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C6210C47-092E-464B-82CE-85DCC13C99E3}" xr6:coauthVersionLast="47" xr6:coauthVersionMax="47" xr10:uidLastSave="{00000000-0000-0000-0000-000000000000}"/>
  <bookViews>
    <workbookView xWindow="28680" yWindow="-120" windowWidth="29040" windowHeight="15720" xr2:uid="{00000000-000D-0000-FFFF-FFFF00000000}"/>
  </bookViews>
  <sheets>
    <sheet name="MODE_EMPLOI" sheetId="9" r:id="rId1"/>
    <sheet name="Exemple" sheetId="13" r:id="rId2"/>
    <sheet name="ENTRÉES" sheetId="14" r:id="rId3"/>
    <sheet name="LES.OEUFS" sheetId="15" r:id="rId4"/>
    <sheet name="LES.POISSONS" sheetId="16" r:id="rId5"/>
    <sheet name="LES.VOLAILLES" sheetId="17" r:id="rId6"/>
    <sheet name="LES.VIANDES" sheetId="18" r:id="rId7"/>
    <sheet name="PLATS-COMPLETS" sheetId="19" r:id="rId8"/>
    <sheet name="PATISSERIES" sheetId="21" r:id="rId9"/>
    <sheet name="LIBRE-1" sheetId="22" r:id="rId10"/>
    <sheet name="LIBRE-2" sheetId="23" r:id="rId11"/>
    <sheet name="ACCOMPAGNEMENTS" sheetId="20" r:id="rId12"/>
    <sheet name="ALLERGENES" sheetId="11"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18" i="20" l="1"/>
  <c r="AI18" i="20"/>
  <c r="AJ17" i="20"/>
  <c r="AI17" i="20"/>
  <c r="AJ16" i="20"/>
  <c r="AI16" i="20"/>
  <c r="AJ15" i="20"/>
  <c r="AI15" i="20"/>
  <c r="AJ14" i="20"/>
  <c r="AI14" i="20"/>
  <c r="AJ13" i="20"/>
  <c r="AI13" i="20"/>
  <c r="AJ12" i="20"/>
  <c r="AI12" i="20"/>
  <c r="AJ11" i="20"/>
  <c r="AI11" i="20"/>
  <c r="AJ10" i="20"/>
  <c r="AI10" i="20"/>
  <c r="AJ9" i="20"/>
  <c r="AI9" i="20"/>
  <c r="AJ18" i="23"/>
  <c r="AI18" i="23"/>
  <c r="AJ17" i="23"/>
  <c r="AI17" i="23"/>
  <c r="AJ16" i="23"/>
  <c r="AI16" i="23"/>
  <c r="AJ15" i="23"/>
  <c r="AI15" i="23"/>
  <c r="AJ14" i="23"/>
  <c r="AI14" i="23"/>
  <c r="AJ13" i="23"/>
  <c r="AI13" i="23"/>
  <c r="AJ12" i="23"/>
  <c r="AI12" i="23"/>
  <c r="AJ11" i="23"/>
  <c r="AI11" i="23"/>
  <c r="AJ10" i="23"/>
  <c r="AI10" i="23"/>
  <c r="AJ9" i="23"/>
  <c r="AI9" i="23"/>
  <c r="AJ18" i="22"/>
  <c r="AI18" i="22"/>
  <c r="AJ17" i="22"/>
  <c r="AI17" i="22"/>
  <c r="AJ16" i="22"/>
  <c r="AI16" i="22"/>
  <c r="AJ15" i="22"/>
  <c r="AI15" i="22"/>
  <c r="AJ14" i="22"/>
  <c r="AI14" i="22"/>
  <c r="AJ13" i="22"/>
  <c r="AI13" i="22"/>
  <c r="AJ12" i="22"/>
  <c r="AI12" i="22"/>
  <c r="AJ11" i="22"/>
  <c r="AI11" i="22"/>
  <c r="AJ10" i="22"/>
  <c r="AI10" i="22"/>
  <c r="AJ9" i="22"/>
  <c r="AI9" i="22"/>
  <c r="AJ18" i="21"/>
  <c r="AI18" i="21"/>
  <c r="AJ17" i="21"/>
  <c r="AI17" i="21"/>
  <c r="AJ16" i="21"/>
  <c r="AI16" i="21"/>
  <c r="AJ15" i="21"/>
  <c r="AI15" i="21"/>
  <c r="AJ14" i="21"/>
  <c r="AI14" i="21"/>
  <c r="AJ13" i="21"/>
  <c r="AI13" i="21"/>
  <c r="AJ12" i="21"/>
  <c r="AI12" i="21"/>
  <c r="AJ11" i="21"/>
  <c r="AI11" i="21"/>
  <c r="AJ10" i="21"/>
  <c r="AI10" i="21"/>
  <c r="AJ9" i="21"/>
  <c r="AI9" i="21"/>
  <c r="AJ18" i="19"/>
  <c r="AI18" i="19"/>
  <c r="AJ17" i="19"/>
  <c r="AI17" i="19"/>
  <c r="AJ16" i="19"/>
  <c r="AI16" i="19"/>
  <c r="AJ15" i="19"/>
  <c r="AI15" i="19"/>
  <c r="AJ14" i="19"/>
  <c r="AI14" i="19"/>
  <c r="AJ13" i="19"/>
  <c r="AI13" i="19"/>
  <c r="AJ12" i="19"/>
  <c r="AI12" i="19"/>
  <c r="AJ11" i="19"/>
  <c r="AI11" i="19"/>
  <c r="AJ10" i="19"/>
  <c r="AI10" i="19"/>
  <c r="AJ9" i="19"/>
  <c r="AI9" i="19"/>
  <c r="AJ18" i="18"/>
  <c r="AI18" i="18"/>
  <c r="AJ17" i="18"/>
  <c r="AI17" i="18"/>
  <c r="AJ16" i="18"/>
  <c r="AI16" i="18"/>
  <c r="AJ15" i="18"/>
  <c r="AI15" i="18"/>
  <c r="AJ14" i="18"/>
  <c r="AI14" i="18"/>
  <c r="AJ13" i="18"/>
  <c r="AI13" i="18"/>
  <c r="AJ12" i="18"/>
  <c r="AI12" i="18"/>
  <c r="AJ11" i="18"/>
  <c r="AI11" i="18"/>
  <c r="AJ10" i="18"/>
  <c r="AI10" i="18"/>
  <c r="AJ9" i="18"/>
  <c r="AI9" i="18"/>
  <c r="AJ18" i="17"/>
  <c r="AI18" i="17"/>
  <c r="AJ17" i="17"/>
  <c r="AI17" i="17"/>
  <c r="AJ16" i="17"/>
  <c r="AI16" i="17"/>
  <c r="AJ15" i="17"/>
  <c r="AI15" i="17"/>
  <c r="AJ14" i="17"/>
  <c r="AI14" i="17"/>
  <c r="AJ13" i="17"/>
  <c r="AI13" i="17"/>
  <c r="AJ12" i="17"/>
  <c r="AI12" i="17"/>
  <c r="AJ11" i="17"/>
  <c r="AI11" i="17"/>
  <c r="AJ10" i="17"/>
  <c r="AI10" i="17"/>
  <c r="AJ9" i="17"/>
  <c r="AI9" i="17"/>
  <c r="AJ18" i="16"/>
  <c r="AI18" i="16"/>
  <c r="AJ17" i="16"/>
  <c r="AI17" i="16"/>
  <c r="AJ16" i="16"/>
  <c r="AI16" i="16"/>
  <c r="AJ15" i="16"/>
  <c r="AI15" i="16"/>
  <c r="AJ14" i="16"/>
  <c r="AI14" i="16"/>
  <c r="AJ13" i="16"/>
  <c r="AI13" i="16"/>
  <c r="AJ12" i="16"/>
  <c r="AI12" i="16"/>
  <c r="AJ11" i="16"/>
  <c r="AI11" i="16"/>
  <c r="AJ10" i="16"/>
  <c r="AI10" i="16"/>
  <c r="AJ9" i="16"/>
  <c r="AI9" i="16"/>
  <c r="AJ18" i="15"/>
  <c r="AI18" i="15"/>
  <c r="AJ17" i="15"/>
  <c r="AI17" i="15"/>
  <c r="AJ16" i="15"/>
  <c r="AI16" i="15"/>
  <c r="AJ15" i="15"/>
  <c r="AI15" i="15"/>
  <c r="AJ14" i="15"/>
  <c r="AI14" i="15"/>
  <c r="AJ13" i="15"/>
  <c r="AI13" i="15"/>
  <c r="AJ12" i="15"/>
  <c r="AI12" i="15"/>
  <c r="AJ11" i="15"/>
  <c r="AI11" i="15"/>
  <c r="AJ10" i="15"/>
  <c r="AI10" i="15"/>
  <c r="AJ9" i="15"/>
  <c r="AI9" i="15"/>
  <c r="AJ18" i="14"/>
  <c r="AI18" i="14"/>
  <c r="AJ17" i="14"/>
  <c r="AI17" i="14"/>
  <c r="AJ16" i="14"/>
  <c r="AI16" i="14"/>
  <c r="AJ15" i="14"/>
  <c r="AI15" i="14"/>
  <c r="AJ14" i="14"/>
  <c r="AI14" i="14"/>
  <c r="AJ13" i="14"/>
  <c r="AI13" i="14"/>
  <c r="AJ12" i="14"/>
  <c r="AI12" i="14"/>
  <c r="AJ11" i="14"/>
  <c r="AI11" i="14"/>
  <c r="AJ10" i="14"/>
  <c r="AI10" i="14"/>
  <c r="AJ9" i="14"/>
  <c r="AI9" i="14"/>
  <c r="AJ9" i="13"/>
  <c r="AI9" i="13"/>
  <c r="AI18" i="13"/>
  <c r="AJ18" i="13"/>
  <c r="AI17" i="13"/>
  <c r="AJ17" i="13"/>
  <c r="AI16" i="13"/>
  <c r="AJ16" i="13"/>
  <c r="AI15" i="13"/>
  <c r="AJ15" i="13"/>
  <c r="AI14" i="13"/>
  <c r="AJ14" i="13"/>
  <c r="AI13" i="13"/>
  <c r="AJ13" i="13"/>
  <c r="AI12" i="13"/>
  <c r="AJ12" i="13"/>
  <c r="AI11" i="13"/>
  <c r="AJ11" i="13"/>
  <c r="AI10" i="13"/>
  <c r="AJ10" i="13"/>
  <c r="AE340" i="23"/>
  <c r="W340" i="23"/>
  <c r="U340" i="23" a="1"/>
  <c r="U340" i="23" s="1"/>
  <c r="P340" i="23"/>
  <c r="AE303" i="23"/>
  <c r="W303" i="23"/>
  <c r="U303" i="23" a="1"/>
  <c r="U303" i="23" s="1"/>
  <c r="P303" i="23"/>
  <c r="AE266" i="23"/>
  <c r="W266" i="23"/>
  <c r="U266" i="23" a="1"/>
  <c r="U266" i="23" s="1"/>
  <c r="P266" i="23"/>
  <c r="AE229" i="23"/>
  <c r="W229" i="23"/>
  <c r="U229" i="23" a="1"/>
  <c r="U229" i="23" s="1"/>
  <c r="P229" i="23"/>
  <c r="AE192" i="23"/>
  <c r="W192" i="23"/>
  <c r="U192" i="23" a="1"/>
  <c r="U192" i="23" s="1"/>
  <c r="P192" i="23"/>
  <c r="AE155" i="23"/>
  <c r="W155" i="23"/>
  <c r="U155" i="23" a="1"/>
  <c r="U155" i="23" s="1"/>
  <c r="P155" i="23"/>
  <c r="AE118" i="23"/>
  <c r="W118" i="23"/>
  <c r="U118" i="23" a="1"/>
  <c r="U118" i="23" s="1"/>
  <c r="P118" i="23"/>
  <c r="AE81" i="23"/>
  <c r="W81" i="23"/>
  <c r="U81" i="23" a="1"/>
  <c r="U81" i="23" s="1"/>
  <c r="P81" i="23"/>
  <c r="AE44" i="23"/>
  <c r="W44" i="23"/>
  <c r="U44" i="23" a="1"/>
  <c r="U44" i="23" s="1"/>
  <c r="P44" i="23"/>
  <c r="AE7" i="23"/>
  <c r="W7" i="23"/>
  <c r="U7" i="23" a="1"/>
  <c r="U7" i="23" s="1"/>
  <c r="P7" i="23"/>
  <c r="AE376" i="23"/>
  <c r="AD376" i="23"/>
  <c r="AB376" i="23"/>
  <c r="Y376" i="23"/>
  <c r="V376" i="23"/>
  <c r="U376" i="23"/>
  <c r="T376" i="23"/>
  <c r="R376" i="23"/>
  <c r="O376" i="23"/>
  <c r="N376" i="23"/>
  <c r="K376" i="23"/>
  <c r="J376" i="23"/>
  <c r="L376" i="23" s="1"/>
  <c r="M376" i="23" s="1"/>
  <c r="I376" i="23"/>
  <c r="D376" i="23"/>
  <c r="B376" i="23"/>
  <c r="A376" i="23"/>
  <c r="AE375" i="23"/>
  <c r="AD375" i="23"/>
  <c r="AB375" i="23"/>
  <c r="Y375" i="23"/>
  <c r="W375" i="23"/>
  <c r="X375" i="23" s="1"/>
  <c r="V375" i="23"/>
  <c r="U375" i="23"/>
  <c r="T375" i="23"/>
  <c r="R375" i="23"/>
  <c r="O375" i="23"/>
  <c r="N375" i="23"/>
  <c r="K375" i="23"/>
  <c r="J375" i="23"/>
  <c r="L375" i="23" s="1"/>
  <c r="M375" i="23" s="1"/>
  <c r="I375" i="23"/>
  <c r="D375" i="23"/>
  <c r="B375" i="23"/>
  <c r="A375" i="23"/>
  <c r="AE374" i="23"/>
  <c r="AD374" i="23"/>
  <c r="AB374" i="23"/>
  <c r="Y374" i="23"/>
  <c r="V374" i="23"/>
  <c r="U374" i="23"/>
  <c r="W374" i="23" s="1"/>
  <c r="X374" i="23" s="1"/>
  <c r="T374" i="23"/>
  <c r="R374" i="23"/>
  <c r="O374" i="23"/>
  <c r="N374" i="23"/>
  <c r="K374" i="23"/>
  <c r="J374" i="23"/>
  <c r="L374" i="23" s="1"/>
  <c r="M374" i="23" s="1"/>
  <c r="Q374" i="23" s="1"/>
  <c r="I374" i="23"/>
  <c r="D374" i="23"/>
  <c r="B374" i="23"/>
  <c r="A374" i="23"/>
  <c r="AE373" i="23"/>
  <c r="AD373" i="23"/>
  <c r="AB373" i="23"/>
  <c r="AA373" i="23"/>
  <c r="Z373" i="23"/>
  <c r="Y373" i="23"/>
  <c r="W373" i="23"/>
  <c r="X373" i="23" s="1"/>
  <c r="V373" i="23"/>
  <c r="U373" i="23"/>
  <c r="T373" i="23"/>
  <c r="R373" i="23"/>
  <c r="O373" i="23"/>
  <c r="N373" i="23"/>
  <c r="K373" i="23"/>
  <c r="J373" i="23"/>
  <c r="L373" i="23" s="1"/>
  <c r="M373" i="23" s="1"/>
  <c r="I373" i="23"/>
  <c r="D373" i="23"/>
  <c r="B373" i="23"/>
  <c r="A373" i="23"/>
  <c r="AE372" i="23"/>
  <c r="AD372" i="23"/>
  <c r="AB372" i="23"/>
  <c r="Y372" i="23"/>
  <c r="V372" i="23"/>
  <c r="U372" i="23"/>
  <c r="T372" i="23"/>
  <c r="R372" i="23"/>
  <c r="O372" i="23"/>
  <c r="N372" i="23"/>
  <c r="K372" i="23"/>
  <c r="J372" i="23"/>
  <c r="I372" i="23"/>
  <c r="D372" i="23"/>
  <c r="B372" i="23"/>
  <c r="A372" i="23"/>
  <c r="AE371" i="23"/>
  <c r="AD371" i="23"/>
  <c r="AB371" i="23"/>
  <c r="Y371" i="23"/>
  <c r="X371" i="23"/>
  <c r="W371" i="23"/>
  <c r="V371" i="23"/>
  <c r="U371" i="23"/>
  <c r="T371" i="23"/>
  <c r="R371" i="23"/>
  <c r="O371" i="23"/>
  <c r="N371" i="23"/>
  <c r="K371" i="23"/>
  <c r="J371" i="23"/>
  <c r="L371" i="23" s="1"/>
  <c r="M371" i="23" s="1"/>
  <c r="I371" i="23"/>
  <c r="D371" i="23"/>
  <c r="B371" i="23"/>
  <c r="A371" i="23"/>
  <c r="AE370" i="23"/>
  <c r="AD370" i="23"/>
  <c r="AB370" i="23"/>
  <c r="Y370" i="23"/>
  <c r="V370" i="23"/>
  <c r="U370" i="23"/>
  <c r="W370" i="23" s="1"/>
  <c r="X370" i="23" s="1"/>
  <c r="T370" i="23"/>
  <c r="R370" i="23"/>
  <c r="O370" i="23"/>
  <c r="N370" i="23"/>
  <c r="K370" i="23"/>
  <c r="J370" i="23"/>
  <c r="L370" i="23" s="1"/>
  <c r="M370" i="23" s="1"/>
  <c r="Q370" i="23" s="1"/>
  <c r="I370" i="23"/>
  <c r="D370" i="23"/>
  <c r="B370" i="23"/>
  <c r="A370" i="23"/>
  <c r="AE369" i="23"/>
  <c r="AD369" i="23"/>
  <c r="AB369" i="23"/>
  <c r="Y369" i="23"/>
  <c r="W369" i="23"/>
  <c r="X369" i="23" s="1"/>
  <c r="AA369" i="23" s="1"/>
  <c r="V369" i="23"/>
  <c r="U369" i="23"/>
  <c r="T369" i="23"/>
  <c r="R369" i="23"/>
  <c r="O369" i="23"/>
  <c r="N369" i="23"/>
  <c r="K369" i="23"/>
  <c r="J369" i="23"/>
  <c r="L369" i="23" s="1"/>
  <c r="M369" i="23" s="1"/>
  <c r="I369" i="23"/>
  <c r="D369" i="23"/>
  <c r="B369" i="23"/>
  <c r="A369" i="23"/>
  <c r="AE368" i="23"/>
  <c r="AD368" i="23"/>
  <c r="AB368" i="23"/>
  <c r="Y368" i="23"/>
  <c r="V368" i="23"/>
  <c r="U368" i="23"/>
  <c r="T368" i="23"/>
  <c r="R368" i="23"/>
  <c r="O368" i="23"/>
  <c r="N368" i="23"/>
  <c r="K368" i="23"/>
  <c r="J368" i="23"/>
  <c r="L368" i="23" s="1"/>
  <c r="M368" i="23" s="1"/>
  <c r="I368" i="23"/>
  <c r="D368" i="23"/>
  <c r="B368" i="23"/>
  <c r="A368" i="23"/>
  <c r="AE367" i="23"/>
  <c r="AD367" i="23"/>
  <c r="AB367" i="23"/>
  <c r="Y367" i="23"/>
  <c r="W367" i="23"/>
  <c r="X367" i="23" s="1"/>
  <c r="V367" i="23"/>
  <c r="U367" i="23"/>
  <c r="T367" i="23"/>
  <c r="R367" i="23"/>
  <c r="O367" i="23"/>
  <c r="N367" i="23"/>
  <c r="K367" i="23"/>
  <c r="J367" i="23"/>
  <c r="L367" i="23" s="1"/>
  <c r="M367" i="23" s="1"/>
  <c r="I367" i="23"/>
  <c r="D367" i="23"/>
  <c r="B367" i="23"/>
  <c r="A367" i="23"/>
  <c r="AE366" i="23"/>
  <c r="AD366" i="23"/>
  <c r="AB366" i="23"/>
  <c r="Y366" i="23"/>
  <c r="V366" i="23"/>
  <c r="U366" i="23"/>
  <c r="W366" i="23" s="1"/>
  <c r="X366" i="23" s="1"/>
  <c r="T366" i="23"/>
  <c r="R366" i="23"/>
  <c r="O366" i="23"/>
  <c r="N366" i="23"/>
  <c r="K366" i="23"/>
  <c r="J366" i="23"/>
  <c r="L366" i="23" s="1"/>
  <c r="M366" i="23" s="1"/>
  <c r="Q366" i="23" s="1"/>
  <c r="I366" i="23"/>
  <c r="D366" i="23"/>
  <c r="B366" i="23"/>
  <c r="A366" i="23"/>
  <c r="AE365" i="23"/>
  <c r="AD365" i="23"/>
  <c r="AB365" i="23"/>
  <c r="Z365" i="23"/>
  <c r="Y365" i="23"/>
  <c r="W365" i="23"/>
  <c r="X365" i="23" s="1"/>
  <c r="AA365" i="23" s="1"/>
  <c r="V365" i="23"/>
  <c r="U365" i="23"/>
  <c r="T365" i="23"/>
  <c r="R365" i="23"/>
  <c r="O365" i="23"/>
  <c r="N365" i="23"/>
  <c r="M365" i="23"/>
  <c r="L365" i="23"/>
  <c r="K365" i="23"/>
  <c r="J365" i="23"/>
  <c r="I365" i="23"/>
  <c r="D365" i="23"/>
  <c r="B365" i="23"/>
  <c r="A365" i="23"/>
  <c r="AE364" i="23"/>
  <c r="AD364" i="23"/>
  <c r="AB364" i="23"/>
  <c r="Y364" i="23"/>
  <c r="V364" i="23"/>
  <c r="U364" i="23"/>
  <c r="T364" i="23"/>
  <c r="R364" i="23"/>
  <c r="O364" i="23"/>
  <c r="N364" i="23"/>
  <c r="K364" i="23"/>
  <c r="J364" i="23"/>
  <c r="L364" i="23" s="1"/>
  <c r="M364" i="23" s="1"/>
  <c r="I364" i="23"/>
  <c r="D364" i="23"/>
  <c r="B364" i="23"/>
  <c r="A364" i="23"/>
  <c r="AE363" i="23"/>
  <c r="AD363" i="23"/>
  <c r="AB363" i="23"/>
  <c r="Y363" i="23"/>
  <c r="W363" i="23"/>
  <c r="X363" i="23" s="1"/>
  <c r="V363" i="23"/>
  <c r="U363" i="23"/>
  <c r="T363" i="23"/>
  <c r="R363" i="23"/>
  <c r="O363" i="23"/>
  <c r="N363" i="23"/>
  <c r="K363" i="23"/>
  <c r="J363" i="23"/>
  <c r="L363" i="23" s="1"/>
  <c r="M363" i="23" s="1"/>
  <c r="I363" i="23"/>
  <c r="D363" i="23"/>
  <c r="B363" i="23"/>
  <c r="A363" i="23"/>
  <c r="AE362" i="23"/>
  <c r="AD362" i="23"/>
  <c r="AB362" i="23"/>
  <c r="Y362" i="23"/>
  <c r="V362" i="23"/>
  <c r="U362" i="23"/>
  <c r="T362" i="23"/>
  <c r="R362" i="23"/>
  <c r="O362" i="23"/>
  <c r="N362" i="23"/>
  <c r="K362" i="23"/>
  <c r="J362" i="23"/>
  <c r="L362" i="23" s="1"/>
  <c r="M362" i="23" s="1"/>
  <c r="Q362" i="23" s="1"/>
  <c r="I362" i="23"/>
  <c r="D362" i="23"/>
  <c r="B362" i="23"/>
  <c r="A362" i="23"/>
  <c r="AE361" i="23"/>
  <c r="AD361" i="23"/>
  <c r="AB361" i="23"/>
  <c r="Z361" i="23"/>
  <c r="Y361" i="23"/>
  <c r="W361" i="23"/>
  <c r="X361" i="23" s="1"/>
  <c r="AA361" i="23" s="1"/>
  <c r="V361" i="23"/>
  <c r="U361" i="23"/>
  <c r="T361" i="23"/>
  <c r="R361" i="23"/>
  <c r="O361" i="23"/>
  <c r="N361" i="23"/>
  <c r="K361" i="23"/>
  <c r="J361" i="23"/>
  <c r="L361" i="23" s="1"/>
  <c r="M361" i="23" s="1"/>
  <c r="I361" i="23"/>
  <c r="D361" i="23"/>
  <c r="B361" i="23"/>
  <c r="A361" i="23"/>
  <c r="AE360" i="23"/>
  <c r="AD360" i="23"/>
  <c r="AB360" i="23"/>
  <c r="Y360" i="23"/>
  <c r="V360" i="23"/>
  <c r="U360" i="23"/>
  <c r="T360" i="23"/>
  <c r="R360" i="23"/>
  <c r="O360" i="23"/>
  <c r="N360" i="23"/>
  <c r="K360" i="23"/>
  <c r="J360" i="23"/>
  <c r="I360" i="23"/>
  <c r="D360" i="23"/>
  <c r="B360" i="23"/>
  <c r="A360" i="23"/>
  <c r="AE359" i="23"/>
  <c r="AD359" i="23"/>
  <c r="AB359" i="23"/>
  <c r="Y359" i="23"/>
  <c r="X359" i="23"/>
  <c r="W359" i="23"/>
  <c r="V359" i="23"/>
  <c r="U359" i="23"/>
  <c r="T359" i="23"/>
  <c r="R359" i="23"/>
  <c r="O359" i="23"/>
  <c r="N359" i="23"/>
  <c r="K359" i="23"/>
  <c r="J359" i="23"/>
  <c r="L359" i="23" s="1"/>
  <c r="M359" i="23" s="1"/>
  <c r="I359" i="23"/>
  <c r="D359" i="23"/>
  <c r="B359" i="23"/>
  <c r="A359" i="23"/>
  <c r="AE358" i="23"/>
  <c r="AD358" i="23"/>
  <c r="AB358" i="23"/>
  <c r="Y358" i="23"/>
  <c r="V358" i="23"/>
  <c r="U358" i="23"/>
  <c r="W358" i="23" s="1"/>
  <c r="X358" i="23" s="1"/>
  <c r="T358" i="23"/>
  <c r="R358" i="23"/>
  <c r="O358" i="23"/>
  <c r="N358" i="23"/>
  <c r="K358" i="23"/>
  <c r="J358" i="23"/>
  <c r="L358" i="23" s="1"/>
  <c r="M358" i="23" s="1"/>
  <c r="Q358" i="23" s="1"/>
  <c r="I358" i="23"/>
  <c r="D358" i="23"/>
  <c r="B358" i="23"/>
  <c r="A358" i="23"/>
  <c r="AE357" i="23"/>
  <c r="AD357" i="23"/>
  <c r="AB357" i="23"/>
  <c r="Y357" i="23"/>
  <c r="W357" i="23"/>
  <c r="X357" i="23" s="1"/>
  <c r="AA357" i="23" s="1"/>
  <c r="V357" i="23"/>
  <c r="U357" i="23"/>
  <c r="T357" i="23"/>
  <c r="R357" i="23"/>
  <c r="O357" i="23"/>
  <c r="N357" i="23"/>
  <c r="K357" i="23"/>
  <c r="J357" i="23"/>
  <c r="L357" i="23" s="1"/>
  <c r="M357" i="23" s="1"/>
  <c r="I357" i="23"/>
  <c r="D357" i="23"/>
  <c r="B357" i="23"/>
  <c r="A357" i="23"/>
  <c r="AE356" i="23"/>
  <c r="AD356" i="23"/>
  <c r="AB356" i="23"/>
  <c r="Y356" i="23"/>
  <c r="V356" i="23"/>
  <c r="U356" i="23"/>
  <c r="T356" i="23"/>
  <c r="R356" i="23"/>
  <c r="O356" i="23"/>
  <c r="N356" i="23"/>
  <c r="K356" i="23"/>
  <c r="J356" i="23"/>
  <c r="L356" i="23" s="1"/>
  <c r="M356" i="23" s="1"/>
  <c r="I356" i="23"/>
  <c r="D356" i="23"/>
  <c r="B356" i="23"/>
  <c r="A356" i="23"/>
  <c r="AE355" i="23"/>
  <c r="AD355" i="23"/>
  <c r="AB355" i="23"/>
  <c r="Y355" i="23"/>
  <c r="X355" i="23"/>
  <c r="W355" i="23"/>
  <c r="V355" i="23"/>
  <c r="U355" i="23"/>
  <c r="T355" i="23"/>
  <c r="R355" i="23"/>
  <c r="O355" i="23"/>
  <c r="N355" i="23"/>
  <c r="K355" i="23"/>
  <c r="J355" i="23"/>
  <c r="L355" i="23" s="1"/>
  <c r="M355" i="23" s="1"/>
  <c r="I355" i="23"/>
  <c r="D355" i="23"/>
  <c r="B355" i="23"/>
  <c r="A355" i="23"/>
  <c r="AE354" i="23"/>
  <c r="AD354" i="23"/>
  <c r="AB354" i="23"/>
  <c r="Y354" i="23"/>
  <c r="V354" i="23"/>
  <c r="U354" i="23"/>
  <c r="W354" i="23" s="1"/>
  <c r="X354" i="23" s="1"/>
  <c r="T354" i="23"/>
  <c r="R354" i="23"/>
  <c r="O354" i="23"/>
  <c r="N354" i="23"/>
  <c r="K354" i="23"/>
  <c r="J354" i="23"/>
  <c r="I354" i="23"/>
  <c r="D354" i="23"/>
  <c r="B354" i="23"/>
  <c r="A354" i="23"/>
  <c r="AE353" i="23"/>
  <c r="AD353" i="23"/>
  <c r="AB353" i="23"/>
  <c r="Y353" i="23"/>
  <c r="W353" i="23"/>
  <c r="X353" i="23" s="1"/>
  <c r="V353" i="23"/>
  <c r="U353" i="23"/>
  <c r="T353" i="23"/>
  <c r="R353" i="23"/>
  <c r="O353" i="23"/>
  <c r="N353" i="23"/>
  <c r="K353" i="23"/>
  <c r="J353" i="23"/>
  <c r="L353" i="23" s="1"/>
  <c r="M353" i="23" s="1"/>
  <c r="I353" i="23"/>
  <c r="D353" i="23"/>
  <c r="B353" i="23"/>
  <c r="A353" i="23"/>
  <c r="AE352" i="23"/>
  <c r="AD352" i="23"/>
  <c r="AB352" i="23"/>
  <c r="Y352" i="23"/>
  <c r="V352" i="23"/>
  <c r="U352" i="23"/>
  <c r="W352" i="23" s="1"/>
  <c r="X352" i="23" s="1"/>
  <c r="T352" i="23"/>
  <c r="R352" i="23"/>
  <c r="Q352" i="23"/>
  <c r="O352" i="23"/>
  <c r="N352" i="23"/>
  <c r="K352" i="23"/>
  <c r="J352" i="23"/>
  <c r="L352" i="23" s="1"/>
  <c r="M352" i="23" s="1"/>
  <c r="P352" i="23" s="1"/>
  <c r="I352" i="23"/>
  <c r="D352" i="23"/>
  <c r="B352" i="23"/>
  <c r="A352" i="23"/>
  <c r="AE351" i="23"/>
  <c r="AD351" i="23"/>
  <c r="AB351" i="23"/>
  <c r="Y351" i="23"/>
  <c r="X351" i="23"/>
  <c r="W351" i="23"/>
  <c r="V351" i="23"/>
  <c r="U351" i="23"/>
  <c r="T351" i="23"/>
  <c r="R351" i="23"/>
  <c r="O351" i="23"/>
  <c r="N351" i="23"/>
  <c r="L351" i="23"/>
  <c r="M351" i="23" s="1"/>
  <c r="K351" i="23"/>
  <c r="J351" i="23"/>
  <c r="I351" i="23"/>
  <c r="D351" i="23"/>
  <c r="B351" i="23"/>
  <c r="A351" i="23"/>
  <c r="AE350" i="23"/>
  <c r="AD350" i="23"/>
  <c r="AB350" i="23"/>
  <c r="Y350" i="23"/>
  <c r="V350" i="23"/>
  <c r="U350" i="23"/>
  <c r="T350" i="23"/>
  <c r="R350" i="23"/>
  <c r="O350" i="23"/>
  <c r="N350" i="23"/>
  <c r="K350" i="23"/>
  <c r="J350" i="23"/>
  <c r="L350" i="23" s="1"/>
  <c r="M350" i="23" s="1"/>
  <c r="I350" i="23"/>
  <c r="D350" i="23"/>
  <c r="B350" i="23"/>
  <c r="A350" i="23"/>
  <c r="AE349" i="23"/>
  <c r="AD349" i="23"/>
  <c r="AB349" i="23"/>
  <c r="Y349" i="23"/>
  <c r="X349" i="23"/>
  <c r="AA349" i="23" s="1"/>
  <c r="W349" i="23"/>
  <c r="V349" i="23"/>
  <c r="U349" i="23"/>
  <c r="T349" i="23"/>
  <c r="R349" i="23"/>
  <c r="O349" i="23"/>
  <c r="N349" i="23"/>
  <c r="M349" i="23"/>
  <c r="K349" i="23"/>
  <c r="J349" i="23"/>
  <c r="L349" i="23" s="1"/>
  <c r="I349" i="23"/>
  <c r="D349" i="23"/>
  <c r="B349" i="23"/>
  <c r="A349" i="23"/>
  <c r="AE348" i="23"/>
  <c r="AD348" i="23"/>
  <c r="AB348" i="23"/>
  <c r="Y348" i="23"/>
  <c r="V348" i="23"/>
  <c r="U348" i="23"/>
  <c r="W348" i="23" s="1"/>
  <c r="X348" i="23" s="1"/>
  <c r="T348" i="23"/>
  <c r="R348" i="23"/>
  <c r="Q348" i="23"/>
  <c r="P348" i="23"/>
  <c r="O348" i="23"/>
  <c r="N348" i="23"/>
  <c r="K348" i="23"/>
  <c r="J348" i="23"/>
  <c r="L348" i="23" s="1"/>
  <c r="M348" i="23" s="1"/>
  <c r="I348" i="23"/>
  <c r="D348" i="23"/>
  <c r="B348" i="23"/>
  <c r="A348" i="23"/>
  <c r="AE347" i="23"/>
  <c r="AD347" i="23"/>
  <c r="AB347" i="23"/>
  <c r="Y347" i="23"/>
  <c r="W347" i="23"/>
  <c r="X347" i="23" s="1"/>
  <c r="AA347" i="23" s="1"/>
  <c r="V347" i="23"/>
  <c r="U347" i="23"/>
  <c r="T347" i="23"/>
  <c r="R347" i="23"/>
  <c r="O347" i="23"/>
  <c r="N347" i="23"/>
  <c r="K347" i="23"/>
  <c r="J347" i="23"/>
  <c r="L347" i="23" s="1"/>
  <c r="M347" i="23" s="1"/>
  <c r="I347" i="23"/>
  <c r="D347" i="23"/>
  <c r="B347" i="23"/>
  <c r="A347" i="23"/>
  <c r="AE346" i="23"/>
  <c r="AD346" i="23"/>
  <c r="AB346" i="23"/>
  <c r="Z346" i="23"/>
  <c r="Y346" i="23"/>
  <c r="V346" i="23"/>
  <c r="U346" i="23"/>
  <c r="W346" i="23" s="1"/>
  <c r="X346" i="23" s="1"/>
  <c r="AA346" i="23" s="1"/>
  <c r="T346" i="23"/>
  <c r="R346" i="23"/>
  <c r="O346" i="23"/>
  <c r="N346" i="23"/>
  <c r="K346" i="23"/>
  <c r="J346" i="23"/>
  <c r="L346" i="23" s="1"/>
  <c r="M346" i="23" s="1"/>
  <c r="I346" i="23"/>
  <c r="D346" i="23"/>
  <c r="B346" i="23"/>
  <c r="A346" i="23"/>
  <c r="AE345" i="23"/>
  <c r="AD345" i="23"/>
  <c r="AB345" i="23"/>
  <c r="Y345" i="23"/>
  <c r="W345" i="23"/>
  <c r="X345" i="23" s="1"/>
  <c r="V345" i="23"/>
  <c r="U345" i="23"/>
  <c r="T345" i="23"/>
  <c r="R345" i="23"/>
  <c r="O345" i="23"/>
  <c r="N345" i="23"/>
  <c r="L345" i="23"/>
  <c r="M345" i="23" s="1"/>
  <c r="K345" i="23"/>
  <c r="J345" i="23"/>
  <c r="I345" i="23"/>
  <c r="D345" i="23"/>
  <c r="B345" i="23"/>
  <c r="A345" i="23"/>
  <c r="AE344" i="23"/>
  <c r="AD344" i="23"/>
  <c r="AB344" i="23"/>
  <c r="Y344" i="23"/>
  <c r="V344" i="23"/>
  <c r="U344" i="23"/>
  <c r="T344" i="23"/>
  <c r="R344" i="23"/>
  <c r="O344" i="23"/>
  <c r="N344" i="23"/>
  <c r="K344" i="23"/>
  <c r="J344" i="23"/>
  <c r="L344" i="23" s="1"/>
  <c r="M344" i="23" s="1"/>
  <c r="I344" i="23"/>
  <c r="D344" i="23"/>
  <c r="B344" i="23"/>
  <c r="A344" i="23"/>
  <c r="AE343" i="23"/>
  <c r="AD343" i="23"/>
  <c r="AB343" i="23"/>
  <c r="Y343" i="23"/>
  <c r="X343" i="23"/>
  <c r="AA343" i="23" s="1"/>
  <c r="W343" i="23"/>
  <c r="V343" i="23"/>
  <c r="U343" i="23"/>
  <c r="T343" i="23"/>
  <c r="R343" i="23"/>
  <c r="O343" i="23"/>
  <c r="N343" i="23"/>
  <c r="L343" i="23"/>
  <c r="M343" i="23" s="1"/>
  <c r="K343" i="23"/>
  <c r="J343" i="23"/>
  <c r="I343" i="23"/>
  <c r="D343" i="23"/>
  <c r="B343" i="23"/>
  <c r="A343" i="23"/>
  <c r="AE342" i="23"/>
  <c r="Y342" i="23"/>
  <c r="W342" i="23"/>
  <c r="AB342" i="23" s="1"/>
  <c r="T342" i="23"/>
  <c r="N342" i="23"/>
  <c r="L342" i="23"/>
  <c r="R342" i="23" s="1"/>
  <c r="K342" i="23"/>
  <c r="J342" i="23"/>
  <c r="I342" i="23"/>
  <c r="AE339" i="23"/>
  <c r="AD339" i="23"/>
  <c r="AB339" i="23"/>
  <c r="Y339" i="23"/>
  <c r="X339" i="23"/>
  <c r="W339" i="23"/>
  <c r="V339" i="23"/>
  <c r="U339" i="23"/>
  <c r="T339" i="23"/>
  <c r="R339" i="23"/>
  <c r="O339" i="23"/>
  <c r="N339" i="23"/>
  <c r="K339" i="23"/>
  <c r="J339" i="23"/>
  <c r="L339" i="23" s="1"/>
  <c r="M339" i="23" s="1"/>
  <c r="I339" i="23"/>
  <c r="D339" i="23"/>
  <c r="B339" i="23"/>
  <c r="A339" i="23"/>
  <c r="AE338" i="23"/>
  <c r="AD338" i="23"/>
  <c r="AB338" i="23"/>
  <c r="Y338" i="23"/>
  <c r="V338" i="23"/>
  <c r="U338" i="23"/>
  <c r="W338" i="23" s="1"/>
  <c r="X338" i="23" s="1"/>
  <c r="T338" i="23"/>
  <c r="R338" i="23"/>
  <c r="O338" i="23"/>
  <c r="N338" i="23"/>
  <c r="L338" i="23"/>
  <c r="M338" i="23" s="1"/>
  <c r="K338" i="23"/>
  <c r="J338" i="23"/>
  <c r="I338" i="23"/>
  <c r="D338" i="23"/>
  <c r="B338" i="23"/>
  <c r="A338" i="23"/>
  <c r="AE337" i="23"/>
  <c r="AD337" i="23"/>
  <c r="AB337" i="23"/>
  <c r="Y337" i="23"/>
  <c r="V337" i="23"/>
  <c r="U337" i="23"/>
  <c r="W337" i="23" s="1"/>
  <c r="X337" i="23" s="1"/>
  <c r="T337" i="23"/>
  <c r="R337" i="23"/>
  <c r="O337" i="23"/>
  <c r="N337" i="23"/>
  <c r="K337" i="23"/>
  <c r="J337" i="23"/>
  <c r="I337" i="23"/>
  <c r="D337" i="23"/>
  <c r="B337" i="23"/>
  <c r="A337" i="23"/>
  <c r="AE336" i="23"/>
  <c r="AD336" i="23"/>
  <c r="AB336" i="23"/>
  <c r="Y336" i="23"/>
  <c r="X336" i="23"/>
  <c r="V336" i="23"/>
  <c r="U336" i="23"/>
  <c r="W336" i="23" s="1"/>
  <c r="T336" i="23"/>
  <c r="R336" i="23"/>
  <c r="O336" i="23"/>
  <c r="N336" i="23"/>
  <c r="M336" i="23"/>
  <c r="Q336" i="23" s="1"/>
  <c r="L336" i="23"/>
  <c r="K336" i="23"/>
  <c r="J336" i="23"/>
  <c r="I336" i="23"/>
  <c r="D336" i="23"/>
  <c r="B336" i="23"/>
  <c r="A336" i="23"/>
  <c r="AE335" i="23"/>
  <c r="AD335" i="23"/>
  <c r="AB335" i="23"/>
  <c r="AA335" i="23"/>
  <c r="Y335" i="23"/>
  <c r="W335" i="23"/>
  <c r="X335" i="23" s="1"/>
  <c r="Z335" i="23" s="1"/>
  <c r="V335" i="23"/>
  <c r="U335" i="23"/>
  <c r="T335" i="23"/>
  <c r="R335" i="23"/>
  <c r="O335" i="23"/>
  <c r="N335" i="23"/>
  <c r="K335" i="23"/>
  <c r="J335" i="23"/>
  <c r="L335" i="23" s="1"/>
  <c r="M335" i="23" s="1"/>
  <c r="I335" i="23"/>
  <c r="D335" i="23"/>
  <c r="B335" i="23"/>
  <c r="A335" i="23"/>
  <c r="AE334" i="23"/>
  <c r="AD334" i="23"/>
  <c r="AB334" i="23"/>
  <c r="Y334" i="23"/>
  <c r="V334" i="23"/>
  <c r="U334" i="23"/>
  <c r="W334" i="23" s="1"/>
  <c r="X334" i="23" s="1"/>
  <c r="T334" i="23"/>
  <c r="R334" i="23"/>
  <c r="O334" i="23"/>
  <c r="L334" i="23" s="1"/>
  <c r="M334" i="23" s="1"/>
  <c r="N334" i="23"/>
  <c r="K334" i="23"/>
  <c r="J334" i="23"/>
  <c r="I334" i="23"/>
  <c r="D334" i="23"/>
  <c r="B334" i="23"/>
  <c r="A334" i="23"/>
  <c r="AE333" i="23"/>
  <c r="AD333" i="23"/>
  <c r="AB333" i="23"/>
  <c r="Y333" i="23"/>
  <c r="V333" i="23"/>
  <c r="U333" i="23"/>
  <c r="W333" i="23" s="1"/>
  <c r="X333" i="23" s="1"/>
  <c r="T333" i="23"/>
  <c r="R333" i="23"/>
  <c r="O333" i="23"/>
  <c r="N333" i="23"/>
  <c r="K333" i="23"/>
  <c r="J333" i="23"/>
  <c r="I333" i="23"/>
  <c r="D333" i="23"/>
  <c r="B333" i="23"/>
  <c r="A333" i="23"/>
  <c r="AE332" i="23"/>
  <c r="AD332" i="23"/>
  <c r="AB332" i="23"/>
  <c r="Y332" i="23"/>
  <c r="X332" i="23"/>
  <c r="V332" i="23"/>
  <c r="U332" i="23"/>
  <c r="W332" i="23" s="1"/>
  <c r="T332" i="23"/>
  <c r="R332" i="23"/>
  <c r="O332" i="23"/>
  <c r="N332" i="23"/>
  <c r="L332" i="23"/>
  <c r="M332" i="23" s="1"/>
  <c r="K332" i="23"/>
  <c r="J332" i="23"/>
  <c r="I332" i="23"/>
  <c r="D332" i="23"/>
  <c r="B332" i="23"/>
  <c r="A332" i="23"/>
  <c r="AE331" i="23"/>
  <c r="AD331" i="23"/>
  <c r="AB331" i="23"/>
  <c r="Y331" i="23"/>
  <c r="V331" i="23"/>
  <c r="W331" i="23" s="1"/>
  <c r="X331" i="23" s="1"/>
  <c r="Z331" i="23" s="1"/>
  <c r="U331" i="23"/>
  <c r="T331" i="23"/>
  <c r="R331" i="23"/>
  <c r="O331" i="23"/>
  <c r="N331" i="23"/>
  <c r="K331" i="23"/>
  <c r="J331" i="23"/>
  <c r="I331" i="23"/>
  <c r="D331" i="23"/>
  <c r="B331" i="23"/>
  <c r="A331" i="23"/>
  <c r="AE330" i="23"/>
  <c r="AD330" i="23"/>
  <c r="AB330" i="23"/>
  <c r="Y330" i="23"/>
  <c r="V330" i="23"/>
  <c r="U330" i="23"/>
  <c r="W330" i="23" s="1"/>
  <c r="X330" i="23" s="1"/>
  <c r="T330" i="23"/>
  <c r="R330" i="23"/>
  <c r="O330" i="23"/>
  <c r="N330" i="23"/>
  <c r="L330" i="23"/>
  <c r="M330" i="23" s="1"/>
  <c r="K330" i="23"/>
  <c r="J330" i="23"/>
  <c r="I330" i="23"/>
  <c r="D330" i="23"/>
  <c r="B330" i="23"/>
  <c r="A330" i="23"/>
  <c r="AE329" i="23"/>
  <c r="AD329" i="23"/>
  <c r="AB329" i="23"/>
  <c r="AA329" i="23"/>
  <c r="Z329" i="23"/>
  <c r="Y329" i="23"/>
  <c r="V329" i="23"/>
  <c r="U329" i="23"/>
  <c r="W329" i="23" s="1"/>
  <c r="X329" i="23" s="1"/>
  <c r="T329" i="23"/>
  <c r="R329" i="23"/>
  <c r="O329" i="23"/>
  <c r="N329" i="23"/>
  <c r="K329" i="23"/>
  <c r="J329" i="23"/>
  <c r="L329" i="23" s="1"/>
  <c r="M329" i="23" s="1"/>
  <c r="I329" i="23"/>
  <c r="D329" i="23"/>
  <c r="B329" i="23"/>
  <c r="A329" i="23"/>
  <c r="AE328" i="23"/>
  <c r="AD328" i="23"/>
  <c r="AB328" i="23"/>
  <c r="Y328" i="23"/>
  <c r="X328" i="23"/>
  <c r="V328" i="23"/>
  <c r="U328" i="23"/>
  <c r="W328" i="23" s="1"/>
  <c r="T328" i="23"/>
  <c r="R328" i="23"/>
  <c r="P328" i="23"/>
  <c r="O328" i="23"/>
  <c r="L328" i="23" s="1"/>
  <c r="N328" i="23"/>
  <c r="M328" i="23"/>
  <c r="Q328" i="23" s="1"/>
  <c r="K328" i="23"/>
  <c r="J328" i="23"/>
  <c r="I328" i="23"/>
  <c r="D328" i="23"/>
  <c r="B328" i="23"/>
  <c r="A328" i="23"/>
  <c r="AE327" i="23"/>
  <c r="AD327" i="23"/>
  <c r="AB327" i="23"/>
  <c r="Y327" i="23"/>
  <c r="X327" i="23"/>
  <c r="V327" i="23"/>
  <c r="W327" i="23" s="1"/>
  <c r="U327" i="23"/>
  <c r="T327" i="23"/>
  <c r="R327" i="23"/>
  <c r="O327" i="23"/>
  <c r="N327" i="23"/>
  <c r="K327" i="23"/>
  <c r="J327" i="23"/>
  <c r="L327" i="23" s="1"/>
  <c r="M327" i="23" s="1"/>
  <c r="Q327" i="23" s="1"/>
  <c r="I327" i="23"/>
  <c r="D327" i="23"/>
  <c r="B327" i="23"/>
  <c r="A327" i="23"/>
  <c r="AE326" i="23"/>
  <c r="AD326" i="23"/>
  <c r="AB326" i="23"/>
  <c r="Y326" i="23"/>
  <c r="X326" i="23"/>
  <c r="V326" i="23"/>
  <c r="U326" i="23"/>
  <c r="W326" i="23" s="1"/>
  <c r="T326" i="23"/>
  <c r="R326" i="23"/>
  <c r="O326" i="23"/>
  <c r="N326" i="23"/>
  <c r="L326" i="23"/>
  <c r="M326" i="23" s="1"/>
  <c r="Q326" i="23" s="1"/>
  <c r="K326" i="23"/>
  <c r="J326" i="23"/>
  <c r="I326" i="23"/>
  <c r="D326" i="23"/>
  <c r="B326" i="23"/>
  <c r="A326" i="23"/>
  <c r="AE325" i="23"/>
  <c r="AD325" i="23"/>
  <c r="AB325" i="23"/>
  <c r="Y325" i="23"/>
  <c r="V325" i="23"/>
  <c r="U325" i="23"/>
  <c r="W325" i="23" s="1"/>
  <c r="X325" i="23" s="1"/>
  <c r="T325" i="23"/>
  <c r="R325" i="23"/>
  <c r="O325" i="23"/>
  <c r="N325" i="23"/>
  <c r="K325" i="23"/>
  <c r="J325" i="23"/>
  <c r="I325" i="23"/>
  <c r="D325" i="23"/>
  <c r="B325" i="23"/>
  <c r="A325" i="23"/>
  <c r="AE324" i="23"/>
  <c r="AD324" i="23"/>
  <c r="AB324" i="23"/>
  <c r="Y324" i="23"/>
  <c r="X324" i="23"/>
  <c r="V324" i="23"/>
  <c r="U324" i="23"/>
  <c r="W324" i="23" s="1"/>
  <c r="T324" i="23"/>
  <c r="R324" i="23"/>
  <c r="Q324" i="23"/>
  <c r="P324" i="23"/>
  <c r="O324" i="23"/>
  <c r="L324" i="23" s="1"/>
  <c r="M324" i="23" s="1"/>
  <c r="N324" i="23"/>
  <c r="K324" i="23"/>
  <c r="J324" i="23"/>
  <c r="I324" i="23"/>
  <c r="D324" i="23"/>
  <c r="B324" i="23"/>
  <c r="A324" i="23"/>
  <c r="AE323" i="23"/>
  <c r="AD323" i="23"/>
  <c r="AB323" i="23"/>
  <c r="Y323" i="23"/>
  <c r="W323" i="23"/>
  <c r="X323" i="23" s="1"/>
  <c r="V323" i="23"/>
  <c r="U323" i="23"/>
  <c r="T323" i="23"/>
  <c r="R323" i="23"/>
  <c r="O323" i="23"/>
  <c r="N323" i="23"/>
  <c r="K323" i="23"/>
  <c r="J323" i="23"/>
  <c r="L323" i="23" s="1"/>
  <c r="M323" i="23" s="1"/>
  <c r="I323" i="23"/>
  <c r="D323" i="23"/>
  <c r="B323" i="23"/>
  <c r="A323" i="23"/>
  <c r="AE322" i="23"/>
  <c r="AD322" i="23"/>
  <c r="AB322" i="23"/>
  <c r="Y322" i="23"/>
  <c r="V322" i="23"/>
  <c r="U322" i="23"/>
  <c r="W322" i="23" s="1"/>
  <c r="X322" i="23" s="1"/>
  <c r="T322" i="23"/>
  <c r="R322" i="23"/>
  <c r="O322" i="23"/>
  <c r="L322" i="23" s="1"/>
  <c r="M322" i="23" s="1"/>
  <c r="Q322" i="23" s="1"/>
  <c r="N322" i="23"/>
  <c r="K322" i="23"/>
  <c r="J322" i="23"/>
  <c r="I322" i="23"/>
  <c r="D322" i="23"/>
  <c r="B322" i="23"/>
  <c r="A322" i="23"/>
  <c r="AE321" i="23"/>
  <c r="AD321" i="23"/>
  <c r="AB321" i="23"/>
  <c r="Y321" i="23"/>
  <c r="V321" i="23"/>
  <c r="W321" i="23" s="1"/>
  <c r="X321" i="23" s="1"/>
  <c r="U321" i="23"/>
  <c r="T321" i="23"/>
  <c r="R321" i="23"/>
  <c r="O321" i="23"/>
  <c r="N321" i="23"/>
  <c r="K321" i="23"/>
  <c r="J321" i="23"/>
  <c r="I321" i="23"/>
  <c r="D321" i="23"/>
  <c r="B321" i="23"/>
  <c r="A321" i="23"/>
  <c r="AE320" i="23"/>
  <c r="AD320" i="23"/>
  <c r="AB320" i="23"/>
  <c r="Y320" i="23"/>
  <c r="V320" i="23"/>
  <c r="U320" i="23"/>
  <c r="W320" i="23" s="1"/>
  <c r="X320" i="23" s="1"/>
  <c r="T320" i="23"/>
  <c r="R320" i="23"/>
  <c r="O320" i="23"/>
  <c r="N320" i="23"/>
  <c r="M320" i="23"/>
  <c r="Q320" i="23" s="1"/>
  <c r="L320" i="23"/>
  <c r="K320" i="23"/>
  <c r="J320" i="23"/>
  <c r="I320" i="23"/>
  <c r="D320" i="23"/>
  <c r="B320" i="23"/>
  <c r="A320" i="23"/>
  <c r="AE319" i="23"/>
  <c r="AD319" i="23"/>
  <c r="AB319" i="23"/>
  <c r="Y319" i="23"/>
  <c r="W319" i="23"/>
  <c r="X319" i="23" s="1"/>
  <c r="V319" i="23"/>
  <c r="U319" i="23"/>
  <c r="T319" i="23"/>
  <c r="R319" i="23"/>
  <c r="O319" i="23"/>
  <c r="N319" i="23"/>
  <c r="K319" i="23"/>
  <c r="J319" i="23"/>
  <c r="L319" i="23" s="1"/>
  <c r="M319" i="23" s="1"/>
  <c r="I319" i="23"/>
  <c r="D319" i="23"/>
  <c r="B319" i="23"/>
  <c r="A319" i="23"/>
  <c r="AE318" i="23"/>
  <c r="AD318" i="23"/>
  <c r="AB318" i="23"/>
  <c r="Y318" i="23"/>
  <c r="V318" i="23"/>
  <c r="U318" i="23"/>
  <c r="W318" i="23" s="1"/>
  <c r="X318" i="23" s="1"/>
  <c r="T318" i="23"/>
  <c r="R318" i="23"/>
  <c r="O318" i="23"/>
  <c r="L318" i="23" s="1"/>
  <c r="M318" i="23" s="1"/>
  <c r="Q318" i="23" s="1"/>
  <c r="N318" i="23"/>
  <c r="K318" i="23"/>
  <c r="J318" i="23"/>
  <c r="I318" i="23"/>
  <c r="D318" i="23"/>
  <c r="B318" i="23"/>
  <c r="A318" i="23"/>
  <c r="AE317" i="23"/>
  <c r="AD317" i="23"/>
  <c r="AB317" i="23"/>
  <c r="Y317" i="23"/>
  <c r="V317" i="23"/>
  <c r="W317" i="23" s="1"/>
  <c r="X317" i="23" s="1"/>
  <c r="U317" i="23"/>
  <c r="T317" i="23"/>
  <c r="R317" i="23"/>
  <c r="O317" i="23"/>
  <c r="N317" i="23"/>
  <c r="K317" i="23"/>
  <c r="J317" i="23"/>
  <c r="I317" i="23"/>
  <c r="D317" i="23"/>
  <c r="B317" i="23"/>
  <c r="A317" i="23"/>
  <c r="AE316" i="23"/>
  <c r="AD316" i="23"/>
  <c r="AB316" i="23"/>
  <c r="Y316" i="23"/>
  <c r="X316" i="23"/>
  <c r="V316" i="23"/>
  <c r="U316" i="23"/>
  <c r="W316" i="23" s="1"/>
  <c r="T316" i="23"/>
  <c r="R316" i="23"/>
  <c r="O316" i="23"/>
  <c r="N316" i="23"/>
  <c r="L316" i="23"/>
  <c r="M316" i="23" s="1"/>
  <c r="K316" i="23"/>
  <c r="J316" i="23"/>
  <c r="I316" i="23"/>
  <c r="D316" i="23"/>
  <c r="B316" i="23"/>
  <c r="A316" i="23"/>
  <c r="AE315" i="23"/>
  <c r="AD315" i="23"/>
  <c r="AB315" i="23"/>
  <c r="Y315" i="23"/>
  <c r="V315" i="23"/>
  <c r="U315" i="23"/>
  <c r="W315" i="23" s="1"/>
  <c r="X315" i="23" s="1"/>
  <c r="T315" i="23"/>
  <c r="R315" i="23"/>
  <c r="O315" i="23"/>
  <c r="N315" i="23"/>
  <c r="K315" i="23"/>
  <c r="J315" i="23"/>
  <c r="I315" i="23"/>
  <c r="D315" i="23"/>
  <c r="B315" i="23"/>
  <c r="A315" i="23"/>
  <c r="AE314" i="23"/>
  <c r="AD314" i="23"/>
  <c r="AB314" i="23"/>
  <c r="Y314" i="23"/>
  <c r="X314" i="23"/>
  <c r="V314" i="23"/>
  <c r="U314" i="23"/>
  <c r="W314" i="23" s="1"/>
  <c r="T314" i="23"/>
  <c r="R314" i="23"/>
  <c r="O314" i="23"/>
  <c r="N314" i="23"/>
  <c r="L314" i="23"/>
  <c r="M314" i="23" s="1"/>
  <c r="Q314" i="23" s="1"/>
  <c r="K314" i="23"/>
  <c r="J314" i="23"/>
  <c r="I314" i="23"/>
  <c r="D314" i="23"/>
  <c r="B314" i="23"/>
  <c r="A314" i="23"/>
  <c r="AE313" i="23"/>
  <c r="AD313" i="23"/>
  <c r="AB313" i="23"/>
  <c r="AA313" i="23"/>
  <c r="Y313" i="23"/>
  <c r="V313" i="23"/>
  <c r="U313" i="23"/>
  <c r="W313" i="23" s="1"/>
  <c r="X313" i="23" s="1"/>
  <c r="Z313" i="23" s="1"/>
  <c r="T313" i="23"/>
  <c r="R313" i="23"/>
  <c r="O313" i="23"/>
  <c r="N313" i="23"/>
  <c r="K313" i="23"/>
  <c r="J313" i="23"/>
  <c r="I313" i="23"/>
  <c r="D313" i="23"/>
  <c r="B313" i="23"/>
  <c r="A313" i="23"/>
  <c r="AE312" i="23"/>
  <c r="AD312" i="23"/>
  <c r="AB312" i="23"/>
  <c r="Y312" i="23"/>
  <c r="X312" i="23"/>
  <c r="V312" i="23"/>
  <c r="U312" i="23"/>
  <c r="W312" i="23" s="1"/>
  <c r="T312" i="23"/>
  <c r="R312" i="23"/>
  <c r="O312" i="23"/>
  <c r="N312" i="23"/>
  <c r="M312" i="23"/>
  <c r="L312" i="23"/>
  <c r="K312" i="23"/>
  <c r="J312" i="23"/>
  <c r="I312" i="23"/>
  <c r="D312" i="23"/>
  <c r="B312" i="23"/>
  <c r="A312" i="23"/>
  <c r="AE311" i="23"/>
  <c r="AD311" i="23"/>
  <c r="AB311" i="23"/>
  <c r="Y311" i="23"/>
  <c r="V311" i="23"/>
  <c r="U311" i="23"/>
  <c r="W311" i="23" s="1"/>
  <c r="X311" i="23" s="1"/>
  <c r="T311" i="23"/>
  <c r="R311" i="23"/>
  <c r="O311" i="23"/>
  <c r="N311" i="23"/>
  <c r="K311" i="23"/>
  <c r="J311" i="23"/>
  <c r="L311" i="23" s="1"/>
  <c r="M311" i="23" s="1"/>
  <c r="Q311" i="23" s="1"/>
  <c r="I311" i="23"/>
  <c r="D311" i="23"/>
  <c r="B311" i="23"/>
  <c r="A311" i="23"/>
  <c r="AE310" i="23"/>
  <c r="AD310" i="23"/>
  <c r="AB310" i="23"/>
  <c r="Y310" i="23"/>
  <c r="X310" i="23"/>
  <c r="V310" i="23"/>
  <c r="U310" i="23"/>
  <c r="W310" i="23" s="1"/>
  <c r="T310" i="23"/>
  <c r="R310" i="23"/>
  <c r="O310" i="23"/>
  <c r="N310" i="23"/>
  <c r="L310" i="23"/>
  <c r="M310" i="23" s="1"/>
  <c r="Q310" i="23" s="1"/>
  <c r="K310" i="23"/>
  <c r="J310" i="23"/>
  <c r="I310" i="23"/>
  <c r="D310" i="23"/>
  <c r="B310" i="23"/>
  <c r="A310" i="23"/>
  <c r="AE309" i="23"/>
  <c r="AD309" i="23"/>
  <c r="AB309" i="23"/>
  <c r="Y309" i="23"/>
  <c r="V309" i="23"/>
  <c r="U309" i="23"/>
  <c r="W309" i="23" s="1"/>
  <c r="X309" i="23" s="1"/>
  <c r="T309" i="23"/>
  <c r="R309" i="23"/>
  <c r="P309" i="23"/>
  <c r="O309" i="23"/>
  <c r="N309" i="23"/>
  <c r="K309" i="23"/>
  <c r="J309" i="23"/>
  <c r="L309" i="23" s="1"/>
  <c r="M309" i="23" s="1"/>
  <c r="Q309" i="23" s="1"/>
  <c r="I309" i="23"/>
  <c r="D309" i="23"/>
  <c r="B309" i="23"/>
  <c r="A309" i="23"/>
  <c r="AE308" i="23"/>
  <c r="AD308" i="23"/>
  <c r="AB308" i="23"/>
  <c r="Y308" i="23"/>
  <c r="V308" i="23"/>
  <c r="U308" i="23"/>
  <c r="W308" i="23" s="1"/>
  <c r="X308" i="23" s="1"/>
  <c r="T308" i="23"/>
  <c r="R308" i="23"/>
  <c r="Q308" i="23"/>
  <c r="P308" i="23"/>
  <c r="O308" i="23"/>
  <c r="L308" i="23" s="1"/>
  <c r="M308" i="23" s="1"/>
  <c r="N308" i="23"/>
  <c r="K308" i="23"/>
  <c r="J308" i="23"/>
  <c r="I308" i="23"/>
  <c r="D308" i="23"/>
  <c r="B308" i="23"/>
  <c r="A308" i="23"/>
  <c r="AE307" i="23"/>
  <c r="AD307" i="23"/>
  <c r="AB307" i="23"/>
  <c r="Y307" i="23"/>
  <c r="X307" i="23"/>
  <c r="W307" i="23"/>
  <c r="V307" i="23"/>
  <c r="U307" i="23"/>
  <c r="T307" i="23"/>
  <c r="R307" i="23"/>
  <c r="O307" i="23"/>
  <c r="N307" i="23"/>
  <c r="K307" i="23"/>
  <c r="J307" i="23"/>
  <c r="L307" i="23" s="1"/>
  <c r="M307" i="23" s="1"/>
  <c r="I307" i="23"/>
  <c r="D307" i="23"/>
  <c r="B307" i="23"/>
  <c r="A307" i="23"/>
  <c r="AE306" i="23"/>
  <c r="AD306" i="23"/>
  <c r="AB306" i="23"/>
  <c r="Y306" i="23"/>
  <c r="V306" i="23"/>
  <c r="U306" i="23"/>
  <c r="W306" i="23" s="1"/>
  <c r="X306" i="23" s="1"/>
  <c r="T306" i="23"/>
  <c r="R306" i="23"/>
  <c r="O306" i="23"/>
  <c r="L306" i="23" s="1"/>
  <c r="M306" i="23" s="1"/>
  <c r="N306" i="23"/>
  <c r="K306" i="23"/>
  <c r="J306" i="23"/>
  <c r="I306" i="23"/>
  <c r="D306" i="23"/>
  <c r="B306" i="23"/>
  <c r="A306" i="23"/>
  <c r="AE305" i="23"/>
  <c r="N305" i="23" s="1"/>
  <c r="Y305" i="23"/>
  <c r="W305" i="23"/>
  <c r="T305" i="23"/>
  <c r="L305" i="23"/>
  <c r="K305" i="23"/>
  <c r="J305" i="23"/>
  <c r="I305" i="23"/>
  <c r="AE302" i="23"/>
  <c r="AD302" i="23"/>
  <c r="AB302" i="23"/>
  <c r="Y302" i="23"/>
  <c r="V302" i="23"/>
  <c r="W302" i="23" s="1"/>
  <c r="X302" i="23" s="1"/>
  <c r="U302" i="23"/>
  <c r="T302" i="23"/>
  <c r="R302" i="23"/>
  <c r="P302" i="23"/>
  <c r="O302" i="23"/>
  <c r="N302" i="23"/>
  <c r="L302" i="23"/>
  <c r="M302" i="23" s="1"/>
  <c r="Q302" i="23" s="1"/>
  <c r="K302" i="23"/>
  <c r="J302" i="23"/>
  <c r="I302" i="23"/>
  <c r="D302" i="23"/>
  <c r="B302" i="23"/>
  <c r="A302" i="23"/>
  <c r="AE301" i="23"/>
  <c r="AD301" i="23"/>
  <c r="AB301" i="23"/>
  <c r="Y301" i="23"/>
  <c r="V301" i="23"/>
  <c r="U301" i="23"/>
  <c r="W301" i="23" s="1"/>
  <c r="X301" i="23" s="1"/>
  <c r="T301" i="23"/>
  <c r="R301" i="23"/>
  <c r="O301" i="23"/>
  <c r="N301" i="23"/>
  <c r="K301" i="23"/>
  <c r="J301" i="23"/>
  <c r="L301" i="23" s="1"/>
  <c r="M301" i="23" s="1"/>
  <c r="I301" i="23"/>
  <c r="D301" i="23"/>
  <c r="B301" i="23"/>
  <c r="A301" i="23"/>
  <c r="AE300" i="23"/>
  <c r="AD300" i="23"/>
  <c r="AB300" i="23"/>
  <c r="Y300" i="23"/>
  <c r="W300" i="23"/>
  <c r="X300" i="23" s="1"/>
  <c r="V300" i="23"/>
  <c r="U300" i="23"/>
  <c r="T300" i="23"/>
  <c r="R300" i="23"/>
  <c r="O300" i="23"/>
  <c r="N300" i="23"/>
  <c r="K300" i="23"/>
  <c r="J300" i="23"/>
  <c r="L300" i="23" s="1"/>
  <c r="M300" i="23" s="1"/>
  <c r="Q300" i="23" s="1"/>
  <c r="I300" i="23"/>
  <c r="D300" i="23"/>
  <c r="B300" i="23"/>
  <c r="A300" i="23"/>
  <c r="AE299" i="23"/>
  <c r="AD299" i="23"/>
  <c r="AB299" i="23"/>
  <c r="Z299" i="23"/>
  <c r="Y299" i="23"/>
  <c r="X299" i="23"/>
  <c r="AA299" i="23" s="1"/>
  <c r="W299" i="23"/>
  <c r="V299" i="23"/>
  <c r="U299" i="23"/>
  <c r="T299" i="23"/>
  <c r="R299" i="23"/>
  <c r="O299" i="23"/>
  <c r="N299" i="23"/>
  <c r="K299" i="23"/>
  <c r="J299" i="23"/>
  <c r="L299" i="23" s="1"/>
  <c r="M299" i="23" s="1"/>
  <c r="I299" i="23"/>
  <c r="D299" i="23"/>
  <c r="B299" i="23"/>
  <c r="A299" i="23"/>
  <c r="AE298" i="23"/>
  <c r="AD298" i="23"/>
  <c r="AB298" i="23"/>
  <c r="Y298" i="23"/>
  <c r="V298" i="23"/>
  <c r="W298" i="23" s="1"/>
  <c r="X298" i="23" s="1"/>
  <c r="Z298" i="23" s="1"/>
  <c r="U298" i="23"/>
  <c r="T298" i="23"/>
  <c r="R298" i="23"/>
  <c r="O298" i="23"/>
  <c r="N298" i="23"/>
  <c r="L298" i="23"/>
  <c r="M298" i="23" s="1"/>
  <c r="K298" i="23"/>
  <c r="J298" i="23"/>
  <c r="I298" i="23"/>
  <c r="D298" i="23"/>
  <c r="B298" i="23"/>
  <c r="A298" i="23"/>
  <c r="AE297" i="23"/>
  <c r="AD297" i="23"/>
  <c r="AB297" i="23"/>
  <c r="Y297" i="23"/>
  <c r="X297" i="23"/>
  <c r="W297" i="23"/>
  <c r="V297" i="23"/>
  <c r="U297" i="23"/>
  <c r="T297" i="23"/>
  <c r="R297" i="23"/>
  <c r="O297" i="23"/>
  <c r="N297" i="23"/>
  <c r="K297" i="23"/>
  <c r="J297" i="23"/>
  <c r="L297" i="23" s="1"/>
  <c r="M297" i="23" s="1"/>
  <c r="I297" i="23"/>
  <c r="D297" i="23"/>
  <c r="B297" i="23"/>
  <c r="A297" i="23"/>
  <c r="AE296" i="23"/>
  <c r="AD296" i="23"/>
  <c r="AB296" i="23"/>
  <c r="Y296" i="23"/>
  <c r="V296" i="23"/>
  <c r="W296" i="23" s="1"/>
  <c r="X296" i="23" s="1"/>
  <c r="U296" i="23"/>
  <c r="T296" i="23"/>
  <c r="R296" i="23"/>
  <c r="O296" i="23"/>
  <c r="N296" i="23"/>
  <c r="K296" i="23"/>
  <c r="J296" i="23"/>
  <c r="I296" i="23"/>
  <c r="D296" i="23"/>
  <c r="B296" i="23"/>
  <c r="A296" i="23"/>
  <c r="AE295" i="23"/>
  <c r="AD295" i="23"/>
  <c r="AB295" i="23"/>
  <c r="Z295" i="23"/>
  <c r="Y295" i="23"/>
  <c r="W295" i="23"/>
  <c r="X295" i="23" s="1"/>
  <c r="AA295" i="23" s="1"/>
  <c r="V295" i="23"/>
  <c r="U295" i="23"/>
  <c r="T295" i="23"/>
  <c r="R295" i="23"/>
  <c r="O295" i="23"/>
  <c r="N295" i="23"/>
  <c r="K295" i="23"/>
  <c r="J295" i="23"/>
  <c r="L295" i="23" s="1"/>
  <c r="M295" i="23" s="1"/>
  <c r="I295" i="23"/>
  <c r="D295" i="23"/>
  <c r="B295" i="23"/>
  <c r="A295" i="23"/>
  <c r="AE294" i="23"/>
  <c r="AD294" i="23"/>
  <c r="AB294" i="23"/>
  <c r="AA294" i="23"/>
  <c r="Y294" i="23"/>
  <c r="V294" i="23"/>
  <c r="W294" i="23" s="1"/>
  <c r="X294" i="23" s="1"/>
  <c r="Z294" i="23" s="1"/>
  <c r="U294" i="23"/>
  <c r="T294" i="23"/>
  <c r="R294" i="23"/>
  <c r="O294" i="23"/>
  <c r="N294" i="23"/>
  <c r="K294" i="23"/>
  <c r="J294" i="23"/>
  <c r="L294" i="23" s="1"/>
  <c r="M294" i="23" s="1"/>
  <c r="I294" i="23"/>
  <c r="D294" i="23"/>
  <c r="B294" i="23"/>
  <c r="A294" i="23"/>
  <c r="AE293" i="23"/>
  <c r="AD293" i="23"/>
  <c r="AB293" i="23"/>
  <c r="Y293" i="23"/>
  <c r="X293" i="23"/>
  <c r="W293" i="23"/>
  <c r="V293" i="23"/>
  <c r="U293" i="23"/>
  <c r="T293" i="23"/>
  <c r="R293" i="23"/>
  <c r="O293" i="23"/>
  <c r="N293" i="23"/>
  <c r="K293" i="23"/>
  <c r="J293" i="23"/>
  <c r="L293" i="23" s="1"/>
  <c r="M293" i="23" s="1"/>
  <c r="I293" i="23"/>
  <c r="D293" i="23"/>
  <c r="B293" i="23"/>
  <c r="A293" i="23"/>
  <c r="AE292" i="23"/>
  <c r="AD292" i="23"/>
  <c r="AB292" i="23"/>
  <c r="Y292" i="23"/>
  <c r="V292" i="23"/>
  <c r="W292" i="23" s="1"/>
  <c r="X292" i="23" s="1"/>
  <c r="U292" i="23"/>
  <c r="T292" i="23"/>
  <c r="R292" i="23"/>
  <c r="O292" i="23"/>
  <c r="N292" i="23"/>
  <c r="K292" i="23"/>
  <c r="J292" i="23"/>
  <c r="L292" i="23" s="1"/>
  <c r="M292" i="23" s="1"/>
  <c r="I292" i="23"/>
  <c r="D292" i="23"/>
  <c r="B292" i="23"/>
  <c r="A292" i="23"/>
  <c r="AE291" i="23"/>
  <c r="AD291" i="23"/>
  <c r="AB291" i="23"/>
  <c r="Y291" i="23"/>
  <c r="V291" i="23"/>
  <c r="U291" i="23"/>
  <c r="W291" i="23" s="1"/>
  <c r="X291" i="23" s="1"/>
  <c r="AA291" i="23" s="1"/>
  <c r="T291" i="23"/>
  <c r="R291" i="23"/>
  <c r="O291" i="23"/>
  <c r="N291" i="23"/>
  <c r="M291" i="23"/>
  <c r="K291" i="23"/>
  <c r="J291" i="23"/>
  <c r="L291" i="23" s="1"/>
  <c r="I291" i="23"/>
  <c r="D291" i="23"/>
  <c r="B291" i="23"/>
  <c r="A291" i="23"/>
  <c r="AE290" i="23"/>
  <c r="AD290" i="23"/>
  <c r="AB290" i="23"/>
  <c r="Y290" i="23"/>
  <c r="X290" i="23"/>
  <c r="Z290" i="23" s="1"/>
  <c r="V290" i="23"/>
  <c r="W290" i="23" s="1"/>
  <c r="U290" i="23"/>
  <c r="T290" i="23"/>
  <c r="R290" i="23"/>
  <c r="O290" i="23"/>
  <c r="N290" i="23"/>
  <c r="M290" i="23"/>
  <c r="L290" i="23"/>
  <c r="K290" i="23"/>
  <c r="J290" i="23"/>
  <c r="I290" i="23"/>
  <c r="D290" i="23"/>
  <c r="B290" i="23"/>
  <c r="A290" i="23"/>
  <c r="AE289" i="23"/>
  <c r="AD289" i="23"/>
  <c r="AB289" i="23"/>
  <c r="AA289" i="23"/>
  <c r="Y289" i="23"/>
  <c r="V289" i="23"/>
  <c r="U289" i="23"/>
  <c r="W289" i="23" s="1"/>
  <c r="X289" i="23" s="1"/>
  <c r="Z289" i="23" s="1"/>
  <c r="T289" i="23"/>
  <c r="R289" i="23"/>
  <c r="O289" i="23"/>
  <c r="N289" i="23"/>
  <c r="M289" i="23"/>
  <c r="K289" i="23"/>
  <c r="J289" i="23"/>
  <c r="L289" i="23" s="1"/>
  <c r="I289" i="23"/>
  <c r="D289" i="23"/>
  <c r="B289" i="23"/>
  <c r="A289" i="23"/>
  <c r="AE288" i="23"/>
  <c r="AD288" i="23"/>
  <c r="AB288" i="23"/>
  <c r="Y288" i="23"/>
  <c r="V288" i="23"/>
  <c r="W288" i="23" s="1"/>
  <c r="X288" i="23" s="1"/>
  <c r="U288" i="23"/>
  <c r="T288" i="23"/>
  <c r="R288" i="23"/>
  <c r="O288" i="23"/>
  <c r="N288" i="23"/>
  <c r="K288" i="23"/>
  <c r="J288" i="23"/>
  <c r="I288" i="23"/>
  <c r="D288" i="23"/>
  <c r="B288" i="23"/>
  <c r="A288" i="23"/>
  <c r="AE287" i="23"/>
  <c r="AD287" i="23"/>
  <c r="AB287" i="23"/>
  <c r="Y287" i="23"/>
  <c r="V287" i="23"/>
  <c r="W287" i="23" s="1"/>
  <c r="X287" i="23" s="1"/>
  <c r="U287" i="23"/>
  <c r="T287" i="23"/>
  <c r="R287" i="23"/>
  <c r="O287" i="23"/>
  <c r="N287" i="23"/>
  <c r="K287" i="23"/>
  <c r="J287" i="23"/>
  <c r="I287" i="23"/>
  <c r="D287" i="23"/>
  <c r="B287" i="23"/>
  <c r="A287" i="23"/>
  <c r="AE286" i="23"/>
  <c r="AD286" i="23"/>
  <c r="AB286" i="23"/>
  <c r="AA286" i="23"/>
  <c r="Y286" i="23"/>
  <c r="V286" i="23"/>
  <c r="W286" i="23" s="1"/>
  <c r="X286" i="23" s="1"/>
  <c r="Z286" i="23" s="1"/>
  <c r="U286" i="23"/>
  <c r="T286" i="23"/>
  <c r="R286" i="23"/>
  <c r="O286" i="23"/>
  <c r="N286" i="23"/>
  <c r="L286" i="23"/>
  <c r="M286" i="23" s="1"/>
  <c r="K286" i="23"/>
  <c r="J286" i="23"/>
  <c r="I286" i="23"/>
  <c r="D286" i="23"/>
  <c r="B286" i="23"/>
  <c r="A286" i="23"/>
  <c r="AE285" i="23"/>
  <c r="AD285" i="23"/>
  <c r="AB285" i="23"/>
  <c r="Z285" i="23"/>
  <c r="Y285" i="23"/>
  <c r="V285" i="23"/>
  <c r="U285" i="23"/>
  <c r="W285" i="23" s="1"/>
  <c r="X285" i="23" s="1"/>
  <c r="AA285" i="23" s="1"/>
  <c r="T285" i="23"/>
  <c r="R285" i="23"/>
  <c r="O285" i="23"/>
  <c r="N285" i="23"/>
  <c r="K285" i="23"/>
  <c r="J285" i="23"/>
  <c r="I285" i="23"/>
  <c r="D285" i="23"/>
  <c r="B285" i="23"/>
  <c r="A285" i="23"/>
  <c r="AE284" i="23"/>
  <c r="AD284" i="23"/>
  <c r="AB284" i="23"/>
  <c r="Y284" i="23"/>
  <c r="W284" i="23"/>
  <c r="X284" i="23" s="1"/>
  <c r="V284" i="23"/>
  <c r="U284" i="23"/>
  <c r="T284" i="23"/>
  <c r="R284" i="23"/>
  <c r="Q284" i="23"/>
  <c r="O284" i="23"/>
  <c r="N284" i="23"/>
  <c r="L284" i="23"/>
  <c r="M284" i="23" s="1"/>
  <c r="P284" i="23" s="1"/>
  <c r="K284" i="23"/>
  <c r="J284" i="23"/>
  <c r="I284" i="23"/>
  <c r="D284" i="23"/>
  <c r="B284" i="23"/>
  <c r="A284" i="23"/>
  <c r="AE283" i="23"/>
  <c r="AD283" i="23"/>
  <c r="AB283" i="23"/>
  <c r="Y283" i="23"/>
  <c r="V283" i="23"/>
  <c r="U283" i="23"/>
  <c r="T283" i="23"/>
  <c r="R283" i="23"/>
  <c r="O283" i="23"/>
  <c r="N283" i="23"/>
  <c r="K283" i="23"/>
  <c r="J283" i="23"/>
  <c r="L283" i="23" s="1"/>
  <c r="M283" i="23" s="1"/>
  <c r="I283" i="23"/>
  <c r="D283" i="23"/>
  <c r="B283" i="23"/>
  <c r="A283" i="23"/>
  <c r="AE282" i="23"/>
  <c r="AD282" i="23"/>
  <c r="AB282" i="23"/>
  <c r="AA282" i="23"/>
  <c r="Y282" i="23"/>
  <c r="V282" i="23"/>
  <c r="W282" i="23" s="1"/>
  <c r="X282" i="23" s="1"/>
  <c r="Z282" i="23" s="1"/>
  <c r="U282" i="23"/>
  <c r="T282" i="23"/>
  <c r="R282" i="23"/>
  <c r="O282" i="23"/>
  <c r="N282" i="23"/>
  <c r="L282" i="23"/>
  <c r="M282" i="23" s="1"/>
  <c r="P282" i="23" s="1"/>
  <c r="K282" i="23"/>
  <c r="J282" i="23"/>
  <c r="I282" i="23"/>
  <c r="D282" i="23"/>
  <c r="B282" i="23"/>
  <c r="A282" i="23"/>
  <c r="AE281" i="23"/>
  <c r="AD281" i="23"/>
  <c r="AB281" i="23"/>
  <c r="Y281" i="23"/>
  <c r="V281" i="23"/>
  <c r="U281" i="23"/>
  <c r="W281" i="23" s="1"/>
  <c r="X281" i="23" s="1"/>
  <c r="T281" i="23"/>
  <c r="R281" i="23"/>
  <c r="O281" i="23"/>
  <c r="N281" i="23"/>
  <c r="K281" i="23"/>
  <c r="J281" i="23"/>
  <c r="I281" i="23"/>
  <c r="D281" i="23"/>
  <c r="B281" i="23"/>
  <c r="A281" i="23"/>
  <c r="AE280" i="23"/>
  <c r="AD280" i="23"/>
  <c r="AB280" i="23"/>
  <c r="AA280" i="23"/>
  <c r="Y280" i="23"/>
  <c r="V280" i="23"/>
  <c r="W280" i="23" s="1"/>
  <c r="X280" i="23" s="1"/>
  <c r="Z280" i="23" s="1"/>
  <c r="U280" i="23"/>
  <c r="T280" i="23"/>
  <c r="R280" i="23"/>
  <c r="P280" i="23"/>
  <c r="O280" i="23"/>
  <c r="N280" i="23"/>
  <c r="K280" i="23"/>
  <c r="J280" i="23"/>
  <c r="L280" i="23" s="1"/>
  <c r="M280" i="23" s="1"/>
  <c r="Q280" i="23" s="1"/>
  <c r="I280" i="23"/>
  <c r="D280" i="23"/>
  <c r="B280" i="23"/>
  <c r="A280" i="23"/>
  <c r="AE279" i="23"/>
  <c r="AD279" i="23"/>
  <c r="AB279" i="23"/>
  <c r="AA279" i="23"/>
  <c r="Y279" i="23"/>
  <c r="V279" i="23"/>
  <c r="W279" i="23" s="1"/>
  <c r="X279" i="23" s="1"/>
  <c r="Z279" i="23" s="1"/>
  <c r="U279" i="23"/>
  <c r="T279" i="23"/>
  <c r="R279" i="23"/>
  <c r="O279" i="23"/>
  <c r="N279" i="23"/>
  <c r="K279" i="23"/>
  <c r="J279" i="23"/>
  <c r="L279" i="23" s="1"/>
  <c r="M279" i="23" s="1"/>
  <c r="I279" i="23"/>
  <c r="D279" i="23"/>
  <c r="B279" i="23"/>
  <c r="A279" i="23"/>
  <c r="AE278" i="23"/>
  <c r="AD278" i="23"/>
  <c r="AB278" i="23"/>
  <c r="Y278" i="23"/>
  <c r="V278" i="23"/>
  <c r="W278" i="23" s="1"/>
  <c r="X278" i="23" s="1"/>
  <c r="Z278" i="23" s="1"/>
  <c r="U278" i="23"/>
  <c r="T278" i="23"/>
  <c r="R278" i="23"/>
  <c r="P278" i="23"/>
  <c r="O278" i="23"/>
  <c r="N278" i="23"/>
  <c r="K278" i="23"/>
  <c r="J278" i="23"/>
  <c r="L278" i="23" s="1"/>
  <c r="M278" i="23" s="1"/>
  <c r="Q278" i="23" s="1"/>
  <c r="I278" i="23"/>
  <c r="D278" i="23"/>
  <c r="B278" i="23"/>
  <c r="A278" i="23"/>
  <c r="AE277" i="23"/>
  <c r="AD277" i="23"/>
  <c r="AB277" i="23"/>
  <c r="Y277" i="23"/>
  <c r="W277" i="23"/>
  <c r="X277" i="23" s="1"/>
  <c r="V277" i="23"/>
  <c r="U277" i="23"/>
  <c r="T277" i="23"/>
  <c r="R277" i="23"/>
  <c r="O277" i="23"/>
  <c r="N277" i="23"/>
  <c r="K277" i="23"/>
  <c r="J277" i="23"/>
  <c r="I277" i="23"/>
  <c r="D277" i="23"/>
  <c r="B277" i="23"/>
  <c r="A277" i="23"/>
  <c r="AE276" i="23"/>
  <c r="AD276" i="23"/>
  <c r="AB276" i="23"/>
  <c r="AA276" i="23"/>
  <c r="Y276" i="23"/>
  <c r="V276" i="23"/>
  <c r="W276" i="23" s="1"/>
  <c r="X276" i="23" s="1"/>
  <c r="Z276" i="23" s="1"/>
  <c r="U276" i="23"/>
  <c r="T276" i="23"/>
  <c r="R276" i="23"/>
  <c r="O276" i="23"/>
  <c r="N276" i="23"/>
  <c r="K276" i="23"/>
  <c r="J276" i="23"/>
  <c r="L276" i="23" s="1"/>
  <c r="M276" i="23" s="1"/>
  <c r="I276" i="23"/>
  <c r="D276" i="23"/>
  <c r="B276" i="23"/>
  <c r="A276" i="23"/>
  <c r="AE275" i="23"/>
  <c r="AD275" i="23"/>
  <c r="AB275" i="23"/>
  <c r="Z275" i="23"/>
  <c r="Y275" i="23"/>
  <c r="V275" i="23"/>
  <c r="U275" i="23"/>
  <c r="W275" i="23" s="1"/>
  <c r="X275" i="23" s="1"/>
  <c r="AA275" i="23" s="1"/>
  <c r="T275" i="23"/>
  <c r="R275" i="23"/>
  <c r="O275" i="23"/>
  <c r="N275" i="23"/>
  <c r="M275" i="23"/>
  <c r="K275" i="23"/>
  <c r="J275" i="23"/>
  <c r="L275" i="23" s="1"/>
  <c r="I275" i="23"/>
  <c r="D275" i="23"/>
  <c r="B275" i="23"/>
  <c r="A275" i="23"/>
  <c r="AE274" i="23"/>
  <c r="AD274" i="23"/>
  <c r="AB274" i="23"/>
  <c r="Y274" i="23"/>
  <c r="W274" i="23"/>
  <c r="X274" i="23" s="1"/>
  <c r="V274" i="23"/>
  <c r="U274" i="23"/>
  <c r="T274" i="23"/>
  <c r="R274" i="23"/>
  <c r="O274" i="23"/>
  <c r="N274" i="23"/>
  <c r="M274" i="23"/>
  <c r="L274" i="23"/>
  <c r="K274" i="23"/>
  <c r="J274" i="23"/>
  <c r="I274" i="23"/>
  <c r="D274" i="23"/>
  <c r="B274" i="23"/>
  <c r="A274" i="23"/>
  <c r="AE273" i="23"/>
  <c r="AD273" i="23"/>
  <c r="AB273" i="23"/>
  <c r="Y273" i="23"/>
  <c r="V273" i="23"/>
  <c r="U273" i="23"/>
  <c r="W273" i="23" s="1"/>
  <c r="X273" i="23" s="1"/>
  <c r="T273" i="23"/>
  <c r="R273" i="23"/>
  <c r="O273" i="23"/>
  <c r="N273" i="23"/>
  <c r="K273" i="23"/>
  <c r="J273" i="23"/>
  <c r="I273" i="23"/>
  <c r="D273" i="23"/>
  <c r="B273" i="23"/>
  <c r="A273" i="23"/>
  <c r="AE272" i="23"/>
  <c r="AD272" i="23"/>
  <c r="AB272" i="23"/>
  <c r="Y272" i="23"/>
  <c r="V272" i="23"/>
  <c r="W272" i="23" s="1"/>
  <c r="X272" i="23" s="1"/>
  <c r="Z272" i="23" s="1"/>
  <c r="U272" i="23"/>
  <c r="T272" i="23"/>
  <c r="R272" i="23"/>
  <c r="O272" i="23"/>
  <c r="N272" i="23"/>
  <c r="M272" i="23"/>
  <c r="K272" i="23"/>
  <c r="J272" i="23"/>
  <c r="L272" i="23" s="1"/>
  <c r="I272" i="23"/>
  <c r="D272" i="23"/>
  <c r="B272" i="23"/>
  <c r="A272" i="23"/>
  <c r="AE271" i="23"/>
  <c r="AD271" i="23"/>
  <c r="AB271" i="23"/>
  <c r="AA271" i="23"/>
  <c r="Z271" i="23"/>
  <c r="Y271" i="23"/>
  <c r="V271" i="23"/>
  <c r="W271" i="23" s="1"/>
  <c r="X271" i="23" s="1"/>
  <c r="U271" i="23"/>
  <c r="T271" i="23"/>
  <c r="R271" i="23"/>
  <c r="O271" i="23"/>
  <c r="N271" i="23"/>
  <c r="K271" i="23"/>
  <c r="J271" i="23"/>
  <c r="I271" i="23"/>
  <c r="D271" i="23"/>
  <c r="B271" i="23"/>
  <c r="A271" i="23"/>
  <c r="AE270" i="23"/>
  <c r="AD270" i="23"/>
  <c r="AB270" i="23"/>
  <c r="Y270" i="23"/>
  <c r="W270" i="23"/>
  <c r="X270" i="23" s="1"/>
  <c r="V270" i="23"/>
  <c r="U270" i="23"/>
  <c r="T270" i="23"/>
  <c r="R270" i="23"/>
  <c r="O270" i="23"/>
  <c r="N270" i="23"/>
  <c r="L270" i="23"/>
  <c r="M270" i="23" s="1"/>
  <c r="Q270" i="23" s="1"/>
  <c r="K270" i="23"/>
  <c r="J270" i="23"/>
  <c r="I270" i="23"/>
  <c r="D270" i="23"/>
  <c r="B270" i="23"/>
  <c r="A270" i="23"/>
  <c r="AE269" i="23"/>
  <c r="AD269" i="23"/>
  <c r="AB269" i="23"/>
  <c r="Z269" i="23"/>
  <c r="Y269" i="23"/>
  <c r="X269" i="23"/>
  <c r="AA269" i="23" s="1"/>
  <c r="W269" i="23"/>
  <c r="V269" i="23"/>
  <c r="U269" i="23"/>
  <c r="T269" i="23"/>
  <c r="R269" i="23"/>
  <c r="O269" i="23"/>
  <c r="N269" i="23"/>
  <c r="K269" i="23"/>
  <c r="J269" i="23"/>
  <c r="L269" i="23" s="1"/>
  <c r="M269" i="23" s="1"/>
  <c r="I269" i="23"/>
  <c r="D269" i="23"/>
  <c r="B269" i="23"/>
  <c r="A269" i="23"/>
  <c r="AE268" i="23"/>
  <c r="W268" i="23"/>
  <c r="T268" i="23"/>
  <c r="K268" i="23"/>
  <c r="J268" i="23"/>
  <c r="L268" i="23" s="1"/>
  <c r="I268" i="23"/>
  <c r="AE265" i="23"/>
  <c r="AD265" i="23"/>
  <c r="AB265" i="23"/>
  <c r="Z265" i="23"/>
  <c r="Y265" i="23"/>
  <c r="V265" i="23"/>
  <c r="U265" i="23"/>
  <c r="W265" i="23" s="1"/>
  <c r="X265" i="23" s="1"/>
  <c r="AA265" i="23" s="1"/>
  <c r="T265" i="23"/>
  <c r="R265" i="23"/>
  <c r="O265" i="23"/>
  <c r="N265" i="23"/>
  <c r="L265" i="23"/>
  <c r="M265" i="23" s="1"/>
  <c r="K265" i="23"/>
  <c r="J265" i="23"/>
  <c r="I265" i="23"/>
  <c r="D265" i="23"/>
  <c r="B265" i="23"/>
  <c r="A265" i="23"/>
  <c r="AE264" i="23"/>
  <c r="AD264" i="23"/>
  <c r="AB264" i="23"/>
  <c r="Y264" i="23"/>
  <c r="V264" i="23"/>
  <c r="U264" i="23"/>
  <c r="W264" i="23" s="1"/>
  <c r="X264" i="23" s="1"/>
  <c r="T264" i="23"/>
  <c r="R264" i="23"/>
  <c r="O264" i="23"/>
  <c r="N264" i="23"/>
  <c r="K264" i="23"/>
  <c r="J264" i="23"/>
  <c r="I264" i="23"/>
  <c r="D264" i="23"/>
  <c r="B264" i="23"/>
  <c r="A264" i="23"/>
  <c r="AE263" i="23"/>
  <c r="AD263" i="23"/>
  <c r="AB263" i="23"/>
  <c r="Y263" i="23"/>
  <c r="V263" i="23"/>
  <c r="W263" i="23" s="1"/>
  <c r="X263" i="23" s="1"/>
  <c r="U263" i="23"/>
  <c r="T263" i="23"/>
  <c r="R263" i="23"/>
  <c r="Q263" i="23"/>
  <c r="O263" i="23"/>
  <c r="N263" i="23"/>
  <c r="L263" i="23"/>
  <c r="M263" i="23" s="1"/>
  <c r="P263" i="23" s="1"/>
  <c r="K263" i="23"/>
  <c r="J263" i="23"/>
  <c r="I263" i="23"/>
  <c r="D263" i="23"/>
  <c r="B263" i="23"/>
  <c r="A263" i="23"/>
  <c r="AE262" i="23"/>
  <c r="AD262" i="23"/>
  <c r="AB262" i="23"/>
  <c r="AA262" i="23"/>
  <c r="Z262" i="23"/>
  <c r="Y262" i="23"/>
  <c r="V262" i="23"/>
  <c r="U262" i="23"/>
  <c r="W262" i="23" s="1"/>
  <c r="X262" i="23" s="1"/>
  <c r="T262" i="23"/>
  <c r="R262" i="23"/>
  <c r="O262" i="23"/>
  <c r="N262" i="23"/>
  <c r="M262" i="23"/>
  <c r="L262" i="23"/>
  <c r="K262" i="23"/>
  <c r="J262" i="23"/>
  <c r="I262" i="23"/>
  <c r="D262" i="23"/>
  <c r="B262" i="23"/>
  <c r="A262" i="23"/>
  <c r="AE261" i="23"/>
  <c r="AD261" i="23"/>
  <c r="AB261" i="23"/>
  <c r="Y261" i="23"/>
  <c r="V261" i="23"/>
  <c r="U261" i="23"/>
  <c r="T261" i="23"/>
  <c r="R261" i="23"/>
  <c r="O261" i="23"/>
  <c r="N261" i="23"/>
  <c r="M261" i="23"/>
  <c r="L261" i="23"/>
  <c r="K261" i="23"/>
  <c r="J261" i="23"/>
  <c r="I261" i="23"/>
  <c r="D261" i="23"/>
  <c r="B261" i="23"/>
  <c r="A261" i="23"/>
  <c r="AE260" i="23"/>
  <c r="AD260" i="23"/>
  <c r="AB260" i="23"/>
  <c r="Y260" i="23"/>
  <c r="V260" i="23"/>
  <c r="U260" i="23"/>
  <c r="W260" i="23" s="1"/>
  <c r="X260" i="23" s="1"/>
  <c r="T260" i="23"/>
  <c r="R260" i="23"/>
  <c r="P260" i="23"/>
  <c r="O260" i="23"/>
  <c r="N260" i="23"/>
  <c r="L260" i="23"/>
  <c r="M260" i="23" s="1"/>
  <c r="Q260" i="23" s="1"/>
  <c r="K260" i="23"/>
  <c r="J260" i="23"/>
  <c r="I260" i="23"/>
  <c r="D260" i="23"/>
  <c r="B260" i="23"/>
  <c r="A260" i="23"/>
  <c r="AE259" i="23"/>
  <c r="AD259" i="23"/>
  <c r="AB259" i="23"/>
  <c r="Y259" i="23"/>
  <c r="W259" i="23"/>
  <c r="X259" i="23" s="1"/>
  <c r="V259" i="23"/>
  <c r="U259" i="23"/>
  <c r="T259" i="23"/>
  <c r="R259" i="23"/>
  <c r="O259" i="23"/>
  <c r="N259" i="23"/>
  <c r="L259" i="23"/>
  <c r="M259" i="23" s="1"/>
  <c r="P259" i="23" s="1"/>
  <c r="K259" i="23"/>
  <c r="J259" i="23"/>
  <c r="I259" i="23"/>
  <c r="D259" i="23"/>
  <c r="B259" i="23"/>
  <c r="A259" i="23"/>
  <c r="AE258" i="23"/>
  <c r="AD258" i="23"/>
  <c r="AB258" i="23"/>
  <c r="Y258" i="23"/>
  <c r="V258" i="23"/>
  <c r="U258" i="23"/>
  <c r="T258" i="23"/>
  <c r="R258" i="23"/>
  <c r="O258" i="23"/>
  <c r="N258" i="23"/>
  <c r="L258" i="23"/>
  <c r="M258" i="23" s="1"/>
  <c r="K258" i="23"/>
  <c r="J258" i="23"/>
  <c r="I258" i="23"/>
  <c r="D258" i="23"/>
  <c r="B258" i="23"/>
  <c r="A258" i="23"/>
  <c r="AE257" i="23"/>
  <c r="AD257" i="23"/>
  <c r="AB257" i="23"/>
  <c r="Y257" i="23"/>
  <c r="V257" i="23"/>
  <c r="U257" i="23"/>
  <c r="W257" i="23" s="1"/>
  <c r="X257" i="23" s="1"/>
  <c r="AA257" i="23" s="1"/>
  <c r="T257" i="23"/>
  <c r="R257" i="23"/>
  <c r="Q257" i="23"/>
  <c r="O257" i="23"/>
  <c r="N257" i="23"/>
  <c r="M257" i="23"/>
  <c r="P257" i="23" s="1"/>
  <c r="L257" i="23"/>
  <c r="K257" i="23"/>
  <c r="J257" i="23"/>
  <c r="I257" i="23"/>
  <c r="D257" i="23"/>
  <c r="B257" i="23"/>
  <c r="A257" i="23"/>
  <c r="AE256" i="23"/>
  <c r="AD256" i="23"/>
  <c r="AB256" i="23"/>
  <c r="Y256" i="23"/>
  <c r="V256" i="23"/>
  <c r="U256" i="23"/>
  <c r="W256" i="23" s="1"/>
  <c r="X256" i="23" s="1"/>
  <c r="T256" i="23"/>
  <c r="R256" i="23"/>
  <c r="O256" i="23"/>
  <c r="N256" i="23"/>
  <c r="K256" i="23"/>
  <c r="J256" i="23"/>
  <c r="L256" i="23" s="1"/>
  <c r="M256" i="23" s="1"/>
  <c r="I256" i="23"/>
  <c r="D256" i="23"/>
  <c r="B256" i="23"/>
  <c r="A256" i="23"/>
  <c r="AE255" i="23"/>
  <c r="AD255" i="23"/>
  <c r="AB255" i="23"/>
  <c r="Y255" i="23"/>
  <c r="V255" i="23"/>
  <c r="W255" i="23" s="1"/>
  <c r="X255" i="23" s="1"/>
  <c r="U255" i="23"/>
  <c r="T255" i="23"/>
  <c r="R255" i="23"/>
  <c r="O255" i="23"/>
  <c r="N255" i="23"/>
  <c r="M255" i="23"/>
  <c r="L255" i="23"/>
  <c r="K255" i="23"/>
  <c r="J255" i="23"/>
  <c r="I255" i="23"/>
  <c r="D255" i="23"/>
  <c r="B255" i="23"/>
  <c r="A255" i="23"/>
  <c r="AE254" i="23"/>
  <c r="AD254" i="23"/>
  <c r="AB254" i="23"/>
  <c r="Y254" i="23"/>
  <c r="V254" i="23"/>
  <c r="U254" i="23"/>
  <c r="T254" i="23"/>
  <c r="R254" i="23"/>
  <c r="O254" i="23"/>
  <c r="N254" i="23"/>
  <c r="K254" i="23"/>
  <c r="J254" i="23"/>
  <c r="L254" i="23" s="1"/>
  <c r="M254" i="23" s="1"/>
  <c r="I254" i="23"/>
  <c r="D254" i="23"/>
  <c r="B254" i="23"/>
  <c r="A254" i="23"/>
  <c r="AE253" i="23"/>
  <c r="AD253" i="23"/>
  <c r="AB253" i="23"/>
  <c r="Y253" i="23"/>
  <c r="W253" i="23"/>
  <c r="X253" i="23" s="1"/>
  <c r="V253" i="23"/>
  <c r="U253" i="23"/>
  <c r="T253" i="23"/>
  <c r="R253" i="23"/>
  <c r="O253" i="23"/>
  <c r="N253" i="23"/>
  <c r="L253" i="23"/>
  <c r="M253" i="23" s="1"/>
  <c r="K253" i="23"/>
  <c r="J253" i="23"/>
  <c r="I253" i="23"/>
  <c r="D253" i="23"/>
  <c r="B253" i="23"/>
  <c r="A253" i="23"/>
  <c r="AE252" i="23"/>
  <c r="AD252" i="23"/>
  <c r="AB252" i="23"/>
  <c r="AA252" i="23"/>
  <c r="Z252" i="23"/>
  <c r="Y252" i="23"/>
  <c r="V252" i="23"/>
  <c r="U252" i="23"/>
  <c r="W252" i="23" s="1"/>
  <c r="X252" i="23" s="1"/>
  <c r="T252" i="23"/>
  <c r="R252" i="23"/>
  <c r="Q252" i="23"/>
  <c r="O252" i="23"/>
  <c r="N252" i="23"/>
  <c r="L252" i="23"/>
  <c r="M252" i="23" s="1"/>
  <c r="P252" i="23" s="1"/>
  <c r="K252" i="23"/>
  <c r="J252" i="23"/>
  <c r="I252" i="23"/>
  <c r="D252" i="23"/>
  <c r="B252" i="23"/>
  <c r="A252" i="23"/>
  <c r="AE251" i="23"/>
  <c r="AD251" i="23"/>
  <c r="AB251" i="23"/>
  <c r="Y251" i="23"/>
  <c r="X251" i="23"/>
  <c r="V251" i="23"/>
  <c r="U251" i="23"/>
  <c r="W251" i="23" s="1"/>
  <c r="T251" i="23"/>
  <c r="R251" i="23"/>
  <c r="O251" i="23"/>
  <c r="N251" i="23"/>
  <c r="L251" i="23"/>
  <c r="M251" i="23" s="1"/>
  <c r="Q251" i="23" s="1"/>
  <c r="K251" i="23"/>
  <c r="J251" i="23"/>
  <c r="I251" i="23"/>
  <c r="D251" i="23"/>
  <c r="B251" i="23"/>
  <c r="A251" i="23"/>
  <c r="AE250" i="23"/>
  <c r="AD250" i="23"/>
  <c r="AB250" i="23"/>
  <c r="Y250" i="23"/>
  <c r="V250" i="23"/>
  <c r="U250" i="23"/>
  <c r="T250" i="23"/>
  <c r="R250" i="23"/>
  <c r="O250" i="23"/>
  <c r="N250" i="23"/>
  <c r="K250" i="23"/>
  <c r="J250" i="23"/>
  <c r="I250" i="23"/>
  <c r="D250" i="23"/>
  <c r="B250" i="23"/>
  <c r="A250" i="23"/>
  <c r="AE249" i="23"/>
  <c r="AD249" i="23"/>
  <c r="AB249" i="23"/>
  <c r="Y249" i="23"/>
  <c r="X249" i="23"/>
  <c r="W249" i="23"/>
  <c r="V249" i="23"/>
  <c r="U249" i="23"/>
  <c r="T249" i="23"/>
  <c r="R249" i="23"/>
  <c r="O249" i="23"/>
  <c r="N249" i="23"/>
  <c r="M249" i="23"/>
  <c r="Q249" i="23" s="1"/>
  <c r="L249" i="23"/>
  <c r="K249" i="23"/>
  <c r="J249" i="23"/>
  <c r="I249" i="23"/>
  <c r="D249" i="23"/>
  <c r="B249" i="23"/>
  <c r="A249" i="23"/>
  <c r="AE248" i="23"/>
  <c r="AD248" i="23"/>
  <c r="AB248" i="23"/>
  <c r="Y248" i="23"/>
  <c r="V248" i="23"/>
  <c r="U248" i="23"/>
  <c r="T248" i="23"/>
  <c r="R248" i="23"/>
  <c r="O248" i="23"/>
  <c r="N248" i="23"/>
  <c r="K248" i="23"/>
  <c r="J248" i="23"/>
  <c r="L248" i="23" s="1"/>
  <c r="M248" i="23" s="1"/>
  <c r="I248" i="23"/>
  <c r="D248" i="23"/>
  <c r="B248" i="23"/>
  <c r="A248" i="23"/>
  <c r="AE247" i="23"/>
  <c r="AD247" i="23"/>
  <c r="AB247" i="23"/>
  <c r="Y247" i="23"/>
  <c r="V247" i="23"/>
  <c r="W247" i="23" s="1"/>
  <c r="X247" i="23" s="1"/>
  <c r="U247" i="23"/>
  <c r="T247" i="23"/>
  <c r="R247" i="23"/>
  <c r="Q247" i="23"/>
  <c r="P247" i="23"/>
  <c r="O247" i="23"/>
  <c r="N247" i="23"/>
  <c r="M247" i="23"/>
  <c r="L247" i="23"/>
  <c r="K247" i="23"/>
  <c r="J247" i="23"/>
  <c r="I247" i="23"/>
  <c r="D247" i="23"/>
  <c r="B247" i="23"/>
  <c r="A247" i="23"/>
  <c r="AE246" i="23"/>
  <c r="AD246" i="23"/>
  <c r="AB246" i="23"/>
  <c r="Y246" i="23"/>
  <c r="V246" i="23"/>
  <c r="U246" i="23"/>
  <c r="T246" i="23"/>
  <c r="R246" i="23"/>
  <c r="O246" i="23"/>
  <c r="N246" i="23"/>
  <c r="L246" i="23"/>
  <c r="M246" i="23" s="1"/>
  <c r="K246" i="23"/>
  <c r="J246" i="23"/>
  <c r="I246" i="23"/>
  <c r="D246" i="23"/>
  <c r="B246" i="23"/>
  <c r="A246" i="23"/>
  <c r="AE245" i="23"/>
  <c r="AD245" i="23"/>
  <c r="AB245" i="23"/>
  <c r="Y245" i="23"/>
  <c r="V245" i="23"/>
  <c r="W245" i="23" s="1"/>
  <c r="X245" i="23" s="1"/>
  <c r="U245" i="23"/>
  <c r="T245" i="23"/>
  <c r="R245" i="23"/>
  <c r="Q245" i="23"/>
  <c r="P245" i="23"/>
  <c r="O245" i="23"/>
  <c r="N245" i="23"/>
  <c r="M245" i="23"/>
  <c r="L245" i="23"/>
  <c r="K245" i="23"/>
  <c r="J245" i="23"/>
  <c r="I245" i="23"/>
  <c r="D245" i="23"/>
  <c r="B245" i="23"/>
  <c r="A245" i="23"/>
  <c r="AE244" i="23"/>
  <c r="AD244" i="23"/>
  <c r="AB244" i="23"/>
  <c r="Y244" i="23"/>
  <c r="V244" i="23"/>
  <c r="U244" i="23"/>
  <c r="T244" i="23"/>
  <c r="R244" i="23"/>
  <c r="O244" i="23"/>
  <c r="N244" i="23"/>
  <c r="L244" i="23"/>
  <c r="M244" i="23" s="1"/>
  <c r="K244" i="23"/>
  <c r="J244" i="23"/>
  <c r="I244" i="23"/>
  <c r="D244" i="23"/>
  <c r="B244" i="23"/>
  <c r="A244" i="23"/>
  <c r="AE243" i="23"/>
  <c r="AD243" i="23"/>
  <c r="AB243" i="23"/>
  <c r="Y243" i="23"/>
  <c r="X243" i="23"/>
  <c r="AA243" i="23" s="1"/>
  <c r="V243" i="23"/>
  <c r="U243" i="23"/>
  <c r="W243" i="23" s="1"/>
  <c r="T243" i="23"/>
  <c r="R243" i="23"/>
  <c r="O243" i="23"/>
  <c r="N243" i="23"/>
  <c r="L243" i="23"/>
  <c r="M243" i="23" s="1"/>
  <c r="K243" i="23"/>
  <c r="J243" i="23"/>
  <c r="I243" i="23"/>
  <c r="D243" i="23"/>
  <c r="B243" i="23"/>
  <c r="A243" i="23"/>
  <c r="AE242" i="23"/>
  <c r="AD242" i="23"/>
  <c r="AB242" i="23"/>
  <c r="Y242" i="23"/>
  <c r="V242" i="23"/>
  <c r="U242" i="23"/>
  <c r="T242" i="23"/>
  <c r="R242" i="23"/>
  <c r="O242" i="23"/>
  <c r="N242" i="23"/>
  <c r="K242" i="23"/>
  <c r="J242" i="23"/>
  <c r="I242" i="23"/>
  <c r="D242" i="23"/>
  <c r="B242" i="23"/>
  <c r="A242" i="23"/>
  <c r="AE241" i="23"/>
  <c r="AD241" i="23"/>
  <c r="AB241" i="23"/>
  <c r="Y241" i="23"/>
  <c r="V241" i="23"/>
  <c r="U241" i="23"/>
  <c r="W241" i="23" s="1"/>
  <c r="X241" i="23" s="1"/>
  <c r="T241" i="23"/>
  <c r="R241" i="23"/>
  <c r="Q241" i="23"/>
  <c r="O241" i="23"/>
  <c r="N241" i="23"/>
  <c r="L241" i="23"/>
  <c r="M241" i="23" s="1"/>
  <c r="P241" i="23" s="1"/>
  <c r="K241" i="23"/>
  <c r="J241" i="23"/>
  <c r="I241" i="23"/>
  <c r="D241" i="23"/>
  <c r="B241" i="23"/>
  <c r="A241" i="23"/>
  <c r="AE240" i="23"/>
  <c r="AD240" i="23"/>
  <c r="AB240" i="23"/>
  <c r="Y240" i="23"/>
  <c r="V240" i="23"/>
  <c r="U240" i="23"/>
  <c r="T240" i="23"/>
  <c r="R240" i="23"/>
  <c r="O240" i="23"/>
  <c r="N240" i="23"/>
  <c r="K240" i="23"/>
  <c r="J240" i="23"/>
  <c r="L240" i="23" s="1"/>
  <c r="M240" i="23" s="1"/>
  <c r="I240" i="23"/>
  <c r="D240" i="23"/>
  <c r="B240" i="23"/>
  <c r="A240" i="23"/>
  <c r="AE239" i="23"/>
  <c r="AD239" i="23"/>
  <c r="AB239" i="23"/>
  <c r="Y239" i="23"/>
  <c r="X239" i="23"/>
  <c r="V239" i="23"/>
  <c r="U239" i="23"/>
  <c r="W239" i="23" s="1"/>
  <c r="T239" i="23"/>
  <c r="R239" i="23"/>
  <c r="O239" i="23"/>
  <c r="N239" i="23"/>
  <c r="L239" i="23"/>
  <c r="M239" i="23" s="1"/>
  <c r="K239" i="23"/>
  <c r="J239" i="23"/>
  <c r="I239" i="23"/>
  <c r="D239" i="23"/>
  <c r="B239" i="23"/>
  <c r="A239" i="23"/>
  <c r="AE238" i="23"/>
  <c r="AD238" i="23"/>
  <c r="AB238" i="23"/>
  <c r="Y238" i="23"/>
  <c r="V238" i="23"/>
  <c r="U238" i="23"/>
  <c r="W238" i="23" s="1"/>
  <c r="X238" i="23" s="1"/>
  <c r="T238" i="23"/>
  <c r="R238" i="23"/>
  <c r="P238" i="23"/>
  <c r="O238" i="23"/>
  <c r="N238" i="23"/>
  <c r="L238" i="23"/>
  <c r="M238" i="23" s="1"/>
  <c r="Q238" i="23" s="1"/>
  <c r="K238" i="23"/>
  <c r="J238" i="23"/>
  <c r="I238" i="23"/>
  <c r="D238" i="23"/>
  <c r="B238" i="23"/>
  <c r="A238" i="23"/>
  <c r="AE237" i="23"/>
  <c r="AD237" i="23"/>
  <c r="AB237" i="23"/>
  <c r="Y237" i="23"/>
  <c r="V237" i="23"/>
  <c r="U237" i="23"/>
  <c r="W237" i="23" s="1"/>
  <c r="X237" i="23" s="1"/>
  <c r="T237" i="23"/>
  <c r="R237" i="23"/>
  <c r="Q237" i="23"/>
  <c r="P237" i="23"/>
  <c r="O237" i="23"/>
  <c r="N237" i="23"/>
  <c r="M237" i="23"/>
  <c r="L237" i="23"/>
  <c r="K237" i="23"/>
  <c r="J237" i="23"/>
  <c r="I237" i="23"/>
  <c r="D237" i="23"/>
  <c r="B237" i="23"/>
  <c r="A237" i="23"/>
  <c r="AE236" i="23"/>
  <c r="AD236" i="23"/>
  <c r="AB236" i="23"/>
  <c r="Y236" i="23"/>
  <c r="W236" i="23"/>
  <c r="X236" i="23" s="1"/>
  <c r="V236" i="23"/>
  <c r="U236" i="23"/>
  <c r="T236" i="23"/>
  <c r="R236" i="23"/>
  <c r="O236" i="23"/>
  <c r="N236" i="23"/>
  <c r="K236" i="23"/>
  <c r="J236" i="23"/>
  <c r="L236" i="23" s="1"/>
  <c r="M236" i="23" s="1"/>
  <c r="I236" i="23"/>
  <c r="D236" i="23"/>
  <c r="B236" i="23"/>
  <c r="A236" i="23"/>
  <c r="AE235" i="23"/>
  <c r="AD235" i="23"/>
  <c r="AB235" i="23"/>
  <c r="Y235" i="23"/>
  <c r="V235" i="23"/>
  <c r="U235" i="23"/>
  <c r="W235" i="23" s="1"/>
  <c r="X235" i="23" s="1"/>
  <c r="T235" i="23"/>
  <c r="R235" i="23"/>
  <c r="P235" i="23"/>
  <c r="O235" i="23"/>
  <c r="L235" i="23" s="1"/>
  <c r="M235" i="23" s="1"/>
  <c r="Q235" i="23" s="1"/>
  <c r="N235" i="23"/>
  <c r="K235" i="23"/>
  <c r="J235" i="23"/>
  <c r="I235" i="23"/>
  <c r="D235" i="23"/>
  <c r="B235" i="23"/>
  <c r="A235" i="23"/>
  <c r="AE234" i="23"/>
  <c r="AD234" i="23"/>
  <c r="AB234" i="23"/>
  <c r="Y234" i="23"/>
  <c r="X234" i="23"/>
  <c r="W234" i="23"/>
  <c r="V234" i="23"/>
  <c r="U234" i="23"/>
  <c r="T234" i="23"/>
  <c r="R234" i="23"/>
  <c r="O234" i="23"/>
  <c r="N234" i="23"/>
  <c r="L234" i="23"/>
  <c r="M234" i="23" s="1"/>
  <c r="Q234" i="23" s="1"/>
  <c r="K234" i="23"/>
  <c r="J234" i="23"/>
  <c r="I234" i="23"/>
  <c r="D234" i="23"/>
  <c r="B234" i="23"/>
  <c r="A234" i="23"/>
  <c r="AE233" i="23"/>
  <c r="AD233" i="23"/>
  <c r="AB233" i="23"/>
  <c r="Y233" i="23"/>
  <c r="X233" i="23"/>
  <c r="AA233" i="23" s="1"/>
  <c r="V233" i="23"/>
  <c r="U233" i="23"/>
  <c r="W233" i="23" s="1"/>
  <c r="T233" i="23"/>
  <c r="R233" i="23"/>
  <c r="O233" i="23"/>
  <c r="N233" i="23"/>
  <c r="M233" i="23"/>
  <c r="L233" i="23"/>
  <c r="K233" i="23"/>
  <c r="J233" i="23"/>
  <c r="I233" i="23"/>
  <c r="D233" i="23"/>
  <c r="B233" i="23"/>
  <c r="A233" i="23"/>
  <c r="AE232" i="23"/>
  <c r="AD232" i="23"/>
  <c r="AB232" i="23"/>
  <c r="Y232" i="23"/>
  <c r="W232" i="23"/>
  <c r="X232" i="23" s="1"/>
  <c r="V232" i="23"/>
  <c r="U232" i="23"/>
  <c r="T232" i="23"/>
  <c r="R232" i="23"/>
  <c r="O232" i="23"/>
  <c r="N232" i="23"/>
  <c r="L232" i="23"/>
  <c r="M232" i="23" s="1"/>
  <c r="K232" i="23"/>
  <c r="J232" i="23"/>
  <c r="I232" i="23"/>
  <c r="D232" i="23"/>
  <c r="B232" i="23"/>
  <c r="A232" i="23"/>
  <c r="AE231" i="23"/>
  <c r="Y231" i="23" s="1"/>
  <c r="W231" i="23"/>
  <c r="T231" i="23"/>
  <c r="N231" i="23"/>
  <c r="M231" i="23"/>
  <c r="Q231" i="23" s="1"/>
  <c r="L231" i="23"/>
  <c r="R231" i="23" s="1"/>
  <c r="K231" i="23"/>
  <c r="J231" i="23"/>
  <c r="I231" i="23"/>
  <c r="AE228" i="23"/>
  <c r="AD228" i="23"/>
  <c r="AB228" i="23"/>
  <c r="Y228" i="23"/>
  <c r="V228" i="23"/>
  <c r="U228" i="23"/>
  <c r="W228" i="23" s="1"/>
  <c r="X228" i="23" s="1"/>
  <c r="Z228" i="23" s="1"/>
  <c r="T228" i="23"/>
  <c r="R228" i="23"/>
  <c r="O228" i="23"/>
  <c r="N228" i="23"/>
  <c r="K228" i="23"/>
  <c r="J228" i="23"/>
  <c r="L228" i="23" s="1"/>
  <c r="M228" i="23" s="1"/>
  <c r="I228" i="23"/>
  <c r="D228" i="23"/>
  <c r="B228" i="23"/>
  <c r="A228" i="23"/>
  <c r="AE227" i="23"/>
  <c r="AD227" i="23"/>
  <c r="AB227" i="23"/>
  <c r="AA227" i="23"/>
  <c r="Y227" i="23"/>
  <c r="V227" i="23"/>
  <c r="U227" i="23"/>
  <c r="W227" i="23" s="1"/>
  <c r="X227" i="23" s="1"/>
  <c r="Z227" i="23" s="1"/>
  <c r="T227" i="23"/>
  <c r="R227" i="23"/>
  <c r="O227" i="23"/>
  <c r="N227" i="23"/>
  <c r="M227" i="23"/>
  <c r="L227" i="23"/>
  <c r="K227" i="23"/>
  <c r="J227" i="23"/>
  <c r="I227" i="23"/>
  <c r="D227" i="23"/>
  <c r="B227" i="23"/>
  <c r="A227" i="23"/>
  <c r="AE226" i="23"/>
  <c r="AD226" i="23"/>
  <c r="AB226" i="23"/>
  <c r="Y226" i="23"/>
  <c r="V226" i="23"/>
  <c r="U226" i="23"/>
  <c r="W226" i="23" s="1"/>
  <c r="X226" i="23" s="1"/>
  <c r="T226" i="23"/>
  <c r="R226" i="23"/>
  <c r="O226" i="23"/>
  <c r="N226" i="23"/>
  <c r="K226" i="23"/>
  <c r="J226" i="23"/>
  <c r="L226" i="23" s="1"/>
  <c r="M226" i="23" s="1"/>
  <c r="I226" i="23"/>
  <c r="D226" i="23"/>
  <c r="B226" i="23"/>
  <c r="A226" i="23"/>
  <c r="AE225" i="23"/>
  <c r="AD225" i="23"/>
  <c r="AB225" i="23"/>
  <c r="Y225" i="23"/>
  <c r="X225" i="23"/>
  <c r="W225" i="23"/>
  <c r="V225" i="23"/>
  <c r="U225" i="23"/>
  <c r="T225" i="23"/>
  <c r="R225" i="23"/>
  <c r="O225" i="23"/>
  <c r="N225" i="23"/>
  <c r="K225" i="23"/>
  <c r="J225" i="23"/>
  <c r="L225" i="23" s="1"/>
  <c r="M225" i="23" s="1"/>
  <c r="P225" i="23" s="1"/>
  <c r="I225" i="23"/>
  <c r="D225" i="23"/>
  <c r="B225" i="23"/>
  <c r="A225" i="23"/>
  <c r="AE224" i="23"/>
  <c r="AD224" i="23"/>
  <c r="AB224" i="23"/>
  <c r="AA224" i="23"/>
  <c r="Z224" i="23"/>
  <c r="Y224" i="23"/>
  <c r="W224" i="23"/>
  <c r="X224" i="23" s="1"/>
  <c r="V224" i="23"/>
  <c r="U224" i="23"/>
  <c r="T224" i="23"/>
  <c r="R224" i="23"/>
  <c r="O224" i="23"/>
  <c r="N224" i="23"/>
  <c r="K224" i="23"/>
  <c r="J224" i="23"/>
  <c r="I224" i="23"/>
  <c r="D224" i="23"/>
  <c r="B224" i="23"/>
  <c r="A224" i="23"/>
  <c r="AE223" i="23"/>
  <c r="AD223" i="23"/>
  <c r="AB223" i="23"/>
  <c r="Y223" i="23"/>
  <c r="V223" i="23"/>
  <c r="W223" i="23" s="1"/>
  <c r="X223" i="23" s="1"/>
  <c r="U223" i="23"/>
  <c r="T223" i="23"/>
  <c r="R223" i="23"/>
  <c r="O223" i="23"/>
  <c r="N223" i="23"/>
  <c r="K223" i="23"/>
  <c r="J223" i="23"/>
  <c r="L223" i="23" s="1"/>
  <c r="M223" i="23" s="1"/>
  <c r="I223" i="23"/>
  <c r="D223" i="23"/>
  <c r="B223" i="23"/>
  <c r="A223" i="23"/>
  <c r="AE222" i="23"/>
  <c r="AD222" i="23"/>
  <c r="AB222" i="23"/>
  <c r="Y222" i="23"/>
  <c r="V222" i="23"/>
  <c r="U222" i="23"/>
  <c r="W222" i="23" s="1"/>
  <c r="X222" i="23" s="1"/>
  <c r="T222" i="23"/>
  <c r="R222" i="23"/>
  <c r="Q222" i="23"/>
  <c r="O222" i="23"/>
  <c r="L222" i="23" s="1"/>
  <c r="M222" i="23" s="1"/>
  <c r="P222" i="23" s="1"/>
  <c r="N222" i="23"/>
  <c r="K222" i="23"/>
  <c r="J222" i="23"/>
  <c r="I222" i="23"/>
  <c r="D222" i="23"/>
  <c r="B222" i="23"/>
  <c r="A222" i="23"/>
  <c r="AE221" i="23"/>
  <c r="AD221" i="23"/>
  <c r="AB221" i="23"/>
  <c r="Y221" i="23"/>
  <c r="W221" i="23"/>
  <c r="X221" i="23" s="1"/>
  <c r="V221" i="23"/>
  <c r="U221" i="23"/>
  <c r="T221" i="23"/>
  <c r="R221" i="23"/>
  <c r="O221" i="23"/>
  <c r="N221" i="23"/>
  <c r="K221" i="23"/>
  <c r="J221" i="23"/>
  <c r="I221" i="23"/>
  <c r="D221" i="23"/>
  <c r="B221" i="23"/>
  <c r="A221" i="23"/>
  <c r="AE220" i="23"/>
  <c r="AD220" i="23"/>
  <c r="AB220" i="23"/>
  <c r="Y220" i="23"/>
  <c r="W220" i="23"/>
  <c r="X220" i="23" s="1"/>
  <c r="V220" i="23"/>
  <c r="U220" i="23"/>
  <c r="T220" i="23"/>
  <c r="R220" i="23"/>
  <c r="O220" i="23"/>
  <c r="N220" i="23"/>
  <c r="K220" i="23"/>
  <c r="J220" i="23"/>
  <c r="L220" i="23" s="1"/>
  <c r="M220" i="23" s="1"/>
  <c r="I220" i="23"/>
  <c r="D220" i="23"/>
  <c r="B220" i="23"/>
  <c r="A220" i="23"/>
  <c r="AE219" i="23"/>
  <c r="AD219" i="23"/>
  <c r="AB219" i="23"/>
  <c r="Y219" i="23"/>
  <c r="V219" i="23"/>
  <c r="W219" i="23" s="1"/>
  <c r="X219" i="23" s="1"/>
  <c r="U219" i="23"/>
  <c r="T219" i="23"/>
  <c r="R219" i="23"/>
  <c r="O219" i="23"/>
  <c r="N219" i="23"/>
  <c r="L219" i="23"/>
  <c r="M219" i="23" s="1"/>
  <c r="K219" i="23"/>
  <c r="J219" i="23"/>
  <c r="I219" i="23"/>
  <c r="D219" i="23"/>
  <c r="B219" i="23"/>
  <c r="A219" i="23"/>
  <c r="AE218" i="23"/>
  <c r="AD218" i="23"/>
  <c r="AB218" i="23"/>
  <c r="Y218" i="23"/>
  <c r="V218" i="23"/>
  <c r="U218" i="23"/>
  <c r="W218" i="23" s="1"/>
  <c r="X218" i="23" s="1"/>
  <c r="T218" i="23"/>
  <c r="R218" i="23"/>
  <c r="O218" i="23"/>
  <c r="N218" i="23"/>
  <c r="K218" i="23"/>
  <c r="J218" i="23"/>
  <c r="L218" i="23" s="1"/>
  <c r="M218" i="23" s="1"/>
  <c r="I218" i="23"/>
  <c r="D218" i="23"/>
  <c r="B218" i="23"/>
  <c r="A218" i="23"/>
  <c r="AE217" i="23"/>
  <c r="AD217" i="23"/>
  <c r="AB217" i="23"/>
  <c r="AA217" i="23"/>
  <c r="Z217" i="23"/>
  <c r="Y217" i="23"/>
  <c r="W217" i="23"/>
  <c r="X217" i="23" s="1"/>
  <c r="V217" i="23"/>
  <c r="U217" i="23"/>
  <c r="T217" i="23"/>
  <c r="R217" i="23"/>
  <c r="O217" i="23"/>
  <c r="N217" i="23"/>
  <c r="K217" i="23"/>
  <c r="J217" i="23"/>
  <c r="I217" i="23"/>
  <c r="D217" i="23"/>
  <c r="B217" i="23"/>
  <c r="A217" i="23"/>
  <c r="AE216" i="23"/>
  <c r="AD216" i="23"/>
  <c r="AB216" i="23"/>
  <c r="Y216" i="23"/>
  <c r="X216" i="23"/>
  <c r="V216" i="23"/>
  <c r="W216" i="23" s="1"/>
  <c r="U216" i="23"/>
  <c r="T216" i="23"/>
  <c r="R216" i="23"/>
  <c r="O216" i="23"/>
  <c r="N216" i="23"/>
  <c r="K216" i="23"/>
  <c r="J216" i="23"/>
  <c r="I216" i="23"/>
  <c r="D216" i="23"/>
  <c r="B216" i="23"/>
  <c r="A216" i="23"/>
  <c r="AE215" i="23"/>
  <c r="AD215" i="23"/>
  <c r="AB215" i="23"/>
  <c r="Y215" i="23"/>
  <c r="V215" i="23"/>
  <c r="U215" i="23"/>
  <c r="W215" i="23" s="1"/>
  <c r="X215" i="23" s="1"/>
  <c r="T215" i="23"/>
  <c r="R215" i="23"/>
  <c r="O215" i="23"/>
  <c r="N215" i="23"/>
  <c r="L215" i="23"/>
  <c r="M215" i="23" s="1"/>
  <c r="Q215" i="23" s="1"/>
  <c r="K215" i="23"/>
  <c r="J215" i="23"/>
  <c r="I215" i="23"/>
  <c r="D215" i="23"/>
  <c r="B215" i="23"/>
  <c r="A215" i="23"/>
  <c r="AE214" i="23"/>
  <c r="AD214" i="23"/>
  <c r="AB214" i="23"/>
  <c r="AA214" i="23"/>
  <c r="Z214" i="23"/>
  <c r="Y214" i="23"/>
  <c r="W214" i="23"/>
  <c r="X214" i="23" s="1"/>
  <c r="V214" i="23"/>
  <c r="U214" i="23"/>
  <c r="T214" i="23"/>
  <c r="R214" i="23"/>
  <c r="O214" i="23"/>
  <c r="N214" i="23"/>
  <c r="M214" i="23"/>
  <c r="K214" i="23"/>
  <c r="J214" i="23"/>
  <c r="L214" i="23" s="1"/>
  <c r="I214" i="23"/>
  <c r="D214" i="23"/>
  <c r="B214" i="23"/>
  <c r="A214" i="23"/>
  <c r="AE213" i="23"/>
  <c r="AD213" i="23"/>
  <c r="AB213" i="23"/>
  <c r="Y213" i="23"/>
  <c r="V213" i="23"/>
  <c r="W213" i="23" s="1"/>
  <c r="X213" i="23" s="1"/>
  <c r="U213" i="23"/>
  <c r="T213" i="23"/>
  <c r="R213" i="23"/>
  <c r="P213" i="23"/>
  <c r="O213" i="23"/>
  <c r="N213" i="23"/>
  <c r="L213" i="23"/>
  <c r="M213" i="23" s="1"/>
  <c r="Q213" i="23" s="1"/>
  <c r="K213" i="23"/>
  <c r="J213" i="23"/>
  <c r="I213" i="23"/>
  <c r="D213" i="23"/>
  <c r="B213" i="23"/>
  <c r="A213" i="23"/>
  <c r="AE212" i="23"/>
  <c r="AD212" i="23"/>
  <c r="AB212" i="23"/>
  <c r="AA212" i="23"/>
  <c r="Z212" i="23"/>
  <c r="Y212" i="23"/>
  <c r="V212" i="23"/>
  <c r="U212" i="23"/>
  <c r="W212" i="23" s="1"/>
  <c r="X212" i="23" s="1"/>
  <c r="T212" i="23"/>
  <c r="R212" i="23"/>
  <c r="Q212" i="23"/>
  <c r="O212" i="23"/>
  <c r="N212" i="23"/>
  <c r="L212" i="23"/>
  <c r="M212" i="23" s="1"/>
  <c r="P212" i="23" s="1"/>
  <c r="K212" i="23"/>
  <c r="J212" i="23"/>
  <c r="I212" i="23"/>
  <c r="D212" i="23"/>
  <c r="B212" i="23"/>
  <c r="A212" i="23"/>
  <c r="AE211" i="23"/>
  <c r="AD211" i="23"/>
  <c r="AB211" i="23"/>
  <c r="Z211" i="23"/>
  <c r="Y211" i="23"/>
  <c r="V211" i="23"/>
  <c r="U211" i="23"/>
  <c r="W211" i="23" s="1"/>
  <c r="X211" i="23" s="1"/>
  <c r="AA211" i="23" s="1"/>
  <c r="T211" i="23"/>
  <c r="R211" i="23"/>
  <c r="O211" i="23"/>
  <c r="N211" i="23"/>
  <c r="K211" i="23"/>
  <c r="J211" i="23"/>
  <c r="L211" i="23" s="1"/>
  <c r="M211" i="23" s="1"/>
  <c r="I211" i="23"/>
  <c r="D211" i="23"/>
  <c r="B211" i="23"/>
  <c r="A211" i="23"/>
  <c r="AE210" i="23"/>
  <c r="AD210" i="23"/>
  <c r="AB210" i="23"/>
  <c r="Y210" i="23"/>
  <c r="V210" i="23"/>
  <c r="U210" i="23"/>
  <c r="W210" i="23" s="1"/>
  <c r="X210" i="23" s="1"/>
  <c r="Z210" i="23" s="1"/>
  <c r="T210" i="23"/>
  <c r="R210" i="23"/>
  <c r="O210" i="23"/>
  <c r="N210" i="23"/>
  <c r="K210" i="23"/>
  <c r="J210" i="23"/>
  <c r="L210" i="23" s="1"/>
  <c r="M210" i="23" s="1"/>
  <c r="I210" i="23"/>
  <c r="D210" i="23"/>
  <c r="B210" i="23"/>
  <c r="A210" i="23"/>
  <c r="AE209" i="23"/>
  <c r="AD209" i="23"/>
  <c r="AB209" i="23"/>
  <c r="Y209" i="23"/>
  <c r="W209" i="23"/>
  <c r="X209" i="23" s="1"/>
  <c r="AA209" i="23" s="1"/>
  <c r="V209" i="23"/>
  <c r="U209" i="23"/>
  <c r="T209" i="23"/>
  <c r="R209" i="23"/>
  <c r="O209" i="23"/>
  <c r="N209" i="23"/>
  <c r="M209" i="23"/>
  <c r="K209" i="23"/>
  <c r="J209" i="23"/>
  <c r="L209" i="23" s="1"/>
  <c r="I209" i="23"/>
  <c r="D209" i="23"/>
  <c r="B209" i="23"/>
  <c r="A209" i="23"/>
  <c r="AE208" i="23"/>
  <c r="AD208" i="23"/>
  <c r="AB208" i="23"/>
  <c r="Y208" i="23"/>
  <c r="V208" i="23"/>
  <c r="W208" i="23" s="1"/>
  <c r="X208" i="23" s="1"/>
  <c r="U208" i="23"/>
  <c r="T208" i="23"/>
  <c r="R208" i="23"/>
  <c r="O208" i="23"/>
  <c r="N208" i="23"/>
  <c r="L208" i="23"/>
  <c r="M208" i="23" s="1"/>
  <c r="K208" i="23"/>
  <c r="J208" i="23"/>
  <c r="I208" i="23"/>
  <c r="D208" i="23"/>
  <c r="B208" i="23"/>
  <c r="A208" i="23"/>
  <c r="AE207" i="23"/>
  <c r="AD207" i="23"/>
  <c r="AB207" i="23"/>
  <c r="Y207" i="23"/>
  <c r="V207" i="23"/>
  <c r="U207" i="23"/>
  <c r="W207" i="23" s="1"/>
  <c r="X207" i="23" s="1"/>
  <c r="T207" i="23"/>
  <c r="R207" i="23"/>
  <c r="O207" i="23"/>
  <c r="N207" i="23"/>
  <c r="K207" i="23"/>
  <c r="J207" i="23"/>
  <c r="I207" i="23"/>
  <c r="D207" i="23"/>
  <c r="B207" i="23"/>
  <c r="A207" i="23"/>
  <c r="AE206" i="23"/>
  <c r="AD206" i="23"/>
  <c r="AB206" i="23"/>
  <c r="Y206" i="23"/>
  <c r="X206" i="23"/>
  <c r="V206" i="23"/>
  <c r="U206" i="23"/>
  <c r="W206" i="23" s="1"/>
  <c r="T206" i="23"/>
  <c r="R206" i="23"/>
  <c r="O206" i="23"/>
  <c r="L206" i="23" s="1"/>
  <c r="M206" i="23" s="1"/>
  <c r="N206" i="23"/>
  <c r="K206" i="23"/>
  <c r="J206" i="23"/>
  <c r="I206" i="23"/>
  <c r="D206" i="23"/>
  <c r="B206" i="23"/>
  <c r="A206" i="23"/>
  <c r="AE205" i="23"/>
  <c r="AD205" i="23"/>
  <c r="AB205" i="23"/>
  <c r="Z205" i="23"/>
  <c r="Y205" i="23"/>
  <c r="W205" i="23"/>
  <c r="X205" i="23" s="1"/>
  <c r="AA205" i="23" s="1"/>
  <c r="V205" i="23"/>
  <c r="U205" i="23"/>
  <c r="T205" i="23"/>
  <c r="R205" i="23"/>
  <c r="O205" i="23"/>
  <c r="N205" i="23"/>
  <c r="M205" i="23"/>
  <c r="L205" i="23"/>
  <c r="K205" i="23"/>
  <c r="J205" i="23"/>
  <c r="I205" i="23"/>
  <c r="D205" i="23"/>
  <c r="B205" i="23"/>
  <c r="A205" i="23"/>
  <c r="AE204" i="23"/>
  <c r="AD204" i="23"/>
  <c r="AB204" i="23"/>
  <c r="Y204" i="23"/>
  <c r="V204" i="23"/>
  <c r="W204" i="23" s="1"/>
  <c r="X204" i="23" s="1"/>
  <c r="U204" i="23"/>
  <c r="T204" i="23"/>
  <c r="R204" i="23"/>
  <c r="O204" i="23"/>
  <c r="L204" i="23" s="1"/>
  <c r="M204" i="23" s="1"/>
  <c r="N204" i="23"/>
  <c r="K204" i="23"/>
  <c r="J204" i="23"/>
  <c r="I204" i="23"/>
  <c r="D204" i="23"/>
  <c r="B204" i="23"/>
  <c r="A204" i="23"/>
  <c r="AE203" i="23"/>
  <c r="AD203" i="23"/>
  <c r="AB203" i="23"/>
  <c r="Y203" i="23"/>
  <c r="V203" i="23"/>
  <c r="W203" i="23" s="1"/>
  <c r="X203" i="23" s="1"/>
  <c r="U203" i="23"/>
  <c r="T203" i="23"/>
  <c r="R203" i="23"/>
  <c r="O203" i="23"/>
  <c r="N203" i="23"/>
  <c r="L203" i="23"/>
  <c r="M203" i="23" s="1"/>
  <c r="K203" i="23"/>
  <c r="J203" i="23"/>
  <c r="I203" i="23"/>
  <c r="D203" i="23"/>
  <c r="B203" i="23"/>
  <c r="A203" i="23"/>
  <c r="AE202" i="23"/>
  <c r="AD202" i="23"/>
  <c r="AB202" i="23"/>
  <c r="AA202" i="23"/>
  <c r="Y202" i="23"/>
  <c r="V202" i="23"/>
  <c r="U202" i="23"/>
  <c r="W202" i="23" s="1"/>
  <c r="X202" i="23" s="1"/>
  <c r="Z202" i="23" s="1"/>
  <c r="T202" i="23"/>
  <c r="R202" i="23"/>
  <c r="O202" i="23"/>
  <c r="N202" i="23"/>
  <c r="K202" i="23"/>
  <c r="J202" i="23"/>
  <c r="I202" i="23"/>
  <c r="D202" i="23"/>
  <c r="B202" i="23"/>
  <c r="A202" i="23"/>
  <c r="AE201" i="23"/>
  <c r="AD201" i="23"/>
  <c r="AB201" i="23"/>
  <c r="Y201" i="23"/>
  <c r="V201" i="23"/>
  <c r="U201" i="23"/>
  <c r="W201" i="23" s="1"/>
  <c r="X201" i="23" s="1"/>
  <c r="T201" i="23"/>
  <c r="R201" i="23"/>
  <c r="O201" i="23"/>
  <c r="N201" i="23"/>
  <c r="K201" i="23"/>
  <c r="J201" i="23"/>
  <c r="I201" i="23"/>
  <c r="D201" i="23"/>
  <c r="B201" i="23"/>
  <c r="A201" i="23"/>
  <c r="AE200" i="23"/>
  <c r="AD200" i="23"/>
  <c r="AB200" i="23"/>
  <c r="AA200" i="23"/>
  <c r="Z200" i="23"/>
  <c r="Y200" i="23"/>
  <c r="W200" i="23"/>
  <c r="X200" i="23" s="1"/>
  <c r="V200" i="23"/>
  <c r="U200" i="23"/>
  <c r="T200" i="23"/>
  <c r="R200" i="23"/>
  <c r="O200" i="23"/>
  <c r="N200" i="23"/>
  <c r="K200" i="23"/>
  <c r="J200" i="23"/>
  <c r="L200" i="23" s="1"/>
  <c r="M200" i="23" s="1"/>
  <c r="I200" i="23"/>
  <c r="D200" i="23"/>
  <c r="B200" i="23"/>
  <c r="A200" i="23"/>
  <c r="AE199" i="23"/>
  <c r="AD199" i="23"/>
  <c r="AB199" i="23"/>
  <c r="Y199" i="23"/>
  <c r="V199" i="23"/>
  <c r="U199" i="23"/>
  <c r="W199" i="23" s="1"/>
  <c r="X199" i="23" s="1"/>
  <c r="T199" i="23"/>
  <c r="R199" i="23"/>
  <c r="O199" i="23"/>
  <c r="L199" i="23" s="1"/>
  <c r="N199" i="23"/>
  <c r="M199" i="23"/>
  <c r="Q199" i="23" s="1"/>
  <c r="K199" i="23"/>
  <c r="J199" i="23"/>
  <c r="I199" i="23"/>
  <c r="D199" i="23"/>
  <c r="B199" i="23"/>
  <c r="A199" i="23"/>
  <c r="AE198" i="23"/>
  <c r="AD198" i="23"/>
  <c r="AB198" i="23"/>
  <c r="Y198" i="23"/>
  <c r="V198" i="23"/>
  <c r="W198" i="23" s="1"/>
  <c r="X198" i="23" s="1"/>
  <c r="U198" i="23"/>
  <c r="T198" i="23"/>
  <c r="R198" i="23"/>
  <c r="O198" i="23"/>
  <c r="N198" i="23"/>
  <c r="K198" i="23"/>
  <c r="J198" i="23"/>
  <c r="L198" i="23" s="1"/>
  <c r="M198" i="23" s="1"/>
  <c r="I198" i="23"/>
  <c r="D198" i="23"/>
  <c r="B198" i="23"/>
  <c r="A198" i="23"/>
  <c r="AE197" i="23"/>
  <c r="AD197" i="23"/>
  <c r="AB197" i="23"/>
  <c r="Y197" i="23"/>
  <c r="W197" i="23"/>
  <c r="X197" i="23" s="1"/>
  <c r="V197" i="23"/>
  <c r="U197" i="23"/>
  <c r="T197" i="23"/>
  <c r="R197" i="23"/>
  <c r="O197" i="23"/>
  <c r="N197" i="23"/>
  <c r="K197" i="23"/>
  <c r="J197" i="23"/>
  <c r="L197" i="23" s="1"/>
  <c r="M197" i="23" s="1"/>
  <c r="I197" i="23"/>
  <c r="D197" i="23"/>
  <c r="B197" i="23"/>
  <c r="A197" i="23"/>
  <c r="AE196" i="23"/>
  <c r="AD196" i="23"/>
  <c r="AB196" i="23"/>
  <c r="Z196" i="23"/>
  <c r="Y196" i="23"/>
  <c r="V196" i="23"/>
  <c r="W196" i="23" s="1"/>
  <c r="X196" i="23" s="1"/>
  <c r="AA196" i="23" s="1"/>
  <c r="U196" i="23"/>
  <c r="T196" i="23"/>
  <c r="R196" i="23"/>
  <c r="O196" i="23"/>
  <c r="N196" i="23"/>
  <c r="L196" i="23"/>
  <c r="M196" i="23" s="1"/>
  <c r="K196" i="23"/>
  <c r="J196" i="23"/>
  <c r="I196" i="23"/>
  <c r="D196" i="23"/>
  <c r="B196" i="23"/>
  <c r="A196" i="23"/>
  <c r="AE195" i="23"/>
  <c r="AD195" i="23"/>
  <c r="AB195" i="23"/>
  <c r="Y195" i="23"/>
  <c r="V195" i="23"/>
  <c r="U195" i="23"/>
  <c r="W195" i="23" s="1"/>
  <c r="X195" i="23" s="1"/>
  <c r="T195" i="23"/>
  <c r="R195" i="23"/>
  <c r="O195" i="23"/>
  <c r="N195" i="23"/>
  <c r="L195" i="23"/>
  <c r="M195" i="23" s="1"/>
  <c r="K195" i="23"/>
  <c r="J195" i="23"/>
  <c r="I195" i="23"/>
  <c r="D195" i="23"/>
  <c r="B195" i="23"/>
  <c r="A195" i="23"/>
  <c r="AE194" i="23"/>
  <c r="Y194" i="23"/>
  <c r="X194" i="23"/>
  <c r="W194" i="23"/>
  <c r="AB194" i="23" s="1"/>
  <c r="T194" i="23"/>
  <c r="N194" i="23"/>
  <c r="P194" i="23" s="1"/>
  <c r="L194" i="23"/>
  <c r="M194" i="23" s="1"/>
  <c r="Q194" i="23" s="1"/>
  <c r="K194" i="23"/>
  <c r="J194" i="23"/>
  <c r="I194" i="23"/>
  <c r="AE191" i="23"/>
  <c r="AD191" i="23"/>
  <c r="AB191" i="23"/>
  <c r="Y191" i="23"/>
  <c r="V191" i="23"/>
  <c r="U191" i="23"/>
  <c r="W191" i="23" s="1"/>
  <c r="X191" i="23" s="1"/>
  <c r="T191" i="23"/>
  <c r="R191" i="23"/>
  <c r="O191" i="23"/>
  <c r="N191" i="23"/>
  <c r="K191" i="23"/>
  <c r="J191" i="23"/>
  <c r="I191" i="23"/>
  <c r="D191" i="23"/>
  <c r="B191" i="23"/>
  <c r="A191" i="23"/>
  <c r="AE190" i="23"/>
  <c r="AD190" i="23"/>
  <c r="AB190" i="23"/>
  <c r="Y190" i="23"/>
  <c r="X190" i="23"/>
  <c r="V190" i="23"/>
  <c r="U190" i="23"/>
  <c r="W190" i="23" s="1"/>
  <c r="T190" i="23"/>
  <c r="R190" i="23"/>
  <c r="Q190" i="23"/>
  <c r="P190" i="23"/>
  <c r="O190" i="23"/>
  <c r="N190" i="23"/>
  <c r="M190" i="23"/>
  <c r="L190" i="23"/>
  <c r="K190" i="23"/>
  <c r="J190" i="23"/>
  <c r="I190" i="23"/>
  <c r="D190" i="23"/>
  <c r="B190" i="23"/>
  <c r="A190" i="23"/>
  <c r="AE189" i="23"/>
  <c r="AD189" i="23"/>
  <c r="AB189" i="23"/>
  <c r="AA189" i="23"/>
  <c r="Y189" i="23"/>
  <c r="V189" i="23"/>
  <c r="W189" i="23" s="1"/>
  <c r="X189" i="23" s="1"/>
  <c r="Z189" i="23" s="1"/>
  <c r="U189" i="23"/>
  <c r="T189" i="23"/>
  <c r="R189" i="23"/>
  <c r="O189" i="23"/>
  <c r="N189" i="23"/>
  <c r="K189" i="23"/>
  <c r="J189" i="23"/>
  <c r="L189" i="23" s="1"/>
  <c r="M189" i="23" s="1"/>
  <c r="I189" i="23"/>
  <c r="D189" i="23"/>
  <c r="B189" i="23"/>
  <c r="A189" i="23"/>
  <c r="AE188" i="23"/>
  <c r="AD188" i="23"/>
  <c r="AB188" i="23"/>
  <c r="Y188" i="23"/>
  <c r="X188" i="23"/>
  <c r="W188" i="23"/>
  <c r="V188" i="23"/>
  <c r="U188" i="23"/>
  <c r="T188" i="23"/>
  <c r="R188" i="23"/>
  <c r="O188" i="23"/>
  <c r="N188" i="23"/>
  <c r="L188" i="23"/>
  <c r="M188" i="23" s="1"/>
  <c r="K188" i="23"/>
  <c r="J188" i="23"/>
  <c r="I188" i="23"/>
  <c r="D188" i="23"/>
  <c r="B188" i="23"/>
  <c r="A188" i="23"/>
  <c r="AE187" i="23"/>
  <c r="AD187" i="23"/>
  <c r="AB187" i="23"/>
  <c r="AA187" i="23"/>
  <c r="Y187" i="23"/>
  <c r="W187" i="23"/>
  <c r="X187" i="23" s="1"/>
  <c r="Z187" i="23" s="1"/>
  <c r="V187" i="23"/>
  <c r="U187" i="23"/>
  <c r="T187" i="23"/>
  <c r="R187" i="23"/>
  <c r="O187" i="23"/>
  <c r="N187" i="23"/>
  <c r="M187" i="23"/>
  <c r="K187" i="23"/>
  <c r="J187" i="23"/>
  <c r="L187" i="23" s="1"/>
  <c r="I187" i="23"/>
  <c r="D187" i="23"/>
  <c r="B187" i="23"/>
  <c r="A187" i="23"/>
  <c r="AE186" i="23"/>
  <c r="AD186" i="23"/>
  <c r="AB186" i="23"/>
  <c r="Y186" i="23"/>
  <c r="V186" i="23"/>
  <c r="W186" i="23" s="1"/>
  <c r="X186" i="23" s="1"/>
  <c r="U186" i="23"/>
  <c r="T186" i="23"/>
  <c r="R186" i="23"/>
  <c r="O186" i="23"/>
  <c r="N186" i="23"/>
  <c r="K186" i="23"/>
  <c r="J186" i="23"/>
  <c r="L186" i="23" s="1"/>
  <c r="M186" i="23" s="1"/>
  <c r="I186" i="23"/>
  <c r="D186" i="23"/>
  <c r="B186" i="23"/>
  <c r="A186" i="23"/>
  <c r="AE185" i="23"/>
  <c r="AD185" i="23"/>
  <c r="AB185" i="23"/>
  <c r="AA185" i="23"/>
  <c r="Z185" i="23"/>
  <c r="Y185" i="23"/>
  <c r="V185" i="23"/>
  <c r="U185" i="23"/>
  <c r="W185" i="23" s="1"/>
  <c r="X185" i="23" s="1"/>
  <c r="T185" i="23"/>
  <c r="R185" i="23"/>
  <c r="O185" i="23"/>
  <c r="N185" i="23"/>
  <c r="L185" i="23"/>
  <c r="M185" i="23" s="1"/>
  <c r="K185" i="23"/>
  <c r="J185" i="23"/>
  <c r="I185" i="23"/>
  <c r="D185" i="23"/>
  <c r="B185" i="23"/>
  <c r="A185" i="23"/>
  <c r="AE184" i="23"/>
  <c r="AD184" i="23"/>
  <c r="AB184" i="23"/>
  <c r="Y184" i="23"/>
  <c r="V184" i="23"/>
  <c r="U184" i="23"/>
  <c r="T184" i="23"/>
  <c r="R184" i="23"/>
  <c r="Q184" i="23"/>
  <c r="O184" i="23"/>
  <c r="N184" i="23"/>
  <c r="M184" i="23"/>
  <c r="P184" i="23" s="1"/>
  <c r="K184" i="23"/>
  <c r="J184" i="23"/>
  <c r="L184" i="23" s="1"/>
  <c r="I184" i="23"/>
  <c r="D184" i="23"/>
  <c r="B184" i="23"/>
  <c r="A184" i="23"/>
  <c r="AE183" i="23"/>
  <c r="AD183" i="23"/>
  <c r="AB183" i="23"/>
  <c r="Y183" i="23"/>
  <c r="W183" i="23"/>
  <c r="X183" i="23" s="1"/>
  <c r="V183" i="23"/>
  <c r="U183" i="23"/>
  <c r="T183" i="23"/>
  <c r="R183" i="23"/>
  <c r="O183" i="23"/>
  <c r="N183" i="23"/>
  <c r="L183" i="23"/>
  <c r="M183" i="23" s="1"/>
  <c r="Q183" i="23" s="1"/>
  <c r="K183" i="23"/>
  <c r="J183" i="23"/>
  <c r="I183" i="23"/>
  <c r="D183" i="23"/>
  <c r="B183" i="23"/>
  <c r="A183" i="23"/>
  <c r="AE182" i="23"/>
  <c r="AD182" i="23"/>
  <c r="AB182" i="23"/>
  <c r="Y182" i="23"/>
  <c r="V182" i="23"/>
  <c r="U182" i="23"/>
  <c r="W182" i="23" s="1"/>
  <c r="X182" i="23" s="1"/>
  <c r="T182" i="23"/>
  <c r="R182" i="23"/>
  <c r="O182" i="23"/>
  <c r="N182" i="23"/>
  <c r="K182" i="23"/>
  <c r="J182" i="23"/>
  <c r="L182" i="23" s="1"/>
  <c r="M182" i="23" s="1"/>
  <c r="I182" i="23"/>
  <c r="D182" i="23"/>
  <c r="B182" i="23"/>
  <c r="A182" i="23"/>
  <c r="AE181" i="23"/>
  <c r="AD181" i="23"/>
  <c r="AB181" i="23"/>
  <c r="Y181" i="23"/>
  <c r="V181" i="23"/>
  <c r="U181" i="23"/>
  <c r="W181" i="23" s="1"/>
  <c r="X181" i="23" s="1"/>
  <c r="T181" i="23"/>
  <c r="R181" i="23"/>
  <c r="O181" i="23"/>
  <c r="N181" i="23"/>
  <c r="K181" i="23"/>
  <c r="J181" i="23"/>
  <c r="L181" i="23" s="1"/>
  <c r="M181" i="23" s="1"/>
  <c r="I181" i="23"/>
  <c r="D181" i="23"/>
  <c r="B181" i="23"/>
  <c r="A181" i="23"/>
  <c r="AE180" i="23"/>
  <c r="AD180" i="23"/>
  <c r="AB180" i="23"/>
  <c r="AA180" i="23"/>
  <c r="Y180" i="23"/>
  <c r="V180" i="23"/>
  <c r="U180" i="23"/>
  <c r="W180" i="23" s="1"/>
  <c r="X180" i="23" s="1"/>
  <c r="Z180" i="23" s="1"/>
  <c r="T180" i="23"/>
  <c r="R180" i="23"/>
  <c r="O180" i="23"/>
  <c r="N180" i="23"/>
  <c r="K180" i="23"/>
  <c r="J180" i="23"/>
  <c r="L180" i="23" s="1"/>
  <c r="M180" i="23" s="1"/>
  <c r="I180" i="23"/>
  <c r="D180" i="23"/>
  <c r="B180" i="23"/>
  <c r="A180" i="23"/>
  <c r="AE179" i="23"/>
  <c r="AD179" i="23"/>
  <c r="AB179" i="23"/>
  <c r="Y179" i="23"/>
  <c r="W179" i="23"/>
  <c r="X179" i="23" s="1"/>
  <c r="Z179" i="23" s="1"/>
  <c r="V179" i="23"/>
  <c r="U179" i="23"/>
  <c r="T179" i="23"/>
  <c r="R179" i="23"/>
  <c r="Q179" i="23"/>
  <c r="O179" i="23"/>
  <c r="N179" i="23"/>
  <c r="K179" i="23"/>
  <c r="J179" i="23"/>
  <c r="L179" i="23" s="1"/>
  <c r="M179" i="23" s="1"/>
  <c r="P179" i="23" s="1"/>
  <c r="I179" i="23"/>
  <c r="D179" i="23"/>
  <c r="B179" i="23"/>
  <c r="A179" i="23"/>
  <c r="AE178" i="23"/>
  <c r="AD178" i="23"/>
  <c r="AB178" i="23"/>
  <c r="Y178" i="23"/>
  <c r="W178" i="23"/>
  <c r="X178" i="23" s="1"/>
  <c r="V178" i="23"/>
  <c r="U178" i="23"/>
  <c r="T178" i="23"/>
  <c r="R178" i="23"/>
  <c r="O178" i="23"/>
  <c r="N178" i="23"/>
  <c r="L178" i="23"/>
  <c r="M178" i="23" s="1"/>
  <c r="K178" i="23"/>
  <c r="J178" i="23"/>
  <c r="I178" i="23"/>
  <c r="D178" i="23"/>
  <c r="B178" i="23"/>
  <c r="A178" i="23"/>
  <c r="AE177" i="23"/>
  <c r="AD177" i="23"/>
  <c r="AB177" i="23"/>
  <c r="Y177" i="23"/>
  <c r="V177" i="23"/>
  <c r="U177" i="23"/>
  <c r="W177" i="23" s="1"/>
  <c r="X177" i="23" s="1"/>
  <c r="AA177" i="23" s="1"/>
  <c r="T177" i="23"/>
  <c r="R177" i="23"/>
  <c r="O177" i="23"/>
  <c r="N177" i="23"/>
  <c r="K177" i="23"/>
  <c r="J177" i="23"/>
  <c r="L177" i="23" s="1"/>
  <c r="M177" i="23" s="1"/>
  <c r="P177" i="23" s="1"/>
  <c r="I177" i="23"/>
  <c r="D177" i="23"/>
  <c r="B177" i="23"/>
  <c r="A177" i="23"/>
  <c r="AE176" i="23"/>
  <c r="AD176" i="23"/>
  <c r="AB176" i="23"/>
  <c r="AA176" i="23"/>
  <c r="Z176" i="23"/>
  <c r="Y176" i="23"/>
  <c r="X176" i="23"/>
  <c r="W176" i="23"/>
  <c r="V176" i="23"/>
  <c r="U176" i="23"/>
  <c r="T176" i="23"/>
  <c r="R176" i="23"/>
  <c r="O176" i="23"/>
  <c r="N176" i="23"/>
  <c r="K176" i="23"/>
  <c r="J176" i="23"/>
  <c r="L176" i="23" s="1"/>
  <c r="M176" i="23" s="1"/>
  <c r="I176" i="23"/>
  <c r="D176" i="23"/>
  <c r="B176" i="23"/>
  <c r="A176" i="23"/>
  <c r="AE175" i="23"/>
  <c r="AD175" i="23"/>
  <c r="AB175" i="23"/>
  <c r="Y175" i="23"/>
  <c r="V175" i="23"/>
  <c r="U175" i="23"/>
  <c r="T175" i="23"/>
  <c r="R175" i="23"/>
  <c r="O175" i="23"/>
  <c r="N175" i="23"/>
  <c r="K175" i="23"/>
  <c r="J175" i="23"/>
  <c r="I175" i="23"/>
  <c r="D175" i="23"/>
  <c r="B175" i="23"/>
  <c r="A175" i="23"/>
  <c r="AE174" i="23"/>
  <c r="AD174" i="23"/>
  <c r="AB174" i="23"/>
  <c r="Y174" i="23"/>
  <c r="W174" i="23"/>
  <c r="X174" i="23" s="1"/>
  <c r="Z174" i="23" s="1"/>
  <c r="V174" i="23"/>
  <c r="U174" i="23"/>
  <c r="T174" i="23"/>
  <c r="R174" i="23"/>
  <c r="O174" i="23"/>
  <c r="N174" i="23"/>
  <c r="K174" i="23"/>
  <c r="J174" i="23"/>
  <c r="L174" i="23" s="1"/>
  <c r="M174" i="23" s="1"/>
  <c r="I174" i="23"/>
  <c r="D174" i="23"/>
  <c r="B174" i="23"/>
  <c r="A174" i="23"/>
  <c r="AE173" i="23"/>
  <c r="AD173" i="23"/>
  <c r="AB173" i="23"/>
  <c r="Y173" i="23"/>
  <c r="V173" i="23"/>
  <c r="U173" i="23"/>
  <c r="W173" i="23" s="1"/>
  <c r="X173" i="23" s="1"/>
  <c r="Z173" i="23" s="1"/>
  <c r="T173" i="23"/>
  <c r="R173" i="23"/>
  <c r="O173" i="23"/>
  <c r="N173" i="23"/>
  <c r="K173" i="23"/>
  <c r="J173" i="23"/>
  <c r="L173" i="23" s="1"/>
  <c r="M173" i="23" s="1"/>
  <c r="I173" i="23"/>
  <c r="D173" i="23"/>
  <c r="B173" i="23"/>
  <c r="A173" i="23"/>
  <c r="AE172" i="23"/>
  <c r="AD172" i="23"/>
  <c r="AB172" i="23"/>
  <c r="AA172" i="23"/>
  <c r="Y172" i="23"/>
  <c r="X172" i="23"/>
  <c r="Z172" i="23" s="1"/>
  <c r="W172" i="23"/>
  <c r="V172" i="23"/>
  <c r="U172" i="23"/>
  <c r="T172" i="23"/>
  <c r="R172" i="23"/>
  <c r="Q172" i="23"/>
  <c r="P172" i="23"/>
  <c r="O172" i="23"/>
  <c r="N172" i="23"/>
  <c r="K172" i="23"/>
  <c r="J172" i="23"/>
  <c r="L172" i="23" s="1"/>
  <c r="M172" i="23" s="1"/>
  <c r="I172" i="23"/>
  <c r="D172" i="23"/>
  <c r="B172" i="23"/>
  <c r="A172" i="23"/>
  <c r="AE171" i="23"/>
  <c r="AD171" i="23"/>
  <c r="AB171" i="23"/>
  <c r="Y171" i="23"/>
  <c r="W171" i="23"/>
  <c r="X171" i="23" s="1"/>
  <c r="V171" i="23"/>
  <c r="U171" i="23"/>
  <c r="T171" i="23"/>
  <c r="R171" i="23"/>
  <c r="O171" i="23"/>
  <c r="N171" i="23"/>
  <c r="K171" i="23"/>
  <c r="J171" i="23"/>
  <c r="I171" i="23"/>
  <c r="D171" i="23"/>
  <c r="B171" i="23"/>
  <c r="A171" i="23"/>
  <c r="AE170" i="23"/>
  <c r="AD170" i="23"/>
  <c r="AB170" i="23"/>
  <c r="Y170" i="23"/>
  <c r="X170" i="23"/>
  <c r="W170" i="23"/>
  <c r="V170" i="23"/>
  <c r="U170" i="23"/>
  <c r="T170" i="23"/>
  <c r="R170" i="23"/>
  <c r="O170" i="23"/>
  <c r="N170" i="23"/>
  <c r="L170" i="23"/>
  <c r="M170" i="23" s="1"/>
  <c r="Q170" i="23" s="1"/>
  <c r="K170" i="23"/>
  <c r="J170" i="23"/>
  <c r="I170" i="23"/>
  <c r="D170" i="23"/>
  <c r="B170" i="23"/>
  <c r="A170" i="23"/>
  <c r="AE169" i="23"/>
  <c r="AD169" i="23"/>
  <c r="AB169" i="23"/>
  <c r="Z169" i="23"/>
  <c r="Y169" i="23"/>
  <c r="W169" i="23"/>
  <c r="X169" i="23" s="1"/>
  <c r="AA169" i="23" s="1"/>
  <c r="V169" i="23"/>
  <c r="U169" i="23"/>
  <c r="T169" i="23"/>
  <c r="R169" i="23"/>
  <c r="O169" i="23"/>
  <c r="N169" i="23"/>
  <c r="K169" i="23"/>
  <c r="J169" i="23"/>
  <c r="L169" i="23" s="1"/>
  <c r="M169" i="23" s="1"/>
  <c r="I169" i="23"/>
  <c r="D169" i="23"/>
  <c r="B169" i="23"/>
  <c r="A169" i="23"/>
  <c r="AE168" i="23"/>
  <c r="AD168" i="23"/>
  <c r="AB168" i="23"/>
  <c r="AA168" i="23"/>
  <c r="Y168" i="23"/>
  <c r="W168" i="23"/>
  <c r="X168" i="23" s="1"/>
  <c r="Z168" i="23" s="1"/>
  <c r="V168" i="23"/>
  <c r="U168" i="23"/>
  <c r="T168" i="23"/>
  <c r="R168" i="23"/>
  <c r="O168" i="23"/>
  <c r="N168" i="23"/>
  <c r="L168" i="23"/>
  <c r="M168" i="23" s="1"/>
  <c r="K168" i="23"/>
  <c r="J168" i="23"/>
  <c r="I168" i="23"/>
  <c r="D168" i="23"/>
  <c r="B168" i="23"/>
  <c r="A168" i="23"/>
  <c r="AE167" i="23"/>
  <c r="AD167" i="23"/>
  <c r="AB167" i="23"/>
  <c r="AA167" i="23"/>
  <c r="Y167" i="23"/>
  <c r="V167" i="23"/>
  <c r="U167" i="23"/>
  <c r="W167" i="23" s="1"/>
  <c r="X167" i="23" s="1"/>
  <c r="Z167" i="23" s="1"/>
  <c r="T167" i="23"/>
  <c r="R167" i="23"/>
  <c r="Q167" i="23"/>
  <c r="P167" i="23"/>
  <c r="O167" i="23"/>
  <c r="N167" i="23"/>
  <c r="K167" i="23"/>
  <c r="J167" i="23"/>
  <c r="L167" i="23" s="1"/>
  <c r="M167" i="23" s="1"/>
  <c r="I167" i="23"/>
  <c r="D167" i="23"/>
  <c r="B167" i="23"/>
  <c r="A167" i="23"/>
  <c r="AE166" i="23"/>
  <c r="AD166" i="23"/>
  <c r="AB166" i="23"/>
  <c r="Y166" i="23"/>
  <c r="X166" i="23"/>
  <c r="AA166" i="23" s="1"/>
  <c r="W166" i="23"/>
  <c r="V166" i="23"/>
  <c r="U166" i="23"/>
  <c r="T166" i="23"/>
  <c r="R166" i="23"/>
  <c r="O166" i="23"/>
  <c r="N166" i="23"/>
  <c r="M166" i="23"/>
  <c r="K166" i="23"/>
  <c r="J166" i="23"/>
  <c r="L166" i="23" s="1"/>
  <c r="I166" i="23"/>
  <c r="D166" i="23"/>
  <c r="B166" i="23"/>
  <c r="A166" i="23"/>
  <c r="AE165" i="23"/>
  <c r="AD165" i="23"/>
  <c r="AB165" i="23"/>
  <c r="Y165" i="23"/>
  <c r="W165" i="23"/>
  <c r="X165" i="23" s="1"/>
  <c r="AA165" i="23" s="1"/>
  <c r="V165" i="23"/>
  <c r="U165" i="23"/>
  <c r="T165" i="23"/>
  <c r="R165" i="23"/>
  <c r="O165" i="23"/>
  <c r="N165" i="23"/>
  <c r="K165" i="23"/>
  <c r="J165" i="23"/>
  <c r="I165" i="23"/>
  <c r="D165" i="23"/>
  <c r="B165" i="23"/>
  <c r="A165" i="23"/>
  <c r="AE164" i="23"/>
  <c r="AD164" i="23"/>
  <c r="AB164" i="23"/>
  <c r="Y164" i="23"/>
  <c r="W164" i="23"/>
  <c r="X164" i="23" s="1"/>
  <c r="V164" i="23"/>
  <c r="U164" i="23"/>
  <c r="T164" i="23"/>
  <c r="R164" i="23"/>
  <c r="O164" i="23"/>
  <c r="N164" i="23"/>
  <c r="L164" i="23"/>
  <c r="M164" i="23" s="1"/>
  <c r="K164" i="23"/>
  <c r="J164" i="23"/>
  <c r="I164" i="23"/>
  <c r="D164" i="23"/>
  <c r="B164" i="23"/>
  <c r="A164" i="23"/>
  <c r="AE163" i="23"/>
  <c r="AD163" i="23"/>
  <c r="AB163" i="23"/>
  <c r="Y163" i="23"/>
  <c r="V163" i="23"/>
  <c r="W163" i="23" s="1"/>
  <c r="X163" i="23" s="1"/>
  <c r="U163" i="23"/>
  <c r="T163" i="23"/>
  <c r="R163" i="23"/>
  <c r="Q163" i="23"/>
  <c r="O163" i="23"/>
  <c r="N163" i="23"/>
  <c r="K163" i="23"/>
  <c r="J163" i="23"/>
  <c r="L163" i="23" s="1"/>
  <c r="M163" i="23" s="1"/>
  <c r="P163" i="23" s="1"/>
  <c r="I163" i="23"/>
  <c r="D163" i="23"/>
  <c r="B163" i="23"/>
  <c r="A163" i="23"/>
  <c r="AE162" i="23"/>
  <c r="AD162" i="23"/>
  <c r="AB162" i="23"/>
  <c r="Z162" i="23"/>
  <c r="Y162" i="23"/>
  <c r="X162" i="23"/>
  <c r="AA162" i="23" s="1"/>
  <c r="W162" i="23"/>
  <c r="V162" i="23"/>
  <c r="U162" i="23"/>
  <c r="T162" i="23"/>
  <c r="R162" i="23"/>
  <c r="O162" i="23"/>
  <c r="N162" i="23"/>
  <c r="L162" i="23"/>
  <c r="M162" i="23" s="1"/>
  <c r="K162" i="23"/>
  <c r="J162" i="23"/>
  <c r="I162" i="23"/>
  <c r="D162" i="23"/>
  <c r="B162" i="23"/>
  <c r="A162" i="23"/>
  <c r="AE161" i="23"/>
  <c r="AD161" i="23"/>
  <c r="AB161" i="23"/>
  <c r="Z161" i="23"/>
  <c r="Y161" i="23"/>
  <c r="V161" i="23"/>
  <c r="U161" i="23"/>
  <c r="W161" i="23" s="1"/>
  <c r="X161" i="23" s="1"/>
  <c r="AA161" i="23" s="1"/>
  <c r="T161" i="23"/>
  <c r="R161" i="23"/>
  <c r="O161" i="23"/>
  <c r="N161" i="23"/>
  <c r="K161" i="23"/>
  <c r="J161" i="23"/>
  <c r="L161" i="23" s="1"/>
  <c r="M161" i="23" s="1"/>
  <c r="Q161" i="23" s="1"/>
  <c r="I161" i="23"/>
  <c r="D161" i="23"/>
  <c r="B161" i="23"/>
  <c r="A161" i="23"/>
  <c r="AE160" i="23"/>
  <c r="AD160" i="23"/>
  <c r="AB160" i="23"/>
  <c r="Y160" i="23"/>
  <c r="W160" i="23"/>
  <c r="X160" i="23" s="1"/>
  <c r="V160" i="23"/>
  <c r="U160" i="23"/>
  <c r="T160" i="23"/>
  <c r="R160" i="23"/>
  <c r="O160" i="23"/>
  <c r="N160" i="23"/>
  <c r="M160" i="23"/>
  <c r="K160" i="23"/>
  <c r="J160" i="23"/>
  <c r="L160" i="23" s="1"/>
  <c r="I160" i="23"/>
  <c r="D160" i="23"/>
  <c r="B160" i="23"/>
  <c r="A160" i="23"/>
  <c r="AE159" i="23"/>
  <c r="AD159" i="23"/>
  <c r="AB159" i="23"/>
  <c r="Y159" i="23"/>
  <c r="V159" i="23"/>
  <c r="U159" i="23"/>
  <c r="W159" i="23" s="1"/>
  <c r="X159" i="23" s="1"/>
  <c r="T159" i="23"/>
  <c r="R159" i="23"/>
  <c r="O159" i="23"/>
  <c r="N159" i="23"/>
  <c r="K159" i="23"/>
  <c r="J159" i="23"/>
  <c r="I159" i="23"/>
  <c r="D159" i="23"/>
  <c r="B159" i="23"/>
  <c r="A159" i="23"/>
  <c r="AE158" i="23"/>
  <c r="AD158" i="23"/>
  <c r="AB158" i="23"/>
  <c r="Y158" i="23"/>
  <c r="W158" i="23"/>
  <c r="X158" i="23" s="1"/>
  <c r="Z158" i="23" s="1"/>
  <c r="V158" i="23"/>
  <c r="U158" i="23"/>
  <c r="T158" i="23"/>
  <c r="R158" i="23"/>
  <c r="O158" i="23"/>
  <c r="N158" i="23"/>
  <c r="M158" i="23"/>
  <c r="L158" i="23"/>
  <c r="K158" i="23"/>
  <c r="J158" i="23"/>
  <c r="I158" i="23"/>
  <c r="D158" i="23"/>
  <c r="B158" i="23"/>
  <c r="A158" i="23"/>
  <c r="AE157" i="23"/>
  <c r="Y157" i="23"/>
  <c r="W157" i="23"/>
  <c r="AB157" i="23" s="1"/>
  <c r="T157" i="23"/>
  <c r="R157" i="23"/>
  <c r="N157" i="23"/>
  <c r="M157" i="23"/>
  <c r="Q157" i="23" s="1"/>
  <c r="L157" i="23"/>
  <c r="K157" i="23"/>
  <c r="J157" i="23"/>
  <c r="I157" i="23"/>
  <c r="AE154" i="23"/>
  <c r="AD154" i="23"/>
  <c r="AB154" i="23"/>
  <c r="Y154" i="23"/>
  <c r="X154" i="23"/>
  <c r="W154" i="23"/>
  <c r="V154" i="23"/>
  <c r="U154" i="23"/>
  <c r="T154" i="23"/>
  <c r="R154" i="23"/>
  <c r="P154" i="23"/>
  <c r="O154" i="23"/>
  <c r="N154" i="23"/>
  <c r="K154" i="23"/>
  <c r="J154" i="23"/>
  <c r="L154" i="23" s="1"/>
  <c r="M154" i="23" s="1"/>
  <c r="Q154" i="23" s="1"/>
  <c r="I154" i="23"/>
  <c r="D154" i="23"/>
  <c r="B154" i="23"/>
  <c r="A154" i="23"/>
  <c r="AE153" i="23"/>
  <c r="AD153" i="23"/>
  <c r="AB153" i="23"/>
  <c r="Y153" i="23"/>
  <c r="W153" i="23"/>
  <c r="X153" i="23" s="1"/>
  <c r="V153" i="23"/>
  <c r="U153" i="23"/>
  <c r="T153" i="23"/>
  <c r="R153" i="23"/>
  <c r="O153" i="23"/>
  <c r="N153" i="23"/>
  <c r="L153" i="23"/>
  <c r="M153" i="23" s="1"/>
  <c r="K153" i="23"/>
  <c r="J153" i="23"/>
  <c r="I153" i="23"/>
  <c r="D153" i="23"/>
  <c r="B153" i="23"/>
  <c r="A153" i="23"/>
  <c r="AE152" i="23"/>
  <c r="AD152" i="23"/>
  <c r="AB152" i="23"/>
  <c r="Y152" i="23"/>
  <c r="W152" i="23"/>
  <c r="X152" i="23" s="1"/>
  <c r="V152" i="23"/>
  <c r="U152" i="23"/>
  <c r="T152" i="23"/>
  <c r="R152" i="23"/>
  <c r="O152" i="23"/>
  <c r="N152" i="23"/>
  <c r="K152" i="23"/>
  <c r="J152" i="23"/>
  <c r="L152" i="23" s="1"/>
  <c r="M152" i="23" s="1"/>
  <c r="I152" i="23"/>
  <c r="D152" i="23"/>
  <c r="B152" i="23"/>
  <c r="A152" i="23"/>
  <c r="AE151" i="23"/>
  <c r="AD151" i="23"/>
  <c r="AB151" i="23"/>
  <c r="Y151" i="23"/>
  <c r="V151" i="23"/>
  <c r="U151" i="23"/>
  <c r="W151" i="23" s="1"/>
  <c r="X151" i="23" s="1"/>
  <c r="T151" i="23"/>
  <c r="R151" i="23"/>
  <c r="O151" i="23"/>
  <c r="N151" i="23"/>
  <c r="M151" i="23"/>
  <c r="L151" i="23"/>
  <c r="K151" i="23"/>
  <c r="J151" i="23"/>
  <c r="I151" i="23"/>
  <c r="D151" i="23"/>
  <c r="B151" i="23"/>
  <c r="A151" i="23"/>
  <c r="AE150" i="23"/>
  <c r="AD150" i="23"/>
  <c r="AB150" i="23"/>
  <c r="Y150" i="23"/>
  <c r="V150" i="23"/>
  <c r="U150" i="23"/>
  <c r="W150" i="23" s="1"/>
  <c r="X150" i="23" s="1"/>
  <c r="T150" i="23"/>
  <c r="R150" i="23"/>
  <c r="P150" i="23"/>
  <c r="O150" i="23"/>
  <c r="N150" i="23"/>
  <c r="K150" i="23"/>
  <c r="J150" i="23"/>
  <c r="L150" i="23" s="1"/>
  <c r="M150" i="23" s="1"/>
  <c r="Q150" i="23" s="1"/>
  <c r="I150" i="23"/>
  <c r="D150" i="23"/>
  <c r="B150" i="23"/>
  <c r="A150" i="23"/>
  <c r="AE149" i="23"/>
  <c r="AD149" i="23"/>
  <c r="AB149" i="23"/>
  <c r="Y149" i="23"/>
  <c r="W149" i="23"/>
  <c r="X149" i="23" s="1"/>
  <c r="V149" i="23"/>
  <c r="U149" i="23"/>
  <c r="T149" i="23"/>
  <c r="R149" i="23"/>
  <c r="O149" i="23"/>
  <c r="N149" i="23"/>
  <c r="M149" i="23"/>
  <c r="L149" i="23"/>
  <c r="K149" i="23"/>
  <c r="J149" i="23"/>
  <c r="I149" i="23"/>
  <c r="D149" i="23"/>
  <c r="B149" i="23"/>
  <c r="A149" i="23"/>
  <c r="AE148" i="23"/>
  <c r="AD148" i="23"/>
  <c r="AB148" i="23"/>
  <c r="Y148" i="23"/>
  <c r="W148" i="23"/>
  <c r="X148" i="23" s="1"/>
  <c r="AA148" i="23" s="1"/>
  <c r="V148" i="23"/>
  <c r="U148" i="23"/>
  <c r="T148" i="23"/>
  <c r="R148" i="23"/>
  <c r="P148" i="23"/>
  <c r="O148" i="23"/>
  <c r="N148" i="23"/>
  <c r="M148" i="23"/>
  <c r="Q148" i="23" s="1"/>
  <c r="L148" i="23"/>
  <c r="K148" i="23"/>
  <c r="J148" i="23"/>
  <c r="I148" i="23"/>
  <c r="D148" i="23"/>
  <c r="B148" i="23"/>
  <c r="A148" i="23"/>
  <c r="AE147" i="23"/>
  <c r="AD147" i="23"/>
  <c r="AB147" i="23"/>
  <c r="Y147" i="23"/>
  <c r="X147" i="23"/>
  <c r="W147" i="23"/>
  <c r="V147" i="23"/>
  <c r="U147" i="23"/>
  <c r="T147" i="23"/>
  <c r="R147" i="23"/>
  <c r="O147" i="23"/>
  <c r="N147" i="23"/>
  <c r="M147" i="23"/>
  <c r="L147" i="23"/>
  <c r="K147" i="23"/>
  <c r="J147" i="23"/>
  <c r="I147" i="23"/>
  <c r="D147" i="23"/>
  <c r="B147" i="23"/>
  <c r="A147" i="23"/>
  <c r="AE146" i="23"/>
  <c r="AD146" i="23"/>
  <c r="AB146" i="23"/>
  <c r="Y146" i="23"/>
  <c r="V146" i="23"/>
  <c r="W146" i="23" s="1"/>
  <c r="X146" i="23" s="1"/>
  <c r="U146" i="23"/>
  <c r="T146" i="23"/>
  <c r="R146" i="23"/>
  <c r="O146" i="23"/>
  <c r="N146" i="23"/>
  <c r="K146" i="23"/>
  <c r="J146" i="23"/>
  <c r="L146" i="23" s="1"/>
  <c r="M146" i="23" s="1"/>
  <c r="I146" i="23"/>
  <c r="D146" i="23"/>
  <c r="B146" i="23"/>
  <c r="A146" i="23"/>
  <c r="AE145" i="23"/>
  <c r="AD145" i="23"/>
  <c r="AB145" i="23"/>
  <c r="Y145" i="23"/>
  <c r="V145" i="23"/>
  <c r="U145" i="23"/>
  <c r="W145" i="23" s="1"/>
  <c r="X145" i="23" s="1"/>
  <c r="T145" i="23"/>
  <c r="R145" i="23"/>
  <c r="Q145" i="23"/>
  <c r="P145" i="23"/>
  <c r="O145" i="23"/>
  <c r="L145" i="23" s="1"/>
  <c r="M145" i="23" s="1"/>
  <c r="N145" i="23"/>
  <c r="K145" i="23"/>
  <c r="J145" i="23"/>
  <c r="I145" i="23"/>
  <c r="D145" i="23"/>
  <c r="B145" i="23"/>
  <c r="A145" i="23"/>
  <c r="AE144" i="23"/>
  <c r="AD144" i="23"/>
  <c r="AB144" i="23"/>
  <c r="Y144" i="23"/>
  <c r="X144" i="23"/>
  <c r="V144" i="23"/>
  <c r="U144" i="23"/>
  <c r="W144" i="23" s="1"/>
  <c r="T144" i="23"/>
  <c r="R144" i="23"/>
  <c r="O144" i="23"/>
  <c r="N144" i="23"/>
  <c r="K144" i="23"/>
  <c r="J144" i="23"/>
  <c r="I144" i="23"/>
  <c r="D144" i="23"/>
  <c r="B144" i="23"/>
  <c r="A144" i="23"/>
  <c r="AE143" i="23"/>
  <c r="AD143" i="23"/>
  <c r="AB143" i="23"/>
  <c r="Y143" i="23"/>
  <c r="X143" i="23"/>
  <c r="V143" i="23"/>
  <c r="U143" i="23"/>
  <c r="W143" i="23" s="1"/>
  <c r="T143" i="23"/>
  <c r="R143" i="23"/>
  <c r="Q143" i="23"/>
  <c r="P143" i="23"/>
  <c r="O143" i="23"/>
  <c r="L143" i="23" s="1"/>
  <c r="M143" i="23" s="1"/>
  <c r="N143" i="23"/>
  <c r="K143" i="23"/>
  <c r="J143" i="23"/>
  <c r="I143" i="23"/>
  <c r="D143" i="23"/>
  <c r="B143" i="23"/>
  <c r="A143" i="23"/>
  <c r="AE142" i="23"/>
  <c r="AD142" i="23"/>
  <c r="AB142" i="23"/>
  <c r="Y142" i="23"/>
  <c r="X142" i="23"/>
  <c r="W142" i="23"/>
  <c r="V142" i="23"/>
  <c r="U142" i="23"/>
  <c r="T142" i="23"/>
  <c r="R142" i="23"/>
  <c r="O142" i="23"/>
  <c r="N142" i="23"/>
  <c r="K142" i="23"/>
  <c r="J142" i="23"/>
  <c r="L142" i="23" s="1"/>
  <c r="M142" i="23" s="1"/>
  <c r="I142" i="23"/>
  <c r="D142" i="23"/>
  <c r="B142" i="23"/>
  <c r="A142" i="23"/>
  <c r="AE141" i="23"/>
  <c r="AD141" i="23"/>
  <c r="AB141" i="23"/>
  <c r="Y141" i="23"/>
  <c r="V141" i="23"/>
  <c r="U141" i="23"/>
  <c r="W141" i="23" s="1"/>
  <c r="X141" i="23" s="1"/>
  <c r="T141" i="23"/>
  <c r="R141" i="23"/>
  <c r="O141" i="23"/>
  <c r="N141" i="23"/>
  <c r="L141" i="23"/>
  <c r="M141" i="23" s="1"/>
  <c r="Q141" i="23" s="1"/>
  <c r="K141" i="23"/>
  <c r="J141" i="23"/>
  <c r="I141" i="23"/>
  <c r="D141" i="23"/>
  <c r="B141" i="23"/>
  <c r="A141" i="23"/>
  <c r="AE140" i="23"/>
  <c r="AD140" i="23"/>
  <c r="AB140" i="23"/>
  <c r="Y140" i="23"/>
  <c r="V140" i="23"/>
  <c r="W140" i="23" s="1"/>
  <c r="X140" i="23" s="1"/>
  <c r="U140" i="23"/>
  <c r="T140" i="23"/>
  <c r="R140" i="23"/>
  <c r="P140" i="23"/>
  <c r="O140" i="23"/>
  <c r="N140" i="23"/>
  <c r="L140" i="23"/>
  <c r="M140" i="23" s="1"/>
  <c r="Q140" i="23" s="1"/>
  <c r="K140" i="23"/>
  <c r="J140" i="23"/>
  <c r="I140" i="23"/>
  <c r="D140" i="23"/>
  <c r="B140" i="23"/>
  <c r="A140" i="23"/>
  <c r="AE139" i="23"/>
  <c r="AD139" i="23"/>
  <c r="AB139" i="23"/>
  <c r="Y139" i="23"/>
  <c r="W139" i="23"/>
  <c r="X139" i="23" s="1"/>
  <c r="V139" i="23"/>
  <c r="U139" i="23"/>
  <c r="T139" i="23"/>
  <c r="R139" i="23"/>
  <c r="O139" i="23"/>
  <c r="L139" i="23" s="1"/>
  <c r="N139" i="23"/>
  <c r="M139" i="23"/>
  <c r="P139" i="23" s="1"/>
  <c r="K139" i="23"/>
  <c r="J139" i="23"/>
  <c r="I139" i="23"/>
  <c r="D139" i="23"/>
  <c r="B139" i="23"/>
  <c r="A139" i="23"/>
  <c r="AE138" i="23"/>
  <c r="AD138" i="23"/>
  <c r="AB138" i="23"/>
  <c r="AA138" i="23"/>
  <c r="Z138" i="23"/>
  <c r="Y138" i="23"/>
  <c r="V138" i="23"/>
  <c r="W138" i="23" s="1"/>
  <c r="X138" i="23" s="1"/>
  <c r="U138" i="23"/>
  <c r="T138" i="23"/>
  <c r="R138" i="23"/>
  <c r="O138" i="23"/>
  <c r="N138" i="23"/>
  <c r="K138" i="23"/>
  <c r="J138" i="23"/>
  <c r="I138" i="23"/>
  <c r="D138" i="23"/>
  <c r="B138" i="23"/>
  <c r="A138" i="23"/>
  <c r="AE137" i="23"/>
  <c r="AD137" i="23"/>
  <c r="AB137" i="23"/>
  <c r="Y137" i="23"/>
  <c r="V137" i="23"/>
  <c r="U137" i="23"/>
  <c r="W137" i="23" s="1"/>
  <c r="X137" i="23" s="1"/>
  <c r="T137" i="23"/>
  <c r="R137" i="23"/>
  <c r="O137" i="23"/>
  <c r="L137" i="23" s="1"/>
  <c r="M137" i="23" s="1"/>
  <c r="N137" i="23"/>
  <c r="K137" i="23"/>
  <c r="J137" i="23"/>
  <c r="I137" i="23"/>
  <c r="D137" i="23"/>
  <c r="B137" i="23"/>
  <c r="A137" i="23"/>
  <c r="AE136" i="23"/>
  <c r="AD136" i="23"/>
  <c r="AB136" i="23"/>
  <c r="Y136" i="23"/>
  <c r="W136" i="23"/>
  <c r="X136" i="23" s="1"/>
  <c r="V136" i="23"/>
  <c r="U136" i="23"/>
  <c r="T136" i="23"/>
  <c r="R136" i="23"/>
  <c r="O136" i="23"/>
  <c r="N136" i="23"/>
  <c r="K136" i="23"/>
  <c r="J136" i="23"/>
  <c r="L136" i="23" s="1"/>
  <c r="M136" i="23" s="1"/>
  <c r="I136" i="23"/>
  <c r="D136" i="23"/>
  <c r="B136" i="23"/>
  <c r="A136" i="23"/>
  <c r="AE135" i="23"/>
  <c r="AD135" i="23"/>
  <c r="AB135" i="23"/>
  <c r="Y135" i="23"/>
  <c r="V135" i="23"/>
  <c r="U135" i="23"/>
  <c r="T135" i="23"/>
  <c r="R135" i="23"/>
  <c r="O135" i="23"/>
  <c r="N135" i="23"/>
  <c r="L135" i="23"/>
  <c r="M135" i="23" s="1"/>
  <c r="Q135" i="23" s="1"/>
  <c r="K135" i="23"/>
  <c r="J135" i="23"/>
  <c r="I135" i="23"/>
  <c r="D135" i="23"/>
  <c r="B135" i="23"/>
  <c r="A135" i="23"/>
  <c r="AE134" i="23"/>
  <c r="AD134" i="23"/>
  <c r="AB134" i="23"/>
  <c r="AA134" i="23"/>
  <c r="Z134" i="23"/>
  <c r="Y134" i="23"/>
  <c r="V134" i="23"/>
  <c r="U134" i="23"/>
  <c r="W134" i="23" s="1"/>
  <c r="X134" i="23" s="1"/>
  <c r="T134" i="23"/>
  <c r="R134" i="23"/>
  <c r="O134" i="23"/>
  <c r="L134" i="23" s="1"/>
  <c r="M134" i="23" s="1"/>
  <c r="N134" i="23"/>
  <c r="K134" i="23"/>
  <c r="J134" i="23"/>
  <c r="I134" i="23"/>
  <c r="D134" i="23"/>
  <c r="B134" i="23"/>
  <c r="A134" i="23"/>
  <c r="AE133" i="23"/>
  <c r="AD133" i="23"/>
  <c r="AB133" i="23"/>
  <c r="Y133" i="23"/>
  <c r="W133" i="23"/>
  <c r="X133" i="23" s="1"/>
  <c r="V133" i="23"/>
  <c r="U133" i="23"/>
  <c r="T133" i="23"/>
  <c r="R133" i="23"/>
  <c r="O133" i="23"/>
  <c r="L133" i="23" s="1"/>
  <c r="N133" i="23"/>
  <c r="M133" i="23"/>
  <c r="P133" i="23" s="1"/>
  <c r="K133" i="23"/>
  <c r="J133" i="23"/>
  <c r="I133" i="23"/>
  <c r="D133" i="23"/>
  <c r="B133" i="23"/>
  <c r="A133" i="23"/>
  <c r="AE132" i="23"/>
  <c r="AD132" i="23"/>
  <c r="AB132" i="23"/>
  <c r="Z132" i="23"/>
  <c r="Y132" i="23"/>
  <c r="W132" i="23"/>
  <c r="X132" i="23" s="1"/>
  <c r="AA132" i="23" s="1"/>
  <c r="V132" i="23"/>
  <c r="U132" i="23"/>
  <c r="T132" i="23"/>
  <c r="R132" i="23"/>
  <c r="Q132" i="23"/>
  <c r="O132" i="23"/>
  <c r="N132" i="23"/>
  <c r="K132" i="23"/>
  <c r="J132" i="23"/>
  <c r="L132" i="23" s="1"/>
  <c r="M132" i="23" s="1"/>
  <c r="P132" i="23" s="1"/>
  <c r="I132" i="23"/>
  <c r="D132" i="23"/>
  <c r="B132" i="23"/>
  <c r="A132" i="23"/>
  <c r="AE131" i="23"/>
  <c r="AD131" i="23"/>
  <c r="AB131" i="23"/>
  <c r="Y131" i="23"/>
  <c r="V131" i="23"/>
  <c r="U131" i="23"/>
  <c r="T131" i="23"/>
  <c r="R131" i="23"/>
  <c r="O131" i="23"/>
  <c r="L131" i="23" s="1"/>
  <c r="M131" i="23" s="1"/>
  <c r="N131" i="23"/>
  <c r="K131" i="23"/>
  <c r="J131" i="23"/>
  <c r="I131" i="23"/>
  <c r="D131" i="23"/>
  <c r="B131" i="23"/>
  <c r="A131" i="23"/>
  <c r="AE130" i="23"/>
  <c r="AD130" i="23"/>
  <c r="AB130" i="23"/>
  <c r="Y130" i="23"/>
  <c r="V130" i="23"/>
  <c r="U130" i="23"/>
  <c r="W130" i="23" s="1"/>
  <c r="X130" i="23" s="1"/>
  <c r="T130" i="23"/>
  <c r="R130" i="23"/>
  <c r="O130" i="23"/>
  <c r="L130" i="23" s="1"/>
  <c r="M130" i="23" s="1"/>
  <c r="N130" i="23"/>
  <c r="K130" i="23"/>
  <c r="J130" i="23"/>
  <c r="I130" i="23"/>
  <c r="D130" i="23"/>
  <c r="B130" i="23"/>
  <c r="A130" i="23"/>
  <c r="AE129" i="23"/>
  <c r="AD129" i="23"/>
  <c r="AB129" i="23"/>
  <c r="Y129" i="23"/>
  <c r="V129" i="23"/>
  <c r="U129" i="23"/>
  <c r="W129" i="23" s="1"/>
  <c r="X129" i="23" s="1"/>
  <c r="T129" i="23"/>
  <c r="R129" i="23"/>
  <c r="Q129" i="23"/>
  <c r="O129" i="23"/>
  <c r="N129" i="23"/>
  <c r="M129" i="23"/>
  <c r="P129" i="23" s="1"/>
  <c r="L129" i="23"/>
  <c r="K129" i="23"/>
  <c r="J129" i="23"/>
  <c r="I129" i="23"/>
  <c r="D129" i="23"/>
  <c r="B129" i="23"/>
  <c r="A129" i="23"/>
  <c r="AE128" i="23"/>
  <c r="AD128" i="23"/>
  <c r="AB128" i="23"/>
  <c r="Y128" i="23"/>
  <c r="V128" i="23"/>
  <c r="U128" i="23"/>
  <c r="W128" i="23" s="1"/>
  <c r="X128" i="23" s="1"/>
  <c r="AA128" i="23" s="1"/>
  <c r="T128" i="23"/>
  <c r="R128" i="23"/>
  <c r="O128" i="23"/>
  <c r="N128" i="23"/>
  <c r="L128" i="23"/>
  <c r="M128" i="23" s="1"/>
  <c r="K128" i="23"/>
  <c r="J128" i="23"/>
  <c r="I128" i="23"/>
  <c r="D128" i="23"/>
  <c r="B128" i="23"/>
  <c r="A128" i="23"/>
  <c r="AE127" i="23"/>
  <c r="AD127" i="23"/>
  <c r="AB127" i="23"/>
  <c r="Y127" i="23"/>
  <c r="W127" i="23"/>
  <c r="X127" i="23" s="1"/>
  <c r="V127" i="23"/>
  <c r="U127" i="23"/>
  <c r="T127" i="23"/>
  <c r="R127" i="23"/>
  <c r="O127" i="23"/>
  <c r="L127" i="23" s="1"/>
  <c r="M127" i="23" s="1"/>
  <c r="Q127" i="23" s="1"/>
  <c r="N127" i="23"/>
  <c r="K127" i="23"/>
  <c r="J127" i="23"/>
  <c r="I127" i="23"/>
  <c r="D127" i="23"/>
  <c r="B127" i="23"/>
  <c r="A127" i="23"/>
  <c r="AE126" i="23"/>
  <c r="AD126" i="23"/>
  <c r="AB126" i="23"/>
  <c r="Y126" i="23"/>
  <c r="V126" i="23"/>
  <c r="W126" i="23" s="1"/>
  <c r="X126" i="23" s="1"/>
  <c r="U126" i="23"/>
  <c r="T126" i="23"/>
  <c r="R126" i="23"/>
  <c r="O126" i="23"/>
  <c r="N126" i="23"/>
  <c r="L126" i="23"/>
  <c r="M126" i="23" s="1"/>
  <c r="K126" i="23"/>
  <c r="J126" i="23"/>
  <c r="I126" i="23"/>
  <c r="D126" i="23"/>
  <c r="B126" i="23"/>
  <c r="A126" i="23"/>
  <c r="AE125" i="23"/>
  <c r="AD125" i="23"/>
  <c r="AB125" i="23"/>
  <c r="Y125" i="23"/>
  <c r="V125" i="23"/>
  <c r="U125" i="23"/>
  <c r="W125" i="23" s="1"/>
  <c r="X125" i="23" s="1"/>
  <c r="T125" i="23"/>
  <c r="R125" i="23"/>
  <c r="O125" i="23"/>
  <c r="N125" i="23"/>
  <c r="M125" i="23"/>
  <c r="L125" i="23"/>
  <c r="K125" i="23"/>
  <c r="J125" i="23"/>
  <c r="I125" i="23"/>
  <c r="D125" i="23"/>
  <c r="B125" i="23"/>
  <c r="A125" i="23"/>
  <c r="AE124" i="23"/>
  <c r="AD124" i="23"/>
  <c r="AB124" i="23"/>
  <c r="Y124" i="23"/>
  <c r="V124" i="23"/>
  <c r="U124" i="23"/>
  <c r="W124" i="23" s="1"/>
  <c r="X124" i="23" s="1"/>
  <c r="T124" i="23"/>
  <c r="R124" i="23"/>
  <c r="P124" i="23"/>
  <c r="O124" i="23"/>
  <c r="L124" i="23" s="1"/>
  <c r="M124" i="23" s="1"/>
  <c r="Q124" i="23" s="1"/>
  <c r="N124" i="23"/>
  <c r="K124" i="23"/>
  <c r="J124" i="23"/>
  <c r="I124" i="23"/>
  <c r="D124" i="23"/>
  <c r="B124" i="23"/>
  <c r="A124" i="23"/>
  <c r="AE123" i="23"/>
  <c r="AD123" i="23"/>
  <c r="AB123" i="23"/>
  <c r="Y123" i="23"/>
  <c r="W123" i="23"/>
  <c r="X123" i="23" s="1"/>
  <c r="V123" i="23"/>
  <c r="U123" i="23"/>
  <c r="T123" i="23"/>
  <c r="R123" i="23"/>
  <c r="O123" i="23"/>
  <c r="N123" i="23"/>
  <c r="M123" i="23"/>
  <c r="L123" i="23"/>
  <c r="K123" i="23"/>
  <c r="J123" i="23"/>
  <c r="I123" i="23"/>
  <c r="D123" i="23"/>
  <c r="B123" i="23"/>
  <c r="A123" i="23"/>
  <c r="AE122" i="23"/>
  <c r="AD122" i="23"/>
  <c r="AB122" i="23"/>
  <c r="Y122" i="23"/>
  <c r="V122" i="23"/>
  <c r="U122" i="23"/>
  <c r="W122" i="23" s="1"/>
  <c r="X122" i="23" s="1"/>
  <c r="T122" i="23"/>
  <c r="R122" i="23"/>
  <c r="O122" i="23"/>
  <c r="L122" i="23" s="1"/>
  <c r="M122" i="23" s="1"/>
  <c r="Q122" i="23" s="1"/>
  <c r="N122" i="23"/>
  <c r="K122" i="23"/>
  <c r="J122" i="23"/>
  <c r="I122" i="23"/>
  <c r="D122" i="23"/>
  <c r="B122" i="23"/>
  <c r="A122" i="23"/>
  <c r="AE121" i="23"/>
  <c r="AD121" i="23"/>
  <c r="AB121" i="23"/>
  <c r="Y121" i="23"/>
  <c r="V121" i="23"/>
  <c r="W121" i="23" s="1"/>
  <c r="X121" i="23" s="1"/>
  <c r="U121" i="23"/>
  <c r="T121" i="23"/>
  <c r="R121" i="23"/>
  <c r="Q121" i="23"/>
  <c r="O121" i="23"/>
  <c r="N121" i="23"/>
  <c r="M121" i="23"/>
  <c r="P121" i="23" s="1"/>
  <c r="L121" i="23"/>
  <c r="K121" i="23"/>
  <c r="J121" i="23"/>
  <c r="I121" i="23"/>
  <c r="D121" i="23"/>
  <c r="B121" i="23"/>
  <c r="A121" i="23"/>
  <c r="AE120" i="23"/>
  <c r="AB120" i="23"/>
  <c r="W120" i="23"/>
  <c r="T120" i="23"/>
  <c r="K120" i="23"/>
  <c r="J120" i="23"/>
  <c r="L120" i="23" s="1"/>
  <c r="I120" i="23"/>
  <c r="AE117" i="23"/>
  <c r="AD117" i="23"/>
  <c r="AB117" i="23"/>
  <c r="AA117" i="23"/>
  <c r="Y117" i="23"/>
  <c r="V117" i="23"/>
  <c r="U117" i="23"/>
  <c r="W117" i="23" s="1"/>
  <c r="X117" i="23" s="1"/>
  <c r="Z117" i="23" s="1"/>
  <c r="T117" i="23"/>
  <c r="R117" i="23"/>
  <c r="O117" i="23"/>
  <c r="N117" i="23"/>
  <c r="L117" i="23"/>
  <c r="M117" i="23" s="1"/>
  <c r="K117" i="23"/>
  <c r="J117" i="23"/>
  <c r="I117" i="23"/>
  <c r="D117" i="23"/>
  <c r="B117" i="23"/>
  <c r="A117" i="23"/>
  <c r="AE116" i="23"/>
  <c r="AD116" i="23"/>
  <c r="AB116" i="23"/>
  <c r="Y116" i="23"/>
  <c r="V116" i="23"/>
  <c r="U116" i="23"/>
  <c r="W116" i="23" s="1"/>
  <c r="X116" i="23" s="1"/>
  <c r="T116" i="23"/>
  <c r="R116" i="23"/>
  <c r="O116" i="23"/>
  <c r="N116" i="23"/>
  <c r="K116" i="23"/>
  <c r="J116" i="23"/>
  <c r="L116" i="23" s="1"/>
  <c r="M116" i="23" s="1"/>
  <c r="I116" i="23"/>
  <c r="D116" i="23"/>
  <c r="B116" i="23"/>
  <c r="A116" i="23"/>
  <c r="AE115" i="23"/>
  <c r="AD115" i="23"/>
  <c r="AB115" i="23"/>
  <c r="Y115" i="23"/>
  <c r="V115" i="23"/>
  <c r="W115" i="23" s="1"/>
  <c r="X115" i="23" s="1"/>
  <c r="U115" i="23"/>
  <c r="T115" i="23"/>
  <c r="R115" i="23"/>
  <c r="O115" i="23"/>
  <c r="N115" i="23"/>
  <c r="K115" i="23"/>
  <c r="J115" i="23"/>
  <c r="L115" i="23" s="1"/>
  <c r="M115" i="23" s="1"/>
  <c r="I115" i="23"/>
  <c r="D115" i="23"/>
  <c r="B115" i="23"/>
  <c r="A115" i="23"/>
  <c r="AE114" i="23"/>
  <c r="AD114" i="23"/>
  <c r="AB114" i="23"/>
  <c r="AA114" i="23"/>
  <c r="Y114" i="23"/>
  <c r="W114" i="23"/>
  <c r="X114" i="23" s="1"/>
  <c r="Z114" i="23" s="1"/>
  <c r="V114" i="23"/>
  <c r="U114" i="23"/>
  <c r="T114" i="23"/>
  <c r="R114" i="23"/>
  <c r="O114" i="23"/>
  <c r="N114" i="23"/>
  <c r="K114" i="23"/>
  <c r="J114" i="23"/>
  <c r="L114" i="23" s="1"/>
  <c r="M114" i="23" s="1"/>
  <c r="I114" i="23"/>
  <c r="D114" i="23"/>
  <c r="B114" i="23"/>
  <c r="A114" i="23"/>
  <c r="AE113" i="23"/>
  <c r="AD113" i="23"/>
  <c r="AB113" i="23"/>
  <c r="Y113" i="23"/>
  <c r="V113" i="23"/>
  <c r="W113" i="23" s="1"/>
  <c r="X113" i="23" s="1"/>
  <c r="U113" i="23"/>
  <c r="T113" i="23"/>
  <c r="R113" i="23"/>
  <c r="O113" i="23"/>
  <c r="N113" i="23"/>
  <c r="K113" i="23"/>
  <c r="J113" i="23"/>
  <c r="L113" i="23" s="1"/>
  <c r="M113" i="23" s="1"/>
  <c r="I113" i="23"/>
  <c r="D113" i="23"/>
  <c r="B113" i="23"/>
  <c r="A113" i="23"/>
  <c r="AE112" i="23"/>
  <c r="AD112" i="23"/>
  <c r="AB112" i="23"/>
  <c r="AA112" i="23"/>
  <c r="Z112" i="23"/>
  <c r="Y112" i="23"/>
  <c r="V112" i="23"/>
  <c r="W112" i="23" s="1"/>
  <c r="X112" i="23" s="1"/>
  <c r="U112" i="23"/>
  <c r="T112" i="23"/>
  <c r="R112" i="23"/>
  <c r="O112" i="23"/>
  <c r="N112" i="23"/>
  <c r="L112" i="23"/>
  <c r="M112" i="23" s="1"/>
  <c r="K112" i="23"/>
  <c r="J112" i="23"/>
  <c r="I112" i="23"/>
  <c r="D112" i="23"/>
  <c r="B112" i="23"/>
  <c r="A112" i="23"/>
  <c r="AE111" i="23"/>
  <c r="AD111" i="23"/>
  <c r="AB111" i="23"/>
  <c r="Y111" i="23"/>
  <c r="V111" i="23"/>
  <c r="U111" i="23"/>
  <c r="W111" i="23" s="1"/>
  <c r="X111" i="23" s="1"/>
  <c r="T111" i="23"/>
  <c r="R111" i="23"/>
  <c r="O111" i="23"/>
  <c r="N111" i="23"/>
  <c r="K111" i="23"/>
  <c r="J111" i="23"/>
  <c r="L111" i="23" s="1"/>
  <c r="M111" i="23" s="1"/>
  <c r="P111" i="23" s="1"/>
  <c r="I111" i="23"/>
  <c r="D111" i="23"/>
  <c r="B111" i="23"/>
  <c r="A111" i="23"/>
  <c r="AE110" i="23"/>
  <c r="AD110" i="23"/>
  <c r="AB110" i="23"/>
  <c r="Y110" i="23"/>
  <c r="V110" i="23"/>
  <c r="U110" i="23"/>
  <c r="T110" i="23"/>
  <c r="R110" i="23"/>
  <c r="O110" i="23"/>
  <c r="N110" i="23"/>
  <c r="K110" i="23"/>
  <c r="J110" i="23"/>
  <c r="L110" i="23" s="1"/>
  <c r="M110" i="23" s="1"/>
  <c r="I110" i="23"/>
  <c r="D110" i="23"/>
  <c r="B110" i="23"/>
  <c r="A110" i="23"/>
  <c r="AE109" i="23"/>
  <c r="AD109" i="23"/>
  <c r="AB109" i="23"/>
  <c r="Y109" i="23"/>
  <c r="V109" i="23"/>
  <c r="U109" i="23"/>
  <c r="W109" i="23" s="1"/>
  <c r="X109" i="23" s="1"/>
  <c r="Z109" i="23" s="1"/>
  <c r="T109" i="23"/>
  <c r="R109" i="23"/>
  <c r="O109" i="23"/>
  <c r="N109" i="23"/>
  <c r="K109" i="23"/>
  <c r="J109" i="23"/>
  <c r="L109" i="23" s="1"/>
  <c r="M109" i="23" s="1"/>
  <c r="I109" i="23"/>
  <c r="D109" i="23"/>
  <c r="B109" i="23"/>
  <c r="A109" i="23"/>
  <c r="AE108" i="23"/>
  <c r="AD108" i="23"/>
  <c r="AB108" i="23"/>
  <c r="Y108" i="23"/>
  <c r="V108" i="23"/>
  <c r="U108" i="23"/>
  <c r="W108" i="23" s="1"/>
  <c r="X108" i="23" s="1"/>
  <c r="T108" i="23"/>
  <c r="R108" i="23"/>
  <c r="O108" i="23"/>
  <c r="N108" i="23"/>
  <c r="L108" i="23"/>
  <c r="M108" i="23" s="1"/>
  <c r="K108" i="23"/>
  <c r="J108" i="23"/>
  <c r="I108" i="23"/>
  <c r="D108" i="23"/>
  <c r="B108" i="23"/>
  <c r="A108" i="23"/>
  <c r="AE107" i="23"/>
  <c r="AD107" i="23"/>
  <c r="AB107" i="23"/>
  <c r="Y107" i="23"/>
  <c r="W107" i="23"/>
  <c r="X107" i="23" s="1"/>
  <c r="Z107" i="23" s="1"/>
  <c r="V107" i="23"/>
  <c r="U107" i="23"/>
  <c r="T107" i="23"/>
  <c r="R107" i="23"/>
  <c r="O107" i="23"/>
  <c r="N107" i="23"/>
  <c r="K107" i="23"/>
  <c r="J107" i="23"/>
  <c r="L107" i="23" s="1"/>
  <c r="M107" i="23" s="1"/>
  <c r="I107" i="23"/>
  <c r="D107" i="23"/>
  <c r="B107" i="23"/>
  <c r="A107" i="23"/>
  <c r="AE106" i="23"/>
  <c r="AD106" i="23"/>
  <c r="AB106" i="23"/>
  <c r="AA106" i="23"/>
  <c r="Y106" i="23"/>
  <c r="X106" i="23"/>
  <c r="Z106" i="23" s="1"/>
  <c r="W106" i="23"/>
  <c r="V106" i="23"/>
  <c r="U106" i="23"/>
  <c r="T106" i="23"/>
  <c r="R106" i="23"/>
  <c r="O106" i="23"/>
  <c r="N106" i="23"/>
  <c r="L106" i="23"/>
  <c r="M106" i="23" s="1"/>
  <c r="K106" i="23"/>
  <c r="J106" i="23"/>
  <c r="I106" i="23"/>
  <c r="D106" i="23"/>
  <c r="B106" i="23"/>
  <c r="A106" i="23"/>
  <c r="AE105" i="23"/>
  <c r="AD105" i="23"/>
  <c r="AB105" i="23"/>
  <c r="Y105" i="23"/>
  <c r="W105" i="23"/>
  <c r="X105" i="23" s="1"/>
  <c r="Z105" i="23" s="1"/>
  <c r="V105" i="23"/>
  <c r="U105" i="23"/>
  <c r="T105" i="23"/>
  <c r="R105" i="23"/>
  <c r="O105" i="23"/>
  <c r="N105" i="23"/>
  <c r="M105" i="23"/>
  <c r="L105" i="23"/>
  <c r="K105" i="23"/>
  <c r="J105" i="23"/>
  <c r="I105" i="23"/>
  <c r="D105" i="23"/>
  <c r="B105" i="23"/>
  <c r="A105" i="23"/>
  <c r="AE104" i="23"/>
  <c r="AD104" i="23"/>
  <c r="AB104" i="23"/>
  <c r="Y104" i="23"/>
  <c r="V104" i="23"/>
  <c r="W104" i="23" s="1"/>
  <c r="X104" i="23" s="1"/>
  <c r="U104" i="23"/>
  <c r="T104" i="23"/>
  <c r="R104" i="23"/>
  <c r="O104" i="23"/>
  <c r="N104" i="23"/>
  <c r="K104" i="23"/>
  <c r="J104" i="23"/>
  <c r="L104" i="23" s="1"/>
  <c r="M104" i="23" s="1"/>
  <c r="I104" i="23"/>
  <c r="D104" i="23"/>
  <c r="B104" i="23"/>
  <c r="A104" i="23"/>
  <c r="AE103" i="23"/>
  <c r="AD103" i="23"/>
  <c r="AB103" i="23"/>
  <c r="AA103" i="23"/>
  <c r="Y103" i="23"/>
  <c r="W103" i="23"/>
  <c r="X103" i="23" s="1"/>
  <c r="Z103" i="23" s="1"/>
  <c r="V103" i="23"/>
  <c r="U103" i="23"/>
  <c r="T103" i="23"/>
  <c r="R103" i="23"/>
  <c r="O103" i="23"/>
  <c r="N103" i="23"/>
  <c r="L103" i="23"/>
  <c r="M103" i="23" s="1"/>
  <c r="K103" i="23"/>
  <c r="J103" i="23"/>
  <c r="I103" i="23"/>
  <c r="D103" i="23"/>
  <c r="B103" i="23"/>
  <c r="A103" i="23"/>
  <c r="AE102" i="23"/>
  <c r="AD102" i="23"/>
  <c r="AB102" i="23"/>
  <c r="Y102" i="23"/>
  <c r="V102" i="23"/>
  <c r="U102" i="23"/>
  <c r="W102" i="23" s="1"/>
  <c r="X102" i="23" s="1"/>
  <c r="T102" i="23"/>
  <c r="R102" i="23"/>
  <c r="O102" i="23"/>
  <c r="N102" i="23"/>
  <c r="M102" i="23"/>
  <c r="L102" i="23"/>
  <c r="K102" i="23"/>
  <c r="J102" i="23"/>
  <c r="I102" i="23"/>
  <c r="D102" i="23"/>
  <c r="B102" i="23"/>
  <c r="A102" i="23"/>
  <c r="AE101" i="23"/>
  <c r="AD101" i="23"/>
  <c r="AB101" i="23"/>
  <c r="AA101" i="23"/>
  <c r="Y101" i="23"/>
  <c r="V101" i="23"/>
  <c r="U101" i="23"/>
  <c r="W101" i="23" s="1"/>
  <c r="X101" i="23" s="1"/>
  <c r="Z101" i="23" s="1"/>
  <c r="T101" i="23"/>
  <c r="R101" i="23"/>
  <c r="O101" i="23"/>
  <c r="N101" i="23"/>
  <c r="K101" i="23"/>
  <c r="J101" i="23"/>
  <c r="L101" i="23" s="1"/>
  <c r="M101" i="23" s="1"/>
  <c r="I101" i="23"/>
  <c r="D101" i="23"/>
  <c r="B101" i="23"/>
  <c r="A101" i="23"/>
  <c r="AE100" i="23"/>
  <c r="AD100" i="23"/>
  <c r="AB100" i="23"/>
  <c r="Y100" i="23"/>
  <c r="X100" i="23"/>
  <c r="V100" i="23"/>
  <c r="U100" i="23"/>
  <c r="W100" i="23" s="1"/>
  <c r="T100" i="23"/>
  <c r="R100" i="23"/>
  <c r="O100" i="23"/>
  <c r="N100" i="23"/>
  <c r="M100" i="23"/>
  <c r="L100" i="23"/>
  <c r="K100" i="23"/>
  <c r="J100" i="23"/>
  <c r="I100" i="23"/>
  <c r="D100" i="23"/>
  <c r="B100" i="23"/>
  <c r="A100" i="23"/>
  <c r="AE99" i="23"/>
  <c r="AD99" i="23"/>
  <c r="AB99" i="23"/>
  <c r="Y99" i="23"/>
  <c r="V99" i="23"/>
  <c r="U99" i="23"/>
  <c r="W99" i="23" s="1"/>
  <c r="X99" i="23" s="1"/>
  <c r="T99" i="23"/>
  <c r="R99" i="23"/>
  <c r="O99" i="23"/>
  <c r="L99" i="23" s="1"/>
  <c r="M99" i="23" s="1"/>
  <c r="N99" i="23"/>
  <c r="K99" i="23"/>
  <c r="J99" i="23"/>
  <c r="I99" i="23"/>
  <c r="D99" i="23"/>
  <c r="B99" i="23"/>
  <c r="A99" i="23"/>
  <c r="AE98" i="23"/>
  <c r="AD98" i="23"/>
  <c r="AB98" i="23"/>
  <c r="Y98" i="23"/>
  <c r="X98" i="23"/>
  <c r="AA98" i="23" s="1"/>
  <c r="W98" i="23"/>
  <c r="V98" i="23"/>
  <c r="U98" i="23"/>
  <c r="T98" i="23"/>
  <c r="R98" i="23"/>
  <c r="O98" i="23"/>
  <c r="N98" i="23"/>
  <c r="L98" i="23"/>
  <c r="M98" i="23" s="1"/>
  <c r="K98" i="23"/>
  <c r="J98" i="23"/>
  <c r="I98" i="23"/>
  <c r="D98" i="23"/>
  <c r="B98" i="23"/>
  <c r="A98" i="23"/>
  <c r="AE97" i="23"/>
  <c r="AD97" i="23"/>
  <c r="AB97" i="23"/>
  <c r="Y97" i="23"/>
  <c r="W97" i="23"/>
  <c r="X97" i="23" s="1"/>
  <c r="Z97" i="23" s="1"/>
  <c r="V97" i="23"/>
  <c r="U97" i="23"/>
  <c r="T97" i="23"/>
  <c r="R97" i="23"/>
  <c r="O97" i="23"/>
  <c r="N97" i="23"/>
  <c r="K97" i="23"/>
  <c r="J97" i="23"/>
  <c r="L97" i="23" s="1"/>
  <c r="M97" i="23" s="1"/>
  <c r="I97" i="23"/>
  <c r="D97" i="23"/>
  <c r="B97" i="23"/>
  <c r="A97" i="23"/>
  <c r="AE96" i="23"/>
  <c r="AD96" i="23"/>
  <c r="AB96" i="23"/>
  <c r="Y96" i="23"/>
  <c r="V96" i="23"/>
  <c r="U96" i="23"/>
  <c r="W96" i="23" s="1"/>
  <c r="X96" i="23" s="1"/>
  <c r="T96" i="23"/>
  <c r="R96" i="23"/>
  <c r="O96" i="23"/>
  <c r="N96" i="23"/>
  <c r="M96" i="23"/>
  <c r="L96" i="23"/>
  <c r="K96" i="23"/>
  <c r="J96" i="23"/>
  <c r="I96" i="23"/>
  <c r="D96" i="23"/>
  <c r="B96" i="23"/>
  <c r="A96" i="23"/>
  <c r="AE95" i="23"/>
  <c r="AD95" i="23"/>
  <c r="AB95" i="23"/>
  <c r="Y95" i="23"/>
  <c r="V95" i="23"/>
  <c r="U95" i="23"/>
  <c r="W95" i="23" s="1"/>
  <c r="X95" i="23" s="1"/>
  <c r="Z95" i="23" s="1"/>
  <c r="T95" i="23"/>
  <c r="R95" i="23"/>
  <c r="Q95" i="23"/>
  <c r="O95" i="23"/>
  <c r="N95" i="23"/>
  <c r="L95" i="23"/>
  <c r="M95" i="23" s="1"/>
  <c r="P95" i="23" s="1"/>
  <c r="K95" i="23"/>
  <c r="J95" i="23"/>
  <c r="I95" i="23"/>
  <c r="D95" i="23"/>
  <c r="B95" i="23"/>
  <c r="A95" i="23"/>
  <c r="AE94" i="23"/>
  <c r="AD94" i="23"/>
  <c r="AB94" i="23"/>
  <c r="AA94" i="23"/>
  <c r="Z94" i="23"/>
  <c r="Y94" i="23"/>
  <c r="V94" i="23"/>
  <c r="U94" i="23"/>
  <c r="W94" i="23" s="1"/>
  <c r="X94" i="23" s="1"/>
  <c r="T94" i="23"/>
  <c r="R94" i="23"/>
  <c r="O94" i="23"/>
  <c r="N94" i="23"/>
  <c r="K94" i="23"/>
  <c r="J94" i="23"/>
  <c r="L94" i="23" s="1"/>
  <c r="M94" i="23" s="1"/>
  <c r="I94" i="23"/>
  <c r="D94" i="23"/>
  <c r="B94" i="23"/>
  <c r="A94" i="23"/>
  <c r="AE93" i="23"/>
  <c r="AD93" i="23"/>
  <c r="AB93" i="23"/>
  <c r="Y93" i="23"/>
  <c r="V93" i="23"/>
  <c r="U93" i="23"/>
  <c r="T93" i="23"/>
  <c r="R93" i="23"/>
  <c r="O93" i="23"/>
  <c r="N93" i="23"/>
  <c r="L93" i="23"/>
  <c r="M93" i="23" s="1"/>
  <c r="K93" i="23"/>
  <c r="J93" i="23"/>
  <c r="I93" i="23"/>
  <c r="D93" i="23"/>
  <c r="B93" i="23"/>
  <c r="A93" i="23"/>
  <c r="AE92" i="23"/>
  <c r="AD92" i="23"/>
  <c r="AB92" i="23"/>
  <c r="Y92" i="23"/>
  <c r="V92" i="23"/>
  <c r="U92" i="23"/>
  <c r="W92" i="23" s="1"/>
  <c r="X92" i="23" s="1"/>
  <c r="T92" i="23"/>
  <c r="R92" i="23"/>
  <c r="O92" i="23"/>
  <c r="N92" i="23"/>
  <c r="K92" i="23"/>
  <c r="J92" i="23"/>
  <c r="L92" i="23" s="1"/>
  <c r="M92" i="23" s="1"/>
  <c r="I92" i="23"/>
  <c r="D92" i="23"/>
  <c r="B92" i="23"/>
  <c r="A92" i="23"/>
  <c r="AE91" i="23"/>
  <c r="AD91" i="23"/>
  <c r="AB91" i="23"/>
  <c r="Y91" i="23"/>
  <c r="V91" i="23"/>
  <c r="U91" i="23"/>
  <c r="W91" i="23" s="1"/>
  <c r="X91" i="23" s="1"/>
  <c r="T91" i="23"/>
  <c r="R91" i="23"/>
  <c r="O91" i="23"/>
  <c r="N91" i="23"/>
  <c r="L91" i="23"/>
  <c r="M91" i="23" s="1"/>
  <c r="K91" i="23"/>
  <c r="J91" i="23"/>
  <c r="I91" i="23"/>
  <c r="D91" i="23"/>
  <c r="B91" i="23"/>
  <c r="A91" i="23"/>
  <c r="AE90" i="23"/>
  <c r="AD90" i="23"/>
  <c r="AB90" i="23"/>
  <c r="Y90" i="23"/>
  <c r="V90" i="23"/>
  <c r="U90" i="23"/>
  <c r="W90" i="23" s="1"/>
  <c r="X90" i="23" s="1"/>
  <c r="T90" i="23"/>
  <c r="R90" i="23"/>
  <c r="O90" i="23"/>
  <c r="N90" i="23"/>
  <c r="K90" i="23"/>
  <c r="J90" i="23"/>
  <c r="I90" i="23"/>
  <c r="D90" i="23"/>
  <c r="B90" i="23"/>
  <c r="A90" i="23"/>
  <c r="AE89" i="23"/>
  <c r="AD89" i="23"/>
  <c r="AB89" i="23"/>
  <c r="Y89" i="23"/>
  <c r="V89" i="23"/>
  <c r="W89" i="23" s="1"/>
  <c r="X89" i="23" s="1"/>
  <c r="U89" i="23"/>
  <c r="T89" i="23"/>
  <c r="R89" i="23"/>
  <c r="O89" i="23"/>
  <c r="N89" i="23"/>
  <c r="K89" i="23"/>
  <c r="J89" i="23"/>
  <c r="L89" i="23" s="1"/>
  <c r="M89" i="23" s="1"/>
  <c r="I89" i="23"/>
  <c r="D89" i="23"/>
  <c r="B89" i="23"/>
  <c r="A89" i="23"/>
  <c r="AE88" i="23"/>
  <c r="AD88" i="23"/>
  <c r="AB88" i="23"/>
  <c r="Y88" i="23"/>
  <c r="V88" i="23"/>
  <c r="U88" i="23"/>
  <c r="W88" i="23" s="1"/>
  <c r="X88" i="23" s="1"/>
  <c r="T88" i="23"/>
  <c r="R88" i="23"/>
  <c r="O88" i="23"/>
  <c r="N88" i="23"/>
  <c r="L88" i="23"/>
  <c r="M88" i="23" s="1"/>
  <c r="K88" i="23"/>
  <c r="J88" i="23"/>
  <c r="I88" i="23"/>
  <c r="D88" i="23"/>
  <c r="B88" i="23"/>
  <c r="A88" i="23"/>
  <c r="AE87" i="23"/>
  <c r="AD87" i="23"/>
  <c r="AB87" i="23"/>
  <c r="Y87" i="23"/>
  <c r="X87" i="23"/>
  <c r="Z87" i="23" s="1"/>
  <c r="V87" i="23"/>
  <c r="U87" i="23"/>
  <c r="W87" i="23" s="1"/>
  <c r="T87" i="23"/>
  <c r="R87" i="23"/>
  <c r="Q87" i="23"/>
  <c r="O87" i="23"/>
  <c r="N87" i="23"/>
  <c r="K87" i="23"/>
  <c r="J87" i="23"/>
  <c r="L87" i="23" s="1"/>
  <c r="M87" i="23" s="1"/>
  <c r="P87" i="23" s="1"/>
  <c r="I87" i="23"/>
  <c r="D87" i="23"/>
  <c r="B87" i="23"/>
  <c r="A87" i="23"/>
  <c r="AE86" i="23"/>
  <c r="AD86" i="23"/>
  <c r="AB86" i="23"/>
  <c r="Y86" i="23"/>
  <c r="X86" i="23"/>
  <c r="AA86" i="23" s="1"/>
  <c r="V86" i="23"/>
  <c r="U86" i="23"/>
  <c r="W86" i="23" s="1"/>
  <c r="T86" i="23"/>
  <c r="R86" i="23"/>
  <c r="O86" i="23"/>
  <c r="N86" i="23"/>
  <c r="K86" i="23"/>
  <c r="J86" i="23"/>
  <c r="I86" i="23"/>
  <c r="D86" i="23"/>
  <c r="B86" i="23"/>
  <c r="A86" i="23"/>
  <c r="AE85" i="23"/>
  <c r="AD85" i="23"/>
  <c r="AB85" i="23"/>
  <c r="Y85" i="23"/>
  <c r="X85" i="23"/>
  <c r="W85" i="23"/>
  <c r="V85" i="23"/>
  <c r="U85" i="23"/>
  <c r="T85" i="23"/>
  <c r="R85" i="23"/>
  <c r="O85" i="23"/>
  <c r="N85" i="23"/>
  <c r="K85" i="23"/>
  <c r="J85" i="23"/>
  <c r="I85" i="23"/>
  <c r="D85" i="23"/>
  <c r="B85" i="23"/>
  <c r="A85" i="23"/>
  <c r="AE84" i="23"/>
  <c r="AD84" i="23"/>
  <c r="AB84" i="23"/>
  <c r="Z84" i="23"/>
  <c r="Y84" i="23"/>
  <c r="X84" i="23"/>
  <c r="AA84" i="23" s="1"/>
  <c r="W84" i="23"/>
  <c r="V84" i="23"/>
  <c r="U84" i="23"/>
  <c r="T84" i="23"/>
  <c r="R84" i="23"/>
  <c r="O84" i="23"/>
  <c r="N84" i="23"/>
  <c r="L84" i="23"/>
  <c r="M84" i="23" s="1"/>
  <c r="K84" i="23"/>
  <c r="J84" i="23"/>
  <c r="I84" i="23"/>
  <c r="D84" i="23"/>
  <c r="B84" i="23"/>
  <c r="A84" i="23"/>
  <c r="AE83" i="23"/>
  <c r="W83" i="23"/>
  <c r="T83" i="23"/>
  <c r="K83" i="23"/>
  <c r="J83" i="23"/>
  <c r="L83" i="23" s="1"/>
  <c r="I83" i="23"/>
  <c r="AE80" i="23"/>
  <c r="AD80" i="23"/>
  <c r="AB80" i="23"/>
  <c r="Y80" i="23"/>
  <c r="V80" i="23"/>
  <c r="U80" i="23"/>
  <c r="W80" i="23" s="1"/>
  <c r="X80" i="23" s="1"/>
  <c r="T80" i="23"/>
  <c r="R80" i="23"/>
  <c r="O80" i="23"/>
  <c r="N80" i="23"/>
  <c r="K80" i="23"/>
  <c r="J80" i="23"/>
  <c r="L80" i="23" s="1"/>
  <c r="M80" i="23" s="1"/>
  <c r="I80" i="23"/>
  <c r="D80" i="23"/>
  <c r="B80" i="23"/>
  <c r="A80" i="23"/>
  <c r="AE79" i="23"/>
  <c r="AD79" i="23"/>
  <c r="AB79" i="23"/>
  <c r="Y79" i="23"/>
  <c r="V79" i="23"/>
  <c r="U79" i="23"/>
  <c r="T79" i="23"/>
  <c r="R79" i="23"/>
  <c r="O79" i="23"/>
  <c r="N79" i="23"/>
  <c r="M79" i="23"/>
  <c r="L79" i="23"/>
  <c r="K79" i="23"/>
  <c r="J79" i="23"/>
  <c r="I79" i="23"/>
  <c r="D79" i="23"/>
  <c r="B79" i="23"/>
  <c r="A79" i="23"/>
  <c r="AE78" i="23"/>
  <c r="AD78" i="23"/>
  <c r="AB78" i="23"/>
  <c r="Y78" i="23"/>
  <c r="V78" i="23"/>
  <c r="U78" i="23"/>
  <c r="W78" i="23" s="1"/>
  <c r="X78" i="23" s="1"/>
  <c r="T78" i="23"/>
  <c r="R78" i="23"/>
  <c r="O78" i="23"/>
  <c r="N78" i="23"/>
  <c r="K78" i="23"/>
  <c r="J78" i="23"/>
  <c r="L78" i="23" s="1"/>
  <c r="M78" i="23" s="1"/>
  <c r="P78" i="23" s="1"/>
  <c r="I78" i="23"/>
  <c r="D78" i="23"/>
  <c r="B78" i="23"/>
  <c r="A78" i="23"/>
  <c r="AE77" i="23"/>
  <c r="AD77" i="23"/>
  <c r="AB77" i="23"/>
  <c r="AA77" i="23"/>
  <c r="Z77" i="23"/>
  <c r="Y77" i="23"/>
  <c r="V77" i="23"/>
  <c r="U77" i="23"/>
  <c r="W77" i="23" s="1"/>
  <c r="X77" i="23" s="1"/>
  <c r="T77" i="23"/>
  <c r="R77" i="23"/>
  <c r="O77" i="23"/>
  <c r="N77" i="23"/>
  <c r="K77" i="23"/>
  <c r="J77" i="23"/>
  <c r="L77" i="23" s="1"/>
  <c r="M77" i="23" s="1"/>
  <c r="I77" i="23"/>
  <c r="D77" i="23"/>
  <c r="B77" i="23"/>
  <c r="A77" i="23"/>
  <c r="AE76" i="23"/>
  <c r="AD76" i="23"/>
  <c r="AB76" i="23"/>
  <c r="Y76" i="23"/>
  <c r="V76" i="23"/>
  <c r="U76" i="23"/>
  <c r="W76" i="23" s="1"/>
  <c r="X76" i="23" s="1"/>
  <c r="T76" i="23"/>
  <c r="R76" i="23"/>
  <c r="O76" i="23"/>
  <c r="N76" i="23"/>
  <c r="L76" i="23"/>
  <c r="M76" i="23" s="1"/>
  <c r="K76" i="23"/>
  <c r="J76" i="23"/>
  <c r="I76" i="23"/>
  <c r="D76" i="23"/>
  <c r="B76" i="23"/>
  <c r="A76" i="23"/>
  <c r="AE75" i="23"/>
  <c r="AD75" i="23"/>
  <c r="AB75" i="23"/>
  <c r="Y75" i="23"/>
  <c r="V75" i="23"/>
  <c r="U75" i="23"/>
  <c r="W75" i="23" s="1"/>
  <c r="X75" i="23" s="1"/>
  <c r="T75" i="23"/>
  <c r="R75" i="23"/>
  <c r="P75" i="23"/>
  <c r="O75" i="23"/>
  <c r="N75" i="23"/>
  <c r="L75" i="23"/>
  <c r="M75" i="23" s="1"/>
  <c r="Q75" i="23" s="1"/>
  <c r="K75" i="23"/>
  <c r="J75" i="23"/>
  <c r="I75" i="23"/>
  <c r="D75" i="23"/>
  <c r="B75" i="23"/>
  <c r="A75" i="23"/>
  <c r="AE74" i="23"/>
  <c r="AD74" i="23"/>
  <c r="AB74" i="23"/>
  <c r="Y74" i="23"/>
  <c r="W74" i="23"/>
  <c r="X74" i="23" s="1"/>
  <c r="V74" i="23"/>
  <c r="U74" i="23"/>
  <c r="T74" i="23"/>
  <c r="R74" i="23"/>
  <c r="O74" i="23"/>
  <c r="N74" i="23"/>
  <c r="K74" i="23"/>
  <c r="J74" i="23"/>
  <c r="L74" i="23" s="1"/>
  <c r="M74" i="23" s="1"/>
  <c r="Q74" i="23" s="1"/>
  <c r="I74" i="23"/>
  <c r="D74" i="23"/>
  <c r="B74" i="23"/>
  <c r="A74" i="23"/>
  <c r="AE73" i="23"/>
  <c r="AD73" i="23"/>
  <c r="AB73" i="23"/>
  <c r="Y73" i="23"/>
  <c r="V73" i="23"/>
  <c r="U73" i="23"/>
  <c r="T73" i="23"/>
  <c r="R73" i="23"/>
  <c r="O73" i="23"/>
  <c r="N73" i="23"/>
  <c r="K73" i="23"/>
  <c r="J73" i="23"/>
  <c r="L73" i="23" s="1"/>
  <c r="M73" i="23" s="1"/>
  <c r="I73" i="23"/>
  <c r="D73" i="23"/>
  <c r="B73" i="23"/>
  <c r="A73" i="23"/>
  <c r="AE72" i="23"/>
  <c r="AD72" i="23"/>
  <c r="AB72" i="23"/>
  <c r="Y72" i="23"/>
  <c r="V72" i="23"/>
  <c r="W72" i="23" s="1"/>
  <c r="X72" i="23" s="1"/>
  <c r="U72" i="23"/>
  <c r="T72" i="23"/>
  <c r="R72" i="23"/>
  <c r="O72" i="23"/>
  <c r="N72" i="23"/>
  <c r="K72" i="23"/>
  <c r="J72" i="23"/>
  <c r="I72" i="23"/>
  <c r="D72" i="23"/>
  <c r="B72" i="23"/>
  <c r="A72" i="23"/>
  <c r="AE71" i="23"/>
  <c r="AD71" i="23"/>
  <c r="AB71" i="23"/>
  <c r="Y71" i="23"/>
  <c r="V71" i="23"/>
  <c r="U71" i="23"/>
  <c r="T71" i="23"/>
  <c r="R71" i="23"/>
  <c r="O71" i="23"/>
  <c r="N71" i="23"/>
  <c r="K71" i="23"/>
  <c r="J71" i="23"/>
  <c r="L71" i="23" s="1"/>
  <c r="M71" i="23" s="1"/>
  <c r="I71" i="23"/>
  <c r="D71" i="23"/>
  <c r="B71" i="23"/>
  <c r="A71" i="23"/>
  <c r="AE70" i="23"/>
  <c r="AD70" i="23"/>
  <c r="AB70" i="23"/>
  <c r="Y70" i="23"/>
  <c r="W70" i="23"/>
  <c r="X70" i="23" s="1"/>
  <c r="V70" i="23"/>
  <c r="U70" i="23"/>
  <c r="T70" i="23"/>
  <c r="R70" i="23"/>
  <c r="O70" i="23"/>
  <c r="N70" i="23"/>
  <c r="M70" i="23"/>
  <c r="K70" i="23"/>
  <c r="J70" i="23"/>
  <c r="L70" i="23" s="1"/>
  <c r="I70" i="23"/>
  <c r="D70" i="23"/>
  <c r="B70" i="23"/>
  <c r="A70" i="23"/>
  <c r="AE69" i="23"/>
  <c r="AD69" i="23"/>
  <c r="AB69" i="23"/>
  <c r="Y69" i="23"/>
  <c r="V69" i="23"/>
  <c r="U69" i="23"/>
  <c r="W69" i="23" s="1"/>
  <c r="X69" i="23" s="1"/>
  <c r="T69" i="23"/>
  <c r="R69" i="23"/>
  <c r="O69" i="23"/>
  <c r="N69" i="23"/>
  <c r="L69" i="23"/>
  <c r="M69" i="23" s="1"/>
  <c r="K69" i="23"/>
  <c r="J69" i="23"/>
  <c r="I69" i="23"/>
  <c r="D69" i="23"/>
  <c r="B69" i="23"/>
  <c r="A69" i="23"/>
  <c r="AE68" i="23"/>
  <c r="AD68" i="23"/>
  <c r="AB68" i="23"/>
  <c r="Y68" i="23"/>
  <c r="V68" i="23"/>
  <c r="U68" i="23"/>
  <c r="T68" i="23"/>
  <c r="R68" i="23"/>
  <c r="O68" i="23"/>
  <c r="L68" i="23" s="1"/>
  <c r="M68" i="23" s="1"/>
  <c r="Q68" i="23" s="1"/>
  <c r="N68" i="23"/>
  <c r="K68" i="23"/>
  <c r="J68" i="23"/>
  <c r="I68" i="23"/>
  <c r="D68" i="23"/>
  <c r="B68" i="23"/>
  <c r="A68" i="23"/>
  <c r="AE67" i="23"/>
  <c r="AD67" i="23"/>
  <c r="AB67" i="23"/>
  <c r="Y67" i="23"/>
  <c r="X67" i="23"/>
  <c r="V67" i="23"/>
  <c r="U67" i="23"/>
  <c r="W67" i="23" s="1"/>
  <c r="T67" i="23"/>
  <c r="R67" i="23"/>
  <c r="O67" i="23"/>
  <c r="N67" i="23"/>
  <c r="K67" i="23"/>
  <c r="J67" i="23"/>
  <c r="L67" i="23" s="1"/>
  <c r="M67" i="23" s="1"/>
  <c r="I67" i="23"/>
  <c r="D67" i="23"/>
  <c r="B67" i="23"/>
  <c r="A67" i="23"/>
  <c r="AE66" i="23"/>
  <c r="AD66" i="23"/>
  <c r="AB66" i="23"/>
  <c r="Y66" i="23"/>
  <c r="V66" i="23"/>
  <c r="U66" i="23"/>
  <c r="W66" i="23" s="1"/>
  <c r="X66" i="23" s="1"/>
  <c r="T66" i="23"/>
  <c r="R66" i="23"/>
  <c r="O66" i="23"/>
  <c r="N66" i="23"/>
  <c r="L66" i="23"/>
  <c r="M66" i="23" s="1"/>
  <c r="K66" i="23"/>
  <c r="J66" i="23"/>
  <c r="I66" i="23"/>
  <c r="D66" i="23"/>
  <c r="B66" i="23"/>
  <c r="A66" i="23"/>
  <c r="AE65" i="23"/>
  <c r="AD65" i="23"/>
  <c r="AB65" i="23"/>
  <c r="Y65" i="23"/>
  <c r="X65" i="23"/>
  <c r="Z65" i="23" s="1"/>
  <c r="V65" i="23"/>
  <c r="U65" i="23"/>
  <c r="W65" i="23" s="1"/>
  <c r="T65" i="23"/>
  <c r="R65" i="23"/>
  <c r="O65" i="23"/>
  <c r="N65" i="23"/>
  <c r="K65" i="23"/>
  <c r="J65" i="23"/>
  <c r="L65" i="23" s="1"/>
  <c r="M65" i="23" s="1"/>
  <c r="I65" i="23"/>
  <c r="D65" i="23"/>
  <c r="B65" i="23"/>
  <c r="A65" i="23"/>
  <c r="AE64" i="23"/>
  <c r="AD64" i="23"/>
  <c r="AB64" i="23"/>
  <c r="AA64" i="23"/>
  <c r="Y64" i="23"/>
  <c r="V64" i="23"/>
  <c r="W64" i="23" s="1"/>
  <c r="X64" i="23" s="1"/>
  <c r="Z64" i="23" s="1"/>
  <c r="U64" i="23"/>
  <c r="T64" i="23"/>
  <c r="R64" i="23"/>
  <c r="O64" i="23"/>
  <c r="N64" i="23"/>
  <c r="K64" i="23"/>
  <c r="J64" i="23"/>
  <c r="L64" i="23" s="1"/>
  <c r="M64" i="23" s="1"/>
  <c r="I64" i="23"/>
  <c r="D64" i="23"/>
  <c r="B64" i="23"/>
  <c r="A64" i="23"/>
  <c r="AE63" i="23"/>
  <c r="AD63" i="23"/>
  <c r="AB63" i="23"/>
  <c r="Y63" i="23"/>
  <c r="V63" i="23"/>
  <c r="U63" i="23"/>
  <c r="W63" i="23" s="1"/>
  <c r="X63" i="23" s="1"/>
  <c r="AA63" i="23" s="1"/>
  <c r="T63" i="23"/>
  <c r="R63" i="23"/>
  <c r="Q63" i="23"/>
  <c r="O63" i="23"/>
  <c r="N63" i="23"/>
  <c r="K63" i="23"/>
  <c r="J63" i="23"/>
  <c r="L63" i="23" s="1"/>
  <c r="M63" i="23" s="1"/>
  <c r="P63" i="23" s="1"/>
  <c r="I63" i="23"/>
  <c r="D63" i="23"/>
  <c r="B63" i="23"/>
  <c r="A63" i="23"/>
  <c r="AE62" i="23"/>
  <c r="AD62" i="23"/>
  <c r="AB62" i="23"/>
  <c r="Y62" i="23"/>
  <c r="V62" i="23"/>
  <c r="U62" i="23"/>
  <c r="W62" i="23" s="1"/>
  <c r="X62" i="23" s="1"/>
  <c r="T62" i="23"/>
  <c r="R62" i="23"/>
  <c r="O62" i="23"/>
  <c r="N62" i="23"/>
  <c r="L62" i="23"/>
  <c r="M62" i="23" s="1"/>
  <c r="K62" i="23"/>
  <c r="J62" i="23"/>
  <c r="I62" i="23"/>
  <c r="D62" i="23"/>
  <c r="B62" i="23"/>
  <c r="A62" i="23"/>
  <c r="AE61" i="23"/>
  <c r="AD61" i="23"/>
  <c r="AB61" i="23"/>
  <c r="Z61" i="23"/>
  <c r="Y61" i="23"/>
  <c r="V61" i="23"/>
  <c r="U61" i="23"/>
  <c r="W61" i="23" s="1"/>
  <c r="X61" i="23" s="1"/>
  <c r="AA61" i="23" s="1"/>
  <c r="T61" i="23"/>
  <c r="R61" i="23"/>
  <c r="Q61" i="23"/>
  <c r="O61" i="23"/>
  <c r="N61" i="23"/>
  <c r="L61" i="23"/>
  <c r="M61" i="23" s="1"/>
  <c r="P61" i="23" s="1"/>
  <c r="K61" i="23"/>
  <c r="J61" i="23"/>
  <c r="I61" i="23"/>
  <c r="D61" i="23"/>
  <c r="B61" i="23"/>
  <c r="A61" i="23"/>
  <c r="AE60" i="23"/>
  <c r="AD60" i="23"/>
  <c r="AB60" i="23"/>
  <c r="Z60" i="23"/>
  <c r="Y60" i="23"/>
  <c r="V60" i="23"/>
  <c r="U60" i="23"/>
  <c r="W60" i="23" s="1"/>
  <c r="X60" i="23" s="1"/>
  <c r="AA60" i="23" s="1"/>
  <c r="T60" i="23"/>
  <c r="R60" i="23"/>
  <c r="Q60" i="23"/>
  <c r="O60" i="23"/>
  <c r="L60" i="23" s="1"/>
  <c r="M60" i="23" s="1"/>
  <c r="P60" i="23" s="1"/>
  <c r="N60" i="23"/>
  <c r="K60" i="23"/>
  <c r="J60" i="23"/>
  <c r="I60" i="23"/>
  <c r="D60" i="23"/>
  <c r="B60" i="23"/>
  <c r="A60" i="23"/>
  <c r="AE59" i="23"/>
  <c r="AD59" i="23"/>
  <c r="AB59" i="23"/>
  <c r="Y59" i="23"/>
  <c r="V59" i="23"/>
  <c r="U59" i="23"/>
  <c r="T59" i="23"/>
  <c r="R59" i="23"/>
  <c r="O59" i="23"/>
  <c r="N59" i="23"/>
  <c r="L59" i="23"/>
  <c r="M59" i="23" s="1"/>
  <c r="Q59" i="23" s="1"/>
  <c r="K59" i="23"/>
  <c r="J59" i="23"/>
  <c r="I59" i="23"/>
  <c r="D59" i="23"/>
  <c r="B59" i="23"/>
  <c r="A59" i="23"/>
  <c r="AE58" i="23"/>
  <c r="AD58" i="23"/>
  <c r="AB58" i="23"/>
  <c r="Z58" i="23"/>
  <c r="Y58" i="23"/>
  <c r="V58" i="23"/>
  <c r="U58" i="23"/>
  <c r="W58" i="23" s="1"/>
  <c r="X58" i="23" s="1"/>
  <c r="AA58" i="23" s="1"/>
  <c r="T58" i="23"/>
  <c r="R58" i="23"/>
  <c r="O58" i="23"/>
  <c r="N58" i="23"/>
  <c r="K58" i="23"/>
  <c r="J58" i="23"/>
  <c r="L58" i="23" s="1"/>
  <c r="M58" i="23" s="1"/>
  <c r="I58" i="23"/>
  <c r="D58" i="23"/>
  <c r="B58" i="23"/>
  <c r="A58" i="23"/>
  <c r="AE57" i="23"/>
  <c r="AD57" i="23"/>
  <c r="AB57" i="23"/>
  <c r="Y57" i="23"/>
  <c r="V57" i="23"/>
  <c r="U57" i="23"/>
  <c r="T57" i="23"/>
  <c r="R57" i="23"/>
  <c r="Q57" i="23"/>
  <c r="P57" i="23"/>
  <c r="O57" i="23"/>
  <c r="N57" i="23"/>
  <c r="L57" i="23"/>
  <c r="M57" i="23" s="1"/>
  <c r="K57" i="23"/>
  <c r="J57" i="23"/>
  <c r="I57" i="23"/>
  <c r="D57" i="23"/>
  <c r="B57" i="23"/>
  <c r="A57" i="23"/>
  <c r="AE56" i="23"/>
  <c r="AD56" i="23"/>
  <c r="AB56" i="23"/>
  <c r="AA56" i="23"/>
  <c r="Z56" i="23"/>
  <c r="Y56" i="23"/>
  <c r="V56" i="23"/>
  <c r="U56" i="23"/>
  <c r="W56" i="23" s="1"/>
  <c r="X56" i="23" s="1"/>
  <c r="T56" i="23"/>
  <c r="R56" i="23"/>
  <c r="O56" i="23"/>
  <c r="N56" i="23"/>
  <c r="L56" i="23"/>
  <c r="M56" i="23" s="1"/>
  <c r="K56" i="23"/>
  <c r="J56" i="23"/>
  <c r="I56" i="23"/>
  <c r="D56" i="23"/>
  <c r="B56" i="23"/>
  <c r="A56" i="23"/>
  <c r="AE55" i="23"/>
  <c r="AD55" i="23"/>
  <c r="AB55" i="23"/>
  <c r="Y55" i="23"/>
  <c r="V55" i="23"/>
  <c r="U55" i="23"/>
  <c r="W55" i="23" s="1"/>
  <c r="X55" i="23" s="1"/>
  <c r="T55" i="23"/>
  <c r="R55" i="23"/>
  <c r="O55" i="23"/>
  <c r="N55" i="23"/>
  <c r="L55" i="23"/>
  <c r="M55" i="23" s="1"/>
  <c r="K55" i="23"/>
  <c r="J55" i="23"/>
  <c r="I55" i="23"/>
  <c r="D55" i="23"/>
  <c r="B55" i="23"/>
  <c r="A55" i="23"/>
  <c r="AE54" i="23"/>
  <c r="AD54" i="23"/>
  <c r="AB54" i="23"/>
  <c r="AA54" i="23"/>
  <c r="Z54" i="23"/>
  <c r="Y54" i="23"/>
  <c r="V54" i="23"/>
  <c r="U54" i="23"/>
  <c r="W54" i="23" s="1"/>
  <c r="X54" i="23" s="1"/>
  <c r="T54" i="23"/>
  <c r="R54" i="23"/>
  <c r="Q54" i="23"/>
  <c r="O54" i="23"/>
  <c r="L54" i="23" s="1"/>
  <c r="M54" i="23" s="1"/>
  <c r="P54" i="23" s="1"/>
  <c r="N54" i="23"/>
  <c r="K54" i="23"/>
  <c r="J54" i="23"/>
  <c r="I54" i="23"/>
  <c r="D54" i="23"/>
  <c r="B54" i="23"/>
  <c r="A54" i="23"/>
  <c r="AE53" i="23"/>
  <c r="AD53" i="23"/>
  <c r="AB53" i="23"/>
  <c r="Y53" i="23"/>
  <c r="V53" i="23"/>
  <c r="U53" i="23"/>
  <c r="T53" i="23"/>
  <c r="R53" i="23"/>
  <c r="O53" i="23"/>
  <c r="N53" i="23"/>
  <c r="L53" i="23"/>
  <c r="M53" i="23" s="1"/>
  <c r="K53" i="23"/>
  <c r="J53" i="23"/>
  <c r="I53" i="23"/>
  <c r="D53" i="23"/>
  <c r="B53" i="23"/>
  <c r="A53" i="23"/>
  <c r="AE52" i="23"/>
  <c r="AD52" i="23"/>
  <c r="AB52" i="23"/>
  <c r="Z52" i="23"/>
  <c r="Y52" i="23"/>
  <c r="V52" i="23"/>
  <c r="U52" i="23"/>
  <c r="W52" i="23" s="1"/>
  <c r="X52" i="23" s="1"/>
  <c r="AA52" i="23" s="1"/>
  <c r="T52" i="23"/>
  <c r="R52" i="23"/>
  <c r="O52" i="23"/>
  <c r="N52" i="23"/>
  <c r="M52" i="23"/>
  <c r="L52" i="23"/>
  <c r="K52" i="23"/>
  <c r="J52" i="23"/>
  <c r="I52" i="23"/>
  <c r="D52" i="23"/>
  <c r="B52" i="23"/>
  <c r="A52" i="23"/>
  <c r="AE51" i="23"/>
  <c r="AD51" i="23"/>
  <c r="AB51" i="23"/>
  <c r="Y51" i="23"/>
  <c r="V51" i="23"/>
  <c r="U51" i="23"/>
  <c r="W51" i="23" s="1"/>
  <c r="X51" i="23" s="1"/>
  <c r="AA51" i="23" s="1"/>
  <c r="T51" i="23"/>
  <c r="R51" i="23"/>
  <c r="Q51" i="23"/>
  <c r="P51" i="23"/>
  <c r="O51" i="23"/>
  <c r="N51" i="23"/>
  <c r="L51" i="23"/>
  <c r="M51" i="23" s="1"/>
  <c r="K51" i="23"/>
  <c r="J51" i="23"/>
  <c r="I51" i="23"/>
  <c r="D51" i="23"/>
  <c r="B51" i="23"/>
  <c r="A51" i="23"/>
  <c r="AE50" i="23"/>
  <c r="AD50" i="23"/>
  <c r="AB50" i="23"/>
  <c r="AA50" i="23"/>
  <c r="Z50" i="23"/>
  <c r="Y50" i="23"/>
  <c r="V50" i="23"/>
  <c r="U50" i="23"/>
  <c r="W50" i="23" s="1"/>
  <c r="X50" i="23" s="1"/>
  <c r="T50" i="23"/>
  <c r="R50" i="23"/>
  <c r="O50" i="23"/>
  <c r="N50" i="23"/>
  <c r="M50" i="23"/>
  <c r="L50" i="23"/>
  <c r="K50" i="23"/>
  <c r="J50" i="23"/>
  <c r="I50" i="23"/>
  <c r="D50" i="23"/>
  <c r="B50" i="23"/>
  <c r="A50" i="23"/>
  <c r="AE49" i="23"/>
  <c r="AD49" i="23"/>
  <c r="AB49" i="23"/>
  <c r="Y49" i="23"/>
  <c r="V49" i="23"/>
  <c r="U49" i="23"/>
  <c r="W49" i="23" s="1"/>
  <c r="X49" i="23" s="1"/>
  <c r="T49" i="23"/>
  <c r="R49" i="23"/>
  <c r="O49" i="23"/>
  <c r="N49" i="23"/>
  <c r="L49" i="23"/>
  <c r="M49" i="23" s="1"/>
  <c r="K49" i="23"/>
  <c r="J49" i="23"/>
  <c r="I49" i="23"/>
  <c r="D49" i="23"/>
  <c r="B49" i="23"/>
  <c r="A49" i="23"/>
  <c r="AE48" i="23"/>
  <c r="AD48" i="23"/>
  <c r="AB48" i="23"/>
  <c r="AA48" i="23"/>
  <c r="Y48" i="23"/>
  <c r="V48" i="23"/>
  <c r="U48" i="23"/>
  <c r="W48" i="23" s="1"/>
  <c r="X48" i="23" s="1"/>
  <c r="Z48" i="23" s="1"/>
  <c r="T48" i="23"/>
  <c r="R48" i="23"/>
  <c r="O48" i="23"/>
  <c r="N48" i="23"/>
  <c r="K48" i="23"/>
  <c r="J48" i="23"/>
  <c r="L48" i="23" s="1"/>
  <c r="M48" i="23" s="1"/>
  <c r="P48" i="23" s="1"/>
  <c r="I48" i="23"/>
  <c r="D48" i="23"/>
  <c r="B48" i="23"/>
  <c r="A48" i="23"/>
  <c r="AE47" i="23"/>
  <c r="AD47" i="23"/>
  <c r="AB47" i="23"/>
  <c r="Z47" i="23"/>
  <c r="Y47" i="23"/>
  <c r="X47" i="23"/>
  <c r="AA47" i="23" s="1"/>
  <c r="V47" i="23"/>
  <c r="U47" i="23"/>
  <c r="W47" i="23" s="1"/>
  <c r="T47" i="23"/>
  <c r="R47" i="23"/>
  <c r="O47" i="23"/>
  <c r="N47" i="23"/>
  <c r="L47" i="23"/>
  <c r="M47" i="23" s="1"/>
  <c r="Q47" i="23" s="1"/>
  <c r="K47" i="23"/>
  <c r="J47" i="23"/>
  <c r="I47" i="23"/>
  <c r="D47" i="23"/>
  <c r="B47" i="23"/>
  <c r="A47" i="23"/>
  <c r="AE46" i="23"/>
  <c r="N46" i="23" s="1"/>
  <c r="W46" i="23"/>
  <c r="T46" i="23"/>
  <c r="M46" i="23"/>
  <c r="L46" i="23"/>
  <c r="K46" i="23"/>
  <c r="J46" i="23"/>
  <c r="I46" i="23"/>
  <c r="AE43" i="23"/>
  <c r="AD43" i="23"/>
  <c r="AB43" i="23"/>
  <c r="Y43" i="23"/>
  <c r="V43" i="23"/>
  <c r="W43" i="23" s="1"/>
  <c r="X43" i="23" s="1"/>
  <c r="U43" i="23"/>
  <c r="T43" i="23"/>
  <c r="R43" i="23"/>
  <c r="O43" i="23"/>
  <c r="N43" i="23"/>
  <c r="K43" i="23"/>
  <c r="J43" i="23"/>
  <c r="I43" i="23"/>
  <c r="D43" i="23"/>
  <c r="B43" i="23"/>
  <c r="A43" i="23"/>
  <c r="AE42" i="23"/>
  <c r="AD42" i="23"/>
  <c r="AB42" i="23"/>
  <c r="Y42" i="23"/>
  <c r="W42" i="23"/>
  <c r="X42" i="23" s="1"/>
  <c r="V42" i="23"/>
  <c r="U42" i="23"/>
  <c r="T42" i="23"/>
  <c r="R42" i="23"/>
  <c r="O42" i="23"/>
  <c r="N42" i="23"/>
  <c r="K42" i="23"/>
  <c r="J42" i="23"/>
  <c r="L42" i="23" s="1"/>
  <c r="M42" i="23" s="1"/>
  <c r="I42" i="23"/>
  <c r="D42" i="23"/>
  <c r="B42" i="23"/>
  <c r="A42" i="23"/>
  <c r="AE41" i="23"/>
  <c r="AD41" i="23"/>
  <c r="AB41" i="23"/>
  <c r="Y41" i="23"/>
  <c r="X41" i="23"/>
  <c r="W41" i="23"/>
  <c r="V41" i="23"/>
  <c r="U41" i="23"/>
  <c r="T41" i="23"/>
  <c r="R41" i="23"/>
  <c r="O41" i="23"/>
  <c r="N41" i="23"/>
  <c r="K41" i="23"/>
  <c r="J41" i="23"/>
  <c r="I41" i="23"/>
  <c r="D41" i="23"/>
  <c r="B41" i="23"/>
  <c r="A41" i="23"/>
  <c r="AE40" i="23"/>
  <c r="AD40" i="23"/>
  <c r="AB40" i="23"/>
  <c r="Y40" i="23"/>
  <c r="W40" i="23"/>
  <c r="X40" i="23" s="1"/>
  <c r="V40" i="23"/>
  <c r="U40" i="23"/>
  <c r="T40" i="23"/>
  <c r="R40" i="23"/>
  <c r="O40" i="23"/>
  <c r="N40" i="23"/>
  <c r="K40" i="23"/>
  <c r="J40" i="23"/>
  <c r="L40" i="23" s="1"/>
  <c r="M40" i="23" s="1"/>
  <c r="I40" i="23"/>
  <c r="D40" i="23"/>
  <c r="B40" i="23"/>
  <c r="A40" i="23"/>
  <c r="AE39" i="23"/>
  <c r="AD39" i="23"/>
  <c r="AB39" i="23"/>
  <c r="Y39" i="23"/>
  <c r="X39" i="23"/>
  <c r="W39" i="23"/>
  <c r="V39" i="23"/>
  <c r="U39" i="23"/>
  <c r="T39" i="23"/>
  <c r="R39" i="23"/>
  <c r="O39" i="23"/>
  <c r="N39" i="23"/>
  <c r="K39" i="23"/>
  <c r="J39" i="23"/>
  <c r="I39" i="23"/>
  <c r="D39" i="23"/>
  <c r="B39" i="23"/>
  <c r="A39" i="23"/>
  <c r="AE38" i="23"/>
  <c r="AD38" i="23"/>
  <c r="AB38" i="23"/>
  <c r="Y38" i="23"/>
  <c r="W38" i="23"/>
  <c r="X38" i="23" s="1"/>
  <c r="V38" i="23"/>
  <c r="U38" i="23"/>
  <c r="T38" i="23"/>
  <c r="R38" i="23"/>
  <c r="O38" i="23"/>
  <c r="N38" i="23"/>
  <c r="K38" i="23"/>
  <c r="J38" i="23"/>
  <c r="L38" i="23" s="1"/>
  <c r="M38" i="23" s="1"/>
  <c r="I38" i="23"/>
  <c r="D38" i="23"/>
  <c r="B38" i="23"/>
  <c r="A38" i="23"/>
  <c r="AE37" i="23"/>
  <c r="AD37" i="23"/>
  <c r="AB37" i="23"/>
  <c r="Y37" i="23"/>
  <c r="V37" i="23"/>
  <c r="W37" i="23" s="1"/>
  <c r="X37" i="23" s="1"/>
  <c r="U37" i="23"/>
  <c r="T37" i="23"/>
  <c r="R37" i="23"/>
  <c r="P37" i="23"/>
  <c r="O37" i="23"/>
  <c r="N37" i="23"/>
  <c r="K37" i="23"/>
  <c r="J37" i="23"/>
  <c r="L37" i="23" s="1"/>
  <c r="M37" i="23" s="1"/>
  <c r="Q37" i="23" s="1"/>
  <c r="I37" i="23"/>
  <c r="D37" i="23"/>
  <c r="B37" i="23"/>
  <c r="A37" i="23"/>
  <c r="AE36" i="23"/>
  <c r="AD36" i="23"/>
  <c r="AB36" i="23"/>
  <c r="Y36" i="23"/>
  <c r="W36" i="23"/>
  <c r="X36" i="23" s="1"/>
  <c r="V36" i="23"/>
  <c r="U36" i="23"/>
  <c r="T36" i="23"/>
  <c r="R36" i="23"/>
  <c r="O36" i="23"/>
  <c r="N36" i="23"/>
  <c r="K36" i="23"/>
  <c r="J36" i="23"/>
  <c r="I36" i="23"/>
  <c r="D36" i="23"/>
  <c r="B36" i="23"/>
  <c r="A36" i="23"/>
  <c r="AE35" i="23"/>
  <c r="AD35" i="23"/>
  <c r="AB35" i="23"/>
  <c r="Y35" i="23"/>
  <c r="V35" i="23"/>
  <c r="W35" i="23" s="1"/>
  <c r="X35" i="23" s="1"/>
  <c r="U35" i="23"/>
  <c r="T35" i="23"/>
  <c r="R35" i="23"/>
  <c r="O35" i="23"/>
  <c r="N35" i="23"/>
  <c r="K35" i="23"/>
  <c r="J35" i="23"/>
  <c r="I35" i="23"/>
  <c r="D35" i="23"/>
  <c r="B35" i="23"/>
  <c r="A35" i="23"/>
  <c r="AE34" i="23"/>
  <c r="AD34" i="23"/>
  <c r="AB34" i="23"/>
  <c r="AA34" i="23"/>
  <c r="Z34" i="23"/>
  <c r="Y34" i="23"/>
  <c r="X34" i="23"/>
  <c r="W34" i="23"/>
  <c r="V34" i="23"/>
  <c r="U34" i="23"/>
  <c r="T34" i="23"/>
  <c r="R34" i="23"/>
  <c r="O34" i="23"/>
  <c r="N34" i="23"/>
  <c r="M34" i="23"/>
  <c r="K34" i="23"/>
  <c r="J34" i="23"/>
  <c r="L34" i="23" s="1"/>
  <c r="I34" i="23"/>
  <c r="D34" i="23"/>
  <c r="B34" i="23"/>
  <c r="A34" i="23"/>
  <c r="AE33" i="23"/>
  <c r="AD33" i="23"/>
  <c r="AB33" i="23"/>
  <c r="Y33" i="23"/>
  <c r="V33" i="23"/>
  <c r="W33" i="23" s="1"/>
  <c r="X33" i="23" s="1"/>
  <c r="U33" i="23"/>
  <c r="T33" i="23"/>
  <c r="R33" i="23"/>
  <c r="O33" i="23"/>
  <c r="N33" i="23"/>
  <c r="K33" i="23"/>
  <c r="J33" i="23"/>
  <c r="L33" i="23" s="1"/>
  <c r="M33" i="23" s="1"/>
  <c r="I33" i="23"/>
  <c r="D33" i="23"/>
  <c r="B33" i="23"/>
  <c r="A33" i="23"/>
  <c r="AE32" i="23"/>
  <c r="AD32" i="23"/>
  <c r="AB32" i="23"/>
  <c r="Z32" i="23"/>
  <c r="Y32" i="23"/>
  <c r="X32" i="23"/>
  <c r="AA32" i="23" s="1"/>
  <c r="W32" i="23"/>
  <c r="V32" i="23"/>
  <c r="U32" i="23"/>
  <c r="T32" i="23"/>
  <c r="R32" i="23"/>
  <c r="O32" i="23"/>
  <c r="N32" i="23"/>
  <c r="K32" i="23"/>
  <c r="J32" i="23"/>
  <c r="I32" i="23"/>
  <c r="D32" i="23"/>
  <c r="B32" i="23"/>
  <c r="A32" i="23"/>
  <c r="AE31" i="23"/>
  <c r="AD31" i="23"/>
  <c r="AB31" i="23"/>
  <c r="Y31" i="23"/>
  <c r="W31" i="23"/>
  <c r="X31" i="23" s="1"/>
  <c r="V31" i="23"/>
  <c r="U31" i="23"/>
  <c r="T31" i="23"/>
  <c r="R31" i="23"/>
  <c r="O31" i="23"/>
  <c r="N31" i="23"/>
  <c r="K31" i="23"/>
  <c r="J31" i="23"/>
  <c r="L31" i="23" s="1"/>
  <c r="M31" i="23" s="1"/>
  <c r="Q31" i="23" s="1"/>
  <c r="I31" i="23"/>
  <c r="D31" i="23"/>
  <c r="B31" i="23"/>
  <c r="A31" i="23"/>
  <c r="AE30" i="23"/>
  <c r="AD30" i="23"/>
  <c r="AB30" i="23"/>
  <c r="Y30" i="23"/>
  <c r="W30" i="23"/>
  <c r="X30" i="23" s="1"/>
  <c r="Z30" i="23" s="1"/>
  <c r="V30" i="23"/>
  <c r="U30" i="23"/>
  <c r="T30" i="23"/>
  <c r="R30" i="23"/>
  <c r="O30" i="23"/>
  <c r="N30" i="23"/>
  <c r="K30" i="23"/>
  <c r="J30" i="23"/>
  <c r="I30" i="23"/>
  <c r="D30" i="23"/>
  <c r="B30" i="23"/>
  <c r="A30" i="23"/>
  <c r="AE29" i="23"/>
  <c r="AD29" i="23"/>
  <c r="AB29" i="23"/>
  <c r="Y29" i="23"/>
  <c r="V29" i="23"/>
  <c r="W29" i="23" s="1"/>
  <c r="X29" i="23" s="1"/>
  <c r="U29" i="23"/>
  <c r="T29" i="23"/>
  <c r="R29" i="23"/>
  <c r="O29" i="23"/>
  <c r="N29" i="23"/>
  <c r="K29" i="23"/>
  <c r="J29" i="23"/>
  <c r="I29" i="23"/>
  <c r="D29" i="23"/>
  <c r="B29" i="23"/>
  <c r="A29" i="23"/>
  <c r="AE28" i="23"/>
  <c r="AD28" i="23"/>
  <c r="AB28" i="23"/>
  <c r="Y28" i="23"/>
  <c r="W28" i="23"/>
  <c r="X28" i="23" s="1"/>
  <c r="Z28" i="23" s="1"/>
  <c r="V28" i="23"/>
  <c r="U28" i="23"/>
  <c r="T28" i="23"/>
  <c r="R28" i="23"/>
  <c r="O28" i="23"/>
  <c r="N28" i="23"/>
  <c r="M28" i="23"/>
  <c r="K28" i="23"/>
  <c r="J28" i="23"/>
  <c r="L28" i="23" s="1"/>
  <c r="I28" i="23"/>
  <c r="D28" i="23"/>
  <c r="B28" i="23"/>
  <c r="A28" i="23"/>
  <c r="AE27" i="23"/>
  <c r="AD27" i="23"/>
  <c r="AB27" i="23"/>
  <c r="Y27" i="23"/>
  <c r="W27" i="23"/>
  <c r="X27" i="23" s="1"/>
  <c r="V27" i="23"/>
  <c r="U27" i="23"/>
  <c r="T27" i="23"/>
  <c r="R27" i="23"/>
  <c r="O27" i="23"/>
  <c r="N27" i="23"/>
  <c r="K27" i="23"/>
  <c r="J27" i="23"/>
  <c r="L27" i="23" s="1"/>
  <c r="M27" i="23" s="1"/>
  <c r="Q27" i="23" s="1"/>
  <c r="I27" i="23"/>
  <c r="D27" i="23"/>
  <c r="B27" i="23"/>
  <c r="A27" i="23"/>
  <c r="AE26" i="23"/>
  <c r="AD26" i="23"/>
  <c r="AB26" i="23"/>
  <c r="Y26" i="23"/>
  <c r="W26" i="23"/>
  <c r="X26" i="23" s="1"/>
  <c r="V26" i="23"/>
  <c r="U26" i="23"/>
  <c r="T26" i="23"/>
  <c r="R26" i="23"/>
  <c r="O26" i="23"/>
  <c r="N26" i="23"/>
  <c r="K26" i="23"/>
  <c r="J26" i="23"/>
  <c r="L26" i="23" s="1"/>
  <c r="M26" i="23" s="1"/>
  <c r="I26" i="23"/>
  <c r="D26" i="23"/>
  <c r="B26" i="23"/>
  <c r="A26" i="23"/>
  <c r="AE25" i="23"/>
  <c r="AD25" i="23"/>
  <c r="AB25" i="23"/>
  <c r="Y25" i="23"/>
  <c r="W25" i="23"/>
  <c r="X25" i="23" s="1"/>
  <c r="V25" i="23"/>
  <c r="U25" i="23"/>
  <c r="T25" i="23"/>
  <c r="R25" i="23"/>
  <c r="O25" i="23"/>
  <c r="N25" i="23"/>
  <c r="K25" i="23"/>
  <c r="J25" i="23"/>
  <c r="I25" i="23"/>
  <c r="D25" i="23"/>
  <c r="B25" i="23"/>
  <c r="A25" i="23"/>
  <c r="AE24" i="23"/>
  <c r="AD24" i="23"/>
  <c r="AB24" i="23"/>
  <c r="Y24" i="23"/>
  <c r="X24" i="23"/>
  <c r="W24" i="23"/>
  <c r="V24" i="23"/>
  <c r="U24" i="23"/>
  <c r="T24" i="23"/>
  <c r="R24" i="23"/>
  <c r="O24" i="23"/>
  <c r="N24" i="23"/>
  <c r="K24" i="23"/>
  <c r="J24" i="23"/>
  <c r="L24" i="23" s="1"/>
  <c r="M24" i="23" s="1"/>
  <c r="I24" i="23"/>
  <c r="D24" i="23"/>
  <c r="B24" i="23"/>
  <c r="A24" i="23"/>
  <c r="AE23" i="23"/>
  <c r="AD23" i="23"/>
  <c r="AB23" i="23"/>
  <c r="Y23" i="23"/>
  <c r="V23" i="23"/>
  <c r="W23" i="23" s="1"/>
  <c r="X23" i="23" s="1"/>
  <c r="U23" i="23"/>
  <c r="T23" i="23"/>
  <c r="R23" i="23"/>
  <c r="O23" i="23"/>
  <c r="N23" i="23"/>
  <c r="K23" i="23"/>
  <c r="J23" i="23"/>
  <c r="I23" i="23"/>
  <c r="D23" i="23"/>
  <c r="B23" i="23"/>
  <c r="A23" i="23"/>
  <c r="AE22" i="23"/>
  <c r="AD22" i="23"/>
  <c r="AB22" i="23"/>
  <c r="Y22" i="23"/>
  <c r="W22" i="23"/>
  <c r="X22" i="23" s="1"/>
  <c r="V22" i="23"/>
  <c r="U22" i="23"/>
  <c r="T22" i="23"/>
  <c r="R22" i="23"/>
  <c r="O22" i="23"/>
  <c r="N22" i="23"/>
  <c r="K22" i="23"/>
  <c r="J22" i="23"/>
  <c r="I22" i="23"/>
  <c r="D22" i="23"/>
  <c r="B22" i="23"/>
  <c r="A22" i="23"/>
  <c r="AE21" i="23"/>
  <c r="AD21" i="23"/>
  <c r="AB21" i="23"/>
  <c r="Y21" i="23"/>
  <c r="X21" i="23"/>
  <c r="W21" i="23"/>
  <c r="V21" i="23"/>
  <c r="U21" i="23"/>
  <c r="T21" i="23"/>
  <c r="R21" i="23"/>
  <c r="O21" i="23"/>
  <c r="N21" i="23"/>
  <c r="K21" i="23"/>
  <c r="J21" i="23"/>
  <c r="I21" i="23"/>
  <c r="D21" i="23"/>
  <c r="B21" i="23"/>
  <c r="A21" i="23"/>
  <c r="AE20" i="23"/>
  <c r="AD20" i="23"/>
  <c r="AB20" i="23"/>
  <c r="Y20" i="23"/>
  <c r="X20" i="23"/>
  <c r="AA20" i="23" s="1"/>
  <c r="W20" i="23"/>
  <c r="V20" i="23"/>
  <c r="U20" i="23"/>
  <c r="T20" i="23"/>
  <c r="R20" i="23"/>
  <c r="O20" i="23"/>
  <c r="N20" i="23"/>
  <c r="M20" i="23"/>
  <c r="K20" i="23"/>
  <c r="J20" i="23"/>
  <c r="L20" i="23" s="1"/>
  <c r="I20" i="23"/>
  <c r="D20" i="23"/>
  <c r="B20" i="23"/>
  <c r="A20" i="23"/>
  <c r="AE19" i="23"/>
  <c r="AD19" i="23"/>
  <c r="AB19" i="23"/>
  <c r="Y19" i="23"/>
  <c r="W19" i="23"/>
  <c r="X19" i="23" s="1"/>
  <c r="V19" i="23"/>
  <c r="U19" i="23"/>
  <c r="T19" i="23"/>
  <c r="R19" i="23"/>
  <c r="O19" i="23"/>
  <c r="N19" i="23"/>
  <c r="K19" i="23"/>
  <c r="J19" i="23"/>
  <c r="L19" i="23" s="1"/>
  <c r="M19" i="23" s="1"/>
  <c r="P19" i="23" s="1"/>
  <c r="I19" i="23"/>
  <c r="D19" i="23"/>
  <c r="B19" i="23"/>
  <c r="A19" i="23"/>
  <c r="AE18" i="23"/>
  <c r="AD18" i="23"/>
  <c r="AB18" i="23"/>
  <c r="Y18" i="23"/>
  <c r="X18" i="23"/>
  <c r="W18" i="23"/>
  <c r="V18" i="23"/>
  <c r="U18" i="23"/>
  <c r="T18" i="23"/>
  <c r="R18" i="23"/>
  <c r="O18" i="23"/>
  <c r="N18" i="23"/>
  <c r="K18" i="23"/>
  <c r="J18" i="23"/>
  <c r="I18" i="23"/>
  <c r="D18" i="23"/>
  <c r="B18" i="23"/>
  <c r="A18" i="23"/>
  <c r="AE17" i="23"/>
  <c r="AD17" i="23"/>
  <c r="AB17" i="23"/>
  <c r="Y17" i="23"/>
  <c r="V17" i="23"/>
  <c r="W17" i="23" s="1"/>
  <c r="X17" i="23" s="1"/>
  <c r="U17" i="23"/>
  <c r="T17" i="23"/>
  <c r="R17" i="23"/>
  <c r="O17" i="23"/>
  <c r="N17" i="23"/>
  <c r="K17" i="23"/>
  <c r="J17" i="23"/>
  <c r="I17" i="23"/>
  <c r="D17" i="23"/>
  <c r="B17" i="23"/>
  <c r="A17" i="23"/>
  <c r="AE16" i="23"/>
  <c r="AD16" i="23"/>
  <c r="AB16" i="23"/>
  <c r="AA16" i="23"/>
  <c r="Z16" i="23"/>
  <c r="Y16" i="23"/>
  <c r="W16" i="23"/>
  <c r="X16" i="23" s="1"/>
  <c r="V16" i="23"/>
  <c r="U16" i="23"/>
  <c r="T16" i="23"/>
  <c r="R16" i="23"/>
  <c r="O16" i="23"/>
  <c r="N16" i="23"/>
  <c r="K16" i="23"/>
  <c r="J16" i="23"/>
  <c r="I16" i="23"/>
  <c r="D16" i="23"/>
  <c r="B16" i="23"/>
  <c r="A16" i="23"/>
  <c r="AE15" i="23"/>
  <c r="AD15" i="23"/>
  <c r="AB15" i="23"/>
  <c r="Y15" i="23"/>
  <c r="V15" i="23"/>
  <c r="W15" i="23" s="1"/>
  <c r="X15" i="23" s="1"/>
  <c r="U15" i="23"/>
  <c r="T15" i="23"/>
  <c r="R15" i="23"/>
  <c r="O15" i="23"/>
  <c r="N15" i="23"/>
  <c r="K15" i="23"/>
  <c r="J15" i="23"/>
  <c r="L15" i="23" s="1"/>
  <c r="M15" i="23" s="1"/>
  <c r="I15" i="23"/>
  <c r="D15" i="23"/>
  <c r="B15" i="23"/>
  <c r="A15" i="23"/>
  <c r="AE14" i="23"/>
  <c r="AD14" i="23"/>
  <c r="AB14" i="23"/>
  <c r="AA14" i="23"/>
  <c r="Z14" i="23"/>
  <c r="Y14" i="23"/>
  <c r="X14" i="23"/>
  <c r="W14" i="23"/>
  <c r="V14" i="23"/>
  <c r="U14" i="23"/>
  <c r="T14" i="23"/>
  <c r="R14" i="23"/>
  <c r="O14" i="23"/>
  <c r="N14" i="23"/>
  <c r="K14" i="23"/>
  <c r="J14" i="23"/>
  <c r="I14" i="23"/>
  <c r="D14" i="23"/>
  <c r="B14" i="23"/>
  <c r="A14" i="23"/>
  <c r="AE13" i="23"/>
  <c r="AD13" i="23"/>
  <c r="AB13" i="23"/>
  <c r="Y13" i="23"/>
  <c r="V13" i="23"/>
  <c r="W13" i="23" s="1"/>
  <c r="X13" i="23" s="1"/>
  <c r="U13" i="23"/>
  <c r="T13" i="23"/>
  <c r="R13" i="23"/>
  <c r="O13" i="23"/>
  <c r="N13" i="23"/>
  <c r="K13" i="23"/>
  <c r="J13" i="23"/>
  <c r="L13" i="23" s="1"/>
  <c r="M13" i="23" s="1"/>
  <c r="I13" i="23"/>
  <c r="D13" i="23"/>
  <c r="B13" i="23"/>
  <c r="A13" i="23"/>
  <c r="AE12" i="23"/>
  <c r="AD12" i="23"/>
  <c r="AB12" i="23"/>
  <c r="AA12" i="23"/>
  <c r="Y12" i="23"/>
  <c r="X12" i="23"/>
  <c r="Z12" i="23" s="1"/>
  <c r="W12" i="23"/>
  <c r="V12" i="23"/>
  <c r="U12" i="23"/>
  <c r="T12" i="23"/>
  <c r="R12" i="23"/>
  <c r="O12" i="23"/>
  <c r="N12" i="23"/>
  <c r="K12" i="23"/>
  <c r="J12" i="23"/>
  <c r="L12" i="23" s="1"/>
  <c r="M12" i="23" s="1"/>
  <c r="I12" i="23"/>
  <c r="D12" i="23"/>
  <c r="B12" i="23"/>
  <c r="A12" i="23"/>
  <c r="AE11" i="23"/>
  <c r="AD11" i="23"/>
  <c r="AB11" i="23"/>
  <c r="Y11" i="23"/>
  <c r="V11" i="23"/>
  <c r="W11" i="23" s="1"/>
  <c r="X11" i="23" s="1"/>
  <c r="U11" i="23"/>
  <c r="T11" i="23"/>
  <c r="R11" i="23"/>
  <c r="O11" i="23"/>
  <c r="N11" i="23"/>
  <c r="K11" i="23"/>
  <c r="J11" i="23"/>
  <c r="I11" i="23"/>
  <c r="D11" i="23"/>
  <c r="B11" i="23"/>
  <c r="A11" i="23"/>
  <c r="AE10" i="23"/>
  <c r="AD10" i="23"/>
  <c r="AB10" i="23"/>
  <c r="Y10" i="23"/>
  <c r="X10" i="23"/>
  <c r="W10" i="23"/>
  <c r="V10" i="23"/>
  <c r="U10" i="23"/>
  <c r="T10" i="23"/>
  <c r="R10" i="23"/>
  <c r="O10" i="23"/>
  <c r="N10" i="23"/>
  <c r="K10" i="23"/>
  <c r="J10" i="23"/>
  <c r="L10" i="23" s="1"/>
  <c r="M10" i="23" s="1"/>
  <c r="I10" i="23"/>
  <c r="D10" i="23"/>
  <c r="B10" i="23"/>
  <c r="A10" i="23"/>
  <c r="AE9" i="23"/>
  <c r="Y9" i="23"/>
  <c r="W9" i="23"/>
  <c r="T9" i="23"/>
  <c r="N9" i="23"/>
  <c r="K9" i="23"/>
  <c r="J9" i="23"/>
  <c r="L9" i="23" s="1"/>
  <c r="I9" i="23"/>
  <c r="AH6" i="23"/>
  <c r="AE2" i="23"/>
  <c r="AD2" i="23"/>
  <c r="AC2" i="23"/>
  <c r="AB2" i="23"/>
  <c r="AA2" i="23"/>
  <c r="Z2" i="23"/>
  <c r="Y2" i="23"/>
  <c r="X2" i="23"/>
  <c r="W2" i="23"/>
  <c r="V2" i="23"/>
  <c r="U2" i="23"/>
  <c r="T2" i="23"/>
  <c r="S2" i="23"/>
  <c r="R2" i="23"/>
  <c r="Q2" i="23"/>
  <c r="P2" i="23"/>
  <c r="O2" i="23"/>
  <c r="N2" i="23"/>
  <c r="M2" i="23"/>
  <c r="L2" i="23"/>
  <c r="K2" i="23"/>
  <c r="J2" i="23"/>
  <c r="I2" i="23"/>
  <c r="H2" i="23"/>
  <c r="G2" i="23"/>
  <c r="F2" i="23"/>
  <c r="E2" i="23"/>
  <c r="D2" i="23"/>
  <c r="C2" i="23"/>
  <c r="B2" i="23"/>
  <c r="A2" i="23"/>
  <c r="AE1" i="23"/>
  <c r="AD1" i="23"/>
  <c r="AC1" i="23"/>
  <c r="AB1" i="23"/>
  <c r="AA1" i="23"/>
  <c r="Z1" i="23"/>
  <c r="Y1" i="23"/>
  <c r="X1" i="23"/>
  <c r="W1" i="23"/>
  <c r="V1" i="23"/>
  <c r="U1" i="23"/>
  <c r="T1" i="23"/>
  <c r="S1" i="23"/>
  <c r="R1" i="23"/>
  <c r="Q1" i="23"/>
  <c r="P1" i="23"/>
  <c r="O1" i="23"/>
  <c r="N1" i="23"/>
  <c r="M1" i="23"/>
  <c r="L1" i="23"/>
  <c r="K1" i="23"/>
  <c r="J1" i="23"/>
  <c r="I1" i="23"/>
  <c r="H1" i="23"/>
  <c r="G1" i="23"/>
  <c r="F1" i="23"/>
  <c r="E1" i="23"/>
  <c r="D1" i="23"/>
  <c r="C1" i="23"/>
  <c r="B1" i="23"/>
  <c r="A1" i="23"/>
  <c r="AE340" i="22"/>
  <c r="W340" i="22"/>
  <c r="U340" i="22" a="1"/>
  <c r="U340" i="22" s="1"/>
  <c r="P340" i="22"/>
  <c r="AE303" i="22"/>
  <c r="W303" i="22"/>
  <c r="U303" i="22" a="1"/>
  <c r="U303" i="22" s="1"/>
  <c r="P303" i="22"/>
  <c r="AE266" i="22"/>
  <c r="W266" i="22"/>
  <c r="U266" i="22" a="1"/>
  <c r="U266" i="22" s="1"/>
  <c r="P266" i="22"/>
  <c r="AE229" i="22"/>
  <c r="W229" i="22"/>
  <c r="U229" i="22" a="1"/>
  <c r="U229" i="22" s="1"/>
  <c r="P229" i="22"/>
  <c r="AE192" i="22"/>
  <c r="W192" i="22"/>
  <c r="U192" i="22" a="1"/>
  <c r="U192" i="22" s="1"/>
  <c r="P192" i="22"/>
  <c r="AE155" i="22"/>
  <c r="W155" i="22"/>
  <c r="U155" i="22" a="1"/>
  <c r="U155" i="22" s="1"/>
  <c r="P155" i="22"/>
  <c r="AE118" i="22"/>
  <c r="W118" i="22"/>
  <c r="U118" i="22" a="1"/>
  <c r="U118" i="22" s="1"/>
  <c r="P118" i="22"/>
  <c r="AE81" i="22"/>
  <c r="W81" i="22"/>
  <c r="U81" i="22" a="1"/>
  <c r="U81" i="22" s="1"/>
  <c r="P81" i="22"/>
  <c r="AE44" i="22"/>
  <c r="W44" i="22"/>
  <c r="U44" i="22" a="1"/>
  <c r="U44" i="22" s="1"/>
  <c r="P44" i="22"/>
  <c r="AE7" i="22"/>
  <c r="W7" i="22"/>
  <c r="U7" i="22" a="1"/>
  <c r="U7" i="22" s="1"/>
  <c r="P7" i="22"/>
  <c r="AE376" i="22"/>
  <c r="AD376" i="22"/>
  <c r="AB376" i="22"/>
  <c r="Y376" i="22"/>
  <c r="V376" i="22"/>
  <c r="U376" i="22"/>
  <c r="W376" i="22" s="1"/>
  <c r="X376" i="22" s="1"/>
  <c r="T376" i="22"/>
  <c r="R376" i="22"/>
  <c r="O376" i="22"/>
  <c r="N376" i="22"/>
  <c r="K376" i="22"/>
  <c r="J376" i="22"/>
  <c r="I376" i="22"/>
  <c r="D376" i="22"/>
  <c r="B376" i="22"/>
  <c r="A376" i="22"/>
  <c r="AE375" i="22"/>
  <c r="AD375" i="22"/>
  <c r="AB375" i="22"/>
  <c r="AA375" i="22"/>
  <c r="Y375" i="22"/>
  <c r="W375" i="22"/>
  <c r="X375" i="22" s="1"/>
  <c r="Z375" i="22" s="1"/>
  <c r="V375" i="22"/>
  <c r="U375" i="22"/>
  <c r="T375" i="22"/>
  <c r="R375" i="22"/>
  <c r="O375" i="22"/>
  <c r="N375" i="22"/>
  <c r="K375" i="22"/>
  <c r="J375" i="22"/>
  <c r="L375" i="22" s="1"/>
  <c r="M375" i="22" s="1"/>
  <c r="I375" i="22"/>
  <c r="D375" i="22"/>
  <c r="B375" i="22"/>
  <c r="A375" i="22"/>
  <c r="AE374" i="22"/>
  <c r="AD374" i="22"/>
  <c r="AB374" i="22"/>
  <c r="Y374" i="22"/>
  <c r="V374" i="22"/>
  <c r="U374" i="22"/>
  <c r="W374" i="22" s="1"/>
  <c r="X374" i="22" s="1"/>
  <c r="T374" i="22"/>
  <c r="R374" i="22"/>
  <c r="O374" i="22"/>
  <c r="N374" i="22"/>
  <c r="K374" i="22"/>
  <c r="J374" i="22"/>
  <c r="L374" i="22" s="1"/>
  <c r="M374" i="22" s="1"/>
  <c r="I374" i="22"/>
  <c r="D374" i="22"/>
  <c r="B374" i="22"/>
  <c r="A374" i="22"/>
  <c r="AE373" i="22"/>
  <c r="AD373" i="22"/>
  <c r="AB373" i="22"/>
  <c r="Y373" i="22"/>
  <c r="W373" i="22"/>
  <c r="X373" i="22" s="1"/>
  <c r="V373" i="22"/>
  <c r="U373" i="22"/>
  <c r="T373" i="22"/>
  <c r="R373" i="22"/>
  <c r="O373" i="22"/>
  <c r="N373" i="22"/>
  <c r="K373" i="22"/>
  <c r="J373" i="22"/>
  <c r="L373" i="22" s="1"/>
  <c r="M373" i="22" s="1"/>
  <c r="I373" i="22"/>
  <c r="D373" i="22"/>
  <c r="B373" i="22"/>
  <c r="A373" i="22"/>
  <c r="AE372" i="22"/>
  <c r="AD372" i="22"/>
  <c r="AB372" i="22"/>
  <c r="Y372" i="22"/>
  <c r="V372" i="22"/>
  <c r="U372" i="22"/>
  <c r="W372" i="22" s="1"/>
  <c r="X372" i="22" s="1"/>
  <c r="T372" i="22"/>
  <c r="R372" i="22"/>
  <c r="O372" i="22"/>
  <c r="N372" i="22"/>
  <c r="K372" i="22"/>
  <c r="J372" i="22"/>
  <c r="I372" i="22"/>
  <c r="D372" i="22"/>
  <c r="B372" i="22"/>
  <c r="A372" i="22"/>
  <c r="AE371" i="22"/>
  <c r="AD371" i="22"/>
  <c r="AB371" i="22"/>
  <c r="Y371" i="22"/>
  <c r="X371" i="22"/>
  <c r="W371" i="22"/>
  <c r="V371" i="22"/>
  <c r="U371" i="22"/>
  <c r="T371" i="22"/>
  <c r="R371" i="22"/>
  <c r="O371" i="22"/>
  <c r="N371" i="22"/>
  <c r="M371" i="22"/>
  <c r="K371" i="22"/>
  <c r="J371" i="22"/>
  <c r="L371" i="22" s="1"/>
  <c r="I371" i="22"/>
  <c r="D371" i="22"/>
  <c r="B371" i="22"/>
  <c r="A371" i="22"/>
  <c r="AE370" i="22"/>
  <c r="AD370" i="22"/>
  <c r="AB370" i="22"/>
  <c r="Y370" i="22"/>
  <c r="V370" i="22"/>
  <c r="U370" i="22"/>
  <c r="W370" i="22" s="1"/>
  <c r="X370" i="22" s="1"/>
  <c r="T370" i="22"/>
  <c r="R370" i="22"/>
  <c r="O370" i="22"/>
  <c r="N370" i="22"/>
  <c r="K370" i="22"/>
  <c r="J370" i="22"/>
  <c r="I370" i="22"/>
  <c r="D370" i="22"/>
  <c r="B370" i="22"/>
  <c r="A370" i="22"/>
  <c r="AE369" i="22"/>
  <c r="AD369" i="22"/>
  <c r="AB369" i="22"/>
  <c r="Y369" i="22"/>
  <c r="W369" i="22"/>
  <c r="X369" i="22" s="1"/>
  <c r="V369" i="22"/>
  <c r="U369" i="22"/>
  <c r="T369" i="22"/>
  <c r="R369" i="22"/>
  <c r="Q369" i="22"/>
  <c r="O369" i="22"/>
  <c r="N369" i="22"/>
  <c r="M369" i="22"/>
  <c r="P369" i="22" s="1"/>
  <c r="L369" i="22"/>
  <c r="K369" i="22"/>
  <c r="J369" i="22"/>
  <c r="I369" i="22"/>
  <c r="D369" i="22"/>
  <c r="B369" i="22"/>
  <c r="A369" i="22"/>
  <c r="AE368" i="22"/>
  <c r="AD368" i="22"/>
  <c r="AB368" i="22"/>
  <c r="Y368" i="22"/>
  <c r="V368" i="22"/>
  <c r="U368" i="22"/>
  <c r="W368" i="22" s="1"/>
  <c r="X368" i="22" s="1"/>
  <c r="T368" i="22"/>
  <c r="R368" i="22"/>
  <c r="O368" i="22"/>
  <c r="N368" i="22"/>
  <c r="K368" i="22"/>
  <c r="J368" i="22"/>
  <c r="L368" i="22" s="1"/>
  <c r="M368" i="22" s="1"/>
  <c r="I368" i="22"/>
  <c r="D368" i="22"/>
  <c r="B368" i="22"/>
  <c r="A368" i="22"/>
  <c r="AE367" i="22"/>
  <c r="AD367" i="22"/>
  <c r="AB367" i="22"/>
  <c r="Y367" i="22"/>
  <c r="X367" i="22"/>
  <c r="W367" i="22"/>
  <c r="V367" i="22"/>
  <c r="U367" i="22"/>
  <c r="T367" i="22"/>
  <c r="R367" i="22"/>
  <c r="O367" i="22"/>
  <c r="N367" i="22"/>
  <c r="K367" i="22"/>
  <c r="J367" i="22"/>
  <c r="L367" i="22" s="1"/>
  <c r="M367" i="22" s="1"/>
  <c r="I367" i="22"/>
  <c r="D367" i="22"/>
  <c r="B367" i="22"/>
  <c r="A367" i="22"/>
  <c r="AE366" i="22"/>
  <c r="AD366" i="22"/>
  <c r="AB366" i="22"/>
  <c r="AA366" i="22"/>
  <c r="Y366" i="22"/>
  <c r="V366" i="22"/>
  <c r="W366" i="22" s="1"/>
  <c r="X366" i="22" s="1"/>
  <c r="Z366" i="22" s="1"/>
  <c r="U366" i="22"/>
  <c r="T366" i="22"/>
  <c r="R366" i="22"/>
  <c r="O366" i="22"/>
  <c r="N366" i="22"/>
  <c r="K366" i="22"/>
  <c r="J366" i="22"/>
  <c r="I366" i="22"/>
  <c r="D366" i="22"/>
  <c r="B366" i="22"/>
  <c r="A366" i="22"/>
  <c r="AE365" i="22"/>
  <c r="AD365" i="22"/>
  <c r="AB365" i="22"/>
  <c r="Y365" i="22"/>
  <c r="W365" i="22"/>
  <c r="X365" i="22" s="1"/>
  <c r="AA365" i="22" s="1"/>
  <c r="V365" i="22"/>
  <c r="U365" i="22"/>
  <c r="T365" i="22"/>
  <c r="R365" i="22"/>
  <c r="O365" i="22"/>
  <c r="N365" i="22"/>
  <c r="L365" i="22"/>
  <c r="M365" i="22" s="1"/>
  <c r="K365" i="22"/>
  <c r="J365" i="22"/>
  <c r="I365" i="22"/>
  <c r="D365" i="22"/>
  <c r="B365" i="22"/>
  <c r="A365" i="22"/>
  <c r="AE364" i="22"/>
  <c r="AD364" i="22"/>
  <c r="AB364" i="22"/>
  <c r="Y364" i="22"/>
  <c r="W364" i="22"/>
  <c r="X364" i="22" s="1"/>
  <c r="V364" i="22"/>
  <c r="U364" i="22"/>
  <c r="T364" i="22"/>
  <c r="R364" i="22"/>
  <c r="Q364" i="22"/>
  <c r="P364" i="22"/>
  <c r="O364" i="22"/>
  <c r="N364" i="22"/>
  <c r="K364" i="22"/>
  <c r="J364" i="22"/>
  <c r="L364" i="22" s="1"/>
  <c r="M364" i="22" s="1"/>
  <c r="I364" i="22"/>
  <c r="D364" i="22"/>
  <c r="B364" i="22"/>
  <c r="A364" i="22"/>
  <c r="AE363" i="22"/>
  <c r="AD363" i="22"/>
  <c r="AB363" i="22"/>
  <c r="Y363" i="22"/>
  <c r="X363" i="22"/>
  <c r="W363" i="22"/>
  <c r="V363" i="22"/>
  <c r="U363" i="22"/>
  <c r="T363" i="22"/>
  <c r="R363" i="22"/>
  <c r="O363" i="22"/>
  <c r="N363" i="22"/>
  <c r="M363" i="22"/>
  <c r="L363" i="22"/>
  <c r="K363" i="22"/>
  <c r="J363" i="22"/>
  <c r="I363" i="22"/>
  <c r="D363" i="22"/>
  <c r="B363" i="22"/>
  <c r="A363" i="22"/>
  <c r="AE362" i="22"/>
  <c r="AD362" i="22"/>
  <c r="AB362" i="22"/>
  <c r="Y362" i="22"/>
  <c r="V362" i="22"/>
  <c r="U362" i="22"/>
  <c r="W362" i="22" s="1"/>
  <c r="X362" i="22" s="1"/>
  <c r="Z362" i="22" s="1"/>
  <c r="T362" i="22"/>
  <c r="R362" i="22"/>
  <c r="O362" i="22"/>
  <c r="N362" i="22"/>
  <c r="K362" i="22"/>
  <c r="J362" i="22"/>
  <c r="I362" i="22"/>
  <c r="D362" i="22"/>
  <c r="B362" i="22"/>
  <c r="A362" i="22"/>
  <c r="AE361" i="22"/>
  <c r="AD361" i="22"/>
  <c r="AB361" i="22"/>
  <c r="Y361" i="22"/>
  <c r="W361" i="22"/>
  <c r="X361" i="22" s="1"/>
  <c r="V361" i="22"/>
  <c r="U361" i="22"/>
  <c r="T361" i="22"/>
  <c r="R361" i="22"/>
  <c r="O361" i="22"/>
  <c r="N361" i="22"/>
  <c r="K361" i="22"/>
  <c r="J361" i="22"/>
  <c r="L361" i="22" s="1"/>
  <c r="M361" i="22" s="1"/>
  <c r="I361" i="22"/>
  <c r="D361" i="22"/>
  <c r="B361" i="22"/>
  <c r="A361" i="22"/>
  <c r="AE360" i="22"/>
  <c r="AD360" i="22"/>
  <c r="AB360" i="22"/>
  <c r="Y360" i="22"/>
  <c r="V360" i="22"/>
  <c r="W360" i="22" s="1"/>
  <c r="X360" i="22" s="1"/>
  <c r="U360" i="22"/>
  <c r="T360" i="22"/>
  <c r="R360" i="22"/>
  <c r="O360" i="22"/>
  <c r="N360" i="22"/>
  <c r="K360" i="22"/>
  <c r="J360" i="22"/>
  <c r="L360" i="22" s="1"/>
  <c r="M360" i="22" s="1"/>
  <c r="I360" i="22"/>
  <c r="D360" i="22"/>
  <c r="B360" i="22"/>
  <c r="A360" i="22"/>
  <c r="AE359" i="22"/>
  <c r="AD359" i="22"/>
  <c r="AB359" i="22"/>
  <c r="Y359" i="22"/>
  <c r="W359" i="22"/>
  <c r="X359" i="22" s="1"/>
  <c r="V359" i="22"/>
  <c r="U359" i="22"/>
  <c r="T359" i="22"/>
  <c r="R359" i="22"/>
  <c r="Q359" i="22"/>
  <c r="P359" i="22"/>
  <c r="O359" i="22"/>
  <c r="N359" i="22"/>
  <c r="M359" i="22"/>
  <c r="L359" i="22"/>
  <c r="K359" i="22"/>
  <c r="J359" i="22"/>
  <c r="I359" i="22"/>
  <c r="D359" i="22"/>
  <c r="B359" i="22"/>
  <c r="A359" i="22"/>
  <c r="AE358" i="22"/>
  <c r="AD358" i="22"/>
  <c r="AB358" i="22"/>
  <c r="Y358" i="22"/>
  <c r="W358" i="22"/>
  <c r="X358" i="22" s="1"/>
  <c r="V358" i="22"/>
  <c r="U358" i="22"/>
  <c r="T358" i="22"/>
  <c r="R358" i="22"/>
  <c r="O358" i="22"/>
  <c r="N358" i="22"/>
  <c r="K358" i="22"/>
  <c r="J358" i="22"/>
  <c r="L358" i="22" s="1"/>
  <c r="M358" i="22" s="1"/>
  <c r="I358" i="22"/>
  <c r="D358" i="22"/>
  <c r="B358" i="22"/>
  <c r="A358" i="22"/>
  <c r="AE357" i="22"/>
  <c r="AD357" i="22"/>
  <c r="AB357" i="22"/>
  <c r="AA357" i="22"/>
  <c r="Z357" i="22"/>
  <c r="Y357" i="22"/>
  <c r="W357" i="22"/>
  <c r="X357" i="22" s="1"/>
  <c r="V357" i="22"/>
  <c r="U357" i="22"/>
  <c r="T357" i="22"/>
  <c r="R357" i="22"/>
  <c r="O357" i="22"/>
  <c r="N357" i="22"/>
  <c r="L357" i="22"/>
  <c r="M357" i="22" s="1"/>
  <c r="K357" i="22"/>
  <c r="J357" i="22"/>
  <c r="I357" i="22"/>
  <c r="D357" i="22"/>
  <c r="B357" i="22"/>
  <c r="A357" i="22"/>
  <c r="AE356" i="22"/>
  <c r="AD356" i="22"/>
  <c r="AB356" i="22"/>
  <c r="Y356" i="22"/>
  <c r="W356" i="22"/>
  <c r="X356" i="22" s="1"/>
  <c r="V356" i="22"/>
  <c r="U356" i="22"/>
  <c r="T356" i="22"/>
  <c r="R356" i="22"/>
  <c r="O356" i="22"/>
  <c r="N356" i="22"/>
  <c r="K356" i="22"/>
  <c r="J356" i="22"/>
  <c r="I356" i="22"/>
  <c r="D356" i="22"/>
  <c r="B356" i="22"/>
  <c r="A356" i="22"/>
  <c r="AE355" i="22"/>
  <c r="AD355" i="22"/>
  <c r="AB355" i="22"/>
  <c r="Y355" i="22"/>
  <c r="W355" i="22"/>
  <c r="X355" i="22" s="1"/>
  <c r="V355" i="22"/>
  <c r="U355" i="22"/>
  <c r="T355" i="22"/>
  <c r="R355" i="22"/>
  <c r="O355" i="22"/>
  <c r="N355" i="22"/>
  <c r="K355" i="22"/>
  <c r="J355" i="22"/>
  <c r="L355" i="22" s="1"/>
  <c r="M355" i="22" s="1"/>
  <c r="I355" i="22"/>
  <c r="D355" i="22"/>
  <c r="B355" i="22"/>
  <c r="A355" i="22"/>
  <c r="AE354" i="22"/>
  <c r="AD354" i="22"/>
  <c r="AB354" i="22"/>
  <c r="Z354" i="22"/>
  <c r="Y354" i="22"/>
  <c r="V354" i="22"/>
  <c r="U354" i="22"/>
  <c r="W354" i="22" s="1"/>
  <c r="X354" i="22" s="1"/>
  <c r="AA354" i="22" s="1"/>
  <c r="T354" i="22"/>
  <c r="R354" i="22"/>
  <c r="Q354" i="22"/>
  <c r="P354" i="22"/>
  <c r="O354" i="22"/>
  <c r="N354" i="22"/>
  <c r="K354" i="22"/>
  <c r="J354" i="22"/>
  <c r="L354" i="22" s="1"/>
  <c r="M354" i="22" s="1"/>
  <c r="I354" i="22"/>
  <c r="D354" i="22"/>
  <c r="B354" i="22"/>
  <c r="A354" i="22"/>
  <c r="AE353" i="22"/>
  <c r="AD353" i="22"/>
  <c r="AB353" i="22"/>
  <c r="Y353" i="22"/>
  <c r="W353" i="22"/>
  <c r="X353" i="22" s="1"/>
  <c r="V353" i="22"/>
  <c r="U353" i="22"/>
  <c r="T353" i="22"/>
  <c r="R353" i="22"/>
  <c r="O353" i="22"/>
  <c r="N353" i="22"/>
  <c r="M353" i="22"/>
  <c r="L353" i="22"/>
  <c r="K353" i="22"/>
  <c r="J353" i="22"/>
  <c r="I353" i="22"/>
  <c r="D353" i="22"/>
  <c r="B353" i="22"/>
  <c r="A353" i="22"/>
  <c r="AE352" i="22"/>
  <c r="AD352" i="22"/>
  <c r="AB352" i="22"/>
  <c r="AA352" i="22"/>
  <c r="Y352" i="22"/>
  <c r="V352" i="22"/>
  <c r="U352" i="22"/>
  <c r="W352" i="22" s="1"/>
  <c r="X352" i="22" s="1"/>
  <c r="Z352" i="22" s="1"/>
  <c r="T352" i="22"/>
  <c r="R352" i="22"/>
  <c r="Q352" i="22"/>
  <c r="O352" i="22"/>
  <c r="N352" i="22"/>
  <c r="K352" i="22"/>
  <c r="J352" i="22"/>
  <c r="L352" i="22" s="1"/>
  <c r="M352" i="22" s="1"/>
  <c r="P352" i="22" s="1"/>
  <c r="I352" i="22"/>
  <c r="D352" i="22"/>
  <c r="B352" i="22"/>
  <c r="A352" i="22"/>
  <c r="AE351" i="22"/>
  <c r="AD351" i="22"/>
  <c r="AB351" i="22"/>
  <c r="Y351" i="22"/>
  <c r="X351" i="22"/>
  <c r="W351" i="22"/>
  <c r="V351" i="22"/>
  <c r="U351" i="22"/>
  <c r="T351" i="22"/>
  <c r="R351" i="22"/>
  <c r="Q351" i="22"/>
  <c r="P351" i="22"/>
  <c r="O351" i="22"/>
  <c r="N351" i="22"/>
  <c r="K351" i="22"/>
  <c r="J351" i="22"/>
  <c r="L351" i="22" s="1"/>
  <c r="M351" i="22" s="1"/>
  <c r="I351" i="22"/>
  <c r="D351" i="22"/>
  <c r="B351" i="22"/>
  <c r="A351" i="22"/>
  <c r="AE350" i="22"/>
  <c r="AD350" i="22"/>
  <c r="AB350" i="22"/>
  <c r="Y350" i="22"/>
  <c r="W350" i="22"/>
  <c r="X350" i="22" s="1"/>
  <c r="AA350" i="22" s="1"/>
  <c r="V350" i="22"/>
  <c r="U350" i="22"/>
  <c r="T350" i="22"/>
  <c r="R350" i="22"/>
  <c r="O350" i="22"/>
  <c r="N350" i="22"/>
  <c r="K350" i="22"/>
  <c r="J350" i="22"/>
  <c r="L350" i="22" s="1"/>
  <c r="M350" i="22" s="1"/>
  <c r="I350" i="22"/>
  <c r="D350" i="22"/>
  <c r="B350" i="22"/>
  <c r="A350" i="22"/>
  <c r="AE349" i="22"/>
  <c r="AD349" i="22"/>
  <c r="AB349" i="22"/>
  <c r="Y349" i="22"/>
  <c r="W349" i="22"/>
  <c r="X349" i="22" s="1"/>
  <c r="V349" i="22"/>
  <c r="U349" i="22"/>
  <c r="T349" i="22"/>
  <c r="R349" i="22"/>
  <c r="O349" i="22"/>
  <c r="N349" i="22"/>
  <c r="L349" i="22"/>
  <c r="M349" i="22" s="1"/>
  <c r="K349" i="22"/>
  <c r="J349" i="22"/>
  <c r="I349" i="22"/>
  <c r="D349" i="22"/>
  <c r="B349" i="22"/>
  <c r="A349" i="22"/>
  <c r="AE348" i="22"/>
  <c r="AD348" i="22"/>
  <c r="AB348" i="22"/>
  <c r="AA348" i="22"/>
  <c r="Z348" i="22"/>
  <c r="Y348" i="22"/>
  <c r="W348" i="22"/>
  <c r="X348" i="22" s="1"/>
  <c r="V348" i="22"/>
  <c r="U348" i="22"/>
  <c r="T348" i="22"/>
  <c r="R348" i="22"/>
  <c r="O348" i="22"/>
  <c r="N348" i="22"/>
  <c r="K348" i="22"/>
  <c r="J348" i="22"/>
  <c r="I348" i="22"/>
  <c r="D348" i="22"/>
  <c r="B348" i="22"/>
  <c r="A348" i="22"/>
  <c r="AE347" i="22"/>
  <c r="AD347" i="22"/>
  <c r="AB347" i="22"/>
  <c r="AA347" i="22"/>
  <c r="Z347" i="22"/>
  <c r="Y347" i="22"/>
  <c r="X347" i="22"/>
  <c r="W347" i="22"/>
  <c r="V347" i="22"/>
  <c r="U347" i="22"/>
  <c r="T347" i="22"/>
  <c r="R347" i="22"/>
  <c r="Q347" i="22"/>
  <c r="P347" i="22"/>
  <c r="O347" i="22"/>
  <c r="N347" i="22"/>
  <c r="M347" i="22"/>
  <c r="L347" i="22"/>
  <c r="K347" i="22"/>
  <c r="J347" i="22"/>
  <c r="I347" i="22"/>
  <c r="D347" i="22"/>
  <c r="B347" i="22"/>
  <c r="A347" i="22"/>
  <c r="AE346" i="22"/>
  <c r="AD346" i="22"/>
  <c r="AB346" i="22"/>
  <c r="Y346" i="22"/>
  <c r="V346" i="22"/>
  <c r="U346" i="22"/>
  <c r="W346" i="22" s="1"/>
  <c r="X346" i="22" s="1"/>
  <c r="T346" i="22"/>
  <c r="R346" i="22"/>
  <c r="O346" i="22"/>
  <c r="N346" i="22"/>
  <c r="K346" i="22"/>
  <c r="J346" i="22"/>
  <c r="L346" i="22" s="1"/>
  <c r="M346" i="22" s="1"/>
  <c r="I346" i="22"/>
  <c r="D346" i="22"/>
  <c r="B346" i="22"/>
  <c r="A346" i="22"/>
  <c r="AE345" i="22"/>
  <c r="AD345" i="22"/>
  <c r="AB345" i="22"/>
  <c r="Y345" i="22"/>
  <c r="X345" i="22"/>
  <c r="AA345" i="22" s="1"/>
  <c r="W345" i="22"/>
  <c r="V345" i="22"/>
  <c r="U345" i="22"/>
  <c r="T345" i="22"/>
  <c r="R345" i="22"/>
  <c r="O345" i="22"/>
  <c r="N345" i="22"/>
  <c r="L345" i="22"/>
  <c r="M345" i="22" s="1"/>
  <c r="K345" i="22"/>
  <c r="J345" i="22"/>
  <c r="I345" i="22"/>
  <c r="D345" i="22"/>
  <c r="B345" i="22"/>
  <c r="A345" i="22"/>
  <c r="AE344" i="22"/>
  <c r="AD344" i="22"/>
  <c r="AB344" i="22"/>
  <c r="Y344" i="22"/>
  <c r="V344" i="22"/>
  <c r="U344" i="22"/>
  <c r="T344" i="22"/>
  <c r="R344" i="22"/>
  <c r="O344" i="22"/>
  <c r="N344" i="22"/>
  <c r="K344" i="22"/>
  <c r="J344" i="22"/>
  <c r="I344" i="22"/>
  <c r="D344" i="22"/>
  <c r="B344" i="22"/>
  <c r="A344" i="22"/>
  <c r="AE343" i="22"/>
  <c r="AD343" i="22"/>
  <c r="AB343" i="22"/>
  <c r="Y343" i="22"/>
  <c r="W343" i="22"/>
  <c r="X343" i="22" s="1"/>
  <c r="V343" i="22"/>
  <c r="U343" i="22"/>
  <c r="T343" i="22"/>
  <c r="R343" i="22"/>
  <c r="O343" i="22"/>
  <c r="N343" i="22"/>
  <c r="K343" i="22"/>
  <c r="J343" i="22"/>
  <c r="L343" i="22" s="1"/>
  <c r="M343" i="22" s="1"/>
  <c r="I343" i="22"/>
  <c r="D343" i="22"/>
  <c r="B343" i="22"/>
  <c r="A343" i="22"/>
  <c r="AE342" i="22"/>
  <c r="AB342" i="22"/>
  <c r="AA342" i="22"/>
  <c r="Y342" i="22"/>
  <c r="X342" i="22"/>
  <c r="Z342" i="22" s="1"/>
  <c r="W342" i="22"/>
  <c r="T342" i="22"/>
  <c r="N342" i="22"/>
  <c r="K342" i="22"/>
  <c r="J342" i="22"/>
  <c r="L342" i="22" s="1"/>
  <c r="I342" i="22"/>
  <c r="AE339" i="22"/>
  <c r="AD339" i="22"/>
  <c r="AB339" i="22"/>
  <c r="Y339" i="22"/>
  <c r="V339" i="22"/>
  <c r="W339" i="22" s="1"/>
  <c r="X339" i="22" s="1"/>
  <c r="U339" i="22"/>
  <c r="T339" i="22"/>
  <c r="R339" i="22"/>
  <c r="O339" i="22"/>
  <c r="N339" i="22"/>
  <c r="K339" i="22"/>
  <c r="J339" i="22"/>
  <c r="L339" i="22" s="1"/>
  <c r="M339" i="22" s="1"/>
  <c r="I339" i="22"/>
  <c r="D339" i="22"/>
  <c r="B339" i="22"/>
  <c r="A339" i="22"/>
  <c r="AE338" i="22"/>
  <c r="AD338" i="22"/>
  <c r="AB338" i="22"/>
  <c r="Z338" i="22"/>
  <c r="Y338" i="22"/>
  <c r="V338" i="22"/>
  <c r="U338" i="22"/>
  <c r="W338" i="22" s="1"/>
  <c r="X338" i="22" s="1"/>
  <c r="AA338" i="22" s="1"/>
  <c r="T338" i="22"/>
  <c r="R338" i="22"/>
  <c r="O338" i="22"/>
  <c r="L338" i="22" s="1"/>
  <c r="N338" i="22"/>
  <c r="M338" i="22"/>
  <c r="K338" i="22"/>
  <c r="J338" i="22"/>
  <c r="I338" i="22"/>
  <c r="D338" i="22"/>
  <c r="B338" i="22"/>
  <c r="A338" i="22"/>
  <c r="AE337" i="22"/>
  <c r="AD337" i="22"/>
  <c r="AB337" i="22"/>
  <c r="Y337" i="22"/>
  <c r="V337" i="22"/>
  <c r="W337" i="22" s="1"/>
  <c r="X337" i="22" s="1"/>
  <c r="Z337" i="22" s="1"/>
  <c r="U337" i="22"/>
  <c r="T337" i="22"/>
  <c r="R337" i="22"/>
  <c r="O337" i="22"/>
  <c r="N337" i="22"/>
  <c r="K337" i="22"/>
  <c r="J337" i="22"/>
  <c r="I337" i="22"/>
  <c r="D337" i="22"/>
  <c r="B337" i="22"/>
  <c r="A337" i="22"/>
  <c r="AE336" i="22"/>
  <c r="AD336" i="22"/>
  <c r="AB336" i="22"/>
  <c r="Y336" i="22"/>
  <c r="X336" i="22"/>
  <c r="W336" i="22"/>
  <c r="V336" i="22"/>
  <c r="U336" i="22"/>
  <c r="T336" i="22"/>
  <c r="R336" i="22"/>
  <c r="O336" i="22"/>
  <c r="N336" i="22"/>
  <c r="L336" i="22"/>
  <c r="M336" i="22" s="1"/>
  <c r="K336" i="22"/>
  <c r="J336" i="22"/>
  <c r="I336" i="22"/>
  <c r="D336" i="22"/>
  <c r="B336" i="22"/>
  <c r="A336" i="22"/>
  <c r="AE335" i="22"/>
  <c r="AD335" i="22"/>
  <c r="AB335" i="22"/>
  <c r="Y335" i="22"/>
  <c r="V335" i="22"/>
  <c r="U335" i="22"/>
  <c r="W335" i="22" s="1"/>
  <c r="X335" i="22" s="1"/>
  <c r="T335" i="22"/>
  <c r="R335" i="22"/>
  <c r="Q335" i="22"/>
  <c r="O335" i="22"/>
  <c r="N335" i="22"/>
  <c r="K335" i="22"/>
  <c r="J335" i="22"/>
  <c r="L335" i="22" s="1"/>
  <c r="M335" i="22" s="1"/>
  <c r="P335" i="22" s="1"/>
  <c r="I335" i="22"/>
  <c r="D335" i="22"/>
  <c r="B335" i="22"/>
  <c r="A335" i="22"/>
  <c r="AE334" i="22"/>
  <c r="AD334" i="22"/>
  <c r="AB334" i="22"/>
  <c r="Y334" i="22"/>
  <c r="X334" i="22"/>
  <c r="AA334" i="22" s="1"/>
  <c r="W334" i="22"/>
  <c r="V334" i="22"/>
  <c r="U334" i="22"/>
  <c r="T334" i="22"/>
  <c r="R334" i="22"/>
  <c r="O334" i="22"/>
  <c r="L334" i="22" s="1"/>
  <c r="M334" i="22" s="1"/>
  <c r="N334" i="22"/>
  <c r="K334" i="22"/>
  <c r="J334" i="22"/>
  <c r="I334" i="22"/>
  <c r="D334" i="22"/>
  <c r="B334" i="22"/>
  <c r="A334" i="22"/>
  <c r="AE333" i="22"/>
  <c r="AD333" i="22"/>
  <c r="AB333" i="22"/>
  <c r="Y333" i="22"/>
  <c r="V333" i="22"/>
  <c r="W333" i="22" s="1"/>
  <c r="X333" i="22" s="1"/>
  <c r="U333" i="22"/>
  <c r="T333" i="22"/>
  <c r="R333" i="22"/>
  <c r="Q333" i="22"/>
  <c r="P333" i="22"/>
  <c r="O333" i="22"/>
  <c r="N333" i="22"/>
  <c r="L333" i="22"/>
  <c r="M333" i="22" s="1"/>
  <c r="K333" i="22"/>
  <c r="J333" i="22"/>
  <c r="I333" i="22"/>
  <c r="D333" i="22"/>
  <c r="B333" i="22"/>
  <c r="A333" i="22"/>
  <c r="AE332" i="22"/>
  <c r="AD332" i="22"/>
  <c r="AB332" i="22"/>
  <c r="Y332" i="22"/>
  <c r="X332" i="22"/>
  <c r="W332" i="22"/>
  <c r="V332" i="22"/>
  <c r="U332" i="22"/>
  <c r="T332" i="22"/>
  <c r="R332" i="22"/>
  <c r="O332" i="22"/>
  <c r="N332" i="22"/>
  <c r="M332" i="22"/>
  <c r="L332" i="22"/>
  <c r="K332" i="22"/>
  <c r="J332" i="22"/>
  <c r="I332" i="22"/>
  <c r="D332" i="22"/>
  <c r="B332" i="22"/>
  <c r="A332" i="22"/>
  <c r="AE331" i="22"/>
  <c r="AD331" i="22"/>
  <c r="AB331" i="22"/>
  <c r="Y331" i="22"/>
  <c r="V331" i="22"/>
  <c r="U331" i="22"/>
  <c r="W331" i="22" s="1"/>
  <c r="X331" i="22" s="1"/>
  <c r="T331" i="22"/>
  <c r="R331" i="22"/>
  <c r="O331" i="22"/>
  <c r="N331" i="22"/>
  <c r="K331" i="22"/>
  <c r="J331" i="22"/>
  <c r="L331" i="22" s="1"/>
  <c r="M331" i="22" s="1"/>
  <c r="P331" i="22" s="1"/>
  <c r="I331" i="22"/>
  <c r="D331" i="22"/>
  <c r="B331" i="22"/>
  <c r="A331" i="22"/>
  <c r="AE330" i="22"/>
  <c r="AD330" i="22"/>
  <c r="AB330" i="22"/>
  <c r="Y330" i="22"/>
  <c r="W330" i="22"/>
  <c r="X330" i="22" s="1"/>
  <c r="V330" i="22"/>
  <c r="U330" i="22"/>
  <c r="T330" i="22"/>
  <c r="R330" i="22"/>
  <c r="O330" i="22"/>
  <c r="L330" i="22" s="1"/>
  <c r="M330" i="22" s="1"/>
  <c r="Q330" i="22" s="1"/>
  <c r="N330" i="22"/>
  <c r="K330" i="22"/>
  <c r="J330" i="22"/>
  <c r="I330" i="22"/>
  <c r="D330" i="22"/>
  <c r="B330" i="22"/>
  <c r="A330" i="22"/>
  <c r="AE329" i="22"/>
  <c r="AD329" i="22"/>
  <c r="AB329" i="22"/>
  <c r="Y329" i="22"/>
  <c r="V329" i="22"/>
  <c r="U329" i="22"/>
  <c r="W329" i="22" s="1"/>
  <c r="X329" i="22" s="1"/>
  <c r="T329" i="22"/>
  <c r="R329" i="22"/>
  <c r="O329" i="22"/>
  <c r="N329" i="22"/>
  <c r="L329" i="22"/>
  <c r="M329" i="22" s="1"/>
  <c r="K329" i="22"/>
  <c r="J329" i="22"/>
  <c r="I329" i="22"/>
  <c r="D329" i="22"/>
  <c r="B329" i="22"/>
  <c r="A329" i="22"/>
  <c r="AE328" i="22"/>
  <c r="AD328" i="22"/>
  <c r="AB328" i="22"/>
  <c r="Z328" i="22"/>
  <c r="Y328" i="22"/>
  <c r="V328" i="22"/>
  <c r="U328" i="22"/>
  <c r="W328" i="22" s="1"/>
  <c r="X328" i="22" s="1"/>
  <c r="AA328" i="22" s="1"/>
  <c r="T328" i="22"/>
  <c r="R328" i="22"/>
  <c r="Q328" i="22"/>
  <c r="P328" i="22"/>
  <c r="O328" i="22"/>
  <c r="L328" i="22" s="1"/>
  <c r="N328" i="22"/>
  <c r="M328" i="22"/>
  <c r="K328" i="22"/>
  <c r="J328" i="22"/>
  <c r="I328" i="22"/>
  <c r="D328" i="22"/>
  <c r="B328" i="22"/>
  <c r="A328" i="22"/>
  <c r="AE327" i="22"/>
  <c r="AD327" i="22"/>
  <c r="AB327" i="22"/>
  <c r="Y327" i="22"/>
  <c r="V327" i="22"/>
  <c r="W327" i="22" s="1"/>
  <c r="X327" i="22" s="1"/>
  <c r="U327" i="22"/>
  <c r="T327" i="22"/>
  <c r="R327" i="22"/>
  <c r="O327" i="22"/>
  <c r="N327" i="22"/>
  <c r="K327" i="22"/>
  <c r="J327" i="22"/>
  <c r="L327" i="22" s="1"/>
  <c r="M327" i="22" s="1"/>
  <c r="I327" i="22"/>
  <c r="D327" i="22"/>
  <c r="B327" i="22"/>
  <c r="A327" i="22"/>
  <c r="AE326" i="22"/>
  <c r="AD326" i="22"/>
  <c r="AB326" i="22"/>
  <c r="Z326" i="22"/>
  <c r="Y326" i="22"/>
  <c r="X326" i="22"/>
  <c r="AA326" i="22" s="1"/>
  <c r="W326" i="22"/>
  <c r="V326" i="22"/>
  <c r="U326" i="22"/>
  <c r="T326" i="22"/>
  <c r="R326" i="22"/>
  <c r="Q326" i="22"/>
  <c r="O326" i="22"/>
  <c r="L326" i="22" s="1"/>
  <c r="N326" i="22"/>
  <c r="M326" i="22"/>
  <c r="P326" i="22" s="1"/>
  <c r="K326" i="22"/>
  <c r="J326" i="22"/>
  <c r="I326" i="22"/>
  <c r="D326" i="22"/>
  <c r="B326" i="22"/>
  <c r="A326" i="22"/>
  <c r="AE325" i="22"/>
  <c r="AD325" i="22"/>
  <c r="AB325" i="22"/>
  <c r="Y325" i="22"/>
  <c r="X325" i="22"/>
  <c r="AA325" i="22" s="1"/>
  <c r="W325" i="22"/>
  <c r="V325" i="22"/>
  <c r="U325" i="22"/>
  <c r="T325" i="22"/>
  <c r="R325" i="22"/>
  <c r="O325" i="22"/>
  <c r="N325" i="22"/>
  <c r="L325" i="22"/>
  <c r="M325" i="22" s="1"/>
  <c r="K325" i="22"/>
  <c r="J325" i="22"/>
  <c r="I325" i="22"/>
  <c r="D325" i="22"/>
  <c r="B325" i="22"/>
  <c r="A325" i="22"/>
  <c r="AE324" i="22"/>
  <c r="AD324" i="22"/>
  <c r="AB324" i="22"/>
  <c r="Y324" i="22"/>
  <c r="V324" i="22"/>
  <c r="U324" i="22"/>
  <c r="W324" i="22" s="1"/>
  <c r="X324" i="22" s="1"/>
  <c r="T324" i="22"/>
  <c r="R324" i="22"/>
  <c r="Q324" i="22"/>
  <c r="O324" i="22"/>
  <c r="N324" i="22"/>
  <c r="M324" i="22"/>
  <c r="P324" i="22" s="1"/>
  <c r="L324" i="22"/>
  <c r="K324" i="22"/>
  <c r="J324" i="22"/>
  <c r="I324" i="22"/>
  <c r="D324" i="22"/>
  <c r="B324" i="22"/>
  <c r="A324" i="22"/>
  <c r="AE323" i="22"/>
  <c r="AD323" i="22"/>
  <c r="AB323" i="22"/>
  <c r="Y323" i="22"/>
  <c r="V323" i="22"/>
  <c r="U323" i="22"/>
  <c r="W323" i="22" s="1"/>
  <c r="X323" i="22" s="1"/>
  <c r="AA323" i="22" s="1"/>
  <c r="T323" i="22"/>
  <c r="R323" i="22"/>
  <c r="O323" i="22"/>
  <c r="N323" i="22"/>
  <c r="L323" i="22"/>
  <c r="M323" i="22" s="1"/>
  <c r="P323" i="22" s="1"/>
  <c r="K323" i="22"/>
  <c r="J323" i="22"/>
  <c r="I323" i="22"/>
  <c r="D323" i="22"/>
  <c r="B323" i="22"/>
  <c r="A323" i="22"/>
  <c r="AE322" i="22"/>
  <c r="AD322" i="22"/>
  <c r="AB322" i="22"/>
  <c r="Y322" i="22"/>
  <c r="X322" i="22"/>
  <c r="AA322" i="22" s="1"/>
  <c r="V322" i="22"/>
  <c r="U322" i="22"/>
  <c r="W322" i="22" s="1"/>
  <c r="T322" i="22"/>
  <c r="R322" i="22"/>
  <c r="O322" i="22"/>
  <c r="N322" i="22"/>
  <c r="L322" i="22"/>
  <c r="M322" i="22" s="1"/>
  <c r="K322" i="22"/>
  <c r="J322" i="22"/>
  <c r="I322" i="22"/>
  <c r="D322" i="22"/>
  <c r="B322" i="22"/>
  <c r="A322" i="22"/>
  <c r="AE321" i="22"/>
  <c r="AD321" i="22"/>
  <c r="AB321" i="22"/>
  <c r="Y321" i="22"/>
  <c r="V321" i="22"/>
  <c r="U321" i="22"/>
  <c r="W321" i="22" s="1"/>
  <c r="X321" i="22" s="1"/>
  <c r="T321" i="22"/>
  <c r="R321" i="22"/>
  <c r="O321" i="22"/>
  <c r="N321" i="22"/>
  <c r="K321" i="22"/>
  <c r="J321" i="22"/>
  <c r="L321" i="22" s="1"/>
  <c r="M321" i="22" s="1"/>
  <c r="I321" i="22"/>
  <c r="D321" i="22"/>
  <c r="B321" i="22"/>
  <c r="A321" i="22"/>
  <c r="AE320" i="22"/>
  <c r="AD320" i="22"/>
  <c r="AB320" i="22"/>
  <c r="Y320" i="22"/>
  <c r="W320" i="22"/>
  <c r="X320" i="22" s="1"/>
  <c r="V320" i="22"/>
  <c r="U320" i="22"/>
  <c r="T320" i="22"/>
  <c r="R320" i="22"/>
  <c r="O320" i="22"/>
  <c r="N320" i="22"/>
  <c r="M320" i="22"/>
  <c r="L320" i="22"/>
  <c r="K320" i="22"/>
  <c r="J320" i="22"/>
  <c r="I320" i="22"/>
  <c r="D320" i="22"/>
  <c r="B320" i="22"/>
  <c r="A320" i="22"/>
  <c r="AE319" i="22"/>
  <c r="AD319" i="22"/>
  <c r="AB319" i="22"/>
  <c r="Y319" i="22"/>
  <c r="V319" i="22"/>
  <c r="U319" i="22"/>
  <c r="T319" i="22"/>
  <c r="R319" i="22"/>
  <c r="O319" i="22"/>
  <c r="N319" i="22"/>
  <c r="K319" i="22"/>
  <c r="J319" i="22"/>
  <c r="I319" i="22"/>
  <c r="D319" i="22"/>
  <c r="B319" i="22"/>
  <c r="A319" i="22"/>
  <c r="AE318" i="22"/>
  <c r="AD318" i="22"/>
  <c r="AB318" i="22"/>
  <c r="Y318" i="22"/>
  <c r="W318" i="22"/>
  <c r="X318" i="22" s="1"/>
  <c r="V318" i="22"/>
  <c r="U318" i="22"/>
  <c r="T318" i="22"/>
  <c r="R318" i="22"/>
  <c r="O318" i="22"/>
  <c r="L318" i="22" s="1"/>
  <c r="N318" i="22"/>
  <c r="M318" i="22"/>
  <c r="K318" i="22"/>
  <c r="J318" i="22"/>
  <c r="I318" i="22"/>
  <c r="D318" i="22"/>
  <c r="B318" i="22"/>
  <c r="A318" i="22"/>
  <c r="AE317" i="22"/>
  <c r="AD317" i="22"/>
  <c r="AB317" i="22"/>
  <c r="Y317" i="22"/>
  <c r="W317" i="22"/>
  <c r="X317" i="22" s="1"/>
  <c r="V317" i="22"/>
  <c r="U317" i="22"/>
  <c r="T317" i="22"/>
  <c r="R317" i="22"/>
  <c r="O317" i="22"/>
  <c r="N317" i="22"/>
  <c r="K317" i="22"/>
  <c r="J317" i="22"/>
  <c r="L317" i="22" s="1"/>
  <c r="M317" i="22" s="1"/>
  <c r="I317" i="22"/>
  <c r="D317" i="22"/>
  <c r="B317" i="22"/>
  <c r="A317" i="22"/>
  <c r="AE316" i="22"/>
  <c r="AD316" i="22"/>
  <c r="AB316" i="22"/>
  <c r="Y316" i="22"/>
  <c r="V316" i="22"/>
  <c r="U316" i="22"/>
  <c r="W316" i="22" s="1"/>
  <c r="X316" i="22" s="1"/>
  <c r="T316" i="22"/>
  <c r="R316" i="22"/>
  <c r="O316" i="22"/>
  <c r="L316" i="22" s="1"/>
  <c r="M316" i="22" s="1"/>
  <c r="P316" i="22" s="1"/>
  <c r="N316" i="22"/>
  <c r="K316" i="22"/>
  <c r="J316" i="22"/>
  <c r="I316" i="22"/>
  <c r="D316" i="22"/>
  <c r="B316" i="22"/>
  <c r="A316" i="22"/>
  <c r="AE315" i="22"/>
  <c r="AD315" i="22"/>
  <c r="AB315" i="22"/>
  <c r="Y315" i="22"/>
  <c r="V315" i="22"/>
  <c r="U315" i="22"/>
  <c r="T315" i="22"/>
  <c r="R315" i="22"/>
  <c r="O315" i="22"/>
  <c r="N315" i="22"/>
  <c r="K315" i="22"/>
  <c r="J315" i="22"/>
  <c r="I315" i="22"/>
  <c r="D315" i="22"/>
  <c r="B315" i="22"/>
  <c r="A315" i="22"/>
  <c r="AE314" i="22"/>
  <c r="AD314" i="22"/>
  <c r="AB314" i="22"/>
  <c r="Y314" i="22"/>
  <c r="W314" i="22"/>
  <c r="X314" i="22" s="1"/>
  <c r="V314" i="22"/>
  <c r="U314" i="22"/>
  <c r="T314" i="22"/>
  <c r="R314" i="22"/>
  <c r="O314" i="22"/>
  <c r="N314" i="22"/>
  <c r="L314" i="22"/>
  <c r="M314" i="22" s="1"/>
  <c r="K314" i="22"/>
  <c r="J314" i="22"/>
  <c r="I314" i="22"/>
  <c r="D314" i="22"/>
  <c r="B314" i="22"/>
  <c r="A314" i="22"/>
  <c r="AE313" i="22"/>
  <c r="AD313" i="22"/>
  <c r="AB313" i="22"/>
  <c r="Y313" i="22"/>
  <c r="V313" i="22"/>
  <c r="U313" i="22"/>
  <c r="W313" i="22" s="1"/>
  <c r="X313" i="22" s="1"/>
  <c r="T313" i="22"/>
  <c r="R313" i="22"/>
  <c r="O313" i="22"/>
  <c r="N313" i="22"/>
  <c r="K313" i="22"/>
  <c r="J313" i="22"/>
  <c r="L313" i="22" s="1"/>
  <c r="M313" i="22" s="1"/>
  <c r="I313" i="22"/>
  <c r="D313" i="22"/>
  <c r="B313" i="22"/>
  <c r="A313" i="22"/>
  <c r="AE312" i="22"/>
  <c r="AD312" i="22"/>
  <c r="AB312" i="22"/>
  <c r="Z312" i="22"/>
  <c r="Y312" i="22"/>
  <c r="V312" i="22"/>
  <c r="U312" i="22"/>
  <c r="W312" i="22" s="1"/>
  <c r="X312" i="22" s="1"/>
  <c r="AA312" i="22" s="1"/>
  <c r="T312" i="22"/>
  <c r="R312" i="22"/>
  <c r="O312" i="22"/>
  <c r="N312" i="22"/>
  <c r="K312" i="22"/>
  <c r="J312" i="22"/>
  <c r="L312" i="22" s="1"/>
  <c r="M312" i="22" s="1"/>
  <c r="I312" i="22"/>
  <c r="D312" i="22"/>
  <c r="B312" i="22"/>
  <c r="A312" i="22"/>
  <c r="AE311" i="22"/>
  <c r="AD311" i="22"/>
  <c r="AB311" i="22"/>
  <c r="Y311" i="22"/>
  <c r="X311" i="22"/>
  <c r="V311" i="22"/>
  <c r="U311" i="22"/>
  <c r="W311" i="22" s="1"/>
  <c r="T311" i="22"/>
  <c r="R311" i="22"/>
  <c r="Q311" i="22"/>
  <c r="O311" i="22"/>
  <c r="N311" i="22"/>
  <c r="L311" i="22"/>
  <c r="M311" i="22" s="1"/>
  <c r="P311" i="22" s="1"/>
  <c r="K311" i="22"/>
  <c r="J311" i="22"/>
  <c r="I311" i="22"/>
  <c r="D311" i="22"/>
  <c r="B311" i="22"/>
  <c r="A311" i="22"/>
  <c r="AE310" i="22"/>
  <c r="AD310" i="22"/>
  <c r="AB310" i="22"/>
  <c r="AA310" i="22"/>
  <c r="Z310" i="22"/>
  <c r="Y310" i="22"/>
  <c r="W310" i="22"/>
  <c r="X310" i="22" s="1"/>
  <c r="V310" i="22"/>
  <c r="U310" i="22"/>
  <c r="T310" i="22"/>
  <c r="R310" i="22"/>
  <c r="O310" i="22"/>
  <c r="N310" i="22"/>
  <c r="K310" i="22"/>
  <c r="J310" i="22"/>
  <c r="L310" i="22" s="1"/>
  <c r="M310" i="22" s="1"/>
  <c r="I310" i="22"/>
  <c r="D310" i="22"/>
  <c r="B310" i="22"/>
  <c r="A310" i="22"/>
  <c r="AE309" i="22"/>
  <c r="AD309" i="22"/>
  <c r="AB309" i="22"/>
  <c r="Y309" i="22"/>
  <c r="V309" i="22"/>
  <c r="U309" i="22"/>
  <c r="W309" i="22" s="1"/>
  <c r="X309" i="22" s="1"/>
  <c r="T309" i="22"/>
  <c r="R309" i="22"/>
  <c r="O309" i="22"/>
  <c r="N309" i="22"/>
  <c r="K309" i="22"/>
  <c r="J309" i="22"/>
  <c r="L309" i="22" s="1"/>
  <c r="M309" i="22" s="1"/>
  <c r="I309" i="22"/>
  <c r="D309" i="22"/>
  <c r="B309" i="22"/>
  <c r="A309" i="22"/>
  <c r="AE308" i="22"/>
  <c r="AD308" i="22"/>
  <c r="AB308" i="22"/>
  <c r="Y308" i="22"/>
  <c r="V308" i="22"/>
  <c r="U308" i="22"/>
  <c r="W308" i="22" s="1"/>
  <c r="X308" i="22" s="1"/>
  <c r="T308" i="22"/>
  <c r="R308" i="22"/>
  <c r="O308" i="22"/>
  <c r="N308" i="22"/>
  <c r="K308" i="22"/>
  <c r="J308" i="22"/>
  <c r="L308" i="22" s="1"/>
  <c r="M308" i="22" s="1"/>
  <c r="I308" i="22"/>
  <c r="D308" i="22"/>
  <c r="B308" i="22"/>
  <c r="A308" i="22"/>
  <c r="AE307" i="22"/>
  <c r="AD307" i="22"/>
  <c r="AB307" i="22"/>
  <c r="Y307" i="22"/>
  <c r="W307" i="22"/>
  <c r="X307" i="22" s="1"/>
  <c r="Z307" i="22" s="1"/>
  <c r="V307" i="22"/>
  <c r="U307" i="22"/>
  <c r="T307" i="22"/>
  <c r="R307" i="22"/>
  <c r="O307" i="22"/>
  <c r="N307" i="22"/>
  <c r="K307" i="22"/>
  <c r="J307" i="22"/>
  <c r="L307" i="22" s="1"/>
  <c r="M307" i="22" s="1"/>
  <c r="I307" i="22"/>
  <c r="D307" i="22"/>
  <c r="B307" i="22"/>
  <c r="A307" i="22"/>
  <c r="AE306" i="22"/>
  <c r="AD306" i="22"/>
  <c r="AB306" i="22"/>
  <c r="Y306" i="22"/>
  <c r="X306" i="22"/>
  <c r="W306" i="22"/>
  <c r="V306" i="22"/>
  <c r="U306" i="22"/>
  <c r="T306" i="22"/>
  <c r="R306" i="22"/>
  <c r="Q306" i="22"/>
  <c r="P306" i="22"/>
  <c r="O306" i="22"/>
  <c r="L306" i="22" s="1"/>
  <c r="M306" i="22" s="1"/>
  <c r="N306" i="22"/>
  <c r="K306" i="22"/>
  <c r="J306" i="22"/>
  <c r="I306" i="22"/>
  <c r="D306" i="22"/>
  <c r="B306" i="22"/>
  <c r="A306" i="22"/>
  <c r="AE305" i="22"/>
  <c r="Y305" i="22"/>
  <c r="W305" i="22"/>
  <c r="AB305" i="22" s="1"/>
  <c r="T305" i="22"/>
  <c r="R305" i="22"/>
  <c r="Q305" i="22"/>
  <c r="N305" i="22"/>
  <c r="K305" i="22"/>
  <c r="J305" i="22"/>
  <c r="L305" i="22" s="1"/>
  <c r="M305" i="22" s="1"/>
  <c r="P305" i="22" s="1"/>
  <c r="I305" i="22"/>
  <c r="AE302" i="22"/>
  <c r="AD302" i="22"/>
  <c r="AB302" i="22"/>
  <c r="Y302" i="22"/>
  <c r="W302" i="22"/>
  <c r="X302" i="22" s="1"/>
  <c r="V302" i="22"/>
  <c r="U302" i="22"/>
  <c r="T302" i="22"/>
  <c r="R302" i="22"/>
  <c r="O302" i="22"/>
  <c r="N302" i="22"/>
  <c r="K302" i="22"/>
  <c r="J302" i="22"/>
  <c r="I302" i="22"/>
  <c r="D302" i="22"/>
  <c r="B302" i="22"/>
  <c r="A302" i="22"/>
  <c r="AE301" i="22"/>
  <c r="AD301" i="22"/>
  <c r="AB301" i="22"/>
  <c r="Y301" i="22"/>
  <c r="W301" i="22"/>
  <c r="X301" i="22" s="1"/>
  <c r="V301" i="22"/>
  <c r="U301" i="22"/>
  <c r="T301" i="22"/>
  <c r="R301" i="22"/>
  <c r="O301" i="22"/>
  <c r="N301" i="22"/>
  <c r="M301" i="22"/>
  <c r="K301" i="22"/>
  <c r="J301" i="22"/>
  <c r="L301" i="22" s="1"/>
  <c r="I301" i="22"/>
  <c r="D301" i="22"/>
  <c r="B301" i="22"/>
  <c r="A301" i="22"/>
  <c r="AE300" i="22"/>
  <c r="AD300" i="22"/>
  <c r="AB300" i="22"/>
  <c r="Y300" i="22"/>
  <c r="V300" i="22"/>
  <c r="U300" i="22"/>
  <c r="W300" i="22" s="1"/>
  <c r="X300" i="22" s="1"/>
  <c r="T300" i="22"/>
  <c r="R300" i="22"/>
  <c r="Q300" i="22"/>
  <c r="O300" i="22"/>
  <c r="N300" i="22"/>
  <c r="K300" i="22"/>
  <c r="J300" i="22"/>
  <c r="L300" i="22" s="1"/>
  <c r="M300" i="22" s="1"/>
  <c r="P300" i="22" s="1"/>
  <c r="I300" i="22"/>
  <c r="D300" i="22"/>
  <c r="B300" i="22"/>
  <c r="A300" i="22"/>
  <c r="AE299" i="22"/>
  <c r="AD299" i="22"/>
  <c r="AB299" i="22"/>
  <c r="Y299" i="22"/>
  <c r="V299" i="22"/>
  <c r="U299" i="22"/>
  <c r="W299" i="22" s="1"/>
  <c r="X299" i="22" s="1"/>
  <c r="AA299" i="22" s="1"/>
  <c r="T299" i="22"/>
  <c r="R299" i="22"/>
  <c r="O299" i="22"/>
  <c r="N299" i="22"/>
  <c r="K299" i="22"/>
  <c r="J299" i="22"/>
  <c r="I299" i="22"/>
  <c r="D299" i="22"/>
  <c r="B299" i="22"/>
  <c r="A299" i="22"/>
  <c r="AE298" i="22"/>
  <c r="AD298" i="22"/>
  <c r="AB298" i="22"/>
  <c r="Y298" i="22"/>
  <c r="W298" i="22"/>
  <c r="X298" i="22" s="1"/>
  <c r="Z298" i="22" s="1"/>
  <c r="V298" i="22"/>
  <c r="U298" i="22"/>
  <c r="T298" i="22"/>
  <c r="R298" i="22"/>
  <c r="P298" i="22"/>
  <c r="O298" i="22"/>
  <c r="N298" i="22"/>
  <c r="L298" i="22"/>
  <c r="M298" i="22" s="1"/>
  <c r="Q298" i="22" s="1"/>
  <c r="K298" i="22"/>
  <c r="J298" i="22"/>
  <c r="I298" i="22"/>
  <c r="D298" i="22"/>
  <c r="B298" i="22"/>
  <c r="A298" i="22"/>
  <c r="AE297" i="22"/>
  <c r="AD297" i="22"/>
  <c r="AB297" i="22"/>
  <c r="Y297" i="22"/>
  <c r="X297" i="22"/>
  <c r="W297" i="22"/>
  <c r="V297" i="22"/>
  <c r="U297" i="22"/>
  <c r="T297" i="22"/>
  <c r="R297" i="22"/>
  <c r="O297" i="22"/>
  <c r="N297" i="22"/>
  <c r="M297" i="22"/>
  <c r="L297" i="22"/>
  <c r="K297" i="22"/>
  <c r="J297" i="22"/>
  <c r="I297" i="22"/>
  <c r="D297" i="22"/>
  <c r="B297" i="22"/>
  <c r="A297" i="22"/>
  <c r="AE296" i="22"/>
  <c r="AD296" i="22"/>
  <c r="AB296" i="22"/>
  <c r="Y296" i="22"/>
  <c r="V296" i="22"/>
  <c r="U296" i="22"/>
  <c r="W296" i="22" s="1"/>
  <c r="X296" i="22" s="1"/>
  <c r="T296" i="22"/>
  <c r="R296" i="22"/>
  <c r="O296" i="22"/>
  <c r="N296" i="22"/>
  <c r="L296" i="22"/>
  <c r="M296" i="22" s="1"/>
  <c r="Q296" i="22" s="1"/>
  <c r="K296" i="22"/>
  <c r="J296" i="22"/>
  <c r="I296" i="22"/>
  <c r="D296" i="22"/>
  <c r="B296" i="22"/>
  <c r="A296" i="22"/>
  <c r="AE295" i="22"/>
  <c r="AD295" i="22"/>
  <c r="AB295" i="22"/>
  <c r="Y295" i="22"/>
  <c r="W295" i="22"/>
  <c r="X295" i="22" s="1"/>
  <c r="V295" i="22"/>
  <c r="U295" i="22"/>
  <c r="T295" i="22"/>
  <c r="R295" i="22"/>
  <c r="O295" i="22"/>
  <c r="L295" i="22" s="1"/>
  <c r="N295" i="22"/>
  <c r="M295" i="22"/>
  <c r="Q295" i="22" s="1"/>
  <c r="K295" i="22"/>
  <c r="J295" i="22"/>
  <c r="I295" i="22"/>
  <c r="D295" i="22"/>
  <c r="B295" i="22"/>
  <c r="A295" i="22"/>
  <c r="AE294" i="22"/>
  <c r="AD294" i="22"/>
  <c r="AB294" i="22"/>
  <c r="Y294" i="22"/>
  <c r="W294" i="22"/>
  <c r="X294" i="22" s="1"/>
  <c r="V294" i="22"/>
  <c r="U294" i="22"/>
  <c r="T294" i="22"/>
  <c r="R294" i="22"/>
  <c r="O294" i="22"/>
  <c r="N294" i="22"/>
  <c r="K294" i="22"/>
  <c r="J294" i="22"/>
  <c r="L294" i="22" s="1"/>
  <c r="M294" i="22" s="1"/>
  <c r="I294" i="22"/>
  <c r="D294" i="22"/>
  <c r="B294" i="22"/>
  <c r="A294" i="22"/>
  <c r="AE293" i="22"/>
  <c r="AD293" i="22"/>
  <c r="AB293" i="22"/>
  <c r="AA293" i="22"/>
  <c r="Z293" i="22"/>
  <c r="Y293" i="22"/>
  <c r="V293" i="22"/>
  <c r="U293" i="22"/>
  <c r="W293" i="22" s="1"/>
  <c r="X293" i="22" s="1"/>
  <c r="T293" i="22"/>
  <c r="R293" i="22"/>
  <c r="O293" i="22"/>
  <c r="N293" i="22"/>
  <c r="K293" i="22"/>
  <c r="J293" i="22"/>
  <c r="L293" i="22" s="1"/>
  <c r="M293" i="22" s="1"/>
  <c r="I293" i="22"/>
  <c r="D293" i="22"/>
  <c r="B293" i="22"/>
  <c r="A293" i="22"/>
  <c r="AE292" i="22"/>
  <c r="AD292" i="22"/>
  <c r="AB292" i="22"/>
  <c r="AA292" i="22"/>
  <c r="Y292" i="22"/>
  <c r="V292" i="22"/>
  <c r="U292" i="22"/>
  <c r="W292" i="22" s="1"/>
  <c r="X292" i="22" s="1"/>
  <c r="Z292" i="22" s="1"/>
  <c r="T292" i="22"/>
  <c r="R292" i="22"/>
  <c r="O292" i="22"/>
  <c r="L292" i="22" s="1"/>
  <c r="M292" i="22" s="1"/>
  <c r="Q292" i="22" s="1"/>
  <c r="N292" i="22"/>
  <c r="K292" i="22"/>
  <c r="J292" i="22"/>
  <c r="I292" i="22"/>
  <c r="D292" i="22"/>
  <c r="B292" i="22"/>
  <c r="A292" i="22"/>
  <c r="AE291" i="22"/>
  <c r="AD291" i="22"/>
  <c r="AB291" i="22"/>
  <c r="Y291" i="22"/>
  <c r="V291" i="22"/>
  <c r="U291" i="22"/>
  <c r="W291" i="22" s="1"/>
  <c r="X291" i="22" s="1"/>
  <c r="T291" i="22"/>
  <c r="R291" i="22"/>
  <c r="O291" i="22"/>
  <c r="N291" i="22"/>
  <c r="L291" i="22"/>
  <c r="M291" i="22" s="1"/>
  <c r="K291" i="22"/>
  <c r="J291" i="22"/>
  <c r="I291" i="22"/>
  <c r="D291" i="22"/>
  <c r="B291" i="22"/>
  <c r="A291" i="22"/>
  <c r="AE290" i="22"/>
  <c r="AD290" i="22"/>
  <c r="AB290" i="22"/>
  <c r="Y290" i="22"/>
  <c r="V290" i="22"/>
  <c r="U290" i="22"/>
  <c r="W290" i="22" s="1"/>
  <c r="X290" i="22" s="1"/>
  <c r="T290" i="22"/>
  <c r="R290" i="22"/>
  <c r="O290" i="22"/>
  <c r="N290" i="22"/>
  <c r="K290" i="22"/>
  <c r="J290" i="22"/>
  <c r="L290" i="22" s="1"/>
  <c r="M290" i="22" s="1"/>
  <c r="Q290" i="22" s="1"/>
  <c r="I290" i="22"/>
  <c r="D290" i="22"/>
  <c r="B290" i="22"/>
  <c r="A290" i="22"/>
  <c r="AE289" i="22"/>
  <c r="AD289" i="22"/>
  <c r="AB289" i="22"/>
  <c r="AA289" i="22"/>
  <c r="Y289" i="22"/>
  <c r="V289" i="22"/>
  <c r="U289" i="22"/>
  <c r="W289" i="22" s="1"/>
  <c r="X289" i="22" s="1"/>
  <c r="Z289" i="22" s="1"/>
  <c r="T289" i="22"/>
  <c r="R289" i="22"/>
  <c r="O289" i="22"/>
  <c r="N289" i="22"/>
  <c r="K289" i="22"/>
  <c r="J289" i="22"/>
  <c r="L289" i="22" s="1"/>
  <c r="M289" i="22" s="1"/>
  <c r="I289" i="22"/>
  <c r="D289" i="22"/>
  <c r="B289" i="22"/>
  <c r="A289" i="22"/>
  <c r="AE288" i="22"/>
  <c r="AD288" i="22"/>
  <c r="AB288" i="22"/>
  <c r="Y288" i="22"/>
  <c r="V288" i="22"/>
  <c r="U288" i="22"/>
  <c r="W288" i="22" s="1"/>
  <c r="X288" i="22" s="1"/>
  <c r="T288" i="22"/>
  <c r="R288" i="22"/>
  <c r="O288" i="22"/>
  <c r="N288" i="22"/>
  <c r="M288" i="22"/>
  <c r="L288" i="22"/>
  <c r="K288" i="22"/>
  <c r="J288" i="22"/>
  <c r="I288" i="22"/>
  <c r="D288" i="22"/>
  <c r="B288" i="22"/>
  <c r="A288" i="22"/>
  <c r="AE287" i="22"/>
  <c r="AD287" i="22"/>
  <c r="AB287" i="22"/>
  <c r="Y287" i="22"/>
  <c r="V287" i="22"/>
  <c r="U287" i="22"/>
  <c r="W287" i="22" s="1"/>
  <c r="X287" i="22" s="1"/>
  <c r="T287" i="22"/>
  <c r="R287" i="22"/>
  <c r="O287" i="22"/>
  <c r="N287" i="22"/>
  <c r="K287" i="22"/>
  <c r="J287" i="22"/>
  <c r="L287" i="22" s="1"/>
  <c r="M287" i="22" s="1"/>
  <c r="I287" i="22"/>
  <c r="D287" i="22"/>
  <c r="B287" i="22"/>
  <c r="A287" i="22"/>
  <c r="AE286" i="22"/>
  <c r="AD286" i="22"/>
  <c r="AB286" i="22"/>
  <c r="Y286" i="22"/>
  <c r="V286" i="22"/>
  <c r="U286" i="22"/>
  <c r="W286" i="22" s="1"/>
  <c r="X286" i="22" s="1"/>
  <c r="T286" i="22"/>
  <c r="R286" i="22"/>
  <c r="O286" i="22"/>
  <c r="N286" i="22"/>
  <c r="K286" i="22"/>
  <c r="J286" i="22"/>
  <c r="I286" i="22"/>
  <c r="D286" i="22"/>
  <c r="B286" i="22"/>
  <c r="A286" i="22"/>
  <c r="AE285" i="22"/>
  <c r="AD285" i="22"/>
  <c r="AB285" i="22"/>
  <c r="AA285" i="22"/>
  <c r="Z285" i="22"/>
  <c r="Y285" i="22"/>
  <c r="X285" i="22"/>
  <c r="W285" i="22"/>
  <c r="V285" i="22"/>
  <c r="U285" i="22"/>
  <c r="T285" i="22"/>
  <c r="R285" i="22"/>
  <c r="P285" i="22"/>
  <c r="O285" i="22"/>
  <c r="N285" i="22"/>
  <c r="K285" i="22"/>
  <c r="J285" i="22"/>
  <c r="L285" i="22" s="1"/>
  <c r="M285" i="22" s="1"/>
  <c r="Q285" i="22" s="1"/>
  <c r="I285" i="22"/>
  <c r="D285" i="22"/>
  <c r="B285" i="22"/>
  <c r="A285" i="22"/>
  <c r="AE284" i="22"/>
  <c r="AD284" i="22"/>
  <c r="AB284" i="22"/>
  <c r="Y284" i="22"/>
  <c r="V284" i="22"/>
  <c r="U284" i="22"/>
  <c r="W284" i="22" s="1"/>
  <c r="X284" i="22" s="1"/>
  <c r="T284" i="22"/>
  <c r="R284" i="22"/>
  <c r="O284" i="22"/>
  <c r="N284" i="22"/>
  <c r="M284" i="22"/>
  <c r="L284" i="22"/>
  <c r="K284" i="22"/>
  <c r="J284" i="22"/>
  <c r="I284" i="22"/>
  <c r="D284" i="22"/>
  <c r="B284" i="22"/>
  <c r="A284" i="22"/>
  <c r="AE283" i="22"/>
  <c r="AD283" i="22"/>
  <c r="AB283" i="22"/>
  <c r="Y283" i="22"/>
  <c r="V283" i="22"/>
  <c r="U283" i="22"/>
  <c r="T283" i="22"/>
  <c r="R283" i="22"/>
  <c r="O283" i="22"/>
  <c r="N283" i="22"/>
  <c r="K283" i="22"/>
  <c r="J283" i="22"/>
  <c r="I283" i="22"/>
  <c r="D283" i="22"/>
  <c r="B283" i="22"/>
  <c r="A283" i="22"/>
  <c r="AE282" i="22"/>
  <c r="AD282" i="22"/>
  <c r="AB282" i="22"/>
  <c r="Y282" i="22"/>
  <c r="V282" i="22"/>
  <c r="U282" i="22"/>
  <c r="T282" i="22"/>
  <c r="R282" i="22"/>
  <c r="O282" i="22"/>
  <c r="N282" i="22"/>
  <c r="L282" i="22"/>
  <c r="M282" i="22" s="1"/>
  <c r="K282" i="22"/>
  <c r="J282" i="22"/>
  <c r="I282" i="22"/>
  <c r="D282" i="22"/>
  <c r="B282" i="22"/>
  <c r="A282" i="22"/>
  <c r="AE281" i="22"/>
  <c r="AD281" i="22"/>
  <c r="AB281" i="22"/>
  <c r="Y281" i="22"/>
  <c r="V281" i="22"/>
  <c r="U281" i="22"/>
  <c r="W281" i="22" s="1"/>
  <c r="X281" i="22" s="1"/>
  <c r="T281" i="22"/>
  <c r="R281" i="22"/>
  <c r="O281" i="22"/>
  <c r="L281" i="22" s="1"/>
  <c r="M281" i="22" s="1"/>
  <c r="N281" i="22"/>
  <c r="K281" i="22"/>
  <c r="J281" i="22"/>
  <c r="I281" i="22"/>
  <c r="D281" i="22"/>
  <c r="B281" i="22"/>
  <c r="A281" i="22"/>
  <c r="AE280" i="22"/>
  <c r="AD280" i="22"/>
  <c r="AB280" i="22"/>
  <c r="Y280" i="22"/>
  <c r="V280" i="22"/>
  <c r="W280" i="22" s="1"/>
  <c r="X280" i="22" s="1"/>
  <c r="U280" i="22"/>
  <c r="T280" i="22"/>
  <c r="R280" i="22"/>
  <c r="O280" i="22"/>
  <c r="N280" i="22"/>
  <c r="K280" i="22"/>
  <c r="J280" i="22"/>
  <c r="L280" i="22" s="1"/>
  <c r="M280" i="22" s="1"/>
  <c r="I280" i="22"/>
  <c r="D280" i="22"/>
  <c r="B280" i="22"/>
  <c r="A280" i="22"/>
  <c r="AE279" i="22"/>
  <c r="AD279" i="22"/>
  <c r="AB279" i="22"/>
  <c r="Y279" i="22"/>
  <c r="V279" i="22"/>
  <c r="W279" i="22" s="1"/>
  <c r="X279" i="22" s="1"/>
  <c r="U279" i="22"/>
  <c r="T279" i="22"/>
  <c r="R279" i="22"/>
  <c r="O279" i="22"/>
  <c r="N279" i="22"/>
  <c r="M279" i="22"/>
  <c r="K279" i="22"/>
  <c r="J279" i="22"/>
  <c r="L279" i="22" s="1"/>
  <c r="I279" i="22"/>
  <c r="D279" i="22"/>
  <c r="B279" i="22"/>
  <c r="A279" i="22"/>
  <c r="AE278" i="22"/>
  <c r="AD278" i="22"/>
  <c r="AB278" i="22"/>
  <c r="AA278" i="22"/>
  <c r="Y278" i="22"/>
  <c r="V278" i="22"/>
  <c r="U278" i="22"/>
  <c r="W278" i="22" s="1"/>
  <c r="X278" i="22" s="1"/>
  <c r="Z278" i="22" s="1"/>
  <c r="T278" i="22"/>
  <c r="R278" i="22"/>
  <c r="O278" i="22"/>
  <c r="N278" i="22"/>
  <c r="K278" i="22"/>
  <c r="J278" i="22"/>
  <c r="L278" i="22" s="1"/>
  <c r="M278" i="22" s="1"/>
  <c r="I278" i="22"/>
  <c r="D278" i="22"/>
  <c r="B278" i="22"/>
  <c r="A278" i="22"/>
  <c r="AE277" i="22"/>
  <c r="AD277" i="22"/>
  <c r="AB277" i="22"/>
  <c r="AA277" i="22"/>
  <c r="Z277" i="22"/>
  <c r="Y277" i="22"/>
  <c r="W277" i="22"/>
  <c r="X277" i="22" s="1"/>
  <c r="V277" i="22"/>
  <c r="U277" i="22"/>
  <c r="T277" i="22"/>
  <c r="R277" i="22"/>
  <c r="O277" i="22"/>
  <c r="N277" i="22"/>
  <c r="M277" i="22"/>
  <c r="K277" i="22"/>
  <c r="J277" i="22"/>
  <c r="L277" i="22" s="1"/>
  <c r="I277" i="22"/>
  <c r="D277" i="22"/>
  <c r="B277" i="22"/>
  <c r="A277" i="22"/>
  <c r="AE276" i="22"/>
  <c r="AD276" i="22"/>
  <c r="AB276" i="22"/>
  <c r="Y276" i="22"/>
  <c r="V276" i="22"/>
  <c r="U276" i="22"/>
  <c r="W276" i="22" s="1"/>
  <c r="X276" i="22" s="1"/>
  <c r="T276" i="22"/>
  <c r="R276" i="22"/>
  <c r="Q276" i="22"/>
  <c r="P276" i="22"/>
  <c r="O276" i="22"/>
  <c r="L276" i="22" s="1"/>
  <c r="M276" i="22" s="1"/>
  <c r="N276" i="22"/>
  <c r="K276" i="22"/>
  <c r="J276" i="22"/>
  <c r="I276" i="22"/>
  <c r="D276" i="22"/>
  <c r="B276" i="22"/>
  <c r="A276" i="22"/>
  <c r="AE275" i="22"/>
  <c r="AD275" i="22"/>
  <c r="AB275" i="22"/>
  <c r="Y275" i="22"/>
  <c r="W275" i="22"/>
  <c r="X275" i="22" s="1"/>
  <c r="V275" i="22"/>
  <c r="U275" i="22"/>
  <c r="T275" i="22"/>
  <c r="R275" i="22"/>
  <c r="O275" i="22"/>
  <c r="N275" i="22"/>
  <c r="K275" i="22"/>
  <c r="J275" i="22"/>
  <c r="L275" i="22" s="1"/>
  <c r="M275" i="22" s="1"/>
  <c r="I275" i="22"/>
  <c r="D275" i="22"/>
  <c r="B275" i="22"/>
  <c r="A275" i="22"/>
  <c r="AE274" i="22"/>
  <c r="AD274" i="22"/>
  <c r="AB274" i="22"/>
  <c r="Y274" i="22"/>
  <c r="V274" i="22"/>
  <c r="U274" i="22"/>
  <c r="W274" i="22" s="1"/>
  <c r="X274" i="22" s="1"/>
  <c r="T274" i="22"/>
  <c r="R274" i="22"/>
  <c r="O274" i="22"/>
  <c r="N274" i="22"/>
  <c r="L274" i="22"/>
  <c r="M274" i="22" s="1"/>
  <c r="K274" i="22"/>
  <c r="J274" i="22"/>
  <c r="I274" i="22"/>
  <c r="D274" i="22"/>
  <c r="B274" i="22"/>
  <c r="A274" i="22"/>
  <c r="AE273" i="22"/>
  <c r="AD273" i="22"/>
  <c r="AB273" i="22"/>
  <c r="Y273" i="22"/>
  <c r="V273" i="22"/>
  <c r="U273" i="22"/>
  <c r="T273" i="22"/>
  <c r="R273" i="22"/>
  <c r="O273" i="22"/>
  <c r="N273" i="22"/>
  <c r="K273" i="22"/>
  <c r="J273" i="22"/>
  <c r="I273" i="22"/>
  <c r="D273" i="22"/>
  <c r="B273" i="22"/>
  <c r="A273" i="22"/>
  <c r="AE272" i="22"/>
  <c r="AD272" i="22"/>
  <c r="AB272" i="22"/>
  <c r="Y272" i="22"/>
  <c r="V272" i="22"/>
  <c r="U272" i="22"/>
  <c r="W272" i="22" s="1"/>
  <c r="X272" i="22" s="1"/>
  <c r="T272" i="22"/>
  <c r="R272" i="22"/>
  <c r="O272" i="22"/>
  <c r="L272" i="22" s="1"/>
  <c r="M272" i="22" s="1"/>
  <c r="N272" i="22"/>
  <c r="K272" i="22"/>
  <c r="J272" i="22"/>
  <c r="I272" i="22"/>
  <c r="D272" i="22"/>
  <c r="B272" i="22"/>
  <c r="A272" i="22"/>
  <c r="AE271" i="22"/>
  <c r="AD271" i="22"/>
  <c r="AB271" i="22"/>
  <c r="Y271" i="22"/>
  <c r="V271" i="22"/>
  <c r="U271" i="22"/>
  <c r="W271" i="22" s="1"/>
  <c r="X271" i="22" s="1"/>
  <c r="T271" i="22"/>
  <c r="R271" i="22"/>
  <c r="O271" i="22"/>
  <c r="N271" i="22"/>
  <c r="K271" i="22"/>
  <c r="J271" i="22"/>
  <c r="I271" i="22"/>
  <c r="D271" i="22"/>
  <c r="B271" i="22"/>
  <c r="A271" i="22"/>
  <c r="AE270" i="22"/>
  <c r="AD270" i="22"/>
  <c r="AB270" i="22"/>
  <c r="AA270" i="22"/>
  <c r="Y270" i="22"/>
  <c r="V270" i="22"/>
  <c r="U270" i="22"/>
  <c r="W270" i="22" s="1"/>
  <c r="X270" i="22" s="1"/>
  <c r="Z270" i="22" s="1"/>
  <c r="T270" i="22"/>
  <c r="R270" i="22"/>
  <c r="O270" i="22"/>
  <c r="N270" i="22"/>
  <c r="K270" i="22"/>
  <c r="J270" i="22"/>
  <c r="I270" i="22"/>
  <c r="D270" i="22"/>
  <c r="B270" i="22"/>
  <c r="A270" i="22"/>
  <c r="AE269" i="22"/>
  <c r="AD269" i="22"/>
  <c r="AB269" i="22"/>
  <c r="AA269" i="22"/>
  <c r="Z269" i="22"/>
  <c r="Y269" i="22"/>
  <c r="X269" i="22"/>
  <c r="W269" i="22"/>
  <c r="V269" i="22"/>
  <c r="U269" i="22"/>
  <c r="T269" i="22"/>
  <c r="R269" i="22"/>
  <c r="O269" i="22"/>
  <c r="N269" i="22"/>
  <c r="K269" i="22"/>
  <c r="J269" i="22"/>
  <c r="L269" i="22" s="1"/>
  <c r="M269" i="22" s="1"/>
  <c r="I269" i="22"/>
  <c r="D269" i="22"/>
  <c r="B269" i="22"/>
  <c r="A269" i="22"/>
  <c r="AE268" i="22"/>
  <c r="W268" i="22"/>
  <c r="AB268" i="22" s="1"/>
  <c r="T268" i="22"/>
  <c r="M268" i="22"/>
  <c r="K268" i="22"/>
  <c r="J268" i="22"/>
  <c r="L268" i="22" s="1"/>
  <c r="R268" i="22" s="1"/>
  <c r="I268" i="22"/>
  <c r="AE265" i="22"/>
  <c r="AD265" i="22"/>
  <c r="AB265" i="22"/>
  <c r="Y265" i="22"/>
  <c r="V265" i="22"/>
  <c r="U265" i="22"/>
  <c r="W265" i="22" s="1"/>
  <c r="X265" i="22" s="1"/>
  <c r="T265" i="22"/>
  <c r="R265" i="22"/>
  <c r="O265" i="22"/>
  <c r="N265" i="22"/>
  <c r="L265" i="22"/>
  <c r="M265" i="22" s="1"/>
  <c r="K265" i="22"/>
  <c r="J265" i="22"/>
  <c r="I265" i="22"/>
  <c r="D265" i="22"/>
  <c r="B265" i="22"/>
  <c r="A265" i="22"/>
  <c r="AE264" i="22"/>
  <c r="AD264" i="22"/>
  <c r="AB264" i="22"/>
  <c r="Y264" i="22"/>
  <c r="V264" i="22"/>
  <c r="U264" i="22"/>
  <c r="W264" i="22" s="1"/>
  <c r="X264" i="22" s="1"/>
  <c r="Z264" i="22" s="1"/>
  <c r="T264" i="22"/>
  <c r="R264" i="22"/>
  <c r="O264" i="22"/>
  <c r="N264" i="22"/>
  <c r="K264" i="22"/>
  <c r="J264" i="22"/>
  <c r="L264" i="22" s="1"/>
  <c r="M264" i="22" s="1"/>
  <c r="I264" i="22"/>
  <c r="D264" i="22"/>
  <c r="B264" i="22"/>
  <c r="A264" i="22"/>
  <c r="AE263" i="22"/>
  <c r="AD263" i="22"/>
  <c r="AB263" i="22"/>
  <c r="AA263" i="22"/>
  <c r="Y263" i="22"/>
  <c r="X263" i="22"/>
  <c r="Z263" i="22" s="1"/>
  <c r="V263" i="22"/>
  <c r="U263" i="22"/>
  <c r="W263" i="22" s="1"/>
  <c r="T263" i="22"/>
  <c r="R263" i="22"/>
  <c r="O263" i="22"/>
  <c r="N263" i="22"/>
  <c r="L263" i="22"/>
  <c r="M263" i="22" s="1"/>
  <c r="K263" i="22"/>
  <c r="J263" i="22"/>
  <c r="I263" i="22"/>
  <c r="D263" i="22"/>
  <c r="B263" i="22"/>
  <c r="A263" i="22"/>
  <c r="AE262" i="22"/>
  <c r="AD262" i="22"/>
  <c r="AB262" i="22"/>
  <c r="Y262" i="22"/>
  <c r="W262" i="22"/>
  <c r="X262" i="22" s="1"/>
  <c r="V262" i="22"/>
  <c r="U262" i="22"/>
  <c r="T262" i="22"/>
  <c r="R262" i="22"/>
  <c r="O262" i="22"/>
  <c r="N262" i="22"/>
  <c r="K262" i="22"/>
  <c r="J262" i="22"/>
  <c r="I262" i="22"/>
  <c r="D262" i="22"/>
  <c r="B262" i="22"/>
  <c r="A262" i="22"/>
  <c r="AE261" i="22"/>
  <c r="AD261" i="22"/>
  <c r="AB261" i="22"/>
  <c r="Y261" i="22"/>
  <c r="V261" i="22"/>
  <c r="U261" i="22"/>
  <c r="W261" i="22" s="1"/>
  <c r="X261" i="22" s="1"/>
  <c r="T261" i="22"/>
  <c r="R261" i="22"/>
  <c r="O261" i="22"/>
  <c r="N261" i="22"/>
  <c r="K261" i="22"/>
  <c r="J261" i="22"/>
  <c r="L261" i="22" s="1"/>
  <c r="M261" i="22" s="1"/>
  <c r="I261" i="22"/>
  <c r="D261" i="22"/>
  <c r="B261" i="22"/>
  <c r="A261" i="22"/>
  <c r="AE260" i="22"/>
  <c r="AD260" i="22"/>
  <c r="AB260" i="22"/>
  <c r="AA260" i="22"/>
  <c r="Y260" i="22"/>
  <c r="V260" i="22"/>
  <c r="U260" i="22"/>
  <c r="W260" i="22" s="1"/>
  <c r="X260" i="22" s="1"/>
  <c r="Z260" i="22" s="1"/>
  <c r="T260" i="22"/>
  <c r="R260" i="22"/>
  <c r="O260" i="22"/>
  <c r="N260" i="22"/>
  <c r="K260" i="22"/>
  <c r="J260" i="22"/>
  <c r="L260" i="22" s="1"/>
  <c r="M260" i="22" s="1"/>
  <c r="I260" i="22"/>
  <c r="D260" i="22"/>
  <c r="B260" i="22"/>
  <c r="A260" i="22"/>
  <c r="AE259" i="22"/>
  <c r="AD259" i="22"/>
  <c r="AB259" i="22"/>
  <c r="Y259" i="22"/>
  <c r="V259" i="22"/>
  <c r="U259" i="22"/>
  <c r="W259" i="22" s="1"/>
  <c r="X259" i="22" s="1"/>
  <c r="Z259" i="22" s="1"/>
  <c r="T259" i="22"/>
  <c r="R259" i="22"/>
  <c r="O259" i="22"/>
  <c r="N259" i="22"/>
  <c r="M259" i="22"/>
  <c r="L259" i="22"/>
  <c r="K259" i="22"/>
  <c r="J259" i="22"/>
  <c r="I259" i="22"/>
  <c r="D259" i="22"/>
  <c r="B259" i="22"/>
  <c r="A259" i="22"/>
  <c r="AE258" i="22"/>
  <c r="AD258" i="22"/>
  <c r="AB258" i="22"/>
  <c r="Y258" i="22"/>
  <c r="V258" i="22"/>
  <c r="U258" i="22"/>
  <c r="W258" i="22" s="1"/>
  <c r="X258" i="22" s="1"/>
  <c r="T258" i="22"/>
  <c r="R258" i="22"/>
  <c r="O258" i="22"/>
  <c r="N258" i="22"/>
  <c r="L258" i="22"/>
  <c r="M258" i="22" s="1"/>
  <c r="K258" i="22"/>
  <c r="J258" i="22"/>
  <c r="I258" i="22"/>
  <c r="D258" i="22"/>
  <c r="B258" i="22"/>
  <c r="A258" i="22"/>
  <c r="AE257" i="22"/>
  <c r="AD257" i="22"/>
  <c r="AB257" i="22"/>
  <c r="Y257" i="22"/>
  <c r="V257" i="22"/>
  <c r="U257" i="22"/>
  <c r="W257" i="22" s="1"/>
  <c r="X257" i="22" s="1"/>
  <c r="T257" i="22"/>
  <c r="R257" i="22"/>
  <c r="P257" i="22"/>
  <c r="O257" i="22"/>
  <c r="N257" i="22"/>
  <c r="K257" i="22"/>
  <c r="J257" i="22"/>
  <c r="L257" i="22" s="1"/>
  <c r="M257" i="22" s="1"/>
  <c r="Q257" i="22" s="1"/>
  <c r="I257" i="22"/>
  <c r="D257" i="22"/>
  <c r="B257" i="22"/>
  <c r="A257" i="22"/>
  <c r="AE256" i="22"/>
  <c r="AD256" i="22"/>
  <c r="AB256" i="22"/>
  <c r="Y256" i="22"/>
  <c r="W256" i="22"/>
  <c r="X256" i="22" s="1"/>
  <c r="V256" i="22"/>
  <c r="U256" i="22"/>
  <c r="T256" i="22"/>
  <c r="R256" i="22"/>
  <c r="O256" i="22"/>
  <c r="N256" i="22"/>
  <c r="K256" i="22"/>
  <c r="J256" i="22"/>
  <c r="I256" i="22"/>
  <c r="D256" i="22"/>
  <c r="B256" i="22"/>
  <c r="A256" i="22"/>
  <c r="AE255" i="22"/>
  <c r="AD255" i="22"/>
  <c r="AB255" i="22"/>
  <c r="Y255" i="22"/>
  <c r="W255" i="22"/>
  <c r="X255" i="22" s="1"/>
  <c r="V255" i="22"/>
  <c r="U255" i="22"/>
  <c r="T255" i="22"/>
  <c r="R255" i="22"/>
  <c r="Q255" i="22"/>
  <c r="P255" i="22"/>
  <c r="O255" i="22"/>
  <c r="N255" i="22"/>
  <c r="L255" i="22"/>
  <c r="M255" i="22" s="1"/>
  <c r="K255" i="22"/>
  <c r="J255" i="22"/>
  <c r="I255" i="22"/>
  <c r="D255" i="22"/>
  <c r="B255" i="22"/>
  <c r="A255" i="22"/>
  <c r="AE254" i="22"/>
  <c r="AD254" i="22"/>
  <c r="AB254" i="22"/>
  <c r="Y254" i="22"/>
  <c r="V254" i="22"/>
  <c r="W254" i="22" s="1"/>
  <c r="X254" i="22" s="1"/>
  <c r="U254" i="22"/>
  <c r="T254" i="22"/>
  <c r="R254" i="22"/>
  <c r="O254" i="22"/>
  <c r="L254" i="22" s="1"/>
  <c r="M254" i="22" s="1"/>
  <c r="N254" i="22"/>
  <c r="K254" i="22"/>
  <c r="J254" i="22"/>
  <c r="I254" i="22"/>
  <c r="D254" i="22"/>
  <c r="B254" i="22"/>
  <c r="A254" i="22"/>
  <c r="AE253" i="22"/>
  <c r="AD253" i="22"/>
  <c r="AB253" i="22"/>
  <c r="Y253" i="22"/>
  <c r="W253" i="22"/>
  <c r="X253" i="22" s="1"/>
  <c r="V253" i="22"/>
  <c r="U253" i="22"/>
  <c r="T253" i="22"/>
  <c r="R253" i="22"/>
  <c r="O253" i="22"/>
  <c r="N253" i="22"/>
  <c r="L253" i="22"/>
  <c r="M253" i="22" s="1"/>
  <c r="K253" i="22"/>
  <c r="J253" i="22"/>
  <c r="I253" i="22"/>
  <c r="D253" i="22"/>
  <c r="B253" i="22"/>
  <c r="A253" i="22"/>
  <c r="AE252" i="22"/>
  <c r="AD252" i="22"/>
  <c r="AB252" i="22"/>
  <c r="AA252" i="22"/>
  <c r="Y252" i="22"/>
  <c r="V252" i="22"/>
  <c r="U252" i="22"/>
  <c r="W252" i="22" s="1"/>
  <c r="X252" i="22" s="1"/>
  <c r="Z252" i="22" s="1"/>
  <c r="T252" i="22"/>
  <c r="R252" i="22"/>
  <c r="P252" i="22"/>
  <c r="O252" i="22"/>
  <c r="N252" i="22"/>
  <c r="K252" i="22"/>
  <c r="J252" i="22"/>
  <c r="L252" i="22" s="1"/>
  <c r="M252" i="22" s="1"/>
  <c r="Q252" i="22" s="1"/>
  <c r="I252" i="22"/>
  <c r="D252" i="22"/>
  <c r="B252" i="22"/>
  <c r="A252" i="22"/>
  <c r="AE251" i="22"/>
  <c r="AD251" i="22"/>
  <c r="AB251" i="22"/>
  <c r="AA251" i="22"/>
  <c r="Y251" i="22"/>
  <c r="X251" i="22"/>
  <c r="Z251" i="22" s="1"/>
  <c r="W251" i="22"/>
  <c r="V251" i="22"/>
  <c r="U251" i="22"/>
  <c r="T251" i="22"/>
  <c r="R251" i="22"/>
  <c r="O251" i="22"/>
  <c r="N251" i="22"/>
  <c r="M251" i="22"/>
  <c r="L251" i="22"/>
  <c r="K251" i="22"/>
  <c r="J251" i="22"/>
  <c r="I251" i="22"/>
  <c r="D251" i="22"/>
  <c r="B251" i="22"/>
  <c r="A251" i="22"/>
  <c r="AE250" i="22"/>
  <c r="AD250" i="22"/>
  <c r="AB250" i="22"/>
  <c r="Y250" i="22"/>
  <c r="W250" i="22"/>
  <c r="X250" i="22" s="1"/>
  <c r="V250" i="22"/>
  <c r="U250" i="22"/>
  <c r="T250" i="22"/>
  <c r="R250" i="22"/>
  <c r="O250" i="22"/>
  <c r="N250" i="22"/>
  <c r="M250" i="22"/>
  <c r="L250" i="22"/>
  <c r="K250" i="22"/>
  <c r="J250" i="22"/>
  <c r="I250" i="22"/>
  <c r="D250" i="22"/>
  <c r="B250" i="22"/>
  <c r="A250" i="22"/>
  <c r="AE249" i="22"/>
  <c r="AD249" i="22"/>
  <c r="AB249" i="22"/>
  <c r="Y249" i="22"/>
  <c r="V249" i="22"/>
  <c r="U249" i="22"/>
  <c r="T249" i="22"/>
  <c r="R249" i="22"/>
  <c r="P249" i="22"/>
  <c r="O249" i="22"/>
  <c r="N249" i="22"/>
  <c r="K249" i="22"/>
  <c r="J249" i="22"/>
  <c r="L249" i="22" s="1"/>
  <c r="M249" i="22" s="1"/>
  <c r="Q249" i="22" s="1"/>
  <c r="I249" i="22"/>
  <c r="D249" i="22"/>
  <c r="B249" i="22"/>
  <c r="A249" i="22"/>
  <c r="AE248" i="22"/>
  <c r="AD248" i="22"/>
  <c r="AB248" i="22"/>
  <c r="Y248" i="22"/>
  <c r="V248" i="22"/>
  <c r="U248" i="22"/>
  <c r="T248" i="22"/>
  <c r="R248" i="22"/>
  <c r="O248" i="22"/>
  <c r="N248" i="22"/>
  <c r="L248" i="22"/>
  <c r="M248" i="22" s="1"/>
  <c r="K248" i="22"/>
  <c r="J248" i="22"/>
  <c r="I248" i="22"/>
  <c r="D248" i="22"/>
  <c r="B248" i="22"/>
  <c r="A248" i="22"/>
  <c r="AE247" i="22"/>
  <c r="AD247" i="22"/>
  <c r="AB247" i="22"/>
  <c r="Y247" i="22"/>
  <c r="V247" i="22"/>
  <c r="U247" i="22"/>
  <c r="W247" i="22" s="1"/>
  <c r="X247" i="22" s="1"/>
  <c r="Z247" i="22" s="1"/>
  <c r="T247" i="22"/>
  <c r="R247" i="22"/>
  <c r="O247" i="22"/>
  <c r="N247" i="22"/>
  <c r="K247" i="22"/>
  <c r="J247" i="22"/>
  <c r="L247" i="22" s="1"/>
  <c r="M247" i="22" s="1"/>
  <c r="I247" i="22"/>
  <c r="D247" i="22"/>
  <c r="B247" i="22"/>
  <c r="A247" i="22"/>
  <c r="AE246" i="22"/>
  <c r="AD246" i="22"/>
  <c r="AB246" i="22"/>
  <c r="Y246" i="22"/>
  <c r="V246" i="22"/>
  <c r="U246" i="22"/>
  <c r="W246" i="22" s="1"/>
  <c r="X246" i="22" s="1"/>
  <c r="T246" i="22"/>
  <c r="R246" i="22"/>
  <c r="O246" i="22"/>
  <c r="N246" i="22"/>
  <c r="K246" i="22"/>
  <c r="J246" i="22"/>
  <c r="L246" i="22" s="1"/>
  <c r="M246" i="22" s="1"/>
  <c r="I246" i="22"/>
  <c r="D246" i="22"/>
  <c r="B246" i="22"/>
  <c r="A246" i="22"/>
  <c r="AE245" i="22"/>
  <c r="AD245" i="22"/>
  <c r="AB245" i="22"/>
  <c r="Y245" i="22"/>
  <c r="V245" i="22"/>
  <c r="U245" i="22"/>
  <c r="W245" i="22" s="1"/>
  <c r="X245" i="22" s="1"/>
  <c r="T245" i="22"/>
  <c r="R245" i="22"/>
  <c r="Q245" i="22"/>
  <c r="P245" i="22"/>
  <c r="O245" i="22"/>
  <c r="N245" i="22"/>
  <c r="K245" i="22"/>
  <c r="J245" i="22"/>
  <c r="L245" i="22" s="1"/>
  <c r="M245" i="22" s="1"/>
  <c r="I245" i="22"/>
  <c r="D245" i="22"/>
  <c r="B245" i="22"/>
  <c r="A245" i="22"/>
  <c r="AE244" i="22"/>
  <c r="AD244" i="22"/>
  <c r="AB244" i="22"/>
  <c r="Y244" i="22"/>
  <c r="V244" i="22"/>
  <c r="W244" i="22" s="1"/>
  <c r="X244" i="22" s="1"/>
  <c r="U244" i="22"/>
  <c r="T244" i="22"/>
  <c r="R244" i="22"/>
  <c r="P244" i="22"/>
  <c r="O244" i="22"/>
  <c r="N244" i="22"/>
  <c r="M244" i="22"/>
  <c r="Q244" i="22" s="1"/>
  <c r="L244" i="22"/>
  <c r="K244" i="22"/>
  <c r="J244" i="22"/>
  <c r="I244" i="22"/>
  <c r="D244" i="22"/>
  <c r="B244" i="22"/>
  <c r="A244" i="22"/>
  <c r="AE243" i="22"/>
  <c r="AD243" i="22"/>
  <c r="AB243" i="22"/>
  <c r="Y243" i="22"/>
  <c r="V243" i="22"/>
  <c r="U243" i="22"/>
  <c r="W243" i="22" s="1"/>
  <c r="X243" i="22" s="1"/>
  <c r="T243" i="22"/>
  <c r="R243" i="22"/>
  <c r="O243" i="22"/>
  <c r="N243" i="22"/>
  <c r="K243" i="22"/>
  <c r="J243" i="22"/>
  <c r="L243" i="22" s="1"/>
  <c r="M243" i="22" s="1"/>
  <c r="I243" i="22"/>
  <c r="D243" i="22"/>
  <c r="B243" i="22"/>
  <c r="A243" i="22"/>
  <c r="AE242" i="22"/>
  <c r="AD242" i="22"/>
  <c r="AB242" i="22"/>
  <c r="Y242" i="22"/>
  <c r="V242" i="22"/>
  <c r="W242" i="22" s="1"/>
  <c r="X242" i="22" s="1"/>
  <c r="U242" i="22"/>
  <c r="T242" i="22"/>
  <c r="R242" i="22"/>
  <c r="P242" i="22"/>
  <c r="O242" i="22"/>
  <c r="N242" i="22"/>
  <c r="K242" i="22"/>
  <c r="J242" i="22"/>
  <c r="L242" i="22" s="1"/>
  <c r="M242" i="22" s="1"/>
  <c r="Q242" i="22" s="1"/>
  <c r="I242" i="22"/>
  <c r="D242" i="22"/>
  <c r="B242" i="22"/>
  <c r="A242" i="22"/>
  <c r="AE241" i="22"/>
  <c r="AD241" i="22"/>
  <c r="AB241" i="22"/>
  <c r="Y241" i="22"/>
  <c r="W241" i="22"/>
  <c r="X241" i="22" s="1"/>
  <c r="Z241" i="22" s="1"/>
  <c r="V241" i="22"/>
  <c r="U241" i="22"/>
  <c r="T241" i="22"/>
  <c r="R241" i="22"/>
  <c r="O241" i="22"/>
  <c r="N241" i="22"/>
  <c r="L241" i="22"/>
  <c r="M241" i="22" s="1"/>
  <c r="K241" i="22"/>
  <c r="J241" i="22"/>
  <c r="I241" i="22"/>
  <c r="D241" i="22"/>
  <c r="B241" i="22"/>
  <c r="A241" i="22"/>
  <c r="AE240" i="22"/>
  <c r="AD240" i="22"/>
  <c r="AB240" i="22"/>
  <c r="AA240" i="22"/>
  <c r="Z240" i="22"/>
  <c r="Y240" i="22"/>
  <c r="W240" i="22"/>
  <c r="X240" i="22" s="1"/>
  <c r="V240" i="22"/>
  <c r="U240" i="22"/>
  <c r="T240" i="22"/>
  <c r="R240" i="22"/>
  <c r="O240" i="22"/>
  <c r="L240" i="22" s="1"/>
  <c r="M240" i="22" s="1"/>
  <c r="Q240" i="22" s="1"/>
  <c r="N240" i="22"/>
  <c r="K240" i="22"/>
  <c r="J240" i="22"/>
  <c r="I240" i="22"/>
  <c r="D240" i="22"/>
  <c r="B240" i="22"/>
  <c r="A240" i="22"/>
  <c r="AE239" i="22"/>
  <c r="AD239" i="22"/>
  <c r="AB239" i="22"/>
  <c r="Y239" i="22"/>
  <c r="V239" i="22"/>
  <c r="W239" i="22" s="1"/>
  <c r="X239" i="22" s="1"/>
  <c r="U239" i="22"/>
  <c r="T239" i="22"/>
  <c r="R239" i="22"/>
  <c r="O239" i="22"/>
  <c r="N239" i="22"/>
  <c r="L239" i="22"/>
  <c r="M239" i="22" s="1"/>
  <c r="K239" i="22"/>
  <c r="J239" i="22"/>
  <c r="I239" i="22"/>
  <c r="D239" i="22"/>
  <c r="B239" i="22"/>
  <c r="A239" i="22"/>
  <c r="AE238" i="22"/>
  <c r="AD238" i="22"/>
  <c r="AB238" i="22"/>
  <c r="Y238" i="22"/>
  <c r="V238" i="22"/>
  <c r="U238" i="22"/>
  <c r="W238" i="22" s="1"/>
  <c r="X238" i="22" s="1"/>
  <c r="T238" i="22"/>
  <c r="R238" i="22"/>
  <c r="O238" i="22"/>
  <c r="N238" i="22"/>
  <c r="K238" i="22"/>
  <c r="J238" i="22"/>
  <c r="I238" i="22"/>
  <c r="D238" i="22"/>
  <c r="B238" i="22"/>
  <c r="A238" i="22"/>
  <c r="AE237" i="22"/>
  <c r="AD237" i="22"/>
  <c r="AB237" i="22"/>
  <c r="Y237" i="22"/>
  <c r="V237" i="22"/>
  <c r="U237" i="22"/>
  <c r="W237" i="22" s="1"/>
  <c r="X237" i="22" s="1"/>
  <c r="T237" i="22"/>
  <c r="R237" i="22"/>
  <c r="Q237" i="22"/>
  <c r="P237" i="22"/>
  <c r="O237" i="22"/>
  <c r="N237" i="22"/>
  <c r="L237" i="22"/>
  <c r="M237" i="22" s="1"/>
  <c r="K237" i="22"/>
  <c r="J237" i="22"/>
  <c r="I237" i="22"/>
  <c r="D237" i="22"/>
  <c r="B237" i="22"/>
  <c r="A237" i="22"/>
  <c r="AE236" i="22"/>
  <c r="AD236" i="22"/>
  <c r="AB236" i="22"/>
  <c r="AA236" i="22"/>
  <c r="Y236" i="22"/>
  <c r="V236" i="22"/>
  <c r="U236" i="22"/>
  <c r="W236" i="22" s="1"/>
  <c r="X236" i="22" s="1"/>
  <c r="Z236" i="22" s="1"/>
  <c r="T236" i="22"/>
  <c r="R236" i="22"/>
  <c r="O236" i="22"/>
  <c r="N236" i="22"/>
  <c r="K236" i="22"/>
  <c r="J236" i="22"/>
  <c r="L236" i="22" s="1"/>
  <c r="M236" i="22" s="1"/>
  <c r="I236" i="22"/>
  <c r="D236" i="22"/>
  <c r="B236" i="22"/>
  <c r="A236" i="22"/>
  <c r="AE235" i="22"/>
  <c r="AD235" i="22"/>
  <c r="AB235" i="22"/>
  <c r="Y235" i="22"/>
  <c r="V235" i="22"/>
  <c r="U235" i="22"/>
  <c r="T235" i="22"/>
  <c r="R235" i="22"/>
  <c r="O235" i="22"/>
  <c r="N235" i="22"/>
  <c r="M235" i="22"/>
  <c r="K235" i="22"/>
  <c r="J235" i="22"/>
  <c r="L235" i="22" s="1"/>
  <c r="I235" i="22"/>
  <c r="D235" i="22"/>
  <c r="B235" i="22"/>
  <c r="A235" i="22"/>
  <c r="AE234" i="22"/>
  <c r="AD234" i="22"/>
  <c r="AB234" i="22"/>
  <c r="Y234" i="22"/>
  <c r="V234" i="22"/>
  <c r="U234" i="22"/>
  <c r="W234" i="22" s="1"/>
  <c r="X234" i="22" s="1"/>
  <c r="T234" i="22"/>
  <c r="R234" i="22"/>
  <c r="O234" i="22"/>
  <c r="L234" i="22" s="1"/>
  <c r="N234" i="22"/>
  <c r="M234" i="22"/>
  <c r="K234" i="22"/>
  <c r="J234" i="22"/>
  <c r="I234" i="22"/>
  <c r="D234" i="22"/>
  <c r="B234" i="22"/>
  <c r="A234" i="22"/>
  <c r="AE233" i="22"/>
  <c r="AD233" i="22"/>
  <c r="AB233" i="22"/>
  <c r="Y233" i="22"/>
  <c r="V233" i="22"/>
  <c r="U233" i="22"/>
  <c r="W233" i="22" s="1"/>
  <c r="X233" i="22" s="1"/>
  <c r="T233" i="22"/>
  <c r="R233" i="22"/>
  <c r="O233" i="22"/>
  <c r="N233" i="22"/>
  <c r="K233" i="22"/>
  <c r="J233" i="22"/>
  <c r="L233" i="22" s="1"/>
  <c r="M233" i="22" s="1"/>
  <c r="I233" i="22"/>
  <c r="D233" i="22"/>
  <c r="B233" i="22"/>
  <c r="A233" i="22"/>
  <c r="AE232" i="22"/>
  <c r="AD232" i="22"/>
  <c r="AB232" i="22"/>
  <c r="Y232" i="22"/>
  <c r="V232" i="22"/>
  <c r="U232" i="22"/>
  <c r="T232" i="22"/>
  <c r="R232" i="22"/>
  <c r="O232" i="22"/>
  <c r="N232" i="22"/>
  <c r="K232" i="22"/>
  <c r="J232" i="22"/>
  <c r="L232" i="22" s="1"/>
  <c r="M232" i="22" s="1"/>
  <c r="I232" i="22"/>
  <c r="D232" i="22"/>
  <c r="B232" i="22"/>
  <c r="A232" i="22"/>
  <c r="AE231" i="22"/>
  <c r="Y231" i="22" s="1"/>
  <c r="W231" i="22"/>
  <c r="AB231" i="22" s="1"/>
  <c r="T231" i="22"/>
  <c r="N231" i="22"/>
  <c r="K231" i="22"/>
  <c r="J231" i="22"/>
  <c r="L231" i="22" s="1"/>
  <c r="R231" i="22" s="1"/>
  <c r="I231" i="22"/>
  <c r="AE228" i="22"/>
  <c r="AD228" i="22"/>
  <c r="AB228" i="22"/>
  <c r="Y228" i="22"/>
  <c r="W228" i="22"/>
  <c r="X228" i="22" s="1"/>
  <c r="V228" i="22"/>
  <c r="U228" i="22"/>
  <c r="T228" i="22"/>
  <c r="R228" i="22"/>
  <c r="O228" i="22"/>
  <c r="N228" i="22"/>
  <c r="M228" i="22"/>
  <c r="K228" i="22"/>
  <c r="J228" i="22"/>
  <c r="L228" i="22" s="1"/>
  <c r="I228" i="22"/>
  <c r="D228" i="22"/>
  <c r="B228" i="22"/>
  <c r="A228" i="22"/>
  <c r="AE227" i="22"/>
  <c r="AD227" i="22"/>
  <c r="AB227" i="22"/>
  <c r="AA227" i="22"/>
  <c r="Y227" i="22"/>
  <c r="V227" i="22"/>
  <c r="U227" i="22"/>
  <c r="W227" i="22" s="1"/>
  <c r="X227" i="22" s="1"/>
  <c r="Z227" i="22" s="1"/>
  <c r="T227" i="22"/>
  <c r="R227" i="22"/>
  <c r="O227" i="22"/>
  <c r="N227" i="22"/>
  <c r="K227" i="22"/>
  <c r="J227" i="22"/>
  <c r="L227" i="22" s="1"/>
  <c r="M227" i="22" s="1"/>
  <c r="I227" i="22"/>
  <c r="D227" i="22"/>
  <c r="B227" i="22"/>
  <c r="A227" i="22"/>
  <c r="AE226" i="22"/>
  <c r="AD226" i="22"/>
  <c r="AB226" i="22"/>
  <c r="Y226" i="22"/>
  <c r="W226" i="22"/>
  <c r="X226" i="22" s="1"/>
  <c r="V226" i="22"/>
  <c r="U226" i="22"/>
  <c r="T226" i="22"/>
  <c r="R226" i="22"/>
  <c r="Q226" i="22"/>
  <c r="P226" i="22"/>
  <c r="O226" i="22"/>
  <c r="N226" i="22"/>
  <c r="M226" i="22"/>
  <c r="L226" i="22"/>
  <c r="K226" i="22"/>
  <c r="J226" i="22"/>
  <c r="I226" i="22"/>
  <c r="D226" i="22"/>
  <c r="B226" i="22"/>
  <c r="A226" i="22"/>
  <c r="AE225" i="22"/>
  <c r="AD225" i="22"/>
  <c r="AB225" i="22"/>
  <c r="Y225" i="22"/>
  <c r="V225" i="22"/>
  <c r="U225" i="22"/>
  <c r="W225" i="22" s="1"/>
  <c r="X225" i="22" s="1"/>
  <c r="AA225" i="22" s="1"/>
  <c r="T225" i="22"/>
  <c r="R225" i="22"/>
  <c r="O225" i="22"/>
  <c r="N225" i="22"/>
  <c r="L225" i="22"/>
  <c r="M225" i="22" s="1"/>
  <c r="K225" i="22"/>
  <c r="J225" i="22"/>
  <c r="I225" i="22"/>
  <c r="D225" i="22"/>
  <c r="B225" i="22"/>
  <c r="A225" i="22"/>
  <c r="AE224" i="22"/>
  <c r="AD224" i="22"/>
  <c r="AB224" i="22"/>
  <c r="AA224" i="22"/>
  <c r="Y224" i="22"/>
  <c r="V224" i="22"/>
  <c r="U224" i="22"/>
  <c r="W224" i="22" s="1"/>
  <c r="X224" i="22" s="1"/>
  <c r="Z224" i="22" s="1"/>
  <c r="T224" i="22"/>
  <c r="R224" i="22"/>
  <c r="Q224" i="22"/>
  <c r="O224" i="22"/>
  <c r="N224" i="22"/>
  <c r="K224" i="22"/>
  <c r="J224" i="22"/>
  <c r="L224" i="22" s="1"/>
  <c r="M224" i="22" s="1"/>
  <c r="P224" i="22" s="1"/>
  <c r="I224" i="22"/>
  <c r="D224" i="22"/>
  <c r="B224" i="22"/>
  <c r="A224" i="22"/>
  <c r="AE223" i="22"/>
  <c r="AD223" i="22"/>
  <c r="AB223" i="22"/>
  <c r="Y223" i="22"/>
  <c r="V223" i="22"/>
  <c r="U223" i="22"/>
  <c r="W223" i="22" s="1"/>
  <c r="X223" i="22" s="1"/>
  <c r="T223" i="22"/>
  <c r="R223" i="22"/>
  <c r="O223" i="22"/>
  <c r="N223" i="22"/>
  <c r="K223" i="22"/>
  <c r="J223" i="22"/>
  <c r="L223" i="22" s="1"/>
  <c r="M223" i="22" s="1"/>
  <c r="I223" i="22"/>
  <c r="D223" i="22"/>
  <c r="B223" i="22"/>
  <c r="A223" i="22"/>
  <c r="AE222" i="22"/>
  <c r="AD222" i="22"/>
  <c r="AB222" i="22"/>
  <c r="AA222" i="22"/>
  <c r="Z222" i="22"/>
  <c r="Y222" i="22"/>
  <c r="X222" i="22"/>
  <c r="V222" i="22"/>
  <c r="U222" i="22"/>
  <c r="W222" i="22" s="1"/>
  <c r="T222" i="22"/>
  <c r="R222" i="22"/>
  <c r="O222" i="22"/>
  <c r="N222" i="22"/>
  <c r="M222" i="22"/>
  <c r="K222" i="22"/>
  <c r="J222" i="22"/>
  <c r="L222" i="22" s="1"/>
  <c r="I222" i="22"/>
  <c r="D222" i="22"/>
  <c r="B222" i="22"/>
  <c r="A222" i="22"/>
  <c r="AE221" i="22"/>
  <c r="AD221" i="22"/>
  <c r="AB221" i="22"/>
  <c r="Z221" i="22"/>
  <c r="Y221" i="22"/>
  <c r="W221" i="22"/>
  <c r="X221" i="22" s="1"/>
  <c r="AA221" i="22" s="1"/>
  <c r="V221" i="22"/>
  <c r="U221" i="22"/>
  <c r="T221" i="22"/>
  <c r="R221" i="22"/>
  <c r="O221" i="22"/>
  <c r="N221" i="22"/>
  <c r="K221" i="22"/>
  <c r="J221" i="22"/>
  <c r="I221" i="22"/>
  <c r="D221" i="22"/>
  <c r="B221" i="22"/>
  <c r="A221" i="22"/>
  <c r="AE220" i="22"/>
  <c r="AD220" i="22"/>
  <c r="AB220" i="22"/>
  <c r="Y220" i="22"/>
  <c r="X220" i="22"/>
  <c r="W220" i="22"/>
  <c r="V220" i="22"/>
  <c r="U220" i="22"/>
  <c r="T220" i="22"/>
  <c r="R220" i="22"/>
  <c r="O220" i="22"/>
  <c r="N220" i="22"/>
  <c r="K220" i="22"/>
  <c r="J220" i="22"/>
  <c r="L220" i="22" s="1"/>
  <c r="M220" i="22" s="1"/>
  <c r="I220" i="22"/>
  <c r="D220" i="22"/>
  <c r="B220" i="22"/>
  <c r="A220" i="22"/>
  <c r="AE219" i="22"/>
  <c r="AD219" i="22"/>
  <c r="AB219" i="22"/>
  <c r="Z219" i="22"/>
  <c r="Y219" i="22"/>
  <c r="V219" i="22"/>
  <c r="U219" i="22"/>
  <c r="W219" i="22" s="1"/>
  <c r="X219" i="22" s="1"/>
  <c r="AA219" i="22" s="1"/>
  <c r="T219" i="22"/>
  <c r="R219" i="22"/>
  <c r="Q219" i="22"/>
  <c r="P219" i="22"/>
  <c r="O219" i="22"/>
  <c r="N219" i="22"/>
  <c r="L219" i="22"/>
  <c r="M219" i="22" s="1"/>
  <c r="K219" i="22"/>
  <c r="J219" i="22"/>
  <c r="I219" i="22"/>
  <c r="D219" i="22"/>
  <c r="B219" i="22"/>
  <c r="A219" i="22"/>
  <c r="AE218" i="22"/>
  <c r="AD218" i="22"/>
  <c r="AB218" i="22"/>
  <c r="Y218" i="22"/>
  <c r="V218" i="22"/>
  <c r="U218" i="22"/>
  <c r="W218" i="22" s="1"/>
  <c r="X218" i="22" s="1"/>
  <c r="T218" i="22"/>
  <c r="R218" i="22"/>
  <c r="O218" i="22"/>
  <c r="N218" i="22"/>
  <c r="K218" i="22"/>
  <c r="J218" i="22"/>
  <c r="L218" i="22" s="1"/>
  <c r="M218" i="22" s="1"/>
  <c r="I218" i="22"/>
  <c r="D218" i="22"/>
  <c r="B218" i="22"/>
  <c r="A218" i="22"/>
  <c r="AE217" i="22"/>
  <c r="AD217" i="22"/>
  <c r="AB217" i="22"/>
  <c r="Y217" i="22"/>
  <c r="V217" i="22"/>
  <c r="U217" i="22"/>
  <c r="W217" i="22" s="1"/>
  <c r="X217" i="22" s="1"/>
  <c r="T217" i="22"/>
  <c r="R217" i="22"/>
  <c r="P217" i="22"/>
  <c r="O217" i="22"/>
  <c r="L217" i="22" s="1"/>
  <c r="M217" i="22" s="1"/>
  <c r="Q217" i="22" s="1"/>
  <c r="N217" i="22"/>
  <c r="K217" i="22"/>
  <c r="J217" i="22"/>
  <c r="I217" i="22"/>
  <c r="D217" i="22"/>
  <c r="B217" i="22"/>
  <c r="A217" i="22"/>
  <c r="AE216" i="22"/>
  <c r="AD216" i="22"/>
  <c r="AB216" i="22"/>
  <c r="Y216" i="22"/>
  <c r="W216" i="22"/>
  <c r="X216" i="22" s="1"/>
  <c r="V216" i="22"/>
  <c r="U216" i="22"/>
  <c r="T216" i="22"/>
  <c r="R216" i="22"/>
  <c r="O216" i="22"/>
  <c r="N216" i="22"/>
  <c r="K216" i="22"/>
  <c r="J216" i="22"/>
  <c r="L216" i="22" s="1"/>
  <c r="M216" i="22" s="1"/>
  <c r="I216" i="22"/>
  <c r="D216" i="22"/>
  <c r="B216" i="22"/>
  <c r="A216" i="22"/>
  <c r="AE215" i="22"/>
  <c r="AD215" i="22"/>
  <c r="AB215" i="22"/>
  <c r="AA215" i="22"/>
  <c r="Y215" i="22"/>
  <c r="V215" i="22"/>
  <c r="U215" i="22"/>
  <c r="W215" i="22" s="1"/>
  <c r="X215" i="22" s="1"/>
  <c r="Z215" i="22" s="1"/>
  <c r="T215" i="22"/>
  <c r="R215" i="22"/>
  <c r="O215" i="22"/>
  <c r="N215" i="22"/>
  <c r="K215" i="22"/>
  <c r="J215" i="22"/>
  <c r="L215" i="22" s="1"/>
  <c r="M215" i="22" s="1"/>
  <c r="I215" i="22"/>
  <c r="D215" i="22"/>
  <c r="B215" i="22"/>
  <c r="A215" i="22"/>
  <c r="AE214" i="22"/>
  <c r="AD214" i="22"/>
  <c r="AB214" i="22"/>
  <c r="AA214" i="22"/>
  <c r="Z214" i="22"/>
  <c r="Y214" i="22"/>
  <c r="V214" i="22"/>
  <c r="U214" i="22"/>
  <c r="W214" i="22" s="1"/>
  <c r="X214" i="22" s="1"/>
  <c r="T214" i="22"/>
  <c r="R214" i="22"/>
  <c r="P214" i="22"/>
  <c r="O214" i="22"/>
  <c r="N214" i="22"/>
  <c r="K214" i="22"/>
  <c r="J214" i="22"/>
  <c r="L214" i="22" s="1"/>
  <c r="M214" i="22" s="1"/>
  <c r="Q214" i="22" s="1"/>
  <c r="I214" i="22"/>
  <c r="D214" i="22"/>
  <c r="B214" i="22"/>
  <c r="A214" i="22"/>
  <c r="AE213" i="22"/>
  <c r="AD213" i="22"/>
  <c r="AB213" i="22"/>
  <c r="Y213" i="22"/>
  <c r="V213" i="22"/>
  <c r="U213" i="22"/>
  <c r="W213" i="22" s="1"/>
  <c r="X213" i="22" s="1"/>
  <c r="T213" i="22"/>
  <c r="R213" i="22"/>
  <c r="O213" i="22"/>
  <c r="L213" i="22" s="1"/>
  <c r="M213" i="22" s="1"/>
  <c r="Q213" i="22" s="1"/>
  <c r="N213" i="22"/>
  <c r="K213" i="22"/>
  <c r="J213" i="22"/>
  <c r="I213" i="22"/>
  <c r="D213" i="22"/>
  <c r="B213" i="22"/>
  <c r="A213" i="22"/>
  <c r="AE212" i="22"/>
  <c r="AD212" i="22"/>
  <c r="AB212" i="22"/>
  <c r="Y212" i="22"/>
  <c r="W212" i="22"/>
  <c r="X212" i="22" s="1"/>
  <c r="AA212" i="22" s="1"/>
  <c r="V212" i="22"/>
  <c r="U212" i="22"/>
  <c r="T212" i="22"/>
  <c r="R212" i="22"/>
  <c r="P212" i="22"/>
  <c r="O212" i="22"/>
  <c r="N212" i="22"/>
  <c r="M212" i="22"/>
  <c r="Q212" i="22" s="1"/>
  <c r="K212" i="22"/>
  <c r="J212" i="22"/>
  <c r="L212" i="22" s="1"/>
  <c r="I212" i="22"/>
  <c r="D212" i="22"/>
  <c r="B212" i="22"/>
  <c r="A212" i="22"/>
  <c r="AE211" i="22"/>
  <c r="AD211" i="22"/>
  <c r="AB211" i="22"/>
  <c r="Y211" i="22"/>
  <c r="V211" i="22"/>
  <c r="U211" i="22"/>
  <c r="W211" i="22" s="1"/>
  <c r="X211" i="22" s="1"/>
  <c r="T211" i="22"/>
  <c r="R211" i="22"/>
  <c r="O211" i="22"/>
  <c r="N211" i="22"/>
  <c r="K211" i="22"/>
  <c r="J211" i="22"/>
  <c r="L211" i="22" s="1"/>
  <c r="M211" i="22" s="1"/>
  <c r="I211" i="22"/>
  <c r="D211" i="22"/>
  <c r="B211" i="22"/>
  <c r="A211" i="22"/>
  <c r="AE210" i="22"/>
  <c r="AD210" i="22"/>
  <c r="AB210" i="22"/>
  <c r="Y210" i="22"/>
  <c r="X210" i="22"/>
  <c r="V210" i="22"/>
  <c r="U210" i="22"/>
  <c r="W210" i="22" s="1"/>
  <c r="T210" i="22"/>
  <c r="R210" i="22"/>
  <c r="Q210" i="22"/>
  <c r="P210" i="22"/>
  <c r="O210" i="22"/>
  <c r="N210" i="22"/>
  <c r="M210" i="22"/>
  <c r="L210" i="22"/>
  <c r="K210" i="22"/>
  <c r="J210" i="22"/>
  <c r="I210" i="22"/>
  <c r="D210" i="22"/>
  <c r="B210" i="22"/>
  <c r="A210" i="22"/>
  <c r="AE209" i="22"/>
  <c r="AD209" i="22"/>
  <c r="AB209" i="22"/>
  <c r="Y209" i="22"/>
  <c r="V209" i="22"/>
  <c r="U209" i="22"/>
  <c r="W209" i="22" s="1"/>
  <c r="X209" i="22" s="1"/>
  <c r="T209" i="22"/>
  <c r="R209" i="22"/>
  <c r="O209" i="22"/>
  <c r="N209" i="22"/>
  <c r="K209" i="22"/>
  <c r="J209" i="22"/>
  <c r="L209" i="22" s="1"/>
  <c r="M209" i="22" s="1"/>
  <c r="Q209" i="22" s="1"/>
  <c r="I209" i="22"/>
  <c r="D209" i="22"/>
  <c r="B209" i="22"/>
  <c r="A209" i="22"/>
  <c r="AE208" i="22"/>
  <c r="AD208" i="22"/>
  <c r="AB208" i="22"/>
  <c r="Y208" i="22"/>
  <c r="X208" i="22"/>
  <c r="Z208" i="22" s="1"/>
  <c r="V208" i="22"/>
  <c r="U208" i="22"/>
  <c r="W208" i="22" s="1"/>
  <c r="T208" i="22"/>
  <c r="R208" i="22"/>
  <c r="Q208" i="22"/>
  <c r="P208" i="22"/>
  <c r="O208" i="22"/>
  <c r="N208" i="22"/>
  <c r="L208" i="22"/>
  <c r="M208" i="22" s="1"/>
  <c r="K208" i="22"/>
  <c r="J208" i="22"/>
  <c r="I208" i="22"/>
  <c r="D208" i="22"/>
  <c r="B208" i="22"/>
  <c r="A208" i="22"/>
  <c r="AE207" i="22"/>
  <c r="AD207" i="22"/>
  <c r="AB207" i="22"/>
  <c r="Z207" i="22"/>
  <c r="Y207" i="22"/>
  <c r="W207" i="22"/>
  <c r="X207" i="22" s="1"/>
  <c r="AA207" i="22" s="1"/>
  <c r="V207" i="22"/>
  <c r="U207" i="22"/>
  <c r="T207" i="22"/>
  <c r="R207" i="22"/>
  <c r="O207" i="22"/>
  <c r="N207" i="22"/>
  <c r="K207" i="22"/>
  <c r="J207" i="22"/>
  <c r="L207" i="22" s="1"/>
  <c r="M207" i="22" s="1"/>
  <c r="I207" i="22"/>
  <c r="D207" i="22"/>
  <c r="B207" i="22"/>
  <c r="A207" i="22"/>
  <c r="AE206" i="22"/>
  <c r="AD206" i="22"/>
  <c r="AB206" i="22"/>
  <c r="AA206" i="22"/>
  <c r="Z206" i="22"/>
  <c r="Y206" i="22"/>
  <c r="X206" i="22"/>
  <c r="V206" i="22"/>
  <c r="U206" i="22"/>
  <c r="W206" i="22" s="1"/>
  <c r="T206" i="22"/>
  <c r="R206" i="22"/>
  <c r="O206" i="22"/>
  <c r="N206" i="22"/>
  <c r="K206" i="22"/>
  <c r="J206" i="22"/>
  <c r="L206" i="22" s="1"/>
  <c r="M206" i="22" s="1"/>
  <c r="I206" i="22"/>
  <c r="D206" i="22"/>
  <c r="B206" i="22"/>
  <c r="A206" i="22"/>
  <c r="AE205" i="22"/>
  <c r="AD205" i="22"/>
  <c r="AB205" i="22"/>
  <c r="Z205" i="22"/>
  <c r="Y205" i="22"/>
  <c r="V205" i="22"/>
  <c r="U205" i="22"/>
  <c r="W205" i="22" s="1"/>
  <c r="X205" i="22" s="1"/>
  <c r="AA205" i="22" s="1"/>
  <c r="T205" i="22"/>
  <c r="R205" i="22"/>
  <c r="Q205" i="22"/>
  <c r="O205" i="22"/>
  <c r="N205" i="22"/>
  <c r="K205" i="22"/>
  <c r="J205" i="22"/>
  <c r="L205" i="22" s="1"/>
  <c r="M205" i="22" s="1"/>
  <c r="P205" i="22" s="1"/>
  <c r="I205" i="22"/>
  <c r="D205" i="22"/>
  <c r="B205" i="22"/>
  <c r="A205" i="22"/>
  <c r="AE204" i="22"/>
  <c r="AD204" i="22"/>
  <c r="AB204" i="22"/>
  <c r="Y204" i="22"/>
  <c r="X204" i="22"/>
  <c r="W204" i="22"/>
  <c r="V204" i="22"/>
  <c r="U204" i="22"/>
  <c r="T204" i="22"/>
  <c r="R204" i="22"/>
  <c r="O204" i="22"/>
  <c r="N204" i="22"/>
  <c r="K204" i="22"/>
  <c r="J204" i="22"/>
  <c r="L204" i="22" s="1"/>
  <c r="M204" i="22" s="1"/>
  <c r="I204" i="22"/>
  <c r="D204" i="22"/>
  <c r="B204" i="22"/>
  <c r="A204" i="22"/>
  <c r="AE203" i="22"/>
  <c r="AD203" i="22"/>
  <c r="AB203" i="22"/>
  <c r="Z203" i="22"/>
  <c r="Y203" i="22"/>
  <c r="V203" i="22"/>
  <c r="U203" i="22"/>
  <c r="W203" i="22" s="1"/>
  <c r="X203" i="22" s="1"/>
  <c r="AA203" i="22" s="1"/>
  <c r="T203" i="22"/>
  <c r="R203" i="22"/>
  <c r="O203" i="22"/>
  <c r="N203" i="22"/>
  <c r="L203" i="22"/>
  <c r="M203" i="22" s="1"/>
  <c r="K203" i="22"/>
  <c r="J203" i="22"/>
  <c r="I203" i="22"/>
  <c r="D203" i="22"/>
  <c r="B203" i="22"/>
  <c r="A203" i="22"/>
  <c r="AE202" i="22"/>
  <c r="AD202" i="22"/>
  <c r="AB202" i="22"/>
  <c r="Y202" i="22"/>
  <c r="V202" i="22"/>
  <c r="U202" i="22"/>
  <c r="W202" i="22" s="1"/>
  <c r="X202" i="22" s="1"/>
  <c r="T202" i="22"/>
  <c r="R202" i="22"/>
  <c r="O202" i="22"/>
  <c r="N202" i="22"/>
  <c r="L202" i="22"/>
  <c r="M202" i="22" s="1"/>
  <c r="K202" i="22"/>
  <c r="J202" i="22"/>
  <c r="I202" i="22"/>
  <c r="D202" i="22"/>
  <c r="B202" i="22"/>
  <c r="A202" i="22"/>
  <c r="AE201" i="22"/>
  <c r="AD201" i="22"/>
  <c r="AB201" i="22"/>
  <c r="Y201" i="22"/>
  <c r="W201" i="22"/>
  <c r="X201" i="22" s="1"/>
  <c r="V201" i="22"/>
  <c r="U201" i="22"/>
  <c r="T201" i="22"/>
  <c r="R201" i="22"/>
  <c r="O201" i="22"/>
  <c r="N201" i="22"/>
  <c r="K201" i="22"/>
  <c r="J201" i="22"/>
  <c r="L201" i="22" s="1"/>
  <c r="M201" i="22" s="1"/>
  <c r="I201" i="22"/>
  <c r="D201" i="22"/>
  <c r="B201" i="22"/>
  <c r="A201" i="22"/>
  <c r="AE200" i="22"/>
  <c r="AD200" i="22"/>
  <c r="AB200" i="22"/>
  <c r="Z200" i="22"/>
  <c r="Y200" i="22"/>
  <c r="X200" i="22"/>
  <c r="AA200" i="22" s="1"/>
  <c r="W200" i="22"/>
  <c r="V200" i="22"/>
  <c r="U200" i="22"/>
  <c r="T200" i="22"/>
  <c r="R200" i="22"/>
  <c r="P200" i="22"/>
  <c r="O200" i="22"/>
  <c r="N200" i="22"/>
  <c r="M200" i="22"/>
  <c r="Q200" i="22" s="1"/>
  <c r="L200" i="22"/>
  <c r="K200" i="22"/>
  <c r="J200" i="22"/>
  <c r="I200" i="22"/>
  <c r="D200" i="22"/>
  <c r="B200" i="22"/>
  <c r="A200" i="22"/>
  <c r="AE199" i="22"/>
  <c r="AD199" i="22"/>
  <c r="AB199" i="22"/>
  <c r="Y199" i="22"/>
  <c r="V199" i="22"/>
  <c r="U199" i="22"/>
  <c r="W199" i="22" s="1"/>
  <c r="X199" i="22" s="1"/>
  <c r="T199" i="22"/>
  <c r="R199" i="22"/>
  <c r="O199" i="22"/>
  <c r="N199" i="22"/>
  <c r="K199" i="22"/>
  <c r="J199" i="22"/>
  <c r="L199" i="22" s="1"/>
  <c r="M199" i="22" s="1"/>
  <c r="I199" i="22"/>
  <c r="D199" i="22"/>
  <c r="B199" i="22"/>
  <c r="A199" i="22"/>
  <c r="AE198" i="22"/>
  <c r="AD198" i="22"/>
  <c r="AB198" i="22"/>
  <c r="AA198" i="22"/>
  <c r="Y198" i="22"/>
  <c r="W198" i="22"/>
  <c r="X198" i="22" s="1"/>
  <c r="Z198" i="22" s="1"/>
  <c r="V198" i="22"/>
  <c r="U198" i="22"/>
  <c r="T198" i="22"/>
  <c r="R198" i="22"/>
  <c r="O198" i="22"/>
  <c r="L198" i="22" s="1"/>
  <c r="N198" i="22"/>
  <c r="M198" i="22"/>
  <c r="K198" i="22"/>
  <c r="J198" i="22"/>
  <c r="I198" i="22"/>
  <c r="D198" i="22"/>
  <c r="B198" i="22"/>
  <c r="A198" i="22"/>
  <c r="AE197" i="22"/>
  <c r="AD197" i="22"/>
  <c r="AB197" i="22"/>
  <c r="Y197" i="22"/>
  <c r="V197" i="22"/>
  <c r="U197" i="22"/>
  <c r="W197" i="22" s="1"/>
  <c r="X197" i="22" s="1"/>
  <c r="T197" i="22"/>
  <c r="R197" i="22"/>
  <c r="O197" i="22"/>
  <c r="N197" i="22"/>
  <c r="L197" i="22"/>
  <c r="M197" i="22" s="1"/>
  <c r="K197" i="22"/>
  <c r="J197" i="22"/>
  <c r="I197" i="22"/>
  <c r="D197" i="22"/>
  <c r="B197" i="22"/>
  <c r="A197" i="22"/>
  <c r="AE196" i="22"/>
  <c r="AD196" i="22"/>
  <c r="AB196" i="22"/>
  <c r="Y196" i="22"/>
  <c r="V196" i="22"/>
  <c r="U196" i="22"/>
  <c r="W196" i="22" s="1"/>
  <c r="X196" i="22" s="1"/>
  <c r="T196" i="22"/>
  <c r="R196" i="22"/>
  <c r="Q196" i="22"/>
  <c r="O196" i="22"/>
  <c r="N196" i="22"/>
  <c r="K196" i="22"/>
  <c r="J196" i="22"/>
  <c r="L196" i="22" s="1"/>
  <c r="M196" i="22" s="1"/>
  <c r="P196" i="22" s="1"/>
  <c r="I196" i="22"/>
  <c r="D196" i="22"/>
  <c r="B196" i="22"/>
  <c r="A196" i="22"/>
  <c r="AE195" i="22"/>
  <c r="AD195" i="22"/>
  <c r="AB195" i="22"/>
  <c r="Y195" i="22"/>
  <c r="V195" i="22"/>
  <c r="U195" i="22"/>
  <c r="W195" i="22" s="1"/>
  <c r="X195" i="22" s="1"/>
  <c r="AA195" i="22" s="1"/>
  <c r="T195" i="22"/>
  <c r="R195" i="22"/>
  <c r="O195" i="22"/>
  <c r="L195" i="22" s="1"/>
  <c r="M195" i="22" s="1"/>
  <c r="P195" i="22" s="1"/>
  <c r="N195" i="22"/>
  <c r="K195" i="22"/>
  <c r="J195" i="22"/>
  <c r="I195" i="22"/>
  <c r="D195" i="22"/>
  <c r="B195" i="22"/>
  <c r="A195" i="22"/>
  <c r="AE194" i="22"/>
  <c r="Z194" i="22"/>
  <c r="Y194" i="22"/>
  <c r="X194" i="22"/>
  <c r="AA194" i="22" s="1"/>
  <c r="W194" i="22"/>
  <c r="AB194" i="22" s="1"/>
  <c r="T194" i="22"/>
  <c r="N194" i="22"/>
  <c r="K194" i="22"/>
  <c r="J194" i="22"/>
  <c r="L194" i="22" s="1"/>
  <c r="R194" i="22" s="1"/>
  <c r="I194" i="22"/>
  <c r="AE191" i="22"/>
  <c r="AD191" i="22"/>
  <c r="AB191" i="22"/>
  <c r="Y191" i="22"/>
  <c r="V191" i="22"/>
  <c r="U191" i="22"/>
  <c r="T191" i="22"/>
  <c r="R191" i="22"/>
  <c r="O191" i="22"/>
  <c r="N191" i="22"/>
  <c r="K191" i="22"/>
  <c r="J191" i="22"/>
  <c r="L191" i="22" s="1"/>
  <c r="M191" i="22" s="1"/>
  <c r="I191" i="22"/>
  <c r="D191" i="22"/>
  <c r="B191" i="22"/>
  <c r="A191" i="22"/>
  <c r="AE190" i="22"/>
  <c r="AD190" i="22"/>
  <c r="AB190" i="22"/>
  <c r="Y190" i="22"/>
  <c r="W190" i="22"/>
  <c r="X190" i="22" s="1"/>
  <c r="Z190" i="22" s="1"/>
  <c r="V190" i="22"/>
  <c r="U190" i="22"/>
  <c r="T190" i="22"/>
  <c r="R190" i="22"/>
  <c r="O190" i="22"/>
  <c r="N190" i="22"/>
  <c r="K190" i="22"/>
  <c r="J190" i="22"/>
  <c r="L190" i="22" s="1"/>
  <c r="M190" i="22" s="1"/>
  <c r="I190" i="22"/>
  <c r="D190" i="22"/>
  <c r="B190" i="22"/>
  <c r="A190" i="22"/>
  <c r="AE189" i="22"/>
  <c r="AD189" i="22"/>
  <c r="AB189" i="22"/>
  <c r="Y189" i="22"/>
  <c r="V189" i="22"/>
  <c r="U189" i="22"/>
  <c r="W189" i="22" s="1"/>
  <c r="X189" i="22" s="1"/>
  <c r="T189" i="22"/>
  <c r="R189" i="22"/>
  <c r="O189" i="22"/>
  <c r="N189" i="22"/>
  <c r="L189" i="22"/>
  <c r="M189" i="22" s="1"/>
  <c r="K189" i="22"/>
  <c r="J189" i="22"/>
  <c r="I189" i="22"/>
  <c r="D189" i="22"/>
  <c r="B189" i="22"/>
  <c r="A189" i="22"/>
  <c r="AE188" i="22"/>
  <c r="AD188" i="22"/>
  <c r="AB188" i="22"/>
  <c r="Y188" i="22"/>
  <c r="V188" i="22"/>
  <c r="U188" i="22"/>
  <c r="W188" i="22" s="1"/>
  <c r="X188" i="22" s="1"/>
  <c r="T188" i="22"/>
  <c r="R188" i="22"/>
  <c r="Q188" i="22"/>
  <c r="O188" i="22"/>
  <c r="N188" i="22"/>
  <c r="K188" i="22"/>
  <c r="J188" i="22"/>
  <c r="L188" i="22" s="1"/>
  <c r="M188" i="22" s="1"/>
  <c r="P188" i="22" s="1"/>
  <c r="I188" i="22"/>
  <c r="D188" i="22"/>
  <c r="B188" i="22"/>
  <c r="A188" i="22"/>
  <c r="AE187" i="22"/>
  <c r="AD187" i="22"/>
  <c r="AB187" i="22"/>
  <c r="Y187" i="22"/>
  <c r="X187" i="22"/>
  <c r="AA187" i="22" s="1"/>
  <c r="V187" i="22"/>
  <c r="U187" i="22"/>
  <c r="W187" i="22" s="1"/>
  <c r="T187" i="22"/>
  <c r="R187" i="22"/>
  <c r="O187" i="22"/>
  <c r="N187" i="22"/>
  <c r="L187" i="22"/>
  <c r="M187" i="22" s="1"/>
  <c r="K187" i="22"/>
  <c r="J187" i="22"/>
  <c r="I187" i="22"/>
  <c r="D187" i="22"/>
  <c r="B187" i="22"/>
  <c r="A187" i="22"/>
  <c r="AE186" i="22"/>
  <c r="AD186" i="22"/>
  <c r="AB186" i="22"/>
  <c r="Y186" i="22"/>
  <c r="V186" i="22"/>
  <c r="U186" i="22"/>
  <c r="T186" i="22"/>
  <c r="R186" i="22"/>
  <c r="O186" i="22"/>
  <c r="N186" i="22"/>
  <c r="K186" i="22"/>
  <c r="J186" i="22"/>
  <c r="I186" i="22"/>
  <c r="D186" i="22"/>
  <c r="B186" i="22"/>
  <c r="A186" i="22"/>
  <c r="AE185" i="22"/>
  <c r="AD185" i="22"/>
  <c r="AB185" i="22"/>
  <c r="Y185" i="22"/>
  <c r="V185" i="22"/>
  <c r="U185" i="22"/>
  <c r="T185" i="22"/>
  <c r="R185" i="22"/>
  <c r="P185" i="22"/>
  <c r="O185" i="22"/>
  <c r="N185" i="22"/>
  <c r="K185" i="22"/>
  <c r="J185" i="22"/>
  <c r="L185" i="22" s="1"/>
  <c r="M185" i="22" s="1"/>
  <c r="Q185" i="22" s="1"/>
  <c r="I185" i="22"/>
  <c r="D185" i="22"/>
  <c r="B185" i="22"/>
  <c r="A185" i="22"/>
  <c r="AE184" i="22"/>
  <c r="AD184" i="22"/>
  <c r="AB184" i="22"/>
  <c r="Y184" i="22"/>
  <c r="W184" i="22"/>
  <c r="X184" i="22" s="1"/>
  <c r="V184" i="22"/>
  <c r="U184" i="22"/>
  <c r="T184" i="22"/>
  <c r="R184" i="22"/>
  <c r="Q184" i="22"/>
  <c r="O184" i="22"/>
  <c r="L184" i="22" s="1"/>
  <c r="N184" i="22"/>
  <c r="M184" i="22"/>
  <c r="P184" i="22" s="1"/>
  <c r="K184" i="22"/>
  <c r="J184" i="22"/>
  <c r="I184" i="22"/>
  <c r="D184" i="22"/>
  <c r="B184" i="22"/>
  <c r="A184" i="22"/>
  <c r="AE183" i="22"/>
  <c r="AD183" i="22"/>
  <c r="AB183" i="22"/>
  <c r="Y183" i="22"/>
  <c r="V183" i="22"/>
  <c r="U183" i="22"/>
  <c r="T183" i="22"/>
  <c r="R183" i="22"/>
  <c r="P183" i="22"/>
  <c r="O183" i="22"/>
  <c r="N183" i="22"/>
  <c r="L183" i="22"/>
  <c r="M183" i="22" s="1"/>
  <c r="Q183" i="22" s="1"/>
  <c r="K183" i="22"/>
  <c r="J183" i="22"/>
  <c r="I183" i="22"/>
  <c r="D183" i="22"/>
  <c r="B183" i="22"/>
  <c r="A183" i="22"/>
  <c r="AE182" i="22"/>
  <c r="AD182" i="22"/>
  <c r="AB182" i="22"/>
  <c r="Y182" i="22"/>
  <c r="V182" i="22"/>
  <c r="U182" i="22"/>
  <c r="W182" i="22" s="1"/>
  <c r="X182" i="22" s="1"/>
  <c r="T182" i="22"/>
  <c r="R182" i="22"/>
  <c r="O182" i="22"/>
  <c r="N182" i="22"/>
  <c r="K182" i="22"/>
  <c r="J182" i="22"/>
  <c r="L182" i="22" s="1"/>
  <c r="M182" i="22" s="1"/>
  <c r="I182" i="22"/>
  <c r="D182" i="22"/>
  <c r="B182" i="22"/>
  <c r="A182" i="22"/>
  <c r="AE181" i="22"/>
  <c r="AD181" i="22"/>
  <c r="AB181" i="22"/>
  <c r="AA181" i="22"/>
  <c r="Z181" i="22"/>
  <c r="Y181" i="22"/>
  <c r="V181" i="22"/>
  <c r="U181" i="22"/>
  <c r="W181" i="22" s="1"/>
  <c r="X181" i="22" s="1"/>
  <c r="T181" i="22"/>
  <c r="R181" i="22"/>
  <c r="O181" i="22"/>
  <c r="N181" i="22"/>
  <c r="K181" i="22"/>
  <c r="J181" i="22"/>
  <c r="I181" i="22"/>
  <c r="D181" i="22"/>
  <c r="B181" i="22"/>
  <c r="A181" i="22"/>
  <c r="AE180" i="22"/>
  <c r="AD180" i="22"/>
  <c r="AB180" i="22"/>
  <c r="Y180" i="22"/>
  <c r="W180" i="22"/>
  <c r="X180" i="22" s="1"/>
  <c r="V180" i="22"/>
  <c r="U180" i="22"/>
  <c r="T180" i="22"/>
  <c r="R180" i="22"/>
  <c r="Q180" i="22"/>
  <c r="P180" i="22"/>
  <c r="O180" i="22"/>
  <c r="N180" i="22"/>
  <c r="L180" i="22"/>
  <c r="M180" i="22" s="1"/>
  <c r="K180" i="22"/>
  <c r="J180" i="22"/>
  <c r="I180" i="22"/>
  <c r="D180" i="22"/>
  <c r="B180" i="22"/>
  <c r="A180" i="22"/>
  <c r="AE179" i="22"/>
  <c r="AD179" i="22"/>
  <c r="AB179" i="22"/>
  <c r="Y179" i="22"/>
  <c r="X179" i="22"/>
  <c r="V179" i="22"/>
  <c r="U179" i="22"/>
  <c r="W179" i="22" s="1"/>
  <c r="T179" i="22"/>
  <c r="R179" i="22"/>
  <c r="O179" i="22"/>
  <c r="N179" i="22"/>
  <c r="M179" i="22"/>
  <c r="L179" i="22"/>
  <c r="K179" i="22"/>
  <c r="J179" i="22"/>
  <c r="I179" i="22"/>
  <c r="D179" i="22"/>
  <c r="B179" i="22"/>
  <c r="A179" i="22"/>
  <c r="AE178" i="22"/>
  <c r="AD178" i="22"/>
  <c r="AB178" i="22"/>
  <c r="Y178" i="22"/>
  <c r="V178" i="22"/>
  <c r="U178" i="22"/>
  <c r="W178" i="22" s="1"/>
  <c r="X178" i="22" s="1"/>
  <c r="T178" i="22"/>
  <c r="R178" i="22"/>
  <c r="O178" i="22"/>
  <c r="N178" i="22"/>
  <c r="M178" i="22"/>
  <c r="L178" i="22"/>
  <c r="K178" i="22"/>
  <c r="J178" i="22"/>
  <c r="I178" i="22"/>
  <c r="D178" i="22"/>
  <c r="B178" i="22"/>
  <c r="A178" i="22"/>
  <c r="AE177" i="22"/>
  <c r="AD177" i="22"/>
  <c r="AB177" i="22"/>
  <c r="Y177" i="22"/>
  <c r="V177" i="22"/>
  <c r="U177" i="22"/>
  <c r="W177" i="22" s="1"/>
  <c r="X177" i="22" s="1"/>
  <c r="T177" i="22"/>
  <c r="R177" i="22"/>
  <c r="O177" i="22"/>
  <c r="L177" i="22" s="1"/>
  <c r="N177" i="22"/>
  <c r="M177" i="22"/>
  <c r="Q177" i="22" s="1"/>
  <c r="K177" i="22"/>
  <c r="J177" i="22"/>
  <c r="I177" i="22"/>
  <c r="D177" i="22"/>
  <c r="B177" i="22"/>
  <c r="A177" i="22"/>
  <c r="AE176" i="22"/>
  <c r="AD176" i="22"/>
  <c r="AB176" i="22"/>
  <c r="Y176" i="22"/>
  <c r="V176" i="22"/>
  <c r="U176" i="22"/>
  <c r="W176" i="22" s="1"/>
  <c r="X176" i="22" s="1"/>
  <c r="Z176" i="22" s="1"/>
  <c r="T176" i="22"/>
  <c r="R176" i="22"/>
  <c r="O176" i="22"/>
  <c r="N176" i="22"/>
  <c r="K176" i="22"/>
  <c r="J176" i="22"/>
  <c r="L176" i="22" s="1"/>
  <c r="M176" i="22" s="1"/>
  <c r="I176" i="22"/>
  <c r="D176" i="22"/>
  <c r="B176" i="22"/>
  <c r="A176" i="22"/>
  <c r="AE175" i="22"/>
  <c r="AD175" i="22"/>
  <c r="AB175" i="22"/>
  <c r="AA175" i="22"/>
  <c r="Y175" i="22"/>
  <c r="V175" i="22"/>
  <c r="U175" i="22"/>
  <c r="W175" i="22" s="1"/>
  <c r="X175" i="22" s="1"/>
  <c r="Z175" i="22" s="1"/>
  <c r="T175" i="22"/>
  <c r="R175" i="22"/>
  <c r="O175" i="22"/>
  <c r="N175" i="22"/>
  <c r="K175" i="22"/>
  <c r="J175" i="22"/>
  <c r="L175" i="22" s="1"/>
  <c r="M175" i="22" s="1"/>
  <c r="I175" i="22"/>
  <c r="D175" i="22"/>
  <c r="B175" i="22"/>
  <c r="A175" i="22"/>
  <c r="AE174" i="22"/>
  <c r="AD174" i="22"/>
  <c r="AB174" i="22"/>
  <c r="AA174" i="22"/>
  <c r="Y174" i="22"/>
  <c r="V174" i="22"/>
  <c r="W174" i="22" s="1"/>
  <c r="X174" i="22" s="1"/>
  <c r="Z174" i="22" s="1"/>
  <c r="U174" i="22"/>
  <c r="T174" i="22"/>
  <c r="R174" i="22"/>
  <c r="O174" i="22"/>
  <c r="N174" i="22"/>
  <c r="K174" i="22"/>
  <c r="J174" i="22"/>
  <c r="I174" i="22"/>
  <c r="D174" i="22"/>
  <c r="B174" i="22"/>
  <c r="A174" i="22"/>
  <c r="AE173" i="22"/>
  <c r="AD173" i="22"/>
  <c r="AB173" i="22"/>
  <c r="Y173" i="22"/>
  <c r="V173" i="22"/>
  <c r="U173" i="22"/>
  <c r="W173" i="22" s="1"/>
  <c r="X173" i="22" s="1"/>
  <c r="T173" i="22"/>
  <c r="R173" i="22"/>
  <c r="O173" i="22"/>
  <c r="N173" i="22"/>
  <c r="K173" i="22"/>
  <c r="J173" i="22"/>
  <c r="L173" i="22" s="1"/>
  <c r="M173" i="22" s="1"/>
  <c r="I173" i="22"/>
  <c r="D173" i="22"/>
  <c r="B173" i="22"/>
  <c r="A173" i="22"/>
  <c r="AE172" i="22"/>
  <c r="AD172" i="22"/>
  <c r="AB172" i="22"/>
  <c r="AA172" i="22"/>
  <c r="Y172" i="22"/>
  <c r="V172" i="22"/>
  <c r="U172" i="22"/>
  <c r="W172" i="22" s="1"/>
  <c r="X172" i="22" s="1"/>
  <c r="Z172" i="22" s="1"/>
  <c r="T172" i="22"/>
  <c r="R172" i="22"/>
  <c r="O172" i="22"/>
  <c r="N172" i="22"/>
  <c r="K172" i="22"/>
  <c r="J172" i="22"/>
  <c r="I172" i="22"/>
  <c r="D172" i="22"/>
  <c r="B172" i="22"/>
  <c r="A172" i="22"/>
  <c r="AE171" i="22"/>
  <c r="AD171" i="22"/>
  <c r="AB171" i="22"/>
  <c r="Y171" i="22"/>
  <c r="V171" i="22"/>
  <c r="W171" i="22" s="1"/>
  <c r="X171" i="22" s="1"/>
  <c r="U171" i="22"/>
  <c r="T171" i="22"/>
  <c r="R171" i="22"/>
  <c r="O171" i="22"/>
  <c r="N171" i="22"/>
  <c r="K171" i="22"/>
  <c r="J171" i="22"/>
  <c r="L171" i="22" s="1"/>
  <c r="M171" i="22" s="1"/>
  <c r="I171" i="22"/>
  <c r="D171" i="22"/>
  <c r="B171" i="22"/>
  <c r="A171" i="22"/>
  <c r="AE170" i="22"/>
  <c r="AD170" i="22"/>
  <c r="AB170" i="22"/>
  <c r="Y170" i="22"/>
  <c r="V170" i="22"/>
  <c r="W170" i="22" s="1"/>
  <c r="X170" i="22" s="1"/>
  <c r="U170" i="22"/>
  <c r="T170" i="22"/>
  <c r="R170" i="22"/>
  <c r="O170" i="22"/>
  <c r="L170" i="22" s="1"/>
  <c r="M170" i="22" s="1"/>
  <c r="Q170" i="22" s="1"/>
  <c r="N170" i="22"/>
  <c r="K170" i="22"/>
  <c r="J170" i="22"/>
  <c r="I170" i="22"/>
  <c r="D170" i="22"/>
  <c r="B170" i="22"/>
  <c r="A170" i="22"/>
  <c r="AE169" i="22"/>
  <c r="AD169" i="22"/>
  <c r="AB169" i="22"/>
  <c r="Y169" i="22"/>
  <c r="V169" i="22"/>
  <c r="U169" i="22"/>
  <c r="W169" i="22" s="1"/>
  <c r="X169" i="22" s="1"/>
  <c r="T169" i="22"/>
  <c r="R169" i="22"/>
  <c r="O169" i="22"/>
  <c r="N169" i="22"/>
  <c r="M169" i="22"/>
  <c r="L169" i="22"/>
  <c r="K169" i="22"/>
  <c r="J169" i="22"/>
  <c r="I169" i="22"/>
  <c r="D169" i="22"/>
  <c r="B169" i="22"/>
  <c r="A169" i="22"/>
  <c r="AE168" i="22"/>
  <c r="AD168" i="22"/>
  <c r="AB168" i="22"/>
  <c r="Y168" i="22"/>
  <c r="V168" i="22"/>
  <c r="U168" i="22"/>
  <c r="T168" i="22"/>
  <c r="R168" i="22"/>
  <c r="O168" i="22"/>
  <c r="N168" i="22"/>
  <c r="K168" i="22"/>
  <c r="J168" i="22"/>
  <c r="L168" i="22" s="1"/>
  <c r="M168" i="22" s="1"/>
  <c r="I168" i="22"/>
  <c r="D168" i="22"/>
  <c r="B168" i="22"/>
  <c r="A168" i="22"/>
  <c r="AE167" i="22"/>
  <c r="AD167" i="22"/>
  <c r="AB167" i="22"/>
  <c r="Z167" i="22"/>
  <c r="Y167" i="22"/>
  <c r="V167" i="22"/>
  <c r="U167" i="22"/>
  <c r="W167" i="22" s="1"/>
  <c r="X167" i="22" s="1"/>
  <c r="AA167" i="22" s="1"/>
  <c r="T167" i="22"/>
  <c r="R167" i="22"/>
  <c r="O167" i="22"/>
  <c r="N167" i="22"/>
  <c r="L167" i="22"/>
  <c r="M167" i="22" s="1"/>
  <c r="K167" i="22"/>
  <c r="J167" i="22"/>
  <c r="I167" i="22"/>
  <c r="D167" i="22"/>
  <c r="B167" i="22"/>
  <c r="A167" i="22"/>
  <c r="AE166" i="22"/>
  <c r="AD166" i="22"/>
  <c r="AB166" i="22"/>
  <c r="Y166" i="22"/>
  <c r="V166" i="22"/>
  <c r="U166" i="22"/>
  <c r="W166" i="22" s="1"/>
  <c r="X166" i="22" s="1"/>
  <c r="T166" i="22"/>
  <c r="R166" i="22"/>
  <c r="Q166" i="22"/>
  <c r="O166" i="22"/>
  <c r="L166" i="22" s="1"/>
  <c r="M166" i="22" s="1"/>
  <c r="P166" i="22" s="1"/>
  <c r="N166" i="22"/>
  <c r="K166" i="22"/>
  <c r="J166" i="22"/>
  <c r="I166" i="22"/>
  <c r="D166" i="22"/>
  <c r="B166" i="22"/>
  <c r="A166" i="22"/>
  <c r="AE165" i="22"/>
  <c r="AD165" i="22"/>
  <c r="AB165" i="22"/>
  <c r="Y165" i="22"/>
  <c r="X165" i="22"/>
  <c r="AA165" i="22" s="1"/>
  <c r="W165" i="22"/>
  <c r="V165" i="22"/>
  <c r="U165" i="22"/>
  <c r="T165" i="22"/>
  <c r="R165" i="22"/>
  <c r="O165" i="22"/>
  <c r="N165" i="22"/>
  <c r="K165" i="22"/>
  <c r="J165" i="22"/>
  <c r="L165" i="22" s="1"/>
  <c r="M165" i="22" s="1"/>
  <c r="I165" i="22"/>
  <c r="D165" i="22"/>
  <c r="B165" i="22"/>
  <c r="A165" i="22"/>
  <c r="AE164" i="22"/>
  <c r="AD164" i="22"/>
  <c r="AB164" i="22"/>
  <c r="AA164" i="22"/>
  <c r="Y164" i="22"/>
  <c r="W164" i="22"/>
  <c r="X164" i="22" s="1"/>
  <c r="Z164" i="22" s="1"/>
  <c r="V164" i="22"/>
  <c r="U164" i="22"/>
  <c r="T164" i="22"/>
  <c r="R164" i="22"/>
  <c r="Q164" i="22"/>
  <c r="O164" i="22"/>
  <c r="N164" i="22"/>
  <c r="K164" i="22"/>
  <c r="J164" i="22"/>
  <c r="L164" i="22" s="1"/>
  <c r="M164" i="22" s="1"/>
  <c r="P164" i="22" s="1"/>
  <c r="I164" i="22"/>
  <c r="D164" i="22"/>
  <c r="B164" i="22"/>
  <c r="A164" i="22"/>
  <c r="AE163" i="22"/>
  <c r="AD163" i="22"/>
  <c r="AB163" i="22"/>
  <c r="Y163" i="22"/>
  <c r="V163" i="22"/>
  <c r="U163" i="22"/>
  <c r="T163" i="22"/>
  <c r="R163" i="22"/>
  <c r="P163" i="22"/>
  <c r="O163" i="22"/>
  <c r="L163" i="22" s="1"/>
  <c r="M163" i="22" s="1"/>
  <c r="Q163" i="22" s="1"/>
  <c r="N163" i="22"/>
  <c r="K163" i="22"/>
  <c r="J163" i="22"/>
  <c r="I163" i="22"/>
  <c r="D163" i="22"/>
  <c r="B163" i="22"/>
  <c r="A163" i="22"/>
  <c r="AE162" i="22"/>
  <c r="AD162" i="22"/>
  <c r="AB162" i="22"/>
  <c r="Y162" i="22"/>
  <c r="V162" i="22"/>
  <c r="W162" i="22" s="1"/>
  <c r="X162" i="22" s="1"/>
  <c r="U162" i="22"/>
  <c r="T162" i="22"/>
  <c r="R162" i="22"/>
  <c r="O162" i="22"/>
  <c r="N162" i="22"/>
  <c r="K162" i="22"/>
  <c r="J162" i="22"/>
  <c r="L162" i="22" s="1"/>
  <c r="M162" i="22" s="1"/>
  <c r="I162" i="22"/>
  <c r="D162" i="22"/>
  <c r="B162" i="22"/>
  <c r="A162" i="22"/>
  <c r="AE161" i="22"/>
  <c r="AD161" i="22"/>
  <c r="AB161" i="22"/>
  <c r="Y161" i="22"/>
  <c r="V161" i="22"/>
  <c r="U161" i="22"/>
  <c r="W161" i="22" s="1"/>
  <c r="X161" i="22" s="1"/>
  <c r="T161" i="22"/>
  <c r="R161" i="22"/>
  <c r="O161" i="22"/>
  <c r="L161" i="22" s="1"/>
  <c r="M161" i="22" s="1"/>
  <c r="N161" i="22"/>
  <c r="K161" i="22"/>
  <c r="J161" i="22"/>
  <c r="I161" i="22"/>
  <c r="D161" i="22"/>
  <c r="B161" i="22"/>
  <c r="A161" i="22"/>
  <c r="AE160" i="22"/>
  <c r="AD160" i="22"/>
  <c r="AB160" i="22"/>
  <c r="Y160" i="22"/>
  <c r="V160" i="22"/>
  <c r="U160" i="22"/>
  <c r="W160" i="22" s="1"/>
  <c r="X160" i="22" s="1"/>
  <c r="T160" i="22"/>
  <c r="R160" i="22"/>
  <c r="O160" i="22"/>
  <c r="N160" i="22"/>
  <c r="K160" i="22"/>
  <c r="J160" i="22"/>
  <c r="L160" i="22" s="1"/>
  <c r="M160" i="22" s="1"/>
  <c r="P160" i="22" s="1"/>
  <c r="I160" i="22"/>
  <c r="D160" i="22"/>
  <c r="B160" i="22"/>
  <c r="A160" i="22"/>
  <c r="AE159" i="22"/>
  <c r="AD159" i="22"/>
  <c r="AB159" i="22"/>
  <c r="AA159" i="22"/>
  <c r="Z159" i="22"/>
  <c r="Y159" i="22"/>
  <c r="V159" i="22"/>
  <c r="U159" i="22"/>
  <c r="W159" i="22" s="1"/>
  <c r="X159" i="22" s="1"/>
  <c r="T159" i="22"/>
  <c r="R159" i="22"/>
  <c r="O159" i="22"/>
  <c r="N159" i="22"/>
  <c r="L159" i="22"/>
  <c r="M159" i="22" s="1"/>
  <c r="K159" i="22"/>
  <c r="J159" i="22"/>
  <c r="I159" i="22"/>
  <c r="D159" i="22"/>
  <c r="B159" i="22"/>
  <c r="A159" i="22"/>
  <c r="AE158" i="22"/>
  <c r="AD158" i="22"/>
  <c r="AB158" i="22"/>
  <c r="Y158" i="22"/>
  <c r="V158" i="22"/>
  <c r="U158" i="22"/>
  <c r="T158" i="22"/>
  <c r="R158" i="22"/>
  <c r="Q158" i="22"/>
  <c r="P158" i="22"/>
  <c r="O158" i="22"/>
  <c r="N158" i="22"/>
  <c r="K158" i="22"/>
  <c r="J158" i="22"/>
  <c r="L158" i="22" s="1"/>
  <c r="M158" i="22" s="1"/>
  <c r="I158" i="22"/>
  <c r="D158" i="22"/>
  <c r="B158" i="22"/>
  <c r="A158" i="22"/>
  <c r="AE157" i="22"/>
  <c r="Y157" i="22"/>
  <c r="W157" i="22"/>
  <c r="AB157" i="22" s="1"/>
  <c r="T157" i="22"/>
  <c r="N157" i="22"/>
  <c r="K157" i="22"/>
  <c r="J157" i="22"/>
  <c r="L157" i="22" s="1"/>
  <c r="I157" i="22"/>
  <c r="AE154" i="22"/>
  <c r="AD154" i="22"/>
  <c r="AB154" i="22"/>
  <c r="Y154" i="22"/>
  <c r="V154" i="22"/>
  <c r="U154" i="22"/>
  <c r="W154" i="22" s="1"/>
  <c r="X154" i="22" s="1"/>
  <c r="T154" i="22"/>
  <c r="R154" i="22"/>
  <c r="O154" i="22"/>
  <c r="N154" i="22"/>
  <c r="L154" i="22"/>
  <c r="M154" i="22" s="1"/>
  <c r="K154" i="22"/>
  <c r="J154" i="22"/>
  <c r="I154" i="22"/>
  <c r="D154" i="22"/>
  <c r="B154" i="22"/>
  <c r="A154" i="22"/>
  <c r="AE153" i="22"/>
  <c r="AD153" i="22"/>
  <c r="AB153" i="22"/>
  <c r="Y153" i="22"/>
  <c r="V153" i="22"/>
  <c r="U153" i="22"/>
  <c r="W153" i="22" s="1"/>
  <c r="X153" i="22" s="1"/>
  <c r="T153" i="22"/>
  <c r="R153" i="22"/>
  <c r="O153" i="22"/>
  <c r="N153" i="22"/>
  <c r="L153" i="22"/>
  <c r="M153" i="22" s="1"/>
  <c r="K153" i="22"/>
  <c r="J153" i="22"/>
  <c r="I153" i="22"/>
  <c r="D153" i="22"/>
  <c r="B153" i="22"/>
  <c r="A153" i="22"/>
  <c r="AE152" i="22"/>
  <c r="AD152" i="22"/>
  <c r="AB152" i="22"/>
  <c r="Y152" i="22"/>
  <c r="V152" i="22"/>
  <c r="U152" i="22"/>
  <c r="W152" i="22" s="1"/>
  <c r="X152" i="22" s="1"/>
  <c r="T152" i="22"/>
  <c r="R152" i="22"/>
  <c r="Q152" i="22"/>
  <c r="P152" i="22"/>
  <c r="O152" i="22"/>
  <c r="L152" i="22" s="1"/>
  <c r="M152" i="22" s="1"/>
  <c r="N152" i="22"/>
  <c r="K152" i="22"/>
  <c r="J152" i="22"/>
  <c r="I152" i="22"/>
  <c r="D152" i="22"/>
  <c r="B152" i="22"/>
  <c r="A152" i="22"/>
  <c r="AE151" i="22"/>
  <c r="AD151" i="22"/>
  <c r="AB151" i="22"/>
  <c r="Y151" i="22"/>
  <c r="X151" i="22"/>
  <c r="AA151" i="22" s="1"/>
  <c r="W151" i="22"/>
  <c r="V151" i="22"/>
  <c r="U151" i="22"/>
  <c r="T151" i="22"/>
  <c r="R151" i="22"/>
  <c r="O151" i="22"/>
  <c r="N151" i="22"/>
  <c r="L151" i="22"/>
  <c r="M151" i="22" s="1"/>
  <c r="K151" i="22"/>
  <c r="J151" i="22"/>
  <c r="I151" i="22"/>
  <c r="D151" i="22"/>
  <c r="B151" i="22"/>
  <c r="A151" i="22"/>
  <c r="AE150" i="22"/>
  <c r="AD150" i="22"/>
  <c r="AB150" i="22"/>
  <c r="AA150" i="22"/>
  <c r="Y150" i="22"/>
  <c r="V150" i="22"/>
  <c r="U150" i="22"/>
  <c r="W150" i="22" s="1"/>
  <c r="X150" i="22" s="1"/>
  <c r="Z150" i="22" s="1"/>
  <c r="T150" i="22"/>
  <c r="R150" i="22"/>
  <c r="O150" i="22"/>
  <c r="N150" i="22"/>
  <c r="K150" i="22"/>
  <c r="J150" i="22"/>
  <c r="L150" i="22" s="1"/>
  <c r="M150" i="22" s="1"/>
  <c r="I150" i="22"/>
  <c r="D150" i="22"/>
  <c r="B150" i="22"/>
  <c r="A150" i="22"/>
  <c r="AE149" i="22"/>
  <c r="AD149" i="22"/>
  <c r="AB149" i="22"/>
  <c r="Y149" i="22"/>
  <c r="V149" i="22"/>
  <c r="W149" i="22" s="1"/>
  <c r="X149" i="22" s="1"/>
  <c r="U149" i="22"/>
  <c r="T149" i="22"/>
  <c r="R149" i="22"/>
  <c r="Q149" i="22"/>
  <c r="O149" i="22"/>
  <c r="N149" i="22"/>
  <c r="M149" i="22"/>
  <c r="P149" i="22" s="1"/>
  <c r="L149" i="22"/>
  <c r="K149" i="22"/>
  <c r="J149" i="22"/>
  <c r="I149" i="22"/>
  <c r="D149" i="22"/>
  <c r="B149" i="22"/>
  <c r="A149" i="22"/>
  <c r="AE148" i="22"/>
  <c r="AD148" i="22"/>
  <c r="AB148" i="22"/>
  <c r="Y148" i="22"/>
  <c r="V148" i="22"/>
  <c r="U148" i="22"/>
  <c r="W148" i="22" s="1"/>
  <c r="X148" i="22" s="1"/>
  <c r="AA148" i="22" s="1"/>
  <c r="T148" i="22"/>
  <c r="R148" i="22"/>
  <c r="O148" i="22"/>
  <c r="N148" i="22"/>
  <c r="K148" i="22"/>
  <c r="J148" i="22"/>
  <c r="L148" i="22" s="1"/>
  <c r="M148" i="22" s="1"/>
  <c r="I148" i="22"/>
  <c r="D148" i="22"/>
  <c r="B148" i="22"/>
  <c r="A148" i="22"/>
  <c r="AE147" i="22"/>
  <c r="AD147" i="22"/>
  <c r="AB147" i="22"/>
  <c r="Y147" i="22"/>
  <c r="W147" i="22"/>
  <c r="X147" i="22" s="1"/>
  <c r="V147" i="22"/>
  <c r="U147" i="22"/>
  <c r="T147" i="22"/>
  <c r="R147" i="22"/>
  <c r="O147" i="22"/>
  <c r="N147" i="22"/>
  <c r="K147" i="22"/>
  <c r="J147" i="22"/>
  <c r="L147" i="22" s="1"/>
  <c r="M147" i="22" s="1"/>
  <c r="Q147" i="22" s="1"/>
  <c r="I147" i="22"/>
  <c r="D147" i="22"/>
  <c r="B147" i="22"/>
  <c r="A147" i="22"/>
  <c r="AE146" i="22"/>
  <c r="AD146" i="22"/>
  <c r="AB146" i="22"/>
  <c r="Y146" i="22"/>
  <c r="V146" i="22"/>
  <c r="U146" i="22"/>
  <c r="W146" i="22" s="1"/>
  <c r="X146" i="22" s="1"/>
  <c r="T146" i="22"/>
  <c r="R146" i="22"/>
  <c r="O146" i="22"/>
  <c r="N146" i="22"/>
  <c r="K146" i="22"/>
  <c r="J146" i="22"/>
  <c r="L146" i="22" s="1"/>
  <c r="M146" i="22" s="1"/>
  <c r="Q146" i="22" s="1"/>
  <c r="I146" i="22"/>
  <c r="D146" i="22"/>
  <c r="B146" i="22"/>
  <c r="A146" i="22"/>
  <c r="AE145" i="22"/>
  <c r="AD145" i="22"/>
  <c r="AB145" i="22"/>
  <c r="Y145" i="22"/>
  <c r="V145" i="22"/>
  <c r="U145" i="22"/>
  <c r="W145" i="22" s="1"/>
  <c r="X145" i="22" s="1"/>
  <c r="T145" i="22"/>
  <c r="R145" i="22"/>
  <c r="O145" i="22"/>
  <c r="N145" i="22"/>
  <c r="K145" i="22"/>
  <c r="J145" i="22"/>
  <c r="L145" i="22" s="1"/>
  <c r="M145" i="22" s="1"/>
  <c r="Q145" i="22" s="1"/>
  <c r="I145" i="22"/>
  <c r="D145" i="22"/>
  <c r="B145" i="22"/>
  <c r="A145" i="22"/>
  <c r="AE144" i="22"/>
  <c r="AD144" i="22"/>
  <c r="AB144" i="22"/>
  <c r="AA144" i="22"/>
  <c r="Y144" i="22"/>
  <c r="V144" i="22"/>
  <c r="U144" i="22"/>
  <c r="W144" i="22" s="1"/>
  <c r="X144" i="22" s="1"/>
  <c r="Z144" i="22" s="1"/>
  <c r="T144" i="22"/>
  <c r="R144" i="22"/>
  <c r="O144" i="22"/>
  <c r="L144" i="22" s="1"/>
  <c r="M144" i="22" s="1"/>
  <c r="N144" i="22"/>
  <c r="K144" i="22"/>
  <c r="J144" i="22"/>
  <c r="I144" i="22"/>
  <c r="D144" i="22"/>
  <c r="B144" i="22"/>
  <c r="A144" i="22"/>
  <c r="AE143" i="22"/>
  <c r="AD143" i="22"/>
  <c r="AB143" i="22"/>
  <c r="Y143" i="22"/>
  <c r="V143" i="22"/>
  <c r="W143" i="22" s="1"/>
  <c r="X143" i="22" s="1"/>
  <c r="U143" i="22"/>
  <c r="T143" i="22"/>
  <c r="R143" i="22"/>
  <c r="O143" i="22"/>
  <c r="N143" i="22"/>
  <c r="K143" i="22"/>
  <c r="J143" i="22"/>
  <c r="L143" i="22" s="1"/>
  <c r="M143" i="22" s="1"/>
  <c r="I143" i="22"/>
  <c r="D143" i="22"/>
  <c r="B143" i="22"/>
  <c r="A143" i="22"/>
  <c r="AE142" i="22"/>
  <c r="AD142" i="22"/>
  <c r="AB142" i="22"/>
  <c r="Y142" i="22"/>
  <c r="V142" i="22"/>
  <c r="U142" i="22"/>
  <c r="W142" i="22" s="1"/>
  <c r="X142" i="22" s="1"/>
  <c r="T142" i="22"/>
  <c r="R142" i="22"/>
  <c r="O142" i="22"/>
  <c r="N142" i="22"/>
  <c r="M142" i="22"/>
  <c r="L142" i="22"/>
  <c r="K142" i="22"/>
  <c r="J142" i="22"/>
  <c r="I142" i="22"/>
  <c r="D142" i="22"/>
  <c r="B142" i="22"/>
  <c r="A142" i="22"/>
  <c r="AE141" i="22"/>
  <c r="AD141" i="22"/>
  <c r="AB141" i="22"/>
  <c r="Y141" i="22"/>
  <c r="V141" i="22"/>
  <c r="U141" i="22"/>
  <c r="W141" i="22" s="1"/>
  <c r="X141" i="22" s="1"/>
  <c r="T141" i="22"/>
  <c r="R141" i="22"/>
  <c r="O141" i="22"/>
  <c r="N141" i="22"/>
  <c r="K141" i="22"/>
  <c r="J141" i="22"/>
  <c r="L141" i="22" s="1"/>
  <c r="M141" i="22" s="1"/>
  <c r="I141" i="22"/>
  <c r="D141" i="22"/>
  <c r="B141" i="22"/>
  <c r="A141" i="22"/>
  <c r="AE140" i="22"/>
  <c r="AD140" i="22"/>
  <c r="AB140" i="22"/>
  <c r="AA140" i="22"/>
  <c r="Z140" i="22"/>
  <c r="Y140" i="22"/>
  <c r="V140" i="22"/>
  <c r="U140" i="22"/>
  <c r="W140" i="22" s="1"/>
  <c r="X140" i="22" s="1"/>
  <c r="T140" i="22"/>
  <c r="R140" i="22"/>
  <c r="O140" i="22"/>
  <c r="N140" i="22"/>
  <c r="K140" i="22"/>
  <c r="J140" i="22"/>
  <c r="I140" i="22"/>
  <c r="D140" i="22"/>
  <c r="B140" i="22"/>
  <c r="A140" i="22"/>
  <c r="AE139" i="22"/>
  <c r="AD139" i="22"/>
  <c r="AB139" i="22"/>
  <c r="Y139" i="22"/>
  <c r="V139" i="22"/>
  <c r="U139" i="22"/>
  <c r="T139" i="22"/>
  <c r="R139" i="22"/>
  <c r="Q139" i="22"/>
  <c r="P139" i="22"/>
  <c r="O139" i="22"/>
  <c r="N139" i="22"/>
  <c r="K139" i="22"/>
  <c r="J139" i="22"/>
  <c r="L139" i="22" s="1"/>
  <c r="M139" i="22" s="1"/>
  <c r="I139" i="22"/>
  <c r="D139" i="22"/>
  <c r="B139" i="22"/>
  <c r="A139" i="22"/>
  <c r="AE138" i="22"/>
  <c r="AD138" i="22"/>
  <c r="AB138" i="22"/>
  <c r="Y138" i="22"/>
  <c r="V138" i="22"/>
  <c r="U138" i="22"/>
  <c r="W138" i="22" s="1"/>
  <c r="X138" i="22" s="1"/>
  <c r="T138" i="22"/>
  <c r="R138" i="22"/>
  <c r="O138" i="22"/>
  <c r="N138" i="22"/>
  <c r="K138" i="22"/>
  <c r="J138" i="22"/>
  <c r="L138" i="22" s="1"/>
  <c r="M138" i="22" s="1"/>
  <c r="I138" i="22"/>
  <c r="D138" i="22"/>
  <c r="B138" i="22"/>
  <c r="A138" i="22"/>
  <c r="AE137" i="22"/>
  <c r="AD137" i="22"/>
  <c r="AB137" i="22"/>
  <c r="Y137" i="22"/>
  <c r="X137" i="22"/>
  <c r="V137" i="22"/>
  <c r="U137" i="22"/>
  <c r="W137" i="22" s="1"/>
  <c r="T137" i="22"/>
  <c r="R137" i="22"/>
  <c r="Q137" i="22"/>
  <c r="P137" i="22"/>
  <c r="O137" i="22"/>
  <c r="N137" i="22"/>
  <c r="L137" i="22"/>
  <c r="M137" i="22" s="1"/>
  <c r="K137" i="22"/>
  <c r="J137" i="22"/>
  <c r="I137" i="22"/>
  <c r="D137" i="22"/>
  <c r="B137" i="22"/>
  <c r="A137" i="22"/>
  <c r="AE136" i="22"/>
  <c r="AD136" i="22"/>
  <c r="AB136" i="22"/>
  <c r="Y136" i="22"/>
  <c r="V136" i="22"/>
  <c r="U136" i="22"/>
  <c r="W136" i="22" s="1"/>
  <c r="X136" i="22" s="1"/>
  <c r="T136" i="22"/>
  <c r="R136" i="22"/>
  <c r="O136" i="22"/>
  <c r="N136" i="22"/>
  <c r="K136" i="22"/>
  <c r="J136" i="22"/>
  <c r="L136" i="22" s="1"/>
  <c r="M136" i="22" s="1"/>
  <c r="I136" i="22"/>
  <c r="D136" i="22"/>
  <c r="B136" i="22"/>
  <c r="A136" i="22"/>
  <c r="AE135" i="22"/>
  <c r="AD135" i="22"/>
  <c r="AB135" i="22"/>
  <c r="AA135" i="22"/>
  <c r="Y135" i="22"/>
  <c r="V135" i="22"/>
  <c r="U135" i="22"/>
  <c r="W135" i="22" s="1"/>
  <c r="X135" i="22" s="1"/>
  <c r="Z135" i="22" s="1"/>
  <c r="T135" i="22"/>
  <c r="R135" i="22"/>
  <c r="Q135" i="22"/>
  <c r="P135" i="22"/>
  <c r="O135" i="22"/>
  <c r="N135" i="22"/>
  <c r="K135" i="22"/>
  <c r="J135" i="22"/>
  <c r="L135" i="22" s="1"/>
  <c r="M135" i="22" s="1"/>
  <c r="I135" i="22"/>
  <c r="D135" i="22"/>
  <c r="B135" i="22"/>
  <c r="A135" i="22"/>
  <c r="AE134" i="22"/>
  <c r="AD134" i="22"/>
  <c r="AB134" i="22"/>
  <c r="AA134" i="22"/>
  <c r="Z134" i="22"/>
  <c r="Y134" i="22"/>
  <c r="V134" i="22"/>
  <c r="U134" i="22"/>
  <c r="W134" i="22" s="1"/>
  <c r="X134" i="22" s="1"/>
  <c r="T134" i="22"/>
  <c r="R134" i="22"/>
  <c r="O134" i="22"/>
  <c r="N134" i="22"/>
  <c r="K134" i="22"/>
  <c r="J134" i="22"/>
  <c r="I134" i="22"/>
  <c r="D134" i="22"/>
  <c r="B134" i="22"/>
  <c r="A134" i="22"/>
  <c r="AE133" i="22"/>
  <c r="AD133" i="22"/>
  <c r="AB133" i="22"/>
  <c r="Y133" i="22"/>
  <c r="W133" i="22"/>
  <c r="X133" i="22" s="1"/>
  <c r="V133" i="22"/>
  <c r="U133" i="22"/>
  <c r="T133" i="22"/>
  <c r="R133" i="22"/>
  <c r="Q133" i="22"/>
  <c r="O133" i="22"/>
  <c r="N133" i="22"/>
  <c r="L133" i="22"/>
  <c r="M133" i="22" s="1"/>
  <c r="P133" i="22" s="1"/>
  <c r="K133" i="22"/>
  <c r="J133" i="22"/>
  <c r="I133" i="22"/>
  <c r="D133" i="22"/>
  <c r="B133" i="22"/>
  <c r="A133" i="22"/>
  <c r="AE132" i="22"/>
  <c r="AD132" i="22"/>
  <c r="AB132" i="22"/>
  <c r="Y132" i="22"/>
  <c r="V132" i="22"/>
  <c r="U132" i="22"/>
  <c r="W132" i="22" s="1"/>
  <c r="X132" i="22" s="1"/>
  <c r="T132" i="22"/>
  <c r="R132" i="22"/>
  <c r="Q132" i="22"/>
  <c r="P132" i="22"/>
  <c r="O132" i="22"/>
  <c r="L132" i="22" s="1"/>
  <c r="M132" i="22" s="1"/>
  <c r="N132" i="22"/>
  <c r="K132" i="22"/>
  <c r="J132" i="22"/>
  <c r="I132" i="22"/>
  <c r="D132" i="22"/>
  <c r="B132" i="22"/>
  <c r="A132" i="22"/>
  <c r="AE131" i="22"/>
  <c r="AD131" i="22"/>
  <c r="AB131" i="22"/>
  <c r="Y131" i="22"/>
  <c r="W131" i="22"/>
  <c r="X131" i="22" s="1"/>
  <c r="V131" i="22"/>
  <c r="U131" i="22"/>
  <c r="T131" i="22"/>
  <c r="R131" i="22"/>
  <c r="O131" i="22"/>
  <c r="N131" i="22"/>
  <c r="L131" i="22"/>
  <c r="M131" i="22" s="1"/>
  <c r="K131" i="22"/>
  <c r="J131" i="22"/>
  <c r="I131" i="22"/>
  <c r="D131" i="22"/>
  <c r="B131" i="22"/>
  <c r="A131" i="22"/>
  <c r="AE130" i="22"/>
  <c r="AD130" i="22"/>
  <c r="AB130" i="22"/>
  <c r="AA130" i="22"/>
  <c r="Y130" i="22"/>
  <c r="V130" i="22"/>
  <c r="U130" i="22"/>
  <c r="W130" i="22" s="1"/>
  <c r="X130" i="22" s="1"/>
  <c r="Z130" i="22" s="1"/>
  <c r="T130" i="22"/>
  <c r="R130" i="22"/>
  <c r="O130" i="22"/>
  <c r="N130" i="22"/>
  <c r="L130" i="22"/>
  <c r="M130" i="22" s="1"/>
  <c r="Q130" i="22" s="1"/>
  <c r="K130" i="22"/>
  <c r="J130" i="22"/>
  <c r="I130" i="22"/>
  <c r="D130" i="22"/>
  <c r="B130" i="22"/>
  <c r="A130" i="22"/>
  <c r="AE129" i="22"/>
  <c r="AD129" i="22"/>
  <c r="AB129" i="22"/>
  <c r="Y129" i="22"/>
  <c r="V129" i="22"/>
  <c r="U129" i="22"/>
  <c r="W129" i="22" s="1"/>
  <c r="X129" i="22" s="1"/>
  <c r="AA129" i="22" s="1"/>
  <c r="T129" i="22"/>
  <c r="R129" i="22"/>
  <c r="Q129" i="22"/>
  <c r="P129" i="22"/>
  <c r="O129" i="22"/>
  <c r="N129" i="22"/>
  <c r="K129" i="22"/>
  <c r="J129" i="22"/>
  <c r="L129" i="22" s="1"/>
  <c r="M129" i="22" s="1"/>
  <c r="I129" i="22"/>
  <c r="D129" i="22"/>
  <c r="B129" i="22"/>
  <c r="A129" i="22"/>
  <c r="AE128" i="22"/>
  <c r="AD128" i="22"/>
  <c r="AB128" i="22"/>
  <c r="AA128" i="22"/>
  <c r="Z128" i="22"/>
  <c r="Y128" i="22"/>
  <c r="V128" i="22"/>
  <c r="U128" i="22"/>
  <c r="W128" i="22" s="1"/>
  <c r="X128" i="22" s="1"/>
  <c r="T128" i="22"/>
  <c r="R128" i="22"/>
  <c r="O128" i="22"/>
  <c r="N128" i="22"/>
  <c r="L128" i="22"/>
  <c r="M128" i="22" s="1"/>
  <c r="K128" i="22"/>
  <c r="J128" i="22"/>
  <c r="I128" i="22"/>
  <c r="D128" i="22"/>
  <c r="B128" i="22"/>
  <c r="A128" i="22"/>
  <c r="AE127" i="22"/>
  <c r="AD127" i="22"/>
  <c r="AB127" i="22"/>
  <c r="Y127" i="22"/>
  <c r="V127" i="22"/>
  <c r="U127" i="22"/>
  <c r="T127" i="22"/>
  <c r="R127" i="22"/>
  <c r="O127" i="22"/>
  <c r="N127" i="22"/>
  <c r="L127" i="22"/>
  <c r="M127" i="22" s="1"/>
  <c r="K127" i="22"/>
  <c r="J127" i="22"/>
  <c r="I127" i="22"/>
  <c r="D127" i="22"/>
  <c r="B127" i="22"/>
  <c r="A127" i="22"/>
  <c r="AE126" i="22"/>
  <c r="AD126" i="22"/>
  <c r="AB126" i="22"/>
  <c r="Y126" i="22"/>
  <c r="V126" i="22"/>
  <c r="U126" i="22"/>
  <c r="W126" i="22" s="1"/>
  <c r="X126" i="22" s="1"/>
  <c r="AA126" i="22" s="1"/>
  <c r="T126" i="22"/>
  <c r="R126" i="22"/>
  <c r="O126" i="22"/>
  <c r="N126" i="22"/>
  <c r="L126" i="22"/>
  <c r="M126" i="22" s="1"/>
  <c r="K126" i="22"/>
  <c r="J126" i="22"/>
  <c r="I126" i="22"/>
  <c r="D126" i="22"/>
  <c r="B126" i="22"/>
  <c r="A126" i="22"/>
  <c r="AE125" i="22"/>
  <c r="AD125" i="22"/>
  <c r="AB125" i="22"/>
  <c r="Y125" i="22"/>
  <c r="V125" i="22"/>
  <c r="U125" i="22"/>
  <c r="W125" i="22" s="1"/>
  <c r="X125" i="22" s="1"/>
  <c r="T125" i="22"/>
  <c r="R125" i="22"/>
  <c r="O125" i="22"/>
  <c r="N125" i="22"/>
  <c r="K125" i="22"/>
  <c r="J125" i="22"/>
  <c r="L125" i="22" s="1"/>
  <c r="M125" i="22" s="1"/>
  <c r="I125" i="22"/>
  <c r="D125" i="22"/>
  <c r="B125" i="22"/>
  <c r="A125" i="22"/>
  <c r="AE124" i="22"/>
  <c r="AD124" i="22"/>
  <c r="AB124" i="22"/>
  <c r="AA124" i="22"/>
  <c r="Z124" i="22"/>
  <c r="Y124" i="22"/>
  <c r="V124" i="22"/>
  <c r="U124" i="22"/>
  <c r="W124" i="22" s="1"/>
  <c r="X124" i="22" s="1"/>
  <c r="T124" i="22"/>
  <c r="R124" i="22"/>
  <c r="Q124" i="22"/>
  <c r="P124" i="22"/>
  <c r="O124" i="22"/>
  <c r="N124" i="22"/>
  <c r="K124" i="22"/>
  <c r="J124" i="22"/>
  <c r="L124" i="22" s="1"/>
  <c r="M124" i="22" s="1"/>
  <c r="I124" i="22"/>
  <c r="D124" i="22"/>
  <c r="B124" i="22"/>
  <c r="A124" i="22"/>
  <c r="AE123" i="22"/>
  <c r="AD123" i="22"/>
  <c r="AB123" i="22"/>
  <c r="Y123" i="22"/>
  <c r="X123" i="22"/>
  <c r="V123" i="22"/>
  <c r="W123" i="22" s="1"/>
  <c r="U123" i="22"/>
  <c r="T123" i="22"/>
  <c r="R123" i="22"/>
  <c r="O123" i="22"/>
  <c r="N123" i="22"/>
  <c r="L123" i="22"/>
  <c r="M123" i="22" s="1"/>
  <c r="K123" i="22"/>
  <c r="J123" i="22"/>
  <c r="I123" i="22"/>
  <c r="D123" i="22"/>
  <c r="B123" i="22"/>
  <c r="A123" i="22"/>
  <c r="AE122" i="22"/>
  <c r="AD122" i="22"/>
  <c r="AB122" i="22"/>
  <c r="Z122" i="22"/>
  <c r="Y122" i="22"/>
  <c r="V122" i="22"/>
  <c r="U122" i="22"/>
  <c r="W122" i="22" s="1"/>
  <c r="X122" i="22" s="1"/>
  <c r="AA122" i="22" s="1"/>
  <c r="T122" i="22"/>
  <c r="R122" i="22"/>
  <c r="Q122" i="22"/>
  <c r="P122" i="22"/>
  <c r="O122" i="22"/>
  <c r="L122" i="22" s="1"/>
  <c r="M122" i="22" s="1"/>
  <c r="N122" i="22"/>
  <c r="K122" i="22"/>
  <c r="J122" i="22"/>
  <c r="I122" i="22"/>
  <c r="D122" i="22"/>
  <c r="B122" i="22"/>
  <c r="A122" i="22"/>
  <c r="AE121" i="22"/>
  <c r="AD121" i="22"/>
  <c r="AB121" i="22"/>
  <c r="Y121" i="22"/>
  <c r="V121" i="22"/>
  <c r="U121" i="22"/>
  <c r="W121" i="22" s="1"/>
  <c r="X121" i="22" s="1"/>
  <c r="T121" i="22"/>
  <c r="R121" i="22"/>
  <c r="O121" i="22"/>
  <c r="N121" i="22"/>
  <c r="K121" i="22"/>
  <c r="J121" i="22"/>
  <c r="L121" i="22" s="1"/>
  <c r="M121" i="22" s="1"/>
  <c r="I121" i="22"/>
  <c r="D121" i="22"/>
  <c r="B121" i="22"/>
  <c r="A121" i="22"/>
  <c r="AE120" i="22"/>
  <c r="AB120" i="22"/>
  <c r="W120" i="22"/>
  <c r="T120" i="22"/>
  <c r="N120" i="22"/>
  <c r="L120" i="22"/>
  <c r="K120" i="22"/>
  <c r="J120" i="22"/>
  <c r="I120" i="22"/>
  <c r="AE117" i="22"/>
  <c r="AD117" i="22"/>
  <c r="AB117" i="22"/>
  <c r="Y117" i="22"/>
  <c r="W117" i="22"/>
  <c r="X117" i="22" s="1"/>
  <c r="Z117" i="22" s="1"/>
  <c r="V117" i="22"/>
  <c r="U117" i="22"/>
  <c r="T117" i="22"/>
  <c r="R117" i="22"/>
  <c r="Q117" i="22"/>
  <c r="P117" i="22"/>
  <c r="O117" i="22"/>
  <c r="N117" i="22"/>
  <c r="K117" i="22"/>
  <c r="J117" i="22"/>
  <c r="L117" i="22" s="1"/>
  <c r="M117" i="22" s="1"/>
  <c r="I117" i="22"/>
  <c r="D117" i="22"/>
  <c r="B117" i="22"/>
  <c r="A117" i="22"/>
  <c r="AE116" i="22"/>
  <c r="AD116" i="22"/>
  <c r="AB116" i="22"/>
  <c r="AA116" i="22"/>
  <c r="Z116" i="22"/>
  <c r="Y116" i="22"/>
  <c r="X116" i="22"/>
  <c r="W116" i="22"/>
  <c r="V116" i="22"/>
  <c r="U116" i="22"/>
  <c r="T116" i="22"/>
  <c r="R116" i="22"/>
  <c r="O116" i="22"/>
  <c r="N116" i="22"/>
  <c r="K116" i="22"/>
  <c r="J116" i="22"/>
  <c r="L116" i="22" s="1"/>
  <c r="M116" i="22" s="1"/>
  <c r="Q116" i="22" s="1"/>
  <c r="I116" i="22"/>
  <c r="D116" i="22"/>
  <c r="B116" i="22"/>
  <c r="A116" i="22"/>
  <c r="AE115" i="22"/>
  <c r="AD115" i="22"/>
  <c r="AB115" i="22"/>
  <c r="Y115" i="22"/>
  <c r="W115" i="22"/>
  <c r="X115" i="22" s="1"/>
  <c r="V115" i="22"/>
  <c r="U115" i="22"/>
  <c r="T115" i="22"/>
  <c r="R115" i="22"/>
  <c r="O115" i="22"/>
  <c r="N115" i="22"/>
  <c r="K115" i="22"/>
  <c r="J115" i="22"/>
  <c r="I115" i="22"/>
  <c r="D115" i="22"/>
  <c r="B115" i="22"/>
  <c r="A115" i="22"/>
  <c r="AE114" i="22"/>
  <c r="AD114" i="22"/>
  <c r="AB114" i="22"/>
  <c r="Y114" i="22"/>
  <c r="W114" i="22"/>
  <c r="X114" i="22" s="1"/>
  <c r="V114" i="22"/>
  <c r="U114" i="22"/>
  <c r="T114" i="22"/>
  <c r="R114" i="22"/>
  <c r="O114" i="22"/>
  <c r="N114" i="22"/>
  <c r="K114" i="22"/>
  <c r="J114" i="22"/>
  <c r="L114" i="22" s="1"/>
  <c r="M114" i="22" s="1"/>
  <c r="I114" i="22"/>
  <c r="D114" i="22"/>
  <c r="B114" i="22"/>
  <c r="A114" i="22"/>
  <c r="AE113" i="22"/>
  <c r="AD113" i="22"/>
  <c r="AB113" i="22"/>
  <c r="Y113" i="22"/>
  <c r="V113" i="22"/>
  <c r="W113" i="22" s="1"/>
  <c r="X113" i="22" s="1"/>
  <c r="U113" i="22"/>
  <c r="T113" i="22"/>
  <c r="R113" i="22"/>
  <c r="O113" i="22"/>
  <c r="N113" i="22"/>
  <c r="K113" i="22"/>
  <c r="J113" i="22"/>
  <c r="I113" i="22"/>
  <c r="D113" i="22"/>
  <c r="B113" i="22"/>
  <c r="A113" i="22"/>
  <c r="AE112" i="22"/>
  <c r="AD112" i="22"/>
  <c r="AB112" i="22"/>
  <c r="Y112" i="22"/>
  <c r="W112" i="22"/>
  <c r="X112" i="22" s="1"/>
  <c r="V112" i="22"/>
  <c r="U112" i="22"/>
  <c r="T112" i="22"/>
  <c r="R112" i="22"/>
  <c r="O112" i="22"/>
  <c r="N112" i="22"/>
  <c r="K112" i="22"/>
  <c r="J112" i="22"/>
  <c r="L112" i="22" s="1"/>
  <c r="M112" i="22" s="1"/>
  <c r="I112" i="22"/>
  <c r="D112" i="22"/>
  <c r="B112" i="22"/>
  <c r="A112" i="22"/>
  <c r="AE111" i="22"/>
  <c r="AD111" i="22"/>
  <c r="AB111" i="22"/>
  <c r="Y111" i="22"/>
  <c r="V111" i="22"/>
  <c r="U111" i="22"/>
  <c r="W111" i="22" s="1"/>
  <c r="X111" i="22" s="1"/>
  <c r="T111" i="22"/>
  <c r="R111" i="22"/>
  <c r="O111" i="22"/>
  <c r="N111" i="22"/>
  <c r="K111" i="22"/>
  <c r="J111" i="22"/>
  <c r="L111" i="22" s="1"/>
  <c r="M111" i="22" s="1"/>
  <c r="Q111" i="22" s="1"/>
  <c r="I111" i="22"/>
  <c r="D111" i="22"/>
  <c r="B111" i="22"/>
  <c r="A111" i="22"/>
  <c r="AE110" i="22"/>
  <c r="AD110" i="22"/>
  <c r="AB110" i="22"/>
  <c r="AA110" i="22"/>
  <c r="Y110" i="22"/>
  <c r="W110" i="22"/>
  <c r="X110" i="22" s="1"/>
  <c r="Z110" i="22" s="1"/>
  <c r="V110" i="22"/>
  <c r="U110" i="22"/>
  <c r="T110" i="22"/>
  <c r="R110" i="22"/>
  <c r="O110" i="22"/>
  <c r="N110" i="22"/>
  <c r="K110" i="22"/>
  <c r="J110" i="22"/>
  <c r="L110" i="22" s="1"/>
  <c r="M110" i="22" s="1"/>
  <c r="Q110" i="22" s="1"/>
  <c r="I110" i="22"/>
  <c r="D110" i="22"/>
  <c r="B110" i="22"/>
  <c r="A110" i="22"/>
  <c r="AE109" i="22"/>
  <c r="AD109" i="22"/>
  <c r="AB109" i="22"/>
  <c r="Y109" i="22"/>
  <c r="V109" i="22"/>
  <c r="U109" i="22"/>
  <c r="W109" i="22" s="1"/>
  <c r="X109" i="22" s="1"/>
  <c r="Z109" i="22" s="1"/>
  <c r="T109" i="22"/>
  <c r="R109" i="22"/>
  <c r="O109" i="22"/>
  <c r="N109" i="22"/>
  <c r="K109" i="22"/>
  <c r="J109" i="22"/>
  <c r="L109" i="22" s="1"/>
  <c r="M109" i="22" s="1"/>
  <c r="I109" i="22"/>
  <c r="D109" i="22"/>
  <c r="B109" i="22"/>
  <c r="A109" i="22"/>
  <c r="AE108" i="22"/>
  <c r="AD108" i="22"/>
  <c r="AB108" i="22"/>
  <c r="Y108" i="22"/>
  <c r="W108" i="22"/>
  <c r="X108" i="22" s="1"/>
  <c r="AA108" i="22" s="1"/>
  <c r="V108" i="22"/>
  <c r="U108" i="22"/>
  <c r="T108" i="22"/>
  <c r="R108" i="22"/>
  <c r="O108" i="22"/>
  <c r="N108" i="22"/>
  <c r="K108" i="22"/>
  <c r="J108" i="22"/>
  <c r="I108" i="22"/>
  <c r="D108" i="22"/>
  <c r="B108" i="22"/>
  <c r="A108" i="22"/>
  <c r="AE107" i="22"/>
  <c r="AD107" i="22"/>
  <c r="AB107" i="22"/>
  <c r="Y107" i="22"/>
  <c r="W107" i="22"/>
  <c r="X107" i="22" s="1"/>
  <c r="V107" i="22"/>
  <c r="U107" i="22"/>
  <c r="T107" i="22"/>
  <c r="R107" i="22"/>
  <c r="O107" i="22"/>
  <c r="N107" i="22"/>
  <c r="K107" i="22"/>
  <c r="J107" i="22"/>
  <c r="I107" i="22"/>
  <c r="D107" i="22"/>
  <c r="B107" i="22"/>
  <c r="A107" i="22"/>
  <c r="AE106" i="22"/>
  <c r="AD106" i="22"/>
  <c r="AB106" i="22"/>
  <c r="Y106" i="22"/>
  <c r="X106" i="22"/>
  <c r="W106" i="22"/>
  <c r="V106" i="22"/>
  <c r="U106" i="22"/>
  <c r="T106" i="22"/>
  <c r="R106" i="22"/>
  <c r="Q106" i="22"/>
  <c r="O106" i="22"/>
  <c r="N106" i="22"/>
  <c r="L106" i="22"/>
  <c r="M106" i="22" s="1"/>
  <c r="P106" i="22" s="1"/>
  <c r="K106" i="22"/>
  <c r="J106" i="22"/>
  <c r="I106" i="22"/>
  <c r="D106" i="22"/>
  <c r="B106" i="22"/>
  <c r="A106" i="22"/>
  <c r="AE105" i="22"/>
  <c r="AD105" i="22"/>
  <c r="AB105" i="22"/>
  <c r="AA105" i="22"/>
  <c r="Z105" i="22"/>
  <c r="Y105" i="22"/>
  <c r="V105" i="22"/>
  <c r="U105" i="22"/>
  <c r="W105" i="22" s="1"/>
  <c r="X105" i="22" s="1"/>
  <c r="T105" i="22"/>
  <c r="R105" i="22"/>
  <c r="O105" i="22"/>
  <c r="N105" i="22"/>
  <c r="K105" i="22"/>
  <c r="J105" i="22"/>
  <c r="I105" i="22"/>
  <c r="D105" i="22"/>
  <c r="B105" i="22"/>
  <c r="A105" i="22"/>
  <c r="AE104" i="22"/>
  <c r="AD104" i="22"/>
  <c r="AB104" i="22"/>
  <c r="Y104" i="22"/>
  <c r="V104" i="22"/>
  <c r="U104" i="22"/>
  <c r="W104" i="22" s="1"/>
  <c r="X104" i="22" s="1"/>
  <c r="T104" i="22"/>
  <c r="R104" i="22"/>
  <c r="P104" i="22"/>
  <c r="O104" i="22"/>
  <c r="N104" i="22"/>
  <c r="K104" i="22"/>
  <c r="J104" i="22"/>
  <c r="L104" i="22" s="1"/>
  <c r="M104" i="22" s="1"/>
  <c r="Q104" i="22" s="1"/>
  <c r="I104" i="22"/>
  <c r="D104" i="22"/>
  <c r="B104" i="22"/>
  <c r="A104" i="22"/>
  <c r="AE103" i="22"/>
  <c r="AD103" i="22"/>
  <c r="AB103" i="22"/>
  <c r="Z103" i="22"/>
  <c r="Y103" i="22"/>
  <c r="W103" i="22"/>
  <c r="X103" i="22" s="1"/>
  <c r="AA103" i="22" s="1"/>
  <c r="V103" i="22"/>
  <c r="U103" i="22"/>
  <c r="T103" i="22"/>
  <c r="R103" i="22"/>
  <c r="O103" i="22"/>
  <c r="N103" i="22"/>
  <c r="K103" i="22"/>
  <c r="J103" i="22"/>
  <c r="L103" i="22" s="1"/>
  <c r="M103" i="22" s="1"/>
  <c r="I103" i="22"/>
  <c r="D103" i="22"/>
  <c r="B103" i="22"/>
  <c r="A103" i="22"/>
  <c r="AE102" i="22"/>
  <c r="AD102" i="22"/>
  <c r="AB102" i="22"/>
  <c r="Z102" i="22"/>
  <c r="Y102" i="22"/>
  <c r="V102" i="22"/>
  <c r="U102" i="22"/>
  <c r="W102" i="22" s="1"/>
  <c r="X102" i="22" s="1"/>
  <c r="AA102" i="22" s="1"/>
  <c r="T102" i="22"/>
  <c r="R102" i="22"/>
  <c r="O102" i="22"/>
  <c r="L102" i="22" s="1"/>
  <c r="M102" i="22" s="1"/>
  <c r="Q102" i="22" s="1"/>
  <c r="N102" i="22"/>
  <c r="K102" i="22"/>
  <c r="J102" i="22"/>
  <c r="I102" i="22"/>
  <c r="D102" i="22"/>
  <c r="B102" i="22"/>
  <c r="A102" i="22"/>
  <c r="AE101" i="22"/>
  <c r="AD101" i="22"/>
  <c r="AB101" i="22"/>
  <c r="Y101" i="22"/>
  <c r="X101" i="22"/>
  <c r="AA101" i="22" s="1"/>
  <c r="W101" i="22"/>
  <c r="V101" i="22"/>
  <c r="U101" i="22"/>
  <c r="T101" i="22"/>
  <c r="R101" i="22"/>
  <c r="Q101" i="22"/>
  <c r="O101" i="22"/>
  <c r="N101" i="22"/>
  <c r="K101" i="22"/>
  <c r="J101" i="22"/>
  <c r="L101" i="22" s="1"/>
  <c r="M101" i="22" s="1"/>
  <c r="P101" i="22" s="1"/>
  <c r="I101" i="22"/>
  <c r="D101" i="22"/>
  <c r="B101" i="22"/>
  <c r="A101" i="22"/>
  <c r="AE100" i="22"/>
  <c r="AD100" i="22"/>
  <c r="AB100" i="22"/>
  <c r="Y100" i="22"/>
  <c r="V100" i="22"/>
  <c r="U100" i="22"/>
  <c r="W100" i="22" s="1"/>
  <c r="X100" i="22" s="1"/>
  <c r="AA100" i="22" s="1"/>
  <c r="T100" i="22"/>
  <c r="R100" i="22"/>
  <c r="Q100" i="22"/>
  <c r="O100" i="22"/>
  <c r="N100" i="22"/>
  <c r="L100" i="22"/>
  <c r="M100" i="22" s="1"/>
  <c r="P100" i="22" s="1"/>
  <c r="K100" i="22"/>
  <c r="J100" i="22"/>
  <c r="I100" i="22"/>
  <c r="D100" i="22"/>
  <c r="B100" i="22"/>
  <c r="A100" i="22"/>
  <c r="AE99" i="22"/>
  <c r="AD99" i="22"/>
  <c r="AB99" i="22"/>
  <c r="Y99" i="22"/>
  <c r="V99" i="22"/>
  <c r="U99" i="22"/>
  <c r="W99" i="22" s="1"/>
  <c r="X99" i="22" s="1"/>
  <c r="AA99" i="22" s="1"/>
  <c r="T99" i="22"/>
  <c r="R99" i="22"/>
  <c r="Q99" i="22"/>
  <c r="P99" i="22"/>
  <c r="O99" i="22"/>
  <c r="N99" i="22"/>
  <c r="K99" i="22"/>
  <c r="J99" i="22"/>
  <c r="L99" i="22" s="1"/>
  <c r="M99" i="22" s="1"/>
  <c r="I99" i="22"/>
  <c r="D99" i="22"/>
  <c r="B99" i="22"/>
  <c r="A99" i="22"/>
  <c r="AE98" i="22"/>
  <c r="AD98" i="22"/>
  <c r="AB98" i="22"/>
  <c r="AA98" i="22"/>
  <c r="Y98" i="22"/>
  <c r="X98" i="22"/>
  <c r="Z98" i="22" s="1"/>
  <c r="W98" i="22"/>
  <c r="V98" i="22"/>
  <c r="U98" i="22"/>
  <c r="T98" i="22"/>
  <c r="R98" i="22"/>
  <c r="O98" i="22"/>
  <c r="N98" i="22"/>
  <c r="K98" i="22"/>
  <c r="J98" i="22"/>
  <c r="L98" i="22" s="1"/>
  <c r="M98" i="22" s="1"/>
  <c r="I98" i="22"/>
  <c r="D98" i="22"/>
  <c r="B98" i="22"/>
  <c r="A98" i="22"/>
  <c r="AE97" i="22"/>
  <c r="AD97" i="22"/>
  <c r="AB97" i="22"/>
  <c r="Y97" i="22"/>
  <c r="V97" i="22"/>
  <c r="U97" i="22"/>
  <c r="W97" i="22" s="1"/>
  <c r="X97" i="22" s="1"/>
  <c r="T97" i="22"/>
  <c r="R97" i="22"/>
  <c r="O97" i="22"/>
  <c r="N97" i="22"/>
  <c r="K97" i="22"/>
  <c r="J97" i="22"/>
  <c r="L97" i="22" s="1"/>
  <c r="M97" i="22" s="1"/>
  <c r="Q97" i="22" s="1"/>
  <c r="I97" i="22"/>
  <c r="D97" i="22"/>
  <c r="B97" i="22"/>
  <c r="A97" i="22"/>
  <c r="AE96" i="22"/>
  <c r="AD96" i="22"/>
  <c r="AB96" i="22"/>
  <c r="AA96" i="22"/>
  <c r="Y96" i="22"/>
  <c r="W96" i="22"/>
  <c r="X96" i="22" s="1"/>
  <c r="Z96" i="22" s="1"/>
  <c r="V96" i="22"/>
  <c r="U96" i="22"/>
  <c r="T96" i="22"/>
  <c r="R96" i="22"/>
  <c r="P96" i="22"/>
  <c r="O96" i="22"/>
  <c r="N96" i="22"/>
  <c r="K96" i="22"/>
  <c r="J96" i="22"/>
  <c r="L96" i="22" s="1"/>
  <c r="M96" i="22" s="1"/>
  <c r="Q96" i="22" s="1"/>
  <c r="I96" i="22"/>
  <c r="D96" i="22"/>
  <c r="B96" i="22"/>
  <c r="A96" i="22"/>
  <c r="AE95" i="22"/>
  <c r="AD95" i="22"/>
  <c r="AB95" i="22"/>
  <c r="Y95" i="22"/>
  <c r="V95" i="22"/>
  <c r="U95" i="22"/>
  <c r="T95" i="22"/>
  <c r="R95" i="22"/>
  <c r="O95" i="22"/>
  <c r="L95" i="22" s="1"/>
  <c r="M95" i="22" s="1"/>
  <c r="N95" i="22"/>
  <c r="K95" i="22"/>
  <c r="J95" i="22"/>
  <c r="I95" i="22"/>
  <c r="D95" i="22"/>
  <c r="B95" i="22"/>
  <c r="A95" i="22"/>
  <c r="AE94" i="22"/>
  <c r="AD94" i="22"/>
  <c r="AB94" i="22"/>
  <c r="Y94" i="22"/>
  <c r="X94" i="22"/>
  <c r="AA94" i="22" s="1"/>
  <c r="W94" i="22"/>
  <c r="V94" i="22"/>
  <c r="U94" i="22"/>
  <c r="T94" i="22"/>
  <c r="R94" i="22"/>
  <c r="O94" i="22"/>
  <c r="N94" i="22"/>
  <c r="K94" i="22"/>
  <c r="J94" i="22"/>
  <c r="L94" i="22" s="1"/>
  <c r="M94" i="22" s="1"/>
  <c r="I94" i="22"/>
  <c r="D94" i="22"/>
  <c r="B94" i="22"/>
  <c r="A94" i="22"/>
  <c r="AE93" i="22"/>
  <c r="AD93" i="22"/>
  <c r="AB93" i="22"/>
  <c r="Y93" i="22"/>
  <c r="X93" i="22"/>
  <c r="V93" i="22"/>
  <c r="U93" i="22"/>
  <c r="W93" i="22" s="1"/>
  <c r="T93" i="22"/>
  <c r="R93" i="22"/>
  <c r="O93" i="22"/>
  <c r="L93" i="22" s="1"/>
  <c r="M93" i="22" s="1"/>
  <c r="Q93" i="22" s="1"/>
  <c r="N93" i="22"/>
  <c r="K93" i="22"/>
  <c r="J93" i="22"/>
  <c r="I93" i="22"/>
  <c r="D93" i="22"/>
  <c r="B93" i="22"/>
  <c r="A93" i="22"/>
  <c r="AE92" i="22"/>
  <c r="AD92" i="22"/>
  <c r="AB92" i="22"/>
  <c r="Y92" i="22"/>
  <c r="V92" i="22"/>
  <c r="U92" i="22"/>
  <c r="W92" i="22" s="1"/>
  <c r="X92" i="22" s="1"/>
  <c r="T92" i="22"/>
  <c r="R92" i="22"/>
  <c r="O92" i="22"/>
  <c r="N92" i="22"/>
  <c r="K92" i="22"/>
  <c r="J92" i="22"/>
  <c r="L92" i="22" s="1"/>
  <c r="M92" i="22" s="1"/>
  <c r="I92" i="22"/>
  <c r="D92" i="22"/>
  <c r="B92" i="22"/>
  <c r="A92" i="22"/>
  <c r="AE91" i="22"/>
  <c r="AD91" i="22"/>
  <c r="AB91" i="22"/>
  <c r="Y91" i="22"/>
  <c r="X91" i="22"/>
  <c r="V91" i="22"/>
  <c r="U91" i="22"/>
  <c r="W91" i="22" s="1"/>
  <c r="T91" i="22"/>
  <c r="R91" i="22"/>
  <c r="O91" i="22"/>
  <c r="L91" i="22" s="1"/>
  <c r="M91" i="22" s="1"/>
  <c r="Q91" i="22" s="1"/>
  <c r="N91" i="22"/>
  <c r="K91" i="22"/>
  <c r="J91" i="22"/>
  <c r="I91" i="22"/>
  <c r="D91" i="22"/>
  <c r="B91" i="22"/>
  <c r="A91" i="22"/>
  <c r="AE90" i="22"/>
  <c r="AD90" i="22"/>
  <c r="AB90" i="22"/>
  <c r="Y90" i="22"/>
  <c r="X90" i="22"/>
  <c r="W90" i="22"/>
  <c r="V90" i="22"/>
  <c r="U90" i="22"/>
  <c r="T90" i="22"/>
  <c r="R90" i="22"/>
  <c r="O90" i="22"/>
  <c r="N90" i="22"/>
  <c r="M90" i="22"/>
  <c r="L90" i="22"/>
  <c r="K90" i="22"/>
  <c r="J90" i="22"/>
  <c r="I90" i="22"/>
  <c r="D90" i="22"/>
  <c r="B90" i="22"/>
  <c r="A90" i="22"/>
  <c r="AE89" i="22"/>
  <c r="AD89" i="22"/>
  <c r="AB89" i="22"/>
  <c r="Y89" i="22"/>
  <c r="V89" i="22"/>
  <c r="U89" i="22"/>
  <c r="W89" i="22" s="1"/>
  <c r="X89" i="22" s="1"/>
  <c r="T89" i="22"/>
  <c r="R89" i="22"/>
  <c r="Q89" i="22"/>
  <c r="O89" i="22"/>
  <c r="L89" i="22" s="1"/>
  <c r="M89" i="22" s="1"/>
  <c r="P89" i="22" s="1"/>
  <c r="N89" i="22"/>
  <c r="K89" i="22"/>
  <c r="J89" i="22"/>
  <c r="I89" i="22"/>
  <c r="D89" i="22"/>
  <c r="B89" i="22"/>
  <c r="A89" i="22"/>
  <c r="AE88" i="22"/>
  <c r="AD88" i="22"/>
  <c r="AB88" i="22"/>
  <c r="Y88" i="22"/>
  <c r="X88" i="22"/>
  <c r="AA88" i="22" s="1"/>
  <c r="W88" i="22"/>
  <c r="V88" i="22"/>
  <c r="U88" i="22"/>
  <c r="T88" i="22"/>
  <c r="R88" i="22"/>
  <c r="O88" i="22"/>
  <c r="N88" i="22"/>
  <c r="M88" i="22"/>
  <c r="K88" i="22"/>
  <c r="J88" i="22"/>
  <c r="L88" i="22" s="1"/>
  <c r="I88" i="22"/>
  <c r="D88" i="22"/>
  <c r="B88" i="22"/>
  <c r="A88" i="22"/>
  <c r="AE87" i="22"/>
  <c r="AD87" i="22"/>
  <c r="AB87" i="22"/>
  <c r="Y87" i="22"/>
  <c r="V87" i="22"/>
  <c r="U87" i="22"/>
  <c r="W87" i="22" s="1"/>
  <c r="X87" i="22" s="1"/>
  <c r="T87" i="22"/>
  <c r="R87" i="22"/>
  <c r="P87" i="22"/>
  <c r="O87" i="22"/>
  <c r="N87" i="22"/>
  <c r="L87" i="22"/>
  <c r="M87" i="22" s="1"/>
  <c r="Q87" i="22" s="1"/>
  <c r="K87" i="22"/>
  <c r="J87" i="22"/>
  <c r="I87" i="22"/>
  <c r="D87" i="22"/>
  <c r="B87" i="22"/>
  <c r="A87" i="22"/>
  <c r="AE86" i="22"/>
  <c r="AD86" i="22"/>
  <c r="AB86" i="22"/>
  <c r="Y86" i="22"/>
  <c r="V86" i="22"/>
  <c r="U86" i="22"/>
  <c r="W86" i="22" s="1"/>
  <c r="X86" i="22" s="1"/>
  <c r="T86" i="22"/>
  <c r="R86" i="22"/>
  <c r="O86" i="22"/>
  <c r="N86" i="22"/>
  <c r="M86" i="22"/>
  <c r="L86" i="22"/>
  <c r="K86" i="22"/>
  <c r="J86" i="22"/>
  <c r="I86" i="22"/>
  <c r="D86" i="22"/>
  <c r="B86" i="22"/>
  <c r="A86" i="22"/>
  <c r="AE85" i="22"/>
  <c r="AD85" i="22"/>
  <c r="AB85" i="22"/>
  <c r="Y85" i="22"/>
  <c r="V85" i="22"/>
  <c r="U85" i="22"/>
  <c r="T85" i="22"/>
  <c r="R85" i="22"/>
  <c r="Q85" i="22"/>
  <c r="O85" i="22"/>
  <c r="L85" i="22" s="1"/>
  <c r="N85" i="22"/>
  <c r="M85" i="22"/>
  <c r="P85" i="22" s="1"/>
  <c r="K85" i="22"/>
  <c r="J85" i="22"/>
  <c r="I85" i="22"/>
  <c r="D85" i="22"/>
  <c r="B85" i="22"/>
  <c r="A85" i="22"/>
  <c r="AE84" i="22"/>
  <c r="AD84" i="22"/>
  <c r="AB84" i="22"/>
  <c r="AA84" i="22"/>
  <c r="Z84" i="22"/>
  <c r="Y84" i="22"/>
  <c r="X84" i="22"/>
  <c r="V84" i="22"/>
  <c r="U84" i="22"/>
  <c r="W84" i="22" s="1"/>
  <c r="T84" i="22"/>
  <c r="R84" i="22"/>
  <c r="O84" i="22"/>
  <c r="N84" i="22"/>
  <c r="M84" i="22"/>
  <c r="K84" i="22"/>
  <c r="J84" i="22"/>
  <c r="L84" i="22" s="1"/>
  <c r="I84" i="22"/>
  <c r="D84" i="22"/>
  <c r="B84" i="22"/>
  <c r="A84" i="22"/>
  <c r="AE83" i="22"/>
  <c r="W83" i="22"/>
  <c r="T83" i="22"/>
  <c r="N83" i="22"/>
  <c r="L83" i="22"/>
  <c r="K83" i="22"/>
  <c r="J83" i="22"/>
  <c r="I83" i="22"/>
  <c r="AE80" i="22"/>
  <c r="AD80" i="22"/>
  <c r="AB80" i="22"/>
  <c r="Y80" i="22"/>
  <c r="V80" i="22"/>
  <c r="U80" i="22"/>
  <c r="W80" i="22" s="1"/>
  <c r="X80" i="22" s="1"/>
  <c r="T80" i="22"/>
  <c r="R80" i="22"/>
  <c r="O80" i="22"/>
  <c r="N80" i="22"/>
  <c r="K80" i="22"/>
  <c r="J80" i="22"/>
  <c r="L80" i="22" s="1"/>
  <c r="M80" i="22" s="1"/>
  <c r="I80" i="22"/>
  <c r="D80" i="22"/>
  <c r="B80" i="22"/>
  <c r="A80" i="22"/>
  <c r="AE79" i="22"/>
  <c r="AD79" i="22"/>
  <c r="AB79" i="22"/>
  <c r="AA79" i="22"/>
  <c r="Z79" i="22"/>
  <c r="Y79" i="22"/>
  <c r="V79" i="22"/>
  <c r="U79" i="22"/>
  <c r="W79" i="22" s="1"/>
  <c r="X79" i="22" s="1"/>
  <c r="T79" i="22"/>
  <c r="R79" i="22"/>
  <c r="O79" i="22"/>
  <c r="L79" i="22" s="1"/>
  <c r="M79" i="22" s="1"/>
  <c r="N79" i="22"/>
  <c r="K79" i="22"/>
  <c r="J79" i="22"/>
  <c r="I79" i="22"/>
  <c r="D79" i="22"/>
  <c r="B79" i="22"/>
  <c r="A79" i="22"/>
  <c r="AE78" i="22"/>
  <c r="AD78" i="22"/>
  <c r="AB78" i="22"/>
  <c r="Y78" i="22"/>
  <c r="W78" i="22"/>
  <c r="X78" i="22" s="1"/>
  <c r="V78" i="22"/>
  <c r="U78" i="22"/>
  <c r="T78" i="22"/>
  <c r="R78" i="22"/>
  <c r="O78" i="22"/>
  <c r="N78" i="22"/>
  <c r="L78" i="22"/>
  <c r="M78" i="22" s="1"/>
  <c r="K78" i="22"/>
  <c r="J78" i="22"/>
  <c r="I78" i="22"/>
  <c r="D78" i="22"/>
  <c r="B78" i="22"/>
  <c r="A78" i="22"/>
  <c r="AE77" i="22"/>
  <c r="AD77" i="22"/>
  <c r="AB77" i="22"/>
  <c r="AA77" i="22"/>
  <c r="Y77" i="22"/>
  <c r="V77" i="22"/>
  <c r="U77" i="22"/>
  <c r="W77" i="22" s="1"/>
  <c r="X77" i="22" s="1"/>
  <c r="Z77" i="22" s="1"/>
  <c r="T77" i="22"/>
  <c r="R77" i="22"/>
  <c r="P77" i="22"/>
  <c r="O77" i="22"/>
  <c r="N77" i="22"/>
  <c r="K77" i="22"/>
  <c r="J77" i="22"/>
  <c r="L77" i="22" s="1"/>
  <c r="M77" i="22" s="1"/>
  <c r="Q77" i="22" s="1"/>
  <c r="I77" i="22"/>
  <c r="D77" i="22"/>
  <c r="B77" i="22"/>
  <c r="A77" i="22"/>
  <c r="AE76" i="22"/>
  <c r="AD76" i="22"/>
  <c r="AB76" i="22"/>
  <c r="Y76" i="22"/>
  <c r="X76" i="22"/>
  <c r="AA76" i="22" s="1"/>
  <c r="V76" i="22"/>
  <c r="U76" i="22"/>
  <c r="W76" i="22" s="1"/>
  <c r="T76" i="22"/>
  <c r="R76" i="22"/>
  <c r="Q76" i="22"/>
  <c r="O76" i="22"/>
  <c r="N76" i="22"/>
  <c r="K76" i="22"/>
  <c r="J76" i="22"/>
  <c r="L76" i="22" s="1"/>
  <c r="M76" i="22" s="1"/>
  <c r="P76" i="22" s="1"/>
  <c r="I76" i="22"/>
  <c r="D76" i="22"/>
  <c r="B76" i="22"/>
  <c r="A76" i="22"/>
  <c r="AE75" i="22"/>
  <c r="AD75" i="22"/>
  <c r="AB75" i="22"/>
  <c r="Y75" i="22"/>
  <c r="V75" i="22"/>
  <c r="U75" i="22"/>
  <c r="W75" i="22" s="1"/>
  <c r="X75" i="22" s="1"/>
  <c r="T75" i="22"/>
  <c r="R75" i="22"/>
  <c r="O75" i="22"/>
  <c r="N75" i="22"/>
  <c r="L75" i="22"/>
  <c r="M75" i="22" s="1"/>
  <c r="Q75" i="22" s="1"/>
  <c r="K75" i="22"/>
  <c r="J75" i="22"/>
  <c r="I75" i="22"/>
  <c r="D75" i="22"/>
  <c r="B75" i="22"/>
  <c r="A75" i="22"/>
  <c r="AE74" i="22"/>
  <c r="AD74" i="22"/>
  <c r="AB74" i="22"/>
  <c r="Y74" i="22"/>
  <c r="X74" i="22"/>
  <c r="AA74" i="22" s="1"/>
  <c r="W74" i="22"/>
  <c r="V74" i="22"/>
  <c r="U74" i="22"/>
  <c r="T74" i="22"/>
  <c r="R74" i="22"/>
  <c r="O74" i="22"/>
  <c r="N74" i="22"/>
  <c r="K74" i="22"/>
  <c r="J74" i="22"/>
  <c r="L74" i="22" s="1"/>
  <c r="M74" i="22" s="1"/>
  <c r="P74" i="22" s="1"/>
  <c r="I74" i="22"/>
  <c r="D74" i="22"/>
  <c r="B74" i="22"/>
  <c r="A74" i="22"/>
  <c r="AE73" i="22"/>
  <c r="AD73" i="22"/>
  <c r="AB73" i="22"/>
  <c r="AA73" i="22"/>
  <c r="Z73" i="22"/>
  <c r="Y73" i="22"/>
  <c r="V73" i="22"/>
  <c r="U73" i="22"/>
  <c r="W73" i="22" s="1"/>
  <c r="X73" i="22" s="1"/>
  <c r="T73" i="22"/>
  <c r="R73" i="22"/>
  <c r="O73" i="22"/>
  <c r="N73" i="22"/>
  <c r="L73" i="22"/>
  <c r="M73" i="22" s="1"/>
  <c r="K73" i="22"/>
  <c r="J73" i="22"/>
  <c r="I73" i="22"/>
  <c r="D73" i="22"/>
  <c r="B73" i="22"/>
  <c r="A73" i="22"/>
  <c r="AE72" i="22"/>
  <c r="AD72" i="22"/>
  <c r="AB72" i="22"/>
  <c r="Y72" i="22"/>
  <c r="V72" i="22"/>
  <c r="U72" i="22"/>
  <c r="W72" i="22" s="1"/>
  <c r="X72" i="22" s="1"/>
  <c r="T72" i="22"/>
  <c r="R72" i="22"/>
  <c r="O72" i="22"/>
  <c r="N72" i="22"/>
  <c r="K72" i="22"/>
  <c r="J72" i="22"/>
  <c r="L72" i="22" s="1"/>
  <c r="M72" i="22" s="1"/>
  <c r="P72" i="22" s="1"/>
  <c r="I72" i="22"/>
  <c r="D72" i="22"/>
  <c r="B72" i="22"/>
  <c r="A72" i="22"/>
  <c r="AE71" i="22"/>
  <c r="AD71" i="22"/>
  <c r="AB71" i="22"/>
  <c r="AA71" i="22"/>
  <c r="Z71" i="22"/>
  <c r="Y71" i="22"/>
  <c r="V71" i="22"/>
  <c r="U71" i="22"/>
  <c r="W71" i="22" s="1"/>
  <c r="X71" i="22" s="1"/>
  <c r="T71" i="22"/>
  <c r="R71" i="22"/>
  <c r="O71" i="22"/>
  <c r="N71" i="22"/>
  <c r="L71" i="22"/>
  <c r="M71" i="22" s="1"/>
  <c r="K71" i="22"/>
  <c r="J71" i="22"/>
  <c r="I71" i="22"/>
  <c r="D71" i="22"/>
  <c r="B71" i="22"/>
  <c r="A71" i="22"/>
  <c r="AE70" i="22"/>
  <c r="AD70" i="22"/>
  <c r="AB70" i="22"/>
  <c r="Y70" i="22"/>
  <c r="V70" i="22"/>
  <c r="U70" i="22"/>
  <c r="T70" i="22"/>
  <c r="R70" i="22"/>
  <c r="O70" i="22"/>
  <c r="N70" i="22"/>
  <c r="K70" i="22"/>
  <c r="J70" i="22"/>
  <c r="L70" i="22" s="1"/>
  <c r="M70" i="22" s="1"/>
  <c r="I70" i="22"/>
  <c r="D70" i="22"/>
  <c r="B70" i="22"/>
  <c r="A70" i="22"/>
  <c r="AE69" i="22"/>
  <c r="AD69" i="22"/>
  <c r="AB69" i="22"/>
  <c r="AA69" i="22"/>
  <c r="Z69" i="22"/>
  <c r="Y69" i="22"/>
  <c r="V69" i="22"/>
  <c r="U69" i="22"/>
  <c r="W69" i="22" s="1"/>
  <c r="X69" i="22" s="1"/>
  <c r="T69" i="22"/>
  <c r="R69" i="22"/>
  <c r="O69" i="22"/>
  <c r="N69" i="22"/>
  <c r="K69" i="22"/>
  <c r="J69" i="22"/>
  <c r="I69" i="22"/>
  <c r="D69" i="22"/>
  <c r="B69" i="22"/>
  <c r="A69" i="22"/>
  <c r="AE68" i="22"/>
  <c r="AD68" i="22"/>
  <c r="AB68" i="22"/>
  <c r="Y68" i="22"/>
  <c r="V68" i="22"/>
  <c r="U68" i="22"/>
  <c r="T68" i="22"/>
  <c r="R68" i="22"/>
  <c r="O68" i="22"/>
  <c r="N68" i="22"/>
  <c r="K68" i="22"/>
  <c r="J68" i="22"/>
  <c r="L68" i="22" s="1"/>
  <c r="M68" i="22" s="1"/>
  <c r="I68" i="22"/>
  <c r="D68" i="22"/>
  <c r="B68" i="22"/>
  <c r="A68" i="22"/>
  <c r="AE67" i="22"/>
  <c r="AD67" i="22"/>
  <c r="AB67" i="22"/>
  <c r="Z67" i="22"/>
  <c r="Y67" i="22"/>
  <c r="V67" i="22"/>
  <c r="U67" i="22"/>
  <c r="W67" i="22" s="1"/>
  <c r="X67" i="22" s="1"/>
  <c r="AA67" i="22" s="1"/>
  <c r="T67" i="22"/>
  <c r="R67" i="22"/>
  <c r="O67" i="22"/>
  <c r="L67" i="22" s="1"/>
  <c r="M67" i="22" s="1"/>
  <c r="P67" i="22" s="1"/>
  <c r="N67" i="22"/>
  <c r="K67" i="22"/>
  <c r="J67" i="22"/>
  <c r="I67" i="22"/>
  <c r="D67" i="22"/>
  <c r="B67" i="22"/>
  <c r="A67" i="22"/>
  <c r="AE66" i="22"/>
  <c r="AD66" i="22"/>
  <c r="AB66" i="22"/>
  <c r="Y66" i="22"/>
  <c r="W66" i="22"/>
  <c r="X66" i="22" s="1"/>
  <c r="V66" i="22"/>
  <c r="U66" i="22"/>
  <c r="T66" i="22"/>
  <c r="R66" i="22"/>
  <c r="O66" i="22"/>
  <c r="N66" i="22"/>
  <c r="L66" i="22"/>
  <c r="M66" i="22" s="1"/>
  <c r="P66" i="22" s="1"/>
  <c r="K66" i="22"/>
  <c r="J66" i="22"/>
  <c r="I66" i="22"/>
  <c r="D66" i="22"/>
  <c r="B66" i="22"/>
  <c r="A66" i="22"/>
  <c r="AE65" i="22"/>
  <c r="AD65" i="22"/>
  <c r="AB65" i="22"/>
  <c r="AA65" i="22"/>
  <c r="Z65" i="22"/>
  <c r="Y65" i="22"/>
  <c r="V65" i="22"/>
  <c r="U65" i="22"/>
  <c r="W65" i="22" s="1"/>
  <c r="X65" i="22" s="1"/>
  <c r="T65" i="22"/>
  <c r="R65" i="22"/>
  <c r="O65" i="22"/>
  <c r="N65" i="22"/>
  <c r="L65" i="22"/>
  <c r="M65" i="22" s="1"/>
  <c r="K65" i="22"/>
  <c r="J65" i="22"/>
  <c r="I65" i="22"/>
  <c r="D65" i="22"/>
  <c r="B65" i="22"/>
  <c r="A65" i="22"/>
  <c r="AE64" i="22"/>
  <c r="AD64" i="22"/>
  <c r="AB64" i="22"/>
  <c r="Y64" i="22"/>
  <c r="V64" i="22"/>
  <c r="U64" i="22"/>
  <c r="W64" i="22" s="1"/>
  <c r="X64" i="22" s="1"/>
  <c r="Z64" i="22" s="1"/>
  <c r="T64" i="22"/>
  <c r="R64" i="22"/>
  <c r="Q64" i="22"/>
  <c r="O64" i="22"/>
  <c r="N64" i="22"/>
  <c r="K64" i="22"/>
  <c r="J64" i="22"/>
  <c r="L64" i="22" s="1"/>
  <c r="M64" i="22" s="1"/>
  <c r="P64" i="22" s="1"/>
  <c r="I64" i="22"/>
  <c r="D64" i="22"/>
  <c r="B64" i="22"/>
  <c r="A64" i="22"/>
  <c r="AE63" i="22"/>
  <c r="AD63" i="22"/>
  <c r="AB63" i="22"/>
  <c r="Y63" i="22"/>
  <c r="V63" i="22"/>
  <c r="U63" i="22"/>
  <c r="W63" i="22" s="1"/>
  <c r="X63" i="22" s="1"/>
  <c r="T63" i="22"/>
  <c r="R63" i="22"/>
  <c r="O63" i="22"/>
  <c r="L63" i="22" s="1"/>
  <c r="M63" i="22" s="1"/>
  <c r="N63" i="22"/>
  <c r="K63" i="22"/>
  <c r="J63" i="22"/>
  <c r="I63" i="22"/>
  <c r="D63" i="22"/>
  <c r="B63" i="22"/>
  <c r="A63" i="22"/>
  <c r="AE62" i="22"/>
  <c r="AD62" i="22"/>
  <c r="AB62" i="22"/>
  <c r="Y62" i="22"/>
  <c r="V62" i="22"/>
  <c r="U62" i="22"/>
  <c r="W62" i="22" s="1"/>
  <c r="X62" i="22" s="1"/>
  <c r="T62" i="22"/>
  <c r="R62" i="22"/>
  <c r="O62" i="22"/>
  <c r="N62" i="22"/>
  <c r="K62" i="22"/>
  <c r="J62" i="22"/>
  <c r="L62" i="22" s="1"/>
  <c r="M62" i="22" s="1"/>
  <c r="I62" i="22"/>
  <c r="D62" i="22"/>
  <c r="B62" i="22"/>
  <c r="A62" i="22"/>
  <c r="AE61" i="22"/>
  <c r="AD61" i="22"/>
  <c r="AB61" i="22"/>
  <c r="Y61" i="22"/>
  <c r="V61" i="22"/>
  <c r="U61" i="22"/>
  <c r="T61" i="22"/>
  <c r="R61" i="22"/>
  <c r="O61" i="22"/>
  <c r="N61" i="22"/>
  <c r="K61" i="22"/>
  <c r="J61" i="22"/>
  <c r="I61" i="22"/>
  <c r="D61" i="22"/>
  <c r="B61" i="22"/>
  <c r="A61" i="22"/>
  <c r="AE60" i="22"/>
  <c r="AD60" i="22"/>
  <c r="AB60" i="22"/>
  <c r="Y60" i="22"/>
  <c r="X60" i="22"/>
  <c r="V60" i="22"/>
  <c r="U60" i="22"/>
  <c r="W60" i="22" s="1"/>
  <c r="T60" i="22"/>
  <c r="R60" i="22"/>
  <c r="O60" i="22"/>
  <c r="N60" i="22"/>
  <c r="K60" i="22"/>
  <c r="J60" i="22"/>
  <c r="L60" i="22" s="1"/>
  <c r="M60" i="22" s="1"/>
  <c r="I60" i="22"/>
  <c r="D60" i="22"/>
  <c r="B60" i="22"/>
  <c r="A60" i="22"/>
  <c r="AE59" i="22"/>
  <c r="AD59" i="22"/>
  <c r="AB59" i="22"/>
  <c r="Y59" i="22"/>
  <c r="V59" i="22"/>
  <c r="U59" i="22"/>
  <c r="W59" i="22" s="1"/>
  <c r="X59" i="22" s="1"/>
  <c r="Z59" i="22" s="1"/>
  <c r="T59" i="22"/>
  <c r="R59" i="22"/>
  <c r="O59" i="22"/>
  <c r="N59" i="22"/>
  <c r="K59" i="22"/>
  <c r="J59" i="22"/>
  <c r="L59" i="22" s="1"/>
  <c r="M59" i="22" s="1"/>
  <c r="Q59" i="22" s="1"/>
  <c r="I59" i="22"/>
  <c r="D59" i="22"/>
  <c r="B59" i="22"/>
  <c r="A59" i="22"/>
  <c r="AE58" i="22"/>
  <c r="AD58" i="22"/>
  <c r="AB58" i="22"/>
  <c r="AA58" i="22"/>
  <c r="Z58" i="22"/>
  <c r="Y58" i="22"/>
  <c r="V58" i="22"/>
  <c r="U58" i="22"/>
  <c r="W58" i="22" s="1"/>
  <c r="X58" i="22" s="1"/>
  <c r="T58" i="22"/>
  <c r="R58" i="22"/>
  <c r="O58" i="22"/>
  <c r="N58" i="22"/>
  <c r="L58" i="22"/>
  <c r="M58" i="22" s="1"/>
  <c r="K58" i="22"/>
  <c r="J58" i="22"/>
  <c r="I58" i="22"/>
  <c r="D58" i="22"/>
  <c r="B58" i="22"/>
  <c r="A58" i="22"/>
  <c r="AE57" i="22"/>
  <c r="AD57" i="22"/>
  <c r="AB57" i="22"/>
  <c r="Y57" i="22"/>
  <c r="V57" i="22"/>
  <c r="U57" i="22"/>
  <c r="W57" i="22" s="1"/>
  <c r="X57" i="22" s="1"/>
  <c r="T57" i="22"/>
  <c r="R57" i="22"/>
  <c r="O57" i="22"/>
  <c r="L57" i="22" s="1"/>
  <c r="M57" i="22" s="1"/>
  <c r="N57" i="22"/>
  <c r="K57" i="22"/>
  <c r="J57" i="22"/>
  <c r="I57" i="22"/>
  <c r="D57" i="22"/>
  <c r="B57" i="22"/>
  <c r="A57" i="22"/>
  <c r="AE56" i="22"/>
  <c r="AD56" i="22"/>
  <c r="AB56" i="22"/>
  <c r="Y56" i="22"/>
  <c r="V56" i="22"/>
  <c r="W56" i="22" s="1"/>
  <c r="X56" i="22" s="1"/>
  <c r="U56" i="22"/>
  <c r="T56" i="22"/>
  <c r="R56" i="22"/>
  <c r="O56" i="22"/>
  <c r="N56" i="22"/>
  <c r="K56" i="22"/>
  <c r="J56" i="22"/>
  <c r="L56" i="22" s="1"/>
  <c r="M56" i="22" s="1"/>
  <c r="I56" i="22"/>
  <c r="D56" i="22"/>
  <c r="B56" i="22"/>
  <c r="A56" i="22"/>
  <c r="AE55" i="22"/>
  <c r="AD55" i="22"/>
  <c r="AB55" i="22"/>
  <c r="AA55" i="22"/>
  <c r="Z55" i="22"/>
  <c r="Y55" i="22"/>
  <c r="V55" i="22"/>
  <c r="U55" i="22"/>
  <c r="W55" i="22" s="1"/>
  <c r="X55" i="22" s="1"/>
  <c r="T55" i="22"/>
  <c r="R55" i="22"/>
  <c r="O55" i="22"/>
  <c r="N55" i="22"/>
  <c r="K55" i="22"/>
  <c r="J55" i="22"/>
  <c r="I55" i="22"/>
  <c r="D55" i="22"/>
  <c r="B55" i="22"/>
  <c r="A55" i="22"/>
  <c r="AE54" i="22"/>
  <c r="AD54" i="22"/>
  <c r="AB54" i="22"/>
  <c r="Y54" i="22"/>
  <c r="W54" i="22"/>
  <c r="X54" i="22" s="1"/>
  <c r="V54" i="22"/>
  <c r="U54" i="22"/>
  <c r="T54" i="22"/>
  <c r="R54" i="22"/>
  <c r="O54" i="22"/>
  <c r="N54" i="22"/>
  <c r="M54" i="22"/>
  <c r="P54" i="22" s="1"/>
  <c r="K54" i="22"/>
  <c r="J54" i="22"/>
  <c r="L54" i="22" s="1"/>
  <c r="I54" i="22"/>
  <c r="D54" i="22"/>
  <c r="B54" i="22"/>
  <c r="A54" i="22"/>
  <c r="AE53" i="22"/>
  <c r="AD53" i="22"/>
  <c r="AB53" i="22"/>
  <c r="Y53" i="22"/>
  <c r="V53" i="22"/>
  <c r="U53" i="22"/>
  <c r="W53" i="22" s="1"/>
  <c r="X53" i="22" s="1"/>
  <c r="T53" i="22"/>
  <c r="R53" i="22"/>
  <c r="O53" i="22"/>
  <c r="N53" i="22"/>
  <c r="L53" i="22"/>
  <c r="M53" i="22" s="1"/>
  <c r="P53" i="22" s="1"/>
  <c r="K53" i="22"/>
  <c r="J53" i="22"/>
  <c r="I53" i="22"/>
  <c r="D53" i="22"/>
  <c r="B53" i="22"/>
  <c r="A53" i="22"/>
  <c r="AE52" i="22"/>
  <c r="AD52" i="22"/>
  <c r="AB52" i="22"/>
  <c r="Z52" i="22"/>
  <c r="Y52" i="22"/>
  <c r="X52" i="22"/>
  <c r="AA52" i="22" s="1"/>
  <c r="W52" i="22"/>
  <c r="V52" i="22"/>
  <c r="U52" i="22"/>
  <c r="T52" i="22"/>
  <c r="R52" i="22"/>
  <c r="Q52" i="22"/>
  <c r="O52" i="22"/>
  <c r="N52" i="22"/>
  <c r="K52" i="22"/>
  <c r="J52" i="22"/>
  <c r="L52" i="22" s="1"/>
  <c r="M52" i="22" s="1"/>
  <c r="P52" i="22" s="1"/>
  <c r="I52" i="22"/>
  <c r="D52" i="22"/>
  <c r="B52" i="22"/>
  <c r="A52" i="22"/>
  <c r="AE51" i="22"/>
  <c r="AD51" i="22"/>
  <c r="AB51" i="22"/>
  <c r="Y51" i="22"/>
  <c r="V51" i="22"/>
  <c r="U51" i="22"/>
  <c r="W51" i="22" s="1"/>
  <c r="X51" i="22" s="1"/>
  <c r="T51" i="22"/>
  <c r="R51" i="22"/>
  <c r="O51" i="22"/>
  <c r="N51" i="22"/>
  <c r="K51" i="22"/>
  <c r="J51" i="22"/>
  <c r="L51" i="22" s="1"/>
  <c r="M51" i="22" s="1"/>
  <c r="I51" i="22"/>
  <c r="D51" i="22"/>
  <c r="B51" i="22"/>
  <c r="A51" i="22"/>
  <c r="AE50" i="22"/>
  <c r="AD50" i="22"/>
  <c r="AB50" i="22"/>
  <c r="Y50" i="22"/>
  <c r="W50" i="22"/>
  <c r="X50" i="22" s="1"/>
  <c r="Z50" i="22" s="1"/>
  <c r="V50" i="22"/>
  <c r="U50" i="22"/>
  <c r="T50" i="22"/>
  <c r="R50" i="22"/>
  <c r="Q50" i="22"/>
  <c r="O50" i="22"/>
  <c r="N50" i="22"/>
  <c r="K50" i="22"/>
  <c r="J50" i="22"/>
  <c r="L50" i="22" s="1"/>
  <c r="M50" i="22" s="1"/>
  <c r="P50" i="22" s="1"/>
  <c r="I50" i="22"/>
  <c r="D50" i="22"/>
  <c r="B50" i="22"/>
  <c r="A50" i="22"/>
  <c r="AE49" i="22"/>
  <c r="AD49" i="22"/>
  <c r="AB49" i="22"/>
  <c r="Y49" i="22"/>
  <c r="V49" i="22"/>
  <c r="U49" i="22"/>
  <c r="T49" i="22"/>
  <c r="R49" i="22"/>
  <c r="P49" i="22"/>
  <c r="O49" i="22"/>
  <c r="N49" i="22"/>
  <c r="K49" i="22"/>
  <c r="J49" i="22"/>
  <c r="L49" i="22" s="1"/>
  <c r="M49" i="22" s="1"/>
  <c r="Q49" i="22" s="1"/>
  <c r="I49" i="22"/>
  <c r="D49" i="22"/>
  <c r="B49" i="22"/>
  <c r="A49" i="22"/>
  <c r="AE48" i="22"/>
  <c r="AD48" i="22"/>
  <c r="AB48" i="22"/>
  <c r="Y48" i="22"/>
  <c r="V48" i="22"/>
  <c r="W48" i="22" s="1"/>
  <c r="X48" i="22" s="1"/>
  <c r="U48" i="22"/>
  <c r="T48" i="22"/>
  <c r="R48" i="22"/>
  <c r="O48" i="22"/>
  <c r="N48" i="22"/>
  <c r="L48" i="22"/>
  <c r="M48" i="22" s="1"/>
  <c r="K48" i="22"/>
  <c r="J48" i="22"/>
  <c r="I48" i="22"/>
  <c r="D48" i="22"/>
  <c r="B48" i="22"/>
  <c r="A48" i="22"/>
  <c r="AE47" i="22"/>
  <c r="AD47" i="22"/>
  <c r="AB47" i="22"/>
  <c r="Y47" i="22"/>
  <c r="V47" i="22"/>
  <c r="U47" i="22"/>
  <c r="W47" i="22" s="1"/>
  <c r="X47" i="22" s="1"/>
  <c r="T47" i="22"/>
  <c r="R47" i="22"/>
  <c r="P47" i="22"/>
  <c r="O47" i="22"/>
  <c r="N47" i="22"/>
  <c r="K47" i="22"/>
  <c r="J47" i="22"/>
  <c r="L47" i="22" s="1"/>
  <c r="M47" i="22" s="1"/>
  <c r="Q47" i="22" s="1"/>
  <c r="I47" i="22"/>
  <c r="D47" i="22"/>
  <c r="B47" i="22"/>
  <c r="A47" i="22"/>
  <c r="AE46" i="22"/>
  <c r="AB46" i="22"/>
  <c r="W46" i="22"/>
  <c r="X46" i="22" s="1"/>
  <c r="T46" i="22"/>
  <c r="L46" i="22"/>
  <c r="K46" i="22"/>
  <c r="J46" i="22"/>
  <c r="I46" i="22"/>
  <c r="AE43" i="22"/>
  <c r="AD43" i="22"/>
  <c r="AB43" i="22"/>
  <c r="Y43" i="22"/>
  <c r="V43" i="22"/>
  <c r="W43" i="22" s="1"/>
  <c r="X43" i="22" s="1"/>
  <c r="AA43" i="22" s="1"/>
  <c r="U43" i="22"/>
  <c r="T43" i="22"/>
  <c r="R43" i="22"/>
  <c r="O43" i="22"/>
  <c r="L43" i="22" s="1"/>
  <c r="M43" i="22" s="1"/>
  <c r="N43" i="22"/>
  <c r="K43" i="22"/>
  <c r="J43" i="22"/>
  <c r="I43" i="22"/>
  <c r="D43" i="22"/>
  <c r="B43" i="22"/>
  <c r="A43" i="22"/>
  <c r="AE42" i="22"/>
  <c r="AD42" i="22"/>
  <c r="AB42" i="22"/>
  <c r="Y42" i="22"/>
  <c r="V42" i="22"/>
  <c r="U42" i="22"/>
  <c r="W42" i="22" s="1"/>
  <c r="X42" i="22" s="1"/>
  <c r="T42" i="22"/>
  <c r="R42" i="22"/>
  <c r="O42" i="22"/>
  <c r="N42" i="22"/>
  <c r="K42" i="22"/>
  <c r="J42" i="22"/>
  <c r="I42" i="22"/>
  <c r="D42" i="22"/>
  <c r="B42" i="22"/>
  <c r="A42" i="22"/>
  <c r="AE41" i="22"/>
  <c r="AD41" i="22"/>
  <c r="AB41" i="22"/>
  <c r="AA41" i="22"/>
  <c r="Z41" i="22"/>
  <c r="Y41" i="22"/>
  <c r="X41" i="22"/>
  <c r="V41" i="22"/>
  <c r="W41" i="22" s="1"/>
  <c r="U41" i="22"/>
  <c r="T41" i="22"/>
  <c r="R41" i="22"/>
  <c r="O41" i="22"/>
  <c r="N41" i="22"/>
  <c r="K41" i="22"/>
  <c r="J41" i="22"/>
  <c r="I41" i="22"/>
  <c r="D41" i="22"/>
  <c r="B41" i="22"/>
  <c r="A41" i="22"/>
  <c r="AE40" i="22"/>
  <c r="AD40" i="22"/>
  <c r="AB40" i="22"/>
  <c r="Y40" i="22"/>
  <c r="V40" i="22"/>
  <c r="U40" i="22"/>
  <c r="W40" i="22" s="1"/>
  <c r="X40" i="22" s="1"/>
  <c r="T40" i="22"/>
  <c r="R40" i="22"/>
  <c r="O40" i="22"/>
  <c r="N40" i="22"/>
  <c r="K40" i="22"/>
  <c r="J40" i="22"/>
  <c r="L40" i="22" s="1"/>
  <c r="M40" i="22" s="1"/>
  <c r="Q40" i="22" s="1"/>
  <c r="I40" i="22"/>
  <c r="D40" i="22"/>
  <c r="B40" i="22"/>
  <c r="A40" i="22"/>
  <c r="AE39" i="22"/>
  <c r="AD39" i="22"/>
  <c r="AB39" i="22"/>
  <c r="Y39" i="22"/>
  <c r="V39" i="22"/>
  <c r="W39" i="22" s="1"/>
  <c r="X39" i="22" s="1"/>
  <c r="Z39" i="22" s="1"/>
  <c r="U39" i="22"/>
  <c r="T39" i="22"/>
  <c r="R39" i="22"/>
  <c r="O39" i="22"/>
  <c r="N39" i="22"/>
  <c r="K39" i="22"/>
  <c r="J39" i="22"/>
  <c r="L39" i="22" s="1"/>
  <c r="M39" i="22" s="1"/>
  <c r="P39" i="22" s="1"/>
  <c r="I39" i="22"/>
  <c r="D39" i="22"/>
  <c r="B39" i="22"/>
  <c r="A39" i="22"/>
  <c r="AE38" i="22"/>
  <c r="AD38" i="22"/>
  <c r="AB38" i="22"/>
  <c r="Y38" i="22"/>
  <c r="V38" i="22"/>
  <c r="U38" i="22"/>
  <c r="T38" i="22"/>
  <c r="R38" i="22"/>
  <c r="O38" i="22"/>
  <c r="N38" i="22"/>
  <c r="K38" i="22"/>
  <c r="J38" i="22"/>
  <c r="I38" i="22"/>
  <c r="D38" i="22"/>
  <c r="B38" i="22"/>
  <c r="A38" i="22"/>
  <c r="AE37" i="22"/>
  <c r="AD37" i="22"/>
  <c r="AB37" i="22"/>
  <c r="Y37" i="22"/>
  <c r="X37" i="22"/>
  <c r="AA37" i="22" s="1"/>
  <c r="V37" i="22"/>
  <c r="W37" i="22" s="1"/>
  <c r="U37" i="22"/>
  <c r="T37" i="22"/>
  <c r="R37" i="22"/>
  <c r="O37" i="22"/>
  <c r="N37" i="22"/>
  <c r="K37" i="22"/>
  <c r="J37" i="22"/>
  <c r="L37" i="22" s="1"/>
  <c r="M37" i="22" s="1"/>
  <c r="I37" i="22"/>
  <c r="D37" i="22"/>
  <c r="B37" i="22"/>
  <c r="A37" i="22"/>
  <c r="AE36" i="22"/>
  <c r="AD36" i="22"/>
  <c r="AB36" i="22"/>
  <c r="Y36" i="22"/>
  <c r="W36" i="22"/>
  <c r="X36" i="22" s="1"/>
  <c r="Z36" i="22" s="1"/>
  <c r="V36" i="22"/>
  <c r="U36" i="22"/>
  <c r="T36" i="22"/>
  <c r="R36" i="22"/>
  <c r="Q36" i="22"/>
  <c r="O36" i="22"/>
  <c r="N36" i="22"/>
  <c r="K36" i="22"/>
  <c r="J36" i="22"/>
  <c r="L36" i="22" s="1"/>
  <c r="M36" i="22" s="1"/>
  <c r="P36" i="22" s="1"/>
  <c r="I36" i="22"/>
  <c r="D36" i="22"/>
  <c r="B36" i="22"/>
  <c r="A36" i="22"/>
  <c r="AE35" i="22"/>
  <c r="AD35" i="22"/>
  <c r="AB35" i="22"/>
  <c r="Y35" i="22"/>
  <c r="V35" i="22"/>
  <c r="W35" i="22" s="1"/>
  <c r="X35" i="22" s="1"/>
  <c r="U35" i="22"/>
  <c r="T35" i="22"/>
  <c r="R35" i="22"/>
  <c r="O35" i="22"/>
  <c r="L35" i="22" s="1"/>
  <c r="M35" i="22" s="1"/>
  <c r="N35" i="22"/>
  <c r="K35" i="22"/>
  <c r="J35" i="22"/>
  <c r="I35" i="22"/>
  <c r="D35" i="22"/>
  <c r="B35" i="22"/>
  <c r="A35" i="22"/>
  <c r="AE34" i="22"/>
  <c r="AD34" i="22"/>
  <c r="AB34" i="22"/>
  <c r="Y34" i="22"/>
  <c r="V34" i="22"/>
  <c r="U34" i="22"/>
  <c r="W34" i="22" s="1"/>
  <c r="X34" i="22" s="1"/>
  <c r="T34" i="22"/>
  <c r="R34" i="22"/>
  <c r="O34" i="22"/>
  <c r="N34" i="22"/>
  <c r="K34" i="22"/>
  <c r="J34" i="22"/>
  <c r="L34" i="22" s="1"/>
  <c r="M34" i="22" s="1"/>
  <c r="P34" i="22" s="1"/>
  <c r="I34" i="22"/>
  <c r="D34" i="22"/>
  <c r="B34" i="22"/>
  <c r="A34" i="22"/>
  <c r="AE33" i="22"/>
  <c r="AD33" i="22"/>
  <c r="AB33" i="22"/>
  <c r="AA33" i="22"/>
  <c r="Z33" i="22"/>
  <c r="Y33" i="22"/>
  <c r="X33" i="22"/>
  <c r="V33" i="22"/>
  <c r="W33" i="22" s="1"/>
  <c r="U33" i="22"/>
  <c r="T33" i="22"/>
  <c r="R33" i="22"/>
  <c r="Q33" i="22"/>
  <c r="P33" i="22"/>
  <c r="O33" i="22"/>
  <c r="N33" i="22"/>
  <c r="K33" i="22"/>
  <c r="J33" i="22"/>
  <c r="L33" i="22" s="1"/>
  <c r="M33" i="22" s="1"/>
  <c r="I33" i="22"/>
  <c r="D33" i="22"/>
  <c r="B33" i="22"/>
  <c r="A33" i="22"/>
  <c r="AE32" i="22"/>
  <c r="AD32" i="22"/>
  <c r="AB32" i="22"/>
  <c r="AA32" i="22"/>
  <c r="Z32" i="22"/>
  <c r="Y32" i="22"/>
  <c r="W32" i="22"/>
  <c r="X32" i="22" s="1"/>
  <c r="V32" i="22"/>
  <c r="U32" i="22"/>
  <c r="T32" i="22"/>
  <c r="R32" i="22"/>
  <c r="O32" i="22"/>
  <c r="N32" i="22"/>
  <c r="K32" i="22"/>
  <c r="J32" i="22"/>
  <c r="L32" i="22" s="1"/>
  <c r="M32" i="22" s="1"/>
  <c r="Q32" i="22" s="1"/>
  <c r="I32" i="22"/>
  <c r="D32" i="22"/>
  <c r="B32" i="22"/>
  <c r="A32" i="22"/>
  <c r="AE31" i="22"/>
  <c r="AD31" i="22"/>
  <c r="AB31" i="22"/>
  <c r="Y31" i="22"/>
  <c r="V31" i="22"/>
  <c r="W31" i="22" s="1"/>
  <c r="X31" i="22" s="1"/>
  <c r="U31" i="22"/>
  <c r="T31" i="22"/>
  <c r="R31" i="22"/>
  <c r="O31" i="22"/>
  <c r="N31" i="22"/>
  <c r="K31" i="22"/>
  <c r="J31" i="22"/>
  <c r="I31" i="22"/>
  <c r="D31" i="22"/>
  <c r="B31" i="22"/>
  <c r="A31" i="22"/>
  <c r="AE30" i="22"/>
  <c r="AD30" i="22"/>
  <c r="AB30" i="22"/>
  <c r="Y30" i="22"/>
  <c r="V30" i="22"/>
  <c r="W30" i="22" s="1"/>
  <c r="X30" i="22" s="1"/>
  <c r="U30" i="22"/>
  <c r="T30" i="22"/>
  <c r="R30" i="22"/>
  <c r="O30" i="22"/>
  <c r="N30" i="22"/>
  <c r="K30" i="22"/>
  <c r="J30" i="22"/>
  <c r="I30" i="22"/>
  <c r="D30" i="22"/>
  <c r="B30" i="22"/>
  <c r="A30" i="22"/>
  <c r="AE29" i="22"/>
  <c r="AD29" i="22"/>
  <c r="AB29" i="22"/>
  <c r="Y29" i="22"/>
  <c r="X29" i="22"/>
  <c r="AA29" i="22" s="1"/>
  <c r="V29" i="22"/>
  <c r="W29" i="22" s="1"/>
  <c r="U29" i="22"/>
  <c r="T29" i="22"/>
  <c r="R29" i="22"/>
  <c r="O29" i="22"/>
  <c r="N29" i="22"/>
  <c r="M29" i="22"/>
  <c r="K29" i="22"/>
  <c r="J29" i="22"/>
  <c r="L29" i="22" s="1"/>
  <c r="I29" i="22"/>
  <c r="D29" i="22"/>
  <c r="B29" i="22"/>
  <c r="A29" i="22"/>
  <c r="AE28" i="22"/>
  <c r="AD28" i="22"/>
  <c r="AB28" i="22"/>
  <c r="Y28" i="22"/>
  <c r="V28" i="22"/>
  <c r="U28" i="22"/>
  <c r="W28" i="22" s="1"/>
  <c r="X28" i="22" s="1"/>
  <c r="T28" i="22"/>
  <c r="R28" i="22"/>
  <c r="O28" i="22"/>
  <c r="N28" i="22"/>
  <c r="K28" i="22"/>
  <c r="J28" i="22"/>
  <c r="I28" i="22"/>
  <c r="D28" i="22"/>
  <c r="B28" i="22"/>
  <c r="A28" i="22"/>
  <c r="AE27" i="22"/>
  <c r="AD27" i="22"/>
  <c r="AB27" i="22"/>
  <c r="AA27" i="22"/>
  <c r="Z27" i="22"/>
  <c r="Y27" i="22"/>
  <c r="V27" i="22"/>
  <c r="W27" i="22" s="1"/>
  <c r="X27" i="22" s="1"/>
  <c r="U27" i="22"/>
  <c r="T27" i="22"/>
  <c r="R27" i="22"/>
  <c r="O27" i="22"/>
  <c r="N27" i="22"/>
  <c r="K27" i="22"/>
  <c r="J27" i="22"/>
  <c r="I27" i="22"/>
  <c r="D27" i="22"/>
  <c r="B27" i="22"/>
  <c r="A27" i="22"/>
  <c r="AE26" i="22"/>
  <c r="AD26" i="22"/>
  <c r="AB26" i="22"/>
  <c r="Y26" i="22"/>
  <c r="X26" i="22"/>
  <c r="Z26" i="22" s="1"/>
  <c r="V26" i="22"/>
  <c r="U26" i="22"/>
  <c r="W26" i="22" s="1"/>
  <c r="T26" i="22"/>
  <c r="R26" i="22"/>
  <c r="O26" i="22"/>
  <c r="N26" i="22"/>
  <c r="K26" i="22"/>
  <c r="J26" i="22"/>
  <c r="L26" i="22" s="1"/>
  <c r="M26" i="22" s="1"/>
  <c r="I26" i="22"/>
  <c r="D26" i="22"/>
  <c r="B26" i="22"/>
  <c r="A26" i="22"/>
  <c r="AE25" i="22"/>
  <c r="AD25" i="22"/>
  <c r="AB25" i="22"/>
  <c r="Z25" i="22"/>
  <c r="Y25" i="22"/>
  <c r="V25" i="22"/>
  <c r="W25" i="22" s="1"/>
  <c r="X25" i="22" s="1"/>
  <c r="AA25" i="22" s="1"/>
  <c r="U25" i="22"/>
  <c r="T25" i="22"/>
  <c r="R25" i="22"/>
  <c r="O25" i="22"/>
  <c r="N25" i="22"/>
  <c r="K25" i="22"/>
  <c r="J25" i="22"/>
  <c r="L25" i="22" s="1"/>
  <c r="M25" i="22" s="1"/>
  <c r="I25" i="22"/>
  <c r="D25" i="22"/>
  <c r="B25" i="22"/>
  <c r="A25" i="22"/>
  <c r="AE24" i="22"/>
  <c r="AD24" i="22"/>
  <c r="AB24" i="22"/>
  <c r="Y24" i="22"/>
  <c r="V24" i="22"/>
  <c r="U24" i="22"/>
  <c r="T24" i="22"/>
  <c r="R24" i="22"/>
  <c r="O24" i="22"/>
  <c r="N24" i="22"/>
  <c r="K24" i="22"/>
  <c r="J24" i="22"/>
  <c r="I24" i="22"/>
  <c r="D24" i="22"/>
  <c r="B24" i="22"/>
  <c r="A24" i="22"/>
  <c r="AE23" i="22"/>
  <c r="AD23" i="22"/>
  <c r="AB23" i="22"/>
  <c r="AA23" i="22"/>
  <c r="Y23" i="22"/>
  <c r="V23" i="22"/>
  <c r="W23" i="22" s="1"/>
  <c r="X23" i="22" s="1"/>
  <c r="Z23" i="22" s="1"/>
  <c r="U23" i="22"/>
  <c r="T23" i="22"/>
  <c r="R23" i="22"/>
  <c r="O23" i="22"/>
  <c r="N23" i="22"/>
  <c r="K23" i="22"/>
  <c r="J23" i="22"/>
  <c r="L23" i="22" s="1"/>
  <c r="M23" i="22" s="1"/>
  <c r="I23" i="22"/>
  <c r="D23" i="22"/>
  <c r="B23" i="22"/>
  <c r="A23" i="22"/>
  <c r="AE22" i="22"/>
  <c r="AD22" i="22"/>
  <c r="AB22" i="22"/>
  <c r="Y22" i="22"/>
  <c r="V22" i="22"/>
  <c r="U22" i="22"/>
  <c r="W22" i="22" s="1"/>
  <c r="X22" i="22" s="1"/>
  <c r="AA22" i="22" s="1"/>
  <c r="T22" i="22"/>
  <c r="R22" i="22"/>
  <c r="Q22" i="22"/>
  <c r="O22" i="22"/>
  <c r="N22" i="22"/>
  <c r="K22" i="22"/>
  <c r="J22" i="22"/>
  <c r="L22" i="22" s="1"/>
  <c r="M22" i="22" s="1"/>
  <c r="P22" i="22" s="1"/>
  <c r="I22" i="22"/>
  <c r="D22" i="22"/>
  <c r="B22" i="22"/>
  <c r="A22" i="22"/>
  <c r="AE21" i="22"/>
  <c r="AD21" i="22"/>
  <c r="AB21" i="22"/>
  <c r="Y21" i="22"/>
  <c r="X21" i="22"/>
  <c r="V21" i="22"/>
  <c r="W21" i="22" s="1"/>
  <c r="U21" i="22"/>
  <c r="T21" i="22"/>
  <c r="R21" i="22"/>
  <c r="O21" i="22"/>
  <c r="N21" i="22"/>
  <c r="L21" i="22"/>
  <c r="M21" i="22" s="1"/>
  <c r="Q21" i="22" s="1"/>
  <c r="K21" i="22"/>
  <c r="J21" i="22"/>
  <c r="I21" i="22"/>
  <c r="D21" i="22"/>
  <c r="B21" i="22"/>
  <c r="A21" i="22"/>
  <c r="AE20" i="22"/>
  <c r="AD20" i="22"/>
  <c r="AB20" i="22"/>
  <c r="Y20" i="22"/>
  <c r="V20" i="22"/>
  <c r="U20" i="22"/>
  <c r="W20" i="22" s="1"/>
  <c r="X20" i="22" s="1"/>
  <c r="T20" i="22"/>
  <c r="R20" i="22"/>
  <c r="O20" i="22"/>
  <c r="N20" i="22"/>
  <c r="K20" i="22"/>
  <c r="J20" i="22"/>
  <c r="L20" i="22" s="1"/>
  <c r="M20" i="22" s="1"/>
  <c r="I20" i="22"/>
  <c r="D20" i="22"/>
  <c r="B20" i="22"/>
  <c r="A20" i="22"/>
  <c r="AE19" i="22"/>
  <c r="AD19" i="22"/>
  <c r="AB19" i="22"/>
  <c r="Y19" i="22"/>
  <c r="V19" i="22"/>
  <c r="W19" i="22" s="1"/>
  <c r="X19" i="22" s="1"/>
  <c r="Z19" i="22" s="1"/>
  <c r="U19" i="22"/>
  <c r="T19" i="22"/>
  <c r="R19" i="22"/>
  <c r="O19" i="22"/>
  <c r="N19" i="22"/>
  <c r="L19" i="22"/>
  <c r="M19" i="22" s="1"/>
  <c r="K19" i="22"/>
  <c r="J19" i="22"/>
  <c r="I19" i="22"/>
  <c r="D19" i="22"/>
  <c r="B19" i="22"/>
  <c r="A19" i="22"/>
  <c r="AE18" i="22"/>
  <c r="AD18" i="22"/>
  <c r="AB18" i="22"/>
  <c r="Y18" i="22"/>
  <c r="V18" i="22"/>
  <c r="U18" i="22"/>
  <c r="W18" i="22" s="1"/>
  <c r="X18" i="22" s="1"/>
  <c r="T18" i="22"/>
  <c r="R18" i="22"/>
  <c r="O18" i="22"/>
  <c r="N18" i="22"/>
  <c r="K18" i="22"/>
  <c r="J18" i="22"/>
  <c r="I18" i="22"/>
  <c r="D18" i="22"/>
  <c r="B18" i="22"/>
  <c r="A18" i="22"/>
  <c r="AE17" i="22"/>
  <c r="AD17" i="22"/>
  <c r="AB17" i="22"/>
  <c r="Y17" i="22"/>
  <c r="V17" i="22"/>
  <c r="W17" i="22" s="1"/>
  <c r="X17" i="22" s="1"/>
  <c r="U17" i="22"/>
  <c r="T17" i="22"/>
  <c r="R17" i="22"/>
  <c r="O17" i="22"/>
  <c r="N17" i="22"/>
  <c r="L17" i="22"/>
  <c r="M17" i="22" s="1"/>
  <c r="K17" i="22"/>
  <c r="J17" i="22"/>
  <c r="I17" i="22"/>
  <c r="D17" i="22"/>
  <c r="B17" i="22"/>
  <c r="A17" i="22"/>
  <c r="AE16" i="22"/>
  <c r="AD16" i="22"/>
  <c r="AB16" i="22"/>
  <c r="Y16" i="22"/>
  <c r="V16" i="22"/>
  <c r="U16" i="22"/>
  <c r="W16" i="22" s="1"/>
  <c r="X16" i="22" s="1"/>
  <c r="T16" i="22"/>
  <c r="R16" i="22"/>
  <c r="O16" i="22"/>
  <c r="N16" i="22"/>
  <c r="K16" i="22"/>
  <c r="J16" i="22"/>
  <c r="L16" i="22" s="1"/>
  <c r="M16" i="22" s="1"/>
  <c r="I16" i="22"/>
  <c r="D16" i="22"/>
  <c r="B16" i="22"/>
  <c r="A16" i="22"/>
  <c r="AE15" i="22"/>
  <c r="AD15" i="22"/>
  <c r="AB15" i="22"/>
  <c r="AA15" i="22"/>
  <c r="Z15" i="22"/>
  <c r="Y15" i="22"/>
  <c r="V15" i="22"/>
  <c r="W15" i="22" s="1"/>
  <c r="X15" i="22" s="1"/>
  <c r="U15" i="22"/>
  <c r="T15" i="22"/>
  <c r="R15" i="22"/>
  <c r="O15" i="22"/>
  <c r="N15" i="22"/>
  <c r="K15" i="22"/>
  <c r="J15" i="22"/>
  <c r="I15" i="22"/>
  <c r="D15" i="22"/>
  <c r="B15" i="22"/>
  <c r="A15" i="22"/>
  <c r="AE14" i="22"/>
  <c r="AD14" i="22"/>
  <c r="AB14" i="22"/>
  <c r="Y14" i="22"/>
  <c r="W14" i="22"/>
  <c r="X14" i="22" s="1"/>
  <c r="V14" i="22"/>
  <c r="U14" i="22"/>
  <c r="T14" i="22"/>
  <c r="R14" i="22"/>
  <c r="O14" i="22"/>
  <c r="N14" i="22"/>
  <c r="K14" i="22"/>
  <c r="J14" i="22"/>
  <c r="I14" i="22"/>
  <c r="D14" i="22"/>
  <c r="B14" i="22"/>
  <c r="A14" i="22"/>
  <c r="AE13" i="22"/>
  <c r="AD13" i="22"/>
  <c r="AB13" i="22"/>
  <c r="Y13" i="22"/>
  <c r="V13" i="22"/>
  <c r="W13" i="22" s="1"/>
  <c r="X13" i="22" s="1"/>
  <c r="U13" i="22"/>
  <c r="T13" i="22"/>
  <c r="R13" i="22"/>
  <c r="O13" i="22"/>
  <c r="N13" i="22"/>
  <c r="L13" i="22"/>
  <c r="M13" i="22" s="1"/>
  <c r="K13" i="22"/>
  <c r="J13" i="22"/>
  <c r="I13" i="22"/>
  <c r="D13" i="22"/>
  <c r="B13" i="22"/>
  <c r="A13" i="22"/>
  <c r="AE12" i="22"/>
  <c r="AD12" i="22"/>
  <c r="AB12" i="22"/>
  <c r="Y12" i="22"/>
  <c r="V12" i="22"/>
  <c r="U12" i="22"/>
  <c r="W12" i="22" s="1"/>
  <c r="X12" i="22" s="1"/>
  <c r="Z12" i="22" s="1"/>
  <c r="T12" i="22"/>
  <c r="R12" i="22"/>
  <c r="P12" i="22"/>
  <c r="O12" i="22"/>
  <c r="N12" i="22"/>
  <c r="K12" i="22"/>
  <c r="J12" i="22"/>
  <c r="L12" i="22" s="1"/>
  <c r="M12" i="22" s="1"/>
  <c r="Q12" i="22" s="1"/>
  <c r="I12" i="22"/>
  <c r="D12" i="22"/>
  <c r="B12" i="22"/>
  <c r="A12" i="22"/>
  <c r="AE11" i="22"/>
  <c r="AD11" i="22"/>
  <c r="AB11" i="22"/>
  <c r="Y11" i="22"/>
  <c r="V11" i="22"/>
  <c r="W11" i="22" s="1"/>
  <c r="X11" i="22" s="1"/>
  <c r="AA11" i="22" s="1"/>
  <c r="U11" i="22"/>
  <c r="T11" i="22"/>
  <c r="R11" i="22"/>
  <c r="O11" i="22"/>
  <c r="N11" i="22"/>
  <c r="L11" i="22"/>
  <c r="M11" i="22" s="1"/>
  <c r="K11" i="22"/>
  <c r="J11" i="22"/>
  <c r="I11" i="22"/>
  <c r="D11" i="22"/>
  <c r="B11" i="22"/>
  <c r="A11" i="22"/>
  <c r="AE10" i="22"/>
  <c r="AD10" i="22"/>
  <c r="AB10" i="22"/>
  <c r="Y10" i="22"/>
  <c r="V10" i="22"/>
  <c r="U10" i="22"/>
  <c r="W10" i="22" s="1"/>
  <c r="X10" i="22" s="1"/>
  <c r="T10" i="22"/>
  <c r="R10" i="22"/>
  <c r="O10" i="22"/>
  <c r="N10" i="22"/>
  <c r="K10" i="22"/>
  <c r="J10" i="22"/>
  <c r="I10" i="22"/>
  <c r="D10" i="22"/>
  <c r="B10" i="22"/>
  <c r="A10" i="22"/>
  <c r="AE9" i="22"/>
  <c r="N9" i="22" s="1"/>
  <c r="AB9" i="22"/>
  <c r="Y9" i="22"/>
  <c r="Z9" i="22" s="1"/>
  <c r="X9" i="22"/>
  <c r="W9" i="22"/>
  <c r="T9" i="22"/>
  <c r="K9" i="22"/>
  <c r="J9" i="22"/>
  <c r="L9" i="22" s="1"/>
  <c r="R9" i="22" s="1"/>
  <c r="I9" i="22"/>
  <c r="AH6"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2" i="22"/>
  <c r="AE1" i="22"/>
  <c r="AD1" i="22"/>
  <c r="AC1" i="22"/>
  <c r="AB1" i="22"/>
  <c r="AA1" i="22"/>
  <c r="Z1" i="22"/>
  <c r="Y1" i="22"/>
  <c r="X1" i="22"/>
  <c r="W1" i="22"/>
  <c r="V1" i="22"/>
  <c r="U1" i="22"/>
  <c r="T1" i="22"/>
  <c r="S1" i="22"/>
  <c r="R1" i="22"/>
  <c r="Q1" i="22"/>
  <c r="P1" i="22"/>
  <c r="O1" i="22"/>
  <c r="N1" i="22"/>
  <c r="M1" i="22"/>
  <c r="L1" i="22"/>
  <c r="K1" i="22"/>
  <c r="J1" i="22"/>
  <c r="I1" i="22"/>
  <c r="H1" i="22"/>
  <c r="G1" i="22"/>
  <c r="F1" i="22"/>
  <c r="E1" i="22"/>
  <c r="D1" i="22"/>
  <c r="C1" i="22"/>
  <c r="B1" i="22"/>
  <c r="A1" i="22"/>
  <c r="AE340" i="21"/>
  <c r="W340" i="21"/>
  <c r="U340" i="21" a="1"/>
  <c r="U340" i="21" s="1"/>
  <c r="P340" i="21"/>
  <c r="AE303" i="21"/>
  <c r="W303" i="21"/>
  <c r="U303" i="21" a="1"/>
  <c r="U303" i="21" s="1"/>
  <c r="P303" i="21"/>
  <c r="AE266" i="21"/>
  <c r="W266" i="21"/>
  <c r="U266" i="21" a="1"/>
  <c r="U266" i="21" s="1"/>
  <c r="P266" i="21"/>
  <c r="AE229" i="21"/>
  <c r="W229" i="21"/>
  <c r="U229" i="21" a="1"/>
  <c r="U229" i="21" s="1"/>
  <c r="P229" i="21"/>
  <c r="AE192" i="21"/>
  <c r="W192" i="21"/>
  <c r="U192" i="21" a="1"/>
  <c r="U192" i="21" s="1"/>
  <c r="P192" i="21"/>
  <c r="AE155" i="21"/>
  <c r="W155" i="21"/>
  <c r="U155" i="21" a="1"/>
  <c r="U155" i="21" s="1"/>
  <c r="P155" i="21"/>
  <c r="AE118" i="21"/>
  <c r="W118" i="21"/>
  <c r="U118" i="21" a="1"/>
  <c r="U118" i="21" s="1"/>
  <c r="P118" i="21"/>
  <c r="AE81" i="21"/>
  <c r="W81" i="21"/>
  <c r="U81" i="21" a="1"/>
  <c r="U81" i="21" s="1"/>
  <c r="P81" i="21"/>
  <c r="AE44" i="21"/>
  <c r="W44" i="21"/>
  <c r="U44" i="21" a="1"/>
  <c r="U44" i="21" s="1"/>
  <c r="P44" i="21"/>
  <c r="AE7" i="21"/>
  <c r="W7" i="21"/>
  <c r="U7" i="21" a="1"/>
  <c r="U7" i="21" s="1"/>
  <c r="P7" i="21"/>
  <c r="AE376" i="21"/>
  <c r="AD376" i="21"/>
  <c r="AB376" i="21"/>
  <c r="Y376" i="21"/>
  <c r="V376" i="21"/>
  <c r="U376" i="21"/>
  <c r="W376" i="21" s="1"/>
  <c r="X376" i="21" s="1"/>
  <c r="T376" i="21"/>
  <c r="R376" i="21"/>
  <c r="O376" i="21"/>
  <c r="N376" i="21"/>
  <c r="K376" i="21"/>
  <c r="J376" i="21"/>
  <c r="I376" i="21"/>
  <c r="D376" i="21"/>
  <c r="B376" i="21"/>
  <c r="A376" i="21"/>
  <c r="AE375" i="21"/>
  <c r="AD375" i="21"/>
  <c r="AB375" i="21"/>
  <c r="Y375" i="21"/>
  <c r="W375" i="21"/>
  <c r="X375" i="21" s="1"/>
  <c r="V375" i="21"/>
  <c r="U375" i="21"/>
  <c r="T375" i="21"/>
  <c r="R375" i="21"/>
  <c r="O375" i="21"/>
  <c r="N375" i="21"/>
  <c r="K375" i="21"/>
  <c r="J375" i="21"/>
  <c r="L375" i="21" s="1"/>
  <c r="M375" i="21" s="1"/>
  <c r="I375" i="21"/>
  <c r="D375" i="21"/>
  <c r="B375" i="21"/>
  <c r="A375" i="21"/>
  <c r="AE374" i="21"/>
  <c r="AD374" i="21"/>
  <c r="AB374" i="21"/>
  <c r="Y374" i="21"/>
  <c r="V374" i="21"/>
  <c r="U374" i="21"/>
  <c r="T374" i="21"/>
  <c r="R374" i="21"/>
  <c r="O374" i="21"/>
  <c r="N374" i="21"/>
  <c r="K374" i="21"/>
  <c r="J374" i="21"/>
  <c r="L374" i="21" s="1"/>
  <c r="M374" i="21" s="1"/>
  <c r="P374" i="21" s="1"/>
  <c r="I374" i="21"/>
  <c r="D374" i="21"/>
  <c r="B374" i="21"/>
  <c r="A374" i="21"/>
  <c r="AE373" i="21"/>
  <c r="AD373" i="21"/>
  <c r="AB373" i="21"/>
  <c r="Y373" i="21"/>
  <c r="W373" i="21"/>
  <c r="X373" i="21" s="1"/>
  <c r="AA373" i="21" s="1"/>
  <c r="V373" i="21"/>
  <c r="U373" i="21"/>
  <c r="T373" i="21"/>
  <c r="R373" i="21"/>
  <c r="O373" i="21"/>
  <c r="N373" i="21"/>
  <c r="K373" i="21"/>
  <c r="J373" i="21"/>
  <c r="L373" i="21" s="1"/>
  <c r="M373" i="21" s="1"/>
  <c r="I373" i="21"/>
  <c r="D373" i="21"/>
  <c r="B373" i="21"/>
  <c r="A373" i="21"/>
  <c r="AE372" i="21"/>
  <c r="AD372" i="21"/>
  <c r="AB372" i="21"/>
  <c r="Y372" i="21"/>
  <c r="W372" i="21"/>
  <c r="X372" i="21" s="1"/>
  <c r="V372" i="21"/>
  <c r="U372" i="21"/>
  <c r="T372" i="21"/>
  <c r="R372" i="21"/>
  <c r="O372" i="21"/>
  <c r="N372" i="21"/>
  <c r="K372" i="21"/>
  <c r="J372" i="21"/>
  <c r="L372" i="21" s="1"/>
  <c r="M372" i="21" s="1"/>
  <c r="I372" i="21"/>
  <c r="D372" i="21"/>
  <c r="B372" i="21"/>
  <c r="A372" i="21"/>
  <c r="AE371" i="21"/>
  <c r="AD371" i="21"/>
  <c r="AB371" i="21"/>
  <c r="Y371" i="21"/>
  <c r="W371" i="21"/>
  <c r="X371" i="21" s="1"/>
  <c r="AA371" i="21" s="1"/>
  <c r="V371" i="21"/>
  <c r="U371" i="21"/>
  <c r="T371" i="21"/>
  <c r="R371" i="21"/>
  <c r="O371" i="21"/>
  <c r="N371" i="21"/>
  <c r="L371" i="21"/>
  <c r="M371" i="21" s="1"/>
  <c r="Q371" i="21" s="1"/>
  <c r="K371" i="21"/>
  <c r="J371" i="21"/>
  <c r="I371" i="21"/>
  <c r="D371" i="21"/>
  <c r="B371" i="21"/>
  <c r="A371" i="21"/>
  <c r="AE370" i="21"/>
  <c r="AD370" i="21"/>
  <c r="AB370" i="21"/>
  <c r="Z370" i="21"/>
  <c r="Y370" i="21"/>
  <c r="V370" i="21"/>
  <c r="U370" i="21"/>
  <c r="W370" i="21" s="1"/>
  <c r="X370" i="21" s="1"/>
  <c r="AA370" i="21" s="1"/>
  <c r="T370" i="21"/>
  <c r="R370" i="21"/>
  <c r="O370" i="21"/>
  <c r="N370" i="21"/>
  <c r="K370" i="21"/>
  <c r="J370" i="21"/>
  <c r="L370" i="21" s="1"/>
  <c r="M370" i="21" s="1"/>
  <c r="I370" i="21"/>
  <c r="D370" i="21"/>
  <c r="B370" i="21"/>
  <c r="A370" i="21"/>
  <c r="AE369" i="21"/>
  <c r="AD369" i="21"/>
  <c r="AB369" i="21"/>
  <c r="Y369" i="21"/>
  <c r="W369" i="21"/>
  <c r="X369" i="21" s="1"/>
  <c r="V369" i="21"/>
  <c r="U369" i="21"/>
  <c r="T369" i="21"/>
  <c r="R369" i="21"/>
  <c r="Q369" i="21"/>
  <c r="O369" i="21"/>
  <c r="N369" i="21"/>
  <c r="K369" i="21"/>
  <c r="J369" i="21"/>
  <c r="L369" i="21" s="1"/>
  <c r="M369" i="21" s="1"/>
  <c r="P369" i="21" s="1"/>
  <c r="I369" i="21"/>
  <c r="D369" i="21"/>
  <c r="B369" i="21"/>
  <c r="A369" i="21"/>
  <c r="AE368" i="21"/>
  <c r="AD368" i="21"/>
  <c r="AB368" i="21"/>
  <c r="Y368" i="21"/>
  <c r="W368" i="21"/>
  <c r="X368" i="21" s="1"/>
  <c r="V368" i="21"/>
  <c r="U368" i="21"/>
  <c r="T368" i="21"/>
  <c r="R368" i="21"/>
  <c r="O368" i="21"/>
  <c r="N368" i="21"/>
  <c r="K368" i="21"/>
  <c r="J368" i="21"/>
  <c r="L368" i="21" s="1"/>
  <c r="M368" i="21" s="1"/>
  <c r="P368" i="21" s="1"/>
  <c r="I368" i="21"/>
  <c r="D368" i="21"/>
  <c r="B368" i="21"/>
  <c r="A368" i="21"/>
  <c r="AE367" i="21"/>
  <c r="AD367" i="21"/>
  <c r="AB367" i="21"/>
  <c r="Y367" i="21"/>
  <c r="X367" i="21"/>
  <c r="W367" i="21"/>
  <c r="V367" i="21"/>
  <c r="U367" i="21"/>
  <c r="T367" i="21"/>
  <c r="R367" i="21"/>
  <c r="O367" i="21"/>
  <c r="L367" i="21" s="1"/>
  <c r="M367" i="21" s="1"/>
  <c r="Q367" i="21" s="1"/>
  <c r="N367" i="21"/>
  <c r="K367" i="21"/>
  <c r="J367" i="21"/>
  <c r="I367" i="21"/>
  <c r="D367" i="21"/>
  <c r="B367" i="21"/>
  <c r="A367" i="21"/>
  <c r="AE366" i="21"/>
  <c r="AD366" i="21"/>
  <c r="AB366" i="21"/>
  <c r="Y366" i="21"/>
  <c r="V366" i="21"/>
  <c r="U366" i="21"/>
  <c r="W366" i="21" s="1"/>
  <c r="X366" i="21" s="1"/>
  <c r="T366" i="21"/>
  <c r="R366" i="21"/>
  <c r="O366" i="21"/>
  <c r="N366" i="21"/>
  <c r="K366" i="21"/>
  <c r="J366" i="21"/>
  <c r="I366" i="21"/>
  <c r="D366" i="21"/>
  <c r="B366" i="21"/>
  <c r="A366" i="21"/>
  <c r="AE365" i="21"/>
  <c r="AD365" i="21"/>
  <c r="AB365" i="21"/>
  <c r="Y365" i="21"/>
  <c r="X365" i="21"/>
  <c r="W365" i="21"/>
  <c r="V365" i="21"/>
  <c r="U365" i="21"/>
  <c r="T365" i="21"/>
  <c r="R365" i="21"/>
  <c r="O365" i="21"/>
  <c r="L365" i="21" s="1"/>
  <c r="N365" i="21"/>
  <c r="M365" i="21"/>
  <c r="K365" i="21"/>
  <c r="J365" i="21"/>
  <c r="I365" i="21"/>
  <c r="D365" i="21"/>
  <c r="B365" i="21"/>
  <c r="A365" i="21"/>
  <c r="AE364" i="21"/>
  <c r="AD364" i="21"/>
  <c r="AB364" i="21"/>
  <c r="Y364" i="21"/>
  <c r="V364" i="21"/>
  <c r="W364" i="21" s="1"/>
  <c r="X364" i="21" s="1"/>
  <c r="U364" i="21"/>
  <c r="T364" i="21"/>
  <c r="R364" i="21"/>
  <c r="O364" i="21"/>
  <c r="N364" i="21"/>
  <c r="K364" i="21"/>
  <c r="J364" i="21"/>
  <c r="I364" i="21"/>
  <c r="D364" i="21"/>
  <c r="B364" i="21"/>
  <c r="A364" i="21"/>
  <c r="AE363" i="21"/>
  <c r="AD363" i="21"/>
  <c r="AB363" i="21"/>
  <c r="AA363" i="21"/>
  <c r="Z363" i="21"/>
  <c r="Y363" i="21"/>
  <c r="X363" i="21"/>
  <c r="W363" i="21"/>
  <c r="V363" i="21"/>
  <c r="U363" i="21"/>
  <c r="T363" i="21"/>
  <c r="R363" i="21"/>
  <c r="O363" i="21"/>
  <c r="N363" i="21"/>
  <c r="K363" i="21"/>
  <c r="J363" i="21"/>
  <c r="I363" i="21"/>
  <c r="D363" i="21"/>
  <c r="B363" i="21"/>
  <c r="A363" i="21"/>
  <c r="AE362" i="21"/>
  <c r="AD362" i="21"/>
  <c r="AB362" i="21"/>
  <c r="Y362" i="21"/>
  <c r="V362" i="21"/>
  <c r="U362" i="21"/>
  <c r="W362" i="21" s="1"/>
  <c r="X362" i="21" s="1"/>
  <c r="T362" i="21"/>
  <c r="R362" i="21"/>
  <c r="O362" i="21"/>
  <c r="N362" i="21"/>
  <c r="K362" i="21"/>
  <c r="J362" i="21"/>
  <c r="L362" i="21" s="1"/>
  <c r="M362" i="21" s="1"/>
  <c r="I362" i="21"/>
  <c r="D362" i="21"/>
  <c r="B362" i="21"/>
  <c r="A362" i="21"/>
  <c r="AE361" i="21"/>
  <c r="AD361" i="21"/>
  <c r="AB361" i="21"/>
  <c r="Y361" i="21"/>
  <c r="W361" i="21"/>
  <c r="X361" i="21" s="1"/>
  <c r="Z361" i="21" s="1"/>
  <c r="V361" i="21"/>
  <c r="U361" i="21"/>
  <c r="T361" i="21"/>
  <c r="R361" i="21"/>
  <c r="O361" i="21"/>
  <c r="N361" i="21"/>
  <c r="K361" i="21"/>
  <c r="J361" i="21"/>
  <c r="L361" i="21" s="1"/>
  <c r="M361" i="21" s="1"/>
  <c r="I361" i="21"/>
  <c r="D361" i="21"/>
  <c r="B361" i="21"/>
  <c r="A361" i="21"/>
  <c r="AE360" i="21"/>
  <c r="AD360" i="21"/>
  <c r="AB360" i="21"/>
  <c r="Y360" i="21"/>
  <c r="V360" i="21"/>
  <c r="U360" i="21"/>
  <c r="W360" i="21" s="1"/>
  <c r="X360" i="21" s="1"/>
  <c r="T360" i="21"/>
  <c r="R360" i="21"/>
  <c r="O360" i="21"/>
  <c r="N360" i="21"/>
  <c r="K360" i="21"/>
  <c r="J360" i="21"/>
  <c r="I360" i="21"/>
  <c r="D360" i="21"/>
  <c r="B360" i="21"/>
  <c r="A360" i="21"/>
  <c r="AE359" i="21"/>
  <c r="AD359" i="21"/>
  <c r="AB359" i="21"/>
  <c r="Y359" i="21"/>
  <c r="W359" i="21"/>
  <c r="X359" i="21" s="1"/>
  <c r="V359" i="21"/>
  <c r="U359" i="21"/>
  <c r="T359" i="21"/>
  <c r="R359" i="21"/>
  <c r="O359" i="21"/>
  <c r="N359" i="21"/>
  <c r="K359" i="21"/>
  <c r="J359" i="21"/>
  <c r="I359" i="21"/>
  <c r="D359" i="21"/>
  <c r="B359" i="21"/>
  <c r="A359" i="21"/>
  <c r="AE358" i="21"/>
  <c r="AD358" i="21"/>
  <c r="AB358" i="21"/>
  <c r="Z358" i="21"/>
  <c r="Y358" i="21"/>
  <c r="V358" i="21"/>
  <c r="U358" i="21"/>
  <c r="W358" i="21" s="1"/>
  <c r="X358" i="21" s="1"/>
  <c r="AA358" i="21" s="1"/>
  <c r="T358" i="21"/>
  <c r="R358" i="21"/>
  <c r="O358" i="21"/>
  <c r="N358" i="21"/>
  <c r="K358" i="21"/>
  <c r="J358" i="21"/>
  <c r="I358" i="21"/>
  <c r="D358" i="21"/>
  <c r="B358" i="21"/>
  <c r="A358" i="21"/>
  <c r="AE357" i="21"/>
  <c r="AD357" i="21"/>
  <c r="AB357" i="21"/>
  <c r="Z357" i="21"/>
  <c r="Y357" i="21"/>
  <c r="W357" i="21"/>
  <c r="X357" i="21" s="1"/>
  <c r="AA357" i="21" s="1"/>
  <c r="V357" i="21"/>
  <c r="U357" i="21"/>
  <c r="T357" i="21"/>
  <c r="R357" i="21"/>
  <c r="O357" i="21"/>
  <c r="N357" i="21"/>
  <c r="K357" i="21"/>
  <c r="J357" i="21"/>
  <c r="I357" i="21"/>
  <c r="D357" i="21"/>
  <c r="B357" i="21"/>
  <c r="A357" i="21"/>
  <c r="AE356" i="21"/>
  <c r="AD356" i="21"/>
  <c r="AB356" i="21"/>
  <c r="Y356" i="21"/>
  <c r="X356" i="21"/>
  <c r="W356" i="21"/>
  <c r="V356" i="21"/>
  <c r="U356" i="21"/>
  <c r="T356" i="21"/>
  <c r="R356" i="21"/>
  <c r="O356" i="21"/>
  <c r="N356" i="21"/>
  <c r="K356" i="21"/>
  <c r="J356" i="21"/>
  <c r="I356" i="21"/>
  <c r="D356" i="21"/>
  <c r="B356" i="21"/>
  <c r="A356" i="21"/>
  <c r="AE355" i="21"/>
  <c r="AD355" i="21"/>
  <c r="AB355" i="21"/>
  <c r="Z355" i="21"/>
  <c r="Y355" i="21"/>
  <c r="X355" i="21"/>
  <c r="AA355" i="21" s="1"/>
  <c r="W355" i="21"/>
  <c r="V355" i="21"/>
  <c r="U355" i="21"/>
  <c r="T355" i="21"/>
  <c r="R355" i="21"/>
  <c r="O355" i="21"/>
  <c r="N355" i="21"/>
  <c r="L355" i="21"/>
  <c r="M355" i="21" s="1"/>
  <c r="K355" i="21"/>
  <c r="J355" i="21"/>
  <c r="I355" i="21"/>
  <c r="D355" i="21"/>
  <c r="B355" i="21"/>
  <c r="A355" i="21"/>
  <c r="AE354" i="21"/>
  <c r="AD354" i="21"/>
  <c r="AB354" i="21"/>
  <c r="Y354" i="21"/>
  <c r="V354" i="21"/>
  <c r="U354" i="21"/>
  <c r="W354" i="21" s="1"/>
  <c r="X354" i="21" s="1"/>
  <c r="T354" i="21"/>
  <c r="R354" i="21"/>
  <c r="O354" i="21"/>
  <c r="N354" i="21"/>
  <c r="K354" i="21"/>
  <c r="J354" i="21"/>
  <c r="I354" i="21"/>
  <c r="D354" i="21"/>
  <c r="B354" i="21"/>
  <c r="A354" i="21"/>
  <c r="AE353" i="21"/>
  <c r="AD353" i="21"/>
  <c r="AB353" i="21"/>
  <c r="AA353" i="21"/>
  <c r="Y353" i="21"/>
  <c r="W353" i="21"/>
  <c r="X353" i="21" s="1"/>
  <c r="Z353" i="21" s="1"/>
  <c r="V353" i="21"/>
  <c r="U353" i="21"/>
  <c r="T353" i="21"/>
  <c r="R353" i="21"/>
  <c r="O353" i="21"/>
  <c r="N353" i="21"/>
  <c r="K353" i="21"/>
  <c r="J353" i="21"/>
  <c r="I353" i="21"/>
  <c r="D353" i="21"/>
  <c r="B353" i="21"/>
  <c r="A353" i="21"/>
  <c r="AE352" i="21"/>
  <c r="AD352" i="21"/>
  <c r="AB352" i="21"/>
  <c r="Y352" i="21"/>
  <c r="W352" i="21"/>
  <c r="X352" i="21" s="1"/>
  <c r="AA352" i="21" s="1"/>
  <c r="V352" i="21"/>
  <c r="U352" i="21"/>
  <c r="T352" i="21"/>
  <c r="R352" i="21"/>
  <c r="O352" i="21"/>
  <c r="N352" i="21"/>
  <c r="K352" i="21"/>
  <c r="J352" i="21"/>
  <c r="L352" i="21" s="1"/>
  <c r="M352" i="21" s="1"/>
  <c r="I352" i="21"/>
  <c r="D352" i="21"/>
  <c r="B352" i="21"/>
  <c r="A352" i="21"/>
  <c r="AE351" i="21"/>
  <c r="AD351" i="21"/>
  <c r="AB351" i="21"/>
  <c r="Z351" i="21"/>
  <c r="Y351" i="21"/>
  <c r="X351" i="21"/>
  <c r="AA351" i="21" s="1"/>
  <c r="W351" i="21"/>
  <c r="V351" i="21"/>
  <c r="U351" i="21"/>
  <c r="T351" i="21"/>
  <c r="R351" i="21"/>
  <c r="Q351" i="21"/>
  <c r="O351" i="21"/>
  <c r="L351" i="21" s="1"/>
  <c r="N351" i="21"/>
  <c r="M351" i="21"/>
  <c r="P351" i="21" s="1"/>
  <c r="K351" i="21"/>
  <c r="J351" i="21"/>
  <c r="I351" i="21"/>
  <c r="D351" i="21"/>
  <c r="B351" i="21"/>
  <c r="A351" i="21"/>
  <c r="AE350" i="21"/>
  <c r="AD350" i="21"/>
  <c r="AB350" i="21"/>
  <c r="Y350" i="21"/>
  <c r="V350" i="21"/>
  <c r="W350" i="21" s="1"/>
  <c r="X350" i="21" s="1"/>
  <c r="AA350" i="21" s="1"/>
  <c r="U350" i="21"/>
  <c r="T350" i="21"/>
  <c r="R350" i="21"/>
  <c r="Q350" i="21"/>
  <c r="P350" i="21"/>
  <c r="O350" i="21"/>
  <c r="N350" i="21"/>
  <c r="K350" i="21"/>
  <c r="J350" i="21"/>
  <c r="L350" i="21" s="1"/>
  <c r="M350" i="21" s="1"/>
  <c r="I350" i="21"/>
  <c r="D350" i="21"/>
  <c r="B350" i="21"/>
  <c r="A350" i="21"/>
  <c r="AE349" i="21"/>
  <c r="AD349" i="21"/>
  <c r="AB349" i="21"/>
  <c r="Y349" i="21"/>
  <c r="W349" i="21"/>
  <c r="X349" i="21" s="1"/>
  <c r="V349" i="21"/>
  <c r="U349" i="21"/>
  <c r="T349" i="21"/>
  <c r="R349" i="21"/>
  <c r="O349" i="21"/>
  <c r="N349" i="21"/>
  <c r="L349" i="21"/>
  <c r="M349" i="21" s="1"/>
  <c r="P349" i="21" s="1"/>
  <c r="K349" i="21"/>
  <c r="J349" i="21"/>
  <c r="I349" i="21"/>
  <c r="D349" i="21"/>
  <c r="B349" i="21"/>
  <c r="A349" i="21"/>
  <c r="AE348" i="21"/>
  <c r="AD348" i="21"/>
  <c r="AB348" i="21"/>
  <c r="Y348" i="21"/>
  <c r="V348" i="21"/>
  <c r="U348" i="21"/>
  <c r="W348" i="21" s="1"/>
  <c r="X348" i="21" s="1"/>
  <c r="AA348" i="21" s="1"/>
  <c r="T348" i="21"/>
  <c r="R348" i="21"/>
  <c r="O348" i="21"/>
  <c r="N348" i="21"/>
  <c r="K348" i="21"/>
  <c r="J348" i="21"/>
  <c r="I348" i="21"/>
  <c r="D348" i="21"/>
  <c r="B348" i="21"/>
  <c r="A348" i="21"/>
  <c r="AE347" i="21"/>
  <c r="AD347" i="21"/>
  <c r="AB347" i="21"/>
  <c r="AA347" i="21"/>
  <c r="Z347" i="21"/>
  <c r="Y347" i="21"/>
  <c r="X347" i="21"/>
  <c r="W347" i="21"/>
  <c r="V347" i="21"/>
  <c r="U347" i="21"/>
  <c r="T347" i="21"/>
  <c r="R347" i="21"/>
  <c r="O347" i="21"/>
  <c r="N347" i="21"/>
  <c r="L347" i="21"/>
  <c r="M347" i="21" s="1"/>
  <c r="K347" i="21"/>
  <c r="J347" i="21"/>
  <c r="I347" i="21"/>
  <c r="D347" i="21"/>
  <c r="B347" i="21"/>
  <c r="A347" i="21"/>
  <c r="AE346" i="21"/>
  <c r="AD346" i="21"/>
  <c r="AB346" i="21"/>
  <c r="Y346" i="21"/>
  <c r="V346" i="21"/>
  <c r="U346" i="21"/>
  <c r="W346" i="21" s="1"/>
  <c r="X346" i="21" s="1"/>
  <c r="T346" i="21"/>
  <c r="R346" i="21"/>
  <c r="Q346" i="21"/>
  <c r="P346" i="21"/>
  <c r="O346" i="21"/>
  <c r="N346" i="21"/>
  <c r="K346" i="21"/>
  <c r="J346" i="21"/>
  <c r="L346" i="21" s="1"/>
  <c r="M346" i="21" s="1"/>
  <c r="I346" i="21"/>
  <c r="D346" i="21"/>
  <c r="B346" i="21"/>
  <c r="A346" i="21"/>
  <c r="AE345" i="21"/>
  <c r="AD345" i="21"/>
  <c r="AB345" i="21"/>
  <c r="Y345" i="21"/>
  <c r="W345" i="21"/>
  <c r="X345" i="21" s="1"/>
  <c r="AA345" i="21" s="1"/>
  <c r="V345" i="21"/>
  <c r="U345" i="21"/>
  <c r="T345" i="21"/>
  <c r="R345" i="21"/>
  <c r="O345" i="21"/>
  <c r="N345" i="21"/>
  <c r="M345" i="21"/>
  <c r="K345" i="21"/>
  <c r="J345" i="21"/>
  <c r="L345" i="21" s="1"/>
  <c r="I345" i="21"/>
  <c r="D345" i="21"/>
  <c r="B345" i="21"/>
  <c r="A345" i="21"/>
  <c r="AE344" i="21"/>
  <c r="AD344" i="21"/>
  <c r="AB344" i="21"/>
  <c r="Y344" i="21"/>
  <c r="V344" i="21"/>
  <c r="W344" i="21" s="1"/>
  <c r="X344" i="21" s="1"/>
  <c r="U344" i="21"/>
  <c r="T344" i="21"/>
  <c r="R344" i="21"/>
  <c r="O344" i="21"/>
  <c r="N344" i="21"/>
  <c r="K344" i="21"/>
  <c r="J344" i="21"/>
  <c r="I344" i="21"/>
  <c r="D344" i="21"/>
  <c r="B344" i="21"/>
  <c r="A344" i="21"/>
  <c r="AE343" i="21"/>
  <c r="AD343" i="21"/>
  <c r="AB343" i="21"/>
  <c r="Y343" i="21"/>
  <c r="X343" i="21"/>
  <c r="AA343" i="21" s="1"/>
  <c r="W343" i="21"/>
  <c r="V343" i="21"/>
  <c r="U343" i="21"/>
  <c r="T343" i="21"/>
  <c r="R343" i="21"/>
  <c r="O343" i="21"/>
  <c r="N343" i="21"/>
  <c r="L343" i="21"/>
  <c r="M343" i="21" s="1"/>
  <c r="K343" i="21"/>
  <c r="J343" i="21"/>
  <c r="I343" i="21"/>
  <c r="D343" i="21"/>
  <c r="B343" i="21"/>
  <c r="A343" i="21"/>
  <c r="AE342" i="21"/>
  <c r="Y342" i="21"/>
  <c r="W342" i="21"/>
  <c r="T342" i="21"/>
  <c r="N342" i="21"/>
  <c r="L342" i="21"/>
  <c r="K342" i="21"/>
  <c r="J342" i="21"/>
  <c r="I342" i="21"/>
  <c r="AE339" i="21"/>
  <c r="AD339" i="21"/>
  <c r="AB339" i="21"/>
  <c r="Y339" i="21"/>
  <c r="V339" i="21"/>
  <c r="U339" i="21"/>
  <c r="W339" i="21" s="1"/>
  <c r="X339" i="21" s="1"/>
  <c r="T339" i="21"/>
  <c r="R339" i="21"/>
  <c r="O339" i="21"/>
  <c r="N339" i="21"/>
  <c r="K339" i="21"/>
  <c r="J339" i="21"/>
  <c r="L339" i="21" s="1"/>
  <c r="M339" i="21" s="1"/>
  <c r="I339" i="21"/>
  <c r="D339" i="21"/>
  <c r="B339" i="21"/>
  <c r="A339" i="21"/>
  <c r="AE338" i="21"/>
  <c r="AD338" i="21"/>
  <c r="AB338" i="21"/>
  <c r="Y338" i="21"/>
  <c r="V338" i="21"/>
  <c r="U338" i="21"/>
  <c r="W338" i="21" s="1"/>
  <c r="X338" i="21" s="1"/>
  <c r="T338" i="21"/>
  <c r="R338" i="21"/>
  <c r="P338" i="21"/>
  <c r="O338" i="21"/>
  <c r="N338" i="21"/>
  <c r="L338" i="21"/>
  <c r="M338" i="21" s="1"/>
  <c r="Q338" i="21" s="1"/>
  <c r="K338" i="21"/>
  <c r="J338" i="21"/>
  <c r="I338" i="21"/>
  <c r="D338" i="21"/>
  <c r="B338" i="21"/>
  <c r="A338" i="21"/>
  <c r="AE337" i="21"/>
  <c r="AD337" i="21"/>
  <c r="AB337" i="21"/>
  <c r="Z337" i="21"/>
  <c r="Y337" i="21"/>
  <c r="W337" i="21"/>
  <c r="X337" i="21" s="1"/>
  <c r="AA337" i="21" s="1"/>
  <c r="V337" i="21"/>
  <c r="U337" i="21"/>
  <c r="T337" i="21"/>
  <c r="R337" i="21"/>
  <c r="O337" i="21"/>
  <c r="N337" i="21"/>
  <c r="L337" i="21"/>
  <c r="M337" i="21" s="1"/>
  <c r="K337" i="21"/>
  <c r="J337" i="21"/>
  <c r="I337" i="21"/>
  <c r="D337" i="21"/>
  <c r="B337" i="21"/>
  <c r="A337" i="21"/>
  <c r="AE336" i="21"/>
  <c r="AD336" i="21"/>
  <c r="AB336" i="21"/>
  <c r="Z336" i="21"/>
  <c r="Y336" i="21"/>
  <c r="V336" i="21"/>
  <c r="U336" i="21"/>
  <c r="W336" i="21" s="1"/>
  <c r="X336" i="21" s="1"/>
  <c r="AA336" i="21" s="1"/>
  <c r="T336" i="21"/>
  <c r="R336" i="21"/>
  <c r="O336" i="21"/>
  <c r="N336" i="21"/>
  <c r="M336" i="21"/>
  <c r="Q336" i="21" s="1"/>
  <c r="L336" i="21"/>
  <c r="K336" i="21"/>
  <c r="J336" i="21"/>
  <c r="I336" i="21"/>
  <c r="D336" i="21"/>
  <c r="B336" i="21"/>
  <c r="A336" i="21"/>
  <c r="AE335" i="21"/>
  <c r="AD335" i="21"/>
  <c r="AB335" i="21"/>
  <c r="Y335" i="21"/>
  <c r="V335" i="21"/>
  <c r="U335" i="21"/>
  <c r="W335" i="21" s="1"/>
  <c r="X335" i="21" s="1"/>
  <c r="T335" i="21"/>
  <c r="R335" i="21"/>
  <c r="O335" i="21"/>
  <c r="N335" i="21"/>
  <c r="K335" i="21"/>
  <c r="J335" i="21"/>
  <c r="L335" i="21" s="1"/>
  <c r="M335" i="21" s="1"/>
  <c r="I335" i="21"/>
  <c r="D335" i="21"/>
  <c r="B335" i="21"/>
  <c r="A335" i="21"/>
  <c r="AE334" i="21"/>
  <c r="AD334" i="21"/>
  <c r="AB334" i="21"/>
  <c r="Y334" i="21"/>
  <c r="W334" i="21"/>
  <c r="X334" i="21" s="1"/>
  <c r="V334" i="21"/>
  <c r="U334" i="21"/>
  <c r="T334" i="21"/>
  <c r="R334" i="21"/>
  <c r="O334" i="21"/>
  <c r="L334" i="21" s="1"/>
  <c r="M334" i="21" s="1"/>
  <c r="P334" i="21" s="1"/>
  <c r="N334" i="21"/>
  <c r="K334" i="21"/>
  <c r="J334" i="21"/>
  <c r="I334" i="21"/>
  <c r="D334" i="21"/>
  <c r="B334" i="21"/>
  <c r="A334" i="21"/>
  <c r="AE333" i="21"/>
  <c r="AD333" i="21"/>
  <c r="AB333" i="21"/>
  <c r="Y333" i="21"/>
  <c r="V333" i="21"/>
  <c r="W333" i="21" s="1"/>
  <c r="X333" i="21" s="1"/>
  <c r="U333" i="21"/>
  <c r="T333" i="21"/>
  <c r="R333" i="21"/>
  <c r="Q333" i="21"/>
  <c r="P333" i="21"/>
  <c r="O333" i="21"/>
  <c r="N333" i="21"/>
  <c r="K333" i="21"/>
  <c r="J333" i="21"/>
  <c r="L333" i="21" s="1"/>
  <c r="M333" i="21" s="1"/>
  <c r="I333" i="21"/>
  <c r="D333" i="21"/>
  <c r="B333" i="21"/>
  <c r="A333" i="21"/>
  <c r="AE332" i="21"/>
  <c r="AD332" i="21"/>
  <c r="AB332" i="21"/>
  <c r="Y332" i="21"/>
  <c r="V332" i="21"/>
  <c r="W332" i="21" s="1"/>
  <c r="X332" i="21" s="1"/>
  <c r="U332" i="21"/>
  <c r="T332" i="21"/>
  <c r="R332" i="21"/>
  <c r="O332" i="21"/>
  <c r="N332" i="21"/>
  <c r="M332" i="21"/>
  <c r="L332" i="21"/>
  <c r="K332" i="21"/>
  <c r="J332" i="21"/>
  <c r="I332" i="21"/>
  <c r="D332" i="21"/>
  <c r="B332" i="21"/>
  <c r="A332" i="21"/>
  <c r="AE331" i="21"/>
  <c r="AD331" i="21"/>
  <c r="AB331" i="21"/>
  <c r="Z331" i="21"/>
  <c r="Y331" i="21"/>
  <c r="V331" i="21"/>
  <c r="U331" i="21"/>
  <c r="W331" i="21" s="1"/>
  <c r="X331" i="21" s="1"/>
  <c r="AA331" i="21" s="1"/>
  <c r="T331" i="21"/>
  <c r="R331" i="21"/>
  <c r="P331" i="21"/>
  <c r="O331" i="21"/>
  <c r="N331" i="21"/>
  <c r="K331" i="21"/>
  <c r="J331" i="21"/>
  <c r="L331" i="21" s="1"/>
  <c r="M331" i="21" s="1"/>
  <c r="Q331" i="21" s="1"/>
  <c r="I331" i="21"/>
  <c r="D331" i="21"/>
  <c r="B331" i="21"/>
  <c r="A331" i="21"/>
  <c r="AE330" i="21"/>
  <c r="AD330" i="21"/>
  <c r="AB330" i="21"/>
  <c r="Z330" i="21"/>
  <c r="Y330" i="21"/>
  <c r="X330" i="21"/>
  <c r="AA330" i="21" s="1"/>
  <c r="W330" i="21"/>
  <c r="V330" i="21"/>
  <c r="U330" i="21"/>
  <c r="T330" i="21"/>
  <c r="R330" i="21"/>
  <c r="O330" i="21"/>
  <c r="N330" i="21"/>
  <c r="L330" i="21"/>
  <c r="M330" i="21" s="1"/>
  <c r="K330" i="21"/>
  <c r="J330" i="21"/>
  <c r="I330" i="21"/>
  <c r="D330" i="21"/>
  <c r="B330" i="21"/>
  <c r="A330" i="21"/>
  <c r="AE329" i="21"/>
  <c r="AD329" i="21"/>
  <c r="AB329" i="21"/>
  <c r="Z329" i="21"/>
  <c r="Y329" i="21"/>
  <c r="V329" i="21"/>
  <c r="U329" i="21"/>
  <c r="W329" i="21" s="1"/>
  <c r="X329" i="21" s="1"/>
  <c r="AA329" i="21" s="1"/>
  <c r="T329" i="21"/>
  <c r="R329" i="21"/>
  <c r="O329" i="21"/>
  <c r="N329" i="21"/>
  <c r="L329" i="21"/>
  <c r="M329" i="21" s="1"/>
  <c r="Q329" i="21" s="1"/>
  <c r="K329" i="21"/>
  <c r="J329" i="21"/>
  <c r="I329" i="21"/>
  <c r="D329" i="21"/>
  <c r="B329" i="21"/>
  <c r="A329" i="21"/>
  <c r="AE328" i="21"/>
  <c r="AD328" i="21"/>
  <c r="AB328" i="21"/>
  <c r="Y328" i="21"/>
  <c r="W328" i="21"/>
  <c r="X328" i="21" s="1"/>
  <c r="V328" i="21"/>
  <c r="U328" i="21"/>
  <c r="T328" i="21"/>
  <c r="R328" i="21"/>
  <c r="O328" i="21"/>
  <c r="L328" i="21" s="1"/>
  <c r="M328" i="21" s="1"/>
  <c r="Q328" i="21" s="1"/>
  <c r="N328" i="21"/>
  <c r="K328" i="21"/>
  <c r="J328" i="21"/>
  <c r="I328" i="21"/>
  <c r="D328" i="21"/>
  <c r="B328" i="21"/>
  <c r="A328" i="21"/>
  <c r="AE327" i="21"/>
  <c r="AD327" i="21"/>
  <c r="AB327" i="21"/>
  <c r="Y327" i="21"/>
  <c r="V327" i="21"/>
  <c r="U327" i="21"/>
  <c r="W327" i="21" s="1"/>
  <c r="X327" i="21" s="1"/>
  <c r="T327" i="21"/>
  <c r="R327" i="21"/>
  <c r="O327" i="21"/>
  <c r="L327" i="21" s="1"/>
  <c r="N327" i="21"/>
  <c r="M327" i="21"/>
  <c r="K327" i="21"/>
  <c r="J327" i="21"/>
  <c r="I327" i="21"/>
  <c r="D327" i="21"/>
  <c r="B327" i="21"/>
  <c r="A327" i="21"/>
  <c r="AE326" i="21"/>
  <c r="AD326" i="21"/>
  <c r="AB326" i="21"/>
  <c r="Y326" i="21"/>
  <c r="V326" i="21"/>
  <c r="U326" i="21"/>
  <c r="W326" i="21" s="1"/>
  <c r="X326" i="21" s="1"/>
  <c r="AA326" i="21" s="1"/>
  <c r="T326" i="21"/>
  <c r="R326" i="21"/>
  <c r="O326" i="21"/>
  <c r="L326" i="21" s="1"/>
  <c r="N326" i="21"/>
  <c r="M326" i="21"/>
  <c r="K326" i="21"/>
  <c r="J326" i="21"/>
  <c r="I326" i="21"/>
  <c r="D326" i="21"/>
  <c r="B326" i="21"/>
  <c r="A326" i="21"/>
  <c r="AE325" i="21"/>
  <c r="AD325" i="21"/>
  <c r="AB325" i="21"/>
  <c r="Y325" i="21"/>
  <c r="V325" i="21"/>
  <c r="W325" i="21" s="1"/>
  <c r="X325" i="21" s="1"/>
  <c r="U325" i="21"/>
  <c r="T325" i="21"/>
  <c r="R325" i="21"/>
  <c r="O325" i="21"/>
  <c r="N325" i="21"/>
  <c r="K325" i="21"/>
  <c r="J325" i="21"/>
  <c r="I325" i="21"/>
  <c r="D325" i="21"/>
  <c r="B325" i="21"/>
  <c r="A325" i="21"/>
  <c r="AE324" i="21"/>
  <c r="AD324" i="21"/>
  <c r="AB324" i="21"/>
  <c r="Y324" i="21"/>
  <c r="X324" i="21"/>
  <c r="V324" i="21"/>
  <c r="U324" i="21"/>
  <c r="W324" i="21" s="1"/>
  <c r="T324" i="21"/>
  <c r="R324" i="21"/>
  <c r="Q324" i="21"/>
  <c r="O324" i="21"/>
  <c r="N324" i="21"/>
  <c r="L324" i="21"/>
  <c r="M324" i="21" s="1"/>
  <c r="P324" i="21" s="1"/>
  <c r="K324" i="21"/>
  <c r="J324" i="21"/>
  <c r="I324" i="21"/>
  <c r="D324" i="21"/>
  <c r="B324" i="21"/>
  <c r="A324" i="21"/>
  <c r="AE323" i="21"/>
  <c r="AD323" i="21"/>
  <c r="AB323" i="21"/>
  <c r="Y323" i="21"/>
  <c r="W323" i="21"/>
  <c r="X323" i="21" s="1"/>
  <c r="V323" i="21"/>
  <c r="U323" i="21"/>
  <c r="T323" i="21"/>
  <c r="R323" i="21"/>
  <c r="O323" i="21"/>
  <c r="N323" i="21"/>
  <c r="K323" i="21"/>
  <c r="J323" i="21"/>
  <c r="L323" i="21" s="1"/>
  <c r="M323" i="21" s="1"/>
  <c r="I323" i="21"/>
  <c r="D323" i="21"/>
  <c r="B323" i="21"/>
  <c r="A323" i="21"/>
  <c r="AE322" i="21"/>
  <c r="AD322" i="21"/>
  <c r="AB322" i="21"/>
  <c r="Y322" i="21"/>
  <c r="V322" i="21"/>
  <c r="W322" i="21" s="1"/>
  <c r="X322" i="21" s="1"/>
  <c r="U322" i="21"/>
  <c r="T322" i="21"/>
  <c r="R322" i="21"/>
  <c r="O322" i="21"/>
  <c r="N322" i="21"/>
  <c r="M322" i="21"/>
  <c r="P322" i="21" s="1"/>
  <c r="L322" i="21"/>
  <c r="K322" i="21"/>
  <c r="J322" i="21"/>
  <c r="I322" i="21"/>
  <c r="D322" i="21"/>
  <c r="B322" i="21"/>
  <c r="A322" i="21"/>
  <c r="AE321" i="21"/>
  <c r="AD321" i="21"/>
  <c r="AB321" i="21"/>
  <c r="Y321" i="21"/>
  <c r="V321" i="21"/>
  <c r="U321" i="21"/>
  <c r="W321" i="21" s="1"/>
  <c r="X321" i="21" s="1"/>
  <c r="T321" i="21"/>
  <c r="R321" i="21"/>
  <c r="Q321" i="21"/>
  <c r="P321" i="21"/>
  <c r="O321" i="21"/>
  <c r="N321" i="21"/>
  <c r="K321" i="21"/>
  <c r="J321" i="21"/>
  <c r="L321" i="21" s="1"/>
  <c r="M321" i="21" s="1"/>
  <c r="I321" i="21"/>
  <c r="D321" i="21"/>
  <c r="B321" i="21"/>
  <c r="A321" i="21"/>
  <c r="AE320" i="21"/>
  <c r="AD320" i="21"/>
  <c r="AB320" i="21"/>
  <c r="Y320" i="21"/>
  <c r="V320" i="21"/>
  <c r="W320" i="21" s="1"/>
  <c r="X320" i="21" s="1"/>
  <c r="U320" i="21"/>
  <c r="T320" i="21"/>
  <c r="R320" i="21"/>
  <c r="Q320" i="21"/>
  <c r="P320" i="21"/>
  <c r="O320" i="21"/>
  <c r="L320" i="21" s="1"/>
  <c r="M320" i="21" s="1"/>
  <c r="N320" i="21"/>
  <c r="K320" i="21"/>
  <c r="J320" i="21"/>
  <c r="I320" i="21"/>
  <c r="D320" i="21"/>
  <c r="B320" i="21"/>
  <c r="A320" i="21"/>
  <c r="AE319" i="21"/>
  <c r="AD319" i="21"/>
  <c r="AB319" i="21"/>
  <c r="Y319" i="21"/>
  <c r="X319" i="21"/>
  <c r="W319" i="21"/>
  <c r="V319" i="21"/>
  <c r="U319" i="21"/>
  <c r="T319" i="21"/>
  <c r="R319" i="21"/>
  <c r="O319" i="21"/>
  <c r="N319" i="21"/>
  <c r="K319" i="21"/>
  <c r="J319" i="21"/>
  <c r="L319" i="21" s="1"/>
  <c r="M319" i="21" s="1"/>
  <c r="I319" i="21"/>
  <c r="D319" i="21"/>
  <c r="B319" i="21"/>
  <c r="A319" i="21"/>
  <c r="AE318" i="21"/>
  <c r="AD318" i="21"/>
  <c r="AB318" i="21"/>
  <c r="Y318" i="21"/>
  <c r="V318" i="21"/>
  <c r="U318" i="21"/>
  <c r="W318" i="21" s="1"/>
  <c r="X318" i="21" s="1"/>
  <c r="T318" i="21"/>
  <c r="R318" i="21"/>
  <c r="O318" i="21"/>
  <c r="L318" i="21" s="1"/>
  <c r="N318" i="21"/>
  <c r="M318" i="21"/>
  <c r="K318" i="21"/>
  <c r="J318" i="21"/>
  <c r="I318" i="21"/>
  <c r="D318" i="21"/>
  <c r="B318" i="21"/>
  <c r="A318" i="21"/>
  <c r="AE317" i="21"/>
  <c r="AD317" i="21"/>
  <c r="AB317" i="21"/>
  <c r="Y317" i="21"/>
  <c r="X317" i="21"/>
  <c r="AA317" i="21" s="1"/>
  <c r="V317" i="21"/>
  <c r="W317" i="21" s="1"/>
  <c r="U317" i="21"/>
  <c r="T317" i="21"/>
  <c r="R317" i="21"/>
  <c r="O317" i="21"/>
  <c r="N317" i="21"/>
  <c r="K317" i="21"/>
  <c r="J317" i="21"/>
  <c r="L317" i="21" s="1"/>
  <c r="M317" i="21" s="1"/>
  <c r="I317" i="21"/>
  <c r="D317" i="21"/>
  <c r="B317" i="21"/>
  <c r="A317" i="21"/>
  <c r="AE316" i="21"/>
  <c r="AD316" i="21"/>
  <c r="AB316" i="21"/>
  <c r="Z316" i="21"/>
  <c r="Y316" i="21"/>
  <c r="V316" i="21"/>
  <c r="U316" i="21"/>
  <c r="W316" i="21" s="1"/>
  <c r="X316" i="21" s="1"/>
  <c r="AA316" i="21" s="1"/>
  <c r="T316" i="21"/>
  <c r="R316" i="21"/>
  <c r="O316" i="21"/>
  <c r="N316" i="21"/>
  <c r="L316" i="21"/>
  <c r="M316" i="21" s="1"/>
  <c r="K316" i="21"/>
  <c r="J316" i="21"/>
  <c r="I316" i="21"/>
  <c r="D316" i="21"/>
  <c r="B316" i="21"/>
  <c r="A316" i="21"/>
  <c r="AE315" i="21"/>
  <c r="AD315" i="21"/>
  <c r="AB315" i="21"/>
  <c r="Y315" i="21"/>
  <c r="V315" i="21"/>
  <c r="U315" i="21"/>
  <c r="W315" i="21" s="1"/>
  <c r="X315" i="21" s="1"/>
  <c r="T315" i="21"/>
  <c r="R315" i="21"/>
  <c r="O315" i="21"/>
  <c r="N315" i="21"/>
  <c r="M315" i="21"/>
  <c r="L315" i="21"/>
  <c r="K315" i="21"/>
  <c r="J315" i="21"/>
  <c r="I315" i="21"/>
  <c r="D315" i="21"/>
  <c r="B315" i="21"/>
  <c r="A315" i="21"/>
  <c r="AE314" i="21"/>
  <c r="AD314" i="21"/>
  <c r="AB314" i="21"/>
  <c r="Y314" i="21"/>
  <c r="V314" i="21"/>
  <c r="U314" i="21"/>
  <c r="T314" i="21"/>
  <c r="R314" i="21"/>
  <c r="Q314" i="21"/>
  <c r="O314" i="21"/>
  <c r="N314" i="21"/>
  <c r="L314" i="21"/>
  <c r="M314" i="21" s="1"/>
  <c r="P314" i="21" s="1"/>
  <c r="K314" i="21"/>
  <c r="J314" i="21"/>
  <c r="I314" i="21"/>
  <c r="D314" i="21"/>
  <c r="B314" i="21"/>
  <c r="A314" i="21"/>
  <c r="AE313" i="21"/>
  <c r="AD313" i="21"/>
  <c r="AB313" i="21"/>
  <c r="Y313" i="21"/>
  <c r="V313" i="21"/>
  <c r="U313" i="21"/>
  <c r="W313" i="21" s="1"/>
  <c r="X313" i="21" s="1"/>
  <c r="AA313" i="21" s="1"/>
  <c r="T313" i="21"/>
  <c r="R313" i="21"/>
  <c r="O313" i="21"/>
  <c r="N313" i="21"/>
  <c r="K313" i="21"/>
  <c r="J313" i="21"/>
  <c r="I313" i="21"/>
  <c r="D313" i="21"/>
  <c r="B313" i="21"/>
  <c r="A313" i="21"/>
  <c r="AE312" i="21"/>
  <c r="AD312" i="21"/>
  <c r="AB312" i="21"/>
  <c r="Y312" i="21"/>
  <c r="X312" i="21"/>
  <c r="V312" i="21"/>
  <c r="U312" i="21"/>
  <c r="W312" i="21" s="1"/>
  <c r="T312" i="21"/>
  <c r="R312" i="21"/>
  <c r="O312" i="21"/>
  <c r="N312" i="21"/>
  <c r="L312" i="21"/>
  <c r="M312" i="21" s="1"/>
  <c r="K312" i="21"/>
  <c r="J312" i="21"/>
  <c r="I312" i="21"/>
  <c r="D312" i="21"/>
  <c r="B312" i="21"/>
  <c r="A312" i="21"/>
  <c r="AE311" i="21"/>
  <c r="AD311" i="21"/>
  <c r="AB311" i="21"/>
  <c r="Z311" i="21"/>
  <c r="Y311" i="21"/>
  <c r="V311" i="21"/>
  <c r="U311" i="21"/>
  <c r="W311" i="21" s="1"/>
  <c r="X311" i="21" s="1"/>
  <c r="AA311" i="21" s="1"/>
  <c r="T311" i="21"/>
  <c r="R311" i="21"/>
  <c r="O311" i="21"/>
  <c r="N311" i="21"/>
  <c r="L311" i="21"/>
  <c r="M311" i="21" s="1"/>
  <c r="K311" i="21"/>
  <c r="J311" i="21"/>
  <c r="I311" i="21"/>
  <c r="D311" i="21"/>
  <c r="B311" i="21"/>
  <c r="A311" i="21"/>
  <c r="AE310" i="21"/>
  <c r="AD310" i="21"/>
  <c r="AB310" i="21"/>
  <c r="Y310" i="21"/>
  <c r="V310" i="21"/>
  <c r="W310" i="21" s="1"/>
  <c r="X310" i="21" s="1"/>
  <c r="U310" i="21"/>
  <c r="T310" i="21"/>
  <c r="R310" i="21"/>
  <c r="O310" i="21"/>
  <c r="N310" i="21"/>
  <c r="M310" i="21"/>
  <c r="L310" i="21"/>
  <c r="K310" i="21"/>
  <c r="J310" i="21"/>
  <c r="I310" i="21"/>
  <c r="D310" i="21"/>
  <c r="B310" i="21"/>
  <c r="A310" i="21"/>
  <c r="AE309" i="21"/>
  <c r="AD309" i="21"/>
  <c r="AB309" i="21"/>
  <c r="Y309" i="21"/>
  <c r="V309" i="21"/>
  <c r="U309" i="21"/>
  <c r="T309" i="21"/>
  <c r="R309" i="21"/>
  <c r="O309" i="21"/>
  <c r="N309" i="21"/>
  <c r="K309" i="21"/>
  <c r="J309" i="21"/>
  <c r="L309" i="21" s="1"/>
  <c r="M309" i="21" s="1"/>
  <c r="I309" i="21"/>
  <c r="D309" i="21"/>
  <c r="B309" i="21"/>
  <c r="A309" i="21"/>
  <c r="AE308" i="21"/>
  <c r="AD308" i="21"/>
  <c r="AB308" i="21"/>
  <c r="Y308" i="21"/>
  <c r="V308" i="21"/>
  <c r="U308" i="21"/>
  <c r="W308" i="21" s="1"/>
  <c r="X308" i="21" s="1"/>
  <c r="T308" i="21"/>
  <c r="R308" i="21"/>
  <c r="O308" i="21"/>
  <c r="N308" i="21"/>
  <c r="L308" i="21"/>
  <c r="M308" i="21" s="1"/>
  <c r="K308" i="21"/>
  <c r="J308" i="21"/>
  <c r="I308" i="21"/>
  <c r="D308" i="21"/>
  <c r="B308" i="21"/>
  <c r="A308" i="21"/>
  <c r="AE307" i="21"/>
  <c r="AD307" i="21"/>
  <c r="AB307" i="21"/>
  <c r="Y307" i="21"/>
  <c r="V307" i="21"/>
  <c r="W307" i="21" s="1"/>
  <c r="X307" i="21" s="1"/>
  <c r="U307" i="21"/>
  <c r="T307" i="21"/>
  <c r="R307" i="21"/>
  <c r="Q307" i="21"/>
  <c r="O307" i="21"/>
  <c r="N307" i="21"/>
  <c r="L307" i="21"/>
  <c r="M307" i="21" s="1"/>
  <c r="P307" i="21" s="1"/>
  <c r="K307" i="21"/>
  <c r="J307" i="21"/>
  <c r="I307" i="21"/>
  <c r="D307" i="21"/>
  <c r="B307" i="21"/>
  <c r="A307" i="21"/>
  <c r="AE306" i="21"/>
  <c r="AD306" i="21"/>
  <c r="AB306" i="21"/>
  <c r="Y306" i="21"/>
  <c r="V306" i="21"/>
  <c r="U306" i="21"/>
  <c r="T306" i="21"/>
  <c r="R306" i="21"/>
  <c r="O306" i="21"/>
  <c r="N306" i="21"/>
  <c r="L306" i="21"/>
  <c r="M306" i="21" s="1"/>
  <c r="P306" i="21" s="1"/>
  <c r="K306" i="21"/>
  <c r="J306" i="21"/>
  <c r="I306" i="21"/>
  <c r="D306" i="21"/>
  <c r="B306" i="21"/>
  <c r="A306" i="21"/>
  <c r="AE305" i="21"/>
  <c r="W305" i="21"/>
  <c r="AB305" i="21" s="1"/>
  <c r="T305" i="21"/>
  <c r="M305" i="21"/>
  <c r="L305" i="21"/>
  <c r="R305" i="21" s="1"/>
  <c r="K305" i="21"/>
  <c r="J305" i="21"/>
  <c r="I305" i="21"/>
  <c r="AE302" i="21"/>
  <c r="AD302" i="21"/>
  <c r="AB302" i="21"/>
  <c r="Y302" i="21"/>
  <c r="X302" i="21"/>
  <c r="V302" i="21"/>
  <c r="W302" i="21" s="1"/>
  <c r="U302" i="21"/>
  <c r="T302" i="21"/>
  <c r="R302" i="21"/>
  <c r="O302" i="21"/>
  <c r="N302" i="21"/>
  <c r="K302" i="21"/>
  <c r="J302" i="21"/>
  <c r="I302" i="21"/>
  <c r="D302" i="21"/>
  <c r="B302" i="21"/>
  <c r="A302" i="21"/>
  <c r="AE301" i="21"/>
  <c r="AD301" i="21"/>
  <c r="AB301" i="21"/>
  <c r="Y301" i="21"/>
  <c r="V301" i="21"/>
  <c r="U301" i="21"/>
  <c r="W301" i="21" s="1"/>
  <c r="X301" i="21" s="1"/>
  <c r="T301" i="21"/>
  <c r="R301" i="21"/>
  <c r="O301" i="21"/>
  <c r="N301" i="21"/>
  <c r="L301" i="21"/>
  <c r="M301" i="21" s="1"/>
  <c r="K301" i="21"/>
  <c r="J301" i="21"/>
  <c r="I301" i="21"/>
  <c r="D301" i="21"/>
  <c r="B301" i="21"/>
  <c r="A301" i="21"/>
  <c r="AE300" i="21"/>
  <c r="AD300" i="21"/>
  <c r="AB300" i="21"/>
  <c r="Y300" i="21"/>
  <c r="V300" i="21"/>
  <c r="U300" i="21"/>
  <c r="W300" i="21" s="1"/>
  <c r="X300" i="21" s="1"/>
  <c r="T300" i="21"/>
  <c r="R300" i="21"/>
  <c r="O300" i="21"/>
  <c r="N300" i="21"/>
  <c r="L300" i="21"/>
  <c r="M300" i="21" s="1"/>
  <c r="K300" i="21"/>
  <c r="J300" i="21"/>
  <c r="I300" i="21"/>
  <c r="D300" i="21"/>
  <c r="B300" i="21"/>
  <c r="A300" i="21"/>
  <c r="AE299" i="21"/>
  <c r="AD299" i="21"/>
  <c r="AB299" i="21"/>
  <c r="Y299" i="21"/>
  <c r="V299" i="21"/>
  <c r="U299" i="21"/>
  <c r="T299" i="21"/>
  <c r="R299" i="21"/>
  <c r="O299" i="21"/>
  <c r="N299" i="21"/>
  <c r="L299" i="21"/>
  <c r="M299" i="21" s="1"/>
  <c r="K299" i="21"/>
  <c r="J299" i="21"/>
  <c r="I299" i="21"/>
  <c r="D299" i="21"/>
  <c r="B299" i="21"/>
  <c r="A299" i="21"/>
  <c r="AE298" i="21"/>
  <c r="AD298" i="21"/>
  <c r="AB298" i="21"/>
  <c r="Y298" i="21"/>
  <c r="V298" i="21"/>
  <c r="W298" i="21" s="1"/>
  <c r="X298" i="21" s="1"/>
  <c r="U298" i="21"/>
  <c r="T298" i="21"/>
  <c r="R298" i="21"/>
  <c r="O298" i="21"/>
  <c r="N298" i="21"/>
  <c r="K298" i="21"/>
  <c r="J298" i="21"/>
  <c r="L298" i="21" s="1"/>
  <c r="M298" i="21" s="1"/>
  <c r="I298" i="21"/>
  <c r="D298" i="21"/>
  <c r="B298" i="21"/>
  <c r="A298" i="21"/>
  <c r="AE297" i="21"/>
  <c r="AD297" i="21"/>
  <c r="AB297" i="21"/>
  <c r="Y297" i="21"/>
  <c r="X297" i="21"/>
  <c r="AA297" i="21" s="1"/>
  <c r="V297" i="21"/>
  <c r="U297" i="21"/>
  <c r="W297" i="21" s="1"/>
  <c r="T297" i="21"/>
  <c r="R297" i="21"/>
  <c r="O297" i="21"/>
  <c r="N297" i="21"/>
  <c r="K297" i="21"/>
  <c r="J297" i="21"/>
  <c r="L297" i="21" s="1"/>
  <c r="M297" i="21" s="1"/>
  <c r="I297" i="21"/>
  <c r="D297" i="21"/>
  <c r="B297" i="21"/>
  <c r="A297" i="21"/>
  <c r="AE296" i="21"/>
  <c r="AD296" i="21"/>
  <c r="AB296" i="21"/>
  <c r="Y296" i="21"/>
  <c r="W296" i="21"/>
  <c r="X296" i="21" s="1"/>
  <c r="V296" i="21"/>
  <c r="U296" i="21"/>
  <c r="T296" i="21"/>
  <c r="R296" i="21"/>
  <c r="O296" i="21"/>
  <c r="N296" i="21"/>
  <c r="L296" i="21"/>
  <c r="M296" i="21" s="1"/>
  <c r="K296" i="21"/>
  <c r="J296" i="21"/>
  <c r="I296" i="21"/>
  <c r="D296" i="21"/>
  <c r="B296" i="21"/>
  <c r="A296" i="21"/>
  <c r="AE295" i="21"/>
  <c r="AD295" i="21"/>
  <c r="AB295" i="21"/>
  <c r="Y295" i="21"/>
  <c r="V295" i="21"/>
  <c r="U295" i="21"/>
  <c r="W295" i="21" s="1"/>
  <c r="X295" i="21" s="1"/>
  <c r="T295" i="21"/>
  <c r="R295" i="21"/>
  <c r="O295" i="21"/>
  <c r="N295" i="21"/>
  <c r="L295" i="21"/>
  <c r="M295" i="21" s="1"/>
  <c r="K295" i="21"/>
  <c r="J295" i="21"/>
  <c r="I295" i="21"/>
  <c r="D295" i="21"/>
  <c r="B295" i="21"/>
  <c r="A295" i="21"/>
  <c r="AE294" i="21"/>
  <c r="AD294" i="21"/>
  <c r="AB294" i="21"/>
  <c r="Y294" i="21"/>
  <c r="V294" i="21"/>
  <c r="U294" i="21"/>
  <c r="W294" i="21" s="1"/>
  <c r="X294" i="21" s="1"/>
  <c r="T294" i="21"/>
  <c r="R294" i="21"/>
  <c r="O294" i="21"/>
  <c r="N294" i="21"/>
  <c r="K294" i="21"/>
  <c r="J294" i="21"/>
  <c r="L294" i="21" s="1"/>
  <c r="M294" i="21" s="1"/>
  <c r="I294" i="21"/>
  <c r="D294" i="21"/>
  <c r="B294" i="21"/>
  <c r="A294" i="21"/>
  <c r="AE293" i="21"/>
  <c r="AD293" i="21"/>
  <c r="AB293" i="21"/>
  <c r="Y293" i="21"/>
  <c r="V293" i="21"/>
  <c r="U293" i="21"/>
  <c r="W293" i="21" s="1"/>
  <c r="X293" i="21" s="1"/>
  <c r="T293" i="21"/>
  <c r="R293" i="21"/>
  <c r="O293" i="21"/>
  <c r="N293" i="21"/>
  <c r="L293" i="21"/>
  <c r="M293" i="21" s="1"/>
  <c r="K293" i="21"/>
  <c r="J293" i="21"/>
  <c r="I293" i="21"/>
  <c r="D293" i="21"/>
  <c r="B293" i="21"/>
  <c r="A293" i="21"/>
  <c r="AE292" i="21"/>
  <c r="AD292" i="21"/>
  <c r="AB292" i="21"/>
  <c r="AA292" i="21"/>
  <c r="Y292" i="21"/>
  <c r="V292" i="21"/>
  <c r="U292" i="21"/>
  <c r="W292" i="21" s="1"/>
  <c r="X292" i="21" s="1"/>
  <c r="Z292" i="21" s="1"/>
  <c r="T292" i="21"/>
  <c r="R292" i="21"/>
  <c r="Q292" i="21"/>
  <c r="O292" i="21"/>
  <c r="N292" i="21"/>
  <c r="K292" i="21"/>
  <c r="J292" i="21"/>
  <c r="L292" i="21" s="1"/>
  <c r="M292" i="21" s="1"/>
  <c r="P292" i="21" s="1"/>
  <c r="I292" i="21"/>
  <c r="D292" i="21"/>
  <c r="B292" i="21"/>
  <c r="A292" i="21"/>
  <c r="AE291" i="21"/>
  <c r="AD291" i="21"/>
  <c r="AB291" i="21"/>
  <c r="Y291" i="21"/>
  <c r="V291" i="21"/>
  <c r="U291" i="21"/>
  <c r="W291" i="21" s="1"/>
  <c r="X291" i="21" s="1"/>
  <c r="T291" i="21"/>
  <c r="R291" i="21"/>
  <c r="O291" i="21"/>
  <c r="N291" i="21"/>
  <c r="K291" i="21"/>
  <c r="J291" i="21"/>
  <c r="L291" i="21" s="1"/>
  <c r="M291" i="21" s="1"/>
  <c r="I291" i="21"/>
  <c r="D291" i="21"/>
  <c r="B291" i="21"/>
  <c r="A291" i="21"/>
  <c r="AE290" i="21"/>
  <c r="AD290" i="21"/>
  <c r="AB290" i="21"/>
  <c r="Y290" i="21"/>
  <c r="V290" i="21"/>
  <c r="U290" i="21"/>
  <c r="W290" i="21" s="1"/>
  <c r="X290" i="21" s="1"/>
  <c r="T290" i="21"/>
  <c r="R290" i="21"/>
  <c r="O290" i="21"/>
  <c r="N290" i="21"/>
  <c r="K290" i="21"/>
  <c r="J290" i="21"/>
  <c r="L290" i="21" s="1"/>
  <c r="M290" i="21" s="1"/>
  <c r="I290" i="21"/>
  <c r="D290" i="21"/>
  <c r="B290" i="21"/>
  <c r="A290" i="21"/>
  <c r="AE289" i="21"/>
  <c r="AD289" i="21"/>
  <c r="AB289" i="21"/>
  <c r="Y289" i="21"/>
  <c r="V289" i="21"/>
  <c r="U289" i="21"/>
  <c r="W289" i="21" s="1"/>
  <c r="X289" i="21" s="1"/>
  <c r="T289" i="21"/>
  <c r="R289" i="21"/>
  <c r="O289" i="21"/>
  <c r="N289" i="21"/>
  <c r="K289" i="21"/>
  <c r="J289" i="21"/>
  <c r="I289" i="21"/>
  <c r="D289" i="21"/>
  <c r="B289" i="21"/>
  <c r="A289" i="21"/>
  <c r="AE288" i="21"/>
  <c r="AD288" i="21"/>
  <c r="AB288" i="21"/>
  <c r="Y288" i="21"/>
  <c r="W288" i="21"/>
  <c r="X288" i="21" s="1"/>
  <c r="V288" i="21"/>
  <c r="U288" i="21"/>
  <c r="T288" i="21"/>
  <c r="R288" i="21"/>
  <c r="O288" i="21"/>
  <c r="N288" i="21"/>
  <c r="K288" i="21"/>
  <c r="J288" i="21"/>
  <c r="L288" i="21" s="1"/>
  <c r="M288" i="21" s="1"/>
  <c r="I288" i="21"/>
  <c r="D288" i="21"/>
  <c r="B288" i="21"/>
  <c r="A288" i="21"/>
  <c r="AE287" i="21"/>
  <c r="AD287" i="21"/>
  <c r="AB287" i="21"/>
  <c r="Y287" i="21"/>
  <c r="W287" i="21"/>
  <c r="X287" i="21" s="1"/>
  <c r="AA287" i="21" s="1"/>
  <c r="V287" i="21"/>
  <c r="U287" i="21"/>
  <c r="T287" i="21"/>
  <c r="R287" i="21"/>
  <c r="O287" i="21"/>
  <c r="N287" i="21"/>
  <c r="K287" i="21"/>
  <c r="J287" i="21"/>
  <c r="L287" i="21" s="1"/>
  <c r="M287" i="21" s="1"/>
  <c r="I287" i="21"/>
  <c r="D287" i="21"/>
  <c r="B287" i="21"/>
  <c r="A287" i="21"/>
  <c r="AE286" i="21"/>
  <c r="AD286" i="21"/>
  <c r="AB286" i="21"/>
  <c r="Y286" i="21"/>
  <c r="V286" i="21"/>
  <c r="U286" i="21"/>
  <c r="W286" i="21" s="1"/>
  <c r="X286" i="21" s="1"/>
  <c r="T286" i="21"/>
  <c r="R286" i="21"/>
  <c r="O286" i="21"/>
  <c r="L286" i="21" s="1"/>
  <c r="N286" i="21"/>
  <c r="M286" i="21"/>
  <c r="K286" i="21"/>
  <c r="J286" i="21"/>
  <c r="I286" i="21"/>
  <c r="D286" i="21"/>
  <c r="B286" i="21"/>
  <c r="A286" i="21"/>
  <c r="AE285" i="21"/>
  <c r="AD285" i="21"/>
  <c r="AB285" i="21"/>
  <c r="Y285" i="21"/>
  <c r="V285" i="21"/>
  <c r="U285" i="21"/>
  <c r="W285" i="21" s="1"/>
  <c r="X285" i="21" s="1"/>
  <c r="T285" i="21"/>
  <c r="R285" i="21"/>
  <c r="O285" i="21"/>
  <c r="N285" i="21"/>
  <c r="K285" i="21"/>
  <c r="J285" i="21"/>
  <c r="L285" i="21" s="1"/>
  <c r="M285" i="21" s="1"/>
  <c r="I285" i="21"/>
  <c r="D285" i="21"/>
  <c r="B285" i="21"/>
  <c r="A285" i="21"/>
  <c r="AE284" i="21"/>
  <c r="AD284" i="21"/>
  <c r="AB284" i="21"/>
  <c r="AA284" i="21"/>
  <c r="Y284" i="21"/>
  <c r="V284" i="21"/>
  <c r="U284" i="21"/>
  <c r="W284" i="21" s="1"/>
  <c r="X284" i="21" s="1"/>
  <c r="Z284" i="21" s="1"/>
  <c r="T284" i="21"/>
  <c r="R284" i="21"/>
  <c r="O284" i="21"/>
  <c r="L284" i="21" s="1"/>
  <c r="N284" i="21"/>
  <c r="M284" i="21"/>
  <c r="K284" i="21"/>
  <c r="J284" i="21"/>
  <c r="I284" i="21"/>
  <c r="D284" i="21"/>
  <c r="B284" i="21"/>
  <c r="A284" i="21"/>
  <c r="AE283" i="21"/>
  <c r="AD283" i="21"/>
  <c r="AB283" i="21"/>
  <c r="Y283" i="21"/>
  <c r="V283" i="21"/>
  <c r="U283" i="21"/>
  <c r="W283" i="21" s="1"/>
  <c r="X283" i="21" s="1"/>
  <c r="T283" i="21"/>
  <c r="R283" i="21"/>
  <c r="O283" i="21"/>
  <c r="N283" i="21"/>
  <c r="M283" i="21"/>
  <c r="K283" i="21"/>
  <c r="J283" i="21"/>
  <c r="L283" i="21" s="1"/>
  <c r="I283" i="21"/>
  <c r="D283" i="21"/>
  <c r="B283" i="21"/>
  <c r="A283" i="21"/>
  <c r="AE282" i="21"/>
  <c r="AD282" i="21"/>
  <c r="AB282" i="21"/>
  <c r="Y282" i="21"/>
  <c r="V282" i="21"/>
  <c r="U282" i="21"/>
  <c r="W282" i="21" s="1"/>
  <c r="X282" i="21" s="1"/>
  <c r="T282" i="21"/>
  <c r="R282" i="21"/>
  <c r="O282" i="21"/>
  <c r="N282" i="21"/>
  <c r="K282" i="21"/>
  <c r="J282" i="21"/>
  <c r="L282" i="21" s="1"/>
  <c r="M282" i="21" s="1"/>
  <c r="I282" i="21"/>
  <c r="D282" i="21"/>
  <c r="B282" i="21"/>
  <c r="A282" i="21"/>
  <c r="AE281" i="21"/>
  <c r="AD281" i="21"/>
  <c r="AB281" i="21"/>
  <c r="Y281" i="21"/>
  <c r="V281" i="21"/>
  <c r="U281" i="21"/>
  <c r="W281" i="21" s="1"/>
  <c r="X281" i="21" s="1"/>
  <c r="T281" i="21"/>
  <c r="R281" i="21"/>
  <c r="O281" i="21"/>
  <c r="N281" i="21"/>
  <c r="M281" i="21"/>
  <c r="L281" i="21"/>
  <c r="K281" i="21"/>
  <c r="J281" i="21"/>
  <c r="I281" i="21"/>
  <c r="D281" i="21"/>
  <c r="B281" i="21"/>
  <c r="A281" i="21"/>
  <c r="AE280" i="21"/>
  <c r="AD280" i="21"/>
  <c r="AB280" i="21"/>
  <c r="Y280" i="21"/>
  <c r="V280" i="21"/>
  <c r="U280" i="21"/>
  <c r="W280" i="21" s="1"/>
  <c r="X280" i="21" s="1"/>
  <c r="Z280" i="21" s="1"/>
  <c r="T280" i="21"/>
  <c r="R280" i="21"/>
  <c r="O280" i="21"/>
  <c r="N280" i="21"/>
  <c r="K280" i="21"/>
  <c r="J280" i="21"/>
  <c r="I280" i="21"/>
  <c r="D280" i="21"/>
  <c r="B280" i="21"/>
  <c r="A280" i="21"/>
  <c r="AE279" i="21"/>
  <c r="AD279" i="21"/>
  <c r="AB279" i="21"/>
  <c r="Y279" i="21"/>
  <c r="V279" i="21"/>
  <c r="W279" i="21" s="1"/>
  <c r="X279" i="21" s="1"/>
  <c r="U279" i="21"/>
  <c r="T279" i="21"/>
  <c r="R279" i="21"/>
  <c r="O279" i="21"/>
  <c r="N279" i="21"/>
  <c r="K279" i="21"/>
  <c r="J279" i="21"/>
  <c r="L279" i="21" s="1"/>
  <c r="M279" i="21" s="1"/>
  <c r="I279" i="21"/>
  <c r="D279" i="21"/>
  <c r="B279" i="21"/>
  <c r="A279" i="21"/>
  <c r="AE278" i="21"/>
  <c r="AD278" i="21"/>
  <c r="AB278" i="21"/>
  <c r="Y278" i="21"/>
  <c r="V278" i="21"/>
  <c r="U278" i="21"/>
  <c r="T278" i="21"/>
  <c r="R278" i="21"/>
  <c r="O278" i="21"/>
  <c r="L278" i="21" s="1"/>
  <c r="M278" i="21" s="1"/>
  <c r="P278" i="21" s="1"/>
  <c r="N278" i="21"/>
  <c r="K278" i="21"/>
  <c r="J278" i="21"/>
  <c r="I278" i="21"/>
  <c r="D278" i="21"/>
  <c r="B278" i="21"/>
  <c r="A278" i="21"/>
  <c r="AE277" i="21"/>
  <c r="AD277" i="21"/>
  <c r="AB277" i="21"/>
  <c r="Y277" i="21"/>
  <c r="W277" i="21"/>
  <c r="X277" i="21" s="1"/>
  <c r="V277" i="21"/>
  <c r="U277" i="21"/>
  <c r="T277" i="21"/>
  <c r="R277" i="21"/>
  <c r="O277" i="21"/>
  <c r="N277" i="21"/>
  <c r="K277" i="21"/>
  <c r="J277" i="21"/>
  <c r="L277" i="21" s="1"/>
  <c r="M277" i="21" s="1"/>
  <c r="I277" i="21"/>
  <c r="D277" i="21"/>
  <c r="B277" i="21"/>
  <c r="A277" i="21"/>
  <c r="AE276" i="21"/>
  <c r="AD276" i="21"/>
  <c r="AB276" i="21"/>
  <c r="AA276" i="21"/>
  <c r="Y276" i="21"/>
  <c r="V276" i="21"/>
  <c r="U276" i="21"/>
  <c r="W276" i="21" s="1"/>
  <c r="X276" i="21" s="1"/>
  <c r="Z276" i="21" s="1"/>
  <c r="T276" i="21"/>
  <c r="R276" i="21"/>
  <c r="O276" i="21"/>
  <c r="L276" i="21" s="1"/>
  <c r="N276" i="21"/>
  <c r="M276" i="21"/>
  <c r="Q276" i="21" s="1"/>
  <c r="K276" i="21"/>
  <c r="J276" i="21"/>
  <c r="I276" i="21"/>
  <c r="D276" i="21"/>
  <c r="B276" i="21"/>
  <c r="A276" i="21"/>
  <c r="AE275" i="21"/>
  <c r="AD275" i="21"/>
  <c r="AB275" i="21"/>
  <c r="Y275" i="21"/>
  <c r="V275" i="21"/>
  <c r="U275" i="21"/>
  <c r="T275" i="21"/>
  <c r="R275" i="21"/>
  <c r="O275" i="21"/>
  <c r="N275" i="21"/>
  <c r="K275" i="21"/>
  <c r="J275" i="21"/>
  <c r="I275" i="21"/>
  <c r="D275" i="21"/>
  <c r="B275" i="21"/>
  <c r="A275" i="21"/>
  <c r="AE274" i="21"/>
  <c r="AD274" i="21"/>
  <c r="AB274" i="21"/>
  <c r="Y274" i="21"/>
  <c r="V274" i="21"/>
  <c r="U274" i="21"/>
  <c r="W274" i="21" s="1"/>
  <c r="X274" i="21" s="1"/>
  <c r="Z274" i="21" s="1"/>
  <c r="T274" i="21"/>
  <c r="R274" i="21"/>
  <c r="O274" i="21"/>
  <c r="N274" i="21"/>
  <c r="K274" i="21"/>
  <c r="J274" i="21"/>
  <c r="I274" i="21"/>
  <c r="D274" i="21"/>
  <c r="B274" i="21"/>
  <c r="A274" i="21"/>
  <c r="AE273" i="21"/>
  <c r="AD273" i="21"/>
  <c r="AB273" i="21"/>
  <c r="Y273" i="21"/>
  <c r="V273" i="21"/>
  <c r="W273" i="21" s="1"/>
  <c r="X273" i="21" s="1"/>
  <c r="U273" i="21"/>
  <c r="T273" i="21"/>
  <c r="R273" i="21"/>
  <c r="O273" i="21"/>
  <c r="N273" i="21"/>
  <c r="K273" i="21"/>
  <c r="J273" i="21"/>
  <c r="I273" i="21"/>
  <c r="D273" i="21"/>
  <c r="B273" i="21"/>
  <c r="A273" i="21"/>
  <c r="AE272" i="21"/>
  <c r="AD272" i="21"/>
  <c r="AB272" i="21"/>
  <c r="Y272" i="21"/>
  <c r="V272" i="21"/>
  <c r="W272" i="21" s="1"/>
  <c r="X272" i="21" s="1"/>
  <c r="U272" i="21"/>
  <c r="T272" i="21"/>
  <c r="R272" i="21"/>
  <c r="O272" i="21"/>
  <c r="N272" i="21"/>
  <c r="K272" i="21"/>
  <c r="J272" i="21"/>
  <c r="L272" i="21" s="1"/>
  <c r="M272" i="21" s="1"/>
  <c r="I272" i="21"/>
  <c r="D272" i="21"/>
  <c r="B272" i="21"/>
  <c r="A272" i="21"/>
  <c r="AE271" i="21"/>
  <c r="AD271" i="21"/>
  <c r="AB271" i="21"/>
  <c r="AA271" i="21"/>
  <c r="Z271" i="21"/>
  <c r="Y271" i="21"/>
  <c r="W271" i="21"/>
  <c r="X271" i="21" s="1"/>
  <c r="V271" i="21"/>
  <c r="U271" i="21"/>
  <c r="T271" i="21"/>
  <c r="R271" i="21"/>
  <c r="O271" i="21"/>
  <c r="N271" i="21"/>
  <c r="L271" i="21"/>
  <c r="M271" i="21" s="1"/>
  <c r="K271" i="21"/>
  <c r="J271" i="21"/>
  <c r="I271" i="21"/>
  <c r="D271" i="21"/>
  <c r="B271" i="21"/>
  <c r="A271" i="21"/>
  <c r="AE270" i="21"/>
  <c r="AD270" i="21"/>
  <c r="AB270" i="21"/>
  <c r="Y270" i="21"/>
  <c r="V270" i="21"/>
  <c r="W270" i="21" s="1"/>
  <c r="X270" i="21" s="1"/>
  <c r="U270" i="21"/>
  <c r="T270" i="21"/>
  <c r="R270" i="21"/>
  <c r="O270" i="21"/>
  <c r="N270" i="21"/>
  <c r="K270" i="21"/>
  <c r="J270" i="21"/>
  <c r="L270" i="21" s="1"/>
  <c r="M270" i="21" s="1"/>
  <c r="I270" i="21"/>
  <c r="D270" i="21"/>
  <c r="B270" i="21"/>
  <c r="A270" i="21"/>
  <c r="AE269" i="21"/>
  <c r="AD269" i="21"/>
  <c r="AB269" i="21"/>
  <c r="Y269" i="21"/>
  <c r="V269" i="21"/>
  <c r="U269" i="21"/>
  <c r="W269" i="21" s="1"/>
  <c r="X269" i="21" s="1"/>
  <c r="T269" i="21"/>
  <c r="R269" i="21"/>
  <c r="O269" i="21"/>
  <c r="N269" i="21"/>
  <c r="K269" i="21"/>
  <c r="J269" i="21"/>
  <c r="I269" i="21"/>
  <c r="D269" i="21"/>
  <c r="B269" i="21"/>
  <c r="A269" i="21"/>
  <c r="AE268" i="21"/>
  <c r="Y268" i="21" s="1"/>
  <c r="W268" i="21"/>
  <c r="T268" i="21"/>
  <c r="N268" i="21"/>
  <c r="L268" i="21"/>
  <c r="K268" i="21"/>
  <c r="J268" i="21"/>
  <c r="I268" i="21"/>
  <c r="AE265" i="21"/>
  <c r="AD265" i="21"/>
  <c r="AB265" i="21"/>
  <c r="Y265" i="21"/>
  <c r="V265" i="21"/>
  <c r="U265" i="21"/>
  <c r="W265" i="21" s="1"/>
  <c r="X265" i="21" s="1"/>
  <c r="T265" i="21"/>
  <c r="R265" i="21"/>
  <c r="O265" i="21"/>
  <c r="N265" i="21"/>
  <c r="K265" i="21"/>
  <c r="J265" i="21"/>
  <c r="L265" i="21" s="1"/>
  <c r="M265" i="21" s="1"/>
  <c r="I265" i="21"/>
  <c r="D265" i="21"/>
  <c r="B265" i="21"/>
  <c r="A265" i="21"/>
  <c r="AE264" i="21"/>
  <c r="AD264" i="21"/>
  <c r="AB264" i="21"/>
  <c r="Y264" i="21"/>
  <c r="V264" i="21"/>
  <c r="U264" i="21"/>
  <c r="W264" i="21" s="1"/>
  <c r="X264" i="21" s="1"/>
  <c r="T264" i="21"/>
  <c r="R264" i="21"/>
  <c r="O264" i="21"/>
  <c r="N264" i="21"/>
  <c r="K264" i="21"/>
  <c r="J264" i="21"/>
  <c r="L264" i="21" s="1"/>
  <c r="M264" i="21" s="1"/>
  <c r="I264" i="21"/>
  <c r="D264" i="21"/>
  <c r="B264" i="21"/>
  <c r="A264" i="21"/>
  <c r="AE263" i="21"/>
  <c r="AD263" i="21"/>
  <c r="AB263" i="21"/>
  <c r="Y263" i="21"/>
  <c r="X263" i="21"/>
  <c r="V263" i="21"/>
  <c r="U263" i="21"/>
  <c r="W263" i="21" s="1"/>
  <c r="T263" i="21"/>
  <c r="R263" i="21"/>
  <c r="O263" i="21"/>
  <c r="N263" i="21"/>
  <c r="K263" i="21"/>
  <c r="J263" i="21"/>
  <c r="L263" i="21" s="1"/>
  <c r="M263" i="21" s="1"/>
  <c r="I263" i="21"/>
  <c r="D263" i="21"/>
  <c r="B263" i="21"/>
  <c r="A263" i="21"/>
  <c r="AE262" i="21"/>
  <c r="AD262" i="21"/>
  <c r="AB262" i="21"/>
  <c r="Y262" i="21"/>
  <c r="V262" i="21"/>
  <c r="U262" i="21"/>
  <c r="T262" i="21"/>
  <c r="R262" i="21"/>
  <c r="O262" i="21"/>
  <c r="N262" i="21"/>
  <c r="M262" i="21"/>
  <c r="K262" i="21"/>
  <c r="J262" i="21"/>
  <c r="L262" i="21" s="1"/>
  <c r="I262" i="21"/>
  <c r="D262" i="21"/>
  <c r="B262" i="21"/>
  <c r="A262" i="21"/>
  <c r="AE261" i="21"/>
  <c r="AD261" i="21"/>
  <c r="AB261" i="21"/>
  <c r="Y261" i="21"/>
  <c r="V261" i="21"/>
  <c r="W261" i="21" s="1"/>
  <c r="X261" i="21" s="1"/>
  <c r="U261" i="21"/>
  <c r="T261" i="21"/>
  <c r="R261" i="21"/>
  <c r="Q261" i="21"/>
  <c r="O261" i="21"/>
  <c r="N261" i="21"/>
  <c r="L261" i="21"/>
  <c r="M261" i="21" s="1"/>
  <c r="P261" i="21" s="1"/>
  <c r="K261" i="21"/>
  <c r="J261" i="21"/>
  <c r="I261" i="21"/>
  <c r="D261" i="21"/>
  <c r="B261" i="21"/>
  <c r="A261" i="21"/>
  <c r="AE260" i="21"/>
  <c r="AD260" i="21"/>
  <c r="AB260" i="21"/>
  <c r="AA260" i="21"/>
  <c r="Z260" i="21"/>
  <c r="Y260" i="21"/>
  <c r="V260" i="21"/>
  <c r="U260" i="21"/>
  <c r="W260" i="21" s="1"/>
  <c r="X260" i="21" s="1"/>
  <c r="T260" i="21"/>
  <c r="R260" i="21"/>
  <c r="O260" i="21"/>
  <c r="N260" i="21"/>
  <c r="K260" i="21"/>
  <c r="J260" i="21"/>
  <c r="I260" i="21"/>
  <c r="D260" i="21"/>
  <c r="B260" i="21"/>
  <c r="A260" i="21"/>
  <c r="AE259" i="21"/>
  <c r="AD259" i="21"/>
  <c r="AB259" i="21"/>
  <c r="Y259" i="21"/>
  <c r="V259" i="21"/>
  <c r="U259" i="21"/>
  <c r="T259" i="21"/>
  <c r="R259" i="21"/>
  <c r="O259" i="21"/>
  <c r="N259" i="21"/>
  <c r="K259" i="21"/>
  <c r="J259" i="21"/>
  <c r="L259" i="21" s="1"/>
  <c r="M259" i="21" s="1"/>
  <c r="I259" i="21"/>
  <c r="D259" i="21"/>
  <c r="B259" i="21"/>
  <c r="A259" i="21"/>
  <c r="AE258" i="21"/>
  <c r="AD258" i="21"/>
  <c r="AB258" i="21"/>
  <c r="Y258" i="21"/>
  <c r="V258" i="21"/>
  <c r="U258" i="21"/>
  <c r="T258" i="21"/>
  <c r="R258" i="21"/>
  <c r="O258" i="21"/>
  <c r="N258" i="21"/>
  <c r="K258" i="21"/>
  <c r="J258" i="21"/>
  <c r="L258" i="21" s="1"/>
  <c r="M258" i="21" s="1"/>
  <c r="I258" i="21"/>
  <c r="D258" i="21"/>
  <c r="B258" i="21"/>
  <c r="A258" i="21"/>
  <c r="AE257" i="21"/>
  <c r="AD257" i="21"/>
  <c r="AB257" i="21"/>
  <c r="Y257" i="21"/>
  <c r="V257" i="21"/>
  <c r="U257" i="21"/>
  <c r="T257" i="21"/>
  <c r="R257" i="21"/>
  <c r="O257" i="21"/>
  <c r="N257" i="21"/>
  <c r="L257" i="21"/>
  <c r="M257" i="21" s="1"/>
  <c r="Q257" i="21" s="1"/>
  <c r="K257" i="21"/>
  <c r="J257" i="21"/>
  <c r="I257" i="21"/>
  <c r="D257" i="21"/>
  <c r="B257" i="21"/>
  <c r="A257" i="21"/>
  <c r="AE256" i="21"/>
  <c r="AD256" i="21"/>
  <c r="AB256" i="21"/>
  <c r="AA256" i="21"/>
  <c r="Y256" i="21"/>
  <c r="V256" i="21"/>
  <c r="U256" i="21"/>
  <c r="W256" i="21" s="1"/>
  <c r="X256" i="21" s="1"/>
  <c r="Z256" i="21" s="1"/>
  <c r="T256" i="21"/>
  <c r="R256" i="21"/>
  <c r="O256" i="21"/>
  <c r="N256" i="21"/>
  <c r="K256" i="21"/>
  <c r="J256" i="21"/>
  <c r="L256" i="21" s="1"/>
  <c r="M256" i="21" s="1"/>
  <c r="I256" i="21"/>
  <c r="D256" i="21"/>
  <c r="B256" i="21"/>
  <c r="A256" i="21"/>
  <c r="AE255" i="21"/>
  <c r="AD255" i="21"/>
  <c r="AB255" i="21"/>
  <c r="Y255" i="21"/>
  <c r="X255" i="21"/>
  <c r="Z255" i="21" s="1"/>
  <c r="W255" i="21"/>
  <c r="V255" i="21"/>
  <c r="U255" i="21"/>
  <c r="T255" i="21"/>
  <c r="R255" i="21"/>
  <c r="O255" i="21"/>
  <c r="N255" i="21"/>
  <c r="L255" i="21"/>
  <c r="M255" i="21" s="1"/>
  <c r="K255" i="21"/>
  <c r="J255" i="21"/>
  <c r="I255" i="21"/>
  <c r="D255" i="21"/>
  <c r="B255" i="21"/>
  <c r="A255" i="21"/>
  <c r="AE254" i="21"/>
  <c r="AD254" i="21"/>
  <c r="AB254" i="21"/>
  <c r="Y254" i="21"/>
  <c r="V254" i="21"/>
  <c r="U254" i="21"/>
  <c r="T254" i="21"/>
  <c r="R254" i="21"/>
  <c r="P254" i="21"/>
  <c r="O254" i="21"/>
  <c r="N254" i="21"/>
  <c r="M254" i="21"/>
  <c r="Q254" i="21" s="1"/>
  <c r="L254" i="21"/>
  <c r="K254" i="21"/>
  <c r="J254" i="21"/>
  <c r="I254" i="21"/>
  <c r="D254" i="21"/>
  <c r="B254" i="21"/>
  <c r="A254" i="21"/>
  <c r="AE253" i="21"/>
  <c r="AD253" i="21"/>
  <c r="AB253" i="21"/>
  <c r="Y253" i="21"/>
  <c r="V253" i="21"/>
  <c r="W253" i="21" s="1"/>
  <c r="X253" i="21" s="1"/>
  <c r="U253" i="21"/>
  <c r="T253" i="21"/>
  <c r="R253" i="21"/>
  <c r="O253" i="21"/>
  <c r="N253" i="21"/>
  <c r="M253" i="21"/>
  <c r="K253" i="21"/>
  <c r="J253" i="21"/>
  <c r="L253" i="21" s="1"/>
  <c r="I253" i="21"/>
  <c r="D253" i="21"/>
  <c r="B253" i="21"/>
  <c r="A253" i="21"/>
  <c r="AE252" i="21"/>
  <c r="AD252" i="21"/>
  <c r="AB252" i="21"/>
  <c r="Y252" i="21"/>
  <c r="V252" i="21"/>
  <c r="U252" i="21"/>
  <c r="T252" i="21"/>
  <c r="R252" i="21"/>
  <c r="O252" i="21"/>
  <c r="N252" i="21"/>
  <c r="K252" i="21"/>
  <c r="J252" i="21"/>
  <c r="L252" i="21" s="1"/>
  <c r="M252" i="21" s="1"/>
  <c r="I252" i="21"/>
  <c r="D252" i="21"/>
  <c r="B252" i="21"/>
  <c r="A252" i="21"/>
  <c r="AE251" i="21"/>
  <c r="AD251" i="21"/>
  <c r="AB251" i="21"/>
  <c r="Y251" i="21"/>
  <c r="V251" i="21"/>
  <c r="W251" i="21" s="1"/>
  <c r="X251" i="21" s="1"/>
  <c r="U251" i="21"/>
  <c r="T251" i="21"/>
  <c r="R251" i="21"/>
  <c r="O251" i="21"/>
  <c r="N251" i="21"/>
  <c r="L251" i="21"/>
  <c r="M251" i="21" s="1"/>
  <c r="K251" i="21"/>
  <c r="J251" i="21"/>
  <c r="I251" i="21"/>
  <c r="D251" i="21"/>
  <c r="B251" i="21"/>
  <c r="A251" i="21"/>
  <c r="AE250" i="21"/>
  <c r="AD250" i="21"/>
  <c r="AB250" i="21"/>
  <c r="Y250" i="21"/>
  <c r="V250" i="21"/>
  <c r="U250" i="21"/>
  <c r="T250" i="21"/>
  <c r="R250" i="21"/>
  <c r="O250" i="21"/>
  <c r="N250" i="21"/>
  <c r="L250" i="21"/>
  <c r="M250" i="21" s="1"/>
  <c r="P250" i="21" s="1"/>
  <c r="K250" i="21"/>
  <c r="J250" i="21"/>
  <c r="I250" i="21"/>
  <c r="D250" i="21"/>
  <c r="B250" i="21"/>
  <c r="A250" i="21"/>
  <c r="AE249" i="21"/>
  <c r="AD249" i="21"/>
  <c r="AB249" i="21"/>
  <c r="Y249" i="21"/>
  <c r="V249" i="21"/>
  <c r="U249" i="21"/>
  <c r="W249" i="21" s="1"/>
  <c r="X249" i="21" s="1"/>
  <c r="T249" i="21"/>
  <c r="R249" i="21"/>
  <c r="O249" i="21"/>
  <c r="N249" i="21"/>
  <c r="L249" i="21"/>
  <c r="M249" i="21" s="1"/>
  <c r="K249" i="21"/>
  <c r="J249" i="21"/>
  <c r="I249" i="21"/>
  <c r="D249" i="21"/>
  <c r="B249" i="21"/>
  <c r="A249" i="21"/>
  <c r="AE248" i="21"/>
  <c r="AD248" i="21"/>
  <c r="AB248" i="21"/>
  <c r="AA248" i="21"/>
  <c r="Y248" i="21"/>
  <c r="V248" i="21"/>
  <c r="U248" i="21"/>
  <c r="W248" i="21" s="1"/>
  <c r="X248" i="21" s="1"/>
  <c r="Z248" i="21" s="1"/>
  <c r="T248" i="21"/>
  <c r="R248" i="21"/>
  <c r="O248" i="21"/>
  <c r="L248" i="21" s="1"/>
  <c r="M248" i="21" s="1"/>
  <c r="P248" i="21" s="1"/>
  <c r="N248" i="21"/>
  <c r="K248" i="21"/>
  <c r="J248" i="21"/>
  <c r="I248" i="21"/>
  <c r="D248" i="21"/>
  <c r="B248" i="21"/>
  <c r="A248" i="21"/>
  <c r="AE247" i="21"/>
  <c r="AD247" i="21"/>
  <c r="AB247" i="21"/>
  <c r="Y247" i="21"/>
  <c r="V247" i="21"/>
  <c r="W247" i="21" s="1"/>
  <c r="X247" i="21" s="1"/>
  <c r="U247" i="21"/>
  <c r="T247" i="21"/>
  <c r="R247" i="21"/>
  <c r="O247" i="21"/>
  <c r="N247" i="21"/>
  <c r="L247" i="21"/>
  <c r="M247" i="21" s="1"/>
  <c r="Q247" i="21" s="1"/>
  <c r="K247" i="21"/>
  <c r="J247" i="21"/>
  <c r="I247" i="21"/>
  <c r="D247" i="21"/>
  <c r="B247" i="21"/>
  <c r="A247" i="21"/>
  <c r="AE246" i="21"/>
  <c r="AD246" i="21"/>
  <c r="AB246" i="21"/>
  <c r="Y246" i="21"/>
  <c r="V246" i="21"/>
  <c r="U246" i="21"/>
  <c r="T246" i="21"/>
  <c r="R246" i="21"/>
  <c r="O246" i="21"/>
  <c r="N246" i="21"/>
  <c r="K246" i="21"/>
  <c r="J246" i="21"/>
  <c r="L246" i="21" s="1"/>
  <c r="M246" i="21" s="1"/>
  <c r="I246" i="21"/>
  <c r="D246" i="21"/>
  <c r="B246" i="21"/>
  <c r="A246" i="21"/>
  <c r="AE245" i="21"/>
  <c r="AD245" i="21"/>
  <c r="AB245" i="21"/>
  <c r="Y245" i="21"/>
  <c r="W245" i="21"/>
  <c r="X245" i="21" s="1"/>
  <c r="V245" i="21"/>
  <c r="U245" i="21"/>
  <c r="T245" i="21"/>
  <c r="R245" i="21"/>
  <c r="Q245" i="21"/>
  <c r="O245" i="21"/>
  <c r="N245" i="21"/>
  <c r="K245" i="21"/>
  <c r="J245" i="21"/>
  <c r="L245" i="21" s="1"/>
  <c r="M245" i="21" s="1"/>
  <c r="P245" i="21" s="1"/>
  <c r="I245" i="21"/>
  <c r="D245" i="21"/>
  <c r="B245" i="21"/>
  <c r="A245" i="21"/>
  <c r="AE244" i="21"/>
  <c r="AD244" i="21"/>
  <c r="AB244" i="21"/>
  <c r="Y244" i="21"/>
  <c r="V244" i="21"/>
  <c r="U244" i="21"/>
  <c r="W244" i="21" s="1"/>
  <c r="X244" i="21" s="1"/>
  <c r="T244" i="21"/>
  <c r="R244" i="21"/>
  <c r="P244" i="21"/>
  <c r="O244" i="21"/>
  <c r="L244" i="21" s="1"/>
  <c r="M244" i="21" s="1"/>
  <c r="Q244" i="21" s="1"/>
  <c r="N244" i="21"/>
  <c r="K244" i="21"/>
  <c r="J244" i="21"/>
  <c r="I244" i="21"/>
  <c r="D244" i="21"/>
  <c r="B244" i="21"/>
  <c r="A244" i="21"/>
  <c r="AE243" i="21"/>
  <c r="AD243" i="21"/>
  <c r="AB243" i="21"/>
  <c r="Y243" i="21"/>
  <c r="V243" i="21"/>
  <c r="W243" i="21" s="1"/>
  <c r="X243" i="21" s="1"/>
  <c r="U243" i="21"/>
  <c r="T243" i="21"/>
  <c r="R243" i="21"/>
  <c r="P243" i="21"/>
  <c r="O243" i="21"/>
  <c r="N243" i="21"/>
  <c r="M243" i="21"/>
  <c r="Q243" i="21" s="1"/>
  <c r="K243" i="21"/>
  <c r="J243" i="21"/>
  <c r="L243" i="21" s="1"/>
  <c r="I243" i="21"/>
  <c r="D243" i="21"/>
  <c r="B243" i="21"/>
  <c r="A243" i="21"/>
  <c r="AE242" i="21"/>
  <c r="AD242" i="21"/>
  <c r="AB242" i="21"/>
  <c r="Y242" i="21"/>
  <c r="V242" i="21"/>
  <c r="U242" i="21"/>
  <c r="W242" i="21" s="1"/>
  <c r="X242" i="21" s="1"/>
  <c r="T242" i="21"/>
  <c r="R242" i="21"/>
  <c r="Q242" i="21"/>
  <c r="O242" i="21"/>
  <c r="N242" i="21"/>
  <c r="K242" i="21"/>
  <c r="J242" i="21"/>
  <c r="L242" i="21" s="1"/>
  <c r="M242" i="21" s="1"/>
  <c r="P242" i="21" s="1"/>
  <c r="I242" i="21"/>
  <c r="D242" i="21"/>
  <c r="B242" i="21"/>
  <c r="A242" i="21"/>
  <c r="AE241" i="21"/>
  <c r="AD241" i="21"/>
  <c r="AB241" i="21"/>
  <c r="Y241" i="21"/>
  <c r="V241" i="21"/>
  <c r="W241" i="21" s="1"/>
  <c r="X241" i="21" s="1"/>
  <c r="U241" i="21"/>
  <c r="T241" i="21"/>
  <c r="R241" i="21"/>
  <c r="O241" i="21"/>
  <c r="N241" i="21"/>
  <c r="K241" i="21"/>
  <c r="J241" i="21"/>
  <c r="L241" i="21" s="1"/>
  <c r="M241" i="21" s="1"/>
  <c r="I241" i="21"/>
  <c r="D241" i="21"/>
  <c r="B241" i="21"/>
  <c r="A241" i="21"/>
  <c r="AE240" i="21"/>
  <c r="AD240" i="21"/>
  <c r="AB240" i="21"/>
  <c r="Y240" i="21"/>
  <c r="V240" i="21"/>
  <c r="U240" i="21"/>
  <c r="T240" i="21"/>
  <c r="R240" i="21"/>
  <c r="O240" i="21"/>
  <c r="N240" i="21"/>
  <c r="K240" i="21"/>
  <c r="J240" i="21"/>
  <c r="L240" i="21" s="1"/>
  <c r="M240" i="21" s="1"/>
  <c r="I240" i="21"/>
  <c r="D240" i="21"/>
  <c r="B240" i="21"/>
  <c r="A240" i="21"/>
  <c r="AE239" i="21"/>
  <c r="AD239" i="21"/>
  <c r="AB239" i="21"/>
  <c r="Y239" i="21"/>
  <c r="V239" i="21"/>
  <c r="U239" i="21"/>
  <c r="W239" i="21" s="1"/>
  <c r="X239" i="21" s="1"/>
  <c r="T239" i="21"/>
  <c r="R239" i="21"/>
  <c r="O239" i="21"/>
  <c r="N239" i="21"/>
  <c r="K239" i="21"/>
  <c r="J239" i="21"/>
  <c r="L239" i="21" s="1"/>
  <c r="M239" i="21" s="1"/>
  <c r="I239" i="21"/>
  <c r="D239" i="21"/>
  <c r="B239" i="21"/>
  <c r="A239" i="21"/>
  <c r="AE238" i="21"/>
  <c r="AD238" i="21"/>
  <c r="AB238" i="21"/>
  <c r="Y238" i="21"/>
  <c r="V238" i="21"/>
  <c r="U238" i="21"/>
  <c r="T238" i="21"/>
  <c r="R238" i="21"/>
  <c r="O238" i="21"/>
  <c r="N238" i="21"/>
  <c r="K238" i="21"/>
  <c r="J238" i="21"/>
  <c r="L238" i="21" s="1"/>
  <c r="M238" i="21" s="1"/>
  <c r="I238" i="21"/>
  <c r="D238" i="21"/>
  <c r="B238" i="21"/>
  <c r="A238" i="21"/>
  <c r="AE237" i="21"/>
  <c r="AD237" i="21"/>
  <c r="AB237" i="21"/>
  <c r="Y237" i="21"/>
  <c r="V237" i="21"/>
  <c r="W237" i="21" s="1"/>
  <c r="X237" i="21" s="1"/>
  <c r="U237" i="21"/>
  <c r="T237" i="21"/>
  <c r="R237" i="21"/>
  <c r="O237" i="21"/>
  <c r="N237" i="21"/>
  <c r="K237" i="21"/>
  <c r="J237" i="21"/>
  <c r="L237" i="21" s="1"/>
  <c r="M237" i="21" s="1"/>
  <c r="I237" i="21"/>
  <c r="D237" i="21"/>
  <c r="B237" i="21"/>
  <c r="A237" i="21"/>
  <c r="AE236" i="21"/>
  <c r="AD236" i="21"/>
  <c r="AB236" i="21"/>
  <c r="Y236" i="21"/>
  <c r="V236" i="21"/>
  <c r="U236" i="21"/>
  <c r="T236" i="21"/>
  <c r="R236" i="21"/>
  <c r="O236" i="21"/>
  <c r="N236" i="21"/>
  <c r="L236" i="21"/>
  <c r="M236" i="21" s="1"/>
  <c r="K236" i="21"/>
  <c r="J236" i="21"/>
  <c r="I236" i="21"/>
  <c r="D236" i="21"/>
  <c r="B236" i="21"/>
  <c r="A236" i="21"/>
  <c r="AE235" i="21"/>
  <c r="AD235" i="21"/>
  <c r="AB235" i="21"/>
  <c r="Z235" i="21"/>
  <c r="Y235" i="21"/>
  <c r="V235" i="21"/>
  <c r="U235" i="21"/>
  <c r="W235" i="21" s="1"/>
  <c r="X235" i="21" s="1"/>
  <c r="AA235" i="21" s="1"/>
  <c r="T235" i="21"/>
  <c r="R235" i="21"/>
  <c r="O235" i="21"/>
  <c r="N235" i="21"/>
  <c r="K235" i="21"/>
  <c r="J235" i="21"/>
  <c r="L235" i="21" s="1"/>
  <c r="M235" i="21" s="1"/>
  <c r="I235" i="21"/>
  <c r="D235" i="21"/>
  <c r="B235" i="21"/>
  <c r="A235" i="21"/>
  <c r="AE234" i="21"/>
  <c r="AD234" i="21"/>
  <c r="AB234" i="21"/>
  <c r="Y234" i="21"/>
  <c r="V234" i="21"/>
  <c r="U234" i="21"/>
  <c r="W234" i="21" s="1"/>
  <c r="X234" i="21" s="1"/>
  <c r="Z234" i="21" s="1"/>
  <c r="T234" i="21"/>
  <c r="R234" i="21"/>
  <c r="O234" i="21"/>
  <c r="L234" i="21" s="1"/>
  <c r="N234" i="21"/>
  <c r="M234" i="21"/>
  <c r="K234" i="21"/>
  <c r="J234" i="21"/>
  <c r="I234" i="21"/>
  <c r="D234" i="21"/>
  <c r="B234" i="21"/>
  <c r="A234" i="21"/>
  <c r="AE233" i="21"/>
  <c r="AD233" i="21"/>
  <c r="AB233" i="21"/>
  <c r="Y233" i="21"/>
  <c r="V233" i="21"/>
  <c r="U233" i="21"/>
  <c r="W233" i="21" s="1"/>
  <c r="X233" i="21" s="1"/>
  <c r="T233" i="21"/>
  <c r="R233" i="21"/>
  <c r="O233" i="21"/>
  <c r="N233" i="21"/>
  <c r="K233" i="21"/>
  <c r="J233" i="21"/>
  <c r="L233" i="21" s="1"/>
  <c r="M233" i="21" s="1"/>
  <c r="I233" i="21"/>
  <c r="D233" i="21"/>
  <c r="B233" i="21"/>
  <c r="A233" i="21"/>
  <c r="AE232" i="21"/>
  <c r="AD232" i="21"/>
  <c r="AB232" i="21"/>
  <c r="AA232" i="21"/>
  <c r="Z232" i="21"/>
  <c r="Y232" i="21"/>
  <c r="V232" i="21"/>
  <c r="U232" i="21"/>
  <c r="W232" i="21" s="1"/>
  <c r="X232" i="21" s="1"/>
  <c r="T232" i="21"/>
  <c r="R232" i="21"/>
  <c r="O232" i="21"/>
  <c r="N232" i="21"/>
  <c r="K232" i="21"/>
  <c r="J232" i="21"/>
  <c r="I232" i="21"/>
  <c r="D232" i="21"/>
  <c r="B232" i="21"/>
  <c r="A232" i="21"/>
  <c r="AE231" i="21"/>
  <c r="Y231" i="21"/>
  <c r="X231" i="21"/>
  <c r="W231" i="21"/>
  <c r="AB231" i="21" s="1"/>
  <c r="T231" i="21"/>
  <c r="N231" i="21"/>
  <c r="L231" i="21"/>
  <c r="K231" i="21"/>
  <c r="J231" i="21"/>
  <c r="I231" i="21"/>
  <c r="AE228" i="21"/>
  <c r="AD228" i="21"/>
  <c r="AB228" i="21"/>
  <c r="AA228" i="21"/>
  <c r="Y228" i="21"/>
  <c r="W228" i="21"/>
  <c r="X228" i="21" s="1"/>
  <c r="Z228" i="21" s="1"/>
  <c r="V228" i="21"/>
  <c r="U228" i="21"/>
  <c r="T228" i="21"/>
  <c r="R228" i="21"/>
  <c r="O228" i="21"/>
  <c r="N228" i="21"/>
  <c r="K228" i="21"/>
  <c r="J228" i="21"/>
  <c r="L228" i="21" s="1"/>
  <c r="M228" i="21" s="1"/>
  <c r="P228" i="21" s="1"/>
  <c r="I228" i="21"/>
  <c r="D228" i="21"/>
  <c r="B228" i="21"/>
  <c r="A228" i="21"/>
  <c r="AE227" i="21"/>
  <c r="AD227" i="21"/>
  <c r="AB227" i="21"/>
  <c r="Y227" i="21"/>
  <c r="V227" i="21"/>
  <c r="U227" i="21"/>
  <c r="W227" i="21" s="1"/>
  <c r="X227" i="21" s="1"/>
  <c r="T227" i="21"/>
  <c r="R227" i="21"/>
  <c r="Q227" i="21"/>
  <c r="P227" i="21"/>
  <c r="O227" i="21"/>
  <c r="N227" i="21"/>
  <c r="K227" i="21"/>
  <c r="J227" i="21"/>
  <c r="L227" i="21" s="1"/>
  <c r="M227" i="21" s="1"/>
  <c r="I227" i="21"/>
  <c r="D227" i="21"/>
  <c r="B227" i="21"/>
  <c r="A227" i="21"/>
  <c r="AE226" i="21"/>
  <c r="AD226" i="21"/>
  <c r="AB226" i="21"/>
  <c r="Y226" i="21"/>
  <c r="W226" i="21"/>
  <c r="X226" i="21" s="1"/>
  <c r="Z226" i="21" s="1"/>
  <c r="V226" i="21"/>
  <c r="U226" i="21"/>
  <c r="T226" i="21"/>
  <c r="R226" i="21"/>
  <c r="O226" i="21"/>
  <c r="N226" i="21"/>
  <c r="L226" i="21"/>
  <c r="M226" i="21" s="1"/>
  <c r="K226" i="21"/>
  <c r="J226" i="21"/>
  <c r="I226" i="21"/>
  <c r="D226" i="21"/>
  <c r="B226" i="21"/>
  <c r="A226" i="21"/>
  <c r="AE225" i="21"/>
  <c r="AD225" i="21"/>
  <c r="AB225" i="21"/>
  <c r="Y225" i="21"/>
  <c r="X225" i="21"/>
  <c r="V225" i="21"/>
  <c r="U225" i="21"/>
  <c r="W225" i="21" s="1"/>
  <c r="T225" i="21"/>
  <c r="R225" i="21"/>
  <c r="O225" i="21"/>
  <c r="N225" i="21"/>
  <c r="K225" i="21"/>
  <c r="J225" i="21"/>
  <c r="I225" i="21"/>
  <c r="D225" i="21"/>
  <c r="B225" i="21"/>
  <c r="A225" i="21"/>
  <c r="AE224" i="21"/>
  <c r="AD224" i="21"/>
  <c r="AB224" i="21"/>
  <c r="Y224" i="21"/>
  <c r="X224" i="21"/>
  <c r="AA224" i="21" s="1"/>
  <c r="W224" i="21"/>
  <c r="V224" i="21"/>
  <c r="U224" i="21"/>
  <c r="T224" i="21"/>
  <c r="R224" i="21"/>
  <c r="O224" i="21"/>
  <c r="N224" i="21"/>
  <c r="M224" i="21"/>
  <c r="Q224" i="21" s="1"/>
  <c r="K224" i="21"/>
  <c r="J224" i="21"/>
  <c r="L224" i="21" s="1"/>
  <c r="I224" i="21"/>
  <c r="D224" i="21"/>
  <c r="B224" i="21"/>
  <c r="A224" i="21"/>
  <c r="AE223" i="21"/>
  <c r="AD223" i="21"/>
  <c r="AB223" i="21"/>
  <c r="AA223" i="21"/>
  <c r="Y223" i="21"/>
  <c r="V223" i="21"/>
  <c r="U223" i="21"/>
  <c r="W223" i="21" s="1"/>
  <c r="X223" i="21" s="1"/>
  <c r="Z223" i="21" s="1"/>
  <c r="T223" i="21"/>
  <c r="R223" i="21"/>
  <c r="O223" i="21"/>
  <c r="N223" i="21"/>
  <c r="K223" i="21"/>
  <c r="J223" i="21"/>
  <c r="L223" i="21" s="1"/>
  <c r="M223" i="21" s="1"/>
  <c r="I223" i="21"/>
  <c r="D223" i="21"/>
  <c r="B223" i="21"/>
  <c r="A223" i="21"/>
  <c r="AE222" i="21"/>
  <c r="AD222" i="21"/>
  <c r="AB222" i="21"/>
  <c r="Y222" i="21"/>
  <c r="X222" i="21"/>
  <c r="Z222" i="21" s="1"/>
  <c r="W222" i="21"/>
  <c r="V222" i="21"/>
  <c r="U222" i="21"/>
  <c r="T222" i="21"/>
  <c r="R222" i="21"/>
  <c r="O222" i="21"/>
  <c r="N222" i="21"/>
  <c r="K222" i="21"/>
  <c r="J222" i="21"/>
  <c r="L222" i="21" s="1"/>
  <c r="M222" i="21" s="1"/>
  <c r="I222" i="21"/>
  <c r="D222" i="21"/>
  <c r="B222" i="21"/>
  <c r="A222" i="21"/>
  <c r="AE221" i="21"/>
  <c r="AD221" i="21"/>
  <c r="AB221" i="21"/>
  <c r="Y221" i="21"/>
  <c r="V221" i="21"/>
  <c r="U221" i="21"/>
  <c r="W221" i="21" s="1"/>
  <c r="X221" i="21" s="1"/>
  <c r="T221" i="21"/>
  <c r="R221" i="21"/>
  <c r="O221" i="21"/>
  <c r="N221" i="21"/>
  <c r="K221" i="21"/>
  <c r="J221" i="21"/>
  <c r="L221" i="21" s="1"/>
  <c r="M221" i="21" s="1"/>
  <c r="P221" i="21" s="1"/>
  <c r="I221" i="21"/>
  <c r="D221" i="21"/>
  <c r="B221" i="21"/>
  <c r="A221" i="21"/>
  <c r="AE220" i="21"/>
  <c r="AD220" i="21"/>
  <c r="AB220" i="21"/>
  <c r="Z220" i="21"/>
  <c r="Y220" i="21"/>
  <c r="X220" i="21"/>
  <c r="AA220" i="21" s="1"/>
  <c r="W220" i="21"/>
  <c r="V220" i="21"/>
  <c r="U220" i="21"/>
  <c r="T220" i="21"/>
  <c r="R220" i="21"/>
  <c r="O220" i="21"/>
  <c r="N220" i="21"/>
  <c r="K220" i="21"/>
  <c r="J220" i="21"/>
  <c r="L220" i="21" s="1"/>
  <c r="M220" i="21" s="1"/>
  <c r="I220" i="21"/>
  <c r="D220" i="21"/>
  <c r="B220" i="21"/>
  <c r="A220" i="21"/>
  <c r="AE219" i="21"/>
  <c r="AD219" i="21"/>
  <c r="AB219" i="21"/>
  <c r="AA219" i="21"/>
  <c r="Z219" i="21"/>
  <c r="Y219" i="21"/>
  <c r="V219" i="21"/>
  <c r="U219" i="21"/>
  <c r="W219" i="21" s="1"/>
  <c r="X219" i="21" s="1"/>
  <c r="T219" i="21"/>
  <c r="R219" i="21"/>
  <c r="O219" i="21"/>
  <c r="N219" i="21"/>
  <c r="K219" i="21"/>
  <c r="J219" i="21"/>
  <c r="L219" i="21" s="1"/>
  <c r="M219" i="21" s="1"/>
  <c r="I219" i="21"/>
  <c r="D219" i="21"/>
  <c r="B219" i="21"/>
  <c r="A219" i="21"/>
  <c r="AE218" i="21"/>
  <c r="AD218" i="21"/>
  <c r="AB218" i="21"/>
  <c r="Y218" i="21"/>
  <c r="X218" i="21"/>
  <c r="W218" i="21"/>
  <c r="V218" i="21"/>
  <c r="U218" i="21"/>
  <c r="T218" i="21"/>
  <c r="R218" i="21"/>
  <c r="O218" i="21"/>
  <c r="N218" i="21"/>
  <c r="K218" i="21"/>
  <c r="J218" i="21"/>
  <c r="L218" i="21" s="1"/>
  <c r="M218" i="21" s="1"/>
  <c r="I218" i="21"/>
  <c r="D218" i="21"/>
  <c r="B218" i="21"/>
  <c r="A218" i="21"/>
  <c r="AE217" i="21"/>
  <c r="AD217" i="21"/>
  <c r="AB217" i="21"/>
  <c r="Y217" i="21"/>
  <c r="W217" i="21"/>
  <c r="X217" i="21" s="1"/>
  <c r="V217" i="21"/>
  <c r="U217" i="21"/>
  <c r="T217" i="21"/>
  <c r="R217" i="21"/>
  <c r="O217" i="21"/>
  <c r="N217" i="21"/>
  <c r="K217" i="21"/>
  <c r="J217" i="21"/>
  <c r="L217" i="21" s="1"/>
  <c r="M217" i="21" s="1"/>
  <c r="I217" i="21"/>
  <c r="D217" i="21"/>
  <c r="B217" i="21"/>
  <c r="A217" i="21"/>
  <c r="AE216" i="21"/>
  <c r="AD216" i="21"/>
  <c r="AB216" i="21"/>
  <c r="Y216" i="21"/>
  <c r="W216" i="21"/>
  <c r="X216" i="21" s="1"/>
  <c r="V216" i="21"/>
  <c r="U216" i="21"/>
  <c r="T216" i="21"/>
  <c r="R216" i="21"/>
  <c r="O216" i="21"/>
  <c r="N216" i="21"/>
  <c r="K216" i="21"/>
  <c r="J216" i="21"/>
  <c r="I216" i="21"/>
  <c r="D216" i="21"/>
  <c r="B216" i="21"/>
  <c r="A216" i="21"/>
  <c r="AE215" i="21"/>
  <c r="AD215" i="21"/>
  <c r="AB215" i="21"/>
  <c r="Y215" i="21"/>
  <c r="V215" i="21"/>
  <c r="W215" i="21" s="1"/>
  <c r="X215" i="21" s="1"/>
  <c r="U215" i="21"/>
  <c r="T215" i="21"/>
  <c r="R215" i="21"/>
  <c r="Q215" i="21"/>
  <c r="P215" i="21"/>
  <c r="O215" i="21"/>
  <c r="N215" i="21"/>
  <c r="K215" i="21"/>
  <c r="J215" i="21"/>
  <c r="L215" i="21" s="1"/>
  <c r="M215" i="21" s="1"/>
  <c r="I215" i="21"/>
  <c r="D215" i="21"/>
  <c r="B215" i="21"/>
  <c r="A215" i="21"/>
  <c r="AE214" i="21"/>
  <c r="AD214" i="21"/>
  <c r="AB214" i="21"/>
  <c r="Z214" i="21"/>
  <c r="Y214" i="21"/>
  <c r="W214" i="21"/>
  <c r="X214" i="21" s="1"/>
  <c r="AA214" i="21" s="1"/>
  <c r="V214" i="21"/>
  <c r="U214" i="21"/>
  <c r="T214" i="21"/>
  <c r="R214" i="21"/>
  <c r="O214" i="21"/>
  <c r="N214" i="21"/>
  <c r="K214" i="21"/>
  <c r="J214" i="21"/>
  <c r="L214" i="21" s="1"/>
  <c r="M214" i="21" s="1"/>
  <c r="I214" i="21"/>
  <c r="D214" i="21"/>
  <c r="B214" i="21"/>
  <c r="A214" i="21"/>
  <c r="AE213" i="21"/>
  <c r="AD213" i="21"/>
  <c r="AB213" i="21"/>
  <c r="Y213" i="21"/>
  <c r="V213" i="21"/>
  <c r="U213" i="21"/>
  <c r="W213" i="21" s="1"/>
  <c r="X213" i="21" s="1"/>
  <c r="T213" i="21"/>
  <c r="R213" i="21"/>
  <c r="Q213" i="21"/>
  <c r="O213" i="21"/>
  <c r="N213" i="21"/>
  <c r="K213" i="21"/>
  <c r="J213" i="21"/>
  <c r="L213" i="21" s="1"/>
  <c r="M213" i="21" s="1"/>
  <c r="P213" i="21" s="1"/>
  <c r="I213" i="21"/>
  <c r="D213" i="21"/>
  <c r="B213" i="21"/>
  <c r="A213" i="21"/>
  <c r="AE212" i="21"/>
  <c r="AD212" i="21"/>
  <c r="AB212" i="21"/>
  <c r="Z212" i="21"/>
  <c r="Y212" i="21"/>
  <c r="X212" i="21"/>
  <c r="AA212" i="21" s="1"/>
  <c r="W212" i="21"/>
  <c r="V212" i="21"/>
  <c r="U212" i="21"/>
  <c r="T212" i="21"/>
  <c r="R212" i="21"/>
  <c r="Q212" i="21"/>
  <c r="O212" i="21"/>
  <c r="L212" i="21" s="1"/>
  <c r="N212" i="21"/>
  <c r="M212" i="21"/>
  <c r="P212" i="21" s="1"/>
  <c r="K212" i="21"/>
  <c r="J212" i="21"/>
  <c r="I212" i="21"/>
  <c r="D212" i="21"/>
  <c r="B212" i="21"/>
  <c r="A212" i="21"/>
  <c r="AE211" i="21"/>
  <c r="AD211" i="21"/>
  <c r="AB211" i="21"/>
  <c r="Y211" i="21"/>
  <c r="V211" i="21"/>
  <c r="U211" i="21"/>
  <c r="T211" i="21"/>
  <c r="R211" i="21"/>
  <c r="O211" i="21"/>
  <c r="N211" i="21"/>
  <c r="K211" i="21"/>
  <c r="J211" i="21"/>
  <c r="L211" i="21" s="1"/>
  <c r="M211" i="21" s="1"/>
  <c r="I211" i="21"/>
  <c r="D211" i="21"/>
  <c r="B211" i="21"/>
  <c r="A211" i="21"/>
  <c r="AE210" i="21"/>
  <c r="AD210" i="21"/>
  <c r="AB210" i="21"/>
  <c r="AA210" i="21"/>
  <c r="Z210" i="21"/>
  <c r="Y210" i="21"/>
  <c r="W210" i="21"/>
  <c r="X210" i="21" s="1"/>
  <c r="V210" i="21"/>
  <c r="U210" i="21"/>
  <c r="T210" i="21"/>
  <c r="R210" i="21"/>
  <c r="O210" i="21"/>
  <c r="N210" i="21"/>
  <c r="L210" i="21"/>
  <c r="M210" i="21" s="1"/>
  <c r="K210" i="21"/>
  <c r="J210" i="21"/>
  <c r="I210" i="21"/>
  <c r="D210" i="21"/>
  <c r="B210" i="21"/>
  <c r="A210" i="21"/>
  <c r="AE209" i="21"/>
  <c r="AD209" i="21"/>
  <c r="AB209" i="21"/>
  <c r="Y209" i="21"/>
  <c r="V209" i="21"/>
  <c r="W209" i="21" s="1"/>
  <c r="X209" i="21" s="1"/>
  <c r="U209" i="21"/>
  <c r="T209" i="21"/>
  <c r="R209" i="21"/>
  <c r="O209" i="21"/>
  <c r="N209" i="21"/>
  <c r="K209" i="21"/>
  <c r="J209" i="21"/>
  <c r="I209" i="21"/>
  <c r="D209" i="21"/>
  <c r="B209" i="21"/>
  <c r="A209" i="21"/>
  <c r="AE208" i="21"/>
  <c r="AD208" i="21"/>
  <c r="AB208" i="21"/>
  <c r="Y208" i="21"/>
  <c r="X208" i="21"/>
  <c r="AA208" i="21" s="1"/>
  <c r="W208" i="21"/>
  <c r="V208" i="21"/>
  <c r="U208" i="21"/>
  <c r="T208" i="21"/>
  <c r="R208" i="21"/>
  <c r="Q208" i="21"/>
  <c r="P208" i="21"/>
  <c r="O208" i="21"/>
  <c r="N208" i="21"/>
  <c r="L208" i="21"/>
  <c r="M208" i="21" s="1"/>
  <c r="K208" i="21"/>
  <c r="J208" i="21"/>
  <c r="I208" i="21"/>
  <c r="D208" i="21"/>
  <c r="B208" i="21"/>
  <c r="A208" i="21"/>
  <c r="AE207" i="21"/>
  <c r="AD207" i="21"/>
  <c r="AB207" i="21"/>
  <c r="AA207" i="21"/>
  <c r="Z207" i="21"/>
  <c r="Y207" i="21"/>
  <c r="W207" i="21"/>
  <c r="X207" i="21" s="1"/>
  <c r="V207" i="21"/>
  <c r="U207" i="21"/>
  <c r="T207" i="21"/>
  <c r="R207" i="21"/>
  <c r="O207" i="21"/>
  <c r="N207" i="21"/>
  <c r="K207" i="21"/>
  <c r="J207" i="21"/>
  <c r="I207" i="21"/>
  <c r="D207" i="21"/>
  <c r="B207" i="21"/>
  <c r="A207" i="21"/>
  <c r="AE206" i="21"/>
  <c r="AD206" i="21"/>
  <c r="AB206" i="21"/>
  <c r="AA206" i="21"/>
  <c r="Z206" i="21"/>
  <c r="Y206" i="21"/>
  <c r="W206" i="21"/>
  <c r="X206" i="21" s="1"/>
  <c r="V206" i="21"/>
  <c r="U206" i="21"/>
  <c r="T206" i="21"/>
  <c r="R206" i="21"/>
  <c r="O206" i="21"/>
  <c r="N206" i="21"/>
  <c r="K206" i="21"/>
  <c r="J206" i="21"/>
  <c r="L206" i="21" s="1"/>
  <c r="M206" i="21" s="1"/>
  <c r="I206" i="21"/>
  <c r="D206" i="21"/>
  <c r="B206" i="21"/>
  <c r="A206" i="21"/>
  <c r="AE205" i="21"/>
  <c r="AD205" i="21"/>
  <c r="AB205" i="21"/>
  <c r="Y205" i="21"/>
  <c r="V205" i="21"/>
  <c r="U205" i="21"/>
  <c r="W205" i="21" s="1"/>
  <c r="X205" i="21" s="1"/>
  <c r="T205" i="21"/>
  <c r="R205" i="21"/>
  <c r="O205" i="21"/>
  <c r="N205" i="21"/>
  <c r="K205" i="21"/>
  <c r="J205" i="21"/>
  <c r="I205" i="21"/>
  <c r="D205" i="21"/>
  <c r="B205" i="21"/>
  <c r="A205" i="21"/>
  <c r="AE204" i="21"/>
  <c r="AD204" i="21"/>
  <c r="AB204" i="21"/>
  <c r="Y204" i="21"/>
  <c r="W204" i="21"/>
  <c r="X204" i="21" s="1"/>
  <c r="V204" i="21"/>
  <c r="U204" i="21"/>
  <c r="T204" i="21"/>
  <c r="R204" i="21"/>
  <c r="O204" i="21"/>
  <c r="N204" i="21"/>
  <c r="K204" i="21"/>
  <c r="J204" i="21"/>
  <c r="L204" i="21" s="1"/>
  <c r="M204" i="21" s="1"/>
  <c r="I204" i="21"/>
  <c r="D204" i="21"/>
  <c r="B204" i="21"/>
  <c r="A204" i="21"/>
  <c r="AE203" i="21"/>
  <c r="AD203" i="21"/>
  <c r="AB203" i="21"/>
  <c r="Y203" i="21"/>
  <c r="X203" i="21"/>
  <c r="V203" i="21"/>
  <c r="U203" i="21"/>
  <c r="W203" i="21" s="1"/>
  <c r="T203" i="21"/>
  <c r="R203" i="21"/>
  <c r="O203" i="21"/>
  <c r="N203" i="21"/>
  <c r="K203" i="21"/>
  <c r="J203" i="21"/>
  <c r="I203" i="21"/>
  <c r="D203" i="21"/>
  <c r="B203" i="21"/>
  <c r="A203" i="21"/>
  <c r="AE202" i="21"/>
  <c r="AD202" i="21"/>
  <c r="AB202" i="21"/>
  <c r="Y202" i="21"/>
  <c r="W202" i="21"/>
  <c r="X202" i="21" s="1"/>
  <c r="V202" i="21"/>
  <c r="U202" i="21"/>
  <c r="T202" i="21"/>
  <c r="R202" i="21"/>
  <c r="O202" i="21"/>
  <c r="N202" i="21"/>
  <c r="L202" i="21"/>
  <c r="M202" i="21" s="1"/>
  <c r="Q202" i="21" s="1"/>
  <c r="K202" i="21"/>
  <c r="J202" i="21"/>
  <c r="I202" i="21"/>
  <c r="D202" i="21"/>
  <c r="B202" i="21"/>
  <c r="A202" i="21"/>
  <c r="AE201" i="21"/>
  <c r="AD201" i="21"/>
  <c r="AB201" i="21"/>
  <c r="Y201" i="21"/>
  <c r="X201" i="21"/>
  <c r="V201" i="21"/>
  <c r="U201" i="21"/>
  <c r="W201" i="21" s="1"/>
  <c r="T201" i="21"/>
  <c r="R201" i="21"/>
  <c r="O201" i="21"/>
  <c r="N201" i="21"/>
  <c r="K201" i="21"/>
  <c r="J201" i="21"/>
  <c r="I201" i="21"/>
  <c r="D201" i="21"/>
  <c r="B201" i="21"/>
  <c r="A201" i="21"/>
  <c r="AE200" i="21"/>
  <c r="AD200" i="21"/>
  <c r="AB200" i="21"/>
  <c r="Z200" i="21"/>
  <c r="Y200" i="21"/>
  <c r="V200" i="21"/>
  <c r="U200" i="21"/>
  <c r="W200" i="21" s="1"/>
  <c r="X200" i="21" s="1"/>
  <c r="AA200" i="21" s="1"/>
  <c r="T200" i="21"/>
  <c r="R200" i="21"/>
  <c r="O200" i="21"/>
  <c r="N200" i="21"/>
  <c r="K200" i="21"/>
  <c r="J200" i="21"/>
  <c r="L200" i="21" s="1"/>
  <c r="M200" i="21" s="1"/>
  <c r="I200" i="21"/>
  <c r="D200" i="21"/>
  <c r="B200" i="21"/>
  <c r="A200" i="21"/>
  <c r="AE199" i="21"/>
  <c r="AD199" i="21"/>
  <c r="AB199" i="21"/>
  <c r="Y199" i="21"/>
  <c r="X199" i="21"/>
  <c r="AA199" i="21" s="1"/>
  <c r="V199" i="21"/>
  <c r="U199" i="21"/>
  <c r="W199" i="21" s="1"/>
  <c r="T199" i="21"/>
  <c r="R199" i="21"/>
  <c r="O199" i="21"/>
  <c r="N199" i="21"/>
  <c r="M199" i="21"/>
  <c r="K199" i="21"/>
  <c r="J199" i="21"/>
  <c r="L199" i="21" s="1"/>
  <c r="I199" i="21"/>
  <c r="D199" i="21"/>
  <c r="B199" i="21"/>
  <c r="A199" i="21"/>
  <c r="AE198" i="21"/>
  <c r="AD198" i="21"/>
  <c r="AB198" i="21"/>
  <c r="Y198" i="21"/>
  <c r="V198" i="21"/>
  <c r="U198" i="21"/>
  <c r="W198" i="21" s="1"/>
  <c r="X198" i="21" s="1"/>
  <c r="T198" i="21"/>
  <c r="R198" i="21"/>
  <c r="O198" i="21"/>
  <c r="N198" i="21"/>
  <c r="K198" i="21"/>
  <c r="J198" i="21"/>
  <c r="L198" i="21" s="1"/>
  <c r="M198" i="21" s="1"/>
  <c r="I198" i="21"/>
  <c r="D198" i="21"/>
  <c r="B198" i="21"/>
  <c r="A198" i="21"/>
  <c r="AE197" i="21"/>
  <c r="AD197" i="21"/>
  <c r="AB197" i="21"/>
  <c r="Y197" i="21"/>
  <c r="V197" i="21"/>
  <c r="W197" i="21" s="1"/>
  <c r="X197" i="21" s="1"/>
  <c r="U197" i="21"/>
  <c r="T197" i="21"/>
  <c r="R197" i="21"/>
  <c r="O197" i="21"/>
  <c r="N197" i="21"/>
  <c r="L197" i="21"/>
  <c r="M197" i="21" s="1"/>
  <c r="Q197" i="21" s="1"/>
  <c r="K197" i="21"/>
  <c r="J197" i="21"/>
  <c r="I197" i="21"/>
  <c r="D197" i="21"/>
  <c r="B197" i="21"/>
  <c r="A197" i="21"/>
  <c r="AE196" i="21"/>
  <c r="AD196" i="21"/>
  <c r="AB196" i="21"/>
  <c r="Y196" i="21"/>
  <c r="V196" i="21"/>
  <c r="U196" i="21"/>
  <c r="W196" i="21" s="1"/>
  <c r="X196" i="21" s="1"/>
  <c r="AA196" i="21" s="1"/>
  <c r="T196" i="21"/>
  <c r="R196" i="21"/>
  <c r="P196" i="21"/>
  <c r="O196" i="21"/>
  <c r="L196" i="21" s="1"/>
  <c r="M196" i="21" s="1"/>
  <c r="Q196" i="21" s="1"/>
  <c r="N196" i="21"/>
  <c r="K196" i="21"/>
  <c r="J196" i="21"/>
  <c r="I196" i="21"/>
  <c r="D196" i="21"/>
  <c r="B196" i="21"/>
  <c r="A196" i="21"/>
  <c r="AE195" i="21"/>
  <c r="AD195" i="21"/>
  <c r="AB195" i="21"/>
  <c r="Y195" i="21"/>
  <c r="V195" i="21"/>
  <c r="U195" i="21"/>
  <c r="W195" i="21" s="1"/>
  <c r="X195" i="21" s="1"/>
  <c r="T195" i="21"/>
  <c r="R195" i="21"/>
  <c r="O195" i="21"/>
  <c r="N195" i="21"/>
  <c r="K195" i="21"/>
  <c r="J195" i="21"/>
  <c r="L195" i="21" s="1"/>
  <c r="M195" i="21" s="1"/>
  <c r="I195" i="21"/>
  <c r="D195" i="21"/>
  <c r="B195" i="21"/>
  <c r="A195" i="21"/>
  <c r="AE194" i="21"/>
  <c r="AB194" i="21"/>
  <c r="Y194" i="21"/>
  <c r="W194" i="21"/>
  <c r="T194" i="21"/>
  <c r="K194" i="21"/>
  <c r="J194" i="21"/>
  <c r="L194" i="21" s="1"/>
  <c r="I194" i="21"/>
  <c r="AE191" i="21"/>
  <c r="AD191" i="21"/>
  <c r="AB191" i="21"/>
  <c r="Y191" i="21"/>
  <c r="V191" i="21"/>
  <c r="U191" i="21"/>
  <c r="T191" i="21"/>
  <c r="R191" i="21"/>
  <c r="O191" i="21"/>
  <c r="N191" i="21"/>
  <c r="K191" i="21"/>
  <c r="J191" i="21"/>
  <c r="L191" i="21" s="1"/>
  <c r="M191" i="21" s="1"/>
  <c r="I191" i="21"/>
  <c r="D191" i="21"/>
  <c r="B191" i="21"/>
  <c r="A191" i="21"/>
  <c r="AE190" i="21"/>
  <c r="AD190" i="21"/>
  <c r="AB190" i="21"/>
  <c r="Y190" i="21"/>
  <c r="W190" i="21"/>
  <c r="X190" i="21" s="1"/>
  <c r="AA190" i="21" s="1"/>
  <c r="V190" i="21"/>
  <c r="U190" i="21"/>
  <c r="T190" i="21"/>
  <c r="R190" i="21"/>
  <c r="O190" i="21"/>
  <c r="N190" i="21"/>
  <c r="K190" i="21"/>
  <c r="J190" i="21"/>
  <c r="I190" i="21"/>
  <c r="D190" i="21"/>
  <c r="B190" i="21"/>
  <c r="A190" i="21"/>
  <c r="AE189" i="21"/>
  <c r="AD189" i="21"/>
  <c r="AB189" i="21"/>
  <c r="Y189" i="21"/>
  <c r="W189" i="21"/>
  <c r="X189" i="21" s="1"/>
  <c r="Z189" i="21" s="1"/>
  <c r="V189" i="21"/>
  <c r="U189" i="21"/>
  <c r="T189" i="21"/>
  <c r="R189" i="21"/>
  <c r="O189" i="21"/>
  <c r="N189" i="21"/>
  <c r="K189" i="21"/>
  <c r="J189" i="21"/>
  <c r="L189" i="21" s="1"/>
  <c r="M189" i="21" s="1"/>
  <c r="I189" i="21"/>
  <c r="D189" i="21"/>
  <c r="B189" i="21"/>
  <c r="A189" i="21"/>
  <c r="AE188" i="21"/>
  <c r="AD188" i="21"/>
  <c r="AB188" i="21"/>
  <c r="Y188" i="21"/>
  <c r="V188" i="21"/>
  <c r="U188" i="21"/>
  <c r="W188" i="21" s="1"/>
  <c r="X188" i="21" s="1"/>
  <c r="T188" i="21"/>
  <c r="R188" i="21"/>
  <c r="O188" i="21"/>
  <c r="N188" i="21"/>
  <c r="L188" i="21"/>
  <c r="M188" i="21" s="1"/>
  <c r="K188" i="21"/>
  <c r="J188" i="21"/>
  <c r="I188" i="21"/>
  <c r="D188" i="21"/>
  <c r="B188" i="21"/>
  <c r="A188" i="21"/>
  <c r="AE187" i="21"/>
  <c r="AD187" i="21"/>
  <c r="AB187" i="21"/>
  <c r="Y187" i="21"/>
  <c r="V187" i="21"/>
  <c r="U187" i="21"/>
  <c r="W187" i="21" s="1"/>
  <c r="X187" i="21" s="1"/>
  <c r="T187" i="21"/>
  <c r="R187" i="21"/>
  <c r="O187" i="21"/>
  <c r="N187" i="21"/>
  <c r="L187" i="21"/>
  <c r="M187" i="21" s="1"/>
  <c r="Q187" i="21" s="1"/>
  <c r="K187" i="21"/>
  <c r="J187" i="21"/>
  <c r="I187" i="21"/>
  <c r="D187" i="21"/>
  <c r="B187" i="21"/>
  <c r="A187" i="21"/>
  <c r="AE186" i="21"/>
  <c r="AD186" i="21"/>
  <c r="AB186" i="21"/>
  <c r="AA186" i="21"/>
  <c r="Z186" i="21"/>
  <c r="Y186" i="21"/>
  <c r="X186" i="21"/>
  <c r="V186" i="21"/>
  <c r="U186" i="21"/>
  <c r="W186" i="21" s="1"/>
  <c r="T186" i="21"/>
  <c r="R186" i="21"/>
  <c r="O186" i="21"/>
  <c r="N186" i="21"/>
  <c r="M186" i="21"/>
  <c r="K186" i="21"/>
  <c r="J186" i="21"/>
  <c r="L186" i="21" s="1"/>
  <c r="I186" i="21"/>
  <c r="D186" i="21"/>
  <c r="B186" i="21"/>
  <c r="A186" i="21"/>
  <c r="AE185" i="21"/>
  <c r="AD185" i="21"/>
  <c r="AB185" i="21"/>
  <c r="Y185" i="21"/>
  <c r="W185" i="21"/>
  <c r="X185" i="21" s="1"/>
  <c r="Z185" i="21" s="1"/>
  <c r="V185" i="21"/>
  <c r="U185" i="21"/>
  <c r="T185" i="21"/>
  <c r="R185" i="21"/>
  <c r="O185" i="21"/>
  <c r="N185" i="21"/>
  <c r="K185" i="21"/>
  <c r="J185" i="21"/>
  <c r="L185" i="21" s="1"/>
  <c r="M185" i="21" s="1"/>
  <c r="P185" i="21" s="1"/>
  <c r="I185" i="21"/>
  <c r="D185" i="21"/>
  <c r="B185" i="21"/>
  <c r="A185" i="21"/>
  <c r="AE184" i="21"/>
  <c r="AD184" i="21"/>
  <c r="AB184" i="21"/>
  <c r="Y184" i="21"/>
  <c r="X184" i="21"/>
  <c r="AA184" i="21" s="1"/>
  <c r="V184" i="21"/>
  <c r="U184" i="21"/>
  <c r="W184" i="21" s="1"/>
  <c r="T184" i="21"/>
  <c r="R184" i="21"/>
  <c r="Q184" i="21"/>
  <c r="P184" i="21"/>
  <c r="O184" i="21"/>
  <c r="L184" i="21" s="1"/>
  <c r="M184" i="21" s="1"/>
  <c r="N184" i="21"/>
  <c r="K184" i="21"/>
  <c r="J184" i="21"/>
  <c r="I184" i="21"/>
  <c r="D184" i="21"/>
  <c r="B184" i="21"/>
  <c r="A184" i="21"/>
  <c r="AE183" i="21"/>
  <c r="AD183" i="21"/>
  <c r="AB183" i="21"/>
  <c r="Y183" i="21"/>
  <c r="X183" i="21"/>
  <c r="AA183" i="21" s="1"/>
  <c r="V183" i="21"/>
  <c r="U183" i="21"/>
  <c r="W183" i="21" s="1"/>
  <c r="T183" i="21"/>
  <c r="R183" i="21"/>
  <c r="O183" i="21"/>
  <c r="N183" i="21"/>
  <c r="K183" i="21"/>
  <c r="J183" i="21"/>
  <c r="L183" i="21" s="1"/>
  <c r="M183" i="21" s="1"/>
  <c r="I183" i="21"/>
  <c r="D183" i="21"/>
  <c r="B183" i="21"/>
  <c r="A183" i="21"/>
  <c r="AE182" i="21"/>
  <c r="AD182" i="21"/>
  <c r="AB182" i="21"/>
  <c r="Y182" i="21"/>
  <c r="W182" i="21"/>
  <c r="X182" i="21" s="1"/>
  <c r="V182" i="21"/>
  <c r="U182" i="21"/>
  <c r="T182" i="21"/>
  <c r="R182" i="21"/>
  <c r="O182" i="21"/>
  <c r="L182" i="21" s="1"/>
  <c r="M182" i="21" s="1"/>
  <c r="N182" i="21"/>
  <c r="K182" i="21"/>
  <c r="J182" i="21"/>
  <c r="I182" i="21"/>
  <c r="D182" i="21"/>
  <c r="B182" i="21"/>
  <c r="A182" i="21"/>
  <c r="AE181" i="21"/>
  <c r="AD181" i="21"/>
  <c r="AB181" i="21"/>
  <c r="Y181" i="21"/>
  <c r="V181" i="21"/>
  <c r="U181" i="21"/>
  <c r="W181" i="21" s="1"/>
  <c r="X181" i="21" s="1"/>
  <c r="T181" i="21"/>
  <c r="R181" i="21"/>
  <c r="O181" i="21"/>
  <c r="N181" i="21"/>
  <c r="L181" i="21"/>
  <c r="M181" i="21" s="1"/>
  <c r="K181" i="21"/>
  <c r="J181" i="21"/>
  <c r="I181" i="21"/>
  <c r="D181" i="21"/>
  <c r="B181" i="21"/>
  <c r="A181" i="21"/>
  <c r="AE180" i="21"/>
  <c r="AD180" i="21"/>
  <c r="AB180" i="21"/>
  <c r="AA180" i="21"/>
  <c r="Z180" i="21"/>
  <c r="Y180" i="21"/>
  <c r="V180" i="21"/>
  <c r="U180" i="21"/>
  <c r="W180" i="21" s="1"/>
  <c r="X180" i="21" s="1"/>
  <c r="T180" i="21"/>
  <c r="R180" i="21"/>
  <c r="O180" i="21"/>
  <c r="N180" i="21"/>
  <c r="K180" i="21"/>
  <c r="J180" i="21"/>
  <c r="L180" i="21" s="1"/>
  <c r="M180" i="21" s="1"/>
  <c r="I180" i="21"/>
  <c r="D180" i="21"/>
  <c r="B180" i="21"/>
  <c r="A180" i="21"/>
  <c r="AE179" i="21"/>
  <c r="AD179" i="21"/>
  <c r="AB179" i="21"/>
  <c r="AA179" i="21"/>
  <c r="Y179" i="21"/>
  <c r="V179" i="21"/>
  <c r="U179" i="21"/>
  <c r="W179" i="21" s="1"/>
  <c r="X179" i="21" s="1"/>
  <c r="Z179" i="21" s="1"/>
  <c r="T179" i="21"/>
  <c r="R179" i="21"/>
  <c r="Q179" i="21"/>
  <c r="O179" i="21"/>
  <c r="N179" i="21"/>
  <c r="L179" i="21"/>
  <c r="M179" i="21" s="1"/>
  <c r="P179" i="21" s="1"/>
  <c r="K179" i="21"/>
  <c r="J179" i="21"/>
  <c r="I179" i="21"/>
  <c r="D179" i="21"/>
  <c r="B179" i="21"/>
  <c r="A179" i="21"/>
  <c r="AE178" i="21"/>
  <c r="AD178" i="21"/>
  <c r="AB178" i="21"/>
  <c r="Y178" i="21"/>
  <c r="V178" i="21"/>
  <c r="U178" i="21"/>
  <c r="W178" i="21" s="1"/>
  <c r="X178" i="21" s="1"/>
  <c r="T178" i="21"/>
  <c r="R178" i="21"/>
  <c r="O178" i="21"/>
  <c r="N178" i="21"/>
  <c r="L178" i="21"/>
  <c r="M178" i="21" s="1"/>
  <c r="K178" i="21"/>
  <c r="J178" i="21"/>
  <c r="I178" i="21"/>
  <c r="D178" i="21"/>
  <c r="B178" i="21"/>
  <c r="A178" i="21"/>
  <c r="AE177" i="21"/>
  <c r="AD177" i="21"/>
  <c r="AB177" i="21"/>
  <c r="Y177" i="21"/>
  <c r="V177" i="21"/>
  <c r="U177" i="21"/>
  <c r="W177" i="21" s="1"/>
  <c r="X177" i="21" s="1"/>
  <c r="T177" i="21"/>
  <c r="R177" i="21"/>
  <c r="Q177" i="21"/>
  <c r="O177" i="21"/>
  <c r="N177" i="21"/>
  <c r="K177" i="21"/>
  <c r="J177" i="21"/>
  <c r="L177" i="21" s="1"/>
  <c r="M177" i="21" s="1"/>
  <c r="P177" i="21" s="1"/>
  <c r="I177" i="21"/>
  <c r="D177" i="21"/>
  <c r="B177" i="21"/>
  <c r="A177" i="21"/>
  <c r="AE176" i="21"/>
  <c r="AD176" i="21"/>
  <c r="AB176" i="21"/>
  <c r="Y176" i="21"/>
  <c r="X176" i="21"/>
  <c r="W176" i="21"/>
  <c r="V176" i="21"/>
  <c r="U176" i="21"/>
  <c r="T176" i="21"/>
  <c r="R176" i="21"/>
  <c r="O176" i="21"/>
  <c r="N176" i="21"/>
  <c r="K176" i="21"/>
  <c r="J176" i="21"/>
  <c r="L176" i="21" s="1"/>
  <c r="M176" i="21" s="1"/>
  <c r="I176" i="21"/>
  <c r="D176" i="21"/>
  <c r="B176" i="21"/>
  <c r="A176" i="21"/>
  <c r="AE175" i="21"/>
  <c r="AD175" i="21"/>
  <c r="AB175" i="21"/>
  <c r="Y175" i="21"/>
  <c r="V175" i="21"/>
  <c r="U175" i="21"/>
  <c r="W175" i="21" s="1"/>
  <c r="X175" i="21" s="1"/>
  <c r="Z175" i="21" s="1"/>
  <c r="T175" i="21"/>
  <c r="R175" i="21"/>
  <c r="O175" i="21"/>
  <c r="N175" i="21"/>
  <c r="K175" i="21"/>
  <c r="J175" i="21"/>
  <c r="I175" i="21"/>
  <c r="D175" i="21"/>
  <c r="B175" i="21"/>
  <c r="A175" i="21"/>
  <c r="AE174" i="21"/>
  <c r="AD174" i="21"/>
  <c r="AB174" i="21"/>
  <c r="Y174" i="21"/>
  <c r="V174" i="21"/>
  <c r="W174" i="21" s="1"/>
  <c r="X174" i="21" s="1"/>
  <c r="U174" i="21"/>
  <c r="T174" i="21"/>
  <c r="R174" i="21"/>
  <c r="Q174" i="21"/>
  <c r="P174" i="21"/>
  <c r="O174" i="21"/>
  <c r="N174" i="21"/>
  <c r="K174" i="21"/>
  <c r="J174" i="21"/>
  <c r="L174" i="21" s="1"/>
  <c r="M174" i="21" s="1"/>
  <c r="I174" i="21"/>
  <c r="D174" i="21"/>
  <c r="B174" i="21"/>
  <c r="A174" i="21"/>
  <c r="AE173" i="21"/>
  <c r="AD173" i="21"/>
  <c r="AB173" i="21"/>
  <c r="Y173" i="21"/>
  <c r="W173" i="21"/>
  <c r="X173" i="21" s="1"/>
  <c r="Z173" i="21" s="1"/>
  <c r="V173" i="21"/>
  <c r="U173" i="21"/>
  <c r="T173" i="21"/>
  <c r="R173" i="21"/>
  <c r="O173" i="21"/>
  <c r="N173" i="21"/>
  <c r="K173" i="21"/>
  <c r="J173" i="21"/>
  <c r="L173" i="21" s="1"/>
  <c r="M173" i="21" s="1"/>
  <c r="I173" i="21"/>
  <c r="D173" i="21"/>
  <c r="B173" i="21"/>
  <c r="A173" i="21"/>
  <c r="AE172" i="21"/>
  <c r="AD172" i="21"/>
  <c r="AB172" i="21"/>
  <c r="Y172" i="21"/>
  <c r="V172" i="21"/>
  <c r="W172" i="21" s="1"/>
  <c r="X172" i="21" s="1"/>
  <c r="U172" i="21"/>
  <c r="T172" i="21"/>
  <c r="R172" i="21"/>
  <c r="O172" i="21"/>
  <c r="N172" i="21"/>
  <c r="M172" i="21"/>
  <c r="P172" i="21" s="1"/>
  <c r="L172" i="21"/>
  <c r="K172" i="21"/>
  <c r="J172" i="21"/>
  <c r="I172" i="21"/>
  <c r="D172" i="21"/>
  <c r="B172" i="21"/>
  <c r="A172" i="21"/>
  <c r="AE171" i="21"/>
  <c r="AD171" i="21"/>
  <c r="AB171" i="21"/>
  <c r="Y171" i="21"/>
  <c r="V171" i="21"/>
  <c r="U171" i="21"/>
  <c r="W171" i="21" s="1"/>
  <c r="X171" i="21" s="1"/>
  <c r="T171" i="21"/>
  <c r="R171" i="21"/>
  <c r="O171" i="21"/>
  <c r="N171" i="21"/>
  <c r="K171" i="21"/>
  <c r="J171" i="21"/>
  <c r="L171" i="21" s="1"/>
  <c r="M171" i="21" s="1"/>
  <c r="I171" i="21"/>
  <c r="D171" i="21"/>
  <c r="B171" i="21"/>
  <c r="A171" i="21"/>
  <c r="AE170" i="21"/>
  <c r="AD170" i="21"/>
  <c r="AB170" i="21"/>
  <c r="Y170" i="21"/>
  <c r="V170" i="21"/>
  <c r="W170" i="21" s="1"/>
  <c r="X170" i="21" s="1"/>
  <c r="U170" i="21"/>
  <c r="T170" i="21"/>
  <c r="R170" i="21"/>
  <c r="O170" i="21"/>
  <c r="N170" i="21"/>
  <c r="K170" i="21"/>
  <c r="J170" i="21"/>
  <c r="L170" i="21" s="1"/>
  <c r="M170" i="21" s="1"/>
  <c r="I170" i="21"/>
  <c r="D170" i="21"/>
  <c r="B170" i="21"/>
  <c r="A170" i="21"/>
  <c r="AE169" i="21"/>
  <c r="AD169" i="21"/>
  <c r="AB169" i="21"/>
  <c r="Y169" i="21"/>
  <c r="V169" i="21"/>
  <c r="U169" i="21"/>
  <c r="W169" i="21" s="1"/>
  <c r="X169" i="21" s="1"/>
  <c r="T169" i="21"/>
  <c r="R169" i="21"/>
  <c r="O169" i="21"/>
  <c r="N169" i="21"/>
  <c r="K169" i="21"/>
  <c r="J169" i="21"/>
  <c r="L169" i="21" s="1"/>
  <c r="M169" i="21" s="1"/>
  <c r="Q169" i="21" s="1"/>
  <c r="I169" i="21"/>
  <c r="D169" i="21"/>
  <c r="B169" i="21"/>
  <c r="A169" i="21"/>
  <c r="AE168" i="21"/>
  <c r="AD168" i="21"/>
  <c r="AB168" i="21"/>
  <c r="AA168" i="21"/>
  <c r="Z168" i="21"/>
  <c r="Y168" i="21"/>
  <c r="X168" i="21"/>
  <c r="V168" i="21"/>
  <c r="W168" i="21" s="1"/>
  <c r="U168" i="21"/>
  <c r="T168" i="21"/>
  <c r="R168" i="21"/>
  <c r="O168" i="21"/>
  <c r="N168" i="21"/>
  <c r="K168" i="21"/>
  <c r="J168" i="21"/>
  <c r="L168" i="21" s="1"/>
  <c r="M168" i="21" s="1"/>
  <c r="Q168" i="21" s="1"/>
  <c r="I168" i="21"/>
  <c r="D168" i="21"/>
  <c r="B168" i="21"/>
  <c r="A168" i="21"/>
  <c r="AE167" i="21"/>
  <c r="AD167" i="21"/>
  <c r="AB167" i="21"/>
  <c r="Y167" i="21"/>
  <c r="V167" i="21"/>
  <c r="U167" i="21"/>
  <c r="W167" i="21" s="1"/>
  <c r="X167" i="21" s="1"/>
  <c r="T167" i="21"/>
  <c r="R167" i="21"/>
  <c r="O167" i="21"/>
  <c r="N167" i="21"/>
  <c r="K167" i="21"/>
  <c r="J167" i="21"/>
  <c r="I167" i="21"/>
  <c r="D167" i="21"/>
  <c r="B167" i="21"/>
  <c r="A167" i="21"/>
  <c r="AE166" i="21"/>
  <c r="AD166" i="21"/>
  <c r="AB166" i="21"/>
  <c r="Y166" i="21"/>
  <c r="W166" i="21"/>
  <c r="X166" i="21" s="1"/>
  <c r="AA166" i="21" s="1"/>
  <c r="V166" i="21"/>
  <c r="U166" i="21"/>
  <c r="T166" i="21"/>
  <c r="R166" i="21"/>
  <c r="Q166" i="21"/>
  <c r="O166" i="21"/>
  <c r="N166" i="21"/>
  <c r="K166" i="21"/>
  <c r="J166" i="21"/>
  <c r="L166" i="21" s="1"/>
  <c r="M166" i="21" s="1"/>
  <c r="P166" i="21" s="1"/>
  <c r="I166" i="21"/>
  <c r="D166" i="21"/>
  <c r="B166" i="21"/>
  <c r="A166" i="21"/>
  <c r="AE165" i="21"/>
  <c r="AD165" i="21"/>
  <c r="AB165" i="21"/>
  <c r="Y165" i="21"/>
  <c r="W165" i="21"/>
  <c r="X165" i="21" s="1"/>
  <c r="AA165" i="21" s="1"/>
  <c r="V165" i="21"/>
  <c r="U165" i="21"/>
  <c r="T165" i="21"/>
  <c r="R165" i="21"/>
  <c r="O165" i="21"/>
  <c r="N165" i="21"/>
  <c r="K165" i="21"/>
  <c r="J165" i="21"/>
  <c r="I165" i="21"/>
  <c r="D165" i="21"/>
  <c r="B165" i="21"/>
  <c r="A165" i="21"/>
  <c r="AE164" i="21"/>
  <c r="AD164" i="21"/>
  <c r="AB164" i="21"/>
  <c r="Y164" i="21"/>
  <c r="V164" i="21"/>
  <c r="W164" i="21" s="1"/>
  <c r="X164" i="21" s="1"/>
  <c r="U164" i="21"/>
  <c r="T164" i="21"/>
  <c r="R164" i="21"/>
  <c r="O164" i="21"/>
  <c r="N164" i="21"/>
  <c r="M164" i="21"/>
  <c r="L164" i="21"/>
  <c r="K164" i="21"/>
  <c r="J164" i="21"/>
  <c r="I164" i="21"/>
  <c r="D164" i="21"/>
  <c r="B164" i="21"/>
  <c r="A164" i="21"/>
  <c r="AE163" i="21"/>
  <c r="AD163" i="21"/>
  <c r="AB163" i="21"/>
  <c r="Y163" i="21"/>
  <c r="V163" i="21"/>
  <c r="U163" i="21"/>
  <c r="T163" i="21"/>
  <c r="R163" i="21"/>
  <c r="Q163" i="21"/>
  <c r="P163" i="21"/>
  <c r="O163" i="21"/>
  <c r="N163" i="21"/>
  <c r="M163" i="21"/>
  <c r="K163" i="21"/>
  <c r="J163" i="21"/>
  <c r="L163" i="21" s="1"/>
  <c r="I163" i="21"/>
  <c r="D163" i="21"/>
  <c r="B163" i="21"/>
  <c r="A163" i="21"/>
  <c r="AE162" i="21"/>
  <c r="AD162" i="21"/>
  <c r="AB162" i="21"/>
  <c r="Y162" i="21"/>
  <c r="V162" i="21"/>
  <c r="W162" i="21" s="1"/>
  <c r="X162" i="21" s="1"/>
  <c r="U162" i="21"/>
  <c r="T162" i="21"/>
  <c r="R162" i="21"/>
  <c r="O162" i="21"/>
  <c r="N162" i="21"/>
  <c r="K162" i="21"/>
  <c r="J162" i="21"/>
  <c r="L162" i="21" s="1"/>
  <c r="M162" i="21" s="1"/>
  <c r="I162" i="21"/>
  <c r="D162" i="21"/>
  <c r="B162" i="21"/>
  <c r="A162" i="21"/>
  <c r="AE161" i="21"/>
  <c r="AD161" i="21"/>
  <c r="AB161" i="21"/>
  <c r="Z161" i="21"/>
  <c r="Y161" i="21"/>
  <c r="V161" i="21"/>
  <c r="U161" i="21"/>
  <c r="W161" i="21" s="1"/>
  <c r="X161" i="21" s="1"/>
  <c r="AA161" i="21" s="1"/>
  <c r="T161" i="21"/>
  <c r="R161" i="21"/>
  <c r="O161" i="21"/>
  <c r="N161" i="21"/>
  <c r="K161" i="21"/>
  <c r="J161" i="21"/>
  <c r="I161" i="21"/>
  <c r="D161" i="21"/>
  <c r="B161" i="21"/>
  <c r="A161" i="21"/>
  <c r="AE160" i="21"/>
  <c r="AD160" i="21"/>
  <c r="AB160" i="21"/>
  <c r="Y160" i="21"/>
  <c r="V160" i="21"/>
  <c r="W160" i="21" s="1"/>
  <c r="X160" i="21" s="1"/>
  <c r="U160" i="21"/>
  <c r="T160" i="21"/>
  <c r="R160" i="21"/>
  <c r="Q160" i="21"/>
  <c r="P160" i="21"/>
  <c r="O160" i="21"/>
  <c r="N160" i="21"/>
  <c r="K160" i="21"/>
  <c r="J160" i="21"/>
  <c r="L160" i="21" s="1"/>
  <c r="M160" i="21" s="1"/>
  <c r="I160" i="21"/>
  <c r="D160" i="21"/>
  <c r="B160" i="21"/>
  <c r="A160" i="21"/>
  <c r="AE159" i="21"/>
  <c r="AD159" i="21"/>
  <c r="AB159" i="21"/>
  <c r="AA159" i="21"/>
  <c r="Y159" i="21"/>
  <c r="W159" i="21"/>
  <c r="X159" i="21" s="1"/>
  <c r="Z159" i="21" s="1"/>
  <c r="V159" i="21"/>
  <c r="U159" i="21"/>
  <c r="T159" i="21"/>
  <c r="R159" i="21"/>
  <c r="O159" i="21"/>
  <c r="N159" i="21"/>
  <c r="K159" i="21"/>
  <c r="J159" i="21"/>
  <c r="L159" i="21" s="1"/>
  <c r="M159" i="21" s="1"/>
  <c r="I159" i="21"/>
  <c r="D159" i="21"/>
  <c r="B159" i="21"/>
  <c r="A159" i="21"/>
  <c r="AE158" i="21"/>
  <c r="AD158" i="21"/>
  <c r="AB158" i="21"/>
  <c r="Y158" i="21"/>
  <c r="W158" i="21"/>
  <c r="X158" i="21" s="1"/>
  <c r="V158" i="21"/>
  <c r="U158" i="21"/>
  <c r="T158" i="21"/>
  <c r="R158" i="21"/>
  <c r="P158" i="21"/>
  <c r="O158" i="21"/>
  <c r="N158" i="21"/>
  <c r="K158" i="21"/>
  <c r="J158" i="21"/>
  <c r="L158" i="21" s="1"/>
  <c r="M158" i="21" s="1"/>
  <c r="Q158" i="21" s="1"/>
  <c r="I158" i="21"/>
  <c r="D158" i="21"/>
  <c r="B158" i="21"/>
  <c r="A158" i="21"/>
  <c r="AE157" i="21"/>
  <c r="N157" i="21" s="1"/>
  <c r="Y157" i="21"/>
  <c r="X157" i="21"/>
  <c r="AA157" i="21" s="1"/>
  <c r="W157" i="21"/>
  <c r="AB157" i="21" s="1"/>
  <c r="T157" i="21"/>
  <c r="K157" i="21"/>
  <c r="J157" i="21"/>
  <c r="L157" i="21" s="1"/>
  <c r="I157" i="21"/>
  <c r="AE154" i="21"/>
  <c r="AD154" i="21"/>
  <c r="AB154" i="21"/>
  <c r="Y154" i="21"/>
  <c r="V154" i="21"/>
  <c r="U154" i="21"/>
  <c r="W154" i="21" s="1"/>
  <c r="X154" i="21" s="1"/>
  <c r="T154" i="21"/>
  <c r="R154" i="21"/>
  <c r="P154" i="21"/>
  <c r="O154" i="21"/>
  <c r="N154" i="21"/>
  <c r="K154" i="21"/>
  <c r="J154" i="21"/>
  <c r="L154" i="21" s="1"/>
  <c r="M154" i="21" s="1"/>
  <c r="Q154" i="21" s="1"/>
  <c r="I154" i="21"/>
  <c r="D154" i="21"/>
  <c r="B154" i="21"/>
  <c r="A154" i="21"/>
  <c r="AE153" i="21"/>
  <c r="AD153" i="21"/>
  <c r="AB153" i="21"/>
  <c r="Y153" i="21"/>
  <c r="W153" i="21"/>
  <c r="X153" i="21" s="1"/>
  <c r="V153" i="21"/>
  <c r="U153" i="21"/>
  <c r="T153" i="21"/>
  <c r="R153" i="21"/>
  <c r="P153" i="21"/>
  <c r="O153" i="21"/>
  <c r="L153" i="21" s="1"/>
  <c r="M153" i="21" s="1"/>
  <c r="Q153" i="21" s="1"/>
  <c r="N153" i="21"/>
  <c r="K153" i="21"/>
  <c r="J153" i="21"/>
  <c r="I153" i="21"/>
  <c r="D153" i="21"/>
  <c r="B153" i="21"/>
  <c r="A153" i="21"/>
  <c r="AE152" i="21"/>
  <c r="AD152" i="21"/>
  <c r="AB152" i="21"/>
  <c r="Y152" i="21"/>
  <c r="V152" i="21"/>
  <c r="W152" i="21" s="1"/>
  <c r="X152" i="21" s="1"/>
  <c r="U152" i="21"/>
  <c r="T152" i="21"/>
  <c r="R152" i="21"/>
  <c r="O152" i="21"/>
  <c r="N152" i="21"/>
  <c r="K152" i="21"/>
  <c r="J152" i="21"/>
  <c r="L152" i="21" s="1"/>
  <c r="M152" i="21" s="1"/>
  <c r="Q152" i="21" s="1"/>
  <c r="I152" i="21"/>
  <c r="D152" i="21"/>
  <c r="B152" i="21"/>
  <c r="A152" i="21"/>
  <c r="AE151" i="21"/>
  <c r="AD151" i="21"/>
  <c r="AB151" i="21"/>
  <c r="Y151" i="21"/>
  <c r="V151" i="21"/>
  <c r="U151" i="21"/>
  <c r="W151" i="21" s="1"/>
  <c r="X151" i="21" s="1"/>
  <c r="T151" i="21"/>
  <c r="R151" i="21"/>
  <c r="O151" i="21"/>
  <c r="N151" i="21"/>
  <c r="L151" i="21"/>
  <c r="M151" i="21" s="1"/>
  <c r="P151" i="21" s="1"/>
  <c r="K151" i="21"/>
  <c r="J151" i="21"/>
  <c r="I151" i="21"/>
  <c r="D151" i="21"/>
  <c r="B151" i="21"/>
  <c r="A151" i="21"/>
  <c r="AE150" i="21"/>
  <c r="AD150" i="21"/>
  <c r="AB150" i="21"/>
  <c r="Y150" i="21"/>
  <c r="V150" i="21"/>
  <c r="U150" i="21"/>
  <c r="W150" i="21" s="1"/>
  <c r="X150" i="21" s="1"/>
  <c r="T150" i="21"/>
  <c r="R150" i="21"/>
  <c r="O150" i="21"/>
  <c r="N150" i="21"/>
  <c r="K150" i="21"/>
  <c r="J150" i="21"/>
  <c r="L150" i="21" s="1"/>
  <c r="M150" i="21" s="1"/>
  <c r="I150" i="21"/>
  <c r="D150" i="21"/>
  <c r="B150" i="21"/>
  <c r="A150" i="21"/>
  <c r="AE149" i="21"/>
  <c r="AD149" i="21"/>
  <c r="AB149" i="21"/>
  <c r="Y149" i="21"/>
  <c r="X149" i="21"/>
  <c r="W149" i="21"/>
  <c r="V149" i="21"/>
  <c r="U149" i="21"/>
  <c r="T149" i="21"/>
  <c r="R149" i="21"/>
  <c r="O149" i="21"/>
  <c r="L149" i="21" s="1"/>
  <c r="M149" i="21" s="1"/>
  <c r="Q149" i="21" s="1"/>
  <c r="N149" i="21"/>
  <c r="K149" i="21"/>
  <c r="J149" i="21"/>
  <c r="I149" i="21"/>
  <c r="D149" i="21"/>
  <c r="B149" i="21"/>
  <c r="A149" i="21"/>
  <c r="AE148" i="21"/>
  <c r="AD148" i="21"/>
  <c r="AB148" i="21"/>
  <c r="Y148" i="21"/>
  <c r="V148" i="21"/>
  <c r="W148" i="21" s="1"/>
  <c r="X148" i="21" s="1"/>
  <c r="U148" i="21"/>
  <c r="T148" i="21"/>
  <c r="R148" i="21"/>
  <c r="O148" i="21"/>
  <c r="N148" i="21"/>
  <c r="L148" i="21"/>
  <c r="M148" i="21" s="1"/>
  <c r="Q148" i="21" s="1"/>
  <c r="K148" i="21"/>
  <c r="J148" i="21"/>
  <c r="I148" i="21"/>
  <c r="D148" i="21"/>
  <c r="B148" i="21"/>
  <c r="A148" i="21"/>
  <c r="AE147" i="21"/>
  <c r="AD147" i="21"/>
  <c r="AB147" i="21"/>
  <c r="Y147" i="21"/>
  <c r="V147" i="21"/>
  <c r="U147" i="21"/>
  <c r="W147" i="21" s="1"/>
  <c r="X147" i="21" s="1"/>
  <c r="T147" i="21"/>
  <c r="R147" i="21"/>
  <c r="O147" i="21"/>
  <c r="N147" i="21"/>
  <c r="L147" i="21"/>
  <c r="M147" i="21" s="1"/>
  <c r="K147" i="21"/>
  <c r="J147" i="21"/>
  <c r="I147" i="21"/>
  <c r="D147" i="21"/>
  <c r="B147" i="21"/>
  <c r="A147" i="21"/>
  <c r="AE146" i="21"/>
  <c r="AD146" i="21"/>
  <c r="AB146" i="21"/>
  <c r="Y146" i="21"/>
  <c r="V146" i="21"/>
  <c r="U146" i="21"/>
  <c r="W146" i="21" s="1"/>
  <c r="X146" i="21" s="1"/>
  <c r="AA146" i="21" s="1"/>
  <c r="T146" i="21"/>
  <c r="R146" i="21"/>
  <c r="O146" i="21"/>
  <c r="L146" i="21" s="1"/>
  <c r="M146" i="21" s="1"/>
  <c r="Q146" i="21" s="1"/>
  <c r="N146" i="21"/>
  <c r="K146" i="21"/>
  <c r="J146" i="21"/>
  <c r="I146" i="21"/>
  <c r="D146" i="21"/>
  <c r="B146" i="21"/>
  <c r="A146" i="21"/>
  <c r="AE145" i="21"/>
  <c r="AD145" i="21"/>
  <c r="AB145" i="21"/>
  <c r="Y145" i="21"/>
  <c r="V145" i="21"/>
  <c r="U145" i="21"/>
  <c r="W145" i="21" s="1"/>
  <c r="X145" i="21" s="1"/>
  <c r="T145" i="21"/>
  <c r="R145" i="21"/>
  <c r="Q145" i="21"/>
  <c r="P145" i="21"/>
  <c r="O145" i="21"/>
  <c r="L145" i="21" s="1"/>
  <c r="N145" i="21"/>
  <c r="M145" i="21"/>
  <c r="K145" i="21"/>
  <c r="J145" i="21"/>
  <c r="I145" i="21"/>
  <c r="D145" i="21"/>
  <c r="B145" i="21"/>
  <c r="A145" i="21"/>
  <c r="AE144" i="21"/>
  <c r="AD144" i="21"/>
  <c r="AB144" i="21"/>
  <c r="Y144" i="21"/>
  <c r="V144" i="21"/>
  <c r="W144" i="21" s="1"/>
  <c r="X144" i="21" s="1"/>
  <c r="Z144" i="21" s="1"/>
  <c r="U144" i="21"/>
  <c r="T144" i="21"/>
  <c r="R144" i="21"/>
  <c r="O144" i="21"/>
  <c r="N144" i="21"/>
  <c r="K144" i="21"/>
  <c r="J144" i="21"/>
  <c r="L144" i="21" s="1"/>
  <c r="M144" i="21" s="1"/>
  <c r="I144" i="21"/>
  <c r="D144" i="21"/>
  <c r="B144" i="21"/>
  <c r="A144" i="21"/>
  <c r="AE143" i="21"/>
  <c r="AD143" i="21"/>
  <c r="AB143" i="21"/>
  <c r="Y143" i="21"/>
  <c r="V143" i="21"/>
  <c r="U143" i="21"/>
  <c r="W143" i="21" s="1"/>
  <c r="X143" i="21" s="1"/>
  <c r="T143" i="21"/>
  <c r="R143" i="21"/>
  <c r="O143" i="21"/>
  <c r="N143" i="21"/>
  <c r="L143" i="21"/>
  <c r="M143" i="21" s="1"/>
  <c r="K143" i="21"/>
  <c r="J143" i="21"/>
  <c r="I143" i="21"/>
  <c r="D143" i="21"/>
  <c r="B143" i="21"/>
  <c r="A143" i="21"/>
  <c r="AE142" i="21"/>
  <c r="AD142" i="21"/>
  <c r="AB142" i="21"/>
  <c r="Y142" i="21"/>
  <c r="V142" i="21"/>
  <c r="U142" i="21"/>
  <c r="T142" i="21"/>
  <c r="R142" i="21"/>
  <c r="P142" i="21"/>
  <c r="O142" i="21"/>
  <c r="N142" i="21"/>
  <c r="K142" i="21"/>
  <c r="J142" i="21"/>
  <c r="L142" i="21" s="1"/>
  <c r="M142" i="21" s="1"/>
  <c r="Q142" i="21" s="1"/>
  <c r="I142" i="21"/>
  <c r="D142" i="21"/>
  <c r="B142" i="21"/>
  <c r="A142" i="21"/>
  <c r="AE141" i="21"/>
  <c r="AD141" i="21"/>
  <c r="AB141" i="21"/>
  <c r="Y141" i="21"/>
  <c r="W141" i="21"/>
  <c r="X141" i="21" s="1"/>
  <c r="V141" i="21"/>
  <c r="U141" i="21"/>
  <c r="T141" i="21"/>
  <c r="R141" i="21"/>
  <c r="Q141" i="21"/>
  <c r="O141" i="21"/>
  <c r="N141" i="21"/>
  <c r="L141" i="21"/>
  <c r="M141" i="21" s="1"/>
  <c r="P141" i="21" s="1"/>
  <c r="K141" i="21"/>
  <c r="J141" i="21"/>
  <c r="I141" i="21"/>
  <c r="D141" i="21"/>
  <c r="B141" i="21"/>
  <c r="A141" i="21"/>
  <c r="AE140" i="21"/>
  <c r="AD140" i="21"/>
  <c r="AB140" i="21"/>
  <c r="Y140" i="21"/>
  <c r="W140" i="21"/>
  <c r="X140" i="21" s="1"/>
  <c r="AA140" i="21" s="1"/>
  <c r="V140" i="21"/>
  <c r="U140" i="21"/>
  <c r="T140" i="21"/>
  <c r="R140" i="21"/>
  <c r="O140" i="21"/>
  <c r="N140" i="21"/>
  <c r="L140" i="21"/>
  <c r="M140" i="21" s="1"/>
  <c r="K140" i="21"/>
  <c r="J140" i="21"/>
  <c r="I140" i="21"/>
  <c r="D140" i="21"/>
  <c r="B140" i="21"/>
  <c r="A140" i="21"/>
  <c r="AE139" i="21"/>
  <c r="AD139" i="21"/>
  <c r="AB139" i="21"/>
  <c r="Y139" i="21"/>
  <c r="V139" i="21"/>
  <c r="U139" i="21"/>
  <c r="W139" i="21" s="1"/>
  <c r="X139" i="21" s="1"/>
  <c r="T139" i="21"/>
  <c r="R139" i="21"/>
  <c r="O139" i="21"/>
  <c r="N139" i="21"/>
  <c r="L139" i="21"/>
  <c r="M139" i="21" s="1"/>
  <c r="P139" i="21" s="1"/>
  <c r="K139" i="21"/>
  <c r="J139" i="21"/>
  <c r="I139" i="21"/>
  <c r="D139" i="21"/>
  <c r="B139" i="21"/>
  <c r="A139" i="21"/>
  <c r="AE138" i="21"/>
  <c r="AD138" i="21"/>
  <c r="AB138" i="21"/>
  <c r="Y138" i="21"/>
  <c r="V138" i="21"/>
  <c r="U138" i="21"/>
  <c r="W138" i="21" s="1"/>
  <c r="X138" i="21" s="1"/>
  <c r="T138" i="21"/>
  <c r="R138" i="21"/>
  <c r="P138" i="21"/>
  <c r="O138" i="21"/>
  <c r="N138" i="21"/>
  <c r="K138" i="21"/>
  <c r="J138" i="21"/>
  <c r="L138" i="21" s="1"/>
  <c r="M138" i="21" s="1"/>
  <c r="Q138" i="21" s="1"/>
  <c r="I138" i="21"/>
  <c r="D138" i="21"/>
  <c r="B138" i="21"/>
  <c r="A138" i="21"/>
  <c r="AE137" i="21"/>
  <c r="AD137" i="21"/>
  <c r="AB137" i="21"/>
  <c r="Y137" i="21"/>
  <c r="W137" i="21"/>
  <c r="X137" i="21" s="1"/>
  <c r="V137" i="21"/>
  <c r="U137" i="21"/>
  <c r="T137" i="21"/>
  <c r="R137" i="21"/>
  <c r="Q137" i="21"/>
  <c r="P137" i="21"/>
  <c r="O137" i="21"/>
  <c r="L137" i="21" s="1"/>
  <c r="N137" i="21"/>
  <c r="M137" i="21"/>
  <c r="K137" i="21"/>
  <c r="J137" i="21"/>
  <c r="I137" i="21"/>
  <c r="D137" i="21"/>
  <c r="B137" i="21"/>
  <c r="A137" i="21"/>
  <c r="AE136" i="21"/>
  <c r="AD136" i="21"/>
  <c r="AB136" i="21"/>
  <c r="Y136" i="21"/>
  <c r="X136" i="21"/>
  <c r="W136" i="21"/>
  <c r="V136" i="21"/>
  <c r="U136" i="21"/>
  <c r="T136" i="21"/>
  <c r="R136" i="21"/>
  <c r="O136" i="21"/>
  <c r="N136" i="21"/>
  <c r="K136" i="21"/>
  <c r="J136" i="21"/>
  <c r="L136" i="21" s="1"/>
  <c r="M136" i="21" s="1"/>
  <c r="I136" i="21"/>
  <c r="D136" i="21"/>
  <c r="B136" i="21"/>
  <c r="A136" i="21"/>
  <c r="AE135" i="21"/>
  <c r="AD135" i="21"/>
  <c r="AB135" i="21"/>
  <c r="Y135" i="21"/>
  <c r="V135" i="21"/>
  <c r="U135" i="21"/>
  <c r="W135" i="21" s="1"/>
  <c r="X135" i="21" s="1"/>
  <c r="T135" i="21"/>
  <c r="R135" i="21"/>
  <c r="O135" i="21"/>
  <c r="N135" i="21"/>
  <c r="L135" i="21"/>
  <c r="M135" i="21" s="1"/>
  <c r="K135" i="21"/>
  <c r="J135" i="21"/>
  <c r="I135" i="21"/>
  <c r="D135" i="21"/>
  <c r="B135" i="21"/>
  <c r="A135" i="21"/>
  <c r="AE134" i="21"/>
  <c r="AD134" i="21"/>
  <c r="AB134" i="21"/>
  <c r="Y134" i="21"/>
  <c r="V134" i="21"/>
  <c r="U134" i="21"/>
  <c r="W134" i="21" s="1"/>
  <c r="X134" i="21" s="1"/>
  <c r="T134" i="21"/>
  <c r="R134" i="21"/>
  <c r="P134" i="21"/>
  <c r="O134" i="21"/>
  <c r="N134" i="21"/>
  <c r="K134" i="21"/>
  <c r="J134" i="21"/>
  <c r="L134" i="21" s="1"/>
  <c r="M134" i="21" s="1"/>
  <c r="Q134" i="21" s="1"/>
  <c r="I134" i="21"/>
  <c r="D134" i="21"/>
  <c r="B134" i="21"/>
  <c r="A134" i="21"/>
  <c r="AE133" i="21"/>
  <c r="AD133" i="21"/>
  <c r="AB133" i="21"/>
  <c r="Y133" i="21"/>
  <c r="X133" i="21"/>
  <c r="W133" i="21"/>
  <c r="V133" i="21"/>
  <c r="U133" i="21"/>
  <c r="T133" i="21"/>
  <c r="R133" i="21"/>
  <c r="P133" i="21"/>
  <c r="O133" i="21"/>
  <c r="N133" i="21"/>
  <c r="L133" i="21"/>
  <c r="M133" i="21" s="1"/>
  <c r="Q133" i="21" s="1"/>
  <c r="K133" i="21"/>
  <c r="J133" i="21"/>
  <c r="I133" i="21"/>
  <c r="D133" i="21"/>
  <c r="B133" i="21"/>
  <c r="A133" i="21"/>
  <c r="AE132" i="21"/>
  <c r="AD132" i="21"/>
  <c r="AB132" i="21"/>
  <c r="Z132" i="21"/>
  <c r="Y132" i="21"/>
  <c r="X132" i="21"/>
  <c r="AA132" i="21" s="1"/>
  <c r="V132" i="21"/>
  <c r="U132" i="21"/>
  <c r="W132" i="21" s="1"/>
  <c r="T132" i="21"/>
  <c r="R132" i="21"/>
  <c r="O132" i="21"/>
  <c r="N132" i="21"/>
  <c r="L132" i="21"/>
  <c r="M132" i="21" s="1"/>
  <c r="K132" i="21"/>
  <c r="J132" i="21"/>
  <c r="I132" i="21"/>
  <c r="D132" i="21"/>
  <c r="B132" i="21"/>
  <c r="A132" i="21"/>
  <c r="AE131" i="21"/>
  <c r="AD131" i="21"/>
  <c r="AB131" i="21"/>
  <c r="Y131" i="21"/>
  <c r="V131" i="21"/>
  <c r="U131" i="21"/>
  <c r="W131" i="21" s="1"/>
  <c r="X131" i="21" s="1"/>
  <c r="T131" i="21"/>
  <c r="R131" i="21"/>
  <c r="O131" i="21"/>
  <c r="N131" i="21"/>
  <c r="L131" i="21"/>
  <c r="M131" i="21" s="1"/>
  <c r="K131" i="21"/>
  <c r="J131" i="21"/>
  <c r="I131" i="21"/>
  <c r="D131" i="21"/>
  <c r="B131" i="21"/>
  <c r="A131" i="21"/>
  <c r="AE130" i="21"/>
  <c r="AD130" i="21"/>
  <c r="AB130" i="21"/>
  <c r="Y130" i="21"/>
  <c r="V130" i="21"/>
  <c r="U130" i="21"/>
  <c r="W130" i="21" s="1"/>
  <c r="X130" i="21" s="1"/>
  <c r="T130" i="21"/>
  <c r="R130" i="21"/>
  <c r="O130" i="21"/>
  <c r="N130" i="21"/>
  <c r="L130" i="21"/>
  <c r="M130" i="21" s="1"/>
  <c r="Q130" i="21" s="1"/>
  <c r="K130" i="21"/>
  <c r="J130" i="21"/>
  <c r="I130" i="21"/>
  <c r="D130" i="21"/>
  <c r="B130" i="21"/>
  <c r="A130" i="21"/>
  <c r="AE129" i="21"/>
  <c r="AD129" i="21"/>
  <c r="AB129" i="21"/>
  <c r="Y129" i="21"/>
  <c r="W129" i="21"/>
  <c r="X129" i="21" s="1"/>
  <c r="V129" i="21"/>
  <c r="U129" i="21"/>
  <c r="T129" i="21"/>
  <c r="R129" i="21"/>
  <c r="Q129" i="21"/>
  <c r="O129" i="21"/>
  <c r="L129" i="21" s="1"/>
  <c r="N129" i="21"/>
  <c r="M129" i="21"/>
  <c r="P129" i="21" s="1"/>
  <c r="K129" i="21"/>
  <c r="J129" i="21"/>
  <c r="I129" i="21"/>
  <c r="D129" i="21"/>
  <c r="B129" i="21"/>
  <c r="A129" i="21"/>
  <c r="AE128" i="21"/>
  <c r="AD128" i="21"/>
  <c r="AB128" i="21"/>
  <c r="AA128" i="21"/>
  <c r="Z128" i="21"/>
  <c r="Y128" i="21"/>
  <c r="V128" i="21"/>
  <c r="W128" i="21" s="1"/>
  <c r="X128" i="21" s="1"/>
  <c r="U128" i="21"/>
  <c r="T128" i="21"/>
  <c r="R128" i="21"/>
  <c r="O128" i="21"/>
  <c r="N128" i="21"/>
  <c r="K128" i="21"/>
  <c r="J128" i="21"/>
  <c r="L128" i="21" s="1"/>
  <c r="M128" i="21" s="1"/>
  <c r="I128" i="21"/>
  <c r="D128" i="21"/>
  <c r="B128" i="21"/>
  <c r="A128" i="21"/>
  <c r="AE127" i="21"/>
  <c r="AD127" i="21"/>
  <c r="AB127" i="21"/>
  <c r="Y127" i="21"/>
  <c r="V127" i="21"/>
  <c r="U127" i="21"/>
  <c r="W127" i="21" s="1"/>
  <c r="X127" i="21" s="1"/>
  <c r="T127" i="21"/>
  <c r="R127" i="21"/>
  <c r="O127" i="21"/>
  <c r="N127" i="21"/>
  <c r="L127" i="21"/>
  <c r="M127" i="21" s="1"/>
  <c r="K127" i="21"/>
  <c r="J127" i="21"/>
  <c r="I127" i="21"/>
  <c r="D127" i="21"/>
  <c r="B127" i="21"/>
  <c r="A127" i="21"/>
  <c r="AE126" i="21"/>
  <c r="AD126" i="21"/>
  <c r="AB126" i="21"/>
  <c r="Y126" i="21"/>
  <c r="V126" i="21"/>
  <c r="U126" i="21"/>
  <c r="W126" i="21" s="1"/>
  <c r="X126" i="21" s="1"/>
  <c r="T126" i="21"/>
  <c r="R126" i="21"/>
  <c r="P126" i="21"/>
  <c r="O126" i="21"/>
  <c r="N126" i="21"/>
  <c r="K126" i="21"/>
  <c r="J126" i="21"/>
  <c r="L126" i="21" s="1"/>
  <c r="M126" i="21" s="1"/>
  <c r="Q126" i="21" s="1"/>
  <c r="I126" i="21"/>
  <c r="D126" i="21"/>
  <c r="B126" i="21"/>
  <c r="A126" i="21"/>
  <c r="AE125" i="21"/>
  <c r="AD125" i="21"/>
  <c r="AB125" i="21"/>
  <c r="Y125" i="21"/>
  <c r="X125" i="21"/>
  <c r="W125" i="21"/>
  <c r="V125" i="21"/>
  <c r="U125" i="21"/>
  <c r="T125" i="21"/>
  <c r="R125" i="21"/>
  <c r="O125" i="21"/>
  <c r="N125" i="21"/>
  <c r="L125" i="21"/>
  <c r="M125" i="21" s="1"/>
  <c r="K125" i="21"/>
  <c r="J125" i="21"/>
  <c r="I125" i="21"/>
  <c r="D125" i="21"/>
  <c r="B125" i="21"/>
  <c r="A125" i="21"/>
  <c r="AE124" i="21"/>
  <c r="AD124" i="21"/>
  <c r="AB124" i="21"/>
  <c r="Y124" i="21"/>
  <c r="V124" i="21"/>
  <c r="U124" i="21"/>
  <c r="W124" i="21" s="1"/>
  <c r="X124" i="21" s="1"/>
  <c r="T124" i="21"/>
  <c r="R124" i="21"/>
  <c r="O124" i="21"/>
  <c r="N124" i="21"/>
  <c r="L124" i="21"/>
  <c r="M124" i="21" s="1"/>
  <c r="K124" i="21"/>
  <c r="J124" i="21"/>
  <c r="I124" i="21"/>
  <c r="D124" i="21"/>
  <c r="B124" i="21"/>
  <c r="A124" i="21"/>
  <c r="AE123" i="21"/>
  <c r="AD123" i="21"/>
  <c r="AB123" i="21"/>
  <c r="Y123" i="21"/>
  <c r="V123" i="21"/>
  <c r="U123" i="21"/>
  <c r="W123" i="21" s="1"/>
  <c r="X123" i="21" s="1"/>
  <c r="T123" i="21"/>
  <c r="R123" i="21"/>
  <c r="Q123" i="21"/>
  <c r="O123" i="21"/>
  <c r="N123" i="21"/>
  <c r="L123" i="21"/>
  <c r="M123" i="21" s="1"/>
  <c r="P123" i="21" s="1"/>
  <c r="K123" i="21"/>
  <c r="J123" i="21"/>
  <c r="I123" i="21"/>
  <c r="D123" i="21"/>
  <c r="B123" i="21"/>
  <c r="A123" i="21"/>
  <c r="AE122" i="21"/>
  <c r="AD122" i="21"/>
  <c r="AB122" i="21"/>
  <c r="Y122" i="21"/>
  <c r="V122" i="21"/>
  <c r="U122" i="21"/>
  <c r="W122" i="21" s="1"/>
  <c r="X122" i="21" s="1"/>
  <c r="AA122" i="21" s="1"/>
  <c r="T122" i="21"/>
  <c r="R122" i="21"/>
  <c r="P122" i="21"/>
  <c r="O122" i="21"/>
  <c r="N122" i="21"/>
  <c r="K122" i="21"/>
  <c r="J122" i="21"/>
  <c r="L122" i="21" s="1"/>
  <c r="M122" i="21" s="1"/>
  <c r="Q122" i="21" s="1"/>
  <c r="I122" i="21"/>
  <c r="D122" i="21"/>
  <c r="B122" i="21"/>
  <c r="A122" i="21"/>
  <c r="AE121" i="21"/>
  <c r="AD121" i="21"/>
  <c r="AB121" i="21"/>
  <c r="Y121" i="21"/>
  <c r="W121" i="21"/>
  <c r="X121" i="21" s="1"/>
  <c r="V121" i="21"/>
  <c r="U121" i="21"/>
  <c r="T121" i="21"/>
  <c r="R121" i="21"/>
  <c r="O121" i="21"/>
  <c r="L121" i="21" s="1"/>
  <c r="N121" i="21"/>
  <c r="M121" i="21"/>
  <c r="Q121" i="21" s="1"/>
  <c r="K121" i="21"/>
  <c r="J121" i="21"/>
  <c r="I121" i="21"/>
  <c r="D121" i="21"/>
  <c r="B121" i="21"/>
  <c r="A121" i="21"/>
  <c r="AE120" i="21"/>
  <c r="N120" i="21" s="1"/>
  <c r="AB120" i="21"/>
  <c r="Z120" i="21"/>
  <c r="Y120" i="21"/>
  <c r="X120" i="21"/>
  <c r="AA120" i="21" s="1"/>
  <c r="W120" i="21"/>
  <c r="T120" i="21"/>
  <c r="K120" i="21"/>
  <c r="J120" i="21"/>
  <c r="L120" i="21" s="1"/>
  <c r="M120" i="21" s="1"/>
  <c r="I120" i="21"/>
  <c r="AE117" i="21"/>
  <c r="AD117" i="21"/>
  <c r="AB117" i="21"/>
  <c r="Z117" i="21"/>
  <c r="Y117" i="21"/>
  <c r="V117" i="21"/>
  <c r="U117" i="21"/>
  <c r="W117" i="21" s="1"/>
  <c r="X117" i="21" s="1"/>
  <c r="AA117" i="21" s="1"/>
  <c r="T117" i="21"/>
  <c r="R117" i="21"/>
  <c r="O117" i="21"/>
  <c r="N117" i="21"/>
  <c r="L117" i="21"/>
  <c r="M117" i="21" s="1"/>
  <c r="K117" i="21"/>
  <c r="J117" i="21"/>
  <c r="I117" i="21"/>
  <c r="D117" i="21"/>
  <c r="B117" i="21"/>
  <c r="A117" i="21"/>
  <c r="AE116" i="21"/>
  <c r="AD116" i="21"/>
  <c r="AB116" i="21"/>
  <c r="Y116" i="21"/>
  <c r="V116" i="21"/>
  <c r="U116" i="21"/>
  <c r="W116" i="21" s="1"/>
  <c r="X116" i="21" s="1"/>
  <c r="T116" i="21"/>
  <c r="R116" i="21"/>
  <c r="O116" i="21"/>
  <c r="N116" i="21"/>
  <c r="K116" i="21"/>
  <c r="J116" i="21"/>
  <c r="L116" i="21" s="1"/>
  <c r="M116" i="21" s="1"/>
  <c r="I116" i="21"/>
  <c r="D116" i="21"/>
  <c r="B116" i="21"/>
  <c r="A116" i="21"/>
  <c r="AE115" i="21"/>
  <c r="AD115" i="21"/>
  <c r="AB115" i="21"/>
  <c r="AA115" i="21"/>
  <c r="Z115" i="21"/>
  <c r="Y115" i="21"/>
  <c r="W115" i="21"/>
  <c r="X115" i="21" s="1"/>
  <c r="V115" i="21"/>
  <c r="U115" i="21"/>
  <c r="T115" i="21"/>
  <c r="R115" i="21"/>
  <c r="O115" i="21"/>
  <c r="N115" i="21"/>
  <c r="K115" i="21"/>
  <c r="J115" i="21"/>
  <c r="L115" i="21" s="1"/>
  <c r="M115" i="21" s="1"/>
  <c r="P115" i="21" s="1"/>
  <c r="I115" i="21"/>
  <c r="D115" i="21"/>
  <c r="B115" i="21"/>
  <c r="A115" i="21"/>
  <c r="AE114" i="21"/>
  <c r="AD114" i="21"/>
  <c r="AB114" i="21"/>
  <c r="Y114" i="21"/>
  <c r="V114" i="21"/>
  <c r="U114" i="21"/>
  <c r="W114" i="21" s="1"/>
  <c r="X114" i="21" s="1"/>
  <c r="T114" i="21"/>
  <c r="R114" i="21"/>
  <c r="O114" i="21"/>
  <c r="N114" i="21"/>
  <c r="K114" i="21"/>
  <c r="J114" i="21"/>
  <c r="L114" i="21" s="1"/>
  <c r="M114" i="21" s="1"/>
  <c r="I114" i="21"/>
  <c r="D114" i="21"/>
  <c r="B114" i="21"/>
  <c r="A114" i="21"/>
  <c r="AE113" i="21"/>
  <c r="AD113" i="21"/>
  <c r="AB113" i="21"/>
  <c r="Y113" i="21"/>
  <c r="V113" i="21"/>
  <c r="U113" i="21"/>
  <c r="W113" i="21" s="1"/>
  <c r="X113" i="21" s="1"/>
  <c r="AA113" i="21" s="1"/>
  <c r="T113" i="21"/>
  <c r="R113" i="21"/>
  <c r="O113" i="21"/>
  <c r="N113" i="21"/>
  <c r="L113" i="21"/>
  <c r="M113" i="21" s="1"/>
  <c r="K113" i="21"/>
  <c r="J113" i="21"/>
  <c r="I113" i="21"/>
  <c r="D113" i="21"/>
  <c r="B113" i="21"/>
  <c r="A113" i="21"/>
  <c r="AE112" i="21"/>
  <c r="AD112" i="21"/>
  <c r="AB112" i="21"/>
  <c r="Y112" i="21"/>
  <c r="V112" i="21"/>
  <c r="U112" i="21"/>
  <c r="W112" i="21" s="1"/>
  <c r="X112" i="21" s="1"/>
  <c r="T112" i="21"/>
  <c r="R112" i="21"/>
  <c r="Q112" i="21"/>
  <c r="O112" i="21"/>
  <c r="N112" i="21"/>
  <c r="M112" i="21"/>
  <c r="P112" i="21" s="1"/>
  <c r="L112" i="21"/>
  <c r="K112" i="21"/>
  <c r="J112" i="21"/>
  <c r="I112" i="21"/>
  <c r="D112" i="21"/>
  <c r="B112" i="21"/>
  <c r="A112" i="21"/>
  <c r="AE111" i="21"/>
  <c r="AD111" i="21"/>
  <c r="AB111" i="21"/>
  <c r="Y111" i="21"/>
  <c r="W111" i="21"/>
  <c r="X111" i="21" s="1"/>
  <c r="AA111" i="21" s="1"/>
  <c r="V111" i="21"/>
  <c r="U111" i="21"/>
  <c r="T111" i="21"/>
  <c r="R111" i="21"/>
  <c r="O111" i="21"/>
  <c r="N111" i="21"/>
  <c r="K111" i="21"/>
  <c r="J111" i="21"/>
  <c r="L111" i="21" s="1"/>
  <c r="M111" i="21" s="1"/>
  <c r="I111" i="21"/>
  <c r="D111" i="21"/>
  <c r="B111" i="21"/>
  <c r="A111" i="21"/>
  <c r="AE110" i="21"/>
  <c r="AD110" i="21"/>
  <c r="AB110" i="21"/>
  <c r="AA110" i="21"/>
  <c r="Y110" i="21"/>
  <c r="V110" i="21"/>
  <c r="U110" i="21"/>
  <c r="W110" i="21" s="1"/>
  <c r="X110" i="21" s="1"/>
  <c r="Z110" i="21" s="1"/>
  <c r="T110" i="21"/>
  <c r="R110" i="21"/>
  <c r="O110" i="21"/>
  <c r="N110" i="21"/>
  <c r="K110" i="21"/>
  <c r="J110" i="21"/>
  <c r="L110" i="21" s="1"/>
  <c r="M110" i="21" s="1"/>
  <c r="I110" i="21"/>
  <c r="D110" i="21"/>
  <c r="B110" i="21"/>
  <c r="A110" i="21"/>
  <c r="AE109" i="21"/>
  <c r="AD109" i="21"/>
  <c r="AB109" i="21"/>
  <c r="Y109" i="21"/>
  <c r="V109" i="21"/>
  <c r="U109" i="21"/>
  <c r="W109" i="21" s="1"/>
  <c r="X109" i="21" s="1"/>
  <c r="Z109" i="21" s="1"/>
  <c r="T109" i="21"/>
  <c r="R109" i="21"/>
  <c r="O109" i="21"/>
  <c r="N109" i="21"/>
  <c r="L109" i="21"/>
  <c r="M109" i="21" s="1"/>
  <c r="P109" i="21" s="1"/>
  <c r="K109" i="21"/>
  <c r="J109" i="21"/>
  <c r="I109" i="21"/>
  <c r="D109" i="21"/>
  <c r="B109" i="21"/>
  <c r="A109" i="21"/>
  <c r="AE108" i="21"/>
  <c r="AD108" i="21"/>
  <c r="AB108" i="21"/>
  <c r="Y108" i="21"/>
  <c r="V108" i="21"/>
  <c r="U108" i="21"/>
  <c r="W108" i="21" s="1"/>
  <c r="X108" i="21" s="1"/>
  <c r="AA108" i="21" s="1"/>
  <c r="T108" i="21"/>
  <c r="R108" i="21"/>
  <c r="Q108" i="21"/>
  <c r="O108" i="21"/>
  <c r="N108" i="21"/>
  <c r="K108" i="21"/>
  <c r="J108" i="21"/>
  <c r="L108" i="21" s="1"/>
  <c r="M108" i="21" s="1"/>
  <c r="P108" i="21" s="1"/>
  <c r="I108" i="21"/>
  <c r="D108" i="21"/>
  <c r="B108" i="21"/>
  <c r="A108" i="21"/>
  <c r="AE107" i="21"/>
  <c r="AD107" i="21"/>
  <c r="AB107" i="21"/>
  <c r="Y107" i="21"/>
  <c r="V107" i="21"/>
  <c r="U107" i="21"/>
  <c r="W107" i="21" s="1"/>
  <c r="X107" i="21" s="1"/>
  <c r="AA107" i="21" s="1"/>
  <c r="T107" i="21"/>
  <c r="R107" i="21"/>
  <c r="O107" i="21"/>
  <c r="N107" i="21"/>
  <c r="K107" i="21"/>
  <c r="J107" i="21"/>
  <c r="L107" i="21" s="1"/>
  <c r="M107" i="21" s="1"/>
  <c r="Q107" i="21" s="1"/>
  <c r="I107" i="21"/>
  <c r="D107" i="21"/>
  <c r="B107" i="21"/>
  <c r="A107" i="21"/>
  <c r="AE106" i="21"/>
  <c r="AD106" i="21"/>
  <c r="AB106" i="21"/>
  <c r="AA106" i="21"/>
  <c r="Y106" i="21"/>
  <c r="W106" i="21"/>
  <c r="X106" i="21" s="1"/>
  <c r="Z106" i="21" s="1"/>
  <c r="V106" i="21"/>
  <c r="U106" i="21"/>
  <c r="T106" i="21"/>
  <c r="R106" i="21"/>
  <c r="O106" i="21"/>
  <c r="N106" i="21"/>
  <c r="K106" i="21"/>
  <c r="J106" i="21"/>
  <c r="L106" i="21" s="1"/>
  <c r="M106" i="21" s="1"/>
  <c r="I106" i="21"/>
  <c r="D106" i="21"/>
  <c r="B106" i="21"/>
  <c r="A106" i="21"/>
  <c r="AE105" i="21"/>
  <c r="AD105" i="21"/>
  <c r="AB105" i="21"/>
  <c r="Y105" i="21"/>
  <c r="V105" i="21"/>
  <c r="U105" i="21"/>
  <c r="W105" i="21" s="1"/>
  <c r="X105" i="21" s="1"/>
  <c r="T105" i="21"/>
  <c r="R105" i="21"/>
  <c r="O105" i="21"/>
  <c r="L105" i="21" s="1"/>
  <c r="N105" i="21"/>
  <c r="M105" i="21"/>
  <c r="K105" i="21"/>
  <c r="J105" i="21"/>
  <c r="I105" i="21"/>
  <c r="D105" i="21"/>
  <c r="B105" i="21"/>
  <c r="A105" i="21"/>
  <c r="AE104" i="21"/>
  <c r="AD104" i="21"/>
  <c r="AB104" i="21"/>
  <c r="Y104" i="21"/>
  <c r="V104" i="21"/>
  <c r="U104" i="21"/>
  <c r="T104" i="21"/>
  <c r="R104" i="21"/>
  <c r="O104" i="21"/>
  <c r="N104" i="21"/>
  <c r="K104" i="21"/>
  <c r="J104" i="21"/>
  <c r="L104" i="21" s="1"/>
  <c r="M104" i="21" s="1"/>
  <c r="I104" i="21"/>
  <c r="D104" i="21"/>
  <c r="B104" i="21"/>
  <c r="A104" i="21"/>
  <c r="AE103" i="21"/>
  <c r="AD103" i="21"/>
  <c r="AB103" i="21"/>
  <c r="Y103" i="21"/>
  <c r="V103" i="21"/>
  <c r="U103" i="21"/>
  <c r="W103" i="21" s="1"/>
  <c r="X103" i="21" s="1"/>
  <c r="T103" i="21"/>
  <c r="R103" i="21"/>
  <c r="O103" i="21"/>
  <c r="N103" i="21"/>
  <c r="K103" i="21"/>
  <c r="J103" i="21"/>
  <c r="L103" i="21" s="1"/>
  <c r="M103" i="21" s="1"/>
  <c r="I103" i="21"/>
  <c r="D103" i="21"/>
  <c r="B103" i="21"/>
  <c r="A103" i="21"/>
  <c r="AE102" i="21"/>
  <c r="AD102" i="21"/>
  <c r="AB102" i="21"/>
  <c r="Y102" i="21"/>
  <c r="V102" i="21"/>
  <c r="W102" i="21" s="1"/>
  <c r="X102" i="21" s="1"/>
  <c r="Z102" i="21" s="1"/>
  <c r="U102" i="21"/>
  <c r="T102" i="21"/>
  <c r="R102" i="21"/>
  <c r="O102" i="21"/>
  <c r="N102" i="21"/>
  <c r="L102" i="21"/>
  <c r="M102" i="21" s="1"/>
  <c r="K102" i="21"/>
  <c r="J102" i="21"/>
  <c r="I102" i="21"/>
  <c r="D102" i="21"/>
  <c r="B102" i="21"/>
  <c r="A102" i="21"/>
  <c r="AE101" i="21"/>
  <c r="AD101" i="21"/>
  <c r="AB101" i="21"/>
  <c r="Y101" i="21"/>
  <c r="V101" i="21"/>
  <c r="U101" i="21"/>
  <c r="W101" i="21" s="1"/>
  <c r="X101" i="21" s="1"/>
  <c r="T101" i="21"/>
  <c r="R101" i="21"/>
  <c r="O101" i="21"/>
  <c r="N101" i="21"/>
  <c r="L101" i="21"/>
  <c r="M101" i="21" s="1"/>
  <c r="K101" i="21"/>
  <c r="J101" i="21"/>
  <c r="I101" i="21"/>
  <c r="D101" i="21"/>
  <c r="B101" i="21"/>
  <c r="A101" i="21"/>
  <c r="AE100" i="21"/>
  <c r="AD100" i="21"/>
  <c r="AB100" i="21"/>
  <c r="Y100" i="21"/>
  <c r="V100" i="21"/>
  <c r="U100" i="21"/>
  <c r="W100" i="21" s="1"/>
  <c r="X100" i="21" s="1"/>
  <c r="T100" i="21"/>
  <c r="R100" i="21"/>
  <c r="O100" i="21"/>
  <c r="N100" i="21"/>
  <c r="K100" i="21"/>
  <c r="J100" i="21"/>
  <c r="L100" i="21" s="1"/>
  <c r="M100" i="21" s="1"/>
  <c r="I100" i="21"/>
  <c r="D100" i="21"/>
  <c r="B100" i="21"/>
  <c r="A100" i="21"/>
  <c r="AE99" i="21"/>
  <c r="AD99" i="21"/>
  <c r="AB99" i="21"/>
  <c r="AA99" i="21"/>
  <c r="Y99" i="21"/>
  <c r="W99" i="21"/>
  <c r="X99" i="21" s="1"/>
  <c r="Z99" i="21" s="1"/>
  <c r="V99" i="21"/>
  <c r="U99" i="21"/>
  <c r="T99" i="21"/>
  <c r="R99" i="21"/>
  <c r="O99" i="21"/>
  <c r="N99" i="21"/>
  <c r="L99" i="21"/>
  <c r="M99" i="21" s="1"/>
  <c r="K99" i="21"/>
  <c r="J99" i="21"/>
  <c r="I99" i="21"/>
  <c r="D99" i="21"/>
  <c r="B99" i="21"/>
  <c r="A99" i="21"/>
  <c r="AE98" i="21"/>
  <c r="AD98" i="21"/>
  <c r="AB98" i="21"/>
  <c r="Y98" i="21"/>
  <c r="V98" i="21"/>
  <c r="U98" i="21"/>
  <c r="W98" i="21" s="1"/>
  <c r="X98" i="21" s="1"/>
  <c r="T98" i="21"/>
  <c r="R98" i="21"/>
  <c r="Q98" i="21"/>
  <c r="O98" i="21"/>
  <c r="N98" i="21"/>
  <c r="K98" i="21"/>
  <c r="J98" i="21"/>
  <c r="L98" i="21" s="1"/>
  <c r="M98" i="21" s="1"/>
  <c r="P98" i="21" s="1"/>
  <c r="I98" i="21"/>
  <c r="D98" i="21"/>
  <c r="B98" i="21"/>
  <c r="A98" i="21"/>
  <c r="AE97" i="21"/>
  <c r="AD97" i="21"/>
  <c r="AB97" i="21"/>
  <c r="Y97" i="21"/>
  <c r="V97" i="21"/>
  <c r="U97" i="21"/>
  <c r="W97" i="21" s="1"/>
  <c r="X97" i="21" s="1"/>
  <c r="T97" i="21"/>
  <c r="R97" i="21"/>
  <c r="O97" i="21"/>
  <c r="N97" i="21"/>
  <c r="K97" i="21"/>
  <c r="J97" i="21"/>
  <c r="L97" i="21" s="1"/>
  <c r="M97" i="21" s="1"/>
  <c r="I97" i="21"/>
  <c r="D97" i="21"/>
  <c r="B97" i="21"/>
  <c r="A97" i="21"/>
  <c r="AE96" i="21"/>
  <c r="AD96" i="21"/>
  <c r="AB96" i="21"/>
  <c r="Y96" i="21"/>
  <c r="V96" i="21"/>
  <c r="U96" i="21"/>
  <c r="W96" i="21" s="1"/>
  <c r="X96" i="21" s="1"/>
  <c r="T96" i="21"/>
  <c r="R96" i="21"/>
  <c r="O96" i="21"/>
  <c r="N96" i="21"/>
  <c r="M96" i="21"/>
  <c r="L96" i="21"/>
  <c r="K96" i="21"/>
  <c r="J96" i="21"/>
  <c r="I96" i="21"/>
  <c r="D96" i="21"/>
  <c r="B96" i="21"/>
  <c r="A96" i="21"/>
  <c r="AE95" i="21"/>
  <c r="AD95" i="21"/>
  <c r="AB95" i="21"/>
  <c r="Y95" i="21"/>
  <c r="V95" i="21"/>
  <c r="W95" i="21" s="1"/>
  <c r="X95" i="21" s="1"/>
  <c r="U95" i="21"/>
  <c r="T95" i="21"/>
  <c r="R95" i="21"/>
  <c r="O95" i="21"/>
  <c r="L95" i="21" s="1"/>
  <c r="M95" i="21" s="1"/>
  <c r="N95" i="21"/>
  <c r="K95" i="21"/>
  <c r="J95" i="21"/>
  <c r="I95" i="21"/>
  <c r="D95" i="21"/>
  <c r="B95" i="21"/>
  <c r="A95" i="21"/>
  <c r="AE94" i="21"/>
  <c r="AD94" i="21"/>
  <c r="AB94" i="21"/>
  <c r="Y94" i="21"/>
  <c r="W94" i="21"/>
  <c r="X94" i="21" s="1"/>
  <c r="V94" i="21"/>
  <c r="U94" i="21"/>
  <c r="T94" i="21"/>
  <c r="R94" i="21"/>
  <c r="O94" i="21"/>
  <c r="N94" i="21"/>
  <c r="K94" i="21"/>
  <c r="J94" i="21"/>
  <c r="L94" i="21" s="1"/>
  <c r="M94" i="21" s="1"/>
  <c r="I94" i="21"/>
  <c r="D94" i="21"/>
  <c r="B94" i="21"/>
  <c r="A94" i="21"/>
  <c r="AE93" i="21"/>
  <c r="AD93" i="21"/>
  <c r="AB93" i="21"/>
  <c r="AA93" i="21"/>
  <c r="Y93" i="21"/>
  <c r="V93" i="21"/>
  <c r="U93" i="21"/>
  <c r="W93" i="21" s="1"/>
  <c r="X93" i="21" s="1"/>
  <c r="Z93" i="21" s="1"/>
  <c r="T93" i="21"/>
  <c r="R93" i="21"/>
  <c r="O93" i="21"/>
  <c r="N93" i="21"/>
  <c r="L93" i="21"/>
  <c r="M93" i="21" s="1"/>
  <c r="K93" i="21"/>
  <c r="J93" i="21"/>
  <c r="I93" i="21"/>
  <c r="D93" i="21"/>
  <c r="B93" i="21"/>
  <c r="A93" i="21"/>
  <c r="AE92" i="21"/>
  <c r="AD92" i="21"/>
  <c r="AB92" i="21"/>
  <c r="Y92" i="21"/>
  <c r="V92" i="21"/>
  <c r="U92" i="21"/>
  <c r="W92" i="21" s="1"/>
  <c r="X92" i="21" s="1"/>
  <c r="T92" i="21"/>
  <c r="R92" i="21"/>
  <c r="O92" i="21"/>
  <c r="N92" i="21"/>
  <c r="M92" i="21"/>
  <c r="P92" i="21" s="1"/>
  <c r="K92" i="21"/>
  <c r="J92" i="21"/>
  <c r="L92" i="21" s="1"/>
  <c r="I92" i="21"/>
  <c r="D92" i="21"/>
  <c r="B92" i="21"/>
  <c r="A92" i="21"/>
  <c r="AE91" i="21"/>
  <c r="AD91" i="21"/>
  <c r="AB91" i="21"/>
  <c r="Y91" i="21"/>
  <c r="V91" i="21"/>
  <c r="U91" i="21"/>
  <c r="W91" i="21" s="1"/>
  <c r="X91" i="21" s="1"/>
  <c r="AA91" i="21" s="1"/>
  <c r="T91" i="21"/>
  <c r="R91" i="21"/>
  <c r="P91" i="21"/>
  <c r="O91" i="21"/>
  <c r="N91" i="21"/>
  <c r="K91" i="21"/>
  <c r="J91" i="21"/>
  <c r="L91" i="21" s="1"/>
  <c r="M91" i="21" s="1"/>
  <c r="Q91" i="21" s="1"/>
  <c r="I91" i="21"/>
  <c r="D91" i="21"/>
  <c r="B91" i="21"/>
  <c r="A91" i="21"/>
  <c r="AE90" i="21"/>
  <c r="AD90" i="21"/>
  <c r="AB90" i="21"/>
  <c r="Y90" i="21"/>
  <c r="W90" i="21"/>
  <c r="X90" i="21" s="1"/>
  <c r="Z90" i="21" s="1"/>
  <c r="V90" i="21"/>
  <c r="U90" i="21"/>
  <c r="T90" i="21"/>
  <c r="R90" i="21"/>
  <c r="O90" i="21"/>
  <c r="N90" i="21"/>
  <c r="K90" i="21"/>
  <c r="J90" i="21"/>
  <c r="L90" i="21" s="1"/>
  <c r="M90" i="21" s="1"/>
  <c r="I90" i="21"/>
  <c r="D90" i="21"/>
  <c r="B90" i="21"/>
  <c r="A90" i="21"/>
  <c r="AE89" i="21"/>
  <c r="AD89" i="21"/>
  <c r="AB89" i="21"/>
  <c r="Y89" i="21"/>
  <c r="V89" i="21"/>
  <c r="U89" i="21"/>
  <c r="W89" i="21" s="1"/>
  <c r="X89" i="21" s="1"/>
  <c r="T89" i="21"/>
  <c r="R89" i="21"/>
  <c r="Q89" i="21"/>
  <c r="O89" i="21"/>
  <c r="N89" i="21"/>
  <c r="L89" i="21"/>
  <c r="M89" i="21" s="1"/>
  <c r="P89" i="21" s="1"/>
  <c r="K89" i="21"/>
  <c r="J89" i="21"/>
  <c r="I89" i="21"/>
  <c r="D89" i="21"/>
  <c r="B89" i="21"/>
  <c r="A89" i="21"/>
  <c r="AE88" i="21"/>
  <c r="AD88" i="21"/>
  <c r="AB88" i="21"/>
  <c r="Y88" i="21"/>
  <c r="W88" i="21"/>
  <c r="X88" i="21" s="1"/>
  <c r="AA88" i="21" s="1"/>
  <c r="V88" i="21"/>
  <c r="U88" i="21"/>
  <c r="T88" i="21"/>
  <c r="R88" i="21"/>
  <c r="O88" i="21"/>
  <c r="N88" i="21"/>
  <c r="K88" i="21"/>
  <c r="J88" i="21"/>
  <c r="L88" i="21" s="1"/>
  <c r="M88" i="21" s="1"/>
  <c r="I88" i="21"/>
  <c r="D88" i="21"/>
  <c r="B88" i="21"/>
  <c r="A88" i="21"/>
  <c r="AE87" i="21"/>
  <c r="AD87" i="21"/>
  <c r="AB87" i="21"/>
  <c r="Y87" i="21"/>
  <c r="V87" i="21"/>
  <c r="U87" i="21"/>
  <c r="W87" i="21" s="1"/>
  <c r="X87" i="21" s="1"/>
  <c r="T87" i="21"/>
  <c r="R87" i="21"/>
  <c r="O87" i="21"/>
  <c r="N87" i="21"/>
  <c r="K87" i="21"/>
  <c r="J87" i="21"/>
  <c r="L87" i="21" s="1"/>
  <c r="M87" i="21" s="1"/>
  <c r="I87" i="21"/>
  <c r="D87" i="21"/>
  <c r="B87" i="21"/>
  <c r="A87" i="21"/>
  <c r="AE86" i="21"/>
  <c r="AD86" i="21"/>
  <c r="AB86" i="21"/>
  <c r="Y86" i="21"/>
  <c r="V86" i="21"/>
  <c r="U86" i="21"/>
  <c r="W86" i="21" s="1"/>
  <c r="X86" i="21" s="1"/>
  <c r="T86" i="21"/>
  <c r="R86" i="21"/>
  <c r="O86" i="21"/>
  <c r="N86" i="21"/>
  <c r="K86" i="21"/>
  <c r="J86" i="21"/>
  <c r="L86" i="21" s="1"/>
  <c r="M86" i="21" s="1"/>
  <c r="I86" i="21"/>
  <c r="D86" i="21"/>
  <c r="B86" i="21"/>
  <c r="A86" i="21"/>
  <c r="AE85" i="21"/>
  <c r="AD85" i="21"/>
  <c r="AB85" i="21"/>
  <c r="Y85" i="21"/>
  <c r="V85" i="21"/>
  <c r="U85" i="21"/>
  <c r="W85" i="21" s="1"/>
  <c r="X85" i="21" s="1"/>
  <c r="T85" i="21"/>
  <c r="R85" i="21"/>
  <c r="O85" i="21"/>
  <c r="L85" i="21" s="1"/>
  <c r="N85" i="21"/>
  <c r="M85" i="21"/>
  <c r="Q85" i="21" s="1"/>
  <c r="K85" i="21"/>
  <c r="J85" i="21"/>
  <c r="I85" i="21"/>
  <c r="D85" i="21"/>
  <c r="B85" i="21"/>
  <c r="A85" i="21"/>
  <c r="AE84" i="21"/>
  <c r="AD84" i="21"/>
  <c r="AB84" i="21"/>
  <c r="Y84" i="21"/>
  <c r="V84" i="21"/>
  <c r="W84" i="21" s="1"/>
  <c r="X84" i="21" s="1"/>
  <c r="U84" i="21"/>
  <c r="T84" i="21"/>
  <c r="R84" i="21"/>
  <c r="O84" i="21"/>
  <c r="N84" i="21"/>
  <c r="K84" i="21"/>
  <c r="J84" i="21"/>
  <c r="L84" i="21" s="1"/>
  <c r="M84" i="21" s="1"/>
  <c r="I84" i="21"/>
  <c r="D84" i="21"/>
  <c r="B84" i="21"/>
  <c r="A84" i="21"/>
  <c r="AE83" i="21"/>
  <c r="AB83" i="21"/>
  <c r="W83" i="21"/>
  <c r="T83" i="21"/>
  <c r="K83" i="21"/>
  <c r="J83" i="21"/>
  <c r="L83" i="21" s="1"/>
  <c r="I83" i="21"/>
  <c r="AE80" i="21"/>
  <c r="AD80" i="21"/>
  <c r="AB80" i="21"/>
  <c r="Y80" i="21"/>
  <c r="V80" i="21"/>
  <c r="U80" i="21"/>
  <c r="W80" i="21" s="1"/>
  <c r="X80" i="21" s="1"/>
  <c r="T80" i="21"/>
  <c r="R80" i="21"/>
  <c r="O80" i="21"/>
  <c r="N80" i="21"/>
  <c r="K80" i="21"/>
  <c r="J80" i="21"/>
  <c r="L80" i="21" s="1"/>
  <c r="M80" i="21" s="1"/>
  <c r="P80" i="21" s="1"/>
  <c r="I80" i="21"/>
  <c r="D80" i="21"/>
  <c r="B80" i="21"/>
  <c r="A80" i="21"/>
  <c r="AE79" i="21"/>
  <c r="AD79" i="21"/>
  <c r="AB79" i="21"/>
  <c r="Y79" i="21"/>
  <c r="X79" i="21"/>
  <c r="AA79" i="21" s="1"/>
  <c r="V79" i="21"/>
  <c r="U79" i="21"/>
  <c r="W79" i="21" s="1"/>
  <c r="T79" i="21"/>
  <c r="R79" i="21"/>
  <c r="O79" i="21"/>
  <c r="N79" i="21"/>
  <c r="K79" i="21"/>
  <c r="J79" i="21"/>
  <c r="I79" i="21"/>
  <c r="D79" i="21"/>
  <c r="B79" i="21"/>
  <c r="A79" i="21"/>
  <c r="AE78" i="21"/>
  <c r="AD78" i="21"/>
  <c r="AB78" i="21"/>
  <c r="AA78" i="21"/>
  <c r="Y78" i="21"/>
  <c r="X78" i="21"/>
  <c r="Z78" i="21" s="1"/>
  <c r="W78" i="21"/>
  <c r="V78" i="21"/>
  <c r="U78" i="21"/>
  <c r="T78" i="21"/>
  <c r="R78" i="21"/>
  <c r="O78" i="21"/>
  <c r="N78" i="21"/>
  <c r="K78" i="21"/>
  <c r="J78" i="21"/>
  <c r="L78" i="21" s="1"/>
  <c r="M78" i="21" s="1"/>
  <c r="I78" i="21"/>
  <c r="D78" i="21"/>
  <c r="B78" i="21"/>
  <c r="A78" i="21"/>
  <c r="AE77" i="21"/>
  <c r="AD77" i="21"/>
  <c r="AB77" i="21"/>
  <c r="Z77" i="21"/>
  <c r="Y77" i="21"/>
  <c r="V77" i="21"/>
  <c r="U77" i="21"/>
  <c r="W77" i="21" s="1"/>
  <c r="X77" i="21" s="1"/>
  <c r="AA77" i="21" s="1"/>
  <c r="T77" i="21"/>
  <c r="R77" i="21"/>
  <c r="O77" i="21"/>
  <c r="N77" i="21"/>
  <c r="L77" i="21"/>
  <c r="M77" i="21" s="1"/>
  <c r="K77" i="21"/>
  <c r="J77" i="21"/>
  <c r="I77" i="21"/>
  <c r="D77" i="21"/>
  <c r="B77" i="21"/>
  <c r="A77" i="21"/>
  <c r="AE76" i="21"/>
  <c r="AD76" i="21"/>
  <c r="AB76" i="21"/>
  <c r="Y76" i="21"/>
  <c r="V76" i="21"/>
  <c r="U76" i="21"/>
  <c r="W76" i="21" s="1"/>
  <c r="X76" i="21" s="1"/>
  <c r="T76" i="21"/>
  <c r="R76" i="21"/>
  <c r="O76" i="21"/>
  <c r="N76" i="21"/>
  <c r="K76" i="21"/>
  <c r="J76" i="21"/>
  <c r="L76" i="21" s="1"/>
  <c r="M76" i="21" s="1"/>
  <c r="I76" i="21"/>
  <c r="D76" i="21"/>
  <c r="B76" i="21"/>
  <c r="A76" i="21"/>
  <c r="AE75" i="21"/>
  <c r="AD75" i="21"/>
  <c r="AB75" i="21"/>
  <c r="Y75" i="21"/>
  <c r="V75" i="21"/>
  <c r="U75" i="21"/>
  <c r="W75" i="21" s="1"/>
  <c r="X75" i="21" s="1"/>
  <c r="T75" i="21"/>
  <c r="R75" i="21"/>
  <c r="O75" i="21"/>
  <c r="N75" i="21"/>
  <c r="K75" i="21"/>
  <c r="J75" i="21"/>
  <c r="I75" i="21"/>
  <c r="D75" i="21"/>
  <c r="B75" i="21"/>
  <c r="A75" i="21"/>
  <c r="AE74" i="21"/>
  <c r="AD74" i="21"/>
  <c r="AB74" i="21"/>
  <c r="Y74" i="21"/>
  <c r="V74" i="21"/>
  <c r="U74" i="21"/>
  <c r="W74" i="21" s="1"/>
  <c r="X74" i="21" s="1"/>
  <c r="T74" i="21"/>
  <c r="R74" i="21"/>
  <c r="O74" i="21"/>
  <c r="N74" i="21"/>
  <c r="K74" i="21"/>
  <c r="J74" i="21"/>
  <c r="L74" i="21" s="1"/>
  <c r="M74" i="21" s="1"/>
  <c r="I74" i="21"/>
  <c r="D74" i="21"/>
  <c r="B74" i="21"/>
  <c r="A74" i="21"/>
  <c r="AE73" i="21"/>
  <c r="AD73" i="21"/>
  <c r="AB73" i="21"/>
  <c r="Y73" i="21"/>
  <c r="V73" i="21"/>
  <c r="U73" i="21"/>
  <c r="W73" i="21" s="1"/>
  <c r="X73" i="21" s="1"/>
  <c r="Z73" i="21" s="1"/>
  <c r="T73" i="21"/>
  <c r="R73" i="21"/>
  <c r="O73" i="21"/>
  <c r="N73" i="21"/>
  <c r="K73" i="21"/>
  <c r="J73" i="21"/>
  <c r="L73" i="21" s="1"/>
  <c r="M73" i="21" s="1"/>
  <c r="I73" i="21"/>
  <c r="D73" i="21"/>
  <c r="B73" i="21"/>
  <c r="A73" i="21"/>
  <c r="AE72" i="21"/>
  <c r="AD72" i="21"/>
  <c r="AB72" i="21"/>
  <c r="Y72" i="21"/>
  <c r="V72" i="21"/>
  <c r="U72" i="21"/>
  <c r="W72" i="21" s="1"/>
  <c r="X72" i="21" s="1"/>
  <c r="T72" i="21"/>
  <c r="R72" i="21"/>
  <c r="O72" i="21"/>
  <c r="N72" i="21"/>
  <c r="K72" i="21"/>
  <c r="J72" i="21"/>
  <c r="L72" i="21" s="1"/>
  <c r="M72" i="21" s="1"/>
  <c r="I72" i="21"/>
  <c r="D72" i="21"/>
  <c r="B72" i="21"/>
  <c r="A72" i="21"/>
  <c r="AE71" i="21"/>
  <c r="AD71" i="21"/>
  <c r="AB71" i="21"/>
  <c r="Y71" i="21"/>
  <c r="V71" i="21"/>
  <c r="U71" i="21"/>
  <c r="W71" i="21" s="1"/>
  <c r="X71" i="21" s="1"/>
  <c r="Z71" i="21" s="1"/>
  <c r="T71" i="21"/>
  <c r="R71" i="21"/>
  <c r="O71" i="21"/>
  <c r="N71" i="21"/>
  <c r="K71" i="21"/>
  <c r="J71" i="21"/>
  <c r="L71" i="21" s="1"/>
  <c r="M71" i="21" s="1"/>
  <c r="Q71" i="21" s="1"/>
  <c r="I71" i="21"/>
  <c r="D71" i="21"/>
  <c r="B71" i="21"/>
  <c r="A71" i="21"/>
  <c r="AE70" i="21"/>
  <c r="AD70" i="21"/>
  <c r="AB70" i="21"/>
  <c r="Y70" i="21"/>
  <c r="W70" i="21"/>
  <c r="X70" i="21" s="1"/>
  <c r="V70" i="21"/>
  <c r="U70" i="21"/>
  <c r="T70" i="21"/>
  <c r="R70" i="21"/>
  <c r="O70" i="21"/>
  <c r="N70" i="21"/>
  <c r="K70" i="21"/>
  <c r="J70" i="21"/>
  <c r="L70" i="21" s="1"/>
  <c r="M70" i="21" s="1"/>
  <c r="I70" i="21"/>
  <c r="D70" i="21"/>
  <c r="B70" i="21"/>
  <c r="A70" i="21"/>
  <c r="AE69" i="21"/>
  <c r="AD69" i="21"/>
  <c r="AB69" i="21"/>
  <c r="Y69" i="21"/>
  <c r="V69" i="21"/>
  <c r="U69" i="21"/>
  <c r="W69" i="21" s="1"/>
  <c r="X69" i="21" s="1"/>
  <c r="T69" i="21"/>
  <c r="R69" i="21"/>
  <c r="P69" i="21"/>
  <c r="O69" i="21"/>
  <c r="N69" i="21"/>
  <c r="L69" i="21"/>
  <c r="M69" i="21" s="1"/>
  <c r="Q69" i="21" s="1"/>
  <c r="K69" i="21"/>
  <c r="J69" i="21"/>
  <c r="I69" i="21"/>
  <c r="D69" i="21"/>
  <c r="B69" i="21"/>
  <c r="A69" i="21"/>
  <c r="AE68" i="21"/>
  <c r="AD68" i="21"/>
  <c r="AB68" i="21"/>
  <c r="Y68" i="21"/>
  <c r="V68" i="21"/>
  <c r="U68" i="21"/>
  <c r="W68" i="21" s="1"/>
  <c r="X68" i="21" s="1"/>
  <c r="T68" i="21"/>
  <c r="R68" i="21"/>
  <c r="P68" i="21"/>
  <c r="O68" i="21"/>
  <c r="L68" i="21" s="1"/>
  <c r="M68" i="21" s="1"/>
  <c r="Q68" i="21" s="1"/>
  <c r="N68" i="21"/>
  <c r="K68" i="21"/>
  <c r="J68" i="21"/>
  <c r="I68" i="21"/>
  <c r="D68" i="21"/>
  <c r="B68" i="21"/>
  <c r="A68" i="21"/>
  <c r="AE67" i="21"/>
  <c r="AD67" i="21"/>
  <c r="AB67" i="21"/>
  <c r="Y67" i="21"/>
  <c r="V67" i="21"/>
  <c r="U67" i="21"/>
  <c r="W67" i="21" s="1"/>
  <c r="X67" i="21" s="1"/>
  <c r="T67" i="21"/>
  <c r="R67" i="21"/>
  <c r="P67" i="21"/>
  <c r="O67" i="21"/>
  <c r="L67" i="21" s="1"/>
  <c r="M67" i="21" s="1"/>
  <c r="Q67" i="21" s="1"/>
  <c r="N67" i="21"/>
  <c r="K67" i="21"/>
  <c r="J67" i="21"/>
  <c r="I67" i="21"/>
  <c r="D67" i="21"/>
  <c r="B67" i="21"/>
  <c r="A67" i="21"/>
  <c r="AE66" i="21"/>
  <c r="AD66" i="21"/>
  <c r="AB66" i="21"/>
  <c r="Y66" i="21"/>
  <c r="V66" i="21"/>
  <c r="W66" i="21" s="1"/>
  <c r="X66" i="21" s="1"/>
  <c r="U66" i="21"/>
  <c r="T66" i="21"/>
  <c r="R66" i="21"/>
  <c r="O66" i="21"/>
  <c r="N66" i="21"/>
  <c r="K66" i="21"/>
  <c r="J66" i="21"/>
  <c r="L66" i="21" s="1"/>
  <c r="M66" i="21" s="1"/>
  <c r="I66" i="21"/>
  <c r="D66" i="21"/>
  <c r="B66" i="21"/>
  <c r="A66" i="21"/>
  <c r="AE65" i="21"/>
  <c r="AD65" i="21"/>
  <c r="AB65" i="21"/>
  <c r="Z65" i="21"/>
  <c r="Y65" i="21"/>
  <c r="V65" i="21"/>
  <c r="U65" i="21"/>
  <c r="W65" i="21" s="1"/>
  <c r="X65" i="21" s="1"/>
  <c r="AA65" i="21" s="1"/>
  <c r="T65" i="21"/>
  <c r="R65" i="21"/>
  <c r="O65" i="21"/>
  <c r="N65" i="21"/>
  <c r="K65" i="21"/>
  <c r="J65" i="21"/>
  <c r="L65" i="21" s="1"/>
  <c r="M65" i="21" s="1"/>
  <c r="I65" i="21"/>
  <c r="D65" i="21"/>
  <c r="B65" i="21"/>
  <c r="A65" i="21"/>
  <c r="AE64" i="21"/>
  <c r="AD64" i="21"/>
  <c r="AB64" i="21"/>
  <c r="Y64" i="21"/>
  <c r="V64" i="21"/>
  <c r="U64" i="21"/>
  <c r="W64" i="21" s="1"/>
  <c r="X64" i="21" s="1"/>
  <c r="T64" i="21"/>
  <c r="R64" i="21"/>
  <c r="O64" i="21"/>
  <c r="N64" i="21"/>
  <c r="L64" i="21"/>
  <c r="M64" i="21" s="1"/>
  <c r="Q64" i="21" s="1"/>
  <c r="K64" i="21"/>
  <c r="J64" i="21"/>
  <c r="I64" i="21"/>
  <c r="D64" i="21"/>
  <c r="B64" i="21"/>
  <c r="A64" i="21"/>
  <c r="AE63" i="21"/>
  <c r="AD63" i="21"/>
  <c r="AB63" i="21"/>
  <c r="Y63" i="21"/>
  <c r="V63" i="21"/>
  <c r="U63" i="21"/>
  <c r="W63" i="21" s="1"/>
  <c r="X63" i="21" s="1"/>
  <c r="T63" i="21"/>
  <c r="R63" i="21"/>
  <c r="O63" i="21"/>
  <c r="N63" i="21"/>
  <c r="K63" i="21"/>
  <c r="J63" i="21"/>
  <c r="L63" i="21" s="1"/>
  <c r="M63" i="21" s="1"/>
  <c r="I63" i="21"/>
  <c r="D63" i="21"/>
  <c r="B63" i="21"/>
  <c r="A63" i="21"/>
  <c r="AE62" i="21"/>
  <c r="AD62" i="21"/>
  <c r="AB62" i="21"/>
  <c r="Y62" i="21"/>
  <c r="W62" i="21"/>
  <c r="X62" i="21" s="1"/>
  <c r="Z62" i="21" s="1"/>
  <c r="V62" i="21"/>
  <c r="U62" i="21"/>
  <c r="T62" i="21"/>
  <c r="R62" i="21"/>
  <c r="O62" i="21"/>
  <c r="N62" i="21"/>
  <c r="K62" i="21"/>
  <c r="J62" i="21"/>
  <c r="L62" i="21" s="1"/>
  <c r="M62" i="21" s="1"/>
  <c r="I62" i="21"/>
  <c r="D62" i="21"/>
  <c r="B62" i="21"/>
  <c r="A62" i="21"/>
  <c r="AE61" i="21"/>
  <c r="AD61" i="21"/>
  <c r="AB61" i="21"/>
  <c r="Y61" i="21"/>
  <c r="V61" i="21"/>
  <c r="U61" i="21"/>
  <c r="W61" i="21" s="1"/>
  <c r="X61" i="21" s="1"/>
  <c r="T61" i="21"/>
  <c r="R61" i="21"/>
  <c r="O61" i="21"/>
  <c r="L61" i="21" s="1"/>
  <c r="N61" i="21"/>
  <c r="M61" i="21"/>
  <c r="Q61" i="21" s="1"/>
  <c r="K61" i="21"/>
  <c r="J61" i="21"/>
  <c r="I61" i="21"/>
  <c r="D61" i="21"/>
  <c r="B61" i="21"/>
  <c r="A61" i="21"/>
  <c r="AE60" i="21"/>
  <c r="AD60" i="21"/>
  <c r="AB60" i="21"/>
  <c r="Y60" i="21"/>
  <c r="V60" i="21"/>
  <c r="U60" i="21"/>
  <c r="W60" i="21" s="1"/>
  <c r="X60" i="21" s="1"/>
  <c r="Z60" i="21" s="1"/>
  <c r="T60" i="21"/>
  <c r="R60" i="21"/>
  <c r="O60" i="21"/>
  <c r="N60" i="21"/>
  <c r="K60" i="21"/>
  <c r="J60" i="21"/>
  <c r="L60" i="21" s="1"/>
  <c r="M60" i="21" s="1"/>
  <c r="I60" i="21"/>
  <c r="D60" i="21"/>
  <c r="B60" i="21"/>
  <c r="A60" i="21"/>
  <c r="AE59" i="21"/>
  <c r="AD59" i="21"/>
  <c r="AB59" i="21"/>
  <c r="Y59" i="21"/>
  <c r="V59" i="21"/>
  <c r="U59" i="21"/>
  <c r="W59" i="21" s="1"/>
  <c r="X59" i="21" s="1"/>
  <c r="Z59" i="21" s="1"/>
  <c r="T59" i="21"/>
  <c r="R59" i="21"/>
  <c r="O59" i="21"/>
  <c r="N59" i="21"/>
  <c r="K59" i="21"/>
  <c r="J59" i="21"/>
  <c r="L59" i="21" s="1"/>
  <c r="M59" i="21" s="1"/>
  <c r="I59" i="21"/>
  <c r="D59" i="21"/>
  <c r="B59" i="21"/>
  <c r="A59" i="21"/>
  <c r="AE58" i="21"/>
  <c r="AD58" i="21"/>
  <c r="AB58" i="21"/>
  <c r="Y58" i="21"/>
  <c r="V58" i="21"/>
  <c r="U58" i="21"/>
  <c r="W58" i="21" s="1"/>
  <c r="X58" i="21" s="1"/>
  <c r="Z58" i="21" s="1"/>
  <c r="T58" i="21"/>
  <c r="R58" i="21"/>
  <c r="O58" i="21"/>
  <c r="N58" i="21"/>
  <c r="K58" i="21"/>
  <c r="J58" i="21"/>
  <c r="I58" i="21"/>
  <c r="D58" i="21"/>
  <c r="B58" i="21"/>
  <c r="A58" i="21"/>
  <c r="AE57" i="21"/>
  <c r="AD57" i="21"/>
  <c r="AB57" i="21"/>
  <c r="Y57" i="21"/>
  <c r="V57" i="21"/>
  <c r="U57" i="21"/>
  <c r="W57" i="21" s="1"/>
  <c r="X57" i="21" s="1"/>
  <c r="T57" i="21"/>
  <c r="R57" i="21"/>
  <c r="O57" i="21"/>
  <c r="N57" i="21"/>
  <c r="L57" i="21"/>
  <c r="M57" i="21" s="1"/>
  <c r="K57" i="21"/>
  <c r="J57" i="21"/>
  <c r="I57" i="21"/>
  <c r="D57" i="21"/>
  <c r="B57" i="21"/>
  <c r="A57" i="21"/>
  <c r="AE56" i="21"/>
  <c r="AD56" i="21"/>
  <c r="AB56" i="21"/>
  <c r="Y56" i="21"/>
  <c r="V56" i="21"/>
  <c r="U56" i="21"/>
  <c r="W56" i="21" s="1"/>
  <c r="X56" i="21" s="1"/>
  <c r="T56" i="21"/>
  <c r="R56" i="21"/>
  <c r="Q56" i="21"/>
  <c r="O56" i="21"/>
  <c r="N56" i="21"/>
  <c r="K56" i="21"/>
  <c r="J56" i="21"/>
  <c r="L56" i="21" s="1"/>
  <c r="M56" i="21" s="1"/>
  <c r="P56" i="21" s="1"/>
  <c r="I56" i="21"/>
  <c r="D56" i="21"/>
  <c r="B56" i="21"/>
  <c r="A56" i="21"/>
  <c r="AE55" i="21"/>
  <c r="AD55" i="21"/>
  <c r="AB55" i="21"/>
  <c r="Y55" i="21"/>
  <c r="V55" i="21"/>
  <c r="U55" i="21"/>
  <c r="W55" i="21" s="1"/>
  <c r="X55" i="21" s="1"/>
  <c r="AA55" i="21" s="1"/>
  <c r="T55" i="21"/>
  <c r="R55" i="21"/>
  <c r="O55" i="21"/>
  <c r="N55" i="21"/>
  <c r="K55" i="21"/>
  <c r="J55" i="21"/>
  <c r="L55" i="21" s="1"/>
  <c r="M55" i="21" s="1"/>
  <c r="I55" i="21"/>
  <c r="D55" i="21"/>
  <c r="B55" i="21"/>
  <c r="A55" i="21"/>
  <c r="AE54" i="21"/>
  <c r="AD54" i="21"/>
  <c r="AB54" i="21"/>
  <c r="Y54" i="21"/>
  <c r="W54" i="21"/>
  <c r="X54" i="21" s="1"/>
  <c r="V54" i="21"/>
  <c r="U54" i="21"/>
  <c r="T54" i="21"/>
  <c r="R54" i="21"/>
  <c r="O54" i="21"/>
  <c r="N54" i="21"/>
  <c r="L54" i="21"/>
  <c r="M54" i="21" s="1"/>
  <c r="K54" i="21"/>
  <c r="J54" i="21"/>
  <c r="I54" i="21"/>
  <c r="D54" i="21"/>
  <c r="B54" i="21"/>
  <c r="A54" i="21"/>
  <c r="AE53" i="21"/>
  <c r="AD53" i="21"/>
  <c r="AB53" i="21"/>
  <c r="Y53" i="21"/>
  <c r="V53" i="21"/>
  <c r="U53" i="21"/>
  <c r="W53" i="21" s="1"/>
  <c r="X53" i="21" s="1"/>
  <c r="T53" i="21"/>
  <c r="R53" i="21"/>
  <c r="P53" i="21"/>
  <c r="O53" i="21"/>
  <c r="N53" i="21"/>
  <c r="L53" i="21"/>
  <c r="M53" i="21" s="1"/>
  <c r="Q53" i="21" s="1"/>
  <c r="K53" i="21"/>
  <c r="J53" i="21"/>
  <c r="I53" i="21"/>
  <c r="D53" i="21"/>
  <c r="B53" i="21"/>
  <c r="A53" i="21"/>
  <c r="AE52" i="21"/>
  <c r="AD52" i="21"/>
  <c r="AB52" i="21"/>
  <c r="Y52" i="21"/>
  <c r="V52" i="21"/>
  <c r="U52" i="21"/>
  <c r="W52" i="21" s="1"/>
  <c r="X52" i="21" s="1"/>
  <c r="T52" i="21"/>
  <c r="R52" i="21"/>
  <c r="O52" i="21"/>
  <c r="N52" i="21"/>
  <c r="L52" i="21"/>
  <c r="M52" i="21" s="1"/>
  <c r="K52" i="21"/>
  <c r="J52" i="21"/>
  <c r="I52" i="21"/>
  <c r="D52" i="21"/>
  <c r="B52" i="21"/>
  <c r="A52" i="21"/>
  <c r="AE51" i="21"/>
  <c r="AD51" i="21"/>
  <c r="AB51" i="21"/>
  <c r="Y51" i="21"/>
  <c r="V51" i="21"/>
  <c r="U51" i="21"/>
  <c r="W51" i="21" s="1"/>
  <c r="X51" i="21" s="1"/>
  <c r="T51" i="21"/>
  <c r="R51" i="21"/>
  <c r="P51" i="21"/>
  <c r="O51" i="21"/>
  <c r="L51" i="21" s="1"/>
  <c r="M51" i="21" s="1"/>
  <c r="Q51" i="21" s="1"/>
  <c r="N51" i="21"/>
  <c r="K51" i="21"/>
  <c r="J51" i="21"/>
  <c r="I51" i="21"/>
  <c r="D51" i="21"/>
  <c r="B51" i="21"/>
  <c r="A51" i="21"/>
  <c r="AE50" i="21"/>
  <c r="AD50" i="21"/>
  <c r="AB50" i="21"/>
  <c r="Y50" i="21"/>
  <c r="V50" i="21"/>
  <c r="W50" i="21" s="1"/>
  <c r="X50" i="21" s="1"/>
  <c r="U50" i="21"/>
  <c r="T50" i="21"/>
  <c r="R50" i="21"/>
  <c r="O50" i="21"/>
  <c r="N50" i="21"/>
  <c r="K50" i="21"/>
  <c r="J50" i="21"/>
  <c r="L50" i="21" s="1"/>
  <c r="M50" i="21" s="1"/>
  <c r="Q50" i="21" s="1"/>
  <c r="I50" i="21"/>
  <c r="D50" i="21"/>
  <c r="B50" i="21"/>
  <c r="A50" i="21"/>
  <c r="AE49" i="21"/>
  <c r="AD49" i="21"/>
  <c r="AB49" i="21"/>
  <c r="AA49" i="21"/>
  <c r="Z49" i="21"/>
  <c r="Y49" i="21"/>
  <c r="V49" i="21"/>
  <c r="U49" i="21"/>
  <c r="W49" i="21" s="1"/>
  <c r="X49" i="21" s="1"/>
  <c r="T49" i="21"/>
  <c r="R49" i="21"/>
  <c r="O49" i="21"/>
  <c r="N49" i="21"/>
  <c r="K49" i="21"/>
  <c r="J49" i="21"/>
  <c r="L49" i="21" s="1"/>
  <c r="M49" i="21" s="1"/>
  <c r="I49" i="21"/>
  <c r="D49" i="21"/>
  <c r="B49" i="21"/>
  <c r="A49" i="21"/>
  <c r="AE48" i="21"/>
  <c r="AD48" i="21"/>
  <c r="AB48" i="21"/>
  <c r="Y48" i="21"/>
  <c r="V48" i="21"/>
  <c r="U48" i="21"/>
  <c r="W48" i="21" s="1"/>
  <c r="X48" i="21" s="1"/>
  <c r="T48" i="21"/>
  <c r="R48" i="21"/>
  <c r="O48" i="21"/>
  <c r="N48" i="21"/>
  <c r="L48" i="21"/>
  <c r="M48" i="21" s="1"/>
  <c r="Q48" i="21" s="1"/>
  <c r="K48" i="21"/>
  <c r="J48" i="21"/>
  <c r="I48" i="21"/>
  <c r="D48" i="21"/>
  <c r="B48" i="21"/>
  <c r="A48" i="21"/>
  <c r="AE47" i="21"/>
  <c r="AD47" i="21"/>
  <c r="AB47" i="21"/>
  <c r="Y47" i="21"/>
  <c r="V47" i="21"/>
  <c r="U47" i="21"/>
  <c r="W47" i="21" s="1"/>
  <c r="X47" i="21" s="1"/>
  <c r="T47" i="21"/>
  <c r="R47" i="21"/>
  <c r="O47" i="21"/>
  <c r="N47" i="21"/>
  <c r="L47" i="21"/>
  <c r="M47" i="21" s="1"/>
  <c r="K47" i="21"/>
  <c r="J47" i="21"/>
  <c r="I47" i="21"/>
  <c r="D47" i="21"/>
  <c r="B47" i="21"/>
  <c r="A47" i="21"/>
  <c r="AE46" i="21"/>
  <c r="Y46" i="21" s="1"/>
  <c r="AB46" i="21"/>
  <c r="X46" i="21"/>
  <c r="AA46" i="21" s="1"/>
  <c r="W46" i="21"/>
  <c r="T46" i="21"/>
  <c r="N46" i="21"/>
  <c r="M46" i="21"/>
  <c r="Q46" i="21" s="1"/>
  <c r="L46" i="21"/>
  <c r="R46" i="21" s="1"/>
  <c r="K46" i="21"/>
  <c r="J46" i="21"/>
  <c r="I46" i="21"/>
  <c r="AE43" i="21"/>
  <c r="AD43" i="21"/>
  <c r="AB43" i="21"/>
  <c r="Y43" i="21"/>
  <c r="V43" i="21"/>
  <c r="W43" i="21" s="1"/>
  <c r="X43" i="21" s="1"/>
  <c r="U43" i="21"/>
  <c r="T43" i="21"/>
  <c r="R43" i="21"/>
  <c r="O43" i="21"/>
  <c r="N43" i="21"/>
  <c r="L43" i="21"/>
  <c r="M43" i="21" s="1"/>
  <c r="K43" i="21"/>
  <c r="J43" i="21"/>
  <c r="I43" i="21"/>
  <c r="D43" i="21"/>
  <c r="B43" i="21"/>
  <c r="A43" i="21"/>
  <c r="AE42" i="21"/>
  <c r="AD42" i="21"/>
  <c r="AB42" i="21"/>
  <c r="AA42" i="21"/>
  <c r="Y42" i="21"/>
  <c r="V42" i="21"/>
  <c r="U42" i="21"/>
  <c r="W42" i="21" s="1"/>
  <c r="X42" i="21" s="1"/>
  <c r="Z42" i="21" s="1"/>
  <c r="T42" i="21"/>
  <c r="R42" i="21"/>
  <c r="O42" i="21"/>
  <c r="N42" i="21"/>
  <c r="K42" i="21"/>
  <c r="J42" i="21"/>
  <c r="L42" i="21" s="1"/>
  <c r="M42" i="21" s="1"/>
  <c r="I42" i="21"/>
  <c r="D42" i="21"/>
  <c r="B42" i="21"/>
  <c r="A42" i="21"/>
  <c r="AE41" i="21"/>
  <c r="AD41" i="21"/>
  <c r="AB41" i="21"/>
  <c r="Y41" i="21"/>
  <c r="W41" i="21"/>
  <c r="X41" i="21" s="1"/>
  <c r="Z41" i="21" s="1"/>
  <c r="V41" i="21"/>
  <c r="U41" i="21"/>
  <c r="T41" i="21"/>
  <c r="R41" i="21"/>
  <c r="O41" i="21"/>
  <c r="N41" i="21"/>
  <c r="L41" i="21"/>
  <c r="M41" i="21" s="1"/>
  <c r="K41" i="21"/>
  <c r="J41" i="21"/>
  <c r="I41" i="21"/>
  <c r="D41" i="21"/>
  <c r="B41" i="21"/>
  <c r="A41" i="21"/>
  <c r="AE40" i="21"/>
  <c r="AD40" i="21"/>
  <c r="AB40" i="21"/>
  <c r="Y40" i="21"/>
  <c r="V40" i="21"/>
  <c r="U40" i="21"/>
  <c r="W40" i="21" s="1"/>
  <c r="X40" i="21" s="1"/>
  <c r="T40" i="21"/>
  <c r="R40" i="21"/>
  <c r="O40" i="21"/>
  <c r="N40" i="21"/>
  <c r="K40" i="21"/>
  <c r="J40" i="21"/>
  <c r="I40" i="21"/>
  <c r="D40" i="21"/>
  <c r="B40" i="21"/>
  <c r="A40" i="21"/>
  <c r="AE39" i="21"/>
  <c r="AD39" i="21"/>
  <c r="AB39" i="21"/>
  <c r="Y39" i="21"/>
  <c r="X39" i="21"/>
  <c r="AA39" i="21" s="1"/>
  <c r="W39" i="21"/>
  <c r="V39" i="21"/>
  <c r="U39" i="21"/>
  <c r="T39" i="21"/>
  <c r="R39" i="21"/>
  <c r="O39" i="21"/>
  <c r="N39" i="21"/>
  <c r="M39" i="21"/>
  <c r="L39" i="21"/>
  <c r="K39" i="21"/>
  <c r="J39" i="21"/>
  <c r="I39" i="21"/>
  <c r="D39" i="21"/>
  <c r="B39" i="21"/>
  <c r="A39" i="21"/>
  <c r="AE38" i="21"/>
  <c r="AD38" i="21"/>
  <c r="AB38" i="21"/>
  <c r="Y38" i="21"/>
  <c r="V38" i="21"/>
  <c r="U38" i="21"/>
  <c r="W38" i="21" s="1"/>
  <c r="X38" i="21" s="1"/>
  <c r="T38" i="21"/>
  <c r="R38" i="21"/>
  <c r="O38" i="21"/>
  <c r="N38" i="21"/>
  <c r="K38" i="21"/>
  <c r="J38" i="21"/>
  <c r="L38" i="21" s="1"/>
  <c r="M38" i="21" s="1"/>
  <c r="I38" i="21"/>
  <c r="D38" i="21"/>
  <c r="B38" i="21"/>
  <c r="A38" i="21"/>
  <c r="AE37" i="21"/>
  <c r="AD37" i="21"/>
  <c r="AB37" i="21"/>
  <c r="Y37" i="21"/>
  <c r="V37" i="21"/>
  <c r="W37" i="21" s="1"/>
  <c r="X37" i="21" s="1"/>
  <c r="U37" i="21"/>
  <c r="T37" i="21"/>
  <c r="R37" i="21"/>
  <c r="O37" i="21"/>
  <c r="N37" i="21"/>
  <c r="K37" i="21"/>
  <c r="J37" i="21"/>
  <c r="L37" i="21" s="1"/>
  <c r="M37" i="21" s="1"/>
  <c r="I37" i="21"/>
  <c r="D37" i="21"/>
  <c r="B37" i="21"/>
  <c r="A37" i="21"/>
  <c r="AE36" i="21"/>
  <c r="AD36" i="21"/>
  <c r="AB36" i="21"/>
  <c r="Y36" i="21"/>
  <c r="V36" i="21"/>
  <c r="U36" i="21"/>
  <c r="W36" i="21" s="1"/>
  <c r="X36" i="21" s="1"/>
  <c r="Z36" i="21" s="1"/>
  <c r="T36" i="21"/>
  <c r="R36" i="21"/>
  <c r="O36" i="21"/>
  <c r="N36" i="21"/>
  <c r="K36" i="21"/>
  <c r="J36" i="21"/>
  <c r="L36" i="21" s="1"/>
  <c r="M36" i="21" s="1"/>
  <c r="P36" i="21" s="1"/>
  <c r="I36" i="21"/>
  <c r="D36" i="21"/>
  <c r="B36" i="21"/>
  <c r="A36" i="21"/>
  <c r="AE35" i="21"/>
  <c r="AD35" i="21"/>
  <c r="AB35" i="21"/>
  <c r="Y35" i="21"/>
  <c r="V35" i="21"/>
  <c r="W35" i="21" s="1"/>
  <c r="X35" i="21" s="1"/>
  <c r="U35" i="21"/>
  <c r="T35" i="21"/>
  <c r="R35" i="21"/>
  <c r="O35" i="21"/>
  <c r="N35" i="21"/>
  <c r="K35" i="21"/>
  <c r="J35" i="21"/>
  <c r="L35" i="21" s="1"/>
  <c r="M35" i="21" s="1"/>
  <c r="Q35" i="21" s="1"/>
  <c r="I35" i="21"/>
  <c r="D35" i="21"/>
  <c r="B35" i="21"/>
  <c r="A35" i="21"/>
  <c r="AE34" i="21"/>
  <c r="AD34" i="21"/>
  <c r="AB34" i="21"/>
  <c r="Y34" i="21"/>
  <c r="V34" i="21"/>
  <c r="U34" i="21"/>
  <c r="W34" i="21" s="1"/>
  <c r="X34" i="21" s="1"/>
  <c r="T34" i="21"/>
  <c r="R34" i="21"/>
  <c r="O34" i="21"/>
  <c r="N34" i="21"/>
  <c r="K34" i="21"/>
  <c r="J34" i="21"/>
  <c r="I34" i="21"/>
  <c r="D34" i="21"/>
  <c r="B34" i="21"/>
  <c r="A34" i="21"/>
  <c r="AE33" i="21"/>
  <c r="AD33" i="21"/>
  <c r="AB33" i="21"/>
  <c r="Y33" i="21"/>
  <c r="V33" i="21"/>
  <c r="W33" i="21" s="1"/>
  <c r="X33" i="21" s="1"/>
  <c r="U33" i="21"/>
  <c r="T33" i="21"/>
  <c r="R33" i="21"/>
  <c r="Q33" i="21"/>
  <c r="P33" i="21"/>
  <c r="O33" i="21"/>
  <c r="N33" i="21"/>
  <c r="K33" i="21"/>
  <c r="J33" i="21"/>
  <c r="L33" i="21" s="1"/>
  <c r="M33" i="21" s="1"/>
  <c r="I33" i="21"/>
  <c r="D33" i="21"/>
  <c r="B33" i="21"/>
  <c r="A33" i="21"/>
  <c r="AE32" i="21"/>
  <c r="AD32" i="21"/>
  <c r="AB32" i="21"/>
  <c r="Y32" i="21"/>
  <c r="V32" i="21"/>
  <c r="W32" i="21" s="1"/>
  <c r="X32" i="21" s="1"/>
  <c r="U32" i="21"/>
  <c r="T32" i="21"/>
  <c r="R32" i="21"/>
  <c r="O32" i="21"/>
  <c r="N32" i="21"/>
  <c r="K32" i="21"/>
  <c r="J32" i="21"/>
  <c r="L32" i="21" s="1"/>
  <c r="M32" i="21" s="1"/>
  <c r="I32" i="21"/>
  <c r="D32" i="21"/>
  <c r="B32" i="21"/>
  <c r="A32" i="21"/>
  <c r="AE31" i="21"/>
  <c r="AD31" i="21"/>
  <c r="AB31" i="21"/>
  <c r="Y31" i="21"/>
  <c r="V31" i="21"/>
  <c r="W31" i="21" s="1"/>
  <c r="X31" i="21" s="1"/>
  <c r="U31" i="21"/>
  <c r="T31" i="21"/>
  <c r="R31" i="21"/>
  <c r="O31" i="21"/>
  <c r="N31" i="21"/>
  <c r="L31" i="21"/>
  <c r="M31" i="21" s="1"/>
  <c r="K31" i="21"/>
  <c r="J31" i="21"/>
  <c r="I31" i="21"/>
  <c r="D31" i="21"/>
  <c r="B31" i="21"/>
  <c r="A31" i="21"/>
  <c r="AE30" i="21"/>
  <c r="AD30" i="21"/>
  <c r="AB30" i="21"/>
  <c r="Y30" i="21"/>
  <c r="V30" i="21"/>
  <c r="U30" i="21"/>
  <c r="T30" i="21"/>
  <c r="R30" i="21"/>
  <c r="O30" i="21"/>
  <c r="N30" i="21"/>
  <c r="K30" i="21"/>
  <c r="J30" i="21"/>
  <c r="L30" i="21" s="1"/>
  <c r="M30" i="21" s="1"/>
  <c r="I30" i="21"/>
  <c r="D30" i="21"/>
  <c r="B30" i="21"/>
  <c r="A30" i="21"/>
  <c r="AE29" i="21"/>
  <c r="AD29" i="21"/>
  <c r="AB29" i="21"/>
  <c r="Y29" i="21"/>
  <c r="V29" i="21"/>
  <c r="W29" i="21" s="1"/>
  <c r="X29" i="21" s="1"/>
  <c r="U29" i="21"/>
  <c r="T29" i="21"/>
  <c r="R29" i="21"/>
  <c r="O29" i="21"/>
  <c r="N29" i="21"/>
  <c r="M29" i="21"/>
  <c r="Q29" i="21" s="1"/>
  <c r="L29" i="21"/>
  <c r="K29" i="21"/>
  <c r="J29" i="21"/>
  <c r="I29" i="21"/>
  <c r="D29" i="21"/>
  <c r="B29" i="21"/>
  <c r="A29" i="21"/>
  <c r="AE28" i="21"/>
  <c r="AD28" i="21"/>
  <c r="AB28" i="21"/>
  <c r="Y28" i="21"/>
  <c r="V28" i="21"/>
  <c r="U28" i="21"/>
  <c r="W28" i="21" s="1"/>
  <c r="X28" i="21" s="1"/>
  <c r="T28" i="21"/>
  <c r="R28" i="21"/>
  <c r="O28" i="21"/>
  <c r="N28" i="21"/>
  <c r="K28" i="21"/>
  <c r="J28" i="21"/>
  <c r="L28" i="21" s="1"/>
  <c r="M28" i="21" s="1"/>
  <c r="I28" i="21"/>
  <c r="D28" i="21"/>
  <c r="B28" i="21"/>
  <c r="A28" i="21"/>
  <c r="AE27" i="21"/>
  <c r="AD27" i="21"/>
  <c r="AB27" i="21"/>
  <c r="AA27" i="21"/>
  <c r="Z27" i="21"/>
  <c r="Y27" i="21"/>
  <c r="W27" i="21"/>
  <c r="X27" i="21" s="1"/>
  <c r="V27" i="21"/>
  <c r="U27" i="21"/>
  <c r="T27" i="21"/>
  <c r="R27" i="21"/>
  <c r="O27" i="21"/>
  <c r="N27" i="21"/>
  <c r="K27" i="21"/>
  <c r="J27" i="21"/>
  <c r="L27" i="21" s="1"/>
  <c r="M27" i="21" s="1"/>
  <c r="I27" i="21"/>
  <c r="D27" i="21"/>
  <c r="B27" i="21"/>
  <c r="A27" i="21"/>
  <c r="AE26" i="21"/>
  <c r="AD26" i="21"/>
  <c r="AB26" i="21"/>
  <c r="Y26" i="21"/>
  <c r="V26" i="21"/>
  <c r="U26" i="21"/>
  <c r="W26" i="21" s="1"/>
  <c r="X26" i="21" s="1"/>
  <c r="T26" i="21"/>
  <c r="R26" i="21"/>
  <c r="O26" i="21"/>
  <c r="N26" i="21"/>
  <c r="K26" i="21"/>
  <c r="J26" i="21"/>
  <c r="I26" i="21"/>
  <c r="D26" i="21"/>
  <c r="B26" i="21"/>
  <c r="A26" i="21"/>
  <c r="AE25" i="21"/>
  <c r="AD25" i="21"/>
  <c r="AB25" i="21"/>
  <c r="Y25" i="21"/>
  <c r="W25" i="21"/>
  <c r="X25" i="21" s="1"/>
  <c r="V25" i="21"/>
  <c r="U25" i="21"/>
  <c r="T25" i="21"/>
  <c r="R25" i="21"/>
  <c r="O25" i="21"/>
  <c r="N25" i="21"/>
  <c r="K25" i="21"/>
  <c r="J25" i="21"/>
  <c r="L25" i="21" s="1"/>
  <c r="M25" i="21" s="1"/>
  <c r="I25" i="21"/>
  <c r="D25" i="21"/>
  <c r="B25" i="21"/>
  <c r="A25" i="21"/>
  <c r="AE24" i="21"/>
  <c r="AD24" i="21"/>
  <c r="AB24" i="21"/>
  <c r="Y24" i="21"/>
  <c r="V24" i="21"/>
  <c r="W24" i="21" s="1"/>
  <c r="X24" i="21" s="1"/>
  <c r="U24" i="21"/>
  <c r="T24" i="21"/>
  <c r="R24" i="21"/>
  <c r="O24" i="21"/>
  <c r="N24" i="21"/>
  <c r="K24" i="21"/>
  <c r="J24" i="21"/>
  <c r="I24" i="21"/>
  <c r="D24" i="21"/>
  <c r="B24" i="21"/>
  <c r="A24" i="21"/>
  <c r="AE23" i="21"/>
  <c r="AD23" i="21"/>
  <c r="AB23" i="21"/>
  <c r="Y23" i="21"/>
  <c r="V23" i="21"/>
  <c r="W23" i="21" s="1"/>
  <c r="X23" i="21" s="1"/>
  <c r="U23" i="21"/>
  <c r="T23" i="21"/>
  <c r="R23" i="21"/>
  <c r="O23" i="21"/>
  <c r="N23" i="21"/>
  <c r="L23" i="21"/>
  <c r="M23" i="21" s="1"/>
  <c r="K23" i="21"/>
  <c r="J23" i="21"/>
  <c r="I23" i="21"/>
  <c r="D23" i="21"/>
  <c r="B23" i="21"/>
  <c r="A23" i="21"/>
  <c r="AE22" i="21"/>
  <c r="AD22" i="21"/>
  <c r="AB22" i="21"/>
  <c r="Y22" i="21"/>
  <c r="V22" i="21"/>
  <c r="U22" i="21"/>
  <c r="W22" i="21" s="1"/>
  <c r="X22" i="21" s="1"/>
  <c r="T22" i="21"/>
  <c r="R22" i="21"/>
  <c r="O22" i="21"/>
  <c r="N22" i="21"/>
  <c r="K22" i="21"/>
  <c r="J22" i="21"/>
  <c r="L22" i="21" s="1"/>
  <c r="M22" i="21" s="1"/>
  <c r="P22" i="21" s="1"/>
  <c r="I22" i="21"/>
  <c r="D22" i="21"/>
  <c r="B22" i="21"/>
  <c r="A22" i="21"/>
  <c r="AE21" i="21"/>
  <c r="AD21" i="21"/>
  <c r="AB21" i="21"/>
  <c r="Y21" i="21"/>
  <c r="V21" i="21"/>
  <c r="W21" i="21" s="1"/>
  <c r="X21" i="21" s="1"/>
  <c r="U21" i="21"/>
  <c r="T21" i="21"/>
  <c r="R21" i="21"/>
  <c r="O21" i="21"/>
  <c r="N21" i="21"/>
  <c r="K21" i="21"/>
  <c r="J21" i="21"/>
  <c r="L21" i="21" s="1"/>
  <c r="M21" i="21" s="1"/>
  <c r="I21" i="21"/>
  <c r="D21" i="21"/>
  <c r="B21" i="21"/>
  <c r="A21" i="21"/>
  <c r="AE20" i="21"/>
  <c r="AD20" i="21"/>
  <c r="AB20" i="21"/>
  <c r="Y20" i="21"/>
  <c r="V20" i="21"/>
  <c r="U20" i="21"/>
  <c r="W20" i="21" s="1"/>
  <c r="X20" i="21" s="1"/>
  <c r="Z20" i="21" s="1"/>
  <c r="T20" i="21"/>
  <c r="R20" i="21"/>
  <c r="O20" i="21"/>
  <c r="N20" i="21"/>
  <c r="K20" i="21"/>
  <c r="J20" i="21"/>
  <c r="L20" i="21" s="1"/>
  <c r="M20" i="21" s="1"/>
  <c r="I20" i="21"/>
  <c r="D20" i="21"/>
  <c r="B20" i="21"/>
  <c r="A20" i="21"/>
  <c r="AE19" i="21"/>
  <c r="AD19" i="21"/>
  <c r="AB19" i="21"/>
  <c r="Y19" i="21"/>
  <c r="V19" i="21"/>
  <c r="W19" i="21" s="1"/>
  <c r="X19" i="21" s="1"/>
  <c r="U19" i="21"/>
  <c r="T19" i="21"/>
  <c r="R19" i="21"/>
  <c r="Q19" i="21"/>
  <c r="P19" i="21"/>
  <c r="O19" i="21"/>
  <c r="N19" i="21"/>
  <c r="K19" i="21"/>
  <c r="J19" i="21"/>
  <c r="L19" i="21" s="1"/>
  <c r="M19" i="21" s="1"/>
  <c r="I19" i="21"/>
  <c r="D19" i="21"/>
  <c r="B19" i="21"/>
  <c r="A19" i="21"/>
  <c r="AE18" i="21"/>
  <c r="AD18" i="21"/>
  <c r="AB18" i="21"/>
  <c r="Y18" i="21"/>
  <c r="V18" i="21"/>
  <c r="U18" i="21"/>
  <c r="W18" i="21" s="1"/>
  <c r="X18" i="21" s="1"/>
  <c r="Z18" i="21" s="1"/>
  <c r="T18" i="21"/>
  <c r="R18" i="21"/>
  <c r="O18" i="21"/>
  <c r="N18" i="21"/>
  <c r="K18" i="21"/>
  <c r="J18" i="21"/>
  <c r="L18" i="21" s="1"/>
  <c r="M18" i="21" s="1"/>
  <c r="I18" i="21"/>
  <c r="D18" i="21"/>
  <c r="B18" i="21"/>
  <c r="A18" i="21"/>
  <c r="AE17" i="21"/>
  <c r="AD17" i="21"/>
  <c r="AB17" i="21"/>
  <c r="Y17" i="21"/>
  <c r="W17" i="21"/>
  <c r="X17" i="21" s="1"/>
  <c r="V17" i="21"/>
  <c r="U17" i="21"/>
  <c r="T17" i="21"/>
  <c r="R17" i="21"/>
  <c r="O17" i="21"/>
  <c r="N17" i="21"/>
  <c r="K17" i="21"/>
  <c r="J17" i="21"/>
  <c r="L17" i="21" s="1"/>
  <c r="M17" i="21" s="1"/>
  <c r="I17" i="21"/>
  <c r="D17" i="21"/>
  <c r="B17" i="21"/>
  <c r="A17" i="21"/>
  <c r="AE16" i="21"/>
  <c r="AD16" i="21"/>
  <c r="AB16" i="21"/>
  <c r="Y16" i="21"/>
  <c r="V16" i="21"/>
  <c r="W16" i="21" s="1"/>
  <c r="X16" i="21" s="1"/>
  <c r="U16" i="21"/>
  <c r="T16" i="21"/>
  <c r="R16" i="21"/>
  <c r="O16" i="21"/>
  <c r="N16" i="21"/>
  <c r="K16" i="21"/>
  <c r="J16" i="21"/>
  <c r="L16" i="21" s="1"/>
  <c r="M16" i="21" s="1"/>
  <c r="I16" i="21"/>
  <c r="D16" i="21"/>
  <c r="B16" i="21"/>
  <c r="A16" i="21"/>
  <c r="AE15" i="21"/>
  <c r="AD15" i="21"/>
  <c r="AB15" i="21"/>
  <c r="Y15" i="21"/>
  <c r="V15" i="21"/>
  <c r="W15" i="21" s="1"/>
  <c r="X15" i="21" s="1"/>
  <c r="U15" i="21"/>
  <c r="T15" i="21"/>
  <c r="R15" i="21"/>
  <c r="O15" i="21"/>
  <c r="N15" i="21"/>
  <c r="L15" i="21"/>
  <c r="M15" i="21" s="1"/>
  <c r="K15" i="21"/>
  <c r="J15" i="21"/>
  <c r="I15" i="21"/>
  <c r="D15" i="21"/>
  <c r="B15" i="21"/>
  <c r="A15" i="21"/>
  <c r="AE14" i="21"/>
  <c r="AD14" i="21"/>
  <c r="AB14" i="21"/>
  <c r="Y14" i="21"/>
  <c r="V14" i="21"/>
  <c r="U14" i="21"/>
  <c r="W14" i="21" s="1"/>
  <c r="X14" i="21" s="1"/>
  <c r="T14" i="21"/>
  <c r="R14" i="21"/>
  <c r="O14" i="21"/>
  <c r="N14" i="21"/>
  <c r="K14" i="21"/>
  <c r="J14" i="21"/>
  <c r="L14" i="21" s="1"/>
  <c r="M14" i="21" s="1"/>
  <c r="I14" i="21"/>
  <c r="D14" i="21"/>
  <c r="B14" i="21"/>
  <c r="A14" i="21"/>
  <c r="AE13" i="21"/>
  <c r="AD13" i="21"/>
  <c r="AB13" i="21"/>
  <c r="Y13" i="21"/>
  <c r="V13" i="21"/>
  <c r="W13" i="21" s="1"/>
  <c r="X13" i="21" s="1"/>
  <c r="Z13" i="21" s="1"/>
  <c r="U13" i="21"/>
  <c r="T13" i="21"/>
  <c r="R13" i="21"/>
  <c r="O13" i="21"/>
  <c r="N13" i="21"/>
  <c r="L13" i="21"/>
  <c r="M13" i="21" s="1"/>
  <c r="K13" i="21"/>
  <c r="J13" i="21"/>
  <c r="I13" i="21"/>
  <c r="D13" i="21"/>
  <c r="B13" i="21"/>
  <c r="A13" i="21"/>
  <c r="AE12" i="21"/>
  <c r="AD12" i="21"/>
  <c r="AB12" i="21"/>
  <c r="Y12" i="21"/>
  <c r="V12" i="21"/>
  <c r="U12" i="21"/>
  <c r="W12" i="21" s="1"/>
  <c r="X12" i="21" s="1"/>
  <c r="T12" i="21"/>
  <c r="R12" i="21"/>
  <c r="Q12" i="21"/>
  <c r="O12" i="21"/>
  <c r="N12" i="21"/>
  <c r="K12" i="21"/>
  <c r="J12" i="21"/>
  <c r="L12" i="21" s="1"/>
  <c r="M12" i="21" s="1"/>
  <c r="P12" i="21" s="1"/>
  <c r="I12" i="21"/>
  <c r="D12" i="21"/>
  <c r="B12" i="21"/>
  <c r="A12" i="21"/>
  <c r="AE11" i="21"/>
  <c r="AD11" i="21"/>
  <c r="AB11" i="21"/>
  <c r="Y11" i="21"/>
  <c r="W11" i="21"/>
  <c r="X11" i="21" s="1"/>
  <c r="AA11" i="21" s="1"/>
  <c r="V11" i="21"/>
  <c r="U11" i="21"/>
  <c r="T11" i="21"/>
  <c r="R11" i="21"/>
  <c r="O11" i="21"/>
  <c r="N11" i="21"/>
  <c r="K11" i="21"/>
  <c r="J11" i="21"/>
  <c r="L11" i="21" s="1"/>
  <c r="M11" i="21" s="1"/>
  <c r="Q11" i="21" s="1"/>
  <c r="I11" i="21"/>
  <c r="D11" i="21"/>
  <c r="B11" i="21"/>
  <c r="A11" i="21"/>
  <c r="AE10" i="21"/>
  <c r="AD10" i="21"/>
  <c r="AB10" i="21"/>
  <c r="Y10" i="21"/>
  <c r="W10" i="21"/>
  <c r="X10" i="21" s="1"/>
  <c r="AA10" i="21" s="1"/>
  <c r="V10" i="21"/>
  <c r="U10" i="21"/>
  <c r="T10" i="21"/>
  <c r="R10" i="21"/>
  <c r="O10" i="21"/>
  <c r="N10" i="21"/>
  <c r="K10" i="21"/>
  <c r="J10" i="21"/>
  <c r="I10" i="21"/>
  <c r="D10" i="21"/>
  <c r="B10" i="21"/>
  <c r="A10" i="21"/>
  <c r="AE9" i="21"/>
  <c r="AB9" i="21"/>
  <c r="W9" i="21"/>
  <c r="X9" i="21" s="1"/>
  <c r="T9" i="21"/>
  <c r="K9" i="21"/>
  <c r="J9" i="21"/>
  <c r="L9" i="21" s="1"/>
  <c r="I9" i="21"/>
  <c r="AH6" i="21"/>
  <c r="AE2" i="21"/>
  <c r="AD2" i="21"/>
  <c r="AC2" i="21"/>
  <c r="AB2" i="21"/>
  <c r="AA2" i="21"/>
  <c r="Z2" i="21"/>
  <c r="Y2" i="21"/>
  <c r="X2" i="21"/>
  <c r="W2" i="21"/>
  <c r="V2" i="21"/>
  <c r="U2" i="21"/>
  <c r="T2" i="21"/>
  <c r="S2" i="21"/>
  <c r="R2" i="21"/>
  <c r="Q2" i="21"/>
  <c r="P2" i="21"/>
  <c r="O2" i="21"/>
  <c r="N2" i="21"/>
  <c r="M2" i="21"/>
  <c r="L2" i="21"/>
  <c r="K2" i="21"/>
  <c r="J2" i="21"/>
  <c r="I2" i="21"/>
  <c r="H2" i="21"/>
  <c r="G2" i="21"/>
  <c r="F2" i="21"/>
  <c r="E2" i="21"/>
  <c r="D2" i="21"/>
  <c r="C2" i="21"/>
  <c r="B2" i="21"/>
  <c r="A2" i="21"/>
  <c r="AE1" i="21"/>
  <c r="AD1" i="21"/>
  <c r="AC1" i="21"/>
  <c r="AB1" i="21"/>
  <c r="AA1" i="21"/>
  <c r="Z1" i="21"/>
  <c r="Y1" i="21"/>
  <c r="X1" i="21"/>
  <c r="W1" i="21"/>
  <c r="V1" i="21"/>
  <c r="U1" i="21"/>
  <c r="T1" i="21"/>
  <c r="S1" i="21"/>
  <c r="R1" i="21"/>
  <c r="Q1" i="21"/>
  <c r="P1" i="21"/>
  <c r="O1" i="21"/>
  <c r="N1" i="21"/>
  <c r="M1" i="21"/>
  <c r="L1" i="21"/>
  <c r="K1" i="21"/>
  <c r="J1" i="21"/>
  <c r="I1" i="21"/>
  <c r="H1" i="21"/>
  <c r="G1" i="21"/>
  <c r="F1" i="21"/>
  <c r="E1" i="21"/>
  <c r="D1" i="21"/>
  <c r="C1" i="21"/>
  <c r="B1" i="21"/>
  <c r="A1" i="21"/>
  <c r="AE340" i="20"/>
  <c r="W340" i="20"/>
  <c r="U340" i="20" a="1"/>
  <c r="U340" i="20" s="1"/>
  <c r="P340" i="20"/>
  <c r="AE303" i="20"/>
  <c r="W303" i="20"/>
  <c r="U303" i="20" a="1"/>
  <c r="U303" i="20" s="1"/>
  <c r="P303" i="20"/>
  <c r="AE266" i="20"/>
  <c r="W266" i="20"/>
  <c r="U266" i="20" a="1"/>
  <c r="U266" i="20" s="1"/>
  <c r="P266" i="20"/>
  <c r="AE229" i="20"/>
  <c r="W229" i="20"/>
  <c r="U229" i="20" a="1"/>
  <c r="U229" i="20" s="1"/>
  <c r="P229" i="20"/>
  <c r="AE192" i="20"/>
  <c r="W192" i="20"/>
  <c r="U192" i="20" a="1"/>
  <c r="U192" i="20" s="1"/>
  <c r="P192" i="20"/>
  <c r="AE155" i="20"/>
  <c r="W155" i="20"/>
  <c r="U155" i="20" a="1"/>
  <c r="U155" i="20" s="1"/>
  <c r="P155" i="20"/>
  <c r="AE118" i="20"/>
  <c r="W118" i="20"/>
  <c r="U118" i="20" a="1"/>
  <c r="U118" i="20" s="1"/>
  <c r="P118" i="20"/>
  <c r="AE81" i="20"/>
  <c r="W81" i="20"/>
  <c r="U81" i="20" a="1"/>
  <c r="U81" i="20" s="1"/>
  <c r="P81" i="20"/>
  <c r="AE44" i="20"/>
  <c r="W44" i="20"/>
  <c r="U44" i="20" a="1"/>
  <c r="U44" i="20" s="1"/>
  <c r="P44" i="20"/>
  <c r="AE7" i="20"/>
  <c r="W7" i="20"/>
  <c r="U7" i="20" a="1"/>
  <c r="U7" i="20" s="1"/>
  <c r="P7" i="20"/>
  <c r="AE376" i="20"/>
  <c r="AD376" i="20"/>
  <c r="AB376" i="20"/>
  <c r="Y376" i="20"/>
  <c r="V376" i="20"/>
  <c r="U376" i="20"/>
  <c r="W376" i="20" s="1"/>
  <c r="X376" i="20" s="1"/>
  <c r="T376" i="20"/>
  <c r="R376" i="20"/>
  <c r="O376" i="20"/>
  <c r="N376" i="20"/>
  <c r="K376" i="20"/>
  <c r="J376" i="20"/>
  <c r="I376" i="20"/>
  <c r="D376" i="20"/>
  <c r="B376" i="20"/>
  <c r="A376" i="20"/>
  <c r="AE375" i="20"/>
  <c r="AD375" i="20"/>
  <c r="AB375" i="20"/>
  <c r="Y375" i="20"/>
  <c r="W375" i="20"/>
  <c r="X375" i="20" s="1"/>
  <c r="V375" i="20"/>
  <c r="U375" i="20"/>
  <c r="T375" i="20"/>
  <c r="R375" i="20"/>
  <c r="O375" i="20"/>
  <c r="N375" i="20"/>
  <c r="K375" i="20"/>
  <c r="J375" i="20"/>
  <c r="L375" i="20" s="1"/>
  <c r="M375" i="20" s="1"/>
  <c r="I375" i="20"/>
  <c r="D375" i="20"/>
  <c r="B375" i="20"/>
  <c r="A375" i="20"/>
  <c r="AE374" i="20"/>
  <c r="AD374" i="20"/>
  <c r="AB374" i="20"/>
  <c r="AA374" i="20"/>
  <c r="Y374" i="20"/>
  <c r="V374" i="20"/>
  <c r="U374" i="20"/>
  <c r="W374" i="20" s="1"/>
  <c r="X374" i="20" s="1"/>
  <c r="Z374" i="20" s="1"/>
  <c r="T374" i="20"/>
  <c r="R374" i="20"/>
  <c r="O374" i="20"/>
  <c r="N374" i="20"/>
  <c r="K374" i="20"/>
  <c r="J374" i="20"/>
  <c r="L374" i="20" s="1"/>
  <c r="M374" i="20" s="1"/>
  <c r="I374" i="20"/>
  <c r="D374" i="20"/>
  <c r="B374" i="20"/>
  <c r="A374" i="20"/>
  <c r="AE373" i="20"/>
  <c r="AD373" i="20"/>
  <c r="AB373" i="20"/>
  <c r="Y373" i="20"/>
  <c r="X373" i="20"/>
  <c r="W373" i="20"/>
  <c r="V373" i="20"/>
  <c r="U373" i="20"/>
  <c r="T373" i="20"/>
  <c r="R373" i="20"/>
  <c r="O373" i="20"/>
  <c r="N373" i="20"/>
  <c r="K373" i="20"/>
  <c r="J373" i="20"/>
  <c r="L373" i="20" s="1"/>
  <c r="M373" i="20" s="1"/>
  <c r="I373" i="20"/>
  <c r="D373" i="20"/>
  <c r="B373" i="20"/>
  <c r="A373" i="20"/>
  <c r="AE372" i="20"/>
  <c r="AD372" i="20"/>
  <c r="AB372" i="20"/>
  <c r="Y372" i="20"/>
  <c r="V372" i="20"/>
  <c r="W372" i="20" s="1"/>
  <c r="X372" i="20" s="1"/>
  <c r="U372" i="20"/>
  <c r="T372" i="20"/>
  <c r="R372" i="20"/>
  <c r="O372" i="20"/>
  <c r="N372" i="20"/>
  <c r="K372" i="20"/>
  <c r="J372" i="20"/>
  <c r="L372" i="20" s="1"/>
  <c r="M372" i="20" s="1"/>
  <c r="I372" i="20"/>
  <c r="D372" i="20"/>
  <c r="B372" i="20"/>
  <c r="A372" i="20"/>
  <c r="AE371" i="20"/>
  <c r="AD371" i="20"/>
  <c r="AB371" i="20"/>
  <c r="Y371" i="20"/>
  <c r="W371" i="20"/>
  <c r="X371" i="20" s="1"/>
  <c r="V371" i="20"/>
  <c r="U371" i="20"/>
  <c r="T371" i="20"/>
  <c r="R371" i="20"/>
  <c r="O371" i="20"/>
  <c r="N371" i="20"/>
  <c r="K371" i="20"/>
  <c r="J371" i="20"/>
  <c r="L371" i="20" s="1"/>
  <c r="M371" i="20" s="1"/>
  <c r="I371" i="20"/>
  <c r="D371" i="20"/>
  <c r="B371" i="20"/>
  <c r="A371" i="20"/>
  <c r="AE370" i="20"/>
  <c r="AD370" i="20"/>
  <c r="AB370" i="20"/>
  <c r="Y370" i="20"/>
  <c r="V370" i="20"/>
  <c r="U370" i="20"/>
  <c r="T370" i="20"/>
  <c r="R370" i="20"/>
  <c r="Q370" i="20"/>
  <c r="O370" i="20"/>
  <c r="N370" i="20"/>
  <c r="K370" i="20"/>
  <c r="J370" i="20"/>
  <c r="L370" i="20" s="1"/>
  <c r="M370" i="20" s="1"/>
  <c r="P370" i="20" s="1"/>
  <c r="I370" i="20"/>
  <c r="D370" i="20"/>
  <c r="B370" i="20"/>
  <c r="A370" i="20"/>
  <c r="AE369" i="20"/>
  <c r="AD369" i="20"/>
  <c r="AB369" i="20"/>
  <c r="Y369" i="20"/>
  <c r="X369" i="20"/>
  <c r="AA369" i="20" s="1"/>
  <c r="W369" i="20"/>
  <c r="V369" i="20"/>
  <c r="U369" i="20"/>
  <c r="T369" i="20"/>
  <c r="R369" i="20"/>
  <c r="P369" i="20"/>
  <c r="O369" i="20"/>
  <c r="N369" i="20"/>
  <c r="K369" i="20"/>
  <c r="J369" i="20"/>
  <c r="L369" i="20" s="1"/>
  <c r="M369" i="20" s="1"/>
  <c r="Q369" i="20" s="1"/>
  <c r="I369" i="20"/>
  <c r="D369" i="20"/>
  <c r="B369" i="20"/>
  <c r="A369" i="20"/>
  <c r="AE368" i="20"/>
  <c r="AD368" i="20"/>
  <c r="AB368" i="20"/>
  <c r="Y368" i="20"/>
  <c r="V368" i="20"/>
  <c r="W368" i="20" s="1"/>
  <c r="X368" i="20" s="1"/>
  <c r="U368" i="20"/>
  <c r="T368" i="20"/>
  <c r="R368" i="20"/>
  <c r="O368" i="20"/>
  <c r="N368" i="20"/>
  <c r="K368" i="20"/>
  <c r="J368" i="20"/>
  <c r="I368" i="20"/>
  <c r="D368" i="20"/>
  <c r="B368" i="20"/>
  <c r="A368" i="20"/>
  <c r="AE367" i="20"/>
  <c r="AD367" i="20"/>
  <c r="AB367" i="20"/>
  <c r="Y367" i="20"/>
  <c r="W367" i="20"/>
  <c r="X367" i="20" s="1"/>
  <c r="V367" i="20"/>
  <c r="U367" i="20"/>
  <c r="T367" i="20"/>
  <c r="R367" i="20"/>
  <c r="O367" i="20"/>
  <c r="N367" i="20"/>
  <c r="L367" i="20"/>
  <c r="M367" i="20" s="1"/>
  <c r="K367" i="20"/>
  <c r="J367" i="20"/>
  <c r="I367" i="20"/>
  <c r="D367" i="20"/>
  <c r="B367" i="20"/>
  <c r="A367" i="20"/>
  <c r="AE366" i="20"/>
  <c r="AD366" i="20"/>
  <c r="AB366" i="20"/>
  <c r="Y366" i="20"/>
  <c r="V366" i="20"/>
  <c r="U366" i="20"/>
  <c r="W366" i="20" s="1"/>
  <c r="X366" i="20" s="1"/>
  <c r="T366" i="20"/>
  <c r="R366" i="20"/>
  <c r="O366" i="20"/>
  <c r="N366" i="20"/>
  <c r="K366" i="20"/>
  <c r="J366" i="20"/>
  <c r="I366" i="20"/>
  <c r="D366" i="20"/>
  <c r="B366" i="20"/>
  <c r="A366" i="20"/>
  <c r="AE365" i="20"/>
  <c r="AD365" i="20"/>
  <c r="AB365" i="20"/>
  <c r="Y365" i="20"/>
  <c r="X365" i="20"/>
  <c r="W365" i="20"/>
  <c r="V365" i="20"/>
  <c r="U365" i="20"/>
  <c r="T365" i="20"/>
  <c r="R365" i="20"/>
  <c r="O365" i="20"/>
  <c r="N365" i="20"/>
  <c r="K365" i="20"/>
  <c r="J365" i="20"/>
  <c r="I365" i="20"/>
  <c r="D365" i="20"/>
  <c r="B365" i="20"/>
  <c r="A365" i="20"/>
  <c r="AE364" i="20"/>
  <c r="AD364" i="20"/>
  <c r="AB364" i="20"/>
  <c r="AA364" i="20"/>
  <c r="Y364" i="20"/>
  <c r="V364" i="20"/>
  <c r="W364" i="20" s="1"/>
  <c r="X364" i="20" s="1"/>
  <c r="Z364" i="20" s="1"/>
  <c r="U364" i="20"/>
  <c r="T364" i="20"/>
  <c r="R364" i="20"/>
  <c r="Q364" i="20"/>
  <c r="P364" i="20"/>
  <c r="O364" i="20"/>
  <c r="N364" i="20"/>
  <c r="K364" i="20"/>
  <c r="J364" i="20"/>
  <c r="L364" i="20" s="1"/>
  <c r="M364" i="20" s="1"/>
  <c r="I364" i="20"/>
  <c r="D364" i="20"/>
  <c r="B364" i="20"/>
  <c r="A364" i="20"/>
  <c r="AE363" i="20"/>
  <c r="AD363" i="20"/>
  <c r="AB363" i="20"/>
  <c r="Y363" i="20"/>
  <c r="W363" i="20"/>
  <c r="X363" i="20" s="1"/>
  <c r="V363" i="20"/>
  <c r="U363" i="20"/>
  <c r="T363" i="20"/>
  <c r="R363" i="20"/>
  <c r="O363" i="20"/>
  <c r="L363" i="20" s="1"/>
  <c r="M363" i="20" s="1"/>
  <c r="Q363" i="20" s="1"/>
  <c r="N363" i="20"/>
  <c r="K363" i="20"/>
  <c r="J363" i="20"/>
  <c r="I363" i="20"/>
  <c r="D363" i="20"/>
  <c r="B363" i="20"/>
  <c r="A363" i="20"/>
  <c r="AE362" i="20"/>
  <c r="AD362" i="20"/>
  <c r="AB362" i="20"/>
  <c r="Y362" i="20"/>
  <c r="W362" i="20"/>
  <c r="X362" i="20" s="1"/>
  <c r="V362" i="20"/>
  <c r="U362" i="20"/>
  <c r="T362" i="20"/>
  <c r="R362" i="20"/>
  <c r="O362" i="20"/>
  <c r="N362" i="20"/>
  <c r="K362" i="20"/>
  <c r="J362" i="20"/>
  <c r="L362" i="20" s="1"/>
  <c r="M362" i="20" s="1"/>
  <c r="I362" i="20"/>
  <c r="D362" i="20"/>
  <c r="B362" i="20"/>
  <c r="A362" i="20"/>
  <c r="AE361" i="20"/>
  <c r="AD361" i="20"/>
  <c r="AB361" i="20"/>
  <c r="AA361" i="20"/>
  <c r="Y361" i="20"/>
  <c r="X361" i="20"/>
  <c r="Z361" i="20" s="1"/>
  <c r="W361" i="20"/>
  <c r="V361" i="20"/>
  <c r="U361" i="20"/>
  <c r="T361" i="20"/>
  <c r="R361" i="20"/>
  <c r="O361" i="20"/>
  <c r="N361" i="20"/>
  <c r="K361" i="20"/>
  <c r="J361" i="20"/>
  <c r="L361" i="20" s="1"/>
  <c r="M361" i="20" s="1"/>
  <c r="I361" i="20"/>
  <c r="D361" i="20"/>
  <c r="B361" i="20"/>
  <c r="A361" i="20"/>
  <c r="AE360" i="20"/>
  <c r="AD360" i="20"/>
  <c r="AB360" i="20"/>
  <c r="Y360" i="20"/>
  <c r="V360" i="20"/>
  <c r="U360" i="20"/>
  <c r="W360" i="20" s="1"/>
  <c r="X360" i="20" s="1"/>
  <c r="T360" i="20"/>
  <c r="R360" i="20"/>
  <c r="O360" i="20"/>
  <c r="N360" i="20"/>
  <c r="K360" i="20"/>
  <c r="J360" i="20"/>
  <c r="I360" i="20"/>
  <c r="D360" i="20"/>
  <c r="B360" i="20"/>
  <c r="A360" i="20"/>
  <c r="AE359" i="20"/>
  <c r="AD359" i="20"/>
  <c r="AB359" i="20"/>
  <c r="Y359" i="20"/>
  <c r="W359" i="20"/>
  <c r="X359" i="20" s="1"/>
  <c r="V359" i="20"/>
  <c r="U359" i="20"/>
  <c r="T359" i="20"/>
  <c r="R359" i="20"/>
  <c r="O359" i="20"/>
  <c r="N359" i="20"/>
  <c r="L359" i="20"/>
  <c r="M359" i="20" s="1"/>
  <c r="K359" i="20"/>
  <c r="J359" i="20"/>
  <c r="I359" i="20"/>
  <c r="D359" i="20"/>
  <c r="B359" i="20"/>
  <c r="A359" i="20"/>
  <c r="AE358" i="20"/>
  <c r="AD358" i="20"/>
  <c r="AB358" i="20"/>
  <c r="AA358" i="20"/>
  <c r="Y358" i="20"/>
  <c r="V358" i="20"/>
  <c r="U358" i="20"/>
  <c r="W358" i="20" s="1"/>
  <c r="X358" i="20" s="1"/>
  <c r="Z358" i="20" s="1"/>
  <c r="T358" i="20"/>
  <c r="R358" i="20"/>
  <c r="O358" i="20"/>
  <c r="N358" i="20"/>
  <c r="K358" i="20"/>
  <c r="J358" i="20"/>
  <c r="I358" i="20"/>
  <c r="D358" i="20"/>
  <c r="B358" i="20"/>
  <c r="A358" i="20"/>
  <c r="AE357" i="20"/>
  <c r="AD357" i="20"/>
  <c r="AB357" i="20"/>
  <c r="Y357" i="20"/>
  <c r="W357" i="20"/>
  <c r="X357" i="20" s="1"/>
  <c r="V357" i="20"/>
  <c r="U357" i="20"/>
  <c r="T357" i="20"/>
  <c r="R357" i="20"/>
  <c r="O357" i="20"/>
  <c r="N357" i="20"/>
  <c r="K357" i="20"/>
  <c r="J357" i="20"/>
  <c r="L357" i="20" s="1"/>
  <c r="M357" i="20" s="1"/>
  <c r="Q357" i="20" s="1"/>
  <c r="I357" i="20"/>
  <c r="D357" i="20"/>
  <c r="B357" i="20"/>
  <c r="A357" i="20"/>
  <c r="AE356" i="20"/>
  <c r="AD356" i="20"/>
  <c r="AB356" i="20"/>
  <c r="AA356" i="20"/>
  <c r="Y356" i="20"/>
  <c r="X356" i="20"/>
  <c r="Z356" i="20" s="1"/>
  <c r="W356" i="20"/>
  <c r="V356" i="20"/>
  <c r="U356" i="20"/>
  <c r="T356" i="20"/>
  <c r="R356" i="20"/>
  <c r="P356" i="20"/>
  <c r="O356" i="20"/>
  <c r="N356" i="20"/>
  <c r="K356" i="20"/>
  <c r="J356" i="20"/>
  <c r="L356" i="20" s="1"/>
  <c r="M356" i="20" s="1"/>
  <c r="Q356" i="20" s="1"/>
  <c r="I356" i="20"/>
  <c r="D356" i="20"/>
  <c r="B356" i="20"/>
  <c r="A356" i="20"/>
  <c r="AE355" i="20"/>
  <c r="AD355" i="20"/>
  <c r="AB355" i="20"/>
  <c r="Y355" i="20"/>
  <c r="W355" i="20"/>
  <c r="X355" i="20" s="1"/>
  <c r="V355" i="20"/>
  <c r="U355" i="20"/>
  <c r="T355" i="20"/>
  <c r="R355" i="20"/>
  <c r="P355" i="20"/>
  <c r="O355" i="20"/>
  <c r="N355" i="20"/>
  <c r="L355" i="20"/>
  <c r="M355" i="20" s="1"/>
  <c r="Q355" i="20" s="1"/>
  <c r="K355" i="20"/>
  <c r="J355" i="20"/>
  <c r="I355" i="20"/>
  <c r="D355" i="20"/>
  <c r="B355" i="20"/>
  <c r="A355" i="20"/>
  <c r="AE354" i="20"/>
  <c r="AD354" i="20"/>
  <c r="AB354" i="20"/>
  <c r="Y354" i="20"/>
  <c r="W354" i="20"/>
  <c r="X354" i="20" s="1"/>
  <c r="V354" i="20"/>
  <c r="U354" i="20"/>
  <c r="T354" i="20"/>
  <c r="R354" i="20"/>
  <c r="Q354" i="20"/>
  <c r="O354" i="20"/>
  <c r="N354" i="20"/>
  <c r="K354" i="20"/>
  <c r="J354" i="20"/>
  <c r="L354" i="20" s="1"/>
  <c r="M354" i="20" s="1"/>
  <c r="P354" i="20" s="1"/>
  <c r="I354" i="20"/>
  <c r="D354" i="20"/>
  <c r="B354" i="20"/>
  <c r="A354" i="20"/>
  <c r="AE353" i="20"/>
  <c r="AD353" i="20"/>
  <c r="AB353" i="20"/>
  <c r="Y353" i="20"/>
  <c r="X353" i="20"/>
  <c r="AA353" i="20" s="1"/>
  <c r="W353" i="20"/>
  <c r="V353" i="20"/>
  <c r="U353" i="20"/>
  <c r="T353" i="20"/>
  <c r="R353" i="20"/>
  <c r="O353" i="20"/>
  <c r="N353" i="20"/>
  <c r="K353" i="20"/>
  <c r="J353" i="20"/>
  <c r="L353" i="20" s="1"/>
  <c r="M353" i="20" s="1"/>
  <c r="I353" i="20"/>
  <c r="D353" i="20"/>
  <c r="B353" i="20"/>
  <c r="A353" i="20"/>
  <c r="AE352" i="20"/>
  <c r="AD352" i="20"/>
  <c r="AB352" i="20"/>
  <c r="AA352" i="20"/>
  <c r="Y352" i="20"/>
  <c r="V352" i="20"/>
  <c r="W352" i="20" s="1"/>
  <c r="X352" i="20" s="1"/>
  <c r="Z352" i="20" s="1"/>
  <c r="U352" i="20"/>
  <c r="T352" i="20"/>
  <c r="R352" i="20"/>
  <c r="O352" i="20"/>
  <c r="N352" i="20"/>
  <c r="K352" i="20"/>
  <c r="J352" i="20"/>
  <c r="I352" i="20"/>
  <c r="D352" i="20"/>
  <c r="B352" i="20"/>
  <c r="A352" i="20"/>
  <c r="AE351" i="20"/>
  <c r="AD351" i="20"/>
  <c r="AB351" i="20"/>
  <c r="Y351" i="20"/>
  <c r="W351" i="20"/>
  <c r="X351" i="20" s="1"/>
  <c r="V351" i="20"/>
  <c r="U351" i="20"/>
  <c r="T351" i="20"/>
  <c r="R351" i="20"/>
  <c r="O351" i="20"/>
  <c r="N351" i="20"/>
  <c r="K351" i="20"/>
  <c r="J351" i="20"/>
  <c r="L351" i="20" s="1"/>
  <c r="M351" i="20" s="1"/>
  <c r="I351" i="20"/>
  <c r="D351" i="20"/>
  <c r="B351" i="20"/>
  <c r="A351" i="20"/>
  <c r="AE350" i="20"/>
  <c r="AD350" i="20"/>
  <c r="AB350" i="20"/>
  <c r="Y350" i="20"/>
  <c r="V350" i="20"/>
  <c r="U350" i="20"/>
  <c r="W350" i="20" s="1"/>
  <c r="X350" i="20" s="1"/>
  <c r="Z350" i="20" s="1"/>
  <c r="T350" i="20"/>
  <c r="R350" i="20"/>
  <c r="O350" i="20"/>
  <c r="N350" i="20"/>
  <c r="K350" i="20"/>
  <c r="J350" i="20"/>
  <c r="I350" i="20"/>
  <c r="D350" i="20"/>
  <c r="B350" i="20"/>
  <c r="A350" i="20"/>
  <c r="AE349" i="20"/>
  <c r="AD349" i="20"/>
  <c r="AB349" i="20"/>
  <c r="Y349" i="20"/>
  <c r="W349" i="20"/>
  <c r="X349" i="20" s="1"/>
  <c r="AA349" i="20" s="1"/>
  <c r="V349" i="20"/>
  <c r="U349" i="20"/>
  <c r="T349" i="20"/>
  <c r="R349" i="20"/>
  <c r="O349" i="20"/>
  <c r="N349" i="20"/>
  <c r="K349" i="20"/>
  <c r="J349" i="20"/>
  <c r="L349" i="20" s="1"/>
  <c r="M349" i="20" s="1"/>
  <c r="I349" i="20"/>
  <c r="D349" i="20"/>
  <c r="B349" i="20"/>
  <c r="A349" i="20"/>
  <c r="AE348" i="20"/>
  <c r="AD348" i="20"/>
  <c r="AB348" i="20"/>
  <c r="AA348" i="20"/>
  <c r="Y348" i="20"/>
  <c r="V348" i="20"/>
  <c r="W348" i="20" s="1"/>
  <c r="X348" i="20" s="1"/>
  <c r="Z348" i="20" s="1"/>
  <c r="U348" i="20"/>
  <c r="T348" i="20"/>
  <c r="R348" i="20"/>
  <c r="O348" i="20"/>
  <c r="N348" i="20"/>
  <c r="K348" i="20"/>
  <c r="J348" i="20"/>
  <c r="L348" i="20" s="1"/>
  <c r="M348" i="20" s="1"/>
  <c r="I348" i="20"/>
  <c r="D348" i="20"/>
  <c r="B348" i="20"/>
  <c r="A348" i="20"/>
  <c r="AE347" i="20"/>
  <c r="AD347" i="20"/>
  <c r="AB347" i="20"/>
  <c r="Y347" i="20"/>
  <c r="X347" i="20"/>
  <c r="W347" i="20"/>
  <c r="V347" i="20"/>
  <c r="U347" i="20"/>
  <c r="T347" i="20"/>
  <c r="R347" i="20"/>
  <c r="O347" i="20"/>
  <c r="N347" i="20"/>
  <c r="L347" i="20"/>
  <c r="M347" i="20" s="1"/>
  <c r="K347" i="20"/>
  <c r="J347" i="20"/>
  <c r="I347" i="20"/>
  <c r="D347" i="20"/>
  <c r="B347" i="20"/>
  <c r="A347" i="20"/>
  <c r="AE346" i="20"/>
  <c r="AD346" i="20"/>
  <c r="AB346" i="20"/>
  <c r="Y346" i="20"/>
  <c r="V346" i="20"/>
  <c r="U346" i="20"/>
  <c r="T346" i="20"/>
  <c r="R346" i="20"/>
  <c r="O346" i="20"/>
  <c r="N346" i="20"/>
  <c r="K346" i="20"/>
  <c r="J346" i="20"/>
  <c r="L346" i="20" s="1"/>
  <c r="M346" i="20" s="1"/>
  <c r="I346" i="20"/>
  <c r="D346" i="20"/>
  <c r="B346" i="20"/>
  <c r="A346" i="20"/>
  <c r="AE345" i="20"/>
  <c r="AD345" i="20"/>
  <c r="AB345" i="20"/>
  <c r="Z345" i="20"/>
  <c r="Y345" i="20"/>
  <c r="X345" i="20"/>
  <c r="AA345" i="20" s="1"/>
  <c r="W345" i="20"/>
  <c r="V345" i="20"/>
  <c r="U345" i="20"/>
  <c r="T345" i="20"/>
  <c r="R345" i="20"/>
  <c r="O345" i="20"/>
  <c r="N345" i="20"/>
  <c r="L345" i="20"/>
  <c r="M345" i="20" s="1"/>
  <c r="K345" i="20"/>
  <c r="J345" i="20"/>
  <c r="I345" i="20"/>
  <c r="D345" i="20"/>
  <c r="B345" i="20"/>
  <c r="A345" i="20"/>
  <c r="AE344" i="20"/>
  <c r="AD344" i="20"/>
  <c r="AB344" i="20"/>
  <c r="Y344" i="20"/>
  <c r="V344" i="20"/>
  <c r="U344" i="20"/>
  <c r="T344" i="20"/>
  <c r="R344" i="20"/>
  <c r="O344" i="20"/>
  <c r="N344" i="20"/>
  <c r="K344" i="20"/>
  <c r="J344" i="20"/>
  <c r="I344" i="20"/>
  <c r="D344" i="20"/>
  <c r="B344" i="20"/>
  <c r="A344" i="20"/>
  <c r="AE343" i="20"/>
  <c r="AD343" i="20"/>
  <c r="AB343" i="20"/>
  <c r="Y343" i="20"/>
  <c r="X343" i="20"/>
  <c r="W343" i="20"/>
  <c r="V343" i="20"/>
  <c r="U343" i="20"/>
  <c r="T343" i="20"/>
  <c r="R343" i="20"/>
  <c r="O343" i="20"/>
  <c r="N343" i="20"/>
  <c r="L343" i="20"/>
  <c r="M343" i="20" s="1"/>
  <c r="K343" i="20"/>
  <c r="J343" i="20"/>
  <c r="I343" i="20"/>
  <c r="D343" i="20"/>
  <c r="B343" i="20"/>
  <c r="A343" i="20"/>
  <c r="AE342" i="20"/>
  <c r="AA342" i="20"/>
  <c r="Z342" i="20"/>
  <c r="Y342" i="20"/>
  <c r="X342" i="20"/>
  <c r="W342" i="20"/>
  <c r="AB342" i="20" s="1"/>
  <c r="T342" i="20"/>
  <c r="N342" i="20"/>
  <c r="K342" i="20"/>
  <c r="J342" i="20"/>
  <c r="L342" i="20" s="1"/>
  <c r="I342" i="20"/>
  <c r="AE339" i="20"/>
  <c r="AD339" i="20"/>
  <c r="AB339" i="20"/>
  <c r="Y339" i="20"/>
  <c r="V339" i="20"/>
  <c r="U339" i="20"/>
  <c r="W339" i="20" s="1"/>
  <c r="X339" i="20" s="1"/>
  <c r="T339" i="20"/>
  <c r="R339" i="20"/>
  <c r="O339" i="20"/>
  <c r="N339" i="20"/>
  <c r="K339" i="20"/>
  <c r="J339" i="20"/>
  <c r="I339" i="20"/>
  <c r="D339" i="20"/>
  <c r="B339" i="20"/>
  <c r="A339" i="20"/>
  <c r="AE338" i="20"/>
  <c r="AD338" i="20"/>
  <c r="AB338" i="20"/>
  <c r="Y338" i="20"/>
  <c r="X338" i="20"/>
  <c r="W338" i="20"/>
  <c r="V338" i="20"/>
  <c r="U338" i="20"/>
  <c r="T338" i="20"/>
  <c r="R338" i="20"/>
  <c r="O338" i="20"/>
  <c r="N338" i="20"/>
  <c r="M338" i="20"/>
  <c r="Q338" i="20" s="1"/>
  <c r="L338" i="20"/>
  <c r="K338" i="20"/>
  <c r="J338" i="20"/>
  <c r="I338" i="20"/>
  <c r="D338" i="20"/>
  <c r="B338" i="20"/>
  <c r="A338" i="20"/>
  <c r="AE337" i="20"/>
  <c r="AD337" i="20"/>
  <c r="AB337" i="20"/>
  <c r="Y337" i="20"/>
  <c r="W337" i="20"/>
  <c r="X337" i="20" s="1"/>
  <c r="V337" i="20"/>
  <c r="U337" i="20"/>
  <c r="T337" i="20"/>
  <c r="R337" i="20"/>
  <c r="P337" i="20"/>
  <c r="O337" i="20"/>
  <c r="N337" i="20"/>
  <c r="K337" i="20"/>
  <c r="J337" i="20"/>
  <c r="L337" i="20" s="1"/>
  <c r="M337" i="20" s="1"/>
  <c r="Q337" i="20" s="1"/>
  <c r="I337" i="20"/>
  <c r="D337" i="20"/>
  <c r="B337" i="20"/>
  <c r="A337" i="20"/>
  <c r="AE336" i="20"/>
  <c r="AD336" i="20"/>
  <c r="AB336" i="20"/>
  <c r="Y336" i="20"/>
  <c r="V336" i="20"/>
  <c r="W336" i="20" s="1"/>
  <c r="X336" i="20" s="1"/>
  <c r="U336" i="20"/>
  <c r="T336" i="20"/>
  <c r="R336" i="20"/>
  <c r="O336" i="20"/>
  <c r="N336" i="20"/>
  <c r="M336" i="20"/>
  <c r="L336" i="20"/>
  <c r="K336" i="20"/>
  <c r="J336" i="20"/>
  <c r="I336" i="20"/>
  <c r="D336" i="20"/>
  <c r="B336" i="20"/>
  <c r="A336" i="20"/>
  <c r="AE335" i="20"/>
  <c r="AD335" i="20"/>
  <c r="AB335" i="20"/>
  <c r="Y335" i="20"/>
  <c r="V335" i="20"/>
  <c r="U335" i="20"/>
  <c r="W335" i="20" s="1"/>
  <c r="X335" i="20" s="1"/>
  <c r="T335" i="20"/>
  <c r="R335" i="20"/>
  <c r="O335" i="20"/>
  <c r="N335" i="20"/>
  <c r="M335" i="20"/>
  <c r="K335" i="20"/>
  <c r="J335" i="20"/>
  <c r="L335" i="20" s="1"/>
  <c r="I335" i="20"/>
  <c r="D335" i="20"/>
  <c r="B335" i="20"/>
  <c r="A335" i="20"/>
  <c r="AE334" i="20"/>
  <c r="AD334" i="20"/>
  <c r="AB334" i="20"/>
  <c r="Y334" i="20"/>
  <c r="V334" i="20"/>
  <c r="U334" i="20"/>
  <c r="W334" i="20" s="1"/>
  <c r="X334" i="20" s="1"/>
  <c r="T334" i="20"/>
  <c r="R334" i="20"/>
  <c r="O334" i="20"/>
  <c r="N334" i="20"/>
  <c r="L334" i="20"/>
  <c r="M334" i="20" s="1"/>
  <c r="K334" i="20"/>
  <c r="J334" i="20"/>
  <c r="I334" i="20"/>
  <c r="D334" i="20"/>
  <c r="B334" i="20"/>
  <c r="A334" i="20"/>
  <c r="AE333" i="20"/>
  <c r="AD333" i="20"/>
  <c r="AB333" i="20"/>
  <c r="Y333" i="20"/>
  <c r="V333" i="20"/>
  <c r="U333" i="20"/>
  <c r="W333" i="20" s="1"/>
  <c r="X333" i="20" s="1"/>
  <c r="T333" i="20"/>
  <c r="R333" i="20"/>
  <c r="O333" i="20"/>
  <c r="L333" i="20" s="1"/>
  <c r="N333" i="20"/>
  <c r="M333" i="20"/>
  <c r="K333" i="20"/>
  <c r="J333" i="20"/>
  <c r="I333" i="20"/>
  <c r="D333" i="20"/>
  <c r="B333" i="20"/>
  <c r="A333" i="20"/>
  <c r="AE332" i="20"/>
  <c r="AD332" i="20"/>
  <c r="AB332" i="20"/>
  <c r="Y332" i="20"/>
  <c r="V332" i="20"/>
  <c r="U332" i="20"/>
  <c r="W332" i="20" s="1"/>
  <c r="X332" i="20" s="1"/>
  <c r="T332" i="20"/>
  <c r="R332" i="20"/>
  <c r="O332" i="20"/>
  <c r="L332" i="20" s="1"/>
  <c r="M332" i="20" s="1"/>
  <c r="N332" i="20"/>
  <c r="K332" i="20"/>
  <c r="J332" i="20"/>
  <c r="I332" i="20"/>
  <c r="D332" i="20"/>
  <c r="B332" i="20"/>
  <c r="A332" i="20"/>
  <c r="AE331" i="20"/>
  <c r="AD331" i="20"/>
  <c r="AB331" i="20"/>
  <c r="Y331" i="20"/>
  <c r="V331" i="20"/>
  <c r="W331" i="20" s="1"/>
  <c r="X331" i="20" s="1"/>
  <c r="U331" i="20"/>
  <c r="T331" i="20"/>
  <c r="R331" i="20"/>
  <c r="Q331" i="20"/>
  <c r="O331" i="20"/>
  <c r="L331" i="20" s="1"/>
  <c r="N331" i="20"/>
  <c r="M331" i="20"/>
  <c r="P331" i="20" s="1"/>
  <c r="K331" i="20"/>
  <c r="J331" i="20"/>
  <c r="I331" i="20"/>
  <c r="D331" i="20"/>
  <c r="B331" i="20"/>
  <c r="A331" i="20"/>
  <c r="AE330" i="20"/>
  <c r="AD330" i="20"/>
  <c r="AB330" i="20"/>
  <c r="Y330" i="20"/>
  <c r="W330" i="20"/>
  <c r="X330" i="20" s="1"/>
  <c r="V330" i="20"/>
  <c r="U330" i="20"/>
  <c r="T330" i="20"/>
  <c r="R330" i="20"/>
  <c r="O330" i="20"/>
  <c r="N330" i="20"/>
  <c r="L330" i="20"/>
  <c r="M330" i="20" s="1"/>
  <c r="K330" i="20"/>
  <c r="J330" i="20"/>
  <c r="I330" i="20"/>
  <c r="D330" i="20"/>
  <c r="B330" i="20"/>
  <c r="A330" i="20"/>
  <c r="AE329" i="20"/>
  <c r="AD329" i="20"/>
  <c r="AB329" i="20"/>
  <c r="Y329" i="20"/>
  <c r="V329" i="20"/>
  <c r="U329" i="20"/>
  <c r="W329" i="20" s="1"/>
  <c r="X329" i="20" s="1"/>
  <c r="T329" i="20"/>
  <c r="R329" i="20"/>
  <c r="O329" i="20"/>
  <c r="N329" i="20"/>
  <c r="K329" i="20"/>
  <c r="J329" i="20"/>
  <c r="L329" i="20" s="1"/>
  <c r="M329" i="20" s="1"/>
  <c r="I329" i="20"/>
  <c r="D329" i="20"/>
  <c r="B329" i="20"/>
  <c r="A329" i="20"/>
  <c r="AE328" i="20"/>
  <c r="AD328" i="20"/>
  <c r="AB328" i="20"/>
  <c r="Y328" i="20"/>
  <c r="V328" i="20"/>
  <c r="U328" i="20"/>
  <c r="W328" i="20" s="1"/>
  <c r="X328" i="20" s="1"/>
  <c r="AA328" i="20" s="1"/>
  <c r="T328" i="20"/>
  <c r="R328" i="20"/>
  <c r="Q328" i="20"/>
  <c r="O328" i="20"/>
  <c r="N328" i="20"/>
  <c r="L328" i="20"/>
  <c r="M328" i="20" s="1"/>
  <c r="P328" i="20" s="1"/>
  <c r="K328" i="20"/>
  <c r="J328" i="20"/>
  <c r="I328" i="20"/>
  <c r="D328" i="20"/>
  <c r="B328" i="20"/>
  <c r="A328" i="20"/>
  <c r="AE327" i="20"/>
  <c r="AD327" i="20"/>
  <c r="AB327" i="20"/>
  <c r="Y327" i="20"/>
  <c r="V327" i="20"/>
  <c r="U327" i="20"/>
  <c r="W327" i="20" s="1"/>
  <c r="X327" i="20" s="1"/>
  <c r="Z327" i="20" s="1"/>
  <c r="T327" i="20"/>
  <c r="R327" i="20"/>
  <c r="O327" i="20"/>
  <c r="N327" i="20"/>
  <c r="K327" i="20"/>
  <c r="J327" i="20"/>
  <c r="L327" i="20" s="1"/>
  <c r="M327" i="20" s="1"/>
  <c r="I327" i="20"/>
  <c r="D327" i="20"/>
  <c r="B327" i="20"/>
  <c r="A327" i="20"/>
  <c r="AE326" i="20"/>
  <c r="AD326" i="20"/>
  <c r="AB326" i="20"/>
  <c r="Y326" i="20"/>
  <c r="V326" i="20"/>
  <c r="U326" i="20"/>
  <c r="W326" i="20" s="1"/>
  <c r="X326" i="20" s="1"/>
  <c r="T326" i="20"/>
  <c r="R326" i="20"/>
  <c r="Q326" i="20"/>
  <c r="P326" i="20"/>
  <c r="O326" i="20"/>
  <c r="N326" i="20"/>
  <c r="L326" i="20"/>
  <c r="M326" i="20" s="1"/>
  <c r="K326" i="20"/>
  <c r="J326" i="20"/>
  <c r="I326" i="20"/>
  <c r="D326" i="20"/>
  <c r="B326" i="20"/>
  <c r="A326" i="20"/>
  <c r="AE325" i="20"/>
  <c r="AD325" i="20"/>
  <c r="AB325" i="20"/>
  <c r="Y325" i="20"/>
  <c r="V325" i="20"/>
  <c r="U325" i="20"/>
  <c r="W325" i="20" s="1"/>
  <c r="X325" i="20" s="1"/>
  <c r="T325" i="20"/>
  <c r="R325" i="20"/>
  <c r="O325" i="20"/>
  <c r="N325" i="20"/>
  <c r="L325" i="20"/>
  <c r="M325" i="20" s="1"/>
  <c r="Q325" i="20" s="1"/>
  <c r="K325" i="20"/>
  <c r="J325" i="20"/>
  <c r="I325" i="20"/>
  <c r="D325" i="20"/>
  <c r="B325" i="20"/>
  <c r="A325" i="20"/>
  <c r="AE324" i="20"/>
  <c r="AD324" i="20"/>
  <c r="AB324" i="20"/>
  <c r="Y324" i="20"/>
  <c r="X324" i="20"/>
  <c r="V324" i="20"/>
  <c r="U324" i="20"/>
  <c r="W324" i="20" s="1"/>
  <c r="T324" i="20"/>
  <c r="R324" i="20"/>
  <c r="Q324" i="20"/>
  <c r="P324" i="20"/>
  <c r="O324" i="20"/>
  <c r="L324" i="20" s="1"/>
  <c r="M324" i="20" s="1"/>
  <c r="N324" i="20"/>
  <c r="K324" i="20"/>
  <c r="J324" i="20"/>
  <c r="I324" i="20"/>
  <c r="D324" i="20"/>
  <c r="B324" i="20"/>
  <c r="A324" i="20"/>
  <c r="AE323" i="20"/>
  <c r="AD323" i="20"/>
  <c r="AB323" i="20"/>
  <c r="Y323" i="20"/>
  <c r="V323" i="20"/>
  <c r="W323" i="20" s="1"/>
  <c r="X323" i="20" s="1"/>
  <c r="AA323" i="20" s="1"/>
  <c r="U323" i="20"/>
  <c r="T323" i="20"/>
  <c r="R323" i="20"/>
  <c r="O323" i="20"/>
  <c r="L323" i="20" s="1"/>
  <c r="M323" i="20" s="1"/>
  <c r="Q323" i="20" s="1"/>
  <c r="N323" i="20"/>
  <c r="K323" i="20"/>
  <c r="J323" i="20"/>
  <c r="I323" i="20"/>
  <c r="D323" i="20"/>
  <c r="B323" i="20"/>
  <c r="A323" i="20"/>
  <c r="AE322" i="20"/>
  <c r="AD322" i="20"/>
  <c r="AB322" i="20"/>
  <c r="Y322" i="20"/>
  <c r="V322" i="20"/>
  <c r="W322" i="20" s="1"/>
  <c r="X322" i="20" s="1"/>
  <c r="U322" i="20"/>
  <c r="T322" i="20"/>
  <c r="R322" i="20"/>
  <c r="P322" i="20"/>
  <c r="O322" i="20"/>
  <c r="L322" i="20" s="1"/>
  <c r="M322" i="20" s="1"/>
  <c r="Q322" i="20" s="1"/>
  <c r="N322" i="20"/>
  <c r="K322" i="20"/>
  <c r="J322" i="20"/>
  <c r="I322" i="20"/>
  <c r="D322" i="20"/>
  <c r="B322" i="20"/>
  <c r="A322" i="20"/>
  <c r="AE321" i="20"/>
  <c r="AD321" i="20"/>
  <c r="AB321" i="20"/>
  <c r="AA321" i="20"/>
  <c r="Y321" i="20"/>
  <c r="W321" i="20"/>
  <c r="X321" i="20" s="1"/>
  <c r="Z321" i="20" s="1"/>
  <c r="V321" i="20"/>
  <c r="U321" i="20"/>
  <c r="T321" i="20"/>
  <c r="R321" i="20"/>
  <c r="O321" i="20"/>
  <c r="N321" i="20"/>
  <c r="K321" i="20"/>
  <c r="J321" i="20"/>
  <c r="I321" i="20"/>
  <c r="D321" i="20"/>
  <c r="B321" i="20"/>
  <c r="A321" i="20"/>
  <c r="AE320" i="20"/>
  <c r="AD320" i="20"/>
  <c r="AB320" i="20"/>
  <c r="Y320" i="20"/>
  <c r="V320" i="20"/>
  <c r="U320" i="20"/>
  <c r="W320" i="20" s="1"/>
  <c r="X320" i="20" s="1"/>
  <c r="T320" i="20"/>
  <c r="R320" i="20"/>
  <c r="O320" i="20"/>
  <c r="L320" i="20" s="1"/>
  <c r="N320" i="20"/>
  <c r="M320" i="20"/>
  <c r="K320" i="20"/>
  <c r="J320" i="20"/>
  <c r="I320" i="20"/>
  <c r="D320" i="20"/>
  <c r="B320" i="20"/>
  <c r="A320" i="20"/>
  <c r="AE319" i="20"/>
  <c r="AD319" i="20"/>
  <c r="AB319" i="20"/>
  <c r="Y319" i="20"/>
  <c r="X319" i="20"/>
  <c r="AA319" i="20" s="1"/>
  <c r="V319" i="20"/>
  <c r="W319" i="20" s="1"/>
  <c r="U319" i="20"/>
  <c r="T319" i="20"/>
  <c r="R319" i="20"/>
  <c r="O319" i="20"/>
  <c r="N319" i="20"/>
  <c r="K319" i="20"/>
  <c r="J319" i="20"/>
  <c r="L319" i="20" s="1"/>
  <c r="M319" i="20" s="1"/>
  <c r="Q319" i="20" s="1"/>
  <c r="I319" i="20"/>
  <c r="D319" i="20"/>
  <c r="B319" i="20"/>
  <c r="A319" i="20"/>
  <c r="AE318" i="20"/>
  <c r="AD318" i="20"/>
  <c r="AB318" i="20"/>
  <c r="Y318" i="20"/>
  <c r="W318" i="20"/>
  <c r="X318" i="20" s="1"/>
  <c r="V318" i="20"/>
  <c r="U318" i="20"/>
  <c r="T318" i="20"/>
  <c r="R318" i="20"/>
  <c r="O318" i="20"/>
  <c r="L318" i="20" s="1"/>
  <c r="M318" i="20" s="1"/>
  <c r="Q318" i="20" s="1"/>
  <c r="N318" i="20"/>
  <c r="K318" i="20"/>
  <c r="J318" i="20"/>
  <c r="I318" i="20"/>
  <c r="D318" i="20"/>
  <c r="B318" i="20"/>
  <c r="A318" i="20"/>
  <c r="AE317" i="20"/>
  <c r="AD317" i="20"/>
  <c r="AB317" i="20"/>
  <c r="AA317" i="20"/>
  <c r="Z317" i="20"/>
  <c r="Y317" i="20"/>
  <c r="V317" i="20"/>
  <c r="W317" i="20" s="1"/>
  <c r="X317" i="20" s="1"/>
  <c r="U317" i="20"/>
  <c r="T317" i="20"/>
  <c r="R317" i="20"/>
  <c r="O317" i="20"/>
  <c r="N317" i="20"/>
  <c r="K317" i="20"/>
  <c r="J317" i="20"/>
  <c r="L317" i="20" s="1"/>
  <c r="M317" i="20" s="1"/>
  <c r="I317" i="20"/>
  <c r="D317" i="20"/>
  <c r="B317" i="20"/>
  <c r="A317" i="20"/>
  <c r="AE316" i="20"/>
  <c r="AD316" i="20"/>
  <c r="AB316" i="20"/>
  <c r="Y316" i="20"/>
  <c r="V316" i="20"/>
  <c r="U316" i="20"/>
  <c r="T316" i="20"/>
  <c r="R316" i="20"/>
  <c r="O316" i="20"/>
  <c r="N316" i="20"/>
  <c r="L316" i="20"/>
  <c r="M316" i="20" s="1"/>
  <c r="K316" i="20"/>
  <c r="J316" i="20"/>
  <c r="I316" i="20"/>
  <c r="D316" i="20"/>
  <c r="B316" i="20"/>
  <c r="A316" i="20"/>
  <c r="AE315" i="20"/>
  <c r="AD315" i="20"/>
  <c r="AB315" i="20"/>
  <c r="Y315" i="20"/>
  <c r="V315" i="20"/>
  <c r="U315" i="20"/>
  <c r="W315" i="20" s="1"/>
  <c r="X315" i="20" s="1"/>
  <c r="T315" i="20"/>
  <c r="R315" i="20"/>
  <c r="O315" i="20"/>
  <c r="N315" i="20"/>
  <c r="K315" i="20"/>
  <c r="J315" i="20"/>
  <c r="L315" i="20" s="1"/>
  <c r="M315" i="20" s="1"/>
  <c r="I315" i="20"/>
  <c r="D315" i="20"/>
  <c r="B315" i="20"/>
  <c r="A315" i="20"/>
  <c r="AE314" i="20"/>
  <c r="AD314" i="20"/>
  <c r="AB314" i="20"/>
  <c r="Y314" i="20"/>
  <c r="V314" i="20"/>
  <c r="W314" i="20" s="1"/>
  <c r="X314" i="20" s="1"/>
  <c r="U314" i="20"/>
  <c r="T314" i="20"/>
  <c r="R314" i="20"/>
  <c r="O314" i="20"/>
  <c r="L314" i="20" s="1"/>
  <c r="M314" i="20" s="1"/>
  <c r="Q314" i="20" s="1"/>
  <c r="N314" i="20"/>
  <c r="K314" i="20"/>
  <c r="J314" i="20"/>
  <c r="I314" i="20"/>
  <c r="D314" i="20"/>
  <c r="B314" i="20"/>
  <c r="A314" i="20"/>
  <c r="AE313" i="20"/>
  <c r="AD313" i="20"/>
  <c r="AB313" i="20"/>
  <c r="Y313" i="20"/>
  <c r="V313" i="20"/>
  <c r="U313" i="20"/>
  <c r="W313" i="20" s="1"/>
  <c r="X313" i="20" s="1"/>
  <c r="T313" i="20"/>
  <c r="R313" i="20"/>
  <c r="O313" i="20"/>
  <c r="N313" i="20"/>
  <c r="L313" i="20"/>
  <c r="M313" i="20" s="1"/>
  <c r="K313" i="20"/>
  <c r="J313" i="20"/>
  <c r="I313" i="20"/>
  <c r="D313" i="20"/>
  <c r="B313" i="20"/>
  <c r="A313" i="20"/>
  <c r="AE312" i="20"/>
  <c r="AD312" i="20"/>
  <c r="AB312" i="20"/>
  <c r="Y312" i="20"/>
  <c r="V312" i="20"/>
  <c r="U312" i="20"/>
  <c r="T312" i="20"/>
  <c r="R312" i="20"/>
  <c r="O312" i="20"/>
  <c r="N312" i="20"/>
  <c r="L312" i="20"/>
  <c r="M312" i="20" s="1"/>
  <c r="Q312" i="20" s="1"/>
  <c r="K312" i="20"/>
  <c r="J312" i="20"/>
  <c r="I312" i="20"/>
  <c r="D312" i="20"/>
  <c r="B312" i="20"/>
  <c r="A312" i="20"/>
  <c r="AE311" i="20"/>
  <c r="AD311" i="20"/>
  <c r="AB311" i="20"/>
  <c r="Y311" i="20"/>
  <c r="V311" i="20"/>
  <c r="U311" i="20"/>
  <c r="W311" i="20" s="1"/>
  <c r="X311" i="20" s="1"/>
  <c r="T311" i="20"/>
  <c r="R311" i="20"/>
  <c r="O311" i="20"/>
  <c r="N311" i="20"/>
  <c r="L311" i="20"/>
  <c r="M311" i="20" s="1"/>
  <c r="K311" i="20"/>
  <c r="J311" i="20"/>
  <c r="I311" i="20"/>
  <c r="D311" i="20"/>
  <c r="B311" i="20"/>
  <c r="A311" i="20"/>
  <c r="AE310" i="20"/>
  <c r="AD310" i="20"/>
  <c r="AB310" i="20"/>
  <c r="Y310" i="20"/>
  <c r="V310" i="20"/>
  <c r="U310" i="20"/>
  <c r="W310" i="20" s="1"/>
  <c r="X310" i="20" s="1"/>
  <c r="T310" i="20"/>
  <c r="R310" i="20"/>
  <c r="O310" i="20"/>
  <c r="L310" i="20" s="1"/>
  <c r="M310" i="20" s="1"/>
  <c r="Q310" i="20" s="1"/>
  <c r="N310" i="20"/>
  <c r="K310" i="20"/>
  <c r="J310" i="20"/>
  <c r="I310" i="20"/>
  <c r="D310" i="20"/>
  <c r="B310" i="20"/>
  <c r="A310" i="20"/>
  <c r="AE309" i="20"/>
  <c r="AD309" i="20"/>
  <c r="AB309" i="20"/>
  <c r="Y309" i="20"/>
  <c r="W309" i="20"/>
  <c r="X309" i="20" s="1"/>
  <c r="V309" i="20"/>
  <c r="U309" i="20"/>
  <c r="T309" i="20"/>
  <c r="R309" i="20"/>
  <c r="O309" i="20"/>
  <c r="N309" i="20"/>
  <c r="L309" i="20"/>
  <c r="M309" i="20" s="1"/>
  <c r="K309" i="20"/>
  <c r="J309" i="20"/>
  <c r="I309" i="20"/>
  <c r="D309" i="20"/>
  <c r="B309" i="20"/>
  <c r="A309" i="20"/>
  <c r="AE308" i="20"/>
  <c r="AD308" i="20"/>
  <c r="AB308" i="20"/>
  <c r="Y308" i="20"/>
  <c r="V308" i="20"/>
  <c r="W308" i="20" s="1"/>
  <c r="X308" i="20" s="1"/>
  <c r="U308" i="20"/>
  <c r="T308" i="20"/>
  <c r="R308" i="20"/>
  <c r="O308" i="20"/>
  <c r="N308" i="20"/>
  <c r="L308" i="20"/>
  <c r="M308" i="20" s="1"/>
  <c r="Q308" i="20" s="1"/>
  <c r="K308" i="20"/>
  <c r="J308" i="20"/>
  <c r="I308" i="20"/>
  <c r="D308" i="20"/>
  <c r="B308" i="20"/>
  <c r="A308" i="20"/>
  <c r="AE307" i="20"/>
  <c r="AD307" i="20"/>
  <c r="AB307" i="20"/>
  <c r="Y307" i="20"/>
  <c r="W307" i="20"/>
  <c r="X307" i="20" s="1"/>
  <c r="V307" i="20"/>
  <c r="U307" i="20"/>
  <c r="T307" i="20"/>
  <c r="R307" i="20"/>
  <c r="Q307" i="20"/>
  <c r="O307" i="20"/>
  <c r="N307" i="20"/>
  <c r="K307" i="20"/>
  <c r="J307" i="20"/>
  <c r="L307" i="20" s="1"/>
  <c r="M307" i="20" s="1"/>
  <c r="P307" i="20" s="1"/>
  <c r="I307" i="20"/>
  <c r="D307" i="20"/>
  <c r="B307" i="20"/>
  <c r="A307" i="20"/>
  <c r="AE306" i="20"/>
  <c r="AD306" i="20"/>
  <c r="AB306" i="20"/>
  <c r="Y306" i="20"/>
  <c r="X306" i="20"/>
  <c r="AA306" i="20" s="1"/>
  <c r="W306" i="20"/>
  <c r="V306" i="20"/>
  <c r="U306" i="20"/>
  <c r="T306" i="20"/>
  <c r="R306" i="20"/>
  <c r="O306" i="20"/>
  <c r="N306" i="20"/>
  <c r="M306" i="20"/>
  <c r="L306" i="20"/>
  <c r="K306" i="20"/>
  <c r="J306" i="20"/>
  <c r="I306" i="20"/>
  <c r="D306" i="20"/>
  <c r="B306" i="20"/>
  <c r="A306" i="20"/>
  <c r="AE305" i="20"/>
  <c r="N305" i="20" s="1"/>
  <c r="Y305" i="20"/>
  <c r="X305" i="20"/>
  <c r="W305" i="20"/>
  <c r="AB305" i="20" s="1"/>
  <c r="T305" i="20"/>
  <c r="L305" i="20"/>
  <c r="K305" i="20"/>
  <c r="J305" i="20"/>
  <c r="I305" i="20"/>
  <c r="AE302" i="20"/>
  <c r="AD302" i="20"/>
  <c r="AB302" i="20"/>
  <c r="AA302" i="20"/>
  <c r="Y302" i="20"/>
  <c r="V302" i="20"/>
  <c r="U302" i="20"/>
  <c r="W302" i="20" s="1"/>
  <c r="X302" i="20" s="1"/>
  <c r="Z302" i="20" s="1"/>
  <c r="T302" i="20"/>
  <c r="R302" i="20"/>
  <c r="O302" i="20"/>
  <c r="N302" i="20"/>
  <c r="K302" i="20"/>
  <c r="J302" i="20"/>
  <c r="L302" i="20" s="1"/>
  <c r="M302" i="20" s="1"/>
  <c r="I302" i="20"/>
  <c r="D302" i="20"/>
  <c r="B302" i="20"/>
  <c r="A302" i="20"/>
  <c r="AE301" i="20"/>
  <c r="AD301" i="20"/>
  <c r="AB301" i="20"/>
  <c r="Y301" i="20"/>
  <c r="V301" i="20"/>
  <c r="U301" i="20"/>
  <c r="T301" i="20"/>
  <c r="R301" i="20"/>
  <c r="O301" i="20"/>
  <c r="N301" i="20"/>
  <c r="K301" i="20"/>
  <c r="J301" i="20"/>
  <c r="L301" i="20" s="1"/>
  <c r="M301" i="20" s="1"/>
  <c r="I301" i="20"/>
  <c r="D301" i="20"/>
  <c r="B301" i="20"/>
  <c r="A301" i="20"/>
  <c r="AE300" i="20"/>
  <c r="AD300" i="20"/>
  <c r="AB300" i="20"/>
  <c r="Y300" i="20"/>
  <c r="V300" i="20"/>
  <c r="U300" i="20"/>
  <c r="T300" i="20"/>
  <c r="R300" i="20"/>
  <c r="O300" i="20"/>
  <c r="N300" i="20"/>
  <c r="K300" i="20"/>
  <c r="J300" i="20"/>
  <c r="I300" i="20"/>
  <c r="D300" i="20"/>
  <c r="B300" i="20"/>
  <c r="A300" i="20"/>
  <c r="AE299" i="20"/>
  <c r="AD299" i="20"/>
  <c r="AB299" i="20"/>
  <c r="Y299" i="20"/>
  <c r="W299" i="20"/>
  <c r="X299" i="20" s="1"/>
  <c r="V299" i="20"/>
  <c r="U299" i="20"/>
  <c r="T299" i="20"/>
  <c r="R299" i="20"/>
  <c r="O299" i="20"/>
  <c r="N299" i="20"/>
  <c r="L299" i="20"/>
  <c r="M299" i="20" s="1"/>
  <c r="K299" i="20"/>
  <c r="J299" i="20"/>
  <c r="I299" i="20"/>
  <c r="D299" i="20"/>
  <c r="B299" i="20"/>
  <c r="A299" i="20"/>
  <c r="AE298" i="20"/>
  <c r="AD298" i="20"/>
  <c r="AB298" i="20"/>
  <c r="Y298" i="20"/>
  <c r="V298" i="20"/>
  <c r="U298" i="20"/>
  <c r="W298" i="20" s="1"/>
  <c r="X298" i="20" s="1"/>
  <c r="T298" i="20"/>
  <c r="R298" i="20"/>
  <c r="O298" i="20"/>
  <c r="N298" i="20"/>
  <c r="L298" i="20"/>
  <c r="M298" i="20" s="1"/>
  <c r="K298" i="20"/>
  <c r="J298" i="20"/>
  <c r="I298" i="20"/>
  <c r="D298" i="20"/>
  <c r="B298" i="20"/>
  <c r="A298" i="20"/>
  <c r="AE297" i="20"/>
  <c r="AD297" i="20"/>
  <c r="AB297" i="20"/>
  <c r="Y297" i="20"/>
  <c r="V297" i="20"/>
  <c r="U297" i="20"/>
  <c r="W297" i="20" s="1"/>
  <c r="X297" i="20" s="1"/>
  <c r="T297" i="20"/>
  <c r="R297" i="20"/>
  <c r="O297" i="20"/>
  <c r="N297" i="20"/>
  <c r="M297" i="20"/>
  <c r="L297" i="20"/>
  <c r="K297" i="20"/>
  <c r="J297" i="20"/>
  <c r="I297" i="20"/>
  <c r="D297" i="20"/>
  <c r="B297" i="20"/>
  <c r="A297" i="20"/>
  <c r="AE296" i="20"/>
  <c r="AD296" i="20"/>
  <c r="AB296" i="20"/>
  <c r="Y296" i="20"/>
  <c r="V296" i="20"/>
  <c r="U296" i="20"/>
  <c r="W296" i="20" s="1"/>
  <c r="X296" i="20" s="1"/>
  <c r="Z296" i="20" s="1"/>
  <c r="T296" i="20"/>
  <c r="R296" i="20"/>
  <c r="Q296" i="20"/>
  <c r="P296" i="20"/>
  <c r="O296" i="20"/>
  <c r="N296" i="20"/>
  <c r="M296" i="20"/>
  <c r="K296" i="20"/>
  <c r="J296" i="20"/>
  <c r="L296" i="20" s="1"/>
  <c r="I296" i="20"/>
  <c r="D296" i="20"/>
  <c r="B296" i="20"/>
  <c r="A296" i="20"/>
  <c r="AE295" i="20"/>
  <c r="AD295" i="20"/>
  <c r="AB295" i="20"/>
  <c r="AA295" i="20"/>
  <c r="Y295" i="20"/>
  <c r="V295" i="20"/>
  <c r="W295" i="20" s="1"/>
  <c r="X295" i="20" s="1"/>
  <c r="Z295" i="20" s="1"/>
  <c r="U295" i="20"/>
  <c r="T295" i="20"/>
  <c r="R295" i="20"/>
  <c r="O295" i="20"/>
  <c r="N295" i="20"/>
  <c r="K295" i="20"/>
  <c r="J295" i="20"/>
  <c r="L295" i="20" s="1"/>
  <c r="M295" i="20" s="1"/>
  <c r="I295" i="20"/>
  <c r="D295" i="20"/>
  <c r="B295" i="20"/>
  <c r="A295" i="20"/>
  <c r="AE294" i="20"/>
  <c r="AD294" i="20"/>
  <c r="AB294" i="20"/>
  <c r="Y294" i="20"/>
  <c r="V294" i="20"/>
  <c r="W294" i="20" s="1"/>
  <c r="X294" i="20" s="1"/>
  <c r="U294" i="20"/>
  <c r="T294" i="20"/>
  <c r="R294" i="20"/>
  <c r="O294" i="20"/>
  <c r="N294" i="20"/>
  <c r="K294" i="20"/>
  <c r="J294" i="20"/>
  <c r="L294" i="20" s="1"/>
  <c r="M294" i="20" s="1"/>
  <c r="I294" i="20"/>
  <c r="D294" i="20"/>
  <c r="B294" i="20"/>
  <c r="A294" i="20"/>
  <c r="AE293" i="20"/>
  <c r="AD293" i="20"/>
  <c r="AB293" i="20"/>
  <c r="Y293" i="20"/>
  <c r="V293" i="20"/>
  <c r="U293" i="20"/>
  <c r="W293" i="20" s="1"/>
  <c r="X293" i="20" s="1"/>
  <c r="T293" i="20"/>
  <c r="R293" i="20"/>
  <c r="O293" i="20"/>
  <c r="L293" i="20" s="1"/>
  <c r="N293" i="20"/>
  <c r="M293" i="20"/>
  <c r="K293" i="20"/>
  <c r="J293" i="20"/>
  <c r="I293" i="20"/>
  <c r="D293" i="20"/>
  <c r="B293" i="20"/>
  <c r="A293" i="20"/>
  <c r="AE292" i="20"/>
  <c r="AD292" i="20"/>
  <c r="AB292" i="20"/>
  <c r="Y292" i="20"/>
  <c r="V292" i="20"/>
  <c r="U292" i="20"/>
  <c r="W292" i="20" s="1"/>
  <c r="X292" i="20" s="1"/>
  <c r="T292" i="20"/>
  <c r="R292" i="20"/>
  <c r="O292" i="20"/>
  <c r="N292" i="20"/>
  <c r="M292" i="20"/>
  <c r="K292" i="20"/>
  <c r="J292" i="20"/>
  <c r="L292" i="20" s="1"/>
  <c r="I292" i="20"/>
  <c r="D292" i="20"/>
  <c r="B292" i="20"/>
  <c r="A292" i="20"/>
  <c r="AE291" i="20"/>
  <c r="AD291" i="20"/>
  <c r="AB291" i="20"/>
  <c r="AA291" i="20"/>
  <c r="Y291" i="20"/>
  <c r="V291" i="20"/>
  <c r="U291" i="20"/>
  <c r="W291" i="20" s="1"/>
  <c r="X291" i="20" s="1"/>
  <c r="Z291" i="20" s="1"/>
  <c r="T291" i="20"/>
  <c r="R291" i="20"/>
  <c r="O291" i="20"/>
  <c r="N291" i="20"/>
  <c r="K291" i="20"/>
  <c r="J291" i="20"/>
  <c r="L291" i="20" s="1"/>
  <c r="M291" i="20" s="1"/>
  <c r="I291" i="20"/>
  <c r="D291" i="20"/>
  <c r="B291" i="20"/>
  <c r="A291" i="20"/>
  <c r="AE290" i="20"/>
  <c r="AD290" i="20"/>
  <c r="AB290" i="20"/>
  <c r="Y290" i="20"/>
  <c r="V290" i="20"/>
  <c r="U290" i="20"/>
  <c r="W290" i="20" s="1"/>
  <c r="X290" i="20" s="1"/>
  <c r="T290" i="20"/>
  <c r="R290" i="20"/>
  <c r="O290" i="20"/>
  <c r="N290" i="20"/>
  <c r="K290" i="20"/>
  <c r="J290" i="20"/>
  <c r="I290" i="20"/>
  <c r="D290" i="20"/>
  <c r="B290" i="20"/>
  <c r="A290" i="20"/>
  <c r="AE289" i="20"/>
  <c r="AD289" i="20"/>
  <c r="AB289" i="20"/>
  <c r="Y289" i="20"/>
  <c r="V289" i="20"/>
  <c r="U289" i="20"/>
  <c r="W289" i="20" s="1"/>
  <c r="X289" i="20" s="1"/>
  <c r="Z289" i="20" s="1"/>
  <c r="T289" i="20"/>
  <c r="R289" i="20"/>
  <c r="O289" i="20"/>
  <c r="N289" i="20"/>
  <c r="K289" i="20"/>
  <c r="J289" i="20"/>
  <c r="L289" i="20" s="1"/>
  <c r="M289" i="20" s="1"/>
  <c r="I289" i="20"/>
  <c r="D289" i="20"/>
  <c r="B289" i="20"/>
  <c r="A289" i="20"/>
  <c r="AE288" i="20"/>
  <c r="AD288" i="20"/>
  <c r="AB288" i="20"/>
  <c r="Y288" i="20"/>
  <c r="W288" i="20"/>
  <c r="X288" i="20" s="1"/>
  <c r="V288" i="20"/>
  <c r="U288" i="20"/>
  <c r="T288" i="20"/>
  <c r="R288" i="20"/>
  <c r="O288" i="20"/>
  <c r="N288" i="20"/>
  <c r="L288" i="20"/>
  <c r="M288" i="20" s="1"/>
  <c r="K288" i="20"/>
  <c r="J288" i="20"/>
  <c r="I288" i="20"/>
  <c r="D288" i="20"/>
  <c r="B288" i="20"/>
  <c r="A288" i="20"/>
  <c r="AE287" i="20"/>
  <c r="AD287" i="20"/>
  <c r="AB287" i="20"/>
  <c r="Y287" i="20"/>
  <c r="V287" i="20"/>
  <c r="U287" i="20"/>
  <c r="T287" i="20"/>
  <c r="R287" i="20"/>
  <c r="O287" i="20"/>
  <c r="N287" i="20"/>
  <c r="L287" i="20"/>
  <c r="M287" i="20" s="1"/>
  <c r="K287" i="20"/>
  <c r="J287" i="20"/>
  <c r="I287" i="20"/>
  <c r="D287" i="20"/>
  <c r="B287" i="20"/>
  <c r="A287" i="20"/>
  <c r="AE286" i="20"/>
  <c r="AD286" i="20"/>
  <c r="AB286" i="20"/>
  <c r="Y286" i="20"/>
  <c r="V286" i="20"/>
  <c r="U286" i="20"/>
  <c r="W286" i="20" s="1"/>
  <c r="X286" i="20" s="1"/>
  <c r="Z286" i="20" s="1"/>
  <c r="T286" i="20"/>
  <c r="R286" i="20"/>
  <c r="O286" i="20"/>
  <c r="N286" i="20"/>
  <c r="K286" i="20"/>
  <c r="J286" i="20"/>
  <c r="L286" i="20" s="1"/>
  <c r="M286" i="20" s="1"/>
  <c r="I286" i="20"/>
  <c r="D286" i="20"/>
  <c r="B286" i="20"/>
  <c r="A286" i="20"/>
  <c r="AE285" i="20"/>
  <c r="AD285" i="20"/>
  <c r="AB285" i="20"/>
  <c r="Z285" i="20"/>
  <c r="Y285" i="20"/>
  <c r="V285" i="20"/>
  <c r="W285" i="20" s="1"/>
  <c r="X285" i="20" s="1"/>
  <c r="AA285" i="20" s="1"/>
  <c r="U285" i="20"/>
  <c r="T285" i="20"/>
  <c r="R285" i="20"/>
  <c r="O285" i="20"/>
  <c r="N285" i="20"/>
  <c r="K285" i="20"/>
  <c r="J285" i="20"/>
  <c r="L285" i="20" s="1"/>
  <c r="M285" i="20" s="1"/>
  <c r="I285" i="20"/>
  <c r="D285" i="20"/>
  <c r="B285" i="20"/>
  <c r="A285" i="20"/>
  <c r="AE284" i="20"/>
  <c r="AD284" i="20"/>
  <c r="AB284" i="20"/>
  <c r="Y284" i="20"/>
  <c r="W284" i="20"/>
  <c r="X284" i="20" s="1"/>
  <c r="Z284" i="20" s="1"/>
  <c r="V284" i="20"/>
  <c r="U284" i="20"/>
  <c r="T284" i="20"/>
  <c r="R284" i="20"/>
  <c r="O284" i="20"/>
  <c r="L284" i="20" s="1"/>
  <c r="M284" i="20" s="1"/>
  <c r="P284" i="20" s="1"/>
  <c r="N284" i="20"/>
  <c r="K284" i="20"/>
  <c r="J284" i="20"/>
  <c r="I284" i="20"/>
  <c r="D284" i="20"/>
  <c r="B284" i="20"/>
  <c r="A284" i="20"/>
  <c r="AE283" i="20"/>
  <c r="AD283" i="20"/>
  <c r="AB283" i="20"/>
  <c r="Y283" i="20"/>
  <c r="V283" i="20"/>
  <c r="U283" i="20"/>
  <c r="W283" i="20" s="1"/>
  <c r="X283" i="20" s="1"/>
  <c r="T283" i="20"/>
  <c r="R283" i="20"/>
  <c r="O283" i="20"/>
  <c r="L283" i="20" s="1"/>
  <c r="M283" i="20" s="1"/>
  <c r="N283" i="20"/>
  <c r="K283" i="20"/>
  <c r="J283" i="20"/>
  <c r="I283" i="20"/>
  <c r="D283" i="20"/>
  <c r="B283" i="20"/>
  <c r="A283" i="20"/>
  <c r="AE282" i="20"/>
  <c r="AD282" i="20"/>
  <c r="AB282" i="20"/>
  <c r="Y282" i="20"/>
  <c r="V282" i="20"/>
  <c r="U282" i="20"/>
  <c r="W282" i="20" s="1"/>
  <c r="X282" i="20" s="1"/>
  <c r="T282" i="20"/>
  <c r="R282" i="20"/>
  <c r="O282" i="20"/>
  <c r="N282" i="20"/>
  <c r="K282" i="20"/>
  <c r="J282" i="20"/>
  <c r="L282" i="20" s="1"/>
  <c r="M282" i="20" s="1"/>
  <c r="I282" i="20"/>
  <c r="D282" i="20"/>
  <c r="B282" i="20"/>
  <c r="A282" i="20"/>
  <c r="AE281" i="20"/>
  <c r="AD281" i="20"/>
  <c r="AB281" i="20"/>
  <c r="Y281" i="20"/>
  <c r="V281" i="20"/>
  <c r="U281" i="20"/>
  <c r="T281" i="20"/>
  <c r="R281" i="20"/>
  <c r="O281" i="20"/>
  <c r="N281" i="20"/>
  <c r="L281" i="20"/>
  <c r="M281" i="20" s="1"/>
  <c r="K281" i="20"/>
  <c r="J281" i="20"/>
  <c r="I281" i="20"/>
  <c r="D281" i="20"/>
  <c r="B281" i="20"/>
  <c r="A281" i="20"/>
  <c r="AE280" i="20"/>
  <c r="AD280" i="20"/>
  <c r="AB280" i="20"/>
  <c r="Y280" i="20"/>
  <c r="V280" i="20"/>
  <c r="U280" i="20"/>
  <c r="W280" i="20" s="1"/>
  <c r="X280" i="20" s="1"/>
  <c r="T280" i="20"/>
  <c r="R280" i="20"/>
  <c r="O280" i="20"/>
  <c r="N280" i="20"/>
  <c r="L280" i="20"/>
  <c r="M280" i="20" s="1"/>
  <c r="K280" i="20"/>
  <c r="J280" i="20"/>
  <c r="I280" i="20"/>
  <c r="D280" i="20"/>
  <c r="B280" i="20"/>
  <c r="A280" i="20"/>
  <c r="AE279" i="20"/>
  <c r="AD279" i="20"/>
  <c r="AB279" i="20"/>
  <c r="AA279" i="20"/>
  <c r="Z279" i="20"/>
  <c r="Y279" i="20"/>
  <c r="V279" i="20"/>
  <c r="U279" i="20"/>
  <c r="W279" i="20" s="1"/>
  <c r="X279" i="20" s="1"/>
  <c r="T279" i="20"/>
  <c r="R279" i="20"/>
  <c r="O279" i="20"/>
  <c r="N279" i="20"/>
  <c r="K279" i="20"/>
  <c r="J279" i="20"/>
  <c r="I279" i="20"/>
  <c r="D279" i="20"/>
  <c r="B279" i="20"/>
  <c r="A279" i="20"/>
  <c r="AE278" i="20"/>
  <c r="AD278" i="20"/>
  <c r="AB278" i="20"/>
  <c r="Y278" i="20"/>
  <c r="V278" i="20"/>
  <c r="W278" i="20" s="1"/>
  <c r="X278" i="20" s="1"/>
  <c r="Z278" i="20" s="1"/>
  <c r="U278" i="20"/>
  <c r="T278" i="20"/>
  <c r="R278" i="20"/>
  <c r="O278" i="20"/>
  <c r="N278" i="20"/>
  <c r="K278" i="20"/>
  <c r="J278" i="20"/>
  <c r="I278" i="20"/>
  <c r="D278" i="20"/>
  <c r="B278" i="20"/>
  <c r="A278" i="20"/>
  <c r="AE277" i="20"/>
  <c r="AD277" i="20"/>
  <c r="AB277" i="20"/>
  <c r="Y277" i="20"/>
  <c r="V277" i="20"/>
  <c r="W277" i="20" s="1"/>
  <c r="X277" i="20" s="1"/>
  <c r="U277" i="20"/>
  <c r="T277" i="20"/>
  <c r="R277" i="20"/>
  <c r="O277" i="20"/>
  <c r="N277" i="20"/>
  <c r="L277" i="20"/>
  <c r="M277" i="20" s="1"/>
  <c r="K277" i="20"/>
  <c r="J277" i="20"/>
  <c r="I277" i="20"/>
  <c r="D277" i="20"/>
  <c r="B277" i="20"/>
  <c r="A277" i="20"/>
  <c r="AE276" i="20"/>
  <c r="AD276" i="20"/>
  <c r="AB276" i="20"/>
  <c r="Y276" i="20"/>
  <c r="W276" i="20"/>
  <c r="X276" i="20" s="1"/>
  <c r="V276" i="20"/>
  <c r="U276" i="20"/>
  <c r="T276" i="20"/>
  <c r="R276" i="20"/>
  <c r="Q276" i="20"/>
  <c r="O276" i="20"/>
  <c r="L276" i="20" s="1"/>
  <c r="M276" i="20" s="1"/>
  <c r="P276" i="20" s="1"/>
  <c r="N276" i="20"/>
  <c r="K276" i="20"/>
  <c r="J276" i="20"/>
  <c r="I276" i="20"/>
  <c r="D276" i="20"/>
  <c r="B276" i="20"/>
  <c r="A276" i="20"/>
  <c r="AE275" i="20"/>
  <c r="AD275" i="20"/>
  <c r="AB275" i="20"/>
  <c r="Y275" i="20"/>
  <c r="X275" i="20"/>
  <c r="AA275" i="20" s="1"/>
  <c r="V275" i="20"/>
  <c r="U275" i="20"/>
  <c r="W275" i="20" s="1"/>
  <c r="T275" i="20"/>
  <c r="R275" i="20"/>
  <c r="O275" i="20"/>
  <c r="N275" i="20"/>
  <c r="L275" i="20"/>
  <c r="M275" i="20" s="1"/>
  <c r="K275" i="20"/>
  <c r="J275" i="20"/>
  <c r="I275" i="20"/>
  <c r="D275" i="20"/>
  <c r="B275" i="20"/>
  <c r="A275" i="20"/>
  <c r="AE274" i="20"/>
  <c r="AD274" i="20"/>
  <c r="AB274" i="20"/>
  <c r="Y274" i="20"/>
  <c r="X274" i="20"/>
  <c r="V274" i="20"/>
  <c r="U274" i="20"/>
  <c r="W274" i="20" s="1"/>
  <c r="T274" i="20"/>
  <c r="R274" i="20"/>
  <c r="Q274" i="20"/>
  <c r="O274" i="20"/>
  <c r="N274" i="20"/>
  <c r="K274" i="20"/>
  <c r="J274" i="20"/>
  <c r="L274" i="20" s="1"/>
  <c r="M274" i="20" s="1"/>
  <c r="P274" i="20" s="1"/>
  <c r="I274" i="20"/>
  <c r="D274" i="20"/>
  <c r="B274" i="20"/>
  <c r="A274" i="20"/>
  <c r="AE273" i="20"/>
  <c r="AD273" i="20"/>
  <c r="AB273" i="20"/>
  <c r="Y273" i="20"/>
  <c r="V273" i="20"/>
  <c r="W273" i="20" s="1"/>
  <c r="X273" i="20" s="1"/>
  <c r="Z273" i="20" s="1"/>
  <c r="U273" i="20"/>
  <c r="T273" i="20"/>
  <c r="R273" i="20"/>
  <c r="O273" i="20"/>
  <c r="N273" i="20"/>
  <c r="K273" i="20"/>
  <c r="J273" i="20"/>
  <c r="L273" i="20" s="1"/>
  <c r="M273" i="20" s="1"/>
  <c r="I273" i="20"/>
  <c r="D273" i="20"/>
  <c r="B273" i="20"/>
  <c r="A273" i="20"/>
  <c r="AE272" i="20"/>
  <c r="AD272" i="20"/>
  <c r="AB272" i="20"/>
  <c r="Y272" i="20"/>
  <c r="V272" i="20"/>
  <c r="U272" i="20"/>
  <c r="W272" i="20" s="1"/>
  <c r="X272" i="20" s="1"/>
  <c r="Z272" i="20" s="1"/>
  <c r="T272" i="20"/>
  <c r="R272" i="20"/>
  <c r="O272" i="20"/>
  <c r="N272" i="20"/>
  <c r="L272" i="20"/>
  <c r="M272" i="20" s="1"/>
  <c r="K272" i="20"/>
  <c r="J272" i="20"/>
  <c r="I272" i="20"/>
  <c r="D272" i="20"/>
  <c r="B272" i="20"/>
  <c r="A272" i="20"/>
  <c r="AE271" i="20"/>
  <c r="AD271" i="20"/>
  <c r="AB271" i="20"/>
  <c r="Y271" i="20"/>
  <c r="V271" i="20"/>
  <c r="W271" i="20" s="1"/>
  <c r="X271" i="20" s="1"/>
  <c r="U271" i="20"/>
  <c r="T271" i="20"/>
  <c r="R271" i="20"/>
  <c r="O271" i="20"/>
  <c r="N271" i="20"/>
  <c r="K271" i="20"/>
  <c r="J271" i="20"/>
  <c r="L271" i="20" s="1"/>
  <c r="M271" i="20" s="1"/>
  <c r="I271" i="20"/>
  <c r="D271" i="20"/>
  <c r="B271" i="20"/>
  <c r="A271" i="20"/>
  <c r="AE270" i="20"/>
  <c r="AD270" i="20"/>
  <c r="AB270" i="20"/>
  <c r="Y270" i="20"/>
  <c r="V270" i="20"/>
  <c r="U270" i="20"/>
  <c r="W270" i="20" s="1"/>
  <c r="X270" i="20" s="1"/>
  <c r="T270" i="20"/>
  <c r="R270" i="20"/>
  <c r="Q270" i="20"/>
  <c r="O270" i="20"/>
  <c r="N270" i="20"/>
  <c r="L270" i="20"/>
  <c r="M270" i="20" s="1"/>
  <c r="P270" i="20" s="1"/>
  <c r="K270" i="20"/>
  <c r="J270" i="20"/>
  <c r="I270" i="20"/>
  <c r="D270" i="20"/>
  <c r="B270" i="20"/>
  <c r="A270" i="20"/>
  <c r="AE269" i="20"/>
  <c r="AD269" i="20"/>
  <c r="AB269" i="20"/>
  <c r="Y269" i="20"/>
  <c r="V269" i="20"/>
  <c r="U269" i="20"/>
  <c r="W269" i="20" s="1"/>
  <c r="X269" i="20" s="1"/>
  <c r="AA269" i="20" s="1"/>
  <c r="T269" i="20"/>
  <c r="R269" i="20"/>
  <c r="O269" i="20"/>
  <c r="N269" i="20"/>
  <c r="M269" i="20"/>
  <c r="K269" i="20"/>
  <c r="J269" i="20"/>
  <c r="L269" i="20" s="1"/>
  <c r="I269" i="20"/>
  <c r="D269" i="20"/>
  <c r="B269" i="20"/>
  <c r="A269" i="20"/>
  <c r="AE268" i="20"/>
  <c r="Y268" i="20" s="1"/>
  <c r="W268" i="20"/>
  <c r="T268" i="20"/>
  <c r="R268" i="20"/>
  <c r="N268" i="20"/>
  <c r="M268" i="20"/>
  <c r="L268" i="20"/>
  <c r="K268" i="20"/>
  <c r="J268" i="20"/>
  <c r="I268" i="20"/>
  <c r="AE265" i="20"/>
  <c r="AD265" i="20"/>
  <c r="AB265" i="20"/>
  <c r="Y265" i="20"/>
  <c r="V265" i="20"/>
  <c r="W265" i="20" s="1"/>
  <c r="X265" i="20" s="1"/>
  <c r="U265" i="20"/>
  <c r="T265" i="20"/>
  <c r="R265" i="20"/>
  <c r="O265" i="20"/>
  <c r="N265" i="20"/>
  <c r="K265" i="20"/>
  <c r="J265" i="20"/>
  <c r="L265" i="20" s="1"/>
  <c r="M265" i="20" s="1"/>
  <c r="I265" i="20"/>
  <c r="D265" i="20"/>
  <c r="B265" i="20"/>
  <c r="A265" i="20"/>
  <c r="AE264" i="20"/>
  <c r="AD264" i="20"/>
  <c r="AB264" i="20"/>
  <c r="Y264" i="20"/>
  <c r="V264" i="20"/>
  <c r="U264" i="20"/>
  <c r="W264" i="20" s="1"/>
  <c r="X264" i="20" s="1"/>
  <c r="T264" i="20"/>
  <c r="R264" i="20"/>
  <c r="O264" i="20"/>
  <c r="N264" i="20"/>
  <c r="K264" i="20"/>
  <c r="J264" i="20"/>
  <c r="L264" i="20" s="1"/>
  <c r="M264" i="20" s="1"/>
  <c r="I264" i="20"/>
  <c r="D264" i="20"/>
  <c r="B264" i="20"/>
  <c r="A264" i="20"/>
  <c r="AE263" i="20"/>
  <c r="AD263" i="20"/>
  <c r="AB263" i="20"/>
  <c r="Y263" i="20"/>
  <c r="W263" i="20"/>
  <c r="X263" i="20" s="1"/>
  <c r="V263" i="20"/>
  <c r="U263" i="20"/>
  <c r="T263" i="20"/>
  <c r="R263" i="20"/>
  <c r="Q263" i="20"/>
  <c r="O263" i="20"/>
  <c r="N263" i="20"/>
  <c r="K263" i="20"/>
  <c r="J263" i="20"/>
  <c r="L263" i="20" s="1"/>
  <c r="M263" i="20" s="1"/>
  <c r="P263" i="20" s="1"/>
  <c r="I263" i="20"/>
  <c r="D263" i="20"/>
  <c r="B263" i="20"/>
  <c r="A263" i="20"/>
  <c r="AE262" i="20"/>
  <c r="AD262" i="20"/>
  <c r="AB262" i="20"/>
  <c r="Y262" i="20"/>
  <c r="V262" i="20"/>
  <c r="U262" i="20"/>
  <c r="T262" i="20"/>
  <c r="R262" i="20"/>
  <c r="O262" i="20"/>
  <c r="N262" i="20"/>
  <c r="L262" i="20"/>
  <c r="M262" i="20" s="1"/>
  <c r="K262" i="20"/>
  <c r="J262" i="20"/>
  <c r="I262" i="20"/>
  <c r="D262" i="20"/>
  <c r="B262" i="20"/>
  <c r="A262" i="20"/>
  <c r="AE261" i="20"/>
  <c r="AD261" i="20"/>
  <c r="AB261" i="20"/>
  <c r="Y261" i="20"/>
  <c r="V261" i="20"/>
  <c r="U261" i="20"/>
  <c r="W261" i="20" s="1"/>
  <c r="X261" i="20" s="1"/>
  <c r="T261" i="20"/>
  <c r="R261" i="20"/>
  <c r="Q261" i="20"/>
  <c r="P261" i="20"/>
  <c r="O261" i="20"/>
  <c r="N261" i="20"/>
  <c r="K261" i="20"/>
  <c r="J261" i="20"/>
  <c r="L261" i="20" s="1"/>
  <c r="M261" i="20" s="1"/>
  <c r="I261" i="20"/>
  <c r="D261" i="20"/>
  <c r="B261" i="20"/>
  <c r="A261" i="20"/>
  <c r="AE260" i="20"/>
  <c r="AD260" i="20"/>
  <c r="AB260" i="20"/>
  <c r="Y260" i="20"/>
  <c r="V260" i="20"/>
  <c r="U260" i="20"/>
  <c r="T260" i="20"/>
  <c r="R260" i="20"/>
  <c r="O260" i="20"/>
  <c r="N260" i="20"/>
  <c r="M260" i="20"/>
  <c r="K260" i="20"/>
  <c r="J260" i="20"/>
  <c r="L260" i="20" s="1"/>
  <c r="I260" i="20"/>
  <c r="D260" i="20"/>
  <c r="B260" i="20"/>
  <c r="A260" i="20"/>
  <c r="AE259" i="20"/>
  <c r="AD259" i="20"/>
  <c r="AB259" i="20"/>
  <c r="Y259" i="20"/>
  <c r="X259" i="20"/>
  <c r="V259" i="20"/>
  <c r="U259" i="20"/>
  <c r="W259" i="20" s="1"/>
  <c r="T259" i="20"/>
  <c r="R259" i="20"/>
  <c r="O259" i="20"/>
  <c r="N259" i="20"/>
  <c r="L259" i="20"/>
  <c r="M259" i="20" s="1"/>
  <c r="K259" i="20"/>
  <c r="J259" i="20"/>
  <c r="I259" i="20"/>
  <c r="D259" i="20"/>
  <c r="B259" i="20"/>
  <c r="A259" i="20"/>
  <c r="AE258" i="20"/>
  <c r="AD258" i="20"/>
  <c r="AB258" i="20"/>
  <c r="AA258" i="20"/>
  <c r="Y258" i="20"/>
  <c r="V258" i="20"/>
  <c r="U258" i="20"/>
  <c r="W258" i="20" s="1"/>
  <c r="X258" i="20" s="1"/>
  <c r="Z258" i="20" s="1"/>
  <c r="T258" i="20"/>
  <c r="R258" i="20"/>
  <c r="O258" i="20"/>
  <c r="L258" i="20" s="1"/>
  <c r="M258" i="20" s="1"/>
  <c r="N258" i="20"/>
  <c r="K258" i="20"/>
  <c r="J258" i="20"/>
  <c r="I258" i="20"/>
  <c r="D258" i="20"/>
  <c r="B258" i="20"/>
  <c r="A258" i="20"/>
  <c r="AE257" i="20"/>
  <c r="AD257" i="20"/>
  <c r="AB257" i="20"/>
  <c r="Y257" i="20"/>
  <c r="V257" i="20"/>
  <c r="U257" i="20"/>
  <c r="W257" i="20" s="1"/>
  <c r="X257" i="20" s="1"/>
  <c r="T257" i="20"/>
  <c r="R257" i="20"/>
  <c r="O257" i="20"/>
  <c r="N257" i="20"/>
  <c r="K257" i="20"/>
  <c r="J257" i="20"/>
  <c r="L257" i="20" s="1"/>
  <c r="M257" i="20" s="1"/>
  <c r="I257" i="20"/>
  <c r="D257" i="20"/>
  <c r="B257" i="20"/>
  <c r="A257" i="20"/>
  <c r="AE256" i="20"/>
  <c r="AD256" i="20"/>
  <c r="AB256" i="20"/>
  <c r="Y256" i="20"/>
  <c r="V256" i="20"/>
  <c r="U256" i="20"/>
  <c r="W256" i="20" s="1"/>
  <c r="X256" i="20" s="1"/>
  <c r="Z256" i="20" s="1"/>
  <c r="T256" i="20"/>
  <c r="R256" i="20"/>
  <c r="Q256" i="20"/>
  <c r="P256" i="20"/>
  <c r="O256" i="20"/>
  <c r="N256" i="20"/>
  <c r="K256" i="20"/>
  <c r="J256" i="20"/>
  <c r="L256" i="20" s="1"/>
  <c r="M256" i="20" s="1"/>
  <c r="I256" i="20"/>
  <c r="D256" i="20"/>
  <c r="B256" i="20"/>
  <c r="A256" i="20"/>
  <c r="AE255" i="20"/>
  <c r="AD255" i="20"/>
  <c r="AB255" i="20"/>
  <c r="Y255" i="20"/>
  <c r="V255" i="20"/>
  <c r="U255" i="20"/>
  <c r="W255" i="20" s="1"/>
  <c r="X255" i="20" s="1"/>
  <c r="T255" i="20"/>
  <c r="R255" i="20"/>
  <c r="Q255" i="20"/>
  <c r="P255" i="20"/>
  <c r="O255" i="20"/>
  <c r="N255" i="20"/>
  <c r="K255" i="20"/>
  <c r="J255" i="20"/>
  <c r="L255" i="20" s="1"/>
  <c r="M255" i="20" s="1"/>
  <c r="I255" i="20"/>
  <c r="D255" i="20"/>
  <c r="B255" i="20"/>
  <c r="A255" i="20"/>
  <c r="AE254" i="20"/>
  <c r="AD254" i="20"/>
  <c r="AB254" i="20"/>
  <c r="AA254" i="20"/>
  <c r="Z254" i="20"/>
  <c r="Y254" i="20"/>
  <c r="V254" i="20"/>
  <c r="U254" i="20"/>
  <c r="W254" i="20" s="1"/>
  <c r="X254" i="20" s="1"/>
  <c r="T254" i="20"/>
  <c r="R254" i="20"/>
  <c r="Q254" i="20"/>
  <c r="O254" i="20"/>
  <c r="N254" i="20"/>
  <c r="K254" i="20"/>
  <c r="J254" i="20"/>
  <c r="L254" i="20" s="1"/>
  <c r="M254" i="20" s="1"/>
  <c r="P254" i="20" s="1"/>
  <c r="I254" i="20"/>
  <c r="D254" i="20"/>
  <c r="B254" i="20"/>
  <c r="A254" i="20"/>
  <c r="AE253" i="20"/>
  <c r="AD253" i="20"/>
  <c r="AB253" i="20"/>
  <c r="Y253" i="20"/>
  <c r="W253" i="20"/>
  <c r="X253" i="20" s="1"/>
  <c r="V253" i="20"/>
  <c r="U253" i="20"/>
  <c r="T253" i="20"/>
  <c r="R253" i="20"/>
  <c r="O253" i="20"/>
  <c r="N253" i="20"/>
  <c r="K253" i="20"/>
  <c r="J253" i="20"/>
  <c r="L253" i="20" s="1"/>
  <c r="M253" i="20" s="1"/>
  <c r="I253" i="20"/>
  <c r="D253" i="20"/>
  <c r="B253" i="20"/>
  <c r="A253" i="20"/>
  <c r="AE252" i="20"/>
  <c r="AD252" i="20"/>
  <c r="AB252" i="20"/>
  <c r="Y252" i="20"/>
  <c r="V252" i="20"/>
  <c r="U252" i="20"/>
  <c r="T252" i="20"/>
  <c r="R252" i="20"/>
  <c r="O252" i="20"/>
  <c r="N252" i="20"/>
  <c r="L252" i="20"/>
  <c r="M252" i="20" s="1"/>
  <c r="K252" i="20"/>
  <c r="J252" i="20"/>
  <c r="I252" i="20"/>
  <c r="D252" i="20"/>
  <c r="B252" i="20"/>
  <c r="A252" i="20"/>
  <c r="AE251" i="20"/>
  <c r="AD251" i="20"/>
  <c r="AB251" i="20"/>
  <c r="Y251" i="20"/>
  <c r="V251" i="20"/>
  <c r="U251" i="20"/>
  <c r="T251" i="20"/>
  <c r="R251" i="20"/>
  <c r="O251" i="20"/>
  <c r="N251" i="20"/>
  <c r="K251" i="20"/>
  <c r="J251" i="20"/>
  <c r="L251" i="20" s="1"/>
  <c r="M251" i="20" s="1"/>
  <c r="I251" i="20"/>
  <c r="D251" i="20"/>
  <c r="B251" i="20"/>
  <c r="A251" i="20"/>
  <c r="AE250" i="20"/>
  <c r="AD250" i="20"/>
  <c r="AB250" i="20"/>
  <c r="Z250" i="20"/>
  <c r="Y250" i="20"/>
  <c r="V250" i="20"/>
  <c r="U250" i="20"/>
  <c r="W250" i="20" s="1"/>
  <c r="X250" i="20" s="1"/>
  <c r="AA250" i="20" s="1"/>
  <c r="T250" i="20"/>
  <c r="R250" i="20"/>
  <c r="O250" i="20"/>
  <c r="N250" i="20"/>
  <c r="K250" i="20"/>
  <c r="J250" i="20"/>
  <c r="L250" i="20" s="1"/>
  <c r="M250" i="20" s="1"/>
  <c r="I250" i="20"/>
  <c r="D250" i="20"/>
  <c r="B250" i="20"/>
  <c r="A250" i="20"/>
  <c r="AE249" i="20"/>
  <c r="AD249" i="20"/>
  <c r="AB249" i="20"/>
  <c r="Y249" i="20"/>
  <c r="V249" i="20"/>
  <c r="W249" i="20" s="1"/>
  <c r="X249" i="20" s="1"/>
  <c r="U249" i="20"/>
  <c r="T249" i="20"/>
  <c r="R249" i="20"/>
  <c r="O249" i="20"/>
  <c r="N249" i="20"/>
  <c r="L249" i="20"/>
  <c r="M249" i="20" s="1"/>
  <c r="K249" i="20"/>
  <c r="J249" i="20"/>
  <c r="I249" i="20"/>
  <c r="D249" i="20"/>
  <c r="B249" i="20"/>
  <c r="A249" i="20"/>
  <c r="AE248" i="20"/>
  <c r="AD248" i="20"/>
  <c r="AB248" i="20"/>
  <c r="Y248" i="20"/>
  <c r="V248" i="20"/>
  <c r="U248" i="20"/>
  <c r="W248" i="20" s="1"/>
  <c r="X248" i="20" s="1"/>
  <c r="T248" i="20"/>
  <c r="R248" i="20"/>
  <c r="Q248" i="20"/>
  <c r="P248" i="20"/>
  <c r="O248" i="20"/>
  <c r="N248" i="20"/>
  <c r="K248" i="20"/>
  <c r="J248" i="20"/>
  <c r="L248" i="20" s="1"/>
  <c r="M248" i="20" s="1"/>
  <c r="I248" i="20"/>
  <c r="D248" i="20"/>
  <c r="B248" i="20"/>
  <c r="A248" i="20"/>
  <c r="AE247" i="20"/>
  <c r="AD247" i="20"/>
  <c r="AB247" i="20"/>
  <c r="Y247" i="20"/>
  <c r="V247" i="20"/>
  <c r="U247" i="20"/>
  <c r="T247" i="20"/>
  <c r="R247" i="20"/>
  <c r="O247" i="20"/>
  <c r="N247" i="20"/>
  <c r="L247" i="20"/>
  <c r="M247" i="20" s="1"/>
  <c r="K247" i="20"/>
  <c r="J247" i="20"/>
  <c r="I247" i="20"/>
  <c r="D247" i="20"/>
  <c r="B247" i="20"/>
  <c r="A247" i="20"/>
  <c r="AE246" i="20"/>
  <c r="AD246" i="20"/>
  <c r="AB246" i="20"/>
  <c r="Y246" i="20"/>
  <c r="V246" i="20"/>
  <c r="U246" i="20"/>
  <c r="T246" i="20"/>
  <c r="R246" i="20"/>
  <c r="Q246" i="20"/>
  <c r="P246" i="20"/>
  <c r="O246" i="20"/>
  <c r="N246" i="20"/>
  <c r="K246" i="20"/>
  <c r="J246" i="20"/>
  <c r="L246" i="20" s="1"/>
  <c r="M246" i="20" s="1"/>
  <c r="I246" i="20"/>
  <c r="D246" i="20"/>
  <c r="B246" i="20"/>
  <c r="A246" i="20"/>
  <c r="AE245" i="20"/>
  <c r="AD245" i="20"/>
  <c r="AB245" i="20"/>
  <c r="Y245" i="20"/>
  <c r="W245" i="20"/>
  <c r="X245" i="20" s="1"/>
  <c r="V245" i="20"/>
  <c r="U245" i="20"/>
  <c r="T245" i="20"/>
  <c r="R245" i="20"/>
  <c r="Q245" i="20"/>
  <c r="P245" i="20"/>
  <c r="O245" i="20"/>
  <c r="N245" i="20"/>
  <c r="K245" i="20"/>
  <c r="J245" i="20"/>
  <c r="L245" i="20" s="1"/>
  <c r="M245" i="20" s="1"/>
  <c r="I245" i="20"/>
  <c r="D245" i="20"/>
  <c r="B245" i="20"/>
  <c r="A245" i="20"/>
  <c r="AE244" i="20"/>
  <c r="AD244" i="20"/>
  <c r="AB244" i="20"/>
  <c r="Y244" i="20"/>
  <c r="V244" i="20"/>
  <c r="U244" i="20"/>
  <c r="W244" i="20" s="1"/>
  <c r="X244" i="20" s="1"/>
  <c r="T244" i="20"/>
  <c r="R244" i="20"/>
  <c r="O244" i="20"/>
  <c r="N244" i="20"/>
  <c r="L244" i="20"/>
  <c r="M244" i="20" s="1"/>
  <c r="K244" i="20"/>
  <c r="J244" i="20"/>
  <c r="I244" i="20"/>
  <c r="D244" i="20"/>
  <c r="B244" i="20"/>
  <c r="A244" i="20"/>
  <c r="AE243" i="20"/>
  <c r="AD243" i="20"/>
  <c r="AB243" i="20"/>
  <c r="Y243" i="20"/>
  <c r="V243" i="20"/>
  <c r="U243" i="20"/>
  <c r="W243" i="20" s="1"/>
  <c r="X243" i="20" s="1"/>
  <c r="AA243" i="20" s="1"/>
  <c r="T243" i="20"/>
  <c r="R243" i="20"/>
  <c r="Q243" i="20"/>
  <c r="O243" i="20"/>
  <c r="N243" i="20"/>
  <c r="L243" i="20"/>
  <c r="M243" i="20" s="1"/>
  <c r="P243" i="20" s="1"/>
  <c r="K243" i="20"/>
  <c r="J243" i="20"/>
  <c r="I243" i="20"/>
  <c r="D243" i="20"/>
  <c r="B243" i="20"/>
  <c r="A243" i="20"/>
  <c r="AE242" i="20"/>
  <c r="AD242" i="20"/>
  <c r="AB242" i="20"/>
  <c r="Y242" i="20"/>
  <c r="V242" i="20"/>
  <c r="U242" i="20"/>
  <c r="T242" i="20"/>
  <c r="R242" i="20"/>
  <c r="O242" i="20"/>
  <c r="N242" i="20"/>
  <c r="K242" i="20"/>
  <c r="J242" i="20"/>
  <c r="I242" i="20"/>
  <c r="D242" i="20"/>
  <c r="B242" i="20"/>
  <c r="A242" i="20"/>
  <c r="AE241" i="20"/>
  <c r="AD241" i="20"/>
  <c r="AB241" i="20"/>
  <c r="AA241" i="20"/>
  <c r="Y241" i="20"/>
  <c r="V241" i="20"/>
  <c r="U241" i="20"/>
  <c r="W241" i="20" s="1"/>
  <c r="X241" i="20" s="1"/>
  <c r="Z241" i="20" s="1"/>
  <c r="T241" i="20"/>
  <c r="R241" i="20"/>
  <c r="O241" i="20"/>
  <c r="N241" i="20"/>
  <c r="K241" i="20"/>
  <c r="J241" i="20"/>
  <c r="L241" i="20" s="1"/>
  <c r="M241" i="20" s="1"/>
  <c r="I241" i="20"/>
  <c r="D241" i="20"/>
  <c r="B241" i="20"/>
  <c r="A241" i="20"/>
  <c r="AE240" i="20"/>
  <c r="AD240" i="20"/>
  <c r="AB240" i="20"/>
  <c r="Y240" i="20"/>
  <c r="V240" i="20"/>
  <c r="U240" i="20"/>
  <c r="T240" i="20"/>
  <c r="R240" i="20"/>
  <c r="O240" i="20"/>
  <c r="N240" i="20"/>
  <c r="K240" i="20"/>
  <c r="J240" i="20"/>
  <c r="L240" i="20" s="1"/>
  <c r="M240" i="20" s="1"/>
  <c r="I240" i="20"/>
  <c r="D240" i="20"/>
  <c r="B240" i="20"/>
  <c r="A240" i="20"/>
  <c r="AE239" i="20"/>
  <c r="AD239" i="20"/>
  <c r="AB239" i="20"/>
  <c r="AA239" i="20"/>
  <c r="Y239" i="20"/>
  <c r="V239" i="20"/>
  <c r="U239" i="20"/>
  <c r="W239" i="20" s="1"/>
  <c r="X239" i="20" s="1"/>
  <c r="Z239" i="20" s="1"/>
  <c r="T239" i="20"/>
  <c r="R239" i="20"/>
  <c r="O239" i="20"/>
  <c r="N239" i="20"/>
  <c r="K239" i="20"/>
  <c r="J239" i="20"/>
  <c r="L239" i="20" s="1"/>
  <c r="M239" i="20" s="1"/>
  <c r="I239" i="20"/>
  <c r="D239" i="20"/>
  <c r="B239" i="20"/>
  <c r="A239" i="20"/>
  <c r="AE238" i="20"/>
  <c r="AD238" i="20"/>
  <c r="AB238" i="20"/>
  <c r="AA238" i="20"/>
  <c r="Z238" i="20"/>
  <c r="Y238" i="20"/>
  <c r="V238" i="20"/>
  <c r="U238" i="20"/>
  <c r="W238" i="20" s="1"/>
  <c r="X238" i="20" s="1"/>
  <c r="T238" i="20"/>
  <c r="R238" i="20"/>
  <c r="O238" i="20"/>
  <c r="N238" i="20"/>
  <c r="K238" i="20"/>
  <c r="J238" i="20"/>
  <c r="I238" i="20"/>
  <c r="D238" i="20"/>
  <c r="B238" i="20"/>
  <c r="A238" i="20"/>
  <c r="AE237" i="20"/>
  <c r="AD237" i="20"/>
  <c r="AB237" i="20"/>
  <c r="Y237" i="20"/>
  <c r="W237" i="20"/>
  <c r="X237" i="20" s="1"/>
  <c r="V237" i="20"/>
  <c r="U237" i="20"/>
  <c r="T237" i="20"/>
  <c r="R237" i="20"/>
  <c r="Q237" i="20"/>
  <c r="O237" i="20"/>
  <c r="N237" i="20"/>
  <c r="L237" i="20"/>
  <c r="M237" i="20" s="1"/>
  <c r="P237" i="20" s="1"/>
  <c r="K237" i="20"/>
  <c r="J237" i="20"/>
  <c r="I237" i="20"/>
  <c r="D237" i="20"/>
  <c r="B237" i="20"/>
  <c r="A237" i="20"/>
  <c r="AE236" i="20"/>
  <c r="AD236" i="20"/>
  <c r="AB236" i="20"/>
  <c r="AA236" i="20"/>
  <c r="Z236" i="20"/>
  <c r="Y236" i="20"/>
  <c r="V236" i="20"/>
  <c r="U236" i="20"/>
  <c r="W236" i="20" s="1"/>
  <c r="X236" i="20" s="1"/>
  <c r="T236" i="20"/>
  <c r="R236" i="20"/>
  <c r="O236" i="20"/>
  <c r="N236" i="20"/>
  <c r="L236" i="20"/>
  <c r="M236" i="20" s="1"/>
  <c r="K236" i="20"/>
  <c r="J236" i="20"/>
  <c r="I236" i="20"/>
  <c r="D236" i="20"/>
  <c r="B236" i="20"/>
  <c r="A236" i="20"/>
  <c r="AE235" i="20"/>
  <c r="AD235" i="20"/>
  <c r="AB235" i="20"/>
  <c r="Y235" i="20"/>
  <c r="V235" i="20"/>
  <c r="W235" i="20" s="1"/>
  <c r="X235" i="20" s="1"/>
  <c r="U235" i="20"/>
  <c r="T235" i="20"/>
  <c r="R235" i="20"/>
  <c r="O235" i="20"/>
  <c r="N235" i="20"/>
  <c r="K235" i="20"/>
  <c r="J235" i="20"/>
  <c r="L235" i="20" s="1"/>
  <c r="M235" i="20" s="1"/>
  <c r="I235" i="20"/>
  <c r="D235" i="20"/>
  <c r="B235" i="20"/>
  <c r="A235" i="20"/>
  <c r="AE234" i="20"/>
  <c r="AD234" i="20"/>
  <c r="AB234" i="20"/>
  <c r="Y234" i="20"/>
  <c r="V234" i="20"/>
  <c r="U234" i="20"/>
  <c r="W234" i="20" s="1"/>
  <c r="X234" i="20" s="1"/>
  <c r="T234" i="20"/>
  <c r="R234" i="20"/>
  <c r="O234" i="20"/>
  <c r="N234" i="20"/>
  <c r="K234" i="20"/>
  <c r="J234" i="20"/>
  <c r="I234" i="20"/>
  <c r="D234" i="20"/>
  <c r="B234" i="20"/>
  <c r="A234" i="20"/>
  <c r="AE233" i="20"/>
  <c r="AD233" i="20"/>
  <c r="AB233" i="20"/>
  <c r="Y233" i="20"/>
  <c r="X233" i="20"/>
  <c r="AA233" i="20" s="1"/>
  <c r="V233" i="20"/>
  <c r="U233" i="20"/>
  <c r="W233" i="20" s="1"/>
  <c r="T233" i="20"/>
  <c r="R233" i="20"/>
  <c r="O233" i="20"/>
  <c r="N233" i="20"/>
  <c r="K233" i="20"/>
  <c r="J233" i="20"/>
  <c r="L233" i="20" s="1"/>
  <c r="M233" i="20" s="1"/>
  <c r="I233" i="20"/>
  <c r="D233" i="20"/>
  <c r="B233" i="20"/>
  <c r="A233" i="20"/>
  <c r="AE232" i="20"/>
  <c r="AD232" i="20"/>
  <c r="AB232" i="20"/>
  <c r="AA232" i="20"/>
  <c r="Y232" i="20"/>
  <c r="V232" i="20"/>
  <c r="U232" i="20"/>
  <c r="W232" i="20" s="1"/>
  <c r="X232" i="20" s="1"/>
  <c r="Z232" i="20" s="1"/>
  <c r="T232" i="20"/>
  <c r="R232" i="20"/>
  <c r="P232" i="20"/>
  <c r="O232" i="20"/>
  <c r="N232" i="20"/>
  <c r="K232" i="20"/>
  <c r="J232" i="20"/>
  <c r="L232" i="20" s="1"/>
  <c r="M232" i="20" s="1"/>
  <c r="Q232" i="20" s="1"/>
  <c r="I232" i="20"/>
  <c r="D232" i="20"/>
  <c r="B232" i="20"/>
  <c r="A232" i="20"/>
  <c r="AE231" i="20"/>
  <c r="Y231" i="20"/>
  <c r="W231" i="20"/>
  <c r="T231" i="20"/>
  <c r="R231" i="20"/>
  <c r="Q231" i="20"/>
  <c r="P231" i="20"/>
  <c r="N231" i="20"/>
  <c r="L231" i="20"/>
  <c r="M231" i="20" s="1"/>
  <c r="K231" i="20"/>
  <c r="J231" i="20"/>
  <c r="I231" i="20"/>
  <c r="AE228" i="20"/>
  <c r="AD228" i="20"/>
  <c r="AB228" i="20"/>
  <c r="AA228" i="20"/>
  <c r="Z228" i="20"/>
  <c r="Y228" i="20"/>
  <c r="W228" i="20"/>
  <c r="X228" i="20" s="1"/>
  <c r="V228" i="20"/>
  <c r="U228" i="20"/>
  <c r="T228" i="20"/>
  <c r="R228" i="20"/>
  <c r="O228" i="20"/>
  <c r="N228" i="20"/>
  <c r="K228" i="20"/>
  <c r="J228" i="20"/>
  <c r="L228" i="20" s="1"/>
  <c r="M228" i="20" s="1"/>
  <c r="I228" i="20"/>
  <c r="D228" i="20"/>
  <c r="B228" i="20"/>
  <c r="A228" i="20"/>
  <c r="AE227" i="20"/>
  <c r="AD227" i="20"/>
  <c r="AB227" i="20"/>
  <c r="Y227" i="20"/>
  <c r="V227" i="20"/>
  <c r="U227" i="20"/>
  <c r="W227" i="20" s="1"/>
  <c r="X227" i="20" s="1"/>
  <c r="T227" i="20"/>
  <c r="R227" i="20"/>
  <c r="O227" i="20"/>
  <c r="N227" i="20"/>
  <c r="K227" i="20"/>
  <c r="J227" i="20"/>
  <c r="I227" i="20"/>
  <c r="D227" i="20"/>
  <c r="B227" i="20"/>
  <c r="A227" i="20"/>
  <c r="AE226" i="20"/>
  <c r="AD226" i="20"/>
  <c r="AB226" i="20"/>
  <c r="Y226" i="20"/>
  <c r="W226" i="20"/>
  <c r="X226" i="20" s="1"/>
  <c r="V226" i="20"/>
  <c r="U226" i="20"/>
  <c r="T226" i="20"/>
  <c r="R226" i="20"/>
  <c r="O226" i="20"/>
  <c r="N226" i="20"/>
  <c r="K226" i="20"/>
  <c r="J226" i="20"/>
  <c r="L226" i="20" s="1"/>
  <c r="M226" i="20" s="1"/>
  <c r="I226" i="20"/>
  <c r="D226" i="20"/>
  <c r="B226" i="20"/>
  <c r="A226" i="20"/>
  <c r="AE225" i="20"/>
  <c r="AD225" i="20"/>
  <c r="AB225" i="20"/>
  <c r="Y225" i="20"/>
  <c r="V225" i="20"/>
  <c r="U225" i="20"/>
  <c r="W225" i="20" s="1"/>
  <c r="X225" i="20" s="1"/>
  <c r="AA225" i="20" s="1"/>
  <c r="T225" i="20"/>
  <c r="R225" i="20"/>
  <c r="O225" i="20"/>
  <c r="N225" i="20"/>
  <c r="K225" i="20"/>
  <c r="J225" i="20"/>
  <c r="I225" i="20"/>
  <c r="D225" i="20"/>
  <c r="B225" i="20"/>
  <c r="A225" i="20"/>
  <c r="AE224" i="20"/>
  <c r="AD224" i="20"/>
  <c r="AB224" i="20"/>
  <c r="Y224" i="20"/>
  <c r="W224" i="20"/>
  <c r="X224" i="20" s="1"/>
  <c r="V224" i="20"/>
  <c r="U224" i="20"/>
  <c r="T224" i="20"/>
  <c r="R224" i="20"/>
  <c r="O224" i="20"/>
  <c r="N224" i="20"/>
  <c r="L224" i="20"/>
  <c r="M224" i="20" s="1"/>
  <c r="K224" i="20"/>
  <c r="J224" i="20"/>
  <c r="I224" i="20"/>
  <c r="D224" i="20"/>
  <c r="B224" i="20"/>
  <c r="A224" i="20"/>
  <c r="AE223" i="20"/>
  <c r="AD223" i="20"/>
  <c r="AB223" i="20"/>
  <c r="Y223" i="20"/>
  <c r="V223" i="20"/>
  <c r="U223" i="20"/>
  <c r="T223" i="20"/>
  <c r="R223" i="20"/>
  <c r="Q223" i="20"/>
  <c r="O223" i="20"/>
  <c r="N223" i="20"/>
  <c r="K223" i="20"/>
  <c r="J223" i="20"/>
  <c r="L223" i="20" s="1"/>
  <c r="M223" i="20" s="1"/>
  <c r="P223" i="20" s="1"/>
  <c r="I223" i="20"/>
  <c r="D223" i="20"/>
  <c r="B223" i="20"/>
  <c r="A223" i="20"/>
  <c r="AE222" i="20"/>
  <c r="AD222" i="20"/>
  <c r="AB222" i="20"/>
  <c r="AA222" i="20"/>
  <c r="Y222" i="20"/>
  <c r="X222" i="20"/>
  <c r="Z222" i="20" s="1"/>
  <c r="W222" i="20"/>
  <c r="V222" i="20"/>
  <c r="U222" i="20"/>
  <c r="T222" i="20"/>
  <c r="R222" i="20"/>
  <c r="O222" i="20"/>
  <c r="N222" i="20"/>
  <c r="K222" i="20"/>
  <c r="J222" i="20"/>
  <c r="L222" i="20" s="1"/>
  <c r="M222" i="20" s="1"/>
  <c r="I222" i="20"/>
  <c r="D222" i="20"/>
  <c r="B222" i="20"/>
  <c r="A222" i="20"/>
  <c r="AE221" i="20"/>
  <c r="AD221" i="20"/>
  <c r="AB221" i="20"/>
  <c r="Y221" i="20"/>
  <c r="V221" i="20"/>
  <c r="U221" i="20"/>
  <c r="W221" i="20" s="1"/>
  <c r="X221" i="20" s="1"/>
  <c r="AA221" i="20" s="1"/>
  <c r="T221" i="20"/>
  <c r="R221" i="20"/>
  <c r="O221" i="20"/>
  <c r="N221" i="20"/>
  <c r="K221" i="20"/>
  <c r="J221" i="20"/>
  <c r="I221" i="20"/>
  <c r="D221" i="20"/>
  <c r="B221" i="20"/>
  <c r="A221" i="20"/>
  <c r="AE220" i="20"/>
  <c r="AD220" i="20"/>
  <c r="AB220" i="20"/>
  <c r="Y220" i="20"/>
  <c r="W220" i="20"/>
  <c r="X220" i="20" s="1"/>
  <c r="V220" i="20"/>
  <c r="U220" i="20"/>
  <c r="T220" i="20"/>
  <c r="R220" i="20"/>
  <c r="O220" i="20"/>
  <c r="N220" i="20"/>
  <c r="K220" i="20"/>
  <c r="J220" i="20"/>
  <c r="L220" i="20" s="1"/>
  <c r="M220" i="20" s="1"/>
  <c r="I220" i="20"/>
  <c r="D220" i="20"/>
  <c r="B220" i="20"/>
  <c r="A220" i="20"/>
  <c r="AE219" i="20"/>
  <c r="AD219" i="20"/>
  <c r="AB219" i="20"/>
  <c r="Y219" i="20"/>
  <c r="W219" i="20"/>
  <c r="X219" i="20" s="1"/>
  <c r="AA219" i="20" s="1"/>
  <c r="V219" i="20"/>
  <c r="U219" i="20"/>
  <c r="T219" i="20"/>
  <c r="R219" i="20"/>
  <c r="O219" i="20"/>
  <c r="N219" i="20"/>
  <c r="K219" i="20"/>
  <c r="J219" i="20"/>
  <c r="L219" i="20" s="1"/>
  <c r="M219" i="20" s="1"/>
  <c r="I219" i="20"/>
  <c r="D219" i="20"/>
  <c r="B219" i="20"/>
  <c r="A219" i="20"/>
  <c r="AE218" i="20"/>
  <c r="AD218" i="20"/>
  <c r="AB218" i="20"/>
  <c r="Y218" i="20"/>
  <c r="V218" i="20"/>
  <c r="W218" i="20" s="1"/>
  <c r="X218" i="20" s="1"/>
  <c r="U218" i="20"/>
  <c r="T218" i="20"/>
  <c r="R218" i="20"/>
  <c r="O218" i="20"/>
  <c r="N218" i="20"/>
  <c r="L218" i="20"/>
  <c r="M218" i="20" s="1"/>
  <c r="K218" i="20"/>
  <c r="J218" i="20"/>
  <c r="I218" i="20"/>
  <c r="D218" i="20"/>
  <c r="B218" i="20"/>
  <c r="A218" i="20"/>
  <c r="AE217" i="20"/>
  <c r="AD217" i="20"/>
  <c r="AB217" i="20"/>
  <c r="Y217" i="20"/>
  <c r="W217" i="20"/>
  <c r="X217" i="20" s="1"/>
  <c r="Z217" i="20" s="1"/>
  <c r="V217" i="20"/>
  <c r="U217" i="20"/>
  <c r="T217" i="20"/>
  <c r="R217" i="20"/>
  <c r="O217" i="20"/>
  <c r="N217" i="20"/>
  <c r="K217" i="20"/>
  <c r="J217" i="20"/>
  <c r="I217" i="20"/>
  <c r="D217" i="20"/>
  <c r="B217" i="20"/>
  <c r="A217" i="20"/>
  <c r="AE216" i="20"/>
  <c r="AD216" i="20"/>
  <c r="AB216" i="20"/>
  <c r="Y216" i="20"/>
  <c r="V216" i="20"/>
  <c r="W216" i="20" s="1"/>
  <c r="X216" i="20" s="1"/>
  <c r="U216" i="20"/>
  <c r="T216" i="20"/>
  <c r="R216" i="20"/>
  <c r="O216" i="20"/>
  <c r="N216" i="20"/>
  <c r="L216" i="20"/>
  <c r="M216" i="20" s="1"/>
  <c r="K216" i="20"/>
  <c r="J216" i="20"/>
  <c r="I216" i="20"/>
  <c r="D216" i="20"/>
  <c r="B216" i="20"/>
  <c r="A216" i="20"/>
  <c r="AE215" i="20"/>
  <c r="AD215" i="20"/>
  <c r="AB215" i="20"/>
  <c r="Y215" i="20"/>
  <c r="V215" i="20"/>
  <c r="U215" i="20"/>
  <c r="W215" i="20" s="1"/>
  <c r="X215" i="20" s="1"/>
  <c r="T215" i="20"/>
  <c r="R215" i="20"/>
  <c r="O215" i="20"/>
  <c r="N215" i="20"/>
  <c r="K215" i="20"/>
  <c r="J215" i="20"/>
  <c r="I215" i="20"/>
  <c r="D215" i="20"/>
  <c r="B215" i="20"/>
  <c r="A215" i="20"/>
  <c r="AE214" i="20"/>
  <c r="AD214" i="20"/>
  <c r="AB214" i="20"/>
  <c r="Y214" i="20"/>
  <c r="V214" i="20"/>
  <c r="W214" i="20" s="1"/>
  <c r="X214" i="20" s="1"/>
  <c r="U214" i="20"/>
  <c r="T214" i="20"/>
  <c r="R214" i="20"/>
  <c r="O214" i="20"/>
  <c r="N214" i="20"/>
  <c r="K214" i="20"/>
  <c r="J214" i="20"/>
  <c r="I214" i="20"/>
  <c r="D214" i="20"/>
  <c r="B214" i="20"/>
  <c r="A214" i="20"/>
  <c r="AE213" i="20"/>
  <c r="AD213" i="20"/>
  <c r="AB213" i="20"/>
  <c r="Y213" i="20"/>
  <c r="V213" i="20"/>
  <c r="U213" i="20"/>
  <c r="W213" i="20" s="1"/>
  <c r="X213" i="20" s="1"/>
  <c r="T213" i="20"/>
  <c r="R213" i="20"/>
  <c r="O213" i="20"/>
  <c r="N213" i="20"/>
  <c r="K213" i="20"/>
  <c r="J213" i="20"/>
  <c r="I213" i="20"/>
  <c r="D213" i="20"/>
  <c r="B213" i="20"/>
  <c r="A213" i="20"/>
  <c r="AE212" i="20"/>
  <c r="AD212" i="20"/>
  <c r="AB212" i="20"/>
  <c r="Y212" i="20"/>
  <c r="V212" i="20"/>
  <c r="W212" i="20" s="1"/>
  <c r="X212" i="20" s="1"/>
  <c r="U212" i="20"/>
  <c r="T212" i="20"/>
  <c r="R212" i="20"/>
  <c r="O212" i="20"/>
  <c r="N212" i="20"/>
  <c r="L212" i="20"/>
  <c r="M212" i="20" s="1"/>
  <c r="K212" i="20"/>
  <c r="J212" i="20"/>
  <c r="I212" i="20"/>
  <c r="D212" i="20"/>
  <c r="B212" i="20"/>
  <c r="A212" i="20"/>
  <c r="AE211" i="20"/>
  <c r="AD211" i="20"/>
  <c r="AB211" i="20"/>
  <c r="Y211" i="20"/>
  <c r="V211" i="20"/>
  <c r="U211" i="20"/>
  <c r="W211" i="20" s="1"/>
  <c r="X211" i="20" s="1"/>
  <c r="T211" i="20"/>
  <c r="R211" i="20"/>
  <c r="O211" i="20"/>
  <c r="N211" i="20"/>
  <c r="K211" i="20"/>
  <c r="J211" i="20"/>
  <c r="L211" i="20" s="1"/>
  <c r="M211" i="20" s="1"/>
  <c r="I211" i="20"/>
  <c r="D211" i="20"/>
  <c r="B211" i="20"/>
  <c r="A211" i="20"/>
  <c r="AE210" i="20"/>
  <c r="AD210" i="20"/>
  <c r="AB210" i="20"/>
  <c r="AA210" i="20"/>
  <c r="Z210" i="20"/>
  <c r="Y210" i="20"/>
  <c r="V210" i="20"/>
  <c r="W210" i="20" s="1"/>
  <c r="X210" i="20" s="1"/>
  <c r="U210" i="20"/>
  <c r="T210" i="20"/>
  <c r="R210" i="20"/>
  <c r="O210" i="20"/>
  <c r="N210" i="20"/>
  <c r="K210" i="20"/>
  <c r="J210" i="20"/>
  <c r="I210" i="20"/>
  <c r="D210" i="20"/>
  <c r="B210" i="20"/>
  <c r="A210" i="20"/>
  <c r="AE209" i="20"/>
  <c r="AD209" i="20"/>
  <c r="AB209" i="20"/>
  <c r="Y209" i="20"/>
  <c r="V209" i="20"/>
  <c r="W209" i="20" s="1"/>
  <c r="X209" i="20" s="1"/>
  <c r="Z209" i="20" s="1"/>
  <c r="U209" i="20"/>
  <c r="T209" i="20"/>
  <c r="R209" i="20"/>
  <c r="Q209" i="20"/>
  <c r="P209" i="20"/>
  <c r="O209" i="20"/>
  <c r="N209" i="20"/>
  <c r="K209" i="20"/>
  <c r="J209" i="20"/>
  <c r="L209" i="20" s="1"/>
  <c r="M209" i="20" s="1"/>
  <c r="I209" i="20"/>
  <c r="D209" i="20"/>
  <c r="B209" i="20"/>
  <c r="A209" i="20"/>
  <c r="AE208" i="20"/>
  <c r="AD208" i="20"/>
  <c r="AB208" i="20"/>
  <c r="AA208" i="20"/>
  <c r="Y208" i="20"/>
  <c r="X208" i="20"/>
  <c r="Z208" i="20" s="1"/>
  <c r="W208" i="20"/>
  <c r="V208" i="20"/>
  <c r="U208" i="20"/>
  <c r="T208" i="20"/>
  <c r="R208" i="20"/>
  <c r="O208" i="20"/>
  <c r="N208" i="20"/>
  <c r="K208" i="20"/>
  <c r="J208" i="20"/>
  <c r="L208" i="20" s="1"/>
  <c r="M208" i="20" s="1"/>
  <c r="I208" i="20"/>
  <c r="D208" i="20"/>
  <c r="B208" i="20"/>
  <c r="A208" i="20"/>
  <c r="AE207" i="20"/>
  <c r="AD207" i="20"/>
  <c r="AB207" i="20"/>
  <c r="Y207" i="20"/>
  <c r="V207" i="20"/>
  <c r="W207" i="20" s="1"/>
  <c r="X207" i="20" s="1"/>
  <c r="U207" i="20"/>
  <c r="T207" i="20"/>
  <c r="R207" i="20"/>
  <c r="O207" i="20"/>
  <c r="N207" i="20"/>
  <c r="K207" i="20"/>
  <c r="J207" i="20"/>
  <c r="I207" i="20"/>
  <c r="D207" i="20"/>
  <c r="B207" i="20"/>
  <c r="A207" i="20"/>
  <c r="AE206" i="20"/>
  <c r="AD206" i="20"/>
  <c r="AB206" i="20"/>
  <c r="AA206" i="20"/>
  <c r="Z206" i="20"/>
  <c r="Y206" i="20"/>
  <c r="W206" i="20"/>
  <c r="X206" i="20" s="1"/>
  <c r="V206" i="20"/>
  <c r="U206" i="20"/>
  <c r="T206" i="20"/>
  <c r="R206" i="20"/>
  <c r="O206" i="20"/>
  <c r="N206" i="20"/>
  <c r="K206" i="20"/>
  <c r="J206" i="20"/>
  <c r="L206" i="20" s="1"/>
  <c r="M206" i="20" s="1"/>
  <c r="I206" i="20"/>
  <c r="D206" i="20"/>
  <c r="B206" i="20"/>
  <c r="A206" i="20"/>
  <c r="AE205" i="20"/>
  <c r="AD205" i="20"/>
  <c r="AB205" i="20"/>
  <c r="Y205" i="20"/>
  <c r="V205" i="20"/>
  <c r="W205" i="20" s="1"/>
  <c r="X205" i="20" s="1"/>
  <c r="U205" i="20"/>
  <c r="T205" i="20"/>
  <c r="R205" i="20"/>
  <c r="O205" i="20"/>
  <c r="N205" i="20"/>
  <c r="K205" i="20"/>
  <c r="J205" i="20"/>
  <c r="L205" i="20" s="1"/>
  <c r="M205" i="20" s="1"/>
  <c r="Q205" i="20" s="1"/>
  <c r="I205" i="20"/>
  <c r="D205" i="20"/>
  <c r="B205" i="20"/>
  <c r="A205" i="20"/>
  <c r="AE204" i="20"/>
  <c r="AD204" i="20"/>
  <c r="AB204" i="20"/>
  <c r="Y204" i="20"/>
  <c r="V204" i="20"/>
  <c r="W204" i="20" s="1"/>
  <c r="X204" i="20" s="1"/>
  <c r="U204" i="20"/>
  <c r="T204" i="20"/>
  <c r="R204" i="20"/>
  <c r="O204" i="20"/>
  <c r="N204" i="20"/>
  <c r="K204" i="20"/>
  <c r="J204" i="20"/>
  <c r="I204" i="20"/>
  <c r="D204" i="20"/>
  <c r="B204" i="20"/>
  <c r="A204" i="20"/>
  <c r="AE203" i="20"/>
  <c r="AD203" i="20"/>
  <c r="AB203" i="20"/>
  <c r="Y203" i="20"/>
  <c r="V203" i="20"/>
  <c r="U203" i="20"/>
  <c r="W203" i="20" s="1"/>
  <c r="X203" i="20" s="1"/>
  <c r="T203" i="20"/>
  <c r="R203" i="20"/>
  <c r="O203" i="20"/>
  <c r="N203" i="20"/>
  <c r="K203" i="20"/>
  <c r="J203" i="20"/>
  <c r="I203" i="20"/>
  <c r="D203" i="20"/>
  <c r="B203" i="20"/>
  <c r="A203" i="20"/>
  <c r="AE202" i="20"/>
  <c r="AD202" i="20"/>
  <c r="AB202" i="20"/>
  <c r="Y202" i="20"/>
  <c r="X202" i="20"/>
  <c r="V202" i="20"/>
  <c r="W202" i="20" s="1"/>
  <c r="U202" i="20"/>
  <c r="T202" i="20"/>
  <c r="R202" i="20"/>
  <c r="O202" i="20"/>
  <c r="N202" i="20"/>
  <c r="L202" i="20"/>
  <c r="M202" i="20" s="1"/>
  <c r="K202" i="20"/>
  <c r="J202" i="20"/>
  <c r="I202" i="20"/>
  <c r="D202" i="20"/>
  <c r="B202" i="20"/>
  <c r="A202" i="20"/>
  <c r="AE201" i="20"/>
  <c r="AD201" i="20"/>
  <c r="AB201" i="20"/>
  <c r="Y201" i="20"/>
  <c r="V201" i="20"/>
  <c r="U201" i="20"/>
  <c r="T201" i="20"/>
  <c r="R201" i="20"/>
  <c r="O201" i="20"/>
  <c r="N201" i="20"/>
  <c r="K201" i="20"/>
  <c r="J201" i="20"/>
  <c r="I201" i="20"/>
  <c r="D201" i="20"/>
  <c r="B201" i="20"/>
  <c r="A201" i="20"/>
  <c r="AE200" i="20"/>
  <c r="AD200" i="20"/>
  <c r="AB200" i="20"/>
  <c r="Y200" i="20"/>
  <c r="W200" i="20"/>
  <c r="X200" i="20" s="1"/>
  <c r="V200" i="20"/>
  <c r="U200" i="20"/>
  <c r="T200" i="20"/>
  <c r="R200" i="20"/>
  <c r="O200" i="20"/>
  <c r="N200" i="20"/>
  <c r="K200" i="20"/>
  <c r="J200" i="20"/>
  <c r="I200" i="20"/>
  <c r="D200" i="20"/>
  <c r="B200" i="20"/>
  <c r="A200" i="20"/>
  <c r="AE199" i="20"/>
  <c r="AD199" i="20"/>
  <c r="AB199" i="20"/>
  <c r="Y199" i="20"/>
  <c r="W199" i="20"/>
  <c r="X199" i="20" s="1"/>
  <c r="V199" i="20"/>
  <c r="U199" i="20"/>
  <c r="T199" i="20"/>
  <c r="R199" i="20"/>
  <c r="O199" i="20"/>
  <c r="N199" i="20"/>
  <c r="L199" i="20"/>
  <c r="M199" i="20" s="1"/>
  <c r="K199" i="20"/>
  <c r="J199" i="20"/>
  <c r="I199" i="20"/>
  <c r="D199" i="20"/>
  <c r="B199" i="20"/>
  <c r="A199" i="20"/>
  <c r="AE198" i="20"/>
  <c r="AD198" i="20"/>
  <c r="AB198" i="20"/>
  <c r="Y198" i="20"/>
  <c r="V198" i="20"/>
  <c r="U198" i="20"/>
  <c r="W198" i="20" s="1"/>
  <c r="X198" i="20" s="1"/>
  <c r="AA198" i="20" s="1"/>
  <c r="T198" i="20"/>
  <c r="R198" i="20"/>
  <c r="O198" i="20"/>
  <c r="L198" i="20" s="1"/>
  <c r="M198" i="20" s="1"/>
  <c r="Q198" i="20" s="1"/>
  <c r="N198" i="20"/>
  <c r="K198" i="20"/>
  <c r="J198" i="20"/>
  <c r="I198" i="20"/>
  <c r="D198" i="20"/>
  <c r="B198" i="20"/>
  <c r="A198" i="20"/>
  <c r="AE197" i="20"/>
  <c r="AD197" i="20"/>
  <c r="AB197" i="20"/>
  <c r="Y197" i="20"/>
  <c r="V197" i="20"/>
  <c r="W197" i="20" s="1"/>
  <c r="X197" i="20" s="1"/>
  <c r="U197" i="20"/>
  <c r="T197" i="20"/>
  <c r="R197" i="20"/>
  <c r="O197" i="20"/>
  <c r="N197" i="20"/>
  <c r="L197" i="20"/>
  <c r="M197" i="20" s="1"/>
  <c r="K197" i="20"/>
  <c r="J197" i="20"/>
  <c r="I197" i="20"/>
  <c r="D197" i="20"/>
  <c r="B197" i="20"/>
  <c r="A197" i="20"/>
  <c r="AE196" i="20"/>
  <c r="AD196" i="20"/>
  <c r="AB196" i="20"/>
  <c r="Y196" i="20"/>
  <c r="V196" i="20"/>
  <c r="U196" i="20"/>
  <c r="T196" i="20"/>
  <c r="R196" i="20"/>
  <c r="O196" i="20"/>
  <c r="N196" i="20"/>
  <c r="K196" i="20"/>
  <c r="J196" i="20"/>
  <c r="I196" i="20"/>
  <c r="D196" i="20"/>
  <c r="B196" i="20"/>
  <c r="A196" i="20"/>
  <c r="AE195" i="20"/>
  <c r="AD195" i="20"/>
  <c r="AB195" i="20"/>
  <c r="Y195" i="20"/>
  <c r="V195" i="20"/>
  <c r="W195" i="20" s="1"/>
  <c r="X195" i="20" s="1"/>
  <c r="U195" i="20"/>
  <c r="T195" i="20"/>
  <c r="R195" i="20"/>
  <c r="Q195" i="20"/>
  <c r="P195" i="20"/>
  <c r="O195" i="20"/>
  <c r="L195" i="20" s="1"/>
  <c r="M195" i="20" s="1"/>
  <c r="N195" i="20"/>
  <c r="K195" i="20"/>
  <c r="J195" i="20"/>
  <c r="I195" i="20"/>
  <c r="D195" i="20"/>
  <c r="B195" i="20"/>
  <c r="A195" i="20"/>
  <c r="AE194" i="20"/>
  <c r="AB194" i="20"/>
  <c r="W194" i="20"/>
  <c r="X194" i="20" s="1"/>
  <c r="T194" i="20"/>
  <c r="K194" i="20"/>
  <c r="J194" i="20"/>
  <c r="L194" i="20" s="1"/>
  <c r="I194" i="20"/>
  <c r="AE191" i="20"/>
  <c r="AD191" i="20"/>
  <c r="AB191" i="20"/>
  <c r="Y191" i="20"/>
  <c r="W191" i="20"/>
  <c r="X191" i="20" s="1"/>
  <c r="Z191" i="20" s="1"/>
  <c r="V191" i="20"/>
  <c r="U191" i="20"/>
  <c r="T191" i="20"/>
  <c r="R191" i="20"/>
  <c r="O191" i="20"/>
  <c r="N191" i="20"/>
  <c r="L191" i="20"/>
  <c r="M191" i="20" s="1"/>
  <c r="Q191" i="20" s="1"/>
  <c r="K191" i="20"/>
  <c r="J191" i="20"/>
  <c r="I191" i="20"/>
  <c r="D191" i="20"/>
  <c r="B191" i="20"/>
  <c r="A191" i="20"/>
  <c r="AE190" i="20"/>
  <c r="AD190" i="20"/>
  <c r="AB190" i="20"/>
  <c r="Y190" i="20"/>
  <c r="V190" i="20"/>
  <c r="U190" i="20"/>
  <c r="W190" i="20" s="1"/>
  <c r="X190" i="20" s="1"/>
  <c r="T190" i="20"/>
  <c r="R190" i="20"/>
  <c r="Q190" i="20"/>
  <c r="O190" i="20"/>
  <c r="N190" i="20"/>
  <c r="K190" i="20"/>
  <c r="J190" i="20"/>
  <c r="L190" i="20" s="1"/>
  <c r="M190" i="20" s="1"/>
  <c r="P190" i="20" s="1"/>
  <c r="I190" i="20"/>
  <c r="D190" i="20"/>
  <c r="B190" i="20"/>
  <c r="A190" i="20"/>
  <c r="AE189" i="20"/>
  <c r="AD189" i="20"/>
  <c r="AB189" i="20"/>
  <c r="Y189" i="20"/>
  <c r="V189" i="20"/>
  <c r="U189" i="20"/>
  <c r="W189" i="20" s="1"/>
  <c r="X189" i="20" s="1"/>
  <c r="AA189" i="20" s="1"/>
  <c r="T189" i="20"/>
  <c r="R189" i="20"/>
  <c r="O189" i="20"/>
  <c r="N189" i="20"/>
  <c r="L189" i="20"/>
  <c r="M189" i="20" s="1"/>
  <c r="K189" i="20"/>
  <c r="J189" i="20"/>
  <c r="I189" i="20"/>
  <c r="D189" i="20"/>
  <c r="B189" i="20"/>
  <c r="A189" i="20"/>
  <c r="AE188" i="20"/>
  <c r="AD188" i="20"/>
  <c r="AB188" i="20"/>
  <c r="Y188" i="20"/>
  <c r="V188" i="20"/>
  <c r="U188" i="20"/>
  <c r="W188" i="20" s="1"/>
  <c r="X188" i="20" s="1"/>
  <c r="T188" i="20"/>
  <c r="R188" i="20"/>
  <c r="O188" i="20"/>
  <c r="N188" i="20"/>
  <c r="K188" i="20"/>
  <c r="J188" i="20"/>
  <c r="L188" i="20" s="1"/>
  <c r="M188" i="20" s="1"/>
  <c r="I188" i="20"/>
  <c r="D188" i="20"/>
  <c r="B188" i="20"/>
  <c r="A188" i="20"/>
  <c r="AE187" i="20"/>
  <c r="AD187" i="20"/>
  <c r="AB187" i="20"/>
  <c r="Y187" i="20"/>
  <c r="V187" i="20"/>
  <c r="W187" i="20" s="1"/>
  <c r="X187" i="20" s="1"/>
  <c r="U187" i="20"/>
  <c r="T187" i="20"/>
  <c r="R187" i="20"/>
  <c r="Q187" i="20"/>
  <c r="P187" i="20"/>
  <c r="O187" i="20"/>
  <c r="N187" i="20"/>
  <c r="L187" i="20"/>
  <c r="M187" i="20" s="1"/>
  <c r="K187" i="20"/>
  <c r="J187" i="20"/>
  <c r="I187" i="20"/>
  <c r="D187" i="20"/>
  <c r="B187" i="20"/>
  <c r="A187" i="20"/>
  <c r="AE186" i="20"/>
  <c r="AD186" i="20"/>
  <c r="AB186" i="20"/>
  <c r="Y186" i="20"/>
  <c r="X186" i="20"/>
  <c r="AA186" i="20" s="1"/>
  <c r="V186" i="20"/>
  <c r="U186" i="20"/>
  <c r="W186" i="20" s="1"/>
  <c r="T186" i="20"/>
  <c r="R186" i="20"/>
  <c r="Q186" i="20"/>
  <c r="O186" i="20"/>
  <c r="N186" i="20"/>
  <c r="L186" i="20"/>
  <c r="M186" i="20" s="1"/>
  <c r="P186" i="20" s="1"/>
  <c r="K186" i="20"/>
  <c r="J186" i="20"/>
  <c r="I186" i="20"/>
  <c r="D186" i="20"/>
  <c r="B186" i="20"/>
  <c r="A186" i="20"/>
  <c r="AE185" i="20"/>
  <c r="AD185" i="20"/>
  <c r="AB185" i="20"/>
  <c r="Y185" i="20"/>
  <c r="W185" i="20"/>
  <c r="X185" i="20" s="1"/>
  <c r="Z185" i="20" s="1"/>
  <c r="V185" i="20"/>
  <c r="U185" i="20"/>
  <c r="T185" i="20"/>
  <c r="R185" i="20"/>
  <c r="O185" i="20"/>
  <c r="N185" i="20"/>
  <c r="L185" i="20"/>
  <c r="M185" i="20" s="1"/>
  <c r="Q185" i="20" s="1"/>
  <c r="K185" i="20"/>
  <c r="J185" i="20"/>
  <c r="I185" i="20"/>
  <c r="D185" i="20"/>
  <c r="B185" i="20"/>
  <c r="A185" i="20"/>
  <c r="AE184" i="20"/>
  <c r="AD184" i="20"/>
  <c r="AB184" i="20"/>
  <c r="Y184" i="20"/>
  <c r="W184" i="20"/>
  <c r="X184" i="20" s="1"/>
  <c r="V184" i="20"/>
  <c r="U184" i="20"/>
  <c r="T184" i="20"/>
  <c r="R184" i="20"/>
  <c r="O184" i="20"/>
  <c r="N184" i="20"/>
  <c r="K184" i="20"/>
  <c r="J184" i="20"/>
  <c r="L184" i="20" s="1"/>
  <c r="M184" i="20" s="1"/>
  <c r="I184" i="20"/>
  <c r="D184" i="20"/>
  <c r="B184" i="20"/>
  <c r="A184" i="20"/>
  <c r="AE183" i="20"/>
  <c r="AD183" i="20"/>
  <c r="AB183" i="20"/>
  <c r="AA183" i="20"/>
  <c r="Y183" i="20"/>
  <c r="V183" i="20"/>
  <c r="U183" i="20"/>
  <c r="W183" i="20" s="1"/>
  <c r="X183" i="20" s="1"/>
  <c r="Z183" i="20" s="1"/>
  <c r="T183" i="20"/>
  <c r="R183" i="20"/>
  <c r="O183" i="20"/>
  <c r="N183" i="20"/>
  <c r="M183" i="20"/>
  <c r="P183" i="20" s="1"/>
  <c r="K183" i="20"/>
  <c r="J183" i="20"/>
  <c r="L183" i="20" s="1"/>
  <c r="I183" i="20"/>
  <c r="D183" i="20"/>
  <c r="B183" i="20"/>
  <c r="A183" i="20"/>
  <c r="AE182" i="20"/>
  <c r="AD182" i="20"/>
  <c r="AB182" i="20"/>
  <c r="Y182" i="20"/>
  <c r="V182" i="20"/>
  <c r="U182" i="20"/>
  <c r="W182" i="20" s="1"/>
  <c r="X182" i="20" s="1"/>
  <c r="T182" i="20"/>
  <c r="R182" i="20"/>
  <c r="O182" i="20"/>
  <c r="N182" i="20"/>
  <c r="M182" i="20"/>
  <c r="K182" i="20"/>
  <c r="J182" i="20"/>
  <c r="L182" i="20" s="1"/>
  <c r="I182" i="20"/>
  <c r="D182" i="20"/>
  <c r="B182" i="20"/>
  <c r="A182" i="20"/>
  <c r="AE181" i="20"/>
  <c r="AD181" i="20"/>
  <c r="AB181" i="20"/>
  <c r="Y181" i="20"/>
  <c r="V181" i="20"/>
  <c r="U181" i="20"/>
  <c r="W181" i="20" s="1"/>
  <c r="X181" i="20" s="1"/>
  <c r="AA181" i="20" s="1"/>
  <c r="T181" i="20"/>
  <c r="R181" i="20"/>
  <c r="Q181" i="20"/>
  <c r="P181" i="20"/>
  <c r="O181" i="20"/>
  <c r="N181" i="20"/>
  <c r="K181" i="20"/>
  <c r="J181" i="20"/>
  <c r="L181" i="20" s="1"/>
  <c r="M181" i="20" s="1"/>
  <c r="I181" i="20"/>
  <c r="D181" i="20"/>
  <c r="B181" i="20"/>
  <c r="A181" i="20"/>
  <c r="AE180" i="20"/>
  <c r="AD180" i="20"/>
  <c r="AB180" i="20"/>
  <c r="Y180" i="20"/>
  <c r="V180" i="20"/>
  <c r="U180" i="20"/>
  <c r="W180" i="20" s="1"/>
  <c r="X180" i="20" s="1"/>
  <c r="T180" i="20"/>
  <c r="R180" i="20"/>
  <c r="O180" i="20"/>
  <c r="N180" i="20"/>
  <c r="L180" i="20"/>
  <c r="M180" i="20" s="1"/>
  <c r="K180" i="20"/>
  <c r="J180" i="20"/>
  <c r="I180" i="20"/>
  <c r="D180" i="20"/>
  <c r="B180" i="20"/>
  <c r="A180" i="20"/>
  <c r="AE179" i="20"/>
  <c r="AD179" i="20"/>
  <c r="AB179" i="20"/>
  <c r="AA179" i="20"/>
  <c r="Y179" i="20"/>
  <c r="V179" i="20"/>
  <c r="U179" i="20"/>
  <c r="W179" i="20" s="1"/>
  <c r="X179" i="20" s="1"/>
  <c r="Z179" i="20" s="1"/>
  <c r="T179" i="20"/>
  <c r="R179" i="20"/>
  <c r="O179" i="20"/>
  <c r="N179" i="20"/>
  <c r="M179" i="20"/>
  <c r="K179" i="20"/>
  <c r="J179" i="20"/>
  <c r="L179" i="20" s="1"/>
  <c r="I179" i="20"/>
  <c r="D179" i="20"/>
  <c r="B179" i="20"/>
  <c r="A179" i="20"/>
  <c r="AE178" i="20"/>
  <c r="AD178" i="20"/>
  <c r="AB178" i="20"/>
  <c r="Z178" i="20"/>
  <c r="Y178" i="20"/>
  <c r="V178" i="20"/>
  <c r="W178" i="20" s="1"/>
  <c r="X178" i="20" s="1"/>
  <c r="AA178" i="20" s="1"/>
  <c r="U178" i="20"/>
  <c r="T178" i="20"/>
  <c r="R178" i="20"/>
  <c r="O178" i="20"/>
  <c r="N178" i="20"/>
  <c r="L178" i="20"/>
  <c r="M178" i="20" s="1"/>
  <c r="K178" i="20"/>
  <c r="J178" i="20"/>
  <c r="I178" i="20"/>
  <c r="D178" i="20"/>
  <c r="B178" i="20"/>
  <c r="A178" i="20"/>
  <c r="AE177" i="20"/>
  <c r="AD177" i="20"/>
  <c r="AB177" i="20"/>
  <c r="Y177" i="20"/>
  <c r="V177" i="20"/>
  <c r="U177" i="20"/>
  <c r="W177" i="20" s="1"/>
  <c r="X177" i="20" s="1"/>
  <c r="T177" i="20"/>
  <c r="R177" i="20"/>
  <c r="Q177" i="20"/>
  <c r="O177" i="20"/>
  <c r="L177" i="20" s="1"/>
  <c r="N177" i="20"/>
  <c r="M177" i="20"/>
  <c r="P177" i="20" s="1"/>
  <c r="K177" i="20"/>
  <c r="J177" i="20"/>
  <c r="I177" i="20"/>
  <c r="D177" i="20"/>
  <c r="B177" i="20"/>
  <c r="A177" i="20"/>
  <c r="AE176" i="20"/>
  <c r="AD176" i="20"/>
  <c r="AB176" i="20"/>
  <c r="Y176" i="20"/>
  <c r="W176" i="20"/>
  <c r="X176" i="20" s="1"/>
  <c r="Z176" i="20" s="1"/>
  <c r="V176" i="20"/>
  <c r="U176" i="20"/>
  <c r="T176" i="20"/>
  <c r="R176" i="20"/>
  <c r="O176" i="20"/>
  <c r="N176" i="20"/>
  <c r="K176" i="20"/>
  <c r="J176" i="20"/>
  <c r="L176" i="20" s="1"/>
  <c r="M176" i="20" s="1"/>
  <c r="I176" i="20"/>
  <c r="D176" i="20"/>
  <c r="B176" i="20"/>
  <c r="A176" i="20"/>
  <c r="AE175" i="20"/>
  <c r="AD175" i="20"/>
  <c r="AB175" i="20"/>
  <c r="AA175" i="20"/>
  <c r="Y175" i="20"/>
  <c r="V175" i="20"/>
  <c r="U175" i="20"/>
  <c r="W175" i="20" s="1"/>
  <c r="X175" i="20" s="1"/>
  <c r="Z175" i="20" s="1"/>
  <c r="T175" i="20"/>
  <c r="R175" i="20"/>
  <c r="O175" i="20"/>
  <c r="N175" i="20"/>
  <c r="K175" i="20"/>
  <c r="J175" i="20"/>
  <c r="L175" i="20" s="1"/>
  <c r="M175" i="20" s="1"/>
  <c r="I175" i="20"/>
  <c r="D175" i="20"/>
  <c r="B175" i="20"/>
  <c r="A175" i="20"/>
  <c r="AE174" i="20"/>
  <c r="AD174" i="20"/>
  <c r="AB174" i="20"/>
  <c r="Y174" i="20"/>
  <c r="V174" i="20"/>
  <c r="U174" i="20"/>
  <c r="W174" i="20" s="1"/>
  <c r="X174" i="20" s="1"/>
  <c r="T174" i="20"/>
  <c r="R174" i="20"/>
  <c r="Q174" i="20"/>
  <c r="O174" i="20"/>
  <c r="N174" i="20"/>
  <c r="L174" i="20"/>
  <c r="M174" i="20" s="1"/>
  <c r="P174" i="20" s="1"/>
  <c r="K174" i="20"/>
  <c r="J174" i="20"/>
  <c r="I174" i="20"/>
  <c r="D174" i="20"/>
  <c r="B174" i="20"/>
  <c r="A174" i="20"/>
  <c r="AE173" i="20"/>
  <c r="AD173" i="20"/>
  <c r="AB173" i="20"/>
  <c r="AA173" i="20"/>
  <c r="Z173" i="20"/>
  <c r="Y173" i="20"/>
  <c r="W173" i="20"/>
  <c r="X173" i="20" s="1"/>
  <c r="V173" i="20"/>
  <c r="U173" i="20"/>
  <c r="T173" i="20"/>
  <c r="R173" i="20"/>
  <c r="O173" i="20"/>
  <c r="N173" i="20"/>
  <c r="K173" i="20"/>
  <c r="J173" i="20"/>
  <c r="L173" i="20" s="1"/>
  <c r="M173" i="20" s="1"/>
  <c r="I173" i="20"/>
  <c r="D173" i="20"/>
  <c r="B173" i="20"/>
  <c r="A173" i="20"/>
  <c r="AE172" i="20"/>
  <c r="AD172" i="20"/>
  <c r="AB172" i="20"/>
  <c r="Y172" i="20"/>
  <c r="V172" i="20"/>
  <c r="U172" i="20"/>
  <c r="W172" i="20" s="1"/>
  <c r="X172" i="20" s="1"/>
  <c r="T172" i="20"/>
  <c r="R172" i="20"/>
  <c r="O172" i="20"/>
  <c r="N172" i="20"/>
  <c r="K172" i="20"/>
  <c r="J172" i="20"/>
  <c r="L172" i="20" s="1"/>
  <c r="M172" i="20" s="1"/>
  <c r="Q172" i="20" s="1"/>
  <c r="I172" i="20"/>
  <c r="D172" i="20"/>
  <c r="B172" i="20"/>
  <c r="A172" i="20"/>
  <c r="AE171" i="20"/>
  <c r="AD171" i="20"/>
  <c r="AB171" i="20"/>
  <c r="Y171" i="20"/>
  <c r="V171" i="20"/>
  <c r="U171" i="20"/>
  <c r="T171" i="20"/>
  <c r="R171" i="20"/>
  <c r="Q171" i="20"/>
  <c r="P171" i="20"/>
  <c r="O171" i="20"/>
  <c r="N171" i="20"/>
  <c r="K171" i="20"/>
  <c r="J171" i="20"/>
  <c r="L171" i="20" s="1"/>
  <c r="M171" i="20" s="1"/>
  <c r="I171" i="20"/>
  <c r="D171" i="20"/>
  <c r="B171" i="20"/>
  <c r="A171" i="20"/>
  <c r="AE170" i="20"/>
  <c r="AD170" i="20"/>
  <c r="AB170" i="20"/>
  <c r="Y170" i="20"/>
  <c r="W170" i="20"/>
  <c r="X170" i="20" s="1"/>
  <c r="AA170" i="20" s="1"/>
  <c r="V170" i="20"/>
  <c r="U170" i="20"/>
  <c r="T170" i="20"/>
  <c r="R170" i="20"/>
  <c r="O170" i="20"/>
  <c r="L170" i="20" s="1"/>
  <c r="M170" i="20" s="1"/>
  <c r="N170" i="20"/>
  <c r="K170" i="20"/>
  <c r="J170" i="20"/>
  <c r="I170" i="20"/>
  <c r="D170" i="20"/>
  <c r="B170" i="20"/>
  <c r="A170" i="20"/>
  <c r="AE169" i="20"/>
  <c r="AD169" i="20"/>
  <c r="AB169" i="20"/>
  <c r="Y169" i="20"/>
  <c r="V169" i="20"/>
  <c r="U169" i="20"/>
  <c r="W169" i="20" s="1"/>
  <c r="X169" i="20" s="1"/>
  <c r="T169" i="20"/>
  <c r="R169" i="20"/>
  <c r="O169" i="20"/>
  <c r="N169" i="20"/>
  <c r="K169" i="20"/>
  <c r="J169" i="20"/>
  <c r="L169" i="20" s="1"/>
  <c r="M169" i="20" s="1"/>
  <c r="I169" i="20"/>
  <c r="D169" i="20"/>
  <c r="B169" i="20"/>
  <c r="A169" i="20"/>
  <c r="AE168" i="20"/>
  <c r="AD168" i="20"/>
  <c r="AB168" i="20"/>
  <c r="Y168" i="20"/>
  <c r="V168" i="20"/>
  <c r="U168" i="20"/>
  <c r="W168" i="20" s="1"/>
  <c r="X168" i="20" s="1"/>
  <c r="T168" i="20"/>
  <c r="R168" i="20"/>
  <c r="O168" i="20"/>
  <c r="L168" i="20" s="1"/>
  <c r="M168" i="20" s="1"/>
  <c r="Q168" i="20" s="1"/>
  <c r="N168" i="20"/>
  <c r="K168" i="20"/>
  <c r="J168" i="20"/>
  <c r="I168" i="20"/>
  <c r="D168" i="20"/>
  <c r="B168" i="20"/>
  <c r="A168" i="20"/>
  <c r="AE167" i="20"/>
  <c r="AD167" i="20"/>
  <c r="AB167" i="20"/>
  <c r="Y167" i="20"/>
  <c r="X167" i="20"/>
  <c r="AA167" i="20" s="1"/>
  <c r="V167" i="20"/>
  <c r="U167" i="20"/>
  <c r="W167" i="20" s="1"/>
  <c r="T167" i="20"/>
  <c r="R167" i="20"/>
  <c r="O167" i="20"/>
  <c r="N167" i="20"/>
  <c r="K167" i="20"/>
  <c r="J167" i="20"/>
  <c r="I167" i="20"/>
  <c r="D167" i="20"/>
  <c r="B167" i="20"/>
  <c r="A167" i="20"/>
  <c r="AE166" i="20"/>
  <c r="AD166" i="20"/>
  <c r="AB166" i="20"/>
  <c r="Y166" i="20"/>
  <c r="V166" i="20"/>
  <c r="U166" i="20"/>
  <c r="W166" i="20" s="1"/>
  <c r="X166" i="20" s="1"/>
  <c r="T166" i="20"/>
  <c r="R166" i="20"/>
  <c r="O166" i="20"/>
  <c r="N166" i="20"/>
  <c r="K166" i="20"/>
  <c r="J166" i="20"/>
  <c r="L166" i="20" s="1"/>
  <c r="M166" i="20" s="1"/>
  <c r="Q166" i="20" s="1"/>
  <c r="I166" i="20"/>
  <c r="D166" i="20"/>
  <c r="B166" i="20"/>
  <c r="A166" i="20"/>
  <c r="AE165" i="20"/>
  <c r="AD165" i="20"/>
  <c r="AB165" i="20"/>
  <c r="Y165" i="20"/>
  <c r="V165" i="20"/>
  <c r="U165" i="20"/>
  <c r="T165" i="20"/>
  <c r="R165" i="20"/>
  <c r="O165" i="20"/>
  <c r="N165" i="20"/>
  <c r="K165" i="20"/>
  <c r="J165" i="20"/>
  <c r="L165" i="20" s="1"/>
  <c r="M165" i="20" s="1"/>
  <c r="I165" i="20"/>
  <c r="D165" i="20"/>
  <c r="B165" i="20"/>
  <c r="A165" i="20"/>
  <c r="AE164" i="20"/>
  <c r="AD164" i="20"/>
  <c r="AB164" i="20"/>
  <c r="AA164" i="20"/>
  <c r="Y164" i="20"/>
  <c r="W164" i="20"/>
  <c r="X164" i="20" s="1"/>
  <c r="Z164" i="20" s="1"/>
  <c r="V164" i="20"/>
  <c r="U164" i="20"/>
  <c r="T164" i="20"/>
  <c r="R164" i="20"/>
  <c r="O164" i="20"/>
  <c r="N164" i="20"/>
  <c r="K164" i="20"/>
  <c r="J164" i="20"/>
  <c r="L164" i="20" s="1"/>
  <c r="M164" i="20" s="1"/>
  <c r="I164" i="20"/>
  <c r="D164" i="20"/>
  <c r="B164" i="20"/>
  <c r="A164" i="20"/>
  <c r="AE163" i="20"/>
  <c r="AD163" i="20"/>
  <c r="AB163" i="20"/>
  <c r="Y163" i="20"/>
  <c r="V163" i="20"/>
  <c r="U163" i="20"/>
  <c r="W163" i="20" s="1"/>
  <c r="X163" i="20" s="1"/>
  <c r="T163" i="20"/>
  <c r="R163" i="20"/>
  <c r="Q163" i="20"/>
  <c r="P163" i="20"/>
  <c r="O163" i="20"/>
  <c r="N163" i="20"/>
  <c r="K163" i="20"/>
  <c r="J163" i="20"/>
  <c r="L163" i="20" s="1"/>
  <c r="M163" i="20" s="1"/>
  <c r="I163" i="20"/>
  <c r="D163" i="20"/>
  <c r="B163" i="20"/>
  <c r="A163" i="20"/>
  <c r="AE162" i="20"/>
  <c r="AD162" i="20"/>
  <c r="AB162" i="20"/>
  <c r="Y162" i="20"/>
  <c r="V162" i="20"/>
  <c r="U162" i="20"/>
  <c r="W162" i="20" s="1"/>
  <c r="X162" i="20" s="1"/>
  <c r="AA162" i="20" s="1"/>
  <c r="T162" i="20"/>
  <c r="R162" i="20"/>
  <c r="O162" i="20"/>
  <c r="N162" i="20"/>
  <c r="K162" i="20"/>
  <c r="J162" i="20"/>
  <c r="L162" i="20" s="1"/>
  <c r="M162" i="20" s="1"/>
  <c r="I162" i="20"/>
  <c r="D162" i="20"/>
  <c r="B162" i="20"/>
  <c r="A162" i="20"/>
  <c r="AE161" i="20"/>
  <c r="AD161" i="20"/>
  <c r="AB161" i="20"/>
  <c r="Y161" i="20"/>
  <c r="V161" i="20"/>
  <c r="U161" i="20"/>
  <c r="W161" i="20" s="1"/>
  <c r="X161" i="20" s="1"/>
  <c r="T161" i="20"/>
  <c r="R161" i="20"/>
  <c r="O161" i="20"/>
  <c r="N161" i="20"/>
  <c r="L161" i="20"/>
  <c r="M161" i="20" s="1"/>
  <c r="K161" i="20"/>
  <c r="J161" i="20"/>
  <c r="I161" i="20"/>
  <c r="D161" i="20"/>
  <c r="B161" i="20"/>
  <c r="A161" i="20"/>
  <c r="AE160" i="20"/>
  <c r="AD160" i="20"/>
  <c r="AB160" i="20"/>
  <c r="Y160" i="20"/>
  <c r="X160" i="20"/>
  <c r="V160" i="20"/>
  <c r="U160" i="20"/>
  <c r="W160" i="20" s="1"/>
  <c r="T160" i="20"/>
  <c r="R160" i="20"/>
  <c r="Q160" i="20"/>
  <c r="P160" i="20"/>
  <c r="O160" i="20"/>
  <c r="N160" i="20"/>
  <c r="K160" i="20"/>
  <c r="J160" i="20"/>
  <c r="L160" i="20" s="1"/>
  <c r="M160" i="20" s="1"/>
  <c r="I160" i="20"/>
  <c r="D160" i="20"/>
  <c r="B160" i="20"/>
  <c r="A160" i="20"/>
  <c r="AE159" i="20"/>
  <c r="AD159" i="20"/>
  <c r="AB159" i="20"/>
  <c r="Y159" i="20"/>
  <c r="X159" i="20"/>
  <c r="AA159" i="20" s="1"/>
  <c r="V159" i="20"/>
  <c r="U159" i="20"/>
  <c r="W159" i="20" s="1"/>
  <c r="T159" i="20"/>
  <c r="R159" i="20"/>
  <c r="Q159" i="20"/>
  <c r="P159" i="20"/>
  <c r="O159" i="20"/>
  <c r="N159" i="20"/>
  <c r="K159" i="20"/>
  <c r="J159" i="20"/>
  <c r="L159" i="20" s="1"/>
  <c r="M159" i="20" s="1"/>
  <c r="I159" i="20"/>
  <c r="D159" i="20"/>
  <c r="B159" i="20"/>
  <c r="A159" i="20"/>
  <c r="AE158" i="20"/>
  <c r="AD158" i="20"/>
  <c r="AB158" i="20"/>
  <c r="Y158" i="20"/>
  <c r="W158" i="20"/>
  <c r="X158" i="20" s="1"/>
  <c r="V158" i="20"/>
  <c r="U158" i="20"/>
  <c r="T158" i="20"/>
  <c r="R158" i="20"/>
  <c r="O158" i="20"/>
  <c r="N158" i="20"/>
  <c r="L158" i="20"/>
  <c r="M158" i="20" s="1"/>
  <c r="K158" i="20"/>
  <c r="J158" i="20"/>
  <c r="I158" i="20"/>
  <c r="D158" i="20"/>
  <c r="B158" i="20"/>
  <c r="A158" i="20"/>
  <c r="AE157" i="20"/>
  <c r="AA157" i="20"/>
  <c r="Z157" i="20"/>
  <c r="Y157" i="20"/>
  <c r="X157" i="20"/>
  <c r="W157" i="20"/>
  <c r="AB157" i="20" s="1"/>
  <c r="T157" i="20"/>
  <c r="N157" i="20"/>
  <c r="K157" i="20"/>
  <c r="J157" i="20"/>
  <c r="L157" i="20" s="1"/>
  <c r="M157" i="20" s="1"/>
  <c r="Q157" i="20" s="1"/>
  <c r="I157" i="20"/>
  <c r="AE154" i="20"/>
  <c r="AD154" i="20"/>
  <c r="AB154" i="20"/>
  <c r="Z154" i="20"/>
  <c r="Y154" i="20"/>
  <c r="V154" i="20"/>
  <c r="U154" i="20"/>
  <c r="W154" i="20" s="1"/>
  <c r="X154" i="20" s="1"/>
  <c r="AA154" i="20" s="1"/>
  <c r="T154" i="20"/>
  <c r="R154" i="20"/>
  <c r="O154" i="20"/>
  <c r="N154" i="20"/>
  <c r="M154" i="20"/>
  <c r="K154" i="20"/>
  <c r="J154" i="20"/>
  <c r="L154" i="20" s="1"/>
  <c r="I154" i="20"/>
  <c r="D154" i="20"/>
  <c r="B154" i="20"/>
  <c r="A154" i="20"/>
  <c r="AE153" i="20"/>
  <c r="AD153" i="20"/>
  <c r="AB153" i="20"/>
  <c r="Y153" i="20"/>
  <c r="V153" i="20"/>
  <c r="W153" i="20" s="1"/>
  <c r="X153" i="20" s="1"/>
  <c r="U153" i="20"/>
  <c r="T153" i="20"/>
  <c r="R153" i="20"/>
  <c r="O153" i="20"/>
  <c r="N153" i="20"/>
  <c r="L153" i="20"/>
  <c r="M153" i="20" s="1"/>
  <c r="Q153" i="20" s="1"/>
  <c r="K153" i="20"/>
  <c r="J153" i="20"/>
  <c r="I153" i="20"/>
  <c r="D153" i="20"/>
  <c r="B153" i="20"/>
  <c r="A153" i="20"/>
  <c r="AE152" i="20"/>
  <c r="AD152" i="20"/>
  <c r="AB152" i="20"/>
  <c r="Y152" i="20"/>
  <c r="V152" i="20"/>
  <c r="U152" i="20"/>
  <c r="W152" i="20" s="1"/>
  <c r="X152" i="20" s="1"/>
  <c r="AA152" i="20" s="1"/>
  <c r="T152" i="20"/>
  <c r="R152" i="20"/>
  <c r="O152" i="20"/>
  <c r="N152" i="20"/>
  <c r="K152" i="20"/>
  <c r="J152" i="20"/>
  <c r="L152" i="20" s="1"/>
  <c r="M152" i="20" s="1"/>
  <c r="I152" i="20"/>
  <c r="D152" i="20"/>
  <c r="B152" i="20"/>
  <c r="A152" i="20"/>
  <c r="AE151" i="20"/>
  <c r="AD151" i="20"/>
  <c r="AB151" i="20"/>
  <c r="Y151" i="20"/>
  <c r="W151" i="20"/>
  <c r="X151" i="20" s="1"/>
  <c r="V151" i="20"/>
  <c r="U151" i="20"/>
  <c r="T151" i="20"/>
  <c r="R151" i="20"/>
  <c r="O151" i="20"/>
  <c r="N151" i="20"/>
  <c r="L151" i="20"/>
  <c r="M151" i="20" s="1"/>
  <c r="K151" i="20"/>
  <c r="J151" i="20"/>
  <c r="I151" i="20"/>
  <c r="D151" i="20"/>
  <c r="B151" i="20"/>
  <c r="A151" i="20"/>
  <c r="AE150" i="20"/>
  <c r="AD150" i="20"/>
  <c r="AB150" i="20"/>
  <c r="Y150" i="20"/>
  <c r="W150" i="20"/>
  <c r="X150" i="20" s="1"/>
  <c r="Z150" i="20" s="1"/>
  <c r="V150" i="20"/>
  <c r="U150" i="20"/>
  <c r="T150" i="20"/>
  <c r="R150" i="20"/>
  <c r="O150" i="20"/>
  <c r="N150" i="20"/>
  <c r="K150" i="20"/>
  <c r="J150" i="20"/>
  <c r="I150" i="20"/>
  <c r="D150" i="20"/>
  <c r="B150" i="20"/>
  <c r="A150" i="20"/>
  <c r="AE149" i="20"/>
  <c r="AD149" i="20"/>
  <c r="AB149" i="20"/>
  <c r="Y149" i="20"/>
  <c r="W149" i="20"/>
  <c r="X149" i="20" s="1"/>
  <c r="AA149" i="20" s="1"/>
  <c r="V149" i="20"/>
  <c r="U149" i="20"/>
  <c r="T149" i="20"/>
  <c r="R149" i="20"/>
  <c r="O149" i="20"/>
  <c r="N149" i="20"/>
  <c r="L149" i="20"/>
  <c r="M149" i="20" s="1"/>
  <c r="K149" i="20"/>
  <c r="J149" i="20"/>
  <c r="I149" i="20"/>
  <c r="D149" i="20"/>
  <c r="B149" i="20"/>
  <c r="A149" i="20"/>
  <c r="AE148" i="20"/>
  <c r="AD148" i="20"/>
  <c r="AB148" i="20"/>
  <c r="Y148" i="20"/>
  <c r="V148" i="20"/>
  <c r="U148" i="20"/>
  <c r="T148" i="20"/>
  <c r="R148" i="20"/>
  <c r="O148" i="20"/>
  <c r="N148" i="20"/>
  <c r="K148" i="20"/>
  <c r="J148" i="20"/>
  <c r="L148" i="20" s="1"/>
  <c r="M148" i="20" s="1"/>
  <c r="P148" i="20" s="1"/>
  <c r="I148" i="20"/>
  <c r="D148" i="20"/>
  <c r="B148" i="20"/>
  <c r="A148" i="20"/>
  <c r="AE147" i="20"/>
  <c r="AD147" i="20"/>
  <c r="AB147" i="20"/>
  <c r="Y147" i="20"/>
  <c r="V147" i="20"/>
  <c r="U147" i="20"/>
  <c r="T147" i="20"/>
  <c r="R147" i="20"/>
  <c r="Q147" i="20"/>
  <c r="P147" i="20"/>
  <c r="O147" i="20"/>
  <c r="N147" i="20"/>
  <c r="K147" i="20"/>
  <c r="J147" i="20"/>
  <c r="L147" i="20" s="1"/>
  <c r="M147" i="20" s="1"/>
  <c r="I147" i="20"/>
  <c r="D147" i="20"/>
  <c r="B147" i="20"/>
  <c r="A147" i="20"/>
  <c r="AE146" i="20"/>
  <c r="AD146" i="20"/>
  <c r="AB146" i="20"/>
  <c r="AA146" i="20"/>
  <c r="Z146" i="20"/>
  <c r="Y146" i="20"/>
  <c r="V146" i="20"/>
  <c r="U146" i="20"/>
  <c r="W146" i="20" s="1"/>
  <c r="X146" i="20" s="1"/>
  <c r="T146" i="20"/>
  <c r="R146" i="20"/>
  <c r="O146" i="20"/>
  <c r="N146" i="20"/>
  <c r="K146" i="20"/>
  <c r="J146" i="20"/>
  <c r="L146" i="20" s="1"/>
  <c r="M146" i="20" s="1"/>
  <c r="I146" i="20"/>
  <c r="D146" i="20"/>
  <c r="B146" i="20"/>
  <c r="A146" i="20"/>
  <c r="AE145" i="20"/>
  <c r="AD145" i="20"/>
  <c r="AB145" i="20"/>
  <c r="AA145" i="20"/>
  <c r="Y145" i="20"/>
  <c r="V145" i="20"/>
  <c r="U145" i="20"/>
  <c r="W145" i="20" s="1"/>
  <c r="X145" i="20" s="1"/>
  <c r="Z145" i="20" s="1"/>
  <c r="T145" i="20"/>
  <c r="R145" i="20"/>
  <c r="O145" i="20"/>
  <c r="N145" i="20"/>
  <c r="K145" i="20"/>
  <c r="J145" i="20"/>
  <c r="I145" i="20"/>
  <c r="D145" i="20"/>
  <c r="B145" i="20"/>
  <c r="A145" i="20"/>
  <c r="AE144" i="20"/>
  <c r="AD144" i="20"/>
  <c r="AB144" i="20"/>
  <c r="Y144" i="20"/>
  <c r="W144" i="20"/>
  <c r="X144" i="20" s="1"/>
  <c r="V144" i="20"/>
  <c r="U144" i="20"/>
  <c r="T144" i="20"/>
  <c r="R144" i="20"/>
  <c r="Q144" i="20"/>
  <c r="P144" i="20"/>
  <c r="O144" i="20"/>
  <c r="N144" i="20"/>
  <c r="K144" i="20"/>
  <c r="J144" i="20"/>
  <c r="L144" i="20" s="1"/>
  <c r="M144" i="20" s="1"/>
  <c r="I144" i="20"/>
  <c r="D144" i="20"/>
  <c r="B144" i="20"/>
  <c r="A144" i="20"/>
  <c r="AE143" i="20"/>
  <c r="AD143" i="20"/>
  <c r="AB143" i="20"/>
  <c r="Z143" i="20"/>
  <c r="Y143" i="20"/>
  <c r="V143" i="20"/>
  <c r="U143" i="20"/>
  <c r="W143" i="20" s="1"/>
  <c r="X143" i="20" s="1"/>
  <c r="AA143" i="20" s="1"/>
  <c r="T143" i="20"/>
  <c r="R143" i="20"/>
  <c r="O143" i="20"/>
  <c r="N143" i="20"/>
  <c r="L143" i="20"/>
  <c r="M143" i="20" s="1"/>
  <c r="K143" i="20"/>
  <c r="J143" i="20"/>
  <c r="I143" i="20"/>
  <c r="D143" i="20"/>
  <c r="B143" i="20"/>
  <c r="A143" i="20"/>
  <c r="AE142" i="20"/>
  <c r="AD142" i="20"/>
  <c r="AB142" i="20"/>
  <c r="Y142" i="20"/>
  <c r="V142" i="20"/>
  <c r="W142" i="20" s="1"/>
  <c r="X142" i="20" s="1"/>
  <c r="U142" i="20"/>
  <c r="T142" i="20"/>
  <c r="R142" i="20"/>
  <c r="O142" i="20"/>
  <c r="N142" i="20"/>
  <c r="K142" i="20"/>
  <c r="J142" i="20"/>
  <c r="L142" i="20" s="1"/>
  <c r="M142" i="20" s="1"/>
  <c r="I142" i="20"/>
  <c r="D142" i="20"/>
  <c r="B142" i="20"/>
  <c r="A142" i="20"/>
  <c r="AE141" i="20"/>
  <c r="AD141" i="20"/>
  <c r="AB141" i="20"/>
  <c r="Y141" i="20"/>
  <c r="V141" i="20"/>
  <c r="U141" i="20"/>
  <c r="W141" i="20" s="1"/>
  <c r="X141" i="20" s="1"/>
  <c r="T141" i="20"/>
  <c r="R141" i="20"/>
  <c r="O141" i="20"/>
  <c r="N141" i="20"/>
  <c r="K141" i="20"/>
  <c r="J141" i="20"/>
  <c r="L141" i="20" s="1"/>
  <c r="M141" i="20" s="1"/>
  <c r="I141" i="20"/>
  <c r="D141" i="20"/>
  <c r="B141" i="20"/>
  <c r="A141" i="20"/>
  <c r="AE140" i="20"/>
  <c r="AD140" i="20"/>
  <c r="AB140" i="20"/>
  <c r="Y140" i="20"/>
  <c r="V140" i="20"/>
  <c r="W140" i="20" s="1"/>
  <c r="X140" i="20" s="1"/>
  <c r="U140" i="20"/>
  <c r="T140" i="20"/>
  <c r="R140" i="20"/>
  <c r="O140" i="20"/>
  <c r="N140" i="20"/>
  <c r="L140" i="20"/>
  <c r="M140" i="20" s="1"/>
  <c r="K140" i="20"/>
  <c r="J140" i="20"/>
  <c r="I140" i="20"/>
  <c r="D140" i="20"/>
  <c r="B140" i="20"/>
  <c r="A140" i="20"/>
  <c r="AE139" i="20"/>
  <c r="AD139" i="20"/>
  <c r="AB139" i="20"/>
  <c r="AA139" i="20"/>
  <c r="Y139" i="20"/>
  <c r="V139" i="20"/>
  <c r="U139" i="20"/>
  <c r="W139" i="20" s="1"/>
  <c r="X139" i="20" s="1"/>
  <c r="Z139" i="20" s="1"/>
  <c r="T139" i="20"/>
  <c r="R139" i="20"/>
  <c r="O139" i="20"/>
  <c r="N139" i="20"/>
  <c r="K139" i="20"/>
  <c r="J139" i="20"/>
  <c r="L139" i="20" s="1"/>
  <c r="M139" i="20" s="1"/>
  <c r="P139" i="20" s="1"/>
  <c r="I139" i="20"/>
  <c r="D139" i="20"/>
  <c r="B139" i="20"/>
  <c r="A139" i="20"/>
  <c r="AE138" i="20"/>
  <c r="AD138" i="20"/>
  <c r="AB138" i="20"/>
  <c r="Y138" i="20"/>
  <c r="V138" i="20"/>
  <c r="W138" i="20" s="1"/>
  <c r="X138" i="20" s="1"/>
  <c r="AA138" i="20" s="1"/>
  <c r="U138" i="20"/>
  <c r="T138" i="20"/>
  <c r="R138" i="20"/>
  <c r="Q138" i="20"/>
  <c r="P138" i="20"/>
  <c r="O138" i="20"/>
  <c r="N138" i="20"/>
  <c r="K138" i="20"/>
  <c r="J138" i="20"/>
  <c r="L138" i="20" s="1"/>
  <c r="M138" i="20" s="1"/>
  <c r="I138" i="20"/>
  <c r="D138" i="20"/>
  <c r="B138" i="20"/>
  <c r="A138" i="20"/>
  <c r="AE137" i="20"/>
  <c r="AD137" i="20"/>
  <c r="AB137" i="20"/>
  <c r="AA137" i="20"/>
  <c r="Z137" i="20"/>
  <c r="Y137" i="20"/>
  <c r="V137" i="20"/>
  <c r="U137" i="20"/>
  <c r="W137" i="20" s="1"/>
  <c r="X137" i="20" s="1"/>
  <c r="T137" i="20"/>
  <c r="R137" i="20"/>
  <c r="O137" i="20"/>
  <c r="N137" i="20"/>
  <c r="L137" i="20"/>
  <c r="M137" i="20" s="1"/>
  <c r="K137" i="20"/>
  <c r="J137" i="20"/>
  <c r="I137" i="20"/>
  <c r="D137" i="20"/>
  <c r="B137" i="20"/>
  <c r="A137" i="20"/>
  <c r="AE136" i="20"/>
  <c r="AD136" i="20"/>
  <c r="AB136" i="20"/>
  <c r="Y136" i="20"/>
  <c r="V136" i="20"/>
  <c r="U136" i="20"/>
  <c r="W136" i="20" s="1"/>
  <c r="X136" i="20" s="1"/>
  <c r="T136" i="20"/>
  <c r="R136" i="20"/>
  <c r="Q136" i="20"/>
  <c r="P136" i="20"/>
  <c r="O136" i="20"/>
  <c r="N136" i="20"/>
  <c r="K136" i="20"/>
  <c r="J136" i="20"/>
  <c r="L136" i="20" s="1"/>
  <c r="M136" i="20" s="1"/>
  <c r="I136" i="20"/>
  <c r="D136" i="20"/>
  <c r="B136" i="20"/>
  <c r="A136" i="20"/>
  <c r="AE135" i="20"/>
  <c r="AD135" i="20"/>
  <c r="AB135" i="20"/>
  <c r="Y135" i="20"/>
  <c r="V135" i="20"/>
  <c r="U135" i="20"/>
  <c r="W135" i="20" s="1"/>
  <c r="X135" i="20" s="1"/>
  <c r="AA135" i="20" s="1"/>
  <c r="T135" i="20"/>
  <c r="R135" i="20"/>
  <c r="O135" i="20"/>
  <c r="N135" i="20"/>
  <c r="K135" i="20"/>
  <c r="J135" i="20"/>
  <c r="L135" i="20" s="1"/>
  <c r="M135" i="20" s="1"/>
  <c r="I135" i="20"/>
  <c r="D135" i="20"/>
  <c r="B135" i="20"/>
  <c r="A135" i="20"/>
  <c r="AE134" i="20"/>
  <c r="AD134" i="20"/>
  <c r="AB134" i="20"/>
  <c r="Y134" i="20"/>
  <c r="V134" i="20"/>
  <c r="U134" i="20"/>
  <c r="W134" i="20" s="1"/>
  <c r="X134" i="20" s="1"/>
  <c r="T134" i="20"/>
  <c r="R134" i="20"/>
  <c r="O134" i="20"/>
  <c r="N134" i="20"/>
  <c r="L134" i="20"/>
  <c r="M134" i="20" s="1"/>
  <c r="K134" i="20"/>
  <c r="J134" i="20"/>
  <c r="I134" i="20"/>
  <c r="D134" i="20"/>
  <c r="B134" i="20"/>
  <c r="A134" i="20"/>
  <c r="AE133" i="20"/>
  <c r="AD133" i="20"/>
  <c r="AB133" i="20"/>
  <c r="Y133" i="20"/>
  <c r="V133" i="20"/>
  <c r="U133" i="20"/>
  <c r="W133" i="20" s="1"/>
  <c r="X133" i="20" s="1"/>
  <c r="T133" i="20"/>
  <c r="R133" i="20"/>
  <c r="O133" i="20"/>
  <c r="N133" i="20"/>
  <c r="L133" i="20"/>
  <c r="M133" i="20" s="1"/>
  <c r="K133" i="20"/>
  <c r="J133" i="20"/>
  <c r="I133" i="20"/>
  <c r="D133" i="20"/>
  <c r="B133" i="20"/>
  <c r="A133" i="20"/>
  <c r="AE132" i="20"/>
  <c r="AD132" i="20"/>
  <c r="AB132" i="20"/>
  <c r="Y132" i="20"/>
  <c r="V132" i="20"/>
  <c r="U132" i="20"/>
  <c r="W132" i="20" s="1"/>
  <c r="X132" i="20" s="1"/>
  <c r="T132" i="20"/>
  <c r="R132" i="20"/>
  <c r="Q132" i="20"/>
  <c r="P132" i="20"/>
  <c r="O132" i="20"/>
  <c r="N132" i="20"/>
  <c r="M132" i="20"/>
  <c r="L132" i="20"/>
  <c r="K132" i="20"/>
  <c r="J132" i="20"/>
  <c r="I132" i="20"/>
  <c r="D132" i="20"/>
  <c r="B132" i="20"/>
  <c r="A132" i="20"/>
  <c r="AE131" i="20"/>
  <c r="AD131" i="20"/>
  <c r="AB131" i="20"/>
  <c r="AA131" i="20"/>
  <c r="Z131" i="20"/>
  <c r="Y131" i="20"/>
  <c r="V131" i="20"/>
  <c r="U131" i="20"/>
  <c r="W131" i="20" s="1"/>
  <c r="X131" i="20" s="1"/>
  <c r="T131" i="20"/>
  <c r="R131" i="20"/>
  <c r="O131" i="20"/>
  <c r="N131" i="20"/>
  <c r="K131" i="20"/>
  <c r="J131" i="20"/>
  <c r="L131" i="20" s="1"/>
  <c r="M131" i="20" s="1"/>
  <c r="I131" i="20"/>
  <c r="D131" i="20"/>
  <c r="B131" i="20"/>
  <c r="A131" i="20"/>
  <c r="AE130" i="20"/>
  <c r="AD130" i="20"/>
  <c r="AB130" i="20"/>
  <c r="AA130" i="20"/>
  <c r="Z130" i="20"/>
  <c r="Y130" i="20"/>
  <c r="V130" i="20"/>
  <c r="U130" i="20"/>
  <c r="W130" i="20" s="1"/>
  <c r="X130" i="20" s="1"/>
  <c r="T130" i="20"/>
  <c r="R130" i="20"/>
  <c r="O130" i="20"/>
  <c r="N130" i="20"/>
  <c r="K130" i="20"/>
  <c r="J130" i="20"/>
  <c r="L130" i="20" s="1"/>
  <c r="M130" i="20" s="1"/>
  <c r="I130" i="20"/>
  <c r="D130" i="20"/>
  <c r="B130" i="20"/>
  <c r="A130" i="20"/>
  <c r="AE129" i="20"/>
  <c r="AD129" i="20"/>
  <c r="AB129" i="20"/>
  <c r="Y129" i="20"/>
  <c r="V129" i="20"/>
  <c r="U129" i="20"/>
  <c r="T129" i="20"/>
  <c r="R129" i="20"/>
  <c r="O129" i="20"/>
  <c r="N129" i="20"/>
  <c r="K129" i="20"/>
  <c r="J129" i="20"/>
  <c r="L129" i="20" s="1"/>
  <c r="M129" i="20" s="1"/>
  <c r="Q129" i="20" s="1"/>
  <c r="I129" i="20"/>
  <c r="D129" i="20"/>
  <c r="B129" i="20"/>
  <c r="A129" i="20"/>
  <c r="AE128" i="20"/>
  <c r="AD128" i="20"/>
  <c r="AB128" i="20"/>
  <c r="Y128" i="20"/>
  <c r="W128" i="20"/>
  <c r="X128" i="20" s="1"/>
  <c r="V128" i="20"/>
  <c r="U128" i="20"/>
  <c r="T128" i="20"/>
  <c r="R128" i="20"/>
  <c r="O128" i="20"/>
  <c r="N128" i="20"/>
  <c r="K128" i="20"/>
  <c r="J128" i="20"/>
  <c r="L128" i="20" s="1"/>
  <c r="M128" i="20" s="1"/>
  <c r="I128" i="20"/>
  <c r="D128" i="20"/>
  <c r="B128" i="20"/>
  <c r="A128" i="20"/>
  <c r="AE127" i="20"/>
  <c r="AD127" i="20"/>
  <c r="AB127" i="20"/>
  <c r="Y127" i="20"/>
  <c r="V127" i="20"/>
  <c r="U127" i="20"/>
  <c r="T127" i="20"/>
  <c r="R127" i="20"/>
  <c r="O127" i="20"/>
  <c r="N127" i="20"/>
  <c r="L127" i="20"/>
  <c r="M127" i="20" s="1"/>
  <c r="K127" i="20"/>
  <c r="J127" i="20"/>
  <c r="I127" i="20"/>
  <c r="D127" i="20"/>
  <c r="B127" i="20"/>
  <c r="A127" i="20"/>
  <c r="AE126" i="20"/>
  <c r="AD126" i="20"/>
  <c r="AB126" i="20"/>
  <c r="Y126" i="20"/>
  <c r="W126" i="20"/>
  <c r="X126" i="20" s="1"/>
  <c r="Z126" i="20" s="1"/>
  <c r="V126" i="20"/>
  <c r="U126" i="20"/>
  <c r="T126" i="20"/>
  <c r="R126" i="20"/>
  <c r="O126" i="20"/>
  <c r="N126" i="20"/>
  <c r="K126" i="20"/>
  <c r="J126" i="20"/>
  <c r="L126" i="20" s="1"/>
  <c r="M126" i="20" s="1"/>
  <c r="I126" i="20"/>
  <c r="D126" i="20"/>
  <c r="B126" i="20"/>
  <c r="A126" i="20"/>
  <c r="AE125" i="20"/>
  <c r="AD125" i="20"/>
  <c r="AB125" i="20"/>
  <c r="Y125" i="20"/>
  <c r="V125" i="20"/>
  <c r="U125" i="20"/>
  <c r="W125" i="20" s="1"/>
  <c r="X125" i="20" s="1"/>
  <c r="T125" i="20"/>
  <c r="R125" i="20"/>
  <c r="O125" i="20"/>
  <c r="N125" i="20"/>
  <c r="K125" i="20"/>
  <c r="J125" i="20"/>
  <c r="L125" i="20" s="1"/>
  <c r="M125" i="20" s="1"/>
  <c r="I125" i="20"/>
  <c r="D125" i="20"/>
  <c r="B125" i="20"/>
  <c r="A125" i="20"/>
  <c r="AE124" i="20"/>
  <c r="AD124" i="20"/>
  <c r="AB124" i="20"/>
  <c r="Z124" i="20"/>
  <c r="Y124" i="20"/>
  <c r="V124" i="20"/>
  <c r="U124" i="20"/>
  <c r="W124" i="20" s="1"/>
  <c r="X124" i="20" s="1"/>
  <c r="AA124" i="20" s="1"/>
  <c r="T124" i="20"/>
  <c r="R124" i="20"/>
  <c r="O124" i="20"/>
  <c r="N124" i="20"/>
  <c r="K124" i="20"/>
  <c r="J124" i="20"/>
  <c r="L124" i="20" s="1"/>
  <c r="M124" i="20" s="1"/>
  <c r="I124" i="20"/>
  <c r="D124" i="20"/>
  <c r="B124" i="20"/>
  <c r="A124" i="20"/>
  <c r="AE123" i="20"/>
  <c r="AD123" i="20"/>
  <c r="AB123" i="20"/>
  <c r="AA123" i="20"/>
  <c r="Y123" i="20"/>
  <c r="V123" i="20"/>
  <c r="U123" i="20"/>
  <c r="W123" i="20" s="1"/>
  <c r="X123" i="20" s="1"/>
  <c r="Z123" i="20" s="1"/>
  <c r="T123" i="20"/>
  <c r="R123" i="20"/>
  <c r="O123" i="20"/>
  <c r="N123" i="20"/>
  <c r="L123" i="20"/>
  <c r="M123" i="20" s="1"/>
  <c r="K123" i="20"/>
  <c r="J123" i="20"/>
  <c r="I123" i="20"/>
  <c r="D123" i="20"/>
  <c r="B123" i="20"/>
  <c r="A123" i="20"/>
  <c r="AE122" i="20"/>
  <c r="AD122" i="20"/>
  <c r="AB122" i="20"/>
  <c r="Y122" i="20"/>
  <c r="W122" i="20"/>
  <c r="X122" i="20" s="1"/>
  <c r="Z122" i="20" s="1"/>
  <c r="V122" i="20"/>
  <c r="U122" i="20"/>
  <c r="T122" i="20"/>
  <c r="R122" i="20"/>
  <c r="O122" i="20"/>
  <c r="N122" i="20"/>
  <c r="K122" i="20"/>
  <c r="J122" i="20"/>
  <c r="L122" i="20" s="1"/>
  <c r="M122" i="20" s="1"/>
  <c r="I122" i="20"/>
  <c r="D122" i="20"/>
  <c r="B122" i="20"/>
  <c r="A122" i="20"/>
  <c r="AE121" i="20"/>
  <c r="AD121" i="20"/>
  <c r="AB121" i="20"/>
  <c r="AA121" i="20"/>
  <c r="Z121" i="20"/>
  <c r="Y121" i="20"/>
  <c r="V121" i="20"/>
  <c r="U121" i="20"/>
  <c r="W121" i="20" s="1"/>
  <c r="X121" i="20" s="1"/>
  <c r="T121" i="20"/>
  <c r="R121" i="20"/>
  <c r="O121" i="20"/>
  <c r="L121" i="20" s="1"/>
  <c r="M121" i="20" s="1"/>
  <c r="N121" i="20"/>
  <c r="K121" i="20"/>
  <c r="J121" i="20"/>
  <c r="I121" i="20"/>
  <c r="D121" i="20"/>
  <c r="B121" i="20"/>
  <c r="A121" i="20"/>
  <c r="AE120" i="20"/>
  <c r="Y120" i="20"/>
  <c r="W120" i="20"/>
  <c r="AB120" i="20" s="1"/>
  <c r="T120" i="20"/>
  <c r="R120" i="20"/>
  <c r="N120" i="20"/>
  <c r="Q120" i="20" s="1"/>
  <c r="M120" i="20"/>
  <c r="L120" i="20"/>
  <c r="K120" i="20"/>
  <c r="J120" i="20"/>
  <c r="I120" i="20"/>
  <c r="AE117" i="20"/>
  <c r="AD117" i="20"/>
  <c r="AB117" i="20"/>
  <c r="Y117" i="20"/>
  <c r="X117" i="20"/>
  <c r="AA117" i="20" s="1"/>
  <c r="W117" i="20"/>
  <c r="V117" i="20"/>
  <c r="U117" i="20"/>
  <c r="T117" i="20"/>
  <c r="R117" i="20"/>
  <c r="O117" i="20"/>
  <c r="N117" i="20"/>
  <c r="K117" i="20"/>
  <c r="J117" i="20"/>
  <c r="L117" i="20" s="1"/>
  <c r="M117" i="20" s="1"/>
  <c r="I117" i="20"/>
  <c r="D117" i="20"/>
  <c r="B117" i="20"/>
  <c r="A117" i="20"/>
  <c r="AE116" i="20"/>
  <c r="AD116" i="20"/>
  <c r="AB116" i="20"/>
  <c r="AA116" i="20"/>
  <c r="Y116" i="20"/>
  <c r="V116" i="20"/>
  <c r="U116" i="20"/>
  <c r="W116" i="20" s="1"/>
  <c r="X116" i="20" s="1"/>
  <c r="Z116" i="20" s="1"/>
  <c r="T116" i="20"/>
  <c r="R116" i="20"/>
  <c r="O116" i="20"/>
  <c r="N116" i="20"/>
  <c r="K116" i="20"/>
  <c r="J116" i="20"/>
  <c r="L116" i="20" s="1"/>
  <c r="M116" i="20" s="1"/>
  <c r="I116" i="20"/>
  <c r="D116" i="20"/>
  <c r="B116" i="20"/>
  <c r="A116" i="20"/>
  <c r="AE115" i="20"/>
  <c r="AD115" i="20"/>
  <c r="AB115" i="20"/>
  <c r="Y115" i="20"/>
  <c r="W115" i="20"/>
  <c r="X115" i="20" s="1"/>
  <c r="V115" i="20"/>
  <c r="U115" i="20"/>
  <c r="T115" i="20"/>
  <c r="R115" i="20"/>
  <c r="O115" i="20"/>
  <c r="N115" i="20"/>
  <c r="K115" i="20"/>
  <c r="J115" i="20"/>
  <c r="L115" i="20" s="1"/>
  <c r="M115" i="20" s="1"/>
  <c r="Q115" i="20" s="1"/>
  <c r="I115" i="20"/>
  <c r="D115" i="20"/>
  <c r="B115" i="20"/>
  <c r="A115" i="20"/>
  <c r="AE114" i="20"/>
  <c r="AD114" i="20"/>
  <c r="AB114" i="20"/>
  <c r="Y114" i="20"/>
  <c r="V114" i="20"/>
  <c r="W114" i="20" s="1"/>
  <c r="X114" i="20" s="1"/>
  <c r="U114" i="20"/>
  <c r="T114" i="20"/>
  <c r="R114" i="20"/>
  <c r="O114" i="20"/>
  <c r="N114" i="20"/>
  <c r="K114" i="20"/>
  <c r="J114" i="20"/>
  <c r="I114" i="20"/>
  <c r="D114" i="20"/>
  <c r="B114" i="20"/>
  <c r="A114" i="20"/>
  <c r="AE113" i="20"/>
  <c r="AD113" i="20"/>
  <c r="AB113" i="20"/>
  <c r="Y113" i="20"/>
  <c r="W113" i="20"/>
  <c r="X113" i="20" s="1"/>
  <c r="V113" i="20"/>
  <c r="U113" i="20"/>
  <c r="T113" i="20"/>
  <c r="R113" i="20"/>
  <c r="P113" i="20"/>
  <c r="O113" i="20"/>
  <c r="N113" i="20"/>
  <c r="K113" i="20"/>
  <c r="J113" i="20"/>
  <c r="L113" i="20" s="1"/>
  <c r="M113" i="20" s="1"/>
  <c r="Q113" i="20" s="1"/>
  <c r="I113" i="20"/>
  <c r="D113" i="20"/>
  <c r="B113" i="20"/>
  <c r="A113" i="20"/>
  <c r="AE112" i="20"/>
  <c r="AD112" i="20"/>
  <c r="AB112" i="20"/>
  <c r="Y112" i="20"/>
  <c r="V112" i="20"/>
  <c r="U112" i="20"/>
  <c r="W112" i="20" s="1"/>
  <c r="X112" i="20" s="1"/>
  <c r="T112" i="20"/>
  <c r="R112" i="20"/>
  <c r="O112" i="20"/>
  <c r="N112" i="20"/>
  <c r="K112" i="20"/>
  <c r="J112" i="20"/>
  <c r="L112" i="20" s="1"/>
  <c r="M112" i="20" s="1"/>
  <c r="P112" i="20" s="1"/>
  <c r="I112" i="20"/>
  <c r="D112" i="20"/>
  <c r="B112" i="20"/>
  <c r="A112" i="20"/>
  <c r="AE111" i="20"/>
  <c r="AD111" i="20"/>
  <c r="AB111" i="20"/>
  <c r="Y111" i="20"/>
  <c r="X111" i="20"/>
  <c r="W111" i="20"/>
  <c r="V111" i="20"/>
  <c r="U111" i="20"/>
  <c r="T111" i="20"/>
  <c r="R111" i="20"/>
  <c r="O111" i="20"/>
  <c r="N111" i="20"/>
  <c r="L111" i="20"/>
  <c r="M111" i="20" s="1"/>
  <c r="K111" i="20"/>
  <c r="J111" i="20"/>
  <c r="I111" i="20"/>
  <c r="D111" i="20"/>
  <c r="B111" i="20"/>
  <c r="A111" i="20"/>
  <c r="AE110" i="20"/>
  <c r="AD110" i="20"/>
  <c r="AB110" i="20"/>
  <c r="Y110" i="20"/>
  <c r="W110" i="20"/>
  <c r="X110" i="20" s="1"/>
  <c r="V110" i="20"/>
  <c r="U110" i="20"/>
  <c r="T110" i="20"/>
  <c r="R110" i="20"/>
  <c r="O110" i="20"/>
  <c r="N110" i="20"/>
  <c r="K110" i="20"/>
  <c r="J110" i="20"/>
  <c r="I110" i="20"/>
  <c r="D110" i="20"/>
  <c r="B110" i="20"/>
  <c r="A110" i="20"/>
  <c r="AE109" i="20"/>
  <c r="AD109" i="20"/>
  <c r="AB109" i="20"/>
  <c r="Y109" i="20"/>
  <c r="X109" i="20"/>
  <c r="W109" i="20"/>
  <c r="V109" i="20"/>
  <c r="U109" i="20"/>
  <c r="T109" i="20"/>
  <c r="R109" i="20"/>
  <c r="O109" i="20"/>
  <c r="N109" i="20"/>
  <c r="K109" i="20"/>
  <c r="J109" i="20"/>
  <c r="L109" i="20" s="1"/>
  <c r="M109" i="20" s="1"/>
  <c r="I109" i="20"/>
  <c r="D109" i="20"/>
  <c r="B109" i="20"/>
  <c r="A109" i="20"/>
  <c r="AE108" i="20"/>
  <c r="AD108" i="20"/>
  <c r="AB108" i="20"/>
  <c r="Y108" i="20"/>
  <c r="V108" i="20"/>
  <c r="U108" i="20"/>
  <c r="W108" i="20" s="1"/>
  <c r="X108" i="20" s="1"/>
  <c r="T108" i="20"/>
  <c r="R108" i="20"/>
  <c r="Q108" i="20"/>
  <c r="O108" i="20"/>
  <c r="N108" i="20"/>
  <c r="K108" i="20"/>
  <c r="J108" i="20"/>
  <c r="L108" i="20" s="1"/>
  <c r="M108" i="20" s="1"/>
  <c r="P108" i="20" s="1"/>
  <c r="I108" i="20"/>
  <c r="D108" i="20"/>
  <c r="B108" i="20"/>
  <c r="A108" i="20"/>
  <c r="AE107" i="20"/>
  <c r="AD107" i="20"/>
  <c r="AB107" i="20"/>
  <c r="Y107" i="20"/>
  <c r="X107" i="20"/>
  <c r="AA107" i="20" s="1"/>
  <c r="W107" i="20"/>
  <c r="V107" i="20"/>
  <c r="U107" i="20"/>
  <c r="T107" i="20"/>
  <c r="R107" i="20"/>
  <c r="O107" i="20"/>
  <c r="N107" i="20"/>
  <c r="K107" i="20"/>
  <c r="J107" i="20"/>
  <c r="I107" i="20"/>
  <c r="D107" i="20"/>
  <c r="B107" i="20"/>
  <c r="A107" i="20"/>
  <c r="AE106" i="20"/>
  <c r="AD106" i="20"/>
  <c r="AB106" i="20"/>
  <c r="Y106" i="20"/>
  <c r="V106" i="20"/>
  <c r="W106" i="20" s="1"/>
  <c r="X106" i="20" s="1"/>
  <c r="U106" i="20"/>
  <c r="T106" i="20"/>
  <c r="R106" i="20"/>
  <c r="O106" i="20"/>
  <c r="N106" i="20"/>
  <c r="K106" i="20"/>
  <c r="J106" i="20"/>
  <c r="L106" i="20" s="1"/>
  <c r="M106" i="20" s="1"/>
  <c r="I106" i="20"/>
  <c r="D106" i="20"/>
  <c r="B106" i="20"/>
  <c r="A106" i="20"/>
  <c r="AE105" i="20"/>
  <c r="AD105" i="20"/>
  <c r="AB105" i="20"/>
  <c r="Y105" i="20"/>
  <c r="W105" i="20"/>
  <c r="X105" i="20" s="1"/>
  <c r="V105" i="20"/>
  <c r="U105" i="20"/>
  <c r="T105" i="20"/>
  <c r="R105" i="20"/>
  <c r="O105" i="20"/>
  <c r="N105" i="20"/>
  <c r="L105" i="20"/>
  <c r="M105" i="20" s="1"/>
  <c r="K105" i="20"/>
  <c r="J105" i="20"/>
  <c r="I105" i="20"/>
  <c r="D105" i="20"/>
  <c r="B105" i="20"/>
  <c r="A105" i="20"/>
  <c r="AE104" i="20"/>
  <c r="AD104" i="20"/>
  <c r="AB104" i="20"/>
  <c r="Y104" i="20"/>
  <c r="V104" i="20"/>
  <c r="U104" i="20"/>
  <c r="W104" i="20" s="1"/>
  <c r="X104" i="20" s="1"/>
  <c r="T104" i="20"/>
  <c r="R104" i="20"/>
  <c r="O104" i="20"/>
  <c r="N104" i="20"/>
  <c r="K104" i="20"/>
  <c r="J104" i="20"/>
  <c r="L104" i="20" s="1"/>
  <c r="M104" i="20" s="1"/>
  <c r="I104" i="20"/>
  <c r="D104" i="20"/>
  <c r="B104" i="20"/>
  <c r="A104" i="20"/>
  <c r="AE103" i="20"/>
  <c r="AD103" i="20"/>
  <c r="AB103" i="20"/>
  <c r="Y103" i="20"/>
  <c r="W103" i="20"/>
  <c r="X103" i="20" s="1"/>
  <c r="AA103" i="20" s="1"/>
  <c r="V103" i="20"/>
  <c r="U103" i="20"/>
  <c r="T103" i="20"/>
  <c r="R103" i="20"/>
  <c r="O103" i="20"/>
  <c r="N103" i="20"/>
  <c r="K103" i="20"/>
  <c r="J103" i="20"/>
  <c r="L103" i="20" s="1"/>
  <c r="M103" i="20" s="1"/>
  <c r="I103" i="20"/>
  <c r="D103" i="20"/>
  <c r="B103" i="20"/>
  <c r="A103" i="20"/>
  <c r="AE102" i="20"/>
  <c r="AD102" i="20"/>
  <c r="AB102" i="20"/>
  <c r="AA102" i="20"/>
  <c r="Y102" i="20"/>
  <c r="V102" i="20"/>
  <c r="U102" i="20"/>
  <c r="W102" i="20" s="1"/>
  <c r="X102" i="20" s="1"/>
  <c r="Z102" i="20" s="1"/>
  <c r="T102" i="20"/>
  <c r="R102" i="20"/>
  <c r="Q102" i="20"/>
  <c r="P102" i="20"/>
  <c r="O102" i="20"/>
  <c r="N102" i="20"/>
  <c r="K102" i="20"/>
  <c r="J102" i="20"/>
  <c r="L102" i="20" s="1"/>
  <c r="M102" i="20" s="1"/>
  <c r="I102" i="20"/>
  <c r="D102" i="20"/>
  <c r="B102" i="20"/>
  <c r="A102" i="20"/>
  <c r="AE101" i="20"/>
  <c r="AD101" i="20"/>
  <c r="AB101" i="20"/>
  <c r="Y101" i="20"/>
  <c r="W101" i="20"/>
  <c r="X101" i="20" s="1"/>
  <c r="V101" i="20"/>
  <c r="U101" i="20"/>
  <c r="T101" i="20"/>
  <c r="R101" i="20"/>
  <c r="O101" i="20"/>
  <c r="N101" i="20"/>
  <c r="K101" i="20"/>
  <c r="J101" i="20"/>
  <c r="I101" i="20"/>
  <c r="D101" i="20"/>
  <c r="B101" i="20"/>
  <c r="A101" i="20"/>
  <c r="AE100" i="20"/>
  <c r="AD100" i="20"/>
  <c r="AB100" i="20"/>
  <c r="Y100" i="20"/>
  <c r="V100" i="20"/>
  <c r="W100" i="20" s="1"/>
  <c r="X100" i="20" s="1"/>
  <c r="U100" i="20"/>
  <c r="T100" i="20"/>
  <c r="R100" i="20"/>
  <c r="O100" i="20"/>
  <c r="N100" i="20"/>
  <c r="K100" i="20"/>
  <c r="J100" i="20"/>
  <c r="I100" i="20"/>
  <c r="D100" i="20"/>
  <c r="B100" i="20"/>
  <c r="A100" i="20"/>
  <c r="AE99" i="20"/>
  <c r="AD99" i="20"/>
  <c r="AB99" i="20"/>
  <c r="Y99" i="20"/>
  <c r="W99" i="20"/>
  <c r="X99" i="20" s="1"/>
  <c r="V99" i="20"/>
  <c r="U99" i="20"/>
  <c r="T99" i="20"/>
  <c r="R99" i="20"/>
  <c r="O99" i="20"/>
  <c r="N99" i="20"/>
  <c r="K99" i="20"/>
  <c r="J99" i="20"/>
  <c r="L99" i="20" s="1"/>
  <c r="M99" i="20" s="1"/>
  <c r="I99" i="20"/>
  <c r="D99" i="20"/>
  <c r="B99" i="20"/>
  <c r="A99" i="20"/>
  <c r="AE98" i="20"/>
  <c r="AD98" i="20"/>
  <c r="AB98" i="20"/>
  <c r="Y98" i="20"/>
  <c r="V98" i="20"/>
  <c r="U98" i="20"/>
  <c r="W98" i="20" s="1"/>
  <c r="X98" i="20" s="1"/>
  <c r="T98" i="20"/>
  <c r="R98" i="20"/>
  <c r="O98" i="20"/>
  <c r="N98" i="20"/>
  <c r="K98" i="20"/>
  <c r="J98" i="20"/>
  <c r="I98" i="20"/>
  <c r="D98" i="20"/>
  <c r="B98" i="20"/>
  <c r="A98" i="20"/>
  <c r="AE97" i="20"/>
  <c r="AD97" i="20"/>
  <c r="AB97" i="20"/>
  <c r="Y97" i="20"/>
  <c r="W97" i="20"/>
  <c r="X97" i="20" s="1"/>
  <c r="V97" i="20"/>
  <c r="U97" i="20"/>
  <c r="T97" i="20"/>
  <c r="R97" i="20"/>
  <c r="O97" i="20"/>
  <c r="N97" i="20"/>
  <c r="L97" i="20"/>
  <c r="M97" i="20" s="1"/>
  <c r="K97" i="20"/>
  <c r="J97" i="20"/>
  <c r="I97" i="20"/>
  <c r="D97" i="20"/>
  <c r="B97" i="20"/>
  <c r="A97" i="20"/>
  <c r="AE96" i="20"/>
  <c r="AD96" i="20"/>
  <c r="AB96" i="20"/>
  <c r="Y96" i="20"/>
  <c r="V96" i="20"/>
  <c r="U96" i="20"/>
  <c r="W96" i="20" s="1"/>
  <c r="X96" i="20" s="1"/>
  <c r="Z96" i="20" s="1"/>
  <c r="T96" i="20"/>
  <c r="R96" i="20"/>
  <c r="Q96" i="20"/>
  <c r="P96" i="20"/>
  <c r="O96" i="20"/>
  <c r="N96" i="20"/>
  <c r="K96" i="20"/>
  <c r="J96" i="20"/>
  <c r="L96" i="20" s="1"/>
  <c r="M96" i="20" s="1"/>
  <c r="I96" i="20"/>
  <c r="D96" i="20"/>
  <c r="B96" i="20"/>
  <c r="A96" i="20"/>
  <c r="AE95" i="20"/>
  <c r="AD95" i="20"/>
  <c r="AB95" i="20"/>
  <c r="Y95" i="20"/>
  <c r="W95" i="20"/>
  <c r="X95" i="20" s="1"/>
  <c r="V95" i="20"/>
  <c r="U95" i="20"/>
  <c r="T95" i="20"/>
  <c r="R95" i="20"/>
  <c r="Q95" i="20"/>
  <c r="P95" i="20"/>
  <c r="O95" i="20"/>
  <c r="N95" i="20"/>
  <c r="K95" i="20"/>
  <c r="J95" i="20"/>
  <c r="L95" i="20" s="1"/>
  <c r="M95" i="20" s="1"/>
  <c r="I95" i="20"/>
  <c r="D95" i="20"/>
  <c r="B95" i="20"/>
  <c r="A95" i="20"/>
  <c r="AE94" i="20"/>
  <c r="AD94" i="20"/>
  <c r="AB94" i="20"/>
  <c r="Y94" i="20"/>
  <c r="V94" i="20"/>
  <c r="U94" i="20"/>
  <c r="W94" i="20" s="1"/>
  <c r="X94" i="20" s="1"/>
  <c r="AA94" i="20" s="1"/>
  <c r="T94" i="20"/>
  <c r="R94" i="20"/>
  <c r="O94" i="20"/>
  <c r="N94" i="20"/>
  <c r="K94" i="20"/>
  <c r="J94" i="20"/>
  <c r="L94" i="20" s="1"/>
  <c r="M94" i="20" s="1"/>
  <c r="I94" i="20"/>
  <c r="D94" i="20"/>
  <c r="B94" i="20"/>
  <c r="A94" i="20"/>
  <c r="AE93" i="20"/>
  <c r="AD93" i="20"/>
  <c r="AB93" i="20"/>
  <c r="Z93" i="20"/>
  <c r="Y93" i="20"/>
  <c r="X93" i="20"/>
  <c r="AA93" i="20" s="1"/>
  <c r="W93" i="20"/>
  <c r="V93" i="20"/>
  <c r="U93" i="20"/>
  <c r="T93" i="20"/>
  <c r="R93" i="20"/>
  <c r="O93" i="20"/>
  <c r="N93" i="20"/>
  <c r="K93" i="20"/>
  <c r="J93" i="20"/>
  <c r="I93" i="20"/>
  <c r="D93" i="20"/>
  <c r="B93" i="20"/>
  <c r="A93" i="20"/>
  <c r="AE92" i="20"/>
  <c r="AD92" i="20"/>
  <c r="AB92" i="20"/>
  <c r="Y92" i="20"/>
  <c r="W92" i="20"/>
  <c r="X92" i="20" s="1"/>
  <c r="V92" i="20"/>
  <c r="U92" i="20"/>
  <c r="T92" i="20"/>
  <c r="R92" i="20"/>
  <c r="O92" i="20"/>
  <c r="N92" i="20"/>
  <c r="K92" i="20"/>
  <c r="J92" i="20"/>
  <c r="I92" i="20"/>
  <c r="D92" i="20"/>
  <c r="B92" i="20"/>
  <c r="A92" i="20"/>
  <c r="AE91" i="20"/>
  <c r="AD91" i="20"/>
  <c r="AB91" i="20"/>
  <c r="Y91" i="20"/>
  <c r="W91" i="20"/>
  <c r="X91" i="20" s="1"/>
  <c r="V91" i="20"/>
  <c r="U91" i="20"/>
  <c r="T91" i="20"/>
  <c r="R91" i="20"/>
  <c r="O91" i="20"/>
  <c r="N91" i="20"/>
  <c r="L91" i="20"/>
  <c r="M91" i="20" s="1"/>
  <c r="P91" i="20" s="1"/>
  <c r="K91" i="20"/>
  <c r="J91" i="20"/>
  <c r="I91" i="20"/>
  <c r="D91" i="20"/>
  <c r="B91" i="20"/>
  <c r="A91" i="20"/>
  <c r="AE90" i="20"/>
  <c r="AD90" i="20"/>
  <c r="AB90" i="20"/>
  <c r="AA90" i="20"/>
  <c r="Y90" i="20"/>
  <c r="V90" i="20"/>
  <c r="U90" i="20"/>
  <c r="W90" i="20" s="1"/>
  <c r="X90" i="20" s="1"/>
  <c r="Z90" i="20" s="1"/>
  <c r="T90" i="20"/>
  <c r="R90" i="20"/>
  <c r="O90" i="20"/>
  <c r="N90" i="20"/>
  <c r="K90" i="20"/>
  <c r="J90" i="20"/>
  <c r="L90" i="20" s="1"/>
  <c r="M90" i="20" s="1"/>
  <c r="I90" i="20"/>
  <c r="D90" i="20"/>
  <c r="B90" i="20"/>
  <c r="A90" i="20"/>
  <c r="AE89" i="20"/>
  <c r="AD89" i="20"/>
  <c r="AB89" i="20"/>
  <c r="Y89" i="20"/>
  <c r="W89" i="20"/>
  <c r="X89" i="20" s="1"/>
  <c r="V89" i="20"/>
  <c r="U89" i="20"/>
  <c r="T89" i="20"/>
  <c r="R89" i="20"/>
  <c r="O89" i="20"/>
  <c r="N89" i="20"/>
  <c r="L89" i="20"/>
  <c r="M89" i="20" s="1"/>
  <c r="K89" i="20"/>
  <c r="J89" i="20"/>
  <c r="I89" i="20"/>
  <c r="D89" i="20"/>
  <c r="B89" i="20"/>
  <c r="A89" i="20"/>
  <c r="AE88" i="20"/>
  <c r="AD88" i="20"/>
  <c r="AB88" i="20"/>
  <c r="Y88" i="20"/>
  <c r="V88" i="20"/>
  <c r="U88" i="20"/>
  <c r="W88" i="20" s="1"/>
  <c r="X88" i="20" s="1"/>
  <c r="T88" i="20"/>
  <c r="R88" i="20"/>
  <c r="O88" i="20"/>
  <c r="N88" i="20"/>
  <c r="K88" i="20"/>
  <c r="J88" i="20"/>
  <c r="L88" i="20" s="1"/>
  <c r="M88" i="20" s="1"/>
  <c r="I88" i="20"/>
  <c r="D88" i="20"/>
  <c r="B88" i="20"/>
  <c r="A88" i="20"/>
  <c r="AE87" i="20"/>
  <c r="AD87" i="20"/>
  <c r="AB87" i="20"/>
  <c r="Y87" i="20"/>
  <c r="W87" i="20"/>
  <c r="X87" i="20" s="1"/>
  <c r="AA87" i="20" s="1"/>
  <c r="V87" i="20"/>
  <c r="U87" i="20"/>
  <c r="T87" i="20"/>
  <c r="R87" i="20"/>
  <c r="O87" i="20"/>
  <c r="N87" i="20"/>
  <c r="K87" i="20"/>
  <c r="J87" i="20"/>
  <c r="L87" i="20" s="1"/>
  <c r="M87" i="20" s="1"/>
  <c r="I87" i="20"/>
  <c r="D87" i="20"/>
  <c r="B87" i="20"/>
  <c r="A87" i="20"/>
  <c r="AE86" i="20"/>
  <c r="AD86" i="20"/>
  <c r="AB86" i="20"/>
  <c r="Y86" i="20"/>
  <c r="V86" i="20"/>
  <c r="U86" i="20"/>
  <c r="W86" i="20" s="1"/>
  <c r="X86" i="20" s="1"/>
  <c r="T86" i="20"/>
  <c r="R86" i="20"/>
  <c r="Q86" i="20"/>
  <c r="P86" i="20"/>
  <c r="O86" i="20"/>
  <c r="N86" i="20"/>
  <c r="K86" i="20"/>
  <c r="J86" i="20"/>
  <c r="L86" i="20" s="1"/>
  <c r="M86" i="20" s="1"/>
  <c r="I86" i="20"/>
  <c r="D86" i="20"/>
  <c r="B86" i="20"/>
  <c r="A86" i="20"/>
  <c r="AE85" i="20"/>
  <c r="AD85" i="20"/>
  <c r="AB85" i="20"/>
  <c r="Y85" i="20"/>
  <c r="W85" i="20"/>
  <c r="X85" i="20" s="1"/>
  <c r="V85" i="20"/>
  <c r="U85" i="20"/>
  <c r="T85" i="20"/>
  <c r="R85" i="20"/>
  <c r="O85" i="20"/>
  <c r="L85" i="20" s="1"/>
  <c r="M85" i="20" s="1"/>
  <c r="N85" i="20"/>
  <c r="K85" i="20"/>
  <c r="J85" i="20"/>
  <c r="I85" i="20"/>
  <c r="D85" i="20"/>
  <c r="B85" i="20"/>
  <c r="A85" i="20"/>
  <c r="AE84" i="20"/>
  <c r="AD84" i="20"/>
  <c r="AB84" i="20"/>
  <c r="Y84" i="20"/>
  <c r="V84" i="20"/>
  <c r="U84" i="20"/>
  <c r="W84" i="20" s="1"/>
  <c r="X84" i="20" s="1"/>
  <c r="T84" i="20"/>
  <c r="R84" i="20"/>
  <c r="O84" i="20"/>
  <c r="N84" i="20"/>
  <c r="K84" i="20"/>
  <c r="J84" i="20"/>
  <c r="I84" i="20"/>
  <c r="D84" i="20"/>
  <c r="B84" i="20"/>
  <c r="A84" i="20"/>
  <c r="AE83" i="20"/>
  <c r="AB83" i="20"/>
  <c r="Y83" i="20"/>
  <c r="W83" i="20"/>
  <c r="X83" i="20" s="1"/>
  <c r="AA83" i="20" s="1"/>
  <c r="T83" i="20"/>
  <c r="N83" i="20"/>
  <c r="K83" i="20"/>
  <c r="J83" i="20"/>
  <c r="L83" i="20" s="1"/>
  <c r="I83" i="20"/>
  <c r="AE80" i="20"/>
  <c r="AD80" i="20"/>
  <c r="AB80" i="20"/>
  <c r="Y80" i="20"/>
  <c r="X80" i="20"/>
  <c r="AA80" i="20" s="1"/>
  <c r="V80" i="20"/>
  <c r="U80" i="20"/>
  <c r="W80" i="20" s="1"/>
  <c r="T80" i="20"/>
  <c r="R80" i="20"/>
  <c r="O80" i="20"/>
  <c r="N80" i="20"/>
  <c r="L80" i="20"/>
  <c r="M80" i="20" s="1"/>
  <c r="P80" i="20" s="1"/>
  <c r="K80" i="20"/>
  <c r="J80" i="20"/>
  <c r="I80" i="20"/>
  <c r="D80" i="20"/>
  <c r="B80" i="20"/>
  <c r="A80" i="20"/>
  <c r="AE79" i="20"/>
  <c r="AD79" i="20"/>
  <c r="AB79" i="20"/>
  <c r="Y79" i="20"/>
  <c r="V79" i="20"/>
  <c r="U79" i="20"/>
  <c r="W79" i="20" s="1"/>
  <c r="X79" i="20" s="1"/>
  <c r="T79" i="20"/>
  <c r="R79" i="20"/>
  <c r="O79" i="20"/>
  <c r="N79" i="20"/>
  <c r="K79" i="20"/>
  <c r="J79" i="20"/>
  <c r="I79" i="20"/>
  <c r="D79" i="20"/>
  <c r="B79" i="20"/>
  <c r="A79" i="20"/>
  <c r="AE78" i="20"/>
  <c r="AD78" i="20"/>
  <c r="AB78" i="20"/>
  <c r="Y78" i="20"/>
  <c r="W78" i="20"/>
  <c r="X78" i="20" s="1"/>
  <c r="V78" i="20"/>
  <c r="U78" i="20"/>
  <c r="T78" i="20"/>
  <c r="R78" i="20"/>
  <c r="O78" i="20"/>
  <c r="L78" i="20" s="1"/>
  <c r="M78" i="20" s="1"/>
  <c r="Q78" i="20" s="1"/>
  <c r="N78" i="20"/>
  <c r="K78" i="20"/>
  <c r="J78" i="20"/>
  <c r="I78" i="20"/>
  <c r="D78" i="20"/>
  <c r="B78" i="20"/>
  <c r="A78" i="20"/>
  <c r="AE77" i="20"/>
  <c r="AD77" i="20"/>
  <c r="AB77" i="20"/>
  <c r="Y77" i="20"/>
  <c r="X77" i="20"/>
  <c r="AA77" i="20" s="1"/>
  <c r="W77" i="20"/>
  <c r="V77" i="20"/>
  <c r="U77" i="20"/>
  <c r="T77" i="20"/>
  <c r="R77" i="20"/>
  <c r="O77" i="20"/>
  <c r="N77" i="20"/>
  <c r="K77" i="20"/>
  <c r="J77" i="20"/>
  <c r="L77" i="20" s="1"/>
  <c r="M77" i="20" s="1"/>
  <c r="I77" i="20"/>
  <c r="D77" i="20"/>
  <c r="B77" i="20"/>
  <c r="A77" i="20"/>
  <c r="AE76" i="20"/>
  <c r="AD76" i="20"/>
  <c r="AB76" i="20"/>
  <c r="Y76" i="20"/>
  <c r="V76" i="20"/>
  <c r="W76" i="20" s="1"/>
  <c r="X76" i="20" s="1"/>
  <c r="U76" i="20"/>
  <c r="T76" i="20"/>
  <c r="R76" i="20"/>
  <c r="O76" i="20"/>
  <c r="N76" i="20"/>
  <c r="L76" i="20"/>
  <c r="M76" i="20" s="1"/>
  <c r="K76" i="20"/>
  <c r="J76" i="20"/>
  <c r="I76" i="20"/>
  <c r="D76" i="20"/>
  <c r="B76" i="20"/>
  <c r="A76" i="20"/>
  <c r="AE75" i="20"/>
  <c r="AD75" i="20"/>
  <c r="AB75" i="20"/>
  <c r="Y75" i="20"/>
  <c r="V75" i="20"/>
  <c r="U75" i="20"/>
  <c r="T75" i="20"/>
  <c r="R75" i="20"/>
  <c r="O75" i="20"/>
  <c r="N75" i="20"/>
  <c r="K75" i="20"/>
  <c r="J75" i="20"/>
  <c r="I75" i="20"/>
  <c r="D75" i="20"/>
  <c r="B75" i="20"/>
  <c r="A75" i="20"/>
  <c r="AE74" i="20"/>
  <c r="AD74" i="20"/>
  <c r="AB74" i="20"/>
  <c r="Y74" i="20"/>
  <c r="V74" i="20"/>
  <c r="W74" i="20" s="1"/>
  <c r="X74" i="20" s="1"/>
  <c r="U74" i="20"/>
  <c r="T74" i="20"/>
  <c r="R74" i="20"/>
  <c r="O74" i="20"/>
  <c r="N74" i="20"/>
  <c r="L74" i="20"/>
  <c r="M74" i="20" s="1"/>
  <c r="K74" i="20"/>
  <c r="J74" i="20"/>
  <c r="I74" i="20"/>
  <c r="D74" i="20"/>
  <c r="B74" i="20"/>
  <c r="A74" i="20"/>
  <c r="AE73" i="20"/>
  <c r="AD73" i="20"/>
  <c r="AB73" i="20"/>
  <c r="Y73" i="20"/>
  <c r="V73" i="20"/>
  <c r="U73" i="20"/>
  <c r="W73" i="20" s="1"/>
  <c r="X73" i="20" s="1"/>
  <c r="T73" i="20"/>
  <c r="R73" i="20"/>
  <c r="O73" i="20"/>
  <c r="N73" i="20"/>
  <c r="L73" i="20"/>
  <c r="M73" i="20" s="1"/>
  <c r="K73" i="20"/>
  <c r="J73" i="20"/>
  <c r="I73" i="20"/>
  <c r="D73" i="20"/>
  <c r="B73" i="20"/>
  <c r="A73" i="20"/>
  <c r="AE72" i="20"/>
  <c r="AD72" i="20"/>
  <c r="AB72" i="20"/>
  <c r="Y72" i="20"/>
  <c r="V72" i="20"/>
  <c r="U72" i="20"/>
  <c r="W72" i="20" s="1"/>
  <c r="X72" i="20" s="1"/>
  <c r="T72" i="20"/>
  <c r="R72" i="20"/>
  <c r="O72" i="20"/>
  <c r="N72" i="20"/>
  <c r="L72" i="20"/>
  <c r="M72" i="20" s="1"/>
  <c r="K72" i="20"/>
  <c r="J72" i="20"/>
  <c r="I72" i="20"/>
  <c r="D72" i="20"/>
  <c r="B72" i="20"/>
  <c r="A72" i="20"/>
  <c r="AE71" i="20"/>
  <c r="AD71" i="20"/>
  <c r="AB71" i="20"/>
  <c r="Y71" i="20"/>
  <c r="V71" i="20"/>
  <c r="U71" i="20"/>
  <c r="W71" i="20" s="1"/>
  <c r="X71" i="20" s="1"/>
  <c r="T71" i="20"/>
  <c r="R71" i="20"/>
  <c r="O71" i="20"/>
  <c r="N71" i="20"/>
  <c r="L71" i="20"/>
  <c r="M71" i="20" s="1"/>
  <c r="K71" i="20"/>
  <c r="J71" i="20"/>
  <c r="I71" i="20"/>
  <c r="D71" i="20"/>
  <c r="B71" i="20"/>
  <c r="A71" i="20"/>
  <c r="AE70" i="20"/>
  <c r="AD70" i="20"/>
  <c r="AB70" i="20"/>
  <c r="Y70" i="20"/>
  <c r="V70" i="20"/>
  <c r="U70" i="20"/>
  <c r="W70" i="20" s="1"/>
  <c r="X70" i="20" s="1"/>
  <c r="T70" i="20"/>
  <c r="R70" i="20"/>
  <c r="O70" i="20"/>
  <c r="N70" i="20"/>
  <c r="L70" i="20"/>
  <c r="M70" i="20" s="1"/>
  <c r="K70" i="20"/>
  <c r="J70" i="20"/>
  <c r="I70" i="20"/>
  <c r="D70" i="20"/>
  <c r="B70" i="20"/>
  <c r="A70" i="20"/>
  <c r="AE69" i="20"/>
  <c r="AD69" i="20"/>
  <c r="AB69" i="20"/>
  <c r="Y69" i="20"/>
  <c r="V69" i="20"/>
  <c r="U69" i="20"/>
  <c r="W69" i="20" s="1"/>
  <c r="X69" i="20" s="1"/>
  <c r="Z69" i="20" s="1"/>
  <c r="T69" i="20"/>
  <c r="R69" i="20"/>
  <c r="O69" i="20"/>
  <c r="N69" i="20"/>
  <c r="K69" i="20"/>
  <c r="J69" i="20"/>
  <c r="L69" i="20" s="1"/>
  <c r="M69" i="20" s="1"/>
  <c r="I69" i="20"/>
  <c r="D69" i="20"/>
  <c r="B69" i="20"/>
  <c r="A69" i="20"/>
  <c r="AE68" i="20"/>
  <c r="AD68" i="20"/>
  <c r="AB68" i="20"/>
  <c r="Y68" i="20"/>
  <c r="V68" i="20"/>
  <c r="W68" i="20" s="1"/>
  <c r="X68" i="20" s="1"/>
  <c r="AA68" i="20" s="1"/>
  <c r="U68" i="20"/>
  <c r="T68" i="20"/>
  <c r="R68" i="20"/>
  <c r="O68" i="20"/>
  <c r="N68" i="20"/>
  <c r="L68" i="20"/>
  <c r="M68" i="20" s="1"/>
  <c r="K68" i="20"/>
  <c r="J68" i="20"/>
  <c r="I68" i="20"/>
  <c r="D68" i="20"/>
  <c r="B68" i="20"/>
  <c r="A68" i="20"/>
  <c r="AE67" i="20"/>
  <c r="AD67" i="20"/>
  <c r="AB67" i="20"/>
  <c r="Y67" i="20"/>
  <c r="V67" i="20"/>
  <c r="U67" i="20"/>
  <c r="W67" i="20" s="1"/>
  <c r="X67" i="20" s="1"/>
  <c r="T67" i="20"/>
  <c r="R67" i="20"/>
  <c r="O67" i="20"/>
  <c r="N67" i="20"/>
  <c r="K67" i="20"/>
  <c r="J67" i="20"/>
  <c r="L67" i="20" s="1"/>
  <c r="M67" i="20" s="1"/>
  <c r="I67" i="20"/>
  <c r="D67" i="20"/>
  <c r="B67" i="20"/>
  <c r="A67" i="20"/>
  <c r="AE66" i="20"/>
  <c r="AD66" i="20"/>
  <c r="AB66" i="20"/>
  <c r="Y66" i="20"/>
  <c r="V66" i="20"/>
  <c r="U66" i="20"/>
  <c r="W66" i="20" s="1"/>
  <c r="X66" i="20" s="1"/>
  <c r="T66" i="20"/>
  <c r="R66" i="20"/>
  <c r="Q66" i="20"/>
  <c r="P66" i="20"/>
  <c r="O66" i="20"/>
  <c r="N66" i="20"/>
  <c r="L66" i="20"/>
  <c r="M66" i="20" s="1"/>
  <c r="K66" i="20"/>
  <c r="J66" i="20"/>
  <c r="I66" i="20"/>
  <c r="D66" i="20"/>
  <c r="B66" i="20"/>
  <c r="A66" i="20"/>
  <c r="AE65" i="20"/>
  <c r="AD65" i="20"/>
  <c r="AB65" i="20"/>
  <c r="AA65" i="20"/>
  <c r="Z65" i="20"/>
  <c r="Y65" i="20"/>
  <c r="V65" i="20"/>
  <c r="U65" i="20"/>
  <c r="W65" i="20" s="1"/>
  <c r="X65" i="20" s="1"/>
  <c r="T65" i="20"/>
  <c r="R65" i="20"/>
  <c r="O65" i="20"/>
  <c r="N65" i="20"/>
  <c r="K65" i="20"/>
  <c r="J65" i="20"/>
  <c r="L65" i="20" s="1"/>
  <c r="M65" i="20" s="1"/>
  <c r="I65" i="20"/>
  <c r="D65" i="20"/>
  <c r="B65" i="20"/>
  <c r="A65" i="20"/>
  <c r="AE64" i="20"/>
  <c r="AD64" i="20"/>
  <c r="AB64" i="20"/>
  <c r="Y64" i="20"/>
  <c r="V64" i="20"/>
  <c r="U64" i="20"/>
  <c r="W64" i="20" s="1"/>
  <c r="X64" i="20" s="1"/>
  <c r="T64" i="20"/>
  <c r="R64" i="20"/>
  <c r="P64" i="20"/>
  <c r="O64" i="20"/>
  <c r="L64" i="20" s="1"/>
  <c r="M64" i="20" s="1"/>
  <c r="Q64" i="20" s="1"/>
  <c r="N64" i="20"/>
  <c r="K64" i="20"/>
  <c r="J64" i="20"/>
  <c r="I64" i="20"/>
  <c r="D64" i="20"/>
  <c r="B64" i="20"/>
  <c r="A64" i="20"/>
  <c r="AE63" i="20"/>
  <c r="AD63" i="20"/>
  <c r="AB63" i="20"/>
  <c r="Y63" i="20"/>
  <c r="V63" i="20"/>
  <c r="U63" i="20"/>
  <c r="W63" i="20" s="1"/>
  <c r="X63" i="20" s="1"/>
  <c r="T63" i="20"/>
  <c r="R63" i="20"/>
  <c r="O63" i="20"/>
  <c r="N63" i="20"/>
  <c r="K63" i="20"/>
  <c r="J63" i="20"/>
  <c r="L63" i="20" s="1"/>
  <c r="M63" i="20" s="1"/>
  <c r="P63" i="20" s="1"/>
  <c r="I63" i="20"/>
  <c r="D63" i="20"/>
  <c r="B63" i="20"/>
  <c r="A63" i="20"/>
  <c r="AE62" i="20"/>
  <c r="AD62" i="20"/>
  <c r="AB62" i="20"/>
  <c r="Y62" i="20"/>
  <c r="V62" i="20"/>
  <c r="U62" i="20"/>
  <c r="W62" i="20" s="1"/>
  <c r="X62" i="20" s="1"/>
  <c r="AA62" i="20" s="1"/>
  <c r="T62" i="20"/>
  <c r="R62" i="20"/>
  <c r="O62" i="20"/>
  <c r="L62" i="20" s="1"/>
  <c r="M62" i="20" s="1"/>
  <c r="Q62" i="20" s="1"/>
  <c r="N62" i="20"/>
  <c r="K62" i="20"/>
  <c r="J62" i="20"/>
  <c r="I62" i="20"/>
  <c r="D62" i="20"/>
  <c r="B62" i="20"/>
  <c r="A62" i="20"/>
  <c r="AE61" i="20"/>
  <c r="AD61" i="20"/>
  <c r="AB61" i="20"/>
  <c r="Z61" i="20"/>
  <c r="Y61" i="20"/>
  <c r="X61" i="20"/>
  <c r="AA61" i="20" s="1"/>
  <c r="W61" i="20"/>
  <c r="V61" i="20"/>
  <c r="U61" i="20"/>
  <c r="T61" i="20"/>
  <c r="R61" i="20"/>
  <c r="O61" i="20"/>
  <c r="N61" i="20"/>
  <c r="K61" i="20"/>
  <c r="J61" i="20"/>
  <c r="L61" i="20" s="1"/>
  <c r="M61" i="20" s="1"/>
  <c r="Q61" i="20" s="1"/>
  <c r="I61" i="20"/>
  <c r="D61" i="20"/>
  <c r="B61" i="20"/>
  <c r="A61" i="20"/>
  <c r="AE60" i="20"/>
  <c r="AD60" i="20"/>
  <c r="AB60" i="20"/>
  <c r="Y60" i="20"/>
  <c r="V60" i="20"/>
  <c r="W60" i="20" s="1"/>
  <c r="X60" i="20" s="1"/>
  <c r="U60" i="20"/>
  <c r="T60" i="20"/>
  <c r="R60" i="20"/>
  <c r="O60" i="20"/>
  <c r="L60" i="20" s="1"/>
  <c r="N60" i="20"/>
  <c r="M60" i="20"/>
  <c r="Q60" i="20" s="1"/>
  <c r="K60" i="20"/>
  <c r="J60" i="20"/>
  <c r="I60" i="20"/>
  <c r="D60" i="20"/>
  <c r="B60" i="20"/>
  <c r="A60" i="20"/>
  <c r="AE59" i="20"/>
  <c r="AD59" i="20"/>
  <c r="AB59" i="20"/>
  <c r="Y59" i="20"/>
  <c r="V59" i="20"/>
  <c r="W59" i="20" s="1"/>
  <c r="X59" i="20" s="1"/>
  <c r="U59" i="20"/>
  <c r="T59" i="20"/>
  <c r="R59" i="20"/>
  <c r="Q59" i="20"/>
  <c r="O59" i="20"/>
  <c r="N59" i="20"/>
  <c r="M59" i="20"/>
  <c r="P59" i="20" s="1"/>
  <c r="L59" i="20"/>
  <c r="K59" i="20"/>
  <c r="J59" i="20"/>
  <c r="I59" i="20"/>
  <c r="D59" i="20"/>
  <c r="B59" i="20"/>
  <c r="A59" i="20"/>
  <c r="AE58" i="20"/>
  <c r="AD58" i="20"/>
  <c r="AB58" i="20"/>
  <c r="Y58" i="20"/>
  <c r="X58" i="20"/>
  <c r="V58" i="20"/>
  <c r="U58" i="20"/>
  <c r="W58" i="20" s="1"/>
  <c r="T58" i="20"/>
  <c r="R58" i="20"/>
  <c r="O58" i="20"/>
  <c r="N58" i="20"/>
  <c r="L58" i="20"/>
  <c r="M58" i="20" s="1"/>
  <c r="K58" i="20"/>
  <c r="J58" i="20"/>
  <c r="I58" i="20"/>
  <c r="D58" i="20"/>
  <c r="B58" i="20"/>
  <c r="A58" i="20"/>
  <c r="AE57" i="20"/>
  <c r="AD57" i="20"/>
  <c r="AB57" i="20"/>
  <c r="Y57" i="20"/>
  <c r="V57" i="20"/>
  <c r="U57" i="20"/>
  <c r="W57" i="20" s="1"/>
  <c r="X57" i="20" s="1"/>
  <c r="Z57" i="20" s="1"/>
  <c r="T57" i="20"/>
  <c r="R57" i="20"/>
  <c r="O57" i="20"/>
  <c r="N57" i="20"/>
  <c r="K57" i="20"/>
  <c r="J57" i="20"/>
  <c r="L57" i="20" s="1"/>
  <c r="M57" i="20" s="1"/>
  <c r="I57" i="20"/>
  <c r="D57" i="20"/>
  <c r="B57" i="20"/>
  <c r="A57" i="20"/>
  <c r="AE56" i="20"/>
  <c r="AD56" i="20"/>
  <c r="AB56" i="20"/>
  <c r="Y56" i="20"/>
  <c r="V56" i="20"/>
  <c r="U56" i="20"/>
  <c r="W56" i="20" s="1"/>
  <c r="X56" i="20" s="1"/>
  <c r="T56" i="20"/>
  <c r="R56" i="20"/>
  <c r="O56" i="20"/>
  <c r="L56" i="20" s="1"/>
  <c r="M56" i="20" s="1"/>
  <c r="Q56" i="20" s="1"/>
  <c r="N56" i="20"/>
  <c r="K56" i="20"/>
  <c r="J56" i="20"/>
  <c r="I56" i="20"/>
  <c r="D56" i="20"/>
  <c r="B56" i="20"/>
  <c r="A56" i="20"/>
  <c r="AE55" i="20"/>
  <c r="AD55" i="20"/>
  <c r="AB55" i="20"/>
  <c r="Y55" i="20"/>
  <c r="V55" i="20"/>
  <c r="U55" i="20"/>
  <c r="W55" i="20" s="1"/>
  <c r="X55" i="20" s="1"/>
  <c r="T55" i="20"/>
  <c r="R55" i="20"/>
  <c r="O55" i="20"/>
  <c r="N55" i="20"/>
  <c r="K55" i="20"/>
  <c r="J55" i="20"/>
  <c r="L55" i="20" s="1"/>
  <c r="M55" i="20" s="1"/>
  <c r="I55" i="20"/>
  <c r="D55" i="20"/>
  <c r="B55" i="20"/>
  <c r="A55" i="20"/>
  <c r="AE54" i="20"/>
  <c r="AD54" i="20"/>
  <c r="AB54" i="20"/>
  <c r="Y54" i="20"/>
  <c r="V54" i="20"/>
  <c r="U54" i="20"/>
  <c r="T54" i="20"/>
  <c r="R54" i="20"/>
  <c r="O54" i="20"/>
  <c r="N54" i="20"/>
  <c r="L54" i="20"/>
  <c r="M54" i="20" s="1"/>
  <c r="K54" i="20"/>
  <c r="J54" i="20"/>
  <c r="I54" i="20"/>
  <c r="D54" i="20"/>
  <c r="B54" i="20"/>
  <c r="A54" i="20"/>
  <c r="AE53" i="20"/>
  <c r="AD53" i="20"/>
  <c r="AB53" i="20"/>
  <c r="Y53" i="20"/>
  <c r="V53" i="20"/>
  <c r="U53" i="20"/>
  <c r="W53" i="20" s="1"/>
  <c r="X53" i="20" s="1"/>
  <c r="T53" i="20"/>
  <c r="R53" i="20"/>
  <c r="O53" i="20"/>
  <c r="N53" i="20"/>
  <c r="K53" i="20"/>
  <c r="J53" i="20"/>
  <c r="L53" i="20" s="1"/>
  <c r="M53" i="20" s="1"/>
  <c r="I53" i="20"/>
  <c r="D53" i="20"/>
  <c r="B53" i="20"/>
  <c r="A53" i="20"/>
  <c r="AE52" i="20"/>
  <c r="AD52" i="20"/>
  <c r="AB52" i="20"/>
  <c r="Y52" i="20"/>
  <c r="V52" i="20"/>
  <c r="U52" i="20"/>
  <c r="T52" i="20"/>
  <c r="R52" i="20"/>
  <c r="O52" i="20"/>
  <c r="L52" i="20" s="1"/>
  <c r="M52" i="20" s="1"/>
  <c r="Q52" i="20" s="1"/>
  <c r="N52" i="20"/>
  <c r="K52" i="20"/>
  <c r="J52" i="20"/>
  <c r="I52" i="20"/>
  <c r="D52" i="20"/>
  <c r="B52" i="20"/>
  <c r="A52" i="20"/>
  <c r="AE51" i="20"/>
  <c r="AD51" i="20"/>
  <c r="AB51" i="20"/>
  <c r="Y51" i="20"/>
  <c r="V51" i="20"/>
  <c r="U51" i="20"/>
  <c r="W51" i="20" s="1"/>
  <c r="X51" i="20" s="1"/>
  <c r="T51" i="20"/>
  <c r="R51" i="20"/>
  <c r="O51" i="20"/>
  <c r="N51" i="20"/>
  <c r="L51" i="20"/>
  <c r="M51" i="20" s="1"/>
  <c r="K51" i="20"/>
  <c r="J51" i="20"/>
  <c r="I51" i="20"/>
  <c r="D51" i="20"/>
  <c r="B51" i="20"/>
  <c r="A51" i="20"/>
  <c r="AE50" i="20"/>
  <c r="AD50" i="20"/>
  <c r="AB50" i="20"/>
  <c r="Y50" i="20"/>
  <c r="V50" i="20"/>
  <c r="U50" i="20"/>
  <c r="W50" i="20" s="1"/>
  <c r="X50" i="20" s="1"/>
  <c r="AA50" i="20" s="1"/>
  <c r="T50" i="20"/>
  <c r="R50" i="20"/>
  <c r="O50" i="20"/>
  <c r="N50" i="20"/>
  <c r="L50" i="20"/>
  <c r="M50" i="20" s="1"/>
  <c r="K50" i="20"/>
  <c r="J50" i="20"/>
  <c r="I50" i="20"/>
  <c r="D50" i="20"/>
  <c r="B50" i="20"/>
  <c r="A50" i="20"/>
  <c r="AE49" i="20"/>
  <c r="AD49" i="20"/>
  <c r="AB49" i="20"/>
  <c r="Y49" i="20"/>
  <c r="V49" i="20"/>
  <c r="U49" i="20"/>
  <c r="W49" i="20" s="1"/>
  <c r="X49" i="20" s="1"/>
  <c r="T49" i="20"/>
  <c r="R49" i="20"/>
  <c r="O49" i="20"/>
  <c r="N49" i="20"/>
  <c r="L49" i="20"/>
  <c r="M49" i="20" s="1"/>
  <c r="Q49" i="20" s="1"/>
  <c r="K49" i="20"/>
  <c r="J49" i="20"/>
  <c r="I49" i="20"/>
  <c r="D49" i="20"/>
  <c r="B49" i="20"/>
  <c r="A49" i="20"/>
  <c r="AE48" i="20"/>
  <c r="AD48" i="20"/>
  <c r="AB48" i="20"/>
  <c r="Y48" i="20"/>
  <c r="V48" i="20"/>
  <c r="U48" i="20"/>
  <c r="W48" i="20" s="1"/>
  <c r="X48" i="20" s="1"/>
  <c r="T48" i="20"/>
  <c r="R48" i="20"/>
  <c r="Q48" i="20"/>
  <c r="P48" i="20"/>
  <c r="O48" i="20"/>
  <c r="L48" i="20" s="1"/>
  <c r="M48" i="20" s="1"/>
  <c r="N48" i="20"/>
  <c r="K48" i="20"/>
  <c r="J48" i="20"/>
  <c r="I48" i="20"/>
  <c r="D48" i="20"/>
  <c r="B48" i="20"/>
  <c r="A48" i="20"/>
  <c r="AE47" i="20"/>
  <c r="AD47" i="20"/>
  <c r="AB47" i="20"/>
  <c r="Y47" i="20"/>
  <c r="X47" i="20"/>
  <c r="AA47" i="20" s="1"/>
  <c r="W47" i="20"/>
  <c r="V47" i="20"/>
  <c r="U47" i="20"/>
  <c r="T47" i="20"/>
  <c r="R47" i="20"/>
  <c r="O47" i="20"/>
  <c r="N47" i="20"/>
  <c r="K47" i="20"/>
  <c r="J47" i="20"/>
  <c r="L47" i="20" s="1"/>
  <c r="M47" i="20" s="1"/>
  <c r="I47" i="20"/>
  <c r="D47" i="20"/>
  <c r="B47" i="20"/>
  <c r="A47" i="20"/>
  <c r="AE46" i="20"/>
  <c r="W46" i="20"/>
  <c r="T46" i="20"/>
  <c r="K46" i="20"/>
  <c r="J46" i="20"/>
  <c r="L46" i="20" s="1"/>
  <c r="I46" i="20"/>
  <c r="AE43" i="20"/>
  <c r="AD43" i="20"/>
  <c r="AB43" i="20"/>
  <c r="Y43" i="20"/>
  <c r="V43" i="20"/>
  <c r="U43" i="20"/>
  <c r="W43" i="20" s="1"/>
  <c r="X43" i="20" s="1"/>
  <c r="T43" i="20"/>
  <c r="R43" i="20"/>
  <c r="O43" i="20"/>
  <c r="N43" i="20"/>
  <c r="K43" i="20"/>
  <c r="J43" i="20"/>
  <c r="L43" i="20" s="1"/>
  <c r="M43" i="20" s="1"/>
  <c r="I43" i="20"/>
  <c r="D43" i="20"/>
  <c r="B43" i="20"/>
  <c r="A43" i="20"/>
  <c r="AE42" i="20"/>
  <c r="AD42" i="20"/>
  <c r="AB42" i="20"/>
  <c r="Y42" i="20"/>
  <c r="V42" i="20"/>
  <c r="U42" i="20"/>
  <c r="W42" i="20" s="1"/>
  <c r="X42" i="20" s="1"/>
  <c r="T42" i="20"/>
  <c r="R42" i="20"/>
  <c r="O42" i="20"/>
  <c r="N42" i="20"/>
  <c r="K42" i="20"/>
  <c r="J42" i="20"/>
  <c r="I42" i="20"/>
  <c r="D42" i="20"/>
  <c r="B42" i="20"/>
  <c r="A42" i="20"/>
  <c r="AE41" i="20"/>
  <c r="AD41" i="20"/>
  <c r="AB41" i="20"/>
  <c r="Y41" i="20"/>
  <c r="X41" i="20"/>
  <c r="AA41" i="20" s="1"/>
  <c r="V41" i="20"/>
  <c r="U41" i="20"/>
  <c r="W41" i="20" s="1"/>
  <c r="T41" i="20"/>
  <c r="R41" i="20"/>
  <c r="O41" i="20"/>
  <c r="N41" i="20"/>
  <c r="L41" i="20"/>
  <c r="M41" i="20" s="1"/>
  <c r="K41" i="20"/>
  <c r="J41" i="20"/>
  <c r="I41" i="20"/>
  <c r="D41" i="20"/>
  <c r="B41" i="20"/>
  <c r="A41" i="20"/>
  <c r="AE40" i="20"/>
  <c r="AD40" i="20"/>
  <c r="AB40" i="20"/>
  <c r="Y40" i="20"/>
  <c r="V40" i="20"/>
  <c r="U40" i="20"/>
  <c r="W40" i="20" s="1"/>
  <c r="X40" i="20" s="1"/>
  <c r="T40" i="20"/>
  <c r="R40" i="20"/>
  <c r="O40" i="20"/>
  <c r="N40" i="20"/>
  <c r="L40" i="20"/>
  <c r="M40" i="20" s="1"/>
  <c r="K40" i="20"/>
  <c r="J40" i="20"/>
  <c r="I40" i="20"/>
  <c r="D40" i="20"/>
  <c r="B40" i="20"/>
  <c r="A40" i="20"/>
  <c r="AE39" i="20"/>
  <c r="AD39" i="20"/>
  <c r="AB39" i="20"/>
  <c r="Y39" i="20"/>
  <c r="V39" i="20"/>
  <c r="U39" i="20"/>
  <c r="W39" i="20" s="1"/>
  <c r="X39" i="20" s="1"/>
  <c r="T39" i="20"/>
  <c r="R39" i="20"/>
  <c r="O39" i="20"/>
  <c r="N39" i="20"/>
  <c r="K39" i="20"/>
  <c r="J39" i="20"/>
  <c r="L39" i="20" s="1"/>
  <c r="M39" i="20" s="1"/>
  <c r="I39" i="20"/>
  <c r="D39" i="20"/>
  <c r="B39" i="20"/>
  <c r="A39" i="20"/>
  <c r="AE38" i="20"/>
  <c r="AD38" i="20"/>
  <c r="AB38" i="20"/>
  <c r="Y38" i="20"/>
  <c r="V38" i="20"/>
  <c r="U38" i="20"/>
  <c r="W38" i="20" s="1"/>
  <c r="X38" i="20" s="1"/>
  <c r="T38" i="20"/>
  <c r="R38" i="20"/>
  <c r="O38" i="20"/>
  <c r="N38" i="20"/>
  <c r="K38" i="20"/>
  <c r="J38" i="20"/>
  <c r="L38" i="20" s="1"/>
  <c r="M38" i="20" s="1"/>
  <c r="I38" i="20"/>
  <c r="D38" i="20"/>
  <c r="B38" i="20"/>
  <c r="A38" i="20"/>
  <c r="AE37" i="20"/>
  <c r="AD37" i="20"/>
  <c r="AB37" i="20"/>
  <c r="Y37" i="20"/>
  <c r="V37" i="20"/>
  <c r="U37" i="20"/>
  <c r="W37" i="20" s="1"/>
  <c r="X37" i="20" s="1"/>
  <c r="T37" i="20"/>
  <c r="R37" i="20"/>
  <c r="O37" i="20"/>
  <c r="N37" i="20"/>
  <c r="K37" i="20"/>
  <c r="J37" i="20"/>
  <c r="I37" i="20"/>
  <c r="D37" i="20"/>
  <c r="B37" i="20"/>
  <c r="A37" i="20"/>
  <c r="AE36" i="20"/>
  <c r="AD36" i="20"/>
  <c r="AB36" i="20"/>
  <c r="Y36" i="20"/>
  <c r="W36" i="20"/>
  <c r="X36" i="20" s="1"/>
  <c r="V36" i="20"/>
  <c r="U36" i="20"/>
  <c r="T36" i="20"/>
  <c r="R36" i="20"/>
  <c r="O36" i="20"/>
  <c r="N36" i="20"/>
  <c r="K36" i="20"/>
  <c r="J36" i="20"/>
  <c r="L36" i="20" s="1"/>
  <c r="M36" i="20" s="1"/>
  <c r="Q36" i="20" s="1"/>
  <c r="I36" i="20"/>
  <c r="D36" i="20"/>
  <c r="B36" i="20"/>
  <c r="A36" i="20"/>
  <c r="AE35" i="20"/>
  <c r="AD35" i="20"/>
  <c r="AB35" i="20"/>
  <c r="AA35" i="20"/>
  <c r="Z35" i="20"/>
  <c r="Y35" i="20"/>
  <c r="X35" i="20"/>
  <c r="W35" i="20"/>
  <c r="V35" i="20"/>
  <c r="U35" i="20"/>
  <c r="T35" i="20"/>
  <c r="R35" i="20"/>
  <c r="O35" i="20"/>
  <c r="N35" i="20"/>
  <c r="M35" i="20"/>
  <c r="L35" i="20"/>
  <c r="K35" i="20"/>
  <c r="J35" i="20"/>
  <c r="I35" i="20"/>
  <c r="D35" i="20"/>
  <c r="B35" i="20"/>
  <c r="A35" i="20"/>
  <c r="AE34" i="20"/>
  <c r="AD34" i="20"/>
  <c r="AB34" i="20"/>
  <c r="Y34" i="20"/>
  <c r="V34" i="20"/>
  <c r="U34" i="20"/>
  <c r="W34" i="20" s="1"/>
  <c r="X34" i="20" s="1"/>
  <c r="T34" i="20"/>
  <c r="R34" i="20"/>
  <c r="O34" i="20"/>
  <c r="N34" i="20"/>
  <c r="K34" i="20"/>
  <c r="J34" i="20"/>
  <c r="L34" i="20" s="1"/>
  <c r="M34" i="20" s="1"/>
  <c r="I34" i="20"/>
  <c r="D34" i="20"/>
  <c r="B34" i="20"/>
  <c r="A34" i="20"/>
  <c r="AE33" i="20"/>
  <c r="AD33" i="20"/>
  <c r="AB33" i="20"/>
  <c r="Y33" i="20"/>
  <c r="V33" i="20"/>
  <c r="U33" i="20"/>
  <c r="W33" i="20" s="1"/>
  <c r="X33" i="20" s="1"/>
  <c r="T33" i="20"/>
  <c r="R33" i="20"/>
  <c r="O33" i="20"/>
  <c r="N33" i="20"/>
  <c r="K33" i="20"/>
  <c r="J33" i="20"/>
  <c r="I33" i="20"/>
  <c r="D33" i="20"/>
  <c r="B33" i="20"/>
  <c r="A33" i="20"/>
  <c r="AE32" i="20"/>
  <c r="AD32" i="20"/>
  <c r="AB32" i="20"/>
  <c r="Y32" i="20"/>
  <c r="V32" i="20"/>
  <c r="U32" i="20"/>
  <c r="W32" i="20" s="1"/>
  <c r="X32" i="20" s="1"/>
  <c r="T32" i="20"/>
  <c r="R32" i="20"/>
  <c r="O32" i="20"/>
  <c r="N32" i="20"/>
  <c r="L32" i="20"/>
  <c r="M32" i="20" s="1"/>
  <c r="K32" i="20"/>
  <c r="J32" i="20"/>
  <c r="I32" i="20"/>
  <c r="D32" i="20"/>
  <c r="B32" i="20"/>
  <c r="A32" i="20"/>
  <c r="AE31" i="20"/>
  <c r="AD31" i="20"/>
  <c r="AB31" i="20"/>
  <c r="Y31" i="20"/>
  <c r="V31" i="20"/>
  <c r="U31" i="20"/>
  <c r="W31" i="20" s="1"/>
  <c r="X31" i="20" s="1"/>
  <c r="T31" i="20"/>
  <c r="R31" i="20"/>
  <c r="O31" i="20"/>
  <c r="N31" i="20"/>
  <c r="K31" i="20"/>
  <c r="J31" i="20"/>
  <c r="L31" i="20" s="1"/>
  <c r="M31" i="20" s="1"/>
  <c r="I31" i="20"/>
  <c r="D31" i="20"/>
  <c r="B31" i="20"/>
  <c r="A31" i="20"/>
  <c r="AE30" i="20"/>
  <c r="AD30" i="20"/>
  <c r="AB30" i="20"/>
  <c r="Y30" i="20"/>
  <c r="V30" i="20"/>
  <c r="W30" i="20" s="1"/>
  <c r="X30" i="20" s="1"/>
  <c r="Z30" i="20" s="1"/>
  <c r="U30" i="20"/>
  <c r="T30" i="20"/>
  <c r="R30" i="20"/>
  <c r="O30" i="20"/>
  <c r="N30" i="20"/>
  <c r="K30" i="20"/>
  <c r="J30" i="20"/>
  <c r="I30" i="20"/>
  <c r="D30" i="20"/>
  <c r="B30" i="20"/>
  <c r="A30" i="20"/>
  <c r="AE29" i="20"/>
  <c r="AD29" i="20"/>
  <c r="AB29" i="20"/>
  <c r="Y29" i="20"/>
  <c r="V29" i="20"/>
  <c r="W29" i="20" s="1"/>
  <c r="X29" i="20" s="1"/>
  <c r="U29" i="20"/>
  <c r="T29" i="20"/>
  <c r="R29" i="20"/>
  <c r="O29" i="20"/>
  <c r="N29" i="20"/>
  <c r="K29" i="20"/>
  <c r="J29" i="20"/>
  <c r="L29" i="20" s="1"/>
  <c r="M29" i="20" s="1"/>
  <c r="I29" i="20"/>
  <c r="D29" i="20"/>
  <c r="B29" i="20"/>
  <c r="A29" i="20"/>
  <c r="AE28" i="20"/>
  <c r="AD28" i="20"/>
  <c r="AB28" i="20"/>
  <c r="Y28" i="20"/>
  <c r="V28" i="20"/>
  <c r="U28" i="20"/>
  <c r="W28" i="20" s="1"/>
  <c r="X28" i="20" s="1"/>
  <c r="T28" i="20"/>
  <c r="R28" i="20"/>
  <c r="O28" i="20"/>
  <c r="N28" i="20"/>
  <c r="K28" i="20"/>
  <c r="J28" i="20"/>
  <c r="L28" i="20" s="1"/>
  <c r="M28" i="20" s="1"/>
  <c r="P28" i="20" s="1"/>
  <c r="I28" i="20"/>
  <c r="D28" i="20"/>
  <c r="B28" i="20"/>
  <c r="A28" i="20"/>
  <c r="AE27" i="20"/>
  <c r="AD27" i="20"/>
  <c r="AB27" i="20"/>
  <c r="AA27" i="20"/>
  <c r="Z27" i="20"/>
  <c r="Y27" i="20"/>
  <c r="V27" i="20"/>
  <c r="W27" i="20" s="1"/>
  <c r="X27" i="20" s="1"/>
  <c r="U27" i="20"/>
  <c r="T27" i="20"/>
  <c r="R27" i="20"/>
  <c r="O27" i="20"/>
  <c r="N27" i="20"/>
  <c r="K27" i="20"/>
  <c r="J27" i="20"/>
  <c r="L27" i="20" s="1"/>
  <c r="M27" i="20" s="1"/>
  <c r="I27" i="20"/>
  <c r="D27" i="20"/>
  <c r="B27" i="20"/>
  <c r="A27" i="20"/>
  <c r="AE26" i="20"/>
  <c r="AD26" i="20"/>
  <c r="AB26" i="20"/>
  <c r="Y26" i="20"/>
  <c r="V26" i="20"/>
  <c r="U26" i="20"/>
  <c r="W26" i="20" s="1"/>
  <c r="X26" i="20" s="1"/>
  <c r="T26" i="20"/>
  <c r="R26" i="20"/>
  <c r="O26" i="20"/>
  <c r="N26" i="20"/>
  <c r="K26" i="20"/>
  <c r="J26" i="20"/>
  <c r="L26" i="20" s="1"/>
  <c r="M26" i="20" s="1"/>
  <c r="I26" i="20"/>
  <c r="D26" i="20"/>
  <c r="B26" i="20"/>
  <c r="A26" i="20"/>
  <c r="AE25" i="20"/>
  <c r="AD25" i="20"/>
  <c r="AB25" i="20"/>
  <c r="Y25" i="20"/>
  <c r="V25" i="20"/>
  <c r="U25" i="20"/>
  <c r="W25" i="20" s="1"/>
  <c r="X25" i="20" s="1"/>
  <c r="T25" i="20"/>
  <c r="R25" i="20"/>
  <c r="O25" i="20"/>
  <c r="N25" i="20"/>
  <c r="K25" i="20"/>
  <c r="J25" i="20"/>
  <c r="I25" i="20"/>
  <c r="D25" i="20"/>
  <c r="B25" i="20"/>
  <c r="A25" i="20"/>
  <c r="AE24" i="20"/>
  <c r="AD24" i="20"/>
  <c r="AB24" i="20"/>
  <c r="Y24" i="20"/>
  <c r="V24" i="20"/>
  <c r="U24" i="20"/>
  <c r="W24" i="20" s="1"/>
  <c r="X24" i="20" s="1"/>
  <c r="T24" i="20"/>
  <c r="R24" i="20"/>
  <c r="O24" i="20"/>
  <c r="N24" i="20"/>
  <c r="K24" i="20"/>
  <c r="J24" i="20"/>
  <c r="L24" i="20" s="1"/>
  <c r="M24" i="20" s="1"/>
  <c r="Q24" i="20" s="1"/>
  <c r="I24" i="20"/>
  <c r="D24" i="20"/>
  <c r="B24" i="20"/>
  <c r="A24" i="20"/>
  <c r="AE23" i="20"/>
  <c r="AD23" i="20"/>
  <c r="AB23" i="20"/>
  <c r="Y23" i="20"/>
  <c r="V23" i="20"/>
  <c r="W23" i="20" s="1"/>
  <c r="X23" i="20" s="1"/>
  <c r="U23" i="20"/>
  <c r="T23" i="20"/>
  <c r="R23" i="20"/>
  <c r="O23" i="20"/>
  <c r="N23" i="20"/>
  <c r="K23" i="20"/>
  <c r="J23" i="20"/>
  <c r="L23" i="20" s="1"/>
  <c r="M23" i="20" s="1"/>
  <c r="I23" i="20"/>
  <c r="D23" i="20"/>
  <c r="B23" i="20"/>
  <c r="A23" i="20"/>
  <c r="AE22" i="20"/>
  <c r="AD22" i="20"/>
  <c r="AB22" i="20"/>
  <c r="Y22" i="20"/>
  <c r="V22" i="20"/>
  <c r="U22" i="20"/>
  <c r="W22" i="20" s="1"/>
  <c r="X22" i="20" s="1"/>
  <c r="Z22" i="20" s="1"/>
  <c r="T22" i="20"/>
  <c r="R22" i="20"/>
  <c r="O22" i="20"/>
  <c r="N22" i="20"/>
  <c r="K22" i="20"/>
  <c r="J22" i="20"/>
  <c r="L22" i="20" s="1"/>
  <c r="M22" i="20" s="1"/>
  <c r="I22" i="20"/>
  <c r="D22" i="20"/>
  <c r="B22" i="20"/>
  <c r="A22" i="20"/>
  <c r="AE21" i="20"/>
  <c r="AD21" i="20"/>
  <c r="AB21" i="20"/>
  <c r="Y21" i="20"/>
  <c r="V21" i="20"/>
  <c r="U21" i="20"/>
  <c r="W21" i="20" s="1"/>
  <c r="X21" i="20" s="1"/>
  <c r="T21" i="20"/>
  <c r="R21" i="20"/>
  <c r="O21" i="20"/>
  <c r="L21" i="20" s="1"/>
  <c r="M21" i="20" s="1"/>
  <c r="N21" i="20"/>
  <c r="K21" i="20"/>
  <c r="J21" i="20"/>
  <c r="I21" i="20"/>
  <c r="D21" i="20"/>
  <c r="B21" i="20"/>
  <c r="A21" i="20"/>
  <c r="AE20" i="20"/>
  <c r="AD20" i="20"/>
  <c r="AB20" i="20"/>
  <c r="Y20" i="20"/>
  <c r="W20" i="20"/>
  <c r="X20" i="20" s="1"/>
  <c r="V20" i="20"/>
  <c r="U20" i="20"/>
  <c r="T20" i="20"/>
  <c r="R20" i="20"/>
  <c r="O20" i="20"/>
  <c r="N20" i="20"/>
  <c r="K20" i="20"/>
  <c r="J20" i="20"/>
  <c r="L20" i="20" s="1"/>
  <c r="M20" i="20" s="1"/>
  <c r="I20" i="20"/>
  <c r="D20" i="20"/>
  <c r="B20" i="20"/>
  <c r="A20" i="20"/>
  <c r="AE19" i="20"/>
  <c r="AD19" i="20"/>
  <c r="AB19" i="20"/>
  <c r="AA19" i="20"/>
  <c r="Z19" i="20"/>
  <c r="Y19" i="20"/>
  <c r="X19" i="20"/>
  <c r="W19" i="20"/>
  <c r="V19" i="20"/>
  <c r="U19" i="20"/>
  <c r="T19" i="20"/>
  <c r="R19" i="20"/>
  <c r="O19" i="20"/>
  <c r="N19" i="20"/>
  <c r="K19" i="20"/>
  <c r="J19" i="20"/>
  <c r="L19" i="20" s="1"/>
  <c r="M19" i="20" s="1"/>
  <c r="I19" i="20"/>
  <c r="D19" i="20"/>
  <c r="B19" i="20"/>
  <c r="A19" i="20"/>
  <c r="AE18" i="20"/>
  <c r="AD18" i="20"/>
  <c r="AB18" i="20"/>
  <c r="Y18" i="20"/>
  <c r="W18" i="20"/>
  <c r="X18" i="20" s="1"/>
  <c r="V18" i="20"/>
  <c r="U18" i="20"/>
  <c r="T18" i="20"/>
  <c r="R18" i="20"/>
  <c r="O18" i="20"/>
  <c r="L18" i="20" s="1"/>
  <c r="N18" i="20"/>
  <c r="M18" i="20"/>
  <c r="Q18" i="20" s="1"/>
  <c r="K18" i="20"/>
  <c r="J18" i="20"/>
  <c r="I18" i="20"/>
  <c r="D18" i="20"/>
  <c r="B18" i="20"/>
  <c r="A18" i="20"/>
  <c r="AE17" i="20"/>
  <c r="AD17" i="20"/>
  <c r="AB17" i="20"/>
  <c r="Y17" i="20"/>
  <c r="V17" i="20"/>
  <c r="W17" i="20" s="1"/>
  <c r="X17" i="20" s="1"/>
  <c r="U17" i="20"/>
  <c r="T17" i="20"/>
  <c r="R17" i="20"/>
  <c r="O17" i="20"/>
  <c r="N17" i="20"/>
  <c r="L17" i="20"/>
  <c r="M17" i="20" s="1"/>
  <c r="K17" i="20"/>
  <c r="J17" i="20"/>
  <c r="I17" i="20"/>
  <c r="D17" i="20"/>
  <c r="B17" i="20"/>
  <c r="A17" i="20"/>
  <c r="AE16" i="20"/>
  <c r="AD16" i="20"/>
  <c r="AB16" i="20"/>
  <c r="Y16" i="20"/>
  <c r="V16" i="20"/>
  <c r="U16" i="20"/>
  <c r="W16" i="20" s="1"/>
  <c r="X16" i="20" s="1"/>
  <c r="Z16" i="20" s="1"/>
  <c r="T16" i="20"/>
  <c r="R16" i="20"/>
  <c r="O16" i="20"/>
  <c r="N16" i="20"/>
  <c r="K16" i="20"/>
  <c r="J16" i="20"/>
  <c r="L16" i="20" s="1"/>
  <c r="M16" i="20" s="1"/>
  <c r="I16" i="20"/>
  <c r="D16" i="20"/>
  <c r="B16" i="20"/>
  <c r="A16" i="20"/>
  <c r="AE15" i="20"/>
  <c r="AD15" i="20"/>
  <c r="AB15" i="20"/>
  <c r="Y15" i="20"/>
  <c r="V15" i="20"/>
  <c r="U15" i="20"/>
  <c r="W15" i="20" s="1"/>
  <c r="X15" i="20" s="1"/>
  <c r="T15" i="20"/>
  <c r="R15" i="20"/>
  <c r="O15" i="20"/>
  <c r="N15" i="20"/>
  <c r="K15" i="20"/>
  <c r="J15" i="20"/>
  <c r="I15" i="20"/>
  <c r="D15" i="20"/>
  <c r="B15" i="20"/>
  <c r="A15" i="20"/>
  <c r="AE14" i="20"/>
  <c r="AD14" i="20"/>
  <c r="AB14" i="20"/>
  <c r="Y14" i="20"/>
  <c r="V14" i="20"/>
  <c r="W14" i="20" s="1"/>
  <c r="X14" i="20" s="1"/>
  <c r="U14" i="20"/>
  <c r="T14" i="20"/>
  <c r="R14" i="20"/>
  <c r="O14" i="20"/>
  <c r="N14" i="20"/>
  <c r="L14" i="20"/>
  <c r="M14" i="20" s="1"/>
  <c r="K14" i="20"/>
  <c r="J14" i="20"/>
  <c r="I14" i="20"/>
  <c r="D14" i="20"/>
  <c r="B14" i="20"/>
  <c r="A14" i="20"/>
  <c r="AE13" i="20"/>
  <c r="AD13" i="20"/>
  <c r="AB13" i="20"/>
  <c r="Y13" i="20"/>
  <c r="V13" i="20"/>
  <c r="U13" i="20"/>
  <c r="T13" i="20"/>
  <c r="R13" i="20"/>
  <c r="O13" i="20"/>
  <c r="L13" i="20" s="1"/>
  <c r="M13" i="20" s="1"/>
  <c r="N13" i="20"/>
  <c r="K13" i="20"/>
  <c r="J13" i="20"/>
  <c r="I13" i="20"/>
  <c r="D13" i="20"/>
  <c r="B13" i="20"/>
  <c r="A13" i="20"/>
  <c r="AE12" i="20"/>
  <c r="AD12" i="20"/>
  <c r="AB12" i="20"/>
  <c r="Y12" i="20"/>
  <c r="W12" i="20"/>
  <c r="X12" i="20" s="1"/>
  <c r="V12" i="20"/>
  <c r="U12" i="20"/>
  <c r="T12" i="20"/>
  <c r="R12" i="20"/>
  <c r="O12" i="20"/>
  <c r="N12" i="20"/>
  <c r="K12" i="20"/>
  <c r="J12" i="20"/>
  <c r="L12" i="20" s="1"/>
  <c r="M12" i="20" s="1"/>
  <c r="I12" i="20"/>
  <c r="D12" i="20"/>
  <c r="B12" i="20"/>
  <c r="A12" i="20"/>
  <c r="AE11" i="20"/>
  <c r="AD11" i="20"/>
  <c r="AB11" i="20"/>
  <c r="Y11" i="20"/>
  <c r="V11" i="20"/>
  <c r="U11" i="20"/>
  <c r="W11" i="20" s="1"/>
  <c r="X11" i="20" s="1"/>
  <c r="Z11" i="20" s="1"/>
  <c r="T11" i="20"/>
  <c r="R11" i="20"/>
  <c r="O11" i="20"/>
  <c r="N11" i="20"/>
  <c r="K11" i="20"/>
  <c r="J11" i="20"/>
  <c r="L11" i="20" s="1"/>
  <c r="M11" i="20" s="1"/>
  <c r="I11" i="20"/>
  <c r="D11" i="20"/>
  <c r="B11" i="20"/>
  <c r="A11" i="20"/>
  <c r="AE10" i="20"/>
  <c r="AD10" i="20"/>
  <c r="AB10" i="20"/>
  <c r="Y10" i="20"/>
  <c r="V10" i="20"/>
  <c r="U10" i="20"/>
  <c r="W10" i="20" s="1"/>
  <c r="X10" i="20" s="1"/>
  <c r="Z10" i="20" s="1"/>
  <c r="T10" i="20"/>
  <c r="R10" i="20"/>
  <c r="O10" i="20"/>
  <c r="N10" i="20"/>
  <c r="K10" i="20"/>
  <c r="J10" i="20"/>
  <c r="L10" i="20" s="1"/>
  <c r="M10" i="20" s="1"/>
  <c r="Q10" i="20" s="1"/>
  <c r="I10" i="20"/>
  <c r="D10" i="20"/>
  <c r="B10" i="20"/>
  <c r="A10" i="20"/>
  <c r="AE9" i="20"/>
  <c r="Y9" i="20"/>
  <c r="W9" i="20"/>
  <c r="AB9" i="20" s="1"/>
  <c r="T9" i="20"/>
  <c r="N9" i="20"/>
  <c r="K9" i="20"/>
  <c r="J9" i="20"/>
  <c r="L9" i="20" s="1"/>
  <c r="I9" i="20"/>
  <c r="AH6"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2" i="20"/>
  <c r="A2" i="20"/>
  <c r="AE1" i="20"/>
  <c r="AD1" i="20"/>
  <c r="AC1" i="20"/>
  <c r="AB1" i="20"/>
  <c r="AA1" i="20"/>
  <c r="Z1" i="20"/>
  <c r="Y1" i="20"/>
  <c r="X1" i="20"/>
  <c r="W1" i="20"/>
  <c r="V1" i="20"/>
  <c r="U1" i="20"/>
  <c r="T1" i="20"/>
  <c r="S1" i="20"/>
  <c r="R1" i="20"/>
  <c r="Q1" i="20"/>
  <c r="P1" i="20"/>
  <c r="O1" i="20"/>
  <c r="N1" i="20"/>
  <c r="M1" i="20"/>
  <c r="L1" i="20"/>
  <c r="K1" i="20"/>
  <c r="J1" i="20"/>
  <c r="I1" i="20"/>
  <c r="H1" i="20"/>
  <c r="G1" i="20"/>
  <c r="F1" i="20"/>
  <c r="E1" i="20"/>
  <c r="D1" i="20"/>
  <c r="C1" i="20"/>
  <c r="B1" i="20"/>
  <c r="A1" i="20"/>
  <c r="AE340" i="19"/>
  <c r="W340" i="19"/>
  <c r="U340" i="19" a="1"/>
  <c r="U340" i="19" s="1"/>
  <c r="P340" i="19"/>
  <c r="AE303" i="19"/>
  <c r="W303" i="19"/>
  <c r="U303" i="19" a="1"/>
  <c r="U303" i="19" s="1"/>
  <c r="P303" i="19"/>
  <c r="AE266" i="19"/>
  <c r="W266" i="19"/>
  <c r="U266" i="19" a="1"/>
  <c r="U266" i="19" s="1"/>
  <c r="P266" i="19"/>
  <c r="AE229" i="19"/>
  <c r="W229" i="19"/>
  <c r="U229" i="19" a="1"/>
  <c r="U229" i="19" s="1"/>
  <c r="P229" i="19"/>
  <c r="AE192" i="19"/>
  <c r="W192" i="19"/>
  <c r="U192" i="19" a="1"/>
  <c r="U192" i="19" s="1"/>
  <c r="P192" i="19"/>
  <c r="AE155" i="19"/>
  <c r="W155" i="19"/>
  <c r="U155" i="19" a="1"/>
  <c r="U155" i="19" s="1"/>
  <c r="P155" i="19"/>
  <c r="AE118" i="19"/>
  <c r="W118" i="19"/>
  <c r="U118" i="19" a="1"/>
  <c r="U118" i="19" s="1"/>
  <c r="P118" i="19"/>
  <c r="AE81" i="19"/>
  <c r="W81" i="19"/>
  <c r="U81" i="19" a="1"/>
  <c r="U81" i="19" s="1"/>
  <c r="P81" i="19"/>
  <c r="AE44" i="19"/>
  <c r="W44" i="19"/>
  <c r="U44" i="19" a="1"/>
  <c r="U44" i="19" s="1"/>
  <c r="P44" i="19"/>
  <c r="AE7" i="19"/>
  <c r="W7" i="19"/>
  <c r="U7" i="19" a="1"/>
  <c r="U7" i="19" s="1"/>
  <c r="P7" i="19"/>
  <c r="AE376" i="19"/>
  <c r="AD376" i="19"/>
  <c r="AB376" i="19"/>
  <c r="Y376" i="19"/>
  <c r="V376" i="19"/>
  <c r="U376" i="19"/>
  <c r="W376" i="19" s="1"/>
  <c r="X376" i="19" s="1"/>
  <c r="T376" i="19"/>
  <c r="R376" i="19"/>
  <c r="O376" i="19"/>
  <c r="N376" i="19"/>
  <c r="K376" i="19"/>
  <c r="J376" i="19"/>
  <c r="I376" i="19"/>
  <c r="D376" i="19"/>
  <c r="B376" i="19"/>
  <c r="A376" i="19"/>
  <c r="AE375" i="19"/>
  <c r="AD375" i="19"/>
  <c r="AB375" i="19"/>
  <c r="Y375" i="19"/>
  <c r="W375" i="19"/>
  <c r="X375" i="19" s="1"/>
  <c r="V375" i="19"/>
  <c r="U375" i="19"/>
  <c r="T375" i="19"/>
  <c r="R375" i="19"/>
  <c r="O375" i="19"/>
  <c r="N375" i="19"/>
  <c r="K375" i="19"/>
  <c r="J375" i="19"/>
  <c r="L375" i="19" s="1"/>
  <c r="M375" i="19" s="1"/>
  <c r="I375" i="19"/>
  <c r="D375" i="19"/>
  <c r="B375" i="19"/>
  <c r="A375" i="19"/>
  <c r="AE374" i="19"/>
  <c r="AD374" i="19"/>
  <c r="AB374" i="19"/>
  <c r="Y374" i="19"/>
  <c r="V374" i="19"/>
  <c r="U374" i="19"/>
  <c r="T374" i="19"/>
  <c r="R374" i="19"/>
  <c r="O374" i="19"/>
  <c r="N374" i="19"/>
  <c r="K374" i="19"/>
  <c r="J374" i="19"/>
  <c r="L374" i="19" s="1"/>
  <c r="M374" i="19" s="1"/>
  <c r="I374" i="19"/>
  <c r="D374" i="19"/>
  <c r="B374" i="19"/>
  <c r="A374" i="19"/>
  <c r="AE373" i="19"/>
  <c r="AD373" i="19"/>
  <c r="AB373" i="19"/>
  <c r="Y373" i="19"/>
  <c r="W373" i="19"/>
  <c r="X373" i="19" s="1"/>
  <c r="V373" i="19"/>
  <c r="U373" i="19"/>
  <c r="T373" i="19"/>
  <c r="R373" i="19"/>
  <c r="O373" i="19"/>
  <c r="N373" i="19"/>
  <c r="K373" i="19"/>
  <c r="J373" i="19"/>
  <c r="L373" i="19" s="1"/>
  <c r="M373" i="19" s="1"/>
  <c r="I373" i="19"/>
  <c r="D373" i="19"/>
  <c r="B373" i="19"/>
  <c r="A373" i="19"/>
  <c r="AE372" i="19"/>
  <c r="AD372" i="19"/>
  <c r="AB372" i="19"/>
  <c r="Y372" i="19"/>
  <c r="W372" i="19"/>
  <c r="X372" i="19" s="1"/>
  <c r="V372" i="19"/>
  <c r="U372" i="19"/>
  <c r="T372" i="19"/>
  <c r="R372" i="19"/>
  <c r="O372" i="19"/>
  <c r="N372" i="19"/>
  <c r="K372" i="19"/>
  <c r="J372" i="19"/>
  <c r="L372" i="19" s="1"/>
  <c r="M372" i="19" s="1"/>
  <c r="I372" i="19"/>
  <c r="D372" i="19"/>
  <c r="B372" i="19"/>
  <c r="A372" i="19"/>
  <c r="AE371" i="19"/>
  <c r="AD371" i="19"/>
  <c r="AB371" i="19"/>
  <c r="Y371" i="19"/>
  <c r="X371" i="19"/>
  <c r="AA371" i="19" s="1"/>
  <c r="W371" i="19"/>
  <c r="V371" i="19"/>
  <c r="U371" i="19"/>
  <c r="T371" i="19"/>
  <c r="R371" i="19"/>
  <c r="Q371" i="19"/>
  <c r="P371" i="19"/>
  <c r="O371" i="19"/>
  <c r="N371" i="19"/>
  <c r="M371" i="19"/>
  <c r="L371" i="19"/>
  <c r="K371" i="19"/>
  <c r="J371" i="19"/>
  <c r="I371" i="19"/>
  <c r="D371" i="19"/>
  <c r="B371" i="19"/>
  <c r="A371" i="19"/>
  <c r="AE370" i="19"/>
  <c r="AD370" i="19"/>
  <c r="AB370" i="19"/>
  <c r="Y370" i="19"/>
  <c r="V370" i="19"/>
  <c r="U370" i="19"/>
  <c r="T370" i="19"/>
  <c r="R370" i="19"/>
  <c r="O370" i="19"/>
  <c r="N370" i="19"/>
  <c r="K370" i="19"/>
  <c r="J370" i="19"/>
  <c r="I370" i="19"/>
  <c r="D370" i="19"/>
  <c r="B370" i="19"/>
  <c r="A370" i="19"/>
  <c r="AE369" i="19"/>
  <c r="AD369" i="19"/>
  <c r="AB369" i="19"/>
  <c r="Y369" i="19"/>
  <c r="X369" i="19"/>
  <c r="Z369" i="19" s="1"/>
  <c r="W369" i="19"/>
  <c r="V369" i="19"/>
  <c r="U369" i="19"/>
  <c r="T369" i="19"/>
  <c r="R369" i="19"/>
  <c r="O369" i="19"/>
  <c r="N369" i="19"/>
  <c r="K369" i="19"/>
  <c r="J369" i="19"/>
  <c r="L369" i="19" s="1"/>
  <c r="M369" i="19" s="1"/>
  <c r="P369" i="19" s="1"/>
  <c r="I369" i="19"/>
  <c r="D369" i="19"/>
  <c r="B369" i="19"/>
  <c r="A369" i="19"/>
  <c r="AE368" i="19"/>
  <c r="AD368" i="19"/>
  <c r="AB368" i="19"/>
  <c r="Y368" i="19"/>
  <c r="X368" i="19"/>
  <c r="W368" i="19"/>
  <c r="V368" i="19"/>
  <c r="U368" i="19"/>
  <c r="T368" i="19"/>
  <c r="R368" i="19"/>
  <c r="O368" i="19"/>
  <c r="N368" i="19"/>
  <c r="K368" i="19"/>
  <c r="J368" i="19"/>
  <c r="I368" i="19"/>
  <c r="D368" i="19"/>
  <c r="B368" i="19"/>
  <c r="A368" i="19"/>
  <c r="AE367" i="19"/>
  <c r="AD367" i="19"/>
  <c r="AB367" i="19"/>
  <c r="Y367" i="19"/>
  <c r="W367" i="19"/>
  <c r="X367" i="19" s="1"/>
  <c r="AA367" i="19" s="1"/>
  <c r="V367" i="19"/>
  <c r="U367" i="19"/>
  <c r="T367" i="19"/>
  <c r="R367" i="19"/>
  <c r="Q367" i="19"/>
  <c r="P367" i="19"/>
  <c r="O367" i="19"/>
  <c r="N367" i="19"/>
  <c r="M367" i="19"/>
  <c r="L367" i="19"/>
  <c r="K367" i="19"/>
  <c r="J367" i="19"/>
  <c r="I367" i="19"/>
  <c r="D367" i="19"/>
  <c r="B367" i="19"/>
  <c r="A367" i="19"/>
  <c r="AE366" i="19"/>
  <c r="AD366" i="19"/>
  <c r="AB366" i="19"/>
  <c r="Y366" i="19"/>
  <c r="V366" i="19"/>
  <c r="W366" i="19" s="1"/>
  <c r="X366" i="19" s="1"/>
  <c r="AA366" i="19" s="1"/>
  <c r="U366" i="19"/>
  <c r="T366" i="19"/>
  <c r="R366" i="19"/>
  <c r="Q366" i="19"/>
  <c r="O366" i="19"/>
  <c r="N366" i="19"/>
  <c r="K366" i="19"/>
  <c r="J366" i="19"/>
  <c r="L366" i="19" s="1"/>
  <c r="M366" i="19" s="1"/>
  <c r="P366" i="19" s="1"/>
  <c r="I366" i="19"/>
  <c r="D366" i="19"/>
  <c r="B366" i="19"/>
  <c r="A366" i="19"/>
  <c r="AE365" i="19"/>
  <c r="AD365" i="19"/>
  <c r="AB365" i="19"/>
  <c r="Y365" i="19"/>
  <c r="W365" i="19"/>
  <c r="X365" i="19" s="1"/>
  <c r="V365" i="19"/>
  <c r="U365" i="19"/>
  <c r="T365" i="19"/>
  <c r="R365" i="19"/>
  <c r="O365" i="19"/>
  <c r="N365" i="19"/>
  <c r="L365" i="19"/>
  <c r="M365" i="19" s="1"/>
  <c r="K365" i="19"/>
  <c r="J365" i="19"/>
  <c r="I365" i="19"/>
  <c r="D365" i="19"/>
  <c r="B365" i="19"/>
  <c r="A365" i="19"/>
  <c r="AE364" i="19"/>
  <c r="AD364" i="19"/>
  <c r="AB364" i="19"/>
  <c r="Y364" i="19"/>
  <c r="V364" i="19"/>
  <c r="U364" i="19"/>
  <c r="W364" i="19" s="1"/>
  <c r="X364" i="19" s="1"/>
  <c r="AA364" i="19" s="1"/>
  <c r="T364" i="19"/>
  <c r="R364" i="19"/>
  <c r="O364" i="19"/>
  <c r="N364" i="19"/>
  <c r="K364" i="19"/>
  <c r="J364" i="19"/>
  <c r="I364" i="19"/>
  <c r="D364" i="19"/>
  <c r="B364" i="19"/>
  <c r="A364" i="19"/>
  <c r="AE363" i="19"/>
  <c r="AD363" i="19"/>
  <c r="AB363" i="19"/>
  <c r="Y363" i="19"/>
  <c r="W363" i="19"/>
  <c r="X363" i="19" s="1"/>
  <c r="AA363" i="19" s="1"/>
  <c r="V363" i="19"/>
  <c r="U363" i="19"/>
  <c r="T363" i="19"/>
  <c r="R363" i="19"/>
  <c r="Q363" i="19"/>
  <c r="O363" i="19"/>
  <c r="N363" i="19"/>
  <c r="K363" i="19"/>
  <c r="J363" i="19"/>
  <c r="L363" i="19" s="1"/>
  <c r="M363" i="19" s="1"/>
  <c r="P363" i="19" s="1"/>
  <c r="I363" i="19"/>
  <c r="D363" i="19"/>
  <c r="B363" i="19"/>
  <c r="A363" i="19"/>
  <c r="AE362" i="19"/>
  <c r="AD362" i="19"/>
  <c r="AB362" i="19"/>
  <c r="Y362" i="19"/>
  <c r="V362" i="19"/>
  <c r="U362" i="19"/>
  <c r="W362" i="19" s="1"/>
  <c r="X362" i="19" s="1"/>
  <c r="T362" i="19"/>
  <c r="R362" i="19"/>
  <c r="Q362" i="19"/>
  <c r="P362" i="19"/>
  <c r="O362" i="19"/>
  <c r="N362" i="19"/>
  <c r="K362" i="19"/>
  <c r="J362" i="19"/>
  <c r="L362" i="19" s="1"/>
  <c r="M362" i="19" s="1"/>
  <c r="I362" i="19"/>
  <c r="D362" i="19"/>
  <c r="B362" i="19"/>
  <c r="A362" i="19"/>
  <c r="AE361" i="19"/>
  <c r="AD361" i="19"/>
  <c r="AB361" i="19"/>
  <c r="Y361" i="19"/>
  <c r="X361" i="19"/>
  <c r="AA361" i="19" s="1"/>
  <c r="W361" i="19"/>
  <c r="V361" i="19"/>
  <c r="U361" i="19"/>
  <c r="T361" i="19"/>
  <c r="R361" i="19"/>
  <c r="O361" i="19"/>
  <c r="N361" i="19"/>
  <c r="M361" i="19"/>
  <c r="L361" i="19"/>
  <c r="K361" i="19"/>
  <c r="J361" i="19"/>
  <c r="I361" i="19"/>
  <c r="D361" i="19"/>
  <c r="B361" i="19"/>
  <c r="A361" i="19"/>
  <c r="AE360" i="19"/>
  <c r="AD360" i="19"/>
  <c r="AB360" i="19"/>
  <c r="Y360" i="19"/>
  <c r="V360" i="19"/>
  <c r="U360" i="19"/>
  <c r="W360" i="19" s="1"/>
  <c r="X360" i="19" s="1"/>
  <c r="T360" i="19"/>
  <c r="R360" i="19"/>
  <c r="O360" i="19"/>
  <c r="N360" i="19"/>
  <c r="K360" i="19"/>
  <c r="J360" i="19"/>
  <c r="I360" i="19"/>
  <c r="D360" i="19"/>
  <c r="B360" i="19"/>
  <c r="A360" i="19"/>
  <c r="AE359" i="19"/>
  <c r="AD359" i="19"/>
  <c r="AB359" i="19"/>
  <c r="Y359" i="19"/>
  <c r="W359" i="19"/>
  <c r="X359" i="19" s="1"/>
  <c r="AA359" i="19" s="1"/>
  <c r="V359" i="19"/>
  <c r="U359" i="19"/>
  <c r="T359" i="19"/>
  <c r="R359" i="19"/>
  <c r="O359" i="19"/>
  <c r="N359" i="19"/>
  <c r="L359" i="19"/>
  <c r="M359" i="19" s="1"/>
  <c r="K359" i="19"/>
  <c r="J359" i="19"/>
  <c r="I359" i="19"/>
  <c r="D359" i="19"/>
  <c r="B359" i="19"/>
  <c r="A359" i="19"/>
  <c r="AE358" i="19"/>
  <c r="AD358" i="19"/>
  <c r="AB358" i="19"/>
  <c r="Y358" i="19"/>
  <c r="V358" i="19"/>
  <c r="U358" i="19"/>
  <c r="W358" i="19" s="1"/>
  <c r="X358" i="19" s="1"/>
  <c r="T358" i="19"/>
  <c r="R358" i="19"/>
  <c r="O358" i="19"/>
  <c r="N358" i="19"/>
  <c r="K358" i="19"/>
  <c r="J358" i="19"/>
  <c r="I358" i="19"/>
  <c r="D358" i="19"/>
  <c r="B358" i="19"/>
  <c r="A358" i="19"/>
  <c r="AE357" i="19"/>
  <c r="AD357" i="19"/>
  <c r="AB357" i="19"/>
  <c r="Y357" i="19"/>
  <c r="W357" i="19"/>
  <c r="X357" i="19" s="1"/>
  <c r="V357" i="19"/>
  <c r="U357" i="19"/>
  <c r="T357" i="19"/>
  <c r="R357" i="19"/>
  <c r="O357" i="19"/>
  <c r="N357" i="19"/>
  <c r="K357" i="19"/>
  <c r="J357" i="19"/>
  <c r="L357" i="19" s="1"/>
  <c r="M357" i="19" s="1"/>
  <c r="I357" i="19"/>
  <c r="D357" i="19"/>
  <c r="B357" i="19"/>
  <c r="A357" i="19"/>
  <c r="AE356" i="19"/>
  <c r="AD356" i="19"/>
  <c r="AB356" i="19"/>
  <c r="AA356" i="19"/>
  <c r="Y356" i="19"/>
  <c r="X356" i="19"/>
  <c r="Z356" i="19" s="1"/>
  <c r="W356" i="19"/>
  <c r="V356" i="19"/>
  <c r="U356" i="19"/>
  <c r="T356" i="19"/>
  <c r="R356" i="19"/>
  <c r="O356" i="19"/>
  <c r="N356" i="19"/>
  <c r="K356" i="19"/>
  <c r="J356" i="19"/>
  <c r="L356" i="19" s="1"/>
  <c r="M356" i="19" s="1"/>
  <c r="I356" i="19"/>
  <c r="D356" i="19"/>
  <c r="B356" i="19"/>
  <c r="A356" i="19"/>
  <c r="AE355" i="19"/>
  <c r="AD355" i="19"/>
  <c r="AB355" i="19"/>
  <c r="Y355" i="19"/>
  <c r="W355" i="19"/>
  <c r="X355" i="19" s="1"/>
  <c r="V355" i="19"/>
  <c r="U355" i="19"/>
  <c r="T355" i="19"/>
  <c r="R355" i="19"/>
  <c r="O355" i="19"/>
  <c r="N355" i="19"/>
  <c r="M355" i="19"/>
  <c r="L355" i="19"/>
  <c r="K355" i="19"/>
  <c r="J355" i="19"/>
  <c r="I355" i="19"/>
  <c r="D355" i="19"/>
  <c r="B355" i="19"/>
  <c r="A355" i="19"/>
  <c r="AE354" i="19"/>
  <c r="AD354" i="19"/>
  <c r="AB354" i="19"/>
  <c r="Y354" i="19"/>
  <c r="V354" i="19"/>
  <c r="U354" i="19"/>
  <c r="W354" i="19" s="1"/>
  <c r="X354" i="19" s="1"/>
  <c r="AA354" i="19" s="1"/>
  <c r="T354" i="19"/>
  <c r="R354" i="19"/>
  <c r="O354" i="19"/>
  <c r="N354" i="19"/>
  <c r="K354" i="19"/>
  <c r="J354" i="19"/>
  <c r="L354" i="19" s="1"/>
  <c r="M354" i="19" s="1"/>
  <c r="I354" i="19"/>
  <c r="D354" i="19"/>
  <c r="B354" i="19"/>
  <c r="A354" i="19"/>
  <c r="AE353" i="19"/>
  <c r="AD353" i="19"/>
  <c r="AB353" i="19"/>
  <c r="Y353" i="19"/>
  <c r="X353" i="19"/>
  <c r="Z353" i="19" s="1"/>
  <c r="W353" i="19"/>
  <c r="V353" i="19"/>
  <c r="U353" i="19"/>
  <c r="T353" i="19"/>
  <c r="R353" i="19"/>
  <c r="Q353" i="19"/>
  <c r="O353" i="19"/>
  <c r="N353" i="19"/>
  <c r="K353" i="19"/>
  <c r="J353" i="19"/>
  <c r="L353" i="19" s="1"/>
  <c r="M353" i="19" s="1"/>
  <c r="P353" i="19" s="1"/>
  <c r="I353" i="19"/>
  <c r="D353" i="19"/>
  <c r="B353" i="19"/>
  <c r="A353" i="19"/>
  <c r="AE352" i="19"/>
  <c r="AD352" i="19"/>
  <c r="AB352" i="19"/>
  <c r="Y352" i="19"/>
  <c r="W352" i="19"/>
  <c r="X352" i="19" s="1"/>
  <c r="V352" i="19"/>
  <c r="U352" i="19"/>
  <c r="T352" i="19"/>
  <c r="R352" i="19"/>
  <c r="O352" i="19"/>
  <c r="N352" i="19"/>
  <c r="K352" i="19"/>
  <c r="J352" i="19"/>
  <c r="L352" i="19" s="1"/>
  <c r="M352" i="19" s="1"/>
  <c r="I352" i="19"/>
  <c r="D352" i="19"/>
  <c r="B352" i="19"/>
  <c r="A352" i="19"/>
  <c r="AE351" i="19"/>
  <c r="AD351" i="19"/>
  <c r="AB351" i="19"/>
  <c r="Z351" i="19"/>
  <c r="Y351" i="19"/>
  <c r="W351" i="19"/>
  <c r="X351" i="19" s="1"/>
  <c r="AA351" i="19" s="1"/>
  <c r="V351" i="19"/>
  <c r="U351" i="19"/>
  <c r="T351" i="19"/>
  <c r="R351" i="19"/>
  <c r="O351" i="19"/>
  <c r="L351" i="19" s="1"/>
  <c r="M351" i="19" s="1"/>
  <c r="N351" i="19"/>
  <c r="K351" i="19"/>
  <c r="J351" i="19"/>
  <c r="I351" i="19"/>
  <c r="D351" i="19"/>
  <c r="B351" i="19"/>
  <c r="A351" i="19"/>
  <c r="AE350" i="19"/>
  <c r="AD350" i="19"/>
  <c r="AB350" i="19"/>
  <c r="Y350" i="19"/>
  <c r="V350" i="19"/>
  <c r="U350" i="19"/>
  <c r="W350" i="19" s="1"/>
  <c r="X350" i="19" s="1"/>
  <c r="T350" i="19"/>
  <c r="R350" i="19"/>
  <c r="O350" i="19"/>
  <c r="N350" i="19"/>
  <c r="K350" i="19"/>
  <c r="J350" i="19"/>
  <c r="L350" i="19" s="1"/>
  <c r="M350" i="19" s="1"/>
  <c r="Q350" i="19" s="1"/>
  <c r="I350" i="19"/>
  <c r="D350" i="19"/>
  <c r="B350" i="19"/>
  <c r="A350" i="19"/>
  <c r="AE349" i="19"/>
  <c r="AD349" i="19"/>
  <c r="AB349" i="19"/>
  <c r="Y349" i="19"/>
  <c r="W349" i="19"/>
  <c r="X349" i="19" s="1"/>
  <c r="V349" i="19"/>
  <c r="U349" i="19"/>
  <c r="T349" i="19"/>
  <c r="R349" i="19"/>
  <c r="Q349" i="19"/>
  <c r="P349" i="19"/>
  <c r="O349" i="19"/>
  <c r="N349" i="19"/>
  <c r="M349" i="19"/>
  <c r="L349" i="19"/>
  <c r="K349" i="19"/>
  <c r="J349" i="19"/>
  <c r="I349" i="19"/>
  <c r="D349" i="19"/>
  <c r="B349" i="19"/>
  <c r="A349" i="19"/>
  <c r="AE348" i="19"/>
  <c r="AD348" i="19"/>
  <c r="AB348" i="19"/>
  <c r="Y348" i="19"/>
  <c r="V348" i="19"/>
  <c r="W348" i="19" s="1"/>
  <c r="X348" i="19" s="1"/>
  <c r="AA348" i="19" s="1"/>
  <c r="U348" i="19"/>
  <c r="T348" i="19"/>
  <c r="R348" i="19"/>
  <c r="O348" i="19"/>
  <c r="N348" i="19"/>
  <c r="K348" i="19"/>
  <c r="J348" i="19"/>
  <c r="I348" i="19"/>
  <c r="D348" i="19"/>
  <c r="B348" i="19"/>
  <c r="A348" i="19"/>
  <c r="AE347" i="19"/>
  <c r="AD347" i="19"/>
  <c r="AB347" i="19"/>
  <c r="AA347" i="19"/>
  <c r="Z347" i="19"/>
  <c r="Y347" i="19"/>
  <c r="W347" i="19"/>
  <c r="X347" i="19" s="1"/>
  <c r="V347" i="19"/>
  <c r="U347" i="19"/>
  <c r="T347" i="19"/>
  <c r="R347" i="19"/>
  <c r="O347" i="19"/>
  <c r="N347" i="19"/>
  <c r="M347" i="19"/>
  <c r="L347" i="19"/>
  <c r="K347" i="19"/>
  <c r="J347" i="19"/>
  <c r="I347" i="19"/>
  <c r="D347" i="19"/>
  <c r="B347" i="19"/>
  <c r="A347" i="19"/>
  <c r="AE346" i="19"/>
  <c r="AD346" i="19"/>
  <c r="AB346" i="19"/>
  <c r="Y346" i="19"/>
  <c r="V346" i="19"/>
  <c r="W346" i="19" s="1"/>
  <c r="X346" i="19" s="1"/>
  <c r="U346" i="19"/>
  <c r="T346" i="19"/>
  <c r="R346" i="19"/>
  <c r="Q346" i="19"/>
  <c r="P346" i="19"/>
  <c r="O346" i="19"/>
  <c r="N346" i="19"/>
  <c r="K346" i="19"/>
  <c r="J346" i="19"/>
  <c r="L346" i="19" s="1"/>
  <c r="M346" i="19" s="1"/>
  <c r="I346" i="19"/>
  <c r="D346" i="19"/>
  <c r="B346" i="19"/>
  <c r="A346" i="19"/>
  <c r="AE345" i="19"/>
  <c r="AD345" i="19"/>
  <c r="AB345" i="19"/>
  <c r="Y345" i="19"/>
  <c r="W345" i="19"/>
  <c r="X345" i="19" s="1"/>
  <c r="AA345" i="19" s="1"/>
  <c r="V345" i="19"/>
  <c r="U345" i="19"/>
  <c r="T345" i="19"/>
  <c r="R345" i="19"/>
  <c r="O345" i="19"/>
  <c r="N345" i="19"/>
  <c r="K345" i="19"/>
  <c r="J345" i="19"/>
  <c r="L345" i="19" s="1"/>
  <c r="M345" i="19" s="1"/>
  <c r="I345" i="19"/>
  <c r="D345" i="19"/>
  <c r="B345" i="19"/>
  <c r="A345" i="19"/>
  <c r="AE344" i="19"/>
  <c r="AD344" i="19"/>
  <c r="AB344" i="19"/>
  <c r="Y344" i="19"/>
  <c r="V344" i="19"/>
  <c r="U344" i="19"/>
  <c r="W344" i="19" s="1"/>
  <c r="X344" i="19" s="1"/>
  <c r="T344" i="19"/>
  <c r="R344" i="19"/>
  <c r="O344" i="19"/>
  <c r="N344" i="19"/>
  <c r="K344" i="19"/>
  <c r="J344" i="19"/>
  <c r="I344" i="19"/>
  <c r="D344" i="19"/>
  <c r="B344" i="19"/>
  <c r="A344" i="19"/>
  <c r="AE343" i="19"/>
  <c r="AD343" i="19"/>
  <c r="AB343" i="19"/>
  <c r="AA343" i="19"/>
  <c r="Y343" i="19"/>
  <c r="X343" i="19"/>
  <c r="Z343" i="19" s="1"/>
  <c r="W343" i="19"/>
  <c r="V343" i="19"/>
  <c r="U343" i="19"/>
  <c r="T343" i="19"/>
  <c r="R343" i="19"/>
  <c r="Q343" i="19"/>
  <c r="O343" i="19"/>
  <c r="N343" i="19"/>
  <c r="K343" i="19"/>
  <c r="J343" i="19"/>
  <c r="L343" i="19" s="1"/>
  <c r="M343" i="19" s="1"/>
  <c r="P343" i="19" s="1"/>
  <c r="I343" i="19"/>
  <c r="D343" i="19"/>
  <c r="B343" i="19"/>
  <c r="A343" i="19"/>
  <c r="AE342" i="19"/>
  <c r="Y342" i="19"/>
  <c r="W342" i="19"/>
  <c r="T342" i="19"/>
  <c r="N342" i="19"/>
  <c r="K342" i="19"/>
  <c r="J342" i="19"/>
  <c r="L342" i="19" s="1"/>
  <c r="I342" i="19"/>
  <c r="AE339" i="19"/>
  <c r="AD339" i="19"/>
  <c r="AB339" i="19"/>
  <c r="Y339" i="19"/>
  <c r="V339" i="19"/>
  <c r="U339" i="19"/>
  <c r="W339" i="19" s="1"/>
  <c r="X339" i="19" s="1"/>
  <c r="T339" i="19"/>
  <c r="R339" i="19"/>
  <c r="O339" i="19"/>
  <c r="N339" i="19"/>
  <c r="L339" i="19"/>
  <c r="M339" i="19" s="1"/>
  <c r="K339" i="19"/>
  <c r="J339" i="19"/>
  <c r="I339" i="19"/>
  <c r="D339" i="19"/>
  <c r="B339" i="19"/>
  <c r="A339" i="19"/>
  <c r="AE338" i="19"/>
  <c r="AD338" i="19"/>
  <c r="AB338" i="19"/>
  <c r="Y338" i="19"/>
  <c r="V338" i="19"/>
  <c r="W338" i="19" s="1"/>
  <c r="X338" i="19" s="1"/>
  <c r="U338" i="19"/>
  <c r="T338" i="19"/>
  <c r="R338" i="19"/>
  <c r="Q338" i="19"/>
  <c r="O338" i="19"/>
  <c r="N338" i="19"/>
  <c r="M338" i="19"/>
  <c r="P338" i="19" s="1"/>
  <c r="L338" i="19"/>
  <c r="K338" i="19"/>
  <c r="J338" i="19"/>
  <c r="I338" i="19"/>
  <c r="D338" i="19"/>
  <c r="B338" i="19"/>
  <c r="A338" i="19"/>
  <c r="AE337" i="19"/>
  <c r="AD337" i="19"/>
  <c r="AB337" i="19"/>
  <c r="Y337" i="19"/>
  <c r="W337" i="19"/>
  <c r="X337" i="19" s="1"/>
  <c r="AA337" i="19" s="1"/>
  <c r="V337" i="19"/>
  <c r="U337" i="19"/>
  <c r="T337" i="19"/>
  <c r="R337" i="19"/>
  <c r="P337" i="19"/>
  <c r="O337" i="19"/>
  <c r="N337" i="19"/>
  <c r="M337" i="19"/>
  <c r="Q337" i="19" s="1"/>
  <c r="L337" i="19"/>
  <c r="K337" i="19"/>
  <c r="J337" i="19"/>
  <c r="I337" i="19"/>
  <c r="D337" i="19"/>
  <c r="B337" i="19"/>
  <c r="A337" i="19"/>
  <c r="AE336" i="19"/>
  <c r="AD336" i="19"/>
  <c r="AB336" i="19"/>
  <c r="Y336" i="19"/>
  <c r="X336" i="19"/>
  <c r="W336" i="19"/>
  <c r="V336" i="19"/>
  <c r="U336" i="19"/>
  <c r="T336" i="19"/>
  <c r="R336" i="19"/>
  <c r="O336" i="19"/>
  <c r="L336" i="19" s="1"/>
  <c r="M336" i="19" s="1"/>
  <c r="N336" i="19"/>
  <c r="K336" i="19"/>
  <c r="J336" i="19"/>
  <c r="I336" i="19"/>
  <c r="D336" i="19"/>
  <c r="B336" i="19"/>
  <c r="A336" i="19"/>
  <c r="AE335" i="19"/>
  <c r="AD335" i="19"/>
  <c r="AB335" i="19"/>
  <c r="Y335" i="19"/>
  <c r="W335" i="19"/>
  <c r="X335" i="19" s="1"/>
  <c r="Z335" i="19" s="1"/>
  <c r="V335" i="19"/>
  <c r="U335" i="19"/>
  <c r="T335" i="19"/>
  <c r="R335" i="19"/>
  <c r="O335" i="19"/>
  <c r="N335" i="19"/>
  <c r="K335" i="19"/>
  <c r="J335" i="19"/>
  <c r="L335" i="19" s="1"/>
  <c r="M335" i="19" s="1"/>
  <c r="I335" i="19"/>
  <c r="D335" i="19"/>
  <c r="B335" i="19"/>
  <c r="A335" i="19"/>
  <c r="AE334" i="19"/>
  <c r="AD334" i="19"/>
  <c r="AB334" i="19"/>
  <c r="Y334" i="19"/>
  <c r="V334" i="19"/>
  <c r="U334" i="19"/>
  <c r="W334" i="19" s="1"/>
  <c r="X334" i="19" s="1"/>
  <c r="T334" i="19"/>
  <c r="R334" i="19"/>
  <c r="O334" i="19"/>
  <c r="L334" i="19" s="1"/>
  <c r="M334" i="19" s="1"/>
  <c r="Q334" i="19" s="1"/>
  <c r="N334" i="19"/>
  <c r="K334" i="19"/>
  <c r="J334" i="19"/>
  <c r="I334" i="19"/>
  <c r="D334" i="19"/>
  <c r="B334" i="19"/>
  <c r="A334" i="19"/>
  <c r="AE333" i="19"/>
  <c r="AD333" i="19"/>
  <c r="AB333" i="19"/>
  <c r="Y333" i="19"/>
  <c r="V333" i="19"/>
  <c r="U333" i="19"/>
  <c r="W333" i="19" s="1"/>
  <c r="X333" i="19" s="1"/>
  <c r="T333" i="19"/>
  <c r="R333" i="19"/>
  <c r="O333" i="19"/>
  <c r="N333" i="19"/>
  <c r="M333" i="19"/>
  <c r="L333" i="19"/>
  <c r="K333" i="19"/>
  <c r="J333" i="19"/>
  <c r="I333" i="19"/>
  <c r="D333" i="19"/>
  <c r="B333" i="19"/>
  <c r="A333" i="19"/>
  <c r="AE332" i="19"/>
  <c r="AD332" i="19"/>
  <c r="AB332" i="19"/>
  <c r="Y332" i="19"/>
  <c r="V332" i="19"/>
  <c r="U332" i="19"/>
  <c r="T332" i="19"/>
  <c r="R332" i="19"/>
  <c r="Q332" i="19"/>
  <c r="P332" i="19"/>
  <c r="O332" i="19"/>
  <c r="N332" i="19"/>
  <c r="M332" i="19"/>
  <c r="L332" i="19"/>
  <c r="K332" i="19"/>
  <c r="J332" i="19"/>
  <c r="I332" i="19"/>
  <c r="D332" i="19"/>
  <c r="B332" i="19"/>
  <c r="A332" i="19"/>
  <c r="AE331" i="19"/>
  <c r="AD331" i="19"/>
  <c r="AB331" i="19"/>
  <c r="Z331" i="19"/>
  <c r="Y331" i="19"/>
  <c r="V331" i="19"/>
  <c r="U331" i="19"/>
  <c r="W331" i="19" s="1"/>
  <c r="X331" i="19" s="1"/>
  <c r="AA331" i="19" s="1"/>
  <c r="T331" i="19"/>
  <c r="R331" i="19"/>
  <c r="O331" i="19"/>
  <c r="N331" i="19"/>
  <c r="L331" i="19"/>
  <c r="M331" i="19" s="1"/>
  <c r="Q331" i="19" s="1"/>
  <c r="K331" i="19"/>
  <c r="J331" i="19"/>
  <c r="I331" i="19"/>
  <c r="D331" i="19"/>
  <c r="B331" i="19"/>
  <c r="A331" i="19"/>
  <c r="AE330" i="19"/>
  <c r="AD330" i="19"/>
  <c r="AB330" i="19"/>
  <c r="Y330" i="19"/>
  <c r="V330" i="19"/>
  <c r="W330" i="19" s="1"/>
  <c r="X330" i="19" s="1"/>
  <c r="U330" i="19"/>
  <c r="T330" i="19"/>
  <c r="R330" i="19"/>
  <c r="O330" i="19"/>
  <c r="N330" i="19"/>
  <c r="L330" i="19"/>
  <c r="M330" i="19" s="1"/>
  <c r="K330" i="19"/>
  <c r="J330" i="19"/>
  <c r="I330" i="19"/>
  <c r="D330" i="19"/>
  <c r="B330" i="19"/>
  <c r="A330" i="19"/>
  <c r="AE329" i="19"/>
  <c r="AD329" i="19"/>
  <c r="AB329" i="19"/>
  <c r="Y329" i="19"/>
  <c r="V329" i="19"/>
  <c r="U329" i="19"/>
  <c r="W329" i="19" s="1"/>
  <c r="X329" i="19" s="1"/>
  <c r="AA329" i="19" s="1"/>
  <c r="T329" i="19"/>
  <c r="R329" i="19"/>
  <c r="O329" i="19"/>
  <c r="N329" i="19"/>
  <c r="M329" i="19"/>
  <c r="L329" i="19"/>
  <c r="K329" i="19"/>
  <c r="J329" i="19"/>
  <c r="I329" i="19"/>
  <c r="D329" i="19"/>
  <c r="B329" i="19"/>
  <c r="A329" i="19"/>
  <c r="AE328" i="19"/>
  <c r="AD328" i="19"/>
  <c r="AB328" i="19"/>
  <c r="Y328" i="19"/>
  <c r="W328" i="19"/>
  <c r="X328" i="19" s="1"/>
  <c r="V328" i="19"/>
  <c r="U328" i="19"/>
  <c r="T328" i="19"/>
  <c r="R328" i="19"/>
  <c r="O328" i="19"/>
  <c r="N328" i="19"/>
  <c r="L328" i="19"/>
  <c r="M328" i="19" s="1"/>
  <c r="K328" i="19"/>
  <c r="J328" i="19"/>
  <c r="I328" i="19"/>
  <c r="D328" i="19"/>
  <c r="B328" i="19"/>
  <c r="A328" i="19"/>
  <c r="AE327" i="19"/>
  <c r="AD327" i="19"/>
  <c r="AB327" i="19"/>
  <c r="Y327" i="19"/>
  <c r="V327" i="19"/>
  <c r="W327" i="19" s="1"/>
  <c r="X327" i="19" s="1"/>
  <c r="U327" i="19"/>
  <c r="T327" i="19"/>
  <c r="R327" i="19"/>
  <c r="O327" i="19"/>
  <c r="N327" i="19"/>
  <c r="K327" i="19"/>
  <c r="J327" i="19"/>
  <c r="L327" i="19" s="1"/>
  <c r="M327" i="19" s="1"/>
  <c r="I327" i="19"/>
  <c r="D327" i="19"/>
  <c r="B327" i="19"/>
  <c r="A327" i="19"/>
  <c r="AE326" i="19"/>
  <c r="AD326" i="19"/>
  <c r="AB326" i="19"/>
  <c r="Y326" i="19"/>
  <c r="V326" i="19"/>
  <c r="U326" i="19"/>
  <c r="W326" i="19" s="1"/>
  <c r="X326" i="19" s="1"/>
  <c r="T326" i="19"/>
  <c r="R326" i="19"/>
  <c r="O326" i="19"/>
  <c r="N326" i="19"/>
  <c r="L326" i="19"/>
  <c r="M326" i="19" s="1"/>
  <c r="K326" i="19"/>
  <c r="J326" i="19"/>
  <c r="I326" i="19"/>
  <c r="D326" i="19"/>
  <c r="B326" i="19"/>
  <c r="A326" i="19"/>
  <c r="AE325" i="19"/>
  <c r="AD325" i="19"/>
  <c r="AB325" i="19"/>
  <c r="Y325" i="19"/>
  <c r="V325" i="19"/>
  <c r="U325" i="19"/>
  <c r="W325" i="19" s="1"/>
  <c r="X325" i="19" s="1"/>
  <c r="T325" i="19"/>
  <c r="R325" i="19"/>
  <c r="O325" i="19"/>
  <c r="N325" i="19"/>
  <c r="L325" i="19"/>
  <c r="M325" i="19" s="1"/>
  <c r="K325" i="19"/>
  <c r="J325" i="19"/>
  <c r="I325" i="19"/>
  <c r="D325" i="19"/>
  <c r="B325" i="19"/>
  <c r="A325" i="19"/>
  <c r="AE324" i="19"/>
  <c r="AD324" i="19"/>
  <c r="AB324" i="19"/>
  <c r="Y324" i="19"/>
  <c r="V324" i="19"/>
  <c r="U324" i="19"/>
  <c r="W324" i="19" s="1"/>
  <c r="X324" i="19" s="1"/>
  <c r="T324" i="19"/>
  <c r="R324" i="19"/>
  <c r="Q324" i="19"/>
  <c r="O324" i="19"/>
  <c r="N324" i="19"/>
  <c r="L324" i="19"/>
  <c r="M324" i="19" s="1"/>
  <c r="P324" i="19" s="1"/>
  <c r="K324" i="19"/>
  <c r="J324" i="19"/>
  <c r="I324" i="19"/>
  <c r="D324" i="19"/>
  <c r="B324" i="19"/>
  <c r="A324" i="19"/>
  <c r="AE323" i="19"/>
  <c r="AD323" i="19"/>
  <c r="AB323" i="19"/>
  <c r="Y323" i="19"/>
  <c r="V323" i="19"/>
  <c r="U323" i="19"/>
  <c r="T323" i="19"/>
  <c r="R323" i="19"/>
  <c r="O323" i="19"/>
  <c r="N323" i="19"/>
  <c r="K323" i="19"/>
  <c r="J323" i="19"/>
  <c r="I323" i="19"/>
  <c r="D323" i="19"/>
  <c r="B323" i="19"/>
  <c r="A323" i="19"/>
  <c r="AE322" i="19"/>
  <c r="AD322" i="19"/>
  <c r="AB322" i="19"/>
  <c r="Y322" i="19"/>
  <c r="V322" i="19"/>
  <c r="U322" i="19"/>
  <c r="W322" i="19" s="1"/>
  <c r="X322" i="19" s="1"/>
  <c r="T322" i="19"/>
  <c r="R322" i="19"/>
  <c r="O322" i="19"/>
  <c r="L322" i="19" s="1"/>
  <c r="N322" i="19"/>
  <c r="M322" i="19"/>
  <c r="K322" i="19"/>
  <c r="J322" i="19"/>
  <c r="I322" i="19"/>
  <c r="D322" i="19"/>
  <c r="B322" i="19"/>
  <c r="A322" i="19"/>
  <c r="AE321" i="19"/>
  <c r="AD321" i="19"/>
  <c r="AB321" i="19"/>
  <c r="Y321" i="19"/>
  <c r="V321" i="19"/>
  <c r="W321" i="19" s="1"/>
  <c r="X321" i="19" s="1"/>
  <c r="U321" i="19"/>
  <c r="T321" i="19"/>
  <c r="R321" i="19"/>
  <c r="P321" i="19"/>
  <c r="O321" i="19"/>
  <c r="N321" i="19"/>
  <c r="K321" i="19"/>
  <c r="J321" i="19"/>
  <c r="L321" i="19" s="1"/>
  <c r="M321" i="19" s="1"/>
  <c r="Q321" i="19" s="1"/>
  <c r="I321" i="19"/>
  <c r="D321" i="19"/>
  <c r="B321" i="19"/>
  <c r="A321" i="19"/>
  <c r="AE320" i="19"/>
  <c r="AD320" i="19"/>
  <c r="AB320" i="19"/>
  <c r="Y320" i="19"/>
  <c r="X320" i="19"/>
  <c r="W320" i="19"/>
  <c r="V320" i="19"/>
  <c r="U320" i="19"/>
  <c r="T320" i="19"/>
  <c r="R320" i="19"/>
  <c r="O320" i="19"/>
  <c r="N320" i="19"/>
  <c r="L320" i="19"/>
  <c r="M320" i="19" s="1"/>
  <c r="K320" i="19"/>
  <c r="J320" i="19"/>
  <c r="I320" i="19"/>
  <c r="D320" i="19"/>
  <c r="B320" i="19"/>
  <c r="A320" i="19"/>
  <c r="AE319" i="19"/>
  <c r="AD319" i="19"/>
  <c r="AB319" i="19"/>
  <c r="Y319" i="19"/>
  <c r="X319" i="19"/>
  <c r="V319" i="19"/>
  <c r="U319" i="19"/>
  <c r="W319" i="19" s="1"/>
  <c r="T319" i="19"/>
  <c r="R319" i="19"/>
  <c r="O319" i="19"/>
  <c r="N319" i="19"/>
  <c r="M319" i="19"/>
  <c r="K319" i="19"/>
  <c r="J319" i="19"/>
  <c r="L319" i="19" s="1"/>
  <c r="I319" i="19"/>
  <c r="D319" i="19"/>
  <c r="B319" i="19"/>
  <c r="A319" i="19"/>
  <c r="AE318" i="19"/>
  <c r="AD318" i="19"/>
  <c r="AB318" i="19"/>
  <c r="Y318" i="19"/>
  <c r="V318" i="19"/>
  <c r="U318" i="19"/>
  <c r="W318" i="19" s="1"/>
  <c r="X318" i="19" s="1"/>
  <c r="T318" i="19"/>
  <c r="R318" i="19"/>
  <c r="Q318" i="19"/>
  <c r="P318" i="19"/>
  <c r="O318" i="19"/>
  <c r="L318" i="19" s="1"/>
  <c r="M318" i="19" s="1"/>
  <c r="N318" i="19"/>
  <c r="K318" i="19"/>
  <c r="J318" i="19"/>
  <c r="I318" i="19"/>
  <c r="D318" i="19"/>
  <c r="B318" i="19"/>
  <c r="A318" i="19"/>
  <c r="AE317" i="19"/>
  <c r="AD317" i="19"/>
  <c r="AB317" i="19"/>
  <c r="Y317" i="19"/>
  <c r="W317" i="19"/>
  <c r="X317" i="19" s="1"/>
  <c r="V317" i="19"/>
  <c r="U317" i="19"/>
  <c r="T317" i="19"/>
  <c r="R317" i="19"/>
  <c r="O317" i="19"/>
  <c r="N317" i="19"/>
  <c r="K317" i="19"/>
  <c r="J317" i="19"/>
  <c r="I317" i="19"/>
  <c r="D317" i="19"/>
  <c r="B317" i="19"/>
  <c r="A317" i="19"/>
  <c r="AE316" i="19"/>
  <c r="AD316" i="19"/>
  <c r="AB316" i="19"/>
  <c r="Y316" i="19"/>
  <c r="V316" i="19"/>
  <c r="U316" i="19"/>
  <c r="W316" i="19" s="1"/>
  <c r="X316" i="19" s="1"/>
  <c r="T316" i="19"/>
  <c r="R316" i="19"/>
  <c r="O316" i="19"/>
  <c r="N316" i="19"/>
  <c r="L316" i="19"/>
  <c r="M316" i="19" s="1"/>
  <c r="K316" i="19"/>
  <c r="J316" i="19"/>
  <c r="I316" i="19"/>
  <c r="D316" i="19"/>
  <c r="B316" i="19"/>
  <c r="A316" i="19"/>
  <c r="AE315" i="19"/>
  <c r="AD315" i="19"/>
  <c r="AB315" i="19"/>
  <c r="Y315" i="19"/>
  <c r="V315" i="19"/>
  <c r="W315" i="19" s="1"/>
  <c r="X315" i="19" s="1"/>
  <c r="U315" i="19"/>
  <c r="T315" i="19"/>
  <c r="R315" i="19"/>
  <c r="O315" i="19"/>
  <c r="L315" i="19" s="1"/>
  <c r="M315" i="19" s="1"/>
  <c r="N315" i="19"/>
  <c r="K315" i="19"/>
  <c r="J315" i="19"/>
  <c r="I315" i="19"/>
  <c r="D315" i="19"/>
  <c r="B315" i="19"/>
  <c r="A315" i="19"/>
  <c r="AE314" i="19"/>
  <c r="AD314" i="19"/>
  <c r="AB314" i="19"/>
  <c r="Y314" i="19"/>
  <c r="V314" i="19"/>
  <c r="W314" i="19" s="1"/>
  <c r="X314" i="19" s="1"/>
  <c r="U314" i="19"/>
  <c r="T314" i="19"/>
  <c r="R314" i="19"/>
  <c r="O314" i="19"/>
  <c r="L314" i="19" s="1"/>
  <c r="N314" i="19"/>
  <c r="M314" i="19"/>
  <c r="K314" i="19"/>
  <c r="J314" i="19"/>
  <c r="I314" i="19"/>
  <c r="D314" i="19"/>
  <c r="B314" i="19"/>
  <c r="A314" i="19"/>
  <c r="AE313" i="19"/>
  <c r="AD313" i="19"/>
  <c r="AB313" i="19"/>
  <c r="AA313" i="19"/>
  <c r="Y313" i="19"/>
  <c r="W313" i="19"/>
  <c r="X313" i="19" s="1"/>
  <c r="Z313" i="19" s="1"/>
  <c r="V313" i="19"/>
  <c r="U313" i="19"/>
  <c r="T313" i="19"/>
  <c r="R313" i="19"/>
  <c r="P313" i="19"/>
  <c r="O313" i="19"/>
  <c r="N313" i="19"/>
  <c r="K313" i="19"/>
  <c r="J313" i="19"/>
  <c r="L313" i="19" s="1"/>
  <c r="M313" i="19" s="1"/>
  <c r="Q313" i="19" s="1"/>
  <c r="I313" i="19"/>
  <c r="D313" i="19"/>
  <c r="B313" i="19"/>
  <c r="A313" i="19"/>
  <c r="AE312" i="19"/>
  <c r="AD312" i="19"/>
  <c r="AB312" i="19"/>
  <c r="Y312" i="19"/>
  <c r="V312" i="19"/>
  <c r="W312" i="19" s="1"/>
  <c r="X312" i="19" s="1"/>
  <c r="U312" i="19"/>
  <c r="T312" i="19"/>
  <c r="R312" i="19"/>
  <c r="Q312" i="19"/>
  <c r="P312" i="19"/>
  <c r="O312" i="19"/>
  <c r="L312" i="19" s="1"/>
  <c r="M312" i="19" s="1"/>
  <c r="N312" i="19"/>
  <c r="K312" i="19"/>
  <c r="J312" i="19"/>
  <c r="I312" i="19"/>
  <c r="D312" i="19"/>
  <c r="B312" i="19"/>
  <c r="A312" i="19"/>
  <c r="AE311" i="19"/>
  <c r="AD311" i="19"/>
  <c r="AB311" i="19"/>
  <c r="Y311" i="19"/>
  <c r="W311" i="19"/>
  <c r="X311" i="19" s="1"/>
  <c r="AA311" i="19" s="1"/>
  <c r="V311" i="19"/>
  <c r="U311" i="19"/>
  <c r="T311" i="19"/>
  <c r="R311" i="19"/>
  <c r="O311" i="19"/>
  <c r="N311" i="19"/>
  <c r="L311" i="19"/>
  <c r="M311" i="19" s="1"/>
  <c r="K311" i="19"/>
  <c r="J311" i="19"/>
  <c r="I311" i="19"/>
  <c r="D311" i="19"/>
  <c r="B311" i="19"/>
  <c r="A311" i="19"/>
  <c r="AE310" i="19"/>
  <c r="AD310" i="19"/>
  <c r="AB310" i="19"/>
  <c r="Y310" i="19"/>
  <c r="V310" i="19"/>
  <c r="U310" i="19"/>
  <c r="W310" i="19" s="1"/>
  <c r="X310" i="19" s="1"/>
  <c r="T310" i="19"/>
  <c r="R310" i="19"/>
  <c r="O310" i="19"/>
  <c r="N310" i="19"/>
  <c r="L310" i="19"/>
  <c r="M310" i="19" s="1"/>
  <c r="Q310" i="19" s="1"/>
  <c r="K310" i="19"/>
  <c r="J310" i="19"/>
  <c r="I310" i="19"/>
  <c r="D310" i="19"/>
  <c r="B310" i="19"/>
  <c r="A310" i="19"/>
  <c r="AE309" i="19"/>
  <c r="AD309" i="19"/>
  <c r="AB309" i="19"/>
  <c r="Y309" i="19"/>
  <c r="X309" i="19"/>
  <c r="V309" i="19"/>
  <c r="U309" i="19"/>
  <c r="W309" i="19" s="1"/>
  <c r="T309" i="19"/>
  <c r="R309" i="19"/>
  <c r="O309" i="19"/>
  <c r="L309" i="19" s="1"/>
  <c r="M309" i="19" s="1"/>
  <c r="N309" i="19"/>
  <c r="K309" i="19"/>
  <c r="J309" i="19"/>
  <c r="I309" i="19"/>
  <c r="D309" i="19"/>
  <c r="B309" i="19"/>
  <c r="A309" i="19"/>
  <c r="AE308" i="19"/>
  <c r="AD308" i="19"/>
  <c r="AB308" i="19"/>
  <c r="Y308" i="19"/>
  <c r="V308" i="19"/>
  <c r="U308" i="19"/>
  <c r="W308" i="19" s="1"/>
  <c r="X308" i="19" s="1"/>
  <c r="T308" i="19"/>
  <c r="R308" i="19"/>
  <c r="Q308" i="19"/>
  <c r="P308" i="19"/>
  <c r="O308" i="19"/>
  <c r="N308" i="19"/>
  <c r="M308" i="19"/>
  <c r="L308" i="19"/>
  <c r="K308" i="19"/>
  <c r="J308" i="19"/>
  <c r="I308" i="19"/>
  <c r="D308" i="19"/>
  <c r="B308" i="19"/>
  <c r="A308" i="19"/>
  <c r="AE307" i="19"/>
  <c r="AD307" i="19"/>
  <c r="AB307" i="19"/>
  <c r="AA307" i="19"/>
  <c r="Z307" i="19"/>
  <c r="Y307" i="19"/>
  <c r="V307" i="19"/>
  <c r="U307" i="19"/>
  <c r="W307" i="19" s="1"/>
  <c r="X307" i="19" s="1"/>
  <c r="T307" i="19"/>
  <c r="R307" i="19"/>
  <c r="O307" i="19"/>
  <c r="N307" i="19"/>
  <c r="L307" i="19"/>
  <c r="M307" i="19" s="1"/>
  <c r="K307" i="19"/>
  <c r="J307" i="19"/>
  <c r="I307" i="19"/>
  <c r="D307" i="19"/>
  <c r="B307" i="19"/>
  <c r="A307" i="19"/>
  <c r="AE306" i="19"/>
  <c r="AD306" i="19"/>
  <c r="AB306" i="19"/>
  <c r="Y306" i="19"/>
  <c r="V306" i="19"/>
  <c r="W306" i="19" s="1"/>
  <c r="X306" i="19" s="1"/>
  <c r="U306" i="19"/>
  <c r="T306" i="19"/>
  <c r="R306" i="19"/>
  <c r="O306" i="19"/>
  <c r="L306" i="19" s="1"/>
  <c r="N306" i="19"/>
  <c r="M306" i="19"/>
  <c r="K306" i="19"/>
  <c r="J306" i="19"/>
  <c r="I306" i="19"/>
  <c r="D306" i="19"/>
  <c r="B306" i="19"/>
  <c r="A306" i="19"/>
  <c r="AE305" i="19"/>
  <c r="N305" i="19" s="1"/>
  <c r="Y305" i="19"/>
  <c r="W305" i="19"/>
  <c r="T305" i="19"/>
  <c r="K305" i="19"/>
  <c r="J305" i="19"/>
  <c r="L305" i="19" s="1"/>
  <c r="I305" i="19"/>
  <c r="AE302" i="19"/>
  <c r="AD302" i="19"/>
  <c r="AB302" i="19"/>
  <c r="Y302" i="19"/>
  <c r="V302" i="19"/>
  <c r="U302" i="19"/>
  <c r="W302" i="19" s="1"/>
  <c r="X302" i="19" s="1"/>
  <c r="T302" i="19"/>
  <c r="R302" i="19"/>
  <c r="Q302" i="19"/>
  <c r="O302" i="19"/>
  <c r="N302" i="19"/>
  <c r="K302" i="19"/>
  <c r="J302" i="19"/>
  <c r="L302" i="19" s="1"/>
  <c r="M302" i="19" s="1"/>
  <c r="P302" i="19" s="1"/>
  <c r="I302" i="19"/>
  <c r="D302" i="19"/>
  <c r="B302" i="19"/>
  <c r="A302" i="19"/>
  <c r="AE301" i="19"/>
  <c r="AD301" i="19"/>
  <c r="AB301" i="19"/>
  <c r="Y301" i="19"/>
  <c r="X301" i="19"/>
  <c r="W301" i="19"/>
  <c r="V301" i="19"/>
  <c r="U301" i="19"/>
  <c r="T301" i="19"/>
  <c r="R301" i="19"/>
  <c r="O301" i="19"/>
  <c r="N301" i="19"/>
  <c r="K301" i="19"/>
  <c r="J301" i="19"/>
  <c r="L301" i="19" s="1"/>
  <c r="M301" i="19" s="1"/>
  <c r="I301" i="19"/>
  <c r="D301" i="19"/>
  <c r="B301" i="19"/>
  <c r="A301" i="19"/>
  <c r="AE300" i="19"/>
  <c r="AD300" i="19"/>
  <c r="AB300" i="19"/>
  <c r="Y300" i="19"/>
  <c r="V300" i="19"/>
  <c r="U300" i="19"/>
  <c r="W300" i="19" s="1"/>
  <c r="X300" i="19" s="1"/>
  <c r="T300" i="19"/>
  <c r="R300" i="19"/>
  <c r="O300" i="19"/>
  <c r="N300" i="19"/>
  <c r="L300" i="19"/>
  <c r="M300" i="19" s="1"/>
  <c r="K300" i="19"/>
  <c r="J300" i="19"/>
  <c r="I300" i="19"/>
  <c r="D300" i="19"/>
  <c r="B300" i="19"/>
  <c r="A300" i="19"/>
  <c r="AE299" i="19"/>
  <c r="AD299" i="19"/>
  <c r="AB299" i="19"/>
  <c r="Y299" i="19"/>
  <c r="V299" i="19"/>
  <c r="U299" i="19"/>
  <c r="T299" i="19"/>
  <c r="R299" i="19"/>
  <c r="O299" i="19"/>
  <c r="N299" i="19"/>
  <c r="K299" i="19"/>
  <c r="J299" i="19"/>
  <c r="L299" i="19" s="1"/>
  <c r="M299" i="19" s="1"/>
  <c r="I299" i="19"/>
  <c r="D299" i="19"/>
  <c r="B299" i="19"/>
  <c r="A299" i="19"/>
  <c r="AE298" i="19"/>
  <c r="AD298" i="19"/>
  <c r="AB298" i="19"/>
  <c r="Y298" i="19"/>
  <c r="W298" i="19"/>
  <c r="X298" i="19" s="1"/>
  <c r="V298" i="19"/>
  <c r="U298" i="19"/>
  <c r="T298" i="19"/>
  <c r="R298" i="19"/>
  <c r="O298" i="19"/>
  <c r="N298" i="19"/>
  <c r="K298" i="19"/>
  <c r="J298" i="19"/>
  <c r="L298" i="19" s="1"/>
  <c r="M298" i="19" s="1"/>
  <c r="Q298" i="19" s="1"/>
  <c r="I298" i="19"/>
  <c r="D298" i="19"/>
  <c r="B298" i="19"/>
  <c r="A298" i="19"/>
  <c r="AE297" i="19"/>
  <c r="AD297" i="19"/>
  <c r="AB297" i="19"/>
  <c r="Y297" i="19"/>
  <c r="W297" i="19"/>
  <c r="X297" i="19" s="1"/>
  <c r="V297" i="19"/>
  <c r="U297" i="19"/>
  <c r="T297" i="19"/>
  <c r="R297" i="19"/>
  <c r="O297" i="19"/>
  <c r="N297" i="19"/>
  <c r="L297" i="19"/>
  <c r="M297" i="19" s="1"/>
  <c r="K297" i="19"/>
  <c r="J297" i="19"/>
  <c r="I297" i="19"/>
  <c r="D297" i="19"/>
  <c r="B297" i="19"/>
  <c r="A297" i="19"/>
  <c r="AE296" i="19"/>
  <c r="AD296" i="19"/>
  <c r="AB296" i="19"/>
  <c r="Y296" i="19"/>
  <c r="V296" i="19"/>
  <c r="U296" i="19"/>
  <c r="W296" i="19" s="1"/>
  <c r="X296" i="19" s="1"/>
  <c r="T296" i="19"/>
  <c r="R296" i="19"/>
  <c r="O296" i="19"/>
  <c r="N296" i="19"/>
  <c r="K296" i="19"/>
  <c r="J296" i="19"/>
  <c r="L296" i="19" s="1"/>
  <c r="M296" i="19" s="1"/>
  <c r="I296" i="19"/>
  <c r="D296" i="19"/>
  <c r="B296" i="19"/>
  <c r="A296" i="19"/>
  <c r="AE295" i="19"/>
  <c r="AD295" i="19"/>
  <c r="AB295" i="19"/>
  <c r="Y295" i="19"/>
  <c r="V295" i="19"/>
  <c r="U295" i="19"/>
  <c r="W295" i="19" s="1"/>
  <c r="X295" i="19" s="1"/>
  <c r="T295" i="19"/>
  <c r="R295" i="19"/>
  <c r="O295" i="19"/>
  <c r="N295" i="19"/>
  <c r="L295" i="19"/>
  <c r="M295" i="19" s="1"/>
  <c r="K295" i="19"/>
  <c r="J295" i="19"/>
  <c r="I295" i="19"/>
  <c r="D295" i="19"/>
  <c r="B295" i="19"/>
  <c r="A295" i="19"/>
  <c r="AE294" i="19"/>
  <c r="AD294" i="19"/>
  <c r="AB294" i="19"/>
  <c r="Y294" i="19"/>
  <c r="V294" i="19"/>
  <c r="U294" i="19"/>
  <c r="W294" i="19" s="1"/>
  <c r="X294" i="19" s="1"/>
  <c r="T294" i="19"/>
  <c r="R294" i="19"/>
  <c r="Q294" i="19"/>
  <c r="P294" i="19"/>
  <c r="O294" i="19"/>
  <c r="N294" i="19"/>
  <c r="K294" i="19"/>
  <c r="J294" i="19"/>
  <c r="L294" i="19" s="1"/>
  <c r="M294" i="19" s="1"/>
  <c r="I294" i="19"/>
  <c r="D294" i="19"/>
  <c r="B294" i="19"/>
  <c r="A294" i="19"/>
  <c r="AE293" i="19"/>
  <c r="AD293" i="19"/>
  <c r="AB293" i="19"/>
  <c r="Y293" i="19"/>
  <c r="W293" i="19"/>
  <c r="X293" i="19" s="1"/>
  <c r="V293" i="19"/>
  <c r="U293" i="19"/>
  <c r="T293" i="19"/>
  <c r="R293" i="19"/>
  <c r="O293" i="19"/>
  <c r="N293" i="19"/>
  <c r="L293" i="19"/>
  <c r="M293" i="19" s="1"/>
  <c r="K293" i="19"/>
  <c r="J293" i="19"/>
  <c r="I293" i="19"/>
  <c r="D293" i="19"/>
  <c r="B293" i="19"/>
  <c r="A293" i="19"/>
  <c r="AE292" i="19"/>
  <c r="AD292" i="19"/>
  <c r="AB292" i="19"/>
  <c r="Y292" i="19"/>
  <c r="W292" i="19"/>
  <c r="X292" i="19" s="1"/>
  <c r="V292" i="19"/>
  <c r="U292" i="19"/>
  <c r="T292" i="19"/>
  <c r="R292" i="19"/>
  <c r="O292" i="19"/>
  <c r="N292" i="19"/>
  <c r="K292" i="19"/>
  <c r="J292" i="19"/>
  <c r="L292" i="19" s="1"/>
  <c r="M292" i="19" s="1"/>
  <c r="I292" i="19"/>
  <c r="D292" i="19"/>
  <c r="B292" i="19"/>
  <c r="A292" i="19"/>
  <c r="AE291" i="19"/>
  <c r="AD291" i="19"/>
  <c r="AB291" i="19"/>
  <c r="Z291" i="19"/>
  <c r="Y291" i="19"/>
  <c r="V291" i="19"/>
  <c r="U291" i="19"/>
  <c r="W291" i="19" s="1"/>
  <c r="X291" i="19" s="1"/>
  <c r="AA291" i="19" s="1"/>
  <c r="T291" i="19"/>
  <c r="R291" i="19"/>
  <c r="O291" i="19"/>
  <c r="N291" i="19"/>
  <c r="K291" i="19"/>
  <c r="J291" i="19"/>
  <c r="L291" i="19" s="1"/>
  <c r="M291" i="19" s="1"/>
  <c r="I291" i="19"/>
  <c r="D291" i="19"/>
  <c r="B291" i="19"/>
  <c r="A291" i="19"/>
  <c r="AE290" i="19"/>
  <c r="AD290" i="19"/>
  <c r="AB290" i="19"/>
  <c r="Y290" i="19"/>
  <c r="V290" i="19"/>
  <c r="U290" i="19"/>
  <c r="W290" i="19" s="1"/>
  <c r="X290" i="19" s="1"/>
  <c r="T290" i="19"/>
  <c r="R290" i="19"/>
  <c r="P290" i="19"/>
  <c r="O290" i="19"/>
  <c r="L290" i="19" s="1"/>
  <c r="M290" i="19" s="1"/>
  <c r="Q290" i="19" s="1"/>
  <c r="N290" i="19"/>
  <c r="K290" i="19"/>
  <c r="J290" i="19"/>
  <c r="I290" i="19"/>
  <c r="D290" i="19"/>
  <c r="B290" i="19"/>
  <c r="A290" i="19"/>
  <c r="AE289" i="19"/>
  <c r="AD289" i="19"/>
  <c r="AB289" i="19"/>
  <c r="Y289" i="19"/>
  <c r="W289" i="19"/>
  <c r="X289" i="19" s="1"/>
  <c r="Z289" i="19" s="1"/>
  <c r="V289" i="19"/>
  <c r="U289" i="19"/>
  <c r="T289" i="19"/>
  <c r="R289" i="19"/>
  <c r="O289" i="19"/>
  <c r="N289" i="19"/>
  <c r="L289" i="19"/>
  <c r="M289" i="19" s="1"/>
  <c r="K289" i="19"/>
  <c r="J289" i="19"/>
  <c r="I289" i="19"/>
  <c r="D289" i="19"/>
  <c r="B289" i="19"/>
  <c r="A289" i="19"/>
  <c r="AE288" i="19"/>
  <c r="AD288" i="19"/>
  <c r="AB288" i="19"/>
  <c r="Y288" i="19"/>
  <c r="V288" i="19"/>
  <c r="U288" i="19"/>
  <c r="W288" i="19" s="1"/>
  <c r="X288" i="19" s="1"/>
  <c r="Z288" i="19" s="1"/>
  <c r="T288" i="19"/>
  <c r="R288" i="19"/>
  <c r="O288" i="19"/>
  <c r="N288" i="19"/>
  <c r="K288" i="19"/>
  <c r="J288" i="19"/>
  <c r="L288" i="19" s="1"/>
  <c r="M288" i="19" s="1"/>
  <c r="I288" i="19"/>
  <c r="D288" i="19"/>
  <c r="B288" i="19"/>
  <c r="A288" i="19"/>
  <c r="AE287" i="19"/>
  <c r="AD287" i="19"/>
  <c r="AB287" i="19"/>
  <c r="Y287" i="19"/>
  <c r="V287" i="19"/>
  <c r="U287" i="19"/>
  <c r="W287" i="19" s="1"/>
  <c r="X287" i="19" s="1"/>
  <c r="T287" i="19"/>
  <c r="R287" i="19"/>
  <c r="O287" i="19"/>
  <c r="N287" i="19"/>
  <c r="K287" i="19"/>
  <c r="J287" i="19"/>
  <c r="L287" i="19" s="1"/>
  <c r="M287" i="19" s="1"/>
  <c r="I287" i="19"/>
  <c r="D287" i="19"/>
  <c r="B287" i="19"/>
  <c r="A287" i="19"/>
  <c r="AE286" i="19"/>
  <c r="AD286" i="19"/>
  <c r="AB286" i="19"/>
  <c r="Y286" i="19"/>
  <c r="V286" i="19"/>
  <c r="U286" i="19"/>
  <c r="W286" i="19" s="1"/>
  <c r="X286" i="19" s="1"/>
  <c r="T286" i="19"/>
  <c r="R286" i="19"/>
  <c r="Q286" i="19"/>
  <c r="P286" i="19"/>
  <c r="O286" i="19"/>
  <c r="N286" i="19"/>
  <c r="K286" i="19"/>
  <c r="J286" i="19"/>
  <c r="L286" i="19" s="1"/>
  <c r="M286" i="19" s="1"/>
  <c r="I286" i="19"/>
  <c r="D286" i="19"/>
  <c r="B286" i="19"/>
  <c r="A286" i="19"/>
  <c r="AE285" i="19"/>
  <c r="AD285" i="19"/>
  <c r="AB285" i="19"/>
  <c r="Y285" i="19"/>
  <c r="X285" i="19"/>
  <c r="V285" i="19"/>
  <c r="U285" i="19"/>
  <c r="W285" i="19" s="1"/>
  <c r="T285" i="19"/>
  <c r="R285" i="19"/>
  <c r="O285" i="19"/>
  <c r="N285" i="19"/>
  <c r="L285" i="19"/>
  <c r="M285" i="19" s="1"/>
  <c r="K285" i="19"/>
  <c r="J285" i="19"/>
  <c r="I285" i="19"/>
  <c r="D285" i="19"/>
  <c r="B285" i="19"/>
  <c r="A285" i="19"/>
  <c r="AE284" i="19"/>
  <c r="AD284" i="19"/>
  <c r="AB284" i="19"/>
  <c r="Y284" i="19"/>
  <c r="W284" i="19"/>
  <c r="X284" i="19" s="1"/>
  <c r="V284" i="19"/>
  <c r="U284" i="19"/>
  <c r="T284" i="19"/>
  <c r="R284" i="19"/>
  <c r="Q284" i="19"/>
  <c r="P284" i="19"/>
  <c r="O284" i="19"/>
  <c r="N284" i="19"/>
  <c r="M284" i="19"/>
  <c r="L284" i="19"/>
  <c r="K284" i="19"/>
  <c r="J284" i="19"/>
  <c r="I284" i="19"/>
  <c r="D284" i="19"/>
  <c r="B284" i="19"/>
  <c r="A284" i="19"/>
  <c r="AE283" i="19"/>
  <c r="AD283" i="19"/>
  <c r="AB283" i="19"/>
  <c r="Y283" i="19"/>
  <c r="V283" i="19"/>
  <c r="U283" i="19"/>
  <c r="W283" i="19" s="1"/>
  <c r="X283" i="19" s="1"/>
  <c r="AA283" i="19" s="1"/>
  <c r="T283" i="19"/>
  <c r="R283" i="19"/>
  <c r="O283" i="19"/>
  <c r="N283" i="19"/>
  <c r="K283" i="19"/>
  <c r="J283" i="19"/>
  <c r="L283" i="19" s="1"/>
  <c r="M283" i="19" s="1"/>
  <c r="I283" i="19"/>
  <c r="D283" i="19"/>
  <c r="B283" i="19"/>
  <c r="A283" i="19"/>
  <c r="AE282" i="19"/>
  <c r="AD282" i="19"/>
  <c r="AB282" i="19"/>
  <c r="Y282" i="19"/>
  <c r="V282" i="19"/>
  <c r="U282" i="19"/>
  <c r="W282" i="19" s="1"/>
  <c r="X282" i="19" s="1"/>
  <c r="Z282" i="19" s="1"/>
  <c r="T282" i="19"/>
  <c r="R282" i="19"/>
  <c r="O282" i="19"/>
  <c r="N282" i="19"/>
  <c r="L282" i="19"/>
  <c r="M282" i="19" s="1"/>
  <c r="K282" i="19"/>
  <c r="J282" i="19"/>
  <c r="I282" i="19"/>
  <c r="D282" i="19"/>
  <c r="B282" i="19"/>
  <c r="A282" i="19"/>
  <c r="AE281" i="19"/>
  <c r="AD281" i="19"/>
  <c r="AB281" i="19"/>
  <c r="Y281" i="19"/>
  <c r="V281" i="19"/>
  <c r="U281" i="19"/>
  <c r="W281" i="19" s="1"/>
  <c r="X281" i="19" s="1"/>
  <c r="T281" i="19"/>
  <c r="R281" i="19"/>
  <c r="O281" i="19"/>
  <c r="N281" i="19"/>
  <c r="M281" i="19"/>
  <c r="L281" i="19"/>
  <c r="K281" i="19"/>
  <c r="J281" i="19"/>
  <c r="I281" i="19"/>
  <c r="D281" i="19"/>
  <c r="B281" i="19"/>
  <c r="A281" i="19"/>
  <c r="AE280" i="19"/>
  <c r="AD280" i="19"/>
  <c r="AB280" i="19"/>
  <c r="Y280" i="19"/>
  <c r="V280" i="19"/>
  <c r="U280" i="19"/>
  <c r="W280" i="19" s="1"/>
  <c r="X280" i="19" s="1"/>
  <c r="T280" i="19"/>
  <c r="R280" i="19"/>
  <c r="P280" i="19"/>
  <c r="O280" i="19"/>
  <c r="N280" i="19"/>
  <c r="K280" i="19"/>
  <c r="J280" i="19"/>
  <c r="L280" i="19" s="1"/>
  <c r="M280" i="19" s="1"/>
  <c r="Q280" i="19" s="1"/>
  <c r="I280" i="19"/>
  <c r="D280" i="19"/>
  <c r="B280" i="19"/>
  <c r="A280" i="19"/>
  <c r="AE279" i="19"/>
  <c r="AD279" i="19"/>
  <c r="AB279" i="19"/>
  <c r="Y279" i="19"/>
  <c r="W279" i="19"/>
  <c r="X279" i="19" s="1"/>
  <c r="V279" i="19"/>
  <c r="U279" i="19"/>
  <c r="T279" i="19"/>
  <c r="R279" i="19"/>
  <c r="O279" i="19"/>
  <c r="N279" i="19"/>
  <c r="K279" i="19"/>
  <c r="J279" i="19"/>
  <c r="L279" i="19" s="1"/>
  <c r="M279" i="19" s="1"/>
  <c r="I279" i="19"/>
  <c r="D279" i="19"/>
  <c r="B279" i="19"/>
  <c r="A279" i="19"/>
  <c r="AE278" i="19"/>
  <c r="AD278" i="19"/>
  <c r="AB278" i="19"/>
  <c r="Y278" i="19"/>
  <c r="V278" i="19"/>
  <c r="U278" i="19"/>
  <c r="W278" i="19" s="1"/>
  <c r="X278" i="19" s="1"/>
  <c r="T278" i="19"/>
  <c r="R278" i="19"/>
  <c r="O278" i="19"/>
  <c r="N278" i="19"/>
  <c r="K278" i="19"/>
  <c r="J278" i="19"/>
  <c r="L278" i="19" s="1"/>
  <c r="M278" i="19" s="1"/>
  <c r="I278" i="19"/>
  <c r="D278" i="19"/>
  <c r="B278" i="19"/>
  <c r="A278" i="19"/>
  <c r="AE277" i="19"/>
  <c r="AD277" i="19"/>
  <c r="AB277" i="19"/>
  <c r="AA277" i="19"/>
  <c r="Z277" i="19"/>
  <c r="Y277" i="19"/>
  <c r="W277" i="19"/>
  <c r="X277" i="19" s="1"/>
  <c r="V277" i="19"/>
  <c r="U277" i="19"/>
  <c r="T277" i="19"/>
  <c r="R277" i="19"/>
  <c r="O277" i="19"/>
  <c r="N277" i="19"/>
  <c r="K277" i="19"/>
  <c r="J277" i="19"/>
  <c r="L277" i="19" s="1"/>
  <c r="M277" i="19" s="1"/>
  <c r="I277" i="19"/>
  <c r="D277" i="19"/>
  <c r="B277" i="19"/>
  <c r="A277" i="19"/>
  <c r="AE276" i="19"/>
  <c r="AD276" i="19"/>
  <c r="AB276" i="19"/>
  <c r="AA276" i="19"/>
  <c r="Y276" i="19"/>
  <c r="W276" i="19"/>
  <c r="X276" i="19" s="1"/>
  <c r="Z276" i="19" s="1"/>
  <c r="V276" i="19"/>
  <c r="U276" i="19"/>
  <c r="T276" i="19"/>
  <c r="R276" i="19"/>
  <c r="O276" i="19"/>
  <c r="N276" i="19"/>
  <c r="L276" i="19"/>
  <c r="M276" i="19" s="1"/>
  <c r="K276" i="19"/>
  <c r="J276" i="19"/>
  <c r="I276" i="19"/>
  <c r="D276" i="19"/>
  <c r="B276" i="19"/>
  <c r="A276" i="19"/>
  <c r="AE275" i="19"/>
  <c r="AD275" i="19"/>
  <c r="AB275" i="19"/>
  <c r="Y275" i="19"/>
  <c r="V275" i="19"/>
  <c r="U275" i="19"/>
  <c r="W275" i="19" s="1"/>
  <c r="X275" i="19" s="1"/>
  <c r="T275" i="19"/>
  <c r="R275" i="19"/>
  <c r="O275" i="19"/>
  <c r="N275" i="19"/>
  <c r="M275" i="19"/>
  <c r="L275" i="19"/>
  <c r="K275" i="19"/>
  <c r="J275" i="19"/>
  <c r="I275" i="19"/>
  <c r="D275" i="19"/>
  <c r="B275" i="19"/>
  <c r="A275" i="19"/>
  <c r="AE274" i="19"/>
  <c r="AD274" i="19"/>
  <c r="AB274" i="19"/>
  <c r="Y274" i="19"/>
  <c r="V274" i="19"/>
  <c r="U274" i="19"/>
  <c r="W274" i="19" s="1"/>
  <c r="X274" i="19" s="1"/>
  <c r="T274" i="19"/>
  <c r="R274" i="19"/>
  <c r="O274" i="19"/>
  <c r="N274" i="19"/>
  <c r="K274" i="19"/>
  <c r="J274" i="19"/>
  <c r="L274" i="19" s="1"/>
  <c r="M274" i="19" s="1"/>
  <c r="I274" i="19"/>
  <c r="D274" i="19"/>
  <c r="B274" i="19"/>
  <c r="A274" i="19"/>
  <c r="AE273" i="19"/>
  <c r="AD273" i="19"/>
  <c r="AB273" i="19"/>
  <c r="Y273" i="19"/>
  <c r="X273" i="19"/>
  <c r="V273" i="19"/>
  <c r="U273" i="19"/>
  <c r="W273" i="19" s="1"/>
  <c r="T273" i="19"/>
  <c r="R273" i="19"/>
  <c r="O273" i="19"/>
  <c r="N273" i="19"/>
  <c r="K273" i="19"/>
  <c r="J273" i="19"/>
  <c r="L273" i="19" s="1"/>
  <c r="M273" i="19" s="1"/>
  <c r="I273" i="19"/>
  <c r="D273" i="19"/>
  <c r="B273" i="19"/>
  <c r="A273" i="19"/>
  <c r="AE272" i="19"/>
  <c r="AD272" i="19"/>
  <c r="AB272" i="19"/>
  <c r="Y272" i="19"/>
  <c r="V272" i="19"/>
  <c r="U272" i="19"/>
  <c r="W272" i="19" s="1"/>
  <c r="X272" i="19" s="1"/>
  <c r="T272" i="19"/>
  <c r="R272" i="19"/>
  <c r="O272" i="19"/>
  <c r="N272" i="19"/>
  <c r="K272" i="19"/>
  <c r="J272" i="19"/>
  <c r="L272" i="19" s="1"/>
  <c r="M272" i="19" s="1"/>
  <c r="I272" i="19"/>
  <c r="D272" i="19"/>
  <c r="B272" i="19"/>
  <c r="A272" i="19"/>
  <c r="AE271" i="19"/>
  <c r="AD271" i="19"/>
  <c r="AB271" i="19"/>
  <c r="Y271" i="19"/>
  <c r="V271" i="19"/>
  <c r="U271" i="19"/>
  <c r="W271" i="19" s="1"/>
  <c r="X271" i="19" s="1"/>
  <c r="T271" i="19"/>
  <c r="R271" i="19"/>
  <c r="O271" i="19"/>
  <c r="N271" i="19"/>
  <c r="K271" i="19"/>
  <c r="J271" i="19"/>
  <c r="L271" i="19" s="1"/>
  <c r="M271" i="19" s="1"/>
  <c r="I271" i="19"/>
  <c r="D271" i="19"/>
  <c r="B271" i="19"/>
  <c r="A271" i="19"/>
  <c r="AE270" i="19"/>
  <c r="AD270" i="19"/>
  <c r="AB270" i="19"/>
  <c r="Y270" i="19"/>
  <c r="W270" i="19"/>
  <c r="X270" i="19" s="1"/>
  <c r="V270" i="19"/>
  <c r="U270" i="19"/>
  <c r="T270" i="19"/>
  <c r="R270" i="19"/>
  <c r="O270" i="19"/>
  <c r="N270" i="19"/>
  <c r="K270" i="19"/>
  <c r="J270" i="19"/>
  <c r="L270" i="19" s="1"/>
  <c r="M270" i="19" s="1"/>
  <c r="I270" i="19"/>
  <c r="D270" i="19"/>
  <c r="B270" i="19"/>
  <c r="A270" i="19"/>
  <c r="AE269" i="19"/>
  <c r="AD269" i="19"/>
  <c r="AB269" i="19"/>
  <c r="Y269" i="19"/>
  <c r="W269" i="19"/>
  <c r="X269" i="19" s="1"/>
  <c r="V269" i="19"/>
  <c r="U269" i="19"/>
  <c r="T269" i="19"/>
  <c r="R269" i="19"/>
  <c r="O269" i="19"/>
  <c r="N269" i="19"/>
  <c r="K269" i="19"/>
  <c r="J269" i="19"/>
  <c r="L269" i="19" s="1"/>
  <c r="M269" i="19" s="1"/>
  <c r="I269" i="19"/>
  <c r="D269" i="19"/>
  <c r="B269" i="19"/>
  <c r="A269" i="19"/>
  <c r="AE268" i="19"/>
  <c r="Y268" i="19" s="1"/>
  <c r="AB268" i="19"/>
  <c r="Z268" i="19"/>
  <c r="W268" i="19"/>
  <c r="X268" i="19" s="1"/>
  <c r="AA268" i="19" s="1"/>
  <c r="T268" i="19"/>
  <c r="N268" i="19"/>
  <c r="K268" i="19"/>
  <c r="J268" i="19"/>
  <c r="L268" i="19" s="1"/>
  <c r="I268" i="19"/>
  <c r="AE265" i="19"/>
  <c r="AD265" i="19"/>
  <c r="AB265" i="19"/>
  <c r="AA265" i="19"/>
  <c r="Y265" i="19"/>
  <c r="V265" i="19"/>
  <c r="U265" i="19"/>
  <c r="W265" i="19" s="1"/>
  <c r="X265" i="19" s="1"/>
  <c r="Z265" i="19" s="1"/>
  <c r="T265" i="19"/>
  <c r="R265" i="19"/>
  <c r="O265" i="19"/>
  <c r="N265" i="19"/>
  <c r="L265" i="19"/>
  <c r="M265" i="19" s="1"/>
  <c r="K265" i="19"/>
  <c r="J265" i="19"/>
  <c r="I265" i="19"/>
  <c r="D265" i="19"/>
  <c r="B265" i="19"/>
  <c r="A265" i="19"/>
  <c r="AE264" i="19"/>
  <c r="AD264" i="19"/>
  <c r="AB264" i="19"/>
  <c r="AA264" i="19"/>
  <c r="Z264" i="19"/>
  <c r="Y264" i="19"/>
  <c r="V264" i="19"/>
  <c r="U264" i="19"/>
  <c r="W264" i="19" s="1"/>
  <c r="X264" i="19" s="1"/>
  <c r="T264" i="19"/>
  <c r="R264" i="19"/>
  <c r="Q264" i="19"/>
  <c r="O264" i="19"/>
  <c r="N264" i="19"/>
  <c r="M264" i="19"/>
  <c r="P264" i="19" s="1"/>
  <c r="L264" i="19"/>
  <c r="K264" i="19"/>
  <c r="J264" i="19"/>
  <c r="I264" i="19"/>
  <c r="D264" i="19"/>
  <c r="B264" i="19"/>
  <c r="A264" i="19"/>
  <c r="AE263" i="19"/>
  <c r="AD263" i="19"/>
  <c r="AB263" i="19"/>
  <c r="Y263" i="19"/>
  <c r="V263" i="19"/>
  <c r="U263" i="19"/>
  <c r="W263" i="19" s="1"/>
  <c r="X263" i="19" s="1"/>
  <c r="T263" i="19"/>
  <c r="R263" i="19"/>
  <c r="O263" i="19"/>
  <c r="N263" i="19"/>
  <c r="K263" i="19"/>
  <c r="J263" i="19"/>
  <c r="L263" i="19" s="1"/>
  <c r="M263" i="19" s="1"/>
  <c r="I263" i="19"/>
  <c r="D263" i="19"/>
  <c r="B263" i="19"/>
  <c r="A263" i="19"/>
  <c r="AE262" i="19"/>
  <c r="AD262" i="19"/>
  <c r="AB262" i="19"/>
  <c r="AA262" i="19"/>
  <c r="Y262" i="19"/>
  <c r="V262" i="19"/>
  <c r="U262" i="19"/>
  <c r="W262" i="19" s="1"/>
  <c r="X262" i="19" s="1"/>
  <c r="Z262" i="19" s="1"/>
  <c r="T262" i="19"/>
  <c r="R262" i="19"/>
  <c r="O262" i="19"/>
  <c r="N262" i="19"/>
  <c r="L262" i="19"/>
  <c r="M262" i="19" s="1"/>
  <c r="K262" i="19"/>
  <c r="J262" i="19"/>
  <c r="I262" i="19"/>
  <c r="D262" i="19"/>
  <c r="B262" i="19"/>
  <c r="A262" i="19"/>
  <c r="AE261" i="19"/>
  <c r="AD261" i="19"/>
  <c r="AB261" i="19"/>
  <c r="Y261" i="19"/>
  <c r="V261" i="19"/>
  <c r="U261" i="19"/>
  <c r="W261" i="19" s="1"/>
  <c r="X261" i="19" s="1"/>
  <c r="T261" i="19"/>
  <c r="R261" i="19"/>
  <c r="Q261" i="19"/>
  <c r="P261" i="19"/>
  <c r="O261" i="19"/>
  <c r="N261" i="19"/>
  <c r="K261" i="19"/>
  <c r="J261" i="19"/>
  <c r="L261" i="19" s="1"/>
  <c r="M261" i="19" s="1"/>
  <c r="I261" i="19"/>
  <c r="D261" i="19"/>
  <c r="B261" i="19"/>
  <c r="A261" i="19"/>
  <c r="AE260" i="19"/>
  <c r="AD260" i="19"/>
  <c r="AB260" i="19"/>
  <c r="AA260" i="19"/>
  <c r="Z260" i="19"/>
  <c r="Y260" i="19"/>
  <c r="V260" i="19"/>
  <c r="U260" i="19"/>
  <c r="W260" i="19" s="1"/>
  <c r="X260" i="19" s="1"/>
  <c r="T260" i="19"/>
  <c r="R260" i="19"/>
  <c r="O260" i="19"/>
  <c r="L260" i="19" s="1"/>
  <c r="M260" i="19" s="1"/>
  <c r="Q260" i="19" s="1"/>
  <c r="N260" i="19"/>
  <c r="K260" i="19"/>
  <c r="J260" i="19"/>
  <c r="I260" i="19"/>
  <c r="D260" i="19"/>
  <c r="B260" i="19"/>
  <c r="A260" i="19"/>
  <c r="AE259" i="19"/>
  <c r="AD259" i="19"/>
  <c r="AB259" i="19"/>
  <c r="Y259" i="19"/>
  <c r="V259" i="19"/>
  <c r="U259" i="19"/>
  <c r="T259" i="19"/>
  <c r="R259" i="19"/>
  <c r="O259" i="19"/>
  <c r="N259" i="19"/>
  <c r="K259" i="19"/>
  <c r="J259" i="19"/>
  <c r="L259" i="19" s="1"/>
  <c r="M259" i="19" s="1"/>
  <c r="I259" i="19"/>
  <c r="D259" i="19"/>
  <c r="B259" i="19"/>
  <c r="A259" i="19"/>
  <c r="AE258" i="19"/>
  <c r="AD258" i="19"/>
  <c r="AB258" i="19"/>
  <c r="Y258" i="19"/>
  <c r="V258" i="19"/>
  <c r="U258" i="19"/>
  <c r="W258" i="19" s="1"/>
  <c r="X258" i="19" s="1"/>
  <c r="T258" i="19"/>
  <c r="R258" i="19"/>
  <c r="O258" i="19"/>
  <c r="N258" i="19"/>
  <c r="K258" i="19"/>
  <c r="J258" i="19"/>
  <c r="L258" i="19" s="1"/>
  <c r="M258" i="19" s="1"/>
  <c r="I258" i="19"/>
  <c r="D258" i="19"/>
  <c r="B258" i="19"/>
  <c r="A258" i="19"/>
  <c r="AE257" i="19"/>
  <c r="AD257" i="19"/>
  <c r="AB257" i="19"/>
  <c r="Y257" i="19"/>
  <c r="V257" i="19"/>
  <c r="U257" i="19"/>
  <c r="W257" i="19" s="1"/>
  <c r="X257" i="19" s="1"/>
  <c r="T257" i="19"/>
  <c r="R257" i="19"/>
  <c r="Q257" i="19"/>
  <c r="O257" i="19"/>
  <c r="N257" i="19"/>
  <c r="K257" i="19"/>
  <c r="J257" i="19"/>
  <c r="L257" i="19" s="1"/>
  <c r="M257" i="19" s="1"/>
  <c r="P257" i="19" s="1"/>
  <c r="I257" i="19"/>
  <c r="D257" i="19"/>
  <c r="B257" i="19"/>
  <c r="A257" i="19"/>
  <c r="AE256" i="19"/>
  <c r="AD256" i="19"/>
  <c r="AB256" i="19"/>
  <c r="AA256" i="19"/>
  <c r="Z256" i="19"/>
  <c r="Y256" i="19"/>
  <c r="V256" i="19"/>
  <c r="U256" i="19"/>
  <c r="W256" i="19" s="1"/>
  <c r="X256" i="19" s="1"/>
  <c r="T256" i="19"/>
  <c r="R256" i="19"/>
  <c r="Q256" i="19"/>
  <c r="O256" i="19"/>
  <c r="N256" i="19"/>
  <c r="K256" i="19"/>
  <c r="J256" i="19"/>
  <c r="L256" i="19" s="1"/>
  <c r="M256" i="19" s="1"/>
  <c r="P256" i="19" s="1"/>
  <c r="I256" i="19"/>
  <c r="D256" i="19"/>
  <c r="B256" i="19"/>
  <c r="A256" i="19"/>
  <c r="AE255" i="19"/>
  <c r="AD255" i="19"/>
  <c r="AB255" i="19"/>
  <c r="Y255" i="19"/>
  <c r="V255" i="19"/>
  <c r="W255" i="19" s="1"/>
  <c r="X255" i="19" s="1"/>
  <c r="AA255" i="19" s="1"/>
  <c r="U255" i="19"/>
  <c r="T255" i="19"/>
  <c r="R255" i="19"/>
  <c r="O255" i="19"/>
  <c r="N255" i="19"/>
  <c r="L255" i="19"/>
  <c r="M255" i="19" s="1"/>
  <c r="P255" i="19" s="1"/>
  <c r="K255" i="19"/>
  <c r="J255" i="19"/>
  <c r="I255" i="19"/>
  <c r="D255" i="19"/>
  <c r="B255" i="19"/>
  <c r="A255" i="19"/>
  <c r="AE254" i="19"/>
  <c r="AD254" i="19"/>
  <c r="AB254" i="19"/>
  <c r="Z254" i="19"/>
  <c r="Y254" i="19"/>
  <c r="V254" i="19"/>
  <c r="U254" i="19"/>
  <c r="W254" i="19" s="1"/>
  <c r="X254" i="19" s="1"/>
  <c r="AA254" i="19" s="1"/>
  <c r="T254" i="19"/>
  <c r="R254" i="19"/>
  <c r="O254" i="19"/>
  <c r="N254" i="19"/>
  <c r="K254" i="19"/>
  <c r="J254" i="19"/>
  <c r="L254" i="19" s="1"/>
  <c r="M254" i="19" s="1"/>
  <c r="I254" i="19"/>
  <c r="D254" i="19"/>
  <c r="B254" i="19"/>
  <c r="A254" i="19"/>
  <c r="AE253" i="19"/>
  <c r="AD253" i="19"/>
  <c r="AB253" i="19"/>
  <c r="AA253" i="19"/>
  <c r="Y253" i="19"/>
  <c r="V253" i="19"/>
  <c r="U253" i="19"/>
  <c r="W253" i="19" s="1"/>
  <c r="X253" i="19" s="1"/>
  <c r="Z253" i="19" s="1"/>
  <c r="T253" i="19"/>
  <c r="R253" i="19"/>
  <c r="Q253" i="19"/>
  <c r="P253" i="19"/>
  <c r="O253" i="19"/>
  <c r="N253" i="19"/>
  <c r="K253" i="19"/>
  <c r="J253" i="19"/>
  <c r="L253" i="19" s="1"/>
  <c r="M253" i="19" s="1"/>
  <c r="I253" i="19"/>
  <c r="D253" i="19"/>
  <c r="B253" i="19"/>
  <c r="A253" i="19"/>
  <c r="AE252" i="19"/>
  <c r="AD252" i="19"/>
  <c r="AB252" i="19"/>
  <c r="Y252" i="19"/>
  <c r="V252" i="19"/>
  <c r="U252" i="19"/>
  <c r="W252" i="19" s="1"/>
  <c r="X252" i="19" s="1"/>
  <c r="T252" i="19"/>
  <c r="R252" i="19"/>
  <c r="O252" i="19"/>
  <c r="N252" i="19"/>
  <c r="L252" i="19"/>
  <c r="M252" i="19" s="1"/>
  <c r="K252" i="19"/>
  <c r="J252" i="19"/>
  <c r="I252" i="19"/>
  <c r="D252" i="19"/>
  <c r="B252" i="19"/>
  <c r="A252" i="19"/>
  <c r="AE251" i="19"/>
  <c r="AD251" i="19"/>
  <c r="AB251" i="19"/>
  <c r="Y251" i="19"/>
  <c r="V251" i="19"/>
  <c r="U251" i="19"/>
  <c r="W251" i="19" s="1"/>
  <c r="X251" i="19" s="1"/>
  <c r="AA251" i="19" s="1"/>
  <c r="T251" i="19"/>
  <c r="R251" i="19"/>
  <c r="O251" i="19"/>
  <c r="N251" i="19"/>
  <c r="L251" i="19"/>
  <c r="M251" i="19" s="1"/>
  <c r="K251" i="19"/>
  <c r="J251" i="19"/>
  <c r="I251" i="19"/>
  <c r="D251" i="19"/>
  <c r="B251" i="19"/>
  <c r="A251" i="19"/>
  <c r="AE250" i="19"/>
  <c r="AD250" i="19"/>
  <c r="AB250" i="19"/>
  <c r="AA250" i="19"/>
  <c r="Z250" i="19"/>
  <c r="Y250" i="19"/>
  <c r="V250" i="19"/>
  <c r="U250" i="19"/>
  <c r="W250" i="19" s="1"/>
  <c r="X250" i="19" s="1"/>
  <c r="T250" i="19"/>
  <c r="R250" i="19"/>
  <c r="Q250" i="19"/>
  <c r="P250" i="19"/>
  <c r="O250" i="19"/>
  <c r="N250" i="19"/>
  <c r="K250" i="19"/>
  <c r="J250" i="19"/>
  <c r="L250" i="19" s="1"/>
  <c r="M250" i="19" s="1"/>
  <c r="I250" i="19"/>
  <c r="D250" i="19"/>
  <c r="B250" i="19"/>
  <c r="A250" i="19"/>
  <c r="AE249" i="19"/>
  <c r="AD249" i="19"/>
  <c r="AB249" i="19"/>
  <c r="AA249" i="19"/>
  <c r="Z249" i="19"/>
  <c r="Y249" i="19"/>
  <c r="V249" i="19"/>
  <c r="U249" i="19"/>
  <c r="W249" i="19" s="1"/>
  <c r="X249" i="19" s="1"/>
  <c r="T249" i="19"/>
  <c r="R249" i="19"/>
  <c r="O249" i="19"/>
  <c r="N249" i="19"/>
  <c r="K249" i="19"/>
  <c r="J249" i="19"/>
  <c r="L249" i="19" s="1"/>
  <c r="M249" i="19" s="1"/>
  <c r="P249" i="19" s="1"/>
  <c r="I249" i="19"/>
  <c r="D249" i="19"/>
  <c r="B249" i="19"/>
  <c r="A249" i="19"/>
  <c r="AE248" i="19"/>
  <c r="AD248" i="19"/>
  <c r="AB248" i="19"/>
  <c r="Y248" i="19"/>
  <c r="V248" i="19"/>
  <c r="U248" i="19"/>
  <c r="W248" i="19" s="1"/>
  <c r="X248" i="19" s="1"/>
  <c r="AA248" i="19" s="1"/>
  <c r="T248" i="19"/>
  <c r="R248" i="19"/>
  <c r="O248" i="19"/>
  <c r="N248" i="19"/>
  <c r="K248" i="19"/>
  <c r="J248" i="19"/>
  <c r="L248" i="19" s="1"/>
  <c r="M248" i="19" s="1"/>
  <c r="I248" i="19"/>
  <c r="D248" i="19"/>
  <c r="B248" i="19"/>
  <c r="A248" i="19"/>
  <c r="AE247" i="19"/>
  <c r="AD247" i="19"/>
  <c r="AB247" i="19"/>
  <c r="AA247" i="19"/>
  <c r="Z247" i="19"/>
  <c r="Y247" i="19"/>
  <c r="W247" i="19"/>
  <c r="X247" i="19" s="1"/>
  <c r="V247" i="19"/>
  <c r="U247" i="19"/>
  <c r="T247" i="19"/>
  <c r="R247" i="19"/>
  <c r="O247" i="19"/>
  <c r="N247" i="19"/>
  <c r="L247" i="19"/>
  <c r="M247" i="19" s="1"/>
  <c r="P247" i="19" s="1"/>
  <c r="K247" i="19"/>
  <c r="J247" i="19"/>
  <c r="I247" i="19"/>
  <c r="D247" i="19"/>
  <c r="B247" i="19"/>
  <c r="A247" i="19"/>
  <c r="AE246" i="19"/>
  <c r="AD246" i="19"/>
  <c r="AB246" i="19"/>
  <c r="Y246" i="19"/>
  <c r="V246" i="19"/>
  <c r="U246" i="19"/>
  <c r="W246" i="19" s="1"/>
  <c r="X246" i="19" s="1"/>
  <c r="AA246" i="19" s="1"/>
  <c r="T246" i="19"/>
  <c r="R246" i="19"/>
  <c r="O246" i="19"/>
  <c r="N246" i="19"/>
  <c r="K246" i="19"/>
  <c r="J246" i="19"/>
  <c r="I246" i="19"/>
  <c r="D246" i="19"/>
  <c r="B246" i="19"/>
  <c r="A246" i="19"/>
  <c r="AE245" i="19"/>
  <c r="AD245" i="19"/>
  <c r="AB245" i="19"/>
  <c r="Y245" i="19"/>
  <c r="V245" i="19"/>
  <c r="W245" i="19" s="1"/>
  <c r="X245" i="19" s="1"/>
  <c r="U245" i="19"/>
  <c r="T245" i="19"/>
  <c r="R245" i="19"/>
  <c r="O245" i="19"/>
  <c r="N245" i="19"/>
  <c r="K245" i="19"/>
  <c r="J245" i="19"/>
  <c r="L245" i="19" s="1"/>
  <c r="M245" i="19" s="1"/>
  <c r="I245" i="19"/>
  <c r="D245" i="19"/>
  <c r="B245" i="19"/>
  <c r="A245" i="19"/>
  <c r="AE244" i="19"/>
  <c r="AD244" i="19"/>
  <c r="AB244" i="19"/>
  <c r="AA244" i="19"/>
  <c r="Y244" i="19"/>
  <c r="V244" i="19"/>
  <c r="U244" i="19"/>
  <c r="W244" i="19" s="1"/>
  <c r="X244" i="19" s="1"/>
  <c r="Z244" i="19" s="1"/>
  <c r="T244" i="19"/>
  <c r="R244" i="19"/>
  <c r="O244" i="19"/>
  <c r="N244" i="19"/>
  <c r="K244" i="19"/>
  <c r="J244" i="19"/>
  <c r="L244" i="19" s="1"/>
  <c r="M244" i="19" s="1"/>
  <c r="I244" i="19"/>
  <c r="D244" i="19"/>
  <c r="B244" i="19"/>
  <c r="A244" i="19"/>
  <c r="AE243" i="19"/>
  <c r="AD243" i="19"/>
  <c r="AB243" i="19"/>
  <c r="Y243" i="19"/>
  <c r="V243" i="19"/>
  <c r="U243" i="19"/>
  <c r="W243" i="19" s="1"/>
  <c r="X243" i="19" s="1"/>
  <c r="T243" i="19"/>
  <c r="R243" i="19"/>
  <c r="O243" i="19"/>
  <c r="N243" i="19"/>
  <c r="K243" i="19"/>
  <c r="J243" i="19"/>
  <c r="L243" i="19" s="1"/>
  <c r="M243" i="19" s="1"/>
  <c r="Q243" i="19" s="1"/>
  <c r="I243" i="19"/>
  <c r="D243" i="19"/>
  <c r="B243" i="19"/>
  <c r="A243" i="19"/>
  <c r="AE242" i="19"/>
  <c r="AD242" i="19"/>
  <c r="AB242" i="19"/>
  <c r="AA242" i="19"/>
  <c r="Z242" i="19"/>
  <c r="Y242" i="19"/>
  <c r="V242" i="19"/>
  <c r="U242" i="19"/>
  <c r="W242" i="19" s="1"/>
  <c r="X242" i="19" s="1"/>
  <c r="T242" i="19"/>
  <c r="R242" i="19"/>
  <c r="Q242" i="19"/>
  <c r="O242" i="19"/>
  <c r="N242" i="19"/>
  <c r="L242" i="19"/>
  <c r="M242" i="19" s="1"/>
  <c r="P242" i="19" s="1"/>
  <c r="K242" i="19"/>
  <c r="J242" i="19"/>
  <c r="I242" i="19"/>
  <c r="D242" i="19"/>
  <c r="B242" i="19"/>
  <c r="A242" i="19"/>
  <c r="AE241" i="19"/>
  <c r="AD241" i="19"/>
  <c r="AB241" i="19"/>
  <c r="Y241" i="19"/>
  <c r="V241" i="19"/>
  <c r="U241" i="19"/>
  <c r="W241" i="19" s="1"/>
  <c r="X241" i="19" s="1"/>
  <c r="T241" i="19"/>
  <c r="R241" i="19"/>
  <c r="O241" i="19"/>
  <c r="N241" i="19"/>
  <c r="L241" i="19"/>
  <c r="M241" i="19" s="1"/>
  <c r="K241" i="19"/>
  <c r="J241" i="19"/>
  <c r="I241" i="19"/>
  <c r="D241" i="19"/>
  <c r="B241" i="19"/>
  <c r="A241" i="19"/>
  <c r="AE240" i="19"/>
  <c r="AD240" i="19"/>
  <c r="AB240" i="19"/>
  <c r="Y240" i="19"/>
  <c r="V240" i="19"/>
  <c r="U240" i="19"/>
  <c r="W240" i="19" s="1"/>
  <c r="X240" i="19" s="1"/>
  <c r="T240" i="19"/>
  <c r="R240" i="19"/>
  <c r="O240" i="19"/>
  <c r="N240" i="19"/>
  <c r="K240" i="19"/>
  <c r="J240" i="19"/>
  <c r="I240" i="19"/>
  <c r="D240" i="19"/>
  <c r="B240" i="19"/>
  <c r="A240" i="19"/>
  <c r="AE239" i="19"/>
  <c r="AD239" i="19"/>
  <c r="AB239" i="19"/>
  <c r="Y239" i="19"/>
  <c r="W239" i="19"/>
  <c r="X239" i="19" s="1"/>
  <c r="AA239" i="19" s="1"/>
  <c r="V239" i="19"/>
  <c r="U239" i="19"/>
  <c r="T239" i="19"/>
  <c r="R239" i="19"/>
  <c r="Q239" i="19"/>
  <c r="P239" i="19"/>
  <c r="O239" i="19"/>
  <c r="N239" i="19"/>
  <c r="K239" i="19"/>
  <c r="J239" i="19"/>
  <c r="L239" i="19" s="1"/>
  <c r="M239" i="19" s="1"/>
  <c r="I239" i="19"/>
  <c r="D239" i="19"/>
  <c r="B239" i="19"/>
  <c r="A239" i="19"/>
  <c r="AE238" i="19"/>
  <c r="AD238" i="19"/>
  <c r="AB238" i="19"/>
  <c r="Y238" i="19"/>
  <c r="V238" i="19"/>
  <c r="U238" i="19"/>
  <c r="W238" i="19" s="1"/>
  <c r="X238" i="19" s="1"/>
  <c r="T238" i="19"/>
  <c r="R238" i="19"/>
  <c r="O238" i="19"/>
  <c r="N238" i="19"/>
  <c r="L238" i="19"/>
  <c r="M238" i="19" s="1"/>
  <c r="K238" i="19"/>
  <c r="J238" i="19"/>
  <c r="I238" i="19"/>
  <c r="D238" i="19"/>
  <c r="B238" i="19"/>
  <c r="A238" i="19"/>
  <c r="AE237" i="19"/>
  <c r="AD237" i="19"/>
  <c r="AB237" i="19"/>
  <c r="AA237" i="19"/>
  <c r="Z237" i="19"/>
  <c r="Y237" i="19"/>
  <c r="V237" i="19"/>
  <c r="U237" i="19"/>
  <c r="W237" i="19" s="1"/>
  <c r="X237" i="19" s="1"/>
  <c r="T237" i="19"/>
  <c r="R237" i="19"/>
  <c r="O237" i="19"/>
  <c r="N237" i="19"/>
  <c r="K237" i="19"/>
  <c r="J237" i="19"/>
  <c r="L237" i="19" s="1"/>
  <c r="M237" i="19" s="1"/>
  <c r="I237" i="19"/>
  <c r="D237" i="19"/>
  <c r="B237" i="19"/>
  <c r="A237" i="19"/>
  <c r="AE236" i="19"/>
  <c r="AD236" i="19"/>
  <c r="AB236" i="19"/>
  <c r="AA236" i="19"/>
  <c r="Z236" i="19"/>
  <c r="Y236" i="19"/>
  <c r="V236" i="19"/>
  <c r="U236" i="19"/>
  <c r="W236" i="19" s="1"/>
  <c r="X236" i="19" s="1"/>
  <c r="T236" i="19"/>
  <c r="R236" i="19"/>
  <c r="Q236" i="19"/>
  <c r="P236" i="19"/>
  <c r="O236" i="19"/>
  <c r="N236" i="19"/>
  <c r="M236" i="19"/>
  <c r="L236" i="19"/>
  <c r="K236" i="19"/>
  <c r="J236" i="19"/>
  <c r="I236" i="19"/>
  <c r="D236" i="19"/>
  <c r="B236" i="19"/>
  <c r="A236" i="19"/>
  <c r="AE235" i="19"/>
  <c r="AD235" i="19"/>
  <c r="AB235" i="19"/>
  <c r="Y235" i="19"/>
  <c r="V235" i="19"/>
  <c r="U235" i="19"/>
  <c r="W235" i="19" s="1"/>
  <c r="X235" i="19" s="1"/>
  <c r="T235" i="19"/>
  <c r="R235" i="19"/>
  <c r="O235" i="19"/>
  <c r="N235" i="19"/>
  <c r="K235" i="19"/>
  <c r="J235" i="19"/>
  <c r="L235" i="19" s="1"/>
  <c r="M235" i="19" s="1"/>
  <c r="I235" i="19"/>
  <c r="D235" i="19"/>
  <c r="B235" i="19"/>
  <c r="A235" i="19"/>
  <c r="AE234" i="19"/>
  <c r="AD234" i="19"/>
  <c r="AB234" i="19"/>
  <c r="AA234" i="19"/>
  <c r="Y234" i="19"/>
  <c r="V234" i="19"/>
  <c r="U234" i="19"/>
  <c r="W234" i="19" s="1"/>
  <c r="X234" i="19" s="1"/>
  <c r="Z234" i="19" s="1"/>
  <c r="T234" i="19"/>
  <c r="R234" i="19"/>
  <c r="O234" i="19"/>
  <c r="N234" i="19"/>
  <c r="L234" i="19"/>
  <c r="M234" i="19" s="1"/>
  <c r="K234" i="19"/>
  <c r="J234" i="19"/>
  <c r="I234" i="19"/>
  <c r="D234" i="19"/>
  <c r="B234" i="19"/>
  <c r="A234" i="19"/>
  <c r="AE233" i="19"/>
  <c r="AD233" i="19"/>
  <c r="AB233" i="19"/>
  <c r="Y233" i="19"/>
  <c r="V233" i="19"/>
  <c r="U233" i="19"/>
  <c r="W233" i="19" s="1"/>
  <c r="X233" i="19" s="1"/>
  <c r="T233" i="19"/>
  <c r="R233" i="19"/>
  <c r="Q233" i="19"/>
  <c r="P233" i="19"/>
  <c r="O233" i="19"/>
  <c r="N233" i="19"/>
  <c r="L233" i="19"/>
  <c r="M233" i="19" s="1"/>
  <c r="K233" i="19"/>
  <c r="J233" i="19"/>
  <c r="I233" i="19"/>
  <c r="D233" i="19"/>
  <c r="B233" i="19"/>
  <c r="A233" i="19"/>
  <c r="AE232" i="19"/>
  <c r="AD232" i="19"/>
  <c r="AB232" i="19"/>
  <c r="AA232" i="19"/>
  <c r="Z232" i="19"/>
  <c r="Y232" i="19"/>
  <c r="V232" i="19"/>
  <c r="U232" i="19"/>
  <c r="W232" i="19" s="1"/>
  <c r="X232" i="19" s="1"/>
  <c r="T232" i="19"/>
  <c r="R232" i="19"/>
  <c r="O232" i="19"/>
  <c r="N232" i="19"/>
  <c r="K232" i="19"/>
  <c r="J232" i="19"/>
  <c r="I232" i="19"/>
  <c r="D232" i="19"/>
  <c r="B232" i="19"/>
  <c r="A232" i="19"/>
  <c r="AE231" i="19"/>
  <c r="Y231" i="19"/>
  <c r="W231" i="19"/>
  <c r="T231" i="19"/>
  <c r="R231" i="19"/>
  <c r="N231" i="19"/>
  <c r="M231" i="19"/>
  <c r="P231" i="19" s="1"/>
  <c r="L231" i="19"/>
  <c r="K231" i="19"/>
  <c r="J231" i="19"/>
  <c r="I231" i="19"/>
  <c r="AE228" i="19"/>
  <c r="AD228" i="19"/>
  <c r="AB228" i="19"/>
  <c r="AA228" i="19"/>
  <c r="Y228" i="19"/>
  <c r="X228" i="19"/>
  <c r="Z228" i="19" s="1"/>
  <c r="W228" i="19"/>
  <c r="V228" i="19"/>
  <c r="U228" i="19"/>
  <c r="T228" i="19"/>
  <c r="R228" i="19"/>
  <c r="O228" i="19"/>
  <c r="N228" i="19"/>
  <c r="K228" i="19"/>
  <c r="J228" i="19"/>
  <c r="L228" i="19" s="1"/>
  <c r="M228" i="19" s="1"/>
  <c r="I228" i="19"/>
  <c r="D228" i="19"/>
  <c r="B228" i="19"/>
  <c r="A228" i="19"/>
  <c r="AE227" i="19"/>
  <c r="AD227" i="19"/>
  <c r="AB227" i="19"/>
  <c r="Y227" i="19"/>
  <c r="V227" i="19"/>
  <c r="U227" i="19"/>
  <c r="W227" i="19" s="1"/>
  <c r="X227" i="19" s="1"/>
  <c r="T227" i="19"/>
  <c r="R227" i="19"/>
  <c r="Q227" i="19"/>
  <c r="P227" i="19"/>
  <c r="O227" i="19"/>
  <c r="N227" i="19"/>
  <c r="K227" i="19"/>
  <c r="J227" i="19"/>
  <c r="L227" i="19" s="1"/>
  <c r="M227" i="19" s="1"/>
  <c r="I227" i="19"/>
  <c r="D227" i="19"/>
  <c r="B227" i="19"/>
  <c r="A227" i="19"/>
  <c r="AE226" i="19"/>
  <c r="AD226" i="19"/>
  <c r="AB226" i="19"/>
  <c r="Y226" i="19"/>
  <c r="W226" i="19"/>
  <c r="X226" i="19" s="1"/>
  <c r="V226" i="19"/>
  <c r="U226" i="19"/>
  <c r="T226" i="19"/>
  <c r="R226" i="19"/>
  <c r="Q226" i="19"/>
  <c r="O226" i="19"/>
  <c r="N226" i="19"/>
  <c r="K226" i="19"/>
  <c r="J226" i="19"/>
  <c r="L226" i="19" s="1"/>
  <c r="M226" i="19" s="1"/>
  <c r="P226" i="19" s="1"/>
  <c r="I226" i="19"/>
  <c r="D226" i="19"/>
  <c r="B226" i="19"/>
  <c r="A226" i="19"/>
  <c r="AE225" i="19"/>
  <c r="AD225" i="19"/>
  <c r="AB225" i="19"/>
  <c r="Y225" i="19"/>
  <c r="W225" i="19"/>
  <c r="X225" i="19" s="1"/>
  <c r="V225" i="19"/>
  <c r="U225" i="19"/>
  <c r="T225" i="19"/>
  <c r="R225" i="19"/>
  <c r="O225" i="19"/>
  <c r="N225" i="19"/>
  <c r="K225" i="19"/>
  <c r="J225" i="19"/>
  <c r="L225" i="19" s="1"/>
  <c r="M225" i="19" s="1"/>
  <c r="I225" i="19"/>
  <c r="D225" i="19"/>
  <c r="B225" i="19"/>
  <c r="A225" i="19"/>
  <c r="AE224" i="19"/>
  <c r="AD224" i="19"/>
  <c r="AB224" i="19"/>
  <c r="Y224" i="19"/>
  <c r="W224" i="19"/>
  <c r="X224" i="19" s="1"/>
  <c r="V224" i="19"/>
  <c r="U224" i="19"/>
  <c r="T224" i="19"/>
  <c r="R224" i="19"/>
  <c r="O224" i="19"/>
  <c r="N224" i="19"/>
  <c r="L224" i="19"/>
  <c r="M224" i="19" s="1"/>
  <c r="P224" i="19" s="1"/>
  <c r="K224" i="19"/>
  <c r="J224" i="19"/>
  <c r="I224" i="19"/>
  <c r="D224" i="19"/>
  <c r="B224" i="19"/>
  <c r="A224" i="19"/>
  <c r="AE223" i="19"/>
  <c r="AD223" i="19"/>
  <c r="AB223" i="19"/>
  <c r="Y223" i="19"/>
  <c r="V223" i="19"/>
  <c r="U223" i="19"/>
  <c r="T223" i="19"/>
  <c r="R223" i="19"/>
  <c r="O223" i="19"/>
  <c r="N223" i="19"/>
  <c r="K223" i="19"/>
  <c r="J223" i="19"/>
  <c r="I223" i="19"/>
  <c r="D223" i="19"/>
  <c r="B223" i="19"/>
  <c r="A223" i="19"/>
  <c r="AE222" i="19"/>
  <c r="AD222" i="19"/>
  <c r="AB222" i="19"/>
  <c r="Y222" i="19"/>
  <c r="W222" i="19"/>
  <c r="X222" i="19" s="1"/>
  <c r="V222" i="19"/>
  <c r="U222" i="19"/>
  <c r="T222" i="19"/>
  <c r="R222" i="19"/>
  <c r="O222" i="19"/>
  <c r="N222" i="19"/>
  <c r="K222" i="19"/>
  <c r="J222" i="19"/>
  <c r="I222" i="19"/>
  <c r="D222" i="19"/>
  <c r="B222" i="19"/>
  <c r="A222" i="19"/>
  <c r="AE221" i="19"/>
  <c r="AD221" i="19"/>
  <c r="AB221" i="19"/>
  <c r="Y221" i="19"/>
  <c r="V221" i="19"/>
  <c r="W221" i="19" s="1"/>
  <c r="X221" i="19" s="1"/>
  <c r="Z221" i="19" s="1"/>
  <c r="U221" i="19"/>
  <c r="T221" i="19"/>
  <c r="R221" i="19"/>
  <c r="O221" i="19"/>
  <c r="N221" i="19"/>
  <c r="K221" i="19"/>
  <c r="J221" i="19"/>
  <c r="I221" i="19"/>
  <c r="D221" i="19"/>
  <c r="B221" i="19"/>
  <c r="A221" i="19"/>
  <c r="AE220" i="19"/>
  <c r="AD220" i="19"/>
  <c r="AB220" i="19"/>
  <c r="Z220" i="19"/>
  <c r="Y220" i="19"/>
  <c r="X220" i="19"/>
  <c r="AA220" i="19" s="1"/>
  <c r="W220" i="19"/>
  <c r="V220" i="19"/>
  <c r="U220" i="19"/>
  <c r="T220" i="19"/>
  <c r="R220" i="19"/>
  <c r="O220" i="19"/>
  <c r="L220" i="19" s="1"/>
  <c r="N220" i="19"/>
  <c r="M220" i="19"/>
  <c r="K220" i="19"/>
  <c r="J220" i="19"/>
  <c r="I220" i="19"/>
  <c r="D220" i="19"/>
  <c r="B220" i="19"/>
  <c r="A220" i="19"/>
  <c r="AE219" i="19"/>
  <c r="AD219" i="19"/>
  <c r="AB219" i="19"/>
  <c r="Y219" i="19"/>
  <c r="V219" i="19"/>
  <c r="W219" i="19" s="1"/>
  <c r="X219" i="19" s="1"/>
  <c r="U219" i="19"/>
  <c r="T219" i="19"/>
  <c r="R219" i="19"/>
  <c r="O219" i="19"/>
  <c r="N219" i="19"/>
  <c r="K219" i="19"/>
  <c r="J219" i="19"/>
  <c r="L219" i="19" s="1"/>
  <c r="M219" i="19" s="1"/>
  <c r="I219" i="19"/>
  <c r="D219" i="19"/>
  <c r="B219" i="19"/>
  <c r="A219" i="19"/>
  <c r="AE218" i="19"/>
  <c r="AD218" i="19"/>
  <c r="AB218" i="19"/>
  <c r="AA218" i="19"/>
  <c r="Y218" i="19"/>
  <c r="X218" i="19"/>
  <c r="Z218" i="19" s="1"/>
  <c r="W218" i="19"/>
  <c r="V218" i="19"/>
  <c r="U218" i="19"/>
  <c r="T218" i="19"/>
  <c r="R218" i="19"/>
  <c r="O218" i="19"/>
  <c r="N218" i="19"/>
  <c r="K218" i="19"/>
  <c r="J218" i="19"/>
  <c r="L218" i="19" s="1"/>
  <c r="M218" i="19" s="1"/>
  <c r="Q218" i="19" s="1"/>
  <c r="I218" i="19"/>
  <c r="D218" i="19"/>
  <c r="B218" i="19"/>
  <c r="A218" i="19"/>
  <c r="AE217" i="19"/>
  <c r="AD217" i="19"/>
  <c r="AB217" i="19"/>
  <c r="Y217" i="19"/>
  <c r="W217" i="19"/>
  <c r="X217" i="19" s="1"/>
  <c r="V217" i="19"/>
  <c r="U217" i="19"/>
  <c r="T217" i="19"/>
  <c r="R217" i="19"/>
  <c r="O217" i="19"/>
  <c r="N217" i="19"/>
  <c r="K217" i="19"/>
  <c r="J217" i="19"/>
  <c r="I217" i="19"/>
  <c r="D217" i="19"/>
  <c r="B217" i="19"/>
  <c r="A217" i="19"/>
  <c r="AE216" i="19"/>
  <c r="AD216" i="19"/>
  <c r="AB216" i="19"/>
  <c r="AA216" i="19"/>
  <c r="Y216" i="19"/>
  <c r="X216" i="19"/>
  <c r="Z216" i="19" s="1"/>
  <c r="W216" i="19"/>
  <c r="V216" i="19"/>
  <c r="U216" i="19"/>
  <c r="T216" i="19"/>
  <c r="R216" i="19"/>
  <c r="O216" i="19"/>
  <c r="N216" i="19"/>
  <c r="K216" i="19"/>
  <c r="J216" i="19"/>
  <c r="L216" i="19" s="1"/>
  <c r="M216" i="19" s="1"/>
  <c r="I216" i="19"/>
  <c r="D216" i="19"/>
  <c r="B216" i="19"/>
  <c r="A216" i="19"/>
  <c r="AE215" i="19"/>
  <c r="AD215" i="19"/>
  <c r="AB215" i="19"/>
  <c r="Y215" i="19"/>
  <c r="W215" i="19"/>
  <c r="X215" i="19" s="1"/>
  <c r="V215" i="19"/>
  <c r="U215" i="19"/>
  <c r="T215" i="19"/>
  <c r="R215" i="19"/>
  <c r="O215" i="19"/>
  <c r="N215" i="19"/>
  <c r="K215" i="19"/>
  <c r="J215" i="19"/>
  <c r="I215" i="19"/>
  <c r="D215" i="19"/>
  <c r="B215" i="19"/>
  <c r="A215" i="19"/>
  <c r="AE214" i="19"/>
  <c r="AD214" i="19"/>
  <c r="AB214" i="19"/>
  <c r="AA214" i="19"/>
  <c r="Z214" i="19"/>
  <c r="Y214" i="19"/>
  <c r="W214" i="19"/>
  <c r="X214" i="19" s="1"/>
  <c r="V214" i="19"/>
  <c r="U214" i="19"/>
  <c r="T214" i="19"/>
  <c r="R214" i="19"/>
  <c r="O214" i="19"/>
  <c r="N214" i="19"/>
  <c r="K214" i="19"/>
  <c r="J214" i="19"/>
  <c r="L214" i="19" s="1"/>
  <c r="M214" i="19" s="1"/>
  <c r="I214" i="19"/>
  <c r="D214" i="19"/>
  <c r="B214" i="19"/>
  <c r="A214" i="19"/>
  <c r="AE213" i="19"/>
  <c r="AD213" i="19"/>
  <c r="AB213" i="19"/>
  <c r="Y213" i="19"/>
  <c r="V213" i="19"/>
  <c r="U213" i="19"/>
  <c r="T213" i="19"/>
  <c r="R213" i="19"/>
  <c r="O213" i="19"/>
  <c r="N213" i="19"/>
  <c r="K213" i="19"/>
  <c r="J213" i="19"/>
  <c r="I213" i="19"/>
  <c r="D213" i="19"/>
  <c r="B213" i="19"/>
  <c r="A213" i="19"/>
  <c r="AE212" i="19"/>
  <c r="AD212" i="19"/>
  <c r="AB212" i="19"/>
  <c r="Y212" i="19"/>
  <c r="X212" i="19"/>
  <c r="AA212" i="19" s="1"/>
  <c r="W212" i="19"/>
  <c r="V212" i="19"/>
  <c r="U212" i="19"/>
  <c r="T212" i="19"/>
  <c r="R212" i="19"/>
  <c r="O212" i="19"/>
  <c r="N212" i="19"/>
  <c r="K212" i="19"/>
  <c r="J212" i="19"/>
  <c r="I212" i="19"/>
  <c r="D212" i="19"/>
  <c r="B212" i="19"/>
  <c r="A212" i="19"/>
  <c r="AE211" i="19"/>
  <c r="AD211" i="19"/>
  <c r="AB211" i="19"/>
  <c r="Y211" i="19"/>
  <c r="V211" i="19"/>
  <c r="U211" i="19"/>
  <c r="T211" i="19"/>
  <c r="R211" i="19"/>
  <c r="O211" i="19"/>
  <c r="N211" i="19"/>
  <c r="K211" i="19"/>
  <c r="J211" i="19"/>
  <c r="I211" i="19"/>
  <c r="D211" i="19"/>
  <c r="B211" i="19"/>
  <c r="A211" i="19"/>
  <c r="AE210" i="19"/>
  <c r="AD210" i="19"/>
  <c r="AB210" i="19"/>
  <c r="AA210" i="19"/>
  <c r="Y210" i="19"/>
  <c r="X210" i="19"/>
  <c r="Z210" i="19" s="1"/>
  <c r="W210" i="19"/>
  <c r="V210" i="19"/>
  <c r="U210" i="19"/>
  <c r="T210" i="19"/>
  <c r="R210" i="19"/>
  <c r="O210" i="19"/>
  <c r="N210" i="19"/>
  <c r="K210" i="19"/>
  <c r="J210" i="19"/>
  <c r="L210" i="19" s="1"/>
  <c r="M210" i="19" s="1"/>
  <c r="I210" i="19"/>
  <c r="D210" i="19"/>
  <c r="B210" i="19"/>
  <c r="A210" i="19"/>
  <c r="AE209" i="19"/>
  <c r="AD209" i="19"/>
  <c r="AB209" i="19"/>
  <c r="AA209" i="19"/>
  <c r="Z209" i="19"/>
  <c r="Y209" i="19"/>
  <c r="V209" i="19"/>
  <c r="W209" i="19" s="1"/>
  <c r="X209" i="19" s="1"/>
  <c r="U209" i="19"/>
  <c r="T209" i="19"/>
  <c r="R209" i="19"/>
  <c r="Q209" i="19"/>
  <c r="P209" i="19"/>
  <c r="O209" i="19"/>
  <c r="N209" i="19"/>
  <c r="K209" i="19"/>
  <c r="J209" i="19"/>
  <c r="L209" i="19" s="1"/>
  <c r="M209" i="19" s="1"/>
  <c r="I209" i="19"/>
  <c r="D209" i="19"/>
  <c r="B209" i="19"/>
  <c r="A209" i="19"/>
  <c r="AE208" i="19"/>
  <c r="AD208" i="19"/>
  <c r="AB208" i="19"/>
  <c r="Y208" i="19"/>
  <c r="W208" i="19"/>
  <c r="X208" i="19" s="1"/>
  <c r="V208" i="19"/>
  <c r="U208" i="19"/>
  <c r="T208" i="19"/>
  <c r="R208" i="19"/>
  <c r="O208" i="19"/>
  <c r="N208" i="19"/>
  <c r="L208" i="19"/>
  <c r="M208" i="19" s="1"/>
  <c r="K208" i="19"/>
  <c r="J208" i="19"/>
  <c r="I208" i="19"/>
  <c r="D208" i="19"/>
  <c r="B208" i="19"/>
  <c r="A208" i="19"/>
  <c r="AE207" i="19"/>
  <c r="AD207" i="19"/>
  <c r="AB207" i="19"/>
  <c r="Y207" i="19"/>
  <c r="V207" i="19"/>
  <c r="U207" i="19"/>
  <c r="W207" i="19" s="1"/>
  <c r="X207" i="19" s="1"/>
  <c r="T207" i="19"/>
  <c r="R207" i="19"/>
  <c r="O207" i="19"/>
  <c r="N207" i="19"/>
  <c r="K207" i="19"/>
  <c r="J207" i="19"/>
  <c r="L207" i="19" s="1"/>
  <c r="M207" i="19" s="1"/>
  <c r="I207" i="19"/>
  <c r="D207" i="19"/>
  <c r="B207" i="19"/>
  <c r="A207" i="19"/>
  <c r="AE206" i="19"/>
  <c r="AD206" i="19"/>
  <c r="AB206" i="19"/>
  <c r="Y206" i="19"/>
  <c r="W206" i="19"/>
  <c r="X206" i="19" s="1"/>
  <c r="V206" i="19"/>
  <c r="U206" i="19"/>
  <c r="T206" i="19"/>
  <c r="R206" i="19"/>
  <c r="O206" i="19"/>
  <c r="N206" i="19"/>
  <c r="K206" i="19"/>
  <c r="J206" i="19"/>
  <c r="I206" i="19"/>
  <c r="D206" i="19"/>
  <c r="B206" i="19"/>
  <c r="A206" i="19"/>
  <c r="AE205" i="19"/>
  <c r="AD205" i="19"/>
  <c r="AB205" i="19"/>
  <c r="Y205" i="19"/>
  <c r="W205" i="19"/>
  <c r="X205" i="19" s="1"/>
  <c r="V205" i="19"/>
  <c r="U205" i="19"/>
  <c r="T205" i="19"/>
  <c r="R205" i="19"/>
  <c r="O205" i="19"/>
  <c r="N205" i="19"/>
  <c r="K205" i="19"/>
  <c r="J205" i="19"/>
  <c r="L205" i="19" s="1"/>
  <c r="M205" i="19" s="1"/>
  <c r="P205" i="19" s="1"/>
  <c r="I205" i="19"/>
  <c r="D205" i="19"/>
  <c r="B205" i="19"/>
  <c r="A205" i="19"/>
  <c r="AE204" i="19"/>
  <c r="AD204" i="19"/>
  <c r="AB204" i="19"/>
  <c r="Y204" i="19"/>
  <c r="X204" i="19"/>
  <c r="W204" i="19"/>
  <c r="V204" i="19"/>
  <c r="U204" i="19"/>
  <c r="T204" i="19"/>
  <c r="R204" i="19"/>
  <c r="O204" i="19"/>
  <c r="L204" i="19" s="1"/>
  <c r="M204" i="19" s="1"/>
  <c r="N204" i="19"/>
  <c r="K204" i="19"/>
  <c r="J204" i="19"/>
  <c r="I204" i="19"/>
  <c r="D204" i="19"/>
  <c r="B204" i="19"/>
  <c r="A204" i="19"/>
  <c r="AE203" i="19"/>
  <c r="AD203" i="19"/>
  <c r="AB203" i="19"/>
  <c r="Y203" i="19"/>
  <c r="W203" i="19"/>
  <c r="X203" i="19" s="1"/>
  <c r="V203" i="19"/>
  <c r="U203" i="19"/>
  <c r="T203" i="19"/>
  <c r="R203" i="19"/>
  <c r="O203" i="19"/>
  <c r="N203" i="19"/>
  <c r="K203" i="19"/>
  <c r="J203" i="19"/>
  <c r="L203" i="19" s="1"/>
  <c r="M203" i="19" s="1"/>
  <c r="Q203" i="19" s="1"/>
  <c r="I203" i="19"/>
  <c r="D203" i="19"/>
  <c r="B203" i="19"/>
  <c r="A203" i="19"/>
  <c r="AE202" i="19"/>
  <c r="AD202" i="19"/>
  <c r="AB202" i="19"/>
  <c r="Y202" i="19"/>
  <c r="W202" i="19"/>
  <c r="X202" i="19" s="1"/>
  <c r="V202" i="19"/>
  <c r="U202" i="19"/>
  <c r="T202" i="19"/>
  <c r="R202" i="19"/>
  <c r="O202" i="19"/>
  <c r="L202" i="19" s="1"/>
  <c r="N202" i="19"/>
  <c r="M202" i="19"/>
  <c r="K202" i="19"/>
  <c r="J202" i="19"/>
  <c r="I202" i="19"/>
  <c r="D202" i="19"/>
  <c r="B202" i="19"/>
  <c r="A202" i="19"/>
  <c r="AE201" i="19"/>
  <c r="AD201" i="19"/>
  <c r="AB201" i="19"/>
  <c r="Y201" i="19"/>
  <c r="V201" i="19"/>
  <c r="W201" i="19" s="1"/>
  <c r="X201" i="19" s="1"/>
  <c r="U201" i="19"/>
  <c r="T201" i="19"/>
  <c r="R201" i="19"/>
  <c r="O201" i="19"/>
  <c r="N201" i="19"/>
  <c r="K201" i="19"/>
  <c r="J201" i="19"/>
  <c r="I201" i="19"/>
  <c r="D201" i="19"/>
  <c r="B201" i="19"/>
  <c r="A201" i="19"/>
  <c r="AE200" i="19"/>
  <c r="AD200" i="19"/>
  <c r="AB200" i="19"/>
  <c r="AA200" i="19"/>
  <c r="Z200" i="19"/>
  <c r="Y200" i="19"/>
  <c r="V200" i="19"/>
  <c r="U200" i="19"/>
  <c r="W200" i="19" s="1"/>
  <c r="X200" i="19" s="1"/>
  <c r="T200" i="19"/>
  <c r="R200" i="19"/>
  <c r="O200" i="19"/>
  <c r="N200" i="19"/>
  <c r="L200" i="19"/>
  <c r="M200" i="19" s="1"/>
  <c r="K200" i="19"/>
  <c r="J200" i="19"/>
  <c r="I200" i="19"/>
  <c r="D200" i="19"/>
  <c r="B200" i="19"/>
  <c r="A200" i="19"/>
  <c r="AE199" i="19"/>
  <c r="AD199" i="19"/>
  <c r="AB199" i="19"/>
  <c r="Y199" i="19"/>
  <c r="V199" i="19"/>
  <c r="U199" i="19"/>
  <c r="W199" i="19" s="1"/>
  <c r="X199" i="19" s="1"/>
  <c r="T199" i="19"/>
  <c r="R199" i="19"/>
  <c r="O199" i="19"/>
  <c r="N199" i="19"/>
  <c r="K199" i="19"/>
  <c r="J199" i="19"/>
  <c r="L199" i="19" s="1"/>
  <c r="M199" i="19" s="1"/>
  <c r="I199" i="19"/>
  <c r="D199" i="19"/>
  <c r="B199" i="19"/>
  <c r="A199" i="19"/>
  <c r="AE198" i="19"/>
  <c r="AD198" i="19"/>
  <c r="AB198" i="19"/>
  <c r="AA198" i="19"/>
  <c r="Z198" i="19"/>
  <c r="Y198" i="19"/>
  <c r="V198" i="19"/>
  <c r="U198" i="19"/>
  <c r="W198" i="19" s="1"/>
  <c r="X198" i="19" s="1"/>
  <c r="T198" i="19"/>
  <c r="R198" i="19"/>
  <c r="Q198" i="19"/>
  <c r="P198" i="19"/>
  <c r="O198" i="19"/>
  <c r="N198" i="19"/>
  <c r="K198" i="19"/>
  <c r="J198" i="19"/>
  <c r="L198" i="19" s="1"/>
  <c r="M198" i="19" s="1"/>
  <c r="I198" i="19"/>
  <c r="D198" i="19"/>
  <c r="B198" i="19"/>
  <c r="A198" i="19"/>
  <c r="AE197" i="19"/>
  <c r="AD197" i="19"/>
  <c r="AB197" i="19"/>
  <c r="Y197" i="19"/>
  <c r="V197" i="19"/>
  <c r="W197" i="19" s="1"/>
  <c r="X197" i="19" s="1"/>
  <c r="AA197" i="19" s="1"/>
  <c r="U197" i="19"/>
  <c r="T197" i="19"/>
  <c r="R197" i="19"/>
  <c r="O197" i="19"/>
  <c r="N197" i="19"/>
  <c r="L197" i="19"/>
  <c r="M197" i="19" s="1"/>
  <c r="K197" i="19"/>
  <c r="J197" i="19"/>
  <c r="I197" i="19"/>
  <c r="D197" i="19"/>
  <c r="B197" i="19"/>
  <c r="A197" i="19"/>
  <c r="AE196" i="19"/>
  <c r="AD196" i="19"/>
  <c r="AB196" i="19"/>
  <c r="AA196" i="19"/>
  <c r="Y196" i="19"/>
  <c r="W196" i="19"/>
  <c r="X196" i="19" s="1"/>
  <c r="Z196" i="19" s="1"/>
  <c r="V196" i="19"/>
  <c r="U196" i="19"/>
  <c r="T196" i="19"/>
  <c r="R196" i="19"/>
  <c r="Q196" i="19"/>
  <c r="O196" i="19"/>
  <c r="L196" i="19" s="1"/>
  <c r="M196" i="19" s="1"/>
  <c r="P196" i="19" s="1"/>
  <c r="N196" i="19"/>
  <c r="K196" i="19"/>
  <c r="J196" i="19"/>
  <c r="I196" i="19"/>
  <c r="D196" i="19"/>
  <c r="B196" i="19"/>
  <c r="A196" i="19"/>
  <c r="AE195" i="19"/>
  <c r="AD195" i="19"/>
  <c r="AB195" i="19"/>
  <c r="Y195" i="19"/>
  <c r="V195" i="19"/>
  <c r="W195" i="19" s="1"/>
  <c r="X195" i="19" s="1"/>
  <c r="U195" i="19"/>
  <c r="T195" i="19"/>
  <c r="R195" i="19"/>
  <c r="P195" i="19"/>
  <c r="O195" i="19"/>
  <c r="N195" i="19"/>
  <c r="K195" i="19"/>
  <c r="J195" i="19"/>
  <c r="L195" i="19" s="1"/>
  <c r="M195" i="19" s="1"/>
  <c r="Q195" i="19" s="1"/>
  <c r="I195" i="19"/>
  <c r="D195" i="19"/>
  <c r="B195" i="19"/>
  <c r="A195" i="19"/>
  <c r="AE194" i="19"/>
  <c r="AB194" i="19"/>
  <c r="W194" i="19"/>
  <c r="T194" i="19"/>
  <c r="K194" i="19"/>
  <c r="J194" i="19"/>
  <c r="L194" i="19" s="1"/>
  <c r="I194" i="19"/>
  <c r="AE191" i="19"/>
  <c r="AD191" i="19"/>
  <c r="AB191" i="19"/>
  <c r="Y191" i="19"/>
  <c r="V191" i="19"/>
  <c r="U191" i="19"/>
  <c r="W191" i="19" s="1"/>
  <c r="X191" i="19" s="1"/>
  <c r="T191" i="19"/>
  <c r="R191" i="19"/>
  <c r="O191" i="19"/>
  <c r="N191" i="19"/>
  <c r="K191" i="19"/>
  <c r="J191" i="19"/>
  <c r="L191" i="19" s="1"/>
  <c r="M191" i="19" s="1"/>
  <c r="I191" i="19"/>
  <c r="D191" i="19"/>
  <c r="B191" i="19"/>
  <c r="A191" i="19"/>
  <c r="AE190" i="19"/>
  <c r="AD190" i="19"/>
  <c r="AB190" i="19"/>
  <c r="AA190" i="19"/>
  <c r="Z190" i="19"/>
  <c r="Y190" i="19"/>
  <c r="X190" i="19"/>
  <c r="V190" i="19"/>
  <c r="W190" i="19" s="1"/>
  <c r="U190" i="19"/>
  <c r="T190" i="19"/>
  <c r="R190" i="19"/>
  <c r="O190" i="19"/>
  <c r="N190" i="19"/>
  <c r="K190" i="19"/>
  <c r="J190" i="19"/>
  <c r="L190" i="19" s="1"/>
  <c r="M190" i="19" s="1"/>
  <c r="I190" i="19"/>
  <c r="D190" i="19"/>
  <c r="B190" i="19"/>
  <c r="A190" i="19"/>
  <c r="AE189" i="19"/>
  <c r="AD189" i="19"/>
  <c r="AB189" i="19"/>
  <c r="Y189" i="19"/>
  <c r="W189" i="19"/>
  <c r="X189" i="19" s="1"/>
  <c r="V189" i="19"/>
  <c r="U189" i="19"/>
  <c r="T189" i="19"/>
  <c r="R189" i="19"/>
  <c r="O189" i="19"/>
  <c r="N189" i="19"/>
  <c r="K189" i="19"/>
  <c r="J189" i="19"/>
  <c r="L189" i="19" s="1"/>
  <c r="M189" i="19" s="1"/>
  <c r="I189" i="19"/>
  <c r="D189" i="19"/>
  <c r="B189" i="19"/>
  <c r="A189" i="19"/>
  <c r="AE188" i="19"/>
  <c r="AD188" i="19"/>
  <c r="AB188" i="19"/>
  <c r="Y188" i="19"/>
  <c r="V188" i="19"/>
  <c r="U188" i="19"/>
  <c r="W188" i="19" s="1"/>
  <c r="X188" i="19" s="1"/>
  <c r="T188" i="19"/>
  <c r="R188" i="19"/>
  <c r="O188" i="19"/>
  <c r="N188" i="19"/>
  <c r="K188" i="19"/>
  <c r="J188" i="19"/>
  <c r="L188" i="19" s="1"/>
  <c r="M188" i="19" s="1"/>
  <c r="I188" i="19"/>
  <c r="D188" i="19"/>
  <c r="B188" i="19"/>
  <c r="A188" i="19"/>
  <c r="AE187" i="19"/>
  <c r="AD187" i="19"/>
  <c r="AB187" i="19"/>
  <c r="Y187" i="19"/>
  <c r="V187" i="19"/>
  <c r="U187" i="19"/>
  <c r="W187" i="19" s="1"/>
  <c r="X187" i="19" s="1"/>
  <c r="T187" i="19"/>
  <c r="R187" i="19"/>
  <c r="Q187" i="19"/>
  <c r="P187" i="19"/>
  <c r="O187" i="19"/>
  <c r="N187" i="19"/>
  <c r="K187" i="19"/>
  <c r="J187" i="19"/>
  <c r="L187" i="19" s="1"/>
  <c r="M187" i="19" s="1"/>
  <c r="I187" i="19"/>
  <c r="D187" i="19"/>
  <c r="B187" i="19"/>
  <c r="A187" i="19"/>
  <c r="AE186" i="19"/>
  <c r="AD186" i="19"/>
  <c r="AB186" i="19"/>
  <c r="Z186" i="19"/>
  <c r="Y186" i="19"/>
  <c r="V186" i="19"/>
  <c r="U186" i="19"/>
  <c r="W186" i="19" s="1"/>
  <c r="X186" i="19" s="1"/>
  <c r="AA186" i="19" s="1"/>
  <c r="T186" i="19"/>
  <c r="R186" i="19"/>
  <c r="O186" i="19"/>
  <c r="N186" i="19"/>
  <c r="M186" i="19"/>
  <c r="L186" i="19"/>
  <c r="K186" i="19"/>
  <c r="J186" i="19"/>
  <c r="I186" i="19"/>
  <c r="D186" i="19"/>
  <c r="B186" i="19"/>
  <c r="A186" i="19"/>
  <c r="AE185" i="19"/>
  <c r="AD185" i="19"/>
  <c r="AB185" i="19"/>
  <c r="AA185" i="19"/>
  <c r="Y185" i="19"/>
  <c r="V185" i="19"/>
  <c r="U185" i="19"/>
  <c r="W185" i="19" s="1"/>
  <c r="X185" i="19" s="1"/>
  <c r="Z185" i="19" s="1"/>
  <c r="T185" i="19"/>
  <c r="R185" i="19"/>
  <c r="O185" i="19"/>
  <c r="N185" i="19"/>
  <c r="K185" i="19"/>
  <c r="J185" i="19"/>
  <c r="L185" i="19" s="1"/>
  <c r="M185" i="19" s="1"/>
  <c r="I185" i="19"/>
  <c r="D185" i="19"/>
  <c r="B185" i="19"/>
  <c r="A185" i="19"/>
  <c r="AE184" i="19"/>
  <c r="AD184" i="19"/>
  <c r="AB184" i="19"/>
  <c r="Y184" i="19"/>
  <c r="V184" i="19"/>
  <c r="U184" i="19"/>
  <c r="W184" i="19" s="1"/>
  <c r="X184" i="19" s="1"/>
  <c r="T184" i="19"/>
  <c r="R184" i="19"/>
  <c r="O184" i="19"/>
  <c r="N184" i="19"/>
  <c r="M184" i="19"/>
  <c r="Q184" i="19" s="1"/>
  <c r="K184" i="19"/>
  <c r="J184" i="19"/>
  <c r="L184" i="19" s="1"/>
  <c r="I184" i="19"/>
  <c r="D184" i="19"/>
  <c r="B184" i="19"/>
  <c r="A184" i="19"/>
  <c r="AE183" i="19"/>
  <c r="AD183" i="19"/>
  <c r="AB183" i="19"/>
  <c r="Y183" i="19"/>
  <c r="V183" i="19"/>
  <c r="U183" i="19"/>
  <c r="W183" i="19" s="1"/>
  <c r="X183" i="19" s="1"/>
  <c r="T183" i="19"/>
  <c r="R183" i="19"/>
  <c r="O183" i="19"/>
  <c r="N183" i="19"/>
  <c r="L183" i="19"/>
  <c r="M183" i="19" s="1"/>
  <c r="K183" i="19"/>
  <c r="J183" i="19"/>
  <c r="I183" i="19"/>
  <c r="D183" i="19"/>
  <c r="B183" i="19"/>
  <c r="A183" i="19"/>
  <c r="AE182" i="19"/>
  <c r="AD182" i="19"/>
  <c r="AB182" i="19"/>
  <c r="Y182" i="19"/>
  <c r="V182" i="19"/>
  <c r="U182" i="19"/>
  <c r="W182" i="19" s="1"/>
  <c r="X182" i="19" s="1"/>
  <c r="Z182" i="19" s="1"/>
  <c r="T182" i="19"/>
  <c r="R182" i="19"/>
  <c r="P182" i="19"/>
  <c r="O182" i="19"/>
  <c r="N182" i="19"/>
  <c r="L182" i="19"/>
  <c r="M182" i="19" s="1"/>
  <c r="Q182" i="19" s="1"/>
  <c r="K182" i="19"/>
  <c r="J182" i="19"/>
  <c r="I182" i="19"/>
  <c r="D182" i="19"/>
  <c r="B182" i="19"/>
  <c r="A182" i="19"/>
  <c r="AE181" i="19"/>
  <c r="AD181" i="19"/>
  <c r="AB181" i="19"/>
  <c r="Y181" i="19"/>
  <c r="W181" i="19"/>
  <c r="X181" i="19" s="1"/>
  <c r="V181" i="19"/>
  <c r="U181" i="19"/>
  <c r="T181" i="19"/>
  <c r="R181" i="19"/>
  <c r="O181" i="19"/>
  <c r="L181" i="19" s="1"/>
  <c r="M181" i="19" s="1"/>
  <c r="N181" i="19"/>
  <c r="K181" i="19"/>
  <c r="J181" i="19"/>
  <c r="I181" i="19"/>
  <c r="D181" i="19"/>
  <c r="B181" i="19"/>
  <c r="A181" i="19"/>
  <c r="AE180" i="19"/>
  <c r="AD180" i="19"/>
  <c r="AB180" i="19"/>
  <c r="Y180" i="19"/>
  <c r="V180" i="19"/>
  <c r="U180" i="19"/>
  <c r="W180" i="19" s="1"/>
  <c r="X180" i="19" s="1"/>
  <c r="T180" i="19"/>
  <c r="R180" i="19"/>
  <c r="O180" i="19"/>
  <c r="N180" i="19"/>
  <c r="K180" i="19"/>
  <c r="J180" i="19"/>
  <c r="L180" i="19" s="1"/>
  <c r="M180" i="19" s="1"/>
  <c r="Q180" i="19" s="1"/>
  <c r="I180" i="19"/>
  <c r="D180" i="19"/>
  <c r="B180" i="19"/>
  <c r="A180" i="19"/>
  <c r="AE179" i="19"/>
  <c r="AD179" i="19"/>
  <c r="AB179" i="19"/>
  <c r="Y179" i="19"/>
  <c r="V179" i="19"/>
  <c r="W179" i="19" s="1"/>
  <c r="X179" i="19" s="1"/>
  <c r="U179" i="19"/>
  <c r="T179" i="19"/>
  <c r="R179" i="19"/>
  <c r="O179" i="19"/>
  <c r="N179" i="19"/>
  <c r="K179" i="19"/>
  <c r="J179" i="19"/>
  <c r="L179" i="19" s="1"/>
  <c r="M179" i="19" s="1"/>
  <c r="I179" i="19"/>
  <c r="D179" i="19"/>
  <c r="B179" i="19"/>
  <c r="A179" i="19"/>
  <c r="AE178" i="19"/>
  <c r="AD178" i="19"/>
  <c r="AB178" i="19"/>
  <c r="Y178" i="19"/>
  <c r="V178" i="19"/>
  <c r="W178" i="19" s="1"/>
  <c r="X178" i="19" s="1"/>
  <c r="U178" i="19"/>
  <c r="T178" i="19"/>
  <c r="R178" i="19"/>
  <c r="O178" i="19"/>
  <c r="N178" i="19"/>
  <c r="L178" i="19"/>
  <c r="M178" i="19" s="1"/>
  <c r="K178" i="19"/>
  <c r="J178" i="19"/>
  <c r="I178" i="19"/>
  <c r="D178" i="19"/>
  <c r="B178" i="19"/>
  <c r="A178" i="19"/>
  <c r="AE177" i="19"/>
  <c r="AD177" i="19"/>
  <c r="AB177" i="19"/>
  <c r="Y177" i="19"/>
  <c r="V177" i="19"/>
  <c r="U177" i="19"/>
  <c r="W177" i="19" s="1"/>
  <c r="X177" i="19" s="1"/>
  <c r="T177" i="19"/>
  <c r="R177" i="19"/>
  <c r="O177" i="19"/>
  <c r="N177" i="19"/>
  <c r="K177" i="19"/>
  <c r="J177" i="19"/>
  <c r="I177" i="19"/>
  <c r="D177" i="19"/>
  <c r="B177" i="19"/>
  <c r="A177" i="19"/>
  <c r="AE176" i="19"/>
  <c r="AD176" i="19"/>
  <c r="AB176" i="19"/>
  <c r="AA176" i="19"/>
  <c r="Z176" i="19"/>
  <c r="Y176" i="19"/>
  <c r="X176" i="19"/>
  <c r="W176" i="19"/>
  <c r="V176" i="19"/>
  <c r="U176" i="19"/>
  <c r="T176" i="19"/>
  <c r="R176" i="19"/>
  <c r="O176" i="19"/>
  <c r="N176" i="19"/>
  <c r="K176" i="19"/>
  <c r="J176" i="19"/>
  <c r="I176" i="19"/>
  <c r="D176" i="19"/>
  <c r="B176" i="19"/>
  <c r="A176" i="19"/>
  <c r="AE175" i="19"/>
  <c r="AD175" i="19"/>
  <c r="AB175" i="19"/>
  <c r="Y175" i="19"/>
  <c r="W175" i="19"/>
  <c r="X175" i="19" s="1"/>
  <c r="V175" i="19"/>
  <c r="U175" i="19"/>
  <c r="T175" i="19"/>
  <c r="R175" i="19"/>
  <c r="O175" i="19"/>
  <c r="N175" i="19"/>
  <c r="K175" i="19"/>
  <c r="J175" i="19"/>
  <c r="I175" i="19"/>
  <c r="D175" i="19"/>
  <c r="B175" i="19"/>
  <c r="A175" i="19"/>
  <c r="AE174" i="19"/>
  <c r="AD174" i="19"/>
  <c r="AB174" i="19"/>
  <c r="Y174" i="19"/>
  <c r="V174" i="19"/>
  <c r="W174" i="19" s="1"/>
  <c r="X174" i="19" s="1"/>
  <c r="U174" i="19"/>
  <c r="T174" i="19"/>
  <c r="R174" i="19"/>
  <c r="O174" i="19"/>
  <c r="N174" i="19"/>
  <c r="K174" i="19"/>
  <c r="J174" i="19"/>
  <c r="L174" i="19" s="1"/>
  <c r="M174" i="19" s="1"/>
  <c r="I174" i="19"/>
  <c r="D174" i="19"/>
  <c r="B174" i="19"/>
  <c r="A174" i="19"/>
  <c r="AE173" i="19"/>
  <c r="AD173" i="19"/>
  <c r="AB173" i="19"/>
  <c r="Y173" i="19"/>
  <c r="V173" i="19"/>
  <c r="U173" i="19"/>
  <c r="W173" i="19" s="1"/>
  <c r="X173" i="19" s="1"/>
  <c r="T173" i="19"/>
  <c r="R173" i="19"/>
  <c r="O173" i="19"/>
  <c r="N173" i="19"/>
  <c r="K173" i="19"/>
  <c r="J173" i="19"/>
  <c r="I173" i="19"/>
  <c r="D173" i="19"/>
  <c r="B173" i="19"/>
  <c r="A173" i="19"/>
  <c r="AE172" i="19"/>
  <c r="AD172" i="19"/>
  <c r="AB172" i="19"/>
  <c r="Y172" i="19"/>
  <c r="W172" i="19"/>
  <c r="X172" i="19" s="1"/>
  <c r="V172" i="19"/>
  <c r="U172" i="19"/>
  <c r="T172" i="19"/>
  <c r="R172" i="19"/>
  <c r="O172" i="19"/>
  <c r="L172" i="19" s="1"/>
  <c r="M172" i="19" s="1"/>
  <c r="N172" i="19"/>
  <c r="K172" i="19"/>
  <c r="J172" i="19"/>
  <c r="I172" i="19"/>
  <c r="D172" i="19"/>
  <c r="B172" i="19"/>
  <c r="A172" i="19"/>
  <c r="AE171" i="19"/>
  <c r="AD171" i="19"/>
  <c r="AB171" i="19"/>
  <c r="Y171" i="19"/>
  <c r="V171" i="19"/>
  <c r="U171" i="19"/>
  <c r="W171" i="19" s="1"/>
  <c r="X171" i="19" s="1"/>
  <c r="T171" i="19"/>
  <c r="R171" i="19"/>
  <c r="O171" i="19"/>
  <c r="N171" i="19"/>
  <c r="M171" i="19"/>
  <c r="K171" i="19"/>
  <c r="J171" i="19"/>
  <c r="L171" i="19" s="1"/>
  <c r="I171" i="19"/>
  <c r="D171" i="19"/>
  <c r="B171" i="19"/>
  <c r="A171" i="19"/>
  <c r="AE170" i="19"/>
  <c r="AD170" i="19"/>
  <c r="AB170" i="19"/>
  <c r="Y170" i="19"/>
  <c r="V170" i="19"/>
  <c r="W170" i="19" s="1"/>
  <c r="X170" i="19" s="1"/>
  <c r="U170" i="19"/>
  <c r="T170" i="19"/>
  <c r="R170" i="19"/>
  <c r="O170" i="19"/>
  <c r="N170" i="19"/>
  <c r="K170" i="19"/>
  <c r="J170" i="19"/>
  <c r="L170" i="19" s="1"/>
  <c r="M170" i="19" s="1"/>
  <c r="P170" i="19" s="1"/>
  <c r="I170" i="19"/>
  <c r="D170" i="19"/>
  <c r="B170" i="19"/>
  <c r="A170" i="19"/>
  <c r="AE169" i="19"/>
  <c r="AD169" i="19"/>
  <c r="AB169" i="19"/>
  <c r="AA169" i="19"/>
  <c r="Z169" i="19"/>
  <c r="Y169" i="19"/>
  <c r="V169" i="19"/>
  <c r="U169" i="19"/>
  <c r="W169" i="19" s="1"/>
  <c r="X169" i="19" s="1"/>
  <c r="T169" i="19"/>
  <c r="R169" i="19"/>
  <c r="O169" i="19"/>
  <c r="L169" i="19" s="1"/>
  <c r="M169" i="19" s="1"/>
  <c r="N169" i="19"/>
  <c r="K169" i="19"/>
  <c r="J169" i="19"/>
  <c r="I169" i="19"/>
  <c r="D169" i="19"/>
  <c r="B169" i="19"/>
  <c r="A169" i="19"/>
  <c r="AE168" i="19"/>
  <c r="AD168" i="19"/>
  <c r="AB168" i="19"/>
  <c r="Y168" i="19"/>
  <c r="W168" i="19"/>
  <c r="X168" i="19" s="1"/>
  <c r="V168" i="19"/>
  <c r="U168" i="19"/>
  <c r="T168" i="19"/>
  <c r="R168" i="19"/>
  <c r="O168" i="19"/>
  <c r="N168" i="19"/>
  <c r="L168" i="19"/>
  <c r="M168" i="19" s="1"/>
  <c r="K168" i="19"/>
  <c r="J168" i="19"/>
  <c r="I168" i="19"/>
  <c r="D168" i="19"/>
  <c r="B168" i="19"/>
  <c r="A168" i="19"/>
  <c r="AE167" i="19"/>
  <c r="AD167" i="19"/>
  <c r="AB167" i="19"/>
  <c r="Y167" i="19"/>
  <c r="V167" i="19"/>
  <c r="U167" i="19"/>
  <c r="W167" i="19" s="1"/>
  <c r="X167" i="19" s="1"/>
  <c r="T167" i="19"/>
  <c r="R167" i="19"/>
  <c r="O167" i="19"/>
  <c r="L167" i="19" s="1"/>
  <c r="M167" i="19" s="1"/>
  <c r="P167" i="19" s="1"/>
  <c r="N167" i="19"/>
  <c r="K167" i="19"/>
  <c r="J167" i="19"/>
  <c r="I167" i="19"/>
  <c r="D167" i="19"/>
  <c r="B167" i="19"/>
  <c r="A167" i="19"/>
  <c r="AE166" i="19"/>
  <c r="AD166" i="19"/>
  <c r="AB166" i="19"/>
  <c r="Y166" i="19"/>
  <c r="V166" i="19"/>
  <c r="W166" i="19" s="1"/>
  <c r="X166" i="19" s="1"/>
  <c r="U166" i="19"/>
  <c r="T166" i="19"/>
  <c r="R166" i="19"/>
  <c r="O166" i="19"/>
  <c r="N166" i="19"/>
  <c r="K166" i="19"/>
  <c r="J166" i="19"/>
  <c r="L166" i="19" s="1"/>
  <c r="M166" i="19" s="1"/>
  <c r="I166" i="19"/>
  <c r="D166" i="19"/>
  <c r="B166" i="19"/>
  <c r="A166" i="19"/>
  <c r="AE165" i="19"/>
  <c r="AD165" i="19"/>
  <c r="AB165" i="19"/>
  <c r="AA165" i="19"/>
  <c r="Z165" i="19"/>
  <c r="Y165" i="19"/>
  <c r="W165" i="19"/>
  <c r="X165" i="19" s="1"/>
  <c r="V165" i="19"/>
  <c r="U165" i="19"/>
  <c r="T165" i="19"/>
  <c r="R165" i="19"/>
  <c r="O165" i="19"/>
  <c r="N165" i="19"/>
  <c r="K165" i="19"/>
  <c r="J165" i="19"/>
  <c r="L165" i="19" s="1"/>
  <c r="M165" i="19" s="1"/>
  <c r="I165" i="19"/>
  <c r="D165" i="19"/>
  <c r="B165" i="19"/>
  <c r="A165" i="19"/>
  <c r="AE164" i="19"/>
  <c r="AD164" i="19"/>
  <c r="AB164" i="19"/>
  <c r="Y164" i="19"/>
  <c r="V164" i="19"/>
  <c r="U164" i="19"/>
  <c r="W164" i="19" s="1"/>
  <c r="X164" i="19" s="1"/>
  <c r="T164" i="19"/>
  <c r="R164" i="19"/>
  <c r="O164" i="19"/>
  <c r="N164" i="19"/>
  <c r="K164" i="19"/>
  <c r="J164" i="19"/>
  <c r="I164" i="19"/>
  <c r="D164" i="19"/>
  <c r="B164" i="19"/>
  <c r="A164" i="19"/>
  <c r="AE163" i="19"/>
  <c r="AD163" i="19"/>
  <c r="AB163" i="19"/>
  <c r="Y163" i="19"/>
  <c r="V163" i="19"/>
  <c r="W163" i="19" s="1"/>
  <c r="X163" i="19" s="1"/>
  <c r="U163" i="19"/>
  <c r="T163" i="19"/>
  <c r="R163" i="19"/>
  <c r="O163" i="19"/>
  <c r="N163" i="19"/>
  <c r="L163" i="19"/>
  <c r="M163" i="19" s="1"/>
  <c r="K163" i="19"/>
  <c r="J163" i="19"/>
  <c r="I163" i="19"/>
  <c r="D163" i="19"/>
  <c r="B163" i="19"/>
  <c r="A163" i="19"/>
  <c r="AE162" i="19"/>
  <c r="AD162" i="19"/>
  <c r="AB162" i="19"/>
  <c r="Y162" i="19"/>
  <c r="V162" i="19"/>
  <c r="U162" i="19"/>
  <c r="W162" i="19" s="1"/>
  <c r="X162" i="19" s="1"/>
  <c r="T162" i="19"/>
  <c r="R162" i="19"/>
  <c r="Q162" i="19"/>
  <c r="P162" i="19"/>
  <c r="O162" i="19"/>
  <c r="N162" i="19"/>
  <c r="K162" i="19"/>
  <c r="J162" i="19"/>
  <c r="L162" i="19" s="1"/>
  <c r="M162" i="19" s="1"/>
  <c r="I162" i="19"/>
  <c r="D162" i="19"/>
  <c r="B162" i="19"/>
  <c r="A162" i="19"/>
  <c r="AE161" i="19"/>
  <c r="AD161" i="19"/>
  <c r="AB161" i="19"/>
  <c r="Y161" i="19"/>
  <c r="V161" i="19"/>
  <c r="W161" i="19" s="1"/>
  <c r="X161" i="19" s="1"/>
  <c r="U161" i="19"/>
  <c r="T161" i="19"/>
  <c r="R161" i="19"/>
  <c r="O161" i="19"/>
  <c r="N161" i="19"/>
  <c r="L161" i="19"/>
  <c r="M161" i="19" s="1"/>
  <c r="K161" i="19"/>
  <c r="J161" i="19"/>
  <c r="I161" i="19"/>
  <c r="D161" i="19"/>
  <c r="B161" i="19"/>
  <c r="A161" i="19"/>
  <c r="AE160" i="19"/>
  <c r="AD160" i="19"/>
  <c r="AB160" i="19"/>
  <c r="AA160" i="19"/>
  <c r="Y160" i="19"/>
  <c r="V160" i="19"/>
  <c r="W160" i="19" s="1"/>
  <c r="X160" i="19" s="1"/>
  <c r="Z160" i="19" s="1"/>
  <c r="U160" i="19"/>
  <c r="T160" i="19"/>
  <c r="R160" i="19"/>
  <c r="O160" i="19"/>
  <c r="N160" i="19"/>
  <c r="K160" i="19"/>
  <c r="J160" i="19"/>
  <c r="L160" i="19" s="1"/>
  <c r="M160" i="19" s="1"/>
  <c r="I160" i="19"/>
  <c r="D160" i="19"/>
  <c r="B160" i="19"/>
  <c r="A160" i="19"/>
  <c r="AE159" i="19"/>
  <c r="AD159" i="19"/>
  <c r="AB159" i="19"/>
  <c r="Y159" i="19"/>
  <c r="V159" i="19"/>
  <c r="W159" i="19" s="1"/>
  <c r="X159" i="19" s="1"/>
  <c r="U159" i="19"/>
  <c r="T159" i="19"/>
  <c r="R159" i="19"/>
  <c r="O159" i="19"/>
  <c r="L159" i="19" s="1"/>
  <c r="M159" i="19" s="1"/>
  <c r="N159" i="19"/>
  <c r="K159" i="19"/>
  <c r="J159" i="19"/>
  <c r="I159" i="19"/>
  <c r="D159" i="19"/>
  <c r="B159" i="19"/>
  <c r="A159" i="19"/>
  <c r="AE158" i="19"/>
  <c r="AD158" i="19"/>
  <c r="AB158" i="19"/>
  <c r="Y158" i="19"/>
  <c r="V158" i="19"/>
  <c r="W158" i="19" s="1"/>
  <c r="X158" i="19" s="1"/>
  <c r="U158" i="19"/>
  <c r="T158" i="19"/>
  <c r="R158" i="19"/>
  <c r="O158" i="19"/>
  <c r="N158" i="19"/>
  <c r="K158" i="19"/>
  <c r="J158" i="19"/>
  <c r="I158" i="19"/>
  <c r="D158" i="19"/>
  <c r="B158" i="19"/>
  <c r="A158" i="19"/>
  <c r="AE157" i="19"/>
  <c r="Y157" i="19" s="1"/>
  <c r="W157" i="19"/>
  <c r="T157" i="19"/>
  <c r="N157" i="19"/>
  <c r="K157" i="19"/>
  <c r="J157" i="19"/>
  <c r="L157" i="19" s="1"/>
  <c r="I157" i="19"/>
  <c r="AE154" i="19"/>
  <c r="AD154" i="19"/>
  <c r="AB154" i="19"/>
  <c r="Y154" i="19"/>
  <c r="V154" i="19"/>
  <c r="U154" i="19"/>
  <c r="W154" i="19" s="1"/>
  <c r="X154" i="19" s="1"/>
  <c r="T154" i="19"/>
  <c r="R154" i="19"/>
  <c r="O154" i="19"/>
  <c r="L154" i="19" s="1"/>
  <c r="M154" i="19" s="1"/>
  <c r="Q154" i="19" s="1"/>
  <c r="N154" i="19"/>
  <c r="K154" i="19"/>
  <c r="J154" i="19"/>
  <c r="I154" i="19"/>
  <c r="D154" i="19"/>
  <c r="B154" i="19"/>
  <c r="A154" i="19"/>
  <c r="AE153" i="19"/>
  <c r="AD153" i="19"/>
  <c r="AB153" i="19"/>
  <c r="Y153" i="19"/>
  <c r="V153" i="19"/>
  <c r="W153" i="19" s="1"/>
  <c r="X153" i="19" s="1"/>
  <c r="U153" i="19"/>
  <c r="T153" i="19"/>
  <c r="R153" i="19"/>
  <c r="O153" i="19"/>
  <c r="N153" i="19"/>
  <c r="K153" i="19"/>
  <c r="J153" i="19"/>
  <c r="L153" i="19" s="1"/>
  <c r="M153" i="19" s="1"/>
  <c r="I153" i="19"/>
  <c r="D153" i="19"/>
  <c r="B153" i="19"/>
  <c r="A153" i="19"/>
  <c r="AE152" i="19"/>
  <c r="AD152" i="19"/>
  <c r="AB152" i="19"/>
  <c r="Y152" i="19"/>
  <c r="V152" i="19"/>
  <c r="W152" i="19" s="1"/>
  <c r="X152" i="19" s="1"/>
  <c r="U152" i="19"/>
  <c r="T152" i="19"/>
  <c r="R152" i="19"/>
  <c r="O152" i="19"/>
  <c r="N152" i="19"/>
  <c r="L152" i="19"/>
  <c r="M152" i="19" s="1"/>
  <c r="K152" i="19"/>
  <c r="J152" i="19"/>
  <c r="I152" i="19"/>
  <c r="D152" i="19"/>
  <c r="B152" i="19"/>
  <c r="A152" i="19"/>
  <c r="AE151" i="19"/>
  <c r="AD151" i="19"/>
  <c r="AB151" i="19"/>
  <c r="Y151" i="19"/>
  <c r="V151" i="19"/>
  <c r="U151" i="19"/>
  <c r="W151" i="19" s="1"/>
  <c r="X151" i="19" s="1"/>
  <c r="T151" i="19"/>
  <c r="R151" i="19"/>
  <c r="P151" i="19"/>
  <c r="O151" i="19"/>
  <c r="N151" i="19"/>
  <c r="K151" i="19"/>
  <c r="J151" i="19"/>
  <c r="L151" i="19" s="1"/>
  <c r="M151" i="19" s="1"/>
  <c r="Q151" i="19" s="1"/>
  <c r="I151" i="19"/>
  <c r="D151" i="19"/>
  <c r="B151" i="19"/>
  <c r="A151" i="19"/>
  <c r="AE150" i="19"/>
  <c r="AD150" i="19"/>
  <c r="AB150" i="19"/>
  <c r="Y150" i="19"/>
  <c r="V150" i="19"/>
  <c r="U150" i="19"/>
  <c r="W150" i="19" s="1"/>
  <c r="X150" i="19" s="1"/>
  <c r="T150" i="19"/>
  <c r="R150" i="19"/>
  <c r="O150" i="19"/>
  <c r="L150" i="19" s="1"/>
  <c r="M150" i="19" s="1"/>
  <c r="N150" i="19"/>
  <c r="K150" i="19"/>
  <c r="J150" i="19"/>
  <c r="I150" i="19"/>
  <c r="D150" i="19"/>
  <c r="B150" i="19"/>
  <c r="A150" i="19"/>
  <c r="AE149" i="19"/>
  <c r="AD149" i="19"/>
  <c r="AB149" i="19"/>
  <c r="Y149" i="19"/>
  <c r="V149" i="19"/>
  <c r="W149" i="19" s="1"/>
  <c r="X149" i="19" s="1"/>
  <c r="U149" i="19"/>
  <c r="T149" i="19"/>
  <c r="R149" i="19"/>
  <c r="O149" i="19"/>
  <c r="N149" i="19"/>
  <c r="M149" i="19"/>
  <c r="L149" i="19"/>
  <c r="K149" i="19"/>
  <c r="J149" i="19"/>
  <c r="I149" i="19"/>
  <c r="D149" i="19"/>
  <c r="B149" i="19"/>
  <c r="A149" i="19"/>
  <c r="AE148" i="19"/>
  <c r="AD148" i="19"/>
  <c r="AB148" i="19"/>
  <c r="Y148" i="19"/>
  <c r="V148" i="19"/>
  <c r="U148" i="19"/>
  <c r="W148" i="19" s="1"/>
  <c r="X148" i="19" s="1"/>
  <c r="T148" i="19"/>
  <c r="R148" i="19"/>
  <c r="O148" i="19"/>
  <c r="L148" i="19" s="1"/>
  <c r="M148" i="19" s="1"/>
  <c r="Q148" i="19" s="1"/>
  <c r="N148" i="19"/>
  <c r="K148" i="19"/>
  <c r="J148" i="19"/>
  <c r="I148" i="19"/>
  <c r="D148" i="19"/>
  <c r="B148" i="19"/>
  <c r="A148" i="19"/>
  <c r="AE147" i="19"/>
  <c r="AD147" i="19"/>
  <c r="AB147" i="19"/>
  <c r="Z147" i="19"/>
  <c r="Y147" i="19"/>
  <c r="V147" i="19"/>
  <c r="W147" i="19" s="1"/>
  <c r="X147" i="19" s="1"/>
  <c r="AA147" i="19" s="1"/>
  <c r="U147" i="19"/>
  <c r="T147" i="19"/>
  <c r="R147" i="19"/>
  <c r="O147" i="19"/>
  <c r="N147" i="19"/>
  <c r="L147" i="19"/>
  <c r="M147" i="19" s="1"/>
  <c r="K147" i="19"/>
  <c r="J147" i="19"/>
  <c r="I147" i="19"/>
  <c r="D147" i="19"/>
  <c r="B147" i="19"/>
  <c r="A147" i="19"/>
  <c r="AE146" i="19"/>
  <c r="AD146" i="19"/>
  <c r="AB146" i="19"/>
  <c r="Y146" i="19"/>
  <c r="V146" i="19"/>
  <c r="U146" i="19"/>
  <c r="W146" i="19" s="1"/>
  <c r="X146" i="19" s="1"/>
  <c r="T146" i="19"/>
  <c r="R146" i="19"/>
  <c r="O146" i="19"/>
  <c r="N146" i="19"/>
  <c r="L146" i="19"/>
  <c r="M146" i="19" s="1"/>
  <c r="K146" i="19"/>
  <c r="J146" i="19"/>
  <c r="I146" i="19"/>
  <c r="D146" i="19"/>
  <c r="B146" i="19"/>
  <c r="A146" i="19"/>
  <c r="AE145" i="19"/>
  <c r="AD145" i="19"/>
  <c r="AB145" i="19"/>
  <c r="Y145" i="19"/>
  <c r="V145" i="19"/>
  <c r="U145" i="19"/>
  <c r="W145" i="19" s="1"/>
  <c r="X145" i="19" s="1"/>
  <c r="T145" i="19"/>
  <c r="R145" i="19"/>
  <c r="O145" i="19"/>
  <c r="N145" i="19"/>
  <c r="M145" i="19"/>
  <c r="K145" i="19"/>
  <c r="J145" i="19"/>
  <c r="L145" i="19" s="1"/>
  <c r="I145" i="19"/>
  <c r="D145" i="19"/>
  <c r="B145" i="19"/>
  <c r="A145" i="19"/>
  <c r="AE144" i="19"/>
  <c r="AD144" i="19"/>
  <c r="AB144" i="19"/>
  <c r="Y144" i="19"/>
  <c r="V144" i="19"/>
  <c r="W144" i="19" s="1"/>
  <c r="X144" i="19" s="1"/>
  <c r="U144" i="19"/>
  <c r="T144" i="19"/>
  <c r="R144" i="19"/>
  <c r="Q144" i="19"/>
  <c r="O144" i="19"/>
  <c r="N144" i="19"/>
  <c r="L144" i="19"/>
  <c r="M144" i="19" s="1"/>
  <c r="P144" i="19" s="1"/>
  <c r="K144" i="19"/>
  <c r="J144" i="19"/>
  <c r="I144" i="19"/>
  <c r="D144" i="19"/>
  <c r="B144" i="19"/>
  <c r="A144" i="19"/>
  <c r="AE143" i="19"/>
  <c r="AD143" i="19"/>
  <c r="AB143" i="19"/>
  <c r="Y143" i="19"/>
  <c r="V143" i="19"/>
  <c r="U143" i="19"/>
  <c r="W143" i="19" s="1"/>
  <c r="X143" i="19" s="1"/>
  <c r="AA143" i="19" s="1"/>
  <c r="T143" i="19"/>
  <c r="R143" i="19"/>
  <c r="O143" i="19"/>
  <c r="N143" i="19"/>
  <c r="K143" i="19"/>
  <c r="J143" i="19"/>
  <c r="L143" i="19" s="1"/>
  <c r="M143" i="19" s="1"/>
  <c r="I143" i="19"/>
  <c r="D143" i="19"/>
  <c r="B143" i="19"/>
  <c r="A143" i="19"/>
  <c r="AE142" i="19"/>
  <c r="AD142" i="19"/>
  <c r="AB142" i="19"/>
  <c r="Y142" i="19"/>
  <c r="V142" i="19"/>
  <c r="W142" i="19" s="1"/>
  <c r="X142" i="19" s="1"/>
  <c r="U142" i="19"/>
  <c r="T142" i="19"/>
  <c r="R142" i="19"/>
  <c r="O142" i="19"/>
  <c r="N142" i="19"/>
  <c r="L142" i="19"/>
  <c r="M142" i="19" s="1"/>
  <c r="K142" i="19"/>
  <c r="J142" i="19"/>
  <c r="I142" i="19"/>
  <c r="D142" i="19"/>
  <c r="B142" i="19"/>
  <c r="A142" i="19"/>
  <c r="AE141" i="19"/>
  <c r="AD141" i="19"/>
  <c r="AB141" i="19"/>
  <c r="Y141" i="19"/>
  <c r="V141" i="19"/>
  <c r="U141" i="19"/>
  <c r="W141" i="19" s="1"/>
  <c r="X141" i="19" s="1"/>
  <c r="T141" i="19"/>
  <c r="R141" i="19"/>
  <c r="O141" i="19"/>
  <c r="N141" i="19"/>
  <c r="M141" i="19"/>
  <c r="L141" i="19"/>
  <c r="K141" i="19"/>
  <c r="J141" i="19"/>
  <c r="I141" i="19"/>
  <c r="D141" i="19"/>
  <c r="B141" i="19"/>
  <c r="A141" i="19"/>
  <c r="AE140" i="19"/>
  <c r="AD140" i="19"/>
  <c r="AB140" i="19"/>
  <c r="Y140" i="19"/>
  <c r="V140" i="19"/>
  <c r="U140" i="19"/>
  <c r="W140" i="19" s="1"/>
  <c r="X140" i="19" s="1"/>
  <c r="T140" i="19"/>
  <c r="R140" i="19"/>
  <c r="Q140" i="19"/>
  <c r="P140" i="19"/>
  <c r="O140" i="19"/>
  <c r="L140" i="19" s="1"/>
  <c r="M140" i="19" s="1"/>
  <c r="N140" i="19"/>
  <c r="K140" i="19"/>
  <c r="J140" i="19"/>
  <c r="I140" i="19"/>
  <c r="D140" i="19"/>
  <c r="B140" i="19"/>
  <c r="A140" i="19"/>
  <c r="AE139" i="19"/>
  <c r="AD139" i="19"/>
  <c r="AB139" i="19"/>
  <c r="AA139" i="19"/>
  <c r="Z139" i="19"/>
  <c r="Y139" i="19"/>
  <c r="V139" i="19"/>
  <c r="W139" i="19" s="1"/>
  <c r="X139" i="19" s="1"/>
  <c r="U139" i="19"/>
  <c r="T139" i="19"/>
  <c r="R139" i="19"/>
  <c r="O139" i="19"/>
  <c r="N139" i="19"/>
  <c r="K139" i="19"/>
  <c r="J139" i="19"/>
  <c r="L139" i="19" s="1"/>
  <c r="M139" i="19" s="1"/>
  <c r="Q139" i="19" s="1"/>
  <c r="I139" i="19"/>
  <c r="D139" i="19"/>
  <c r="B139" i="19"/>
  <c r="A139" i="19"/>
  <c r="AE138" i="19"/>
  <c r="AD138" i="19"/>
  <c r="AB138" i="19"/>
  <c r="Y138" i="19"/>
  <c r="W138" i="19"/>
  <c r="X138" i="19" s="1"/>
  <c r="V138" i="19"/>
  <c r="U138" i="19"/>
  <c r="T138" i="19"/>
  <c r="R138" i="19"/>
  <c r="O138" i="19"/>
  <c r="N138" i="19"/>
  <c r="L138" i="19"/>
  <c r="M138" i="19" s="1"/>
  <c r="K138" i="19"/>
  <c r="J138" i="19"/>
  <c r="I138" i="19"/>
  <c r="D138" i="19"/>
  <c r="B138" i="19"/>
  <c r="A138" i="19"/>
  <c r="AE137" i="19"/>
  <c r="AD137" i="19"/>
  <c r="AB137" i="19"/>
  <c r="Y137" i="19"/>
  <c r="V137" i="19"/>
  <c r="U137" i="19"/>
  <c r="W137" i="19" s="1"/>
  <c r="X137" i="19" s="1"/>
  <c r="T137" i="19"/>
  <c r="R137" i="19"/>
  <c r="O137" i="19"/>
  <c r="N137" i="19"/>
  <c r="L137" i="19"/>
  <c r="M137" i="19" s="1"/>
  <c r="K137" i="19"/>
  <c r="J137" i="19"/>
  <c r="I137" i="19"/>
  <c r="D137" i="19"/>
  <c r="B137" i="19"/>
  <c r="A137" i="19"/>
  <c r="AE136" i="19"/>
  <c r="AD136" i="19"/>
  <c r="AB136" i="19"/>
  <c r="Y136" i="19"/>
  <c r="V136" i="19"/>
  <c r="U136" i="19"/>
  <c r="W136" i="19" s="1"/>
  <c r="X136" i="19" s="1"/>
  <c r="T136" i="19"/>
  <c r="R136" i="19"/>
  <c r="P136" i="19"/>
  <c r="O136" i="19"/>
  <c r="L136" i="19" s="1"/>
  <c r="M136" i="19" s="1"/>
  <c r="Q136" i="19" s="1"/>
  <c r="N136" i="19"/>
  <c r="K136" i="19"/>
  <c r="J136" i="19"/>
  <c r="I136" i="19"/>
  <c r="D136" i="19"/>
  <c r="B136" i="19"/>
  <c r="A136" i="19"/>
  <c r="AE135" i="19"/>
  <c r="AD135" i="19"/>
  <c r="AB135" i="19"/>
  <c r="Y135" i="19"/>
  <c r="X135" i="19"/>
  <c r="V135" i="19"/>
  <c r="U135" i="19"/>
  <c r="W135" i="19" s="1"/>
  <c r="T135" i="19"/>
  <c r="R135" i="19"/>
  <c r="P135" i="19"/>
  <c r="O135" i="19"/>
  <c r="N135" i="19"/>
  <c r="K135" i="19"/>
  <c r="J135" i="19"/>
  <c r="L135" i="19" s="1"/>
  <c r="M135" i="19" s="1"/>
  <c r="Q135" i="19" s="1"/>
  <c r="I135" i="19"/>
  <c r="D135" i="19"/>
  <c r="B135" i="19"/>
  <c r="A135" i="19"/>
  <c r="AE134" i="19"/>
  <c r="AD134" i="19"/>
  <c r="AB134" i="19"/>
  <c r="Y134" i="19"/>
  <c r="X134" i="19"/>
  <c r="W134" i="19"/>
  <c r="V134" i="19"/>
  <c r="U134" i="19"/>
  <c r="T134" i="19"/>
  <c r="R134" i="19"/>
  <c r="O134" i="19"/>
  <c r="N134" i="19"/>
  <c r="L134" i="19"/>
  <c r="M134" i="19" s="1"/>
  <c r="K134" i="19"/>
  <c r="J134" i="19"/>
  <c r="I134" i="19"/>
  <c r="D134" i="19"/>
  <c r="B134" i="19"/>
  <c r="A134" i="19"/>
  <c r="AE133" i="19"/>
  <c r="AD133" i="19"/>
  <c r="AB133" i="19"/>
  <c r="Y133" i="19"/>
  <c r="V133" i="19"/>
  <c r="U133" i="19"/>
  <c r="W133" i="19" s="1"/>
  <c r="X133" i="19" s="1"/>
  <c r="T133" i="19"/>
  <c r="R133" i="19"/>
  <c r="P133" i="19"/>
  <c r="O133" i="19"/>
  <c r="N133" i="19"/>
  <c r="K133" i="19"/>
  <c r="J133" i="19"/>
  <c r="L133" i="19" s="1"/>
  <c r="M133" i="19" s="1"/>
  <c r="Q133" i="19" s="1"/>
  <c r="I133" i="19"/>
  <c r="D133" i="19"/>
  <c r="B133" i="19"/>
  <c r="A133" i="19"/>
  <c r="AE132" i="19"/>
  <c r="AD132" i="19"/>
  <c r="AB132" i="19"/>
  <c r="Y132" i="19"/>
  <c r="V132" i="19"/>
  <c r="W132" i="19" s="1"/>
  <c r="X132" i="19" s="1"/>
  <c r="U132" i="19"/>
  <c r="T132" i="19"/>
  <c r="R132" i="19"/>
  <c r="O132" i="19"/>
  <c r="N132" i="19"/>
  <c r="L132" i="19"/>
  <c r="M132" i="19" s="1"/>
  <c r="K132" i="19"/>
  <c r="J132" i="19"/>
  <c r="I132" i="19"/>
  <c r="D132" i="19"/>
  <c r="B132" i="19"/>
  <c r="A132" i="19"/>
  <c r="AE131" i="19"/>
  <c r="AD131" i="19"/>
  <c r="AB131" i="19"/>
  <c r="Y131" i="19"/>
  <c r="V131" i="19"/>
  <c r="W131" i="19" s="1"/>
  <c r="X131" i="19" s="1"/>
  <c r="U131" i="19"/>
  <c r="T131" i="19"/>
  <c r="R131" i="19"/>
  <c r="O131" i="19"/>
  <c r="N131" i="19"/>
  <c r="K131" i="19"/>
  <c r="J131" i="19"/>
  <c r="L131" i="19" s="1"/>
  <c r="M131" i="19" s="1"/>
  <c r="I131" i="19"/>
  <c r="D131" i="19"/>
  <c r="B131" i="19"/>
  <c r="A131" i="19"/>
  <c r="AE130" i="19"/>
  <c r="AD130" i="19"/>
  <c r="AB130" i="19"/>
  <c r="Y130" i="19"/>
  <c r="V130" i="19"/>
  <c r="W130" i="19" s="1"/>
  <c r="X130" i="19" s="1"/>
  <c r="U130" i="19"/>
  <c r="T130" i="19"/>
  <c r="R130" i="19"/>
  <c r="O130" i="19"/>
  <c r="L130" i="19" s="1"/>
  <c r="M130" i="19" s="1"/>
  <c r="Q130" i="19" s="1"/>
  <c r="N130" i="19"/>
  <c r="K130" i="19"/>
  <c r="J130" i="19"/>
  <c r="I130" i="19"/>
  <c r="D130" i="19"/>
  <c r="B130" i="19"/>
  <c r="A130" i="19"/>
  <c r="AE129" i="19"/>
  <c r="AD129" i="19"/>
  <c r="AB129" i="19"/>
  <c r="AA129" i="19"/>
  <c r="Z129" i="19"/>
  <c r="Y129" i="19"/>
  <c r="V129" i="19"/>
  <c r="W129" i="19" s="1"/>
  <c r="X129" i="19" s="1"/>
  <c r="U129" i="19"/>
  <c r="T129" i="19"/>
  <c r="R129" i="19"/>
  <c r="O129" i="19"/>
  <c r="N129" i="19"/>
  <c r="K129" i="19"/>
  <c r="J129" i="19"/>
  <c r="L129" i="19" s="1"/>
  <c r="M129" i="19" s="1"/>
  <c r="I129" i="19"/>
  <c r="D129" i="19"/>
  <c r="B129" i="19"/>
  <c r="A129" i="19"/>
  <c r="AE128" i="19"/>
  <c r="AD128" i="19"/>
  <c r="AB128" i="19"/>
  <c r="Y128" i="19"/>
  <c r="W128" i="19"/>
  <c r="X128" i="19" s="1"/>
  <c r="V128" i="19"/>
  <c r="U128" i="19"/>
  <c r="T128" i="19"/>
  <c r="R128" i="19"/>
  <c r="O128" i="19"/>
  <c r="L128" i="19" s="1"/>
  <c r="N128" i="19"/>
  <c r="M128" i="19"/>
  <c r="Q128" i="19" s="1"/>
  <c r="K128" i="19"/>
  <c r="J128" i="19"/>
  <c r="I128" i="19"/>
  <c r="D128" i="19"/>
  <c r="B128" i="19"/>
  <c r="A128" i="19"/>
  <c r="AE127" i="19"/>
  <c r="AD127" i="19"/>
  <c r="AB127" i="19"/>
  <c r="Y127" i="19"/>
  <c r="W127" i="19"/>
  <c r="X127" i="19" s="1"/>
  <c r="V127" i="19"/>
  <c r="U127" i="19"/>
  <c r="T127" i="19"/>
  <c r="R127" i="19"/>
  <c r="O127" i="19"/>
  <c r="L127" i="19" s="1"/>
  <c r="M127" i="19" s="1"/>
  <c r="N127" i="19"/>
  <c r="K127" i="19"/>
  <c r="J127" i="19"/>
  <c r="I127" i="19"/>
  <c r="D127" i="19"/>
  <c r="B127" i="19"/>
  <c r="A127" i="19"/>
  <c r="AE126" i="19"/>
  <c r="AD126" i="19"/>
  <c r="AB126" i="19"/>
  <c r="Y126" i="19"/>
  <c r="V126" i="19"/>
  <c r="U126" i="19"/>
  <c r="T126" i="19"/>
  <c r="R126" i="19"/>
  <c r="O126" i="19"/>
  <c r="L126" i="19" s="1"/>
  <c r="M126" i="19" s="1"/>
  <c r="Q126" i="19" s="1"/>
  <c r="N126" i="19"/>
  <c r="K126" i="19"/>
  <c r="J126" i="19"/>
  <c r="I126" i="19"/>
  <c r="D126" i="19"/>
  <c r="B126" i="19"/>
  <c r="A126" i="19"/>
  <c r="AE125" i="19"/>
  <c r="AD125" i="19"/>
  <c r="AB125" i="19"/>
  <c r="AA125" i="19"/>
  <c r="Z125" i="19"/>
  <c r="Y125" i="19"/>
  <c r="V125" i="19"/>
  <c r="U125" i="19"/>
  <c r="W125" i="19" s="1"/>
  <c r="X125" i="19" s="1"/>
  <c r="T125" i="19"/>
  <c r="R125" i="19"/>
  <c r="O125" i="19"/>
  <c r="N125" i="19"/>
  <c r="K125" i="19"/>
  <c r="J125" i="19"/>
  <c r="L125" i="19" s="1"/>
  <c r="M125" i="19" s="1"/>
  <c r="I125" i="19"/>
  <c r="D125" i="19"/>
  <c r="B125" i="19"/>
  <c r="A125" i="19"/>
  <c r="AE124" i="19"/>
  <c r="AD124" i="19"/>
  <c r="AB124" i="19"/>
  <c r="Y124" i="19"/>
  <c r="V124" i="19"/>
  <c r="U124" i="19"/>
  <c r="W124" i="19" s="1"/>
  <c r="X124" i="19" s="1"/>
  <c r="T124" i="19"/>
  <c r="R124" i="19"/>
  <c r="O124" i="19"/>
  <c r="N124" i="19"/>
  <c r="M124" i="19"/>
  <c r="L124" i="19"/>
  <c r="K124" i="19"/>
  <c r="J124" i="19"/>
  <c r="I124" i="19"/>
  <c r="D124" i="19"/>
  <c r="B124" i="19"/>
  <c r="A124" i="19"/>
  <c r="AE123" i="19"/>
  <c r="AD123" i="19"/>
  <c r="AB123" i="19"/>
  <c r="Y123" i="19"/>
  <c r="V123" i="19"/>
  <c r="U123" i="19"/>
  <c r="W123" i="19" s="1"/>
  <c r="X123" i="19" s="1"/>
  <c r="T123" i="19"/>
  <c r="R123" i="19"/>
  <c r="P123" i="19"/>
  <c r="O123" i="19"/>
  <c r="L123" i="19" s="1"/>
  <c r="M123" i="19" s="1"/>
  <c r="Q123" i="19" s="1"/>
  <c r="N123" i="19"/>
  <c r="K123" i="19"/>
  <c r="J123" i="19"/>
  <c r="I123" i="19"/>
  <c r="D123" i="19"/>
  <c r="B123" i="19"/>
  <c r="A123" i="19"/>
  <c r="AE122" i="19"/>
  <c r="AD122" i="19"/>
  <c r="AB122" i="19"/>
  <c r="Y122" i="19"/>
  <c r="V122" i="19"/>
  <c r="W122" i="19" s="1"/>
  <c r="X122" i="19" s="1"/>
  <c r="U122" i="19"/>
  <c r="T122" i="19"/>
  <c r="R122" i="19"/>
  <c r="O122" i="19"/>
  <c r="N122" i="19"/>
  <c r="L122" i="19"/>
  <c r="M122" i="19" s="1"/>
  <c r="K122" i="19"/>
  <c r="J122" i="19"/>
  <c r="I122" i="19"/>
  <c r="D122" i="19"/>
  <c r="B122" i="19"/>
  <c r="A122" i="19"/>
  <c r="AE121" i="19"/>
  <c r="AD121" i="19"/>
  <c r="AB121" i="19"/>
  <c r="Y121" i="19"/>
  <c r="V121" i="19"/>
  <c r="W121" i="19" s="1"/>
  <c r="X121" i="19" s="1"/>
  <c r="U121" i="19"/>
  <c r="T121" i="19"/>
  <c r="R121" i="19"/>
  <c r="O121" i="19"/>
  <c r="N121" i="19"/>
  <c r="L121" i="19"/>
  <c r="M121" i="19" s="1"/>
  <c r="K121" i="19"/>
  <c r="J121" i="19"/>
  <c r="I121" i="19"/>
  <c r="D121" i="19"/>
  <c r="B121" i="19"/>
  <c r="A121" i="19"/>
  <c r="AE120" i="19"/>
  <c r="Y120" i="19" s="1"/>
  <c r="W120" i="19"/>
  <c r="T120" i="19"/>
  <c r="N120" i="19"/>
  <c r="K120" i="19"/>
  <c r="J120" i="19"/>
  <c r="L120" i="19" s="1"/>
  <c r="R120" i="19" s="1"/>
  <c r="I120" i="19"/>
  <c r="AE117" i="19"/>
  <c r="AD117" i="19"/>
  <c r="AB117" i="19"/>
  <c r="Y117" i="19"/>
  <c r="V117" i="19"/>
  <c r="U117" i="19"/>
  <c r="W117" i="19" s="1"/>
  <c r="X117" i="19" s="1"/>
  <c r="T117" i="19"/>
  <c r="R117" i="19"/>
  <c r="O117" i="19"/>
  <c r="N117" i="19"/>
  <c r="K117" i="19"/>
  <c r="J117" i="19"/>
  <c r="L117" i="19" s="1"/>
  <c r="M117" i="19" s="1"/>
  <c r="I117" i="19"/>
  <c r="D117" i="19"/>
  <c r="B117" i="19"/>
  <c r="A117" i="19"/>
  <c r="AE116" i="19"/>
  <c r="AD116" i="19"/>
  <c r="AB116" i="19"/>
  <c r="Y116" i="19"/>
  <c r="W116" i="19"/>
  <c r="X116" i="19" s="1"/>
  <c r="AA116" i="19" s="1"/>
  <c r="V116" i="19"/>
  <c r="U116" i="19"/>
  <c r="T116" i="19"/>
  <c r="R116" i="19"/>
  <c r="O116" i="19"/>
  <c r="N116" i="19"/>
  <c r="K116" i="19"/>
  <c r="J116" i="19"/>
  <c r="I116" i="19"/>
  <c r="D116" i="19"/>
  <c r="B116" i="19"/>
  <c r="A116" i="19"/>
  <c r="AE115" i="19"/>
  <c r="AD115" i="19"/>
  <c r="AB115" i="19"/>
  <c r="Y115" i="19"/>
  <c r="V115" i="19"/>
  <c r="W115" i="19" s="1"/>
  <c r="X115" i="19" s="1"/>
  <c r="U115" i="19"/>
  <c r="T115" i="19"/>
  <c r="R115" i="19"/>
  <c r="O115" i="19"/>
  <c r="N115" i="19"/>
  <c r="L115" i="19"/>
  <c r="M115" i="19" s="1"/>
  <c r="K115" i="19"/>
  <c r="J115" i="19"/>
  <c r="I115" i="19"/>
  <c r="D115" i="19"/>
  <c r="B115" i="19"/>
  <c r="A115" i="19"/>
  <c r="AE114" i="19"/>
  <c r="AD114" i="19"/>
  <c r="AB114" i="19"/>
  <c r="Y114" i="19"/>
  <c r="V114" i="19"/>
  <c r="U114" i="19"/>
  <c r="W114" i="19" s="1"/>
  <c r="X114" i="19" s="1"/>
  <c r="T114" i="19"/>
  <c r="R114" i="19"/>
  <c r="O114" i="19"/>
  <c r="L114" i="19" s="1"/>
  <c r="M114" i="19" s="1"/>
  <c r="Q114" i="19" s="1"/>
  <c r="N114" i="19"/>
  <c r="K114" i="19"/>
  <c r="J114" i="19"/>
  <c r="I114" i="19"/>
  <c r="D114" i="19"/>
  <c r="B114" i="19"/>
  <c r="A114" i="19"/>
  <c r="AE113" i="19"/>
  <c r="AD113" i="19"/>
  <c r="AB113" i="19"/>
  <c r="AA113" i="19"/>
  <c r="Y113" i="19"/>
  <c r="V113" i="19"/>
  <c r="W113" i="19" s="1"/>
  <c r="X113" i="19" s="1"/>
  <c r="Z113" i="19" s="1"/>
  <c r="U113" i="19"/>
  <c r="T113" i="19"/>
  <c r="R113" i="19"/>
  <c r="O113" i="19"/>
  <c r="N113" i="19"/>
  <c r="K113" i="19"/>
  <c r="J113" i="19"/>
  <c r="L113" i="19" s="1"/>
  <c r="M113" i="19" s="1"/>
  <c r="I113" i="19"/>
  <c r="D113" i="19"/>
  <c r="B113" i="19"/>
  <c r="A113" i="19"/>
  <c r="AE112" i="19"/>
  <c r="AD112" i="19"/>
  <c r="AB112" i="19"/>
  <c r="Y112" i="19"/>
  <c r="V112" i="19"/>
  <c r="U112" i="19"/>
  <c r="W112" i="19" s="1"/>
  <c r="X112" i="19" s="1"/>
  <c r="T112" i="19"/>
  <c r="R112" i="19"/>
  <c r="O112" i="19"/>
  <c r="N112" i="19"/>
  <c r="L112" i="19"/>
  <c r="M112" i="19" s="1"/>
  <c r="K112" i="19"/>
  <c r="J112" i="19"/>
  <c r="I112" i="19"/>
  <c r="D112" i="19"/>
  <c r="B112" i="19"/>
  <c r="A112" i="19"/>
  <c r="AE111" i="19"/>
  <c r="AD111" i="19"/>
  <c r="AB111" i="19"/>
  <c r="Y111" i="19"/>
  <c r="V111" i="19"/>
  <c r="U111" i="19"/>
  <c r="W111" i="19" s="1"/>
  <c r="X111" i="19" s="1"/>
  <c r="T111" i="19"/>
  <c r="R111" i="19"/>
  <c r="O111" i="19"/>
  <c r="N111" i="19"/>
  <c r="K111" i="19"/>
  <c r="J111" i="19"/>
  <c r="L111" i="19" s="1"/>
  <c r="M111" i="19" s="1"/>
  <c r="I111" i="19"/>
  <c r="D111" i="19"/>
  <c r="B111" i="19"/>
  <c r="A111" i="19"/>
  <c r="AE110" i="19"/>
  <c r="AD110" i="19"/>
  <c r="AB110" i="19"/>
  <c r="AA110" i="19"/>
  <c r="Z110" i="19"/>
  <c r="Y110" i="19"/>
  <c r="V110" i="19"/>
  <c r="U110" i="19"/>
  <c r="W110" i="19" s="1"/>
  <c r="X110" i="19" s="1"/>
  <c r="T110" i="19"/>
  <c r="R110" i="19"/>
  <c r="O110" i="19"/>
  <c r="N110" i="19"/>
  <c r="K110" i="19"/>
  <c r="J110" i="19"/>
  <c r="L110" i="19" s="1"/>
  <c r="M110" i="19" s="1"/>
  <c r="I110" i="19"/>
  <c r="D110" i="19"/>
  <c r="B110" i="19"/>
  <c r="A110" i="19"/>
  <c r="AE109" i="19"/>
  <c r="AD109" i="19"/>
  <c r="AB109" i="19"/>
  <c r="Y109" i="19"/>
  <c r="V109" i="19"/>
  <c r="U109" i="19"/>
  <c r="W109" i="19" s="1"/>
  <c r="X109" i="19" s="1"/>
  <c r="T109" i="19"/>
  <c r="R109" i="19"/>
  <c r="O109" i="19"/>
  <c r="N109" i="19"/>
  <c r="L109" i="19"/>
  <c r="M109" i="19" s="1"/>
  <c r="K109" i="19"/>
  <c r="J109" i="19"/>
  <c r="I109" i="19"/>
  <c r="D109" i="19"/>
  <c r="B109" i="19"/>
  <c r="A109" i="19"/>
  <c r="AE108" i="19"/>
  <c r="AD108" i="19"/>
  <c r="AB108" i="19"/>
  <c r="Y108" i="19"/>
  <c r="V108" i="19"/>
  <c r="W108" i="19" s="1"/>
  <c r="X108" i="19" s="1"/>
  <c r="U108" i="19"/>
  <c r="T108" i="19"/>
  <c r="R108" i="19"/>
  <c r="O108" i="19"/>
  <c r="N108" i="19"/>
  <c r="L108" i="19"/>
  <c r="M108" i="19" s="1"/>
  <c r="K108" i="19"/>
  <c r="J108" i="19"/>
  <c r="I108" i="19"/>
  <c r="D108" i="19"/>
  <c r="B108" i="19"/>
  <c r="A108" i="19"/>
  <c r="AE107" i="19"/>
  <c r="AD107" i="19"/>
  <c r="AB107" i="19"/>
  <c r="Y107" i="19"/>
  <c r="V107" i="19"/>
  <c r="W107" i="19" s="1"/>
  <c r="X107" i="19" s="1"/>
  <c r="U107" i="19"/>
  <c r="T107" i="19"/>
  <c r="R107" i="19"/>
  <c r="Q107" i="19"/>
  <c r="O107" i="19"/>
  <c r="N107" i="19"/>
  <c r="L107" i="19"/>
  <c r="M107" i="19" s="1"/>
  <c r="P107" i="19" s="1"/>
  <c r="K107" i="19"/>
  <c r="J107" i="19"/>
  <c r="I107" i="19"/>
  <c r="D107" i="19"/>
  <c r="B107" i="19"/>
  <c r="A107" i="19"/>
  <c r="AE106" i="19"/>
  <c r="AD106" i="19"/>
  <c r="AB106" i="19"/>
  <c r="Y106" i="19"/>
  <c r="V106" i="19"/>
  <c r="U106" i="19"/>
  <c r="W106" i="19" s="1"/>
  <c r="X106" i="19" s="1"/>
  <c r="T106" i="19"/>
  <c r="R106" i="19"/>
  <c r="O106" i="19"/>
  <c r="N106" i="19"/>
  <c r="L106" i="19"/>
  <c r="M106" i="19" s="1"/>
  <c r="K106" i="19"/>
  <c r="J106" i="19"/>
  <c r="I106" i="19"/>
  <c r="D106" i="19"/>
  <c r="B106" i="19"/>
  <c r="A106" i="19"/>
  <c r="AE105" i="19"/>
  <c r="AD105" i="19"/>
  <c r="AB105" i="19"/>
  <c r="Y105" i="19"/>
  <c r="V105" i="19"/>
  <c r="U105" i="19"/>
  <c r="W105" i="19" s="1"/>
  <c r="X105" i="19" s="1"/>
  <c r="T105" i="19"/>
  <c r="R105" i="19"/>
  <c r="O105" i="19"/>
  <c r="N105" i="19"/>
  <c r="K105" i="19"/>
  <c r="J105" i="19"/>
  <c r="L105" i="19" s="1"/>
  <c r="M105" i="19" s="1"/>
  <c r="I105" i="19"/>
  <c r="D105" i="19"/>
  <c r="B105" i="19"/>
  <c r="A105" i="19"/>
  <c r="AE104" i="19"/>
  <c r="AD104" i="19"/>
  <c r="AB104" i="19"/>
  <c r="Y104" i="19"/>
  <c r="V104" i="19"/>
  <c r="U104" i="19"/>
  <c r="W104" i="19" s="1"/>
  <c r="X104" i="19" s="1"/>
  <c r="AA104" i="19" s="1"/>
  <c r="T104" i="19"/>
  <c r="R104" i="19"/>
  <c r="O104" i="19"/>
  <c r="N104" i="19"/>
  <c r="K104" i="19"/>
  <c r="J104" i="19"/>
  <c r="L104" i="19" s="1"/>
  <c r="M104" i="19" s="1"/>
  <c r="I104" i="19"/>
  <c r="D104" i="19"/>
  <c r="B104" i="19"/>
  <c r="A104" i="19"/>
  <c r="AE103" i="19"/>
  <c r="AD103" i="19"/>
  <c r="AB103" i="19"/>
  <c r="Y103" i="19"/>
  <c r="V103" i="19"/>
  <c r="U103" i="19"/>
  <c r="W103" i="19" s="1"/>
  <c r="X103" i="19" s="1"/>
  <c r="T103" i="19"/>
  <c r="R103" i="19"/>
  <c r="O103" i="19"/>
  <c r="N103" i="19"/>
  <c r="L103" i="19"/>
  <c r="M103" i="19" s="1"/>
  <c r="K103" i="19"/>
  <c r="J103" i="19"/>
  <c r="I103" i="19"/>
  <c r="D103" i="19"/>
  <c r="B103" i="19"/>
  <c r="A103" i="19"/>
  <c r="AE102" i="19"/>
  <c r="AD102" i="19"/>
  <c r="AB102" i="19"/>
  <c r="Y102" i="19"/>
  <c r="V102" i="19"/>
  <c r="U102" i="19"/>
  <c r="W102" i="19" s="1"/>
  <c r="X102" i="19" s="1"/>
  <c r="AA102" i="19" s="1"/>
  <c r="T102" i="19"/>
  <c r="R102" i="19"/>
  <c r="Q102" i="19"/>
  <c r="O102" i="19"/>
  <c r="N102" i="19"/>
  <c r="K102" i="19"/>
  <c r="J102" i="19"/>
  <c r="L102" i="19" s="1"/>
  <c r="M102" i="19" s="1"/>
  <c r="P102" i="19" s="1"/>
  <c r="I102" i="19"/>
  <c r="D102" i="19"/>
  <c r="B102" i="19"/>
  <c r="A102" i="19"/>
  <c r="AE101" i="19"/>
  <c r="AD101" i="19"/>
  <c r="AB101" i="19"/>
  <c r="Y101" i="19"/>
  <c r="X101" i="19"/>
  <c r="AA101" i="19" s="1"/>
  <c r="V101" i="19"/>
  <c r="U101" i="19"/>
  <c r="W101" i="19" s="1"/>
  <c r="T101" i="19"/>
  <c r="R101" i="19"/>
  <c r="O101" i="19"/>
  <c r="N101" i="19"/>
  <c r="K101" i="19"/>
  <c r="J101" i="19"/>
  <c r="L101" i="19" s="1"/>
  <c r="M101" i="19" s="1"/>
  <c r="I101" i="19"/>
  <c r="D101" i="19"/>
  <c r="B101" i="19"/>
  <c r="A101" i="19"/>
  <c r="AE100" i="19"/>
  <c r="AD100" i="19"/>
  <c r="AB100" i="19"/>
  <c r="Y100" i="19"/>
  <c r="V100" i="19"/>
  <c r="U100" i="19"/>
  <c r="T100" i="19"/>
  <c r="R100" i="19"/>
  <c r="O100" i="19"/>
  <c r="N100" i="19"/>
  <c r="M100" i="19"/>
  <c r="K100" i="19"/>
  <c r="J100" i="19"/>
  <c r="L100" i="19" s="1"/>
  <c r="I100" i="19"/>
  <c r="D100" i="19"/>
  <c r="B100" i="19"/>
  <c r="A100" i="19"/>
  <c r="AE99" i="19"/>
  <c r="AD99" i="19"/>
  <c r="AB99" i="19"/>
  <c r="Y99" i="19"/>
  <c r="V99" i="19"/>
  <c r="W99" i="19" s="1"/>
  <c r="X99" i="19" s="1"/>
  <c r="U99" i="19"/>
  <c r="T99" i="19"/>
  <c r="R99" i="19"/>
  <c r="O99" i="19"/>
  <c r="N99" i="19"/>
  <c r="K99" i="19"/>
  <c r="J99" i="19"/>
  <c r="L99" i="19" s="1"/>
  <c r="M99" i="19" s="1"/>
  <c r="I99" i="19"/>
  <c r="D99" i="19"/>
  <c r="B99" i="19"/>
  <c r="A99" i="19"/>
  <c r="AE98" i="19"/>
  <c r="AD98" i="19"/>
  <c r="AB98" i="19"/>
  <c r="Y98" i="19"/>
  <c r="W98" i="19"/>
  <c r="X98" i="19" s="1"/>
  <c r="V98" i="19"/>
  <c r="U98" i="19"/>
  <c r="T98" i="19"/>
  <c r="R98" i="19"/>
  <c r="O98" i="19"/>
  <c r="L98" i="19" s="1"/>
  <c r="M98" i="19" s="1"/>
  <c r="N98" i="19"/>
  <c r="K98" i="19"/>
  <c r="J98" i="19"/>
  <c r="I98" i="19"/>
  <c r="D98" i="19"/>
  <c r="B98" i="19"/>
  <c r="A98" i="19"/>
  <c r="AE97" i="19"/>
  <c r="AD97" i="19"/>
  <c r="AB97" i="19"/>
  <c r="Y97" i="19"/>
  <c r="V97" i="19"/>
  <c r="U97" i="19"/>
  <c r="W97" i="19" s="1"/>
  <c r="X97" i="19" s="1"/>
  <c r="T97" i="19"/>
  <c r="R97" i="19"/>
  <c r="O97" i="19"/>
  <c r="N97" i="19"/>
  <c r="L97" i="19"/>
  <c r="M97" i="19" s="1"/>
  <c r="K97" i="19"/>
  <c r="J97" i="19"/>
  <c r="I97" i="19"/>
  <c r="D97" i="19"/>
  <c r="B97" i="19"/>
  <c r="A97" i="19"/>
  <c r="AE96" i="19"/>
  <c r="AD96" i="19"/>
  <c r="AB96" i="19"/>
  <c r="AA96" i="19"/>
  <c r="Y96" i="19"/>
  <c r="V96" i="19"/>
  <c r="U96" i="19"/>
  <c r="W96" i="19" s="1"/>
  <c r="X96" i="19" s="1"/>
  <c r="Z96" i="19" s="1"/>
  <c r="T96" i="19"/>
  <c r="R96" i="19"/>
  <c r="O96" i="19"/>
  <c r="N96" i="19"/>
  <c r="K96" i="19"/>
  <c r="J96" i="19"/>
  <c r="L96" i="19" s="1"/>
  <c r="M96" i="19" s="1"/>
  <c r="I96" i="19"/>
  <c r="D96" i="19"/>
  <c r="B96" i="19"/>
  <c r="A96" i="19"/>
  <c r="AE95" i="19"/>
  <c r="AD95" i="19"/>
  <c r="AB95" i="19"/>
  <c r="Y95" i="19"/>
  <c r="V95" i="19"/>
  <c r="W95" i="19" s="1"/>
  <c r="X95" i="19" s="1"/>
  <c r="AA95" i="19" s="1"/>
  <c r="U95" i="19"/>
  <c r="T95" i="19"/>
  <c r="R95" i="19"/>
  <c r="O95" i="19"/>
  <c r="N95" i="19"/>
  <c r="K95" i="19"/>
  <c r="J95" i="19"/>
  <c r="L95" i="19" s="1"/>
  <c r="M95" i="19" s="1"/>
  <c r="P95" i="19" s="1"/>
  <c r="I95" i="19"/>
  <c r="D95" i="19"/>
  <c r="B95" i="19"/>
  <c r="A95" i="19"/>
  <c r="AE94" i="19"/>
  <c r="AD94" i="19"/>
  <c r="AB94" i="19"/>
  <c r="Y94" i="19"/>
  <c r="V94" i="19"/>
  <c r="U94" i="19"/>
  <c r="W94" i="19" s="1"/>
  <c r="X94" i="19" s="1"/>
  <c r="T94" i="19"/>
  <c r="R94" i="19"/>
  <c r="O94" i="19"/>
  <c r="N94" i="19"/>
  <c r="L94" i="19"/>
  <c r="M94" i="19" s="1"/>
  <c r="K94" i="19"/>
  <c r="J94" i="19"/>
  <c r="I94" i="19"/>
  <c r="D94" i="19"/>
  <c r="B94" i="19"/>
  <c r="A94" i="19"/>
  <c r="AE93" i="19"/>
  <c r="AD93" i="19"/>
  <c r="AB93" i="19"/>
  <c r="Y93" i="19"/>
  <c r="V93" i="19"/>
  <c r="U93" i="19"/>
  <c r="W93" i="19" s="1"/>
  <c r="X93" i="19" s="1"/>
  <c r="T93" i="19"/>
  <c r="R93" i="19"/>
  <c r="O93" i="19"/>
  <c r="N93" i="19"/>
  <c r="L93" i="19"/>
  <c r="M93" i="19" s="1"/>
  <c r="P93" i="19" s="1"/>
  <c r="K93" i="19"/>
  <c r="J93" i="19"/>
  <c r="I93" i="19"/>
  <c r="D93" i="19"/>
  <c r="B93" i="19"/>
  <c r="A93" i="19"/>
  <c r="AE92" i="19"/>
  <c r="AD92" i="19"/>
  <c r="AB92" i="19"/>
  <c r="AA92" i="19"/>
  <c r="Z92" i="19"/>
  <c r="Y92" i="19"/>
  <c r="V92" i="19"/>
  <c r="W92" i="19" s="1"/>
  <c r="X92" i="19" s="1"/>
  <c r="U92" i="19"/>
  <c r="T92" i="19"/>
  <c r="R92" i="19"/>
  <c r="O92" i="19"/>
  <c r="N92" i="19"/>
  <c r="L92" i="19"/>
  <c r="M92" i="19" s="1"/>
  <c r="K92" i="19"/>
  <c r="J92" i="19"/>
  <c r="I92" i="19"/>
  <c r="D92" i="19"/>
  <c r="B92" i="19"/>
  <c r="A92" i="19"/>
  <c r="AE91" i="19"/>
  <c r="AD91" i="19"/>
  <c r="AB91" i="19"/>
  <c r="Y91" i="19"/>
  <c r="V91" i="19"/>
  <c r="U91" i="19"/>
  <c r="W91" i="19" s="1"/>
  <c r="X91" i="19" s="1"/>
  <c r="T91" i="19"/>
  <c r="R91" i="19"/>
  <c r="Q91" i="19"/>
  <c r="O91" i="19"/>
  <c r="N91" i="19"/>
  <c r="L91" i="19"/>
  <c r="M91" i="19" s="1"/>
  <c r="P91" i="19" s="1"/>
  <c r="K91" i="19"/>
  <c r="J91" i="19"/>
  <c r="I91" i="19"/>
  <c r="D91" i="19"/>
  <c r="B91" i="19"/>
  <c r="A91" i="19"/>
  <c r="AE90" i="19"/>
  <c r="AD90" i="19"/>
  <c r="AB90" i="19"/>
  <c r="Y90" i="19"/>
  <c r="V90" i="19"/>
  <c r="U90" i="19"/>
  <c r="W90" i="19" s="1"/>
  <c r="X90" i="19" s="1"/>
  <c r="T90" i="19"/>
  <c r="R90" i="19"/>
  <c r="O90" i="19"/>
  <c r="N90" i="19"/>
  <c r="K90" i="19"/>
  <c r="J90" i="19"/>
  <c r="L90" i="19" s="1"/>
  <c r="M90" i="19" s="1"/>
  <c r="I90" i="19"/>
  <c r="D90" i="19"/>
  <c r="B90" i="19"/>
  <c r="A90" i="19"/>
  <c r="AE89" i="19"/>
  <c r="AD89" i="19"/>
  <c r="AB89" i="19"/>
  <c r="Y89" i="19"/>
  <c r="W89" i="19"/>
  <c r="X89" i="19" s="1"/>
  <c r="V89" i="19"/>
  <c r="U89" i="19"/>
  <c r="T89" i="19"/>
  <c r="R89" i="19"/>
  <c r="O89" i="19"/>
  <c r="N89" i="19"/>
  <c r="K89" i="19"/>
  <c r="J89" i="19"/>
  <c r="L89" i="19" s="1"/>
  <c r="M89" i="19" s="1"/>
  <c r="I89" i="19"/>
  <c r="D89" i="19"/>
  <c r="B89" i="19"/>
  <c r="A89" i="19"/>
  <c r="AE88" i="19"/>
  <c r="AD88" i="19"/>
  <c r="AB88" i="19"/>
  <c r="Y88" i="19"/>
  <c r="W88" i="19"/>
  <c r="X88" i="19" s="1"/>
  <c r="V88" i="19"/>
  <c r="U88" i="19"/>
  <c r="T88" i="19"/>
  <c r="R88" i="19"/>
  <c r="O88" i="19"/>
  <c r="N88" i="19"/>
  <c r="K88" i="19"/>
  <c r="J88" i="19"/>
  <c r="L88" i="19" s="1"/>
  <c r="M88" i="19" s="1"/>
  <c r="I88" i="19"/>
  <c r="D88" i="19"/>
  <c r="B88" i="19"/>
  <c r="A88" i="19"/>
  <c r="AE87" i="19"/>
  <c r="AD87" i="19"/>
  <c r="AB87" i="19"/>
  <c r="Y87" i="19"/>
  <c r="V87" i="19"/>
  <c r="U87" i="19"/>
  <c r="W87" i="19" s="1"/>
  <c r="X87" i="19" s="1"/>
  <c r="AA87" i="19" s="1"/>
  <c r="T87" i="19"/>
  <c r="R87" i="19"/>
  <c r="O87" i="19"/>
  <c r="N87" i="19"/>
  <c r="K87" i="19"/>
  <c r="J87" i="19"/>
  <c r="L87" i="19" s="1"/>
  <c r="M87" i="19" s="1"/>
  <c r="I87" i="19"/>
  <c r="D87" i="19"/>
  <c r="B87" i="19"/>
  <c r="A87" i="19"/>
  <c r="AE86" i="19"/>
  <c r="AD86" i="19"/>
  <c r="AB86" i="19"/>
  <c r="Y86" i="19"/>
  <c r="W86" i="19"/>
  <c r="X86" i="19" s="1"/>
  <c r="AA86" i="19" s="1"/>
  <c r="V86" i="19"/>
  <c r="U86" i="19"/>
  <c r="T86" i="19"/>
  <c r="R86" i="19"/>
  <c r="O86" i="19"/>
  <c r="N86" i="19"/>
  <c r="K86" i="19"/>
  <c r="J86" i="19"/>
  <c r="I86" i="19"/>
  <c r="D86" i="19"/>
  <c r="B86" i="19"/>
  <c r="A86" i="19"/>
  <c r="AE85" i="19"/>
  <c r="AD85" i="19"/>
  <c r="AB85" i="19"/>
  <c r="Y85" i="19"/>
  <c r="V85" i="19"/>
  <c r="U85" i="19"/>
  <c r="W85" i="19" s="1"/>
  <c r="X85" i="19" s="1"/>
  <c r="T85" i="19"/>
  <c r="R85" i="19"/>
  <c r="Q85" i="19"/>
  <c r="O85" i="19"/>
  <c r="N85" i="19"/>
  <c r="K85" i="19"/>
  <c r="J85" i="19"/>
  <c r="L85" i="19" s="1"/>
  <c r="M85" i="19" s="1"/>
  <c r="P85" i="19" s="1"/>
  <c r="I85" i="19"/>
  <c r="D85" i="19"/>
  <c r="B85" i="19"/>
  <c r="A85" i="19"/>
  <c r="AE84" i="19"/>
  <c r="AD84" i="19"/>
  <c r="AB84" i="19"/>
  <c r="Y84" i="19"/>
  <c r="V84" i="19"/>
  <c r="U84" i="19"/>
  <c r="W84" i="19" s="1"/>
  <c r="X84" i="19" s="1"/>
  <c r="T84" i="19"/>
  <c r="R84" i="19"/>
  <c r="O84" i="19"/>
  <c r="N84" i="19"/>
  <c r="K84" i="19"/>
  <c r="J84" i="19"/>
  <c r="L84" i="19" s="1"/>
  <c r="M84" i="19" s="1"/>
  <c r="Q84" i="19" s="1"/>
  <c r="I84" i="19"/>
  <c r="D84" i="19"/>
  <c r="B84" i="19"/>
  <c r="A84" i="19"/>
  <c r="AE83" i="19"/>
  <c r="AB83" i="19" s="1"/>
  <c r="W83" i="19"/>
  <c r="X83" i="19" s="1"/>
  <c r="T83" i="19"/>
  <c r="K83" i="19"/>
  <c r="J83" i="19"/>
  <c r="L83" i="19" s="1"/>
  <c r="I83" i="19"/>
  <c r="AE80" i="19"/>
  <c r="AD80" i="19"/>
  <c r="AB80" i="19"/>
  <c r="AA80" i="19"/>
  <c r="Y80" i="19"/>
  <c r="V80" i="19"/>
  <c r="U80" i="19"/>
  <c r="W80" i="19" s="1"/>
  <c r="X80" i="19" s="1"/>
  <c r="Z80" i="19" s="1"/>
  <c r="T80" i="19"/>
  <c r="R80" i="19"/>
  <c r="O80" i="19"/>
  <c r="N80" i="19"/>
  <c r="K80" i="19"/>
  <c r="J80" i="19"/>
  <c r="L80" i="19" s="1"/>
  <c r="M80" i="19" s="1"/>
  <c r="I80" i="19"/>
  <c r="D80" i="19"/>
  <c r="B80" i="19"/>
  <c r="A80" i="19"/>
  <c r="AE79" i="19"/>
  <c r="AD79" i="19"/>
  <c r="AB79" i="19"/>
  <c r="Y79" i="19"/>
  <c r="V79" i="19"/>
  <c r="U79" i="19"/>
  <c r="W79" i="19" s="1"/>
  <c r="X79" i="19" s="1"/>
  <c r="T79" i="19"/>
  <c r="R79" i="19"/>
  <c r="O79" i="19"/>
  <c r="N79" i="19"/>
  <c r="L79" i="19"/>
  <c r="M79" i="19" s="1"/>
  <c r="K79" i="19"/>
  <c r="J79" i="19"/>
  <c r="I79" i="19"/>
  <c r="D79" i="19"/>
  <c r="B79" i="19"/>
  <c r="A79" i="19"/>
  <c r="AE78" i="19"/>
  <c r="AD78" i="19"/>
  <c r="AB78" i="19"/>
  <c r="Y78" i="19"/>
  <c r="V78" i="19"/>
  <c r="U78" i="19"/>
  <c r="T78" i="19"/>
  <c r="R78" i="19"/>
  <c r="Q78" i="19"/>
  <c r="O78" i="19"/>
  <c r="N78" i="19"/>
  <c r="K78" i="19"/>
  <c r="J78" i="19"/>
  <c r="L78" i="19" s="1"/>
  <c r="M78" i="19" s="1"/>
  <c r="P78" i="19" s="1"/>
  <c r="I78" i="19"/>
  <c r="D78" i="19"/>
  <c r="B78" i="19"/>
  <c r="A78" i="19"/>
  <c r="AE77" i="19"/>
  <c r="AD77" i="19"/>
  <c r="AB77" i="19"/>
  <c r="AA77" i="19"/>
  <c r="Z77" i="19"/>
  <c r="Y77" i="19"/>
  <c r="V77" i="19"/>
  <c r="U77" i="19"/>
  <c r="W77" i="19" s="1"/>
  <c r="X77" i="19" s="1"/>
  <c r="T77" i="19"/>
  <c r="R77" i="19"/>
  <c r="O77" i="19"/>
  <c r="N77" i="19"/>
  <c r="K77" i="19"/>
  <c r="J77" i="19"/>
  <c r="L77" i="19" s="1"/>
  <c r="M77" i="19" s="1"/>
  <c r="Q77" i="19" s="1"/>
  <c r="I77" i="19"/>
  <c r="D77" i="19"/>
  <c r="B77" i="19"/>
  <c r="A77" i="19"/>
  <c r="AE76" i="19"/>
  <c r="AD76" i="19"/>
  <c r="AB76" i="19"/>
  <c r="Z76" i="19"/>
  <c r="Y76" i="19"/>
  <c r="V76" i="19"/>
  <c r="U76" i="19"/>
  <c r="W76" i="19" s="1"/>
  <c r="X76" i="19" s="1"/>
  <c r="AA76" i="19" s="1"/>
  <c r="T76" i="19"/>
  <c r="R76" i="19"/>
  <c r="O76" i="19"/>
  <c r="N76" i="19"/>
  <c r="K76" i="19"/>
  <c r="J76" i="19"/>
  <c r="L76" i="19" s="1"/>
  <c r="M76" i="19" s="1"/>
  <c r="I76" i="19"/>
  <c r="D76" i="19"/>
  <c r="B76" i="19"/>
  <c r="A76" i="19"/>
  <c r="AE75" i="19"/>
  <c r="AD75" i="19"/>
  <c r="AB75" i="19"/>
  <c r="Y75" i="19"/>
  <c r="V75" i="19"/>
  <c r="W75" i="19" s="1"/>
  <c r="X75" i="19" s="1"/>
  <c r="U75" i="19"/>
  <c r="T75" i="19"/>
  <c r="R75" i="19"/>
  <c r="O75" i="19"/>
  <c r="N75" i="19"/>
  <c r="K75" i="19"/>
  <c r="J75" i="19"/>
  <c r="I75" i="19"/>
  <c r="D75" i="19"/>
  <c r="B75" i="19"/>
  <c r="A75" i="19"/>
  <c r="AE74" i="19"/>
  <c r="AD74" i="19"/>
  <c r="AB74" i="19"/>
  <c r="Y74" i="19"/>
  <c r="V74" i="19"/>
  <c r="U74" i="19"/>
  <c r="W74" i="19" s="1"/>
  <c r="X74" i="19" s="1"/>
  <c r="T74" i="19"/>
  <c r="R74" i="19"/>
  <c r="Q74" i="19"/>
  <c r="P74" i="19"/>
  <c r="O74" i="19"/>
  <c r="N74" i="19"/>
  <c r="L74" i="19"/>
  <c r="M74" i="19" s="1"/>
  <c r="K74" i="19"/>
  <c r="J74" i="19"/>
  <c r="I74" i="19"/>
  <c r="D74" i="19"/>
  <c r="B74" i="19"/>
  <c r="A74" i="19"/>
  <c r="AE73" i="19"/>
  <c r="AD73" i="19"/>
  <c r="AB73" i="19"/>
  <c r="AA73" i="19"/>
  <c r="Z73" i="19"/>
  <c r="Y73" i="19"/>
  <c r="V73" i="19"/>
  <c r="U73" i="19"/>
  <c r="W73" i="19" s="1"/>
  <c r="X73" i="19" s="1"/>
  <c r="T73" i="19"/>
  <c r="R73" i="19"/>
  <c r="O73" i="19"/>
  <c r="N73" i="19"/>
  <c r="K73" i="19"/>
  <c r="J73" i="19"/>
  <c r="L73" i="19" s="1"/>
  <c r="M73" i="19" s="1"/>
  <c r="I73" i="19"/>
  <c r="D73" i="19"/>
  <c r="B73" i="19"/>
  <c r="A73" i="19"/>
  <c r="AE72" i="19"/>
  <c r="AD72" i="19"/>
  <c r="AB72" i="19"/>
  <c r="AA72" i="19"/>
  <c r="Z72" i="19"/>
  <c r="Y72" i="19"/>
  <c r="V72" i="19"/>
  <c r="U72" i="19"/>
  <c r="W72" i="19" s="1"/>
  <c r="X72" i="19" s="1"/>
  <c r="T72" i="19"/>
  <c r="R72" i="19"/>
  <c r="O72" i="19"/>
  <c r="N72" i="19"/>
  <c r="K72" i="19"/>
  <c r="J72" i="19"/>
  <c r="L72" i="19" s="1"/>
  <c r="M72" i="19" s="1"/>
  <c r="I72" i="19"/>
  <c r="D72" i="19"/>
  <c r="B72" i="19"/>
  <c r="A72" i="19"/>
  <c r="AE71" i="19"/>
  <c r="AD71" i="19"/>
  <c r="AB71" i="19"/>
  <c r="Y71" i="19"/>
  <c r="V71" i="19"/>
  <c r="U71" i="19"/>
  <c r="W71" i="19" s="1"/>
  <c r="X71" i="19" s="1"/>
  <c r="T71" i="19"/>
  <c r="R71" i="19"/>
  <c r="O71" i="19"/>
  <c r="L71" i="19" s="1"/>
  <c r="M71" i="19" s="1"/>
  <c r="N71" i="19"/>
  <c r="K71" i="19"/>
  <c r="J71" i="19"/>
  <c r="I71" i="19"/>
  <c r="D71" i="19"/>
  <c r="B71" i="19"/>
  <c r="A71" i="19"/>
  <c r="AE70" i="19"/>
  <c r="AD70" i="19"/>
  <c r="AB70" i="19"/>
  <c r="Z70" i="19"/>
  <c r="Y70" i="19"/>
  <c r="X70" i="19"/>
  <c r="AA70" i="19" s="1"/>
  <c r="V70" i="19"/>
  <c r="U70" i="19"/>
  <c r="W70" i="19" s="1"/>
  <c r="T70" i="19"/>
  <c r="R70" i="19"/>
  <c r="O70" i="19"/>
  <c r="N70" i="19"/>
  <c r="K70" i="19"/>
  <c r="J70" i="19"/>
  <c r="L70" i="19" s="1"/>
  <c r="M70" i="19" s="1"/>
  <c r="I70" i="19"/>
  <c r="D70" i="19"/>
  <c r="B70" i="19"/>
  <c r="A70" i="19"/>
  <c r="AE69" i="19"/>
  <c r="AD69" i="19"/>
  <c r="AB69" i="19"/>
  <c r="Y69" i="19"/>
  <c r="W69" i="19"/>
  <c r="X69" i="19" s="1"/>
  <c r="V69" i="19"/>
  <c r="U69" i="19"/>
  <c r="T69" i="19"/>
  <c r="R69" i="19"/>
  <c r="O69" i="19"/>
  <c r="N69" i="19"/>
  <c r="L69" i="19"/>
  <c r="M69" i="19" s="1"/>
  <c r="Q69" i="19" s="1"/>
  <c r="K69" i="19"/>
  <c r="J69" i="19"/>
  <c r="I69" i="19"/>
  <c r="D69" i="19"/>
  <c r="B69" i="19"/>
  <c r="A69" i="19"/>
  <c r="AE68" i="19"/>
  <c r="AD68" i="19"/>
  <c r="AB68" i="19"/>
  <c r="Y68" i="19"/>
  <c r="V68" i="19"/>
  <c r="U68" i="19"/>
  <c r="W68" i="19" s="1"/>
  <c r="X68" i="19" s="1"/>
  <c r="T68" i="19"/>
  <c r="R68" i="19"/>
  <c r="O68" i="19"/>
  <c r="N68" i="19"/>
  <c r="K68" i="19"/>
  <c r="J68" i="19"/>
  <c r="L68" i="19" s="1"/>
  <c r="M68" i="19" s="1"/>
  <c r="I68" i="19"/>
  <c r="D68" i="19"/>
  <c r="B68" i="19"/>
  <c r="A68" i="19"/>
  <c r="AE67" i="19"/>
  <c r="AD67" i="19"/>
  <c r="AB67" i="19"/>
  <c r="Y67" i="19"/>
  <c r="V67" i="19"/>
  <c r="U67" i="19"/>
  <c r="W67" i="19" s="1"/>
  <c r="X67" i="19" s="1"/>
  <c r="T67" i="19"/>
  <c r="R67" i="19"/>
  <c r="O67" i="19"/>
  <c r="N67" i="19"/>
  <c r="K67" i="19"/>
  <c r="J67" i="19"/>
  <c r="L67" i="19" s="1"/>
  <c r="M67" i="19" s="1"/>
  <c r="I67" i="19"/>
  <c r="D67" i="19"/>
  <c r="B67" i="19"/>
  <c r="A67" i="19"/>
  <c r="AE66" i="19"/>
  <c r="AD66" i="19"/>
  <c r="AB66" i="19"/>
  <c r="Y66" i="19"/>
  <c r="V66" i="19"/>
  <c r="U66" i="19"/>
  <c r="W66" i="19" s="1"/>
  <c r="X66" i="19" s="1"/>
  <c r="Z66" i="19" s="1"/>
  <c r="T66" i="19"/>
  <c r="R66" i="19"/>
  <c r="O66" i="19"/>
  <c r="N66" i="19"/>
  <c r="K66" i="19"/>
  <c r="J66" i="19"/>
  <c r="L66" i="19" s="1"/>
  <c r="M66" i="19" s="1"/>
  <c r="P66" i="19" s="1"/>
  <c r="I66" i="19"/>
  <c r="D66" i="19"/>
  <c r="B66" i="19"/>
  <c r="A66" i="19"/>
  <c r="AE65" i="19"/>
  <c r="AD65" i="19"/>
  <c r="AB65" i="19"/>
  <c r="AA65" i="19"/>
  <c r="Z65" i="19"/>
  <c r="Y65" i="19"/>
  <c r="V65" i="19"/>
  <c r="U65" i="19"/>
  <c r="W65" i="19" s="1"/>
  <c r="X65" i="19" s="1"/>
  <c r="T65" i="19"/>
  <c r="R65" i="19"/>
  <c r="O65" i="19"/>
  <c r="N65" i="19"/>
  <c r="L65" i="19"/>
  <c r="M65" i="19" s="1"/>
  <c r="K65" i="19"/>
  <c r="J65" i="19"/>
  <c r="I65" i="19"/>
  <c r="D65" i="19"/>
  <c r="B65" i="19"/>
  <c r="A65" i="19"/>
  <c r="AE64" i="19"/>
  <c r="AD64" i="19"/>
  <c r="AB64" i="19"/>
  <c r="Y64" i="19"/>
  <c r="V64" i="19"/>
  <c r="U64" i="19"/>
  <c r="W64" i="19" s="1"/>
  <c r="X64" i="19" s="1"/>
  <c r="T64" i="19"/>
  <c r="R64" i="19"/>
  <c r="O64" i="19"/>
  <c r="N64" i="19"/>
  <c r="K64" i="19"/>
  <c r="J64" i="19"/>
  <c r="I64" i="19"/>
  <c r="D64" i="19"/>
  <c r="B64" i="19"/>
  <c r="A64" i="19"/>
  <c r="AE63" i="19"/>
  <c r="AD63" i="19"/>
  <c r="AB63" i="19"/>
  <c r="Y63" i="19"/>
  <c r="V63" i="19"/>
  <c r="U63" i="19"/>
  <c r="W63" i="19" s="1"/>
  <c r="X63" i="19" s="1"/>
  <c r="AA63" i="19" s="1"/>
  <c r="T63" i="19"/>
  <c r="R63" i="19"/>
  <c r="O63" i="19"/>
  <c r="N63" i="19"/>
  <c r="K63" i="19"/>
  <c r="J63" i="19"/>
  <c r="L63" i="19" s="1"/>
  <c r="M63" i="19" s="1"/>
  <c r="I63" i="19"/>
  <c r="D63" i="19"/>
  <c r="B63" i="19"/>
  <c r="A63" i="19"/>
  <c r="AE62" i="19"/>
  <c r="AD62" i="19"/>
  <c r="AB62" i="19"/>
  <c r="Y62" i="19"/>
  <c r="X62" i="19"/>
  <c r="V62" i="19"/>
  <c r="U62" i="19"/>
  <c r="W62" i="19" s="1"/>
  <c r="T62" i="19"/>
  <c r="R62" i="19"/>
  <c r="O62" i="19"/>
  <c r="N62" i="19"/>
  <c r="K62" i="19"/>
  <c r="J62" i="19"/>
  <c r="L62" i="19" s="1"/>
  <c r="M62" i="19" s="1"/>
  <c r="I62" i="19"/>
  <c r="D62" i="19"/>
  <c r="B62" i="19"/>
  <c r="A62" i="19"/>
  <c r="AE61" i="19"/>
  <c r="AD61" i="19"/>
  <c r="AB61" i="19"/>
  <c r="Y61" i="19"/>
  <c r="V61" i="19"/>
  <c r="W61" i="19" s="1"/>
  <c r="X61" i="19" s="1"/>
  <c r="U61" i="19"/>
  <c r="T61" i="19"/>
  <c r="R61" i="19"/>
  <c r="O61" i="19"/>
  <c r="N61" i="19"/>
  <c r="K61" i="19"/>
  <c r="J61" i="19"/>
  <c r="L61" i="19" s="1"/>
  <c r="M61" i="19" s="1"/>
  <c r="I61" i="19"/>
  <c r="D61" i="19"/>
  <c r="B61" i="19"/>
  <c r="A61" i="19"/>
  <c r="AE60" i="19"/>
  <c r="AD60" i="19"/>
  <c r="AB60" i="19"/>
  <c r="Y60" i="19"/>
  <c r="V60" i="19"/>
  <c r="U60" i="19"/>
  <c r="W60" i="19" s="1"/>
  <c r="X60" i="19" s="1"/>
  <c r="T60" i="19"/>
  <c r="R60" i="19"/>
  <c r="P60" i="19"/>
  <c r="O60" i="19"/>
  <c r="L60" i="19" s="1"/>
  <c r="M60" i="19" s="1"/>
  <c r="Q60" i="19" s="1"/>
  <c r="N60" i="19"/>
  <c r="K60" i="19"/>
  <c r="J60" i="19"/>
  <c r="I60" i="19"/>
  <c r="D60" i="19"/>
  <c r="B60" i="19"/>
  <c r="A60" i="19"/>
  <c r="AE59" i="19"/>
  <c r="AD59" i="19"/>
  <c r="AB59" i="19"/>
  <c r="Y59" i="19"/>
  <c r="W59" i="19"/>
  <c r="X59" i="19" s="1"/>
  <c r="AA59" i="19" s="1"/>
  <c r="V59" i="19"/>
  <c r="U59" i="19"/>
  <c r="T59" i="19"/>
  <c r="R59" i="19"/>
  <c r="O59" i="19"/>
  <c r="N59" i="19"/>
  <c r="K59" i="19"/>
  <c r="J59" i="19"/>
  <c r="L59" i="19" s="1"/>
  <c r="M59" i="19" s="1"/>
  <c r="I59" i="19"/>
  <c r="D59" i="19"/>
  <c r="B59" i="19"/>
  <c r="A59" i="19"/>
  <c r="AE58" i="19"/>
  <c r="AD58" i="19"/>
  <c r="AB58" i="19"/>
  <c r="AA58" i="19"/>
  <c r="Y58" i="19"/>
  <c r="V58" i="19"/>
  <c r="U58" i="19"/>
  <c r="W58" i="19" s="1"/>
  <c r="X58" i="19" s="1"/>
  <c r="Z58" i="19" s="1"/>
  <c r="T58" i="19"/>
  <c r="R58" i="19"/>
  <c r="O58" i="19"/>
  <c r="N58" i="19"/>
  <c r="K58" i="19"/>
  <c r="J58" i="19"/>
  <c r="L58" i="19" s="1"/>
  <c r="M58" i="19" s="1"/>
  <c r="I58" i="19"/>
  <c r="D58" i="19"/>
  <c r="B58" i="19"/>
  <c r="A58" i="19"/>
  <c r="AE57" i="19"/>
  <c r="AD57" i="19"/>
  <c r="AB57" i="19"/>
  <c r="Y57" i="19"/>
  <c r="V57" i="19"/>
  <c r="U57" i="19"/>
  <c r="W57" i="19" s="1"/>
  <c r="X57" i="19" s="1"/>
  <c r="T57" i="19"/>
  <c r="R57" i="19"/>
  <c r="Q57" i="19"/>
  <c r="O57" i="19"/>
  <c r="N57" i="19"/>
  <c r="K57" i="19"/>
  <c r="J57" i="19"/>
  <c r="L57" i="19" s="1"/>
  <c r="M57" i="19" s="1"/>
  <c r="P57" i="19" s="1"/>
  <c r="I57" i="19"/>
  <c r="D57" i="19"/>
  <c r="B57" i="19"/>
  <c r="A57" i="19"/>
  <c r="AE56" i="19"/>
  <c r="AD56" i="19"/>
  <c r="AB56" i="19"/>
  <c r="AA56" i="19"/>
  <c r="Z56" i="19"/>
  <c r="Y56" i="19"/>
  <c r="V56" i="19"/>
  <c r="U56" i="19"/>
  <c r="W56" i="19" s="1"/>
  <c r="X56" i="19" s="1"/>
  <c r="T56" i="19"/>
  <c r="R56" i="19"/>
  <c r="O56" i="19"/>
  <c r="N56" i="19"/>
  <c r="K56" i="19"/>
  <c r="J56" i="19"/>
  <c r="L56" i="19" s="1"/>
  <c r="M56" i="19" s="1"/>
  <c r="I56" i="19"/>
  <c r="D56" i="19"/>
  <c r="B56" i="19"/>
  <c r="A56" i="19"/>
  <c r="AE55" i="19"/>
  <c r="AD55" i="19"/>
  <c r="AB55" i="19"/>
  <c r="Y55" i="19"/>
  <c r="V55" i="19"/>
  <c r="U55" i="19"/>
  <c r="W55" i="19" s="1"/>
  <c r="X55" i="19" s="1"/>
  <c r="T55" i="19"/>
  <c r="R55" i="19"/>
  <c r="O55" i="19"/>
  <c r="L55" i="19" s="1"/>
  <c r="M55" i="19" s="1"/>
  <c r="Q55" i="19" s="1"/>
  <c r="N55" i="19"/>
  <c r="K55" i="19"/>
  <c r="J55" i="19"/>
  <c r="I55" i="19"/>
  <c r="D55" i="19"/>
  <c r="B55" i="19"/>
  <c r="A55" i="19"/>
  <c r="AE54" i="19"/>
  <c r="AD54" i="19"/>
  <c r="AB54" i="19"/>
  <c r="Y54" i="19"/>
  <c r="X54" i="19"/>
  <c r="AA54" i="19" s="1"/>
  <c r="V54" i="19"/>
  <c r="U54" i="19"/>
  <c r="W54" i="19" s="1"/>
  <c r="T54" i="19"/>
  <c r="R54" i="19"/>
  <c r="O54" i="19"/>
  <c r="N54" i="19"/>
  <c r="K54" i="19"/>
  <c r="J54" i="19"/>
  <c r="I54" i="19"/>
  <c r="D54" i="19"/>
  <c r="B54" i="19"/>
  <c r="A54" i="19"/>
  <c r="AE53" i="19"/>
  <c r="AD53" i="19"/>
  <c r="AB53" i="19"/>
  <c r="Y53" i="19"/>
  <c r="W53" i="19"/>
  <c r="X53" i="19" s="1"/>
  <c r="V53" i="19"/>
  <c r="U53" i="19"/>
  <c r="T53" i="19"/>
  <c r="R53" i="19"/>
  <c r="O53" i="19"/>
  <c r="N53" i="19"/>
  <c r="L53" i="19"/>
  <c r="M53" i="19" s="1"/>
  <c r="Q53" i="19" s="1"/>
  <c r="K53" i="19"/>
  <c r="J53" i="19"/>
  <c r="I53" i="19"/>
  <c r="D53" i="19"/>
  <c r="B53" i="19"/>
  <c r="A53" i="19"/>
  <c r="AE52" i="19"/>
  <c r="AD52" i="19"/>
  <c r="AB52" i="19"/>
  <c r="AA52" i="19"/>
  <c r="Y52" i="19"/>
  <c r="V52" i="19"/>
  <c r="U52" i="19"/>
  <c r="W52" i="19" s="1"/>
  <c r="X52" i="19" s="1"/>
  <c r="Z52" i="19" s="1"/>
  <c r="T52" i="19"/>
  <c r="R52" i="19"/>
  <c r="O52" i="19"/>
  <c r="N52" i="19"/>
  <c r="L52" i="19"/>
  <c r="M52" i="19" s="1"/>
  <c r="K52" i="19"/>
  <c r="J52" i="19"/>
  <c r="I52" i="19"/>
  <c r="D52" i="19"/>
  <c r="B52" i="19"/>
  <c r="A52" i="19"/>
  <c r="AE51" i="19"/>
  <c r="AD51" i="19"/>
  <c r="AB51" i="19"/>
  <c r="Y51" i="19"/>
  <c r="V51" i="19"/>
  <c r="U51" i="19"/>
  <c r="W51" i="19" s="1"/>
  <c r="X51" i="19" s="1"/>
  <c r="T51" i="19"/>
  <c r="R51" i="19"/>
  <c r="O51" i="19"/>
  <c r="N51" i="19"/>
  <c r="K51" i="19"/>
  <c r="J51" i="19"/>
  <c r="L51" i="19" s="1"/>
  <c r="M51" i="19" s="1"/>
  <c r="Q51" i="19" s="1"/>
  <c r="I51" i="19"/>
  <c r="D51" i="19"/>
  <c r="B51" i="19"/>
  <c r="A51" i="19"/>
  <c r="AE50" i="19"/>
  <c r="AD50" i="19"/>
  <c r="AB50" i="19"/>
  <c r="Y50" i="19"/>
  <c r="V50" i="19"/>
  <c r="U50" i="19"/>
  <c r="W50" i="19" s="1"/>
  <c r="X50" i="19" s="1"/>
  <c r="T50" i="19"/>
  <c r="R50" i="19"/>
  <c r="Q50" i="19"/>
  <c r="O50" i="19"/>
  <c r="N50" i="19"/>
  <c r="K50" i="19"/>
  <c r="J50" i="19"/>
  <c r="L50" i="19" s="1"/>
  <c r="M50" i="19" s="1"/>
  <c r="P50" i="19" s="1"/>
  <c r="I50" i="19"/>
  <c r="D50" i="19"/>
  <c r="B50" i="19"/>
  <c r="A50" i="19"/>
  <c r="AE49" i="19"/>
  <c r="AD49" i="19"/>
  <c r="AB49" i="19"/>
  <c r="AA49" i="19"/>
  <c r="Z49" i="19"/>
  <c r="Y49" i="19"/>
  <c r="V49" i="19"/>
  <c r="U49" i="19"/>
  <c r="W49" i="19" s="1"/>
  <c r="X49" i="19" s="1"/>
  <c r="T49" i="19"/>
  <c r="R49" i="19"/>
  <c r="O49" i="19"/>
  <c r="N49" i="19"/>
  <c r="K49" i="19"/>
  <c r="J49" i="19"/>
  <c r="L49" i="19" s="1"/>
  <c r="M49" i="19" s="1"/>
  <c r="I49" i="19"/>
  <c r="D49" i="19"/>
  <c r="B49" i="19"/>
  <c r="A49" i="19"/>
  <c r="AE48" i="19"/>
  <c r="AD48" i="19"/>
  <c r="AB48" i="19"/>
  <c r="Y48" i="19"/>
  <c r="V48" i="19"/>
  <c r="U48" i="19"/>
  <c r="W48" i="19" s="1"/>
  <c r="X48" i="19" s="1"/>
  <c r="T48" i="19"/>
  <c r="R48" i="19"/>
  <c r="O48" i="19"/>
  <c r="N48" i="19"/>
  <c r="K48" i="19"/>
  <c r="J48" i="19"/>
  <c r="I48" i="19"/>
  <c r="D48" i="19"/>
  <c r="B48" i="19"/>
  <c r="A48" i="19"/>
  <c r="AE47" i="19"/>
  <c r="AD47" i="19"/>
  <c r="AB47" i="19"/>
  <c r="Y47" i="19"/>
  <c r="V47" i="19"/>
  <c r="U47" i="19"/>
  <c r="W47" i="19" s="1"/>
  <c r="X47" i="19" s="1"/>
  <c r="T47" i="19"/>
  <c r="R47" i="19"/>
  <c r="Q47" i="19"/>
  <c r="P47" i="19"/>
  <c r="O47" i="19"/>
  <c r="L47" i="19" s="1"/>
  <c r="M47" i="19" s="1"/>
  <c r="N47" i="19"/>
  <c r="K47" i="19"/>
  <c r="J47" i="19"/>
  <c r="I47" i="19"/>
  <c r="D47" i="19"/>
  <c r="B47" i="19"/>
  <c r="A47" i="19"/>
  <c r="AE46" i="19"/>
  <c r="Y46" i="19"/>
  <c r="W46" i="19"/>
  <c r="T46" i="19"/>
  <c r="N46" i="19"/>
  <c r="M46" i="19"/>
  <c r="P46" i="19" s="1"/>
  <c r="K46" i="19"/>
  <c r="J46" i="19"/>
  <c r="L46" i="19" s="1"/>
  <c r="R46" i="19" s="1"/>
  <c r="I46" i="19"/>
  <c r="AE43" i="19"/>
  <c r="AD43" i="19"/>
  <c r="AB43" i="19"/>
  <c r="Y43" i="19"/>
  <c r="V43" i="19"/>
  <c r="W43" i="19" s="1"/>
  <c r="X43" i="19" s="1"/>
  <c r="U43" i="19"/>
  <c r="T43" i="19"/>
  <c r="R43" i="19"/>
  <c r="O43" i="19"/>
  <c r="N43" i="19"/>
  <c r="K43" i="19"/>
  <c r="J43" i="19"/>
  <c r="L43" i="19" s="1"/>
  <c r="M43" i="19" s="1"/>
  <c r="P43" i="19" s="1"/>
  <c r="I43" i="19"/>
  <c r="D43" i="19"/>
  <c r="B43" i="19"/>
  <c r="A43" i="19"/>
  <c r="AE42" i="19"/>
  <c r="AD42" i="19"/>
  <c r="AB42" i="19"/>
  <c r="AA42" i="19"/>
  <c r="Y42" i="19"/>
  <c r="V42" i="19"/>
  <c r="W42" i="19" s="1"/>
  <c r="X42" i="19" s="1"/>
  <c r="Z42" i="19" s="1"/>
  <c r="U42" i="19"/>
  <c r="T42" i="19"/>
  <c r="R42" i="19"/>
  <c r="O42" i="19"/>
  <c r="N42" i="19"/>
  <c r="L42" i="19"/>
  <c r="M42" i="19" s="1"/>
  <c r="K42" i="19"/>
  <c r="J42" i="19"/>
  <c r="I42" i="19"/>
  <c r="D42" i="19"/>
  <c r="B42" i="19"/>
  <c r="A42" i="19"/>
  <c r="AE41" i="19"/>
  <c r="AD41" i="19"/>
  <c r="AB41" i="19"/>
  <c r="Y41" i="19"/>
  <c r="V41" i="19"/>
  <c r="U41" i="19"/>
  <c r="W41" i="19" s="1"/>
  <c r="X41" i="19" s="1"/>
  <c r="T41" i="19"/>
  <c r="R41" i="19"/>
  <c r="O41" i="19"/>
  <c r="N41" i="19"/>
  <c r="K41" i="19"/>
  <c r="J41" i="19"/>
  <c r="I41" i="19"/>
  <c r="D41" i="19"/>
  <c r="B41" i="19"/>
  <c r="A41" i="19"/>
  <c r="AE40" i="19"/>
  <c r="AD40" i="19"/>
  <c r="AB40" i="19"/>
  <c r="Y40" i="19"/>
  <c r="V40" i="19"/>
  <c r="W40" i="19" s="1"/>
  <c r="X40" i="19" s="1"/>
  <c r="U40" i="19"/>
  <c r="T40" i="19"/>
  <c r="R40" i="19"/>
  <c r="O40" i="19"/>
  <c r="N40" i="19"/>
  <c r="K40" i="19"/>
  <c r="J40" i="19"/>
  <c r="L40" i="19" s="1"/>
  <c r="M40" i="19" s="1"/>
  <c r="I40" i="19"/>
  <c r="D40" i="19"/>
  <c r="B40" i="19"/>
  <c r="A40" i="19"/>
  <c r="AE39" i="19"/>
  <c r="AD39" i="19"/>
  <c r="AB39" i="19"/>
  <c r="Y39" i="19"/>
  <c r="V39" i="19"/>
  <c r="U39" i="19"/>
  <c r="T39" i="19"/>
  <c r="R39" i="19"/>
  <c r="O39" i="19"/>
  <c r="N39" i="19"/>
  <c r="K39" i="19"/>
  <c r="J39" i="19"/>
  <c r="L39" i="19" s="1"/>
  <c r="M39" i="19" s="1"/>
  <c r="I39" i="19"/>
  <c r="D39" i="19"/>
  <c r="B39" i="19"/>
  <c r="A39" i="19"/>
  <c r="AE38" i="19"/>
  <c r="AD38" i="19"/>
  <c r="AB38" i="19"/>
  <c r="Y38" i="19"/>
  <c r="V38" i="19"/>
  <c r="W38" i="19" s="1"/>
  <c r="X38" i="19" s="1"/>
  <c r="U38" i="19"/>
  <c r="T38" i="19"/>
  <c r="R38" i="19"/>
  <c r="O38" i="19"/>
  <c r="N38" i="19"/>
  <c r="K38" i="19"/>
  <c r="J38" i="19"/>
  <c r="L38" i="19" s="1"/>
  <c r="M38" i="19" s="1"/>
  <c r="I38" i="19"/>
  <c r="D38" i="19"/>
  <c r="B38" i="19"/>
  <c r="A38" i="19"/>
  <c r="AE37" i="19"/>
  <c r="AD37" i="19"/>
  <c r="AB37" i="19"/>
  <c r="Y37" i="19"/>
  <c r="V37" i="19"/>
  <c r="W37" i="19" s="1"/>
  <c r="X37" i="19" s="1"/>
  <c r="Z37" i="19" s="1"/>
  <c r="U37" i="19"/>
  <c r="T37" i="19"/>
  <c r="R37" i="19"/>
  <c r="O37" i="19"/>
  <c r="N37" i="19"/>
  <c r="K37" i="19"/>
  <c r="J37" i="19"/>
  <c r="I37" i="19"/>
  <c r="D37" i="19"/>
  <c r="B37" i="19"/>
  <c r="A37" i="19"/>
  <c r="AE36" i="19"/>
  <c r="AD36" i="19"/>
  <c r="AB36" i="19"/>
  <c r="Y36" i="19"/>
  <c r="V36" i="19"/>
  <c r="W36" i="19" s="1"/>
  <c r="X36" i="19" s="1"/>
  <c r="U36" i="19"/>
  <c r="T36" i="19"/>
  <c r="R36" i="19"/>
  <c r="O36" i="19"/>
  <c r="L36" i="19" s="1"/>
  <c r="M36" i="19" s="1"/>
  <c r="Q36" i="19" s="1"/>
  <c r="N36" i="19"/>
  <c r="K36" i="19"/>
  <c r="J36" i="19"/>
  <c r="I36" i="19"/>
  <c r="D36" i="19"/>
  <c r="B36" i="19"/>
  <c r="A36" i="19"/>
  <c r="AE35" i="19"/>
  <c r="AD35" i="19"/>
  <c r="AB35" i="19"/>
  <c r="Y35" i="19"/>
  <c r="V35" i="19"/>
  <c r="W35" i="19" s="1"/>
  <c r="X35" i="19" s="1"/>
  <c r="U35" i="19"/>
  <c r="T35" i="19"/>
  <c r="R35" i="19"/>
  <c r="O35" i="19"/>
  <c r="N35" i="19"/>
  <c r="K35" i="19"/>
  <c r="J35" i="19"/>
  <c r="L35" i="19" s="1"/>
  <c r="M35" i="19" s="1"/>
  <c r="I35" i="19"/>
  <c r="D35" i="19"/>
  <c r="B35" i="19"/>
  <c r="A35" i="19"/>
  <c r="AE34" i="19"/>
  <c r="AD34" i="19"/>
  <c r="AB34" i="19"/>
  <c r="Y34" i="19"/>
  <c r="W34" i="19"/>
  <c r="X34" i="19" s="1"/>
  <c r="V34" i="19"/>
  <c r="U34" i="19"/>
  <c r="T34" i="19"/>
  <c r="R34" i="19"/>
  <c r="O34" i="19"/>
  <c r="N34" i="19"/>
  <c r="L34" i="19"/>
  <c r="M34" i="19" s="1"/>
  <c r="K34" i="19"/>
  <c r="J34" i="19"/>
  <c r="I34" i="19"/>
  <c r="D34" i="19"/>
  <c r="B34" i="19"/>
  <c r="A34" i="19"/>
  <c r="AE33" i="19"/>
  <c r="AD33" i="19"/>
  <c r="AB33" i="19"/>
  <c r="Y33" i="19"/>
  <c r="V33" i="19"/>
  <c r="U33" i="19"/>
  <c r="T33" i="19"/>
  <c r="R33" i="19"/>
  <c r="O33" i="19"/>
  <c r="N33" i="19"/>
  <c r="K33" i="19"/>
  <c r="J33" i="19"/>
  <c r="L33" i="19" s="1"/>
  <c r="M33" i="19" s="1"/>
  <c r="I33" i="19"/>
  <c r="D33" i="19"/>
  <c r="B33" i="19"/>
  <c r="A33" i="19"/>
  <c r="AE32" i="19"/>
  <c r="AD32" i="19"/>
  <c r="AB32" i="19"/>
  <c r="Y32" i="19"/>
  <c r="W32" i="19"/>
  <c r="X32" i="19" s="1"/>
  <c r="AA32" i="19" s="1"/>
  <c r="V32" i="19"/>
  <c r="U32" i="19"/>
  <c r="T32" i="19"/>
  <c r="R32" i="19"/>
  <c r="O32" i="19"/>
  <c r="N32" i="19"/>
  <c r="K32" i="19"/>
  <c r="J32" i="19"/>
  <c r="L32" i="19" s="1"/>
  <c r="M32" i="19" s="1"/>
  <c r="I32" i="19"/>
  <c r="D32" i="19"/>
  <c r="B32" i="19"/>
  <c r="A32" i="19"/>
  <c r="AE31" i="19"/>
  <c r="AD31" i="19"/>
  <c r="AB31" i="19"/>
  <c r="Y31" i="19"/>
  <c r="V31" i="19"/>
  <c r="W31" i="19" s="1"/>
  <c r="X31" i="19" s="1"/>
  <c r="Z31" i="19" s="1"/>
  <c r="U31" i="19"/>
  <c r="T31" i="19"/>
  <c r="R31" i="19"/>
  <c r="O31" i="19"/>
  <c r="N31" i="19"/>
  <c r="K31" i="19"/>
  <c r="J31" i="19"/>
  <c r="I31" i="19"/>
  <c r="D31" i="19"/>
  <c r="B31" i="19"/>
  <c r="A31" i="19"/>
  <c r="AE30" i="19"/>
  <c r="AD30" i="19"/>
  <c r="AB30" i="19"/>
  <c r="Y30" i="19"/>
  <c r="W30" i="19"/>
  <c r="X30" i="19" s="1"/>
  <c r="V30" i="19"/>
  <c r="U30" i="19"/>
  <c r="T30" i="19"/>
  <c r="R30" i="19"/>
  <c r="O30" i="19"/>
  <c r="N30" i="19"/>
  <c r="L30" i="19"/>
  <c r="M30" i="19" s="1"/>
  <c r="K30" i="19"/>
  <c r="J30" i="19"/>
  <c r="I30" i="19"/>
  <c r="D30" i="19"/>
  <c r="B30" i="19"/>
  <c r="A30" i="19"/>
  <c r="AE29" i="19"/>
  <c r="AD29" i="19"/>
  <c r="AB29" i="19"/>
  <c r="Y29" i="19"/>
  <c r="W29" i="19"/>
  <c r="X29" i="19" s="1"/>
  <c r="V29" i="19"/>
  <c r="U29" i="19"/>
  <c r="T29" i="19"/>
  <c r="R29" i="19"/>
  <c r="O29" i="19"/>
  <c r="N29" i="19"/>
  <c r="K29" i="19"/>
  <c r="J29" i="19"/>
  <c r="I29" i="19"/>
  <c r="D29" i="19"/>
  <c r="B29" i="19"/>
  <c r="A29" i="19"/>
  <c r="AE28" i="19"/>
  <c r="AD28" i="19"/>
  <c r="AB28" i="19"/>
  <c r="Y28" i="19"/>
  <c r="V28" i="19"/>
  <c r="W28" i="19" s="1"/>
  <c r="X28" i="19" s="1"/>
  <c r="U28" i="19"/>
  <c r="T28" i="19"/>
  <c r="R28" i="19"/>
  <c r="O28" i="19"/>
  <c r="N28" i="19"/>
  <c r="K28" i="19"/>
  <c r="J28" i="19"/>
  <c r="L28" i="19" s="1"/>
  <c r="M28" i="19" s="1"/>
  <c r="I28" i="19"/>
  <c r="D28" i="19"/>
  <c r="B28" i="19"/>
  <c r="A28" i="19"/>
  <c r="AE27" i="19"/>
  <c r="AD27" i="19"/>
  <c r="AB27" i="19"/>
  <c r="Y27" i="19"/>
  <c r="V27" i="19"/>
  <c r="U27" i="19"/>
  <c r="W27" i="19" s="1"/>
  <c r="X27" i="19" s="1"/>
  <c r="Z27" i="19" s="1"/>
  <c r="T27" i="19"/>
  <c r="R27" i="19"/>
  <c r="O27" i="19"/>
  <c r="N27" i="19"/>
  <c r="K27" i="19"/>
  <c r="J27" i="19"/>
  <c r="L27" i="19" s="1"/>
  <c r="M27" i="19" s="1"/>
  <c r="Q27" i="19" s="1"/>
  <c r="I27" i="19"/>
  <c r="D27" i="19"/>
  <c r="B27" i="19"/>
  <c r="A27" i="19"/>
  <c r="AE26" i="19"/>
  <c r="AD26" i="19"/>
  <c r="AB26" i="19"/>
  <c r="Y26" i="19"/>
  <c r="V26" i="19"/>
  <c r="W26" i="19" s="1"/>
  <c r="X26" i="19" s="1"/>
  <c r="U26" i="19"/>
  <c r="T26" i="19"/>
  <c r="R26" i="19"/>
  <c r="O26" i="19"/>
  <c r="N26" i="19"/>
  <c r="K26" i="19"/>
  <c r="J26" i="19"/>
  <c r="I26" i="19"/>
  <c r="D26" i="19"/>
  <c r="B26" i="19"/>
  <c r="A26" i="19"/>
  <c r="AE25" i="19"/>
  <c r="AD25" i="19"/>
  <c r="AB25" i="19"/>
  <c r="AA25" i="19"/>
  <c r="Y25" i="19"/>
  <c r="X25" i="19"/>
  <c r="Z25" i="19" s="1"/>
  <c r="W25" i="19"/>
  <c r="V25" i="19"/>
  <c r="U25" i="19"/>
  <c r="T25" i="19"/>
  <c r="R25" i="19"/>
  <c r="O25" i="19"/>
  <c r="N25" i="19"/>
  <c r="K25" i="19"/>
  <c r="J25" i="19"/>
  <c r="L25" i="19" s="1"/>
  <c r="M25" i="19" s="1"/>
  <c r="I25" i="19"/>
  <c r="D25" i="19"/>
  <c r="B25" i="19"/>
  <c r="A25" i="19"/>
  <c r="AE24" i="19"/>
  <c r="AD24" i="19"/>
  <c r="AB24" i="19"/>
  <c r="Y24" i="19"/>
  <c r="W24" i="19"/>
  <c r="X24" i="19" s="1"/>
  <c r="V24" i="19"/>
  <c r="U24" i="19"/>
  <c r="T24" i="19"/>
  <c r="R24" i="19"/>
  <c r="O24" i="19"/>
  <c r="N24" i="19"/>
  <c r="L24" i="19"/>
  <c r="M24" i="19" s="1"/>
  <c r="K24" i="19"/>
  <c r="J24" i="19"/>
  <c r="I24" i="19"/>
  <c r="D24" i="19"/>
  <c r="B24" i="19"/>
  <c r="A24" i="19"/>
  <c r="AE23" i="19"/>
  <c r="AD23" i="19"/>
  <c r="AB23" i="19"/>
  <c r="Y23" i="19"/>
  <c r="V23" i="19"/>
  <c r="U23" i="19"/>
  <c r="W23" i="19" s="1"/>
  <c r="X23" i="19" s="1"/>
  <c r="T23" i="19"/>
  <c r="R23" i="19"/>
  <c r="O23" i="19"/>
  <c r="N23" i="19"/>
  <c r="M23" i="19"/>
  <c r="K23" i="19"/>
  <c r="J23" i="19"/>
  <c r="L23" i="19" s="1"/>
  <c r="I23" i="19"/>
  <c r="D23" i="19"/>
  <c r="B23" i="19"/>
  <c r="A23" i="19"/>
  <c r="AE22" i="19"/>
  <c r="AD22" i="19"/>
  <c r="AB22" i="19"/>
  <c r="AA22" i="19"/>
  <c r="Y22" i="19"/>
  <c r="V22" i="19"/>
  <c r="W22" i="19" s="1"/>
  <c r="X22" i="19" s="1"/>
  <c r="Z22" i="19" s="1"/>
  <c r="U22" i="19"/>
  <c r="T22" i="19"/>
  <c r="R22" i="19"/>
  <c r="P22" i="19"/>
  <c r="O22" i="19"/>
  <c r="N22" i="19"/>
  <c r="K22" i="19"/>
  <c r="J22" i="19"/>
  <c r="L22" i="19" s="1"/>
  <c r="M22" i="19" s="1"/>
  <c r="Q22" i="19" s="1"/>
  <c r="I22" i="19"/>
  <c r="D22" i="19"/>
  <c r="B22" i="19"/>
  <c r="A22" i="19"/>
  <c r="AE21" i="19"/>
  <c r="AD21" i="19"/>
  <c r="AB21" i="19"/>
  <c r="Y21" i="19"/>
  <c r="V21" i="19"/>
  <c r="U21" i="19"/>
  <c r="W21" i="19" s="1"/>
  <c r="X21" i="19" s="1"/>
  <c r="T21" i="19"/>
  <c r="R21" i="19"/>
  <c r="O21" i="19"/>
  <c r="N21" i="19"/>
  <c r="K21" i="19"/>
  <c r="J21" i="19"/>
  <c r="L21" i="19" s="1"/>
  <c r="M21" i="19" s="1"/>
  <c r="I21" i="19"/>
  <c r="D21" i="19"/>
  <c r="B21" i="19"/>
  <c r="A21" i="19"/>
  <c r="AE20" i="19"/>
  <c r="AD20" i="19"/>
  <c r="AB20" i="19"/>
  <c r="Y20" i="19"/>
  <c r="V20" i="19"/>
  <c r="W20" i="19" s="1"/>
  <c r="X20" i="19" s="1"/>
  <c r="U20" i="19"/>
  <c r="T20" i="19"/>
  <c r="R20" i="19"/>
  <c r="O20" i="19"/>
  <c r="N20" i="19"/>
  <c r="L20" i="19"/>
  <c r="M20" i="19" s="1"/>
  <c r="Q20" i="19" s="1"/>
  <c r="K20" i="19"/>
  <c r="J20" i="19"/>
  <c r="I20" i="19"/>
  <c r="D20" i="19"/>
  <c r="B20" i="19"/>
  <c r="A20" i="19"/>
  <c r="AE19" i="19"/>
  <c r="AD19" i="19"/>
  <c r="AB19" i="19"/>
  <c r="Y19" i="19"/>
  <c r="W19" i="19"/>
  <c r="X19" i="19" s="1"/>
  <c r="V19" i="19"/>
  <c r="U19" i="19"/>
  <c r="T19" i="19"/>
  <c r="R19" i="19"/>
  <c r="O19" i="19"/>
  <c r="N19" i="19"/>
  <c r="K19" i="19"/>
  <c r="J19" i="19"/>
  <c r="I19" i="19"/>
  <c r="D19" i="19"/>
  <c r="B19" i="19"/>
  <c r="A19" i="19"/>
  <c r="AE18" i="19"/>
  <c r="AD18" i="19"/>
  <c r="AB18" i="19"/>
  <c r="Z18" i="19"/>
  <c r="Y18" i="19"/>
  <c r="V18" i="19"/>
  <c r="W18" i="19" s="1"/>
  <c r="X18" i="19" s="1"/>
  <c r="AA18" i="19" s="1"/>
  <c r="U18" i="19"/>
  <c r="T18" i="19"/>
  <c r="R18" i="19"/>
  <c r="O18" i="19"/>
  <c r="N18" i="19"/>
  <c r="K18" i="19"/>
  <c r="J18" i="19"/>
  <c r="L18" i="19" s="1"/>
  <c r="M18" i="19" s="1"/>
  <c r="I18" i="19"/>
  <c r="D18" i="19"/>
  <c r="B18" i="19"/>
  <c r="A18" i="19"/>
  <c r="AE17" i="19"/>
  <c r="AD17" i="19"/>
  <c r="AB17" i="19"/>
  <c r="Y17" i="19"/>
  <c r="V17" i="19"/>
  <c r="U17" i="19"/>
  <c r="W17" i="19" s="1"/>
  <c r="X17" i="19" s="1"/>
  <c r="T17" i="19"/>
  <c r="R17" i="19"/>
  <c r="O17" i="19"/>
  <c r="N17" i="19"/>
  <c r="K17" i="19"/>
  <c r="J17" i="19"/>
  <c r="L17" i="19" s="1"/>
  <c r="M17" i="19" s="1"/>
  <c r="I17" i="19"/>
  <c r="D17" i="19"/>
  <c r="B17" i="19"/>
  <c r="A17" i="19"/>
  <c r="AE16" i="19"/>
  <c r="AD16" i="19"/>
  <c r="AB16" i="19"/>
  <c r="Y16" i="19"/>
  <c r="W16" i="19"/>
  <c r="X16" i="19" s="1"/>
  <c r="V16" i="19"/>
  <c r="U16" i="19"/>
  <c r="T16" i="19"/>
  <c r="R16" i="19"/>
  <c r="P16" i="19"/>
  <c r="O16" i="19"/>
  <c r="N16" i="19"/>
  <c r="K16" i="19"/>
  <c r="J16" i="19"/>
  <c r="L16" i="19" s="1"/>
  <c r="M16" i="19" s="1"/>
  <c r="Q16" i="19" s="1"/>
  <c r="I16" i="19"/>
  <c r="D16" i="19"/>
  <c r="B16" i="19"/>
  <c r="A16" i="19"/>
  <c r="AE15" i="19"/>
  <c r="AD15" i="19"/>
  <c r="AB15" i="19"/>
  <c r="Y15" i="19"/>
  <c r="V15" i="19"/>
  <c r="U15" i="19"/>
  <c r="W15" i="19" s="1"/>
  <c r="X15" i="19" s="1"/>
  <c r="T15" i="19"/>
  <c r="R15" i="19"/>
  <c r="O15" i="19"/>
  <c r="N15" i="19"/>
  <c r="K15" i="19"/>
  <c r="J15" i="19"/>
  <c r="L15" i="19" s="1"/>
  <c r="M15" i="19" s="1"/>
  <c r="I15" i="19"/>
  <c r="D15" i="19"/>
  <c r="B15" i="19"/>
  <c r="A15" i="19"/>
  <c r="AE14" i="19"/>
  <c r="AD14" i="19"/>
  <c r="AB14" i="19"/>
  <c r="Y14" i="19"/>
  <c r="W14" i="19"/>
  <c r="X14" i="19" s="1"/>
  <c r="V14" i="19"/>
  <c r="U14" i="19"/>
  <c r="T14" i="19"/>
  <c r="R14" i="19"/>
  <c r="O14" i="19"/>
  <c r="N14" i="19"/>
  <c r="K14" i="19"/>
  <c r="J14" i="19"/>
  <c r="L14" i="19" s="1"/>
  <c r="M14" i="19" s="1"/>
  <c r="I14" i="19"/>
  <c r="D14" i="19"/>
  <c r="B14" i="19"/>
  <c r="A14" i="19"/>
  <c r="AE13" i="19"/>
  <c r="AD13" i="19"/>
  <c r="AB13" i="19"/>
  <c r="Y13" i="19"/>
  <c r="V13" i="19"/>
  <c r="U13" i="19"/>
  <c r="W13" i="19" s="1"/>
  <c r="X13" i="19" s="1"/>
  <c r="T13" i="19"/>
  <c r="R13" i="19"/>
  <c r="O13" i="19"/>
  <c r="N13" i="19"/>
  <c r="M13" i="19"/>
  <c r="K13" i="19"/>
  <c r="J13" i="19"/>
  <c r="L13" i="19" s="1"/>
  <c r="I13" i="19"/>
  <c r="D13" i="19"/>
  <c r="B13" i="19"/>
  <c r="A13" i="19"/>
  <c r="AE12" i="19"/>
  <c r="AD12" i="19"/>
  <c r="AB12" i="19"/>
  <c r="Y12" i="19"/>
  <c r="V12" i="19"/>
  <c r="W12" i="19" s="1"/>
  <c r="X12" i="19" s="1"/>
  <c r="U12" i="19"/>
  <c r="T12" i="19"/>
  <c r="R12" i="19"/>
  <c r="O12" i="19"/>
  <c r="L12" i="19" s="1"/>
  <c r="M12" i="19" s="1"/>
  <c r="Q12" i="19" s="1"/>
  <c r="N12" i="19"/>
  <c r="K12" i="19"/>
  <c r="J12" i="19"/>
  <c r="I12" i="19"/>
  <c r="D12" i="19"/>
  <c r="B12" i="19"/>
  <c r="A12" i="19"/>
  <c r="AE11" i="19"/>
  <c r="AD11" i="19"/>
  <c r="AB11" i="19"/>
  <c r="Y11" i="19"/>
  <c r="W11" i="19"/>
  <c r="X11" i="19" s="1"/>
  <c r="Z11" i="19" s="1"/>
  <c r="V11" i="19"/>
  <c r="U11" i="19"/>
  <c r="T11" i="19"/>
  <c r="R11" i="19"/>
  <c r="O11" i="19"/>
  <c r="N11" i="19"/>
  <c r="K11" i="19"/>
  <c r="J11" i="19"/>
  <c r="L11" i="19" s="1"/>
  <c r="M11" i="19" s="1"/>
  <c r="P11" i="19" s="1"/>
  <c r="I11" i="19"/>
  <c r="D11" i="19"/>
  <c r="B11" i="19"/>
  <c r="A11" i="19"/>
  <c r="AE10" i="19"/>
  <c r="AD10" i="19"/>
  <c r="AB10" i="19"/>
  <c r="AA10" i="19"/>
  <c r="Y10" i="19"/>
  <c r="V10" i="19"/>
  <c r="W10" i="19" s="1"/>
  <c r="X10" i="19" s="1"/>
  <c r="Z10" i="19" s="1"/>
  <c r="U10" i="19"/>
  <c r="T10" i="19"/>
  <c r="R10" i="19"/>
  <c r="O10" i="19"/>
  <c r="N10" i="19"/>
  <c r="K10" i="19"/>
  <c r="J10" i="19"/>
  <c r="L10" i="19" s="1"/>
  <c r="M10" i="19" s="1"/>
  <c r="I10" i="19"/>
  <c r="D10" i="19"/>
  <c r="B10" i="19"/>
  <c r="A10" i="19"/>
  <c r="AE9" i="19"/>
  <c r="Y9" i="19" s="1"/>
  <c r="W9" i="19"/>
  <c r="T9" i="19"/>
  <c r="N9" i="19"/>
  <c r="K9" i="19"/>
  <c r="J9" i="19"/>
  <c r="L9" i="19" s="1"/>
  <c r="I9" i="19"/>
  <c r="AH6"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B2" i="19"/>
  <c r="A2" i="19"/>
  <c r="AE1" i="19"/>
  <c r="AD1" i="19"/>
  <c r="AC1" i="19"/>
  <c r="AB1" i="19"/>
  <c r="AA1" i="19"/>
  <c r="Z1" i="19"/>
  <c r="Y1" i="19"/>
  <c r="X1" i="19"/>
  <c r="W1" i="19"/>
  <c r="V1" i="19"/>
  <c r="U1" i="19"/>
  <c r="T1" i="19"/>
  <c r="S1" i="19"/>
  <c r="R1" i="19"/>
  <c r="Q1" i="19"/>
  <c r="P1" i="19"/>
  <c r="O1" i="19"/>
  <c r="N1" i="19"/>
  <c r="M1" i="19"/>
  <c r="L1" i="19"/>
  <c r="K1" i="19"/>
  <c r="J1" i="19"/>
  <c r="I1" i="19"/>
  <c r="H1" i="19"/>
  <c r="G1" i="19"/>
  <c r="F1" i="19"/>
  <c r="E1" i="19"/>
  <c r="D1" i="19"/>
  <c r="C1" i="19"/>
  <c r="B1" i="19"/>
  <c r="A1" i="19"/>
  <c r="AE340" i="18"/>
  <c r="W340" i="18"/>
  <c r="U340" i="18" a="1"/>
  <c r="U340" i="18" s="1"/>
  <c r="P340" i="18"/>
  <c r="AE303" i="18"/>
  <c r="W303" i="18"/>
  <c r="U303" i="18" a="1"/>
  <c r="U303" i="18" s="1"/>
  <c r="P303" i="18"/>
  <c r="AE266" i="18"/>
  <c r="W266" i="18"/>
  <c r="U266" i="18" a="1"/>
  <c r="U266" i="18" s="1"/>
  <c r="P266" i="18"/>
  <c r="AE229" i="18"/>
  <c r="W229" i="18"/>
  <c r="U229" i="18" a="1"/>
  <c r="U229" i="18" s="1"/>
  <c r="P229" i="18"/>
  <c r="AE192" i="18"/>
  <c r="W192" i="18"/>
  <c r="U192" i="18" a="1"/>
  <c r="U192" i="18" s="1"/>
  <c r="P192" i="18"/>
  <c r="AE155" i="18"/>
  <c r="W155" i="18"/>
  <c r="U155" i="18" a="1"/>
  <c r="U155" i="18" s="1"/>
  <c r="P155" i="18"/>
  <c r="AE118" i="18"/>
  <c r="W118" i="18"/>
  <c r="U118" i="18" a="1"/>
  <c r="U118" i="18" s="1"/>
  <c r="P118" i="18"/>
  <c r="AE81" i="18"/>
  <c r="W81" i="18"/>
  <c r="U81" i="18" a="1"/>
  <c r="U81" i="18" s="1"/>
  <c r="P81" i="18"/>
  <c r="AE44" i="18"/>
  <c r="W44" i="18"/>
  <c r="U44" i="18" a="1"/>
  <c r="U44" i="18" s="1"/>
  <c r="P44" i="18"/>
  <c r="AE7" i="18"/>
  <c r="W7" i="18"/>
  <c r="U7" i="18" a="1"/>
  <c r="U7" i="18" s="1"/>
  <c r="P7" i="18"/>
  <c r="AE376" i="18"/>
  <c r="AD376" i="18"/>
  <c r="AB376" i="18"/>
  <c r="Y376" i="18"/>
  <c r="V376" i="18"/>
  <c r="U376" i="18"/>
  <c r="W376" i="18" s="1"/>
  <c r="X376" i="18" s="1"/>
  <c r="T376" i="18"/>
  <c r="R376" i="18"/>
  <c r="O376" i="18"/>
  <c r="N376" i="18"/>
  <c r="K376" i="18"/>
  <c r="J376" i="18"/>
  <c r="I376" i="18"/>
  <c r="D376" i="18"/>
  <c r="B376" i="18"/>
  <c r="A376" i="18"/>
  <c r="AE375" i="18"/>
  <c r="AD375" i="18"/>
  <c r="AB375" i="18"/>
  <c r="Y375" i="18"/>
  <c r="W375" i="18"/>
  <c r="X375" i="18" s="1"/>
  <c r="V375" i="18"/>
  <c r="U375" i="18"/>
  <c r="T375" i="18"/>
  <c r="R375" i="18"/>
  <c r="O375" i="18"/>
  <c r="N375" i="18"/>
  <c r="K375" i="18"/>
  <c r="J375" i="18"/>
  <c r="L375" i="18" s="1"/>
  <c r="M375" i="18" s="1"/>
  <c r="I375" i="18"/>
  <c r="D375" i="18"/>
  <c r="B375" i="18"/>
  <c r="A375" i="18"/>
  <c r="AE374" i="18"/>
  <c r="AD374" i="18"/>
  <c r="AB374" i="18"/>
  <c r="Y374" i="18"/>
  <c r="W374" i="18"/>
  <c r="X374" i="18" s="1"/>
  <c r="V374" i="18"/>
  <c r="U374" i="18"/>
  <c r="T374" i="18"/>
  <c r="R374" i="18"/>
  <c r="O374" i="18"/>
  <c r="N374" i="18"/>
  <c r="K374" i="18"/>
  <c r="J374" i="18"/>
  <c r="L374" i="18" s="1"/>
  <c r="M374" i="18" s="1"/>
  <c r="Q374" i="18" s="1"/>
  <c r="I374" i="18"/>
  <c r="D374" i="18"/>
  <c r="B374" i="18"/>
  <c r="A374" i="18"/>
  <c r="AE373" i="18"/>
  <c r="AD373" i="18"/>
  <c r="AB373" i="18"/>
  <c r="Y373" i="18"/>
  <c r="W373" i="18"/>
  <c r="X373" i="18" s="1"/>
  <c r="V373" i="18"/>
  <c r="U373" i="18"/>
  <c r="T373" i="18"/>
  <c r="R373" i="18"/>
  <c r="O373" i="18"/>
  <c r="N373" i="18"/>
  <c r="L373" i="18"/>
  <c r="M373" i="18" s="1"/>
  <c r="K373" i="18"/>
  <c r="J373" i="18"/>
  <c r="I373" i="18"/>
  <c r="D373" i="18"/>
  <c r="B373" i="18"/>
  <c r="A373" i="18"/>
  <c r="AE372" i="18"/>
  <c r="AD372" i="18"/>
  <c r="AB372" i="18"/>
  <c r="AA372" i="18"/>
  <c r="Z372" i="18"/>
  <c r="Y372" i="18"/>
  <c r="W372" i="18"/>
  <c r="X372" i="18" s="1"/>
  <c r="V372" i="18"/>
  <c r="U372" i="18"/>
  <c r="T372" i="18"/>
  <c r="R372" i="18"/>
  <c r="O372" i="18"/>
  <c r="N372" i="18"/>
  <c r="K372" i="18"/>
  <c r="J372" i="18"/>
  <c r="L372" i="18" s="1"/>
  <c r="M372" i="18" s="1"/>
  <c r="I372" i="18"/>
  <c r="D372" i="18"/>
  <c r="B372" i="18"/>
  <c r="A372" i="18"/>
  <c r="AE371" i="18"/>
  <c r="AD371" i="18"/>
  <c r="AB371" i="18"/>
  <c r="Y371" i="18"/>
  <c r="X371" i="18"/>
  <c r="AA371" i="18" s="1"/>
  <c r="W371" i="18"/>
  <c r="V371" i="18"/>
  <c r="U371" i="18"/>
  <c r="T371" i="18"/>
  <c r="R371" i="18"/>
  <c r="O371" i="18"/>
  <c r="N371" i="18"/>
  <c r="M371" i="18"/>
  <c r="L371" i="18"/>
  <c r="K371" i="18"/>
  <c r="J371" i="18"/>
  <c r="I371" i="18"/>
  <c r="D371" i="18"/>
  <c r="B371" i="18"/>
  <c r="A371" i="18"/>
  <c r="AE370" i="18"/>
  <c r="AD370" i="18"/>
  <c r="AB370" i="18"/>
  <c r="Y370" i="18"/>
  <c r="V370" i="18"/>
  <c r="U370" i="18"/>
  <c r="W370" i="18" s="1"/>
  <c r="X370" i="18" s="1"/>
  <c r="T370" i="18"/>
  <c r="R370" i="18"/>
  <c r="O370" i="18"/>
  <c r="N370" i="18"/>
  <c r="K370" i="18"/>
  <c r="J370" i="18"/>
  <c r="I370" i="18"/>
  <c r="D370" i="18"/>
  <c r="B370" i="18"/>
  <c r="A370" i="18"/>
  <c r="AE369" i="18"/>
  <c r="AD369" i="18"/>
  <c r="AB369" i="18"/>
  <c r="Y369" i="18"/>
  <c r="W369" i="18"/>
  <c r="X369" i="18" s="1"/>
  <c r="V369" i="18"/>
  <c r="U369" i="18"/>
  <c r="T369" i="18"/>
  <c r="R369" i="18"/>
  <c r="Q369" i="18"/>
  <c r="O369" i="18"/>
  <c r="N369" i="18"/>
  <c r="L369" i="18"/>
  <c r="M369" i="18" s="1"/>
  <c r="P369" i="18" s="1"/>
  <c r="K369" i="18"/>
  <c r="J369" i="18"/>
  <c r="I369" i="18"/>
  <c r="D369" i="18"/>
  <c r="B369" i="18"/>
  <c r="A369" i="18"/>
  <c r="AE368" i="18"/>
  <c r="AD368" i="18"/>
  <c r="AB368" i="18"/>
  <c r="AA368" i="18"/>
  <c r="Z368" i="18"/>
  <c r="Y368" i="18"/>
  <c r="V368" i="18"/>
  <c r="U368" i="18"/>
  <c r="W368" i="18" s="1"/>
  <c r="X368" i="18" s="1"/>
  <c r="T368" i="18"/>
  <c r="R368" i="18"/>
  <c r="O368" i="18"/>
  <c r="N368" i="18"/>
  <c r="K368" i="18"/>
  <c r="J368" i="18"/>
  <c r="L368" i="18" s="1"/>
  <c r="M368" i="18" s="1"/>
  <c r="P368" i="18" s="1"/>
  <c r="I368" i="18"/>
  <c r="D368" i="18"/>
  <c r="B368" i="18"/>
  <c r="A368" i="18"/>
  <c r="AE367" i="18"/>
  <c r="AD367" i="18"/>
  <c r="AB367" i="18"/>
  <c r="Z367" i="18"/>
  <c r="Y367" i="18"/>
  <c r="X367" i="18"/>
  <c r="AA367" i="18" s="1"/>
  <c r="W367" i="18"/>
  <c r="V367" i="18"/>
  <c r="U367" i="18"/>
  <c r="T367" i="18"/>
  <c r="R367" i="18"/>
  <c r="O367" i="18"/>
  <c r="N367" i="18"/>
  <c r="M367" i="18"/>
  <c r="Q367" i="18" s="1"/>
  <c r="L367" i="18"/>
  <c r="K367" i="18"/>
  <c r="J367" i="18"/>
  <c r="I367" i="18"/>
  <c r="D367" i="18"/>
  <c r="B367" i="18"/>
  <c r="A367" i="18"/>
  <c r="AE366" i="18"/>
  <c r="AD366" i="18"/>
  <c r="AB366" i="18"/>
  <c r="Y366" i="18"/>
  <c r="V366" i="18"/>
  <c r="U366" i="18"/>
  <c r="W366" i="18" s="1"/>
  <c r="X366" i="18" s="1"/>
  <c r="T366" i="18"/>
  <c r="R366" i="18"/>
  <c r="O366" i="18"/>
  <c r="N366" i="18"/>
  <c r="K366" i="18"/>
  <c r="J366" i="18"/>
  <c r="I366" i="18"/>
  <c r="D366" i="18"/>
  <c r="B366" i="18"/>
  <c r="A366" i="18"/>
  <c r="AE365" i="18"/>
  <c r="AD365" i="18"/>
  <c r="AB365" i="18"/>
  <c r="Y365" i="18"/>
  <c r="W365" i="18"/>
  <c r="X365" i="18" s="1"/>
  <c r="Z365" i="18" s="1"/>
  <c r="V365" i="18"/>
  <c r="U365" i="18"/>
  <c r="T365" i="18"/>
  <c r="R365" i="18"/>
  <c r="P365" i="18"/>
  <c r="O365" i="18"/>
  <c r="N365" i="18"/>
  <c r="K365" i="18"/>
  <c r="J365" i="18"/>
  <c r="L365" i="18" s="1"/>
  <c r="M365" i="18" s="1"/>
  <c r="Q365" i="18" s="1"/>
  <c r="I365" i="18"/>
  <c r="D365" i="18"/>
  <c r="B365" i="18"/>
  <c r="A365" i="18"/>
  <c r="AE364" i="18"/>
  <c r="AD364" i="18"/>
  <c r="AB364" i="18"/>
  <c r="Y364" i="18"/>
  <c r="W364" i="18"/>
  <c r="X364" i="18" s="1"/>
  <c r="V364" i="18"/>
  <c r="U364" i="18"/>
  <c r="T364" i="18"/>
  <c r="R364" i="18"/>
  <c r="O364" i="18"/>
  <c r="N364" i="18"/>
  <c r="K364" i="18"/>
  <c r="J364" i="18"/>
  <c r="I364" i="18"/>
  <c r="D364" i="18"/>
  <c r="B364" i="18"/>
  <c r="A364" i="18"/>
  <c r="AE363" i="18"/>
  <c r="AD363" i="18"/>
  <c r="AB363" i="18"/>
  <c r="AA363" i="18"/>
  <c r="Y363" i="18"/>
  <c r="W363" i="18"/>
  <c r="X363" i="18" s="1"/>
  <c r="Z363" i="18" s="1"/>
  <c r="V363" i="18"/>
  <c r="U363" i="18"/>
  <c r="T363" i="18"/>
  <c r="R363" i="18"/>
  <c r="O363" i="18"/>
  <c r="N363" i="18"/>
  <c r="K363" i="18"/>
  <c r="J363" i="18"/>
  <c r="L363" i="18" s="1"/>
  <c r="M363" i="18" s="1"/>
  <c r="I363" i="18"/>
  <c r="D363" i="18"/>
  <c r="B363" i="18"/>
  <c r="A363" i="18"/>
  <c r="AE362" i="18"/>
  <c r="AD362" i="18"/>
  <c r="AB362" i="18"/>
  <c r="Y362" i="18"/>
  <c r="V362" i="18"/>
  <c r="U362" i="18"/>
  <c r="W362" i="18" s="1"/>
  <c r="X362" i="18" s="1"/>
  <c r="T362" i="18"/>
  <c r="R362" i="18"/>
  <c r="O362" i="18"/>
  <c r="N362" i="18"/>
  <c r="K362" i="18"/>
  <c r="J362" i="18"/>
  <c r="L362" i="18" s="1"/>
  <c r="M362" i="18" s="1"/>
  <c r="I362" i="18"/>
  <c r="D362" i="18"/>
  <c r="B362" i="18"/>
  <c r="A362" i="18"/>
  <c r="AE361" i="18"/>
  <c r="AD361" i="18"/>
  <c r="AB361" i="18"/>
  <c r="Y361" i="18"/>
  <c r="W361" i="18"/>
  <c r="X361" i="18" s="1"/>
  <c r="V361" i="18"/>
  <c r="U361" i="18"/>
  <c r="T361" i="18"/>
  <c r="R361" i="18"/>
  <c r="Q361" i="18"/>
  <c r="P361" i="18"/>
  <c r="O361" i="18"/>
  <c r="N361" i="18"/>
  <c r="K361" i="18"/>
  <c r="J361" i="18"/>
  <c r="L361" i="18" s="1"/>
  <c r="M361" i="18" s="1"/>
  <c r="I361" i="18"/>
  <c r="D361" i="18"/>
  <c r="B361" i="18"/>
  <c r="A361" i="18"/>
  <c r="AE360" i="18"/>
  <c r="AD360" i="18"/>
  <c r="AB360" i="18"/>
  <c r="AA360" i="18"/>
  <c r="Z360" i="18"/>
  <c r="Y360" i="18"/>
  <c r="W360" i="18"/>
  <c r="X360" i="18" s="1"/>
  <c r="V360" i="18"/>
  <c r="U360" i="18"/>
  <c r="T360" i="18"/>
  <c r="R360" i="18"/>
  <c r="P360" i="18"/>
  <c r="O360" i="18"/>
  <c r="N360" i="18"/>
  <c r="K360" i="18"/>
  <c r="J360" i="18"/>
  <c r="L360" i="18" s="1"/>
  <c r="M360" i="18" s="1"/>
  <c r="Q360" i="18" s="1"/>
  <c r="I360" i="18"/>
  <c r="D360" i="18"/>
  <c r="B360" i="18"/>
  <c r="A360" i="18"/>
  <c r="AE359" i="18"/>
  <c r="AD359" i="18"/>
  <c r="AB359" i="18"/>
  <c r="Y359" i="18"/>
  <c r="X359" i="18"/>
  <c r="W359" i="18"/>
  <c r="V359" i="18"/>
  <c r="U359" i="18"/>
  <c r="T359" i="18"/>
  <c r="R359" i="18"/>
  <c r="O359" i="18"/>
  <c r="N359" i="18"/>
  <c r="L359" i="18"/>
  <c r="M359" i="18" s="1"/>
  <c r="K359" i="18"/>
  <c r="J359" i="18"/>
  <c r="I359" i="18"/>
  <c r="D359" i="18"/>
  <c r="B359" i="18"/>
  <c r="A359" i="18"/>
  <c r="AE358" i="18"/>
  <c r="AD358" i="18"/>
  <c r="AB358" i="18"/>
  <c r="Y358" i="18"/>
  <c r="V358" i="18"/>
  <c r="U358" i="18"/>
  <c r="W358" i="18" s="1"/>
  <c r="X358" i="18" s="1"/>
  <c r="T358" i="18"/>
  <c r="R358" i="18"/>
  <c r="O358" i="18"/>
  <c r="N358" i="18"/>
  <c r="K358" i="18"/>
  <c r="J358" i="18"/>
  <c r="L358" i="18" s="1"/>
  <c r="M358" i="18" s="1"/>
  <c r="I358" i="18"/>
  <c r="D358" i="18"/>
  <c r="B358" i="18"/>
  <c r="A358" i="18"/>
  <c r="AE357" i="18"/>
  <c r="AD357" i="18"/>
  <c r="AB357" i="18"/>
  <c r="AA357" i="18"/>
  <c r="Z357" i="18"/>
  <c r="Y357" i="18"/>
  <c r="X357" i="18"/>
  <c r="W357" i="18"/>
  <c r="V357" i="18"/>
  <c r="U357" i="18"/>
  <c r="T357" i="18"/>
  <c r="R357" i="18"/>
  <c r="O357" i="18"/>
  <c r="N357" i="18"/>
  <c r="M357" i="18"/>
  <c r="L357" i="18"/>
  <c r="K357" i="18"/>
  <c r="J357" i="18"/>
  <c r="I357" i="18"/>
  <c r="D357" i="18"/>
  <c r="B357" i="18"/>
  <c r="A357" i="18"/>
  <c r="AE356" i="18"/>
  <c r="AD356" i="18"/>
  <c r="AB356" i="18"/>
  <c r="Y356" i="18"/>
  <c r="V356" i="18"/>
  <c r="U356" i="18"/>
  <c r="W356" i="18" s="1"/>
  <c r="X356" i="18" s="1"/>
  <c r="T356" i="18"/>
  <c r="R356" i="18"/>
  <c r="O356" i="18"/>
  <c r="N356" i="18"/>
  <c r="K356" i="18"/>
  <c r="J356" i="18"/>
  <c r="I356" i="18"/>
  <c r="D356" i="18"/>
  <c r="B356" i="18"/>
  <c r="A356" i="18"/>
  <c r="AE355" i="18"/>
  <c r="AD355" i="18"/>
  <c r="AB355" i="18"/>
  <c r="Y355" i="18"/>
  <c r="X355" i="18"/>
  <c r="W355" i="18"/>
  <c r="V355" i="18"/>
  <c r="U355" i="18"/>
  <c r="T355" i="18"/>
  <c r="R355" i="18"/>
  <c r="Q355" i="18"/>
  <c r="P355" i="18"/>
  <c r="O355" i="18"/>
  <c r="N355" i="18"/>
  <c r="L355" i="18"/>
  <c r="M355" i="18" s="1"/>
  <c r="K355" i="18"/>
  <c r="J355" i="18"/>
  <c r="I355" i="18"/>
  <c r="D355" i="18"/>
  <c r="B355" i="18"/>
  <c r="A355" i="18"/>
  <c r="AE354" i="18"/>
  <c r="AD354" i="18"/>
  <c r="AB354" i="18"/>
  <c r="Y354" i="18"/>
  <c r="W354" i="18"/>
  <c r="X354" i="18" s="1"/>
  <c r="AA354" i="18" s="1"/>
  <c r="V354" i="18"/>
  <c r="U354" i="18"/>
  <c r="T354" i="18"/>
  <c r="R354" i="18"/>
  <c r="O354" i="18"/>
  <c r="N354" i="18"/>
  <c r="K354" i="18"/>
  <c r="J354" i="18"/>
  <c r="L354" i="18" s="1"/>
  <c r="M354" i="18" s="1"/>
  <c r="I354" i="18"/>
  <c r="D354" i="18"/>
  <c r="B354" i="18"/>
  <c r="A354" i="18"/>
  <c r="AE353" i="18"/>
  <c r="AD353" i="18"/>
  <c r="AB353" i="18"/>
  <c r="Y353" i="18"/>
  <c r="X353" i="18"/>
  <c r="W353" i="18"/>
  <c r="V353" i="18"/>
  <c r="U353" i="18"/>
  <c r="T353" i="18"/>
  <c r="R353" i="18"/>
  <c r="O353" i="18"/>
  <c r="N353" i="18"/>
  <c r="L353" i="18"/>
  <c r="M353" i="18" s="1"/>
  <c r="K353" i="18"/>
  <c r="J353" i="18"/>
  <c r="I353" i="18"/>
  <c r="D353" i="18"/>
  <c r="B353" i="18"/>
  <c r="A353" i="18"/>
  <c r="AE352" i="18"/>
  <c r="AD352" i="18"/>
  <c r="AB352" i="18"/>
  <c r="Y352" i="18"/>
  <c r="V352" i="18"/>
  <c r="U352" i="18"/>
  <c r="W352" i="18" s="1"/>
  <c r="X352" i="18" s="1"/>
  <c r="T352" i="18"/>
  <c r="R352" i="18"/>
  <c r="O352" i="18"/>
  <c r="N352" i="18"/>
  <c r="K352" i="18"/>
  <c r="J352" i="18"/>
  <c r="I352" i="18"/>
  <c r="D352" i="18"/>
  <c r="B352" i="18"/>
  <c r="A352" i="18"/>
  <c r="AE351" i="18"/>
  <c r="AD351" i="18"/>
  <c r="AB351" i="18"/>
  <c r="Y351" i="18"/>
  <c r="W351" i="18"/>
  <c r="X351" i="18" s="1"/>
  <c r="V351" i="18"/>
  <c r="U351" i="18"/>
  <c r="T351" i="18"/>
  <c r="R351" i="18"/>
  <c r="Q351" i="18"/>
  <c r="P351" i="18"/>
  <c r="O351" i="18"/>
  <c r="N351" i="18"/>
  <c r="K351" i="18"/>
  <c r="J351" i="18"/>
  <c r="L351" i="18" s="1"/>
  <c r="M351" i="18" s="1"/>
  <c r="I351" i="18"/>
  <c r="D351" i="18"/>
  <c r="B351" i="18"/>
  <c r="A351" i="18"/>
  <c r="AE350" i="18"/>
  <c r="AD350" i="18"/>
  <c r="AB350" i="18"/>
  <c r="Y350" i="18"/>
  <c r="W350" i="18"/>
  <c r="X350" i="18" s="1"/>
  <c r="V350" i="18"/>
  <c r="U350" i="18"/>
  <c r="T350" i="18"/>
  <c r="R350" i="18"/>
  <c r="O350" i="18"/>
  <c r="N350" i="18"/>
  <c r="K350" i="18"/>
  <c r="J350" i="18"/>
  <c r="L350" i="18" s="1"/>
  <c r="M350" i="18" s="1"/>
  <c r="I350" i="18"/>
  <c r="D350" i="18"/>
  <c r="B350" i="18"/>
  <c r="A350" i="18"/>
  <c r="AE349" i="18"/>
  <c r="AD349" i="18"/>
  <c r="AB349" i="18"/>
  <c r="Y349" i="18"/>
  <c r="X349" i="18"/>
  <c r="W349" i="18"/>
  <c r="V349" i="18"/>
  <c r="U349" i="18"/>
  <c r="T349" i="18"/>
  <c r="R349" i="18"/>
  <c r="Q349" i="18"/>
  <c r="P349" i="18"/>
  <c r="O349" i="18"/>
  <c r="N349" i="18"/>
  <c r="M349" i="18"/>
  <c r="L349" i="18"/>
  <c r="K349" i="18"/>
  <c r="J349" i="18"/>
  <c r="I349" i="18"/>
  <c r="D349" i="18"/>
  <c r="B349" i="18"/>
  <c r="A349" i="18"/>
  <c r="AE348" i="18"/>
  <c r="AD348" i="18"/>
  <c r="AB348" i="18"/>
  <c r="Y348" i="18"/>
  <c r="V348" i="18"/>
  <c r="W348" i="18" s="1"/>
  <c r="X348" i="18" s="1"/>
  <c r="U348" i="18"/>
  <c r="T348" i="18"/>
  <c r="R348" i="18"/>
  <c r="O348" i="18"/>
  <c r="N348" i="18"/>
  <c r="K348" i="18"/>
  <c r="J348" i="18"/>
  <c r="I348" i="18"/>
  <c r="D348" i="18"/>
  <c r="B348" i="18"/>
  <c r="A348" i="18"/>
  <c r="AE347" i="18"/>
  <c r="AD347" i="18"/>
  <c r="AB347" i="18"/>
  <c r="AA347" i="18"/>
  <c r="Z347" i="18"/>
  <c r="Y347" i="18"/>
  <c r="W347" i="18"/>
  <c r="X347" i="18" s="1"/>
  <c r="V347" i="18"/>
  <c r="U347" i="18"/>
  <c r="T347" i="18"/>
  <c r="R347" i="18"/>
  <c r="O347" i="18"/>
  <c r="N347" i="18"/>
  <c r="K347" i="18"/>
  <c r="J347" i="18"/>
  <c r="L347" i="18" s="1"/>
  <c r="M347" i="18" s="1"/>
  <c r="P347" i="18" s="1"/>
  <c r="I347" i="18"/>
  <c r="D347" i="18"/>
  <c r="B347" i="18"/>
  <c r="A347" i="18"/>
  <c r="AE346" i="18"/>
  <c r="AD346" i="18"/>
  <c r="AB346" i="18"/>
  <c r="AA346" i="18"/>
  <c r="Z346" i="18"/>
  <c r="Y346" i="18"/>
  <c r="V346" i="18"/>
  <c r="U346" i="18"/>
  <c r="W346" i="18" s="1"/>
  <c r="X346" i="18" s="1"/>
  <c r="T346" i="18"/>
  <c r="R346" i="18"/>
  <c r="Q346" i="18"/>
  <c r="P346" i="18"/>
  <c r="O346" i="18"/>
  <c r="N346" i="18"/>
  <c r="K346" i="18"/>
  <c r="J346" i="18"/>
  <c r="L346" i="18" s="1"/>
  <c r="M346" i="18" s="1"/>
  <c r="I346" i="18"/>
  <c r="D346" i="18"/>
  <c r="B346" i="18"/>
  <c r="A346" i="18"/>
  <c r="AE345" i="18"/>
  <c r="AD345" i="18"/>
  <c r="AB345" i="18"/>
  <c r="Y345" i="18"/>
  <c r="W345" i="18"/>
  <c r="X345" i="18" s="1"/>
  <c r="V345" i="18"/>
  <c r="U345" i="18"/>
  <c r="T345" i="18"/>
  <c r="R345" i="18"/>
  <c r="P345" i="18"/>
  <c r="O345" i="18"/>
  <c r="N345" i="18"/>
  <c r="K345" i="18"/>
  <c r="J345" i="18"/>
  <c r="L345" i="18" s="1"/>
  <c r="M345" i="18" s="1"/>
  <c r="Q345" i="18" s="1"/>
  <c r="I345" i="18"/>
  <c r="D345" i="18"/>
  <c r="B345" i="18"/>
  <c r="A345" i="18"/>
  <c r="AE344" i="18"/>
  <c r="AD344" i="18"/>
  <c r="AB344" i="18"/>
  <c r="Y344" i="18"/>
  <c r="W344" i="18"/>
  <c r="X344" i="18" s="1"/>
  <c r="V344" i="18"/>
  <c r="U344" i="18"/>
  <c r="T344" i="18"/>
  <c r="R344" i="18"/>
  <c r="O344" i="18"/>
  <c r="N344" i="18"/>
  <c r="K344" i="18"/>
  <c r="J344" i="18"/>
  <c r="I344" i="18"/>
  <c r="D344" i="18"/>
  <c r="B344" i="18"/>
  <c r="A344" i="18"/>
  <c r="AE343" i="18"/>
  <c r="AD343" i="18"/>
  <c r="AB343" i="18"/>
  <c r="AA343" i="18"/>
  <c r="Y343" i="18"/>
  <c r="W343" i="18"/>
  <c r="X343" i="18" s="1"/>
  <c r="Z343" i="18" s="1"/>
  <c r="V343" i="18"/>
  <c r="U343" i="18"/>
  <c r="T343" i="18"/>
  <c r="R343" i="18"/>
  <c r="O343" i="18"/>
  <c r="N343" i="18"/>
  <c r="L343" i="18"/>
  <c r="M343" i="18" s="1"/>
  <c r="K343" i="18"/>
  <c r="J343" i="18"/>
  <c r="I343" i="18"/>
  <c r="D343" i="18"/>
  <c r="B343" i="18"/>
  <c r="A343" i="18"/>
  <c r="AE342" i="18"/>
  <c r="AA342" i="18"/>
  <c r="Z342" i="18"/>
  <c r="Y342" i="18"/>
  <c r="X342" i="18"/>
  <c r="W342" i="18"/>
  <c r="AB342" i="18" s="1"/>
  <c r="T342" i="18"/>
  <c r="N342" i="18"/>
  <c r="M342" i="18"/>
  <c r="L342" i="18"/>
  <c r="R342" i="18" s="1"/>
  <c r="K342" i="18"/>
  <c r="J342" i="18"/>
  <c r="I342" i="18"/>
  <c r="AE339" i="18"/>
  <c r="AD339" i="18"/>
  <c r="AB339" i="18"/>
  <c r="Y339" i="18"/>
  <c r="W339" i="18"/>
  <c r="X339" i="18" s="1"/>
  <c r="AA339" i="18" s="1"/>
  <c r="V339" i="18"/>
  <c r="U339" i="18"/>
  <c r="T339" i="18"/>
  <c r="R339" i="18"/>
  <c r="Q339" i="18"/>
  <c r="O339" i="18"/>
  <c r="N339" i="18"/>
  <c r="L339" i="18"/>
  <c r="M339" i="18" s="1"/>
  <c r="P339" i="18" s="1"/>
  <c r="K339" i="18"/>
  <c r="J339" i="18"/>
  <c r="I339" i="18"/>
  <c r="D339" i="18"/>
  <c r="B339" i="18"/>
  <c r="A339" i="18"/>
  <c r="AE338" i="18"/>
  <c r="AD338" i="18"/>
  <c r="AB338" i="18"/>
  <c r="Y338" i="18"/>
  <c r="X338" i="18"/>
  <c r="AA338" i="18" s="1"/>
  <c r="W338" i="18"/>
  <c r="V338" i="18"/>
  <c r="U338" i="18"/>
  <c r="T338" i="18"/>
  <c r="R338" i="18"/>
  <c r="O338" i="18"/>
  <c r="N338" i="18"/>
  <c r="L338" i="18"/>
  <c r="M338" i="18" s="1"/>
  <c r="K338" i="18"/>
  <c r="J338" i="18"/>
  <c r="I338" i="18"/>
  <c r="D338" i="18"/>
  <c r="B338" i="18"/>
  <c r="A338" i="18"/>
  <c r="AE337" i="18"/>
  <c r="AD337" i="18"/>
  <c r="AB337" i="18"/>
  <c r="Y337" i="18"/>
  <c r="V337" i="18"/>
  <c r="U337" i="18"/>
  <c r="T337" i="18"/>
  <c r="R337" i="18"/>
  <c r="O337" i="18"/>
  <c r="N337" i="18"/>
  <c r="K337" i="18"/>
  <c r="J337" i="18"/>
  <c r="I337" i="18"/>
  <c r="D337" i="18"/>
  <c r="B337" i="18"/>
  <c r="A337" i="18"/>
  <c r="AE336" i="18"/>
  <c r="AD336" i="18"/>
  <c r="AB336" i="18"/>
  <c r="Y336" i="18"/>
  <c r="X336" i="18"/>
  <c r="AA336" i="18" s="1"/>
  <c r="W336" i="18"/>
  <c r="V336" i="18"/>
  <c r="U336" i="18"/>
  <c r="T336" i="18"/>
  <c r="R336" i="18"/>
  <c r="Q336" i="18"/>
  <c r="P336" i="18"/>
  <c r="O336" i="18"/>
  <c r="N336" i="18"/>
  <c r="L336" i="18"/>
  <c r="M336" i="18" s="1"/>
  <c r="K336" i="18"/>
  <c r="J336" i="18"/>
  <c r="I336" i="18"/>
  <c r="D336" i="18"/>
  <c r="B336" i="18"/>
  <c r="A336" i="18"/>
  <c r="AE335" i="18"/>
  <c r="AD335" i="18"/>
  <c r="AB335" i="18"/>
  <c r="AA335" i="18"/>
  <c r="Z335" i="18"/>
  <c r="Y335" i="18"/>
  <c r="V335" i="18"/>
  <c r="U335" i="18"/>
  <c r="W335" i="18" s="1"/>
  <c r="X335" i="18" s="1"/>
  <c r="T335" i="18"/>
  <c r="R335" i="18"/>
  <c r="O335" i="18"/>
  <c r="N335" i="18"/>
  <c r="K335" i="18"/>
  <c r="J335" i="18"/>
  <c r="L335" i="18" s="1"/>
  <c r="M335" i="18" s="1"/>
  <c r="I335" i="18"/>
  <c r="D335" i="18"/>
  <c r="B335" i="18"/>
  <c r="A335" i="18"/>
  <c r="AE334" i="18"/>
  <c r="AD334" i="18"/>
  <c r="AB334" i="18"/>
  <c r="Y334" i="18"/>
  <c r="V334" i="18"/>
  <c r="W334" i="18" s="1"/>
  <c r="X334" i="18" s="1"/>
  <c r="U334" i="18"/>
  <c r="T334" i="18"/>
  <c r="R334" i="18"/>
  <c r="P334" i="18"/>
  <c r="O334" i="18"/>
  <c r="L334" i="18" s="1"/>
  <c r="M334" i="18" s="1"/>
  <c r="Q334" i="18" s="1"/>
  <c r="N334" i="18"/>
  <c r="K334" i="18"/>
  <c r="J334" i="18"/>
  <c r="I334" i="18"/>
  <c r="D334" i="18"/>
  <c r="B334" i="18"/>
  <c r="A334" i="18"/>
  <c r="AE333" i="18"/>
  <c r="AD333" i="18"/>
  <c r="AB333" i="18"/>
  <c r="Y333" i="18"/>
  <c r="V333" i="18"/>
  <c r="U333" i="18"/>
  <c r="W333" i="18" s="1"/>
  <c r="X333" i="18" s="1"/>
  <c r="T333" i="18"/>
  <c r="R333" i="18"/>
  <c r="O333" i="18"/>
  <c r="L333" i="18" s="1"/>
  <c r="M333" i="18" s="1"/>
  <c r="Q333" i="18" s="1"/>
  <c r="N333" i="18"/>
  <c r="K333" i="18"/>
  <c r="J333" i="18"/>
  <c r="I333" i="18"/>
  <c r="D333" i="18"/>
  <c r="B333" i="18"/>
  <c r="A333" i="18"/>
  <c r="AE332" i="18"/>
  <c r="AD332" i="18"/>
  <c r="AB332" i="18"/>
  <c r="Y332" i="18"/>
  <c r="V332" i="18"/>
  <c r="W332" i="18" s="1"/>
  <c r="X332" i="18" s="1"/>
  <c r="U332" i="18"/>
  <c r="T332" i="18"/>
  <c r="R332" i="18"/>
  <c r="O332" i="18"/>
  <c r="N332" i="18"/>
  <c r="L332" i="18"/>
  <c r="M332" i="18" s="1"/>
  <c r="K332" i="18"/>
  <c r="J332" i="18"/>
  <c r="I332" i="18"/>
  <c r="D332" i="18"/>
  <c r="B332" i="18"/>
  <c r="A332" i="18"/>
  <c r="AE331" i="18"/>
  <c r="AD331" i="18"/>
  <c r="AB331" i="18"/>
  <c r="Y331" i="18"/>
  <c r="V331" i="18"/>
  <c r="U331" i="18"/>
  <c r="W331" i="18" s="1"/>
  <c r="X331" i="18" s="1"/>
  <c r="T331" i="18"/>
  <c r="R331" i="18"/>
  <c r="Q331" i="18"/>
  <c r="P331" i="18"/>
  <c r="O331" i="18"/>
  <c r="L331" i="18" s="1"/>
  <c r="M331" i="18" s="1"/>
  <c r="N331" i="18"/>
  <c r="K331" i="18"/>
  <c r="J331" i="18"/>
  <c r="I331" i="18"/>
  <c r="D331" i="18"/>
  <c r="B331" i="18"/>
  <c r="A331" i="18"/>
  <c r="AE330" i="18"/>
  <c r="AD330" i="18"/>
  <c r="AB330" i="18"/>
  <c r="Y330" i="18"/>
  <c r="W330" i="18"/>
  <c r="X330" i="18" s="1"/>
  <c r="V330" i="18"/>
  <c r="U330" i="18"/>
  <c r="T330" i="18"/>
  <c r="R330" i="18"/>
  <c r="O330" i="18"/>
  <c r="N330" i="18"/>
  <c r="L330" i="18"/>
  <c r="M330" i="18" s="1"/>
  <c r="K330" i="18"/>
  <c r="J330" i="18"/>
  <c r="I330" i="18"/>
  <c r="D330" i="18"/>
  <c r="B330" i="18"/>
  <c r="A330" i="18"/>
  <c r="AE329" i="18"/>
  <c r="AD329" i="18"/>
  <c r="AB329" i="18"/>
  <c r="Y329" i="18"/>
  <c r="W329" i="18"/>
  <c r="X329" i="18" s="1"/>
  <c r="V329" i="18"/>
  <c r="U329" i="18"/>
  <c r="T329" i="18"/>
  <c r="R329" i="18"/>
  <c r="P329" i="18"/>
  <c r="O329" i="18"/>
  <c r="N329" i="18"/>
  <c r="L329" i="18"/>
  <c r="M329" i="18" s="1"/>
  <c r="Q329" i="18" s="1"/>
  <c r="K329" i="18"/>
  <c r="J329" i="18"/>
  <c r="I329" i="18"/>
  <c r="D329" i="18"/>
  <c r="B329" i="18"/>
  <c r="A329" i="18"/>
  <c r="AE328" i="18"/>
  <c r="AD328" i="18"/>
  <c r="AB328" i="18"/>
  <c r="Y328" i="18"/>
  <c r="X328" i="18"/>
  <c r="AA328" i="18" s="1"/>
  <c r="W328" i="18"/>
  <c r="V328" i="18"/>
  <c r="U328" i="18"/>
  <c r="T328" i="18"/>
  <c r="R328" i="18"/>
  <c r="O328" i="18"/>
  <c r="N328" i="18"/>
  <c r="L328" i="18"/>
  <c r="M328" i="18" s="1"/>
  <c r="K328" i="18"/>
  <c r="J328" i="18"/>
  <c r="I328" i="18"/>
  <c r="D328" i="18"/>
  <c r="B328" i="18"/>
  <c r="A328" i="18"/>
  <c r="AE327" i="18"/>
  <c r="AD327" i="18"/>
  <c r="AB327" i="18"/>
  <c r="Y327" i="18"/>
  <c r="V327" i="18"/>
  <c r="W327" i="18" s="1"/>
  <c r="X327" i="18" s="1"/>
  <c r="U327" i="18"/>
  <c r="T327" i="18"/>
  <c r="R327" i="18"/>
  <c r="Q327" i="18"/>
  <c r="P327" i="18"/>
  <c r="O327" i="18"/>
  <c r="N327" i="18"/>
  <c r="K327" i="18"/>
  <c r="J327" i="18"/>
  <c r="L327" i="18" s="1"/>
  <c r="M327" i="18" s="1"/>
  <c r="I327" i="18"/>
  <c r="D327" i="18"/>
  <c r="B327" i="18"/>
  <c r="A327" i="18"/>
  <c r="AE326" i="18"/>
  <c r="AD326" i="18"/>
  <c r="AB326" i="18"/>
  <c r="Y326" i="18"/>
  <c r="V326" i="18"/>
  <c r="U326" i="18"/>
  <c r="W326" i="18" s="1"/>
  <c r="X326" i="18" s="1"/>
  <c r="T326" i="18"/>
  <c r="R326" i="18"/>
  <c r="O326" i="18"/>
  <c r="N326" i="18"/>
  <c r="L326" i="18"/>
  <c r="M326" i="18" s="1"/>
  <c r="P326" i="18" s="1"/>
  <c r="K326" i="18"/>
  <c r="J326" i="18"/>
  <c r="I326" i="18"/>
  <c r="D326" i="18"/>
  <c r="B326" i="18"/>
  <c r="A326" i="18"/>
  <c r="AE325" i="18"/>
  <c r="AD325" i="18"/>
  <c r="AB325" i="18"/>
  <c r="Y325" i="18"/>
  <c r="V325" i="18"/>
  <c r="U325" i="18"/>
  <c r="T325" i="18"/>
  <c r="R325" i="18"/>
  <c r="O325" i="18"/>
  <c r="N325" i="18"/>
  <c r="K325" i="18"/>
  <c r="J325" i="18"/>
  <c r="L325" i="18" s="1"/>
  <c r="M325" i="18" s="1"/>
  <c r="I325" i="18"/>
  <c r="D325" i="18"/>
  <c r="B325" i="18"/>
  <c r="A325" i="18"/>
  <c r="AE324" i="18"/>
  <c r="AD324" i="18"/>
  <c r="AB324" i="18"/>
  <c r="Y324" i="18"/>
  <c r="V324" i="18"/>
  <c r="U324" i="18"/>
  <c r="W324" i="18" s="1"/>
  <c r="X324" i="18" s="1"/>
  <c r="AA324" i="18" s="1"/>
  <c r="T324" i="18"/>
  <c r="R324" i="18"/>
  <c r="O324" i="18"/>
  <c r="N324" i="18"/>
  <c r="L324" i="18"/>
  <c r="M324" i="18" s="1"/>
  <c r="K324" i="18"/>
  <c r="J324" i="18"/>
  <c r="I324" i="18"/>
  <c r="D324" i="18"/>
  <c r="B324" i="18"/>
  <c r="A324" i="18"/>
  <c r="AE323" i="18"/>
  <c r="AD323" i="18"/>
  <c r="AB323" i="18"/>
  <c r="Y323" i="18"/>
  <c r="V323" i="18"/>
  <c r="U323" i="18"/>
  <c r="W323" i="18" s="1"/>
  <c r="X323" i="18" s="1"/>
  <c r="AA323" i="18" s="1"/>
  <c r="T323" i="18"/>
  <c r="R323" i="18"/>
  <c r="O323" i="18"/>
  <c r="L323" i="18" s="1"/>
  <c r="M323" i="18" s="1"/>
  <c r="Q323" i="18" s="1"/>
  <c r="N323" i="18"/>
  <c r="K323" i="18"/>
  <c r="J323" i="18"/>
  <c r="I323" i="18"/>
  <c r="D323" i="18"/>
  <c r="B323" i="18"/>
  <c r="A323" i="18"/>
  <c r="AE322" i="18"/>
  <c r="AD322" i="18"/>
  <c r="AB322" i="18"/>
  <c r="Y322" i="18"/>
  <c r="V322" i="18"/>
  <c r="U322" i="18"/>
  <c r="W322" i="18" s="1"/>
  <c r="X322" i="18" s="1"/>
  <c r="T322" i="18"/>
  <c r="R322" i="18"/>
  <c r="O322" i="18"/>
  <c r="L322" i="18" s="1"/>
  <c r="M322" i="18" s="1"/>
  <c r="Q322" i="18" s="1"/>
  <c r="N322" i="18"/>
  <c r="K322" i="18"/>
  <c r="J322" i="18"/>
  <c r="I322" i="18"/>
  <c r="D322" i="18"/>
  <c r="B322" i="18"/>
  <c r="A322" i="18"/>
  <c r="AE321" i="18"/>
  <c r="AD321" i="18"/>
  <c r="AB321" i="18"/>
  <c r="AA321" i="18"/>
  <c r="Z321" i="18"/>
  <c r="Y321" i="18"/>
  <c r="X321" i="18"/>
  <c r="W321" i="18"/>
  <c r="V321" i="18"/>
  <c r="U321" i="18"/>
  <c r="T321" i="18"/>
  <c r="R321" i="18"/>
  <c r="O321" i="18"/>
  <c r="N321" i="18"/>
  <c r="L321" i="18"/>
  <c r="M321" i="18" s="1"/>
  <c r="K321" i="18"/>
  <c r="J321" i="18"/>
  <c r="I321" i="18"/>
  <c r="D321" i="18"/>
  <c r="B321" i="18"/>
  <c r="A321" i="18"/>
  <c r="AE320" i="18"/>
  <c r="AD320" i="18"/>
  <c r="AB320" i="18"/>
  <c r="Y320" i="18"/>
  <c r="X320" i="18"/>
  <c r="W320" i="18"/>
  <c r="V320" i="18"/>
  <c r="U320" i="18"/>
  <c r="T320" i="18"/>
  <c r="R320" i="18"/>
  <c r="Q320" i="18"/>
  <c r="P320" i="18"/>
  <c r="O320" i="18"/>
  <c r="L320" i="18" s="1"/>
  <c r="M320" i="18" s="1"/>
  <c r="N320" i="18"/>
  <c r="K320" i="18"/>
  <c r="J320" i="18"/>
  <c r="I320" i="18"/>
  <c r="D320" i="18"/>
  <c r="B320" i="18"/>
  <c r="A320" i="18"/>
  <c r="AE319" i="18"/>
  <c r="AD319" i="18"/>
  <c r="AB319" i="18"/>
  <c r="Y319" i="18"/>
  <c r="X319" i="18"/>
  <c r="AA319" i="18" s="1"/>
  <c r="W319" i="18"/>
  <c r="V319" i="18"/>
  <c r="U319" i="18"/>
  <c r="T319" i="18"/>
  <c r="R319" i="18"/>
  <c r="O319" i="18"/>
  <c r="N319" i="18"/>
  <c r="K319" i="18"/>
  <c r="J319" i="18"/>
  <c r="L319" i="18" s="1"/>
  <c r="M319" i="18" s="1"/>
  <c r="I319" i="18"/>
  <c r="D319" i="18"/>
  <c r="B319" i="18"/>
  <c r="A319" i="18"/>
  <c r="AE318" i="18"/>
  <c r="AD318" i="18"/>
  <c r="AB318" i="18"/>
  <c r="Y318" i="18"/>
  <c r="V318" i="18"/>
  <c r="U318" i="18"/>
  <c r="W318" i="18" s="1"/>
  <c r="X318" i="18" s="1"/>
  <c r="T318" i="18"/>
  <c r="R318" i="18"/>
  <c r="O318" i="18"/>
  <c r="L318" i="18" s="1"/>
  <c r="M318" i="18" s="1"/>
  <c r="N318" i="18"/>
  <c r="K318" i="18"/>
  <c r="J318" i="18"/>
  <c r="I318" i="18"/>
  <c r="D318" i="18"/>
  <c r="B318" i="18"/>
  <c r="A318" i="18"/>
  <c r="AE317" i="18"/>
  <c r="AD317" i="18"/>
  <c r="AB317" i="18"/>
  <c r="Y317" i="18"/>
  <c r="W317" i="18"/>
  <c r="X317" i="18" s="1"/>
  <c r="AA317" i="18" s="1"/>
  <c r="V317" i="18"/>
  <c r="U317" i="18"/>
  <c r="T317" i="18"/>
  <c r="R317" i="18"/>
  <c r="O317" i="18"/>
  <c r="N317" i="18"/>
  <c r="K317" i="18"/>
  <c r="J317" i="18"/>
  <c r="L317" i="18" s="1"/>
  <c r="M317" i="18" s="1"/>
  <c r="I317" i="18"/>
  <c r="D317" i="18"/>
  <c r="B317" i="18"/>
  <c r="A317" i="18"/>
  <c r="AE316" i="18"/>
  <c r="AD316" i="18"/>
  <c r="AB316" i="18"/>
  <c r="Y316" i="18"/>
  <c r="V316" i="18"/>
  <c r="U316" i="18"/>
  <c r="W316" i="18" s="1"/>
  <c r="X316" i="18" s="1"/>
  <c r="T316" i="18"/>
  <c r="R316" i="18"/>
  <c r="O316" i="18"/>
  <c r="N316" i="18"/>
  <c r="L316" i="18"/>
  <c r="M316" i="18" s="1"/>
  <c r="K316" i="18"/>
  <c r="J316" i="18"/>
  <c r="I316" i="18"/>
  <c r="D316" i="18"/>
  <c r="B316" i="18"/>
  <c r="A316" i="18"/>
  <c r="AE315" i="18"/>
  <c r="AD315" i="18"/>
  <c r="AB315" i="18"/>
  <c r="AA315" i="18"/>
  <c r="Y315" i="18"/>
  <c r="V315" i="18"/>
  <c r="U315" i="18"/>
  <c r="W315" i="18" s="1"/>
  <c r="X315" i="18" s="1"/>
  <c r="Z315" i="18" s="1"/>
  <c r="T315" i="18"/>
  <c r="R315" i="18"/>
  <c r="O315" i="18"/>
  <c r="N315" i="18"/>
  <c r="K315" i="18"/>
  <c r="J315" i="18"/>
  <c r="L315" i="18" s="1"/>
  <c r="M315" i="18" s="1"/>
  <c r="I315" i="18"/>
  <c r="D315" i="18"/>
  <c r="B315" i="18"/>
  <c r="A315" i="18"/>
  <c r="AE314" i="18"/>
  <c r="AD314" i="18"/>
  <c r="AB314" i="18"/>
  <c r="Y314" i="18"/>
  <c r="V314" i="18"/>
  <c r="U314" i="18"/>
  <c r="W314" i="18" s="1"/>
  <c r="X314" i="18" s="1"/>
  <c r="T314" i="18"/>
  <c r="R314" i="18"/>
  <c r="O314" i="18"/>
  <c r="N314" i="18"/>
  <c r="L314" i="18"/>
  <c r="M314" i="18" s="1"/>
  <c r="K314" i="18"/>
  <c r="J314" i="18"/>
  <c r="I314" i="18"/>
  <c r="D314" i="18"/>
  <c r="B314" i="18"/>
  <c r="A314" i="18"/>
  <c r="AE313" i="18"/>
  <c r="AD313" i="18"/>
  <c r="AB313" i="18"/>
  <c r="Y313" i="18"/>
  <c r="V313" i="18"/>
  <c r="U313" i="18"/>
  <c r="W313" i="18" s="1"/>
  <c r="X313" i="18" s="1"/>
  <c r="T313" i="18"/>
  <c r="R313" i="18"/>
  <c r="O313" i="18"/>
  <c r="N313" i="18"/>
  <c r="K313" i="18"/>
  <c r="J313" i="18"/>
  <c r="L313" i="18" s="1"/>
  <c r="M313" i="18" s="1"/>
  <c r="I313" i="18"/>
  <c r="D313" i="18"/>
  <c r="B313" i="18"/>
  <c r="A313" i="18"/>
  <c r="AE312" i="18"/>
  <c r="AD312" i="18"/>
  <c r="AB312" i="18"/>
  <c r="Y312" i="18"/>
  <c r="V312" i="18"/>
  <c r="U312" i="18"/>
  <c r="W312" i="18" s="1"/>
  <c r="X312" i="18" s="1"/>
  <c r="T312" i="18"/>
  <c r="R312" i="18"/>
  <c r="O312" i="18"/>
  <c r="N312" i="18"/>
  <c r="L312" i="18"/>
  <c r="M312" i="18" s="1"/>
  <c r="K312" i="18"/>
  <c r="J312" i="18"/>
  <c r="I312" i="18"/>
  <c r="D312" i="18"/>
  <c r="B312" i="18"/>
  <c r="A312" i="18"/>
  <c r="AE311" i="18"/>
  <c r="AD311" i="18"/>
  <c r="AB311" i="18"/>
  <c r="Y311" i="18"/>
  <c r="V311" i="18"/>
  <c r="U311" i="18"/>
  <c r="W311" i="18" s="1"/>
  <c r="X311" i="18" s="1"/>
  <c r="T311" i="18"/>
  <c r="R311" i="18"/>
  <c r="O311" i="18"/>
  <c r="N311" i="18"/>
  <c r="K311" i="18"/>
  <c r="J311" i="18"/>
  <c r="L311" i="18" s="1"/>
  <c r="M311" i="18" s="1"/>
  <c r="I311" i="18"/>
  <c r="D311" i="18"/>
  <c r="B311" i="18"/>
  <c r="A311" i="18"/>
  <c r="AE310" i="18"/>
  <c r="AD310" i="18"/>
  <c r="AB310" i="18"/>
  <c r="Y310" i="18"/>
  <c r="V310" i="18"/>
  <c r="U310" i="18"/>
  <c r="W310" i="18" s="1"/>
  <c r="X310" i="18" s="1"/>
  <c r="AA310" i="18" s="1"/>
  <c r="T310" i="18"/>
  <c r="R310" i="18"/>
  <c r="O310" i="18"/>
  <c r="L310" i="18" s="1"/>
  <c r="M310" i="18" s="1"/>
  <c r="Q310" i="18" s="1"/>
  <c r="N310" i="18"/>
  <c r="K310" i="18"/>
  <c r="J310" i="18"/>
  <c r="I310" i="18"/>
  <c r="D310" i="18"/>
  <c r="B310" i="18"/>
  <c r="A310" i="18"/>
  <c r="AE309" i="18"/>
  <c r="AD309" i="18"/>
  <c r="AB309" i="18"/>
  <c r="Y309" i="18"/>
  <c r="W309" i="18"/>
  <c r="X309" i="18" s="1"/>
  <c r="AA309" i="18" s="1"/>
  <c r="V309" i="18"/>
  <c r="U309" i="18"/>
  <c r="T309" i="18"/>
  <c r="R309" i="18"/>
  <c r="O309" i="18"/>
  <c r="N309" i="18"/>
  <c r="K309" i="18"/>
  <c r="J309" i="18"/>
  <c r="L309" i="18" s="1"/>
  <c r="M309" i="18" s="1"/>
  <c r="I309" i="18"/>
  <c r="D309" i="18"/>
  <c r="B309" i="18"/>
  <c r="A309" i="18"/>
  <c r="AE308" i="18"/>
  <c r="AD308" i="18"/>
  <c r="AB308" i="18"/>
  <c r="Y308" i="18"/>
  <c r="V308" i="18"/>
  <c r="U308" i="18"/>
  <c r="W308" i="18" s="1"/>
  <c r="X308" i="18" s="1"/>
  <c r="T308" i="18"/>
  <c r="R308" i="18"/>
  <c r="O308" i="18"/>
  <c r="L308" i="18" s="1"/>
  <c r="M308" i="18" s="1"/>
  <c r="N308" i="18"/>
  <c r="K308" i="18"/>
  <c r="J308" i="18"/>
  <c r="I308" i="18"/>
  <c r="D308" i="18"/>
  <c r="B308" i="18"/>
  <c r="A308" i="18"/>
  <c r="AE307" i="18"/>
  <c r="AD307" i="18"/>
  <c r="AB307" i="18"/>
  <c r="Y307" i="18"/>
  <c r="V307" i="18"/>
  <c r="U307" i="18"/>
  <c r="W307" i="18" s="1"/>
  <c r="X307" i="18" s="1"/>
  <c r="T307" i="18"/>
  <c r="R307" i="18"/>
  <c r="O307" i="18"/>
  <c r="N307" i="18"/>
  <c r="K307" i="18"/>
  <c r="J307" i="18"/>
  <c r="L307" i="18" s="1"/>
  <c r="M307" i="18" s="1"/>
  <c r="I307" i="18"/>
  <c r="D307" i="18"/>
  <c r="B307" i="18"/>
  <c r="A307" i="18"/>
  <c r="AE306" i="18"/>
  <c r="AD306" i="18"/>
  <c r="AB306" i="18"/>
  <c r="Z306" i="18"/>
  <c r="Y306" i="18"/>
  <c r="X306" i="18"/>
  <c r="AA306" i="18" s="1"/>
  <c r="W306" i="18"/>
  <c r="V306" i="18"/>
  <c r="U306" i="18"/>
  <c r="T306" i="18"/>
  <c r="R306" i="18"/>
  <c r="O306" i="18"/>
  <c r="N306" i="18"/>
  <c r="L306" i="18"/>
  <c r="M306" i="18" s="1"/>
  <c r="K306" i="18"/>
  <c r="J306" i="18"/>
  <c r="I306" i="18"/>
  <c r="D306" i="18"/>
  <c r="B306" i="18"/>
  <c r="A306" i="18"/>
  <c r="AE305" i="18"/>
  <c r="N305" i="18" s="1"/>
  <c r="Y305" i="18"/>
  <c r="X305" i="18"/>
  <c r="W305" i="18"/>
  <c r="AB305" i="18" s="1"/>
  <c r="T305" i="18"/>
  <c r="K305" i="18"/>
  <c r="J305" i="18"/>
  <c r="L305" i="18" s="1"/>
  <c r="I305" i="18"/>
  <c r="AE302" i="18"/>
  <c r="AD302" i="18"/>
  <c r="AB302" i="18"/>
  <c r="Y302" i="18"/>
  <c r="V302" i="18"/>
  <c r="U302" i="18"/>
  <c r="W302" i="18" s="1"/>
  <c r="X302" i="18" s="1"/>
  <c r="T302" i="18"/>
  <c r="R302" i="18"/>
  <c r="O302" i="18"/>
  <c r="N302" i="18"/>
  <c r="K302" i="18"/>
  <c r="J302" i="18"/>
  <c r="L302" i="18" s="1"/>
  <c r="M302" i="18" s="1"/>
  <c r="I302" i="18"/>
  <c r="D302" i="18"/>
  <c r="B302" i="18"/>
  <c r="A302" i="18"/>
  <c r="AE301" i="18"/>
  <c r="AD301" i="18"/>
  <c r="AB301" i="18"/>
  <c r="Y301" i="18"/>
  <c r="V301" i="18"/>
  <c r="W301" i="18" s="1"/>
  <c r="X301" i="18" s="1"/>
  <c r="U301" i="18"/>
  <c r="T301" i="18"/>
  <c r="R301" i="18"/>
  <c r="O301" i="18"/>
  <c r="N301" i="18"/>
  <c r="K301" i="18"/>
  <c r="J301" i="18"/>
  <c r="L301" i="18" s="1"/>
  <c r="M301" i="18" s="1"/>
  <c r="I301" i="18"/>
  <c r="D301" i="18"/>
  <c r="B301" i="18"/>
  <c r="A301" i="18"/>
  <c r="AE300" i="18"/>
  <c r="AD300" i="18"/>
  <c r="AB300" i="18"/>
  <c r="Y300" i="18"/>
  <c r="W300" i="18"/>
  <c r="X300" i="18" s="1"/>
  <c r="V300" i="18"/>
  <c r="U300" i="18"/>
  <c r="T300" i="18"/>
  <c r="R300" i="18"/>
  <c r="O300" i="18"/>
  <c r="N300" i="18"/>
  <c r="K300" i="18"/>
  <c r="J300" i="18"/>
  <c r="I300" i="18"/>
  <c r="D300" i="18"/>
  <c r="B300" i="18"/>
  <c r="A300" i="18"/>
  <c r="AE299" i="18"/>
  <c r="AD299" i="18"/>
  <c r="AB299" i="18"/>
  <c r="Y299" i="18"/>
  <c r="X299" i="18"/>
  <c r="AA299" i="18" s="1"/>
  <c r="W299" i="18"/>
  <c r="V299" i="18"/>
  <c r="U299" i="18"/>
  <c r="T299" i="18"/>
  <c r="R299" i="18"/>
  <c r="O299" i="18"/>
  <c r="N299" i="18"/>
  <c r="K299" i="18"/>
  <c r="J299" i="18"/>
  <c r="I299" i="18"/>
  <c r="D299" i="18"/>
  <c r="B299" i="18"/>
  <c r="A299" i="18"/>
  <c r="AE298" i="18"/>
  <c r="AD298" i="18"/>
  <c r="AB298" i="18"/>
  <c r="Y298" i="18"/>
  <c r="V298" i="18"/>
  <c r="W298" i="18" s="1"/>
  <c r="X298" i="18" s="1"/>
  <c r="U298" i="18"/>
  <c r="T298" i="18"/>
  <c r="R298" i="18"/>
  <c r="O298" i="18"/>
  <c r="L298" i="18" s="1"/>
  <c r="N298" i="18"/>
  <c r="M298" i="18"/>
  <c r="Q298" i="18" s="1"/>
  <c r="K298" i="18"/>
  <c r="J298" i="18"/>
  <c r="I298" i="18"/>
  <c r="D298" i="18"/>
  <c r="B298" i="18"/>
  <c r="A298" i="18"/>
  <c r="AE297" i="18"/>
  <c r="AD297" i="18"/>
  <c r="AB297" i="18"/>
  <c r="Y297" i="18"/>
  <c r="X297" i="18"/>
  <c r="W297" i="18"/>
  <c r="V297" i="18"/>
  <c r="U297" i="18"/>
  <c r="T297" i="18"/>
  <c r="R297" i="18"/>
  <c r="O297" i="18"/>
  <c r="N297" i="18"/>
  <c r="K297" i="18"/>
  <c r="J297" i="18"/>
  <c r="L297" i="18" s="1"/>
  <c r="M297" i="18" s="1"/>
  <c r="I297" i="18"/>
  <c r="D297" i="18"/>
  <c r="B297" i="18"/>
  <c r="A297" i="18"/>
  <c r="AE296" i="18"/>
  <c r="AD296" i="18"/>
  <c r="AB296" i="18"/>
  <c r="Y296" i="18"/>
  <c r="V296" i="18"/>
  <c r="U296" i="18"/>
  <c r="T296" i="18"/>
  <c r="R296" i="18"/>
  <c r="O296" i="18"/>
  <c r="N296" i="18"/>
  <c r="K296" i="18"/>
  <c r="J296" i="18"/>
  <c r="L296" i="18" s="1"/>
  <c r="M296" i="18" s="1"/>
  <c r="I296" i="18"/>
  <c r="D296" i="18"/>
  <c r="B296" i="18"/>
  <c r="A296" i="18"/>
  <c r="AE295" i="18"/>
  <c r="AD295" i="18"/>
  <c r="AB295" i="18"/>
  <c r="Y295" i="18"/>
  <c r="X295" i="18"/>
  <c r="W295" i="18"/>
  <c r="V295" i="18"/>
  <c r="U295" i="18"/>
  <c r="T295" i="18"/>
  <c r="R295" i="18"/>
  <c r="O295" i="18"/>
  <c r="N295" i="18"/>
  <c r="K295" i="18"/>
  <c r="J295" i="18"/>
  <c r="L295" i="18" s="1"/>
  <c r="M295" i="18" s="1"/>
  <c r="I295" i="18"/>
  <c r="D295" i="18"/>
  <c r="B295" i="18"/>
  <c r="A295" i="18"/>
  <c r="AE294" i="18"/>
  <c r="AD294" i="18"/>
  <c r="AB294" i="18"/>
  <c r="Y294" i="18"/>
  <c r="W294" i="18"/>
  <c r="X294" i="18" s="1"/>
  <c r="V294" i="18"/>
  <c r="U294" i="18"/>
  <c r="T294" i="18"/>
  <c r="R294" i="18"/>
  <c r="O294" i="18"/>
  <c r="L294" i="18" s="1"/>
  <c r="M294" i="18" s="1"/>
  <c r="N294" i="18"/>
  <c r="K294" i="18"/>
  <c r="J294" i="18"/>
  <c r="I294" i="18"/>
  <c r="D294" i="18"/>
  <c r="B294" i="18"/>
  <c r="A294" i="18"/>
  <c r="AE293" i="18"/>
  <c r="AD293" i="18"/>
  <c r="AB293" i="18"/>
  <c r="Y293" i="18"/>
  <c r="W293" i="18"/>
  <c r="X293" i="18" s="1"/>
  <c r="V293" i="18"/>
  <c r="U293" i="18"/>
  <c r="T293" i="18"/>
  <c r="R293" i="18"/>
  <c r="O293" i="18"/>
  <c r="N293" i="18"/>
  <c r="L293" i="18"/>
  <c r="M293" i="18" s="1"/>
  <c r="K293" i="18"/>
  <c r="J293" i="18"/>
  <c r="I293" i="18"/>
  <c r="D293" i="18"/>
  <c r="B293" i="18"/>
  <c r="A293" i="18"/>
  <c r="AE292" i="18"/>
  <c r="AD292" i="18"/>
  <c r="AB292" i="18"/>
  <c r="AA292" i="18"/>
  <c r="Y292" i="18"/>
  <c r="X292" i="18"/>
  <c r="Z292" i="18" s="1"/>
  <c r="W292" i="18"/>
  <c r="V292" i="18"/>
  <c r="U292" i="18"/>
  <c r="T292" i="18"/>
  <c r="R292" i="18"/>
  <c r="O292" i="18"/>
  <c r="N292" i="18"/>
  <c r="K292" i="18"/>
  <c r="J292" i="18"/>
  <c r="L292" i="18" s="1"/>
  <c r="M292" i="18" s="1"/>
  <c r="I292" i="18"/>
  <c r="D292" i="18"/>
  <c r="B292" i="18"/>
  <c r="A292" i="18"/>
  <c r="AE291" i="18"/>
  <c r="AD291" i="18"/>
  <c r="AB291" i="18"/>
  <c r="Y291" i="18"/>
  <c r="V291" i="18"/>
  <c r="U291" i="18"/>
  <c r="W291" i="18" s="1"/>
  <c r="X291" i="18" s="1"/>
  <c r="T291" i="18"/>
  <c r="R291" i="18"/>
  <c r="O291" i="18"/>
  <c r="N291" i="18"/>
  <c r="L291" i="18"/>
  <c r="M291" i="18" s="1"/>
  <c r="K291" i="18"/>
  <c r="J291" i="18"/>
  <c r="I291" i="18"/>
  <c r="D291" i="18"/>
  <c r="B291" i="18"/>
  <c r="A291" i="18"/>
  <c r="AE290" i="18"/>
  <c r="AD290" i="18"/>
  <c r="AB290" i="18"/>
  <c r="Y290" i="18"/>
  <c r="V290" i="18"/>
  <c r="U290" i="18"/>
  <c r="W290" i="18" s="1"/>
  <c r="X290" i="18" s="1"/>
  <c r="T290" i="18"/>
  <c r="R290" i="18"/>
  <c r="O290" i="18"/>
  <c r="N290" i="18"/>
  <c r="K290" i="18"/>
  <c r="J290" i="18"/>
  <c r="L290" i="18" s="1"/>
  <c r="M290" i="18" s="1"/>
  <c r="I290" i="18"/>
  <c r="D290" i="18"/>
  <c r="B290" i="18"/>
  <c r="A290" i="18"/>
  <c r="AE289" i="18"/>
  <c r="AD289" i="18"/>
  <c r="AB289" i="18"/>
  <c r="AA289" i="18"/>
  <c r="Z289" i="18"/>
  <c r="Y289" i="18"/>
  <c r="V289" i="18"/>
  <c r="U289" i="18"/>
  <c r="W289" i="18" s="1"/>
  <c r="X289" i="18" s="1"/>
  <c r="T289" i="18"/>
  <c r="R289" i="18"/>
  <c r="O289" i="18"/>
  <c r="N289" i="18"/>
  <c r="K289" i="18"/>
  <c r="J289" i="18"/>
  <c r="I289" i="18"/>
  <c r="D289" i="18"/>
  <c r="B289" i="18"/>
  <c r="A289" i="18"/>
  <c r="AE288" i="18"/>
  <c r="AD288" i="18"/>
  <c r="AB288" i="18"/>
  <c r="Y288" i="18"/>
  <c r="V288" i="18"/>
  <c r="U288" i="18"/>
  <c r="W288" i="18" s="1"/>
  <c r="X288" i="18" s="1"/>
  <c r="T288" i="18"/>
  <c r="R288" i="18"/>
  <c r="O288" i="18"/>
  <c r="L288" i="18" s="1"/>
  <c r="N288" i="18"/>
  <c r="M288" i="18"/>
  <c r="Q288" i="18" s="1"/>
  <c r="K288" i="18"/>
  <c r="J288" i="18"/>
  <c r="I288" i="18"/>
  <c r="D288" i="18"/>
  <c r="B288" i="18"/>
  <c r="A288" i="18"/>
  <c r="AE287" i="18"/>
  <c r="AD287" i="18"/>
  <c r="AB287" i="18"/>
  <c r="Y287" i="18"/>
  <c r="V287" i="18"/>
  <c r="W287" i="18" s="1"/>
  <c r="X287" i="18" s="1"/>
  <c r="Z287" i="18" s="1"/>
  <c r="U287" i="18"/>
  <c r="T287" i="18"/>
  <c r="R287" i="18"/>
  <c r="O287" i="18"/>
  <c r="N287" i="18"/>
  <c r="K287" i="18"/>
  <c r="J287" i="18"/>
  <c r="I287" i="18"/>
  <c r="D287" i="18"/>
  <c r="B287" i="18"/>
  <c r="A287" i="18"/>
  <c r="AE286" i="18"/>
  <c r="AD286" i="18"/>
  <c r="AB286" i="18"/>
  <c r="Y286" i="18"/>
  <c r="V286" i="18"/>
  <c r="U286" i="18"/>
  <c r="W286" i="18" s="1"/>
  <c r="X286" i="18" s="1"/>
  <c r="T286" i="18"/>
  <c r="R286" i="18"/>
  <c r="P286" i="18"/>
  <c r="O286" i="18"/>
  <c r="N286" i="18"/>
  <c r="K286" i="18"/>
  <c r="J286" i="18"/>
  <c r="L286" i="18" s="1"/>
  <c r="M286" i="18" s="1"/>
  <c r="Q286" i="18" s="1"/>
  <c r="I286" i="18"/>
  <c r="D286" i="18"/>
  <c r="B286" i="18"/>
  <c r="A286" i="18"/>
  <c r="AE285" i="18"/>
  <c r="AD285" i="18"/>
  <c r="AB285" i="18"/>
  <c r="Y285" i="18"/>
  <c r="W285" i="18"/>
  <c r="X285" i="18" s="1"/>
  <c r="V285" i="18"/>
  <c r="U285" i="18"/>
  <c r="T285" i="18"/>
  <c r="R285" i="18"/>
  <c r="O285" i="18"/>
  <c r="N285" i="18"/>
  <c r="L285" i="18"/>
  <c r="M285" i="18" s="1"/>
  <c r="K285" i="18"/>
  <c r="J285" i="18"/>
  <c r="I285" i="18"/>
  <c r="D285" i="18"/>
  <c r="B285" i="18"/>
  <c r="A285" i="18"/>
  <c r="AE284" i="18"/>
  <c r="AD284" i="18"/>
  <c r="AB284" i="18"/>
  <c r="AA284" i="18"/>
  <c r="Y284" i="18"/>
  <c r="X284" i="18"/>
  <c r="Z284" i="18" s="1"/>
  <c r="W284" i="18"/>
  <c r="V284" i="18"/>
  <c r="U284" i="18"/>
  <c r="T284" i="18"/>
  <c r="R284" i="18"/>
  <c r="O284" i="18"/>
  <c r="N284" i="18"/>
  <c r="K284" i="18"/>
  <c r="J284" i="18"/>
  <c r="L284" i="18" s="1"/>
  <c r="M284" i="18" s="1"/>
  <c r="I284" i="18"/>
  <c r="D284" i="18"/>
  <c r="B284" i="18"/>
  <c r="A284" i="18"/>
  <c r="AE283" i="18"/>
  <c r="AD283" i="18"/>
  <c r="AB283" i="18"/>
  <c r="AA283" i="18"/>
  <c r="Z283" i="18"/>
  <c r="Y283" i="18"/>
  <c r="V283" i="18"/>
  <c r="U283" i="18"/>
  <c r="W283" i="18" s="1"/>
  <c r="X283" i="18" s="1"/>
  <c r="T283" i="18"/>
  <c r="R283" i="18"/>
  <c r="O283" i="18"/>
  <c r="L283" i="18" s="1"/>
  <c r="N283" i="18"/>
  <c r="M283" i="18"/>
  <c r="K283" i="18"/>
  <c r="J283" i="18"/>
  <c r="I283" i="18"/>
  <c r="D283" i="18"/>
  <c r="B283" i="18"/>
  <c r="A283" i="18"/>
  <c r="AE282" i="18"/>
  <c r="AD282" i="18"/>
  <c r="AB282" i="18"/>
  <c r="Y282" i="18"/>
  <c r="V282" i="18"/>
  <c r="U282" i="18"/>
  <c r="W282" i="18" s="1"/>
  <c r="X282" i="18" s="1"/>
  <c r="T282" i="18"/>
  <c r="R282" i="18"/>
  <c r="O282" i="18"/>
  <c r="N282" i="18"/>
  <c r="L282" i="18"/>
  <c r="M282" i="18" s="1"/>
  <c r="K282" i="18"/>
  <c r="J282" i="18"/>
  <c r="I282" i="18"/>
  <c r="D282" i="18"/>
  <c r="B282" i="18"/>
  <c r="A282" i="18"/>
  <c r="AE281" i="18"/>
  <c r="AD281" i="18"/>
  <c r="AB281" i="18"/>
  <c r="Y281" i="18"/>
  <c r="X281" i="18"/>
  <c r="W281" i="18"/>
  <c r="V281" i="18"/>
  <c r="U281" i="18"/>
  <c r="T281" i="18"/>
  <c r="R281" i="18"/>
  <c r="O281" i="18"/>
  <c r="N281" i="18"/>
  <c r="K281" i="18"/>
  <c r="J281" i="18"/>
  <c r="I281" i="18"/>
  <c r="D281" i="18"/>
  <c r="B281" i="18"/>
  <c r="A281" i="18"/>
  <c r="AE280" i="18"/>
  <c r="AD280" i="18"/>
  <c r="AB280" i="18"/>
  <c r="Y280" i="18"/>
  <c r="W280" i="18"/>
  <c r="X280" i="18" s="1"/>
  <c r="V280" i="18"/>
  <c r="U280" i="18"/>
  <c r="T280" i="18"/>
  <c r="R280" i="18"/>
  <c r="Q280" i="18"/>
  <c r="O280" i="18"/>
  <c r="N280" i="18"/>
  <c r="M280" i="18"/>
  <c r="P280" i="18" s="1"/>
  <c r="L280" i="18"/>
  <c r="K280" i="18"/>
  <c r="J280" i="18"/>
  <c r="I280" i="18"/>
  <c r="D280" i="18"/>
  <c r="B280" i="18"/>
  <c r="A280" i="18"/>
  <c r="AE279" i="18"/>
  <c r="AD279" i="18"/>
  <c r="AB279" i="18"/>
  <c r="Y279" i="18"/>
  <c r="V279" i="18"/>
  <c r="U279" i="18"/>
  <c r="W279" i="18" s="1"/>
  <c r="X279" i="18" s="1"/>
  <c r="AA279" i="18" s="1"/>
  <c r="T279" i="18"/>
  <c r="R279" i="18"/>
  <c r="O279" i="18"/>
  <c r="N279" i="18"/>
  <c r="L279" i="18"/>
  <c r="M279" i="18" s="1"/>
  <c r="K279" i="18"/>
  <c r="J279" i="18"/>
  <c r="I279" i="18"/>
  <c r="D279" i="18"/>
  <c r="B279" i="18"/>
  <c r="A279" i="18"/>
  <c r="AE278" i="18"/>
  <c r="AD278" i="18"/>
  <c r="AB278" i="18"/>
  <c r="AA278" i="18"/>
  <c r="Y278" i="18"/>
  <c r="X278" i="18"/>
  <c r="Z278" i="18" s="1"/>
  <c r="W278" i="18"/>
  <c r="V278" i="18"/>
  <c r="U278" i="18"/>
  <c r="T278" i="18"/>
  <c r="R278" i="18"/>
  <c r="O278" i="18"/>
  <c r="N278" i="18"/>
  <c r="K278" i="18"/>
  <c r="J278" i="18"/>
  <c r="L278" i="18" s="1"/>
  <c r="M278" i="18" s="1"/>
  <c r="I278" i="18"/>
  <c r="D278" i="18"/>
  <c r="B278" i="18"/>
  <c r="A278" i="18"/>
  <c r="AE277" i="18"/>
  <c r="AD277" i="18"/>
  <c r="AB277" i="18"/>
  <c r="Y277" i="18"/>
  <c r="W277" i="18"/>
  <c r="X277" i="18" s="1"/>
  <c r="AA277" i="18" s="1"/>
  <c r="V277" i="18"/>
  <c r="U277" i="18"/>
  <c r="T277" i="18"/>
  <c r="R277" i="18"/>
  <c r="O277" i="18"/>
  <c r="N277" i="18"/>
  <c r="K277" i="18"/>
  <c r="J277" i="18"/>
  <c r="L277" i="18" s="1"/>
  <c r="M277" i="18" s="1"/>
  <c r="I277" i="18"/>
  <c r="D277" i="18"/>
  <c r="B277" i="18"/>
  <c r="A277" i="18"/>
  <c r="AE276" i="18"/>
  <c r="AD276" i="18"/>
  <c r="AB276" i="18"/>
  <c r="Y276" i="18"/>
  <c r="V276" i="18"/>
  <c r="W276" i="18" s="1"/>
  <c r="X276" i="18" s="1"/>
  <c r="U276" i="18"/>
  <c r="T276" i="18"/>
  <c r="R276" i="18"/>
  <c r="O276" i="18"/>
  <c r="L276" i="18" s="1"/>
  <c r="N276" i="18"/>
  <c r="M276" i="18"/>
  <c r="Q276" i="18" s="1"/>
  <c r="K276" i="18"/>
  <c r="J276" i="18"/>
  <c r="I276" i="18"/>
  <c r="D276" i="18"/>
  <c r="B276" i="18"/>
  <c r="A276" i="18"/>
  <c r="AE275" i="18"/>
  <c r="AD275" i="18"/>
  <c r="AB275" i="18"/>
  <c r="Y275" i="18"/>
  <c r="V275" i="18"/>
  <c r="W275" i="18" s="1"/>
  <c r="X275" i="18" s="1"/>
  <c r="U275" i="18"/>
  <c r="T275" i="18"/>
  <c r="R275" i="18"/>
  <c r="O275" i="18"/>
  <c r="N275" i="18"/>
  <c r="K275" i="18"/>
  <c r="J275" i="18"/>
  <c r="L275" i="18" s="1"/>
  <c r="M275" i="18" s="1"/>
  <c r="I275" i="18"/>
  <c r="D275" i="18"/>
  <c r="B275" i="18"/>
  <c r="A275" i="18"/>
  <c r="AE274" i="18"/>
  <c r="AD274" i="18"/>
  <c r="AB274" i="18"/>
  <c r="AA274" i="18"/>
  <c r="Y274" i="18"/>
  <c r="V274" i="18"/>
  <c r="U274" i="18"/>
  <c r="W274" i="18" s="1"/>
  <c r="X274" i="18" s="1"/>
  <c r="Z274" i="18" s="1"/>
  <c r="T274" i="18"/>
  <c r="R274" i="18"/>
  <c r="O274" i="18"/>
  <c r="N274" i="18"/>
  <c r="M274" i="18"/>
  <c r="L274" i="18"/>
  <c r="K274" i="18"/>
  <c r="J274" i="18"/>
  <c r="I274" i="18"/>
  <c r="D274" i="18"/>
  <c r="B274" i="18"/>
  <c r="A274" i="18"/>
  <c r="AE273" i="18"/>
  <c r="AD273" i="18"/>
  <c r="AB273" i="18"/>
  <c r="Y273" i="18"/>
  <c r="V273" i="18"/>
  <c r="U273" i="18"/>
  <c r="W273" i="18" s="1"/>
  <c r="X273" i="18" s="1"/>
  <c r="T273" i="18"/>
  <c r="R273" i="18"/>
  <c r="O273" i="18"/>
  <c r="N273" i="18"/>
  <c r="K273" i="18"/>
  <c r="J273" i="18"/>
  <c r="I273" i="18"/>
  <c r="D273" i="18"/>
  <c r="B273" i="18"/>
  <c r="A273" i="18"/>
  <c r="AE272" i="18"/>
  <c r="AD272" i="18"/>
  <c r="AB272" i="18"/>
  <c r="Y272" i="18"/>
  <c r="V272" i="18"/>
  <c r="W272" i="18" s="1"/>
  <c r="X272" i="18" s="1"/>
  <c r="U272" i="18"/>
  <c r="T272" i="18"/>
  <c r="R272" i="18"/>
  <c r="Q272" i="18"/>
  <c r="P272" i="18"/>
  <c r="O272" i="18"/>
  <c r="N272" i="18"/>
  <c r="K272" i="18"/>
  <c r="J272" i="18"/>
  <c r="L272" i="18" s="1"/>
  <c r="M272" i="18" s="1"/>
  <c r="I272" i="18"/>
  <c r="D272" i="18"/>
  <c r="B272" i="18"/>
  <c r="A272" i="18"/>
  <c r="AE271" i="18"/>
  <c r="AD271" i="18"/>
  <c r="AB271" i="18"/>
  <c r="Z271" i="18"/>
  <c r="Y271" i="18"/>
  <c r="X271" i="18"/>
  <c r="AA271" i="18" s="1"/>
  <c r="W271" i="18"/>
  <c r="V271" i="18"/>
  <c r="U271" i="18"/>
  <c r="T271" i="18"/>
  <c r="R271" i="18"/>
  <c r="O271" i="18"/>
  <c r="N271" i="18"/>
  <c r="L271" i="18"/>
  <c r="M271" i="18" s="1"/>
  <c r="K271" i="18"/>
  <c r="J271" i="18"/>
  <c r="I271" i="18"/>
  <c r="D271" i="18"/>
  <c r="B271" i="18"/>
  <c r="A271" i="18"/>
  <c r="AE270" i="18"/>
  <c r="AD270" i="18"/>
  <c r="AB270" i="18"/>
  <c r="Y270" i="18"/>
  <c r="V270" i="18"/>
  <c r="U270" i="18"/>
  <c r="W270" i="18" s="1"/>
  <c r="X270" i="18" s="1"/>
  <c r="T270" i="18"/>
  <c r="R270" i="18"/>
  <c r="O270" i="18"/>
  <c r="N270" i="18"/>
  <c r="K270" i="18"/>
  <c r="J270" i="18"/>
  <c r="L270" i="18" s="1"/>
  <c r="M270" i="18" s="1"/>
  <c r="I270" i="18"/>
  <c r="D270" i="18"/>
  <c r="B270" i="18"/>
  <c r="A270" i="18"/>
  <c r="AE269" i="18"/>
  <c r="AD269" i="18"/>
  <c r="AB269" i="18"/>
  <c r="Y269" i="18"/>
  <c r="V269" i="18"/>
  <c r="U269" i="18"/>
  <c r="W269" i="18" s="1"/>
  <c r="X269" i="18" s="1"/>
  <c r="T269" i="18"/>
  <c r="R269" i="18"/>
  <c r="O269" i="18"/>
  <c r="N269" i="18"/>
  <c r="K269" i="18"/>
  <c r="J269" i="18"/>
  <c r="L269" i="18" s="1"/>
  <c r="M269" i="18" s="1"/>
  <c r="I269" i="18"/>
  <c r="D269" i="18"/>
  <c r="B269" i="18"/>
  <c r="A269" i="18"/>
  <c r="AE268" i="18"/>
  <c r="Y268" i="18" s="1"/>
  <c r="W268" i="18"/>
  <c r="X268" i="18" s="1"/>
  <c r="AA268" i="18" s="1"/>
  <c r="T268" i="18"/>
  <c r="N268" i="18"/>
  <c r="L268" i="18"/>
  <c r="M268" i="18" s="1"/>
  <c r="P268" i="18" s="1"/>
  <c r="K268" i="18"/>
  <c r="J268" i="18"/>
  <c r="I268" i="18"/>
  <c r="AE265" i="18"/>
  <c r="AD265" i="18"/>
  <c r="AB265" i="18"/>
  <c r="Y265" i="18"/>
  <c r="V265" i="18"/>
  <c r="U265" i="18"/>
  <c r="W265" i="18" s="1"/>
  <c r="X265" i="18" s="1"/>
  <c r="Z265" i="18" s="1"/>
  <c r="T265" i="18"/>
  <c r="R265" i="18"/>
  <c r="O265" i="18"/>
  <c r="N265" i="18"/>
  <c r="L265" i="18"/>
  <c r="M265" i="18" s="1"/>
  <c r="K265" i="18"/>
  <c r="J265" i="18"/>
  <c r="I265" i="18"/>
  <c r="D265" i="18"/>
  <c r="B265" i="18"/>
  <c r="A265" i="18"/>
  <c r="AE264" i="18"/>
  <c r="AD264" i="18"/>
  <c r="AB264" i="18"/>
  <c r="Y264" i="18"/>
  <c r="V264" i="18"/>
  <c r="U264" i="18"/>
  <c r="T264" i="18"/>
  <c r="R264" i="18"/>
  <c r="P264" i="18"/>
  <c r="O264" i="18"/>
  <c r="L264" i="18" s="1"/>
  <c r="M264" i="18" s="1"/>
  <c r="Q264" i="18" s="1"/>
  <c r="N264" i="18"/>
  <c r="K264" i="18"/>
  <c r="J264" i="18"/>
  <c r="I264" i="18"/>
  <c r="D264" i="18"/>
  <c r="B264" i="18"/>
  <c r="A264" i="18"/>
  <c r="AE263" i="18"/>
  <c r="AD263" i="18"/>
  <c r="AB263" i="18"/>
  <c r="Y263" i="18"/>
  <c r="X263" i="18"/>
  <c r="W263" i="18"/>
  <c r="V263" i="18"/>
  <c r="U263" i="18"/>
  <c r="T263" i="18"/>
  <c r="R263" i="18"/>
  <c r="O263" i="18"/>
  <c r="N263" i="18"/>
  <c r="K263" i="18"/>
  <c r="J263" i="18"/>
  <c r="L263" i="18" s="1"/>
  <c r="M263" i="18" s="1"/>
  <c r="I263" i="18"/>
  <c r="D263" i="18"/>
  <c r="B263" i="18"/>
  <c r="A263" i="18"/>
  <c r="AE262" i="18"/>
  <c r="AD262" i="18"/>
  <c r="AB262" i="18"/>
  <c r="Y262" i="18"/>
  <c r="V262" i="18"/>
  <c r="U262" i="18"/>
  <c r="W262" i="18" s="1"/>
  <c r="X262" i="18" s="1"/>
  <c r="T262" i="18"/>
  <c r="R262" i="18"/>
  <c r="O262" i="18"/>
  <c r="N262" i="18"/>
  <c r="K262" i="18"/>
  <c r="J262" i="18"/>
  <c r="I262" i="18"/>
  <c r="D262" i="18"/>
  <c r="B262" i="18"/>
  <c r="A262" i="18"/>
  <c r="AE261" i="18"/>
  <c r="AD261" i="18"/>
  <c r="AB261" i="18"/>
  <c r="Y261" i="18"/>
  <c r="W261" i="18"/>
  <c r="X261" i="18" s="1"/>
  <c r="V261" i="18"/>
  <c r="U261" i="18"/>
  <c r="T261" i="18"/>
  <c r="R261" i="18"/>
  <c r="O261" i="18"/>
  <c r="N261" i="18"/>
  <c r="K261" i="18"/>
  <c r="J261" i="18"/>
  <c r="L261" i="18" s="1"/>
  <c r="M261" i="18" s="1"/>
  <c r="I261" i="18"/>
  <c r="D261" i="18"/>
  <c r="B261" i="18"/>
  <c r="A261" i="18"/>
  <c r="AE260" i="18"/>
  <c r="AD260" i="18"/>
  <c r="AB260" i="18"/>
  <c r="Y260" i="18"/>
  <c r="V260" i="18"/>
  <c r="U260" i="18"/>
  <c r="T260" i="18"/>
  <c r="R260" i="18"/>
  <c r="O260" i="18"/>
  <c r="N260" i="18"/>
  <c r="K260" i="18"/>
  <c r="J260" i="18"/>
  <c r="I260" i="18"/>
  <c r="D260" i="18"/>
  <c r="B260" i="18"/>
  <c r="A260" i="18"/>
  <c r="AE259" i="18"/>
  <c r="AD259" i="18"/>
  <c r="AB259" i="18"/>
  <c r="Y259" i="18"/>
  <c r="V259" i="18"/>
  <c r="W259" i="18" s="1"/>
  <c r="X259" i="18" s="1"/>
  <c r="U259" i="18"/>
  <c r="T259" i="18"/>
  <c r="R259" i="18"/>
  <c r="Q259" i="18"/>
  <c r="O259" i="18"/>
  <c r="N259" i="18"/>
  <c r="M259" i="18"/>
  <c r="P259" i="18" s="1"/>
  <c r="K259" i="18"/>
  <c r="J259" i="18"/>
  <c r="L259" i="18" s="1"/>
  <c r="I259" i="18"/>
  <c r="D259" i="18"/>
  <c r="B259" i="18"/>
  <c r="A259" i="18"/>
  <c r="AE258" i="18"/>
  <c r="AD258" i="18"/>
  <c r="AB258" i="18"/>
  <c r="Y258" i="18"/>
  <c r="V258" i="18"/>
  <c r="U258" i="18"/>
  <c r="T258" i="18"/>
  <c r="R258" i="18"/>
  <c r="O258" i="18"/>
  <c r="N258" i="18"/>
  <c r="K258" i="18"/>
  <c r="J258" i="18"/>
  <c r="L258" i="18" s="1"/>
  <c r="M258" i="18" s="1"/>
  <c r="I258" i="18"/>
  <c r="D258" i="18"/>
  <c r="B258" i="18"/>
  <c r="A258" i="18"/>
  <c r="AE257" i="18"/>
  <c r="AD257" i="18"/>
  <c r="AB257" i="18"/>
  <c r="Y257" i="18"/>
  <c r="X257" i="18"/>
  <c r="W257" i="18"/>
  <c r="V257" i="18"/>
  <c r="U257" i="18"/>
  <c r="T257" i="18"/>
  <c r="R257" i="18"/>
  <c r="P257" i="18"/>
  <c r="O257" i="18"/>
  <c r="N257" i="18"/>
  <c r="M257" i="18"/>
  <c r="Q257" i="18" s="1"/>
  <c r="L257" i="18"/>
  <c r="K257" i="18"/>
  <c r="J257" i="18"/>
  <c r="I257" i="18"/>
  <c r="D257" i="18"/>
  <c r="B257" i="18"/>
  <c r="A257" i="18"/>
  <c r="AE256" i="18"/>
  <c r="AD256" i="18"/>
  <c r="AB256" i="18"/>
  <c r="Y256" i="18"/>
  <c r="V256" i="18"/>
  <c r="U256" i="18"/>
  <c r="T256" i="18"/>
  <c r="R256" i="18"/>
  <c r="O256" i="18"/>
  <c r="N256" i="18"/>
  <c r="L256" i="18"/>
  <c r="M256" i="18" s="1"/>
  <c r="P256" i="18" s="1"/>
  <c r="K256" i="18"/>
  <c r="J256" i="18"/>
  <c r="I256" i="18"/>
  <c r="D256" i="18"/>
  <c r="B256" i="18"/>
  <c r="A256" i="18"/>
  <c r="AE255" i="18"/>
  <c r="AD255" i="18"/>
  <c r="AB255" i="18"/>
  <c r="AA255" i="18"/>
  <c r="Z255" i="18"/>
  <c r="Y255" i="18"/>
  <c r="W255" i="18"/>
  <c r="X255" i="18" s="1"/>
  <c r="V255" i="18"/>
  <c r="U255" i="18"/>
  <c r="T255" i="18"/>
  <c r="R255" i="18"/>
  <c r="O255" i="18"/>
  <c r="N255" i="18"/>
  <c r="K255" i="18"/>
  <c r="J255" i="18"/>
  <c r="L255" i="18" s="1"/>
  <c r="M255" i="18" s="1"/>
  <c r="I255" i="18"/>
  <c r="D255" i="18"/>
  <c r="B255" i="18"/>
  <c r="A255" i="18"/>
  <c r="AE254" i="18"/>
  <c r="AD254" i="18"/>
  <c r="AB254" i="18"/>
  <c r="Y254" i="18"/>
  <c r="V254" i="18"/>
  <c r="U254" i="18"/>
  <c r="W254" i="18" s="1"/>
  <c r="X254" i="18" s="1"/>
  <c r="T254" i="18"/>
  <c r="R254" i="18"/>
  <c r="O254" i="18"/>
  <c r="N254" i="18"/>
  <c r="K254" i="18"/>
  <c r="J254" i="18"/>
  <c r="L254" i="18" s="1"/>
  <c r="M254" i="18" s="1"/>
  <c r="I254" i="18"/>
  <c r="D254" i="18"/>
  <c r="B254" i="18"/>
  <c r="A254" i="18"/>
  <c r="AE253" i="18"/>
  <c r="AD253" i="18"/>
  <c r="AB253" i="18"/>
  <c r="Y253" i="18"/>
  <c r="V253" i="18"/>
  <c r="U253" i="18"/>
  <c r="W253" i="18" s="1"/>
  <c r="X253" i="18" s="1"/>
  <c r="AA253" i="18" s="1"/>
  <c r="T253" i="18"/>
  <c r="R253" i="18"/>
  <c r="Q253" i="18"/>
  <c r="P253" i="18"/>
  <c r="O253" i="18"/>
  <c r="N253" i="18"/>
  <c r="K253" i="18"/>
  <c r="J253" i="18"/>
  <c r="L253" i="18" s="1"/>
  <c r="M253" i="18" s="1"/>
  <c r="I253" i="18"/>
  <c r="D253" i="18"/>
  <c r="B253" i="18"/>
  <c r="A253" i="18"/>
  <c r="AE252" i="18"/>
  <c r="AD252" i="18"/>
  <c r="AB252" i="18"/>
  <c r="Y252" i="18"/>
  <c r="V252" i="18"/>
  <c r="U252" i="18"/>
  <c r="T252" i="18"/>
  <c r="R252" i="18"/>
  <c r="O252" i="18"/>
  <c r="N252" i="18"/>
  <c r="K252" i="18"/>
  <c r="J252" i="18"/>
  <c r="L252" i="18" s="1"/>
  <c r="M252" i="18" s="1"/>
  <c r="I252" i="18"/>
  <c r="D252" i="18"/>
  <c r="B252" i="18"/>
  <c r="A252" i="18"/>
  <c r="AE251" i="18"/>
  <c r="AD251" i="18"/>
  <c r="AB251" i="18"/>
  <c r="Y251" i="18"/>
  <c r="X251" i="18"/>
  <c r="W251" i="18"/>
  <c r="V251" i="18"/>
  <c r="U251" i="18"/>
  <c r="T251" i="18"/>
  <c r="R251" i="18"/>
  <c r="O251" i="18"/>
  <c r="N251" i="18"/>
  <c r="M251" i="18"/>
  <c r="Q251" i="18" s="1"/>
  <c r="L251" i="18"/>
  <c r="K251" i="18"/>
  <c r="J251" i="18"/>
  <c r="I251" i="18"/>
  <c r="D251" i="18"/>
  <c r="B251" i="18"/>
  <c r="A251" i="18"/>
  <c r="AE250" i="18"/>
  <c r="AD250" i="18"/>
  <c r="AB250" i="18"/>
  <c r="Y250" i="18"/>
  <c r="V250" i="18"/>
  <c r="U250" i="18"/>
  <c r="W250" i="18" s="1"/>
  <c r="X250" i="18" s="1"/>
  <c r="T250" i="18"/>
  <c r="R250" i="18"/>
  <c r="O250" i="18"/>
  <c r="N250" i="18"/>
  <c r="M250" i="18"/>
  <c r="L250" i="18"/>
  <c r="K250" i="18"/>
  <c r="J250" i="18"/>
  <c r="I250" i="18"/>
  <c r="D250" i="18"/>
  <c r="B250" i="18"/>
  <c r="A250" i="18"/>
  <c r="AE249" i="18"/>
  <c r="AD249" i="18"/>
  <c r="AB249" i="18"/>
  <c r="Y249" i="18"/>
  <c r="V249" i="18"/>
  <c r="W249" i="18" s="1"/>
  <c r="X249" i="18" s="1"/>
  <c r="U249" i="18"/>
  <c r="T249" i="18"/>
  <c r="R249" i="18"/>
  <c r="P249" i="18"/>
  <c r="O249" i="18"/>
  <c r="N249" i="18"/>
  <c r="K249" i="18"/>
  <c r="J249" i="18"/>
  <c r="L249" i="18" s="1"/>
  <c r="M249" i="18" s="1"/>
  <c r="Q249" i="18" s="1"/>
  <c r="I249" i="18"/>
  <c r="D249" i="18"/>
  <c r="B249" i="18"/>
  <c r="A249" i="18"/>
  <c r="AE248" i="18"/>
  <c r="AD248" i="18"/>
  <c r="AB248" i="18"/>
  <c r="Y248" i="18"/>
  <c r="V248" i="18"/>
  <c r="U248" i="18"/>
  <c r="T248" i="18"/>
  <c r="R248" i="18"/>
  <c r="O248" i="18"/>
  <c r="L248" i="18" s="1"/>
  <c r="M248" i="18" s="1"/>
  <c r="N248" i="18"/>
  <c r="K248" i="18"/>
  <c r="J248" i="18"/>
  <c r="I248" i="18"/>
  <c r="D248" i="18"/>
  <c r="B248" i="18"/>
  <c r="A248" i="18"/>
  <c r="AE247" i="18"/>
  <c r="AD247" i="18"/>
  <c r="AB247" i="18"/>
  <c r="Y247" i="18"/>
  <c r="W247" i="18"/>
  <c r="X247" i="18" s="1"/>
  <c r="V247" i="18"/>
  <c r="U247" i="18"/>
  <c r="T247" i="18"/>
  <c r="R247" i="18"/>
  <c r="O247" i="18"/>
  <c r="N247" i="18"/>
  <c r="K247" i="18"/>
  <c r="J247" i="18"/>
  <c r="L247" i="18" s="1"/>
  <c r="M247" i="18" s="1"/>
  <c r="I247" i="18"/>
  <c r="D247" i="18"/>
  <c r="B247" i="18"/>
  <c r="A247" i="18"/>
  <c r="AE246" i="18"/>
  <c r="AD246" i="18"/>
  <c r="AB246" i="18"/>
  <c r="Y246" i="18"/>
  <c r="V246" i="18"/>
  <c r="U246" i="18"/>
  <c r="W246" i="18" s="1"/>
  <c r="X246" i="18" s="1"/>
  <c r="T246" i="18"/>
  <c r="R246" i="18"/>
  <c r="O246" i="18"/>
  <c r="N246" i="18"/>
  <c r="K246" i="18"/>
  <c r="J246" i="18"/>
  <c r="L246" i="18" s="1"/>
  <c r="M246" i="18" s="1"/>
  <c r="I246" i="18"/>
  <c r="D246" i="18"/>
  <c r="B246" i="18"/>
  <c r="A246" i="18"/>
  <c r="AE245" i="18"/>
  <c r="AD245" i="18"/>
  <c r="AB245" i="18"/>
  <c r="Y245" i="18"/>
  <c r="W245" i="18"/>
  <c r="X245" i="18" s="1"/>
  <c r="V245" i="18"/>
  <c r="U245" i="18"/>
  <c r="T245" i="18"/>
  <c r="R245" i="18"/>
  <c r="O245" i="18"/>
  <c r="N245" i="18"/>
  <c r="L245" i="18"/>
  <c r="M245" i="18" s="1"/>
  <c r="K245" i="18"/>
  <c r="J245" i="18"/>
  <c r="I245" i="18"/>
  <c r="D245" i="18"/>
  <c r="B245" i="18"/>
  <c r="A245" i="18"/>
  <c r="AE244" i="18"/>
  <c r="AD244" i="18"/>
  <c r="AB244" i="18"/>
  <c r="Y244" i="18"/>
  <c r="V244" i="18"/>
  <c r="U244" i="18"/>
  <c r="T244" i="18"/>
  <c r="R244" i="18"/>
  <c r="Q244" i="18"/>
  <c r="P244" i="18"/>
  <c r="O244" i="18"/>
  <c r="N244" i="18"/>
  <c r="K244" i="18"/>
  <c r="J244" i="18"/>
  <c r="L244" i="18" s="1"/>
  <c r="M244" i="18" s="1"/>
  <c r="I244" i="18"/>
  <c r="D244" i="18"/>
  <c r="B244" i="18"/>
  <c r="A244" i="18"/>
  <c r="AE243" i="18"/>
  <c r="AD243" i="18"/>
  <c r="AB243" i="18"/>
  <c r="Y243" i="18"/>
  <c r="W243" i="18"/>
  <c r="X243" i="18" s="1"/>
  <c r="V243" i="18"/>
  <c r="U243" i="18"/>
  <c r="T243" i="18"/>
  <c r="R243" i="18"/>
  <c r="O243" i="18"/>
  <c r="N243" i="18"/>
  <c r="K243" i="18"/>
  <c r="J243" i="18"/>
  <c r="L243" i="18" s="1"/>
  <c r="M243" i="18" s="1"/>
  <c r="I243" i="18"/>
  <c r="D243" i="18"/>
  <c r="B243" i="18"/>
  <c r="A243" i="18"/>
  <c r="AE242" i="18"/>
  <c r="AD242" i="18"/>
  <c r="AB242" i="18"/>
  <c r="Y242" i="18"/>
  <c r="V242" i="18"/>
  <c r="U242" i="18"/>
  <c r="T242" i="18"/>
  <c r="R242" i="18"/>
  <c r="O242" i="18"/>
  <c r="N242" i="18"/>
  <c r="K242" i="18"/>
  <c r="J242" i="18"/>
  <c r="L242" i="18" s="1"/>
  <c r="M242" i="18" s="1"/>
  <c r="I242" i="18"/>
  <c r="D242" i="18"/>
  <c r="B242" i="18"/>
  <c r="A242" i="18"/>
  <c r="AE241" i="18"/>
  <c r="AD241" i="18"/>
  <c r="AB241" i="18"/>
  <c r="Y241" i="18"/>
  <c r="V241" i="18"/>
  <c r="U241" i="18"/>
  <c r="W241" i="18" s="1"/>
  <c r="X241" i="18" s="1"/>
  <c r="T241" i="18"/>
  <c r="R241" i="18"/>
  <c r="O241" i="18"/>
  <c r="N241" i="18"/>
  <c r="M241" i="18"/>
  <c r="L241" i="18"/>
  <c r="K241" i="18"/>
  <c r="J241" i="18"/>
  <c r="I241" i="18"/>
  <c r="D241" i="18"/>
  <c r="B241" i="18"/>
  <c r="A241" i="18"/>
  <c r="AE240" i="18"/>
  <c r="AD240" i="18"/>
  <c r="AB240" i="18"/>
  <c r="Y240" i="18"/>
  <c r="V240" i="18"/>
  <c r="U240" i="18"/>
  <c r="T240" i="18"/>
  <c r="R240" i="18"/>
  <c r="Q240" i="18"/>
  <c r="O240" i="18"/>
  <c r="N240" i="18"/>
  <c r="K240" i="18"/>
  <c r="J240" i="18"/>
  <c r="L240" i="18" s="1"/>
  <c r="M240" i="18" s="1"/>
  <c r="P240" i="18" s="1"/>
  <c r="I240" i="18"/>
  <c r="D240" i="18"/>
  <c r="B240" i="18"/>
  <c r="A240" i="18"/>
  <c r="AE239" i="18"/>
  <c r="AD239" i="18"/>
  <c r="AB239" i="18"/>
  <c r="Y239" i="18"/>
  <c r="W239" i="18"/>
  <c r="X239" i="18" s="1"/>
  <c r="V239" i="18"/>
  <c r="U239" i="18"/>
  <c r="T239" i="18"/>
  <c r="R239" i="18"/>
  <c r="O239" i="18"/>
  <c r="N239" i="18"/>
  <c r="L239" i="18"/>
  <c r="M239" i="18" s="1"/>
  <c r="K239" i="18"/>
  <c r="J239" i="18"/>
  <c r="I239" i="18"/>
  <c r="D239" i="18"/>
  <c r="B239" i="18"/>
  <c r="A239" i="18"/>
  <c r="AE238" i="18"/>
  <c r="AD238" i="18"/>
  <c r="AB238" i="18"/>
  <c r="Y238" i="18"/>
  <c r="V238" i="18"/>
  <c r="U238" i="18"/>
  <c r="T238" i="18"/>
  <c r="R238" i="18"/>
  <c r="O238" i="18"/>
  <c r="L238" i="18" s="1"/>
  <c r="M238" i="18" s="1"/>
  <c r="N238" i="18"/>
  <c r="K238" i="18"/>
  <c r="J238" i="18"/>
  <c r="I238" i="18"/>
  <c r="D238" i="18"/>
  <c r="B238" i="18"/>
  <c r="A238" i="18"/>
  <c r="AE237" i="18"/>
  <c r="AD237" i="18"/>
  <c r="AB237" i="18"/>
  <c r="Y237" i="18"/>
  <c r="V237" i="18"/>
  <c r="U237" i="18"/>
  <c r="W237" i="18" s="1"/>
  <c r="X237" i="18" s="1"/>
  <c r="T237" i="18"/>
  <c r="R237" i="18"/>
  <c r="O237" i="18"/>
  <c r="N237" i="18"/>
  <c r="L237" i="18"/>
  <c r="M237" i="18" s="1"/>
  <c r="K237" i="18"/>
  <c r="J237" i="18"/>
  <c r="I237" i="18"/>
  <c r="D237" i="18"/>
  <c r="B237" i="18"/>
  <c r="A237" i="18"/>
  <c r="AE236" i="18"/>
  <c r="AD236" i="18"/>
  <c r="AB236" i="18"/>
  <c r="AA236" i="18"/>
  <c r="Z236" i="18"/>
  <c r="Y236" i="18"/>
  <c r="V236" i="18"/>
  <c r="U236" i="18"/>
  <c r="W236" i="18" s="1"/>
  <c r="X236" i="18" s="1"/>
  <c r="T236" i="18"/>
  <c r="R236" i="18"/>
  <c r="Q236" i="18"/>
  <c r="O236" i="18"/>
  <c r="N236" i="18"/>
  <c r="K236" i="18"/>
  <c r="J236" i="18"/>
  <c r="L236" i="18" s="1"/>
  <c r="M236" i="18" s="1"/>
  <c r="P236" i="18" s="1"/>
  <c r="I236" i="18"/>
  <c r="D236" i="18"/>
  <c r="B236" i="18"/>
  <c r="A236" i="18"/>
  <c r="AE235" i="18"/>
  <c r="AD235" i="18"/>
  <c r="AB235" i="18"/>
  <c r="AA235" i="18"/>
  <c r="Y235" i="18"/>
  <c r="V235" i="18"/>
  <c r="W235" i="18" s="1"/>
  <c r="X235" i="18" s="1"/>
  <c r="Z235" i="18" s="1"/>
  <c r="U235" i="18"/>
  <c r="T235" i="18"/>
  <c r="R235" i="18"/>
  <c r="O235" i="18"/>
  <c r="N235" i="18"/>
  <c r="K235" i="18"/>
  <c r="J235" i="18"/>
  <c r="L235" i="18" s="1"/>
  <c r="M235" i="18" s="1"/>
  <c r="I235" i="18"/>
  <c r="D235" i="18"/>
  <c r="B235" i="18"/>
  <c r="A235" i="18"/>
  <c r="AE234" i="18"/>
  <c r="AD234" i="18"/>
  <c r="AB234" i="18"/>
  <c r="Z234" i="18"/>
  <c r="Y234" i="18"/>
  <c r="V234" i="18"/>
  <c r="U234" i="18"/>
  <c r="W234" i="18" s="1"/>
  <c r="X234" i="18" s="1"/>
  <c r="AA234" i="18" s="1"/>
  <c r="T234" i="18"/>
  <c r="R234" i="18"/>
  <c r="O234" i="18"/>
  <c r="N234" i="18"/>
  <c r="M234" i="18"/>
  <c r="L234" i="18"/>
  <c r="K234" i="18"/>
  <c r="J234" i="18"/>
  <c r="I234" i="18"/>
  <c r="D234" i="18"/>
  <c r="B234" i="18"/>
  <c r="A234" i="18"/>
  <c r="AE233" i="18"/>
  <c r="AD233" i="18"/>
  <c r="AB233" i="18"/>
  <c r="Y233" i="18"/>
  <c r="V233" i="18"/>
  <c r="U233" i="18"/>
  <c r="T233" i="18"/>
  <c r="R233" i="18"/>
  <c r="P233" i="18"/>
  <c r="O233" i="18"/>
  <c r="N233" i="18"/>
  <c r="L233" i="18"/>
  <c r="M233" i="18" s="1"/>
  <c r="Q233" i="18" s="1"/>
  <c r="K233" i="18"/>
  <c r="J233" i="18"/>
  <c r="I233" i="18"/>
  <c r="D233" i="18"/>
  <c r="B233" i="18"/>
  <c r="A233" i="18"/>
  <c r="AE232" i="18"/>
  <c r="AD232" i="18"/>
  <c r="AB232" i="18"/>
  <c r="Y232" i="18"/>
  <c r="V232" i="18"/>
  <c r="U232" i="18"/>
  <c r="W232" i="18" s="1"/>
  <c r="X232" i="18" s="1"/>
  <c r="T232" i="18"/>
  <c r="R232" i="18"/>
  <c r="O232" i="18"/>
  <c r="N232" i="18"/>
  <c r="K232" i="18"/>
  <c r="J232" i="18"/>
  <c r="L232" i="18" s="1"/>
  <c r="M232" i="18" s="1"/>
  <c r="I232" i="18"/>
  <c r="D232" i="18"/>
  <c r="B232" i="18"/>
  <c r="A232" i="18"/>
  <c r="AE231" i="18"/>
  <c r="AB231" i="18"/>
  <c r="W231" i="18"/>
  <c r="X231" i="18" s="1"/>
  <c r="T231" i="18"/>
  <c r="N231" i="18"/>
  <c r="P231" i="18" s="1"/>
  <c r="M231" i="18"/>
  <c r="L231" i="18"/>
  <c r="K231" i="18"/>
  <c r="J231" i="18"/>
  <c r="I231" i="18"/>
  <c r="AE228" i="18"/>
  <c r="AD228" i="18"/>
  <c r="AB228" i="18"/>
  <c r="Y228" i="18"/>
  <c r="X228" i="18"/>
  <c r="W228" i="18"/>
  <c r="V228" i="18"/>
  <c r="U228" i="18"/>
  <c r="T228" i="18"/>
  <c r="R228" i="18"/>
  <c r="O228" i="18"/>
  <c r="L228" i="18" s="1"/>
  <c r="N228" i="18"/>
  <c r="M228" i="18"/>
  <c r="Q228" i="18" s="1"/>
  <c r="K228" i="18"/>
  <c r="J228" i="18"/>
  <c r="I228" i="18"/>
  <c r="D228" i="18"/>
  <c r="B228" i="18"/>
  <c r="A228" i="18"/>
  <c r="AE227" i="18"/>
  <c r="AD227" i="18"/>
  <c r="AB227" i="18"/>
  <c r="AA227" i="18"/>
  <c r="Y227" i="18"/>
  <c r="V227" i="18"/>
  <c r="W227" i="18" s="1"/>
  <c r="X227" i="18" s="1"/>
  <c r="Z227" i="18" s="1"/>
  <c r="U227" i="18"/>
  <c r="T227" i="18"/>
  <c r="R227" i="18"/>
  <c r="O227" i="18"/>
  <c r="N227" i="18"/>
  <c r="K227" i="18"/>
  <c r="J227" i="18"/>
  <c r="L227" i="18" s="1"/>
  <c r="M227" i="18" s="1"/>
  <c r="I227" i="18"/>
  <c r="D227" i="18"/>
  <c r="B227" i="18"/>
  <c r="A227" i="18"/>
  <c r="AE226" i="18"/>
  <c r="AD226" i="18"/>
  <c r="AB226" i="18"/>
  <c r="Y226" i="18"/>
  <c r="V226" i="18"/>
  <c r="W226" i="18" s="1"/>
  <c r="X226" i="18" s="1"/>
  <c r="U226" i="18"/>
  <c r="T226" i="18"/>
  <c r="R226" i="18"/>
  <c r="O226" i="18"/>
  <c r="L226" i="18" s="1"/>
  <c r="N226" i="18"/>
  <c r="M226" i="18"/>
  <c r="K226" i="18"/>
  <c r="J226" i="18"/>
  <c r="I226" i="18"/>
  <c r="D226" i="18"/>
  <c r="B226" i="18"/>
  <c r="A226" i="18"/>
  <c r="AE225" i="18"/>
  <c r="AD225" i="18"/>
  <c r="AB225" i="18"/>
  <c r="Y225" i="18"/>
  <c r="V225" i="18"/>
  <c r="W225" i="18" s="1"/>
  <c r="X225" i="18" s="1"/>
  <c r="U225" i="18"/>
  <c r="T225" i="18"/>
  <c r="R225" i="18"/>
  <c r="O225" i="18"/>
  <c r="N225" i="18"/>
  <c r="K225" i="18"/>
  <c r="J225" i="18"/>
  <c r="I225" i="18"/>
  <c r="D225" i="18"/>
  <c r="B225" i="18"/>
  <c r="A225" i="18"/>
  <c r="AE224" i="18"/>
  <c r="AD224" i="18"/>
  <c r="AB224" i="18"/>
  <c r="Y224" i="18"/>
  <c r="V224" i="18"/>
  <c r="W224" i="18" s="1"/>
  <c r="X224" i="18" s="1"/>
  <c r="Z224" i="18" s="1"/>
  <c r="U224" i="18"/>
  <c r="T224" i="18"/>
  <c r="R224" i="18"/>
  <c r="O224" i="18"/>
  <c r="N224" i="18"/>
  <c r="K224" i="18"/>
  <c r="J224" i="18"/>
  <c r="L224" i="18" s="1"/>
  <c r="M224" i="18" s="1"/>
  <c r="I224" i="18"/>
  <c r="D224" i="18"/>
  <c r="B224" i="18"/>
  <c r="A224" i="18"/>
  <c r="AE223" i="18"/>
  <c r="AD223" i="18"/>
  <c r="AB223" i="18"/>
  <c r="Y223" i="18"/>
  <c r="V223" i="18"/>
  <c r="U223" i="18"/>
  <c r="T223" i="18"/>
  <c r="R223" i="18"/>
  <c r="O223" i="18"/>
  <c r="N223" i="18"/>
  <c r="K223" i="18"/>
  <c r="J223" i="18"/>
  <c r="I223" i="18"/>
  <c r="D223" i="18"/>
  <c r="B223" i="18"/>
  <c r="A223" i="18"/>
  <c r="AE222" i="18"/>
  <c r="AD222" i="18"/>
  <c r="AB222" i="18"/>
  <c r="Y222" i="18"/>
  <c r="V222" i="18"/>
  <c r="W222" i="18" s="1"/>
  <c r="X222" i="18" s="1"/>
  <c r="AA222" i="18" s="1"/>
  <c r="U222" i="18"/>
  <c r="T222" i="18"/>
  <c r="R222" i="18"/>
  <c r="O222" i="18"/>
  <c r="L222" i="18" s="1"/>
  <c r="N222" i="18"/>
  <c r="M222" i="18"/>
  <c r="Q222" i="18" s="1"/>
  <c r="K222" i="18"/>
  <c r="J222" i="18"/>
  <c r="I222" i="18"/>
  <c r="D222" i="18"/>
  <c r="B222" i="18"/>
  <c r="A222" i="18"/>
  <c r="AE221" i="18"/>
  <c r="AD221" i="18"/>
  <c r="AB221" i="18"/>
  <c r="Y221" i="18"/>
  <c r="V221" i="18"/>
  <c r="W221" i="18" s="1"/>
  <c r="X221" i="18" s="1"/>
  <c r="U221" i="18"/>
  <c r="T221" i="18"/>
  <c r="R221" i="18"/>
  <c r="O221" i="18"/>
  <c r="N221" i="18"/>
  <c r="K221" i="18"/>
  <c r="J221" i="18"/>
  <c r="I221" i="18"/>
  <c r="D221" i="18"/>
  <c r="B221" i="18"/>
  <c r="A221" i="18"/>
  <c r="AE220" i="18"/>
  <c r="AD220" i="18"/>
  <c r="AB220" i="18"/>
  <c r="AA220" i="18"/>
  <c r="Y220" i="18"/>
  <c r="V220" i="18"/>
  <c r="W220" i="18" s="1"/>
  <c r="X220" i="18" s="1"/>
  <c r="Z220" i="18" s="1"/>
  <c r="U220" i="18"/>
  <c r="T220" i="18"/>
  <c r="R220" i="18"/>
  <c r="O220" i="18"/>
  <c r="N220" i="18"/>
  <c r="M220" i="18"/>
  <c r="L220" i="18"/>
  <c r="K220" i="18"/>
  <c r="J220" i="18"/>
  <c r="I220" i="18"/>
  <c r="D220" i="18"/>
  <c r="B220" i="18"/>
  <c r="A220" i="18"/>
  <c r="AE219" i="18"/>
  <c r="AD219" i="18"/>
  <c r="AB219" i="18"/>
  <c r="Y219" i="18"/>
  <c r="V219" i="18"/>
  <c r="U219" i="18"/>
  <c r="T219" i="18"/>
  <c r="R219" i="18"/>
  <c r="O219" i="18"/>
  <c r="N219" i="18"/>
  <c r="K219" i="18"/>
  <c r="J219" i="18"/>
  <c r="I219" i="18"/>
  <c r="D219" i="18"/>
  <c r="B219" i="18"/>
  <c r="A219" i="18"/>
  <c r="AE218" i="18"/>
  <c r="AD218" i="18"/>
  <c r="AB218" i="18"/>
  <c r="AA218" i="18"/>
  <c r="Y218" i="18"/>
  <c r="V218" i="18"/>
  <c r="W218" i="18" s="1"/>
  <c r="X218" i="18" s="1"/>
  <c r="Z218" i="18" s="1"/>
  <c r="U218" i="18"/>
  <c r="T218" i="18"/>
  <c r="R218" i="18"/>
  <c r="O218" i="18"/>
  <c r="N218" i="18"/>
  <c r="K218" i="18"/>
  <c r="J218" i="18"/>
  <c r="L218" i="18" s="1"/>
  <c r="M218" i="18" s="1"/>
  <c r="I218" i="18"/>
  <c r="D218" i="18"/>
  <c r="B218" i="18"/>
  <c r="A218" i="18"/>
  <c r="AE217" i="18"/>
  <c r="AD217" i="18"/>
  <c r="AB217" i="18"/>
  <c r="AA217" i="18"/>
  <c r="Z217" i="18"/>
  <c r="Y217" i="18"/>
  <c r="W217" i="18"/>
  <c r="X217" i="18" s="1"/>
  <c r="V217" i="18"/>
  <c r="U217" i="18"/>
  <c r="T217" i="18"/>
  <c r="R217" i="18"/>
  <c r="O217" i="18"/>
  <c r="N217" i="18"/>
  <c r="K217" i="18"/>
  <c r="J217" i="18"/>
  <c r="I217" i="18"/>
  <c r="D217" i="18"/>
  <c r="B217" i="18"/>
  <c r="A217" i="18"/>
  <c r="AE216" i="18"/>
  <c r="AD216" i="18"/>
  <c r="AB216" i="18"/>
  <c r="Y216" i="18"/>
  <c r="W216" i="18"/>
  <c r="X216" i="18" s="1"/>
  <c r="V216" i="18"/>
  <c r="U216" i="18"/>
  <c r="T216" i="18"/>
  <c r="R216" i="18"/>
  <c r="Q216" i="18"/>
  <c r="P216" i="18"/>
  <c r="O216" i="18"/>
  <c r="N216" i="18"/>
  <c r="M216" i="18"/>
  <c r="L216" i="18"/>
  <c r="K216" i="18"/>
  <c r="J216" i="18"/>
  <c r="I216" i="18"/>
  <c r="D216" i="18"/>
  <c r="B216" i="18"/>
  <c r="A216" i="18"/>
  <c r="AE215" i="18"/>
  <c r="AD215" i="18"/>
  <c r="AB215" i="18"/>
  <c r="AA215" i="18"/>
  <c r="Y215" i="18"/>
  <c r="V215" i="18"/>
  <c r="U215" i="18"/>
  <c r="W215" i="18" s="1"/>
  <c r="X215" i="18" s="1"/>
  <c r="Z215" i="18" s="1"/>
  <c r="T215" i="18"/>
  <c r="R215" i="18"/>
  <c r="O215" i="18"/>
  <c r="N215" i="18"/>
  <c r="K215" i="18"/>
  <c r="J215" i="18"/>
  <c r="L215" i="18" s="1"/>
  <c r="M215" i="18" s="1"/>
  <c r="I215" i="18"/>
  <c r="D215" i="18"/>
  <c r="B215" i="18"/>
  <c r="A215" i="18"/>
  <c r="AE214" i="18"/>
  <c r="AD214" i="18"/>
  <c r="AB214" i="18"/>
  <c r="AA214" i="18"/>
  <c r="Y214" i="18"/>
  <c r="W214" i="18"/>
  <c r="X214" i="18" s="1"/>
  <c r="Z214" i="18" s="1"/>
  <c r="V214" i="18"/>
  <c r="U214" i="18"/>
  <c r="T214" i="18"/>
  <c r="R214" i="18"/>
  <c r="O214" i="18"/>
  <c r="N214" i="18"/>
  <c r="L214" i="18"/>
  <c r="M214" i="18" s="1"/>
  <c r="Q214" i="18" s="1"/>
  <c r="K214" i="18"/>
  <c r="J214" i="18"/>
  <c r="I214" i="18"/>
  <c r="D214" i="18"/>
  <c r="B214" i="18"/>
  <c r="A214" i="18"/>
  <c r="AE213" i="18"/>
  <c r="AD213" i="18"/>
  <c r="AB213" i="18"/>
  <c r="Z213" i="18"/>
  <c r="Y213" i="18"/>
  <c r="V213" i="18"/>
  <c r="U213" i="18"/>
  <c r="W213" i="18" s="1"/>
  <c r="X213" i="18" s="1"/>
  <c r="AA213" i="18" s="1"/>
  <c r="T213" i="18"/>
  <c r="R213" i="18"/>
  <c r="Q213" i="18"/>
  <c r="P213" i="18"/>
  <c r="O213" i="18"/>
  <c r="N213" i="18"/>
  <c r="K213" i="18"/>
  <c r="J213" i="18"/>
  <c r="L213" i="18" s="1"/>
  <c r="M213" i="18" s="1"/>
  <c r="I213" i="18"/>
  <c r="D213" i="18"/>
  <c r="B213" i="18"/>
  <c r="A213" i="18"/>
  <c r="AE212" i="18"/>
  <c r="AD212" i="18"/>
  <c r="AB212" i="18"/>
  <c r="Y212" i="18"/>
  <c r="X212" i="18"/>
  <c r="AA212" i="18" s="1"/>
  <c r="W212" i="18"/>
  <c r="V212" i="18"/>
  <c r="U212" i="18"/>
  <c r="T212" i="18"/>
  <c r="R212" i="18"/>
  <c r="O212" i="18"/>
  <c r="N212" i="18"/>
  <c r="K212" i="18"/>
  <c r="J212" i="18"/>
  <c r="L212" i="18" s="1"/>
  <c r="M212" i="18" s="1"/>
  <c r="I212" i="18"/>
  <c r="D212" i="18"/>
  <c r="B212" i="18"/>
  <c r="A212" i="18"/>
  <c r="AE211" i="18"/>
  <c r="AD211" i="18"/>
  <c r="AB211" i="18"/>
  <c r="Z211" i="18"/>
  <c r="Y211" i="18"/>
  <c r="X211" i="18"/>
  <c r="AA211" i="18" s="1"/>
  <c r="W211" i="18"/>
  <c r="V211" i="18"/>
  <c r="U211" i="18"/>
  <c r="T211" i="18"/>
  <c r="R211" i="18"/>
  <c r="O211" i="18"/>
  <c r="N211" i="18"/>
  <c r="K211" i="18"/>
  <c r="J211" i="18"/>
  <c r="I211" i="18"/>
  <c r="D211" i="18"/>
  <c r="B211" i="18"/>
  <c r="A211" i="18"/>
  <c r="AE210" i="18"/>
  <c r="AD210" i="18"/>
  <c r="AB210" i="18"/>
  <c r="Y210" i="18"/>
  <c r="V210" i="18"/>
  <c r="W210" i="18" s="1"/>
  <c r="X210" i="18" s="1"/>
  <c r="U210" i="18"/>
  <c r="T210" i="18"/>
  <c r="R210" i="18"/>
  <c r="O210" i="18"/>
  <c r="N210" i="18"/>
  <c r="K210" i="18"/>
  <c r="J210" i="18"/>
  <c r="I210" i="18"/>
  <c r="D210" i="18"/>
  <c r="B210" i="18"/>
  <c r="A210" i="18"/>
  <c r="AE209" i="18"/>
  <c r="AD209" i="18"/>
  <c r="AB209" i="18"/>
  <c r="Y209" i="18"/>
  <c r="V209" i="18"/>
  <c r="W209" i="18" s="1"/>
  <c r="X209" i="18" s="1"/>
  <c r="U209" i="18"/>
  <c r="T209" i="18"/>
  <c r="R209" i="18"/>
  <c r="O209" i="18"/>
  <c r="N209" i="18"/>
  <c r="K209" i="18"/>
  <c r="J209" i="18"/>
  <c r="L209" i="18" s="1"/>
  <c r="M209" i="18" s="1"/>
  <c r="I209" i="18"/>
  <c r="D209" i="18"/>
  <c r="B209" i="18"/>
  <c r="A209" i="18"/>
  <c r="AE208" i="18"/>
  <c r="AD208" i="18"/>
  <c r="AB208" i="18"/>
  <c r="Z208" i="18"/>
  <c r="Y208" i="18"/>
  <c r="V208" i="18"/>
  <c r="W208" i="18" s="1"/>
  <c r="X208" i="18" s="1"/>
  <c r="AA208" i="18" s="1"/>
  <c r="U208" i="18"/>
  <c r="T208" i="18"/>
  <c r="R208" i="18"/>
  <c r="O208" i="18"/>
  <c r="N208" i="18"/>
  <c r="L208" i="18"/>
  <c r="M208" i="18" s="1"/>
  <c r="K208" i="18"/>
  <c r="J208" i="18"/>
  <c r="I208" i="18"/>
  <c r="D208" i="18"/>
  <c r="B208" i="18"/>
  <c r="A208" i="18"/>
  <c r="AE207" i="18"/>
  <c r="AD207" i="18"/>
  <c r="AB207" i="18"/>
  <c r="Y207" i="18"/>
  <c r="V207" i="18"/>
  <c r="U207" i="18"/>
  <c r="W207" i="18" s="1"/>
  <c r="X207" i="18" s="1"/>
  <c r="AA207" i="18" s="1"/>
  <c r="T207" i="18"/>
  <c r="R207" i="18"/>
  <c r="O207" i="18"/>
  <c r="N207" i="18"/>
  <c r="K207" i="18"/>
  <c r="J207" i="18"/>
  <c r="I207" i="18"/>
  <c r="D207" i="18"/>
  <c r="B207" i="18"/>
  <c r="A207" i="18"/>
  <c r="AE206" i="18"/>
  <c r="AD206" i="18"/>
  <c r="AB206" i="18"/>
  <c r="Y206" i="18"/>
  <c r="V206" i="18"/>
  <c r="W206" i="18" s="1"/>
  <c r="X206" i="18" s="1"/>
  <c r="U206" i="18"/>
  <c r="T206" i="18"/>
  <c r="R206" i="18"/>
  <c r="O206" i="18"/>
  <c r="L206" i="18" s="1"/>
  <c r="M206" i="18" s="1"/>
  <c r="Q206" i="18" s="1"/>
  <c r="N206" i="18"/>
  <c r="K206" i="18"/>
  <c r="J206" i="18"/>
  <c r="I206" i="18"/>
  <c r="D206" i="18"/>
  <c r="B206" i="18"/>
  <c r="A206" i="18"/>
  <c r="AE205" i="18"/>
  <c r="AD205" i="18"/>
  <c r="AB205" i="18"/>
  <c r="Y205" i="18"/>
  <c r="W205" i="18"/>
  <c r="X205" i="18" s="1"/>
  <c r="AA205" i="18" s="1"/>
  <c r="V205" i="18"/>
  <c r="U205" i="18"/>
  <c r="T205" i="18"/>
  <c r="R205" i="18"/>
  <c r="P205" i="18"/>
  <c r="O205" i="18"/>
  <c r="N205" i="18"/>
  <c r="K205" i="18"/>
  <c r="J205" i="18"/>
  <c r="L205" i="18" s="1"/>
  <c r="M205" i="18" s="1"/>
  <c r="Q205" i="18" s="1"/>
  <c r="I205" i="18"/>
  <c r="D205" i="18"/>
  <c r="B205" i="18"/>
  <c r="A205" i="18"/>
  <c r="AE204" i="18"/>
  <c r="AD204" i="18"/>
  <c r="AB204" i="18"/>
  <c r="Y204" i="18"/>
  <c r="V204" i="18"/>
  <c r="W204" i="18" s="1"/>
  <c r="X204" i="18" s="1"/>
  <c r="U204" i="18"/>
  <c r="T204" i="18"/>
  <c r="R204" i="18"/>
  <c r="O204" i="18"/>
  <c r="L204" i="18" s="1"/>
  <c r="N204" i="18"/>
  <c r="M204" i="18"/>
  <c r="K204" i="18"/>
  <c r="J204" i="18"/>
  <c r="I204" i="18"/>
  <c r="D204" i="18"/>
  <c r="B204" i="18"/>
  <c r="A204" i="18"/>
  <c r="AE203" i="18"/>
  <c r="AD203" i="18"/>
  <c r="AB203" i="18"/>
  <c r="Y203" i="18"/>
  <c r="V203" i="18"/>
  <c r="W203" i="18" s="1"/>
  <c r="X203" i="18" s="1"/>
  <c r="U203" i="18"/>
  <c r="T203" i="18"/>
  <c r="R203" i="18"/>
  <c r="O203" i="18"/>
  <c r="N203" i="18"/>
  <c r="M203" i="18"/>
  <c r="K203" i="18"/>
  <c r="J203" i="18"/>
  <c r="L203" i="18" s="1"/>
  <c r="I203" i="18"/>
  <c r="D203" i="18"/>
  <c r="B203" i="18"/>
  <c r="A203" i="18"/>
  <c r="AE202" i="18"/>
  <c r="AD202" i="18"/>
  <c r="AB202" i="18"/>
  <c r="AA202" i="18"/>
  <c r="Z202" i="18"/>
  <c r="Y202" i="18"/>
  <c r="W202" i="18"/>
  <c r="X202" i="18" s="1"/>
  <c r="V202" i="18"/>
  <c r="U202" i="18"/>
  <c r="T202" i="18"/>
  <c r="R202" i="18"/>
  <c r="O202" i="18"/>
  <c r="N202" i="18"/>
  <c r="K202" i="18"/>
  <c r="J202" i="18"/>
  <c r="L202" i="18" s="1"/>
  <c r="M202" i="18" s="1"/>
  <c r="I202" i="18"/>
  <c r="D202" i="18"/>
  <c r="B202" i="18"/>
  <c r="A202" i="18"/>
  <c r="AE201" i="18"/>
  <c r="AD201" i="18"/>
  <c r="AB201" i="18"/>
  <c r="AA201" i="18"/>
  <c r="Z201" i="18"/>
  <c r="Y201" i="18"/>
  <c r="V201" i="18"/>
  <c r="U201" i="18"/>
  <c r="W201" i="18" s="1"/>
  <c r="X201" i="18" s="1"/>
  <c r="T201" i="18"/>
  <c r="R201" i="18"/>
  <c r="Q201" i="18"/>
  <c r="O201" i="18"/>
  <c r="N201" i="18"/>
  <c r="M201" i="18"/>
  <c r="P201" i="18" s="1"/>
  <c r="K201" i="18"/>
  <c r="J201" i="18"/>
  <c r="L201" i="18" s="1"/>
  <c r="I201" i="18"/>
  <c r="D201" i="18"/>
  <c r="B201" i="18"/>
  <c r="A201" i="18"/>
  <c r="AE200" i="18"/>
  <c r="AD200" i="18"/>
  <c r="AB200" i="18"/>
  <c r="Y200" i="18"/>
  <c r="V200" i="18"/>
  <c r="U200" i="18"/>
  <c r="T200" i="18"/>
  <c r="R200" i="18"/>
  <c r="O200" i="18"/>
  <c r="N200" i="18"/>
  <c r="L200" i="18"/>
  <c r="M200" i="18" s="1"/>
  <c r="K200" i="18"/>
  <c r="J200" i="18"/>
  <c r="I200" i="18"/>
  <c r="D200" i="18"/>
  <c r="B200" i="18"/>
  <c r="A200" i="18"/>
  <c r="AE199" i="18"/>
  <c r="AD199" i="18"/>
  <c r="AB199" i="18"/>
  <c r="Y199" i="18"/>
  <c r="V199" i="18"/>
  <c r="U199" i="18"/>
  <c r="W199" i="18" s="1"/>
  <c r="X199" i="18" s="1"/>
  <c r="T199" i="18"/>
  <c r="R199" i="18"/>
  <c r="Q199" i="18"/>
  <c r="P199" i="18"/>
  <c r="O199" i="18"/>
  <c r="N199" i="18"/>
  <c r="M199" i="18"/>
  <c r="L199" i="18"/>
  <c r="K199" i="18"/>
  <c r="J199" i="18"/>
  <c r="I199" i="18"/>
  <c r="D199" i="18"/>
  <c r="B199" i="18"/>
  <c r="A199" i="18"/>
  <c r="AE198" i="18"/>
  <c r="AD198" i="18"/>
  <c r="AB198" i="18"/>
  <c r="Y198" i="18"/>
  <c r="V198" i="18"/>
  <c r="U198" i="18"/>
  <c r="T198" i="18"/>
  <c r="R198" i="18"/>
  <c r="O198" i="18"/>
  <c r="N198" i="18"/>
  <c r="K198" i="18"/>
  <c r="J198" i="18"/>
  <c r="L198" i="18" s="1"/>
  <c r="M198" i="18" s="1"/>
  <c r="I198" i="18"/>
  <c r="D198" i="18"/>
  <c r="B198" i="18"/>
  <c r="A198" i="18"/>
  <c r="AE197" i="18"/>
  <c r="AD197" i="18"/>
  <c r="AB197" i="18"/>
  <c r="AA197" i="18"/>
  <c r="Z197" i="18"/>
  <c r="Y197" i="18"/>
  <c r="V197" i="18"/>
  <c r="U197" i="18"/>
  <c r="W197" i="18" s="1"/>
  <c r="X197" i="18" s="1"/>
  <c r="T197" i="18"/>
  <c r="R197" i="18"/>
  <c r="O197" i="18"/>
  <c r="N197" i="18"/>
  <c r="K197" i="18"/>
  <c r="J197" i="18"/>
  <c r="L197" i="18" s="1"/>
  <c r="M197" i="18" s="1"/>
  <c r="I197" i="18"/>
  <c r="D197" i="18"/>
  <c r="B197" i="18"/>
  <c r="A197" i="18"/>
  <c r="AE196" i="18"/>
  <c r="AD196" i="18"/>
  <c r="AB196" i="18"/>
  <c r="Y196" i="18"/>
  <c r="V196" i="18"/>
  <c r="U196" i="18"/>
  <c r="W196" i="18" s="1"/>
  <c r="X196" i="18" s="1"/>
  <c r="T196" i="18"/>
  <c r="R196" i="18"/>
  <c r="O196" i="18"/>
  <c r="N196" i="18"/>
  <c r="K196" i="18"/>
  <c r="J196" i="18"/>
  <c r="I196" i="18"/>
  <c r="D196" i="18"/>
  <c r="B196" i="18"/>
  <c r="A196" i="18"/>
  <c r="AE195" i="18"/>
  <c r="AD195" i="18"/>
  <c r="AB195" i="18"/>
  <c r="Y195" i="18"/>
  <c r="X195" i="18"/>
  <c r="W195" i="18"/>
  <c r="V195" i="18"/>
  <c r="U195" i="18"/>
  <c r="T195" i="18"/>
  <c r="R195" i="18"/>
  <c r="Q195" i="18"/>
  <c r="P195" i="18"/>
  <c r="O195" i="18"/>
  <c r="N195" i="18"/>
  <c r="K195" i="18"/>
  <c r="J195" i="18"/>
  <c r="L195" i="18" s="1"/>
  <c r="M195" i="18" s="1"/>
  <c r="I195" i="18"/>
  <c r="D195" i="18"/>
  <c r="B195" i="18"/>
  <c r="A195" i="18"/>
  <c r="AE194" i="18"/>
  <c r="AB194" i="18"/>
  <c r="Y194" i="18"/>
  <c r="X194" i="18"/>
  <c r="W194" i="18"/>
  <c r="T194" i="18"/>
  <c r="N194" i="18"/>
  <c r="L194" i="18"/>
  <c r="R194" i="18" s="1"/>
  <c r="K194" i="18"/>
  <c r="J194" i="18"/>
  <c r="I194" i="18"/>
  <c r="AE191" i="18"/>
  <c r="AD191" i="18"/>
  <c r="AB191" i="18"/>
  <c r="Y191" i="18"/>
  <c r="V191" i="18"/>
  <c r="W191" i="18" s="1"/>
  <c r="X191" i="18" s="1"/>
  <c r="U191" i="18"/>
  <c r="T191" i="18"/>
  <c r="R191" i="18"/>
  <c r="O191" i="18"/>
  <c r="N191" i="18"/>
  <c r="K191" i="18"/>
  <c r="J191" i="18"/>
  <c r="I191" i="18"/>
  <c r="D191" i="18"/>
  <c r="B191" i="18"/>
  <c r="A191" i="18"/>
  <c r="AE190" i="18"/>
  <c r="AD190" i="18"/>
  <c r="AB190" i="18"/>
  <c r="Y190" i="18"/>
  <c r="W190" i="18"/>
  <c r="X190" i="18" s="1"/>
  <c r="V190" i="18"/>
  <c r="U190" i="18"/>
  <c r="T190" i="18"/>
  <c r="R190" i="18"/>
  <c r="O190" i="18"/>
  <c r="N190" i="18"/>
  <c r="L190" i="18"/>
  <c r="M190" i="18" s="1"/>
  <c r="K190" i="18"/>
  <c r="J190" i="18"/>
  <c r="I190" i="18"/>
  <c r="D190" i="18"/>
  <c r="B190" i="18"/>
  <c r="A190" i="18"/>
  <c r="AE189" i="18"/>
  <c r="AD189" i="18"/>
  <c r="AB189" i="18"/>
  <c r="AA189" i="18"/>
  <c r="Y189" i="18"/>
  <c r="V189" i="18"/>
  <c r="U189" i="18"/>
  <c r="W189" i="18" s="1"/>
  <c r="X189" i="18" s="1"/>
  <c r="Z189" i="18" s="1"/>
  <c r="T189" i="18"/>
  <c r="R189" i="18"/>
  <c r="O189" i="18"/>
  <c r="N189" i="18"/>
  <c r="K189" i="18"/>
  <c r="J189" i="18"/>
  <c r="I189" i="18"/>
  <c r="D189" i="18"/>
  <c r="B189" i="18"/>
  <c r="A189" i="18"/>
  <c r="AE188" i="18"/>
  <c r="AD188" i="18"/>
  <c r="AB188" i="18"/>
  <c r="Z188" i="18"/>
  <c r="Y188" i="18"/>
  <c r="W188" i="18"/>
  <c r="X188" i="18" s="1"/>
  <c r="AA188" i="18" s="1"/>
  <c r="V188" i="18"/>
  <c r="U188" i="18"/>
  <c r="T188" i="18"/>
  <c r="R188" i="18"/>
  <c r="Q188" i="18"/>
  <c r="O188" i="18"/>
  <c r="L188" i="18" s="1"/>
  <c r="N188" i="18"/>
  <c r="M188" i="18"/>
  <c r="P188" i="18" s="1"/>
  <c r="K188" i="18"/>
  <c r="J188" i="18"/>
  <c r="I188" i="18"/>
  <c r="D188" i="18"/>
  <c r="B188" i="18"/>
  <c r="A188" i="18"/>
  <c r="AE187" i="18"/>
  <c r="AD187" i="18"/>
  <c r="AB187" i="18"/>
  <c r="Y187" i="18"/>
  <c r="V187" i="18"/>
  <c r="W187" i="18" s="1"/>
  <c r="X187" i="18" s="1"/>
  <c r="U187" i="18"/>
  <c r="T187" i="18"/>
  <c r="R187" i="18"/>
  <c r="O187" i="18"/>
  <c r="N187" i="18"/>
  <c r="K187" i="18"/>
  <c r="J187" i="18"/>
  <c r="L187" i="18" s="1"/>
  <c r="M187" i="18" s="1"/>
  <c r="I187" i="18"/>
  <c r="D187" i="18"/>
  <c r="B187" i="18"/>
  <c r="A187" i="18"/>
  <c r="AE186" i="18"/>
  <c r="AD186" i="18"/>
  <c r="AB186" i="18"/>
  <c r="AA186" i="18"/>
  <c r="Z186" i="18"/>
  <c r="Y186" i="18"/>
  <c r="X186" i="18"/>
  <c r="W186" i="18"/>
  <c r="V186" i="18"/>
  <c r="U186" i="18"/>
  <c r="T186" i="18"/>
  <c r="R186" i="18"/>
  <c r="O186" i="18"/>
  <c r="L186" i="18" s="1"/>
  <c r="M186" i="18" s="1"/>
  <c r="P186" i="18" s="1"/>
  <c r="N186" i="18"/>
  <c r="K186" i="18"/>
  <c r="J186" i="18"/>
  <c r="I186" i="18"/>
  <c r="D186" i="18"/>
  <c r="B186" i="18"/>
  <c r="A186" i="18"/>
  <c r="AE185" i="18"/>
  <c r="AD185" i="18"/>
  <c r="AB185" i="18"/>
  <c r="Y185" i="18"/>
  <c r="W185" i="18"/>
  <c r="X185" i="18" s="1"/>
  <c r="Z185" i="18" s="1"/>
  <c r="V185" i="18"/>
  <c r="U185" i="18"/>
  <c r="T185" i="18"/>
  <c r="R185" i="18"/>
  <c r="O185" i="18"/>
  <c r="N185" i="18"/>
  <c r="K185" i="18"/>
  <c r="J185" i="18"/>
  <c r="I185" i="18"/>
  <c r="D185" i="18"/>
  <c r="B185" i="18"/>
  <c r="A185" i="18"/>
  <c r="AE184" i="18"/>
  <c r="AD184" i="18"/>
  <c r="AB184" i="18"/>
  <c r="AA184" i="18"/>
  <c r="Z184" i="18"/>
  <c r="Y184" i="18"/>
  <c r="X184" i="18"/>
  <c r="W184" i="18"/>
  <c r="V184" i="18"/>
  <c r="U184" i="18"/>
  <c r="T184" i="18"/>
  <c r="R184" i="18"/>
  <c r="O184" i="18"/>
  <c r="N184" i="18"/>
  <c r="K184" i="18"/>
  <c r="J184" i="18"/>
  <c r="L184" i="18" s="1"/>
  <c r="M184" i="18" s="1"/>
  <c r="I184" i="18"/>
  <c r="D184" i="18"/>
  <c r="B184" i="18"/>
  <c r="A184" i="18"/>
  <c r="AE183" i="18"/>
  <c r="AD183" i="18"/>
  <c r="AB183" i="18"/>
  <c r="Y183" i="18"/>
  <c r="V183" i="18"/>
  <c r="U183" i="18"/>
  <c r="W183" i="18" s="1"/>
  <c r="X183" i="18" s="1"/>
  <c r="T183" i="18"/>
  <c r="R183" i="18"/>
  <c r="O183" i="18"/>
  <c r="N183" i="18"/>
  <c r="K183" i="18"/>
  <c r="J183" i="18"/>
  <c r="I183" i="18"/>
  <c r="D183" i="18"/>
  <c r="B183" i="18"/>
  <c r="A183" i="18"/>
  <c r="AE182" i="18"/>
  <c r="AD182" i="18"/>
  <c r="AB182" i="18"/>
  <c r="AA182" i="18"/>
  <c r="Y182" i="18"/>
  <c r="W182" i="18"/>
  <c r="X182" i="18" s="1"/>
  <c r="Z182" i="18" s="1"/>
  <c r="V182" i="18"/>
  <c r="U182" i="18"/>
  <c r="T182" i="18"/>
  <c r="R182" i="18"/>
  <c r="O182" i="18"/>
  <c r="N182" i="18"/>
  <c r="K182" i="18"/>
  <c r="J182" i="18"/>
  <c r="L182" i="18" s="1"/>
  <c r="M182" i="18" s="1"/>
  <c r="I182" i="18"/>
  <c r="D182" i="18"/>
  <c r="B182" i="18"/>
  <c r="A182" i="18"/>
  <c r="AE181" i="18"/>
  <c r="AD181" i="18"/>
  <c r="AB181" i="18"/>
  <c r="Y181" i="18"/>
  <c r="V181" i="18"/>
  <c r="U181" i="18"/>
  <c r="W181" i="18" s="1"/>
  <c r="X181" i="18" s="1"/>
  <c r="T181" i="18"/>
  <c r="R181" i="18"/>
  <c r="O181" i="18"/>
  <c r="N181" i="18"/>
  <c r="K181" i="18"/>
  <c r="J181" i="18"/>
  <c r="L181" i="18" s="1"/>
  <c r="M181" i="18" s="1"/>
  <c r="Q181" i="18" s="1"/>
  <c r="I181" i="18"/>
  <c r="D181" i="18"/>
  <c r="B181" i="18"/>
  <c r="A181" i="18"/>
  <c r="AE180" i="18"/>
  <c r="AD180" i="18"/>
  <c r="AB180" i="18"/>
  <c r="Y180" i="18"/>
  <c r="V180" i="18"/>
  <c r="U180" i="18"/>
  <c r="W180" i="18" s="1"/>
  <c r="X180" i="18" s="1"/>
  <c r="T180" i="18"/>
  <c r="R180" i="18"/>
  <c r="O180" i="18"/>
  <c r="N180" i="18"/>
  <c r="K180" i="18"/>
  <c r="J180" i="18"/>
  <c r="L180" i="18" s="1"/>
  <c r="M180" i="18" s="1"/>
  <c r="I180" i="18"/>
  <c r="D180" i="18"/>
  <c r="B180" i="18"/>
  <c r="A180" i="18"/>
  <c r="AE179" i="18"/>
  <c r="AD179" i="18"/>
  <c r="AB179" i="18"/>
  <c r="Z179" i="18"/>
  <c r="Y179" i="18"/>
  <c r="V179" i="18"/>
  <c r="U179" i="18"/>
  <c r="W179" i="18" s="1"/>
  <c r="X179" i="18" s="1"/>
  <c r="AA179" i="18" s="1"/>
  <c r="T179" i="18"/>
  <c r="R179" i="18"/>
  <c r="O179" i="18"/>
  <c r="L179" i="18" s="1"/>
  <c r="M179" i="18" s="1"/>
  <c r="N179" i="18"/>
  <c r="K179" i="18"/>
  <c r="J179" i="18"/>
  <c r="I179" i="18"/>
  <c r="D179" i="18"/>
  <c r="B179" i="18"/>
  <c r="A179" i="18"/>
  <c r="AE178" i="18"/>
  <c r="AD178" i="18"/>
  <c r="AB178" i="18"/>
  <c r="Y178" i="18"/>
  <c r="V178" i="18"/>
  <c r="U178" i="18"/>
  <c r="W178" i="18" s="1"/>
  <c r="X178" i="18" s="1"/>
  <c r="T178" i="18"/>
  <c r="R178" i="18"/>
  <c r="O178" i="18"/>
  <c r="N178" i="18"/>
  <c r="K178" i="18"/>
  <c r="J178" i="18"/>
  <c r="L178" i="18" s="1"/>
  <c r="M178" i="18" s="1"/>
  <c r="I178" i="18"/>
  <c r="D178" i="18"/>
  <c r="B178" i="18"/>
  <c r="A178" i="18"/>
  <c r="AE177" i="18"/>
  <c r="AD177" i="18"/>
  <c r="AB177" i="18"/>
  <c r="AA177" i="18"/>
  <c r="Z177" i="18"/>
  <c r="Y177" i="18"/>
  <c r="V177" i="18"/>
  <c r="U177" i="18"/>
  <c r="W177" i="18" s="1"/>
  <c r="X177" i="18" s="1"/>
  <c r="T177" i="18"/>
  <c r="R177" i="18"/>
  <c r="P177" i="18"/>
  <c r="O177" i="18"/>
  <c r="N177" i="18"/>
  <c r="K177" i="18"/>
  <c r="J177" i="18"/>
  <c r="L177" i="18" s="1"/>
  <c r="M177" i="18" s="1"/>
  <c r="Q177" i="18" s="1"/>
  <c r="I177" i="18"/>
  <c r="D177" i="18"/>
  <c r="B177" i="18"/>
  <c r="A177" i="18"/>
  <c r="AE176" i="18"/>
  <c r="AD176" i="18"/>
  <c r="AB176" i="18"/>
  <c r="Y176" i="18"/>
  <c r="X176" i="18"/>
  <c r="Z176" i="18" s="1"/>
  <c r="W176" i="18"/>
  <c r="V176" i="18"/>
  <c r="U176" i="18"/>
  <c r="T176" i="18"/>
  <c r="R176" i="18"/>
  <c r="O176" i="18"/>
  <c r="N176" i="18"/>
  <c r="K176" i="18"/>
  <c r="J176" i="18"/>
  <c r="I176" i="18"/>
  <c r="D176" i="18"/>
  <c r="B176" i="18"/>
  <c r="A176" i="18"/>
  <c r="AE175" i="18"/>
  <c r="AD175" i="18"/>
  <c r="AB175" i="18"/>
  <c r="Y175" i="18"/>
  <c r="X175" i="18"/>
  <c r="W175" i="18"/>
  <c r="V175" i="18"/>
  <c r="U175" i="18"/>
  <c r="T175" i="18"/>
  <c r="R175" i="18"/>
  <c r="Q175" i="18"/>
  <c r="O175" i="18"/>
  <c r="N175" i="18"/>
  <c r="L175" i="18"/>
  <c r="M175" i="18" s="1"/>
  <c r="P175" i="18" s="1"/>
  <c r="K175" i="18"/>
  <c r="J175" i="18"/>
  <c r="I175" i="18"/>
  <c r="D175" i="18"/>
  <c r="B175" i="18"/>
  <c r="A175" i="18"/>
  <c r="AE174" i="18"/>
  <c r="AD174" i="18"/>
  <c r="AB174" i="18"/>
  <c r="Y174" i="18"/>
  <c r="V174" i="18"/>
  <c r="U174" i="18"/>
  <c r="W174" i="18" s="1"/>
  <c r="X174" i="18" s="1"/>
  <c r="T174" i="18"/>
  <c r="R174" i="18"/>
  <c r="O174" i="18"/>
  <c r="N174" i="18"/>
  <c r="K174" i="18"/>
  <c r="J174" i="18"/>
  <c r="I174" i="18"/>
  <c r="D174" i="18"/>
  <c r="B174" i="18"/>
  <c r="A174" i="18"/>
  <c r="AE173" i="18"/>
  <c r="AD173" i="18"/>
  <c r="AB173" i="18"/>
  <c r="Y173" i="18"/>
  <c r="W173" i="18"/>
  <c r="X173" i="18" s="1"/>
  <c r="Z173" i="18" s="1"/>
  <c r="V173" i="18"/>
  <c r="U173" i="18"/>
  <c r="T173" i="18"/>
  <c r="R173" i="18"/>
  <c r="O173" i="18"/>
  <c r="N173" i="18"/>
  <c r="K173" i="18"/>
  <c r="J173" i="18"/>
  <c r="L173" i="18" s="1"/>
  <c r="M173" i="18" s="1"/>
  <c r="I173" i="18"/>
  <c r="D173" i="18"/>
  <c r="B173" i="18"/>
  <c r="A173" i="18"/>
  <c r="AE172" i="18"/>
  <c r="AD172" i="18"/>
  <c r="AB172" i="18"/>
  <c r="Y172" i="18"/>
  <c r="W172" i="18"/>
  <c r="X172" i="18" s="1"/>
  <c r="V172" i="18"/>
  <c r="U172" i="18"/>
  <c r="T172" i="18"/>
  <c r="R172" i="18"/>
  <c r="Q172" i="18"/>
  <c r="P172" i="18"/>
  <c r="O172" i="18"/>
  <c r="L172" i="18" s="1"/>
  <c r="M172" i="18" s="1"/>
  <c r="N172" i="18"/>
  <c r="K172" i="18"/>
  <c r="J172" i="18"/>
  <c r="I172" i="18"/>
  <c r="D172" i="18"/>
  <c r="B172" i="18"/>
  <c r="A172" i="18"/>
  <c r="AE171" i="18"/>
  <c r="AD171" i="18"/>
  <c r="AB171" i="18"/>
  <c r="Y171" i="18"/>
  <c r="X171" i="18"/>
  <c r="AA171" i="18" s="1"/>
  <c r="W171" i="18"/>
  <c r="V171" i="18"/>
  <c r="U171" i="18"/>
  <c r="T171" i="18"/>
  <c r="R171" i="18"/>
  <c r="O171" i="18"/>
  <c r="N171" i="18"/>
  <c r="K171" i="18"/>
  <c r="J171" i="18"/>
  <c r="I171" i="18"/>
  <c r="D171" i="18"/>
  <c r="B171" i="18"/>
  <c r="A171" i="18"/>
  <c r="AE170" i="18"/>
  <c r="AD170" i="18"/>
  <c r="AB170" i="18"/>
  <c r="Y170" i="18"/>
  <c r="V170" i="18"/>
  <c r="U170" i="18"/>
  <c r="W170" i="18" s="1"/>
  <c r="X170" i="18" s="1"/>
  <c r="T170" i="18"/>
  <c r="R170" i="18"/>
  <c r="O170" i="18"/>
  <c r="L170" i="18" s="1"/>
  <c r="M170" i="18" s="1"/>
  <c r="N170" i="18"/>
  <c r="K170" i="18"/>
  <c r="J170" i="18"/>
  <c r="I170" i="18"/>
  <c r="D170" i="18"/>
  <c r="B170" i="18"/>
  <c r="A170" i="18"/>
  <c r="AE169" i="18"/>
  <c r="AD169" i="18"/>
  <c r="AB169" i="18"/>
  <c r="Y169" i="18"/>
  <c r="W169" i="18"/>
  <c r="X169" i="18" s="1"/>
  <c r="V169" i="18"/>
  <c r="U169" i="18"/>
  <c r="T169" i="18"/>
  <c r="R169" i="18"/>
  <c r="O169" i="18"/>
  <c r="N169" i="18"/>
  <c r="K169" i="18"/>
  <c r="J169" i="18"/>
  <c r="L169" i="18" s="1"/>
  <c r="M169" i="18" s="1"/>
  <c r="I169" i="18"/>
  <c r="D169" i="18"/>
  <c r="B169" i="18"/>
  <c r="A169" i="18"/>
  <c r="AE168" i="18"/>
  <c r="AD168" i="18"/>
  <c r="AB168" i="18"/>
  <c r="Y168" i="18"/>
  <c r="V168" i="18"/>
  <c r="U168" i="18"/>
  <c r="W168" i="18" s="1"/>
  <c r="X168" i="18" s="1"/>
  <c r="T168" i="18"/>
  <c r="R168" i="18"/>
  <c r="O168" i="18"/>
  <c r="N168" i="18"/>
  <c r="L168" i="18"/>
  <c r="M168" i="18" s="1"/>
  <c r="K168" i="18"/>
  <c r="J168" i="18"/>
  <c r="I168" i="18"/>
  <c r="D168" i="18"/>
  <c r="B168" i="18"/>
  <c r="A168" i="18"/>
  <c r="AE167" i="18"/>
  <c r="AD167" i="18"/>
  <c r="AB167" i="18"/>
  <c r="Y167" i="18"/>
  <c r="V167" i="18"/>
  <c r="U167" i="18"/>
  <c r="W167" i="18" s="1"/>
  <c r="X167" i="18" s="1"/>
  <c r="T167" i="18"/>
  <c r="R167" i="18"/>
  <c r="O167" i="18"/>
  <c r="L167" i="18" s="1"/>
  <c r="M167" i="18" s="1"/>
  <c r="N167" i="18"/>
  <c r="K167" i="18"/>
  <c r="J167" i="18"/>
  <c r="I167" i="18"/>
  <c r="D167" i="18"/>
  <c r="B167" i="18"/>
  <c r="A167" i="18"/>
  <c r="AE166" i="18"/>
  <c r="AD166" i="18"/>
  <c r="AB166" i="18"/>
  <c r="Y166" i="18"/>
  <c r="V166" i="18"/>
  <c r="U166" i="18"/>
  <c r="W166" i="18" s="1"/>
  <c r="X166" i="18" s="1"/>
  <c r="T166" i="18"/>
  <c r="R166" i="18"/>
  <c r="O166" i="18"/>
  <c r="N166" i="18"/>
  <c r="L166" i="18"/>
  <c r="M166" i="18" s="1"/>
  <c r="K166" i="18"/>
  <c r="J166" i="18"/>
  <c r="I166" i="18"/>
  <c r="D166" i="18"/>
  <c r="B166" i="18"/>
  <c r="A166" i="18"/>
  <c r="AE165" i="18"/>
  <c r="AD165" i="18"/>
  <c r="AB165" i="18"/>
  <c r="Y165" i="18"/>
  <c r="W165" i="18"/>
  <c r="X165" i="18" s="1"/>
  <c r="V165" i="18"/>
  <c r="U165" i="18"/>
  <c r="T165" i="18"/>
  <c r="R165" i="18"/>
  <c r="O165" i="18"/>
  <c r="N165" i="18"/>
  <c r="K165" i="18"/>
  <c r="J165" i="18"/>
  <c r="L165" i="18" s="1"/>
  <c r="M165" i="18" s="1"/>
  <c r="I165" i="18"/>
  <c r="D165" i="18"/>
  <c r="B165" i="18"/>
  <c r="A165" i="18"/>
  <c r="AE164" i="18"/>
  <c r="AD164" i="18"/>
  <c r="AB164" i="18"/>
  <c r="Y164" i="18"/>
  <c r="V164" i="18"/>
  <c r="U164" i="18"/>
  <c r="T164" i="18"/>
  <c r="R164" i="18"/>
  <c r="O164" i="18"/>
  <c r="N164" i="18"/>
  <c r="K164" i="18"/>
  <c r="J164" i="18"/>
  <c r="L164" i="18" s="1"/>
  <c r="M164" i="18" s="1"/>
  <c r="I164" i="18"/>
  <c r="D164" i="18"/>
  <c r="B164" i="18"/>
  <c r="A164" i="18"/>
  <c r="AE163" i="18"/>
  <c r="AD163" i="18"/>
  <c r="AB163" i="18"/>
  <c r="Y163" i="18"/>
  <c r="W163" i="18"/>
  <c r="X163" i="18" s="1"/>
  <c r="Z163" i="18" s="1"/>
  <c r="V163" i="18"/>
  <c r="U163" i="18"/>
  <c r="T163" i="18"/>
  <c r="R163" i="18"/>
  <c r="O163" i="18"/>
  <c r="N163" i="18"/>
  <c r="L163" i="18"/>
  <c r="M163" i="18" s="1"/>
  <c r="K163" i="18"/>
  <c r="J163" i="18"/>
  <c r="I163" i="18"/>
  <c r="D163" i="18"/>
  <c r="B163" i="18"/>
  <c r="A163" i="18"/>
  <c r="AE162" i="18"/>
  <c r="AD162" i="18"/>
  <c r="AB162" i="18"/>
  <c r="Y162" i="18"/>
  <c r="V162" i="18"/>
  <c r="U162" i="18"/>
  <c r="W162" i="18" s="1"/>
  <c r="X162" i="18" s="1"/>
  <c r="T162" i="18"/>
  <c r="R162" i="18"/>
  <c r="O162" i="18"/>
  <c r="L162" i="18" s="1"/>
  <c r="M162" i="18" s="1"/>
  <c r="N162" i="18"/>
  <c r="K162" i="18"/>
  <c r="J162" i="18"/>
  <c r="I162" i="18"/>
  <c r="D162" i="18"/>
  <c r="B162" i="18"/>
  <c r="A162" i="18"/>
  <c r="AE161" i="18"/>
  <c r="AD161" i="18"/>
  <c r="AB161" i="18"/>
  <c r="Y161" i="18"/>
  <c r="W161" i="18"/>
  <c r="X161" i="18" s="1"/>
  <c r="V161" i="18"/>
  <c r="U161" i="18"/>
  <c r="T161" i="18"/>
  <c r="R161" i="18"/>
  <c r="O161" i="18"/>
  <c r="N161" i="18"/>
  <c r="L161" i="18"/>
  <c r="M161" i="18" s="1"/>
  <c r="K161" i="18"/>
  <c r="J161" i="18"/>
  <c r="I161" i="18"/>
  <c r="D161" i="18"/>
  <c r="B161" i="18"/>
  <c r="A161" i="18"/>
  <c r="AE160" i="18"/>
  <c r="AD160" i="18"/>
  <c r="AB160" i="18"/>
  <c r="AA160" i="18"/>
  <c r="Y160" i="18"/>
  <c r="V160" i="18"/>
  <c r="U160" i="18"/>
  <c r="W160" i="18" s="1"/>
  <c r="X160" i="18" s="1"/>
  <c r="Z160" i="18" s="1"/>
  <c r="T160" i="18"/>
  <c r="R160" i="18"/>
  <c r="O160" i="18"/>
  <c r="N160" i="18"/>
  <c r="L160" i="18"/>
  <c r="M160" i="18" s="1"/>
  <c r="K160" i="18"/>
  <c r="J160" i="18"/>
  <c r="I160" i="18"/>
  <c r="D160" i="18"/>
  <c r="B160" i="18"/>
  <c r="A160" i="18"/>
  <c r="AE159" i="18"/>
  <c r="AD159" i="18"/>
  <c r="AB159" i="18"/>
  <c r="Y159" i="18"/>
  <c r="V159" i="18"/>
  <c r="U159" i="18"/>
  <c r="W159" i="18" s="1"/>
  <c r="X159" i="18" s="1"/>
  <c r="T159" i="18"/>
  <c r="R159" i="18"/>
  <c r="Q159" i="18"/>
  <c r="O159" i="18"/>
  <c r="N159" i="18"/>
  <c r="K159" i="18"/>
  <c r="J159" i="18"/>
  <c r="L159" i="18" s="1"/>
  <c r="M159" i="18" s="1"/>
  <c r="P159" i="18" s="1"/>
  <c r="I159" i="18"/>
  <c r="D159" i="18"/>
  <c r="B159" i="18"/>
  <c r="A159" i="18"/>
  <c r="AE158" i="18"/>
  <c r="AD158" i="18"/>
  <c r="AB158" i="18"/>
  <c r="Y158" i="18"/>
  <c r="V158" i="18"/>
  <c r="U158" i="18"/>
  <c r="T158" i="18"/>
  <c r="R158" i="18"/>
  <c r="O158" i="18"/>
  <c r="N158" i="18"/>
  <c r="K158" i="18"/>
  <c r="J158" i="18"/>
  <c r="L158" i="18" s="1"/>
  <c r="M158" i="18" s="1"/>
  <c r="I158" i="18"/>
  <c r="D158" i="18"/>
  <c r="B158" i="18"/>
  <c r="A158" i="18"/>
  <c r="AE157" i="18"/>
  <c r="W157" i="18"/>
  <c r="T157" i="18"/>
  <c r="L157" i="18"/>
  <c r="K157" i="18"/>
  <c r="J157" i="18"/>
  <c r="I157" i="18"/>
  <c r="AE154" i="18"/>
  <c r="AD154" i="18"/>
  <c r="AB154" i="18"/>
  <c r="Y154" i="18"/>
  <c r="X154" i="18"/>
  <c r="AA154" i="18" s="1"/>
  <c r="W154" i="18"/>
  <c r="V154" i="18"/>
  <c r="U154" i="18"/>
  <c r="T154" i="18"/>
  <c r="R154" i="18"/>
  <c r="O154" i="18"/>
  <c r="N154" i="18"/>
  <c r="L154" i="18"/>
  <c r="M154" i="18" s="1"/>
  <c r="K154" i="18"/>
  <c r="J154" i="18"/>
  <c r="I154" i="18"/>
  <c r="D154" i="18"/>
  <c r="B154" i="18"/>
  <c r="A154" i="18"/>
  <c r="AE153" i="18"/>
  <c r="AD153" i="18"/>
  <c r="AB153" i="18"/>
  <c r="Y153" i="18"/>
  <c r="V153" i="18"/>
  <c r="U153" i="18"/>
  <c r="W153" i="18" s="1"/>
  <c r="X153" i="18" s="1"/>
  <c r="T153" i="18"/>
  <c r="R153" i="18"/>
  <c r="O153" i="18"/>
  <c r="N153" i="18"/>
  <c r="K153" i="18"/>
  <c r="J153" i="18"/>
  <c r="I153" i="18"/>
  <c r="D153" i="18"/>
  <c r="B153" i="18"/>
  <c r="A153" i="18"/>
  <c r="AE152" i="18"/>
  <c r="AD152" i="18"/>
  <c r="AB152" i="18"/>
  <c r="AA152" i="18"/>
  <c r="Z152" i="18"/>
  <c r="Y152" i="18"/>
  <c r="X152" i="18"/>
  <c r="W152" i="18"/>
  <c r="V152" i="18"/>
  <c r="U152" i="18"/>
  <c r="T152" i="18"/>
  <c r="R152" i="18"/>
  <c r="O152" i="18"/>
  <c r="N152" i="18"/>
  <c r="K152" i="18"/>
  <c r="J152" i="18"/>
  <c r="L152" i="18" s="1"/>
  <c r="M152" i="18" s="1"/>
  <c r="I152" i="18"/>
  <c r="D152" i="18"/>
  <c r="B152" i="18"/>
  <c r="A152" i="18"/>
  <c r="AE151" i="18"/>
  <c r="AD151" i="18"/>
  <c r="AB151" i="18"/>
  <c r="AA151" i="18"/>
  <c r="Y151" i="18"/>
  <c r="V151" i="18"/>
  <c r="U151" i="18"/>
  <c r="W151" i="18" s="1"/>
  <c r="X151" i="18" s="1"/>
  <c r="Z151" i="18" s="1"/>
  <c r="T151" i="18"/>
  <c r="R151" i="18"/>
  <c r="O151" i="18"/>
  <c r="N151" i="18"/>
  <c r="K151" i="18"/>
  <c r="J151" i="18"/>
  <c r="I151" i="18"/>
  <c r="D151" i="18"/>
  <c r="B151" i="18"/>
  <c r="A151" i="18"/>
  <c r="AE150" i="18"/>
  <c r="AD150" i="18"/>
  <c r="AB150" i="18"/>
  <c r="Y150" i="18"/>
  <c r="X150" i="18"/>
  <c r="W150" i="18"/>
  <c r="V150" i="18"/>
  <c r="U150" i="18"/>
  <c r="T150" i="18"/>
  <c r="R150" i="18"/>
  <c r="O150" i="18"/>
  <c r="N150" i="18"/>
  <c r="K150" i="18"/>
  <c r="J150" i="18"/>
  <c r="I150" i="18"/>
  <c r="D150" i="18"/>
  <c r="B150" i="18"/>
  <c r="A150" i="18"/>
  <c r="AE149" i="18"/>
  <c r="AD149" i="18"/>
  <c r="AB149" i="18"/>
  <c r="Y149" i="18"/>
  <c r="X149" i="18"/>
  <c r="AA149" i="18" s="1"/>
  <c r="W149" i="18"/>
  <c r="V149" i="18"/>
  <c r="U149" i="18"/>
  <c r="T149" i="18"/>
  <c r="R149" i="18"/>
  <c r="O149" i="18"/>
  <c r="N149" i="18"/>
  <c r="K149" i="18"/>
  <c r="J149" i="18"/>
  <c r="L149" i="18" s="1"/>
  <c r="M149" i="18" s="1"/>
  <c r="I149" i="18"/>
  <c r="D149" i="18"/>
  <c r="B149" i="18"/>
  <c r="A149" i="18"/>
  <c r="AE148" i="18"/>
  <c r="AD148" i="18"/>
  <c r="AB148" i="18"/>
  <c r="Y148" i="18"/>
  <c r="X148" i="18"/>
  <c r="W148" i="18"/>
  <c r="V148" i="18"/>
  <c r="U148" i="18"/>
  <c r="T148" i="18"/>
  <c r="R148" i="18"/>
  <c r="O148" i="18"/>
  <c r="L148" i="18" s="1"/>
  <c r="M148" i="18" s="1"/>
  <c r="N148" i="18"/>
  <c r="K148" i="18"/>
  <c r="J148" i="18"/>
  <c r="I148" i="18"/>
  <c r="D148" i="18"/>
  <c r="B148" i="18"/>
  <c r="A148" i="18"/>
  <c r="AE147" i="18"/>
  <c r="AD147" i="18"/>
  <c r="AB147" i="18"/>
  <c r="Y147" i="18"/>
  <c r="W147" i="18"/>
  <c r="X147" i="18" s="1"/>
  <c r="V147" i="18"/>
  <c r="U147" i="18"/>
  <c r="T147" i="18"/>
  <c r="R147" i="18"/>
  <c r="O147" i="18"/>
  <c r="N147" i="18"/>
  <c r="K147" i="18"/>
  <c r="J147" i="18"/>
  <c r="I147" i="18"/>
  <c r="D147" i="18"/>
  <c r="B147" i="18"/>
  <c r="A147" i="18"/>
  <c r="AE146" i="18"/>
  <c r="AD146" i="18"/>
  <c r="AB146" i="18"/>
  <c r="Y146" i="18"/>
  <c r="X146" i="18"/>
  <c r="AA146" i="18" s="1"/>
  <c r="W146" i="18"/>
  <c r="V146" i="18"/>
  <c r="U146" i="18"/>
  <c r="T146" i="18"/>
  <c r="R146" i="18"/>
  <c r="O146" i="18"/>
  <c r="N146" i="18"/>
  <c r="L146" i="18"/>
  <c r="M146" i="18" s="1"/>
  <c r="K146" i="18"/>
  <c r="J146" i="18"/>
  <c r="I146" i="18"/>
  <c r="D146" i="18"/>
  <c r="B146" i="18"/>
  <c r="A146" i="18"/>
  <c r="AE145" i="18"/>
  <c r="AD145" i="18"/>
  <c r="AB145" i="18"/>
  <c r="Y145" i="18"/>
  <c r="V145" i="18"/>
  <c r="U145" i="18"/>
  <c r="W145" i="18" s="1"/>
  <c r="X145" i="18" s="1"/>
  <c r="T145" i="18"/>
  <c r="R145" i="18"/>
  <c r="O145" i="18"/>
  <c r="N145" i="18"/>
  <c r="K145" i="18"/>
  <c r="J145" i="18"/>
  <c r="L145" i="18" s="1"/>
  <c r="M145" i="18" s="1"/>
  <c r="I145" i="18"/>
  <c r="D145" i="18"/>
  <c r="B145" i="18"/>
  <c r="A145" i="18"/>
  <c r="AE144" i="18"/>
  <c r="AD144" i="18"/>
  <c r="AB144" i="18"/>
  <c r="AA144" i="18"/>
  <c r="Z144" i="18"/>
  <c r="Y144" i="18"/>
  <c r="X144" i="18"/>
  <c r="W144" i="18"/>
  <c r="V144" i="18"/>
  <c r="U144" i="18"/>
  <c r="T144" i="18"/>
  <c r="R144" i="18"/>
  <c r="O144" i="18"/>
  <c r="N144" i="18"/>
  <c r="K144" i="18"/>
  <c r="J144" i="18"/>
  <c r="L144" i="18" s="1"/>
  <c r="M144" i="18" s="1"/>
  <c r="I144" i="18"/>
  <c r="D144" i="18"/>
  <c r="B144" i="18"/>
  <c r="A144" i="18"/>
  <c r="AE143" i="18"/>
  <c r="AD143" i="18"/>
  <c r="AB143" i="18"/>
  <c r="AA143" i="18"/>
  <c r="Y143" i="18"/>
  <c r="W143" i="18"/>
  <c r="X143" i="18" s="1"/>
  <c r="Z143" i="18" s="1"/>
  <c r="V143" i="18"/>
  <c r="U143" i="18"/>
  <c r="T143" i="18"/>
  <c r="R143" i="18"/>
  <c r="O143" i="18"/>
  <c r="N143" i="18"/>
  <c r="K143" i="18"/>
  <c r="J143" i="18"/>
  <c r="L143" i="18" s="1"/>
  <c r="M143" i="18" s="1"/>
  <c r="I143" i="18"/>
  <c r="D143" i="18"/>
  <c r="B143" i="18"/>
  <c r="A143" i="18"/>
  <c r="AE142" i="18"/>
  <c r="AD142" i="18"/>
  <c r="AB142" i="18"/>
  <c r="Y142" i="18"/>
  <c r="X142" i="18"/>
  <c r="AA142" i="18" s="1"/>
  <c r="W142" i="18"/>
  <c r="V142" i="18"/>
  <c r="U142" i="18"/>
  <c r="T142" i="18"/>
  <c r="R142" i="18"/>
  <c r="O142" i="18"/>
  <c r="L142" i="18" s="1"/>
  <c r="M142" i="18" s="1"/>
  <c r="N142" i="18"/>
  <c r="K142" i="18"/>
  <c r="J142" i="18"/>
  <c r="I142" i="18"/>
  <c r="D142" i="18"/>
  <c r="B142" i="18"/>
  <c r="A142" i="18"/>
  <c r="AE141" i="18"/>
  <c r="AD141" i="18"/>
  <c r="AB141" i="18"/>
  <c r="Y141" i="18"/>
  <c r="W141" i="18"/>
  <c r="X141" i="18" s="1"/>
  <c r="V141" i="18"/>
  <c r="U141" i="18"/>
  <c r="T141" i="18"/>
  <c r="R141" i="18"/>
  <c r="O141" i="18"/>
  <c r="N141" i="18"/>
  <c r="K141" i="18"/>
  <c r="J141" i="18"/>
  <c r="I141" i="18"/>
  <c r="D141" i="18"/>
  <c r="B141" i="18"/>
  <c r="A141" i="18"/>
  <c r="AE140" i="18"/>
  <c r="AD140" i="18"/>
  <c r="AB140" i="18"/>
  <c r="AA140" i="18"/>
  <c r="Z140" i="18"/>
  <c r="Y140" i="18"/>
  <c r="X140" i="18"/>
  <c r="W140" i="18"/>
  <c r="V140" i="18"/>
  <c r="U140" i="18"/>
  <c r="T140" i="18"/>
  <c r="R140" i="18"/>
  <c r="O140" i="18"/>
  <c r="N140" i="18"/>
  <c r="K140" i="18"/>
  <c r="J140" i="18"/>
  <c r="L140" i="18" s="1"/>
  <c r="M140" i="18" s="1"/>
  <c r="I140" i="18"/>
  <c r="D140" i="18"/>
  <c r="B140" i="18"/>
  <c r="A140" i="18"/>
  <c r="AE139" i="18"/>
  <c r="AD139" i="18"/>
  <c r="AB139" i="18"/>
  <c r="Y139" i="18"/>
  <c r="V139" i="18"/>
  <c r="W139" i="18" s="1"/>
  <c r="X139" i="18" s="1"/>
  <c r="U139" i="18"/>
  <c r="T139" i="18"/>
  <c r="R139" i="18"/>
  <c r="O139" i="18"/>
  <c r="N139" i="18"/>
  <c r="K139" i="18"/>
  <c r="J139" i="18"/>
  <c r="I139" i="18"/>
  <c r="D139" i="18"/>
  <c r="B139" i="18"/>
  <c r="A139" i="18"/>
  <c r="AE138" i="18"/>
  <c r="AD138" i="18"/>
  <c r="AB138" i="18"/>
  <c r="Y138" i="18"/>
  <c r="X138" i="18"/>
  <c r="W138" i="18"/>
  <c r="V138" i="18"/>
  <c r="U138" i="18"/>
  <c r="T138" i="18"/>
  <c r="R138" i="18"/>
  <c r="O138" i="18"/>
  <c r="N138" i="18"/>
  <c r="K138" i="18"/>
  <c r="J138" i="18"/>
  <c r="L138" i="18" s="1"/>
  <c r="M138" i="18" s="1"/>
  <c r="I138" i="18"/>
  <c r="D138" i="18"/>
  <c r="B138" i="18"/>
  <c r="A138" i="18"/>
  <c r="AE137" i="18"/>
  <c r="AD137" i="18"/>
  <c r="AB137" i="18"/>
  <c r="Y137" i="18"/>
  <c r="W137" i="18"/>
  <c r="X137" i="18" s="1"/>
  <c r="V137" i="18"/>
  <c r="U137" i="18"/>
  <c r="T137" i="18"/>
  <c r="R137" i="18"/>
  <c r="O137" i="18"/>
  <c r="N137" i="18"/>
  <c r="K137" i="18"/>
  <c r="J137" i="18"/>
  <c r="L137" i="18" s="1"/>
  <c r="M137" i="18" s="1"/>
  <c r="I137" i="18"/>
  <c r="D137" i="18"/>
  <c r="B137" i="18"/>
  <c r="A137" i="18"/>
  <c r="AE136" i="18"/>
  <c r="AD136" i="18"/>
  <c r="AB136" i="18"/>
  <c r="Y136" i="18"/>
  <c r="X136" i="18"/>
  <c r="Z136" i="18" s="1"/>
  <c r="W136" i="18"/>
  <c r="V136" i="18"/>
  <c r="U136" i="18"/>
  <c r="T136" i="18"/>
  <c r="R136" i="18"/>
  <c r="Q136" i="18"/>
  <c r="O136" i="18"/>
  <c r="N136" i="18"/>
  <c r="L136" i="18"/>
  <c r="M136" i="18" s="1"/>
  <c r="P136" i="18" s="1"/>
  <c r="K136" i="18"/>
  <c r="J136" i="18"/>
  <c r="I136" i="18"/>
  <c r="D136" i="18"/>
  <c r="B136" i="18"/>
  <c r="A136" i="18"/>
  <c r="AE135" i="18"/>
  <c r="AD135" i="18"/>
  <c r="AB135" i="18"/>
  <c r="Y135" i="18"/>
  <c r="V135" i="18"/>
  <c r="U135" i="18"/>
  <c r="W135" i="18" s="1"/>
  <c r="X135" i="18" s="1"/>
  <c r="T135" i="18"/>
  <c r="R135" i="18"/>
  <c r="Q135" i="18"/>
  <c r="O135" i="18"/>
  <c r="N135" i="18"/>
  <c r="K135" i="18"/>
  <c r="J135" i="18"/>
  <c r="L135" i="18" s="1"/>
  <c r="M135" i="18" s="1"/>
  <c r="P135" i="18" s="1"/>
  <c r="I135" i="18"/>
  <c r="D135" i="18"/>
  <c r="B135" i="18"/>
  <c r="A135" i="18"/>
  <c r="AE134" i="18"/>
  <c r="AD134" i="18"/>
  <c r="AB134" i="18"/>
  <c r="AA134" i="18"/>
  <c r="Z134" i="18"/>
  <c r="Y134" i="18"/>
  <c r="X134" i="18"/>
  <c r="W134" i="18"/>
  <c r="V134" i="18"/>
  <c r="U134" i="18"/>
  <c r="T134" i="18"/>
  <c r="R134" i="18"/>
  <c r="O134" i="18"/>
  <c r="N134" i="18"/>
  <c r="K134" i="18"/>
  <c r="J134" i="18"/>
  <c r="I134" i="18"/>
  <c r="D134" i="18"/>
  <c r="B134" i="18"/>
  <c r="A134" i="18"/>
  <c r="AE133" i="18"/>
  <c r="AD133" i="18"/>
  <c r="AB133" i="18"/>
  <c r="Y133" i="18"/>
  <c r="X133" i="18"/>
  <c r="Z133" i="18" s="1"/>
  <c r="W133" i="18"/>
  <c r="V133" i="18"/>
  <c r="U133" i="18"/>
  <c r="T133" i="18"/>
  <c r="R133" i="18"/>
  <c r="O133" i="18"/>
  <c r="N133" i="18"/>
  <c r="K133" i="18"/>
  <c r="J133" i="18"/>
  <c r="I133" i="18"/>
  <c r="D133" i="18"/>
  <c r="B133" i="18"/>
  <c r="A133" i="18"/>
  <c r="AE132" i="18"/>
  <c r="AD132" i="18"/>
  <c r="AB132" i="18"/>
  <c r="Y132" i="18"/>
  <c r="X132" i="18"/>
  <c r="W132" i="18"/>
  <c r="V132" i="18"/>
  <c r="U132" i="18"/>
  <c r="T132" i="18"/>
  <c r="R132" i="18"/>
  <c r="Q132" i="18"/>
  <c r="O132" i="18"/>
  <c r="L132" i="18" s="1"/>
  <c r="N132" i="18"/>
  <c r="M132" i="18"/>
  <c r="P132" i="18" s="1"/>
  <c r="K132" i="18"/>
  <c r="J132" i="18"/>
  <c r="I132" i="18"/>
  <c r="D132" i="18"/>
  <c r="B132" i="18"/>
  <c r="A132" i="18"/>
  <c r="AE131" i="18"/>
  <c r="AD131" i="18"/>
  <c r="AB131" i="18"/>
  <c r="Y131" i="18"/>
  <c r="V131" i="18"/>
  <c r="W131" i="18" s="1"/>
  <c r="X131" i="18" s="1"/>
  <c r="AA131" i="18" s="1"/>
  <c r="U131" i="18"/>
  <c r="T131" i="18"/>
  <c r="R131" i="18"/>
  <c r="O131" i="18"/>
  <c r="N131" i="18"/>
  <c r="K131" i="18"/>
  <c r="J131" i="18"/>
  <c r="I131" i="18"/>
  <c r="D131" i="18"/>
  <c r="B131" i="18"/>
  <c r="A131" i="18"/>
  <c r="AE130" i="18"/>
  <c r="AD130" i="18"/>
  <c r="AB130" i="18"/>
  <c r="Y130" i="18"/>
  <c r="X130" i="18"/>
  <c r="AA130" i="18" s="1"/>
  <c r="W130" i="18"/>
  <c r="V130" i="18"/>
  <c r="U130" i="18"/>
  <c r="T130" i="18"/>
  <c r="R130" i="18"/>
  <c r="O130" i="18"/>
  <c r="N130" i="18"/>
  <c r="L130" i="18"/>
  <c r="M130" i="18" s="1"/>
  <c r="P130" i="18" s="1"/>
  <c r="K130" i="18"/>
  <c r="J130" i="18"/>
  <c r="I130" i="18"/>
  <c r="D130" i="18"/>
  <c r="B130" i="18"/>
  <c r="A130" i="18"/>
  <c r="AE129" i="18"/>
  <c r="AD129" i="18"/>
  <c r="AB129" i="18"/>
  <c r="Z129" i="18"/>
  <c r="Y129" i="18"/>
  <c r="V129" i="18"/>
  <c r="U129" i="18"/>
  <c r="W129" i="18" s="1"/>
  <c r="X129" i="18" s="1"/>
  <c r="AA129" i="18" s="1"/>
  <c r="T129" i="18"/>
  <c r="R129" i="18"/>
  <c r="O129" i="18"/>
  <c r="N129" i="18"/>
  <c r="K129" i="18"/>
  <c r="J129" i="18"/>
  <c r="L129" i="18" s="1"/>
  <c r="M129" i="18" s="1"/>
  <c r="I129" i="18"/>
  <c r="D129" i="18"/>
  <c r="B129" i="18"/>
  <c r="A129" i="18"/>
  <c r="AE128" i="18"/>
  <c r="AD128" i="18"/>
  <c r="AB128" i="18"/>
  <c r="AA128" i="18"/>
  <c r="Z128" i="18"/>
  <c r="Y128" i="18"/>
  <c r="X128" i="18"/>
  <c r="W128" i="18"/>
  <c r="V128" i="18"/>
  <c r="U128" i="18"/>
  <c r="T128" i="18"/>
  <c r="R128" i="18"/>
  <c r="O128" i="18"/>
  <c r="L128" i="18" s="1"/>
  <c r="M128" i="18" s="1"/>
  <c r="N128" i="18"/>
  <c r="K128" i="18"/>
  <c r="J128" i="18"/>
  <c r="I128" i="18"/>
  <c r="D128" i="18"/>
  <c r="B128" i="18"/>
  <c r="A128" i="18"/>
  <c r="AE127" i="18"/>
  <c r="AD127" i="18"/>
  <c r="AB127" i="18"/>
  <c r="Y127" i="18"/>
  <c r="V127" i="18"/>
  <c r="U127" i="18"/>
  <c r="W127" i="18" s="1"/>
  <c r="X127" i="18" s="1"/>
  <c r="T127" i="18"/>
  <c r="R127" i="18"/>
  <c r="Q127" i="18"/>
  <c r="O127" i="18"/>
  <c r="N127" i="18"/>
  <c r="K127" i="18"/>
  <c r="J127" i="18"/>
  <c r="L127" i="18" s="1"/>
  <c r="M127" i="18" s="1"/>
  <c r="P127" i="18" s="1"/>
  <c r="I127" i="18"/>
  <c r="D127" i="18"/>
  <c r="B127" i="18"/>
  <c r="A127" i="18"/>
  <c r="AE126" i="18"/>
  <c r="AD126" i="18"/>
  <c r="AB126" i="18"/>
  <c r="AA126" i="18"/>
  <c r="Z126" i="18"/>
  <c r="Y126" i="18"/>
  <c r="X126" i="18"/>
  <c r="W126" i="18"/>
  <c r="V126" i="18"/>
  <c r="U126" i="18"/>
  <c r="T126" i="18"/>
  <c r="R126" i="18"/>
  <c r="O126" i="18"/>
  <c r="N126" i="18"/>
  <c r="K126" i="18"/>
  <c r="J126" i="18"/>
  <c r="L126" i="18" s="1"/>
  <c r="M126" i="18" s="1"/>
  <c r="I126" i="18"/>
  <c r="D126" i="18"/>
  <c r="B126" i="18"/>
  <c r="A126" i="18"/>
  <c r="AE125" i="18"/>
  <c r="AD125" i="18"/>
  <c r="AB125" i="18"/>
  <c r="Y125" i="18"/>
  <c r="W125" i="18"/>
  <c r="X125" i="18" s="1"/>
  <c r="V125" i="18"/>
  <c r="U125" i="18"/>
  <c r="T125" i="18"/>
  <c r="R125" i="18"/>
  <c r="O125" i="18"/>
  <c r="N125" i="18"/>
  <c r="K125" i="18"/>
  <c r="J125" i="18"/>
  <c r="I125" i="18"/>
  <c r="D125" i="18"/>
  <c r="B125" i="18"/>
  <c r="A125" i="18"/>
  <c r="AE124" i="18"/>
  <c r="AD124" i="18"/>
  <c r="AB124" i="18"/>
  <c r="Y124" i="18"/>
  <c r="X124" i="18"/>
  <c r="AA124" i="18" s="1"/>
  <c r="W124" i="18"/>
  <c r="V124" i="18"/>
  <c r="U124" i="18"/>
  <c r="T124" i="18"/>
  <c r="R124" i="18"/>
  <c r="O124" i="18"/>
  <c r="N124" i="18"/>
  <c r="K124" i="18"/>
  <c r="J124" i="18"/>
  <c r="L124" i="18" s="1"/>
  <c r="M124" i="18" s="1"/>
  <c r="I124" i="18"/>
  <c r="D124" i="18"/>
  <c r="B124" i="18"/>
  <c r="A124" i="18"/>
  <c r="AE123" i="18"/>
  <c r="AD123" i="18"/>
  <c r="AB123" i="18"/>
  <c r="Y123" i="18"/>
  <c r="X123" i="18"/>
  <c r="W123" i="18"/>
  <c r="V123" i="18"/>
  <c r="U123" i="18"/>
  <c r="T123" i="18"/>
  <c r="R123" i="18"/>
  <c r="O123" i="18"/>
  <c r="N123" i="18"/>
  <c r="K123" i="18"/>
  <c r="J123" i="18"/>
  <c r="I123" i="18"/>
  <c r="D123" i="18"/>
  <c r="B123" i="18"/>
  <c r="A123" i="18"/>
  <c r="AE122" i="18"/>
  <c r="AD122" i="18"/>
  <c r="AB122" i="18"/>
  <c r="Y122" i="18"/>
  <c r="X122" i="18"/>
  <c r="W122" i="18"/>
  <c r="V122" i="18"/>
  <c r="U122" i="18"/>
  <c r="T122" i="18"/>
  <c r="R122" i="18"/>
  <c r="O122" i="18"/>
  <c r="N122" i="18"/>
  <c r="L122" i="18"/>
  <c r="M122" i="18" s="1"/>
  <c r="K122" i="18"/>
  <c r="J122" i="18"/>
  <c r="I122" i="18"/>
  <c r="D122" i="18"/>
  <c r="B122" i="18"/>
  <c r="A122" i="18"/>
  <c r="AE121" i="18"/>
  <c r="AD121" i="18"/>
  <c r="AB121" i="18"/>
  <c r="Y121" i="18"/>
  <c r="V121" i="18"/>
  <c r="W121" i="18" s="1"/>
  <c r="X121" i="18" s="1"/>
  <c r="U121" i="18"/>
  <c r="T121" i="18"/>
  <c r="R121" i="18"/>
  <c r="Q121" i="18"/>
  <c r="P121" i="18"/>
  <c r="O121" i="18"/>
  <c r="N121" i="18"/>
  <c r="K121" i="18"/>
  <c r="J121" i="18"/>
  <c r="L121" i="18" s="1"/>
  <c r="M121" i="18" s="1"/>
  <c r="I121" i="18"/>
  <c r="D121" i="18"/>
  <c r="B121" i="18"/>
  <c r="A121" i="18"/>
  <c r="AE120" i="18"/>
  <c r="AB120" i="18"/>
  <c r="AA120" i="18"/>
  <c r="Y120" i="18"/>
  <c r="W120" i="18"/>
  <c r="X120" i="18" s="1"/>
  <c r="Z120" i="18" s="1"/>
  <c r="T120" i="18"/>
  <c r="N120" i="18"/>
  <c r="L120" i="18"/>
  <c r="R120" i="18" s="1"/>
  <c r="K120" i="18"/>
  <c r="J120" i="18"/>
  <c r="I120" i="18"/>
  <c r="AE117" i="18"/>
  <c r="AD117" i="18"/>
  <c r="AB117" i="18"/>
  <c r="Y117" i="18"/>
  <c r="V117" i="18"/>
  <c r="U117" i="18"/>
  <c r="W117" i="18" s="1"/>
  <c r="X117" i="18" s="1"/>
  <c r="T117" i="18"/>
  <c r="R117" i="18"/>
  <c r="O117" i="18"/>
  <c r="L117" i="18" s="1"/>
  <c r="N117" i="18"/>
  <c r="M117" i="18"/>
  <c r="K117" i="18"/>
  <c r="J117" i="18"/>
  <c r="I117" i="18"/>
  <c r="D117" i="18"/>
  <c r="B117" i="18"/>
  <c r="A117" i="18"/>
  <c r="AE116" i="18"/>
  <c r="AD116" i="18"/>
  <c r="AB116" i="18"/>
  <c r="Y116" i="18"/>
  <c r="V116" i="18"/>
  <c r="W116" i="18" s="1"/>
  <c r="X116" i="18" s="1"/>
  <c r="U116" i="18"/>
  <c r="T116" i="18"/>
  <c r="R116" i="18"/>
  <c r="O116" i="18"/>
  <c r="L116" i="18" s="1"/>
  <c r="M116" i="18" s="1"/>
  <c r="N116" i="18"/>
  <c r="K116" i="18"/>
  <c r="J116" i="18"/>
  <c r="I116" i="18"/>
  <c r="D116" i="18"/>
  <c r="B116" i="18"/>
  <c r="A116" i="18"/>
  <c r="AE115" i="18"/>
  <c r="AD115" i="18"/>
  <c r="AB115" i="18"/>
  <c r="Y115" i="18"/>
  <c r="W115" i="18"/>
  <c r="X115" i="18" s="1"/>
  <c r="V115" i="18"/>
  <c r="U115" i="18"/>
  <c r="T115" i="18"/>
  <c r="R115" i="18"/>
  <c r="O115" i="18"/>
  <c r="L115" i="18" s="1"/>
  <c r="N115" i="18"/>
  <c r="M115" i="18"/>
  <c r="K115" i="18"/>
  <c r="J115" i="18"/>
  <c r="I115" i="18"/>
  <c r="D115" i="18"/>
  <c r="B115" i="18"/>
  <c r="A115" i="18"/>
  <c r="AE114" i="18"/>
  <c r="AD114" i="18"/>
  <c r="AB114" i="18"/>
  <c r="Y114" i="18"/>
  <c r="V114" i="18"/>
  <c r="W114" i="18" s="1"/>
  <c r="X114" i="18" s="1"/>
  <c r="AA114" i="18" s="1"/>
  <c r="U114" i="18"/>
  <c r="T114" i="18"/>
  <c r="R114" i="18"/>
  <c r="O114" i="18"/>
  <c r="N114" i="18"/>
  <c r="K114" i="18"/>
  <c r="J114" i="18"/>
  <c r="L114" i="18" s="1"/>
  <c r="M114" i="18" s="1"/>
  <c r="I114" i="18"/>
  <c r="D114" i="18"/>
  <c r="B114" i="18"/>
  <c r="A114" i="18"/>
  <c r="AE113" i="18"/>
  <c r="AD113" i="18"/>
  <c r="AB113" i="18"/>
  <c r="Y113" i="18"/>
  <c r="V113" i="18"/>
  <c r="U113" i="18"/>
  <c r="W113" i="18" s="1"/>
  <c r="X113" i="18" s="1"/>
  <c r="T113" i="18"/>
  <c r="R113" i="18"/>
  <c r="Q113" i="18"/>
  <c r="O113" i="18"/>
  <c r="L113" i="18" s="1"/>
  <c r="M113" i="18" s="1"/>
  <c r="P113" i="18" s="1"/>
  <c r="N113" i="18"/>
  <c r="K113" i="18"/>
  <c r="J113" i="18"/>
  <c r="I113" i="18"/>
  <c r="D113" i="18"/>
  <c r="B113" i="18"/>
  <c r="A113" i="18"/>
  <c r="AE112" i="18"/>
  <c r="AD112" i="18"/>
  <c r="AB112" i="18"/>
  <c r="Y112" i="18"/>
  <c r="X112" i="18"/>
  <c r="W112" i="18"/>
  <c r="V112" i="18"/>
  <c r="U112" i="18"/>
  <c r="T112" i="18"/>
  <c r="R112" i="18"/>
  <c r="O112" i="18"/>
  <c r="N112" i="18"/>
  <c r="L112" i="18"/>
  <c r="M112" i="18" s="1"/>
  <c r="K112" i="18"/>
  <c r="J112" i="18"/>
  <c r="I112" i="18"/>
  <c r="D112" i="18"/>
  <c r="B112" i="18"/>
  <c r="A112" i="18"/>
  <c r="AE111" i="18"/>
  <c r="AD111" i="18"/>
  <c r="AB111" i="18"/>
  <c r="Z111" i="18"/>
  <c r="Y111" i="18"/>
  <c r="V111" i="18"/>
  <c r="U111" i="18"/>
  <c r="W111" i="18" s="1"/>
  <c r="X111" i="18" s="1"/>
  <c r="AA111" i="18" s="1"/>
  <c r="T111" i="18"/>
  <c r="R111" i="18"/>
  <c r="Q111" i="18"/>
  <c r="P111" i="18"/>
  <c r="O111" i="18"/>
  <c r="L111" i="18" s="1"/>
  <c r="M111" i="18" s="1"/>
  <c r="N111" i="18"/>
  <c r="K111" i="18"/>
  <c r="J111" i="18"/>
  <c r="I111" i="18"/>
  <c r="D111" i="18"/>
  <c r="B111" i="18"/>
  <c r="A111" i="18"/>
  <c r="AE110" i="18"/>
  <c r="AD110" i="18"/>
  <c r="AB110" i="18"/>
  <c r="Y110" i="18"/>
  <c r="V110" i="18"/>
  <c r="W110" i="18" s="1"/>
  <c r="X110" i="18" s="1"/>
  <c r="U110" i="18"/>
  <c r="T110" i="18"/>
  <c r="R110" i="18"/>
  <c r="O110" i="18"/>
  <c r="N110" i="18"/>
  <c r="K110" i="18"/>
  <c r="J110" i="18"/>
  <c r="I110" i="18"/>
  <c r="D110" i="18"/>
  <c r="B110" i="18"/>
  <c r="A110" i="18"/>
  <c r="AE109" i="18"/>
  <c r="AD109" i="18"/>
  <c r="AB109" i="18"/>
  <c r="Y109" i="18"/>
  <c r="X109" i="18"/>
  <c r="V109" i="18"/>
  <c r="U109" i="18"/>
  <c r="W109" i="18" s="1"/>
  <c r="T109" i="18"/>
  <c r="R109" i="18"/>
  <c r="O109" i="18"/>
  <c r="L109" i="18" s="1"/>
  <c r="N109" i="18"/>
  <c r="M109" i="18"/>
  <c r="K109" i="18"/>
  <c r="J109" i="18"/>
  <c r="I109" i="18"/>
  <c r="D109" i="18"/>
  <c r="B109" i="18"/>
  <c r="A109" i="18"/>
  <c r="AE108" i="18"/>
  <c r="AD108" i="18"/>
  <c r="AB108" i="18"/>
  <c r="Y108" i="18"/>
  <c r="V108" i="18"/>
  <c r="W108" i="18" s="1"/>
  <c r="X108" i="18" s="1"/>
  <c r="U108" i="18"/>
  <c r="T108" i="18"/>
  <c r="R108" i="18"/>
  <c r="O108" i="18"/>
  <c r="N108" i="18"/>
  <c r="L108" i="18"/>
  <c r="M108" i="18" s="1"/>
  <c r="K108" i="18"/>
  <c r="J108" i="18"/>
  <c r="I108" i="18"/>
  <c r="D108" i="18"/>
  <c r="B108" i="18"/>
  <c r="A108" i="18"/>
  <c r="AE107" i="18"/>
  <c r="AD107" i="18"/>
  <c r="AB107" i="18"/>
  <c r="Y107" i="18"/>
  <c r="V107" i="18"/>
  <c r="U107" i="18"/>
  <c r="W107" i="18" s="1"/>
  <c r="X107" i="18" s="1"/>
  <c r="T107" i="18"/>
  <c r="R107" i="18"/>
  <c r="O107" i="18"/>
  <c r="L107" i="18" s="1"/>
  <c r="M107" i="18" s="1"/>
  <c r="N107" i="18"/>
  <c r="K107" i="18"/>
  <c r="J107" i="18"/>
  <c r="I107" i="18"/>
  <c r="D107" i="18"/>
  <c r="B107" i="18"/>
  <c r="A107" i="18"/>
  <c r="AE106" i="18"/>
  <c r="AD106" i="18"/>
  <c r="AB106" i="18"/>
  <c r="Y106" i="18"/>
  <c r="V106" i="18"/>
  <c r="W106" i="18" s="1"/>
  <c r="X106" i="18" s="1"/>
  <c r="U106" i="18"/>
  <c r="T106" i="18"/>
  <c r="R106" i="18"/>
  <c r="O106" i="18"/>
  <c r="N106" i="18"/>
  <c r="K106" i="18"/>
  <c r="J106" i="18"/>
  <c r="L106" i="18" s="1"/>
  <c r="M106" i="18" s="1"/>
  <c r="I106" i="18"/>
  <c r="D106" i="18"/>
  <c r="B106" i="18"/>
  <c r="A106" i="18"/>
  <c r="AE105" i="18"/>
  <c r="AD105" i="18"/>
  <c r="AB105" i="18"/>
  <c r="Z105" i="18"/>
  <c r="Y105" i="18"/>
  <c r="V105" i="18"/>
  <c r="U105" i="18"/>
  <c r="W105" i="18" s="1"/>
  <c r="X105" i="18" s="1"/>
  <c r="AA105" i="18" s="1"/>
  <c r="T105" i="18"/>
  <c r="R105" i="18"/>
  <c r="O105" i="18"/>
  <c r="L105" i="18" s="1"/>
  <c r="N105" i="18"/>
  <c r="M105" i="18"/>
  <c r="K105" i="18"/>
  <c r="J105" i="18"/>
  <c r="I105" i="18"/>
  <c r="D105" i="18"/>
  <c r="B105" i="18"/>
  <c r="A105" i="18"/>
  <c r="AE104" i="18"/>
  <c r="AD104" i="18"/>
  <c r="AB104" i="18"/>
  <c r="Y104" i="18"/>
  <c r="V104" i="18"/>
  <c r="W104" i="18" s="1"/>
  <c r="X104" i="18" s="1"/>
  <c r="U104" i="18"/>
  <c r="T104" i="18"/>
  <c r="R104" i="18"/>
  <c r="O104" i="18"/>
  <c r="N104" i="18"/>
  <c r="K104" i="18"/>
  <c r="J104" i="18"/>
  <c r="I104" i="18"/>
  <c r="D104" i="18"/>
  <c r="B104" i="18"/>
  <c r="A104" i="18"/>
  <c r="AE103" i="18"/>
  <c r="AD103" i="18"/>
  <c r="AB103" i="18"/>
  <c r="Y103" i="18"/>
  <c r="X103" i="18"/>
  <c r="W103" i="18"/>
  <c r="V103" i="18"/>
  <c r="U103" i="18"/>
  <c r="T103" i="18"/>
  <c r="R103" i="18"/>
  <c r="O103" i="18"/>
  <c r="L103" i="18" s="1"/>
  <c r="N103" i="18"/>
  <c r="M103" i="18"/>
  <c r="K103" i="18"/>
  <c r="J103" i="18"/>
  <c r="I103" i="18"/>
  <c r="D103" i="18"/>
  <c r="B103" i="18"/>
  <c r="A103" i="18"/>
  <c r="AE102" i="18"/>
  <c r="AD102" i="18"/>
  <c r="AB102" i="18"/>
  <c r="Y102" i="18"/>
  <c r="V102" i="18"/>
  <c r="W102" i="18" s="1"/>
  <c r="X102" i="18" s="1"/>
  <c r="U102" i="18"/>
  <c r="T102" i="18"/>
  <c r="R102" i="18"/>
  <c r="O102" i="18"/>
  <c r="L102" i="18" s="1"/>
  <c r="M102" i="18" s="1"/>
  <c r="Q102" i="18" s="1"/>
  <c r="N102" i="18"/>
  <c r="K102" i="18"/>
  <c r="J102" i="18"/>
  <c r="I102" i="18"/>
  <c r="D102" i="18"/>
  <c r="B102" i="18"/>
  <c r="A102" i="18"/>
  <c r="AE101" i="18"/>
  <c r="AD101" i="18"/>
  <c r="AB101" i="18"/>
  <c r="Y101" i="18"/>
  <c r="V101" i="18"/>
  <c r="U101" i="18"/>
  <c r="W101" i="18" s="1"/>
  <c r="X101" i="18" s="1"/>
  <c r="T101" i="18"/>
  <c r="R101" i="18"/>
  <c r="O101" i="18"/>
  <c r="L101" i="18" s="1"/>
  <c r="N101" i="18"/>
  <c r="M101" i="18"/>
  <c r="K101" i="18"/>
  <c r="J101" i="18"/>
  <c r="I101" i="18"/>
  <c r="D101" i="18"/>
  <c r="B101" i="18"/>
  <c r="A101" i="18"/>
  <c r="AE100" i="18"/>
  <c r="AD100" i="18"/>
  <c r="AB100" i="18"/>
  <c r="Y100" i="18"/>
  <c r="V100" i="18"/>
  <c r="W100" i="18" s="1"/>
  <c r="X100" i="18" s="1"/>
  <c r="U100" i="18"/>
  <c r="T100" i="18"/>
  <c r="R100" i="18"/>
  <c r="P100" i="18"/>
  <c r="O100" i="18"/>
  <c r="N100" i="18"/>
  <c r="L100" i="18"/>
  <c r="M100" i="18" s="1"/>
  <c r="Q100" i="18" s="1"/>
  <c r="K100" i="18"/>
  <c r="J100" i="18"/>
  <c r="I100" i="18"/>
  <c r="D100" i="18"/>
  <c r="B100" i="18"/>
  <c r="A100" i="18"/>
  <c r="AE99" i="18"/>
  <c r="AD99" i="18"/>
  <c r="AB99" i="18"/>
  <c r="Y99" i="18"/>
  <c r="X99" i="18"/>
  <c r="AA99" i="18" s="1"/>
  <c r="W99" i="18"/>
  <c r="V99" i="18"/>
  <c r="U99" i="18"/>
  <c r="T99" i="18"/>
  <c r="R99" i="18"/>
  <c r="O99" i="18"/>
  <c r="L99" i="18" s="1"/>
  <c r="N99" i="18"/>
  <c r="M99" i="18"/>
  <c r="K99" i="18"/>
  <c r="J99" i="18"/>
  <c r="I99" i="18"/>
  <c r="D99" i="18"/>
  <c r="B99" i="18"/>
  <c r="A99" i="18"/>
  <c r="AE98" i="18"/>
  <c r="AD98" i="18"/>
  <c r="AB98" i="18"/>
  <c r="Y98" i="18"/>
  <c r="V98" i="18"/>
  <c r="W98" i="18" s="1"/>
  <c r="X98" i="18" s="1"/>
  <c r="AA98" i="18" s="1"/>
  <c r="U98" i="18"/>
  <c r="T98" i="18"/>
  <c r="R98" i="18"/>
  <c r="O98" i="18"/>
  <c r="N98" i="18"/>
  <c r="L98" i="18"/>
  <c r="M98" i="18" s="1"/>
  <c r="K98" i="18"/>
  <c r="J98" i="18"/>
  <c r="I98" i="18"/>
  <c r="D98" i="18"/>
  <c r="B98" i="18"/>
  <c r="A98" i="18"/>
  <c r="AE97" i="18"/>
  <c r="AD97" i="18"/>
  <c r="AB97" i="18"/>
  <c r="Y97" i="18"/>
  <c r="V97" i="18"/>
  <c r="U97" i="18"/>
  <c r="W97" i="18" s="1"/>
  <c r="X97" i="18" s="1"/>
  <c r="T97" i="18"/>
  <c r="R97" i="18"/>
  <c r="Q97" i="18"/>
  <c r="P97" i="18"/>
  <c r="O97" i="18"/>
  <c r="L97" i="18" s="1"/>
  <c r="M97" i="18" s="1"/>
  <c r="N97" i="18"/>
  <c r="K97" i="18"/>
  <c r="J97" i="18"/>
  <c r="I97" i="18"/>
  <c r="D97" i="18"/>
  <c r="B97" i="18"/>
  <c r="A97" i="18"/>
  <c r="AE96" i="18"/>
  <c r="AD96" i="18"/>
  <c r="AB96" i="18"/>
  <c r="AA96" i="18"/>
  <c r="Z96" i="18"/>
  <c r="Y96" i="18"/>
  <c r="X96" i="18"/>
  <c r="W96" i="18"/>
  <c r="V96" i="18"/>
  <c r="U96" i="18"/>
  <c r="T96" i="18"/>
  <c r="R96" i="18"/>
  <c r="O96" i="18"/>
  <c r="N96" i="18"/>
  <c r="K96" i="18"/>
  <c r="J96" i="18"/>
  <c r="L96" i="18" s="1"/>
  <c r="M96" i="18" s="1"/>
  <c r="I96" i="18"/>
  <c r="D96" i="18"/>
  <c r="B96" i="18"/>
  <c r="A96" i="18"/>
  <c r="AE95" i="18"/>
  <c r="AD95" i="18"/>
  <c r="AB95" i="18"/>
  <c r="Y95" i="18"/>
  <c r="V95" i="18"/>
  <c r="U95" i="18"/>
  <c r="W95" i="18" s="1"/>
  <c r="X95" i="18" s="1"/>
  <c r="T95" i="18"/>
  <c r="R95" i="18"/>
  <c r="O95" i="18"/>
  <c r="L95" i="18" s="1"/>
  <c r="M95" i="18" s="1"/>
  <c r="Q95" i="18" s="1"/>
  <c r="N95" i="18"/>
  <c r="K95" i="18"/>
  <c r="J95" i="18"/>
  <c r="I95" i="18"/>
  <c r="D95" i="18"/>
  <c r="B95" i="18"/>
  <c r="A95" i="18"/>
  <c r="AE94" i="18"/>
  <c r="AD94" i="18"/>
  <c r="AB94" i="18"/>
  <c r="Y94" i="18"/>
  <c r="V94" i="18"/>
  <c r="W94" i="18" s="1"/>
  <c r="X94" i="18" s="1"/>
  <c r="U94" i="18"/>
  <c r="T94" i="18"/>
  <c r="R94" i="18"/>
  <c r="O94" i="18"/>
  <c r="N94" i="18"/>
  <c r="M94" i="18"/>
  <c r="K94" i="18"/>
  <c r="J94" i="18"/>
  <c r="L94" i="18" s="1"/>
  <c r="I94" i="18"/>
  <c r="D94" i="18"/>
  <c r="B94" i="18"/>
  <c r="A94" i="18"/>
  <c r="AE93" i="18"/>
  <c r="AD93" i="18"/>
  <c r="AB93" i="18"/>
  <c r="Y93" i="18"/>
  <c r="V93" i="18"/>
  <c r="U93" i="18"/>
  <c r="W93" i="18" s="1"/>
  <c r="X93" i="18" s="1"/>
  <c r="T93" i="18"/>
  <c r="R93" i="18"/>
  <c r="O93" i="18"/>
  <c r="L93" i="18" s="1"/>
  <c r="M93" i="18" s="1"/>
  <c r="N93" i="18"/>
  <c r="K93" i="18"/>
  <c r="J93" i="18"/>
  <c r="I93" i="18"/>
  <c r="D93" i="18"/>
  <c r="B93" i="18"/>
  <c r="A93" i="18"/>
  <c r="AE92" i="18"/>
  <c r="AD92" i="18"/>
  <c r="AB92" i="18"/>
  <c r="Y92" i="18"/>
  <c r="V92" i="18"/>
  <c r="W92" i="18" s="1"/>
  <c r="X92" i="18" s="1"/>
  <c r="U92" i="18"/>
  <c r="T92" i="18"/>
  <c r="R92" i="18"/>
  <c r="O92" i="18"/>
  <c r="N92" i="18"/>
  <c r="K92" i="18"/>
  <c r="J92" i="18"/>
  <c r="L92" i="18" s="1"/>
  <c r="M92" i="18" s="1"/>
  <c r="I92" i="18"/>
  <c r="D92" i="18"/>
  <c r="B92" i="18"/>
  <c r="A92" i="18"/>
  <c r="AE91" i="18"/>
  <c r="AD91" i="18"/>
  <c r="AB91" i="18"/>
  <c r="Y91" i="18"/>
  <c r="V91" i="18"/>
  <c r="U91" i="18"/>
  <c r="W91" i="18" s="1"/>
  <c r="X91" i="18" s="1"/>
  <c r="T91" i="18"/>
  <c r="R91" i="18"/>
  <c r="O91" i="18"/>
  <c r="L91" i="18" s="1"/>
  <c r="N91" i="18"/>
  <c r="M91" i="18"/>
  <c r="Q91" i="18" s="1"/>
  <c r="K91" i="18"/>
  <c r="J91" i="18"/>
  <c r="I91" i="18"/>
  <c r="D91" i="18"/>
  <c r="B91" i="18"/>
  <c r="A91" i="18"/>
  <c r="AE90" i="18"/>
  <c r="AD90" i="18"/>
  <c r="AB90" i="18"/>
  <c r="AA90" i="18"/>
  <c r="Z90" i="18"/>
  <c r="Y90" i="18"/>
  <c r="V90" i="18"/>
  <c r="W90" i="18" s="1"/>
  <c r="X90" i="18" s="1"/>
  <c r="U90" i="18"/>
  <c r="T90" i="18"/>
  <c r="R90" i="18"/>
  <c r="O90" i="18"/>
  <c r="N90" i="18"/>
  <c r="K90" i="18"/>
  <c r="J90" i="18"/>
  <c r="L90" i="18" s="1"/>
  <c r="M90" i="18" s="1"/>
  <c r="P90" i="18" s="1"/>
  <c r="I90" i="18"/>
  <c r="D90" i="18"/>
  <c r="B90" i="18"/>
  <c r="A90" i="18"/>
  <c r="AE89" i="18"/>
  <c r="AD89" i="18"/>
  <c r="AB89" i="18"/>
  <c r="Y89" i="18"/>
  <c r="V89" i="18"/>
  <c r="U89" i="18"/>
  <c r="W89" i="18" s="1"/>
  <c r="X89" i="18" s="1"/>
  <c r="T89" i="18"/>
  <c r="R89" i="18"/>
  <c r="O89" i="18"/>
  <c r="L89" i="18" s="1"/>
  <c r="N89" i="18"/>
  <c r="M89" i="18"/>
  <c r="K89" i="18"/>
  <c r="J89" i="18"/>
  <c r="I89" i="18"/>
  <c r="D89" i="18"/>
  <c r="B89" i="18"/>
  <c r="A89" i="18"/>
  <c r="AE88" i="18"/>
  <c r="AD88" i="18"/>
  <c r="AB88" i="18"/>
  <c r="Y88" i="18"/>
  <c r="V88" i="18"/>
  <c r="W88" i="18" s="1"/>
  <c r="X88" i="18" s="1"/>
  <c r="Z88" i="18" s="1"/>
  <c r="U88" i="18"/>
  <c r="T88" i="18"/>
  <c r="R88" i="18"/>
  <c r="O88" i="18"/>
  <c r="N88" i="18"/>
  <c r="K88" i="18"/>
  <c r="J88" i="18"/>
  <c r="L88" i="18" s="1"/>
  <c r="M88" i="18" s="1"/>
  <c r="I88" i="18"/>
  <c r="D88" i="18"/>
  <c r="B88" i="18"/>
  <c r="A88" i="18"/>
  <c r="AE87" i="18"/>
  <c r="AD87" i="18"/>
  <c r="AB87" i="18"/>
  <c r="Z87" i="18"/>
  <c r="Y87" i="18"/>
  <c r="X87" i="18"/>
  <c r="AA87" i="18" s="1"/>
  <c r="W87" i="18"/>
  <c r="V87" i="18"/>
  <c r="U87" i="18"/>
  <c r="T87" i="18"/>
  <c r="R87" i="18"/>
  <c r="O87" i="18"/>
  <c r="L87" i="18" s="1"/>
  <c r="N87" i="18"/>
  <c r="M87" i="18"/>
  <c r="K87" i="18"/>
  <c r="J87" i="18"/>
  <c r="I87" i="18"/>
  <c r="D87" i="18"/>
  <c r="B87" i="18"/>
  <c r="A87" i="18"/>
  <c r="AE86" i="18"/>
  <c r="AD86" i="18"/>
  <c r="AB86" i="18"/>
  <c r="Y86" i="18"/>
  <c r="W86" i="18"/>
  <c r="X86" i="18" s="1"/>
  <c r="V86" i="18"/>
  <c r="U86" i="18"/>
  <c r="T86" i="18"/>
  <c r="R86" i="18"/>
  <c r="O86" i="18"/>
  <c r="L86" i="18" s="1"/>
  <c r="N86" i="18"/>
  <c r="M86" i="18"/>
  <c r="K86" i="18"/>
  <c r="J86" i="18"/>
  <c r="I86" i="18"/>
  <c r="D86" i="18"/>
  <c r="B86" i="18"/>
  <c r="A86" i="18"/>
  <c r="AE85" i="18"/>
  <c r="AD85" i="18"/>
  <c r="AB85" i="18"/>
  <c r="Y85" i="18"/>
  <c r="V85" i="18"/>
  <c r="U85" i="18"/>
  <c r="W85" i="18" s="1"/>
  <c r="X85" i="18" s="1"/>
  <c r="T85" i="18"/>
  <c r="R85" i="18"/>
  <c r="O85" i="18"/>
  <c r="L85" i="18" s="1"/>
  <c r="N85" i="18"/>
  <c r="M85" i="18"/>
  <c r="K85" i="18"/>
  <c r="J85" i="18"/>
  <c r="I85" i="18"/>
  <c r="D85" i="18"/>
  <c r="B85" i="18"/>
  <c r="A85" i="18"/>
  <c r="AE84" i="18"/>
  <c r="AD84" i="18"/>
  <c r="AB84" i="18"/>
  <c r="Y84" i="18"/>
  <c r="V84" i="18"/>
  <c r="W84" i="18" s="1"/>
  <c r="X84" i="18" s="1"/>
  <c r="U84" i="18"/>
  <c r="T84" i="18"/>
  <c r="R84" i="18"/>
  <c r="O84" i="18"/>
  <c r="L84" i="18" s="1"/>
  <c r="M84" i="18" s="1"/>
  <c r="N84" i="18"/>
  <c r="K84" i="18"/>
  <c r="J84" i="18"/>
  <c r="I84" i="18"/>
  <c r="D84" i="18"/>
  <c r="B84" i="18"/>
  <c r="A84" i="18"/>
  <c r="AE83" i="18"/>
  <c r="Y83" i="18" s="1"/>
  <c r="W83" i="18"/>
  <c r="T83" i="18"/>
  <c r="N83" i="18"/>
  <c r="L83" i="18"/>
  <c r="R83" i="18" s="1"/>
  <c r="K83" i="18"/>
  <c r="J83" i="18"/>
  <c r="I83" i="18"/>
  <c r="AE80" i="18"/>
  <c r="AD80" i="18"/>
  <c r="AB80" i="18"/>
  <c r="Z80" i="18"/>
  <c r="Y80" i="18"/>
  <c r="W80" i="18"/>
  <c r="X80" i="18" s="1"/>
  <c r="AA80" i="18" s="1"/>
  <c r="V80" i="18"/>
  <c r="U80" i="18"/>
  <c r="T80" i="18"/>
  <c r="R80" i="18"/>
  <c r="O80" i="18"/>
  <c r="N80" i="18"/>
  <c r="M80" i="18"/>
  <c r="L80" i="18"/>
  <c r="K80" i="18"/>
  <c r="J80" i="18"/>
  <c r="I80" i="18"/>
  <c r="D80" i="18"/>
  <c r="B80" i="18"/>
  <c r="A80" i="18"/>
  <c r="AE79" i="18"/>
  <c r="AD79" i="18"/>
  <c r="AB79" i="18"/>
  <c r="Y79" i="18"/>
  <c r="V79" i="18"/>
  <c r="U79" i="18"/>
  <c r="W79" i="18" s="1"/>
  <c r="X79" i="18" s="1"/>
  <c r="T79" i="18"/>
  <c r="R79" i="18"/>
  <c r="Q79" i="18"/>
  <c r="O79" i="18"/>
  <c r="N79" i="18"/>
  <c r="K79" i="18"/>
  <c r="J79" i="18"/>
  <c r="L79" i="18" s="1"/>
  <c r="M79" i="18" s="1"/>
  <c r="P79" i="18" s="1"/>
  <c r="I79" i="18"/>
  <c r="D79" i="18"/>
  <c r="B79" i="18"/>
  <c r="A79" i="18"/>
  <c r="AE78" i="18"/>
  <c r="AD78" i="18"/>
  <c r="AB78" i="18"/>
  <c r="AA78" i="18"/>
  <c r="Z78" i="18"/>
  <c r="Y78" i="18"/>
  <c r="V78" i="18"/>
  <c r="U78" i="18"/>
  <c r="W78" i="18" s="1"/>
  <c r="X78" i="18" s="1"/>
  <c r="T78" i="18"/>
  <c r="R78" i="18"/>
  <c r="O78" i="18"/>
  <c r="N78" i="18"/>
  <c r="K78" i="18"/>
  <c r="J78" i="18"/>
  <c r="L78" i="18" s="1"/>
  <c r="M78" i="18" s="1"/>
  <c r="I78" i="18"/>
  <c r="D78" i="18"/>
  <c r="B78" i="18"/>
  <c r="A78" i="18"/>
  <c r="AE77" i="18"/>
  <c r="AD77" i="18"/>
  <c r="AB77" i="18"/>
  <c r="Y77" i="18"/>
  <c r="W77" i="18"/>
  <c r="X77" i="18" s="1"/>
  <c r="V77" i="18"/>
  <c r="U77" i="18"/>
  <c r="T77" i="18"/>
  <c r="R77" i="18"/>
  <c r="O77" i="18"/>
  <c r="L77" i="18" s="1"/>
  <c r="M77" i="18" s="1"/>
  <c r="N77" i="18"/>
  <c r="K77" i="18"/>
  <c r="J77" i="18"/>
  <c r="I77" i="18"/>
  <c r="D77" i="18"/>
  <c r="B77" i="18"/>
  <c r="A77" i="18"/>
  <c r="AE76" i="18"/>
  <c r="AD76" i="18"/>
  <c r="AB76" i="18"/>
  <c r="Y76" i="18"/>
  <c r="V76" i="18"/>
  <c r="W76" i="18" s="1"/>
  <c r="X76" i="18" s="1"/>
  <c r="U76" i="18"/>
  <c r="T76" i="18"/>
  <c r="R76" i="18"/>
  <c r="O76" i="18"/>
  <c r="N76" i="18"/>
  <c r="L76" i="18"/>
  <c r="M76" i="18" s="1"/>
  <c r="K76" i="18"/>
  <c r="J76" i="18"/>
  <c r="I76" i="18"/>
  <c r="D76" i="18"/>
  <c r="B76" i="18"/>
  <c r="A76" i="18"/>
  <c r="AE75" i="18"/>
  <c r="AD75" i="18"/>
  <c r="AB75" i="18"/>
  <c r="AA75" i="18"/>
  <c r="Y75" i="18"/>
  <c r="V75" i="18"/>
  <c r="U75" i="18"/>
  <c r="W75" i="18" s="1"/>
  <c r="X75" i="18" s="1"/>
  <c r="Z75" i="18" s="1"/>
  <c r="T75" i="18"/>
  <c r="R75" i="18"/>
  <c r="O75" i="18"/>
  <c r="N75" i="18"/>
  <c r="L75" i="18"/>
  <c r="M75" i="18" s="1"/>
  <c r="K75" i="18"/>
  <c r="J75" i="18"/>
  <c r="I75" i="18"/>
  <c r="D75" i="18"/>
  <c r="B75" i="18"/>
  <c r="A75" i="18"/>
  <c r="AE74" i="18"/>
  <c r="AD74" i="18"/>
  <c r="AB74" i="18"/>
  <c r="Y74" i="18"/>
  <c r="V74" i="18"/>
  <c r="U74" i="18"/>
  <c r="W74" i="18" s="1"/>
  <c r="X74" i="18" s="1"/>
  <c r="T74" i="18"/>
  <c r="R74" i="18"/>
  <c r="O74" i="18"/>
  <c r="N74" i="18"/>
  <c r="K74" i="18"/>
  <c r="J74" i="18"/>
  <c r="L74" i="18" s="1"/>
  <c r="M74" i="18" s="1"/>
  <c r="I74" i="18"/>
  <c r="D74" i="18"/>
  <c r="B74" i="18"/>
  <c r="A74" i="18"/>
  <c r="AE73" i="18"/>
  <c r="AD73" i="18"/>
  <c r="AB73" i="18"/>
  <c r="Y73" i="18"/>
  <c r="X73" i="18"/>
  <c r="V73" i="18"/>
  <c r="U73" i="18"/>
  <c r="W73" i="18" s="1"/>
  <c r="T73" i="18"/>
  <c r="R73" i="18"/>
  <c r="Q73" i="18"/>
  <c r="P73" i="18"/>
  <c r="O73" i="18"/>
  <c r="N73" i="18"/>
  <c r="K73" i="18"/>
  <c r="J73" i="18"/>
  <c r="L73" i="18" s="1"/>
  <c r="M73" i="18" s="1"/>
  <c r="I73" i="18"/>
  <c r="D73" i="18"/>
  <c r="B73" i="18"/>
  <c r="A73" i="18"/>
  <c r="AE72" i="18"/>
  <c r="AD72" i="18"/>
  <c r="AB72" i="18"/>
  <c r="AA72" i="18"/>
  <c r="Y72" i="18"/>
  <c r="V72" i="18"/>
  <c r="U72" i="18"/>
  <c r="W72" i="18" s="1"/>
  <c r="X72" i="18" s="1"/>
  <c r="Z72" i="18" s="1"/>
  <c r="T72" i="18"/>
  <c r="R72" i="18"/>
  <c r="O72" i="18"/>
  <c r="N72" i="18"/>
  <c r="L72" i="18"/>
  <c r="M72" i="18" s="1"/>
  <c r="K72" i="18"/>
  <c r="J72" i="18"/>
  <c r="I72" i="18"/>
  <c r="D72" i="18"/>
  <c r="B72" i="18"/>
  <c r="A72" i="18"/>
  <c r="AE71" i="18"/>
  <c r="AD71" i="18"/>
  <c r="AB71" i="18"/>
  <c r="Y71" i="18"/>
  <c r="V71" i="18"/>
  <c r="U71" i="18"/>
  <c r="W71" i="18" s="1"/>
  <c r="X71" i="18" s="1"/>
  <c r="T71" i="18"/>
  <c r="R71" i="18"/>
  <c r="O71" i="18"/>
  <c r="L71" i="18" s="1"/>
  <c r="M71" i="18" s="1"/>
  <c r="N71" i="18"/>
  <c r="K71" i="18"/>
  <c r="J71" i="18"/>
  <c r="I71" i="18"/>
  <c r="D71" i="18"/>
  <c r="B71" i="18"/>
  <c r="A71" i="18"/>
  <c r="AE70" i="18"/>
  <c r="AD70" i="18"/>
  <c r="AB70" i="18"/>
  <c r="Y70" i="18"/>
  <c r="V70" i="18"/>
  <c r="W70" i="18" s="1"/>
  <c r="X70" i="18" s="1"/>
  <c r="U70" i="18"/>
  <c r="T70" i="18"/>
  <c r="R70" i="18"/>
  <c r="O70" i="18"/>
  <c r="N70" i="18"/>
  <c r="M70" i="18"/>
  <c r="L70" i="18"/>
  <c r="K70" i="18"/>
  <c r="J70" i="18"/>
  <c r="I70" i="18"/>
  <c r="D70" i="18"/>
  <c r="B70" i="18"/>
  <c r="A70" i="18"/>
  <c r="AE69" i="18"/>
  <c r="AD69" i="18"/>
  <c r="AB69" i="18"/>
  <c r="Y69" i="18"/>
  <c r="V69" i="18"/>
  <c r="U69" i="18"/>
  <c r="W69" i="18" s="1"/>
  <c r="X69" i="18" s="1"/>
  <c r="T69" i="18"/>
  <c r="R69" i="18"/>
  <c r="Q69" i="18"/>
  <c r="O69" i="18"/>
  <c r="N69" i="18"/>
  <c r="K69" i="18"/>
  <c r="J69" i="18"/>
  <c r="L69" i="18" s="1"/>
  <c r="M69" i="18" s="1"/>
  <c r="P69" i="18" s="1"/>
  <c r="I69" i="18"/>
  <c r="D69" i="18"/>
  <c r="B69" i="18"/>
  <c r="A69" i="18"/>
  <c r="AE68" i="18"/>
  <c r="AD68" i="18"/>
  <c r="AB68" i="18"/>
  <c r="AA68" i="18"/>
  <c r="Z68" i="18"/>
  <c r="Y68" i="18"/>
  <c r="V68" i="18"/>
  <c r="U68" i="18"/>
  <c r="W68" i="18" s="1"/>
  <c r="X68" i="18" s="1"/>
  <c r="T68" i="18"/>
  <c r="R68" i="18"/>
  <c r="O68" i="18"/>
  <c r="N68" i="18"/>
  <c r="K68" i="18"/>
  <c r="J68" i="18"/>
  <c r="L68" i="18" s="1"/>
  <c r="M68" i="18" s="1"/>
  <c r="I68" i="18"/>
  <c r="D68" i="18"/>
  <c r="B68" i="18"/>
  <c r="A68" i="18"/>
  <c r="AE67" i="18"/>
  <c r="AD67" i="18"/>
  <c r="AB67" i="18"/>
  <c r="Y67" i="18"/>
  <c r="X67" i="18"/>
  <c r="Z67" i="18" s="1"/>
  <c r="W67" i="18"/>
  <c r="V67" i="18"/>
  <c r="U67" i="18"/>
  <c r="T67" i="18"/>
  <c r="R67" i="18"/>
  <c r="O67" i="18"/>
  <c r="N67" i="18"/>
  <c r="L67" i="18"/>
  <c r="M67" i="18" s="1"/>
  <c r="K67" i="18"/>
  <c r="J67" i="18"/>
  <c r="I67" i="18"/>
  <c r="D67" i="18"/>
  <c r="B67" i="18"/>
  <c r="A67" i="18"/>
  <c r="AE66" i="18"/>
  <c r="AD66" i="18"/>
  <c r="AB66" i="18"/>
  <c r="Y66" i="18"/>
  <c r="V66" i="18"/>
  <c r="U66" i="18"/>
  <c r="W66" i="18" s="1"/>
  <c r="X66" i="18" s="1"/>
  <c r="T66" i="18"/>
  <c r="R66" i="18"/>
  <c r="O66" i="18"/>
  <c r="L66" i="18" s="1"/>
  <c r="N66" i="18"/>
  <c r="M66" i="18"/>
  <c r="K66" i="18"/>
  <c r="J66" i="18"/>
  <c r="I66" i="18"/>
  <c r="D66" i="18"/>
  <c r="B66" i="18"/>
  <c r="A66" i="18"/>
  <c r="AE65" i="18"/>
  <c r="AD65" i="18"/>
  <c r="AB65" i="18"/>
  <c r="Y65" i="18"/>
  <c r="V65" i="18"/>
  <c r="U65" i="18"/>
  <c r="W65" i="18" s="1"/>
  <c r="X65" i="18" s="1"/>
  <c r="Z65" i="18" s="1"/>
  <c r="T65" i="18"/>
  <c r="R65" i="18"/>
  <c r="O65" i="18"/>
  <c r="N65" i="18"/>
  <c r="K65" i="18"/>
  <c r="J65" i="18"/>
  <c r="I65" i="18"/>
  <c r="D65" i="18"/>
  <c r="B65" i="18"/>
  <c r="A65" i="18"/>
  <c r="AE64" i="18"/>
  <c r="AD64" i="18"/>
  <c r="AB64" i="18"/>
  <c r="Y64" i="18"/>
  <c r="V64" i="18"/>
  <c r="W64" i="18" s="1"/>
  <c r="X64" i="18" s="1"/>
  <c r="U64" i="18"/>
  <c r="T64" i="18"/>
  <c r="R64" i="18"/>
  <c r="O64" i="18"/>
  <c r="N64" i="18"/>
  <c r="L64" i="18"/>
  <c r="M64" i="18" s="1"/>
  <c r="K64" i="18"/>
  <c r="J64" i="18"/>
  <c r="I64" i="18"/>
  <c r="D64" i="18"/>
  <c r="B64" i="18"/>
  <c r="A64" i="18"/>
  <c r="AE63" i="18"/>
  <c r="AD63" i="18"/>
  <c r="AB63" i="18"/>
  <c r="AA63" i="18"/>
  <c r="Y63" i="18"/>
  <c r="V63" i="18"/>
  <c r="U63" i="18"/>
  <c r="W63" i="18" s="1"/>
  <c r="X63" i="18" s="1"/>
  <c r="Z63" i="18" s="1"/>
  <c r="T63" i="18"/>
  <c r="R63" i="18"/>
  <c r="O63" i="18"/>
  <c r="N63" i="18"/>
  <c r="K63" i="18"/>
  <c r="J63" i="18"/>
  <c r="L63" i="18" s="1"/>
  <c r="M63" i="18" s="1"/>
  <c r="I63" i="18"/>
  <c r="D63" i="18"/>
  <c r="B63" i="18"/>
  <c r="A63" i="18"/>
  <c r="AE62" i="18"/>
  <c r="AD62" i="18"/>
  <c r="AB62" i="18"/>
  <c r="AA62" i="18"/>
  <c r="Z62" i="18"/>
  <c r="Y62" i="18"/>
  <c r="V62" i="18"/>
  <c r="U62" i="18"/>
  <c r="W62" i="18" s="1"/>
  <c r="X62" i="18" s="1"/>
  <c r="T62" i="18"/>
  <c r="R62" i="18"/>
  <c r="O62" i="18"/>
  <c r="N62" i="18"/>
  <c r="K62" i="18"/>
  <c r="J62" i="18"/>
  <c r="L62" i="18" s="1"/>
  <c r="M62" i="18" s="1"/>
  <c r="I62" i="18"/>
  <c r="D62" i="18"/>
  <c r="B62" i="18"/>
  <c r="A62" i="18"/>
  <c r="AE61" i="18"/>
  <c r="AD61" i="18"/>
  <c r="AB61" i="18"/>
  <c r="Y61" i="18"/>
  <c r="V61" i="18"/>
  <c r="U61" i="18"/>
  <c r="W61" i="18" s="1"/>
  <c r="X61" i="18" s="1"/>
  <c r="T61" i="18"/>
  <c r="R61" i="18"/>
  <c r="O61" i="18"/>
  <c r="N61" i="18"/>
  <c r="K61" i="18"/>
  <c r="J61" i="18"/>
  <c r="I61" i="18"/>
  <c r="D61" i="18"/>
  <c r="B61" i="18"/>
  <c r="A61" i="18"/>
  <c r="AE60" i="18"/>
  <c r="AD60" i="18"/>
  <c r="AB60" i="18"/>
  <c r="Y60" i="18"/>
  <c r="X60" i="18"/>
  <c r="AA60" i="18" s="1"/>
  <c r="W60" i="18"/>
  <c r="V60" i="18"/>
  <c r="U60" i="18"/>
  <c r="T60" i="18"/>
  <c r="R60" i="18"/>
  <c r="O60" i="18"/>
  <c r="N60" i="18"/>
  <c r="K60" i="18"/>
  <c r="J60" i="18"/>
  <c r="L60" i="18" s="1"/>
  <c r="M60" i="18" s="1"/>
  <c r="I60" i="18"/>
  <c r="D60" i="18"/>
  <c r="B60" i="18"/>
  <c r="A60" i="18"/>
  <c r="AE59" i="18"/>
  <c r="AD59" i="18"/>
  <c r="AB59" i="18"/>
  <c r="Y59" i="18"/>
  <c r="V59" i="18"/>
  <c r="U59" i="18"/>
  <c r="W59" i="18" s="1"/>
  <c r="X59" i="18" s="1"/>
  <c r="T59" i="18"/>
  <c r="R59" i="18"/>
  <c r="O59" i="18"/>
  <c r="N59" i="18"/>
  <c r="L59" i="18"/>
  <c r="M59" i="18" s="1"/>
  <c r="K59" i="18"/>
  <c r="J59" i="18"/>
  <c r="I59" i="18"/>
  <c r="D59" i="18"/>
  <c r="B59" i="18"/>
  <c r="A59" i="18"/>
  <c r="AE58" i="18"/>
  <c r="AD58" i="18"/>
  <c r="AB58" i="18"/>
  <c r="Y58" i="18"/>
  <c r="V58" i="18"/>
  <c r="U58" i="18"/>
  <c r="W58" i="18" s="1"/>
  <c r="X58" i="18" s="1"/>
  <c r="T58" i="18"/>
  <c r="R58" i="18"/>
  <c r="O58" i="18"/>
  <c r="N58" i="18"/>
  <c r="K58" i="18"/>
  <c r="J58" i="18"/>
  <c r="L58" i="18" s="1"/>
  <c r="M58" i="18" s="1"/>
  <c r="I58" i="18"/>
  <c r="D58" i="18"/>
  <c r="B58" i="18"/>
  <c r="A58" i="18"/>
  <c r="AE57" i="18"/>
  <c r="AD57" i="18"/>
  <c r="AB57" i="18"/>
  <c r="Y57" i="18"/>
  <c r="V57" i="18"/>
  <c r="U57" i="18"/>
  <c r="W57" i="18" s="1"/>
  <c r="X57" i="18" s="1"/>
  <c r="Z57" i="18" s="1"/>
  <c r="T57" i="18"/>
  <c r="R57" i="18"/>
  <c r="O57" i="18"/>
  <c r="L57" i="18" s="1"/>
  <c r="M57" i="18" s="1"/>
  <c r="N57" i="18"/>
  <c r="K57" i="18"/>
  <c r="J57" i="18"/>
  <c r="I57" i="18"/>
  <c r="D57" i="18"/>
  <c r="B57" i="18"/>
  <c r="A57" i="18"/>
  <c r="AE56" i="18"/>
  <c r="AD56" i="18"/>
  <c r="AB56" i="18"/>
  <c r="Y56" i="18"/>
  <c r="W56" i="18"/>
  <c r="X56" i="18" s="1"/>
  <c r="V56" i="18"/>
  <c r="U56" i="18"/>
  <c r="T56" i="18"/>
  <c r="R56" i="18"/>
  <c r="O56" i="18"/>
  <c r="N56" i="18"/>
  <c r="K56" i="18"/>
  <c r="J56" i="18"/>
  <c r="L56" i="18" s="1"/>
  <c r="M56" i="18" s="1"/>
  <c r="I56" i="18"/>
  <c r="D56" i="18"/>
  <c r="B56" i="18"/>
  <c r="A56" i="18"/>
  <c r="AE55" i="18"/>
  <c r="AD55" i="18"/>
  <c r="AB55" i="18"/>
  <c r="AA55" i="18"/>
  <c r="Y55" i="18"/>
  <c r="V55" i="18"/>
  <c r="W55" i="18" s="1"/>
  <c r="X55" i="18" s="1"/>
  <c r="Z55" i="18" s="1"/>
  <c r="U55" i="18"/>
  <c r="T55" i="18"/>
  <c r="R55" i="18"/>
  <c r="O55" i="18"/>
  <c r="N55" i="18"/>
  <c r="K55" i="18"/>
  <c r="J55" i="18"/>
  <c r="L55" i="18" s="1"/>
  <c r="M55" i="18" s="1"/>
  <c r="Q55" i="18" s="1"/>
  <c r="I55" i="18"/>
  <c r="D55" i="18"/>
  <c r="B55" i="18"/>
  <c r="A55" i="18"/>
  <c r="AE54" i="18"/>
  <c r="AD54" i="18"/>
  <c r="AB54" i="18"/>
  <c r="Y54" i="18"/>
  <c r="V54" i="18"/>
  <c r="W54" i="18" s="1"/>
  <c r="X54" i="18" s="1"/>
  <c r="U54" i="18"/>
  <c r="T54" i="18"/>
  <c r="R54" i="18"/>
  <c r="O54" i="18"/>
  <c r="L54" i="18" s="1"/>
  <c r="N54" i="18"/>
  <c r="M54" i="18"/>
  <c r="K54" i="18"/>
  <c r="J54" i="18"/>
  <c r="I54" i="18"/>
  <c r="D54" i="18"/>
  <c r="B54" i="18"/>
  <c r="A54" i="18"/>
  <c r="AE53" i="18"/>
  <c r="AD53" i="18"/>
  <c r="AB53" i="18"/>
  <c r="Y53" i="18"/>
  <c r="V53" i="18"/>
  <c r="U53" i="18"/>
  <c r="T53" i="18"/>
  <c r="R53" i="18"/>
  <c r="O53" i="18"/>
  <c r="N53" i="18"/>
  <c r="K53" i="18"/>
  <c r="J53" i="18"/>
  <c r="L53" i="18" s="1"/>
  <c r="M53" i="18" s="1"/>
  <c r="I53" i="18"/>
  <c r="D53" i="18"/>
  <c r="B53" i="18"/>
  <c r="A53" i="18"/>
  <c r="AE52" i="18"/>
  <c r="AD52" i="18"/>
  <c r="AB52" i="18"/>
  <c r="Y52" i="18"/>
  <c r="V52" i="18"/>
  <c r="U52" i="18"/>
  <c r="T52" i="18"/>
  <c r="R52" i="18"/>
  <c r="O52" i="18"/>
  <c r="N52" i="18"/>
  <c r="K52" i="18"/>
  <c r="J52" i="18"/>
  <c r="L52" i="18" s="1"/>
  <c r="M52" i="18" s="1"/>
  <c r="I52" i="18"/>
  <c r="D52" i="18"/>
  <c r="B52" i="18"/>
  <c r="A52" i="18"/>
  <c r="AE51" i="18"/>
  <c r="AD51" i="18"/>
  <c r="AB51" i="18"/>
  <c r="Y51" i="18"/>
  <c r="V51" i="18"/>
  <c r="U51" i="18"/>
  <c r="W51" i="18" s="1"/>
  <c r="X51" i="18" s="1"/>
  <c r="T51" i="18"/>
  <c r="R51" i="18"/>
  <c r="O51" i="18"/>
  <c r="N51" i="18"/>
  <c r="K51" i="18"/>
  <c r="J51" i="18"/>
  <c r="I51" i="18"/>
  <c r="D51" i="18"/>
  <c r="B51" i="18"/>
  <c r="A51" i="18"/>
  <c r="AE50" i="18"/>
  <c r="AD50" i="18"/>
  <c r="AB50" i="18"/>
  <c r="Y50" i="18"/>
  <c r="X50" i="18"/>
  <c r="AA50" i="18" s="1"/>
  <c r="W50" i="18"/>
  <c r="V50" i="18"/>
  <c r="U50" i="18"/>
  <c r="T50" i="18"/>
  <c r="R50" i="18"/>
  <c r="O50" i="18"/>
  <c r="N50" i="18"/>
  <c r="K50" i="18"/>
  <c r="J50" i="18"/>
  <c r="L50" i="18" s="1"/>
  <c r="M50" i="18" s="1"/>
  <c r="I50" i="18"/>
  <c r="D50" i="18"/>
  <c r="B50" i="18"/>
  <c r="A50" i="18"/>
  <c r="AE49" i="18"/>
  <c r="AD49" i="18"/>
  <c r="AB49" i="18"/>
  <c r="Y49" i="18"/>
  <c r="V49" i="18"/>
  <c r="W49" i="18" s="1"/>
  <c r="X49" i="18" s="1"/>
  <c r="U49" i="18"/>
  <c r="T49" i="18"/>
  <c r="R49" i="18"/>
  <c r="O49" i="18"/>
  <c r="N49" i="18"/>
  <c r="M49" i="18"/>
  <c r="L49" i="18"/>
  <c r="K49" i="18"/>
  <c r="J49" i="18"/>
  <c r="I49" i="18"/>
  <c r="D49" i="18"/>
  <c r="B49" i="18"/>
  <c r="A49" i="18"/>
  <c r="AE48" i="18"/>
  <c r="AD48" i="18"/>
  <c r="AB48" i="18"/>
  <c r="Y48" i="18"/>
  <c r="V48" i="18"/>
  <c r="U48" i="18"/>
  <c r="W48" i="18" s="1"/>
  <c r="X48" i="18" s="1"/>
  <c r="T48" i="18"/>
  <c r="R48" i="18"/>
  <c r="O48" i="18"/>
  <c r="N48" i="18"/>
  <c r="K48" i="18"/>
  <c r="J48" i="18"/>
  <c r="L48" i="18" s="1"/>
  <c r="M48" i="18" s="1"/>
  <c r="I48" i="18"/>
  <c r="D48" i="18"/>
  <c r="B48" i="18"/>
  <c r="A48" i="18"/>
  <c r="AE47" i="18"/>
  <c r="AD47" i="18"/>
  <c r="AB47" i="18"/>
  <c r="AA47" i="18"/>
  <c r="Y47" i="18"/>
  <c r="V47" i="18"/>
  <c r="U47" i="18"/>
  <c r="W47" i="18" s="1"/>
  <c r="X47" i="18" s="1"/>
  <c r="Z47" i="18" s="1"/>
  <c r="T47" i="18"/>
  <c r="R47" i="18"/>
  <c r="O47" i="18"/>
  <c r="N47" i="18"/>
  <c r="K47" i="18"/>
  <c r="J47" i="18"/>
  <c r="I47" i="18"/>
  <c r="D47" i="18"/>
  <c r="B47" i="18"/>
  <c r="A47" i="18"/>
  <c r="AE46" i="18"/>
  <c r="AB46" i="18"/>
  <c r="Y46" i="18"/>
  <c r="W46" i="18"/>
  <c r="X46" i="18" s="1"/>
  <c r="T46" i="18"/>
  <c r="R46" i="18"/>
  <c r="N46" i="18"/>
  <c r="K46" i="18"/>
  <c r="J46" i="18"/>
  <c r="L46" i="18" s="1"/>
  <c r="I46" i="18"/>
  <c r="AE43" i="18"/>
  <c r="AD43" i="18"/>
  <c r="AB43" i="18"/>
  <c r="Y43" i="18"/>
  <c r="V43" i="18"/>
  <c r="U43" i="18"/>
  <c r="W43" i="18" s="1"/>
  <c r="X43" i="18" s="1"/>
  <c r="AA43" i="18" s="1"/>
  <c r="T43" i="18"/>
  <c r="R43" i="18"/>
  <c r="O43" i="18"/>
  <c r="N43" i="18"/>
  <c r="K43" i="18"/>
  <c r="J43" i="18"/>
  <c r="L43" i="18" s="1"/>
  <c r="M43" i="18" s="1"/>
  <c r="I43" i="18"/>
  <c r="D43" i="18"/>
  <c r="B43" i="18"/>
  <c r="A43" i="18"/>
  <c r="AE42" i="18"/>
  <c r="AD42" i="18"/>
  <c r="AB42" i="18"/>
  <c r="Y42" i="18"/>
  <c r="V42" i="18"/>
  <c r="U42" i="18"/>
  <c r="W42" i="18" s="1"/>
  <c r="X42" i="18" s="1"/>
  <c r="T42" i="18"/>
  <c r="R42" i="18"/>
  <c r="O42" i="18"/>
  <c r="N42" i="18"/>
  <c r="M42" i="18"/>
  <c r="L42" i="18"/>
  <c r="K42" i="18"/>
  <c r="J42" i="18"/>
  <c r="I42" i="18"/>
  <c r="D42" i="18"/>
  <c r="B42" i="18"/>
  <c r="A42" i="18"/>
  <c r="AE41" i="18"/>
  <c r="AD41" i="18"/>
  <c r="AB41" i="18"/>
  <c r="Y41" i="18"/>
  <c r="V41" i="18"/>
  <c r="U41" i="18"/>
  <c r="T41" i="18"/>
  <c r="R41" i="18"/>
  <c r="O41" i="18"/>
  <c r="N41" i="18"/>
  <c r="K41" i="18"/>
  <c r="J41" i="18"/>
  <c r="L41" i="18" s="1"/>
  <c r="M41" i="18" s="1"/>
  <c r="I41" i="18"/>
  <c r="D41" i="18"/>
  <c r="B41" i="18"/>
  <c r="A41" i="18"/>
  <c r="AE40" i="18"/>
  <c r="AD40" i="18"/>
  <c r="AB40" i="18"/>
  <c r="AA40" i="18"/>
  <c r="Z40" i="18"/>
  <c r="Y40" i="18"/>
  <c r="V40" i="18"/>
  <c r="U40" i="18"/>
  <c r="W40" i="18" s="1"/>
  <c r="X40" i="18" s="1"/>
  <c r="T40" i="18"/>
  <c r="R40" i="18"/>
  <c r="O40" i="18"/>
  <c r="N40" i="18"/>
  <c r="K40" i="18"/>
  <c r="J40" i="18"/>
  <c r="L40" i="18" s="1"/>
  <c r="M40" i="18" s="1"/>
  <c r="I40" i="18"/>
  <c r="D40" i="18"/>
  <c r="B40" i="18"/>
  <c r="A40" i="18"/>
  <c r="AE39" i="18"/>
  <c r="AD39" i="18"/>
  <c r="AB39" i="18"/>
  <c r="Y39" i="18"/>
  <c r="V39" i="18"/>
  <c r="U39" i="18"/>
  <c r="W39" i="18" s="1"/>
  <c r="X39" i="18" s="1"/>
  <c r="T39" i="18"/>
  <c r="R39" i="18"/>
  <c r="O39" i="18"/>
  <c r="N39" i="18"/>
  <c r="K39" i="18"/>
  <c r="J39" i="18"/>
  <c r="I39" i="18"/>
  <c r="D39" i="18"/>
  <c r="B39" i="18"/>
  <c r="A39" i="18"/>
  <c r="AE38" i="18"/>
  <c r="AD38" i="18"/>
  <c r="AB38" i="18"/>
  <c r="Y38" i="18"/>
  <c r="X38" i="18"/>
  <c r="AA38" i="18" s="1"/>
  <c r="W38" i="18"/>
  <c r="V38" i="18"/>
  <c r="U38" i="18"/>
  <c r="T38" i="18"/>
  <c r="R38" i="18"/>
  <c r="O38" i="18"/>
  <c r="N38" i="18"/>
  <c r="K38" i="18"/>
  <c r="J38" i="18"/>
  <c r="L38" i="18" s="1"/>
  <c r="M38" i="18" s="1"/>
  <c r="I38" i="18"/>
  <c r="D38" i="18"/>
  <c r="B38" i="18"/>
  <c r="A38" i="18"/>
  <c r="AE37" i="18"/>
  <c r="AD37" i="18"/>
  <c r="AB37" i="18"/>
  <c r="AA37" i="18"/>
  <c r="Y37" i="18"/>
  <c r="V37" i="18"/>
  <c r="U37" i="18"/>
  <c r="W37" i="18" s="1"/>
  <c r="X37" i="18" s="1"/>
  <c r="Z37" i="18" s="1"/>
  <c r="T37" i="18"/>
  <c r="R37" i="18"/>
  <c r="O37" i="18"/>
  <c r="L37" i="18" s="1"/>
  <c r="N37" i="18"/>
  <c r="M37" i="18"/>
  <c r="K37" i="18"/>
  <c r="J37" i="18"/>
  <c r="I37" i="18"/>
  <c r="D37" i="18"/>
  <c r="B37" i="18"/>
  <c r="A37" i="18"/>
  <c r="AE36" i="18"/>
  <c r="AD36" i="18"/>
  <c r="AB36" i="18"/>
  <c r="Y36" i="18"/>
  <c r="V36" i="18"/>
  <c r="W36" i="18" s="1"/>
  <c r="X36" i="18" s="1"/>
  <c r="U36" i="18"/>
  <c r="T36" i="18"/>
  <c r="R36" i="18"/>
  <c r="P36" i="18"/>
  <c r="O36" i="18"/>
  <c r="N36" i="18"/>
  <c r="K36" i="18"/>
  <c r="J36" i="18"/>
  <c r="L36" i="18" s="1"/>
  <c r="M36" i="18" s="1"/>
  <c r="Q36" i="18" s="1"/>
  <c r="I36" i="18"/>
  <c r="D36" i="18"/>
  <c r="B36" i="18"/>
  <c r="A36" i="18"/>
  <c r="AE35" i="18"/>
  <c r="AD35" i="18"/>
  <c r="AB35" i="18"/>
  <c r="Y35" i="18"/>
  <c r="V35" i="18"/>
  <c r="U35" i="18"/>
  <c r="W35" i="18" s="1"/>
  <c r="X35" i="18" s="1"/>
  <c r="T35" i="18"/>
  <c r="R35" i="18"/>
  <c r="O35" i="18"/>
  <c r="N35" i="18"/>
  <c r="L35" i="18"/>
  <c r="M35" i="18" s="1"/>
  <c r="K35" i="18"/>
  <c r="J35" i="18"/>
  <c r="I35" i="18"/>
  <c r="D35" i="18"/>
  <c r="B35" i="18"/>
  <c r="A35" i="18"/>
  <c r="AE34" i="18"/>
  <c r="AD34" i="18"/>
  <c r="AB34" i="18"/>
  <c r="Y34" i="18"/>
  <c r="V34" i="18"/>
  <c r="U34" i="18"/>
  <c r="W34" i="18" s="1"/>
  <c r="X34" i="18" s="1"/>
  <c r="T34" i="18"/>
  <c r="R34" i="18"/>
  <c r="O34" i="18"/>
  <c r="N34" i="18"/>
  <c r="L34" i="18"/>
  <c r="M34" i="18" s="1"/>
  <c r="K34" i="18"/>
  <c r="J34" i="18"/>
  <c r="I34" i="18"/>
  <c r="D34" i="18"/>
  <c r="B34" i="18"/>
  <c r="A34" i="18"/>
  <c r="AE33" i="18"/>
  <c r="AD33" i="18"/>
  <c r="AB33" i="18"/>
  <c r="Y33" i="18"/>
  <c r="V33" i="18"/>
  <c r="U33" i="18"/>
  <c r="W33" i="18" s="1"/>
  <c r="X33" i="18" s="1"/>
  <c r="T33" i="18"/>
  <c r="R33" i="18"/>
  <c r="Q33" i="18"/>
  <c r="P33" i="18"/>
  <c r="O33" i="18"/>
  <c r="N33" i="18"/>
  <c r="M33" i="18"/>
  <c r="L33" i="18"/>
  <c r="K33" i="18"/>
  <c r="J33" i="18"/>
  <c r="I33" i="18"/>
  <c r="D33" i="18"/>
  <c r="B33" i="18"/>
  <c r="A33" i="18"/>
  <c r="AE32" i="18"/>
  <c r="AD32" i="18"/>
  <c r="AB32" i="18"/>
  <c r="AA32" i="18"/>
  <c r="Z32" i="18"/>
  <c r="Y32" i="18"/>
  <c r="V32" i="18"/>
  <c r="U32" i="18"/>
  <c r="W32" i="18" s="1"/>
  <c r="X32" i="18" s="1"/>
  <c r="T32" i="18"/>
  <c r="R32" i="18"/>
  <c r="O32" i="18"/>
  <c r="N32" i="18"/>
  <c r="L32" i="18"/>
  <c r="M32" i="18" s="1"/>
  <c r="K32" i="18"/>
  <c r="J32" i="18"/>
  <c r="I32" i="18"/>
  <c r="D32" i="18"/>
  <c r="B32" i="18"/>
  <c r="A32" i="18"/>
  <c r="AE31" i="18"/>
  <c r="AD31" i="18"/>
  <c r="AB31" i="18"/>
  <c r="AA31" i="18"/>
  <c r="Z31" i="18"/>
  <c r="Y31" i="18"/>
  <c r="V31" i="18"/>
  <c r="U31" i="18"/>
  <c r="W31" i="18" s="1"/>
  <c r="X31" i="18" s="1"/>
  <c r="T31" i="18"/>
  <c r="R31" i="18"/>
  <c r="O31" i="18"/>
  <c r="L31" i="18" s="1"/>
  <c r="M31" i="18" s="1"/>
  <c r="N31" i="18"/>
  <c r="K31" i="18"/>
  <c r="J31" i="18"/>
  <c r="I31" i="18"/>
  <c r="D31" i="18"/>
  <c r="B31" i="18"/>
  <c r="A31" i="18"/>
  <c r="AE30" i="18"/>
  <c r="AD30" i="18"/>
  <c r="AB30" i="18"/>
  <c r="Y30" i="18"/>
  <c r="W30" i="18"/>
  <c r="X30" i="18" s="1"/>
  <c r="V30" i="18"/>
  <c r="U30" i="18"/>
  <c r="T30" i="18"/>
  <c r="R30" i="18"/>
  <c r="Q30" i="18"/>
  <c r="P30" i="18"/>
  <c r="O30" i="18"/>
  <c r="N30" i="18"/>
  <c r="K30" i="18"/>
  <c r="J30" i="18"/>
  <c r="L30" i="18" s="1"/>
  <c r="M30" i="18" s="1"/>
  <c r="I30" i="18"/>
  <c r="D30" i="18"/>
  <c r="B30" i="18"/>
  <c r="A30" i="18"/>
  <c r="AE29" i="18"/>
  <c r="AD29" i="18"/>
  <c r="AB29" i="18"/>
  <c r="Y29" i="18"/>
  <c r="V29" i="18"/>
  <c r="U29" i="18"/>
  <c r="T29" i="18"/>
  <c r="R29" i="18"/>
  <c r="O29" i="18"/>
  <c r="N29" i="18"/>
  <c r="L29" i="18"/>
  <c r="M29" i="18" s="1"/>
  <c r="K29" i="18"/>
  <c r="J29" i="18"/>
  <c r="I29" i="18"/>
  <c r="D29" i="18"/>
  <c r="B29" i="18"/>
  <c r="A29" i="18"/>
  <c r="AE28" i="18"/>
  <c r="AD28" i="18"/>
  <c r="AB28" i="18"/>
  <c r="Y28" i="18"/>
  <c r="V28" i="18"/>
  <c r="U28" i="18"/>
  <c r="W28" i="18" s="1"/>
  <c r="X28" i="18" s="1"/>
  <c r="T28" i="18"/>
  <c r="R28" i="18"/>
  <c r="P28" i="18"/>
  <c r="O28" i="18"/>
  <c r="N28" i="18"/>
  <c r="M28" i="18"/>
  <c r="Q28" i="18" s="1"/>
  <c r="L28" i="18"/>
  <c r="K28" i="18"/>
  <c r="J28" i="18"/>
  <c r="I28" i="18"/>
  <c r="D28" i="18"/>
  <c r="B28" i="18"/>
  <c r="A28" i="18"/>
  <c r="AE27" i="18"/>
  <c r="AD27" i="18"/>
  <c r="AB27" i="18"/>
  <c r="Y27" i="18"/>
  <c r="V27" i="18"/>
  <c r="U27" i="18"/>
  <c r="T27" i="18"/>
  <c r="R27" i="18"/>
  <c r="O27" i="18"/>
  <c r="N27" i="18"/>
  <c r="M27" i="18"/>
  <c r="L27" i="18"/>
  <c r="K27" i="18"/>
  <c r="J27" i="18"/>
  <c r="I27" i="18"/>
  <c r="D27" i="18"/>
  <c r="B27" i="18"/>
  <c r="A27" i="18"/>
  <c r="AE26" i="18"/>
  <c r="AD26" i="18"/>
  <c r="AB26" i="18"/>
  <c r="Y26" i="18"/>
  <c r="V26" i="18"/>
  <c r="U26" i="18"/>
  <c r="W26" i="18" s="1"/>
  <c r="X26" i="18" s="1"/>
  <c r="T26" i="18"/>
  <c r="R26" i="18"/>
  <c r="O26" i="18"/>
  <c r="N26" i="18"/>
  <c r="L26" i="18"/>
  <c r="M26" i="18" s="1"/>
  <c r="K26" i="18"/>
  <c r="J26" i="18"/>
  <c r="I26" i="18"/>
  <c r="D26" i="18"/>
  <c r="B26" i="18"/>
  <c r="A26" i="18"/>
  <c r="AE25" i="18"/>
  <c r="AD25" i="18"/>
  <c r="AB25" i="18"/>
  <c r="AA25" i="18"/>
  <c r="Y25" i="18"/>
  <c r="V25" i="18"/>
  <c r="U25" i="18"/>
  <c r="W25" i="18" s="1"/>
  <c r="X25" i="18" s="1"/>
  <c r="Z25" i="18" s="1"/>
  <c r="T25" i="18"/>
  <c r="R25" i="18"/>
  <c r="O25" i="18"/>
  <c r="N25" i="18"/>
  <c r="K25" i="18"/>
  <c r="J25" i="18"/>
  <c r="L25" i="18" s="1"/>
  <c r="M25" i="18" s="1"/>
  <c r="I25" i="18"/>
  <c r="D25" i="18"/>
  <c r="B25" i="18"/>
  <c r="A25" i="18"/>
  <c r="AE24" i="18"/>
  <c r="AD24" i="18"/>
  <c r="AB24" i="18"/>
  <c r="Y24" i="18"/>
  <c r="V24" i="18"/>
  <c r="U24" i="18"/>
  <c r="W24" i="18" s="1"/>
  <c r="X24" i="18" s="1"/>
  <c r="T24" i="18"/>
  <c r="R24" i="18"/>
  <c r="O24" i="18"/>
  <c r="N24" i="18"/>
  <c r="L24" i="18"/>
  <c r="M24" i="18" s="1"/>
  <c r="K24" i="18"/>
  <c r="J24" i="18"/>
  <c r="I24" i="18"/>
  <c r="D24" i="18"/>
  <c r="B24" i="18"/>
  <c r="A24" i="18"/>
  <c r="AE23" i="18"/>
  <c r="AD23" i="18"/>
  <c r="AB23" i="18"/>
  <c r="Z23" i="18"/>
  <c r="Y23" i="18"/>
  <c r="V23" i="18"/>
  <c r="U23" i="18"/>
  <c r="W23" i="18" s="1"/>
  <c r="X23" i="18" s="1"/>
  <c r="AA23" i="18" s="1"/>
  <c r="T23" i="18"/>
  <c r="R23" i="18"/>
  <c r="O23" i="18"/>
  <c r="N23" i="18"/>
  <c r="K23" i="18"/>
  <c r="J23" i="18"/>
  <c r="L23" i="18" s="1"/>
  <c r="M23" i="18" s="1"/>
  <c r="I23" i="18"/>
  <c r="D23" i="18"/>
  <c r="B23" i="18"/>
  <c r="A23" i="18"/>
  <c r="AE22" i="18"/>
  <c r="AD22" i="18"/>
  <c r="AB22" i="18"/>
  <c r="AA22" i="18"/>
  <c r="Z22" i="18"/>
  <c r="Y22" i="18"/>
  <c r="X22" i="18"/>
  <c r="W22" i="18"/>
  <c r="V22" i="18"/>
  <c r="U22" i="18"/>
  <c r="T22" i="18"/>
  <c r="R22" i="18"/>
  <c r="Q22" i="18"/>
  <c r="P22" i="18"/>
  <c r="O22" i="18"/>
  <c r="N22" i="18"/>
  <c r="K22" i="18"/>
  <c r="J22" i="18"/>
  <c r="L22" i="18" s="1"/>
  <c r="M22" i="18" s="1"/>
  <c r="I22" i="18"/>
  <c r="D22" i="18"/>
  <c r="B22" i="18"/>
  <c r="A22" i="18"/>
  <c r="AE21" i="18"/>
  <c r="AD21" i="18"/>
  <c r="AB21" i="18"/>
  <c r="AA21" i="18"/>
  <c r="Z21" i="18"/>
  <c r="Y21" i="18"/>
  <c r="V21" i="18"/>
  <c r="U21" i="18"/>
  <c r="W21" i="18" s="1"/>
  <c r="X21" i="18" s="1"/>
  <c r="T21" i="18"/>
  <c r="R21" i="18"/>
  <c r="Q21" i="18"/>
  <c r="P21" i="18"/>
  <c r="O21" i="18"/>
  <c r="L21" i="18" s="1"/>
  <c r="M21" i="18" s="1"/>
  <c r="N21" i="18"/>
  <c r="K21" i="18"/>
  <c r="J21" i="18"/>
  <c r="I21" i="18"/>
  <c r="D21" i="18"/>
  <c r="B21" i="18"/>
  <c r="A21" i="18"/>
  <c r="AE20" i="18"/>
  <c r="AD20" i="18"/>
  <c r="AB20" i="18"/>
  <c r="Y20" i="18"/>
  <c r="X20" i="18"/>
  <c r="W20" i="18"/>
  <c r="V20" i="18"/>
  <c r="U20" i="18"/>
  <c r="T20" i="18"/>
  <c r="R20" i="18"/>
  <c r="O20" i="18"/>
  <c r="N20" i="18"/>
  <c r="K20" i="18"/>
  <c r="J20" i="18"/>
  <c r="L20" i="18" s="1"/>
  <c r="M20" i="18" s="1"/>
  <c r="I20" i="18"/>
  <c r="D20" i="18"/>
  <c r="B20" i="18"/>
  <c r="A20" i="18"/>
  <c r="AE19" i="18"/>
  <c r="AD19" i="18"/>
  <c r="AB19" i="18"/>
  <c r="Y19" i="18"/>
  <c r="V19" i="18"/>
  <c r="U19" i="18"/>
  <c r="W19" i="18" s="1"/>
  <c r="X19" i="18" s="1"/>
  <c r="T19" i="18"/>
  <c r="R19" i="18"/>
  <c r="O19" i="18"/>
  <c r="L19" i="18" s="1"/>
  <c r="M19" i="18" s="1"/>
  <c r="Q19" i="18" s="1"/>
  <c r="N19" i="18"/>
  <c r="K19" i="18"/>
  <c r="J19" i="18"/>
  <c r="I19" i="18"/>
  <c r="D19" i="18"/>
  <c r="B19" i="18"/>
  <c r="A19" i="18"/>
  <c r="AE18" i="18"/>
  <c r="AD18" i="18"/>
  <c r="AB18" i="18"/>
  <c r="Y18" i="18"/>
  <c r="W18" i="18"/>
  <c r="X18" i="18" s="1"/>
  <c r="V18" i="18"/>
  <c r="U18" i="18"/>
  <c r="T18" i="18"/>
  <c r="R18" i="18"/>
  <c r="O18" i="18"/>
  <c r="N18" i="18"/>
  <c r="K18" i="18"/>
  <c r="J18" i="18"/>
  <c r="L18" i="18" s="1"/>
  <c r="M18" i="18" s="1"/>
  <c r="I18" i="18"/>
  <c r="D18" i="18"/>
  <c r="B18" i="18"/>
  <c r="A18" i="18"/>
  <c r="AE17" i="18"/>
  <c r="AD17" i="18"/>
  <c r="AB17" i="18"/>
  <c r="Y17" i="18"/>
  <c r="V17" i="18"/>
  <c r="U17" i="18"/>
  <c r="W17" i="18" s="1"/>
  <c r="X17" i="18" s="1"/>
  <c r="T17" i="18"/>
  <c r="R17" i="18"/>
  <c r="O17" i="18"/>
  <c r="N17" i="18"/>
  <c r="K17" i="18"/>
  <c r="J17" i="18"/>
  <c r="L17" i="18" s="1"/>
  <c r="M17" i="18" s="1"/>
  <c r="I17" i="18"/>
  <c r="D17" i="18"/>
  <c r="B17" i="18"/>
  <c r="A17" i="18"/>
  <c r="AE16" i="18"/>
  <c r="AD16" i="18"/>
  <c r="AB16" i="18"/>
  <c r="Y16" i="18"/>
  <c r="V16" i="18"/>
  <c r="U16" i="18"/>
  <c r="W16" i="18" s="1"/>
  <c r="X16" i="18" s="1"/>
  <c r="Z16" i="18" s="1"/>
  <c r="T16" i="18"/>
  <c r="R16" i="18"/>
  <c r="O16" i="18"/>
  <c r="N16" i="18"/>
  <c r="K16" i="18"/>
  <c r="J16" i="18"/>
  <c r="L16" i="18" s="1"/>
  <c r="M16" i="18" s="1"/>
  <c r="I16" i="18"/>
  <c r="D16" i="18"/>
  <c r="B16" i="18"/>
  <c r="A16" i="18"/>
  <c r="AE15" i="18"/>
  <c r="AD15" i="18"/>
  <c r="AB15" i="18"/>
  <c r="AA15" i="18"/>
  <c r="Z15" i="18"/>
  <c r="Y15" i="18"/>
  <c r="V15" i="18"/>
  <c r="U15" i="18"/>
  <c r="W15" i="18" s="1"/>
  <c r="X15" i="18" s="1"/>
  <c r="T15" i="18"/>
  <c r="R15" i="18"/>
  <c r="O15" i="18"/>
  <c r="N15" i="18"/>
  <c r="K15" i="18"/>
  <c r="J15" i="18"/>
  <c r="I15" i="18"/>
  <c r="D15" i="18"/>
  <c r="B15" i="18"/>
  <c r="A15" i="18"/>
  <c r="AE14" i="18"/>
  <c r="AD14" i="18"/>
  <c r="AB14" i="18"/>
  <c r="Z14" i="18"/>
  <c r="Y14" i="18"/>
  <c r="W14" i="18"/>
  <c r="X14" i="18" s="1"/>
  <c r="AA14" i="18" s="1"/>
  <c r="V14" i="18"/>
  <c r="U14" i="18"/>
  <c r="T14" i="18"/>
  <c r="R14" i="18"/>
  <c r="O14" i="18"/>
  <c r="N14" i="18"/>
  <c r="K14" i="18"/>
  <c r="J14" i="18"/>
  <c r="L14" i="18" s="1"/>
  <c r="M14" i="18" s="1"/>
  <c r="I14" i="18"/>
  <c r="D14" i="18"/>
  <c r="B14" i="18"/>
  <c r="A14" i="18"/>
  <c r="AE13" i="18"/>
  <c r="AD13" i="18"/>
  <c r="AB13" i="18"/>
  <c r="Y13" i="18"/>
  <c r="V13" i="18"/>
  <c r="U13" i="18"/>
  <c r="T13" i="18"/>
  <c r="R13" i="18"/>
  <c r="O13" i="18"/>
  <c r="N13" i="18"/>
  <c r="L13" i="18"/>
  <c r="M13" i="18" s="1"/>
  <c r="K13" i="18"/>
  <c r="J13" i="18"/>
  <c r="I13" i="18"/>
  <c r="D13" i="18"/>
  <c r="B13" i="18"/>
  <c r="A13" i="18"/>
  <c r="AE12" i="18"/>
  <c r="AD12" i="18"/>
  <c r="AB12" i="18"/>
  <c r="Y12" i="18"/>
  <c r="V12" i="18"/>
  <c r="U12" i="18"/>
  <c r="W12" i="18" s="1"/>
  <c r="X12" i="18" s="1"/>
  <c r="T12" i="18"/>
  <c r="R12" i="18"/>
  <c r="Q12" i="18"/>
  <c r="P12" i="18"/>
  <c r="O12" i="18"/>
  <c r="N12" i="18"/>
  <c r="M12" i="18"/>
  <c r="L12" i="18"/>
  <c r="K12" i="18"/>
  <c r="J12" i="18"/>
  <c r="I12" i="18"/>
  <c r="D12" i="18"/>
  <c r="B12" i="18"/>
  <c r="A12" i="18"/>
  <c r="AE11" i="18"/>
  <c r="AD11" i="18"/>
  <c r="AB11" i="18"/>
  <c r="Y11" i="18"/>
  <c r="V11" i="18"/>
  <c r="U11" i="18"/>
  <c r="T11" i="18"/>
  <c r="R11" i="18"/>
  <c r="O11" i="18"/>
  <c r="N11" i="18"/>
  <c r="M11" i="18"/>
  <c r="L11" i="18"/>
  <c r="K11" i="18"/>
  <c r="J11" i="18"/>
  <c r="I11" i="18"/>
  <c r="D11" i="18"/>
  <c r="B11" i="18"/>
  <c r="A11" i="18"/>
  <c r="AE10" i="18"/>
  <c r="AD10" i="18"/>
  <c r="AB10" i="18"/>
  <c r="Y10" i="18"/>
  <c r="V10" i="18"/>
  <c r="U10" i="18"/>
  <c r="W10" i="18" s="1"/>
  <c r="X10" i="18" s="1"/>
  <c r="T10" i="18"/>
  <c r="R10" i="18"/>
  <c r="Q10" i="18"/>
  <c r="P10" i="18"/>
  <c r="O10" i="18"/>
  <c r="N10" i="18"/>
  <c r="M10" i="18"/>
  <c r="L10" i="18"/>
  <c r="K10" i="18"/>
  <c r="J10" i="18"/>
  <c r="I10" i="18"/>
  <c r="D10" i="18"/>
  <c r="B10" i="18"/>
  <c r="A10" i="18"/>
  <c r="AE9" i="18"/>
  <c r="N9" i="18" s="1"/>
  <c r="AB9" i="18"/>
  <c r="Y9" i="18"/>
  <c r="Z9" i="18" s="1"/>
  <c r="X9" i="18"/>
  <c r="W9" i="18"/>
  <c r="T9" i="18"/>
  <c r="K9" i="18"/>
  <c r="J9" i="18"/>
  <c r="L9" i="18" s="1"/>
  <c r="I9" i="18"/>
  <c r="AH6"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2" i="18"/>
  <c r="A2" i="18"/>
  <c r="AE1" i="18"/>
  <c r="AD1" i="18"/>
  <c r="AC1" i="18"/>
  <c r="AB1" i="18"/>
  <c r="AA1" i="18"/>
  <c r="Z1" i="18"/>
  <c r="Y1" i="18"/>
  <c r="X1" i="18"/>
  <c r="W1" i="18"/>
  <c r="V1" i="18"/>
  <c r="U1" i="18"/>
  <c r="T1" i="18"/>
  <c r="S1" i="18"/>
  <c r="R1" i="18"/>
  <c r="Q1" i="18"/>
  <c r="P1" i="18"/>
  <c r="O1" i="18"/>
  <c r="N1" i="18"/>
  <c r="M1" i="18"/>
  <c r="L1" i="18"/>
  <c r="K1" i="18"/>
  <c r="J1" i="18"/>
  <c r="I1" i="18"/>
  <c r="H1" i="18"/>
  <c r="G1" i="18"/>
  <c r="F1" i="18"/>
  <c r="E1" i="18"/>
  <c r="D1" i="18"/>
  <c r="C1" i="18"/>
  <c r="B1" i="18"/>
  <c r="A1" i="18"/>
  <c r="AE340" i="17"/>
  <c r="W340" i="17"/>
  <c r="U340" i="17" a="1"/>
  <c r="U340" i="17" s="1"/>
  <c r="P340" i="17"/>
  <c r="AE303" i="17"/>
  <c r="W303" i="17"/>
  <c r="U303" i="17" a="1"/>
  <c r="U303" i="17" s="1"/>
  <c r="P303" i="17"/>
  <c r="AE266" i="17"/>
  <c r="W266" i="17"/>
  <c r="U266" i="17" a="1"/>
  <c r="U266" i="17" s="1"/>
  <c r="P266" i="17"/>
  <c r="AE229" i="17"/>
  <c r="W229" i="17"/>
  <c r="U229" i="17" a="1"/>
  <c r="U229" i="17" s="1"/>
  <c r="P229" i="17"/>
  <c r="AE192" i="17"/>
  <c r="W192" i="17"/>
  <c r="U192" i="17" a="1"/>
  <c r="U192" i="17" s="1"/>
  <c r="P192" i="17"/>
  <c r="AE155" i="17"/>
  <c r="W155" i="17"/>
  <c r="U155" i="17" a="1"/>
  <c r="U155" i="17" s="1"/>
  <c r="P155" i="17"/>
  <c r="AE118" i="17"/>
  <c r="W118" i="17"/>
  <c r="U118" i="17" a="1"/>
  <c r="U118" i="17" s="1"/>
  <c r="P118" i="17"/>
  <c r="AE81" i="17"/>
  <c r="W81" i="17"/>
  <c r="U81" i="17" a="1"/>
  <c r="U81" i="17" s="1"/>
  <c r="P81" i="17"/>
  <c r="AE44" i="17"/>
  <c r="W44" i="17"/>
  <c r="U44" i="17" a="1"/>
  <c r="U44" i="17" s="1"/>
  <c r="P44" i="17"/>
  <c r="AE7" i="17"/>
  <c r="W7" i="17"/>
  <c r="U7" i="17" a="1"/>
  <c r="U7" i="17" s="1"/>
  <c r="P7" i="17"/>
  <c r="AE376" i="17"/>
  <c r="AD376" i="17"/>
  <c r="AB376" i="17"/>
  <c r="Y376" i="17"/>
  <c r="V376" i="17"/>
  <c r="U376" i="17"/>
  <c r="T376" i="17"/>
  <c r="R376" i="17"/>
  <c r="O376" i="17"/>
  <c r="L376" i="17" s="1"/>
  <c r="M376" i="17" s="1"/>
  <c r="P376" i="17" s="1"/>
  <c r="N376" i="17"/>
  <c r="K376" i="17"/>
  <c r="J376" i="17"/>
  <c r="I376" i="17"/>
  <c r="D376" i="17"/>
  <c r="B376" i="17"/>
  <c r="A376" i="17"/>
  <c r="AE375" i="17"/>
  <c r="AD375" i="17"/>
  <c r="AB375" i="17"/>
  <c r="Y375" i="17"/>
  <c r="W375" i="17"/>
  <c r="X375" i="17" s="1"/>
  <c r="V375" i="17"/>
  <c r="U375" i="17"/>
  <c r="T375" i="17"/>
  <c r="R375" i="17"/>
  <c r="O375" i="17"/>
  <c r="N375" i="17"/>
  <c r="K375" i="17"/>
  <c r="J375" i="17"/>
  <c r="L375" i="17" s="1"/>
  <c r="M375" i="17" s="1"/>
  <c r="I375" i="17"/>
  <c r="D375" i="17"/>
  <c r="B375" i="17"/>
  <c r="A375" i="17"/>
  <c r="AE374" i="17"/>
  <c r="AD374" i="17"/>
  <c r="AB374" i="17"/>
  <c r="Y374" i="17"/>
  <c r="V374" i="17"/>
  <c r="W374" i="17" s="1"/>
  <c r="X374" i="17" s="1"/>
  <c r="U374" i="17"/>
  <c r="T374" i="17"/>
  <c r="R374" i="17"/>
  <c r="O374" i="17"/>
  <c r="L374" i="17" s="1"/>
  <c r="M374" i="17" s="1"/>
  <c r="N374" i="17"/>
  <c r="K374" i="17"/>
  <c r="J374" i="17"/>
  <c r="I374" i="17"/>
  <c r="D374" i="17"/>
  <c r="B374" i="17"/>
  <c r="A374" i="17"/>
  <c r="AE373" i="17"/>
  <c r="AD373" i="17"/>
  <c r="AB373" i="17"/>
  <c r="Y373" i="17"/>
  <c r="W373" i="17"/>
  <c r="X373" i="17" s="1"/>
  <c r="AA373" i="17" s="1"/>
  <c r="V373" i="17"/>
  <c r="U373" i="17"/>
  <c r="T373" i="17"/>
  <c r="R373" i="17"/>
  <c r="O373" i="17"/>
  <c r="N373" i="17"/>
  <c r="L373" i="17"/>
  <c r="M373" i="17" s="1"/>
  <c r="K373" i="17"/>
  <c r="J373" i="17"/>
  <c r="I373" i="17"/>
  <c r="D373" i="17"/>
  <c r="B373" i="17"/>
  <c r="A373" i="17"/>
  <c r="AE372" i="17"/>
  <c r="AD372" i="17"/>
  <c r="AB372" i="17"/>
  <c r="Y372" i="17"/>
  <c r="V372" i="17"/>
  <c r="W372" i="17" s="1"/>
  <c r="X372" i="17" s="1"/>
  <c r="U372" i="17"/>
  <c r="T372" i="17"/>
  <c r="R372" i="17"/>
  <c r="O372" i="17"/>
  <c r="L372" i="17" s="1"/>
  <c r="M372" i="17" s="1"/>
  <c r="N372" i="17"/>
  <c r="K372" i="17"/>
  <c r="J372" i="17"/>
  <c r="I372" i="17"/>
  <c r="D372" i="17"/>
  <c r="B372" i="17"/>
  <c r="A372" i="17"/>
  <c r="AE371" i="17"/>
  <c r="AD371" i="17"/>
  <c r="AB371" i="17"/>
  <c r="Y371" i="17"/>
  <c r="W371" i="17"/>
  <c r="X371" i="17" s="1"/>
  <c r="V371" i="17"/>
  <c r="U371" i="17"/>
  <c r="T371" i="17"/>
  <c r="R371" i="17"/>
  <c r="O371" i="17"/>
  <c r="L371" i="17" s="1"/>
  <c r="N371" i="17"/>
  <c r="M371" i="17"/>
  <c r="P371" i="17" s="1"/>
  <c r="K371" i="17"/>
  <c r="J371" i="17"/>
  <c r="I371" i="17"/>
  <c r="D371" i="17"/>
  <c r="B371" i="17"/>
  <c r="A371" i="17"/>
  <c r="AE370" i="17"/>
  <c r="AD370" i="17"/>
  <c r="AB370" i="17"/>
  <c r="Y370" i="17"/>
  <c r="X370" i="17"/>
  <c r="W370" i="17"/>
  <c r="V370" i="17"/>
  <c r="U370" i="17"/>
  <c r="T370" i="17"/>
  <c r="R370" i="17"/>
  <c r="O370" i="17"/>
  <c r="L370" i="17" s="1"/>
  <c r="M370" i="17" s="1"/>
  <c r="N370" i="17"/>
  <c r="K370" i="17"/>
  <c r="J370" i="17"/>
  <c r="I370" i="17"/>
  <c r="D370" i="17"/>
  <c r="B370" i="17"/>
  <c r="A370" i="17"/>
  <c r="AE369" i="17"/>
  <c r="AD369" i="17"/>
  <c r="AB369" i="17"/>
  <c r="Y369" i="17"/>
  <c r="W369" i="17"/>
  <c r="X369" i="17" s="1"/>
  <c r="V369" i="17"/>
  <c r="U369" i="17"/>
  <c r="T369" i="17"/>
  <c r="R369" i="17"/>
  <c r="O369" i="17"/>
  <c r="N369" i="17"/>
  <c r="L369" i="17"/>
  <c r="M369" i="17" s="1"/>
  <c r="K369" i="17"/>
  <c r="J369" i="17"/>
  <c r="I369" i="17"/>
  <c r="D369" i="17"/>
  <c r="B369" i="17"/>
  <c r="A369" i="17"/>
  <c r="AE368" i="17"/>
  <c r="AD368" i="17"/>
  <c r="AB368" i="17"/>
  <c r="Y368" i="17"/>
  <c r="V368" i="17"/>
  <c r="U368" i="17"/>
  <c r="W368" i="17" s="1"/>
  <c r="X368" i="17" s="1"/>
  <c r="T368" i="17"/>
  <c r="R368" i="17"/>
  <c r="Q368" i="17"/>
  <c r="O368" i="17"/>
  <c r="L368" i="17" s="1"/>
  <c r="M368" i="17" s="1"/>
  <c r="P368" i="17" s="1"/>
  <c r="N368" i="17"/>
  <c r="K368" i="17"/>
  <c r="J368" i="17"/>
  <c r="I368" i="17"/>
  <c r="D368" i="17"/>
  <c r="B368" i="17"/>
  <c r="A368" i="17"/>
  <c r="AE367" i="17"/>
  <c r="AD367" i="17"/>
  <c r="AB367" i="17"/>
  <c r="Y367" i="17"/>
  <c r="X367" i="17"/>
  <c r="AA367" i="17" s="1"/>
  <c r="W367" i="17"/>
  <c r="V367" i="17"/>
  <c r="U367" i="17"/>
  <c r="T367" i="17"/>
  <c r="R367" i="17"/>
  <c r="O367" i="17"/>
  <c r="N367" i="17"/>
  <c r="M367" i="17"/>
  <c r="L367" i="17"/>
  <c r="K367" i="17"/>
  <c r="J367" i="17"/>
  <c r="I367" i="17"/>
  <c r="D367" i="17"/>
  <c r="B367" i="17"/>
  <c r="A367" i="17"/>
  <c r="AE366" i="17"/>
  <c r="AD366" i="17"/>
  <c r="AB366" i="17"/>
  <c r="Y366" i="17"/>
  <c r="V366" i="17"/>
  <c r="U366" i="17"/>
  <c r="T366" i="17"/>
  <c r="R366" i="17"/>
  <c r="Q366" i="17"/>
  <c r="P366" i="17"/>
  <c r="O366" i="17"/>
  <c r="L366" i="17" s="1"/>
  <c r="M366" i="17" s="1"/>
  <c r="N366" i="17"/>
  <c r="K366" i="17"/>
  <c r="J366" i="17"/>
  <c r="I366" i="17"/>
  <c r="D366" i="17"/>
  <c r="B366" i="17"/>
  <c r="A366" i="17"/>
  <c r="AE365" i="17"/>
  <c r="AD365" i="17"/>
  <c r="AB365" i="17"/>
  <c r="Y365" i="17"/>
  <c r="W365" i="17"/>
  <c r="X365" i="17" s="1"/>
  <c r="V365" i="17"/>
  <c r="U365" i="17"/>
  <c r="T365" i="17"/>
  <c r="R365" i="17"/>
  <c r="O365" i="17"/>
  <c r="N365" i="17"/>
  <c r="M365" i="17"/>
  <c r="L365" i="17"/>
  <c r="K365" i="17"/>
  <c r="J365" i="17"/>
  <c r="I365" i="17"/>
  <c r="D365" i="17"/>
  <c r="B365" i="17"/>
  <c r="A365" i="17"/>
  <c r="AE364" i="17"/>
  <c r="AD364" i="17"/>
  <c r="AB364" i="17"/>
  <c r="Y364" i="17"/>
  <c r="X364" i="17"/>
  <c r="W364" i="17"/>
  <c r="V364" i="17"/>
  <c r="U364" i="17"/>
  <c r="T364" i="17"/>
  <c r="R364" i="17"/>
  <c r="P364" i="17"/>
  <c r="O364" i="17"/>
  <c r="L364" i="17" s="1"/>
  <c r="M364" i="17" s="1"/>
  <c r="Q364" i="17" s="1"/>
  <c r="N364" i="17"/>
  <c r="K364" i="17"/>
  <c r="J364" i="17"/>
  <c r="I364" i="17"/>
  <c r="D364" i="17"/>
  <c r="B364" i="17"/>
  <c r="A364" i="17"/>
  <c r="AE363" i="17"/>
  <c r="AD363" i="17"/>
  <c r="AB363" i="17"/>
  <c r="Y363" i="17"/>
  <c r="W363" i="17"/>
  <c r="X363" i="17" s="1"/>
  <c r="AA363" i="17" s="1"/>
  <c r="V363" i="17"/>
  <c r="U363" i="17"/>
  <c r="T363" i="17"/>
  <c r="R363" i="17"/>
  <c r="O363" i="17"/>
  <c r="N363" i="17"/>
  <c r="L363" i="17"/>
  <c r="M363" i="17" s="1"/>
  <c r="P363" i="17" s="1"/>
  <c r="K363" i="17"/>
  <c r="J363" i="17"/>
  <c r="I363" i="17"/>
  <c r="D363" i="17"/>
  <c r="B363" i="17"/>
  <c r="A363" i="17"/>
  <c r="AE362" i="17"/>
  <c r="AD362" i="17"/>
  <c r="AB362" i="17"/>
  <c r="Y362" i="17"/>
  <c r="V362" i="17"/>
  <c r="U362" i="17"/>
  <c r="W362" i="17" s="1"/>
  <c r="X362" i="17" s="1"/>
  <c r="T362" i="17"/>
  <c r="R362" i="17"/>
  <c r="Q362" i="17"/>
  <c r="P362" i="17"/>
  <c r="O362" i="17"/>
  <c r="L362" i="17" s="1"/>
  <c r="M362" i="17" s="1"/>
  <c r="N362" i="17"/>
  <c r="K362" i="17"/>
  <c r="J362" i="17"/>
  <c r="I362" i="17"/>
  <c r="D362" i="17"/>
  <c r="B362" i="17"/>
  <c r="A362" i="17"/>
  <c r="AE361" i="17"/>
  <c r="AD361" i="17"/>
  <c r="AB361" i="17"/>
  <c r="AA361" i="17"/>
  <c r="Z361" i="17"/>
  <c r="Y361" i="17"/>
  <c r="X361" i="17"/>
  <c r="W361" i="17"/>
  <c r="V361" i="17"/>
  <c r="U361" i="17"/>
  <c r="T361" i="17"/>
  <c r="R361" i="17"/>
  <c r="O361" i="17"/>
  <c r="N361" i="17"/>
  <c r="K361" i="17"/>
  <c r="J361" i="17"/>
  <c r="I361" i="17"/>
  <c r="D361" i="17"/>
  <c r="B361" i="17"/>
  <c r="A361" i="17"/>
  <c r="AE360" i="17"/>
  <c r="AD360" i="17"/>
  <c r="AB360" i="17"/>
  <c r="Y360" i="17"/>
  <c r="V360" i="17"/>
  <c r="W360" i="17" s="1"/>
  <c r="X360" i="17" s="1"/>
  <c r="U360" i="17"/>
  <c r="T360" i="17"/>
  <c r="R360" i="17"/>
  <c r="Q360" i="17"/>
  <c r="P360" i="17"/>
  <c r="O360" i="17"/>
  <c r="L360" i="17" s="1"/>
  <c r="M360" i="17" s="1"/>
  <c r="N360" i="17"/>
  <c r="K360" i="17"/>
  <c r="J360" i="17"/>
  <c r="I360" i="17"/>
  <c r="D360" i="17"/>
  <c r="B360" i="17"/>
  <c r="A360" i="17"/>
  <c r="AE359" i="17"/>
  <c r="AD359" i="17"/>
  <c r="AB359" i="17"/>
  <c r="Y359" i="17"/>
  <c r="X359" i="17"/>
  <c r="W359" i="17"/>
  <c r="V359" i="17"/>
  <c r="U359" i="17"/>
  <c r="T359" i="17"/>
  <c r="R359" i="17"/>
  <c r="O359" i="17"/>
  <c r="L359" i="17" s="1"/>
  <c r="M359" i="17" s="1"/>
  <c r="Q359" i="17" s="1"/>
  <c r="N359" i="17"/>
  <c r="K359" i="17"/>
  <c r="J359" i="17"/>
  <c r="I359" i="17"/>
  <c r="D359" i="17"/>
  <c r="B359" i="17"/>
  <c r="A359" i="17"/>
  <c r="AE358" i="17"/>
  <c r="AD358" i="17"/>
  <c r="AB358" i="17"/>
  <c r="Y358" i="17"/>
  <c r="W358" i="17"/>
  <c r="X358" i="17" s="1"/>
  <c r="V358" i="17"/>
  <c r="U358" i="17"/>
  <c r="T358" i="17"/>
  <c r="R358" i="17"/>
  <c r="Q358" i="17"/>
  <c r="P358" i="17"/>
  <c r="O358" i="17"/>
  <c r="L358" i="17" s="1"/>
  <c r="M358" i="17" s="1"/>
  <c r="N358" i="17"/>
  <c r="K358" i="17"/>
  <c r="J358" i="17"/>
  <c r="I358" i="17"/>
  <c r="D358" i="17"/>
  <c r="B358" i="17"/>
  <c r="A358" i="17"/>
  <c r="AE357" i="17"/>
  <c r="AD357" i="17"/>
  <c r="AB357" i="17"/>
  <c r="AA357" i="17"/>
  <c r="Z357" i="17"/>
  <c r="Y357" i="17"/>
  <c r="W357" i="17"/>
  <c r="X357" i="17" s="1"/>
  <c r="V357" i="17"/>
  <c r="U357" i="17"/>
  <c r="T357" i="17"/>
  <c r="R357" i="17"/>
  <c r="O357" i="17"/>
  <c r="L357" i="17" s="1"/>
  <c r="M357" i="17" s="1"/>
  <c r="Q357" i="17" s="1"/>
  <c r="N357" i="17"/>
  <c r="K357" i="17"/>
  <c r="J357" i="17"/>
  <c r="I357" i="17"/>
  <c r="D357" i="17"/>
  <c r="B357" i="17"/>
  <c r="A357" i="17"/>
  <c r="AE356" i="17"/>
  <c r="AD356" i="17"/>
  <c r="AB356" i="17"/>
  <c r="Y356" i="17"/>
  <c r="X356" i="17"/>
  <c r="W356" i="17"/>
  <c r="V356" i="17"/>
  <c r="U356" i="17"/>
  <c r="T356" i="17"/>
  <c r="R356" i="17"/>
  <c r="Q356" i="17"/>
  <c r="O356" i="17"/>
  <c r="L356" i="17" s="1"/>
  <c r="M356" i="17" s="1"/>
  <c r="P356" i="17" s="1"/>
  <c r="N356" i="17"/>
  <c r="K356" i="17"/>
  <c r="J356" i="17"/>
  <c r="I356" i="17"/>
  <c r="D356" i="17"/>
  <c r="B356" i="17"/>
  <c r="A356" i="17"/>
  <c r="AE355" i="17"/>
  <c r="AD355" i="17"/>
  <c r="AB355" i="17"/>
  <c r="AA355" i="17"/>
  <c r="Z355" i="17"/>
  <c r="Y355" i="17"/>
  <c r="X355" i="17"/>
  <c r="W355" i="17"/>
  <c r="V355" i="17"/>
  <c r="U355" i="17"/>
  <c r="T355" i="17"/>
  <c r="R355" i="17"/>
  <c r="O355" i="17"/>
  <c r="N355" i="17"/>
  <c r="L355" i="17"/>
  <c r="M355" i="17" s="1"/>
  <c r="Q355" i="17" s="1"/>
  <c r="K355" i="17"/>
  <c r="J355" i="17"/>
  <c r="I355" i="17"/>
  <c r="D355" i="17"/>
  <c r="B355" i="17"/>
  <c r="A355" i="17"/>
  <c r="AE354" i="17"/>
  <c r="AD354" i="17"/>
  <c r="AB354" i="17"/>
  <c r="Y354" i="17"/>
  <c r="V354" i="17"/>
  <c r="U354" i="17"/>
  <c r="W354" i="17" s="1"/>
  <c r="X354" i="17" s="1"/>
  <c r="T354" i="17"/>
  <c r="R354" i="17"/>
  <c r="O354" i="17"/>
  <c r="L354" i="17" s="1"/>
  <c r="M354" i="17" s="1"/>
  <c r="N354" i="17"/>
  <c r="K354" i="17"/>
  <c r="J354" i="17"/>
  <c r="I354" i="17"/>
  <c r="D354" i="17"/>
  <c r="B354" i="17"/>
  <c r="A354" i="17"/>
  <c r="AE353" i="17"/>
  <c r="AD353" i="17"/>
  <c r="AB353" i="17"/>
  <c r="AA353" i="17"/>
  <c r="Y353" i="17"/>
  <c r="W353" i="17"/>
  <c r="X353" i="17" s="1"/>
  <c r="Z353" i="17" s="1"/>
  <c r="V353" i="17"/>
  <c r="U353" i="17"/>
  <c r="T353" i="17"/>
  <c r="R353" i="17"/>
  <c r="O353" i="17"/>
  <c r="N353" i="17"/>
  <c r="M353" i="17"/>
  <c r="K353" i="17"/>
  <c r="J353" i="17"/>
  <c r="L353" i="17" s="1"/>
  <c r="I353" i="17"/>
  <c r="D353" i="17"/>
  <c r="B353" i="17"/>
  <c r="A353" i="17"/>
  <c r="AE352" i="17"/>
  <c r="AD352" i="17"/>
  <c r="AB352" i="17"/>
  <c r="Z352" i="17"/>
  <c r="Y352" i="17"/>
  <c r="V352" i="17"/>
  <c r="U352" i="17"/>
  <c r="W352" i="17" s="1"/>
  <c r="X352" i="17" s="1"/>
  <c r="AA352" i="17" s="1"/>
  <c r="T352" i="17"/>
  <c r="R352" i="17"/>
  <c r="Q352" i="17"/>
  <c r="P352" i="17"/>
  <c r="O352" i="17"/>
  <c r="L352" i="17" s="1"/>
  <c r="M352" i="17" s="1"/>
  <c r="N352" i="17"/>
  <c r="K352" i="17"/>
  <c r="J352" i="17"/>
  <c r="I352" i="17"/>
  <c r="D352" i="17"/>
  <c r="B352" i="17"/>
  <c r="A352" i="17"/>
  <c r="AE351" i="17"/>
  <c r="AD351" i="17"/>
  <c r="AB351" i="17"/>
  <c r="AA351" i="17"/>
  <c r="Y351" i="17"/>
  <c r="W351" i="17"/>
  <c r="X351" i="17" s="1"/>
  <c r="Z351" i="17" s="1"/>
  <c r="V351" i="17"/>
  <c r="U351" i="17"/>
  <c r="T351" i="17"/>
  <c r="R351" i="17"/>
  <c r="Q351" i="17"/>
  <c r="P351" i="17"/>
  <c r="O351" i="17"/>
  <c r="N351" i="17"/>
  <c r="K351" i="17"/>
  <c r="J351" i="17"/>
  <c r="L351" i="17" s="1"/>
  <c r="M351" i="17" s="1"/>
  <c r="I351" i="17"/>
  <c r="D351" i="17"/>
  <c r="B351" i="17"/>
  <c r="A351" i="17"/>
  <c r="AE350" i="17"/>
  <c r="AD350" i="17"/>
  <c r="AB350" i="17"/>
  <c r="Y350" i="17"/>
  <c r="W350" i="17"/>
  <c r="X350" i="17" s="1"/>
  <c r="V350" i="17"/>
  <c r="U350" i="17"/>
  <c r="T350" i="17"/>
  <c r="R350" i="17"/>
  <c r="O350" i="17"/>
  <c r="L350" i="17" s="1"/>
  <c r="M350" i="17" s="1"/>
  <c r="P350" i="17" s="1"/>
  <c r="N350" i="17"/>
  <c r="K350" i="17"/>
  <c r="J350" i="17"/>
  <c r="I350" i="17"/>
  <c r="D350" i="17"/>
  <c r="B350" i="17"/>
  <c r="A350" i="17"/>
  <c r="AE349" i="17"/>
  <c r="AD349" i="17"/>
  <c r="AB349" i="17"/>
  <c r="Y349" i="17"/>
  <c r="X349" i="17"/>
  <c r="W349" i="17"/>
  <c r="V349" i="17"/>
  <c r="U349" i="17"/>
  <c r="T349" i="17"/>
  <c r="R349" i="17"/>
  <c r="Q349" i="17"/>
  <c r="O349" i="17"/>
  <c r="L349" i="17" s="1"/>
  <c r="M349" i="17" s="1"/>
  <c r="P349" i="17" s="1"/>
  <c r="N349" i="17"/>
  <c r="K349" i="17"/>
  <c r="J349" i="17"/>
  <c r="I349" i="17"/>
  <c r="D349" i="17"/>
  <c r="B349" i="17"/>
  <c r="A349" i="17"/>
  <c r="AE348" i="17"/>
  <c r="AD348" i="17"/>
  <c r="AB348" i="17"/>
  <c r="Y348" i="17"/>
  <c r="V348" i="17"/>
  <c r="U348" i="17"/>
  <c r="W348" i="17" s="1"/>
  <c r="X348" i="17" s="1"/>
  <c r="AA348" i="17" s="1"/>
  <c r="T348" i="17"/>
  <c r="R348" i="17"/>
  <c r="O348" i="17"/>
  <c r="L348" i="17" s="1"/>
  <c r="M348" i="17" s="1"/>
  <c r="N348" i="17"/>
  <c r="K348" i="17"/>
  <c r="J348" i="17"/>
  <c r="I348" i="17"/>
  <c r="D348" i="17"/>
  <c r="B348" i="17"/>
  <c r="A348" i="17"/>
  <c r="AE347" i="17"/>
  <c r="AD347" i="17"/>
  <c r="AB347" i="17"/>
  <c r="AA347" i="17"/>
  <c r="Z347" i="17"/>
  <c r="Y347" i="17"/>
  <c r="X347" i="17"/>
  <c r="W347" i="17"/>
  <c r="V347" i="17"/>
  <c r="U347" i="17"/>
  <c r="T347" i="17"/>
  <c r="R347" i="17"/>
  <c r="O347" i="17"/>
  <c r="N347" i="17"/>
  <c r="L347" i="17"/>
  <c r="M347" i="17" s="1"/>
  <c r="K347" i="17"/>
  <c r="J347" i="17"/>
  <c r="I347" i="17"/>
  <c r="D347" i="17"/>
  <c r="B347" i="17"/>
  <c r="A347" i="17"/>
  <c r="AE346" i="17"/>
  <c r="AD346" i="17"/>
  <c r="AB346" i="17"/>
  <c r="Y346" i="17"/>
  <c r="V346" i="17"/>
  <c r="U346" i="17"/>
  <c r="W346" i="17" s="1"/>
  <c r="X346" i="17" s="1"/>
  <c r="T346" i="17"/>
  <c r="R346" i="17"/>
  <c r="Q346" i="17"/>
  <c r="P346" i="17"/>
  <c r="O346" i="17"/>
  <c r="L346" i="17" s="1"/>
  <c r="M346" i="17" s="1"/>
  <c r="N346" i="17"/>
  <c r="K346" i="17"/>
  <c r="J346" i="17"/>
  <c r="I346" i="17"/>
  <c r="D346" i="17"/>
  <c r="B346" i="17"/>
  <c r="A346" i="17"/>
  <c r="AE345" i="17"/>
  <c r="AD345" i="17"/>
  <c r="AB345" i="17"/>
  <c r="Y345" i="17"/>
  <c r="W345" i="17"/>
  <c r="X345" i="17" s="1"/>
  <c r="AA345" i="17" s="1"/>
  <c r="V345" i="17"/>
  <c r="U345" i="17"/>
  <c r="T345" i="17"/>
  <c r="R345" i="17"/>
  <c r="O345" i="17"/>
  <c r="N345" i="17"/>
  <c r="K345" i="17"/>
  <c r="J345" i="17"/>
  <c r="I345" i="17"/>
  <c r="D345" i="17"/>
  <c r="B345" i="17"/>
  <c r="A345" i="17"/>
  <c r="AE344" i="17"/>
  <c r="AD344" i="17"/>
  <c r="AB344" i="17"/>
  <c r="Z344" i="17"/>
  <c r="Y344" i="17"/>
  <c r="W344" i="17"/>
  <c r="X344" i="17" s="1"/>
  <c r="AA344" i="17" s="1"/>
  <c r="V344" i="17"/>
  <c r="U344" i="17"/>
  <c r="T344" i="17"/>
  <c r="R344" i="17"/>
  <c r="O344" i="17"/>
  <c r="L344" i="17" s="1"/>
  <c r="M344" i="17" s="1"/>
  <c r="Q344" i="17" s="1"/>
  <c r="N344" i="17"/>
  <c r="K344" i="17"/>
  <c r="J344" i="17"/>
  <c r="I344" i="17"/>
  <c r="D344" i="17"/>
  <c r="B344" i="17"/>
  <c r="A344" i="17"/>
  <c r="AE343" i="17"/>
  <c r="AD343" i="17"/>
  <c r="AB343" i="17"/>
  <c r="Z343" i="17"/>
  <c r="Y343" i="17"/>
  <c r="W343" i="17"/>
  <c r="X343" i="17" s="1"/>
  <c r="AA343" i="17" s="1"/>
  <c r="V343" i="17"/>
  <c r="U343" i="17"/>
  <c r="T343" i="17"/>
  <c r="R343" i="17"/>
  <c r="O343" i="17"/>
  <c r="N343" i="17"/>
  <c r="K343" i="17"/>
  <c r="J343" i="17"/>
  <c r="L343" i="17" s="1"/>
  <c r="M343" i="17" s="1"/>
  <c r="I343" i="17"/>
  <c r="D343" i="17"/>
  <c r="B343" i="17"/>
  <c r="A343" i="17"/>
  <c r="AE342" i="17"/>
  <c r="Y342" i="17"/>
  <c r="W342" i="17"/>
  <c r="AB342" i="17" s="1"/>
  <c r="T342" i="17"/>
  <c r="N342" i="17"/>
  <c r="K342" i="17"/>
  <c r="J342" i="17"/>
  <c r="L342" i="17" s="1"/>
  <c r="I342" i="17"/>
  <c r="AE339" i="17"/>
  <c r="AD339" i="17"/>
  <c r="AB339" i="17"/>
  <c r="Y339" i="17"/>
  <c r="X339" i="17"/>
  <c r="W339" i="17"/>
  <c r="V339" i="17"/>
  <c r="U339" i="17"/>
  <c r="T339" i="17"/>
  <c r="R339" i="17"/>
  <c r="O339" i="17"/>
  <c r="L339" i="17" s="1"/>
  <c r="N339" i="17"/>
  <c r="M339" i="17"/>
  <c r="K339" i="17"/>
  <c r="J339" i="17"/>
  <c r="I339" i="17"/>
  <c r="D339" i="17"/>
  <c r="B339" i="17"/>
  <c r="A339" i="17"/>
  <c r="AE338" i="17"/>
  <c r="AD338" i="17"/>
  <c r="AB338" i="17"/>
  <c r="Y338" i="17"/>
  <c r="V338" i="17"/>
  <c r="W338" i="17" s="1"/>
  <c r="X338" i="17" s="1"/>
  <c r="U338" i="17"/>
  <c r="T338" i="17"/>
  <c r="R338" i="17"/>
  <c r="P338" i="17"/>
  <c r="O338" i="17"/>
  <c r="L338" i="17" s="1"/>
  <c r="M338" i="17" s="1"/>
  <c r="Q338" i="17" s="1"/>
  <c r="N338" i="17"/>
  <c r="K338" i="17"/>
  <c r="J338" i="17"/>
  <c r="I338" i="17"/>
  <c r="D338" i="17"/>
  <c r="B338" i="17"/>
  <c r="A338" i="17"/>
  <c r="AE337" i="17"/>
  <c r="AD337" i="17"/>
  <c r="AB337" i="17"/>
  <c r="Y337" i="17"/>
  <c r="V337" i="17"/>
  <c r="U337" i="17"/>
  <c r="T337" i="17"/>
  <c r="R337" i="17"/>
  <c r="O337" i="17"/>
  <c r="N337" i="17"/>
  <c r="L337" i="17"/>
  <c r="M337" i="17" s="1"/>
  <c r="K337" i="17"/>
  <c r="J337" i="17"/>
  <c r="I337" i="17"/>
  <c r="D337" i="17"/>
  <c r="B337" i="17"/>
  <c r="A337" i="17"/>
  <c r="AE336" i="17"/>
  <c r="AD336" i="17"/>
  <c r="AB336" i="17"/>
  <c r="Y336" i="17"/>
  <c r="V336" i="17"/>
  <c r="U336" i="17"/>
  <c r="W336" i="17" s="1"/>
  <c r="X336" i="17" s="1"/>
  <c r="T336" i="17"/>
  <c r="R336" i="17"/>
  <c r="O336" i="17"/>
  <c r="L336" i="17" s="1"/>
  <c r="M336" i="17" s="1"/>
  <c r="Q336" i="17" s="1"/>
  <c r="N336" i="17"/>
  <c r="K336" i="17"/>
  <c r="J336" i="17"/>
  <c r="I336" i="17"/>
  <c r="D336" i="17"/>
  <c r="B336" i="17"/>
  <c r="A336" i="17"/>
  <c r="AE335" i="17"/>
  <c r="AD335" i="17"/>
  <c r="AB335" i="17"/>
  <c r="Y335" i="17"/>
  <c r="V335" i="17"/>
  <c r="W335" i="17" s="1"/>
  <c r="X335" i="17" s="1"/>
  <c r="U335" i="17"/>
  <c r="T335" i="17"/>
  <c r="R335" i="17"/>
  <c r="O335" i="17"/>
  <c r="N335" i="17"/>
  <c r="K335" i="17"/>
  <c r="J335" i="17"/>
  <c r="I335" i="17"/>
  <c r="D335" i="17"/>
  <c r="B335" i="17"/>
  <c r="A335" i="17"/>
  <c r="AE334" i="17"/>
  <c r="AD334" i="17"/>
  <c r="AB334" i="17"/>
  <c r="Y334" i="17"/>
  <c r="V334" i="17"/>
  <c r="U334" i="17"/>
  <c r="W334" i="17" s="1"/>
  <c r="X334" i="17" s="1"/>
  <c r="T334" i="17"/>
  <c r="R334" i="17"/>
  <c r="O334" i="17"/>
  <c r="N334" i="17"/>
  <c r="L334" i="17"/>
  <c r="M334" i="17" s="1"/>
  <c r="Q334" i="17" s="1"/>
  <c r="K334" i="17"/>
  <c r="J334" i="17"/>
  <c r="I334" i="17"/>
  <c r="D334" i="17"/>
  <c r="B334" i="17"/>
  <c r="A334" i="17"/>
  <c r="AE333" i="17"/>
  <c r="AD333" i="17"/>
  <c r="AB333" i="17"/>
  <c r="Y333" i="17"/>
  <c r="W333" i="17"/>
  <c r="X333" i="17" s="1"/>
  <c r="V333" i="17"/>
  <c r="U333" i="17"/>
  <c r="T333" i="17"/>
  <c r="R333" i="17"/>
  <c r="O333" i="17"/>
  <c r="N333" i="17"/>
  <c r="M333" i="17"/>
  <c r="L333" i="17"/>
  <c r="K333" i="17"/>
  <c r="J333" i="17"/>
  <c r="I333" i="17"/>
  <c r="D333" i="17"/>
  <c r="B333" i="17"/>
  <c r="A333" i="17"/>
  <c r="AE332" i="17"/>
  <c r="AD332" i="17"/>
  <c r="AB332" i="17"/>
  <c r="Y332" i="17"/>
  <c r="V332" i="17"/>
  <c r="U332" i="17"/>
  <c r="W332" i="17" s="1"/>
  <c r="X332" i="17" s="1"/>
  <c r="T332" i="17"/>
  <c r="R332" i="17"/>
  <c r="O332" i="17"/>
  <c r="N332" i="17"/>
  <c r="L332" i="17"/>
  <c r="M332" i="17" s="1"/>
  <c r="K332" i="17"/>
  <c r="J332" i="17"/>
  <c r="I332" i="17"/>
  <c r="D332" i="17"/>
  <c r="B332" i="17"/>
  <c r="A332" i="17"/>
  <c r="AE331" i="17"/>
  <c r="AD331" i="17"/>
  <c r="AB331" i="17"/>
  <c r="AA331" i="17"/>
  <c r="Z331" i="17"/>
  <c r="Y331" i="17"/>
  <c r="X331" i="17"/>
  <c r="V331" i="17"/>
  <c r="U331" i="17"/>
  <c r="W331" i="17" s="1"/>
  <c r="T331" i="17"/>
  <c r="R331" i="17"/>
  <c r="O331" i="17"/>
  <c r="N331" i="17"/>
  <c r="L331" i="17"/>
  <c r="M331" i="17" s="1"/>
  <c r="K331" i="17"/>
  <c r="J331" i="17"/>
  <c r="I331" i="17"/>
  <c r="D331" i="17"/>
  <c r="B331" i="17"/>
  <c r="A331" i="17"/>
  <c r="AE330" i="17"/>
  <c r="AD330" i="17"/>
  <c r="AB330" i="17"/>
  <c r="Y330" i="17"/>
  <c r="V330" i="17"/>
  <c r="U330" i="17"/>
  <c r="T330" i="17"/>
  <c r="R330" i="17"/>
  <c r="O330" i="17"/>
  <c r="N330" i="17"/>
  <c r="L330" i="17"/>
  <c r="M330" i="17" s="1"/>
  <c r="Q330" i="17" s="1"/>
  <c r="K330" i="17"/>
  <c r="J330" i="17"/>
  <c r="I330" i="17"/>
  <c r="D330" i="17"/>
  <c r="B330" i="17"/>
  <c r="A330" i="17"/>
  <c r="AE329" i="17"/>
  <c r="AD329" i="17"/>
  <c r="AB329" i="17"/>
  <c r="Y329" i="17"/>
  <c r="W329" i="17"/>
  <c r="X329" i="17" s="1"/>
  <c r="V329" i="17"/>
  <c r="U329" i="17"/>
  <c r="T329" i="17"/>
  <c r="R329" i="17"/>
  <c r="O329" i="17"/>
  <c r="N329" i="17"/>
  <c r="L329" i="17"/>
  <c r="M329" i="17" s="1"/>
  <c r="K329" i="17"/>
  <c r="J329" i="17"/>
  <c r="I329" i="17"/>
  <c r="D329" i="17"/>
  <c r="B329" i="17"/>
  <c r="A329" i="17"/>
  <c r="AE328" i="17"/>
  <c r="AD328" i="17"/>
  <c r="AB328" i="17"/>
  <c r="Y328" i="17"/>
  <c r="V328" i="17"/>
  <c r="W328" i="17" s="1"/>
  <c r="X328" i="17" s="1"/>
  <c r="U328" i="17"/>
  <c r="T328" i="17"/>
  <c r="R328" i="17"/>
  <c r="O328" i="17"/>
  <c r="L328" i="17" s="1"/>
  <c r="M328" i="17" s="1"/>
  <c r="N328" i="17"/>
  <c r="K328" i="17"/>
  <c r="J328" i="17"/>
  <c r="I328" i="17"/>
  <c r="D328" i="17"/>
  <c r="B328" i="17"/>
  <c r="A328" i="17"/>
  <c r="AE327" i="17"/>
  <c r="AD327" i="17"/>
  <c r="AB327" i="17"/>
  <c r="Y327" i="17"/>
  <c r="W327" i="17"/>
  <c r="X327" i="17" s="1"/>
  <c r="V327" i="17"/>
  <c r="U327" i="17"/>
  <c r="T327" i="17"/>
  <c r="R327" i="17"/>
  <c r="O327" i="17"/>
  <c r="N327" i="17"/>
  <c r="M327" i="17"/>
  <c r="L327" i="17"/>
  <c r="K327" i="17"/>
  <c r="J327" i="17"/>
  <c r="I327" i="17"/>
  <c r="D327" i="17"/>
  <c r="B327" i="17"/>
  <c r="A327" i="17"/>
  <c r="AE326" i="17"/>
  <c r="AD326" i="17"/>
  <c r="AB326" i="17"/>
  <c r="Y326" i="17"/>
  <c r="V326" i="17"/>
  <c r="U326" i="17"/>
  <c r="W326" i="17" s="1"/>
  <c r="X326" i="17" s="1"/>
  <c r="T326" i="17"/>
  <c r="R326" i="17"/>
  <c r="Q326" i="17"/>
  <c r="O326" i="17"/>
  <c r="L326" i="17" s="1"/>
  <c r="M326" i="17" s="1"/>
  <c r="P326" i="17" s="1"/>
  <c r="N326" i="17"/>
  <c r="K326" i="17"/>
  <c r="J326" i="17"/>
  <c r="I326" i="17"/>
  <c r="D326" i="17"/>
  <c r="B326" i="17"/>
  <c r="A326" i="17"/>
  <c r="AE325" i="17"/>
  <c r="AD325" i="17"/>
  <c r="AB325" i="17"/>
  <c r="Y325" i="17"/>
  <c r="V325" i="17"/>
  <c r="U325" i="17"/>
  <c r="W325" i="17" s="1"/>
  <c r="X325" i="17" s="1"/>
  <c r="T325" i="17"/>
  <c r="R325" i="17"/>
  <c r="O325" i="17"/>
  <c r="N325" i="17"/>
  <c r="K325" i="17"/>
  <c r="J325" i="17"/>
  <c r="I325" i="17"/>
  <c r="D325" i="17"/>
  <c r="B325" i="17"/>
  <c r="A325" i="17"/>
  <c r="AE324" i="17"/>
  <c r="AD324" i="17"/>
  <c r="AB324" i="17"/>
  <c r="Y324" i="17"/>
  <c r="X324" i="17"/>
  <c r="W324" i="17"/>
  <c r="V324" i="17"/>
  <c r="U324" i="17"/>
  <c r="T324" i="17"/>
  <c r="R324" i="17"/>
  <c r="O324" i="17"/>
  <c r="L324" i="17" s="1"/>
  <c r="M324" i="17" s="1"/>
  <c r="N324" i="17"/>
  <c r="K324" i="17"/>
  <c r="J324" i="17"/>
  <c r="I324" i="17"/>
  <c r="D324" i="17"/>
  <c r="B324" i="17"/>
  <c r="A324" i="17"/>
  <c r="AE323" i="17"/>
  <c r="AD323" i="17"/>
  <c r="AB323" i="17"/>
  <c r="Y323" i="17"/>
  <c r="X323" i="17"/>
  <c r="AA323" i="17" s="1"/>
  <c r="V323" i="17"/>
  <c r="U323" i="17"/>
  <c r="W323" i="17" s="1"/>
  <c r="T323" i="17"/>
  <c r="R323" i="17"/>
  <c r="O323" i="17"/>
  <c r="L323" i="17" s="1"/>
  <c r="N323" i="17"/>
  <c r="M323" i="17"/>
  <c r="K323" i="17"/>
  <c r="J323" i="17"/>
  <c r="I323" i="17"/>
  <c r="D323" i="17"/>
  <c r="B323" i="17"/>
  <c r="A323" i="17"/>
  <c r="AE322" i="17"/>
  <c r="AD322" i="17"/>
  <c r="AB322" i="17"/>
  <c r="Y322" i="17"/>
  <c r="V322" i="17"/>
  <c r="W322" i="17" s="1"/>
  <c r="X322" i="17" s="1"/>
  <c r="U322" i="17"/>
  <c r="T322" i="17"/>
  <c r="R322" i="17"/>
  <c r="O322" i="17"/>
  <c r="N322" i="17"/>
  <c r="L322" i="17"/>
  <c r="M322" i="17" s="1"/>
  <c r="K322" i="17"/>
  <c r="J322" i="17"/>
  <c r="I322" i="17"/>
  <c r="D322" i="17"/>
  <c r="B322" i="17"/>
  <c r="A322" i="17"/>
  <c r="AE321" i="17"/>
  <c r="AD321" i="17"/>
  <c r="AB321" i="17"/>
  <c r="Y321" i="17"/>
  <c r="V321" i="17"/>
  <c r="U321" i="17"/>
  <c r="W321" i="17" s="1"/>
  <c r="X321" i="17" s="1"/>
  <c r="T321" i="17"/>
  <c r="R321" i="17"/>
  <c r="O321" i="17"/>
  <c r="L321" i="17" s="1"/>
  <c r="M321" i="17" s="1"/>
  <c r="N321" i="17"/>
  <c r="K321" i="17"/>
  <c r="J321" i="17"/>
  <c r="I321" i="17"/>
  <c r="D321" i="17"/>
  <c r="B321" i="17"/>
  <c r="A321" i="17"/>
  <c r="AE320" i="17"/>
  <c r="AD320" i="17"/>
  <c r="AB320" i="17"/>
  <c r="Y320" i="17"/>
  <c r="V320" i="17"/>
  <c r="W320" i="17" s="1"/>
  <c r="X320" i="17" s="1"/>
  <c r="U320" i="17"/>
  <c r="T320" i="17"/>
  <c r="R320" i="17"/>
  <c r="P320" i="17"/>
  <c r="O320" i="17"/>
  <c r="L320" i="17" s="1"/>
  <c r="M320" i="17" s="1"/>
  <c r="Q320" i="17" s="1"/>
  <c r="N320" i="17"/>
  <c r="K320" i="17"/>
  <c r="J320" i="17"/>
  <c r="I320" i="17"/>
  <c r="D320" i="17"/>
  <c r="B320" i="17"/>
  <c r="A320" i="17"/>
  <c r="AE319" i="17"/>
  <c r="AD319" i="17"/>
  <c r="AB319" i="17"/>
  <c r="Y319" i="17"/>
  <c r="V319" i="17"/>
  <c r="W319" i="17" s="1"/>
  <c r="X319" i="17" s="1"/>
  <c r="U319" i="17"/>
  <c r="T319" i="17"/>
  <c r="R319" i="17"/>
  <c r="O319" i="17"/>
  <c r="N319" i="17"/>
  <c r="L319" i="17"/>
  <c r="M319" i="17" s="1"/>
  <c r="K319" i="17"/>
  <c r="J319" i="17"/>
  <c r="I319" i="17"/>
  <c r="D319" i="17"/>
  <c r="B319" i="17"/>
  <c r="A319" i="17"/>
  <c r="AE318" i="17"/>
  <c r="AD318" i="17"/>
  <c r="AB318" i="17"/>
  <c r="Y318" i="17"/>
  <c r="V318" i="17"/>
  <c r="W318" i="17" s="1"/>
  <c r="X318" i="17" s="1"/>
  <c r="U318" i="17"/>
  <c r="T318" i="17"/>
  <c r="R318" i="17"/>
  <c r="Q318" i="17"/>
  <c r="P318" i="17"/>
  <c r="O318" i="17"/>
  <c r="N318" i="17"/>
  <c r="L318" i="17"/>
  <c r="M318" i="17" s="1"/>
  <c r="K318" i="17"/>
  <c r="J318" i="17"/>
  <c r="I318" i="17"/>
  <c r="D318" i="17"/>
  <c r="B318" i="17"/>
  <c r="A318" i="17"/>
  <c r="AE317" i="17"/>
  <c r="AD317" i="17"/>
  <c r="AB317" i="17"/>
  <c r="Y317" i="17"/>
  <c r="W317" i="17"/>
  <c r="X317" i="17" s="1"/>
  <c r="AA317" i="17" s="1"/>
  <c r="V317" i="17"/>
  <c r="U317" i="17"/>
  <c r="T317" i="17"/>
  <c r="R317" i="17"/>
  <c r="O317" i="17"/>
  <c r="N317" i="17"/>
  <c r="L317" i="17"/>
  <c r="M317" i="17" s="1"/>
  <c r="K317" i="17"/>
  <c r="J317" i="17"/>
  <c r="I317" i="17"/>
  <c r="D317" i="17"/>
  <c r="B317" i="17"/>
  <c r="A317" i="17"/>
  <c r="AE316" i="17"/>
  <c r="AD316" i="17"/>
  <c r="AB316" i="17"/>
  <c r="Y316" i="17"/>
  <c r="V316" i="17"/>
  <c r="U316" i="17"/>
  <c r="W316" i="17" s="1"/>
  <c r="X316" i="17" s="1"/>
  <c r="T316" i="17"/>
  <c r="R316" i="17"/>
  <c r="O316" i="17"/>
  <c r="L316" i="17" s="1"/>
  <c r="M316" i="17" s="1"/>
  <c r="Q316" i="17" s="1"/>
  <c r="N316" i="17"/>
  <c r="K316" i="17"/>
  <c r="J316" i="17"/>
  <c r="I316" i="17"/>
  <c r="D316" i="17"/>
  <c r="B316" i="17"/>
  <c r="A316" i="17"/>
  <c r="AE315" i="17"/>
  <c r="AD315" i="17"/>
  <c r="AB315" i="17"/>
  <c r="Y315" i="17"/>
  <c r="W315" i="17"/>
  <c r="X315" i="17" s="1"/>
  <c r="V315" i="17"/>
  <c r="U315" i="17"/>
  <c r="T315" i="17"/>
  <c r="R315" i="17"/>
  <c r="O315" i="17"/>
  <c r="N315" i="17"/>
  <c r="K315" i="17"/>
  <c r="J315" i="17"/>
  <c r="L315" i="17" s="1"/>
  <c r="M315" i="17" s="1"/>
  <c r="I315" i="17"/>
  <c r="D315" i="17"/>
  <c r="B315" i="17"/>
  <c r="A315" i="17"/>
  <c r="AE314" i="17"/>
  <c r="AD314" i="17"/>
  <c r="AB314" i="17"/>
  <c r="Y314" i="17"/>
  <c r="V314" i="17"/>
  <c r="U314" i="17"/>
  <c r="T314" i="17"/>
  <c r="R314" i="17"/>
  <c r="O314" i="17"/>
  <c r="N314" i="17"/>
  <c r="L314" i="17"/>
  <c r="M314" i="17" s="1"/>
  <c r="K314" i="17"/>
  <c r="J314" i="17"/>
  <c r="I314" i="17"/>
  <c r="D314" i="17"/>
  <c r="B314" i="17"/>
  <c r="A314" i="17"/>
  <c r="AE313" i="17"/>
  <c r="AD313" i="17"/>
  <c r="AB313" i="17"/>
  <c r="Y313" i="17"/>
  <c r="X313" i="17"/>
  <c r="W313" i="17"/>
  <c r="V313" i="17"/>
  <c r="U313" i="17"/>
  <c r="T313" i="17"/>
  <c r="R313" i="17"/>
  <c r="O313" i="17"/>
  <c r="N313" i="17"/>
  <c r="L313" i="17"/>
  <c r="M313" i="17" s="1"/>
  <c r="K313" i="17"/>
  <c r="J313" i="17"/>
  <c r="I313" i="17"/>
  <c r="D313" i="17"/>
  <c r="B313" i="17"/>
  <c r="A313" i="17"/>
  <c r="AE312" i="17"/>
  <c r="AD312" i="17"/>
  <c r="AB312" i="17"/>
  <c r="Y312" i="17"/>
  <c r="V312" i="17"/>
  <c r="W312" i="17" s="1"/>
  <c r="X312" i="17" s="1"/>
  <c r="U312" i="17"/>
  <c r="T312" i="17"/>
  <c r="R312" i="17"/>
  <c r="Q312" i="17"/>
  <c r="P312" i="17"/>
  <c r="O312" i="17"/>
  <c r="L312" i="17" s="1"/>
  <c r="M312" i="17" s="1"/>
  <c r="N312" i="17"/>
  <c r="K312" i="17"/>
  <c r="J312" i="17"/>
  <c r="I312" i="17"/>
  <c r="D312" i="17"/>
  <c r="B312" i="17"/>
  <c r="A312" i="17"/>
  <c r="AE311" i="17"/>
  <c r="AD311" i="17"/>
  <c r="AB311" i="17"/>
  <c r="Y311" i="17"/>
  <c r="X311" i="17"/>
  <c r="V311" i="17"/>
  <c r="U311" i="17"/>
  <c r="W311" i="17" s="1"/>
  <c r="T311" i="17"/>
  <c r="R311" i="17"/>
  <c r="O311" i="17"/>
  <c r="N311" i="17"/>
  <c r="L311" i="17"/>
  <c r="M311" i="17" s="1"/>
  <c r="K311" i="17"/>
  <c r="J311" i="17"/>
  <c r="I311" i="17"/>
  <c r="D311" i="17"/>
  <c r="B311" i="17"/>
  <c r="A311" i="17"/>
  <c r="AE310" i="17"/>
  <c r="AD310" i="17"/>
  <c r="AB310" i="17"/>
  <c r="Z310" i="17"/>
  <c r="Y310" i="17"/>
  <c r="V310" i="17"/>
  <c r="U310" i="17"/>
  <c r="W310" i="17" s="1"/>
  <c r="X310" i="17" s="1"/>
  <c r="AA310" i="17" s="1"/>
  <c r="T310" i="17"/>
  <c r="R310" i="17"/>
  <c r="O310" i="17"/>
  <c r="N310" i="17"/>
  <c r="L310" i="17"/>
  <c r="M310" i="17" s="1"/>
  <c r="P310" i="17" s="1"/>
  <c r="K310" i="17"/>
  <c r="J310" i="17"/>
  <c r="I310" i="17"/>
  <c r="D310" i="17"/>
  <c r="B310" i="17"/>
  <c r="A310" i="17"/>
  <c r="AE309" i="17"/>
  <c r="AD309" i="17"/>
  <c r="AB309" i="17"/>
  <c r="Y309" i="17"/>
  <c r="V309" i="17"/>
  <c r="U309" i="17"/>
  <c r="W309" i="17" s="1"/>
  <c r="X309" i="17" s="1"/>
  <c r="AA309" i="17" s="1"/>
  <c r="T309" i="17"/>
  <c r="R309" i="17"/>
  <c r="O309" i="17"/>
  <c r="N309" i="17"/>
  <c r="K309" i="17"/>
  <c r="J309" i="17"/>
  <c r="I309" i="17"/>
  <c r="D309" i="17"/>
  <c r="B309" i="17"/>
  <c r="A309" i="17"/>
  <c r="AE308" i="17"/>
  <c r="AD308" i="17"/>
  <c r="AB308" i="17"/>
  <c r="Y308" i="17"/>
  <c r="X308" i="17"/>
  <c r="AA308" i="17" s="1"/>
  <c r="V308" i="17"/>
  <c r="U308" i="17"/>
  <c r="W308" i="17" s="1"/>
  <c r="T308" i="17"/>
  <c r="R308" i="17"/>
  <c r="O308" i="17"/>
  <c r="N308" i="17"/>
  <c r="L308" i="17"/>
  <c r="M308" i="17" s="1"/>
  <c r="K308" i="17"/>
  <c r="J308" i="17"/>
  <c r="I308" i="17"/>
  <c r="D308" i="17"/>
  <c r="B308" i="17"/>
  <c r="A308" i="17"/>
  <c r="AE307" i="17"/>
  <c r="AD307" i="17"/>
  <c r="AB307" i="17"/>
  <c r="AA307" i="17"/>
  <c r="Y307" i="17"/>
  <c r="W307" i="17"/>
  <c r="X307" i="17" s="1"/>
  <c r="Z307" i="17" s="1"/>
  <c r="V307" i="17"/>
  <c r="U307" i="17"/>
  <c r="T307" i="17"/>
  <c r="R307" i="17"/>
  <c r="O307" i="17"/>
  <c r="L307" i="17" s="1"/>
  <c r="M307" i="17" s="1"/>
  <c r="N307" i="17"/>
  <c r="K307" i="17"/>
  <c r="J307" i="17"/>
  <c r="I307" i="17"/>
  <c r="D307" i="17"/>
  <c r="B307" i="17"/>
  <c r="A307" i="17"/>
  <c r="AE306" i="17"/>
  <c r="AD306" i="17"/>
  <c r="AB306" i="17"/>
  <c r="Y306" i="17"/>
  <c r="V306" i="17"/>
  <c r="U306" i="17"/>
  <c r="W306" i="17" s="1"/>
  <c r="X306" i="17" s="1"/>
  <c r="T306" i="17"/>
  <c r="R306" i="17"/>
  <c r="O306" i="17"/>
  <c r="L306" i="17" s="1"/>
  <c r="M306" i="17" s="1"/>
  <c r="Q306" i="17" s="1"/>
  <c r="N306" i="17"/>
  <c r="K306" i="17"/>
  <c r="J306" i="17"/>
  <c r="I306" i="17"/>
  <c r="D306" i="17"/>
  <c r="B306" i="17"/>
  <c r="A306" i="17"/>
  <c r="AE305" i="17"/>
  <c r="AB305" i="17"/>
  <c r="X305" i="17"/>
  <c r="W305" i="17"/>
  <c r="T305" i="17"/>
  <c r="R305" i="17"/>
  <c r="K305" i="17"/>
  <c r="J305" i="17"/>
  <c r="L305" i="17" s="1"/>
  <c r="I305" i="17"/>
  <c r="AE302" i="17"/>
  <c r="AD302" i="17"/>
  <c r="AB302" i="17"/>
  <c r="Y302" i="17"/>
  <c r="V302" i="17"/>
  <c r="U302" i="17"/>
  <c r="T302" i="17"/>
  <c r="R302" i="17"/>
  <c r="O302" i="17"/>
  <c r="L302" i="17" s="1"/>
  <c r="M302" i="17" s="1"/>
  <c r="Q302" i="17" s="1"/>
  <c r="N302" i="17"/>
  <c r="K302" i="17"/>
  <c r="J302" i="17"/>
  <c r="I302" i="17"/>
  <c r="D302" i="17"/>
  <c r="B302" i="17"/>
  <c r="A302" i="17"/>
  <c r="AE301" i="17"/>
  <c r="AD301" i="17"/>
  <c r="AB301" i="17"/>
  <c r="Y301" i="17"/>
  <c r="V301" i="17"/>
  <c r="W301" i="17" s="1"/>
  <c r="X301" i="17" s="1"/>
  <c r="AA301" i="17" s="1"/>
  <c r="U301" i="17"/>
  <c r="T301" i="17"/>
  <c r="R301" i="17"/>
  <c r="O301" i="17"/>
  <c r="N301" i="17"/>
  <c r="K301" i="17"/>
  <c r="J301" i="17"/>
  <c r="L301" i="17" s="1"/>
  <c r="M301" i="17" s="1"/>
  <c r="I301" i="17"/>
  <c r="D301" i="17"/>
  <c r="B301" i="17"/>
  <c r="A301" i="17"/>
  <c r="AE300" i="17"/>
  <c r="AD300" i="17"/>
  <c r="AB300" i="17"/>
  <c r="Y300" i="17"/>
  <c r="V300" i="17"/>
  <c r="U300" i="17"/>
  <c r="T300" i="17"/>
  <c r="R300" i="17"/>
  <c r="O300" i="17"/>
  <c r="N300" i="17"/>
  <c r="K300" i="17"/>
  <c r="J300" i="17"/>
  <c r="L300" i="17" s="1"/>
  <c r="M300" i="17" s="1"/>
  <c r="I300" i="17"/>
  <c r="D300" i="17"/>
  <c r="B300" i="17"/>
  <c r="A300" i="17"/>
  <c r="AE299" i="17"/>
  <c r="AD299" i="17"/>
  <c r="AB299" i="17"/>
  <c r="Y299" i="17"/>
  <c r="W299" i="17"/>
  <c r="X299" i="17" s="1"/>
  <c r="V299" i="17"/>
  <c r="U299" i="17"/>
  <c r="T299" i="17"/>
  <c r="R299" i="17"/>
  <c r="O299" i="17"/>
  <c r="N299" i="17"/>
  <c r="K299" i="17"/>
  <c r="J299" i="17"/>
  <c r="L299" i="17" s="1"/>
  <c r="M299" i="17" s="1"/>
  <c r="I299" i="17"/>
  <c r="D299" i="17"/>
  <c r="B299" i="17"/>
  <c r="A299" i="17"/>
  <c r="AE298" i="17"/>
  <c r="AD298" i="17"/>
  <c r="AB298" i="17"/>
  <c r="Y298" i="17"/>
  <c r="V298" i="17"/>
  <c r="U298" i="17"/>
  <c r="T298" i="17"/>
  <c r="R298" i="17"/>
  <c r="Q298" i="17"/>
  <c r="P298" i="17"/>
  <c r="O298" i="17"/>
  <c r="N298" i="17"/>
  <c r="K298" i="17"/>
  <c r="J298" i="17"/>
  <c r="L298" i="17" s="1"/>
  <c r="M298" i="17" s="1"/>
  <c r="I298" i="17"/>
  <c r="D298" i="17"/>
  <c r="B298" i="17"/>
  <c r="A298" i="17"/>
  <c r="AE297" i="17"/>
  <c r="AD297" i="17"/>
  <c r="AB297" i="17"/>
  <c r="Y297" i="17"/>
  <c r="V297" i="17"/>
  <c r="U297" i="17"/>
  <c r="W297" i="17" s="1"/>
  <c r="X297" i="17" s="1"/>
  <c r="T297" i="17"/>
  <c r="R297" i="17"/>
  <c r="O297" i="17"/>
  <c r="N297" i="17"/>
  <c r="M297" i="17"/>
  <c r="L297" i="17"/>
  <c r="K297" i="17"/>
  <c r="J297" i="17"/>
  <c r="I297" i="17"/>
  <c r="D297" i="17"/>
  <c r="B297" i="17"/>
  <c r="A297" i="17"/>
  <c r="AE296" i="17"/>
  <c r="AD296" i="17"/>
  <c r="AB296" i="17"/>
  <c r="Y296" i="17"/>
  <c r="V296" i="17"/>
  <c r="U296" i="17"/>
  <c r="W296" i="17" s="1"/>
  <c r="X296" i="17" s="1"/>
  <c r="Z296" i="17" s="1"/>
  <c r="T296" i="17"/>
  <c r="R296" i="17"/>
  <c r="O296" i="17"/>
  <c r="N296" i="17"/>
  <c r="K296" i="17"/>
  <c r="J296" i="17"/>
  <c r="L296" i="17" s="1"/>
  <c r="M296" i="17" s="1"/>
  <c r="I296" i="17"/>
  <c r="D296" i="17"/>
  <c r="B296" i="17"/>
  <c r="A296" i="17"/>
  <c r="AE295" i="17"/>
  <c r="AD295" i="17"/>
  <c r="AB295" i="17"/>
  <c r="Y295" i="17"/>
  <c r="V295" i="17"/>
  <c r="U295" i="17"/>
  <c r="T295" i="17"/>
  <c r="R295" i="17"/>
  <c r="O295" i="17"/>
  <c r="L295" i="17" s="1"/>
  <c r="M295" i="17" s="1"/>
  <c r="N295" i="17"/>
  <c r="K295" i="17"/>
  <c r="J295" i="17"/>
  <c r="I295" i="17"/>
  <c r="D295" i="17"/>
  <c r="B295" i="17"/>
  <c r="A295" i="17"/>
  <c r="AE294" i="17"/>
  <c r="AD294" i="17"/>
  <c r="AB294" i="17"/>
  <c r="Y294" i="17"/>
  <c r="V294" i="17"/>
  <c r="U294" i="17"/>
  <c r="W294" i="17" s="1"/>
  <c r="X294" i="17" s="1"/>
  <c r="T294" i="17"/>
  <c r="R294" i="17"/>
  <c r="Q294" i="17"/>
  <c r="O294" i="17"/>
  <c r="L294" i="17" s="1"/>
  <c r="N294" i="17"/>
  <c r="M294" i="17"/>
  <c r="P294" i="17" s="1"/>
  <c r="K294" i="17"/>
  <c r="J294" i="17"/>
  <c r="I294" i="17"/>
  <c r="D294" i="17"/>
  <c r="B294" i="17"/>
  <c r="A294" i="17"/>
  <c r="AE293" i="17"/>
  <c r="AD293" i="17"/>
  <c r="AB293" i="17"/>
  <c r="Y293" i="17"/>
  <c r="V293" i="17"/>
  <c r="W293" i="17" s="1"/>
  <c r="X293" i="17" s="1"/>
  <c r="Z293" i="17" s="1"/>
  <c r="U293" i="17"/>
  <c r="T293" i="17"/>
  <c r="R293" i="17"/>
  <c r="O293" i="17"/>
  <c r="N293" i="17"/>
  <c r="L293" i="17"/>
  <c r="M293" i="17" s="1"/>
  <c r="K293" i="17"/>
  <c r="J293" i="17"/>
  <c r="I293" i="17"/>
  <c r="D293" i="17"/>
  <c r="B293" i="17"/>
  <c r="A293" i="17"/>
  <c r="AE292" i="17"/>
  <c r="AD292" i="17"/>
  <c r="AB292" i="17"/>
  <c r="Y292" i="17"/>
  <c r="V292" i="17"/>
  <c r="U292" i="17"/>
  <c r="T292" i="17"/>
  <c r="R292" i="17"/>
  <c r="Q292" i="17"/>
  <c r="P292" i="17"/>
  <c r="O292" i="17"/>
  <c r="N292" i="17"/>
  <c r="K292" i="17"/>
  <c r="J292" i="17"/>
  <c r="L292" i="17" s="1"/>
  <c r="M292" i="17" s="1"/>
  <c r="I292" i="17"/>
  <c r="D292" i="17"/>
  <c r="B292" i="17"/>
  <c r="A292" i="17"/>
  <c r="AE291" i="17"/>
  <c r="AD291" i="17"/>
  <c r="AB291" i="17"/>
  <c r="AA291" i="17"/>
  <c r="Z291" i="17"/>
  <c r="Y291" i="17"/>
  <c r="W291" i="17"/>
  <c r="X291" i="17" s="1"/>
  <c r="V291" i="17"/>
  <c r="U291" i="17"/>
  <c r="T291" i="17"/>
  <c r="R291" i="17"/>
  <c r="O291" i="17"/>
  <c r="N291" i="17"/>
  <c r="K291" i="17"/>
  <c r="J291" i="17"/>
  <c r="I291" i="17"/>
  <c r="D291" i="17"/>
  <c r="B291" i="17"/>
  <c r="A291" i="17"/>
  <c r="AE290" i="17"/>
  <c r="AD290" i="17"/>
  <c r="AB290" i="17"/>
  <c r="Y290" i="17"/>
  <c r="V290" i="17"/>
  <c r="U290" i="17"/>
  <c r="T290" i="17"/>
  <c r="R290" i="17"/>
  <c r="O290" i="17"/>
  <c r="N290" i="17"/>
  <c r="L290" i="17"/>
  <c r="M290" i="17" s="1"/>
  <c r="K290" i="17"/>
  <c r="J290" i="17"/>
  <c r="I290" i="17"/>
  <c r="D290" i="17"/>
  <c r="B290" i="17"/>
  <c r="A290" i="17"/>
  <c r="AE289" i="17"/>
  <c r="AD289" i="17"/>
  <c r="AB289" i="17"/>
  <c r="Y289" i="17"/>
  <c r="V289" i="17"/>
  <c r="W289" i="17" s="1"/>
  <c r="X289" i="17" s="1"/>
  <c r="U289" i="17"/>
  <c r="T289" i="17"/>
  <c r="R289" i="17"/>
  <c r="O289" i="17"/>
  <c r="N289" i="17"/>
  <c r="L289" i="17"/>
  <c r="M289" i="17" s="1"/>
  <c r="K289" i="17"/>
  <c r="J289" i="17"/>
  <c r="I289" i="17"/>
  <c r="D289" i="17"/>
  <c r="B289" i="17"/>
  <c r="A289" i="17"/>
  <c r="AE288" i="17"/>
  <c r="AD288" i="17"/>
  <c r="AB288" i="17"/>
  <c r="Y288" i="17"/>
  <c r="V288" i="17"/>
  <c r="U288" i="17"/>
  <c r="W288" i="17" s="1"/>
  <c r="X288" i="17" s="1"/>
  <c r="T288" i="17"/>
  <c r="R288" i="17"/>
  <c r="O288" i="17"/>
  <c r="L288" i="17" s="1"/>
  <c r="M288" i="17" s="1"/>
  <c r="N288" i="17"/>
  <c r="K288" i="17"/>
  <c r="J288" i="17"/>
  <c r="I288" i="17"/>
  <c r="D288" i="17"/>
  <c r="B288" i="17"/>
  <c r="A288" i="17"/>
  <c r="AE287" i="17"/>
  <c r="AD287" i="17"/>
  <c r="AB287" i="17"/>
  <c r="Y287" i="17"/>
  <c r="V287" i="17"/>
  <c r="U287" i="17"/>
  <c r="T287" i="17"/>
  <c r="R287" i="17"/>
  <c r="O287" i="17"/>
  <c r="N287" i="17"/>
  <c r="K287" i="17"/>
  <c r="J287" i="17"/>
  <c r="L287" i="17" s="1"/>
  <c r="M287" i="17" s="1"/>
  <c r="I287" i="17"/>
  <c r="D287" i="17"/>
  <c r="B287" i="17"/>
  <c r="A287" i="17"/>
  <c r="AE286" i="17"/>
  <c r="AD286" i="17"/>
  <c r="AB286" i="17"/>
  <c r="AA286" i="17"/>
  <c r="Y286" i="17"/>
  <c r="V286" i="17"/>
  <c r="U286" i="17"/>
  <c r="W286" i="17" s="1"/>
  <c r="X286" i="17" s="1"/>
  <c r="Z286" i="17" s="1"/>
  <c r="T286" i="17"/>
  <c r="R286" i="17"/>
  <c r="O286" i="17"/>
  <c r="L286" i="17" s="1"/>
  <c r="N286" i="17"/>
  <c r="M286" i="17"/>
  <c r="K286" i="17"/>
  <c r="J286" i="17"/>
  <c r="I286" i="17"/>
  <c r="D286" i="17"/>
  <c r="B286" i="17"/>
  <c r="A286" i="17"/>
  <c r="AE285" i="17"/>
  <c r="AD285" i="17"/>
  <c r="AB285" i="17"/>
  <c r="AA285" i="17"/>
  <c r="Y285" i="17"/>
  <c r="V285" i="17"/>
  <c r="W285" i="17" s="1"/>
  <c r="X285" i="17" s="1"/>
  <c r="Z285" i="17" s="1"/>
  <c r="U285" i="17"/>
  <c r="T285" i="17"/>
  <c r="R285" i="17"/>
  <c r="O285" i="17"/>
  <c r="N285" i="17"/>
  <c r="L285" i="17"/>
  <c r="M285" i="17" s="1"/>
  <c r="K285" i="17"/>
  <c r="J285" i="17"/>
  <c r="I285" i="17"/>
  <c r="D285" i="17"/>
  <c r="B285" i="17"/>
  <c r="A285" i="17"/>
  <c r="AE284" i="17"/>
  <c r="AD284" i="17"/>
  <c r="AB284" i="17"/>
  <c r="Y284" i="17"/>
  <c r="V284" i="17"/>
  <c r="U284" i="17"/>
  <c r="W284" i="17" s="1"/>
  <c r="X284" i="17" s="1"/>
  <c r="T284" i="17"/>
  <c r="R284" i="17"/>
  <c r="Q284" i="17"/>
  <c r="P284" i="17"/>
  <c r="O284" i="17"/>
  <c r="N284" i="17"/>
  <c r="L284" i="17"/>
  <c r="M284" i="17" s="1"/>
  <c r="K284" i="17"/>
  <c r="J284" i="17"/>
  <c r="I284" i="17"/>
  <c r="D284" i="17"/>
  <c r="B284" i="17"/>
  <c r="A284" i="17"/>
  <c r="AE283" i="17"/>
  <c r="AD283" i="17"/>
  <c r="AB283" i="17"/>
  <c r="AA283" i="17"/>
  <c r="Z283" i="17"/>
  <c r="Y283" i="17"/>
  <c r="X283" i="17"/>
  <c r="V283" i="17"/>
  <c r="U283" i="17"/>
  <c r="W283" i="17" s="1"/>
  <c r="T283" i="17"/>
  <c r="R283" i="17"/>
  <c r="P283" i="17"/>
  <c r="O283" i="17"/>
  <c r="N283" i="17"/>
  <c r="L283" i="17"/>
  <c r="M283" i="17" s="1"/>
  <c r="Q283" i="17" s="1"/>
  <c r="K283" i="17"/>
  <c r="J283" i="17"/>
  <c r="I283" i="17"/>
  <c r="D283" i="17"/>
  <c r="B283" i="17"/>
  <c r="A283" i="17"/>
  <c r="AE282" i="17"/>
  <c r="AD282" i="17"/>
  <c r="AB282" i="17"/>
  <c r="Y282" i="17"/>
  <c r="V282" i="17"/>
  <c r="U282" i="17"/>
  <c r="W282" i="17" s="1"/>
  <c r="X282" i="17" s="1"/>
  <c r="Z282" i="17" s="1"/>
  <c r="T282" i="17"/>
  <c r="R282" i="17"/>
  <c r="O282" i="17"/>
  <c r="N282" i="17"/>
  <c r="K282" i="17"/>
  <c r="J282" i="17"/>
  <c r="L282" i="17" s="1"/>
  <c r="M282" i="17" s="1"/>
  <c r="I282" i="17"/>
  <c r="D282" i="17"/>
  <c r="B282" i="17"/>
  <c r="A282" i="17"/>
  <c r="AE281" i="17"/>
  <c r="AD281" i="17"/>
  <c r="AB281" i="17"/>
  <c r="AA281" i="17"/>
  <c r="Y281" i="17"/>
  <c r="W281" i="17"/>
  <c r="X281" i="17" s="1"/>
  <c r="Z281" i="17" s="1"/>
  <c r="V281" i="17"/>
  <c r="U281" i="17"/>
  <c r="T281" i="17"/>
  <c r="R281" i="17"/>
  <c r="O281" i="17"/>
  <c r="L281" i="17" s="1"/>
  <c r="N281" i="17"/>
  <c r="M281" i="17"/>
  <c r="K281" i="17"/>
  <c r="J281" i="17"/>
  <c r="I281" i="17"/>
  <c r="D281" i="17"/>
  <c r="B281" i="17"/>
  <c r="A281" i="17"/>
  <c r="AE280" i="17"/>
  <c r="AD280" i="17"/>
  <c r="AB280" i="17"/>
  <c r="Y280" i="17"/>
  <c r="V280" i="17"/>
  <c r="U280" i="17"/>
  <c r="W280" i="17" s="1"/>
  <c r="X280" i="17" s="1"/>
  <c r="T280" i="17"/>
  <c r="R280" i="17"/>
  <c r="O280" i="17"/>
  <c r="N280" i="17"/>
  <c r="L280" i="17"/>
  <c r="M280" i="17" s="1"/>
  <c r="K280" i="17"/>
  <c r="J280" i="17"/>
  <c r="I280" i="17"/>
  <c r="D280" i="17"/>
  <c r="B280" i="17"/>
  <c r="A280" i="17"/>
  <c r="AE279" i="17"/>
  <c r="AD279" i="17"/>
  <c r="AB279" i="17"/>
  <c r="Y279" i="17"/>
  <c r="V279" i="17"/>
  <c r="U279" i="17"/>
  <c r="W279" i="17" s="1"/>
  <c r="X279" i="17" s="1"/>
  <c r="T279" i="17"/>
  <c r="R279" i="17"/>
  <c r="O279" i="17"/>
  <c r="N279" i="17"/>
  <c r="L279" i="17"/>
  <c r="M279" i="17" s="1"/>
  <c r="Q279" i="17" s="1"/>
  <c r="K279" i="17"/>
  <c r="J279" i="17"/>
  <c r="I279" i="17"/>
  <c r="D279" i="17"/>
  <c r="B279" i="17"/>
  <c r="A279" i="17"/>
  <c r="AE278" i="17"/>
  <c r="AD278" i="17"/>
  <c r="AB278" i="17"/>
  <c r="Y278" i="17"/>
  <c r="V278" i="17"/>
  <c r="U278" i="17"/>
  <c r="T278" i="17"/>
  <c r="R278" i="17"/>
  <c r="O278" i="17"/>
  <c r="N278" i="17"/>
  <c r="L278" i="17"/>
  <c r="M278" i="17" s="1"/>
  <c r="K278" i="17"/>
  <c r="J278" i="17"/>
  <c r="I278" i="17"/>
  <c r="D278" i="17"/>
  <c r="B278" i="17"/>
  <c r="A278" i="17"/>
  <c r="AE277" i="17"/>
  <c r="AD277" i="17"/>
  <c r="AB277" i="17"/>
  <c r="Z277" i="17"/>
  <c r="Y277" i="17"/>
  <c r="W277" i="17"/>
  <c r="X277" i="17" s="1"/>
  <c r="AA277" i="17" s="1"/>
  <c r="V277" i="17"/>
  <c r="U277" i="17"/>
  <c r="T277" i="17"/>
  <c r="R277" i="17"/>
  <c r="O277" i="17"/>
  <c r="N277" i="17"/>
  <c r="K277" i="17"/>
  <c r="J277" i="17"/>
  <c r="L277" i="17" s="1"/>
  <c r="M277" i="17" s="1"/>
  <c r="I277" i="17"/>
  <c r="D277" i="17"/>
  <c r="B277" i="17"/>
  <c r="A277" i="17"/>
  <c r="AE276" i="17"/>
  <c r="AD276" i="17"/>
  <c r="AB276" i="17"/>
  <c r="Y276" i="17"/>
  <c r="V276" i="17"/>
  <c r="U276" i="17"/>
  <c r="W276" i="17" s="1"/>
  <c r="X276" i="17" s="1"/>
  <c r="T276" i="17"/>
  <c r="R276" i="17"/>
  <c r="O276" i="17"/>
  <c r="L276" i="17" s="1"/>
  <c r="M276" i="17" s="1"/>
  <c r="P276" i="17" s="1"/>
  <c r="N276" i="17"/>
  <c r="K276" i="17"/>
  <c r="J276" i="17"/>
  <c r="I276" i="17"/>
  <c r="D276" i="17"/>
  <c r="B276" i="17"/>
  <c r="A276" i="17"/>
  <c r="AE275" i="17"/>
  <c r="AD275" i="17"/>
  <c r="AB275" i="17"/>
  <c r="Y275" i="17"/>
  <c r="V275" i="17"/>
  <c r="W275" i="17" s="1"/>
  <c r="X275" i="17" s="1"/>
  <c r="U275" i="17"/>
  <c r="T275" i="17"/>
  <c r="R275" i="17"/>
  <c r="O275" i="17"/>
  <c r="N275" i="17"/>
  <c r="K275" i="17"/>
  <c r="J275" i="17"/>
  <c r="I275" i="17"/>
  <c r="D275" i="17"/>
  <c r="B275" i="17"/>
  <c r="A275" i="17"/>
  <c r="AE274" i="17"/>
  <c r="AD274" i="17"/>
  <c r="AB274" i="17"/>
  <c r="Y274" i="17"/>
  <c r="V274" i="17"/>
  <c r="U274" i="17"/>
  <c r="T274" i="17"/>
  <c r="R274" i="17"/>
  <c r="O274" i="17"/>
  <c r="N274" i="17"/>
  <c r="L274" i="17"/>
  <c r="M274" i="17" s="1"/>
  <c r="K274" i="17"/>
  <c r="J274" i="17"/>
  <c r="I274" i="17"/>
  <c r="D274" i="17"/>
  <c r="B274" i="17"/>
  <c r="A274" i="17"/>
  <c r="AE273" i="17"/>
  <c r="AD273" i="17"/>
  <c r="AB273" i="17"/>
  <c r="Z273" i="17"/>
  <c r="Y273" i="17"/>
  <c r="V273" i="17"/>
  <c r="U273" i="17"/>
  <c r="W273" i="17" s="1"/>
  <c r="X273" i="17" s="1"/>
  <c r="AA273" i="17" s="1"/>
  <c r="T273" i="17"/>
  <c r="R273" i="17"/>
  <c r="O273" i="17"/>
  <c r="L273" i="17" s="1"/>
  <c r="M273" i="17" s="1"/>
  <c r="N273" i="17"/>
  <c r="K273" i="17"/>
  <c r="J273" i="17"/>
  <c r="I273" i="17"/>
  <c r="D273" i="17"/>
  <c r="B273" i="17"/>
  <c r="A273" i="17"/>
  <c r="AE272" i="17"/>
  <c r="AD272" i="17"/>
  <c r="AB272" i="17"/>
  <c r="Y272" i="17"/>
  <c r="V272" i="17"/>
  <c r="U272" i="17"/>
  <c r="T272" i="17"/>
  <c r="R272" i="17"/>
  <c r="O272" i="17"/>
  <c r="N272" i="17"/>
  <c r="L272" i="17"/>
  <c r="M272" i="17" s="1"/>
  <c r="K272" i="17"/>
  <c r="J272" i="17"/>
  <c r="I272" i="17"/>
  <c r="D272" i="17"/>
  <c r="B272" i="17"/>
  <c r="A272" i="17"/>
  <c r="AE271" i="17"/>
  <c r="AD271" i="17"/>
  <c r="AB271" i="17"/>
  <c r="Y271" i="17"/>
  <c r="V271" i="17"/>
  <c r="U271" i="17"/>
  <c r="W271" i="17" s="1"/>
  <c r="X271" i="17" s="1"/>
  <c r="T271" i="17"/>
  <c r="R271" i="17"/>
  <c r="O271" i="17"/>
  <c r="N271" i="17"/>
  <c r="K271" i="17"/>
  <c r="J271" i="17"/>
  <c r="L271" i="17" s="1"/>
  <c r="M271" i="17" s="1"/>
  <c r="Q271" i="17" s="1"/>
  <c r="I271" i="17"/>
  <c r="D271" i="17"/>
  <c r="B271" i="17"/>
  <c r="A271" i="17"/>
  <c r="AE270" i="17"/>
  <c r="AD270" i="17"/>
  <c r="AB270" i="17"/>
  <c r="Y270" i="17"/>
  <c r="V270" i="17"/>
  <c r="U270" i="17"/>
  <c r="T270" i="17"/>
  <c r="R270" i="17"/>
  <c r="O270" i="17"/>
  <c r="N270" i="17"/>
  <c r="L270" i="17"/>
  <c r="M270" i="17" s="1"/>
  <c r="K270" i="17"/>
  <c r="J270" i="17"/>
  <c r="I270" i="17"/>
  <c r="D270" i="17"/>
  <c r="B270" i="17"/>
  <c r="A270" i="17"/>
  <c r="AE269" i="17"/>
  <c r="AD269" i="17"/>
  <c r="AB269" i="17"/>
  <c r="Y269" i="17"/>
  <c r="V269" i="17"/>
  <c r="U269" i="17"/>
  <c r="W269" i="17" s="1"/>
  <c r="X269" i="17" s="1"/>
  <c r="T269" i="17"/>
  <c r="R269" i="17"/>
  <c r="O269" i="17"/>
  <c r="N269" i="17"/>
  <c r="K269" i="17"/>
  <c r="J269" i="17"/>
  <c r="L269" i="17" s="1"/>
  <c r="M269" i="17" s="1"/>
  <c r="Q269" i="17" s="1"/>
  <c r="I269" i="17"/>
  <c r="D269" i="17"/>
  <c r="B269" i="17"/>
  <c r="A269" i="17"/>
  <c r="AE268" i="17"/>
  <c r="Y268" i="17" s="1"/>
  <c r="W268" i="17"/>
  <c r="AB268" i="17" s="1"/>
  <c r="T268" i="17"/>
  <c r="N268" i="17"/>
  <c r="L268" i="17"/>
  <c r="R268" i="17" s="1"/>
  <c r="K268" i="17"/>
  <c r="J268" i="17"/>
  <c r="I268" i="17"/>
  <c r="AE265" i="17"/>
  <c r="AD265" i="17"/>
  <c r="AB265" i="17"/>
  <c r="AA265" i="17"/>
  <c r="Y265" i="17"/>
  <c r="X265" i="17"/>
  <c r="Z265" i="17" s="1"/>
  <c r="W265" i="17"/>
  <c r="V265" i="17"/>
  <c r="U265" i="17"/>
  <c r="T265" i="17"/>
  <c r="R265" i="17"/>
  <c r="O265" i="17"/>
  <c r="N265" i="17"/>
  <c r="K265" i="17"/>
  <c r="J265" i="17"/>
  <c r="I265" i="17"/>
  <c r="D265" i="17"/>
  <c r="B265" i="17"/>
  <c r="A265" i="17"/>
  <c r="AE264" i="17"/>
  <c r="AD264" i="17"/>
  <c r="AB264" i="17"/>
  <c r="Y264" i="17"/>
  <c r="W264" i="17"/>
  <c r="X264" i="17" s="1"/>
  <c r="V264" i="17"/>
  <c r="U264" i="17"/>
  <c r="T264" i="17"/>
  <c r="R264" i="17"/>
  <c r="O264" i="17"/>
  <c r="N264" i="17"/>
  <c r="K264" i="17"/>
  <c r="J264" i="17"/>
  <c r="L264" i="17" s="1"/>
  <c r="M264" i="17" s="1"/>
  <c r="I264" i="17"/>
  <c r="D264" i="17"/>
  <c r="B264" i="17"/>
  <c r="A264" i="17"/>
  <c r="AE263" i="17"/>
  <c r="AD263" i="17"/>
  <c r="AB263" i="17"/>
  <c r="Y263" i="17"/>
  <c r="W263" i="17"/>
  <c r="X263" i="17" s="1"/>
  <c r="V263" i="17"/>
  <c r="U263" i="17"/>
  <c r="T263" i="17"/>
  <c r="R263" i="17"/>
  <c r="O263" i="17"/>
  <c r="N263" i="17"/>
  <c r="K263" i="17"/>
  <c r="J263" i="17"/>
  <c r="I263" i="17"/>
  <c r="D263" i="17"/>
  <c r="B263" i="17"/>
  <c r="A263" i="17"/>
  <c r="AE262" i="17"/>
  <c r="AD262" i="17"/>
  <c r="AB262" i="17"/>
  <c r="Y262" i="17"/>
  <c r="V262" i="17"/>
  <c r="W262" i="17" s="1"/>
  <c r="X262" i="17" s="1"/>
  <c r="U262" i="17"/>
  <c r="T262" i="17"/>
  <c r="R262" i="17"/>
  <c r="Q262" i="17"/>
  <c r="P262" i="17"/>
  <c r="O262" i="17"/>
  <c r="L262" i="17" s="1"/>
  <c r="M262" i="17" s="1"/>
  <c r="N262" i="17"/>
  <c r="K262" i="17"/>
  <c r="J262" i="17"/>
  <c r="I262" i="17"/>
  <c r="D262" i="17"/>
  <c r="B262" i="17"/>
  <c r="A262" i="17"/>
  <c r="AE261" i="17"/>
  <c r="AD261" i="17"/>
  <c r="AB261" i="17"/>
  <c r="Y261" i="17"/>
  <c r="X261" i="17"/>
  <c r="AA261" i="17" s="1"/>
  <c r="V261" i="17"/>
  <c r="U261" i="17"/>
  <c r="W261" i="17" s="1"/>
  <c r="T261" i="17"/>
  <c r="R261" i="17"/>
  <c r="O261" i="17"/>
  <c r="N261" i="17"/>
  <c r="K261" i="17"/>
  <c r="J261" i="17"/>
  <c r="L261" i="17" s="1"/>
  <c r="M261" i="17" s="1"/>
  <c r="I261" i="17"/>
  <c r="D261" i="17"/>
  <c r="B261" i="17"/>
  <c r="A261" i="17"/>
  <c r="AE260" i="17"/>
  <c r="AD260" i="17"/>
  <c r="AB260" i="17"/>
  <c r="Z260" i="17"/>
  <c r="Y260" i="17"/>
  <c r="W260" i="17"/>
  <c r="X260" i="17" s="1"/>
  <c r="AA260" i="17" s="1"/>
  <c r="V260" i="17"/>
  <c r="U260" i="17"/>
  <c r="T260" i="17"/>
  <c r="R260" i="17"/>
  <c r="O260" i="17"/>
  <c r="N260" i="17"/>
  <c r="L260" i="17"/>
  <c r="M260" i="17" s="1"/>
  <c r="K260" i="17"/>
  <c r="J260" i="17"/>
  <c r="I260" i="17"/>
  <c r="D260" i="17"/>
  <c r="B260" i="17"/>
  <c r="A260" i="17"/>
  <c r="AE259" i="17"/>
  <c r="AD259" i="17"/>
  <c r="AB259" i="17"/>
  <c r="Y259" i="17"/>
  <c r="V259" i="17"/>
  <c r="U259" i="17"/>
  <c r="W259" i="17" s="1"/>
  <c r="X259" i="17" s="1"/>
  <c r="T259" i="17"/>
  <c r="R259" i="17"/>
  <c r="Q259" i="17"/>
  <c r="P259" i="17"/>
  <c r="O259" i="17"/>
  <c r="N259" i="17"/>
  <c r="M259" i="17"/>
  <c r="K259" i="17"/>
  <c r="J259" i="17"/>
  <c r="L259" i="17" s="1"/>
  <c r="I259" i="17"/>
  <c r="D259" i="17"/>
  <c r="B259" i="17"/>
  <c r="A259" i="17"/>
  <c r="AE258" i="17"/>
  <c r="AD258" i="17"/>
  <c r="AB258" i="17"/>
  <c r="Y258" i="17"/>
  <c r="V258" i="17"/>
  <c r="W258" i="17" s="1"/>
  <c r="X258" i="17" s="1"/>
  <c r="U258" i="17"/>
  <c r="T258" i="17"/>
  <c r="R258" i="17"/>
  <c r="O258" i="17"/>
  <c r="N258" i="17"/>
  <c r="M258" i="17"/>
  <c r="K258" i="17"/>
  <c r="J258" i="17"/>
  <c r="L258" i="17" s="1"/>
  <c r="I258" i="17"/>
  <c r="D258" i="17"/>
  <c r="B258" i="17"/>
  <c r="A258" i="17"/>
  <c r="AE257" i="17"/>
  <c r="AD257" i="17"/>
  <c r="AB257" i="17"/>
  <c r="Y257" i="17"/>
  <c r="V257" i="17"/>
  <c r="U257" i="17"/>
  <c r="T257" i="17"/>
  <c r="R257" i="17"/>
  <c r="O257" i="17"/>
  <c r="N257" i="17"/>
  <c r="K257" i="17"/>
  <c r="J257" i="17"/>
  <c r="L257" i="17" s="1"/>
  <c r="M257" i="17" s="1"/>
  <c r="I257" i="17"/>
  <c r="D257" i="17"/>
  <c r="B257" i="17"/>
  <c r="A257" i="17"/>
  <c r="AE256" i="17"/>
  <c r="AD256" i="17"/>
  <c r="AB256" i="17"/>
  <c r="Y256" i="17"/>
  <c r="W256" i="17"/>
  <c r="X256" i="17" s="1"/>
  <c r="V256" i="17"/>
  <c r="U256" i="17"/>
  <c r="T256" i="17"/>
  <c r="R256" i="17"/>
  <c r="O256" i="17"/>
  <c r="L256" i="17" s="1"/>
  <c r="M256" i="17" s="1"/>
  <c r="P256" i="17" s="1"/>
  <c r="N256" i="17"/>
  <c r="K256" i="17"/>
  <c r="J256" i="17"/>
  <c r="I256" i="17"/>
  <c r="D256" i="17"/>
  <c r="B256" i="17"/>
  <c r="A256" i="17"/>
  <c r="AE255" i="17"/>
  <c r="AD255" i="17"/>
  <c r="AB255" i="17"/>
  <c r="Z255" i="17"/>
  <c r="Y255" i="17"/>
  <c r="X255" i="17"/>
  <c r="AA255" i="17" s="1"/>
  <c r="V255" i="17"/>
  <c r="U255" i="17"/>
  <c r="W255" i="17" s="1"/>
  <c r="T255" i="17"/>
  <c r="R255" i="17"/>
  <c r="O255" i="17"/>
  <c r="N255" i="17"/>
  <c r="K255" i="17"/>
  <c r="J255" i="17"/>
  <c r="I255" i="17"/>
  <c r="D255" i="17"/>
  <c r="B255" i="17"/>
  <c r="A255" i="17"/>
  <c r="AE254" i="17"/>
  <c r="AD254" i="17"/>
  <c r="AB254" i="17"/>
  <c r="Y254" i="17"/>
  <c r="W254" i="17"/>
  <c r="X254" i="17" s="1"/>
  <c r="V254" i="17"/>
  <c r="U254" i="17"/>
  <c r="T254" i="17"/>
  <c r="R254" i="17"/>
  <c r="O254" i="17"/>
  <c r="N254" i="17"/>
  <c r="L254" i="17"/>
  <c r="M254" i="17" s="1"/>
  <c r="Q254" i="17" s="1"/>
  <c r="K254" i="17"/>
  <c r="J254" i="17"/>
  <c r="I254" i="17"/>
  <c r="D254" i="17"/>
  <c r="B254" i="17"/>
  <c r="A254" i="17"/>
  <c r="AE253" i="17"/>
  <c r="AD253" i="17"/>
  <c r="AB253" i="17"/>
  <c r="Y253" i="17"/>
  <c r="W253" i="17"/>
  <c r="X253" i="17" s="1"/>
  <c r="V253" i="17"/>
  <c r="U253" i="17"/>
  <c r="T253" i="17"/>
  <c r="R253" i="17"/>
  <c r="Q253" i="17"/>
  <c r="O253" i="17"/>
  <c r="N253" i="17"/>
  <c r="K253" i="17"/>
  <c r="J253" i="17"/>
  <c r="L253" i="17" s="1"/>
  <c r="M253" i="17" s="1"/>
  <c r="P253" i="17" s="1"/>
  <c r="I253" i="17"/>
  <c r="D253" i="17"/>
  <c r="B253" i="17"/>
  <c r="A253" i="17"/>
  <c r="AE252" i="17"/>
  <c r="AD252" i="17"/>
  <c r="AB252" i="17"/>
  <c r="Y252" i="17"/>
  <c r="X252" i="17"/>
  <c r="V252" i="17"/>
  <c r="W252" i="17" s="1"/>
  <c r="U252" i="17"/>
  <c r="T252" i="17"/>
  <c r="R252" i="17"/>
  <c r="Q252" i="17"/>
  <c r="O252" i="17"/>
  <c r="N252" i="17"/>
  <c r="L252" i="17"/>
  <c r="M252" i="17" s="1"/>
  <c r="P252" i="17" s="1"/>
  <c r="K252" i="17"/>
  <c r="J252" i="17"/>
  <c r="I252" i="17"/>
  <c r="D252" i="17"/>
  <c r="B252" i="17"/>
  <c r="A252" i="17"/>
  <c r="AE251" i="17"/>
  <c r="AD251" i="17"/>
  <c r="AB251" i="17"/>
  <c r="AA251" i="17"/>
  <c r="Z251" i="17"/>
  <c r="Y251" i="17"/>
  <c r="W251" i="17"/>
  <c r="X251" i="17" s="1"/>
  <c r="V251" i="17"/>
  <c r="U251" i="17"/>
  <c r="T251" i="17"/>
  <c r="R251" i="17"/>
  <c r="O251" i="17"/>
  <c r="N251" i="17"/>
  <c r="K251" i="17"/>
  <c r="J251" i="17"/>
  <c r="I251" i="17"/>
  <c r="D251" i="17"/>
  <c r="B251" i="17"/>
  <c r="A251" i="17"/>
  <c r="AE250" i="17"/>
  <c r="AD250" i="17"/>
  <c r="AB250" i="17"/>
  <c r="AA250" i="17"/>
  <c r="Z250" i="17"/>
  <c r="Y250" i="17"/>
  <c r="X250" i="17"/>
  <c r="W250" i="17"/>
  <c r="V250" i="17"/>
  <c r="U250" i="17"/>
  <c r="T250" i="17"/>
  <c r="R250" i="17"/>
  <c r="O250" i="17"/>
  <c r="L250" i="17" s="1"/>
  <c r="M250" i="17" s="1"/>
  <c r="Q250" i="17" s="1"/>
  <c r="N250" i="17"/>
  <c r="K250" i="17"/>
  <c r="J250" i="17"/>
  <c r="I250" i="17"/>
  <c r="D250" i="17"/>
  <c r="B250" i="17"/>
  <c r="A250" i="17"/>
  <c r="AE249" i="17"/>
  <c r="AD249" i="17"/>
  <c r="AB249" i="17"/>
  <c r="Y249" i="17"/>
  <c r="V249" i="17"/>
  <c r="U249" i="17"/>
  <c r="W249" i="17" s="1"/>
  <c r="X249" i="17" s="1"/>
  <c r="T249" i="17"/>
  <c r="R249" i="17"/>
  <c r="O249" i="17"/>
  <c r="N249" i="17"/>
  <c r="K249" i="17"/>
  <c r="J249" i="17"/>
  <c r="L249" i="17" s="1"/>
  <c r="M249" i="17" s="1"/>
  <c r="I249" i="17"/>
  <c r="D249" i="17"/>
  <c r="B249" i="17"/>
  <c r="A249" i="17"/>
  <c r="AE248" i="17"/>
  <c r="AD248" i="17"/>
  <c r="AB248" i="17"/>
  <c r="Z248" i="17"/>
  <c r="Y248" i="17"/>
  <c r="V248" i="17"/>
  <c r="W248" i="17" s="1"/>
  <c r="X248" i="17" s="1"/>
  <c r="AA248" i="17" s="1"/>
  <c r="U248" i="17"/>
  <c r="T248" i="17"/>
  <c r="R248" i="17"/>
  <c r="O248" i="17"/>
  <c r="L248" i="17" s="1"/>
  <c r="M248" i="17" s="1"/>
  <c r="Q248" i="17" s="1"/>
  <c r="N248" i="17"/>
  <c r="K248" i="17"/>
  <c r="J248" i="17"/>
  <c r="I248" i="17"/>
  <c r="D248" i="17"/>
  <c r="B248" i="17"/>
  <c r="A248" i="17"/>
  <c r="AE247" i="17"/>
  <c r="AD247" i="17"/>
  <c r="AB247" i="17"/>
  <c r="Y247" i="17"/>
  <c r="W247" i="17"/>
  <c r="X247" i="17" s="1"/>
  <c r="V247" i="17"/>
  <c r="U247" i="17"/>
  <c r="T247" i="17"/>
  <c r="R247" i="17"/>
  <c r="O247" i="17"/>
  <c r="N247" i="17"/>
  <c r="K247" i="17"/>
  <c r="J247" i="17"/>
  <c r="I247" i="17"/>
  <c r="D247" i="17"/>
  <c r="B247" i="17"/>
  <c r="A247" i="17"/>
  <c r="AE246" i="17"/>
  <c r="AD246" i="17"/>
  <c r="AB246" i="17"/>
  <c r="Y246" i="17"/>
  <c r="V246" i="17"/>
  <c r="W246" i="17" s="1"/>
  <c r="X246" i="17" s="1"/>
  <c r="U246" i="17"/>
  <c r="T246" i="17"/>
  <c r="R246" i="17"/>
  <c r="O246" i="17"/>
  <c r="N246" i="17"/>
  <c r="K246" i="17"/>
  <c r="J246" i="17"/>
  <c r="L246" i="17" s="1"/>
  <c r="M246" i="17" s="1"/>
  <c r="I246" i="17"/>
  <c r="D246" i="17"/>
  <c r="B246" i="17"/>
  <c r="A246" i="17"/>
  <c r="AE245" i="17"/>
  <c r="AD245" i="17"/>
  <c r="AB245" i="17"/>
  <c r="Y245" i="17"/>
  <c r="W245" i="17"/>
  <c r="X245" i="17" s="1"/>
  <c r="AA245" i="17" s="1"/>
  <c r="V245" i="17"/>
  <c r="U245" i="17"/>
  <c r="T245" i="17"/>
  <c r="R245" i="17"/>
  <c r="O245" i="17"/>
  <c r="N245" i="17"/>
  <c r="K245" i="17"/>
  <c r="J245" i="17"/>
  <c r="I245" i="17"/>
  <c r="D245" i="17"/>
  <c r="B245" i="17"/>
  <c r="A245" i="17"/>
  <c r="AE244" i="17"/>
  <c r="AD244" i="17"/>
  <c r="AB244" i="17"/>
  <c r="Y244" i="17"/>
  <c r="V244" i="17"/>
  <c r="W244" i="17" s="1"/>
  <c r="X244" i="17" s="1"/>
  <c r="U244" i="17"/>
  <c r="T244" i="17"/>
  <c r="R244" i="17"/>
  <c r="O244" i="17"/>
  <c r="N244" i="17"/>
  <c r="L244" i="17"/>
  <c r="M244" i="17" s="1"/>
  <c r="K244" i="17"/>
  <c r="J244" i="17"/>
  <c r="I244" i="17"/>
  <c r="D244" i="17"/>
  <c r="B244" i="17"/>
  <c r="A244" i="17"/>
  <c r="AE243" i="17"/>
  <c r="AD243" i="17"/>
  <c r="AB243" i="17"/>
  <c r="Z243" i="17"/>
  <c r="Y243" i="17"/>
  <c r="V243" i="17"/>
  <c r="U243" i="17"/>
  <c r="W243" i="17" s="1"/>
  <c r="X243" i="17" s="1"/>
  <c r="AA243" i="17" s="1"/>
  <c r="T243" i="17"/>
  <c r="R243" i="17"/>
  <c r="O243" i="17"/>
  <c r="N243" i="17"/>
  <c r="K243" i="17"/>
  <c r="J243" i="17"/>
  <c r="I243" i="17"/>
  <c r="D243" i="17"/>
  <c r="B243" i="17"/>
  <c r="A243" i="17"/>
  <c r="AE242" i="17"/>
  <c r="AD242" i="17"/>
  <c r="AB242" i="17"/>
  <c r="Y242" i="17"/>
  <c r="V242" i="17"/>
  <c r="W242" i="17" s="1"/>
  <c r="X242" i="17" s="1"/>
  <c r="U242" i="17"/>
  <c r="T242" i="17"/>
  <c r="R242" i="17"/>
  <c r="O242" i="17"/>
  <c r="N242" i="17"/>
  <c r="K242" i="17"/>
  <c r="J242" i="17"/>
  <c r="L242" i="17" s="1"/>
  <c r="M242" i="17" s="1"/>
  <c r="I242" i="17"/>
  <c r="D242" i="17"/>
  <c r="B242" i="17"/>
  <c r="A242" i="17"/>
  <c r="AE241" i="17"/>
  <c r="AD241" i="17"/>
  <c r="AB241" i="17"/>
  <c r="Y241" i="17"/>
  <c r="X241" i="17"/>
  <c r="V241" i="17"/>
  <c r="U241" i="17"/>
  <c r="W241" i="17" s="1"/>
  <c r="T241" i="17"/>
  <c r="R241" i="17"/>
  <c r="O241" i="17"/>
  <c r="N241" i="17"/>
  <c r="K241" i="17"/>
  <c r="J241" i="17"/>
  <c r="L241" i="17" s="1"/>
  <c r="M241" i="17" s="1"/>
  <c r="I241" i="17"/>
  <c r="D241" i="17"/>
  <c r="B241" i="17"/>
  <c r="A241" i="17"/>
  <c r="AE240" i="17"/>
  <c r="AD240" i="17"/>
  <c r="AB240" i="17"/>
  <c r="Y240" i="17"/>
  <c r="W240" i="17"/>
  <c r="X240" i="17" s="1"/>
  <c r="V240" i="17"/>
  <c r="U240" i="17"/>
  <c r="T240" i="17"/>
  <c r="R240" i="17"/>
  <c r="Q240" i="17"/>
  <c r="O240" i="17"/>
  <c r="L240" i="17" s="1"/>
  <c r="M240" i="17" s="1"/>
  <c r="P240" i="17" s="1"/>
  <c r="N240" i="17"/>
  <c r="K240" i="17"/>
  <c r="J240" i="17"/>
  <c r="I240" i="17"/>
  <c r="D240" i="17"/>
  <c r="B240" i="17"/>
  <c r="A240" i="17"/>
  <c r="AE239" i="17"/>
  <c r="AD239" i="17"/>
  <c r="AB239" i="17"/>
  <c r="Y239" i="17"/>
  <c r="V239" i="17"/>
  <c r="U239" i="17"/>
  <c r="W239" i="17" s="1"/>
  <c r="X239" i="17" s="1"/>
  <c r="T239" i="17"/>
  <c r="R239" i="17"/>
  <c r="O239" i="17"/>
  <c r="N239" i="17"/>
  <c r="M239" i="17"/>
  <c r="K239" i="17"/>
  <c r="J239" i="17"/>
  <c r="L239" i="17" s="1"/>
  <c r="I239" i="17"/>
  <c r="D239" i="17"/>
  <c r="B239" i="17"/>
  <c r="A239" i="17"/>
  <c r="AE238" i="17"/>
  <c r="AD238" i="17"/>
  <c r="AB238" i="17"/>
  <c r="AA238" i="17"/>
  <c r="Z238" i="17"/>
  <c r="Y238" i="17"/>
  <c r="W238" i="17"/>
  <c r="X238" i="17" s="1"/>
  <c r="V238" i="17"/>
  <c r="U238" i="17"/>
  <c r="T238" i="17"/>
  <c r="R238" i="17"/>
  <c r="O238" i="17"/>
  <c r="N238" i="17"/>
  <c r="M238" i="17"/>
  <c r="K238" i="17"/>
  <c r="J238" i="17"/>
  <c r="L238" i="17" s="1"/>
  <c r="I238" i="17"/>
  <c r="D238" i="17"/>
  <c r="B238" i="17"/>
  <c r="A238" i="17"/>
  <c r="AE237" i="17"/>
  <c r="AD237" i="17"/>
  <c r="AB237" i="17"/>
  <c r="Z237" i="17"/>
  <c r="Y237" i="17"/>
  <c r="V237" i="17"/>
  <c r="W237" i="17" s="1"/>
  <c r="X237" i="17" s="1"/>
  <c r="AA237" i="17" s="1"/>
  <c r="U237" i="17"/>
  <c r="T237" i="17"/>
  <c r="R237" i="17"/>
  <c r="O237" i="17"/>
  <c r="N237" i="17"/>
  <c r="K237" i="17"/>
  <c r="J237" i="17"/>
  <c r="I237" i="17"/>
  <c r="D237" i="17"/>
  <c r="B237" i="17"/>
  <c r="A237" i="17"/>
  <c r="AE236" i="17"/>
  <c r="AD236" i="17"/>
  <c r="AB236" i="17"/>
  <c r="Y236" i="17"/>
  <c r="V236" i="17"/>
  <c r="W236" i="17" s="1"/>
  <c r="X236" i="17" s="1"/>
  <c r="U236" i="17"/>
  <c r="T236" i="17"/>
  <c r="R236" i="17"/>
  <c r="O236" i="17"/>
  <c r="N236" i="17"/>
  <c r="K236" i="17"/>
  <c r="J236" i="17"/>
  <c r="L236" i="17" s="1"/>
  <c r="M236" i="17" s="1"/>
  <c r="I236" i="17"/>
  <c r="D236" i="17"/>
  <c r="B236" i="17"/>
  <c r="A236" i="17"/>
  <c r="AE235" i="17"/>
  <c r="AD235" i="17"/>
  <c r="AB235" i="17"/>
  <c r="Y235" i="17"/>
  <c r="V235" i="17"/>
  <c r="U235" i="17"/>
  <c r="T235" i="17"/>
  <c r="R235" i="17"/>
  <c r="O235" i="17"/>
  <c r="N235" i="17"/>
  <c r="K235" i="17"/>
  <c r="J235" i="17"/>
  <c r="I235" i="17"/>
  <c r="D235" i="17"/>
  <c r="B235" i="17"/>
  <c r="A235" i="17"/>
  <c r="AE234" i="17"/>
  <c r="AD234" i="17"/>
  <c r="AB234" i="17"/>
  <c r="Y234" i="17"/>
  <c r="V234" i="17"/>
  <c r="W234" i="17" s="1"/>
  <c r="X234" i="17" s="1"/>
  <c r="U234" i="17"/>
  <c r="T234" i="17"/>
  <c r="R234" i="17"/>
  <c r="O234" i="17"/>
  <c r="L234" i="17" s="1"/>
  <c r="M234" i="17" s="1"/>
  <c r="Q234" i="17" s="1"/>
  <c r="N234" i="17"/>
  <c r="K234" i="17"/>
  <c r="J234" i="17"/>
  <c r="I234" i="17"/>
  <c r="D234" i="17"/>
  <c r="B234" i="17"/>
  <c r="A234" i="17"/>
  <c r="AE233" i="17"/>
  <c r="AD233" i="17"/>
  <c r="AB233" i="17"/>
  <c r="Y233" i="17"/>
  <c r="X233" i="17"/>
  <c r="Z233" i="17" s="1"/>
  <c r="W233" i="17"/>
  <c r="V233" i="17"/>
  <c r="U233" i="17"/>
  <c r="T233" i="17"/>
  <c r="R233" i="17"/>
  <c r="O233" i="17"/>
  <c r="N233" i="17"/>
  <c r="K233" i="17"/>
  <c r="J233" i="17"/>
  <c r="I233" i="17"/>
  <c r="D233" i="17"/>
  <c r="B233" i="17"/>
  <c r="A233" i="17"/>
  <c r="AE232" i="17"/>
  <c r="AD232" i="17"/>
  <c r="AB232" i="17"/>
  <c r="Y232" i="17"/>
  <c r="V232" i="17"/>
  <c r="W232" i="17" s="1"/>
  <c r="X232" i="17" s="1"/>
  <c r="Z232" i="17" s="1"/>
  <c r="U232" i="17"/>
  <c r="T232" i="17"/>
  <c r="R232" i="17"/>
  <c r="O232" i="17"/>
  <c r="N232" i="17"/>
  <c r="K232" i="17"/>
  <c r="J232" i="17"/>
  <c r="L232" i="17" s="1"/>
  <c r="M232" i="17" s="1"/>
  <c r="I232" i="17"/>
  <c r="D232" i="17"/>
  <c r="B232" i="17"/>
  <c r="A232" i="17"/>
  <c r="AE231" i="17"/>
  <c r="Y231" i="17" s="1"/>
  <c r="W231" i="17"/>
  <c r="AB231" i="17" s="1"/>
  <c r="T231" i="17"/>
  <c r="N231" i="17"/>
  <c r="K231" i="17"/>
  <c r="J231" i="17"/>
  <c r="L231" i="17" s="1"/>
  <c r="I231" i="17"/>
  <c r="AE228" i="17"/>
  <c r="AD228" i="17"/>
  <c r="AB228" i="17"/>
  <c r="Y228" i="17"/>
  <c r="V228" i="17"/>
  <c r="U228" i="17"/>
  <c r="W228" i="17" s="1"/>
  <c r="X228" i="17" s="1"/>
  <c r="T228" i="17"/>
  <c r="R228" i="17"/>
  <c r="Q228" i="17"/>
  <c r="P228" i="17"/>
  <c r="O228" i="17"/>
  <c r="N228" i="17"/>
  <c r="K228" i="17"/>
  <c r="J228" i="17"/>
  <c r="L228" i="17" s="1"/>
  <c r="M228" i="17" s="1"/>
  <c r="I228" i="17"/>
  <c r="D228" i="17"/>
  <c r="B228" i="17"/>
  <c r="A228" i="17"/>
  <c r="AE227" i="17"/>
  <c r="AD227" i="17"/>
  <c r="AB227" i="17"/>
  <c r="Y227" i="17"/>
  <c r="V227" i="17"/>
  <c r="U227" i="17"/>
  <c r="W227" i="17" s="1"/>
  <c r="X227" i="17" s="1"/>
  <c r="T227" i="17"/>
  <c r="R227" i="17"/>
  <c r="O227" i="17"/>
  <c r="N227" i="17"/>
  <c r="L227" i="17"/>
  <c r="M227" i="17" s="1"/>
  <c r="P227" i="17" s="1"/>
  <c r="K227" i="17"/>
  <c r="J227" i="17"/>
  <c r="I227" i="17"/>
  <c r="D227" i="17"/>
  <c r="B227" i="17"/>
  <c r="A227" i="17"/>
  <c r="AE226" i="17"/>
  <c r="AD226" i="17"/>
  <c r="AB226" i="17"/>
  <c r="Y226" i="17"/>
  <c r="W226" i="17"/>
  <c r="X226" i="17" s="1"/>
  <c r="Z226" i="17" s="1"/>
  <c r="V226" i="17"/>
  <c r="U226" i="17"/>
  <c r="T226" i="17"/>
  <c r="R226" i="17"/>
  <c r="O226" i="17"/>
  <c r="N226" i="17"/>
  <c r="K226" i="17"/>
  <c r="J226" i="17"/>
  <c r="L226" i="17" s="1"/>
  <c r="M226" i="17" s="1"/>
  <c r="I226" i="17"/>
  <c r="D226" i="17"/>
  <c r="B226" i="17"/>
  <c r="A226" i="17"/>
  <c r="AE225" i="17"/>
  <c r="AD225" i="17"/>
  <c r="AB225" i="17"/>
  <c r="Z225" i="17"/>
  <c r="Y225" i="17"/>
  <c r="W225" i="17"/>
  <c r="X225" i="17" s="1"/>
  <c r="AA225" i="17" s="1"/>
  <c r="V225" i="17"/>
  <c r="U225" i="17"/>
  <c r="T225" i="17"/>
  <c r="R225" i="17"/>
  <c r="O225" i="17"/>
  <c r="L225" i="17" s="1"/>
  <c r="N225" i="17"/>
  <c r="M225" i="17"/>
  <c r="Q225" i="17" s="1"/>
  <c r="K225" i="17"/>
  <c r="J225" i="17"/>
  <c r="I225" i="17"/>
  <c r="D225" i="17"/>
  <c r="B225" i="17"/>
  <c r="A225" i="17"/>
  <c r="AE224" i="17"/>
  <c r="AD224" i="17"/>
  <c r="AB224" i="17"/>
  <c r="Y224" i="17"/>
  <c r="W224" i="17"/>
  <c r="X224" i="17" s="1"/>
  <c r="AA224" i="17" s="1"/>
  <c r="V224" i="17"/>
  <c r="U224" i="17"/>
  <c r="T224" i="17"/>
  <c r="R224" i="17"/>
  <c r="O224" i="17"/>
  <c r="L224" i="17" s="1"/>
  <c r="N224" i="17"/>
  <c r="M224" i="17"/>
  <c r="Q224" i="17" s="1"/>
  <c r="K224" i="17"/>
  <c r="J224" i="17"/>
  <c r="I224" i="17"/>
  <c r="D224" i="17"/>
  <c r="B224" i="17"/>
  <c r="A224" i="17"/>
  <c r="AE223" i="17"/>
  <c r="AD223" i="17"/>
  <c r="AB223" i="17"/>
  <c r="Y223" i="17"/>
  <c r="V223" i="17"/>
  <c r="U223" i="17"/>
  <c r="W223" i="17" s="1"/>
  <c r="X223" i="17" s="1"/>
  <c r="T223" i="17"/>
  <c r="R223" i="17"/>
  <c r="O223" i="17"/>
  <c r="L223" i="17" s="1"/>
  <c r="N223" i="17"/>
  <c r="M223" i="17"/>
  <c r="K223" i="17"/>
  <c r="J223" i="17"/>
  <c r="I223" i="17"/>
  <c r="D223" i="17"/>
  <c r="B223" i="17"/>
  <c r="A223" i="17"/>
  <c r="AE222" i="17"/>
  <c r="AD222" i="17"/>
  <c r="AB222" i="17"/>
  <c r="Y222" i="17"/>
  <c r="V222" i="17"/>
  <c r="U222" i="17"/>
  <c r="W222" i="17" s="1"/>
  <c r="X222" i="17" s="1"/>
  <c r="Z222" i="17" s="1"/>
  <c r="T222" i="17"/>
  <c r="R222" i="17"/>
  <c r="O222" i="17"/>
  <c r="N222" i="17"/>
  <c r="L222" i="17"/>
  <c r="M222" i="17" s="1"/>
  <c r="K222" i="17"/>
  <c r="J222" i="17"/>
  <c r="I222" i="17"/>
  <c r="D222" i="17"/>
  <c r="B222" i="17"/>
  <c r="A222" i="17"/>
  <c r="AE221" i="17"/>
  <c r="AD221" i="17"/>
  <c r="AB221" i="17"/>
  <c r="Y221" i="17"/>
  <c r="V221" i="17"/>
  <c r="U221" i="17"/>
  <c r="T221" i="17"/>
  <c r="R221" i="17"/>
  <c r="O221" i="17"/>
  <c r="N221" i="17"/>
  <c r="L221" i="17"/>
  <c r="M221" i="17" s="1"/>
  <c r="P221" i="17" s="1"/>
  <c r="K221" i="17"/>
  <c r="J221" i="17"/>
  <c r="I221" i="17"/>
  <c r="D221" i="17"/>
  <c r="B221" i="17"/>
  <c r="A221" i="17"/>
  <c r="AE220" i="17"/>
  <c r="AD220" i="17"/>
  <c r="AB220" i="17"/>
  <c r="Y220" i="17"/>
  <c r="V220" i="17"/>
  <c r="U220" i="17"/>
  <c r="W220" i="17" s="1"/>
  <c r="X220" i="17" s="1"/>
  <c r="T220" i="17"/>
  <c r="R220" i="17"/>
  <c r="O220" i="17"/>
  <c r="N220" i="17"/>
  <c r="K220" i="17"/>
  <c r="J220" i="17"/>
  <c r="L220" i="17" s="1"/>
  <c r="M220" i="17" s="1"/>
  <c r="I220" i="17"/>
  <c r="D220" i="17"/>
  <c r="B220" i="17"/>
  <c r="A220" i="17"/>
  <c r="AE219" i="17"/>
  <c r="AD219" i="17"/>
  <c r="AB219" i="17"/>
  <c r="Y219" i="17"/>
  <c r="W219" i="17"/>
  <c r="X219" i="17" s="1"/>
  <c r="V219" i="17"/>
  <c r="U219" i="17"/>
  <c r="T219" i="17"/>
  <c r="R219" i="17"/>
  <c r="O219" i="17"/>
  <c r="L219" i="17" s="1"/>
  <c r="N219" i="17"/>
  <c r="M219" i="17"/>
  <c r="Q219" i="17" s="1"/>
  <c r="K219" i="17"/>
  <c r="J219" i="17"/>
  <c r="I219" i="17"/>
  <c r="D219" i="17"/>
  <c r="B219" i="17"/>
  <c r="A219" i="17"/>
  <c r="AE218" i="17"/>
  <c r="AD218" i="17"/>
  <c r="AB218" i="17"/>
  <c r="Y218" i="17"/>
  <c r="V218" i="17"/>
  <c r="W218" i="17" s="1"/>
  <c r="X218" i="17" s="1"/>
  <c r="U218" i="17"/>
  <c r="T218" i="17"/>
  <c r="R218" i="17"/>
  <c r="O218" i="17"/>
  <c r="N218" i="17"/>
  <c r="K218" i="17"/>
  <c r="J218" i="17"/>
  <c r="L218" i="17" s="1"/>
  <c r="M218" i="17" s="1"/>
  <c r="I218" i="17"/>
  <c r="D218" i="17"/>
  <c r="B218" i="17"/>
  <c r="A218" i="17"/>
  <c r="AE217" i="17"/>
  <c r="AD217" i="17"/>
  <c r="AB217" i="17"/>
  <c r="Y217" i="17"/>
  <c r="W217" i="17"/>
  <c r="X217" i="17" s="1"/>
  <c r="V217" i="17"/>
  <c r="U217" i="17"/>
  <c r="T217" i="17"/>
  <c r="R217" i="17"/>
  <c r="Q217" i="17"/>
  <c r="O217" i="17"/>
  <c r="L217" i="17" s="1"/>
  <c r="M217" i="17" s="1"/>
  <c r="P217" i="17" s="1"/>
  <c r="N217" i="17"/>
  <c r="K217" i="17"/>
  <c r="J217" i="17"/>
  <c r="I217" i="17"/>
  <c r="D217" i="17"/>
  <c r="B217" i="17"/>
  <c r="A217" i="17"/>
  <c r="AE216" i="17"/>
  <c r="AD216" i="17"/>
  <c r="AB216" i="17"/>
  <c r="Y216" i="17"/>
  <c r="X216" i="17"/>
  <c r="V216" i="17"/>
  <c r="U216" i="17"/>
  <c r="W216" i="17" s="1"/>
  <c r="T216" i="17"/>
  <c r="R216" i="17"/>
  <c r="O216" i="17"/>
  <c r="N216" i="17"/>
  <c r="K216" i="17"/>
  <c r="J216" i="17"/>
  <c r="L216" i="17" s="1"/>
  <c r="M216" i="17" s="1"/>
  <c r="I216" i="17"/>
  <c r="D216" i="17"/>
  <c r="B216" i="17"/>
  <c r="A216" i="17"/>
  <c r="AE215" i="17"/>
  <c r="AD215" i="17"/>
  <c r="AB215" i="17"/>
  <c r="Y215" i="17"/>
  <c r="W215" i="17"/>
  <c r="X215" i="17" s="1"/>
  <c r="V215" i="17"/>
  <c r="U215" i="17"/>
  <c r="T215" i="17"/>
  <c r="R215" i="17"/>
  <c r="O215" i="17"/>
  <c r="L215" i="17" s="1"/>
  <c r="M215" i="17" s="1"/>
  <c r="Q215" i="17" s="1"/>
  <c r="N215" i="17"/>
  <c r="K215" i="17"/>
  <c r="J215" i="17"/>
  <c r="I215" i="17"/>
  <c r="D215" i="17"/>
  <c r="B215" i="17"/>
  <c r="A215" i="17"/>
  <c r="AE214" i="17"/>
  <c r="AD214" i="17"/>
  <c r="AB214" i="17"/>
  <c r="Y214" i="17"/>
  <c r="V214" i="17"/>
  <c r="W214" i="17" s="1"/>
  <c r="X214" i="17" s="1"/>
  <c r="U214" i="17"/>
  <c r="T214" i="17"/>
  <c r="R214" i="17"/>
  <c r="O214" i="17"/>
  <c r="N214" i="17"/>
  <c r="L214" i="17"/>
  <c r="M214" i="17" s="1"/>
  <c r="K214" i="17"/>
  <c r="J214" i="17"/>
  <c r="I214" i="17"/>
  <c r="D214" i="17"/>
  <c r="B214" i="17"/>
  <c r="A214" i="17"/>
  <c r="AE213" i="17"/>
  <c r="AD213" i="17"/>
  <c r="AB213" i="17"/>
  <c r="Y213" i="17"/>
  <c r="X213" i="17"/>
  <c r="V213" i="17"/>
  <c r="U213" i="17"/>
  <c r="W213" i="17" s="1"/>
  <c r="T213" i="17"/>
  <c r="R213" i="17"/>
  <c r="O213" i="17"/>
  <c r="N213" i="17"/>
  <c r="L213" i="17"/>
  <c r="M213" i="17" s="1"/>
  <c r="K213" i="17"/>
  <c r="J213" i="17"/>
  <c r="I213" i="17"/>
  <c r="D213" i="17"/>
  <c r="B213" i="17"/>
  <c r="A213" i="17"/>
  <c r="AE212" i="17"/>
  <c r="AD212" i="17"/>
  <c r="AB212" i="17"/>
  <c r="Y212" i="17"/>
  <c r="V212" i="17"/>
  <c r="U212" i="17"/>
  <c r="W212" i="17" s="1"/>
  <c r="X212" i="17" s="1"/>
  <c r="T212" i="17"/>
  <c r="R212" i="17"/>
  <c r="O212" i="17"/>
  <c r="L212" i="17" s="1"/>
  <c r="N212" i="17"/>
  <c r="M212" i="17"/>
  <c r="Q212" i="17" s="1"/>
  <c r="K212" i="17"/>
  <c r="J212" i="17"/>
  <c r="I212" i="17"/>
  <c r="D212" i="17"/>
  <c r="B212" i="17"/>
  <c r="A212" i="17"/>
  <c r="AE211" i="17"/>
  <c r="AD211" i="17"/>
  <c r="AB211" i="17"/>
  <c r="Y211" i="17"/>
  <c r="V211" i="17"/>
  <c r="U211" i="17"/>
  <c r="W211" i="17" s="1"/>
  <c r="X211" i="17" s="1"/>
  <c r="T211" i="17"/>
  <c r="R211" i="17"/>
  <c r="O211" i="17"/>
  <c r="L211" i="17" s="1"/>
  <c r="M211" i="17" s="1"/>
  <c r="N211" i="17"/>
  <c r="K211" i="17"/>
  <c r="J211" i="17"/>
  <c r="I211" i="17"/>
  <c r="D211" i="17"/>
  <c r="B211" i="17"/>
  <c r="A211" i="17"/>
  <c r="AE210" i="17"/>
  <c r="AD210" i="17"/>
  <c r="AB210" i="17"/>
  <c r="Y210" i="17"/>
  <c r="V210" i="17"/>
  <c r="W210" i="17" s="1"/>
  <c r="X210" i="17" s="1"/>
  <c r="Z210" i="17" s="1"/>
  <c r="U210" i="17"/>
  <c r="T210" i="17"/>
  <c r="R210" i="17"/>
  <c r="O210" i="17"/>
  <c r="N210" i="17"/>
  <c r="L210" i="17"/>
  <c r="M210" i="17" s="1"/>
  <c r="K210" i="17"/>
  <c r="J210" i="17"/>
  <c r="I210" i="17"/>
  <c r="D210" i="17"/>
  <c r="B210" i="17"/>
  <c r="A210" i="17"/>
  <c r="AE209" i="17"/>
  <c r="AD209" i="17"/>
  <c r="AB209" i="17"/>
  <c r="Y209" i="17"/>
  <c r="W209" i="17"/>
  <c r="X209" i="17" s="1"/>
  <c r="V209" i="17"/>
  <c r="U209" i="17"/>
  <c r="T209" i="17"/>
  <c r="R209" i="17"/>
  <c r="O209" i="17"/>
  <c r="L209" i="17" s="1"/>
  <c r="N209" i="17"/>
  <c r="M209" i="17"/>
  <c r="Q209" i="17" s="1"/>
  <c r="K209" i="17"/>
  <c r="J209" i="17"/>
  <c r="I209" i="17"/>
  <c r="D209" i="17"/>
  <c r="B209" i="17"/>
  <c r="A209" i="17"/>
  <c r="AE208" i="17"/>
  <c r="AD208" i="17"/>
  <c r="AB208" i="17"/>
  <c r="Y208" i="17"/>
  <c r="V208" i="17"/>
  <c r="W208" i="17" s="1"/>
  <c r="X208" i="17" s="1"/>
  <c r="U208" i="17"/>
  <c r="T208" i="17"/>
  <c r="R208" i="17"/>
  <c r="O208" i="17"/>
  <c r="N208" i="17"/>
  <c r="K208" i="17"/>
  <c r="J208" i="17"/>
  <c r="L208" i="17" s="1"/>
  <c r="M208" i="17" s="1"/>
  <c r="I208" i="17"/>
  <c r="D208" i="17"/>
  <c r="B208" i="17"/>
  <c r="A208" i="17"/>
  <c r="AE207" i="17"/>
  <c r="AD207" i="17"/>
  <c r="AB207" i="17"/>
  <c r="Y207" i="17"/>
  <c r="V207" i="17"/>
  <c r="U207" i="17"/>
  <c r="W207" i="17" s="1"/>
  <c r="X207" i="17" s="1"/>
  <c r="AA207" i="17" s="1"/>
  <c r="T207" i="17"/>
  <c r="R207" i="17"/>
  <c r="O207" i="17"/>
  <c r="L207" i="17" s="1"/>
  <c r="M207" i="17" s="1"/>
  <c r="Q207" i="17" s="1"/>
  <c r="N207" i="17"/>
  <c r="K207" i="17"/>
  <c r="J207" i="17"/>
  <c r="I207" i="17"/>
  <c r="D207" i="17"/>
  <c r="B207" i="17"/>
  <c r="A207" i="17"/>
  <c r="AE206" i="17"/>
  <c r="AD206" i="17"/>
  <c r="AB206" i="17"/>
  <c r="Y206" i="17"/>
  <c r="W206" i="17"/>
  <c r="X206" i="17" s="1"/>
  <c r="Z206" i="17" s="1"/>
  <c r="V206" i="17"/>
  <c r="U206" i="17"/>
  <c r="T206" i="17"/>
  <c r="R206" i="17"/>
  <c r="O206" i="17"/>
  <c r="N206" i="17"/>
  <c r="L206" i="17"/>
  <c r="M206" i="17" s="1"/>
  <c r="Q206" i="17" s="1"/>
  <c r="K206" i="17"/>
  <c r="J206" i="17"/>
  <c r="I206" i="17"/>
  <c r="D206" i="17"/>
  <c r="B206" i="17"/>
  <c r="A206" i="17"/>
  <c r="AE205" i="17"/>
  <c r="AD205" i="17"/>
  <c r="AB205" i="17"/>
  <c r="Y205" i="17"/>
  <c r="W205" i="17"/>
  <c r="X205" i="17" s="1"/>
  <c r="V205" i="17"/>
  <c r="U205" i="17"/>
  <c r="T205" i="17"/>
  <c r="R205" i="17"/>
  <c r="O205" i="17"/>
  <c r="L205" i="17" s="1"/>
  <c r="N205" i="17"/>
  <c r="M205" i="17"/>
  <c r="P205" i="17" s="1"/>
  <c r="K205" i="17"/>
  <c r="J205" i="17"/>
  <c r="I205" i="17"/>
  <c r="D205" i="17"/>
  <c r="B205" i="17"/>
  <c r="A205" i="17"/>
  <c r="AE204" i="17"/>
  <c r="AD204" i="17"/>
  <c r="AB204" i="17"/>
  <c r="Y204" i="17"/>
  <c r="W204" i="17"/>
  <c r="X204" i="17" s="1"/>
  <c r="V204" i="17"/>
  <c r="U204" i="17"/>
  <c r="T204" i="17"/>
  <c r="R204" i="17"/>
  <c r="O204" i="17"/>
  <c r="N204" i="17"/>
  <c r="L204" i="17"/>
  <c r="M204" i="17" s="1"/>
  <c r="K204" i="17"/>
  <c r="J204" i="17"/>
  <c r="I204" i="17"/>
  <c r="D204" i="17"/>
  <c r="B204" i="17"/>
  <c r="A204" i="17"/>
  <c r="AE203" i="17"/>
  <c r="AD203" i="17"/>
  <c r="AB203" i="17"/>
  <c r="Z203" i="17"/>
  <c r="Y203" i="17"/>
  <c r="X203" i="17"/>
  <c r="AA203" i="17" s="1"/>
  <c r="W203" i="17"/>
  <c r="V203" i="17"/>
  <c r="U203" i="17"/>
  <c r="T203" i="17"/>
  <c r="R203" i="17"/>
  <c r="O203" i="17"/>
  <c r="N203" i="17"/>
  <c r="L203" i="17"/>
  <c r="M203" i="17" s="1"/>
  <c r="K203" i="17"/>
  <c r="J203" i="17"/>
  <c r="I203" i="17"/>
  <c r="D203" i="17"/>
  <c r="B203" i="17"/>
  <c r="A203" i="17"/>
  <c r="AE202" i="17"/>
  <c r="AD202" i="17"/>
  <c r="AB202" i="17"/>
  <c r="Y202" i="17"/>
  <c r="V202" i="17"/>
  <c r="U202" i="17"/>
  <c r="W202" i="17" s="1"/>
  <c r="X202" i="17" s="1"/>
  <c r="T202" i="17"/>
  <c r="R202" i="17"/>
  <c r="O202" i="17"/>
  <c r="N202" i="17"/>
  <c r="L202" i="17"/>
  <c r="M202" i="17" s="1"/>
  <c r="P202" i="17" s="1"/>
  <c r="K202" i="17"/>
  <c r="J202" i="17"/>
  <c r="I202" i="17"/>
  <c r="D202" i="17"/>
  <c r="B202" i="17"/>
  <c r="A202" i="17"/>
  <c r="AE201" i="17"/>
  <c r="AD201" i="17"/>
  <c r="AB201" i="17"/>
  <c r="Y201" i="17"/>
  <c r="V201" i="17"/>
  <c r="U201" i="17"/>
  <c r="W201" i="17" s="1"/>
  <c r="X201" i="17" s="1"/>
  <c r="T201" i="17"/>
  <c r="R201" i="17"/>
  <c r="O201" i="17"/>
  <c r="N201" i="17"/>
  <c r="L201" i="17"/>
  <c r="M201" i="17" s="1"/>
  <c r="K201" i="17"/>
  <c r="J201" i="17"/>
  <c r="I201" i="17"/>
  <c r="D201" i="17"/>
  <c r="B201" i="17"/>
  <c r="A201" i="17"/>
  <c r="AE200" i="17"/>
  <c r="AD200" i="17"/>
  <c r="AB200" i="17"/>
  <c r="Y200" i="17"/>
  <c r="V200" i="17"/>
  <c r="U200" i="17"/>
  <c r="W200" i="17" s="1"/>
  <c r="X200" i="17" s="1"/>
  <c r="T200" i="17"/>
  <c r="R200" i="17"/>
  <c r="O200" i="17"/>
  <c r="N200" i="17"/>
  <c r="K200" i="17"/>
  <c r="J200" i="17"/>
  <c r="L200" i="17" s="1"/>
  <c r="M200" i="17" s="1"/>
  <c r="I200" i="17"/>
  <c r="D200" i="17"/>
  <c r="B200" i="17"/>
  <c r="A200" i="17"/>
  <c r="AE199" i="17"/>
  <c r="AD199" i="17"/>
  <c r="AB199" i="17"/>
  <c r="Y199" i="17"/>
  <c r="V199" i="17"/>
  <c r="U199" i="17"/>
  <c r="W199" i="17" s="1"/>
  <c r="X199" i="17" s="1"/>
  <c r="T199" i="17"/>
  <c r="R199" i="17"/>
  <c r="O199" i="17"/>
  <c r="N199" i="17"/>
  <c r="K199" i="17"/>
  <c r="J199" i="17"/>
  <c r="I199" i="17"/>
  <c r="D199" i="17"/>
  <c r="B199" i="17"/>
  <c r="A199" i="17"/>
  <c r="AE198" i="17"/>
  <c r="AD198" i="17"/>
  <c r="AB198" i="17"/>
  <c r="Y198" i="17"/>
  <c r="V198" i="17"/>
  <c r="U198" i="17"/>
  <c r="W198" i="17" s="1"/>
  <c r="X198" i="17" s="1"/>
  <c r="T198" i="17"/>
  <c r="R198" i="17"/>
  <c r="O198" i="17"/>
  <c r="N198" i="17"/>
  <c r="M198" i="17"/>
  <c r="K198" i="17"/>
  <c r="J198" i="17"/>
  <c r="L198" i="17" s="1"/>
  <c r="I198" i="17"/>
  <c r="D198" i="17"/>
  <c r="B198" i="17"/>
  <c r="A198" i="17"/>
  <c r="AE197" i="17"/>
  <c r="AD197" i="17"/>
  <c r="AB197" i="17"/>
  <c r="Y197" i="17"/>
  <c r="W197" i="17"/>
  <c r="X197" i="17" s="1"/>
  <c r="V197" i="17"/>
  <c r="U197" i="17"/>
  <c r="T197" i="17"/>
  <c r="R197" i="17"/>
  <c r="O197" i="17"/>
  <c r="N197" i="17"/>
  <c r="M197" i="17"/>
  <c r="L197" i="17"/>
  <c r="K197" i="17"/>
  <c r="J197" i="17"/>
  <c r="I197" i="17"/>
  <c r="D197" i="17"/>
  <c r="B197" i="17"/>
  <c r="A197" i="17"/>
  <c r="AE196" i="17"/>
  <c r="AD196" i="17"/>
  <c r="AB196" i="17"/>
  <c r="Y196" i="17"/>
  <c r="V196" i="17"/>
  <c r="U196" i="17"/>
  <c r="W196" i="17" s="1"/>
  <c r="X196" i="17" s="1"/>
  <c r="T196" i="17"/>
  <c r="R196" i="17"/>
  <c r="O196" i="17"/>
  <c r="N196" i="17"/>
  <c r="K196" i="17"/>
  <c r="J196" i="17"/>
  <c r="L196" i="17" s="1"/>
  <c r="M196" i="17" s="1"/>
  <c r="Q196" i="17" s="1"/>
  <c r="I196" i="17"/>
  <c r="D196" i="17"/>
  <c r="B196" i="17"/>
  <c r="A196" i="17"/>
  <c r="AE195" i="17"/>
  <c r="AD195" i="17"/>
  <c r="AB195" i="17"/>
  <c r="Y195" i="17"/>
  <c r="W195" i="17"/>
  <c r="X195" i="17" s="1"/>
  <c r="V195" i="17"/>
  <c r="U195" i="17"/>
  <c r="T195" i="17"/>
  <c r="R195" i="17"/>
  <c r="O195" i="17"/>
  <c r="N195" i="17"/>
  <c r="K195" i="17"/>
  <c r="J195" i="17"/>
  <c r="I195" i="17"/>
  <c r="D195" i="17"/>
  <c r="B195" i="17"/>
  <c r="A195" i="17"/>
  <c r="AE194" i="17"/>
  <c r="AB194" i="17"/>
  <c r="W194" i="17"/>
  <c r="X194" i="17" s="1"/>
  <c r="T194" i="17"/>
  <c r="L194" i="17"/>
  <c r="M194" i="17" s="1"/>
  <c r="K194" i="17"/>
  <c r="J194" i="17"/>
  <c r="I194" i="17"/>
  <c r="AE191" i="17"/>
  <c r="AD191" i="17"/>
  <c r="AB191" i="17"/>
  <c r="AA191" i="17"/>
  <c r="Y191" i="17"/>
  <c r="X191" i="17"/>
  <c r="Z191" i="17" s="1"/>
  <c r="W191" i="17"/>
  <c r="V191" i="17"/>
  <c r="U191" i="17"/>
  <c r="T191" i="17"/>
  <c r="R191" i="17"/>
  <c r="O191" i="17"/>
  <c r="N191" i="17"/>
  <c r="L191" i="17"/>
  <c r="M191" i="17" s="1"/>
  <c r="Q191" i="17" s="1"/>
  <c r="K191" i="17"/>
  <c r="J191" i="17"/>
  <c r="I191" i="17"/>
  <c r="D191" i="17"/>
  <c r="B191" i="17"/>
  <c r="A191" i="17"/>
  <c r="AE190" i="17"/>
  <c r="AD190" i="17"/>
  <c r="AB190" i="17"/>
  <c r="Y190" i="17"/>
  <c r="W190" i="17"/>
  <c r="X190" i="17" s="1"/>
  <c r="V190" i="17"/>
  <c r="U190" i="17"/>
  <c r="T190" i="17"/>
  <c r="R190" i="17"/>
  <c r="O190" i="17"/>
  <c r="N190" i="17"/>
  <c r="K190" i="17"/>
  <c r="J190" i="17"/>
  <c r="L190" i="17" s="1"/>
  <c r="M190" i="17" s="1"/>
  <c r="I190" i="17"/>
  <c r="D190" i="17"/>
  <c r="B190" i="17"/>
  <c r="A190" i="17"/>
  <c r="AE189" i="17"/>
  <c r="AD189" i="17"/>
  <c r="AB189" i="17"/>
  <c r="Y189" i="17"/>
  <c r="W189" i="17"/>
  <c r="X189" i="17" s="1"/>
  <c r="V189" i="17"/>
  <c r="U189" i="17"/>
  <c r="T189" i="17"/>
  <c r="R189" i="17"/>
  <c r="Q189" i="17"/>
  <c r="P189" i="17"/>
  <c r="O189" i="17"/>
  <c r="N189" i="17"/>
  <c r="M189" i="17"/>
  <c r="L189" i="17"/>
  <c r="K189" i="17"/>
  <c r="J189" i="17"/>
  <c r="I189" i="17"/>
  <c r="D189" i="17"/>
  <c r="B189" i="17"/>
  <c r="A189" i="17"/>
  <c r="AE188" i="17"/>
  <c r="AD188" i="17"/>
  <c r="AB188" i="17"/>
  <c r="Y188" i="17"/>
  <c r="V188" i="17"/>
  <c r="W188" i="17" s="1"/>
  <c r="X188" i="17" s="1"/>
  <c r="U188" i="17"/>
  <c r="T188" i="17"/>
  <c r="R188" i="17"/>
  <c r="O188" i="17"/>
  <c r="N188" i="17"/>
  <c r="M188" i="17"/>
  <c r="K188" i="17"/>
  <c r="J188" i="17"/>
  <c r="L188" i="17" s="1"/>
  <c r="I188" i="17"/>
  <c r="D188" i="17"/>
  <c r="B188" i="17"/>
  <c r="A188" i="17"/>
  <c r="AE187" i="17"/>
  <c r="AD187" i="17"/>
  <c r="AB187" i="17"/>
  <c r="AA187" i="17"/>
  <c r="Z187" i="17"/>
  <c r="Y187" i="17"/>
  <c r="W187" i="17"/>
  <c r="X187" i="17" s="1"/>
  <c r="V187" i="17"/>
  <c r="U187" i="17"/>
  <c r="T187" i="17"/>
  <c r="R187" i="17"/>
  <c r="O187" i="17"/>
  <c r="N187" i="17"/>
  <c r="K187" i="17"/>
  <c r="J187" i="17"/>
  <c r="L187" i="17" s="1"/>
  <c r="M187" i="17" s="1"/>
  <c r="I187" i="17"/>
  <c r="D187" i="17"/>
  <c r="B187" i="17"/>
  <c r="A187" i="17"/>
  <c r="AE186" i="17"/>
  <c r="AD186" i="17"/>
  <c r="AB186" i="17"/>
  <c r="Y186" i="17"/>
  <c r="V186" i="17"/>
  <c r="U186" i="17"/>
  <c r="W186" i="17" s="1"/>
  <c r="X186" i="17" s="1"/>
  <c r="T186" i="17"/>
  <c r="R186" i="17"/>
  <c r="O186" i="17"/>
  <c r="L186" i="17" s="1"/>
  <c r="M186" i="17" s="1"/>
  <c r="Q186" i="17" s="1"/>
  <c r="N186" i="17"/>
  <c r="K186" i="17"/>
  <c r="J186" i="17"/>
  <c r="I186" i="17"/>
  <c r="D186" i="17"/>
  <c r="B186" i="17"/>
  <c r="A186" i="17"/>
  <c r="AE185" i="17"/>
  <c r="AD185" i="17"/>
  <c r="AB185" i="17"/>
  <c r="Y185" i="17"/>
  <c r="X185" i="17"/>
  <c r="Z185" i="17" s="1"/>
  <c r="V185" i="17"/>
  <c r="U185" i="17"/>
  <c r="W185" i="17" s="1"/>
  <c r="T185" i="17"/>
  <c r="R185" i="17"/>
  <c r="O185" i="17"/>
  <c r="N185" i="17"/>
  <c r="K185" i="17"/>
  <c r="J185" i="17"/>
  <c r="L185" i="17" s="1"/>
  <c r="M185" i="17" s="1"/>
  <c r="I185" i="17"/>
  <c r="D185" i="17"/>
  <c r="B185" i="17"/>
  <c r="A185" i="17"/>
  <c r="AE184" i="17"/>
  <c r="AD184" i="17"/>
  <c r="AB184" i="17"/>
  <c r="Y184" i="17"/>
  <c r="V184" i="17"/>
  <c r="U184" i="17"/>
  <c r="W184" i="17" s="1"/>
  <c r="X184" i="17" s="1"/>
  <c r="T184" i="17"/>
  <c r="R184" i="17"/>
  <c r="O184" i="17"/>
  <c r="N184" i="17"/>
  <c r="K184" i="17"/>
  <c r="J184" i="17"/>
  <c r="L184" i="17" s="1"/>
  <c r="M184" i="17" s="1"/>
  <c r="I184" i="17"/>
  <c r="D184" i="17"/>
  <c r="B184" i="17"/>
  <c r="A184" i="17"/>
  <c r="AE183" i="17"/>
  <c r="AD183" i="17"/>
  <c r="AB183" i="17"/>
  <c r="Y183" i="17"/>
  <c r="X183" i="17"/>
  <c r="Z183" i="17" s="1"/>
  <c r="W183" i="17"/>
  <c r="V183" i="17"/>
  <c r="U183" i="17"/>
  <c r="T183" i="17"/>
  <c r="R183" i="17"/>
  <c r="O183" i="17"/>
  <c r="N183" i="17"/>
  <c r="K183" i="17"/>
  <c r="J183" i="17"/>
  <c r="L183" i="17" s="1"/>
  <c r="M183" i="17" s="1"/>
  <c r="I183" i="17"/>
  <c r="D183" i="17"/>
  <c r="B183" i="17"/>
  <c r="A183" i="17"/>
  <c r="AE182" i="17"/>
  <c r="AD182" i="17"/>
  <c r="AB182" i="17"/>
  <c r="AA182" i="17"/>
  <c r="Y182" i="17"/>
  <c r="W182" i="17"/>
  <c r="X182" i="17" s="1"/>
  <c r="Z182" i="17" s="1"/>
  <c r="V182" i="17"/>
  <c r="U182" i="17"/>
  <c r="T182" i="17"/>
  <c r="R182" i="17"/>
  <c r="Q182" i="17"/>
  <c r="O182" i="17"/>
  <c r="N182" i="17"/>
  <c r="M182" i="17"/>
  <c r="P182" i="17" s="1"/>
  <c r="K182" i="17"/>
  <c r="J182" i="17"/>
  <c r="L182" i="17" s="1"/>
  <c r="I182" i="17"/>
  <c r="D182" i="17"/>
  <c r="B182" i="17"/>
  <c r="A182" i="17"/>
  <c r="AE181" i="17"/>
  <c r="AD181" i="17"/>
  <c r="AB181" i="17"/>
  <c r="Y181" i="17"/>
  <c r="W181" i="17"/>
  <c r="X181" i="17" s="1"/>
  <c r="V181" i="17"/>
  <c r="U181" i="17"/>
  <c r="T181" i="17"/>
  <c r="R181" i="17"/>
  <c r="O181" i="17"/>
  <c r="N181" i="17"/>
  <c r="L181" i="17"/>
  <c r="M181" i="17" s="1"/>
  <c r="K181" i="17"/>
  <c r="J181" i="17"/>
  <c r="I181" i="17"/>
  <c r="D181" i="17"/>
  <c r="B181" i="17"/>
  <c r="A181" i="17"/>
  <c r="AE180" i="17"/>
  <c r="AD180" i="17"/>
  <c r="AB180" i="17"/>
  <c r="Y180" i="17"/>
  <c r="V180" i="17"/>
  <c r="U180" i="17"/>
  <c r="W180" i="17" s="1"/>
  <c r="X180" i="17" s="1"/>
  <c r="T180" i="17"/>
  <c r="R180" i="17"/>
  <c r="O180" i="17"/>
  <c r="N180" i="17"/>
  <c r="L180" i="17"/>
  <c r="M180" i="17" s="1"/>
  <c r="K180" i="17"/>
  <c r="J180" i="17"/>
  <c r="I180" i="17"/>
  <c r="D180" i="17"/>
  <c r="B180" i="17"/>
  <c r="A180" i="17"/>
  <c r="AE179" i="17"/>
  <c r="AD179" i="17"/>
  <c r="AB179" i="17"/>
  <c r="Y179" i="17"/>
  <c r="V179" i="17"/>
  <c r="U179" i="17"/>
  <c r="W179" i="17" s="1"/>
  <c r="X179" i="17" s="1"/>
  <c r="T179" i="17"/>
  <c r="R179" i="17"/>
  <c r="O179" i="17"/>
  <c r="N179" i="17"/>
  <c r="K179" i="17"/>
  <c r="J179" i="17"/>
  <c r="L179" i="17" s="1"/>
  <c r="M179" i="17" s="1"/>
  <c r="Q179" i="17" s="1"/>
  <c r="I179" i="17"/>
  <c r="D179" i="17"/>
  <c r="B179" i="17"/>
  <c r="A179" i="17"/>
  <c r="AE178" i="17"/>
  <c r="AD178" i="17"/>
  <c r="AB178" i="17"/>
  <c r="Y178" i="17"/>
  <c r="V178" i="17"/>
  <c r="U178" i="17"/>
  <c r="T178" i="17"/>
  <c r="R178" i="17"/>
  <c r="Q178" i="17"/>
  <c r="P178" i="17"/>
  <c r="O178" i="17"/>
  <c r="L178" i="17" s="1"/>
  <c r="M178" i="17" s="1"/>
  <c r="N178" i="17"/>
  <c r="K178" i="17"/>
  <c r="J178" i="17"/>
  <c r="I178" i="17"/>
  <c r="D178" i="17"/>
  <c r="B178" i="17"/>
  <c r="A178" i="17"/>
  <c r="AE177" i="17"/>
  <c r="AD177" i="17"/>
  <c r="AB177" i="17"/>
  <c r="Y177" i="17"/>
  <c r="X177" i="17"/>
  <c r="AA177" i="17" s="1"/>
  <c r="V177" i="17"/>
  <c r="U177" i="17"/>
  <c r="W177" i="17" s="1"/>
  <c r="T177" i="17"/>
  <c r="R177" i="17"/>
  <c r="O177" i="17"/>
  <c r="N177" i="17"/>
  <c r="K177" i="17"/>
  <c r="J177" i="17"/>
  <c r="L177" i="17" s="1"/>
  <c r="M177" i="17" s="1"/>
  <c r="I177" i="17"/>
  <c r="D177" i="17"/>
  <c r="B177" i="17"/>
  <c r="A177" i="17"/>
  <c r="AE176" i="17"/>
  <c r="AD176" i="17"/>
  <c r="AB176" i="17"/>
  <c r="Y176" i="17"/>
  <c r="V176" i="17"/>
  <c r="U176" i="17"/>
  <c r="W176" i="17" s="1"/>
  <c r="X176" i="17" s="1"/>
  <c r="T176" i="17"/>
  <c r="R176" i="17"/>
  <c r="O176" i="17"/>
  <c r="N176" i="17"/>
  <c r="K176" i="17"/>
  <c r="J176" i="17"/>
  <c r="I176" i="17"/>
  <c r="D176" i="17"/>
  <c r="B176" i="17"/>
  <c r="A176" i="17"/>
  <c r="AE175" i="17"/>
  <c r="AD175" i="17"/>
  <c r="AB175" i="17"/>
  <c r="Y175" i="17"/>
  <c r="X175" i="17"/>
  <c r="W175" i="17"/>
  <c r="V175" i="17"/>
  <c r="U175" i="17"/>
  <c r="T175" i="17"/>
  <c r="R175" i="17"/>
  <c r="O175" i="17"/>
  <c r="N175" i="17"/>
  <c r="K175" i="17"/>
  <c r="J175" i="17"/>
  <c r="L175" i="17" s="1"/>
  <c r="M175" i="17" s="1"/>
  <c r="I175" i="17"/>
  <c r="D175" i="17"/>
  <c r="B175" i="17"/>
  <c r="A175" i="17"/>
  <c r="AE174" i="17"/>
  <c r="AD174" i="17"/>
  <c r="AB174" i="17"/>
  <c r="Y174" i="17"/>
  <c r="X174" i="17"/>
  <c r="W174" i="17"/>
  <c r="V174" i="17"/>
  <c r="U174" i="17"/>
  <c r="T174" i="17"/>
  <c r="R174" i="17"/>
  <c r="O174" i="17"/>
  <c r="N174" i="17"/>
  <c r="K174" i="17"/>
  <c r="J174" i="17"/>
  <c r="L174" i="17" s="1"/>
  <c r="M174" i="17" s="1"/>
  <c r="I174" i="17"/>
  <c r="D174" i="17"/>
  <c r="B174" i="17"/>
  <c r="A174" i="17"/>
  <c r="AE173" i="17"/>
  <c r="AD173" i="17"/>
  <c r="AB173" i="17"/>
  <c r="Y173" i="17"/>
  <c r="V173" i="17"/>
  <c r="U173" i="17"/>
  <c r="W173" i="17" s="1"/>
  <c r="X173" i="17" s="1"/>
  <c r="T173" i="17"/>
  <c r="R173" i="17"/>
  <c r="O173" i="17"/>
  <c r="L173" i="17" s="1"/>
  <c r="M173" i="17" s="1"/>
  <c r="N173" i="17"/>
  <c r="K173" i="17"/>
  <c r="J173" i="17"/>
  <c r="I173" i="17"/>
  <c r="D173" i="17"/>
  <c r="B173" i="17"/>
  <c r="A173" i="17"/>
  <c r="AE172" i="17"/>
  <c r="AD172" i="17"/>
  <c r="AB172" i="17"/>
  <c r="Y172" i="17"/>
  <c r="V172" i="17"/>
  <c r="U172" i="17"/>
  <c r="W172" i="17" s="1"/>
  <c r="X172" i="17" s="1"/>
  <c r="T172" i="17"/>
  <c r="R172" i="17"/>
  <c r="O172" i="17"/>
  <c r="N172" i="17"/>
  <c r="M172" i="17"/>
  <c r="K172" i="17"/>
  <c r="J172" i="17"/>
  <c r="L172" i="17" s="1"/>
  <c r="I172" i="17"/>
  <c r="D172" i="17"/>
  <c r="B172" i="17"/>
  <c r="A172" i="17"/>
  <c r="AE171" i="17"/>
  <c r="AD171" i="17"/>
  <c r="AB171" i="17"/>
  <c r="AA171" i="17"/>
  <c r="Y171" i="17"/>
  <c r="V171" i="17"/>
  <c r="U171" i="17"/>
  <c r="W171" i="17" s="1"/>
  <c r="X171" i="17" s="1"/>
  <c r="Z171" i="17" s="1"/>
  <c r="T171" i="17"/>
  <c r="R171" i="17"/>
  <c r="O171" i="17"/>
  <c r="N171" i="17"/>
  <c r="K171" i="17"/>
  <c r="J171" i="17"/>
  <c r="L171" i="17" s="1"/>
  <c r="M171" i="17" s="1"/>
  <c r="I171" i="17"/>
  <c r="D171" i="17"/>
  <c r="B171" i="17"/>
  <c r="A171" i="17"/>
  <c r="AE170" i="17"/>
  <c r="AD170" i="17"/>
  <c r="AB170" i="17"/>
  <c r="Y170" i="17"/>
  <c r="W170" i="17"/>
  <c r="X170" i="17" s="1"/>
  <c r="V170" i="17"/>
  <c r="U170" i="17"/>
  <c r="T170" i="17"/>
  <c r="R170" i="17"/>
  <c r="Q170" i="17"/>
  <c r="P170" i="17"/>
  <c r="O170" i="17"/>
  <c r="L170" i="17" s="1"/>
  <c r="M170" i="17" s="1"/>
  <c r="N170" i="17"/>
  <c r="K170" i="17"/>
  <c r="J170" i="17"/>
  <c r="I170" i="17"/>
  <c r="D170" i="17"/>
  <c r="B170" i="17"/>
  <c r="A170" i="17"/>
  <c r="AE169" i="17"/>
  <c r="AD169" i="17"/>
  <c r="AB169" i="17"/>
  <c r="Y169" i="17"/>
  <c r="X169" i="17"/>
  <c r="AA169" i="17" s="1"/>
  <c r="W169" i="17"/>
  <c r="V169" i="17"/>
  <c r="U169" i="17"/>
  <c r="T169" i="17"/>
  <c r="R169" i="17"/>
  <c r="O169" i="17"/>
  <c r="N169" i="17"/>
  <c r="K169" i="17"/>
  <c r="J169" i="17"/>
  <c r="L169" i="17" s="1"/>
  <c r="M169" i="17" s="1"/>
  <c r="Q169" i="17" s="1"/>
  <c r="I169" i="17"/>
  <c r="D169" i="17"/>
  <c r="B169" i="17"/>
  <c r="A169" i="17"/>
  <c r="AE168" i="17"/>
  <c r="AD168" i="17"/>
  <c r="AB168" i="17"/>
  <c r="Y168" i="17"/>
  <c r="V168" i="17"/>
  <c r="U168" i="17"/>
  <c r="W168" i="17" s="1"/>
  <c r="X168" i="17" s="1"/>
  <c r="T168" i="17"/>
  <c r="R168" i="17"/>
  <c r="O168" i="17"/>
  <c r="N168" i="17"/>
  <c r="K168" i="17"/>
  <c r="J168" i="17"/>
  <c r="L168" i="17" s="1"/>
  <c r="M168" i="17" s="1"/>
  <c r="I168" i="17"/>
  <c r="D168" i="17"/>
  <c r="B168" i="17"/>
  <c r="A168" i="17"/>
  <c r="AE167" i="17"/>
  <c r="AD167" i="17"/>
  <c r="AB167" i="17"/>
  <c r="Y167" i="17"/>
  <c r="W167" i="17"/>
  <c r="X167" i="17" s="1"/>
  <c r="V167" i="17"/>
  <c r="U167" i="17"/>
  <c r="T167" i="17"/>
  <c r="R167" i="17"/>
  <c r="O167" i="17"/>
  <c r="N167" i="17"/>
  <c r="K167" i="17"/>
  <c r="J167" i="17"/>
  <c r="L167" i="17" s="1"/>
  <c r="M167" i="17" s="1"/>
  <c r="I167" i="17"/>
  <c r="D167" i="17"/>
  <c r="B167" i="17"/>
  <c r="A167" i="17"/>
  <c r="AE166" i="17"/>
  <c r="AD166" i="17"/>
  <c r="AB166" i="17"/>
  <c r="AA166" i="17"/>
  <c r="Y166" i="17"/>
  <c r="X166" i="17"/>
  <c r="Z166" i="17" s="1"/>
  <c r="W166" i="17"/>
  <c r="V166" i="17"/>
  <c r="U166" i="17"/>
  <c r="T166" i="17"/>
  <c r="R166" i="17"/>
  <c r="O166" i="17"/>
  <c r="L166" i="17" s="1"/>
  <c r="M166" i="17" s="1"/>
  <c r="Q166" i="17" s="1"/>
  <c r="N166" i="17"/>
  <c r="K166" i="17"/>
  <c r="J166" i="17"/>
  <c r="I166" i="17"/>
  <c r="D166" i="17"/>
  <c r="B166" i="17"/>
  <c r="A166" i="17"/>
  <c r="AE165" i="17"/>
  <c r="AD165" i="17"/>
  <c r="AB165" i="17"/>
  <c r="Y165" i="17"/>
  <c r="V165" i="17"/>
  <c r="U165" i="17"/>
  <c r="W165" i="17" s="1"/>
  <c r="X165" i="17" s="1"/>
  <c r="T165" i="17"/>
  <c r="R165" i="17"/>
  <c r="O165" i="17"/>
  <c r="L165" i="17" s="1"/>
  <c r="M165" i="17" s="1"/>
  <c r="N165" i="17"/>
  <c r="K165" i="17"/>
  <c r="J165" i="17"/>
  <c r="I165" i="17"/>
  <c r="D165" i="17"/>
  <c r="B165" i="17"/>
  <c r="A165" i="17"/>
  <c r="AE164" i="17"/>
  <c r="AD164" i="17"/>
  <c r="AB164" i="17"/>
  <c r="Y164" i="17"/>
  <c r="V164" i="17"/>
  <c r="U164" i="17"/>
  <c r="W164" i="17" s="1"/>
  <c r="X164" i="17" s="1"/>
  <c r="T164" i="17"/>
  <c r="R164" i="17"/>
  <c r="O164" i="17"/>
  <c r="N164" i="17"/>
  <c r="L164" i="17"/>
  <c r="M164" i="17" s="1"/>
  <c r="K164" i="17"/>
  <c r="J164" i="17"/>
  <c r="I164" i="17"/>
  <c r="D164" i="17"/>
  <c r="B164" i="17"/>
  <c r="A164" i="17"/>
  <c r="AE163" i="17"/>
  <c r="AD163" i="17"/>
  <c r="AB163" i="17"/>
  <c r="Y163" i="17"/>
  <c r="V163" i="17"/>
  <c r="U163" i="17"/>
  <c r="W163" i="17" s="1"/>
  <c r="X163" i="17" s="1"/>
  <c r="T163" i="17"/>
  <c r="R163" i="17"/>
  <c r="O163" i="17"/>
  <c r="N163" i="17"/>
  <c r="L163" i="17"/>
  <c r="M163" i="17" s="1"/>
  <c r="Q163" i="17" s="1"/>
  <c r="K163" i="17"/>
  <c r="J163" i="17"/>
  <c r="I163" i="17"/>
  <c r="D163" i="17"/>
  <c r="B163" i="17"/>
  <c r="A163" i="17"/>
  <c r="AE162" i="17"/>
  <c r="AD162" i="17"/>
  <c r="AB162" i="17"/>
  <c r="Y162" i="17"/>
  <c r="V162" i="17"/>
  <c r="U162" i="17"/>
  <c r="W162" i="17" s="1"/>
  <c r="X162" i="17" s="1"/>
  <c r="T162" i="17"/>
  <c r="R162" i="17"/>
  <c r="O162" i="17"/>
  <c r="N162" i="17"/>
  <c r="L162" i="17"/>
  <c r="M162" i="17" s="1"/>
  <c r="P162" i="17" s="1"/>
  <c r="K162" i="17"/>
  <c r="J162" i="17"/>
  <c r="I162" i="17"/>
  <c r="D162" i="17"/>
  <c r="B162" i="17"/>
  <c r="A162" i="17"/>
  <c r="AE161" i="17"/>
  <c r="AD161" i="17"/>
  <c r="AB161" i="17"/>
  <c r="AA161" i="17"/>
  <c r="Z161" i="17"/>
  <c r="Y161" i="17"/>
  <c r="X161" i="17"/>
  <c r="V161" i="17"/>
  <c r="U161" i="17"/>
  <c r="W161" i="17" s="1"/>
  <c r="T161" i="17"/>
  <c r="R161" i="17"/>
  <c r="O161" i="17"/>
  <c r="N161" i="17"/>
  <c r="L161" i="17"/>
  <c r="M161" i="17" s="1"/>
  <c r="K161" i="17"/>
  <c r="J161" i="17"/>
  <c r="I161" i="17"/>
  <c r="D161" i="17"/>
  <c r="B161" i="17"/>
  <c r="A161" i="17"/>
  <c r="AE160" i="17"/>
  <c r="AD160" i="17"/>
  <c r="AB160" i="17"/>
  <c r="Y160" i="17"/>
  <c r="V160" i="17"/>
  <c r="U160" i="17"/>
  <c r="W160" i="17" s="1"/>
  <c r="X160" i="17" s="1"/>
  <c r="T160" i="17"/>
  <c r="R160" i="17"/>
  <c r="O160" i="17"/>
  <c r="N160" i="17"/>
  <c r="K160" i="17"/>
  <c r="J160" i="17"/>
  <c r="I160" i="17"/>
  <c r="D160" i="17"/>
  <c r="B160" i="17"/>
  <c r="A160" i="17"/>
  <c r="AE159" i="17"/>
  <c r="AD159" i="17"/>
  <c r="AB159" i="17"/>
  <c r="Y159" i="17"/>
  <c r="X159" i="17"/>
  <c r="Z159" i="17" s="1"/>
  <c r="V159" i="17"/>
  <c r="W159" i="17" s="1"/>
  <c r="U159" i="17"/>
  <c r="T159" i="17"/>
  <c r="R159" i="17"/>
  <c r="O159" i="17"/>
  <c r="N159" i="17"/>
  <c r="L159" i="17"/>
  <c r="M159" i="17" s="1"/>
  <c r="K159" i="17"/>
  <c r="J159" i="17"/>
  <c r="I159" i="17"/>
  <c r="D159" i="17"/>
  <c r="B159" i="17"/>
  <c r="A159" i="17"/>
  <c r="AE158" i="17"/>
  <c r="AD158" i="17"/>
  <c r="AB158" i="17"/>
  <c r="Y158" i="17"/>
  <c r="W158" i="17"/>
  <c r="X158" i="17" s="1"/>
  <c r="V158" i="17"/>
  <c r="U158" i="17"/>
  <c r="T158" i="17"/>
  <c r="R158" i="17"/>
  <c r="O158" i="17"/>
  <c r="N158" i="17"/>
  <c r="K158" i="17"/>
  <c r="J158" i="17"/>
  <c r="L158" i="17" s="1"/>
  <c r="M158" i="17" s="1"/>
  <c r="I158" i="17"/>
  <c r="D158" i="17"/>
  <c r="B158" i="17"/>
  <c r="A158" i="17"/>
  <c r="AE157" i="17"/>
  <c r="Y157" i="17"/>
  <c r="W157" i="17"/>
  <c r="AB157" i="17" s="1"/>
  <c r="T157" i="17"/>
  <c r="N157" i="17"/>
  <c r="K157" i="17"/>
  <c r="J157" i="17"/>
  <c r="L157" i="17" s="1"/>
  <c r="M157" i="17" s="1"/>
  <c r="P157" i="17" s="1"/>
  <c r="I157" i="17"/>
  <c r="AE154" i="17"/>
  <c r="AD154" i="17"/>
  <c r="AB154" i="17"/>
  <c r="Y154" i="17"/>
  <c r="V154" i="17"/>
  <c r="U154" i="17"/>
  <c r="W154" i="17" s="1"/>
  <c r="X154" i="17" s="1"/>
  <c r="T154" i="17"/>
  <c r="R154" i="17"/>
  <c r="O154" i="17"/>
  <c r="N154" i="17"/>
  <c r="K154" i="17"/>
  <c r="J154" i="17"/>
  <c r="L154" i="17" s="1"/>
  <c r="M154" i="17" s="1"/>
  <c r="I154" i="17"/>
  <c r="D154" i="17"/>
  <c r="B154" i="17"/>
  <c r="A154" i="17"/>
  <c r="AE153" i="17"/>
  <c r="AD153" i="17"/>
  <c r="AB153" i="17"/>
  <c r="Y153" i="17"/>
  <c r="W153" i="17"/>
  <c r="X153" i="17" s="1"/>
  <c r="V153" i="17"/>
  <c r="U153" i="17"/>
  <c r="T153" i="17"/>
  <c r="R153" i="17"/>
  <c r="P153" i="17"/>
  <c r="O153" i="17"/>
  <c r="N153" i="17"/>
  <c r="L153" i="17"/>
  <c r="M153" i="17" s="1"/>
  <c r="Q153" i="17" s="1"/>
  <c r="K153" i="17"/>
  <c r="J153" i="17"/>
  <c r="I153" i="17"/>
  <c r="D153" i="17"/>
  <c r="B153" i="17"/>
  <c r="A153" i="17"/>
  <c r="AE152" i="17"/>
  <c r="AD152" i="17"/>
  <c r="AB152" i="17"/>
  <c r="Y152" i="17"/>
  <c r="X152" i="17"/>
  <c r="V152" i="17"/>
  <c r="U152" i="17"/>
  <c r="W152" i="17" s="1"/>
  <c r="T152" i="17"/>
  <c r="R152" i="17"/>
  <c r="O152" i="17"/>
  <c r="N152" i="17"/>
  <c r="L152" i="17"/>
  <c r="M152" i="17" s="1"/>
  <c r="K152" i="17"/>
  <c r="J152" i="17"/>
  <c r="I152" i="17"/>
  <c r="D152" i="17"/>
  <c r="B152" i="17"/>
  <c r="A152" i="17"/>
  <c r="AE151" i="17"/>
  <c r="AD151" i="17"/>
  <c r="AB151" i="17"/>
  <c r="Y151" i="17"/>
  <c r="V151" i="17"/>
  <c r="U151" i="17"/>
  <c r="W151" i="17" s="1"/>
  <c r="X151" i="17" s="1"/>
  <c r="T151" i="17"/>
  <c r="R151" i="17"/>
  <c r="O151" i="17"/>
  <c r="N151" i="17"/>
  <c r="K151" i="17"/>
  <c r="J151" i="17"/>
  <c r="L151" i="17" s="1"/>
  <c r="M151" i="17" s="1"/>
  <c r="P151" i="17" s="1"/>
  <c r="I151" i="17"/>
  <c r="D151" i="17"/>
  <c r="B151" i="17"/>
  <c r="A151" i="17"/>
  <c r="AE150" i="17"/>
  <c r="AD150" i="17"/>
  <c r="AB150" i="17"/>
  <c r="AA150" i="17"/>
  <c r="Z150" i="17"/>
  <c r="Y150" i="17"/>
  <c r="W150" i="17"/>
  <c r="X150" i="17" s="1"/>
  <c r="V150" i="17"/>
  <c r="U150" i="17"/>
  <c r="T150" i="17"/>
  <c r="R150" i="17"/>
  <c r="O150" i="17"/>
  <c r="N150" i="17"/>
  <c r="L150" i="17"/>
  <c r="M150" i="17" s="1"/>
  <c r="K150" i="17"/>
  <c r="J150" i="17"/>
  <c r="I150" i="17"/>
  <c r="D150" i="17"/>
  <c r="B150" i="17"/>
  <c r="A150" i="17"/>
  <c r="AE149" i="17"/>
  <c r="AD149" i="17"/>
  <c r="AB149" i="17"/>
  <c r="Y149" i="17"/>
  <c r="V149" i="17"/>
  <c r="U149" i="17"/>
  <c r="W149" i="17" s="1"/>
  <c r="X149" i="17" s="1"/>
  <c r="T149" i="17"/>
  <c r="R149" i="17"/>
  <c r="Q149" i="17"/>
  <c r="P149" i="17"/>
  <c r="O149" i="17"/>
  <c r="N149" i="17"/>
  <c r="K149" i="17"/>
  <c r="J149" i="17"/>
  <c r="L149" i="17" s="1"/>
  <c r="M149" i="17" s="1"/>
  <c r="I149" i="17"/>
  <c r="D149" i="17"/>
  <c r="B149" i="17"/>
  <c r="A149" i="17"/>
  <c r="AE148" i="17"/>
  <c r="AD148" i="17"/>
  <c r="AB148" i="17"/>
  <c r="AA148" i="17"/>
  <c r="Z148" i="17"/>
  <c r="Y148" i="17"/>
  <c r="X148" i="17"/>
  <c r="V148" i="17"/>
  <c r="W148" i="17" s="1"/>
  <c r="U148" i="17"/>
  <c r="T148" i="17"/>
  <c r="R148" i="17"/>
  <c r="O148" i="17"/>
  <c r="N148" i="17"/>
  <c r="K148" i="17"/>
  <c r="J148" i="17"/>
  <c r="L148" i="17" s="1"/>
  <c r="M148" i="17" s="1"/>
  <c r="I148" i="17"/>
  <c r="D148" i="17"/>
  <c r="B148" i="17"/>
  <c r="A148" i="17"/>
  <c r="AE147" i="17"/>
  <c r="AD147" i="17"/>
  <c r="AB147" i="17"/>
  <c r="Y147" i="17"/>
  <c r="V147" i="17"/>
  <c r="U147" i="17"/>
  <c r="W147" i="17" s="1"/>
  <c r="X147" i="17" s="1"/>
  <c r="T147" i="17"/>
  <c r="R147" i="17"/>
  <c r="O147" i="17"/>
  <c r="N147" i="17"/>
  <c r="K147" i="17"/>
  <c r="J147" i="17"/>
  <c r="I147" i="17"/>
  <c r="D147" i="17"/>
  <c r="B147" i="17"/>
  <c r="A147" i="17"/>
  <c r="AE146" i="17"/>
  <c r="AD146" i="17"/>
  <c r="AB146" i="17"/>
  <c r="Y146" i="17"/>
  <c r="V146" i="17"/>
  <c r="W146" i="17" s="1"/>
  <c r="X146" i="17" s="1"/>
  <c r="U146" i="17"/>
  <c r="T146" i="17"/>
  <c r="R146" i="17"/>
  <c r="O146" i="17"/>
  <c r="N146" i="17"/>
  <c r="M146" i="17"/>
  <c r="K146" i="17"/>
  <c r="J146" i="17"/>
  <c r="L146" i="17" s="1"/>
  <c r="I146" i="17"/>
  <c r="D146" i="17"/>
  <c r="B146" i="17"/>
  <c r="A146" i="17"/>
  <c r="AE145" i="17"/>
  <c r="AD145" i="17"/>
  <c r="AB145" i="17"/>
  <c r="Y145" i="17"/>
  <c r="V145" i="17"/>
  <c r="W145" i="17" s="1"/>
  <c r="X145" i="17" s="1"/>
  <c r="U145" i="17"/>
  <c r="T145" i="17"/>
  <c r="R145" i="17"/>
  <c r="O145" i="17"/>
  <c r="N145" i="17"/>
  <c r="K145" i="17"/>
  <c r="J145" i="17"/>
  <c r="L145" i="17" s="1"/>
  <c r="M145" i="17" s="1"/>
  <c r="I145" i="17"/>
  <c r="D145" i="17"/>
  <c r="B145" i="17"/>
  <c r="A145" i="17"/>
  <c r="AE144" i="17"/>
  <c r="AD144" i="17"/>
  <c r="AB144" i="17"/>
  <c r="Z144" i="17"/>
  <c r="Y144" i="17"/>
  <c r="X144" i="17"/>
  <c r="AA144" i="17" s="1"/>
  <c r="V144" i="17"/>
  <c r="W144" i="17" s="1"/>
  <c r="U144" i="17"/>
  <c r="T144" i="17"/>
  <c r="R144" i="17"/>
  <c r="O144" i="17"/>
  <c r="N144" i="17"/>
  <c r="L144" i="17"/>
  <c r="M144" i="17" s="1"/>
  <c r="P144" i="17" s="1"/>
  <c r="K144" i="17"/>
  <c r="J144" i="17"/>
  <c r="I144" i="17"/>
  <c r="D144" i="17"/>
  <c r="B144" i="17"/>
  <c r="A144" i="17"/>
  <c r="AE143" i="17"/>
  <c r="AD143" i="17"/>
  <c r="AB143" i="17"/>
  <c r="Y143" i="17"/>
  <c r="V143" i="17"/>
  <c r="U143" i="17"/>
  <c r="W143" i="17" s="1"/>
  <c r="X143" i="17" s="1"/>
  <c r="Z143" i="17" s="1"/>
  <c r="T143" i="17"/>
  <c r="R143" i="17"/>
  <c r="O143" i="17"/>
  <c r="N143" i="17"/>
  <c r="K143" i="17"/>
  <c r="J143" i="17"/>
  <c r="L143" i="17" s="1"/>
  <c r="M143" i="17" s="1"/>
  <c r="I143" i="17"/>
  <c r="D143" i="17"/>
  <c r="B143" i="17"/>
  <c r="A143" i="17"/>
  <c r="AE142" i="17"/>
  <c r="AD142" i="17"/>
  <c r="AB142" i="17"/>
  <c r="Y142" i="17"/>
  <c r="V142" i="17"/>
  <c r="W142" i="17" s="1"/>
  <c r="X142" i="17" s="1"/>
  <c r="U142" i="17"/>
  <c r="T142" i="17"/>
  <c r="R142" i="17"/>
  <c r="O142" i="17"/>
  <c r="N142" i="17"/>
  <c r="K142" i="17"/>
  <c r="J142" i="17"/>
  <c r="I142" i="17"/>
  <c r="D142" i="17"/>
  <c r="B142" i="17"/>
  <c r="A142" i="17"/>
  <c r="AE141" i="17"/>
  <c r="AD141" i="17"/>
  <c r="AB141" i="17"/>
  <c r="Y141" i="17"/>
  <c r="W141" i="17"/>
  <c r="X141" i="17" s="1"/>
  <c r="V141" i="17"/>
  <c r="U141" i="17"/>
  <c r="T141" i="17"/>
  <c r="R141" i="17"/>
  <c r="O141" i="17"/>
  <c r="N141" i="17"/>
  <c r="K141" i="17"/>
  <c r="J141" i="17"/>
  <c r="L141" i="17" s="1"/>
  <c r="M141" i="17" s="1"/>
  <c r="I141" i="17"/>
  <c r="D141" i="17"/>
  <c r="B141" i="17"/>
  <c r="A141" i="17"/>
  <c r="AE140" i="17"/>
  <c r="AD140" i="17"/>
  <c r="AB140" i="17"/>
  <c r="Y140" i="17"/>
  <c r="V140" i="17"/>
  <c r="W140" i="17" s="1"/>
  <c r="X140" i="17" s="1"/>
  <c r="U140" i="17"/>
  <c r="T140" i="17"/>
  <c r="R140" i="17"/>
  <c r="O140" i="17"/>
  <c r="N140" i="17"/>
  <c r="L140" i="17"/>
  <c r="M140" i="17" s="1"/>
  <c r="K140" i="17"/>
  <c r="J140" i="17"/>
  <c r="I140" i="17"/>
  <c r="D140" i="17"/>
  <c r="B140" i="17"/>
  <c r="A140" i="17"/>
  <c r="AE139" i="17"/>
  <c r="AD139" i="17"/>
  <c r="AB139" i="17"/>
  <c r="Y139" i="17"/>
  <c r="V139" i="17"/>
  <c r="U139" i="17"/>
  <c r="W139" i="17" s="1"/>
  <c r="X139" i="17" s="1"/>
  <c r="T139" i="17"/>
  <c r="R139" i="17"/>
  <c r="O139" i="17"/>
  <c r="N139" i="17"/>
  <c r="K139" i="17"/>
  <c r="J139" i="17"/>
  <c r="I139" i="17"/>
  <c r="D139" i="17"/>
  <c r="B139" i="17"/>
  <c r="A139" i="17"/>
  <c r="AE138" i="17"/>
  <c r="AD138" i="17"/>
  <c r="AB138" i="17"/>
  <c r="Y138" i="17"/>
  <c r="V138" i="17"/>
  <c r="W138" i="17" s="1"/>
  <c r="X138" i="17" s="1"/>
  <c r="U138" i="17"/>
  <c r="T138" i="17"/>
  <c r="R138" i="17"/>
  <c r="Q138" i="17"/>
  <c r="P138" i="17"/>
  <c r="O138" i="17"/>
  <c r="N138" i="17"/>
  <c r="K138" i="17"/>
  <c r="J138" i="17"/>
  <c r="L138" i="17" s="1"/>
  <c r="M138" i="17" s="1"/>
  <c r="I138" i="17"/>
  <c r="D138" i="17"/>
  <c r="B138" i="17"/>
  <c r="A138" i="17"/>
  <c r="AE137" i="17"/>
  <c r="AD137" i="17"/>
  <c r="AB137" i="17"/>
  <c r="AA137" i="17"/>
  <c r="Z137" i="17"/>
  <c r="Y137" i="17"/>
  <c r="X137" i="17"/>
  <c r="W137" i="17"/>
  <c r="V137" i="17"/>
  <c r="U137" i="17"/>
  <c r="T137" i="17"/>
  <c r="R137" i="17"/>
  <c r="O137" i="17"/>
  <c r="N137" i="17"/>
  <c r="M137" i="17"/>
  <c r="K137" i="17"/>
  <c r="J137" i="17"/>
  <c r="L137" i="17" s="1"/>
  <c r="I137" i="17"/>
  <c r="D137" i="17"/>
  <c r="B137" i="17"/>
  <c r="A137" i="17"/>
  <c r="AE136" i="17"/>
  <c r="AD136" i="17"/>
  <c r="AB136" i="17"/>
  <c r="Y136" i="17"/>
  <c r="V136" i="17"/>
  <c r="W136" i="17" s="1"/>
  <c r="X136" i="17" s="1"/>
  <c r="AA136" i="17" s="1"/>
  <c r="U136" i="17"/>
  <c r="T136" i="17"/>
  <c r="R136" i="17"/>
  <c r="O136" i="17"/>
  <c r="N136" i="17"/>
  <c r="K136" i="17"/>
  <c r="J136" i="17"/>
  <c r="L136" i="17" s="1"/>
  <c r="M136" i="17" s="1"/>
  <c r="I136" i="17"/>
  <c r="D136" i="17"/>
  <c r="B136" i="17"/>
  <c r="A136" i="17"/>
  <c r="AE135" i="17"/>
  <c r="AD135" i="17"/>
  <c r="AB135" i="17"/>
  <c r="Y135" i="17"/>
  <c r="V135" i="17"/>
  <c r="U135" i="17"/>
  <c r="W135" i="17" s="1"/>
  <c r="X135" i="17" s="1"/>
  <c r="T135" i="17"/>
  <c r="R135" i="17"/>
  <c r="Q135" i="17"/>
  <c r="P135" i="17"/>
  <c r="O135" i="17"/>
  <c r="N135" i="17"/>
  <c r="K135" i="17"/>
  <c r="J135" i="17"/>
  <c r="L135" i="17" s="1"/>
  <c r="M135" i="17" s="1"/>
  <c r="I135" i="17"/>
  <c r="D135" i="17"/>
  <c r="B135" i="17"/>
  <c r="A135" i="17"/>
  <c r="AE134" i="17"/>
  <c r="AD134" i="17"/>
  <c r="AB134" i="17"/>
  <c r="Y134" i="17"/>
  <c r="X134" i="17"/>
  <c r="AA134" i="17" s="1"/>
  <c r="V134" i="17"/>
  <c r="W134" i="17" s="1"/>
  <c r="U134" i="17"/>
  <c r="T134" i="17"/>
  <c r="R134" i="17"/>
  <c r="O134" i="17"/>
  <c r="N134" i="17"/>
  <c r="K134" i="17"/>
  <c r="J134" i="17"/>
  <c r="L134" i="17" s="1"/>
  <c r="M134" i="17" s="1"/>
  <c r="I134" i="17"/>
  <c r="D134" i="17"/>
  <c r="B134" i="17"/>
  <c r="A134" i="17"/>
  <c r="AE133" i="17"/>
  <c r="AD133" i="17"/>
  <c r="AB133" i="17"/>
  <c r="Y133" i="17"/>
  <c r="V133" i="17"/>
  <c r="U133" i="17"/>
  <c r="W133" i="17" s="1"/>
  <c r="X133" i="17" s="1"/>
  <c r="T133" i="17"/>
  <c r="R133" i="17"/>
  <c r="O133" i="17"/>
  <c r="N133" i="17"/>
  <c r="K133" i="17"/>
  <c r="J133" i="17"/>
  <c r="I133" i="17"/>
  <c r="D133" i="17"/>
  <c r="B133" i="17"/>
  <c r="A133" i="17"/>
  <c r="AE132" i="17"/>
  <c r="AD132" i="17"/>
  <c r="AB132" i="17"/>
  <c r="Y132" i="17"/>
  <c r="V132" i="17"/>
  <c r="W132" i="17" s="1"/>
  <c r="X132" i="17" s="1"/>
  <c r="U132" i="17"/>
  <c r="T132" i="17"/>
  <c r="R132" i="17"/>
  <c r="O132" i="17"/>
  <c r="N132" i="17"/>
  <c r="L132" i="17"/>
  <c r="M132" i="17" s="1"/>
  <c r="K132" i="17"/>
  <c r="J132" i="17"/>
  <c r="I132" i="17"/>
  <c r="D132" i="17"/>
  <c r="B132" i="17"/>
  <c r="A132" i="17"/>
  <c r="AE131" i="17"/>
  <c r="AD131" i="17"/>
  <c r="AB131" i="17"/>
  <c r="Y131" i="17"/>
  <c r="V131" i="17"/>
  <c r="U131" i="17"/>
  <c r="W131" i="17" s="1"/>
  <c r="X131" i="17" s="1"/>
  <c r="T131" i="17"/>
  <c r="R131" i="17"/>
  <c r="O131" i="17"/>
  <c r="N131" i="17"/>
  <c r="K131" i="17"/>
  <c r="J131" i="17"/>
  <c r="I131" i="17"/>
  <c r="D131" i="17"/>
  <c r="B131" i="17"/>
  <c r="A131" i="17"/>
  <c r="AE130" i="17"/>
  <c r="AD130" i="17"/>
  <c r="AB130" i="17"/>
  <c r="AA130" i="17"/>
  <c r="Z130" i="17"/>
  <c r="Y130" i="17"/>
  <c r="X130" i="17"/>
  <c r="V130" i="17"/>
  <c r="W130" i="17" s="1"/>
  <c r="U130" i="17"/>
  <c r="T130" i="17"/>
  <c r="R130" i="17"/>
  <c r="O130" i="17"/>
  <c r="N130" i="17"/>
  <c r="K130" i="17"/>
  <c r="J130" i="17"/>
  <c r="L130" i="17" s="1"/>
  <c r="M130" i="17" s="1"/>
  <c r="I130" i="17"/>
  <c r="D130" i="17"/>
  <c r="B130" i="17"/>
  <c r="A130" i="17"/>
  <c r="AE129" i="17"/>
  <c r="AD129" i="17"/>
  <c r="AB129" i="17"/>
  <c r="AA129" i="17"/>
  <c r="Y129" i="17"/>
  <c r="V129" i="17"/>
  <c r="W129" i="17" s="1"/>
  <c r="X129" i="17" s="1"/>
  <c r="Z129" i="17" s="1"/>
  <c r="U129" i="17"/>
  <c r="T129" i="17"/>
  <c r="R129" i="17"/>
  <c r="O129" i="17"/>
  <c r="N129" i="17"/>
  <c r="K129" i="17"/>
  <c r="J129" i="17"/>
  <c r="L129" i="17" s="1"/>
  <c r="M129" i="17" s="1"/>
  <c r="I129" i="17"/>
  <c r="D129" i="17"/>
  <c r="B129" i="17"/>
  <c r="A129" i="17"/>
  <c r="AE128" i="17"/>
  <c r="AD128" i="17"/>
  <c r="AB128" i="17"/>
  <c r="Y128" i="17"/>
  <c r="V128" i="17"/>
  <c r="W128" i="17" s="1"/>
  <c r="X128" i="17" s="1"/>
  <c r="U128" i="17"/>
  <c r="T128" i="17"/>
  <c r="R128" i="17"/>
  <c r="Q128" i="17"/>
  <c r="P128" i="17"/>
  <c r="O128" i="17"/>
  <c r="N128" i="17"/>
  <c r="L128" i="17"/>
  <c r="M128" i="17" s="1"/>
  <c r="K128" i="17"/>
  <c r="J128" i="17"/>
  <c r="I128" i="17"/>
  <c r="D128" i="17"/>
  <c r="B128" i="17"/>
  <c r="A128" i="17"/>
  <c r="AE127" i="17"/>
  <c r="AD127" i="17"/>
  <c r="AB127" i="17"/>
  <c r="Y127" i="17"/>
  <c r="V127" i="17"/>
  <c r="U127" i="17"/>
  <c r="W127" i="17" s="1"/>
  <c r="X127" i="17" s="1"/>
  <c r="AA127" i="17" s="1"/>
  <c r="T127" i="17"/>
  <c r="R127" i="17"/>
  <c r="O127" i="17"/>
  <c r="N127" i="17"/>
  <c r="K127" i="17"/>
  <c r="J127" i="17"/>
  <c r="L127" i="17" s="1"/>
  <c r="M127" i="17" s="1"/>
  <c r="I127" i="17"/>
  <c r="D127" i="17"/>
  <c r="B127" i="17"/>
  <c r="A127" i="17"/>
  <c r="AE126" i="17"/>
  <c r="AD126" i="17"/>
  <c r="AB126" i="17"/>
  <c r="AA126" i="17"/>
  <c r="Y126" i="17"/>
  <c r="X126" i="17"/>
  <c r="Z126" i="17" s="1"/>
  <c r="V126" i="17"/>
  <c r="W126" i="17" s="1"/>
  <c r="U126" i="17"/>
  <c r="T126" i="17"/>
  <c r="R126" i="17"/>
  <c r="O126" i="17"/>
  <c r="N126" i="17"/>
  <c r="K126" i="17"/>
  <c r="J126" i="17"/>
  <c r="L126" i="17" s="1"/>
  <c r="M126" i="17" s="1"/>
  <c r="P126" i="17" s="1"/>
  <c r="I126" i="17"/>
  <c r="D126" i="17"/>
  <c r="B126" i="17"/>
  <c r="A126" i="17"/>
  <c r="AE125" i="17"/>
  <c r="AD125" i="17"/>
  <c r="AB125" i="17"/>
  <c r="Y125" i="17"/>
  <c r="W125" i="17"/>
  <c r="X125" i="17" s="1"/>
  <c r="V125" i="17"/>
  <c r="U125" i="17"/>
  <c r="T125" i="17"/>
  <c r="R125" i="17"/>
  <c r="O125" i="17"/>
  <c r="N125" i="17"/>
  <c r="M125" i="17"/>
  <c r="P125" i="17" s="1"/>
  <c r="K125" i="17"/>
  <c r="J125" i="17"/>
  <c r="L125" i="17" s="1"/>
  <c r="I125" i="17"/>
  <c r="D125" i="17"/>
  <c r="B125" i="17"/>
  <c r="A125" i="17"/>
  <c r="AE124" i="17"/>
  <c r="AD124" i="17"/>
  <c r="AB124" i="17"/>
  <c r="Y124" i="17"/>
  <c r="V124" i="17"/>
  <c r="W124" i="17" s="1"/>
  <c r="X124" i="17" s="1"/>
  <c r="U124" i="17"/>
  <c r="T124" i="17"/>
  <c r="R124" i="17"/>
  <c r="O124" i="17"/>
  <c r="L124" i="17" s="1"/>
  <c r="M124" i="17" s="1"/>
  <c r="P124" i="17" s="1"/>
  <c r="N124" i="17"/>
  <c r="K124" i="17"/>
  <c r="J124" i="17"/>
  <c r="I124" i="17"/>
  <c r="D124" i="17"/>
  <c r="B124" i="17"/>
  <c r="A124" i="17"/>
  <c r="AE123" i="17"/>
  <c r="AD123" i="17"/>
  <c r="AB123" i="17"/>
  <c r="Y123" i="17"/>
  <c r="X123" i="17"/>
  <c r="Z123" i="17" s="1"/>
  <c r="W123" i="17"/>
  <c r="V123" i="17"/>
  <c r="U123" i="17"/>
  <c r="T123" i="17"/>
  <c r="R123" i="17"/>
  <c r="O123" i="17"/>
  <c r="N123" i="17"/>
  <c r="K123" i="17"/>
  <c r="J123" i="17"/>
  <c r="L123" i="17" s="1"/>
  <c r="M123" i="17" s="1"/>
  <c r="I123" i="17"/>
  <c r="D123" i="17"/>
  <c r="B123" i="17"/>
  <c r="A123" i="17"/>
  <c r="AE122" i="17"/>
  <c r="AD122" i="17"/>
  <c r="AB122" i="17"/>
  <c r="Y122" i="17"/>
  <c r="V122" i="17"/>
  <c r="W122" i="17" s="1"/>
  <c r="X122" i="17" s="1"/>
  <c r="U122" i="17"/>
  <c r="T122" i="17"/>
  <c r="R122" i="17"/>
  <c r="O122" i="17"/>
  <c r="N122" i="17"/>
  <c r="K122" i="17"/>
  <c r="J122" i="17"/>
  <c r="L122" i="17" s="1"/>
  <c r="M122" i="17" s="1"/>
  <c r="I122" i="17"/>
  <c r="D122" i="17"/>
  <c r="B122" i="17"/>
  <c r="A122" i="17"/>
  <c r="AE121" i="17"/>
  <c r="AD121" i="17"/>
  <c r="AB121" i="17"/>
  <c r="Y121" i="17"/>
  <c r="V121" i="17"/>
  <c r="U121" i="17"/>
  <c r="W121" i="17" s="1"/>
  <c r="X121" i="17" s="1"/>
  <c r="T121" i="17"/>
  <c r="R121" i="17"/>
  <c r="O121" i="17"/>
  <c r="N121" i="17"/>
  <c r="M121" i="17"/>
  <c r="K121" i="17"/>
  <c r="J121" i="17"/>
  <c r="L121" i="17" s="1"/>
  <c r="I121" i="17"/>
  <c r="D121" i="17"/>
  <c r="B121" i="17"/>
  <c r="A121" i="17"/>
  <c r="AE120" i="17"/>
  <c r="X120" i="17" s="1"/>
  <c r="AB120" i="17"/>
  <c r="Y120" i="17"/>
  <c r="Z120" i="17" s="1"/>
  <c r="W120" i="17"/>
  <c r="T120" i="17"/>
  <c r="N120" i="17"/>
  <c r="K120" i="17"/>
  <c r="J120" i="17"/>
  <c r="L120" i="17" s="1"/>
  <c r="I120" i="17"/>
  <c r="AE117" i="17"/>
  <c r="AD117" i="17"/>
  <c r="AB117" i="17"/>
  <c r="Y117" i="17"/>
  <c r="W117" i="17"/>
  <c r="X117" i="17" s="1"/>
  <c r="V117" i="17"/>
  <c r="U117" i="17"/>
  <c r="T117" i="17"/>
  <c r="R117" i="17"/>
  <c r="Q117" i="17"/>
  <c r="O117" i="17"/>
  <c r="L117" i="17" s="1"/>
  <c r="M117" i="17" s="1"/>
  <c r="P117" i="17" s="1"/>
  <c r="N117" i="17"/>
  <c r="K117" i="17"/>
  <c r="J117" i="17"/>
  <c r="I117" i="17"/>
  <c r="D117" i="17"/>
  <c r="B117" i="17"/>
  <c r="A117" i="17"/>
  <c r="AE116" i="17"/>
  <c r="AD116" i="17"/>
  <c r="AB116" i="17"/>
  <c r="AA116" i="17"/>
  <c r="Z116" i="17"/>
  <c r="Y116" i="17"/>
  <c r="W116" i="17"/>
  <c r="X116" i="17" s="1"/>
  <c r="V116" i="17"/>
  <c r="U116" i="17"/>
  <c r="T116" i="17"/>
  <c r="R116" i="17"/>
  <c r="O116" i="17"/>
  <c r="N116" i="17"/>
  <c r="L116" i="17"/>
  <c r="M116" i="17" s="1"/>
  <c r="K116" i="17"/>
  <c r="J116" i="17"/>
  <c r="I116" i="17"/>
  <c r="D116" i="17"/>
  <c r="B116" i="17"/>
  <c r="A116" i="17"/>
  <c r="AE115" i="17"/>
  <c r="AD115" i="17"/>
  <c r="AB115" i="17"/>
  <c r="Y115" i="17"/>
  <c r="X115" i="17"/>
  <c r="W115" i="17"/>
  <c r="V115" i="17"/>
  <c r="U115" i="17"/>
  <c r="T115" i="17"/>
  <c r="R115" i="17"/>
  <c r="O115" i="17"/>
  <c r="L115" i="17" s="1"/>
  <c r="N115" i="17"/>
  <c r="M115" i="17"/>
  <c r="K115" i="17"/>
  <c r="J115" i="17"/>
  <c r="I115" i="17"/>
  <c r="D115" i="17"/>
  <c r="B115" i="17"/>
  <c r="A115" i="17"/>
  <c r="AE114" i="17"/>
  <c r="AD114" i="17"/>
  <c r="AB114" i="17"/>
  <c r="Y114" i="17"/>
  <c r="V114" i="17"/>
  <c r="W114" i="17" s="1"/>
  <c r="X114" i="17" s="1"/>
  <c r="U114" i="17"/>
  <c r="T114" i="17"/>
  <c r="R114" i="17"/>
  <c r="O114" i="17"/>
  <c r="L114" i="17" s="1"/>
  <c r="N114" i="17"/>
  <c r="M114" i="17"/>
  <c r="Q114" i="17" s="1"/>
  <c r="K114" i="17"/>
  <c r="J114" i="17"/>
  <c r="I114" i="17"/>
  <c r="D114" i="17"/>
  <c r="B114" i="17"/>
  <c r="A114" i="17"/>
  <c r="AE113" i="17"/>
  <c r="AD113" i="17"/>
  <c r="AB113" i="17"/>
  <c r="Y113" i="17"/>
  <c r="V113" i="17"/>
  <c r="U113" i="17"/>
  <c r="W113" i="17" s="1"/>
  <c r="X113" i="17" s="1"/>
  <c r="T113" i="17"/>
  <c r="R113" i="17"/>
  <c r="O113" i="17"/>
  <c r="L113" i="17" s="1"/>
  <c r="M113" i="17" s="1"/>
  <c r="N113" i="17"/>
  <c r="K113" i="17"/>
  <c r="J113" i="17"/>
  <c r="I113" i="17"/>
  <c r="D113" i="17"/>
  <c r="B113" i="17"/>
  <c r="A113" i="17"/>
  <c r="AE112" i="17"/>
  <c r="AD112" i="17"/>
  <c r="AB112" i="17"/>
  <c r="Y112" i="17"/>
  <c r="V112" i="17"/>
  <c r="W112" i="17" s="1"/>
  <c r="X112" i="17" s="1"/>
  <c r="Z112" i="17" s="1"/>
  <c r="U112" i="17"/>
  <c r="T112" i="17"/>
  <c r="R112" i="17"/>
  <c r="O112" i="17"/>
  <c r="N112" i="17"/>
  <c r="K112" i="17"/>
  <c r="J112" i="17"/>
  <c r="L112" i="17" s="1"/>
  <c r="M112" i="17" s="1"/>
  <c r="I112" i="17"/>
  <c r="D112" i="17"/>
  <c r="B112" i="17"/>
  <c r="A112" i="17"/>
  <c r="AE111" i="17"/>
  <c r="AD111" i="17"/>
  <c r="AB111" i="17"/>
  <c r="Y111" i="17"/>
  <c r="W111" i="17"/>
  <c r="X111" i="17" s="1"/>
  <c r="V111" i="17"/>
  <c r="U111" i="17"/>
  <c r="T111" i="17"/>
  <c r="R111" i="17"/>
  <c r="O111" i="17"/>
  <c r="L111" i="17" s="1"/>
  <c r="M111" i="17" s="1"/>
  <c r="Q111" i="17" s="1"/>
  <c r="N111" i="17"/>
  <c r="K111" i="17"/>
  <c r="J111" i="17"/>
  <c r="I111" i="17"/>
  <c r="D111" i="17"/>
  <c r="B111" i="17"/>
  <c r="A111" i="17"/>
  <c r="AE110" i="17"/>
  <c r="AD110" i="17"/>
  <c r="AB110" i="17"/>
  <c r="Y110" i="17"/>
  <c r="W110" i="17"/>
  <c r="X110" i="17" s="1"/>
  <c r="V110" i="17"/>
  <c r="U110" i="17"/>
  <c r="T110" i="17"/>
  <c r="R110" i="17"/>
  <c r="P110" i="17"/>
  <c r="O110" i="17"/>
  <c r="N110" i="17"/>
  <c r="M110" i="17"/>
  <c r="Q110" i="17" s="1"/>
  <c r="L110" i="17"/>
  <c r="K110" i="17"/>
  <c r="J110" i="17"/>
  <c r="I110" i="17"/>
  <c r="D110" i="17"/>
  <c r="B110" i="17"/>
  <c r="A110" i="17"/>
  <c r="AE109" i="17"/>
  <c r="AD109" i="17"/>
  <c r="AB109" i="17"/>
  <c r="Y109" i="17"/>
  <c r="W109" i="17"/>
  <c r="X109" i="17" s="1"/>
  <c r="V109" i="17"/>
  <c r="U109" i="17"/>
  <c r="T109" i="17"/>
  <c r="R109" i="17"/>
  <c r="O109" i="17"/>
  <c r="L109" i="17" s="1"/>
  <c r="N109" i="17"/>
  <c r="M109" i="17"/>
  <c r="Q109" i="17" s="1"/>
  <c r="K109" i="17"/>
  <c r="J109" i="17"/>
  <c r="I109" i="17"/>
  <c r="D109" i="17"/>
  <c r="B109" i="17"/>
  <c r="A109" i="17"/>
  <c r="AE108" i="17"/>
  <c r="AD108" i="17"/>
  <c r="AB108" i="17"/>
  <c r="AA108" i="17"/>
  <c r="Z108" i="17"/>
  <c r="Y108" i="17"/>
  <c r="V108" i="17"/>
  <c r="W108" i="17" s="1"/>
  <c r="X108" i="17" s="1"/>
  <c r="U108" i="17"/>
  <c r="T108" i="17"/>
  <c r="R108" i="17"/>
  <c r="O108" i="17"/>
  <c r="N108" i="17"/>
  <c r="L108" i="17"/>
  <c r="M108" i="17" s="1"/>
  <c r="K108" i="17"/>
  <c r="J108" i="17"/>
  <c r="I108" i="17"/>
  <c r="D108" i="17"/>
  <c r="B108" i="17"/>
  <c r="A108" i="17"/>
  <c r="AE107" i="17"/>
  <c r="AD107" i="17"/>
  <c r="AB107" i="17"/>
  <c r="Y107" i="17"/>
  <c r="X107" i="17"/>
  <c r="W107" i="17"/>
  <c r="V107" i="17"/>
  <c r="U107" i="17"/>
  <c r="T107" i="17"/>
  <c r="R107" i="17"/>
  <c r="O107" i="17"/>
  <c r="L107" i="17" s="1"/>
  <c r="N107" i="17"/>
  <c r="M107" i="17"/>
  <c r="K107" i="17"/>
  <c r="J107" i="17"/>
  <c r="I107" i="17"/>
  <c r="D107" i="17"/>
  <c r="B107" i="17"/>
  <c r="A107" i="17"/>
  <c r="AE106" i="17"/>
  <c r="AD106" i="17"/>
  <c r="AB106" i="17"/>
  <c r="Y106" i="17"/>
  <c r="V106" i="17"/>
  <c r="W106" i="17" s="1"/>
  <c r="X106" i="17" s="1"/>
  <c r="U106" i="17"/>
  <c r="T106" i="17"/>
  <c r="R106" i="17"/>
  <c r="O106" i="17"/>
  <c r="L106" i="17" s="1"/>
  <c r="M106" i="17" s="1"/>
  <c r="Q106" i="17" s="1"/>
  <c r="N106" i="17"/>
  <c r="K106" i="17"/>
  <c r="J106" i="17"/>
  <c r="I106" i="17"/>
  <c r="D106" i="17"/>
  <c r="B106" i="17"/>
  <c r="A106" i="17"/>
  <c r="AE105" i="17"/>
  <c r="AD105" i="17"/>
  <c r="AB105" i="17"/>
  <c r="Y105" i="17"/>
  <c r="V105" i="17"/>
  <c r="U105" i="17"/>
  <c r="W105" i="17" s="1"/>
  <c r="X105" i="17" s="1"/>
  <c r="T105" i="17"/>
  <c r="R105" i="17"/>
  <c r="O105" i="17"/>
  <c r="L105" i="17" s="1"/>
  <c r="M105" i="17" s="1"/>
  <c r="N105" i="17"/>
  <c r="K105" i="17"/>
  <c r="J105" i="17"/>
  <c r="I105" i="17"/>
  <c r="D105" i="17"/>
  <c r="B105" i="17"/>
  <c r="A105" i="17"/>
  <c r="AE104" i="17"/>
  <c r="AD104" i="17"/>
  <c r="AB104" i="17"/>
  <c r="Y104" i="17"/>
  <c r="V104" i="17"/>
  <c r="W104" i="17" s="1"/>
  <c r="X104" i="17" s="1"/>
  <c r="Z104" i="17" s="1"/>
  <c r="U104" i="17"/>
  <c r="T104" i="17"/>
  <c r="R104" i="17"/>
  <c r="O104" i="17"/>
  <c r="N104" i="17"/>
  <c r="K104" i="17"/>
  <c r="J104" i="17"/>
  <c r="L104" i="17" s="1"/>
  <c r="M104" i="17" s="1"/>
  <c r="I104" i="17"/>
  <c r="D104" i="17"/>
  <c r="B104" i="17"/>
  <c r="A104" i="17"/>
  <c r="AE103" i="17"/>
  <c r="AD103" i="17"/>
  <c r="AB103" i="17"/>
  <c r="Y103" i="17"/>
  <c r="V103" i="17"/>
  <c r="U103" i="17"/>
  <c r="W103" i="17" s="1"/>
  <c r="X103" i="17" s="1"/>
  <c r="T103" i="17"/>
  <c r="R103" i="17"/>
  <c r="O103" i="17"/>
  <c r="L103" i="17" s="1"/>
  <c r="M103" i="17" s="1"/>
  <c r="P103" i="17" s="1"/>
  <c r="N103" i="17"/>
  <c r="K103" i="17"/>
  <c r="J103" i="17"/>
  <c r="I103" i="17"/>
  <c r="D103" i="17"/>
  <c r="B103" i="17"/>
  <c r="A103" i="17"/>
  <c r="AE102" i="17"/>
  <c r="AD102" i="17"/>
  <c r="AB102" i="17"/>
  <c r="Y102" i="17"/>
  <c r="W102" i="17"/>
  <c r="X102" i="17" s="1"/>
  <c r="V102" i="17"/>
  <c r="U102" i="17"/>
  <c r="T102" i="17"/>
  <c r="R102" i="17"/>
  <c r="P102" i="17"/>
  <c r="O102" i="17"/>
  <c r="N102" i="17"/>
  <c r="L102" i="17"/>
  <c r="M102" i="17" s="1"/>
  <c r="Q102" i="17" s="1"/>
  <c r="K102" i="17"/>
  <c r="J102" i="17"/>
  <c r="I102" i="17"/>
  <c r="D102" i="17"/>
  <c r="B102" i="17"/>
  <c r="A102" i="17"/>
  <c r="AE101" i="17"/>
  <c r="AD101" i="17"/>
  <c r="AB101" i="17"/>
  <c r="Y101" i="17"/>
  <c r="W101" i="17"/>
  <c r="X101" i="17" s="1"/>
  <c r="V101" i="17"/>
  <c r="U101" i="17"/>
  <c r="T101" i="17"/>
  <c r="R101" i="17"/>
  <c r="O101" i="17"/>
  <c r="L101" i="17" s="1"/>
  <c r="N101" i="17"/>
  <c r="M101" i="17"/>
  <c r="Q101" i="17" s="1"/>
  <c r="K101" i="17"/>
  <c r="J101" i="17"/>
  <c r="I101" i="17"/>
  <c r="D101" i="17"/>
  <c r="B101" i="17"/>
  <c r="A101" i="17"/>
  <c r="AE100" i="17"/>
  <c r="AD100" i="17"/>
  <c r="AB100" i="17"/>
  <c r="AA100" i="17"/>
  <c r="Y100" i="17"/>
  <c r="V100" i="17"/>
  <c r="W100" i="17" s="1"/>
  <c r="X100" i="17" s="1"/>
  <c r="Z100" i="17" s="1"/>
  <c r="U100" i="17"/>
  <c r="T100" i="17"/>
  <c r="R100" i="17"/>
  <c r="O100" i="17"/>
  <c r="N100" i="17"/>
  <c r="L100" i="17"/>
  <c r="M100" i="17" s="1"/>
  <c r="K100" i="17"/>
  <c r="J100" i="17"/>
  <c r="I100" i="17"/>
  <c r="D100" i="17"/>
  <c r="B100" i="17"/>
  <c r="A100" i="17"/>
  <c r="AE99" i="17"/>
  <c r="AD99" i="17"/>
  <c r="AB99" i="17"/>
  <c r="Y99" i="17"/>
  <c r="X99" i="17"/>
  <c r="W99" i="17"/>
  <c r="V99" i="17"/>
  <c r="U99" i="17"/>
  <c r="T99" i="17"/>
  <c r="R99" i="17"/>
  <c r="O99" i="17"/>
  <c r="L99" i="17" s="1"/>
  <c r="N99" i="17"/>
  <c r="M99" i="17"/>
  <c r="K99" i="17"/>
  <c r="J99" i="17"/>
  <c r="I99" i="17"/>
  <c r="D99" i="17"/>
  <c r="B99" i="17"/>
  <c r="A99" i="17"/>
  <c r="AE98" i="17"/>
  <c r="AD98" i="17"/>
  <c r="AB98" i="17"/>
  <c r="Y98" i="17"/>
  <c r="V98" i="17"/>
  <c r="W98" i="17" s="1"/>
  <c r="X98" i="17" s="1"/>
  <c r="U98" i="17"/>
  <c r="T98" i="17"/>
  <c r="R98" i="17"/>
  <c r="O98" i="17"/>
  <c r="L98" i="17" s="1"/>
  <c r="M98" i="17" s="1"/>
  <c r="Q98" i="17" s="1"/>
  <c r="N98" i="17"/>
  <c r="K98" i="17"/>
  <c r="J98" i="17"/>
  <c r="I98" i="17"/>
  <c r="D98" i="17"/>
  <c r="B98" i="17"/>
  <c r="A98" i="17"/>
  <c r="AE97" i="17"/>
  <c r="AD97" i="17"/>
  <c r="AB97" i="17"/>
  <c r="Y97" i="17"/>
  <c r="V97" i="17"/>
  <c r="U97" i="17"/>
  <c r="W97" i="17" s="1"/>
  <c r="X97" i="17" s="1"/>
  <c r="T97" i="17"/>
  <c r="R97" i="17"/>
  <c r="O97" i="17"/>
  <c r="L97" i="17" s="1"/>
  <c r="M97" i="17" s="1"/>
  <c r="N97" i="17"/>
  <c r="K97" i="17"/>
  <c r="J97" i="17"/>
  <c r="I97" i="17"/>
  <c r="D97" i="17"/>
  <c r="B97" i="17"/>
  <c r="A97" i="17"/>
  <c r="AE96" i="17"/>
  <c r="AD96" i="17"/>
  <c r="AB96" i="17"/>
  <c r="Y96" i="17"/>
  <c r="V96" i="17"/>
  <c r="W96" i="17" s="1"/>
  <c r="X96" i="17" s="1"/>
  <c r="Z96" i="17" s="1"/>
  <c r="U96" i="17"/>
  <c r="T96" i="17"/>
  <c r="R96" i="17"/>
  <c r="O96" i="17"/>
  <c r="N96" i="17"/>
  <c r="K96" i="17"/>
  <c r="J96" i="17"/>
  <c r="L96" i="17" s="1"/>
  <c r="M96" i="17" s="1"/>
  <c r="I96" i="17"/>
  <c r="D96" i="17"/>
  <c r="B96" i="17"/>
  <c r="A96" i="17"/>
  <c r="AE95" i="17"/>
  <c r="AD95" i="17"/>
  <c r="AB95" i="17"/>
  <c r="Y95" i="17"/>
  <c r="V95" i="17"/>
  <c r="U95" i="17"/>
  <c r="W95" i="17" s="1"/>
  <c r="X95" i="17" s="1"/>
  <c r="T95" i="17"/>
  <c r="R95" i="17"/>
  <c r="O95" i="17"/>
  <c r="L95" i="17" s="1"/>
  <c r="M95" i="17" s="1"/>
  <c r="P95" i="17" s="1"/>
  <c r="N95" i="17"/>
  <c r="K95" i="17"/>
  <c r="J95" i="17"/>
  <c r="I95" i="17"/>
  <c r="D95" i="17"/>
  <c r="B95" i="17"/>
  <c r="A95" i="17"/>
  <c r="AE94" i="17"/>
  <c r="AD94" i="17"/>
  <c r="AB94" i="17"/>
  <c r="Y94" i="17"/>
  <c r="W94" i="17"/>
  <c r="X94" i="17" s="1"/>
  <c r="V94" i="17"/>
  <c r="U94" i="17"/>
  <c r="T94" i="17"/>
  <c r="R94" i="17"/>
  <c r="P94" i="17"/>
  <c r="O94" i="17"/>
  <c r="N94" i="17"/>
  <c r="K94" i="17"/>
  <c r="J94" i="17"/>
  <c r="L94" i="17" s="1"/>
  <c r="M94" i="17" s="1"/>
  <c r="Q94" i="17" s="1"/>
  <c r="I94" i="17"/>
  <c r="D94" i="17"/>
  <c r="B94" i="17"/>
  <c r="A94" i="17"/>
  <c r="AE93" i="17"/>
  <c r="AD93" i="17"/>
  <c r="AB93" i="17"/>
  <c r="Y93" i="17"/>
  <c r="W93" i="17"/>
  <c r="X93" i="17" s="1"/>
  <c r="V93" i="17"/>
  <c r="U93" i="17"/>
  <c r="T93" i="17"/>
  <c r="R93" i="17"/>
  <c r="O93" i="17"/>
  <c r="L93" i="17" s="1"/>
  <c r="N93" i="17"/>
  <c r="M93" i="17"/>
  <c r="Q93" i="17" s="1"/>
  <c r="K93" i="17"/>
  <c r="J93" i="17"/>
  <c r="I93" i="17"/>
  <c r="D93" i="17"/>
  <c r="B93" i="17"/>
  <c r="A93" i="17"/>
  <c r="AE92" i="17"/>
  <c r="AD92" i="17"/>
  <c r="AB92" i="17"/>
  <c r="Y92" i="17"/>
  <c r="V92" i="17"/>
  <c r="W92" i="17" s="1"/>
  <c r="X92" i="17" s="1"/>
  <c r="U92" i="17"/>
  <c r="T92" i="17"/>
  <c r="R92" i="17"/>
  <c r="O92" i="17"/>
  <c r="N92" i="17"/>
  <c r="L92" i="17"/>
  <c r="M92" i="17" s="1"/>
  <c r="K92" i="17"/>
  <c r="J92" i="17"/>
  <c r="I92" i="17"/>
  <c r="D92" i="17"/>
  <c r="B92" i="17"/>
  <c r="A92" i="17"/>
  <c r="AE91" i="17"/>
  <c r="AD91" i="17"/>
  <c r="AB91" i="17"/>
  <c r="Y91" i="17"/>
  <c r="X91" i="17"/>
  <c r="W91" i="17"/>
  <c r="V91" i="17"/>
  <c r="U91" i="17"/>
  <c r="T91" i="17"/>
  <c r="R91" i="17"/>
  <c r="O91" i="17"/>
  <c r="L91" i="17" s="1"/>
  <c r="N91" i="17"/>
  <c r="M91" i="17"/>
  <c r="K91" i="17"/>
  <c r="J91" i="17"/>
  <c r="I91" i="17"/>
  <c r="D91" i="17"/>
  <c r="B91" i="17"/>
  <c r="A91" i="17"/>
  <c r="AE90" i="17"/>
  <c r="AD90" i="17"/>
  <c r="AB90" i="17"/>
  <c r="Y90" i="17"/>
  <c r="V90" i="17"/>
  <c r="W90" i="17" s="1"/>
  <c r="X90" i="17" s="1"/>
  <c r="U90" i="17"/>
  <c r="T90" i="17"/>
  <c r="R90" i="17"/>
  <c r="P90" i="17"/>
  <c r="O90" i="17"/>
  <c r="L90" i="17" s="1"/>
  <c r="M90" i="17" s="1"/>
  <c r="Q90" i="17" s="1"/>
  <c r="N90" i="17"/>
  <c r="K90" i="17"/>
  <c r="J90" i="17"/>
  <c r="I90" i="17"/>
  <c r="D90" i="17"/>
  <c r="B90" i="17"/>
  <c r="A90" i="17"/>
  <c r="AE89" i="17"/>
  <c r="AD89" i="17"/>
  <c r="AB89" i="17"/>
  <c r="Y89" i="17"/>
  <c r="V89" i="17"/>
  <c r="W89" i="17" s="1"/>
  <c r="X89" i="17" s="1"/>
  <c r="U89" i="17"/>
  <c r="T89" i="17"/>
  <c r="R89" i="17"/>
  <c r="O89" i="17"/>
  <c r="L89" i="17" s="1"/>
  <c r="M89" i="17" s="1"/>
  <c r="N89" i="17"/>
  <c r="K89" i="17"/>
  <c r="J89" i="17"/>
  <c r="I89" i="17"/>
  <c r="D89" i="17"/>
  <c r="B89" i="17"/>
  <c r="A89" i="17"/>
  <c r="AE88" i="17"/>
  <c r="AD88" i="17"/>
  <c r="AB88" i="17"/>
  <c r="AA88" i="17"/>
  <c r="Y88" i="17"/>
  <c r="V88" i="17"/>
  <c r="W88" i="17" s="1"/>
  <c r="X88" i="17" s="1"/>
  <c r="Z88" i="17" s="1"/>
  <c r="U88" i="17"/>
  <c r="T88" i="17"/>
  <c r="R88" i="17"/>
  <c r="O88" i="17"/>
  <c r="N88" i="17"/>
  <c r="K88" i="17"/>
  <c r="J88" i="17"/>
  <c r="L88" i="17" s="1"/>
  <c r="M88" i="17" s="1"/>
  <c r="I88" i="17"/>
  <c r="D88" i="17"/>
  <c r="B88" i="17"/>
  <c r="A88" i="17"/>
  <c r="AE87" i="17"/>
  <c r="AD87" i="17"/>
  <c r="AB87" i="17"/>
  <c r="Y87" i="17"/>
  <c r="V87" i="17"/>
  <c r="U87" i="17"/>
  <c r="W87" i="17" s="1"/>
  <c r="X87" i="17" s="1"/>
  <c r="T87" i="17"/>
  <c r="R87" i="17"/>
  <c r="O87" i="17"/>
  <c r="L87" i="17" s="1"/>
  <c r="M87" i="17" s="1"/>
  <c r="N87" i="17"/>
  <c r="K87" i="17"/>
  <c r="J87" i="17"/>
  <c r="I87" i="17"/>
  <c r="D87" i="17"/>
  <c r="B87" i="17"/>
  <c r="A87" i="17"/>
  <c r="AE86" i="17"/>
  <c r="AD86" i="17"/>
  <c r="AB86" i="17"/>
  <c r="Y86" i="17"/>
  <c r="W86" i="17"/>
  <c r="X86" i="17" s="1"/>
  <c r="V86" i="17"/>
  <c r="U86" i="17"/>
  <c r="T86" i="17"/>
  <c r="R86" i="17"/>
  <c r="O86" i="17"/>
  <c r="N86" i="17"/>
  <c r="K86" i="17"/>
  <c r="J86" i="17"/>
  <c r="L86" i="17" s="1"/>
  <c r="M86" i="17" s="1"/>
  <c r="Q86" i="17" s="1"/>
  <c r="I86" i="17"/>
  <c r="D86" i="17"/>
  <c r="B86" i="17"/>
  <c r="A86" i="17"/>
  <c r="AE85" i="17"/>
  <c r="AD85" i="17"/>
  <c r="AB85" i="17"/>
  <c r="Y85" i="17"/>
  <c r="W85" i="17"/>
  <c r="X85" i="17" s="1"/>
  <c r="V85" i="17"/>
  <c r="U85" i="17"/>
  <c r="T85" i="17"/>
  <c r="R85" i="17"/>
  <c r="O85" i="17"/>
  <c r="N85" i="17"/>
  <c r="L85" i="17"/>
  <c r="M85" i="17" s="1"/>
  <c r="K85" i="17"/>
  <c r="J85" i="17"/>
  <c r="I85" i="17"/>
  <c r="D85" i="17"/>
  <c r="B85" i="17"/>
  <c r="A85" i="17"/>
  <c r="AE84" i="17"/>
  <c r="AD84" i="17"/>
  <c r="AB84" i="17"/>
  <c r="Y84" i="17"/>
  <c r="V84" i="17"/>
  <c r="U84" i="17"/>
  <c r="W84" i="17" s="1"/>
  <c r="X84" i="17" s="1"/>
  <c r="T84" i="17"/>
  <c r="R84" i="17"/>
  <c r="O84" i="17"/>
  <c r="N84" i="17"/>
  <c r="M84" i="17"/>
  <c r="K84" i="17"/>
  <c r="J84" i="17"/>
  <c r="L84" i="17" s="1"/>
  <c r="I84" i="17"/>
  <c r="D84" i="17"/>
  <c r="B84" i="17"/>
  <c r="A84" i="17"/>
  <c r="AE83" i="17"/>
  <c r="AB83" i="17"/>
  <c r="X83" i="17"/>
  <c r="W83" i="17"/>
  <c r="T83" i="17"/>
  <c r="K83" i="17"/>
  <c r="J83" i="17"/>
  <c r="L83" i="17" s="1"/>
  <c r="I83" i="17"/>
  <c r="AE80" i="17"/>
  <c r="AD80" i="17"/>
  <c r="AB80" i="17"/>
  <c r="Y80" i="17"/>
  <c r="V80" i="17"/>
  <c r="U80" i="17"/>
  <c r="W80" i="17" s="1"/>
  <c r="X80" i="17" s="1"/>
  <c r="T80" i="17"/>
  <c r="R80" i="17"/>
  <c r="O80" i="17"/>
  <c r="N80" i="17"/>
  <c r="L80" i="17"/>
  <c r="M80" i="17" s="1"/>
  <c r="K80" i="17"/>
  <c r="J80" i="17"/>
  <c r="I80" i="17"/>
  <c r="D80" i="17"/>
  <c r="B80" i="17"/>
  <c r="A80" i="17"/>
  <c r="AE79" i="17"/>
  <c r="AD79" i="17"/>
  <c r="AB79" i="17"/>
  <c r="Y79" i="17"/>
  <c r="V79" i="17"/>
  <c r="U79" i="17"/>
  <c r="W79" i="17" s="1"/>
  <c r="X79" i="17" s="1"/>
  <c r="T79" i="17"/>
  <c r="R79" i="17"/>
  <c r="O79" i="17"/>
  <c r="N79" i="17"/>
  <c r="K79" i="17"/>
  <c r="J79" i="17"/>
  <c r="L79" i="17" s="1"/>
  <c r="M79" i="17" s="1"/>
  <c r="I79" i="17"/>
  <c r="D79" i="17"/>
  <c r="B79" i="17"/>
  <c r="A79" i="17"/>
  <c r="AE78" i="17"/>
  <c r="AD78" i="17"/>
  <c r="AB78" i="17"/>
  <c r="Y78" i="17"/>
  <c r="W78" i="17"/>
  <c r="X78" i="17" s="1"/>
  <c r="V78" i="17"/>
  <c r="U78" i="17"/>
  <c r="T78" i="17"/>
  <c r="R78" i="17"/>
  <c r="O78" i="17"/>
  <c r="N78" i="17"/>
  <c r="K78" i="17"/>
  <c r="J78" i="17"/>
  <c r="L78" i="17" s="1"/>
  <c r="M78" i="17" s="1"/>
  <c r="I78" i="17"/>
  <c r="D78" i="17"/>
  <c r="B78" i="17"/>
  <c r="A78" i="17"/>
  <c r="AE77" i="17"/>
  <c r="AD77" i="17"/>
  <c r="AB77" i="17"/>
  <c r="Y77" i="17"/>
  <c r="V77" i="17"/>
  <c r="U77" i="17"/>
  <c r="W77" i="17" s="1"/>
  <c r="X77" i="17" s="1"/>
  <c r="T77" i="17"/>
  <c r="R77" i="17"/>
  <c r="O77" i="17"/>
  <c r="N77" i="17"/>
  <c r="L77" i="17"/>
  <c r="M77" i="17" s="1"/>
  <c r="K77" i="17"/>
  <c r="J77" i="17"/>
  <c r="I77" i="17"/>
  <c r="D77" i="17"/>
  <c r="B77" i="17"/>
  <c r="A77" i="17"/>
  <c r="AE76" i="17"/>
  <c r="AD76" i="17"/>
  <c r="AB76" i="17"/>
  <c r="Y76" i="17"/>
  <c r="V76" i="17"/>
  <c r="U76" i="17"/>
  <c r="W76" i="17" s="1"/>
  <c r="X76" i="17" s="1"/>
  <c r="Z76" i="17" s="1"/>
  <c r="T76" i="17"/>
  <c r="R76" i="17"/>
  <c r="Q76" i="17"/>
  <c r="O76" i="17"/>
  <c r="N76" i="17"/>
  <c r="M76" i="17"/>
  <c r="P76" i="17" s="1"/>
  <c r="L76" i="17"/>
  <c r="K76" i="17"/>
  <c r="J76" i="17"/>
  <c r="I76" i="17"/>
  <c r="D76" i="17"/>
  <c r="B76" i="17"/>
  <c r="A76" i="17"/>
  <c r="AE75" i="17"/>
  <c r="AD75" i="17"/>
  <c r="AB75" i="17"/>
  <c r="Y75" i="17"/>
  <c r="W75" i="17"/>
  <c r="X75" i="17" s="1"/>
  <c r="V75" i="17"/>
  <c r="U75" i="17"/>
  <c r="T75" i="17"/>
  <c r="R75" i="17"/>
  <c r="O75" i="17"/>
  <c r="N75" i="17"/>
  <c r="K75" i="17"/>
  <c r="J75" i="17"/>
  <c r="L75" i="17" s="1"/>
  <c r="M75" i="17" s="1"/>
  <c r="Q75" i="17" s="1"/>
  <c r="I75" i="17"/>
  <c r="D75" i="17"/>
  <c r="B75" i="17"/>
  <c r="A75" i="17"/>
  <c r="AE74" i="17"/>
  <c r="AD74" i="17"/>
  <c r="AB74" i="17"/>
  <c r="AA74" i="17"/>
  <c r="Z74" i="17"/>
  <c r="Y74" i="17"/>
  <c r="X74" i="17"/>
  <c r="W74" i="17"/>
  <c r="V74" i="17"/>
  <c r="U74" i="17"/>
  <c r="T74" i="17"/>
  <c r="R74" i="17"/>
  <c r="O74" i="17"/>
  <c r="N74" i="17"/>
  <c r="K74" i="17"/>
  <c r="J74" i="17"/>
  <c r="L74" i="17" s="1"/>
  <c r="M74" i="17" s="1"/>
  <c r="I74" i="17"/>
  <c r="D74" i="17"/>
  <c r="B74" i="17"/>
  <c r="A74" i="17"/>
  <c r="AE73" i="17"/>
  <c r="AD73" i="17"/>
  <c r="AB73" i="17"/>
  <c r="Y73" i="17"/>
  <c r="V73" i="17"/>
  <c r="U73" i="17"/>
  <c r="W73" i="17" s="1"/>
  <c r="X73" i="17" s="1"/>
  <c r="AA73" i="17" s="1"/>
  <c r="T73" i="17"/>
  <c r="R73" i="17"/>
  <c r="O73" i="17"/>
  <c r="L73" i="17" s="1"/>
  <c r="N73" i="17"/>
  <c r="M73" i="17"/>
  <c r="K73" i="17"/>
  <c r="J73" i="17"/>
  <c r="I73" i="17"/>
  <c r="D73" i="17"/>
  <c r="B73" i="17"/>
  <c r="A73" i="17"/>
  <c r="AE72" i="17"/>
  <c r="AD72" i="17"/>
  <c r="AB72" i="17"/>
  <c r="Y72" i="17"/>
  <c r="V72" i="17"/>
  <c r="W72" i="17" s="1"/>
  <c r="X72" i="17" s="1"/>
  <c r="U72" i="17"/>
  <c r="T72" i="17"/>
  <c r="R72" i="17"/>
  <c r="O72" i="17"/>
  <c r="N72" i="17"/>
  <c r="K72" i="17"/>
  <c r="J72" i="17"/>
  <c r="L72" i="17" s="1"/>
  <c r="M72" i="17" s="1"/>
  <c r="I72" i="17"/>
  <c r="D72" i="17"/>
  <c r="B72" i="17"/>
  <c r="A72" i="17"/>
  <c r="AE71" i="17"/>
  <c r="AD71" i="17"/>
  <c r="AB71" i="17"/>
  <c r="Y71" i="17"/>
  <c r="W71" i="17"/>
  <c r="X71" i="17" s="1"/>
  <c r="V71" i="17"/>
  <c r="U71" i="17"/>
  <c r="T71" i="17"/>
  <c r="R71" i="17"/>
  <c r="O71" i="17"/>
  <c r="N71" i="17"/>
  <c r="L71" i="17"/>
  <c r="M71" i="17" s="1"/>
  <c r="K71" i="17"/>
  <c r="J71" i="17"/>
  <c r="I71" i="17"/>
  <c r="D71" i="17"/>
  <c r="B71" i="17"/>
  <c r="A71" i="17"/>
  <c r="AE70" i="17"/>
  <c r="AD70" i="17"/>
  <c r="AB70" i="17"/>
  <c r="Y70" i="17"/>
  <c r="V70" i="17"/>
  <c r="U70" i="17"/>
  <c r="W70" i="17" s="1"/>
  <c r="X70" i="17" s="1"/>
  <c r="T70" i="17"/>
  <c r="R70" i="17"/>
  <c r="O70" i="17"/>
  <c r="N70" i="17"/>
  <c r="M70" i="17"/>
  <c r="K70" i="17"/>
  <c r="J70" i="17"/>
  <c r="L70" i="17" s="1"/>
  <c r="I70" i="17"/>
  <c r="D70" i="17"/>
  <c r="B70" i="17"/>
  <c r="A70" i="17"/>
  <c r="AE69" i="17"/>
  <c r="AD69" i="17"/>
  <c r="AB69" i="17"/>
  <c r="Y69" i="17"/>
  <c r="V69" i="17"/>
  <c r="U69" i="17"/>
  <c r="W69" i="17" s="1"/>
  <c r="X69" i="17" s="1"/>
  <c r="Z69" i="17" s="1"/>
  <c r="T69" i="17"/>
  <c r="R69" i="17"/>
  <c r="O69" i="17"/>
  <c r="L69" i="17" s="1"/>
  <c r="M69" i="17" s="1"/>
  <c r="P69" i="17" s="1"/>
  <c r="N69" i="17"/>
  <c r="K69" i="17"/>
  <c r="J69" i="17"/>
  <c r="I69" i="17"/>
  <c r="D69" i="17"/>
  <c r="B69" i="17"/>
  <c r="A69" i="17"/>
  <c r="AE68" i="17"/>
  <c r="AD68" i="17"/>
  <c r="AB68" i="17"/>
  <c r="Y68" i="17"/>
  <c r="V68" i="17"/>
  <c r="W68" i="17" s="1"/>
  <c r="X68" i="17" s="1"/>
  <c r="U68" i="17"/>
  <c r="T68" i="17"/>
  <c r="R68" i="17"/>
  <c r="O68" i="17"/>
  <c r="N68" i="17"/>
  <c r="L68" i="17"/>
  <c r="M68" i="17" s="1"/>
  <c r="P68" i="17" s="1"/>
  <c r="K68" i="17"/>
  <c r="J68" i="17"/>
  <c r="I68" i="17"/>
  <c r="D68" i="17"/>
  <c r="B68" i="17"/>
  <c r="A68" i="17"/>
  <c r="AE67" i="17"/>
  <c r="AD67" i="17"/>
  <c r="AB67" i="17"/>
  <c r="AA67" i="17"/>
  <c r="Z67" i="17"/>
  <c r="Y67" i="17"/>
  <c r="W67" i="17"/>
  <c r="X67" i="17" s="1"/>
  <c r="V67" i="17"/>
  <c r="U67" i="17"/>
  <c r="T67" i="17"/>
  <c r="R67" i="17"/>
  <c r="O67" i="17"/>
  <c r="N67" i="17"/>
  <c r="K67" i="17"/>
  <c r="J67" i="17"/>
  <c r="L67" i="17" s="1"/>
  <c r="M67" i="17" s="1"/>
  <c r="I67" i="17"/>
  <c r="D67" i="17"/>
  <c r="B67" i="17"/>
  <c r="A67" i="17"/>
  <c r="AE66" i="17"/>
  <c r="AD66" i="17"/>
  <c r="AB66" i="17"/>
  <c r="Y66" i="17"/>
  <c r="V66" i="17"/>
  <c r="U66" i="17"/>
  <c r="W66" i="17" s="1"/>
  <c r="X66" i="17" s="1"/>
  <c r="T66" i="17"/>
  <c r="R66" i="17"/>
  <c r="Q66" i="17"/>
  <c r="O66" i="17"/>
  <c r="N66" i="17"/>
  <c r="K66" i="17"/>
  <c r="J66" i="17"/>
  <c r="L66" i="17" s="1"/>
  <c r="M66" i="17" s="1"/>
  <c r="P66" i="17" s="1"/>
  <c r="I66" i="17"/>
  <c r="D66" i="17"/>
  <c r="B66" i="17"/>
  <c r="A66" i="17"/>
  <c r="AE65" i="17"/>
  <c r="AD65" i="17"/>
  <c r="AB65" i="17"/>
  <c r="Y65" i="17"/>
  <c r="V65" i="17"/>
  <c r="W65" i="17" s="1"/>
  <c r="X65" i="17" s="1"/>
  <c r="U65" i="17"/>
  <c r="T65" i="17"/>
  <c r="R65" i="17"/>
  <c r="O65" i="17"/>
  <c r="N65" i="17"/>
  <c r="K65" i="17"/>
  <c r="J65" i="17"/>
  <c r="L65" i="17" s="1"/>
  <c r="M65" i="17" s="1"/>
  <c r="I65" i="17"/>
  <c r="D65" i="17"/>
  <c r="B65" i="17"/>
  <c r="A65" i="17"/>
  <c r="AE64" i="17"/>
  <c r="AD64" i="17"/>
  <c r="AB64" i="17"/>
  <c r="Y64" i="17"/>
  <c r="W64" i="17"/>
  <c r="X64" i="17" s="1"/>
  <c r="V64" i="17"/>
  <c r="U64" i="17"/>
  <c r="T64" i="17"/>
  <c r="R64" i="17"/>
  <c r="O64" i="17"/>
  <c r="N64" i="17"/>
  <c r="L64" i="17"/>
  <c r="M64" i="17" s="1"/>
  <c r="K64" i="17"/>
  <c r="J64" i="17"/>
  <c r="I64" i="17"/>
  <c r="D64" i="17"/>
  <c r="B64" i="17"/>
  <c r="A64" i="17"/>
  <c r="AE63" i="17"/>
  <c r="AD63" i="17"/>
  <c r="AB63" i="17"/>
  <c r="Y63" i="17"/>
  <c r="V63" i="17"/>
  <c r="U63" i="17"/>
  <c r="W63" i="17" s="1"/>
  <c r="X63" i="17" s="1"/>
  <c r="T63" i="17"/>
  <c r="R63" i="17"/>
  <c r="O63" i="17"/>
  <c r="N63" i="17"/>
  <c r="L63" i="17"/>
  <c r="M63" i="17" s="1"/>
  <c r="K63" i="17"/>
  <c r="J63" i="17"/>
  <c r="I63" i="17"/>
  <c r="D63" i="17"/>
  <c r="B63" i="17"/>
  <c r="A63" i="17"/>
  <c r="AE62" i="17"/>
  <c r="AD62" i="17"/>
  <c r="AB62" i="17"/>
  <c r="Y62" i="17"/>
  <c r="V62" i="17"/>
  <c r="U62" i="17"/>
  <c r="W62" i="17" s="1"/>
  <c r="X62" i="17" s="1"/>
  <c r="T62" i="17"/>
  <c r="R62" i="17"/>
  <c r="Q62" i="17"/>
  <c r="O62" i="17"/>
  <c r="N62" i="17"/>
  <c r="K62" i="17"/>
  <c r="J62" i="17"/>
  <c r="L62" i="17" s="1"/>
  <c r="M62" i="17" s="1"/>
  <c r="P62" i="17" s="1"/>
  <c r="I62" i="17"/>
  <c r="D62" i="17"/>
  <c r="B62" i="17"/>
  <c r="A62" i="17"/>
  <c r="AE61" i="17"/>
  <c r="AD61" i="17"/>
  <c r="AB61" i="17"/>
  <c r="Y61" i="17"/>
  <c r="W61" i="17"/>
  <c r="X61" i="17" s="1"/>
  <c r="Z61" i="17" s="1"/>
  <c r="V61" i="17"/>
  <c r="U61" i="17"/>
  <c r="T61" i="17"/>
  <c r="R61" i="17"/>
  <c r="O61" i="17"/>
  <c r="N61" i="17"/>
  <c r="K61" i="17"/>
  <c r="J61" i="17"/>
  <c r="L61" i="17" s="1"/>
  <c r="M61" i="17" s="1"/>
  <c r="I61" i="17"/>
  <c r="D61" i="17"/>
  <c r="B61" i="17"/>
  <c r="A61" i="17"/>
  <c r="AE60" i="17"/>
  <c r="AD60" i="17"/>
  <c r="AB60" i="17"/>
  <c r="Y60" i="17"/>
  <c r="V60" i="17"/>
  <c r="U60" i="17"/>
  <c r="W60" i="17" s="1"/>
  <c r="X60" i="17" s="1"/>
  <c r="AA60" i="17" s="1"/>
  <c r="T60" i="17"/>
  <c r="R60" i="17"/>
  <c r="O60" i="17"/>
  <c r="N60" i="17"/>
  <c r="K60" i="17"/>
  <c r="J60" i="17"/>
  <c r="L60" i="17" s="1"/>
  <c r="M60" i="17" s="1"/>
  <c r="I60" i="17"/>
  <c r="D60" i="17"/>
  <c r="B60" i="17"/>
  <c r="A60" i="17"/>
  <c r="AE59" i="17"/>
  <c r="AD59" i="17"/>
  <c r="AB59" i="17"/>
  <c r="Y59" i="17"/>
  <c r="V59" i="17"/>
  <c r="U59" i="17"/>
  <c r="W59" i="17" s="1"/>
  <c r="X59" i="17" s="1"/>
  <c r="T59" i="17"/>
  <c r="R59" i="17"/>
  <c r="O59" i="17"/>
  <c r="N59" i="17"/>
  <c r="K59" i="17"/>
  <c r="J59" i="17"/>
  <c r="I59" i="17"/>
  <c r="D59" i="17"/>
  <c r="B59" i="17"/>
  <c r="A59" i="17"/>
  <c r="AE58" i="17"/>
  <c r="AD58" i="17"/>
  <c r="AB58" i="17"/>
  <c r="Z58" i="17"/>
  <c r="Y58" i="17"/>
  <c r="X58" i="17"/>
  <c r="AA58" i="17" s="1"/>
  <c r="W58" i="17"/>
  <c r="V58" i="17"/>
  <c r="U58" i="17"/>
  <c r="T58" i="17"/>
  <c r="R58" i="17"/>
  <c r="O58" i="17"/>
  <c r="N58" i="17"/>
  <c r="K58" i="17"/>
  <c r="J58" i="17"/>
  <c r="L58" i="17" s="1"/>
  <c r="M58" i="17" s="1"/>
  <c r="I58" i="17"/>
  <c r="D58" i="17"/>
  <c r="B58" i="17"/>
  <c r="A58" i="17"/>
  <c r="AE57" i="17"/>
  <c r="AD57" i="17"/>
  <c r="AB57" i="17"/>
  <c r="Y57" i="17"/>
  <c r="V57" i="17"/>
  <c r="U57" i="17"/>
  <c r="W57" i="17" s="1"/>
  <c r="X57" i="17" s="1"/>
  <c r="T57" i="17"/>
  <c r="R57" i="17"/>
  <c r="O57" i="17"/>
  <c r="L57" i="17" s="1"/>
  <c r="N57" i="17"/>
  <c r="M57" i="17"/>
  <c r="K57" i="17"/>
  <c r="J57" i="17"/>
  <c r="I57" i="17"/>
  <c r="D57" i="17"/>
  <c r="B57" i="17"/>
  <c r="A57" i="17"/>
  <c r="AE56" i="17"/>
  <c r="AD56" i="17"/>
  <c r="AB56" i="17"/>
  <c r="Y56" i="17"/>
  <c r="V56" i="17"/>
  <c r="W56" i="17" s="1"/>
  <c r="X56" i="17" s="1"/>
  <c r="U56" i="17"/>
  <c r="T56" i="17"/>
  <c r="R56" i="17"/>
  <c r="O56" i="17"/>
  <c r="N56" i="17"/>
  <c r="M56" i="17"/>
  <c r="L56" i="17"/>
  <c r="K56" i="17"/>
  <c r="J56" i="17"/>
  <c r="I56" i="17"/>
  <c r="D56" i="17"/>
  <c r="B56" i="17"/>
  <c r="A56" i="17"/>
  <c r="AE55" i="17"/>
  <c r="AD55" i="17"/>
  <c r="AB55" i="17"/>
  <c r="Y55" i="17"/>
  <c r="V55" i="17"/>
  <c r="U55" i="17"/>
  <c r="W55" i="17" s="1"/>
  <c r="X55" i="17" s="1"/>
  <c r="T55" i="17"/>
  <c r="R55" i="17"/>
  <c r="O55" i="17"/>
  <c r="N55" i="17"/>
  <c r="L55" i="17"/>
  <c r="M55" i="17" s="1"/>
  <c r="K55" i="17"/>
  <c r="J55" i="17"/>
  <c r="I55" i="17"/>
  <c r="D55" i="17"/>
  <c r="B55" i="17"/>
  <c r="A55" i="17"/>
  <c r="AE54" i="17"/>
  <c r="AD54" i="17"/>
  <c r="AB54" i="17"/>
  <c r="Y54" i="17"/>
  <c r="V54" i="17"/>
  <c r="U54" i="17"/>
  <c r="W54" i="17" s="1"/>
  <c r="X54" i="17" s="1"/>
  <c r="T54" i="17"/>
  <c r="R54" i="17"/>
  <c r="O54" i="17"/>
  <c r="N54" i="17"/>
  <c r="M54" i="17"/>
  <c r="K54" i="17"/>
  <c r="J54" i="17"/>
  <c r="L54" i="17" s="1"/>
  <c r="I54" i="17"/>
  <c r="D54" i="17"/>
  <c r="B54" i="17"/>
  <c r="A54" i="17"/>
  <c r="AE53" i="17"/>
  <c r="AD53" i="17"/>
  <c r="AB53" i="17"/>
  <c r="Y53" i="17"/>
  <c r="V53" i="17"/>
  <c r="U53" i="17"/>
  <c r="W53" i="17" s="1"/>
  <c r="X53" i="17" s="1"/>
  <c r="Z53" i="17" s="1"/>
  <c r="T53" i="17"/>
  <c r="R53" i="17"/>
  <c r="O53" i="17"/>
  <c r="L53" i="17" s="1"/>
  <c r="M53" i="17" s="1"/>
  <c r="N53" i="17"/>
  <c r="K53" i="17"/>
  <c r="J53" i="17"/>
  <c r="I53" i="17"/>
  <c r="D53" i="17"/>
  <c r="B53" i="17"/>
  <c r="A53" i="17"/>
  <c r="AE52" i="17"/>
  <c r="AD52" i="17"/>
  <c r="AB52" i="17"/>
  <c r="Y52" i="17"/>
  <c r="V52" i="17"/>
  <c r="W52" i="17" s="1"/>
  <c r="X52" i="17" s="1"/>
  <c r="U52" i="17"/>
  <c r="T52" i="17"/>
  <c r="R52" i="17"/>
  <c r="O52" i="17"/>
  <c r="N52" i="17"/>
  <c r="L52" i="17"/>
  <c r="M52" i="17" s="1"/>
  <c r="P52" i="17" s="1"/>
  <c r="K52" i="17"/>
  <c r="J52" i="17"/>
  <c r="I52" i="17"/>
  <c r="D52" i="17"/>
  <c r="B52" i="17"/>
  <c r="A52" i="17"/>
  <c r="AE51" i="17"/>
  <c r="AD51" i="17"/>
  <c r="AB51" i="17"/>
  <c r="AA51" i="17"/>
  <c r="Z51" i="17"/>
  <c r="Y51" i="17"/>
  <c r="W51" i="17"/>
  <c r="X51" i="17" s="1"/>
  <c r="V51" i="17"/>
  <c r="U51" i="17"/>
  <c r="T51" i="17"/>
  <c r="R51" i="17"/>
  <c r="O51" i="17"/>
  <c r="N51" i="17"/>
  <c r="K51" i="17"/>
  <c r="J51" i="17"/>
  <c r="L51" i="17" s="1"/>
  <c r="M51" i="17" s="1"/>
  <c r="I51" i="17"/>
  <c r="D51" i="17"/>
  <c r="B51" i="17"/>
  <c r="A51" i="17"/>
  <c r="AE50" i="17"/>
  <c r="AD50" i="17"/>
  <c r="AB50" i="17"/>
  <c r="Y50" i="17"/>
  <c r="V50" i="17"/>
  <c r="U50" i="17"/>
  <c r="W50" i="17" s="1"/>
  <c r="X50" i="17" s="1"/>
  <c r="T50" i="17"/>
  <c r="R50" i="17"/>
  <c r="Q50" i="17"/>
  <c r="O50" i="17"/>
  <c r="N50" i="17"/>
  <c r="K50" i="17"/>
  <c r="J50" i="17"/>
  <c r="L50" i="17" s="1"/>
  <c r="M50" i="17" s="1"/>
  <c r="P50" i="17" s="1"/>
  <c r="I50" i="17"/>
  <c r="D50" i="17"/>
  <c r="B50" i="17"/>
  <c r="A50" i="17"/>
  <c r="AE49" i="17"/>
  <c r="AD49" i="17"/>
  <c r="AB49" i="17"/>
  <c r="Y49" i="17"/>
  <c r="V49" i="17"/>
  <c r="W49" i="17" s="1"/>
  <c r="X49" i="17" s="1"/>
  <c r="U49" i="17"/>
  <c r="T49" i="17"/>
  <c r="R49" i="17"/>
  <c r="O49" i="17"/>
  <c r="N49" i="17"/>
  <c r="K49" i="17"/>
  <c r="J49" i="17"/>
  <c r="L49" i="17" s="1"/>
  <c r="M49" i="17" s="1"/>
  <c r="I49" i="17"/>
  <c r="D49" i="17"/>
  <c r="B49" i="17"/>
  <c r="A49" i="17"/>
  <c r="AE48" i="17"/>
  <c r="AD48" i="17"/>
  <c r="AB48" i="17"/>
  <c r="Y48" i="17"/>
  <c r="W48" i="17"/>
  <c r="X48" i="17" s="1"/>
  <c r="V48" i="17"/>
  <c r="U48" i="17"/>
  <c r="T48" i="17"/>
  <c r="R48" i="17"/>
  <c r="O48" i="17"/>
  <c r="N48" i="17"/>
  <c r="L48" i="17"/>
  <c r="M48" i="17" s="1"/>
  <c r="K48" i="17"/>
  <c r="J48" i="17"/>
  <c r="I48" i="17"/>
  <c r="D48" i="17"/>
  <c r="B48" i="17"/>
  <c r="A48" i="17"/>
  <c r="AE47" i="17"/>
  <c r="AD47" i="17"/>
  <c r="AB47" i="17"/>
  <c r="Y47" i="17"/>
  <c r="V47" i="17"/>
  <c r="U47" i="17"/>
  <c r="W47" i="17" s="1"/>
  <c r="X47" i="17" s="1"/>
  <c r="T47" i="17"/>
  <c r="R47" i="17"/>
  <c r="O47" i="17"/>
  <c r="N47" i="17"/>
  <c r="L47" i="17"/>
  <c r="M47" i="17" s="1"/>
  <c r="K47" i="17"/>
  <c r="J47" i="17"/>
  <c r="I47" i="17"/>
  <c r="D47" i="17"/>
  <c r="B47" i="17"/>
  <c r="A47" i="17"/>
  <c r="AE46" i="17"/>
  <c r="Y46" i="17" s="1"/>
  <c r="AB46" i="17"/>
  <c r="W46" i="17"/>
  <c r="X46" i="17" s="1"/>
  <c r="Z46" i="17" s="1"/>
  <c r="T46" i="17"/>
  <c r="N46" i="17"/>
  <c r="M46" i="17"/>
  <c r="Q46" i="17" s="1"/>
  <c r="K46" i="17"/>
  <c r="J46" i="17"/>
  <c r="L46" i="17" s="1"/>
  <c r="R46" i="17" s="1"/>
  <c r="I46" i="17"/>
  <c r="AE43" i="17"/>
  <c r="AD43" i="17"/>
  <c r="AB43" i="17"/>
  <c r="Y43" i="17"/>
  <c r="V43" i="17"/>
  <c r="U43" i="17"/>
  <c r="W43" i="17" s="1"/>
  <c r="X43" i="17" s="1"/>
  <c r="T43" i="17"/>
  <c r="R43" i="17"/>
  <c r="O43" i="17"/>
  <c r="N43" i="17"/>
  <c r="K43" i="17"/>
  <c r="J43" i="17"/>
  <c r="L43" i="17" s="1"/>
  <c r="M43" i="17" s="1"/>
  <c r="Q43" i="17" s="1"/>
  <c r="I43" i="17"/>
  <c r="D43" i="17"/>
  <c r="B43" i="17"/>
  <c r="A43" i="17"/>
  <c r="AE42" i="17"/>
  <c r="AD42" i="17"/>
  <c r="AB42" i="17"/>
  <c r="AA42" i="17"/>
  <c r="Z42" i="17"/>
  <c r="Y42" i="17"/>
  <c r="X42" i="17"/>
  <c r="W42" i="17"/>
  <c r="V42" i="17"/>
  <c r="U42" i="17"/>
  <c r="T42" i="17"/>
  <c r="R42" i="17"/>
  <c r="O42" i="17"/>
  <c r="N42" i="17"/>
  <c r="K42" i="17"/>
  <c r="J42" i="17"/>
  <c r="L42" i="17" s="1"/>
  <c r="M42" i="17" s="1"/>
  <c r="I42" i="17"/>
  <c r="D42" i="17"/>
  <c r="B42" i="17"/>
  <c r="A42" i="17"/>
  <c r="AE41" i="17"/>
  <c r="AD41" i="17"/>
  <c r="AB41" i="17"/>
  <c r="Y41" i="17"/>
  <c r="V41" i="17"/>
  <c r="U41" i="17"/>
  <c r="W41" i="17" s="1"/>
  <c r="X41" i="17" s="1"/>
  <c r="T41" i="17"/>
  <c r="R41" i="17"/>
  <c r="O41" i="17"/>
  <c r="L41" i="17" s="1"/>
  <c r="N41" i="17"/>
  <c r="M41" i="17"/>
  <c r="Q41" i="17" s="1"/>
  <c r="K41" i="17"/>
  <c r="J41" i="17"/>
  <c r="I41" i="17"/>
  <c r="D41" i="17"/>
  <c r="B41" i="17"/>
  <c r="A41" i="17"/>
  <c r="AE40" i="17"/>
  <c r="AD40" i="17"/>
  <c r="AB40" i="17"/>
  <c r="Y40" i="17"/>
  <c r="W40" i="17"/>
  <c r="X40" i="17" s="1"/>
  <c r="V40" i="17"/>
  <c r="U40" i="17"/>
  <c r="T40" i="17"/>
  <c r="R40" i="17"/>
  <c r="O40" i="17"/>
  <c r="N40" i="17"/>
  <c r="K40" i="17"/>
  <c r="J40" i="17"/>
  <c r="L40" i="17" s="1"/>
  <c r="M40" i="17" s="1"/>
  <c r="I40" i="17"/>
  <c r="D40" i="17"/>
  <c r="B40" i="17"/>
  <c r="A40" i="17"/>
  <c r="AE39" i="17"/>
  <c r="AD39" i="17"/>
  <c r="AB39" i="17"/>
  <c r="Y39" i="17"/>
  <c r="X39" i="17"/>
  <c r="V39" i="17"/>
  <c r="U39" i="17"/>
  <c r="W39" i="17" s="1"/>
  <c r="T39" i="17"/>
  <c r="R39" i="17"/>
  <c r="O39" i="17"/>
  <c r="N39" i="17"/>
  <c r="L39" i="17"/>
  <c r="M39" i="17" s="1"/>
  <c r="K39" i="17"/>
  <c r="J39" i="17"/>
  <c r="I39" i="17"/>
  <c r="D39" i="17"/>
  <c r="B39" i="17"/>
  <c r="A39" i="17"/>
  <c r="AE38" i="17"/>
  <c r="AD38" i="17"/>
  <c r="AB38" i="17"/>
  <c r="Y38" i="17"/>
  <c r="V38" i="17"/>
  <c r="U38" i="17"/>
  <c r="W38" i="17" s="1"/>
  <c r="X38" i="17" s="1"/>
  <c r="T38" i="17"/>
  <c r="R38" i="17"/>
  <c r="O38" i="17"/>
  <c r="N38" i="17"/>
  <c r="K38" i="17"/>
  <c r="J38" i="17"/>
  <c r="L38" i="17" s="1"/>
  <c r="M38" i="17" s="1"/>
  <c r="I38" i="17"/>
  <c r="D38" i="17"/>
  <c r="B38" i="17"/>
  <c r="A38" i="17"/>
  <c r="AE37" i="17"/>
  <c r="AD37" i="17"/>
  <c r="AB37" i="17"/>
  <c r="Y37" i="17"/>
  <c r="V37" i="17"/>
  <c r="U37" i="17"/>
  <c r="W37" i="17" s="1"/>
  <c r="X37" i="17" s="1"/>
  <c r="Z37" i="17" s="1"/>
  <c r="T37" i="17"/>
  <c r="R37" i="17"/>
  <c r="O37" i="17"/>
  <c r="N37" i="17"/>
  <c r="K37" i="17"/>
  <c r="J37" i="17"/>
  <c r="I37" i="17"/>
  <c r="D37" i="17"/>
  <c r="B37" i="17"/>
  <c r="A37" i="17"/>
  <c r="AE36" i="17"/>
  <c r="AD36" i="17"/>
  <c r="AB36" i="17"/>
  <c r="Y36" i="17"/>
  <c r="V36" i="17"/>
  <c r="W36" i="17" s="1"/>
  <c r="X36" i="17" s="1"/>
  <c r="U36" i="17"/>
  <c r="T36" i="17"/>
  <c r="R36" i="17"/>
  <c r="Q36" i="17"/>
  <c r="O36" i="17"/>
  <c r="N36" i="17"/>
  <c r="L36" i="17"/>
  <c r="M36" i="17" s="1"/>
  <c r="P36" i="17" s="1"/>
  <c r="K36" i="17"/>
  <c r="J36" i="17"/>
  <c r="I36" i="17"/>
  <c r="D36" i="17"/>
  <c r="B36" i="17"/>
  <c r="A36" i="17"/>
  <c r="AE35" i="17"/>
  <c r="AD35" i="17"/>
  <c r="AB35" i="17"/>
  <c r="AA35" i="17"/>
  <c r="Z35" i="17"/>
  <c r="Y35" i="17"/>
  <c r="X35" i="17"/>
  <c r="V35" i="17"/>
  <c r="U35" i="17"/>
  <c r="W35" i="17" s="1"/>
  <c r="T35" i="17"/>
  <c r="R35" i="17"/>
  <c r="O35" i="17"/>
  <c r="N35" i="17"/>
  <c r="L35" i="17"/>
  <c r="M35" i="17" s="1"/>
  <c r="K35" i="17"/>
  <c r="J35" i="17"/>
  <c r="I35" i="17"/>
  <c r="D35" i="17"/>
  <c r="B35" i="17"/>
  <c r="A35" i="17"/>
  <c r="AE34" i="17"/>
  <c r="AD34" i="17"/>
  <c r="AB34" i="17"/>
  <c r="Y34" i="17"/>
  <c r="V34" i="17"/>
  <c r="U34" i="17"/>
  <c r="W34" i="17" s="1"/>
  <c r="X34" i="17" s="1"/>
  <c r="T34" i="17"/>
  <c r="R34" i="17"/>
  <c r="O34" i="17"/>
  <c r="N34" i="17"/>
  <c r="K34" i="17"/>
  <c r="J34" i="17"/>
  <c r="L34" i="17" s="1"/>
  <c r="M34" i="17" s="1"/>
  <c r="Q34" i="17" s="1"/>
  <c r="I34" i="17"/>
  <c r="D34" i="17"/>
  <c r="B34" i="17"/>
  <c r="A34" i="17"/>
  <c r="AE33" i="17"/>
  <c r="AD33" i="17"/>
  <c r="AB33" i="17"/>
  <c r="AA33" i="17"/>
  <c r="Z33" i="17"/>
  <c r="Y33" i="17"/>
  <c r="X33" i="17"/>
  <c r="V33" i="17"/>
  <c r="U33" i="17"/>
  <c r="W33" i="17" s="1"/>
  <c r="T33" i="17"/>
  <c r="R33" i="17"/>
  <c r="O33" i="17"/>
  <c r="N33" i="17"/>
  <c r="K33" i="17"/>
  <c r="J33" i="17"/>
  <c r="L33" i="17" s="1"/>
  <c r="M33" i="17" s="1"/>
  <c r="I33" i="17"/>
  <c r="D33" i="17"/>
  <c r="B33" i="17"/>
  <c r="A33" i="17"/>
  <c r="AE32" i="17"/>
  <c r="AD32" i="17"/>
  <c r="AB32" i="17"/>
  <c r="Y32" i="17"/>
  <c r="V32" i="17"/>
  <c r="U32" i="17"/>
  <c r="W32" i="17" s="1"/>
  <c r="X32" i="17" s="1"/>
  <c r="T32" i="17"/>
  <c r="R32" i="17"/>
  <c r="O32" i="17"/>
  <c r="N32" i="17"/>
  <c r="L32" i="17"/>
  <c r="M32" i="17" s="1"/>
  <c r="K32" i="17"/>
  <c r="J32" i="17"/>
  <c r="I32" i="17"/>
  <c r="D32" i="17"/>
  <c r="B32" i="17"/>
  <c r="A32" i="17"/>
  <c r="AE31" i="17"/>
  <c r="AD31" i="17"/>
  <c r="AB31" i="17"/>
  <c r="Y31" i="17"/>
  <c r="V31" i="17"/>
  <c r="U31" i="17"/>
  <c r="W31" i="17" s="1"/>
  <c r="X31" i="17" s="1"/>
  <c r="T31" i="17"/>
  <c r="R31" i="17"/>
  <c r="O31" i="17"/>
  <c r="N31" i="17"/>
  <c r="L31" i="17"/>
  <c r="M31" i="17" s="1"/>
  <c r="K31" i="17"/>
  <c r="J31" i="17"/>
  <c r="I31" i="17"/>
  <c r="D31" i="17"/>
  <c r="B31" i="17"/>
  <c r="A31" i="17"/>
  <c r="AE30" i="17"/>
  <c r="AD30" i="17"/>
  <c r="AB30" i="17"/>
  <c r="Y30" i="17"/>
  <c r="V30" i="17"/>
  <c r="U30" i="17"/>
  <c r="W30" i="17" s="1"/>
  <c r="X30" i="17" s="1"/>
  <c r="T30" i="17"/>
  <c r="R30" i="17"/>
  <c r="O30" i="17"/>
  <c r="N30" i="17"/>
  <c r="K30" i="17"/>
  <c r="J30" i="17"/>
  <c r="L30" i="17" s="1"/>
  <c r="M30" i="17" s="1"/>
  <c r="I30" i="17"/>
  <c r="D30" i="17"/>
  <c r="B30" i="17"/>
  <c r="A30" i="17"/>
  <c r="AE29" i="17"/>
  <c r="AD29" i="17"/>
  <c r="AB29" i="17"/>
  <c r="Y29" i="17"/>
  <c r="V29" i="17"/>
  <c r="U29" i="17"/>
  <c r="W29" i="17" s="1"/>
  <c r="X29" i="17" s="1"/>
  <c r="Z29" i="17" s="1"/>
  <c r="T29" i="17"/>
  <c r="R29" i="17"/>
  <c r="O29" i="17"/>
  <c r="N29" i="17"/>
  <c r="K29" i="17"/>
  <c r="J29" i="17"/>
  <c r="L29" i="17" s="1"/>
  <c r="M29" i="17" s="1"/>
  <c r="I29" i="17"/>
  <c r="D29" i="17"/>
  <c r="B29" i="17"/>
  <c r="A29" i="17"/>
  <c r="AE28" i="17"/>
  <c r="AD28" i="17"/>
  <c r="AB28" i="17"/>
  <c r="Y28" i="17"/>
  <c r="V28" i="17"/>
  <c r="U28" i="17"/>
  <c r="W28" i="17" s="1"/>
  <c r="X28" i="17" s="1"/>
  <c r="AA28" i="17" s="1"/>
  <c r="T28" i="17"/>
  <c r="R28" i="17"/>
  <c r="O28" i="17"/>
  <c r="L28" i="17" s="1"/>
  <c r="M28" i="17" s="1"/>
  <c r="N28" i="17"/>
  <c r="K28" i="17"/>
  <c r="J28" i="17"/>
  <c r="I28" i="17"/>
  <c r="D28" i="17"/>
  <c r="B28" i="17"/>
  <c r="A28" i="17"/>
  <c r="AE27" i="17"/>
  <c r="AD27" i="17"/>
  <c r="AB27" i="17"/>
  <c r="Y27" i="17"/>
  <c r="X27" i="17"/>
  <c r="V27" i="17"/>
  <c r="U27" i="17"/>
  <c r="W27" i="17" s="1"/>
  <c r="T27" i="17"/>
  <c r="R27" i="17"/>
  <c r="O27" i="17"/>
  <c r="N27" i="17"/>
  <c r="K27" i="17"/>
  <c r="J27" i="17"/>
  <c r="L27" i="17" s="1"/>
  <c r="M27" i="17" s="1"/>
  <c r="Q27" i="17" s="1"/>
  <c r="I27" i="17"/>
  <c r="D27" i="17"/>
  <c r="B27" i="17"/>
  <c r="A27" i="17"/>
  <c r="AE26" i="17"/>
  <c r="AD26" i="17"/>
  <c r="AB26" i="17"/>
  <c r="AA26" i="17"/>
  <c r="Z26" i="17"/>
  <c r="Y26" i="17"/>
  <c r="X26" i="17"/>
  <c r="W26" i="17"/>
  <c r="V26" i="17"/>
  <c r="U26" i="17"/>
  <c r="T26" i="17"/>
  <c r="R26" i="17"/>
  <c r="O26" i="17"/>
  <c r="N26" i="17"/>
  <c r="K26" i="17"/>
  <c r="J26" i="17"/>
  <c r="L26" i="17" s="1"/>
  <c r="M26" i="17" s="1"/>
  <c r="I26" i="17"/>
  <c r="D26" i="17"/>
  <c r="B26" i="17"/>
  <c r="A26" i="17"/>
  <c r="AE25" i="17"/>
  <c r="AD25" i="17"/>
  <c r="AB25" i="17"/>
  <c r="Y25" i="17"/>
  <c r="V25" i="17"/>
  <c r="U25" i="17"/>
  <c r="W25" i="17" s="1"/>
  <c r="X25" i="17" s="1"/>
  <c r="T25" i="17"/>
  <c r="R25" i="17"/>
  <c r="O25" i="17"/>
  <c r="L25" i="17" s="1"/>
  <c r="N25" i="17"/>
  <c r="M25" i="17"/>
  <c r="Q25" i="17" s="1"/>
  <c r="K25" i="17"/>
  <c r="J25" i="17"/>
  <c r="I25" i="17"/>
  <c r="D25" i="17"/>
  <c r="B25" i="17"/>
  <c r="A25" i="17"/>
  <c r="AE24" i="17"/>
  <c r="AD24" i="17"/>
  <c r="AB24" i="17"/>
  <c r="Y24" i="17"/>
  <c r="V24" i="17"/>
  <c r="W24" i="17" s="1"/>
  <c r="X24" i="17" s="1"/>
  <c r="U24" i="17"/>
  <c r="T24" i="17"/>
  <c r="R24" i="17"/>
  <c r="O24" i="17"/>
  <c r="N24" i="17"/>
  <c r="K24" i="17"/>
  <c r="J24" i="17"/>
  <c r="L24" i="17" s="1"/>
  <c r="M24" i="17" s="1"/>
  <c r="I24" i="17"/>
  <c r="D24" i="17"/>
  <c r="B24" i="17"/>
  <c r="A24" i="17"/>
  <c r="AE23" i="17"/>
  <c r="AD23" i="17"/>
  <c r="AB23" i="17"/>
  <c r="Y23" i="17"/>
  <c r="X23" i="17"/>
  <c r="V23" i="17"/>
  <c r="U23" i="17"/>
  <c r="W23" i="17" s="1"/>
  <c r="T23" i="17"/>
  <c r="R23" i="17"/>
  <c r="O23" i="17"/>
  <c r="N23" i="17"/>
  <c r="L23" i="17"/>
  <c r="M23" i="17" s="1"/>
  <c r="K23" i="17"/>
  <c r="J23" i="17"/>
  <c r="I23" i="17"/>
  <c r="D23" i="17"/>
  <c r="B23" i="17"/>
  <c r="A23" i="17"/>
  <c r="AE22" i="17"/>
  <c r="AD22" i="17"/>
  <c r="AB22" i="17"/>
  <c r="Y22" i="17"/>
  <c r="V22" i="17"/>
  <c r="U22" i="17"/>
  <c r="W22" i="17" s="1"/>
  <c r="X22" i="17" s="1"/>
  <c r="T22" i="17"/>
  <c r="R22" i="17"/>
  <c r="O22" i="17"/>
  <c r="N22" i="17"/>
  <c r="K22" i="17"/>
  <c r="J22" i="17"/>
  <c r="L22" i="17" s="1"/>
  <c r="M22" i="17" s="1"/>
  <c r="I22" i="17"/>
  <c r="D22" i="17"/>
  <c r="B22" i="17"/>
  <c r="A22" i="17"/>
  <c r="AE21" i="17"/>
  <c r="AD21" i="17"/>
  <c r="AB21" i="17"/>
  <c r="Y21" i="17"/>
  <c r="V21" i="17"/>
  <c r="U21" i="17"/>
  <c r="W21" i="17" s="1"/>
  <c r="X21" i="17" s="1"/>
  <c r="Z21" i="17" s="1"/>
  <c r="T21" i="17"/>
  <c r="R21" i="17"/>
  <c r="O21" i="17"/>
  <c r="N21" i="17"/>
  <c r="K21" i="17"/>
  <c r="J21" i="17"/>
  <c r="I21" i="17"/>
  <c r="D21" i="17"/>
  <c r="B21" i="17"/>
  <c r="A21" i="17"/>
  <c r="AE20" i="17"/>
  <c r="AD20" i="17"/>
  <c r="AB20" i="17"/>
  <c r="Y20" i="17"/>
  <c r="V20" i="17"/>
  <c r="W20" i="17" s="1"/>
  <c r="X20" i="17" s="1"/>
  <c r="U20" i="17"/>
  <c r="T20" i="17"/>
  <c r="R20" i="17"/>
  <c r="Q20" i="17"/>
  <c r="O20" i="17"/>
  <c r="N20" i="17"/>
  <c r="L20" i="17"/>
  <c r="M20" i="17" s="1"/>
  <c r="P20" i="17" s="1"/>
  <c r="K20" i="17"/>
  <c r="J20" i="17"/>
  <c r="I20" i="17"/>
  <c r="D20" i="17"/>
  <c r="B20" i="17"/>
  <c r="A20" i="17"/>
  <c r="AE19" i="17"/>
  <c r="AD19" i="17"/>
  <c r="AB19" i="17"/>
  <c r="AA19" i="17"/>
  <c r="Z19" i="17"/>
  <c r="Y19" i="17"/>
  <c r="X19" i="17"/>
  <c r="V19" i="17"/>
  <c r="U19" i="17"/>
  <c r="W19" i="17" s="1"/>
  <c r="T19" i="17"/>
  <c r="R19" i="17"/>
  <c r="O19" i="17"/>
  <c r="N19" i="17"/>
  <c r="L19" i="17"/>
  <c r="M19" i="17" s="1"/>
  <c r="K19" i="17"/>
  <c r="J19" i="17"/>
  <c r="I19" i="17"/>
  <c r="D19" i="17"/>
  <c r="B19" i="17"/>
  <c r="A19" i="17"/>
  <c r="AE18" i="17"/>
  <c r="AD18" i="17"/>
  <c r="AB18" i="17"/>
  <c r="Y18" i="17"/>
  <c r="V18" i="17"/>
  <c r="U18" i="17"/>
  <c r="W18" i="17" s="1"/>
  <c r="X18" i="17" s="1"/>
  <c r="T18" i="17"/>
  <c r="R18" i="17"/>
  <c r="O18" i="17"/>
  <c r="N18" i="17"/>
  <c r="K18" i="17"/>
  <c r="J18" i="17"/>
  <c r="L18" i="17" s="1"/>
  <c r="M18" i="17" s="1"/>
  <c r="Q18" i="17" s="1"/>
  <c r="I18" i="17"/>
  <c r="D18" i="17"/>
  <c r="B18" i="17"/>
  <c r="A18" i="17"/>
  <c r="AE17" i="17"/>
  <c r="AD17" i="17"/>
  <c r="AB17" i="17"/>
  <c r="AA17" i="17"/>
  <c r="Z17" i="17"/>
  <c r="Y17" i="17"/>
  <c r="X17" i="17"/>
  <c r="V17" i="17"/>
  <c r="U17" i="17"/>
  <c r="W17" i="17" s="1"/>
  <c r="T17" i="17"/>
  <c r="R17" i="17"/>
  <c r="O17" i="17"/>
  <c r="N17" i="17"/>
  <c r="K17" i="17"/>
  <c r="J17" i="17"/>
  <c r="L17" i="17" s="1"/>
  <c r="M17" i="17" s="1"/>
  <c r="I17" i="17"/>
  <c r="D17" i="17"/>
  <c r="B17" i="17"/>
  <c r="A17" i="17"/>
  <c r="AE16" i="17"/>
  <c r="AD16" i="17"/>
  <c r="AB16" i="17"/>
  <c r="Y16" i="17"/>
  <c r="V16" i="17"/>
  <c r="U16" i="17"/>
  <c r="W16" i="17" s="1"/>
  <c r="X16" i="17" s="1"/>
  <c r="T16" i="17"/>
  <c r="R16" i="17"/>
  <c r="O16" i="17"/>
  <c r="N16" i="17"/>
  <c r="L16" i="17"/>
  <c r="M16" i="17" s="1"/>
  <c r="K16" i="17"/>
  <c r="J16" i="17"/>
  <c r="I16" i="17"/>
  <c r="D16" i="17"/>
  <c r="B16" i="17"/>
  <c r="A16" i="17"/>
  <c r="AE15" i="17"/>
  <c r="AD15" i="17"/>
  <c r="AB15" i="17"/>
  <c r="Y15" i="17"/>
  <c r="V15" i="17"/>
  <c r="U15" i="17"/>
  <c r="W15" i="17" s="1"/>
  <c r="X15" i="17" s="1"/>
  <c r="T15" i="17"/>
  <c r="R15" i="17"/>
  <c r="O15" i="17"/>
  <c r="N15" i="17"/>
  <c r="L15" i="17"/>
  <c r="M15" i="17" s="1"/>
  <c r="K15" i="17"/>
  <c r="J15" i="17"/>
  <c r="I15" i="17"/>
  <c r="D15" i="17"/>
  <c r="B15" i="17"/>
  <c r="A15" i="17"/>
  <c r="AE14" i="17"/>
  <c r="AD14" i="17"/>
  <c r="AB14" i="17"/>
  <c r="Y14" i="17"/>
  <c r="V14" i="17"/>
  <c r="U14" i="17"/>
  <c r="W14" i="17" s="1"/>
  <c r="X14" i="17" s="1"/>
  <c r="T14" i="17"/>
  <c r="R14" i="17"/>
  <c r="O14" i="17"/>
  <c r="N14" i="17"/>
  <c r="K14" i="17"/>
  <c r="J14" i="17"/>
  <c r="L14" i="17" s="1"/>
  <c r="M14" i="17" s="1"/>
  <c r="I14" i="17"/>
  <c r="D14" i="17"/>
  <c r="B14" i="17"/>
  <c r="A14" i="17"/>
  <c r="AE13" i="17"/>
  <c r="AD13" i="17"/>
  <c r="AB13" i="17"/>
  <c r="Y13" i="17"/>
  <c r="V13" i="17"/>
  <c r="U13" i="17"/>
  <c r="W13" i="17" s="1"/>
  <c r="X13" i="17" s="1"/>
  <c r="Z13" i="17" s="1"/>
  <c r="T13" i="17"/>
  <c r="R13" i="17"/>
  <c r="O13" i="17"/>
  <c r="N13" i="17"/>
  <c r="K13" i="17"/>
  <c r="J13" i="17"/>
  <c r="L13" i="17" s="1"/>
  <c r="M13" i="17" s="1"/>
  <c r="I13" i="17"/>
  <c r="D13" i="17"/>
  <c r="B13" i="17"/>
  <c r="A13" i="17"/>
  <c r="AE12" i="17"/>
  <c r="AD12" i="17"/>
  <c r="AB12" i="17"/>
  <c r="Y12" i="17"/>
  <c r="V12" i="17"/>
  <c r="U12" i="17"/>
  <c r="W12" i="17" s="1"/>
  <c r="X12" i="17" s="1"/>
  <c r="Z12" i="17" s="1"/>
  <c r="T12" i="17"/>
  <c r="R12" i="17"/>
  <c r="Q12" i="17"/>
  <c r="O12" i="17"/>
  <c r="N12" i="17"/>
  <c r="L12" i="17"/>
  <c r="M12" i="17" s="1"/>
  <c r="P12" i="17" s="1"/>
  <c r="K12" i="17"/>
  <c r="J12" i="17"/>
  <c r="I12" i="17"/>
  <c r="D12" i="17"/>
  <c r="B12" i="17"/>
  <c r="A12" i="17"/>
  <c r="AE11" i="17"/>
  <c r="AD11" i="17"/>
  <c r="AB11" i="17"/>
  <c r="Y11" i="17"/>
  <c r="X11" i="17"/>
  <c r="V11" i="17"/>
  <c r="U11" i="17"/>
  <c r="W11" i="17" s="1"/>
  <c r="T11" i="17"/>
  <c r="R11" i="17"/>
  <c r="O11" i="17"/>
  <c r="N11" i="17"/>
  <c r="K11" i="17"/>
  <c r="J11" i="17"/>
  <c r="L11" i="17" s="1"/>
  <c r="M11" i="17" s="1"/>
  <c r="Q11" i="17" s="1"/>
  <c r="I11" i="17"/>
  <c r="D11" i="17"/>
  <c r="B11" i="17"/>
  <c r="A11" i="17"/>
  <c r="AE10" i="17"/>
  <c r="AD10" i="17"/>
  <c r="AB10" i="17"/>
  <c r="AA10" i="17"/>
  <c r="Z10" i="17"/>
  <c r="Y10" i="17"/>
  <c r="X10" i="17"/>
  <c r="W10" i="17"/>
  <c r="V10" i="17"/>
  <c r="U10" i="17"/>
  <c r="T10" i="17"/>
  <c r="R10" i="17"/>
  <c r="O10" i="17"/>
  <c r="N10" i="17"/>
  <c r="K10" i="17"/>
  <c r="J10" i="17"/>
  <c r="L10" i="17" s="1"/>
  <c r="M10" i="17" s="1"/>
  <c r="I10" i="17"/>
  <c r="D10" i="17"/>
  <c r="B10" i="17"/>
  <c r="A10" i="17"/>
  <c r="AE9" i="17"/>
  <c r="Y9" i="17"/>
  <c r="W9" i="17"/>
  <c r="T9" i="17"/>
  <c r="N9" i="17"/>
  <c r="K9" i="17"/>
  <c r="J9" i="17"/>
  <c r="L9" i="17" s="1"/>
  <c r="I9" i="17"/>
  <c r="AH6" i="17"/>
  <c r="AE2" i="17"/>
  <c r="AD2" i="17"/>
  <c r="AC2" i="17"/>
  <c r="AB2" i="17"/>
  <c r="AA2" i="17"/>
  <c r="Z2" i="17"/>
  <c r="Y2" i="17"/>
  <c r="X2" i="17"/>
  <c r="W2" i="17"/>
  <c r="V2" i="17"/>
  <c r="U2" i="17"/>
  <c r="T2" i="17"/>
  <c r="S2" i="17"/>
  <c r="R2" i="17"/>
  <c r="Q2" i="17"/>
  <c r="P2" i="17"/>
  <c r="O2" i="17"/>
  <c r="N2" i="17"/>
  <c r="M2" i="17"/>
  <c r="L2" i="17"/>
  <c r="K2" i="17"/>
  <c r="J2" i="17"/>
  <c r="I2" i="17"/>
  <c r="H2" i="17"/>
  <c r="G2" i="17"/>
  <c r="F2" i="17"/>
  <c r="E2" i="17"/>
  <c r="D2" i="17"/>
  <c r="C2" i="17"/>
  <c r="B2" i="17"/>
  <c r="A2" i="17"/>
  <c r="AE1" i="17"/>
  <c r="AD1" i="17"/>
  <c r="AC1" i="17"/>
  <c r="AB1" i="17"/>
  <c r="AA1" i="17"/>
  <c r="Z1" i="17"/>
  <c r="Y1" i="17"/>
  <c r="X1" i="17"/>
  <c r="W1" i="17"/>
  <c r="V1" i="17"/>
  <c r="U1" i="17"/>
  <c r="T1" i="17"/>
  <c r="S1" i="17"/>
  <c r="R1" i="17"/>
  <c r="Q1" i="17"/>
  <c r="P1" i="17"/>
  <c r="O1" i="17"/>
  <c r="N1" i="17"/>
  <c r="M1" i="17"/>
  <c r="L1" i="17"/>
  <c r="K1" i="17"/>
  <c r="J1" i="17"/>
  <c r="I1" i="17"/>
  <c r="H1" i="17"/>
  <c r="G1" i="17"/>
  <c r="F1" i="17"/>
  <c r="E1" i="17"/>
  <c r="D1" i="17"/>
  <c r="C1" i="17"/>
  <c r="B1" i="17"/>
  <c r="A1" i="17"/>
  <c r="AE340" i="16"/>
  <c r="W340" i="16"/>
  <c r="U340" i="16" a="1"/>
  <c r="U340" i="16" s="1"/>
  <c r="P340" i="16"/>
  <c r="AE303" i="16"/>
  <c r="W303" i="16"/>
  <c r="U303" i="16" a="1"/>
  <c r="U303" i="16" s="1"/>
  <c r="P303" i="16"/>
  <c r="AE266" i="16"/>
  <c r="W266" i="16"/>
  <c r="U266" i="16" a="1"/>
  <c r="U266" i="16" s="1"/>
  <c r="P266" i="16"/>
  <c r="AE229" i="16"/>
  <c r="W229" i="16"/>
  <c r="U229" i="16" a="1"/>
  <c r="U229" i="16" s="1"/>
  <c r="P229" i="16"/>
  <c r="AE192" i="16"/>
  <c r="W192" i="16"/>
  <c r="U192" i="16" a="1"/>
  <c r="U192" i="16" s="1"/>
  <c r="P192" i="16"/>
  <c r="AE155" i="16"/>
  <c r="W155" i="16"/>
  <c r="U155" i="16" a="1"/>
  <c r="U155" i="16" s="1"/>
  <c r="P155" i="16"/>
  <c r="AE118" i="16"/>
  <c r="W118" i="16"/>
  <c r="U118" i="16" a="1"/>
  <c r="U118" i="16" s="1"/>
  <c r="P118" i="16"/>
  <c r="AE81" i="16"/>
  <c r="W81" i="16"/>
  <c r="U81" i="16" a="1"/>
  <c r="U81" i="16" s="1"/>
  <c r="P81" i="16"/>
  <c r="AE44" i="16"/>
  <c r="W44" i="16"/>
  <c r="U44" i="16" a="1"/>
  <c r="U44" i="16" s="1"/>
  <c r="P44" i="16"/>
  <c r="AE7" i="16"/>
  <c r="W7" i="16"/>
  <c r="U7" i="16" a="1"/>
  <c r="U7" i="16" s="1"/>
  <c r="P7" i="16"/>
  <c r="AE376" i="16"/>
  <c r="AD376" i="16"/>
  <c r="AB376" i="16"/>
  <c r="Y376" i="16"/>
  <c r="V376" i="16"/>
  <c r="U376" i="16"/>
  <c r="W376" i="16" s="1"/>
  <c r="X376" i="16" s="1"/>
  <c r="T376" i="16"/>
  <c r="R376" i="16"/>
  <c r="O376" i="16"/>
  <c r="N376" i="16"/>
  <c r="K376" i="16"/>
  <c r="J376" i="16"/>
  <c r="I376" i="16"/>
  <c r="D376" i="16"/>
  <c r="B376" i="16"/>
  <c r="A376" i="16"/>
  <c r="AE375" i="16"/>
  <c r="AD375" i="16"/>
  <c r="AB375" i="16"/>
  <c r="Y375" i="16"/>
  <c r="W375" i="16"/>
  <c r="X375" i="16" s="1"/>
  <c r="V375" i="16"/>
  <c r="U375" i="16"/>
  <c r="T375" i="16"/>
  <c r="R375" i="16"/>
  <c r="O375" i="16"/>
  <c r="N375" i="16"/>
  <c r="K375" i="16"/>
  <c r="J375" i="16"/>
  <c r="L375" i="16" s="1"/>
  <c r="M375" i="16" s="1"/>
  <c r="I375" i="16"/>
  <c r="D375" i="16"/>
  <c r="B375" i="16"/>
  <c r="A375" i="16"/>
  <c r="AE374" i="16"/>
  <c r="AD374" i="16"/>
  <c r="AB374" i="16"/>
  <c r="Y374" i="16"/>
  <c r="V374" i="16"/>
  <c r="U374" i="16"/>
  <c r="T374" i="16"/>
  <c r="R374" i="16"/>
  <c r="O374" i="16"/>
  <c r="N374" i="16"/>
  <c r="K374" i="16"/>
  <c r="J374" i="16"/>
  <c r="L374" i="16" s="1"/>
  <c r="M374" i="16" s="1"/>
  <c r="I374" i="16"/>
  <c r="D374" i="16"/>
  <c r="B374" i="16"/>
  <c r="A374" i="16"/>
  <c r="AE373" i="16"/>
  <c r="AD373" i="16"/>
  <c r="AB373" i="16"/>
  <c r="Y373" i="16"/>
  <c r="W373" i="16"/>
  <c r="X373" i="16" s="1"/>
  <c r="V373" i="16"/>
  <c r="U373" i="16"/>
  <c r="T373" i="16"/>
  <c r="R373" i="16"/>
  <c r="O373" i="16"/>
  <c r="N373" i="16"/>
  <c r="L373" i="16"/>
  <c r="M373" i="16" s="1"/>
  <c r="K373" i="16"/>
  <c r="J373" i="16"/>
  <c r="I373" i="16"/>
  <c r="D373" i="16"/>
  <c r="B373" i="16"/>
  <c r="A373" i="16"/>
  <c r="AE372" i="16"/>
  <c r="AD372" i="16"/>
  <c r="AB372" i="16"/>
  <c r="Y372" i="16"/>
  <c r="V372" i="16"/>
  <c r="U372" i="16"/>
  <c r="W372" i="16" s="1"/>
  <c r="X372" i="16" s="1"/>
  <c r="T372" i="16"/>
  <c r="R372" i="16"/>
  <c r="O372" i="16"/>
  <c r="N372" i="16"/>
  <c r="K372" i="16"/>
  <c r="J372" i="16"/>
  <c r="I372" i="16"/>
  <c r="D372" i="16"/>
  <c r="B372" i="16"/>
  <c r="A372" i="16"/>
  <c r="AE371" i="16"/>
  <c r="AD371" i="16"/>
  <c r="AB371" i="16"/>
  <c r="AA371" i="16"/>
  <c r="Z371" i="16"/>
  <c r="Y371" i="16"/>
  <c r="X371" i="16"/>
  <c r="W371" i="16"/>
  <c r="V371" i="16"/>
  <c r="U371" i="16"/>
  <c r="T371" i="16"/>
  <c r="R371" i="16"/>
  <c r="O371" i="16"/>
  <c r="N371" i="16"/>
  <c r="L371" i="16"/>
  <c r="M371" i="16" s="1"/>
  <c r="K371" i="16"/>
  <c r="J371" i="16"/>
  <c r="I371" i="16"/>
  <c r="D371" i="16"/>
  <c r="B371" i="16"/>
  <c r="A371" i="16"/>
  <c r="AE370" i="16"/>
  <c r="AD370" i="16"/>
  <c r="AB370" i="16"/>
  <c r="Y370" i="16"/>
  <c r="V370" i="16"/>
  <c r="U370" i="16"/>
  <c r="W370" i="16" s="1"/>
  <c r="X370" i="16" s="1"/>
  <c r="T370" i="16"/>
  <c r="R370" i="16"/>
  <c r="O370" i="16"/>
  <c r="N370" i="16"/>
  <c r="K370" i="16"/>
  <c r="J370" i="16"/>
  <c r="I370" i="16"/>
  <c r="D370" i="16"/>
  <c r="B370" i="16"/>
  <c r="A370" i="16"/>
  <c r="AE369" i="16"/>
  <c r="AD369" i="16"/>
  <c r="AB369" i="16"/>
  <c r="Y369" i="16"/>
  <c r="W369" i="16"/>
  <c r="X369" i="16" s="1"/>
  <c r="V369" i="16"/>
  <c r="U369" i="16"/>
  <c r="T369" i="16"/>
  <c r="R369" i="16"/>
  <c r="O369" i="16"/>
  <c r="N369" i="16"/>
  <c r="K369" i="16"/>
  <c r="J369" i="16"/>
  <c r="I369" i="16"/>
  <c r="D369" i="16"/>
  <c r="B369" i="16"/>
  <c r="A369" i="16"/>
  <c r="AE368" i="16"/>
  <c r="AD368" i="16"/>
  <c r="AB368" i="16"/>
  <c r="AA368" i="16"/>
  <c r="Y368" i="16"/>
  <c r="W368" i="16"/>
  <c r="X368" i="16" s="1"/>
  <c r="Z368" i="16" s="1"/>
  <c r="V368" i="16"/>
  <c r="U368" i="16"/>
  <c r="T368" i="16"/>
  <c r="R368" i="16"/>
  <c r="P368" i="16"/>
  <c r="O368" i="16"/>
  <c r="N368" i="16"/>
  <c r="K368" i="16"/>
  <c r="J368" i="16"/>
  <c r="L368" i="16" s="1"/>
  <c r="M368" i="16" s="1"/>
  <c r="Q368" i="16" s="1"/>
  <c r="I368" i="16"/>
  <c r="D368" i="16"/>
  <c r="B368" i="16"/>
  <c r="A368" i="16"/>
  <c r="AE367" i="16"/>
  <c r="AD367" i="16"/>
  <c r="AB367" i="16"/>
  <c r="Y367" i="16"/>
  <c r="W367" i="16"/>
  <c r="X367" i="16" s="1"/>
  <c r="AA367" i="16" s="1"/>
  <c r="V367" i="16"/>
  <c r="U367" i="16"/>
  <c r="T367" i="16"/>
  <c r="R367" i="16"/>
  <c r="O367" i="16"/>
  <c r="L367" i="16" s="1"/>
  <c r="M367" i="16" s="1"/>
  <c r="N367" i="16"/>
  <c r="K367" i="16"/>
  <c r="J367" i="16"/>
  <c r="I367" i="16"/>
  <c r="D367" i="16"/>
  <c r="B367" i="16"/>
  <c r="A367" i="16"/>
  <c r="AE366" i="16"/>
  <c r="AD366" i="16"/>
  <c r="AB366" i="16"/>
  <c r="Y366" i="16"/>
  <c r="W366" i="16"/>
  <c r="X366" i="16" s="1"/>
  <c r="V366" i="16"/>
  <c r="U366" i="16"/>
  <c r="T366" i="16"/>
  <c r="R366" i="16"/>
  <c r="Q366" i="16"/>
  <c r="P366" i="16"/>
  <c r="O366" i="16"/>
  <c r="N366" i="16"/>
  <c r="K366" i="16"/>
  <c r="J366" i="16"/>
  <c r="L366" i="16" s="1"/>
  <c r="M366" i="16" s="1"/>
  <c r="I366" i="16"/>
  <c r="D366" i="16"/>
  <c r="B366" i="16"/>
  <c r="A366" i="16"/>
  <c r="AE365" i="16"/>
  <c r="AD365" i="16"/>
  <c r="AB365" i="16"/>
  <c r="Y365" i="16"/>
  <c r="W365" i="16"/>
  <c r="X365" i="16" s="1"/>
  <c r="V365" i="16"/>
  <c r="U365" i="16"/>
  <c r="T365" i="16"/>
  <c r="R365" i="16"/>
  <c r="Q365" i="16"/>
  <c r="P365" i="16"/>
  <c r="O365" i="16"/>
  <c r="N365" i="16"/>
  <c r="K365" i="16"/>
  <c r="J365" i="16"/>
  <c r="L365" i="16" s="1"/>
  <c r="M365" i="16" s="1"/>
  <c r="I365" i="16"/>
  <c r="D365" i="16"/>
  <c r="B365" i="16"/>
  <c r="A365" i="16"/>
  <c r="AE364" i="16"/>
  <c r="AD364" i="16"/>
  <c r="AB364" i="16"/>
  <c r="Y364" i="16"/>
  <c r="W364" i="16"/>
  <c r="X364" i="16" s="1"/>
  <c r="V364" i="16"/>
  <c r="U364" i="16"/>
  <c r="T364" i="16"/>
  <c r="R364" i="16"/>
  <c r="O364" i="16"/>
  <c r="N364" i="16"/>
  <c r="K364" i="16"/>
  <c r="J364" i="16"/>
  <c r="L364" i="16" s="1"/>
  <c r="M364" i="16" s="1"/>
  <c r="I364" i="16"/>
  <c r="D364" i="16"/>
  <c r="B364" i="16"/>
  <c r="A364" i="16"/>
  <c r="AE363" i="16"/>
  <c r="AD363" i="16"/>
  <c r="AB363" i="16"/>
  <c r="AA363" i="16"/>
  <c r="Z363" i="16"/>
  <c r="Y363" i="16"/>
  <c r="X363" i="16"/>
  <c r="W363" i="16"/>
  <c r="V363" i="16"/>
  <c r="U363" i="16"/>
  <c r="T363" i="16"/>
  <c r="R363" i="16"/>
  <c r="O363" i="16"/>
  <c r="N363" i="16"/>
  <c r="K363" i="16"/>
  <c r="J363" i="16"/>
  <c r="L363" i="16" s="1"/>
  <c r="M363" i="16" s="1"/>
  <c r="I363" i="16"/>
  <c r="D363" i="16"/>
  <c r="B363" i="16"/>
  <c r="A363" i="16"/>
  <c r="AE362" i="16"/>
  <c r="AD362" i="16"/>
  <c r="AB362" i="16"/>
  <c r="AA362" i="16"/>
  <c r="Z362" i="16"/>
  <c r="Y362" i="16"/>
  <c r="V362" i="16"/>
  <c r="U362" i="16"/>
  <c r="W362" i="16" s="1"/>
  <c r="X362" i="16" s="1"/>
  <c r="T362" i="16"/>
  <c r="R362" i="16"/>
  <c r="Q362" i="16"/>
  <c r="P362" i="16"/>
  <c r="O362" i="16"/>
  <c r="N362" i="16"/>
  <c r="K362" i="16"/>
  <c r="J362" i="16"/>
  <c r="L362" i="16" s="1"/>
  <c r="M362" i="16" s="1"/>
  <c r="I362" i="16"/>
  <c r="D362" i="16"/>
  <c r="B362" i="16"/>
  <c r="A362" i="16"/>
  <c r="AE361" i="16"/>
  <c r="AD361" i="16"/>
  <c r="AB361" i="16"/>
  <c r="AA361" i="16"/>
  <c r="Z361" i="16"/>
  <c r="Y361" i="16"/>
  <c r="W361" i="16"/>
  <c r="X361" i="16" s="1"/>
  <c r="V361" i="16"/>
  <c r="U361" i="16"/>
  <c r="T361" i="16"/>
  <c r="R361" i="16"/>
  <c r="O361" i="16"/>
  <c r="N361" i="16"/>
  <c r="L361" i="16"/>
  <c r="M361" i="16" s="1"/>
  <c r="K361" i="16"/>
  <c r="J361" i="16"/>
  <c r="I361" i="16"/>
  <c r="D361" i="16"/>
  <c r="B361" i="16"/>
  <c r="A361" i="16"/>
  <c r="AE360" i="16"/>
  <c r="AD360" i="16"/>
  <c r="AB360" i="16"/>
  <c r="Y360" i="16"/>
  <c r="V360" i="16"/>
  <c r="U360" i="16"/>
  <c r="W360" i="16" s="1"/>
  <c r="X360" i="16" s="1"/>
  <c r="T360" i="16"/>
  <c r="R360" i="16"/>
  <c r="O360" i="16"/>
  <c r="N360" i="16"/>
  <c r="K360" i="16"/>
  <c r="J360" i="16"/>
  <c r="I360" i="16"/>
  <c r="D360" i="16"/>
  <c r="B360" i="16"/>
  <c r="A360" i="16"/>
  <c r="AE359" i="16"/>
  <c r="AD359" i="16"/>
  <c r="AB359" i="16"/>
  <c r="Y359" i="16"/>
  <c r="W359" i="16"/>
  <c r="X359" i="16" s="1"/>
  <c r="V359" i="16"/>
  <c r="U359" i="16"/>
  <c r="T359" i="16"/>
  <c r="R359" i="16"/>
  <c r="Q359" i="16"/>
  <c r="O359" i="16"/>
  <c r="N359" i="16"/>
  <c r="K359" i="16"/>
  <c r="J359" i="16"/>
  <c r="L359" i="16" s="1"/>
  <c r="M359" i="16" s="1"/>
  <c r="P359" i="16" s="1"/>
  <c r="I359" i="16"/>
  <c r="D359" i="16"/>
  <c r="B359" i="16"/>
  <c r="A359" i="16"/>
  <c r="AE358" i="16"/>
  <c r="AD358" i="16"/>
  <c r="AB358" i="16"/>
  <c r="Z358" i="16"/>
  <c r="Y358" i="16"/>
  <c r="W358" i="16"/>
  <c r="X358" i="16" s="1"/>
  <c r="AA358" i="16" s="1"/>
  <c r="V358" i="16"/>
  <c r="U358" i="16"/>
  <c r="T358" i="16"/>
  <c r="R358" i="16"/>
  <c r="O358" i="16"/>
  <c r="N358" i="16"/>
  <c r="K358" i="16"/>
  <c r="J358" i="16"/>
  <c r="L358" i="16" s="1"/>
  <c r="M358" i="16" s="1"/>
  <c r="I358" i="16"/>
  <c r="D358" i="16"/>
  <c r="B358" i="16"/>
  <c r="A358" i="16"/>
  <c r="AE357" i="16"/>
  <c r="AD357" i="16"/>
  <c r="AB357" i="16"/>
  <c r="Y357" i="16"/>
  <c r="W357" i="16"/>
  <c r="X357" i="16" s="1"/>
  <c r="V357" i="16"/>
  <c r="U357" i="16"/>
  <c r="T357" i="16"/>
  <c r="R357" i="16"/>
  <c r="O357" i="16"/>
  <c r="N357" i="16"/>
  <c r="K357" i="16"/>
  <c r="J357" i="16"/>
  <c r="L357" i="16" s="1"/>
  <c r="M357" i="16" s="1"/>
  <c r="I357" i="16"/>
  <c r="D357" i="16"/>
  <c r="B357" i="16"/>
  <c r="A357" i="16"/>
  <c r="AE356" i="16"/>
  <c r="AD356" i="16"/>
  <c r="AB356" i="16"/>
  <c r="Y356" i="16"/>
  <c r="V356" i="16"/>
  <c r="U356" i="16"/>
  <c r="W356" i="16" s="1"/>
  <c r="X356" i="16" s="1"/>
  <c r="T356" i="16"/>
  <c r="R356" i="16"/>
  <c r="Q356" i="16"/>
  <c r="P356" i="16"/>
  <c r="O356" i="16"/>
  <c r="N356" i="16"/>
  <c r="K356" i="16"/>
  <c r="J356" i="16"/>
  <c r="L356" i="16" s="1"/>
  <c r="M356" i="16" s="1"/>
  <c r="I356" i="16"/>
  <c r="D356" i="16"/>
  <c r="B356" i="16"/>
  <c r="A356" i="16"/>
  <c r="AE355" i="16"/>
  <c r="AD355" i="16"/>
  <c r="AB355" i="16"/>
  <c r="Y355" i="16"/>
  <c r="W355" i="16"/>
  <c r="X355" i="16" s="1"/>
  <c r="V355" i="16"/>
  <c r="U355" i="16"/>
  <c r="T355" i="16"/>
  <c r="R355" i="16"/>
  <c r="O355" i="16"/>
  <c r="N355" i="16"/>
  <c r="K355" i="16"/>
  <c r="J355" i="16"/>
  <c r="L355" i="16" s="1"/>
  <c r="M355" i="16" s="1"/>
  <c r="I355" i="16"/>
  <c r="D355" i="16"/>
  <c r="B355" i="16"/>
  <c r="A355" i="16"/>
  <c r="AE354" i="16"/>
  <c r="AD354" i="16"/>
  <c r="AB354" i="16"/>
  <c r="Y354" i="16"/>
  <c r="V354" i="16"/>
  <c r="U354" i="16"/>
  <c r="W354" i="16" s="1"/>
  <c r="X354" i="16" s="1"/>
  <c r="T354" i="16"/>
  <c r="R354" i="16"/>
  <c r="O354" i="16"/>
  <c r="N354" i="16"/>
  <c r="K354" i="16"/>
  <c r="J354" i="16"/>
  <c r="L354" i="16" s="1"/>
  <c r="M354" i="16" s="1"/>
  <c r="Q354" i="16" s="1"/>
  <c r="I354" i="16"/>
  <c r="D354" i="16"/>
  <c r="B354" i="16"/>
  <c r="A354" i="16"/>
  <c r="AE353" i="16"/>
  <c r="AD353" i="16"/>
  <c r="AB353" i="16"/>
  <c r="Y353" i="16"/>
  <c r="X353" i="16"/>
  <c r="W353" i="16"/>
  <c r="V353" i="16"/>
  <c r="U353" i="16"/>
  <c r="T353" i="16"/>
  <c r="R353" i="16"/>
  <c r="Q353" i="16"/>
  <c r="O353" i="16"/>
  <c r="N353" i="16"/>
  <c r="K353" i="16"/>
  <c r="J353" i="16"/>
  <c r="L353" i="16" s="1"/>
  <c r="M353" i="16" s="1"/>
  <c r="P353" i="16" s="1"/>
  <c r="I353" i="16"/>
  <c r="D353" i="16"/>
  <c r="B353" i="16"/>
  <c r="A353" i="16"/>
  <c r="AE352" i="16"/>
  <c r="AD352" i="16"/>
  <c r="AB352" i="16"/>
  <c r="Y352" i="16"/>
  <c r="X352" i="16"/>
  <c r="AA352" i="16" s="1"/>
  <c r="W352" i="16"/>
  <c r="V352" i="16"/>
  <c r="U352" i="16"/>
  <c r="T352" i="16"/>
  <c r="R352" i="16"/>
  <c r="O352" i="16"/>
  <c r="N352" i="16"/>
  <c r="K352" i="16"/>
  <c r="J352" i="16"/>
  <c r="L352" i="16" s="1"/>
  <c r="M352" i="16" s="1"/>
  <c r="I352" i="16"/>
  <c r="D352" i="16"/>
  <c r="B352" i="16"/>
  <c r="A352" i="16"/>
  <c r="AE351" i="16"/>
  <c r="AD351" i="16"/>
  <c r="AB351" i="16"/>
  <c r="Y351" i="16"/>
  <c r="W351" i="16"/>
  <c r="X351" i="16" s="1"/>
  <c r="V351" i="16"/>
  <c r="U351" i="16"/>
  <c r="T351" i="16"/>
  <c r="R351" i="16"/>
  <c r="O351" i="16"/>
  <c r="L351" i="16" s="1"/>
  <c r="N351" i="16"/>
  <c r="M351" i="16"/>
  <c r="P351" i="16" s="1"/>
  <c r="K351" i="16"/>
  <c r="J351" i="16"/>
  <c r="I351" i="16"/>
  <c r="D351" i="16"/>
  <c r="B351" i="16"/>
  <c r="A351" i="16"/>
  <c r="AE350" i="16"/>
  <c r="AD350" i="16"/>
  <c r="AB350" i="16"/>
  <c r="Y350" i="16"/>
  <c r="V350" i="16"/>
  <c r="U350" i="16"/>
  <c r="W350" i="16" s="1"/>
  <c r="X350" i="16" s="1"/>
  <c r="T350" i="16"/>
  <c r="R350" i="16"/>
  <c r="O350" i="16"/>
  <c r="N350" i="16"/>
  <c r="K350" i="16"/>
  <c r="J350" i="16"/>
  <c r="L350" i="16" s="1"/>
  <c r="M350" i="16" s="1"/>
  <c r="I350" i="16"/>
  <c r="D350" i="16"/>
  <c r="B350" i="16"/>
  <c r="A350" i="16"/>
  <c r="AE349" i="16"/>
  <c r="AD349" i="16"/>
  <c r="AB349" i="16"/>
  <c r="Y349" i="16"/>
  <c r="X349" i="16"/>
  <c r="Z349" i="16" s="1"/>
  <c r="W349" i="16"/>
  <c r="V349" i="16"/>
  <c r="U349" i="16"/>
  <c r="T349" i="16"/>
  <c r="R349" i="16"/>
  <c r="O349" i="16"/>
  <c r="N349" i="16"/>
  <c r="L349" i="16"/>
  <c r="M349" i="16" s="1"/>
  <c r="K349" i="16"/>
  <c r="J349" i="16"/>
  <c r="I349" i="16"/>
  <c r="D349" i="16"/>
  <c r="B349" i="16"/>
  <c r="A349" i="16"/>
  <c r="AE348" i="16"/>
  <c r="AD348" i="16"/>
  <c r="AB348" i="16"/>
  <c r="Y348" i="16"/>
  <c r="V348" i="16"/>
  <c r="U348" i="16"/>
  <c r="W348" i="16" s="1"/>
  <c r="X348" i="16" s="1"/>
  <c r="T348" i="16"/>
  <c r="R348" i="16"/>
  <c r="O348" i="16"/>
  <c r="N348" i="16"/>
  <c r="K348" i="16"/>
  <c r="J348" i="16"/>
  <c r="I348" i="16"/>
  <c r="D348" i="16"/>
  <c r="B348" i="16"/>
  <c r="A348" i="16"/>
  <c r="AE347" i="16"/>
  <c r="AD347" i="16"/>
  <c r="AB347" i="16"/>
  <c r="AA347" i="16"/>
  <c r="Z347" i="16"/>
  <c r="Y347" i="16"/>
  <c r="X347" i="16"/>
  <c r="W347" i="16"/>
  <c r="V347" i="16"/>
  <c r="U347" i="16"/>
  <c r="T347" i="16"/>
  <c r="R347" i="16"/>
  <c r="O347" i="16"/>
  <c r="L347" i="16" s="1"/>
  <c r="N347" i="16"/>
  <c r="M347" i="16"/>
  <c r="K347" i="16"/>
  <c r="J347" i="16"/>
  <c r="I347" i="16"/>
  <c r="D347" i="16"/>
  <c r="B347" i="16"/>
  <c r="A347" i="16"/>
  <c r="AE346" i="16"/>
  <c r="AD346" i="16"/>
  <c r="AB346" i="16"/>
  <c r="Y346" i="16"/>
  <c r="W346" i="16"/>
  <c r="X346" i="16" s="1"/>
  <c r="V346" i="16"/>
  <c r="U346" i="16"/>
  <c r="T346" i="16"/>
  <c r="R346" i="16"/>
  <c r="O346" i="16"/>
  <c r="N346" i="16"/>
  <c r="K346" i="16"/>
  <c r="J346" i="16"/>
  <c r="L346" i="16" s="1"/>
  <c r="M346" i="16" s="1"/>
  <c r="P346" i="16" s="1"/>
  <c r="I346" i="16"/>
  <c r="D346" i="16"/>
  <c r="B346" i="16"/>
  <c r="A346" i="16"/>
  <c r="AE345" i="16"/>
  <c r="AD345" i="16"/>
  <c r="AB345" i="16"/>
  <c r="AA345" i="16"/>
  <c r="Z345" i="16"/>
  <c r="Y345" i="16"/>
  <c r="X345" i="16"/>
  <c r="W345" i="16"/>
  <c r="V345" i="16"/>
  <c r="U345" i="16"/>
  <c r="T345" i="16"/>
  <c r="R345" i="16"/>
  <c r="O345" i="16"/>
  <c r="N345" i="16"/>
  <c r="L345" i="16"/>
  <c r="M345" i="16" s="1"/>
  <c r="K345" i="16"/>
  <c r="J345" i="16"/>
  <c r="I345" i="16"/>
  <c r="D345" i="16"/>
  <c r="B345" i="16"/>
  <c r="A345" i="16"/>
  <c r="AE344" i="16"/>
  <c r="AD344" i="16"/>
  <c r="AB344" i="16"/>
  <c r="Y344" i="16"/>
  <c r="V344" i="16"/>
  <c r="U344" i="16"/>
  <c r="W344" i="16" s="1"/>
  <c r="X344" i="16" s="1"/>
  <c r="T344" i="16"/>
  <c r="R344" i="16"/>
  <c r="O344" i="16"/>
  <c r="N344" i="16"/>
  <c r="K344" i="16"/>
  <c r="J344" i="16"/>
  <c r="I344" i="16"/>
  <c r="D344" i="16"/>
  <c r="B344" i="16"/>
  <c r="A344" i="16"/>
  <c r="AE343" i="16"/>
  <c r="AD343" i="16"/>
  <c r="AB343" i="16"/>
  <c r="Y343" i="16"/>
  <c r="W343" i="16"/>
  <c r="X343" i="16" s="1"/>
  <c r="V343" i="16"/>
  <c r="U343" i="16"/>
  <c r="T343" i="16"/>
  <c r="R343" i="16"/>
  <c r="Q343" i="16"/>
  <c r="P343" i="16"/>
  <c r="O343" i="16"/>
  <c r="N343" i="16"/>
  <c r="K343" i="16"/>
  <c r="J343" i="16"/>
  <c r="L343" i="16" s="1"/>
  <c r="M343" i="16" s="1"/>
  <c r="I343" i="16"/>
  <c r="D343" i="16"/>
  <c r="B343" i="16"/>
  <c r="A343" i="16"/>
  <c r="AE342" i="16"/>
  <c r="Y342" i="16"/>
  <c r="X342" i="16"/>
  <c r="Z342" i="16" s="1"/>
  <c r="W342" i="16"/>
  <c r="AB342" i="16" s="1"/>
  <c r="T342" i="16"/>
  <c r="R342" i="16"/>
  <c r="N342" i="16"/>
  <c r="K342" i="16"/>
  <c r="J342" i="16"/>
  <c r="L342" i="16" s="1"/>
  <c r="M342" i="16" s="1"/>
  <c r="I342" i="16"/>
  <c r="AE339" i="16"/>
  <c r="AD339" i="16"/>
  <c r="AB339" i="16"/>
  <c r="Y339" i="16"/>
  <c r="V339" i="16"/>
  <c r="U339" i="16"/>
  <c r="T339" i="16"/>
  <c r="R339" i="16"/>
  <c r="O339" i="16"/>
  <c r="N339" i="16"/>
  <c r="K339" i="16"/>
  <c r="J339" i="16"/>
  <c r="L339" i="16" s="1"/>
  <c r="M339" i="16" s="1"/>
  <c r="I339" i="16"/>
  <c r="D339" i="16"/>
  <c r="B339" i="16"/>
  <c r="A339" i="16"/>
  <c r="AE338" i="16"/>
  <c r="AD338" i="16"/>
  <c r="AB338" i="16"/>
  <c r="Y338" i="16"/>
  <c r="V338" i="16"/>
  <c r="U338" i="16"/>
  <c r="W338" i="16" s="1"/>
  <c r="X338" i="16" s="1"/>
  <c r="T338" i="16"/>
  <c r="R338" i="16"/>
  <c r="O338" i="16"/>
  <c r="N338" i="16"/>
  <c r="L338" i="16"/>
  <c r="M338" i="16" s="1"/>
  <c r="K338" i="16"/>
  <c r="J338" i="16"/>
  <c r="I338" i="16"/>
  <c r="D338" i="16"/>
  <c r="B338" i="16"/>
  <c r="A338" i="16"/>
  <c r="AE337" i="16"/>
  <c r="AD337" i="16"/>
  <c r="AB337" i="16"/>
  <c r="Y337" i="16"/>
  <c r="V337" i="16"/>
  <c r="U337" i="16"/>
  <c r="W337" i="16" s="1"/>
  <c r="X337" i="16" s="1"/>
  <c r="T337" i="16"/>
  <c r="R337" i="16"/>
  <c r="O337" i="16"/>
  <c r="N337" i="16"/>
  <c r="L337" i="16"/>
  <c r="M337" i="16" s="1"/>
  <c r="K337" i="16"/>
  <c r="J337" i="16"/>
  <c r="I337" i="16"/>
  <c r="D337" i="16"/>
  <c r="B337" i="16"/>
  <c r="A337" i="16"/>
  <c r="AE336" i="16"/>
  <c r="AD336" i="16"/>
  <c r="AB336" i="16"/>
  <c r="Y336" i="16"/>
  <c r="X336" i="16"/>
  <c r="V336" i="16"/>
  <c r="U336" i="16"/>
  <c r="W336" i="16" s="1"/>
  <c r="T336" i="16"/>
  <c r="R336" i="16"/>
  <c r="O336" i="16"/>
  <c r="N336" i="16"/>
  <c r="L336" i="16"/>
  <c r="M336" i="16" s="1"/>
  <c r="P336" i="16" s="1"/>
  <c r="K336" i="16"/>
  <c r="J336" i="16"/>
  <c r="I336" i="16"/>
  <c r="D336" i="16"/>
  <c r="B336" i="16"/>
  <c r="A336" i="16"/>
  <c r="AE335" i="16"/>
  <c r="AD335" i="16"/>
  <c r="AB335" i="16"/>
  <c r="Y335" i="16"/>
  <c r="W335" i="16"/>
  <c r="X335" i="16" s="1"/>
  <c r="V335" i="16"/>
  <c r="U335" i="16"/>
  <c r="T335" i="16"/>
  <c r="R335" i="16"/>
  <c r="O335" i="16"/>
  <c r="N335" i="16"/>
  <c r="L335" i="16"/>
  <c r="M335" i="16" s="1"/>
  <c r="K335" i="16"/>
  <c r="J335" i="16"/>
  <c r="I335" i="16"/>
  <c r="D335" i="16"/>
  <c r="B335" i="16"/>
  <c r="A335" i="16"/>
  <c r="AE334" i="16"/>
  <c r="AD334" i="16"/>
  <c r="AB334" i="16"/>
  <c r="Y334" i="16"/>
  <c r="X334" i="16"/>
  <c r="AA334" i="16" s="1"/>
  <c r="W334" i="16"/>
  <c r="V334" i="16"/>
  <c r="U334" i="16"/>
  <c r="T334" i="16"/>
  <c r="R334" i="16"/>
  <c r="O334" i="16"/>
  <c r="N334" i="16"/>
  <c r="L334" i="16"/>
  <c r="M334" i="16" s="1"/>
  <c r="K334" i="16"/>
  <c r="J334" i="16"/>
  <c r="I334" i="16"/>
  <c r="D334" i="16"/>
  <c r="B334" i="16"/>
  <c r="A334" i="16"/>
  <c r="AE333" i="16"/>
  <c r="AD333" i="16"/>
  <c r="AB333" i="16"/>
  <c r="Y333" i="16"/>
  <c r="V333" i="16"/>
  <c r="U333" i="16"/>
  <c r="W333" i="16" s="1"/>
  <c r="X333" i="16" s="1"/>
  <c r="T333" i="16"/>
  <c r="R333" i="16"/>
  <c r="O333" i="16"/>
  <c r="N333" i="16"/>
  <c r="K333" i="16"/>
  <c r="J333" i="16"/>
  <c r="I333" i="16"/>
  <c r="D333" i="16"/>
  <c r="B333" i="16"/>
  <c r="A333" i="16"/>
  <c r="AE332" i="16"/>
  <c r="AD332" i="16"/>
  <c r="AB332" i="16"/>
  <c r="Y332" i="16"/>
  <c r="W332" i="16"/>
  <c r="X332" i="16" s="1"/>
  <c r="V332" i="16"/>
  <c r="U332" i="16"/>
  <c r="T332" i="16"/>
  <c r="R332" i="16"/>
  <c r="O332" i="16"/>
  <c r="L332" i="16" s="1"/>
  <c r="M332" i="16" s="1"/>
  <c r="N332" i="16"/>
  <c r="K332" i="16"/>
  <c r="J332" i="16"/>
  <c r="I332" i="16"/>
  <c r="D332" i="16"/>
  <c r="B332" i="16"/>
  <c r="A332" i="16"/>
  <c r="AE331" i="16"/>
  <c r="AD331" i="16"/>
  <c r="AB331" i="16"/>
  <c r="Y331" i="16"/>
  <c r="X331" i="16"/>
  <c r="AA331" i="16" s="1"/>
  <c r="V331" i="16"/>
  <c r="U331" i="16"/>
  <c r="W331" i="16" s="1"/>
  <c r="T331" i="16"/>
  <c r="R331" i="16"/>
  <c r="O331" i="16"/>
  <c r="N331" i="16"/>
  <c r="K331" i="16"/>
  <c r="J331" i="16"/>
  <c r="L331" i="16" s="1"/>
  <c r="M331" i="16" s="1"/>
  <c r="I331" i="16"/>
  <c r="D331" i="16"/>
  <c r="B331" i="16"/>
  <c r="A331" i="16"/>
  <c r="AE330" i="16"/>
  <c r="AD330" i="16"/>
  <c r="AB330" i="16"/>
  <c r="Y330" i="16"/>
  <c r="V330" i="16"/>
  <c r="U330" i="16"/>
  <c r="W330" i="16" s="1"/>
  <c r="X330" i="16" s="1"/>
  <c r="AA330" i="16" s="1"/>
  <c r="T330" i="16"/>
  <c r="R330" i="16"/>
  <c r="O330" i="16"/>
  <c r="N330" i="16"/>
  <c r="M330" i="16"/>
  <c r="Q330" i="16" s="1"/>
  <c r="L330" i="16"/>
  <c r="K330" i="16"/>
  <c r="J330" i="16"/>
  <c r="I330" i="16"/>
  <c r="D330" i="16"/>
  <c r="B330" i="16"/>
  <c r="A330" i="16"/>
  <c r="AE329" i="16"/>
  <c r="AD329" i="16"/>
  <c r="AB329" i="16"/>
  <c r="Y329" i="16"/>
  <c r="V329" i="16"/>
  <c r="W329" i="16" s="1"/>
  <c r="X329" i="16" s="1"/>
  <c r="U329" i="16"/>
  <c r="T329" i="16"/>
  <c r="R329" i="16"/>
  <c r="Q329" i="16"/>
  <c r="O329" i="16"/>
  <c r="L329" i="16" s="1"/>
  <c r="M329" i="16" s="1"/>
  <c r="P329" i="16" s="1"/>
  <c r="N329" i="16"/>
  <c r="K329" i="16"/>
  <c r="J329" i="16"/>
  <c r="I329" i="16"/>
  <c r="D329" i="16"/>
  <c r="B329" i="16"/>
  <c r="A329" i="16"/>
  <c r="AE328" i="16"/>
  <c r="AD328" i="16"/>
  <c r="AB328" i="16"/>
  <c r="Y328" i="16"/>
  <c r="W328" i="16"/>
  <c r="X328" i="16" s="1"/>
  <c r="V328" i="16"/>
  <c r="U328" i="16"/>
  <c r="T328" i="16"/>
  <c r="R328" i="16"/>
  <c r="O328" i="16"/>
  <c r="N328" i="16"/>
  <c r="L328" i="16"/>
  <c r="M328" i="16" s="1"/>
  <c r="K328" i="16"/>
  <c r="J328" i="16"/>
  <c r="I328" i="16"/>
  <c r="D328" i="16"/>
  <c r="B328" i="16"/>
  <c r="A328" i="16"/>
  <c r="AE327" i="16"/>
  <c r="AD327" i="16"/>
  <c r="AB327" i="16"/>
  <c r="Y327" i="16"/>
  <c r="V327" i="16"/>
  <c r="U327" i="16"/>
  <c r="W327" i="16" s="1"/>
  <c r="X327" i="16" s="1"/>
  <c r="T327" i="16"/>
  <c r="R327" i="16"/>
  <c r="O327" i="16"/>
  <c r="N327" i="16"/>
  <c r="L327" i="16"/>
  <c r="M327" i="16" s="1"/>
  <c r="K327" i="16"/>
  <c r="J327" i="16"/>
  <c r="I327" i="16"/>
  <c r="D327" i="16"/>
  <c r="B327" i="16"/>
  <c r="A327" i="16"/>
  <c r="AE326" i="16"/>
  <c r="AD326" i="16"/>
  <c r="AB326" i="16"/>
  <c r="Y326" i="16"/>
  <c r="V326" i="16"/>
  <c r="W326" i="16" s="1"/>
  <c r="X326" i="16" s="1"/>
  <c r="U326" i="16"/>
  <c r="T326" i="16"/>
  <c r="R326" i="16"/>
  <c r="O326" i="16"/>
  <c r="N326" i="16"/>
  <c r="L326" i="16"/>
  <c r="M326" i="16" s="1"/>
  <c r="K326" i="16"/>
  <c r="J326" i="16"/>
  <c r="I326" i="16"/>
  <c r="D326" i="16"/>
  <c r="B326" i="16"/>
  <c r="A326" i="16"/>
  <c r="AE325" i="16"/>
  <c r="AD325" i="16"/>
  <c r="AB325" i="16"/>
  <c r="Y325" i="16"/>
  <c r="V325" i="16"/>
  <c r="U325" i="16"/>
  <c r="W325" i="16" s="1"/>
  <c r="X325" i="16" s="1"/>
  <c r="T325" i="16"/>
  <c r="R325" i="16"/>
  <c r="O325" i="16"/>
  <c r="N325" i="16"/>
  <c r="L325" i="16"/>
  <c r="M325" i="16" s="1"/>
  <c r="K325" i="16"/>
  <c r="J325" i="16"/>
  <c r="I325" i="16"/>
  <c r="D325" i="16"/>
  <c r="B325" i="16"/>
  <c r="A325" i="16"/>
  <c r="AE324" i="16"/>
  <c r="AD324" i="16"/>
  <c r="AB324" i="16"/>
  <c r="Y324" i="16"/>
  <c r="V324" i="16"/>
  <c r="U324" i="16"/>
  <c r="W324" i="16" s="1"/>
  <c r="X324" i="16" s="1"/>
  <c r="AA324" i="16" s="1"/>
  <c r="T324" i="16"/>
  <c r="R324" i="16"/>
  <c r="O324" i="16"/>
  <c r="L324" i="16" s="1"/>
  <c r="M324" i="16" s="1"/>
  <c r="N324" i="16"/>
  <c r="K324" i="16"/>
  <c r="J324" i="16"/>
  <c r="I324" i="16"/>
  <c r="D324" i="16"/>
  <c r="B324" i="16"/>
  <c r="A324" i="16"/>
  <c r="AE323" i="16"/>
  <c r="AD323" i="16"/>
  <c r="AB323" i="16"/>
  <c r="Y323" i="16"/>
  <c r="V323" i="16"/>
  <c r="W323" i="16" s="1"/>
  <c r="X323" i="16" s="1"/>
  <c r="U323" i="16"/>
  <c r="T323" i="16"/>
  <c r="R323" i="16"/>
  <c r="O323" i="16"/>
  <c r="N323" i="16"/>
  <c r="L323" i="16"/>
  <c r="M323" i="16" s="1"/>
  <c r="P323" i="16" s="1"/>
  <c r="K323" i="16"/>
  <c r="J323" i="16"/>
  <c r="I323" i="16"/>
  <c r="D323" i="16"/>
  <c r="B323" i="16"/>
  <c r="A323" i="16"/>
  <c r="AE322" i="16"/>
  <c r="AD322" i="16"/>
  <c r="AB322" i="16"/>
  <c r="Y322" i="16"/>
  <c r="V322" i="16"/>
  <c r="U322" i="16"/>
  <c r="W322" i="16" s="1"/>
  <c r="X322" i="16" s="1"/>
  <c r="T322" i="16"/>
  <c r="R322" i="16"/>
  <c r="O322" i="16"/>
  <c r="N322" i="16"/>
  <c r="L322" i="16"/>
  <c r="M322" i="16" s="1"/>
  <c r="K322" i="16"/>
  <c r="J322" i="16"/>
  <c r="I322" i="16"/>
  <c r="D322" i="16"/>
  <c r="B322" i="16"/>
  <c r="A322" i="16"/>
  <c r="AE321" i="16"/>
  <c r="AD321" i="16"/>
  <c r="AB321" i="16"/>
  <c r="Y321" i="16"/>
  <c r="V321" i="16"/>
  <c r="U321" i="16"/>
  <c r="T321" i="16"/>
  <c r="R321" i="16"/>
  <c r="O321" i="16"/>
  <c r="N321" i="16"/>
  <c r="K321" i="16"/>
  <c r="J321" i="16"/>
  <c r="L321" i="16" s="1"/>
  <c r="M321" i="16" s="1"/>
  <c r="I321" i="16"/>
  <c r="D321" i="16"/>
  <c r="B321" i="16"/>
  <c r="A321" i="16"/>
  <c r="AE320" i="16"/>
  <c r="AD320" i="16"/>
  <c r="AB320" i="16"/>
  <c r="Y320" i="16"/>
  <c r="W320" i="16"/>
  <c r="X320" i="16" s="1"/>
  <c r="V320" i="16"/>
  <c r="U320" i="16"/>
  <c r="T320" i="16"/>
  <c r="R320" i="16"/>
  <c r="O320" i="16"/>
  <c r="L320" i="16" s="1"/>
  <c r="M320" i="16" s="1"/>
  <c r="P320" i="16" s="1"/>
  <c r="N320" i="16"/>
  <c r="K320" i="16"/>
  <c r="J320" i="16"/>
  <c r="I320" i="16"/>
  <c r="D320" i="16"/>
  <c r="B320" i="16"/>
  <c r="A320" i="16"/>
  <c r="AE319" i="16"/>
  <c r="AD319" i="16"/>
  <c r="AB319" i="16"/>
  <c r="Y319" i="16"/>
  <c r="X319" i="16"/>
  <c r="AA319" i="16" s="1"/>
  <c r="V319" i="16"/>
  <c r="U319" i="16"/>
  <c r="W319" i="16" s="1"/>
  <c r="T319" i="16"/>
  <c r="R319" i="16"/>
  <c r="O319" i="16"/>
  <c r="N319" i="16"/>
  <c r="K319" i="16"/>
  <c r="J319" i="16"/>
  <c r="L319" i="16" s="1"/>
  <c r="M319" i="16" s="1"/>
  <c r="I319" i="16"/>
  <c r="D319" i="16"/>
  <c r="B319" i="16"/>
  <c r="A319" i="16"/>
  <c r="AE318" i="16"/>
  <c r="AD318" i="16"/>
  <c r="AB318" i="16"/>
  <c r="Y318" i="16"/>
  <c r="V318" i="16"/>
  <c r="W318" i="16" s="1"/>
  <c r="X318" i="16" s="1"/>
  <c r="U318" i="16"/>
  <c r="T318" i="16"/>
  <c r="R318" i="16"/>
  <c r="Q318" i="16"/>
  <c r="P318" i="16"/>
  <c r="O318" i="16"/>
  <c r="L318" i="16" s="1"/>
  <c r="M318" i="16" s="1"/>
  <c r="N318" i="16"/>
  <c r="K318" i="16"/>
  <c r="J318" i="16"/>
  <c r="I318" i="16"/>
  <c r="D318" i="16"/>
  <c r="B318" i="16"/>
  <c r="A318" i="16"/>
  <c r="AE317" i="16"/>
  <c r="AD317" i="16"/>
  <c r="AB317" i="16"/>
  <c r="Y317" i="16"/>
  <c r="W317" i="16"/>
  <c r="X317" i="16" s="1"/>
  <c r="V317" i="16"/>
  <c r="U317" i="16"/>
  <c r="T317" i="16"/>
  <c r="R317" i="16"/>
  <c r="O317" i="16"/>
  <c r="L317" i="16" s="1"/>
  <c r="M317" i="16" s="1"/>
  <c r="Q317" i="16" s="1"/>
  <c r="N317" i="16"/>
  <c r="K317" i="16"/>
  <c r="J317" i="16"/>
  <c r="I317" i="16"/>
  <c r="D317" i="16"/>
  <c r="B317" i="16"/>
  <c r="A317" i="16"/>
  <c r="AE316" i="16"/>
  <c r="AD316" i="16"/>
  <c r="AB316" i="16"/>
  <c r="Y316" i="16"/>
  <c r="V316" i="16"/>
  <c r="W316" i="16" s="1"/>
  <c r="X316" i="16" s="1"/>
  <c r="U316" i="16"/>
  <c r="T316" i="16"/>
  <c r="R316" i="16"/>
  <c r="O316" i="16"/>
  <c r="L316" i="16" s="1"/>
  <c r="N316" i="16"/>
  <c r="M316" i="16"/>
  <c r="P316" i="16" s="1"/>
  <c r="K316" i="16"/>
  <c r="J316" i="16"/>
  <c r="I316" i="16"/>
  <c r="D316" i="16"/>
  <c r="B316" i="16"/>
  <c r="A316" i="16"/>
  <c r="AE315" i="16"/>
  <c r="AD315" i="16"/>
  <c r="AB315" i="16"/>
  <c r="AA315" i="16"/>
  <c r="Y315" i="16"/>
  <c r="W315" i="16"/>
  <c r="X315" i="16" s="1"/>
  <c r="Z315" i="16" s="1"/>
  <c r="V315" i="16"/>
  <c r="U315" i="16"/>
  <c r="T315" i="16"/>
  <c r="R315" i="16"/>
  <c r="O315" i="16"/>
  <c r="N315" i="16"/>
  <c r="L315" i="16"/>
  <c r="M315" i="16" s="1"/>
  <c r="K315" i="16"/>
  <c r="J315" i="16"/>
  <c r="I315" i="16"/>
  <c r="D315" i="16"/>
  <c r="B315" i="16"/>
  <c r="A315" i="16"/>
  <c r="AE314" i="16"/>
  <c r="AD314" i="16"/>
  <c r="AB314" i="16"/>
  <c r="Y314" i="16"/>
  <c r="V314" i="16"/>
  <c r="U314" i="16"/>
  <c r="W314" i="16" s="1"/>
  <c r="X314" i="16" s="1"/>
  <c r="T314" i="16"/>
  <c r="R314" i="16"/>
  <c r="O314" i="16"/>
  <c r="L314" i="16" s="1"/>
  <c r="M314" i="16" s="1"/>
  <c r="N314" i="16"/>
  <c r="K314" i="16"/>
  <c r="J314" i="16"/>
  <c r="I314" i="16"/>
  <c r="D314" i="16"/>
  <c r="B314" i="16"/>
  <c r="A314" i="16"/>
  <c r="AE313" i="16"/>
  <c r="AD313" i="16"/>
  <c r="AB313" i="16"/>
  <c r="Y313" i="16"/>
  <c r="V313" i="16"/>
  <c r="W313" i="16" s="1"/>
  <c r="X313" i="16" s="1"/>
  <c r="U313" i="16"/>
  <c r="T313" i="16"/>
  <c r="R313" i="16"/>
  <c r="Q313" i="16"/>
  <c r="O313" i="16"/>
  <c r="N313" i="16"/>
  <c r="L313" i="16"/>
  <c r="M313" i="16" s="1"/>
  <c r="P313" i="16" s="1"/>
  <c r="K313" i="16"/>
  <c r="J313" i="16"/>
  <c r="I313" i="16"/>
  <c r="D313" i="16"/>
  <c r="B313" i="16"/>
  <c r="A313" i="16"/>
  <c r="AE312" i="16"/>
  <c r="AD312" i="16"/>
  <c r="AB312" i="16"/>
  <c r="Y312" i="16"/>
  <c r="X312" i="16"/>
  <c r="V312" i="16"/>
  <c r="U312" i="16"/>
  <c r="W312" i="16" s="1"/>
  <c r="T312" i="16"/>
  <c r="R312" i="16"/>
  <c r="O312" i="16"/>
  <c r="N312" i="16"/>
  <c r="L312" i="16"/>
  <c r="M312" i="16" s="1"/>
  <c r="K312" i="16"/>
  <c r="J312" i="16"/>
  <c r="I312" i="16"/>
  <c r="D312" i="16"/>
  <c r="B312" i="16"/>
  <c r="A312" i="16"/>
  <c r="AE311" i="16"/>
  <c r="AD311" i="16"/>
  <c r="AB311" i="16"/>
  <c r="Z311" i="16"/>
  <c r="Y311" i="16"/>
  <c r="V311" i="16"/>
  <c r="U311" i="16"/>
  <c r="W311" i="16" s="1"/>
  <c r="X311" i="16" s="1"/>
  <c r="AA311" i="16" s="1"/>
  <c r="T311" i="16"/>
  <c r="R311" i="16"/>
  <c r="O311" i="16"/>
  <c r="N311" i="16"/>
  <c r="L311" i="16"/>
  <c r="M311" i="16" s="1"/>
  <c r="K311" i="16"/>
  <c r="J311" i="16"/>
  <c r="I311" i="16"/>
  <c r="D311" i="16"/>
  <c r="B311" i="16"/>
  <c r="A311" i="16"/>
  <c r="AE310" i="16"/>
  <c r="AD310" i="16"/>
  <c r="AB310" i="16"/>
  <c r="Y310" i="16"/>
  <c r="V310" i="16"/>
  <c r="U310" i="16"/>
  <c r="W310" i="16" s="1"/>
  <c r="X310" i="16" s="1"/>
  <c r="T310" i="16"/>
  <c r="R310" i="16"/>
  <c r="O310" i="16"/>
  <c r="N310" i="16"/>
  <c r="L310" i="16"/>
  <c r="M310" i="16" s="1"/>
  <c r="P310" i="16" s="1"/>
  <c r="K310" i="16"/>
  <c r="J310" i="16"/>
  <c r="I310" i="16"/>
  <c r="D310" i="16"/>
  <c r="B310" i="16"/>
  <c r="A310" i="16"/>
  <c r="AE309" i="16"/>
  <c r="AD309" i="16"/>
  <c r="AB309" i="16"/>
  <c r="Y309" i="16"/>
  <c r="V309" i="16"/>
  <c r="U309" i="16"/>
  <c r="W309" i="16" s="1"/>
  <c r="X309" i="16" s="1"/>
  <c r="AA309" i="16" s="1"/>
  <c r="T309" i="16"/>
  <c r="R309" i="16"/>
  <c r="O309" i="16"/>
  <c r="L309" i="16" s="1"/>
  <c r="M309" i="16" s="1"/>
  <c r="N309" i="16"/>
  <c r="K309" i="16"/>
  <c r="J309" i="16"/>
  <c r="I309" i="16"/>
  <c r="D309" i="16"/>
  <c r="B309" i="16"/>
  <c r="A309" i="16"/>
  <c r="AE308" i="16"/>
  <c r="AD308" i="16"/>
  <c r="AB308" i="16"/>
  <c r="Y308" i="16"/>
  <c r="V308" i="16"/>
  <c r="W308" i="16" s="1"/>
  <c r="X308" i="16" s="1"/>
  <c r="U308" i="16"/>
  <c r="T308" i="16"/>
  <c r="R308" i="16"/>
  <c r="O308" i="16"/>
  <c r="N308" i="16"/>
  <c r="L308" i="16"/>
  <c r="M308" i="16" s="1"/>
  <c r="K308" i="16"/>
  <c r="J308" i="16"/>
  <c r="I308" i="16"/>
  <c r="D308" i="16"/>
  <c r="B308" i="16"/>
  <c r="A308" i="16"/>
  <c r="AE307" i="16"/>
  <c r="AD307" i="16"/>
  <c r="AB307" i="16"/>
  <c r="Y307" i="16"/>
  <c r="V307" i="16"/>
  <c r="U307" i="16"/>
  <c r="W307" i="16" s="1"/>
  <c r="X307" i="16" s="1"/>
  <c r="T307" i="16"/>
  <c r="R307" i="16"/>
  <c r="O307" i="16"/>
  <c r="N307" i="16"/>
  <c r="K307" i="16"/>
  <c r="J307" i="16"/>
  <c r="L307" i="16" s="1"/>
  <c r="M307" i="16" s="1"/>
  <c r="I307" i="16"/>
  <c r="D307" i="16"/>
  <c r="B307" i="16"/>
  <c r="A307" i="16"/>
  <c r="AE306" i="16"/>
  <c r="AD306" i="16"/>
  <c r="AB306" i="16"/>
  <c r="Y306" i="16"/>
  <c r="V306" i="16"/>
  <c r="U306" i="16"/>
  <c r="T306" i="16"/>
  <c r="R306" i="16"/>
  <c r="O306" i="16"/>
  <c r="L306" i="16" s="1"/>
  <c r="N306" i="16"/>
  <c r="M306" i="16"/>
  <c r="Q306" i="16" s="1"/>
  <c r="K306" i="16"/>
  <c r="J306" i="16"/>
  <c r="I306" i="16"/>
  <c r="D306" i="16"/>
  <c r="B306" i="16"/>
  <c r="A306" i="16"/>
  <c r="AE305" i="16"/>
  <c r="AB305" i="16" s="1"/>
  <c r="W305" i="16"/>
  <c r="X305" i="16" s="1"/>
  <c r="T305" i="16"/>
  <c r="L305" i="16"/>
  <c r="K305" i="16"/>
  <c r="J305" i="16"/>
  <c r="I305" i="16"/>
  <c r="AE302" i="16"/>
  <c r="AD302" i="16"/>
  <c r="AB302" i="16"/>
  <c r="Y302" i="16"/>
  <c r="V302" i="16"/>
  <c r="U302" i="16"/>
  <c r="W302" i="16" s="1"/>
  <c r="X302" i="16" s="1"/>
  <c r="T302" i="16"/>
  <c r="R302" i="16"/>
  <c r="O302" i="16"/>
  <c r="N302" i="16"/>
  <c r="K302" i="16"/>
  <c r="J302" i="16"/>
  <c r="L302" i="16" s="1"/>
  <c r="M302" i="16" s="1"/>
  <c r="I302" i="16"/>
  <c r="D302" i="16"/>
  <c r="B302" i="16"/>
  <c r="A302" i="16"/>
  <c r="AE301" i="16"/>
  <c r="AD301" i="16"/>
  <c r="AB301" i="16"/>
  <c r="Y301" i="16"/>
  <c r="X301" i="16"/>
  <c r="V301" i="16"/>
  <c r="U301" i="16"/>
  <c r="W301" i="16" s="1"/>
  <c r="T301" i="16"/>
  <c r="R301" i="16"/>
  <c r="O301" i="16"/>
  <c r="L301" i="16" s="1"/>
  <c r="N301" i="16"/>
  <c r="M301" i="16"/>
  <c r="K301" i="16"/>
  <c r="J301" i="16"/>
  <c r="I301" i="16"/>
  <c r="D301" i="16"/>
  <c r="B301" i="16"/>
  <c r="A301" i="16"/>
  <c r="AE300" i="16"/>
  <c r="AD300" i="16"/>
  <c r="AB300" i="16"/>
  <c r="Y300" i="16"/>
  <c r="V300" i="16"/>
  <c r="U300" i="16"/>
  <c r="W300" i="16" s="1"/>
  <c r="X300" i="16" s="1"/>
  <c r="T300" i="16"/>
  <c r="R300" i="16"/>
  <c r="O300" i="16"/>
  <c r="N300" i="16"/>
  <c r="K300" i="16"/>
  <c r="J300" i="16"/>
  <c r="L300" i="16" s="1"/>
  <c r="M300" i="16" s="1"/>
  <c r="I300" i="16"/>
  <c r="D300" i="16"/>
  <c r="B300" i="16"/>
  <c r="A300" i="16"/>
  <c r="AE299" i="16"/>
  <c r="AD299" i="16"/>
  <c r="AB299" i="16"/>
  <c r="Y299" i="16"/>
  <c r="V299" i="16"/>
  <c r="U299" i="16"/>
  <c r="W299" i="16" s="1"/>
  <c r="X299" i="16" s="1"/>
  <c r="Z299" i="16" s="1"/>
  <c r="T299" i="16"/>
  <c r="R299" i="16"/>
  <c r="O299" i="16"/>
  <c r="N299" i="16"/>
  <c r="K299" i="16"/>
  <c r="J299" i="16"/>
  <c r="L299" i="16" s="1"/>
  <c r="M299" i="16" s="1"/>
  <c r="I299" i="16"/>
  <c r="D299" i="16"/>
  <c r="B299" i="16"/>
  <c r="A299" i="16"/>
  <c r="AE298" i="16"/>
  <c r="AD298" i="16"/>
  <c r="AB298" i="16"/>
  <c r="Y298" i="16"/>
  <c r="V298" i="16"/>
  <c r="U298" i="16"/>
  <c r="W298" i="16" s="1"/>
  <c r="X298" i="16" s="1"/>
  <c r="T298" i="16"/>
  <c r="R298" i="16"/>
  <c r="O298" i="16"/>
  <c r="N298" i="16"/>
  <c r="K298" i="16"/>
  <c r="J298" i="16"/>
  <c r="I298" i="16"/>
  <c r="D298" i="16"/>
  <c r="B298" i="16"/>
  <c r="A298" i="16"/>
  <c r="AE297" i="16"/>
  <c r="AD297" i="16"/>
  <c r="AB297" i="16"/>
  <c r="Y297" i="16"/>
  <c r="W297" i="16"/>
  <c r="X297" i="16" s="1"/>
  <c r="V297" i="16"/>
  <c r="U297" i="16"/>
  <c r="T297" i="16"/>
  <c r="R297" i="16"/>
  <c r="O297" i="16"/>
  <c r="N297" i="16"/>
  <c r="M297" i="16"/>
  <c r="L297" i="16"/>
  <c r="K297" i="16"/>
  <c r="J297" i="16"/>
  <c r="I297" i="16"/>
  <c r="D297" i="16"/>
  <c r="B297" i="16"/>
  <c r="A297" i="16"/>
  <c r="AE296" i="16"/>
  <c r="AD296" i="16"/>
  <c r="AB296" i="16"/>
  <c r="Y296" i="16"/>
  <c r="V296" i="16"/>
  <c r="U296" i="16"/>
  <c r="W296" i="16" s="1"/>
  <c r="X296" i="16" s="1"/>
  <c r="T296" i="16"/>
  <c r="R296" i="16"/>
  <c r="O296" i="16"/>
  <c r="N296" i="16"/>
  <c r="K296" i="16"/>
  <c r="J296" i="16"/>
  <c r="L296" i="16" s="1"/>
  <c r="M296" i="16" s="1"/>
  <c r="P296" i="16" s="1"/>
  <c r="I296" i="16"/>
  <c r="D296" i="16"/>
  <c r="B296" i="16"/>
  <c r="A296" i="16"/>
  <c r="AE295" i="16"/>
  <c r="AD295" i="16"/>
  <c r="AB295" i="16"/>
  <c r="Y295" i="16"/>
  <c r="V295" i="16"/>
  <c r="U295" i="16"/>
  <c r="W295" i="16" s="1"/>
  <c r="X295" i="16" s="1"/>
  <c r="T295" i="16"/>
  <c r="R295" i="16"/>
  <c r="O295" i="16"/>
  <c r="N295" i="16"/>
  <c r="L295" i="16"/>
  <c r="M295" i="16" s="1"/>
  <c r="K295" i="16"/>
  <c r="J295" i="16"/>
  <c r="I295" i="16"/>
  <c r="D295" i="16"/>
  <c r="B295" i="16"/>
  <c r="A295" i="16"/>
  <c r="AE294" i="16"/>
  <c r="AD294" i="16"/>
  <c r="AB294" i="16"/>
  <c r="Y294" i="16"/>
  <c r="V294" i="16"/>
  <c r="U294" i="16"/>
  <c r="W294" i="16" s="1"/>
  <c r="X294" i="16" s="1"/>
  <c r="T294" i="16"/>
  <c r="R294" i="16"/>
  <c r="O294" i="16"/>
  <c r="N294" i="16"/>
  <c r="L294" i="16"/>
  <c r="M294" i="16" s="1"/>
  <c r="K294" i="16"/>
  <c r="J294" i="16"/>
  <c r="I294" i="16"/>
  <c r="D294" i="16"/>
  <c r="B294" i="16"/>
  <c r="A294" i="16"/>
  <c r="AE293" i="16"/>
  <c r="AD293" i="16"/>
  <c r="AB293" i="16"/>
  <c r="Y293" i="16"/>
  <c r="V293" i="16"/>
  <c r="U293" i="16"/>
  <c r="W293" i="16" s="1"/>
  <c r="X293" i="16" s="1"/>
  <c r="AA293" i="16" s="1"/>
  <c r="T293" i="16"/>
  <c r="R293" i="16"/>
  <c r="O293" i="16"/>
  <c r="N293" i="16"/>
  <c r="K293" i="16"/>
  <c r="J293" i="16"/>
  <c r="I293" i="16"/>
  <c r="D293" i="16"/>
  <c r="B293" i="16"/>
  <c r="A293" i="16"/>
  <c r="AE292" i="16"/>
  <c r="AD292" i="16"/>
  <c r="AB292" i="16"/>
  <c r="Y292" i="16"/>
  <c r="V292" i="16"/>
  <c r="U292" i="16"/>
  <c r="W292" i="16" s="1"/>
  <c r="X292" i="16" s="1"/>
  <c r="T292" i="16"/>
  <c r="R292" i="16"/>
  <c r="Q292" i="16"/>
  <c r="O292" i="16"/>
  <c r="N292" i="16"/>
  <c r="M292" i="16"/>
  <c r="P292" i="16" s="1"/>
  <c r="K292" i="16"/>
  <c r="J292" i="16"/>
  <c r="L292" i="16" s="1"/>
  <c r="I292" i="16"/>
  <c r="D292" i="16"/>
  <c r="B292" i="16"/>
  <c r="A292" i="16"/>
  <c r="AE291" i="16"/>
  <c r="AD291" i="16"/>
  <c r="AB291" i="16"/>
  <c r="Z291" i="16"/>
  <c r="Y291" i="16"/>
  <c r="W291" i="16"/>
  <c r="X291" i="16" s="1"/>
  <c r="AA291" i="16" s="1"/>
  <c r="V291" i="16"/>
  <c r="U291" i="16"/>
  <c r="T291" i="16"/>
  <c r="R291" i="16"/>
  <c r="O291" i="16"/>
  <c r="N291" i="16"/>
  <c r="K291" i="16"/>
  <c r="J291" i="16"/>
  <c r="L291" i="16" s="1"/>
  <c r="M291" i="16" s="1"/>
  <c r="I291" i="16"/>
  <c r="D291" i="16"/>
  <c r="B291" i="16"/>
  <c r="A291" i="16"/>
  <c r="AE290" i="16"/>
  <c r="AD290" i="16"/>
  <c r="AB290" i="16"/>
  <c r="Y290" i="16"/>
  <c r="V290" i="16"/>
  <c r="W290" i="16" s="1"/>
  <c r="X290" i="16" s="1"/>
  <c r="U290" i="16"/>
  <c r="T290" i="16"/>
  <c r="R290" i="16"/>
  <c r="O290" i="16"/>
  <c r="N290" i="16"/>
  <c r="K290" i="16"/>
  <c r="J290" i="16"/>
  <c r="L290" i="16" s="1"/>
  <c r="M290" i="16" s="1"/>
  <c r="I290" i="16"/>
  <c r="D290" i="16"/>
  <c r="B290" i="16"/>
  <c r="A290" i="16"/>
  <c r="AE289" i="16"/>
  <c r="AD289" i="16"/>
  <c r="AB289" i="16"/>
  <c r="Y289" i="16"/>
  <c r="V289" i="16"/>
  <c r="W289" i="16" s="1"/>
  <c r="X289" i="16" s="1"/>
  <c r="Z289" i="16" s="1"/>
  <c r="U289" i="16"/>
  <c r="T289" i="16"/>
  <c r="R289" i="16"/>
  <c r="O289" i="16"/>
  <c r="L289" i="16" s="1"/>
  <c r="N289" i="16"/>
  <c r="M289" i="16"/>
  <c r="K289" i="16"/>
  <c r="J289" i="16"/>
  <c r="I289" i="16"/>
  <c r="D289" i="16"/>
  <c r="B289" i="16"/>
  <c r="A289" i="16"/>
  <c r="AE288" i="16"/>
  <c r="AD288" i="16"/>
  <c r="AB288" i="16"/>
  <c r="Y288" i="16"/>
  <c r="V288" i="16"/>
  <c r="U288" i="16"/>
  <c r="W288" i="16" s="1"/>
  <c r="X288" i="16" s="1"/>
  <c r="T288" i="16"/>
  <c r="R288" i="16"/>
  <c r="O288" i="16"/>
  <c r="N288" i="16"/>
  <c r="K288" i="16"/>
  <c r="J288" i="16"/>
  <c r="L288" i="16" s="1"/>
  <c r="M288" i="16" s="1"/>
  <c r="I288" i="16"/>
  <c r="D288" i="16"/>
  <c r="B288" i="16"/>
  <c r="A288" i="16"/>
  <c r="AE287" i="16"/>
  <c r="AD287" i="16"/>
  <c r="AB287" i="16"/>
  <c r="Y287" i="16"/>
  <c r="X287" i="16"/>
  <c r="AA287" i="16" s="1"/>
  <c r="W287" i="16"/>
  <c r="V287" i="16"/>
  <c r="U287" i="16"/>
  <c r="T287" i="16"/>
  <c r="R287" i="16"/>
  <c r="O287" i="16"/>
  <c r="N287" i="16"/>
  <c r="K287" i="16"/>
  <c r="J287" i="16"/>
  <c r="L287" i="16" s="1"/>
  <c r="M287" i="16" s="1"/>
  <c r="I287" i="16"/>
  <c r="D287" i="16"/>
  <c r="B287" i="16"/>
  <c r="A287" i="16"/>
  <c r="AE286" i="16"/>
  <c r="AD286" i="16"/>
  <c r="AB286" i="16"/>
  <c r="Y286" i="16"/>
  <c r="V286" i="16"/>
  <c r="U286" i="16"/>
  <c r="W286" i="16" s="1"/>
  <c r="X286" i="16" s="1"/>
  <c r="T286" i="16"/>
  <c r="R286" i="16"/>
  <c r="O286" i="16"/>
  <c r="N286" i="16"/>
  <c r="L286" i="16"/>
  <c r="M286" i="16" s="1"/>
  <c r="K286" i="16"/>
  <c r="J286" i="16"/>
  <c r="I286" i="16"/>
  <c r="D286" i="16"/>
  <c r="B286" i="16"/>
  <c r="A286" i="16"/>
  <c r="AE285" i="16"/>
  <c r="AD285" i="16"/>
  <c r="AB285" i="16"/>
  <c r="Y285" i="16"/>
  <c r="W285" i="16"/>
  <c r="X285" i="16" s="1"/>
  <c r="V285" i="16"/>
  <c r="U285" i="16"/>
  <c r="T285" i="16"/>
  <c r="R285" i="16"/>
  <c r="O285" i="16"/>
  <c r="N285" i="16"/>
  <c r="K285" i="16"/>
  <c r="J285" i="16"/>
  <c r="L285" i="16" s="1"/>
  <c r="M285" i="16" s="1"/>
  <c r="I285" i="16"/>
  <c r="D285" i="16"/>
  <c r="B285" i="16"/>
  <c r="A285" i="16"/>
  <c r="AE284" i="16"/>
  <c r="AD284" i="16"/>
  <c r="AB284" i="16"/>
  <c r="Y284" i="16"/>
  <c r="V284" i="16"/>
  <c r="U284" i="16"/>
  <c r="W284" i="16" s="1"/>
  <c r="X284" i="16" s="1"/>
  <c r="Z284" i="16" s="1"/>
  <c r="T284" i="16"/>
  <c r="R284" i="16"/>
  <c r="O284" i="16"/>
  <c r="N284" i="16"/>
  <c r="K284" i="16"/>
  <c r="J284" i="16"/>
  <c r="L284" i="16" s="1"/>
  <c r="M284" i="16" s="1"/>
  <c r="Q284" i="16" s="1"/>
  <c r="I284" i="16"/>
  <c r="D284" i="16"/>
  <c r="B284" i="16"/>
  <c r="A284" i="16"/>
  <c r="AE283" i="16"/>
  <c r="AD283" i="16"/>
  <c r="AB283" i="16"/>
  <c r="Y283" i="16"/>
  <c r="X283" i="16"/>
  <c r="W283" i="16"/>
  <c r="V283" i="16"/>
  <c r="U283" i="16"/>
  <c r="T283" i="16"/>
  <c r="R283" i="16"/>
  <c r="O283" i="16"/>
  <c r="N283" i="16"/>
  <c r="K283" i="16"/>
  <c r="J283" i="16"/>
  <c r="L283" i="16" s="1"/>
  <c r="M283" i="16" s="1"/>
  <c r="I283" i="16"/>
  <c r="D283" i="16"/>
  <c r="B283" i="16"/>
  <c r="A283" i="16"/>
  <c r="AE282" i="16"/>
  <c r="AD282" i="16"/>
  <c r="AB282" i="16"/>
  <c r="Y282" i="16"/>
  <c r="V282" i="16"/>
  <c r="W282" i="16" s="1"/>
  <c r="X282" i="16" s="1"/>
  <c r="Z282" i="16" s="1"/>
  <c r="U282" i="16"/>
  <c r="T282" i="16"/>
  <c r="R282" i="16"/>
  <c r="Q282" i="16"/>
  <c r="O282" i="16"/>
  <c r="N282" i="16"/>
  <c r="L282" i="16"/>
  <c r="M282" i="16" s="1"/>
  <c r="P282" i="16" s="1"/>
  <c r="K282" i="16"/>
  <c r="J282" i="16"/>
  <c r="I282" i="16"/>
  <c r="D282" i="16"/>
  <c r="B282" i="16"/>
  <c r="A282" i="16"/>
  <c r="AE281" i="16"/>
  <c r="AD281" i="16"/>
  <c r="AB281" i="16"/>
  <c r="Y281" i="16"/>
  <c r="V281" i="16"/>
  <c r="U281" i="16"/>
  <c r="W281" i="16" s="1"/>
  <c r="X281" i="16" s="1"/>
  <c r="T281" i="16"/>
  <c r="R281" i="16"/>
  <c r="O281" i="16"/>
  <c r="N281" i="16"/>
  <c r="L281" i="16"/>
  <c r="M281" i="16" s="1"/>
  <c r="K281" i="16"/>
  <c r="J281" i="16"/>
  <c r="I281" i="16"/>
  <c r="D281" i="16"/>
  <c r="B281" i="16"/>
  <c r="A281" i="16"/>
  <c r="AE280" i="16"/>
  <c r="AD280" i="16"/>
  <c r="AB280" i="16"/>
  <c r="Y280" i="16"/>
  <c r="V280" i="16"/>
  <c r="U280" i="16"/>
  <c r="W280" i="16" s="1"/>
  <c r="X280" i="16" s="1"/>
  <c r="T280" i="16"/>
  <c r="R280" i="16"/>
  <c r="O280" i="16"/>
  <c r="N280" i="16"/>
  <c r="K280" i="16"/>
  <c r="J280" i="16"/>
  <c r="L280" i="16" s="1"/>
  <c r="M280" i="16" s="1"/>
  <c r="I280" i="16"/>
  <c r="D280" i="16"/>
  <c r="B280" i="16"/>
  <c r="A280" i="16"/>
  <c r="AE279" i="16"/>
  <c r="AD279" i="16"/>
  <c r="AB279" i="16"/>
  <c r="Y279" i="16"/>
  <c r="X279" i="16"/>
  <c r="Z279" i="16" s="1"/>
  <c r="W279" i="16"/>
  <c r="V279" i="16"/>
  <c r="U279" i="16"/>
  <c r="T279" i="16"/>
  <c r="R279" i="16"/>
  <c r="O279" i="16"/>
  <c r="N279" i="16"/>
  <c r="K279" i="16"/>
  <c r="J279" i="16"/>
  <c r="I279" i="16"/>
  <c r="D279" i="16"/>
  <c r="B279" i="16"/>
  <c r="A279" i="16"/>
  <c r="AE278" i="16"/>
  <c r="AD278" i="16"/>
  <c r="AB278" i="16"/>
  <c r="Y278" i="16"/>
  <c r="W278" i="16"/>
  <c r="X278" i="16" s="1"/>
  <c r="V278" i="16"/>
  <c r="U278" i="16"/>
  <c r="T278" i="16"/>
  <c r="R278" i="16"/>
  <c r="O278" i="16"/>
  <c r="L278" i="16" s="1"/>
  <c r="M278" i="16" s="1"/>
  <c r="Q278" i="16" s="1"/>
  <c r="N278" i="16"/>
  <c r="K278" i="16"/>
  <c r="J278" i="16"/>
  <c r="I278" i="16"/>
  <c r="D278" i="16"/>
  <c r="B278" i="16"/>
  <c r="A278" i="16"/>
  <c r="AE277" i="16"/>
  <c r="AD277" i="16"/>
  <c r="AB277" i="16"/>
  <c r="Z277" i="16"/>
  <c r="Y277" i="16"/>
  <c r="V277" i="16"/>
  <c r="U277" i="16"/>
  <c r="W277" i="16" s="1"/>
  <c r="X277" i="16" s="1"/>
  <c r="AA277" i="16" s="1"/>
  <c r="T277" i="16"/>
  <c r="R277" i="16"/>
  <c r="O277" i="16"/>
  <c r="N277" i="16"/>
  <c r="K277" i="16"/>
  <c r="J277" i="16"/>
  <c r="L277" i="16" s="1"/>
  <c r="M277" i="16" s="1"/>
  <c r="I277" i="16"/>
  <c r="D277" i="16"/>
  <c r="B277" i="16"/>
  <c r="A277" i="16"/>
  <c r="AE276" i="16"/>
  <c r="AD276" i="16"/>
  <c r="AB276" i="16"/>
  <c r="Y276" i="16"/>
  <c r="V276" i="16"/>
  <c r="W276" i="16" s="1"/>
  <c r="X276" i="16" s="1"/>
  <c r="U276" i="16"/>
  <c r="T276" i="16"/>
  <c r="R276" i="16"/>
  <c r="O276" i="16"/>
  <c r="N276" i="16"/>
  <c r="L276" i="16"/>
  <c r="M276" i="16" s="1"/>
  <c r="K276" i="16"/>
  <c r="J276" i="16"/>
  <c r="I276" i="16"/>
  <c r="D276" i="16"/>
  <c r="B276" i="16"/>
  <c r="A276" i="16"/>
  <c r="AE275" i="16"/>
  <c r="AD275" i="16"/>
  <c r="AB275" i="16"/>
  <c r="Y275" i="16"/>
  <c r="V275" i="16"/>
  <c r="U275" i="16"/>
  <c r="W275" i="16" s="1"/>
  <c r="X275" i="16" s="1"/>
  <c r="T275" i="16"/>
  <c r="R275" i="16"/>
  <c r="O275" i="16"/>
  <c r="N275" i="16"/>
  <c r="K275" i="16"/>
  <c r="J275" i="16"/>
  <c r="L275" i="16" s="1"/>
  <c r="M275" i="16" s="1"/>
  <c r="I275" i="16"/>
  <c r="D275" i="16"/>
  <c r="B275" i="16"/>
  <c r="A275" i="16"/>
  <c r="AE274" i="16"/>
  <c r="AD274" i="16"/>
  <c r="AB274" i="16"/>
  <c r="Y274" i="16"/>
  <c r="W274" i="16"/>
  <c r="X274" i="16" s="1"/>
  <c r="V274" i="16"/>
  <c r="U274" i="16"/>
  <c r="T274" i="16"/>
  <c r="R274" i="16"/>
  <c r="O274" i="16"/>
  <c r="N274" i="16"/>
  <c r="L274" i="16"/>
  <c r="M274" i="16" s="1"/>
  <c r="K274" i="16"/>
  <c r="J274" i="16"/>
  <c r="I274" i="16"/>
  <c r="D274" i="16"/>
  <c r="B274" i="16"/>
  <c r="A274" i="16"/>
  <c r="AE273" i="16"/>
  <c r="AD273" i="16"/>
  <c r="AB273" i="16"/>
  <c r="Y273" i="16"/>
  <c r="V273" i="16"/>
  <c r="U273" i="16"/>
  <c r="W273" i="16" s="1"/>
  <c r="X273" i="16" s="1"/>
  <c r="T273" i="16"/>
  <c r="R273" i="16"/>
  <c r="O273" i="16"/>
  <c r="N273" i="16"/>
  <c r="K273" i="16"/>
  <c r="J273" i="16"/>
  <c r="L273" i="16" s="1"/>
  <c r="M273" i="16" s="1"/>
  <c r="I273" i="16"/>
  <c r="D273" i="16"/>
  <c r="B273" i="16"/>
  <c r="A273" i="16"/>
  <c r="AE272" i="16"/>
  <c r="AD272" i="16"/>
  <c r="AB272" i="16"/>
  <c r="Y272" i="16"/>
  <c r="V272" i="16"/>
  <c r="U272" i="16"/>
  <c r="W272" i="16" s="1"/>
  <c r="X272" i="16" s="1"/>
  <c r="Z272" i="16" s="1"/>
  <c r="T272" i="16"/>
  <c r="R272" i="16"/>
  <c r="O272" i="16"/>
  <c r="N272" i="16"/>
  <c r="K272" i="16"/>
  <c r="J272" i="16"/>
  <c r="L272" i="16" s="1"/>
  <c r="M272" i="16" s="1"/>
  <c r="I272" i="16"/>
  <c r="D272" i="16"/>
  <c r="B272" i="16"/>
  <c r="A272" i="16"/>
  <c r="AE271" i="16"/>
  <c r="AD271" i="16"/>
  <c r="AB271" i="16"/>
  <c r="AA271" i="16"/>
  <c r="Y271" i="16"/>
  <c r="V271" i="16"/>
  <c r="U271" i="16"/>
  <c r="W271" i="16" s="1"/>
  <c r="X271" i="16" s="1"/>
  <c r="Z271" i="16" s="1"/>
  <c r="T271" i="16"/>
  <c r="R271" i="16"/>
  <c r="O271" i="16"/>
  <c r="L271" i="16" s="1"/>
  <c r="M271" i="16" s="1"/>
  <c r="P271" i="16" s="1"/>
  <c r="N271" i="16"/>
  <c r="K271" i="16"/>
  <c r="J271" i="16"/>
  <c r="I271" i="16"/>
  <c r="D271" i="16"/>
  <c r="B271" i="16"/>
  <c r="A271" i="16"/>
  <c r="AE270" i="16"/>
  <c r="AD270" i="16"/>
  <c r="AB270" i="16"/>
  <c r="Z270" i="16"/>
  <c r="Y270" i="16"/>
  <c r="X270" i="16"/>
  <c r="AA270" i="16" s="1"/>
  <c r="V270" i="16"/>
  <c r="U270" i="16"/>
  <c r="W270" i="16" s="1"/>
  <c r="T270" i="16"/>
  <c r="R270" i="16"/>
  <c r="O270" i="16"/>
  <c r="L270" i="16" s="1"/>
  <c r="N270" i="16"/>
  <c r="M270" i="16"/>
  <c r="K270" i="16"/>
  <c r="J270" i="16"/>
  <c r="I270" i="16"/>
  <c r="D270" i="16"/>
  <c r="B270" i="16"/>
  <c r="A270" i="16"/>
  <c r="AE269" i="16"/>
  <c r="AD269" i="16"/>
  <c r="AB269" i="16"/>
  <c r="Y269" i="16"/>
  <c r="V269" i="16"/>
  <c r="U269" i="16"/>
  <c r="W269" i="16" s="1"/>
  <c r="X269" i="16" s="1"/>
  <c r="T269" i="16"/>
  <c r="R269" i="16"/>
  <c r="O269" i="16"/>
  <c r="N269" i="16"/>
  <c r="K269" i="16"/>
  <c r="J269" i="16"/>
  <c r="L269" i="16" s="1"/>
  <c r="M269" i="16" s="1"/>
  <c r="P269" i="16" s="1"/>
  <c r="I269" i="16"/>
  <c r="D269" i="16"/>
  <c r="B269" i="16"/>
  <c r="A269" i="16"/>
  <c r="AE268" i="16"/>
  <c r="Y268" i="16"/>
  <c r="W268" i="16"/>
  <c r="T268" i="16"/>
  <c r="R268" i="16"/>
  <c r="N268" i="16"/>
  <c r="K268" i="16"/>
  <c r="J268" i="16"/>
  <c r="L268" i="16" s="1"/>
  <c r="M268" i="16" s="1"/>
  <c r="I268" i="16"/>
  <c r="AE265" i="16"/>
  <c r="AD265" i="16"/>
  <c r="AB265" i="16"/>
  <c r="Y265" i="16"/>
  <c r="V265" i="16"/>
  <c r="U265" i="16"/>
  <c r="W265" i="16" s="1"/>
  <c r="X265" i="16" s="1"/>
  <c r="T265" i="16"/>
  <c r="R265" i="16"/>
  <c r="Q265" i="16"/>
  <c r="P265" i="16"/>
  <c r="O265" i="16"/>
  <c r="N265" i="16"/>
  <c r="L265" i="16"/>
  <c r="M265" i="16" s="1"/>
  <c r="K265" i="16"/>
  <c r="J265" i="16"/>
  <c r="I265" i="16"/>
  <c r="D265" i="16"/>
  <c r="B265" i="16"/>
  <c r="A265" i="16"/>
  <c r="AE264" i="16"/>
  <c r="AD264" i="16"/>
  <c r="AB264" i="16"/>
  <c r="Y264" i="16"/>
  <c r="V264" i="16"/>
  <c r="U264" i="16"/>
  <c r="T264" i="16"/>
  <c r="R264" i="16"/>
  <c r="O264" i="16"/>
  <c r="N264" i="16"/>
  <c r="L264" i="16"/>
  <c r="M264" i="16" s="1"/>
  <c r="K264" i="16"/>
  <c r="J264" i="16"/>
  <c r="I264" i="16"/>
  <c r="D264" i="16"/>
  <c r="B264" i="16"/>
  <c r="A264" i="16"/>
  <c r="AE263" i="16"/>
  <c r="AD263" i="16"/>
  <c r="AB263" i="16"/>
  <c r="Y263" i="16"/>
  <c r="X263" i="16"/>
  <c r="W263" i="16"/>
  <c r="V263" i="16"/>
  <c r="U263" i="16"/>
  <c r="T263" i="16"/>
  <c r="R263" i="16"/>
  <c r="Q263" i="16"/>
  <c r="O263" i="16"/>
  <c r="L263" i="16" s="1"/>
  <c r="N263" i="16"/>
  <c r="M263" i="16"/>
  <c r="P263" i="16" s="1"/>
  <c r="K263" i="16"/>
  <c r="J263" i="16"/>
  <c r="I263" i="16"/>
  <c r="D263" i="16"/>
  <c r="B263" i="16"/>
  <c r="A263" i="16"/>
  <c r="AE262" i="16"/>
  <c r="AD262" i="16"/>
  <c r="AB262" i="16"/>
  <c r="Y262" i="16"/>
  <c r="V262" i="16"/>
  <c r="U262" i="16"/>
  <c r="T262" i="16"/>
  <c r="R262" i="16"/>
  <c r="O262" i="16"/>
  <c r="N262" i="16"/>
  <c r="M262" i="16"/>
  <c r="K262" i="16"/>
  <c r="J262" i="16"/>
  <c r="L262" i="16" s="1"/>
  <c r="I262" i="16"/>
  <c r="D262" i="16"/>
  <c r="B262" i="16"/>
  <c r="A262" i="16"/>
  <c r="AE261" i="16"/>
  <c r="AD261" i="16"/>
  <c r="AB261" i="16"/>
  <c r="AA261" i="16"/>
  <c r="Z261" i="16"/>
  <c r="Y261" i="16"/>
  <c r="V261" i="16"/>
  <c r="W261" i="16" s="1"/>
  <c r="X261" i="16" s="1"/>
  <c r="U261" i="16"/>
  <c r="T261" i="16"/>
  <c r="R261" i="16"/>
  <c r="O261" i="16"/>
  <c r="N261" i="16"/>
  <c r="L261" i="16"/>
  <c r="M261" i="16" s="1"/>
  <c r="P261" i="16" s="1"/>
  <c r="K261" i="16"/>
  <c r="J261" i="16"/>
  <c r="I261" i="16"/>
  <c r="D261" i="16"/>
  <c r="B261" i="16"/>
  <c r="A261" i="16"/>
  <c r="AE260" i="16"/>
  <c r="AD260" i="16"/>
  <c r="AB260" i="16"/>
  <c r="Y260" i="16"/>
  <c r="V260" i="16"/>
  <c r="U260" i="16"/>
  <c r="W260" i="16" s="1"/>
  <c r="X260" i="16" s="1"/>
  <c r="T260" i="16"/>
  <c r="R260" i="16"/>
  <c r="O260" i="16"/>
  <c r="N260" i="16"/>
  <c r="L260" i="16"/>
  <c r="M260" i="16" s="1"/>
  <c r="Q260" i="16" s="1"/>
  <c r="K260" i="16"/>
  <c r="J260" i="16"/>
  <c r="I260" i="16"/>
  <c r="D260" i="16"/>
  <c r="B260" i="16"/>
  <c r="A260" i="16"/>
  <c r="AE259" i="16"/>
  <c r="AD259" i="16"/>
  <c r="AB259" i="16"/>
  <c r="AA259" i="16"/>
  <c r="Z259" i="16"/>
  <c r="Y259" i="16"/>
  <c r="V259" i="16"/>
  <c r="U259" i="16"/>
  <c r="W259" i="16" s="1"/>
  <c r="X259" i="16" s="1"/>
  <c r="T259" i="16"/>
  <c r="R259" i="16"/>
  <c r="O259" i="16"/>
  <c r="N259" i="16"/>
  <c r="L259" i="16"/>
  <c r="M259" i="16" s="1"/>
  <c r="Q259" i="16" s="1"/>
  <c r="K259" i="16"/>
  <c r="J259" i="16"/>
  <c r="I259" i="16"/>
  <c r="D259" i="16"/>
  <c r="B259" i="16"/>
  <c r="A259" i="16"/>
  <c r="AE258" i="16"/>
  <c r="AD258" i="16"/>
  <c r="AB258" i="16"/>
  <c r="AA258" i="16"/>
  <c r="Y258" i="16"/>
  <c r="X258" i="16"/>
  <c r="Z258" i="16" s="1"/>
  <c r="V258" i="16"/>
  <c r="U258" i="16"/>
  <c r="W258" i="16" s="1"/>
  <c r="T258" i="16"/>
  <c r="R258" i="16"/>
  <c r="O258" i="16"/>
  <c r="N258" i="16"/>
  <c r="L258" i="16"/>
  <c r="M258" i="16" s="1"/>
  <c r="K258" i="16"/>
  <c r="J258" i="16"/>
  <c r="I258" i="16"/>
  <c r="D258" i="16"/>
  <c r="B258" i="16"/>
  <c r="A258" i="16"/>
  <c r="AE257" i="16"/>
  <c r="AD257" i="16"/>
  <c r="AB257" i="16"/>
  <c r="Y257" i="16"/>
  <c r="V257" i="16"/>
  <c r="U257" i="16"/>
  <c r="W257" i="16" s="1"/>
  <c r="X257" i="16" s="1"/>
  <c r="AA257" i="16" s="1"/>
  <c r="T257" i="16"/>
  <c r="R257" i="16"/>
  <c r="O257" i="16"/>
  <c r="N257" i="16"/>
  <c r="K257" i="16"/>
  <c r="J257" i="16"/>
  <c r="L257" i="16" s="1"/>
  <c r="M257" i="16" s="1"/>
  <c r="I257" i="16"/>
  <c r="D257" i="16"/>
  <c r="B257" i="16"/>
  <c r="A257" i="16"/>
  <c r="AE256" i="16"/>
  <c r="AD256" i="16"/>
  <c r="AB256" i="16"/>
  <c r="Y256" i="16"/>
  <c r="V256" i="16"/>
  <c r="U256" i="16"/>
  <c r="T256" i="16"/>
  <c r="R256" i="16"/>
  <c r="O256" i="16"/>
  <c r="N256" i="16"/>
  <c r="K256" i="16"/>
  <c r="J256" i="16"/>
  <c r="I256" i="16"/>
  <c r="D256" i="16"/>
  <c r="B256" i="16"/>
  <c r="A256" i="16"/>
  <c r="AE255" i="16"/>
  <c r="AD255" i="16"/>
  <c r="AB255" i="16"/>
  <c r="Y255" i="16"/>
  <c r="X255" i="16"/>
  <c r="W255" i="16"/>
  <c r="V255" i="16"/>
  <c r="U255" i="16"/>
  <c r="T255" i="16"/>
  <c r="R255" i="16"/>
  <c r="O255" i="16"/>
  <c r="N255" i="16"/>
  <c r="K255" i="16"/>
  <c r="J255" i="16"/>
  <c r="L255" i="16" s="1"/>
  <c r="M255" i="16" s="1"/>
  <c r="I255" i="16"/>
  <c r="D255" i="16"/>
  <c r="B255" i="16"/>
  <c r="A255" i="16"/>
  <c r="AE254" i="16"/>
  <c r="AD254" i="16"/>
  <c r="AB254" i="16"/>
  <c r="Y254" i="16"/>
  <c r="X254" i="16"/>
  <c r="Z254" i="16" s="1"/>
  <c r="V254" i="16"/>
  <c r="U254" i="16"/>
  <c r="W254" i="16" s="1"/>
  <c r="T254" i="16"/>
  <c r="R254" i="16"/>
  <c r="O254" i="16"/>
  <c r="N254" i="16"/>
  <c r="K254" i="16"/>
  <c r="J254" i="16"/>
  <c r="L254" i="16" s="1"/>
  <c r="M254" i="16" s="1"/>
  <c r="I254" i="16"/>
  <c r="D254" i="16"/>
  <c r="B254" i="16"/>
  <c r="A254" i="16"/>
  <c r="AE253" i="16"/>
  <c r="AD253" i="16"/>
  <c r="AB253" i="16"/>
  <c r="Y253" i="16"/>
  <c r="V253" i="16"/>
  <c r="W253" i="16" s="1"/>
  <c r="X253" i="16" s="1"/>
  <c r="U253" i="16"/>
  <c r="T253" i="16"/>
  <c r="R253" i="16"/>
  <c r="O253" i="16"/>
  <c r="N253" i="16"/>
  <c r="K253" i="16"/>
  <c r="J253" i="16"/>
  <c r="L253" i="16" s="1"/>
  <c r="M253" i="16" s="1"/>
  <c r="I253" i="16"/>
  <c r="D253" i="16"/>
  <c r="B253" i="16"/>
  <c r="A253" i="16"/>
  <c r="AE252" i="16"/>
  <c r="AD252" i="16"/>
  <c r="AB252" i="16"/>
  <c r="Y252" i="16"/>
  <c r="V252" i="16"/>
  <c r="U252" i="16"/>
  <c r="W252" i="16" s="1"/>
  <c r="X252" i="16" s="1"/>
  <c r="Z252" i="16" s="1"/>
  <c r="T252" i="16"/>
  <c r="R252" i="16"/>
  <c r="Q252" i="16"/>
  <c r="O252" i="16"/>
  <c r="L252" i="16" s="1"/>
  <c r="N252" i="16"/>
  <c r="M252" i="16"/>
  <c r="P252" i="16" s="1"/>
  <c r="K252" i="16"/>
  <c r="J252" i="16"/>
  <c r="I252" i="16"/>
  <c r="D252" i="16"/>
  <c r="B252" i="16"/>
  <c r="A252" i="16"/>
  <c r="AE251" i="16"/>
  <c r="AD251" i="16"/>
  <c r="AB251" i="16"/>
  <c r="Y251" i="16"/>
  <c r="V251" i="16"/>
  <c r="W251" i="16" s="1"/>
  <c r="X251" i="16" s="1"/>
  <c r="AA251" i="16" s="1"/>
  <c r="U251" i="16"/>
  <c r="T251" i="16"/>
  <c r="R251" i="16"/>
  <c r="O251" i="16"/>
  <c r="N251" i="16"/>
  <c r="M251" i="16"/>
  <c r="L251" i="16"/>
  <c r="K251" i="16"/>
  <c r="J251" i="16"/>
  <c r="I251" i="16"/>
  <c r="D251" i="16"/>
  <c r="B251" i="16"/>
  <c r="A251" i="16"/>
  <c r="AE250" i="16"/>
  <c r="AD250" i="16"/>
  <c r="AB250" i="16"/>
  <c r="Y250" i="16"/>
  <c r="V250" i="16"/>
  <c r="U250" i="16"/>
  <c r="W250" i="16" s="1"/>
  <c r="X250" i="16" s="1"/>
  <c r="AA250" i="16" s="1"/>
  <c r="T250" i="16"/>
  <c r="R250" i="16"/>
  <c r="Q250" i="16"/>
  <c r="O250" i="16"/>
  <c r="L250" i="16" s="1"/>
  <c r="M250" i="16" s="1"/>
  <c r="P250" i="16" s="1"/>
  <c r="N250" i="16"/>
  <c r="K250" i="16"/>
  <c r="J250" i="16"/>
  <c r="I250" i="16"/>
  <c r="D250" i="16"/>
  <c r="B250" i="16"/>
  <c r="A250" i="16"/>
  <c r="AE249" i="16"/>
  <c r="AD249" i="16"/>
  <c r="AB249" i="16"/>
  <c r="Y249" i="16"/>
  <c r="V249" i="16"/>
  <c r="U249" i="16"/>
  <c r="W249" i="16" s="1"/>
  <c r="X249" i="16" s="1"/>
  <c r="T249" i="16"/>
  <c r="R249" i="16"/>
  <c r="O249" i="16"/>
  <c r="N249" i="16"/>
  <c r="K249" i="16"/>
  <c r="J249" i="16"/>
  <c r="L249" i="16" s="1"/>
  <c r="M249" i="16" s="1"/>
  <c r="I249" i="16"/>
  <c r="D249" i="16"/>
  <c r="B249" i="16"/>
  <c r="A249" i="16"/>
  <c r="AE248" i="16"/>
  <c r="AD248" i="16"/>
  <c r="AB248" i="16"/>
  <c r="Y248" i="16"/>
  <c r="X248" i="16"/>
  <c r="V248" i="16"/>
  <c r="U248" i="16"/>
  <c r="W248" i="16" s="1"/>
  <c r="T248" i="16"/>
  <c r="R248" i="16"/>
  <c r="O248" i="16"/>
  <c r="N248" i="16"/>
  <c r="L248" i="16"/>
  <c r="M248" i="16" s="1"/>
  <c r="K248" i="16"/>
  <c r="J248" i="16"/>
  <c r="I248" i="16"/>
  <c r="D248" i="16"/>
  <c r="B248" i="16"/>
  <c r="A248" i="16"/>
  <c r="AE247" i="16"/>
  <c r="AD247" i="16"/>
  <c r="AB247" i="16"/>
  <c r="Y247" i="16"/>
  <c r="V247" i="16"/>
  <c r="U247" i="16"/>
  <c r="W247" i="16" s="1"/>
  <c r="X247" i="16" s="1"/>
  <c r="T247" i="16"/>
  <c r="R247" i="16"/>
  <c r="O247" i="16"/>
  <c r="L247" i="16" s="1"/>
  <c r="M247" i="16" s="1"/>
  <c r="N247" i="16"/>
  <c r="K247" i="16"/>
  <c r="J247" i="16"/>
  <c r="I247" i="16"/>
  <c r="D247" i="16"/>
  <c r="B247" i="16"/>
  <c r="A247" i="16"/>
  <c r="AE246" i="16"/>
  <c r="AD246" i="16"/>
  <c r="AB246" i="16"/>
  <c r="Y246" i="16"/>
  <c r="V246" i="16"/>
  <c r="U246" i="16"/>
  <c r="T246" i="16"/>
  <c r="R246" i="16"/>
  <c r="Q246" i="16"/>
  <c r="O246" i="16"/>
  <c r="N246" i="16"/>
  <c r="L246" i="16"/>
  <c r="M246" i="16" s="1"/>
  <c r="P246" i="16" s="1"/>
  <c r="K246" i="16"/>
  <c r="J246" i="16"/>
  <c r="I246" i="16"/>
  <c r="D246" i="16"/>
  <c r="B246" i="16"/>
  <c r="A246" i="16"/>
  <c r="AE245" i="16"/>
  <c r="AD245" i="16"/>
  <c r="AB245" i="16"/>
  <c r="Y245" i="16"/>
  <c r="V245" i="16"/>
  <c r="W245" i="16" s="1"/>
  <c r="X245" i="16" s="1"/>
  <c r="U245" i="16"/>
  <c r="T245" i="16"/>
  <c r="R245" i="16"/>
  <c r="Q245" i="16"/>
  <c r="O245" i="16"/>
  <c r="N245" i="16"/>
  <c r="K245" i="16"/>
  <c r="J245" i="16"/>
  <c r="L245" i="16" s="1"/>
  <c r="M245" i="16" s="1"/>
  <c r="P245" i="16" s="1"/>
  <c r="I245" i="16"/>
  <c r="D245" i="16"/>
  <c r="B245" i="16"/>
  <c r="A245" i="16"/>
  <c r="AE244" i="16"/>
  <c r="AD244" i="16"/>
  <c r="AB244" i="16"/>
  <c r="Y244" i="16"/>
  <c r="V244" i="16"/>
  <c r="U244" i="16"/>
  <c r="T244" i="16"/>
  <c r="R244" i="16"/>
  <c r="O244" i="16"/>
  <c r="N244" i="16"/>
  <c r="K244" i="16"/>
  <c r="J244" i="16"/>
  <c r="L244" i="16" s="1"/>
  <c r="M244" i="16" s="1"/>
  <c r="I244" i="16"/>
  <c r="D244" i="16"/>
  <c r="B244" i="16"/>
  <c r="A244" i="16"/>
  <c r="AE243" i="16"/>
  <c r="AD243" i="16"/>
  <c r="AB243" i="16"/>
  <c r="Y243" i="16"/>
  <c r="V243" i="16"/>
  <c r="W243" i="16" s="1"/>
  <c r="X243" i="16" s="1"/>
  <c r="U243" i="16"/>
  <c r="T243" i="16"/>
  <c r="R243" i="16"/>
  <c r="O243" i="16"/>
  <c r="N243" i="16"/>
  <c r="K243" i="16"/>
  <c r="J243" i="16"/>
  <c r="L243" i="16" s="1"/>
  <c r="M243" i="16" s="1"/>
  <c r="I243" i="16"/>
  <c r="D243" i="16"/>
  <c r="B243" i="16"/>
  <c r="A243" i="16"/>
  <c r="AE242" i="16"/>
  <c r="AD242" i="16"/>
  <c r="AB242" i="16"/>
  <c r="AA242" i="16"/>
  <c r="Z242" i="16"/>
  <c r="Y242" i="16"/>
  <c r="V242" i="16"/>
  <c r="U242" i="16"/>
  <c r="W242" i="16" s="1"/>
  <c r="X242" i="16" s="1"/>
  <c r="T242" i="16"/>
  <c r="R242" i="16"/>
  <c r="O242" i="16"/>
  <c r="L242" i="16" s="1"/>
  <c r="M242" i="16" s="1"/>
  <c r="Q242" i="16" s="1"/>
  <c r="N242" i="16"/>
  <c r="K242" i="16"/>
  <c r="J242" i="16"/>
  <c r="I242" i="16"/>
  <c r="D242" i="16"/>
  <c r="B242" i="16"/>
  <c r="A242" i="16"/>
  <c r="AE241" i="16"/>
  <c r="AD241" i="16"/>
  <c r="AB241" i="16"/>
  <c r="Y241" i="16"/>
  <c r="V241" i="16"/>
  <c r="W241" i="16" s="1"/>
  <c r="X241" i="16" s="1"/>
  <c r="U241" i="16"/>
  <c r="T241" i="16"/>
  <c r="R241" i="16"/>
  <c r="O241" i="16"/>
  <c r="N241" i="16"/>
  <c r="L241" i="16"/>
  <c r="M241" i="16" s="1"/>
  <c r="K241" i="16"/>
  <c r="J241" i="16"/>
  <c r="I241" i="16"/>
  <c r="D241" i="16"/>
  <c r="B241" i="16"/>
  <c r="A241" i="16"/>
  <c r="AE240" i="16"/>
  <c r="AD240" i="16"/>
  <c r="AB240" i="16"/>
  <c r="Y240" i="16"/>
  <c r="V240" i="16"/>
  <c r="U240" i="16"/>
  <c r="T240" i="16"/>
  <c r="R240" i="16"/>
  <c r="P240" i="16"/>
  <c r="O240" i="16"/>
  <c r="N240" i="16"/>
  <c r="L240" i="16"/>
  <c r="M240" i="16" s="1"/>
  <c r="Q240" i="16" s="1"/>
  <c r="K240" i="16"/>
  <c r="J240" i="16"/>
  <c r="I240" i="16"/>
  <c r="D240" i="16"/>
  <c r="B240" i="16"/>
  <c r="A240" i="16"/>
  <c r="AE239" i="16"/>
  <c r="AD239" i="16"/>
  <c r="AB239" i="16"/>
  <c r="Y239" i="16"/>
  <c r="V239" i="16"/>
  <c r="W239" i="16" s="1"/>
  <c r="X239" i="16" s="1"/>
  <c r="U239" i="16"/>
  <c r="T239" i="16"/>
  <c r="R239" i="16"/>
  <c r="Q239" i="16"/>
  <c r="P239" i="16"/>
  <c r="O239" i="16"/>
  <c r="N239" i="16"/>
  <c r="K239" i="16"/>
  <c r="J239" i="16"/>
  <c r="L239" i="16" s="1"/>
  <c r="M239" i="16" s="1"/>
  <c r="I239" i="16"/>
  <c r="D239" i="16"/>
  <c r="B239" i="16"/>
  <c r="A239" i="16"/>
  <c r="AE238" i="16"/>
  <c r="AD238" i="16"/>
  <c r="AB238" i="16"/>
  <c r="Y238" i="16"/>
  <c r="V238" i="16"/>
  <c r="U238" i="16"/>
  <c r="T238" i="16"/>
  <c r="R238" i="16"/>
  <c r="O238" i="16"/>
  <c r="N238" i="16"/>
  <c r="L238" i="16"/>
  <c r="M238" i="16" s="1"/>
  <c r="P238" i="16" s="1"/>
  <c r="K238" i="16"/>
  <c r="J238" i="16"/>
  <c r="I238" i="16"/>
  <c r="D238" i="16"/>
  <c r="B238" i="16"/>
  <c r="A238" i="16"/>
  <c r="AE237" i="16"/>
  <c r="AD237" i="16"/>
  <c r="AB237" i="16"/>
  <c r="AA237" i="16"/>
  <c r="Y237" i="16"/>
  <c r="X237" i="16"/>
  <c r="Z237" i="16" s="1"/>
  <c r="V237" i="16"/>
  <c r="W237" i="16" s="1"/>
  <c r="U237" i="16"/>
  <c r="T237" i="16"/>
  <c r="R237" i="16"/>
  <c r="O237" i="16"/>
  <c r="N237" i="16"/>
  <c r="K237" i="16"/>
  <c r="J237" i="16"/>
  <c r="I237" i="16"/>
  <c r="D237" i="16"/>
  <c r="B237" i="16"/>
  <c r="A237" i="16"/>
  <c r="AE236" i="16"/>
  <c r="AD236" i="16"/>
  <c r="AB236" i="16"/>
  <c r="Y236" i="16"/>
  <c r="V236" i="16"/>
  <c r="U236" i="16"/>
  <c r="W236" i="16" s="1"/>
  <c r="X236" i="16" s="1"/>
  <c r="T236" i="16"/>
  <c r="R236" i="16"/>
  <c r="O236" i="16"/>
  <c r="N236" i="16"/>
  <c r="K236" i="16"/>
  <c r="J236" i="16"/>
  <c r="L236" i="16" s="1"/>
  <c r="M236" i="16" s="1"/>
  <c r="I236" i="16"/>
  <c r="D236" i="16"/>
  <c r="B236" i="16"/>
  <c r="A236" i="16"/>
  <c r="AE235" i="16"/>
  <c r="AD235" i="16"/>
  <c r="AB235" i="16"/>
  <c r="Y235" i="16"/>
  <c r="V235" i="16"/>
  <c r="U235" i="16"/>
  <c r="W235" i="16" s="1"/>
  <c r="X235" i="16" s="1"/>
  <c r="T235" i="16"/>
  <c r="R235" i="16"/>
  <c r="O235" i="16"/>
  <c r="L235" i="16" s="1"/>
  <c r="M235" i="16" s="1"/>
  <c r="Q235" i="16" s="1"/>
  <c r="N235" i="16"/>
  <c r="K235" i="16"/>
  <c r="J235" i="16"/>
  <c r="I235" i="16"/>
  <c r="D235" i="16"/>
  <c r="B235" i="16"/>
  <c r="A235" i="16"/>
  <c r="AE234" i="16"/>
  <c r="AD234" i="16"/>
  <c r="AB234" i="16"/>
  <c r="Y234" i="16"/>
  <c r="V234" i="16"/>
  <c r="U234" i="16"/>
  <c r="T234" i="16"/>
  <c r="R234" i="16"/>
  <c r="O234" i="16"/>
  <c r="N234" i="16"/>
  <c r="K234" i="16"/>
  <c r="J234" i="16"/>
  <c r="L234" i="16" s="1"/>
  <c r="M234" i="16" s="1"/>
  <c r="I234" i="16"/>
  <c r="D234" i="16"/>
  <c r="B234" i="16"/>
  <c r="A234" i="16"/>
  <c r="AE233" i="16"/>
  <c r="AD233" i="16"/>
  <c r="AB233" i="16"/>
  <c r="Y233" i="16"/>
  <c r="V233" i="16"/>
  <c r="U233" i="16"/>
  <c r="T233" i="16"/>
  <c r="R233" i="16"/>
  <c r="O233" i="16"/>
  <c r="N233" i="16"/>
  <c r="L233" i="16"/>
  <c r="M233" i="16" s="1"/>
  <c r="K233" i="16"/>
  <c r="J233" i="16"/>
  <c r="I233" i="16"/>
  <c r="D233" i="16"/>
  <c r="B233" i="16"/>
  <c r="A233" i="16"/>
  <c r="AE232" i="16"/>
  <c r="AD232" i="16"/>
  <c r="AB232" i="16"/>
  <c r="Y232" i="16"/>
  <c r="V232" i="16"/>
  <c r="U232" i="16"/>
  <c r="W232" i="16" s="1"/>
  <c r="X232" i="16" s="1"/>
  <c r="T232" i="16"/>
  <c r="R232" i="16"/>
  <c r="O232" i="16"/>
  <c r="N232" i="16"/>
  <c r="K232" i="16"/>
  <c r="J232" i="16"/>
  <c r="L232" i="16" s="1"/>
  <c r="M232" i="16" s="1"/>
  <c r="I232" i="16"/>
  <c r="D232" i="16"/>
  <c r="B232" i="16"/>
  <c r="A232" i="16"/>
  <c r="AE231" i="16"/>
  <c r="Y231" i="16" s="1"/>
  <c r="W231" i="16"/>
  <c r="T231" i="16"/>
  <c r="N231" i="16"/>
  <c r="L231" i="16"/>
  <c r="R231" i="16" s="1"/>
  <c r="K231" i="16"/>
  <c r="J231" i="16"/>
  <c r="I231" i="16"/>
  <c r="AE228" i="16"/>
  <c r="AD228" i="16"/>
  <c r="AB228" i="16"/>
  <c r="Y228" i="16"/>
  <c r="V228" i="16"/>
  <c r="W228" i="16" s="1"/>
  <c r="X228" i="16" s="1"/>
  <c r="U228" i="16"/>
  <c r="T228" i="16"/>
  <c r="R228" i="16"/>
  <c r="O228" i="16"/>
  <c r="N228" i="16"/>
  <c r="K228" i="16"/>
  <c r="J228" i="16"/>
  <c r="L228" i="16" s="1"/>
  <c r="M228" i="16" s="1"/>
  <c r="I228" i="16"/>
  <c r="D228" i="16"/>
  <c r="B228" i="16"/>
  <c r="A228" i="16"/>
  <c r="AE227" i="16"/>
  <c r="AD227" i="16"/>
  <c r="AB227" i="16"/>
  <c r="AA227" i="16"/>
  <c r="Y227" i="16"/>
  <c r="V227" i="16"/>
  <c r="U227" i="16"/>
  <c r="W227" i="16" s="1"/>
  <c r="X227" i="16" s="1"/>
  <c r="Z227" i="16" s="1"/>
  <c r="T227" i="16"/>
  <c r="R227" i="16"/>
  <c r="O227" i="16"/>
  <c r="N227" i="16"/>
  <c r="K227" i="16"/>
  <c r="J227" i="16"/>
  <c r="L227" i="16" s="1"/>
  <c r="M227" i="16" s="1"/>
  <c r="I227" i="16"/>
  <c r="D227" i="16"/>
  <c r="B227" i="16"/>
  <c r="A227" i="16"/>
  <c r="AE226" i="16"/>
  <c r="AD226" i="16"/>
  <c r="AB226" i="16"/>
  <c r="Y226" i="16"/>
  <c r="V226" i="16"/>
  <c r="W226" i="16" s="1"/>
  <c r="X226" i="16" s="1"/>
  <c r="U226" i="16"/>
  <c r="T226" i="16"/>
  <c r="R226" i="16"/>
  <c r="O226" i="16"/>
  <c r="L226" i="16" s="1"/>
  <c r="M226" i="16" s="1"/>
  <c r="P226" i="16" s="1"/>
  <c r="N226" i="16"/>
  <c r="K226" i="16"/>
  <c r="J226" i="16"/>
  <c r="I226" i="16"/>
  <c r="D226" i="16"/>
  <c r="B226" i="16"/>
  <c r="A226" i="16"/>
  <c r="AE225" i="16"/>
  <c r="AD225" i="16"/>
  <c r="AB225" i="16"/>
  <c r="Y225" i="16"/>
  <c r="V225" i="16"/>
  <c r="U225" i="16"/>
  <c r="W225" i="16" s="1"/>
  <c r="X225" i="16" s="1"/>
  <c r="T225" i="16"/>
  <c r="R225" i="16"/>
  <c r="O225" i="16"/>
  <c r="N225" i="16"/>
  <c r="M225" i="16"/>
  <c r="K225" i="16"/>
  <c r="J225" i="16"/>
  <c r="L225" i="16" s="1"/>
  <c r="I225" i="16"/>
  <c r="D225" i="16"/>
  <c r="B225" i="16"/>
  <c r="A225" i="16"/>
  <c r="AE224" i="16"/>
  <c r="AD224" i="16"/>
  <c r="AB224" i="16"/>
  <c r="Y224" i="16"/>
  <c r="V224" i="16"/>
  <c r="W224" i="16" s="1"/>
  <c r="X224" i="16" s="1"/>
  <c r="U224" i="16"/>
  <c r="T224" i="16"/>
  <c r="R224" i="16"/>
  <c r="O224" i="16"/>
  <c r="N224" i="16"/>
  <c r="K224" i="16"/>
  <c r="J224" i="16"/>
  <c r="L224" i="16" s="1"/>
  <c r="M224" i="16" s="1"/>
  <c r="I224" i="16"/>
  <c r="D224" i="16"/>
  <c r="B224" i="16"/>
  <c r="A224" i="16"/>
  <c r="AE223" i="16"/>
  <c r="AD223" i="16"/>
  <c r="AB223" i="16"/>
  <c r="Y223" i="16"/>
  <c r="W223" i="16"/>
  <c r="X223" i="16" s="1"/>
  <c r="V223" i="16"/>
  <c r="U223" i="16"/>
  <c r="T223" i="16"/>
  <c r="R223" i="16"/>
  <c r="O223" i="16"/>
  <c r="N223" i="16"/>
  <c r="K223" i="16"/>
  <c r="J223" i="16"/>
  <c r="L223" i="16" s="1"/>
  <c r="M223" i="16" s="1"/>
  <c r="I223" i="16"/>
  <c r="D223" i="16"/>
  <c r="B223" i="16"/>
  <c r="A223" i="16"/>
  <c r="AE222" i="16"/>
  <c r="AD222" i="16"/>
  <c r="AB222" i="16"/>
  <c r="Y222" i="16"/>
  <c r="W222" i="16"/>
  <c r="X222" i="16" s="1"/>
  <c r="V222" i="16"/>
  <c r="U222" i="16"/>
  <c r="T222" i="16"/>
  <c r="R222" i="16"/>
  <c r="O222" i="16"/>
  <c r="N222" i="16"/>
  <c r="K222" i="16"/>
  <c r="J222" i="16"/>
  <c r="L222" i="16" s="1"/>
  <c r="M222" i="16" s="1"/>
  <c r="I222" i="16"/>
  <c r="D222" i="16"/>
  <c r="B222" i="16"/>
  <c r="A222" i="16"/>
  <c r="AE221" i="16"/>
  <c r="AD221" i="16"/>
  <c r="AB221" i="16"/>
  <c r="Y221" i="16"/>
  <c r="V221" i="16"/>
  <c r="W221" i="16" s="1"/>
  <c r="X221" i="16" s="1"/>
  <c r="U221" i="16"/>
  <c r="T221" i="16"/>
  <c r="R221" i="16"/>
  <c r="O221" i="16"/>
  <c r="N221" i="16"/>
  <c r="K221" i="16"/>
  <c r="J221" i="16"/>
  <c r="I221" i="16"/>
  <c r="D221" i="16"/>
  <c r="B221" i="16"/>
  <c r="A221" i="16"/>
  <c r="AE220" i="16"/>
  <c r="AD220" i="16"/>
  <c r="AB220" i="16"/>
  <c r="Y220" i="16"/>
  <c r="V220" i="16"/>
  <c r="W220" i="16" s="1"/>
  <c r="X220" i="16" s="1"/>
  <c r="U220" i="16"/>
  <c r="T220" i="16"/>
  <c r="R220" i="16"/>
  <c r="O220" i="16"/>
  <c r="N220" i="16"/>
  <c r="L220" i="16"/>
  <c r="M220" i="16" s="1"/>
  <c r="K220" i="16"/>
  <c r="J220" i="16"/>
  <c r="I220" i="16"/>
  <c r="D220" i="16"/>
  <c r="B220" i="16"/>
  <c r="A220" i="16"/>
  <c r="AE219" i="16"/>
  <c r="AD219" i="16"/>
  <c r="AB219" i="16"/>
  <c r="Y219" i="16"/>
  <c r="V219" i="16"/>
  <c r="U219" i="16"/>
  <c r="W219" i="16" s="1"/>
  <c r="X219" i="16" s="1"/>
  <c r="Z219" i="16" s="1"/>
  <c r="T219" i="16"/>
  <c r="R219" i="16"/>
  <c r="O219" i="16"/>
  <c r="N219" i="16"/>
  <c r="K219" i="16"/>
  <c r="J219" i="16"/>
  <c r="L219" i="16" s="1"/>
  <c r="M219" i="16" s="1"/>
  <c r="P219" i="16" s="1"/>
  <c r="I219" i="16"/>
  <c r="D219" i="16"/>
  <c r="B219" i="16"/>
  <c r="A219" i="16"/>
  <c r="AE218" i="16"/>
  <c r="AD218" i="16"/>
  <c r="AB218" i="16"/>
  <c r="Y218" i="16"/>
  <c r="V218" i="16"/>
  <c r="W218" i="16" s="1"/>
  <c r="X218" i="16" s="1"/>
  <c r="U218" i="16"/>
  <c r="T218" i="16"/>
  <c r="R218" i="16"/>
  <c r="O218" i="16"/>
  <c r="L218" i="16" s="1"/>
  <c r="N218" i="16"/>
  <c r="M218" i="16"/>
  <c r="Q218" i="16" s="1"/>
  <c r="K218" i="16"/>
  <c r="J218" i="16"/>
  <c r="I218" i="16"/>
  <c r="D218" i="16"/>
  <c r="B218" i="16"/>
  <c r="A218" i="16"/>
  <c r="AE217" i="16"/>
  <c r="AD217" i="16"/>
  <c r="AB217" i="16"/>
  <c r="Y217" i="16"/>
  <c r="W217" i="16"/>
  <c r="X217" i="16" s="1"/>
  <c r="V217" i="16"/>
  <c r="U217" i="16"/>
  <c r="T217" i="16"/>
  <c r="R217" i="16"/>
  <c r="O217" i="16"/>
  <c r="N217" i="16"/>
  <c r="K217" i="16"/>
  <c r="J217" i="16"/>
  <c r="L217" i="16" s="1"/>
  <c r="M217" i="16" s="1"/>
  <c r="I217" i="16"/>
  <c r="D217" i="16"/>
  <c r="B217" i="16"/>
  <c r="A217" i="16"/>
  <c r="AE216" i="16"/>
  <c r="AD216" i="16"/>
  <c r="AB216" i="16"/>
  <c r="Y216" i="16"/>
  <c r="W216" i="16"/>
  <c r="X216" i="16" s="1"/>
  <c r="V216" i="16"/>
  <c r="U216" i="16"/>
  <c r="T216" i="16"/>
  <c r="R216" i="16"/>
  <c r="O216" i="16"/>
  <c r="N216" i="16"/>
  <c r="K216" i="16"/>
  <c r="J216" i="16"/>
  <c r="L216" i="16" s="1"/>
  <c r="M216" i="16" s="1"/>
  <c r="I216" i="16"/>
  <c r="D216" i="16"/>
  <c r="B216" i="16"/>
  <c r="A216" i="16"/>
  <c r="AE215" i="16"/>
  <c r="AD215" i="16"/>
  <c r="AB215" i="16"/>
  <c r="Y215" i="16"/>
  <c r="V215" i="16"/>
  <c r="W215" i="16" s="1"/>
  <c r="X215" i="16" s="1"/>
  <c r="Z215" i="16" s="1"/>
  <c r="U215" i="16"/>
  <c r="T215" i="16"/>
  <c r="R215" i="16"/>
  <c r="O215" i="16"/>
  <c r="N215" i="16"/>
  <c r="K215" i="16"/>
  <c r="J215" i="16"/>
  <c r="L215" i="16" s="1"/>
  <c r="M215" i="16" s="1"/>
  <c r="I215" i="16"/>
  <c r="D215" i="16"/>
  <c r="B215" i="16"/>
  <c r="A215" i="16"/>
  <c r="AE214" i="16"/>
  <c r="AD214" i="16"/>
  <c r="AB214" i="16"/>
  <c r="Y214" i="16"/>
  <c r="V214" i="16"/>
  <c r="W214" i="16" s="1"/>
  <c r="X214" i="16" s="1"/>
  <c r="U214" i="16"/>
  <c r="T214" i="16"/>
  <c r="R214" i="16"/>
  <c r="O214" i="16"/>
  <c r="L214" i="16" s="1"/>
  <c r="N214" i="16"/>
  <c r="M214" i="16"/>
  <c r="P214" i="16" s="1"/>
  <c r="K214" i="16"/>
  <c r="J214" i="16"/>
  <c r="I214" i="16"/>
  <c r="D214" i="16"/>
  <c r="B214" i="16"/>
  <c r="A214" i="16"/>
  <c r="AE213" i="16"/>
  <c r="AD213" i="16"/>
  <c r="AB213" i="16"/>
  <c r="Y213" i="16"/>
  <c r="V213" i="16"/>
  <c r="U213" i="16"/>
  <c r="W213" i="16" s="1"/>
  <c r="X213" i="16" s="1"/>
  <c r="T213" i="16"/>
  <c r="R213" i="16"/>
  <c r="Q213" i="16"/>
  <c r="O213" i="16"/>
  <c r="N213" i="16"/>
  <c r="M213" i="16"/>
  <c r="P213" i="16" s="1"/>
  <c r="K213" i="16"/>
  <c r="J213" i="16"/>
  <c r="L213" i="16" s="1"/>
  <c r="I213" i="16"/>
  <c r="D213" i="16"/>
  <c r="B213" i="16"/>
  <c r="A213" i="16"/>
  <c r="AE212" i="16"/>
  <c r="AD212" i="16"/>
  <c r="AB212" i="16"/>
  <c r="AA212" i="16"/>
  <c r="Z212" i="16"/>
  <c r="Y212" i="16"/>
  <c r="V212" i="16"/>
  <c r="W212" i="16" s="1"/>
  <c r="X212" i="16" s="1"/>
  <c r="U212" i="16"/>
  <c r="T212" i="16"/>
  <c r="R212" i="16"/>
  <c r="O212" i="16"/>
  <c r="N212" i="16"/>
  <c r="K212" i="16"/>
  <c r="J212" i="16"/>
  <c r="L212" i="16" s="1"/>
  <c r="M212" i="16" s="1"/>
  <c r="I212" i="16"/>
  <c r="D212" i="16"/>
  <c r="B212" i="16"/>
  <c r="A212" i="16"/>
  <c r="AE211" i="16"/>
  <c r="AD211" i="16"/>
  <c r="AB211" i="16"/>
  <c r="Y211" i="16"/>
  <c r="V211" i="16"/>
  <c r="U211" i="16"/>
  <c r="W211" i="16" s="1"/>
  <c r="X211" i="16" s="1"/>
  <c r="T211" i="16"/>
  <c r="R211" i="16"/>
  <c r="O211" i="16"/>
  <c r="N211" i="16"/>
  <c r="K211" i="16"/>
  <c r="J211" i="16"/>
  <c r="I211" i="16"/>
  <c r="D211" i="16"/>
  <c r="B211" i="16"/>
  <c r="A211" i="16"/>
  <c r="AE210" i="16"/>
  <c r="AD210" i="16"/>
  <c r="AB210" i="16"/>
  <c r="Y210" i="16"/>
  <c r="X210" i="16"/>
  <c r="AA210" i="16" s="1"/>
  <c r="W210" i="16"/>
  <c r="V210" i="16"/>
  <c r="U210" i="16"/>
  <c r="T210" i="16"/>
  <c r="R210" i="16"/>
  <c r="O210" i="16"/>
  <c r="N210" i="16"/>
  <c r="L210" i="16"/>
  <c r="M210" i="16" s="1"/>
  <c r="K210" i="16"/>
  <c r="J210" i="16"/>
  <c r="I210" i="16"/>
  <c r="D210" i="16"/>
  <c r="B210" i="16"/>
  <c r="A210" i="16"/>
  <c r="AE209" i="16"/>
  <c r="AD209" i="16"/>
  <c r="AB209" i="16"/>
  <c r="Y209" i="16"/>
  <c r="V209" i="16"/>
  <c r="W209" i="16" s="1"/>
  <c r="X209" i="16" s="1"/>
  <c r="U209" i="16"/>
  <c r="T209" i="16"/>
  <c r="R209" i="16"/>
  <c r="O209" i="16"/>
  <c r="N209" i="16"/>
  <c r="K209" i="16"/>
  <c r="J209" i="16"/>
  <c r="L209" i="16" s="1"/>
  <c r="M209" i="16" s="1"/>
  <c r="I209" i="16"/>
  <c r="D209" i="16"/>
  <c r="B209" i="16"/>
  <c r="A209" i="16"/>
  <c r="AE208" i="16"/>
  <c r="AD208" i="16"/>
  <c r="AB208" i="16"/>
  <c r="Y208" i="16"/>
  <c r="W208" i="16"/>
  <c r="X208" i="16" s="1"/>
  <c r="V208" i="16"/>
  <c r="U208" i="16"/>
  <c r="T208" i="16"/>
  <c r="R208" i="16"/>
  <c r="O208" i="16"/>
  <c r="N208" i="16"/>
  <c r="L208" i="16"/>
  <c r="M208" i="16" s="1"/>
  <c r="K208" i="16"/>
  <c r="J208" i="16"/>
  <c r="I208" i="16"/>
  <c r="D208" i="16"/>
  <c r="B208" i="16"/>
  <c r="A208" i="16"/>
  <c r="AE207" i="16"/>
  <c r="AD207" i="16"/>
  <c r="AB207" i="16"/>
  <c r="Y207" i="16"/>
  <c r="W207" i="16"/>
  <c r="X207" i="16" s="1"/>
  <c r="V207" i="16"/>
  <c r="U207" i="16"/>
  <c r="T207" i="16"/>
  <c r="R207" i="16"/>
  <c r="O207" i="16"/>
  <c r="N207" i="16"/>
  <c r="K207" i="16"/>
  <c r="J207" i="16"/>
  <c r="L207" i="16" s="1"/>
  <c r="M207" i="16" s="1"/>
  <c r="I207" i="16"/>
  <c r="D207" i="16"/>
  <c r="B207" i="16"/>
  <c r="A207" i="16"/>
  <c r="AE206" i="16"/>
  <c r="AD206" i="16"/>
  <c r="AB206" i="16"/>
  <c r="AA206" i="16"/>
  <c r="Y206" i="16"/>
  <c r="X206" i="16"/>
  <c r="Z206" i="16" s="1"/>
  <c r="V206" i="16"/>
  <c r="W206" i="16" s="1"/>
  <c r="U206" i="16"/>
  <c r="T206" i="16"/>
  <c r="R206" i="16"/>
  <c r="O206" i="16"/>
  <c r="N206" i="16"/>
  <c r="K206" i="16"/>
  <c r="J206" i="16"/>
  <c r="L206" i="16" s="1"/>
  <c r="M206" i="16" s="1"/>
  <c r="I206" i="16"/>
  <c r="D206" i="16"/>
  <c r="B206" i="16"/>
  <c r="A206" i="16"/>
  <c r="AE205" i="16"/>
  <c r="AD205" i="16"/>
  <c r="AB205" i="16"/>
  <c r="Y205" i="16"/>
  <c r="V205" i="16"/>
  <c r="W205" i="16" s="1"/>
  <c r="X205" i="16" s="1"/>
  <c r="U205" i="16"/>
  <c r="T205" i="16"/>
  <c r="R205" i="16"/>
  <c r="O205" i="16"/>
  <c r="N205" i="16"/>
  <c r="K205" i="16"/>
  <c r="J205" i="16"/>
  <c r="I205" i="16"/>
  <c r="D205" i="16"/>
  <c r="B205" i="16"/>
  <c r="A205" i="16"/>
  <c r="AE204" i="16"/>
  <c r="AD204" i="16"/>
  <c r="AB204" i="16"/>
  <c r="Y204" i="16"/>
  <c r="V204" i="16"/>
  <c r="W204" i="16" s="1"/>
  <c r="X204" i="16" s="1"/>
  <c r="U204" i="16"/>
  <c r="T204" i="16"/>
  <c r="R204" i="16"/>
  <c r="O204" i="16"/>
  <c r="N204" i="16"/>
  <c r="L204" i="16"/>
  <c r="M204" i="16" s="1"/>
  <c r="K204" i="16"/>
  <c r="J204" i="16"/>
  <c r="I204" i="16"/>
  <c r="D204" i="16"/>
  <c r="B204" i="16"/>
  <c r="A204" i="16"/>
  <c r="AE203" i="16"/>
  <c r="AD203" i="16"/>
  <c r="AB203" i="16"/>
  <c r="Z203" i="16"/>
  <c r="Y203" i="16"/>
  <c r="V203" i="16"/>
  <c r="U203" i="16"/>
  <c r="W203" i="16" s="1"/>
  <c r="X203" i="16" s="1"/>
  <c r="AA203" i="16" s="1"/>
  <c r="T203" i="16"/>
  <c r="R203" i="16"/>
  <c r="O203" i="16"/>
  <c r="N203" i="16"/>
  <c r="K203" i="16"/>
  <c r="J203" i="16"/>
  <c r="I203" i="16"/>
  <c r="D203" i="16"/>
  <c r="B203" i="16"/>
  <c r="A203" i="16"/>
  <c r="AE202" i="16"/>
  <c r="AD202" i="16"/>
  <c r="AB202" i="16"/>
  <c r="Y202" i="16"/>
  <c r="V202" i="16"/>
  <c r="W202" i="16" s="1"/>
  <c r="X202" i="16" s="1"/>
  <c r="U202" i="16"/>
  <c r="T202" i="16"/>
  <c r="R202" i="16"/>
  <c r="O202" i="16"/>
  <c r="L202" i="16" s="1"/>
  <c r="N202" i="16"/>
  <c r="M202" i="16"/>
  <c r="K202" i="16"/>
  <c r="J202" i="16"/>
  <c r="I202" i="16"/>
  <c r="D202" i="16"/>
  <c r="B202" i="16"/>
  <c r="A202" i="16"/>
  <c r="AE201" i="16"/>
  <c r="AD201" i="16"/>
  <c r="AB201" i="16"/>
  <c r="Y201" i="16"/>
  <c r="X201" i="16"/>
  <c r="V201" i="16"/>
  <c r="U201" i="16"/>
  <c r="W201" i="16" s="1"/>
  <c r="T201" i="16"/>
  <c r="R201" i="16"/>
  <c r="O201" i="16"/>
  <c r="N201" i="16"/>
  <c r="M201" i="16"/>
  <c r="K201" i="16"/>
  <c r="J201" i="16"/>
  <c r="L201" i="16" s="1"/>
  <c r="I201" i="16"/>
  <c r="D201" i="16"/>
  <c r="B201" i="16"/>
  <c r="A201" i="16"/>
  <c r="AE200" i="16"/>
  <c r="AD200" i="16"/>
  <c r="AB200" i="16"/>
  <c r="Y200" i="16"/>
  <c r="V200" i="16"/>
  <c r="U200" i="16"/>
  <c r="W200" i="16" s="1"/>
  <c r="X200" i="16" s="1"/>
  <c r="AA200" i="16" s="1"/>
  <c r="T200" i="16"/>
  <c r="R200" i="16"/>
  <c r="O200" i="16"/>
  <c r="N200" i="16"/>
  <c r="L200" i="16"/>
  <c r="M200" i="16" s="1"/>
  <c r="K200" i="16"/>
  <c r="J200" i="16"/>
  <c r="I200" i="16"/>
  <c r="D200" i="16"/>
  <c r="B200" i="16"/>
  <c r="A200" i="16"/>
  <c r="AE199" i="16"/>
  <c r="AD199" i="16"/>
  <c r="AB199" i="16"/>
  <c r="Y199" i="16"/>
  <c r="V199" i="16"/>
  <c r="U199" i="16"/>
  <c r="W199" i="16" s="1"/>
  <c r="X199" i="16" s="1"/>
  <c r="T199" i="16"/>
  <c r="R199" i="16"/>
  <c r="O199" i="16"/>
  <c r="L199" i="16" s="1"/>
  <c r="M199" i="16" s="1"/>
  <c r="P199" i="16" s="1"/>
  <c r="N199" i="16"/>
  <c r="K199" i="16"/>
  <c r="J199" i="16"/>
  <c r="I199" i="16"/>
  <c r="D199" i="16"/>
  <c r="B199" i="16"/>
  <c r="A199" i="16"/>
  <c r="AE198" i="16"/>
  <c r="AD198" i="16"/>
  <c r="AB198" i="16"/>
  <c r="Y198" i="16"/>
  <c r="V198" i="16"/>
  <c r="W198" i="16" s="1"/>
  <c r="X198" i="16" s="1"/>
  <c r="U198" i="16"/>
  <c r="T198" i="16"/>
  <c r="R198" i="16"/>
  <c r="O198" i="16"/>
  <c r="N198" i="16"/>
  <c r="K198" i="16"/>
  <c r="J198" i="16"/>
  <c r="L198" i="16" s="1"/>
  <c r="M198" i="16" s="1"/>
  <c r="I198" i="16"/>
  <c r="D198" i="16"/>
  <c r="B198" i="16"/>
  <c r="A198" i="16"/>
  <c r="AE197" i="16"/>
  <c r="AD197" i="16"/>
  <c r="AB197" i="16"/>
  <c r="AA197" i="16"/>
  <c r="Y197" i="16"/>
  <c r="X197" i="16"/>
  <c r="Z197" i="16" s="1"/>
  <c r="W197" i="16"/>
  <c r="V197" i="16"/>
  <c r="U197" i="16"/>
  <c r="T197" i="16"/>
  <c r="R197" i="16"/>
  <c r="O197" i="16"/>
  <c r="N197" i="16"/>
  <c r="K197" i="16"/>
  <c r="J197" i="16"/>
  <c r="L197" i="16" s="1"/>
  <c r="M197" i="16" s="1"/>
  <c r="I197" i="16"/>
  <c r="D197" i="16"/>
  <c r="B197" i="16"/>
  <c r="A197" i="16"/>
  <c r="AE196" i="16"/>
  <c r="AD196" i="16"/>
  <c r="AB196" i="16"/>
  <c r="Y196" i="16"/>
  <c r="V196" i="16"/>
  <c r="W196" i="16" s="1"/>
  <c r="X196" i="16" s="1"/>
  <c r="U196" i="16"/>
  <c r="T196" i="16"/>
  <c r="R196" i="16"/>
  <c r="O196" i="16"/>
  <c r="N196" i="16"/>
  <c r="K196" i="16"/>
  <c r="J196" i="16"/>
  <c r="L196" i="16" s="1"/>
  <c r="M196" i="16" s="1"/>
  <c r="I196" i="16"/>
  <c r="D196" i="16"/>
  <c r="B196" i="16"/>
  <c r="A196" i="16"/>
  <c r="AE195" i="16"/>
  <c r="AD195" i="16"/>
  <c r="AB195" i="16"/>
  <c r="Y195" i="16"/>
  <c r="V195" i="16"/>
  <c r="U195" i="16"/>
  <c r="W195" i="16" s="1"/>
  <c r="X195" i="16" s="1"/>
  <c r="T195" i="16"/>
  <c r="R195" i="16"/>
  <c r="Q195" i="16"/>
  <c r="O195" i="16"/>
  <c r="N195" i="16"/>
  <c r="K195" i="16"/>
  <c r="J195" i="16"/>
  <c r="L195" i="16" s="1"/>
  <c r="M195" i="16" s="1"/>
  <c r="P195" i="16" s="1"/>
  <c r="I195" i="16"/>
  <c r="D195" i="16"/>
  <c r="B195" i="16"/>
  <c r="A195" i="16"/>
  <c r="AE194" i="16"/>
  <c r="AB194" i="16"/>
  <c r="Y194" i="16"/>
  <c r="AA194" i="16" s="1"/>
  <c r="X194" i="16"/>
  <c r="W194" i="16"/>
  <c r="T194" i="16"/>
  <c r="R194" i="16"/>
  <c r="N194" i="16"/>
  <c r="K194" i="16"/>
  <c r="J194" i="16"/>
  <c r="L194" i="16" s="1"/>
  <c r="M194" i="16" s="1"/>
  <c r="I194" i="16"/>
  <c r="AE191" i="16"/>
  <c r="AD191" i="16"/>
  <c r="AB191" i="16"/>
  <c r="Y191" i="16"/>
  <c r="V191" i="16"/>
  <c r="U191" i="16"/>
  <c r="W191" i="16" s="1"/>
  <c r="X191" i="16" s="1"/>
  <c r="T191" i="16"/>
  <c r="R191" i="16"/>
  <c r="O191" i="16"/>
  <c r="N191" i="16"/>
  <c r="L191" i="16"/>
  <c r="M191" i="16" s="1"/>
  <c r="P191" i="16" s="1"/>
  <c r="K191" i="16"/>
  <c r="J191" i="16"/>
  <c r="I191" i="16"/>
  <c r="D191" i="16"/>
  <c r="B191" i="16"/>
  <c r="A191" i="16"/>
  <c r="AE190" i="16"/>
  <c r="AD190" i="16"/>
  <c r="AB190" i="16"/>
  <c r="Y190" i="16"/>
  <c r="V190" i="16"/>
  <c r="U190" i="16"/>
  <c r="W190" i="16" s="1"/>
  <c r="X190" i="16" s="1"/>
  <c r="AA190" i="16" s="1"/>
  <c r="T190" i="16"/>
  <c r="R190" i="16"/>
  <c r="O190" i="16"/>
  <c r="N190" i="16"/>
  <c r="K190" i="16"/>
  <c r="J190" i="16"/>
  <c r="L190" i="16" s="1"/>
  <c r="M190" i="16" s="1"/>
  <c r="I190" i="16"/>
  <c r="D190" i="16"/>
  <c r="B190" i="16"/>
  <c r="A190" i="16"/>
  <c r="AE189" i="16"/>
  <c r="AD189" i="16"/>
  <c r="AB189" i="16"/>
  <c r="Y189" i="16"/>
  <c r="X189" i="16"/>
  <c r="V189" i="16"/>
  <c r="U189" i="16"/>
  <c r="W189" i="16" s="1"/>
  <c r="T189" i="16"/>
  <c r="R189" i="16"/>
  <c r="O189" i="16"/>
  <c r="L189" i="16" s="1"/>
  <c r="M189" i="16" s="1"/>
  <c r="Q189" i="16" s="1"/>
  <c r="N189" i="16"/>
  <c r="K189" i="16"/>
  <c r="J189" i="16"/>
  <c r="I189" i="16"/>
  <c r="D189" i="16"/>
  <c r="B189" i="16"/>
  <c r="A189" i="16"/>
  <c r="AE188" i="16"/>
  <c r="AD188" i="16"/>
  <c r="AB188" i="16"/>
  <c r="Y188" i="16"/>
  <c r="V188" i="16"/>
  <c r="U188" i="16"/>
  <c r="W188" i="16" s="1"/>
  <c r="X188" i="16" s="1"/>
  <c r="T188" i="16"/>
  <c r="R188" i="16"/>
  <c r="O188" i="16"/>
  <c r="N188" i="16"/>
  <c r="M188" i="16"/>
  <c r="L188" i="16"/>
  <c r="K188" i="16"/>
  <c r="J188" i="16"/>
  <c r="I188" i="16"/>
  <c r="D188" i="16"/>
  <c r="B188" i="16"/>
  <c r="A188" i="16"/>
  <c r="AE187" i="16"/>
  <c r="AD187" i="16"/>
  <c r="AB187" i="16"/>
  <c r="AA187" i="16"/>
  <c r="Y187" i="16"/>
  <c r="V187" i="16"/>
  <c r="U187" i="16"/>
  <c r="W187" i="16" s="1"/>
  <c r="X187" i="16" s="1"/>
  <c r="Z187" i="16" s="1"/>
  <c r="T187" i="16"/>
  <c r="R187" i="16"/>
  <c r="O187" i="16"/>
  <c r="N187" i="16"/>
  <c r="K187" i="16"/>
  <c r="J187" i="16"/>
  <c r="L187" i="16" s="1"/>
  <c r="M187" i="16" s="1"/>
  <c r="Q187" i="16" s="1"/>
  <c r="I187" i="16"/>
  <c r="D187" i="16"/>
  <c r="B187" i="16"/>
  <c r="A187" i="16"/>
  <c r="AE186" i="16"/>
  <c r="AD186" i="16"/>
  <c r="AB186" i="16"/>
  <c r="Y186" i="16"/>
  <c r="X186" i="16"/>
  <c r="Z186" i="16" s="1"/>
  <c r="W186" i="16"/>
  <c r="V186" i="16"/>
  <c r="U186" i="16"/>
  <c r="T186" i="16"/>
  <c r="R186" i="16"/>
  <c r="O186" i="16"/>
  <c r="N186" i="16"/>
  <c r="K186" i="16"/>
  <c r="J186" i="16"/>
  <c r="L186" i="16" s="1"/>
  <c r="M186" i="16" s="1"/>
  <c r="I186" i="16"/>
  <c r="D186" i="16"/>
  <c r="B186" i="16"/>
  <c r="A186" i="16"/>
  <c r="AE185" i="16"/>
  <c r="AD185" i="16"/>
  <c r="AB185" i="16"/>
  <c r="Y185" i="16"/>
  <c r="V185" i="16"/>
  <c r="U185" i="16"/>
  <c r="T185" i="16"/>
  <c r="R185" i="16"/>
  <c r="O185" i="16"/>
  <c r="N185" i="16"/>
  <c r="K185" i="16"/>
  <c r="J185" i="16"/>
  <c r="L185" i="16" s="1"/>
  <c r="M185" i="16" s="1"/>
  <c r="I185" i="16"/>
  <c r="D185" i="16"/>
  <c r="B185" i="16"/>
  <c r="A185" i="16"/>
  <c r="AE184" i="16"/>
  <c r="AD184" i="16"/>
  <c r="AB184" i="16"/>
  <c r="Y184" i="16"/>
  <c r="V184" i="16"/>
  <c r="U184" i="16"/>
  <c r="W184" i="16" s="1"/>
  <c r="X184" i="16" s="1"/>
  <c r="T184" i="16"/>
  <c r="R184" i="16"/>
  <c r="Q184" i="16"/>
  <c r="O184" i="16"/>
  <c r="L184" i="16" s="1"/>
  <c r="N184" i="16"/>
  <c r="M184" i="16"/>
  <c r="P184" i="16" s="1"/>
  <c r="K184" i="16"/>
  <c r="J184" i="16"/>
  <c r="I184" i="16"/>
  <c r="D184" i="16"/>
  <c r="B184" i="16"/>
  <c r="A184" i="16"/>
  <c r="AE183" i="16"/>
  <c r="AD183" i="16"/>
  <c r="AB183" i="16"/>
  <c r="Y183" i="16"/>
  <c r="V183" i="16"/>
  <c r="U183" i="16"/>
  <c r="T183" i="16"/>
  <c r="R183" i="16"/>
  <c r="P183" i="16"/>
  <c r="O183" i="16"/>
  <c r="N183" i="16"/>
  <c r="K183" i="16"/>
  <c r="J183" i="16"/>
  <c r="L183" i="16" s="1"/>
  <c r="M183" i="16" s="1"/>
  <c r="Q183" i="16" s="1"/>
  <c r="I183" i="16"/>
  <c r="D183" i="16"/>
  <c r="B183" i="16"/>
  <c r="A183" i="16"/>
  <c r="AE182" i="16"/>
  <c r="AD182" i="16"/>
  <c r="AB182" i="16"/>
  <c r="Y182" i="16"/>
  <c r="V182" i="16"/>
  <c r="U182" i="16"/>
  <c r="W182" i="16" s="1"/>
  <c r="X182" i="16" s="1"/>
  <c r="T182" i="16"/>
  <c r="R182" i="16"/>
  <c r="O182" i="16"/>
  <c r="N182" i="16"/>
  <c r="L182" i="16"/>
  <c r="M182" i="16" s="1"/>
  <c r="K182" i="16"/>
  <c r="J182" i="16"/>
  <c r="I182" i="16"/>
  <c r="D182" i="16"/>
  <c r="B182" i="16"/>
  <c r="A182" i="16"/>
  <c r="AE181" i="16"/>
  <c r="AD181" i="16"/>
  <c r="AB181" i="16"/>
  <c r="Y181" i="16"/>
  <c r="V181" i="16"/>
  <c r="U181" i="16"/>
  <c r="W181" i="16" s="1"/>
  <c r="X181" i="16" s="1"/>
  <c r="T181" i="16"/>
  <c r="R181" i="16"/>
  <c r="O181" i="16"/>
  <c r="N181" i="16"/>
  <c r="K181" i="16"/>
  <c r="J181" i="16"/>
  <c r="L181" i="16" s="1"/>
  <c r="M181" i="16" s="1"/>
  <c r="I181" i="16"/>
  <c r="D181" i="16"/>
  <c r="B181" i="16"/>
  <c r="A181" i="16"/>
  <c r="AE180" i="16"/>
  <c r="AD180" i="16"/>
  <c r="AB180" i="16"/>
  <c r="Y180" i="16"/>
  <c r="V180" i="16"/>
  <c r="U180" i="16"/>
  <c r="T180" i="16"/>
  <c r="R180" i="16"/>
  <c r="O180" i="16"/>
  <c r="N180" i="16"/>
  <c r="K180" i="16"/>
  <c r="J180" i="16"/>
  <c r="L180" i="16" s="1"/>
  <c r="M180" i="16" s="1"/>
  <c r="I180" i="16"/>
  <c r="D180" i="16"/>
  <c r="B180" i="16"/>
  <c r="A180" i="16"/>
  <c r="AE179" i="16"/>
  <c r="AD179" i="16"/>
  <c r="AB179" i="16"/>
  <c r="Y179" i="16"/>
  <c r="V179" i="16"/>
  <c r="U179" i="16"/>
  <c r="T179" i="16"/>
  <c r="R179" i="16"/>
  <c r="Q179" i="16"/>
  <c r="P179" i="16"/>
  <c r="O179" i="16"/>
  <c r="N179" i="16"/>
  <c r="K179" i="16"/>
  <c r="J179" i="16"/>
  <c r="L179" i="16" s="1"/>
  <c r="M179" i="16" s="1"/>
  <c r="I179" i="16"/>
  <c r="D179" i="16"/>
  <c r="B179" i="16"/>
  <c r="A179" i="16"/>
  <c r="AE178" i="16"/>
  <c r="AD178" i="16"/>
  <c r="AB178" i="16"/>
  <c r="Z178" i="16"/>
  <c r="Y178" i="16"/>
  <c r="X178" i="16"/>
  <c r="AA178" i="16" s="1"/>
  <c r="W178" i="16"/>
  <c r="V178" i="16"/>
  <c r="U178" i="16"/>
  <c r="T178" i="16"/>
  <c r="R178" i="16"/>
  <c r="O178" i="16"/>
  <c r="N178" i="16"/>
  <c r="K178" i="16"/>
  <c r="J178" i="16"/>
  <c r="L178" i="16" s="1"/>
  <c r="M178" i="16" s="1"/>
  <c r="I178" i="16"/>
  <c r="D178" i="16"/>
  <c r="B178" i="16"/>
  <c r="A178" i="16"/>
  <c r="AE177" i="16"/>
  <c r="AD177" i="16"/>
  <c r="AB177" i="16"/>
  <c r="AA177" i="16"/>
  <c r="Y177" i="16"/>
  <c r="V177" i="16"/>
  <c r="U177" i="16"/>
  <c r="W177" i="16" s="1"/>
  <c r="X177" i="16" s="1"/>
  <c r="Z177" i="16" s="1"/>
  <c r="T177" i="16"/>
  <c r="R177" i="16"/>
  <c r="O177" i="16"/>
  <c r="N177" i="16"/>
  <c r="K177" i="16"/>
  <c r="J177" i="16"/>
  <c r="I177" i="16"/>
  <c r="D177" i="16"/>
  <c r="B177" i="16"/>
  <c r="A177" i="16"/>
  <c r="AE176" i="16"/>
  <c r="AD176" i="16"/>
  <c r="AB176" i="16"/>
  <c r="Y176" i="16"/>
  <c r="V176" i="16"/>
  <c r="W176" i="16" s="1"/>
  <c r="X176" i="16" s="1"/>
  <c r="U176" i="16"/>
  <c r="T176" i="16"/>
  <c r="R176" i="16"/>
  <c r="O176" i="16"/>
  <c r="N176" i="16"/>
  <c r="K176" i="16"/>
  <c r="J176" i="16"/>
  <c r="L176" i="16" s="1"/>
  <c r="M176" i="16" s="1"/>
  <c r="Q176" i="16" s="1"/>
  <c r="I176" i="16"/>
  <c r="D176" i="16"/>
  <c r="B176" i="16"/>
  <c r="A176" i="16"/>
  <c r="AE175" i="16"/>
  <c r="AD175" i="16"/>
  <c r="AB175" i="16"/>
  <c r="Y175" i="16"/>
  <c r="V175" i="16"/>
  <c r="U175" i="16"/>
  <c r="T175" i="16"/>
  <c r="R175" i="16"/>
  <c r="O175" i="16"/>
  <c r="L175" i="16" s="1"/>
  <c r="M175" i="16" s="1"/>
  <c r="N175" i="16"/>
  <c r="K175" i="16"/>
  <c r="J175" i="16"/>
  <c r="I175" i="16"/>
  <c r="D175" i="16"/>
  <c r="B175" i="16"/>
  <c r="A175" i="16"/>
  <c r="AE174" i="16"/>
  <c r="AD174" i="16"/>
  <c r="AB174" i="16"/>
  <c r="Y174" i="16"/>
  <c r="V174" i="16"/>
  <c r="U174" i="16"/>
  <c r="W174" i="16" s="1"/>
  <c r="X174" i="16" s="1"/>
  <c r="T174" i="16"/>
  <c r="R174" i="16"/>
  <c r="O174" i="16"/>
  <c r="N174" i="16"/>
  <c r="L174" i="16"/>
  <c r="M174" i="16" s="1"/>
  <c r="K174" i="16"/>
  <c r="J174" i="16"/>
  <c r="I174" i="16"/>
  <c r="D174" i="16"/>
  <c r="B174" i="16"/>
  <c r="A174" i="16"/>
  <c r="AE173" i="16"/>
  <c r="AD173" i="16"/>
  <c r="AB173" i="16"/>
  <c r="Y173" i="16"/>
  <c r="V173" i="16"/>
  <c r="U173" i="16"/>
  <c r="W173" i="16" s="1"/>
  <c r="X173" i="16" s="1"/>
  <c r="T173" i="16"/>
  <c r="R173" i="16"/>
  <c r="O173" i="16"/>
  <c r="N173" i="16"/>
  <c r="L173" i="16"/>
  <c r="M173" i="16" s="1"/>
  <c r="K173" i="16"/>
  <c r="J173" i="16"/>
  <c r="I173" i="16"/>
  <c r="D173" i="16"/>
  <c r="B173" i="16"/>
  <c r="A173" i="16"/>
  <c r="AE172" i="16"/>
  <c r="AD172" i="16"/>
  <c r="AB172" i="16"/>
  <c r="Y172" i="16"/>
  <c r="V172" i="16"/>
  <c r="U172" i="16"/>
  <c r="W172" i="16" s="1"/>
  <c r="X172" i="16" s="1"/>
  <c r="Z172" i="16" s="1"/>
  <c r="T172" i="16"/>
  <c r="R172" i="16"/>
  <c r="O172" i="16"/>
  <c r="N172" i="16"/>
  <c r="K172" i="16"/>
  <c r="J172" i="16"/>
  <c r="L172" i="16" s="1"/>
  <c r="M172" i="16" s="1"/>
  <c r="I172" i="16"/>
  <c r="D172" i="16"/>
  <c r="B172" i="16"/>
  <c r="A172" i="16"/>
  <c r="AE171" i="16"/>
  <c r="AD171" i="16"/>
  <c r="AB171" i="16"/>
  <c r="Y171" i="16"/>
  <c r="V171" i="16"/>
  <c r="U171" i="16"/>
  <c r="T171" i="16"/>
  <c r="R171" i="16"/>
  <c r="O171" i="16"/>
  <c r="L171" i="16" s="1"/>
  <c r="M171" i="16" s="1"/>
  <c r="Q171" i="16" s="1"/>
  <c r="N171" i="16"/>
  <c r="K171" i="16"/>
  <c r="J171" i="16"/>
  <c r="I171" i="16"/>
  <c r="D171" i="16"/>
  <c r="B171" i="16"/>
  <c r="A171" i="16"/>
  <c r="AE170" i="16"/>
  <c r="AD170" i="16"/>
  <c r="AB170" i="16"/>
  <c r="Y170" i="16"/>
  <c r="W170" i="16"/>
  <c r="X170" i="16" s="1"/>
  <c r="V170" i="16"/>
  <c r="U170" i="16"/>
  <c r="T170" i="16"/>
  <c r="R170" i="16"/>
  <c r="O170" i="16"/>
  <c r="N170" i="16"/>
  <c r="K170" i="16"/>
  <c r="J170" i="16"/>
  <c r="L170" i="16" s="1"/>
  <c r="M170" i="16" s="1"/>
  <c r="I170" i="16"/>
  <c r="D170" i="16"/>
  <c r="B170" i="16"/>
  <c r="A170" i="16"/>
  <c r="AE169" i="16"/>
  <c r="AD169" i="16"/>
  <c r="AB169" i="16"/>
  <c r="Y169" i="16"/>
  <c r="V169" i="16"/>
  <c r="U169" i="16"/>
  <c r="T169" i="16"/>
  <c r="R169" i="16"/>
  <c r="O169" i="16"/>
  <c r="N169" i="16"/>
  <c r="K169" i="16"/>
  <c r="J169" i="16"/>
  <c r="L169" i="16" s="1"/>
  <c r="M169" i="16" s="1"/>
  <c r="I169" i="16"/>
  <c r="D169" i="16"/>
  <c r="B169" i="16"/>
  <c r="A169" i="16"/>
  <c r="AE168" i="16"/>
  <c r="AD168" i="16"/>
  <c r="AB168" i="16"/>
  <c r="Y168" i="16"/>
  <c r="V168" i="16"/>
  <c r="U168" i="16"/>
  <c r="W168" i="16" s="1"/>
  <c r="X168" i="16" s="1"/>
  <c r="T168" i="16"/>
  <c r="R168" i="16"/>
  <c r="O168" i="16"/>
  <c r="L168" i="16" s="1"/>
  <c r="M168" i="16" s="1"/>
  <c r="P168" i="16" s="1"/>
  <c r="N168" i="16"/>
  <c r="K168" i="16"/>
  <c r="J168" i="16"/>
  <c r="I168" i="16"/>
  <c r="D168" i="16"/>
  <c r="B168" i="16"/>
  <c r="A168" i="16"/>
  <c r="AE167" i="16"/>
  <c r="AD167" i="16"/>
  <c r="AB167" i="16"/>
  <c r="Y167" i="16"/>
  <c r="V167" i="16"/>
  <c r="U167" i="16"/>
  <c r="W167" i="16" s="1"/>
  <c r="X167" i="16" s="1"/>
  <c r="T167" i="16"/>
  <c r="R167" i="16"/>
  <c r="O167" i="16"/>
  <c r="N167" i="16"/>
  <c r="K167" i="16"/>
  <c r="J167" i="16"/>
  <c r="L167" i="16" s="1"/>
  <c r="M167" i="16" s="1"/>
  <c r="I167" i="16"/>
  <c r="D167" i="16"/>
  <c r="B167" i="16"/>
  <c r="A167" i="16"/>
  <c r="AE166" i="16"/>
  <c r="AD166" i="16"/>
  <c r="AB166" i="16"/>
  <c r="Y166" i="16"/>
  <c r="V166" i="16"/>
  <c r="U166" i="16"/>
  <c r="W166" i="16" s="1"/>
  <c r="X166" i="16" s="1"/>
  <c r="T166" i="16"/>
  <c r="R166" i="16"/>
  <c r="O166" i="16"/>
  <c r="N166" i="16"/>
  <c r="L166" i="16"/>
  <c r="M166" i="16" s="1"/>
  <c r="K166" i="16"/>
  <c r="J166" i="16"/>
  <c r="I166" i="16"/>
  <c r="D166" i="16"/>
  <c r="B166" i="16"/>
  <c r="A166" i="16"/>
  <c r="AE165" i="16"/>
  <c r="AD165" i="16"/>
  <c r="AB165" i="16"/>
  <c r="Y165" i="16"/>
  <c r="V165" i="16"/>
  <c r="U165" i="16"/>
  <c r="W165" i="16" s="1"/>
  <c r="X165" i="16" s="1"/>
  <c r="T165" i="16"/>
  <c r="R165" i="16"/>
  <c r="O165" i="16"/>
  <c r="N165" i="16"/>
  <c r="K165" i="16"/>
  <c r="J165" i="16"/>
  <c r="L165" i="16" s="1"/>
  <c r="M165" i="16" s="1"/>
  <c r="I165" i="16"/>
  <c r="D165" i="16"/>
  <c r="B165" i="16"/>
  <c r="A165" i="16"/>
  <c r="AE164" i="16"/>
  <c r="AD164" i="16"/>
  <c r="AB164" i="16"/>
  <c r="Y164" i="16"/>
  <c r="V164" i="16"/>
  <c r="U164" i="16"/>
  <c r="W164" i="16" s="1"/>
  <c r="X164" i="16" s="1"/>
  <c r="T164" i="16"/>
  <c r="R164" i="16"/>
  <c r="O164" i="16"/>
  <c r="N164" i="16"/>
  <c r="L164" i="16"/>
  <c r="M164" i="16" s="1"/>
  <c r="K164" i="16"/>
  <c r="J164" i="16"/>
  <c r="I164" i="16"/>
  <c r="D164" i="16"/>
  <c r="B164" i="16"/>
  <c r="A164" i="16"/>
  <c r="AE163" i="16"/>
  <c r="AD163" i="16"/>
  <c r="AB163" i="16"/>
  <c r="Y163" i="16"/>
  <c r="V163" i="16"/>
  <c r="U163" i="16"/>
  <c r="T163" i="16"/>
  <c r="R163" i="16"/>
  <c r="O163" i="16"/>
  <c r="N163" i="16"/>
  <c r="K163" i="16"/>
  <c r="J163" i="16"/>
  <c r="L163" i="16" s="1"/>
  <c r="M163" i="16" s="1"/>
  <c r="I163" i="16"/>
  <c r="D163" i="16"/>
  <c r="B163" i="16"/>
  <c r="A163" i="16"/>
  <c r="AE162" i="16"/>
  <c r="AD162" i="16"/>
  <c r="AB162" i="16"/>
  <c r="Y162" i="16"/>
  <c r="V162" i="16"/>
  <c r="W162" i="16" s="1"/>
  <c r="X162" i="16" s="1"/>
  <c r="Z162" i="16" s="1"/>
  <c r="U162" i="16"/>
  <c r="T162" i="16"/>
  <c r="R162" i="16"/>
  <c r="O162" i="16"/>
  <c r="N162" i="16"/>
  <c r="K162" i="16"/>
  <c r="J162" i="16"/>
  <c r="L162" i="16" s="1"/>
  <c r="M162" i="16" s="1"/>
  <c r="Q162" i="16" s="1"/>
  <c r="I162" i="16"/>
  <c r="D162" i="16"/>
  <c r="B162" i="16"/>
  <c r="A162" i="16"/>
  <c r="AE161" i="16"/>
  <c r="AD161" i="16"/>
  <c r="AB161" i="16"/>
  <c r="AA161" i="16"/>
  <c r="Z161" i="16"/>
  <c r="Y161" i="16"/>
  <c r="X161" i="16"/>
  <c r="V161" i="16"/>
  <c r="U161" i="16"/>
  <c r="W161" i="16" s="1"/>
  <c r="T161" i="16"/>
  <c r="R161" i="16"/>
  <c r="O161" i="16"/>
  <c r="N161" i="16"/>
  <c r="K161" i="16"/>
  <c r="J161" i="16"/>
  <c r="L161" i="16" s="1"/>
  <c r="M161" i="16" s="1"/>
  <c r="I161" i="16"/>
  <c r="D161" i="16"/>
  <c r="B161" i="16"/>
  <c r="A161" i="16"/>
  <c r="AE160" i="16"/>
  <c r="AD160" i="16"/>
  <c r="AB160" i="16"/>
  <c r="Y160" i="16"/>
  <c r="V160" i="16"/>
  <c r="U160" i="16"/>
  <c r="W160" i="16" s="1"/>
  <c r="X160" i="16" s="1"/>
  <c r="T160" i="16"/>
  <c r="R160" i="16"/>
  <c r="O160" i="16"/>
  <c r="L160" i="16" s="1"/>
  <c r="N160" i="16"/>
  <c r="M160" i="16"/>
  <c r="P160" i="16" s="1"/>
  <c r="K160" i="16"/>
  <c r="J160" i="16"/>
  <c r="I160" i="16"/>
  <c r="D160" i="16"/>
  <c r="B160" i="16"/>
  <c r="A160" i="16"/>
  <c r="AE159" i="16"/>
  <c r="AD159" i="16"/>
  <c r="AB159" i="16"/>
  <c r="Y159" i="16"/>
  <c r="V159" i="16"/>
  <c r="U159" i="16"/>
  <c r="W159" i="16" s="1"/>
  <c r="X159" i="16" s="1"/>
  <c r="T159" i="16"/>
  <c r="R159" i="16"/>
  <c r="O159" i="16"/>
  <c r="N159" i="16"/>
  <c r="K159" i="16"/>
  <c r="J159" i="16"/>
  <c r="L159" i="16" s="1"/>
  <c r="M159" i="16" s="1"/>
  <c r="I159" i="16"/>
  <c r="D159" i="16"/>
  <c r="B159" i="16"/>
  <c r="A159" i="16"/>
  <c r="AE158" i="16"/>
  <c r="AD158" i="16"/>
  <c r="AB158" i="16"/>
  <c r="AA158" i="16"/>
  <c r="Z158" i="16"/>
  <c r="Y158" i="16"/>
  <c r="V158" i="16"/>
  <c r="U158" i="16"/>
  <c r="W158" i="16" s="1"/>
  <c r="X158" i="16" s="1"/>
  <c r="T158" i="16"/>
  <c r="R158" i="16"/>
  <c r="O158" i="16"/>
  <c r="N158" i="16"/>
  <c r="K158" i="16"/>
  <c r="J158" i="16"/>
  <c r="L158" i="16" s="1"/>
  <c r="M158" i="16" s="1"/>
  <c r="I158" i="16"/>
  <c r="D158" i="16"/>
  <c r="B158" i="16"/>
  <c r="A158" i="16"/>
  <c r="AE157" i="16"/>
  <c r="Y157" i="16"/>
  <c r="X157" i="16"/>
  <c r="W157" i="16"/>
  <c r="AB157" i="16" s="1"/>
  <c r="T157" i="16"/>
  <c r="N157" i="16"/>
  <c r="L157" i="16"/>
  <c r="M157" i="16" s="1"/>
  <c r="K157" i="16"/>
  <c r="J157" i="16"/>
  <c r="I157" i="16"/>
  <c r="AE154" i="16"/>
  <c r="AD154" i="16"/>
  <c r="AB154" i="16"/>
  <c r="Y154" i="16"/>
  <c r="W154" i="16"/>
  <c r="X154" i="16" s="1"/>
  <c r="V154" i="16"/>
  <c r="U154" i="16"/>
  <c r="T154" i="16"/>
  <c r="R154" i="16"/>
  <c r="O154" i="16"/>
  <c r="N154" i="16"/>
  <c r="K154" i="16"/>
  <c r="J154" i="16"/>
  <c r="L154" i="16" s="1"/>
  <c r="M154" i="16" s="1"/>
  <c r="I154" i="16"/>
  <c r="D154" i="16"/>
  <c r="B154" i="16"/>
  <c r="A154" i="16"/>
  <c r="AE153" i="16"/>
  <c r="AD153" i="16"/>
  <c r="AB153" i="16"/>
  <c r="Y153" i="16"/>
  <c r="V153" i="16"/>
  <c r="W153" i="16" s="1"/>
  <c r="X153" i="16" s="1"/>
  <c r="U153" i="16"/>
  <c r="T153" i="16"/>
  <c r="R153" i="16"/>
  <c r="O153" i="16"/>
  <c r="L153" i="16" s="1"/>
  <c r="M153" i="16" s="1"/>
  <c r="Q153" i="16" s="1"/>
  <c r="N153" i="16"/>
  <c r="K153" i="16"/>
  <c r="J153" i="16"/>
  <c r="I153" i="16"/>
  <c r="D153" i="16"/>
  <c r="B153" i="16"/>
  <c r="A153" i="16"/>
  <c r="AE152" i="16"/>
  <c r="AD152" i="16"/>
  <c r="AB152" i="16"/>
  <c r="Y152" i="16"/>
  <c r="V152" i="16"/>
  <c r="W152" i="16" s="1"/>
  <c r="X152" i="16" s="1"/>
  <c r="U152" i="16"/>
  <c r="T152" i="16"/>
  <c r="R152" i="16"/>
  <c r="O152" i="16"/>
  <c r="N152" i="16"/>
  <c r="K152" i="16"/>
  <c r="J152" i="16"/>
  <c r="L152" i="16" s="1"/>
  <c r="M152" i="16" s="1"/>
  <c r="I152" i="16"/>
  <c r="D152" i="16"/>
  <c r="B152" i="16"/>
  <c r="A152" i="16"/>
  <c r="AE151" i="16"/>
  <c r="AD151" i="16"/>
  <c r="AB151" i="16"/>
  <c r="Y151" i="16"/>
  <c r="X151" i="16"/>
  <c r="V151" i="16"/>
  <c r="W151" i="16" s="1"/>
  <c r="U151" i="16"/>
  <c r="T151" i="16"/>
  <c r="R151" i="16"/>
  <c r="O151" i="16"/>
  <c r="N151" i="16"/>
  <c r="L151" i="16"/>
  <c r="M151" i="16" s="1"/>
  <c r="K151" i="16"/>
  <c r="J151" i="16"/>
  <c r="I151" i="16"/>
  <c r="D151" i="16"/>
  <c r="B151" i="16"/>
  <c r="A151" i="16"/>
  <c r="AE150" i="16"/>
  <c r="AD150" i="16"/>
  <c r="AB150" i="16"/>
  <c r="Y150" i="16"/>
  <c r="V150" i="16"/>
  <c r="U150" i="16"/>
  <c r="W150" i="16" s="1"/>
  <c r="X150" i="16" s="1"/>
  <c r="T150" i="16"/>
  <c r="R150" i="16"/>
  <c r="O150" i="16"/>
  <c r="N150" i="16"/>
  <c r="K150" i="16"/>
  <c r="J150" i="16"/>
  <c r="I150" i="16"/>
  <c r="D150" i="16"/>
  <c r="B150" i="16"/>
  <c r="A150" i="16"/>
  <c r="AE149" i="16"/>
  <c r="AD149" i="16"/>
  <c r="AB149" i="16"/>
  <c r="Y149" i="16"/>
  <c r="W149" i="16"/>
  <c r="X149" i="16" s="1"/>
  <c r="V149" i="16"/>
  <c r="U149" i="16"/>
  <c r="T149" i="16"/>
  <c r="R149" i="16"/>
  <c r="O149" i="16"/>
  <c r="N149" i="16"/>
  <c r="L149" i="16"/>
  <c r="M149" i="16" s="1"/>
  <c r="K149" i="16"/>
  <c r="J149" i="16"/>
  <c r="I149" i="16"/>
  <c r="D149" i="16"/>
  <c r="B149" i="16"/>
  <c r="A149" i="16"/>
  <c r="AE148" i="16"/>
  <c r="AD148" i="16"/>
  <c r="AB148" i="16"/>
  <c r="Y148" i="16"/>
  <c r="V148" i="16"/>
  <c r="U148" i="16"/>
  <c r="W148" i="16" s="1"/>
  <c r="X148" i="16" s="1"/>
  <c r="T148" i="16"/>
  <c r="R148" i="16"/>
  <c r="O148" i="16"/>
  <c r="N148" i="16"/>
  <c r="K148" i="16"/>
  <c r="J148" i="16"/>
  <c r="L148" i="16" s="1"/>
  <c r="M148" i="16" s="1"/>
  <c r="I148" i="16"/>
  <c r="D148" i="16"/>
  <c r="B148" i="16"/>
  <c r="A148" i="16"/>
  <c r="AE147" i="16"/>
  <c r="AD147" i="16"/>
  <c r="AB147" i="16"/>
  <c r="Y147" i="16"/>
  <c r="W147" i="16"/>
  <c r="X147" i="16" s="1"/>
  <c r="Z147" i="16" s="1"/>
  <c r="V147" i="16"/>
  <c r="U147" i="16"/>
  <c r="T147" i="16"/>
  <c r="R147" i="16"/>
  <c r="O147" i="16"/>
  <c r="N147" i="16"/>
  <c r="K147" i="16"/>
  <c r="J147" i="16"/>
  <c r="L147" i="16" s="1"/>
  <c r="M147" i="16" s="1"/>
  <c r="I147" i="16"/>
  <c r="D147" i="16"/>
  <c r="B147" i="16"/>
  <c r="A147" i="16"/>
  <c r="AE146" i="16"/>
  <c r="AD146" i="16"/>
  <c r="AB146" i="16"/>
  <c r="Y146" i="16"/>
  <c r="W146" i="16"/>
  <c r="X146" i="16" s="1"/>
  <c r="V146" i="16"/>
  <c r="U146" i="16"/>
  <c r="T146" i="16"/>
  <c r="R146" i="16"/>
  <c r="O146" i="16"/>
  <c r="N146" i="16"/>
  <c r="K146" i="16"/>
  <c r="J146" i="16"/>
  <c r="L146" i="16" s="1"/>
  <c r="M146" i="16" s="1"/>
  <c r="I146" i="16"/>
  <c r="D146" i="16"/>
  <c r="B146" i="16"/>
  <c r="A146" i="16"/>
  <c r="AE145" i="16"/>
  <c r="AD145" i="16"/>
  <c r="AB145" i="16"/>
  <c r="Y145" i="16"/>
  <c r="V145" i="16"/>
  <c r="W145" i="16" s="1"/>
  <c r="X145" i="16" s="1"/>
  <c r="AA145" i="16" s="1"/>
  <c r="U145" i="16"/>
  <c r="T145" i="16"/>
  <c r="R145" i="16"/>
  <c r="O145" i="16"/>
  <c r="N145" i="16"/>
  <c r="L145" i="16"/>
  <c r="M145" i="16" s="1"/>
  <c r="K145" i="16"/>
  <c r="J145" i="16"/>
  <c r="I145" i="16"/>
  <c r="D145" i="16"/>
  <c r="B145" i="16"/>
  <c r="A145" i="16"/>
  <c r="AE144" i="16"/>
  <c r="AD144" i="16"/>
  <c r="AB144" i="16"/>
  <c r="Y144" i="16"/>
  <c r="V144" i="16"/>
  <c r="U144" i="16"/>
  <c r="W144" i="16" s="1"/>
  <c r="X144" i="16" s="1"/>
  <c r="T144" i="16"/>
  <c r="R144" i="16"/>
  <c r="O144" i="16"/>
  <c r="N144" i="16"/>
  <c r="K144" i="16"/>
  <c r="J144" i="16"/>
  <c r="L144" i="16" s="1"/>
  <c r="M144" i="16" s="1"/>
  <c r="P144" i="16" s="1"/>
  <c r="I144" i="16"/>
  <c r="D144" i="16"/>
  <c r="B144" i="16"/>
  <c r="A144" i="16"/>
  <c r="AE143" i="16"/>
  <c r="AD143" i="16"/>
  <c r="AB143" i="16"/>
  <c r="AA143" i="16"/>
  <c r="Z143" i="16"/>
  <c r="Y143" i="16"/>
  <c r="X143" i="16"/>
  <c r="W143" i="16"/>
  <c r="V143" i="16"/>
  <c r="U143" i="16"/>
  <c r="T143" i="16"/>
  <c r="R143" i="16"/>
  <c r="O143" i="16"/>
  <c r="N143" i="16"/>
  <c r="K143" i="16"/>
  <c r="J143" i="16"/>
  <c r="L143" i="16" s="1"/>
  <c r="M143" i="16" s="1"/>
  <c r="I143" i="16"/>
  <c r="D143" i="16"/>
  <c r="B143" i="16"/>
  <c r="A143" i="16"/>
  <c r="AE142" i="16"/>
  <c r="AD142" i="16"/>
  <c r="AB142" i="16"/>
  <c r="Y142" i="16"/>
  <c r="V142" i="16"/>
  <c r="U142" i="16"/>
  <c r="W142" i="16" s="1"/>
  <c r="X142" i="16" s="1"/>
  <c r="T142" i="16"/>
  <c r="R142" i="16"/>
  <c r="Q142" i="16"/>
  <c r="P142" i="16"/>
  <c r="O142" i="16"/>
  <c r="N142" i="16"/>
  <c r="K142" i="16"/>
  <c r="J142" i="16"/>
  <c r="L142" i="16" s="1"/>
  <c r="M142" i="16" s="1"/>
  <c r="I142" i="16"/>
  <c r="D142" i="16"/>
  <c r="B142" i="16"/>
  <c r="A142" i="16"/>
  <c r="AE141" i="16"/>
  <c r="AD141" i="16"/>
  <c r="AB141" i="16"/>
  <c r="Y141" i="16"/>
  <c r="X141" i="16"/>
  <c r="AA141" i="16" s="1"/>
  <c r="W141" i="16"/>
  <c r="V141" i="16"/>
  <c r="U141" i="16"/>
  <c r="T141" i="16"/>
  <c r="R141" i="16"/>
  <c r="O141" i="16"/>
  <c r="N141" i="16"/>
  <c r="K141" i="16"/>
  <c r="J141" i="16"/>
  <c r="L141" i="16" s="1"/>
  <c r="M141" i="16" s="1"/>
  <c r="I141" i="16"/>
  <c r="D141" i="16"/>
  <c r="B141" i="16"/>
  <c r="A141" i="16"/>
  <c r="AE140" i="16"/>
  <c r="AD140" i="16"/>
  <c r="AB140" i="16"/>
  <c r="Y140" i="16"/>
  <c r="V140" i="16"/>
  <c r="U140" i="16"/>
  <c r="W140" i="16" s="1"/>
  <c r="X140" i="16" s="1"/>
  <c r="T140" i="16"/>
  <c r="R140" i="16"/>
  <c r="O140" i="16"/>
  <c r="N140" i="16"/>
  <c r="K140" i="16"/>
  <c r="J140" i="16"/>
  <c r="I140" i="16"/>
  <c r="D140" i="16"/>
  <c r="B140" i="16"/>
  <c r="A140" i="16"/>
  <c r="AE139" i="16"/>
  <c r="AD139" i="16"/>
  <c r="AB139" i="16"/>
  <c r="Y139" i="16"/>
  <c r="W139" i="16"/>
  <c r="X139" i="16" s="1"/>
  <c r="V139" i="16"/>
  <c r="U139" i="16"/>
  <c r="T139" i="16"/>
  <c r="R139" i="16"/>
  <c r="O139" i="16"/>
  <c r="N139" i="16"/>
  <c r="K139" i="16"/>
  <c r="J139" i="16"/>
  <c r="L139" i="16" s="1"/>
  <c r="M139" i="16" s="1"/>
  <c r="I139" i="16"/>
  <c r="D139" i="16"/>
  <c r="B139" i="16"/>
  <c r="A139" i="16"/>
  <c r="AE138" i="16"/>
  <c r="AD138" i="16"/>
  <c r="AB138" i="16"/>
  <c r="Y138" i="16"/>
  <c r="V138" i="16"/>
  <c r="U138" i="16"/>
  <c r="W138" i="16" s="1"/>
  <c r="X138" i="16" s="1"/>
  <c r="T138" i="16"/>
  <c r="R138" i="16"/>
  <c r="O138" i="16"/>
  <c r="N138" i="16"/>
  <c r="K138" i="16"/>
  <c r="J138" i="16"/>
  <c r="I138" i="16"/>
  <c r="D138" i="16"/>
  <c r="B138" i="16"/>
  <c r="A138" i="16"/>
  <c r="AE137" i="16"/>
  <c r="AD137" i="16"/>
  <c r="AB137" i="16"/>
  <c r="Y137" i="16"/>
  <c r="W137" i="16"/>
  <c r="X137" i="16" s="1"/>
  <c r="Z137" i="16" s="1"/>
  <c r="V137" i="16"/>
  <c r="U137" i="16"/>
  <c r="T137" i="16"/>
  <c r="R137" i="16"/>
  <c r="O137" i="16"/>
  <c r="N137" i="16"/>
  <c r="K137" i="16"/>
  <c r="J137" i="16"/>
  <c r="L137" i="16" s="1"/>
  <c r="M137" i="16" s="1"/>
  <c r="I137" i="16"/>
  <c r="D137" i="16"/>
  <c r="B137" i="16"/>
  <c r="A137" i="16"/>
  <c r="AE136" i="16"/>
  <c r="AD136" i="16"/>
  <c r="AB136" i="16"/>
  <c r="Y136" i="16"/>
  <c r="V136" i="16"/>
  <c r="U136" i="16"/>
  <c r="W136" i="16" s="1"/>
  <c r="X136" i="16" s="1"/>
  <c r="AA136" i="16" s="1"/>
  <c r="T136" i="16"/>
  <c r="R136" i="16"/>
  <c r="O136" i="16"/>
  <c r="N136" i="16"/>
  <c r="K136" i="16"/>
  <c r="J136" i="16"/>
  <c r="I136" i="16"/>
  <c r="D136" i="16"/>
  <c r="B136" i="16"/>
  <c r="A136" i="16"/>
  <c r="AE135" i="16"/>
  <c r="AD135" i="16"/>
  <c r="AB135" i="16"/>
  <c r="Y135" i="16"/>
  <c r="W135" i="16"/>
  <c r="X135" i="16" s="1"/>
  <c r="V135" i="16"/>
  <c r="U135" i="16"/>
  <c r="T135" i="16"/>
  <c r="R135" i="16"/>
  <c r="O135" i="16"/>
  <c r="N135" i="16"/>
  <c r="K135" i="16"/>
  <c r="J135" i="16"/>
  <c r="I135" i="16"/>
  <c r="D135" i="16"/>
  <c r="B135" i="16"/>
  <c r="A135" i="16"/>
  <c r="AE134" i="16"/>
  <c r="AD134" i="16"/>
  <c r="AB134" i="16"/>
  <c r="Y134" i="16"/>
  <c r="V134" i="16"/>
  <c r="U134" i="16"/>
  <c r="W134" i="16" s="1"/>
  <c r="X134" i="16" s="1"/>
  <c r="T134" i="16"/>
  <c r="R134" i="16"/>
  <c r="O134" i="16"/>
  <c r="N134" i="16"/>
  <c r="K134" i="16"/>
  <c r="J134" i="16"/>
  <c r="I134" i="16"/>
  <c r="D134" i="16"/>
  <c r="B134" i="16"/>
  <c r="A134" i="16"/>
  <c r="AE133" i="16"/>
  <c r="AD133" i="16"/>
  <c r="AB133" i="16"/>
  <c r="Y133" i="16"/>
  <c r="V133" i="16"/>
  <c r="W133" i="16" s="1"/>
  <c r="X133" i="16" s="1"/>
  <c r="U133" i="16"/>
  <c r="T133" i="16"/>
  <c r="R133" i="16"/>
  <c r="O133" i="16"/>
  <c r="N133" i="16"/>
  <c r="K133" i="16"/>
  <c r="J133" i="16"/>
  <c r="L133" i="16" s="1"/>
  <c r="M133" i="16" s="1"/>
  <c r="I133" i="16"/>
  <c r="D133" i="16"/>
  <c r="B133" i="16"/>
  <c r="A133" i="16"/>
  <c r="AE132" i="16"/>
  <c r="AD132" i="16"/>
  <c r="AB132" i="16"/>
  <c r="Y132" i="16"/>
  <c r="V132" i="16"/>
  <c r="U132" i="16"/>
  <c r="W132" i="16" s="1"/>
  <c r="X132" i="16" s="1"/>
  <c r="T132" i="16"/>
  <c r="R132" i="16"/>
  <c r="O132" i="16"/>
  <c r="N132" i="16"/>
  <c r="K132" i="16"/>
  <c r="J132" i="16"/>
  <c r="I132" i="16"/>
  <c r="D132" i="16"/>
  <c r="B132" i="16"/>
  <c r="A132" i="16"/>
  <c r="AE131" i="16"/>
  <c r="AD131" i="16"/>
  <c r="AB131" i="16"/>
  <c r="Y131" i="16"/>
  <c r="W131" i="16"/>
  <c r="X131" i="16" s="1"/>
  <c r="V131" i="16"/>
  <c r="U131" i="16"/>
  <c r="T131" i="16"/>
  <c r="R131" i="16"/>
  <c r="O131" i="16"/>
  <c r="N131" i="16"/>
  <c r="M131" i="16"/>
  <c r="L131" i="16"/>
  <c r="K131" i="16"/>
  <c r="J131" i="16"/>
  <c r="I131" i="16"/>
  <c r="D131" i="16"/>
  <c r="B131" i="16"/>
  <c r="A131" i="16"/>
  <c r="AE130" i="16"/>
  <c r="AD130" i="16"/>
  <c r="AB130" i="16"/>
  <c r="Y130" i="16"/>
  <c r="V130" i="16"/>
  <c r="U130" i="16"/>
  <c r="W130" i="16" s="1"/>
  <c r="X130" i="16" s="1"/>
  <c r="T130" i="16"/>
  <c r="R130" i="16"/>
  <c r="Q130" i="16"/>
  <c r="P130" i="16"/>
  <c r="O130" i="16"/>
  <c r="N130" i="16"/>
  <c r="K130" i="16"/>
  <c r="J130" i="16"/>
  <c r="L130" i="16" s="1"/>
  <c r="M130" i="16" s="1"/>
  <c r="I130" i="16"/>
  <c r="D130" i="16"/>
  <c r="B130" i="16"/>
  <c r="A130" i="16"/>
  <c r="AE129" i="16"/>
  <c r="AD129" i="16"/>
  <c r="AB129" i="16"/>
  <c r="AA129" i="16"/>
  <c r="Y129" i="16"/>
  <c r="X129" i="16"/>
  <c r="Z129" i="16" s="1"/>
  <c r="V129" i="16"/>
  <c r="W129" i="16" s="1"/>
  <c r="U129" i="16"/>
  <c r="T129" i="16"/>
  <c r="R129" i="16"/>
  <c r="O129" i="16"/>
  <c r="N129" i="16"/>
  <c r="K129" i="16"/>
  <c r="J129" i="16"/>
  <c r="L129" i="16" s="1"/>
  <c r="M129" i="16" s="1"/>
  <c r="I129" i="16"/>
  <c r="D129" i="16"/>
  <c r="B129" i="16"/>
  <c r="A129" i="16"/>
  <c r="AE128" i="16"/>
  <c r="AD128" i="16"/>
  <c r="AB128" i="16"/>
  <c r="AA128" i="16"/>
  <c r="Z128" i="16"/>
  <c r="Y128" i="16"/>
  <c r="V128" i="16"/>
  <c r="U128" i="16"/>
  <c r="W128" i="16" s="1"/>
  <c r="X128" i="16" s="1"/>
  <c r="T128" i="16"/>
  <c r="R128" i="16"/>
  <c r="O128" i="16"/>
  <c r="N128" i="16"/>
  <c r="K128" i="16"/>
  <c r="J128" i="16"/>
  <c r="L128" i="16" s="1"/>
  <c r="M128" i="16" s="1"/>
  <c r="I128" i="16"/>
  <c r="D128" i="16"/>
  <c r="B128" i="16"/>
  <c r="A128" i="16"/>
  <c r="AE127" i="16"/>
  <c r="AD127" i="16"/>
  <c r="AB127" i="16"/>
  <c r="Y127" i="16"/>
  <c r="V127" i="16"/>
  <c r="W127" i="16" s="1"/>
  <c r="X127" i="16" s="1"/>
  <c r="U127" i="16"/>
  <c r="T127" i="16"/>
  <c r="R127" i="16"/>
  <c r="Q127" i="16"/>
  <c r="P127" i="16"/>
  <c r="O127" i="16"/>
  <c r="N127" i="16"/>
  <c r="L127" i="16"/>
  <c r="M127" i="16" s="1"/>
  <c r="K127" i="16"/>
  <c r="J127" i="16"/>
  <c r="I127" i="16"/>
  <c r="D127" i="16"/>
  <c r="B127" i="16"/>
  <c r="A127" i="16"/>
  <c r="AE126" i="16"/>
  <c r="AD126" i="16"/>
  <c r="AB126" i="16"/>
  <c r="Y126" i="16"/>
  <c r="V126" i="16"/>
  <c r="U126" i="16"/>
  <c r="W126" i="16" s="1"/>
  <c r="X126" i="16" s="1"/>
  <c r="T126" i="16"/>
  <c r="R126" i="16"/>
  <c r="O126" i="16"/>
  <c r="N126" i="16"/>
  <c r="K126" i="16"/>
  <c r="J126" i="16"/>
  <c r="L126" i="16" s="1"/>
  <c r="M126" i="16" s="1"/>
  <c r="I126" i="16"/>
  <c r="D126" i="16"/>
  <c r="B126" i="16"/>
  <c r="A126" i="16"/>
  <c r="AE125" i="16"/>
  <c r="AD125" i="16"/>
  <c r="AB125" i="16"/>
  <c r="Y125" i="16"/>
  <c r="V125" i="16"/>
  <c r="W125" i="16" s="1"/>
  <c r="X125" i="16" s="1"/>
  <c r="AA125" i="16" s="1"/>
  <c r="U125" i="16"/>
  <c r="T125" i="16"/>
  <c r="R125" i="16"/>
  <c r="O125" i="16"/>
  <c r="N125" i="16"/>
  <c r="K125" i="16"/>
  <c r="J125" i="16"/>
  <c r="L125" i="16" s="1"/>
  <c r="M125" i="16" s="1"/>
  <c r="I125" i="16"/>
  <c r="D125" i="16"/>
  <c r="B125" i="16"/>
  <c r="A125" i="16"/>
  <c r="AE124" i="16"/>
  <c r="AD124" i="16"/>
  <c r="AB124" i="16"/>
  <c r="Y124" i="16"/>
  <c r="X124" i="16"/>
  <c r="AA124" i="16" s="1"/>
  <c r="W124" i="16"/>
  <c r="V124" i="16"/>
  <c r="U124" i="16"/>
  <c r="T124" i="16"/>
  <c r="R124" i="16"/>
  <c r="O124" i="16"/>
  <c r="N124" i="16"/>
  <c r="K124" i="16"/>
  <c r="J124" i="16"/>
  <c r="I124" i="16"/>
  <c r="D124" i="16"/>
  <c r="B124" i="16"/>
  <c r="A124" i="16"/>
  <c r="AE123" i="16"/>
  <c r="AD123" i="16"/>
  <c r="AB123" i="16"/>
  <c r="Y123" i="16"/>
  <c r="W123" i="16"/>
  <c r="X123" i="16" s="1"/>
  <c r="V123" i="16"/>
  <c r="U123" i="16"/>
  <c r="T123" i="16"/>
  <c r="R123" i="16"/>
  <c r="O123" i="16"/>
  <c r="N123" i="16"/>
  <c r="K123" i="16"/>
  <c r="J123" i="16"/>
  <c r="I123" i="16"/>
  <c r="D123" i="16"/>
  <c r="B123" i="16"/>
  <c r="A123" i="16"/>
  <c r="AE122" i="16"/>
  <c r="AD122" i="16"/>
  <c r="AB122" i="16"/>
  <c r="Y122" i="16"/>
  <c r="W122" i="16"/>
  <c r="X122" i="16" s="1"/>
  <c r="V122" i="16"/>
  <c r="U122" i="16"/>
  <c r="T122" i="16"/>
  <c r="R122" i="16"/>
  <c r="O122" i="16"/>
  <c r="N122" i="16"/>
  <c r="K122" i="16"/>
  <c r="J122" i="16"/>
  <c r="I122" i="16"/>
  <c r="D122" i="16"/>
  <c r="B122" i="16"/>
  <c r="A122" i="16"/>
  <c r="AE121" i="16"/>
  <c r="AD121" i="16"/>
  <c r="AB121" i="16"/>
  <c r="Y121" i="16"/>
  <c r="W121" i="16"/>
  <c r="X121" i="16" s="1"/>
  <c r="AA121" i="16" s="1"/>
  <c r="V121" i="16"/>
  <c r="U121" i="16"/>
  <c r="T121" i="16"/>
  <c r="R121" i="16"/>
  <c r="O121" i="16"/>
  <c r="L121" i="16" s="1"/>
  <c r="N121" i="16"/>
  <c r="M121" i="16"/>
  <c r="Q121" i="16" s="1"/>
  <c r="K121" i="16"/>
  <c r="J121" i="16"/>
  <c r="I121" i="16"/>
  <c r="D121" i="16"/>
  <c r="B121" i="16"/>
  <c r="A121" i="16"/>
  <c r="AE120" i="16"/>
  <c r="W120" i="16"/>
  <c r="T120" i="16"/>
  <c r="K120" i="16"/>
  <c r="J120" i="16"/>
  <c r="L120" i="16" s="1"/>
  <c r="I120" i="16"/>
  <c r="AE117" i="16"/>
  <c r="AD117" i="16"/>
  <c r="AB117" i="16"/>
  <c r="Y117" i="16"/>
  <c r="V117" i="16"/>
  <c r="U117" i="16"/>
  <c r="W117" i="16" s="1"/>
  <c r="X117" i="16" s="1"/>
  <c r="T117" i="16"/>
  <c r="R117" i="16"/>
  <c r="O117" i="16"/>
  <c r="N117" i="16"/>
  <c r="K117" i="16"/>
  <c r="J117" i="16"/>
  <c r="L117" i="16" s="1"/>
  <c r="M117" i="16" s="1"/>
  <c r="I117" i="16"/>
  <c r="D117" i="16"/>
  <c r="B117" i="16"/>
  <c r="A117" i="16"/>
  <c r="AE116" i="16"/>
  <c r="AD116" i="16"/>
  <c r="AB116" i="16"/>
  <c r="Y116" i="16"/>
  <c r="V116" i="16"/>
  <c r="W116" i="16" s="1"/>
  <c r="X116" i="16" s="1"/>
  <c r="U116" i="16"/>
  <c r="T116" i="16"/>
  <c r="R116" i="16"/>
  <c r="Q116" i="16"/>
  <c r="O116" i="16"/>
  <c r="N116" i="16"/>
  <c r="M116" i="16"/>
  <c r="P116" i="16" s="1"/>
  <c r="L116" i="16"/>
  <c r="K116" i="16"/>
  <c r="J116" i="16"/>
  <c r="I116" i="16"/>
  <c r="D116" i="16"/>
  <c r="B116" i="16"/>
  <c r="A116" i="16"/>
  <c r="AE115" i="16"/>
  <c r="AD115" i="16"/>
  <c r="AB115" i="16"/>
  <c r="Y115" i="16"/>
  <c r="V115" i="16"/>
  <c r="U115" i="16"/>
  <c r="T115" i="16"/>
  <c r="R115" i="16"/>
  <c r="O115" i="16"/>
  <c r="N115" i="16"/>
  <c r="K115" i="16"/>
  <c r="J115" i="16"/>
  <c r="L115" i="16" s="1"/>
  <c r="M115" i="16" s="1"/>
  <c r="I115" i="16"/>
  <c r="D115" i="16"/>
  <c r="B115" i="16"/>
  <c r="A115" i="16"/>
  <c r="AE114" i="16"/>
  <c r="AD114" i="16"/>
  <c r="AB114" i="16"/>
  <c r="Y114" i="16"/>
  <c r="V114" i="16"/>
  <c r="U114" i="16"/>
  <c r="W114" i="16" s="1"/>
  <c r="X114" i="16" s="1"/>
  <c r="T114" i="16"/>
  <c r="R114" i="16"/>
  <c r="O114" i="16"/>
  <c r="N114" i="16"/>
  <c r="L114" i="16"/>
  <c r="M114" i="16" s="1"/>
  <c r="K114" i="16"/>
  <c r="J114" i="16"/>
  <c r="I114" i="16"/>
  <c r="D114" i="16"/>
  <c r="B114" i="16"/>
  <c r="A114" i="16"/>
  <c r="AE113" i="16"/>
  <c r="AD113" i="16"/>
  <c r="AB113" i="16"/>
  <c r="Y113" i="16"/>
  <c r="V113" i="16"/>
  <c r="U113" i="16"/>
  <c r="W113" i="16" s="1"/>
  <c r="X113" i="16" s="1"/>
  <c r="Z113" i="16" s="1"/>
  <c r="T113" i="16"/>
  <c r="R113" i="16"/>
  <c r="Q113" i="16"/>
  <c r="O113" i="16"/>
  <c r="N113" i="16"/>
  <c r="K113" i="16"/>
  <c r="J113" i="16"/>
  <c r="L113" i="16" s="1"/>
  <c r="M113" i="16" s="1"/>
  <c r="P113" i="16" s="1"/>
  <c r="I113" i="16"/>
  <c r="D113" i="16"/>
  <c r="B113" i="16"/>
  <c r="A113" i="16"/>
  <c r="AE112" i="16"/>
  <c r="AD112" i="16"/>
  <c r="AB112" i="16"/>
  <c r="Y112" i="16"/>
  <c r="V112" i="16"/>
  <c r="U112" i="16"/>
  <c r="W112" i="16" s="1"/>
  <c r="X112" i="16" s="1"/>
  <c r="T112" i="16"/>
  <c r="R112" i="16"/>
  <c r="O112" i="16"/>
  <c r="L112" i="16" s="1"/>
  <c r="M112" i="16" s="1"/>
  <c r="P112" i="16" s="1"/>
  <c r="N112" i="16"/>
  <c r="K112" i="16"/>
  <c r="J112" i="16"/>
  <c r="I112" i="16"/>
  <c r="D112" i="16"/>
  <c r="B112" i="16"/>
  <c r="A112" i="16"/>
  <c r="AE111" i="16"/>
  <c r="AD111" i="16"/>
  <c r="AB111" i="16"/>
  <c r="Y111" i="16"/>
  <c r="X111" i="16"/>
  <c r="W111" i="16"/>
  <c r="V111" i="16"/>
  <c r="U111" i="16"/>
  <c r="T111" i="16"/>
  <c r="R111" i="16"/>
  <c r="O111" i="16"/>
  <c r="N111" i="16"/>
  <c r="K111" i="16"/>
  <c r="J111" i="16"/>
  <c r="L111" i="16" s="1"/>
  <c r="M111" i="16" s="1"/>
  <c r="Q111" i="16" s="1"/>
  <c r="I111" i="16"/>
  <c r="D111" i="16"/>
  <c r="B111" i="16"/>
  <c r="A111" i="16"/>
  <c r="AE110" i="16"/>
  <c r="AD110" i="16"/>
  <c r="AB110" i="16"/>
  <c r="Y110" i="16"/>
  <c r="V110" i="16"/>
  <c r="W110" i="16" s="1"/>
  <c r="X110" i="16" s="1"/>
  <c r="U110" i="16"/>
  <c r="T110" i="16"/>
  <c r="R110" i="16"/>
  <c r="O110" i="16"/>
  <c r="L110" i="16" s="1"/>
  <c r="M110" i="16" s="1"/>
  <c r="N110" i="16"/>
  <c r="K110" i="16"/>
  <c r="J110" i="16"/>
  <c r="I110" i="16"/>
  <c r="D110" i="16"/>
  <c r="B110" i="16"/>
  <c r="A110" i="16"/>
  <c r="AE109" i="16"/>
  <c r="AD109" i="16"/>
  <c r="AB109" i="16"/>
  <c r="Y109" i="16"/>
  <c r="W109" i="16"/>
  <c r="X109" i="16" s="1"/>
  <c r="V109" i="16"/>
  <c r="U109" i="16"/>
  <c r="T109" i="16"/>
  <c r="R109" i="16"/>
  <c r="O109" i="16"/>
  <c r="N109" i="16"/>
  <c r="L109" i="16"/>
  <c r="M109" i="16" s="1"/>
  <c r="K109" i="16"/>
  <c r="J109" i="16"/>
  <c r="I109" i="16"/>
  <c r="D109" i="16"/>
  <c r="B109" i="16"/>
  <c r="A109" i="16"/>
  <c r="AE108" i="16"/>
  <c r="AD108" i="16"/>
  <c r="AB108" i="16"/>
  <c r="Y108" i="16"/>
  <c r="V108" i="16"/>
  <c r="U108" i="16"/>
  <c r="W108" i="16" s="1"/>
  <c r="X108" i="16" s="1"/>
  <c r="T108" i="16"/>
  <c r="R108" i="16"/>
  <c r="O108" i="16"/>
  <c r="L108" i="16" s="1"/>
  <c r="N108" i="16"/>
  <c r="M108" i="16"/>
  <c r="Q108" i="16" s="1"/>
  <c r="K108" i="16"/>
  <c r="J108" i="16"/>
  <c r="I108" i="16"/>
  <c r="D108" i="16"/>
  <c r="B108" i="16"/>
  <c r="A108" i="16"/>
  <c r="AE107" i="16"/>
  <c r="AD107" i="16"/>
  <c r="AB107" i="16"/>
  <c r="Y107" i="16"/>
  <c r="V107" i="16"/>
  <c r="W107" i="16" s="1"/>
  <c r="X107" i="16" s="1"/>
  <c r="U107" i="16"/>
  <c r="T107" i="16"/>
  <c r="R107" i="16"/>
  <c r="O107" i="16"/>
  <c r="N107" i="16"/>
  <c r="K107" i="16"/>
  <c r="J107" i="16"/>
  <c r="L107" i="16" s="1"/>
  <c r="M107" i="16" s="1"/>
  <c r="I107" i="16"/>
  <c r="D107" i="16"/>
  <c r="B107" i="16"/>
  <c r="A107" i="16"/>
  <c r="AE106" i="16"/>
  <c r="AD106" i="16"/>
  <c r="AB106" i="16"/>
  <c r="Y106" i="16"/>
  <c r="V106" i="16"/>
  <c r="U106" i="16"/>
  <c r="W106" i="16" s="1"/>
  <c r="X106" i="16" s="1"/>
  <c r="T106" i="16"/>
  <c r="R106" i="16"/>
  <c r="O106" i="16"/>
  <c r="L106" i="16" s="1"/>
  <c r="M106" i="16" s="1"/>
  <c r="N106" i="16"/>
  <c r="K106" i="16"/>
  <c r="J106" i="16"/>
  <c r="I106" i="16"/>
  <c r="D106" i="16"/>
  <c r="B106" i="16"/>
  <c r="A106" i="16"/>
  <c r="AE105" i="16"/>
  <c r="AD105" i="16"/>
  <c r="AB105" i="16"/>
  <c r="Y105" i="16"/>
  <c r="V105" i="16"/>
  <c r="W105" i="16" s="1"/>
  <c r="X105" i="16" s="1"/>
  <c r="U105" i="16"/>
  <c r="T105" i="16"/>
  <c r="R105" i="16"/>
  <c r="O105" i="16"/>
  <c r="N105" i="16"/>
  <c r="L105" i="16"/>
  <c r="M105" i="16" s="1"/>
  <c r="K105" i="16"/>
  <c r="J105" i="16"/>
  <c r="I105" i="16"/>
  <c r="D105" i="16"/>
  <c r="B105" i="16"/>
  <c r="A105" i="16"/>
  <c r="AE104" i="16"/>
  <c r="AD104" i="16"/>
  <c r="AB104" i="16"/>
  <c r="Y104" i="16"/>
  <c r="V104" i="16"/>
  <c r="U104" i="16"/>
  <c r="W104" i="16" s="1"/>
  <c r="X104" i="16" s="1"/>
  <c r="T104" i="16"/>
  <c r="R104" i="16"/>
  <c r="Q104" i="16"/>
  <c r="O104" i="16"/>
  <c r="N104" i="16"/>
  <c r="L104" i="16"/>
  <c r="M104" i="16" s="1"/>
  <c r="P104" i="16" s="1"/>
  <c r="K104" i="16"/>
  <c r="J104" i="16"/>
  <c r="I104" i="16"/>
  <c r="D104" i="16"/>
  <c r="B104" i="16"/>
  <c r="A104" i="16"/>
  <c r="AE103" i="16"/>
  <c r="AD103" i="16"/>
  <c r="AB103" i="16"/>
  <c r="Y103" i="16"/>
  <c r="V103" i="16"/>
  <c r="U103" i="16"/>
  <c r="W103" i="16" s="1"/>
  <c r="X103" i="16" s="1"/>
  <c r="AA103" i="16" s="1"/>
  <c r="T103" i="16"/>
  <c r="R103" i="16"/>
  <c r="O103" i="16"/>
  <c r="N103" i="16"/>
  <c r="K103" i="16"/>
  <c r="J103" i="16"/>
  <c r="L103" i="16" s="1"/>
  <c r="M103" i="16" s="1"/>
  <c r="I103" i="16"/>
  <c r="D103" i="16"/>
  <c r="B103" i="16"/>
  <c r="A103" i="16"/>
  <c r="AE102" i="16"/>
  <c r="AD102" i="16"/>
  <c r="AB102" i="16"/>
  <c r="Y102" i="16"/>
  <c r="V102" i="16"/>
  <c r="U102" i="16"/>
  <c r="W102" i="16" s="1"/>
  <c r="X102" i="16" s="1"/>
  <c r="T102" i="16"/>
  <c r="R102" i="16"/>
  <c r="O102" i="16"/>
  <c r="N102" i="16"/>
  <c r="L102" i="16"/>
  <c r="M102" i="16" s="1"/>
  <c r="K102" i="16"/>
  <c r="J102" i="16"/>
  <c r="I102" i="16"/>
  <c r="D102" i="16"/>
  <c r="B102" i="16"/>
  <c r="A102" i="16"/>
  <c r="AE101" i="16"/>
  <c r="AD101" i="16"/>
  <c r="AB101" i="16"/>
  <c r="Y101" i="16"/>
  <c r="V101" i="16"/>
  <c r="U101" i="16"/>
  <c r="W101" i="16" s="1"/>
  <c r="X101" i="16" s="1"/>
  <c r="T101" i="16"/>
  <c r="R101" i="16"/>
  <c r="O101" i="16"/>
  <c r="N101" i="16"/>
  <c r="K101" i="16"/>
  <c r="J101" i="16"/>
  <c r="L101" i="16" s="1"/>
  <c r="M101" i="16" s="1"/>
  <c r="I101" i="16"/>
  <c r="D101" i="16"/>
  <c r="B101" i="16"/>
  <c r="A101" i="16"/>
  <c r="AE100" i="16"/>
  <c r="AD100" i="16"/>
  <c r="AB100" i="16"/>
  <c r="Y100" i="16"/>
  <c r="V100" i="16"/>
  <c r="U100" i="16"/>
  <c r="W100" i="16" s="1"/>
  <c r="X100" i="16" s="1"/>
  <c r="T100" i="16"/>
  <c r="R100" i="16"/>
  <c r="O100" i="16"/>
  <c r="N100" i="16"/>
  <c r="L100" i="16"/>
  <c r="M100" i="16" s="1"/>
  <c r="K100" i="16"/>
  <c r="J100" i="16"/>
  <c r="I100" i="16"/>
  <c r="D100" i="16"/>
  <c r="B100" i="16"/>
  <c r="A100" i="16"/>
  <c r="AE99" i="16"/>
  <c r="AD99" i="16"/>
  <c r="AB99" i="16"/>
  <c r="Y99" i="16"/>
  <c r="V99" i="16"/>
  <c r="U99" i="16"/>
  <c r="W99" i="16" s="1"/>
  <c r="X99" i="16" s="1"/>
  <c r="T99" i="16"/>
  <c r="R99" i="16"/>
  <c r="O99" i="16"/>
  <c r="N99" i="16"/>
  <c r="L99" i="16"/>
  <c r="M99" i="16" s="1"/>
  <c r="K99" i="16"/>
  <c r="J99" i="16"/>
  <c r="I99" i="16"/>
  <c r="D99" i="16"/>
  <c r="B99" i="16"/>
  <c r="A99" i="16"/>
  <c r="AE98" i="16"/>
  <c r="AD98" i="16"/>
  <c r="AB98" i="16"/>
  <c r="Y98" i="16"/>
  <c r="V98" i="16"/>
  <c r="U98" i="16"/>
  <c r="W98" i="16" s="1"/>
  <c r="X98" i="16" s="1"/>
  <c r="T98" i="16"/>
  <c r="R98" i="16"/>
  <c r="Q98" i="16"/>
  <c r="P98" i="16"/>
  <c r="O98" i="16"/>
  <c r="N98" i="16"/>
  <c r="L98" i="16"/>
  <c r="M98" i="16" s="1"/>
  <c r="K98" i="16"/>
  <c r="J98" i="16"/>
  <c r="I98" i="16"/>
  <c r="D98" i="16"/>
  <c r="B98" i="16"/>
  <c r="A98" i="16"/>
  <c r="AE97" i="16"/>
  <c r="AD97" i="16"/>
  <c r="AB97" i="16"/>
  <c r="Z97" i="16"/>
  <c r="Y97" i="16"/>
  <c r="V97" i="16"/>
  <c r="U97" i="16"/>
  <c r="W97" i="16" s="1"/>
  <c r="X97" i="16" s="1"/>
  <c r="AA97" i="16" s="1"/>
  <c r="T97" i="16"/>
  <c r="R97" i="16"/>
  <c r="O97" i="16"/>
  <c r="N97" i="16"/>
  <c r="K97" i="16"/>
  <c r="J97" i="16"/>
  <c r="L97" i="16" s="1"/>
  <c r="M97" i="16" s="1"/>
  <c r="I97" i="16"/>
  <c r="D97" i="16"/>
  <c r="B97" i="16"/>
  <c r="A97" i="16"/>
  <c r="AE96" i="16"/>
  <c r="AD96" i="16"/>
  <c r="AB96" i="16"/>
  <c r="Y96" i="16"/>
  <c r="V96" i="16"/>
  <c r="W96" i="16" s="1"/>
  <c r="X96" i="16" s="1"/>
  <c r="U96" i="16"/>
  <c r="T96" i="16"/>
  <c r="R96" i="16"/>
  <c r="O96" i="16"/>
  <c r="N96" i="16"/>
  <c r="L96" i="16"/>
  <c r="M96" i="16" s="1"/>
  <c r="K96" i="16"/>
  <c r="J96" i="16"/>
  <c r="I96" i="16"/>
  <c r="D96" i="16"/>
  <c r="B96" i="16"/>
  <c r="A96" i="16"/>
  <c r="AE95" i="16"/>
  <c r="AD95" i="16"/>
  <c r="AB95" i="16"/>
  <c r="Y95" i="16"/>
  <c r="V95" i="16"/>
  <c r="U95" i="16"/>
  <c r="W95" i="16" s="1"/>
  <c r="X95" i="16" s="1"/>
  <c r="T95" i="16"/>
  <c r="R95" i="16"/>
  <c r="O95" i="16"/>
  <c r="N95" i="16"/>
  <c r="K95" i="16"/>
  <c r="J95" i="16"/>
  <c r="L95" i="16" s="1"/>
  <c r="M95" i="16" s="1"/>
  <c r="I95" i="16"/>
  <c r="D95" i="16"/>
  <c r="B95" i="16"/>
  <c r="A95" i="16"/>
  <c r="AE94" i="16"/>
  <c r="AD94" i="16"/>
  <c r="AB94" i="16"/>
  <c r="Y94" i="16"/>
  <c r="V94" i="16"/>
  <c r="U94" i="16"/>
  <c r="W94" i="16" s="1"/>
  <c r="X94" i="16" s="1"/>
  <c r="T94" i="16"/>
  <c r="R94" i="16"/>
  <c r="O94" i="16"/>
  <c r="N94" i="16"/>
  <c r="L94" i="16"/>
  <c r="M94" i="16" s="1"/>
  <c r="K94" i="16"/>
  <c r="J94" i="16"/>
  <c r="I94" i="16"/>
  <c r="D94" i="16"/>
  <c r="B94" i="16"/>
  <c r="A94" i="16"/>
  <c r="AE93" i="16"/>
  <c r="AD93" i="16"/>
  <c r="AB93" i="16"/>
  <c r="Y93" i="16"/>
  <c r="V93" i="16"/>
  <c r="U93" i="16"/>
  <c r="W93" i="16" s="1"/>
  <c r="X93" i="16" s="1"/>
  <c r="T93" i="16"/>
  <c r="R93" i="16"/>
  <c r="O93" i="16"/>
  <c r="N93" i="16"/>
  <c r="K93" i="16"/>
  <c r="J93" i="16"/>
  <c r="L93" i="16" s="1"/>
  <c r="M93" i="16" s="1"/>
  <c r="I93" i="16"/>
  <c r="D93" i="16"/>
  <c r="B93" i="16"/>
  <c r="A93" i="16"/>
  <c r="AE92" i="16"/>
  <c r="AD92" i="16"/>
  <c r="AB92" i="16"/>
  <c r="Y92" i="16"/>
  <c r="W92" i="16"/>
  <c r="X92" i="16" s="1"/>
  <c r="V92" i="16"/>
  <c r="U92" i="16"/>
  <c r="T92" i="16"/>
  <c r="R92" i="16"/>
  <c r="O92" i="16"/>
  <c r="N92" i="16"/>
  <c r="L92" i="16"/>
  <c r="M92" i="16" s="1"/>
  <c r="K92" i="16"/>
  <c r="J92" i="16"/>
  <c r="I92" i="16"/>
  <c r="D92" i="16"/>
  <c r="B92" i="16"/>
  <c r="A92" i="16"/>
  <c r="AE91" i="16"/>
  <c r="AD91" i="16"/>
  <c r="AB91" i="16"/>
  <c r="Y91" i="16"/>
  <c r="V91" i="16"/>
  <c r="U91" i="16"/>
  <c r="W91" i="16" s="1"/>
  <c r="X91" i="16" s="1"/>
  <c r="T91" i="16"/>
  <c r="R91" i="16"/>
  <c r="O91" i="16"/>
  <c r="N91" i="16"/>
  <c r="K91" i="16"/>
  <c r="J91" i="16"/>
  <c r="L91" i="16" s="1"/>
  <c r="M91" i="16" s="1"/>
  <c r="I91" i="16"/>
  <c r="D91" i="16"/>
  <c r="B91" i="16"/>
  <c r="A91" i="16"/>
  <c r="AE90" i="16"/>
  <c r="AD90" i="16"/>
  <c r="AB90" i="16"/>
  <c r="Y90" i="16"/>
  <c r="V90" i="16"/>
  <c r="U90" i="16"/>
  <c r="W90" i="16" s="1"/>
  <c r="X90" i="16" s="1"/>
  <c r="T90" i="16"/>
  <c r="R90" i="16"/>
  <c r="O90" i="16"/>
  <c r="N90" i="16"/>
  <c r="L90" i="16"/>
  <c r="M90" i="16" s="1"/>
  <c r="K90" i="16"/>
  <c r="J90" i="16"/>
  <c r="I90" i="16"/>
  <c r="D90" i="16"/>
  <c r="B90" i="16"/>
  <c r="A90" i="16"/>
  <c r="AE89" i="16"/>
  <c r="AD89" i="16"/>
  <c r="AB89" i="16"/>
  <c r="Y89" i="16"/>
  <c r="V89" i="16"/>
  <c r="U89" i="16"/>
  <c r="W89" i="16" s="1"/>
  <c r="X89" i="16" s="1"/>
  <c r="AA89" i="16" s="1"/>
  <c r="T89" i="16"/>
  <c r="R89" i="16"/>
  <c r="O89" i="16"/>
  <c r="N89" i="16"/>
  <c r="K89" i="16"/>
  <c r="J89" i="16"/>
  <c r="L89" i="16" s="1"/>
  <c r="M89" i="16" s="1"/>
  <c r="I89" i="16"/>
  <c r="D89" i="16"/>
  <c r="B89" i="16"/>
  <c r="A89" i="16"/>
  <c r="AE88" i="16"/>
  <c r="AD88" i="16"/>
  <c r="AB88" i="16"/>
  <c r="Y88" i="16"/>
  <c r="V88" i="16"/>
  <c r="W88" i="16" s="1"/>
  <c r="X88" i="16" s="1"/>
  <c r="U88" i="16"/>
  <c r="T88" i="16"/>
  <c r="R88" i="16"/>
  <c r="O88" i="16"/>
  <c r="N88" i="16"/>
  <c r="L88" i="16"/>
  <c r="M88" i="16" s="1"/>
  <c r="K88" i="16"/>
  <c r="J88" i="16"/>
  <c r="I88" i="16"/>
  <c r="D88" i="16"/>
  <c r="B88" i="16"/>
  <c r="A88" i="16"/>
  <c r="AE87" i="16"/>
  <c r="AD87" i="16"/>
  <c r="AB87" i="16"/>
  <c r="Y87" i="16"/>
  <c r="V87" i="16"/>
  <c r="U87" i="16"/>
  <c r="W87" i="16" s="1"/>
  <c r="X87" i="16" s="1"/>
  <c r="T87" i="16"/>
  <c r="R87" i="16"/>
  <c r="O87" i="16"/>
  <c r="N87" i="16"/>
  <c r="K87" i="16"/>
  <c r="J87" i="16"/>
  <c r="L87" i="16" s="1"/>
  <c r="M87" i="16" s="1"/>
  <c r="I87" i="16"/>
  <c r="D87" i="16"/>
  <c r="B87" i="16"/>
  <c r="A87" i="16"/>
  <c r="AE86" i="16"/>
  <c r="AD86" i="16"/>
  <c r="AB86" i="16"/>
  <c r="Y86" i="16"/>
  <c r="V86" i="16"/>
  <c r="U86" i="16"/>
  <c r="W86" i="16" s="1"/>
  <c r="X86" i="16" s="1"/>
  <c r="T86" i="16"/>
  <c r="R86" i="16"/>
  <c r="O86" i="16"/>
  <c r="L86" i="16" s="1"/>
  <c r="M86" i="16" s="1"/>
  <c r="Q86" i="16" s="1"/>
  <c r="N86" i="16"/>
  <c r="K86" i="16"/>
  <c r="J86" i="16"/>
  <c r="I86" i="16"/>
  <c r="D86" i="16"/>
  <c r="B86" i="16"/>
  <c r="A86" i="16"/>
  <c r="AE85" i="16"/>
  <c r="AD85" i="16"/>
  <c r="AB85" i="16"/>
  <c r="AA85" i="16"/>
  <c r="Y85" i="16"/>
  <c r="X85" i="16"/>
  <c r="Z85" i="16" s="1"/>
  <c r="W85" i="16"/>
  <c r="V85" i="16"/>
  <c r="U85" i="16"/>
  <c r="T85" i="16"/>
  <c r="R85" i="16"/>
  <c r="O85" i="16"/>
  <c r="N85" i="16"/>
  <c r="K85" i="16"/>
  <c r="J85" i="16"/>
  <c r="L85" i="16" s="1"/>
  <c r="M85" i="16" s="1"/>
  <c r="I85" i="16"/>
  <c r="D85" i="16"/>
  <c r="B85" i="16"/>
  <c r="A85" i="16"/>
  <c r="AE84" i="16"/>
  <c r="AD84" i="16"/>
  <c r="AB84" i="16"/>
  <c r="Y84" i="16"/>
  <c r="V84" i="16"/>
  <c r="U84" i="16"/>
  <c r="W84" i="16" s="1"/>
  <c r="X84" i="16" s="1"/>
  <c r="T84" i="16"/>
  <c r="R84" i="16"/>
  <c r="O84" i="16"/>
  <c r="N84" i="16"/>
  <c r="M84" i="16"/>
  <c r="L84" i="16"/>
  <c r="K84" i="16"/>
  <c r="J84" i="16"/>
  <c r="I84" i="16"/>
  <c r="D84" i="16"/>
  <c r="B84" i="16"/>
  <c r="A84" i="16"/>
  <c r="AE83" i="16"/>
  <c r="AB83" i="16"/>
  <c r="W83" i="16"/>
  <c r="X83" i="16" s="1"/>
  <c r="T83" i="16"/>
  <c r="K83" i="16"/>
  <c r="J83" i="16"/>
  <c r="L83" i="16" s="1"/>
  <c r="I83" i="16"/>
  <c r="AE80" i="16"/>
  <c r="AD80" i="16"/>
  <c r="AB80" i="16"/>
  <c r="Y80" i="16"/>
  <c r="V80" i="16"/>
  <c r="U80" i="16"/>
  <c r="W80" i="16" s="1"/>
  <c r="X80" i="16" s="1"/>
  <c r="AA80" i="16" s="1"/>
  <c r="T80" i="16"/>
  <c r="R80" i="16"/>
  <c r="Q80" i="16"/>
  <c r="P80" i="16"/>
  <c r="O80" i="16"/>
  <c r="L80" i="16" s="1"/>
  <c r="N80" i="16"/>
  <c r="M80" i="16"/>
  <c r="K80" i="16"/>
  <c r="J80" i="16"/>
  <c r="I80" i="16"/>
  <c r="D80" i="16"/>
  <c r="B80" i="16"/>
  <c r="A80" i="16"/>
  <c r="AE79" i="16"/>
  <c r="AD79" i="16"/>
  <c r="AB79" i="16"/>
  <c r="Y79" i="16"/>
  <c r="V79" i="16"/>
  <c r="W79" i="16" s="1"/>
  <c r="X79" i="16" s="1"/>
  <c r="U79" i="16"/>
  <c r="T79" i="16"/>
  <c r="R79" i="16"/>
  <c r="O79" i="16"/>
  <c r="N79" i="16"/>
  <c r="K79" i="16"/>
  <c r="J79" i="16"/>
  <c r="L79" i="16" s="1"/>
  <c r="M79" i="16" s="1"/>
  <c r="I79" i="16"/>
  <c r="D79" i="16"/>
  <c r="B79" i="16"/>
  <c r="A79" i="16"/>
  <c r="AE78" i="16"/>
  <c r="AD78" i="16"/>
  <c r="AB78" i="16"/>
  <c r="Y78" i="16"/>
  <c r="V78" i="16"/>
  <c r="U78" i="16"/>
  <c r="W78" i="16" s="1"/>
  <c r="X78" i="16" s="1"/>
  <c r="T78" i="16"/>
  <c r="R78" i="16"/>
  <c r="O78" i="16"/>
  <c r="N78" i="16"/>
  <c r="K78" i="16"/>
  <c r="J78" i="16"/>
  <c r="L78" i="16" s="1"/>
  <c r="M78" i="16" s="1"/>
  <c r="I78" i="16"/>
  <c r="D78" i="16"/>
  <c r="B78" i="16"/>
  <c r="A78" i="16"/>
  <c r="AE77" i="16"/>
  <c r="AD77" i="16"/>
  <c r="AB77" i="16"/>
  <c r="Y77" i="16"/>
  <c r="V77" i="16"/>
  <c r="U77" i="16"/>
  <c r="W77" i="16" s="1"/>
  <c r="X77" i="16" s="1"/>
  <c r="T77" i="16"/>
  <c r="R77" i="16"/>
  <c r="O77" i="16"/>
  <c r="N77" i="16"/>
  <c r="K77" i="16"/>
  <c r="J77" i="16"/>
  <c r="L77" i="16" s="1"/>
  <c r="M77" i="16" s="1"/>
  <c r="I77" i="16"/>
  <c r="D77" i="16"/>
  <c r="B77" i="16"/>
  <c r="A77" i="16"/>
  <c r="AE76" i="16"/>
  <c r="AD76" i="16"/>
  <c r="AB76" i="16"/>
  <c r="Y76" i="16"/>
  <c r="V76" i="16"/>
  <c r="U76" i="16"/>
  <c r="T76" i="16"/>
  <c r="R76" i="16"/>
  <c r="O76" i="16"/>
  <c r="N76" i="16"/>
  <c r="K76" i="16"/>
  <c r="J76" i="16"/>
  <c r="L76" i="16" s="1"/>
  <c r="M76" i="16" s="1"/>
  <c r="I76" i="16"/>
  <c r="D76" i="16"/>
  <c r="B76" i="16"/>
  <c r="A76" i="16"/>
  <c r="AE75" i="16"/>
  <c r="AD75" i="16"/>
  <c r="AB75" i="16"/>
  <c r="Y75" i="16"/>
  <c r="V75" i="16"/>
  <c r="U75" i="16"/>
  <c r="W75" i="16" s="1"/>
  <c r="X75" i="16" s="1"/>
  <c r="T75" i="16"/>
  <c r="R75" i="16"/>
  <c r="O75" i="16"/>
  <c r="N75" i="16"/>
  <c r="K75" i="16"/>
  <c r="J75" i="16"/>
  <c r="L75" i="16" s="1"/>
  <c r="M75" i="16" s="1"/>
  <c r="P75" i="16" s="1"/>
  <c r="I75" i="16"/>
  <c r="D75" i="16"/>
  <c r="B75" i="16"/>
  <c r="A75" i="16"/>
  <c r="AE74" i="16"/>
  <c r="AD74" i="16"/>
  <c r="AB74" i="16"/>
  <c r="Y74" i="16"/>
  <c r="V74" i="16"/>
  <c r="U74" i="16"/>
  <c r="T74" i="16"/>
  <c r="R74" i="16"/>
  <c r="O74" i="16"/>
  <c r="N74" i="16"/>
  <c r="K74" i="16"/>
  <c r="J74" i="16"/>
  <c r="L74" i="16" s="1"/>
  <c r="M74" i="16" s="1"/>
  <c r="I74" i="16"/>
  <c r="D74" i="16"/>
  <c r="B74" i="16"/>
  <c r="A74" i="16"/>
  <c r="AE73" i="16"/>
  <c r="AD73" i="16"/>
  <c r="AB73" i="16"/>
  <c r="Y73" i="16"/>
  <c r="V73" i="16"/>
  <c r="U73" i="16"/>
  <c r="W73" i="16" s="1"/>
  <c r="X73" i="16" s="1"/>
  <c r="T73" i="16"/>
  <c r="R73" i="16"/>
  <c r="O73" i="16"/>
  <c r="N73" i="16"/>
  <c r="M73" i="16"/>
  <c r="P73" i="16" s="1"/>
  <c r="L73" i="16"/>
  <c r="K73" i="16"/>
  <c r="J73" i="16"/>
  <c r="I73" i="16"/>
  <c r="D73" i="16"/>
  <c r="B73" i="16"/>
  <c r="A73" i="16"/>
  <c r="AE72" i="16"/>
  <c r="AD72" i="16"/>
  <c r="AB72" i="16"/>
  <c r="Y72" i="16"/>
  <c r="V72" i="16"/>
  <c r="U72" i="16"/>
  <c r="W72" i="16" s="1"/>
  <c r="X72" i="16" s="1"/>
  <c r="T72" i="16"/>
  <c r="R72" i="16"/>
  <c r="Q72" i="16"/>
  <c r="O72" i="16"/>
  <c r="N72" i="16"/>
  <c r="K72" i="16"/>
  <c r="J72" i="16"/>
  <c r="L72" i="16" s="1"/>
  <c r="M72" i="16" s="1"/>
  <c r="P72" i="16" s="1"/>
  <c r="I72" i="16"/>
  <c r="D72" i="16"/>
  <c r="B72" i="16"/>
  <c r="A72" i="16"/>
  <c r="AE71" i="16"/>
  <c r="AD71" i="16"/>
  <c r="AB71" i="16"/>
  <c r="Y71" i="16"/>
  <c r="V71" i="16"/>
  <c r="U71" i="16"/>
  <c r="W71" i="16" s="1"/>
  <c r="X71" i="16" s="1"/>
  <c r="AA71" i="16" s="1"/>
  <c r="T71" i="16"/>
  <c r="R71" i="16"/>
  <c r="O71" i="16"/>
  <c r="N71" i="16"/>
  <c r="K71" i="16"/>
  <c r="J71" i="16"/>
  <c r="L71" i="16" s="1"/>
  <c r="M71" i="16" s="1"/>
  <c r="I71" i="16"/>
  <c r="D71" i="16"/>
  <c r="B71" i="16"/>
  <c r="A71" i="16"/>
  <c r="AE70" i="16"/>
  <c r="AD70" i="16"/>
  <c r="AB70" i="16"/>
  <c r="Y70" i="16"/>
  <c r="V70" i="16"/>
  <c r="U70" i="16"/>
  <c r="T70" i="16"/>
  <c r="R70" i="16"/>
  <c r="O70" i="16"/>
  <c r="N70" i="16"/>
  <c r="K70" i="16"/>
  <c r="J70" i="16"/>
  <c r="L70" i="16" s="1"/>
  <c r="M70" i="16" s="1"/>
  <c r="I70" i="16"/>
  <c r="D70" i="16"/>
  <c r="B70" i="16"/>
  <c r="A70" i="16"/>
  <c r="AE69" i="16"/>
  <c r="AD69" i="16"/>
  <c r="AB69" i="16"/>
  <c r="Y69" i="16"/>
  <c r="W69" i="16"/>
  <c r="X69" i="16" s="1"/>
  <c r="V69" i="16"/>
  <c r="U69" i="16"/>
  <c r="T69" i="16"/>
  <c r="R69" i="16"/>
  <c r="O69" i="16"/>
  <c r="N69" i="16"/>
  <c r="L69" i="16"/>
  <c r="M69" i="16" s="1"/>
  <c r="K69" i="16"/>
  <c r="J69" i="16"/>
  <c r="I69" i="16"/>
  <c r="D69" i="16"/>
  <c r="B69" i="16"/>
  <c r="A69" i="16"/>
  <c r="AE68" i="16"/>
  <c r="AD68" i="16"/>
  <c r="AB68" i="16"/>
  <c r="Y68" i="16"/>
  <c r="V68" i="16"/>
  <c r="U68" i="16"/>
  <c r="W68" i="16" s="1"/>
  <c r="X68" i="16" s="1"/>
  <c r="T68" i="16"/>
  <c r="R68" i="16"/>
  <c r="O68" i="16"/>
  <c r="L68" i="16" s="1"/>
  <c r="M68" i="16" s="1"/>
  <c r="Q68" i="16" s="1"/>
  <c r="N68" i="16"/>
  <c r="K68" i="16"/>
  <c r="J68" i="16"/>
  <c r="I68" i="16"/>
  <c r="D68" i="16"/>
  <c r="B68" i="16"/>
  <c r="A68" i="16"/>
  <c r="AE67" i="16"/>
  <c r="AD67" i="16"/>
  <c r="AB67" i="16"/>
  <c r="Y67" i="16"/>
  <c r="V67" i="16"/>
  <c r="U67" i="16"/>
  <c r="W67" i="16" s="1"/>
  <c r="X67" i="16" s="1"/>
  <c r="T67" i="16"/>
  <c r="R67" i="16"/>
  <c r="O67" i="16"/>
  <c r="N67" i="16"/>
  <c r="K67" i="16"/>
  <c r="J67" i="16"/>
  <c r="L67" i="16" s="1"/>
  <c r="M67" i="16" s="1"/>
  <c r="I67" i="16"/>
  <c r="D67" i="16"/>
  <c r="B67" i="16"/>
  <c r="A67" i="16"/>
  <c r="AE66" i="16"/>
  <c r="AD66" i="16"/>
  <c r="AB66" i="16"/>
  <c r="AA66" i="16"/>
  <c r="Y66" i="16"/>
  <c r="V66" i="16"/>
  <c r="U66" i="16"/>
  <c r="W66" i="16" s="1"/>
  <c r="X66" i="16" s="1"/>
  <c r="Z66" i="16" s="1"/>
  <c r="T66" i="16"/>
  <c r="R66" i="16"/>
  <c r="O66" i="16"/>
  <c r="L66" i="16" s="1"/>
  <c r="M66" i="16" s="1"/>
  <c r="Q66" i="16" s="1"/>
  <c r="N66" i="16"/>
  <c r="K66" i="16"/>
  <c r="J66" i="16"/>
  <c r="I66" i="16"/>
  <c r="D66" i="16"/>
  <c r="B66" i="16"/>
  <c r="A66" i="16"/>
  <c r="AE65" i="16"/>
  <c r="AD65" i="16"/>
  <c r="AB65" i="16"/>
  <c r="Y65" i="16"/>
  <c r="V65" i="16"/>
  <c r="U65" i="16"/>
  <c r="W65" i="16" s="1"/>
  <c r="X65" i="16" s="1"/>
  <c r="T65" i="16"/>
  <c r="R65" i="16"/>
  <c r="Q65" i="16"/>
  <c r="O65" i="16"/>
  <c r="N65" i="16"/>
  <c r="K65" i="16"/>
  <c r="J65" i="16"/>
  <c r="L65" i="16" s="1"/>
  <c r="M65" i="16" s="1"/>
  <c r="P65" i="16" s="1"/>
  <c r="I65" i="16"/>
  <c r="D65" i="16"/>
  <c r="B65" i="16"/>
  <c r="A65" i="16"/>
  <c r="AE64" i="16"/>
  <c r="AD64" i="16"/>
  <c r="AB64" i="16"/>
  <c r="Y64" i="16"/>
  <c r="V64" i="16"/>
  <c r="U64" i="16"/>
  <c r="T64" i="16"/>
  <c r="R64" i="16"/>
  <c r="O64" i="16"/>
  <c r="N64" i="16"/>
  <c r="K64" i="16"/>
  <c r="J64" i="16"/>
  <c r="L64" i="16" s="1"/>
  <c r="M64" i="16" s="1"/>
  <c r="I64" i="16"/>
  <c r="D64" i="16"/>
  <c r="B64" i="16"/>
  <c r="A64" i="16"/>
  <c r="AE63" i="16"/>
  <c r="AD63" i="16"/>
  <c r="AB63" i="16"/>
  <c r="Y63" i="16"/>
  <c r="V63" i="16"/>
  <c r="U63" i="16"/>
  <c r="W63" i="16" s="1"/>
  <c r="X63" i="16" s="1"/>
  <c r="T63" i="16"/>
  <c r="R63" i="16"/>
  <c r="O63" i="16"/>
  <c r="N63" i="16"/>
  <c r="L63" i="16"/>
  <c r="M63" i="16" s="1"/>
  <c r="K63" i="16"/>
  <c r="J63" i="16"/>
  <c r="I63" i="16"/>
  <c r="D63" i="16"/>
  <c r="B63" i="16"/>
  <c r="A63" i="16"/>
  <c r="AE62" i="16"/>
  <c r="AD62" i="16"/>
  <c r="AB62" i="16"/>
  <c r="Y62" i="16"/>
  <c r="V62" i="16"/>
  <c r="U62" i="16"/>
  <c r="W62" i="16" s="1"/>
  <c r="X62" i="16" s="1"/>
  <c r="T62" i="16"/>
  <c r="R62" i="16"/>
  <c r="O62" i="16"/>
  <c r="N62" i="16"/>
  <c r="K62" i="16"/>
  <c r="J62" i="16"/>
  <c r="L62" i="16" s="1"/>
  <c r="M62" i="16" s="1"/>
  <c r="I62" i="16"/>
  <c r="D62" i="16"/>
  <c r="B62" i="16"/>
  <c r="A62" i="16"/>
  <c r="AE61" i="16"/>
  <c r="AD61" i="16"/>
  <c r="AB61" i="16"/>
  <c r="Y61" i="16"/>
  <c r="V61" i="16"/>
  <c r="U61" i="16"/>
  <c r="W61" i="16" s="1"/>
  <c r="X61" i="16" s="1"/>
  <c r="T61" i="16"/>
  <c r="R61" i="16"/>
  <c r="O61" i="16"/>
  <c r="N61" i="16"/>
  <c r="K61" i="16"/>
  <c r="J61" i="16"/>
  <c r="L61" i="16" s="1"/>
  <c r="M61" i="16" s="1"/>
  <c r="P61" i="16" s="1"/>
  <c r="I61" i="16"/>
  <c r="D61" i="16"/>
  <c r="B61" i="16"/>
  <c r="A61" i="16"/>
  <c r="AE60" i="16"/>
  <c r="AD60" i="16"/>
  <c r="AB60" i="16"/>
  <c r="Y60" i="16"/>
  <c r="V60" i="16"/>
  <c r="U60" i="16"/>
  <c r="W60" i="16" s="1"/>
  <c r="X60" i="16" s="1"/>
  <c r="T60" i="16"/>
  <c r="R60" i="16"/>
  <c r="O60" i="16"/>
  <c r="N60" i="16"/>
  <c r="K60" i="16"/>
  <c r="J60" i="16"/>
  <c r="L60" i="16" s="1"/>
  <c r="M60" i="16" s="1"/>
  <c r="Q60" i="16" s="1"/>
  <c r="I60" i="16"/>
  <c r="D60" i="16"/>
  <c r="B60" i="16"/>
  <c r="A60" i="16"/>
  <c r="AE59" i="16"/>
  <c r="AD59" i="16"/>
  <c r="AB59" i="16"/>
  <c r="Y59" i="16"/>
  <c r="V59" i="16"/>
  <c r="W59" i="16" s="1"/>
  <c r="X59" i="16" s="1"/>
  <c r="Z59" i="16" s="1"/>
  <c r="U59" i="16"/>
  <c r="T59" i="16"/>
  <c r="R59" i="16"/>
  <c r="O59" i="16"/>
  <c r="N59" i="16"/>
  <c r="L59" i="16"/>
  <c r="M59" i="16" s="1"/>
  <c r="K59" i="16"/>
  <c r="J59" i="16"/>
  <c r="I59" i="16"/>
  <c r="D59" i="16"/>
  <c r="B59" i="16"/>
  <c r="A59" i="16"/>
  <c r="AE58" i="16"/>
  <c r="AD58" i="16"/>
  <c r="AB58" i="16"/>
  <c r="Y58" i="16"/>
  <c r="V58" i="16"/>
  <c r="U58" i="16"/>
  <c r="W58" i="16" s="1"/>
  <c r="X58" i="16" s="1"/>
  <c r="T58" i="16"/>
  <c r="R58" i="16"/>
  <c r="Q58" i="16"/>
  <c r="P58" i="16"/>
  <c r="O58" i="16"/>
  <c r="N58" i="16"/>
  <c r="M58" i="16"/>
  <c r="L58" i="16"/>
  <c r="K58" i="16"/>
  <c r="J58" i="16"/>
  <c r="I58" i="16"/>
  <c r="D58" i="16"/>
  <c r="B58" i="16"/>
  <c r="A58" i="16"/>
  <c r="AE57" i="16"/>
  <c r="AD57" i="16"/>
  <c r="AB57" i="16"/>
  <c r="Y57" i="16"/>
  <c r="V57" i="16"/>
  <c r="W57" i="16" s="1"/>
  <c r="X57" i="16" s="1"/>
  <c r="AA57" i="16" s="1"/>
  <c r="U57" i="16"/>
  <c r="T57" i="16"/>
  <c r="R57" i="16"/>
  <c r="O57" i="16"/>
  <c r="N57" i="16"/>
  <c r="K57" i="16"/>
  <c r="J57" i="16"/>
  <c r="L57" i="16" s="1"/>
  <c r="M57" i="16" s="1"/>
  <c r="I57" i="16"/>
  <c r="D57" i="16"/>
  <c r="B57" i="16"/>
  <c r="A57" i="16"/>
  <c r="AE56" i="16"/>
  <c r="AD56" i="16"/>
  <c r="AB56" i="16"/>
  <c r="Y56" i="16"/>
  <c r="V56" i="16"/>
  <c r="U56" i="16"/>
  <c r="W56" i="16" s="1"/>
  <c r="X56" i="16" s="1"/>
  <c r="AA56" i="16" s="1"/>
  <c r="T56" i="16"/>
  <c r="R56" i="16"/>
  <c r="O56" i="16"/>
  <c r="N56" i="16"/>
  <c r="L56" i="16"/>
  <c r="M56" i="16" s="1"/>
  <c r="K56" i="16"/>
  <c r="J56" i="16"/>
  <c r="I56" i="16"/>
  <c r="D56" i="16"/>
  <c r="B56" i="16"/>
  <c r="A56" i="16"/>
  <c r="AE55" i="16"/>
  <c r="AD55" i="16"/>
  <c r="AB55" i="16"/>
  <c r="Y55" i="16"/>
  <c r="V55" i="16"/>
  <c r="U55" i="16"/>
  <c r="W55" i="16" s="1"/>
  <c r="X55" i="16" s="1"/>
  <c r="T55" i="16"/>
  <c r="R55" i="16"/>
  <c r="Q55" i="16"/>
  <c r="O55" i="16"/>
  <c r="N55" i="16"/>
  <c r="K55" i="16"/>
  <c r="J55" i="16"/>
  <c r="L55" i="16" s="1"/>
  <c r="M55" i="16" s="1"/>
  <c r="P55" i="16" s="1"/>
  <c r="I55" i="16"/>
  <c r="D55" i="16"/>
  <c r="B55" i="16"/>
  <c r="A55" i="16"/>
  <c r="AE54" i="16"/>
  <c r="AD54" i="16"/>
  <c r="AB54" i="16"/>
  <c r="AA54" i="16"/>
  <c r="Z54" i="16"/>
  <c r="Y54" i="16"/>
  <c r="V54" i="16"/>
  <c r="U54" i="16"/>
  <c r="W54" i="16" s="1"/>
  <c r="X54" i="16" s="1"/>
  <c r="T54" i="16"/>
  <c r="R54" i="16"/>
  <c r="O54" i="16"/>
  <c r="N54" i="16"/>
  <c r="K54" i="16"/>
  <c r="J54" i="16"/>
  <c r="L54" i="16" s="1"/>
  <c r="M54" i="16" s="1"/>
  <c r="Q54" i="16" s="1"/>
  <c r="I54" i="16"/>
  <c r="D54" i="16"/>
  <c r="B54" i="16"/>
  <c r="A54" i="16"/>
  <c r="AE53" i="16"/>
  <c r="AD53" i="16"/>
  <c r="AB53" i="16"/>
  <c r="Y53" i="16"/>
  <c r="W53" i="16"/>
  <c r="X53" i="16" s="1"/>
  <c r="V53" i="16"/>
  <c r="U53" i="16"/>
  <c r="T53" i="16"/>
  <c r="R53" i="16"/>
  <c r="O53" i="16"/>
  <c r="N53" i="16"/>
  <c r="M53" i="16"/>
  <c r="P53" i="16" s="1"/>
  <c r="L53" i="16"/>
  <c r="K53" i="16"/>
  <c r="J53" i="16"/>
  <c r="I53" i="16"/>
  <c r="D53" i="16"/>
  <c r="B53" i="16"/>
  <c r="A53" i="16"/>
  <c r="AE52" i="16"/>
  <c r="AD52" i="16"/>
  <c r="AB52" i="16"/>
  <c r="Y52" i="16"/>
  <c r="V52" i="16"/>
  <c r="U52" i="16"/>
  <c r="W52" i="16" s="1"/>
  <c r="X52" i="16" s="1"/>
  <c r="Z52" i="16" s="1"/>
  <c r="T52" i="16"/>
  <c r="R52" i="16"/>
  <c r="O52" i="16"/>
  <c r="N52" i="16"/>
  <c r="K52" i="16"/>
  <c r="J52" i="16"/>
  <c r="L52" i="16" s="1"/>
  <c r="M52" i="16" s="1"/>
  <c r="I52" i="16"/>
  <c r="D52" i="16"/>
  <c r="B52" i="16"/>
  <c r="A52" i="16"/>
  <c r="AE51" i="16"/>
  <c r="AD51" i="16"/>
  <c r="AB51" i="16"/>
  <c r="Y51" i="16"/>
  <c r="V51" i="16"/>
  <c r="U51" i="16"/>
  <c r="W51" i="16" s="1"/>
  <c r="X51" i="16" s="1"/>
  <c r="T51" i="16"/>
  <c r="R51" i="16"/>
  <c r="O51" i="16"/>
  <c r="N51" i="16"/>
  <c r="L51" i="16"/>
  <c r="M51" i="16" s="1"/>
  <c r="K51" i="16"/>
  <c r="J51" i="16"/>
  <c r="I51" i="16"/>
  <c r="D51" i="16"/>
  <c r="B51" i="16"/>
  <c r="A51" i="16"/>
  <c r="AE50" i="16"/>
  <c r="AD50" i="16"/>
  <c r="AB50" i="16"/>
  <c r="Y50" i="16"/>
  <c r="V50" i="16"/>
  <c r="U50" i="16"/>
  <c r="W50" i="16" s="1"/>
  <c r="X50" i="16" s="1"/>
  <c r="AA50" i="16" s="1"/>
  <c r="T50" i="16"/>
  <c r="R50" i="16"/>
  <c r="O50" i="16"/>
  <c r="N50" i="16"/>
  <c r="K50" i="16"/>
  <c r="J50" i="16"/>
  <c r="L50" i="16" s="1"/>
  <c r="M50" i="16" s="1"/>
  <c r="Q50" i="16" s="1"/>
  <c r="I50" i="16"/>
  <c r="D50" i="16"/>
  <c r="B50" i="16"/>
  <c r="A50" i="16"/>
  <c r="AE49" i="16"/>
  <c r="AD49" i="16"/>
  <c r="AB49" i="16"/>
  <c r="AA49" i="16"/>
  <c r="Z49" i="16"/>
  <c r="Y49" i="16"/>
  <c r="V49" i="16"/>
  <c r="U49" i="16"/>
  <c r="W49" i="16" s="1"/>
  <c r="X49" i="16" s="1"/>
  <c r="T49" i="16"/>
  <c r="R49" i="16"/>
  <c r="O49" i="16"/>
  <c r="N49" i="16"/>
  <c r="K49" i="16"/>
  <c r="J49" i="16"/>
  <c r="L49" i="16" s="1"/>
  <c r="M49" i="16" s="1"/>
  <c r="I49" i="16"/>
  <c r="D49" i="16"/>
  <c r="B49" i="16"/>
  <c r="A49" i="16"/>
  <c r="AE48" i="16"/>
  <c r="AD48" i="16"/>
  <c r="AB48" i="16"/>
  <c r="Y48" i="16"/>
  <c r="V48" i="16"/>
  <c r="U48" i="16"/>
  <c r="W48" i="16" s="1"/>
  <c r="X48" i="16" s="1"/>
  <c r="AA48" i="16" s="1"/>
  <c r="T48" i="16"/>
  <c r="R48" i="16"/>
  <c r="O48" i="16"/>
  <c r="L48" i="16" s="1"/>
  <c r="M48" i="16" s="1"/>
  <c r="N48" i="16"/>
  <c r="K48" i="16"/>
  <c r="J48" i="16"/>
  <c r="I48" i="16"/>
  <c r="D48" i="16"/>
  <c r="B48" i="16"/>
  <c r="A48" i="16"/>
  <c r="AE47" i="16"/>
  <c r="AD47" i="16"/>
  <c r="AB47" i="16"/>
  <c r="Y47" i="16"/>
  <c r="V47" i="16"/>
  <c r="W47" i="16" s="1"/>
  <c r="X47" i="16" s="1"/>
  <c r="U47" i="16"/>
  <c r="T47" i="16"/>
  <c r="R47" i="16"/>
  <c r="O47" i="16"/>
  <c r="N47" i="16"/>
  <c r="K47" i="16"/>
  <c r="J47" i="16"/>
  <c r="L47" i="16" s="1"/>
  <c r="M47" i="16" s="1"/>
  <c r="I47" i="16"/>
  <c r="D47" i="16"/>
  <c r="B47" i="16"/>
  <c r="A47" i="16"/>
  <c r="AE46" i="16"/>
  <c r="AB46" i="16"/>
  <c r="W46" i="16"/>
  <c r="T46" i="16"/>
  <c r="R46" i="16"/>
  <c r="K46" i="16"/>
  <c r="J46" i="16"/>
  <c r="L46" i="16" s="1"/>
  <c r="I46" i="16"/>
  <c r="AE43" i="16"/>
  <c r="AD43" i="16"/>
  <c r="AB43" i="16"/>
  <c r="Y43" i="16"/>
  <c r="V43" i="16"/>
  <c r="U43" i="16"/>
  <c r="W43" i="16" s="1"/>
  <c r="X43" i="16" s="1"/>
  <c r="AA43" i="16" s="1"/>
  <c r="T43" i="16"/>
  <c r="R43" i="16"/>
  <c r="Q43" i="16"/>
  <c r="O43" i="16"/>
  <c r="N43" i="16"/>
  <c r="K43" i="16"/>
  <c r="J43" i="16"/>
  <c r="L43" i="16" s="1"/>
  <c r="M43" i="16" s="1"/>
  <c r="P43" i="16" s="1"/>
  <c r="I43" i="16"/>
  <c r="D43" i="16"/>
  <c r="B43" i="16"/>
  <c r="A43" i="16"/>
  <c r="AE42" i="16"/>
  <c r="AD42" i="16"/>
  <c r="AB42" i="16"/>
  <c r="Y42" i="16"/>
  <c r="X42" i="16"/>
  <c r="Z42" i="16" s="1"/>
  <c r="W42" i="16"/>
  <c r="V42" i="16"/>
  <c r="U42" i="16"/>
  <c r="T42" i="16"/>
  <c r="R42" i="16"/>
  <c r="O42" i="16"/>
  <c r="N42" i="16"/>
  <c r="K42" i="16"/>
  <c r="J42" i="16"/>
  <c r="L42" i="16" s="1"/>
  <c r="M42" i="16" s="1"/>
  <c r="I42" i="16"/>
  <c r="D42" i="16"/>
  <c r="B42" i="16"/>
  <c r="A42" i="16"/>
  <c r="AE41" i="16"/>
  <c r="AD41" i="16"/>
  <c r="AB41" i="16"/>
  <c r="Y41" i="16"/>
  <c r="V41" i="16"/>
  <c r="U41" i="16"/>
  <c r="W41" i="16" s="1"/>
  <c r="X41" i="16" s="1"/>
  <c r="T41" i="16"/>
  <c r="R41" i="16"/>
  <c r="O41" i="16"/>
  <c r="N41" i="16"/>
  <c r="K41" i="16"/>
  <c r="J41" i="16"/>
  <c r="I41" i="16"/>
  <c r="D41" i="16"/>
  <c r="B41" i="16"/>
  <c r="A41" i="16"/>
  <c r="AE40" i="16"/>
  <c r="AD40" i="16"/>
  <c r="AB40" i="16"/>
  <c r="AA40" i="16"/>
  <c r="Y40" i="16"/>
  <c r="X40" i="16"/>
  <c r="Z40" i="16" s="1"/>
  <c r="W40" i="16"/>
  <c r="V40" i="16"/>
  <c r="U40" i="16"/>
  <c r="T40" i="16"/>
  <c r="R40" i="16"/>
  <c r="O40" i="16"/>
  <c r="N40" i="16"/>
  <c r="L40" i="16"/>
  <c r="M40" i="16" s="1"/>
  <c r="K40" i="16"/>
  <c r="J40" i="16"/>
  <c r="I40" i="16"/>
  <c r="D40" i="16"/>
  <c r="B40" i="16"/>
  <c r="A40" i="16"/>
  <c r="AE39" i="16"/>
  <c r="AD39" i="16"/>
  <c r="AB39" i="16"/>
  <c r="Y39" i="16"/>
  <c r="V39" i="16"/>
  <c r="U39" i="16"/>
  <c r="W39" i="16" s="1"/>
  <c r="X39" i="16" s="1"/>
  <c r="T39" i="16"/>
  <c r="R39" i="16"/>
  <c r="O39" i="16"/>
  <c r="N39" i="16"/>
  <c r="K39" i="16"/>
  <c r="J39" i="16"/>
  <c r="I39" i="16"/>
  <c r="D39" i="16"/>
  <c r="B39" i="16"/>
  <c r="A39" i="16"/>
  <c r="AE38" i="16"/>
  <c r="AD38" i="16"/>
  <c r="AB38" i="16"/>
  <c r="Y38" i="16"/>
  <c r="X38" i="16"/>
  <c r="AA38" i="16" s="1"/>
  <c r="W38" i="16"/>
  <c r="V38" i="16"/>
  <c r="U38" i="16"/>
  <c r="T38" i="16"/>
  <c r="R38" i="16"/>
  <c r="O38" i="16"/>
  <c r="N38" i="16"/>
  <c r="K38" i="16"/>
  <c r="J38" i="16"/>
  <c r="L38" i="16" s="1"/>
  <c r="M38" i="16" s="1"/>
  <c r="I38" i="16"/>
  <c r="D38" i="16"/>
  <c r="B38" i="16"/>
  <c r="A38" i="16"/>
  <c r="AE37" i="16"/>
  <c r="AD37" i="16"/>
  <c r="AB37" i="16"/>
  <c r="Y37" i="16"/>
  <c r="V37" i="16"/>
  <c r="U37" i="16"/>
  <c r="W37" i="16" s="1"/>
  <c r="X37" i="16" s="1"/>
  <c r="T37" i="16"/>
  <c r="R37" i="16"/>
  <c r="O37" i="16"/>
  <c r="N37" i="16"/>
  <c r="K37" i="16"/>
  <c r="J37" i="16"/>
  <c r="L37" i="16" s="1"/>
  <c r="M37" i="16" s="1"/>
  <c r="I37" i="16"/>
  <c r="D37" i="16"/>
  <c r="B37" i="16"/>
  <c r="A37" i="16"/>
  <c r="AE36" i="16"/>
  <c r="AD36" i="16"/>
  <c r="AB36" i="16"/>
  <c r="Y36" i="16"/>
  <c r="X36" i="16"/>
  <c r="AA36" i="16" s="1"/>
  <c r="W36" i="16"/>
  <c r="V36" i="16"/>
  <c r="U36" i="16"/>
  <c r="T36" i="16"/>
  <c r="R36" i="16"/>
  <c r="O36" i="16"/>
  <c r="N36" i="16"/>
  <c r="K36" i="16"/>
  <c r="J36" i="16"/>
  <c r="L36" i="16" s="1"/>
  <c r="M36" i="16" s="1"/>
  <c r="I36" i="16"/>
  <c r="D36" i="16"/>
  <c r="B36" i="16"/>
  <c r="A36" i="16"/>
  <c r="AE35" i="16"/>
  <c r="AD35" i="16"/>
  <c r="AB35" i="16"/>
  <c r="Y35" i="16"/>
  <c r="V35" i="16"/>
  <c r="U35" i="16"/>
  <c r="W35" i="16" s="1"/>
  <c r="X35" i="16" s="1"/>
  <c r="T35" i="16"/>
  <c r="R35" i="16"/>
  <c r="O35" i="16"/>
  <c r="N35" i="16"/>
  <c r="K35" i="16"/>
  <c r="J35" i="16"/>
  <c r="I35" i="16"/>
  <c r="D35" i="16"/>
  <c r="B35" i="16"/>
  <c r="A35" i="16"/>
  <c r="AE34" i="16"/>
  <c r="AD34" i="16"/>
  <c r="AB34" i="16"/>
  <c r="Y34" i="16"/>
  <c r="X34" i="16"/>
  <c r="AA34" i="16" s="1"/>
  <c r="W34" i="16"/>
  <c r="V34" i="16"/>
  <c r="U34" i="16"/>
  <c r="T34" i="16"/>
  <c r="R34" i="16"/>
  <c r="O34" i="16"/>
  <c r="N34" i="16"/>
  <c r="K34" i="16"/>
  <c r="J34" i="16"/>
  <c r="L34" i="16" s="1"/>
  <c r="M34" i="16" s="1"/>
  <c r="Q34" i="16" s="1"/>
  <c r="I34" i="16"/>
  <c r="D34" i="16"/>
  <c r="B34" i="16"/>
  <c r="A34" i="16"/>
  <c r="AE33" i="16"/>
  <c r="AD33" i="16"/>
  <c r="AB33" i="16"/>
  <c r="AA33" i="16"/>
  <c r="Y33" i="16"/>
  <c r="V33" i="16"/>
  <c r="W33" i="16" s="1"/>
  <c r="X33" i="16" s="1"/>
  <c r="Z33" i="16" s="1"/>
  <c r="U33" i="16"/>
  <c r="T33" i="16"/>
  <c r="R33" i="16"/>
  <c r="O33" i="16"/>
  <c r="N33" i="16"/>
  <c r="K33" i="16"/>
  <c r="J33" i="16"/>
  <c r="I33" i="16"/>
  <c r="D33" i="16"/>
  <c r="B33" i="16"/>
  <c r="A33" i="16"/>
  <c r="AE32" i="16"/>
  <c r="AD32" i="16"/>
  <c r="AB32" i="16"/>
  <c r="Y32" i="16"/>
  <c r="X32" i="16"/>
  <c r="W32" i="16"/>
  <c r="V32" i="16"/>
  <c r="U32" i="16"/>
  <c r="T32" i="16"/>
  <c r="R32" i="16"/>
  <c r="O32" i="16"/>
  <c r="L32" i="16" s="1"/>
  <c r="M32" i="16" s="1"/>
  <c r="P32" i="16" s="1"/>
  <c r="N32" i="16"/>
  <c r="K32" i="16"/>
  <c r="J32" i="16"/>
  <c r="I32" i="16"/>
  <c r="D32" i="16"/>
  <c r="B32" i="16"/>
  <c r="A32" i="16"/>
  <c r="AE31" i="16"/>
  <c r="AD31" i="16"/>
  <c r="AB31" i="16"/>
  <c r="Y31" i="16"/>
  <c r="V31" i="16"/>
  <c r="W31" i="16" s="1"/>
  <c r="X31" i="16" s="1"/>
  <c r="AA31" i="16" s="1"/>
  <c r="U31" i="16"/>
  <c r="T31" i="16"/>
  <c r="R31" i="16"/>
  <c r="O31" i="16"/>
  <c r="N31" i="16"/>
  <c r="K31" i="16"/>
  <c r="J31" i="16"/>
  <c r="L31" i="16" s="1"/>
  <c r="M31" i="16" s="1"/>
  <c r="I31" i="16"/>
  <c r="D31" i="16"/>
  <c r="B31" i="16"/>
  <c r="A31" i="16"/>
  <c r="AE30" i="16"/>
  <c r="AD30" i="16"/>
  <c r="AB30" i="16"/>
  <c r="Y30" i="16"/>
  <c r="X30" i="16"/>
  <c r="AA30" i="16" s="1"/>
  <c r="W30" i="16"/>
  <c r="V30" i="16"/>
  <c r="U30" i="16"/>
  <c r="T30" i="16"/>
  <c r="R30" i="16"/>
  <c r="O30" i="16"/>
  <c r="N30" i="16"/>
  <c r="L30" i="16"/>
  <c r="M30" i="16" s="1"/>
  <c r="K30" i="16"/>
  <c r="J30" i="16"/>
  <c r="I30" i="16"/>
  <c r="D30" i="16"/>
  <c r="B30" i="16"/>
  <c r="A30" i="16"/>
  <c r="AE29" i="16"/>
  <c r="AD29" i="16"/>
  <c r="AB29" i="16"/>
  <c r="Y29" i="16"/>
  <c r="V29" i="16"/>
  <c r="U29" i="16"/>
  <c r="W29" i="16" s="1"/>
  <c r="X29" i="16" s="1"/>
  <c r="T29" i="16"/>
  <c r="R29" i="16"/>
  <c r="O29" i="16"/>
  <c r="N29" i="16"/>
  <c r="K29" i="16"/>
  <c r="J29" i="16"/>
  <c r="L29" i="16" s="1"/>
  <c r="M29" i="16" s="1"/>
  <c r="I29" i="16"/>
  <c r="D29" i="16"/>
  <c r="B29" i="16"/>
  <c r="A29" i="16"/>
  <c r="AE28" i="16"/>
  <c r="AD28" i="16"/>
  <c r="AB28" i="16"/>
  <c r="AA28" i="16"/>
  <c r="Z28" i="16"/>
  <c r="Y28" i="16"/>
  <c r="X28" i="16"/>
  <c r="W28" i="16"/>
  <c r="V28" i="16"/>
  <c r="U28" i="16"/>
  <c r="T28" i="16"/>
  <c r="R28" i="16"/>
  <c r="O28" i="16"/>
  <c r="N28" i="16"/>
  <c r="K28" i="16"/>
  <c r="J28" i="16"/>
  <c r="L28" i="16" s="1"/>
  <c r="M28" i="16" s="1"/>
  <c r="I28" i="16"/>
  <c r="D28" i="16"/>
  <c r="B28" i="16"/>
  <c r="A28" i="16"/>
  <c r="AE27" i="16"/>
  <c r="AD27" i="16"/>
  <c r="AB27" i="16"/>
  <c r="Y27" i="16"/>
  <c r="V27" i="16"/>
  <c r="U27" i="16"/>
  <c r="W27" i="16" s="1"/>
  <c r="X27" i="16" s="1"/>
  <c r="Z27" i="16" s="1"/>
  <c r="T27" i="16"/>
  <c r="R27" i="16"/>
  <c r="Q27" i="16"/>
  <c r="O27" i="16"/>
  <c r="N27" i="16"/>
  <c r="K27" i="16"/>
  <c r="J27" i="16"/>
  <c r="L27" i="16" s="1"/>
  <c r="M27" i="16" s="1"/>
  <c r="P27" i="16" s="1"/>
  <c r="I27" i="16"/>
  <c r="D27" i="16"/>
  <c r="B27" i="16"/>
  <c r="A27" i="16"/>
  <c r="AE26" i="16"/>
  <c r="AD26" i="16"/>
  <c r="AB26" i="16"/>
  <c r="Y26" i="16"/>
  <c r="X26" i="16"/>
  <c r="AA26" i="16" s="1"/>
  <c r="W26" i="16"/>
  <c r="V26" i="16"/>
  <c r="U26" i="16"/>
  <c r="T26" i="16"/>
  <c r="R26" i="16"/>
  <c r="O26" i="16"/>
  <c r="N26" i="16"/>
  <c r="K26" i="16"/>
  <c r="J26" i="16"/>
  <c r="L26" i="16" s="1"/>
  <c r="M26" i="16" s="1"/>
  <c r="I26" i="16"/>
  <c r="D26" i="16"/>
  <c r="B26" i="16"/>
  <c r="A26" i="16"/>
  <c r="AE25" i="16"/>
  <c r="AD25" i="16"/>
  <c r="AB25" i="16"/>
  <c r="Y25" i="16"/>
  <c r="W25" i="16"/>
  <c r="X25" i="16" s="1"/>
  <c r="AA25" i="16" s="1"/>
  <c r="V25" i="16"/>
  <c r="U25" i="16"/>
  <c r="T25" i="16"/>
  <c r="R25" i="16"/>
  <c r="O25" i="16"/>
  <c r="N25" i="16"/>
  <c r="K25" i="16"/>
  <c r="J25" i="16"/>
  <c r="I25" i="16"/>
  <c r="D25" i="16"/>
  <c r="B25" i="16"/>
  <c r="A25" i="16"/>
  <c r="AE24" i="16"/>
  <c r="AD24" i="16"/>
  <c r="AB24" i="16"/>
  <c r="Y24" i="16"/>
  <c r="X24" i="16"/>
  <c r="AA24" i="16" s="1"/>
  <c r="W24" i="16"/>
  <c r="V24" i="16"/>
  <c r="U24" i="16"/>
  <c r="T24" i="16"/>
  <c r="R24" i="16"/>
  <c r="O24" i="16"/>
  <c r="N24" i="16"/>
  <c r="K24" i="16"/>
  <c r="J24" i="16"/>
  <c r="L24" i="16" s="1"/>
  <c r="M24" i="16" s="1"/>
  <c r="I24" i="16"/>
  <c r="D24" i="16"/>
  <c r="B24" i="16"/>
  <c r="A24" i="16"/>
  <c r="AE23" i="16"/>
  <c r="AD23" i="16"/>
  <c r="AB23" i="16"/>
  <c r="Y23" i="16"/>
  <c r="V23" i="16"/>
  <c r="U23" i="16"/>
  <c r="W23" i="16" s="1"/>
  <c r="X23" i="16" s="1"/>
  <c r="T23" i="16"/>
  <c r="R23" i="16"/>
  <c r="O23" i="16"/>
  <c r="N23" i="16"/>
  <c r="K23" i="16"/>
  <c r="J23" i="16"/>
  <c r="I23" i="16"/>
  <c r="D23" i="16"/>
  <c r="B23" i="16"/>
  <c r="A23" i="16"/>
  <c r="AE22" i="16"/>
  <c r="AD22" i="16"/>
  <c r="AB22" i="16"/>
  <c r="AA22" i="16"/>
  <c r="Z22" i="16"/>
  <c r="Y22" i="16"/>
  <c r="X22" i="16"/>
  <c r="W22" i="16"/>
  <c r="V22" i="16"/>
  <c r="U22" i="16"/>
  <c r="T22" i="16"/>
  <c r="R22" i="16"/>
  <c r="O22" i="16"/>
  <c r="N22" i="16"/>
  <c r="K22" i="16"/>
  <c r="J22" i="16"/>
  <c r="L22" i="16" s="1"/>
  <c r="M22" i="16" s="1"/>
  <c r="I22" i="16"/>
  <c r="D22" i="16"/>
  <c r="B22" i="16"/>
  <c r="A22" i="16"/>
  <c r="AE21" i="16"/>
  <c r="AD21" i="16"/>
  <c r="AB21" i="16"/>
  <c r="Y21" i="16"/>
  <c r="V21" i="16"/>
  <c r="U21" i="16"/>
  <c r="W21" i="16" s="1"/>
  <c r="X21" i="16" s="1"/>
  <c r="T21" i="16"/>
  <c r="R21" i="16"/>
  <c r="O21" i="16"/>
  <c r="N21" i="16"/>
  <c r="K21" i="16"/>
  <c r="J21" i="16"/>
  <c r="L21" i="16" s="1"/>
  <c r="M21" i="16" s="1"/>
  <c r="I21" i="16"/>
  <c r="D21" i="16"/>
  <c r="B21" i="16"/>
  <c r="A21" i="16"/>
  <c r="AE20" i="16"/>
  <c r="AD20" i="16"/>
  <c r="AB20" i="16"/>
  <c r="Y20" i="16"/>
  <c r="X20" i="16"/>
  <c r="AA20" i="16" s="1"/>
  <c r="W20" i="16"/>
  <c r="V20" i="16"/>
  <c r="U20" i="16"/>
  <c r="T20" i="16"/>
  <c r="R20" i="16"/>
  <c r="Q20" i="16"/>
  <c r="O20" i="16"/>
  <c r="N20" i="16"/>
  <c r="K20" i="16"/>
  <c r="J20" i="16"/>
  <c r="L20" i="16" s="1"/>
  <c r="M20" i="16" s="1"/>
  <c r="P20" i="16" s="1"/>
  <c r="I20" i="16"/>
  <c r="D20" i="16"/>
  <c r="B20" i="16"/>
  <c r="A20" i="16"/>
  <c r="AE19" i="16"/>
  <c r="AD19" i="16"/>
  <c r="AB19" i="16"/>
  <c r="Y19" i="16"/>
  <c r="V19" i="16"/>
  <c r="U19" i="16"/>
  <c r="W19" i="16" s="1"/>
  <c r="X19" i="16" s="1"/>
  <c r="T19" i="16"/>
  <c r="R19" i="16"/>
  <c r="Q19" i="16"/>
  <c r="O19" i="16"/>
  <c r="N19" i="16"/>
  <c r="K19" i="16"/>
  <c r="J19" i="16"/>
  <c r="L19" i="16" s="1"/>
  <c r="M19" i="16" s="1"/>
  <c r="P19" i="16" s="1"/>
  <c r="I19" i="16"/>
  <c r="D19" i="16"/>
  <c r="B19" i="16"/>
  <c r="A19" i="16"/>
  <c r="AE18" i="16"/>
  <c r="AD18" i="16"/>
  <c r="AB18" i="16"/>
  <c r="Y18" i="16"/>
  <c r="X18" i="16"/>
  <c r="W18" i="16"/>
  <c r="V18" i="16"/>
  <c r="U18" i="16"/>
  <c r="T18" i="16"/>
  <c r="R18" i="16"/>
  <c r="O18" i="16"/>
  <c r="N18" i="16"/>
  <c r="K18" i="16"/>
  <c r="J18" i="16"/>
  <c r="L18" i="16" s="1"/>
  <c r="M18" i="16" s="1"/>
  <c r="I18" i="16"/>
  <c r="D18" i="16"/>
  <c r="B18" i="16"/>
  <c r="A18" i="16"/>
  <c r="AE17" i="16"/>
  <c r="AD17" i="16"/>
  <c r="AB17" i="16"/>
  <c r="Y17" i="16"/>
  <c r="V17" i="16"/>
  <c r="W17" i="16" s="1"/>
  <c r="X17" i="16" s="1"/>
  <c r="U17" i="16"/>
  <c r="T17" i="16"/>
  <c r="R17" i="16"/>
  <c r="O17" i="16"/>
  <c r="N17" i="16"/>
  <c r="K17" i="16"/>
  <c r="J17" i="16"/>
  <c r="I17" i="16"/>
  <c r="D17" i="16"/>
  <c r="B17" i="16"/>
  <c r="A17" i="16"/>
  <c r="AE16" i="16"/>
  <c r="AD16" i="16"/>
  <c r="AB16" i="16"/>
  <c r="Y16" i="16"/>
  <c r="X16" i="16"/>
  <c r="W16" i="16"/>
  <c r="V16" i="16"/>
  <c r="U16" i="16"/>
  <c r="T16" i="16"/>
  <c r="R16" i="16"/>
  <c r="O16" i="16"/>
  <c r="L16" i="16" s="1"/>
  <c r="M16" i="16" s="1"/>
  <c r="Q16" i="16" s="1"/>
  <c r="N16" i="16"/>
  <c r="K16" i="16"/>
  <c r="J16" i="16"/>
  <c r="I16" i="16"/>
  <c r="D16" i="16"/>
  <c r="B16" i="16"/>
  <c r="A16" i="16"/>
  <c r="AE15" i="16"/>
  <c r="AD15" i="16"/>
  <c r="AB15" i="16"/>
  <c r="Y15" i="16"/>
  <c r="W15" i="16"/>
  <c r="X15" i="16" s="1"/>
  <c r="AA15" i="16" s="1"/>
  <c r="V15" i="16"/>
  <c r="U15" i="16"/>
  <c r="T15" i="16"/>
  <c r="R15" i="16"/>
  <c r="O15" i="16"/>
  <c r="N15" i="16"/>
  <c r="K15" i="16"/>
  <c r="J15" i="16"/>
  <c r="L15" i="16" s="1"/>
  <c r="M15" i="16" s="1"/>
  <c r="I15" i="16"/>
  <c r="D15" i="16"/>
  <c r="B15" i="16"/>
  <c r="A15" i="16"/>
  <c r="AE14" i="16"/>
  <c r="AD14" i="16"/>
  <c r="AB14" i="16"/>
  <c r="Y14" i="16"/>
  <c r="X14" i="16"/>
  <c r="AA14" i="16" s="1"/>
  <c r="W14" i="16"/>
  <c r="V14" i="16"/>
  <c r="U14" i="16"/>
  <c r="T14" i="16"/>
  <c r="R14" i="16"/>
  <c r="O14" i="16"/>
  <c r="N14" i="16"/>
  <c r="L14" i="16"/>
  <c r="M14" i="16" s="1"/>
  <c r="K14" i="16"/>
  <c r="J14" i="16"/>
  <c r="I14" i="16"/>
  <c r="D14" i="16"/>
  <c r="B14" i="16"/>
  <c r="A14" i="16"/>
  <c r="AE13" i="16"/>
  <c r="AD13" i="16"/>
  <c r="AB13" i="16"/>
  <c r="Y13" i="16"/>
  <c r="V13" i="16"/>
  <c r="U13" i="16"/>
  <c r="W13" i="16" s="1"/>
  <c r="X13" i="16" s="1"/>
  <c r="T13" i="16"/>
  <c r="R13" i="16"/>
  <c r="O13" i="16"/>
  <c r="N13" i="16"/>
  <c r="K13" i="16"/>
  <c r="J13" i="16"/>
  <c r="L13" i="16" s="1"/>
  <c r="M13" i="16" s="1"/>
  <c r="I13" i="16"/>
  <c r="D13" i="16"/>
  <c r="B13" i="16"/>
  <c r="A13" i="16"/>
  <c r="AE12" i="16"/>
  <c r="AD12" i="16"/>
  <c r="AB12" i="16"/>
  <c r="AA12" i="16"/>
  <c r="Z12" i="16"/>
  <c r="Y12" i="16"/>
  <c r="X12" i="16"/>
  <c r="W12" i="16"/>
  <c r="V12" i="16"/>
  <c r="U12" i="16"/>
  <c r="T12" i="16"/>
  <c r="R12" i="16"/>
  <c r="O12" i="16"/>
  <c r="N12" i="16"/>
  <c r="K12" i="16"/>
  <c r="J12" i="16"/>
  <c r="L12" i="16" s="1"/>
  <c r="M12" i="16" s="1"/>
  <c r="I12" i="16"/>
  <c r="D12" i="16"/>
  <c r="B12" i="16"/>
  <c r="A12" i="16"/>
  <c r="AE11" i="16"/>
  <c r="AD11" i="16"/>
  <c r="AB11" i="16"/>
  <c r="Y11" i="16"/>
  <c r="V11" i="16"/>
  <c r="U11" i="16"/>
  <c r="W11" i="16" s="1"/>
  <c r="X11" i="16" s="1"/>
  <c r="T11" i="16"/>
  <c r="R11" i="16"/>
  <c r="Q11" i="16"/>
  <c r="O11" i="16"/>
  <c r="N11" i="16"/>
  <c r="K11" i="16"/>
  <c r="J11" i="16"/>
  <c r="L11" i="16" s="1"/>
  <c r="M11" i="16" s="1"/>
  <c r="P11" i="16" s="1"/>
  <c r="I11" i="16"/>
  <c r="D11" i="16"/>
  <c r="B11" i="16"/>
  <c r="A11" i="16"/>
  <c r="AE10" i="16"/>
  <c r="AD10" i="16"/>
  <c r="AB10" i="16"/>
  <c r="Y10" i="16"/>
  <c r="X10" i="16"/>
  <c r="W10" i="16"/>
  <c r="V10" i="16"/>
  <c r="U10" i="16"/>
  <c r="T10" i="16"/>
  <c r="R10" i="16"/>
  <c r="O10" i="16"/>
  <c r="N10" i="16"/>
  <c r="K10" i="16"/>
  <c r="J10" i="16"/>
  <c r="L10" i="16" s="1"/>
  <c r="M10" i="16" s="1"/>
  <c r="I10" i="16"/>
  <c r="D10" i="16"/>
  <c r="B10" i="16"/>
  <c r="A10" i="16"/>
  <c r="AE9" i="16"/>
  <c r="Y9" i="16"/>
  <c r="W9" i="16"/>
  <c r="AB9" i="16" s="1"/>
  <c r="T9" i="16"/>
  <c r="N9" i="16"/>
  <c r="L9" i="16"/>
  <c r="R9" i="16" s="1"/>
  <c r="K9" i="16"/>
  <c r="J9" i="16"/>
  <c r="I9" i="16"/>
  <c r="AH6" i="16"/>
  <c r="AE2" i="16"/>
  <c r="AD2" i="16"/>
  <c r="AC2" i="16"/>
  <c r="AB2" i="16"/>
  <c r="AA2" i="16"/>
  <c r="Z2" i="16"/>
  <c r="Y2" i="16"/>
  <c r="X2" i="16"/>
  <c r="W2" i="16"/>
  <c r="V2" i="16"/>
  <c r="U2" i="16"/>
  <c r="T2" i="16"/>
  <c r="S2" i="16"/>
  <c r="R2" i="16"/>
  <c r="Q2" i="16"/>
  <c r="P2" i="16"/>
  <c r="O2" i="16"/>
  <c r="N2" i="16"/>
  <c r="M2" i="16"/>
  <c r="L2" i="16"/>
  <c r="K2" i="16"/>
  <c r="J2" i="16"/>
  <c r="I2" i="16"/>
  <c r="H2" i="16"/>
  <c r="G2" i="16"/>
  <c r="F2" i="16"/>
  <c r="E2" i="16"/>
  <c r="D2" i="16"/>
  <c r="C2" i="16"/>
  <c r="B2" i="16"/>
  <c r="A2" i="16"/>
  <c r="AE1" i="16"/>
  <c r="AD1" i="16"/>
  <c r="AC1" i="16"/>
  <c r="AB1" i="16"/>
  <c r="AA1" i="16"/>
  <c r="Z1" i="16"/>
  <c r="Y1" i="16"/>
  <c r="X1" i="16"/>
  <c r="W1" i="16"/>
  <c r="V1" i="16"/>
  <c r="U1" i="16"/>
  <c r="T1" i="16"/>
  <c r="S1" i="16"/>
  <c r="R1" i="16"/>
  <c r="Q1" i="16"/>
  <c r="P1" i="16"/>
  <c r="O1" i="16"/>
  <c r="N1" i="16"/>
  <c r="M1" i="16"/>
  <c r="L1" i="16"/>
  <c r="K1" i="16"/>
  <c r="J1" i="16"/>
  <c r="I1" i="16"/>
  <c r="H1" i="16"/>
  <c r="G1" i="16"/>
  <c r="F1" i="16"/>
  <c r="E1" i="16"/>
  <c r="D1" i="16"/>
  <c r="C1" i="16"/>
  <c r="B1" i="16"/>
  <c r="A1" i="16"/>
  <c r="AE340" i="15"/>
  <c r="W340" i="15"/>
  <c r="U340" i="15" a="1"/>
  <c r="U340" i="15" s="1"/>
  <c r="P340" i="15"/>
  <c r="AE303" i="15"/>
  <c r="W303" i="15"/>
  <c r="U303" i="15" a="1"/>
  <c r="U303" i="15" s="1"/>
  <c r="P303" i="15"/>
  <c r="AE266" i="15"/>
  <c r="W266" i="15"/>
  <c r="U266" i="15" a="1"/>
  <c r="U266" i="15" s="1"/>
  <c r="P266" i="15"/>
  <c r="AE229" i="15"/>
  <c r="W229" i="15"/>
  <c r="U229" i="15" a="1"/>
  <c r="U229" i="15" s="1"/>
  <c r="P229" i="15"/>
  <c r="AE192" i="15"/>
  <c r="W192" i="15"/>
  <c r="U192" i="15" a="1"/>
  <c r="U192" i="15" s="1"/>
  <c r="P192" i="15"/>
  <c r="AE155" i="15"/>
  <c r="W155" i="15"/>
  <c r="U155" i="15" a="1"/>
  <c r="U155" i="15" s="1"/>
  <c r="P155" i="15"/>
  <c r="AE118" i="15"/>
  <c r="W118" i="15"/>
  <c r="U118" i="15" a="1"/>
  <c r="U118" i="15" s="1"/>
  <c r="P118" i="15"/>
  <c r="AE81" i="15"/>
  <c r="W81" i="15"/>
  <c r="U81" i="15" a="1"/>
  <c r="U81" i="15" s="1"/>
  <c r="P81" i="15"/>
  <c r="AE44" i="15"/>
  <c r="W44" i="15"/>
  <c r="U44" i="15" a="1"/>
  <c r="U44" i="15" s="1"/>
  <c r="P44" i="15"/>
  <c r="AE7" i="15"/>
  <c r="W7" i="15"/>
  <c r="U7" i="15" a="1"/>
  <c r="U7" i="15" s="1"/>
  <c r="P7" i="15"/>
  <c r="AE376" i="15"/>
  <c r="AD376" i="15"/>
  <c r="AB376" i="15"/>
  <c r="Y376" i="15"/>
  <c r="V376" i="15"/>
  <c r="U376" i="15"/>
  <c r="T376" i="15"/>
  <c r="R376" i="15"/>
  <c r="O376" i="15"/>
  <c r="N376" i="15"/>
  <c r="K376" i="15"/>
  <c r="J376" i="15"/>
  <c r="I376" i="15"/>
  <c r="D376" i="15"/>
  <c r="B376" i="15"/>
  <c r="A376" i="15"/>
  <c r="AE375" i="15"/>
  <c r="AD375" i="15"/>
  <c r="AB375" i="15"/>
  <c r="Y375" i="15"/>
  <c r="W375" i="15"/>
  <c r="X375" i="15" s="1"/>
  <c r="V375" i="15"/>
  <c r="U375" i="15"/>
  <c r="T375" i="15"/>
  <c r="R375" i="15"/>
  <c r="O375" i="15"/>
  <c r="N375" i="15"/>
  <c r="L375" i="15"/>
  <c r="M375" i="15" s="1"/>
  <c r="K375" i="15"/>
  <c r="J375" i="15"/>
  <c r="I375" i="15"/>
  <c r="D375" i="15"/>
  <c r="B375" i="15"/>
  <c r="A375" i="15"/>
  <c r="AE374" i="15"/>
  <c r="AD374" i="15"/>
  <c r="AB374" i="15"/>
  <c r="Y374" i="15"/>
  <c r="W374" i="15"/>
  <c r="X374" i="15" s="1"/>
  <c r="V374" i="15"/>
  <c r="U374" i="15"/>
  <c r="T374" i="15"/>
  <c r="R374" i="15"/>
  <c r="O374" i="15"/>
  <c r="N374" i="15"/>
  <c r="K374" i="15"/>
  <c r="J374" i="15"/>
  <c r="L374" i="15" s="1"/>
  <c r="M374" i="15" s="1"/>
  <c r="I374" i="15"/>
  <c r="D374" i="15"/>
  <c r="B374" i="15"/>
  <c r="A374" i="15"/>
  <c r="AE373" i="15"/>
  <c r="AD373" i="15"/>
  <c r="AB373" i="15"/>
  <c r="Y373" i="15"/>
  <c r="W373" i="15"/>
  <c r="X373" i="15" s="1"/>
  <c r="V373" i="15"/>
  <c r="U373" i="15"/>
  <c r="T373" i="15"/>
  <c r="R373" i="15"/>
  <c r="Q373" i="15"/>
  <c r="P373" i="15"/>
  <c r="O373" i="15"/>
  <c r="N373" i="15"/>
  <c r="L373" i="15"/>
  <c r="M373" i="15" s="1"/>
  <c r="K373" i="15"/>
  <c r="J373" i="15"/>
  <c r="I373" i="15"/>
  <c r="D373" i="15"/>
  <c r="B373" i="15"/>
  <c r="A373" i="15"/>
  <c r="AE372" i="15"/>
  <c r="AD372" i="15"/>
  <c r="AB372" i="15"/>
  <c r="AA372" i="15"/>
  <c r="Z372" i="15"/>
  <c r="Y372" i="15"/>
  <c r="W372" i="15"/>
  <c r="X372" i="15" s="1"/>
  <c r="V372" i="15"/>
  <c r="U372" i="15"/>
  <c r="T372" i="15"/>
  <c r="R372" i="15"/>
  <c r="O372" i="15"/>
  <c r="N372" i="15"/>
  <c r="K372" i="15"/>
  <c r="J372" i="15"/>
  <c r="L372" i="15" s="1"/>
  <c r="M372" i="15" s="1"/>
  <c r="I372" i="15"/>
  <c r="D372" i="15"/>
  <c r="B372" i="15"/>
  <c r="A372" i="15"/>
  <c r="AE371" i="15"/>
  <c r="AD371" i="15"/>
  <c r="AB371" i="15"/>
  <c r="Z371" i="15"/>
  <c r="Y371" i="15"/>
  <c r="X371" i="15"/>
  <c r="AA371" i="15" s="1"/>
  <c r="W371" i="15"/>
  <c r="V371" i="15"/>
  <c r="U371" i="15"/>
  <c r="T371" i="15"/>
  <c r="R371" i="15"/>
  <c r="O371" i="15"/>
  <c r="N371" i="15"/>
  <c r="M371" i="15"/>
  <c r="Q371" i="15" s="1"/>
  <c r="L371" i="15"/>
  <c r="K371" i="15"/>
  <c r="J371" i="15"/>
  <c r="I371" i="15"/>
  <c r="D371" i="15"/>
  <c r="B371" i="15"/>
  <c r="A371" i="15"/>
  <c r="AE370" i="15"/>
  <c r="AD370" i="15"/>
  <c r="AB370" i="15"/>
  <c r="Y370" i="15"/>
  <c r="W370" i="15"/>
  <c r="X370" i="15" s="1"/>
  <c r="V370" i="15"/>
  <c r="U370" i="15"/>
  <c r="T370" i="15"/>
  <c r="R370" i="15"/>
  <c r="O370" i="15"/>
  <c r="N370" i="15"/>
  <c r="K370" i="15"/>
  <c r="J370" i="15"/>
  <c r="I370" i="15"/>
  <c r="D370" i="15"/>
  <c r="B370" i="15"/>
  <c r="A370" i="15"/>
  <c r="AE369" i="15"/>
  <c r="AD369" i="15"/>
  <c r="AB369" i="15"/>
  <c r="AA369" i="15"/>
  <c r="Y369" i="15"/>
  <c r="W369" i="15"/>
  <c r="X369" i="15" s="1"/>
  <c r="Z369" i="15" s="1"/>
  <c r="V369" i="15"/>
  <c r="U369" i="15"/>
  <c r="T369" i="15"/>
  <c r="R369" i="15"/>
  <c r="O369" i="15"/>
  <c r="N369" i="15"/>
  <c r="M369" i="15"/>
  <c r="L369" i="15"/>
  <c r="K369" i="15"/>
  <c r="J369" i="15"/>
  <c r="I369" i="15"/>
  <c r="D369" i="15"/>
  <c r="B369" i="15"/>
  <c r="A369" i="15"/>
  <c r="AE368" i="15"/>
  <c r="AD368" i="15"/>
  <c r="AB368" i="15"/>
  <c r="Y368" i="15"/>
  <c r="V368" i="15"/>
  <c r="U368" i="15"/>
  <c r="W368" i="15" s="1"/>
  <c r="X368" i="15" s="1"/>
  <c r="T368" i="15"/>
  <c r="R368" i="15"/>
  <c r="O368" i="15"/>
  <c r="N368" i="15"/>
  <c r="K368" i="15"/>
  <c r="J368" i="15"/>
  <c r="L368" i="15" s="1"/>
  <c r="M368" i="15" s="1"/>
  <c r="I368" i="15"/>
  <c r="D368" i="15"/>
  <c r="B368" i="15"/>
  <c r="A368" i="15"/>
  <c r="AE367" i="15"/>
  <c r="AD367" i="15"/>
  <c r="AB367" i="15"/>
  <c r="Y367" i="15"/>
  <c r="X367" i="15"/>
  <c r="W367" i="15"/>
  <c r="V367" i="15"/>
  <c r="U367" i="15"/>
  <c r="T367" i="15"/>
  <c r="R367" i="15"/>
  <c r="Q367" i="15"/>
  <c r="O367" i="15"/>
  <c r="N367" i="15"/>
  <c r="M367" i="15"/>
  <c r="P367" i="15" s="1"/>
  <c r="L367" i="15"/>
  <c r="K367" i="15"/>
  <c r="J367" i="15"/>
  <c r="I367" i="15"/>
  <c r="D367" i="15"/>
  <c r="B367" i="15"/>
  <c r="A367" i="15"/>
  <c r="AE366" i="15"/>
  <c r="AD366" i="15"/>
  <c r="AB366" i="15"/>
  <c r="AA366" i="15"/>
  <c r="Z366" i="15"/>
  <c r="Y366" i="15"/>
  <c r="V366" i="15"/>
  <c r="U366" i="15"/>
  <c r="W366" i="15" s="1"/>
  <c r="X366" i="15" s="1"/>
  <c r="T366" i="15"/>
  <c r="R366" i="15"/>
  <c r="O366" i="15"/>
  <c r="N366" i="15"/>
  <c r="K366" i="15"/>
  <c r="J366" i="15"/>
  <c r="I366" i="15"/>
  <c r="D366" i="15"/>
  <c r="B366" i="15"/>
  <c r="A366" i="15"/>
  <c r="AE365" i="15"/>
  <c r="AD365" i="15"/>
  <c r="AB365" i="15"/>
  <c r="Y365" i="15"/>
  <c r="W365" i="15"/>
  <c r="X365" i="15" s="1"/>
  <c r="Z365" i="15" s="1"/>
  <c r="V365" i="15"/>
  <c r="U365" i="15"/>
  <c r="T365" i="15"/>
  <c r="R365" i="15"/>
  <c r="O365" i="15"/>
  <c r="N365" i="15"/>
  <c r="L365" i="15"/>
  <c r="M365" i="15" s="1"/>
  <c r="K365" i="15"/>
  <c r="J365" i="15"/>
  <c r="I365" i="15"/>
  <c r="D365" i="15"/>
  <c r="B365" i="15"/>
  <c r="A365" i="15"/>
  <c r="AE364" i="15"/>
  <c r="AD364" i="15"/>
  <c r="AB364" i="15"/>
  <c r="Y364" i="15"/>
  <c r="W364" i="15"/>
  <c r="X364" i="15" s="1"/>
  <c r="V364" i="15"/>
  <c r="U364" i="15"/>
  <c r="T364" i="15"/>
  <c r="R364" i="15"/>
  <c r="O364" i="15"/>
  <c r="N364" i="15"/>
  <c r="K364" i="15"/>
  <c r="J364" i="15"/>
  <c r="I364" i="15"/>
  <c r="D364" i="15"/>
  <c r="B364" i="15"/>
  <c r="A364" i="15"/>
  <c r="AE363" i="15"/>
  <c r="AD363" i="15"/>
  <c r="AB363" i="15"/>
  <c r="Y363" i="15"/>
  <c r="W363" i="15"/>
  <c r="X363" i="15" s="1"/>
  <c r="V363" i="15"/>
  <c r="U363" i="15"/>
  <c r="T363" i="15"/>
  <c r="R363" i="15"/>
  <c r="O363" i="15"/>
  <c r="N363" i="15"/>
  <c r="K363" i="15"/>
  <c r="J363" i="15"/>
  <c r="L363" i="15" s="1"/>
  <c r="M363" i="15" s="1"/>
  <c r="I363" i="15"/>
  <c r="D363" i="15"/>
  <c r="B363" i="15"/>
  <c r="A363" i="15"/>
  <c r="AE362" i="15"/>
  <c r="AD362" i="15"/>
  <c r="AB362" i="15"/>
  <c r="Y362" i="15"/>
  <c r="V362" i="15"/>
  <c r="U362" i="15"/>
  <c r="W362" i="15" s="1"/>
  <c r="X362" i="15" s="1"/>
  <c r="T362" i="15"/>
  <c r="R362" i="15"/>
  <c r="O362" i="15"/>
  <c r="N362" i="15"/>
  <c r="K362" i="15"/>
  <c r="J362" i="15"/>
  <c r="I362" i="15"/>
  <c r="D362" i="15"/>
  <c r="B362" i="15"/>
  <c r="A362" i="15"/>
  <c r="AE361" i="15"/>
  <c r="AD361" i="15"/>
  <c r="AB361" i="15"/>
  <c r="AA361" i="15"/>
  <c r="Y361" i="15"/>
  <c r="W361" i="15"/>
  <c r="X361" i="15" s="1"/>
  <c r="Z361" i="15" s="1"/>
  <c r="V361" i="15"/>
  <c r="U361" i="15"/>
  <c r="T361" i="15"/>
  <c r="R361" i="15"/>
  <c r="Q361" i="15"/>
  <c r="P361" i="15"/>
  <c r="O361" i="15"/>
  <c r="N361" i="15"/>
  <c r="K361" i="15"/>
  <c r="J361" i="15"/>
  <c r="L361" i="15" s="1"/>
  <c r="M361" i="15" s="1"/>
  <c r="I361" i="15"/>
  <c r="D361" i="15"/>
  <c r="B361" i="15"/>
  <c r="A361" i="15"/>
  <c r="AE360" i="15"/>
  <c r="AD360" i="15"/>
  <c r="AB360" i="15"/>
  <c r="AA360" i="15"/>
  <c r="Z360" i="15"/>
  <c r="Y360" i="15"/>
  <c r="W360" i="15"/>
  <c r="X360" i="15" s="1"/>
  <c r="V360" i="15"/>
  <c r="U360" i="15"/>
  <c r="T360" i="15"/>
  <c r="R360" i="15"/>
  <c r="P360" i="15"/>
  <c r="O360" i="15"/>
  <c r="N360" i="15"/>
  <c r="K360" i="15"/>
  <c r="J360" i="15"/>
  <c r="L360" i="15" s="1"/>
  <c r="M360" i="15" s="1"/>
  <c r="Q360" i="15" s="1"/>
  <c r="I360" i="15"/>
  <c r="D360" i="15"/>
  <c r="B360" i="15"/>
  <c r="A360" i="15"/>
  <c r="AE359" i="15"/>
  <c r="AD359" i="15"/>
  <c r="AB359" i="15"/>
  <c r="Y359" i="15"/>
  <c r="X359" i="15"/>
  <c r="W359" i="15"/>
  <c r="V359" i="15"/>
  <c r="U359" i="15"/>
  <c r="T359" i="15"/>
  <c r="R359" i="15"/>
  <c r="O359" i="15"/>
  <c r="N359" i="15"/>
  <c r="M359" i="15"/>
  <c r="L359" i="15"/>
  <c r="K359" i="15"/>
  <c r="J359" i="15"/>
  <c r="I359" i="15"/>
  <c r="D359" i="15"/>
  <c r="B359" i="15"/>
  <c r="A359" i="15"/>
  <c r="AE358" i="15"/>
  <c r="AD358" i="15"/>
  <c r="AB358" i="15"/>
  <c r="Y358" i="15"/>
  <c r="V358" i="15"/>
  <c r="U358" i="15"/>
  <c r="W358" i="15" s="1"/>
  <c r="X358" i="15" s="1"/>
  <c r="Z358" i="15" s="1"/>
  <c r="T358" i="15"/>
  <c r="R358" i="15"/>
  <c r="O358" i="15"/>
  <c r="N358" i="15"/>
  <c r="K358" i="15"/>
  <c r="J358" i="15"/>
  <c r="L358" i="15" s="1"/>
  <c r="M358" i="15" s="1"/>
  <c r="I358" i="15"/>
  <c r="D358" i="15"/>
  <c r="B358" i="15"/>
  <c r="A358" i="15"/>
  <c r="AE357" i="15"/>
  <c r="AD357" i="15"/>
  <c r="AB357" i="15"/>
  <c r="AA357" i="15"/>
  <c r="Z357" i="15"/>
  <c r="Y357" i="15"/>
  <c r="X357" i="15"/>
  <c r="W357" i="15"/>
  <c r="V357" i="15"/>
  <c r="U357" i="15"/>
  <c r="T357" i="15"/>
  <c r="R357" i="15"/>
  <c r="O357" i="15"/>
  <c r="N357" i="15"/>
  <c r="K357" i="15"/>
  <c r="J357" i="15"/>
  <c r="L357" i="15" s="1"/>
  <c r="M357" i="15" s="1"/>
  <c r="I357" i="15"/>
  <c r="D357" i="15"/>
  <c r="B357" i="15"/>
  <c r="A357" i="15"/>
  <c r="AE356" i="15"/>
  <c r="AD356" i="15"/>
  <c r="AB356" i="15"/>
  <c r="Y356" i="15"/>
  <c r="V356" i="15"/>
  <c r="U356" i="15"/>
  <c r="W356" i="15" s="1"/>
  <c r="X356" i="15" s="1"/>
  <c r="T356" i="15"/>
  <c r="R356" i="15"/>
  <c r="O356" i="15"/>
  <c r="N356" i="15"/>
  <c r="K356" i="15"/>
  <c r="J356" i="15"/>
  <c r="I356" i="15"/>
  <c r="D356" i="15"/>
  <c r="B356" i="15"/>
  <c r="A356" i="15"/>
  <c r="AE355" i="15"/>
  <c r="AD355" i="15"/>
  <c r="AB355" i="15"/>
  <c r="Y355" i="15"/>
  <c r="W355" i="15"/>
  <c r="X355" i="15" s="1"/>
  <c r="V355" i="15"/>
  <c r="U355" i="15"/>
  <c r="T355" i="15"/>
  <c r="R355" i="15"/>
  <c r="O355" i="15"/>
  <c r="N355" i="15"/>
  <c r="K355" i="15"/>
  <c r="J355" i="15"/>
  <c r="L355" i="15" s="1"/>
  <c r="M355" i="15" s="1"/>
  <c r="I355" i="15"/>
  <c r="D355" i="15"/>
  <c r="B355" i="15"/>
  <c r="A355" i="15"/>
  <c r="AE354" i="15"/>
  <c r="AD354" i="15"/>
  <c r="AB354" i="15"/>
  <c r="Y354" i="15"/>
  <c r="W354" i="15"/>
  <c r="X354" i="15" s="1"/>
  <c r="AA354" i="15" s="1"/>
  <c r="V354" i="15"/>
  <c r="U354" i="15"/>
  <c r="T354" i="15"/>
  <c r="R354" i="15"/>
  <c r="O354" i="15"/>
  <c r="N354" i="15"/>
  <c r="K354" i="15"/>
  <c r="J354" i="15"/>
  <c r="I354" i="15"/>
  <c r="D354" i="15"/>
  <c r="B354" i="15"/>
  <c r="A354" i="15"/>
  <c r="AE353" i="15"/>
  <c r="AD353" i="15"/>
  <c r="AB353" i="15"/>
  <c r="Y353" i="15"/>
  <c r="X353" i="15"/>
  <c r="W353" i="15"/>
  <c r="V353" i="15"/>
  <c r="U353" i="15"/>
  <c r="T353" i="15"/>
  <c r="R353" i="15"/>
  <c r="O353" i="15"/>
  <c r="N353" i="15"/>
  <c r="K353" i="15"/>
  <c r="J353" i="15"/>
  <c r="L353" i="15" s="1"/>
  <c r="M353" i="15" s="1"/>
  <c r="I353" i="15"/>
  <c r="D353" i="15"/>
  <c r="B353" i="15"/>
  <c r="A353" i="15"/>
  <c r="AE352" i="15"/>
  <c r="AD352" i="15"/>
  <c r="AB352" i="15"/>
  <c r="Y352" i="15"/>
  <c r="V352" i="15"/>
  <c r="U352" i="15"/>
  <c r="W352" i="15" s="1"/>
  <c r="X352" i="15" s="1"/>
  <c r="T352" i="15"/>
  <c r="R352" i="15"/>
  <c r="O352" i="15"/>
  <c r="N352" i="15"/>
  <c r="K352" i="15"/>
  <c r="J352" i="15"/>
  <c r="I352" i="15"/>
  <c r="D352" i="15"/>
  <c r="B352" i="15"/>
  <c r="A352" i="15"/>
  <c r="AE351" i="15"/>
  <c r="AD351" i="15"/>
  <c r="AB351" i="15"/>
  <c r="Y351" i="15"/>
  <c r="W351" i="15"/>
  <c r="X351" i="15" s="1"/>
  <c r="Z351" i="15" s="1"/>
  <c r="V351" i="15"/>
  <c r="U351" i="15"/>
  <c r="T351" i="15"/>
  <c r="R351" i="15"/>
  <c r="Q351" i="15"/>
  <c r="O351" i="15"/>
  <c r="N351" i="15"/>
  <c r="K351" i="15"/>
  <c r="J351" i="15"/>
  <c r="L351" i="15" s="1"/>
  <c r="M351" i="15" s="1"/>
  <c r="P351" i="15" s="1"/>
  <c r="I351" i="15"/>
  <c r="D351" i="15"/>
  <c r="B351" i="15"/>
  <c r="A351" i="15"/>
  <c r="AE350" i="15"/>
  <c r="AD350" i="15"/>
  <c r="AB350" i="15"/>
  <c r="Y350" i="15"/>
  <c r="W350" i="15"/>
  <c r="X350" i="15" s="1"/>
  <c r="V350" i="15"/>
  <c r="U350" i="15"/>
  <c r="T350" i="15"/>
  <c r="R350" i="15"/>
  <c r="O350" i="15"/>
  <c r="N350" i="15"/>
  <c r="K350" i="15"/>
  <c r="J350" i="15"/>
  <c r="I350" i="15"/>
  <c r="D350" i="15"/>
  <c r="B350" i="15"/>
  <c r="A350" i="15"/>
  <c r="AE349" i="15"/>
  <c r="AD349" i="15"/>
  <c r="AB349" i="15"/>
  <c r="Y349" i="15"/>
  <c r="X349" i="15"/>
  <c r="W349" i="15"/>
  <c r="V349" i="15"/>
  <c r="U349" i="15"/>
  <c r="T349" i="15"/>
  <c r="R349" i="15"/>
  <c r="Q349" i="15"/>
  <c r="P349" i="15"/>
  <c r="O349" i="15"/>
  <c r="N349" i="15"/>
  <c r="M349" i="15"/>
  <c r="L349" i="15"/>
  <c r="K349" i="15"/>
  <c r="J349" i="15"/>
  <c r="I349" i="15"/>
  <c r="D349" i="15"/>
  <c r="B349" i="15"/>
  <c r="A349" i="15"/>
  <c r="AE348" i="15"/>
  <c r="AD348" i="15"/>
  <c r="AB348" i="15"/>
  <c r="Y348" i="15"/>
  <c r="V348" i="15"/>
  <c r="W348" i="15" s="1"/>
  <c r="X348" i="15" s="1"/>
  <c r="Z348" i="15" s="1"/>
  <c r="U348" i="15"/>
  <c r="T348" i="15"/>
  <c r="R348" i="15"/>
  <c r="O348" i="15"/>
  <c r="N348" i="15"/>
  <c r="K348" i="15"/>
  <c r="J348" i="15"/>
  <c r="L348" i="15" s="1"/>
  <c r="M348" i="15" s="1"/>
  <c r="I348" i="15"/>
  <c r="D348" i="15"/>
  <c r="B348" i="15"/>
  <c r="A348" i="15"/>
  <c r="AE347" i="15"/>
  <c r="AD347" i="15"/>
  <c r="AB347" i="15"/>
  <c r="AA347" i="15"/>
  <c r="Z347" i="15"/>
  <c r="Y347" i="15"/>
  <c r="W347" i="15"/>
  <c r="X347" i="15" s="1"/>
  <c r="V347" i="15"/>
  <c r="U347" i="15"/>
  <c r="T347" i="15"/>
  <c r="R347" i="15"/>
  <c r="Q347" i="15"/>
  <c r="O347" i="15"/>
  <c r="N347" i="15"/>
  <c r="L347" i="15"/>
  <c r="M347" i="15" s="1"/>
  <c r="P347" i="15" s="1"/>
  <c r="K347" i="15"/>
  <c r="J347" i="15"/>
  <c r="I347" i="15"/>
  <c r="D347" i="15"/>
  <c r="B347" i="15"/>
  <c r="A347" i="15"/>
  <c r="AE346" i="15"/>
  <c r="AD346" i="15"/>
  <c r="AB346" i="15"/>
  <c r="Y346" i="15"/>
  <c r="V346" i="15"/>
  <c r="U346" i="15"/>
  <c r="T346" i="15"/>
  <c r="R346" i="15"/>
  <c r="Q346" i="15"/>
  <c r="P346" i="15"/>
  <c r="O346" i="15"/>
  <c r="N346" i="15"/>
  <c r="K346" i="15"/>
  <c r="J346" i="15"/>
  <c r="L346" i="15" s="1"/>
  <c r="M346" i="15" s="1"/>
  <c r="I346" i="15"/>
  <c r="D346" i="15"/>
  <c r="B346" i="15"/>
  <c r="A346" i="15"/>
  <c r="AE345" i="15"/>
  <c r="AD345" i="15"/>
  <c r="AB345" i="15"/>
  <c r="Y345" i="15"/>
  <c r="W345" i="15"/>
  <c r="X345" i="15" s="1"/>
  <c r="V345" i="15"/>
  <c r="U345" i="15"/>
  <c r="T345" i="15"/>
  <c r="R345" i="15"/>
  <c r="P345" i="15"/>
  <c r="O345" i="15"/>
  <c r="N345" i="15"/>
  <c r="K345" i="15"/>
  <c r="J345" i="15"/>
  <c r="L345" i="15" s="1"/>
  <c r="M345" i="15" s="1"/>
  <c r="Q345" i="15" s="1"/>
  <c r="I345" i="15"/>
  <c r="D345" i="15"/>
  <c r="B345" i="15"/>
  <c r="A345" i="15"/>
  <c r="AE344" i="15"/>
  <c r="AD344" i="15"/>
  <c r="AB344" i="15"/>
  <c r="Z344" i="15"/>
  <c r="Y344" i="15"/>
  <c r="V344" i="15"/>
  <c r="U344" i="15"/>
  <c r="W344" i="15" s="1"/>
  <c r="X344" i="15" s="1"/>
  <c r="AA344" i="15" s="1"/>
  <c r="T344" i="15"/>
  <c r="R344" i="15"/>
  <c r="O344" i="15"/>
  <c r="N344" i="15"/>
  <c r="K344" i="15"/>
  <c r="J344" i="15"/>
  <c r="I344" i="15"/>
  <c r="D344" i="15"/>
  <c r="B344" i="15"/>
  <c r="A344" i="15"/>
  <c r="AE343" i="15"/>
  <c r="AD343" i="15"/>
  <c r="AB343" i="15"/>
  <c r="Y343" i="15"/>
  <c r="W343" i="15"/>
  <c r="X343" i="15" s="1"/>
  <c r="V343" i="15"/>
  <c r="U343" i="15"/>
  <c r="T343" i="15"/>
  <c r="R343" i="15"/>
  <c r="O343" i="15"/>
  <c r="N343" i="15"/>
  <c r="K343" i="15"/>
  <c r="J343" i="15"/>
  <c r="L343" i="15" s="1"/>
  <c r="M343" i="15" s="1"/>
  <c r="I343" i="15"/>
  <c r="D343" i="15"/>
  <c r="B343" i="15"/>
  <c r="A343" i="15"/>
  <c r="AE342" i="15"/>
  <c r="AB342" i="15"/>
  <c r="AA342" i="15"/>
  <c r="Z342" i="15"/>
  <c r="Y342" i="15"/>
  <c r="X342" i="15"/>
  <c r="W342" i="15"/>
  <c r="T342" i="15"/>
  <c r="N342" i="15"/>
  <c r="L342" i="15"/>
  <c r="R342" i="15" s="1"/>
  <c r="K342" i="15"/>
  <c r="J342" i="15"/>
  <c r="I342" i="15"/>
  <c r="AE339" i="15"/>
  <c r="AD339" i="15"/>
  <c r="AB339" i="15"/>
  <c r="Y339" i="15"/>
  <c r="V339" i="15"/>
  <c r="U339" i="15"/>
  <c r="W339" i="15" s="1"/>
  <c r="X339" i="15" s="1"/>
  <c r="T339" i="15"/>
  <c r="R339" i="15"/>
  <c r="O339" i="15"/>
  <c r="N339" i="15"/>
  <c r="L339" i="15"/>
  <c r="M339" i="15" s="1"/>
  <c r="K339" i="15"/>
  <c r="J339" i="15"/>
  <c r="I339" i="15"/>
  <c r="D339" i="15"/>
  <c r="B339" i="15"/>
  <c r="A339" i="15"/>
  <c r="AE338" i="15"/>
  <c r="AD338" i="15"/>
  <c r="AB338" i="15"/>
  <c r="Z338" i="15"/>
  <c r="Y338" i="15"/>
  <c r="X338" i="15"/>
  <c r="AA338" i="15" s="1"/>
  <c r="W338" i="15"/>
  <c r="V338" i="15"/>
  <c r="U338" i="15"/>
  <c r="T338" i="15"/>
  <c r="R338" i="15"/>
  <c r="O338" i="15"/>
  <c r="N338" i="15"/>
  <c r="L338" i="15"/>
  <c r="M338" i="15" s="1"/>
  <c r="K338" i="15"/>
  <c r="J338" i="15"/>
  <c r="I338" i="15"/>
  <c r="D338" i="15"/>
  <c r="B338" i="15"/>
  <c r="A338" i="15"/>
  <c r="AE337" i="15"/>
  <c r="AD337" i="15"/>
  <c r="AB337" i="15"/>
  <c r="Y337" i="15"/>
  <c r="V337" i="15"/>
  <c r="U337" i="15"/>
  <c r="T337" i="15"/>
  <c r="R337" i="15"/>
  <c r="O337" i="15"/>
  <c r="N337" i="15"/>
  <c r="K337" i="15"/>
  <c r="J337" i="15"/>
  <c r="I337" i="15"/>
  <c r="D337" i="15"/>
  <c r="B337" i="15"/>
  <c r="A337" i="15"/>
  <c r="AE336" i="15"/>
  <c r="AD336" i="15"/>
  <c r="AB336" i="15"/>
  <c r="Y336" i="15"/>
  <c r="W336" i="15"/>
  <c r="X336" i="15" s="1"/>
  <c r="V336" i="15"/>
  <c r="U336" i="15"/>
  <c r="T336" i="15"/>
  <c r="R336" i="15"/>
  <c r="O336" i="15"/>
  <c r="N336" i="15"/>
  <c r="L336" i="15"/>
  <c r="M336" i="15" s="1"/>
  <c r="K336" i="15"/>
  <c r="J336" i="15"/>
  <c r="I336" i="15"/>
  <c r="D336" i="15"/>
  <c r="B336" i="15"/>
  <c r="A336" i="15"/>
  <c r="AE335" i="15"/>
  <c r="AD335" i="15"/>
  <c r="AB335" i="15"/>
  <c r="Z335" i="15"/>
  <c r="Y335" i="15"/>
  <c r="X335" i="15"/>
  <c r="AA335" i="15" s="1"/>
  <c r="W335" i="15"/>
  <c r="V335" i="15"/>
  <c r="U335" i="15"/>
  <c r="T335" i="15"/>
  <c r="R335" i="15"/>
  <c r="P335" i="15"/>
  <c r="O335" i="15"/>
  <c r="L335" i="15" s="1"/>
  <c r="M335" i="15" s="1"/>
  <c r="Q335" i="15" s="1"/>
  <c r="N335" i="15"/>
  <c r="K335" i="15"/>
  <c r="J335" i="15"/>
  <c r="I335" i="15"/>
  <c r="D335" i="15"/>
  <c r="B335" i="15"/>
  <c r="A335" i="15"/>
  <c r="AE334" i="15"/>
  <c r="AD334" i="15"/>
  <c r="AB334" i="15"/>
  <c r="Z334" i="15"/>
  <c r="Y334" i="15"/>
  <c r="W334" i="15"/>
  <c r="X334" i="15" s="1"/>
  <c r="AA334" i="15" s="1"/>
  <c r="V334" i="15"/>
  <c r="U334" i="15"/>
  <c r="T334" i="15"/>
  <c r="R334" i="15"/>
  <c r="O334" i="15"/>
  <c r="N334" i="15"/>
  <c r="L334" i="15"/>
  <c r="M334" i="15" s="1"/>
  <c r="K334" i="15"/>
  <c r="J334" i="15"/>
  <c r="I334" i="15"/>
  <c r="D334" i="15"/>
  <c r="B334" i="15"/>
  <c r="A334" i="15"/>
  <c r="AE333" i="15"/>
  <c r="AD333" i="15"/>
  <c r="AB333" i="15"/>
  <c r="Y333" i="15"/>
  <c r="X333" i="15"/>
  <c r="W333" i="15"/>
  <c r="V333" i="15"/>
  <c r="U333" i="15"/>
  <c r="T333" i="15"/>
  <c r="R333" i="15"/>
  <c r="O333" i="15"/>
  <c r="N333" i="15"/>
  <c r="K333" i="15"/>
  <c r="J333" i="15"/>
  <c r="L333" i="15" s="1"/>
  <c r="M333" i="15" s="1"/>
  <c r="I333" i="15"/>
  <c r="D333" i="15"/>
  <c r="B333" i="15"/>
  <c r="A333" i="15"/>
  <c r="AE332" i="15"/>
  <c r="AD332" i="15"/>
  <c r="AB332" i="15"/>
  <c r="Y332" i="15"/>
  <c r="X332" i="15"/>
  <c r="AA332" i="15" s="1"/>
  <c r="W332" i="15"/>
  <c r="V332" i="15"/>
  <c r="U332" i="15"/>
  <c r="T332" i="15"/>
  <c r="R332" i="15"/>
  <c r="O332" i="15"/>
  <c r="N332" i="15"/>
  <c r="M332" i="15"/>
  <c r="L332" i="15"/>
  <c r="K332" i="15"/>
  <c r="J332" i="15"/>
  <c r="I332" i="15"/>
  <c r="D332" i="15"/>
  <c r="B332" i="15"/>
  <c r="A332" i="15"/>
  <c r="AE331" i="15"/>
  <c r="AD331" i="15"/>
  <c r="AB331" i="15"/>
  <c r="Y331" i="15"/>
  <c r="V331" i="15"/>
  <c r="U331" i="15"/>
  <c r="W331" i="15" s="1"/>
  <c r="X331" i="15" s="1"/>
  <c r="AA331" i="15" s="1"/>
  <c r="T331" i="15"/>
  <c r="R331" i="15"/>
  <c r="Q331" i="15"/>
  <c r="P331" i="15"/>
  <c r="O331" i="15"/>
  <c r="L331" i="15" s="1"/>
  <c r="M331" i="15" s="1"/>
  <c r="N331" i="15"/>
  <c r="K331" i="15"/>
  <c r="J331" i="15"/>
  <c r="I331" i="15"/>
  <c r="D331" i="15"/>
  <c r="B331" i="15"/>
  <c r="A331" i="15"/>
  <c r="AE330" i="15"/>
  <c r="AD330" i="15"/>
  <c r="AB330" i="15"/>
  <c r="Y330" i="15"/>
  <c r="X330" i="15"/>
  <c r="W330" i="15"/>
  <c r="V330" i="15"/>
  <c r="U330" i="15"/>
  <c r="T330" i="15"/>
  <c r="R330" i="15"/>
  <c r="Q330" i="15"/>
  <c r="O330" i="15"/>
  <c r="L330" i="15" s="1"/>
  <c r="M330" i="15" s="1"/>
  <c r="P330" i="15" s="1"/>
  <c r="N330" i="15"/>
  <c r="K330" i="15"/>
  <c r="J330" i="15"/>
  <c r="I330" i="15"/>
  <c r="D330" i="15"/>
  <c r="B330" i="15"/>
  <c r="A330" i="15"/>
  <c r="AE329" i="15"/>
  <c r="AD329" i="15"/>
  <c r="AB329" i="15"/>
  <c r="AA329" i="15"/>
  <c r="Z329" i="15"/>
  <c r="Y329" i="15"/>
  <c r="X329" i="15"/>
  <c r="W329" i="15"/>
  <c r="V329" i="15"/>
  <c r="U329" i="15"/>
  <c r="T329" i="15"/>
  <c r="R329" i="15"/>
  <c r="O329" i="15"/>
  <c r="N329" i="15"/>
  <c r="K329" i="15"/>
  <c r="J329" i="15"/>
  <c r="L329" i="15" s="1"/>
  <c r="M329" i="15" s="1"/>
  <c r="I329" i="15"/>
  <c r="D329" i="15"/>
  <c r="B329" i="15"/>
  <c r="A329" i="15"/>
  <c r="AE328" i="15"/>
  <c r="AD328" i="15"/>
  <c r="AB328" i="15"/>
  <c r="Y328" i="15"/>
  <c r="V328" i="15"/>
  <c r="U328" i="15"/>
  <c r="W328" i="15" s="1"/>
  <c r="X328" i="15" s="1"/>
  <c r="AA328" i="15" s="1"/>
  <c r="T328" i="15"/>
  <c r="R328" i="15"/>
  <c r="O328" i="15"/>
  <c r="L328" i="15" s="1"/>
  <c r="M328" i="15" s="1"/>
  <c r="N328" i="15"/>
  <c r="K328" i="15"/>
  <c r="J328" i="15"/>
  <c r="I328" i="15"/>
  <c r="D328" i="15"/>
  <c r="B328" i="15"/>
  <c r="A328" i="15"/>
  <c r="AE327" i="15"/>
  <c r="AD327" i="15"/>
  <c r="AB327" i="15"/>
  <c r="Y327" i="15"/>
  <c r="V327" i="15"/>
  <c r="W327" i="15" s="1"/>
  <c r="X327" i="15" s="1"/>
  <c r="U327" i="15"/>
  <c r="T327" i="15"/>
  <c r="R327" i="15"/>
  <c r="O327" i="15"/>
  <c r="N327" i="15"/>
  <c r="L327" i="15"/>
  <c r="M327" i="15" s="1"/>
  <c r="K327" i="15"/>
  <c r="J327" i="15"/>
  <c r="I327" i="15"/>
  <c r="D327" i="15"/>
  <c r="B327" i="15"/>
  <c r="A327" i="15"/>
  <c r="AE326" i="15"/>
  <c r="AD326" i="15"/>
  <c r="AB326" i="15"/>
  <c r="Y326" i="15"/>
  <c r="V326" i="15"/>
  <c r="U326" i="15"/>
  <c r="W326" i="15" s="1"/>
  <c r="X326" i="15" s="1"/>
  <c r="T326" i="15"/>
  <c r="R326" i="15"/>
  <c r="O326" i="15"/>
  <c r="L326" i="15" s="1"/>
  <c r="M326" i="15" s="1"/>
  <c r="N326" i="15"/>
  <c r="K326" i="15"/>
  <c r="J326" i="15"/>
  <c r="I326" i="15"/>
  <c r="D326" i="15"/>
  <c r="B326" i="15"/>
  <c r="A326" i="15"/>
  <c r="AE325" i="15"/>
  <c r="AD325" i="15"/>
  <c r="AB325" i="15"/>
  <c r="Y325" i="15"/>
  <c r="W325" i="15"/>
  <c r="X325" i="15" s="1"/>
  <c r="V325" i="15"/>
  <c r="U325" i="15"/>
  <c r="T325" i="15"/>
  <c r="R325" i="15"/>
  <c r="O325" i="15"/>
  <c r="N325" i="15"/>
  <c r="K325" i="15"/>
  <c r="J325" i="15"/>
  <c r="L325" i="15" s="1"/>
  <c r="M325" i="15" s="1"/>
  <c r="I325" i="15"/>
  <c r="D325" i="15"/>
  <c r="B325" i="15"/>
  <c r="A325" i="15"/>
  <c r="AE324" i="15"/>
  <c r="AD324" i="15"/>
  <c r="AB324" i="15"/>
  <c r="Z324" i="15"/>
  <c r="Y324" i="15"/>
  <c r="V324" i="15"/>
  <c r="U324" i="15"/>
  <c r="W324" i="15" s="1"/>
  <c r="X324" i="15" s="1"/>
  <c r="AA324" i="15" s="1"/>
  <c r="T324" i="15"/>
  <c r="R324" i="15"/>
  <c r="O324" i="15"/>
  <c r="L324" i="15" s="1"/>
  <c r="M324" i="15" s="1"/>
  <c r="Q324" i="15" s="1"/>
  <c r="N324" i="15"/>
  <c r="K324" i="15"/>
  <c r="J324" i="15"/>
  <c r="I324" i="15"/>
  <c r="D324" i="15"/>
  <c r="B324" i="15"/>
  <c r="A324" i="15"/>
  <c r="AE323" i="15"/>
  <c r="AD323" i="15"/>
  <c r="AB323" i="15"/>
  <c r="Y323" i="15"/>
  <c r="V323" i="15"/>
  <c r="W323" i="15" s="1"/>
  <c r="X323" i="15" s="1"/>
  <c r="U323" i="15"/>
  <c r="T323" i="15"/>
  <c r="R323" i="15"/>
  <c r="O323" i="15"/>
  <c r="N323" i="15"/>
  <c r="K323" i="15"/>
  <c r="J323" i="15"/>
  <c r="L323" i="15" s="1"/>
  <c r="M323" i="15" s="1"/>
  <c r="I323" i="15"/>
  <c r="D323" i="15"/>
  <c r="B323" i="15"/>
  <c r="A323" i="15"/>
  <c r="AE322" i="15"/>
  <c r="AD322" i="15"/>
  <c r="AB322" i="15"/>
  <c r="Y322" i="15"/>
  <c r="X322" i="15"/>
  <c r="W322" i="15"/>
  <c r="V322" i="15"/>
  <c r="U322" i="15"/>
  <c r="T322" i="15"/>
  <c r="R322" i="15"/>
  <c r="O322" i="15"/>
  <c r="N322" i="15"/>
  <c r="L322" i="15"/>
  <c r="M322" i="15" s="1"/>
  <c r="P322" i="15" s="1"/>
  <c r="K322" i="15"/>
  <c r="J322" i="15"/>
  <c r="I322" i="15"/>
  <c r="D322" i="15"/>
  <c r="B322" i="15"/>
  <c r="A322" i="15"/>
  <c r="AE321" i="15"/>
  <c r="AD321" i="15"/>
  <c r="AB321" i="15"/>
  <c r="Y321" i="15"/>
  <c r="V321" i="15"/>
  <c r="U321" i="15"/>
  <c r="W321" i="15" s="1"/>
  <c r="X321" i="15" s="1"/>
  <c r="T321" i="15"/>
  <c r="R321" i="15"/>
  <c r="O321" i="15"/>
  <c r="N321" i="15"/>
  <c r="K321" i="15"/>
  <c r="J321" i="15"/>
  <c r="I321" i="15"/>
  <c r="D321" i="15"/>
  <c r="B321" i="15"/>
  <c r="A321" i="15"/>
  <c r="AE320" i="15"/>
  <c r="AD320" i="15"/>
  <c r="AB320" i="15"/>
  <c r="Y320" i="15"/>
  <c r="W320" i="15"/>
  <c r="X320" i="15" s="1"/>
  <c r="AA320" i="15" s="1"/>
  <c r="V320" i="15"/>
  <c r="U320" i="15"/>
  <c r="T320" i="15"/>
  <c r="R320" i="15"/>
  <c r="O320" i="15"/>
  <c r="L320" i="15" s="1"/>
  <c r="M320" i="15" s="1"/>
  <c r="N320" i="15"/>
  <c r="K320" i="15"/>
  <c r="J320" i="15"/>
  <c r="I320" i="15"/>
  <c r="D320" i="15"/>
  <c r="B320" i="15"/>
  <c r="A320" i="15"/>
  <c r="AE319" i="15"/>
  <c r="AD319" i="15"/>
  <c r="AB319" i="15"/>
  <c r="Y319" i="15"/>
  <c r="V319" i="15"/>
  <c r="W319" i="15" s="1"/>
  <c r="X319" i="15" s="1"/>
  <c r="AA319" i="15" s="1"/>
  <c r="U319" i="15"/>
  <c r="T319" i="15"/>
  <c r="R319" i="15"/>
  <c r="O319" i="15"/>
  <c r="N319" i="15"/>
  <c r="L319" i="15"/>
  <c r="M319" i="15" s="1"/>
  <c r="K319" i="15"/>
  <c r="J319" i="15"/>
  <c r="I319" i="15"/>
  <c r="D319" i="15"/>
  <c r="B319" i="15"/>
  <c r="A319" i="15"/>
  <c r="AE318" i="15"/>
  <c r="AD318" i="15"/>
  <c r="AB318" i="15"/>
  <c r="Y318" i="15"/>
  <c r="W318" i="15"/>
  <c r="X318" i="15" s="1"/>
  <c r="V318" i="15"/>
  <c r="U318" i="15"/>
  <c r="T318" i="15"/>
  <c r="R318" i="15"/>
  <c r="O318" i="15"/>
  <c r="L318" i="15" s="1"/>
  <c r="N318" i="15"/>
  <c r="M318" i="15"/>
  <c r="K318" i="15"/>
  <c r="J318" i="15"/>
  <c r="I318" i="15"/>
  <c r="D318" i="15"/>
  <c r="B318" i="15"/>
  <c r="A318" i="15"/>
  <c r="AE317" i="15"/>
  <c r="AD317" i="15"/>
  <c r="AB317" i="15"/>
  <c r="Y317" i="15"/>
  <c r="W317" i="15"/>
  <c r="X317" i="15" s="1"/>
  <c r="V317" i="15"/>
  <c r="U317" i="15"/>
  <c r="T317" i="15"/>
  <c r="R317" i="15"/>
  <c r="O317" i="15"/>
  <c r="N317" i="15"/>
  <c r="K317" i="15"/>
  <c r="J317" i="15"/>
  <c r="L317" i="15" s="1"/>
  <c r="M317" i="15" s="1"/>
  <c r="I317" i="15"/>
  <c r="D317" i="15"/>
  <c r="B317" i="15"/>
  <c r="A317" i="15"/>
  <c r="AE316" i="15"/>
  <c r="AD316" i="15"/>
  <c r="AB316" i="15"/>
  <c r="Z316" i="15"/>
  <c r="Y316" i="15"/>
  <c r="X316" i="15"/>
  <c r="AA316" i="15" s="1"/>
  <c r="W316" i="15"/>
  <c r="V316" i="15"/>
  <c r="U316" i="15"/>
  <c r="T316" i="15"/>
  <c r="R316" i="15"/>
  <c r="Q316" i="15"/>
  <c r="O316" i="15"/>
  <c r="N316" i="15"/>
  <c r="M316" i="15"/>
  <c r="P316" i="15" s="1"/>
  <c r="L316" i="15"/>
  <c r="K316" i="15"/>
  <c r="J316" i="15"/>
  <c r="I316" i="15"/>
  <c r="D316" i="15"/>
  <c r="B316" i="15"/>
  <c r="A316" i="15"/>
  <c r="AE315" i="15"/>
  <c r="AD315" i="15"/>
  <c r="AB315" i="15"/>
  <c r="Y315" i="15"/>
  <c r="V315" i="15"/>
  <c r="U315" i="15"/>
  <c r="W315" i="15" s="1"/>
  <c r="X315" i="15" s="1"/>
  <c r="T315" i="15"/>
  <c r="R315" i="15"/>
  <c r="O315" i="15"/>
  <c r="N315" i="15"/>
  <c r="K315" i="15"/>
  <c r="J315" i="15"/>
  <c r="L315" i="15" s="1"/>
  <c r="M315" i="15" s="1"/>
  <c r="I315" i="15"/>
  <c r="D315" i="15"/>
  <c r="B315" i="15"/>
  <c r="A315" i="15"/>
  <c r="AE314" i="15"/>
  <c r="AD314" i="15"/>
  <c r="AB314" i="15"/>
  <c r="Y314" i="15"/>
  <c r="W314" i="15"/>
  <c r="X314" i="15" s="1"/>
  <c r="V314" i="15"/>
  <c r="U314" i="15"/>
  <c r="T314" i="15"/>
  <c r="R314" i="15"/>
  <c r="Q314" i="15"/>
  <c r="P314" i="15"/>
  <c r="O314" i="15"/>
  <c r="L314" i="15" s="1"/>
  <c r="M314" i="15" s="1"/>
  <c r="N314" i="15"/>
  <c r="K314" i="15"/>
  <c r="J314" i="15"/>
  <c r="I314" i="15"/>
  <c r="D314" i="15"/>
  <c r="B314" i="15"/>
  <c r="A314" i="15"/>
  <c r="AE313" i="15"/>
  <c r="AD313" i="15"/>
  <c r="AB313" i="15"/>
  <c r="Y313" i="15"/>
  <c r="X313" i="15"/>
  <c r="W313" i="15"/>
  <c r="V313" i="15"/>
  <c r="U313" i="15"/>
  <c r="T313" i="15"/>
  <c r="R313" i="15"/>
  <c r="Q313" i="15"/>
  <c r="P313" i="15"/>
  <c r="O313" i="15"/>
  <c r="N313" i="15"/>
  <c r="L313" i="15"/>
  <c r="M313" i="15" s="1"/>
  <c r="K313" i="15"/>
  <c r="J313" i="15"/>
  <c r="I313" i="15"/>
  <c r="D313" i="15"/>
  <c r="B313" i="15"/>
  <c r="A313" i="15"/>
  <c r="AE312" i="15"/>
  <c r="AD312" i="15"/>
  <c r="AB312" i="15"/>
  <c r="Y312" i="15"/>
  <c r="W312" i="15"/>
  <c r="X312" i="15" s="1"/>
  <c r="V312" i="15"/>
  <c r="U312" i="15"/>
  <c r="T312" i="15"/>
  <c r="R312" i="15"/>
  <c r="Q312" i="15"/>
  <c r="O312" i="15"/>
  <c r="L312" i="15" s="1"/>
  <c r="N312" i="15"/>
  <c r="M312" i="15"/>
  <c r="P312" i="15" s="1"/>
  <c r="K312" i="15"/>
  <c r="J312" i="15"/>
  <c r="I312" i="15"/>
  <c r="D312" i="15"/>
  <c r="B312" i="15"/>
  <c r="A312" i="15"/>
  <c r="AE311" i="15"/>
  <c r="AD311" i="15"/>
  <c r="AB311" i="15"/>
  <c r="AA311" i="15"/>
  <c r="Y311" i="15"/>
  <c r="V311" i="15"/>
  <c r="W311" i="15" s="1"/>
  <c r="X311" i="15" s="1"/>
  <c r="Z311" i="15" s="1"/>
  <c r="U311" i="15"/>
  <c r="T311" i="15"/>
  <c r="R311" i="15"/>
  <c r="O311" i="15"/>
  <c r="N311" i="15"/>
  <c r="K311" i="15"/>
  <c r="J311" i="15"/>
  <c r="L311" i="15" s="1"/>
  <c r="M311" i="15" s="1"/>
  <c r="I311" i="15"/>
  <c r="D311" i="15"/>
  <c r="B311" i="15"/>
  <c r="A311" i="15"/>
  <c r="AE310" i="15"/>
  <c r="AD310" i="15"/>
  <c r="AB310" i="15"/>
  <c r="Y310" i="15"/>
  <c r="V310" i="15"/>
  <c r="U310" i="15"/>
  <c r="W310" i="15" s="1"/>
  <c r="X310" i="15" s="1"/>
  <c r="T310" i="15"/>
  <c r="R310" i="15"/>
  <c r="O310" i="15"/>
  <c r="L310" i="15" s="1"/>
  <c r="N310" i="15"/>
  <c r="M310" i="15"/>
  <c r="K310" i="15"/>
  <c r="J310" i="15"/>
  <c r="I310" i="15"/>
  <c r="D310" i="15"/>
  <c r="B310" i="15"/>
  <c r="A310" i="15"/>
  <c r="AE309" i="15"/>
  <c r="AD309" i="15"/>
  <c r="AB309" i="15"/>
  <c r="Y309" i="15"/>
  <c r="X309" i="15"/>
  <c r="V309" i="15"/>
  <c r="W309" i="15" s="1"/>
  <c r="U309" i="15"/>
  <c r="T309" i="15"/>
  <c r="R309" i="15"/>
  <c r="O309" i="15"/>
  <c r="L309" i="15" s="1"/>
  <c r="M309" i="15" s="1"/>
  <c r="N309" i="15"/>
  <c r="K309" i="15"/>
  <c r="J309" i="15"/>
  <c r="I309" i="15"/>
  <c r="D309" i="15"/>
  <c r="B309" i="15"/>
  <c r="A309" i="15"/>
  <c r="AE308" i="15"/>
  <c r="AD308" i="15"/>
  <c r="AB308" i="15"/>
  <c r="Y308" i="15"/>
  <c r="V308" i="15"/>
  <c r="U308" i="15"/>
  <c r="W308" i="15" s="1"/>
  <c r="X308" i="15" s="1"/>
  <c r="T308" i="15"/>
  <c r="R308" i="15"/>
  <c r="O308" i="15"/>
  <c r="N308" i="15"/>
  <c r="L308" i="15"/>
  <c r="M308" i="15" s="1"/>
  <c r="K308" i="15"/>
  <c r="J308" i="15"/>
  <c r="I308" i="15"/>
  <c r="D308" i="15"/>
  <c r="B308" i="15"/>
  <c r="A308" i="15"/>
  <c r="AE307" i="15"/>
  <c r="AD307" i="15"/>
  <c r="AB307" i="15"/>
  <c r="Y307" i="15"/>
  <c r="V307" i="15"/>
  <c r="U307" i="15"/>
  <c r="W307" i="15" s="1"/>
  <c r="X307" i="15" s="1"/>
  <c r="T307" i="15"/>
  <c r="R307" i="15"/>
  <c r="O307" i="15"/>
  <c r="N307" i="15"/>
  <c r="K307" i="15"/>
  <c r="J307" i="15"/>
  <c r="L307" i="15" s="1"/>
  <c r="M307" i="15" s="1"/>
  <c r="I307" i="15"/>
  <c r="D307" i="15"/>
  <c r="B307" i="15"/>
  <c r="A307" i="15"/>
  <c r="AE306" i="15"/>
  <c r="AD306" i="15"/>
  <c r="AB306" i="15"/>
  <c r="AA306" i="15"/>
  <c r="Z306" i="15"/>
  <c r="Y306" i="15"/>
  <c r="V306" i="15"/>
  <c r="U306" i="15"/>
  <c r="W306" i="15" s="1"/>
  <c r="X306" i="15" s="1"/>
  <c r="T306" i="15"/>
  <c r="R306" i="15"/>
  <c r="O306" i="15"/>
  <c r="N306" i="15"/>
  <c r="K306" i="15"/>
  <c r="J306" i="15"/>
  <c r="I306" i="15"/>
  <c r="D306" i="15"/>
  <c r="B306" i="15"/>
  <c r="A306" i="15"/>
  <c r="AE305" i="15"/>
  <c r="AB305" i="15"/>
  <c r="AA305" i="15"/>
  <c r="Z305" i="15"/>
  <c r="Y305" i="15"/>
  <c r="W305" i="15"/>
  <c r="X305" i="15" s="1"/>
  <c r="T305" i="15"/>
  <c r="N305" i="15"/>
  <c r="M305" i="15"/>
  <c r="L305" i="15"/>
  <c r="R305" i="15" s="1"/>
  <c r="K305" i="15"/>
  <c r="J305" i="15"/>
  <c r="I305" i="15"/>
  <c r="AE302" i="15"/>
  <c r="AD302" i="15"/>
  <c r="AB302" i="15"/>
  <c r="Y302" i="15"/>
  <c r="V302" i="15"/>
  <c r="U302" i="15"/>
  <c r="W302" i="15" s="1"/>
  <c r="X302" i="15" s="1"/>
  <c r="T302" i="15"/>
  <c r="R302" i="15"/>
  <c r="O302" i="15"/>
  <c r="N302" i="15"/>
  <c r="K302" i="15"/>
  <c r="J302" i="15"/>
  <c r="L302" i="15" s="1"/>
  <c r="M302" i="15" s="1"/>
  <c r="I302" i="15"/>
  <c r="D302" i="15"/>
  <c r="B302" i="15"/>
  <c r="A302" i="15"/>
  <c r="AE301" i="15"/>
  <c r="AD301" i="15"/>
  <c r="AB301" i="15"/>
  <c r="Y301" i="15"/>
  <c r="W301" i="15"/>
  <c r="X301" i="15" s="1"/>
  <c r="V301" i="15"/>
  <c r="U301" i="15"/>
  <c r="T301" i="15"/>
  <c r="R301" i="15"/>
  <c r="O301" i="15"/>
  <c r="L301" i="15" s="1"/>
  <c r="M301" i="15" s="1"/>
  <c r="Q301" i="15" s="1"/>
  <c r="N301" i="15"/>
  <c r="K301" i="15"/>
  <c r="J301" i="15"/>
  <c r="I301" i="15"/>
  <c r="D301" i="15"/>
  <c r="B301" i="15"/>
  <c r="A301" i="15"/>
  <c r="AE300" i="15"/>
  <c r="AD300" i="15"/>
  <c r="AB300" i="15"/>
  <c r="Y300" i="15"/>
  <c r="W300" i="15"/>
  <c r="X300" i="15" s="1"/>
  <c r="V300" i="15"/>
  <c r="U300" i="15"/>
  <c r="T300" i="15"/>
  <c r="R300" i="15"/>
  <c r="O300" i="15"/>
  <c r="N300" i="15"/>
  <c r="L300" i="15"/>
  <c r="M300" i="15" s="1"/>
  <c r="K300" i="15"/>
  <c r="J300" i="15"/>
  <c r="I300" i="15"/>
  <c r="D300" i="15"/>
  <c r="B300" i="15"/>
  <c r="A300" i="15"/>
  <c r="AE299" i="15"/>
  <c r="AD299" i="15"/>
  <c r="AB299" i="15"/>
  <c r="Y299" i="15"/>
  <c r="V299" i="15"/>
  <c r="U299" i="15"/>
  <c r="T299" i="15"/>
  <c r="R299" i="15"/>
  <c r="O299" i="15"/>
  <c r="N299" i="15"/>
  <c r="K299" i="15"/>
  <c r="J299" i="15"/>
  <c r="L299" i="15" s="1"/>
  <c r="M299" i="15" s="1"/>
  <c r="I299" i="15"/>
  <c r="D299" i="15"/>
  <c r="B299" i="15"/>
  <c r="A299" i="15"/>
  <c r="AE298" i="15"/>
  <c r="AD298" i="15"/>
  <c r="AB298" i="15"/>
  <c r="Y298" i="15"/>
  <c r="V298" i="15"/>
  <c r="W298" i="15" s="1"/>
  <c r="X298" i="15" s="1"/>
  <c r="U298" i="15"/>
  <c r="T298" i="15"/>
  <c r="R298" i="15"/>
  <c r="O298" i="15"/>
  <c r="N298" i="15"/>
  <c r="K298" i="15"/>
  <c r="J298" i="15"/>
  <c r="L298" i="15" s="1"/>
  <c r="M298" i="15" s="1"/>
  <c r="I298" i="15"/>
  <c r="D298" i="15"/>
  <c r="B298" i="15"/>
  <c r="A298" i="15"/>
  <c r="AE297" i="15"/>
  <c r="AD297" i="15"/>
  <c r="AB297" i="15"/>
  <c r="Z297" i="15"/>
  <c r="Y297" i="15"/>
  <c r="V297" i="15"/>
  <c r="U297" i="15"/>
  <c r="W297" i="15" s="1"/>
  <c r="X297" i="15" s="1"/>
  <c r="AA297" i="15" s="1"/>
  <c r="T297" i="15"/>
  <c r="R297" i="15"/>
  <c r="O297" i="15"/>
  <c r="N297" i="15"/>
  <c r="K297" i="15"/>
  <c r="J297" i="15"/>
  <c r="I297" i="15"/>
  <c r="D297" i="15"/>
  <c r="B297" i="15"/>
  <c r="A297" i="15"/>
  <c r="AE296" i="15"/>
  <c r="AD296" i="15"/>
  <c r="AB296" i="15"/>
  <c r="Y296" i="15"/>
  <c r="V296" i="15"/>
  <c r="U296" i="15"/>
  <c r="W296" i="15" s="1"/>
  <c r="X296" i="15" s="1"/>
  <c r="T296" i="15"/>
  <c r="R296" i="15"/>
  <c r="O296" i="15"/>
  <c r="N296" i="15"/>
  <c r="K296" i="15"/>
  <c r="J296" i="15"/>
  <c r="I296" i="15"/>
  <c r="D296" i="15"/>
  <c r="B296" i="15"/>
  <c r="A296" i="15"/>
  <c r="AE295" i="15"/>
  <c r="AD295" i="15"/>
  <c r="AB295" i="15"/>
  <c r="AA295" i="15"/>
  <c r="Z295" i="15"/>
  <c r="Y295" i="15"/>
  <c r="X295" i="15"/>
  <c r="W295" i="15"/>
  <c r="V295" i="15"/>
  <c r="U295" i="15"/>
  <c r="T295" i="15"/>
  <c r="R295" i="15"/>
  <c r="O295" i="15"/>
  <c r="N295" i="15"/>
  <c r="K295" i="15"/>
  <c r="J295" i="15"/>
  <c r="L295" i="15" s="1"/>
  <c r="M295" i="15" s="1"/>
  <c r="I295" i="15"/>
  <c r="D295" i="15"/>
  <c r="B295" i="15"/>
  <c r="A295" i="15"/>
  <c r="AE294" i="15"/>
  <c r="AD294" i="15"/>
  <c r="AB294" i="15"/>
  <c r="Y294" i="15"/>
  <c r="V294" i="15"/>
  <c r="W294" i="15" s="1"/>
  <c r="X294" i="15" s="1"/>
  <c r="U294" i="15"/>
  <c r="T294" i="15"/>
  <c r="R294" i="15"/>
  <c r="O294" i="15"/>
  <c r="N294" i="15"/>
  <c r="L294" i="15"/>
  <c r="M294" i="15" s="1"/>
  <c r="K294" i="15"/>
  <c r="J294" i="15"/>
  <c r="I294" i="15"/>
  <c r="D294" i="15"/>
  <c r="B294" i="15"/>
  <c r="A294" i="15"/>
  <c r="AE293" i="15"/>
  <c r="AD293" i="15"/>
  <c r="AB293" i="15"/>
  <c r="Y293" i="15"/>
  <c r="V293" i="15"/>
  <c r="U293" i="15"/>
  <c r="W293" i="15" s="1"/>
  <c r="X293" i="15" s="1"/>
  <c r="T293" i="15"/>
  <c r="R293" i="15"/>
  <c r="O293" i="15"/>
  <c r="N293" i="15"/>
  <c r="M293" i="15"/>
  <c r="L293" i="15"/>
  <c r="K293" i="15"/>
  <c r="J293" i="15"/>
  <c r="I293" i="15"/>
  <c r="D293" i="15"/>
  <c r="B293" i="15"/>
  <c r="A293" i="15"/>
  <c r="AE292" i="15"/>
  <c r="AD292" i="15"/>
  <c r="AB292" i="15"/>
  <c r="Y292" i="15"/>
  <c r="V292" i="15"/>
  <c r="W292" i="15" s="1"/>
  <c r="X292" i="15" s="1"/>
  <c r="U292" i="15"/>
  <c r="T292" i="15"/>
  <c r="R292" i="15"/>
  <c r="Q292" i="15"/>
  <c r="P292" i="15"/>
  <c r="O292" i="15"/>
  <c r="N292" i="15"/>
  <c r="L292" i="15"/>
  <c r="M292" i="15" s="1"/>
  <c r="K292" i="15"/>
  <c r="J292" i="15"/>
  <c r="I292" i="15"/>
  <c r="D292" i="15"/>
  <c r="B292" i="15"/>
  <c r="A292" i="15"/>
  <c r="AE291" i="15"/>
  <c r="AD291" i="15"/>
  <c r="AB291" i="15"/>
  <c r="Z291" i="15"/>
  <c r="Y291" i="15"/>
  <c r="V291" i="15"/>
  <c r="U291" i="15"/>
  <c r="W291" i="15" s="1"/>
  <c r="X291" i="15" s="1"/>
  <c r="AA291" i="15" s="1"/>
  <c r="T291" i="15"/>
  <c r="R291" i="15"/>
  <c r="O291" i="15"/>
  <c r="N291" i="15"/>
  <c r="K291" i="15"/>
  <c r="J291" i="15"/>
  <c r="L291" i="15" s="1"/>
  <c r="M291" i="15" s="1"/>
  <c r="I291" i="15"/>
  <c r="D291" i="15"/>
  <c r="B291" i="15"/>
  <c r="A291" i="15"/>
  <c r="AE290" i="15"/>
  <c r="AD290" i="15"/>
  <c r="AB290" i="15"/>
  <c r="AA290" i="15"/>
  <c r="Y290" i="15"/>
  <c r="V290" i="15"/>
  <c r="U290" i="15"/>
  <c r="W290" i="15" s="1"/>
  <c r="X290" i="15" s="1"/>
  <c r="Z290" i="15" s="1"/>
  <c r="T290" i="15"/>
  <c r="R290" i="15"/>
  <c r="O290" i="15"/>
  <c r="L290" i="15" s="1"/>
  <c r="N290" i="15"/>
  <c r="M290" i="15"/>
  <c r="K290" i="15"/>
  <c r="J290" i="15"/>
  <c r="I290" i="15"/>
  <c r="D290" i="15"/>
  <c r="B290" i="15"/>
  <c r="A290" i="15"/>
  <c r="AE289" i="15"/>
  <c r="AD289" i="15"/>
  <c r="AB289" i="15"/>
  <c r="Y289" i="15"/>
  <c r="W289" i="15"/>
  <c r="X289" i="15" s="1"/>
  <c r="V289" i="15"/>
  <c r="U289" i="15"/>
  <c r="T289" i="15"/>
  <c r="R289" i="15"/>
  <c r="O289" i="15"/>
  <c r="N289" i="15"/>
  <c r="K289" i="15"/>
  <c r="J289" i="15"/>
  <c r="L289" i="15" s="1"/>
  <c r="M289" i="15" s="1"/>
  <c r="I289" i="15"/>
  <c r="D289" i="15"/>
  <c r="B289" i="15"/>
  <c r="A289" i="15"/>
  <c r="AE288" i="15"/>
  <c r="AD288" i="15"/>
  <c r="AB288" i="15"/>
  <c r="AA288" i="15"/>
  <c r="Y288" i="15"/>
  <c r="X288" i="15"/>
  <c r="Z288" i="15" s="1"/>
  <c r="W288" i="15"/>
  <c r="V288" i="15"/>
  <c r="U288" i="15"/>
  <c r="T288" i="15"/>
  <c r="R288" i="15"/>
  <c r="O288" i="15"/>
  <c r="N288" i="15"/>
  <c r="K288" i="15"/>
  <c r="J288" i="15"/>
  <c r="I288" i="15"/>
  <c r="D288" i="15"/>
  <c r="B288" i="15"/>
  <c r="A288" i="15"/>
  <c r="AE287" i="15"/>
  <c r="AD287" i="15"/>
  <c r="AB287" i="15"/>
  <c r="Y287" i="15"/>
  <c r="V287" i="15"/>
  <c r="W287" i="15" s="1"/>
  <c r="X287" i="15" s="1"/>
  <c r="Z287" i="15" s="1"/>
  <c r="U287" i="15"/>
  <c r="T287" i="15"/>
  <c r="R287" i="15"/>
  <c r="O287" i="15"/>
  <c r="L287" i="15" s="1"/>
  <c r="M287" i="15" s="1"/>
  <c r="N287" i="15"/>
  <c r="K287" i="15"/>
  <c r="J287" i="15"/>
  <c r="I287" i="15"/>
  <c r="D287" i="15"/>
  <c r="B287" i="15"/>
  <c r="A287" i="15"/>
  <c r="AE286" i="15"/>
  <c r="AD286" i="15"/>
  <c r="AB286" i="15"/>
  <c r="Y286" i="15"/>
  <c r="V286" i="15"/>
  <c r="U286" i="15"/>
  <c r="W286" i="15" s="1"/>
  <c r="X286" i="15" s="1"/>
  <c r="Z286" i="15" s="1"/>
  <c r="T286" i="15"/>
  <c r="R286" i="15"/>
  <c r="O286" i="15"/>
  <c r="N286" i="15"/>
  <c r="L286" i="15"/>
  <c r="M286" i="15" s="1"/>
  <c r="K286" i="15"/>
  <c r="J286" i="15"/>
  <c r="I286" i="15"/>
  <c r="D286" i="15"/>
  <c r="B286" i="15"/>
  <c r="A286" i="15"/>
  <c r="AE285" i="15"/>
  <c r="AD285" i="15"/>
  <c r="AB285" i="15"/>
  <c r="Y285" i="15"/>
  <c r="V285" i="15"/>
  <c r="U285" i="15"/>
  <c r="T285" i="15"/>
  <c r="R285" i="15"/>
  <c r="O285" i="15"/>
  <c r="N285" i="15"/>
  <c r="L285" i="15"/>
  <c r="M285" i="15" s="1"/>
  <c r="Q285" i="15" s="1"/>
  <c r="K285" i="15"/>
  <c r="J285" i="15"/>
  <c r="I285" i="15"/>
  <c r="D285" i="15"/>
  <c r="B285" i="15"/>
  <c r="A285" i="15"/>
  <c r="AE284" i="15"/>
  <c r="AD284" i="15"/>
  <c r="AB284" i="15"/>
  <c r="Y284" i="15"/>
  <c r="W284" i="15"/>
  <c r="X284" i="15" s="1"/>
  <c r="V284" i="15"/>
  <c r="U284" i="15"/>
  <c r="T284" i="15"/>
  <c r="R284" i="15"/>
  <c r="O284" i="15"/>
  <c r="N284" i="15"/>
  <c r="M284" i="15"/>
  <c r="L284" i="15"/>
  <c r="K284" i="15"/>
  <c r="J284" i="15"/>
  <c r="I284" i="15"/>
  <c r="D284" i="15"/>
  <c r="B284" i="15"/>
  <c r="A284" i="15"/>
  <c r="AE283" i="15"/>
  <c r="AD283" i="15"/>
  <c r="AB283" i="15"/>
  <c r="Y283" i="15"/>
  <c r="W283" i="15"/>
  <c r="X283" i="15" s="1"/>
  <c r="AA283" i="15" s="1"/>
  <c r="V283" i="15"/>
  <c r="U283" i="15"/>
  <c r="T283" i="15"/>
  <c r="R283" i="15"/>
  <c r="O283" i="15"/>
  <c r="N283" i="15"/>
  <c r="K283" i="15"/>
  <c r="J283" i="15"/>
  <c r="L283" i="15" s="1"/>
  <c r="M283" i="15" s="1"/>
  <c r="I283" i="15"/>
  <c r="D283" i="15"/>
  <c r="B283" i="15"/>
  <c r="A283" i="15"/>
  <c r="AE282" i="15"/>
  <c r="AD282" i="15"/>
  <c r="AB282" i="15"/>
  <c r="Y282" i="15"/>
  <c r="V282" i="15"/>
  <c r="U282" i="15"/>
  <c r="W282" i="15" s="1"/>
  <c r="X282" i="15" s="1"/>
  <c r="T282" i="15"/>
  <c r="R282" i="15"/>
  <c r="O282" i="15"/>
  <c r="N282" i="15"/>
  <c r="K282" i="15"/>
  <c r="J282" i="15"/>
  <c r="L282" i="15" s="1"/>
  <c r="M282" i="15" s="1"/>
  <c r="I282" i="15"/>
  <c r="D282" i="15"/>
  <c r="B282" i="15"/>
  <c r="A282" i="15"/>
  <c r="AE281" i="15"/>
  <c r="AD281" i="15"/>
  <c r="AB281" i="15"/>
  <c r="Y281" i="15"/>
  <c r="X281" i="15"/>
  <c r="V281" i="15"/>
  <c r="U281" i="15"/>
  <c r="W281" i="15" s="1"/>
  <c r="T281" i="15"/>
  <c r="R281" i="15"/>
  <c r="O281" i="15"/>
  <c r="N281" i="15"/>
  <c r="K281" i="15"/>
  <c r="J281" i="15"/>
  <c r="I281" i="15"/>
  <c r="D281" i="15"/>
  <c r="B281" i="15"/>
  <c r="A281" i="15"/>
  <c r="AE280" i="15"/>
  <c r="AD280" i="15"/>
  <c r="AB280" i="15"/>
  <c r="AA280" i="15"/>
  <c r="Y280" i="15"/>
  <c r="W280" i="15"/>
  <c r="X280" i="15" s="1"/>
  <c r="Z280" i="15" s="1"/>
  <c r="V280" i="15"/>
  <c r="U280" i="15"/>
  <c r="T280" i="15"/>
  <c r="R280" i="15"/>
  <c r="O280" i="15"/>
  <c r="N280" i="15"/>
  <c r="K280" i="15"/>
  <c r="J280" i="15"/>
  <c r="I280" i="15"/>
  <c r="D280" i="15"/>
  <c r="B280" i="15"/>
  <c r="A280" i="15"/>
  <c r="AE279" i="15"/>
  <c r="AD279" i="15"/>
  <c r="AB279" i="15"/>
  <c r="Y279" i="15"/>
  <c r="V279" i="15"/>
  <c r="W279" i="15" s="1"/>
  <c r="X279" i="15" s="1"/>
  <c r="U279" i="15"/>
  <c r="T279" i="15"/>
  <c r="R279" i="15"/>
  <c r="O279" i="15"/>
  <c r="L279" i="15" s="1"/>
  <c r="N279" i="15"/>
  <c r="M279" i="15"/>
  <c r="K279" i="15"/>
  <c r="J279" i="15"/>
  <c r="I279" i="15"/>
  <c r="D279" i="15"/>
  <c r="B279" i="15"/>
  <c r="A279" i="15"/>
  <c r="AE278" i="15"/>
  <c r="AD278" i="15"/>
  <c r="AB278" i="15"/>
  <c r="Y278" i="15"/>
  <c r="W278" i="15"/>
  <c r="X278" i="15" s="1"/>
  <c r="V278" i="15"/>
  <c r="U278" i="15"/>
  <c r="T278" i="15"/>
  <c r="R278" i="15"/>
  <c r="O278" i="15"/>
  <c r="N278" i="15"/>
  <c r="M278" i="15"/>
  <c r="L278" i="15"/>
  <c r="K278" i="15"/>
  <c r="J278" i="15"/>
  <c r="I278" i="15"/>
  <c r="D278" i="15"/>
  <c r="B278" i="15"/>
  <c r="A278" i="15"/>
  <c r="AE277" i="15"/>
  <c r="AD277" i="15"/>
  <c r="AB277" i="15"/>
  <c r="Y277" i="15"/>
  <c r="V277" i="15"/>
  <c r="U277" i="15"/>
  <c r="W277" i="15" s="1"/>
  <c r="X277" i="15" s="1"/>
  <c r="T277" i="15"/>
  <c r="R277" i="15"/>
  <c r="O277" i="15"/>
  <c r="L277" i="15" s="1"/>
  <c r="M277" i="15" s="1"/>
  <c r="N277" i="15"/>
  <c r="K277" i="15"/>
  <c r="J277" i="15"/>
  <c r="I277" i="15"/>
  <c r="D277" i="15"/>
  <c r="B277" i="15"/>
  <c r="A277" i="15"/>
  <c r="AE276" i="15"/>
  <c r="AD276" i="15"/>
  <c r="AB276" i="15"/>
  <c r="Y276" i="15"/>
  <c r="V276" i="15"/>
  <c r="W276" i="15" s="1"/>
  <c r="X276" i="15" s="1"/>
  <c r="U276" i="15"/>
  <c r="T276" i="15"/>
  <c r="R276" i="15"/>
  <c r="Q276" i="15"/>
  <c r="O276" i="15"/>
  <c r="N276" i="15"/>
  <c r="K276" i="15"/>
  <c r="J276" i="15"/>
  <c r="L276" i="15" s="1"/>
  <c r="M276" i="15" s="1"/>
  <c r="P276" i="15" s="1"/>
  <c r="I276" i="15"/>
  <c r="D276" i="15"/>
  <c r="B276" i="15"/>
  <c r="A276" i="15"/>
  <c r="AE275" i="15"/>
  <c r="AD275" i="15"/>
  <c r="AB275" i="15"/>
  <c r="AA275" i="15"/>
  <c r="Y275" i="15"/>
  <c r="X275" i="15"/>
  <c r="Z275" i="15" s="1"/>
  <c r="W275" i="15"/>
  <c r="V275" i="15"/>
  <c r="U275" i="15"/>
  <c r="T275" i="15"/>
  <c r="R275" i="15"/>
  <c r="O275" i="15"/>
  <c r="N275" i="15"/>
  <c r="K275" i="15"/>
  <c r="J275" i="15"/>
  <c r="L275" i="15" s="1"/>
  <c r="M275" i="15" s="1"/>
  <c r="I275" i="15"/>
  <c r="D275" i="15"/>
  <c r="B275" i="15"/>
  <c r="A275" i="15"/>
  <c r="AE274" i="15"/>
  <c r="AD274" i="15"/>
  <c r="AB274" i="15"/>
  <c r="Y274" i="15"/>
  <c r="X274" i="15"/>
  <c r="V274" i="15"/>
  <c r="U274" i="15"/>
  <c r="W274" i="15" s="1"/>
  <c r="T274" i="15"/>
  <c r="R274" i="15"/>
  <c r="O274" i="15"/>
  <c r="L274" i="15" s="1"/>
  <c r="M274" i="15" s="1"/>
  <c r="N274" i="15"/>
  <c r="K274" i="15"/>
  <c r="J274" i="15"/>
  <c r="I274" i="15"/>
  <c r="D274" i="15"/>
  <c r="B274" i="15"/>
  <c r="A274" i="15"/>
  <c r="AE273" i="15"/>
  <c r="AD273" i="15"/>
  <c r="AB273" i="15"/>
  <c r="Y273" i="15"/>
  <c r="V273" i="15"/>
  <c r="W273" i="15" s="1"/>
  <c r="X273" i="15" s="1"/>
  <c r="U273" i="15"/>
  <c r="T273" i="15"/>
  <c r="R273" i="15"/>
  <c r="O273" i="15"/>
  <c r="N273" i="15"/>
  <c r="K273" i="15"/>
  <c r="J273" i="15"/>
  <c r="L273" i="15" s="1"/>
  <c r="M273" i="15" s="1"/>
  <c r="I273" i="15"/>
  <c r="D273" i="15"/>
  <c r="B273" i="15"/>
  <c r="A273" i="15"/>
  <c r="AE272" i="15"/>
  <c r="AD272" i="15"/>
  <c r="AB272" i="15"/>
  <c r="AA272" i="15"/>
  <c r="Y272" i="15"/>
  <c r="X272" i="15"/>
  <c r="Z272" i="15" s="1"/>
  <c r="W272" i="15"/>
  <c r="V272" i="15"/>
  <c r="U272" i="15"/>
  <c r="T272" i="15"/>
  <c r="R272" i="15"/>
  <c r="Q272" i="15"/>
  <c r="O272" i="15"/>
  <c r="N272" i="15"/>
  <c r="K272" i="15"/>
  <c r="J272" i="15"/>
  <c r="L272" i="15" s="1"/>
  <c r="M272" i="15" s="1"/>
  <c r="P272" i="15" s="1"/>
  <c r="I272" i="15"/>
  <c r="D272" i="15"/>
  <c r="B272" i="15"/>
  <c r="A272" i="15"/>
  <c r="AE271" i="15"/>
  <c r="AD271" i="15"/>
  <c r="AB271" i="15"/>
  <c r="Y271" i="15"/>
  <c r="V271" i="15"/>
  <c r="U271" i="15"/>
  <c r="W271" i="15" s="1"/>
  <c r="X271" i="15" s="1"/>
  <c r="T271" i="15"/>
  <c r="R271" i="15"/>
  <c r="O271" i="15"/>
  <c r="L271" i="15" s="1"/>
  <c r="M271" i="15" s="1"/>
  <c r="Q271" i="15" s="1"/>
  <c r="N271" i="15"/>
  <c r="K271" i="15"/>
  <c r="J271" i="15"/>
  <c r="I271" i="15"/>
  <c r="D271" i="15"/>
  <c r="B271" i="15"/>
  <c r="A271" i="15"/>
  <c r="AE270" i="15"/>
  <c r="AD270" i="15"/>
  <c r="AB270" i="15"/>
  <c r="Y270" i="15"/>
  <c r="V270" i="15"/>
  <c r="W270" i="15" s="1"/>
  <c r="X270" i="15" s="1"/>
  <c r="U270" i="15"/>
  <c r="T270" i="15"/>
  <c r="R270" i="15"/>
  <c r="O270" i="15"/>
  <c r="N270" i="15"/>
  <c r="L270" i="15"/>
  <c r="M270" i="15" s="1"/>
  <c r="K270" i="15"/>
  <c r="J270" i="15"/>
  <c r="I270" i="15"/>
  <c r="D270" i="15"/>
  <c r="B270" i="15"/>
  <c r="A270" i="15"/>
  <c r="AE269" i="15"/>
  <c r="AD269" i="15"/>
  <c r="AB269" i="15"/>
  <c r="Y269" i="15"/>
  <c r="W269" i="15"/>
  <c r="X269" i="15" s="1"/>
  <c r="V269" i="15"/>
  <c r="U269" i="15"/>
  <c r="T269" i="15"/>
  <c r="R269" i="15"/>
  <c r="O269" i="15"/>
  <c r="N269" i="15"/>
  <c r="K269" i="15"/>
  <c r="J269" i="15"/>
  <c r="I269" i="15"/>
  <c r="D269" i="15"/>
  <c r="B269" i="15"/>
  <c r="A269" i="15"/>
  <c r="AE268" i="15"/>
  <c r="Y268" i="15" s="1"/>
  <c r="W268" i="15"/>
  <c r="AB268" i="15" s="1"/>
  <c r="T268" i="15"/>
  <c r="N268" i="15"/>
  <c r="M268" i="15"/>
  <c r="P268" i="15" s="1"/>
  <c r="L268" i="15"/>
  <c r="K268" i="15"/>
  <c r="J268" i="15"/>
  <c r="I268" i="15"/>
  <c r="AE265" i="15"/>
  <c r="AD265" i="15"/>
  <c r="AB265" i="15"/>
  <c r="Y265" i="15"/>
  <c r="V265" i="15"/>
  <c r="W265" i="15" s="1"/>
  <c r="X265" i="15" s="1"/>
  <c r="U265" i="15"/>
  <c r="T265" i="15"/>
  <c r="R265" i="15"/>
  <c r="O265" i="15"/>
  <c r="N265" i="15"/>
  <c r="L265" i="15"/>
  <c r="M265" i="15" s="1"/>
  <c r="K265" i="15"/>
  <c r="J265" i="15"/>
  <c r="I265" i="15"/>
  <c r="D265" i="15"/>
  <c r="B265" i="15"/>
  <c r="A265" i="15"/>
  <c r="AE264" i="15"/>
  <c r="AD264" i="15"/>
  <c r="AB264" i="15"/>
  <c r="Y264" i="15"/>
  <c r="V264" i="15"/>
  <c r="U264" i="15"/>
  <c r="W264" i="15" s="1"/>
  <c r="X264" i="15" s="1"/>
  <c r="T264" i="15"/>
  <c r="R264" i="15"/>
  <c r="O264" i="15"/>
  <c r="L264" i="15" s="1"/>
  <c r="M264" i="15" s="1"/>
  <c r="N264" i="15"/>
  <c r="K264" i="15"/>
  <c r="J264" i="15"/>
  <c r="I264" i="15"/>
  <c r="D264" i="15"/>
  <c r="B264" i="15"/>
  <c r="A264" i="15"/>
  <c r="AE263" i="15"/>
  <c r="AD263" i="15"/>
  <c r="AB263" i="15"/>
  <c r="Y263" i="15"/>
  <c r="V263" i="15"/>
  <c r="U263" i="15"/>
  <c r="W263" i="15" s="1"/>
  <c r="X263" i="15" s="1"/>
  <c r="T263" i="15"/>
  <c r="R263" i="15"/>
  <c r="O263" i="15"/>
  <c r="N263" i="15"/>
  <c r="K263" i="15"/>
  <c r="J263" i="15"/>
  <c r="L263" i="15" s="1"/>
  <c r="M263" i="15" s="1"/>
  <c r="I263" i="15"/>
  <c r="D263" i="15"/>
  <c r="B263" i="15"/>
  <c r="A263" i="15"/>
  <c r="AE262" i="15"/>
  <c r="AD262" i="15"/>
  <c r="AB262" i="15"/>
  <c r="Y262" i="15"/>
  <c r="W262" i="15"/>
  <c r="X262" i="15" s="1"/>
  <c r="V262" i="15"/>
  <c r="U262" i="15"/>
  <c r="T262" i="15"/>
  <c r="R262" i="15"/>
  <c r="O262" i="15"/>
  <c r="L262" i="15" s="1"/>
  <c r="N262" i="15"/>
  <c r="M262" i="15"/>
  <c r="Q262" i="15" s="1"/>
  <c r="K262" i="15"/>
  <c r="J262" i="15"/>
  <c r="I262" i="15"/>
  <c r="D262" i="15"/>
  <c r="B262" i="15"/>
  <c r="A262" i="15"/>
  <c r="AE261" i="15"/>
  <c r="AD261" i="15"/>
  <c r="AB261" i="15"/>
  <c r="Y261" i="15"/>
  <c r="V261" i="15"/>
  <c r="U261" i="15"/>
  <c r="W261" i="15" s="1"/>
  <c r="X261" i="15" s="1"/>
  <c r="T261" i="15"/>
  <c r="R261" i="15"/>
  <c r="O261" i="15"/>
  <c r="N261" i="15"/>
  <c r="L261" i="15"/>
  <c r="M261" i="15" s="1"/>
  <c r="K261" i="15"/>
  <c r="J261" i="15"/>
  <c r="I261" i="15"/>
  <c r="D261" i="15"/>
  <c r="B261" i="15"/>
  <c r="A261" i="15"/>
  <c r="AE260" i="15"/>
  <c r="AD260" i="15"/>
  <c r="AB260" i="15"/>
  <c r="AA260" i="15"/>
  <c r="Z260" i="15"/>
  <c r="Y260" i="15"/>
  <c r="W260" i="15"/>
  <c r="X260" i="15" s="1"/>
  <c r="V260" i="15"/>
  <c r="U260" i="15"/>
  <c r="T260" i="15"/>
  <c r="R260" i="15"/>
  <c r="O260" i="15"/>
  <c r="N260" i="15"/>
  <c r="L260" i="15"/>
  <c r="M260" i="15" s="1"/>
  <c r="K260" i="15"/>
  <c r="J260" i="15"/>
  <c r="I260" i="15"/>
  <c r="D260" i="15"/>
  <c r="B260" i="15"/>
  <c r="A260" i="15"/>
  <c r="AE259" i="15"/>
  <c r="AD259" i="15"/>
  <c r="AB259" i="15"/>
  <c r="Y259" i="15"/>
  <c r="X259" i="15"/>
  <c r="W259" i="15"/>
  <c r="V259" i="15"/>
  <c r="U259" i="15"/>
  <c r="T259" i="15"/>
  <c r="R259" i="15"/>
  <c r="O259" i="15"/>
  <c r="N259" i="15"/>
  <c r="M259" i="15"/>
  <c r="P259" i="15" s="1"/>
  <c r="L259" i="15"/>
  <c r="K259" i="15"/>
  <c r="J259" i="15"/>
  <c r="I259" i="15"/>
  <c r="D259" i="15"/>
  <c r="B259" i="15"/>
  <c r="A259" i="15"/>
  <c r="AE258" i="15"/>
  <c r="AD258" i="15"/>
  <c r="AB258" i="15"/>
  <c r="Y258" i="15"/>
  <c r="V258" i="15"/>
  <c r="U258" i="15"/>
  <c r="W258" i="15" s="1"/>
  <c r="X258" i="15" s="1"/>
  <c r="AA258" i="15" s="1"/>
  <c r="T258" i="15"/>
  <c r="R258" i="15"/>
  <c r="O258" i="15"/>
  <c r="N258" i="15"/>
  <c r="L258" i="15"/>
  <c r="M258" i="15" s="1"/>
  <c r="K258" i="15"/>
  <c r="J258" i="15"/>
  <c r="I258" i="15"/>
  <c r="D258" i="15"/>
  <c r="B258" i="15"/>
  <c r="A258" i="15"/>
  <c r="AE257" i="15"/>
  <c r="AD257" i="15"/>
  <c r="AB257" i="15"/>
  <c r="AA257" i="15"/>
  <c r="Y257" i="15"/>
  <c r="V257" i="15"/>
  <c r="U257" i="15"/>
  <c r="W257" i="15" s="1"/>
  <c r="X257" i="15" s="1"/>
  <c r="Z257" i="15" s="1"/>
  <c r="T257" i="15"/>
  <c r="R257" i="15"/>
  <c r="O257" i="15"/>
  <c r="N257" i="15"/>
  <c r="K257" i="15"/>
  <c r="J257" i="15"/>
  <c r="L257" i="15" s="1"/>
  <c r="M257" i="15" s="1"/>
  <c r="I257" i="15"/>
  <c r="D257" i="15"/>
  <c r="B257" i="15"/>
  <c r="A257" i="15"/>
  <c r="AE256" i="15"/>
  <c r="AD256" i="15"/>
  <c r="AB256" i="15"/>
  <c r="Y256" i="15"/>
  <c r="V256" i="15"/>
  <c r="U256" i="15"/>
  <c r="T256" i="15"/>
  <c r="R256" i="15"/>
  <c r="O256" i="15"/>
  <c r="N256" i="15"/>
  <c r="L256" i="15"/>
  <c r="M256" i="15" s="1"/>
  <c r="K256" i="15"/>
  <c r="J256" i="15"/>
  <c r="I256" i="15"/>
  <c r="D256" i="15"/>
  <c r="B256" i="15"/>
  <c r="A256" i="15"/>
  <c r="AE255" i="15"/>
  <c r="AD255" i="15"/>
  <c r="AB255" i="15"/>
  <c r="Y255" i="15"/>
  <c r="X255" i="15"/>
  <c r="W255" i="15"/>
  <c r="V255" i="15"/>
  <c r="U255" i="15"/>
  <c r="T255" i="15"/>
  <c r="R255" i="15"/>
  <c r="Q255" i="15"/>
  <c r="O255" i="15"/>
  <c r="N255" i="15"/>
  <c r="K255" i="15"/>
  <c r="J255" i="15"/>
  <c r="L255" i="15" s="1"/>
  <c r="M255" i="15" s="1"/>
  <c r="P255" i="15" s="1"/>
  <c r="I255" i="15"/>
  <c r="D255" i="15"/>
  <c r="B255" i="15"/>
  <c r="A255" i="15"/>
  <c r="AE254" i="15"/>
  <c r="AD254" i="15"/>
  <c r="AB254" i="15"/>
  <c r="Y254" i="15"/>
  <c r="W254" i="15"/>
  <c r="X254" i="15" s="1"/>
  <c r="V254" i="15"/>
  <c r="U254" i="15"/>
  <c r="T254" i="15"/>
  <c r="R254" i="15"/>
  <c r="O254" i="15"/>
  <c r="L254" i="15" s="1"/>
  <c r="M254" i="15" s="1"/>
  <c r="N254" i="15"/>
  <c r="K254" i="15"/>
  <c r="J254" i="15"/>
  <c r="I254" i="15"/>
  <c r="D254" i="15"/>
  <c r="B254" i="15"/>
  <c r="A254" i="15"/>
  <c r="AE253" i="15"/>
  <c r="AD253" i="15"/>
  <c r="AB253" i="15"/>
  <c r="Y253" i="15"/>
  <c r="V253" i="15"/>
  <c r="W253" i="15" s="1"/>
  <c r="X253" i="15" s="1"/>
  <c r="U253" i="15"/>
  <c r="T253" i="15"/>
  <c r="R253" i="15"/>
  <c r="O253" i="15"/>
  <c r="N253" i="15"/>
  <c r="M253" i="15"/>
  <c r="Q253" i="15" s="1"/>
  <c r="K253" i="15"/>
  <c r="J253" i="15"/>
  <c r="L253" i="15" s="1"/>
  <c r="I253" i="15"/>
  <c r="D253" i="15"/>
  <c r="B253" i="15"/>
  <c r="A253" i="15"/>
  <c r="AE252" i="15"/>
  <c r="AD252" i="15"/>
  <c r="AB252" i="15"/>
  <c r="Y252" i="15"/>
  <c r="W252" i="15"/>
  <c r="X252" i="15" s="1"/>
  <c r="V252" i="15"/>
  <c r="U252" i="15"/>
  <c r="T252" i="15"/>
  <c r="R252" i="15"/>
  <c r="O252" i="15"/>
  <c r="N252" i="15"/>
  <c r="K252" i="15"/>
  <c r="J252" i="15"/>
  <c r="I252" i="15"/>
  <c r="D252" i="15"/>
  <c r="B252" i="15"/>
  <c r="A252" i="15"/>
  <c r="AE251" i="15"/>
  <c r="AD251" i="15"/>
  <c r="AB251" i="15"/>
  <c r="AA251" i="15"/>
  <c r="Y251" i="15"/>
  <c r="W251" i="15"/>
  <c r="X251" i="15" s="1"/>
  <c r="Z251" i="15" s="1"/>
  <c r="V251" i="15"/>
  <c r="U251" i="15"/>
  <c r="T251" i="15"/>
  <c r="R251" i="15"/>
  <c r="O251" i="15"/>
  <c r="N251" i="15"/>
  <c r="K251" i="15"/>
  <c r="J251" i="15"/>
  <c r="L251" i="15" s="1"/>
  <c r="M251" i="15" s="1"/>
  <c r="I251" i="15"/>
  <c r="D251" i="15"/>
  <c r="B251" i="15"/>
  <c r="A251" i="15"/>
  <c r="AE250" i="15"/>
  <c r="AD250" i="15"/>
  <c r="AB250" i="15"/>
  <c r="Y250" i="15"/>
  <c r="V250" i="15"/>
  <c r="U250" i="15"/>
  <c r="W250" i="15" s="1"/>
  <c r="X250" i="15" s="1"/>
  <c r="T250" i="15"/>
  <c r="R250" i="15"/>
  <c r="O250" i="15"/>
  <c r="N250" i="15"/>
  <c r="K250" i="15"/>
  <c r="J250" i="15"/>
  <c r="L250" i="15" s="1"/>
  <c r="M250" i="15" s="1"/>
  <c r="I250" i="15"/>
  <c r="D250" i="15"/>
  <c r="B250" i="15"/>
  <c r="A250" i="15"/>
  <c r="AE249" i="15"/>
  <c r="AD249" i="15"/>
  <c r="AB249" i="15"/>
  <c r="Y249" i="15"/>
  <c r="V249" i="15"/>
  <c r="U249" i="15"/>
  <c r="W249" i="15" s="1"/>
  <c r="X249" i="15" s="1"/>
  <c r="T249" i="15"/>
  <c r="R249" i="15"/>
  <c r="O249" i="15"/>
  <c r="N249" i="15"/>
  <c r="K249" i="15"/>
  <c r="J249" i="15"/>
  <c r="L249" i="15" s="1"/>
  <c r="M249" i="15" s="1"/>
  <c r="Q249" i="15" s="1"/>
  <c r="I249" i="15"/>
  <c r="D249" i="15"/>
  <c r="B249" i="15"/>
  <c r="A249" i="15"/>
  <c r="AE248" i="15"/>
  <c r="AD248" i="15"/>
  <c r="AB248" i="15"/>
  <c r="AA248" i="15"/>
  <c r="Y248" i="15"/>
  <c r="W248" i="15"/>
  <c r="X248" i="15" s="1"/>
  <c r="Z248" i="15" s="1"/>
  <c r="V248" i="15"/>
  <c r="U248" i="15"/>
  <c r="T248" i="15"/>
  <c r="R248" i="15"/>
  <c r="O248" i="15"/>
  <c r="N248" i="15"/>
  <c r="K248" i="15"/>
  <c r="J248" i="15"/>
  <c r="I248" i="15"/>
  <c r="D248" i="15"/>
  <c r="B248" i="15"/>
  <c r="A248" i="15"/>
  <c r="AE247" i="15"/>
  <c r="AD247" i="15"/>
  <c r="AB247" i="15"/>
  <c r="Y247" i="15"/>
  <c r="V247" i="15"/>
  <c r="U247" i="15"/>
  <c r="W247" i="15" s="1"/>
  <c r="X247" i="15" s="1"/>
  <c r="T247" i="15"/>
  <c r="R247" i="15"/>
  <c r="O247" i="15"/>
  <c r="N247" i="15"/>
  <c r="L247" i="15"/>
  <c r="M247" i="15" s="1"/>
  <c r="K247" i="15"/>
  <c r="J247" i="15"/>
  <c r="I247" i="15"/>
  <c r="D247" i="15"/>
  <c r="B247" i="15"/>
  <c r="A247" i="15"/>
  <c r="AE246" i="15"/>
  <c r="AD246" i="15"/>
  <c r="AB246" i="15"/>
  <c r="Y246" i="15"/>
  <c r="V246" i="15"/>
  <c r="W246" i="15" s="1"/>
  <c r="X246" i="15" s="1"/>
  <c r="U246" i="15"/>
  <c r="T246" i="15"/>
  <c r="R246" i="15"/>
  <c r="O246" i="15"/>
  <c r="N246" i="15"/>
  <c r="L246" i="15"/>
  <c r="M246" i="15" s="1"/>
  <c r="K246" i="15"/>
  <c r="J246" i="15"/>
  <c r="I246" i="15"/>
  <c r="D246" i="15"/>
  <c r="B246" i="15"/>
  <c r="A246" i="15"/>
  <c r="AE245" i="15"/>
  <c r="AD245" i="15"/>
  <c r="AB245" i="15"/>
  <c r="AA245" i="15"/>
  <c r="Y245" i="15"/>
  <c r="V245" i="15"/>
  <c r="U245" i="15"/>
  <c r="W245" i="15" s="1"/>
  <c r="X245" i="15" s="1"/>
  <c r="Z245" i="15" s="1"/>
  <c r="T245" i="15"/>
  <c r="R245" i="15"/>
  <c r="Q245" i="15"/>
  <c r="O245" i="15"/>
  <c r="N245" i="15"/>
  <c r="L245" i="15"/>
  <c r="M245" i="15" s="1"/>
  <c r="P245" i="15" s="1"/>
  <c r="K245" i="15"/>
  <c r="J245" i="15"/>
  <c r="I245" i="15"/>
  <c r="D245" i="15"/>
  <c r="B245" i="15"/>
  <c r="A245" i="15"/>
  <c r="AE244" i="15"/>
  <c r="AD244" i="15"/>
  <c r="AB244" i="15"/>
  <c r="Y244" i="15"/>
  <c r="W244" i="15"/>
  <c r="X244" i="15" s="1"/>
  <c r="V244" i="15"/>
  <c r="U244" i="15"/>
  <c r="T244" i="15"/>
  <c r="R244" i="15"/>
  <c r="O244" i="15"/>
  <c r="N244" i="15"/>
  <c r="K244" i="15"/>
  <c r="J244" i="15"/>
  <c r="I244" i="15"/>
  <c r="D244" i="15"/>
  <c r="B244" i="15"/>
  <c r="A244" i="15"/>
  <c r="AE243" i="15"/>
  <c r="AD243" i="15"/>
  <c r="AB243" i="15"/>
  <c r="Y243" i="15"/>
  <c r="W243" i="15"/>
  <c r="X243" i="15" s="1"/>
  <c r="V243" i="15"/>
  <c r="U243" i="15"/>
  <c r="T243" i="15"/>
  <c r="R243" i="15"/>
  <c r="O243" i="15"/>
  <c r="N243" i="15"/>
  <c r="L243" i="15"/>
  <c r="M243" i="15" s="1"/>
  <c r="Q243" i="15" s="1"/>
  <c r="K243" i="15"/>
  <c r="J243" i="15"/>
  <c r="I243" i="15"/>
  <c r="D243" i="15"/>
  <c r="B243" i="15"/>
  <c r="A243" i="15"/>
  <c r="AE242" i="15"/>
  <c r="AD242" i="15"/>
  <c r="AB242" i="15"/>
  <c r="Y242" i="15"/>
  <c r="V242" i="15"/>
  <c r="U242" i="15"/>
  <c r="W242" i="15" s="1"/>
  <c r="X242" i="15" s="1"/>
  <c r="T242" i="15"/>
  <c r="R242" i="15"/>
  <c r="O242" i="15"/>
  <c r="N242" i="15"/>
  <c r="K242" i="15"/>
  <c r="J242" i="15"/>
  <c r="I242" i="15"/>
  <c r="D242" i="15"/>
  <c r="B242" i="15"/>
  <c r="A242" i="15"/>
  <c r="AE241" i="15"/>
  <c r="AD241" i="15"/>
  <c r="AB241" i="15"/>
  <c r="Y241" i="15"/>
  <c r="V241" i="15"/>
  <c r="U241" i="15"/>
  <c r="W241" i="15" s="1"/>
  <c r="X241" i="15" s="1"/>
  <c r="T241" i="15"/>
  <c r="R241" i="15"/>
  <c r="Q241" i="15"/>
  <c r="O241" i="15"/>
  <c r="N241" i="15"/>
  <c r="K241" i="15"/>
  <c r="J241" i="15"/>
  <c r="L241" i="15" s="1"/>
  <c r="M241" i="15" s="1"/>
  <c r="P241" i="15" s="1"/>
  <c r="I241" i="15"/>
  <c r="D241" i="15"/>
  <c r="B241" i="15"/>
  <c r="A241" i="15"/>
  <c r="AE240" i="15"/>
  <c r="AD240" i="15"/>
  <c r="AB240" i="15"/>
  <c r="AA240" i="15"/>
  <c r="Z240" i="15"/>
  <c r="Y240" i="15"/>
  <c r="V240" i="15"/>
  <c r="U240" i="15"/>
  <c r="W240" i="15" s="1"/>
  <c r="X240" i="15" s="1"/>
  <c r="T240" i="15"/>
  <c r="R240" i="15"/>
  <c r="P240" i="15"/>
  <c r="O240" i="15"/>
  <c r="L240" i="15" s="1"/>
  <c r="M240" i="15" s="1"/>
  <c r="Q240" i="15" s="1"/>
  <c r="N240" i="15"/>
  <c r="K240" i="15"/>
  <c r="J240" i="15"/>
  <c r="I240" i="15"/>
  <c r="D240" i="15"/>
  <c r="B240" i="15"/>
  <c r="A240" i="15"/>
  <c r="AE239" i="15"/>
  <c r="AD239" i="15"/>
  <c r="AB239" i="15"/>
  <c r="Y239" i="15"/>
  <c r="V239" i="15"/>
  <c r="W239" i="15" s="1"/>
  <c r="X239" i="15" s="1"/>
  <c r="U239" i="15"/>
  <c r="T239" i="15"/>
  <c r="R239" i="15"/>
  <c r="O239" i="15"/>
  <c r="N239" i="15"/>
  <c r="K239" i="15"/>
  <c r="J239" i="15"/>
  <c r="L239" i="15" s="1"/>
  <c r="M239" i="15" s="1"/>
  <c r="I239" i="15"/>
  <c r="D239" i="15"/>
  <c r="B239" i="15"/>
  <c r="A239" i="15"/>
  <c r="AE238" i="15"/>
  <c r="AD238" i="15"/>
  <c r="AB238" i="15"/>
  <c r="AA238" i="15"/>
  <c r="Z238" i="15"/>
  <c r="Y238" i="15"/>
  <c r="W238" i="15"/>
  <c r="X238" i="15" s="1"/>
  <c r="V238" i="15"/>
  <c r="U238" i="15"/>
  <c r="T238" i="15"/>
  <c r="R238" i="15"/>
  <c r="P238" i="15"/>
  <c r="O238" i="15"/>
  <c r="N238" i="15"/>
  <c r="K238" i="15"/>
  <c r="J238" i="15"/>
  <c r="L238" i="15" s="1"/>
  <c r="M238" i="15" s="1"/>
  <c r="Q238" i="15" s="1"/>
  <c r="I238" i="15"/>
  <c r="D238" i="15"/>
  <c r="B238" i="15"/>
  <c r="A238" i="15"/>
  <c r="AE237" i="15"/>
  <c r="AD237" i="15"/>
  <c r="AB237" i="15"/>
  <c r="Y237" i="15"/>
  <c r="V237" i="15"/>
  <c r="U237" i="15"/>
  <c r="W237" i="15" s="1"/>
  <c r="X237" i="15" s="1"/>
  <c r="T237" i="15"/>
  <c r="R237" i="15"/>
  <c r="Q237" i="15"/>
  <c r="O237" i="15"/>
  <c r="N237" i="15"/>
  <c r="L237" i="15"/>
  <c r="M237" i="15" s="1"/>
  <c r="P237" i="15" s="1"/>
  <c r="K237" i="15"/>
  <c r="J237" i="15"/>
  <c r="I237" i="15"/>
  <c r="D237" i="15"/>
  <c r="B237" i="15"/>
  <c r="A237" i="15"/>
  <c r="AE236" i="15"/>
  <c r="AD236" i="15"/>
  <c r="AB236" i="15"/>
  <c r="Y236" i="15"/>
  <c r="W236" i="15"/>
  <c r="X236" i="15" s="1"/>
  <c r="AA236" i="15" s="1"/>
  <c r="V236" i="15"/>
  <c r="U236" i="15"/>
  <c r="T236" i="15"/>
  <c r="R236" i="15"/>
  <c r="O236" i="15"/>
  <c r="N236" i="15"/>
  <c r="K236" i="15"/>
  <c r="J236" i="15"/>
  <c r="L236" i="15" s="1"/>
  <c r="M236" i="15" s="1"/>
  <c r="I236" i="15"/>
  <c r="D236" i="15"/>
  <c r="B236" i="15"/>
  <c r="A236" i="15"/>
  <c r="AE235" i="15"/>
  <c r="AD235" i="15"/>
  <c r="AB235" i="15"/>
  <c r="Y235" i="15"/>
  <c r="V235" i="15"/>
  <c r="U235" i="15"/>
  <c r="T235" i="15"/>
  <c r="R235" i="15"/>
  <c r="P235" i="15"/>
  <c r="O235" i="15"/>
  <c r="N235" i="15"/>
  <c r="K235" i="15"/>
  <c r="J235" i="15"/>
  <c r="L235" i="15" s="1"/>
  <c r="M235" i="15" s="1"/>
  <c r="Q235" i="15" s="1"/>
  <c r="I235" i="15"/>
  <c r="D235" i="15"/>
  <c r="B235" i="15"/>
  <c r="A235" i="15"/>
  <c r="AE234" i="15"/>
  <c r="AD234" i="15"/>
  <c r="AB234" i="15"/>
  <c r="Y234" i="15"/>
  <c r="V234" i="15"/>
  <c r="W234" i="15" s="1"/>
  <c r="X234" i="15" s="1"/>
  <c r="AA234" i="15" s="1"/>
  <c r="U234" i="15"/>
  <c r="T234" i="15"/>
  <c r="R234" i="15"/>
  <c r="O234" i="15"/>
  <c r="N234" i="15"/>
  <c r="K234" i="15"/>
  <c r="J234" i="15"/>
  <c r="L234" i="15" s="1"/>
  <c r="M234" i="15" s="1"/>
  <c r="I234" i="15"/>
  <c r="D234" i="15"/>
  <c r="B234" i="15"/>
  <c r="A234" i="15"/>
  <c r="AE233" i="15"/>
  <c r="AD233" i="15"/>
  <c r="AB233" i="15"/>
  <c r="AA233" i="15"/>
  <c r="Y233" i="15"/>
  <c r="W233" i="15"/>
  <c r="X233" i="15" s="1"/>
  <c r="Z233" i="15" s="1"/>
  <c r="V233" i="15"/>
  <c r="U233" i="15"/>
  <c r="T233" i="15"/>
  <c r="R233" i="15"/>
  <c r="P233" i="15"/>
  <c r="O233" i="15"/>
  <c r="N233" i="15"/>
  <c r="L233" i="15"/>
  <c r="M233" i="15" s="1"/>
  <c r="Q233" i="15" s="1"/>
  <c r="K233" i="15"/>
  <c r="J233" i="15"/>
  <c r="I233" i="15"/>
  <c r="D233" i="15"/>
  <c r="B233" i="15"/>
  <c r="A233" i="15"/>
  <c r="AE232" i="15"/>
  <c r="AD232" i="15"/>
  <c r="AB232" i="15"/>
  <c r="Y232" i="15"/>
  <c r="V232" i="15"/>
  <c r="U232" i="15"/>
  <c r="W232" i="15" s="1"/>
  <c r="X232" i="15" s="1"/>
  <c r="T232" i="15"/>
  <c r="R232" i="15"/>
  <c r="O232" i="15"/>
  <c r="N232" i="15"/>
  <c r="L232" i="15"/>
  <c r="M232" i="15" s="1"/>
  <c r="K232" i="15"/>
  <c r="J232" i="15"/>
  <c r="I232" i="15"/>
  <c r="D232" i="15"/>
  <c r="B232" i="15"/>
  <c r="A232" i="15"/>
  <c r="AE231" i="15"/>
  <c r="AB231" i="15"/>
  <c r="W231" i="15"/>
  <c r="X231" i="15" s="1"/>
  <c r="T231" i="15"/>
  <c r="K231" i="15"/>
  <c r="J231" i="15"/>
  <c r="L231" i="15" s="1"/>
  <c r="I231" i="15"/>
  <c r="AE228" i="15"/>
  <c r="AD228" i="15"/>
  <c r="AB228" i="15"/>
  <c r="AA228" i="15"/>
  <c r="Y228" i="15"/>
  <c r="V228" i="15"/>
  <c r="U228" i="15"/>
  <c r="W228" i="15" s="1"/>
  <c r="X228" i="15" s="1"/>
  <c r="Z228" i="15" s="1"/>
  <c r="T228" i="15"/>
  <c r="R228" i="15"/>
  <c r="P228" i="15"/>
  <c r="O228" i="15"/>
  <c r="N228" i="15"/>
  <c r="K228" i="15"/>
  <c r="J228" i="15"/>
  <c r="L228" i="15" s="1"/>
  <c r="M228" i="15" s="1"/>
  <c r="Q228" i="15" s="1"/>
  <c r="I228" i="15"/>
  <c r="D228" i="15"/>
  <c r="B228" i="15"/>
  <c r="A228" i="15"/>
  <c r="AE227" i="15"/>
  <c r="AD227" i="15"/>
  <c r="AB227" i="15"/>
  <c r="Y227" i="15"/>
  <c r="V227" i="15"/>
  <c r="U227" i="15"/>
  <c r="T227" i="15"/>
  <c r="R227" i="15"/>
  <c r="O227" i="15"/>
  <c r="N227" i="15"/>
  <c r="K227" i="15"/>
  <c r="J227" i="15"/>
  <c r="I227" i="15"/>
  <c r="D227" i="15"/>
  <c r="B227" i="15"/>
  <c r="A227" i="15"/>
  <c r="AE226" i="15"/>
  <c r="AD226" i="15"/>
  <c r="AB226" i="15"/>
  <c r="Y226" i="15"/>
  <c r="W226" i="15"/>
  <c r="X226" i="15" s="1"/>
  <c r="V226" i="15"/>
  <c r="U226" i="15"/>
  <c r="T226" i="15"/>
  <c r="R226" i="15"/>
  <c r="O226" i="15"/>
  <c r="N226" i="15"/>
  <c r="K226" i="15"/>
  <c r="J226" i="15"/>
  <c r="L226" i="15" s="1"/>
  <c r="M226" i="15" s="1"/>
  <c r="I226" i="15"/>
  <c r="D226" i="15"/>
  <c r="B226" i="15"/>
  <c r="A226" i="15"/>
  <c r="AE225" i="15"/>
  <c r="AD225" i="15"/>
  <c r="AB225" i="15"/>
  <c r="Y225" i="15"/>
  <c r="V225" i="15"/>
  <c r="U225" i="15"/>
  <c r="W225" i="15" s="1"/>
  <c r="X225" i="15" s="1"/>
  <c r="T225" i="15"/>
  <c r="R225" i="15"/>
  <c r="O225" i="15"/>
  <c r="L225" i="15" s="1"/>
  <c r="M225" i="15" s="1"/>
  <c r="N225" i="15"/>
  <c r="K225" i="15"/>
  <c r="J225" i="15"/>
  <c r="I225" i="15"/>
  <c r="D225" i="15"/>
  <c r="B225" i="15"/>
  <c r="A225" i="15"/>
  <c r="AE224" i="15"/>
  <c r="AD224" i="15"/>
  <c r="AB224" i="15"/>
  <c r="Y224" i="15"/>
  <c r="W224" i="15"/>
  <c r="X224" i="15" s="1"/>
  <c r="V224" i="15"/>
  <c r="U224" i="15"/>
  <c r="T224" i="15"/>
  <c r="R224" i="15"/>
  <c r="O224" i="15"/>
  <c r="N224" i="15"/>
  <c r="L224" i="15"/>
  <c r="M224" i="15" s="1"/>
  <c r="K224" i="15"/>
  <c r="J224" i="15"/>
  <c r="I224" i="15"/>
  <c r="D224" i="15"/>
  <c r="B224" i="15"/>
  <c r="A224" i="15"/>
  <c r="AE223" i="15"/>
  <c r="AD223" i="15"/>
  <c r="AB223" i="15"/>
  <c r="Y223" i="15"/>
  <c r="V223" i="15"/>
  <c r="W223" i="15" s="1"/>
  <c r="X223" i="15" s="1"/>
  <c r="U223" i="15"/>
  <c r="T223" i="15"/>
  <c r="R223" i="15"/>
  <c r="O223" i="15"/>
  <c r="N223" i="15"/>
  <c r="K223" i="15"/>
  <c r="J223" i="15"/>
  <c r="L223" i="15" s="1"/>
  <c r="M223" i="15" s="1"/>
  <c r="I223" i="15"/>
  <c r="D223" i="15"/>
  <c r="B223" i="15"/>
  <c r="A223" i="15"/>
  <c r="AE222" i="15"/>
  <c r="AD222" i="15"/>
  <c r="AB222" i="15"/>
  <c r="Y222" i="15"/>
  <c r="W222" i="15"/>
  <c r="X222" i="15" s="1"/>
  <c r="V222" i="15"/>
  <c r="U222" i="15"/>
  <c r="T222" i="15"/>
  <c r="R222" i="15"/>
  <c r="O222" i="15"/>
  <c r="N222" i="15"/>
  <c r="K222" i="15"/>
  <c r="J222" i="15"/>
  <c r="L222" i="15" s="1"/>
  <c r="M222" i="15" s="1"/>
  <c r="I222" i="15"/>
  <c r="D222" i="15"/>
  <c r="B222" i="15"/>
  <c r="A222" i="15"/>
  <c r="AE221" i="15"/>
  <c r="AD221" i="15"/>
  <c r="AB221" i="15"/>
  <c r="AA221" i="15"/>
  <c r="Y221" i="15"/>
  <c r="V221" i="15"/>
  <c r="U221" i="15"/>
  <c r="W221" i="15" s="1"/>
  <c r="X221" i="15" s="1"/>
  <c r="Z221" i="15" s="1"/>
  <c r="T221" i="15"/>
  <c r="R221" i="15"/>
  <c r="Q221" i="15"/>
  <c r="O221" i="15"/>
  <c r="N221" i="15"/>
  <c r="K221" i="15"/>
  <c r="J221" i="15"/>
  <c r="L221" i="15" s="1"/>
  <c r="M221" i="15" s="1"/>
  <c r="P221" i="15" s="1"/>
  <c r="I221" i="15"/>
  <c r="D221" i="15"/>
  <c r="B221" i="15"/>
  <c r="A221" i="15"/>
  <c r="AE220" i="15"/>
  <c r="AD220" i="15"/>
  <c r="AB220" i="15"/>
  <c r="Y220" i="15"/>
  <c r="W220" i="15"/>
  <c r="X220" i="15" s="1"/>
  <c r="V220" i="15"/>
  <c r="U220" i="15"/>
  <c r="T220" i="15"/>
  <c r="R220" i="15"/>
  <c r="O220" i="15"/>
  <c r="N220" i="15"/>
  <c r="M220" i="15"/>
  <c r="L220" i="15"/>
  <c r="K220" i="15"/>
  <c r="J220" i="15"/>
  <c r="I220" i="15"/>
  <c r="D220" i="15"/>
  <c r="B220" i="15"/>
  <c r="A220" i="15"/>
  <c r="AE219" i="15"/>
  <c r="AD219" i="15"/>
  <c r="AB219" i="15"/>
  <c r="Y219" i="15"/>
  <c r="V219" i="15"/>
  <c r="U219" i="15"/>
  <c r="W219" i="15" s="1"/>
  <c r="X219" i="15" s="1"/>
  <c r="T219" i="15"/>
  <c r="R219" i="15"/>
  <c r="O219" i="15"/>
  <c r="N219" i="15"/>
  <c r="L219" i="15"/>
  <c r="M219" i="15" s="1"/>
  <c r="K219" i="15"/>
  <c r="J219" i="15"/>
  <c r="I219" i="15"/>
  <c r="D219" i="15"/>
  <c r="B219" i="15"/>
  <c r="A219" i="15"/>
  <c r="AE218" i="15"/>
  <c r="AD218" i="15"/>
  <c r="AB218" i="15"/>
  <c r="Z218" i="15"/>
  <c r="Y218" i="15"/>
  <c r="V218" i="15"/>
  <c r="U218" i="15"/>
  <c r="W218" i="15" s="1"/>
  <c r="X218" i="15" s="1"/>
  <c r="AA218" i="15" s="1"/>
  <c r="T218" i="15"/>
  <c r="R218" i="15"/>
  <c r="Q218" i="15"/>
  <c r="P218" i="15"/>
  <c r="O218" i="15"/>
  <c r="N218" i="15"/>
  <c r="K218" i="15"/>
  <c r="J218" i="15"/>
  <c r="L218" i="15" s="1"/>
  <c r="M218" i="15" s="1"/>
  <c r="I218" i="15"/>
  <c r="D218" i="15"/>
  <c r="B218" i="15"/>
  <c r="A218" i="15"/>
  <c r="AE217" i="15"/>
  <c r="AD217" i="15"/>
  <c r="AB217" i="15"/>
  <c r="Y217" i="15"/>
  <c r="W217" i="15"/>
  <c r="X217" i="15" s="1"/>
  <c r="V217" i="15"/>
  <c r="U217" i="15"/>
  <c r="T217" i="15"/>
  <c r="R217" i="15"/>
  <c r="O217" i="15"/>
  <c r="L217" i="15" s="1"/>
  <c r="M217" i="15" s="1"/>
  <c r="N217" i="15"/>
  <c r="K217" i="15"/>
  <c r="J217" i="15"/>
  <c r="I217" i="15"/>
  <c r="D217" i="15"/>
  <c r="B217" i="15"/>
  <c r="A217" i="15"/>
  <c r="AE216" i="15"/>
  <c r="AD216" i="15"/>
  <c r="AB216" i="15"/>
  <c r="Z216" i="15"/>
  <c r="Y216" i="15"/>
  <c r="V216" i="15"/>
  <c r="U216" i="15"/>
  <c r="W216" i="15" s="1"/>
  <c r="X216" i="15" s="1"/>
  <c r="AA216" i="15" s="1"/>
  <c r="T216" i="15"/>
  <c r="R216" i="15"/>
  <c r="O216" i="15"/>
  <c r="N216" i="15"/>
  <c r="L216" i="15"/>
  <c r="M216" i="15" s="1"/>
  <c r="K216" i="15"/>
  <c r="J216" i="15"/>
  <c r="I216" i="15"/>
  <c r="D216" i="15"/>
  <c r="B216" i="15"/>
  <c r="A216" i="15"/>
  <c r="AE215" i="15"/>
  <c r="AD215" i="15"/>
  <c r="AB215" i="15"/>
  <c r="Y215" i="15"/>
  <c r="W215" i="15"/>
  <c r="X215" i="15" s="1"/>
  <c r="V215" i="15"/>
  <c r="U215" i="15"/>
  <c r="T215" i="15"/>
  <c r="R215" i="15"/>
  <c r="O215" i="15"/>
  <c r="N215" i="15"/>
  <c r="K215" i="15"/>
  <c r="J215" i="15"/>
  <c r="L215" i="15" s="1"/>
  <c r="M215" i="15" s="1"/>
  <c r="Q215" i="15" s="1"/>
  <c r="I215" i="15"/>
  <c r="D215" i="15"/>
  <c r="B215" i="15"/>
  <c r="A215" i="15"/>
  <c r="AE214" i="15"/>
  <c r="AD214" i="15"/>
  <c r="AB214" i="15"/>
  <c r="Y214" i="15"/>
  <c r="V214" i="15"/>
  <c r="U214" i="15"/>
  <c r="W214" i="15" s="1"/>
  <c r="X214" i="15" s="1"/>
  <c r="T214" i="15"/>
  <c r="R214" i="15"/>
  <c r="Q214" i="15"/>
  <c r="P214" i="15"/>
  <c r="O214" i="15"/>
  <c r="N214" i="15"/>
  <c r="L214" i="15"/>
  <c r="M214" i="15" s="1"/>
  <c r="K214" i="15"/>
  <c r="J214" i="15"/>
  <c r="I214" i="15"/>
  <c r="D214" i="15"/>
  <c r="B214" i="15"/>
  <c r="A214" i="15"/>
  <c r="AE213" i="15"/>
  <c r="AD213" i="15"/>
  <c r="AB213" i="15"/>
  <c r="Y213" i="15"/>
  <c r="V213" i="15"/>
  <c r="U213" i="15"/>
  <c r="W213" i="15" s="1"/>
  <c r="X213" i="15" s="1"/>
  <c r="T213" i="15"/>
  <c r="R213" i="15"/>
  <c r="O213" i="15"/>
  <c r="N213" i="15"/>
  <c r="K213" i="15"/>
  <c r="J213" i="15"/>
  <c r="L213" i="15" s="1"/>
  <c r="M213" i="15" s="1"/>
  <c r="I213" i="15"/>
  <c r="D213" i="15"/>
  <c r="B213" i="15"/>
  <c r="A213" i="15"/>
  <c r="AE212" i="15"/>
  <c r="AD212" i="15"/>
  <c r="AB212" i="15"/>
  <c r="Y212" i="15"/>
  <c r="W212" i="15"/>
  <c r="X212" i="15" s="1"/>
  <c r="V212" i="15"/>
  <c r="U212" i="15"/>
  <c r="T212" i="15"/>
  <c r="R212" i="15"/>
  <c r="O212" i="15"/>
  <c r="N212" i="15"/>
  <c r="L212" i="15"/>
  <c r="M212" i="15" s="1"/>
  <c r="K212" i="15"/>
  <c r="J212" i="15"/>
  <c r="I212" i="15"/>
  <c r="D212" i="15"/>
  <c r="B212" i="15"/>
  <c r="A212" i="15"/>
  <c r="AE211" i="15"/>
  <c r="AD211" i="15"/>
  <c r="AB211" i="15"/>
  <c r="Y211" i="15"/>
  <c r="V211" i="15"/>
  <c r="W211" i="15" s="1"/>
  <c r="X211" i="15" s="1"/>
  <c r="U211" i="15"/>
  <c r="T211" i="15"/>
  <c r="R211" i="15"/>
  <c r="O211" i="15"/>
  <c r="N211" i="15"/>
  <c r="L211" i="15"/>
  <c r="M211" i="15" s="1"/>
  <c r="K211" i="15"/>
  <c r="J211" i="15"/>
  <c r="I211" i="15"/>
  <c r="D211" i="15"/>
  <c r="B211" i="15"/>
  <c r="A211" i="15"/>
  <c r="AE210" i="15"/>
  <c r="AD210" i="15"/>
  <c r="AB210" i="15"/>
  <c r="AA210" i="15"/>
  <c r="Y210" i="15"/>
  <c r="V210" i="15"/>
  <c r="U210" i="15"/>
  <c r="W210" i="15" s="1"/>
  <c r="X210" i="15" s="1"/>
  <c r="Z210" i="15" s="1"/>
  <c r="T210" i="15"/>
  <c r="R210" i="15"/>
  <c r="O210" i="15"/>
  <c r="N210" i="15"/>
  <c r="K210" i="15"/>
  <c r="J210" i="15"/>
  <c r="L210" i="15" s="1"/>
  <c r="M210" i="15" s="1"/>
  <c r="I210" i="15"/>
  <c r="D210" i="15"/>
  <c r="B210" i="15"/>
  <c r="A210" i="15"/>
  <c r="AE209" i="15"/>
  <c r="AD209" i="15"/>
  <c r="AB209" i="15"/>
  <c r="Y209" i="15"/>
  <c r="V209" i="15"/>
  <c r="U209" i="15"/>
  <c r="T209" i="15"/>
  <c r="R209" i="15"/>
  <c r="O209" i="15"/>
  <c r="N209" i="15"/>
  <c r="K209" i="15"/>
  <c r="J209" i="15"/>
  <c r="L209" i="15" s="1"/>
  <c r="M209" i="15" s="1"/>
  <c r="P209" i="15" s="1"/>
  <c r="I209" i="15"/>
  <c r="D209" i="15"/>
  <c r="B209" i="15"/>
  <c r="A209" i="15"/>
  <c r="AE208" i="15"/>
  <c r="AD208" i="15"/>
  <c r="AB208" i="15"/>
  <c r="Y208" i="15"/>
  <c r="X208" i="15"/>
  <c r="V208" i="15"/>
  <c r="U208" i="15"/>
  <c r="W208" i="15" s="1"/>
  <c r="T208" i="15"/>
  <c r="R208" i="15"/>
  <c r="O208" i="15"/>
  <c r="N208" i="15"/>
  <c r="L208" i="15"/>
  <c r="M208" i="15" s="1"/>
  <c r="K208" i="15"/>
  <c r="J208" i="15"/>
  <c r="I208" i="15"/>
  <c r="D208" i="15"/>
  <c r="B208" i="15"/>
  <c r="A208" i="15"/>
  <c r="AE207" i="15"/>
  <c r="AD207" i="15"/>
  <c r="AB207" i="15"/>
  <c r="Y207" i="15"/>
  <c r="V207" i="15"/>
  <c r="U207" i="15"/>
  <c r="W207" i="15" s="1"/>
  <c r="X207" i="15" s="1"/>
  <c r="T207" i="15"/>
  <c r="R207" i="15"/>
  <c r="O207" i="15"/>
  <c r="N207" i="15"/>
  <c r="K207" i="15"/>
  <c r="J207" i="15"/>
  <c r="I207" i="15"/>
  <c r="D207" i="15"/>
  <c r="B207" i="15"/>
  <c r="A207" i="15"/>
  <c r="AE206" i="15"/>
  <c r="AD206" i="15"/>
  <c r="AB206" i="15"/>
  <c r="Y206" i="15"/>
  <c r="X206" i="15"/>
  <c r="Z206" i="15" s="1"/>
  <c r="W206" i="15"/>
  <c r="V206" i="15"/>
  <c r="U206" i="15"/>
  <c r="T206" i="15"/>
  <c r="R206" i="15"/>
  <c r="O206" i="15"/>
  <c r="N206" i="15"/>
  <c r="L206" i="15"/>
  <c r="M206" i="15" s="1"/>
  <c r="K206" i="15"/>
  <c r="J206" i="15"/>
  <c r="I206" i="15"/>
  <c r="D206" i="15"/>
  <c r="B206" i="15"/>
  <c r="A206" i="15"/>
  <c r="AE205" i="15"/>
  <c r="AD205" i="15"/>
  <c r="AB205" i="15"/>
  <c r="Y205" i="15"/>
  <c r="V205" i="15"/>
  <c r="U205" i="15"/>
  <c r="W205" i="15" s="1"/>
  <c r="X205" i="15" s="1"/>
  <c r="T205" i="15"/>
  <c r="R205" i="15"/>
  <c r="Q205" i="15"/>
  <c r="O205" i="15"/>
  <c r="N205" i="15"/>
  <c r="K205" i="15"/>
  <c r="J205" i="15"/>
  <c r="L205" i="15" s="1"/>
  <c r="M205" i="15" s="1"/>
  <c r="P205" i="15" s="1"/>
  <c r="I205" i="15"/>
  <c r="D205" i="15"/>
  <c r="B205" i="15"/>
  <c r="A205" i="15"/>
  <c r="AE204" i="15"/>
  <c r="AD204" i="15"/>
  <c r="AB204" i="15"/>
  <c r="Y204" i="15"/>
  <c r="X204" i="15"/>
  <c r="W204" i="15"/>
  <c r="V204" i="15"/>
  <c r="U204" i="15"/>
  <c r="T204" i="15"/>
  <c r="R204" i="15"/>
  <c r="O204" i="15"/>
  <c r="N204" i="15"/>
  <c r="K204" i="15"/>
  <c r="J204" i="15"/>
  <c r="L204" i="15" s="1"/>
  <c r="M204" i="15" s="1"/>
  <c r="P204" i="15" s="1"/>
  <c r="I204" i="15"/>
  <c r="D204" i="15"/>
  <c r="B204" i="15"/>
  <c r="A204" i="15"/>
  <c r="AE203" i="15"/>
  <c r="AD203" i="15"/>
  <c r="AB203" i="15"/>
  <c r="Y203" i="15"/>
  <c r="W203" i="15"/>
  <c r="X203" i="15" s="1"/>
  <c r="V203" i="15"/>
  <c r="U203" i="15"/>
  <c r="T203" i="15"/>
  <c r="R203" i="15"/>
  <c r="Q203" i="15"/>
  <c r="P203" i="15"/>
  <c r="O203" i="15"/>
  <c r="N203" i="15"/>
  <c r="L203" i="15"/>
  <c r="M203" i="15" s="1"/>
  <c r="K203" i="15"/>
  <c r="J203" i="15"/>
  <c r="I203" i="15"/>
  <c r="D203" i="15"/>
  <c r="B203" i="15"/>
  <c r="A203" i="15"/>
  <c r="AE202" i="15"/>
  <c r="AD202" i="15"/>
  <c r="AB202" i="15"/>
  <c r="Y202" i="15"/>
  <c r="V202" i="15"/>
  <c r="U202" i="15"/>
  <c r="W202" i="15" s="1"/>
  <c r="X202" i="15" s="1"/>
  <c r="T202" i="15"/>
  <c r="R202" i="15"/>
  <c r="O202" i="15"/>
  <c r="N202" i="15"/>
  <c r="M202" i="15"/>
  <c r="L202" i="15"/>
  <c r="K202" i="15"/>
  <c r="J202" i="15"/>
  <c r="I202" i="15"/>
  <c r="D202" i="15"/>
  <c r="B202" i="15"/>
  <c r="A202" i="15"/>
  <c r="AE201" i="15"/>
  <c r="AD201" i="15"/>
  <c r="AB201" i="15"/>
  <c r="Y201" i="15"/>
  <c r="V201" i="15"/>
  <c r="U201" i="15"/>
  <c r="W201" i="15" s="1"/>
  <c r="X201" i="15" s="1"/>
  <c r="T201" i="15"/>
  <c r="R201" i="15"/>
  <c r="Q201" i="15"/>
  <c r="O201" i="15"/>
  <c r="N201" i="15"/>
  <c r="L201" i="15"/>
  <c r="M201" i="15" s="1"/>
  <c r="P201" i="15" s="1"/>
  <c r="K201" i="15"/>
  <c r="J201" i="15"/>
  <c r="I201" i="15"/>
  <c r="D201" i="15"/>
  <c r="B201" i="15"/>
  <c r="A201" i="15"/>
  <c r="AE200" i="15"/>
  <c r="AD200" i="15"/>
  <c r="AB200" i="15"/>
  <c r="Y200" i="15"/>
  <c r="V200" i="15"/>
  <c r="U200" i="15"/>
  <c r="W200" i="15" s="1"/>
  <c r="X200" i="15" s="1"/>
  <c r="T200" i="15"/>
  <c r="R200" i="15"/>
  <c r="O200" i="15"/>
  <c r="N200" i="15"/>
  <c r="K200" i="15"/>
  <c r="J200" i="15"/>
  <c r="I200" i="15"/>
  <c r="D200" i="15"/>
  <c r="B200" i="15"/>
  <c r="A200" i="15"/>
  <c r="AE199" i="15"/>
  <c r="AD199" i="15"/>
  <c r="AB199" i="15"/>
  <c r="Y199" i="15"/>
  <c r="V199" i="15"/>
  <c r="U199" i="15"/>
  <c r="T199" i="15"/>
  <c r="R199" i="15"/>
  <c r="O199" i="15"/>
  <c r="L199" i="15" s="1"/>
  <c r="M199" i="15" s="1"/>
  <c r="N199" i="15"/>
  <c r="K199" i="15"/>
  <c r="J199" i="15"/>
  <c r="I199" i="15"/>
  <c r="D199" i="15"/>
  <c r="B199" i="15"/>
  <c r="A199" i="15"/>
  <c r="AE198" i="15"/>
  <c r="AD198" i="15"/>
  <c r="AB198" i="15"/>
  <c r="Y198" i="15"/>
  <c r="V198" i="15"/>
  <c r="U198" i="15"/>
  <c r="W198" i="15" s="1"/>
  <c r="X198" i="15" s="1"/>
  <c r="T198" i="15"/>
  <c r="R198" i="15"/>
  <c r="O198" i="15"/>
  <c r="N198" i="15"/>
  <c r="L198" i="15"/>
  <c r="M198" i="15" s="1"/>
  <c r="K198" i="15"/>
  <c r="J198" i="15"/>
  <c r="I198" i="15"/>
  <c r="D198" i="15"/>
  <c r="B198" i="15"/>
  <c r="A198" i="15"/>
  <c r="AE197" i="15"/>
  <c r="AD197" i="15"/>
  <c r="AB197" i="15"/>
  <c r="Y197" i="15"/>
  <c r="X197" i="15"/>
  <c r="Z197" i="15" s="1"/>
  <c r="V197" i="15"/>
  <c r="U197" i="15"/>
  <c r="W197" i="15" s="1"/>
  <c r="T197" i="15"/>
  <c r="R197" i="15"/>
  <c r="O197" i="15"/>
  <c r="N197" i="15"/>
  <c r="K197" i="15"/>
  <c r="J197" i="15"/>
  <c r="L197" i="15" s="1"/>
  <c r="M197" i="15" s="1"/>
  <c r="I197" i="15"/>
  <c r="D197" i="15"/>
  <c r="B197" i="15"/>
  <c r="A197" i="15"/>
  <c r="AE196" i="15"/>
  <c r="AD196" i="15"/>
  <c r="AB196" i="15"/>
  <c r="Y196" i="15"/>
  <c r="V196" i="15"/>
  <c r="U196" i="15"/>
  <c r="W196" i="15" s="1"/>
  <c r="X196" i="15" s="1"/>
  <c r="T196" i="15"/>
  <c r="R196" i="15"/>
  <c r="O196" i="15"/>
  <c r="N196" i="15"/>
  <c r="K196" i="15"/>
  <c r="J196" i="15"/>
  <c r="L196" i="15" s="1"/>
  <c r="M196" i="15" s="1"/>
  <c r="I196" i="15"/>
  <c r="D196" i="15"/>
  <c r="B196" i="15"/>
  <c r="A196" i="15"/>
  <c r="AE195" i="15"/>
  <c r="AD195" i="15"/>
  <c r="AB195" i="15"/>
  <c r="Y195" i="15"/>
  <c r="V195" i="15"/>
  <c r="U195" i="15"/>
  <c r="W195" i="15" s="1"/>
  <c r="X195" i="15" s="1"/>
  <c r="T195" i="15"/>
  <c r="R195" i="15"/>
  <c r="O195" i="15"/>
  <c r="L195" i="15" s="1"/>
  <c r="M195" i="15" s="1"/>
  <c r="N195" i="15"/>
  <c r="K195" i="15"/>
  <c r="J195" i="15"/>
  <c r="I195" i="15"/>
  <c r="D195" i="15"/>
  <c r="B195" i="15"/>
  <c r="A195" i="15"/>
  <c r="AE194" i="15"/>
  <c r="N194" i="15" s="1"/>
  <c r="Y194" i="15"/>
  <c r="W194" i="15"/>
  <c r="AB194" i="15" s="1"/>
  <c r="T194" i="15"/>
  <c r="R194" i="15"/>
  <c r="K194" i="15"/>
  <c r="J194" i="15"/>
  <c r="L194" i="15" s="1"/>
  <c r="M194" i="15" s="1"/>
  <c r="I194" i="15"/>
  <c r="AE191" i="15"/>
  <c r="AD191" i="15"/>
  <c r="AB191" i="15"/>
  <c r="AA191" i="15"/>
  <c r="Z191" i="15"/>
  <c r="Y191" i="15"/>
  <c r="V191" i="15"/>
  <c r="U191" i="15"/>
  <c r="W191" i="15" s="1"/>
  <c r="X191" i="15" s="1"/>
  <c r="T191" i="15"/>
  <c r="R191" i="15"/>
  <c r="O191" i="15"/>
  <c r="N191" i="15"/>
  <c r="K191" i="15"/>
  <c r="J191" i="15"/>
  <c r="L191" i="15" s="1"/>
  <c r="M191" i="15" s="1"/>
  <c r="I191" i="15"/>
  <c r="D191" i="15"/>
  <c r="B191" i="15"/>
  <c r="A191" i="15"/>
  <c r="AE190" i="15"/>
  <c r="AD190" i="15"/>
  <c r="AB190" i="15"/>
  <c r="AA190" i="15"/>
  <c r="Y190" i="15"/>
  <c r="V190" i="15"/>
  <c r="U190" i="15"/>
  <c r="W190" i="15" s="1"/>
  <c r="X190" i="15" s="1"/>
  <c r="Z190" i="15" s="1"/>
  <c r="T190" i="15"/>
  <c r="R190" i="15"/>
  <c r="Q190" i="15"/>
  <c r="P190" i="15"/>
  <c r="O190" i="15"/>
  <c r="N190" i="15"/>
  <c r="K190" i="15"/>
  <c r="J190" i="15"/>
  <c r="L190" i="15" s="1"/>
  <c r="M190" i="15" s="1"/>
  <c r="I190" i="15"/>
  <c r="D190" i="15"/>
  <c r="B190" i="15"/>
  <c r="A190" i="15"/>
  <c r="AE189" i="15"/>
  <c r="AD189" i="15"/>
  <c r="AB189" i="15"/>
  <c r="Y189" i="15"/>
  <c r="V189" i="15"/>
  <c r="U189" i="15"/>
  <c r="T189" i="15"/>
  <c r="R189" i="15"/>
  <c r="O189" i="15"/>
  <c r="L189" i="15" s="1"/>
  <c r="M189" i="15" s="1"/>
  <c r="N189" i="15"/>
  <c r="K189" i="15"/>
  <c r="J189" i="15"/>
  <c r="I189" i="15"/>
  <c r="D189" i="15"/>
  <c r="B189" i="15"/>
  <c r="A189" i="15"/>
  <c r="AE188" i="15"/>
  <c r="AD188" i="15"/>
  <c r="AB188" i="15"/>
  <c r="Y188" i="15"/>
  <c r="V188" i="15"/>
  <c r="U188" i="15"/>
  <c r="W188" i="15" s="1"/>
  <c r="X188" i="15" s="1"/>
  <c r="AA188" i="15" s="1"/>
  <c r="T188" i="15"/>
  <c r="R188" i="15"/>
  <c r="O188" i="15"/>
  <c r="N188" i="15"/>
  <c r="L188" i="15"/>
  <c r="M188" i="15" s="1"/>
  <c r="K188" i="15"/>
  <c r="J188" i="15"/>
  <c r="I188" i="15"/>
  <c r="D188" i="15"/>
  <c r="B188" i="15"/>
  <c r="A188" i="15"/>
  <c r="AE187" i="15"/>
  <c r="AD187" i="15"/>
  <c r="AB187" i="15"/>
  <c r="Z187" i="15"/>
  <c r="Y187" i="15"/>
  <c r="V187" i="15"/>
  <c r="U187" i="15"/>
  <c r="W187" i="15" s="1"/>
  <c r="X187" i="15" s="1"/>
  <c r="AA187" i="15" s="1"/>
  <c r="T187" i="15"/>
  <c r="R187" i="15"/>
  <c r="O187" i="15"/>
  <c r="N187" i="15"/>
  <c r="K187" i="15"/>
  <c r="J187" i="15"/>
  <c r="L187" i="15" s="1"/>
  <c r="M187" i="15" s="1"/>
  <c r="I187" i="15"/>
  <c r="D187" i="15"/>
  <c r="B187" i="15"/>
  <c r="A187" i="15"/>
  <c r="AE186" i="15"/>
  <c r="AD186" i="15"/>
  <c r="AB186" i="15"/>
  <c r="Y186" i="15"/>
  <c r="V186" i="15"/>
  <c r="W186" i="15" s="1"/>
  <c r="X186" i="15" s="1"/>
  <c r="U186" i="15"/>
  <c r="T186" i="15"/>
  <c r="R186" i="15"/>
  <c r="Q186" i="15"/>
  <c r="P186" i="15"/>
  <c r="O186" i="15"/>
  <c r="N186" i="15"/>
  <c r="L186" i="15"/>
  <c r="M186" i="15" s="1"/>
  <c r="K186" i="15"/>
  <c r="J186" i="15"/>
  <c r="I186" i="15"/>
  <c r="D186" i="15"/>
  <c r="B186" i="15"/>
  <c r="A186" i="15"/>
  <c r="AE185" i="15"/>
  <c r="AD185" i="15"/>
  <c r="AB185" i="15"/>
  <c r="Y185" i="15"/>
  <c r="V185" i="15"/>
  <c r="U185" i="15"/>
  <c r="W185" i="15" s="1"/>
  <c r="X185" i="15" s="1"/>
  <c r="T185" i="15"/>
  <c r="R185" i="15"/>
  <c r="P185" i="15"/>
  <c r="O185" i="15"/>
  <c r="N185" i="15"/>
  <c r="K185" i="15"/>
  <c r="J185" i="15"/>
  <c r="L185" i="15" s="1"/>
  <c r="M185" i="15" s="1"/>
  <c r="Q185" i="15" s="1"/>
  <c r="I185" i="15"/>
  <c r="D185" i="15"/>
  <c r="B185" i="15"/>
  <c r="A185" i="15"/>
  <c r="AE184" i="15"/>
  <c r="AD184" i="15"/>
  <c r="AB184" i="15"/>
  <c r="Y184" i="15"/>
  <c r="V184" i="15"/>
  <c r="U184" i="15"/>
  <c r="T184" i="15"/>
  <c r="R184" i="15"/>
  <c r="O184" i="15"/>
  <c r="N184" i="15"/>
  <c r="K184" i="15"/>
  <c r="J184" i="15"/>
  <c r="L184" i="15" s="1"/>
  <c r="M184" i="15" s="1"/>
  <c r="I184" i="15"/>
  <c r="D184" i="15"/>
  <c r="B184" i="15"/>
  <c r="A184" i="15"/>
  <c r="AE183" i="15"/>
  <c r="AD183" i="15"/>
  <c r="AB183" i="15"/>
  <c r="Y183" i="15"/>
  <c r="V183" i="15"/>
  <c r="U183" i="15"/>
  <c r="T183" i="15"/>
  <c r="R183" i="15"/>
  <c r="O183" i="15"/>
  <c r="N183" i="15"/>
  <c r="K183" i="15"/>
  <c r="J183" i="15"/>
  <c r="L183" i="15" s="1"/>
  <c r="M183" i="15" s="1"/>
  <c r="I183" i="15"/>
  <c r="D183" i="15"/>
  <c r="B183" i="15"/>
  <c r="A183" i="15"/>
  <c r="AE182" i="15"/>
  <c r="AD182" i="15"/>
  <c r="AB182" i="15"/>
  <c r="Y182" i="15"/>
  <c r="X182" i="15"/>
  <c r="AA182" i="15" s="1"/>
  <c r="W182" i="15"/>
  <c r="V182" i="15"/>
  <c r="U182" i="15"/>
  <c r="T182" i="15"/>
  <c r="R182" i="15"/>
  <c r="O182" i="15"/>
  <c r="N182" i="15"/>
  <c r="L182" i="15"/>
  <c r="M182" i="15" s="1"/>
  <c r="P182" i="15" s="1"/>
  <c r="K182" i="15"/>
  <c r="J182" i="15"/>
  <c r="I182" i="15"/>
  <c r="D182" i="15"/>
  <c r="B182" i="15"/>
  <c r="A182" i="15"/>
  <c r="AE181" i="15"/>
  <c r="AD181" i="15"/>
  <c r="AB181" i="15"/>
  <c r="AA181" i="15"/>
  <c r="Z181" i="15"/>
  <c r="Y181" i="15"/>
  <c r="V181" i="15"/>
  <c r="U181" i="15"/>
  <c r="W181" i="15" s="1"/>
  <c r="X181" i="15" s="1"/>
  <c r="T181" i="15"/>
  <c r="R181" i="15"/>
  <c r="O181" i="15"/>
  <c r="L181" i="15" s="1"/>
  <c r="M181" i="15" s="1"/>
  <c r="N181" i="15"/>
  <c r="K181" i="15"/>
  <c r="J181" i="15"/>
  <c r="I181" i="15"/>
  <c r="D181" i="15"/>
  <c r="B181" i="15"/>
  <c r="A181" i="15"/>
  <c r="AE180" i="15"/>
  <c r="AD180" i="15"/>
  <c r="AB180" i="15"/>
  <c r="Y180" i="15"/>
  <c r="V180" i="15"/>
  <c r="U180" i="15"/>
  <c r="W180" i="15" s="1"/>
  <c r="X180" i="15" s="1"/>
  <c r="T180" i="15"/>
  <c r="R180" i="15"/>
  <c r="Q180" i="15"/>
  <c r="O180" i="15"/>
  <c r="N180" i="15"/>
  <c r="K180" i="15"/>
  <c r="J180" i="15"/>
  <c r="L180" i="15" s="1"/>
  <c r="M180" i="15" s="1"/>
  <c r="P180" i="15" s="1"/>
  <c r="I180" i="15"/>
  <c r="D180" i="15"/>
  <c r="B180" i="15"/>
  <c r="A180" i="15"/>
  <c r="AE179" i="15"/>
  <c r="AD179" i="15"/>
  <c r="AB179" i="15"/>
  <c r="Y179" i="15"/>
  <c r="V179" i="15"/>
  <c r="U179" i="15"/>
  <c r="T179" i="15"/>
  <c r="R179" i="15"/>
  <c r="O179" i="15"/>
  <c r="N179" i="15"/>
  <c r="L179" i="15"/>
  <c r="M179" i="15" s="1"/>
  <c r="K179" i="15"/>
  <c r="J179" i="15"/>
  <c r="I179" i="15"/>
  <c r="D179" i="15"/>
  <c r="B179" i="15"/>
  <c r="A179" i="15"/>
  <c r="AE178" i="15"/>
  <c r="AD178" i="15"/>
  <c r="AB178" i="15"/>
  <c r="AA178" i="15"/>
  <c r="Y178" i="15"/>
  <c r="V178" i="15"/>
  <c r="U178" i="15"/>
  <c r="W178" i="15" s="1"/>
  <c r="X178" i="15" s="1"/>
  <c r="Z178" i="15" s="1"/>
  <c r="T178" i="15"/>
  <c r="R178" i="15"/>
  <c r="O178" i="15"/>
  <c r="N178" i="15"/>
  <c r="K178" i="15"/>
  <c r="J178" i="15"/>
  <c r="L178" i="15" s="1"/>
  <c r="M178" i="15" s="1"/>
  <c r="I178" i="15"/>
  <c r="D178" i="15"/>
  <c r="B178" i="15"/>
  <c r="A178" i="15"/>
  <c r="AE177" i="15"/>
  <c r="AD177" i="15"/>
  <c r="AB177" i="15"/>
  <c r="Y177" i="15"/>
  <c r="V177" i="15"/>
  <c r="U177" i="15"/>
  <c r="W177" i="15" s="1"/>
  <c r="X177" i="15" s="1"/>
  <c r="T177" i="15"/>
  <c r="R177" i="15"/>
  <c r="O177" i="15"/>
  <c r="L177" i="15" s="1"/>
  <c r="N177" i="15"/>
  <c r="M177" i="15"/>
  <c r="Q177" i="15" s="1"/>
  <c r="K177" i="15"/>
  <c r="J177" i="15"/>
  <c r="I177" i="15"/>
  <c r="D177" i="15"/>
  <c r="B177" i="15"/>
  <c r="A177" i="15"/>
  <c r="AE176" i="15"/>
  <c r="AD176" i="15"/>
  <c r="AB176" i="15"/>
  <c r="Y176" i="15"/>
  <c r="V176" i="15"/>
  <c r="W176" i="15" s="1"/>
  <c r="X176" i="15" s="1"/>
  <c r="U176" i="15"/>
  <c r="T176" i="15"/>
  <c r="R176" i="15"/>
  <c r="O176" i="15"/>
  <c r="N176" i="15"/>
  <c r="K176" i="15"/>
  <c r="J176" i="15"/>
  <c r="L176" i="15" s="1"/>
  <c r="M176" i="15" s="1"/>
  <c r="I176" i="15"/>
  <c r="D176" i="15"/>
  <c r="B176" i="15"/>
  <c r="A176" i="15"/>
  <c r="AE175" i="15"/>
  <c r="AD175" i="15"/>
  <c r="AB175" i="15"/>
  <c r="Y175" i="15"/>
  <c r="V175" i="15"/>
  <c r="U175" i="15"/>
  <c r="W175" i="15" s="1"/>
  <c r="X175" i="15" s="1"/>
  <c r="T175" i="15"/>
  <c r="R175" i="15"/>
  <c r="O175" i="15"/>
  <c r="N175" i="15"/>
  <c r="L175" i="15"/>
  <c r="M175" i="15" s="1"/>
  <c r="K175" i="15"/>
  <c r="J175" i="15"/>
  <c r="I175" i="15"/>
  <c r="D175" i="15"/>
  <c r="B175" i="15"/>
  <c r="A175" i="15"/>
  <c r="AE174" i="15"/>
  <c r="AD174" i="15"/>
  <c r="AB174" i="15"/>
  <c r="Y174" i="15"/>
  <c r="V174" i="15"/>
  <c r="U174" i="15"/>
  <c r="W174" i="15" s="1"/>
  <c r="X174" i="15" s="1"/>
  <c r="Z174" i="15" s="1"/>
  <c r="T174" i="15"/>
  <c r="R174" i="15"/>
  <c r="O174" i="15"/>
  <c r="N174" i="15"/>
  <c r="K174" i="15"/>
  <c r="J174" i="15"/>
  <c r="L174" i="15" s="1"/>
  <c r="M174" i="15" s="1"/>
  <c r="I174" i="15"/>
  <c r="D174" i="15"/>
  <c r="B174" i="15"/>
  <c r="A174" i="15"/>
  <c r="AE173" i="15"/>
  <c r="AD173" i="15"/>
  <c r="AB173" i="15"/>
  <c r="AA173" i="15"/>
  <c r="Z173" i="15"/>
  <c r="Y173" i="15"/>
  <c r="X173" i="15"/>
  <c r="V173" i="15"/>
  <c r="U173" i="15"/>
  <c r="W173" i="15" s="1"/>
  <c r="T173" i="15"/>
  <c r="R173" i="15"/>
  <c r="O173" i="15"/>
  <c r="N173" i="15"/>
  <c r="M173" i="15"/>
  <c r="Q173" i="15" s="1"/>
  <c r="K173" i="15"/>
  <c r="J173" i="15"/>
  <c r="L173" i="15" s="1"/>
  <c r="I173" i="15"/>
  <c r="D173" i="15"/>
  <c r="B173" i="15"/>
  <c r="A173" i="15"/>
  <c r="AE172" i="15"/>
  <c r="AD172" i="15"/>
  <c r="AB172" i="15"/>
  <c r="Y172" i="15"/>
  <c r="V172" i="15"/>
  <c r="U172" i="15"/>
  <c r="W172" i="15" s="1"/>
  <c r="X172" i="15" s="1"/>
  <c r="AA172" i="15" s="1"/>
  <c r="T172" i="15"/>
  <c r="R172" i="15"/>
  <c r="O172" i="15"/>
  <c r="N172" i="15"/>
  <c r="K172" i="15"/>
  <c r="J172" i="15"/>
  <c r="I172" i="15"/>
  <c r="D172" i="15"/>
  <c r="B172" i="15"/>
  <c r="A172" i="15"/>
  <c r="AE171" i="15"/>
  <c r="AD171" i="15"/>
  <c r="AB171" i="15"/>
  <c r="Y171" i="15"/>
  <c r="W171" i="15"/>
  <c r="X171" i="15" s="1"/>
  <c r="AA171" i="15" s="1"/>
  <c r="V171" i="15"/>
  <c r="U171" i="15"/>
  <c r="T171" i="15"/>
  <c r="R171" i="15"/>
  <c r="O171" i="15"/>
  <c r="N171" i="15"/>
  <c r="K171" i="15"/>
  <c r="J171" i="15"/>
  <c r="L171" i="15" s="1"/>
  <c r="M171" i="15" s="1"/>
  <c r="I171" i="15"/>
  <c r="D171" i="15"/>
  <c r="B171" i="15"/>
  <c r="A171" i="15"/>
  <c r="AE170" i="15"/>
  <c r="AD170" i="15"/>
  <c r="AB170" i="15"/>
  <c r="Z170" i="15"/>
  <c r="Y170" i="15"/>
  <c r="V170" i="15"/>
  <c r="U170" i="15"/>
  <c r="W170" i="15" s="1"/>
  <c r="X170" i="15" s="1"/>
  <c r="AA170" i="15" s="1"/>
  <c r="T170" i="15"/>
  <c r="R170" i="15"/>
  <c r="O170" i="15"/>
  <c r="N170" i="15"/>
  <c r="K170" i="15"/>
  <c r="J170" i="15"/>
  <c r="I170" i="15"/>
  <c r="D170" i="15"/>
  <c r="B170" i="15"/>
  <c r="A170" i="15"/>
  <c r="AE169" i="15"/>
  <c r="AD169" i="15"/>
  <c r="AB169" i="15"/>
  <c r="Y169" i="15"/>
  <c r="W169" i="15"/>
  <c r="X169" i="15" s="1"/>
  <c r="V169" i="15"/>
  <c r="U169" i="15"/>
  <c r="T169" i="15"/>
  <c r="R169" i="15"/>
  <c r="Q169" i="15"/>
  <c r="O169" i="15"/>
  <c r="N169" i="15"/>
  <c r="K169" i="15"/>
  <c r="J169" i="15"/>
  <c r="L169" i="15" s="1"/>
  <c r="M169" i="15" s="1"/>
  <c r="P169" i="15" s="1"/>
  <c r="I169" i="15"/>
  <c r="D169" i="15"/>
  <c r="B169" i="15"/>
  <c r="A169" i="15"/>
  <c r="AE168" i="15"/>
  <c r="AD168" i="15"/>
  <c r="AB168" i="15"/>
  <c r="Y168" i="15"/>
  <c r="X168" i="15"/>
  <c r="W168" i="15"/>
  <c r="V168" i="15"/>
  <c r="U168" i="15"/>
  <c r="T168" i="15"/>
  <c r="R168" i="15"/>
  <c r="Q168" i="15"/>
  <c r="P168" i="15"/>
  <c r="O168" i="15"/>
  <c r="N168" i="15"/>
  <c r="K168" i="15"/>
  <c r="J168" i="15"/>
  <c r="L168" i="15" s="1"/>
  <c r="M168" i="15" s="1"/>
  <c r="I168" i="15"/>
  <c r="D168" i="15"/>
  <c r="B168" i="15"/>
  <c r="A168" i="15"/>
  <c r="AE167" i="15"/>
  <c r="AD167" i="15"/>
  <c r="AB167" i="15"/>
  <c r="Y167" i="15"/>
  <c r="W167" i="15"/>
  <c r="X167" i="15" s="1"/>
  <c r="V167" i="15"/>
  <c r="U167" i="15"/>
  <c r="T167" i="15"/>
  <c r="R167" i="15"/>
  <c r="O167" i="15"/>
  <c r="N167" i="15"/>
  <c r="L167" i="15"/>
  <c r="M167" i="15" s="1"/>
  <c r="K167" i="15"/>
  <c r="J167" i="15"/>
  <c r="I167" i="15"/>
  <c r="D167" i="15"/>
  <c r="B167" i="15"/>
  <c r="A167" i="15"/>
  <c r="AE166" i="15"/>
  <c r="AD166" i="15"/>
  <c r="AB166" i="15"/>
  <c r="Y166" i="15"/>
  <c r="V166" i="15"/>
  <c r="U166" i="15"/>
  <c r="W166" i="15" s="1"/>
  <c r="X166" i="15" s="1"/>
  <c r="T166" i="15"/>
  <c r="R166" i="15"/>
  <c r="O166" i="15"/>
  <c r="N166" i="15"/>
  <c r="K166" i="15"/>
  <c r="J166" i="15"/>
  <c r="L166" i="15" s="1"/>
  <c r="M166" i="15" s="1"/>
  <c r="I166" i="15"/>
  <c r="D166" i="15"/>
  <c r="B166" i="15"/>
  <c r="A166" i="15"/>
  <c r="AE165" i="15"/>
  <c r="AD165" i="15"/>
  <c r="AB165" i="15"/>
  <c r="Y165" i="15"/>
  <c r="W165" i="15"/>
  <c r="X165" i="15" s="1"/>
  <c r="AA165" i="15" s="1"/>
  <c r="V165" i="15"/>
  <c r="U165" i="15"/>
  <c r="T165" i="15"/>
  <c r="R165" i="15"/>
  <c r="O165" i="15"/>
  <c r="N165" i="15"/>
  <c r="K165" i="15"/>
  <c r="J165" i="15"/>
  <c r="I165" i="15"/>
  <c r="D165" i="15"/>
  <c r="B165" i="15"/>
  <c r="A165" i="15"/>
  <c r="AE164" i="15"/>
  <c r="AD164" i="15"/>
  <c r="AB164" i="15"/>
  <c r="Y164" i="15"/>
  <c r="V164" i="15"/>
  <c r="W164" i="15" s="1"/>
  <c r="X164" i="15" s="1"/>
  <c r="U164" i="15"/>
  <c r="T164" i="15"/>
  <c r="R164" i="15"/>
  <c r="Q164" i="15"/>
  <c r="P164" i="15"/>
  <c r="O164" i="15"/>
  <c r="N164" i="15"/>
  <c r="K164" i="15"/>
  <c r="J164" i="15"/>
  <c r="L164" i="15" s="1"/>
  <c r="M164" i="15" s="1"/>
  <c r="I164" i="15"/>
  <c r="D164" i="15"/>
  <c r="B164" i="15"/>
  <c r="A164" i="15"/>
  <c r="AE163" i="15"/>
  <c r="AD163" i="15"/>
  <c r="AB163" i="15"/>
  <c r="Y163" i="15"/>
  <c r="X163" i="15"/>
  <c r="W163" i="15"/>
  <c r="V163" i="15"/>
  <c r="U163" i="15"/>
  <c r="T163" i="15"/>
  <c r="R163" i="15"/>
  <c r="O163" i="15"/>
  <c r="N163" i="15"/>
  <c r="L163" i="15"/>
  <c r="M163" i="15" s="1"/>
  <c r="K163" i="15"/>
  <c r="J163" i="15"/>
  <c r="I163" i="15"/>
  <c r="D163" i="15"/>
  <c r="B163" i="15"/>
  <c r="A163" i="15"/>
  <c r="AE162" i="15"/>
  <c r="AD162" i="15"/>
  <c r="AB162" i="15"/>
  <c r="Y162" i="15"/>
  <c r="V162" i="15"/>
  <c r="U162" i="15"/>
  <c r="W162" i="15" s="1"/>
  <c r="X162" i="15" s="1"/>
  <c r="Z162" i="15" s="1"/>
  <c r="T162" i="15"/>
  <c r="R162" i="15"/>
  <c r="O162" i="15"/>
  <c r="N162" i="15"/>
  <c r="K162" i="15"/>
  <c r="J162" i="15"/>
  <c r="L162" i="15" s="1"/>
  <c r="M162" i="15" s="1"/>
  <c r="Q162" i="15" s="1"/>
  <c r="I162" i="15"/>
  <c r="D162" i="15"/>
  <c r="B162" i="15"/>
  <c r="A162" i="15"/>
  <c r="AE161" i="15"/>
  <c r="AD161" i="15"/>
  <c r="AB161" i="15"/>
  <c r="Y161" i="15"/>
  <c r="W161" i="15"/>
  <c r="X161" i="15" s="1"/>
  <c r="V161" i="15"/>
  <c r="U161" i="15"/>
  <c r="T161" i="15"/>
  <c r="R161" i="15"/>
  <c r="Q161" i="15"/>
  <c r="P161" i="15"/>
  <c r="O161" i="15"/>
  <c r="N161" i="15"/>
  <c r="K161" i="15"/>
  <c r="J161" i="15"/>
  <c r="L161" i="15" s="1"/>
  <c r="M161" i="15" s="1"/>
  <c r="I161" i="15"/>
  <c r="D161" i="15"/>
  <c r="B161" i="15"/>
  <c r="A161" i="15"/>
  <c r="AE160" i="15"/>
  <c r="AD160" i="15"/>
  <c r="AB160" i="15"/>
  <c r="Y160" i="15"/>
  <c r="V160" i="15"/>
  <c r="U160" i="15"/>
  <c r="W160" i="15" s="1"/>
  <c r="X160" i="15" s="1"/>
  <c r="T160" i="15"/>
  <c r="R160" i="15"/>
  <c r="Q160" i="15"/>
  <c r="O160" i="15"/>
  <c r="N160" i="15"/>
  <c r="K160" i="15"/>
  <c r="J160" i="15"/>
  <c r="L160" i="15" s="1"/>
  <c r="M160" i="15" s="1"/>
  <c r="P160" i="15" s="1"/>
  <c r="I160" i="15"/>
  <c r="D160" i="15"/>
  <c r="B160" i="15"/>
  <c r="A160" i="15"/>
  <c r="AE159" i="15"/>
  <c r="AD159" i="15"/>
  <c r="AB159" i="15"/>
  <c r="Y159" i="15"/>
  <c r="X159" i="15"/>
  <c r="W159" i="15"/>
  <c r="V159" i="15"/>
  <c r="U159" i="15"/>
  <c r="T159" i="15"/>
  <c r="R159" i="15"/>
  <c r="O159" i="15"/>
  <c r="L159" i="15" s="1"/>
  <c r="M159" i="15" s="1"/>
  <c r="N159" i="15"/>
  <c r="K159" i="15"/>
  <c r="J159" i="15"/>
  <c r="I159" i="15"/>
  <c r="D159" i="15"/>
  <c r="B159" i="15"/>
  <c r="A159" i="15"/>
  <c r="AE158" i="15"/>
  <c r="AD158" i="15"/>
  <c r="AB158" i="15"/>
  <c r="Y158" i="15"/>
  <c r="V158" i="15"/>
  <c r="U158" i="15"/>
  <c r="W158" i="15" s="1"/>
  <c r="X158" i="15" s="1"/>
  <c r="T158" i="15"/>
  <c r="R158" i="15"/>
  <c r="O158" i="15"/>
  <c r="N158" i="15"/>
  <c r="K158" i="15"/>
  <c r="J158" i="15"/>
  <c r="L158" i="15" s="1"/>
  <c r="M158" i="15" s="1"/>
  <c r="I158" i="15"/>
  <c r="D158" i="15"/>
  <c r="B158" i="15"/>
  <c r="A158" i="15"/>
  <c r="AE157" i="15"/>
  <c r="AB157" i="15" s="1"/>
  <c r="Y157" i="15"/>
  <c r="W157" i="15"/>
  <c r="T157" i="15"/>
  <c r="K157" i="15"/>
  <c r="J157" i="15"/>
  <c r="L157" i="15" s="1"/>
  <c r="I157" i="15"/>
  <c r="AE154" i="15"/>
  <c r="AD154" i="15"/>
  <c r="AB154" i="15"/>
  <c r="Y154" i="15"/>
  <c r="V154" i="15"/>
  <c r="U154" i="15"/>
  <c r="W154" i="15" s="1"/>
  <c r="X154" i="15" s="1"/>
  <c r="T154" i="15"/>
  <c r="R154" i="15"/>
  <c r="O154" i="15"/>
  <c r="L154" i="15" s="1"/>
  <c r="M154" i="15" s="1"/>
  <c r="Q154" i="15" s="1"/>
  <c r="N154" i="15"/>
  <c r="K154" i="15"/>
  <c r="J154" i="15"/>
  <c r="I154" i="15"/>
  <c r="D154" i="15"/>
  <c r="B154" i="15"/>
  <c r="A154" i="15"/>
  <c r="AE153" i="15"/>
  <c r="AD153" i="15"/>
  <c r="AB153" i="15"/>
  <c r="Y153" i="15"/>
  <c r="V153" i="15"/>
  <c r="W153" i="15" s="1"/>
  <c r="X153" i="15" s="1"/>
  <c r="U153" i="15"/>
  <c r="T153" i="15"/>
  <c r="R153" i="15"/>
  <c r="O153" i="15"/>
  <c r="N153" i="15"/>
  <c r="L153" i="15"/>
  <c r="M153" i="15" s="1"/>
  <c r="P153" i="15" s="1"/>
  <c r="K153" i="15"/>
  <c r="J153" i="15"/>
  <c r="I153" i="15"/>
  <c r="D153" i="15"/>
  <c r="B153" i="15"/>
  <c r="A153" i="15"/>
  <c r="AE152" i="15"/>
  <c r="AD152" i="15"/>
  <c r="AB152" i="15"/>
  <c r="Z152" i="15"/>
  <c r="Y152" i="15"/>
  <c r="X152" i="15"/>
  <c r="AA152" i="15" s="1"/>
  <c r="V152" i="15"/>
  <c r="U152" i="15"/>
  <c r="W152" i="15" s="1"/>
  <c r="T152" i="15"/>
  <c r="R152" i="15"/>
  <c r="O152" i="15"/>
  <c r="L152" i="15" s="1"/>
  <c r="M152" i="15" s="1"/>
  <c r="N152" i="15"/>
  <c r="K152" i="15"/>
  <c r="J152" i="15"/>
  <c r="I152" i="15"/>
  <c r="D152" i="15"/>
  <c r="B152" i="15"/>
  <c r="A152" i="15"/>
  <c r="AE151" i="15"/>
  <c r="AD151" i="15"/>
  <c r="AB151" i="15"/>
  <c r="Y151" i="15"/>
  <c r="V151" i="15"/>
  <c r="U151" i="15"/>
  <c r="W151" i="15" s="1"/>
  <c r="X151" i="15" s="1"/>
  <c r="T151" i="15"/>
  <c r="R151" i="15"/>
  <c r="P151" i="15"/>
  <c r="O151" i="15"/>
  <c r="L151" i="15" s="1"/>
  <c r="M151" i="15" s="1"/>
  <c r="Q151" i="15" s="1"/>
  <c r="N151" i="15"/>
  <c r="K151" i="15"/>
  <c r="J151" i="15"/>
  <c r="I151" i="15"/>
  <c r="D151" i="15"/>
  <c r="B151" i="15"/>
  <c r="A151" i="15"/>
  <c r="AE150" i="15"/>
  <c r="AD150" i="15"/>
  <c r="AB150" i="15"/>
  <c r="Y150" i="15"/>
  <c r="V150" i="15"/>
  <c r="U150" i="15"/>
  <c r="W150" i="15" s="1"/>
  <c r="X150" i="15" s="1"/>
  <c r="T150" i="15"/>
  <c r="R150" i="15"/>
  <c r="O150" i="15"/>
  <c r="N150" i="15"/>
  <c r="L150" i="15"/>
  <c r="M150" i="15" s="1"/>
  <c r="K150" i="15"/>
  <c r="J150" i="15"/>
  <c r="I150" i="15"/>
  <c r="D150" i="15"/>
  <c r="B150" i="15"/>
  <c r="A150" i="15"/>
  <c r="AE149" i="15"/>
  <c r="AD149" i="15"/>
  <c r="AB149" i="15"/>
  <c r="Y149" i="15"/>
  <c r="V149" i="15"/>
  <c r="U149" i="15"/>
  <c r="W149" i="15" s="1"/>
  <c r="X149" i="15" s="1"/>
  <c r="T149" i="15"/>
  <c r="R149" i="15"/>
  <c r="Q149" i="15"/>
  <c r="P149" i="15"/>
  <c r="O149" i="15"/>
  <c r="N149" i="15"/>
  <c r="L149" i="15"/>
  <c r="M149" i="15" s="1"/>
  <c r="K149" i="15"/>
  <c r="J149" i="15"/>
  <c r="I149" i="15"/>
  <c r="D149" i="15"/>
  <c r="B149" i="15"/>
  <c r="A149" i="15"/>
  <c r="AE148" i="15"/>
  <c r="AD148" i="15"/>
  <c r="AB148" i="15"/>
  <c r="Y148" i="15"/>
  <c r="W148" i="15"/>
  <c r="X148" i="15" s="1"/>
  <c r="V148" i="15"/>
  <c r="U148" i="15"/>
  <c r="T148" i="15"/>
  <c r="R148" i="15"/>
  <c r="O148" i="15"/>
  <c r="N148" i="15"/>
  <c r="L148" i="15"/>
  <c r="M148" i="15" s="1"/>
  <c r="K148" i="15"/>
  <c r="J148" i="15"/>
  <c r="I148" i="15"/>
  <c r="D148" i="15"/>
  <c r="B148" i="15"/>
  <c r="A148" i="15"/>
  <c r="AE147" i="15"/>
  <c r="AD147" i="15"/>
  <c r="AB147" i="15"/>
  <c r="AA147" i="15"/>
  <c r="Z147" i="15"/>
  <c r="Y147" i="15"/>
  <c r="V147" i="15"/>
  <c r="U147" i="15"/>
  <c r="W147" i="15" s="1"/>
  <c r="X147" i="15" s="1"/>
  <c r="T147" i="15"/>
  <c r="R147" i="15"/>
  <c r="O147" i="15"/>
  <c r="N147" i="15"/>
  <c r="K147" i="15"/>
  <c r="J147" i="15"/>
  <c r="L147" i="15" s="1"/>
  <c r="M147" i="15" s="1"/>
  <c r="I147" i="15"/>
  <c r="D147" i="15"/>
  <c r="B147" i="15"/>
  <c r="A147" i="15"/>
  <c r="AE146" i="15"/>
  <c r="AD146" i="15"/>
  <c r="AB146" i="15"/>
  <c r="Y146" i="15"/>
  <c r="V146" i="15"/>
  <c r="U146" i="15"/>
  <c r="W146" i="15" s="1"/>
  <c r="X146" i="15" s="1"/>
  <c r="T146" i="15"/>
  <c r="R146" i="15"/>
  <c r="O146" i="15"/>
  <c r="L146" i="15" s="1"/>
  <c r="M146" i="15" s="1"/>
  <c r="Q146" i="15" s="1"/>
  <c r="N146" i="15"/>
  <c r="K146" i="15"/>
  <c r="J146" i="15"/>
  <c r="I146" i="15"/>
  <c r="D146" i="15"/>
  <c r="B146" i="15"/>
  <c r="A146" i="15"/>
  <c r="AE145" i="15"/>
  <c r="AD145" i="15"/>
  <c r="AB145" i="15"/>
  <c r="Y145" i="15"/>
  <c r="V145" i="15"/>
  <c r="U145" i="15"/>
  <c r="T145" i="15"/>
  <c r="R145" i="15"/>
  <c r="O145" i="15"/>
  <c r="N145" i="15"/>
  <c r="L145" i="15"/>
  <c r="M145" i="15" s="1"/>
  <c r="K145" i="15"/>
  <c r="J145" i="15"/>
  <c r="I145" i="15"/>
  <c r="D145" i="15"/>
  <c r="B145" i="15"/>
  <c r="A145" i="15"/>
  <c r="AE144" i="15"/>
  <c r="AD144" i="15"/>
  <c r="AB144" i="15"/>
  <c r="Y144" i="15"/>
  <c r="X144" i="15"/>
  <c r="V144" i="15"/>
  <c r="U144" i="15"/>
  <c r="W144" i="15" s="1"/>
  <c r="T144" i="15"/>
  <c r="R144" i="15"/>
  <c r="O144" i="15"/>
  <c r="L144" i="15" s="1"/>
  <c r="N144" i="15"/>
  <c r="M144" i="15"/>
  <c r="P144" i="15" s="1"/>
  <c r="K144" i="15"/>
  <c r="J144" i="15"/>
  <c r="I144" i="15"/>
  <c r="D144" i="15"/>
  <c r="B144" i="15"/>
  <c r="A144" i="15"/>
  <c r="AE143" i="15"/>
  <c r="AD143" i="15"/>
  <c r="AB143" i="15"/>
  <c r="Y143" i="15"/>
  <c r="V143" i="15"/>
  <c r="U143" i="15"/>
  <c r="W143" i="15" s="1"/>
  <c r="X143" i="15" s="1"/>
  <c r="AA143" i="15" s="1"/>
  <c r="T143" i="15"/>
  <c r="R143" i="15"/>
  <c r="O143" i="15"/>
  <c r="L143" i="15" s="1"/>
  <c r="N143" i="15"/>
  <c r="M143" i="15"/>
  <c r="K143" i="15"/>
  <c r="J143" i="15"/>
  <c r="I143" i="15"/>
  <c r="D143" i="15"/>
  <c r="B143" i="15"/>
  <c r="A143" i="15"/>
  <c r="AE142" i="15"/>
  <c r="AD142" i="15"/>
  <c r="AB142" i="15"/>
  <c r="Y142" i="15"/>
  <c r="V142" i="15"/>
  <c r="U142" i="15"/>
  <c r="W142" i="15" s="1"/>
  <c r="X142" i="15" s="1"/>
  <c r="T142" i="15"/>
  <c r="R142" i="15"/>
  <c r="O142" i="15"/>
  <c r="N142" i="15"/>
  <c r="L142" i="15"/>
  <c r="M142" i="15" s="1"/>
  <c r="K142" i="15"/>
  <c r="J142" i="15"/>
  <c r="I142" i="15"/>
  <c r="D142" i="15"/>
  <c r="B142" i="15"/>
  <c r="A142" i="15"/>
  <c r="AE141" i="15"/>
  <c r="AD141" i="15"/>
  <c r="AB141" i="15"/>
  <c r="AA141" i="15"/>
  <c r="Y141" i="15"/>
  <c r="V141" i="15"/>
  <c r="U141" i="15"/>
  <c r="W141" i="15" s="1"/>
  <c r="X141" i="15" s="1"/>
  <c r="Z141" i="15" s="1"/>
  <c r="T141" i="15"/>
  <c r="R141" i="15"/>
  <c r="O141" i="15"/>
  <c r="N141" i="15"/>
  <c r="K141" i="15"/>
  <c r="J141" i="15"/>
  <c r="L141" i="15" s="1"/>
  <c r="M141" i="15" s="1"/>
  <c r="I141" i="15"/>
  <c r="D141" i="15"/>
  <c r="B141" i="15"/>
  <c r="A141" i="15"/>
  <c r="AE140" i="15"/>
  <c r="AD140" i="15"/>
  <c r="AB140" i="15"/>
  <c r="Y140" i="15"/>
  <c r="V140" i="15"/>
  <c r="W140" i="15" s="1"/>
  <c r="X140" i="15" s="1"/>
  <c r="U140" i="15"/>
  <c r="T140" i="15"/>
  <c r="R140" i="15"/>
  <c r="O140" i="15"/>
  <c r="N140" i="15"/>
  <c r="L140" i="15"/>
  <c r="M140" i="15" s="1"/>
  <c r="K140" i="15"/>
  <c r="J140" i="15"/>
  <c r="I140" i="15"/>
  <c r="D140" i="15"/>
  <c r="B140" i="15"/>
  <c r="A140" i="15"/>
  <c r="AE139" i="15"/>
  <c r="AD139" i="15"/>
  <c r="AB139" i="15"/>
  <c r="Y139" i="15"/>
  <c r="V139" i="15"/>
  <c r="U139" i="15"/>
  <c r="W139" i="15" s="1"/>
  <c r="X139" i="15" s="1"/>
  <c r="T139" i="15"/>
  <c r="R139" i="15"/>
  <c r="O139" i="15"/>
  <c r="N139" i="15"/>
  <c r="K139" i="15"/>
  <c r="J139" i="15"/>
  <c r="L139" i="15" s="1"/>
  <c r="M139" i="15" s="1"/>
  <c r="I139" i="15"/>
  <c r="D139" i="15"/>
  <c r="B139" i="15"/>
  <c r="A139" i="15"/>
  <c r="AE138" i="15"/>
  <c r="AD138" i="15"/>
  <c r="AB138" i="15"/>
  <c r="Y138" i="15"/>
  <c r="V138" i="15"/>
  <c r="U138" i="15"/>
  <c r="T138" i="15"/>
  <c r="R138" i="15"/>
  <c r="O138" i="15"/>
  <c r="N138" i="15"/>
  <c r="K138" i="15"/>
  <c r="J138" i="15"/>
  <c r="L138" i="15" s="1"/>
  <c r="M138" i="15" s="1"/>
  <c r="I138" i="15"/>
  <c r="D138" i="15"/>
  <c r="B138" i="15"/>
  <c r="A138" i="15"/>
  <c r="AE137" i="15"/>
  <c r="AD137" i="15"/>
  <c r="AB137" i="15"/>
  <c r="Y137" i="15"/>
  <c r="X137" i="15"/>
  <c r="AA137" i="15" s="1"/>
  <c r="V137" i="15"/>
  <c r="U137" i="15"/>
  <c r="W137" i="15" s="1"/>
  <c r="T137" i="15"/>
  <c r="R137" i="15"/>
  <c r="O137" i="15"/>
  <c r="N137" i="15"/>
  <c r="K137" i="15"/>
  <c r="J137" i="15"/>
  <c r="L137" i="15" s="1"/>
  <c r="M137" i="15" s="1"/>
  <c r="I137" i="15"/>
  <c r="D137" i="15"/>
  <c r="B137" i="15"/>
  <c r="A137" i="15"/>
  <c r="AE136" i="15"/>
  <c r="AD136" i="15"/>
  <c r="AB136" i="15"/>
  <c r="Z136" i="15"/>
  <c r="Y136" i="15"/>
  <c r="V136" i="15"/>
  <c r="U136" i="15"/>
  <c r="W136" i="15" s="1"/>
  <c r="X136" i="15" s="1"/>
  <c r="AA136" i="15" s="1"/>
  <c r="T136" i="15"/>
  <c r="R136" i="15"/>
  <c r="O136" i="15"/>
  <c r="N136" i="15"/>
  <c r="L136" i="15"/>
  <c r="M136" i="15" s="1"/>
  <c r="K136" i="15"/>
  <c r="J136" i="15"/>
  <c r="I136" i="15"/>
  <c r="D136" i="15"/>
  <c r="B136" i="15"/>
  <c r="A136" i="15"/>
  <c r="AE135" i="15"/>
  <c r="AD135" i="15"/>
  <c r="AB135" i="15"/>
  <c r="Y135" i="15"/>
  <c r="V135" i="15"/>
  <c r="U135" i="15"/>
  <c r="W135" i="15" s="1"/>
  <c r="X135" i="15" s="1"/>
  <c r="AA135" i="15" s="1"/>
  <c r="T135" i="15"/>
  <c r="R135" i="15"/>
  <c r="Q135" i="15"/>
  <c r="O135" i="15"/>
  <c r="N135" i="15"/>
  <c r="K135" i="15"/>
  <c r="J135" i="15"/>
  <c r="L135" i="15" s="1"/>
  <c r="M135" i="15" s="1"/>
  <c r="P135" i="15" s="1"/>
  <c r="I135" i="15"/>
  <c r="D135" i="15"/>
  <c r="B135" i="15"/>
  <c r="A135" i="15"/>
  <c r="AE134" i="15"/>
  <c r="AD134" i="15"/>
  <c r="AB134" i="15"/>
  <c r="AA134" i="15"/>
  <c r="Z134" i="15"/>
  <c r="Y134" i="15"/>
  <c r="V134" i="15"/>
  <c r="U134" i="15"/>
  <c r="W134" i="15" s="1"/>
  <c r="X134" i="15" s="1"/>
  <c r="T134" i="15"/>
  <c r="R134" i="15"/>
  <c r="O134" i="15"/>
  <c r="L134" i="15" s="1"/>
  <c r="M134" i="15" s="1"/>
  <c r="N134" i="15"/>
  <c r="K134" i="15"/>
  <c r="J134" i="15"/>
  <c r="I134" i="15"/>
  <c r="D134" i="15"/>
  <c r="B134" i="15"/>
  <c r="A134" i="15"/>
  <c r="AE133" i="15"/>
  <c r="AD133" i="15"/>
  <c r="AB133" i="15"/>
  <c r="Y133" i="15"/>
  <c r="V133" i="15"/>
  <c r="U133" i="15"/>
  <c r="T133" i="15"/>
  <c r="R133" i="15"/>
  <c r="O133" i="15"/>
  <c r="N133" i="15"/>
  <c r="K133" i="15"/>
  <c r="J133" i="15"/>
  <c r="L133" i="15" s="1"/>
  <c r="M133" i="15" s="1"/>
  <c r="I133" i="15"/>
  <c r="D133" i="15"/>
  <c r="B133" i="15"/>
  <c r="A133" i="15"/>
  <c r="AE132" i="15"/>
  <c r="AD132" i="15"/>
  <c r="AB132" i="15"/>
  <c r="AA132" i="15"/>
  <c r="Z132" i="15"/>
  <c r="Y132" i="15"/>
  <c r="X132" i="15"/>
  <c r="W132" i="15"/>
  <c r="V132" i="15"/>
  <c r="U132" i="15"/>
  <c r="T132" i="15"/>
  <c r="R132" i="15"/>
  <c r="O132" i="15"/>
  <c r="N132" i="15"/>
  <c r="K132" i="15"/>
  <c r="J132" i="15"/>
  <c r="L132" i="15" s="1"/>
  <c r="M132" i="15" s="1"/>
  <c r="I132" i="15"/>
  <c r="D132" i="15"/>
  <c r="B132" i="15"/>
  <c r="A132" i="15"/>
  <c r="AE131" i="15"/>
  <c r="AD131" i="15"/>
  <c r="AB131" i="15"/>
  <c r="Y131" i="15"/>
  <c r="V131" i="15"/>
  <c r="U131" i="15"/>
  <c r="W131" i="15" s="1"/>
  <c r="X131" i="15" s="1"/>
  <c r="T131" i="15"/>
  <c r="R131" i="15"/>
  <c r="O131" i="15"/>
  <c r="N131" i="15"/>
  <c r="K131" i="15"/>
  <c r="J131" i="15"/>
  <c r="I131" i="15"/>
  <c r="D131" i="15"/>
  <c r="B131" i="15"/>
  <c r="A131" i="15"/>
  <c r="AE130" i="15"/>
  <c r="AD130" i="15"/>
  <c r="AB130" i="15"/>
  <c r="Y130" i="15"/>
  <c r="W130" i="15"/>
  <c r="X130" i="15" s="1"/>
  <c r="AA130" i="15" s="1"/>
  <c r="V130" i="15"/>
  <c r="U130" i="15"/>
  <c r="T130" i="15"/>
  <c r="R130" i="15"/>
  <c r="O130" i="15"/>
  <c r="N130" i="15"/>
  <c r="K130" i="15"/>
  <c r="J130" i="15"/>
  <c r="L130" i="15" s="1"/>
  <c r="M130" i="15" s="1"/>
  <c r="I130" i="15"/>
  <c r="D130" i="15"/>
  <c r="B130" i="15"/>
  <c r="A130" i="15"/>
  <c r="AE129" i="15"/>
  <c r="AD129" i="15"/>
  <c r="AB129" i="15"/>
  <c r="Y129" i="15"/>
  <c r="V129" i="15"/>
  <c r="U129" i="15"/>
  <c r="T129" i="15"/>
  <c r="R129" i="15"/>
  <c r="O129" i="15"/>
  <c r="L129" i="15" s="1"/>
  <c r="N129" i="15"/>
  <c r="M129" i="15"/>
  <c r="K129" i="15"/>
  <c r="J129" i="15"/>
  <c r="I129" i="15"/>
  <c r="D129" i="15"/>
  <c r="B129" i="15"/>
  <c r="A129" i="15"/>
  <c r="AE128" i="15"/>
  <c r="AD128" i="15"/>
  <c r="AB128" i="15"/>
  <c r="Y128" i="15"/>
  <c r="V128" i="15"/>
  <c r="W128" i="15" s="1"/>
  <c r="X128" i="15" s="1"/>
  <c r="U128" i="15"/>
  <c r="T128" i="15"/>
  <c r="R128" i="15"/>
  <c r="O128" i="15"/>
  <c r="N128" i="15"/>
  <c r="L128" i="15"/>
  <c r="M128" i="15" s="1"/>
  <c r="K128" i="15"/>
  <c r="J128" i="15"/>
  <c r="I128" i="15"/>
  <c r="D128" i="15"/>
  <c r="B128" i="15"/>
  <c r="A128" i="15"/>
  <c r="AE127" i="15"/>
  <c r="AD127" i="15"/>
  <c r="AB127" i="15"/>
  <c r="Y127" i="15"/>
  <c r="V127" i="15"/>
  <c r="U127" i="15"/>
  <c r="T127" i="15"/>
  <c r="R127" i="15"/>
  <c r="O127" i="15"/>
  <c r="N127" i="15"/>
  <c r="L127" i="15"/>
  <c r="M127" i="15" s="1"/>
  <c r="K127" i="15"/>
  <c r="J127" i="15"/>
  <c r="I127" i="15"/>
  <c r="D127" i="15"/>
  <c r="B127" i="15"/>
  <c r="A127" i="15"/>
  <c r="AE126" i="15"/>
  <c r="AD126" i="15"/>
  <c r="AB126" i="15"/>
  <c r="AA126" i="15"/>
  <c r="Z126" i="15"/>
  <c r="Y126" i="15"/>
  <c r="V126" i="15"/>
  <c r="U126" i="15"/>
  <c r="W126" i="15" s="1"/>
  <c r="X126" i="15" s="1"/>
  <c r="T126" i="15"/>
  <c r="R126" i="15"/>
  <c r="O126" i="15"/>
  <c r="N126" i="15"/>
  <c r="L126" i="15"/>
  <c r="M126" i="15" s="1"/>
  <c r="K126" i="15"/>
  <c r="J126" i="15"/>
  <c r="I126" i="15"/>
  <c r="D126" i="15"/>
  <c r="B126" i="15"/>
  <c r="A126" i="15"/>
  <c r="AE125" i="15"/>
  <c r="AD125" i="15"/>
  <c r="AB125" i="15"/>
  <c r="Y125" i="15"/>
  <c r="V125" i="15"/>
  <c r="U125" i="15"/>
  <c r="W125" i="15" s="1"/>
  <c r="X125" i="15" s="1"/>
  <c r="T125" i="15"/>
  <c r="R125" i="15"/>
  <c r="Q125" i="15"/>
  <c r="O125" i="15"/>
  <c r="N125" i="15"/>
  <c r="M125" i="15"/>
  <c r="P125" i="15" s="1"/>
  <c r="L125" i="15"/>
  <c r="K125" i="15"/>
  <c r="J125" i="15"/>
  <c r="I125" i="15"/>
  <c r="D125" i="15"/>
  <c r="B125" i="15"/>
  <c r="A125" i="15"/>
  <c r="AE124" i="15"/>
  <c r="AD124" i="15"/>
  <c r="AB124" i="15"/>
  <c r="Y124" i="15"/>
  <c r="V124" i="15"/>
  <c r="U124" i="15"/>
  <c r="W124" i="15" s="1"/>
  <c r="X124" i="15" s="1"/>
  <c r="T124" i="15"/>
  <c r="R124" i="15"/>
  <c r="O124" i="15"/>
  <c r="N124" i="15"/>
  <c r="L124" i="15"/>
  <c r="M124" i="15" s="1"/>
  <c r="K124" i="15"/>
  <c r="J124" i="15"/>
  <c r="I124" i="15"/>
  <c r="D124" i="15"/>
  <c r="B124" i="15"/>
  <c r="A124" i="15"/>
  <c r="AE123" i="15"/>
  <c r="AD123" i="15"/>
  <c r="AB123" i="15"/>
  <c r="Y123" i="15"/>
  <c r="V123" i="15"/>
  <c r="U123" i="15"/>
  <c r="T123" i="15"/>
  <c r="R123" i="15"/>
  <c r="O123" i="15"/>
  <c r="N123" i="15"/>
  <c r="L123" i="15"/>
  <c r="M123" i="15" s="1"/>
  <c r="K123" i="15"/>
  <c r="J123" i="15"/>
  <c r="I123" i="15"/>
  <c r="D123" i="15"/>
  <c r="B123" i="15"/>
  <c r="A123" i="15"/>
  <c r="AE122" i="15"/>
  <c r="AD122" i="15"/>
  <c r="AB122" i="15"/>
  <c r="Y122" i="15"/>
  <c r="V122" i="15"/>
  <c r="U122" i="15"/>
  <c r="W122" i="15" s="1"/>
  <c r="X122" i="15" s="1"/>
  <c r="T122" i="15"/>
  <c r="R122" i="15"/>
  <c r="O122" i="15"/>
  <c r="N122" i="15"/>
  <c r="L122" i="15"/>
  <c r="M122" i="15" s="1"/>
  <c r="K122" i="15"/>
  <c r="J122" i="15"/>
  <c r="I122" i="15"/>
  <c r="D122" i="15"/>
  <c r="B122" i="15"/>
  <c r="A122" i="15"/>
  <c r="AE121" i="15"/>
  <c r="AD121" i="15"/>
  <c r="AB121" i="15"/>
  <c r="AA121" i="15"/>
  <c r="Y121" i="15"/>
  <c r="V121" i="15"/>
  <c r="U121" i="15"/>
  <c r="W121" i="15" s="1"/>
  <c r="X121" i="15" s="1"/>
  <c r="Z121" i="15" s="1"/>
  <c r="T121" i="15"/>
  <c r="R121" i="15"/>
  <c r="Q121" i="15"/>
  <c r="O121" i="15"/>
  <c r="N121" i="15"/>
  <c r="L121" i="15"/>
  <c r="M121" i="15" s="1"/>
  <c r="P121" i="15" s="1"/>
  <c r="K121" i="15"/>
  <c r="J121" i="15"/>
  <c r="I121" i="15"/>
  <c r="D121" i="15"/>
  <c r="B121" i="15"/>
  <c r="A121" i="15"/>
  <c r="AE120" i="15"/>
  <c r="N120" i="15" s="1"/>
  <c r="Y120" i="15"/>
  <c r="W120" i="15"/>
  <c r="T120" i="15"/>
  <c r="L120" i="15"/>
  <c r="R120" i="15" s="1"/>
  <c r="K120" i="15"/>
  <c r="J120" i="15"/>
  <c r="I120" i="15"/>
  <c r="AE117" i="15"/>
  <c r="AD117" i="15"/>
  <c r="AB117" i="15"/>
  <c r="Y117" i="15"/>
  <c r="V117" i="15"/>
  <c r="W117" i="15" s="1"/>
  <c r="X117" i="15" s="1"/>
  <c r="AA117" i="15" s="1"/>
  <c r="U117" i="15"/>
  <c r="T117" i="15"/>
  <c r="R117" i="15"/>
  <c r="O117" i="15"/>
  <c r="N117" i="15"/>
  <c r="K117" i="15"/>
  <c r="J117" i="15"/>
  <c r="L117" i="15" s="1"/>
  <c r="M117" i="15" s="1"/>
  <c r="I117" i="15"/>
  <c r="D117" i="15"/>
  <c r="B117" i="15"/>
  <c r="A117" i="15"/>
  <c r="AE116" i="15"/>
  <c r="AD116" i="15"/>
  <c r="AB116" i="15"/>
  <c r="Y116" i="15"/>
  <c r="V116" i="15"/>
  <c r="U116" i="15"/>
  <c r="W116" i="15" s="1"/>
  <c r="X116" i="15" s="1"/>
  <c r="T116" i="15"/>
  <c r="R116" i="15"/>
  <c r="O116" i="15"/>
  <c r="N116" i="15"/>
  <c r="K116" i="15"/>
  <c r="J116" i="15"/>
  <c r="L116" i="15" s="1"/>
  <c r="M116" i="15" s="1"/>
  <c r="Q116" i="15" s="1"/>
  <c r="I116" i="15"/>
  <c r="D116" i="15"/>
  <c r="B116" i="15"/>
  <c r="A116" i="15"/>
  <c r="AE115" i="15"/>
  <c r="AD115" i="15"/>
  <c r="AB115" i="15"/>
  <c r="Y115" i="15"/>
  <c r="V115" i="15"/>
  <c r="U115" i="15"/>
  <c r="T115" i="15"/>
  <c r="R115" i="15"/>
  <c r="O115" i="15"/>
  <c r="N115" i="15"/>
  <c r="K115" i="15"/>
  <c r="J115" i="15"/>
  <c r="L115" i="15" s="1"/>
  <c r="M115" i="15" s="1"/>
  <c r="Q115" i="15" s="1"/>
  <c r="I115" i="15"/>
  <c r="D115" i="15"/>
  <c r="B115" i="15"/>
  <c r="A115" i="15"/>
  <c r="AE114" i="15"/>
  <c r="AD114" i="15"/>
  <c r="AB114" i="15"/>
  <c r="AA114" i="15"/>
  <c r="Y114" i="15"/>
  <c r="X114" i="15"/>
  <c r="Z114" i="15" s="1"/>
  <c r="W114" i="15"/>
  <c r="V114" i="15"/>
  <c r="U114" i="15"/>
  <c r="T114" i="15"/>
  <c r="R114" i="15"/>
  <c r="O114" i="15"/>
  <c r="N114" i="15"/>
  <c r="K114" i="15"/>
  <c r="J114" i="15"/>
  <c r="I114" i="15"/>
  <c r="D114" i="15"/>
  <c r="B114" i="15"/>
  <c r="A114" i="15"/>
  <c r="AE113" i="15"/>
  <c r="AD113" i="15"/>
  <c r="AB113" i="15"/>
  <c r="Y113" i="15"/>
  <c r="V113" i="15"/>
  <c r="U113" i="15"/>
  <c r="T113" i="15"/>
  <c r="R113" i="15"/>
  <c r="O113" i="15"/>
  <c r="L113" i="15" s="1"/>
  <c r="M113" i="15" s="1"/>
  <c r="Q113" i="15" s="1"/>
  <c r="N113" i="15"/>
  <c r="K113" i="15"/>
  <c r="J113" i="15"/>
  <c r="I113" i="15"/>
  <c r="D113" i="15"/>
  <c r="B113" i="15"/>
  <c r="A113" i="15"/>
  <c r="AE112" i="15"/>
  <c r="AD112" i="15"/>
  <c r="AB112" i="15"/>
  <c r="Y112" i="15"/>
  <c r="X112" i="15"/>
  <c r="W112" i="15"/>
  <c r="V112" i="15"/>
  <c r="U112" i="15"/>
  <c r="T112" i="15"/>
  <c r="R112" i="15"/>
  <c r="O112" i="15"/>
  <c r="N112" i="15"/>
  <c r="L112" i="15"/>
  <c r="M112" i="15" s="1"/>
  <c r="K112" i="15"/>
  <c r="J112" i="15"/>
  <c r="I112" i="15"/>
  <c r="D112" i="15"/>
  <c r="B112" i="15"/>
  <c r="A112" i="15"/>
  <c r="AE111" i="15"/>
  <c r="AD111" i="15"/>
  <c r="AB111" i="15"/>
  <c r="Y111" i="15"/>
  <c r="V111" i="15"/>
  <c r="U111" i="15"/>
  <c r="T111" i="15"/>
  <c r="R111" i="15"/>
  <c r="O111" i="15"/>
  <c r="N111" i="15"/>
  <c r="L111" i="15"/>
  <c r="M111" i="15" s="1"/>
  <c r="Q111" i="15" s="1"/>
  <c r="K111" i="15"/>
  <c r="J111" i="15"/>
  <c r="I111" i="15"/>
  <c r="D111" i="15"/>
  <c r="B111" i="15"/>
  <c r="A111" i="15"/>
  <c r="AE110" i="15"/>
  <c r="AD110" i="15"/>
  <c r="AB110" i="15"/>
  <c r="Y110" i="15"/>
  <c r="V110" i="15"/>
  <c r="U110" i="15"/>
  <c r="W110" i="15" s="1"/>
  <c r="X110" i="15" s="1"/>
  <c r="AA110" i="15" s="1"/>
  <c r="T110" i="15"/>
  <c r="R110" i="15"/>
  <c r="O110" i="15"/>
  <c r="N110" i="15"/>
  <c r="K110" i="15"/>
  <c r="J110" i="15"/>
  <c r="L110" i="15" s="1"/>
  <c r="M110" i="15" s="1"/>
  <c r="I110" i="15"/>
  <c r="D110" i="15"/>
  <c r="B110" i="15"/>
  <c r="A110" i="15"/>
  <c r="AE109" i="15"/>
  <c r="AD109" i="15"/>
  <c r="AB109" i="15"/>
  <c r="Y109" i="15"/>
  <c r="V109" i="15"/>
  <c r="U109" i="15"/>
  <c r="T109" i="15"/>
  <c r="R109" i="15"/>
  <c r="O109" i="15"/>
  <c r="L109" i="15" s="1"/>
  <c r="M109" i="15" s="1"/>
  <c r="N109" i="15"/>
  <c r="K109" i="15"/>
  <c r="J109" i="15"/>
  <c r="I109" i="15"/>
  <c r="D109" i="15"/>
  <c r="B109" i="15"/>
  <c r="A109" i="15"/>
  <c r="AE108" i="15"/>
  <c r="AD108" i="15"/>
  <c r="AB108" i="15"/>
  <c r="Y108" i="15"/>
  <c r="V108" i="15"/>
  <c r="W108" i="15" s="1"/>
  <c r="X108" i="15" s="1"/>
  <c r="U108" i="15"/>
  <c r="T108" i="15"/>
  <c r="R108" i="15"/>
  <c r="O108" i="15"/>
  <c r="N108" i="15"/>
  <c r="L108" i="15"/>
  <c r="M108" i="15" s="1"/>
  <c r="K108" i="15"/>
  <c r="J108" i="15"/>
  <c r="I108" i="15"/>
  <c r="D108" i="15"/>
  <c r="B108" i="15"/>
  <c r="A108" i="15"/>
  <c r="AE107" i="15"/>
  <c r="AD107" i="15"/>
  <c r="AB107" i="15"/>
  <c r="Y107" i="15"/>
  <c r="V107" i="15"/>
  <c r="U107" i="15"/>
  <c r="T107" i="15"/>
  <c r="R107" i="15"/>
  <c r="O107" i="15"/>
  <c r="N107" i="15"/>
  <c r="L107" i="15"/>
  <c r="M107" i="15" s="1"/>
  <c r="K107" i="15"/>
  <c r="J107" i="15"/>
  <c r="I107" i="15"/>
  <c r="D107" i="15"/>
  <c r="B107" i="15"/>
  <c r="A107" i="15"/>
  <c r="AE106" i="15"/>
  <c r="AD106" i="15"/>
  <c r="AB106" i="15"/>
  <c r="Y106" i="15"/>
  <c r="V106" i="15"/>
  <c r="U106" i="15"/>
  <c r="W106" i="15" s="1"/>
  <c r="X106" i="15" s="1"/>
  <c r="T106" i="15"/>
  <c r="R106" i="15"/>
  <c r="O106" i="15"/>
  <c r="N106" i="15"/>
  <c r="L106" i="15"/>
  <c r="M106" i="15" s="1"/>
  <c r="K106" i="15"/>
  <c r="J106" i="15"/>
  <c r="I106" i="15"/>
  <c r="D106" i="15"/>
  <c r="B106" i="15"/>
  <c r="A106" i="15"/>
  <c r="AE105" i="15"/>
  <c r="AD105" i="15"/>
  <c r="AB105" i="15"/>
  <c r="AA105" i="15"/>
  <c r="Y105" i="15"/>
  <c r="V105" i="15"/>
  <c r="U105" i="15"/>
  <c r="W105" i="15" s="1"/>
  <c r="X105" i="15" s="1"/>
  <c r="Z105" i="15" s="1"/>
  <c r="T105" i="15"/>
  <c r="R105" i="15"/>
  <c r="O105" i="15"/>
  <c r="N105" i="15"/>
  <c r="K105" i="15"/>
  <c r="J105" i="15"/>
  <c r="L105" i="15" s="1"/>
  <c r="M105" i="15" s="1"/>
  <c r="I105" i="15"/>
  <c r="D105" i="15"/>
  <c r="B105" i="15"/>
  <c r="A105" i="15"/>
  <c r="AE104" i="15"/>
  <c r="AD104" i="15"/>
  <c r="AB104" i="15"/>
  <c r="Y104" i="15"/>
  <c r="V104" i="15"/>
  <c r="U104" i="15"/>
  <c r="W104" i="15" s="1"/>
  <c r="X104" i="15" s="1"/>
  <c r="Z104" i="15" s="1"/>
  <c r="T104" i="15"/>
  <c r="R104" i="15"/>
  <c r="O104" i="15"/>
  <c r="N104" i="15"/>
  <c r="K104" i="15"/>
  <c r="J104" i="15"/>
  <c r="L104" i="15" s="1"/>
  <c r="M104" i="15" s="1"/>
  <c r="I104" i="15"/>
  <c r="D104" i="15"/>
  <c r="B104" i="15"/>
  <c r="A104" i="15"/>
  <c r="AE103" i="15"/>
  <c r="AD103" i="15"/>
  <c r="AB103" i="15"/>
  <c r="AA103" i="15"/>
  <c r="Z103" i="15"/>
  <c r="Y103" i="15"/>
  <c r="V103" i="15"/>
  <c r="U103" i="15"/>
  <c r="W103" i="15" s="1"/>
  <c r="X103" i="15" s="1"/>
  <c r="T103" i="15"/>
  <c r="R103" i="15"/>
  <c r="O103" i="15"/>
  <c r="L103" i="15" s="1"/>
  <c r="N103" i="15"/>
  <c r="M103" i="15"/>
  <c r="K103" i="15"/>
  <c r="J103" i="15"/>
  <c r="I103" i="15"/>
  <c r="D103" i="15"/>
  <c r="B103" i="15"/>
  <c r="A103" i="15"/>
  <c r="AE102" i="15"/>
  <c r="AD102" i="15"/>
  <c r="AB102" i="15"/>
  <c r="Y102" i="15"/>
  <c r="V102" i="15"/>
  <c r="W102" i="15" s="1"/>
  <c r="X102" i="15" s="1"/>
  <c r="U102" i="15"/>
  <c r="T102" i="15"/>
  <c r="R102" i="15"/>
  <c r="P102" i="15"/>
  <c r="O102" i="15"/>
  <c r="N102" i="15"/>
  <c r="K102" i="15"/>
  <c r="J102" i="15"/>
  <c r="L102" i="15" s="1"/>
  <c r="M102" i="15" s="1"/>
  <c r="Q102" i="15" s="1"/>
  <c r="I102" i="15"/>
  <c r="D102" i="15"/>
  <c r="B102" i="15"/>
  <c r="A102" i="15"/>
  <c r="AE101" i="15"/>
  <c r="AD101" i="15"/>
  <c r="AB101" i="15"/>
  <c r="AA101" i="15"/>
  <c r="Z101" i="15"/>
  <c r="Y101" i="15"/>
  <c r="X101" i="15"/>
  <c r="V101" i="15"/>
  <c r="U101" i="15"/>
  <c r="W101" i="15" s="1"/>
  <c r="T101" i="15"/>
  <c r="R101" i="15"/>
  <c r="O101" i="15"/>
  <c r="N101" i="15"/>
  <c r="K101" i="15"/>
  <c r="J101" i="15"/>
  <c r="L101" i="15" s="1"/>
  <c r="M101" i="15" s="1"/>
  <c r="I101" i="15"/>
  <c r="D101" i="15"/>
  <c r="B101" i="15"/>
  <c r="A101" i="15"/>
  <c r="AE100" i="15"/>
  <c r="AD100" i="15"/>
  <c r="AB100" i="15"/>
  <c r="Y100" i="15"/>
  <c r="V100" i="15"/>
  <c r="U100" i="15"/>
  <c r="W100" i="15" s="1"/>
  <c r="X100" i="15" s="1"/>
  <c r="T100" i="15"/>
  <c r="R100" i="15"/>
  <c r="Q100" i="15"/>
  <c r="O100" i="15"/>
  <c r="N100" i="15"/>
  <c r="K100" i="15"/>
  <c r="J100" i="15"/>
  <c r="L100" i="15" s="1"/>
  <c r="M100" i="15" s="1"/>
  <c r="P100" i="15" s="1"/>
  <c r="I100" i="15"/>
  <c r="D100" i="15"/>
  <c r="B100" i="15"/>
  <c r="A100" i="15"/>
  <c r="AE99" i="15"/>
  <c r="AD99" i="15"/>
  <c r="AB99" i="15"/>
  <c r="Y99" i="15"/>
  <c r="V99" i="15"/>
  <c r="U99" i="15"/>
  <c r="T99" i="15"/>
  <c r="R99" i="15"/>
  <c r="O99" i="15"/>
  <c r="N99" i="15"/>
  <c r="L99" i="15"/>
  <c r="M99" i="15" s="1"/>
  <c r="K99" i="15"/>
  <c r="J99" i="15"/>
  <c r="I99" i="15"/>
  <c r="D99" i="15"/>
  <c r="B99" i="15"/>
  <c r="A99" i="15"/>
  <c r="AE98" i="15"/>
  <c r="AD98" i="15"/>
  <c r="AB98" i="15"/>
  <c r="Z98" i="15"/>
  <c r="Y98" i="15"/>
  <c r="V98" i="15"/>
  <c r="U98" i="15"/>
  <c r="W98" i="15" s="1"/>
  <c r="X98" i="15" s="1"/>
  <c r="AA98" i="15" s="1"/>
  <c r="T98" i="15"/>
  <c r="R98" i="15"/>
  <c r="O98" i="15"/>
  <c r="N98" i="15"/>
  <c r="K98" i="15"/>
  <c r="J98" i="15"/>
  <c r="I98" i="15"/>
  <c r="D98" i="15"/>
  <c r="B98" i="15"/>
  <c r="A98" i="15"/>
  <c r="AE97" i="15"/>
  <c r="AD97" i="15"/>
  <c r="AB97" i="15"/>
  <c r="Y97" i="15"/>
  <c r="V97" i="15"/>
  <c r="U97" i="15"/>
  <c r="T97" i="15"/>
  <c r="R97" i="15"/>
  <c r="O97" i="15"/>
  <c r="N97" i="15"/>
  <c r="L97" i="15"/>
  <c r="M97" i="15" s="1"/>
  <c r="K97" i="15"/>
  <c r="J97" i="15"/>
  <c r="I97" i="15"/>
  <c r="D97" i="15"/>
  <c r="B97" i="15"/>
  <c r="A97" i="15"/>
  <c r="AE96" i="15"/>
  <c r="AD96" i="15"/>
  <c r="AB96" i="15"/>
  <c r="Y96" i="15"/>
  <c r="V96" i="15"/>
  <c r="U96" i="15"/>
  <c r="W96" i="15" s="1"/>
  <c r="X96" i="15" s="1"/>
  <c r="T96" i="15"/>
  <c r="R96" i="15"/>
  <c r="Q96" i="15"/>
  <c r="O96" i="15"/>
  <c r="L96" i="15" s="1"/>
  <c r="N96" i="15"/>
  <c r="M96" i="15"/>
  <c r="P96" i="15" s="1"/>
  <c r="K96" i="15"/>
  <c r="J96" i="15"/>
  <c r="I96" i="15"/>
  <c r="D96" i="15"/>
  <c r="B96" i="15"/>
  <c r="A96" i="15"/>
  <c r="AE95" i="15"/>
  <c r="AD95" i="15"/>
  <c r="AB95" i="15"/>
  <c r="Y95" i="15"/>
  <c r="V95" i="15"/>
  <c r="U95" i="15"/>
  <c r="W95" i="15" s="1"/>
  <c r="X95" i="15" s="1"/>
  <c r="T95" i="15"/>
  <c r="R95" i="15"/>
  <c r="O95" i="15"/>
  <c r="N95" i="15"/>
  <c r="L95" i="15"/>
  <c r="M95" i="15" s="1"/>
  <c r="K95" i="15"/>
  <c r="J95" i="15"/>
  <c r="I95" i="15"/>
  <c r="D95" i="15"/>
  <c r="B95" i="15"/>
  <c r="A95" i="15"/>
  <c r="AE94" i="15"/>
  <c r="AD94" i="15"/>
  <c r="AB94" i="15"/>
  <c r="Y94" i="15"/>
  <c r="V94" i="15"/>
  <c r="U94" i="15"/>
  <c r="W94" i="15" s="1"/>
  <c r="X94" i="15" s="1"/>
  <c r="T94" i="15"/>
  <c r="R94" i="15"/>
  <c r="O94" i="15"/>
  <c r="N94" i="15"/>
  <c r="L94" i="15"/>
  <c r="M94" i="15" s="1"/>
  <c r="K94" i="15"/>
  <c r="J94" i="15"/>
  <c r="I94" i="15"/>
  <c r="D94" i="15"/>
  <c r="B94" i="15"/>
  <c r="A94" i="15"/>
  <c r="AE93" i="15"/>
  <c r="AD93" i="15"/>
  <c r="AB93" i="15"/>
  <c r="AA93" i="15"/>
  <c r="Z93" i="15"/>
  <c r="Y93" i="15"/>
  <c r="V93" i="15"/>
  <c r="U93" i="15"/>
  <c r="W93" i="15" s="1"/>
  <c r="X93" i="15" s="1"/>
  <c r="T93" i="15"/>
  <c r="R93" i="15"/>
  <c r="O93" i="15"/>
  <c r="N93" i="15"/>
  <c r="L93" i="15"/>
  <c r="M93" i="15" s="1"/>
  <c r="K93" i="15"/>
  <c r="J93" i="15"/>
  <c r="I93" i="15"/>
  <c r="D93" i="15"/>
  <c r="B93" i="15"/>
  <c r="A93" i="15"/>
  <c r="AE92" i="15"/>
  <c r="AD92" i="15"/>
  <c r="AB92" i="15"/>
  <c r="Y92" i="15"/>
  <c r="V92" i="15"/>
  <c r="W92" i="15" s="1"/>
  <c r="X92" i="15" s="1"/>
  <c r="U92" i="15"/>
  <c r="T92" i="15"/>
  <c r="R92" i="15"/>
  <c r="O92" i="15"/>
  <c r="N92" i="15"/>
  <c r="L92" i="15"/>
  <c r="M92" i="15" s="1"/>
  <c r="P92" i="15" s="1"/>
  <c r="K92" i="15"/>
  <c r="J92" i="15"/>
  <c r="I92" i="15"/>
  <c r="D92" i="15"/>
  <c r="B92" i="15"/>
  <c r="A92" i="15"/>
  <c r="AE91" i="15"/>
  <c r="AD91" i="15"/>
  <c r="AB91" i="15"/>
  <c r="Z91" i="15"/>
  <c r="Y91" i="15"/>
  <c r="V91" i="15"/>
  <c r="U91" i="15"/>
  <c r="W91" i="15" s="1"/>
  <c r="X91" i="15" s="1"/>
  <c r="AA91" i="15" s="1"/>
  <c r="T91" i="15"/>
  <c r="R91" i="15"/>
  <c r="O91" i="15"/>
  <c r="N91" i="15"/>
  <c r="K91" i="15"/>
  <c r="J91" i="15"/>
  <c r="L91" i="15" s="1"/>
  <c r="M91" i="15" s="1"/>
  <c r="I91" i="15"/>
  <c r="D91" i="15"/>
  <c r="B91" i="15"/>
  <c r="A91" i="15"/>
  <c r="AE90" i="15"/>
  <c r="AD90" i="15"/>
  <c r="AB90" i="15"/>
  <c r="Y90" i="15"/>
  <c r="V90" i="15"/>
  <c r="U90" i="15"/>
  <c r="T90" i="15"/>
  <c r="R90" i="15"/>
  <c r="O90" i="15"/>
  <c r="N90" i="15"/>
  <c r="K90" i="15"/>
  <c r="J90" i="15"/>
  <c r="L90" i="15" s="1"/>
  <c r="M90" i="15" s="1"/>
  <c r="I90" i="15"/>
  <c r="D90" i="15"/>
  <c r="B90" i="15"/>
  <c r="A90" i="15"/>
  <c r="AE89" i="15"/>
  <c r="AD89" i="15"/>
  <c r="AB89" i="15"/>
  <c r="Z89" i="15"/>
  <c r="Y89" i="15"/>
  <c r="X89" i="15"/>
  <c r="AA89" i="15" s="1"/>
  <c r="V89" i="15"/>
  <c r="U89" i="15"/>
  <c r="W89" i="15" s="1"/>
  <c r="T89" i="15"/>
  <c r="R89" i="15"/>
  <c r="O89" i="15"/>
  <c r="N89" i="15"/>
  <c r="L89" i="15"/>
  <c r="M89" i="15" s="1"/>
  <c r="K89" i="15"/>
  <c r="J89" i="15"/>
  <c r="I89" i="15"/>
  <c r="D89" i="15"/>
  <c r="B89" i="15"/>
  <c r="A89" i="15"/>
  <c r="AE88" i="15"/>
  <c r="AD88" i="15"/>
  <c r="AB88" i="15"/>
  <c r="Y88" i="15"/>
  <c r="V88" i="15"/>
  <c r="U88" i="15"/>
  <c r="W88" i="15" s="1"/>
  <c r="X88" i="15" s="1"/>
  <c r="AA88" i="15" s="1"/>
  <c r="T88" i="15"/>
  <c r="R88" i="15"/>
  <c r="Q88" i="15"/>
  <c r="O88" i="15"/>
  <c r="N88" i="15"/>
  <c r="K88" i="15"/>
  <c r="J88" i="15"/>
  <c r="L88" i="15" s="1"/>
  <c r="M88" i="15" s="1"/>
  <c r="P88" i="15" s="1"/>
  <c r="I88" i="15"/>
  <c r="D88" i="15"/>
  <c r="B88" i="15"/>
  <c r="A88" i="15"/>
  <c r="AE87" i="15"/>
  <c r="AD87" i="15"/>
  <c r="AB87" i="15"/>
  <c r="AA87" i="15"/>
  <c r="Z87" i="15"/>
  <c r="Y87" i="15"/>
  <c r="V87" i="15"/>
  <c r="U87" i="15"/>
  <c r="W87" i="15" s="1"/>
  <c r="X87" i="15" s="1"/>
  <c r="T87" i="15"/>
  <c r="R87" i="15"/>
  <c r="Q87" i="15"/>
  <c r="O87" i="15"/>
  <c r="N87" i="15"/>
  <c r="K87" i="15"/>
  <c r="J87" i="15"/>
  <c r="L87" i="15" s="1"/>
  <c r="M87" i="15" s="1"/>
  <c r="P87" i="15" s="1"/>
  <c r="I87" i="15"/>
  <c r="D87" i="15"/>
  <c r="B87" i="15"/>
  <c r="A87" i="15"/>
  <c r="AE86" i="15"/>
  <c r="AD86" i="15"/>
  <c r="AB86" i="15"/>
  <c r="AA86" i="15"/>
  <c r="Z86" i="15"/>
  <c r="Y86" i="15"/>
  <c r="V86" i="15"/>
  <c r="U86" i="15"/>
  <c r="W86" i="15" s="1"/>
  <c r="X86" i="15" s="1"/>
  <c r="T86" i="15"/>
  <c r="R86" i="15"/>
  <c r="O86" i="15"/>
  <c r="N86" i="15"/>
  <c r="L86" i="15"/>
  <c r="M86" i="15" s="1"/>
  <c r="K86" i="15"/>
  <c r="J86" i="15"/>
  <c r="I86" i="15"/>
  <c r="D86" i="15"/>
  <c r="B86" i="15"/>
  <c r="A86" i="15"/>
  <c r="AE85" i="15"/>
  <c r="AD85" i="15"/>
  <c r="AB85" i="15"/>
  <c r="Y85" i="15"/>
  <c r="V85" i="15"/>
  <c r="U85" i="15"/>
  <c r="W85" i="15" s="1"/>
  <c r="X85" i="15" s="1"/>
  <c r="T85" i="15"/>
  <c r="R85" i="15"/>
  <c r="O85" i="15"/>
  <c r="N85" i="15"/>
  <c r="K85" i="15"/>
  <c r="J85" i="15"/>
  <c r="L85" i="15" s="1"/>
  <c r="M85" i="15" s="1"/>
  <c r="I85" i="15"/>
  <c r="D85" i="15"/>
  <c r="B85" i="15"/>
  <c r="A85" i="15"/>
  <c r="AE84" i="15"/>
  <c r="AD84" i="15"/>
  <c r="AB84" i="15"/>
  <c r="AA84" i="15"/>
  <c r="Z84" i="15"/>
  <c r="Y84" i="15"/>
  <c r="X84" i="15"/>
  <c r="W84" i="15"/>
  <c r="V84" i="15"/>
  <c r="U84" i="15"/>
  <c r="T84" i="15"/>
  <c r="R84" i="15"/>
  <c r="O84" i="15"/>
  <c r="N84" i="15"/>
  <c r="L84" i="15"/>
  <c r="M84" i="15" s="1"/>
  <c r="K84" i="15"/>
  <c r="J84" i="15"/>
  <c r="I84" i="15"/>
  <c r="D84" i="15"/>
  <c r="B84" i="15"/>
  <c r="A84" i="15"/>
  <c r="AE83" i="15"/>
  <c r="Y83" i="15"/>
  <c r="X83" i="15"/>
  <c r="W83" i="15"/>
  <c r="AB83" i="15" s="1"/>
  <c r="T83" i="15"/>
  <c r="R83" i="15"/>
  <c r="N83" i="15"/>
  <c r="L83" i="15"/>
  <c r="M83" i="15" s="1"/>
  <c r="K83" i="15"/>
  <c r="J83" i="15"/>
  <c r="I83" i="15"/>
  <c r="AE80" i="15"/>
  <c r="AD80" i="15"/>
  <c r="AB80" i="15"/>
  <c r="Y80" i="15"/>
  <c r="V80" i="15"/>
  <c r="W80" i="15" s="1"/>
  <c r="X80" i="15" s="1"/>
  <c r="U80" i="15"/>
  <c r="T80" i="15"/>
  <c r="R80" i="15"/>
  <c r="O80" i="15"/>
  <c r="N80" i="15"/>
  <c r="K80" i="15"/>
  <c r="J80" i="15"/>
  <c r="I80" i="15"/>
  <c r="D80" i="15"/>
  <c r="B80" i="15"/>
  <c r="A80" i="15"/>
  <c r="AE79" i="15"/>
  <c r="AD79" i="15"/>
  <c r="AB79" i="15"/>
  <c r="Y79" i="15"/>
  <c r="V79" i="15"/>
  <c r="W79" i="15" s="1"/>
  <c r="X79" i="15" s="1"/>
  <c r="U79" i="15"/>
  <c r="T79" i="15"/>
  <c r="R79" i="15"/>
  <c r="O79" i="15"/>
  <c r="L79" i="15" s="1"/>
  <c r="M79" i="15" s="1"/>
  <c r="N79" i="15"/>
  <c r="K79" i="15"/>
  <c r="J79" i="15"/>
  <c r="I79" i="15"/>
  <c r="D79" i="15"/>
  <c r="B79" i="15"/>
  <c r="A79" i="15"/>
  <c r="AE78" i="15"/>
  <c r="AD78" i="15"/>
  <c r="AB78" i="15"/>
  <c r="Y78" i="15"/>
  <c r="V78" i="15"/>
  <c r="U78" i="15"/>
  <c r="W78" i="15" s="1"/>
  <c r="X78" i="15" s="1"/>
  <c r="T78" i="15"/>
  <c r="R78" i="15"/>
  <c r="O78" i="15"/>
  <c r="N78" i="15"/>
  <c r="K78" i="15"/>
  <c r="J78" i="15"/>
  <c r="I78" i="15"/>
  <c r="D78" i="15"/>
  <c r="B78" i="15"/>
  <c r="A78" i="15"/>
  <c r="AE77" i="15"/>
  <c r="AD77" i="15"/>
  <c r="AB77" i="15"/>
  <c r="Y77" i="15"/>
  <c r="V77" i="15"/>
  <c r="W77" i="15" s="1"/>
  <c r="X77" i="15" s="1"/>
  <c r="U77" i="15"/>
  <c r="T77" i="15"/>
  <c r="R77" i="15"/>
  <c r="O77" i="15"/>
  <c r="N77" i="15"/>
  <c r="M77" i="15"/>
  <c r="L77" i="15"/>
  <c r="K77" i="15"/>
  <c r="J77" i="15"/>
  <c r="I77" i="15"/>
  <c r="D77" i="15"/>
  <c r="B77" i="15"/>
  <c r="A77" i="15"/>
  <c r="AE76" i="15"/>
  <c r="AD76" i="15"/>
  <c r="AB76" i="15"/>
  <c r="Y76" i="15"/>
  <c r="V76" i="15"/>
  <c r="U76" i="15"/>
  <c r="W76" i="15" s="1"/>
  <c r="X76" i="15" s="1"/>
  <c r="T76" i="15"/>
  <c r="R76" i="15"/>
  <c r="O76" i="15"/>
  <c r="N76" i="15"/>
  <c r="K76" i="15"/>
  <c r="J76" i="15"/>
  <c r="L76" i="15" s="1"/>
  <c r="M76" i="15" s="1"/>
  <c r="I76" i="15"/>
  <c r="D76" i="15"/>
  <c r="B76" i="15"/>
  <c r="A76" i="15"/>
  <c r="AE75" i="15"/>
  <c r="AD75" i="15"/>
  <c r="AB75" i="15"/>
  <c r="AA75" i="15"/>
  <c r="Y75" i="15"/>
  <c r="V75" i="15"/>
  <c r="W75" i="15" s="1"/>
  <c r="X75" i="15" s="1"/>
  <c r="Z75" i="15" s="1"/>
  <c r="U75" i="15"/>
  <c r="T75" i="15"/>
  <c r="R75" i="15"/>
  <c r="O75" i="15"/>
  <c r="N75" i="15"/>
  <c r="L75" i="15"/>
  <c r="M75" i="15" s="1"/>
  <c r="K75" i="15"/>
  <c r="J75" i="15"/>
  <c r="I75" i="15"/>
  <c r="D75" i="15"/>
  <c r="B75" i="15"/>
  <c r="A75" i="15"/>
  <c r="AE74" i="15"/>
  <c r="AD74" i="15"/>
  <c r="AB74" i="15"/>
  <c r="Y74" i="15"/>
  <c r="V74" i="15"/>
  <c r="U74" i="15"/>
  <c r="W74" i="15" s="1"/>
  <c r="X74" i="15" s="1"/>
  <c r="T74" i="15"/>
  <c r="R74" i="15"/>
  <c r="O74" i="15"/>
  <c r="N74" i="15"/>
  <c r="M74" i="15"/>
  <c r="K74" i="15"/>
  <c r="J74" i="15"/>
  <c r="L74" i="15" s="1"/>
  <c r="I74" i="15"/>
  <c r="D74" i="15"/>
  <c r="B74" i="15"/>
  <c r="A74" i="15"/>
  <c r="AE73" i="15"/>
  <c r="AD73" i="15"/>
  <c r="AB73" i="15"/>
  <c r="AA73" i="15"/>
  <c r="Z73" i="15"/>
  <c r="Y73" i="15"/>
  <c r="V73" i="15"/>
  <c r="W73" i="15" s="1"/>
  <c r="X73" i="15" s="1"/>
  <c r="U73" i="15"/>
  <c r="T73" i="15"/>
  <c r="R73" i="15"/>
  <c r="O73" i="15"/>
  <c r="N73" i="15"/>
  <c r="K73" i="15"/>
  <c r="J73" i="15"/>
  <c r="L73" i="15" s="1"/>
  <c r="M73" i="15" s="1"/>
  <c r="I73" i="15"/>
  <c r="D73" i="15"/>
  <c r="B73" i="15"/>
  <c r="A73" i="15"/>
  <c r="AE72" i="15"/>
  <c r="AD72" i="15"/>
  <c r="AB72" i="15"/>
  <c r="Y72" i="15"/>
  <c r="W72" i="15"/>
  <c r="X72" i="15" s="1"/>
  <c r="AA72" i="15" s="1"/>
  <c r="V72" i="15"/>
  <c r="U72" i="15"/>
  <c r="T72" i="15"/>
  <c r="R72" i="15"/>
  <c r="Q72" i="15"/>
  <c r="O72" i="15"/>
  <c r="N72" i="15"/>
  <c r="K72" i="15"/>
  <c r="J72" i="15"/>
  <c r="L72" i="15" s="1"/>
  <c r="M72" i="15" s="1"/>
  <c r="P72" i="15" s="1"/>
  <c r="I72" i="15"/>
  <c r="D72" i="15"/>
  <c r="B72" i="15"/>
  <c r="A72" i="15"/>
  <c r="AE71" i="15"/>
  <c r="AD71" i="15"/>
  <c r="AB71" i="15"/>
  <c r="Y71" i="15"/>
  <c r="V71" i="15"/>
  <c r="W71" i="15" s="1"/>
  <c r="X71" i="15" s="1"/>
  <c r="AA71" i="15" s="1"/>
  <c r="U71" i="15"/>
  <c r="T71" i="15"/>
  <c r="R71" i="15"/>
  <c r="O71" i="15"/>
  <c r="N71" i="15"/>
  <c r="M71" i="15"/>
  <c r="L71" i="15"/>
  <c r="K71" i="15"/>
  <c r="J71" i="15"/>
  <c r="I71" i="15"/>
  <c r="D71" i="15"/>
  <c r="B71" i="15"/>
  <c r="A71" i="15"/>
  <c r="AE70" i="15"/>
  <c r="AD70" i="15"/>
  <c r="AB70" i="15"/>
  <c r="Y70" i="15"/>
  <c r="V70" i="15"/>
  <c r="U70" i="15"/>
  <c r="W70" i="15" s="1"/>
  <c r="X70" i="15" s="1"/>
  <c r="T70" i="15"/>
  <c r="R70" i="15"/>
  <c r="Q70" i="15"/>
  <c r="P70" i="15"/>
  <c r="O70" i="15"/>
  <c r="N70" i="15"/>
  <c r="K70" i="15"/>
  <c r="J70" i="15"/>
  <c r="L70" i="15" s="1"/>
  <c r="M70" i="15" s="1"/>
  <c r="I70" i="15"/>
  <c r="D70" i="15"/>
  <c r="B70" i="15"/>
  <c r="A70" i="15"/>
  <c r="AE69" i="15"/>
  <c r="AD69" i="15"/>
  <c r="AB69" i="15"/>
  <c r="AA69" i="15"/>
  <c r="Y69" i="15"/>
  <c r="V69" i="15"/>
  <c r="U69" i="15"/>
  <c r="W69" i="15" s="1"/>
  <c r="X69" i="15" s="1"/>
  <c r="Z69" i="15" s="1"/>
  <c r="T69" i="15"/>
  <c r="R69" i="15"/>
  <c r="Q69" i="15"/>
  <c r="P69" i="15"/>
  <c r="O69" i="15"/>
  <c r="N69" i="15"/>
  <c r="K69" i="15"/>
  <c r="J69" i="15"/>
  <c r="L69" i="15" s="1"/>
  <c r="M69" i="15" s="1"/>
  <c r="I69" i="15"/>
  <c r="D69" i="15"/>
  <c r="B69" i="15"/>
  <c r="A69" i="15"/>
  <c r="AE68" i="15"/>
  <c r="AD68" i="15"/>
  <c r="AB68" i="15"/>
  <c r="Y68" i="15"/>
  <c r="W68" i="15"/>
  <c r="X68" i="15" s="1"/>
  <c r="V68" i="15"/>
  <c r="U68" i="15"/>
  <c r="T68" i="15"/>
  <c r="R68" i="15"/>
  <c r="O68" i="15"/>
  <c r="N68" i="15"/>
  <c r="K68" i="15"/>
  <c r="J68" i="15"/>
  <c r="L68" i="15" s="1"/>
  <c r="M68" i="15" s="1"/>
  <c r="I68" i="15"/>
  <c r="D68" i="15"/>
  <c r="B68" i="15"/>
  <c r="A68" i="15"/>
  <c r="AE67" i="15"/>
  <c r="AD67" i="15"/>
  <c r="AB67" i="15"/>
  <c r="Y67" i="15"/>
  <c r="V67" i="15"/>
  <c r="U67" i="15"/>
  <c r="W67" i="15" s="1"/>
  <c r="X67" i="15" s="1"/>
  <c r="T67" i="15"/>
  <c r="R67" i="15"/>
  <c r="O67" i="15"/>
  <c r="N67" i="15"/>
  <c r="K67" i="15"/>
  <c r="J67" i="15"/>
  <c r="L67" i="15" s="1"/>
  <c r="M67" i="15" s="1"/>
  <c r="I67" i="15"/>
  <c r="D67" i="15"/>
  <c r="B67" i="15"/>
  <c r="A67" i="15"/>
  <c r="AE66" i="15"/>
  <c r="AD66" i="15"/>
  <c r="AB66" i="15"/>
  <c r="Y66" i="15"/>
  <c r="V66" i="15"/>
  <c r="W66" i="15" s="1"/>
  <c r="X66" i="15" s="1"/>
  <c r="U66" i="15"/>
  <c r="T66" i="15"/>
  <c r="R66" i="15"/>
  <c r="O66" i="15"/>
  <c r="N66" i="15"/>
  <c r="K66" i="15"/>
  <c r="J66" i="15"/>
  <c r="L66" i="15" s="1"/>
  <c r="M66" i="15" s="1"/>
  <c r="I66" i="15"/>
  <c r="D66" i="15"/>
  <c r="B66" i="15"/>
  <c r="A66" i="15"/>
  <c r="AE65" i="15"/>
  <c r="AD65" i="15"/>
  <c r="AB65" i="15"/>
  <c r="AA65" i="15"/>
  <c r="Z65" i="15"/>
  <c r="Y65" i="15"/>
  <c r="V65" i="15"/>
  <c r="U65" i="15"/>
  <c r="W65" i="15" s="1"/>
  <c r="X65" i="15" s="1"/>
  <c r="T65" i="15"/>
  <c r="R65" i="15"/>
  <c r="O65" i="15"/>
  <c r="N65" i="15"/>
  <c r="K65" i="15"/>
  <c r="J65" i="15"/>
  <c r="L65" i="15" s="1"/>
  <c r="M65" i="15" s="1"/>
  <c r="I65" i="15"/>
  <c r="D65" i="15"/>
  <c r="B65" i="15"/>
  <c r="A65" i="15"/>
  <c r="AE64" i="15"/>
  <c r="AD64" i="15"/>
  <c r="AB64" i="15"/>
  <c r="AA64" i="15"/>
  <c r="Z64" i="15"/>
  <c r="Y64" i="15"/>
  <c r="V64" i="15"/>
  <c r="U64" i="15"/>
  <c r="W64" i="15" s="1"/>
  <c r="X64" i="15" s="1"/>
  <c r="T64" i="15"/>
  <c r="R64" i="15"/>
  <c r="Q64" i="15"/>
  <c r="P64" i="15"/>
  <c r="O64" i="15"/>
  <c r="N64" i="15"/>
  <c r="K64" i="15"/>
  <c r="J64" i="15"/>
  <c r="L64" i="15" s="1"/>
  <c r="M64" i="15" s="1"/>
  <c r="I64" i="15"/>
  <c r="D64" i="15"/>
  <c r="B64" i="15"/>
  <c r="A64" i="15"/>
  <c r="AE63" i="15"/>
  <c r="AD63" i="15"/>
  <c r="AB63" i="15"/>
  <c r="Y63" i="15"/>
  <c r="V63" i="15"/>
  <c r="U63" i="15"/>
  <c r="W63" i="15" s="1"/>
  <c r="X63" i="15" s="1"/>
  <c r="AA63" i="15" s="1"/>
  <c r="T63" i="15"/>
  <c r="R63" i="15"/>
  <c r="O63" i="15"/>
  <c r="N63" i="15"/>
  <c r="L63" i="15"/>
  <c r="M63" i="15" s="1"/>
  <c r="K63" i="15"/>
  <c r="J63" i="15"/>
  <c r="I63" i="15"/>
  <c r="D63" i="15"/>
  <c r="B63" i="15"/>
  <c r="A63" i="15"/>
  <c r="AE62" i="15"/>
  <c r="AD62" i="15"/>
  <c r="AB62" i="15"/>
  <c r="Y62" i="15"/>
  <c r="W62" i="15"/>
  <c r="X62" i="15" s="1"/>
  <c r="V62" i="15"/>
  <c r="U62" i="15"/>
  <c r="T62" i="15"/>
  <c r="R62" i="15"/>
  <c r="Q62" i="15"/>
  <c r="P62" i="15"/>
  <c r="O62" i="15"/>
  <c r="N62" i="15"/>
  <c r="K62" i="15"/>
  <c r="J62" i="15"/>
  <c r="L62" i="15" s="1"/>
  <c r="M62" i="15" s="1"/>
  <c r="I62" i="15"/>
  <c r="D62" i="15"/>
  <c r="B62" i="15"/>
  <c r="A62" i="15"/>
  <c r="AE61" i="15"/>
  <c r="AD61" i="15"/>
  <c r="AB61" i="15"/>
  <c r="Y61" i="15"/>
  <c r="V61" i="15"/>
  <c r="U61" i="15"/>
  <c r="W61" i="15" s="1"/>
  <c r="X61" i="15" s="1"/>
  <c r="Z61" i="15" s="1"/>
  <c r="T61" i="15"/>
  <c r="R61" i="15"/>
  <c r="O61" i="15"/>
  <c r="N61" i="15"/>
  <c r="K61" i="15"/>
  <c r="J61" i="15"/>
  <c r="L61" i="15" s="1"/>
  <c r="M61" i="15" s="1"/>
  <c r="Q61" i="15" s="1"/>
  <c r="I61" i="15"/>
  <c r="D61" i="15"/>
  <c r="B61" i="15"/>
  <c r="A61" i="15"/>
  <c r="AE60" i="15"/>
  <c r="AD60" i="15"/>
  <c r="AB60" i="15"/>
  <c r="Y60" i="15"/>
  <c r="W60" i="15"/>
  <c r="X60" i="15" s="1"/>
  <c r="V60" i="15"/>
  <c r="U60" i="15"/>
  <c r="T60" i="15"/>
  <c r="R60" i="15"/>
  <c r="Q60" i="15"/>
  <c r="P60" i="15"/>
  <c r="O60" i="15"/>
  <c r="N60" i="15"/>
  <c r="K60" i="15"/>
  <c r="J60" i="15"/>
  <c r="L60" i="15" s="1"/>
  <c r="M60" i="15" s="1"/>
  <c r="I60" i="15"/>
  <c r="D60" i="15"/>
  <c r="B60" i="15"/>
  <c r="A60" i="15"/>
  <c r="AE59" i="15"/>
  <c r="AD59" i="15"/>
  <c r="AB59" i="15"/>
  <c r="Y59" i="15"/>
  <c r="V59" i="15"/>
  <c r="U59" i="15"/>
  <c r="W59" i="15" s="1"/>
  <c r="X59" i="15" s="1"/>
  <c r="T59" i="15"/>
  <c r="R59" i="15"/>
  <c r="O59" i="15"/>
  <c r="N59" i="15"/>
  <c r="K59" i="15"/>
  <c r="J59" i="15"/>
  <c r="L59" i="15" s="1"/>
  <c r="M59" i="15" s="1"/>
  <c r="Q59" i="15" s="1"/>
  <c r="I59" i="15"/>
  <c r="D59" i="15"/>
  <c r="B59" i="15"/>
  <c r="A59" i="15"/>
  <c r="AE58" i="15"/>
  <c r="AD58" i="15"/>
  <c r="AB58" i="15"/>
  <c r="Y58" i="15"/>
  <c r="V58" i="15"/>
  <c r="U58" i="15"/>
  <c r="W58" i="15" s="1"/>
  <c r="X58" i="15" s="1"/>
  <c r="T58" i="15"/>
  <c r="R58" i="15"/>
  <c r="O58" i="15"/>
  <c r="N58" i="15"/>
  <c r="K58" i="15"/>
  <c r="J58" i="15"/>
  <c r="L58" i="15" s="1"/>
  <c r="M58" i="15" s="1"/>
  <c r="I58" i="15"/>
  <c r="D58" i="15"/>
  <c r="B58" i="15"/>
  <c r="A58" i="15"/>
  <c r="AE57" i="15"/>
  <c r="AD57" i="15"/>
  <c r="AB57" i="15"/>
  <c r="AA57" i="15"/>
  <c r="Z57" i="15"/>
  <c r="Y57" i="15"/>
  <c r="V57" i="15"/>
  <c r="U57" i="15"/>
  <c r="W57" i="15" s="1"/>
  <c r="X57" i="15" s="1"/>
  <c r="T57" i="15"/>
  <c r="R57" i="15"/>
  <c r="O57" i="15"/>
  <c r="N57" i="15"/>
  <c r="K57" i="15"/>
  <c r="J57" i="15"/>
  <c r="L57" i="15" s="1"/>
  <c r="M57" i="15" s="1"/>
  <c r="I57" i="15"/>
  <c r="D57" i="15"/>
  <c r="B57" i="15"/>
  <c r="A57" i="15"/>
  <c r="AE56" i="15"/>
  <c r="AD56" i="15"/>
  <c r="AB56" i="15"/>
  <c r="Y56" i="15"/>
  <c r="V56" i="15"/>
  <c r="U56" i="15"/>
  <c r="W56" i="15" s="1"/>
  <c r="X56" i="15" s="1"/>
  <c r="AA56" i="15" s="1"/>
  <c r="T56" i="15"/>
  <c r="R56" i="15"/>
  <c r="Q56" i="15"/>
  <c r="P56" i="15"/>
  <c r="O56" i="15"/>
  <c r="N56" i="15"/>
  <c r="K56" i="15"/>
  <c r="J56" i="15"/>
  <c r="L56" i="15" s="1"/>
  <c r="M56" i="15" s="1"/>
  <c r="I56" i="15"/>
  <c r="D56" i="15"/>
  <c r="B56" i="15"/>
  <c r="A56" i="15"/>
  <c r="AE55" i="15"/>
  <c r="AD55" i="15"/>
  <c r="AB55" i="15"/>
  <c r="Y55" i="15"/>
  <c r="V55" i="15"/>
  <c r="U55" i="15"/>
  <c r="W55" i="15" s="1"/>
  <c r="X55" i="15" s="1"/>
  <c r="T55" i="15"/>
  <c r="R55" i="15"/>
  <c r="O55" i="15"/>
  <c r="N55" i="15"/>
  <c r="L55" i="15"/>
  <c r="M55" i="15" s="1"/>
  <c r="K55" i="15"/>
  <c r="J55" i="15"/>
  <c r="I55" i="15"/>
  <c r="D55" i="15"/>
  <c r="B55" i="15"/>
  <c r="A55" i="15"/>
  <c r="AE54" i="15"/>
  <c r="AD54" i="15"/>
  <c r="AB54" i="15"/>
  <c r="Y54" i="15"/>
  <c r="V54" i="15"/>
  <c r="U54" i="15"/>
  <c r="W54" i="15" s="1"/>
  <c r="X54" i="15" s="1"/>
  <c r="Z54" i="15" s="1"/>
  <c r="T54" i="15"/>
  <c r="R54" i="15"/>
  <c r="Q54" i="15"/>
  <c r="O54" i="15"/>
  <c r="N54" i="15"/>
  <c r="K54" i="15"/>
  <c r="J54" i="15"/>
  <c r="L54" i="15" s="1"/>
  <c r="M54" i="15" s="1"/>
  <c r="P54" i="15" s="1"/>
  <c r="I54" i="15"/>
  <c r="D54" i="15"/>
  <c r="B54" i="15"/>
  <c r="A54" i="15"/>
  <c r="AE53" i="15"/>
  <c r="AD53" i="15"/>
  <c r="AB53" i="15"/>
  <c r="Y53" i="15"/>
  <c r="V53" i="15"/>
  <c r="U53" i="15"/>
  <c r="W53" i="15" s="1"/>
  <c r="X53" i="15" s="1"/>
  <c r="Z53" i="15" s="1"/>
  <c r="T53" i="15"/>
  <c r="R53" i="15"/>
  <c r="O53" i="15"/>
  <c r="N53" i="15"/>
  <c r="K53" i="15"/>
  <c r="J53" i="15"/>
  <c r="L53" i="15" s="1"/>
  <c r="M53" i="15" s="1"/>
  <c r="Q53" i="15" s="1"/>
  <c r="I53" i="15"/>
  <c r="D53" i="15"/>
  <c r="B53" i="15"/>
  <c r="A53" i="15"/>
  <c r="AE52" i="15"/>
  <c r="AD52" i="15"/>
  <c r="AB52" i="15"/>
  <c r="Y52" i="15"/>
  <c r="W52" i="15"/>
  <c r="X52" i="15" s="1"/>
  <c r="V52" i="15"/>
  <c r="U52" i="15"/>
  <c r="T52" i="15"/>
  <c r="R52" i="15"/>
  <c r="Q52" i="15"/>
  <c r="P52" i="15"/>
  <c r="O52" i="15"/>
  <c r="N52" i="15"/>
  <c r="K52" i="15"/>
  <c r="J52" i="15"/>
  <c r="L52" i="15" s="1"/>
  <c r="M52" i="15" s="1"/>
  <c r="I52" i="15"/>
  <c r="D52" i="15"/>
  <c r="B52" i="15"/>
  <c r="A52" i="15"/>
  <c r="AE51" i="15"/>
  <c r="AD51" i="15"/>
  <c r="AB51" i="15"/>
  <c r="Y51" i="15"/>
  <c r="V51" i="15"/>
  <c r="U51" i="15"/>
  <c r="W51" i="15" s="1"/>
  <c r="X51" i="15" s="1"/>
  <c r="T51" i="15"/>
  <c r="R51" i="15"/>
  <c r="O51" i="15"/>
  <c r="N51" i="15"/>
  <c r="L51" i="15"/>
  <c r="M51" i="15" s="1"/>
  <c r="K51" i="15"/>
  <c r="J51" i="15"/>
  <c r="I51" i="15"/>
  <c r="D51" i="15"/>
  <c r="B51" i="15"/>
  <c r="A51" i="15"/>
  <c r="AE50" i="15"/>
  <c r="AD50" i="15"/>
  <c r="AB50" i="15"/>
  <c r="Z50" i="15"/>
  <c r="Y50" i="15"/>
  <c r="V50" i="15"/>
  <c r="U50" i="15"/>
  <c r="W50" i="15" s="1"/>
  <c r="X50" i="15" s="1"/>
  <c r="AA50" i="15" s="1"/>
  <c r="T50" i="15"/>
  <c r="R50" i="15"/>
  <c r="O50" i="15"/>
  <c r="N50" i="15"/>
  <c r="K50" i="15"/>
  <c r="J50" i="15"/>
  <c r="L50" i="15" s="1"/>
  <c r="M50" i="15" s="1"/>
  <c r="I50" i="15"/>
  <c r="D50" i="15"/>
  <c r="B50" i="15"/>
  <c r="A50" i="15"/>
  <c r="AE49" i="15"/>
  <c r="AD49" i="15"/>
  <c r="AB49" i="15"/>
  <c r="AA49" i="15"/>
  <c r="Z49" i="15"/>
  <c r="Y49" i="15"/>
  <c r="V49" i="15"/>
  <c r="U49" i="15"/>
  <c r="W49" i="15" s="1"/>
  <c r="X49" i="15" s="1"/>
  <c r="T49" i="15"/>
  <c r="R49" i="15"/>
  <c r="O49" i="15"/>
  <c r="N49" i="15"/>
  <c r="L49" i="15"/>
  <c r="M49" i="15" s="1"/>
  <c r="K49" i="15"/>
  <c r="J49" i="15"/>
  <c r="I49" i="15"/>
  <c r="D49" i="15"/>
  <c r="B49" i="15"/>
  <c r="A49" i="15"/>
  <c r="AE48" i="15"/>
  <c r="AD48" i="15"/>
  <c r="AB48" i="15"/>
  <c r="Y48" i="15"/>
  <c r="V48" i="15"/>
  <c r="U48" i="15"/>
  <c r="W48" i="15" s="1"/>
  <c r="X48" i="15" s="1"/>
  <c r="AA48" i="15" s="1"/>
  <c r="T48" i="15"/>
  <c r="R48" i="15"/>
  <c r="Q48" i="15"/>
  <c r="P48" i="15"/>
  <c r="O48" i="15"/>
  <c r="N48" i="15"/>
  <c r="K48" i="15"/>
  <c r="J48" i="15"/>
  <c r="L48" i="15" s="1"/>
  <c r="M48" i="15" s="1"/>
  <c r="I48" i="15"/>
  <c r="D48" i="15"/>
  <c r="B48" i="15"/>
  <c r="A48" i="15"/>
  <c r="AE47" i="15"/>
  <c r="AD47" i="15"/>
  <c r="AB47" i="15"/>
  <c r="AA47" i="15"/>
  <c r="Z47" i="15"/>
  <c r="Y47" i="15"/>
  <c r="V47" i="15"/>
  <c r="U47" i="15"/>
  <c r="W47" i="15" s="1"/>
  <c r="X47" i="15" s="1"/>
  <c r="T47" i="15"/>
  <c r="R47" i="15"/>
  <c r="O47" i="15"/>
  <c r="N47" i="15"/>
  <c r="M47" i="15"/>
  <c r="L47" i="15"/>
  <c r="K47" i="15"/>
  <c r="J47" i="15"/>
  <c r="I47" i="15"/>
  <c r="D47" i="15"/>
  <c r="B47" i="15"/>
  <c r="A47" i="15"/>
  <c r="AE46" i="15"/>
  <c r="AA46" i="15"/>
  <c r="Z46" i="15"/>
  <c r="Y46" i="15"/>
  <c r="X46" i="15"/>
  <c r="W46" i="15"/>
  <c r="AB46" i="15" s="1"/>
  <c r="T46" i="15"/>
  <c r="R46" i="15"/>
  <c r="Q46" i="15"/>
  <c r="N46" i="15"/>
  <c r="L46" i="15"/>
  <c r="M46" i="15" s="1"/>
  <c r="P46" i="15" s="1"/>
  <c r="K46" i="15"/>
  <c r="J46" i="15"/>
  <c r="I46" i="15"/>
  <c r="AE43" i="15"/>
  <c r="AD43" i="15"/>
  <c r="AB43" i="15"/>
  <c r="AA43" i="15"/>
  <c r="Z43" i="15"/>
  <c r="Y43" i="15"/>
  <c r="W43" i="15"/>
  <c r="X43" i="15" s="1"/>
  <c r="V43" i="15"/>
  <c r="U43" i="15"/>
  <c r="T43" i="15"/>
  <c r="R43" i="15"/>
  <c r="O43" i="15"/>
  <c r="N43" i="15"/>
  <c r="K43" i="15"/>
  <c r="J43" i="15"/>
  <c r="I43" i="15"/>
  <c r="D43" i="15"/>
  <c r="B43" i="15"/>
  <c r="A43" i="15"/>
  <c r="AE42" i="15"/>
  <c r="AD42" i="15"/>
  <c r="AB42" i="15"/>
  <c r="Y42" i="15"/>
  <c r="V42" i="15"/>
  <c r="U42" i="15"/>
  <c r="W42" i="15" s="1"/>
  <c r="X42" i="15" s="1"/>
  <c r="T42" i="15"/>
  <c r="R42" i="15"/>
  <c r="O42" i="15"/>
  <c r="N42" i="15"/>
  <c r="K42" i="15"/>
  <c r="J42" i="15"/>
  <c r="L42" i="15" s="1"/>
  <c r="M42" i="15" s="1"/>
  <c r="P42" i="15" s="1"/>
  <c r="I42" i="15"/>
  <c r="D42" i="15"/>
  <c r="B42" i="15"/>
  <c r="A42" i="15"/>
  <c r="AE41" i="15"/>
  <c r="AD41" i="15"/>
  <c r="AB41" i="15"/>
  <c r="Y41" i="15"/>
  <c r="X41" i="15"/>
  <c r="W41" i="15"/>
  <c r="V41" i="15"/>
  <c r="U41" i="15"/>
  <c r="T41" i="15"/>
  <c r="R41" i="15"/>
  <c r="O41" i="15"/>
  <c r="N41" i="15"/>
  <c r="K41" i="15"/>
  <c r="J41" i="15"/>
  <c r="L41" i="15" s="1"/>
  <c r="M41" i="15" s="1"/>
  <c r="I41" i="15"/>
  <c r="D41" i="15"/>
  <c r="B41" i="15"/>
  <c r="A41" i="15"/>
  <c r="AE40" i="15"/>
  <c r="AD40" i="15"/>
  <c r="AB40" i="15"/>
  <c r="Y40" i="15"/>
  <c r="V40" i="15"/>
  <c r="W40" i="15" s="1"/>
  <c r="X40" i="15" s="1"/>
  <c r="U40" i="15"/>
  <c r="T40" i="15"/>
  <c r="R40" i="15"/>
  <c r="O40" i="15"/>
  <c r="N40" i="15"/>
  <c r="K40" i="15"/>
  <c r="J40" i="15"/>
  <c r="I40" i="15"/>
  <c r="D40" i="15"/>
  <c r="B40" i="15"/>
  <c r="A40" i="15"/>
  <c r="AE39" i="15"/>
  <c r="AD39" i="15"/>
  <c r="AB39" i="15"/>
  <c r="Y39" i="15"/>
  <c r="W39" i="15"/>
  <c r="X39" i="15" s="1"/>
  <c r="V39" i="15"/>
  <c r="U39" i="15"/>
  <c r="T39" i="15"/>
  <c r="R39" i="15"/>
  <c r="O39" i="15"/>
  <c r="N39" i="15"/>
  <c r="L39" i="15"/>
  <c r="M39" i="15" s="1"/>
  <c r="K39" i="15"/>
  <c r="J39" i="15"/>
  <c r="I39" i="15"/>
  <c r="D39" i="15"/>
  <c r="B39" i="15"/>
  <c r="A39" i="15"/>
  <c r="AE38" i="15"/>
  <c r="AD38" i="15"/>
  <c r="AB38" i="15"/>
  <c r="Y38" i="15"/>
  <c r="V38" i="15"/>
  <c r="U38" i="15"/>
  <c r="W38" i="15" s="1"/>
  <c r="X38" i="15" s="1"/>
  <c r="Z38" i="15" s="1"/>
  <c r="T38" i="15"/>
  <c r="R38" i="15"/>
  <c r="O38" i="15"/>
  <c r="N38" i="15"/>
  <c r="K38" i="15"/>
  <c r="J38" i="15"/>
  <c r="I38" i="15"/>
  <c r="D38" i="15"/>
  <c r="B38" i="15"/>
  <c r="A38" i="15"/>
  <c r="AE37" i="15"/>
  <c r="AD37" i="15"/>
  <c r="AB37" i="15"/>
  <c r="AA37" i="15"/>
  <c r="Z37" i="15"/>
  <c r="Y37" i="15"/>
  <c r="W37" i="15"/>
  <c r="X37" i="15" s="1"/>
  <c r="V37" i="15"/>
  <c r="U37" i="15"/>
  <c r="T37" i="15"/>
  <c r="R37" i="15"/>
  <c r="O37" i="15"/>
  <c r="N37" i="15"/>
  <c r="L37" i="15"/>
  <c r="M37" i="15" s="1"/>
  <c r="K37" i="15"/>
  <c r="J37" i="15"/>
  <c r="I37" i="15"/>
  <c r="D37" i="15"/>
  <c r="B37" i="15"/>
  <c r="A37" i="15"/>
  <c r="AE36" i="15"/>
  <c r="AD36" i="15"/>
  <c r="AB36" i="15"/>
  <c r="Y36" i="15"/>
  <c r="V36" i="15"/>
  <c r="U36" i="15"/>
  <c r="W36" i="15" s="1"/>
  <c r="X36" i="15" s="1"/>
  <c r="T36" i="15"/>
  <c r="R36" i="15"/>
  <c r="O36" i="15"/>
  <c r="N36" i="15"/>
  <c r="K36" i="15"/>
  <c r="J36" i="15"/>
  <c r="L36" i="15" s="1"/>
  <c r="M36" i="15" s="1"/>
  <c r="P36" i="15" s="1"/>
  <c r="I36" i="15"/>
  <c r="D36" i="15"/>
  <c r="B36" i="15"/>
  <c r="A36" i="15"/>
  <c r="AE35" i="15"/>
  <c r="AD35" i="15"/>
  <c r="AB35" i="15"/>
  <c r="Y35" i="15"/>
  <c r="X35" i="15"/>
  <c r="W35" i="15"/>
  <c r="V35" i="15"/>
  <c r="U35" i="15"/>
  <c r="T35" i="15"/>
  <c r="R35" i="15"/>
  <c r="O35" i="15"/>
  <c r="N35" i="15"/>
  <c r="K35" i="15"/>
  <c r="J35" i="15"/>
  <c r="L35" i="15" s="1"/>
  <c r="M35" i="15" s="1"/>
  <c r="I35" i="15"/>
  <c r="D35" i="15"/>
  <c r="B35" i="15"/>
  <c r="A35" i="15"/>
  <c r="AE34" i="15"/>
  <c r="AD34" i="15"/>
  <c r="AB34" i="15"/>
  <c r="Y34" i="15"/>
  <c r="V34" i="15"/>
  <c r="U34" i="15"/>
  <c r="W34" i="15" s="1"/>
  <c r="X34" i="15" s="1"/>
  <c r="T34" i="15"/>
  <c r="R34" i="15"/>
  <c r="O34" i="15"/>
  <c r="N34" i="15"/>
  <c r="K34" i="15"/>
  <c r="J34" i="15"/>
  <c r="I34" i="15"/>
  <c r="D34" i="15"/>
  <c r="B34" i="15"/>
  <c r="A34" i="15"/>
  <c r="AE33" i="15"/>
  <c r="AD33" i="15"/>
  <c r="AB33" i="15"/>
  <c r="Y33" i="15"/>
  <c r="W33" i="15"/>
  <c r="X33" i="15" s="1"/>
  <c r="V33" i="15"/>
  <c r="U33" i="15"/>
  <c r="T33" i="15"/>
  <c r="R33" i="15"/>
  <c r="O33" i="15"/>
  <c r="N33" i="15"/>
  <c r="L33" i="15"/>
  <c r="M33" i="15" s="1"/>
  <c r="Q33" i="15" s="1"/>
  <c r="K33" i="15"/>
  <c r="J33" i="15"/>
  <c r="I33" i="15"/>
  <c r="D33" i="15"/>
  <c r="B33" i="15"/>
  <c r="A33" i="15"/>
  <c r="AE32" i="15"/>
  <c r="AD32" i="15"/>
  <c r="AB32" i="15"/>
  <c r="Y32" i="15"/>
  <c r="V32" i="15"/>
  <c r="U32" i="15"/>
  <c r="W32" i="15" s="1"/>
  <c r="X32" i="15" s="1"/>
  <c r="AA32" i="15" s="1"/>
  <c r="T32" i="15"/>
  <c r="R32" i="15"/>
  <c r="O32" i="15"/>
  <c r="N32" i="15"/>
  <c r="K32" i="15"/>
  <c r="J32" i="15"/>
  <c r="I32" i="15"/>
  <c r="D32" i="15"/>
  <c r="B32" i="15"/>
  <c r="A32" i="15"/>
  <c r="AE31" i="15"/>
  <c r="AD31" i="15"/>
  <c r="AB31" i="15"/>
  <c r="Y31" i="15"/>
  <c r="W31" i="15"/>
  <c r="X31" i="15" s="1"/>
  <c r="V31" i="15"/>
  <c r="U31" i="15"/>
  <c r="T31" i="15"/>
  <c r="R31" i="15"/>
  <c r="O31" i="15"/>
  <c r="N31" i="15"/>
  <c r="K31" i="15"/>
  <c r="J31" i="15"/>
  <c r="I31" i="15"/>
  <c r="D31" i="15"/>
  <c r="B31" i="15"/>
  <c r="A31" i="15"/>
  <c r="AE30" i="15"/>
  <c r="AD30" i="15"/>
  <c r="AB30" i="15"/>
  <c r="Y30" i="15"/>
  <c r="V30" i="15"/>
  <c r="W30" i="15" s="1"/>
  <c r="X30" i="15" s="1"/>
  <c r="U30" i="15"/>
  <c r="T30" i="15"/>
  <c r="R30" i="15"/>
  <c r="Q30" i="15"/>
  <c r="O30" i="15"/>
  <c r="N30" i="15"/>
  <c r="K30" i="15"/>
  <c r="J30" i="15"/>
  <c r="L30" i="15" s="1"/>
  <c r="M30" i="15" s="1"/>
  <c r="P30" i="15" s="1"/>
  <c r="I30" i="15"/>
  <c r="D30" i="15"/>
  <c r="B30" i="15"/>
  <c r="A30" i="15"/>
  <c r="AE29" i="15"/>
  <c r="AD29" i="15"/>
  <c r="AB29" i="15"/>
  <c r="Y29" i="15"/>
  <c r="W29" i="15"/>
  <c r="X29" i="15" s="1"/>
  <c r="V29" i="15"/>
  <c r="U29" i="15"/>
  <c r="T29" i="15"/>
  <c r="R29" i="15"/>
  <c r="O29" i="15"/>
  <c r="N29" i="15"/>
  <c r="L29" i="15"/>
  <c r="M29" i="15" s="1"/>
  <c r="K29" i="15"/>
  <c r="J29" i="15"/>
  <c r="I29" i="15"/>
  <c r="D29" i="15"/>
  <c r="B29" i="15"/>
  <c r="A29" i="15"/>
  <c r="AE28" i="15"/>
  <c r="AD28" i="15"/>
  <c r="AB28" i="15"/>
  <c r="Y28" i="15"/>
  <c r="V28" i="15"/>
  <c r="U28" i="15"/>
  <c r="W28" i="15" s="1"/>
  <c r="X28" i="15" s="1"/>
  <c r="AA28" i="15" s="1"/>
  <c r="T28" i="15"/>
  <c r="R28" i="15"/>
  <c r="O28" i="15"/>
  <c r="N28" i="15"/>
  <c r="K28" i="15"/>
  <c r="J28" i="15"/>
  <c r="L28" i="15" s="1"/>
  <c r="M28" i="15" s="1"/>
  <c r="Q28" i="15" s="1"/>
  <c r="I28" i="15"/>
  <c r="D28" i="15"/>
  <c r="B28" i="15"/>
  <c r="A28" i="15"/>
  <c r="AE27" i="15"/>
  <c r="AD27" i="15"/>
  <c r="AB27" i="15"/>
  <c r="AA27" i="15"/>
  <c r="Z27" i="15"/>
  <c r="Y27" i="15"/>
  <c r="W27" i="15"/>
  <c r="X27" i="15" s="1"/>
  <c r="V27" i="15"/>
  <c r="U27" i="15"/>
  <c r="T27" i="15"/>
  <c r="R27" i="15"/>
  <c r="O27" i="15"/>
  <c r="N27" i="15"/>
  <c r="K27" i="15"/>
  <c r="J27" i="15"/>
  <c r="I27" i="15"/>
  <c r="D27" i="15"/>
  <c r="B27" i="15"/>
  <c r="A27" i="15"/>
  <c r="AE26" i="15"/>
  <c r="AD26" i="15"/>
  <c r="AB26" i="15"/>
  <c r="Y26" i="15"/>
  <c r="V26" i="15"/>
  <c r="U26" i="15"/>
  <c r="W26" i="15" s="1"/>
  <c r="X26" i="15" s="1"/>
  <c r="T26" i="15"/>
  <c r="R26" i="15"/>
  <c r="O26" i="15"/>
  <c r="N26" i="15"/>
  <c r="K26" i="15"/>
  <c r="J26" i="15"/>
  <c r="L26" i="15" s="1"/>
  <c r="M26" i="15" s="1"/>
  <c r="P26" i="15" s="1"/>
  <c r="I26" i="15"/>
  <c r="D26" i="15"/>
  <c r="B26" i="15"/>
  <c r="A26" i="15"/>
  <c r="AE25" i="15"/>
  <c r="AD25" i="15"/>
  <c r="AB25" i="15"/>
  <c r="Y25" i="15"/>
  <c r="X25" i="15"/>
  <c r="W25" i="15"/>
  <c r="V25" i="15"/>
  <c r="U25" i="15"/>
  <c r="T25" i="15"/>
  <c r="R25" i="15"/>
  <c r="O25" i="15"/>
  <c r="N25" i="15"/>
  <c r="K25" i="15"/>
  <c r="J25" i="15"/>
  <c r="L25" i="15" s="1"/>
  <c r="M25" i="15" s="1"/>
  <c r="I25" i="15"/>
  <c r="D25" i="15"/>
  <c r="B25" i="15"/>
  <c r="A25" i="15"/>
  <c r="AE24" i="15"/>
  <c r="AD24" i="15"/>
  <c r="AB24" i="15"/>
  <c r="Y24" i="15"/>
  <c r="V24" i="15"/>
  <c r="W24" i="15" s="1"/>
  <c r="X24" i="15" s="1"/>
  <c r="U24" i="15"/>
  <c r="T24" i="15"/>
  <c r="R24" i="15"/>
  <c r="O24" i="15"/>
  <c r="N24" i="15"/>
  <c r="K24" i="15"/>
  <c r="J24" i="15"/>
  <c r="I24" i="15"/>
  <c r="D24" i="15"/>
  <c r="B24" i="15"/>
  <c r="A24" i="15"/>
  <c r="AE23" i="15"/>
  <c r="AD23" i="15"/>
  <c r="AB23" i="15"/>
  <c r="Y23" i="15"/>
  <c r="W23" i="15"/>
  <c r="X23" i="15" s="1"/>
  <c r="V23" i="15"/>
  <c r="U23" i="15"/>
  <c r="T23" i="15"/>
  <c r="R23" i="15"/>
  <c r="O23" i="15"/>
  <c r="N23" i="15"/>
  <c r="L23" i="15"/>
  <c r="M23" i="15" s="1"/>
  <c r="K23" i="15"/>
  <c r="J23" i="15"/>
  <c r="I23" i="15"/>
  <c r="D23" i="15"/>
  <c r="B23" i="15"/>
  <c r="A23" i="15"/>
  <c r="AE22" i="15"/>
  <c r="AD22" i="15"/>
  <c r="AB22" i="15"/>
  <c r="Y22" i="15"/>
  <c r="V22" i="15"/>
  <c r="U22" i="15"/>
  <c r="W22" i="15" s="1"/>
  <c r="X22" i="15" s="1"/>
  <c r="Z22" i="15" s="1"/>
  <c r="T22" i="15"/>
  <c r="R22" i="15"/>
  <c r="O22" i="15"/>
  <c r="N22" i="15"/>
  <c r="K22" i="15"/>
  <c r="J22" i="15"/>
  <c r="I22" i="15"/>
  <c r="D22" i="15"/>
  <c r="B22" i="15"/>
  <c r="A22" i="15"/>
  <c r="AE21" i="15"/>
  <c r="AD21" i="15"/>
  <c r="AB21" i="15"/>
  <c r="AA21" i="15"/>
  <c r="Z21" i="15"/>
  <c r="Y21" i="15"/>
  <c r="W21" i="15"/>
  <c r="X21" i="15" s="1"/>
  <c r="V21" i="15"/>
  <c r="U21" i="15"/>
  <c r="T21" i="15"/>
  <c r="R21" i="15"/>
  <c r="O21" i="15"/>
  <c r="N21" i="15"/>
  <c r="L21" i="15"/>
  <c r="M21" i="15" s="1"/>
  <c r="K21" i="15"/>
  <c r="J21" i="15"/>
  <c r="I21" i="15"/>
  <c r="D21" i="15"/>
  <c r="B21" i="15"/>
  <c r="A21" i="15"/>
  <c r="AE20" i="15"/>
  <c r="AD20" i="15"/>
  <c r="AB20" i="15"/>
  <c r="Y20" i="15"/>
  <c r="V20" i="15"/>
  <c r="U20" i="15"/>
  <c r="W20" i="15" s="1"/>
  <c r="X20" i="15" s="1"/>
  <c r="T20" i="15"/>
  <c r="R20" i="15"/>
  <c r="O20" i="15"/>
  <c r="N20" i="15"/>
  <c r="K20" i="15"/>
  <c r="J20" i="15"/>
  <c r="L20" i="15" s="1"/>
  <c r="M20" i="15" s="1"/>
  <c r="P20" i="15" s="1"/>
  <c r="I20" i="15"/>
  <c r="D20" i="15"/>
  <c r="B20" i="15"/>
  <c r="A20" i="15"/>
  <c r="AE19" i="15"/>
  <c r="AD19" i="15"/>
  <c r="AB19" i="15"/>
  <c r="Y19" i="15"/>
  <c r="X19" i="15"/>
  <c r="W19" i="15"/>
  <c r="V19" i="15"/>
  <c r="U19" i="15"/>
  <c r="T19" i="15"/>
  <c r="R19" i="15"/>
  <c r="O19" i="15"/>
  <c r="N19" i="15"/>
  <c r="K19" i="15"/>
  <c r="J19" i="15"/>
  <c r="L19" i="15" s="1"/>
  <c r="M19" i="15" s="1"/>
  <c r="I19" i="15"/>
  <c r="D19" i="15"/>
  <c r="B19" i="15"/>
  <c r="A19" i="15"/>
  <c r="AE18" i="15"/>
  <c r="AD18" i="15"/>
  <c r="AB18" i="15"/>
  <c r="Y18" i="15"/>
  <c r="V18" i="15"/>
  <c r="U18" i="15"/>
  <c r="W18" i="15" s="1"/>
  <c r="X18" i="15" s="1"/>
  <c r="T18" i="15"/>
  <c r="R18" i="15"/>
  <c r="O18" i="15"/>
  <c r="N18" i="15"/>
  <c r="K18" i="15"/>
  <c r="J18" i="15"/>
  <c r="I18" i="15"/>
  <c r="D18" i="15"/>
  <c r="B18" i="15"/>
  <c r="A18" i="15"/>
  <c r="AE17" i="15"/>
  <c r="AD17" i="15"/>
  <c r="AB17" i="15"/>
  <c r="Y17" i="15"/>
  <c r="W17" i="15"/>
  <c r="X17" i="15" s="1"/>
  <c r="V17" i="15"/>
  <c r="U17" i="15"/>
  <c r="T17" i="15"/>
  <c r="R17" i="15"/>
  <c r="O17" i="15"/>
  <c r="N17" i="15"/>
  <c r="L17" i="15"/>
  <c r="M17" i="15" s="1"/>
  <c r="Q17" i="15" s="1"/>
  <c r="K17" i="15"/>
  <c r="J17" i="15"/>
  <c r="I17" i="15"/>
  <c r="D17" i="15"/>
  <c r="B17" i="15"/>
  <c r="A17" i="15"/>
  <c r="AE16" i="15"/>
  <c r="AD16" i="15"/>
  <c r="AB16" i="15"/>
  <c r="Z16" i="15"/>
  <c r="Y16" i="15"/>
  <c r="V16" i="15"/>
  <c r="U16" i="15"/>
  <c r="W16" i="15" s="1"/>
  <c r="X16" i="15" s="1"/>
  <c r="AA16" i="15" s="1"/>
  <c r="T16" i="15"/>
  <c r="R16" i="15"/>
  <c r="O16" i="15"/>
  <c r="N16" i="15"/>
  <c r="K16" i="15"/>
  <c r="J16" i="15"/>
  <c r="I16" i="15"/>
  <c r="D16" i="15"/>
  <c r="B16" i="15"/>
  <c r="A16" i="15"/>
  <c r="AE15" i="15"/>
  <c r="AD15" i="15"/>
  <c r="AB15" i="15"/>
  <c r="Y15" i="15"/>
  <c r="W15" i="15"/>
  <c r="X15" i="15" s="1"/>
  <c r="V15" i="15"/>
  <c r="U15" i="15"/>
  <c r="T15" i="15"/>
  <c r="R15" i="15"/>
  <c r="O15" i="15"/>
  <c r="N15" i="15"/>
  <c r="K15" i="15"/>
  <c r="J15" i="15"/>
  <c r="I15" i="15"/>
  <c r="D15" i="15"/>
  <c r="B15" i="15"/>
  <c r="A15" i="15"/>
  <c r="AE14" i="15"/>
  <c r="AD14" i="15"/>
  <c r="AB14" i="15"/>
  <c r="Y14" i="15"/>
  <c r="V14" i="15"/>
  <c r="W14" i="15" s="1"/>
  <c r="X14" i="15" s="1"/>
  <c r="U14" i="15"/>
  <c r="T14" i="15"/>
  <c r="R14" i="15"/>
  <c r="Q14" i="15"/>
  <c r="O14" i="15"/>
  <c r="N14" i="15"/>
  <c r="K14" i="15"/>
  <c r="J14" i="15"/>
  <c r="L14" i="15" s="1"/>
  <c r="M14" i="15" s="1"/>
  <c r="P14" i="15" s="1"/>
  <c r="I14" i="15"/>
  <c r="D14" i="15"/>
  <c r="B14" i="15"/>
  <c r="A14" i="15"/>
  <c r="AE13" i="15"/>
  <c r="AD13" i="15"/>
  <c r="AB13" i="15"/>
  <c r="Y13" i="15"/>
  <c r="W13" i="15"/>
  <c r="X13" i="15" s="1"/>
  <c r="V13" i="15"/>
  <c r="U13" i="15"/>
  <c r="T13" i="15"/>
  <c r="R13" i="15"/>
  <c r="O13" i="15"/>
  <c r="N13" i="15"/>
  <c r="L13" i="15"/>
  <c r="M13" i="15" s="1"/>
  <c r="K13" i="15"/>
  <c r="J13" i="15"/>
  <c r="I13" i="15"/>
  <c r="D13" i="15"/>
  <c r="B13" i="15"/>
  <c r="A13" i="15"/>
  <c r="AE12" i="15"/>
  <c r="AD12" i="15"/>
  <c r="AB12" i="15"/>
  <c r="Y12" i="15"/>
  <c r="V12" i="15"/>
  <c r="U12" i="15"/>
  <c r="W12" i="15" s="1"/>
  <c r="X12" i="15" s="1"/>
  <c r="Z12" i="15" s="1"/>
  <c r="T12" i="15"/>
  <c r="R12" i="15"/>
  <c r="O12" i="15"/>
  <c r="N12" i="15"/>
  <c r="K12" i="15"/>
  <c r="J12" i="15"/>
  <c r="L12" i="15" s="1"/>
  <c r="M12" i="15" s="1"/>
  <c r="Q12" i="15" s="1"/>
  <c r="I12" i="15"/>
  <c r="D12" i="15"/>
  <c r="B12" i="15"/>
  <c r="A12" i="15"/>
  <c r="AE11" i="15"/>
  <c r="AD11" i="15"/>
  <c r="AB11" i="15"/>
  <c r="AA11" i="15"/>
  <c r="Z11" i="15"/>
  <c r="Y11" i="15"/>
  <c r="W11" i="15"/>
  <c r="X11" i="15" s="1"/>
  <c r="V11" i="15"/>
  <c r="U11" i="15"/>
  <c r="T11" i="15"/>
  <c r="R11" i="15"/>
  <c r="O11" i="15"/>
  <c r="N11" i="15"/>
  <c r="K11" i="15"/>
  <c r="J11" i="15"/>
  <c r="I11" i="15"/>
  <c r="D11" i="15"/>
  <c r="B11" i="15"/>
  <c r="A11" i="15"/>
  <c r="AE10" i="15"/>
  <c r="AD10" i="15"/>
  <c r="AB10" i="15"/>
  <c r="Y10" i="15"/>
  <c r="V10" i="15"/>
  <c r="U10" i="15"/>
  <c r="W10" i="15" s="1"/>
  <c r="X10" i="15" s="1"/>
  <c r="T10" i="15"/>
  <c r="R10" i="15"/>
  <c r="O10" i="15"/>
  <c r="N10" i="15"/>
  <c r="K10" i="15"/>
  <c r="J10" i="15"/>
  <c r="L10" i="15" s="1"/>
  <c r="M10" i="15" s="1"/>
  <c r="P10" i="15" s="1"/>
  <c r="I10" i="15"/>
  <c r="D10" i="15"/>
  <c r="B10" i="15"/>
  <c r="A10" i="15"/>
  <c r="AE9" i="15"/>
  <c r="N9" i="15" s="1"/>
  <c r="Y9" i="15"/>
  <c r="W9" i="15"/>
  <c r="AB9" i="15" s="1"/>
  <c r="T9" i="15"/>
  <c r="K9" i="15"/>
  <c r="J9" i="15"/>
  <c r="L9" i="15" s="1"/>
  <c r="R9" i="15" s="1"/>
  <c r="I9" i="15"/>
  <c r="AH6"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B2" i="15"/>
  <c r="A2" i="15"/>
  <c r="AE1" i="15"/>
  <c r="AD1" i="15"/>
  <c r="AC1" i="15"/>
  <c r="AB1" i="15"/>
  <c r="AA1" i="15"/>
  <c r="Z1" i="15"/>
  <c r="Y1" i="15"/>
  <c r="X1" i="15"/>
  <c r="W1" i="15"/>
  <c r="V1" i="15"/>
  <c r="U1" i="15"/>
  <c r="T1" i="15"/>
  <c r="S1" i="15"/>
  <c r="R1" i="15"/>
  <c r="Q1" i="15"/>
  <c r="P1" i="15"/>
  <c r="O1" i="15"/>
  <c r="N1" i="15"/>
  <c r="M1" i="15"/>
  <c r="L1" i="15"/>
  <c r="K1" i="15"/>
  <c r="J1" i="15"/>
  <c r="I1" i="15"/>
  <c r="H1" i="15"/>
  <c r="G1" i="15"/>
  <c r="F1" i="15"/>
  <c r="E1" i="15"/>
  <c r="D1" i="15"/>
  <c r="C1" i="15"/>
  <c r="B1" i="15"/>
  <c r="A1" i="15"/>
  <c r="AE340" i="14"/>
  <c r="W340" i="14"/>
  <c r="U340" i="14" a="1"/>
  <c r="U340" i="14" s="1"/>
  <c r="P340" i="14"/>
  <c r="AE303" i="14"/>
  <c r="W303" i="14"/>
  <c r="U303" i="14" a="1"/>
  <c r="U303" i="14" s="1"/>
  <c r="P303" i="14"/>
  <c r="AE266" i="14"/>
  <c r="W266" i="14"/>
  <c r="U266" i="14" a="1"/>
  <c r="U266" i="14" s="1"/>
  <c r="P266" i="14"/>
  <c r="AE229" i="14"/>
  <c r="W229" i="14"/>
  <c r="U229" i="14" a="1"/>
  <c r="U229" i="14" s="1"/>
  <c r="P229" i="14"/>
  <c r="AE192" i="14"/>
  <c r="W192" i="14"/>
  <c r="U192" i="14" a="1"/>
  <c r="U192" i="14" s="1"/>
  <c r="P192" i="14"/>
  <c r="AE155" i="14"/>
  <c r="W155" i="14"/>
  <c r="U155" i="14" a="1"/>
  <c r="U155" i="14" s="1"/>
  <c r="P155" i="14"/>
  <c r="AE118" i="14"/>
  <c r="W118" i="14"/>
  <c r="U118" i="14" a="1"/>
  <c r="U118" i="14" s="1"/>
  <c r="P118" i="14"/>
  <c r="AE81" i="14"/>
  <c r="W81" i="14"/>
  <c r="U81" i="14" a="1"/>
  <c r="U81" i="14" s="1"/>
  <c r="P81" i="14"/>
  <c r="AE44" i="14"/>
  <c r="W44" i="14"/>
  <c r="U44" i="14" a="1"/>
  <c r="U44" i="14" s="1"/>
  <c r="P44" i="14"/>
  <c r="AE376" i="14"/>
  <c r="AD376" i="14"/>
  <c r="AB376" i="14"/>
  <c r="Y376" i="14"/>
  <c r="V376" i="14"/>
  <c r="U376" i="14"/>
  <c r="T376" i="14"/>
  <c r="R376" i="14"/>
  <c r="O376" i="14"/>
  <c r="L376" i="14" s="1"/>
  <c r="M376" i="14" s="1"/>
  <c r="P376" i="14" s="1"/>
  <c r="N376" i="14"/>
  <c r="K376" i="14"/>
  <c r="J376" i="14"/>
  <c r="I376" i="14"/>
  <c r="D376" i="14"/>
  <c r="B376" i="14"/>
  <c r="A376" i="14"/>
  <c r="AE375" i="14"/>
  <c r="AD375" i="14"/>
  <c r="AB375" i="14"/>
  <c r="Y375" i="14"/>
  <c r="W375" i="14"/>
  <c r="X375" i="14" s="1"/>
  <c r="V375" i="14"/>
  <c r="U375" i="14"/>
  <c r="T375" i="14"/>
  <c r="R375" i="14"/>
  <c r="O375" i="14"/>
  <c r="N375" i="14"/>
  <c r="K375" i="14"/>
  <c r="J375" i="14"/>
  <c r="L375" i="14" s="1"/>
  <c r="M375" i="14" s="1"/>
  <c r="I375" i="14"/>
  <c r="D375" i="14"/>
  <c r="B375" i="14"/>
  <c r="A375" i="14"/>
  <c r="AE374" i="14"/>
  <c r="AD374" i="14"/>
  <c r="AB374" i="14"/>
  <c r="Y374" i="14"/>
  <c r="V374" i="14"/>
  <c r="U374" i="14"/>
  <c r="W374" i="14" s="1"/>
  <c r="X374" i="14" s="1"/>
  <c r="T374" i="14"/>
  <c r="R374" i="14"/>
  <c r="O374" i="14"/>
  <c r="L374" i="14" s="1"/>
  <c r="M374" i="14" s="1"/>
  <c r="P374" i="14" s="1"/>
  <c r="N374" i="14"/>
  <c r="K374" i="14"/>
  <c r="J374" i="14"/>
  <c r="I374" i="14"/>
  <c r="D374" i="14"/>
  <c r="B374" i="14"/>
  <c r="A374" i="14"/>
  <c r="AE373" i="14"/>
  <c r="AD373" i="14"/>
  <c r="AB373" i="14"/>
  <c r="Y373" i="14"/>
  <c r="W373" i="14"/>
  <c r="X373" i="14" s="1"/>
  <c r="V373" i="14"/>
  <c r="U373" i="14"/>
  <c r="T373" i="14"/>
  <c r="R373" i="14"/>
  <c r="O373" i="14"/>
  <c r="N373" i="14"/>
  <c r="M373" i="14"/>
  <c r="K373" i="14"/>
  <c r="J373" i="14"/>
  <c r="L373" i="14" s="1"/>
  <c r="I373" i="14"/>
  <c r="D373" i="14"/>
  <c r="B373" i="14"/>
  <c r="A373" i="14"/>
  <c r="AE372" i="14"/>
  <c r="AD372" i="14"/>
  <c r="AB372" i="14"/>
  <c r="Y372" i="14"/>
  <c r="V372" i="14"/>
  <c r="U372" i="14"/>
  <c r="W372" i="14" s="1"/>
  <c r="X372" i="14" s="1"/>
  <c r="T372" i="14"/>
  <c r="R372" i="14"/>
  <c r="O372" i="14"/>
  <c r="L372" i="14" s="1"/>
  <c r="M372" i="14" s="1"/>
  <c r="N372" i="14"/>
  <c r="K372" i="14"/>
  <c r="J372" i="14"/>
  <c r="I372" i="14"/>
  <c r="D372" i="14"/>
  <c r="B372" i="14"/>
  <c r="A372" i="14"/>
  <c r="AE371" i="14"/>
  <c r="AD371" i="14"/>
  <c r="AB371" i="14"/>
  <c r="Y371" i="14"/>
  <c r="X371" i="14"/>
  <c r="W371" i="14"/>
  <c r="V371" i="14"/>
  <c r="U371" i="14"/>
  <c r="T371" i="14"/>
  <c r="R371" i="14"/>
  <c r="Q371" i="14"/>
  <c r="O371" i="14"/>
  <c r="N371" i="14"/>
  <c r="K371" i="14"/>
  <c r="J371" i="14"/>
  <c r="L371" i="14" s="1"/>
  <c r="M371" i="14" s="1"/>
  <c r="P371" i="14" s="1"/>
  <c r="I371" i="14"/>
  <c r="D371" i="14"/>
  <c r="B371" i="14"/>
  <c r="A371" i="14"/>
  <c r="AE370" i="14"/>
  <c r="AD370" i="14"/>
  <c r="AB370" i="14"/>
  <c r="Y370" i="14"/>
  <c r="W370" i="14"/>
  <c r="X370" i="14" s="1"/>
  <c r="V370" i="14"/>
  <c r="U370" i="14"/>
  <c r="T370" i="14"/>
  <c r="R370" i="14"/>
  <c r="Q370" i="14"/>
  <c r="O370" i="14"/>
  <c r="L370" i="14" s="1"/>
  <c r="M370" i="14" s="1"/>
  <c r="P370" i="14" s="1"/>
  <c r="N370" i="14"/>
  <c r="K370" i="14"/>
  <c r="J370" i="14"/>
  <c r="I370" i="14"/>
  <c r="D370" i="14"/>
  <c r="B370" i="14"/>
  <c r="A370" i="14"/>
  <c r="AE369" i="14"/>
  <c r="AD369" i="14"/>
  <c r="AB369" i="14"/>
  <c r="Y369" i="14"/>
  <c r="X369" i="14"/>
  <c r="W369" i="14"/>
  <c r="V369" i="14"/>
  <c r="U369" i="14"/>
  <c r="T369" i="14"/>
  <c r="R369" i="14"/>
  <c r="O369" i="14"/>
  <c r="N369" i="14"/>
  <c r="K369" i="14"/>
  <c r="J369" i="14"/>
  <c r="L369" i="14" s="1"/>
  <c r="M369" i="14" s="1"/>
  <c r="I369" i="14"/>
  <c r="D369" i="14"/>
  <c r="B369" i="14"/>
  <c r="A369" i="14"/>
  <c r="AE368" i="14"/>
  <c r="AD368" i="14"/>
  <c r="AB368" i="14"/>
  <c r="Z368" i="14"/>
  <c r="Y368" i="14"/>
  <c r="V368" i="14"/>
  <c r="W368" i="14" s="1"/>
  <c r="X368" i="14" s="1"/>
  <c r="AA368" i="14" s="1"/>
  <c r="U368" i="14"/>
  <c r="T368" i="14"/>
  <c r="R368" i="14"/>
  <c r="O368" i="14"/>
  <c r="L368" i="14" s="1"/>
  <c r="M368" i="14" s="1"/>
  <c r="N368" i="14"/>
  <c r="K368" i="14"/>
  <c r="J368" i="14"/>
  <c r="I368" i="14"/>
  <c r="D368" i="14"/>
  <c r="B368" i="14"/>
  <c r="A368" i="14"/>
  <c r="AE367" i="14"/>
  <c r="AD367" i="14"/>
  <c r="AB367" i="14"/>
  <c r="AA367" i="14"/>
  <c r="Y367" i="14"/>
  <c r="X367" i="14"/>
  <c r="Z367" i="14" s="1"/>
  <c r="W367" i="14"/>
  <c r="V367" i="14"/>
  <c r="U367" i="14"/>
  <c r="T367" i="14"/>
  <c r="R367" i="14"/>
  <c r="Q367" i="14"/>
  <c r="O367" i="14"/>
  <c r="N367" i="14"/>
  <c r="K367" i="14"/>
  <c r="J367" i="14"/>
  <c r="L367" i="14" s="1"/>
  <c r="M367" i="14" s="1"/>
  <c r="P367" i="14" s="1"/>
  <c r="I367" i="14"/>
  <c r="D367" i="14"/>
  <c r="B367" i="14"/>
  <c r="A367" i="14"/>
  <c r="AE366" i="14"/>
  <c r="AD366" i="14"/>
  <c r="AB366" i="14"/>
  <c r="Y366" i="14"/>
  <c r="W366" i="14"/>
  <c r="X366" i="14" s="1"/>
  <c r="V366" i="14"/>
  <c r="U366" i="14"/>
  <c r="T366" i="14"/>
  <c r="R366" i="14"/>
  <c r="Q366" i="14"/>
  <c r="P366" i="14"/>
  <c r="O366" i="14"/>
  <c r="L366" i="14" s="1"/>
  <c r="M366" i="14" s="1"/>
  <c r="N366" i="14"/>
  <c r="K366" i="14"/>
  <c r="J366" i="14"/>
  <c r="I366" i="14"/>
  <c r="D366" i="14"/>
  <c r="B366" i="14"/>
  <c r="A366" i="14"/>
  <c r="AE365" i="14"/>
  <c r="AD365" i="14"/>
  <c r="AB365" i="14"/>
  <c r="Y365" i="14"/>
  <c r="W365" i="14"/>
  <c r="X365" i="14" s="1"/>
  <c r="AA365" i="14" s="1"/>
  <c r="V365" i="14"/>
  <c r="U365" i="14"/>
  <c r="T365" i="14"/>
  <c r="R365" i="14"/>
  <c r="O365" i="14"/>
  <c r="N365" i="14"/>
  <c r="K365" i="14"/>
  <c r="J365" i="14"/>
  <c r="L365" i="14" s="1"/>
  <c r="M365" i="14" s="1"/>
  <c r="I365" i="14"/>
  <c r="D365" i="14"/>
  <c r="B365" i="14"/>
  <c r="A365" i="14"/>
  <c r="AE364" i="14"/>
  <c r="AD364" i="14"/>
  <c r="AB364" i="14"/>
  <c r="Y364" i="14"/>
  <c r="V364" i="14"/>
  <c r="U364" i="14"/>
  <c r="T364" i="14"/>
  <c r="R364" i="14"/>
  <c r="O364" i="14"/>
  <c r="L364" i="14" s="1"/>
  <c r="M364" i="14" s="1"/>
  <c r="N364" i="14"/>
  <c r="K364" i="14"/>
  <c r="J364" i="14"/>
  <c r="I364" i="14"/>
  <c r="D364" i="14"/>
  <c r="B364" i="14"/>
  <c r="A364" i="14"/>
  <c r="AE363" i="14"/>
  <c r="AD363" i="14"/>
  <c r="AB363" i="14"/>
  <c r="Y363" i="14"/>
  <c r="X363" i="14"/>
  <c r="Z363" i="14" s="1"/>
  <c r="W363" i="14"/>
  <c r="V363" i="14"/>
  <c r="U363" i="14"/>
  <c r="T363" i="14"/>
  <c r="R363" i="14"/>
  <c r="O363" i="14"/>
  <c r="N363" i="14"/>
  <c r="K363" i="14"/>
  <c r="J363" i="14"/>
  <c r="L363" i="14" s="1"/>
  <c r="M363" i="14" s="1"/>
  <c r="I363" i="14"/>
  <c r="D363" i="14"/>
  <c r="B363" i="14"/>
  <c r="A363" i="14"/>
  <c r="AE362" i="14"/>
  <c r="AD362" i="14"/>
  <c r="AB362" i="14"/>
  <c r="Z362" i="14"/>
  <c r="Y362" i="14"/>
  <c r="W362" i="14"/>
  <c r="X362" i="14" s="1"/>
  <c r="AA362" i="14" s="1"/>
  <c r="V362" i="14"/>
  <c r="U362" i="14"/>
  <c r="T362" i="14"/>
  <c r="R362" i="14"/>
  <c r="O362" i="14"/>
  <c r="L362" i="14" s="1"/>
  <c r="M362" i="14" s="1"/>
  <c r="N362" i="14"/>
  <c r="K362" i="14"/>
  <c r="J362" i="14"/>
  <c r="I362" i="14"/>
  <c r="D362" i="14"/>
  <c r="B362" i="14"/>
  <c r="A362" i="14"/>
  <c r="AE361" i="14"/>
  <c r="AD361" i="14"/>
  <c r="AB361" i="14"/>
  <c r="Y361" i="14"/>
  <c r="X361" i="14"/>
  <c r="W361" i="14"/>
  <c r="V361" i="14"/>
  <c r="U361" i="14"/>
  <c r="T361" i="14"/>
  <c r="R361" i="14"/>
  <c r="O361" i="14"/>
  <c r="N361" i="14"/>
  <c r="L361" i="14"/>
  <c r="M361" i="14" s="1"/>
  <c r="Q361" i="14" s="1"/>
  <c r="K361" i="14"/>
  <c r="J361" i="14"/>
  <c r="I361" i="14"/>
  <c r="D361" i="14"/>
  <c r="B361" i="14"/>
  <c r="A361" i="14"/>
  <c r="AE360" i="14"/>
  <c r="AD360" i="14"/>
  <c r="AB360" i="14"/>
  <c r="Y360" i="14"/>
  <c r="V360" i="14"/>
  <c r="W360" i="14" s="1"/>
  <c r="X360" i="14" s="1"/>
  <c r="U360" i="14"/>
  <c r="T360" i="14"/>
  <c r="R360" i="14"/>
  <c r="O360" i="14"/>
  <c r="L360" i="14" s="1"/>
  <c r="M360" i="14" s="1"/>
  <c r="N360" i="14"/>
  <c r="K360" i="14"/>
  <c r="J360" i="14"/>
  <c r="I360" i="14"/>
  <c r="D360" i="14"/>
  <c r="B360" i="14"/>
  <c r="A360" i="14"/>
  <c r="AE359" i="14"/>
  <c r="AD359" i="14"/>
  <c r="AB359" i="14"/>
  <c r="Z359" i="14"/>
  <c r="Y359" i="14"/>
  <c r="W359" i="14"/>
  <c r="X359" i="14" s="1"/>
  <c r="AA359" i="14" s="1"/>
  <c r="V359" i="14"/>
  <c r="U359" i="14"/>
  <c r="T359" i="14"/>
  <c r="R359" i="14"/>
  <c r="O359" i="14"/>
  <c r="N359" i="14"/>
  <c r="L359" i="14"/>
  <c r="M359" i="14" s="1"/>
  <c r="K359" i="14"/>
  <c r="J359" i="14"/>
  <c r="I359" i="14"/>
  <c r="D359" i="14"/>
  <c r="B359" i="14"/>
  <c r="A359" i="14"/>
  <c r="AE358" i="14"/>
  <c r="AD358" i="14"/>
  <c r="AB358" i="14"/>
  <c r="Y358" i="14"/>
  <c r="V358" i="14"/>
  <c r="U358" i="14"/>
  <c r="W358" i="14" s="1"/>
  <c r="X358" i="14" s="1"/>
  <c r="T358" i="14"/>
  <c r="R358" i="14"/>
  <c r="P358" i="14"/>
  <c r="O358" i="14"/>
  <c r="L358" i="14" s="1"/>
  <c r="M358" i="14" s="1"/>
  <c r="Q358" i="14" s="1"/>
  <c r="N358" i="14"/>
  <c r="K358" i="14"/>
  <c r="J358" i="14"/>
  <c r="I358" i="14"/>
  <c r="D358" i="14"/>
  <c r="B358" i="14"/>
  <c r="A358" i="14"/>
  <c r="AE357" i="14"/>
  <c r="AD357" i="14"/>
  <c r="AB357" i="14"/>
  <c r="Z357" i="14"/>
  <c r="Y357" i="14"/>
  <c r="W357" i="14"/>
  <c r="X357" i="14" s="1"/>
  <c r="AA357" i="14" s="1"/>
  <c r="V357" i="14"/>
  <c r="U357" i="14"/>
  <c r="T357" i="14"/>
  <c r="R357" i="14"/>
  <c r="O357" i="14"/>
  <c r="N357" i="14"/>
  <c r="K357" i="14"/>
  <c r="J357" i="14"/>
  <c r="I357" i="14"/>
  <c r="D357" i="14"/>
  <c r="B357" i="14"/>
  <c r="A357" i="14"/>
  <c r="AE356" i="14"/>
  <c r="AD356" i="14"/>
  <c r="AB356" i="14"/>
  <c r="Y356" i="14"/>
  <c r="X356" i="14"/>
  <c r="V356" i="14"/>
  <c r="W356" i="14" s="1"/>
  <c r="U356" i="14"/>
  <c r="T356" i="14"/>
  <c r="R356" i="14"/>
  <c r="O356" i="14"/>
  <c r="L356" i="14" s="1"/>
  <c r="M356" i="14" s="1"/>
  <c r="P356" i="14" s="1"/>
  <c r="N356" i="14"/>
  <c r="K356" i="14"/>
  <c r="J356" i="14"/>
  <c r="I356" i="14"/>
  <c r="D356" i="14"/>
  <c r="B356" i="14"/>
  <c r="A356" i="14"/>
  <c r="AE355" i="14"/>
  <c r="AD355" i="14"/>
  <c r="AB355" i="14"/>
  <c r="AA355" i="14"/>
  <c r="Y355" i="14"/>
  <c r="X355" i="14"/>
  <c r="Z355" i="14" s="1"/>
  <c r="W355" i="14"/>
  <c r="V355" i="14"/>
  <c r="U355" i="14"/>
  <c r="T355" i="14"/>
  <c r="R355" i="14"/>
  <c r="O355" i="14"/>
  <c r="N355" i="14"/>
  <c r="K355" i="14"/>
  <c r="J355" i="14"/>
  <c r="L355" i="14" s="1"/>
  <c r="M355" i="14" s="1"/>
  <c r="I355" i="14"/>
  <c r="D355" i="14"/>
  <c r="B355" i="14"/>
  <c r="A355" i="14"/>
  <c r="AE354" i="14"/>
  <c r="AD354" i="14"/>
  <c r="AB354" i="14"/>
  <c r="Y354" i="14"/>
  <c r="V354" i="14"/>
  <c r="W354" i="14" s="1"/>
  <c r="X354" i="14" s="1"/>
  <c r="U354" i="14"/>
  <c r="T354" i="14"/>
  <c r="R354" i="14"/>
  <c r="Q354" i="14"/>
  <c r="O354" i="14"/>
  <c r="L354" i="14" s="1"/>
  <c r="M354" i="14" s="1"/>
  <c r="P354" i="14" s="1"/>
  <c r="N354" i="14"/>
  <c r="K354" i="14"/>
  <c r="J354" i="14"/>
  <c r="I354" i="14"/>
  <c r="D354" i="14"/>
  <c r="B354" i="14"/>
  <c r="A354" i="14"/>
  <c r="AE353" i="14"/>
  <c r="AD353" i="14"/>
  <c r="AB353" i="14"/>
  <c r="Y353" i="14"/>
  <c r="W353" i="14"/>
  <c r="X353" i="14" s="1"/>
  <c r="V353" i="14"/>
  <c r="U353" i="14"/>
  <c r="T353" i="14"/>
  <c r="R353" i="14"/>
  <c r="P353" i="14"/>
  <c r="O353" i="14"/>
  <c r="N353" i="14"/>
  <c r="L353" i="14"/>
  <c r="M353" i="14" s="1"/>
  <c r="Q353" i="14" s="1"/>
  <c r="K353" i="14"/>
  <c r="J353" i="14"/>
  <c r="I353" i="14"/>
  <c r="D353" i="14"/>
  <c r="B353" i="14"/>
  <c r="A353" i="14"/>
  <c r="AE352" i="14"/>
  <c r="AD352" i="14"/>
  <c r="AB352" i="14"/>
  <c r="Z352" i="14"/>
  <c r="Y352" i="14"/>
  <c r="W352" i="14"/>
  <c r="X352" i="14" s="1"/>
  <c r="AA352" i="14" s="1"/>
  <c r="V352" i="14"/>
  <c r="U352" i="14"/>
  <c r="T352" i="14"/>
  <c r="R352" i="14"/>
  <c r="O352" i="14"/>
  <c r="L352" i="14" s="1"/>
  <c r="M352" i="14" s="1"/>
  <c r="N352" i="14"/>
  <c r="K352" i="14"/>
  <c r="J352" i="14"/>
  <c r="I352" i="14"/>
  <c r="D352" i="14"/>
  <c r="B352" i="14"/>
  <c r="A352" i="14"/>
  <c r="AE351" i="14"/>
  <c r="AD351" i="14"/>
  <c r="AB351" i="14"/>
  <c r="Z351" i="14"/>
  <c r="Y351" i="14"/>
  <c r="X351" i="14"/>
  <c r="AA351" i="14" s="1"/>
  <c r="W351" i="14"/>
  <c r="V351" i="14"/>
  <c r="U351" i="14"/>
  <c r="T351" i="14"/>
  <c r="R351" i="14"/>
  <c r="Q351" i="14"/>
  <c r="P351" i="14"/>
  <c r="O351" i="14"/>
  <c r="L351" i="14" s="1"/>
  <c r="M351" i="14" s="1"/>
  <c r="N351" i="14"/>
  <c r="K351" i="14"/>
  <c r="J351" i="14"/>
  <c r="I351" i="14"/>
  <c r="D351" i="14"/>
  <c r="B351" i="14"/>
  <c r="A351" i="14"/>
  <c r="AE350" i="14"/>
  <c r="AD350" i="14"/>
  <c r="AB350" i="14"/>
  <c r="Y350" i="14"/>
  <c r="W350" i="14"/>
  <c r="X350" i="14" s="1"/>
  <c r="V350" i="14"/>
  <c r="U350" i="14"/>
  <c r="T350" i="14"/>
  <c r="R350" i="14"/>
  <c r="O350" i="14"/>
  <c r="L350" i="14" s="1"/>
  <c r="M350" i="14" s="1"/>
  <c r="N350" i="14"/>
  <c r="K350" i="14"/>
  <c r="J350" i="14"/>
  <c r="I350" i="14"/>
  <c r="D350" i="14"/>
  <c r="B350" i="14"/>
  <c r="A350" i="14"/>
  <c r="AE349" i="14"/>
  <c r="AD349" i="14"/>
  <c r="AB349" i="14"/>
  <c r="Y349" i="14"/>
  <c r="W349" i="14"/>
  <c r="X349" i="14" s="1"/>
  <c r="V349" i="14"/>
  <c r="U349" i="14"/>
  <c r="T349" i="14"/>
  <c r="R349" i="14"/>
  <c r="P349" i="14"/>
  <c r="O349" i="14"/>
  <c r="L349" i="14" s="1"/>
  <c r="M349" i="14" s="1"/>
  <c r="Q349" i="14" s="1"/>
  <c r="N349" i="14"/>
  <c r="K349" i="14"/>
  <c r="J349" i="14"/>
  <c r="I349" i="14"/>
  <c r="D349" i="14"/>
  <c r="B349" i="14"/>
  <c r="A349" i="14"/>
  <c r="AE348" i="14"/>
  <c r="AD348" i="14"/>
  <c r="AB348" i="14"/>
  <c r="Y348" i="14"/>
  <c r="V348" i="14"/>
  <c r="W348" i="14" s="1"/>
  <c r="X348" i="14" s="1"/>
  <c r="U348" i="14"/>
  <c r="T348" i="14"/>
  <c r="R348" i="14"/>
  <c r="Q348" i="14"/>
  <c r="P348" i="14"/>
  <c r="O348" i="14"/>
  <c r="L348" i="14" s="1"/>
  <c r="M348" i="14" s="1"/>
  <c r="N348" i="14"/>
  <c r="K348" i="14"/>
  <c r="J348" i="14"/>
  <c r="I348" i="14"/>
  <c r="D348" i="14"/>
  <c r="B348" i="14"/>
  <c r="A348" i="14"/>
  <c r="AE347" i="14"/>
  <c r="AD347" i="14"/>
  <c r="AB347" i="14"/>
  <c r="Y347" i="14"/>
  <c r="W347" i="14"/>
  <c r="X347" i="14" s="1"/>
  <c r="V347" i="14"/>
  <c r="U347" i="14"/>
  <c r="T347" i="14"/>
  <c r="R347" i="14"/>
  <c r="P347" i="14"/>
  <c r="O347" i="14"/>
  <c r="N347" i="14"/>
  <c r="L347" i="14"/>
  <c r="M347" i="14" s="1"/>
  <c r="Q347" i="14" s="1"/>
  <c r="K347" i="14"/>
  <c r="J347" i="14"/>
  <c r="I347" i="14"/>
  <c r="D347" i="14"/>
  <c r="B347" i="14"/>
  <c r="A347" i="14"/>
  <c r="AE346" i="14"/>
  <c r="AD346" i="14"/>
  <c r="AB346" i="14"/>
  <c r="Y346" i="14"/>
  <c r="V346" i="14"/>
  <c r="U346" i="14"/>
  <c r="W346" i="14" s="1"/>
  <c r="X346" i="14" s="1"/>
  <c r="T346" i="14"/>
  <c r="R346" i="14"/>
  <c r="Q346" i="14"/>
  <c r="P346" i="14"/>
  <c r="O346" i="14"/>
  <c r="L346" i="14" s="1"/>
  <c r="M346" i="14" s="1"/>
  <c r="N346" i="14"/>
  <c r="K346" i="14"/>
  <c r="J346" i="14"/>
  <c r="I346" i="14"/>
  <c r="D346" i="14"/>
  <c r="B346" i="14"/>
  <c r="A346" i="14"/>
  <c r="AE345" i="14"/>
  <c r="AD345" i="14"/>
  <c r="AB345" i="14"/>
  <c r="Z345" i="14"/>
  <c r="Y345" i="14"/>
  <c r="X345" i="14"/>
  <c r="AA345" i="14" s="1"/>
  <c r="W345" i="14"/>
  <c r="V345" i="14"/>
  <c r="U345" i="14"/>
  <c r="T345" i="14"/>
  <c r="R345" i="14"/>
  <c r="O345" i="14"/>
  <c r="N345" i="14"/>
  <c r="K345" i="14"/>
  <c r="J345" i="14"/>
  <c r="L345" i="14" s="1"/>
  <c r="M345" i="14" s="1"/>
  <c r="I345" i="14"/>
  <c r="D345" i="14"/>
  <c r="B345" i="14"/>
  <c r="A345" i="14"/>
  <c r="AE344" i="14"/>
  <c r="AD344" i="14"/>
  <c r="AB344" i="14"/>
  <c r="Y344" i="14"/>
  <c r="V344" i="14"/>
  <c r="W344" i="14" s="1"/>
  <c r="X344" i="14" s="1"/>
  <c r="U344" i="14"/>
  <c r="T344" i="14"/>
  <c r="R344" i="14"/>
  <c r="P344" i="14"/>
  <c r="O344" i="14"/>
  <c r="L344" i="14" s="1"/>
  <c r="M344" i="14" s="1"/>
  <c r="Q344" i="14" s="1"/>
  <c r="N344" i="14"/>
  <c r="K344" i="14"/>
  <c r="J344" i="14"/>
  <c r="I344" i="14"/>
  <c r="D344" i="14"/>
  <c r="B344" i="14"/>
  <c r="A344" i="14"/>
  <c r="AE343" i="14"/>
  <c r="AD343" i="14"/>
  <c r="AB343" i="14"/>
  <c r="Y343" i="14"/>
  <c r="X343" i="14"/>
  <c r="AA343" i="14" s="1"/>
  <c r="W343" i="14"/>
  <c r="V343" i="14"/>
  <c r="U343" i="14"/>
  <c r="T343" i="14"/>
  <c r="R343" i="14"/>
  <c r="Q343" i="14"/>
  <c r="P343" i="14"/>
  <c r="O343" i="14"/>
  <c r="N343" i="14"/>
  <c r="M343" i="14"/>
  <c r="L343" i="14"/>
  <c r="K343" i="14"/>
  <c r="J343" i="14"/>
  <c r="I343" i="14"/>
  <c r="D343" i="14"/>
  <c r="B343" i="14"/>
  <c r="A343" i="14"/>
  <c r="AE342" i="14"/>
  <c r="Y342" i="14"/>
  <c r="W342" i="14"/>
  <c r="T342" i="14"/>
  <c r="P342" i="14"/>
  <c r="N342" i="14"/>
  <c r="M342" i="14"/>
  <c r="K342" i="14"/>
  <c r="J342" i="14"/>
  <c r="L342" i="14" s="1"/>
  <c r="R342" i="14" s="1"/>
  <c r="I342" i="14"/>
  <c r="AE339" i="14"/>
  <c r="AD339" i="14"/>
  <c r="AB339" i="14"/>
  <c r="Y339" i="14"/>
  <c r="V339" i="14"/>
  <c r="U339" i="14"/>
  <c r="W339" i="14" s="1"/>
  <c r="X339" i="14" s="1"/>
  <c r="T339" i="14"/>
  <c r="R339" i="14"/>
  <c r="O339" i="14"/>
  <c r="N339" i="14"/>
  <c r="M339" i="14"/>
  <c r="K339" i="14"/>
  <c r="J339" i="14"/>
  <c r="L339" i="14" s="1"/>
  <c r="I339" i="14"/>
  <c r="D339" i="14"/>
  <c r="B339" i="14"/>
  <c r="A339" i="14"/>
  <c r="AE338" i="14"/>
  <c r="AD338" i="14"/>
  <c r="AB338" i="14"/>
  <c r="Z338" i="14"/>
  <c r="Y338" i="14"/>
  <c r="V338" i="14"/>
  <c r="U338" i="14"/>
  <c r="W338" i="14" s="1"/>
  <c r="X338" i="14" s="1"/>
  <c r="AA338" i="14" s="1"/>
  <c r="T338" i="14"/>
  <c r="R338" i="14"/>
  <c r="Q338" i="14"/>
  <c r="O338" i="14"/>
  <c r="N338" i="14"/>
  <c r="M338" i="14"/>
  <c r="P338" i="14" s="1"/>
  <c r="L338" i="14"/>
  <c r="K338" i="14"/>
  <c r="J338" i="14"/>
  <c r="I338" i="14"/>
  <c r="D338" i="14"/>
  <c r="B338" i="14"/>
  <c r="A338" i="14"/>
  <c r="AE337" i="14"/>
  <c r="AD337" i="14"/>
  <c r="AB337" i="14"/>
  <c r="Z337" i="14"/>
  <c r="Y337" i="14"/>
  <c r="W337" i="14"/>
  <c r="X337" i="14" s="1"/>
  <c r="AA337" i="14" s="1"/>
  <c r="V337" i="14"/>
  <c r="U337" i="14"/>
  <c r="T337" i="14"/>
  <c r="R337" i="14"/>
  <c r="Q337" i="14"/>
  <c r="O337" i="14"/>
  <c r="L337" i="14" s="1"/>
  <c r="M337" i="14" s="1"/>
  <c r="P337" i="14" s="1"/>
  <c r="N337" i="14"/>
  <c r="K337" i="14"/>
  <c r="J337" i="14"/>
  <c r="I337" i="14"/>
  <c r="D337" i="14"/>
  <c r="B337" i="14"/>
  <c r="A337" i="14"/>
  <c r="AE336" i="14"/>
  <c r="AD336" i="14"/>
  <c r="AB336" i="14"/>
  <c r="Y336" i="14"/>
  <c r="V336" i="14"/>
  <c r="W336" i="14" s="1"/>
  <c r="X336" i="14" s="1"/>
  <c r="U336" i="14"/>
  <c r="T336" i="14"/>
  <c r="R336" i="14"/>
  <c r="O336" i="14"/>
  <c r="L336" i="14" s="1"/>
  <c r="M336" i="14" s="1"/>
  <c r="N336" i="14"/>
  <c r="K336" i="14"/>
  <c r="J336" i="14"/>
  <c r="I336" i="14"/>
  <c r="D336" i="14"/>
  <c r="B336" i="14"/>
  <c r="A336" i="14"/>
  <c r="AE335" i="14"/>
  <c r="AD335" i="14"/>
  <c r="AB335" i="14"/>
  <c r="Y335" i="14"/>
  <c r="V335" i="14"/>
  <c r="U335" i="14"/>
  <c r="W335" i="14" s="1"/>
  <c r="X335" i="14" s="1"/>
  <c r="T335" i="14"/>
  <c r="R335" i="14"/>
  <c r="O335" i="14"/>
  <c r="N335" i="14"/>
  <c r="L335" i="14"/>
  <c r="M335" i="14" s="1"/>
  <c r="K335" i="14"/>
  <c r="J335" i="14"/>
  <c r="I335" i="14"/>
  <c r="D335" i="14"/>
  <c r="B335" i="14"/>
  <c r="A335" i="14"/>
  <c r="AE334" i="14"/>
  <c r="AD334" i="14"/>
  <c r="AB334" i="14"/>
  <c r="Y334" i="14"/>
  <c r="V334" i="14"/>
  <c r="U334" i="14"/>
  <c r="W334" i="14" s="1"/>
  <c r="X334" i="14" s="1"/>
  <c r="T334" i="14"/>
  <c r="R334" i="14"/>
  <c r="Q334" i="14"/>
  <c r="P334" i="14"/>
  <c r="O334" i="14"/>
  <c r="L334" i="14" s="1"/>
  <c r="M334" i="14" s="1"/>
  <c r="N334" i="14"/>
  <c r="K334" i="14"/>
  <c r="J334" i="14"/>
  <c r="I334" i="14"/>
  <c r="D334" i="14"/>
  <c r="B334" i="14"/>
  <c r="A334" i="14"/>
  <c r="AE333" i="14"/>
  <c r="AD333" i="14"/>
  <c r="AB333" i="14"/>
  <c r="Y333" i="14"/>
  <c r="V333" i="14"/>
  <c r="W333" i="14" s="1"/>
  <c r="X333" i="14" s="1"/>
  <c r="U333" i="14"/>
  <c r="T333" i="14"/>
  <c r="R333" i="14"/>
  <c r="O333" i="14"/>
  <c r="L333" i="14" s="1"/>
  <c r="M333" i="14" s="1"/>
  <c r="N333" i="14"/>
  <c r="K333" i="14"/>
  <c r="J333" i="14"/>
  <c r="I333" i="14"/>
  <c r="D333" i="14"/>
  <c r="B333" i="14"/>
  <c r="A333" i="14"/>
  <c r="AE332" i="14"/>
  <c r="AD332" i="14"/>
  <c r="AB332" i="14"/>
  <c r="Y332" i="14"/>
  <c r="V332" i="14"/>
  <c r="U332" i="14"/>
  <c r="W332" i="14" s="1"/>
  <c r="X332" i="14" s="1"/>
  <c r="T332" i="14"/>
  <c r="R332" i="14"/>
  <c r="O332" i="14"/>
  <c r="L332" i="14" s="1"/>
  <c r="M332" i="14" s="1"/>
  <c r="N332" i="14"/>
  <c r="K332" i="14"/>
  <c r="J332" i="14"/>
  <c r="I332" i="14"/>
  <c r="D332" i="14"/>
  <c r="B332" i="14"/>
  <c r="A332" i="14"/>
  <c r="AE331" i="14"/>
  <c r="AD331" i="14"/>
  <c r="AB331" i="14"/>
  <c r="AA331" i="14"/>
  <c r="Z331" i="14"/>
  <c r="Y331" i="14"/>
  <c r="X331" i="14"/>
  <c r="W331" i="14"/>
  <c r="V331" i="14"/>
  <c r="U331" i="14"/>
  <c r="T331" i="14"/>
  <c r="R331" i="14"/>
  <c r="O331" i="14"/>
  <c r="N331" i="14"/>
  <c r="K331" i="14"/>
  <c r="J331" i="14"/>
  <c r="L331" i="14" s="1"/>
  <c r="M331" i="14" s="1"/>
  <c r="I331" i="14"/>
  <c r="D331" i="14"/>
  <c r="B331" i="14"/>
  <c r="A331" i="14"/>
  <c r="AE330" i="14"/>
  <c r="AD330" i="14"/>
  <c r="AB330" i="14"/>
  <c r="Z330" i="14"/>
  <c r="Y330" i="14"/>
  <c r="W330" i="14"/>
  <c r="X330" i="14" s="1"/>
  <c r="AA330" i="14" s="1"/>
  <c r="V330" i="14"/>
  <c r="U330" i="14"/>
  <c r="T330" i="14"/>
  <c r="R330" i="14"/>
  <c r="P330" i="14"/>
  <c r="O330" i="14"/>
  <c r="L330" i="14" s="1"/>
  <c r="M330" i="14" s="1"/>
  <c r="Q330" i="14" s="1"/>
  <c r="N330" i="14"/>
  <c r="K330" i="14"/>
  <c r="J330" i="14"/>
  <c r="I330" i="14"/>
  <c r="D330" i="14"/>
  <c r="B330" i="14"/>
  <c r="A330" i="14"/>
  <c r="AE329" i="14"/>
  <c r="AD329" i="14"/>
  <c r="AB329" i="14"/>
  <c r="Y329" i="14"/>
  <c r="V329" i="14"/>
  <c r="W329" i="14" s="1"/>
  <c r="X329" i="14" s="1"/>
  <c r="U329" i="14"/>
  <c r="T329" i="14"/>
  <c r="R329" i="14"/>
  <c r="O329" i="14"/>
  <c r="N329" i="14"/>
  <c r="M329" i="14"/>
  <c r="L329" i="14"/>
  <c r="K329" i="14"/>
  <c r="J329" i="14"/>
  <c r="I329" i="14"/>
  <c r="D329" i="14"/>
  <c r="B329" i="14"/>
  <c r="A329" i="14"/>
  <c r="AE328" i="14"/>
  <c r="AD328" i="14"/>
  <c r="AB328" i="14"/>
  <c r="Y328" i="14"/>
  <c r="X328" i="14"/>
  <c r="V328" i="14"/>
  <c r="U328" i="14"/>
  <c r="W328" i="14" s="1"/>
  <c r="T328" i="14"/>
  <c r="R328" i="14"/>
  <c r="O328" i="14"/>
  <c r="N328" i="14"/>
  <c r="L328" i="14"/>
  <c r="M328" i="14" s="1"/>
  <c r="K328" i="14"/>
  <c r="J328" i="14"/>
  <c r="I328" i="14"/>
  <c r="D328" i="14"/>
  <c r="B328" i="14"/>
  <c r="A328" i="14"/>
  <c r="AE327" i="14"/>
  <c r="AD327" i="14"/>
  <c r="AB327" i="14"/>
  <c r="Y327" i="14"/>
  <c r="V327" i="14"/>
  <c r="U327" i="14"/>
  <c r="W327" i="14" s="1"/>
  <c r="X327" i="14" s="1"/>
  <c r="T327" i="14"/>
  <c r="R327" i="14"/>
  <c r="O327" i="14"/>
  <c r="N327" i="14"/>
  <c r="K327" i="14"/>
  <c r="J327" i="14"/>
  <c r="L327" i="14" s="1"/>
  <c r="M327" i="14" s="1"/>
  <c r="I327" i="14"/>
  <c r="D327" i="14"/>
  <c r="B327" i="14"/>
  <c r="A327" i="14"/>
  <c r="AE326" i="14"/>
  <c r="AD326" i="14"/>
  <c r="AB326" i="14"/>
  <c r="Y326" i="14"/>
  <c r="W326" i="14"/>
  <c r="X326" i="14" s="1"/>
  <c r="V326" i="14"/>
  <c r="U326" i="14"/>
  <c r="T326" i="14"/>
  <c r="R326" i="14"/>
  <c r="O326" i="14"/>
  <c r="L326" i="14" s="1"/>
  <c r="M326" i="14" s="1"/>
  <c r="N326" i="14"/>
  <c r="K326" i="14"/>
  <c r="J326" i="14"/>
  <c r="I326" i="14"/>
  <c r="D326" i="14"/>
  <c r="B326" i="14"/>
  <c r="A326" i="14"/>
  <c r="AE325" i="14"/>
  <c r="AD325" i="14"/>
  <c r="AB325" i="14"/>
  <c r="Y325" i="14"/>
  <c r="X325" i="14"/>
  <c r="AA325" i="14" s="1"/>
  <c r="V325" i="14"/>
  <c r="U325" i="14"/>
  <c r="W325" i="14" s="1"/>
  <c r="T325" i="14"/>
  <c r="R325" i="14"/>
  <c r="O325" i="14"/>
  <c r="N325" i="14"/>
  <c r="L325" i="14"/>
  <c r="M325" i="14" s="1"/>
  <c r="K325" i="14"/>
  <c r="J325" i="14"/>
  <c r="I325" i="14"/>
  <c r="D325" i="14"/>
  <c r="B325" i="14"/>
  <c r="A325" i="14"/>
  <c r="AE324" i="14"/>
  <c r="AD324" i="14"/>
  <c r="AB324" i="14"/>
  <c r="Z324" i="14"/>
  <c r="Y324" i="14"/>
  <c r="W324" i="14"/>
  <c r="X324" i="14" s="1"/>
  <c r="AA324" i="14" s="1"/>
  <c r="V324" i="14"/>
  <c r="U324" i="14"/>
  <c r="T324" i="14"/>
  <c r="R324" i="14"/>
  <c r="O324" i="14"/>
  <c r="N324" i="14"/>
  <c r="L324" i="14"/>
  <c r="M324" i="14" s="1"/>
  <c r="K324" i="14"/>
  <c r="J324" i="14"/>
  <c r="I324" i="14"/>
  <c r="D324" i="14"/>
  <c r="B324" i="14"/>
  <c r="A324" i="14"/>
  <c r="AE323" i="14"/>
  <c r="AD323" i="14"/>
  <c r="AB323" i="14"/>
  <c r="Y323" i="14"/>
  <c r="V323" i="14"/>
  <c r="U323" i="14"/>
  <c r="W323" i="14" s="1"/>
  <c r="X323" i="14" s="1"/>
  <c r="T323" i="14"/>
  <c r="R323" i="14"/>
  <c r="O323" i="14"/>
  <c r="N323" i="14"/>
  <c r="K323" i="14"/>
  <c r="J323" i="14"/>
  <c r="I323" i="14"/>
  <c r="D323" i="14"/>
  <c r="B323" i="14"/>
  <c r="A323" i="14"/>
  <c r="AE322" i="14"/>
  <c r="AD322" i="14"/>
  <c r="AB322" i="14"/>
  <c r="Y322" i="14"/>
  <c r="V322" i="14"/>
  <c r="U322" i="14"/>
  <c r="W322" i="14" s="1"/>
  <c r="X322" i="14" s="1"/>
  <c r="T322" i="14"/>
  <c r="R322" i="14"/>
  <c r="O322" i="14"/>
  <c r="N322" i="14"/>
  <c r="M322" i="14"/>
  <c r="L322" i="14"/>
  <c r="K322" i="14"/>
  <c r="J322" i="14"/>
  <c r="I322" i="14"/>
  <c r="D322" i="14"/>
  <c r="B322" i="14"/>
  <c r="A322" i="14"/>
  <c r="AE321" i="14"/>
  <c r="AD321" i="14"/>
  <c r="AB321" i="14"/>
  <c r="AA321" i="14"/>
  <c r="Y321" i="14"/>
  <c r="W321" i="14"/>
  <c r="X321" i="14" s="1"/>
  <c r="Z321" i="14" s="1"/>
  <c r="V321" i="14"/>
  <c r="U321" i="14"/>
  <c r="T321" i="14"/>
  <c r="R321" i="14"/>
  <c r="O321" i="14"/>
  <c r="N321" i="14"/>
  <c r="L321" i="14"/>
  <c r="M321" i="14" s="1"/>
  <c r="K321" i="14"/>
  <c r="J321" i="14"/>
  <c r="I321" i="14"/>
  <c r="D321" i="14"/>
  <c r="B321" i="14"/>
  <c r="A321" i="14"/>
  <c r="AE320" i="14"/>
  <c r="AD320" i="14"/>
  <c r="AB320" i="14"/>
  <c r="Y320" i="14"/>
  <c r="W320" i="14"/>
  <c r="X320" i="14" s="1"/>
  <c r="V320" i="14"/>
  <c r="U320" i="14"/>
  <c r="T320" i="14"/>
  <c r="R320" i="14"/>
  <c r="O320" i="14"/>
  <c r="L320" i="14" s="1"/>
  <c r="M320" i="14" s="1"/>
  <c r="Q320" i="14" s="1"/>
  <c r="N320" i="14"/>
  <c r="K320" i="14"/>
  <c r="J320" i="14"/>
  <c r="I320" i="14"/>
  <c r="D320" i="14"/>
  <c r="B320" i="14"/>
  <c r="A320" i="14"/>
  <c r="AE319" i="14"/>
  <c r="AD319" i="14"/>
  <c r="AB319" i="14"/>
  <c r="Y319" i="14"/>
  <c r="X319" i="14"/>
  <c r="V319" i="14"/>
  <c r="U319" i="14"/>
  <c r="W319" i="14" s="1"/>
  <c r="T319" i="14"/>
  <c r="R319" i="14"/>
  <c r="O319" i="14"/>
  <c r="N319" i="14"/>
  <c r="K319" i="14"/>
  <c r="J319" i="14"/>
  <c r="I319" i="14"/>
  <c r="D319" i="14"/>
  <c r="B319" i="14"/>
  <c r="A319" i="14"/>
  <c r="AE318" i="14"/>
  <c r="AD318" i="14"/>
  <c r="AB318" i="14"/>
  <c r="Y318" i="14"/>
  <c r="W318" i="14"/>
  <c r="X318" i="14" s="1"/>
  <c r="V318" i="14"/>
  <c r="U318" i="14"/>
  <c r="T318" i="14"/>
  <c r="R318" i="14"/>
  <c r="P318" i="14"/>
  <c r="O318" i="14"/>
  <c r="L318" i="14" s="1"/>
  <c r="N318" i="14"/>
  <c r="M318" i="14"/>
  <c r="Q318" i="14" s="1"/>
  <c r="K318" i="14"/>
  <c r="J318" i="14"/>
  <c r="I318" i="14"/>
  <c r="D318" i="14"/>
  <c r="B318" i="14"/>
  <c r="A318" i="14"/>
  <c r="AE317" i="14"/>
  <c r="AD317" i="14"/>
  <c r="AB317" i="14"/>
  <c r="Y317" i="14"/>
  <c r="W317" i="14"/>
  <c r="X317" i="14" s="1"/>
  <c r="V317" i="14"/>
  <c r="U317" i="14"/>
  <c r="T317" i="14"/>
  <c r="R317" i="14"/>
  <c r="O317" i="14"/>
  <c r="L317" i="14" s="1"/>
  <c r="M317" i="14" s="1"/>
  <c r="N317" i="14"/>
  <c r="K317" i="14"/>
  <c r="J317" i="14"/>
  <c r="I317" i="14"/>
  <c r="D317" i="14"/>
  <c r="B317" i="14"/>
  <c r="A317" i="14"/>
  <c r="AE316" i="14"/>
  <c r="AD316" i="14"/>
  <c r="AB316" i="14"/>
  <c r="Y316" i="14"/>
  <c r="V316" i="14"/>
  <c r="W316" i="14" s="1"/>
  <c r="X316" i="14" s="1"/>
  <c r="U316" i="14"/>
  <c r="T316" i="14"/>
  <c r="R316" i="14"/>
  <c r="O316" i="14"/>
  <c r="L316" i="14" s="1"/>
  <c r="M316" i="14" s="1"/>
  <c r="P316" i="14" s="1"/>
  <c r="N316" i="14"/>
  <c r="K316" i="14"/>
  <c r="J316" i="14"/>
  <c r="I316" i="14"/>
  <c r="D316" i="14"/>
  <c r="B316" i="14"/>
  <c r="A316" i="14"/>
  <c r="AE315" i="14"/>
  <c r="AD315" i="14"/>
  <c r="AB315" i="14"/>
  <c r="Y315" i="14"/>
  <c r="V315" i="14"/>
  <c r="U315" i="14"/>
  <c r="W315" i="14" s="1"/>
  <c r="X315" i="14" s="1"/>
  <c r="T315" i="14"/>
  <c r="R315" i="14"/>
  <c r="O315" i="14"/>
  <c r="N315" i="14"/>
  <c r="K315" i="14"/>
  <c r="J315" i="14"/>
  <c r="L315" i="14" s="1"/>
  <c r="M315" i="14" s="1"/>
  <c r="I315" i="14"/>
  <c r="D315" i="14"/>
  <c r="B315" i="14"/>
  <c r="A315" i="14"/>
  <c r="AE314" i="14"/>
  <c r="AD314" i="14"/>
  <c r="AB314" i="14"/>
  <c r="Y314" i="14"/>
  <c r="V314" i="14"/>
  <c r="U314" i="14"/>
  <c r="W314" i="14" s="1"/>
  <c r="X314" i="14" s="1"/>
  <c r="T314" i="14"/>
  <c r="R314" i="14"/>
  <c r="O314" i="14"/>
  <c r="N314" i="14"/>
  <c r="L314" i="14"/>
  <c r="M314" i="14" s="1"/>
  <c r="K314" i="14"/>
  <c r="J314" i="14"/>
  <c r="I314" i="14"/>
  <c r="D314" i="14"/>
  <c r="B314" i="14"/>
  <c r="A314" i="14"/>
  <c r="AE313" i="14"/>
  <c r="AD313" i="14"/>
  <c r="AB313" i="14"/>
  <c r="AA313" i="14"/>
  <c r="Y313" i="14"/>
  <c r="X313" i="14"/>
  <c r="Z313" i="14" s="1"/>
  <c r="V313" i="14"/>
  <c r="U313" i="14"/>
  <c r="W313" i="14" s="1"/>
  <c r="T313" i="14"/>
  <c r="R313" i="14"/>
  <c r="O313" i="14"/>
  <c r="N313" i="14"/>
  <c r="K313" i="14"/>
  <c r="J313" i="14"/>
  <c r="L313" i="14" s="1"/>
  <c r="M313" i="14" s="1"/>
  <c r="I313" i="14"/>
  <c r="D313" i="14"/>
  <c r="B313" i="14"/>
  <c r="A313" i="14"/>
  <c r="AE312" i="14"/>
  <c r="AD312" i="14"/>
  <c r="AB312" i="14"/>
  <c r="Y312" i="14"/>
  <c r="X312" i="14"/>
  <c r="V312" i="14"/>
  <c r="U312" i="14"/>
  <c r="W312" i="14" s="1"/>
  <c r="T312" i="14"/>
  <c r="R312" i="14"/>
  <c r="O312" i="14"/>
  <c r="L312" i="14" s="1"/>
  <c r="N312" i="14"/>
  <c r="M312" i="14"/>
  <c r="K312" i="14"/>
  <c r="J312" i="14"/>
  <c r="I312" i="14"/>
  <c r="D312" i="14"/>
  <c r="B312" i="14"/>
  <c r="A312" i="14"/>
  <c r="AE311" i="14"/>
  <c r="AD311" i="14"/>
  <c r="AB311" i="14"/>
  <c r="Y311" i="14"/>
  <c r="V311" i="14"/>
  <c r="W311" i="14" s="1"/>
  <c r="X311" i="14" s="1"/>
  <c r="U311" i="14"/>
  <c r="T311" i="14"/>
  <c r="R311" i="14"/>
  <c r="O311" i="14"/>
  <c r="N311" i="14"/>
  <c r="K311" i="14"/>
  <c r="J311" i="14"/>
  <c r="L311" i="14" s="1"/>
  <c r="M311" i="14" s="1"/>
  <c r="I311" i="14"/>
  <c r="D311" i="14"/>
  <c r="B311" i="14"/>
  <c r="A311" i="14"/>
  <c r="AE310" i="14"/>
  <c r="AD310" i="14"/>
  <c r="AB310" i="14"/>
  <c r="Z310" i="14"/>
  <c r="Y310" i="14"/>
  <c r="W310" i="14"/>
  <c r="X310" i="14" s="1"/>
  <c r="AA310" i="14" s="1"/>
  <c r="V310" i="14"/>
  <c r="U310" i="14"/>
  <c r="T310" i="14"/>
  <c r="R310" i="14"/>
  <c r="O310" i="14"/>
  <c r="L310" i="14" s="1"/>
  <c r="M310" i="14" s="1"/>
  <c r="Q310" i="14" s="1"/>
  <c r="N310" i="14"/>
  <c r="K310" i="14"/>
  <c r="J310" i="14"/>
  <c r="I310" i="14"/>
  <c r="D310" i="14"/>
  <c r="B310" i="14"/>
  <c r="A310" i="14"/>
  <c r="AE309" i="14"/>
  <c r="AD309" i="14"/>
  <c r="AB309" i="14"/>
  <c r="Y309" i="14"/>
  <c r="V309" i="14"/>
  <c r="U309" i="14"/>
  <c r="W309" i="14" s="1"/>
  <c r="X309" i="14" s="1"/>
  <c r="T309" i="14"/>
  <c r="R309" i="14"/>
  <c r="O309" i="14"/>
  <c r="N309" i="14"/>
  <c r="L309" i="14"/>
  <c r="M309" i="14" s="1"/>
  <c r="K309" i="14"/>
  <c r="J309" i="14"/>
  <c r="I309" i="14"/>
  <c r="D309" i="14"/>
  <c r="B309" i="14"/>
  <c r="A309" i="14"/>
  <c r="AE308" i="14"/>
  <c r="AD308" i="14"/>
  <c r="AB308" i="14"/>
  <c r="Y308" i="14"/>
  <c r="V308" i="14"/>
  <c r="U308" i="14"/>
  <c r="W308" i="14" s="1"/>
  <c r="X308" i="14" s="1"/>
  <c r="T308" i="14"/>
  <c r="R308" i="14"/>
  <c r="O308" i="14"/>
  <c r="N308" i="14"/>
  <c r="L308" i="14"/>
  <c r="M308" i="14" s="1"/>
  <c r="K308" i="14"/>
  <c r="J308" i="14"/>
  <c r="I308" i="14"/>
  <c r="D308" i="14"/>
  <c r="B308" i="14"/>
  <c r="A308" i="14"/>
  <c r="AE307" i="14"/>
  <c r="AD307" i="14"/>
  <c r="AB307" i="14"/>
  <c r="Y307" i="14"/>
  <c r="V307" i="14"/>
  <c r="W307" i="14" s="1"/>
  <c r="X307" i="14" s="1"/>
  <c r="U307" i="14"/>
  <c r="T307" i="14"/>
  <c r="R307" i="14"/>
  <c r="O307" i="14"/>
  <c r="N307" i="14"/>
  <c r="K307" i="14"/>
  <c r="J307" i="14"/>
  <c r="L307" i="14" s="1"/>
  <c r="M307" i="14" s="1"/>
  <c r="I307" i="14"/>
  <c r="D307" i="14"/>
  <c r="B307" i="14"/>
  <c r="A307" i="14"/>
  <c r="AE306" i="14"/>
  <c r="AD306" i="14"/>
  <c r="AB306" i="14"/>
  <c r="Y306" i="14"/>
  <c r="W306" i="14"/>
  <c r="X306" i="14" s="1"/>
  <c r="V306" i="14"/>
  <c r="U306" i="14"/>
  <c r="T306" i="14"/>
  <c r="R306" i="14"/>
  <c r="O306" i="14"/>
  <c r="N306" i="14"/>
  <c r="M306" i="14"/>
  <c r="L306" i="14"/>
  <c r="K306" i="14"/>
  <c r="J306" i="14"/>
  <c r="I306" i="14"/>
  <c r="D306" i="14"/>
  <c r="B306" i="14"/>
  <c r="A306" i="14"/>
  <c r="AE305" i="14"/>
  <c r="W305" i="14"/>
  <c r="T305" i="14"/>
  <c r="R305" i="14"/>
  <c r="K305" i="14"/>
  <c r="J305" i="14"/>
  <c r="L305" i="14" s="1"/>
  <c r="I305" i="14"/>
  <c r="AE302" i="14"/>
  <c r="AD302" i="14"/>
  <c r="AB302" i="14"/>
  <c r="Y302" i="14"/>
  <c r="V302" i="14"/>
  <c r="U302" i="14"/>
  <c r="W302" i="14" s="1"/>
  <c r="X302" i="14" s="1"/>
  <c r="T302" i="14"/>
  <c r="R302" i="14"/>
  <c r="O302" i="14"/>
  <c r="N302" i="14"/>
  <c r="K302" i="14"/>
  <c r="J302" i="14"/>
  <c r="I302" i="14"/>
  <c r="D302" i="14"/>
  <c r="B302" i="14"/>
  <c r="A302" i="14"/>
  <c r="AE301" i="14"/>
  <c r="AD301" i="14"/>
  <c r="AB301" i="14"/>
  <c r="Y301" i="14"/>
  <c r="V301" i="14"/>
  <c r="U301" i="14"/>
  <c r="W301" i="14" s="1"/>
  <c r="X301" i="14" s="1"/>
  <c r="T301" i="14"/>
  <c r="R301" i="14"/>
  <c r="O301" i="14"/>
  <c r="N301" i="14"/>
  <c r="K301" i="14"/>
  <c r="J301" i="14"/>
  <c r="L301" i="14" s="1"/>
  <c r="M301" i="14" s="1"/>
  <c r="I301" i="14"/>
  <c r="D301" i="14"/>
  <c r="B301" i="14"/>
  <c r="A301" i="14"/>
  <c r="AE300" i="14"/>
  <c r="AD300" i="14"/>
  <c r="AB300" i="14"/>
  <c r="Y300" i="14"/>
  <c r="V300" i="14"/>
  <c r="U300" i="14"/>
  <c r="W300" i="14" s="1"/>
  <c r="X300" i="14" s="1"/>
  <c r="T300" i="14"/>
  <c r="R300" i="14"/>
  <c r="O300" i="14"/>
  <c r="N300" i="14"/>
  <c r="K300" i="14"/>
  <c r="J300" i="14"/>
  <c r="L300" i="14" s="1"/>
  <c r="M300" i="14" s="1"/>
  <c r="I300" i="14"/>
  <c r="D300" i="14"/>
  <c r="B300" i="14"/>
  <c r="A300" i="14"/>
  <c r="AE299" i="14"/>
  <c r="AD299" i="14"/>
  <c r="AB299" i="14"/>
  <c r="Y299" i="14"/>
  <c r="V299" i="14"/>
  <c r="U299" i="14"/>
  <c r="T299" i="14"/>
  <c r="R299" i="14"/>
  <c r="O299" i="14"/>
  <c r="N299" i="14"/>
  <c r="K299" i="14"/>
  <c r="J299" i="14"/>
  <c r="I299" i="14"/>
  <c r="D299" i="14"/>
  <c r="B299" i="14"/>
  <c r="A299" i="14"/>
  <c r="AE298" i="14"/>
  <c r="AD298" i="14"/>
  <c r="AB298" i="14"/>
  <c r="Y298" i="14"/>
  <c r="V298" i="14"/>
  <c r="U298" i="14"/>
  <c r="T298" i="14"/>
  <c r="R298" i="14"/>
  <c r="O298" i="14"/>
  <c r="N298" i="14"/>
  <c r="K298" i="14"/>
  <c r="J298" i="14"/>
  <c r="I298" i="14"/>
  <c r="D298" i="14"/>
  <c r="B298" i="14"/>
  <c r="A298" i="14"/>
  <c r="AE297" i="14"/>
  <c r="AD297" i="14"/>
  <c r="AB297" i="14"/>
  <c r="Y297" i="14"/>
  <c r="V297" i="14"/>
  <c r="U297" i="14"/>
  <c r="W297" i="14" s="1"/>
  <c r="X297" i="14" s="1"/>
  <c r="T297" i="14"/>
  <c r="R297" i="14"/>
  <c r="O297" i="14"/>
  <c r="N297" i="14"/>
  <c r="K297" i="14"/>
  <c r="J297" i="14"/>
  <c r="I297" i="14"/>
  <c r="D297" i="14"/>
  <c r="B297" i="14"/>
  <c r="A297" i="14"/>
  <c r="AE296" i="14"/>
  <c r="AD296" i="14"/>
  <c r="AB296" i="14"/>
  <c r="Y296" i="14"/>
  <c r="V296" i="14"/>
  <c r="U296" i="14"/>
  <c r="T296" i="14"/>
  <c r="R296" i="14"/>
  <c r="O296" i="14"/>
  <c r="N296" i="14"/>
  <c r="K296" i="14"/>
  <c r="J296" i="14"/>
  <c r="I296" i="14"/>
  <c r="D296" i="14"/>
  <c r="B296" i="14"/>
  <c r="A296" i="14"/>
  <c r="AE295" i="14"/>
  <c r="AD295" i="14"/>
  <c r="AB295" i="14"/>
  <c r="Y295" i="14"/>
  <c r="V295" i="14"/>
  <c r="W295" i="14" s="1"/>
  <c r="X295" i="14" s="1"/>
  <c r="Z295" i="14" s="1"/>
  <c r="U295" i="14"/>
  <c r="T295" i="14"/>
  <c r="R295" i="14"/>
  <c r="O295" i="14"/>
  <c r="N295" i="14"/>
  <c r="K295" i="14"/>
  <c r="J295" i="14"/>
  <c r="I295" i="14"/>
  <c r="D295" i="14"/>
  <c r="B295" i="14"/>
  <c r="A295" i="14"/>
  <c r="AE294" i="14"/>
  <c r="AD294" i="14"/>
  <c r="AB294" i="14"/>
  <c r="Y294" i="14"/>
  <c r="V294" i="14"/>
  <c r="U294" i="14"/>
  <c r="T294" i="14"/>
  <c r="R294" i="14"/>
  <c r="O294" i="14"/>
  <c r="N294" i="14"/>
  <c r="K294" i="14"/>
  <c r="J294" i="14"/>
  <c r="L294" i="14" s="1"/>
  <c r="M294" i="14" s="1"/>
  <c r="I294" i="14"/>
  <c r="D294" i="14"/>
  <c r="B294" i="14"/>
  <c r="A294" i="14"/>
  <c r="AE293" i="14"/>
  <c r="AD293" i="14"/>
  <c r="AB293" i="14"/>
  <c r="Y293" i="14"/>
  <c r="V293" i="14"/>
  <c r="U293" i="14"/>
  <c r="W293" i="14" s="1"/>
  <c r="X293" i="14" s="1"/>
  <c r="T293" i="14"/>
  <c r="R293" i="14"/>
  <c r="O293" i="14"/>
  <c r="N293" i="14"/>
  <c r="K293" i="14"/>
  <c r="J293" i="14"/>
  <c r="L293" i="14" s="1"/>
  <c r="M293" i="14" s="1"/>
  <c r="I293" i="14"/>
  <c r="D293" i="14"/>
  <c r="B293" i="14"/>
  <c r="A293" i="14"/>
  <c r="AE292" i="14"/>
  <c r="AD292" i="14"/>
  <c r="AB292" i="14"/>
  <c r="Y292" i="14"/>
  <c r="V292" i="14"/>
  <c r="U292" i="14"/>
  <c r="W292" i="14" s="1"/>
  <c r="X292" i="14" s="1"/>
  <c r="T292" i="14"/>
  <c r="R292" i="14"/>
  <c r="O292" i="14"/>
  <c r="N292" i="14"/>
  <c r="K292" i="14"/>
  <c r="J292" i="14"/>
  <c r="L292" i="14" s="1"/>
  <c r="M292" i="14" s="1"/>
  <c r="I292" i="14"/>
  <c r="D292" i="14"/>
  <c r="B292" i="14"/>
  <c r="A292" i="14"/>
  <c r="AE291" i="14"/>
  <c r="AD291" i="14"/>
  <c r="AB291" i="14"/>
  <c r="Y291" i="14"/>
  <c r="V291" i="14"/>
  <c r="U291" i="14"/>
  <c r="T291" i="14"/>
  <c r="R291" i="14"/>
  <c r="O291" i="14"/>
  <c r="N291" i="14"/>
  <c r="K291" i="14"/>
  <c r="J291" i="14"/>
  <c r="I291" i="14"/>
  <c r="D291" i="14"/>
  <c r="B291" i="14"/>
  <c r="A291" i="14"/>
  <c r="AE290" i="14"/>
  <c r="AD290" i="14"/>
  <c r="AB290" i="14"/>
  <c r="Y290" i="14"/>
  <c r="V290" i="14"/>
  <c r="U290" i="14"/>
  <c r="T290" i="14"/>
  <c r="R290" i="14"/>
  <c r="O290" i="14"/>
  <c r="N290" i="14"/>
  <c r="K290" i="14"/>
  <c r="J290" i="14"/>
  <c r="L290" i="14" s="1"/>
  <c r="M290" i="14" s="1"/>
  <c r="I290" i="14"/>
  <c r="D290" i="14"/>
  <c r="B290" i="14"/>
  <c r="A290" i="14"/>
  <c r="AE289" i="14"/>
  <c r="AD289" i="14"/>
  <c r="AB289" i="14"/>
  <c r="Y289" i="14"/>
  <c r="V289" i="14"/>
  <c r="W289" i="14" s="1"/>
  <c r="X289" i="14" s="1"/>
  <c r="Z289" i="14" s="1"/>
  <c r="U289" i="14"/>
  <c r="T289" i="14"/>
  <c r="R289" i="14"/>
  <c r="O289" i="14"/>
  <c r="N289" i="14"/>
  <c r="K289" i="14"/>
  <c r="J289" i="14"/>
  <c r="I289" i="14"/>
  <c r="D289" i="14"/>
  <c r="B289" i="14"/>
  <c r="A289" i="14"/>
  <c r="AE288" i="14"/>
  <c r="AD288" i="14"/>
  <c r="AB288" i="14"/>
  <c r="Y288" i="14"/>
  <c r="V288" i="14"/>
  <c r="U288" i="14"/>
  <c r="T288" i="14"/>
  <c r="R288" i="14"/>
  <c r="O288" i="14"/>
  <c r="N288" i="14"/>
  <c r="K288" i="14"/>
  <c r="J288" i="14"/>
  <c r="L288" i="14" s="1"/>
  <c r="M288" i="14" s="1"/>
  <c r="I288" i="14"/>
  <c r="D288" i="14"/>
  <c r="B288" i="14"/>
  <c r="A288" i="14"/>
  <c r="AE287" i="14"/>
  <c r="AD287" i="14"/>
  <c r="AB287" i="14"/>
  <c r="Y287" i="14"/>
  <c r="V287" i="14"/>
  <c r="U287" i="14"/>
  <c r="W287" i="14" s="1"/>
  <c r="X287" i="14" s="1"/>
  <c r="T287" i="14"/>
  <c r="R287" i="14"/>
  <c r="O287" i="14"/>
  <c r="N287" i="14"/>
  <c r="K287" i="14"/>
  <c r="J287" i="14"/>
  <c r="L287" i="14" s="1"/>
  <c r="M287" i="14" s="1"/>
  <c r="I287" i="14"/>
  <c r="D287" i="14"/>
  <c r="B287" i="14"/>
  <c r="A287" i="14"/>
  <c r="AE286" i="14"/>
  <c r="AD286" i="14"/>
  <c r="AB286" i="14"/>
  <c r="Y286" i="14"/>
  <c r="V286" i="14"/>
  <c r="U286" i="14"/>
  <c r="T286" i="14"/>
  <c r="R286" i="14"/>
  <c r="O286" i="14"/>
  <c r="N286" i="14"/>
  <c r="K286" i="14"/>
  <c r="J286" i="14"/>
  <c r="L286" i="14" s="1"/>
  <c r="M286" i="14" s="1"/>
  <c r="I286" i="14"/>
  <c r="D286" i="14"/>
  <c r="B286" i="14"/>
  <c r="A286" i="14"/>
  <c r="AE285" i="14"/>
  <c r="AD285" i="14"/>
  <c r="AB285" i="14"/>
  <c r="Y285" i="14"/>
  <c r="V285" i="14"/>
  <c r="U285" i="14"/>
  <c r="W285" i="14" s="1"/>
  <c r="X285" i="14" s="1"/>
  <c r="T285" i="14"/>
  <c r="R285" i="14"/>
  <c r="O285" i="14"/>
  <c r="N285" i="14"/>
  <c r="K285" i="14"/>
  <c r="J285" i="14"/>
  <c r="I285" i="14"/>
  <c r="D285" i="14"/>
  <c r="B285" i="14"/>
  <c r="A285" i="14"/>
  <c r="AE284" i="14"/>
  <c r="AD284" i="14"/>
  <c r="AB284" i="14"/>
  <c r="Y284" i="14"/>
  <c r="V284" i="14"/>
  <c r="U284" i="14"/>
  <c r="W284" i="14" s="1"/>
  <c r="X284" i="14" s="1"/>
  <c r="T284" i="14"/>
  <c r="R284" i="14"/>
  <c r="O284" i="14"/>
  <c r="N284" i="14"/>
  <c r="K284" i="14"/>
  <c r="J284" i="14"/>
  <c r="I284" i="14"/>
  <c r="D284" i="14"/>
  <c r="B284" i="14"/>
  <c r="A284" i="14"/>
  <c r="AE283" i="14"/>
  <c r="AD283" i="14"/>
  <c r="AB283" i="14"/>
  <c r="Y283" i="14"/>
  <c r="V283" i="14"/>
  <c r="U283" i="14"/>
  <c r="W283" i="14" s="1"/>
  <c r="X283" i="14" s="1"/>
  <c r="T283" i="14"/>
  <c r="R283" i="14"/>
  <c r="O283" i="14"/>
  <c r="N283" i="14"/>
  <c r="K283" i="14"/>
  <c r="J283" i="14"/>
  <c r="I283" i="14"/>
  <c r="D283" i="14"/>
  <c r="B283" i="14"/>
  <c r="A283" i="14"/>
  <c r="AE282" i="14"/>
  <c r="AD282" i="14"/>
  <c r="AB282" i="14"/>
  <c r="Y282" i="14"/>
  <c r="V282" i="14"/>
  <c r="U282" i="14"/>
  <c r="T282" i="14"/>
  <c r="R282" i="14"/>
  <c r="O282" i="14"/>
  <c r="N282" i="14"/>
  <c r="K282" i="14"/>
  <c r="J282" i="14"/>
  <c r="L282" i="14" s="1"/>
  <c r="M282" i="14" s="1"/>
  <c r="I282" i="14"/>
  <c r="D282" i="14"/>
  <c r="B282" i="14"/>
  <c r="A282" i="14"/>
  <c r="AE281" i="14"/>
  <c r="AD281" i="14"/>
  <c r="AB281" i="14"/>
  <c r="Y281" i="14"/>
  <c r="V281" i="14"/>
  <c r="U281" i="14"/>
  <c r="T281" i="14"/>
  <c r="R281" i="14"/>
  <c r="O281" i="14"/>
  <c r="N281" i="14"/>
  <c r="K281" i="14"/>
  <c r="J281" i="14"/>
  <c r="I281" i="14"/>
  <c r="D281" i="14"/>
  <c r="B281" i="14"/>
  <c r="A281" i="14"/>
  <c r="AE280" i="14"/>
  <c r="AD280" i="14"/>
  <c r="AB280" i="14"/>
  <c r="Y280" i="14"/>
  <c r="V280" i="14"/>
  <c r="U280" i="14"/>
  <c r="T280" i="14"/>
  <c r="R280" i="14"/>
  <c r="O280" i="14"/>
  <c r="N280" i="14"/>
  <c r="K280" i="14"/>
  <c r="J280" i="14"/>
  <c r="I280" i="14"/>
  <c r="D280" i="14"/>
  <c r="B280" i="14"/>
  <c r="A280" i="14"/>
  <c r="AE279" i="14"/>
  <c r="AD279" i="14"/>
  <c r="AB279" i="14"/>
  <c r="Y279" i="14"/>
  <c r="W279" i="14"/>
  <c r="X279" i="14" s="1"/>
  <c r="AA279" i="14" s="1"/>
  <c r="V279" i="14"/>
  <c r="U279" i="14"/>
  <c r="T279" i="14"/>
  <c r="R279" i="14"/>
  <c r="O279" i="14"/>
  <c r="N279" i="14"/>
  <c r="K279" i="14"/>
  <c r="J279" i="14"/>
  <c r="I279" i="14"/>
  <c r="D279" i="14"/>
  <c r="B279" i="14"/>
  <c r="A279" i="14"/>
  <c r="AE278" i="14"/>
  <c r="AD278" i="14"/>
  <c r="AB278" i="14"/>
  <c r="Y278" i="14"/>
  <c r="V278" i="14"/>
  <c r="U278" i="14"/>
  <c r="W278" i="14" s="1"/>
  <c r="X278" i="14" s="1"/>
  <c r="T278" i="14"/>
  <c r="R278" i="14"/>
  <c r="O278" i="14"/>
  <c r="N278" i="14"/>
  <c r="K278" i="14"/>
  <c r="J278" i="14"/>
  <c r="I278" i="14"/>
  <c r="D278" i="14"/>
  <c r="B278" i="14"/>
  <c r="A278" i="14"/>
  <c r="AE277" i="14"/>
  <c r="AD277" i="14"/>
  <c r="AB277" i="14"/>
  <c r="Y277" i="14"/>
  <c r="V277" i="14"/>
  <c r="U277" i="14"/>
  <c r="W277" i="14" s="1"/>
  <c r="X277" i="14" s="1"/>
  <c r="T277" i="14"/>
  <c r="R277" i="14"/>
  <c r="O277" i="14"/>
  <c r="N277" i="14"/>
  <c r="K277" i="14"/>
  <c r="J277" i="14"/>
  <c r="I277" i="14"/>
  <c r="D277" i="14"/>
  <c r="B277" i="14"/>
  <c r="A277" i="14"/>
  <c r="AE276" i="14"/>
  <c r="AD276" i="14"/>
  <c r="AB276" i="14"/>
  <c r="Y276" i="14"/>
  <c r="V276" i="14"/>
  <c r="U276" i="14"/>
  <c r="W276" i="14" s="1"/>
  <c r="X276" i="14" s="1"/>
  <c r="T276" i="14"/>
  <c r="R276" i="14"/>
  <c r="O276" i="14"/>
  <c r="N276" i="14"/>
  <c r="K276" i="14"/>
  <c r="J276" i="14"/>
  <c r="I276" i="14"/>
  <c r="D276" i="14"/>
  <c r="B276" i="14"/>
  <c r="A276" i="14"/>
  <c r="AE275" i="14"/>
  <c r="AD275" i="14"/>
  <c r="AB275" i="14"/>
  <c r="Y275" i="14"/>
  <c r="V275" i="14"/>
  <c r="U275" i="14"/>
  <c r="W275" i="14" s="1"/>
  <c r="X275" i="14" s="1"/>
  <c r="T275" i="14"/>
  <c r="R275" i="14"/>
  <c r="O275" i="14"/>
  <c r="N275" i="14"/>
  <c r="K275" i="14"/>
  <c r="J275" i="14"/>
  <c r="I275" i="14"/>
  <c r="D275" i="14"/>
  <c r="B275" i="14"/>
  <c r="A275" i="14"/>
  <c r="AE274" i="14"/>
  <c r="AD274" i="14"/>
  <c r="AB274" i="14"/>
  <c r="Y274" i="14"/>
  <c r="V274" i="14"/>
  <c r="U274" i="14"/>
  <c r="T274" i="14"/>
  <c r="R274" i="14"/>
  <c r="O274" i="14"/>
  <c r="N274" i="14"/>
  <c r="K274" i="14"/>
  <c r="J274" i="14"/>
  <c r="L274" i="14" s="1"/>
  <c r="M274" i="14" s="1"/>
  <c r="I274" i="14"/>
  <c r="D274" i="14"/>
  <c r="B274" i="14"/>
  <c r="A274" i="14"/>
  <c r="AE273" i="14"/>
  <c r="AD273" i="14"/>
  <c r="V273" i="14"/>
  <c r="U273" i="14"/>
  <c r="W273" i="14" s="1"/>
  <c r="T273" i="14"/>
  <c r="O273" i="14"/>
  <c r="K273" i="14"/>
  <c r="B273" i="14"/>
  <c r="A273" i="14"/>
  <c r="AE272" i="14"/>
  <c r="Y272" i="14" s="1"/>
  <c r="AD272" i="14"/>
  <c r="AB272" i="14"/>
  <c r="V272" i="14"/>
  <c r="U272" i="14"/>
  <c r="W272" i="14" s="1"/>
  <c r="X272" i="14" s="1"/>
  <c r="Z272" i="14" s="1"/>
  <c r="T272" i="14"/>
  <c r="O272" i="14"/>
  <c r="B272" i="14"/>
  <c r="A272" i="14"/>
  <c r="AE271" i="14"/>
  <c r="AB271" i="14" s="1"/>
  <c r="AD271" i="14"/>
  <c r="Y271" i="14"/>
  <c r="V271" i="14"/>
  <c r="U271" i="14"/>
  <c r="T271" i="14"/>
  <c r="O271" i="14"/>
  <c r="B271" i="14"/>
  <c r="A271" i="14"/>
  <c r="AE270" i="14"/>
  <c r="AD270" i="14"/>
  <c r="V270" i="14"/>
  <c r="U270" i="14"/>
  <c r="T270" i="14"/>
  <c r="O270" i="14"/>
  <c r="K270" i="14"/>
  <c r="J270" i="14"/>
  <c r="L270" i="14" s="1"/>
  <c r="B270" i="14"/>
  <c r="A270" i="14"/>
  <c r="AE269" i="14"/>
  <c r="AD269" i="14"/>
  <c r="AB269" i="14"/>
  <c r="V269" i="14"/>
  <c r="U269" i="14"/>
  <c r="T269" i="14"/>
  <c r="O269" i="14"/>
  <c r="J269" i="14"/>
  <c r="L269" i="14" s="1"/>
  <c r="R269" i="14" s="1"/>
  <c r="D269" i="14"/>
  <c r="B269" i="14"/>
  <c r="A269" i="14"/>
  <c r="AE268" i="14"/>
  <c r="Y268" i="14" s="1"/>
  <c r="W268" i="14"/>
  <c r="X268" i="14" s="1"/>
  <c r="T268" i="14"/>
  <c r="K268" i="14"/>
  <c r="K272" i="14" s="1"/>
  <c r="J268" i="14"/>
  <c r="J271" i="14" s="1"/>
  <c r="L271" i="14" s="1"/>
  <c r="I268" i="14"/>
  <c r="I271" i="14" s="1"/>
  <c r="AE265" i="14"/>
  <c r="AD265" i="14"/>
  <c r="AB265" i="14"/>
  <c r="Y265" i="14"/>
  <c r="V265" i="14"/>
  <c r="U265" i="14"/>
  <c r="W265" i="14" s="1"/>
  <c r="X265" i="14" s="1"/>
  <c r="T265" i="14"/>
  <c r="R265" i="14"/>
  <c r="O265" i="14"/>
  <c r="N265" i="14"/>
  <c r="K265" i="14"/>
  <c r="J265" i="14"/>
  <c r="L265" i="14" s="1"/>
  <c r="M265" i="14" s="1"/>
  <c r="I265" i="14"/>
  <c r="D265" i="14"/>
  <c r="B265" i="14"/>
  <c r="A265" i="14"/>
  <c r="AE264" i="14"/>
  <c r="AD264" i="14"/>
  <c r="AB264" i="14"/>
  <c r="Y264" i="14"/>
  <c r="V264" i="14"/>
  <c r="U264" i="14"/>
  <c r="T264" i="14"/>
  <c r="R264" i="14"/>
  <c r="O264" i="14"/>
  <c r="N264" i="14"/>
  <c r="K264" i="14"/>
  <c r="J264" i="14"/>
  <c r="L264" i="14" s="1"/>
  <c r="M264" i="14" s="1"/>
  <c r="I264" i="14"/>
  <c r="D264" i="14"/>
  <c r="B264" i="14"/>
  <c r="A264" i="14"/>
  <c r="AE263" i="14"/>
  <c r="AD263" i="14"/>
  <c r="AB263" i="14"/>
  <c r="Y263" i="14"/>
  <c r="V263" i="14"/>
  <c r="U263" i="14"/>
  <c r="W263" i="14" s="1"/>
  <c r="X263" i="14" s="1"/>
  <c r="T263" i="14"/>
  <c r="R263" i="14"/>
  <c r="O263" i="14"/>
  <c r="N263" i="14"/>
  <c r="K263" i="14"/>
  <c r="J263" i="14"/>
  <c r="L263" i="14" s="1"/>
  <c r="M263" i="14" s="1"/>
  <c r="P263" i="14" s="1"/>
  <c r="I263" i="14"/>
  <c r="D263" i="14"/>
  <c r="B263" i="14"/>
  <c r="A263" i="14"/>
  <c r="AE262" i="14"/>
  <c r="AD262" i="14"/>
  <c r="AB262" i="14"/>
  <c r="Y262" i="14"/>
  <c r="V262" i="14"/>
  <c r="U262" i="14"/>
  <c r="T262" i="14"/>
  <c r="R262" i="14"/>
  <c r="O262" i="14"/>
  <c r="N262" i="14"/>
  <c r="K262" i="14"/>
  <c r="J262" i="14"/>
  <c r="L262" i="14" s="1"/>
  <c r="M262" i="14" s="1"/>
  <c r="Q262" i="14" s="1"/>
  <c r="I262" i="14"/>
  <c r="D262" i="14"/>
  <c r="B262" i="14"/>
  <c r="A262" i="14"/>
  <c r="AE261" i="14"/>
  <c r="AD261" i="14"/>
  <c r="AB261" i="14"/>
  <c r="Y261" i="14"/>
  <c r="V261" i="14"/>
  <c r="U261" i="14"/>
  <c r="W261" i="14" s="1"/>
  <c r="X261" i="14" s="1"/>
  <c r="AA261" i="14" s="1"/>
  <c r="T261" i="14"/>
  <c r="R261" i="14"/>
  <c r="O261" i="14"/>
  <c r="N261" i="14"/>
  <c r="K261" i="14"/>
  <c r="J261" i="14"/>
  <c r="L261" i="14" s="1"/>
  <c r="M261" i="14" s="1"/>
  <c r="I261" i="14"/>
  <c r="D261" i="14"/>
  <c r="B261" i="14"/>
  <c r="A261" i="14"/>
  <c r="AE260" i="14"/>
  <c r="AD260" i="14"/>
  <c r="AB260" i="14"/>
  <c r="Y260" i="14"/>
  <c r="V260" i="14"/>
  <c r="U260" i="14"/>
  <c r="T260" i="14"/>
  <c r="R260" i="14"/>
  <c r="O260" i="14"/>
  <c r="N260" i="14"/>
  <c r="K260" i="14"/>
  <c r="J260" i="14"/>
  <c r="L260" i="14" s="1"/>
  <c r="M260" i="14" s="1"/>
  <c r="I260" i="14"/>
  <c r="D260" i="14"/>
  <c r="B260" i="14"/>
  <c r="A260" i="14"/>
  <c r="AE259" i="14"/>
  <c r="AD259" i="14"/>
  <c r="AB259" i="14"/>
  <c r="Y259" i="14"/>
  <c r="V259" i="14"/>
  <c r="U259" i="14"/>
  <c r="W259" i="14" s="1"/>
  <c r="X259" i="14" s="1"/>
  <c r="T259" i="14"/>
  <c r="R259" i="14"/>
  <c r="O259" i="14"/>
  <c r="N259" i="14"/>
  <c r="K259" i="14"/>
  <c r="J259" i="14"/>
  <c r="L259" i="14" s="1"/>
  <c r="M259" i="14" s="1"/>
  <c r="P259" i="14" s="1"/>
  <c r="I259" i="14"/>
  <c r="D259" i="14"/>
  <c r="B259" i="14"/>
  <c r="A259" i="14"/>
  <c r="AE258" i="14"/>
  <c r="AD258" i="14"/>
  <c r="AB258" i="14"/>
  <c r="Y258" i="14"/>
  <c r="V258" i="14"/>
  <c r="U258" i="14"/>
  <c r="T258" i="14"/>
  <c r="R258" i="14"/>
  <c r="O258" i="14"/>
  <c r="N258" i="14"/>
  <c r="K258" i="14"/>
  <c r="J258" i="14"/>
  <c r="I258" i="14"/>
  <c r="D258" i="14"/>
  <c r="B258" i="14"/>
  <c r="A258" i="14"/>
  <c r="AE257" i="14"/>
  <c r="AD257" i="14"/>
  <c r="AB257" i="14"/>
  <c r="Y257" i="14"/>
  <c r="V257" i="14"/>
  <c r="U257" i="14"/>
  <c r="W257" i="14" s="1"/>
  <c r="X257" i="14" s="1"/>
  <c r="T257" i="14"/>
  <c r="R257" i="14"/>
  <c r="O257" i="14"/>
  <c r="N257" i="14"/>
  <c r="K257" i="14"/>
  <c r="J257" i="14"/>
  <c r="L257" i="14" s="1"/>
  <c r="M257" i="14" s="1"/>
  <c r="I257" i="14"/>
  <c r="D257" i="14"/>
  <c r="B257" i="14"/>
  <c r="A257" i="14"/>
  <c r="AE256" i="14"/>
  <c r="AD256" i="14"/>
  <c r="AB256" i="14"/>
  <c r="Y256" i="14"/>
  <c r="V256" i="14"/>
  <c r="U256" i="14"/>
  <c r="T256" i="14"/>
  <c r="R256" i="14"/>
  <c r="O256" i="14"/>
  <c r="N256" i="14"/>
  <c r="K256" i="14"/>
  <c r="J256" i="14"/>
  <c r="I256" i="14"/>
  <c r="D256" i="14"/>
  <c r="B256" i="14"/>
  <c r="A256" i="14"/>
  <c r="AE255" i="14"/>
  <c r="AD255" i="14"/>
  <c r="AB255" i="14"/>
  <c r="Y255" i="14"/>
  <c r="V255" i="14"/>
  <c r="U255" i="14"/>
  <c r="T255" i="14"/>
  <c r="R255" i="14"/>
  <c r="O255" i="14"/>
  <c r="N255" i="14"/>
  <c r="K255" i="14"/>
  <c r="J255" i="14"/>
  <c r="I255" i="14"/>
  <c r="D255" i="14"/>
  <c r="B255" i="14"/>
  <c r="A255" i="14"/>
  <c r="AE254" i="14"/>
  <c r="AD254" i="14"/>
  <c r="AB254" i="14"/>
  <c r="Y254" i="14"/>
  <c r="V254" i="14"/>
  <c r="U254" i="14"/>
  <c r="T254" i="14"/>
  <c r="R254" i="14"/>
  <c r="O254" i="14"/>
  <c r="N254" i="14"/>
  <c r="K254" i="14"/>
  <c r="J254" i="14"/>
  <c r="I254" i="14"/>
  <c r="D254" i="14"/>
  <c r="B254" i="14"/>
  <c r="A254" i="14"/>
  <c r="AE253" i="14"/>
  <c r="AD253" i="14"/>
  <c r="AB253" i="14"/>
  <c r="Y253" i="14"/>
  <c r="V253" i="14"/>
  <c r="U253" i="14"/>
  <c r="W253" i="14" s="1"/>
  <c r="X253" i="14" s="1"/>
  <c r="T253" i="14"/>
  <c r="R253" i="14"/>
  <c r="O253" i="14"/>
  <c r="N253" i="14"/>
  <c r="K253" i="14"/>
  <c r="J253" i="14"/>
  <c r="I253" i="14"/>
  <c r="D253" i="14"/>
  <c r="B253" i="14"/>
  <c r="A253" i="14"/>
  <c r="AE252" i="14"/>
  <c r="AD252" i="14"/>
  <c r="AB252" i="14"/>
  <c r="Y252" i="14"/>
  <c r="V252" i="14"/>
  <c r="U252" i="14"/>
  <c r="T252" i="14"/>
  <c r="R252" i="14"/>
  <c r="O252" i="14"/>
  <c r="N252" i="14"/>
  <c r="K252" i="14"/>
  <c r="J252" i="14"/>
  <c r="I252" i="14"/>
  <c r="D252" i="14"/>
  <c r="B252" i="14"/>
  <c r="A252" i="14"/>
  <c r="AE251" i="14"/>
  <c r="AD251" i="14"/>
  <c r="AB251" i="14"/>
  <c r="Y251" i="14"/>
  <c r="V251" i="14"/>
  <c r="U251" i="14"/>
  <c r="W251" i="14" s="1"/>
  <c r="X251" i="14" s="1"/>
  <c r="T251" i="14"/>
  <c r="R251" i="14"/>
  <c r="O251" i="14"/>
  <c r="N251" i="14"/>
  <c r="K251" i="14"/>
  <c r="J251" i="14"/>
  <c r="L251" i="14" s="1"/>
  <c r="M251" i="14" s="1"/>
  <c r="P251" i="14" s="1"/>
  <c r="I251" i="14"/>
  <c r="D251" i="14"/>
  <c r="B251" i="14"/>
  <c r="A251" i="14"/>
  <c r="AE250" i="14"/>
  <c r="AD250" i="14"/>
  <c r="AB250" i="14"/>
  <c r="Y250" i="14"/>
  <c r="V250" i="14"/>
  <c r="U250" i="14"/>
  <c r="T250" i="14"/>
  <c r="R250" i="14"/>
  <c r="O250" i="14"/>
  <c r="N250" i="14"/>
  <c r="K250" i="14"/>
  <c r="J250" i="14"/>
  <c r="I250" i="14"/>
  <c r="D250" i="14"/>
  <c r="B250" i="14"/>
  <c r="A250" i="14"/>
  <c r="AE249" i="14"/>
  <c r="AD249" i="14"/>
  <c r="AB249" i="14"/>
  <c r="Y249" i="14"/>
  <c r="W249" i="14"/>
  <c r="X249" i="14" s="1"/>
  <c r="V249" i="14"/>
  <c r="U249" i="14"/>
  <c r="T249" i="14"/>
  <c r="R249" i="14"/>
  <c r="O249" i="14"/>
  <c r="N249" i="14"/>
  <c r="K249" i="14"/>
  <c r="J249" i="14"/>
  <c r="L249" i="14" s="1"/>
  <c r="M249" i="14" s="1"/>
  <c r="I249" i="14"/>
  <c r="D249" i="14"/>
  <c r="B249" i="14"/>
  <c r="A249" i="14"/>
  <c r="AE248" i="14"/>
  <c r="AD248" i="14"/>
  <c r="AB248" i="14"/>
  <c r="Y248" i="14"/>
  <c r="V248" i="14"/>
  <c r="U248" i="14"/>
  <c r="T248" i="14"/>
  <c r="R248" i="14"/>
  <c r="O248" i="14"/>
  <c r="N248" i="14"/>
  <c r="K248" i="14"/>
  <c r="J248" i="14"/>
  <c r="L248" i="14" s="1"/>
  <c r="M248" i="14" s="1"/>
  <c r="I248" i="14"/>
  <c r="D248" i="14"/>
  <c r="B248" i="14"/>
  <c r="A248" i="14"/>
  <c r="AE247" i="14"/>
  <c r="AD247" i="14"/>
  <c r="AB247" i="14"/>
  <c r="Y247" i="14"/>
  <c r="V247" i="14"/>
  <c r="U247" i="14"/>
  <c r="W247" i="14" s="1"/>
  <c r="X247" i="14" s="1"/>
  <c r="T247" i="14"/>
  <c r="R247" i="14"/>
  <c r="O247" i="14"/>
  <c r="N247" i="14"/>
  <c r="K247" i="14"/>
  <c r="J247" i="14"/>
  <c r="L247" i="14" s="1"/>
  <c r="M247" i="14" s="1"/>
  <c r="Q247" i="14" s="1"/>
  <c r="I247" i="14"/>
  <c r="D247" i="14"/>
  <c r="B247" i="14"/>
  <c r="A247" i="14"/>
  <c r="AE246" i="14"/>
  <c r="AD246" i="14"/>
  <c r="AB246" i="14"/>
  <c r="Y246" i="14"/>
  <c r="V246" i="14"/>
  <c r="U246" i="14"/>
  <c r="T246" i="14"/>
  <c r="R246" i="14"/>
  <c r="O246" i="14"/>
  <c r="N246" i="14"/>
  <c r="K246" i="14"/>
  <c r="J246" i="14"/>
  <c r="L246" i="14" s="1"/>
  <c r="M246" i="14" s="1"/>
  <c r="Q246" i="14" s="1"/>
  <c r="I246" i="14"/>
  <c r="D246" i="14"/>
  <c r="B246" i="14"/>
  <c r="A246" i="14"/>
  <c r="AE245" i="14"/>
  <c r="AD245" i="14"/>
  <c r="AB245" i="14"/>
  <c r="Y245" i="14"/>
  <c r="V245" i="14"/>
  <c r="U245" i="14"/>
  <c r="W245" i="14" s="1"/>
  <c r="X245" i="14" s="1"/>
  <c r="Z245" i="14" s="1"/>
  <c r="T245" i="14"/>
  <c r="R245" i="14"/>
  <c r="O245" i="14"/>
  <c r="N245" i="14"/>
  <c r="K245" i="14"/>
  <c r="J245" i="14"/>
  <c r="L245" i="14" s="1"/>
  <c r="M245" i="14" s="1"/>
  <c r="I245" i="14"/>
  <c r="D245" i="14"/>
  <c r="B245" i="14"/>
  <c r="A245" i="14"/>
  <c r="AE244" i="14"/>
  <c r="AD244" i="14"/>
  <c r="AB244" i="14"/>
  <c r="Y244" i="14"/>
  <c r="V244" i="14"/>
  <c r="U244" i="14"/>
  <c r="T244" i="14"/>
  <c r="R244" i="14"/>
  <c r="O244" i="14"/>
  <c r="N244" i="14"/>
  <c r="K244" i="14"/>
  <c r="J244" i="14"/>
  <c r="I244" i="14"/>
  <c r="D244" i="14"/>
  <c r="B244" i="14"/>
  <c r="A244" i="14"/>
  <c r="AE243" i="14"/>
  <c r="AD243" i="14"/>
  <c r="AB243" i="14"/>
  <c r="Y243" i="14"/>
  <c r="V243" i="14"/>
  <c r="U243" i="14"/>
  <c r="W243" i="14" s="1"/>
  <c r="X243" i="14" s="1"/>
  <c r="T243" i="14"/>
  <c r="R243" i="14"/>
  <c r="O243" i="14"/>
  <c r="N243" i="14"/>
  <c r="K243" i="14"/>
  <c r="J243" i="14"/>
  <c r="I243" i="14"/>
  <c r="D243" i="14"/>
  <c r="B243" i="14"/>
  <c r="A243" i="14"/>
  <c r="AE242" i="14"/>
  <c r="AD242" i="14"/>
  <c r="AB242" i="14"/>
  <c r="Y242" i="14"/>
  <c r="V242" i="14"/>
  <c r="U242" i="14"/>
  <c r="T242" i="14"/>
  <c r="R242" i="14"/>
  <c r="O242" i="14"/>
  <c r="N242" i="14"/>
  <c r="K242" i="14"/>
  <c r="J242" i="14"/>
  <c r="I242" i="14"/>
  <c r="D242" i="14"/>
  <c r="B242" i="14"/>
  <c r="A242" i="14"/>
  <c r="AE241" i="14"/>
  <c r="AD241" i="14"/>
  <c r="AB241" i="14"/>
  <c r="Y241" i="14"/>
  <c r="V241" i="14"/>
  <c r="U241" i="14"/>
  <c r="T241" i="14"/>
  <c r="R241" i="14"/>
  <c r="O241" i="14"/>
  <c r="N241" i="14"/>
  <c r="K241" i="14"/>
  <c r="J241" i="14"/>
  <c r="I241" i="14"/>
  <c r="B241" i="14"/>
  <c r="A241" i="14"/>
  <c r="AE240" i="14"/>
  <c r="AD240" i="14"/>
  <c r="V240" i="14"/>
  <c r="U240" i="14"/>
  <c r="T240" i="14"/>
  <c r="O240" i="14"/>
  <c r="N240" i="14"/>
  <c r="J240" i="14"/>
  <c r="L240" i="14" s="1"/>
  <c r="I240" i="14"/>
  <c r="B240" i="14"/>
  <c r="A240" i="14"/>
  <c r="AE239" i="14"/>
  <c r="Y239" i="14" s="1"/>
  <c r="AD239" i="14"/>
  <c r="V239" i="14"/>
  <c r="U239" i="14"/>
  <c r="W239" i="14" s="1"/>
  <c r="T239" i="14"/>
  <c r="O239" i="14"/>
  <c r="N239" i="14"/>
  <c r="K239" i="14"/>
  <c r="J239" i="14"/>
  <c r="L239" i="14" s="1"/>
  <c r="R239" i="14" s="1"/>
  <c r="I239" i="14"/>
  <c r="B239" i="14"/>
  <c r="A239" i="14"/>
  <c r="AE238" i="14"/>
  <c r="AD238" i="14"/>
  <c r="Y238" i="14"/>
  <c r="V238" i="14"/>
  <c r="W238" i="14" s="1"/>
  <c r="U238" i="14"/>
  <c r="T238" i="14"/>
  <c r="O238" i="14"/>
  <c r="N238" i="14"/>
  <c r="K238" i="14"/>
  <c r="I238" i="14"/>
  <c r="B238" i="14"/>
  <c r="A238" i="14"/>
  <c r="AE237" i="14"/>
  <c r="AD237" i="14"/>
  <c r="AB237" i="14"/>
  <c r="Y237" i="14"/>
  <c r="V237" i="14"/>
  <c r="U237" i="14"/>
  <c r="W237" i="14" s="1"/>
  <c r="X237" i="14" s="1"/>
  <c r="T237" i="14"/>
  <c r="R237" i="14"/>
  <c r="O237" i="14"/>
  <c r="N237" i="14"/>
  <c r="I237" i="14"/>
  <c r="B237" i="14"/>
  <c r="A237" i="14"/>
  <c r="AE236" i="14"/>
  <c r="AD236" i="14"/>
  <c r="V236" i="14"/>
  <c r="U236" i="14"/>
  <c r="T236" i="14"/>
  <c r="O236" i="14"/>
  <c r="K236" i="14"/>
  <c r="B236" i="14"/>
  <c r="A236" i="14"/>
  <c r="AE235" i="14"/>
  <c r="N235" i="14" s="1"/>
  <c r="AD235" i="14"/>
  <c r="Y235" i="14"/>
  <c r="V235" i="14"/>
  <c r="U235" i="14"/>
  <c r="W235" i="14" s="1"/>
  <c r="T235" i="14"/>
  <c r="O235" i="14"/>
  <c r="K235" i="14"/>
  <c r="J235" i="14"/>
  <c r="I235" i="14"/>
  <c r="B235" i="14"/>
  <c r="A235" i="14"/>
  <c r="AE234" i="14"/>
  <c r="AD234" i="14"/>
  <c r="V234" i="14"/>
  <c r="U234" i="14"/>
  <c r="W234" i="14" s="1"/>
  <c r="T234" i="14"/>
  <c r="O234" i="14"/>
  <c r="K234" i="14"/>
  <c r="J234" i="14"/>
  <c r="L234" i="14" s="1"/>
  <c r="I234" i="14"/>
  <c r="B234" i="14"/>
  <c r="A234" i="14"/>
  <c r="AE233" i="14"/>
  <c r="AD233" i="14"/>
  <c r="Y233" i="14"/>
  <c r="V233" i="14"/>
  <c r="U233" i="14"/>
  <c r="W233" i="14" s="1"/>
  <c r="T233" i="14"/>
  <c r="O233" i="14"/>
  <c r="N233" i="14"/>
  <c r="J233" i="14"/>
  <c r="L233" i="14" s="1"/>
  <c r="M233" i="14" s="1"/>
  <c r="P233" i="14" s="1"/>
  <c r="I233" i="14"/>
  <c r="D233" i="14"/>
  <c r="B233" i="14"/>
  <c r="A233" i="14"/>
  <c r="AE232" i="14"/>
  <c r="N232" i="14" s="1"/>
  <c r="AD232" i="14"/>
  <c r="Y232" i="14"/>
  <c r="V232" i="14"/>
  <c r="U232" i="14"/>
  <c r="W232" i="14" s="1"/>
  <c r="T232" i="14"/>
  <c r="O232" i="14"/>
  <c r="K232" i="14"/>
  <c r="J232" i="14"/>
  <c r="I232" i="14"/>
  <c r="D232" i="14"/>
  <c r="B232" i="14"/>
  <c r="A232" i="14"/>
  <c r="AE231" i="14"/>
  <c r="Y231" i="14"/>
  <c r="W231" i="14"/>
  <c r="AB231" i="14" s="1"/>
  <c r="T231" i="14"/>
  <c r="K231" i="14"/>
  <c r="K237" i="14" s="1"/>
  <c r="J231" i="14"/>
  <c r="J238" i="14" s="1"/>
  <c r="L238" i="14" s="1"/>
  <c r="M238" i="14" s="1"/>
  <c r="Q238" i="14" s="1"/>
  <c r="I231" i="14"/>
  <c r="I236" i="14" s="1"/>
  <c r="AE228" i="14"/>
  <c r="AD228" i="14"/>
  <c r="AB228" i="14"/>
  <c r="Y228" i="14"/>
  <c r="V228" i="14"/>
  <c r="U228" i="14"/>
  <c r="W228" i="14" s="1"/>
  <c r="X228" i="14" s="1"/>
  <c r="T228" i="14"/>
  <c r="R228" i="14"/>
  <c r="O228" i="14"/>
  <c r="N228" i="14"/>
  <c r="K228" i="14"/>
  <c r="J228" i="14"/>
  <c r="L228" i="14" s="1"/>
  <c r="M228" i="14" s="1"/>
  <c r="I228" i="14"/>
  <c r="D228" i="14"/>
  <c r="B228" i="14"/>
  <c r="A228" i="14"/>
  <c r="AE227" i="14"/>
  <c r="AD227" i="14"/>
  <c r="AB227" i="14"/>
  <c r="Y227" i="14"/>
  <c r="V227" i="14"/>
  <c r="U227" i="14"/>
  <c r="T227" i="14"/>
  <c r="R227" i="14"/>
  <c r="O227" i="14"/>
  <c r="N227" i="14"/>
  <c r="K227" i="14"/>
  <c r="J227" i="14"/>
  <c r="I227" i="14"/>
  <c r="D227" i="14"/>
  <c r="B227" i="14"/>
  <c r="A227" i="14"/>
  <c r="AE226" i="14"/>
  <c r="AD226" i="14"/>
  <c r="AB226" i="14"/>
  <c r="Y226" i="14"/>
  <c r="V226" i="14"/>
  <c r="U226" i="14"/>
  <c r="W226" i="14" s="1"/>
  <c r="X226" i="14" s="1"/>
  <c r="T226" i="14"/>
  <c r="R226" i="14"/>
  <c r="O226" i="14"/>
  <c r="N226" i="14"/>
  <c r="K226" i="14"/>
  <c r="J226" i="14"/>
  <c r="L226" i="14" s="1"/>
  <c r="M226" i="14" s="1"/>
  <c r="I226" i="14"/>
  <c r="D226" i="14"/>
  <c r="B226" i="14"/>
  <c r="A226" i="14"/>
  <c r="AE225" i="14"/>
  <c r="AD225" i="14"/>
  <c r="AB225" i="14"/>
  <c r="Y225" i="14"/>
  <c r="V225" i="14"/>
  <c r="U225" i="14"/>
  <c r="T225" i="14"/>
  <c r="R225" i="14"/>
  <c r="O225" i="14"/>
  <c r="N225" i="14"/>
  <c r="K225" i="14"/>
  <c r="J225" i="14"/>
  <c r="I225" i="14"/>
  <c r="D225" i="14"/>
  <c r="B225" i="14"/>
  <c r="A225" i="14"/>
  <c r="AE224" i="14"/>
  <c r="AD224" i="14"/>
  <c r="AB224" i="14"/>
  <c r="Y224" i="14"/>
  <c r="W224" i="14"/>
  <c r="X224" i="14" s="1"/>
  <c r="V224" i="14"/>
  <c r="U224" i="14"/>
  <c r="T224" i="14"/>
  <c r="R224" i="14"/>
  <c r="O224" i="14"/>
  <c r="N224" i="14"/>
  <c r="L224" i="14"/>
  <c r="M224" i="14" s="1"/>
  <c r="K224" i="14"/>
  <c r="J224" i="14"/>
  <c r="I224" i="14"/>
  <c r="D224" i="14"/>
  <c r="B224" i="14"/>
  <c r="A224" i="14"/>
  <c r="AE223" i="14"/>
  <c r="AD223" i="14"/>
  <c r="AB223" i="14"/>
  <c r="Y223" i="14"/>
  <c r="V223" i="14"/>
  <c r="U223" i="14"/>
  <c r="W223" i="14" s="1"/>
  <c r="X223" i="14" s="1"/>
  <c r="T223" i="14"/>
  <c r="R223" i="14"/>
  <c r="O223" i="14"/>
  <c r="N223" i="14"/>
  <c r="K223" i="14"/>
  <c r="J223" i="14"/>
  <c r="I223" i="14"/>
  <c r="D223" i="14"/>
  <c r="B223" i="14"/>
  <c r="A223" i="14"/>
  <c r="AE222" i="14"/>
  <c r="AD222" i="14"/>
  <c r="AB222" i="14"/>
  <c r="Y222" i="14"/>
  <c r="V222" i="14"/>
  <c r="U222" i="14"/>
  <c r="T222" i="14"/>
  <c r="R222" i="14"/>
  <c r="O222" i="14"/>
  <c r="N222" i="14"/>
  <c r="K222" i="14"/>
  <c r="J222" i="14"/>
  <c r="I222" i="14"/>
  <c r="D222" i="14"/>
  <c r="B222" i="14"/>
  <c r="A222" i="14"/>
  <c r="AE221" i="14"/>
  <c r="AD221" i="14"/>
  <c r="AB221" i="14"/>
  <c r="Y221" i="14"/>
  <c r="V221" i="14"/>
  <c r="U221" i="14"/>
  <c r="W221" i="14" s="1"/>
  <c r="X221" i="14" s="1"/>
  <c r="T221" i="14"/>
  <c r="R221" i="14"/>
  <c r="O221" i="14"/>
  <c r="N221" i="14"/>
  <c r="K221" i="14"/>
  <c r="J221" i="14"/>
  <c r="I221" i="14"/>
  <c r="D221" i="14"/>
  <c r="B221" i="14"/>
  <c r="A221" i="14"/>
  <c r="AE220" i="14"/>
  <c r="AD220" i="14"/>
  <c r="AB220" i="14"/>
  <c r="Y220" i="14"/>
  <c r="V220" i="14"/>
  <c r="U220" i="14"/>
  <c r="T220" i="14"/>
  <c r="O220" i="14"/>
  <c r="N220" i="14"/>
  <c r="I220" i="14"/>
  <c r="B220" i="14"/>
  <c r="A220" i="14"/>
  <c r="AE219" i="14"/>
  <c r="AD219" i="14"/>
  <c r="V219" i="14"/>
  <c r="U219" i="14"/>
  <c r="T219" i="14"/>
  <c r="O219" i="14"/>
  <c r="B219" i="14"/>
  <c r="A219" i="14"/>
  <c r="AE218" i="14"/>
  <c r="AD218" i="14"/>
  <c r="AB218" i="14"/>
  <c r="Y218" i="14"/>
  <c r="V218" i="14"/>
  <c r="U218" i="14"/>
  <c r="W218" i="14" s="1"/>
  <c r="X218" i="14" s="1"/>
  <c r="T218" i="14"/>
  <c r="R218" i="14"/>
  <c r="O218" i="14"/>
  <c r="L218" i="14" s="1"/>
  <c r="M218" i="14" s="1"/>
  <c r="N218" i="14"/>
  <c r="K218" i="14"/>
  <c r="J218" i="14"/>
  <c r="I218" i="14"/>
  <c r="D218" i="14"/>
  <c r="B218" i="14"/>
  <c r="A218" i="14"/>
  <c r="AE217" i="14"/>
  <c r="AD217" i="14"/>
  <c r="AB217" i="14"/>
  <c r="Y217" i="14"/>
  <c r="V217" i="14"/>
  <c r="U217" i="14"/>
  <c r="W217" i="14" s="1"/>
  <c r="X217" i="14" s="1"/>
  <c r="T217" i="14"/>
  <c r="R217" i="14"/>
  <c r="O217" i="14"/>
  <c r="N217" i="14"/>
  <c r="I217" i="14"/>
  <c r="B217" i="14"/>
  <c r="A217" i="14"/>
  <c r="AE216" i="14"/>
  <c r="AD216" i="14"/>
  <c r="AB216" i="14"/>
  <c r="Y216" i="14"/>
  <c r="V216" i="14"/>
  <c r="U216" i="14"/>
  <c r="T216" i="14"/>
  <c r="R216" i="14"/>
  <c r="O216" i="14"/>
  <c r="N216" i="14"/>
  <c r="B216" i="14"/>
  <c r="A216" i="14"/>
  <c r="AE215" i="14"/>
  <c r="AD215" i="14"/>
  <c r="AB215" i="14"/>
  <c r="Y215" i="14"/>
  <c r="V215" i="14"/>
  <c r="U215" i="14"/>
  <c r="W215" i="14" s="1"/>
  <c r="X215" i="14" s="1"/>
  <c r="T215" i="14"/>
  <c r="R215" i="14"/>
  <c r="O215" i="14"/>
  <c r="N215" i="14"/>
  <c r="I215" i="14"/>
  <c r="B215" i="14"/>
  <c r="A215" i="14"/>
  <c r="AE214" i="14"/>
  <c r="AD214" i="14"/>
  <c r="AB214" i="14"/>
  <c r="Y214" i="14"/>
  <c r="V214" i="14"/>
  <c r="U214" i="14"/>
  <c r="W214" i="14" s="1"/>
  <c r="X214" i="14" s="1"/>
  <c r="AA214" i="14" s="1"/>
  <c r="T214" i="14"/>
  <c r="R214" i="14"/>
  <c r="O214" i="14"/>
  <c r="N214" i="14"/>
  <c r="I214" i="14"/>
  <c r="B214" i="14"/>
  <c r="A214" i="14"/>
  <c r="AE213" i="14"/>
  <c r="AD213" i="14"/>
  <c r="V213" i="14"/>
  <c r="U213" i="14"/>
  <c r="T213" i="14"/>
  <c r="O213" i="14"/>
  <c r="B213" i="14"/>
  <c r="A213" i="14"/>
  <c r="AE212" i="14"/>
  <c r="N212" i="14" s="1"/>
  <c r="AD212" i="14"/>
  <c r="Y212" i="14"/>
  <c r="V212" i="14"/>
  <c r="U212" i="14"/>
  <c r="W212" i="14" s="1"/>
  <c r="X212" i="14" s="1"/>
  <c r="AA212" i="14" s="1"/>
  <c r="T212" i="14"/>
  <c r="O212" i="14"/>
  <c r="B212" i="14"/>
  <c r="A212" i="14"/>
  <c r="AE211" i="14"/>
  <c r="N211" i="14" s="1"/>
  <c r="AD211" i="14"/>
  <c r="V211" i="14"/>
  <c r="W211" i="14" s="1"/>
  <c r="U211" i="14"/>
  <c r="T211" i="14"/>
  <c r="O211" i="14"/>
  <c r="B211" i="14"/>
  <c r="A211" i="14"/>
  <c r="AE210" i="14"/>
  <c r="N210" i="14" s="1"/>
  <c r="AD210" i="14"/>
  <c r="Y210" i="14"/>
  <c r="V210" i="14"/>
  <c r="U210" i="14"/>
  <c r="T210" i="14"/>
  <c r="O210" i="14"/>
  <c r="I210" i="14"/>
  <c r="B210" i="14"/>
  <c r="A210" i="14"/>
  <c r="AE209" i="14"/>
  <c r="AD209" i="14"/>
  <c r="AB209" i="14"/>
  <c r="Y209" i="14"/>
  <c r="V209" i="14"/>
  <c r="U209" i="14"/>
  <c r="W209" i="14" s="1"/>
  <c r="X209" i="14" s="1"/>
  <c r="T209" i="14"/>
  <c r="R209" i="14"/>
  <c r="O209" i="14"/>
  <c r="N209" i="14"/>
  <c r="L209" i="14"/>
  <c r="M209" i="14" s="1"/>
  <c r="K209" i="14"/>
  <c r="J209" i="14"/>
  <c r="I209" i="14"/>
  <c r="D209" i="14"/>
  <c r="B209" i="14"/>
  <c r="A209" i="14"/>
  <c r="AE208" i="14"/>
  <c r="AD208" i="14"/>
  <c r="Y208" i="14"/>
  <c r="V208" i="14"/>
  <c r="U208" i="14"/>
  <c r="W208" i="14" s="1"/>
  <c r="T208" i="14"/>
  <c r="O208" i="14"/>
  <c r="N208" i="14"/>
  <c r="B208" i="14"/>
  <c r="A208" i="14"/>
  <c r="AE207" i="14"/>
  <c r="AD207" i="14"/>
  <c r="V207" i="14"/>
  <c r="U207" i="14"/>
  <c r="W207" i="14" s="1"/>
  <c r="T207" i="14"/>
  <c r="O207" i="14"/>
  <c r="B207" i="14"/>
  <c r="A207" i="14"/>
  <c r="AE206" i="14"/>
  <c r="AD206" i="14"/>
  <c r="AB206" i="14"/>
  <c r="Y206" i="14"/>
  <c r="V206" i="14"/>
  <c r="U206" i="14"/>
  <c r="T206" i="14"/>
  <c r="R206" i="14"/>
  <c r="O206" i="14"/>
  <c r="N206" i="14"/>
  <c r="I206" i="14"/>
  <c r="B206" i="14"/>
  <c r="A206" i="14"/>
  <c r="AE205" i="14"/>
  <c r="AD205" i="14"/>
  <c r="AB205" i="14"/>
  <c r="Y205" i="14"/>
  <c r="V205" i="14"/>
  <c r="U205" i="14"/>
  <c r="T205" i="14"/>
  <c r="R205" i="14"/>
  <c r="O205" i="14"/>
  <c r="N205" i="14"/>
  <c r="B205" i="14"/>
  <c r="A205" i="14"/>
  <c r="AE204" i="14"/>
  <c r="AD204" i="14"/>
  <c r="AB204" i="14"/>
  <c r="Y204" i="14"/>
  <c r="V204" i="14"/>
  <c r="U204" i="14"/>
  <c r="T204" i="14"/>
  <c r="R204" i="14"/>
  <c r="O204" i="14"/>
  <c r="N204" i="14"/>
  <c r="B204" i="14"/>
  <c r="A204" i="14"/>
  <c r="AE203" i="14"/>
  <c r="AD203" i="14"/>
  <c r="AB203" i="14"/>
  <c r="Y203" i="14"/>
  <c r="V203" i="14"/>
  <c r="W203" i="14" s="1"/>
  <c r="X203" i="14" s="1"/>
  <c r="U203" i="14"/>
  <c r="T203" i="14"/>
  <c r="R203" i="14"/>
  <c r="O203" i="14"/>
  <c r="N203" i="14"/>
  <c r="B203" i="14"/>
  <c r="A203" i="14"/>
  <c r="AE202" i="14"/>
  <c r="N202" i="14" s="1"/>
  <c r="AD202" i="14"/>
  <c r="AB202" i="14"/>
  <c r="Y202" i="14"/>
  <c r="V202" i="14"/>
  <c r="U202" i="14"/>
  <c r="W202" i="14" s="1"/>
  <c r="X202" i="14" s="1"/>
  <c r="T202" i="14"/>
  <c r="R202" i="14"/>
  <c r="O202" i="14"/>
  <c r="B202" i="14"/>
  <c r="A202" i="14"/>
  <c r="AE201" i="14"/>
  <c r="AB201" i="14" s="1"/>
  <c r="AD201" i="14"/>
  <c r="Y201" i="14"/>
  <c r="W201" i="14"/>
  <c r="X201" i="14" s="1"/>
  <c r="V201" i="14"/>
  <c r="U201" i="14"/>
  <c r="T201" i="14"/>
  <c r="O201" i="14"/>
  <c r="N201" i="14"/>
  <c r="B201" i="14"/>
  <c r="A201" i="14"/>
  <c r="AE200" i="14"/>
  <c r="AD200" i="14"/>
  <c r="Y200" i="14"/>
  <c r="V200" i="14"/>
  <c r="U200" i="14"/>
  <c r="W200" i="14" s="1"/>
  <c r="T200" i="14"/>
  <c r="O200" i="14"/>
  <c r="N200" i="14"/>
  <c r="B200" i="14"/>
  <c r="A200" i="14"/>
  <c r="AE199" i="14"/>
  <c r="AD199" i="14"/>
  <c r="AB199" i="14"/>
  <c r="Y199" i="14"/>
  <c r="V199" i="14"/>
  <c r="U199" i="14"/>
  <c r="W199" i="14" s="1"/>
  <c r="X199" i="14" s="1"/>
  <c r="Z199" i="14" s="1"/>
  <c r="T199" i="14"/>
  <c r="R199" i="14"/>
  <c r="O199" i="14"/>
  <c r="N199" i="14"/>
  <c r="K199" i="14"/>
  <c r="J199" i="14"/>
  <c r="L199" i="14" s="1"/>
  <c r="M199" i="14" s="1"/>
  <c r="P199" i="14" s="1"/>
  <c r="I199" i="14"/>
  <c r="D199" i="14"/>
  <c r="B199" i="14"/>
  <c r="A199" i="14"/>
  <c r="AE198" i="14"/>
  <c r="Y198" i="14" s="1"/>
  <c r="AD198" i="14"/>
  <c r="V198" i="14"/>
  <c r="U198" i="14"/>
  <c r="W198" i="14" s="1"/>
  <c r="T198" i="14"/>
  <c r="O198" i="14"/>
  <c r="N198" i="14"/>
  <c r="B198" i="14"/>
  <c r="A198" i="14"/>
  <c r="AE197" i="14"/>
  <c r="AD197" i="14"/>
  <c r="Y197" i="14"/>
  <c r="V197" i="14"/>
  <c r="U197" i="14"/>
  <c r="W197" i="14" s="1"/>
  <c r="T197" i="14"/>
  <c r="O197" i="14"/>
  <c r="N197" i="14"/>
  <c r="B197" i="14"/>
  <c r="A197" i="14"/>
  <c r="AE196" i="14"/>
  <c r="AD196" i="14"/>
  <c r="AB196" i="14"/>
  <c r="Y196" i="14"/>
  <c r="V196" i="14"/>
  <c r="U196" i="14"/>
  <c r="W196" i="14" s="1"/>
  <c r="X196" i="14" s="1"/>
  <c r="T196" i="14"/>
  <c r="R196" i="14"/>
  <c r="O196" i="14"/>
  <c r="N196" i="14"/>
  <c r="K196" i="14"/>
  <c r="J196" i="14"/>
  <c r="I196" i="14"/>
  <c r="D196" i="14"/>
  <c r="B196" i="14"/>
  <c r="A196" i="14"/>
  <c r="AE195" i="14"/>
  <c r="N195" i="14" s="1"/>
  <c r="AD195" i="14"/>
  <c r="Y195" i="14"/>
  <c r="V195" i="14"/>
  <c r="U195" i="14"/>
  <c r="W195" i="14" s="1"/>
  <c r="T195" i="14"/>
  <c r="O195" i="14"/>
  <c r="D195" i="14"/>
  <c r="B195" i="14"/>
  <c r="A195" i="14"/>
  <c r="AE194" i="14"/>
  <c r="N194" i="14" s="1"/>
  <c r="W194" i="14"/>
  <c r="T194" i="14"/>
  <c r="K194" i="14"/>
  <c r="K206" i="14" s="1"/>
  <c r="J194" i="14"/>
  <c r="L194" i="14" s="1"/>
  <c r="R194" i="14" s="1"/>
  <c r="I194" i="14"/>
  <c r="I211" i="14" s="1"/>
  <c r="AE191" i="14"/>
  <c r="AD191" i="14"/>
  <c r="AB191" i="14"/>
  <c r="Y191" i="14"/>
  <c r="V191" i="14"/>
  <c r="U191" i="14"/>
  <c r="W191" i="14" s="1"/>
  <c r="X191" i="14" s="1"/>
  <c r="T191" i="14"/>
  <c r="R191" i="14"/>
  <c r="O191" i="14"/>
  <c r="N191" i="14"/>
  <c r="K191" i="14"/>
  <c r="J191" i="14"/>
  <c r="I191" i="14"/>
  <c r="D191" i="14"/>
  <c r="B191" i="14"/>
  <c r="A191" i="14"/>
  <c r="AE190" i="14"/>
  <c r="AD190" i="14"/>
  <c r="AB190" i="14"/>
  <c r="Y190" i="14"/>
  <c r="V190" i="14"/>
  <c r="U190" i="14"/>
  <c r="W190" i="14" s="1"/>
  <c r="X190" i="14" s="1"/>
  <c r="T190" i="14"/>
  <c r="R190" i="14"/>
  <c r="O190" i="14"/>
  <c r="N190" i="14"/>
  <c r="K190" i="14"/>
  <c r="J190" i="14"/>
  <c r="L190" i="14" s="1"/>
  <c r="M190" i="14" s="1"/>
  <c r="I190" i="14"/>
  <c r="D190" i="14"/>
  <c r="B190" i="14"/>
  <c r="A190" i="14"/>
  <c r="AE189" i="14"/>
  <c r="AD189" i="14"/>
  <c r="AB189" i="14"/>
  <c r="Y189" i="14"/>
  <c r="V189" i="14"/>
  <c r="U189" i="14"/>
  <c r="T189" i="14"/>
  <c r="R189" i="14"/>
  <c r="O189" i="14"/>
  <c r="L189" i="14" s="1"/>
  <c r="M189" i="14" s="1"/>
  <c r="P189" i="14" s="1"/>
  <c r="N189" i="14"/>
  <c r="K189" i="14"/>
  <c r="J189" i="14"/>
  <c r="I189" i="14"/>
  <c r="D189" i="14"/>
  <c r="B189" i="14"/>
  <c r="A189" i="14"/>
  <c r="AE188" i="14"/>
  <c r="AD188" i="14"/>
  <c r="AB188" i="14"/>
  <c r="Y188" i="14"/>
  <c r="X188" i="14"/>
  <c r="W188" i="14"/>
  <c r="V188" i="14"/>
  <c r="U188" i="14"/>
  <c r="T188" i="14"/>
  <c r="R188" i="14"/>
  <c r="O188" i="14"/>
  <c r="N188" i="14"/>
  <c r="K188" i="14"/>
  <c r="J188" i="14"/>
  <c r="I188" i="14"/>
  <c r="D188" i="14"/>
  <c r="B188" i="14"/>
  <c r="A188" i="14"/>
  <c r="AE187" i="14"/>
  <c r="AD187" i="14"/>
  <c r="AB187" i="14"/>
  <c r="Y187" i="14"/>
  <c r="V187" i="14"/>
  <c r="U187" i="14"/>
  <c r="W187" i="14" s="1"/>
  <c r="X187" i="14" s="1"/>
  <c r="T187" i="14"/>
  <c r="R187" i="14"/>
  <c r="O187" i="14"/>
  <c r="N187" i="14"/>
  <c r="K187" i="14"/>
  <c r="J187" i="14"/>
  <c r="I187" i="14"/>
  <c r="D187" i="14"/>
  <c r="B187" i="14"/>
  <c r="A187" i="14"/>
  <c r="AE186" i="14"/>
  <c r="AD186" i="14"/>
  <c r="AB186" i="14"/>
  <c r="Y186" i="14"/>
  <c r="W186" i="14"/>
  <c r="X186" i="14" s="1"/>
  <c r="AA186" i="14" s="1"/>
  <c r="V186" i="14"/>
  <c r="U186" i="14"/>
  <c r="T186" i="14"/>
  <c r="R186" i="14"/>
  <c r="O186" i="14"/>
  <c r="N186" i="14"/>
  <c r="K186" i="14"/>
  <c r="J186" i="14"/>
  <c r="L186" i="14" s="1"/>
  <c r="M186" i="14" s="1"/>
  <c r="I186" i="14"/>
  <c r="D186" i="14"/>
  <c r="B186" i="14"/>
  <c r="A186" i="14"/>
  <c r="AE185" i="14"/>
  <c r="AD185" i="14"/>
  <c r="AB185" i="14"/>
  <c r="Y185" i="14"/>
  <c r="V185" i="14"/>
  <c r="U185" i="14"/>
  <c r="T185" i="14"/>
  <c r="R185" i="14"/>
  <c r="O185" i="14"/>
  <c r="N185" i="14"/>
  <c r="K185" i="14"/>
  <c r="J185" i="14"/>
  <c r="I185" i="14"/>
  <c r="D185" i="14"/>
  <c r="B185" i="14"/>
  <c r="A185" i="14"/>
  <c r="AE184" i="14"/>
  <c r="AD184" i="14"/>
  <c r="AB184" i="14"/>
  <c r="Y184" i="14"/>
  <c r="V184" i="14"/>
  <c r="U184" i="14"/>
  <c r="W184" i="14" s="1"/>
  <c r="X184" i="14" s="1"/>
  <c r="T184" i="14"/>
  <c r="R184" i="14"/>
  <c r="O184" i="14"/>
  <c r="N184" i="14"/>
  <c r="K184" i="14"/>
  <c r="J184" i="14"/>
  <c r="L184" i="14" s="1"/>
  <c r="M184" i="14" s="1"/>
  <c r="I184" i="14"/>
  <c r="D184" i="14"/>
  <c r="B184" i="14"/>
  <c r="A184" i="14"/>
  <c r="AE183" i="14"/>
  <c r="AD183" i="14"/>
  <c r="AB183" i="14"/>
  <c r="Y183" i="14"/>
  <c r="V183" i="14"/>
  <c r="U183" i="14"/>
  <c r="T183" i="14"/>
  <c r="R183" i="14"/>
  <c r="O183" i="14"/>
  <c r="N183" i="14"/>
  <c r="K183" i="14"/>
  <c r="J183" i="14"/>
  <c r="L183" i="14" s="1"/>
  <c r="M183" i="14" s="1"/>
  <c r="I183" i="14"/>
  <c r="D183" i="14"/>
  <c r="B183" i="14"/>
  <c r="A183" i="14"/>
  <c r="AE182" i="14"/>
  <c r="AD182" i="14"/>
  <c r="AB182" i="14"/>
  <c r="Y182" i="14"/>
  <c r="V182" i="14"/>
  <c r="U182" i="14"/>
  <c r="W182" i="14" s="1"/>
  <c r="X182" i="14" s="1"/>
  <c r="Z182" i="14" s="1"/>
  <c r="T182" i="14"/>
  <c r="R182" i="14"/>
  <c r="O182" i="14"/>
  <c r="N182" i="14"/>
  <c r="K182" i="14"/>
  <c r="J182" i="14"/>
  <c r="L182" i="14" s="1"/>
  <c r="M182" i="14" s="1"/>
  <c r="Q182" i="14" s="1"/>
  <c r="I182" i="14"/>
  <c r="D182" i="14"/>
  <c r="B182" i="14"/>
  <c r="A182" i="14"/>
  <c r="AE181" i="14"/>
  <c r="AD181" i="14"/>
  <c r="AB181" i="14"/>
  <c r="Y181" i="14"/>
  <c r="V181" i="14"/>
  <c r="U181" i="14"/>
  <c r="T181" i="14"/>
  <c r="R181" i="14"/>
  <c r="O181" i="14"/>
  <c r="N181" i="14"/>
  <c r="K181" i="14"/>
  <c r="J181" i="14"/>
  <c r="L181" i="14" s="1"/>
  <c r="M181" i="14" s="1"/>
  <c r="Q181" i="14" s="1"/>
  <c r="I181" i="14"/>
  <c r="D181" i="14"/>
  <c r="B181" i="14"/>
  <c r="A181" i="14"/>
  <c r="AE180" i="14"/>
  <c r="AD180" i="14"/>
  <c r="AB180" i="14"/>
  <c r="Y180" i="14"/>
  <c r="V180" i="14"/>
  <c r="U180" i="14"/>
  <c r="W180" i="14" s="1"/>
  <c r="X180" i="14" s="1"/>
  <c r="T180" i="14"/>
  <c r="R180" i="14"/>
  <c r="O180" i="14"/>
  <c r="N180" i="14"/>
  <c r="L180" i="14"/>
  <c r="M180" i="14" s="1"/>
  <c r="K180" i="14"/>
  <c r="J180" i="14"/>
  <c r="I180" i="14"/>
  <c r="D180" i="14"/>
  <c r="B180" i="14"/>
  <c r="A180" i="14"/>
  <c r="AE179" i="14"/>
  <c r="AD179" i="14"/>
  <c r="AB179" i="14"/>
  <c r="Y179" i="14"/>
  <c r="V179" i="14"/>
  <c r="U179" i="14"/>
  <c r="W179" i="14" s="1"/>
  <c r="X179" i="14" s="1"/>
  <c r="T179" i="14"/>
  <c r="R179" i="14"/>
  <c r="O179" i="14"/>
  <c r="N179" i="14"/>
  <c r="K179" i="14"/>
  <c r="J179" i="14"/>
  <c r="I179" i="14"/>
  <c r="D179" i="14"/>
  <c r="B179" i="14"/>
  <c r="A179" i="14"/>
  <c r="AE178" i="14"/>
  <c r="AD178" i="14"/>
  <c r="AB178" i="14"/>
  <c r="Y178" i="14"/>
  <c r="V178" i="14"/>
  <c r="U178" i="14"/>
  <c r="W178" i="14" s="1"/>
  <c r="X178" i="14" s="1"/>
  <c r="T178" i="14"/>
  <c r="R178" i="14"/>
  <c r="O178" i="14"/>
  <c r="N178" i="14"/>
  <c r="K178" i="14"/>
  <c r="J178" i="14"/>
  <c r="I178" i="14"/>
  <c r="D178" i="14"/>
  <c r="B178" i="14"/>
  <c r="A178" i="14"/>
  <c r="AE177" i="14"/>
  <c r="AD177" i="14"/>
  <c r="AB177" i="14"/>
  <c r="Y177" i="14"/>
  <c r="V177" i="14"/>
  <c r="U177" i="14"/>
  <c r="W177" i="14" s="1"/>
  <c r="X177" i="14" s="1"/>
  <c r="T177" i="14"/>
  <c r="R177" i="14"/>
  <c r="Q177" i="14"/>
  <c r="O177" i="14"/>
  <c r="N177" i="14"/>
  <c r="K177" i="14"/>
  <c r="J177" i="14"/>
  <c r="L177" i="14" s="1"/>
  <c r="M177" i="14" s="1"/>
  <c r="P177" i="14" s="1"/>
  <c r="I177" i="14"/>
  <c r="D177" i="14"/>
  <c r="B177" i="14"/>
  <c r="A177" i="14"/>
  <c r="AE176" i="14"/>
  <c r="AD176" i="14"/>
  <c r="AB176" i="14"/>
  <c r="Y176" i="14"/>
  <c r="V176" i="14"/>
  <c r="U176" i="14"/>
  <c r="W176" i="14" s="1"/>
  <c r="X176" i="14" s="1"/>
  <c r="T176" i="14"/>
  <c r="R176" i="14"/>
  <c r="O176" i="14"/>
  <c r="N176" i="14"/>
  <c r="K176" i="14"/>
  <c r="J176" i="14"/>
  <c r="I176" i="14"/>
  <c r="D176" i="14"/>
  <c r="B176" i="14"/>
  <c r="A176" i="14"/>
  <c r="AE175" i="14"/>
  <c r="AD175" i="14"/>
  <c r="AB175" i="14"/>
  <c r="Y175" i="14"/>
  <c r="V175" i="14"/>
  <c r="U175" i="14"/>
  <c r="W175" i="14" s="1"/>
  <c r="X175" i="14" s="1"/>
  <c r="T175" i="14"/>
  <c r="R175" i="14"/>
  <c r="O175" i="14"/>
  <c r="N175" i="14"/>
  <c r="K175" i="14"/>
  <c r="J175" i="14"/>
  <c r="I175" i="14"/>
  <c r="D175" i="14"/>
  <c r="B175" i="14"/>
  <c r="A175" i="14"/>
  <c r="AE174" i="14"/>
  <c r="AD174" i="14"/>
  <c r="AB174" i="14"/>
  <c r="Y174" i="14"/>
  <c r="V174" i="14"/>
  <c r="W174" i="14" s="1"/>
  <c r="X174" i="14" s="1"/>
  <c r="AA174" i="14" s="1"/>
  <c r="U174" i="14"/>
  <c r="T174" i="14"/>
  <c r="R174" i="14"/>
  <c r="O174" i="14"/>
  <c r="N174" i="14"/>
  <c r="K174" i="14"/>
  <c r="J174" i="14"/>
  <c r="I174" i="14"/>
  <c r="D174" i="14"/>
  <c r="B174" i="14"/>
  <c r="A174" i="14"/>
  <c r="AE173" i="14"/>
  <c r="AD173" i="14"/>
  <c r="AB173" i="14"/>
  <c r="Y173" i="14"/>
  <c r="V173" i="14"/>
  <c r="U173" i="14"/>
  <c r="T173" i="14"/>
  <c r="R173" i="14"/>
  <c r="O173" i="14"/>
  <c r="N173" i="14"/>
  <c r="K173" i="14"/>
  <c r="J173" i="14"/>
  <c r="L173" i="14" s="1"/>
  <c r="M173" i="14" s="1"/>
  <c r="Q173" i="14" s="1"/>
  <c r="I173" i="14"/>
  <c r="D173" i="14"/>
  <c r="B173" i="14"/>
  <c r="A173" i="14"/>
  <c r="AE172" i="14"/>
  <c r="AD172" i="14"/>
  <c r="AB172" i="14"/>
  <c r="Y172" i="14"/>
  <c r="W172" i="14"/>
  <c r="X172" i="14" s="1"/>
  <c r="V172" i="14"/>
  <c r="U172" i="14"/>
  <c r="T172" i="14"/>
  <c r="R172" i="14"/>
  <c r="O172" i="14"/>
  <c r="N172" i="14"/>
  <c r="K172" i="14"/>
  <c r="J172" i="14"/>
  <c r="L172" i="14" s="1"/>
  <c r="M172" i="14" s="1"/>
  <c r="I172" i="14"/>
  <c r="D172" i="14"/>
  <c r="B172" i="14"/>
  <c r="A172" i="14"/>
  <c r="AE171" i="14"/>
  <c r="AD171" i="14"/>
  <c r="AB171" i="14"/>
  <c r="Y171" i="14"/>
  <c r="V171" i="14"/>
  <c r="U171" i="14"/>
  <c r="T171" i="14"/>
  <c r="R171" i="14"/>
  <c r="O171" i="14"/>
  <c r="N171" i="14"/>
  <c r="K171" i="14"/>
  <c r="J171" i="14"/>
  <c r="I171" i="14"/>
  <c r="D171" i="14"/>
  <c r="B171" i="14"/>
  <c r="A171" i="14"/>
  <c r="AE170" i="14"/>
  <c r="AD170" i="14"/>
  <c r="AB170" i="14"/>
  <c r="Y170" i="14"/>
  <c r="V170" i="14"/>
  <c r="U170" i="14"/>
  <c r="W170" i="14" s="1"/>
  <c r="X170" i="14" s="1"/>
  <c r="Z170" i="14" s="1"/>
  <c r="T170" i="14"/>
  <c r="R170" i="14"/>
  <c r="O170" i="14"/>
  <c r="N170" i="14"/>
  <c r="K170" i="14"/>
  <c r="J170" i="14"/>
  <c r="L170" i="14" s="1"/>
  <c r="M170" i="14" s="1"/>
  <c r="I170" i="14"/>
  <c r="D170" i="14"/>
  <c r="B170" i="14"/>
  <c r="A170" i="14"/>
  <c r="AE169" i="14"/>
  <c r="AD169" i="14"/>
  <c r="AB169" i="14"/>
  <c r="Y169" i="14"/>
  <c r="V169" i="14"/>
  <c r="U169" i="14"/>
  <c r="T169" i="14"/>
  <c r="R169" i="14"/>
  <c r="O169" i="14"/>
  <c r="N169" i="14"/>
  <c r="K169" i="14"/>
  <c r="J169" i="14"/>
  <c r="L169" i="14" s="1"/>
  <c r="M169" i="14" s="1"/>
  <c r="I169" i="14"/>
  <c r="D169" i="14"/>
  <c r="B169" i="14"/>
  <c r="A169" i="14"/>
  <c r="AE168" i="14"/>
  <c r="AD168" i="14"/>
  <c r="AB168" i="14"/>
  <c r="Y168" i="14"/>
  <c r="V168" i="14"/>
  <c r="U168" i="14"/>
  <c r="W168" i="14" s="1"/>
  <c r="X168" i="14" s="1"/>
  <c r="T168" i="14"/>
  <c r="R168" i="14"/>
  <c r="O168" i="14"/>
  <c r="N168" i="14"/>
  <c r="K168" i="14"/>
  <c r="J168" i="14"/>
  <c r="L168" i="14" s="1"/>
  <c r="M168" i="14" s="1"/>
  <c r="Q168" i="14" s="1"/>
  <c r="I168" i="14"/>
  <c r="D168" i="14"/>
  <c r="B168" i="14"/>
  <c r="A168" i="14"/>
  <c r="AE167" i="14"/>
  <c r="AD167" i="14"/>
  <c r="AB167" i="14"/>
  <c r="Y167" i="14"/>
  <c r="V167" i="14"/>
  <c r="U167" i="14"/>
  <c r="T167" i="14"/>
  <c r="R167" i="14"/>
  <c r="O167" i="14"/>
  <c r="N167" i="14"/>
  <c r="K167" i="14"/>
  <c r="J167" i="14"/>
  <c r="L167" i="14" s="1"/>
  <c r="M167" i="14" s="1"/>
  <c r="I167" i="14"/>
  <c r="D167" i="14"/>
  <c r="B167" i="14"/>
  <c r="A167" i="14"/>
  <c r="AE166" i="14"/>
  <c r="AD166" i="14"/>
  <c r="AB166" i="14"/>
  <c r="Y166" i="14"/>
  <c r="V166" i="14"/>
  <c r="U166" i="14"/>
  <c r="W166" i="14" s="1"/>
  <c r="X166" i="14" s="1"/>
  <c r="T166" i="14"/>
  <c r="O166" i="14"/>
  <c r="N166" i="14"/>
  <c r="I166" i="14"/>
  <c r="B166" i="14"/>
  <c r="A166" i="14"/>
  <c r="AE165" i="14"/>
  <c r="AD165" i="14"/>
  <c r="Y165" i="14"/>
  <c r="V165" i="14"/>
  <c r="W165" i="14" s="1"/>
  <c r="U165" i="14"/>
  <c r="T165" i="14"/>
  <c r="O165" i="14"/>
  <c r="N165" i="14"/>
  <c r="B165" i="14"/>
  <c r="A165" i="14"/>
  <c r="AE164" i="14"/>
  <c r="AD164" i="14"/>
  <c r="V164" i="14"/>
  <c r="U164" i="14"/>
  <c r="W164" i="14" s="1"/>
  <c r="T164" i="14"/>
  <c r="O164" i="14"/>
  <c r="I164" i="14"/>
  <c r="B164" i="14"/>
  <c r="A164" i="14"/>
  <c r="AE163" i="14"/>
  <c r="AD163" i="14"/>
  <c r="Y163" i="14"/>
  <c r="V163" i="14"/>
  <c r="U163" i="14"/>
  <c r="W163" i="14" s="1"/>
  <c r="T163" i="14"/>
  <c r="O163" i="14"/>
  <c r="N163" i="14"/>
  <c r="B163" i="14"/>
  <c r="A163" i="14"/>
  <c r="AE162" i="14"/>
  <c r="AD162" i="14"/>
  <c r="AB162" i="14"/>
  <c r="V162" i="14"/>
  <c r="U162" i="14"/>
  <c r="W162" i="14" s="1"/>
  <c r="T162" i="14"/>
  <c r="O162" i="14"/>
  <c r="N162" i="14"/>
  <c r="B162" i="14"/>
  <c r="A162" i="14"/>
  <c r="AE161" i="14"/>
  <c r="AD161" i="14"/>
  <c r="Y161" i="14"/>
  <c r="V161" i="14"/>
  <c r="U161" i="14"/>
  <c r="W161" i="14" s="1"/>
  <c r="T161" i="14"/>
  <c r="O161" i="14"/>
  <c r="N161" i="14"/>
  <c r="B161" i="14"/>
  <c r="A161" i="14"/>
  <c r="AE160" i="14"/>
  <c r="N160" i="14" s="1"/>
  <c r="AD160" i="14"/>
  <c r="AB160" i="14"/>
  <c r="Y160" i="14"/>
  <c r="V160" i="14"/>
  <c r="U160" i="14"/>
  <c r="W160" i="14" s="1"/>
  <c r="T160" i="14"/>
  <c r="O160" i="14"/>
  <c r="K160" i="14"/>
  <c r="J160" i="14"/>
  <c r="L160" i="14" s="1"/>
  <c r="B160" i="14"/>
  <c r="A160" i="14"/>
  <c r="AE159" i="14"/>
  <c r="AD159" i="14"/>
  <c r="AB159" i="14"/>
  <c r="AA159" i="14"/>
  <c r="Y159" i="14"/>
  <c r="V159" i="14"/>
  <c r="U159" i="14"/>
  <c r="W159" i="14" s="1"/>
  <c r="X159" i="14" s="1"/>
  <c r="Z159" i="14" s="1"/>
  <c r="T159" i="14"/>
  <c r="O159" i="14"/>
  <c r="N159" i="14"/>
  <c r="I159" i="14"/>
  <c r="B159" i="14"/>
  <c r="A159" i="14"/>
  <c r="AE158" i="14"/>
  <c r="AD158" i="14"/>
  <c r="Y158" i="14"/>
  <c r="W158" i="14"/>
  <c r="V158" i="14"/>
  <c r="U158" i="14"/>
  <c r="T158" i="14"/>
  <c r="O158" i="14"/>
  <c r="N158" i="14"/>
  <c r="K158" i="14"/>
  <c r="I158" i="14"/>
  <c r="D158" i="14"/>
  <c r="B158" i="14"/>
  <c r="A158" i="14"/>
  <c r="AE157" i="14"/>
  <c r="N157" i="14" s="1"/>
  <c r="Y157" i="14"/>
  <c r="W157" i="14"/>
  <c r="T157" i="14"/>
  <c r="K157" i="14"/>
  <c r="K163" i="14" s="1"/>
  <c r="J157" i="14"/>
  <c r="J163" i="14" s="1"/>
  <c r="I157" i="14"/>
  <c r="I160" i="14" s="1"/>
  <c r="AE154" i="14"/>
  <c r="AD154" i="14"/>
  <c r="AB154" i="14"/>
  <c r="Y154" i="14"/>
  <c r="V154" i="14"/>
  <c r="U154" i="14"/>
  <c r="T154" i="14"/>
  <c r="R154" i="14"/>
  <c r="O154" i="14"/>
  <c r="N154" i="14"/>
  <c r="K154" i="14"/>
  <c r="J154" i="14"/>
  <c r="I154" i="14"/>
  <c r="D154" i="14"/>
  <c r="B154" i="14"/>
  <c r="A154" i="14"/>
  <c r="AE153" i="14"/>
  <c r="AD153" i="14"/>
  <c r="AB153" i="14"/>
  <c r="Y153" i="14"/>
  <c r="V153" i="14"/>
  <c r="U153" i="14"/>
  <c r="W153" i="14" s="1"/>
  <c r="X153" i="14" s="1"/>
  <c r="T153" i="14"/>
  <c r="R153" i="14"/>
  <c r="O153" i="14"/>
  <c r="N153" i="14"/>
  <c r="K153" i="14"/>
  <c r="J153" i="14"/>
  <c r="I153" i="14"/>
  <c r="D153" i="14"/>
  <c r="B153" i="14"/>
  <c r="A153" i="14"/>
  <c r="AE152" i="14"/>
  <c r="AD152" i="14"/>
  <c r="AB152" i="14"/>
  <c r="Y152" i="14"/>
  <c r="V152" i="14"/>
  <c r="W152" i="14" s="1"/>
  <c r="X152" i="14" s="1"/>
  <c r="AA152" i="14" s="1"/>
  <c r="U152" i="14"/>
  <c r="T152" i="14"/>
  <c r="R152" i="14"/>
  <c r="O152" i="14"/>
  <c r="N152" i="14"/>
  <c r="K152" i="14"/>
  <c r="J152" i="14"/>
  <c r="I152" i="14"/>
  <c r="D152" i="14"/>
  <c r="B152" i="14"/>
  <c r="A152" i="14"/>
  <c r="AE151" i="14"/>
  <c r="AD151" i="14"/>
  <c r="AB151" i="14"/>
  <c r="Y151" i="14"/>
  <c r="V151" i="14"/>
  <c r="U151" i="14"/>
  <c r="T151" i="14"/>
  <c r="R151" i="14"/>
  <c r="O151" i="14"/>
  <c r="N151" i="14"/>
  <c r="L151" i="14"/>
  <c r="M151" i="14" s="1"/>
  <c r="K151" i="14"/>
  <c r="J151" i="14"/>
  <c r="I151" i="14"/>
  <c r="D151" i="14"/>
  <c r="B151" i="14"/>
  <c r="A151" i="14"/>
  <c r="AE150" i="14"/>
  <c r="AD150" i="14"/>
  <c r="AB150" i="14"/>
  <c r="Y150" i="14"/>
  <c r="V150" i="14"/>
  <c r="W150" i="14" s="1"/>
  <c r="X150" i="14" s="1"/>
  <c r="U150" i="14"/>
  <c r="T150" i="14"/>
  <c r="R150" i="14"/>
  <c r="O150" i="14"/>
  <c r="L150" i="14" s="1"/>
  <c r="M150" i="14" s="1"/>
  <c r="Q150" i="14" s="1"/>
  <c r="N150" i="14"/>
  <c r="K150" i="14"/>
  <c r="J150" i="14"/>
  <c r="I150" i="14"/>
  <c r="D150" i="14"/>
  <c r="B150" i="14"/>
  <c r="A150" i="14"/>
  <c r="AE149" i="14"/>
  <c r="AD149" i="14"/>
  <c r="AB149" i="14"/>
  <c r="Y149" i="14"/>
  <c r="V149" i="14"/>
  <c r="U149" i="14"/>
  <c r="W149" i="14" s="1"/>
  <c r="X149" i="14" s="1"/>
  <c r="T149" i="14"/>
  <c r="R149" i="14"/>
  <c r="O149" i="14"/>
  <c r="N149" i="14"/>
  <c r="K149" i="14"/>
  <c r="J149" i="14"/>
  <c r="L149" i="14" s="1"/>
  <c r="M149" i="14" s="1"/>
  <c r="I149" i="14"/>
  <c r="D149" i="14"/>
  <c r="B149" i="14"/>
  <c r="A149" i="14"/>
  <c r="AE148" i="14"/>
  <c r="AD148" i="14"/>
  <c r="AB148" i="14"/>
  <c r="Y148" i="14"/>
  <c r="V148" i="14"/>
  <c r="U148" i="14"/>
  <c r="W148" i="14" s="1"/>
  <c r="X148" i="14" s="1"/>
  <c r="T148" i="14"/>
  <c r="R148" i="14"/>
  <c r="O148" i="14"/>
  <c r="N148" i="14"/>
  <c r="K148" i="14"/>
  <c r="J148" i="14"/>
  <c r="I148" i="14"/>
  <c r="D148" i="14"/>
  <c r="B148" i="14"/>
  <c r="A148" i="14"/>
  <c r="AE147" i="14"/>
  <c r="AD147" i="14"/>
  <c r="AB147" i="14"/>
  <c r="Y147" i="14"/>
  <c r="V147" i="14"/>
  <c r="U147" i="14"/>
  <c r="T147" i="14"/>
  <c r="R147" i="14"/>
  <c r="O147" i="14"/>
  <c r="N147" i="14"/>
  <c r="K147" i="14"/>
  <c r="J147" i="14"/>
  <c r="L147" i="14" s="1"/>
  <c r="M147" i="14" s="1"/>
  <c r="I147" i="14"/>
  <c r="D147" i="14"/>
  <c r="B147" i="14"/>
  <c r="A147" i="14"/>
  <c r="AE146" i="14"/>
  <c r="AD146" i="14"/>
  <c r="AB146" i="14"/>
  <c r="Y146" i="14"/>
  <c r="V146" i="14"/>
  <c r="U146" i="14"/>
  <c r="W146" i="14" s="1"/>
  <c r="X146" i="14" s="1"/>
  <c r="T146" i="14"/>
  <c r="R146" i="14"/>
  <c r="O146" i="14"/>
  <c r="N146" i="14"/>
  <c r="K146" i="14"/>
  <c r="J146" i="14"/>
  <c r="L146" i="14" s="1"/>
  <c r="M146" i="14" s="1"/>
  <c r="I146" i="14"/>
  <c r="D146" i="14"/>
  <c r="B146" i="14"/>
  <c r="A146" i="14"/>
  <c r="AE145" i="14"/>
  <c r="AD145" i="14"/>
  <c r="AB145" i="14"/>
  <c r="Y145" i="14"/>
  <c r="V145" i="14"/>
  <c r="U145" i="14"/>
  <c r="W145" i="14" s="1"/>
  <c r="X145" i="14" s="1"/>
  <c r="T145" i="14"/>
  <c r="R145" i="14"/>
  <c r="O145" i="14"/>
  <c r="N145" i="14"/>
  <c r="K145" i="14"/>
  <c r="J145" i="14"/>
  <c r="L145" i="14" s="1"/>
  <c r="M145" i="14" s="1"/>
  <c r="I145" i="14"/>
  <c r="D145" i="14"/>
  <c r="B145" i="14"/>
  <c r="A145" i="14"/>
  <c r="AE144" i="14"/>
  <c r="AD144" i="14"/>
  <c r="AB144" i="14"/>
  <c r="Y144" i="14"/>
  <c r="V144" i="14"/>
  <c r="W144" i="14" s="1"/>
  <c r="X144" i="14" s="1"/>
  <c r="AA144" i="14" s="1"/>
  <c r="U144" i="14"/>
  <c r="T144" i="14"/>
  <c r="R144" i="14"/>
  <c r="O144" i="14"/>
  <c r="N144" i="14"/>
  <c r="K144" i="14"/>
  <c r="J144" i="14"/>
  <c r="L144" i="14" s="1"/>
  <c r="M144" i="14" s="1"/>
  <c r="I144" i="14"/>
  <c r="D144" i="14"/>
  <c r="B144" i="14"/>
  <c r="A144" i="14"/>
  <c r="AE143" i="14"/>
  <c r="AD143" i="14"/>
  <c r="AB143" i="14"/>
  <c r="Y143" i="14"/>
  <c r="V143" i="14"/>
  <c r="U143" i="14"/>
  <c r="W143" i="14" s="1"/>
  <c r="X143" i="14" s="1"/>
  <c r="T143" i="14"/>
  <c r="R143" i="14"/>
  <c r="O143" i="14"/>
  <c r="N143" i="14"/>
  <c r="K143" i="14"/>
  <c r="J143" i="14"/>
  <c r="I143" i="14"/>
  <c r="D143" i="14"/>
  <c r="B143" i="14"/>
  <c r="A143" i="14"/>
  <c r="AE142" i="14"/>
  <c r="AD142" i="14"/>
  <c r="AB142" i="14"/>
  <c r="Y142" i="14"/>
  <c r="V142" i="14"/>
  <c r="U142" i="14"/>
  <c r="W142" i="14" s="1"/>
  <c r="X142" i="14" s="1"/>
  <c r="AA142" i="14" s="1"/>
  <c r="T142" i="14"/>
  <c r="R142" i="14"/>
  <c r="O142" i="14"/>
  <c r="N142" i="14"/>
  <c r="K142" i="14"/>
  <c r="J142" i="14"/>
  <c r="I142" i="14"/>
  <c r="D142" i="14"/>
  <c r="B142" i="14"/>
  <c r="A142" i="14"/>
  <c r="AE141" i="14"/>
  <c r="AD141" i="14"/>
  <c r="AB141" i="14"/>
  <c r="Y141" i="14"/>
  <c r="V141" i="14"/>
  <c r="U141" i="14"/>
  <c r="T141" i="14"/>
  <c r="R141" i="14"/>
  <c r="O141" i="14"/>
  <c r="N141" i="14"/>
  <c r="K141" i="14"/>
  <c r="J141" i="14"/>
  <c r="I141" i="14"/>
  <c r="D141" i="14"/>
  <c r="B141" i="14"/>
  <c r="A141" i="14"/>
  <c r="AE140" i="14"/>
  <c r="AD140" i="14"/>
  <c r="AB140" i="14"/>
  <c r="Y140" i="14"/>
  <c r="V140" i="14"/>
  <c r="U140" i="14"/>
  <c r="W140" i="14" s="1"/>
  <c r="X140" i="14" s="1"/>
  <c r="T140" i="14"/>
  <c r="R140" i="14"/>
  <c r="O140" i="14"/>
  <c r="N140" i="14"/>
  <c r="K140" i="14"/>
  <c r="J140" i="14"/>
  <c r="I140" i="14"/>
  <c r="D140" i="14"/>
  <c r="B140" i="14"/>
  <c r="A140" i="14"/>
  <c r="AE139" i="14"/>
  <c r="AD139" i="14"/>
  <c r="AB139" i="14"/>
  <c r="Y139" i="14"/>
  <c r="V139" i="14"/>
  <c r="U139" i="14"/>
  <c r="W139" i="14" s="1"/>
  <c r="X139" i="14" s="1"/>
  <c r="T139" i="14"/>
  <c r="R139" i="14"/>
  <c r="O139" i="14"/>
  <c r="N139" i="14"/>
  <c r="K139" i="14"/>
  <c r="J139" i="14"/>
  <c r="I139" i="14"/>
  <c r="D139" i="14"/>
  <c r="B139" i="14"/>
  <c r="A139" i="14"/>
  <c r="AE138" i="14"/>
  <c r="AD138" i="14"/>
  <c r="V138" i="14"/>
  <c r="U138" i="14"/>
  <c r="W138" i="14" s="1"/>
  <c r="T138" i="14"/>
  <c r="O138" i="14"/>
  <c r="I138" i="14"/>
  <c r="B138" i="14"/>
  <c r="A138" i="14"/>
  <c r="AE137" i="14"/>
  <c r="Y137" i="14" s="1"/>
  <c r="AD137" i="14"/>
  <c r="W137" i="14"/>
  <c r="V137" i="14"/>
  <c r="U137" i="14"/>
  <c r="T137" i="14"/>
  <c r="O137" i="14"/>
  <c r="N137" i="14"/>
  <c r="B137" i="14"/>
  <c r="A137" i="14"/>
  <c r="AE136" i="14"/>
  <c r="AD136" i="14"/>
  <c r="AB136" i="14"/>
  <c r="Y136" i="14"/>
  <c r="V136" i="14"/>
  <c r="W136" i="14" s="1"/>
  <c r="X136" i="14" s="1"/>
  <c r="AA136" i="14" s="1"/>
  <c r="U136" i="14"/>
  <c r="T136" i="14"/>
  <c r="R136" i="14"/>
  <c r="O136" i="14"/>
  <c r="N136" i="14"/>
  <c r="K136" i="14"/>
  <c r="J136" i="14"/>
  <c r="I136" i="14"/>
  <c r="D136" i="14"/>
  <c r="B136" i="14"/>
  <c r="A136" i="14"/>
  <c r="AE135" i="14"/>
  <c r="AD135" i="14"/>
  <c r="V135" i="14"/>
  <c r="U135" i="14"/>
  <c r="W135" i="14" s="1"/>
  <c r="T135" i="14"/>
  <c r="O135" i="14"/>
  <c r="B135" i="14"/>
  <c r="A135" i="14"/>
  <c r="AE134" i="14"/>
  <c r="AD134" i="14"/>
  <c r="Y134" i="14"/>
  <c r="V134" i="14"/>
  <c r="U134" i="14"/>
  <c r="T134" i="14"/>
  <c r="O134" i="14"/>
  <c r="N134" i="14"/>
  <c r="B134" i="14"/>
  <c r="A134" i="14"/>
  <c r="AE133" i="14"/>
  <c r="AD133" i="14"/>
  <c r="AB133" i="14"/>
  <c r="Y133" i="14"/>
  <c r="V133" i="14"/>
  <c r="U133" i="14"/>
  <c r="T133" i="14"/>
  <c r="R133" i="14"/>
  <c r="O133" i="14"/>
  <c r="N133" i="14"/>
  <c r="K133" i="14"/>
  <c r="J133" i="14"/>
  <c r="L133" i="14" s="1"/>
  <c r="M133" i="14" s="1"/>
  <c r="I133" i="14"/>
  <c r="D133" i="14"/>
  <c r="B133" i="14"/>
  <c r="A133" i="14"/>
  <c r="AE132" i="14"/>
  <c r="AD132" i="14"/>
  <c r="Y132" i="14"/>
  <c r="V132" i="14"/>
  <c r="U132" i="14"/>
  <c r="T132" i="14"/>
  <c r="O132" i="14"/>
  <c r="N132" i="14"/>
  <c r="B132" i="14"/>
  <c r="A132" i="14"/>
  <c r="AE131" i="14"/>
  <c r="AD131" i="14"/>
  <c r="AB131" i="14"/>
  <c r="Y131" i="14"/>
  <c r="V131" i="14"/>
  <c r="U131" i="14"/>
  <c r="W131" i="14" s="1"/>
  <c r="X131" i="14" s="1"/>
  <c r="T131" i="14"/>
  <c r="R131" i="14"/>
  <c r="O131" i="14"/>
  <c r="N131" i="14"/>
  <c r="B131" i="14"/>
  <c r="A131" i="14"/>
  <c r="AE130" i="14"/>
  <c r="AD130" i="14"/>
  <c r="AB130" i="14"/>
  <c r="Y130" i="14"/>
  <c r="V130" i="14"/>
  <c r="U130" i="14"/>
  <c r="T130" i="14"/>
  <c r="R130" i="14"/>
  <c r="O130" i="14"/>
  <c r="N130" i="14"/>
  <c r="B130" i="14"/>
  <c r="A130" i="14"/>
  <c r="AE129" i="14"/>
  <c r="AD129" i="14"/>
  <c r="Y129" i="14"/>
  <c r="V129" i="14"/>
  <c r="U129" i="14"/>
  <c r="T129" i="14"/>
  <c r="O129" i="14"/>
  <c r="N129" i="14"/>
  <c r="B129" i="14"/>
  <c r="A129" i="14"/>
  <c r="AE128" i="14"/>
  <c r="AD128" i="14"/>
  <c r="V128" i="14"/>
  <c r="U128" i="14"/>
  <c r="T128" i="14"/>
  <c r="O128" i="14"/>
  <c r="B128" i="14"/>
  <c r="A128" i="14"/>
  <c r="AE127" i="14"/>
  <c r="N127" i="14" s="1"/>
  <c r="AD127" i="14"/>
  <c r="Y127" i="14"/>
  <c r="V127" i="14"/>
  <c r="U127" i="14"/>
  <c r="T127" i="14"/>
  <c r="O127" i="14"/>
  <c r="B127" i="14"/>
  <c r="A127" i="14"/>
  <c r="AE126" i="14"/>
  <c r="AD126" i="14"/>
  <c r="V126" i="14"/>
  <c r="W126" i="14" s="1"/>
  <c r="U126" i="14"/>
  <c r="T126" i="14"/>
  <c r="O126" i="14"/>
  <c r="B126" i="14"/>
  <c r="A126" i="14"/>
  <c r="AE125" i="14"/>
  <c r="AB125" i="14" s="1"/>
  <c r="AD125" i="14"/>
  <c r="Y125" i="14"/>
  <c r="V125" i="14"/>
  <c r="U125" i="14"/>
  <c r="T125" i="14"/>
  <c r="O125" i="14"/>
  <c r="N125" i="14"/>
  <c r="B125" i="14"/>
  <c r="A125" i="14"/>
  <c r="AE124" i="14"/>
  <c r="AD124" i="14"/>
  <c r="Y124" i="14"/>
  <c r="V124" i="14"/>
  <c r="U124" i="14"/>
  <c r="W124" i="14" s="1"/>
  <c r="T124" i="14"/>
  <c r="O124" i="14"/>
  <c r="N124" i="14"/>
  <c r="B124" i="14"/>
  <c r="A124" i="14"/>
  <c r="AE123" i="14"/>
  <c r="AD123" i="14"/>
  <c r="Y123" i="14"/>
  <c r="V123" i="14"/>
  <c r="U123" i="14"/>
  <c r="W123" i="14" s="1"/>
  <c r="AB123" i="14" s="1"/>
  <c r="T123" i="14"/>
  <c r="O123" i="14"/>
  <c r="N123" i="14"/>
  <c r="B123" i="14"/>
  <c r="A123" i="14"/>
  <c r="AE122" i="14"/>
  <c r="AD122" i="14"/>
  <c r="AB122" i="14"/>
  <c r="Y122" i="14"/>
  <c r="V122" i="14"/>
  <c r="U122" i="14"/>
  <c r="W122" i="14" s="1"/>
  <c r="X122" i="14" s="1"/>
  <c r="T122" i="14"/>
  <c r="R122" i="14"/>
  <c r="O122" i="14"/>
  <c r="N122" i="14"/>
  <c r="K122" i="14"/>
  <c r="J122" i="14"/>
  <c r="L122" i="14" s="1"/>
  <c r="M122" i="14" s="1"/>
  <c r="I122" i="14"/>
  <c r="D122" i="14"/>
  <c r="B122" i="14"/>
  <c r="A122" i="14"/>
  <c r="AE121" i="14"/>
  <c r="AD121" i="14"/>
  <c r="V121" i="14"/>
  <c r="U121" i="14"/>
  <c r="W121" i="14" s="1"/>
  <c r="T121" i="14"/>
  <c r="O121" i="14"/>
  <c r="D121" i="14"/>
  <c r="B121" i="14"/>
  <c r="A121" i="14"/>
  <c r="AE120" i="14"/>
  <c r="W120" i="14"/>
  <c r="T120" i="14"/>
  <c r="N120" i="14"/>
  <c r="K120" i="14"/>
  <c r="K124" i="14" s="1"/>
  <c r="J120" i="14"/>
  <c r="J138" i="14" s="1"/>
  <c r="L138" i="14" s="1"/>
  <c r="R138" i="14" s="1"/>
  <c r="I120" i="14"/>
  <c r="I134" i="14" s="1"/>
  <c r="AE117" i="14"/>
  <c r="AD117" i="14"/>
  <c r="AB117" i="14"/>
  <c r="Y117" i="14"/>
  <c r="V117" i="14"/>
  <c r="U117" i="14"/>
  <c r="T117" i="14"/>
  <c r="R117" i="14"/>
  <c r="O117" i="14"/>
  <c r="N117" i="14"/>
  <c r="K117" i="14"/>
  <c r="J117" i="14"/>
  <c r="L117" i="14" s="1"/>
  <c r="M117" i="14" s="1"/>
  <c r="Q117" i="14" s="1"/>
  <c r="I117" i="14"/>
  <c r="D117" i="14"/>
  <c r="B117" i="14"/>
  <c r="A117" i="14"/>
  <c r="AE116" i="14"/>
  <c r="AD116" i="14"/>
  <c r="AB116" i="14"/>
  <c r="Y116" i="14"/>
  <c r="V116" i="14"/>
  <c r="U116" i="14"/>
  <c r="W116" i="14" s="1"/>
  <c r="X116" i="14" s="1"/>
  <c r="T116" i="14"/>
  <c r="R116" i="14"/>
  <c r="O116" i="14"/>
  <c r="N116" i="14"/>
  <c r="K116" i="14"/>
  <c r="J116" i="14"/>
  <c r="L116" i="14" s="1"/>
  <c r="M116" i="14" s="1"/>
  <c r="I116" i="14"/>
  <c r="D116" i="14"/>
  <c r="B116" i="14"/>
  <c r="A116" i="14"/>
  <c r="AE115" i="14"/>
  <c r="AD115" i="14"/>
  <c r="AB115" i="14"/>
  <c r="Y115" i="14"/>
  <c r="V115" i="14"/>
  <c r="U115" i="14"/>
  <c r="T115" i="14"/>
  <c r="R115" i="14"/>
  <c r="O115" i="14"/>
  <c r="N115" i="14"/>
  <c r="K115" i="14"/>
  <c r="J115" i="14"/>
  <c r="L115" i="14" s="1"/>
  <c r="M115" i="14" s="1"/>
  <c r="Q115" i="14" s="1"/>
  <c r="I115" i="14"/>
  <c r="D115" i="14"/>
  <c r="B115" i="14"/>
  <c r="A115" i="14"/>
  <c r="AE114" i="14"/>
  <c r="AD114" i="14"/>
  <c r="AB114" i="14"/>
  <c r="Y114" i="14"/>
  <c r="V114" i="14"/>
  <c r="U114" i="14"/>
  <c r="W114" i="14" s="1"/>
  <c r="X114" i="14" s="1"/>
  <c r="Z114" i="14" s="1"/>
  <c r="T114" i="14"/>
  <c r="R114" i="14"/>
  <c r="O114" i="14"/>
  <c r="N114" i="14"/>
  <c r="K114" i="14"/>
  <c r="J114" i="14"/>
  <c r="L114" i="14" s="1"/>
  <c r="M114" i="14" s="1"/>
  <c r="I114" i="14"/>
  <c r="D114" i="14"/>
  <c r="B114" i="14"/>
  <c r="A114" i="14"/>
  <c r="AE113" i="14"/>
  <c r="AD113" i="14"/>
  <c r="AB113" i="14"/>
  <c r="Y113" i="14"/>
  <c r="V113" i="14"/>
  <c r="U113" i="14"/>
  <c r="W113" i="14" s="1"/>
  <c r="X113" i="14" s="1"/>
  <c r="AA113" i="14" s="1"/>
  <c r="T113" i="14"/>
  <c r="R113" i="14"/>
  <c r="O113" i="14"/>
  <c r="N113" i="14"/>
  <c r="K113" i="14"/>
  <c r="J113" i="14"/>
  <c r="L113" i="14" s="1"/>
  <c r="M113" i="14" s="1"/>
  <c r="I113" i="14"/>
  <c r="D113" i="14"/>
  <c r="B113" i="14"/>
  <c r="A113" i="14"/>
  <c r="AE112" i="14"/>
  <c r="AD112" i="14"/>
  <c r="AB112" i="14"/>
  <c r="Y112" i="14"/>
  <c r="V112" i="14"/>
  <c r="U112" i="14"/>
  <c r="T112" i="14"/>
  <c r="R112" i="14"/>
  <c r="O112" i="14"/>
  <c r="N112" i="14"/>
  <c r="K112" i="14"/>
  <c r="J112" i="14"/>
  <c r="L112" i="14" s="1"/>
  <c r="M112" i="14" s="1"/>
  <c r="Q112" i="14" s="1"/>
  <c r="I112" i="14"/>
  <c r="D112" i="14"/>
  <c r="B112" i="14"/>
  <c r="A112" i="14"/>
  <c r="AE111" i="14"/>
  <c r="AD111" i="14"/>
  <c r="AB111" i="14"/>
  <c r="Y111" i="14"/>
  <c r="V111" i="14"/>
  <c r="U111" i="14"/>
  <c r="W111" i="14" s="1"/>
  <c r="X111" i="14" s="1"/>
  <c r="T111" i="14"/>
  <c r="R111" i="14"/>
  <c r="O111" i="14"/>
  <c r="N111" i="14"/>
  <c r="K111" i="14"/>
  <c r="J111" i="14"/>
  <c r="L111" i="14" s="1"/>
  <c r="M111" i="14" s="1"/>
  <c r="I111" i="14"/>
  <c r="D111" i="14"/>
  <c r="B111" i="14"/>
  <c r="A111" i="14"/>
  <c r="AE110" i="14"/>
  <c r="AD110" i="14"/>
  <c r="AB110" i="14"/>
  <c r="Y110" i="14"/>
  <c r="V110" i="14"/>
  <c r="U110" i="14"/>
  <c r="W110" i="14" s="1"/>
  <c r="X110" i="14" s="1"/>
  <c r="T110" i="14"/>
  <c r="R110" i="14"/>
  <c r="O110" i="14"/>
  <c r="N110" i="14"/>
  <c r="K110" i="14"/>
  <c r="J110" i="14"/>
  <c r="L110" i="14" s="1"/>
  <c r="M110" i="14" s="1"/>
  <c r="I110" i="14"/>
  <c r="D110" i="14"/>
  <c r="B110" i="14"/>
  <c r="A110" i="14"/>
  <c r="AE109" i="14"/>
  <c r="AD109" i="14"/>
  <c r="AB109" i="14"/>
  <c r="Y109" i="14"/>
  <c r="V109" i="14"/>
  <c r="U109" i="14"/>
  <c r="W109" i="14" s="1"/>
  <c r="X109" i="14" s="1"/>
  <c r="T109" i="14"/>
  <c r="R109" i="14"/>
  <c r="O109" i="14"/>
  <c r="N109" i="14"/>
  <c r="K109" i="14"/>
  <c r="J109" i="14"/>
  <c r="I109" i="14"/>
  <c r="D109" i="14"/>
  <c r="B109" i="14"/>
  <c r="A109" i="14"/>
  <c r="AE108" i="14"/>
  <c r="AD108" i="14"/>
  <c r="AB108" i="14"/>
  <c r="Y108" i="14"/>
  <c r="V108" i="14"/>
  <c r="U108" i="14"/>
  <c r="W108" i="14" s="1"/>
  <c r="X108" i="14" s="1"/>
  <c r="T108" i="14"/>
  <c r="R108" i="14"/>
  <c r="O108" i="14"/>
  <c r="N108" i="14"/>
  <c r="K108" i="14"/>
  <c r="J108" i="14"/>
  <c r="L108" i="14" s="1"/>
  <c r="M108" i="14" s="1"/>
  <c r="P108" i="14" s="1"/>
  <c r="I108" i="14"/>
  <c r="D108" i="14"/>
  <c r="B108" i="14"/>
  <c r="A108" i="14"/>
  <c r="AE107" i="14"/>
  <c r="AD107" i="14"/>
  <c r="AB107" i="14"/>
  <c r="Y107" i="14"/>
  <c r="V107" i="14"/>
  <c r="U107" i="14"/>
  <c r="T107" i="14"/>
  <c r="R107" i="14"/>
  <c r="O107" i="14"/>
  <c r="N107" i="14"/>
  <c r="K107" i="14"/>
  <c r="J107" i="14"/>
  <c r="I107" i="14"/>
  <c r="D107" i="14"/>
  <c r="B107" i="14"/>
  <c r="A107" i="14"/>
  <c r="AE106" i="14"/>
  <c r="AD106" i="14"/>
  <c r="AB106" i="14"/>
  <c r="Y106" i="14"/>
  <c r="V106" i="14"/>
  <c r="U106" i="14"/>
  <c r="W106" i="14" s="1"/>
  <c r="X106" i="14" s="1"/>
  <c r="T106" i="14"/>
  <c r="R106" i="14"/>
  <c r="O106" i="14"/>
  <c r="N106" i="14"/>
  <c r="K106" i="14"/>
  <c r="J106" i="14"/>
  <c r="L106" i="14" s="1"/>
  <c r="M106" i="14" s="1"/>
  <c r="I106" i="14"/>
  <c r="D106" i="14"/>
  <c r="B106" i="14"/>
  <c r="A106" i="14"/>
  <c r="AE105" i="14"/>
  <c r="AD105" i="14"/>
  <c r="AB105" i="14"/>
  <c r="Y105" i="14"/>
  <c r="V105" i="14"/>
  <c r="U105" i="14"/>
  <c r="T105" i="14"/>
  <c r="R105" i="14"/>
  <c r="O105" i="14"/>
  <c r="N105" i="14"/>
  <c r="K105" i="14"/>
  <c r="J105" i="14"/>
  <c r="I105" i="14"/>
  <c r="D105" i="14"/>
  <c r="B105" i="14"/>
  <c r="A105" i="14"/>
  <c r="AE104" i="14"/>
  <c r="AD104" i="14"/>
  <c r="AB104" i="14"/>
  <c r="Y104" i="14"/>
  <c r="V104" i="14"/>
  <c r="U104" i="14"/>
  <c r="W104" i="14" s="1"/>
  <c r="X104" i="14" s="1"/>
  <c r="T104" i="14"/>
  <c r="R104" i="14"/>
  <c r="O104" i="14"/>
  <c r="N104" i="14"/>
  <c r="K104" i="14"/>
  <c r="J104" i="14"/>
  <c r="I104" i="14"/>
  <c r="D104" i="14"/>
  <c r="B104" i="14"/>
  <c r="A104" i="14"/>
  <c r="AE103" i="14"/>
  <c r="AD103" i="14"/>
  <c r="AB103" i="14"/>
  <c r="Y103" i="14"/>
  <c r="V103" i="14"/>
  <c r="U103" i="14"/>
  <c r="T103" i="14"/>
  <c r="R103" i="14"/>
  <c r="O103" i="14"/>
  <c r="N103" i="14"/>
  <c r="K103" i="14"/>
  <c r="J103" i="14"/>
  <c r="L103" i="14" s="1"/>
  <c r="M103" i="14" s="1"/>
  <c r="I103" i="14"/>
  <c r="D103" i="14"/>
  <c r="B103" i="14"/>
  <c r="A103" i="14"/>
  <c r="AE102" i="14"/>
  <c r="AD102" i="14"/>
  <c r="AB102" i="14"/>
  <c r="Y102" i="14"/>
  <c r="V102" i="14"/>
  <c r="U102" i="14"/>
  <c r="W102" i="14" s="1"/>
  <c r="X102" i="14" s="1"/>
  <c r="T102" i="14"/>
  <c r="R102" i="14"/>
  <c r="O102" i="14"/>
  <c r="N102" i="14"/>
  <c r="K102" i="14"/>
  <c r="J102" i="14"/>
  <c r="L102" i="14" s="1"/>
  <c r="M102" i="14" s="1"/>
  <c r="I102" i="14"/>
  <c r="D102" i="14"/>
  <c r="B102" i="14"/>
  <c r="A102" i="14"/>
  <c r="AE101" i="14"/>
  <c r="AD101" i="14"/>
  <c r="AB101" i="14"/>
  <c r="Y101" i="14"/>
  <c r="V101" i="14"/>
  <c r="U101" i="14"/>
  <c r="T101" i="14"/>
  <c r="R101" i="14"/>
  <c r="O101" i="14"/>
  <c r="N101" i="14"/>
  <c r="K101" i="14"/>
  <c r="J101" i="14"/>
  <c r="L101" i="14" s="1"/>
  <c r="M101" i="14" s="1"/>
  <c r="P101" i="14" s="1"/>
  <c r="I101" i="14"/>
  <c r="D101" i="14"/>
  <c r="B101" i="14"/>
  <c r="A101" i="14"/>
  <c r="AE100" i="14"/>
  <c r="AD100" i="14"/>
  <c r="AB100" i="14"/>
  <c r="Y100" i="14"/>
  <c r="V100" i="14"/>
  <c r="U100" i="14"/>
  <c r="W100" i="14" s="1"/>
  <c r="X100" i="14" s="1"/>
  <c r="Z100" i="14" s="1"/>
  <c r="T100" i="14"/>
  <c r="R100" i="14"/>
  <c r="O100" i="14"/>
  <c r="N100" i="14"/>
  <c r="K100" i="14"/>
  <c r="J100" i="14"/>
  <c r="L100" i="14" s="1"/>
  <c r="M100" i="14" s="1"/>
  <c r="I100" i="14"/>
  <c r="D100" i="14"/>
  <c r="B100" i="14"/>
  <c r="A100" i="14"/>
  <c r="AE99" i="14"/>
  <c r="AD99" i="14"/>
  <c r="AB99" i="14"/>
  <c r="Y99" i="14"/>
  <c r="V99" i="14"/>
  <c r="U99" i="14"/>
  <c r="T99" i="14"/>
  <c r="R99" i="14"/>
  <c r="O99" i="14"/>
  <c r="N99" i="14"/>
  <c r="K99" i="14"/>
  <c r="J99" i="14"/>
  <c r="I99" i="14"/>
  <c r="D99" i="14"/>
  <c r="B99" i="14"/>
  <c r="A99" i="14"/>
  <c r="AE98" i="14"/>
  <c r="N98" i="14" s="1"/>
  <c r="AD98" i="14"/>
  <c r="AB98" i="14"/>
  <c r="Y98" i="14"/>
  <c r="W98" i="14"/>
  <c r="X98" i="14" s="1"/>
  <c r="Z98" i="14" s="1"/>
  <c r="V98" i="14"/>
  <c r="U98" i="14"/>
  <c r="T98" i="14"/>
  <c r="O98" i="14"/>
  <c r="B98" i="14"/>
  <c r="A98" i="14"/>
  <c r="AE97" i="14"/>
  <c r="AD97" i="14"/>
  <c r="V97" i="14"/>
  <c r="U97" i="14"/>
  <c r="T97" i="14"/>
  <c r="O97" i="14"/>
  <c r="B97" i="14"/>
  <c r="A97" i="14"/>
  <c r="AE96" i="14"/>
  <c r="AD96" i="14"/>
  <c r="AB96" i="14"/>
  <c r="Y96" i="14"/>
  <c r="V96" i="14"/>
  <c r="U96" i="14"/>
  <c r="W96" i="14" s="1"/>
  <c r="X96" i="14" s="1"/>
  <c r="T96" i="14"/>
  <c r="R96" i="14"/>
  <c r="O96" i="14"/>
  <c r="N96" i="14"/>
  <c r="K96" i="14"/>
  <c r="J96" i="14"/>
  <c r="L96" i="14" s="1"/>
  <c r="M96" i="14" s="1"/>
  <c r="I96" i="14"/>
  <c r="D96" i="14"/>
  <c r="B96" i="14"/>
  <c r="A96" i="14"/>
  <c r="AE95" i="14"/>
  <c r="Y95" i="14" s="1"/>
  <c r="AD95" i="14"/>
  <c r="AB95" i="14"/>
  <c r="V95" i="14"/>
  <c r="U95" i="14"/>
  <c r="T95" i="14"/>
  <c r="O95" i="14"/>
  <c r="N95" i="14"/>
  <c r="B95" i="14"/>
  <c r="A95" i="14"/>
  <c r="AE94" i="14"/>
  <c r="AD94" i="14"/>
  <c r="AB94" i="14"/>
  <c r="Y94" i="14"/>
  <c r="V94" i="14"/>
  <c r="U94" i="14"/>
  <c r="T94" i="14"/>
  <c r="R94" i="14"/>
  <c r="O94" i="14"/>
  <c r="N94" i="14"/>
  <c r="B94" i="14"/>
  <c r="A94" i="14"/>
  <c r="AE93" i="14"/>
  <c r="AD93" i="14"/>
  <c r="AB93" i="14"/>
  <c r="Y93" i="14"/>
  <c r="V93" i="14"/>
  <c r="U93" i="14"/>
  <c r="T93" i="14"/>
  <c r="R93" i="14"/>
  <c r="O93" i="14"/>
  <c r="N93" i="14"/>
  <c r="K93" i="14"/>
  <c r="I93" i="14"/>
  <c r="B93" i="14"/>
  <c r="A93" i="14"/>
  <c r="AE92" i="14"/>
  <c r="AD92" i="14"/>
  <c r="V92" i="14"/>
  <c r="U92" i="14"/>
  <c r="W92" i="14" s="1"/>
  <c r="T92" i="14"/>
  <c r="O92" i="14"/>
  <c r="K92" i="14"/>
  <c r="B92" i="14"/>
  <c r="A92" i="14"/>
  <c r="AE91" i="14"/>
  <c r="AD91" i="14"/>
  <c r="V91" i="14"/>
  <c r="U91" i="14"/>
  <c r="W91" i="14" s="1"/>
  <c r="T91" i="14"/>
  <c r="O91" i="14"/>
  <c r="B91" i="14"/>
  <c r="A91" i="14"/>
  <c r="AE90" i="14"/>
  <c r="AD90" i="14"/>
  <c r="AB90" i="14"/>
  <c r="Y90" i="14"/>
  <c r="V90" i="14"/>
  <c r="U90" i="14"/>
  <c r="W90" i="14" s="1"/>
  <c r="X90" i="14" s="1"/>
  <c r="Z90" i="14" s="1"/>
  <c r="T90" i="14"/>
  <c r="R90" i="14"/>
  <c r="O90" i="14"/>
  <c r="N90" i="14"/>
  <c r="B90" i="14"/>
  <c r="A90" i="14"/>
  <c r="AE89" i="14"/>
  <c r="AD89" i="14"/>
  <c r="AB89" i="14"/>
  <c r="Y89" i="14"/>
  <c r="V89" i="14"/>
  <c r="U89" i="14"/>
  <c r="T89" i="14"/>
  <c r="O89" i="14"/>
  <c r="N89" i="14"/>
  <c r="K89" i="14"/>
  <c r="J89" i="14"/>
  <c r="I89" i="14"/>
  <c r="B89" i="14"/>
  <c r="A89" i="14"/>
  <c r="AE88" i="14"/>
  <c r="AD88" i="14"/>
  <c r="V88" i="14"/>
  <c r="U88" i="14"/>
  <c r="T88" i="14"/>
  <c r="O88" i="14"/>
  <c r="K88" i="14"/>
  <c r="J88" i="14"/>
  <c r="L88" i="14" s="1"/>
  <c r="I88" i="14"/>
  <c r="B88" i="14"/>
  <c r="A88" i="14"/>
  <c r="AE87" i="14"/>
  <c r="AD87" i="14"/>
  <c r="Y87" i="14"/>
  <c r="V87" i="14"/>
  <c r="U87" i="14"/>
  <c r="T87" i="14"/>
  <c r="O87" i="14"/>
  <c r="N87" i="14"/>
  <c r="K87" i="14"/>
  <c r="B87" i="14"/>
  <c r="A87" i="14"/>
  <c r="AE86" i="14"/>
  <c r="N86" i="14" s="1"/>
  <c r="AD86" i="14"/>
  <c r="Y86" i="14"/>
  <c r="V86" i="14"/>
  <c r="U86" i="14"/>
  <c r="W86" i="14" s="1"/>
  <c r="AB86" i="14" s="1"/>
  <c r="T86" i="14"/>
  <c r="O86" i="14"/>
  <c r="B86" i="14"/>
  <c r="A86" i="14"/>
  <c r="AE85" i="14"/>
  <c r="N85" i="14" s="1"/>
  <c r="AD85" i="14"/>
  <c r="Y85" i="14"/>
  <c r="V85" i="14"/>
  <c r="U85" i="14"/>
  <c r="T85" i="14"/>
  <c r="O85" i="14"/>
  <c r="B85" i="14"/>
  <c r="A85" i="14"/>
  <c r="AE84" i="14"/>
  <c r="AD84" i="14"/>
  <c r="AB84" i="14"/>
  <c r="V84" i="14"/>
  <c r="U84" i="14"/>
  <c r="W84" i="14" s="1"/>
  <c r="T84" i="14"/>
  <c r="O84" i="14"/>
  <c r="D84" i="14"/>
  <c r="B84" i="14"/>
  <c r="A84" i="14"/>
  <c r="AE83" i="14"/>
  <c r="Y83" i="14" s="1"/>
  <c r="X83" i="14"/>
  <c r="W83" i="14"/>
  <c r="T83" i="14"/>
  <c r="N83" i="14"/>
  <c r="L83" i="14"/>
  <c r="M83" i="14" s="1"/>
  <c r="Q83" i="14" s="1"/>
  <c r="K83" i="14"/>
  <c r="K84" i="14" s="1"/>
  <c r="J83" i="14"/>
  <c r="J93" i="14" s="1"/>
  <c r="I83" i="14"/>
  <c r="I91" i="14" s="1"/>
  <c r="AE80" i="14"/>
  <c r="AD80" i="14"/>
  <c r="AB80" i="14"/>
  <c r="Y80" i="14"/>
  <c r="V80" i="14"/>
  <c r="U80" i="14"/>
  <c r="T80" i="14"/>
  <c r="R80" i="14"/>
  <c r="O80" i="14"/>
  <c r="N80" i="14"/>
  <c r="K80" i="14"/>
  <c r="J80" i="14"/>
  <c r="I80" i="14"/>
  <c r="D80" i="14"/>
  <c r="B80" i="14"/>
  <c r="A80" i="14"/>
  <c r="AE79" i="14"/>
  <c r="AD79" i="14"/>
  <c r="AB79" i="14"/>
  <c r="Y79" i="14"/>
  <c r="V79" i="14"/>
  <c r="W79" i="14" s="1"/>
  <c r="X79" i="14" s="1"/>
  <c r="U79" i="14"/>
  <c r="T79" i="14"/>
  <c r="R79" i="14"/>
  <c r="O79" i="14"/>
  <c r="N79" i="14"/>
  <c r="K79" i="14"/>
  <c r="J79" i="14"/>
  <c r="L79" i="14" s="1"/>
  <c r="M79" i="14" s="1"/>
  <c r="I79" i="14"/>
  <c r="D79" i="14"/>
  <c r="B79" i="14"/>
  <c r="A79" i="14"/>
  <c r="AE78" i="14"/>
  <c r="AD78" i="14"/>
  <c r="AB78" i="14"/>
  <c r="Y78" i="14"/>
  <c r="V78" i="14"/>
  <c r="U78" i="14"/>
  <c r="T78" i="14"/>
  <c r="R78" i="14"/>
  <c r="O78" i="14"/>
  <c r="N78" i="14"/>
  <c r="K78" i="14"/>
  <c r="J78" i="14"/>
  <c r="I78" i="14"/>
  <c r="D78" i="14"/>
  <c r="B78" i="14"/>
  <c r="A78" i="14"/>
  <c r="AE77" i="14"/>
  <c r="AD77" i="14"/>
  <c r="AB77" i="14"/>
  <c r="Y77" i="14"/>
  <c r="W77" i="14"/>
  <c r="X77" i="14" s="1"/>
  <c r="AA77" i="14" s="1"/>
  <c r="V77" i="14"/>
  <c r="U77" i="14"/>
  <c r="T77" i="14"/>
  <c r="R77" i="14"/>
  <c r="O77" i="14"/>
  <c r="N77" i="14"/>
  <c r="K77" i="14"/>
  <c r="J77" i="14"/>
  <c r="L77" i="14" s="1"/>
  <c r="M77" i="14" s="1"/>
  <c r="I77" i="14"/>
  <c r="D77" i="14"/>
  <c r="B77" i="14"/>
  <c r="A77" i="14"/>
  <c r="AE76" i="14"/>
  <c r="AD76" i="14"/>
  <c r="AB76" i="14"/>
  <c r="Y76" i="14"/>
  <c r="V76" i="14"/>
  <c r="U76" i="14"/>
  <c r="W76" i="14" s="1"/>
  <c r="X76" i="14" s="1"/>
  <c r="T76" i="14"/>
  <c r="R76" i="14"/>
  <c r="O76" i="14"/>
  <c r="N76" i="14"/>
  <c r="K76" i="14"/>
  <c r="J76" i="14"/>
  <c r="L76" i="14" s="1"/>
  <c r="M76" i="14" s="1"/>
  <c r="Q76" i="14" s="1"/>
  <c r="I76" i="14"/>
  <c r="D76" i="14"/>
  <c r="B76" i="14"/>
  <c r="A76" i="14"/>
  <c r="AE75" i="14"/>
  <c r="AD75" i="14"/>
  <c r="AB75" i="14"/>
  <c r="Y75" i="14"/>
  <c r="V75" i="14"/>
  <c r="U75" i="14"/>
  <c r="W75" i="14" s="1"/>
  <c r="X75" i="14" s="1"/>
  <c r="T75" i="14"/>
  <c r="R75" i="14"/>
  <c r="O75" i="14"/>
  <c r="N75" i="14"/>
  <c r="K75" i="14"/>
  <c r="J75" i="14"/>
  <c r="I75" i="14"/>
  <c r="D75" i="14"/>
  <c r="B75" i="14"/>
  <c r="A75" i="14"/>
  <c r="AE74" i="14"/>
  <c r="AD74" i="14"/>
  <c r="AB74" i="14"/>
  <c r="Y74" i="14"/>
  <c r="V74" i="14"/>
  <c r="U74" i="14"/>
  <c r="W74" i="14" s="1"/>
  <c r="X74" i="14" s="1"/>
  <c r="T74" i="14"/>
  <c r="R74" i="14"/>
  <c r="O74" i="14"/>
  <c r="N74" i="14"/>
  <c r="K74" i="14"/>
  <c r="J74" i="14"/>
  <c r="L74" i="14" s="1"/>
  <c r="M74" i="14" s="1"/>
  <c r="I74" i="14"/>
  <c r="D74" i="14"/>
  <c r="B74" i="14"/>
  <c r="A74" i="14"/>
  <c r="AE73" i="14"/>
  <c r="AD73" i="14"/>
  <c r="AB73" i="14"/>
  <c r="Y73" i="14"/>
  <c r="V73" i="14"/>
  <c r="U73" i="14"/>
  <c r="W73" i="14" s="1"/>
  <c r="X73" i="14" s="1"/>
  <c r="Z73" i="14" s="1"/>
  <c r="T73" i="14"/>
  <c r="R73" i="14"/>
  <c r="O73" i="14"/>
  <c r="N73" i="14"/>
  <c r="K73" i="14"/>
  <c r="J73" i="14"/>
  <c r="L73" i="14" s="1"/>
  <c r="M73" i="14" s="1"/>
  <c r="I73" i="14"/>
  <c r="D73" i="14"/>
  <c r="B73" i="14"/>
  <c r="A73" i="14"/>
  <c r="AE72" i="14"/>
  <c r="AD72" i="14"/>
  <c r="AB72" i="14"/>
  <c r="Y72" i="14"/>
  <c r="V72" i="14"/>
  <c r="U72" i="14"/>
  <c r="W72" i="14" s="1"/>
  <c r="X72" i="14" s="1"/>
  <c r="T72" i="14"/>
  <c r="R72" i="14"/>
  <c r="O72" i="14"/>
  <c r="N72" i="14"/>
  <c r="K72" i="14"/>
  <c r="J72" i="14"/>
  <c r="I72" i="14"/>
  <c r="D72" i="14"/>
  <c r="B72" i="14"/>
  <c r="A72" i="14"/>
  <c r="AE71" i="14"/>
  <c r="AD71" i="14"/>
  <c r="AB71" i="14"/>
  <c r="Y71" i="14"/>
  <c r="V71" i="14"/>
  <c r="U71" i="14"/>
  <c r="W71" i="14" s="1"/>
  <c r="X71" i="14" s="1"/>
  <c r="T71" i="14"/>
  <c r="R71" i="14"/>
  <c r="O71" i="14"/>
  <c r="N71" i="14"/>
  <c r="K71" i="14"/>
  <c r="J71" i="14"/>
  <c r="I71" i="14"/>
  <c r="D71" i="14"/>
  <c r="B71" i="14"/>
  <c r="A71" i="14"/>
  <c r="AE70" i="14"/>
  <c r="AD70" i="14"/>
  <c r="AB70" i="14"/>
  <c r="Y70" i="14"/>
  <c r="V70" i="14"/>
  <c r="U70" i="14"/>
  <c r="T70" i="14"/>
  <c r="R70" i="14"/>
  <c r="O70" i="14"/>
  <c r="N70" i="14"/>
  <c r="K70" i="14"/>
  <c r="J70" i="14"/>
  <c r="I70" i="14"/>
  <c r="D70" i="14"/>
  <c r="B70" i="14"/>
  <c r="A70" i="14"/>
  <c r="AE69" i="14"/>
  <c r="AD69" i="14"/>
  <c r="AB69" i="14"/>
  <c r="Y69" i="14"/>
  <c r="V69" i="14"/>
  <c r="U69" i="14"/>
  <c r="W69" i="14" s="1"/>
  <c r="X69" i="14" s="1"/>
  <c r="T69" i="14"/>
  <c r="R69" i="14"/>
  <c r="O69" i="14"/>
  <c r="N69" i="14"/>
  <c r="K69" i="14"/>
  <c r="J69" i="14"/>
  <c r="I69" i="14"/>
  <c r="D69" i="14"/>
  <c r="B69" i="14"/>
  <c r="A69" i="14"/>
  <c r="AE68" i="14"/>
  <c r="AD68" i="14"/>
  <c r="AB68" i="14"/>
  <c r="Y68" i="14"/>
  <c r="V68" i="14"/>
  <c r="U68" i="14"/>
  <c r="W68" i="14" s="1"/>
  <c r="X68" i="14" s="1"/>
  <c r="T68" i="14"/>
  <c r="O68" i="14"/>
  <c r="N68" i="14"/>
  <c r="I68" i="14"/>
  <c r="B68" i="14"/>
  <c r="A68" i="14"/>
  <c r="AE67" i="14"/>
  <c r="AD67" i="14"/>
  <c r="V67" i="14"/>
  <c r="U67" i="14"/>
  <c r="W67" i="14" s="1"/>
  <c r="T67" i="14"/>
  <c r="O67" i="14"/>
  <c r="I67" i="14"/>
  <c r="B67" i="14"/>
  <c r="A67" i="14"/>
  <c r="AE66" i="14"/>
  <c r="AD66" i="14"/>
  <c r="Y66" i="14"/>
  <c r="V66" i="14"/>
  <c r="U66" i="14"/>
  <c r="T66" i="14"/>
  <c r="O66" i="14"/>
  <c r="N66" i="14"/>
  <c r="I66" i="14"/>
  <c r="B66" i="14"/>
  <c r="A66" i="14"/>
  <c r="AE65" i="14"/>
  <c r="N65" i="14" s="1"/>
  <c r="AD65" i="14"/>
  <c r="AB65" i="14"/>
  <c r="Y65" i="14"/>
  <c r="V65" i="14"/>
  <c r="U65" i="14"/>
  <c r="W65" i="14" s="1"/>
  <c r="X65" i="14" s="1"/>
  <c r="AA65" i="14" s="1"/>
  <c r="T65" i="14"/>
  <c r="O65" i="14"/>
  <c r="I65" i="14"/>
  <c r="B65" i="14"/>
  <c r="A65" i="14"/>
  <c r="AE64" i="14"/>
  <c r="AD64" i="14"/>
  <c r="Y64" i="14"/>
  <c r="V64" i="14"/>
  <c r="U64" i="14"/>
  <c r="W64" i="14" s="1"/>
  <c r="T64" i="14"/>
  <c r="O64" i="14"/>
  <c r="N64" i="14"/>
  <c r="B64" i="14"/>
  <c r="A64" i="14"/>
  <c r="AE63" i="14"/>
  <c r="AD63" i="14"/>
  <c r="AB63" i="14"/>
  <c r="Y63" i="14"/>
  <c r="V63" i="14"/>
  <c r="U63" i="14"/>
  <c r="W63" i="14" s="1"/>
  <c r="X63" i="14" s="1"/>
  <c r="Z63" i="14" s="1"/>
  <c r="T63" i="14"/>
  <c r="R63" i="14"/>
  <c r="O63" i="14"/>
  <c r="N63" i="14"/>
  <c r="K63" i="14"/>
  <c r="J63" i="14"/>
  <c r="L63" i="14" s="1"/>
  <c r="M63" i="14" s="1"/>
  <c r="P63" i="14" s="1"/>
  <c r="I63" i="14"/>
  <c r="D63" i="14"/>
  <c r="B63" i="14"/>
  <c r="A63" i="14"/>
  <c r="AE62" i="14"/>
  <c r="AD62" i="14"/>
  <c r="AB62" i="14"/>
  <c r="Y62" i="14"/>
  <c r="V62" i="14"/>
  <c r="U62" i="14"/>
  <c r="T62" i="14"/>
  <c r="R62" i="14"/>
  <c r="O62" i="14"/>
  <c r="N62" i="14"/>
  <c r="B62" i="14"/>
  <c r="A62" i="14"/>
  <c r="AE61" i="14"/>
  <c r="AD61" i="14"/>
  <c r="AB61" i="14"/>
  <c r="Y61" i="14"/>
  <c r="W61" i="14"/>
  <c r="X61" i="14" s="1"/>
  <c r="V61" i="14"/>
  <c r="U61" i="14"/>
  <c r="T61" i="14"/>
  <c r="O61" i="14"/>
  <c r="N61" i="14"/>
  <c r="B61" i="14"/>
  <c r="A61" i="14"/>
  <c r="AE60" i="14"/>
  <c r="AD60" i="14"/>
  <c r="AB60" i="14"/>
  <c r="Y60" i="14"/>
  <c r="W60" i="14"/>
  <c r="X60" i="14" s="1"/>
  <c r="V60" i="14"/>
  <c r="U60" i="14"/>
  <c r="T60" i="14"/>
  <c r="O60" i="14"/>
  <c r="N60" i="14"/>
  <c r="K60" i="14"/>
  <c r="B60" i="14"/>
  <c r="A60" i="14"/>
  <c r="AE59" i="14"/>
  <c r="AD59" i="14"/>
  <c r="AB59" i="14"/>
  <c r="V59" i="14"/>
  <c r="U59" i="14"/>
  <c r="W59" i="14" s="1"/>
  <c r="T59" i="14"/>
  <c r="O59" i="14"/>
  <c r="I59" i="14"/>
  <c r="B59" i="14"/>
  <c r="A59" i="14"/>
  <c r="AE58" i="14"/>
  <c r="AD58" i="14"/>
  <c r="Y58" i="14"/>
  <c r="V58" i="14"/>
  <c r="U58" i="14"/>
  <c r="W58" i="14" s="1"/>
  <c r="T58" i="14"/>
  <c r="O58" i="14"/>
  <c r="N58" i="14"/>
  <c r="I58" i="14"/>
  <c r="B58" i="14"/>
  <c r="A58" i="14"/>
  <c r="AE57" i="14"/>
  <c r="N57" i="14" s="1"/>
  <c r="AD57" i="14"/>
  <c r="Y57" i="14"/>
  <c r="V57" i="14"/>
  <c r="W57" i="14" s="1"/>
  <c r="U57" i="14"/>
  <c r="T57" i="14"/>
  <c r="O57" i="14"/>
  <c r="B57" i="14"/>
  <c r="A57" i="14"/>
  <c r="AE56" i="14"/>
  <c r="AD56" i="14"/>
  <c r="Y56" i="14"/>
  <c r="V56" i="14"/>
  <c r="U56" i="14"/>
  <c r="T56" i="14"/>
  <c r="O56" i="14"/>
  <c r="N56" i="14"/>
  <c r="K56" i="14"/>
  <c r="I56" i="14"/>
  <c r="B56" i="14"/>
  <c r="A56" i="14"/>
  <c r="AE55" i="14"/>
  <c r="AB55" i="14" s="1"/>
  <c r="AD55" i="14"/>
  <c r="V55" i="14"/>
  <c r="U55" i="14"/>
  <c r="W55" i="14" s="1"/>
  <c r="T55" i="14"/>
  <c r="O55" i="14"/>
  <c r="I55" i="14"/>
  <c r="B55" i="14"/>
  <c r="A55" i="14"/>
  <c r="AE54" i="14"/>
  <c r="AD54" i="14"/>
  <c r="AB54" i="14"/>
  <c r="Y54" i="14"/>
  <c r="V54" i="14"/>
  <c r="W54" i="14" s="1"/>
  <c r="X54" i="14" s="1"/>
  <c r="AA54" i="14" s="1"/>
  <c r="U54" i="14"/>
  <c r="T54" i="14"/>
  <c r="R54" i="14"/>
  <c r="O54" i="14"/>
  <c r="N54" i="14"/>
  <c r="K54" i="14"/>
  <c r="J54" i="14"/>
  <c r="I54" i="14"/>
  <c r="D54" i="14"/>
  <c r="B54" i="14"/>
  <c r="A54" i="14"/>
  <c r="AE53" i="14"/>
  <c r="AD53" i="14"/>
  <c r="Y53" i="14"/>
  <c r="V53" i="14"/>
  <c r="W53" i="14" s="1"/>
  <c r="AB53" i="14" s="1"/>
  <c r="U53" i="14"/>
  <c r="T53" i="14"/>
  <c r="O53" i="14"/>
  <c r="N53" i="14"/>
  <c r="I53" i="14"/>
  <c r="B53" i="14"/>
  <c r="A53" i="14"/>
  <c r="AE52" i="14"/>
  <c r="AD52" i="14"/>
  <c r="Y52" i="14"/>
  <c r="V52" i="14"/>
  <c r="U52" i="14"/>
  <c r="T52" i="14"/>
  <c r="O52" i="14"/>
  <c r="N52" i="14"/>
  <c r="B52" i="14"/>
  <c r="A52" i="14"/>
  <c r="AE51" i="14"/>
  <c r="AD51" i="14"/>
  <c r="V51" i="14"/>
  <c r="U51" i="14"/>
  <c r="W51" i="14" s="1"/>
  <c r="T51" i="14"/>
  <c r="O51" i="14"/>
  <c r="K51" i="14"/>
  <c r="I51" i="14"/>
  <c r="B51" i="14"/>
  <c r="A51" i="14"/>
  <c r="AE50" i="14"/>
  <c r="AD50" i="14"/>
  <c r="Y50" i="14"/>
  <c r="V50" i="14"/>
  <c r="U50" i="14"/>
  <c r="T50" i="14"/>
  <c r="O50" i="14"/>
  <c r="N50" i="14"/>
  <c r="I50" i="14"/>
  <c r="B50" i="14"/>
  <c r="A50" i="14"/>
  <c r="AE49" i="14"/>
  <c r="AD49" i="14"/>
  <c r="Y49" i="14"/>
  <c r="V49" i="14"/>
  <c r="U49" i="14"/>
  <c r="W49" i="14" s="1"/>
  <c r="AB49" i="14" s="1"/>
  <c r="T49" i="14"/>
  <c r="O49" i="14"/>
  <c r="N49" i="14"/>
  <c r="I49" i="14"/>
  <c r="B49" i="14"/>
  <c r="A49" i="14"/>
  <c r="AE48" i="14"/>
  <c r="AD48" i="14"/>
  <c r="Y48" i="14"/>
  <c r="V48" i="14"/>
  <c r="U48" i="14"/>
  <c r="T48" i="14"/>
  <c r="O48" i="14"/>
  <c r="N48" i="14"/>
  <c r="B48" i="14"/>
  <c r="A48" i="14"/>
  <c r="AE47" i="14"/>
  <c r="AD47" i="14"/>
  <c r="AB47" i="14"/>
  <c r="V47" i="14"/>
  <c r="U47" i="14"/>
  <c r="W47" i="14" s="1"/>
  <c r="X47" i="14" s="1"/>
  <c r="T47" i="14"/>
  <c r="O47" i="14"/>
  <c r="I47" i="14"/>
  <c r="D47" i="14"/>
  <c r="B47" i="14"/>
  <c r="A47" i="14"/>
  <c r="AE46" i="14"/>
  <c r="AB46" i="14" s="1"/>
  <c r="W46" i="14"/>
  <c r="T46" i="14"/>
  <c r="N46" i="14"/>
  <c r="K46" i="14"/>
  <c r="K52" i="14" s="1"/>
  <c r="J46" i="14"/>
  <c r="J47" i="14" s="1"/>
  <c r="I46" i="14"/>
  <c r="I60" i="14" s="1"/>
  <c r="AE43" i="14"/>
  <c r="AD43" i="14"/>
  <c r="AB43" i="14"/>
  <c r="Y43" i="14"/>
  <c r="V43" i="14"/>
  <c r="U43" i="14"/>
  <c r="W43" i="14" s="1"/>
  <c r="X43" i="14" s="1"/>
  <c r="T43" i="14"/>
  <c r="R43" i="14"/>
  <c r="O43" i="14"/>
  <c r="N43" i="14"/>
  <c r="K43" i="14"/>
  <c r="J43" i="14"/>
  <c r="I43" i="14"/>
  <c r="D43" i="14"/>
  <c r="B43" i="14"/>
  <c r="A43" i="14"/>
  <c r="AE42" i="14"/>
  <c r="AD42" i="14"/>
  <c r="AB42" i="14"/>
  <c r="Y42" i="14"/>
  <c r="V42" i="14"/>
  <c r="U42" i="14"/>
  <c r="T42" i="14"/>
  <c r="R42" i="14"/>
  <c r="O42" i="14"/>
  <c r="N42" i="14"/>
  <c r="K42" i="14"/>
  <c r="J42" i="14"/>
  <c r="L42" i="14" s="1"/>
  <c r="M42" i="14" s="1"/>
  <c r="I42" i="14"/>
  <c r="D42" i="14"/>
  <c r="B42" i="14"/>
  <c r="A42" i="14"/>
  <c r="AE41" i="14"/>
  <c r="AD41" i="14"/>
  <c r="AB41" i="14"/>
  <c r="Y41" i="14"/>
  <c r="V41" i="14"/>
  <c r="U41" i="14"/>
  <c r="T41" i="14"/>
  <c r="R41" i="14"/>
  <c r="O41" i="14"/>
  <c r="N41" i="14"/>
  <c r="K41" i="14"/>
  <c r="J41" i="14"/>
  <c r="I41" i="14"/>
  <c r="D41" i="14"/>
  <c r="B41" i="14"/>
  <c r="A41" i="14"/>
  <c r="AE40" i="14"/>
  <c r="AD40" i="14"/>
  <c r="AB40" i="14"/>
  <c r="Y40" i="14"/>
  <c r="V40" i="14"/>
  <c r="W40" i="14" s="1"/>
  <c r="X40" i="14" s="1"/>
  <c r="U40" i="14"/>
  <c r="T40" i="14"/>
  <c r="R40" i="14"/>
  <c r="O40" i="14"/>
  <c r="N40" i="14"/>
  <c r="K40" i="14"/>
  <c r="J40" i="14"/>
  <c r="L40" i="14" s="1"/>
  <c r="M40" i="14" s="1"/>
  <c r="P40" i="14" s="1"/>
  <c r="I40" i="14"/>
  <c r="D40" i="14"/>
  <c r="B40" i="14"/>
  <c r="A40" i="14"/>
  <c r="AE39" i="14"/>
  <c r="AD39" i="14"/>
  <c r="AB39" i="14"/>
  <c r="Y39" i="14"/>
  <c r="V39" i="14"/>
  <c r="U39" i="14"/>
  <c r="W39" i="14" s="1"/>
  <c r="X39" i="14" s="1"/>
  <c r="AA39" i="14" s="1"/>
  <c r="T39" i="14"/>
  <c r="R39" i="14"/>
  <c r="O39" i="14"/>
  <c r="N39" i="14"/>
  <c r="K39" i="14"/>
  <c r="J39" i="14"/>
  <c r="I39" i="14"/>
  <c r="D39" i="14"/>
  <c r="B39" i="14"/>
  <c r="A39" i="14"/>
  <c r="AE38" i="14"/>
  <c r="AD38" i="14"/>
  <c r="AB38" i="14"/>
  <c r="Y38" i="14"/>
  <c r="V38" i="14"/>
  <c r="U38" i="14"/>
  <c r="T38" i="14"/>
  <c r="R38" i="14"/>
  <c r="O38" i="14"/>
  <c r="N38" i="14"/>
  <c r="K38" i="14"/>
  <c r="J38" i="14"/>
  <c r="L38" i="14" s="1"/>
  <c r="M38" i="14" s="1"/>
  <c r="I38" i="14"/>
  <c r="D38" i="14"/>
  <c r="B38" i="14"/>
  <c r="A38" i="14"/>
  <c r="AE37" i="14"/>
  <c r="AD37" i="14"/>
  <c r="AB37" i="14"/>
  <c r="Y37" i="14"/>
  <c r="V37" i="14"/>
  <c r="W37" i="14" s="1"/>
  <c r="X37" i="14" s="1"/>
  <c r="U37" i="14"/>
  <c r="T37" i="14"/>
  <c r="R37" i="14"/>
  <c r="O37" i="14"/>
  <c r="N37" i="14"/>
  <c r="K37" i="14"/>
  <c r="J37" i="14"/>
  <c r="L37" i="14" s="1"/>
  <c r="M37" i="14" s="1"/>
  <c r="I37" i="14"/>
  <c r="D37" i="14"/>
  <c r="B37" i="14"/>
  <c r="A37" i="14"/>
  <c r="AE36" i="14"/>
  <c r="AD36" i="14"/>
  <c r="AB36" i="14"/>
  <c r="Y36" i="14"/>
  <c r="V36" i="14"/>
  <c r="U36" i="14"/>
  <c r="T36" i="14"/>
  <c r="R36" i="14"/>
  <c r="O36" i="14"/>
  <c r="N36" i="14"/>
  <c r="K36" i="14"/>
  <c r="J36" i="14"/>
  <c r="L36" i="14" s="1"/>
  <c r="M36" i="14" s="1"/>
  <c r="I36" i="14"/>
  <c r="D36" i="14"/>
  <c r="B36" i="14"/>
  <c r="A36" i="14"/>
  <c r="AE35" i="14"/>
  <c r="AD35" i="14"/>
  <c r="AB35" i="14"/>
  <c r="Y35" i="14"/>
  <c r="V35" i="14"/>
  <c r="U35" i="14"/>
  <c r="T35" i="14"/>
  <c r="R35" i="14"/>
  <c r="O35" i="14"/>
  <c r="N35" i="14"/>
  <c r="K35" i="14"/>
  <c r="J35" i="14"/>
  <c r="I35" i="14"/>
  <c r="D35" i="14"/>
  <c r="B35" i="14"/>
  <c r="A35" i="14"/>
  <c r="AE34" i="14"/>
  <c r="AD34" i="14"/>
  <c r="AB34" i="14"/>
  <c r="Y34" i="14"/>
  <c r="V34" i="14"/>
  <c r="U34" i="14"/>
  <c r="T34" i="14"/>
  <c r="R34" i="14"/>
  <c r="O34" i="14"/>
  <c r="N34" i="14"/>
  <c r="K34" i="14"/>
  <c r="J34" i="14"/>
  <c r="L34" i="14" s="1"/>
  <c r="M34" i="14" s="1"/>
  <c r="I34" i="14"/>
  <c r="D34" i="14"/>
  <c r="B34" i="14"/>
  <c r="A34" i="14"/>
  <c r="AE33" i="14"/>
  <c r="AD33" i="14"/>
  <c r="AB33" i="14"/>
  <c r="Y33" i="14"/>
  <c r="V33" i="14"/>
  <c r="U33" i="14"/>
  <c r="T33" i="14"/>
  <c r="R33" i="14"/>
  <c r="O33" i="14"/>
  <c r="N33" i="14"/>
  <c r="K33" i="14"/>
  <c r="J33" i="14"/>
  <c r="L33" i="14" s="1"/>
  <c r="M33" i="14" s="1"/>
  <c r="I33" i="14"/>
  <c r="D33" i="14"/>
  <c r="B33" i="14"/>
  <c r="A33" i="14"/>
  <c r="AE32" i="14"/>
  <c r="AD32" i="14"/>
  <c r="AB32" i="14"/>
  <c r="Y32" i="14"/>
  <c r="V32" i="14"/>
  <c r="U32" i="14"/>
  <c r="W32" i="14" s="1"/>
  <c r="X32" i="14" s="1"/>
  <c r="T32" i="14"/>
  <c r="R32" i="14"/>
  <c r="O32" i="14"/>
  <c r="N32" i="14"/>
  <c r="K32" i="14"/>
  <c r="J32" i="14"/>
  <c r="I32" i="14"/>
  <c r="D32" i="14"/>
  <c r="B32" i="14"/>
  <c r="A32" i="14"/>
  <c r="AE31" i="14"/>
  <c r="AD31" i="14"/>
  <c r="AB31" i="14"/>
  <c r="Y31" i="14"/>
  <c r="V31" i="14"/>
  <c r="U31" i="14"/>
  <c r="T31" i="14"/>
  <c r="R31" i="14"/>
  <c r="O31" i="14"/>
  <c r="N31" i="14"/>
  <c r="K31" i="14"/>
  <c r="J31" i="14"/>
  <c r="L31" i="14" s="1"/>
  <c r="M31" i="14" s="1"/>
  <c r="I31" i="14"/>
  <c r="D31" i="14"/>
  <c r="B31" i="14"/>
  <c r="A31" i="14"/>
  <c r="AE30" i="14"/>
  <c r="AD30" i="14"/>
  <c r="AB30" i="14"/>
  <c r="Y30" i="14"/>
  <c r="V30" i="14"/>
  <c r="U30" i="14"/>
  <c r="W30" i="14" s="1"/>
  <c r="X30" i="14" s="1"/>
  <c r="T30" i="14"/>
  <c r="R30" i="14"/>
  <c r="O30" i="14"/>
  <c r="N30" i="14"/>
  <c r="K30" i="14"/>
  <c r="J30" i="14"/>
  <c r="L30" i="14" s="1"/>
  <c r="M30" i="14" s="1"/>
  <c r="I30" i="14"/>
  <c r="D30" i="14"/>
  <c r="B30" i="14"/>
  <c r="A30" i="14"/>
  <c r="AE29" i="14"/>
  <c r="AD29" i="14"/>
  <c r="AB29" i="14"/>
  <c r="Y29" i="14"/>
  <c r="V29" i="14"/>
  <c r="U29" i="14"/>
  <c r="W29" i="14" s="1"/>
  <c r="X29" i="14" s="1"/>
  <c r="T29" i="14"/>
  <c r="R29" i="14"/>
  <c r="O29" i="14"/>
  <c r="N29" i="14"/>
  <c r="K29" i="14"/>
  <c r="J29" i="14"/>
  <c r="L29" i="14" s="1"/>
  <c r="M29" i="14" s="1"/>
  <c r="I29" i="14"/>
  <c r="D29" i="14"/>
  <c r="B29" i="14"/>
  <c r="A29" i="14"/>
  <c r="AE28" i="14"/>
  <c r="AD28" i="14"/>
  <c r="AB28" i="14"/>
  <c r="Y28" i="14"/>
  <c r="V28" i="14"/>
  <c r="U28" i="14"/>
  <c r="W28" i="14" s="1"/>
  <c r="X28" i="14" s="1"/>
  <c r="AA28" i="14" s="1"/>
  <c r="T28" i="14"/>
  <c r="R28" i="14"/>
  <c r="O28" i="14"/>
  <c r="N28" i="14"/>
  <c r="K28" i="14"/>
  <c r="J28" i="14"/>
  <c r="I28" i="14"/>
  <c r="D28" i="14"/>
  <c r="B28" i="14"/>
  <c r="A28" i="14"/>
  <c r="AE27" i="14"/>
  <c r="AD27" i="14"/>
  <c r="AB27" i="14"/>
  <c r="Y27" i="14"/>
  <c r="W27" i="14"/>
  <c r="X27" i="14" s="1"/>
  <c r="V27" i="14"/>
  <c r="U27" i="14"/>
  <c r="T27" i="14"/>
  <c r="R27" i="14"/>
  <c r="O27" i="14"/>
  <c r="N27" i="14"/>
  <c r="K27" i="14"/>
  <c r="J27" i="14"/>
  <c r="L27" i="14" s="1"/>
  <c r="M27" i="14" s="1"/>
  <c r="I27" i="14"/>
  <c r="D27" i="14"/>
  <c r="B27" i="14"/>
  <c r="A27" i="14"/>
  <c r="AE26" i="14"/>
  <c r="AD26" i="14"/>
  <c r="AB26" i="14"/>
  <c r="Y26" i="14"/>
  <c r="V26" i="14"/>
  <c r="U26" i="14"/>
  <c r="W26" i="14" s="1"/>
  <c r="X26" i="14" s="1"/>
  <c r="T26" i="14"/>
  <c r="R26" i="14"/>
  <c r="O26" i="14"/>
  <c r="N26" i="14"/>
  <c r="K26" i="14"/>
  <c r="J26" i="14"/>
  <c r="I26" i="14"/>
  <c r="D26" i="14"/>
  <c r="B26" i="14"/>
  <c r="A26" i="14"/>
  <c r="AE25" i="14"/>
  <c r="AD25" i="14"/>
  <c r="AB25" i="14"/>
  <c r="Y25" i="14"/>
  <c r="V25" i="14"/>
  <c r="U25" i="14"/>
  <c r="T25" i="14"/>
  <c r="R25" i="14"/>
  <c r="O25" i="14"/>
  <c r="N25" i="14"/>
  <c r="K25" i="14"/>
  <c r="J25" i="14"/>
  <c r="I25" i="14"/>
  <c r="D25" i="14"/>
  <c r="B25" i="14"/>
  <c r="A25" i="14"/>
  <c r="AE24" i="14"/>
  <c r="AD24" i="14"/>
  <c r="AB24" i="14"/>
  <c r="Y24" i="14"/>
  <c r="V24" i="14"/>
  <c r="U24" i="14"/>
  <c r="T24" i="14"/>
  <c r="R24" i="14"/>
  <c r="O24" i="14"/>
  <c r="N24" i="14"/>
  <c r="K24" i="14"/>
  <c r="J24" i="14"/>
  <c r="L24" i="14" s="1"/>
  <c r="M24" i="14" s="1"/>
  <c r="Q24" i="14" s="1"/>
  <c r="I24" i="14"/>
  <c r="D24" i="14"/>
  <c r="B24" i="14"/>
  <c r="A24" i="14"/>
  <c r="AE23" i="14"/>
  <c r="AD23" i="14"/>
  <c r="AB23" i="14"/>
  <c r="Y23" i="14"/>
  <c r="V23" i="14"/>
  <c r="U23" i="14"/>
  <c r="W23" i="14" s="1"/>
  <c r="X23" i="14" s="1"/>
  <c r="Z23" i="14" s="1"/>
  <c r="T23" i="14"/>
  <c r="R23" i="14"/>
  <c r="O23" i="14"/>
  <c r="N23" i="14"/>
  <c r="K23" i="14"/>
  <c r="J23" i="14"/>
  <c r="L23" i="14" s="1"/>
  <c r="M23" i="14" s="1"/>
  <c r="I23" i="14"/>
  <c r="D23" i="14"/>
  <c r="B23" i="14"/>
  <c r="A23" i="14"/>
  <c r="AE22" i="14"/>
  <c r="AD22" i="14"/>
  <c r="AB22" i="14"/>
  <c r="Y22" i="14"/>
  <c r="V22" i="14"/>
  <c r="U22" i="14"/>
  <c r="T22" i="14"/>
  <c r="R22" i="14"/>
  <c r="O22" i="14"/>
  <c r="N22" i="14"/>
  <c r="K22" i="14"/>
  <c r="J22" i="14"/>
  <c r="L22" i="14" s="1"/>
  <c r="M22" i="14" s="1"/>
  <c r="I22" i="14"/>
  <c r="D22" i="14"/>
  <c r="B22" i="14"/>
  <c r="A22" i="14"/>
  <c r="AE21" i="14"/>
  <c r="AD21" i="14"/>
  <c r="AB21" i="14"/>
  <c r="Y21" i="14"/>
  <c r="X21" i="14"/>
  <c r="Z21" i="14" s="1"/>
  <c r="V21" i="14"/>
  <c r="U21" i="14"/>
  <c r="W21" i="14" s="1"/>
  <c r="T21" i="14"/>
  <c r="R21" i="14"/>
  <c r="O21" i="14"/>
  <c r="N21" i="14"/>
  <c r="K21" i="14"/>
  <c r="J21" i="14"/>
  <c r="L21" i="14" s="1"/>
  <c r="M21" i="14" s="1"/>
  <c r="I21" i="14"/>
  <c r="D21" i="14"/>
  <c r="B21" i="14"/>
  <c r="A21" i="14"/>
  <c r="AE20" i="14"/>
  <c r="Y20" i="14" s="1"/>
  <c r="AD20" i="14"/>
  <c r="V20" i="14"/>
  <c r="U20" i="14"/>
  <c r="W20" i="14" s="1"/>
  <c r="T20" i="14"/>
  <c r="O20" i="14"/>
  <c r="N20" i="14"/>
  <c r="I20" i="14"/>
  <c r="B20" i="14"/>
  <c r="A20" i="14"/>
  <c r="AE19" i="14"/>
  <c r="AD19" i="14"/>
  <c r="Y19" i="14"/>
  <c r="V19" i="14"/>
  <c r="U19" i="14"/>
  <c r="W19" i="14" s="1"/>
  <c r="T19" i="14"/>
  <c r="O19" i="14"/>
  <c r="N19" i="14"/>
  <c r="I19" i="14"/>
  <c r="B19" i="14"/>
  <c r="A19" i="14"/>
  <c r="AE18" i="14"/>
  <c r="AD18" i="14"/>
  <c r="AB18" i="14"/>
  <c r="Y18" i="14"/>
  <c r="V18" i="14"/>
  <c r="U18" i="14"/>
  <c r="W18" i="14" s="1"/>
  <c r="X18" i="14" s="1"/>
  <c r="T18" i="14"/>
  <c r="R18" i="14"/>
  <c r="O18" i="14"/>
  <c r="N18" i="14"/>
  <c r="K18" i="14"/>
  <c r="J18" i="14"/>
  <c r="L18" i="14" s="1"/>
  <c r="M18" i="14" s="1"/>
  <c r="I18" i="14"/>
  <c r="D18" i="14"/>
  <c r="B18" i="14"/>
  <c r="A18" i="14"/>
  <c r="AE17" i="14"/>
  <c r="AD17" i="14"/>
  <c r="Y17" i="14"/>
  <c r="V17" i="14"/>
  <c r="U17" i="14"/>
  <c r="W17" i="14" s="1"/>
  <c r="X17" i="14" s="1"/>
  <c r="T17" i="14"/>
  <c r="O17" i="14"/>
  <c r="N17" i="14"/>
  <c r="B17" i="14"/>
  <c r="A17" i="14"/>
  <c r="AE16" i="14"/>
  <c r="Y16" i="14" s="1"/>
  <c r="AD16" i="14"/>
  <c r="AB16" i="14"/>
  <c r="V16" i="14"/>
  <c r="W16" i="14" s="1"/>
  <c r="X16" i="14" s="1"/>
  <c r="U16" i="14"/>
  <c r="T16" i="14"/>
  <c r="O16" i="14"/>
  <c r="N16" i="14"/>
  <c r="J16" i="14"/>
  <c r="L16" i="14" s="1"/>
  <c r="B16" i="14"/>
  <c r="A16" i="14"/>
  <c r="AE15" i="14"/>
  <c r="AD15" i="14"/>
  <c r="Y15" i="14"/>
  <c r="V15" i="14"/>
  <c r="U15" i="14"/>
  <c r="T15" i="14"/>
  <c r="O15" i="14"/>
  <c r="N15" i="14"/>
  <c r="I15" i="14"/>
  <c r="B15" i="14"/>
  <c r="A15" i="14"/>
  <c r="AE14" i="14"/>
  <c r="Y14" i="14" s="1"/>
  <c r="AD14" i="14"/>
  <c r="V14" i="14"/>
  <c r="U14" i="14"/>
  <c r="W14" i="14" s="1"/>
  <c r="T14" i="14"/>
  <c r="O14" i="14"/>
  <c r="N14" i="14"/>
  <c r="B14" i="14"/>
  <c r="A14" i="14"/>
  <c r="AE13" i="14"/>
  <c r="AD13" i="14"/>
  <c r="Y13" i="14"/>
  <c r="V13" i="14"/>
  <c r="W13" i="14" s="1"/>
  <c r="U13" i="14"/>
  <c r="T13" i="14"/>
  <c r="O13" i="14"/>
  <c r="N13" i="14"/>
  <c r="I13" i="14"/>
  <c r="B13" i="14"/>
  <c r="A13" i="14"/>
  <c r="AE12" i="14"/>
  <c r="Y12" i="14" s="1"/>
  <c r="AD12" i="14"/>
  <c r="V12" i="14"/>
  <c r="U12" i="14"/>
  <c r="W12" i="14" s="1"/>
  <c r="X12" i="14" s="1"/>
  <c r="AA12" i="14" s="1"/>
  <c r="T12" i="14"/>
  <c r="O12" i="14"/>
  <c r="N12" i="14"/>
  <c r="I12" i="14"/>
  <c r="B12" i="14"/>
  <c r="A12" i="14"/>
  <c r="AE11" i="14"/>
  <c r="AD11" i="14"/>
  <c r="AB11" i="14"/>
  <c r="Y11" i="14"/>
  <c r="V11" i="14"/>
  <c r="U11" i="14"/>
  <c r="W11" i="14" s="1"/>
  <c r="X11" i="14" s="1"/>
  <c r="T11" i="14"/>
  <c r="R11" i="14"/>
  <c r="O11" i="14"/>
  <c r="N11" i="14"/>
  <c r="I11" i="14"/>
  <c r="D11" i="14"/>
  <c r="B11" i="14"/>
  <c r="A11" i="14"/>
  <c r="AE10" i="14"/>
  <c r="AD10" i="14"/>
  <c r="V10" i="14"/>
  <c r="U10" i="14"/>
  <c r="W10" i="14" s="1"/>
  <c r="T10" i="14"/>
  <c r="O10" i="14"/>
  <c r="I10" i="14"/>
  <c r="D10" i="14"/>
  <c r="B10" i="14"/>
  <c r="A10" i="14"/>
  <c r="AE9" i="14"/>
  <c r="AB9" i="14" s="1"/>
  <c r="W9" i="14"/>
  <c r="T9" i="14"/>
  <c r="N9" i="14"/>
  <c r="K9" i="14"/>
  <c r="K14" i="14" s="1"/>
  <c r="J9" i="14"/>
  <c r="J11" i="14" s="1"/>
  <c r="I9" i="14"/>
  <c r="I14" i="14" s="1"/>
  <c r="AE7" i="14"/>
  <c r="W7" i="14"/>
  <c r="U7" i="14" a="1"/>
  <c r="U7" i="14" s="1"/>
  <c r="P7" i="14"/>
  <c r="AH6"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2" i="14"/>
  <c r="A2" i="14"/>
  <c r="AE1" i="14"/>
  <c r="AD1" i="14"/>
  <c r="AC1" i="14"/>
  <c r="AB1" i="14"/>
  <c r="AA1" i="14"/>
  <c r="Z1" i="14"/>
  <c r="Y1" i="14"/>
  <c r="X1" i="14"/>
  <c r="W1" i="14"/>
  <c r="V1" i="14"/>
  <c r="U1" i="14"/>
  <c r="T1" i="14"/>
  <c r="S1" i="14"/>
  <c r="R1" i="14"/>
  <c r="Q1" i="14"/>
  <c r="P1" i="14"/>
  <c r="O1" i="14"/>
  <c r="N1" i="14"/>
  <c r="M1" i="14"/>
  <c r="L1" i="14"/>
  <c r="K1" i="14"/>
  <c r="J1" i="14"/>
  <c r="I1" i="14"/>
  <c r="H1" i="14"/>
  <c r="G1" i="14"/>
  <c r="F1" i="14"/>
  <c r="E1" i="14"/>
  <c r="D1" i="14"/>
  <c r="C1" i="14"/>
  <c r="B1" i="14"/>
  <c r="A1" i="14"/>
  <c r="AB376" i="13"/>
  <c r="Y376" i="13"/>
  <c r="X376" i="13"/>
  <c r="R376" i="13"/>
  <c r="N376" i="13"/>
  <c r="M376" i="13"/>
  <c r="AB375" i="13"/>
  <c r="Y375" i="13"/>
  <c r="X375" i="13"/>
  <c r="R375" i="13"/>
  <c r="N375" i="13"/>
  <c r="M375" i="13"/>
  <c r="AB374" i="13"/>
  <c r="Y374" i="13"/>
  <c r="X374" i="13"/>
  <c r="R374" i="13"/>
  <c r="N374" i="13"/>
  <c r="M374" i="13"/>
  <c r="AB373" i="13"/>
  <c r="Y373" i="13"/>
  <c r="X373" i="13"/>
  <c r="Z373" i="13" s="1"/>
  <c r="R373" i="13"/>
  <c r="N373" i="13"/>
  <c r="M373" i="13"/>
  <c r="AB372" i="13"/>
  <c r="Y372" i="13"/>
  <c r="X372" i="13"/>
  <c r="R372" i="13"/>
  <c r="N372" i="13"/>
  <c r="M372" i="13"/>
  <c r="AB371" i="13"/>
  <c r="Y371" i="13"/>
  <c r="X371" i="13"/>
  <c r="R371" i="13"/>
  <c r="N371" i="13"/>
  <c r="M371" i="13"/>
  <c r="AB370" i="13"/>
  <c r="Y370" i="13"/>
  <c r="X370" i="13"/>
  <c r="R370" i="13"/>
  <c r="N370" i="13"/>
  <c r="M370" i="13"/>
  <c r="AB369" i="13"/>
  <c r="Y369" i="13"/>
  <c r="X369" i="13"/>
  <c r="R369" i="13"/>
  <c r="N369" i="13"/>
  <c r="M369" i="13"/>
  <c r="AB368" i="13"/>
  <c r="Y368" i="13"/>
  <c r="X368" i="13"/>
  <c r="R368" i="13"/>
  <c r="N368" i="13"/>
  <c r="M368" i="13"/>
  <c r="AB367" i="13"/>
  <c r="Y367" i="13"/>
  <c r="X367" i="13"/>
  <c r="R367" i="13"/>
  <c r="N367" i="13"/>
  <c r="M367" i="13"/>
  <c r="AB366" i="13"/>
  <c r="Y366" i="13"/>
  <c r="X366" i="13"/>
  <c r="Z366" i="13" s="1"/>
  <c r="R366" i="13"/>
  <c r="N366" i="13"/>
  <c r="M366" i="13"/>
  <c r="AB365" i="13"/>
  <c r="Y365" i="13"/>
  <c r="X365" i="13"/>
  <c r="R365" i="13"/>
  <c r="N365" i="13"/>
  <c r="M365" i="13"/>
  <c r="AB364" i="13"/>
  <c r="Y364" i="13"/>
  <c r="X364" i="13"/>
  <c r="R364" i="13"/>
  <c r="N364" i="13"/>
  <c r="M364" i="13"/>
  <c r="AB363" i="13"/>
  <c r="Y363" i="13"/>
  <c r="X363" i="13"/>
  <c r="R363" i="13"/>
  <c r="N363" i="13"/>
  <c r="M363" i="13"/>
  <c r="AB362" i="13"/>
  <c r="Y362" i="13"/>
  <c r="X362" i="13"/>
  <c r="R362" i="13"/>
  <c r="N362" i="13"/>
  <c r="M362" i="13"/>
  <c r="AB361" i="13"/>
  <c r="Y361" i="13"/>
  <c r="X361" i="13"/>
  <c r="R361" i="13"/>
  <c r="N361" i="13"/>
  <c r="M361" i="13"/>
  <c r="AB360" i="13"/>
  <c r="Y360" i="13"/>
  <c r="X360" i="13"/>
  <c r="R360" i="13"/>
  <c r="N360" i="13"/>
  <c r="M360" i="13"/>
  <c r="P360" i="13" s="1"/>
  <c r="AB359" i="13"/>
  <c r="Y359" i="13"/>
  <c r="X359" i="13"/>
  <c r="R359" i="13"/>
  <c r="N359" i="13"/>
  <c r="M359" i="13"/>
  <c r="AB358" i="13"/>
  <c r="Y358" i="13"/>
  <c r="X358" i="13"/>
  <c r="R358" i="13"/>
  <c r="N358" i="13"/>
  <c r="M358" i="13"/>
  <c r="AB357" i="13"/>
  <c r="Y357" i="13"/>
  <c r="X357" i="13"/>
  <c r="AA357" i="13" s="1"/>
  <c r="R357" i="13"/>
  <c r="N357" i="13"/>
  <c r="M357" i="13"/>
  <c r="AB356" i="13"/>
  <c r="Y356" i="13"/>
  <c r="X356" i="13"/>
  <c r="R356" i="13"/>
  <c r="N356" i="13"/>
  <c r="M356" i="13"/>
  <c r="AB355" i="13"/>
  <c r="Y355" i="13"/>
  <c r="X355" i="13"/>
  <c r="R355" i="13"/>
  <c r="N355" i="13"/>
  <c r="M355" i="13"/>
  <c r="AB354" i="13"/>
  <c r="Y354" i="13"/>
  <c r="X354" i="13"/>
  <c r="R354" i="13"/>
  <c r="N354" i="13"/>
  <c r="M354" i="13"/>
  <c r="AB353" i="13"/>
  <c r="Y353" i="13"/>
  <c r="X353" i="13"/>
  <c r="R353" i="13"/>
  <c r="N353" i="13"/>
  <c r="M353" i="13"/>
  <c r="AB352" i="13"/>
  <c r="Y352" i="13"/>
  <c r="X352" i="13"/>
  <c r="R352" i="13"/>
  <c r="N352" i="13"/>
  <c r="M352" i="13"/>
  <c r="P352" i="13" s="1"/>
  <c r="AB351" i="13"/>
  <c r="Y351" i="13"/>
  <c r="X351" i="13"/>
  <c r="R351" i="13"/>
  <c r="N351" i="13"/>
  <c r="M351" i="13"/>
  <c r="AB350" i="13"/>
  <c r="Y350" i="13"/>
  <c r="X350" i="13"/>
  <c r="R350" i="13"/>
  <c r="N350" i="13"/>
  <c r="M350" i="13"/>
  <c r="AB349" i="13"/>
  <c r="Y349" i="13"/>
  <c r="X349" i="13"/>
  <c r="R349" i="13"/>
  <c r="N349" i="13"/>
  <c r="M349" i="13"/>
  <c r="AB348" i="13"/>
  <c r="Y348" i="13"/>
  <c r="X348" i="13"/>
  <c r="R348" i="13"/>
  <c r="N348" i="13"/>
  <c r="M348" i="13"/>
  <c r="AB347" i="13"/>
  <c r="Y347" i="13"/>
  <c r="X347" i="13"/>
  <c r="R347" i="13"/>
  <c r="N347" i="13"/>
  <c r="M347" i="13"/>
  <c r="Q347" i="13" s="1"/>
  <c r="AB346" i="13"/>
  <c r="Y346" i="13"/>
  <c r="X346" i="13"/>
  <c r="R346" i="13"/>
  <c r="N346" i="13"/>
  <c r="M346" i="13"/>
  <c r="P346" i="13" s="1"/>
  <c r="AB345" i="13"/>
  <c r="Y345" i="13"/>
  <c r="X345" i="13"/>
  <c r="R345" i="13"/>
  <c r="N345" i="13"/>
  <c r="M345" i="13"/>
  <c r="AB344" i="13"/>
  <c r="Y344" i="13"/>
  <c r="X344" i="13"/>
  <c r="R344" i="13"/>
  <c r="N344" i="13"/>
  <c r="M344" i="13"/>
  <c r="P344" i="13" s="1"/>
  <c r="AB343" i="13"/>
  <c r="Y343" i="13"/>
  <c r="X343" i="13"/>
  <c r="R343" i="13"/>
  <c r="N343" i="13"/>
  <c r="M343" i="13"/>
  <c r="AB342" i="13"/>
  <c r="Y342" i="13"/>
  <c r="X342" i="13"/>
  <c r="R342" i="13"/>
  <c r="N342" i="13"/>
  <c r="M342" i="13"/>
  <c r="Q342" i="13" s="1"/>
  <c r="AB339" i="13"/>
  <c r="Y339" i="13"/>
  <c r="X339" i="13"/>
  <c r="AA339" i="13" s="1"/>
  <c r="R339" i="13"/>
  <c r="N339" i="13"/>
  <c r="M339" i="13"/>
  <c r="AB338" i="13"/>
  <c r="Y338" i="13"/>
  <c r="X338" i="13"/>
  <c r="R338" i="13"/>
  <c r="N338" i="13"/>
  <c r="M338" i="13"/>
  <c r="AB337" i="13"/>
  <c r="Y337" i="13"/>
  <c r="X337" i="13"/>
  <c r="R337" i="13"/>
  <c r="N337" i="13"/>
  <c r="M337" i="13"/>
  <c r="AB336" i="13"/>
  <c r="Y336" i="13"/>
  <c r="X336" i="13"/>
  <c r="R336" i="13"/>
  <c r="N336" i="13"/>
  <c r="M336" i="13"/>
  <c r="AB335" i="13"/>
  <c r="Y335" i="13"/>
  <c r="X335" i="13"/>
  <c r="Z335" i="13" s="1"/>
  <c r="R335" i="13"/>
  <c r="N335" i="13"/>
  <c r="M335" i="13"/>
  <c r="AB334" i="13"/>
  <c r="Y334" i="13"/>
  <c r="X334" i="13"/>
  <c r="R334" i="13"/>
  <c r="N334" i="13"/>
  <c r="M334" i="13"/>
  <c r="AB333" i="13"/>
  <c r="Y333" i="13"/>
  <c r="X333" i="13"/>
  <c r="R333" i="13"/>
  <c r="N333" i="13"/>
  <c r="M333" i="13"/>
  <c r="AB332" i="13"/>
  <c r="Y332" i="13"/>
  <c r="X332" i="13"/>
  <c r="R332" i="13"/>
  <c r="N332" i="13"/>
  <c r="M332" i="13"/>
  <c r="AB331" i="13"/>
  <c r="Y331" i="13"/>
  <c r="X331" i="13"/>
  <c r="AA331" i="13" s="1"/>
  <c r="R331" i="13"/>
  <c r="N331" i="13"/>
  <c r="M331" i="13"/>
  <c r="AB330" i="13"/>
  <c r="Y330" i="13"/>
  <c r="X330" i="13"/>
  <c r="R330" i="13"/>
  <c r="N330" i="13"/>
  <c r="M330" i="13"/>
  <c r="AB329" i="13"/>
  <c r="Y329" i="13"/>
  <c r="X329" i="13"/>
  <c r="R329" i="13"/>
  <c r="N329" i="13"/>
  <c r="M329" i="13"/>
  <c r="AB328" i="13"/>
  <c r="Y328" i="13"/>
  <c r="X328" i="13"/>
  <c r="R328" i="13"/>
  <c r="N328" i="13"/>
  <c r="M328" i="13"/>
  <c r="AB327" i="13"/>
  <c r="Y327" i="13"/>
  <c r="X327" i="13"/>
  <c r="R327" i="13"/>
  <c r="N327" i="13"/>
  <c r="M327" i="13"/>
  <c r="AB326" i="13"/>
  <c r="Y326" i="13"/>
  <c r="X326" i="13"/>
  <c r="R326" i="13"/>
  <c r="N326" i="13"/>
  <c r="M326" i="13"/>
  <c r="AB325" i="13"/>
  <c r="Y325" i="13"/>
  <c r="X325" i="13"/>
  <c r="R325" i="13"/>
  <c r="N325" i="13"/>
  <c r="M325" i="13"/>
  <c r="AB324" i="13"/>
  <c r="Y324" i="13"/>
  <c r="X324" i="13"/>
  <c r="R324" i="13"/>
  <c r="N324" i="13"/>
  <c r="M324" i="13"/>
  <c r="AB323" i="13"/>
  <c r="Y323" i="13"/>
  <c r="X323" i="13"/>
  <c r="R323" i="13"/>
  <c r="N323" i="13"/>
  <c r="M323" i="13"/>
  <c r="AB322" i="13"/>
  <c r="Y322" i="13"/>
  <c r="X322" i="13"/>
  <c r="R322" i="13"/>
  <c r="N322" i="13"/>
  <c r="M322" i="13"/>
  <c r="P322" i="13" s="1"/>
  <c r="AB321" i="13"/>
  <c r="Y321" i="13"/>
  <c r="X321" i="13"/>
  <c r="R321" i="13"/>
  <c r="N321" i="13"/>
  <c r="M321" i="13"/>
  <c r="AB320" i="13"/>
  <c r="Y320" i="13"/>
  <c r="X320" i="13"/>
  <c r="R320" i="13"/>
  <c r="N320" i="13"/>
  <c r="M320" i="13"/>
  <c r="AB319" i="13"/>
  <c r="Y319" i="13"/>
  <c r="X319" i="13"/>
  <c r="R319" i="13"/>
  <c r="N319" i="13"/>
  <c r="M319" i="13"/>
  <c r="AB318" i="13"/>
  <c r="Y318" i="13"/>
  <c r="X318" i="13"/>
  <c r="R318" i="13"/>
  <c r="N318" i="13"/>
  <c r="M318" i="13"/>
  <c r="AB317" i="13"/>
  <c r="Y317" i="13"/>
  <c r="X317" i="13"/>
  <c r="R317" i="13"/>
  <c r="N317" i="13"/>
  <c r="M317" i="13"/>
  <c r="AB316" i="13"/>
  <c r="Y316" i="13"/>
  <c r="X316" i="13"/>
  <c r="R316" i="13"/>
  <c r="N316" i="13"/>
  <c r="M316" i="13"/>
  <c r="P316" i="13" s="1"/>
  <c r="AB315" i="13"/>
  <c r="Y315" i="13"/>
  <c r="X315" i="13"/>
  <c r="R315" i="13"/>
  <c r="N315" i="13"/>
  <c r="M315" i="13"/>
  <c r="AB314" i="13"/>
  <c r="Y314" i="13"/>
  <c r="X314" i="13"/>
  <c r="R314" i="13"/>
  <c r="N314" i="13"/>
  <c r="M314" i="13"/>
  <c r="Q314" i="13" s="1"/>
  <c r="AB313" i="13"/>
  <c r="Y313" i="13"/>
  <c r="X313" i="13"/>
  <c r="R313" i="13"/>
  <c r="N313" i="13"/>
  <c r="M313" i="13"/>
  <c r="AB312" i="13"/>
  <c r="Y312" i="13"/>
  <c r="X312" i="13"/>
  <c r="R312" i="13"/>
  <c r="N312" i="13"/>
  <c r="M312" i="13"/>
  <c r="AB311" i="13"/>
  <c r="Y311" i="13"/>
  <c r="X311" i="13"/>
  <c r="R311" i="13"/>
  <c r="N311" i="13"/>
  <c r="M311" i="13"/>
  <c r="AB310" i="13"/>
  <c r="Y310" i="13"/>
  <c r="X310" i="13"/>
  <c r="R310" i="13"/>
  <c r="N310" i="13"/>
  <c r="M310" i="13"/>
  <c r="AB309" i="13"/>
  <c r="Y309" i="13"/>
  <c r="X309" i="13"/>
  <c r="R309" i="13"/>
  <c r="N309" i="13"/>
  <c r="M309" i="13"/>
  <c r="AB308" i="13"/>
  <c r="Y308" i="13"/>
  <c r="X308" i="13"/>
  <c r="R308" i="13"/>
  <c r="N308" i="13"/>
  <c r="M308" i="13"/>
  <c r="P308" i="13" s="1"/>
  <c r="AB307" i="13"/>
  <c r="Y307" i="13"/>
  <c r="X307" i="13"/>
  <c r="R307" i="13"/>
  <c r="N307" i="13"/>
  <c r="M307" i="13"/>
  <c r="AB306" i="13"/>
  <c r="Y306" i="13"/>
  <c r="X306" i="13"/>
  <c r="R306" i="13"/>
  <c r="N306" i="13"/>
  <c r="M306" i="13"/>
  <c r="AB305" i="13"/>
  <c r="Y305" i="13"/>
  <c r="X305" i="13"/>
  <c r="R305" i="13"/>
  <c r="N305" i="13"/>
  <c r="M305" i="13"/>
  <c r="AB302" i="13"/>
  <c r="Y302" i="13"/>
  <c r="X302" i="13"/>
  <c r="R302" i="13"/>
  <c r="N302" i="13"/>
  <c r="M302" i="13"/>
  <c r="AB301" i="13"/>
  <c r="Y301" i="13"/>
  <c r="X301" i="13"/>
  <c r="R301" i="13"/>
  <c r="N301" i="13"/>
  <c r="M301" i="13"/>
  <c r="AB300" i="13"/>
  <c r="Y300" i="13"/>
  <c r="X300" i="13"/>
  <c r="R300" i="13"/>
  <c r="N300" i="13"/>
  <c r="M300" i="13"/>
  <c r="P300" i="13" s="1"/>
  <c r="AB299" i="13"/>
  <c r="Y299" i="13"/>
  <c r="X299" i="13"/>
  <c r="R299" i="13"/>
  <c r="N299" i="13"/>
  <c r="M299" i="13"/>
  <c r="AB298" i="13"/>
  <c r="Y298" i="13"/>
  <c r="X298" i="13"/>
  <c r="AA298" i="13" s="1"/>
  <c r="R298" i="13"/>
  <c r="N298" i="13"/>
  <c r="M298" i="13"/>
  <c r="Q298" i="13" s="1"/>
  <c r="AB297" i="13"/>
  <c r="Y297" i="13"/>
  <c r="X297" i="13"/>
  <c r="AA297" i="13" s="1"/>
  <c r="R297" i="13"/>
  <c r="N297" i="13"/>
  <c r="M297" i="13"/>
  <c r="AB296" i="13"/>
  <c r="Y296" i="13"/>
  <c r="X296" i="13"/>
  <c r="R296" i="13"/>
  <c r="N296" i="13"/>
  <c r="M296" i="13"/>
  <c r="AB295" i="13"/>
  <c r="Y295" i="13"/>
  <c r="X295" i="13"/>
  <c r="R295" i="13"/>
  <c r="N295" i="13"/>
  <c r="M295" i="13"/>
  <c r="AB294" i="13"/>
  <c r="Y294" i="13"/>
  <c r="X294" i="13"/>
  <c r="R294" i="13"/>
  <c r="N294" i="13"/>
  <c r="M294" i="13"/>
  <c r="AB293" i="13"/>
  <c r="Y293" i="13"/>
  <c r="X293" i="13"/>
  <c r="R293" i="13"/>
  <c r="N293" i="13"/>
  <c r="M293" i="13"/>
  <c r="AB292" i="13"/>
  <c r="Y292" i="13"/>
  <c r="X292" i="13"/>
  <c r="R292" i="13"/>
  <c r="N292" i="13"/>
  <c r="M292" i="13"/>
  <c r="AB291" i="13"/>
  <c r="Y291" i="13"/>
  <c r="X291" i="13"/>
  <c r="R291" i="13"/>
  <c r="N291" i="13"/>
  <c r="M291" i="13"/>
  <c r="AB290" i="13"/>
  <c r="Y290" i="13"/>
  <c r="X290" i="13"/>
  <c r="R290" i="13"/>
  <c r="N290" i="13"/>
  <c r="M290" i="13"/>
  <c r="AB289" i="13"/>
  <c r="Y289" i="13"/>
  <c r="X289" i="13"/>
  <c r="AA289" i="13" s="1"/>
  <c r="R289" i="13"/>
  <c r="N289" i="13"/>
  <c r="M289" i="13"/>
  <c r="AB288" i="13"/>
  <c r="Y288" i="13"/>
  <c r="X288" i="13"/>
  <c r="R288" i="13"/>
  <c r="N288" i="13"/>
  <c r="M288" i="13"/>
  <c r="AB287" i="13"/>
  <c r="Y287" i="13"/>
  <c r="X287" i="13"/>
  <c r="R287" i="13"/>
  <c r="N287" i="13"/>
  <c r="M287" i="13"/>
  <c r="AB286" i="13"/>
  <c r="Y286" i="13"/>
  <c r="X286" i="13"/>
  <c r="R286" i="13"/>
  <c r="N286" i="13"/>
  <c r="M286" i="13"/>
  <c r="AB285" i="13"/>
  <c r="Y285" i="13"/>
  <c r="X285" i="13"/>
  <c r="R285" i="13"/>
  <c r="N285" i="13"/>
  <c r="M285" i="13"/>
  <c r="AB284" i="13"/>
  <c r="Y284" i="13"/>
  <c r="X284" i="13"/>
  <c r="R284" i="13"/>
  <c r="N284" i="13"/>
  <c r="M284" i="13"/>
  <c r="AB283" i="13"/>
  <c r="Y283" i="13"/>
  <c r="X283" i="13"/>
  <c r="R283" i="13"/>
  <c r="N283" i="13"/>
  <c r="M283" i="13"/>
  <c r="AB282" i="13"/>
  <c r="Y282" i="13"/>
  <c r="X282" i="13"/>
  <c r="R282" i="13"/>
  <c r="N282" i="13"/>
  <c r="M282" i="13"/>
  <c r="Q282" i="13" s="1"/>
  <c r="AB281" i="13"/>
  <c r="Y281" i="13"/>
  <c r="X281" i="13"/>
  <c r="AA281" i="13" s="1"/>
  <c r="R281" i="13"/>
  <c r="N281" i="13"/>
  <c r="M281" i="13"/>
  <c r="AB280" i="13"/>
  <c r="Y280" i="13"/>
  <c r="X280" i="13"/>
  <c r="R280" i="13"/>
  <c r="N280" i="13"/>
  <c r="M280" i="13"/>
  <c r="AB279" i="13"/>
  <c r="Y279" i="13"/>
  <c r="X279" i="13"/>
  <c r="R279" i="13"/>
  <c r="N279" i="13"/>
  <c r="M279" i="13"/>
  <c r="AB278" i="13"/>
  <c r="Y278" i="13"/>
  <c r="X278" i="13"/>
  <c r="R278" i="13"/>
  <c r="N278" i="13"/>
  <c r="M278" i="13"/>
  <c r="Q278" i="13" s="1"/>
  <c r="AB277" i="13"/>
  <c r="Y277" i="13"/>
  <c r="X277" i="13"/>
  <c r="R277" i="13"/>
  <c r="N277" i="13"/>
  <c r="M277" i="13"/>
  <c r="AB276" i="13"/>
  <c r="Y276" i="13"/>
  <c r="X276" i="13"/>
  <c r="R276" i="13"/>
  <c r="N276" i="13"/>
  <c r="M276" i="13"/>
  <c r="AB275" i="13"/>
  <c r="Y275" i="13"/>
  <c r="X275" i="13"/>
  <c r="R275" i="13"/>
  <c r="N275" i="13"/>
  <c r="M275" i="13"/>
  <c r="AB274" i="13"/>
  <c r="Y274" i="13"/>
  <c r="X274" i="13"/>
  <c r="R274" i="13"/>
  <c r="N274" i="13"/>
  <c r="M274" i="13"/>
  <c r="AB273" i="13"/>
  <c r="Y273" i="13"/>
  <c r="X273" i="13"/>
  <c r="R273" i="13"/>
  <c r="N273" i="13"/>
  <c r="M273" i="13"/>
  <c r="AB272" i="13"/>
  <c r="Y272" i="13"/>
  <c r="X272" i="13"/>
  <c r="R272" i="13"/>
  <c r="N272" i="13"/>
  <c r="M272" i="13"/>
  <c r="AB271" i="13"/>
  <c r="Y271" i="13"/>
  <c r="X271" i="13"/>
  <c r="R271" i="13"/>
  <c r="N271" i="13"/>
  <c r="M271" i="13"/>
  <c r="AB270" i="13"/>
  <c r="Y270" i="13"/>
  <c r="X270" i="13"/>
  <c r="R270" i="13"/>
  <c r="N270" i="13"/>
  <c r="M270" i="13"/>
  <c r="AB269" i="13"/>
  <c r="Y269" i="13"/>
  <c r="X269" i="13"/>
  <c r="R269" i="13"/>
  <c r="N269" i="13"/>
  <c r="M269" i="13"/>
  <c r="AB268" i="13"/>
  <c r="Y268" i="13"/>
  <c r="X268" i="13"/>
  <c r="R268" i="13"/>
  <c r="N268" i="13"/>
  <c r="M268" i="13"/>
  <c r="AB265" i="13"/>
  <c r="Y265" i="13"/>
  <c r="X265" i="13"/>
  <c r="R265" i="13"/>
  <c r="N265" i="13"/>
  <c r="M265" i="13"/>
  <c r="AB264" i="13"/>
  <c r="Y264" i="13"/>
  <c r="X264" i="13"/>
  <c r="R264" i="13"/>
  <c r="N264" i="13"/>
  <c r="M264" i="13"/>
  <c r="AB263" i="13"/>
  <c r="Y263" i="13"/>
  <c r="X263" i="13"/>
  <c r="R263" i="13"/>
  <c r="N263" i="13"/>
  <c r="M263" i="13"/>
  <c r="AB262" i="13"/>
  <c r="Y262" i="13"/>
  <c r="X262" i="13"/>
  <c r="R262" i="13"/>
  <c r="N262" i="13"/>
  <c r="M262" i="13"/>
  <c r="AB261" i="13"/>
  <c r="Y261" i="13"/>
  <c r="X261" i="13"/>
  <c r="R261" i="13"/>
  <c r="N261" i="13"/>
  <c r="M261" i="13"/>
  <c r="AB260" i="13"/>
  <c r="Y260" i="13"/>
  <c r="X260" i="13"/>
  <c r="R260" i="13"/>
  <c r="N260" i="13"/>
  <c r="M260" i="13"/>
  <c r="AB259" i="13"/>
  <c r="Y259" i="13"/>
  <c r="X259" i="13"/>
  <c r="R259" i="13"/>
  <c r="N259" i="13"/>
  <c r="M259" i="13"/>
  <c r="AB258" i="13"/>
  <c r="Y258" i="13"/>
  <c r="X258" i="13"/>
  <c r="R258" i="13"/>
  <c r="N258" i="13"/>
  <c r="M258" i="13"/>
  <c r="AB257" i="13"/>
  <c r="Y257" i="13"/>
  <c r="X257" i="13"/>
  <c r="R257" i="13"/>
  <c r="N257" i="13"/>
  <c r="M257" i="13"/>
  <c r="AB256" i="13"/>
  <c r="Y256" i="13"/>
  <c r="X256" i="13"/>
  <c r="R256" i="13"/>
  <c r="N256" i="13"/>
  <c r="M256" i="13"/>
  <c r="AB255" i="13"/>
  <c r="Y255" i="13"/>
  <c r="X255" i="13"/>
  <c r="R255" i="13"/>
  <c r="N255" i="13"/>
  <c r="M255" i="13"/>
  <c r="AB254" i="13"/>
  <c r="Y254" i="13"/>
  <c r="X254" i="13"/>
  <c r="R254" i="13"/>
  <c r="N254" i="13"/>
  <c r="M254" i="13"/>
  <c r="AB253" i="13"/>
  <c r="Y253" i="13"/>
  <c r="X253" i="13"/>
  <c r="R253" i="13"/>
  <c r="N253" i="13"/>
  <c r="M253" i="13"/>
  <c r="AB252" i="13"/>
  <c r="Y252" i="13"/>
  <c r="X252" i="13"/>
  <c r="R252" i="13"/>
  <c r="N252" i="13"/>
  <c r="M252" i="13"/>
  <c r="AB251" i="13"/>
  <c r="Y251" i="13"/>
  <c r="X251" i="13"/>
  <c r="R251" i="13"/>
  <c r="N251" i="13"/>
  <c r="M251" i="13"/>
  <c r="AB250" i="13"/>
  <c r="Y250" i="13"/>
  <c r="X250" i="13"/>
  <c r="R250" i="13"/>
  <c r="N250" i="13"/>
  <c r="M250" i="13"/>
  <c r="AB249" i="13"/>
  <c r="Y249" i="13"/>
  <c r="X249" i="13"/>
  <c r="R249" i="13"/>
  <c r="N249" i="13"/>
  <c r="M249" i="13"/>
  <c r="AB248" i="13"/>
  <c r="Y248" i="13"/>
  <c r="X248" i="13"/>
  <c r="R248" i="13"/>
  <c r="N248" i="13"/>
  <c r="M248" i="13"/>
  <c r="AB247" i="13"/>
  <c r="Y247" i="13"/>
  <c r="X247" i="13"/>
  <c r="R247" i="13"/>
  <c r="N247" i="13"/>
  <c r="M247" i="13"/>
  <c r="AB246" i="13"/>
  <c r="Y246" i="13"/>
  <c r="X246" i="13"/>
  <c r="R246" i="13"/>
  <c r="N246" i="13"/>
  <c r="M246" i="13"/>
  <c r="AB245" i="13"/>
  <c r="Y245" i="13"/>
  <c r="X245" i="13"/>
  <c r="R245" i="13"/>
  <c r="N245" i="13"/>
  <c r="M245" i="13"/>
  <c r="AB244" i="13"/>
  <c r="Y244" i="13"/>
  <c r="X244" i="13"/>
  <c r="R244" i="13"/>
  <c r="N244" i="13"/>
  <c r="M244" i="13"/>
  <c r="AB243" i="13"/>
  <c r="Y243" i="13"/>
  <c r="X243" i="13"/>
  <c r="R243" i="13"/>
  <c r="N243" i="13"/>
  <c r="M243" i="13"/>
  <c r="AB242" i="13"/>
  <c r="Y242" i="13"/>
  <c r="X242" i="13"/>
  <c r="R242" i="13"/>
  <c r="N242" i="13"/>
  <c r="M242" i="13"/>
  <c r="AB241" i="13"/>
  <c r="Y241" i="13"/>
  <c r="X241" i="13"/>
  <c r="R241" i="13"/>
  <c r="N241" i="13"/>
  <c r="M241" i="13"/>
  <c r="AB240" i="13"/>
  <c r="Y240" i="13"/>
  <c r="X240" i="13"/>
  <c r="R240" i="13"/>
  <c r="N240" i="13"/>
  <c r="M240" i="13"/>
  <c r="AB239" i="13"/>
  <c r="Y239" i="13"/>
  <c r="X239" i="13"/>
  <c r="R239" i="13"/>
  <c r="N239" i="13"/>
  <c r="M239" i="13"/>
  <c r="AB238" i="13"/>
  <c r="Y238" i="13"/>
  <c r="X238" i="13"/>
  <c r="R238" i="13"/>
  <c r="N238" i="13"/>
  <c r="M238" i="13"/>
  <c r="AB237" i="13"/>
  <c r="Y237" i="13"/>
  <c r="X237" i="13"/>
  <c r="R237" i="13"/>
  <c r="N237" i="13"/>
  <c r="M237" i="13"/>
  <c r="AB236" i="13"/>
  <c r="Y236" i="13"/>
  <c r="X236" i="13"/>
  <c r="R236" i="13"/>
  <c r="N236" i="13"/>
  <c r="M236" i="13"/>
  <c r="AB235" i="13"/>
  <c r="Y235" i="13"/>
  <c r="X235" i="13"/>
  <c r="R235" i="13"/>
  <c r="N235" i="13"/>
  <c r="M235" i="13"/>
  <c r="AB234" i="13"/>
  <c r="Y234" i="13"/>
  <c r="X234" i="13"/>
  <c r="R234" i="13"/>
  <c r="N234" i="13"/>
  <c r="M234" i="13"/>
  <c r="AB233" i="13"/>
  <c r="Y233" i="13"/>
  <c r="X233" i="13"/>
  <c r="R233" i="13"/>
  <c r="N233" i="13"/>
  <c r="M233" i="13"/>
  <c r="AB232" i="13"/>
  <c r="Y232" i="13"/>
  <c r="X232" i="13"/>
  <c r="R232" i="13"/>
  <c r="N232" i="13"/>
  <c r="M232" i="13"/>
  <c r="AB231" i="13"/>
  <c r="Y231" i="13"/>
  <c r="X231" i="13"/>
  <c r="R231" i="13"/>
  <c r="N231" i="13"/>
  <c r="M231" i="13"/>
  <c r="AB228" i="13"/>
  <c r="Y228" i="13"/>
  <c r="X228" i="13"/>
  <c r="R228" i="13"/>
  <c r="N228" i="13"/>
  <c r="M228" i="13"/>
  <c r="AB227" i="13"/>
  <c r="Y227" i="13"/>
  <c r="X227" i="13"/>
  <c r="R227" i="13"/>
  <c r="N227" i="13"/>
  <c r="M227" i="13"/>
  <c r="AB226" i="13"/>
  <c r="Y226" i="13"/>
  <c r="X226" i="13"/>
  <c r="R226" i="13"/>
  <c r="N226" i="13"/>
  <c r="M226" i="13"/>
  <c r="AB225" i="13"/>
  <c r="Y225" i="13"/>
  <c r="X225" i="13"/>
  <c r="R225" i="13"/>
  <c r="N225" i="13"/>
  <c r="M225" i="13"/>
  <c r="AB224" i="13"/>
  <c r="Y224" i="13"/>
  <c r="X224" i="13"/>
  <c r="R224" i="13"/>
  <c r="N224" i="13"/>
  <c r="M224" i="13"/>
  <c r="AB223" i="13"/>
  <c r="Y223" i="13"/>
  <c r="X223" i="13"/>
  <c r="R223" i="13"/>
  <c r="N223" i="13"/>
  <c r="M223" i="13"/>
  <c r="AB222" i="13"/>
  <c r="Y222" i="13"/>
  <c r="X222" i="13"/>
  <c r="R222" i="13"/>
  <c r="N222" i="13"/>
  <c r="M222" i="13"/>
  <c r="AB221" i="13"/>
  <c r="Y221" i="13"/>
  <c r="X221" i="13"/>
  <c r="R221" i="13"/>
  <c r="N221" i="13"/>
  <c r="M221" i="13"/>
  <c r="AB220" i="13"/>
  <c r="Y220" i="13"/>
  <c r="X220" i="13"/>
  <c r="R220" i="13"/>
  <c r="N220" i="13"/>
  <c r="M220" i="13"/>
  <c r="AB219" i="13"/>
  <c r="Y219" i="13"/>
  <c r="X219" i="13"/>
  <c r="R219" i="13"/>
  <c r="N219" i="13"/>
  <c r="M219" i="13"/>
  <c r="AB218" i="13"/>
  <c r="Y218" i="13"/>
  <c r="X218" i="13"/>
  <c r="R218" i="13"/>
  <c r="N218" i="13"/>
  <c r="M218" i="13"/>
  <c r="AB217" i="13"/>
  <c r="Y217" i="13"/>
  <c r="X217" i="13"/>
  <c r="R217" i="13"/>
  <c r="N217" i="13"/>
  <c r="M217" i="13"/>
  <c r="AB216" i="13"/>
  <c r="Y216" i="13"/>
  <c r="X216" i="13"/>
  <c r="Z216" i="13" s="1"/>
  <c r="R216" i="13"/>
  <c r="N216" i="13"/>
  <c r="M216" i="13"/>
  <c r="AB215" i="13"/>
  <c r="Y215" i="13"/>
  <c r="X215" i="13"/>
  <c r="R215" i="13"/>
  <c r="N215" i="13"/>
  <c r="M215" i="13"/>
  <c r="AB214" i="13"/>
  <c r="Y214" i="13"/>
  <c r="X214" i="13"/>
  <c r="R214" i="13"/>
  <c r="N214" i="13"/>
  <c r="M214" i="13"/>
  <c r="AB213" i="13"/>
  <c r="Y213" i="13"/>
  <c r="X213" i="13"/>
  <c r="Z213" i="13" s="1"/>
  <c r="R213" i="13"/>
  <c r="N213" i="13"/>
  <c r="M213" i="13"/>
  <c r="AB212" i="13"/>
  <c r="Y212" i="13"/>
  <c r="X212" i="13"/>
  <c r="R212" i="13"/>
  <c r="N212" i="13"/>
  <c r="M212" i="13"/>
  <c r="AB211" i="13"/>
  <c r="Y211" i="13"/>
  <c r="X211" i="13"/>
  <c r="R211" i="13"/>
  <c r="N211" i="13"/>
  <c r="M211" i="13"/>
  <c r="AB210" i="13"/>
  <c r="Y210" i="13"/>
  <c r="X210" i="13"/>
  <c r="R210" i="13"/>
  <c r="N210" i="13"/>
  <c r="M210" i="13"/>
  <c r="AB209" i="13"/>
  <c r="Y209" i="13"/>
  <c r="X209" i="13"/>
  <c r="R209" i="13"/>
  <c r="N209" i="13"/>
  <c r="M209" i="13"/>
  <c r="Q209" i="13" s="1"/>
  <c r="AB208" i="13"/>
  <c r="Y208" i="13"/>
  <c r="X208" i="13"/>
  <c r="R208" i="13"/>
  <c r="N208" i="13"/>
  <c r="M208" i="13"/>
  <c r="AB207" i="13"/>
  <c r="Y207" i="13"/>
  <c r="X207" i="13"/>
  <c r="R207" i="13"/>
  <c r="N207" i="13"/>
  <c r="M207" i="13"/>
  <c r="AB206" i="13"/>
  <c r="Y206" i="13"/>
  <c r="X206" i="13"/>
  <c r="Z206" i="13" s="1"/>
  <c r="R206" i="13"/>
  <c r="N206" i="13"/>
  <c r="M206" i="13"/>
  <c r="AB205" i="13"/>
  <c r="Y205" i="13"/>
  <c r="X205" i="13"/>
  <c r="Z205" i="13" s="1"/>
  <c r="R205" i="13"/>
  <c r="N205" i="13"/>
  <c r="M205" i="13"/>
  <c r="AB204" i="13"/>
  <c r="Y204" i="13"/>
  <c r="X204" i="13"/>
  <c r="R204" i="13"/>
  <c r="N204" i="13"/>
  <c r="M204" i="13"/>
  <c r="AB203" i="13"/>
  <c r="Y203" i="13"/>
  <c r="X203" i="13"/>
  <c r="R203" i="13"/>
  <c r="N203" i="13"/>
  <c r="M203" i="13"/>
  <c r="AB202" i="13"/>
  <c r="Y202" i="13"/>
  <c r="X202" i="13"/>
  <c r="R202" i="13"/>
  <c r="N202" i="13"/>
  <c r="M202" i="13"/>
  <c r="AB201" i="13"/>
  <c r="Y201" i="13"/>
  <c r="X201" i="13"/>
  <c r="R201" i="13"/>
  <c r="N201" i="13"/>
  <c r="M201" i="13"/>
  <c r="AB200" i="13"/>
  <c r="Y200" i="13"/>
  <c r="X200" i="13"/>
  <c r="AA200" i="13" s="1"/>
  <c r="R200" i="13"/>
  <c r="N200" i="13"/>
  <c r="M200" i="13"/>
  <c r="AB199" i="13"/>
  <c r="Y199" i="13"/>
  <c r="X199" i="13"/>
  <c r="R199" i="13"/>
  <c r="N199" i="13"/>
  <c r="M199" i="13"/>
  <c r="AB198" i="13"/>
  <c r="Y198" i="13"/>
  <c r="X198" i="13"/>
  <c r="R198" i="13"/>
  <c r="N198" i="13"/>
  <c r="M198" i="13"/>
  <c r="AB197" i="13"/>
  <c r="Y197" i="13"/>
  <c r="X197" i="13"/>
  <c r="R197" i="13"/>
  <c r="N197" i="13"/>
  <c r="M197" i="13"/>
  <c r="AB196" i="13"/>
  <c r="Y196" i="13"/>
  <c r="X196" i="13"/>
  <c r="R196" i="13"/>
  <c r="N196" i="13"/>
  <c r="M196" i="13"/>
  <c r="AB195" i="13"/>
  <c r="Y195" i="13"/>
  <c r="X195" i="13"/>
  <c r="R195" i="13"/>
  <c r="N195" i="13"/>
  <c r="M195" i="13"/>
  <c r="AB194" i="13"/>
  <c r="Y194" i="13"/>
  <c r="X194" i="13"/>
  <c r="R194" i="13"/>
  <c r="N194" i="13"/>
  <c r="M194" i="13"/>
  <c r="AB191" i="13"/>
  <c r="Y191" i="13"/>
  <c r="X191" i="13"/>
  <c r="R191" i="13"/>
  <c r="N191" i="13"/>
  <c r="M191" i="13"/>
  <c r="AB190" i="13"/>
  <c r="Y190" i="13"/>
  <c r="X190" i="13"/>
  <c r="R190" i="13"/>
  <c r="N190" i="13"/>
  <c r="M190" i="13"/>
  <c r="AB189" i="13"/>
  <c r="Y189" i="13"/>
  <c r="X189" i="13"/>
  <c r="R189" i="13"/>
  <c r="N189" i="13"/>
  <c r="M189" i="13"/>
  <c r="AB188" i="13"/>
  <c r="Y188" i="13"/>
  <c r="X188" i="13"/>
  <c r="R188" i="13"/>
  <c r="N188" i="13"/>
  <c r="M188" i="13"/>
  <c r="AB187" i="13"/>
  <c r="Y187" i="13"/>
  <c r="X187" i="13"/>
  <c r="R187" i="13"/>
  <c r="N187" i="13"/>
  <c r="M187" i="13"/>
  <c r="AB186" i="13"/>
  <c r="Y186" i="13"/>
  <c r="X186" i="13"/>
  <c r="R186" i="13"/>
  <c r="N186" i="13"/>
  <c r="M186" i="13"/>
  <c r="AB185" i="13"/>
  <c r="Y185" i="13"/>
  <c r="X185" i="13"/>
  <c r="R185" i="13"/>
  <c r="N185" i="13"/>
  <c r="M185" i="13"/>
  <c r="AB184" i="13"/>
  <c r="Y184" i="13"/>
  <c r="X184" i="13"/>
  <c r="R184" i="13"/>
  <c r="N184" i="13"/>
  <c r="M184" i="13"/>
  <c r="AB183" i="13"/>
  <c r="Y183" i="13"/>
  <c r="X183" i="13"/>
  <c r="R183" i="13"/>
  <c r="N183" i="13"/>
  <c r="M183" i="13"/>
  <c r="AB182" i="13"/>
  <c r="Y182" i="13"/>
  <c r="X182" i="13"/>
  <c r="R182" i="13"/>
  <c r="N182" i="13"/>
  <c r="M182" i="13"/>
  <c r="AB181" i="13"/>
  <c r="Y181" i="13"/>
  <c r="X181" i="13"/>
  <c r="R181" i="13"/>
  <c r="N181" i="13"/>
  <c r="M181" i="13"/>
  <c r="AB180" i="13"/>
  <c r="Y180" i="13"/>
  <c r="X180" i="13"/>
  <c r="R180" i="13"/>
  <c r="N180" i="13"/>
  <c r="M180" i="13"/>
  <c r="AB179" i="13"/>
  <c r="Y179" i="13"/>
  <c r="X179" i="13"/>
  <c r="R179" i="13"/>
  <c r="N179" i="13"/>
  <c r="M179" i="13"/>
  <c r="AB178" i="13"/>
  <c r="Y178" i="13"/>
  <c r="X178" i="13"/>
  <c r="R178" i="13"/>
  <c r="N178" i="13"/>
  <c r="M178" i="13"/>
  <c r="AB177" i="13"/>
  <c r="Y177" i="13"/>
  <c r="X177" i="13"/>
  <c r="R177" i="13"/>
  <c r="N177" i="13"/>
  <c r="M177" i="13"/>
  <c r="AB176" i="13"/>
  <c r="Y176" i="13"/>
  <c r="X176" i="13"/>
  <c r="R176" i="13"/>
  <c r="N176" i="13"/>
  <c r="M176" i="13"/>
  <c r="AB175" i="13"/>
  <c r="Y175" i="13"/>
  <c r="X175" i="13"/>
  <c r="R175" i="13"/>
  <c r="N175" i="13"/>
  <c r="M175" i="13"/>
  <c r="AB174" i="13"/>
  <c r="Y174" i="13"/>
  <c r="X174" i="13"/>
  <c r="R174" i="13"/>
  <c r="N174" i="13"/>
  <c r="M174" i="13"/>
  <c r="AB173" i="13"/>
  <c r="Y173" i="13"/>
  <c r="X173" i="13"/>
  <c r="R173" i="13"/>
  <c r="N173" i="13"/>
  <c r="M173" i="13"/>
  <c r="AB172" i="13"/>
  <c r="Y172" i="13"/>
  <c r="X172" i="13"/>
  <c r="R172" i="13"/>
  <c r="N172" i="13"/>
  <c r="M172" i="13"/>
  <c r="AB171" i="13"/>
  <c r="Y171" i="13"/>
  <c r="X171" i="13"/>
  <c r="R171" i="13"/>
  <c r="N171" i="13"/>
  <c r="M171" i="13"/>
  <c r="AB170" i="13"/>
  <c r="Y170" i="13"/>
  <c r="X170" i="13"/>
  <c r="R170" i="13"/>
  <c r="N170" i="13"/>
  <c r="M170" i="13"/>
  <c r="AB169" i="13"/>
  <c r="Y169" i="13"/>
  <c r="X169" i="13"/>
  <c r="R169" i="13"/>
  <c r="N169" i="13"/>
  <c r="M169" i="13"/>
  <c r="AB168" i="13"/>
  <c r="Y168" i="13"/>
  <c r="X168" i="13"/>
  <c r="R168" i="13"/>
  <c r="N168" i="13"/>
  <c r="M168" i="13"/>
  <c r="AB167" i="13"/>
  <c r="Y167" i="13"/>
  <c r="X167" i="13"/>
  <c r="R167" i="13"/>
  <c r="N167" i="13"/>
  <c r="M167" i="13"/>
  <c r="AB166" i="13"/>
  <c r="Y166" i="13"/>
  <c r="X166" i="13"/>
  <c r="R166" i="13"/>
  <c r="N166" i="13"/>
  <c r="M166" i="13"/>
  <c r="AB165" i="13"/>
  <c r="Y165" i="13"/>
  <c r="X165" i="13"/>
  <c r="R165" i="13"/>
  <c r="N165" i="13"/>
  <c r="M165" i="13"/>
  <c r="AB164" i="13"/>
  <c r="Y164" i="13"/>
  <c r="X164" i="13"/>
  <c r="R164" i="13"/>
  <c r="N164" i="13"/>
  <c r="M164" i="13"/>
  <c r="AB163" i="13"/>
  <c r="Y163" i="13"/>
  <c r="X163" i="13"/>
  <c r="R163" i="13"/>
  <c r="N163" i="13"/>
  <c r="M163" i="13"/>
  <c r="AB162" i="13"/>
  <c r="Y162" i="13"/>
  <c r="X162" i="13"/>
  <c r="R162" i="13"/>
  <c r="N162" i="13"/>
  <c r="M162" i="13"/>
  <c r="AB161" i="13"/>
  <c r="Y161" i="13"/>
  <c r="X161" i="13"/>
  <c r="R161" i="13"/>
  <c r="N161" i="13"/>
  <c r="M161" i="13"/>
  <c r="AB160" i="13"/>
  <c r="Y160" i="13"/>
  <c r="X160" i="13"/>
  <c r="R160" i="13"/>
  <c r="N160" i="13"/>
  <c r="M160" i="13"/>
  <c r="AB159" i="13"/>
  <c r="Y159" i="13"/>
  <c r="X159" i="13"/>
  <c r="Z159" i="13" s="1"/>
  <c r="R159" i="13"/>
  <c r="N159" i="13"/>
  <c r="M159" i="13"/>
  <c r="AB158" i="13"/>
  <c r="Y158" i="13"/>
  <c r="X158" i="13"/>
  <c r="R158" i="13"/>
  <c r="N158" i="13"/>
  <c r="M158" i="13"/>
  <c r="AB157" i="13"/>
  <c r="Y157" i="13"/>
  <c r="X157" i="13"/>
  <c r="R157" i="13"/>
  <c r="N157" i="13"/>
  <c r="M157" i="13"/>
  <c r="AB154" i="13"/>
  <c r="Y154" i="13"/>
  <c r="X154" i="13"/>
  <c r="R154" i="13"/>
  <c r="N154" i="13"/>
  <c r="M154" i="13"/>
  <c r="AB153" i="13"/>
  <c r="Y153" i="13"/>
  <c r="X153" i="13"/>
  <c r="R153" i="13"/>
  <c r="N153" i="13"/>
  <c r="M153" i="13"/>
  <c r="AB152" i="13"/>
  <c r="Y152" i="13"/>
  <c r="X152" i="13"/>
  <c r="R152" i="13"/>
  <c r="N152" i="13"/>
  <c r="M152" i="13"/>
  <c r="AB151" i="13"/>
  <c r="Y151" i="13"/>
  <c r="X151" i="13"/>
  <c r="R151" i="13"/>
  <c r="N151" i="13"/>
  <c r="M151" i="13"/>
  <c r="AB150" i="13"/>
  <c r="Y150" i="13"/>
  <c r="X150" i="13"/>
  <c r="R150" i="13"/>
  <c r="N150" i="13"/>
  <c r="M150" i="13"/>
  <c r="AB149" i="13"/>
  <c r="Y149" i="13"/>
  <c r="X149" i="13"/>
  <c r="R149" i="13"/>
  <c r="N149" i="13"/>
  <c r="M149" i="13"/>
  <c r="AB148" i="13"/>
  <c r="Y148" i="13"/>
  <c r="X148" i="13"/>
  <c r="R148" i="13"/>
  <c r="N148" i="13"/>
  <c r="M148" i="13"/>
  <c r="AB147" i="13"/>
  <c r="Y147" i="13"/>
  <c r="X147" i="13"/>
  <c r="R147" i="13"/>
  <c r="N147" i="13"/>
  <c r="M147" i="13"/>
  <c r="AB146" i="13"/>
  <c r="Y146" i="13"/>
  <c r="X146" i="13"/>
  <c r="R146" i="13"/>
  <c r="N146" i="13"/>
  <c r="M146" i="13"/>
  <c r="AB145" i="13"/>
  <c r="Y145" i="13"/>
  <c r="X145" i="13"/>
  <c r="R145" i="13"/>
  <c r="N145" i="13"/>
  <c r="M145" i="13"/>
  <c r="AB144" i="13"/>
  <c r="Y144" i="13"/>
  <c r="X144" i="13"/>
  <c r="R144" i="13"/>
  <c r="N144" i="13"/>
  <c r="M144" i="13"/>
  <c r="AB143" i="13"/>
  <c r="Y143" i="13"/>
  <c r="X143" i="13"/>
  <c r="R143" i="13"/>
  <c r="N143" i="13"/>
  <c r="M143" i="13"/>
  <c r="AB142" i="13"/>
  <c r="Y142" i="13"/>
  <c r="X142" i="13"/>
  <c r="R142" i="13"/>
  <c r="N142" i="13"/>
  <c r="M142" i="13"/>
  <c r="AB141" i="13"/>
  <c r="Y141" i="13"/>
  <c r="X141" i="13"/>
  <c r="R141" i="13"/>
  <c r="N141" i="13"/>
  <c r="M141" i="13"/>
  <c r="AB140" i="13"/>
  <c r="Y140" i="13"/>
  <c r="X140" i="13"/>
  <c r="R140" i="13"/>
  <c r="N140" i="13"/>
  <c r="M140" i="13"/>
  <c r="AB139" i="13"/>
  <c r="Y139" i="13"/>
  <c r="X139" i="13"/>
  <c r="R139" i="13"/>
  <c r="N139" i="13"/>
  <c r="M139" i="13"/>
  <c r="AB138" i="13"/>
  <c r="Y138" i="13"/>
  <c r="X138" i="13"/>
  <c r="R138" i="13"/>
  <c r="N138" i="13"/>
  <c r="M138" i="13"/>
  <c r="AB137" i="13"/>
  <c r="Y137" i="13"/>
  <c r="X137" i="13"/>
  <c r="R137" i="13"/>
  <c r="N137" i="13"/>
  <c r="M137" i="13"/>
  <c r="AB136" i="13"/>
  <c r="Y136" i="13"/>
  <c r="X136" i="13"/>
  <c r="Z136" i="13" s="1"/>
  <c r="R136" i="13"/>
  <c r="N136" i="13"/>
  <c r="M136" i="13"/>
  <c r="AB135" i="13"/>
  <c r="Y135" i="13"/>
  <c r="X135" i="13"/>
  <c r="R135" i="13"/>
  <c r="N135" i="13"/>
  <c r="M135" i="13"/>
  <c r="AB134" i="13"/>
  <c r="Y134" i="13"/>
  <c r="X134" i="13"/>
  <c r="R134" i="13"/>
  <c r="N134" i="13"/>
  <c r="M134" i="13"/>
  <c r="AB133" i="13"/>
  <c r="Y133" i="13"/>
  <c r="X133" i="13"/>
  <c r="R133" i="13"/>
  <c r="N133" i="13"/>
  <c r="M133" i="13"/>
  <c r="AB132" i="13"/>
  <c r="Y132" i="13"/>
  <c r="X132" i="13"/>
  <c r="R132" i="13"/>
  <c r="N132" i="13"/>
  <c r="M132" i="13"/>
  <c r="AB131" i="13"/>
  <c r="Y131" i="13"/>
  <c r="X131" i="13"/>
  <c r="R131" i="13"/>
  <c r="N131" i="13"/>
  <c r="M131" i="13"/>
  <c r="AB130" i="13"/>
  <c r="Y130" i="13"/>
  <c r="X130" i="13"/>
  <c r="R130" i="13"/>
  <c r="N130" i="13"/>
  <c r="M130" i="13"/>
  <c r="AB129" i="13"/>
  <c r="Y129" i="13"/>
  <c r="X129" i="13"/>
  <c r="R129" i="13"/>
  <c r="N129" i="13"/>
  <c r="M129" i="13"/>
  <c r="AB128" i="13"/>
  <c r="Y128" i="13"/>
  <c r="X128" i="13"/>
  <c r="R128" i="13"/>
  <c r="N128" i="13"/>
  <c r="M128" i="13"/>
  <c r="AB127" i="13"/>
  <c r="Y127" i="13"/>
  <c r="X127" i="13"/>
  <c r="R127" i="13"/>
  <c r="N127" i="13"/>
  <c r="M127" i="13"/>
  <c r="AB126" i="13"/>
  <c r="Y126" i="13"/>
  <c r="X126" i="13"/>
  <c r="R126" i="13"/>
  <c r="N126" i="13"/>
  <c r="M126" i="13"/>
  <c r="AB125" i="13"/>
  <c r="Y125" i="13"/>
  <c r="X125" i="13"/>
  <c r="R125" i="13"/>
  <c r="N125" i="13"/>
  <c r="M125" i="13"/>
  <c r="AB124" i="13"/>
  <c r="Y124" i="13"/>
  <c r="X124" i="13"/>
  <c r="R124" i="13"/>
  <c r="N124" i="13"/>
  <c r="M124" i="13"/>
  <c r="AB123" i="13"/>
  <c r="Y123" i="13"/>
  <c r="X123" i="13"/>
  <c r="R123" i="13"/>
  <c r="N123" i="13"/>
  <c r="M123" i="13"/>
  <c r="AB122" i="13"/>
  <c r="Y122" i="13"/>
  <c r="X122" i="13"/>
  <c r="R122" i="13"/>
  <c r="N122" i="13"/>
  <c r="M122" i="13"/>
  <c r="AB121" i="13"/>
  <c r="Y121" i="13"/>
  <c r="X121" i="13"/>
  <c r="R121" i="13"/>
  <c r="N121" i="13"/>
  <c r="M121" i="13"/>
  <c r="AB120" i="13"/>
  <c r="Y120" i="13"/>
  <c r="X120" i="13"/>
  <c r="R120" i="13"/>
  <c r="N120" i="13"/>
  <c r="M120" i="13"/>
  <c r="AB117" i="13"/>
  <c r="Y117" i="13"/>
  <c r="X117" i="13"/>
  <c r="R117" i="13"/>
  <c r="N117" i="13"/>
  <c r="M117" i="13"/>
  <c r="AB116" i="13"/>
  <c r="Y116" i="13"/>
  <c r="X116" i="13"/>
  <c r="R116" i="13"/>
  <c r="N116" i="13"/>
  <c r="M116" i="13"/>
  <c r="AB115" i="13"/>
  <c r="Y115" i="13"/>
  <c r="X115" i="13"/>
  <c r="R115" i="13"/>
  <c r="N115" i="13"/>
  <c r="M115" i="13"/>
  <c r="AB114" i="13"/>
  <c r="Y114" i="13"/>
  <c r="X114" i="13"/>
  <c r="R114" i="13"/>
  <c r="N114" i="13"/>
  <c r="M114" i="13"/>
  <c r="AB113" i="13"/>
  <c r="Y113" i="13"/>
  <c r="X113" i="13"/>
  <c r="R113" i="13"/>
  <c r="N113" i="13"/>
  <c r="M113" i="13"/>
  <c r="AB112" i="13"/>
  <c r="Y112" i="13"/>
  <c r="X112" i="13"/>
  <c r="R112" i="13"/>
  <c r="N112" i="13"/>
  <c r="M112" i="13"/>
  <c r="AB111" i="13"/>
  <c r="Y111" i="13"/>
  <c r="X111" i="13"/>
  <c r="Z111" i="13" s="1"/>
  <c r="R111" i="13"/>
  <c r="N111" i="13"/>
  <c r="M111" i="13"/>
  <c r="AB110" i="13"/>
  <c r="Y110" i="13"/>
  <c r="X110" i="13"/>
  <c r="R110" i="13"/>
  <c r="N110" i="13"/>
  <c r="M110" i="13"/>
  <c r="AB109" i="13"/>
  <c r="Y109" i="13"/>
  <c r="X109" i="13"/>
  <c r="R109" i="13"/>
  <c r="N109" i="13"/>
  <c r="M109" i="13"/>
  <c r="AB108" i="13"/>
  <c r="Y108" i="13"/>
  <c r="X108" i="13"/>
  <c r="R108" i="13"/>
  <c r="N108" i="13"/>
  <c r="M108" i="13"/>
  <c r="AB107" i="13"/>
  <c r="Y107" i="13"/>
  <c r="X107" i="13"/>
  <c r="R107" i="13"/>
  <c r="N107" i="13"/>
  <c r="M107" i="13"/>
  <c r="AB106" i="13"/>
  <c r="Y106" i="13"/>
  <c r="X106" i="13"/>
  <c r="R106" i="13"/>
  <c r="N106" i="13"/>
  <c r="M106" i="13"/>
  <c r="AB105" i="13"/>
  <c r="Y105" i="13"/>
  <c r="X105" i="13"/>
  <c r="R105" i="13"/>
  <c r="N105" i="13"/>
  <c r="M105" i="13"/>
  <c r="AB104" i="13"/>
  <c r="Y104" i="13"/>
  <c r="X104" i="13"/>
  <c r="R104" i="13"/>
  <c r="N104" i="13"/>
  <c r="M104" i="13"/>
  <c r="AB103" i="13"/>
  <c r="Y103" i="13"/>
  <c r="X103" i="13"/>
  <c r="R103" i="13"/>
  <c r="N103" i="13"/>
  <c r="M103" i="13"/>
  <c r="AB102" i="13"/>
  <c r="Y102" i="13"/>
  <c r="X102" i="13"/>
  <c r="R102" i="13"/>
  <c r="N102" i="13"/>
  <c r="M102" i="13"/>
  <c r="AB101" i="13"/>
  <c r="Y101" i="13"/>
  <c r="X101" i="13"/>
  <c r="R101" i="13"/>
  <c r="N101" i="13"/>
  <c r="M101" i="13"/>
  <c r="AB100" i="13"/>
  <c r="Y100" i="13"/>
  <c r="X100" i="13"/>
  <c r="R100" i="13"/>
  <c r="N100" i="13"/>
  <c r="M100" i="13"/>
  <c r="AB99" i="13"/>
  <c r="Y99" i="13"/>
  <c r="X99" i="13"/>
  <c r="R99" i="13"/>
  <c r="N99" i="13"/>
  <c r="M99" i="13"/>
  <c r="AB98" i="13"/>
  <c r="Y98" i="13"/>
  <c r="X98" i="13"/>
  <c r="R98" i="13"/>
  <c r="N98" i="13"/>
  <c r="M98" i="13"/>
  <c r="AB97" i="13"/>
  <c r="Y97" i="13"/>
  <c r="X97" i="13"/>
  <c r="R97" i="13"/>
  <c r="N97" i="13"/>
  <c r="M97" i="13"/>
  <c r="AB96" i="13"/>
  <c r="Y96" i="13"/>
  <c r="X96" i="13"/>
  <c r="R96" i="13"/>
  <c r="N96" i="13"/>
  <c r="M96" i="13"/>
  <c r="AB95" i="13"/>
  <c r="Y95" i="13"/>
  <c r="X95" i="13"/>
  <c r="R95" i="13"/>
  <c r="N95" i="13"/>
  <c r="M95" i="13"/>
  <c r="AB94" i="13"/>
  <c r="Y94" i="13"/>
  <c r="X94" i="13"/>
  <c r="R94" i="13"/>
  <c r="N94" i="13"/>
  <c r="M94" i="13"/>
  <c r="AB93" i="13"/>
  <c r="Y93" i="13"/>
  <c r="X93" i="13"/>
  <c r="R93" i="13"/>
  <c r="N93" i="13"/>
  <c r="M93" i="13"/>
  <c r="AB92" i="13"/>
  <c r="Y92" i="13"/>
  <c r="X92" i="13"/>
  <c r="R92" i="13"/>
  <c r="N92" i="13"/>
  <c r="M92" i="13"/>
  <c r="AB91" i="13"/>
  <c r="Y91" i="13"/>
  <c r="X91" i="13"/>
  <c r="R91" i="13"/>
  <c r="N91" i="13"/>
  <c r="M91" i="13"/>
  <c r="AB90" i="13"/>
  <c r="Y90" i="13"/>
  <c r="X90" i="13"/>
  <c r="R90" i="13"/>
  <c r="N90" i="13"/>
  <c r="M90" i="13"/>
  <c r="AB89" i="13"/>
  <c r="Y89" i="13"/>
  <c r="X89" i="13"/>
  <c r="R89" i="13"/>
  <c r="N89" i="13"/>
  <c r="M89" i="13"/>
  <c r="AB88" i="13"/>
  <c r="Y88" i="13"/>
  <c r="X88" i="13"/>
  <c r="R88" i="13"/>
  <c r="N88" i="13"/>
  <c r="M88" i="13"/>
  <c r="AB87" i="13"/>
  <c r="Y87" i="13"/>
  <c r="X87" i="13"/>
  <c r="R87" i="13"/>
  <c r="N87" i="13"/>
  <c r="M87" i="13"/>
  <c r="AB86" i="13"/>
  <c r="Y86" i="13"/>
  <c r="X86" i="13"/>
  <c r="R86" i="13"/>
  <c r="N86" i="13"/>
  <c r="M86" i="13"/>
  <c r="AB85" i="13"/>
  <c r="Y85" i="13"/>
  <c r="X85" i="13"/>
  <c r="R85" i="13"/>
  <c r="N85" i="13"/>
  <c r="M85" i="13"/>
  <c r="AB84" i="13"/>
  <c r="Y84" i="13"/>
  <c r="X84" i="13"/>
  <c r="R84" i="13"/>
  <c r="N84" i="13"/>
  <c r="M84" i="13"/>
  <c r="AB83" i="13"/>
  <c r="Y83" i="13"/>
  <c r="X83" i="13"/>
  <c r="R83" i="13"/>
  <c r="N83" i="13"/>
  <c r="M83" i="13"/>
  <c r="AB80" i="13"/>
  <c r="Y80" i="13"/>
  <c r="X80" i="13"/>
  <c r="R80" i="13"/>
  <c r="N80" i="13"/>
  <c r="M80" i="13"/>
  <c r="AB79" i="13"/>
  <c r="Y79" i="13"/>
  <c r="X79" i="13"/>
  <c r="R79" i="13"/>
  <c r="N79" i="13"/>
  <c r="M79" i="13"/>
  <c r="AB78" i="13"/>
  <c r="Y78" i="13"/>
  <c r="X78" i="13"/>
  <c r="R78" i="13"/>
  <c r="N78" i="13"/>
  <c r="M78" i="13"/>
  <c r="AB77" i="13"/>
  <c r="Y77" i="13"/>
  <c r="X77" i="13"/>
  <c r="R77" i="13"/>
  <c r="N77" i="13"/>
  <c r="M77" i="13"/>
  <c r="AB76" i="13"/>
  <c r="Y76" i="13"/>
  <c r="X76" i="13"/>
  <c r="R76" i="13"/>
  <c r="N76" i="13"/>
  <c r="M76" i="13"/>
  <c r="AB75" i="13"/>
  <c r="Y75" i="13"/>
  <c r="X75" i="13"/>
  <c r="R75" i="13"/>
  <c r="N75" i="13"/>
  <c r="M75" i="13"/>
  <c r="AB74" i="13"/>
  <c r="Y74" i="13"/>
  <c r="X74" i="13"/>
  <c r="R74" i="13"/>
  <c r="N74" i="13"/>
  <c r="M74" i="13"/>
  <c r="AB73" i="13"/>
  <c r="Y73" i="13"/>
  <c r="X73" i="13"/>
  <c r="R73" i="13"/>
  <c r="N73" i="13"/>
  <c r="M73" i="13"/>
  <c r="AB72" i="13"/>
  <c r="Y72" i="13"/>
  <c r="X72" i="13"/>
  <c r="R72" i="13"/>
  <c r="N72" i="13"/>
  <c r="M72" i="13"/>
  <c r="AB71" i="13"/>
  <c r="Y71" i="13"/>
  <c r="X71" i="13"/>
  <c r="R71" i="13"/>
  <c r="N71" i="13"/>
  <c r="M71" i="13"/>
  <c r="AB70" i="13"/>
  <c r="Y70" i="13"/>
  <c r="X70" i="13"/>
  <c r="R70" i="13"/>
  <c r="N70" i="13"/>
  <c r="M70" i="13"/>
  <c r="AB69" i="13"/>
  <c r="Y69" i="13"/>
  <c r="X69" i="13"/>
  <c r="R69" i="13"/>
  <c r="N69" i="13"/>
  <c r="M69" i="13"/>
  <c r="AB68" i="13"/>
  <c r="Y68" i="13"/>
  <c r="X68" i="13"/>
  <c r="R68" i="13"/>
  <c r="N68" i="13"/>
  <c r="M68" i="13"/>
  <c r="AB67" i="13"/>
  <c r="Y67" i="13"/>
  <c r="X67" i="13"/>
  <c r="R67" i="13"/>
  <c r="N67" i="13"/>
  <c r="M67" i="13"/>
  <c r="AB66" i="13"/>
  <c r="Y66" i="13"/>
  <c r="X66" i="13"/>
  <c r="R66" i="13"/>
  <c r="N66" i="13"/>
  <c r="M66" i="13"/>
  <c r="AB65" i="13"/>
  <c r="Y65" i="13"/>
  <c r="X65" i="13"/>
  <c r="R65" i="13"/>
  <c r="N65" i="13"/>
  <c r="M65" i="13"/>
  <c r="AB64" i="13"/>
  <c r="Y64" i="13"/>
  <c r="X64" i="13"/>
  <c r="R64" i="13"/>
  <c r="N64" i="13"/>
  <c r="M64" i="13"/>
  <c r="AB63" i="13"/>
  <c r="Y63" i="13"/>
  <c r="X63" i="13"/>
  <c r="R63" i="13"/>
  <c r="N63" i="13"/>
  <c r="M63" i="13"/>
  <c r="AB62" i="13"/>
  <c r="Y62" i="13"/>
  <c r="X62" i="13"/>
  <c r="R62" i="13"/>
  <c r="N62" i="13"/>
  <c r="M62" i="13"/>
  <c r="AB61" i="13"/>
  <c r="Y61" i="13"/>
  <c r="X61" i="13"/>
  <c r="R61" i="13"/>
  <c r="N61" i="13"/>
  <c r="M61" i="13"/>
  <c r="AB60" i="13"/>
  <c r="Y60" i="13"/>
  <c r="X60" i="13"/>
  <c r="R60" i="13"/>
  <c r="N60" i="13"/>
  <c r="M60" i="13"/>
  <c r="AB59" i="13"/>
  <c r="Y59" i="13"/>
  <c r="X59" i="13"/>
  <c r="R59" i="13"/>
  <c r="N59" i="13"/>
  <c r="M59" i="13"/>
  <c r="AB58" i="13"/>
  <c r="Y58" i="13"/>
  <c r="X58" i="13"/>
  <c r="R58" i="13"/>
  <c r="N58" i="13"/>
  <c r="M58" i="13"/>
  <c r="AB57" i="13"/>
  <c r="Y57" i="13"/>
  <c r="X57" i="13"/>
  <c r="R57" i="13"/>
  <c r="N57" i="13"/>
  <c r="M57" i="13"/>
  <c r="AB56" i="13"/>
  <c r="Y56" i="13"/>
  <c r="X56" i="13"/>
  <c r="R56" i="13"/>
  <c r="N56" i="13"/>
  <c r="M56" i="13"/>
  <c r="AB55" i="13"/>
  <c r="Y55" i="13"/>
  <c r="X55" i="13"/>
  <c r="R55" i="13"/>
  <c r="N55" i="13"/>
  <c r="M55" i="13"/>
  <c r="AB54" i="13"/>
  <c r="Y54" i="13"/>
  <c r="X54" i="13"/>
  <c r="R54" i="13"/>
  <c r="N54" i="13"/>
  <c r="M54" i="13"/>
  <c r="AB53" i="13"/>
  <c r="Y53" i="13"/>
  <c r="X53" i="13"/>
  <c r="R53" i="13"/>
  <c r="N53" i="13"/>
  <c r="M53" i="13"/>
  <c r="AB52" i="13"/>
  <c r="Y52" i="13"/>
  <c r="X52" i="13"/>
  <c r="R52" i="13"/>
  <c r="N52" i="13"/>
  <c r="M52" i="13"/>
  <c r="AB51" i="13"/>
  <c r="Y51" i="13"/>
  <c r="X51" i="13"/>
  <c r="R51" i="13"/>
  <c r="N51" i="13"/>
  <c r="M51" i="13"/>
  <c r="AB50" i="13"/>
  <c r="Y50" i="13"/>
  <c r="AA50" i="13" s="1"/>
  <c r="X50" i="13"/>
  <c r="R50" i="13"/>
  <c r="N50" i="13"/>
  <c r="M50" i="13"/>
  <c r="AB49" i="13"/>
  <c r="Y49" i="13"/>
  <c r="X49" i="13"/>
  <c r="R49" i="13"/>
  <c r="N49" i="13"/>
  <c r="M49" i="13"/>
  <c r="AB48" i="13"/>
  <c r="Y48" i="13"/>
  <c r="X48" i="13"/>
  <c r="R48" i="13"/>
  <c r="N48" i="13"/>
  <c r="M48" i="13"/>
  <c r="AB47" i="13"/>
  <c r="Y47" i="13"/>
  <c r="X47" i="13"/>
  <c r="R47" i="13"/>
  <c r="N47" i="13"/>
  <c r="M47" i="13"/>
  <c r="AB46" i="13"/>
  <c r="Y46" i="13"/>
  <c r="X46" i="13"/>
  <c r="R46" i="13"/>
  <c r="N46" i="13"/>
  <c r="M46" i="13"/>
  <c r="AB43" i="13"/>
  <c r="Y43" i="13"/>
  <c r="X43" i="13"/>
  <c r="R43" i="13"/>
  <c r="N43" i="13"/>
  <c r="M43" i="13"/>
  <c r="AB42" i="13"/>
  <c r="Y42" i="13"/>
  <c r="X42" i="13"/>
  <c r="R42" i="13"/>
  <c r="N42" i="13"/>
  <c r="M42" i="13"/>
  <c r="AB41" i="13"/>
  <c r="Y41" i="13"/>
  <c r="X41" i="13"/>
  <c r="R41" i="13"/>
  <c r="N41" i="13"/>
  <c r="M41" i="13"/>
  <c r="AB40" i="13"/>
  <c r="Y40" i="13"/>
  <c r="X40" i="13"/>
  <c r="R40" i="13"/>
  <c r="N40" i="13"/>
  <c r="M40" i="13"/>
  <c r="AB39" i="13"/>
  <c r="Y39" i="13"/>
  <c r="X39" i="13"/>
  <c r="R39" i="13"/>
  <c r="N39" i="13"/>
  <c r="M39" i="13"/>
  <c r="AB38" i="13"/>
  <c r="Y38" i="13"/>
  <c r="X38" i="13"/>
  <c r="R38" i="13"/>
  <c r="N38" i="13"/>
  <c r="M38" i="13"/>
  <c r="AB37" i="13"/>
  <c r="Y37" i="13"/>
  <c r="X37" i="13"/>
  <c r="R37" i="13"/>
  <c r="N37" i="13"/>
  <c r="M37" i="13"/>
  <c r="AB36" i="13"/>
  <c r="Y36" i="13"/>
  <c r="X36" i="13"/>
  <c r="R36" i="13"/>
  <c r="N36" i="13"/>
  <c r="M36" i="13"/>
  <c r="AB35" i="13"/>
  <c r="Y35" i="13"/>
  <c r="X35" i="13"/>
  <c r="R35" i="13"/>
  <c r="N35" i="13"/>
  <c r="M35" i="13"/>
  <c r="AB34" i="13"/>
  <c r="Y34" i="13"/>
  <c r="X34" i="13"/>
  <c r="R34" i="13"/>
  <c r="N34" i="13"/>
  <c r="M34" i="13"/>
  <c r="AB33" i="13"/>
  <c r="Y33" i="13"/>
  <c r="X33" i="13"/>
  <c r="R33" i="13"/>
  <c r="N33" i="13"/>
  <c r="M33" i="13"/>
  <c r="AB32" i="13"/>
  <c r="Y32" i="13"/>
  <c r="X32" i="13"/>
  <c r="R32" i="13"/>
  <c r="N32" i="13"/>
  <c r="M32" i="13"/>
  <c r="AB31" i="13"/>
  <c r="Y31" i="13"/>
  <c r="X31" i="13"/>
  <c r="R31" i="13"/>
  <c r="N31" i="13"/>
  <c r="M31" i="13"/>
  <c r="AB30" i="13"/>
  <c r="Y30" i="13"/>
  <c r="X30" i="13"/>
  <c r="R30" i="13"/>
  <c r="N30" i="13"/>
  <c r="M30" i="13"/>
  <c r="AB29" i="13"/>
  <c r="Y29" i="13"/>
  <c r="X29" i="13"/>
  <c r="R29" i="13"/>
  <c r="N29" i="13"/>
  <c r="M29" i="13"/>
  <c r="AB28" i="13"/>
  <c r="Y28" i="13"/>
  <c r="X28" i="13"/>
  <c r="R28" i="13"/>
  <c r="N28" i="13"/>
  <c r="M28" i="13"/>
  <c r="AB27" i="13"/>
  <c r="Y27" i="13"/>
  <c r="X27" i="13"/>
  <c r="R27" i="13"/>
  <c r="N27" i="13"/>
  <c r="M27" i="13"/>
  <c r="AB26" i="13"/>
  <c r="Y26" i="13"/>
  <c r="X26" i="13"/>
  <c r="R26" i="13"/>
  <c r="N26" i="13"/>
  <c r="M26" i="13"/>
  <c r="AB25" i="13"/>
  <c r="Y25" i="13"/>
  <c r="X25" i="13"/>
  <c r="R25" i="13"/>
  <c r="N25" i="13"/>
  <c r="M25" i="13"/>
  <c r="AB24" i="13"/>
  <c r="Y24" i="13"/>
  <c r="X24" i="13"/>
  <c r="R24" i="13"/>
  <c r="N24" i="13"/>
  <c r="M24" i="13"/>
  <c r="AB23" i="13"/>
  <c r="Y23" i="13"/>
  <c r="X23" i="13"/>
  <c r="R23" i="13"/>
  <c r="N23" i="13"/>
  <c r="M23" i="13"/>
  <c r="AB22" i="13"/>
  <c r="Y22" i="13"/>
  <c r="X22" i="13"/>
  <c r="R22" i="13"/>
  <c r="N22" i="13"/>
  <c r="M22" i="13"/>
  <c r="AB21" i="13"/>
  <c r="Y21" i="13"/>
  <c r="X21" i="13"/>
  <c r="R21" i="13"/>
  <c r="N21" i="13"/>
  <c r="M21" i="13"/>
  <c r="AB20" i="13"/>
  <c r="Y20" i="13"/>
  <c r="X20" i="13"/>
  <c r="R20" i="13"/>
  <c r="N20" i="13"/>
  <c r="M20" i="13"/>
  <c r="AB19" i="13"/>
  <c r="Y19" i="13"/>
  <c r="X19" i="13"/>
  <c r="R19" i="13"/>
  <c r="N19" i="13"/>
  <c r="M19" i="13"/>
  <c r="AB18" i="13"/>
  <c r="Y18" i="13"/>
  <c r="X18" i="13"/>
  <c r="R18" i="13"/>
  <c r="N18" i="13"/>
  <c r="M18" i="13"/>
  <c r="AB17" i="13"/>
  <c r="Y17" i="13"/>
  <c r="X17" i="13"/>
  <c r="R17" i="13"/>
  <c r="N17" i="13"/>
  <c r="M17" i="13"/>
  <c r="AB16" i="13"/>
  <c r="Y16" i="13"/>
  <c r="X16" i="13"/>
  <c r="R16" i="13"/>
  <c r="N16" i="13"/>
  <c r="M16" i="13"/>
  <c r="AB15" i="13"/>
  <c r="Y15" i="13"/>
  <c r="X15" i="13"/>
  <c r="R15" i="13"/>
  <c r="N15" i="13"/>
  <c r="M15" i="13"/>
  <c r="AB14" i="13"/>
  <c r="Y14" i="13"/>
  <c r="X14" i="13"/>
  <c r="R14" i="13"/>
  <c r="N14" i="13"/>
  <c r="M14" i="13"/>
  <c r="AB13" i="13"/>
  <c r="Y13" i="13"/>
  <c r="X13" i="13"/>
  <c r="R13" i="13"/>
  <c r="N13" i="13"/>
  <c r="M13" i="13"/>
  <c r="AB12" i="13"/>
  <c r="Y12" i="13"/>
  <c r="X12" i="13"/>
  <c r="R12" i="13"/>
  <c r="N12" i="13"/>
  <c r="M12" i="13"/>
  <c r="AB11" i="13"/>
  <c r="Y11" i="13"/>
  <c r="X11" i="13"/>
  <c r="R11" i="13"/>
  <c r="N11" i="13"/>
  <c r="M11" i="13"/>
  <c r="AB10" i="13"/>
  <c r="Y10" i="13"/>
  <c r="X10" i="13"/>
  <c r="R10" i="13"/>
  <c r="N10" i="13"/>
  <c r="M10" i="13"/>
  <c r="AB9" i="13"/>
  <c r="Y9" i="13"/>
  <c r="X9" i="13"/>
  <c r="Z9" i="13" s="1"/>
  <c r="R9" i="13"/>
  <c r="N9" i="13"/>
  <c r="M9" i="13"/>
  <c r="Q9" i="13" s="1"/>
  <c r="AE376" i="13"/>
  <c r="AD376" i="13"/>
  <c r="V376" i="13"/>
  <c r="U376" i="13"/>
  <c r="W376" i="13" s="1"/>
  <c r="T376" i="13"/>
  <c r="O376" i="13"/>
  <c r="L376" i="13" s="1"/>
  <c r="K376" i="13"/>
  <c r="J376" i="13"/>
  <c r="I376" i="13"/>
  <c r="D376" i="13"/>
  <c r="B376" i="13"/>
  <c r="A376" i="13"/>
  <c r="AE375" i="13"/>
  <c r="AD375" i="13"/>
  <c r="W375" i="13"/>
  <c r="V375" i="13"/>
  <c r="U375" i="13"/>
  <c r="T375" i="13"/>
  <c r="O375" i="13"/>
  <c r="K375" i="13"/>
  <c r="J375" i="13"/>
  <c r="L375" i="13" s="1"/>
  <c r="I375" i="13"/>
  <c r="D375" i="13"/>
  <c r="B375" i="13"/>
  <c r="A375" i="13"/>
  <c r="AE374" i="13"/>
  <c r="AD374" i="13"/>
  <c r="W374" i="13"/>
  <c r="V374" i="13"/>
  <c r="U374" i="13"/>
  <c r="T374" i="13"/>
  <c r="O374" i="13"/>
  <c r="L374" i="13" s="1"/>
  <c r="Q374" i="13" s="1"/>
  <c r="K374" i="13"/>
  <c r="J374" i="13"/>
  <c r="I374" i="13"/>
  <c r="D374" i="13"/>
  <c r="B374" i="13"/>
  <c r="A374" i="13"/>
  <c r="AE373" i="13"/>
  <c r="AD373" i="13"/>
  <c r="W373" i="13"/>
  <c r="AA373" i="13" s="1"/>
  <c r="V373" i="13"/>
  <c r="U373" i="13"/>
  <c r="T373" i="13"/>
  <c r="P373" i="13"/>
  <c r="O373" i="13"/>
  <c r="L373" i="13"/>
  <c r="Q373" i="13" s="1"/>
  <c r="K373" i="13"/>
  <c r="J373" i="13"/>
  <c r="I373" i="13"/>
  <c r="D373" i="13"/>
  <c r="B373" i="13"/>
  <c r="A373" i="13"/>
  <c r="AE372" i="13"/>
  <c r="AD372" i="13"/>
  <c r="V372" i="13"/>
  <c r="U372" i="13"/>
  <c r="W372" i="13" s="1"/>
  <c r="T372" i="13"/>
  <c r="O372" i="13"/>
  <c r="L372" i="13" s="1"/>
  <c r="K372" i="13"/>
  <c r="J372" i="13"/>
  <c r="I372" i="13"/>
  <c r="D372" i="13"/>
  <c r="B372" i="13"/>
  <c r="A372" i="13"/>
  <c r="AE371" i="13"/>
  <c r="AD371" i="13"/>
  <c r="W371" i="13"/>
  <c r="V371" i="13"/>
  <c r="U371" i="13"/>
  <c r="T371" i="13"/>
  <c r="Q371" i="13"/>
  <c r="O371" i="13"/>
  <c r="K371" i="13"/>
  <c r="J371" i="13"/>
  <c r="L371" i="13" s="1"/>
  <c r="P371" i="13" s="1"/>
  <c r="I371" i="13"/>
  <c r="D371" i="13"/>
  <c r="B371" i="13"/>
  <c r="A371" i="13"/>
  <c r="AE370" i="13"/>
  <c r="AD370" i="13"/>
  <c r="V370" i="13"/>
  <c r="U370" i="13"/>
  <c r="T370" i="13"/>
  <c r="Q370" i="13"/>
  <c r="P370" i="13"/>
  <c r="O370" i="13"/>
  <c r="L370" i="13" s="1"/>
  <c r="K370" i="13"/>
  <c r="J370" i="13"/>
  <c r="I370" i="13"/>
  <c r="D370" i="13"/>
  <c r="B370" i="13"/>
  <c r="A370" i="13"/>
  <c r="AE369" i="13"/>
  <c r="AD369" i="13"/>
  <c r="W369" i="13"/>
  <c r="V369" i="13"/>
  <c r="U369" i="13"/>
  <c r="T369" i="13"/>
  <c r="O369" i="13"/>
  <c r="L369" i="13"/>
  <c r="K369" i="13"/>
  <c r="J369" i="13"/>
  <c r="I369" i="13"/>
  <c r="D369" i="13"/>
  <c r="B369" i="13"/>
  <c r="A369" i="13"/>
  <c r="AE368" i="13"/>
  <c r="AD368" i="13"/>
  <c r="V368" i="13"/>
  <c r="W368" i="13" s="1"/>
  <c r="U368" i="13"/>
  <c r="T368" i="13"/>
  <c r="Q368" i="13"/>
  <c r="O368" i="13"/>
  <c r="L368" i="13" s="1"/>
  <c r="K368" i="13"/>
  <c r="J368" i="13"/>
  <c r="I368" i="13"/>
  <c r="D368" i="13"/>
  <c r="B368" i="13"/>
  <c r="A368" i="13"/>
  <c r="AE367" i="13"/>
  <c r="AD367" i="13"/>
  <c r="W367" i="13"/>
  <c r="V367" i="13"/>
  <c r="U367" i="13"/>
  <c r="T367" i="13"/>
  <c r="O367" i="13"/>
  <c r="L367" i="13"/>
  <c r="K367" i="13"/>
  <c r="J367" i="13"/>
  <c r="I367" i="13"/>
  <c r="D367" i="13"/>
  <c r="B367" i="13"/>
  <c r="A367" i="13"/>
  <c r="AE366" i="13"/>
  <c r="AD366" i="13"/>
  <c r="W366" i="13"/>
  <c r="AA366" i="13" s="1"/>
  <c r="V366" i="13"/>
  <c r="U366" i="13"/>
  <c r="T366" i="13"/>
  <c r="Q366" i="13"/>
  <c r="O366" i="13"/>
  <c r="L366" i="13" s="1"/>
  <c r="P366" i="13" s="1"/>
  <c r="K366" i="13"/>
  <c r="J366" i="13"/>
  <c r="I366" i="13"/>
  <c r="D366" i="13"/>
  <c r="B366" i="13"/>
  <c r="A366" i="13"/>
  <c r="AE365" i="13"/>
  <c r="AD365" i="13"/>
  <c r="W365" i="13"/>
  <c r="V365" i="13"/>
  <c r="U365" i="13"/>
  <c r="T365" i="13"/>
  <c r="O365" i="13"/>
  <c r="L365" i="13"/>
  <c r="K365" i="13"/>
  <c r="J365" i="13"/>
  <c r="I365" i="13"/>
  <c r="D365" i="13"/>
  <c r="B365" i="13"/>
  <c r="A365" i="13"/>
  <c r="AE364" i="13"/>
  <c r="AD364" i="13"/>
  <c r="V364" i="13"/>
  <c r="W364" i="13" s="1"/>
  <c r="U364" i="13"/>
  <c r="T364" i="13"/>
  <c r="Q364" i="13"/>
  <c r="O364" i="13"/>
  <c r="L364" i="13" s="1"/>
  <c r="P364" i="13" s="1"/>
  <c r="K364" i="13"/>
  <c r="J364" i="13"/>
  <c r="I364" i="13"/>
  <c r="D364" i="13"/>
  <c r="B364" i="13"/>
  <c r="A364" i="13"/>
  <c r="AE363" i="13"/>
  <c r="AD363" i="13"/>
  <c r="W363" i="13"/>
  <c r="V363" i="13"/>
  <c r="U363" i="13"/>
  <c r="T363" i="13"/>
  <c r="O363" i="13"/>
  <c r="L363" i="13"/>
  <c r="K363" i="13"/>
  <c r="J363" i="13"/>
  <c r="I363" i="13"/>
  <c r="D363" i="13"/>
  <c r="B363" i="13"/>
  <c r="A363" i="13"/>
  <c r="AE362" i="13"/>
  <c r="AD362" i="13"/>
  <c r="Z362" i="13"/>
  <c r="V362" i="13"/>
  <c r="U362" i="13"/>
  <c r="W362" i="13" s="1"/>
  <c r="AA362" i="13" s="1"/>
  <c r="T362" i="13"/>
  <c r="Q362" i="13"/>
  <c r="P362" i="13"/>
  <c r="O362" i="13"/>
  <c r="L362" i="13" s="1"/>
  <c r="K362" i="13"/>
  <c r="J362" i="13"/>
  <c r="I362" i="13"/>
  <c r="D362" i="13"/>
  <c r="B362" i="13"/>
  <c r="A362" i="13"/>
  <c r="AE361" i="13"/>
  <c r="AD361" i="13"/>
  <c r="W361" i="13"/>
  <c r="V361" i="13"/>
  <c r="U361" i="13"/>
  <c r="T361" i="13"/>
  <c r="O361" i="13"/>
  <c r="K361" i="13"/>
  <c r="J361" i="13"/>
  <c r="L361" i="13" s="1"/>
  <c r="I361" i="13"/>
  <c r="D361" i="13"/>
  <c r="B361" i="13"/>
  <c r="A361" i="13"/>
  <c r="AE360" i="13"/>
  <c r="AD360" i="13"/>
  <c r="W360" i="13"/>
  <c r="V360" i="13"/>
  <c r="U360" i="13"/>
  <c r="T360" i="13"/>
  <c r="Q360" i="13"/>
  <c r="O360" i="13"/>
  <c r="L360" i="13" s="1"/>
  <c r="K360" i="13"/>
  <c r="J360" i="13"/>
  <c r="I360" i="13"/>
  <c r="D360" i="13"/>
  <c r="B360" i="13"/>
  <c r="A360" i="13"/>
  <c r="AE359" i="13"/>
  <c r="AD359" i="13"/>
  <c r="W359" i="13"/>
  <c r="V359" i="13"/>
  <c r="U359" i="13"/>
  <c r="T359" i="13"/>
  <c r="P359" i="13"/>
  <c r="O359" i="13"/>
  <c r="L359" i="13" s="1"/>
  <c r="Q359" i="13" s="1"/>
  <c r="K359" i="13"/>
  <c r="J359" i="13"/>
  <c r="I359" i="13"/>
  <c r="D359" i="13"/>
  <c r="B359" i="13"/>
  <c r="A359" i="13"/>
  <c r="AE358" i="13"/>
  <c r="AD358" i="13"/>
  <c r="V358" i="13"/>
  <c r="U358" i="13"/>
  <c r="W358" i="13" s="1"/>
  <c r="AA358" i="13" s="1"/>
  <c r="T358" i="13"/>
  <c r="O358" i="13"/>
  <c r="L358" i="13" s="1"/>
  <c r="K358" i="13"/>
  <c r="J358" i="13"/>
  <c r="I358" i="13"/>
  <c r="D358" i="13"/>
  <c r="B358" i="13"/>
  <c r="A358" i="13"/>
  <c r="AE357" i="13"/>
  <c r="AD357" i="13"/>
  <c r="W357" i="13"/>
  <c r="V357" i="13"/>
  <c r="U357" i="13"/>
  <c r="T357" i="13"/>
  <c r="Q357" i="13"/>
  <c r="O357" i="13"/>
  <c r="L357" i="13"/>
  <c r="P357" i="13" s="1"/>
  <c r="K357" i="13"/>
  <c r="J357" i="13"/>
  <c r="I357" i="13"/>
  <c r="D357" i="13"/>
  <c r="B357" i="13"/>
  <c r="A357" i="13"/>
  <c r="AE356" i="13"/>
  <c r="AD356" i="13"/>
  <c r="V356" i="13"/>
  <c r="U356" i="13"/>
  <c r="W356" i="13" s="1"/>
  <c r="AA356" i="13" s="1"/>
  <c r="T356" i="13"/>
  <c r="O356" i="13"/>
  <c r="L356" i="13" s="1"/>
  <c r="K356" i="13"/>
  <c r="J356" i="13"/>
  <c r="I356" i="13"/>
  <c r="D356" i="13"/>
  <c r="B356" i="13"/>
  <c r="A356" i="13"/>
  <c r="AE355" i="13"/>
  <c r="AD355" i="13"/>
  <c r="W355" i="13"/>
  <c r="Z355" i="13" s="1"/>
  <c r="V355" i="13"/>
  <c r="U355" i="13"/>
  <c r="T355" i="13"/>
  <c r="O355" i="13"/>
  <c r="K355" i="13"/>
  <c r="J355" i="13"/>
  <c r="L355" i="13" s="1"/>
  <c r="I355" i="13"/>
  <c r="D355" i="13"/>
  <c r="B355" i="13"/>
  <c r="A355" i="13"/>
  <c r="AE354" i="13"/>
  <c r="AD354" i="13"/>
  <c r="W354" i="13"/>
  <c r="V354" i="13"/>
  <c r="U354" i="13"/>
  <c r="T354" i="13"/>
  <c r="O354" i="13"/>
  <c r="L354" i="13" s="1"/>
  <c r="K354" i="13"/>
  <c r="J354" i="13"/>
  <c r="I354" i="13"/>
  <c r="D354" i="13"/>
  <c r="B354" i="13"/>
  <c r="A354" i="13"/>
  <c r="AE353" i="13"/>
  <c r="AD353" i="13"/>
  <c r="W353" i="13"/>
  <c r="V353" i="13"/>
  <c r="U353" i="13"/>
  <c r="T353" i="13"/>
  <c r="O353" i="13"/>
  <c r="K353" i="13"/>
  <c r="J353" i="13"/>
  <c r="L353" i="13" s="1"/>
  <c r="I353" i="13"/>
  <c r="D353" i="13"/>
  <c r="B353" i="13"/>
  <c r="A353" i="13"/>
  <c r="AE352" i="13"/>
  <c r="AD352" i="13"/>
  <c r="Z352" i="13"/>
  <c r="W352" i="13"/>
  <c r="AA352" i="13" s="1"/>
  <c r="V352" i="13"/>
  <c r="U352" i="13"/>
  <c r="T352" i="13"/>
  <c r="O352" i="13"/>
  <c r="L352" i="13" s="1"/>
  <c r="K352" i="13"/>
  <c r="J352" i="13"/>
  <c r="I352" i="13"/>
  <c r="D352" i="13"/>
  <c r="B352" i="13"/>
  <c r="A352" i="13"/>
  <c r="AE351" i="13"/>
  <c r="AD351" i="13"/>
  <c r="W351" i="13"/>
  <c r="AA351" i="13" s="1"/>
  <c r="V351" i="13"/>
  <c r="U351" i="13"/>
  <c r="T351" i="13"/>
  <c r="O351" i="13"/>
  <c r="L351" i="13"/>
  <c r="K351" i="13"/>
  <c r="J351" i="13"/>
  <c r="I351" i="13"/>
  <c r="D351" i="13"/>
  <c r="B351" i="13"/>
  <c r="A351" i="13"/>
  <c r="AE350" i="13"/>
  <c r="AD350" i="13"/>
  <c r="W350" i="13"/>
  <c r="V350" i="13"/>
  <c r="U350" i="13"/>
  <c r="T350" i="13"/>
  <c r="O350" i="13"/>
  <c r="L350" i="13" s="1"/>
  <c r="P350" i="13" s="1"/>
  <c r="K350" i="13"/>
  <c r="J350" i="13"/>
  <c r="I350" i="13"/>
  <c r="D350" i="13"/>
  <c r="B350" i="13"/>
  <c r="A350" i="13"/>
  <c r="AE349" i="13"/>
  <c r="AD349" i="13"/>
  <c r="W349" i="13"/>
  <c r="V349" i="13"/>
  <c r="U349" i="13"/>
  <c r="T349" i="13"/>
  <c r="O349" i="13"/>
  <c r="L349" i="13"/>
  <c r="K349" i="13"/>
  <c r="J349" i="13"/>
  <c r="I349" i="13"/>
  <c r="D349" i="13"/>
  <c r="B349" i="13"/>
  <c r="A349" i="13"/>
  <c r="AE348" i="13"/>
  <c r="AD348" i="13"/>
  <c r="V348" i="13"/>
  <c r="U348" i="13"/>
  <c r="W348" i="13" s="1"/>
  <c r="T348" i="13"/>
  <c r="O348" i="13"/>
  <c r="L348" i="13" s="1"/>
  <c r="K348" i="13"/>
  <c r="J348" i="13"/>
  <c r="I348" i="13"/>
  <c r="D348" i="13"/>
  <c r="B348" i="13"/>
  <c r="A348" i="13"/>
  <c r="AE347" i="13"/>
  <c r="AD347" i="13"/>
  <c r="Z347" i="13"/>
  <c r="W347" i="13"/>
  <c r="AA347" i="13" s="1"/>
  <c r="V347" i="13"/>
  <c r="U347" i="13"/>
  <c r="T347" i="13"/>
  <c r="O347" i="13"/>
  <c r="L347" i="13"/>
  <c r="K347" i="13"/>
  <c r="J347" i="13"/>
  <c r="I347" i="13"/>
  <c r="D347" i="13"/>
  <c r="B347" i="13"/>
  <c r="A347" i="13"/>
  <c r="AE346" i="13"/>
  <c r="AD346" i="13"/>
  <c r="V346" i="13"/>
  <c r="W346" i="13" s="1"/>
  <c r="U346" i="13"/>
  <c r="T346" i="13"/>
  <c r="Q346" i="13"/>
  <c r="O346" i="13"/>
  <c r="L346" i="13" s="1"/>
  <c r="K346" i="13"/>
  <c r="J346" i="13"/>
  <c r="I346" i="13"/>
  <c r="D346" i="13"/>
  <c r="B346" i="13"/>
  <c r="A346" i="13"/>
  <c r="AE345" i="13"/>
  <c r="AD345" i="13"/>
  <c r="V345" i="13"/>
  <c r="U345" i="13"/>
  <c r="W345" i="13" s="1"/>
  <c r="T345" i="13"/>
  <c r="O345" i="13"/>
  <c r="K345" i="13"/>
  <c r="J345" i="13"/>
  <c r="L345" i="13" s="1"/>
  <c r="I345" i="13"/>
  <c r="D345" i="13"/>
  <c r="B345" i="13"/>
  <c r="A345" i="13"/>
  <c r="AE344" i="13"/>
  <c r="AD344" i="13"/>
  <c r="W344" i="13"/>
  <c r="V344" i="13"/>
  <c r="U344" i="13"/>
  <c r="T344" i="13"/>
  <c r="O344" i="13"/>
  <c r="L344" i="13" s="1"/>
  <c r="K344" i="13"/>
  <c r="J344" i="13"/>
  <c r="I344" i="13"/>
  <c r="D344" i="13"/>
  <c r="B344" i="13"/>
  <c r="A344" i="13"/>
  <c r="AE343" i="13"/>
  <c r="AD343" i="13"/>
  <c r="W343" i="13"/>
  <c r="V343" i="13"/>
  <c r="U343" i="13"/>
  <c r="T343" i="13"/>
  <c r="O343" i="13"/>
  <c r="L343" i="13" s="1"/>
  <c r="K343" i="13"/>
  <c r="J343" i="13"/>
  <c r="I343" i="13"/>
  <c r="D343" i="13"/>
  <c r="B343" i="13"/>
  <c r="A343" i="13"/>
  <c r="AE342" i="13"/>
  <c r="W342" i="13"/>
  <c r="T342" i="13"/>
  <c r="L342" i="13"/>
  <c r="K342" i="13"/>
  <c r="J342" i="13"/>
  <c r="I342" i="13"/>
  <c r="AE340" i="13"/>
  <c r="W340" i="13"/>
  <c r="U340" i="13" a="1"/>
  <c r="U340" i="13" s="1"/>
  <c r="P340" i="13"/>
  <c r="AE339" i="13"/>
  <c r="AD339" i="13"/>
  <c r="W339" i="13"/>
  <c r="V339" i="13"/>
  <c r="U339" i="13"/>
  <c r="T339" i="13"/>
  <c r="O339" i="13"/>
  <c r="L339" i="13"/>
  <c r="K339" i="13"/>
  <c r="J339" i="13"/>
  <c r="I339" i="13"/>
  <c r="D339" i="13"/>
  <c r="B339" i="13"/>
  <c r="A339" i="13"/>
  <c r="AE338" i="13"/>
  <c r="AD338" i="13"/>
  <c r="V338" i="13"/>
  <c r="W338" i="13" s="1"/>
  <c r="U338" i="13"/>
  <c r="T338" i="13"/>
  <c r="O338" i="13"/>
  <c r="L338" i="13"/>
  <c r="K338" i="13"/>
  <c r="J338" i="13"/>
  <c r="I338" i="13"/>
  <c r="D338" i="13"/>
  <c r="B338" i="13"/>
  <c r="A338" i="13"/>
  <c r="AE337" i="13"/>
  <c r="AD337" i="13"/>
  <c r="V337" i="13"/>
  <c r="U337" i="13"/>
  <c r="W337" i="13" s="1"/>
  <c r="T337" i="13"/>
  <c r="O337" i="13"/>
  <c r="K337" i="13"/>
  <c r="J337" i="13"/>
  <c r="I337" i="13"/>
  <c r="D337" i="13"/>
  <c r="B337" i="13"/>
  <c r="A337" i="13"/>
  <c r="AE336" i="13"/>
  <c r="AD336" i="13"/>
  <c r="V336" i="13"/>
  <c r="U336" i="13"/>
  <c r="T336" i="13"/>
  <c r="O336" i="13"/>
  <c r="L336" i="13" s="1"/>
  <c r="K336" i="13"/>
  <c r="J336" i="13"/>
  <c r="I336" i="13"/>
  <c r="D336" i="13"/>
  <c r="B336" i="13"/>
  <c r="A336" i="13"/>
  <c r="AE335" i="13"/>
  <c r="AD335" i="13"/>
  <c r="W335" i="13"/>
  <c r="V335" i="13"/>
  <c r="U335" i="13"/>
  <c r="T335" i="13"/>
  <c r="O335" i="13"/>
  <c r="K335" i="13"/>
  <c r="J335" i="13"/>
  <c r="I335" i="13"/>
  <c r="D335" i="13"/>
  <c r="B335" i="13"/>
  <c r="A335" i="13"/>
  <c r="AE334" i="13"/>
  <c r="AD334" i="13"/>
  <c r="V334" i="13"/>
  <c r="U334" i="13"/>
  <c r="W334" i="13" s="1"/>
  <c r="T334" i="13"/>
  <c r="O334" i="13"/>
  <c r="L334" i="13"/>
  <c r="K334" i="13"/>
  <c r="J334" i="13"/>
  <c r="I334" i="13"/>
  <c r="D334" i="13"/>
  <c r="B334" i="13"/>
  <c r="A334" i="13"/>
  <c r="AE333" i="13"/>
  <c r="AD333" i="13"/>
  <c r="V333" i="13"/>
  <c r="U333" i="13"/>
  <c r="W333" i="13" s="1"/>
  <c r="Z333" i="13" s="1"/>
  <c r="T333" i="13"/>
  <c r="O333" i="13"/>
  <c r="K333" i="13"/>
  <c r="J333" i="13"/>
  <c r="I333" i="13"/>
  <c r="D333" i="13"/>
  <c r="B333" i="13"/>
  <c r="A333" i="13"/>
  <c r="AE332" i="13"/>
  <c r="AD332" i="13"/>
  <c r="V332" i="13"/>
  <c r="W332" i="13" s="1"/>
  <c r="U332" i="13"/>
  <c r="T332" i="13"/>
  <c r="O332" i="13"/>
  <c r="L332" i="13"/>
  <c r="K332" i="13"/>
  <c r="J332" i="13"/>
  <c r="I332" i="13"/>
  <c r="D332" i="13"/>
  <c r="B332" i="13"/>
  <c r="A332" i="13"/>
  <c r="AE331" i="13"/>
  <c r="AD331" i="13"/>
  <c r="V331" i="13"/>
  <c r="U331" i="13"/>
  <c r="W331" i="13" s="1"/>
  <c r="Z331" i="13" s="1"/>
  <c r="T331" i="13"/>
  <c r="O331" i="13"/>
  <c r="L331" i="13" s="1"/>
  <c r="K331" i="13"/>
  <c r="J331" i="13"/>
  <c r="I331" i="13"/>
  <c r="D331" i="13"/>
  <c r="B331" i="13"/>
  <c r="A331" i="13"/>
  <c r="AE330" i="13"/>
  <c r="AD330" i="13"/>
  <c r="V330" i="13"/>
  <c r="W330" i="13" s="1"/>
  <c r="U330" i="13"/>
  <c r="T330" i="13"/>
  <c r="O330" i="13"/>
  <c r="L330" i="13"/>
  <c r="K330" i="13"/>
  <c r="J330" i="13"/>
  <c r="I330" i="13"/>
  <c r="D330" i="13"/>
  <c r="B330" i="13"/>
  <c r="A330" i="13"/>
  <c r="AE329" i="13"/>
  <c r="AD329" i="13"/>
  <c r="W329" i="13"/>
  <c r="V329" i="13"/>
  <c r="U329" i="13"/>
  <c r="T329" i="13"/>
  <c r="O329" i="13"/>
  <c r="K329" i="13"/>
  <c r="J329" i="13"/>
  <c r="L329" i="13" s="1"/>
  <c r="I329" i="13"/>
  <c r="D329" i="13"/>
  <c r="B329" i="13"/>
  <c r="A329" i="13"/>
  <c r="AE328" i="13"/>
  <c r="AD328" i="13"/>
  <c r="V328" i="13"/>
  <c r="U328" i="13"/>
  <c r="W328" i="13" s="1"/>
  <c r="T328" i="13"/>
  <c r="O328" i="13"/>
  <c r="L328" i="13" s="1"/>
  <c r="K328" i="13"/>
  <c r="J328" i="13"/>
  <c r="I328" i="13"/>
  <c r="D328" i="13"/>
  <c r="B328" i="13"/>
  <c r="A328" i="13"/>
  <c r="AE327" i="13"/>
  <c r="AD327" i="13"/>
  <c r="V327" i="13"/>
  <c r="W327" i="13" s="1"/>
  <c r="U327" i="13"/>
  <c r="T327" i="13"/>
  <c r="O327" i="13"/>
  <c r="L327" i="13"/>
  <c r="K327" i="13"/>
  <c r="J327" i="13"/>
  <c r="I327" i="13"/>
  <c r="D327" i="13"/>
  <c r="B327" i="13"/>
  <c r="A327" i="13"/>
  <c r="AE326" i="13"/>
  <c r="AD326" i="13"/>
  <c r="V326" i="13"/>
  <c r="U326" i="13"/>
  <c r="W326" i="13" s="1"/>
  <c r="T326" i="13"/>
  <c r="O326" i="13"/>
  <c r="L326" i="13" s="1"/>
  <c r="K326" i="13"/>
  <c r="J326" i="13"/>
  <c r="I326" i="13"/>
  <c r="D326" i="13"/>
  <c r="B326" i="13"/>
  <c r="A326" i="13"/>
  <c r="AE325" i="13"/>
  <c r="AD325" i="13"/>
  <c r="V325" i="13"/>
  <c r="U325" i="13"/>
  <c r="T325" i="13"/>
  <c r="O325" i="13"/>
  <c r="K325" i="13"/>
  <c r="J325" i="13"/>
  <c r="L325" i="13" s="1"/>
  <c r="I325" i="13"/>
  <c r="D325" i="13"/>
  <c r="B325" i="13"/>
  <c r="A325" i="13"/>
  <c r="AE324" i="13"/>
  <c r="AD324" i="13"/>
  <c r="V324" i="13"/>
  <c r="W324" i="13" s="1"/>
  <c r="U324" i="13"/>
  <c r="T324" i="13"/>
  <c r="O324" i="13"/>
  <c r="L324" i="13"/>
  <c r="K324" i="13"/>
  <c r="J324" i="13"/>
  <c r="I324" i="13"/>
  <c r="D324" i="13"/>
  <c r="B324" i="13"/>
  <c r="A324" i="13"/>
  <c r="AE323" i="13"/>
  <c r="AD323" i="13"/>
  <c r="V323" i="13"/>
  <c r="U323" i="13"/>
  <c r="W323" i="13" s="1"/>
  <c r="T323" i="13"/>
  <c r="O323" i="13"/>
  <c r="L323" i="13"/>
  <c r="K323" i="13"/>
  <c r="J323" i="13"/>
  <c r="I323" i="13"/>
  <c r="D323" i="13"/>
  <c r="B323" i="13"/>
  <c r="A323" i="13"/>
  <c r="AE322" i="13"/>
  <c r="AD322" i="13"/>
  <c r="V322" i="13"/>
  <c r="U322" i="13"/>
  <c r="W322" i="13" s="1"/>
  <c r="T322" i="13"/>
  <c r="O322" i="13"/>
  <c r="L322" i="13"/>
  <c r="K322" i="13"/>
  <c r="J322" i="13"/>
  <c r="I322" i="13"/>
  <c r="D322" i="13"/>
  <c r="B322" i="13"/>
  <c r="A322" i="13"/>
  <c r="AE321" i="13"/>
  <c r="AD321" i="13"/>
  <c r="V321" i="13"/>
  <c r="U321" i="13"/>
  <c r="W321" i="13" s="1"/>
  <c r="T321" i="13"/>
  <c r="O321" i="13"/>
  <c r="L321" i="13"/>
  <c r="K321" i="13"/>
  <c r="J321" i="13"/>
  <c r="I321" i="13"/>
  <c r="D321" i="13"/>
  <c r="B321" i="13"/>
  <c r="A321" i="13"/>
  <c r="AE320" i="13"/>
  <c r="AD320" i="13"/>
  <c r="V320" i="13"/>
  <c r="W320" i="13" s="1"/>
  <c r="U320" i="13"/>
  <c r="T320" i="13"/>
  <c r="Q320" i="13"/>
  <c r="O320" i="13"/>
  <c r="L320" i="13" s="1"/>
  <c r="P320" i="13"/>
  <c r="K320" i="13"/>
  <c r="J320" i="13"/>
  <c r="I320" i="13"/>
  <c r="D320" i="13"/>
  <c r="B320" i="13"/>
  <c r="A320" i="13"/>
  <c r="AE319" i="13"/>
  <c r="AD319" i="13"/>
  <c r="W319" i="13"/>
  <c r="V319" i="13"/>
  <c r="U319" i="13"/>
  <c r="T319" i="13"/>
  <c r="O319" i="13"/>
  <c r="K319" i="13"/>
  <c r="J319" i="13"/>
  <c r="L319" i="13" s="1"/>
  <c r="I319" i="13"/>
  <c r="D319" i="13"/>
  <c r="B319" i="13"/>
  <c r="A319" i="13"/>
  <c r="AE318" i="13"/>
  <c r="AD318" i="13"/>
  <c r="V318" i="13"/>
  <c r="W318" i="13" s="1"/>
  <c r="U318" i="13"/>
  <c r="T318" i="13"/>
  <c r="O318" i="13"/>
  <c r="L318" i="13" s="1"/>
  <c r="K318" i="13"/>
  <c r="J318" i="13"/>
  <c r="I318" i="13"/>
  <c r="D318" i="13"/>
  <c r="B318" i="13"/>
  <c r="A318" i="13"/>
  <c r="AE317" i="13"/>
  <c r="AD317" i="13"/>
  <c r="V317" i="13"/>
  <c r="U317" i="13"/>
  <c r="W317" i="13" s="1"/>
  <c r="T317" i="13"/>
  <c r="O317" i="13"/>
  <c r="K317" i="13"/>
  <c r="J317" i="13"/>
  <c r="L317" i="13" s="1"/>
  <c r="I317" i="13"/>
  <c r="D317" i="13"/>
  <c r="B317" i="13"/>
  <c r="A317" i="13"/>
  <c r="AE316" i="13"/>
  <c r="AD316" i="13"/>
  <c r="W316" i="13"/>
  <c r="V316" i="13"/>
  <c r="U316" i="13"/>
  <c r="T316" i="13"/>
  <c r="Q316" i="13"/>
  <c r="O316" i="13"/>
  <c r="L316" i="13" s="1"/>
  <c r="K316" i="13"/>
  <c r="J316" i="13"/>
  <c r="I316" i="13"/>
  <c r="D316" i="13"/>
  <c r="B316" i="13"/>
  <c r="A316" i="13"/>
  <c r="AE315" i="13"/>
  <c r="AD315" i="13"/>
  <c r="V315" i="13"/>
  <c r="W315" i="13" s="1"/>
  <c r="U315" i="13"/>
  <c r="T315" i="13"/>
  <c r="O315" i="13"/>
  <c r="L315" i="13"/>
  <c r="K315" i="13"/>
  <c r="J315" i="13"/>
  <c r="I315" i="13"/>
  <c r="D315" i="13"/>
  <c r="B315" i="13"/>
  <c r="A315" i="13"/>
  <c r="AE314" i="13"/>
  <c r="AD314" i="13"/>
  <c r="V314" i="13"/>
  <c r="U314" i="13"/>
  <c r="W314" i="13" s="1"/>
  <c r="T314" i="13"/>
  <c r="O314" i="13"/>
  <c r="L314" i="13"/>
  <c r="K314" i="13"/>
  <c r="J314" i="13"/>
  <c r="I314" i="13"/>
  <c r="D314" i="13"/>
  <c r="B314" i="13"/>
  <c r="A314" i="13"/>
  <c r="AE313" i="13"/>
  <c r="AD313" i="13"/>
  <c r="W313" i="13"/>
  <c r="V313" i="13"/>
  <c r="U313" i="13"/>
  <c r="T313" i="13"/>
  <c r="O313" i="13"/>
  <c r="K313" i="13"/>
  <c r="J313" i="13"/>
  <c r="I313" i="13"/>
  <c r="D313" i="13"/>
  <c r="B313" i="13"/>
  <c r="A313" i="13"/>
  <c r="AE312" i="13"/>
  <c r="AD312" i="13"/>
  <c r="V312" i="13"/>
  <c r="U312" i="13"/>
  <c r="W312" i="13" s="1"/>
  <c r="T312" i="13"/>
  <c r="O312" i="13"/>
  <c r="L312" i="13" s="1"/>
  <c r="K312" i="13"/>
  <c r="J312" i="13"/>
  <c r="I312" i="13"/>
  <c r="D312" i="13"/>
  <c r="B312" i="13"/>
  <c r="A312" i="13"/>
  <c r="AE311" i="13"/>
  <c r="AD311" i="13"/>
  <c r="V311" i="13"/>
  <c r="W311" i="13" s="1"/>
  <c r="U311" i="13"/>
  <c r="T311" i="13"/>
  <c r="O311" i="13"/>
  <c r="K311" i="13"/>
  <c r="J311" i="13"/>
  <c r="I311" i="13"/>
  <c r="D311" i="13"/>
  <c r="B311" i="13"/>
  <c r="A311" i="13"/>
  <c r="AE310" i="13"/>
  <c r="AD310" i="13"/>
  <c r="V310" i="13"/>
  <c r="U310" i="13"/>
  <c r="W310" i="13" s="1"/>
  <c r="T310" i="13"/>
  <c r="O310" i="13"/>
  <c r="L310" i="13" s="1"/>
  <c r="K310" i="13"/>
  <c r="J310" i="13"/>
  <c r="I310" i="13"/>
  <c r="D310" i="13"/>
  <c r="B310" i="13"/>
  <c r="A310" i="13"/>
  <c r="AE309" i="13"/>
  <c r="AD309" i="13"/>
  <c r="V309" i="13"/>
  <c r="W309" i="13" s="1"/>
  <c r="U309" i="13"/>
  <c r="T309" i="13"/>
  <c r="O309" i="13"/>
  <c r="K309" i="13"/>
  <c r="J309" i="13"/>
  <c r="L309" i="13" s="1"/>
  <c r="I309" i="13"/>
  <c r="D309" i="13"/>
  <c r="B309" i="13"/>
  <c r="A309" i="13"/>
  <c r="AE308" i="13"/>
  <c r="AD308" i="13"/>
  <c r="W308" i="13"/>
  <c r="V308" i="13"/>
  <c r="U308" i="13"/>
  <c r="T308" i="13"/>
  <c r="O308" i="13"/>
  <c r="L308" i="13" s="1"/>
  <c r="K308" i="13"/>
  <c r="J308" i="13"/>
  <c r="I308" i="13"/>
  <c r="D308" i="13"/>
  <c r="B308" i="13"/>
  <c r="A308" i="13"/>
  <c r="AE307" i="13"/>
  <c r="AD307" i="13"/>
  <c r="W307" i="13"/>
  <c r="V307" i="13"/>
  <c r="U307" i="13"/>
  <c r="T307" i="13"/>
  <c r="O307" i="13"/>
  <c r="L307" i="13" s="1"/>
  <c r="K307" i="13"/>
  <c r="J307" i="13"/>
  <c r="I307" i="13"/>
  <c r="D307" i="13"/>
  <c r="B307" i="13"/>
  <c r="A307" i="13"/>
  <c r="AE306" i="13"/>
  <c r="AD306" i="13"/>
  <c r="W306" i="13"/>
  <c r="V306" i="13"/>
  <c r="U306" i="13"/>
  <c r="T306" i="13"/>
  <c r="O306" i="13"/>
  <c r="L306" i="13"/>
  <c r="K306" i="13"/>
  <c r="J306" i="13"/>
  <c r="I306" i="13"/>
  <c r="D306" i="13"/>
  <c r="B306" i="13"/>
  <c r="A306" i="13"/>
  <c r="AE305" i="13"/>
  <c r="W305" i="13"/>
  <c r="T305" i="13"/>
  <c r="K305" i="13"/>
  <c r="J305" i="13"/>
  <c r="L305" i="13" s="1"/>
  <c r="I305" i="13"/>
  <c r="AE303" i="13"/>
  <c r="W303" i="13"/>
  <c r="U303" i="13"/>
  <c r="U303" i="13" a="1"/>
  <c r="P303" i="13"/>
  <c r="AE302" i="13"/>
  <c r="AD302" i="13"/>
  <c r="V302" i="13"/>
  <c r="U302" i="13"/>
  <c r="T302" i="13"/>
  <c r="O302" i="13"/>
  <c r="L302" i="13"/>
  <c r="K302" i="13"/>
  <c r="J302" i="13"/>
  <c r="I302" i="13"/>
  <c r="D302" i="13"/>
  <c r="B302" i="13"/>
  <c r="A302" i="13"/>
  <c r="AE301" i="13"/>
  <c r="AD301" i="13"/>
  <c r="Z301" i="13"/>
  <c r="V301" i="13"/>
  <c r="U301" i="13"/>
  <c r="W301" i="13" s="1"/>
  <c r="T301" i="13"/>
  <c r="O301" i="13"/>
  <c r="K301" i="13"/>
  <c r="J301" i="13"/>
  <c r="L301" i="13" s="1"/>
  <c r="I301" i="13"/>
  <c r="D301" i="13"/>
  <c r="B301" i="13"/>
  <c r="A301" i="13"/>
  <c r="AE300" i="13"/>
  <c r="AD300" i="13"/>
  <c r="V300" i="13"/>
  <c r="U300" i="13"/>
  <c r="W300" i="13" s="1"/>
  <c r="T300" i="13"/>
  <c r="O300" i="13"/>
  <c r="K300" i="13"/>
  <c r="J300" i="13"/>
  <c r="L300" i="13" s="1"/>
  <c r="I300" i="13"/>
  <c r="D300" i="13"/>
  <c r="B300" i="13"/>
  <c r="A300" i="13"/>
  <c r="AE299" i="13"/>
  <c r="AD299" i="13"/>
  <c r="V299" i="13"/>
  <c r="U299" i="13"/>
  <c r="W299" i="13" s="1"/>
  <c r="T299" i="13"/>
  <c r="O299" i="13"/>
  <c r="L299" i="13"/>
  <c r="K299" i="13"/>
  <c r="J299" i="13"/>
  <c r="I299" i="13"/>
  <c r="D299" i="13"/>
  <c r="B299" i="13"/>
  <c r="A299" i="13"/>
  <c r="AE298" i="13"/>
  <c r="AD298" i="13"/>
  <c r="V298" i="13"/>
  <c r="U298" i="13"/>
  <c r="W298" i="13" s="1"/>
  <c r="Z298" i="13" s="1"/>
  <c r="T298" i="13"/>
  <c r="P298" i="13"/>
  <c r="O298" i="13"/>
  <c r="K298" i="13"/>
  <c r="J298" i="13"/>
  <c r="L298" i="13" s="1"/>
  <c r="I298" i="13"/>
  <c r="D298" i="13"/>
  <c r="B298" i="13"/>
  <c r="A298" i="13"/>
  <c r="AE297" i="13"/>
  <c r="AD297" i="13"/>
  <c r="W297" i="13"/>
  <c r="V297" i="13"/>
  <c r="U297" i="13"/>
  <c r="T297" i="13"/>
  <c r="O297" i="13"/>
  <c r="K297" i="13"/>
  <c r="J297" i="13"/>
  <c r="L297" i="13" s="1"/>
  <c r="I297" i="13"/>
  <c r="D297" i="13"/>
  <c r="B297" i="13"/>
  <c r="A297" i="13"/>
  <c r="AE296" i="13"/>
  <c r="AD296" i="13"/>
  <c r="V296" i="13"/>
  <c r="U296" i="13"/>
  <c r="T296" i="13"/>
  <c r="O296" i="13"/>
  <c r="K296" i="13"/>
  <c r="J296" i="13"/>
  <c r="L296" i="13" s="1"/>
  <c r="I296" i="13"/>
  <c r="D296" i="13"/>
  <c r="B296" i="13"/>
  <c r="A296" i="13"/>
  <c r="AE295" i="13"/>
  <c r="AD295" i="13"/>
  <c r="V295" i="13"/>
  <c r="U295" i="13"/>
  <c r="W295" i="13" s="1"/>
  <c r="T295" i="13"/>
  <c r="O295" i="13"/>
  <c r="K295" i="13"/>
  <c r="J295" i="13"/>
  <c r="L295" i="13" s="1"/>
  <c r="I295" i="13"/>
  <c r="D295" i="13"/>
  <c r="B295" i="13"/>
  <c r="A295" i="13"/>
  <c r="AE294" i="13"/>
  <c r="AD294" i="13"/>
  <c r="V294" i="13"/>
  <c r="U294" i="13"/>
  <c r="W294" i="13" s="1"/>
  <c r="T294" i="13"/>
  <c r="Q294" i="13"/>
  <c r="O294" i="13"/>
  <c r="L294" i="13"/>
  <c r="K294" i="13"/>
  <c r="J294" i="13"/>
  <c r="I294" i="13"/>
  <c r="D294" i="13"/>
  <c r="B294" i="13"/>
  <c r="A294" i="13"/>
  <c r="AE293" i="13"/>
  <c r="AD293" i="13"/>
  <c r="V293" i="13"/>
  <c r="W293" i="13" s="1"/>
  <c r="U293" i="13"/>
  <c r="T293" i="13"/>
  <c r="O293" i="13"/>
  <c r="K293" i="13"/>
  <c r="J293" i="13"/>
  <c r="L293" i="13" s="1"/>
  <c r="I293" i="13"/>
  <c r="D293" i="13"/>
  <c r="B293" i="13"/>
  <c r="A293" i="13"/>
  <c r="AE292" i="13"/>
  <c r="AD292" i="13"/>
  <c r="V292" i="13"/>
  <c r="U292" i="13"/>
  <c r="T292" i="13"/>
  <c r="P292" i="13"/>
  <c r="O292" i="13"/>
  <c r="K292" i="13"/>
  <c r="J292" i="13"/>
  <c r="L292" i="13" s="1"/>
  <c r="I292" i="13"/>
  <c r="D292" i="13"/>
  <c r="B292" i="13"/>
  <c r="A292" i="13"/>
  <c r="AE291" i="13"/>
  <c r="AD291" i="13"/>
  <c r="V291" i="13"/>
  <c r="U291" i="13"/>
  <c r="W291" i="13" s="1"/>
  <c r="T291" i="13"/>
  <c r="O291" i="13"/>
  <c r="K291" i="13"/>
  <c r="J291" i="13"/>
  <c r="L291" i="13" s="1"/>
  <c r="I291" i="13"/>
  <c r="D291" i="13"/>
  <c r="B291" i="13"/>
  <c r="A291" i="13"/>
  <c r="AE290" i="13"/>
  <c r="AD290" i="13"/>
  <c r="V290" i="13"/>
  <c r="U290" i="13"/>
  <c r="W290" i="13" s="1"/>
  <c r="T290" i="13"/>
  <c r="O290" i="13"/>
  <c r="L290" i="13"/>
  <c r="K290" i="13"/>
  <c r="J290" i="13"/>
  <c r="I290" i="13"/>
  <c r="D290" i="13"/>
  <c r="B290" i="13"/>
  <c r="A290" i="13"/>
  <c r="AE289" i="13"/>
  <c r="AD289" i="13"/>
  <c r="V289" i="13"/>
  <c r="U289" i="13"/>
  <c r="W289" i="13" s="1"/>
  <c r="T289" i="13"/>
  <c r="O289" i="13"/>
  <c r="L289" i="13"/>
  <c r="K289" i="13"/>
  <c r="J289" i="13"/>
  <c r="I289" i="13"/>
  <c r="D289" i="13"/>
  <c r="B289" i="13"/>
  <c r="A289" i="13"/>
  <c r="AE288" i="13"/>
  <c r="AD288" i="13"/>
  <c r="V288" i="13"/>
  <c r="U288" i="13"/>
  <c r="T288" i="13"/>
  <c r="O288" i="13"/>
  <c r="L288" i="13"/>
  <c r="K288" i="13"/>
  <c r="J288" i="13"/>
  <c r="I288" i="13"/>
  <c r="D288" i="13"/>
  <c r="B288" i="13"/>
  <c r="A288" i="13"/>
  <c r="AE287" i="13"/>
  <c r="AD287" i="13"/>
  <c r="V287" i="13"/>
  <c r="U287" i="13"/>
  <c r="T287" i="13"/>
  <c r="O287" i="13"/>
  <c r="L287" i="13"/>
  <c r="K287" i="13"/>
  <c r="J287" i="13"/>
  <c r="I287" i="13"/>
  <c r="D287" i="13"/>
  <c r="B287" i="13"/>
  <c r="A287" i="13"/>
  <c r="AE286" i="13"/>
  <c r="AD286" i="13"/>
  <c r="AA286" i="13"/>
  <c r="V286" i="13"/>
  <c r="U286" i="13"/>
  <c r="W286" i="13" s="1"/>
  <c r="Z286" i="13" s="1"/>
  <c r="T286" i="13"/>
  <c r="O286" i="13"/>
  <c r="L286" i="13"/>
  <c r="K286" i="13"/>
  <c r="J286" i="13"/>
  <c r="I286" i="13"/>
  <c r="D286" i="13"/>
  <c r="B286" i="13"/>
  <c r="A286" i="13"/>
  <c r="AE285" i="13"/>
  <c r="AD285" i="13"/>
  <c r="V285" i="13"/>
  <c r="U285" i="13"/>
  <c r="W285" i="13" s="1"/>
  <c r="T285" i="13"/>
  <c r="O285" i="13"/>
  <c r="K285" i="13"/>
  <c r="J285" i="13"/>
  <c r="L285" i="13" s="1"/>
  <c r="I285" i="13"/>
  <c r="D285" i="13"/>
  <c r="B285" i="13"/>
  <c r="A285" i="13"/>
  <c r="AE284" i="13"/>
  <c r="AD284" i="13"/>
  <c r="V284" i="13"/>
  <c r="U284" i="13"/>
  <c r="W284" i="13" s="1"/>
  <c r="T284" i="13"/>
  <c r="O284" i="13"/>
  <c r="L284" i="13" s="1"/>
  <c r="K284" i="13"/>
  <c r="J284" i="13"/>
  <c r="I284" i="13"/>
  <c r="D284" i="13"/>
  <c r="B284" i="13"/>
  <c r="A284" i="13"/>
  <c r="AE283" i="13"/>
  <c r="AD283" i="13"/>
  <c r="W283" i="13"/>
  <c r="V283" i="13"/>
  <c r="U283" i="13"/>
  <c r="T283" i="13"/>
  <c r="O283" i="13"/>
  <c r="L283" i="13"/>
  <c r="K283" i="13"/>
  <c r="J283" i="13"/>
  <c r="I283" i="13"/>
  <c r="D283" i="13"/>
  <c r="B283" i="13"/>
  <c r="A283" i="13"/>
  <c r="AE282" i="13"/>
  <c r="AD282" i="13"/>
  <c r="V282" i="13"/>
  <c r="U282" i="13"/>
  <c r="W282" i="13" s="1"/>
  <c r="Z282" i="13" s="1"/>
  <c r="T282" i="13"/>
  <c r="P282" i="13"/>
  <c r="O282" i="13"/>
  <c r="L282" i="13" s="1"/>
  <c r="K282" i="13"/>
  <c r="J282" i="13"/>
  <c r="I282" i="13"/>
  <c r="D282" i="13"/>
  <c r="B282" i="13"/>
  <c r="A282" i="13"/>
  <c r="AE281" i="13"/>
  <c r="AD281" i="13"/>
  <c r="W281" i="13"/>
  <c r="V281" i="13"/>
  <c r="U281" i="13"/>
  <c r="T281" i="13"/>
  <c r="O281" i="13"/>
  <c r="K281" i="13"/>
  <c r="J281" i="13"/>
  <c r="L281" i="13" s="1"/>
  <c r="I281" i="13"/>
  <c r="D281" i="13"/>
  <c r="B281" i="13"/>
  <c r="A281" i="13"/>
  <c r="AE280" i="13"/>
  <c r="AD280" i="13"/>
  <c r="AA280" i="13"/>
  <c r="Z280" i="13"/>
  <c r="V280" i="13"/>
  <c r="U280" i="13"/>
  <c r="W280" i="13" s="1"/>
  <c r="T280" i="13"/>
  <c r="O280" i="13"/>
  <c r="K280" i="13"/>
  <c r="J280" i="13"/>
  <c r="L280" i="13" s="1"/>
  <c r="I280" i="13"/>
  <c r="D280" i="13"/>
  <c r="B280" i="13"/>
  <c r="A280" i="13"/>
  <c r="AE279" i="13"/>
  <c r="AD279" i="13"/>
  <c r="W279" i="13"/>
  <c r="V279" i="13"/>
  <c r="U279" i="13"/>
  <c r="T279" i="13"/>
  <c r="O279" i="13"/>
  <c r="L279" i="13" s="1"/>
  <c r="K279" i="13"/>
  <c r="J279" i="13"/>
  <c r="I279" i="13"/>
  <c r="D279" i="13"/>
  <c r="B279" i="13"/>
  <c r="A279" i="13"/>
  <c r="AE278" i="13"/>
  <c r="AD278" i="13"/>
  <c r="V278" i="13"/>
  <c r="U278" i="13"/>
  <c r="W278" i="13" s="1"/>
  <c r="T278" i="13"/>
  <c r="P278" i="13"/>
  <c r="O278" i="13"/>
  <c r="L278" i="13"/>
  <c r="K278" i="13"/>
  <c r="J278" i="13"/>
  <c r="I278" i="13"/>
  <c r="D278" i="13"/>
  <c r="B278" i="13"/>
  <c r="A278" i="13"/>
  <c r="AE277" i="13"/>
  <c r="AD277" i="13"/>
  <c r="AA277" i="13"/>
  <c r="Z277" i="13"/>
  <c r="V277" i="13"/>
  <c r="U277" i="13"/>
  <c r="W277" i="13" s="1"/>
  <c r="T277" i="13"/>
  <c r="O277" i="13"/>
  <c r="K277" i="13"/>
  <c r="J277" i="13"/>
  <c r="L277" i="13" s="1"/>
  <c r="I277" i="13"/>
  <c r="D277" i="13"/>
  <c r="B277" i="13"/>
  <c r="A277" i="13"/>
  <c r="AE276" i="13"/>
  <c r="AD276" i="13"/>
  <c r="AA276" i="13"/>
  <c r="Z276" i="13"/>
  <c r="V276" i="13"/>
  <c r="U276" i="13"/>
  <c r="W276" i="13" s="1"/>
  <c r="T276" i="13"/>
  <c r="O276" i="13"/>
  <c r="L276" i="13"/>
  <c r="K276" i="13"/>
  <c r="J276" i="13"/>
  <c r="I276" i="13"/>
  <c r="D276" i="13"/>
  <c r="B276" i="13"/>
  <c r="A276" i="13"/>
  <c r="AE275" i="13"/>
  <c r="AD275" i="13"/>
  <c r="V275" i="13"/>
  <c r="U275" i="13"/>
  <c r="W275" i="13" s="1"/>
  <c r="T275" i="13"/>
  <c r="O275" i="13"/>
  <c r="K275" i="13"/>
  <c r="J275" i="13"/>
  <c r="L275" i="13" s="1"/>
  <c r="I275" i="13"/>
  <c r="D275" i="13"/>
  <c r="B275" i="13"/>
  <c r="A275" i="13"/>
  <c r="AE274" i="13"/>
  <c r="AD274" i="13"/>
  <c r="V274" i="13"/>
  <c r="U274" i="13"/>
  <c r="W274" i="13" s="1"/>
  <c r="T274" i="13"/>
  <c r="O274" i="13"/>
  <c r="L274" i="13"/>
  <c r="K274" i="13"/>
  <c r="J274" i="13"/>
  <c r="I274" i="13"/>
  <c r="D274" i="13"/>
  <c r="B274" i="13"/>
  <c r="A274" i="13"/>
  <c r="AE273" i="13"/>
  <c r="AD273" i="13"/>
  <c r="V273" i="13"/>
  <c r="U273" i="13"/>
  <c r="W273" i="13" s="1"/>
  <c r="T273" i="13"/>
  <c r="O273" i="13"/>
  <c r="B273" i="13"/>
  <c r="A273" i="13"/>
  <c r="AE272" i="13"/>
  <c r="AD272" i="13"/>
  <c r="V272" i="13"/>
  <c r="U272" i="13"/>
  <c r="W272" i="13" s="1"/>
  <c r="T272" i="13"/>
  <c r="O272" i="13"/>
  <c r="K272" i="13"/>
  <c r="J272" i="13"/>
  <c r="L272" i="13" s="1"/>
  <c r="B272" i="13"/>
  <c r="A272" i="13"/>
  <c r="AE271" i="13"/>
  <c r="AD271" i="13"/>
  <c r="V271" i="13"/>
  <c r="U271" i="13"/>
  <c r="W271" i="13" s="1"/>
  <c r="T271" i="13"/>
  <c r="O271" i="13"/>
  <c r="J271" i="13"/>
  <c r="L271" i="13" s="1"/>
  <c r="B271" i="13"/>
  <c r="A271" i="13"/>
  <c r="AE270" i="13"/>
  <c r="AD270" i="13"/>
  <c r="V270" i="13"/>
  <c r="U270" i="13"/>
  <c r="W270" i="13" s="1"/>
  <c r="T270" i="13"/>
  <c r="O270" i="13"/>
  <c r="J270" i="13"/>
  <c r="L270" i="13" s="1"/>
  <c r="B270" i="13"/>
  <c r="A270" i="13"/>
  <c r="AE269" i="13"/>
  <c r="AD269" i="13"/>
  <c r="V269" i="13"/>
  <c r="W269" i="13" s="1"/>
  <c r="U269" i="13"/>
  <c r="T269" i="13"/>
  <c r="O269" i="13"/>
  <c r="I269" i="13"/>
  <c r="D269" i="13"/>
  <c r="B269" i="13"/>
  <c r="A269" i="13"/>
  <c r="AE268" i="13"/>
  <c r="W268" i="13"/>
  <c r="T268" i="13"/>
  <c r="K268" i="13"/>
  <c r="J268" i="13"/>
  <c r="I268" i="13"/>
  <c r="AE266" i="13"/>
  <c r="W266" i="13"/>
  <c r="U266" i="13"/>
  <c r="U266" i="13" a="1"/>
  <c r="P266" i="13"/>
  <c r="AE265" i="13"/>
  <c r="AD265" i="13"/>
  <c r="V265" i="13"/>
  <c r="U265" i="13"/>
  <c r="W265" i="13" s="1"/>
  <c r="Z265" i="13" s="1"/>
  <c r="T265" i="13"/>
  <c r="O265" i="13"/>
  <c r="K265" i="13"/>
  <c r="J265" i="13"/>
  <c r="L265" i="13" s="1"/>
  <c r="I265" i="13"/>
  <c r="D265" i="13"/>
  <c r="B265" i="13"/>
  <c r="A265" i="13"/>
  <c r="AE264" i="13"/>
  <c r="AD264" i="13"/>
  <c r="V264" i="13"/>
  <c r="U264" i="13"/>
  <c r="T264" i="13"/>
  <c r="O264" i="13"/>
  <c r="K264" i="13"/>
  <c r="J264" i="13"/>
  <c r="I264" i="13"/>
  <c r="D264" i="13"/>
  <c r="B264" i="13"/>
  <c r="A264" i="13"/>
  <c r="AE263" i="13"/>
  <c r="AD263" i="13"/>
  <c r="V263" i="13"/>
  <c r="U263" i="13"/>
  <c r="W263" i="13" s="1"/>
  <c r="T263" i="13"/>
  <c r="O263" i="13"/>
  <c r="K263" i="13"/>
  <c r="J263" i="13"/>
  <c r="L263" i="13" s="1"/>
  <c r="I263" i="13"/>
  <c r="D263" i="13"/>
  <c r="B263" i="13"/>
  <c r="A263" i="13"/>
  <c r="AE262" i="13"/>
  <c r="AD262" i="13"/>
  <c r="V262" i="13"/>
  <c r="U262" i="13"/>
  <c r="T262" i="13"/>
  <c r="O262" i="13"/>
  <c r="K262" i="13"/>
  <c r="J262" i="13"/>
  <c r="L262" i="13" s="1"/>
  <c r="I262" i="13"/>
  <c r="D262" i="13"/>
  <c r="B262" i="13"/>
  <c r="A262" i="13"/>
  <c r="AE261" i="13"/>
  <c r="AD261" i="13"/>
  <c r="V261" i="13"/>
  <c r="U261" i="13"/>
  <c r="W261" i="13" s="1"/>
  <c r="T261" i="13"/>
  <c r="O261" i="13"/>
  <c r="K261" i="13"/>
  <c r="J261" i="13"/>
  <c r="L261" i="13" s="1"/>
  <c r="I261" i="13"/>
  <c r="D261" i="13"/>
  <c r="B261" i="13"/>
  <c r="A261" i="13"/>
  <c r="AE260" i="13"/>
  <c r="AD260" i="13"/>
  <c r="V260" i="13"/>
  <c r="U260" i="13"/>
  <c r="T260" i="13"/>
  <c r="O260" i="13"/>
  <c r="K260" i="13"/>
  <c r="J260" i="13"/>
  <c r="L260" i="13" s="1"/>
  <c r="I260" i="13"/>
  <c r="D260" i="13"/>
  <c r="B260" i="13"/>
  <c r="A260" i="13"/>
  <c r="AE259" i="13"/>
  <c r="AD259" i="13"/>
  <c r="V259" i="13"/>
  <c r="U259" i="13"/>
  <c r="W259" i="13" s="1"/>
  <c r="T259" i="13"/>
  <c r="O259" i="13"/>
  <c r="K259" i="13"/>
  <c r="J259" i="13"/>
  <c r="I259" i="13"/>
  <c r="D259" i="13"/>
  <c r="B259" i="13"/>
  <c r="A259" i="13"/>
  <c r="AE258" i="13"/>
  <c r="AD258" i="13"/>
  <c r="V258" i="13"/>
  <c r="U258" i="13"/>
  <c r="T258" i="13"/>
  <c r="O258" i="13"/>
  <c r="K258" i="13"/>
  <c r="J258" i="13"/>
  <c r="I258" i="13"/>
  <c r="D258" i="13"/>
  <c r="B258" i="13"/>
  <c r="A258" i="13"/>
  <c r="AE257" i="13"/>
  <c r="AD257" i="13"/>
  <c r="V257" i="13"/>
  <c r="U257" i="13"/>
  <c r="W257" i="13" s="1"/>
  <c r="AA257" i="13" s="1"/>
  <c r="T257" i="13"/>
  <c r="O257" i="13"/>
  <c r="K257" i="13"/>
  <c r="J257" i="13"/>
  <c r="L257" i="13" s="1"/>
  <c r="I257" i="13"/>
  <c r="D257" i="13"/>
  <c r="B257" i="13"/>
  <c r="A257" i="13"/>
  <c r="AE256" i="13"/>
  <c r="AD256" i="13"/>
  <c r="V256" i="13"/>
  <c r="U256" i="13"/>
  <c r="T256" i="13"/>
  <c r="O256" i="13"/>
  <c r="K256" i="13"/>
  <c r="J256" i="13"/>
  <c r="L256" i="13" s="1"/>
  <c r="I256" i="13"/>
  <c r="D256" i="13"/>
  <c r="B256" i="13"/>
  <c r="A256" i="13"/>
  <c r="AE255" i="13"/>
  <c r="AD255" i="13"/>
  <c r="W255" i="13"/>
  <c r="V255" i="13"/>
  <c r="U255" i="13"/>
  <c r="T255" i="13"/>
  <c r="O255" i="13"/>
  <c r="K255" i="13"/>
  <c r="J255" i="13"/>
  <c r="L255" i="13" s="1"/>
  <c r="I255" i="13"/>
  <c r="D255" i="13"/>
  <c r="B255" i="13"/>
  <c r="A255" i="13"/>
  <c r="AE254" i="13"/>
  <c r="AD254" i="13"/>
  <c r="V254" i="13"/>
  <c r="U254" i="13"/>
  <c r="T254" i="13"/>
  <c r="O254" i="13"/>
  <c r="K254" i="13"/>
  <c r="J254" i="13"/>
  <c r="I254" i="13"/>
  <c r="D254" i="13"/>
  <c r="B254" i="13"/>
  <c r="A254" i="13"/>
  <c r="AE253" i="13"/>
  <c r="AD253" i="13"/>
  <c r="V253" i="13"/>
  <c r="U253" i="13"/>
  <c r="W253" i="13" s="1"/>
  <c r="Z253" i="13" s="1"/>
  <c r="T253" i="13"/>
  <c r="O253" i="13"/>
  <c r="K253" i="13"/>
  <c r="J253" i="13"/>
  <c r="L253" i="13" s="1"/>
  <c r="I253" i="13"/>
  <c r="D253" i="13"/>
  <c r="B253" i="13"/>
  <c r="A253" i="13"/>
  <c r="AE252" i="13"/>
  <c r="AD252" i="13"/>
  <c r="V252" i="13"/>
  <c r="U252" i="13"/>
  <c r="T252" i="13"/>
  <c r="O252" i="13"/>
  <c r="L252" i="13" s="1"/>
  <c r="Q252" i="13" s="1"/>
  <c r="K252" i="13"/>
  <c r="J252" i="13"/>
  <c r="I252" i="13"/>
  <c r="D252" i="13"/>
  <c r="B252" i="13"/>
  <c r="A252" i="13"/>
  <c r="AE251" i="13"/>
  <c r="AD251" i="13"/>
  <c r="V251" i="13"/>
  <c r="U251" i="13"/>
  <c r="T251" i="13"/>
  <c r="O251" i="13"/>
  <c r="K251" i="13"/>
  <c r="J251" i="13"/>
  <c r="I251" i="13"/>
  <c r="D251" i="13"/>
  <c r="B251" i="13"/>
  <c r="A251" i="13"/>
  <c r="AE250" i="13"/>
  <c r="AD250" i="13"/>
  <c r="V250" i="13"/>
  <c r="U250" i="13"/>
  <c r="T250" i="13"/>
  <c r="O250" i="13"/>
  <c r="K250" i="13"/>
  <c r="J250" i="13"/>
  <c r="I250" i="13"/>
  <c r="D250" i="13"/>
  <c r="B250" i="13"/>
  <c r="A250" i="13"/>
  <c r="AE249" i="13"/>
  <c r="AD249" i="13"/>
  <c r="V249" i="13"/>
  <c r="U249" i="13"/>
  <c r="W249" i="13" s="1"/>
  <c r="AA249" i="13" s="1"/>
  <c r="T249" i="13"/>
  <c r="O249" i="13"/>
  <c r="K249" i="13"/>
  <c r="J249" i="13"/>
  <c r="L249" i="13" s="1"/>
  <c r="I249" i="13"/>
  <c r="D249" i="13"/>
  <c r="B249" i="13"/>
  <c r="A249" i="13"/>
  <c r="AE248" i="13"/>
  <c r="AD248" i="13"/>
  <c r="V248" i="13"/>
  <c r="U248" i="13"/>
  <c r="T248" i="13"/>
  <c r="O248" i="13"/>
  <c r="K248" i="13"/>
  <c r="J248" i="13"/>
  <c r="L248" i="13" s="1"/>
  <c r="I248" i="13"/>
  <c r="D248" i="13"/>
  <c r="B248" i="13"/>
  <c r="A248" i="13"/>
  <c r="AE247" i="13"/>
  <c r="AD247" i="13"/>
  <c r="V247" i="13"/>
  <c r="W247" i="13" s="1"/>
  <c r="U247" i="13"/>
  <c r="T247" i="13"/>
  <c r="O247" i="13"/>
  <c r="K247" i="13"/>
  <c r="J247" i="13"/>
  <c r="L247" i="13" s="1"/>
  <c r="I247" i="13"/>
  <c r="D247" i="13"/>
  <c r="B247" i="13"/>
  <c r="A247" i="13"/>
  <c r="AE246" i="13"/>
  <c r="AD246" i="13"/>
  <c r="V246" i="13"/>
  <c r="U246" i="13"/>
  <c r="T246" i="13"/>
  <c r="O246" i="13"/>
  <c r="K246" i="13"/>
  <c r="J246" i="13"/>
  <c r="I246" i="13"/>
  <c r="D246" i="13"/>
  <c r="B246" i="13"/>
  <c r="A246" i="13"/>
  <c r="AE245" i="13"/>
  <c r="AD245" i="13"/>
  <c r="V245" i="13"/>
  <c r="U245" i="13"/>
  <c r="W245" i="13" s="1"/>
  <c r="T245" i="13"/>
  <c r="O245" i="13"/>
  <c r="K245" i="13"/>
  <c r="J245" i="13"/>
  <c r="L245" i="13" s="1"/>
  <c r="I245" i="13"/>
  <c r="D245" i="13"/>
  <c r="B245" i="13"/>
  <c r="A245" i="13"/>
  <c r="AE244" i="13"/>
  <c r="AD244" i="13"/>
  <c r="V244" i="13"/>
  <c r="U244" i="13"/>
  <c r="T244" i="13"/>
  <c r="O244" i="13"/>
  <c r="K244" i="13"/>
  <c r="J244" i="13"/>
  <c r="L244" i="13" s="1"/>
  <c r="P244" i="13" s="1"/>
  <c r="I244" i="13"/>
  <c r="D244" i="13"/>
  <c r="B244" i="13"/>
  <c r="A244" i="13"/>
  <c r="AE243" i="13"/>
  <c r="AD243" i="13"/>
  <c r="V243" i="13"/>
  <c r="U243" i="13"/>
  <c r="W243" i="13" s="1"/>
  <c r="T243" i="13"/>
  <c r="O243" i="13"/>
  <c r="K243" i="13"/>
  <c r="J243" i="13"/>
  <c r="L243" i="13" s="1"/>
  <c r="I243" i="13"/>
  <c r="D243" i="13"/>
  <c r="B243" i="13"/>
  <c r="A243" i="13"/>
  <c r="AE242" i="13"/>
  <c r="AD242" i="13"/>
  <c r="V242" i="13"/>
  <c r="U242" i="13"/>
  <c r="T242" i="13"/>
  <c r="O242" i="13"/>
  <c r="K242" i="13"/>
  <c r="J242" i="13"/>
  <c r="I242" i="13"/>
  <c r="D242" i="13"/>
  <c r="B242" i="13"/>
  <c r="A242" i="13"/>
  <c r="AE241" i="13"/>
  <c r="AD241" i="13"/>
  <c r="V241" i="13"/>
  <c r="W241" i="13" s="1"/>
  <c r="U241" i="13"/>
  <c r="T241" i="13"/>
  <c r="O241" i="13"/>
  <c r="K241" i="13"/>
  <c r="J241" i="13"/>
  <c r="L241" i="13" s="1"/>
  <c r="I241" i="13"/>
  <c r="B241" i="13"/>
  <c r="A241" i="13"/>
  <c r="AE240" i="13"/>
  <c r="AD240" i="13"/>
  <c r="V240" i="13"/>
  <c r="W240" i="13" s="1"/>
  <c r="U240" i="13"/>
  <c r="T240" i="13"/>
  <c r="O240" i="13"/>
  <c r="L240" i="13" s="1"/>
  <c r="K240" i="13"/>
  <c r="J240" i="13"/>
  <c r="I240" i="13"/>
  <c r="B240" i="13"/>
  <c r="A240" i="13"/>
  <c r="AE239" i="13"/>
  <c r="AD239" i="13"/>
  <c r="V239" i="13"/>
  <c r="U239" i="13"/>
  <c r="W239" i="13" s="1"/>
  <c r="T239" i="13"/>
  <c r="O239" i="13"/>
  <c r="K239" i="13"/>
  <c r="J239" i="13"/>
  <c r="L239" i="13" s="1"/>
  <c r="I239" i="13"/>
  <c r="B239" i="13"/>
  <c r="A239" i="13"/>
  <c r="AE238" i="13"/>
  <c r="AD238" i="13"/>
  <c r="V238" i="13"/>
  <c r="W238" i="13" s="1"/>
  <c r="U238" i="13"/>
  <c r="T238" i="13"/>
  <c r="O238" i="13"/>
  <c r="L238" i="13" s="1"/>
  <c r="K238" i="13"/>
  <c r="J238" i="13"/>
  <c r="I238" i="13"/>
  <c r="B238" i="13"/>
  <c r="A238" i="13"/>
  <c r="AE237" i="13"/>
  <c r="AD237" i="13"/>
  <c r="V237" i="13"/>
  <c r="U237" i="13"/>
  <c r="W237" i="13" s="1"/>
  <c r="T237" i="13"/>
  <c r="Q237" i="13"/>
  <c r="O237" i="13"/>
  <c r="P237" i="13"/>
  <c r="K237" i="13"/>
  <c r="J237" i="13"/>
  <c r="L237" i="13" s="1"/>
  <c r="I237" i="13"/>
  <c r="B237" i="13"/>
  <c r="A237" i="13"/>
  <c r="AE236" i="13"/>
  <c r="AD236" i="13"/>
  <c r="V236" i="13"/>
  <c r="W236" i="13" s="1"/>
  <c r="U236" i="13"/>
  <c r="T236" i="13"/>
  <c r="O236" i="13"/>
  <c r="L236" i="13"/>
  <c r="K236" i="13"/>
  <c r="J236" i="13"/>
  <c r="I236" i="13"/>
  <c r="B236" i="13"/>
  <c r="A236" i="13"/>
  <c r="AE235" i="13"/>
  <c r="AD235" i="13"/>
  <c r="V235" i="13"/>
  <c r="U235" i="13"/>
  <c r="T235" i="13"/>
  <c r="O235" i="13"/>
  <c r="K235" i="13"/>
  <c r="J235" i="13"/>
  <c r="L235" i="13" s="1"/>
  <c r="B235" i="13"/>
  <c r="A235" i="13"/>
  <c r="AE234" i="13"/>
  <c r="AD234" i="13"/>
  <c r="Z234" i="13"/>
  <c r="V234" i="13"/>
  <c r="W234" i="13" s="1"/>
  <c r="U234" i="13"/>
  <c r="T234" i="13"/>
  <c r="O234" i="13"/>
  <c r="K234" i="13"/>
  <c r="J234" i="13"/>
  <c r="L234" i="13" s="1"/>
  <c r="I234" i="13"/>
  <c r="B234" i="13"/>
  <c r="A234" i="13"/>
  <c r="AE233" i="13"/>
  <c r="AD233" i="13"/>
  <c r="W233" i="13"/>
  <c r="V233" i="13"/>
  <c r="U233" i="13"/>
  <c r="T233" i="13"/>
  <c r="O233" i="13"/>
  <c r="K233" i="13"/>
  <c r="J233" i="13"/>
  <c r="L233" i="13" s="1"/>
  <c r="I233" i="13"/>
  <c r="D233" i="13"/>
  <c r="B233" i="13"/>
  <c r="A233" i="13"/>
  <c r="AE232" i="13"/>
  <c r="AD232" i="13"/>
  <c r="V232" i="13"/>
  <c r="W232" i="13" s="1"/>
  <c r="U232" i="13"/>
  <c r="T232" i="13"/>
  <c r="O232" i="13"/>
  <c r="L232" i="13" s="1"/>
  <c r="P232" i="13" s="1"/>
  <c r="K232" i="13"/>
  <c r="J232" i="13"/>
  <c r="D232" i="13"/>
  <c r="B232" i="13"/>
  <c r="A232" i="13"/>
  <c r="AE231" i="13"/>
  <c r="W231" i="13"/>
  <c r="T231" i="13"/>
  <c r="Q231" i="13"/>
  <c r="L231" i="13"/>
  <c r="K231" i="13"/>
  <c r="J231" i="13"/>
  <c r="I231" i="13"/>
  <c r="I232" i="13" s="1"/>
  <c r="AE229" i="13"/>
  <c r="W229" i="13"/>
  <c r="U229" i="13" a="1"/>
  <c r="U229" i="13" s="1"/>
  <c r="P229" i="13"/>
  <c r="AE228" i="13"/>
  <c r="AD228" i="13"/>
  <c r="V228" i="13"/>
  <c r="U228" i="13"/>
  <c r="W228" i="13" s="1"/>
  <c r="T228" i="13"/>
  <c r="O228" i="13"/>
  <c r="K228" i="13"/>
  <c r="J228" i="13"/>
  <c r="L228" i="13" s="1"/>
  <c r="I228" i="13"/>
  <c r="D228" i="13"/>
  <c r="B228" i="13"/>
  <c r="A228" i="13"/>
  <c r="AE227" i="13"/>
  <c r="AD227" i="13"/>
  <c r="V227" i="13"/>
  <c r="U227" i="13"/>
  <c r="W227" i="13" s="1"/>
  <c r="AA227" i="13" s="1"/>
  <c r="T227" i="13"/>
  <c r="O227" i="13"/>
  <c r="K227" i="13"/>
  <c r="J227" i="13"/>
  <c r="I227" i="13"/>
  <c r="D227" i="13"/>
  <c r="B227" i="13"/>
  <c r="A227" i="13"/>
  <c r="AE226" i="13"/>
  <c r="AD226" i="13"/>
  <c r="V226" i="13"/>
  <c r="U226" i="13"/>
  <c r="W226" i="13" s="1"/>
  <c r="T226" i="13"/>
  <c r="O226" i="13"/>
  <c r="K226" i="13"/>
  <c r="J226" i="13"/>
  <c r="L226" i="13" s="1"/>
  <c r="I226" i="13"/>
  <c r="D226" i="13"/>
  <c r="B226" i="13"/>
  <c r="A226" i="13"/>
  <c r="AE225" i="13"/>
  <c r="AD225" i="13"/>
  <c r="V225" i="13"/>
  <c r="U225" i="13"/>
  <c r="W225" i="13" s="1"/>
  <c r="T225" i="13"/>
  <c r="O225" i="13"/>
  <c r="K225" i="13"/>
  <c r="J225" i="13"/>
  <c r="I225" i="13"/>
  <c r="D225" i="13"/>
  <c r="B225" i="13"/>
  <c r="A225" i="13"/>
  <c r="AE224" i="13"/>
  <c r="AD224" i="13"/>
  <c r="V224" i="13"/>
  <c r="U224" i="13"/>
  <c r="W224" i="13" s="1"/>
  <c r="T224" i="13"/>
  <c r="O224" i="13"/>
  <c r="K224" i="13"/>
  <c r="J224" i="13"/>
  <c r="I224" i="13"/>
  <c r="D224" i="13"/>
  <c r="B224" i="13"/>
  <c r="A224" i="13"/>
  <c r="AE223" i="13"/>
  <c r="AD223" i="13"/>
  <c r="V223" i="13"/>
  <c r="U223" i="13"/>
  <c r="W223" i="13" s="1"/>
  <c r="T223" i="13"/>
  <c r="O223" i="13"/>
  <c r="L223" i="13" s="1"/>
  <c r="K223" i="13"/>
  <c r="J223" i="13"/>
  <c r="I223" i="13"/>
  <c r="D223" i="13"/>
  <c r="B223" i="13"/>
  <c r="A223" i="13"/>
  <c r="AE222" i="13"/>
  <c r="AD222" i="13"/>
  <c r="V222" i="13"/>
  <c r="U222" i="13"/>
  <c r="T222" i="13"/>
  <c r="O222" i="13"/>
  <c r="K222" i="13"/>
  <c r="J222" i="13"/>
  <c r="L222" i="13" s="1"/>
  <c r="I222" i="13"/>
  <c r="D222" i="13"/>
  <c r="B222" i="13"/>
  <c r="A222" i="13"/>
  <c r="AE221" i="13"/>
  <c r="AD221" i="13"/>
  <c r="V221" i="13"/>
  <c r="U221" i="13"/>
  <c r="T221" i="13"/>
  <c r="O221" i="13"/>
  <c r="K221" i="13"/>
  <c r="J221" i="13"/>
  <c r="I221" i="13"/>
  <c r="D221" i="13"/>
  <c r="B221" i="13"/>
  <c r="A221" i="13"/>
  <c r="AE220" i="13"/>
  <c r="AD220" i="13"/>
  <c r="Z220" i="13"/>
  <c r="W220" i="13"/>
  <c r="AA220" i="13" s="1"/>
  <c r="V220" i="13"/>
  <c r="U220" i="13"/>
  <c r="T220" i="13"/>
  <c r="O220" i="13"/>
  <c r="J220" i="13"/>
  <c r="I220" i="13"/>
  <c r="B220" i="13"/>
  <c r="A220" i="13"/>
  <c r="AE219" i="13"/>
  <c r="AD219" i="13"/>
  <c r="V219" i="13"/>
  <c r="U219" i="13"/>
  <c r="W219" i="13" s="1"/>
  <c r="T219" i="13"/>
  <c r="O219" i="13"/>
  <c r="B219" i="13"/>
  <c r="A219" i="13"/>
  <c r="AE218" i="13"/>
  <c r="AD218" i="13"/>
  <c r="V218" i="13"/>
  <c r="W218" i="13" s="1"/>
  <c r="U218" i="13"/>
  <c r="T218" i="13"/>
  <c r="Q218" i="13"/>
  <c r="O218" i="13"/>
  <c r="L218" i="13"/>
  <c r="P218" i="13" s="1"/>
  <c r="K218" i="13"/>
  <c r="J218" i="13"/>
  <c r="I218" i="13"/>
  <c r="D218" i="13"/>
  <c r="B218" i="13"/>
  <c r="A218" i="13"/>
  <c r="AE217" i="13"/>
  <c r="AD217" i="13"/>
  <c r="V217" i="13"/>
  <c r="W217" i="13" s="1"/>
  <c r="AA217" i="13" s="1"/>
  <c r="U217" i="13"/>
  <c r="T217" i="13"/>
  <c r="O217" i="13"/>
  <c r="K217" i="13"/>
  <c r="I217" i="13"/>
  <c r="B217" i="13"/>
  <c r="A217" i="13"/>
  <c r="AE216" i="13"/>
  <c r="AD216" i="13"/>
  <c r="AA216" i="13"/>
  <c r="W216" i="13"/>
  <c r="V216" i="13"/>
  <c r="U216" i="13"/>
  <c r="T216" i="13"/>
  <c r="O216" i="13"/>
  <c r="K216" i="13"/>
  <c r="B216" i="13"/>
  <c r="A216" i="13"/>
  <c r="AE215" i="13"/>
  <c r="AD215" i="13"/>
  <c r="W215" i="13"/>
  <c r="V215" i="13"/>
  <c r="U215" i="13"/>
  <c r="T215" i="13"/>
  <c r="O215" i="13"/>
  <c r="I215" i="13"/>
  <c r="B215" i="13"/>
  <c r="A215" i="13"/>
  <c r="AE214" i="13"/>
  <c r="AD214" i="13"/>
  <c r="W214" i="13"/>
  <c r="V214" i="13"/>
  <c r="U214" i="13"/>
  <c r="T214" i="13"/>
  <c r="O214" i="13"/>
  <c r="K214" i="13"/>
  <c r="I214" i="13"/>
  <c r="B214" i="13"/>
  <c r="A214" i="13"/>
  <c r="AE213" i="13"/>
  <c r="AD213" i="13"/>
  <c r="V213" i="13"/>
  <c r="U213" i="13"/>
  <c r="W213" i="13" s="1"/>
  <c r="T213" i="13"/>
  <c r="O213" i="13"/>
  <c r="K213" i="13"/>
  <c r="J213" i="13"/>
  <c r="L213" i="13" s="1"/>
  <c r="I213" i="13"/>
  <c r="B213" i="13"/>
  <c r="A213" i="13"/>
  <c r="AE212" i="13"/>
  <c r="AD212" i="13"/>
  <c r="W212" i="13"/>
  <c r="V212" i="13"/>
  <c r="U212" i="13"/>
  <c r="T212" i="13"/>
  <c r="O212" i="13"/>
  <c r="K212" i="13"/>
  <c r="J212" i="13"/>
  <c r="B212" i="13"/>
  <c r="A212" i="13"/>
  <c r="AE211" i="13"/>
  <c r="AD211" i="13"/>
  <c r="V211" i="13"/>
  <c r="U211" i="13"/>
  <c r="W211" i="13" s="1"/>
  <c r="T211" i="13"/>
  <c r="O211" i="13"/>
  <c r="Q211" i="13"/>
  <c r="J211" i="13"/>
  <c r="L211" i="13" s="1"/>
  <c r="I211" i="13"/>
  <c r="B211" i="13"/>
  <c r="A211" i="13"/>
  <c r="AE210" i="13"/>
  <c r="AD210" i="13"/>
  <c r="W210" i="13"/>
  <c r="V210" i="13"/>
  <c r="U210" i="13"/>
  <c r="T210" i="13"/>
  <c r="O210" i="13"/>
  <c r="K210" i="13"/>
  <c r="I210" i="13"/>
  <c r="B210" i="13"/>
  <c r="A210" i="13"/>
  <c r="AE209" i="13"/>
  <c r="AD209" i="13"/>
  <c r="Z209" i="13"/>
  <c r="AA209" i="13"/>
  <c r="W209" i="13"/>
  <c r="V209" i="13"/>
  <c r="U209" i="13"/>
  <c r="T209" i="13"/>
  <c r="O209" i="13"/>
  <c r="K209" i="13"/>
  <c r="J209" i="13"/>
  <c r="L209" i="13" s="1"/>
  <c r="I209" i="13"/>
  <c r="D209" i="13"/>
  <c r="B209" i="13"/>
  <c r="A209" i="13"/>
  <c r="AE208" i="13"/>
  <c r="AD208" i="13"/>
  <c r="W208" i="13"/>
  <c r="V208" i="13"/>
  <c r="U208" i="13"/>
  <c r="T208" i="13"/>
  <c r="O208" i="13"/>
  <c r="K208" i="13"/>
  <c r="B208" i="13"/>
  <c r="A208" i="13"/>
  <c r="AE207" i="13"/>
  <c r="AD207" i="13"/>
  <c r="AA207" i="13"/>
  <c r="Z207" i="13"/>
  <c r="W207" i="13"/>
  <c r="V207" i="13"/>
  <c r="U207" i="13"/>
  <c r="T207" i="13"/>
  <c r="O207" i="13"/>
  <c r="K207" i="13"/>
  <c r="B207" i="13"/>
  <c r="A207" i="13"/>
  <c r="AE206" i="13"/>
  <c r="AD206" i="13"/>
  <c r="W206" i="13"/>
  <c r="AA206" i="13" s="1"/>
  <c r="V206" i="13"/>
  <c r="U206" i="13"/>
  <c r="T206" i="13"/>
  <c r="O206" i="13"/>
  <c r="K206" i="13"/>
  <c r="J206" i="13"/>
  <c r="L206" i="13" s="1"/>
  <c r="I206" i="13"/>
  <c r="B206" i="13"/>
  <c r="A206" i="13"/>
  <c r="AE205" i="13"/>
  <c r="AD205" i="13"/>
  <c r="V205" i="13"/>
  <c r="U205" i="13"/>
  <c r="W205" i="13" s="1"/>
  <c r="T205" i="13"/>
  <c r="O205" i="13"/>
  <c r="K205" i="13"/>
  <c r="J205" i="13"/>
  <c r="L205" i="13" s="1"/>
  <c r="I205" i="13"/>
  <c r="B205" i="13"/>
  <c r="A205" i="13"/>
  <c r="AE204" i="13"/>
  <c r="AD204" i="13"/>
  <c r="W204" i="13"/>
  <c r="V204" i="13"/>
  <c r="U204" i="13"/>
  <c r="T204" i="13"/>
  <c r="O204" i="13"/>
  <c r="K204" i="13"/>
  <c r="J204" i="13"/>
  <c r="L204" i="13" s="1"/>
  <c r="B204" i="13"/>
  <c r="A204" i="13"/>
  <c r="AE203" i="13"/>
  <c r="AD203" i="13"/>
  <c r="W203" i="13"/>
  <c r="V203" i="13"/>
  <c r="U203" i="13"/>
  <c r="T203" i="13"/>
  <c r="O203" i="13"/>
  <c r="K203" i="13"/>
  <c r="J203" i="13"/>
  <c r="L203" i="13" s="1"/>
  <c r="Q203" i="13" s="1"/>
  <c r="B203" i="13"/>
  <c r="A203" i="13"/>
  <c r="AE202" i="13"/>
  <c r="AD202" i="13"/>
  <c r="AA202" i="13"/>
  <c r="Z202" i="13"/>
  <c r="W202" i="13"/>
  <c r="V202" i="13"/>
  <c r="U202" i="13"/>
  <c r="T202" i="13"/>
  <c r="O202" i="13"/>
  <c r="J202" i="13"/>
  <c r="L202" i="13" s="1"/>
  <c r="P202" i="13" s="1"/>
  <c r="B202" i="13"/>
  <c r="A202" i="13"/>
  <c r="AE201" i="13"/>
  <c r="AD201" i="13"/>
  <c r="V201" i="13"/>
  <c r="U201" i="13"/>
  <c r="T201" i="13"/>
  <c r="O201" i="13"/>
  <c r="K201" i="13"/>
  <c r="I201" i="13"/>
  <c r="B201" i="13"/>
  <c r="A201" i="13"/>
  <c r="AE200" i="13"/>
  <c r="AD200" i="13"/>
  <c r="W200" i="13"/>
  <c r="V200" i="13"/>
  <c r="U200" i="13"/>
  <c r="T200" i="13"/>
  <c r="O200" i="13"/>
  <c r="K200" i="13"/>
  <c r="J200" i="13"/>
  <c r="B200" i="13"/>
  <c r="A200" i="13"/>
  <c r="AE199" i="13"/>
  <c r="AD199" i="13"/>
  <c r="V199" i="13"/>
  <c r="W199" i="13" s="1"/>
  <c r="U199" i="13"/>
  <c r="T199" i="13"/>
  <c r="O199" i="13"/>
  <c r="K199" i="13"/>
  <c r="J199" i="13"/>
  <c r="I199" i="13"/>
  <c r="D199" i="13"/>
  <c r="B199" i="13"/>
  <c r="A199" i="13"/>
  <c r="AE198" i="13"/>
  <c r="AD198" i="13"/>
  <c r="W198" i="13"/>
  <c r="V198" i="13"/>
  <c r="U198" i="13"/>
  <c r="T198" i="13"/>
  <c r="O198" i="13"/>
  <c r="K198" i="13"/>
  <c r="B198" i="13"/>
  <c r="A198" i="13"/>
  <c r="AE197" i="13"/>
  <c r="AD197" i="13"/>
  <c r="V197" i="13"/>
  <c r="U197" i="13"/>
  <c r="W197" i="13" s="1"/>
  <c r="T197" i="13"/>
  <c r="O197" i="13"/>
  <c r="K197" i="13"/>
  <c r="B197" i="13"/>
  <c r="A197" i="13"/>
  <c r="AE196" i="13"/>
  <c r="AD196" i="13"/>
  <c r="W196" i="13"/>
  <c r="V196" i="13"/>
  <c r="U196" i="13"/>
  <c r="T196" i="13"/>
  <c r="O196" i="13"/>
  <c r="L196" i="13"/>
  <c r="K196" i="13"/>
  <c r="J196" i="13"/>
  <c r="I196" i="13"/>
  <c r="D196" i="13"/>
  <c r="B196" i="13"/>
  <c r="A196" i="13"/>
  <c r="AE195" i="13"/>
  <c r="AD195" i="13"/>
  <c r="V195" i="13"/>
  <c r="U195" i="13"/>
  <c r="W195" i="13" s="1"/>
  <c r="T195" i="13"/>
  <c r="O195" i="13"/>
  <c r="I195" i="13"/>
  <c r="D195" i="13"/>
  <c r="B195" i="13"/>
  <c r="A195" i="13"/>
  <c r="AE194" i="13"/>
  <c r="W194" i="13"/>
  <c r="T194" i="13"/>
  <c r="K194" i="13"/>
  <c r="J194" i="13"/>
  <c r="J208" i="13" s="1"/>
  <c r="L208" i="13" s="1"/>
  <c r="I194" i="13"/>
  <c r="I208" i="13" s="1"/>
  <c r="AE192" i="13"/>
  <c r="W192" i="13"/>
  <c r="U192" i="13" a="1"/>
  <c r="U192" i="13" s="1"/>
  <c r="P192" i="13"/>
  <c r="AE191" i="13"/>
  <c r="AD191" i="13"/>
  <c r="V191" i="13"/>
  <c r="U191" i="13"/>
  <c r="T191" i="13"/>
  <c r="O191" i="13"/>
  <c r="K191" i="13"/>
  <c r="J191" i="13"/>
  <c r="L191" i="13" s="1"/>
  <c r="I191" i="13"/>
  <c r="D191" i="13"/>
  <c r="B191" i="13"/>
  <c r="A191" i="13"/>
  <c r="AE190" i="13"/>
  <c r="AD190" i="13"/>
  <c r="V190" i="13"/>
  <c r="U190" i="13"/>
  <c r="W190" i="13" s="1"/>
  <c r="AA190" i="13" s="1"/>
  <c r="T190" i="13"/>
  <c r="O190" i="13"/>
  <c r="K190" i="13"/>
  <c r="J190" i="13"/>
  <c r="L190" i="13" s="1"/>
  <c r="I190" i="13"/>
  <c r="D190" i="13"/>
  <c r="B190" i="13"/>
  <c r="A190" i="13"/>
  <c r="AE189" i="13"/>
  <c r="AD189" i="13"/>
  <c r="V189" i="13"/>
  <c r="U189" i="13"/>
  <c r="W189" i="13" s="1"/>
  <c r="T189" i="13"/>
  <c r="O189" i="13"/>
  <c r="K189" i="13"/>
  <c r="J189" i="13"/>
  <c r="L189" i="13" s="1"/>
  <c r="I189" i="13"/>
  <c r="D189" i="13"/>
  <c r="B189" i="13"/>
  <c r="A189" i="13"/>
  <c r="AE188" i="13"/>
  <c r="AD188" i="13"/>
  <c r="V188" i="13"/>
  <c r="U188" i="13"/>
  <c r="W188" i="13" s="1"/>
  <c r="T188" i="13"/>
  <c r="O188" i="13"/>
  <c r="K188" i="13"/>
  <c r="J188" i="13"/>
  <c r="L188" i="13" s="1"/>
  <c r="I188" i="13"/>
  <c r="D188" i="13"/>
  <c r="B188" i="13"/>
  <c r="A188" i="13"/>
  <c r="AE187" i="13"/>
  <c r="AD187" i="13"/>
  <c r="V187" i="13"/>
  <c r="U187" i="13"/>
  <c r="T187" i="13"/>
  <c r="O187" i="13"/>
  <c r="K187" i="13"/>
  <c r="J187" i="13"/>
  <c r="I187" i="13"/>
  <c r="D187" i="13"/>
  <c r="B187" i="13"/>
  <c r="A187" i="13"/>
  <c r="AE186" i="13"/>
  <c r="AD186" i="13"/>
  <c r="V186" i="13"/>
  <c r="U186" i="13"/>
  <c r="W186" i="13" s="1"/>
  <c r="T186" i="13"/>
  <c r="O186" i="13"/>
  <c r="K186" i="13"/>
  <c r="J186" i="13"/>
  <c r="L186" i="13" s="1"/>
  <c r="I186" i="13"/>
  <c r="D186" i="13"/>
  <c r="B186" i="13"/>
  <c r="A186" i="13"/>
  <c r="AE185" i="13"/>
  <c r="AD185" i="13"/>
  <c r="V185" i="13"/>
  <c r="U185" i="13"/>
  <c r="T185" i="13"/>
  <c r="O185" i="13"/>
  <c r="K185" i="13"/>
  <c r="J185" i="13"/>
  <c r="L185" i="13" s="1"/>
  <c r="I185" i="13"/>
  <c r="D185" i="13"/>
  <c r="B185" i="13"/>
  <c r="A185" i="13"/>
  <c r="AE184" i="13"/>
  <c r="AD184" i="13"/>
  <c r="V184" i="13"/>
  <c r="U184" i="13"/>
  <c r="W184" i="13" s="1"/>
  <c r="T184" i="13"/>
  <c r="O184" i="13"/>
  <c r="K184" i="13"/>
  <c r="J184" i="13"/>
  <c r="I184" i="13"/>
  <c r="D184" i="13"/>
  <c r="B184" i="13"/>
  <c r="A184" i="13"/>
  <c r="AE183" i="13"/>
  <c r="AD183" i="13"/>
  <c r="V183" i="13"/>
  <c r="U183" i="13"/>
  <c r="W183" i="13" s="1"/>
  <c r="T183" i="13"/>
  <c r="O183" i="13"/>
  <c r="K183" i="13"/>
  <c r="J183" i="13"/>
  <c r="I183" i="13"/>
  <c r="D183" i="13"/>
  <c r="B183" i="13"/>
  <c r="A183" i="13"/>
  <c r="AE182" i="13"/>
  <c r="AD182" i="13"/>
  <c r="V182" i="13"/>
  <c r="U182" i="13"/>
  <c r="W182" i="13" s="1"/>
  <c r="T182" i="13"/>
  <c r="O182" i="13"/>
  <c r="K182" i="13"/>
  <c r="J182" i="13"/>
  <c r="L182" i="13" s="1"/>
  <c r="I182" i="13"/>
  <c r="D182" i="13"/>
  <c r="B182" i="13"/>
  <c r="A182" i="13"/>
  <c r="AE181" i="13"/>
  <c r="AD181" i="13"/>
  <c r="W181" i="13"/>
  <c r="AA181" i="13" s="1"/>
  <c r="V181" i="13"/>
  <c r="U181" i="13"/>
  <c r="T181" i="13"/>
  <c r="O181" i="13"/>
  <c r="K181" i="13"/>
  <c r="J181" i="13"/>
  <c r="I181" i="13"/>
  <c r="D181" i="13"/>
  <c r="B181" i="13"/>
  <c r="A181" i="13"/>
  <c r="AE180" i="13"/>
  <c r="AD180" i="13"/>
  <c r="V180" i="13"/>
  <c r="U180" i="13"/>
  <c r="W180" i="13" s="1"/>
  <c r="T180" i="13"/>
  <c r="O180" i="13"/>
  <c r="K180" i="13"/>
  <c r="J180" i="13"/>
  <c r="I180" i="13"/>
  <c r="D180" i="13"/>
  <c r="B180" i="13"/>
  <c r="A180" i="13"/>
  <c r="AE179" i="13"/>
  <c r="AD179" i="13"/>
  <c r="V179" i="13"/>
  <c r="U179" i="13"/>
  <c r="W179" i="13" s="1"/>
  <c r="T179" i="13"/>
  <c r="O179" i="13"/>
  <c r="K179" i="13"/>
  <c r="J179" i="13"/>
  <c r="I179" i="13"/>
  <c r="D179" i="13"/>
  <c r="B179" i="13"/>
  <c r="A179" i="13"/>
  <c r="AE178" i="13"/>
  <c r="AD178" i="13"/>
  <c r="V178" i="13"/>
  <c r="U178" i="13"/>
  <c r="W178" i="13" s="1"/>
  <c r="AA178" i="13" s="1"/>
  <c r="T178" i="13"/>
  <c r="O178" i="13"/>
  <c r="K178" i="13"/>
  <c r="J178" i="13"/>
  <c r="L178" i="13" s="1"/>
  <c r="I178" i="13"/>
  <c r="D178" i="13"/>
  <c r="B178" i="13"/>
  <c r="A178" i="13"/>
  <c r="AE177" i="13"/>
  <c r="AD177" i="13"/>
  <c r="V177" i="13"/>
  <c r="U177" i="13"/>
  <c r="W177" i="13" s="1"/>
  <c r="AA177" i="13" s="1"/>
  <c r="T177" i="13"/>
  <c r="O177" i="13"/>
  <c r="K177" i="13"/>
  <c r="J177" i="13"/>
  <c r="L177" i="13" s="1"/>
  <c r="I177" i="13"/>
  <c r="D177" i="13"/>
  <c r="B177" i="13"/>
  <c r="A177" i="13"/>
  <c r="AE176" i="13"/>
  <c r="AD176" i="13"/>
  <c r="V176" i="13"/>
  <c r="U176" i="13"/>
  <c r="W176" i="13" s="1"/>
  <c r="T176" i="13"/>
  <c r="O176" i="13"/>
  <c r="K176" i="13"/>
  <c r="J176" i="13"/>
  <c r="I176" i="13"/>
  <c r="D176" i="13"/>
  <c r="B176" i="13"/>
  <c r="A176" i="13"/>
  <c r="AE175" i="13"/>
  <c r="AD175" i="13"/>
  <c r="V175" i="13"/>
  <c r="U175" i="13"/>
  <c r="W175" i="13" s="1"/>
  <c r="T175" i="13"/>
  <c r="O175" i="13"/>
  <c r="K175" i="13"/>
  <c r="J175" i="13"/>
  <c r="I175" i="13"/>
  <c r="D175" i="13"/>
  <c r="B175" i="13"/>
  <c r="A175" i="13"/>
  <c r="AE174" i="13"/>
  <c r="AD174" i="13"/>
  <c r="V174" i="13"/>
  <c r="U174" i="13"/>
  <c r="W174" i="13" s="1"/>
  <c r="T174" i="13"/>
  <c r="O174" i="13"/>
  <c r="K174" i="13"/>
  <c r="J174" i="13"/>
  <c r="L174" i="13" s="1"/>
  <c r="I174" i="13"/>
  <c r="D174" i="13"/>
  <c r="B174" i="13"/>
  <c r="A174" i="13"/>
  <c r="AE173" i="13"/>
  <c r="AD173" i="13"/>
  <c r="V173" i="13"/>
  <c r="U173" i="13"/>
  <c r="W173" i="13" s="1"/>
  <c r="T173" i="13"/>
  <c r="O173" i="13"/>
  <c r="K173" i="13"/>
  <c r="J173" i="13"/>
  <c r="I173" i="13"/>
  <c r="D173" i="13"/>
  <c r="B173" i="13"/>
  <c r="A173" i="13"/>
  <c r="AE172" i="13"/>
  <c r="AD172" i="13"/>
  <c r="V172" i="13"/>
  <c r="U172" i="13"/>
  <c r="W172" i="13" s="1"/>
  <c r="T172" i="13"/>
  <c r="O172" i="13"/>
  <c r="K172" i="13"/>
  <c r="J172" i="13"/>
  <c r="I172" i="13"/>
  <c r="D172" i="13"/>
  <c r="B172" i="13"/>
  <c r="A172" i="13"/>
  <c r="AE171" i="13"/>
  <c r="AD171" i="13"/>
  <c r="V171" i="13"/>
  <c r="U171" i="13"/>
  <c r="W171" i="13" s="1"/>
  <c r="T171" i="13"/>
  <c r="O171" i="13"/>
  <c r="L171" i="13"/>
  <c r="K171" i="13"/>
  <c r="J171" i="13"/>
  <c r="I171" i="13"/>
  <c r="D171" i="13"/>
  <c r="B171" i="13"/>
  <c r="A171" i="13"/>
  <c r="AE170" i="13"/>
  <c r="AD170" i="13"/>
  <c r="V170" i="13"/>
  <c r="U170" i="13"/>
  <c r="T170" i="13"/>
  <c r="O170" i="13"/>
  <c r="K170" i="13"/>
  <c r="J170" i="13"/>
  <c r="I170" i="13"/>
  <c r="D170" i="13"/>
  <c r="B170" i="13"/>
  <c r="A170" i="13"/>
  <c r="AE169" i="13"/>
  <c r="AD169" i="13"/>
  <c r="V169" i="13"/>
  <c r="U169" i="13"/>
  <c r="W169" i="13" s="1"/>
  <c r="AA169" i="13" s="1"/>
  <c r="T169" i="13"/>
  <c r="O169" i="13"/>
  <c r="L169" i="13" s="1"/>
  <c r="K169" i="13"/>
  <c r="J169" i="13"/>
  <c r="I169" i="13"/>
  <c r="D169" i="13"/>
  <c r="B169" i="13"/>
  <c r="A169" i="13"/>
  <c r="AE168" i="13"/>
  <c r="AD168" i="13"/>
  <c r="V168" i="13"/>
  <c r="U168" i="13"/>
  <c r="T168" i="13"/>
  <c r="O168" i="13"/>
  <c r="L168" i="13" s="1"/>
  <c r="Q168" i="13" s="1"/>
  <c r="K168" i="13"/>
  <c r="J168" i="13"/>
  <c r="I168" i="13"/>
  <c r="D168" i="13"/>
  <c r="B168" i="13"/>
  <c r="A168" i="13"/>
  <c r="AE167" i="13"/>
  <c r="AD167" i="13"/>
  <c r="V167" i="13"/>
  <c r="U167" i="13"/>
  <c r="T167" i="13"/>
  <c r="O167" i="13"/>
  <c r="K167" i="13"/>
  <c r="J167" i="13"/>
  <c r="L167" i="13" s="1"/>
  <c r="I167" i="13"/>
  <c r="D167" i="13"/>
  <c r="B167" i="13"/>
  <c r="A167" i="13"/>
  <c r="AE166" i="13"/>
  <c r="AD166" i="13"/>
  <c r="V166" i="13"/>
  <c r="U166" i="13"/>
  <c r="W166" i="13" s="1"/>
  <c r="T166" i="13"/>
  <c r="O166" i="13"/>
  <c r="K166" i="13"/>
  <c r="J166" i="13"/>
  <c r="L166" i="13" s="1"/>
  <c r="I166" i="13"/>
  <c r="B166" i="13"/>
  <c r="A166" i="13"/>
  <c r="AE165" i="13"/>
  <c r="AD165" i="13"/>
  <c r="V165" i="13"/>
  <c r="U165" i="13"/>
  <c r="W165" i="13" s="1"/>
  <c r="T165" i="13"/>
  <c r="O165" i="13"/>
  <c r="B165" i="13"/>
  <c r="A165" i="13"/>
  <c r="AE164" i="13"/>
  <c r="AD164" i="13"/>
  <c r="V164" i="13"/>
  <c r="U164" i="13"/>
  <c r="W164" i="13" s="1"/>
  <c r="T164" i="13"/>
  <c r="O164" i="13"/>
  <c r="B164" i="13"/>
  <c r="A164" i="13"/>
  <c r="AE163" i="13"/>
  <c r="AD163" i="13"/>
  <c r="W163" i="13"/>
  <c r="V163" i="13"/>
  <c r="U163" i="13"/>
  <c r="T163" i="13"/>
  <c r="O163" i="13"/>
  <c r="B163" i="13"/>
  <c r="A163" i="13"/>
  <c r="AE162" i="13"/>
  <c r="AD162" i="13"/>
  <c r="V162" i="13"/>
  <c r="W162" i="13" s="1"/>
  <c r="U162" i="13"/>
  <c r="T162" i="13"/>
  <c r="O162" i="13"/>
  <c r="I162" i="13"/>
  <c r="B162" i="13"/>
  <c r="A162" i="13"/>
  <c r="AE161" i="13"/>
  <c r="AD161" i="13"/>
  <c r="V161" i="13"/>
  <c r="U161" i="13"/>
  <c r="W161" i="13" s="1"/>
  <c r="T161" i="13"/>
  <c r="O161" i="13"/>
  <c r="I161" i="13"/>
  <c r="B161" i="13"/>
  <c r="A161" i="13"/>
  <c r="AE160" i="13"/>
  <c r="AD160" i="13"/>
  <c r="V160" i="13"/>
  <c r="U160" i="13"/>
  <c r="T160" i="13"/>
  <c r="O160" i="13"/>
  <c r="I160" i="13"/>
  <c r="B160" i="13"/>
  <c r="A160" i="13"/>
  <c r="AE159" i="13"/>
  <c r="AD159" i="13"/>
  <c r="AA159" i="13"/>
  <c r="V159" i="13"/>
  <c r="U159" i="13"/>
  <c r="W159" i="13" s="1"/>
  <c r="T159" i="13"/>
  <c r="O159" i="13"/>
  <c r="B159" i="13"/>
  <c r="A159" i="13"/>
  <c r="AE158" i="13"/>
  <c r="AD158" i="13"/>
  <c r="V158" i="13"/>
  <c r="U158" i="13"/>
  <c r="W158" i="13" s="1"/>
  <c r="T158" i="13"/>
  <c r="O158" i="13"/>
  <c r="J158" i="13"/>
  <c r="L158" i="13" s="1"/>
  <c r="I158" i="13"/>
  <c r="D158" i="13"/>
  <c r="B158" i="13"/>
  <c r="A158" i="13"/>
  <c r="AE157" i="13"/>
  <c r="W157" i="13"/>
  <c r="T157" i="13"/>
  <c r="K157" i="13"/>
  <c r="K162" i="13" s="1"/>
  <c r="J157" i="13"/>
  <c r="I157" i="13"/>
  <c r="AE155" i="13"/>
  <c r="W155" i="13"/>
  <c r="U155" i="13" a="1"/>
  <c r="U155" i="13" s="1"/>
  <c r="P155" i="13"/>
  <c r="AE154" i="13"/>
  <c r="AD154" i="13"/>
  <c r="V154" i="13"/>
  <c r="U154" i="13"/>
  <c r="W154" i="13" s="1"/>
  <c r="T154" i="13"/>
  <c r="O154" i="13"/>
  <c r="K154" i="13"/>
  <c r="J154" i="13"/>
  <c r="I154" i="13"/>
  <c r="D154" i="13"/>
  <c r="B154" i="13"/>
  <c r="A154" i="13"/>
  <c r="AE153" i="13"/>
  <c r="AD153" i="13"/>
  <c r="V153" i="13"/>
  <c r="U153" i="13"/>
  <c r="T153" i="13"/>
  <c r="O153" i="13"/>
  <c r="K153" i="13"/>
  <c r="J153" i="13"/>
  <c r="I153" i="13"/>
  <c r="D153" i="13"/>
  <c r="B153" i="13"/>
  <c r="A153" i="13"/>
  <c r="AE152" i="13"/>
  <c r="AD152" i="13"/>
  <c r="V152" i="13"/>
  <c r="U152" i="13"/>
  <c r="W152" i="13" s="1"/>
  <c r="T152" i="13"/>
  <c r="O152" i="13"/>
  <c r="K152" i="13"/>
  <c r="J152" i="13"/>
  <c r="L152" i="13" s="1"/>
  <c r="I152" i="13"/>
  <c r="D152" i="13"/>
  <c r="B152" i="13"/>
  <c r="A152" i="13"/>
  <c r="AE151" i="13"/>
  <c r="AD151" i="13"/>
  <c r="V151" i="13"/>
  <c r="U151" i="13"/>
  <c r="W151" i="13" s="1"/>
  <c r="T151" i="13"/>
  <c r="O151" i="13"/>
  <c r="L151" i="13" s="1"/>
  <c r="K151" i="13"/>
  <c r="J151" i="13"/>
  <c r="I151" i="13"/>
  <c r="D151" i="13"/>
  <c r="B151" i="13"/>
  <c r="A151" i="13"/>
  <c r="AE150" i="13"/>
  <c r="AD150" i="13"/>
  <c r="V150" i="13"/>
  <c r="U150" i="13"/>
  <c r="W150" i="13" s="1"/>
  <c r="T150" i="13"/>
  <c r="O150" i="13"/>
  <c r="K150" i="13"/>
  <c r="J150" i="13"/>
  <c r="L150" i="13" s="1"/>
  <c r="I150" i="13"/>
  <c r="D150" i="13"/>
  <c r="B150" i="13"/>
  <c r="A150" i="13"/>
  <c r="AE149" i="13"/>
  <c r="AD149" i="13"/>
  <c r="V149" i="13"/>
  <c r="U149" i="13"/>
  <c r="W149" i="13" s="1"/>
  <c r="T149" i="13"/>
  <c r="O149" i="13"/>
  <c r="K149" i="13"/>
  <c r="J149" i="13"/>
  <c r="L149" i="13" s="1"/>
  <c r="I149" i="13"/>
  <c r="D149" i="13"/>
  <c r="B149" i="13"/>
  <c r="A149" i="13"/>
  <c r="AE148" i="13"/>
  <c r="AD148" i="13"/>
  <c r="V148" i="13"/>
  <c r="U148" i="13"/>
  <c r="T148" i="13"/>
  <c r="O148" i="13"/>
  <c r="K148" i="13"/>
  <c r="J148" i="13"/>
  <c r="I148" i="13"/>
  <c r="D148" i="13"/>
  <c r="B148" i="13"/>
  <c r="A148" i="13"/>
  <c r="AE147" i="13"/>
  <c r="AD147" i="13"/>
  <c r="V147" i="13"/>
  <c r="U147" i="13"/>
  <c r="W147" i="13" s="1"/>
  <c r="T147" i="13"/>
  <c r="O147" i="13"/>
  <c r="K147" i="13"/>
  <c r="J147" i="13"/>
  <c r="L147" i="13" s="1"/>
  <c r="I147" i="13"/>
  <c r="D147" i="13"/>
  <c r="B147" i="13"/>
  <c r="A147" i="13"/>
  <c r="AE146" i="13"/>
  <c r="AD146" i="13"/>
  <c r="V146" i="13"/>
  <c r="U146" i="13"/>
  <c r="T146" i="13"/>
  <c r="O146" i="13"/>
  <c r="K146" i="13"/>
  <c r="J146" i="13"/>
  <c r="L146" i="13" s="1"/>
  <c r="I146" i="13"/>
  <c r="D146" i="13"/>
  <c r="B146" i="13"/>
  <c r="A146" i="13"/>
  <c r="AE145" i="13"/>
  <c r="AD145" i="13"/>
  <c r="V145" i="13"/>
  <c r="U145" i="13"/>
  <c r="T145" i="13"/>
  <c r="O145" i="13"/>
  <c r="K145" i="13"/>
  <c r="J145" i="13"/>
  <c r="L145" i="13" s="1"/>
  <c r="Q145" i="13" s="1"/>
  <c r="I145" i="13"/>
  <c r="D145" i="13"/>
  <c r="B145" i="13"/>
  <c r="A145" i="13"/>
  <c r="AE144" i="13"/>
  <c r="AD144" i="13"/>
  <c r="V144" i="13"/>
  <c r="U144" i="13"/>
  <c r="W144" i="13" s="1"/>
  <c r="T144" i="13"/>
  <c r="O144" i="13"/>
  <c r="K144" i="13"/>
  <c r="J144" i="13"/>
  <c r="L144" i="13" s="1"/>
  <c r="P144" i="13" s="1"/>
  <c r="I144" i="13"/>
  <c r="D144" i="13"/>
  <c r="B144" i="13"/>
  <c r="A144" i="13"/>
  <c r="AE143" i="13"/>
  <c r="AD143" i="13"/>
  <c r="V143" i="13"/>
  <c r="U143" i="13"/>
  <c r="W143" i="13" s="1"/>
  <c r="T143" i="13"/>
  <c r="O143" i="13"/>
  <c r="K143" i="13"/>
  <c r="J143" i="13"/>
  <c r="I143" i="13"/>
  <c r="D143" i="13"/>
  <c r="B143" i="13"/>
  <c r="A143" i="13"/>
  <c r="AE142" i="13"/>
  <c r="AD142" i="13"/>
  <c r="V142" i="13"/>
  <c r="U142" i="13"/>
  <c r="T142" i="13"/>
  <c r="O142" i="13"/>
  <c r="K142" i="13"/>
  <c r="J142" i="13"/>
  <c r="L142" i="13" s="1"/>
  <c r="I142" i="13"/>
  <c r="D142" i="13"/>
  <c r="B142" i="13"/>
  <c r="A142" i="13"/>
  <c r="AE141" i="13"/>
  <c r="AD141" i="13"/>
  <c r="V141" i="13"/>
  <c r="U141" i="13"/>
  <c r="W141" i="13" s="1"/>
  <c r="Z141" i="13" s="1"/>
  <c r="T141" i="13"/>
  <c r="O141" i="13"/>
  <c r="K141" i="13"/>
  <c r="J141" i="13"/>
  <c r="L141" i="13" s="1"/>
  <c r="I141" i="13"/>
  <c r="D141" i="13"/>
  <c r="B141" i="13"/>
  <c r="A141" i="13"/>
  <c r="AE140" i="13"/>
  <c r="AD140" i="13"/>
  <c r="V140" i="13"/>
  <c r="U140" i="13"/>
  <c r="W140" i="13" s="1"/>
  <c r="T140" i="13"/>
  <c r="O140" i="13"/>
  <c r="K140" i="13"/>
  <c r="J140" i="13"/>
  <c r="L140" i="13" s="1"/>
  <c r="I140" i="13"/>
  <c r="D140" i="13"/>
  <c r="B140" i="13"/>
  <c r="A140" i="13"/>
  <c r="AE139" i="13"/>
  <c r="AD139" i="13"/>
  <c r="V139" i="13"/>
  <c r="U139" i="13"/>
  <c r="W139" i="13" s="1"/>
  <c r="T139" i="13"/>
  <c r="O139" i="13"/>
  <c r="K139" i="13"/>
  <c r="J139" i="13"/>
  <c r="L139" i="13" s="1"/>
  <c r="I139" i="13"/>
  <c r="D139" i="13"/>
  <c r="B139" i="13"/>
  <c r="A139" i="13"/>
  <c r="AE138" i="13"/>
  <c r="AD138" i="13"/>
  <c r="V138" i="13"/>
  <c r="U138" i="13"/>
  <c r="W138" i="13" s="1"/>
  <c r="T138" i="13"/>
  <c r="O138" i="13"/>
  <c r="K138" i="13"/>
  <c r="B138" i="13"/>
  <c r="A138" i="13"/>
  <c r="AE137" i="13"/>
  <c r="AD137" i="13"/>
  <c r="W137" i="13"/>
  <c r="V137" i="13"/>
  <c r="U137" i="13"/>
  <c r="T137" i="13"/>
  <c r="O137" i="13"/>
  <c r="K137" i="13"/>
  <c r="B137" i="13"/>
  <c r="A137" i="13"/>
  <c r="AE136" i="13"/>
  <c r="AD136" i="13"/>
  <c r="AA136" i="13"/>
  <c r="V136" i="13"/>
  <c r="U136" i="13"/>
  <c r="W136" i="13" s="1"/>
  <c r="T136" i="13"/>
  <c r="O136" i="13"/>
  <c r="L136" i="13" s="1"/>
  <c r="K136" i="13"/>
  <c r="J136" i="13"/>
  <c r="I136" i="13"/>
  <c r="D136" i="13"/>
  <c r="B136" i="13"/>
  <c r="A136" i="13"/>
  <c r="AE135" i="13"/>
  <c r="AD135" i="13"/>
  <c r="V135" i="13"/>
  <c r="U135" i="13"/>
  <c r="W135" i="13" s="1"/>
  <c r="T135" i="13"/>
  <c r="O135" i="13"/>
  <c r="K135" i="13"/>
  <c r="B135" i="13"/>
  <c r="A135" i="13"/>
  <c r="AE134" i="13"/>
  <c r="AD134" i="13"/>
  <c r="V134" i="13"/>
  <c r="U134" i="13"/>
  <c r="W134" i="13" s="1"/>
  <c r="T134" i="13"/>
  <c r="O134" i="13"/>
  <c r="B134" i="13"/>
  <c r="A134" i="13"/>
  <c r="AE133" i="13"/>
  <c r="AD133" i="13"/>
  <c r="AA133" i="13"/>
  <c r="Z133" i="13"/>
  <c r="V133" i="13"/>
  <c r="U133" i="13"/>
  <c r="W133" i="13" s="1"/>
  <c r="T133" i="13"/>
  <c r="O133" i="13"/>
  <c r="K133" i="13"/>
  <c r="J133" i="13"/>
  <c r="L133" i="13" s="1"/>
  <c r="I133" i="13"/>
  <c r="D133" i="13"/>
  <c r="B133" i="13"/>
  <c r="A133" i="13"/>
  <c r="AE132" i="13"/>
  <c r="AD132" i="13"/>
  <c r="V132" i="13"/>
  <c r="U132" i="13"/>
  <c r="W132" i="13" s="1"/>
  <c r="T132" i="13"/>
  <c r="O132" i="13"/>
  <c r="K132" i="13"/>
  <c r="B132" i="13"/>
  <c r="A132" i="13"/>
  <c r="AE131" i="13"/>
  <c r="AD131" i="13"/>
  <c r="AA131" i="13"/>
  <c r="W131" i="13"/>
  <c r="V131" i="13"/>
  <c r="U131" i="13"/>
  <c r="T131" i="13"/>
  <c r="O131" i="13"/>
  <c r="B131" i="13"/>
  <c r="A131" i="13"/>
  <c r="AE130" i="13"/>
  <c r="AD130" i="13"/>
  <c r="V130" i="13"/>
  <c r="U130" i="13"/>
  <c r="T130" i="13"/>
  <c r="O130" i="13"/>
  <c r="K130" i="13"/>
  <c r="B130" i="13"/>
  <c r="A130" i="13"/>
  <c r="AE129" i="13"/>
  <c r="AD129" i="13"/>
  <c r="V129" i="13"/>
  <c r="W129" i="13" s="1"/>
  <c r="U129" i="13"/>
  <c r="T129" i="13"/>
  <c r="O129" i="13"/>
  <c r="B129" i="13"/>
  <c r="A129" i="13"/>
  <c r="AE128" i="13"/>
  <c r="AD128" i="13"/>
  <c r="V128" i="13"/>
  <c r="U128" i="13"/>
  <c r="W128" i="13" s="1"/>
  <c r="T128" i="13"/>
  <c r="O128" i="13"/>
  <c r="K128" i="13"/>
  <c r="B128" i="13"/>
  <c r="A128" i="13"/>
  <c r="AE127" i="13"/>
  <c r="AD127" i="13"/>
  <c r="V127" i="13"/>
  <c r="U127" i="13"/>
  <c r="W127" i="13" s="1"/>
  <c r="T127" i="13"/>
  <c r="O127" i="13"/>
  <c r="K127" i="13"/>
  <c r="B127" i="13"/>
  <c r="A127" i="13"/>
  <c r="AE126" i="13"/>
  <c r="AD126" i="13"/>
  <c r="V126" i="13"/>
  <c r="U126" i="13"/>
  <c r="W126" i="13" s="1"/>
  <c r="T126" i="13"/>
  <c r="O126" i="13"/>
  <c r="B126" i="13"/>
  <c r="A126" i="13"/>
  <c r="AE125" i="13"/>
  <c r="AD125" i="13"/>
  <c r="W125" i="13"/>
  <c r="V125" i="13"/>
  <c r="U125" i="13"/>
  <c r="T125" i="13"/>
  <c r="O125" i="13"/>
  <c r="K125" i="13"/>
  <c r="B125" i="13"/>
  <c r="A125" i="13"/>
  <c r="AE124" i="13"/>
  <c r="AD124" i="13"/>
  <c r="V124" i="13"/>
  <c r="U124" i="13"/>
  <c r="T124" i="13"/>
  <c r="O124" i="13"/>
  <c r="K124" i="13"/>
  <c r="B124" i="13"/>
  <c r="A124" i="13"/>
  <c r="AE123" i="13"/>
  <c r="AD123" i="13"/>
  <c r="V123" i="13"/>
  <c r="U123" i="13"/>
  <c r="W123" i="13" s="1"/>
  <c r="T123" i="13"/>
  <c r="O123" i="13"/>
  <c r="B123" i="13"/>
  <c r="A123" i="13"/>
  <c r="AE122" i="13"/>
  <c r="AD122" i="13"/>
  <c r="V122" i="13"/>
  <c r="U122" i="13"/>
  <c r="T122" i="13"/>
  <c r="P122" i="13"/>
  <c r="O122" i="13"/>
  <c r="K122" i="13"/>
  <c r="J122" i="13"/>
  <c r="L122" i="13" s="1"/>
  <c r="Q122" i="13" s="1"/>
  <c r="I122" i="13"/>
  <c r="D122" i="13"/>
  <c r="B122" i="13"/>
  <c r="A122" i="13"/>
  <c r="AE121" i="13"/>
  <c r="AD121" i="13"/>
  <c r="V121" i="13"/>
  <c r="U121" i="13"/>
  <c r="W121" i="13" s="1"/>
  <c r="T121" i="13"/>
  <c r="O121" i="13"/>
  <c r="D121" i="13"/>
  <c r="B121" i="13"/>
  <c r="A121" i="13"/>
  <c r="AE120" i="13"/>
  <c r="W120" i="13"/>
  <c r="T120" i="13"/>
  <c r="K120" i="13"/>
  <c r="J120" i="13"/>
  <c r="J137" i="13" s="1"/>
  <c r="L137" i="13" s="1"/>
  <c r="I120" i="13"/>
  <c r="AE118" i="13"/>
  <c r="W118" i="13"/>
  <c r="U118" i="13" a="1"/>
  <c r="U118" i="13" s="1"/>
  <c r="P118" i="13"/>
  <c r="AE117" i="13"/>
  <c r="AD117" i="13"/>
  <c r="V117" i="13"/>
  <c r="U117" i="13"/>
  <c r="W117" i="13" s="1"/>
  <c r="T117" i="13"/>
  <c r="O117" i="13"/>
  <c r="K117" i="13"/>
  <c r="J117" i="13"/>
  <c r="I117" i="13"/>
  <c r="D117" i="13"/>
  <c r="B117" i="13"/>
  <c r="A117" i="13"/>
  <c r="AE116" i="13"/>
  <c r="AD116" i="13"/>
  <c r="V116" i="13"/>
  <c r="U116" i="13"/>
  <c r="W116" i="13" s="1"/>
  <c r="T116" i="13"/>
  <c r="O116" i="13"/>
  <c r="K116" i="13"/>
  <c r="J116" i="13"/>
  <c r="I116" i="13"/>
  <c r="D116" i="13"/>
  <c r="B116" i="13"/>
  <c r="A116" i="13"/>
  <c r="AE115" i="13"/>
  <c r="AD115" i="13"/>
  <c r="V115" i="13"/>
  <c r="U115" i="13"/>
  <c r="W115" i="13" s="1"/>
  <c r="T115" i="13"/>
  <c r="O115" i="13"/>
  <c r="K115" i="13"/>
  <c r="J115" i="13"/>
  <c r="I115" i="13"/>
  <c r="D115" i="13"/>
  <c r="B115" i="13"/>
  <c r="A115" i="13"/>
  <c r="AE114" i="13"/>
  <c r="AD114" i="13"/>
  <c r="V114" i="13"/>
  <c r="U114" i="13"/>
  <c r="T114" i="13"/>
  <c r="O114" i="13"/>
  <c r="K114" i="13"/>
  <c r="J114" i="13"/>
  <c r="L114" i="13" s="1"/>
  <c r="I114" i="13"/>
  <c r="D114" i="13"/>
  <c r="B114" i="13"/>
  <c r="A114" i="13"/>
  <c r="AE113" i="13"/>
  <c r="AD113" i="13"/>
  <c r="V113" i="13"/>
  <c r="U113" i="13"/>
  <c r="T113" i="13"/>
  <c r="O113" i="13"/>
  <c r="K113" i="13"/>
  <c r="J113" i="13"/>
  <c r="I113" i="13"/>
  <c r="D113" i="13"/>
  <c r="B113" i="13"/>
  <c r="A113" i="13"/>
  <c r="AE112" i="13"/>
  <c r="AD112" i="13"/>
  <c r="V112" i="13"/>
  <c r="U112" i="13"/>
  <c r="W112" i="13" s="1"/>
  <c r="T112" i="13"/>
  <c r="O112" i="13"/>
  <c r="K112" i="13"/>
  <c r="J112" i="13"/>
  <c r="L112" i="13" s="1"/>
  <c r="I112" i="13"/>
  <c r="D112" i="13"/>
  <c r="B112" i="13"/>
  <c r="A112" i="13"/>
  <c r="AE111" i="13"/>
  <c r="AD111" i="13"/>
  <c r="V111" i="13"/>
  <c r="U111" i="13"/>
  <c r="W111" i="13" s="1"/>
  <c r="AA111" i="13" s="1"/>
  <c r="T111" i="13"/>
  <c r="O111" i="13"/>
  <c r="K111" i="13"/>
  <c r="J111" i="13"/>
  <c r="I111" i="13"/>
  <c r="D111" i="13"/>
  <c r="B111" i="13"/>
  <c r="A111" i="13"/>
  <c r="AE110" i="13"/>
  <c r="AD110" i="13"/>
  <c r="V110" i="13"/>
  <c r="U110" i="13"/>
  <c r="W110" i="13" s="1"/>
  <c r="T110" i="13"/>
  <c r="O110" i="13"/>
  <c r="K110" i="13"/>
  <c r="J110" i="13"/>
  <c r="L110" i="13" s="1"/>
  <c r="I110" i="13"/>
  <c r="D110" i="13"/>
  <c r="B110" i="13"/>
  <c r="A110" i="13"/>
  <c r="AE109" i="13"/>
  <c r="AD109" i="13"/>
  <c r="Z109" i="13"/>
  <c r="V109" i="13"/>
  <c r="U109" i="13"/>
  <c r="W109" i="13" s="1"/>
  <c r="AA109" i="13" s="1"/>
  <c r="T109" i="13"/>
  <c r="O109" i="13"/>
  <c r="K109" i="13"/>
  <c r="J109" i="13"/>
  <c r="I109" i="13"/>
  <c r="D109" i="13"/>
  <c r="B109" i="13"/>
  <c r="A109" i="13"/>
  <c r="AE108" i="13"/>
  <c r="AD108" i="13"/>
  <c r="V108" i="13"/>
  <c r="U108" i="13"/>
  <c r="T108" i="13"/>
  <c r="O108" i="13"/>
  <c r="K108" i="13"/>
  <c r="J108" i="13"/>
  <c r="I108" i="13"/>
  <c r="D108" i="13"/>
  <c r="B108" i="13"/>
  <c r="A108" i="13"/>
  <c r="AE107" i="13"/>
  <c r="AD107" i="13"/>
  <c r="V107" i="13"/>
  <c r="U107" i="13"/>
  <c r="T107" i="13"/>
  <c r="O107" i="13"/>
  <c r="K107" i="13"/>
  <c r="J107" i="13"/>
  <c r="L107" i="13" s="1"/>
  <c r="I107" i="13"/>
  <c r="D107" i="13"/>
  <c r="B107" i="13"/>
  <c r="A107" i="13"/>
  <c r="AE106" i="13"/>
  <c r="AD106" i="13"/>
  <c r="V106" i="13"/>
  <c r="U106" i="13"/>
  <c r="T106" i="13"/>
  <c r="O106" i="13"/>
  <c r="K106" i="13"/>
  <c r="J106" i="13"/>
  <c r="L106" i="13" s="1"/>
  <c r="I106" i="13"/>
  <c r="D106" i="13"/>
  <c r="B106" i="13"/>
  <c r="A106" i="13"/>
  <c r="AE105" i="13"/>
  <c r="AD105" i="13"/>
  <c r="V105" i="13"/>
  <c r="U105" i="13"/>
  <c r="W105" i="13" s="1"/>
  <c r="T105" i="13"/>
  <c r="O105" i="13"/>
  <c r="K105" i="13"/>
  <c r="J105" i="13"/>
  <c r="L105" i="13" s="1"/>
  <c r="I105" i="13"/>
  <c r="D105" i="13"/>
  <c r="B105" i="13"/>
  <c r="A105" i="13"/>
  <c r="AE104" i="13"/>
  <c r="AD104" i="13"/>
  <c r="V104" i="13"/>
  <c r="U104" i="13"/>
  <c r="T104" i="13"/>
  <c r="O104" i="13"/>
  <c r="K104" i="13"/>
  <c r="J104" i="13"/>
  <c r="I104" i="13"/>
  <c r="D104" i="13"/>
  <c r="B104" i="13"/>
  <c r="A104" i="13"/>
  <c r="AE103" i="13"/>
  <c r="AD103" i="13"/>
  <c r="V103" i="13"/>
  <c r="U103" i="13"/>
  <c r="W103" i="13" s="1"/>
  <c r="T103" i="13"/>
  <c r="O103" i="13"/>
  <c r="K103" i="13"/>
  <c r="J103" i="13"/>
  <c r="L103" i="13" s="1"/>
  <c r="I103" i="13"/>
  <c r="D103" i="13"/>
  <c r="B103" i="13"/>
  <c r="A103" i="13"/>
  <c r="AE102" i="13"/>
  <c r="AD102" i="13"/>
  <c r="V102" i="13"/>
  <c r="U102" i="13"/>
  <c r="T102" i="13"/>
  <c r="O102" i="13"/>
  <c r="K102" i="13"/>
  <c r="J102" i="13"/>
  <c r="L102" i="13" s="1"/>
  <c r="I102" i="13"/>
  <c r="D102" i="13"/>
  <c r="B102" i="13"/>
  <c r="A102" i="13"/>
  <c r="AE101" i="13"/>
  <c r="AD101" i="13"/>
  <c r="V101" i="13"/>
  <c r="U101" i="13"/>
  <c r="T101" i="13"/>
  <c r="O101" i="13"/>
  <c r="K101" i="13"/>
  <c r="J101" i="13"/>
  <c r="I101" i="13"/>
  <c r="D101" i="13"/>
  <c r="B101" i="13"/>
  <c r="A101" i="13"/>
  <c r="AE100" i="13"/>
  <c r="AD100" i="13"/>
  <c r="V100" i="13"/>
  <c r="U100" i="13"/>
  <c r="W100" i="13" s="1"/>
  <c r="T100" i="13"/>
  <c r="O100" i="13"/>
  <c r="K100" i="13"/>
  <c r="J100" i="13"/>
  <c r="I100" i="13"/>
  <c r="D100" i="13"/>
  <c r="B100" i="13"/>
  <c r="A100" i="13"/>
  <c r="AE99" i="13"/>
  <c r="AD99" i="13"/>
  <c r="V99" i="13"/>
  <c r="U99" i="13"/>
  <c r="W99" i="13" s="1"/>
  <c r="T99" i="13"/>
  <c r="O99" i="13"/>
  <c r="K99" i="13"/>
  <c r="J99" i="13"/>
  <c r="L99" i="13" s="1"/>
  <c r="I99" i="13"/>
  <c r="D99" i="13"/>
  <c r="B99" i="13"/>
  <c r="A99" i="13"/>
  <c r="AE98" i="13"/>
  <c r="AD98" i="13"/>
  <c r="V98" i="13"/>
  <c r="U98" i="13"/>
  <c r="W98" i="13" s="1"/>
  <c r="T98" i="13"/>
  <c r="O98" i="13"/>
  <c r="K98" i="13"/>
  <c r="I98" i="13"/>
  <c r="B98" i="13"/>
  <c r="A98" i="13"/>
  <c r="AE97" i="13"/>
  <c r="AD97" i="13"/>
  <c r="AA97" i="13"/>
  <c r="V97" i="13"/>
  <c r="U97" i="13"/>
  <c r="W97" i="13" s="1"/>
  <c r="Z97" i="13" s="1"/>
  <c r="T97" i="13"/>
  <c r="O97" i="13"/>
  <c r="K97" i="13"/>
  <c r="J97" i="13"/>
  <c r="L97" i="13" s="1"/>
  <c r="I97" i="13"/>
  <c r="B97" i="13"/>
  <c r="A97" i="13"/>
  <c r="AE96" i="13"/>
  <c r="AD96" i="13"/>
  <c r="V96" i="13"/>
  <c r="U96" i="13"/>
  <c r="W96" i="13" s="1"/>
  <c r="T96" i="13"/>
  <c r="O96" i="13"/>
  <c r="K96" i="13"/>
  <c r="J96" i="13"/>
  <c r="L96" i="13" s="1"/>
  <c r="I96" i="13"/>
  <c r="B96" i="13"/>
  <c r="A96" i="13"/>
  <c r="AE95" i="13"/>
  <c r="AD95" i="13"/>
  <c r="V95" i="13"/>
  <c r="U95" i="13"/>
  <c r="T95" i="13"/>
  <c r="O95" i="13"/>
  <c r="J95" i="13"/>
  <c r="L95" i="13" s="1"/>
  <c r="I95" i="13"/>
  <c r="B95" i="13"/>
  <c r="A95" i="13"/>
  <c r="AE94" i="13"/>
  <c r="AD94" i="13"/>
  <c r="W94" i="13"/>
  <c r="AA94" i="13" s="1"/>
  <c r="V94" i="13"/>
  <c r="U94" i="13"/>
  <c r="T94" i="13"/>
  <c r="O94" i="13"/>
  <c r="K94" i="13"/>
  <c r="I94" i="13"/>
  <c r="B94" i="13"/>
  <c r="A94" i="13"/>
  <c r="AE93" i="13"/>
  <c r="AD93" i="13"/>
  <c r="W93" i="13"/>
  <c r="V93" i="13"/>
  <c r="U93" i="13"/>
  <c r="T93" i="13"/>
  <c r="O93" i="13"/>
  <c r="I93" i="13"/>
  <c r="B93" i="13"/>
  <c r="A93" i="13"/>
  <c r="AE92" i="13"/>
  <c r="AD92" i="13"/>
  <c r="W92" i="13"/>
  <c r="V92" i="13"/>
  <c r="U92" i="13"/>
  <c r="T92" i="13"/>
  <c r="O92" i="13"/>
  <c r="K92" i="13"/>
  <c r="I92" i="13"/>
  <c r="B92" i="13"/>
  <c r="A92" i="13"/>
  <c r="AE91" i="13"/>
  <c r="AD91" i="13"/>
  <c r="AA91" i="13"/>
  <c r="Z91" i="13"/>
  <c r="V91" i="13"/>
  <c r="U91" i="13"/>
  <c r="W91" i="13" s="1"/>
  <c r="T91" i="13"/>
  <c r="O91" i="13"/>
  <c r="L91" i="13"/>
  <c r="J91" i="13"/>
  <c r="I91" i="13"/>
  <c r="B91" i="13"/>
  <c r="A91" i="13"/>
  <c r="AE90" i="13"/>
  <c r="AD90" i="13"/>
  <c r="V90" i="13"/>
  <c r="U90" i="13"/>
  <c r="W90" i="13" s="1"/>
  <c r="T90" i="13"/>
  <c r="O90" i="13"/>
  <c r="I90" i="13"/>
  <c r="B90" i="13"/>
  <c r="A90" i="13"/>
  <c r="AE89" i="13"/>
  <c r="AD89" i="13"/>
  <c r="AA89" i="13"/>
  <c r="W89" i="13"/>
  <c r="V89" i="13"/>
  <c r="U89" i="13"/>
  <c r="T89" i="13"/>
  <c r="O89" i="13"/>
  <c r="I89" i="13"/>
  <c r="B89" i="13"/>
  <c r="A89" i="13"/>
  <c r="AE88" i="13"/>
  <c r="AD88" i="13"/>
  <c r="W88" i="13"/>
  <c r="V88" i="13"/>
  <c r="U88" i="13"/>
  <c r="T88" i="13"/>
  <c r="O88" i="13"/>
  <c r="I88" i="13"/>
  <c r="B88" i="13"/>
  <c r="A88" i="13"/>
  <c r="AE87" i="13"/>
  <c r="AD87" i="13"/>
  <c r="V87" i="13"/>
  <c r="U87" i="13"/>
  <c r="W87" i="13" s="1"/>
  <c r="T87" i="13"/>
  <c r="O87" i="13"/>
  <c r="I87" i="13"/>
  <c r="B87" i="13"/>
  <c r="A87" i="13"/>
  <c r="AE86" i="13"/>
  <c r="AD86" i="13"/>
  <c r="W86" i="13"/>
  <c r="V86" i="13"/>
  <c r="U86" i="13"/>
  <c r="T86" i="13"/>
  <c r="O86" i="13"/>
  <c r="J86" i="13"/>
  <c r="L86" i="13" s="1"/>
  <c r="I86" i="13"/>
  <c r="B86" i="13"/>
  <c r="A86" i="13"/>
  <c r="AE85" i="13"/>
  <c r="AD85" i="13"/>
  <c r="W85" i="13"/>
  <c r="V85" i="13"/>
  <c r="U85" i="13"/>
  <c r="T85" i="13"/>
  <c r="O85" i="13"/>
  <c r="K85" i="13"/>
  <c r="I85" i="13"/>
  <c r="D85" i="13"/>
  <c r="B85" i="13"/>
  <c r="A85" i="13"/>
  <c r="AE84" i="13"/>
  <c r="AD84" i="13"/>
  <c r="V84" i="13"/>
  <c r="U84" i="13"/>
  <c r="W84" i="13" s="1"/>
  <c r="T84" i="13"/>
  <c r="O84" i="13"/>
  <c r="J84" i="13"/>
  <c r="L84" i="13" s="1"/>
  <c r="I84" i="13"/>
  <c r="D84" i="13"/>
  <c r="B84" i="13"/>
  <c r="A84" i="13"/>
  <c r="AE83" i="13"/>
  <c r="W83" i="13"/>
  <c r="T83" i="13"/>
  <c r="K83" i="13"/>
  <c r="K86" i="13" s="1"/>
  <c r="J83" i="13"/>
  <c r="I83" i="13"/>
  <c r="AE81" i="13"/>
  <c r="W81" i="13"/>
  <c r="U81" i="13" a="1"/>
  <c r="U81" i="13" s="1"/>
  <c r="P81" i="13"/>
  <c r="AE80" i="13"/>
  <c r="AD80" i="13"/>
  <c r="V80" i="13"/>
  <c r="U80" i="13"/>
  <c r="W80" i="13" s="1"/>
  <c r="T80" i="13"/>
  <c r="O80" i="13"/>
  <c r="K80" i="13"/>
  <c r="J80" i="13"/>
  <c r="L80" i="13" s="1"/>
  <c r="I80" i="13"/>
  <c r="D80" i="13"/>
  <c r="B80" i="13"/>
  <c r="A80" i="13"/>
  <c r="AE79" i="13"/>
  <c r="AD79" i="13"/>
  <c r="V79" i="13"/>
  <c r="U79" i="13"/>
  <c r="W79" i="13" s="1"/>
  <c r="T79" i="13"/>
  <c r="O79" i="13"/>
  <c r="K79" i="13"/>
  <c r="J79" i="13"/>
  <c r="L79" i="13" s="1"/>
  <c r="P79" i="13" s="1"/>
  <c r="I79" i="13"/>
  <c r="D79" i="13"/>
  <c r="B79" i="13"/>
  <c r="A79" i="13"/>
  <c r="AE78" i="13"/>
  <c r="AD78" i="13"/>
  <c r="V78" i="13"/>
  <c r="U78" i="13"/>
  <c r="T78" i="13"/>
  <c r="O78" i="13"/>
  <c r="K78" i="13"/>
  <c r="J78" i="13"/>
  <c r="L78" i="13" s="1"/>
  <c r="Q78" i="13" s="1"/>
  <c r="I78" i="13"/>
  <c r="D78" i="13"/>
  <c r="B78" i="13"/>
  <c r="A78" i="13"/>
  <c r="AE77" i="13"/>
  <c r="AD77" i="13"/>
  <c r="V77" i="13"/>
  <c r="U77" i="13"/>
  <c r="T77" i="13"/>
  <c r="O77" i="13"/>
  <c r="K77" i="13"/>
  <c r="J77" i="13"/>
  <c r="L77" i="13" s="1"/>
  <c r="I77" i="13"/>
  <c r="D77" i="13"/>
  <c r="B77" i="13"/>
  <c r="A77" i="13"/>
  <c r="AE76" i="13"/>
  <c r="AD76" i="13"/>
  <c r="V76" i="13"/>
  <c r="U76" i="13"/>
  <c r="W76" i="13" s="1"/>
  <c r="T76" i="13"/>
  <c r="O76" i="13"/>
  <c r="K76" i="13"/>
  <c r="J76" i="13"/>
  <c r="I76" i="13"/>
  <c r="D76" i="13"/>
  <c r="B76" i="13"/>
  <c r="A76" i="13"/>
  <c r="AE75" i="13"/>
  <c r="AD75" i="13"/>
  <c r="V75" i="13"/>
  <c r="U75" i="13"/>
  <c r="W75" i="13" s="1"/>
  <c r="Z75" i="13" s="1"/>
  <c r="T75" i="13"/>
  <c r="O75" i="13"/>
  <c r="K75" i="13"/>
  <c r="J75" i="13"/>
  <c r="L75" i="13" s="1"/>
  <c r="I75" i="13"/>
  <c r="D75" i="13"/>
  <c r="B75" i="13"/>
  <c r="A75" i="13"/>
  <c r="AE74" i="13"/>
  <c r="AD74" i="13"/>
  <c r="V74" i="13"/>
  <c r="U74" i="13"/>
  <c r="W74" i="13" s="1"/>
  <c r="T74" i="13"/>
  <c r="O74" i="13"/>
  <c r="K74" i="13"/>
  <c r="J74" i="13"/>
  <c r="I74" i="13"/>
  <c r="D74" i="13"/>
  <c r="B74" i="13"/>
  <c r="A74" i="13"/>
  <c r="AE73" i="13"/>
  <c r="AD73" i="13"/>
  <c r="V73" i="13"/>
  <c r="U73" i="13"/>
  <c r="W73" i="13" s="1"/>
  <c r="T73" i="13"/>
  <c r="O73" i="13"/>
  <c r="K73" i="13"/>
  <c r="J73" i="13"/>
  <c r="L73" i="13" s="1"/>
  <c r="I73" i="13"/>
  <c r="D73" i="13"/>
  <c r="B73" i="13"/>
  <c r="A73" i="13"/>
  <c r="AE72" i="13"/>
  <c r="AD72" i="13"/>
  <c r="V72" i="13"/>
  <c r="U72" i="13"/>
  <c r="W72" i="13" s="1"/>
  <c r="T72" i="13"/>
  <c r="O72" i="13"/>
  <c r="K72" i="13"/>
  <c r="J72" i="13"/>
  <c r="L72" i="13" s="1"/>
  <c r="I72" i="13"/>
  <c r="D72" i="13"/>
  <c r="B72" i="13"/>
  <c r="A72" i="13"/>
  <c r="AE71" i="13"/>
  <c r="AD71" i="13"/>
  <c r="V71" i="13"/>
  <c r="U71" i="13"/>
  <c r="W71" i="13" s="1"/>
  <c r="T71" i="13"/>
  <c r="O71" i="13"/>
  <c r="K71" i="13"/>
  <c r="J71" i="13"/>
  <c r="I71" i="13"/>
  <c r="D71" i="13"/>
  <c r="B71" i="13"/>
  <c r="A71" i="13"/>
  <c r="AE70" i="13"/>
  <c r="AD70" i="13"/>
  <c r="V70" i="13"/>
  <c r="U70" i="13"/>
  <c r="W70" i="13" s="1"/>
  <c r="T70" i="13"/>
  <c r="O70" i="13"/>
  <c r="K70" i="13"/>
  <c r="J70" i="13"/>
  <c r="L70" i="13" s="1"/>
  <c r="I70" i="13"/>
  <c r="D70" i="13"/>
  <c r="B70" i="13"/>
  <c r="A70" i="13"/>
  <c r="AE69" i="13"/>
  <c r="AD69" i="13"/>
  <c r="V69" i="13"/>
  <c r="U69" i="13"/>
  <c r="W69" i="13" s="1"/>
  <c r="T69" i="13"/>
  <c r="O69" i="13"/>
  <c r="L69" i="13"/>
  <c r="K69" i="13"/>
  <c r="J69" i="13"/>
  <c r="I69" i="13"/>
  <c r="D69" i="13"/>
  <c r="B69" i="13"/>
  <c r="A69" i="13"/>
  <c r="AE68" i="13"/>
  <c r="AD68" i="13"/>
  <c r="V68" i="13"/>
  <c r="U68" i="13"/>
  <c r="T68" i="13"/>
  <c r="O68" i="13"/>
  <c r="K68" i="13"/>
  <c r="J68" i="13"/>
  <c r="L68" i="13" s="1"/>
  <c r="I68" i="13"/>
  <c r="B68" i="13"/>
  <c r="A68" i="13"/>
  <c r="AE67" i="13"/>
  <c r="AD67" i="13"/>
  <c r="V67" i="13"/>
  <c r="U67" i="13"/>
  <c r="W67" i="13" s="1"/>
  <c r="T67" i="13"/>
  <c r="O67" i="13"/>
  <c r="J67" i="13"/>
  <c r="L67" i="13" s="1"/>
  <c r="B67" i="13"/>
  <c r="A67" i="13"/>
  <c r="AE66" i="13"/>
  <c r="AD66" i="13"/>
  <c r="V66" i="13"/>
  <c r="U66" i="13"/>
  <c r="T66" i="13"/>
  <c r="O66" i="13"/>
  <c r="J66" i="13"/>
  <c r="L66" i="13" s="1"/>
  <c r="I66" i="13"/>
  <c r="B66" i="13"/>
  <c r="A66" i="13"/>
  <c r="AE65" i="13"/>
  <c r="AD65" i="13"/>
  <c r="V65" i="13"/>
  <c r="U65" i="13"/>
  <c r="W65" i="13" s="1"/>
  <c r="T65" i="13"/>
  <c r="O65" i="13"/>
  <c r="B65" i="13"/>
  <c r="A65" i="13"/>
  <c r="AE64" i="13"/>
  <c r="AD64" i="13"/>
  <c r="AA64" i="13"/>
  <c r="Z64" i="13"/>
  <c r="V64" i="13"/>
  <c r="U64" i="13"/>
  <c r="W64" i="13" s="1"/>
  <c r="T64" i="13"/>
  <c r="O64" i="13"/>
  <c r="K64" i="13"/>
  <c r="J64" i="13"/>
  <c r="L64" i="13" s="1"/>
  <c r="B64" i="13"/>
  <c r="A64" i="13"/>
  <c r="AE63" i="13"/>
  <c r="AD63" i="13"/>
  <c r="V63" i="13"/>
  <c r="U63" i="13"/>
  <c r="W63" i="13" s="1"/>
  <c r="T63" i="13"/>
  <c r="O63" i="13"/>
  <c r="K63" i="13"/>
  <c r="J63" i="13"/>
  <c r="L63" i="13" s="1"/>
  <c r="I63" i="13"/>
  <c r="B63" i="13"/>
  <c r="A63" i="13"/>
  <c r="AE62" i="13"/>
  <c r="AD62" i="13"/>
  <c r="V62" i="13"/>
  <c r="U62" i="13"/>
  <c r="W62" i="13" s="1"/>
  <c r="T62" i="13"/>
  <c r="O62" i="13"/>
  <c r="B62" i="13"/>
  <c r="A62" i="13"/>
  <c r="AE61" i="13"/>
  <c r="AD61" i="13"/>
  <c r="W61" i="13"/>
  <c r="V61" i="13"/>
  <c r="U61" i="13"/>
  <c r="T61" i="13"/>
  <c r="O61" i="13"/>
  <c r="J61" i="13"/>
  <c r="L61" i="13" s="1"/>
  <c r="I61" i="13"/>
  <c r="B61" i="13"/>
  <c r="A61" i="13"/>
  <c r="AE60" i="13"/>
  <c r="AD60" i="13"/>
  <c r="V60" i="13"/>
  <c r="U60" i="13"/>
  <c r="W60" i="13" s="1"/>
  <c r="T60" i="13"/>
  <c r="O60" i="13"/>
  <c r="K60" i="13"/>
  <c r="B60" i="13"/>
  <c r="A60" i="13"/>
  <c r="AE59" i="13"/>
  <c r="AD59" i="13"/>
  <c r="V59" i="13"/>
  <c r="U59" i="13"/>
  <c r="W59" i="13" s="1"/>
  <c r="T59" i="13"/>
  <c r="O59" i="13"/>
  <c r="J59" i="13"/>
  <c r="L59" i="13" s="1"/>
  <c r="I59" i="13"/>
  <c r="B59" i="13"/>
  <c r="A59" i="13"/>
  <c r="AE58" i="13"/>
  <c r="AD58" i="13"/>
  <c r="V58" i="13"/>
  <c r="U58" i="13"/>
  <c r="W58" i="13" s="1"/>
  <c r="T58" i="13"/>
  <c r="O58" i="13"/>
  <c r="I58" i="13"/>
  <c r="B58" i="13"/>
  <c r="A58" i="13"/>
  <c r="AE57" i="13"/>
  <c r="AD57" i="13"/>
  <c r="V57" i="13"/>
  <c r="W57" i="13" s="1"/>
  <c r="U57" i="13"/>
  <c r="T57" i="13"/>
  <c r="O57" i="13"/>
  <c r="B57" i="13"/>
  <c r="A57" i="13"/>
  <c r="AE56" i="13"/>
  <c r="AD56" i="13"/>
  <c r="V56" i="13"/>
  <c r="U56" i="13"/>
  <c r="W56" i="13" s="1"/>
  <c r="T56" i="13"/>
  <c r="O56" i="13"/>
  <c r="B56" i="13"/>
  <c r="A56" i="13"/>
  <c r="AE55" i="13"/>
  <c r="AD55" i="13"/>
  <c r="V55" i="13"/>
  <c r="U55" i="13"/>
  <c r="W55" i="13" s="1"/>
  <c r="T55" i="13"/>
  <c r="O55" i="13"/>
  <c r="B55" i="13"/>
  <c r="A55" i="13"/>
  <c r="AE54" i="13"/>
  <c r="AD54" i="13"/>
  <c r="V54" i="13"/>
  <c r="U54" i="13"/>
  <c r="W54" i="13" s="1"/>
  <c r="T54" i="13"/>
  <c r="O54" i="13"/>
  <c r="K54" i="13"/>
  <c r="J54" i="13"/>
  <c r="L54" i="13" s="1"/>
  <c r="I54" i="13"/>
  <c r="B54" i="13"/>
  <c r="A54" i="13"/>
  <c r="AE53" i="13"/>
  <c r="AD53" i="13"/>
  <c r="V53" i="13"/>
  <c r="W53" i="13" s="1"/>
  <c r="U53" i="13"/>
  <c r="T53" i="13"/>
  <c r="O53" i="13"/>
  <c r="B53" i="13"/>
  <c r="A53" i="13"/>
  <c r="AE52" i="13"/>
  <c r="AD52" i="13"/>
  <c r="V52" i="13"/>
  <c r="U52" i="13"/>
  <c r="W52" i="13" s="1"/>
  <c r="T52" i="13"/>
  <c r="O52" i="13"/>
  <c r="K52" i="13"/>
  <c r="B52" i="13"/>
  <c r="A52" i="13"/>
  <c r="AE51" i="13"/>
  <c r="AD51" i="13"/>
  <c r="V51" i="13"/>
  <c r="U51" i="13"/>
  <c r="W51" i="13" s="1"/>
  <c r="T51" i="13"/>
  <c r="O51" i="13"/>
  <c r="B51" i="13"/>
  <c r="A51" i="13"/>
  <c r="AE50" i="13"/>
  <c r="AD50" i="13"/>
  <c r="Z50" i="13"/>
  <c r="V50" i="13"/>
  <c r="U50" i="13"/>
  <c r="W50" i="13" s="1"/>
  <c r="T50" i="13"/>
  <c r="O50" i="13"/>
  <c r="B50" i="13"/>
  <c r="A50" i="13"/>
  <c r="AE49" i="13"/>
  <c r="AD49" i="13"/>
  <c r="V49" i="13"/>
  <c r="W49" i="13" s="1"/>
  <c r="U49" i="13"/>
  <c r="T49" i="13"/>
  <c r="O49" i="13"/>
  <c r="B49" i="13"/>
  <c r="A49" i="13"/>
  <c r="AE48" i="13"/>
  <c r="AD48" i="13"/>
  <c r="V48" i="13"/>
  <c r="U48" i="13"/>
  <c r="T48" i="13"/>
  <c r="O48" i="13"/>
  <c r="D48" i="13"/>
  <c r="B48" i="13"/>
  <c r="A48" i="13"/>
  <c r="AE47" i="13"/>
  <c r="AD47" i="13"/>
  <c r="W47" i="13"/>
  <c r="V47" i="13"/>
  <c r="U47" i="13"/>
  <c r="T47" i="13"/>
  <c r="O47" i="13"/>
  <c r="L47" i="13"/>
  <c r="J47" i="13"/>
  <c r="D47" i="13"/>
  <c r="B47" i="13"/>
  <c r="A47" i="13"/>
  <c r="AE46" i="13"/>
  <c r="W46" i="13"/>
  <c r="T46" i="13"/>
  <c r="L46" i="13"/>
  <c r="K46" i="13"/>
  <c r="K55" i="13" s="1"/>
  <c r="J46" i="13"/>
  <c r="I46" i="13"/>
  <c r="I57" i="13" s="1"/>
  <c r="AE44" i="13"/>
  <c r="W44" i="13"/>
  <c r="U44" i="13" a="1"/>
  <c r="U44" i="13" s="1"/>
  <c r="P44" i="13"/>
  <c r="AE43" i="13"/>
  <c r="AD43" i="13"/>
  <c r="V43" i="13"/>
  <c r="U43" i="13"/>
  <c r="T43" i="13"/>
  <c r="O43" i="13"/>
  <c r="K43" i="13"/>
  <c r="J43" i="13"/>
  <c r="L43" i="13" s="1"/>
  <c r="P43" i="13" s="1"/>
  <c r="I43" i="13"/>
  <c r="D43" i="13"/>
  <c r="B43" i="13"/>
  <c r="A43" i="13"/>
  <c r="AE42" i="13"/>
  <c r="AD42" i="13"/>
  <c r="V42" i="13"/>
  <c r="U42" i="13"/>
  <c r="W42" i="13" s="1"/>
  <c r="T42" i="13"/>
  <c r="O42" i="13"/>
  <c r="K42" i="13"/>
  <c r="J42" i="13"/>
  <c r="L42" i="13" s="1"/>
  <c r="I42" i="13"/>
  <c r="D42" i="13"/>
  <c r="B42" i="13"/>
  <c r="A42" i="13"/>
  <c r="AE41" i="13"/>
  <c r="AD41" i="13"/>
  <c r="V41" i="13"/>
  <c r="U41" i="13"/>
  <c r="W41" i="13" s="1"/>
  <c r="T41" i="13"/>
  <c r="O41" i="13"/>
  <c r="K41" i="13"/>
  <c r="J41" i="13"/>
  <c r="I41" i="13"/>
  <c r="D41" i="13"/>
  <c r="B41" i="13"/>
  <c r="A41" i="13"/>
  <c r="AE40" i="13"/>
  <c r="AD40" i="13"/>
  <c r="V40" i="13"/>
  <c r="U40" i="13"/>
  <c r="W40" i="13" s="1"/>
  <c r="T40" i="13"/>
  <c r="O40" i="13"/>
  <c r="K40" i="13"/>
  <c r="J40" i="13"/>
  <c r="I40" i="13"/>
  <c r="D40" i="13"/>
  <c r="B40" i="13"/>
  <c r="A40" i="13"/>
  <c r="AE39" i="13"/>
  <c r="AD39" i="13"/>
  <c r="V39" i="13"/>
  <c r="U39" i="13"/>
  <c r="W39" i="13" s="1"/>
  <c r="T39" i="13"/>
  <c r="O39" i="13"/>
  <c r="K39" i="13"/>
  <c r="J39" i="13"/>
  <c r="I39" i="13"/>
  <c r="D39" i="13"/>
  <c r="B39" i="13"/>
  <c r="A39" i="13"/>
  <c r="AE38" i="13"/>
  <c r="AD38" i="13"/>
  <c r="V38" i="13"/>
  <c r="U38" i="13"/>
  <c r="W38" i="13" s="1"/>
  <c r="Z38" i="13" s="1"/>
  <c r="T38" i="13"/>
  <c r="O38" i="13"/>
  <c r="K38" i="13"/>
  <c r="J38" i="13"/>
  <c r="I38" i="13"/>
  <c r="D38" i="13"/>
  <c r="B38" i="13"/>
  <c r="A38" i="13"/>
  <c r="AE37" i="13"/>
  <c r="AD37" i="13"/>
  <c r="V37" i="13"/>
  <c r="U37" i="13"/>
  <c r="T37" i="13"/>
  <c r="O37" i="13"/>
  <c r="K37" i="13"/>
  <c r="J37" i="13"/>
  <c r="I37" i="13"/>
  <c r="D37" i="13"/>
  <c r="B37" i="13"/>
  <c r="A37" i="13"/>
  <c r="AE36" i="13"/>
  <c r="AD36" i="13"/>
  <c r="V36" i="13"/>
  <c r="U36" i="13"/>
  <c r="T36" i="13"/>
  <c r="O36" i="13"/>
  <c r="K36" i="13"/>
  <c r="J36" i="13"/>
  <c r="I36" i="13"/>
  <c r="D36" i="13"/>
  <c r="B36" i="13"/>
  <c r="A36" i="13"/>
  <c r="AE35" i="13"/>
  <c r="AD35" i="13"/>
  <c r="V35" i="13"/>
  <c r="U35" i="13"/>
  <c r="W35" i="13" s="1"/>
  <c r="T35" i="13"/>
  <c r="O35" i="13"/>
  <c r="K35" i="13"/>
  <c r="J35" i="13"/>
  <c r="I35" i="13"/>
  <c r="D35" i="13"/>
  <c r="B35" i="13"/>
  <c r="A35" i="13"/>
  <c r="AE34" i="13"/>
  <c r="AD34" i="13"/>
  <c r="V34" i="13"/>
  <c r="U34" i="13"/>
  <c r="W34" i="13" s="1"/>
  <c r="T34" i="13"/>
  <c r="O34" i="13"/>
  <c r="K34" i="13"/>
  <c r="J34" i="13"/>
  <c r="L34" i="13" s="1"/>
  <c r="I34" i="13"/>
  <c r="D34" i="13"/>
  <c r="B34" i="13"/>
  <c r="A34" i="13"/>
  <c r="AE33" i="13"/>
  <c r="AD33" i="13"/>
  <c r="V33" i="13"/>
  <c r="W33" i="13" s="1"/>
  <c r="U33" i="13"/>
  <c r="T33" i="13"/>
  <c r="O33" i="13"/>
  <c r="K33" i="13"/>
  <c r="J33" i="13"/>
  <c r="L33" i="13" s="1"/>
  <c r="I33" i="13"/>
  <c r="D33" i="13"/>
  <c r="B33" i="13"/>
  <c r="A33" i="13"/>
  <c r="AE32" i="13"/>
  <c r="AD32" i="13"/>
  <c r="W32" i="13"/>
  <c r="V32" i="13"/>
  <c r="U32" i="13"/>
  <c r="T32" i="13"/>
  <c r="O32" i="13"/>
  <c r="K32" i="13"/>
  <c r="J32" i="13"/>
  <c r="L32" i="13" s="1"/>
  <c r="I32" i="13"/>
  <c r="D32" i="13"/>
  <c r="B32" i="13"/>
  <c r="A32" i="13"/>
  <c r="AE31" i="13"/>
  <c r="AD31" i="13"/>
  <c r="V31" i="13"/>
  <c r="U31" i="13"/>
  <c r="T31" i="13"/>
  <c r="O31" i="13"/>
  <c r="K31" i="13"/>
  <c r="J31" i="13"/>
  <c r="L31" i="13" s="1"/>
  <c r="I31" i="13"/>
  <c r="D31" i="13"/>
  <c r="B31" i="13"/>
  <c r="A31" i="13"/>
  <c r="AE30" i="13"/>
  <c r="AD30" i="13"/>
  <c r="V30" i="13"/>
  <c r="U30" i="13"/>
  <c r="W30" i="13" s="1"/>
  <c r="Z30" i="13" s="1"/>
  <c r="T30" i="13"/>
  <c r="O30" i="13"/>
  <c r="K30" i="13"/>
  <c r="J30" i="13"/>
  <c r="L30" i="13" s="1"/>
  <c r="I30" i="13"/>
  <c r="D30" i="13"/>
  <c r="B30" i="13"/>
  <c r="A30" i="13"/>
  <c r="AE29" i="13"/>
  <c r="AD29" i="13"/>
  <c r="V29" i="13"/>
  <c r="U29" i="13"/>
  <c r="W29" i="13" s="1"/>
  <c r="T29" i="13"/>
  <c r="O29" i="13"/>
  <c r="K29" i="13"/>
  <c r="J29" i="13"/>
  <c r="I29" i="13"/>
  <c r="D29" i="13"/>
  <c r="B29" i="13"/>
  <c r="A29" i="13"/>
  <c r="AE28" i="13"/>
  <c r="AD28" i="13"/>
  <c r="V28" i="13"/>
  <c r="U28" i="13"/>
  <c r="T28" i="13"/>
  <c r="O28" i="13"/>
  <c r="K28" i="13"/>
  <c r="J28" i="13"/>
  <c r="L28" i="13" s="1"/>
  <c r="I28" i="13"/>
  <c r="D28" i="13"/>
  <c r="B28" i="13"/>
  <c r="A28" i="13"/>
  <c r="AE27" i="13"/>
  <c r="AD27" i="13"/>
  <c r="V27" i="13"/>
  <c r="U27" i="13"/>
  <c r="W27" i="13" s="1"/>
  <c r="T27" i="13"/>
  <c r="O27" i="13"/>
  <c r="K27" i="13"/>
  <c r="J27" i="13"/>
  <c r="L27" i="13" s="1"/>
  <c r="Q27" i="13" s="1"/>
  <c r="I27" i="13"/>
  <c r="D27" i="13"/>
  <c r="B27" i="13"/>
  <c r="A27" i="13"/>
  <c r="AE26" i="13"/>
  <c r="AD26" i="13"/>
  <c r="V26" i="13"/>
  <c r="U26" i="13"/>
  <c r="W26" i="13" s="1"/>
  <c r="AA26" i="13" s="1"/>
  <c r="T26" i="13"/>
  <c r="O26" i="13"/>
  <c r="K26" i="13"/>
  <c r="J26" i="13"/>
  <c r="L26" i="13" s="1"/>
  <c r="I26" i="13"/>
  <c r="D26" i="13"/>
  <c r="B26" i="13"/>
  <c r="A26" i="13"/>
  <c r="AE25" i="13"/>
  <c r="AD25" i="13"/>
  <c r="V25" i="13"/>
  <c r="U25" i="13"/>
  <c r="W25" i="13" s="1"/>
  <c r="Z25" i="13" s="1"/>
  <c r="T25" i="13"/>
  <c r="O25" i="13"/>
  <c r="K25" i="13"/>
  <c r="J25" i="13"/>
  <c r="I25" i="13"/>
  <c r="D25" i="13"/>
  <c r="B25" i="13"/>
  <c r="A25" i="13"/>
  <c r="AE24" i="13"/>
  <c r="AD24" i="13"/>
  <c r="V24" i="13"/>
  <c r="U24" i="13"/>
  <c r="W24" i="13" s="1"/>
  <c r="T24" i="13"/>
  <c r="O24" i="13"/>
  <c r="K24" i="13"/>
  <c r="J24" i="13"/>
  <c r="I24" i="13"/>
  <c r="D24" i="13"/>
  <c r="B24" i="13"/>
  <c r="A24" i="13"/>
  <c r="AE23" i="13"/>
  <c r="AD23" i="13"/>
  <c r="V23" i="13"/>
  <c r="U23" i="13"/>
  <c r="W23" i="13" s="1"/>
  <c r="T23" i="13"/>
  <c r="O23" i="13"/>
  <c r="K23" i="13"/>
  <c r="J23" i="13"/>
  <c r="L23" i="13" s="1"/>
  <c r="I23" i="13"/>
  <c r="D23" i="13"/>
  <c r="B23" i="13"/>
  <c r="A23" i="13"/>
  <c r="AE22" i="13"/>
  <c r="AD22" i="13"/>
  <c r="V22" i="13"/>
  <c r="U22" i="13"/>
  <c r="W22" i="13" s="1"/>
  <c r="T22" i="13"/>
  <c r="O22" i="13"/>
  <c r="K22" i="13"/>
  <c r="J22" i="13"/>
  <c r="L22" i="13" s="1"/>
  <c r="I22" i="13"/>
  <c r="D22" i="13"/>
  <c r="B22" i="13"/>
  <c r="A22" i="13"/>
  <c r="AE21" i="13"/>
  <c r="AD21" i="13"/>
  <c r="V21" i="13"/>
  <c r="W21" i="13" s="1"/>
  <c r="U21" i="13"/>
  <c r="T21" i="13"/>
  <c r="O21" i="13"/>
  <c r="K21" i="13"/>
  <c r="J21" i="13"/>
  <c r="L21" i="13" s="1"/>
  <c r="I21" i="13"/>
  <c r="D21" i="13"/>
  <c r="B21" i="13"/>
  <c r="A21" i="13"/>
  <c r="AE20" i="13"/>
  <c r="AD20" i="13"/>
  <c r="V20" i="13"/>
  <c r="U20" i="13"/>
  <c r="W20" i="13" s="1"/>
  <c r="T20" i="13"/>
  <c r="O20" i="13"/>
  <c r="B20" i="13"/>
  <c r="A20" i="13"/>
  <c r="AE19" i="13"/>
  <c r="AD19" i="13"/>
  <c r="V19" i="13"/>
  <c r="U19" i="13"/>
  <c r="W19" i="13" s="1"/>
  <c r="T19" i="13"/>
  <c r="O19" i="13"/>
  <c r="L19" i="13"/>
  <c r="K19" i="13"/>
  <c r="J19" i="13"/>
  <c r="I19" i="13"/>
  <c r="B19" i="13"/>
  <c r="A19" i="13"/>
  <c r="AE18" i="13"/>
  <c r="AD18" i="13"/>
  <c r="V18" i="13"/>
  <c r="U18" i="13"/>
  <c r="W18" i="13" s="1"/>
  <c r="T18" i="13"/>
  <c r="O18" i="13"/>
  <c r="L18" i="13"/>
  <c r="K18" i="13"/>
  <c r="J18" i="13"/>
  <c r="I18" i="13"/>
  <c r="D18" i="13"/>
  <c r="B18" i="13"/>
  <c r="A18" i="13"/>
  <c r="AE17" i="13"/>
  <c r="AD17" i="13"/>
  <c r="V17" i="13"/>
  <c r="U17" i="13"/>
  <c r="W17" i="13" s="1"/>
  <c r="T17" i="13"/>
  <c r="O17" i="13"/>
  <c r="K17" i="13"/>
  <c r="J17" i="13"/>
  <c r="L17" i="13" s="1"/>
  <c r="I17" i="13"/>
  <c r="B17" i="13"/>
  <c r="A17" i="13"/>
  <c r="AE16" i="13"/>
  <c r="AD16" i="13"/>
  <c r="W16" i="13"/>
  <c r="V16" i="13"/>
  <c r="U16" i="13"/>
  <c r="T16" i="13"/>
  <c r="O16" i="13"/>
  <c r="L16" i="13"/>
  <c r="K16" i="13"/>
  <c r="J16" i="13"/>
  <c r="I16" i="13"/>
  <c r="B16" i="13"/>
  <c r="A16" i="13"/>
  <c r="AE15" i="13"/>
  <c r="AD15" i="13"/>
  <c r="V15" i="13"/>
  <c r="U15" i="13"/>
  <c r="T15" i="13"/>
  <c r="O15" i="13"/>
  <c r="K15" i="13"/>
  <c r="J15" i="13"/>
  <c r="B15" i="13"/>
  <c r="A15" i="13"/>
  <c r="AE14" i="13"/>
  <c r="AD14" i="13"/>
  <c r="V14" i="13"/>
  <c r="U14" i="13"/>
  <c r="W14" i="13" s="1"/>
  <c r="T14" i="13"/>
  <c r="O14" i="13"/>
  <c r="K14" i="13"/>
  <c r="J14" i="13"/>
  <c r="L14" i="13" s="1"/>
  <c r="I14" i="13"/>
  <c r="B14" i="13"/>
  <c r="A14" i="13"/>
  <c r="AE13" i="13"/>
  <c r="AD13" i="13"/>
  <c r="W13" i="13"/>
  <c r="V13" i="13"/>
  <c r="U13" i="13"/>
  <c r="T13" i="13"/>
  <c r="O13" i="13"/>
  <c r="L13" i="13" s="1"/>
  <c r="P13" i="13"/>
  <c r="K13" i="13"/>
  <c r="J13" i="13"/>
  <c r="I13" i="13"/>
  <c r="B13" i="13"/>
  <c r="A13" i="13"/>
  <c r="AE12" i="13"/>
  <c r="AD12" i="13"/>
  <c r="V12" i="13"/>
  <c r="W12" i="13" s="1"/>
  <c r="U12" i="13"/>
  <c r="T12" i="13"/>
  <c r="O12" i="13"/>
  <c r="B12" i="13"/>
  <c r="A12" i="13"/>
  <c r="AE11" i="13"/>
  <c r="AD11" i="13"/>
  <c r="V11" i="13"/>
  <c r="U11" i="13"/>
  <c r="W11" i="13" s="1"/>
  <c r="T11" i="13"/>
  <c r="O11" i="13"/>
  <c r="L11" i="13"/>
  <c r="K11" i="13"/>
  <c r="J11" i="13"/>
  <c r="I11" i="13"/>
  <c r="B11" i="13"/>
  <c r="A11" i="13"/>
  <c r="AE10" i="13"/>
  <c r="AD10" i="13"/>
  <c r="V10" i="13"/>
  <c r="U10" i="13"/>
  <c r="W10" i="13" s="1"/>
  <c r="T10" i="13"/>
  <c r="O10" i="13"/>
  <c r="K10" i="13"/>
  <c r="J10" i="13"/>
  <c r="L10" i="13" s="1"/>
  <c r="I10" i="13"/>
  <c r="D10" i="13"/>
  <c r="B10" i="13"/>
  <c r="A10" i="13"/>
  <c r="AE9" i="13"/>
  <c r="W9" i="13"/>
  <c r="T9" i="13"/>
  <c r="L9" i="13"/>
  <c r="K9" i="13"/>
  <c r="K20" i="13" s="1"/>
  <c r="J9" i="13"/>
  <c r="J20" i="13" s="1"/>
  <c r="L20" i="13" s="1"/>
  <c r="I9" i="13"/>
  <c r="I15" i="13" s="1"/>
  <c r="AE7" i="13"/>
  <c r="W7" i="13"/>
  <c r="U7" i="13" a="1"/>
  <c r="U7" i="13" s="1"/>
  <c r="P7" i="13"/>
  <c r="AH6" i="13"/>
  <c r="AE2" i="13"/>
  <c r="AD2" i="13"/>
  <c r="AC2" i="13"/>
  <c r="AB2" i="13"/>
  <c r="AA2" i="13"/>
  <c r="Z2" i="13"/>
  <c r="Y2" i="13"/>
  <c r="X2" i="13"/>
  <c r="W2" i="13"/>
  <c r="V2" i="13"/>
  <c r="U2" i="13"/>
  <c r="T2" i="13"/>
  <c r="S2" i="13"/>
  <c r="R2" i="13"/>
  <c r="Q2" i="13"/>
  <c r="P2" i="13"/>
  <c r="O2" i="13"/>
  <c r="N2" i="13"/>
  <c r="M2" i="13"/>
  <c r="L2" i="13"/>
  <c r="K2" i="13"/>
  <c r="J2" i="13"/>
  <c r="I2" i="13"/>
  <c r="H2" i="13"/>
  <c r="G2" i="13"/>
  <c r="F2" i="13"/>
  <c r="E2" i="13"/>
  <c r="D2" i="13"/>
  <c r="C2" i="13"/>
  <c r="B2" i="13"/>
  <c r="A2" i="13"/>
  <c r="AE1" i="13"/>
  <c r="AD1" i="13"/>
  <c r="AC1" i="13"/>
  <c r="AB1" i="13"/>
  <c r="AA1" i="13"/>
  <c r="Z1" i="13"/>
  <c r="Y1" i="13"/>
  <c r="X1" i="13"/>
  <c r="W1" i="13"/>
  <c r="V1" i="13"/>
  <c r="U1" i="13"/>
  <c r="T1" i="13"/>
  <c r="S1" i="13"/>
  <c r="R1" i="13"/>
  <c r="Q1" i="13"/>
  <c r="P1" i="13"/>
  <c r="O1" i="13"/>
  <c r="N1" i="13"/>
  <c r="M1" i="13"/>
  <c r="L1" i="13"/>
  <c r="K1" i="13"/>
  <c r="J1" i="13"/>
  <c r="I1" i="13"/>
  <c r="H1" i="13"/>
  <c r="G1" i="13"/>
  <c r="F1" i="13"/>
  <c r="E1" i="13"/>
  <c r="D1" i="13"/>
  <c r="C1" i="13"/>
  <c r="B1" i="13"/>
  <c r="A1" i="13"/>
  <c r="U66" i="11"/>
  <c r="S66" i="11"/>
  <c r="R66" i="11"/>
  <c r="Q66" i="11"/>
  <c r="P66" i="11"/>
  <c r="O66" i="11"/>
  <c r="N66" i="11"/>
  <c r="M66" i="11"/>
  <c r="L66" i="11"/>
  <c r="K66" i="11"/>
  <c r="J66" i="11"/>
  <c r="I66" i="11"/>
  <c r="H66" i="11"/>
  <c r="G66" i="11"/>
  <c r="F66" i="11"/>
  <c r="E66" i="11"/>
  <c r="D66" i="11"/>
  <c r="C66" i="11"/>
  <c r="U65" i="11"/>
  <c r="CD65" i="11" s="1"/>
  <c r="S65" i="11"/>
  <c r="R65" i="11"/>
  <c r="Q65" i="11"/>
  <c r="P65" i="11"/>
  <c r="O65" i="11"/>
  <c r="N65" i="11"/>
  <c r="M65" i="11"/>
  <c r="L65" i="11"/>
  <c r="K65" i="11"/>
  <c r="J65" i="11"/>
  <c r="I65" i="11"/>
  <c r="H65" i="11"/>
  <c r="G65" i="11"/>
  <c r="F65" i="11"/>
  <c r="E65" i="11"/>
  <c r="D65" i="11"/>
  <c r="C65" i="11"/>
  <c r="U64" i="11"/>
  <c r="CL64" i="11" s="1"/>
  <c r="S64" i="11"/>
  <c r="R64" i="11"/>
  <c r="Q64" i="11"/>
  <c r="P64" i="11"/>
  <c r="O64" i="11"/>
  <c r="N64" i="11"/>
  <c r="M64" i="11"/>
  <c r="L64" i="11"/>
  <c r="K64" i="11"/>
  <c r="J64" i="11"/>
  <c r="I64" i="11"/>
  <c r="H64" i="11"/>
  <c r="G64" i="11"/>
  <c r="F64" i="11"/>
  <c r="E64" i="11"/>
  <c r="D64" i="11"/>
  <c r="C64" i="11"/>
  <c r="U63" i="11"/>
  <c r="AL63" i="11" s="1"/>
  <c r="S63" i="11"/>
  <c r="R63" i="11"/>
  <c r="Q63" i="11"/>
  <c r="P63" i="11"/>
  <c r="O63" i="11"/>
  <c r="N63" i="11"/>
  <c r="M63" i="11"/>
  <c r="L63" i="11"/>
  <c r="K63" i="11"/>
  <c r="J63" i="11"/>
  <c r="I63" i="11"/>
  <c r="H63" i="11"/>
  <c r="G63" i="11"/>
  <c r="F63" i="11"/>
  <c r="E63" i="11"/>
  <c r="D63" i="11"/>
  <c r="C63" i="11"/>
  <c r="U62" i="11"/>
  <c r="BJ62" i="11" s="1"/>
  <c r="S62" i="11"/>
  <c r="R62" i="11"/>
  <c r="Q62" i="11"/>
  <c r="P62" i="11"/>
  <c r="O62" i="11"/>
  <c r="N62" i="11"/>
  <c r="M62" i="11"/>
  <c r="L62" i="11"/>
  <c r="K62" i="11"/>
  <c r="J62" i="11"/>
  <c r="I62" i="11"/>
  <c r="H62" i="11"/>
  <c r="G62" i="11"/>
  <c r="F62" i="11"/>
  <c r="E62" i="11"/>
  <c r="D62" i="11"/>
  <c r="C62" i="11"/>
  <c r="U61" i="11"/>
  <c r="CA61" i="11" s="1"/>
  <c r="S61" i="11"/>
  <c r="R61" i="11"/>
  <c r="Q61" i="11"/>
  <c r="P61" i="11"/>
  <c r="O61" i="11"/>
  <c r="N61" i="11"/>
  <c r="M61" i="11"/>
  <c r="L61" i="11"/>
  <c r="K61" i="11"/>
  <c r="J61" i="11"/>
  <c r="I61" i="11"/>
  <c r="H61" i="11"/>
  <c r="G61" i="11"/>
  <c r="F61" i="11"/>
  <c r="E61" i="11"/>
  <c r="D61" i="11"/>
  <c r="C61" i="11"/>
  <c r="U60" i="11"/>
  <c r="S60" i="11"/>
  <c r="R60" i="11"/>
  <c r="Q60" i="11"/>
  <c r="P60" i="11"/>
  <c r="O60" i="11"/>
  <c r="N60" i="11"/>
  <c r="M60" i="11"/>
  <c r="L60" i="11"/>
  <c r="K60" i="11"/>
  <c r="J60" i="11"/>
  <c r="I60" i="11"/>
  <c r="H60" i="11"/>
  <c r="G60" i="11"/>
  <c r="F60" i="11"/>
  <c r="E60" i="11"/>
  <c r="D60" i="11"/>
  <c r="C60" i="11"/>
  <c r="U59" i="11"/>
  <c r="BL59" i="11" s="1"/>
  <c r="S59" i="11"/>
  <c r="R59" i="11"/>
  <c r="Q59" i="11"/>
  <c r="P59" i="11"/>
  <c r="O59" i="11"/>
  <c r="N59" i="11"/>
  <c r="M59" i="11"/>
  <c r="L59" i="11"/>
  <c r="K59" i="11"/>
  <c r="J59" i="11"/>
  <c r="I59" i="11"/>
  <c r="H59" i="11"/>
  <c r="G59" i="11"/>
  <c r="F59" i="11"/>
  <c r="E59" i="11"/>
  <c r="D59" i="11"/>
  <c r="C59" i="11"/>
  <c r="U58" i="11"/>
  <c r="BA58" i="11" s="1"/>
  <c r="S58" i="11"/>
  <c r="R58" i="11"/>
  <c r="Q58" i="11"/>
  <c r="P58" i="11"/>
  <c r="O58" i="11"/>
  <c r="N58" i="11"/>
  <c r="M58" i="11"/>
  <c r="L58" i="11"/>
  <c r="K58" i="11"/>
  <c r="J58" i="11"/>
  <c r="I58" i="11"/>
  <c r="H58" i="11"/>
  <c r="G58" i="11"/>
  <c r="F58" i="11"/>
  <c r="E58" i="11"/>
  <c r="D58" i="11"/>
  <c r="C58" i="11"/>
  <c r="U57" i="11"/>
  <c r="CI57" i="11" s="1"/>
  <c r="S57" i="11"/>
  <c r="R57" i="11"/>
  <c r="Q57" i="11"/>
  <c r="P57" i="11"/>
  <c r="O57" i="11"/>
  <c r="N57" i="11"/>
  <c r="M57" i="11"/>
  <c r="L57" i="11"/>
  <c r="K57" i="11"/>
  <c r="J57" i="11"/>
  <c r="I57" i="11"/>
  <c r="H57" i="11"/>
  <c r="G57" i="11"/>
  <c r="F57" i="11"/>
  <c r="E57" i="11"/>
  <c r="D57" i="11"/>
  <c r="C57" i="11"/>
  <c r="U56" i="11"/>
  <c r="BF56" i="11" s="1"/>
  <c r="S56" i="11"/>
  <c r="R56" i="11"/>
  <c r="Q56" i="11"/>
  <c r="P56" i="11"/>
  <c r="O56" i="11"/>
  <c r="N56" i="11"/>
  <c r="M56" i="11"/>
  <c r="L56" i="11"/>
  <c r="K56" i="11"/>
  <c r="J56" i="11"/>
  <c r="I56" i="11"/>
  <c r="H56" i="11"/>
  <c r="G56" i="11"/>
  <c r="F56" i="11"/>
  <c r="E56" i="11"/>
  <c r="D56" i="11"/>
  <c r="C56" i="11"/>
  <c r="U55" i="11"/>
  <c r="AN55" i="11" s="1"/>
  <c r="S55" i="11"/>
  <c r="R55" i="11"/>
  <c r="Q55" i="11"/>
  <c r="P55" i="11"/>
  <c r="O55" i="11"/>
  <c r="N55" i="11"/>
  <c r="M55" i="11"/>
  <c r="L55" i="11"/>
  <c r="K55" i="11"/>
  <c r="J55" i="11"/>
  <c r="I55" i="11"/>
  <c r="H55" i="11"/>
  <c r="G55" i="11"/>
  <c r="F55" i="11"/>
  <c r="E55" i="11"/>
  <c r="D55" i="11"/>
  <c r="C55" i="11"/>
  <c r="U54" i="11"/>
  <c r="CD54" i="11" s="1"/>
  <c r="S54" i="11"/>
  <c r="R54" i="11"/>
  <c r="Q54" i="11"/>
  <c r="P54" i="11"/>
  <c r="O54" i="11"/>
  <c r="N54" i="11"/>
  <c r="M54" i="11"/>
  <c r="L54" i="11"/>
  <c r="K54" i="11"/>
  <c r="J54" i="11"/>
  <c r="I54" i="11"/>
  <c r="H54" i="11"/>
  <c r="G54" i="11"/>
  <c r="F54" i="11"/>
  <c r="E54" i="11"/>
  <c r="D54" i="11"/>
  <c r="C54" i="11"/>
  <c r="U53" i="11"/>
  <c r="BR53" i="11" s="1"/>
  <c r="S53" i="11"/>
  <c r="R53" i="11"/>
  <c r="Q53" i="11"/>
  <c r="P53" i="11"/>
  <c r="O53" i="11"/>
  <c r="N53" i="11"/>
  <c r="M53" i="11"/>
  <c r="L53" i="11"/>
  <c r="K53" i="11"/>
  <c r="J53" i="11"/>
  <c r="I53" i="11"/>
  <c r="H53" i="11"/>
  <c r="G53" i="11"/>
  <c r="F53" i="11"/>
  <c r="E53" i="11"/>
  <c r="D53" i="11"/>
  <c r="C53" i="11"/>
  <c r="U52" i="11"/>
  <c r="S52" i="11"/>
  <c r="R52" i="11"/>
  <c r="Q52" i="11"/>
  <c r="P52" i="11"/>
  <c r="O52" i="11"/>
  <c r="N52" i="11"/>
  <c r="M52" i="11"/>
  <c r="L52" i="11"/>
  <c r="K52" i="11"/>
  <c r="J52" i="11"/>
  <c r="I52" i="11"/>
  <c r="H52" i="11"/>
  <c r="G52" i="11"/>
  <c r="F52" i="11"/>
  <c r="E52" i="11"/>
  <c r="D52" i="11"/>
  <c r="C52" i="11"/>
  <c r="U51" i="11"/>
  <c r="BU51" i="11" s="1"/>
  <c r="S51" i="11"/>
  <c r="R51" i="11"/>
  <c r="Q51" i="11"/>
  <c r="P51" i="11"/>
  <c r="O51" i="11"/>
  <c r="N51" i="11"/>
  <c r="M51" i="11"/>
  <c r="L51" i="11"/>
  <c r="K51" i="11"/>
  <c r="J51" i="11"/>
  <c r="I51" i="11"/>
  <c r="H51" i="11"/>
  <c r="G51" i="11"/>
  <c r="F51" i="11"/>
  <c r="E51" i="11"/>
  <c r="D51" i="11"/>
  <c r="C51" i="11"/>
  <c r="U50" i="11"/>
  <c r="S50" i="11"/>
  <c r="R50" i="11"/>
  <c r="Q50" i="11"/>
  <c r="P50" i="11"/>
  <c r="O50" i="11"/>
  <c r="N50" i="11"/>
  <c r="M50" i="11"/>
  <c r="L50" i="11"/>
  <c r="K50" i="11"/>
  <c r="J50" i="11"/>
  <c r="I50" i="11"/>
  <c r="H50" i="11"/>
  <c r="G50" i="11"/>
  <c r="F50" i="11"/>
  <c r="E50" i="11"/>
  <c r="D50" i="11"/>
  <c r="C50" i="11"/>
  <c r="U49" i="11"/>
  <c r="AQ49" i="11" s="1"/>
  <c r="S49" i="11"/>
  <c r="R49" i="11"/>
  <c r="Q49" i="11"/>
  <c r="P49" i="11"/>
  <c r="O49" i="11"/>
  <c r="N49" i="11"/>
  <c r="M49" i="11"/>
  <c r="L49" i="11"/>
  <c r="K49" i="11"/>
  <c r="J49" i="11"/>
  <c r="I49" i="11"/>
  <c r="H49" i="11"/>
  <c r="G49" i="11"/>
  <c r="F49" i="11"/>
  <c r="E49" i="11"/>
  <c r="D49" i="11"/>
  <c r="C49" i="11"/>
  <c r="U48" i="11"/>
  <c r="CJ48" i="11" s="1"/>
  <c r="S48" i="11"/>
  <c r="R48" i="11"/>
  <c r="Q48" i="11"/>
  <c r="P48" i="11"/>
  <c r="O48" i="11"/>
  <c r="N48" i="11"/>
  <c r="M48" i="11"/>
  <c r="L48" i="11"/>
  <c r="K48" i="11"/>
  <c r="J48" i="11"/>
  <c r="I48" i="11"/>
  <c r="H48" i="11"/>
  <c r="G48" i="11"/>
  <c r="F48" i="11"/>
  <c r="E48" i="11"/>
  <c r="D48" i="11"/>
  <c r="C48" i="11"/>
  <c r="U47" i="11"/>
  <c r="BO47" i="11" s="1"/>
  <c r="S47" i="11"/>
  <c r="R47" i="11"/>
  <c r="Q47" i="11"/>
  <c r="P47" i="11"/>
  <c r="O47" i="11"/>
  <c r="N47" i="11"/>
  <c r="M47" i="11"/>
  <c r="L47" i="11"/>
  <c r="K47" i="11"/>
  <c r="J47" i="11"/>
  <c r="I47" i="11"/>
  <c r="H47" i="11"/>
  <c r="G47" i="11"/>
  <c r="F47" i="11"/>
  <c r="E47" i="11"/>
  <c r="D47" i="11"/>
  <c r="C47" i="11"/>
  <c r="U46" i="11"/>
  <c r="CI46" i="11" s="1"/>
  <c r="S46" i="11"/>
  <c r="R46" i="11"/>
  <c r="Q46" i="11"/>
  <c r="P46" i="11"/>
  <c r="O46" i="11"/>
  <c r="N46" i="11"/>
  <c r="M46" i="11"/>
  <c r="L46" i="11"/>
  <c r="K46" i="11"/>
  <c r="J46" i="11"/>
  <c r="I46" i="11"/>
  <c r="H46" i="11"/>
  <c r="G46" i="11"/>
  <c r="F46" i="11"/>
  <c r="E46" i="11"/>
  <c r="D46" i="11"/>
  <c r="C46" i="11"/>
  <c r="U45" i="11"/>
  <c r="BY45" i="11" s="1"/>
  <c r="S45" i="11"/>
  <c r="R45" i="11"/>
  <c r="Q45" i="11"/>
  <c r="P45" i="11"/>
  <c r="O45" i="11"/>
  <c r="N45" i="11"/>
  <c r="M45" i="11"/>
  <c r="L45" i="11"/>
  <c r="K45" i="11"/>
  <c r="J45" i="11"/>
  <c r="I45" i="11"/>
  <c r="H45" i="11"/>
  <c r="G45" i="11"/>
  <c r="F45" i="11"/>
  <c r="E45" i="11"/>
  <c r="D45" i="11"/>
  <c r="C45" i="11"/>
  <c r="U44" i="11"/>
  <c r="AX44" i="11" s="1"/>
  <c r="S44" i="11"/>
  <c r="R44" i="11"/>
  <c r="Q44" i="11"/>
  <c r="P44" i="11"/>
  <c r="O44" i="11"/>
  <c r="N44" i="11"/>
  <c r="M44" i="11"/>
  <c r="L44" i="11"/>
  <c r="K44" i="11"/>
  <c r="J44" i="11"/>
  <c r="I44" i="11"/>
  <c r="H44" i="11"/>
  <c r="G44" i="11"/>
  <c r="F44" i="11"/>
  <c r="E44" i="11"/>
  <c r="D44" i="11"/>
  <c r="C44" i="11"/>
  <c r="U43" i="11"/>
  <c r="CF43" i="11" s="1"/>
  <c r="S43" i="11"/>
  <c r="R43" i="11"/>
  <c r="Q43" i="11"/>
  <c r="P43" i="11"/>
  <c r="O43" i="11"/>
  <c r="N43" i="11"/>
  <c r="M43" i="11"/>
  <c r="L43" i="11"/>
  <c r="K43" i="11"/>
  <c r="J43" i="11"/>
  <c r="I43" i="11"/>
  <c r="H43" i="11"/>
  <c r="G43" i="11"/>
  <c r="F43" i="11"/>
  <c r="E43" i="11"/>
  <c r="D43" i="11"/>
  <c r="C43" i="11"/>
  <c r="U42" i="11"/>
  <c r="CB42" i="11" s="1"/>
  <c r="S42" i="11"/>
  <c r="R42" i="11"/>
  <c r="Q42" i="11"/>
  <c r="P42" i="11"/>
  <c r="O42" i="11"/>
  <c r="N42" i="11"/>
  <c r="M42" i="11"/>
  <c r="L42" i="11"/>
  <c r="K42" i="11"/>
  <c r="J42" i="11"/>
  <c r="I42" i="11"/>
  <c r="H42" i="11"/>
  <c r="G42" i="11"/>
  <c r="F42" i="11"/>
  <c r="E42" i="11"/>
  <c r="D42" i="11"/>
  <c r="C42" i="11"/>
  <c r="U41" i="11"/>
  <c r="CH41" i="11" s="1"/>
  <c r="S41" i="11"/>
  <c r="R41" i="11"/>
  <c r="Q41" i="11"/>
  <c r="P41" i="11"/>
  <c r="O41" i="11"/>
  <c r="N41" i="11"/>
  <c r="M41" i="11"/>
  <c r="L41" i="11"/>
  <c r="K41" i="11"/>
  <c r="J41" i="11"/>
  <c r="I41" i="11"/>
  <c r="H41" i="11"/>
  <c r="G41" i="11"/>
  <c r="F41" i="11"/>
  <c r="E41" i="11"/>
  <c r="D41" i="11"/>
  <c r="C41" i="11"/>
  <c r="U40" i="11"/>
  <c r="CG40" i="11" s="1"/>
  <c r="S40" i="11"/>
  <c r="R40" i="11"/>
  <c r="Q40" i="11"/>
  <c r="P40" i="11"/>
  <c r="O40" i="11"/>
  <c r="N40" i="11"/>
  <c r="M40" i="11"/>
  <c r="L40" i="11"/>
  <c r="K40" i="11"/>
  <c r="J40" i="11"/>
  <c r="I40" i="11"/>
  <c r="H40" i="11"/>
  <c r="G40" i="11"/>
  <c r="F40" i="11"/>
  <c r="E40" i="11"/>
  <c r="D40" i="11"/>
  <c r="C40" i="11"/>
  <c r="U39" i="11"/>
  <c r="S39" i="11"/>
  <c r="R39" i="11"/>
  <c r="Q39" i="11"/>
  <c r="P39" i="11"/>
  <c r="O39" i="11"/>
  <c r="N39" i="11"/>
  <c r="M39" i="11"/>
  <c r="L39" i="11"/>
  <c r="K39" i="11"/>
  <c r="J39" i="11"/>
  <c r="I39" i="11"/>
  <c r="H39" i="11"/>
  <c r="G39" i="11"/>
  <c r="F39" i="11"/>
  <c r="E39" i="11"/>
  <c r="D39" i="11"/>
  <c r="C39" i="11"/>
  <c r="U38" i="11"/>
  <c r="U37" i="11"/>
  <c r="V37" i="11" s="1"/>
  <c r="W37" i="11" s="1"/>
  <c r="X37" i="11" s="1"/>
  <c r="Y37" i="11" s="1"/>
  <c r="Z37" i="11" s="1"/>
  <c r="AA37" i="11" s="1"/>
  <c r="U36" i="11"/>
  <c r="V36" i="11" s="1"/>
  <c r="W36" i="11" s="1"/>
  <c r="X36" i="11" s="1"/>
  <c r="Y36" i="11" s="1"/>
  <c r="Z36" i="11" s="1"/>
  <c r="AA36" i="11" s="1"/>
  <c r="U35" i="11"/>
  <c r="U34" i="11"/>
  <c r="V34" i="11" s="1"/>
  <c r="W34" i="11" s="1"/>
  <c r="X34" i="11" s="1"/>
  <c r="Y34" i="11" s="1"/>
  <c r="Z34" i="11" s="1"/>
  <c r="AA34" i="11" s="1"/>
  <c r="U33" i="11"/>
  <c r="AD33" i="11" s="1"/>
  <c r="S33" i="11"/>
  <c r="R33" i="11"/>
  <c r="Q33" i="11"/>
  <c r="P33" i="11"/>
  <c r="O33" i="11"/>
  <c r="N33" i="11"/>
  <c r="M33" i="11"/>
  <c r="L33" i="11"/>
  <c r="K33" i="11"/>
  <c r="J33" i="11"/>
  <c r="I33" i="11"/>
  <c r="H33" i="11"/>
  <c r="G33" i="11"/>
  <c r="F33" i="11"/>
  <c r="E33" i="11"/>
  <c r="D33" i="11"/>
  <c r="C33" i="11"/>
  <c r="U32" i="11"/>
  <c r="V32" i="11" s="1"/>
  <c r="W32" i="11" s="1"/>
  <c r="X32" i="11" s="1"/>
  <c r="Y32" i="11" s="1"/>
  <c r="Z32" i="11" s="1"/>
  <c r="AA32" i="11" s="1"/>
  <c r="U31" i="11"/>
  <c r="U30" i="11"/>
  <c r="S30" i="11"/>
  <c r="R30" i="11"/>
  <c r="Q30" i="11"/>
  <c r="P30" i="11"/>
  <c r="O30" i="11"/>
  <c r="N30" i="11"/>
  <c r="M30" i="11"/>
  <c r="L30" i="11"/>
  <c r="K30" i="11"/>
  <c r="J30" i="11"/>
  <c r="I30" i="11"/>
  <c r="H30" i="11"/>
  <c r="G30" i="11"/>
  <c r="F30" i="11"/>
  <c r="E30" i="11"/>
  <c r="D30" i="11"/>
  <c r="C30" i="11"/>
  <c r="U29" i="11"/>
  <c r="V29" i="11" s="1"/>
  <c r="W29" i="11" s="1"/>
  <c r="X29" i="11" s="1"/>
  <c r="Y29" i="11" s="1"/>
  <c r="Z29" i="11" s="1"/>
  <c r="AA29" i="11" s="1"/>
  <c r="U28" i="11"/>
  <c r="U27" i="11"/>
  <c r="U26" i="11"/>
  <c r="V26" i="11" s="1"/>
  <c r="W26" i="11" s="1"/>
  <c r="X26" i="11" s="1"/>
  <c r="Y26" i="11" s="1"/>
  <c r="Z26" i="11" s="1"/>
  <c r="AA26" i="11" s="1"/>
  <c r="U25" i="11"/>
  <c r="U24" i="11"/>
  <c r="V24" i="11" s="1"/>
  <c r="W24" i="11" s="1"/>
  <c r="X24" i="11" s="1"/>
  <c r="Y24" i="11" s="1"/>
  <c r="Z24" i="11" s="1"/>
  <c r="AA24" i="11" s="1"/>
  <c r="BY24" i="11" s="1"/>
  <c r="U23" i="11"/>
  <c r="U22" i="11"/>
  <c r="U21" i="11"/>
  <c r="BC21" i="11" s="1"/>
  <c r="S21" i="11"/>
  <c r="R21" i="11"/>
  <c r="Q21" i="11"/>
  <c r="P21" i="11"/>
  <c r="O21" i="11"/>
  <c r="N21" i="11"/>
  <c r="M21" i="11"/>
  <c r="L21" i="11"/>
  <c r="K21" i="11"/>
  <c r="J21" i="11"/>
  <c r="I21" i="11"/>
  <c r="H21" i="11"/>
  <c r="G21" i="11"/>
  <c r="F21" i="11"/>
  <c r="E21" i="11"/>
  <c r="D21" i="11"/>
  <c r="C21" i="11"/>
  <c r="U20" i="11"/>
  <c r="U19" i="11"/>
  <c r="U18" i="11"/>
  <c r="V18" i="11" s="1"/>
  <c r="W18" i="11" s="1"/>
  <c r="X18" i="11" s="1"/>
  <c r="Y18" i="11" s="1"/>
  <c r="Z18" i="11" s="1"/>
  <c r="AA18" i="11" s="1"/>
  <c r="U17" i="11"/>
  <c r="U16" i="11"/>
  <c r="V16" i="11" s="1"/>
  <c r="W16" i="11" s="1"/>
  <c r="X16" i="11" s="1"/>
  <c r="Y16" i="11" s="1"/>
  <c r="Z16" i="11" s="1"/>
  <c r="AA16" i="11" s="1"/>
  <c r="U15" i="11"/>
  <c r="U14" i="11"/>
  <c r="U13" i="11"/>
  <c r="U12" i="11"/>
  <c r="U11" i="11"/>
  <c r="U10" i="11"/>
  <c r="U9" i="11"/>
  <c r="U8" i="11"/>
  <c r="U7" i="11"/>
  <c r="AE5" i="23" l="1" a="1"/>
  <c r="AE5" i="23" s="1"/>
  <c r="AA78" i="23"/>
  <c r="Z78" i="23"/>
  <c r="Q168" i="23"/>
  <c r="P168" i="23"/>
  <c r="Z89" i="23"/>
  <c r="AA89" i="23"/>
  <c r="Q40" i="23"/>
  <c r="P40" i="23"/>
  <c r="Q243" i="23"/>
  <c r="P243" i="23"/>
  <c r="AA13" i="23"/>
  <c r="Z13" i="23"/>
  <c r="AA121" i="23"/>
  <c r="Z121" i="23"/>
  <c r="AA74" i="23"/>
  <c r="Z74" i="23"/>
  <c r="AA104" i="23"/>
  <c r="Z104" i="23"/>
  <c r="AA17" i="23"/>
  <c r="Z17" i="23"/>
  <c r="AA126" i="23"/>
  <c r="Z126" i="23"/>
  <c r="P178" i="23"/>
  <c r="Q178" i="23"/>
  <c r="P58" i="23"/>
  <c r="Q58" i="23"/>
  <c r="AA130" i="23"/>
  <c r="Z130" i="23"/>
  <c r="P64" i="23"/>
  <c r="Q64" i="23"/>
  <c r="AA38" i="23"/>
  <c r="Z38" i="23"/>
  <c r="AA259" i="23"/>
  <c r="Z259" i="23"/>
  <c r="AA27" i="23"/>
  <c r="Z27" i="23"/>
  <c r="AA317" i="23"/>
  <c r="Z317" i="23"/>
  <c r="P10" i="23"/>
  <c r="Q10" i="23"/>
  <c r="AA29" i="23"/>
  <c r="Z29" i="23"/>
  <c r="Z91" i="23"/>
  <c r="AA91" i="23"/>
  <c r="Z92" i="23"/>
  <c r="AA92" i="23"/>
  <c r="Q151" i="23"/>
  <c r="P151" i="23"/>
  <c r="AA160" i="23"/>
  <c r="Z160" i="23"/>
  <c r="Z218" i="23"/>
  <c r="AA218" i="23"/>
  <c r="Z20" i="23"/>
  <c r="AA28" i="23"/>
  <c r="Q34" i="23"/>
  <c r="P34" i="23"/>
  <c r="Q42" i="23"/>
  <c r="P42" i="23"/>
  <c r="Q52" i="23"/>
  <c r="P52" i="23"/>
  <c r="AA62" i="23"/>
  <c r="Z62" i="23"/>
  <c r="Q67" i="23"/>
  <c r="P67" i="23"/>
  <c r="AA75" i="23"/>
  <c r="Z75" i="23"/>
  <c r="Q80" i="23"/>
  <c r="P80" i="23"/>
  <c r="AA100" i="23"/>
  <c r="Z100" i="23"/>
  <c r="AA108" i="23"/>
  <c r="Z108" i="23"/>
  <c r="Q111" i="23"/>
  <c r="P113" i="23"/>
  <c r="Q113" i="23"/>
  <c r="Q114" i="23"/>
  <c r="P114" i="23"/>
  <c r="AA142" i="23"/>
  <c r="Z142" i="23"/>
  <c r="Q66" i="23"/>
  <c r="P66" i="23"/>
  <c r="AA76" i="23"/>
  <c r="Z76" i="23"/>
  <c r="Q79" i="23"/>
  <c r="P79" i="23"/>
  <c r="R83" i="23"/>
  <c r="M83" i="23"/>
  <c r="P97" i="23"/>
  <c r="Q97" i="23"/>
  <c r="AA107" i="23"/>
  <c r="P127" i="23"/>
  <c r="Q189" i="23"/>
  <c r="P189" i="23"/>
  <c r="AA198" i="23"/>
  <c r="Z198" i="23"/>
  <c r="P203" i="23"/>
  <c r="Q203" i="23"/>
  <c r="AA219" i="23"/>
  <c r="Z219" i="23"/>
  <c r="Q261" i="23"/>
  <c r="P261" i="23"/>
  <c r="AA374" i="23"/>
  <c r="Z374" i="23"/>
  <c r="Q26" i="23"/>
  <c r="P26" i="23"/>
  <c r="AA30" i="23"/>
  <c r="AA31" i="23"/>
  <c r="Z31" i="23"/>
  <c r="Q53" i="23"/>
  <c r="P53" i="23"/>
  <c r="Q96" i="23"/>
  <c r="P96" i="23"/>
  <c r="P115" i="23"/>
  <c r="Q115" i="23"/>
  <c r="Q116" i="23"/>
  <c r="P116" i="23"/>
  <c r="Q128" i="23"/>
  <c r="P128" i="23"/>
  <c r="Q137" i="23"/>
  <c r="P137" i="23"/>
  <c r="AA149" i="23"/>
  <c r="Z149" i="23"/>
  <c r="AA150" i="23"/>
  <c r="Z150" i="23"/>
  <c r="Z186" i="23"/>
  <c r="AA186" i="23"/>
  <c r="P214" i="23"/>
  <c r="Q214" i="23"/>
  <c r="AA235" i="23"/>
  <c r="Z235" i="23"/>
  <c r="P349" i="23"/>
  <c r="Q349" i="23"/>
  <c r="R9" i="23"/>
  <c r="M9" i="23"/>
  <c r="Q12" i="23"/>
  <c r="P12" i="23"/>
  <c r="AA15" i="23"/>
  <c r="Z15" i="23"/>
  <c r="AA39" i="23"/>
  <c r="Z39" i="23"/>
  <c r="P105" i="23"/>
  <c r="Q105" i="23"/>
  <c r="AA109" i="23"/>
  <c r="P204" i="23"/>
  <c r="Q204" i="23"/>
  <c r="AA221" i="23"/>
  <c r="Z221" i="23"/>
  <c r="Q262" i="23"/>
  <c r="P262" i="23"/>
  <c r="P318" i="23"/>
  <c r="AA345" i="23"/>
  <c r="Z345" i="23"/>
  <c r="AA42" i="23"/>
  <c r="Z42" i="23"/>
  <c r="AA67" i="23"/>
  <c r="Z67" i="23"/>
  <c r="Q160" i="23"/>
  <c r="P160" i="23"/>
  <c r="AA178" i="23"/>
  <c r="Z178" i="23"/>
  <c r="Q265" i="23"/>
  <c r="P265" i="23"/>
  <c r="Z300" i="23"/>
  <c r="AA300" i="23"/>
  <c r="AA307" i="23"/>
  <c r="Z307" i="23"/>
  <c r="AA43" i="23"/>
  <c r="Z43" i="23"/>
  <c r="P176" i="23"/>
  <c r="Q176" i="23"/>
  <c r="P197" i="23"/>
  <c r="Q197" i="23"/>
  <c r="AA11" i="23"/>
  <c r="Z11" i="23"/>
  <c r="AA35" i="23"/>
  <c r="Z35" i="23"/>
  <c r="Q94" i="23"/>
  <c r="P94" i="23"/>
  <c r="P109" i="23"/>
  <c r="Q109" i="23"/>
  <c r="AA129" i="23"/>
  <c r="Z129" i="23"/>
  <c r="P258" i="23"/>
  <c r="Q258" i="23"/>
  <c r="P93" i="23"/>
  <c r="Q93" i="23"/>
  <c r="Q125" i="23"/>
  <c r="P125" i="23"/>
  <c r="AA147" i="23"/>
  <c r="Z147" i="23"/>
  <c r="Q282" i="23"/>
  <c r="Q375" i="23"/>
  <c r="P375" i="23"/>
  <c r="AA36" i="23"/>
  <c r="Z36" i="23"/>
  <c r="Z292" i="23"/>
  <c r="AA292" i="23"/>
  <c r="AA311" i="23"/>
  <c r="Z311" i="23"/>
  <c r="AA367" i="23"/>
  <c r="Z367" i="23"/>
  <c r="Q24" i="23"/>
  <c r="P24" i="23"/>
  <c r="Q33" i="23"/>
  <c r="P33" i="23"/>
  <c r="AA90" i="23"/>
  <c r="Z90" i="23"/>
  <c r="Z98" i="23"/>
  <c r="AA247" i="23"/>
  <c r="Z247" i="23"/>
  <c r="P274" i="23"/>
  <c r="Q274" i="23"/>
  <c r="AA338" i="23"/>
  <c r="Z338" i="23"/>
  <c r="AA22" i="23"/>
  <c r="Z22" i="23"/>
  <c r="AA23" i="23"/>
  <c r="Z23" i="23"/>
  <c r="Z63" i="23"/>
  <c r="Q69" i="23"/>
  <c r="P69" i="23"/>
  <c r="P117" i="23"/>
  <c r="Q117" i="23"/>
  <c r="Q181" i="23"/>
  <c r="P181" i="23"/>
  <c r="Q182" i="23"/>
  <c r="P182" i="23"/>
  <c r="Z201" i="23"/>
  <c r="AA201" i="23"/>
  <c r="AA33" i="23"/>
  <c r="Z33" i="23"/>
  <c r="AA40" i="23"/>
  <c r="Z40" i="23"/>
  <c r="Z51" i="23"/>
  <c r="P68" i="23"/>
  <c r="Q70" i="23"/>
  <c r="P70" i="23"/>
  <c r="Q71" i="23"/>
  <c r="P71" i="23"/>
  <c r="Y83" i="23"/>
  <c r="N83" i="23"/>
  <c r="Q106" i="23"/>
  <c r="P106" i="23"/>
  <c r="AA163" i="23"/>
  <c r="Z163" i="23"/>
  <c r="Q232" i="23"/>
  <c r="P232" i="23"/>
  <c r="P239" i="23"/>
  <c r="Q239" i="23"/>
  <c r="Q240" i="23"/>
  <c r="P240" i="23"/>
  <c r="AA316" i="23"/>
  <c r="Z316" i="23"/>
  <c r="Q334" i="23"/>
  <c r="P334" i="23"/>
  <c r="AA10" i="23"/>
  <c r="Z10" i="23"/>
  <c r="AA25" i="23"/>
  <c r="Z25" i="23"/>
  <c r="AA69" i="23"/>
  <c r="Z69" i="23"/>
  <c r="P99" i="23"/>
  <c r="Q99" i="23"/>
  <c r="P101" i="23"/>
  <c r="Q101" i="23"/>
  <c r="AA26" i="23"/>
  <c r="Z26" i="23"/>
  <c r="Q56" i="23"/>
  <c r="P56" i="23"/>
  <c r="P91" i="23"/>
  <c r="Q91" i="23"/>
  <c r="Q62" i="23"/>
  <c r="P62" i="23"/>
  <c r="Q149" i="23"/>
  <c r="P149" i="23"/>
  <c r="P84" i="23"/>
  <c r="Q84" i="23"/>
  <c r="AA206" i="23"/>
  <c r="Z206" i="23"/>
  <c r="P376" i="23"/>
  <c r="Q376" i="23"/>
  <c r="AA37" i="23"/>
  <c r="Z37" i="23"/>
  <c r="AA72" i="23"/>
  <c r="Z72" i="23"/>
  <c r="Q134" i="23"/>
  <c r="P134" i="23"/>
  <c r="AA55" i="23"/>
  <c r="Z55" i="23"/>
  <c r="AA123" i="23"/>
  <c r="Z123" i="23"/>
  <c r="Q152" i="23"/>
  <c r="P152" i="23"/>
  <c r="AA241" i="23"/>
  <c r="Z241" i="23"/>
  <c r="Q13" i="23"/>
  <c r="P13" i="23"/>
  <c r="Q19" i="23"/>
  <c r="AA24" i="23"/>
  <c r="Z24" i="23"/>
  <c r="Q38" i="23"/>
  <c r="P38" i="23"/>
  <c r="Q48" i="23"/>
  <c r="Q49" i="23"/>
  <c r="P49" i="23"/>
  <c r="Q73" i="23"/>
  <c r="P73" i="23"/>
  <c r="AA80" i="23"/>
  <c r="Z80" i="23"/>
  <c r="P89" i="23"/>
  <c r="Q89" i="23"/>
  <c r="AA136" i="23"/>
  <c r="Z136" i="23"/>
  <c r="Z152" i="23"/>
  <c r="AA152" i="23"/>
  <c r="P158" i="23"/>
  <c r="Q158" i="23"/>
  <c r="Z177" i="23"/>
  <c r="Q227" i="23"/>
  <c r="P227" i="23"/>
  <c r="P228" i="23"/>
  <c r="Q228" i="23"/>
  <c r="M305" i="23"/>
  <c r="R305" i="23"/>
  <c r="AA330" i="23"/>
  <c r="Z330" i="23"/>
  <c r="Q50" i="23"/>
  <c r="P50" i="23"/>
  <c r="AA116" i="23"/>
  <c r="Z116" i="23"/>
  <c r="Q131" i="23"/>
  <c r="P131" i="23"/>
  <c r="AA153" i="23"/>
  <c r="Z153" i="23"/>
  <c r="P209" i="23"/>
  <c r="Q209" i="23"/>
  <c r="AA18" i="23"/>
  <c r="Z18" i="23"/>
  <c r="Q55" i="23"/>
  <c r="P55" i="23"/>
  <c r="Q92" i="23"/>
  <c r="P92" i="23"/>
  <c r="Q100" i="23"/>
  <c r="P100" i="23"/>
  <c r="Z115" i="23"/>
  <c r="AA115" i="23"/>
  <c r="Q196" i="23"/>
  <c r="P196" i="23"/>
  <c r="AA226" i="23"/>
  <c r="Z226" i="23"/>
  <c r="AA245" i="23"/>
  <c r="Z245" i="23"/>
  <c r="AA277" i="23"/>
  <c r="Z277" i="23"/>
  <c r="N120" i="23"/>
  <c r="Y120" i="23"/>
  <c r="X120" i="23"/>
  <c r="AA225" i="23"/>
  <c r="Z225" i="23"/>
  <c r="Q297" i="23"/>
  <c r="P297" i="23"/>
  <c r="AA321" i="23"/>
  <c r="Z321" i="23"/>
  <c r="Q356" i="23"/>
  <c r="P356" i="23"/>
  <c r="Q357" i="23"/>
  <c r="P357" i="23"/>
  <c r="AA19" i="23"/>
  <c r="Z19" i="23"/>
  <c r="AA49" i="23"/>
  <c r="Z49" i="23"/>
  <c r="Q77" i="23"/>
  <c r="P77" i="23"/>
  <c r="Q108" i="23"/>
  <c r="P108" i="23"/>
  <c r="AA139" i="23"/>
  <c r="Z139" i="23"/>
  <c r="P186" i="23"/>
  <c r="Q186" i="23"/>
  <c r="Q200" i="23"/>
  <c r="P200" i="23"/>
  <c r="AA207" i="23"/>
  <c r="Z207" i="23"/>
  <c r="AA215" i="23"/>
  <c r="Z215" i="23"/>
  <c r="Z256" i="23"/>
  <c r="AA256" i="23"/>
  <c r="AA323" i="23"/>
  <c r="Z323" i="23"/>
  <c r="Q15" i="23"/>
  <c r="P15" i="23"/>
  <c r="AA70" i="23"/>
  <c r="Z70" i="23"/>
  <c r="Q76" i="23"/>
  <c r="P76" i="23"/>
  <c r="AA159" i="23"/>
  <c r="Z159" i="23"/>
  <c r="AA255" i="23"/>
  <c r="Z255" i="23"/>
  <c r="AA281" i="23"/>
  <c r="Z281" i="23"/>
  <c r="Q102" i="23"/>
  <c r="P102" i="23"/>
  <c r="AA140" i="23"/>
  <c r="Z140" i="23"/>
  <c r="Z166" i="23"/>
  <c r="AA183" i="23"/>
  <c r="Z183" i="23"/>
  <c r="Q223" i="23"/>
  <c r="P223" i="23"/>
  <c r="AA337" i="23"/>
  <c r="Z337" i="23"/>
  <c r="Z351" i="23"/>
  <c r="AA351" i="23"/>
  <c r="P103" i="23"/>
  <c r="Q103" i="23"/>
  <c r="AA124" i="23"/>
  <c r="Z124" i="23"/>
  <c r="Q136" i="23"/>
  <c r="P136" i="23"/>
  <c r="Q298" i="23"/>
  <c r="P298" i="23"/>
  <c r="AB9" i="23"/>
  <c r="X9" i="23"/>
  <c r="AA41" i="23"/>
  <c r="Z41" i="23"/>
  <c r="Q46" i="23"/>
  <c r="P46" i="23"/>
  <c r="Q88" i="23"/>
  <c r="P88" i="23"/>
  <c r="AA95" i="23"/>
  <c r="AA96" i="23"/>
  <c r="Z96" i="23"/>
  <c r="P107" i="23"/>
  <c r="Q107" i="23"/>
  <c r="Z113" i="23"/>
  <c r="AA113" i="23"/>
  <c r="P122" i="23"/>
  <c r="Q123" i="23"/>
  <c r="P123" i="23"/>
  <c r="AA127" i="23"/>
  <c r="Z127" i="23"/>
  <c r="Q130" i="23"/>
  <c r="P130" i="23"/>
  <c r="Q142" i="23"/>
  <c r="P142" i="23"/>
  <c r="Z146" i="23"/>
  <c r="AA146" i="23"/>
  <c r="Z164" i="23"/>
  <c r="AA164" i="23"/>
  <c r="Z203" i="23"/>
  <c r="AA203" i="23"/>
  <c r="AA237" i="23"/>
  <c r="Z237" i="23"/>
  <c r="P248" i="23"/>
  <c r="Q248" i="23"/>
  <c r="AA301" i="23"/>
  <c r="Z301" i="23"/>
  <c r="L22" i="23"/>
  <c r="M22" i="23" s="1"/>
  <c r="L29" i="23"/>
  <c r="M29" i="23" s="1"/>
  <c r="W59" i="23"/>
  <c r="X59" i="23" s="1"/>
  <c r="AA66" i="23"/>
  <c r="Z66" i="23"/>
  <c r="L86" i="23"/>
  <c r="M86" i="23" s="1"/>
  <c r="Q110" i="23"/>
  <c r="P110" i="23"/>
  <c r="L144" i="23"/>
  <c r="M144" i="23" s="1"/>
  <c r="P185" i="23"/>
  <c r="Q185" i="23"/>
  <c r="Q195" i="23"/>
  <c r="P195" i="23"/>
  <c r="P208" i="23"/>
  <c r="Q208" i="23"/>
  <c r="AA251" i="23"/>
  <c r="Z251" i="23"/>
  <c r="Y268" i="23"/>
  <c r="N268" i="23"/>
  <c r="L30" i="23"/>
  <c r="M30" i="23" s="1"/>
  <c r="Z99" i="23"/>
  <c r="AA99" i="23"/>
  <c r="Q164" i="23"/>
  <c r="P164" i="23"/>
  <c r="AA170" i="23"/>
  <c r="Z170" i="23"/>
  <c r="AA191" i="23"/>
  <c r="Z191" i="23"/>
  <c r="P210" i="23"/>
  <c r="Q210" i="23"/>
  <c r="Z260" i="23"/>
  <c r="AA260" i="23"/>
  <c r="AA273" i="23"/>
  <c r="Z273" i="23"/>
  <c r="Q275" i="23"/>
  <c r="P275" i="23"/>
  <c r="Q361" i="23"/>
  <c r="P361" i="23"/>
  <c r="L16" i="23"/>
  <c r="M16" i="23" s="1"/>
  <c r="L23" i="23"/>
  <c r="M23" i="23" s="1"/>
  <c r="W57" i="23"/>
  <c r="X57" i="23" s="1"/>
  <c r="Q65" i="23"/>
  <c r="P65" i="23"/>
  <c r="P174" i="23"/>
  <c r="Q174" i="23"/>
  <c r="AA190" i="23"/>
  <c r="Z190" i="23"/>
  <c r="Z195" i="23"/>
  <c r="AA195" i="23"/>
  <c r="L216" i="23"/>
  <c r="M216" i="23" s="1"/>
  <c r="Z236" i="23"/>
  <c r="AA236" i="23"/>
  <c r="Q269" i="23"/>
  <c r="P269" i="23"/>
  <c r="P286" i="23"/>
  <c r="Q286" i="23"/>
  <c r="AA293" i="23"/>
  <c r="Z293" i="23"/>
  <c r="Z302" i="23"/>
  <c r="AA302" i="23"/>
  <c r="AA308" i="23"/>
  <c r="Z308" i="23"/>
  <c r="P312" i="23"/>
  <c r="Q312" i="23"/>
  <c r="Z354" i="23"/>
  <c r="AA354" i="23"/>
  <c r="AA122" i="23"/>
  <c r="Z122" i="23"/>
  <c r="AA137" i="23"/>
  <c r="Z137" i="23"/>
  <c r="Q146" i="23"/>
  <c r="P146" i="23"/>
  <c r="Q173" i="23"/>
  <c r="P173" i="23"/>
  <c r="Q187" i="23"/>
  <c r="P187" i="23"/>
  <c r="Q276" i="23"/>
  <c r="P276" i="23"/>
  <c r="L41" i="23"/>
  <c r="M41" i="23" s="1"/>
  <c r="W110" i="23"/>
  <c r="X110" i="23" s="1"/>
  <c r="P157" i="23"/>
  <c r="Q169" i="23"/>
  <c r="P169" i="23"/>
  <c r="AA171" i="23"/>
  <c r="Z171" i="23"/>
  <c r="Q244" i="23"/>
  <c r="P244" i="23"/>
  <c r="AA272" i="23"/>
  <c r="Q335" i="23"/>
  <c r="P335" i="23"/>
  <c r="AA21" i="23"/>
  <c r="Z21" i="23"/>
  <c r="R46" i="23"/>
  <c r="W68" i="23"/>
  <c r="X68" i="23" s="1"/>
  <c r="AA85" i="23"/>
  <c r="Z85" i="23"/>
  <c r="Q112" i="23"/>
  <c r="P112" i="23"/>
  <c r="Q133" i="23"/>
  <c r="AA143" i="23"/>
  <c r="Z143" i="23"/>
  <c r="AA154" i="23"/>
  <c r="Z154" i="23"/>
  <c r="Q188" i="23"/>
  <c r="P188" i="23"/>
  <c r="Z194" i="23"/>
  <c r="AA194" i="23"/>
  <c r="Q299" i="23"/>
  <c r="P299" i="23"/>
  <c r="Q364" i="23"/>
  <c r="P364" i="23"/>
  <c r="L17" i="23"/>
  <c r="M17" i="23" s="1"/>
  <c r="P47" i="23"/>
  <c r="M120" i="23"/>
  <c r="R120" i="23"/>
  <c r="AA145" i="23"/>
  <c r="Z145" i="23"/>
  <c r="Z197" i="23"/>
  <c r="AA197" i="23"/>
  <c r="AA222" i="23"/>
  <c r="Z222" i="23"/>
  <c r="Z232" i="23"/>
  <c r="AA232" i="23"/>
  <c r="Z296" i="23"/>
  <c r="AA296" i="23"/>
  <c r="P27" i="23"/>
  <c r="L35" i="23"/>
  <c r="M35" i="23" s="1"/>
  <c r="X46" i="23"/>
  <c r="P74" i="23"/>
  <c r="Z86" i="23"/>
  <c r="Q104" i="23"/>
  <c r="P104" i="23"/>
  <c r="Z111" i="23"/>
  <c r="AA111" i="23"/>
  <c r="Q126" i="23"/>
  <c r="P126" i="23"/>
  <c r="Z209" i="23"/>
  <c r="AB231" i="23"/>
  <c r="X231" i="23"/>
  <c r="P290" i="23"/>
  <c r="Q290" i="23"/>
  <c r="AA331" i="23"/>
  <c r="AA333" i="23"/>
  <c r="Z333" i="23"/>
  <c r="Q20" i="23"/>
  <c r="P20" i="23"/>
  <c r="Q98" i="23"/>
  <c r="P98" i="23"/>
  <c r="AA144" i="23"/>
  <c r="Z144" i="23"/>
  <c r="Q147" i="23"/>
  <c r="P147" i="23"/>
  <c r="P166" i="23"/>
  <c r="Q166" i="23"/>
  <c r="Z284" i="23"/>
  <c r="AA284" i="23"/>
  <c r="AA310" i="23"/>
  <c r="Z310" i="23"/>
  <c r="AA322" i="23"/>
  <c r="Z322" i="23"/>
  <c r="L14" i="23"/>
  <c r="M14" i="23" s="1"/>
  <c r="L21" i="23"/>
  <c r="M21" i="23" s="1"/>
  <c r="Y46" i="23"/>
  <c r="P59" i="23"/>
  <c r="L85" i="23"/>
  <c r="M85" i="23" s="1"/>
  <c r="Z128" i="23"/>
  <c r="P141" i="23"/>
  <c r="Q153" i="23"/>
  <c r="P153" i="23"/>
  <c r="AA158" i="23"/>
  <c r="P199" i="23"/>
  <c r="P218" i="23"/>
  <c r="Q218" i="23"/>
  <c r="AA228" i="23"/>
  <c r="P234" i="23"/>
  <c r="AA238" i="23"/>
  <c r="Z238" i="23"/>
  <c r="Z287" i="23"/>
  <c r="AA287" i="23"/>
  <c r="Z288" i="23"/>
  <c r="AA288" i="23"/>
  <c r="Q292" i="23"/>
  <c r="P292" i="23"/>
  <c r="Q293" i="23"/>
  <c r="P293" i="23"/>
  <c r="AA332" i="23"/>
  <c r="Z332" i="23"/>
  <c r="Z347" i="23"/>
  <c r="Q28" i="23"/>
  <c r="P28" i="23"/>
  <c r="P31" i="23"/>
  <c r="L32" i="23"/>
  <c r="M32" i="23" s="1"/>
  <c r="L39" i="23"/>
  <c r="M39" i="23" s="1"/>
  <c r="L90" i="23"/>
  <c r="M90" i="23" s="1"/>
  <c r="AA102" i="23"/>
  <c r="Z102" i="23"/>
  <c r="P170" i="23"/>
  <c r="AA173" i="23"/>
  <c r="Z204" i="23"/>
  <c r="AA204" i="23"/>
  <c r="P206" i="23"/>
  <c r="Q206" i="23"/>
  <c r="AA210" i="23"/>
  <c r="AA223" i="23"/>
  <c r="Z223" i="23"/>
  <c r="P236" i="23"/>
  <c r="Q236" i="23"/>
  <c r="Q246" i="23"/>
  <c r="P246" i="23"/>
  <c r="AA249" i="23"/>
  <c r="Z249" i="23"/>
  <c r="AA263" i="23"/>
  <c r="Z263" i="23"/>
  <c r="Q291" i="23"/>
  <c r="P291" i="23"/>
  <c r="P326" i="23"/>
  <c r="L18" i="23"/>
  <c r="M18" i="23" s="1"/>
  <c r="L25" i="23"/>
  <c r="M25" i="23" s="1"/>
  <c r="Q78" i="23"/>
  <c r="L138" i="23"/>
  <c r="M138" i="23" s="1"/>
  <c r="AA151" i="23"/>
  <c r="Z151" i="23"/>
  <c r="P161" i="23"/>
  <c r="Q162" i="23"/>
  <c r="P162" i="23"/>
  <c r="AA181" i="23"/>
  <c r="Z181" i="23"/>
  <c r="L191" i="23"/>
  <c r="M191" i="23" s="1"/>
  <c r="AA216" i="23"/>
  <c r="Z216" i="23"/>
  <c r="Q219" i="23"/>
  <c r="P219" i="23"/>
  <c r="Q294" i="23"/>
  <c r="P294" i="23"/>
  <c r="Q338" i="23"/>
  <c r="P338" i="23"/>
  <c r="Q353" i="23"/>
  <c r="P353" i="23"/>
  <c r="L11" i="23"/>
  <c r="M11" i="23" s="1"/>
  <c r="L36" i="23"/>
  <c r="M36" i="23" s="1"/>
  <c r="L43" i="23"/>
  <c r="M43" i="23" s="1"/>
  <c r="AB46" i="23"/>
  <c r="W53" i="23"/>
  <c r="X53" i="23" s="1"/>
  <c r="AA65" i="23"/>
  <c r="L72" i="23"/>
  <c r="M72" i="23" s="1"/>
  <c r="AA87" i="23"/>
  <c r="AA88" i="23"/>
  <c r="Z88" i="23"/>
  <c r="W93" i="23"/>
  <c r="X93" i="23" s="1"/>
  <c r="AA97" i="23"/>
  <c r="AA125" i="23"/>
  <c r="Z125" i="23"/>
  <c r="W135" i="23"/>
  <c r="X135" i="23" s="1"/>
  <c r="AA174" i="23"/>
  <c r="W175" i="23"/>
  <c r="X175" i="23" s="1"/>
  <c r="Z182" i="23"/>
  <c r="AA182" i="23"/>
  <c r="Z199" i="23"/>
  <c r="AA199" i="23"/>
  <c r="P220" i="23"/>
  <c r="Q220" i="23"/>
  <c r="Z233" i="23"/>
  <c r="P253" i="23"/>
  <c r="Q253" i="23"/>
  <c r="P254" i="23"/>
  <c r="Q254" i="23"/>
  <c r="Q283" i="23"/>
  <c r="P283" i="23"/>
  <c r="Q319" i="23"/>
  <c r="P319" i="23"/>
  <c r="Q180" i="23"/>
  <c r="P180" i="23"/>
  <c r="AA325" i="23"/>
  <c r="Z325" i="23"/>
  <c r="AA353" i="23"/>
  <c r="Z353" i="23"/>
  <c r="AA371" i="23"/>
  <c r="Z371" i="23"/>
  <c r="L159" i="23"/>
  <c r="M159" i="23" s="1"/>
  <c r="W184" i="23"/>
  <c r="X184" i="23" s="1"/>
  <c r="L201" i="23"/>
  <c r="M201" i="23" s="1"/>
  <c r="AA208" i="23"/>
  <c r="Z208" i="23"/>
  <c r="M268" i="23"/>
  <c r="AA326" i="23"/>
  <c r="Z326" i="23"/>
  <c r="Q339" i="23"/>
  <c r="P339" i="23"/>
  <c r="AA348" i="23"/>
  <c r="Z348" i="23"/>
  <c r="AA375" i="23"/>
  <c r="Z375" i="23"/>
  <c r="W79" i="23"/>
  <c r="X79" i="23" s="1"/>
  <c r="X83" i="23"/>
  <c r="Q211" i="23"/>
  <c r="P211" i="23"/>
  <c r="AA234" i="23"/>
  <c r="Z234" i="23"/>
  <c r="Q301" i="23"/>
  <c r="P301" i="23"/>
  <c r="AA327" i="23"/>
  <c r="Z327" i="23"/>
  <c r="P343" i="23"/>
  <c r="Q343" i="23"/>
  <c r="AA359" i="23"/>
  <c r="Z359" i="23"/>
  <c r="AA133" i="23"/>
  <c r="Z133" i="23"/>
  <c r="AA188" i="23"/>
  <c r="Z188" i="23"/>
  <c r="Q198" i="23"/>
  <c r="P198" i="23"/>
  <c r="L202" i="23"/>
  <c r="M202" i="23" s="1"/>
  <c r="Z213" i="23"/>
  <c r="AA213" i="23"/>
  <c r="AA336" i="23"/>
  <c r="Z336" i="23"/>
  <c r="Q368" i="23"/>
  <c r="P368" i="23"/>
  <c r="Q369" i="23"/>
  <c r="P369" i="23"/>
  <c r="AA141" i="23"/>
  <c r="Z141" i="23"/>
  <c r="L221" i="23"/>
  <c r="M221" i="23" s="1"/>
  <c r="Q255" i="23"/>
  <c r="P255" i="23"/>
  <c r="R268" i="23"/>
  <c r="L271" i="23"/>
  <c r="M271" i="23" s="1"/>
  <c r="Z274" i="23"/>
  <c r="AA274" i="23"/>
  <c r="AA290" i="23"/>
  <c r="Q306" i="23"/>
  <c r="P306" i="23"/>
  <c r="AA318" i="23"/>
  <c r="Z318" i="23"/>
  <c r="W73" i="23"/>
  <c r="X73" i="23" s="1"/>
  <c r="AA105" i="23"/>
  <c r="W131" i="23"/>
  <c r="X131" i="23" s="1"/>
  <c r="P135" i="23"/>
  <c r="Z148" i="23"/>
  <c r="X157" i="23"/>
  <c r="Z165" i="23"/>
  <c r="Q177" i="23"/>
  <c r="AA179" i="23"/>
  <c r="L207" i="23"/>
  <c r="M207" i="23" s="1"/>
  <c r="P215" i="23"/>
  <c r="P231" i="23"/>
  <c r="Q233" i="23"/>
  <c r="P233" i="23"/>
  <c r="AA239" i="23"/>
  <c r="Z239" i="23"/>
  <c r="W244" i="23"/>
  <c r="X244" i="23" s="1"/>
  <c r="P314" i="23"/>
  <c r="Q332" i="23"/>
  <c r="P332" i="23"/>
  <c r="P345" i="23"/>
  <c r="Q345" i="23"/>
  <c r="Q346" i="23"/>
  <c r="P346" i="23"/>
  <c r="AA363" i="23"/>
  <c r="Z363" i="23"/>
  <c r="W71" i="23"/>
  <c r="X71" i="23" s="1"/>
  <c r="AB83" i="23"/>
  <c r="Q139" i="23"/>
  <c r="Q225" i="23"/>
  <c r="P226" i="23"/>
  <c r="Q226" i="23"/>
  <c r="P249" i="23"/>
  <c r="AA253" i="23"/>
  <c r="Z253" i="23"/>
  <c r="X268" i="23"/>
  <c r="AB268" i="23"/>
  <c r="P270" i="23"/>
  <c r="Z291" i="23"/>
  <c r="AA312" i="23"/>
  <c r="Z312" i="23"/>
  <c r="Z319" i="23"/>
  <c r="AA319" i="23"/>
  <c r="P347" i="23"/>
  <c r="Q347" i="23"/>
  <c r="Q355" i="23"/>
  <c r="P355" i="23"/>
  <c r="L171" i="23"/>
  <c r="M171" i="23" s="1"/>
  <c r="L217" i="23"/>
  <c r="M217" i="23" s="1"/>
  <c r="L250" i="23"/>
  <c r="M250" i="23" s="1"/>
  <c r="AA306" i="23"/>
  <c r="Z306" i="23"/>
  <c r="AA324" i="23"/>
  <c r="Z324" i="23"/>
  <c r="Z352" i="23"/>
  <c r="AA352" i="23"/>
  <c r="W261" i="23"/>
  <c r="X261" i="23" s="1"/>
  <c r="Q316" i="23"/>
  <c r="P316" i="23"/>
  <c r="Q329" i="23"/>
  <c r="P329" i="23"/>
  <c r="Q350" i="23"/>
  <c r="P350" i="23"/>
  <c r="AA339" i="23"/>
  <c r="Z339" i="23"/>
  <c r="AA366" i="23"/>
  <c r="Z366" i="23"/>
  <c r="Q272" i="23"/>
  <c r="P272" i="23"/>
  <c r="Q289" i="23"/>
  <c r="P289" i="23"/>
  <c r="Q295" i="23"/>
  <c r="P295" i="23"/>
  <c r="AA297" i="23"/>
  <c r="Z297" i="23"/>
  <c r="AA320" i="23"/>
  <c r="Z320" i="23"/>
  <c r="Q351" i="23"/>
  <c r="P351" i="23"/>
  <c r="Q371" i="23"/>
  <c r="P371" i="23"/>
  <c r="P183" i="23"/>
  <c r="P251" i="23"/>
  <c r="Z257" i="23"/>
  <c r="P310" i="23"/>
  <c r="P322" i="23"/>
  <c r="AA334" i="23"/>
  <c r="Z334" i="23"/>
  <c r="AA358" i="23"/>
  <c r="Z358" i="23"/>
  <c r="R194" i="23"/>
  <c r="Q205" i="23"/>
  <c r="P205" i="23"/>
  <c r="W250" i="23"/>
  <c r="X250" i="23" s="1"/>
  <c r="Q256" i="23"/>
  <c r="P256" i="23"/>
  <c r="L264" i="23"/>
  <c r="M264" i="23" s="1"/>
  <c r="Q279" i="23"/>
  <c r="P279" i="23"/>
  <c r="P300" i="23"/>
  <c r="AA309" i="23"/>
  <c r="Z309" i="23"/>
  <c r="AA314" i="23"/>
  <c r="Z314" i="23"/>
  <c r="Z315" i="23"/>
  <c r="AA315" i="23"/>
  <c r="Q330" i="23"/>
  <c r="P330" i="23"/>
  <c r="Z357" i="23"/>
  <c r="Q373" i="23"/>
  <c r="P373" i="23"/>
  <c r="L165" i="23"/>
  <c r="M165" i="23" s="1"/>
  <c r="L175" i="23"/>
  <c r="M175" i="23" s="1"/>
  <c r="AA220" i="23"/>
  <c r="Z220" i="23"/>
  <c r="L242" i="23"/>
  <c r="M242" i="23" s="1"/>
  <c r="Z243" i="23"/>
  <c r="Q259" i="23"/>
  <c r="Z270" i="23"/>
  <c r="AA270" i="23"/>
  <c r="L285" i="23"/>
  <c r="M285" i="23" s="1"/>
  <c r="AA298" i="23"/>
  <c r="L325" i="23"/>
  <c r="M325" i="23" s="1"/>
  <c r="Q363" i="23"/>
  <c r="P363" i="23"/>
  <c r="L287" i="23"/>
  <c r="M287" i="23" s="1"/>
  <c r="AA328" i="23"/>
  <c r="Z328" i="23"/>
  <c r="L372" i="23"/>
  <c r="M372" i="23" s="1"/>
  <c r="W242" i="23"/>
  <c r="X242" i="23" s="1"/>
  <c r="W254" i="23"/>
  <c r="X254" i="23" s="1"/>
  <c r="Q307" i="23"/>
  <c r="P307" i="23"/>
  <c r="M342" i="23"/>
  <c r="W362" i="23"/>
  <c r="X362" i="23" s="1"/>
  <c r="Q344" i="23"/>
  <c r="P344" i="23"/>
  <c r="AA355" i="23"/>
  <c r="Z355" i="23"/>
  <c r="Q359" i="23"/>
  <c r="P359" i="23"/>
  <c r="Q365" i="23"/>
  <c r="P365" i="23"/>
  <c r="AA264" i="23"/>
  <c r="Z264" i="23"/>
  <c r="L273" i="23"/>
  <c r="M273" i="23" s="1"/>
  <c r="L288" i="23"/>
  <c r="M288" i="23" s="1"/>
  <c r="AA370" i="23"/>
  <c r="Z370" i="23"/>
  <c r="L224" i="23"/>
  <c r="M224" i="23" s="1"/>
  <c r="W246" i="23"/>
  <c r="X246" i="23" s="1"/>
  <c r="L296" i="23"/>
  <c r="M296" i="23" s="1"/>
  <c r="L313" i="23"/>
  <c r="M313" i="23" s="1"/>
  <c r="Q323" i="23"/>
  <c r="P323" i="23"/>
  <c r="L360" i="23"/>
  <c r="M360" i="23" s="1"/>
  <c r="Q367" i="23"/>
  <c r="P367" i="23"/>
  <c r="Z369" i="23"/>
  <c r="L277" i="23"/>
  <c r="M277" i="23" s="1"/>
  <c r="AA278" i="23"/>
  <c r="L281" i="23"/>
  <c r="M281" i="23" s="1"/>
  <c r="W283" i="23"/>
  <c r="X283" i="23" s="1"/>
  <c r="AB305" i="23"/>
  <c r="X305" i="23"/>
  <c r="L317" i="23"/>
  <c r="M317" i="23" s="1"/>
  <c r="L333" i="23"/>
  <c r="M333" i="23" s="1"/>
  <c r="L354" i="23"/>
  <c r="M354" i="23" s="1"/>
  <c r="W240" i="23"/>
  <c r="X240" i="23" s="1"/>
  <c r="W356" i="23"/>
  <c r="X356" i="23" s="1"/>
  <c r="W360" i="23"/>
  <c r="X360" i="23" s="1"/>
  <c r="W364" i="23"/>
  <c r="X364" i="23" s="1"/>
  <c r="W368" i="23"/>
  <c r="X368" i="23" s="1"/>
  <c r="W372" i="23"/>
  <c r="X372" i="23" s="1"/>
  <c r="W376" i="23"/>
  <c r="X376" i="23" s="1"/>
  <c r="L321" i="23"/>
  <c r="M321" i="23" s="1"/>
  <c r="L337" i="23"/>
  <c r="M337" i="23" s="1"/>
  <c r="Z343" i="23"/>
  <c r="W248" i="23"/>
  <c r="X248" i="23" s="1"/>
  <c r="P320" i="23"/>
  <c r="P336" i="23"/>
  <c r="W344" i="23"/>
  <c r="X344" i="23" s="1"/>
  <c r="Z349" i="23"/>
  <c r="P358" i="23"/>
  <c r="P362" i="23"/>
  <c r="P366" i="23"/>
  <c r="P370" i="23"/>
  <c r="P374" i="23"/>
  <c r="W258" i="23"/>
  <c r="X258" i="23" s="1"/>
  <c r="P311" i="23"/>
  <c r="L315" i="23"/>
  <c r="M315" i="23" s="1"/>
  <c r="P327" i="23"/>
  <c r="L331" i="23"/>
  <c r="M331" i="23" s="1"/>
  <c r="W350" i="23"/>
  <c r="X350" i="23" s="1"/>
  <c r="X342" i="23"/>
  <c r="AA114" i="22"/>
  <c r="Z114" i="22"/>
  <c r="AA62" i="22"/>
  <c r="Z62" i="22"/>
  <c r="Q265" i="22"/>
  <c r="P265" i="22"/>
  <c r="AA327" i="22"/>
  <c r="Z327" i="22"/>
  <c r="Q345" i="22"/>
  <c r="P345" i="22"/>
  <c r="Z42" i="22"/>
  <c r="AA42" i="22"/>
  <c r="AA46" i="22"/>
  <c r="Z46" i="22"/>
  <c r="Z48" i="22"/>
  <c r="AA48" i="22"/>
  <c r="Z170" i="22"/>
  <c r="AA170" i="22"/>
  <c r="AA173" i="22"/>
  <c r="Z173" i="22"/>
  <c r="Q187" i="22"/>
  <c r="P187" i="22"/>
  <c r="Q275" i="22"/>
  <c r="P275" i="22"/>
  <c r="Z280" i="22"/>
  <c r="AA280" i="22"/>
  <c r="P70" i="22"/>
  <c r="Q70" i="22"/>
  <c r="Q92" i="22"/>
  <c r="P92" i="22"/>
  <c r="Q190" i="22"/>
  <c r="P190" i="22"/>
  <c r="AA216" i="22"/>
  <c r="Z216" i="22"/>
  <c r="P19" i="22"/>
  <c r="Q19" i="22"/>
  <c r="AA30" i="22"/>
  <c r="Z30" i="22"/>
  <c r="AA31" i="22"/>
  <c r="Z31" i="22"/>
  <c r="Q94" i="22"/>
  <c r="P94" i="22"/>
  <c r="Z131" i="22"/>
  <c r="AA131" i="22"/>
  <c r="AA177" i="22"/>
  <c r="Z177" i="22"/>
  <c r="Q189" i="22"/>
  <c r="P189" i="22"/>
  <c r="P71" i="22"/>
  <c r="Q71" i="22"/>
  <c r="P79" i="22"/>
  <c r="Q79" i="22"/>
  <c r="AA107" i="22"/>
  <c r="Z107" i="22"/>
  <c r="AA141" i="22"/>
  <c r="Z141" i="22"/>
  <c r="Z160" i="22"/>
  <c r="AA160" i="22"/>
  <c r="AA184" i="22"/>
  <c r="Z184" i="22"/>
  <c r="AA339" i="22"/>
  <c r="Z339" i="22"/>
  <c r="AA343" i="22"/>
  <c r="Z343" i="22"/>
  <c r="AA14" i="22"/>
  <c r="Z14" i="22"/>
  <c r="P150" i="22"/>
  <c r="Q150" i="22"/>
  <c r="Q206" i="22"/>
  <c r="P206" i="22"/>
  <c r="AA271" i="22"/>
  <c r="Z271" i="22"/>
  <c r="AA330" i="22"/>
  <c r="Z330" i="22"/>
  <c r="P48" i="22"/>
  <c r="Q48" i="22"/>
  <c r="AA54" i="22"/>
  <c r="Z54" i="22"/>
  <c r="AA115" i="22"/>
  <c r="Z115" i="22"/>
  <c r="Q336" i="22"/>
  <c r="P336" i="22"/>
  <c r="Z35" i="22"/>
  <c r="AA35" i="22"/>
  <c r="Q175" i="22"/>
  <c r="P175" i="22"/>
  <c r="Q51" i="22"/>
  <c r="P51" i="22"/>
  <c r="P63" i="22"/>
  <c r="Q63" i="22"/>
  <c r="AA149" i="22"/>
  <c r="Z149" i="22"/>
  <c r="P322" i="22"/>
  <c r="Q322" i="22"/>
  <c r="Q43" i="22"/>
  <c r="P43" i="22"/>
  <c r="Z86" i="22"/>
  <c r="AA86" i="22"/>
  <c r="Q153" i="22"/>
  <c r="P153" i="22"/>
  <c r="Q159" i="22"/>
  <c r="P159" i="22"/>
  <c r="Z239" i="22"/>
  <c r="AA239" i="22"/>
  <c r="Z301" i="22"/>
  <c r="AA301" i="22"/>
  <c r="Z97" i="22"/>
  <c r="AA97" i="22"/>
  <c r="Z121" i="22"/>
  <c r="AA121" i="22"/>
  <c r="Q141" i="22"/>
  <c r="P141" i="22"/>
  <c r="AA223" i="22"/>
  <c r="Z223" i="22"/>
  <c r="P125" i="22"/>
  <c r="Q125" i="22"/>
  <c r="Q161" i="22"/>
  <c r="P161" i="22"/>
  <c r="Q246" i="22"/>
  <c r="P246" i="22"/>
  <c r="Q274" i="22"/>
  <c r="P274" i="22"/>
  <c r="P25" i="22"/>
  <c r="Q25" i="22"/>
  <c r="Q37" i="22"/>
  <c r="P37" i="22"/>
  <c r="AA66" i="22"/>
  <c r="Z66" i="22"/>
  <c r="AA254" i="22"/>
  <c r="Z254" i="22"/>
  <c r="AA34" i="22"/>
  <c r="Z34" i="22"/>
  <c r="Q138" i="22"/>
  <c r="P138" i="22"/>
  <c r="AA72" i="22"/>
  <c r="Z72" i="22"/>
  <c r="Q11" i="22"/>
  <c r="P11" i="22"/>
  <c r="Z56" i="22"/>
  <c r="AA56" i="22"/>
  <c r="Z40" i="22"/>
  <c r="AA40" i="22"/>
  <c r="Q13" i="22"/>
  <c r="P13" i="22"/>
  <c r="Q162" i="22"/>
  <c r="P162" i="22"/>
  <c r="AA18" i="22"/>
  <c r="Z18" i="22"/>
  <c r="P35" i="22"/>
  <c r="Q35" i="22"/>
  <c r="Q73" i="22"/>
  <c r="P73" i="22"/>
  <c r="Z143" i="22"/>
  <c r="AA143" i="22"/>
  <c r="P239" i="22"/>
  <c r="Q239" i="22"/>
  <c r="AA17" i="22"/>
  <c r="Z17" i="22"/>
  <c r="AA20" i="22"/>
  <c r="Z20" i="22"/>
  <c r="P57" i="22"/>
  <c r="Q57" i="22"/>
  <c r="P60" i="22"/>
  <c r="Q60" i="22"/>
  <c r="AA78" i="22"/>
  <c r="Z78" i="22"/>
  <c r="AA92" i="22"/>
  <c r="Z92" i="22"/>
  <c r="Q98" i="22"/>
  <c r="P98" i="22"/>
  <c r="AA113" i="22"/>
  <c r="Z113" i="22"/>
  <c r="Q121" i="22"/>
  <c r="P121" i="22"/>
  <c r="AA133" i="22"/>
  <c r="Z133" i="22"/>
  <c r="AA275" i="22"/>
  <c r="Z275" i="22"/>
  <c r="Q371" i="22"/>
  <c r="P371" i="22"/>
  <c r="Q90" i="22"/>
  <c r="P90" i="22"/>
  <c r="AA138" i="22"/>
  <c r="Z138" i="22"/>
  <c r="Z145" i="22"/>
  <c r="AA145" i="22"/>
  <c r="P216" i="22"/>
  <c r="Q216" i="22"/>
  <c r="AA226" i="22"/>
  <c r="Z226" i="22"/>
  <c r="P320" i="22"/>
  <c r="Q320" i="22"/>
  <c r="Q123" i="22"/>
  <c r="P123" i="22"/>
  <c r="AA318" i="22"/>
  <c r="Z318" i="22"/>
  <c r="P327" i="22"/>
  <c r="Q327" i="22"/>
  <c r="AA367" i="22"/>
  <c r="Z367" i="22"/>
  <c r="Z51" i="22"/>
  <c r="AA51" i="22"/>
  <c r="Q154" i="22"/>
  <c r="P154" i="22"/>
  <c r="P182" i="22"/>
  <c r="Q182" i="22"/>
  <c r="AA213" i="22"/>
  <c r="Z213" i="22"/>
  <c r="Z243" i="22"/>
  <c r="AA243" i="22"/>
  <c r="Q247" i="22"/>
  <c r="P247" i="22"/>
  <c r="Z261" i="22"/>
  <c r="AA261" i="22"/>
  <c r="Z11" i="22"/>
  <c r="Z21" i="22"/>
  <c r="AA21" i="22"/>
  <c r="AA26" i="22"/>
  <c r="AA36" i="22"/>
  <c r="AA63" i="22"/>
  <c r="Z63" i="22"/>
  <c r="P75" i="22"/>
  <c r="Z88" i="22"/>
  <c r="AA89" i="22"/>
  <c r="Z89" i="22"/>
  <c r="Z99" i="22"/>
  <c r="AA117" i="22"/>
  <c r="Z151" i="22"/>
  <c r="P176" i="22"/>
  <c r="Q176" i="22"/>
  <c r="AA179" i="22"/>
  <c r="Z179" i="22"/>
  <c r="AA228" i="22"/>
  <c r="Z228" i="22"/>
  <c r="Z242" i="22"/>
  <c r="AA242" i="22"/>
  <c r="Z286" i="22"/>
  <c r="AA286" i="22"/>
  <c r="AA287" i="22"/>
  <c r="Z287" i="22"/>
  <c r="Q291" i="22"/>
  <c r="P291" i="22"/>
  <c r="AA359" i="22"/>
  <c r="Z359" i="22"/>
  <c r="Z360" i="22"/>
  <c r="AA360" i="22"/>
  <c r="Q39" i="22"/>
  <c r="AA57" i="22"/>
  <c r="Z57" i="22"/>
  <c r="AA80" i="22"/>
  <c r="Z80" i="22"/>
  <c r="Q86" i="22"/>
  <c r="P86" i="22"/>
  <c r="P130" i="22"/>
  <c r="AA147" i="22"/>
  <c r="Z147" i="22"/>
  <c r="AA152" i="22"/>
  <c r="Z152" i="22"/>
  <c r="Q203" i="22"/>
  <c r="P203" i="22"/>
  <c r="Q204" i="22"/>
  <c r="P204" i="22"/>
  <c r="Z212" i="22"/>
  <c r="X231" i="22"/>
  <c r="Z276" i="22"/>
  <c r="AA276" i="22"/>
  <c r="P290" i="22"/>
  <c r="AA308" i="22"/>
  <c r="Z308" i="22"/>
  <c r="Z309" i="22"/>
  <c r="AA309" i="22"/>
  <c r="Q312" i="22"/>
  <c r="P312" i="22"/>
  <c r="Q357" i="22"/>
  <c r="P357" i="22"/>
  <c r="Q20" i="22"/>
  <c r="P20" i="22"/>
  <c r="Z28" i="22"/>
  <c r="AA28" i="22"/>
  <c r="L41" i="22"/>
  <c r="M41" i="22" s="1"/>
  <c r="Z47" i="22"/>
  <c r="AA47" i="22"/>
  <c r="Q53" i="22"/>
  <c r="P59" i="22"/>
  <c r="P91" i="22"/>
  <c r="P97" i="22"/>
  <c r="Q103" i="22"/>
  <c r="P103" i="22"/>
  <c r="P109" i="22"/>
  <c r="Q109" i="22"/>
  <c r="Q131" i="22"/>
  <c r="P131" i="22"/>
  <c r="P136" i="22"/>
  <c r="Q136" i="22"/>
  <c r="Q167" i="22"/>
  <c r="P167" i="22"/>
  <c r="Q168" i="22"/>
  <c r="P168" i="22"/>
  <c r="Z288" i="22"/>
  <c r="AA288" i="22"/>
  <c r="AA12" i="22"/>
  <c r="Z22" i="22"/>
  <c r="Q34" i="22"/>
  <c r="P40" i="22"/>
  <c r="L55" i="22"/>
  <c r="M55" i="22" s="1"/>
  <c r="Z74" i="22"/>
  <c r="Y83" i="22"/>
  <c r="AB83" i="22"/>
  <c r="P102" i="22"/>
  <c r="P116" i="22"/>
  <c r="Z129" i="22"/>
  <c r="Z148" i="22"/>
  <c r="AA153" i="22"/>
  <c r="Z153" i="22"/>
  <c r="Z187" i="22"/>
  <c r="Z188" i="22"/>
  <c r="AA188" i="22"/>
  <c r="P209" i="22"/>
  <c r="AA244" i="22"/>
  <c r="Z244" i="22"/>
  <c r="L256" i="22"/>
  <c r="M256" i="22" s="1"/>
  <c r="AA262" i="22"/>
  <c r="Z262" i="22"/>
  <c r="P292" i="22"/>
  <c r="AA307" i="22"/>
  <c r="AA13" i="22"/>
  <c r="Z13" i="22"/>
  <c r="W24" i="22"/>
  <c r="X24" i="22" s="1"/>
  <c r="Q54" i="22"/>
  <c r="L61" i="22"/>
  <c r="M61" i="22" s="1"/>
  <c r="AA64" i="22"/>
  <c r="Q66" i="22"/>
  <c r="W70" i="22"/>
  <c r="X70" i="22" s="1"/>
  <c r="AA75" i="22"/>
  <c r="Z75" i="22"/>
  <c r="W85" i="22"/>
  <c r="X85" i="22" s="1"/>
  <c r="Q143" i="22"/>
  <c r="P143" i="22"/>
  <c r="AA154" i="22"/>
  <c r="Z154" i="22"/>
  <c r="Q220" i="22"/>
  <c r="P220" i="22"/>
  <c r="Z237" i="22"/>
  <c r="AA237" i="22"/>
  <c r="Q282" i="22"/>
  <c r="P282" i="22"/>
  <c r="Z290" i="22"/>
  <c r="AA290" i="22"/>
  <c r="Q301" i="22"/>
  <c r="P301" i="22"/>
  <c r="Q317" i="22"/>
  <c r="P317" i="22"/>
  <c r="AA332" i="22"/>
  <c r="Z332" i="22"/>
  <c r="Z355" i="22"/>
  <c r="AA355" i="22"/>
  <c r="P58" i="22"/>
  <c r="Q58" i="22"/>
  <c r="AA137" i="22"/>
  <c r="Z137" i="22"/>
  <c r="Z199" i="22"/>
  <c r="AA199" i="22"/>
  <c r="Z302" i="22"/>
  <c r="AA302" i="22"/>
  <c r="M83" i="22"/>
  <c r="R83" i="22"/>
  <c r="P373" i="22"/>
  <c r="Q373" i="22"/>
  <c r="AA374" i="22"/>
  <c r="Z374" i="22"/>
  <c r="P62" i="22"/>
  <c r="Q62" i="22"/>
  <c r="Q178" i="22"/>
  <c r="P178" i="22"/>
  <c r="P17" i="22"/>
  <c r="Q17" i="22"/>
  <c r="P93" i="22"/>
  <c r="AA136" i="22"/>
  <c r="Z136" i="22"/>
  <c r="Q144" i="22"/>
  <c r="P144" i="22"/>
  <c r="Q232" i="22"/>
  <c r="P232" i="22"/>
  <c r="AA247" i="22"/>
  <c r="Q260" i="22"/>
  <c r="P260" i="22"/>
  <c r="Z279" i="22"/>
  <c r="AA279" i="22"/>
  <c r="Z281" i="22"/>
  <c r="AA281" i="22"/>
  <c r="AA298" i="22"/>
  <c r="P32" i="22"/>
  <c r="AA59" i="22"/>
  <c r="Z76" i="22"/>
  <c r="P111" i="22"/>
  <c r="Z125" i="22"/>
  <c r="AA125" i="22"/>
  <c r="P170" i="22"/>
  <c r="Q173" i="22"/>
  <c r="P173" i="22"/>
  <c r="AA176" i="22"/>
  <c r="Q179" i="22"/>
  <c r="P179" i="22"/>
  <c r="AA196" i="22"/>
  <c r="Z196" i="22"/>
  <c r="Z225" i="22"/>
  <c r="P259" i="22"/>
  <c r="Q259" i="22"/>
  <c r="Z299" i="22"/>
  <c r="Q307" i="22"/>
  <c r="P307" i="22"/>
  <c r="Z322" i="22"/>
  <c r="P330" i="22"/>
  <c r="Q353" i="22"/>
  <c r="P353" i="22"/>
  <c r="P360" i="22"/>
  <c r="Q360" i="22"/>
  <c r="Q361" i="22"/>
  <c r="P361" i="22"/>
  <c r="AA93" i="22"/>
  <c r="Z93" i="22"/>
  <c r="P201" i="22"/>
  <c r="Q201" i="22"/>
  <c r="Z220" i="22"/>
  <c r="AA220" i="22"/>
  <c r="Q321" i="22"/>
  <c r="P321" i="22"/>
  <c r="Z162" i="22"/>
  <c r="AA162" i="22"/>
  <c r="Z233" i="22"/>
  <c r="AA233" i="22"/>
  <c r="Q263" i="22"/>
  <c r="P263" i="22"/>
  <c r="P363" i="22"/>
  <c r="Q363" i="22"/>
  <c r="AA50" i="22"/>
  <c r="AA90" i="22"/>
  <c r="Z90" i="22"/>
  <c r="Q126" i="22"/>
  <c r="P126" i="22"/>
  <c r="Q197" i="22"/>
  <c r="P197" i="22"/>
  <c r="Z253" i="22"/>
  <c r="AA253" i="22"/>
  <c r="P367" i="22"/>
  <c r="Q367" i="22"/>
  <c r="Q16" i="22"/>
  <c r="P16" i="22"/>
  <c r="P56" i="22"/>
  <c r="Q56" i="22"/>
  <c r="P78" i="22"/>
  <c r="Q78" i="22"/>
  <c r="P127" i="22"/>
  <c r="Q127" i="22"/>
  <c r="Z166" i="22"/>
  <c r="AA166" i="22"/>
  <c r="P198" i="22"/>
  <c r="Q198" i="22"/>
  <c r="AA217" i="22"/>
  <c r="Z217" i="22"/>
  <c r="Q284" i="22"/>
  <c r="P284" i="22"/>
  <c r="AA363" i="22"/>
  <c r="Z363" i="22"/>
  <c r="Z165" i="22"/>
  <c r="Q258" i="22"/>
  <c r="P258" i="22"/>
  <c r="AA333" i="22"/>
  <c r="Z333" i="22"/>
  <c r="M9" i="22"/>
  <c r="Q67" i="22"/>
  <c r="Q233" i="22"/>
  <c r="P233" i="22"/>
  <c r="Q241" i="22"/>
  <c r="P241" i="22"/>
  <c r="P251" i="22"/>
  <c r="Q251" i="22"/>
  <c r="AA311" i="22"/>
  <c r="Z311" i="22"/>
  <c r="AA313" i="22"/>
  <c r="Z313" i="22"/>
  <c r="P325" i="22"/>
  <c r="Q325" i="22"/>
  <c r="AA346" i="22"/>
  <c r="Z346" i="22"/>
  <c r="AA19" i="22"/>
  <c r="P21" i="22"/>
  <c r="Q84" i="22"/>
  <c r="P84" i="22"/>
  <c r="AA87" i="22"/>
  <c r="Z87" i="22"/>
  <c r="Z108" i="22"/>
  <c r="AA142" i="22"/>
  <c r="Z142" i="22"/>
  <c r="P145" i="22"/>
  <c r="Q148" i="22"/>
  <c r="P148" i="22"/>
  <c r="Z195" i="22"/>
  <c r="Z204" i="22"/>
  <c r="AA204" i="22"/>
  <c r="P222" i="22"/>
  <c r="Q222" i="22"/>
  <c r="Z272" i="22"/>
  <c r="AA272" i="22"/>
  <c r="AA132" i="22"/>
  <c r="Z132" i="22"/>
  <c r="Q277" i="22"/>
  <c r="P277" i="22"/>
  <c r="Z295" i="22"/>
  <c r="AA295" i="22"/>
  <c r="AA368" i="22"/>
  <c r="Z368" i="22"/>
  <c r="Q65" i="22"/>
  <c r="P65" i="22"/>
  <c r="AA53" i="22"/>
  <c r="Z53" i="22"/>
  <c r="AA201" i="22"/>
  <c r="Z201" i="22"/>
  <c r="Z373" i="22"/>
  <c r="AA373" i="22"/>
  <c r="Z29" i="22"/>
  <c r="Q199" i="22"/>
  <c r="P199" i="22"/>
  <c r="AA376" i="22"/>
  <c r="Z376" i="22"/>
  <c r="AA10" i="22"/>
  <c r="Z10" i="22"/>
  <c r="AA60" i="22"/>
  <c r="Z60" i="22"/>
  <c r="Q74" i="22"/>
  <c r="P80" i="22"/>
  <c r="Q80" i="22"/>
  <c r="AA109" i="22"/>
  <c r="P146" i="22"/>
  <c r="AA169" i="22"/>
  <c r="Z169" i="22"/>
  <c r="AA211" i="22"/>
  <c r="Z211" i="22"/>
  <c r="P235" i="22"/>
  <c r="Q235" i="22"/>
  <c r="AA256" i="22"/>
  <c r="Z256" i="22"/>
  <c r="Z257" i="22"/>
  <c r="AA257" i="22"/>
  <c r="Z294" i="22"/>
  <c r="AA294" i="22"/>
  <c r="P296" i="22"/>
  <c r="Q297" i="22"/>
  <c r="P297" i="22"/>
  <c r="Q308" i="22"/>
  <c r="P308" i="22"/>
  <c r="Q309" i="22"/>
  <c r="P309" i="22"/>
  <c r="Z314" i="22"/>
  <c r="AA314" i="22"/>
  <c r="Z323" i="22"/>
  <c r="P338" i="22"/>
  <c r="Q338" i="22"/>
  <c r="P339" i="22"/>
  <c r="Q339" i="22"/>
  <c r="AA351" i="22"/>
  <c r="Z351" i="22"/>
  <c r="AA358" i="22"/>
  <c r="Z358" i="22"/>
  <c r="Q29" i="22"/>
  <c r="P29" i="22"/>
  <c r="AA112" i="22"/>
  <c r="Z112" i="22"/>
  <c r="AA171" i="22"/>
  <c r="Z171" i="22"/>
  <c r="Q26" i="22"/>
  <c r="P26" i="22"/>
  <c r="AA123" i="22"/>
  <c r="Z123" i="22"/>
  <c r="P142" i="22"/>
  <c r="Q142" i="22"/>
  <c r="Z182" i="22"/>
  <c r="AA182" i="22"/>
  <c r="AA189" i="22"/>
  <c r="Z189" i="22"/>
  <c r="AA202" i="22"/>
  <c r="Z202" i="22"/>
  <c r="Z246" i="22"/>
  <c r="AA246" i="22"/>
  <c r="Q250" i="22"/>
  <c r="P250" i="22"/>
  <c r="Q281" i="22"/>
  <c r="P281" i="22"/>
  <c r="AA291" i="22"/>
  <c r="Z291" i="22"/>
  <c r="M46" i="22"/>
  <c r="Y46" i="22"/>
  <c r="R46" i="22"/>
  <c r="N46" i="22"/>
  <c r="P68" i="22"/>
  <c r="Q68" i="22"/>
  <c r="Q88" i="22"/>
  <c r="P88" i="22"/>
  <c r="Q112" i="22"/>
  <c r="P112" i="22"/>
  <c r="Q151" i="22"/>
  <c r="P151" i="22"/>
  <c r="AA218" i="22"/>
  <c r="Z218" i="22"/>
  <c r="P329" i="22"/>
  <c r="Q329" i="22"/>
  <c r="AA39" i="22"/>
  <c r="Z101" i="22"/>
  <c r="Q128" i="22"/>
  <c r="P128" i="22"/>
  <c r="Q171" i="22"/>
  <c r="P171" i="22"/>
  <c r="Q272" i="22"/>
  <c r="P272" i="22"/>
  <c r="AA9" i="22"/>
  <c r="AA16" i="22"/>
  <c r="Z16" i="22"/>
  <c r="P23" i="22"/>
  <c r="Q23" i="22"/>
  <c r="L28" i="22"/>
  <c r="M28" i="22" s="1"/>
  <c r="P95" i="22"/>
  <c r="Q95" i="22"/>
  <c r="Z111" i="22"/>
  <c r="AA111" i="22"/>
  <c r="R120" i="22"/>
  <c r="M120" i="22"/>
  <c r="L140" i="22"/>
  <c r="M140" i="22" s="1"/>
  <c r="P147" i="22"/>
  <c r="AA210" i="22"/>
  <c r="Z210" i="22"/>
  <c r="AA250" i="22"/>
  <c r="Z250" i="22"/>
  <c r="AA258" i="22"/>
  <c r="Z258" i="22"/>
  <c r="AA324" i="22"/>
  <c r="Z324" i="22"/>
  <c r="Q331" i="22"/>
  <c r="P332" i="22"/>
  <c r="Q332" i="22"/>
  <c r="Q355" i="22"/>
  <c r="P355" i="22"/>
  <c r="L172" i="22"/>
  <c r="M172" i="22" s="1"/>
  <c r="Z178" i="22"/>
  <c r="AA178" i="22"/>
  <c r="L238" i="22"/>
  <c r="M238" i="22" s="1"/>
  <c r="Q349" i="22"/>
  <c r="P349" i="22"/>
  <c r="Q350" i="22"/>
  <c r="P350" i="22"/>
  <c r="AA106" i="22"/>
  <c r="Z106" i="22"/>
  <c r="M157" i="22"/>
  <c r="R157" i="22"/>
  <c r="L186" i="22"/>
  <c r="M186" i="22" s="1"/>
  <c r="Q191" i="22"/>
  <c r="P191" i="22"/>
  <c r="AA197" i="22"/>
  <c r="Z197" i="22"/>
  <c r="P213" i="22"/>
  <c r="AA329" i="22"/>
  <c r="Z329" i="22"/>
  <c r="AA335" i="22"/>
  <c r="Z335" i="22"/>
  <c r="L38" i="22"/>
  <c r="M38" i="22" s="1"/>
  <c r="L181" i="22"/>
  <c r="M181" i="22" s="1"/>
  <c r="Q227" i="22"/>
  <c r="P227" i="22"/>
  <c r="Q293" i="22"/>
  <c r="P293" i="22"/>
  <c r="Z334" i="22"/>
  <c r="P346" i="22"/>
  <c r="Q346" i="22"/>
  <c r="AA353" i="22"/>
  <c r="Z353" i="22"/>
  <c r="Z365" i="22"/>
  <c r="Q114" i="22"/>
  <c r="P114" i="22"/>
  <c r="P253" i="22"/>
  <c r="Q253" i="22"/>
  <c r="Z297" i="22"/>
  <c r="AA297" i="22"/>
  <c r="Q310" i="22"/>
  <c r="P310" i="22"/>
  <c r="AA361" i="22"/>
  <c r="Z361" i="22"/>
  <c r="AE5" i="22" a="1"/>
  <c r="AE5" i="22" s="1"/>
  <c r="L69" i="22"/>
  <c r="M69" i="22" s="1"/>
  <c r="AA349" i="22"/>
  <c r="Z349" i="22"/>
  <c r="L18" i="22"/>
  <c r="M18" i="22" s="1"/>
  <c r="L24" i="22"/>
  <c r="M24" i="22" s="1"/>
  <c r="L27" i="22"/>
  <c r="M27" i="22" s="1"/>
  <c r="Z43" i="22"/>
  <c r="W158" i="22"/>
  <c r="X158" i="22" s="1"/>
  <c r="W163" i="22"/>
  <c r="X163" i="22" s="1"/>
  <c r="W186" i="22"/>
  <c r="X186" i="22" s="1"/>
  <c r="Q195" i="22"/>
  <c r="AA208" i="22"/>
  <c r="AA209" i="22"/>
  <c r="Z209" i="22"/>
  <c r="Q261" i="22"/>
  <c r="P261" i="22"/>
  <c r="Z284" i="22"/>
  <c r="AA284" i="22"/>
  <c r="X305" i="22"/>
  <c r="AA146" i="22"/>
  <c r="Z146" i="22"/>
  <c r="Z104" i="22"/>
  <c r="AA104" i="22"/>
  <c r="X157" i="22"/>
  <c r="Q287" i="22"/>
  <c r="P287" i="22"/>
  <c r="Q316" i="22"/>
  <c r="Z37" i="22"/>
  <c r="W38" i="22"/>
  <c r="X38" i="22" s="1"/>
  <c r="W61" i="22"/>
  <c r="X61" i="22" s="1"/>
  <c r="Z94" i="22"/>
  <c r="W95" i="22"/>
  <c r="X95" i="22" s="1"/>
  <c r="Z100" i="22"/>
  <c r="Z126" i="22"/>
  <c r="W139" i="22"/>
  <c r="X139" i="22" s="1"/>
  <c r="P177" i="22"/>
  <c r="Z180" i="22"/>
  <c r="AA180" i="22"/>
  <c r="AA190" i="22"/>
  <c r="Q207" i="22"/>
  <c r="P207" i="22"/>
  <c r="M231" i="22"/>
  <c r="Z245" i="22"/>
  <c r="AA245" i="22"/>
  <c r="Q254" i="22"/>
  <c r="P254" i="22"/>
  <c r="Z345" i="22"/>
  <c r="Z356" i="22"/>
  <c r="AA356" i="22"/>
  <c r="Z369" i="22"/>
  <c r="AA369" i="22"/>
  <c r="AA370" i="22"/>
  <c r="Z370" i="22"/>
  <c r="L15" i="22"/>
  <c r="M15" i="22" s="1"/>
  <c r="Y120" i="22"/>
  <c r="X120" i="22"/>
  <c r="L31" i="22"/>
  <c r="M31" i="22" s="1"/>
  <c r="W68" i="22"/>
  <c r="X68" i="22" s="1"/>
  <c r="Q72" i="22"/>
  <c r="AA91" i="22"/>
  <c r="Z91" i="22"/>
  <c r="L107" i="22"/>
  <c r="M107" i="22" s="1"/>
  <c r="P110" i="22"/>
  <c r="W127" i="22"/>
  <c r="X127" i="22" s="1"/>
  <c r="Q160" i="22"/>
  <c r="Q165" i="22"/>
  <c r="P165" i="22"/>
  <c r="Q169" i="22"/>
  <c r="P169" i="22"/>
  <c r="P202" i="22"/>
  <c r="Q202" i="22"/>
  <c r="Q225" i="22"/>
  <c r="P225" i="22"/>
  <c r="Q234" i="22"/>
  <c r="P234" i="22"/>
  <c r="Q236" i="22"/>
  <c r="P236" i="22"/>
  <c r="P240" i="22"/>
  <c r="AA264" i="22"/>
  <c r="Z265" i="22"/>
  <c r="AA265" i="22"/>
  <c r="Q279" i="22"/>
  <c r="P279" i="22"/>
  <c r="Q280" i="22"/>
  <c r="P280" i="22"/>
  <c r="Q288" i="22"/>
  <c r="P288" i="22"/>
  <c r="P295" i="22"/>
  <c r="Z306" i="22"/>
  <c r="AA306" i="22"/>
  <c r="P334" i="22"/>
  <c r="Q334" i="22"/>
  <c r="AA337" i="22"/>
  <c r="Z350" i="22"/>
  <c r="L14" i="22"/>
  <c r="M14" i="22" s="1"/>
  <c r="W49" i="22"/>
  <c r="X49" i="22" s="1"/>
  <c r="L113" i="22"/>
  <c r="M113" i="22" s="1"/>
  <c r="L134" i="22"/>
  <c r="M134" i="22" s="1"/>
  <c r="P215" i="22"/>
  <c r="Q215" i="22"/>
  <c r="W232" i="22"/>
  <c r="X232" i="22" s="1"/>
  <c r="L273" i="22"/>
  <c r="M273" i="22" s="1"/>
  <c r="Q278" i="22"/>
  <c r="P278" i="22"/>
  <c r="W282" i="22"/>
  <c r="X282" i="22" s="1"/>
  <c r="W283" i="22"/>
  <c r="X283" i="22" s="1"/>
  <c r="W319" i="22"/>
  <c r="X319" i="22" s="1"/>
  <c r="L337" i="22"/>
  <c r="M337" i="22" s="1"/>
  <c r="Q365" i="22"/>
  <c r="P365" i="22"/>
  <c r="L10" i="22"/>
  <c r="M10" i="22" s="1"/>
  <c r="L42" i="22"/>
  <c r="M42" i="22" s="1"/>
  <c r="X83" i="22"/>
  <c r="W168" i="22"/>
  <c r="X168" i="22" s="1"/>
  <c r="Q223" i="22"/>
  <c r="P223" i="22"/>
  <c r="Q248" i="22"/>
  <c r="P248" i="22"/>
  <c r="Q264" i="22"/>
  <c r="P264" i="22"/>
  <c r="Q269" i="22"/>
  <c r="P269" i="22"/>
  <c r="W273" i="22"/>
  <c r="X273" i="22" s="1"/>
  <c r="Z296" i="22"/>
  <c r="AA296" i="22"/>
  <c r="Z300" i="22"/>
  <c r="AA300" i="22"/>
  <c r="P318" i="22"/>
  <c r="Q318" i="22"/>
  <c r="AA320" i="22"/>
  <c r="Z320" i="22"/>
  <c r="AA321" i="22"/>
  <c r="Z321" i="22"/>
  <c r="P218" i="22"/>
  <c r="Q218" i="22"/>
  <c r="Q294" i="22"/>
  <c r="P294" i="22"/>
  <c r="AA316" i="22"/>
  <c r="Z316" i="22"/>
  <c r="AA331" i="22"/>
  <c r="Z331" i="22"/>
  <c r="AA336" i="22"/>
  <c r="Z336" i="22"/>
  <c r="L30" i="22"/>
  <c r="M30" i="22" s="1"/>
  <c r="L105" i="22"/>
  <c r="M105" i="22" s="1"/>
  <c r="L108" i="22"/>
  <c r="M108" i="22" s="1"/>
  <c r="AA161" i="22"/>
  <c r="Z161" i="22"/>
  <c r="W183" i="22"/>
  <c r="X183" i="22" s="1"/>
  <c r="W191" i="22"/>
  <c r="X191" i="22" s="1"/>
  <c r="M194" i="22"/>
  <c r="Q228" i="22"/>
  <c r="P228" i="22"/>
  <c r="Q243" i="22"/>
  <c r="P243" i="22"/>
  <c r="Q289" i="22"/>
  <c r="P289" i="22"/>
  <c r="Q313" i="22"/>
  <c r="P313" i="22"/>
  <c r="Q211" i="22"/>
  <c r="P211" i="22"/>
  <c r="Q343" i="22"/>
  <c r="P343" i="22"/>
  <c r="P368" i="22"/>
  <c r="Q368" i="22"/>
  <c r="Q374" i="22"/>
  <c r="P374" i="22"/>
  <c r="L115" i="22"/>
  <c r="M115" i="22" s="1"/>
  <c r="L174" i="22"/>
  <c r="M174" i="22" s="1"/>
  <c r="AA234" i="22"/>
  <c r="Z234" i="22"/>
  <c r="AA238" i="22"/>
  <c r="Z238" i="22"/>
  <c r="AA241" i="22"/>
  <c r="L270" i="22"/>
  <c r="M270" i="22" s="1"/>
  <c r="Z274" i="22"/>
  <c r="AA274" i="22"/>
  <c r="L299" i="22"/>
  <c r="M299" i="22" s="1"/>
  <c r="Q314" i="22"/>
  <c r="P314" i="22"/>
  <c r="Z325" i="22"/>
  <c r="R342" i="22"/>
  <c r="M342" i="22"/>
  <c r="AA371" i="22"/>
  <c r="Z371" i="22"/>
  <c r="AA372" i="22"/>
  <c r="Z372" i="22"/>
  <c r="L221" i="22"/>
  <c r="M221" i="22" s="1"/>
  <c r="Z255" i="22"/>
  <c r="AA255" i="22"/>
  <c r="AA259" i="22"/>
  <c r="L271" i="22"/>
  <c r="M271" i="22" s="1"/>
  <c r="Q323" i="22"/>
  <c r="AA362" i="22"/>
  <c r="L283" i="22"/>
  <c r="M283" i="22" s="1"/>
  <c r="L286" i="22"/>
  <c r="M286" i="22" s="1"/>
  <c r="L315" i="22"/>
  <c r="M315" i="22" s="1"/>
  <c r="L319" i="22"/>
  <c r="M319" i="22" s="1"/>
  <c r="Q375" i="22"/>
  <c r="P375" i="22"/>
  <c r="W235" i="22"/>
  <c r="X235" i="22" s="1"/>
  <c r="W249" i="22"/>
  <c r="X249" i="22" s="1"/>
  <c r="X268" i="22"/>
  <c r="L302" i="22"/>
  <c r="M302" i="22" s="1"/>
  <c r="L370" i="22"/>
  <c r="M370" i="22" s="1"/>
  <c r="Y268" i="22"/>
  <c r="N268" i="22"/>
  <c r="Q268" i="22" s="1"/>
  <c r="AA317" i="22"/>
  <c r="Z317" i="22"/>
  <c r="Q358" i="22"/>
  <c r="P358" i="22"/>
  <c r="AA364" i="22"/>
  <c r="Z364" i="22"/>
  <c r="W248" i="22"/>
  <c r="X248" i="22" s="1"/>
  <c r="W344" i="22"/>
  <c r="X344" i="22" s="1"/>
  <c r="L362" i="22"/>
  <c r="M362" i="22" s="1"/>
  <c r="L262" i="22"/>
  <c r="M262" i="22" s="1"/>
  <c r="W315" i="22"/>
  <c r="X315" i="22" s="1"/>
  <c r="W185" i="22"/>
  <c r="X185" i="22" s="1"/>
  <c r="L372" i="22"/>
  <c r="M372" i="22" s="1"/>
  <c r="L348" i="22"/>
  <c r="M348" i="22" s="1"/>
  <c r="L356" i="22"/>
  <c r="M356" i="22" s="1"/>
  <c r="L366" i="22"/>
  <c r="M366" i="22" s="1"/>
  <c r="L344" i="22"/>
  <c r="M344" i="22" s="1"/>
  <c r="L376" i="22"/>
  <c r="M376" i="22" s="1"/>
  <c r="AE5" i="21" a="1"/>
  <c r="AE5" i="21" s="1"/>
  <c r="AA28" i="21"/>
  <c r="Z28" i="21"/>
  <c r="AA97" i="21"/>
  <c r="Z97" i="21"/>
  <c r="Q101" i="21"/>
  <c r="P101" i="21"/>
  <c r="Z237" i="21"/>
  <c r="AA237" i="21"/>
  <c r="Q270" i="21"/>
  <c r="P270" i="21"/>
  <c r="Z349" i="21"/>
  <c r="AA349" i="21"/>
  <c r="AA19" i="21"/>
  <c r="Z19" i="21"/>
  <c r="Z21" i="21"/>
  <c r="AA21" i="21"/>
  <c r="Q113" i="21"/>
  <c r="P113" i="21"/>
  <c r="Q178" i="21"/>
  <c r="P178" i="21"/>
  <c r="Z253" i="21"/>
  <c r="AA253" i="21"/>
  <c r="Q308" i="21"/>
  <c r="P308" i="21"/>
  <c r="Z325" i="21"/>
  <c r="AA325" i="21"/>
  <c r="P330" i="21"/>
  <c r="Q330" i="21"/>
  <c r="AA112" i="21"/>
  <c r="Z112" i="21"/>
  <c r="Q226" i="21"/>
  <c r="P226" i="21"/>
  <c r="Z307" i="21"/>
  <c r="AA307" i="21"/>
  <c r="P323" i="21"/>
  <c r="Q323" i="21"/>
  <c r="P13" i="21"/>
  <c r="Q13" i="21"/>
  <c r="P16" i="21"/>
  <c r="Q16" i="21"/>
  <c r="Z50" i="21"/>
  <c r="AA50" i="21"/>
  <c r="Z74" i="21"/>
  <c r="AA74" i="21"/>
  <c r="P131" i="21"/>
  <c r="Q131" i="21"/>
  <c r="AA145" i="21"/>
  <c r="Z145" i="21"/>
  <c r="Q170" i="21"/>
  <c r="P170" i="21"/>
  <c r="Q171" i="21"/>
  <c r="P171" i="21"/>
  <c r="Z195" i="21"/>
  <c r="AA195" i="21"/>
  <c r="Q15" i="21"/>
  <c r="P15" i="21"/>
  <c r="Z52" i="21"/>
  <c r="AA52" i="21"/>
  <c r="Z243" i="21"/>
  <c r="AA243" i="21"/>
  <c r="Q249" i="21"/>
  <c r="P249" i="21"/>
  <c r="AA32" i="21"/>
  <c r="Z32" i="21"/>
  <c r="Q57" i="21"/>
  <c r="P57" i="21"/>
  <c r="Q182" i="21"/>
  <c r="P182" i="21"/>
  <c r="Q295" i="21"/>
  <c r="P295" i="21"/>
  <c r="AA320" i="21"/>
  <c r="Z320" i="21"/>
  <c r="Q20" i="21"/>
  <c r="P20" i="21"/>
  <c r="Q41" i="21"/>
  <c r="P41" i="21"/>
  <c r="AA84" i="21"/>
  <c r="Z84" i="21"/>
  <c r="P110" i="21"/>
  <c r="Q110" i="21"/>
  <c r="AA291" i="21"/>
  <c r="Z291" i="21"/>
  <c r="Q296" i="21"/>
  <c r="P296" i="21"/>
  <c r="Q335" i="21"/>
  <c r="P335" i="21"/>
  <c r="AA33" i="21"/>
  <c r="Z33" i="21"/>
  <c r="AA35" i="21"/>
  <c r="Z35" i="21"/>
  <c r="AA37" i="21"/>
  <c r="Z37" i="21"/>
  <c r="Q65" i="21"/>
  <c r="P65" i="21"/>
  <c r="AA129" i="21"/>
  <c r="Z129" i="21"/>
  <c r="Q206" i="21"/>
  <c r="P206" i="21"/>
  <c r="Q277" i="21"/>
  <c r="P277" i="21"/>
  <c r="AA100" i="21"/>
  <c r="Z100" i="21"/>
  <c r="AA14" i="21"/>
  <c r="Z14" i="21"/>
  <c r="P23" i="21"/>
  <c r="Q23" i="21"/>
  <c r="Q27" i="21"/>
  <c r="P27" i="21"/>
  <c r="Q93" i="21"/>
  <c r="P93" i="21"/>
  <c r="AA181" i="21"/>
  <c r="Z181" i="21"/>
  <c r="AA247" i="21"/>
  <c r="Z247" i="21"/>
  <c r="AA375" i="21"/>
  <c r="Z375" i="21"/>
  <c r="Z56" i="21"/>
  <c r="AA56" i="21"/>
  <c r="Z152" i="21"/>
  <c r="AA152" i="21"/>
  <c r="Z169" i="21"/>
  <c r="AA169" i="21"/>
  <c r="Q222" i="21"/>
  <c r="P222" i="21"/>
  <c r="Z293" i="21"/>
  <c r="AA293" i="21"/>
  <c r="AA40" i="21"/>
  <c r="Z40" i="21"/>
  <c r="Q49" i="21"/>
  <c r="P49" i="21"/>
  <c r="AA57" i="21"/>
  <c r="Z57" i="21"/>
  <c r="Q239" i="21"/>
  <c r="P239" i="21"/>
  <c r="P240" i="21"/>
  <c r="Q240" i="21"/>
  <c r="AA332" i="21"/>
  <c r="Z332" i="21"/>
  <c r="AA23" i="21"/>
  <c r="Z23" i="21"/>
  <c r="AA26" i="21"/>
  <c r="Z26" i="21"/>
  <c r="P99" i="21"/>
  <c r="Q99" i="21"/>
  <c r="Z204" i="21"/>
  <c r="AA204" i="21"/>
  <c r="Q287" i="21"/>
  <c r="P287" i="21"/>
  <c r="Z298" i="21"/>
  <c r="AA298" i="21"/>
  <c r="AA47" i="21"/>
  <c r="Z47" i="21"/>
  <c r="Q38" i="21"/>
  <c r="P38" i="21"/>
  <c r="P86" i="21"/>
  <c r="Q86" i="21"/>
  <c r="Q87" i="21"/>
  <c r="P87" i="21"/>
  <c r="Z94" i="21"/>
  <c r="AA94" i="21"/>
  <c r="AA95" i="21"/>
  <c r="Z95" i="21"/>
  <c r="AA17" i="21"/>
  <c r="Z17" i="21"/>
  <c r="Q143" i="21"/>
  <c r="P143" i="21"/>
  <c r="AA25" i="21"/>
  <c r="Z25" i="21"/>
  <c r="Q31" i="21"/>
  <c r="P31" i="21"/>
  <c r="Z66" i="21"/>
  <c r="AA66" i="21"/>
  <c r="AA67" i="21"/>
  <c r="Z67" i="21"/>
  <c r="Q77" i="21"/>
  <c r="P77" i="21"/>
  <c r="AA141" i="21"/>
  <c r="Z141" i="21"/>
  <c r="P147" i="21"/>
  <c r="Q147" i="21"/>
  <c r="AA162" i="21"/>
  <c r="Z162" i="21"/>
  <c r="AA279" i="21"/>
  <c r="Z279" i="21"/>
  <c r="Z372" i="21"/>
  <c r="AA372" i="21"/>
  <c r="AA63" i="21"/>
  <c r="Z63" i="21"/>
  <c r="P214" i="21"/>
  <c r="Q214" i="21"/>
  <c r="Z272" i="21"/>
  <c r="AA272" i="21"/>
  <c r="Z273" i="21"/>
  <c r="AA273" i="21"/>
  <c r="AA15" i="21"/>
  <c r="Z15" i="21"/>
  <c r="AA22" i="21"/>
  <c r="Z22" i="21"/>
  <c r="Z261" i="21"/>
  <c r="AA261" i="21"/>
  <c r="Q311" i="21"/>
  <c r="P311" i="21"/>
  <c r="Q55" i="21"/>
  <c r="P55" i="21"/>
  <c r="AA172" i="21"/>
  <c r="Z172" i="21"/>
  <c r="Q183" i="21"/>
  <c r="P183" i="21"/>
  <c r="Q218" i="21"/>
  <c r="P218" i="21"/>
  <c r="Q281" i="21"/>
  <c r="P281" i="21"/>
  <c r="AA338" i="21"/>
  <c r="Z338" i="21"/>
  <c r="Z10" i="21"/>
  <c r="Q72" i="21"/>
  <c r="P72" i="21"/>
  <c r="AA96" i="21"/>
  <c r="Z96" i="21"/>
  <c r="P114" i="21"/>
  <c r="Q114" i="21"/>
  <c r="AA144" i="21"/>
  <c r="Z164" i="21"/>
  <c r="AA164" i="21"/>
  <c r="Z202" i="21"/>
  <c r="AA202" i="21"/>
  <c r="Z294" i="21"/>
  <c r="AA294" i="21"/>
  <c r="N9" i="21"/>
  <c r="Y9" i="21"/>
  <c r="Z88" i="21"/>
  <c r="AA203" i="21"/>
  <c r="Z203" i="21"/>
  <c r="Z263" i="21"/>
  <c r="AA263" i="21"/>
  <c r="Q285" i="21"/>
  <c r="P285" i="21"/>
  <c r="AA362" i="21"/>
  <c r="Z362" i="21"/>
  <c r="AA121" i="21"/>
  <c r="Z121" i="21"/>
  <c r="Q132" i="21"/>
  <c r="P132" i="21"/>
  <c r="AA227" i="21"/>
  <c r="Z227" i="21"/>
  <c r="P255" i="21"/>
  <c r="Q255" i="21"/>
  <c r="M268" i="21"/>
  <c r="R268" i="21"/>
  <c r="AA16" i="21"/>
  <c r="Z16" i="21"/>
  <c r="Q54" i="21"/>
  <c r="P54" i="21"/>
  <c r="Z43" i="21"/>
  <c r="AA43" i="21"/>
  <c r="Q73" i="21"/>
  <c r="P73" i="21"/>
  <c r="AA265" i="21"/>
  <c r="Z265" i="21"/>
  <c r="P146" i="21"/>
  <c r="Q238" i="21"/>
  <c r="P238" i="21"/>
  <c r="P35" i="21"/>
  <c r="P71" i="21"/>
  <c r="R83" i="21"/>
  <c r="M83" i="21"/>
  <c r="Q21" i="21"/>
  <c r="P21" i="21"/>
  <c r="AA18" i="21"/>
  <c r="AA62" i="21"/>
  <c r="P64" i="21"/>
  <c r="P94" i="21"/>
  <c r="Q94" i="21"/>
  <c r="Q115" i="21"/>
  <c r="Z209" i="21"/>
  <c r="AA209" i="21"/>
  <c r="AA280" i="21"/>
  <c r="P329" i="21"/>
  <c r="AA24" i="21"/>
  <c r="Z24" i="21"/>
  <c r="P29" i="21"/>
  <c r="Q36" i="21"/>
  <c r="Q66" i="21"/>
  <c r="P66" i="21"/>
  <c r="P197" i="21"/>
  <c r="Q252" i="21"/>
  <c r="P252" i="21"/>
  <c r="Z39" i="21"/>
  <c r="Z54" i="21"/>
  <c r="AA54" i="21"/>
  <c r="Q42" i="21"/>
  <c r="P42" i="21"/>
  <c r="Q111" i="21"/>
  <c r="P111" i="21"/>
  <c r="X194" i="21"/>
  <c r="M194" i="21"/>
  <c r="N194" i="21"/>
  <c r="Z285" i="21"/>
  <c r="AA285" i="21"/>
  <c r="AA312" i="21"/>
  <c r="Z312" i="21"/>
  <c r="P315" i="21"/>
  <c r="Q315" i="21"/>
  <c r="AA321" i="21"/>
  <c r="Z321" i="21"/>
  <c r="Q370" i="21"/>
  <c r="P370" i="21"/>
  <c r="AA13" i="21"/>
  <c r="Q17" i="21"/>
  <c r="P17" i="21"/>
  <c r="Z55" i="21"/>
  <c r="Q59" i="21"/>
  <c r="P59" i="21"/>
  <c r="Q60" i="21"/>
  <c r="P60" i="21"/>
  <c r="AA71" i="21"/>
  <c r="N83" i="21"/>
  <c r="Y83" i="21"/>
  <c r="Z140" i="21"/>
  <c r="AA148" i="21"/>
  <c r="Z148" i="21"/>
  <c r="Q173" i="21"/>
  <c r="P173" i="21"/>
  <c r="Q185" i="21"/>
  <c r="Q186" i="21"/>
  <c r="P186" i="21"/>
  <c r="Z196" i="21"/>
  <c r="Z224" i="21"/>
  <c r="P276" i="21"/>
  <c r="Q316" i="21"/>
  <c r="P316" i="21"/>
  <c r="P317" i="21"/>
  <c r="Q317" i="21"/>
  <c r="W30" i="21"/>
  <c r="X30" i="21" s="1"/>
  <c r="AA73" i="21"/>
  <c r="P78" i="21"/>
  <c r="Q78" i="21"/>
  <c r="Z108" i="21"/>
  <c r="Z198" i="21"/>
  <c r="AA198" i="21"/>
  <c r="Q262" i="21"/>
  <c r="P262" i="21"/>
  <c r="Q263" i="21"/>
  <c r="P263" i="21"/>
  <c r="W275" i="21"/>
  <c r="X275" i="21" s="1"/>
  <c r="Z313" i="21"/>
  <c r="P339" i="21"/>
  <c r="Q339" i="21"/>
  <c r="P343" i="21"/>
  <c r="Q343" i="21"/>
  <c r="Z9" i="21"/>
  <c r="Q210" i="21"/>
  <c r="P210" i="21"/>
  <c r="Z61" i="21"/>
  <c r="AA61" i="21"/>
  <c r="Q283" i="21"/>
  <c r="P283" i="21"/>
  <c r="Q298" i="21"/>
  <c r="P298" i="21"/>
  <c r="Z111" i="21"/>
  <c r="Q30" i="21"/>
  <c r="P30" i="21"/>
  <c r="Z69" i="21"/>
  <c r="AA69" i="21"/>
  <c r="Q80" i="21"/>
  <c r="AA98" i="21"/>
  <c r="Z98" i="21"/>
  <c r="AA139" i="21"/>
  <c r="Z139" i="21"/>
  <c r="AA215" i="21"/>
  <c r="Z215" i="21"/>
  <c r="Q25" i="21"/>
  <c r="P25" i="21"/>
  <c r="Q124" i="21"/>
  <c r="P124" i="21"/>
  <c r="Z136" i="21"/>
  <c r="AA136" i="21"/>
  <c r="Z201" i="21"/>
  <c r="AA201" i="21"/>
  <c r="AA101" i="21"/>
  <c r="Z101" i="21"/>
  <c r="Q236" i="21"/>
  <c r="P236" i="21"/>
  <c r="AA324" i="21"/>
  <c r="Z324" i="21"/>
  <c r="P347" i="21"/>
  <c r="Q347" i="21"/>
  <c r="AA187" i="21"/>
  <c r="Z187" i="21"/>
  <c r="Q284" i="21"/>
  <c r="P284" i="21"/>
  <c r="P328" i="21"/>
  <c r="AA123" i="21"/>
  <c r="Z123" i="21"/>
  <c r="Q128" i="21"/>
  <c r="P128" i="21"/>
  <c r="AA154" i="21"/>
  <c r="Z154" i="21"/>
  <c r="AA173" i="21"/>
  <c r="AA233" i="21"/>
  <c r="Z233" i="21"/>
  <c r="AA12" i="21"/>
  <c r="Z12" i="21"/>
  <c r="Z46" i="21"/>
  <c r="P48" i="21"/>
  <c r="Z53" i="21"/>
  <c r="AA53" i="21"/>
  <c r="AA124" i="21"/>
  <c r="Z124" i="21"/>
  <c r="AA158" i="21"/>
  <c r="Z158" i="21"/>
  <c r="P198" i="21"/>
  <c r="Q198" i="21"/>
  <c r="Z231" i="21"/>
  <c r="AA231" i="21"/>
  <c r="Q248" i="21"/>
  <c r="Q286" i="21"/>
  <c r="P286" i="21"/>
  <c r="AA327" i="21"/>
  <c r="Z327" i="21"/>
  <c r="Z11" i="21"/>
  <c r="AA34" i="21"/>
  <c r="Z34" i="21"/>
  <c r="Q92" i="21"/>
  <c r="P116" i="21"/>
  <c r="Q116" i="21"/>
  <c r="Q150" i="21"/>
  <c r="P150" i="21"/>
  <c r="AA167" i="21"/>
  <c r="Z167" i="21"/>
  <c r="AA281" i="21"/>
  <c r="Z281" i="21"/>
  <c r="Z282" i="21"/>
  <c r="AA282" i="21"/>
  <c r="Q288" i="21"/>
  <c r="P288" i="21"/>
  <c r="Z326" i="21"/>
  <c r="Q32" i="21"/>
  <c r="P32" i="21"/>
  <c r="Q136" i="21"/>
  <c r="P136" i="21"/>
  <c r="P149" i="21"/>
  <c r="Q241" i="21"/>
  <c r="P241" i="21"/>
  <c r="AA283" i="21"/>
  <c r="Z283" i="21"/>
  <c r="Z79" i="21"/>
  <c r="AA114" i="21"/>
  <c r="Z114" i="21"/>
  <c r="AA328" i="21"/>
  <c r="Z328" i="21"/>
  <c r="P88" i="21"/>
  <c r="Q88" i="21"/>
  <c r="Q109" i="21"/>
  <c r="Z176" i="21"/>
  <c r="AA176" i="21"/>
  <c r="Q18" i="21"/>
  <c r="P18" i="21"/>
  <c r="Q43" i="21"/>
  <c r="P43" i="21"/>
  <c r="P62" i="21"/>
  <c r="Q62" i="21"/>
  <c r="Z85" i="21"/>
  <c r="AA85" i="21"/>
  <c r="Q95" i="21"/>
  <c r="P95" i="21"/>
  <c r="P104" i="21"/>
  <c r="Q104" i="21"/>
  <c r="AA133" i="21"/>
  <c r="Z133" i="21"/>
  <c r="Z134" i="21"/>
  <c r="AA134" i="21"/>
  <c r="AA150" i="21"/>
  <c r="Z150" i="21"/>
  <c r="Q164" i="21"/>
  <c r="P164" i="21"/>
  <c r="AA197" i="21"/>
  <c r="Z197" i="21"/>
  <c r="Q221" i="21"/>
  <c r="Q264" i="21"/>
  <c r="P264" i="21"/>
  <c r="Q265" i="21"/>
  <c r="P265" i="21"/>
  <c r="AA274" i="21"/>
  <c r="Z301" i="21"/>
  <c r="AA301" i="21"/>
  <c r="P309" i="21"/>
  <c r="Q309" i="21"/>
  <c r="Q319" i="21"/>
  <c r="P319" i="21"/>
  <c r="P361" i="21"/>
  <c r="Q361" i="21"/>
  <c r="R9" i="21"/>
  <c r="M9" i="21"/>
  <c r="Q22" i="21"/>
  <c r="AA36" i="21"/>
  <c r="Q52" i="21"/>
  <c r="P52" i="21"/>
  <c r="P96" i="21"/>
  <c r="Q96" i="21"/>
  <c r="P102" i="21"/>
  <c r="Q102" i="21"/>
  <c r="P106" i="21"/>
  <c r="Q106" i="21"/>
  <c r="W142" i="21"/>
  <c r="X142" i="21" s="1"/>
  <c r="AA289" i="21"/>
  <c r="Z289" i="21"/>
  <c r="Z290" i="21"/>
  <c r="AA290" i="21"/>
  <c r="Q318" i="21"/>
  <c r="P318" i="21"/>
  <c r="Z29" i="21"/>
  <c r="AA29" i="21"/>
  <c r="Q103" i="21"/>
  <c r="P103" i="21"/>
  <c r="P11" i="21"/>
  <c r="P28" i="21"/>
  <c r="Q28" i="21"/>
  <c r="AA31" i="21"/>
  <c r="Z31" i="21"/>
  <c r="L34" i="21"/>
  <c r="M34" i="21" s="1"/>
  <c r="Q39" i="21"/>
  <c r="P39" i="21"/>
  <c r="AA75" i="21"/>
  <c r="Z75" i="21"/>
  <c r="Z76" i="21"/>
  <c r="AA76" i="21"/>
  <c r="Q105" i="21"/>
  <c r="P105" i="21"/>
  <c r="Q159" i="21"/>
  <c r="P159" i="21"/>
  <c r="Z184" i="21"/>
  <c r="P189" i="21"/>
  <c r="Q189" i="21"/>
  <c r="L216" i="21"/>
  <c r="M216" i="21" s="1"/>
  <c r="Q228" i="21"/>
  <c r="Q233" i="21"/>
  <c r="P233" i="21"/>
  <c r="AA241" i="21"/>
  <c r="Z241" i="21"/>
  <c r="Z251" i="21"/>
  <c r="AA251" i="21"/>
  <c r="Z288" i="21"/>
  <c r="AA288" i="21"/>
  <c r="Z302" i="21"/>
  <c r="AA302" i="21"/>
  <c r="Z315" i="21"/>
  <c r="AA315" i="21"/>
  <c r="AA368" i="21"/>
  <c r="Z368" i="21"/>
  <c r="AA9" i="21"/>
  <c r="Z51" i="21"/>
  <c r="AA51" i="21"/>
  <c r="P125" i="21"/>
  <c r="Q125" i="21"/>
  <c r="AA103" i="21"/>
  <c r="Z103" i="21"/>
  <c r="AA60" i="21"/>
  <c r="Z68" i="21"/>
  <c r="AA68" i="21"/>
  <c r="AA89" i="21"/>
  <c r="Z89" i="21"/>
  <c r="Z122" i="21"/>
  <c r="Z344" i="21"/>
  <c r="AA344" i="21"/>
  <c r="AA153" i="21"/>
  <c r="Z153" i="21"/>
  <c r="P168" i="21"/>
  <c r="Q258" i="21"/>
  <c r="P258" i="21"/>
  <c r="Q334" i="21"/>
  <c r="Q127" i="21"/>
  <c r="P127" i="21"/>
  <c r="AA174" i="21"/>
  <c r="Z174" i="21"/>
  <c r="Z70" i="21"/>
  <c r="AA70" i="21"/>
  <c r="AA90" i="21"/>
  <c r="Q200" i="21"/>
  <c r="P200" i="21"/>
  <c r="Z333" i="21"/>
  <c r="AA333" i="21"/>
  <c r="Z72" i="21"/>
  <c r="AA72" i="21"/>
  <c r="Q76" i="21"/>
  <c r="P76" i="21"/>
  <c r="Z80" i="21"/>
  <c r="AA80" i="21"/>
  <c r="P85" i="21"/>
  <c r="Z107" i="21"/>
  <c r="P135" i="21"/>
  <c r="Q135" i="21"/>
  <c r="AA147" i="21"/>
  <c r="Z147" i="21"/>
  <c r="Z166" i="21"/>
  <c r="AA175" i="21"/>
  <c r="AA205" i="21"/>
  <c r="Z205" i="21"/>
  <c r="Z364" i="21"/>
  <c r="AA364" i="21"/>
  <c r="Z91" i="21"/>
  <c r="AA126" i="21"/>
  <c r="Z126" i="21"/>
  <c r="Q144" i="21"/>
  <c r="P144" i="21"/>
  <c r="AA177" i="21"/>
  <c r="Z177" i="21"/>
  <c r="Q322" i="21"/>
  <c r="Q47" i="21"/>
  <c r="P47" i="21"/>
  <c r="P70" i="21"/>
  <c r="Q70" i="21"/>
  <c r="P84" i="21"/>
  <c r="Q84" i="21"/>
  <c r="AA87" i="21"/>
  <c r="Z87" i="21"/>
  <c r="P130" i="21"/>
  <c r="M157" i="21"/>
  <c r="R157" i="21"/>
  <c r="W163" i="21"/>
  <c r="X163" i="21" s="1"/>
  <c r="Q188" i="21"/>
  <c r="P188" i="21"/>
  <c r="AA213" i="21"/>
  <c r="Z213" i="21"/>
  <c r="AA221" i="21"/>
  <c r="Z221" i="21"/>
  <c r="Q246" i="21"/>
  <c r="P246" i="21"/>
  <c r="Q310" i="21"/>
  <c r="P310" i="21"/>
  <c r="P352" i="21"/>
  <c r="Q352" i="21"/>
  <c r="Z356" i="21"/>
  <c r="AA356" i="21"/>
  <c r="AA308" i="21"/>
  <c r="Z308" i="21"/>
  <c r="Z64" i="21"/>
  <c r="AA64" i="21"/>
  <c r="Z92" i="21"/>
  <c r="AA92" i="21"/>
  <c r="P100" i="21"/>
  <c r="Q100" i="21"/>
  <c r="Q117" i="21"/>
  <c r="P117" i="21"/>
  <c r="AA130" i="21"/>
  <c r="Z130" i="21"/>
  <c r="P162" i="21"/>
  <c r="Q162" i="21"/>
  <c r="P180" i="21"/>
  <c r="Q180" i="21"/>
  <c r="Z182" i="21"/>
  <c r="AA182" i="21"/>
  <c r="Q195" i="21"/>
  <c r="P195" i="21"/>
  <c r="AA239" i="21"/>
  <c r="Z239" i="21"/>
  <c r="Q271" i="21"/>
  <c r="P271" i="21"/>
  <c r="Q279" i="21"/>
  <c r="P279" i="21"/>
  <c r="P290" i="21"/>
  <c r="Q290" i="21"/>
  <c r="Q291" i="21"/>
  <c r="P291" i="21"/>
  <c r="AA376" i="21"/>
  <c r="Z376" i="21"/>
  <c r="Q14" i="21"/>
  <c r="P14" i="21"/>
  <c r="Z38" i="21"/>
  <c r="AA38" i="21"/>
  <c r="Z48" i="21"/>
  <c r="AA48" i="21"/>
  <c r="AA86" i="21"/>
  <c r="Z86" i="21"/>
  <c r="W104" i="21"/>
  <c r="X104" i="21" s="1"/>
  <c r="AA170" i="21"/>
  <c r="Z170" i="21"/>
  <c r="AA171" i="21"/>
  <c r="Z171" i="21"/>
  <c r="Z296" i="21"/>
  <c r="AA296" i="21"/>
  <c r="Z345" i="21"/>
  <c r="AA359" i="21"/>
  <c r="Z359" i="21"/>
  <c r="P372" i="21"/>
  <c r="Q372" i="21"/>
  <c r="Q74" i="21"/>
  <c r="P74" i="21"/>
  <c r="AA102" i="21"/>
  <c r="AA125" i="21"/>
  <c r="Z125" i="21"/>
  <c r="AA131" i="21"/>
  <c r="Z131" i="21"/>
  <c r="Q140" i="21"/>
  <c r="P140" i="21"/>
  <c r="Q191" i="21"/>
  <c r="P191" i="21"/>
  <c r="Q219" i="21"/>
  <c r="P219" i="21"/>
  <c r="M231" i="21"/>
  <c r="R231" i="21"/>
  <c r="Q251" i="21"/>
  <c r="P251" i="21"/>
  <c r="Z269" i="21"/>
  <c r="AA269" i="21"/>
  <c r="Z286" i="21"/>
  <c r="AA286" i="21"/>
  <c r="Q299" i="21"/>
  <c r="P299" i="21"/>
  <c r="AA310" i="21"/>
  <c r="Z310" i="21"/>
  <c r="Z317" i="21"/>
  <c r="AA346" i="21"/>
  <c r="Z346" i="21"/>
  <c r="AA41" i="21"/>
  <c r="AA58" i="21"/>
  <c r="P90" i="21"/>
  <c r="Q90" i="21"/>
  <c r="Q139" i="21"/>
  <c r="Z165" i="21"/>
  <c r="L175" i="21"/>
  <c r="M175" i="21" s="1"/>
  <c r="AA178" i="21"/>
  <c r="Z178" i="21"/>
  <c r="Z183" i="21"/>
  <c r="Z199" i="21"/>
  <c r="P204" i="21"/>
  <c r="Q204" i="21"/>
  <c r="Q235" i="21"/>
  <c r="P235" i="21"/>
  <c r="Q250" i="21"/>
  <c r="Q300" i="21"/>
  <c r="P300" i="21"/>
  <c r="AA369" i="21"/>
  <c r="Z369" i="21"/>
  <c r="P371" i="21"/>
  <c r="Q37" i="21"/>
  <c r="P37" i="21"/>
  <c r="AA59" i="21"/>
  <c r="P61" i="21"/>
  <c r="Q63" i="21"/>
  <c r="P63" i="21"/>
  <c r="Z116" i="21"/>
  <c r="AA116" i="21"/>
  <c r="AA137" i="21"/>
  <c r="Z137" i="21"/>
  <c r="Z138" i="21"/>
  <c r="AA138" i="21"/>
  <c r="P202" i="21"/>
  <c r="AA216" i="21"/>
  <c r="Z216" i="21"/>
  <c r="P220" i="21"/>
  <c r="Q220" i="21"/>
  <c r="Q234" i="21"/>
  <c r="P234" i="21"/>
  <c r="Z242" i="21"/>
  <c r="AA242" i="21"/>
  <c r="AA249" i="21"/>
  <c r="Z249" i="21"/>
  <c r="Z297" i="21"/>
  <c r="Q301" i="21"/>
  <c r="P301" i="21"/>
  <c r="AA318" i="21"/>
  <c r="Z318" i="21"/>
  <c r="AA361" i="21"/>
  <c r="AA20" i="21"/>
  <c r="P97" i="21"/>
  <c r="Q97" i="21"/>
  <c r="AA105" i="21"/>
  <c r="Z105" i="21"/>
  <c r="Z160" i="21"/>
  <c r="AA160" i="21"/>
  <c r="P176" i="21"/>
  <c r="Q176" i="21"/>
  <c r="AA188" i="21"/>
  <c r="Z188" i="21"/>
  <c r="L209" i="21"/>
  <c r="M209" i="21" s="1"/>
  <c r="Z217" i="21"/>
  <c r="AA217" i="21"/>
  <c r="Q237" i="21"/>
  <c r="P237" i="21"/>
  <c r="W258" i="21"/>
  <c r="X258" i="21" s="1"/>
  <c r="P282" i="21"/>
  <c r="Q282" i="21"/>
  <c r="Q293" i="21"/>
  <c r="P293" i="21"/>
  <c r="Q294" i="21"/>
  <c r="P294" i="21"/>
  <c r="Q365" i="21"/>
  <c r="P365" i="21"/>
  <c r="AA244" i="21"/>
  <c r="Z244" i="21"/>
  <c r="Q297" i="21"/>
  <c r="P297" i="21"/>
  <c r="AB342" i="21"/>
  <c r="X342" i="21"/>
  <c r="P345" i="21"/>
  <c r="Q345" i="21"/>
  <c r="Q373" i="21"/>
  <c r="P373" i="21"/>
  <c r="Q120" i="21"/>
  <c r="P120" i="21"/>
  <c r="Z208" i="21"/>
  <c r="L10" i="21"/>
  <c r="M10" i="21" s="1"/>
  <c r="L40" i="21"/>
  <c r="M40" i="21" s="1"/>
  <c r="P46" i="21"/>
  <c r="Z113" i="21"/>
  <c r="Z146" i="21"/>
  <c r="Q306" i="21"/>
  <c r="AA334" i="21"/>
  <c r="Z334" i="21"/>
  <c r="P336" i="21"/>
  <c r="Q349" i="21"/>
  <c r="Z352" i="21"/>
  <c r="P367" i="21"/>
  <c r="P107" i="21"/>
  <c r="R120" i="21"/>
  <c r="AA135" i="21"/>
  <c r="Z135" i="21"/>
  <c r="P152" i="21"/>
  <c r="P169" i="21"/>
  <c r="Q172" i="21"/>
  <c r="AA185" i="21"/>
  <c r="W191" i="21"/>
  <c r="X191" i="21" s="1"/>
  <c r="P224" i="21"/>
  <c r="L225" i="21"/>
  <c r="M225" i="21" s="1"/>
  <c r="AA226" i="21"/>
  <c r="P257" i="21"/>
  <c r="W262" i="21"/>
  <c r="X262" i="21" s="1"/>
  <c r="AA323" i="21"/>
  <c r="Z323" i="21"/>
  <c r="Q362" i="21"/>
  <c r="P362" i="21"/>
  <c r="Q211" i="21"/>
  <c r="P211" i="21"/>
  <c r="P272" i="21"/>
  <c r="Q272" i="21"/>
  <c r="AA295" i="21"/>
  <c r="Z295" i="21"/>
  <c r="AA322" i="21"/>
  <c r="Z322" i="21"/>
  <c r="Q355" i="21"/>
  <c r="P355" i="21"/>
  <c r="AA127" i="21"/>
  <c r="Z127" i="21"/>
  <c r="P148" i="21"/>
  <c r="Q151" i="21"/>
  <c r="AA189" i="21"/>
  <c r="Z245" i="21"/>
  <c r="AA245" i="21"/>
  <c r="P247" i="21"/>
  <c r="P253" i="21"/>
  <c r="Q253" i="21"/>
  <c r="Z270" i="21"/>
  <c r="AA270" i="21"/>
  <c r="Q278" i="21"/>
  <c r="Z335" i="21"/>
  <c r="AA335" i="21"/>
  <c r="P337" i="21"/>
  <c r="Q337" i="21"/>
  <c r="L24" i="21"/>
  <c r="M24" i="21" s="1"/>
  <c r="P50" i="21"/>
  <c r="L75" i="21"/>
  <c r="M75" i="21" s="1"/>
  <c r="L79" i="21"/>
  <c r="M79" i="21" s="1"/>
  <c r="P121" i="21"/>
  <c r="AA143" i="21"/>
  <c r="Z143" i="21"/>
  <c r="Z157" i="21"/>
  <c r="P187" i="21"/>
  <c r="Z190" i="21"/>
  <c r="Z218" i="21"/>
  <c r="AA218" i="21"/>
  <c r="AA222" i="21"/>
  <c r="L232" i="21"/>
  <c r="M232" i="21" s="1"/>
  <c r="AA255" i="21"/>
  <c r="Q259" i="21"/>
  <c r="P259" i="21"/>
  <c r="L260" i="21"/>
  <c r="M260" i="21" s="1"/>
  <c r="P305" i="21"/>
  <c r="Q326" i="21"/>
  <c r="P326" i="21"/>
  <c r="Z343" i="21"/>
  <c r="Z348" i="21"/>
  <c r="AA360" i="21"/>
  <c r="Z360" i="21"/>
  <c r="Z366" i="21"/>
  <c r="AA366" i="21"/>
  <c r="AA149" i="21"/>
  <c r="Z149" i="21"/>
  <c r="Z300" i="21"/>
  <c r="AA300" i="21"/>
  <c r="Q199" i="21"/>
  <c r="P199" i="21"/>
  <c r="X268" i="21"/>
  <c r="AB268" i="21"/>
  <c r="Q312" i="21"/>
  <c r="P312" i="21"/>
  <c r="L26" i="21"/>
  <c r="M26" i="21" s="1"/>
  <c r="AA109" i="21"/>
  <c r="Q375" i="21"/>
  <c r="P375" i="21"/>
  <c r="AA151" i="21"/>
  <c r="Z151" i="21"/>
  <c r="Q181" i="21"/>
  <c r="P181" i="21"/>
  <c r="AA234" i="21"/>
  <c r="L275" i="21"/>
  <c r="M275" i="21" s="1"/>
  <c r="AA277" i="21"/>
  <c r="Z277" i="21"/>
  <c r="W278" i="21"/>
  <c r="X278" i="21" s="1"/>
  <c r="Q305" i="21"/>
  <c r="Q332" i="21"/>
  <c r="P332" i="21"/>
  <c r="Z354" i="21"/>
  <c r="AA354" i="21"/>
  <c r="Z365" i="21"/>
  <c r="AA365" i="21"/>
  <c r="Q368" i="21"/>
  <c r="Q374" i="21"/>
  <c r="L58" i="21"/>
  <c r="M58" i="21" s="1"/>
  <c r="L201" i="21"/>
  <c r="M201" i="21" s="1"/>
  <c r="Q223" i="21"/>
  <c r="P223" i="21"/>
  <c r="Z225" i="21"/>
  <c r="AA225" i="21"/>
  <c r="W257" i="21"/>
  <c r="X257" i="21" s="1"/>
  <c r="L273" i="21"/>
  <c r="M273" i="21" s="1"/>
  <c r="R342" i="21"/>
  <c r="M342" i="21"/>
  <c r="W211" i="21"/>
  <c r="X211" i="21" s="1"/>
  <c r="W236" i="21"/>
  <c r="X236" i="21" s="1"/>
  <c r="W246" i="21"/>
  <c r="X246" i="21" s="1"/>
  <c r="W250" i="21"/>
  <c r="X250" i="21" s="1"/>
  <c r="L274" i="21"/>
  <c r="M274" i="21" s="1"/>
  <c r="AA319" i="21"/>
  <c r="Z319" i="21"/>
  <c r="AA339" i="21"/>
  <c r="Z339" i="21"/>
  <c r="Z371" i="21"/>
  <c r="X83" i="21"/>
  <c r="L161" i="21"/>
  <c r="M161" i="21" s="1"/>
  <c r="R194" i="21"/>
  <c r="Q217" i="21"/>
  <c r="P217" i="21"/>
  <c r="Q256" i="21"/>
  <c r="P256" i="21"/>
  <c r="W259" i="21"/>
  <c r="X259" i="21" s="1"/>
  <c r="W309" i="21"/>
  <c r="X309" i="21" s="1"/>
  <c r="Q327" i="21"/>
  <c r="P327" i="21"/>
  <c r="L167" i="21"/>
  <c r="M167" i="21" s="1"/>
  <c r="L190" i="21"/>
  <c r="M190" i="21" s="1"/>
  <c r="X305" i="21"/>
  <c r="L325" i="21"/>
  <c r="M325" i="21" s="1"/>
  <c r="L358" i="21"/>
  <c r="M358" i="21" s="1"/>
  <c r="L363" i="21"/>
  <c r="M363" i="21" s="1"/>
  <c r="L165" i="21"/>
  <c r="M165" i="21" s="1"/>
  <c r="W252" i="21"/>
  <c r="X252" i="21" s="1"/>
  <c r="AA264" i="21"/>
  <c r="Z264" i="21"/>
  <c r="L269" i="21"/>
  <c r="M269" i="21" s="1"/>
  <c r="Z287" i="21"/>
  <c r="N305" i="21"/>
  <c r="Y305" i="21"/>
  <c r="Z350" i="21"/>
  <c r="L359" i="21"/>
  <c r="M359" i="21" s="1"/>
  <c r="Z373" i="21"/>
  <c r="L207" i="21"/>
  <c r="M207" i="21" s="1"/>
  <c r="L205" i="21"/>
  <c r="M205" i="21" s="1"/>
  <c r="L313" i="21"/>
  <c r="M313" i="21" s="1"/>
  <c r="W238" i="21"/>
  <c r="X238" i="21" s="1"/>
  <c r="L289" i="21"/>
  <c r="M289" i="21" s="1"/>
  <c r="L302" i="21"/>
  <c r="M302" i="21" s="1"/>
  <c r="L353" i="21"/>
  <c r="M353" i="21" s="1"/>
  <c r="L366" i="21"/>
  <c r="M366" i="21" s="1"/>
  <c r="AA367" i="21"/>
  <c r="Z367" i="21"/>
  <c r="W254" i="21"/>
  <c r="X254" i="21" s="1"/>
  <c r="L280" i="21"/>
  <c r="M280" i="21" s="1"/>
  <c r="W306" i="21"/>
  <c r="X306" i="21" s="1"/>
  <c r="L356" i="21"/>
  <c r="M356" i="21" s="1"/>
  <c r="W374" i="21"/>
  <c r="X374" i="21" s="1"/>
  <c r="L203" i="21"/>
  <c r="M203" i="21" s="1"/>
  <c r="W240" i="21"/>
  <c r="X240" i="21" s="1"/>
  <c r="W299" i="21"/>
  <c r="X299" i="21" s="1"/>
  <c r="W314" i="21"/>
  <c r="X314" i="21" s="1"/>
  <c r="L354" i="21"/>
  <c r="M354" i="21" s="1"/>
  <c r="L357" i="21"/>
  <c r="M357" i="21" s="1"/>
  <c r="L348" i="21"/>
  <c r="M348" i="21" s="1"/>
  <c r="L364" i="21"/>
  <c r="M364" i="21" s="1"/>
  <c r="L344" i="21"/>
  <c r="M344" i="21" s="1"/>
  <c r="L360" i="21"/>
  <c r="M360" i="21" s="1"/>
  <c r="L376" i="21"/>
  <c r="M376" i="21" s="1"/>
  <c r="AE5" i="20" a="1"/>
  <c r="AE5" i="20" s="1"/>
  <c r="Q29" i="20"/>
  <c r="P29" i="20"/>
  <c r="Q71" i="20"/>
  <c r="P71" i="20"/>
  <c r="Z112" i="20"/>
  <c r="AA112" i="20"/>
  <c r="Q235" i="20"/>
  <c r="P235" i="20"/>
  <c r="Q257" i="20"/>
  <c r="P257" i="20"/>
  <c r="AA66" i="20"/>
  <c r="Z66" i="20"/>
  <c r="Q121" i="20"/>
  <c r="P121" i="20"/>
  <c r="Q133" i="20"/>
  <c r="P133" i="20"/>
  <c r="AA140" i="20"/>
  <c r="Z140" i="20"/>
  <c r="AA142" i="20"/>
  <c r="Z142" i="20"/>
  <c r="Z190" i="20"/>
  <c r="AA190" i="20"/>
  <c r="Q206" i="20"/>
  <c r="P206" i="20"/>
  <c r="AA211" i="20"/>
  <c r="Z211" i="20"/>
  <c r="Z290" i="20"/>
  <c r="AA290" i="20"/>
  <c r="Q327" i="20"/>
  <c r="P327" i="20"/>
  <c r="AA367" i="20"/>
  <c r="Z367" i="20"/>
  <c r="AA55" i="20"/>
  <c r="Z55" i="20"/>
  <c r="AA56" i="20"/>
  <c r="Z56" i="20"/>
  <c r="Q134" i="20"/>
  <c r="P134" i="20"/>
  <c r="AA194" i="20"/>
  <c r="Q11" i="20"/>
  <c r="P11" i="20"/>
  <c r="Z24" i="20"/>
  <c r="AA24" i="20"/>
  <c r="AA25" i="20"/>
  <c r="Z25" i="20"/>
  <c r="AA70" i="20"/>
  <c r="Z70" i="20"/>
  <c r="Q76" i="20"/>
  <c r="P76" i="20"/>
  <c r="Q109" i="20"/>
  <c r="P109" i="20"/>
  <c r="Q124" i="20"/>
  <c r="P124" i="20"/>
  <c r="Z214" i="20"/>
  <c r="AA214" i="20"/>
  <c r="Q277" i="20"/>
  <c r="P277" i="20"/>
  <c r="Z292" i="20"/>
  <c r="AA292" i="20"/>
  <c r="Q316" i="20"/>
  <c r="P316" i="20"/>
  <c r="AA336" i="20"/>
  <c r="Z336" i="20"/>
  <c r="Z20" i="20"/>
  <c r="AA20" i="20"/>
  <c r="AA23" i="20"/>
  <c r="Z23" i="20"/>
  <c r="AA71" i="20"/>
  <c r="Z71" i="20"/>
  <c r="AA91" i="20"/>
  <c r="Z91" i="20"/>
  <c r="AA104" i="20"/>
  <c r="Z104" i="20"/>
  <c r="P125" i="20"/>
  <c r="Q125" i="20"/>
  <c r="Q126" i="20"/>
  <c r="P126" i="20"/>
  <c r="Q208" i="20"/>
  <c r="P208" i="20"/>
  <c r="AA92" i="20"/>
  <c r="Z92" i="20"/>
  <c r="Q137" i="20"/>
  <c r="P137" i="20"/>
  <c r="AA158" i="20"/>
  <c r="Z158" i="20"/>
  <c r="Q250" i="20"/>
  <c r="P250" i="20"/>
  <c r="Z257" i="20"/>
  <c r="AA257" i="20"/>
  <c r="Z359" i="20"/>
  <c r="AA359" i="20"/>
  <c r="Q14" i="20"/>
  <c r="P14" i="20"/>
  <c r="AA29" i="20"/>
  <c r="Z29" i="20"/>
  <c r="Z32" i="20"/>
  <c r="AA32" i="20"/>
  <c r="AA33" i="20"/>
  <c r="Z33" i="20"/>
  <c r="Q65" i="20"/>
  <c r="P65" i="20"/>
  <c r="Q128" i="20"/>
  <c r="P128" i="20"/>
  <c r="AA144" i="20"/>
  <c r="Z144" i="20"/>
  <c r="Q149" i="20"/>
  <c r="P149" i="20"/>
  <c r="Q249" i="20"/>
  <c r="P249" i="20"/>
  <c r="Q298" i="20"/>
  <c r="P298" i="20"/>
  <c r="Q38" i="20"/>
  <c r="P38" i="20"/>
  <c r="P87" i="20"/>
  <c r="Q87" i="20"/>
  <c r="P130" i="20"/>
  <c r="Q130" i="20"/>
  <c r="AA134" i="20"/>
  <c r="Z134" i="20"/>
  <c r="Q164" i="20"/>
  <c r="P164" i="20"/>
  <c r="Z203" i="20"/>
  <c r="AA203" i="20"/>
  <c r="P226" i="20"/>
  <c r="Q226" i="20"/>
  <c r="Q239" i="20"/>
  <c r="P239" i="20"/>
  <c r="Q262" i="20"/>
  <c r="P262" i="20"/>
  <c r="AA313" i="20"/>
  <c r="Z313" i="20"/>
  <c r="Q43" i="20"/>
  <c r="P43" i="20"/>
  <c r="AA84" i="20"/>
  <c r="Z84" i="20"/>
  <c r="Q89" i="20"/>
  <c r="P89" i="20"/>
  <c r="Q141" i="20"/>
  <c r="P141" i="20"/>
  <c r="Q169" i="20"/>
  <c r="P169" i="20"/>
  <c r="Q271" i="20"/>
  <c r="P271" i="20"/>
  <c r="Z297" i="20"/>
  <c r="AA297" i="20"/>
  <c r="Q347" i="20"/>
  <c r="P347" i="20"/>
  <c r="Z354" i="20"/>
  <c r="AA354" i="20"/>
  <c r="AA375" i="20"/>
  <c r="Z375" i="20"/>
  <c r="Q19" i="20"/>
  <c r="P19" i="20"/>
  <c r="AA74" i="20"/>
  <c r="Z74" i="20"/>
  <c r="P178" i="20"/>
  <c r="Q178" i="20"/>
  <c r="Q240" i="20"/>
  <c r="P240" i="20"/>
  <c r="AA136" i="20"/>
  <c r="Z136" i="20"/>
  <c r="Z12" i="20"/>
  <c r="AA12" i="20"/>
  <c r="AA63" i="20"/>
  <c r="Z63" i="20"/>
  <c r="P67" i="20"/>
  <c r="Q67" i="20"/>
  <c r="AA95" i="20"/>
  <c r="Z95" i="20"/>
  <c r="Q140" i="20"/>
  <c r="P140" i="20"/>
  <c r="AA207" i="20"/>
  <c r="Z207" i="20"/>
  <c r="AA53" i="20"/>
  <c r="Z53" i="20"/>
  <c r="AA59" i="20"/>
  <c r="Z59" i="20"/>
  <c r="Q97" i="20"/>
  <c r="P97" i="20"/>
  <c r="Z220" i="20"/>
  <c r="AA220" i="20"/>
  <c r="Z14" i="20"/>
  <c r="AA14" i="20"/>
  <c r="Q57" i="20"/>
  <c r="P57" i="20"/>
  <c r="AA78" i="20"/>
  <c r="Z78" i="20"/>
  <c r="AA85" i="20"/>
  <c r="Z85" i="20"/>
  <c r="AA237" i="20"/>
  <c r="Z237" i="20"/>
  <c r="Q272" i="20"/>
  <c r="P272" i="20"/>
  <c r="AA283" i="20"/>
  <c r="Z283" i="20"/>
  <c r="Q21" i="20"/>
  <c r="P21" i="20"/>
  <c r="AA100" i="20"/>
  <c r="Z100" i="20"/>
  <c r="Q105" i="20"/>
  <c r="P105" i="20"/>
  <c r="Z270" i="20"/>
  <c r="AA270" i="20"/>
  <c r="AA17" i="20"/>
  <c r="Z17" i="20"/>
  <c r="P22" i="20"/>
  <c r="Q22" i="20"/>
  <c r="Q26" i="20"/>
  <c r="P26" i="20"/>
  <c r="AA37" i="20"/>
  <c r="Z37" i="20"/>
  <c r="Q54" i="20"/>
  <c r="P54" i="20"/>
  <c r="AA163" i="20"/>
  <c r="Z163" i="20"/>
  <c r="P197" i="20"/>
  <c r="Q197" i="20"/>
  <c r="Q212" i="20"/>
  <c r="P212" i="20"/>
  <c r="Q244" i="20"/>
  <c r="P244" i="20"/>
  <c r="AA320" i="20"/>
  <c r="Z320" i="20"/>
  <c r="Q351" i="20"/>
  <c r="P351" i="20"/>
  <c r="Q34" i="20"/>
  <c r="P34" i="20"/>
  <c r="Q146" i="20"/>
  <c r="P146" i="20"/>
  <c r="P184" i="20"/>
  <c r="Q184" i="20"/>
  <c r="AA51" i="20"/>
  <c r="Z51" i="20"/>
  <c r="AA180" i="20"/>
  <c r="Z180" i="20"/>
  <c r="AA204" i="20"/>
  <c r="Z204" i="20"/>
  <c r="AA314" i="20"/>
  <c r="Z314" i="20"/>
  <c r="Z36" i="20"/>
  <c r="AA36" i="20"/>
  <c r="AA48" i="20"/>
  <c r="Z48" i="20"/>
  <c r="Q58" i="20"/>
  <c r="P58" i="20"/>
  <c r="AA88" i="20"/>
  <c r="Z88" i="20"/>
  <c r="AA128" i="20"/>
  <c r="Z128" i="20"/>
  <c r="Z224" i="20"/>
  <c r="AA224" i="20"/>
  <c r="Q294" i="20"/>
  <c r="P294" i="20"/>
  <c r="Z34" i="20"/>
  <c r="AA34" i="20"/>
  <c r="R46" i="20"/>
  <c r="M46" i="20"/>
  <c r="Q127" i="20"/>
  <c r="P127" i="20"/>
  <c r="Q151" i="20"/>
  <c r="P151" i="20"/>
  <c r="Q152" i="20"/>
  <c r="P152" i="20"/>
  <c r="P182" i="20"/>
  <c r="Q182" i="20"/>
  <c r="Q189" i="20"/>
  <c r="P189" i="20"/>
  <c r="AA212" i="20"/>
  <c r="Z212" i="20"/>
  <c r="Z215" i="20"/>
  <c r="AA215" i="20"/>
  <c r="Q218" i="20"/>
  <c r="P218" i="20"/>
  <c r="Q236" i="20"/>
  <c r="P236" i="20"/>
  <c r="AA245" i="20"/>
  <c r="Z245" i="20"/>
  <c r="AA307" i="20"/>
  <c r="Z307" i="20"/>
  <c r="P311" i="20"/>
  <c r="Q311" i="20"/>
  <c r="AA318" i="20"/>
  <c r="Z318" i="20"/>
  <c r="AA15" i="20"/>
  <c r="Z15" i="20"/>
  <c r="Z28" i="20"/>
  <c r="AA28" i="20"/>
  <c r="Q31" i="20"/>
  <c r="P31" i="20"/>
  <c r="AA58" i="20"/>
  <c r="Z58" i="20"/>
  <c r="AA64" i="20"/>
  <c r="Z64" i="20"/>
  <c r="AA86" i="20"/>
  <c r="Z86" i="20"/>
  <c r="AA109" i="20"/>
  <c r="Z109" i="20"/>
  <c r="P120" i="20"/>
  <c r="Q162" i="20"/>
  <c r="P162" i="20"/>
  <c r="AA255" i="20"/>
  <c r="Z255" i="20"/>
  <c r="AA265" i="20"/>
  <c r="Z265" i="20"/>
  <c r="P310" i="20"/>
  <c r="Q329" i="20"/>
  <c r="P329" i="20"/>
  <c r="P363" i="20"/>
  <c r="Z41" i="20"/>
  <c r="Q106" i="20"/>
  <c r="P106" i="20"/>
  <c r="Z117" i="20"/>
  <c r="Q161" i="20"/>
  <c r="P161" i="20"/>
  <c r="Q228" i="20"/>
  <c r="P228" i="20"/>
  <c r="Z233" i="20"/>
  <c r="Q258" i="20"/>
  <c r="P258" i="20"/>
  <c r="Q259" i="20"/>
  <c r="P259" i="20"/>
  <c r="AA308" i="20"/>
  <c r="Z308" i="20"/>
  <c r="AA21" i="20"/>
  <c r="Z21" i="20"/>
  <c r="Z42" i="20"/>
  <c r="AA42" i="20"/>
  <c r="Z68" i="20"/>
  <c r="Q72" i="20"/>
  <c r="P72" i="20"/>
  <c r="Z103" i="20"/>
  <c r="Z110" i="20"/>
  <c r="AA110" i="20"/>
  <c r="Q122" i="20"/>
  <c r="P122" i="20"/>
  <c r="Q135" i="20"/>
  <c r="P135" i="20"/>
  <c r="Z186" i="20"/>
  <c r="AA200" i="20"/>
  <c r="Z200" i="20"/>
  <c r="X268" i="20"/>
  <c r="AB268" i="20"/>
  <c r="Z275" i="20"/>
  <c r="Q292" i="20"/>
  <c r="P292" i="20"/>
  <c r="Q299" i="20"/>
  <c r="P299" i="20"/>
  <c r="Q330" i="20"/>
  <c r="P330" i="20"/>
  <c r="P338" i="20"/>
  <c r="R342" i="20"/>
  <c r="M342" i="20"/>
  <c r="AA371" i="20"/>
  <c r="Z371" i="20"/>
  <c r="Z372" i="20"/>
  <c r="AA372" i="20"/>
  <c r="P18" i="20"/>
  <c r="N46" i="20"/>
  <c r="Y46" i="20"/>
  <c r="X46" i="20"/>
  <c r="AB46" i="20"/>
  <c r="Z47" i="20"/>
  <c r="P56" i="20"/>
  <c r="P60" i="20"/>
  <c r="AA69" i="20"/>
  <c r="P73" i="20"/>
  <c r="Q73" i="20"/>
  <c r="Q94" i="20"/>
  <c r="P94" i="20"/>
  <c r="Z132" i="20"/>
  <c r="AA132" i="20"/>
  <c r="Q139" i="20"/>
  <c r="Z166" i="20"/>
  <c r="AA166" i="20"/>
  <c r="P168" i="20"/>
  <c r="AA174" i="20"/>
  <c r="Z174" i="20"/>
  <c r="Q183" i="20"/>
  <c r="Q251" i="20"/>
  <c r="P251" i="20"/>
  <c r="Q260" i="20"/>
  <c r="P260" i="20"/>
  <c r="AA296" i="20"/>
  <c r="Q301" i="20"/>
  <c r="P301" i="20"/>
  <c r="P302" i="20"/>
  <c r="Q302" i="20"/>
  <c r="AA309" i="20"/>
  <c r="Z309" i="20"/>
  <c r="AA337" i="20"/>
  <c r="Z337" i="20"/>
  <c r="Z362" i="20"/>
  <c r="AA362" i="20"/>
  <c r="M9" i="20"/>
  <c r="R9" i="20"/>
  <c r="P10" i="20"/>
  <c r="Q12" i="20"/>
  <c r="P12" i="20"/>
  <c r="P61" i="20"/>
  <c r="P74" i="20"/>
  <c r="Q74" i="20"/>
  <c r="AA97" i="20"/>
  <c r="Z97" i="20"/>
  <c r="AA98" i="20"/>
  <c r="Z98" i="20"/>
  <c r="AA182" i="20"/>
  <c r="Z182" i="20"/>
  <c r="AA202" i="20"/>
  <c r="Z202" i="20"/>
  <c r="Q253" i="20"/>
  <c r="P253" i="20"/>
  <c r="Z269" i="20"/>
  <c r="Q273" i="20"/>
  <c r="P273" i="20"/>
  <c r="Q282" i="20"/>
  <c r="P282" i="20"/>
  <c r="Z288" i="20"/>
  <c r="AA288" i="20"/>
  <c r="Q306" i="20"/>
  <c r="P306" i="20"/>
  <c r="Q39" i="20"/>
  <c r="P39" i="20"/>
  <c r="P49" i="20"/>
  <c r="P50" i="20"/>
  <c r="Q50" i="20"/>
  <c r="Z77" i="20"/>
  <c r="Z87" i="20"/>
  <c r="AA111" i="20"/>
  <c r="Z111" i="20"/>
  <c r="Q116" i="20"/>
  <c r="P116" i="20"/>
  <c r="X120" i="20"/>
  <c r="AA126" i="20"/>
  <c r="Q142" i="20"/>
  <c r="P142" i="20"/>
  <c r="AA150" i="20"/>
  <c r="Z181" i="20"/>
  <c r="P211" i="20"/>
  <c r="Q211" i="20"/>
  <c r="AA217" i="20"/>
  <c r="AA218" i="20"/>
  <c r="Z218" i="20"/>
  <c r="Q222" i="20"/>
  <c r="P222" i="20"/>
  <c r="Z248" i="20"/>
  <c r="AA248" i="20"/>
  <c r="Q252" i="20"/>
  <c r="P252" i="20"/>
  <c r="Q281" i="20"/>
  <c r="P281" i="20"/>
  <c r="Q293" i="20"/>
  <c r="P293" i="20"/>
  <c r="Q317" i="20"/>
  <c r="P317" i="20"/>
  <c r="AA355" i="20"/>
  <c r="Z355" i="20"/>
  <c r="Q367" i="20"/>
  <c r="P367" i="20"/>
  <c r="AA31" i="20"/>
  <c r="Z31" i="20"/>
  <c r="P51" i="20"/>
  <c r="Q51" i="20"/>
  <c r="R83" i="20"/>
  <c r="M83" i="20"/>
  <c r="Q90" i="20"/>
  <c r="P90" i="20"/>
  <c r="AA99" i="20"/>
  <c r="Z99" i="20"/>
  <c r="Q117" i="20"/>
  <c r="P117" i="20"/>
  <c r="Q123" i="20"/>
  <c r="P123" i="20"/>
  <c r="P129" i="20"/>
  <c r="Z138" i="20"/>
  <c r="Z151" i="20"/>
  <c r="AA151" i="20"/>
  <c r="P153" i="20"/>
  <c r="Q154" i="20"/>
  <c r="P154" i="20"/>
  <c r="Q170" i="20"/>
  <c r="P170" i="20"/>
  <c r="P191" i="20"/>
  <c r="M194" i="20"/>
  <c r="R194" i="20"/>
  <c r="P205" i="20"/>
  <c r="AA277" i="20"/>
  <c r="Z277" i="20"/>
  <c r="AA289" i="20"/>
  <c r="Q295" i="20"/>
  <c r="P295" i="20"/>
  <c r="Z329" i="20"/>
  <c r="AA329" i="20"/>
  <c r="Q333" i="20"/>
  <c r="P333" i="20"/>
  <c r="Q353" i="20"/>
  <c r="P353" i="20"/>
  <c r="Q359" i="20"/>
  <c r="P359" i="20"/>
  <c r="Q27" i="20"/>
  <c r="P27" i="20"/>
  <c r="AA72" i="20"/>
  <c r="Z72" i="20"/>
  <c r="Q80" i="20"/>
  <c r="P115" i="20"/>
  <c r="Z167" i="20"/>
  <c r="AA168" i="20"/>
  <c r="Z168" i="20"/>
  <c r="Q334" i="20"/>
  <c r="P334" i="20"/>
  <c r="Z349" i="20"/>
  <c r="Q40" i="20"/>
  <c r="P40" i="20"/>
  <c r="Q47" i="20"/>
  <c r="P47" i="20"/>
  <c r="Q85" i="20"/>
  <c r="P85" i="20"/>
  <c r="Z152" i="20"/>
  <c r="Q158" i="20"/>
  <c r="P158" i="20"/>
  <c r="Q173" i="20"/>
  <c r="P173" i="20"/>
  <c r="P346" i="20"/>
  <c r="Q346" i="20"/>
  <c r="P68" i="20"/>
  <c r="Q68" i="20"/>
  <c r="AA195" i="20"/>
  <c r="Z195" i="20"/>
  <c r="P199" i="20"/>
  <c r="Q199" i="20"/>
  <c r="Z282" i="20"/>
  <c r="AA282" i="20"/>
  <c r="P286" i="20"/>
  <c r="Q286" i="20"/>
  <c r="AA293" i="20"/>
  <c r="Z293" i="20"/>
  <c r="AA332" i="20"/>
  <c r="Z332" i="20"/>
  <c r="AA343" i="20"/>
  <c r="Z343" i="20"/>
  <c r="AA357" i="20"/>
  <c r="Z357" i="20"/>
  <c r="Z365" i="20"/>
  <c r="AA365" i="20"/>
  <c r="Q371" i="20"/>
  <c r="P371" i="20"/>
  <c r="Z38" i="20"/>
  <c r="AA38" i="20"/>
  <c r="AA39" i="20"/>
  <c r="Z39" i="20"/>
  <c r="P52" i="20"/>
  <c r="Z135" i="20"/>
  <c r="W147" i="20"/>
  <c r="X147" i="20" s="1"/>
  <c r="Q148" i="20"/>
  <c r="AA153" i="20"/>
  <c r="Z153" i="20"/>
  <c r="P165" i="20"/>
  <c r="Q165" i="20"/>
  <c r="P198" i="20"/>
  <c r="AA209" i="20"/>
  <c r="Q216" i="20"/>
  <c r="P216" i="20"/>
  <c r="Z243" i="20"/>
  <c r="AA244" i="20"/>
  <c r="Z244" i="20"/>
  <c r="Q284" i="20"/>
  <c r="Z323" i="20"/>
  <c r="P325" i="20"/>
  <c r="AA331" i="20"/>
  <c r="Z331" i="20"/>
  <c r="AA333" i="20"/>
  <c r="Z333" i="20"/>
  <c r="Q372" i="20"/>
  <c r="P372" i="20"/>
  <c r="Q53" i="20"/>
  <c r="P53" i="20"/>
  <c r="Q63" i="20"/>
  <c r="Z162" i="20"/>
  <c r="AA169" i="20"/>
  <c r="Z169" i="20"/>
  <c r="AA176" i="20"/>
  <c r="Q285" i="20"/>
  <c r="P285" i="20"/>
  <c r="AA315" i="20"/>
  <c r="Z315" i="20"/>
  <c r="AA350" i="20"/>
  <c r="P69" i="20"/>
  <c r="Q69" i="20"/>
  <c r="P180" i="20"/>
  <c r="Q180" i="20"/>
  <c r="AA11" i="20"/>
  <c r="Q17" i="20"/>
  <c r="P17" i="20"/>
  <c r="Q35" i="20"/>
  <c r="P35" i="20"/>
  <c r="Z40" i="20"/>
  <c r="AA40" i="20"/>
  <c r="Q55" i="20"/>
  <c r="P55" i="20"/>
  <c r="Z83" i="20"/>
  <c r="AA101" i="20"/>
  <c r="Z101" i="20"/>
  <c r="Z107" i="20"/>
  <c r="Z108" i="20"/>
  <c r="AA108" i="20"/>
  <c r="AA122" i="20"/>
  <c r="L145" i="20"/>
  <c r="M145" i="20" s="1"/>
  <c r="Q247" i="20"/>
  <c r="P247" i="20"/>
  <c r="Q309" i="20"/>
  <c r="P309" i="20"/>
  <c r="L321" i="20"/>
  <c r="M321" i="20" s="1"/>
  <c r="AA334" i="20"/>
  <c r="Z334" i="20"/>
  <c r="Q348" i="20"/>
  <c r="P348" i="20"/>
  <c r="AA60" i="20"/>
  <c r="Z60" i="20"/>
  <c r="AA73" i="20"/>
  <c r="Z73" i="20"/>
  <c r="AA79" i="20"/>
  <c r="Z79" i="20"/>
  <c r="P103" i="20"/>
  <c r="Q103" i="20"/>
  <c r="Z219" i="20"/>
  <c r="AA259" i="20"/>
  <c r="Z259" i="20"/>
  <c r="AA49" i="20"/>
  <c r="Z49" i="20"/>
  <c r="Z194" i="20"/>
  <c r="Z280" i="20"/>
  <c r="AA280" i="20"/>
  <c r="Z376" i="20"/>
  <c r="AA376" i="20"/>
  <c r="Q13" i="20"/>
  <c r="P13" i="20"/>
  <c r="W13" i="20"/>
  <c r="X13" i="20" s="1"/>
  <c r="Z26" i="20"/>
  <c r="AA26" i="20"/>
  <c r="Q28" i="20"/>
  <c r="Z62" i="20"/>
  <c r="Q70" i="20"/>
  <c r="P70" i="20"/>
  <c r="Q111" i="20"/>
  <c r="P111" i="20"/>
  <c r="L167" i="20"/>
  <c r="M167" i="20" s="1"/>
  <c r="Q175" i="20"/>
  <c r="P175" i="20"/>
  <c r="P188" i="20"/>
  <c r="Q188" i="20"/>
  <c r="Q241" i="20"/>
  <c r="P241" i="20"/>
  <c r="AA273" i="20"/>
  <c r="Q288" i="20"/>
  <c r="P288" i="20"/>
  <c r="P308" i="20"/>
  <c r="AA324" i="20"/>
  <c r="Z324" i="20"/>
  <c r="AA335" i="20"/>
  <c r="Z335" i="20"/>
  <c r="Z368" i="20"/>
  <c r="AA368" i="20"/>
  <c r="AA30" i="20"/>
  <c r="Q41" i="20"/>
  <c r="P41" i="20"/>
  <c r="Z106" i="20"/>
  <c r="AA106" i="20"/>
  <c r="Q143" i="20"/>
  <c r="P143" i="20"/>
  <c r="Z249" i="20"/>
  <c r="AA249" i="20"/>
  <c r="AA278" i="20"/>
  <c r="Z328" i="20"/>
  <c r="Z18" i="20"/>
  <c r="AA18" i="20"/>
  <c r="AA113" i="20"/>
  <c r="Z113" i="20"/>
  <c r="AA177" i="20"/>
  <c r="Z177" i="20"/>
  <c r="Q264" i="20"/>
  <c r="P264" i="20"/>
  <c r="AA330" i="20"/>
  <c r="Z330" i="20"/>
  <c r="Q16" i="20"/>
  <c r="P16" i="20"/>
  <c r="Q77" i="20"/>
  <c r="P77" i="20"/>
  <c r="Z114" i="20"/>
  <c r="AA114" i="20"/>
  <c r="Q23" i="20"/>
  <c r="P23" i="20"/>
  <c r="W75" i="20"/>
  <c r="X75" i="20" s="1"/>
  <c r="L93" i="20"/>
  <c r="M93" i="20" s="1"/>
  <c r="Q99" i="20"/>
  <c r="P99" i="20"/>
  <c r="W148" i="20"/>
  <c r="X148" i="20" s="1"/>
  <c r="Z172" i="20"/>
  <c r="AA172" i="20"/>
  <c r="P176" i="20"/>
  <c r="Q176" i="20"/>
  <c r="AA185" i="20"/>
  <c r="AA197" i="20"/>
  <c r="Z197" i="20"/>
  <c r="AA213" i="20"/>
  <c r="Z213" i="20"/>
  <c r="AB231" i="20"/>
  <c r="X231" i="20"/>
  <c r="Z274" i="20"/>
  <c r="AA274" i="20"/>
  <c r="Z306" i="20"/>
  <c r="AA325" i="20"/>
  <c r="Z325" i="20"/>
  <c r="W346" i="20"/>
  <c r="X346" i="20" s="1"/>
  <c r="Z360" i="20"/>
  <c r="AA360" i="20"/>
  <c r="AA125" i="20"/>
  <c r="Z125" i="20"/>
  <c r="AA234" i="20"/>
  <c r="Z234" i="20"/>
  <c r="AA261" i="20"/>
  <c r="Z261" i="20"/>
  <c r="Q265" i="20"/>
  <c r="P265" i="20"/>
  <c r="AA271" i="20"/>
  <c r="Z271" i="20"/>
  <c r="Q287" i="20"/>
  <c r="P287" i="20"/>
  <c r="Q373" i="20"/>
  <c r="P373" i="20"/>
  <c r="AA67" i="20"/>
  <c r="Z67" i="20"/>
  <c r="AA105" i="20"/>
  <c r="Z105" i="20"/>
  <c r="Q179" i="20"/>
  <c r="P179" i="20"/>
  <c r="AA187" i="20"/>
  <c r="Z187" i="20"/>
  <c r="AA216" i="20"/>
  <c r="Z216" i="20"/>
  <c r="AA299" i="20"/>
  <c r="Z299" i="20"/>
  <c r="X9" i="20"/>
  <c r="W129" i="20"/>
  <c r="X129" i="20" s="1"/>
  <c r="AA133" i="20"/>
  <c r="Z133" i="20"/>
  <c r="Z149" i="20"/>
  <c r="Z159" i="20"/>
  <c r="Q289" i="20"/>
  <c r="P289" i="20"/>
  <c r="W301" i="20"/>
  <c r="X301" i="20" s="1"/>
  <c r="M305" i="20"/>
  <c r="R305" i="20"/>
  <c r="AA363" i="20"/>
  <c r="Z363" i="20"/>
  <c r="Z369" i="20"/>
  <c r="W370" i="20"/>
  <c r="X370" i="20" s="1"/>
  <c r="Q374" i="20"/>
  <c r="P374" i="20"/>
  <c r="Q343" i="20"/>
  <c r="P343" i="20"/>
  <c r="Q32" i="20"/>
  <c r="P32" i="20"/>
  <c r="P202" i="20"/>
  <c r="Q202" i="20"/>
  <c r="Q219" i="20"/>
  <c r="P219" i="20"/>
  <c r="Z225" i="20"/>
  <c r="Q269" i="20"/>
  <c r="P269" i="20"/>
  <c r="Q275" i="20"/>
  <c r="P275" i="20"/>
  <c r="Q280" i="20"/>
  <c r="P280" i="20"/>
  <c r="AA310" i="20"/>
  <c r="Z310" i="20"/>
  <c r="AA327" i="20"/>
  <c r="P335" i="20"/>
  <c r="Q335" i="20"/>
  <c r="AA338" i="20"/>
  <c r="Z338" i="20"/>
  <c r="AA339" i="20"/>
  <c r="Z339" i="20"/>
  <c r="AA10" i="20"/>
  <c r="Z43" i="20"/>
  <c r="AA43" i="20"/>
  <c r="AA57" i="20"/>
  <c r="P62" i="20"/>
  <c r="AA76" i="20"/>
  <c r="Z76" i="20"/>
  <c r="Q88" i="20"/>
  <c r="P88" i="20"/>
  <c r="Z89" i="20"/>
  <c r="AA89" i="20"/>
  <c r="Q91" i="20"/>
  <c r="Q104" i="20"/>
  <c r="P104" i="20"/>
  <c r="AA115" i="20"/>
  <c r="Z115" i="20"/>
  <c r="AA141" i="20"/>
  <c r="Z141" i="20"/>
  <c r="P157" i="20"/>
  <c r="AA160" i="20"/>
  <c r="Z160" i="20"/>
  <c r="P185" i="20"/>
  <c r="Z189" i="20"/>
  <c r="L196" i="20"/>
  <c r="M196" i="20" s="1"/>
  <c r="Z198" i="20"/>
  <c r="Z221" i="20"/>
  <c r="AA227" i="20"/>
  <c r="Z227" i="20"/>
  <c r="Z235" i="20"/>
  <c r="AA235" i="20"/>
  <c r="AA272" i="20"/>
  <c r="AA322" i="20"/>
  <c r="Z322" i="20"/>
  <c r="Q345" i="20"/>
  <c r="P345" i="20"/>
  <c r="Q361" i="20"/>
  <c r="P361" i="20"/>
  <c r="L33" i="20"/>
  <c r="M33" i="20" s="1"/>
  <c r="P36" i="20"/>
  <c r="W54" i="20"/>
  <c r="X54" i="20" s="1"/>
  <c r="P78" i="20"/>
  <c r="Z94" i="20"/>
  <c r="P166" i="20"/>
  <c r="Z170" i="20"/>
  <c r="W171" i="20"/>
  <c r="X171" i="20" s="1"/>
  <c r="P172" i="20"/>
  <c r="Z226" i="20"/>
  <c r="AA226" i="20"/>
  <c r="W242" i="20"/>
  <c r="X242" i="20" s="1"/>
  <c r="AA256" i="20"/>
  <c r="W287" i="20"/>
  <c r="X287" i="20" s="1"/>
  <c r="P312" i="20"/>
  <c r="Q336" i="20"/>
  <c r="P336" i="20"/>
  <c r="Z353" i="20"/>
  <c r="Q20" i="20"/>
  <c r="P20" i="20"/>
  <c r="Q131" i="20"/>
  <c r="P131" i="20"/>
  <c r="AA22" i="20"/>
  <c r="P24" i="20"/>
  <c r="L25" i="20"/>
  <c r="M25" i="20" s="1"/>
  <c r="L37" i="20"/>
  <c r="M37" i="20" s="1"/>
  <c r="Z50" i="20"/>
  <c r="L79" i="20"/>
  <c r="M79" i="20" s="1"/>
  <c r="Z80" i="20"/>
  <c r="L101" i="20"/>
  <c r="M101" i="20" s="1"/>
  <c r="Q112" i="20"/>
  <c r="R157" i="20"/>
  <c r="AA184" i="20"/>
  <c r="Z184" i="20"/>
  <c r="AA199" i="20"/>
  <c r="Z199" i="20"/>
  <c r="W252" i="20"/>
  <c r="X252" i="20" s="1"/>
  <c r="AA263" i="20"/>
  <c r="Z263" i="20"/>
  <c r="AA264" i="20"/>
  <c r="Z264" i="20"/>
  <c r="AA286" i="20"/>
  <c r="Q297" i="20"/>
  <c r="P297" i="20"/>
  <c r="AA311" i="20"/>
  <c r="Z311" i="20"/>
  <c r="Q313" i="20"/>
  <c r="P313" i="20"/>
  <c r="P319" i="20"/>
  <c r="Q320" i="20"/>
  <c r="P320" i="20"/>
  <c r="L75" i="20"/>
  <c r="M75" i="20" s="1"/>
  <c r="L210" i="20"/>
  <c r="M210" i="20" s="1"/>
  <c r="Q220" i="20"/>
  <c r="P220" i="20"/>
  <c r="Q224" i="20"/>
  <c r="P224" i="20"/>
  <c r="Q349" i="20"/>
  <c r="P349" i="20"/>
  <c r="Q375" i="20"/>
  <c r="P375" i="20"/>
  <c r="L30" i="20"/>
  <c r="M30" i="20" s="1"/>
  <c r="L42" i="20"/>
  <c r="M42" i="20" s="1"/>
  <c r="L98" i="20"/>
  <c r="M98" i="20" s="1"/>
  <c r="L107" i="20"/>
  <c r="M107" i="20" s="1"/>
  <c r="W127" i="20"/>
  <c r="X127" i="20" s="1"/>
  <c r="N194" i="20"/>
  <c r="Y194" i="20"/>
  <c r="W196" i="20"/>
  <c r="X196" i="20" s="1"/>
  <c r="L242" i="20"/>
  <c r="M242" i="20" s="1"/>
  <c r="Q291" i="20"/>
  <c r="P291" i="20"/>
  <c r="Z294" i="20"/>
  <c r="AA294" i="20"/>
  <c r="Q315" i="20"/>
  <c r="P315" i="20"/>
  <c r="P318" i="20"/>
  <c r="Z366" i="20"/>
  <c r="AA366" i="20"/>
  <c r="L15" i="20"/>
  <c r="M15" i="20" s="1"/>
  <c r="L114" i="20"/>
  <c r="M114" i="20" s="1"/>
  <c r="AA161" i="20"/>
  <c r="Z161" i="20"/>
  <c r="AA205" i="20"/>
  <c r="Z205" i="20"/>
  <c r="P323" i="20"/>
  <c r="AA326" i="20"/>
  <c r="Z326" i="20"/>
  <c r="Q332" i="20"/>
  <c r="P332" i="20"/>
  <c r="AA16" i="20"/>
  <c r="W52" i="20"/>
  <c r="X52" i="20" s="1"/>
  <c r="L92" i="20"/>
  <c r="M92" i="20" s="1"/>
  <c r="AA96" i="20"/>
  <c r="W165" i="20"/>
  <c r="X165" i="20" s="1"/>
  <c r="AA188" i="20"/>
  <c r="Z188" i="20"/>
  <c r="W201" i="20"/>
  <c r="X201" i="20" s="1"/>
  <c r="Q233" i="20"/>
  <c r="P233" i="20"/>
  <c r="W240" i="20"/>
  <c r="X240" i="20" s="1"/>
  <c r="Z253" i="20"/>
  <c r="AA253" i="20"/>
  <c r="L279" i="20"/>
  <c r="M279" i="20" s="1"/>
  <c r="W300" i="20"/>
  <c r="X300" i="20" s="1"/>
  <c r="P314" i="20"/>
  <c r="L213" i="20"/>
  <c r="M213" i="20" s="1"/>
  <c r="Q268" i="20"/>
  <c r="P268" i="20"/>
  <c r="L150" i="20"/>
  <c r="M150" i="20" s="1"/>
  <c r="AA351" i="20"/>
  <c r="Z351" i="20"/>
  <c r="L84" i="20"/>
  <c r="M84" i="20" s="1"/>
  <c r="L100" i="20"/>
  <c r="M100" i="20" s="1"/>
  <c r="L200" i="20"/>
  <c r="M200" i="20" s="1"/>
  <c r="L221" i="20"/>
  <c r="M221" i="20" s="1"/>
  <c r="L234" i="20"/>
  <c r="M234" i="20" s="1"/>
  <c r="AA284" i="20"/>
  <c r="Z298" i="20"/>
  <c r="AA298" i="20"/>
  <c r="W312" i="20"/>
  <c r="X312" i="20" s="1"/>
  <c r="W316" i="20"/>
  <c r="X316" i="20" s="1"/>
  <c r="Z319" i="20"/>
  <c r="W344" i="20"/>
  <c r="X344" i="20" s="1"/>
  <c r="L110" i="20"/>
  <c r="M110" i="20" s="1"/>
  <c r="AA191" i="20"/>
  <c r="L204" i="20"/>
  <c r="M204" i="20" s="1"/>
  <c r="L214" i="20"/>
  <c r="M214" i="20" s="1"/>
  <c r="W223" i="20"/>
  <c r="X223" i="20" s="1"/>
  <c r="L238" i="20"/>
  <c r="M238" i="20" s="1"/>
  <c r="W247" i="20"/>
  <c r="X247" i="20" s="1"/>
  <c r="W251" i="20"/>
  <c r="X251" i="20" s="1"/>
  <c r="Z276" i="20"/>
  <c r="AA276" i="20"/>
  <c r="W281" i="20"/>
  <c r="X281" i="20" s="1"/>
  <c r="Q283" i="20"/>
  <c r="P283" i="20"/>
  <c r="AA305" i="20"/>
  <c r="Z305" i="20"/>
  <c r="AA347" i="20"/>
  <c r="Z347" i="20"/>
  <c r="P362" i="20"/>
  <c r="Q362" i="20"/>
  <c r="AA373" i="20"/>
  <c r="Z373" i="20"/>
  <c r="L300" i="20"/>
  <c r="M300" i="20" s="1"/>
  <c r="L215" i="20"/>
  <c r="M215" i="20" s="1"/>
  <c r="P357" i="20"/>
  <c r="L358" i="20"/>
  <c r="M358" i="20" s="1"/>
  <c r="L365" i="20"/>
  <c r="M365" i="20" s="1"/>
  <c r="L207" i="20"/>
  <c r="M207" i="20" s="1"/>
  <c r="L217" i="20"/>
  <c r="M217" i="20" s="1"/>
  <c r="L339" i="20"/>
  <c r="M339" i="20" s="1"/>
  <c r="L350" i="20"/>
  <c r="M350" i="20" s="1"/>
  <c r="L366" i="20"/>
  <c r="M366" i="20" s="1"/>
  <c r="L225" i="20"/>
  <c r="M225" i="20" s="1"/>
  <c r="L278" i="20"/>
  <c r="M278" i="20" s="1"/>
  <c r="L290" i="20"/>
  <c r="M290" i="20" s="1"/>
  <c r="L203" i="20"/>
  <c r="M203" i="20" s="1"/>
  <c r="L227" i="20"/>
  <c r="M227" i="20" s="1"/>
  <c r="W246" i="20"/>
  <c r="X246" i="20" s="1"/>
  <c r="W262" i="20"/>
  <c r="X262" i="20" s="1"/>
  <c r="L201" i="20"/>
  <c r="M201" i="20" s="1"/>
  <c r="W260" i="20"/>
  <c r="X260" i="20" s="1"/>
  <c r="L344" i="20"/>
  <c r="M344" i="20" s="1"/>
  <c r="L352" i="20"/>
  <c r="M352" i="20" s="1"/>
  <c r="L360" i="20"/>
  <c r="M360" i="20" s="1"/>
  <c r="L368" i="20"/>
  <c r="M368" i="20" s="1"/>
  <c r="L376" i="20"/>
  <c r="M376" i="20" s="1"/>
  <c r="AE5" i="19" a="1"/>
  <c r="AE5" i="19" s="1"/>
  <c r="Q208" i="19"/>
  <c r="P208" i="19"/>
  <c r="Q17" i="19"/>
  <c r="P17" i="19"/>
  <c r="AA53" i="19"/>
  <c r="Z53" i="19"/>
  <c r="AA114" i="19"/>
  <c r="Z114" i="19"/>
  <c r="AA122" i="19"/>
  <c r="Z122" i="19"/>
  <c r="AA352" i="19"/>
  <c r="Z352" i="19"/>
  <c r="AA26" i="19"/>
  <c r="Z26" i="19"/>
  <c r="AA195" i="19"/>
  <c r="Z195" i="19"/>
  <c r="P300" i="19"/>
  <c r="Q300" i="19"/>
  <c r="AA312" i="19"/>
  <c r="Z312" i="19"/>
  <c r="Z297" i="19"/>
  <c r="AA297" i="19"/>
  <c r="Q52" i="19"/>
  <c r="P52" i="19"/>
  <c r="Q234" i="19"/>
  <c r="P234" i="19"/>
  <c r="Z19" i="19"/>
  <c r="AA19" i="19"/>
  <c r="Z43" i="19"/>
  <c r="AA43" i="19"/>
  <c r="AA16" i="19"/>
  <c r="Z16" i="19"/>
  <c r="AA153" i="19"/>
  <c r="Z153" i="19"/>
  <c r="Z35" i="19"/>
  <c r="AA35" i="19"/>
  <c r="AA90" i="19"/>
  <c r="Z90" i="19"/>
  <c r="AA130" i="19"/>
  <c r="Z130" i="19"/>
  <c r="AA166" i="19"/>
  <c r="Z166" i="19"/>
  <c r="AA36" i="19"/>
  <c r="Z36" i="19"/>
  <c r="Q311" i="19"/>
  <c r="P311" i="19"/>
  <c r="Z372" i="19"/>
  <c r="AA372" i="19"/>
  <c r="Q30" i="19"/>
  <c r="P30" i="19"/>
  <c r="AA20" i="19"/>
  <c r="Z20" i="19"/>
  <c r="AA50" i="19"/>
  <c r="Z50" i="19"/>
  <c r="P101" i="19"/>
  <c r="Q101" i="19"/>
  <c r="AA140" i="19"/>
  <c r="Z140" i="19"/>
  <c r="AA159" i="19"/>
  <c r="Z159" i="19"/>
  <c r="AA172" i="19"/>
  <c r="Z172" i="19"/>
  <c r="AA174" i="19"/>
  <c r="Z174" i="19"/>
  <c r="Q281" i="19"/>
  <c r="P281" i="19"/>
  <c r="Q283" i="19"/>
  <c r="P283" i="19"/>
  <c r="Q316" i="19"/>
  <c r="P316" i="19"/>
  <c r="P365" i="19"/>
  <c r="Q365" i="19"/>
  <c r="R9" i="19"/>
  <c r="M9" i="19"/>
  <c r="Q38" i="19"/>
  <c r="P38" i="19"/>
  <c r="Q39" i="19"/>
  <c r="P39" i="19"/>
  <c r="Q40" i="19"/>
  <c r="P40" i="19"/>
  <c r="Q65" i="19"/>
  <c r="P65" i="19"/>
  <c r="P87" i="19"/>
  <c r="Q87" i="19"/>
  <c r="P88" i="19"/>
  <c r="Q88" i="19"/>
  <c r="AA93" i="19"/>
  <c r="Z93" i="19"/>
  <c r="Q98" i="19"/>
  <c r="P98" i="19"/>
  <c r="Q100" i="19"/>
  <c r="P100" i="19"/>
  <c r="AA111" i="19"/>
  <c r="Z111" i="19"/>
  <c r="P117" i="19"/>
  <c r="Q117" i="19"/>
  <c r="AA175" i="19"/>
  <c r="Z175" i="19"/>
  <c r="Z187" i="19"/>
  <c r="AA187" i="19"/>
  <c r="P216" i="19"/>
  <c r="Q216" i="19"/>
  <c r="AA263" i="19"/>
  <c r="Z263" i="19"/>
  <c r="Z278" i="19"/>
  <c r="AA278" i="19"/>
  <c r="Q282" i="19"/>
  <c r="P282" i="19"/>
  <c r="AA346" i="19"/>
  <c r="Z346" i="19"/>
  <c r="Z23" i="19"/>
  <c r="AA23" i="19"/>
  <c r="Z59" i="19"/>
  <c r="AA60" i="19"/>
  <c r="Z60" i="19"/>
  <c r="P89" i="19"/>
  <c r="Q89" i="19"/>
  <c r="AA131" i="19"/>
  <c r="Z131" i="19"/>
  <c r="AA161" i="19"/>
  <c r="Z161" i="19"/>
  <c r="Q272" i="19"/>
  <c r="P272" i="19"/>
  <c r="Q273" i="19"/>
  <c r="P273" i="19"/>
  <c r="AA301" i="19"/>
  <c r="Z301" i="19"/>
  <c r="Z302" i="19"/>
  <c r="AA302" i="19"/>
  <c r="Q329" i="19"/>
  <c r="P329" i="19"/>
  <c r="Z361" i="19"/>
  <c r="AA362" i="19"/>
  <c r="Z362" i="19"/>
  <c r="AA61" i="19"/>
  <c r="Z61" i="19"/>
  <c r="Q67" i="19"/>
  <c r="P67" i="19"/>
  <c r="Q68" i="19"/>
  <c r="P68" i="19"/>
  <c r="Q80" i="19"/>
  <c r="P80" i="19"/>
  <c r="Q145" i="19"/>
  <c r="P145" i="19"/>
  <c r="Q181" i="19"/>
  <c r="P181" i="19"/>
  <c r="Q197" i="19"/>
  <c r="P197" i="19"/>
  <c r="AA203" i="19"/>
  <c r="Z203" i="19"/>
  <c r="Z279" i="19"/>
  <c r="AA279" i="19"/>
  <c r="Q18" i="19"/>
  <c r="P18" i="19"/>
  <c r="Q42" i="19"/>
  <c r="P42" i="19"/>
  <c r="P79" i="19"/>
  <c r="Q79" i="19"/>
  <c r="AA97" i="19"/>
  <c r="Z97" i="19"/>
  <c r="P104" i="19"/>
  <c r="Q104" i="19"/>
  <c r="Q124" i="19"/>
  <c r="P124" i="19"/>
  <c r="AA142" i="19"/>
  <c r="Z142" i="19"/>
  <c r="P146" i="19"/>
  <c r="Q146" i="19"/>
  <c r="Q228" i="19"/>
  <c r="P228" i="19"/>
  <c r="Q248" i="19"/>
  <c r="P248" i="19"/>
  <c r="Q295" i="19"/>
  <c r="P295" i="19"/>
  <c r="Z327" i="19"/>
  <c r="AA327" i="19"/>
  <c r="AA12" i="19"/>
  <c r="Z12" i="19"/>
  <c r="Z13" i="19"/>
  <c r="AA13" i="19"/>
  <c r="AA64" i="19"/>
  <c r="Z64" i="19"/>
  <c r="AA84" i="19"/>
  <c r="Z84" i="19"/>
  <c r="P103" i="19"/>
  <c r="Q103" i="19"/>
  <c r="Q137" i="19"/>
  <c r="P137" i="19"/>
  <c r="Q147" i="19"/>
  <c r="P147" i="19"/>
  <c r="P168" i="19"/>
  <c r="Q168" i="19"/>
  <c r="Q183" i="19"/>
  <c r="P183" i="19"/>
  <c r="Z191" i="19"/>
  <c r="AA191" i="19"/>
  <c r="AA204" i="19"/>
  <c r="Z204" i="19"/>
  <c r="AA243" i="19"/>
  <c r="Z243" i="19"/>
  <c r="Q258" i="19"/>
  <c r="P258" i="19"/>
  <c r="Q297" i="19"/>
  <c r="P297" i="19"/>
  <c r="Q359" i="19"/>
  <c r="P359" i="19"/>
  <c r="AA11" i="19"/>
  <c r="Z15" i="19"/>
  <c r="AA15" i="19"/>
  <c r="Z63" i="19"/>
  <c r="AA98" i="19"/>
  <c r="Z98" i="19"/>
  <c r="AA99" i="19"/>
  <c r="Z99" i="19"/>
  <c r="AA115" i="19"/>
  <c r="Z115" i="19"/>
  <c r="Q138" i="19"/>
  <c r="P138" i="19"/>
  <c r="Z143" i="19"/>
  <c r="Q167" i="19"/>
  <c r="N194" i="19"/>
  <c r="Y194" i="19"/>
  <c r="X194" i="19"/>
  <c r="M194" i="19"/>
  <c r="P310" i="19"/>
  <c r="AA328" i="19"/>
  <c r="Z328" i="19"/>
  <c r="Z14" i="19"/>
  <c r="AA14" i="19"/>
  <c r="P27" i="19"/>
  <c r="P55" i="19"/>
  <c r="Q58" i="19"/>
  <c r="P58" i="19"/>
  <c r="Q72" i="19"/>
  <c r="P72" i="19"/>
  <c r="AA117" i="19"/>
  <c r="Z117" i="19"/>
  <c r="AB120" i="19"/>
  <c r="X120" i="19"/>
  <c r="AA123" i="19"/>
  <c r="Z123" i="19"/>
  <c r="AA225" i="19"/>
  <c r="Z225" i="19"/>
  <c r="AA245" i="19"/>
  <c r="Z245" i="19"/>
  <c r="Q276" i="19"/>
  <c r="P276" i="19"/>
  <c r="Q285" i="19"/>
  <c r="P285" i="19"/>
  <c r="Q339" i="19"/>
  <c r="P339" i="19"/>
  <c r="Q345" i="19"/>
  <c r="P345" i="19"/>
  <c r="AA38" i="19"/>
  <c r="Z38" i="19"/>
  <c r="AA215" i="19"/>
  <c r="Z215" i="19"/>
  <c r="Q92" i="19"/>
  <c r="P92" i="19"/>
  <c r="Q108" i="19"/>
  <c r="P108" i="19"/>
  <c r="AA135" i="19"/>
  <c r="Z135" i="19"/>
  <c r="Q160" i="19"/>
  <c r="P160" i="19"/>
  <c r="P174" i="19"/>
  <c r="Q174" i="19"/>
  <c r="AA226" i="19"/>
  <c r="Z226" i="19"/>
  <c r="Q301" i="19"/>
  <c r="P301" i="19"/>
  <c r="Q71" i="19"/>
  <c r="P71" i="19"/>
  <c r="AA105" i="19"/>
  <c r="Z105" i="19"/>
  <c r="P109" i="19"/>
  <c r="Q109" i="19"/>
  <c r="AA137" i="19"/>
  <c r="Z137" i="19"/>
  <c r="Q152" i="19"/>
  <c r="P152" i="19"/>
  <c r="Z273" i="19"/>
  <c r="AA273" i="19"/>
  <c r="P306" i="19"/>
  <c r="Q306" i="19"/>
  <c r="Q335" i="19"/>
  <c r="P335" i="19"/>
  <c r="Z337" i="19"/>
  <c r="Q10" i="19"/>
  <c r="P10" i="19"/>
  <c r="AA28" i="19"/>
  <c r="Z28" i="19"/>
  <c r="Q46" i="19"/>
  <c r="AA66" i="19"/>
  <c r="Z102" i="19"/>
  <c r="AA106" i="19"/>
  <c r="Z106" i="19"/>
  <c r="Q131" i="19"/>
  <c r="P131" i="19"/>
  <c r="AA148" i="19"/>
  <c r="Z148" i="19"/>
  <c r="Q172" i="19"/>
  <c r="P172" i="19"/>
  <c r="Q188" i="19"/>
  <c r="P188" i="19"/>
  <c r="Q189" i="19"/>
  <c r="P189" i="19"/>
  <c r="Q202" i="19"/>
  <c r="P202" i="19"/>
  <c r="AA257" i="19"/>
  <c r="Z257" i="19"/>
  <c r="P20" i="19"/>
  <c r="Q34" i="19"/>
  <c r="P34" i="19"/>
  <c r="AA47" i="19"/>
  <c r="Z47" i="19"/>
  <c r="Q61" i="19"/>
  <c r="P61" i="19"/>
  <c r="AA69" i="19"/>
  <c r="Z69" i="19"/>
  <c r="P113" i="19"/>
  <c r="Q113" i="19"/>
  <c r="Q159" i="19"/>
  <c r="P159" i="19"/>
  <c r="Q251" i="19"/>
  <c r="P251" i="19"/>
  <c r="Q291" i="19"/>
  <c r="P291" i="19"/>
  <c r="AA40" i="19"/>
  <c r="Z40" i="19"/>
  <c r="Z181" i="19"/>
  <c r="AA181" i="19"/>
  <c r="Z183" i="19"/>
  <c r="AA183" i="19"/>
  <c r="Q23" i="19"/>
  <c r="P23" i="19"/>
  <c r="Z29" i="19"/>
  <c r="AA29" i="19"/>
  <c r="AB46" i="19"/>
  <c r="X46" i="19"/>
  <c r="AA57" i="19"/>
  <c r="Z57" i="19"/>
  <c r="AA71" i="19"/>
  <c r="Z71" i="19"/>
  <c r="Q94" i="19"/>
  <c r="P94" i="19"/>
  <c r="Q112" i="19"/>
  <c r="P112" i="19"/>
  <c r="AA127" i="19"/>
  <c r="Z127" i="19"/>
  <c r="Q132" i="19"/>
  <c r="P132" i="19"/>
  <c r="Q141" i="19"/>
  <c r="P141" i="19"/>
  <c r="AA150" i="19"/>
  <c r="Z150" i="19"/>
  <c r="M157" i="19"/>
  <c r="R157" i="19"/>
  <c r="Z238" i="19"/>
  <c r="AA238" i="19"/>
  <c r="P252" i="19"/>
  <c r="Q252" i="19"/>
  <c r="P292" i="19"/>
  <c r="Q292" i="19"/>
  <c r="W299" i="19"/>
  <c r="X299" i="19" s="1"/>
  <c r="Q325" i="19"/>
  <c r="P325" i="19"/>
  <c r="Q327" i="19"/>
  <c r="P327" i="19"/>
  <c r="Q238" i="19"/>
  <c r="P238" i="19"/>
  <c r="AA67" i="19"/>
  <c r="Z67" i="19"/>
  <c r="AA88" i="19"/>
  <c r="Z88" i="19"/>
  <c r="Z270" i="19"/>
  <c r="AA270" i="19"/>
  <c r="Q24" i="19"/>
  <c r="P24" i="19"/>
  <c r="P51" i="19"/>
  <c r="AA107" i="19"/>
  <c r="Z107" i="19"/>
  <c r="Q142" i="19"/>
  <c r="P142" i="19"/>
  <c r="AA149" i="19"/>
  <c r="Z149" i="19"/>
  <c r="P154" i="19"/>
  <c r="P165" i="19"/>
  <c r="Q165" i="19"/>
  <c r="Z170" i="19"/>
  <c r="AA170" i="19"/>
  <c r="Z171" i="19"/>
  <c r="AA171" i="19"/>
  <c r="Q235" i="19"/>
  <c r="P235" i="19"/>
  <c r="AA285" i="19"/>
  <c r="Z285" i="19"/>
  <c r="Z298" i="19"/>
  <c r="AA298" i="19"/>
  <c r="M305" i="19"/>
  <c r="R305" i="19"/>
  <c r="AA320" i="19"/>
  <c r="Z320" i="19"/>
  <c r="P355" i="19"/>
  <c r="Q355" i="19"/>
  <c r="AA309" i="19"/>
  <c r="Z309" i="19"/>
  <c r="AA68" i="19"/>
  <c r="Z68" i="19"/>
  <c r="Q110" i="19"/>
  <c r="P110" i="19"/>
  <c r="Z274" i="19"/>
  <c r="AA274" i="19"/>
  <c r="Q287" i="19"/>
  <c r="P287" i="19"/>
  <c r="AA357" i="19"/>
  <c r="Z357" i="19"/>
  <c r="AA89" i="19"/>
  <c r="Z89" i="19"/>
  <c r="Q14" i="19"/>
  <c r="P14" i="19"/>
  <c r="Z21" i="19"/>
  <c r="AA21" i="19"/>
  <c r="AA108" i="19"/>
  <c r="Z108" i="19"/>
  <c r="AA109" i="19"/>
  <c r="Z109" i="19"/>
  <c r="Q121" i="19"/>
  <c r="P121" i="19"/>
  <c r="AA128" i="19"/>
  <c r="Z128" i="19"/>
  <c r="Q163" i="19"/>
  <c r="P163" i="19"/>
  <c r="Q191" i="19"/>
  <c r="P191" i="19"/>
  <c r="AA219" i="19"/>
  <c r="Z219" i="19"/>
  <c r="AB231" i="19"/>
  <c r="X231" i="19"/>
  <c r="Z286" i="19"/>
  <c r="AA286" i="19"/>
  <c r="Z287" i="19"/>
  <c r="AA287" i="19"/>
  <c r="P314" i="19"/>
  <c r="Q314" i="19"/>
  <c r="Z321" i="19"/>
  <c r="AA321" i="19"/>
  <c r="AA167" i="19"/>
  <c r="Z167" i="19"/>
  <c r="Q199" i="19"/>
  <c r="P199" i="19"/>
  <c r="AA205" i="19"/>
  <c r="Z205" i="19"/>
  <c r="Z207" i="19"/>
  <c r="AA207" i="19"/>
  <c r="Q259" i="19"/>
  <c r="P259" i="19"/>
  <c r="Q293" i="19"/>
  <c r="P293" i="19"/>
  <c r="Q315" i="19"/>
  <c r="P315" i="19"/>
  <c r="Q25" i="19"/>
  <c r="P25" i="19"/>
  <c r="Q32" i="19"/>
  <c r="P32" i="19"/>
  <c r="AA48" i="19"/>
  <c r="Z48" i="19"/>
  <c r="AA55" i="19"/>
  <c r="Z55" i="19"/>
  <c r="AA62" i="19"/>
  <c r="Z62" i="19"/>
  <c r="AA75" i="19"/>
  <c r="Z75" i="19"/>
  <c r="AA91" i="19"/>
  <c r="Z91" i="19"/>
  <c r="AA144" i="19"/>
  <c r="Z144" i="19"/>
  <c r="AA145" i="19"/>
  <c r="Z145" i="19"/>
  <c r="Z206" i="19"/>
  <c r="AA206" i="19"/>
  <c r="Z280" i="19"/>
  <c r="AA280" i="19"/>
  <c r="AA308" i="19"/>
  <c r="Z308" i="19"/>
  <c r="AA324" i="19"/>
  <c r="Z324" i="19"/>
  <c r="P334" i="19"/>
  <c r="AA339" i="19"/>
  <c r="Z339" i="19"/>
  <c r="Q354" i="19"/>
  <c r="P354" i="19"/>
  <c r="Q59" i="19"/>
  <c r="P59" i="19"/>
  <c r="Q200" i="19"/>
  <c r="P200" i="19"/>
  <c r="Z255" i="19"/>
  <c r="Z290" i="19"/>
  <c r="AA290" i="19"/>
  <c r="AA121" i="19"/>
  <c r="Z121" i="19"/>
  <c r="Q125" i="19"/>
  <c r="P125" i="19"/>
  <c r="Q134" i="19"/>
  <c r="P134" i="19"/>
  <c r="AA138" i="19"/>
  <c r="Z138" i="19"/>
  <c r="AA146" i="19"/>
  <c r="Z146" i="19"/>
  <c r="AA154" i="19"/>
  <c r="Z154" i="19"/>
  <c r="Q178" i="19"/>
  <c r="P178" i="19"/>
  <c r="AA222" i="19"/>
  <c r="Z222" i="19"/>
  <c r="AA269" i="19"/>
  <c r="Z269" i="19"/>
  <c r="Z271" i="19"/>
  <c r="AA271" i="19"/>
  <c r="Q275" i="19"/>
  <c r="P275" i="19"/>
  <c r="AA289" i="19"/>
  <c r="AA333" i="19"/>
  <c r="Z333" i="19"/>
  <c r="AA358" i="19"/>
  <c r="Z358" i="19"/>
  <c r="Z365" i="19"/>
  <c r="AA365" i="19"/>
  <c r="AA79" i="19"/>
  <c r="Z79" i="19"/>
  <c r="Q150" i="19"/>
  <c r="P150" i="19"/>
  <c r="Q244" i="19"/>
  <c r="P244" i="19"/>
  <c r="Q263" i="19"/>
  <c r="P263" i="19"/>
  <c r="P330" i="19"/>
  <c r="Q330" i="19"/>
  <c r="AA30" i="19"/>
  <c r="Z30" i="19"/>
  <c r="AA177" i="19"/>
  <c r="Z177" i="19"/>
  <c r="Q254" i="19"/>
  <c r="P254" i="19"/>
  <c r="AA293" i="19"/>
  <c r="Z293" i="19"/>
  <c r="AA317" i="19"/>
  <c r="Z317" i="19"/>
  <c r="Z360" i="19"/>
  <c r="AA360" i="19"/>
  <c r="Q13" i="19"/>
  <c r="P13" i="19"/>
  <c r="AA24" i="19"/>
  <c r="Z24" i="19"/>
  <c r="L54" i="19"/>
  <c r="M54" i="19" s="1"/>
  <c r="AA85" i="19"/>
  <c r="Z85" i="19"/>
  <c r="Q96" i="19"/>
  <c r="P96" i="19"/>
  <c r="Z101" i="19"/>
  <c r="P105" i="19"/>
  <c r="Q105" i="19"/>
  <c r="Q127" i="19"/>
  <c r="P127" i="19"/>
  <c r="Z180" i="19"/>
  <c r="AA180" i="19"/>
  <c r="AA241" i="19"/>
  <c r="Z241" i="19"/>
  <c r="AA275" i="19"/>
  <c r="Z275" i="19"/>
  <c r="Q288" i="19"/>
  <c r="P288" i="19"/>
  <c r="AA199" i="19"/>
  <c r="Z199" i="19"/>
  <c r="Q307" i="19"/>
  <c r="P307" i="19"/>
  <c r="AA133" i="19"/>
  <c r="Z133" i="19"/>
  <c r="Q153" i="19"/>
  <c r="P153" i="19"/>
  <c r="P12" i="19"/>
  <c r="Q15" i="19"/>
  <c r="P15" i="19"/>
  <c r="Q21" i="19"/>
  <c r="P21" i="19"/>
  <c r="Q28" i="19"/>
  <c r="P28" i="19"/>
  <c r="AA31" i="19"/>
  <c r="W33" i="19"/>
  <c r="X33" i="19" s="1"/>
  <c r="Z41" i="19"/>
  <c r="AA41" i="19"/>
  <c r="Q62" i="19"/>
  <c r="P62" i="19"/>
  <c r="Q129" i="19"/>
  <c r="P129" i="19"/>
  <c r="Z162" i="19"/>
  <c r="AA162" i="19"/>
  <c r="AA178" i="19"/>
  <c r="Z178" i="19"/>
  <c r="AA179" i="19"/>
  <c r="Z179" i="19"/>
  <c r="Q185" i="19"/>
  <c r="P185" i="19"/>
  <c r="Q143" i="19"/>
  <c r="P143" i="19"/>
  <c r="Q262" i="19"/>
  <c r="P262" i="19"/>
  <c r="AA132" i="19"/>
  <c r="Z132" i="19"/>
  <c r="Z375" i="19"/>
  <c r="AA375" i="19"/>
  <c r="L48" i="19"/>
  <c r="M48" i="19" s="1"/>
  <c r="Q63" i="19"/>
  <c r="P63" i="19"/>
  <c r="L75" i="19"/>
  <c r="M75" i="19" s="1"/>
  <c r="Q76" i="19"/>
  <c r="P76" i="19"/>
  <c r="N83" i="19"/>
  <c r="R83" i="19"/>
  <c r="Y83" i="19"/>
  <c r="AA83" i="19" s="1"/>
  <c r="Q106" i="19"/>
  <c r="P106" i="19"/>
  <c r="Z164" i="19"/>
  <c r="AA164" i="19"/>
  <c r="AA201" i="19"/>
  <c r="Z201" i="19"/>
  <c r="Q207" i="19"/>
  <c r="P207" i="19"/>
  <c r="P214" i="19"/>
  <c r="Q214" i="19"/>
  <c r="Z261" i="19"/>
  <c r="AA261" i="19"/>
  <c r="Q322" i="19"/>
  <c r="P322" i="19"/>
  <c r="Q35" i="19"/>
  <c r="P35" i="19"/>
  <c r="AA373" i="19"/>
  <c r="Z373" i="19"/>
  <c r="Z32" i="19"/>
  <c r="Q49" i="19"/>
  <c r="P49" i="19"/>
  <c r="Q56" i="19"/>
  <c r="P56" i="19"/>
  <c r="Q70" i="19"/>
  <c r="P70" i="19"/>
  <c r="Q95" i="19"/>
  <c r="P97" i="19"/>
  <c r="Q97" i="19"/>
  <c r="P115" i="19"/>
  <c r="Q115" i="19"/>
  <c r="W126" i="19"/>
  <c r="X126" i="19" s="1"/>
  <c r="P128" i="19"/>
  <c r="AA151" i="19"/>
  <c r="Z151" i="19"/>
  <c r="AA163" i="19"/>
  <c r="Z163" i="19"/>
  <c r="L176" i="19"/>
  <c r="M176" i="19" s="1"/>
  <c r="W211" i="19"/>
  <c r="X211" i="19" s="1"/>
  <c r="AA217" i="19"/>
  <c r="Z217" i="19"/>
  <c r="AA235" i="19"/>
  <c r="Z235" i="19"/>
  <c r="AA306" i="19"/>
  <c r="Z306" i="19"/>
  <c r="AA319" i="19"/>
  <c r="Z319" i="19"/>
  <c r="Z368" i="19"/>
  <c r="AA368" i="19"/>
  <c r="AB305" i="19"/>
  <c r="X305" i="19"/>
  <c r="Q356" i="19"/>
  <c r="P356" i="19"/>
  <c r="AA74" i="19"/>
  <c r="Z74" i="19"/>
  <c r="AA94" i="19"/>
  <c r="Z94" i="19"/>
  <c r="AA103" i="19"/>
  <c r="Z103" i="19"/>
  <c r="AA136" i="19"/>
  <c r="Z136" i="19"/>
  <c r="AA141" i="19"/>
  <c r="Z141" i="19"/>
  <c r="Z158" i="19"/>
  <c r="AA158" i="19"/>
  <c r="Q269" i="19"/>
  <c r="P269" i="19"/>
  <c r="Z348" i="19"/>
  <c r="AA353" i="19"/>
  <c r="AA51" i="19"/>
  <c r="Z51" i="19"/>
  <c r="Z54" i="19"/>
  <c r="X157" i="19"/>
  <c r="AB157" i="19"/>
  <c r="P169" i="19"/>
  <c r="Q169" i="19"/>
  <c r="AA221" i="19"/>
  <c r="Q225" i="19"/>
  <c r="P225" i="19"/>
  <c r="AA227" i="19"/>
  <c r="Z227" i="19"/>
  <c r="AA240" i="19"/>
  <c r="Z240" i="19"/>
  <c r="Q265" i="19"/>
  <c r="P265" i="19"/>
  <c r="Q270" i="19"/>
  <c r="P270" i="19"/>
  <c r="Q277" i="19"/>
  <c r="P277" i="19"/>
  <c r="Z281" i="19"/>
  <c r="AA281" i="19"/>
  <c r="Q319" i="19"/>
  <c r="P319" i="19"/>
  <c r="AA334" i="19"/>
  <c r="Z334" i="19"/>
  <c r="Z354" i="19"/>
  <c r="Z364" i="19"/>
  <c r="Z17" i="19"/>
  <c r="AA17" i="19"/>
  <c r="AA37" i="19"/>
  <c r="P69" i="19"/>
  <c r="Q73" i="19"/>
  <c r="P73" i="19"/>
  <c r="Z86" i="19"/>
  <c r="Z112" i="19"/>
  <c r="AA112" i="19"/>
  <c r="Q161" i="19"/>
  <c r="P161" i="19"/>
  <c r="Z188" i="19"/>
  <c r="AA188" i="19"/>
  <c r="Q247" i="19"/>
  <c r="Q271" i="19"/>
  <c r="P271" i="19"/>
  <c r="Q326" i="19"/>
  <c r="P326" i="19"/>
  <c r="Z329" i="19"/>
  <c r="P331" i="19"/>
  <c r="Z344" i="19"/>
  <c r="AA344" i="19"/>
  <c r="P350" i="19"/>
  <c r="P372" i="19"/>
  <c r="Q372" i="19"/>
  <c r="Z376" i="19"/>
  <c r="AA376" i="19"/>
  <c r="Z116" i="19"/>
  <c r="M120" i="19"/>
  <c r="P130" i="19"/>
  <c r="P179" i="19"/>
  <c r="Q179" i="19"/>
  <c r="AA182" i="19"/>
  <c r="P218" i="19"/>
  <c r="Q224" i="19"/>
  <c r="Z239" i="19"/>
  <c r="P260" i="19"/>
  <c r="R268" i="19"/>
  <c r="M268" i="19"/>
  <c r="Z294" i="19"/>
  <c r="AA294" i="19"/>
  <c r="Q320" i="19"/>
  <c r="P320" i="19"/>
  <c r="Q351" i="19"/>
  <c r="P351" i="19"/>
  <c r="Q11" i="19"/>
  <c r="L26" i="19"/>
  <c r="M26" i="19" s="1"/>
  <c r="Q43" i="19"/>
  <c r="P84" i="19"/>
  <c r="Q90" i="19"/>
  <c r="P90" i="19"/>
  <c r="Z95" i="19"/>
  <c r="W100" i="19"/>
  <c r="X100" i="19" s="1"/>
  <c r="P111" i="19"/>
  <c r="Q111" i="19"/>
  <c r="P114" i="19"/>
  <c r="Q122" i="19"/>
  <c r="P122" i="19"/>
  <c r="AA124" i="19"/>
  <c r="Z124" i="19"/>
  <c r="P148" i="19"/>
  <c r="Q170" i="19"/>
  <c r="P171" i="19"/>
  <c r="Q171" i="19"/>
  <c r="P184" i="19"/>
  <c r="Z197" i="19"/>
  <c r="P203" i="19"/>
  <c r="AA208" i="19"/>
  <c r="Z208" i="19"/>
  <c r="P219" i="19"/>
  <c r="Q219" i="19"/>
  <c r="Q237" i="19"/>
  <c r="P237" i="19"/>
  <c r="Z251" i="19"/>
  <c r="AA252" i="19"/>
  <c r="Z252" i="19"/>
  <c r="P278" i="19"/>
  <c r="Q278" i="19"/>
  <c r="Q279" i="19"/>
  <c r="P279" i="19"/>
  <c r="AB9" i="19"/>
  <c r="X9" i="19"/>
  <c r="AA27" i="19"/>
  <c r="AA34" i="19"/>
  <c r="Z34" i="19"/>
  <c r="P53" i="19"/>
  <c r="Q66" i="19"/>
  <c r="Z87" i="19"/>
  <c r="Z104" i="19"/>
  <c r="P139" i="19"/>
  <c r="Q149" i="19"/>
  <c r="P149" i="19"/>
  <c r="Q166" i="19"/>
  <c r="P166" i="19"/>
  <c r="AA168" i="19"/>
  <c r="Z168" i="19"/>
  <c r="Q204" i="19"/>
  <c r="P204" i="19"/>
  <c r="Z246" i="19"/>
  <c r="Z283" i="19"/>
  <c r="Z295" i="19"/>
  <c r="AA295" i="19"/>
  <c r="AA318" i="19"/>
  <c r="Z318" i="19"/>
  <c r="Q347" i="19"/>
  <c r="P347" i="19"/>
  <c r="Z349" i="19"/>
  <c r="AA349" i="19"/>
  <c r="Q190" i="19"/>
  <c r="P190" i="19"/>
  <c r="Z233" i="19"/>
  <c r="AA233" i="19"/>
  <c r="Q289" i="19"/>
  <c r="P289" i="19"/>
  <c r="Q296" i="19"/>
  <c r="P296" i="19"/>
  <c r="AA314" i="19"/>
  <c r="Z314" i="19"/>
  <c r="AA315" i="19"/>
  <c r="Z315" i="19"/>
  <c r="AA338" i="19"/>
  <c r="Z338" i="19"/>
  <c r="P36" i="19"/>
  <c r="L37" i="19"/>
  <c r="M37" i="19" s="1"/>
  <c r="P77" i="19"/>
  <c r="P126" i="19"/>
  <c r="Z189" i="19"/>
  <c r="AA189" i="19"/>
  <c r="Q220" i="19"/>
  <c r="P220" i="19"/>
  <c r="P243" i="19"/>
  <c r="Z311" i="19"/>
  <c r="Z345" i="19"/>
  <c r="AA350" i="19"/>
  <c r="Z350" i="19"/>
  <c r="Q33" i="19"/>
  <c r="P33" i="19"/>
  <c r="W39" i="19"/>
  <c r="X39" i="19" s="1"/>
  <c r="L64" i="19"/>
  <c r="M64" i="19" s="1"/>
  <c r="L86" i="19"/>
  <c r="M86" i="19" s="1"/>
  <c r="P99" i="19"/>
  <c r="Q99" i="19"/>
  <c r="L116" i="19"/>
  <c r="M116" i="19" s="1"/>
  <c r="L158" i="19"/>
  <c r="M158" i="19" s="1"/>
  <c r="L173" i="19"/>
  <c r="M173" i="19" s="1"/>
  <c r="P180" i="19"/>
  <c r="Z184" i="19"/>
  <c r="AA184" i="19"/>
  <c r="R194" i="19"/>
  <c r="L212" i="19"/>
  <c r="M212" i="19" s="1"/>
  <c r="Q231" i="19"/>
  <c r="Q245" i="19"/>
  <c r="P245" i="19"/>
  <c r="Q249" i="19"/>
  <c r="L323" i="19"/>
  <c r="M323" i="19" s="1"/>
  <c r="AA336" i="19"/>
  <c r="Z336" i="19"/>
  <c r="Z366" i="19"/>
  <c r="Q352" i="19"/>
  <c r="P352" i="19"/>
  <c r="Q373" i="19"/>
  <c r="P373" i="19"/>
  <c r="AA330" i="19"/>
  <c r="Z330" i="19"/>
  <c r="AB342" i="19"/>
  <c r="X342" i="19"/>
  <c r="L31" i="19"/>
  <c r="M31" i="19" s="1"/>
  <c r="M83" i="19"/>
  <c r="P210" i="19"/>
  <c r="Q210" i="19"/>
  <c r="Q241" i="19"/>
  <c r="P241" i="19"/>
  <c r="Q274" i="19"/>
  <c r="P274" i="19"/>
  <c r="AA325" i="19"/>
  <c r="Z325" i="19"/>
  <c r="Q328" i="19"/>
  <c r="P328" i="19"/>
  <c r="Q374" i="19"/>
  <c r="P374" i="19"/>
  <c r="Q375" i="19"/>
  <c r="P375" i="19"/>
  <c r="L41" i="19"/>
  <c r="M41" i="19" s="1"/>
  <c r="AA134" i="19"/>
  <c r="Z134" i="19"/>
  <c r="AA173" i="19"/>
  <c r="Z173" i="19"/>
  <c r="Q186" i="19"/>
  <c r="P186" i="19"/>
  <c r="L206" i="19"/>
  <c r="M206" i="19" s="1"/>
  <c r="L221" i="19"/>
  <c r="M221" i="19" s="1"/>
  <c r="Z296" i="19"/>
  <c r="AA296" i="19"/>
  <c r="Q361" i="19"/>
  <c r="P361" i="19"/>
  <c r="Z363" i="19"/>
  <c r="L19" i="19"/>
  <c r="M19" i="19" s="1"/>
  <c r="Q93" i="19"/>
  <c r="AA152" i="19"/>
  <c r="Z152" i="19"/>
  <c r="L215" i="19"/>
  <c r="M215" i="19" s="1"/>
  <c r="L222" i="19"/>
  <c r="M222" i="19" s="1"/>
  <c r="Z248" i="19"/>
  <c r="Z272" i="19"/>
  <c r="AA272" i="19"/>
  <c r="AA282" i="19"/>
  <c r="Q309" i="19"/>
  <c r="P309" i="19"/>
  <c r="AA316" i="19"/>
  <c r="Z316" i="19"/>
  <c r="AA326" i="19"/>
  <c r="Z326" i="19"/>
  <c r="AA355" i="19"/>
  <c r="Z355" i="19"/>
  <c r="Z359" i="19"/>
  <c r="L370" i="19"/>
  <c r="M370" i="19" s="1"/>
  <c r="L29" i="19"/>
  <c r="M29" i="19" s="1"/>
  <c r="Q205" i="19"/>
  <c r="AA224" i="19"/>
  <c r="Z224" i="19"/>
  <c r="Q255" i="19"/>
  <c r="P298" i="19"/>
  <c r="Q333" i="19"/>
  <c r="P333" i="19"/>
  <c r="AA335" i="19"/>
  <c r="Q369" i="19"/>
  <c r="Z371" i="19"/>
  <c r="W78" i="19"/>
  <c r="X78" i="19" s="1"/>
  <c r="AA310" i="19"/>
  <c r="Z310" i="19"/>
  <c r="AA322" i="19"/>
  <c r="Z322" i="19"/>
  <c r="L164" i="19"/>
  <c r="M164" i="19" s="1"/>
  <c r="L201" i="19"/>
  <c r="M201" i="19" s="1"/>
  <c r="L223" i="19"/>
  <c r="M223" i="19" s="1"/>
  <c r="Z300" i="19"/>
  <c r="AA300" i="19"/>
  <c r="Q357" i="19"/>
  <c r="P357" i="19"/>
  <c r="AA202" i="19"/>
  <c r="Z202" i="19"/>
  <c r="Z258" i="19"/>
  <c r="AA258" i="19"/>
  <c r="Z284" i="19"/>
  <c r="AA284" i="19"/>
  <c r="Z292" i="19"/>
  <c r="AA292" i="19"/>
  <c r="R342" i="19"/>
  <c r="M342" i="19"/>
  <c r="L211" i="19"/>
  <c r="M211" i="19" s="1"/>
  <c r="Z212" i="19"/>
  <c r="W213" i="19"/>
  <c r="X213" i="19" s="1"/>
  <c r="L232" i="19"/>
  <c r="M232" i="19" s="1"/>
  <c r="L246" i="19"/>
  <c r="M246" i="19" s="1"/>
  <c r="AA288" i="19"/>
  <c r="Q299" i="19"/>
  <c r="P299" i="19"/>
  <c r="L317" i="19"/>
  <c r="M317" i="19" s="1"/>
  <c r="Q336" i="19"/>
  <c r="P336" i="19"/>
  <c r="L368" i="19"/>
  <c r="M368" i="19" s="1"/>
  <c r="AA369" i="19"/>
  <c r="W370" i="19"/>
  <c r="X370" i="19" s="1"/>
  <c r="L177" i="19"/>
  <c r="M177" i="19" s="1"/>
  <c r="W223" i="19"/>
  <c r="X223" i="19" s="1"/>
  <c r="L240" i="19"/>
  <c r="M240" i="19" s="1"/>
  <c r="W374" i="19"/>
  <c r="X374" i="19" s="1"/>
  <c r="L175" i="19"/>
  <c r="M175" i="19" s="1"/>
  <c r="W332" i="19"/>
  <c r="X332" i="19" s="1"/>
  <c r="L358" i="19"/>
  <c r="M358" i="19" s="1"/>
  <c r="W259" i="19"/>
  <c r="X259" i="19" s="1"/>
  <c r="W323" i="19"/>
  <c r="X323" i="19" s="1"/>
  <c r="Z367" i="19"/>
  <c r="L348" i="19"/>
  <c r="M348" i="19" s="1"/>
  <c r="L364" i="19"/>
  <c r="M364" i="19" s="1"/>
  <c r="L217" i="19"/>
  <c r="M217" i="19" s="1"/>
  <c r="L344" i="19"/>
  <c r="M344" i="19" s="1"/>
  <c r="L360" i="19"/>
  <c r="M360" i="19" s="1"/>
  <c r="L376" i="19"/>
  <c r="M376" i="19" s="1"/>
  <c r="L213" i="19"/>
  <c r="M213" i="19" s="1"/>
  <c r="AA311" i="18"/>
  <c r="Z311" i="18"/>
  <c r="Q114" i="18"/>
  <c r="P114" i="18"/>
  <c r="Z49" i="18"/>
  <c r="AA49" i="18"/>
  <c r="Q59" i="18"/>
  <c r="P59" i="18"/>
  <c r="AA159" i="18"/>
  <c r="Z159" i="18"/>
  <c r="P163" i="18"/>
  <c r="Q163" i="18"/>
  <c r="AA172" i="18"/>
  <c r="Z172" i="18"/>
  <c r="Q274" i="18"/>
  <c r="P274" i="18"/>
  <c r="AA322" i="18"/>
  <c r="Z322" i="18"/>
  <c r="Q328" i="18"/>
  <c r="P328" i="18"/>
  <c r="AA332" i="18"/>
  <c r="Z332" i="18"/>
  <c r="AA18" i="18"/>
  <c r="Z18" i="18"/>
  <c r="Q29" i="18"/>
  <c r="P29" i="18"/>
  <c r="Q57" i="18"/>
  <c r="P57" i="18"/>
  <c r="Q62" i="18"/>
  <c r="P62" i="18"/>
  <c r="Q71" i="18"/>
  <c r="P71" i="18"/>
  <c r="AA84" i="18"/>
  <c r="Z84" i="18"/>
  <c r="AA85" i="18"/>
  <c r="Z85" i="18"/>
  <c r="AA153" i="18"/>
  <c r="Z153" i="18"/>
  <c r="Q162" i="18"/>
  <c r="P162" i="18"/>
  <c r="Z204" i="18"/>
  <c r="AA204" i="18"/>
  <c r="Q277" i="18"/>
  <c r="P277" i="18"/>
  <c r="AA97" i="18"/>
  <c r="Z97" i="18"/>
  <c r="AA110" i="18"/>
  <c r="Z110" i="18"/>
  <c r="Q200" i="18"/>
  <c r="P200" i="18"/>
  <c r="Z243" i="18"/>
  <c r="AA243" i="18"/>
  <c r="AA265" i="18"/>
  <c r="Q294" i="18"/>
  <c r="P294" i="18"/>
  <c r="AA326" i="18"/>
  <c r="Z326" i="18"/>
  <c r="Q353" i="18"/>
  <c r="P353" i="18"/>
  <c r="Q40" i="18"/>
  <c r="P40" i="18"/>
  <c r="Z54" i="18"/>
  <c r="AA54" i="18"/>
  <c r="Q74" i="18"/>
  <c r="P74" i="18"/>
  <c r="AA206" i="18"/>
  <c r="Z206" i="18"/>
  <c r="Z86" i="18"/>
  <c r="AA86" i="18"/>
  <c r="AA185" i="18"/>
  <c r="Z366" i="18"/>
  <c r="AA366" i="18"/>
  <c r="AA56" i="18"/>
  <c r="Z56" i="18"/>
  <c r="Z59" i="18"/>
  <c r="AA59" i="18"/>
  <c r="AA70" i="18"/>
  <c r="Z70" i="18"/>
  <c r="Q75" i="18"/>
  <c r="P75" i="18"/>
  <c r="AA161" i="18"/>
  <c r="Z161" i="18"/>
  <c r="AA209" i="18"/>
  <c r="Z209" i="18"/>
  <c r="AA210" i="18"/>
  <c r="Z210" i="18"/>
  <c r="AA358" i="18"/>
  <c r="Z358" i="18"/>
  <c r="Q13" i="18"/>
  <c r="P13" i="18"/>
  <c r="Q31" i="18"/>
  <c r="P31" i="18"/>
  <c r="AA36" i="18"/>
  <c r="Z36" i="18"/>
  <c r="Q96" i="18"/>
  <c r="P96" i="18"/>
  <c r="AA125" i="18"/>
  <c r="Z125" i="18"/>
  <c r="Z139" i="18"/>
  <c r="AA139" i="18"/>
  <c r="Q184" i="18"/>
  <c r="P184" i="18"/>
  <c r="AA216" i="18"/>
  <c r="Z216" i="18"/>
  <c r="P237" i="18"/>
  <c r="Q237" i="18"/>
  <c r="AA293" i="18"/>
  <c r="Z293" i="18"/>
  <c r="Q43" i="18"/>
  <c r="P43" i="18"/>
  <c r="Q48" i="18"/>
  <c r="P48" i="18"/>
  <c r="Q76" i="18"/>
  <c r="P76" i="18"/>
  <c r="Q94" i="18"/>
  <c r="P94" i="18"/>
  <c r="Q128" i="18"/>
  <c r="P128" i="18"/>
  <c r="Q142" i="18"/>
  <c r="P142" i="18"/>
  <c r="Q170" i="18"/>
  <c r="P170" i="18"/>
  <c r="AA275" i="18"/>
  <c r="Z275" i="18"/>
  <c r="Q321" i="18"/>
  <c r="P321" i="18"/>
  <c r="Z351" i="18"/>
  <c r="AA351" i="18"/>
  <c r="P25" i="18"/>
  <c r="Q25" i="18"/>
  <c r="Q42" i="18"/>
  <c r="P42" i="18"/>
  <c r="Q67" i="18"/>
  <c r="P67" i="18"/>
  <c r="P93" i="18"/>
  <c r="Q93" i="18"/>
  <c r="Q116" i="18"/>
  <c r="P116" i="18"/>
  <c r="Z166" i="18"/>
  <c r="AA166" i="18"/>
  <c r="Q238" i="18"/>
  <c r="P238" i="18"/>
  <c r="Z249" i="18"/>
  <c r="AA249" i="18"/>
  <c r="Z276" i="18"/>
  <c r="AA276" i="18"/>
  <c r="AE5" i="18" a="1"/>
  <c r="AE5" i="18" s="1"/>
  <c r="Q24" i="18"/>
  <c r="P24" i="18"/>
  <c r="AA101" i="18"/>
  <c r="Z101" i="18"/>
  <c r="Q227" i="18"/>
  <c r="P227" i="18"/>
  <c r="Q255" i="18"/>
  <c r="P255" i="18"/>
  <c r="Q20" i="18"/>
  <c r="P20" i="18"/>
  <c r="AA30" i="18"/>
  <c r="Z30" i="18"/>
  <c r="Z73" i="18"/>
  <c r="AA73" i="18"/>
  <c r="Q108" i="18"/>
  <c r="P108" i="18"/>
  <c r="AA127" i="18"/>
  <c r="Z127" i="18"/>
  <c r="Q292" i="18"/>
  <c r="P292" i="18"/>
  <c r="Q52" i="18"/>
  <c r="P52" i="18"/>
  <c r="AA91" i="18"/>
  <c r="Z91" i="18"/>
  <c r="Q107" i="18"/>
  <c r="P107" i="18"/>
  <c r="AA141" i="18"/>
  <c r="Z141" i="18"/>
  <c r="Z169" i="18"/>
  <c r="AA169" i="18"/>
  <c r="AA259" i="18"/>
  <c r="Z259" i="18"/>
  <c r="Q291" i="18"/>
  <c r="P291" i="18"/>
  <c r="Q308" i="18"/>
  <c r="P308" i="18"/>
  <c r="AA106" i="18"/>
  <c r="Z106" i="18"/>
  <c r="Q316" i="18"/>
  <c r="P316" i="18"/>
  <c r="AA26" i="18"/>
  <c r="Z26" i="18"/>
  <c r="AA64" i="18"/>
  <c r="Z64" i="18"/>
  <c r="AA66" i="18"/>
  <c r="Z66" i="18"/>
  <c r="AA92" i="18"/>
  <c r="Z92" i="18"/>
  <c r="AA95" i="18"/>
  <c r="Z95" i="18"/>
  <c r="AA115" i="18"/>
  <c r="Z115" i="18"/>
  <c r="AA116" i="18"/>
  <c r="Z116" i="18"/>
  <c r="AA117" i="18"/>
  <c r="Z117" i="18"/>
  <c r="Q137" i="18"/>
  <c r="P137" i="18"/>
  <c r="Q160" i="18"/>
  <c r="P160" i="18"/>
  <c r="AA183" i="18"/>
  <c r="Z183" i="18"/>
  <c r="AA285" i="18"/>
  <c r="Z285" i="18"/>
  <c r="Z298" i="18"/>
  <c r="AA298" i="18"/>
  <c r="Q312" i="18"/>
  <c r="P312" i="18"/>
  <c r="Q342" i="18"/>
  <c r="P342" i="18"/>
  <c r="Q140" i="18"/>
  <c r="P140" i="18"/>
  <c r="Q245" i="18"/>
  <c r="P245" i="18"/>
  <c r="Z290" i="18"/>
  <c r="AA290" i="18"/>
  <c r="Q37" i="18"/>
  <c r="P37" i="18"/>
  <c r="AA100" i="18"/>
  <c r="Z100" i="18"/>
  <c r="AA42" i="18"/>
  <c r="Z42" i="18"/>
  <c r="AA76" i="18"/>
  <c r="Z76" i="18"/>
  <c r="Q84" i="18"/>
  <c r="P84" i="18"/>
  <c r="Z94" i="18"/>
  <c r="AA94" i="18"/>
  <c r="Z150" i="18"/>
  <c r="AA150" i="18"/>
  <c r="Q154" i="18"/>
  <c r="P154" i="18"/>
  <c r="Q314" i="18"/>
  <c r="P314" i="18"/>
  <c r="AA348" i="18"/>
  <c r="Z348" i="18"/>
  <c r="Q87" i="18"/>
  <c r="P87" i="18"/>
  <c r="AA225" i="18"/>
  <c r="Z225" i="18"/>
  <c r="Q246" i="18"/>
  <c r="P246" i="18"/>
  <c r="AA333" i="18"/>
  <c r="Z333" i="18"/>
  <c r="P16" i="18"/>
  <c r="Q16" i="18"/>
  <c r="Q77" i="18"/>
  <c r="P77" i="18"/>
  <c r="Q122" i="18"/>
  <c r="P122" i="18"/>
  <c r="Q173" i="18"/>
  <c r="P173" i="18"/>
  <c r="P254" i="18"/>
  <c r="Q254" i="18"/>
  <c r="M305" i="18"/>
  <c r="R305" i="18"/>
  <c r="Z375" i="18"/>
  <c r="AA375" i="18"/>
  <c r="Q34" i="18"/>
  <c r="P34" i="18"/>
  <c r="Z46" i="18"/>
  <c r="AA46" i="18"/>
  <c r="P98" i="18"/>
  <c r="Q98" i="18"/>
  <c r="AA121" i="18"/>
  <c r="Z121" i="18"/>
  <c r="Q130" i="18"/>
  <c r="AA221" i="18"/>
  <c r="Z221" i="18"/>
  <c r="AA307" i="18"/>
  <c r="Z307" i="18"/>
  <c r="Z34" i="18"/>
  <c r="AA34" i="18"/>
  <c r="Q38" i="18"/>
  <c r="P38" i="18"/>
  <c r="Q60" i="18"/>
  <c r="P60" i="18"/>
  <c r="Z69" i="18"/>
  <c r="AA69" i="18"/>
  <c r="AA74" i="18"/>
  <c r="Z74" i="18"/>
  <c r="Q226" i="18"/>
  <c r="P226" i="18"/>
  <c r="P247" i="18"/>
  <c r="Q247" i="18"/>
  <c r="Q261" i="18"/>
  <c r="P261" i="18"/>
  <c r="AA312" i="18"/>
  <c r="Z312" i="18"/>
  <c r="AA313" i="18"/>
  <c r="Z313" i="18"/>
  <c r="Q319" i="18"/>
  <c r="P319" i="18"/>
  <c r="Q350" i="18"/>
  <c r="P350" i="18"/>
  <c r="AA10" i="18"/>
  <c r="Z10" i="18"/>
  <c r="Q23" i="18"/>
  <c r="P23" i="18"/>
  <c r="AA35" i="18"/>
  <c r="Z35" i="18"/>
  <c r="L47" i="18"/>
  <c r="M47" i="18" s="1"/>
  <c r="Q78" i="18"/>
  <c r="P78" i="18"/>
  <c r="AA135" i="18"/>
  <c r="Z135" i="18"/>
  <c r="Z145" i="18"/>
  <c r="AA145" i="18"/>
  <c r="Q178" i="18"/>
  <c r="P178" i="18"/>
  <c r="L262" i="18"/>
  <c r="M262" i="18" s="1"/>
  <c r="Q263" i="18"/>
  <c r="P263" i="18"/>
  <c r="W27" i="18"/>
  <c r="X27" i="18" s="1"/>
  <c r="Q53" i="18"/>
  <c r="P53" i="18"/>
  <c r="P109" i="18"/>
  <c r="Q109" i="18"/>
  <c r="AA112" i="18"/>
  <c r="Z112" i="18"/>
  <c r="AA113" i="18"/>
  <c r="Z113" i="18"/>
  <c r="Q148" i="18"/>
  <c r="P148" i="18"/>
  <c r="P164" i="18"/>
  <c r="Q164" i="18"/>
  <c r="P180" i="18"/>
  <c r="Q180" i="18"/>
  <c r="W198" i="18"/>
  <c r="X198" i="18" s="1"/>
  <c r="AA203" i="18"/>
  <c r="Z203" i="18"/>
  <c r="P208" i="18"/>
  <c r="Q208" i="18"/>
  <c r="AA251" i="18"/>
  <c r="Z251" i="18"/>
  <c r="AA273" i="18"/>
  <c r="Z273" i="18"/>
  <c r="L281" i="18"/>
  <c r="M281" i="18" s="1"/>
  <c r="P309" i="18"/>
  <c r="Q309" i="18"/>
  <c r="Z339" i="18"/>
  <c r="Q88" i="18"/>
  <c r="P88" i="18"/>
  <c r="Z175" i="18"/>
  <c r="AA175" i="18"/>
  <c r="P218" i="18"/>
  <c r="Q218" i="18"/>
  <c r="Z272" i="18"/>
  <c r="AA272" i="18"/>
  <c r="Q295" i="18"/>
  <c r="P295" i="18"/>
  <c r="AA305" i="18"/>
  <c r="Z305" i="18"/>
  <c r="Q318" i="18"/>
  <c r="P318" i="18"/>
  <c r="Q362" i="18"/>
  <c r="P362" i="18"/>
  <c r="P363" i="18"/>
  <c r="Q363" i="18"/>
  <c r="Q14" i="18"/>
  <c r="P14" i="18"/>
  <c r="Q54" i="18"/>
  <c r="P54" i="18"/>
  <c r="Q72" i="18"/>
  <c r="P72" i="18"/>
  <c r="P102" i="18"/>
  <c r="Q103" i="18"/>
  <c r="P103" i="18"/>
  <c r="AA107" i="18"/>
  <c r="Z107" i="18"/>
  <c r="Q124" i="18"/>
  <c r="P124" i="18"/>
  <c r="P143" i="18"/>
  <c r="Q143" i="18"/>
  <c r="Z162" i="18"/>
  <c r="AA162" i="18"/>
  <c r="P179" i="18"/>
  <c r="Q179" i="18"/>
  <c r="AA187" i="18"/>
  <c r="Z187" i="18"/>
  <c r="Q190" i="18"/>
  <c r="P190" i="18"/>
  <c r="P232" i="18"/>
  <c r="Q232" i="18"/>
  <c r="P239" i="18"/>
  <c r="Q239" i="18"/>
  <c r="Z302" i="18"/>
  <c r="AA302" i="18"/>
  <c r="AA316" i="18"/>
  <c r="Z316" i="18"/>
  <c r="Z327" i="18"/>
  <c r="AA327" i="18"/>
  <c r="AA373" i="18"/>
  <c r="Z373" i="18"/>
  <c r="P19" i="18"/>
  <c r="Z50" i="18"/>
  <c r="AA224" i="18"/>
  <c r="Z237" i="18"/>
  <c r="AA237" i="18"/>
  <c r="Z286" i="18"/>
  <c r="AA286" i="18"/>
  <c r="Q296" i="18"/>
  <c r="P296" i="18"/>
  <c r="Q297" i="18"/>
  <c r="P297" i="18"/>
  <c r="Z300" i="18"/>
  <c r="AA300" i="18"/>
  <c r="Z301" i="18"/>
  <c r="AA301" i="18"/>
  <c r="Q330" i="18"/>
  <c r="P330" i="18"/>
  <c r="Q338" i="18"/>
  <c r="P338" i="18"/>
  <c r="AA374" i="18"/>
  <c r="Z374" i="18"/>
  <c r="Z51" i="18"/>
  <c r="AA51" i="18"/>
  <c r="AA65" i="18"/>
  <c r="Q89" i="18"/>
  <c r="P89" i="18"/>
  <c r="P95" i="18"/>
  <c r="AA147" i="18"/>
  <c r="Z147" i="18"/>
  <c r="Q166" i="18"/>
  <c r="P166" i="18"/>
  <c r="P181" i="18"/>
  <c r="Z212" i="18"/>
  <c r="Q215" i="18"/>
  <c r="P215" i="18"/>
  <c r="Z253" i="18"/>
  <c r="Q270" i="18"/>
  <c r="P270" i="18"/>
  <c r="Z279" i="18"/>
  <c r="Q282" i="18"/>
  <c r="P282" i="18"/>
  <c r="AA318" i="18"/>
  <c r="Z318" i="18"/>
  <c r="P323" i="18"/>
  <c r="Q357" i="18"/>
  <c r="P357" i="18"/>
  <c r="Z28" i="18"/>
  <c r="AA28" i="18"/>
  <c r="Q68" i="18"/>
  <c r="P68" i="18"/>
  <c r="Q80" i="18"/>
  <c r="P80" i="18"/>
  <c r="Z114" i="18"/>
  <c r="AA122" i="18"/>
  <c r="Z122" i="18"/>
  <c r="Q144" i="18"/>
  <c r="P144" i="18"/>
  <c r="Z171" i="18"/>
  <c r="AA178" i="18"/>
  <c r="Z178" i="18"/>
  <c r="AA199" i="18"/>
  <c r="Z199" i="18"/>
  <c r="Q202" i="18"/>
  <c r="P202" i="18"/>
  <c r="P214" i="18"/>
  <c r="P276" i="18"/>
  <c r="Q283" i="18"/>
  <c r="P283" i="18"/>
  <c r="Z288" i="18"/>
  <c r="AA288" i="18"/>
  <c r="P325" i="18"/>
  <c r="Q325" i="18"/>
  <c r="AA344" i="18"/>
  <c r="Z344" i="18"/>
  <c r="Q371" i="18"/>
  <c r="P371" i="18"/>
  <c r="Z12" i="18"/>
  <c r="AA12" i="18"/>
  <c r="L15" i="18"/>
  <c r="M15" i="18" s="1"/>
  <c r="W53" i="18"/>
  <c r="X53" i="18" s="1"/>
  <c r="Z71" i="18"/>
  <c r="AA71" i="18"/>
  <c r="Z77" i="18"/>
  <c r="AA77" i="18"/>
  <c r="Q105" i="18"/>
  <c r="P105" i="18"/>
  <c r="P106" i="18"/>
  <c r="Q106" i="18"/>
  <c r="P126" i="18"/>
  <c r="Q126" i="18"/>
  <c r="L151" i="18"/>
  <c r="M151" i="18" s="1"/>
  <c r="AB157" i="18"/>
  <c r="X157" i="18"/>
  <c r="P161" i="18"/>
  <c r="Q161" i="18"/>
  <c r="Q168" i="18"/>
  <c r="P168" i="18"/>
  <c r="L174" i="18"/>
  <c r="M174" i="18" s="1"/>
  <c r="Z180" i="18"/>
  <c r="AA180" i="18"/>
  <c r="Q231" i="18"/>
  <c r="Q242" i="18"/>
  <c r="P242" i="18"/>
  <c r="AA247" i="18"/>
  <c r="Z247" i="18"/>
  <c r="Q271" i="18"/>
  <c r="P271" i="18"/>
  <c r="Q284" i="18"/>
  <c r="P284" i="18"/>
  <c r="AA287" i="18"/>
  <c r="Z317" i="18"/>
  <c r="Q324" i="18"/>
  <c r="P324" i="18"/>
  <c r="Z376" i="18"/>
  <c r="AA376" i="18"/>
  <c r="Q50" i="18"/>
  <c r="P50" i="18"/>
  <c r="AA79" i="18"/>
  <c r="Z79" i="18"/>
  <c r="Z38" i="18"/>
  <c r="Z60" i="18"/>
  <c r="AA89" i="18"/>
  <c r="Z89" i="18"/>
  <c r="AA39" i="18"/>
  <c r="Z39" i="18"/>
  <c r="AA48" i="18"/>
  <c r="Z48" i="18"/>
  <c r="Z61" i="18"/>
  <c r="AA61" i="18"/>
  <c r="M83" i="18"/>
  <c r="Q86" i="18"/>
  <c r="P86" i="18"/>
  <c r="AA88" i="18"/>
  <c r="AA103" i="18"/>
  <c r="Z103" i="18"/>
  <c r="Z149" i="18"/>
  <c r="AA167" i="18"/>
  <c r="Z167" i="18"/>
  <c r="L171" i="18"/>
  <c r="M171" i="18" s="1"/>
  <c r="Q186" i="18"/>
  <c r="Q203" i="18"/>
  <c r="P203" i="18"/>
  <c r="Q224" i="18"/>
  <c r="P224" i="18"/>
  <c r="AA250" i="18"/>
  <c r="Z250" i="18"/>
  <c r="P251" i="18"/>
  <c r="Z269" i="18"/>
  <c r="AA269" i="18"/>
  <c r="L273" i="18"/>
  <c r="M273" i="18" s="1"/>
  <c r="AA291" i="18"/>
  <c r="Z291" i="18"/>
  <c r="Z309" i="18"/>
  <c r="Q315" i="18"/>
  <c r="P315" i="18"/>
  <c r="AA330" i="18"/>
  <c r="Z330" i="18"/>
  <c r="Q17" i="18"/>
  <c r="P17" i="18"/>
  <c r="Q18" i="18"/>
  <c r="P18" i="18"/>
  <c r="Q27" i="18"/>
  <c r="P27" i="18"/>
  <c r="Q58" i="18"/>
  <c r="P58" i="18"/>
  <c r="Q64" i="18"/>
  <c r="P64" i="18"/>
  <c r="L65" i="18"/>
  <c r="M65" i="18" s="1"/>
  <c r="Q70" i="18"/>
  <c r="P70" i="18"/>
  <c r="AA104" i="18"/>
  <c r="Z104" i="18"/>
  <c r="Q146" i="18"/>
  <c r="P146" i="18"/>
  <c r="AA168" i="18"/>
  <c r="Z168" i="18"/>
  <c r="P187" i="18"/>
  <c r="Q187" i="18"/>
  <c r="AA191" i="18"/>
  <c r="Z191" i="18"/>
  <c r="Q204" i="18"/>
  <c r="P204" i="18"/>
  <c r="Q268" i="18"/>
  <c r="Q285" i="18"/>
  <c r="P285" i="18"/>
  <c r="Z323" i="18"/>
  <c r="AA364" i="18"/>
  <c r="Z364" i="18"/>
  <c r="P32" i="18"/>
  <c r="Q32" i="18"/>
  <c r="Q182" i="18"/>
  <c r="P182" i="18"/>
  <c r="M9" i="18"/>
  <c r="R9" i="18"/>
  <c r="Q49" i="18"/>
  <c r="P49" i="18"/>
  <c r="P55" i="18"/>
  <c r="Q90" i="18"/>
  <c r="Q92" i="18"/>
  <c r="P92" i="18"/>
  <c r="Q99" i="18"/>
  <c r="P99" i="18"/>
  <c r="Z102" i="18"/>
  <c r="AA102" i="18"/>
  <c r="AA109" i="18"/>
  <c r="Z109" i="18"/>
  <c r="Z132" i="18"/>
  <c r="AA132" i="18"/>
  <c r="AA138" i="18"/>
  <c r="Z138" i="18"/>
  <c r="P152" i="18"/>
  <c r="Q152" i="18"/>
  <c r="Q234" i="18"/>
  <c r="P234" i="18"/>
  <c r="P235" i="18"/>
  <c r="Q235" i="18"/>
  <c r="Q241" i="18"/>
  <c r="P241" i="18"/>
  <c r="Q278" i="18"/>
  <c r="P278" i="18"/>
  <c r="Z280" i="18"/>
  <c r="AA280" i="18"/>
  <c r="Q332" i="18"/>
  <c r="P332" i="18"/>
  <c r="Z345" i="18"/>
  <c r="AA345" i="18"/>
  <c r="AA355" i="18"/>
  <c r="Z355" i="18"/>
  <c r="AA356" i="18"/>
  <c r="Z356" i="18"/>
  <c r="P63" i="18"/>
  <c r="Q63" i="18"/>
  <c r="Q112" i="18"/>
  <c r="P112" i="18"/>
  <c r="P117" i="18"/>
  <c r="Q117" i="18"/>
  <c r="P197" i="18"/>
  <c r="Q197" i="18"/>
  <c r="AA232" i="18"/>
  <c r="Z232" i="18"/>
  <c r="Q258" i="18"/>
  <c r="P258" i="18"/>
  <c r="AA263" i="18"/>
  <c r="Z263" i="18"/>
  <c r="Q313" i="18"/>
  <c r="P313" i="18"/>
  <c r="AA361" i="18"/>
  <c r="Z361" i="18"/>
  <c r="Z369" i="18"/>
  <c r="AA369" i="18"/>
  <c r="AA370" i="18"/>
  <c r="Z370" i="18"/>
  <c r="P41" i="18"/>
  <c r="Q41" i="18"/>
  <c r="Z123" i="18"/>
  <c r="AA123" i="18"/>
  <c r="Q145" i="18"/>
  <c r="P145" i="18"/>
  <c r="AA165" i="18"/>
  <c r="Z165" i="18"/>
  <c r="AA190" i="18"/>
  <c r="Z190" i="18"/>
  <c r="Q212" i="18"/>
  <c r="P212" i="18"/>
  <c r="AA228" i="18"/>
  <c r="Z228" i="18"/>
  <c r="AA239" i="18"/>
  <c r="Z239" i="18"/>
  <c r="Q252" i="18"/>
  <c r="P252" i="18"/>
  <c r="Z319" i="18"/>
  <c r="Q359" i="18"/>
  <c r="P359" i="18"/>
  <c r="Q35" i="18"/>
  <c r="P35" i="18"/>
  <c r="AA9" i="18"/>
  <c r="Q11" i="18"/>
  <c r="P11" i="18"/>
  <c r="AA20" i="18"/>
  <c r="Z20" i="18"/>
  <c r="AA33" i="18"/>
  <c r="Z33" i="18"/>
  <c r="L131" i="18"/>
  <c r="M131" i="18" s="1"/>
  <c r="AA174" i="18"/>
  <c r="Z174" i="18"/>
  <c r="AA194" i="18"/>
  <c r="Z194" i="18"/>
  <c r="P222" i="18"/>
  <c r="L260" i="18"/>
  <c r="M260" i="18" s="1"/>
  <c r="R268" i="18"/>
  <c r="Z310" i="18"/>
  <c r="Q317" i="18"/>
  <c r="P317" i="18"/>
  <c r="AA320" i="18"/>
  <c r="Z320" i="18"/>
  <c r="Q343" i="18"/>
  <c r="P343" i="18"/>
  <c r="Z352" i="18"/>
  <c r="AA352" i="18"/>
  <c r="Q165" i="18"/>
  <c r="P165" i="18"/>
  <c r="L196" i="18"/>
  <c r="M196" i="18" s="1"/>
  <c r="Q354" i="18"/>
  <c r="P354" i="18"/>
  <c r="L110" i="18"/>
  <c r="M110" i="18" s="1"/>
  <c r="Y157" i="18"/>
  <c r="R157" i="18"/>
  <c r="N157" i="18"/>
  <c r="M157" i="18"/>
  <c r="W233" i="18"/>
  <c r="X233" i="18" s="1"/>
  <c r="W256" i="18"/>
  <c r="X256" i="18" s="1"/>
  <c r="Z282" i="18"/>
  <c r="AA282" i="18"/>
  <c r="W41" i="18"/>
  <c r="X41" i="18" s="1"/>
  <c r="Q101" i="18"/>
  <c r="P101" i="18"/>
  <c r="P149" i="18"/>
  <c r="Q149" i="18"/>
  <c r="W164" i="18"/>
  <c r="X164" i="18" s="1"/>
  <c r="AA170" i="18"/>
  <c r="Z170" i="18"/>
  <c r="Q220" i="18"/>
  <c r="P220" i="18"/>
  <c r="W240" i="18"/>
  <c r="X240" i="18" s="1"/>
  <c r="P248" i="18"/>
  <c r="Q248" i="18"/>
  <c r="Q265" i="18"/>
  <c r="P265" i="18"/>
  <c r="Q269" i="18"/>
  <c r="P269" i="18"/>
  <c r="Q275" i="18"/>
  <c r="P275" i="18"/>
  <c r="Q279" i="18"/>
  <c r="P279" i="18"/>
  <c r="Q26" i="18"/>
  <c r="P26" i="18"/>
  <c r="AA93" i="18"/>
  <c r="Z93" i="18"/>
  <c r="AA108" i="18"/>
  <c r="Z108" i="18"/>
  <c r="Q306" i="18"/>
  <c r="P306" i="18"/>
  <c r="AA17" i="18"/>
  <c r="Z17" i="18"/>
  <c r="AA24" i="18"/>
  <c r="Z24" i="18"/>
  <c r="AA58" i="18"/>
  <c r="Z58" i="18"/>
  <c r="Z99" i="18"/>
  <c r="Z124" i="18"/>
  <c r="Z131" i="18"/>
  <c r="Q158" i="18"/>
  <c r="P158" i="18"/>
  <c r="AA163" i="18"/>
  <c r="Q169" i="18"/>
  <c r="P169" i="18"/>
  <c r="P198" i="18"/>
  <c r="Q198" i="18"/>
  <c r="Z205" i="18"/>
  <c r="Q209" i="18"/>
  <c r="P209" i="18"/>
  <c r="W219" i="18"/>
  <c r="X219" i="18" s="1"/>
  <c r="P243" i="18"/>
  <c r="Q243" i="18"/>
  <c r="AA261" i="18"/>
  <c r="Z261" i="18"/>
  <c r="AA365" i="18"/>
  <c r="P367" i="18"/>
  <c r="Q138" i="18"/>
  <c r="P138" i="18"/>
  <c r="AA245" i="18"/>
  <c r="Z245" i="18"/>
  <c r="L300" i="18"/>
  <c r="M300" i="18" s="1"/>
  <c r="Q373" i="18"/>
  <c r="P373" i="18"/>
  <c r="AA16" i="18"/>
  <c r="L39" i="18"/>
  <c r="M39" i="18" s="1"/>
  <c r="L51" i="18"/>
  <c r="M51" i="18" s="1"/>
  <c r="Q56" i="18"/>
  <c r="P56" i="18"/>
  <c r="AA57" i="18"/>
  <c r="L61" i="18"/>
  <c r="M61" i="18" s="1"/>
  <c r="L134" i="18"/>
  <c r="M134" i="18" s="1"/>
  <c r="Q167" i="18"/>
  <c r="P167" i="18"/>
  <c r="Z195" i="18"/>
  <c r="AA195" i="18"/>
  <c r="W248" i="18"/>
  <c r="X248" i="18" s="1"/>
  <c r="Q250" i="18"/>
  <c r="P250" i="18"/>
  <c r="L289" i="18"/>
  <c r="M289" i="18" s="1"/>
  <c r="AA297" i="18"/>
  <c r="Z297" i="18"/>
  <c r="Q301" i="18"/>
  <c r="P301" i="18"/>
  <c r="AA331" i="18"/>
  <c r="Z331" i="18"/>
  <c r="P333" i="18"/>
  <c r="P335" i="18"/>
  <c r="Q335" i="18"/>
  <c r="Z336" i="18"/>
  <c r="W337" i="18"/>
  <c r="X337" i="18" s="1"/>
  <c r="AA314" i="18"/>
  <c r="Z314" i="18"/>
  <c r="Q66" i="18"/>
  <c r="P66" i="18"/>
  <c r="AA196" i="18"/>
  <c r="Z196" i="18"/>
  <c r="Z268" i="18"/>
  <c r="AA353" i="18"/>
  <c r="Z353" i="18"/>
  <c r="Q85" i="18"/>
  <c r="P85" i="18"/>
  <c r="Z371" i="18"/>
  <c r="AA67" i="18"/>
  <c r="AB83" i="18"/>
  <c r="Z98" i="18"/>
  <c r="Q115" i="18"/>
  <c r="P115" i="18"/>
  <c r="M120" i="18"/>
  <c r="AA133" i="18"/>
  <c r="AA136" i="18"/>
  <c r="AA176" i="18"/>
  <c r="AA181" i="18"/>
  <c r="Z181" i="18"/>
  <c r="Z207" i="18"/>
  <c r="AA246" i="18"/>
  <c r="Z246" i="18"/>
  <c r="AB268" i="18"/>
  <c r="Z270" i="18"/>
  <c r="AA270" i="18"/>
  <c r="P288" i="18"/>
  <c r="Q293" i="18"/>
  <c r="P293" i="18"/>
  <c r="AA295" i="18"/>
  <c r="Z295" i="18"/>
  <c r="Q311" i="18"/>
  <c r="P311" i="18"/>
  <c r="Q326" i="18"/>
  <c r="Q375" i="18"/>
  <c r="P375" i="18"/>
  <c r="R231" i="18"/>
  <c r="Y231" i="18"/>
  <c r="AA231" i="18" s="1"/>
  <c r="Z294" i="18"/>
  <c r="AA294" i="18"/>
  <c r="Z19" i="18"/>
  <c r="AA19" i="18"/>
  <c r="AA226" i="18"/>
  <c r="Z226" i="18"/>
  <c r="AA308" i="18"/>
  <c r="Z308" i="18"/>
  <c r="Z328" i="18"/>
  <c r="Z43" i="18"/>
  <c r="X83" i="18"/>
  <c r="P91" i="18"/>
  <c r="L104" i="18"/>
  <c r="M104" i="18" s="1"/>
  <c r="Z142" i="18"/>
  <c r="L147" i="18"/>
  <c r="M147" i="18" s="1"/>
  <c r="L150" i="18"/>
  <c r="M150" i="18" s="1"/>
  <c r="L153" i="18"/>
  <c r="M153" i="18" s="1"/>
  <c r="Z154" i="18"/>
  <c r="AA173" i="18"/>
  <c r="M194" i="18"/>
  <c r="Z222" i="18"/>
  <c r="P228" i="18"/>
  <c r="Q256" i="18"/>
  <c r="Z262" i="18"/>
  <c r="AA262" i="18"/>
  <c r="Z277" i="18"/>
  <c r="L299" i="18"/>
  <c r="M299" i="18" s="1"/>
  <c r="Q307" i="18"/>
  <c r="P307" i="18"/>
  <c r="AA334" i="18"/>
  <c r="Z334" i="18"/>
  <c r="Z338" i="18"/>
  <c r="AA349" i="18"/>
  <c r="Z349" i="18"/>
  <c r="Z354" i="18"/>
  <c r="AA362" i="18"/>
  <c r="Z362" i="18"/>
  <c r="AA281" i="18"/>
  <c r="Z281" i="18"/>
  <c r="Q129" i="18"/>
  <c r="P129" i="18"/>
  <c r="W11" i="18"/>
  <c r="X11" i="18" s="1"/>
  <c r="W52" i="18"/>
  <c r="X52" i="18" s="1"/>
  <c r="L133" i="18"/>
  <c r="M133" i="18" s="1"/>
  <c r="AA137" i="18"/>
  <c r="Z137" i="18"/>
  <c r="AA148" i="18"/>
  <c r="Z148" i="18"/>
  <c r="L176" i="18"/>
  <c r="M176" i="18" s="1"/>
  <c r="L189" i="18"/>
  <c r="M189" i="18" s="1"/>
  <c r="L217" i="18"/>
  <c r="M217" i="18" s="1"/>
  <c r="W223" i="18"/>
  <c r="X223" i="18" s="1"/>
  <c r="Q290" i="18"/>
  <c r="P290" i="18"/>
  <c r="P298" i="18"/>
  <c r="AA329" i="18"/>
  <c r="Z329" i="18"/>
  <c r="L337" i="18"/>
  <c r="M337" i="18" s="1"/>
  <c r="Q347" i="18"/>
  <c r="L348" i="18"/>
  <c r="M348" i="18" s="1"/>
  <c r="AA350" i="18"/>
  <c r="Z350" i="18"/>
  <c r="P374" i="18"/>
  <c r="L125" i="18"/>
  <c r="M125" i="18" s="1"/>
  <c r="L141" i="18"/>
  <c r="M141" i="18" s="1"/>
  <c r="P206" i="18"/>
  <c r="L207" i="18"/>
  <c r="M207" i="18" s="1"/>
  <c r="L210" i="18"/>
  <c r="M210" i="18" s="1"/>
  <c r="AA241" i="18"/>
  <c r="Z241" i="18"/>
  <c r="AA257" i="18"/>
  <c r="Z257" i="18"/>
  <c r="Z299" i="18"/>
  <c r="Q302" i="18"/>
  <c r="P302" i="18"/>
  <c r="P310" i="18"/>
  <c r="P322" i="18"/>
  <c r="Z130" i="18"/>
  <c r="Z146" i="18"/>
  <c r="L191" i="18"/>
  <c r="M191" i="18" s="1"/>
  <c r="L219" i="18"/>
  <c r="M219" i="18" s="1"/>
  <c r="W238" i="18"/>
  <c r="X238" i="18" s="1"/>
  <c r="W258" i="18"/>
  <c r="X258" i="18" s="1"/>
  <c r="L287" i="18"/>
  <c r="M287" i="18" s="1"/>
  <c r="W296" i="18"/>
  <c r="X296" i="18" s="1"/>
  <c r="Z324" i="18"/>
  <c r="Q372" i="18"/>
  <c r="P372" i="18"/>
  <c r="AA254" i="18"/>
  <c r="Z254" i="18"/>
  <c r="W13" i="18"/>
  <c r="X13" i="18" s="1"/>
  <c r="W29" i="18"/>
  <c r="X29" i="18" s="1"/>
  <c r="M46" i="18"/>
  <c r="L123" i="18"/>
  <c r="M123" i="18" s="1"/>
  <c r="L139" i="18"/>
  <c r="M139" i="18" s="1"/>
  <c r="W158" i="18"/>
  <c r="X158" i="18" s="1"/>
  <c r="W200" i="18"/>
  <c r="X200" i="18" s="1"/>
  <c r="W242" i="18"/>
  <c r="X242" i="18" s="1"/>
  <c r="W264" i="18"/>
  <c r="X264" i="18" s="1"/>
  <c r="W325" i="18"/>
  <c r="X325" i="18" s="1"/>
  <c r="Q368" i="18"/>
  <c r="L185" i="18"/>
  <c r="M185" i="18" s="1"/>
  <c r="L352" i="18"/>
  <c r="M352" i="18" s="1"/>
  <c r="L211" i="18"/>
  <c r="M211" i="18" s="1"/>
  <c r="L221" i="18"/>
  <c r="M221" i="18" s="1"/>
  <c r="L364" i="18"/>
  <c r="M364" i="18" s="1"/>
  <c r="L183" i="18"/>
  <c r="M183" i="18" s="1"/>
  <c r="W252" i="18"/>
  <c r="X252" i="18" s="1"/>
  <c r="Q358" i="18"/>
  <c r="P358" i="18"/>
  <c r="AA359" i="18"/>
  <c r="Z359" i="18"/>
  <c r="L370" i="18"/>
  <c r="M370" i="18" s="1"/>
  <c r="L225" i="18"/>
  <c r="M225" i="18" s="1"/>
  <c r="L356" i="18"/>
  <c r="M356" i="18" s="1"/>
  <c r="L223" i="18"/>
  <c r="M223" i="18" s="1"/>
  <c r="W244" i="18"/>
  <c r="X244" i="18" s="1"/>
  <c r="W260" i="18"/>
  <c r="X260" i="18" s="1"/>
  <c r="L366" i="18"/>
  <c r="M366" i="18" s="1"/>
  <c r="L344" i="18"/>
  <c r="M344" i="18" s="1"/>
  <c r="L376" i="18"/>
  <c r="M376" i="18" s="1"/>
  <c r="Z34" i="17"/>
  <c r="AA34" i="17"/>
  <c r="R83" i="17"/>
  <c r="M83" i="17"/>
  <c r="P181" i="17"/>
  <c r="Q181" i="17"/>
  <c r="P190" i="17"/>
  <c r="Q190" i="17"/>
  <c r="P53" i="17"/>
  <c r="Q53" i="17"/>
  <c r="Q129" i="17"/>
  <c r="P129" i="17"/>
  <c r="Z149" i="17"/>
  <c r="AA149" i="17"/>
  <c r="AA65" i="17"/>
  <c r="Z65" i="17"/>
  <c r="Q143" i="17"/>
  <c r="P143" i="17"/>
  <c r="AA188" i="17"/>
  <c r="Z188" i="17"/>
  <c r="AA20" i="17"/>
  <c r="Z20" i="17"/>
  <c r="AA79" i="17"/>
  <c r="Z79" i="17"/>
  <c r="AA52" i="17"/>
  <c r="Z52" i="17"/>
  <c r="AA30" i="17"/>
  <c r="Z30" i="17"/>
  <c r="Q35" i="17"/>
  <c r="P35" i="17"/>
  <c r="Q67" i="17"/>
  <c r="P67" i="17"/>
  <c r="AA211" i="17"/>
  <c r="Z211" i="17"/>
  <c r="P307" i="17"/>
  <c r="Q307" i="17"/>
  <c r="AA97" i="17"/>
  <c r="Z97" i="17"/>
  <c r="AA49" i="17"/>
  <c r="Z49" i="17"/>
  <c r="P80" i="17"/>
  <c r="Q80" i="17"/>
  <c r="AA55" i="17"/>
  <c r="Z55" i="17"/>
  <c r="AA113" i="17"/>
  <c r="Z113" i="17"/>
  <c r="Z36" i="17"/>
  <c r="AA36" i="17"/>
  <c r="AA89" i="17"/>
  <c r="Z89" i="17"/>
  <c r="AA14" i="17"/>
  <c r="Z14" i="17"/>
  <c r="P28" i="17"/>
  <c r="Q28" i="17"/>
  <c r="AA205" i="17"/>
  <c r="Z205" i="17"/>
  <c r="Z24" i="17"/>
  <c r="AA24" i="17"/>
  <c r="P60" i="17"/>
  <c r="Q60" i="17"/>
  <c r="AA68" i="17"/>
  <c r="Z68" i="17"/>
  <c r="Q19" i="17"/>
  <c r="P19" i="17"/>
  <c r="AA105" i="17"/>
  <c r="Z105" i="17"/>
  <c r="Q136" i="17"/>
  <c r="P136" i="17"/>
  <c r="AA141" i="17"/>
  <c r="Z141" i="17"/>
  <c r="Q213" i="17"/>
  <c r="P213" i="17"/>
  <c r="Z18" i="17"/>
  <c r="AA18" i="17"/>
  <c r="Q150" i="17"/>
  <c r="P150" i="17"/>
  <c r="AA43" i="17"/>
  <c r="Z43" i="17"/>
  <c r="AA40" i="17"/>
  <c r="Z40" i="17"/>
  <c r="Q51" i="17"/>
  <c r="P51" i="17"/>
  <c r="AA72" i="17"/>
  <c r="Z72" i="17"/>
  <c r="Q177" i="17"/>
  <c r="P177" i="17"/>
  <c r="Z195" i="17"/>
  <c r="AA195" i="17"/>
  <c r="Q55" i="17"/>
  <c r="P55" i="17"/>
  <c r="Z121" i="17"/>
  <c r="AA121" i="17"/>
  <c r="Q140" i="17"/>
  <c r="P140" i="17"/>
  <c r="Q264" i="17"/>
  <c r="P264" i="17"/>
  <c r="AA306" i="17"/>
  <c r="Z306" i="17"/>
  <c r="AA350" i="17"/>
  <c r="Z350" i="17"/>
  <c r="Q33" i="17"/>
  <c r="P33" i="17"/>
  <c r="P64" i="17"/>
  <c r="Q64" i="17"/>
  <c r="P70" i="17"/>
  <c r="Q70" i="17"/>
  <c r="Q84" i="17"/>
  <c r="P84" i="17"/>
  <c r="AA147" i="17"/>
  <c r="Z147" i="17"/>
  <c r="Q69" i="17"/>
  <c r="Q10" i="17"/>
  <c r="P10" i="17"/>
  <c r="AA194" i="17"/>
  <c r="Z194" i="17"/>
  <c r="R231" i="17"/>
  <c r="M231" i="17"/>
  <c r="P234" i="17"/>
  <c r="Q257" i="17"/>
  <c r="P257" i="17"/>
  <c r="Z280" i="17"/>
  <c r="AA280" i="17"/>
  <c r="AA299" i="17"/>
  <c r="Z299" i="17"/>
  <c r="Q57" i="17"/>
  <c r="P57" i="17"/>
  <c r="P74" i="17"/>
  <c r="Q74" i="17"/>
  <c r="AA16" i="17"/>
  <c r="Z16" i="17"/>
  <c r="AA78" i="17"/>
  <c r="Z78" i="17"/>
  <c r="Q115" i="17"/>
  <c r="P115" i="17"/>
  <c r="Q127" i="17"/>
  <c r="P127" i="17"/>
  <c r="Q203" i="17"/>
  <c r="P203" i="17"/>
  <c r="AA246" i="17"/>
  <c r="Z246" i="17"/>
  <c r="Z301" i="17"/>
  <c r="AA95" i="17"/>
  <c r="Z95" i="17"/>
  <c r="AA111" i="17"/>
  <c r="Z111" i="17"/>
  <c r="P114" i="17"/>
  <c r="Z169" i="17"/>
  <c r="AA217" i="17"/>
  <c r="Z217" i="17"/>
  <c r="AA226" i="17"/>
  <c r="Q374" i="17"/>
  <c r="P374" i="17"/>
  <c r="Z50" i="17"/>
  <c r="AA50" i="17"/>
  <c r="Q87" i="17"/>
  <c r="P87" i="17"/>
  <c r="AA132" i="17"/>
  <c r="Z132" i="17"/>
  <c r="Q164" i="17"/>
  <c r="P164" i="17"/>
  <c r="AA318" i="17"/>
  <c r="Z318" i="17"/>
  <c r="AA23" i="17"/>
  <c r="Z23" i="17"/>
  <c r="P25" i="17"/>
  <c r="Q152" i="17"/>
  <c r="P152" i="17"/>
  <c r="P158" i="17"/>
  <c r="Q158" i="17"/>
  <c r="Z236" i="17"/>
  <c r="AA236" i="17"/>
  <c r="Q273" i="17"/>
  <c r="P273" i="17"/>
  <c r="Q274" i="17"/>
  <c r="P274" i="17"/>
  <c r="P313" i="17"/>
  <c r="Q313" i="17"/>
  <c r="Z321" i="17"/>
  <c r="AA321" i="17"/>
  <c r="AA56" i="17"/>
  <c r="Z56" i="17"/>
  <c r="AA57" i="17"/>
  <c r="Z57" i="17"/>
  <c r="AA71" i="17"/>
  <c r="Z71" i="17"/>
  <c r="AA85" i="17"/>
  <c r="Z85" i="17"/>
  <c r="AA96" i="17"/>
  <c r="AA106" i="17"/>
  <c r="Z106" i="17"/>
  <c r="Q145" i="17"/>
  <c r="P145" i="17"/>
  <c r="Z172" i="17"/>
  <c r="AA172" i="17"/>
  <c r="AA173" i="17"/>
  <c r="Z173" i="17"/>
  <c r="Z202" i="17"/>
  <c r="AA202" i="17"/>
  <c r="Q241" i="17"/>
  <c r="P241" i="17"/>
  <c r="Q260" i="17"/>
  <c r="P260" i="17"/>
  <c r="AA320" i="17"/>
  <c r="Z320" i="17"/>
  <c r="AA332" i="17"/>
  <c r="Z332" i="17"/>
  <c r="P337" i="17"/>
  <c r="Q337" i="17"/>
  <c r="Q367" i="17"/>
  <c r="P367" i="17"/>
  <c r="AA39" i="17"/>
  <c r="Z39" i="17"/>
  <c r="P41" i="17"/>
  <c r="P61" i="17"/>
  <c r="Q61" i="17"/>
  <c r="Z66" i="17"/>
  <c r="AA66" i="17"/>
  <c r="AA87" i="17"/>
  <c r="Z87" i="17"/>
  <c r="Q91" i="17"/>
  <c r="P91" i="17"/>
  <c r="AA114" i="17"/>
  <c r="Z114" i="17"/>
  <c r="P122" i="17"/>
  <c r="Q122" i="17"/>
  <c r="AA125" i="17"/>
  <c r="Z125" i="17"/>
  <c r="Z134" i="17"/>
  <c r="Z162" i="17"/>
  <c r="AA162" i="17"/>
  <c r="P166" i="17"/>
  <c r="AA181" i="17"/>
  <c r="Z181" i="17"/>
  <c r="Q184" i="17"/>
  <c r="P184" i="17"/>
  <c r="P212" i="17"/>
  <c r="Q242" i="17"/>
  <c r="P242" i="17"/>
  <c r="Z256" i="17"/>
  <c r="AA256" i="17"/>
  <c r="Z271" i="17"/>
  <c r="AA271" i="17"/>
  <c r="Q285" i="17"/>
  <c r="P285" i="17"/>
  <c r="Q295" i="17"/>
  <c r="P295" i="17"/>
  <c r="P315" i="17"/>
  <c r="Q315" i="17"/>
  <c r="AA374" i="17"/>
  <c r="Z374" i="17"/>
  <c r="Z145" i="17"/>
  <c r="AA145" i="17"/>
  <c r="Q65" i="17"/>
  <c r="P65" i="17"/>
  <c r="Z146" i="17"/>
  <c r="AA146" i="17"/>
  <c r="AA242" i="17"/>
  <c r="Z242" i="17"/>
  <c r="Q71" i="17"/>
  <c r="P71" i="17"/>
  <c r="AA101" i="17"/>
  <c r="Z101" i="17"/>
  <c r="P207" i="17"/>
  <c r="Q174" i="17"/>
  <c r="P174" i="17"/>
  <c r="AA15" i="17"/>
  <c r="Z15" i="17"/>
  <c r="AA62" i="17"/>
  <c r="Z62" i="17"/>
  <c r="AA139" i="17"/>
  <c r="Z139" i="17"/>
  <c r="Q172" i="17"/>
  <c r="P172" i="17"/>
  <c r="P311" i="17"/>
  <c r="Q311" i="17"/>
  <c r="Q322" i="17"/>
  <c r="P322" i="17"/>
  <c r="AA329" i="17"/>
  <c r="Z329" i="17"/>
  <c r="Z339" i="17"/>
  <c r="AA339" i="17"/>
  <c r="Q73" i="17"/>
  <c r="P73" i="17"/>
  <c r="AA29" i="17"/>
  <c r="P86" i="17"/>
  <c r="AA372" i="17"/>
  <c r="Z372" i="17"/>
  <c r="AA98" i="17"/>
  <c r="Z98" i="17"/>
  <c r="P327" i="17"/>
  <c r="Q327" i="17"/>
  <c r="AA375" i="17"/>
  <c r="Z375" i="17"/>
  <c r="Q14" i="17"/>
  <c r="P14" i="17"/>
  <c r="Z142" i="17"/>
  <c r="AA142" i="17"/>
  <c r="AA151" i="17"/>
  <c r="Z151" i="17"/>
  <c r="Z164" i="17"/>
  <c r="AA164" i="17"/>
  <c r="AA165" i="17"/>
  <c r="Z165" i="17"/>
  <c r="Q187" i="17"/>
  <c r="P187" i="17"/>
  <c r="AA210" i="17"/>
  <c r="P216" i="17"/>
  <c r="Q216" i="17"/>
  <c r="AA223" i="17"/>
  <c r="Z223" i="17"/>
  <c r="X268" i="17"/>
  <c r="Q286" i="17"/>
  <c r="P286" i="17"/>
  <c r="Q287" i="17"/>
  <c r="P287" i="17"/>
  <c r="P300" i="17"/>
  <c r="Q300" i="17"/>
  <c r="Q63" i="17"/>
  <c r="P63" i="17"/>
  <c r="AA75" i="17"/>
  <c r="Z75" i="17"/>
  <c r="AA184" i="17"/>
  <c r="Z184" i="17"/>
  <c r="Q23" i="17"/>
  <c r="P23" i="17"/>
  <c r="AA27" i="17"/>
  <c r="Z27" i="17"/>
  <c r="Q38" i="17"/>
  <c r="P38" i="17"/>
  <c r="P194" i="17"/>
  <c r="Q194" i="17"/>
  <c r="Z47" i="17"/>
  <c r="AA47" i="17"/>
  <c r="P85" i="17"/>
  <c r="Q85" i="17"/>
  <c r="AA183" i="17"/>
  <c r="Q201" i="17"/>
  <c r="P201" i="17"/>
  <c r="Q39" i="17"/>
  <c r="P39" i="17"/>
  <c r="AA77" i="17"/>
  <c r="Z77" i="17"/>
  <c r="AA54" i="17"/>
  <c r="Z54" i="17"/>
  <c r="AA103" i="17"/>
  <c r="Z103" i="17"/>
  <c r="Q107" i="17"/>
  <c r="P107" i="17"/>
  <c r="Q26" i="17"/>
  <c r="P26" i="17"/>
  <c r="AA61" i="17"/>
  <c r="Q125" i="17"/>
  <c r="Y194" i="17"/>
  <c r="R194" i="17"/>
  <c r="N194" i="17"/>
  <c r="Z253" i="17"/>
  <c r="AA253" i="17"/>
  <c r="AA84" i="17"/>
  <c r="Z84" i="17"/>
  <c r="AA133" i="17"/>
  <c r="Z133" i="17"/>
  <c r="AA199" i="17"/>
  <c r="Z199" i="17"/>
  <c r="Z218" i="17"/>
  <c r="AA218" i="17"/>
  <c r="P13" i="17"/>
  <c r="Q13" i="17"/>
  <c r="AA25" i="17"/>
  <c r="Z25" i="17"/>
  <c r="AA86" i="17"/>
  <c r="Z86" i="17"/>
  <c r="Q121" i="17"/>
  <c r="P121" i="17"/>
  <c r="Q130" i="17"/>
  <c r="P130" i="17"/>
  <c r="AA135" i="17"/>
  <c r="Z135" i="17"/>
  <c r="P148" i="17"/>
  <c r="Q148" i="17"/>
  <c r="Q154" i="17"/>
  <c r="P154" i="17"/>
  <c r="P224" i="17"/>
  <c r="Z258" i="17"/>
  <c r="AA258" i="17"/>
  <c r="Q299" i="17"/>
  <c r="P299" i="17"/>
  <c r="Z311" i="17"/>
  <c r="AA311" i="17"/>
  <c r="P314" i="17"/>
  <c r="Q314" i="17"/>
  <c r="AA359" i="17"/>
  <c r="Z359" i="17"/>
  <c r="AA365" i="17"/>
  <c r="Z365" i="17"/>
  <c r="L21" i="17"/>
  <c r="M21" i="17" s="1"/>
  <c r="P29" i="17"/>
  <c r="Q29" i="17"/>
  <c r="AA41" i="17"/>
  <c r="Z41" i="17"/>
  <c r="Q47" i="17"/>
  <c r="P47" i="17"/>
  <c r="P78" i="17"/>
  <c r="Q78" i="17"/>
  <c r="Q92" i="17"/>
  <c r="P92" i="17"/>
  <c r="R120" i="17"/>
  <c r="M120" i="17"/>
  <c r="AA222" i="17"/>
  <c r="Q232" i="17"/>
  <c r="P232" i="17"/>
  <c r="Z239" i="17"/>
  <c r="AA239" i="17"/>
  <c r="Q244" i="17"/>
  <c r="P244" i="17"/>
  <c r="AA259" i="17"/>
  <c r="Z259" i="17"/>
  <c r="AA293" i="17"/>
  <c r="Z294" i="17"/>
  <c r="AA294" i="17"/>
  <c r="P317" i="17"/>
  <c r="Q317" i="17"/>
  <c r="AA325" i="17"/>
  <c r="Z325" i="17"/>
  <c r="AA336" i="17"/>
  <c r="Z336" i="17"/>
  <c r="AA360" i="17"/>
  <c r="Z360" i="17"/>
  <c r="Q369" i="17"/>
  <c r="P369" i="17"/>
  <c r="Q96" i="17"/>
  <c r="P96" i="17"/>
  <c r="P132" i="17"/>
  <c r="Q132" i="17"/>
  <c r="Z168" i="17"/>
  <c r="AA168" i="17"/>
  <c r="Q198" i="17"/>
  <c r="P198" i="17"/>
  <c r="P46" i="17"/>
  <c r="P72" i="17"/>
  <c r="Q72" i="17"/>
  <c r="AA153" i="17"/>
  <c r="Z153" i="17"/>
  <c r="AA186" i="17"/>
  <c r="Z186" i="17"/>
  <c r="Z214" i="17"/>
  <c r="AA214" i="17"/>
  <c r="Q249" i="17"/>
  <c r="P249" i="17"/>
  <c r="AA279" i="17"/>
  <c r="Z279" i="17"/>
  <c r="AA315" i="17"/>
  <c r="Z315" i="17"/>
  <c r="Q347" i="17"/>
  <c r="P347" i="17"/>
  <c r="Q40" i="17"/>
  <c r="P40" i="17"/>
  <c r="P58" i="17"/>
  <c r="Q58" i="17"/>
  <c r="AA92" i="17"/>
  <c r="Z92" i="17"/>
  <c r="Q124" i="17"/>
  <c r="Z261" i="17"/>
  <c r="AA93" i="17"/>
  <c r="Z93" i="17"/>
  <c r="Z110" i="17"/>
  <c r="AA110" i="17"/>
  <c r="AA131" i="17"/>
  <c r="Z131" i="17"/>
  <c r="AA159" i="17"/>
  <c r="AA227" i="17"/>
  <c r="Z227" i="17"/>
  <c r="AA262" i="17"/>
  <c r="Z262" i="17"/>
  <c r="Z31" i="17"/>
  <c r="AA31" i="17"/>
  <c r="Q99" i="17"/>
  <c r="P99" i="17"/>
  <c r="AA123" i="17"/>
  <c r="Z198" i="17"/>
  <c r="AA198" i="17"/>
  <c r="Z245" i="17"/>
  <c r="Q272" i="17"/>
  <c r="P272" i="17"/>
  <c r="P333" i="17"/>
  <c r="Q333" i="17"/>
  <c r="Z32" i="17"/>
  <c r="AA32" i="17"/>
  <c r="P98" i="17"/>
  <c r="AA201" i="17"/>
  <c r="Z201" i="17"/>
  <c r="P211" i="17"/>
  <c r="Q211" i="17"/>
  <c r="Q277" i="17"/>
  <c r="P277" i="17"/>
  <c r="AA112" i="17"/>
  <c r="Q30" i="17"/>
  <c r="P30" i="17"/>
  <c r="P48" i="17"/>
  <c r="Q48" i="17"/>
  <c r="Q49" i="17"/>
  <c r="P49" i="17"/>
  <c r="AA59" i="17"/>
  <c r="Z59" i="17"/>
  <c r="P77" i="17"/>
  <c r="Q77" i="17"/>
  <c r="Q104" i="17"/>
  <c r="P104" i="17"/>
  <c r="Z127" i="17"/>
  <c r="AA175" i="17"/>
  <c r="Z175" i="17"/>
  <c r="AA275" i="17"/>
  <c r="Z275" i="17"/>
  <c r="P280" i="17"/>
  <c r="Q280" i="17"/>
  <c r="AA324" i="17"/>
  <c r="Z324" i="17"/>
  <c r="Z335" i="17"/>
  <c r="AA335" i="17"/>
  <c r="Q16" i="17"/>
  <c r="P16" i="17"/>
  <c r="AA128" i="17"/>
  <c r="Z128" i="17"/>
  <c r="P134" i="17"/>
  <c r="Q134" i="17"/>
  <c r="P200" i="17"/>
  <c r="Q200" i="17"/>
  <c r="P282" i="17"/>
  <c r="Q282" i="17"/>
  <c r="Q24" i="17"/>
  <c r="P24" i="17"/>
  <c r="AA109" i="17"/>
  <c r="Z109" i="17"/>
  <c r="Q161" i="17"/>
  <c r="P161" i="17"/>
  <c r="AA338" i="17"/>
  <c r="Z338" i="17"/>
  <c r="AA368" i="17"/>
  <c r="Z368" i="17"/>
  <c r="Q32" i="17"/>
  <c r="P32" i="17"/>
  <c r="Z196" i="17"/>
  <c r="AA196" i="17"/>
  <c r="AA215" i="17"/>
  <c r="Z215" i="17"/>
  <c r="AA13" i="17"/>
  <c r="Q88" i="17"/>
  <c r="P88" i="17"/>
  <c r="Z22" i="17"/>
  <c r="AA22" i="17"/>
  <c r="Z63" i="17"/>
  <c r="AA63" i="17"/>
  <c r="AA102" i="17"/>
  <c r="Z102" i="17"/>
  <c r="P106" i="17"/>
  <c r="AA179" i="17"/>
  <c r="Z179" i="17"/>
  <c r="AA70" i="17"/>
  <c r="Z70" i="17"/>
  <c r="Q202" i="17"/>
  <c r="AA346" i="17"/>
  <c r="Z346" i="17"/>
  <c r="AA38" i="17"/>
  <c r="Z38" i="17"/>
  <c r="Q42" i="17"/>
  <c r="P42" i="17"/>
  <c r="Z94" i="17"/>
  <c r="AA94" i="17"/>
  <c r="AA104" i="17"/>
  <c r="R9" i="17"/>
  <c r="M9" i="17"/>
  <c r="AA11" i="17"/>
  <c r="Z11" i="17"/>
  <c r="Q17" i="17"/>
  <c r="P17" i="17"/>
  <c r="Q22" i="17"/>
  <c r="P22" i="17"/>
  <c r="L37" i="17"/>
  <c r="M37" i="17" s="1"/>
  <c r="P54" i="17"/>
  <c r="Q54" i="17"/>
  <c r="AA90" i="17"/>
  <c r="Z90" i="17"/>
  <c r="Q112" i="17"/>
  <c r="P112" i="17"/>
  <c r="P141" i="17"/>
  <c r="Q141" i="17"/>
  <c r="AA152" i="17"/>
  <c r="Z152" i="17"/>
  <c r="AA176" i="17"/>
  <c r="Z176" i="17"/>
  <c r="P186" i="17"/>
  <c r="Q197" i="17"/>
  <c r="P197" i="17"/>
  <c r="P208" i="17"/>
  <c r="Q208" i="17"/>
  <c r="Q218" i="17"/>
  <c r="P218" i="17"/>
  <c r="AA297" i="17"/>
  <c r="Z297" i="17"/>
  <c r="AA349" i="17"/>
  <c r="Z349" i="17"/>
  <c r="P357" i="17"/>
  <c r="Q167" i="17"/>
  <c r="P167" i="17"/>
  <c r="Q173" i="17"/>
  <c r="P173" i="17"/>
  <c r="Z228" i="17"/>
  <c r="AA228" i="17"/>
  <c r="Z284" i="17"/>
  <c r="AA284" i="17"/>
  <c r="P168" i="17"/>
  <c r="Q168" i="17"/>
  <c r="AA80" i="17"/>
  <c r="Z80" i="17"/>
  <c r="Q116" i="17"/>
  <c r="P116" i="17"/>
  <c r="AA120" i="17"/>
  <c r="AA206" i="17"/>
  <c r="AA233" i="17"/>
  <c r="AA21" i="17"/>
  <c r="Z83" i="17"/>
  <c r="Q103" i="17"/>
  <c r="P111" i="17"/>
  <c r="P219" i="17"/>
  <c r="AA234" i="17"/>
  <c r="Z234" i="17"/>
  <c r="Q343" i="17"/>
  <c r="P343" i="17"/>
  <c r="AA362" i="17"/>
  <c r="Z362" i="17"/>
  <c r="P159" i="17"/>
  <c r="Q159" i="17"/>
  <c r="Z28" i="17"/>
  <c r="Q188" i="17"/>
  <c r="P188" i="17"/>
  <c r="AA208" i="17"/>
  <c r="Z208" i="17"/>
  <c r="P323" i="17"/>
  <c r="Q323" i="17"/>
  <c r="AA12" i="17"/>
  <c r="Q79" i="17"/>
  <c r="P79" i="17"/>
  <c r="P163" i="17"/>
  <c r="P215" i="17"/>
  <c r="P222" i="17"/>
  <c r="Q222" i="17"/>
  <c r="Z264" i="17"/>
  <c r="AA264" i="17"/>
  <c r="Q270" i="17"/>
  <c r="P270" i="17"/>
  <c r="Q293" i="17"/>
  <c r="P293" i="17"/>
  <c r="P339" i="17"/>
  <c r="Q339" i="17"/>
  <c r="P355" i="17"/>
  <c r="Q365" i="17"/>
  <c r="P365" i="17"/>
  <c r="Q370" i="17"/>
  <c r="P370" i="17"/>
  <c r="Q52" i="17"/>
  <c r="Q68" i="17"/>
  <c r="Z73" i="17"/>
  <c r="Q89" i="17"/>
  <c r="P89" i="17"/>
  <c r="P93" i="17"/>
  <c r="AA115" i="17"/>
  <c r="Z115" i="17"/>
  <c r="Z136" i="17"/>
  <c r="L142" i="17"/>
  <c r="M142" i="17" s="1"/>
  <c r="AA143" i="17"/>
  <c r="AA167" i="17"/>
  <c r="Z167" i="17"/>
  <c r="Q185" i="17"/>
  <c r="P185" i="17"/>
  <c r="Q205" i="17"/>
  <c r="Z220" i="17"/>
  <c r="AA220" i="17"/>
  <c r="P246" i="17"/>
  <c r="Q246" i="17"/>
  <c r="AA254" i="17"/>
  <c r="Z254" i="17"/>
  <c r="Q256" i="17"/>
  <c r="P269" i="17"/>
  <c r="AA354" i="17"/>
  <c r="Z354" i="17"/>
  <c r="Z160" i="17"/>
  <c r="AA160" i="17"/>
  <c r="Q100" i="17"/>
  <c r="P100" i="17"/>
  <c r="AA117" i="17"/>
  <c r="Z117" i="17"/>
  <c r="AA138" i="17"/>
  <c r="Z138" i="17"/>
  <c r="P248" i="17"/>
  <c r="P288" i="17"/>
  <c r="Q288" i="17"/>
  <c r="Q226" i="17"/>
  <c r="P226" i="17"/>
  <c r="AA252" i="17"/>
  <c r="Z252" i="17"/>
  <c r="N305" i="17"/>
  <c r="Y305" i="17"/>
  <c r="AA305" i="17" s="1"/>
  <c r="P321" i="17"/>
  <c r="Q321" i="17"/>
  <c r="Q95" i="17"/>
  <c r="Q137" i="17"/>
  <c r="P137" i="17"/>
  <c r="Q376" i="17"/>
  <c r="AA37" i="17"/>
  <c r="Z313" i="17"/>
  <c r="AA313" i="17"/>
  <c r="AA69" i="17"/>
  <c r="AA91" i="17"/>
  <c r="Z91" i="17"/>
  <c r="Q157" i="17"/>
  <c r="Z327" i="17"/>
  <c r="AA327" i="17"/>
  <c r="AA53" i="17"/>
  <c r="AA76" i="17"/>
  <c r="AA99" i="17"/>
  <c r="Z99" i="17"/>
  <c r="Q126" i="17"/>
  <c r="Z154" i="17"/>
  <c r="AA154" i="17"/>
  <c r="Q175" i="17"/>
  <c r="P175" i="17"/>
  <c r="Z207" i="17"/>
  <c r="AA289" i="17"/>
  <c r="Z289" i="17"/>
  <c r="Q301" i="17"/>
  <c r="P301" i="17"/>
  <c r="Q310" i="17"/>
  <c r="P316" i="17"/>
  <c r="P330" i="17"/>
  <c r="Y83" i="17"/>
  <c r="AA83" i="17" s="1"/>
  <c r="N83" i="17"/>
  <c r="AA107" i="17"/>
  <c r="Z107" i="17"/>
  <c r="Q221" i="17"/>
  <c r="AB9" i="17"/>
  <c r="X9" i="17"/>
  <c r="L59" i="17"/>
  <c r="M59" i="17" s="1"/>
  <c r="Z60" i="17"/>
  <c r="Q97" i="17"/>
  <c r="P97" i="17"/>
  <c r="P101" i="17"/>
  <c r="Z140" i="17"/>
  <c r="AA140" i="17"/>
  <c r="Q171" i="17"/>
  <c r="P171" i="17"/>
  <c r="AA209" i="17"/>
  <c r="Z209" i="17"/>
  <c r="AA219" i="17"/>
  <c r="Z219" i="17"/>
  <c r="M268" i="17"/>
  <c r="Z309" i="17"/>
  <c r="Q332" i="17"/>
  <c r="P332" i="17"/>
  <c r="W337" i="17"/>
  <c r="X337" i="17" s="1"/>
  <c r="AA358" i="17"/>
  <c r="Z358" i="17"/>
  <c r="Z363" i="17"/>
  <c r="Z170" i="17"/>
  <c r="AA170" i="17"/>
  <c r="AA216" i="17"/>
  <c r="Z216" i="17"/>
  <c r="Q236" i="17"/>
  <c r="P236" i="17"/>
  <c r="Q281" i="17"/>
  <c r="P281" i="17"/>
  <c r="Q289" i="17"/>
  <c r="P289" i="17"/>
  <c r="Q220" i="17"/>
  <c r="P220" i="17"/>
  <c r="Z345" i="17"/>
  <c r="AA356" i="17"/>
  <c r="Z356" i="17"/>
  <c r="P123" i="17"/>
  <c r="Q123" i="17"/>
  <c r="AA185" i="17"/>
  <c r="Q204" i="17"/>
  <c r="P204" i="17"/>
  <c r="P225" i="17"/>
  <c r="P254" i="17"/>
  <c r="Z319" i="17"/>
  <c r="AA319" i="17"/>
  <c r="AA334" i="17"/>
  <c r="Z334" i="17"/>
  <c r="P336" i="17"/>
  <c r="Z247" i="17"/>
  <c r="AA247" i="17"/>
  <c r="P261" i="17"/>
  <c r="Q261" i="17"/>
  <c r="Z288" i="17"/>
  <c r="AA288" i="17"/>
  <c r="Q276" i="17"/>
  <c r="AA296" i="17"/>
  <c r="AA328" i="17"/>
  <c r="Z328" i="17"/>
  <c r="Q354" i="17"/>
  <c r="P354" i="17"/>
  <c r="Q144" i="17"/>
  <c r="R157" i="17"/>
  <c r="AA190" i="17"/>
  <c r="Z190" i="17"/>
  <c r="P238" i="17"/>
  <c r="Q238" i="17"/>
  <c r="P359" i="17"/>
  <c r="Z367" i="17"/>
  <c r="P11" i="17"/>
  <c r="Q15" i="17"/>
  <c r="P15" i="17"/>
  <c r="P18" i="17"/>
  <c r="P27" i="17"/>
  <c r="Q31" i="17"/>
  <c r="P31" i="17"/>
  <c r="P34" i="17"/>
  <c r="P43" i="17"/>
  <c r="AA48" i="17"/>
  <c r="Z48" i="17"/>
  <c r="AA64" i="17"/>
  <c r="Z64" i="17"/>
  <c r="P75" i="17"/>
  <c r="Q105" i="17"/>
  <c r="P105" i="17"/>
  <c r="P109" i="17"/>
  <c r="AA122" i="17"/>
  <c r="Z122" i="17"/>
  <c r="L139" i="17"/>
  <c r="M139" i="17" s="1"/>
  <c r="AA158" i="17"/>
  <c r="Z158" i="17"/>
  <c r="P179" i="17"/>
  <c r="AA204" i="17"/>
  <c r="Z204" i="17"/>
  <c r="Q227" i="17"/>
  <c r="Q239" i="17"/>
  <c r="P239" i="17"/>
  <c r="Q258" i="17"/>
  <c r="P258" i="17"/>
  <c r="AA316" i="17"/>
  <c r="Z316" i="17"/>
  <c r="AA180" i="17"/>
  <c r="Z180" i="17"/>
  <c r="P308" i="17"/>
  <c r="Q308" i="17"/>
  <c r="Q290" i="17"/>
  <c r="P290" i="17"/>
  <c r="AA312" i="17"/>
  <c r="Z312" i="17"/>
  <c r="AA326" i="17"/>
  <c r="Z326" i="17"/>
  <c r="P328" i="17"/>
  <c r="Q328" i="17"/>
  <c r="Q108" i="17"/>
  <c r="P108" i="17"/>
  <c r="AA124" i="17"/>
  <c r="Z124" i="17"/>
  <c r="AA212" i="17"/>
  <c r="Z212" i="17"/>
  <c r="Z373" i="17"/>
  <c r="AA46" i="17"/>
  <c r="P191" i="17"/>
  <c r="P209" i="17"/>
  <c r="AA240" i="17"/>
  <c r="Z240" i="17"/>
  <c r="AA249" i="17"/>
  <c r="Z249" i="17"/>
  <c r="P169" i="17"/>
  <c r="P56" i="17"/>
  <c r="Q56" i="17"/>
  <c r="Q113" i="17"/>
  <c r="P113" i="17"/>
  <c r="Q146" i="17"/>
  <c r="P146" i="17"/>
  <c r="AA163" i="17"/>
  <c r="Z163" i="17"/>
  <c r="Q165" i="17"/>
  <c r="P165" i="17"/>
  <c r="P180" i="17"/>
  <c r="Q180" i="17"/>
  <c r="P196" i="17"/>
  <c r="Z269" i="17"/>
  <c r="AA269" i="17"/>
  <c r="P271" i="17"/>
  <c r="W292" i="17"/>
  <c r="X292" i="17" s="1"/>
  <c r="P306" i="17"/>
  <c r="AA364" i="17"/>
  <c r="Z364" i="17"/>
  <c r="AA189" i="17"/>
  <c r="Z189" i="17"/>
  <c r="Z200" i="17"/>
  <c r="AA200" i="17"/>
  <c r="Z276" i="17"/>
  <c r="AA276" i="17"/>
  <c r="Q278" i="17"/>
  <c r="P278" i="17"/>
  <c r="P329" i="17"/>
  <c r="Q329" i="17"/>
  <c r="X157" i="17"/>
  <c r="P250" i="17"/>
  <c r="AA263" i="17"/>
  <c r="Z263" i="17"/>
  <c r="P296" i="17"/>
  <c r="Q296" i="17"/>
  <c r="AA322" i="17"/>
  <c r="Z322" i="17"/>
  <c r="P324" i="17"/>
  <c r="Q324" i="17"/>
  <c r="R342" i="17"/>
  <c r="M342" i="17"/>
  <c r="W376" i="17"/>
  <c r="X376" i="17" s="1"/>
  <c r="AE5" i="17" a="1"/>
  <c r="AE5" i="17" s="1"/>
  <c r="P210" i="17"/>
  <c r="Q210" i="17"/>
  <c r="P319" i="17"/>
  <c r="Q319" i="17"/>
  <c r="L133" i="17"/>
  <c r="M133" i="17" s="1"/>
  <c r="X231" i="17"/>
  <c r="AA282" i="17"/>
  <c r="P302" i="17"/>
  <c r="M305" i="17"/>
  <c r="P334" i="17"/>
  <c r="Q372" i="17"/>
  <c r="P372" i="17"/>
  <c r="Q151" i="17"/>
  <c r="L160" i="17"/>
  <c r="M160" i="17" s="1"/>
  <c r="Z174" i="17"/>
  <c r="AA174" i="17"/>
  <c r="Z177" i="17"/>
  <c r="W221" i="17"/>
  <c r="X221" i="17" s="1"/>
  <c r="Z224" i="17"/>
  <c r="AA232" i="17"/>
  <c r="L235" i="17"/>
  <c r="M235" i="17" s="1"/>
  <c r="AA244" i="17"/>
  <c r="Z244" i="17"/>
  <c r="W257" i="17"/>
  <c r="X257" i="17" s="1"/>
  <c r="Q297" i="17"/>
  <c r="P297" i="17"/>
  <c r="Z308" i="17"/>
  <c r="Z317" i="17"/>
  <c r="Z323" i="17"/>
  <c r="Q350" i="17"/>
  <c r="W366" i="17"/>
  <c r="X366" i="17" s="1"/>
  <c r="AA370" i="17"/>
  <c r="Z370" i="17"/>
  <c r="L195" i="17"/>
  <c r="M195" i="17" s="1"/>
  <c r="Z369" i="17"/>
  <c r="AA369" i="17"/>
  <c r="Q371" i="17"/>
  <c r="Q373" i="17"/>
  <c r="P373" i="17"/>
  <c r="L131" i="17"/>
  <c r="M131" i="17" s="1"/>
  <c r="L147" i="17"/>
  <c r="M147" i="17" s="1"/>
  <c r="Q162" i="17"/>
  <c r="W178" i="17"/>
  <c r="X178" i="17" s="1"/>
  <c r="Q183" i="17"/>
  <c r="P183" i="17"/>
  <c r="AA197" i="17"/>
  <c r="Z197" i="17"/>
  <c r="P206" i="17"/>
  <c r="AA213" i="17"/>
  <c r="Z213" i="17"/>
  <c r="P223" i="17"/>
  <c r="Q223" i="17"/>
  <c r="P279" i="17"/>
  <c r="P331" i="17"/>
  <c r="Q331" i="17"/>
  <c r="AA333" i="17"/>
  <c r="Z333" i="17"/>
  <c r="Z348" i="17"/>
  <c r="Q363" i="17"/>
  <c r="L233" i="17"/>
  <c r="M233" i="17" s="1"/>
  <c r="L345" i="17"/>
  <c r="M345" i="17" s="1"/>
  <c r="L199" i="17"/>
  <c r="M199" i="17" s="1"/>
  <c r="L275" i="17"/>
  <c r="M275" i="17" s="1"/>
  <c r="W295" i="17"/>
  <c r="X295" i="17" s="1"/>
  <c r="L309" i="17"/>
  <c r="M309" i="17" s="1"/>
  <c r="P344" i="17"/>
  <c r="Q214" i="17"/>
  <c r="P214" i="17"/>
  <c r="Z241" i="17"/>
  <c r="AA241" i="17"/>
  <c r="Q348" i="17"/>
  <c r="P348" i="17"/>
  <c r="L361" i="17"/>
  <c r="M361" i="17" s="1"/>
  <c r="L176" i="17"/>
  <c r="M176" i="17" s="1"/>
  <c r="L247" i="17"/>
  <c r="M247" i="17" s="1"/>
  <c r="W270" i="17"/>
  <c r="X270" i="17" s="1"/>
  <c r="W287" i="17"/>
  <c r="X287" i="17" s="1"/>
  <c r="AA371" i="17"/>
  <c r="Z371" i="17"/>
  <c r="L237" i="17"/>
  <c r="M237" i="17" s="1"/>
  <c r="L291" i="17"/>
  <c r="M291" i="17" s="1"/>
  <c r="L243" i="17"/>
  <c r="M243" i="17" s="1"/>
  <c r="W278" i="17"/>
  <c r="X278" i="17" s="1"/>
  <c r="W300" i="17"/>
  <c r="X300" i="17" s="1"/>
  <c r="Q375" i="17"/>
  <c r="P375" i="17"/>
  <c r="L325" i="17"/>
  <c r="M325" i="17" s="1"/>
  <c r="W330" i="17"/>
  <c r="X330" i="17" s="1"/>
  <c r="L335" i="17"/>
  <c r="M335" i="17" s="1"/>
  <c r="Q353" i="17"/>
  <c r="P353" i="17"/>
  <c r="L255" i="17"/>
  <c r="M255" i="17" s="1"/>
  <c r="L265" i="17"/>
  <c r="M265" i="17" s="1"/>
  <c r="W302" i="17"/>
  <c r="X302" i="17" s="1"/>
  <c r="W235" i="17"/>
  <c r="X235" i="17" s="1"/>
  <c r="L263" i="17"/>
  <c r="M263" i="17" s="1"/>
  <c r="W314" i="17"/>
  <c r="X314" i="17" s="1"/>
  <c r="L251" i="17"/>
  <c r="M251" i="17" s="1"/>
  <c r="W274" i="17"/>
  <c r="X274" i="17" s="1"/>
  <c r="L245" i="17"/>
  <c r="M245" i="17" s="1"/>
  <c r="W272" i="17"/>
  <c r="X272" i="17" s="1"/>
  <c r="W290" i="17"/>
  <c r="X290" i="17" s="1"/>
  <c r="W298" i="17"/>
  <c r="X298" i="17" s="1"/>
  <c r="X342" i="17"/>
  <c r="AE5" i="16" a="1"/>
  <c r="AE5" i="16" s="1"/>
  <c r="P30" i="16"/>
  <c r="Q30" i="16"/>
  <c r="Z93" i="16"/>
  <c r="AA93" i="16"/>
  <c r="AA110" i="16"/>
  <c r="Z110" i="16"/>
  <c r="Q117" i="16"/>
  <c r="P117" i="16"/>
  <c r="AA92" i="16"/>
  <c r="Z92" i="16"/>
  <c r="P185" i="16"/>
  <c r="Q185" i="16"/>
  <c r="Q274" i="16"/>
  <c r="P274" i="16"/>
  <c r="AA335" i="16"/>
  <c r="Z335" i="16"/>
  <c r="Q74" i="16"/>
  <c r="P74" i="16"/>
  <c r="AA96" i="16"/>
  <c r="Z96" i="16"/>
  <c r="AA149" i="16"/>
  <c r="Z149" i="16"/>
  <c r="P315" i="16"/>
  <c r="Q315" i="16"/>
  <c r="Z67" i="16"/>
  <c r="AA67" i="16"/>
  <c r="Q102" i="16"/>
  <c r="P102" i="16"/>
  <c r="P314" i="16"/>
  <c r="Q314" i="16"/>
  <c r="Q14" i="16"/>
  <c r="P14" i="16"/>
  <c r="AA123" i="16"/>
  <c r="Z123" i="16"/>
  <c r="AA159" i="16"/>
  <c r="Z159" i="16"/>
  <c r="P169" i="16"/>
  <c r="Q169" i="16"/>
  <c r="AA359" i="16"/>
  <c r="Z359" i="16"/>
  <c r="Q62" i="16"/>
  <c r="P62" i="16"/>
  <c r="AA223" i="16"/>
  <c r="Z223" i="16"/>
  <c r="Q87" i="16"/>
  <c r="P87" i="16"/>
  <c r="AA139" i="16"/>
  <c r="Z139" i="16"/>
  <c r="Q227" i="16"/>
  <c r="P227" i="16"/>
  <c r="AA273" i="16"/>
  <c r="Z273" i="16"/>
  <c r="AA249" i="16"/>
  <c r="Z249" i="16"/>
  <c r="Q40" i="16"/>
  <c r="P40" i="16"/>
  <c r="Z292" i="16"/>
  <c r="AA292" i="16"/>
  <c r="P257" i="16"/>
  <c r="Q257" i="16"/>
  <c r="Q42" i="16"/>
  <c r="P42" i="16"/>
  <c r="Q48" i="16"/>
  <c r="P48" i="16"/>
  <c r="Q361" i="16"/>
  <c r="P361" i="16"/>
  <c r="Q275" i="16"/>
  <c r="P275" i="16"/>
  <c r="Z65" i="16"/>
  <c r="AA65" i="16"/>
  <c r="Q76" i="16"/>
  <c r="P76" i="16"/>
  <c r="AA198" i="16"/>
  <c r="Z198" i="16"/>
  <c r="AA213" i="16"/>
  <c r="Z213" i="16"/>
  <c r="AA285" i="16"/>
  <c r="Z285" i="16"/>
  <c r="Q331" i="16"/>
  <c r="P331" i="16"/>
  <c r="Q56" i="16"/>
  <c r="P56" i="16"/>
  <c r="Q105" i="16"/>
  <c r="P105" i="16"/>
  <c r="AA245" i="16"/>
  <c r="Z245" i="16"/>
  <c r="AA104" i="16"/>
  <c r="Z104" i="16"/>
  <c r="P49" i="16"/>
  <c r="Q49" i="16"/>
  <c r="P59" i="16"/>
  <c r="Q59" i="16"/>
  <c r="AA225" i="16"/>
  <c r="Z225" i="16"/>
  <c r="P63" i="16"/>
  <c r="Q63" i="16"/>
  <c r="AA188" i="16"/>
  <c r="Z188" i="16"/>
  <c r="Q151" i="16"/>
  <c r="P151" i="16"/>
  <c r="AA174" i="16"/>
  <c r="Z174" i="16"/>
  <c r="AA208" i="16"/>
  <c r="Z208" i="16"/>
  <c r="P69" i="16"/>
  <c r="Q69" i="16"/>
  <c r="P161" i="16"/>
  <c r="Q161" i="16"/>
  <c r="Q24" i="16"/>
  <c r="P24" i="16"/>
  <c r="AA47" i="16"/>
  <c r="Z47" i="16"/>
  <c r="Q128" i="16"/>
  <c r="P128" i="16"/>
  <c r="Q248" i="16"/>
  <c r="P248" i="16"/>
  <c r="AA100" i="16"/>
  <c r="Z100" i="16"/>
  <c r="P319" i="16"/>
  <c r="Q319" i="16"/>
  <c r="AA328" i="16"/>
  <c r="Z328" i="16"/>
  <c r="AA343" i="16"/>
  <c r="Z343" i="16"/>
  <c r="AA79" i="16"/>
  <c r="Z79" i="16"/>
  <c r="Q95" i="16"/>
  <c r="P95" i="16"/>
  <c r="Z167" i="16"/>
  <c r="AA167" i="16"/>
  <c r="Q94" i="16"/>
  <c r="P94" i="16"/>
  <c r="Z224" i="16"/>
  <c r="AA224" i="16"/>
  <c r="AA316" i="16"/>
  <c r="Z316" i="16"/>
  <c r="AA144" i="16"/>
  <c r="Z144" i="16"/>
  <c r="AA13" i="16"/>
  <c r="Z13" i="16"/>
  <c r="AA23" i="16"/>
  <c r="Z23" i="16"/>
  <c r="AA53" i="16"/>
  <c r="Z53" i="16"/>
  <c r="Q109" i="16"/>
  <c r="P109" i="16"/>
  <c r="AA142" i="16"/>
  <c r="Z142" i="16"/>
  <c r="P145" i="16"/>
  <c r="Q145" i="16"/>
  <c r="Q196" i="16"/>
  <c r="P196" i="16"/>
  <c r="Q197" i="16"/>
  <c r="P197" i="16"/>
  <c r="AA105" i="16"/>
  <c r="Z105" i="16"/>
  <c r="Z15" i="16"/>
  <c r="P67" i="16"/>
  <c r="Q67" i="16"/>
  <c r="Q78" i="16"/>
  <c r="P78" i="16"/>
  <c r="Q103" i="16"/>
  <c r="P103" i="16"/>
  <c r="AA218" i="16"/>
  <c r="Z218" i="16"/>
  <c r="Q26" i="16"/>
  <c r="P26" i="16"/>
  <c r="Z71" i="16"/>
  <c r="AA132" i="16"/>
  <c r="Z132" i="16"/>
  <c r="Q172" i="16"/>
  <c r="P172" i="16"/>
  <c r="P189" i="16"/>
  <c r="P66" i="16"/>
  <c r="Z126" i="16"/>
  <c r="AA126" i="16"/>
  <c r="Q204" i="16"/>
  <c r="P204" i="16"/>
  <c r="Q232" i="16"/>
  <c r="P232" i="16"/>
  <c r="Q296" i="16"/>
  <c r="Q297" i="16"/>
  <c r="P297" i="16"/>
  <c r="AA332" i="16"/>
  <c r="Z332" i="16"/>
  <c r="AA342" i="16"/>
  <c r="AA350" i="16"/>
  <c r="Z350" i="16"/>
  <c r="AA73" i="16"/>
  <c r="Z73" i="16"/>
  <c r="AA101" i="16"/>
  <c r="Z101" i="16"/>
  <c r="Z125" i="16"/>
  <c r="Z294" i="16"/>
  <c r="AA294" i="16"/>
  <c r="Z38" i="16"/>
  <c r="Q112" i="16"/>
  <c r="Q160" i="16"/>
  <c r="P233" i="16"/>
  <c r="Q233" i="16"/>
  <c r="AA39" i="16"/>
  <c r="Z39" i="16"/>
  <c r="Q70" i="16"/>
  <c r="P70" i="16"/>
  <c r="Q191" i="16"/>
  <c r="Q216" i="16"/>
  <c r="P216" i="16"/>
  <c r="Q228" i="16"/>
  <c r="P228" i="16"/>
  <c r="AA373" i="16"/>
  <c r="Z373" i="16"/>
  <c r="AA51" i="16"/>
  <c r="Z51" i="16"/>
  <c r="AA84" i="16"/>
  <c r="Z84" i="16"/>
  <c r="AA112" i="16"/>
  <c r="Z112" i="16"/>
  <c r="Q163" i="16"/>
  <c r="P163" i="16"/>
  <c r="AA173" i="16"/>
  <c r="Z173" i="16"/>
  <c r="Q175" i="16"/>
  <c r="P175" i="16"/>
  <c r="Z190" i="16"/>
  <c r="Q247" i="16"/>
  <c r="P247" i="16"/>
  <c r="Q249" i="16"/>
  <c r="P249" i="16"/>
  <c r="AA252" i="16"/>
  <c r="Z307" i="16"/>
  <c r="AA307" i="16"/>
  <c r="Q336" i="16"/>
  <c r="Q337" i="16"/>
  <c r="P337" i="16"/>
  <c r="P10" i="16"/>
  <c r="Q10" i="16"/>
  <c r="Z25" i="16"/>
  <c r="Q29" i="16"/>
  <c r="P29" i="16"/>
  <c r="Q61" i="16"/>
  <c r="Q64" i="16"/>
  <c r="P64" i="16"/>
  <c r="Z103" i="16"/>
  <c r="AA137" i="16"/>
  <c r="Q178" i="16"/>
  <c r="P178" i="16"/>
  <c r="AA191" i="16"/>
  <c r="Z191" i="16"/>
  <c r="AA205" i="16"/>
  <c r="Z205" i="16"/>
  <c r="Q214" i="16"/>
  <c r="Z286" i="16"/>
  <c r="AA286" i="16"/>
  <c r="Z300" i="16"/>
  <c r="AA300" i="16"/>
  <c r="R305" i="16"/>
  <c r="M305" i="16"/>
  <c r="P317" i="16"/>
  <c r="Q338" i="16"/>
  <c r="P338" i="16"/>
  <c r="Q363" i="16"/>
  <c r="P363" i="16"/>
  <c r="Q37" i="16"/>
  <c r="P37" i="16"/>
  <c r="Q38" i="16"/>
  <c r="P38" i="16"/>
  <c r="P54" i="16"/>
  <c r="P86" i="16"/>
  <c r="Q89" i="16"/>
  <c r="P89" i="16"/>
  <c r="AA114" i="16"/>
  <c r="Z114" i="16"/>
  <c r="Q143" i="16"/>
  <c r="P143" i="16"/>
  <c r="AA146" i="16"/>
  <c r="Z146" i="16"/>
  <c r="Q164" i="16"/>
  <c r="P164" i="16"/>
  <c r="P176" i="16"/>
  <c r="AA254" i="16"/>
  <c r="AA308" i="16"/>
  <c r="Z308" i="16"/>
  <c r="AA116" i="16"/>
  <c r="Z116" i="16"/>
  <c r="Q200" i="16"/>
  <c r="P200" i="16"/>
  <c r="Q251" i="16"/>
  <c r="P251" i="16"/>
  <c r="Z87" i="16"/>
  <c r="AA87" i="16"/>
  <c r="AA107" i="16"/>
  <c r="Z107" i="16"/>
  <c r="AA164" i="16"/>
  <c r="Z164" i="16"/>
  <c r="AA176" i="16"/>
  <c r="Z176" i="16"/>
  <c r="Q199" i="16"/>
  <c r="Q241" i="16"/>
  <c r="P241" i="16"/>
  <c r="AA98" i="16"/>
  <c r="Z98" i="16"/>
  <c r="AA166" i="16"/>
  <c r="Z166" i="16"/>
  <c r="Q244" i="16"/>
  <c r="P244" i="16"/>
  <c r="Z278" i="16"/>
  <c r="AA278" i="16"/>
  <c r="Q285" i="16"/>
  <c r="P285" i="16"/>
  <c r="AA348" i="16"/>
  <c r="Z348" i="16"/>
  <c r="Z369" i="16"/>
  <c r="AA369" i="16"/>
  <c r="AA72" i="16"/>
  <c r="Z72" i="16"/>
  <c r="AA134" i="16"/>
  <c r="Z134" i="16"/>
  <c r="Q168" i="16"/>
  <c r="Z280" i="16"/>
  <c r="AA280" i="16"/>
  <c r="Q345" i="16"/>
  <c r="P345" i="16"/>
  <c r="AA11" i="16"/>
  <c r="Z11" i="16"/>
  <c r="P51" i="16"/>
  <c r="Q51" i="16"/>
  <c r="AA153" i="16"/>
  <c r="Z153" i="16"/>
  <c r="X46" i="16"/>
  <c r="Y46" i="16"/>
  <c r="N46" i="16"/>
  <c r="AA135" i="16"/>
  <c r="Z135" i="16"/>
  <c r="Q234" i="16"/>
  <c r="P234" i="16"/>
  <c r="AA320" i="16"/>
  <c r="Z320" i="16"/>
  <c r="Q355" i="16"/>
  <c r="P355" i="16"/>
  <c r="Z57" i="16"/>
  <c r="P68" i="16"/>
  <c r="AA75" i="16"/>
  <c r="Z75" i="16"/>
  <c r="Q114" i="16"/>
  <c r="P114" i="16"/>
  <c r="AA260" i="16"/>
  <c r="Z260" i="16"/>
  <c r="Z293" i="16"/>
  <c r="M83" i="16"/>
  <c r="R83" i="16"/>
  <c r="Q291" i="16"/>
  <c r="P291" i="16"/>
  <c r="Z360" i="16"/>
  <c r="AA360" i="16"/>
  <c r="AA111" i="16"/>
  <c r="Z111" i="16"/>
  <c r="Q208" i="16"/>
  <c r="P208" i="16"/>
  <c r="Q217" i="16"/>
  <c r="P217" i="16"/>
  <c r="Q226" i="16"/>
  <c r="AA253" i="16"/>
  <c r="Z253" i="16"/>
  <c r="AA283" i="16"/>
  <c r="Z283" i="16"/>
  <c r="Q367" i="16"/>
  <c r="P367" i="16"/>
  <c r="Q107" i="16"/>
  <c r="P107" i="16"/>
  <c r="AA170" i="16"/>
  <c r="Z170" i="16"/>
  <c r="AA41" i="16"/>
  <c r="Z41" i="16"/>
  <c r="Z60" i="16"/>
  <c r="AA60" i="16"/>
  <c r="P88" i="16"/>
  <c r="Q88" i="16"/>
  <c r="Q91" i="16"/>
  <c r="P91" i="16"/>
  <c r="Q106" i="16"/>
  <c r="P106" i="16"/>
  <c r="Q131" i="16"/>
  <c r="P131" i="16"/>
  <c r="Q133" i="16"/>
  <c r="P133" i="16"/>
  <c r="AA140" i="16"/>
  <c r="Z140" i="16"/>
  <c r="AA148" i="16"/>
  <c r="Z148" i="16"/>
  <c r="Q158" i="16"/>
  <c r="P158" i="16"/>
  <c r="AA184" i="16"/>
  <c r="Z184" i="16"/>
  <c r="P222" i="16"/>
  <c r="Q222" i="16"/>
  <c r="AA255" i="16"/>
  <c r="Z255" i="16"/>
  <c r="AA86" i="16"/>
  <c r="Z86" i="16"/>
  <c r="AA106" i="16"/>
  <c r="Z106" i="16"/>
  <c r="Z130" i="16"/>
  <c r="AA130" i="16"/>
  <c r="AA317" i="16"/>
  <c r="Z317" i="16"/>
  <c r="AA29" i="16"/>
  <c r="Z29" i="16"/>
  <c r="AA108" i="16"/>
  <c r="Z108" i="16"/>
  <c r="AA165" i="16"/>
  <c r="Z165" i="16"/>
  <c r="Q180" i="16"/>
  <c r="P180" i="16"/>
  <c r="Q201" i="16"/>
  <c r="P201" i="16"/>
  <c r="AA209" i="16"/>
  <c r="Z209" i="16"/>
  <c r="Q294" i="16"/>
  <c r="P294" i="16"/>
  <c r="AA312" i="16"/>
  <c r="Z312" i="16"/>
  <c r="P77" i="16"/>
  <c r="Q77" i="16"/>
  <c r="AA162" i="16"/>
  <c r="P243" i="16"/>
  <c r="Q243" i="16"/>
  <c r="Q295" i="16"/>
  <c r="P295" i="16"/>
  <c r="Q73" i="16"/>
  <c r="AA90" i="16"/>
  <c r="Z90" i="16"/>
  <c r="AA99" i="16"/>
  <c r="Z99" i="16"/>
  <c r="AA313" i="16"/>
  <c r="Z313" i="16"/>
  <c r="X9" i="16"/>
  <c r="AA133" i="16"/>
  <c r="Z133" i="16"/>
  <c r="Q146" i="16"/>
  <c r="P146" i="16"/>
  <c r="Z199" i="16"/>
  <c r="AA199" i="16"/>
  <c r="Z239" i="16"/>
  <c r="AA239" i="16"/>
  <c r="Q21" i="16"/>
  <c r="P21" i="16"/>
  <c r="AA152" i="16"/>
  <c r="Z152" i="16"/>
  <c r="AA17" i="16"/>
  <c r="Z17" i="16"/>
  <c r="AA154" i="16"/>
  <c r="Z154" i="16"/>
  <c r="AA168" i="16"/>
  <c r="Z168" i="16"/>
  <c r="AA181" i="16"/>
  <c r="Z181" i="16"/>
  <c r="Q302" i="16"/>
  <c r="P302" i="16"/>
  <c r="AA364" i="16"/>
  <c r="Z364" i="16"/>
  <c r="AA19" i="16"/>
  <c r="Z19" i="16"/>
  <c r="Z31" i="16"/>
  <c r="Q194" i="16"/>
  <c r="P194" i="16"/>
  <c r="Q215" i="16"/>
  <c r="P215" i="16"/>
  <c r="AA138" i="16"/>
  <c r="Z138" i="16"/>
  <c r="Q186" i="16"/>
  <c r="P186" i="16"/>
  <c r="AA202" i="16"/>
  <c r="Z202" i="16"/>
  <c r="P36" i="16"/>
  <c r="Q36" i="16"/>
  <c r="M46" i="16"/>
  <c r="P57" i="16"/>
  <c r="Q57" i="16"/>
  <c r="Q90" i="16"/>
  <c r="P90" i="16"/>
  <c r="Q99" i="16"/>
  <c r="P99" i="16"/>
  <c r="Q154" i="16"/>
  <c r="P154" i="16"/>
  <c r="Z207" i="16"/>
  <c r="AA207" i="16"/>
  <c r="P212" i="16"/>
  <c r="Q212" i="16"/>
  <c r="P220" i="16"/>
  <c r="Q220" i="16"/>
  <c r="AA301" i="16"/>
  <c r="Z301" i="16"/>
  <c r="P330" i="16"/>
  <c r="AA346" i="16"/>
  <c r="Z346" i="16"/>
  <c r="AA150" i="16"/>
  <c r="Z150" i="16"/>
  <c r="P79" i="16"/>
  <c r="Q79" i="16"/>
  <c r="AA88" i="16"/>
  <c r="Z88" i="16"/>
  <c r="AA91" i="16"/>
  <c r="Z91" i="16"/>
  <c r="AA10" i="16"/>
  <c r="Z10" i="16"/>
  <c r="Z43" i="16"/>
  <c r="Q52" i="16"/>
  <c r="P52" i="16"/>
  <c r="AA131" i="16"/>
  <c r="Z131" i="16"/>
  <c r="AA221" i="16"/>
  <c r="Z221" i="16"/>
  <c r="AA265" i="16"/>
  <c r="Z265" i="16"/>
  <c r="AA281" i="16"/>
  <c r="Z281" i="16"/>
  <c r="Z333" i="16"/>
  <c r="AA333" i="16"/>
  <c r="Q22" i="16"/>
  <c r="P22" i="16"/>
  <c r="Q32" i="16"/>
  <c r="Q115" i="16"/>
  <c r="P115" i="16"/>
  <c r="AA157" i="16"/>
  <c r="Z157" i="16"/>
  <c r="Q236" i="16"/>
  <c r="P236" i="16"/>
  <c r="Q261" i="16"/>
  <c r="Q286" i="16"/>
  <c r="P286" i="16"/>
  <c r="Z372" i="16"/>
  <c r="AA372" i="16"/>
  <c r="Q141" i="16"/>
  <c r="P141" i="16"/>
  <c r="P288" i="16"/>
  <c r="Q288" i="16"/>
  <c r="AA295" i="16"/>
  <c r="Z295" i="16"/>
  <c r="Q301" i="16"/>
  <c r="P301" i="16"/>
  <c r="AA18" i="16"/>
  <c r="Z18" i="16"/>
  <c r="AA182" i="16"/>
  <c r="Z182" i="16"/>
  <c r="P290" i="16"/>
  <c r="Q290" i="16"/>
  <c r="Z325" i="16"/>
  <c r="AA325" i="16"/>
  <c r="AA351" i="16"/>
  <c r="Z351" i="16"/>
  <c r="AA243" i="16"/>
  <c r="Z243" i="16"/>
  <c r="Q289" i="16"/>
  <c r="P289" i="16"/>
  <c r="Q357" i="16"/>
  <c r="P357" i="16"/>
  <c r="Q18" i="16"/>
  <c r="P18" i="16"/>
  <c r="AA27" i="16"/>
  <c r="AA59" i="16"/>
  <c r="Q100" i="16"/>
  <c r="P100" i="16"/>
  <c r="AA147" i="16"/>
  <c r="Q219" i="16"/>
  <c r="Q321" i="16"/>
  <c r="P321" i="16"/>
  <c r="AA329" i="16"/>
  <c r="Z329" i="16"/>
  <c r="Z61" i="16"/>
  <c r="AA61" i="16"/>
  <c r="Q97" i="16"/>
  <c r="P97" i="16"/>
  <c r="Z62" i="16"/>
  <c r="AA62" i="16"/>
  <c r="AA68" i="16"/>
  <c r="Z68" i="16"/>
  <c r="P153" i="16"/>
  <c r="Q165" i="16"/>
  <c r="P165" i="16"/>
  <c r="P171" i="16"/>
  <c r="Q188" i="16"/>
  <c r="P188" i="16"/>
  <c r="P206" i="16"/>
  <c r="Q206" i="16"/>
  <c r="Q223" i="16"/>
  <c r="P223" i="16"/>
  <c r="P235" i="16"/>
  <c r="P253" i="16"/>
  <c r="Q253" i="16"/>
  <c r="Q254" i="16"/>
  <c r="P254" i="16"/>
  <c r="Q270" i="16"/>
  <c r="P270" i="16"/>
  <c r="AA297" i="16"/>
  <c r="Z297" i="16"/>
  <c r="AA337" i="16"/>
  <c r="Z337" i="16"/>
  <c r="Z353" i="16"/>
  <c r="AA353" i="16"/>
  <c r="Q12" i="16"/>
  <c r="P12" i="16"/>
  <c r="Z34" i="16"/>
  <c r="AA35" i="16"/>
  <c r="Z35" i="16"/>
  <c r="Z141" i="16"/>
  <c r="Q148" i="16"/>
  <c r="P148" i="16"/>
  <c r="Q167" i="16"/>
  <c r="P167" i="16"/>
  <c r="Q181" i="16"/>
  <c r="P181" i="16"/>
  <c r="Z194" i="16"/>
  <c r="AA196" i="16"/>
  <c r="Z196" i="16"/>
  <c r="Q308" i="16"/>
  <c r="P308" i="16"/>
  <c r="P349" i="16"/>
  <c r="Q349" i="16"/>
  <c r="AA355" i="16"/>
  <c r="Z355" i="16"/>
  <c r="AA55" i="16"/>
  <c r="Z55" i="16"/>
  <c r="Q96" i="16"/>
  <c r="P96" i="16"/>
  <c r="P147" i="16"/>
  <c r="Q147" i="16"/>
  <c r="AA217" i="16"/>
  <c r="Z217" i="16"/>
  <c r="Q264" i="16"/>
  <c r="P264" i="16"/>
  <c r="P307" i="16"/>
  <c r="Q307" i="16"/>
  <c r="Q322" i="16"/>
  <c r="P322" i="16"/>
  <c r="Z365" i="16"/>
  <c r="AA365" i="16"/>
  <c r="P47" i="16"/>
  <c r="Q47" i="16"/>
  <c r="AA63" i="16"/>
  <c r="Z63" i="16"/>
  <c r="Q84" i="16"/>
  <c r="P84" i="16"/>
  <c r="AA127" i="16"/>
  <c r="Z127" i="16"/>
  <c r="Q139" i="16"/>
  <c r="P139" i="16"/>
  <c r="Q166" i="16"/>
  <c r="P166" i="16"/>
  <c r="P173" i="16"/>
  <c r="Q173" i="16"/>
  <c r="AA228" i="16"/>
  <c r="Z228" i="16"/>
  <c r="X231" i="16"/>
  <c r="AB231" i="16"/>
  <c r="Q268" i="16"/>
  <c r="P268" i="16"/>
  <c r="Q272" i="16"/>
  <c r="P272" i="16"/>
  <c r="Q281" i="16"/>
  <c r="P281" i="16"/>
  <c r="P306" i="16"/>
  <c r="P325" i="16"/>
  <c r="Q325" i="16"/>
  <c r="AA366" i="16"/>
  <c r="Z366" i="16"/>
  <c r="Q371" i="16"/>
  <c r="P371" i="16"/>
  <c r="P129" i="16"/>
  <c r="Q129" i="16"/>
  <c r="AA151" i="16"/>
  <c r="Z151" i="16"/>
  <c r="Z298" i="16"/>
  <c r="AA298" i="16"/>
  <c r="AA354" i="16"/>
  <c r="Z354" i="16"/>
  <c r="P16" i="16"/>
  <c r="L17" i="16"/>
  <c r="M17" i="16" s="1"/>
  <c r="Q28" i="16"/>
  <c r="P28" i="16"/>
  <c r="Z50" i="16"/>
  <c r="Z89" i="16"/>
  <c r="Q92" i="16"/>
  <c r="P92" i="16"/>
  <c r="AA95" i="16"/>
  <c r="Z95" i="16"/>
  <c r="Q149" i="16"/>
  <c r="P149" i="16"/>
  <c r="P157" i="16"/>
  <c r="Q157" i="16"/>
  <c r="Q174" i="16"/>
  <c r="P174" i="16"/>
  <c r="Q182" i="16"/>
  <c r="P182" i="16"/>
  <c r="AA241" i="16"/>
  <c r="Z241" i="16"/>
  <c r="P260" i="16"/>
  <c r="Z276" i="16"/>
  <c r="AA276" i="16"/>
  <c r="Q283" i="16"/>
  <c r="P283" i="16"/>
  <c r="Q309" i="16"/>
  <c r="P309" i="16"/>
  <c r="Q311" i="16"/>
  <c r="P311" i="16"/>
  <c r="Q323" i="16"/>
  <c r="P324" i="16"/>
  <c r="Q324" i="16"/>
  <c r="P71" i="16"/>
  <c r="Q71" i="16"/>
  <c r="P137" i="16"/>
  <c r="Q137" i="16"/>
  <c r="Z195" i="16"/>
  <c r="AA195" i="16"/>
  <c r="Z375" i="16"/>
  <c r="AA375" i="16"/>
  <c r="L33" i="16"/>
  <c r="M33" i="16" s="1"/>
  <c r="AA69" i="16"/>
  <c r="Z69" i="16"/>
  <c r="AA77" i="16"/>
  <c r="Z77" i="16"/>
  <c r="AA78" i="16"/>
  <c r="Z78" i="16"/>
  <c r="N120" i="16"/>
  <c r="Y120" i="16"/>
  <c r="X120" i="16"/>
  <c r="Z121" i="16"/>
  <c r="AA122" i="16"/>
  <c r="Z122" i="16"/>
  <c r="P125" i="16"/>
  <c r="Q125" i="16"/>
  <c r="W163" i="16"/>
  <c r="X163" i="16" s="1"/>
  <c r="W171" i="16"/>
  <c r="X171" i="16" s="1"/>
  <c r="W179" i="16"/>
  <c r="X179" i="16" s="1"/>
  <c r="AA186" i="16"/>
  <c r="Q190" i="16"/>
  <c r="P190" i="16"/>
  <c r="AA219" i="16"/>
  <c r="AA220" i="16"/>
  <c r="Z220" i="16"/>
  <c r="AA235" i="16"/>
  <c r="Z235" i="16"/>
  <c r="W244" i="16"/>
  <c r="X244" i="16" s="1"/>
  <c r="Z263" i="16"/>
  <c r="AA263" i="16"/>
  <c r="AA269" i="16"/>
  <c r="Z269" i="16"/>
  <c r="AA322" i="16"/>
  <c r="Z322" i="16"/>
  <c r="Q364" i="16"/>
  <c r="P364" i="16"/>
  <c r="AA58" i="16"/>
  <c r="Z58" i="16"/>
  <c r="Q170" i="16"/>
  <c r="P170" i="16"/>
  <c r="Q152" i="16"/>
  <c r="P152" i="16"/>
  <c r="P242" i="16"/>
  <c r="Q327" i="16"/>
  <c r="P327" i="16"/>
  <c r="Q110" i="16"/>
  <c r="P110" i="16"/>
  <c r="Z251" i="16"/>
  <c r="M9" i="16"/>
  <c r="Z20" i="16"/>
  <c r="Q126" i="16"/>
  <c r="P126" i="16"/>
  <c r="Z287" i="16"/>
  <c r="Q300" i="16"/>
  <c r="P300" i="16"/>
  <c r="AA336" i="16"/>
  <c r="Z336" i="16"/>
  <c r="AA349" i="16"/>
  <c r="P34" i="16"/>
  <c r="P60" i="16"/>
  <c r="Q101" i="16"/>
  <c r="P101" i="16"/>
  <c r="AA113" i="16"/>
  <c r="Z117" i="16"/>
  <c r="AA117" i="16"/>
  <c r="AA172" i="16"/>
  <c r="AA189" i="16"/>
  <c r="Z189" i="16"/>
  <c r="AA211" i="16"/>
  <c r="Z211" i="16"/>
  <c r="AA215" i="16"/>
  <c r="Z216" i="16"/>
  <c r="AA216" i="16"/>
  <c r="M231" i="16"/>
  <c r="Q271" i="16"/>
  <c r="L279" i="16"/>
  <c r="M279" i="16" s="1"/>
  <c r="Q320" i="16"/>
  <c r="Q334" i="16"/>
  <c r="P334" i="16"/>
  <c r="Q347" i="16"/>
  <c r="P347" i="16"/>
  <c r="Q351" i="16"/>
  <c r="AA370" i="16"/>
  <c r="Z370" i="16"/>
  <c r="Z24" i="16"/>
  <c r="L35" i="16"/>
  <c r="M35" i="16" s="1"/>
  <c r="Z36" i="16"/>
  <c r="AA42" i="16"/>
  <c r="Z48" i="16"/>
  <c r="AA52" i="16"/>
  <c r="W70" i="16"/>
  <c r="X70" i="16" s="1"/>
  <c r="W74" i="16"/>
  <c r="X74" i="16" s="1"/>
  <c r="Q75" i="16"/>
  <c r="Z80" i="16"/>
  <c r="L123" i="16"/>
  <c r="M123" i="16" s="1"/>
  <c r="L135" i="16"/>
  <c r="M135" i="16" s="1"/>
  <c r="Z136" i="16"/>
  <c r="Q144" i="16"/>
  <c r="R157" i="16"/>
  <c r="Q159" i="16"/>
  <c r="P159" i="16"/>
  <c r="P162" i="16"/>
  <c r="AA201" i="16"/>
  <c r="Z201" i="16"/>
  <c r="Q209" i="16"/>
  <c r="P209" i="16"/>
  <c r="P218" i="16"/>
  <c r="Q238" i="16"/>
  <c r="W262" i="16"/>
  <c r="X262" i="16" s="1"/>
  <c r="P278" i="16"/>
  <c r="P284" i="16"/>
  <c r="Z309" i="16"/>
  <c r="Q312" i="16"/>
  <c r="P312" i="16"/>
  <c r="Z331" i="16"/>
  <c r="Q358" i="16"/>
  <c r="P358" i="16"/>
  <c r="Q15" i="16"/>
  <c r="P15" i="16"/>
  <c r="Q85" i="16"/>
  <c r="P85" i="16"/>
  <c r="AA94" i="16"/>
  <c r="Z94" i="16"/>
  <c r="AA204" i="16"/>
  <c r="Z204" i="16"/>
  <c r="Q326" i="16"/>
  <c r="P326" i="16"/>
  <c r="AA323" i="16"/>
  <c r="Z323" i="16"/>
  <c r="P339" i="16"/>
  <c r="Q339" i="16"/>
  <c r="Q31" i="16"/>
  <c r="P31" i="16"/>
  <c r="AA32" i="16"/>
  <c r="Z32" i="16"/>
  <c r="AA102" i="16"/>
  <c r="Z102" i="16"/>
  <c r="Z210" i="16"/>
  <c r="Q224" i="16"/>
  <c r="P224" i="16"/>
  <c r="AA247" i="16"/>
  <c r="Z247" i="16"/>
  <c r="X268" i="16"/>
  <c r="AB268" i="16"/>
  <c r="Z296" i="16"/>
  <c r="AA296" i="16"/>
  <c r="Q328" i="16"/>
  <c r="P328" i="16"/>
  <c r="Q53" i="16"/>
  <c r="AA236" i="16"/>
  <c r="Z236" i="16"/>
  <c r="P273" i="16"/>
  <c r="Q273" i="16"/>
  <c r="Z288" i="16"/>
  <c r="AA288" i="16"/>
  <c r="Q299" i="16"/>
  <c r="P299" i="16"/>
  <c r="Q310" i="16"/>
  <c r="AA21" i="16"/>
  <c r="Z21" i="16"/>
  <c r="Q13" i="16"/>
  <c r="P13" i="16"/>
  <c r="AA37" i="16"/>
  <c r="Z37" i="16"/>
  <c r="P50" i="16"/>
  <c r="AA109" i="16"/>
  <c r="Z109" i="16"/>
  <c r="P111" i="16"/>
  <c r="AA222" i="16"/>
  <c r="Z222" i="16"/>
  <c r="AA232" i="16"/>
  <c r="Z232" i="16"/>
  <c r="Q255" i="16"/>
  <c r="P255" i="16"/>
  <c r="Z290" i="16"/>
  <c r="AA290" i="16"/>
  <c r="AA310" i="16"/>
  <c r="Z310" i="16"/>
  <c r="Z319" i="16"/>
  <c r="AA326" i="16"/>
  <c r="Z326" i="16"/>
  <c r="AA327" i="16"/>
  <c r="Z327" i="16"/>
  <c r="AA357" i="16"/>
  <c r="Z357" i="16"/>
  <c r="Q373" i="16"/>
  <c r="P373" i="16"/>
  <c r="Q374" i="16"/>
  <c r="P374" i="16"/>
  <c r="Q375" i="16"/>
  <c r="P375" i="16"/>
  <c r="AA16" i="16"/>
  <c r="Z16" i="16"/>
  <c r="M120" i="16"/>
  <c r="R120" i="16"/>
  <c r="P207" i="16"/>
  <c r="Q207" i="16"/>
  <c r="AA226" i="16"/>
  <c r="Z226" i="16"/>
  <c r="Z344" i="16"/>
  <c r="AA344" i="16"/>
  <c r="Q258" i="16"/>
  <c r="P258" i="16"/>
  <c r="Z302" i="16"/>
  <c r="AA302" i="16"/>
  <c r="P332" i="16"/>
  <c r="Q332" i="16"/>
  <c r="Z26" i="16"/>
  <c r="Q93" i="16"/>
  <c r="P93" i="16"/>
  <c r="AA160" i="16"/>
  <c r="Z160" i="16"/>
  <c r="AA214" i="16"/>
  <c r="Z214" i="16"/>
  <c r="AA314" i="16"/>
  <c r="Z314" i="16"/>
  <c r="Q352" i="16"/>
  <c r="P352" i="16"/>
  <c r="Z376" i="16"/>
  <c r="AA376" i="16"/>
  <c r="Q198" i="16"/>
  <c r="P198" i="16"/>
  <c r="Z324" i="16"/>
  <c r="Z356" i="16"/>
  <c r="AA356" i="16"/>
  <c r="N83" i="16"/>
  <c r="Y83" i="16"/>
  <c r="Z83" i="16" s="1"/>
  <c r="Z124" i="16"/>
  <c r="P187" i="16"/>
  <c r="P259" i="16"/>
  <c r="Q280" i="16"/>
  <c r="P280" i="16"/>
  <c r="AA282" i="16"/>
  <c r="P335" i="16"/>
  <c r="Q335" i="16"/>
  <c r="Q276" i="16"/>
  <c r="P276" i="16"/>
  <c r="Q350" i="16"/>
  <c r="P350" i="16"/>
  <c r="Q202" i="16"/>
  <c r="P202" i="16"/>
  <c r="P262" i="16"/>
  <c r="Q262" i="16"/>
  <c r="Q277" i="16"/>
  <c r="P277" i="16"/>
  <c r="L124" i="16"/>
  <c r="M124" i="16" s="1"/>
  <c r="L132" i="16"/>
  <c r="M132" i="16" s="1"/>
  <c r="L25" i="16"/>
  <c r="M25" i="16" s="1"/>
  <c r="L41" i="16"/>
  <c r="M41" i="16" s="1"/>
  <c r="W76" i="16"/>
  <c r="X76" i="16" s="1"/>
  <c r="L150" i="16"/>
  <c r="M150" i="16" s="1"/>
  <c r="W183" i="16"/>
  <c r="X183" i="16" s="1"/>
  <c r="AA279" i="16"/>
  <c r="Q287" i="16"/>
  <c r="P287" i="16"/>
  <c r="AA318" i="16"/>
  <c r="Z318" i="16"/>
  <c r="Z352" i="16"/>
  <c r="Z367" i="16"/>
  <c r="Z14" i="16"/>
  <c r="Z30" i="16"/>
  <c r="Z56" i="16"/>
  <c r="P108" i="16"/>
  <c r="P121" i="16"/>
  <c r="Z145" i="16"/>
  <c r="Z200" i="16"/>
  <c r="Z257" i="16"/>
  <c r="Z274" i="16"/>
  <c r="AA274" i="16"/>
  <c r="AA275" i="16"/>
  <c r="Z275" i="16"/>
  <c r="AA289" i="16"/>
  <c r="N305" i="16"/>
  <c r="Y305" i="16"/>
  <c r="Z305" i="16" s="1"/>
  <c r="Z334" i="16"/>
  <c r="AA338" i="16"/>
  <c r="Z338" i="16"/>
  <c r="Q342" i="16"/>
  <c r="P342" i="16"/>
  <c r="Q346" i="16"/>
  <c r="P354" i="16"/>
  <c r="L23" i="16"/>
  <c r="M23" i="16" s="1"/>
  <c r="L39" i="16"/>
  <c r="M39" i="16" s="1"/>
  <c r="W64" i="16"/>
  <c r="X64" i="16" s="1"/>
  <c r="W115" i="16"/>
  <c r="X115" i="16" s="1"/>
  <c r="AB120" i="16"/>
  <c r="L122" i="16"/>
  <c r="M122" i="16" s="1"/>
  <c r="L140" i="16"/>
  <c r="M140" i="16" s="1"/>
  <c r="W175" i="16"/>
  <c r="X175" i="16" s="1"/>
  <c r="W180" i="16"/>
  <c r="X180" i="16" s="1"/>
  <c r="Q210" i="16"/>
  <c r="P210" i="16"/>
  <c r="Q225" i="16"/>
  <c r="P225" i="16"/>
  <c r="W234" i="16"/>
  <c r="X234" i="16" s="1"/>
  <c r="Z250" i="16"/>
  <c r="L256" i="16"/>
  <c r="M256" i="16" s="1"/>
  <c r="Q269" i="16"/>
  <c r="AA284" i="16"/>
  <c r="L293" i="16"/>
  <c r="M293" i="16" s="1"/>
  <c r="Z330" i="16"/>
  <c r="L138" i="16"/>
  <c r="M138" i="16" s="1"/>
  <c r="L177" i="16"/>
  <c r="M177" i="16" s="1"/>
  <c r="W233" i="16"/>
  <c r="X233" i="16" s="1"/>
  <c r="W321" i="16"/>
  <c r="X321" i="16" s="1"/>
  <c r="W339" i="16"/>
  <c r="X339" i="16" s="1"/>
  <c r="L136" i="16"/>
  <c r="M136" i="16" s="1"/>
  <c r="W169" i="16"/>
  <c r="X169" i="16" s="1"/>
  <c r="W185" i="16"/>
  <c r="X185" i="16" s="1"/>
  <c r="L298" i="16"/>
  <c r="M298" i="16" s="1"/>
  <c r="L134" i="16"/>
  <c r="M134" i="16" s="1"/>
  <c r="AA248" i="16"/>
  <c r="Z248" i="16"/>
  <c r="AA272" i="16"/>
  <c r="AA299" i="16"/>
  <c r="W306" i="16"/>
  <c r="X306" i="16" s="1"/>
  <c r="Q316" i="16"/>
  <c r="L369" i="16"/>
  <c r="M369" i="16" s="1"/>
  <c r="L372" i="16"/>
  <c r="M372" i="16" s="1"/>
  <c r="W374" i="16"/>
  <c r="X374" i="16" s="1"/>
  <c r="W256" i="16"/>
  <c r="X256" i="16" s="1"/>
  <c r="W264" i="16"/>
  <c r="X264" i="16" s="1"/>
  <c r="L370" i="16"/>
  <c r="M370" i="16" s="1"/>
  <c r="L221" i="16"/>
  <c r="M221" i="16" s="1"/>
  <c r="L237" i="16"/>
  <c r="M237" i="16" s="1"/>
  <c r="L333" i="16"/>
  <c r="M333" i="16" s="1"/>
  <c r="L348" i="16"/>
  <c r="M348" i="16" s="1"/>
  <c r="L211" i="16"/>
  <c r="M211" i="16" s="1"/>
  <c r="W246" i="16"/>
  <c r="X246" i="16" s="1"/>
  <c r="L205" i="16"/>
  <c r="M205" i="16" s="1"/>
  <c r="W240" i="16"/>
  <c r="X240" i="16" s="1"/>
  <c r="L344" i="16"/>
  <c r="M344" i="16" s="1"/>
  <c r="L360" i="16"/>
  <c r="M360" i="16" s="1"/>
  <c r="L376" i="16"/>
  <c r="M376" i="16" s="1"/>
  <c r="L203" i="16"/>
  <c r="M203" i="16" s="1"/>
  <c r="W238" i="16"/>
  <c r="X238" i="16" s="1"/>
  <c r="AA66" i="15"/>
  <c r="Z66" i="15"/>
  <c r="AA102" i="15"/>
  <c r="Z102" i="15"/>
  <c r="AA77" i="15"/>
  <c r="Z77" i="15"/>
  <c r="AA58" i="15"/>
  <c r="Z58" i="15"/>
  <c r="Q132" i="15"/>
  <c r="P132" i="15"/>
  <c r="Q122" i="15"/>
  <c r="P122" i="15"/>
  <c r="Q21" i="15"/>
  <c r="P21" i="15"/>
  <c r="Q37" i="15"/>
  <c r="P37" i="15"/>
  <c r="Q79" i="15"/>
  <c r="P79" i="15"/>
  <c r="P13" i="15"/>
  <c r="Q13" i="15"/>
  <c r="Q23" i="15"/>
  <c r="P23" i="15"/>
  <c r="Q25" i="15"/>
  <c r="P25" i="15"/>
  <c r="AA41" i="15"/>
  <c r="Z41" i="15"/>
  <c r="P94" i="15"/>
  <c r="Q94" i="15"/>
  <c r="AB120" i="15"/>
  <c r="X120" i="15"/>
  <c r="Q234" i="15"/>
  <c r="P234" i="15"/>
  <c r="AA252" i="15"/>
  <c r="Z252" i="15"/>
  <c r="Z261" i="15"/>
  <c r="AA261" i="15"/>
  <c r="AA301" i="15"/>
  <c r="Z301" i="15"/>
  <c r="AA323" i="15"/>
  <c r="Z323" i="15"/>
  <c r="AA10" i="15"/>
  <c r="Z10" i="15"/>
  <c r="AA31" i="15"/>
  <c r="Z31" i="15"/>
  <c r="Q55" i="15"/>
  <c r="P55" i="15"/>
  <c r="AA60" i="15"/>
  <c r="Z60" i="15"/>
  <c r="Z70" i="15"/>
  <c r="AA70" i="15"/>
  <c r="AA83" i="15"/>
  <c r="Z83" i="15"/>
  <c r="P95" i="15"/>
  <c r="Q95" i="15"/>
  <c r="Q106" i="15"/>
  <c r="P106" i="15"/>
  <c r="Z131" i="15"/>
  <c r="AA131" i="15"/>
  <c r="AA169" i="15"/>
  <c r="Z169" i="15"/>
  <c r="AA222" i="15"/>
  <c r="Z222" i="15"/>
  <c r="AA279" i="15"/>
  <c r="Z279" i="15"/>
  <c r="M9" i="15"/>
  <c r="Q57" i="15"/>
  <c r="P57" i="15"/>
  <c r="Q65" i="15"/>
  <c r="P65" i="15"/>
  <c r="AA92" i="15"/>
  <c r="Z92" i="15"/>
  <c r="P107" i="15"/>
  <c r="Q107" i="15"/>
  <c r="Q110" i="15"/>
  <c r="P110" i="15"/>
  <c r="AA122" i="15"/>
  <c r="Z122" i="15"/>
  <c r="Z130" i="15"/>
  <c r="AA153" i="15"/>
  <c r="Z153" i="15"/>
  <c r="P176" i="15"/>
  <c r="Q176" i="15"/>
  <c r="Z214" i="15"/>
  <c r="AA214" i="15"/>
  <c r="AA225" i="15"/>
  <c r="Z225" i="15"/>
  <c r="AA232" i="15"/>
  <c r="Z232" i="15"/>
  <c r="Z241" i="15"/>
  <c r="AA241" i="15"/>
  <c r="Q258" i="15"/>
  <c r="P258" i="15"/>
  <c r="Q275" i="15"/>
  <c r="P275" i="15"/>
  <c r="Q294" i="15"/>
  <c r="P294" i="15"/>
  <c r="Z307" i="15"/>
  <c r="AA307" i="15"/>
  <c r="Z32" i="15"/>
  <c r="AA34" i="15"/>
  <c r="Z34" i="15"/>
  <c r="AA85" i="15"/>
  <c r="Z85" i="15"/>
  <c r="Q108" i="15"/>
  <c r="P108" i="15"/>
  <c r="Z117" i="15"/>
  <c r="P126" i="15"/>
  <c r="Q126" i="15"/>
  <c r="P134" i="15"/>
  <c r="Q134" i="15"/>
  <c r="AA161" i="15"/>
  <c r="Z161" i="15"/>
  <c r="Q175" i="15"/>
  <c r="P175" i="15"/>
  <c r="Q188" i="15"/>
  <c r="P188" i="15"/>
  <c r="Q196" i="15"/>
  <c r="P196" i="15"/>
  <c r="AA224" i="15"/>
  <c r="Z224" i="15"/>
  <c r="Z282" i="15"/>
  <c r="AA282" i="15"/>
  <c r="AA327" i="15"/>
  <c r="Z327" i="15"/>
  <c r="AA33" i="15"/>
  <c r="Z33" i="15"/>
  <c r="AA52" i="15"/>
  <c r="Z52" i="15"/>
  <c r="Z62" i="15"/>
  <c r="AA62" i="15"/>
  <c r="Q75" i="15"/>
  <c r="P75" i="15"/>
  <c r="Q76" i="15"/>
  <c r="P76" i="15"/>
  <c r="Q97" i="15"/>
  <c r="P97" i="15"/>
  <c r="Z124" i="15"/>
  <c r="AA124" i="15"/>
  <c r="Q167" i="15"/>
  <c r="P167" i="15"/>
  <c r="AA226" i="15"/>
  <c r="Z226" i="15"/>
  <c r="Z265" i="15"/>
  <c r="AA265" i="15"/>
  <c r="Z270" i="15"/>
  <c r="AA270" i="15"/>
  <c r="Q274" i="15"/>
  <c r="P274" i="15"/>
  <c r="Q286" i="15"/>
  <c r="P286" i="15"/>
  <c r="Z343" i="15"/>
  <c r="AA343" i="15"/>
  <c r="AA36" i="15"/>
  <c r="Z36" i="15"/>
  <c r="P67" i="15"/>
  <c r="Q67" i="15"/>
  <c r="P68" i="15"/>
  <c r="Q68" i="15"/>
  <c r="AA94" i="15"/>
  <c r="Z94" i="15"/>
  <c r="Q109" i="15"/>
  <c r="P109" i="15"/>
  <c r="Q112" i="15"/>
  <c r="P112" i="15"/>
  <c r="Q136" i="15"/>
  <c r="P136" i="15"/>
  <c r="P137" i="15"/>
  <c r="Q137" i="15"/>
  <c r="AA146" i="15"/>
  <c r="Z146" i="15"/>
  <c r="Z172" i="15"/>
  <c r="P189" i="15"/>
  <c r="Q189" i="15"/>
  <c r="Q191" i="15"/>
  <c r="P191" i="15"/>
  <c r="P208" i="15"/>
  <c r="Q208" i="15"/>
  <c r="Z292" i="15"/>
  <c r="AA292" i="15"/>
  <c r="Q357" i="15"/>
  <c r="P357" i="15"/>
  <c r="P19" i="15"/>
  <c r="Q19" i="15"/>
  <c r="AA22" i="15"/>
  <c r="AA35" i="15"/>
  <c r="Z35" i="15"/>
  <c r="Z55" i="15"/>
  <c r="AA55" i="15"/>
  <c r="P89" i="15"/>
  <c r="Q89" i="15"/>
  <c r="Z95" i="15"/>
  <c r="AA95" i="15"/>
  <c r="Q99" i="15"/>
  <c r="P99" i="15"/>
  <c r="Q101" i="15"/>
  <c r="P101" i="15"/>
  <c r="AA106" i="15"/>
  <c r="Z106" i="15"/>
  <c r="Q127" i="15"/>
  <c r="P127" i="15"/>
  <c r="P138" i="15"/>
  <c r="Q138" i="15"/>
  <c r="Q139" i="15"/>
  <c r="P139" i="15"/>
  <c r="AA163" i="15"/>
  <c r="Z163" i="15"/>
  <c r="P195" i="15"/>
  <c r="Q195" i="15"/>
  <c r="Q250" i="15"/>
  <c r="P250" i="15"/>
  <c r="AA293" i="15"/>
  <c r="Z293" i="15"/>
  <c r="AA13" i="15"/>
  <c r="Z13" i="15"/>
  <c r="AA23" i="15"/>
  <c r="Z23" i="15"/>
  <c r="Z24" i="15"/>
  <c r="AA24" i="15"/>
  <c r="P29" i="15"/>
  <c r="Q29" i="15"/>
  <c r="Q39" i="15"/>
  <c r="P39" i="15"/>
  <c r="Q41" i="15"/>
  <c r="P41" i="15"/>
  <c r="Q49" i="15"/>
  <c r="P49" i="15"/>
  <c r="AA54" i="15"/>
  <c r="Q90" i="15"/>
  <c r="P90" i="15"/>
  <c r="Q91" i="15"/>
  <c r="P91" i="15"/>
  <c r="AA125" i="15"/>
  <c r="Z125" i="15"/>
  <c r="Q141" i="15"/>
  <c r="P141" i="15"/>
  <c r="Z186" i="15"/>
  <c r="AA186" i="15"/>
  <c r="AA217" i="15"/>
  <c r="Z217" i="15"/>
  <c r="AA14" i="15"/>
  <c r="Z14" i="15"/>
  <c r="AA26" i="15"/>
  <c r="Z26" i="15"/>
  <c r="AA74" i="15"/>
  <c r="Z74" i="15"/>
  <c r="AA96" i="15"/>
  <c r="Z96" i="15"/>
  <c r="Q128" i="15"/>
  <c r="P128" i="15"/>
  <c r="Q130" i="15"/>
  <c r="P130" i="15"/>
  <c r="Q140" i="15"/>
  <c r="P140" i="15"/>
  <c r="P150" i="15"/>
  <c r="Q150" i="15"/>
  <c r="AA166" i="15"/>
  <c r="Z166" i="15"/>
  <c r="Q199" i="15"/>
  <c r="P199" i="15"/>
  <c r="AA273" i="15"/>
  <c r="Z273" i="15"/>
  <c r="Z284" i="15"/>
  <c r="AA284" i="15"/>
  <c r="Z294" i="15"/>
  <c r="AA294" i="15"/>
  <c r="Q320" i="15"/>
  <c r="P320" i="15"/>
  <c r="P332" i="15"/>
  <c r="Q332" i="15"/>
  <c r="AA25" i="15"/>
  <c r="Z25" i="15"/>
  <c r="P59" i="15"/>
  <c r="AA108" i="15"/>
  <c r="Z108" i="15"/>
  <c r="P129" i="15"/>
  <c r="Q129" i="15"/>
  <c r="Q159" i="15"/>
  <c r="P159" i="15"/>
  <c r="Z176" i="15"/>
  <c r="AA176" i="15"/>
  <c r="AA207" i="15"/>
  <c r="Z207" i="15"/>
  <c r="P212" i="15"/>
  <c r="Q212" i="15"/>
  <c r="Q302" i="15"/>
  <c r="P302" i="15"/>
  <c r="AA317" i="15"/>
  <c r="Z317" i="15"/>
  <c r="P333" i="15"/>
  <c r="Q333" i="15"/>
  <c r="AA15" i="15"/>
  <c r="Z15" i="15"/>
  <c r="Z76" i="15"/>
  <c r="AA76" i="15"/>
  <c r="Q84" i="15"/>
  <c r="P84" i="15"/>
  <c r="Q117" i="15"/>
  <c r="P117" i="15"/>
  <c r="P142" i="15"/>
  <c r="Q142" i="15"/>
  <c r="AA148" i="15"/>
  <c r="Z148" i="15"/>
  <c r="P181" i="15"/>
  <c r="Q181" i="15"/>
  <c r="Q223" i="15"/>
  <c r="P223" i="15"/>
  <c r="AA246" i="15"/>
  <c r="Z246" i="15"/>
  <c r="AA375" i="15"/>
  <c r="Z375" i="15"/>
  <c r="P35" i="15"/>
  <c r="Q35" i="15"/>
  <c r="AA38" i="15"/>
  <c r="AA68" i="15"/>
  <c r="Z68" i="15"/>
  <c r="Q93" i="15"/>
  <c r="P93" i="15"/>
  <c r="P103" i="15"/>
  <c r="Q103" i="15"/>
  <c r="AA112" i="15"/>
  <c r="Z112" i="15"/>
  <c r="AA150" i="15"/>
  <c r="Z150" i="15"/>
  <c r="AA180" i="15"/>
  <c r="Z180" i="15"/>
  <c r="Q254" i="15"/>
  <c r="P254" i="15"/>
  <c r="Z276" i="15"/>
  <c r="AA276" i="15"/>
  <c r="AA20" i="15"/>
  <c r="Z20" i="15"/>
  <c r="AA29" i="15"/>
  <c r="Z29" i="15"/>
  <c r="AA39" i="15"/>
  <c r="Z39" i="15"/>
  <c r="AA40" i="15"/>
  <c r="Z40" i="15"/>
  <c r="Q71" i="15"/>
  <c r="P71" i="15"/>
  <c r="Q92" i="15"/>
  <c r="P104" i="15"/>
  <c r="Q104" i="15"/>
  <c r="P105" i="15"/>
  <c r="Q105" i="15"/>
  <c r="Q123" i="15"/>
  <c r="P123" i="15"/>
  <c r="AA128" i="15"/>
  <c r="Z128" i="15"/>
  <c r="AA140" i="15"/>
  <c r="Z140" i="15"/>
  <c r="Q145" i="15"/>
  <c r="P145" i="15"/>
  <c r="Z151" i="15"/>
  <c r="AA151" i="15"/>
  <c r="Q163" i="15"/>
  <c r="P163" i="15"/>
  <c r="AA211" i="15"/>
  <c r="Z211" i="15"/>
  <c r="AA220" i="15"/>
  <c r="Z220" i="15"/>
  <c r="Q270" i="15"/>
  <c r="P270" i="15"/>
  <c r="Q308" i="15"/>
  <c r="P308" i="15"/>
  <c r="AA80" i="15"/>
  <c r="Z80" i="15"/>
  <c r="AA231" i="15"/>
  <c r="Z231" i="15"/>
  <c r="Q202" i="15"/>
  <c r="P202" i="15"/>
  <c r="Z237" i="15"/>
  <c r="AA237" i="15"/>
  <c r="Z247" i="15"/>
  <c r="AA247" i="15"/>
  <c r="Q290" i="15"/>
  <c r="P290" i="15"/>
  <c r="Q291" i="15"/>
  <c r="P291" i="15"/>
  <c r="AA312" i="15"/>
  <c r="Z312" i="15"/>
  <c r="AA330" i="15"/>
  <c r="Z330" i="15"/>
  <c r="Q51" i="15"/>
  <c r="P51" i="15"/>
  <c r="P143" i="15"/>
  <c r="Q143" i="15"/>
  <c r="Q152" i="15"/>
  <c r="P152" i="15"/>
  <c r="Q171" i="15"/>
  <c r="P171" i="15"/>
  <c r="Z198" i="15"/>
  <c r="AA198" i="15"/>
  <c r="AA200" i="15"/>
  <c r="Z200" i="15"/>
  <c r="AA18" i="15"/>
  <c r="Z18" i="15"/>
  <c r="P83" i="15"/>
  <c r="Q83" i="15"/>
  <c r="AA100" i="15"/>
  <c r="Z100" i="15"/>
  <c r="AA139" i="15"/>
  <c r="Z139" i="15"/>
  <c r="Z158" i="15"/>
  <c r="AA158" i="15"/>
  <c r="P184" i="15"/>
  <c r="Q184" i="15"/>
  <c r="Q224" i="15"/>
  <c r="P224" i="15"/>
  <c r="Q226" i="15"/>
  <c r="P226" i="15"/>
  <c r="AA287" i="15"/>
  <c r="P329" i="15"/>
  <c r="Q329" i="15"/>
  <c r="Q343" i="15"/>
  <c r="P343" i="15"/>
  <c r="AA17" i="15"/>
  <c r="Z17" i="15"/>
  <c r="Z78" i="15"/>
  <c r="AA78" i="15"/>
  <c r="AA19" i="15"/>
  <c r="Z19" i="15"/>
  <c r="AA30" i="15"/>
  <c r="Z30" i="15"/>
  <c r="AA42" i="15"/>
  <c r="Z42" i="15"/>
  <c r="Q63" i="15"/>
  <c r="P63" i="15"/>
  <c r="P73" i="15"/>
  <c r="Q73" i="15"/>
  <c r="Q86" i="15"/>
  <c r="P86" i="15"/>
  <c r="Q124" i="15"/>
  <c r="P124" i="15"/>
  <c r="AA142" i="15"/>
  <c r="Z142" i="15"/>
  <c r="P147" i="15"/>
  <c r="Q147" i="15"/>
  <c r="Z168" i="15"/>
  <c r="AA168" i="15"/>
  <c r="Z202" i="15"/>
  <c r="AA202" i="15"/>
  <c r="AA213" i="15"/>
  <c r="Z213" i="15"/>
  <c r="Q216" i="15"/>
  <c r="P216" i="15"/>
  <c r="Q225" i="15"/>
  <c r="P225" i="15"/>
  <c r="AA289" i="15"/>
  <c r="Z289" i="15"/>
  <c r="Z300" i="15"/>
  <c r="AA300" i="15"/>
  <c r="Q311" i="15"/>
  <c r="P311" i="15"/>
  <c r="P328" i="15"/>
  <c r="Q328" i="15"/>
  <c r="AA339" i="15"/>
  <c r="Z339" i="15"/>
  <c r="Q187" i="15"/>
  <c r="P187" i="15"/>
  <c r="Q197" i="15"/>
  <c r="P197" i="15"/>
  <c r="Z253" i="15"/>
  <c r="AA253" i="15"/>
  <c r="Q257" i="15"/>
  <c r="P257" i="15"/>
  <c r="AA269" i="15"/>
  <c r="Z269" i="15"/>
  <c r="P271" i="15"/>
  <c r="Z274" i="15"/>
  <c r="AA274" i="15"/>
  <c r="X9" i="15"/>
  <c r="AA160" i="15"/>
  <c r="Z160" i="15"/>
  <c r="AA185" i="15"/>
  <c r="Z185" i="15"/>
  <c r="Q158" i="15"/>
  <c r="P158" i="15"/>
  <c r="Z164" i="15"/>
  <c r="AA164" i="15"/>
  <c r="X194" i="15"/>
  <c r="AA201" i="15"/>
  <c r="Z201" i="15"/>
  <c r="AA212" i="15"/>
  <c r="Z212" i="15"/>
  <c r="Z283" i="15"/>
  <c r="Q365" i="15"/>
  <c r="P365" i="15"/>
  <c r="Q50" i="15"/>
  <c r="P50" i="15"/>
  <c r="P111" i="15"/>
  <c r="AA206" i="15"/>
  <c r="Q251" i="15"/>
  <c r="P251" i="15"/>
  <c r="Z254" i="15"/>
  <c r="AA254" i="15"/>
  <c r="Q263" i="15"/>
  <c r="P263" i="15"/>
  <c r="AA271" i="15"/>
  <c r="Z271" i="15"/>
  <c r="Q277" i="15"/>
  <c r="P277" i="15"/>
  <c r="Q278" i="15"/>
  <c r="P278" i="15"/>
  <c r="P285" i="15"/>
  <c r="Z296" i="15"/>
  <c r="AA296" i="15"/>
  <c r="Q309" i="15"/>
  <c r="P309" i="15"/>
  <c r="Q310" i="15"/>
  <c r="P310" i="15"/>
  <c r="Z319" i="15"/>
  <c r="Q322" i="15"/>
  <c r="Z331" i="15"/>
  <c r="AA348" i="15"/>
  <c r="Q359" i="15"/>
  <c r="P359" i="15"/>
  <c r="AA373" i="15"/>
  <c r="Z373" i="15"/>
  <c r="Z48" i="15"/>
  <c r="P53" i="15"/>
  <c r="Z63" i="15"/>
  <c r="AA67" i="15"/>
  <c r="Z67" i="15"/>
  <c r="AA79" i="15"/>
  <c r="Z79" i="15"/>
  <c r="Z88" i="15"/>
  <c r="P115" i="15"/>
  <c r="Z135" i="15"/>
  <c r="Q144" i="15"/>
  <c r="Q153" i="15"/>
  <c r="Q178" i="15"/>
  <c r="P178" i="15"/>
  <c r="Q182" i="15"/>
  <c r="Q183" i="15"/>
  <c r="P183" i="15"/>
  <c r="Z195" i="15"/>
  <c r="AA195" i="15"/>
  <c r="Q198" i="15"/>
  <c r="P198" i="15"/>
  <c r="Q210" i="15"/>
  <c r="P210" i="15"/>
  <c r="P249" i="15"/>
  <c r="AA321" i="15"/>
  <c r="Z321" i="15"/>
  <c r="Z363" i="15"/>
  <c r="AA363" i="15"/>
  <c r="AA374" i="15"/>
  <c r="Z374" i="15"/>
  <c r="P12" i="15"/>
  <c r="P28" i="15"/>
  <c r="Q58" i="15"/>
  <c r="P58" i="15"/>
  <c r="Z110" i="15"/>
  <c r="R157" i="15"/>
  <c r="M157" i="15"/>
  <c r="P162" i="15"/>
  <c r="AA174" i="15"/>
  <c r="AA175" i="15"/>
  <c r="Z175" i="15"/>
  <c r="Q209" i="15"/>
  <c r="P215" i="15"/>
  <c r="P262" i="15"/>
  <c r="Q265" i="15"/>
  <c r="P265" i="15"/>
  <c r="Q279" i="15"/>
  <c r="P279" i="15"/>
  <c r="Q334" i="15"/>
  <c r="P334" i="15"/>
  <c r="P339" i="15"/>
  <c r="Q339" i="15"/>
  <c r="Q353" i="15"/>
  <c r="P353" i="15"/>
  <c r="Z56" i="15"/>
  <c r="P61" i="15"/>
  <c r="Z71" i="15"/>
  <c r="P116" i="15"/>
  <c r="Z143" i="15"/>
  <c r="Z165" i="15"/>
  <c r="AA196" i="15"/>
  <c r="Z196" i="15"/>
  <c r="P243" i="15"/>
  <c r="Z255" i="15"/>
  <c r="AA255" i="15"/>
  <c r="Q264" i="15"/>
  <c r="P264" i="15"/>
  <c r="Z277" i="15"/>
  <c r="AA277" i="15"/>
  <c r="Z298" i="15"/>
  <c r="AA298" i="15"/>
  <c r="P301" i="15"/>
  <c r="AA308" i="15"/>
  <c r="Z308" i="15"/>
  <c r="Z320" i="15"/>
  <c r="Z328" i="15"/>
  <c r="Q66" i="15"/>
  <c r="P66" i="15"/>
  <c r="W111" i="15"/>
  <c r="X111" i="15" s="1"/>
  <c r="W133" i="15"/>
  <c r="X133" i="15" s="1"/>
  <c r="P154" i="15"/>
  <c r="P177" i="15"/>
  <c r="Q179" i="15"/>
  <c r="P179" i="15"/>
  <c r="L200" i="15"/>
  <c r="M200" i="15" s="1"/>
  <c r="Q204" i="15"/>
  <c r="AA242" i="15"/>
  <c r="Z242" i="15"/>
  <c r="AA314" i="15"/>
  <c r="Z314" i="15"/>
  <c r="P324" i="15"/>
  <c r="AA364" i="15"/>
  <c r="Z364" i="15"/>
  <c r="AA370" i="15"/>
  <c r="Z370" i="15"/>
  <c r="Z51" i="15"/>
  <c r="AA51" i="15"/>
  <c r="Q133" i="15"/>
  <c r="P133" i="15"/>
  <c r="P148" i="15"/>
  <c r="Q148" i="15"/>
  <c r="Q273" i="15"/>
  <c r="P273" i="15"/>
  <c r="AA355" i="15"/>
  <c r="Z355" i="15"/>
  <c r="AA367" i="15"/>
  <c r="Z367" i="15"/>
  <c r="AA59" i="15"/>
  <c r="Z59" i="15"/>
  <c r="AA208" i="15"/>
  <c r="Z208" i="15"/>
  <c r="Q282" i="15"/>
  <c r="P282" i="15"/>
  <c r="Q283" i="15"/>
  <c r="P283" i="15"/>
  <c r="AA310" i="15"/>
  <c r="Z310" i="15"/>
  <c r="Q327" i="15"/>
  <c r="P327" i="15"/>
  <c r="AA349" i="15"/>
  <c r="Z349" i="15"/>
  <c r="Z116" i="15"/>
  <c r="AA116" i="15"/>
  <c r="Z144" i="15"/>
  <c r="AA144" i="15"/>
  <c r="Q206" i="15"/>
  <c r="P206" i="15"/>
  <c r="Q217" i="15"/>
  <c r="P217" i="15"/>
  <c r="Z263" i="15"/>
  <c r="AA263" i="15"/>
  <c r="P326" i="15"/>
  <c r="Q326" i="15"/>
  <c r="AA350" i="15"/>
  <c r="Z350" i="15"/>
  <c r="Z72" i="15"/>
  <c r="Q74" i="15"/>
  <c r="P74" i="15"/>
  <c r="AA154" i="15"/>
  <c r="Z154" i="15"/>
  <c r="Z177" i="15"/>
  <c r="AA177" i="15"/>
  <c r="AA197" i="15"/>
  <c r="AA203" i="15"/>
  <c r="Z203" i="15"/>
  <c r="Z236" i="15"/>
  <c r="Q239" i="15"/>
  <c r="P239" i="15"/>
  <c r="Z262" i="15"/>
  <c r="AA262" i="15"/>
  <c r="P368" i="15"/>
  <c r="Q368" i="15"/>
  <c r="P17" i="15"/>
  <c r="Z28" i="15"/>
  <c r="P33" i="15"/>
  <c r="AA53" i="15"/>
  <c r="L114" i="15"/>
  <c r="M114" i="15" s="1"/>
  <c r="M120" i="15"/>
  <c r="P146" i="15"/>
  <c r="Z171" i="15"/>
  <c r="P173" i="15"/>
  <c r="Q213" i="15"/>
  <c r="P213" i="15"/>
  <c r="Z243" i="15"/>
  <c r="AA243" i="15"/>
  <c r="Q259" i="15"/>
  <c r="AA286" i="15"/>
  <c r="Q319" i="15"/>
  <c r="P319" i="15"/>
  <c r="Z352" i="15"/>
  <c r="AA352" i="15"/>
  <c r="Q10" i="15"/>
  <c r="L11" i="15"/>
  <c r="M11" i="15" s="1"/>
  <c r="AA12" i="15"/>
  <c r="L24" i="15"/>
  <c r="M24" i="15" s="1"/>
  <c r="Q26" i="15"/>
  <c r="L27" i="15"/>
  <c r="M27" i="15" s="1"/>
  <c r="L40" i="15"/>
  <c r="M40" i="15" s="1"/>
  <c r="Q42" i="15"/>
  <c r="L43" i="15"/>
  <c r="M43" i="15" s="1"/>
  <c r="Q85" i="15"/>
  <c r="P85" i="15"/>
  <c r="AA104" i="15"/>
  <c r="AA149" i="15"/>
  <c r="Z149" i="15"/>
  <c r="AA162" i="15"/>
  <c r="Q174" i="15"/>
  <c r="P174" i="15"/>
  <c r="W179" i="15"/>
  <c r="X179" i="15" s="1"/>
  <c r="Z182" i="15"/>
  <c r="Z188" i="15"/>
  <c r="W189" i="15"/>
  <c r="X189" i="15" s="1"/>
  <c r="P219" i="15"/>
  <c r="Q219" i="15"/>
  <c r="AA244" i="15"/>
  <c r="Z244" i="15"/>
  <c r="Q247" i="15"/>
  <c r="P247" i="15"/>
  <c r="P253" i="15"/>
  <c r="Z258" i="15"/>
  <c r="Q260" i="15"/>
  <c r="P260" i="15"/>
  <c r="Q336" i="15"/>
  <c r="P336" i="15"/>
  <c r="M342" i="15"/>
  <c r="L362" i="15"/>
  <c r="M362" i="15" s="1"/>
  <c r="P363" i="15"/>
  <c r="Q363" i="15"/>
  <c r="Q374" i="15"/>
  <c r="P374" i="15"/>
  <c r="Y231" i="15"/>
  <c r="N231" i="15"/>
  <c r="AA281" i="15"/>
  <c r="Z281" i="15"/>
  <c r="Q298" i="15"/>
  <c r="P298" i="15"/>
  <c r="Q299" i="15"/>
  <c r="P299" i="15"/>
  <c r="P261" i="15"/>
  <c r="Q261" i="15"/>
  <c r="X268" i="15"/>
  <c r="P315" i="15"/>
  <c r="Q315" i="15"/>
  <c r="AA368" i="15"/>
  <c r="Z368" i="15"/>
  <c r="Z159" i="15"/>
  <c r="AA159" i="15"/>
  <c r="Z239" i="15"/>
  <c r="AA239" i="15"/>
  <c r="Q256" i="15"/>
  <c r="P256" i="15"/>
  <c r="Z259" i="15"/>
  <c r="AA259" i="15"/>
  <c r="Q338" i="15"/>
  <c r="P338" i="15"/>
  <c r="Z354" i="15"/>
  <c r="Q47" i="15"/>
  <c r="P47" i="15"/>
  <c r="Q77" i="15"/>
  <c r="P77" i="15"/>
  <c r="P211" i="15"/>
  <c r="Q211" i="15"/>
  <c r="Z249" i="15"/>
  <c r="AA249" i="15"/>
  <c r="AA309" i="15"/>
  <c r="Z309" i="15"/>
  <c r="Q318" i="15"/>
  <c r="P318" i="15"/>
  <c r="AA322" i="15"/>
  <c r="Z322" i="15"/>
  <c r="AA345" i="15"/>
  <c r="Z345" i="15"/>
  <c r="Q246" i="15"/>
  <c r="P246" i="15"/>
  <c r="Z278" i="15"/>
  <c r="AA278" i="15"/>
  <c r="Q348" i="15"/>
  <c r="P348" i="15"/>
  <c r="P113" i="15"/>
  <c r="L15" i="15"/>
  <c r="M15" i="15" s="1"/>
  <c r="Q20" i="15"/>
  <c r="L31" i="15"/>
  <c r="M31" i="15" s="1"/>
  <c r="Q36" i="15"/>
  <c r="AA61" i="15"/>
  <c r="Z137" i="15"/>
  <c r="N157" i="15"/>
  <c r="X157" i="15"/>
  <c r="L170" i="15"/>
  <c r="M170" i="15" s="1"/>
  <c r="W199" i="15"/>
  <c r="X199" i="15" s="1"/>
  <c r="Z204" i="15"/>
  <c r="AA204" i="15"/>
  <c r="AA205" i="15"/>
  <c r="Z205" i="15"/>
  <c r="Q268" i="15"/>
  <c r="L296" i="15"/>
  <c r="M296" i="15" s="1"/>
  <c r="AA325" i="15"/>
  <c r="Z325" i="15"/>
  <c r="AA351" i="15"/>
  <c r="P369" i="15"/>
  <c r="Q369" i="15"/>
  <c r="AA356" i="15"/>
  <c r="Z356" i="15"/>
  <c r="L80" i="15"/>
  <c r="M80" i="15" s="1"/>
  <c r="L165" i="15"/>
  <c r="M165" i="15" s="1"/>
  <c r="L281" i="15"/>
  <c r="M281" i="15" s="1"/>
  <c r="L297" i="15"/>
  <c r="M297" i="15" s="1"/>
  <c r="AA313" i="15"/>
  <c r="Z313" i="15"/>
  <c r="L321" i="15"/>
  <c r="M321" i="15" s="1"/>
  <c r="AA336" i="15"/>
  <c r="Z336" i="15"/>
  <c r="L22" i="15"/>
  <c r="M22" i="15" s="1"/>
  <c r="L38" i="15"/>
  <c r="M38" i="15" s="1"/>
  <c r="W109" i="15"/>
  <c r="X109" i="15" s="1"/>
  <c r="W115" i="15"/>
  <c r="X115" i="15" s="1"/>
  <c r="W123" i="15"/>
  <c r="X123" i="15" s="1"/>
  <c r="W129" i="15"/>
  <c r="X129" i="15" s="1"/>
  <c r="L306" i="15"/>
  <c r="M306" i="15" s="1"/>
  <c r="AA362" i="15"/>
  <c r="Z362" i="15"/>
  <c r="W376" i="15"/>
  <c r="X376" i="15" s="1"/>
  <c r="P305" i="15"/>
  <c r="Q305" i="15"/>
  <c r="P307" i="15"/>
  <c r="Q307" i="15"/>
  <c r="AE5" i="15" a="1"/>
  <c r="AE5" i="15" s="1"/>
  <c r="L78" i="15"/>
  <c r="M78" i="15" s="1"/>
  <c r="L131" i="15"/>
  <c r="M131" i="15" s="1"/>
  <c r="Z167" i="15"/>
  <c r="AA167" i="15"/>
  <c r="M231" i="15"/>
  <c r="R231" i="15"/>
  <c r="Q232" i="15"/>
  <c r="P232" i="15"/>
  <c r="L269" i="15"/>
  <c r="M269" i="15" s="1"/>
  <c r="Z302" i="15"/>
  <c r="AA302" i="15"/>
  <c r="Q355" i="15"/>
  <c r="P355" i="15"/>
  <c r="W113" i="15"/>
  <c r="X113" i="15" s="1"/>
  <c r="W127" i="15"/>
  <c r="X127" i="15" s="1"/>
  <c r="Q166" i="15"/>
  <c r="P166" i="15"/>
  <c r="Q220" i="15"/>
  <c r="P220" i="15"/>
  <c r="Z234" i="15"/>
  <c r="W235" i="15"/>
  <c r="X235" i="15" s="1"/>
  <c r="L248" i="15"/>
  <c r="M248" i="15" s="1"/>
  <c r="Q287" i="15"/>
  <c r="P287" i="15"/>
  <c r="L288" i="15"/>
  <c r="M288" i="15" s="1"/>
  <c r="Q375" i="15"/>
  <c r="P375" i="15"/>
  <c r="L242" i="15"/>
  <c r="M242" i="15" s="1"/>
  <c r="AA315" i="15"/>
  <c r="Z315" i="15"/>
  <c r="Q317" i="15"/>
  <c r="P317" i="15"/>
  <c r="L18" i="15"/>
  <c r="M18" i="15" s="1"/>
  <c r="L34" i="15"/>
  <c r="M34" i="15" s="1"/>
  <c r="L16" i="15"/>
  <c r="M16" i="15" s="1"/>
  <c r="L32" i="15"/>
  <c r="M32" i="15" s="1"/>
  <c r="W90" i="15"/>
  <c r="X90" i="15" s="1"/>
  <c r="L98" i="15"/>
  <c r="M98" i="15" s="1"/>
  <c r="W107" i="15"/>
  <c r="X107" i="15" s="1"/>
  <c r="W138" i="15"/>
  <c r="X138" i="15" s="1"/>
  <c r="P194" i="15"/>
  <c r="Q194" i="15"/>
  <c r="AA223" i="15"/>
  <c r="Z223" i="15"/>
  <c r="AA264" i="15"/>
  <c r="Z264" i="15"/>
  <c r="Q293" i="15"/>
  <c r="P293" i="15"/>
  <c r="Q300" i="15"/>
  <c r="P300" i="15"/>
  <c r="P323" i="15"/>
  <c r="Q323" i="15"/>
  <c r="AA333" i="15"/>
  <c r="Z333" i="15"/>
  <c r="AA358" i="15"/>
  <c r="Q236" i="15"/>
  <c r="P236" i="15"/>
  <c r="AA326" i="15"/>
  <c r="Z326" i="15"/>
  <c r="Q295" i="15"/>
  <c r="P295" i="15"/>
  <c r="W99" i="15"/>
  <c r="X99" i="15" s="1"/>
  <c r="W184" i="15"/>
  <c r="X184" i="15" s="1"/>
  <c r="W209" i="15"/>
  <c r="X209" i="15" s="1"/>
  <c r="W227" i="15"/>
  <c r="X227" i="15" s="1"/>
  <c r="L280" i="15"/>
  <c r="M280" i="15" s="1"/>
  <c r="Q284" i="15"/>
  <c r="P284" i="15"/>
  <c r="Z332" i="15"/>
  <c r="W337" i="15"/>
  <c r="X337" i="15" s="1"/>
  <c r="W346" i="15"/>
  <c r="X346" i="15" s="1"/>
  <c r="AA353" i="15"/>
  <c r="Z353" i="15"/>
  <c r="AA365" i="15"/>
  <c r="AA219" i="15"/>
  <c r="Z219" i="15"/>
  <c r="W97" i="15"/>
  <c r="X97" i="15" s="1"/>
  <c r="W145" i="15"/>
  <c r="X145" i="15" s="1"/>
  <c r="AA215" i="15"/>
  <c r="Z215" i="15"/>
  <c r="Q222" i="15"/>
  <c r="P222" i="15"/>
  <c r="AA250" i="15"/>
  <c r="Z250" i="15"/>
  <c r="L252" i="15"/>
  <c r="M252" i="15" s="1"/>
  <c r="R268" i="15"/>
  <c r="AA318" i="15"/>
  <c r="Z318" i="15"/>
  <c r="P371" i="15"/>
  <c r="W256" i="15"/>
  <c r="X256" i="15" s="1"/>
  <c r="Q289" i="15"/>
  <c r="P289" i="15"/>
  <c r="L350" i="15"/>
  <c r="M350" i="15" s="1"/>
  <c r="L354" i="15"/>
  <c r="M354" i="15" s="1"/>
  <c r="L172" i="15"/>
  <c r="M172" i="15" s="1"/>
  <c r="W183" i="15"/>
  <c r="X183" i="15" s="1"/>
  <c r="W285" i="15"/>
  <c r="X285" i="15" s="1"/>
  <c r="Q372" i="15"/>
  <c r="P372" i="15"/>
  <c r="L227" i="15"/>
  <c r="M227" i="15" s="1"/>
  <c r="W299" i="15"/>
  <c r="X299" i="15" s="1"/>
  <c r="Q325" i="15"/>
  <c r="P325" i="15"/>
  <c r="L337" i="15"/>
  <c r="M337" i="15" s="1"/>
  <c r="L244" i="15"/>
  <c r="M244" i="15" s="1"/>
  <c r="L352" i="15"/>
  <c r="M352" i="15" s="1"/>
  <c r="L207" i="15"/>
  <c r="M207" i="15" s="1"/>
  <c r="L364" i="15"/>
  <c r="M364" i="15" s="1"/>
  <c r="Q358" i="15"/>
  <c r="P358" i="15"/>
  <c r="AA359" i="15"/>
  <c r="Z359" i="15"/>
  <c r="L370" i="15"/>
  <c r="M370" i="15" s="1"/>
  <c r="L356" i="15"/>
  <c r="M356" i="15" s="1"/>
  <c r="L366" i="15"/>
  <c r="M366" i="15" s="1"/>
  <c r="L344" i="15"/>
  <c r="M344" i="15" s="1"/>
  <c r="L376" i="15"/>
  <c r="M376" i="15" s="1"/>
  <c r="AA16" i="14"/>
  <c r="Z16" i="14"/>
  <c r="AA27" i="14"/>
  <c r="Z27" i="14"/>
  <c r="W31" i="14"/>
  <c r="X31" i="14" s="1"/>
  <c r="W33" i="14"/>
  <c r="X33" i="14" s="1"/>
  <c r="L35" i="14"/>
  <c r="M35" i="14" s="1"/>
  <c r="W34" i="14"/>
  <c r="X34" i="14" s="1"/>
  <c r="W35" i="14"/>
  <c r="X35" i="14" s="1"/>
  <c r="Z35" i="14" s="1"/>
  <c r="L11" i="14"/>
  <c r="M11" i="14" s="1"/>
  <c r="W36" i="14"/>
  <c r="X36" i="14" s="1"/>
  <c r="Z36" i="14" s="1"/>
  <c r="W38" i="14"/>
  <c r="X38" i="14" s="1"/>
  <c r="AA38" i="14" s="1"/>
  <c r="L25" i="14"/>
  <c r="M25" i="14" s="1"/>
  <c r="P25" i="14" s="1"/>
  <c r="W41" i="14"/>
  <c r="X41" i="14" s="1"/>
  <c r="Z41" i="14" s="1"/>
  <c r="L32" i="14"/>
  <c r="M32" i="14" s="1"/>
  <c r="Q32" i="14" s="1"/>
  <c r="Z39" i="14"/>
  <c r="W42" i="14"/>
  <c r="X42" i="14" s="1"/>
  <c r="W15" i="14"/>
  <c r="W22" i="14"/>
  <c r="X22" i="14" s="1"/>
  <c r="W24" i="14"/>
  <c r="X24" i="14" s="1"/>
  <c r="W25" i="14"/>
  <c r="X25" i="14" s="1"/>
  <c r="AA79" i="14"/>
  <c r="Z79" i="14"/>
  <c r="AA68" i="14"/>
  <c r="Z68" i="14"/>
  <c r="W66" i="14"/>
  <c r="X66" i="14" s="1"/>
  <c r="W80" i="14"/>
  <c r="X80" i="14" s="1"/>
  <c r="AA80" i="14" s="1"/>
  <c r="X49" i="14"/>
  <c r="W52" i="14"/>
  <c r="X52" i="14" s="1"/>
  <c r="Z60" i="14"/>
  <c r="W62" i="14"/>
  <c r="X62" i="14" s="1"/>
  <c r="AA73" i="14"/>
  <c r="W78" i="14"/>
  <c r="X78" i="14" s="1"/>
  <c r="AA78" i="14" s="1"/>
  <c r="W56" i="14"/>
  <c r="L72" i="14"/>
  <c r="M72" i="14" s="1"/>
  <c r="Q72" i="14" s="1"/>
  <c r="Q63" i="14"/>
  <c r="W70" i="14"/>
  <c r="X70" i="14" s="1"/>
  <c r="AA70" i="14" s="1"/>
  <c r="L80" i="14"/>
  <c r="M80" i="14" s="1"/>
  <c r="P80" i="14" s="1"/>
  <c r="W50" i="14"/>
  <c r="X50" i="14" s="1"/>
  <c r="AA63" i="14"/>
  <c r="L47" i="14"/>
  <c r="M47" i="14" s="1"/>
  <c r="Z54" i="14"/>
  <c r="Z61" i="14"/>
  <c r="Z108" i="14"/>
  <c r="AA108" i="14"/>
  <c r="AA96" i="14"/>
  <c r="Z96" i="14"/>
  <c r="W99" i="14"/>
  <c r="X99" i="14" s="1"/>
  <c r="AA99" i="14" s="1"/>
  <c r="W101" i="14"/>
  <c r="X101" i="14" s="1"/>
  <c r="AA101" i="14" s="1"/>
  <c r="W103" i="14"/>
  <c r="X103" i="14" s="1"/>
  <c r="W117" i="14"/>
  <c r="X117" i="14" s="1"/>
  <c r="AA90" i="14"/>
  <c r="W93" i="14"/>
  <c r="X93" i="14" s="1"/>
  <c r="W89" i="14"/>
  <c r="X89" i="14" s="1"/>
  <c r="W105" i="14"/>
  <c r="X105" i="14" s="1"/>
  <c r="W97" i="14"/>
  <c r="W88" i="14"/>
  <c r="X88" i="14" s="1"/>
  <c r="W95" i="14"/>
  <c r="X95" i="14" s="1"/>
  <c r="W87" i="14"/>
  <c r="X87" i="14" s="1"/>
  <c r="L104" i="14"/>
  <c r="M104" i="14" s="1"/>
  <c r="W85" i="14"/>
  <c r="W107" i="14"/>
  <c r="X107" i="14" s="1"/>
  <c r="AA107" i="14" s="1"/>
  <c r="L93" i="14"/>
  <c r="M93" i="14" s="1"/>
  <c r="L89" i="14"/>
  <c r="R89" i="14" s="1"/>
  <c r="W94" i="14"/>
  <c r="X94" i="14" s="1"/>
  <c r="Z113" i="14"/>
  <c r="AA140" i="14"/>
  <c r="Z140" i="14"/>
  <c r="Z143" i="14"/>
  <c r="AA143" i="14"/>
  <c r="AB138" i="14"/>
  <c r="X138" i="14"/>
  <c r="W125" i="14"/>
  <c r="W127" i="14"/>
  <c r="X127" i="14" s="1"/>
  <c r="W134" i="14"/>
  <c r="X134" i="14" s="1"/>
  <c r="W141" i="14"/>
  <c r="X141" i="14" s="1"/>
  <c r="W129" i="14"/>
  <c r="X129" i="14" s="1"/>
  <c r="L148" i="14"/>
  <c r="M148" i="14" s="1"/>
  <c r="Q148" i="14" s="1"/>
  <c r="L136" i="14"/>
  <c r="M136" i="14" s="1"/>
  <c r="Q136" i="14" s="1"/>
  <c r="Z142" i="14"/>
  <c r="L152" i="14"/>
  <c r="M152" i="14" s="1"/>
  <c r="Q152" i="14" s="1"/>
  <c r="W147" i="14"/>
  <c r="X147" i="14" s="1"/>
  <c r="Z147" i="14" s="1"/>
  <c r="L140" i="14"/>
  <c r="M140" i="14" s="1"/>
  <c r="W128" i="14"/>
  <c r="W151" i="14"/>
  <c r="X151" i="14" s="1"/>
  <c r="L139" i="14"/>
  <c r="M139" i="14" s="1"/>
  <c r="W154" i="14"/>
  <c r="X154" i="14" s="1"/>
  <c r="W130" i="14"/>
  <c r="X130" i="14" s="1"/>
  <c r="W133" i="14"/>
  <c r="X133" i="14" s="1"/>
  <c r="Z133" i="14" s="1"/>
  <c r="W132" i="14"/>
  <c r="X132" i="14" s="1"/>
  <c r="L143" i="14"/>
  <c r="M143" i="14" s="1"/>
  <c r="Z190" i="14"/>
  <c r="AA190" i="14"/>
  <c r="Z184" i="14"/>
  <c r="AA184" i="14"/>
  <c r="AB163" i="14"/>
  <c r="X163" i="14"/>
  <c r="AA172" i="14"/>
  <c r="Z172" i="14"/>
  <c r="Z178" i="14"/>
  <c r="AA178" i="14"/>
  <c r="Z166" i="14"/>
  <c r="L174" i="14"/>
  <c r="M174" i="14" s="1"/>
  <c r="Q174" i="14" s="1"/>
  <c r="L185" i="14"/>
  <c r="M185" i="14" s="1"/>
  <c r="P185" i="14" s="1"/>
  <c r="W171" i="14"/>
  <c r="X171" i="14" s="1"/>
  <c r="AA171" i="14" s="1"/>
  <c r="P173" i="14"/>
  <c r="W185" i="14"/>
  <c r="X185" i="14" s="1"/>
  <c r="AA185" i="14" s="1"/>
  <c r="W167" i="14"/>
  <c r="X167" i="14" s="1"/>
  <c r="W181" i="14"/>
  <c r="X181" i="14" s="1"/>
  <c r="L178" i="14"/>
  <c r="M178" i="14" s="1"/>
  <c r="W183" i="14"/>
  <c r="X183" i="14" s="1"/>
  <c r="W173" i="14"/>
  <c r="X173" i="14" s="1"/>
  <c r="L171" i="14"/>
  <c r="M171" i="14" s="1"/>
  <c r="P171" i="14" s="1"/>
  <c r="L163" i="14"/>
  <c r="M163" i="14" s="1"/>
  <c r="L179" i="14"/>
  <c r="M179" i="14" s="1"/>
  <c r="Q179" i="14" s="1"/>
  <c r="W189" i="14"/>
  <c r="X189" i="14" s="1"/>
  <c r="Z189" i="14" s="1"/>
  <c r="L191" i="14"/>
  <c r="M191" i="14" s="1"/>
  <c r="Q191" i="14" s="1"/>
  <c r="W205" i="14"/>
  <c r="X205" i="14" s="1"/>
  <c r="AA205" i="14" s="1"/>
  <c r="Z214" i="14"/>
  <c r="W222" i="14"/>
  <c r="X222" i="14" s="1"/>
  <c r="W220" i="14"/>
  <c r="X220" i="14" s="1"/>
  <c r="AA199" i="14"/>
  <c r="W210" i="14"/>
  <c r="W216" i="14"/>
  <c r="X216" i="14" s="1"/>
  <c r="L196" i="14"/>
  <c r="M196" i="14" s="1"/>
  <c r="L222" i="14"/>
  <c r="M222" i="14" s="1"/>
  <c r="L223" i="14"/>
  <c r="M223" i="14" s="1"/>
  <c r="Q223" i="14" s="1"/>
  <c r="L221" i="14"/>
  <c r="M221" i="14" s="1"/>
  <c r="Q221" i="14" s="1"/>
  <c r="AA243" i="14"/>
  <c r="Z243" i="14"/>
  <c r="Z265" i="14"/>
  <c r="AA265" i="14"/>
  <c r="W252" i="14"/>
  <c r="X252" i="14" s="1"/>
  <c r="W250" i="14"/>
  <c r="X250" i="14" s="1"/>
  <c r="Q259" i="14"/>
  <c r="W236" i="14"/>
  <c r="W244" i="14"/>
  <c r="X244" i="14" s="1"/>
  <c r="W258" i="14"/>
  <c r="X258" i="14" s="1"/>
  <c r="W246" i="14"/>
  <c r="X246" i="14" s="1"/>
  <c r="Z246" i="14" s="1"/>
  <c r="W260" i="14"/>
  <c r="X260" i="14" s="1"/>
  <c r="W262" i="14"/>
  <c r="X262" i="14" s="1"/>
  <c r="Z262" i="14" s="1"/>
  <c r="W242" i="14"/>
  <c r="X242" i="14" s="1"/>
  <c r="W248" i="14"/>
  <c r="X248" i="14" s="1"/>
  <c r="W264" i="14"/>
  <c r="X264" i="14" s="1"/>
  <c r="Z264" i="14" s="1"/>
  <c r="L258" i="14"/>
  <c r="M258" i="14" s="1"/>
  <c r="Q258" i="14" s="1"/>
  <c r="W254" i="14"/>
  <c r="X254" i="14" s="1"/>
  <c r="W256" i="14"/>
  <c r="X256" i="14" s="1"/>
  <c r="P246" i="14"/>
  <c r="W240" i="14"/>
  <c r="P247" i="14"/>
  <c r="L242" i="14"/>
  <c r="M242" i="14" s="1"/>
  <c r="Q242" i="14" s="1"/>
  <c r="L253" i="14"/>
  <c r="M253" i="14" s="1"/>
  <c r="P253" i="14" s="1"/>
  <c r="W241" i="14"/>
  <c r="X241" i="14" s="1"/>
  <c r="AA241" i="14" s="1"/>
  <c r="L254" i="14"/>
  <c r="M254" i="14" s="1"/>
  <c r="L255" i="14"/>
  <c r="M255" i="14" s="1"/>
  <c r="P255" i="14" s="1"/>
  <c r="AA275" i="14"/>
  <c r="Z275" i="14"/>
  <c r="Z285" i="14"/>
  <c r="AA285" i="14"/>
  <c r="Z293" i="14"/>
  <c r="AA293" i="14"/>
  <c r="L285" i="14"/>
  <c r="M285" i="14" s="1"/>
  <c r="P285" i="14" s="1"/>
  <c r="L284" i="14"/>
  <c r="M284" i="14" s="1"/>
  <c r="P284" i="14" s="1"/>
  <c r="W294" i="14"/>
  <c r="X294" i="14" s="1"/>
  <c r="Z294" i="14" s="1"/>
  <c r="L295" i="14"/>
  <c r="M295" i="14" s="1"/>
  <c r="AA272" i="14"/>
  <c r="Z279" i="14"/>
  <c r="W281" i="14"/>
  <c r="X281" i="14" s="1"/>
  <c r="Z281" i="14" s="1"/>
  <c r="W299" i="14"/>
  <c r="X299" i="14" s="1"/>
  <c r="Z299" i="14" s="1"/>
  <c r="W269" i="14"/>
  <c r="X269" i="14" s="1"/>
  <c r="L275" i="14"/>
  <c r="M275" i="14" s="1"/>
  <c r="Q275" i="14" s="1"/>
  <c r="L276" i="14"/>
  <c r="M276" i="14" s="1"/>
  <c r="P276" i="14" s="1"/>
  <c r="L291" i="14"/>
  <c r="M291" i="14" s="1"/>
  <c r="L277" i="14"/>
  <c r="M277" i="14" s="1"/>
  <c r="W271" i="14"/>
  <c r="L278" i="14"/>
  <c r="M278" i="14" s="1"/>
  <c r="Q278" i="14" s="1"/>
  <c r="L279" i="14"/>
  <c r="M279" i="14" s="1"/>
  <c r="P23" i="14"/>
  <c r="Q23" i="14"/>
  <c r="K20" i="14"/>
  <c r="K13" i="14"/>
  <c r="X9" i="14"/>
  <c r="Y9" i="14"/>
  <c r="K19" i="14"/>
  <c r="I16" i="14"/>
  <c r="I17" i="14"/>
  <c r="K17" i="14"/>
  <c r="K12" i="14"/>
  <c r="K11" i="14"/>
  <c r="J15" i="14"/>
  <c r="L15" i="14" s="1"/>
  <c r="M15" i="14" s="1"/>
  <c r="K15" i="14"/>
  <c r="L28" i="14"/>
  <c r="M28" i="14" s="1"/>
  <c r="L39" i="14"/>
  <c r="M39" i="14" s="1"/>
  <c r="K10" i="14"/>
  <c r="Q40" i="14"/>
  <c r="L41" i="14"/>
  <c r="M41" i="14" s="1"/>
  <c r="K16" i="14"/>
  <c r="L78" i="14"/>
  <c r="M78" i="14" s="1"/>
  <c r="K59" i="14"/>
  <c r="K50" i="14"/>
  <c r="L54" i="14"/>
  <c r="M54" i="14" s="1"/>
  <c r="Q80" i="14"/>
  <c r="X46" i="14"/>
  <c r="Y46" i="14"/>
  <c r="D48" i="14"/>
  <c r="D49" i="14" s="1"/>
  <c r="I57" i="14"/>
  <c r="I62" i="14"/>
  <c r="I64" i="14"/>
  <c r="L69" i="14"/>
  <c r="M69" i="14" s="1"/>
  <c r="P69" i="14" s="1"/>
  <c r="I48" i="14"/>
  <c r="I52" i="14"/>
  <c r="J57" i="14"/>
  <c r="L57" i="14" s="1"/>
  <c r="L70" i="14"/>
  <c r="M70" i="14" s="1"/>
  <c r="I61" i="14"/>
  <c r="L71" i="14"/>
  <c r="M71" i="14" s="1"/>
  <c r="Q71" i="14" s="1"/>
  <c r="Q104" i="14"/>
  <c r="P104" i="14"/>
  <c r="Q102" i="14"/>
  <c r="P102" i="14"/>
  <c r="Q100" i="14"/>
  <c r="P100" i="14"/>
  <c r="P117" i="14"/>
  <c r="L99" i="14"/>
  <c r="M99" i="14" s="1"/>
  <c r="P99" i="14" s="1"/>
  <c r="AB83" i="14"/>
  <c r="R83" i="14"/>
  <c r="I95" i="14"/>
  <c r="J97" i="14"/>
  <c r="L97" i="14" s="1"/>
  <c r="R97" i="14" s="1"/>
  <c r="P115" i="14"/>
  <c r="Q101" i="14"/>
  <c r="J95" i="14"/>
  <c r="L95" i="14" s="1"/>
  <c r="R95" i="14" s="1"/>
  <c r="K97" i="14"/>
  <c r="L109" i="14"/>
  <c r="M109" i="14" s="1"/>
  <c r="Q109" i="14" s="1"/>
  <c r="J91" i="14"/>
  <c r="L91" i="14" s="1"/>
  <c r="M91" i="14" s="1"/>
  <c r="K95" i="14"/>
  <c r="J86" i="14"/>
  <c r="L86" i="14" s="1"/>
  <c r="P83" i="14"/>
  <c r="L105" i="14"/>
  <c r="M105" i="14" s="1"/>
  <c r="K86" i="14"/>
  <c r="P145" i="14"/>
  <c r="Q145" i="14"/>
  <c r="J123" i="14"/>
  <c r="L123" i="14" s="1"/>
  <c r="L153" i="14"/>
  <c r="M153" i="14" s="1"/>
  <c r="J126" i="14"/>
  <c r="L126" i="14" s="1"/>
  <c r="K137" i="14"/>
  <c r="L142" i="14"/>
  <c r="M142" i="14" s="1"/>
  <c r="Q142" i="14" s="1"/>
  <c r="K121" i="14"/>
  <c r="K128" i="14"/>
  <c r="J125" i="14"/>
  <c r="L125" i="14" s="1"/>
  <c r="M125" i="14" s="1"/>
  <c r="K125" i="14"/>
  <c r="J135" i="14"/>
  <c r="L135" i="14" s="1"/>
  <c r="M135" i="14" s="1"/>
  <c r="K135" i="14"/>
  <c r="K126" i="14"/>
  <c r="Q189" i="14"/>
  <c r="I163" i="14"/>
  <c r="P181" i="14"/>
  <c r="P182" i="14"/>
  <c r="I162" i="14"/>
  <c r="P168" i="14"/>
  <c r="L175" i="14"/>
  <c r="M175" i="14" s="1"/>
  <c r="I165" i="14"/>
  <c r="I161" i="14"/>
  <c r="Q171" i="14"/>
  <c r="Q224" i="14"/>
  <c r="P224" i="14"/>
  <c r="J216" i="14"/>
  <c r="L216" i="14" s="1"/>
  <c r="M216" i="14" s="1"/>
  <c r="P216" i="14" s="1"/>
  <c r="K215" i="14"/>
  <c r="J220" i="14"/>
  <c r="L220" i="14" s="1"/>
  <c r="R220" i="14" s="1"/>
  <c r="K198" i="14"/>
  <c r="K207" i="14"/>
  <c r="L225" i="14"/>
  <c r="M225" i="14" s="1"/>
  <c r="J211" i="14"/>
  <c r="L211" i="14" s="1"/>
  <c r="R211" i="14" s="1"/>
  <c r="L227" i="14"/>
  <c r="M227" i="14" s="1"/>
  <c r="K210" i="14"/>
  <c r="K217" i="14"/>
  <c r="Q265" i="14"/>
  <c r="P265" i="14"/>
  <c r="M234" i="14"/>
  <c r="Q234" i="14" s="1"/>
  <c r="R234" i="14"/>
  <c r="Q245" i="14"/>
  <c r="P245" i="14"/>
  <c r="Q261" i="14"/>
  <c r="P261" i="14"/>
  <c r="P262" i="14"/>
  <c r="L244" i="14"/>
  <c r="M244" i="14" s="1"/>
  <c r="L252" i="14"/>
  <c r="M252" i="14" s="1"/>
  <c r="Q252" i="14" s="1"/>
  <c r="L232" i="14"/>
  <c r="R233" i="14"/>
  <c r="J237" i="14"/>
  <c r="L237" i="14" s="1"/>
  <c r="M237" i="14" s="1"/>
  <c r="P237" i="14" s="1"/>
  <c r="M239" i="14"/>
  <c r="P239" i="14" s="1"/>
  <c r="Q239" i="14"/>
  <c r="P238" i="14"/>
  <c r="L256" i="14"/>
  <c r="M256" i="14" s="1"/>
  <c r="Q233" i="14"/>
  <c r="Q251" i="14"/>
  <c r="L231" i="14"/>
  <c r="J236" i="14"/>
  <c r="L236" i="14" s="1"/>
  <c r="R238" i="14"/>
  <c r="P294" i="14"/>
  <c r="Q294" i="14"/>
  <c r="L297" i="14"/>
  <c r="M297" i="14" s="1"/>
  <c r="Q297" i="14" s="1"/>
  <c r="L298" i="14"/>
  <c r="M298" i="14" s="1"/>
  <c r="L299" i="14"/>
  <c r="M299" i="14" s="1"/>
  <c r="Q299" i="14" s="1"/>
  <c r="Q276" i="14"/>
  <c r="K269" i="14"/>
  <c r="M269" i="14"/>
  <c r="L289" i="14"/>
  <c r="M289" i="14" s="1"/>
  <c r="Q289" i="14" s="1"/>
  <c r="L281" i="14"/>
  <c r="M281" i="14" s="1"/>
  <c r="P281" i="14" s="1"/>
  <c r="K271" i="14"/>
  <c r="N268" i="14"/>
  <c r="L283" i="14"/>
  <c r="M283" i="14" s="1"/>
  <c r="P283" i="14" s="1"/>
  <c r="AA314" i="14"/>
  <c r="Z314" i="14"/>
  <c r="P11" i="14"/>
  <c r="Q11" i="14"/>
  <c r="AB66" i="14"/>
  <c r="Z109" i="14"/>
  <c r="AA109" i="14"/>
  <c r="Z141" i="14"/>
  <c r="AA141" i="14"/>
  <c r="R160" i="14"/>
  <c r="M160" i="14"/>
  <c r="AA11" i="14"/>
  <c r="Z11" i="14"/>
  <c r="AA40" i="14"/>
  <c r="Z40" i="14"/>
  <c r="P33" i="14"/>
  <c r="Q33" i="14"/>
  <c r="AA42" i="14"/>
  <c r="Z42" i="14"/>
  <c r="AB128" i="14"/>
  <c r="X128" i="14"/>
  <c r="Q254" i="14"/>
  <c r="P254" i="14"/>
  <c r="Q279" i="14"/>
  <c r="P279" i="14"/>
  <c r="Q292" i="14"/>
  <c r="P292" i="14"/>
  <c r="AA94" i="14"/>
  <c r="Z94" i="14"/>
  <c r="Q286" i="14"/>
  <c r="P286" i="14"/>
  <c r="P41" i="14"/>
  <c r="Q41" i="14"/>
  <c r="R91" i="14"/>
  <c r="R270" i="14"/>
  <c r="M270" i="14"/>
  <c r="Z153" i="14"/>
  <c r="AA153" i="14"/>
  <c r="AA315" i="14"/>
  <c r="Z315" i="14"/>
  <c r="P21" i="14"/>
  <c r="Q21" i="14"/>
  <c r="P77" i="14"/>
  <c r="Q77" i="14"/>
  <c r="Q106" i="14"/>
  <c r="P106" i="14"/>
  <c r="Z251" i="14"/>
  <c r="AA251" i="14"/>
  <c r="Q324" i="14"/>
  <c r="P324" i="14"/>
  <c r="P37" i="14"/>
  <c r="Q37" i="14"/>
  <c r="Q38" i="14"/>
  <c r="P38" i="14"/>
  <c r="AA69" i="14"/>
  <c r="Z69" i="14"/>
  <c r="AA180" i="14"/>
  <c r="Z180" i="14"/>
  <c r="M16" i="14"/>
  <c r="R16" i="14"/>
  <c r="AA22" i="14"/>
  <c r="Z22" i="14"/>
  <c r="Q36" i="14"/>
  <c r="P36" i="14"/>
  <c r="P79" i="14"/>
  <c r="Q79" i="14"/>
  <c r="Z104" i="14"/>
  <c r="AA104" i="14"/>
  <c r="Z148" i="14"/>
  <c r="AA148" i="14"/>
  <c r="AA116" i="14"/>
  <c r="Z116" i="14"/>
  <c r="AA181" i="14"/>
  <c r="Z181" i="14"/>
  <c r="AA191" i="14"/>
  <c r="Z191" i="14"/>
  <c r="Q248" i="14"/>
  <c r="P248" i="14"/>
  <c r="M271" i="14"/>
  <c r="R271" i="14"/>
  <c r="Q355" i="14"/>
  <c r="P355" i="14"/>
  <c r="AB19" i="14"/>
  <c r="X19" i="14"/>
  <c r="AA32" i="14"/>
  <c r="Z32" i="14"/>
  <c r="AA74" i="14"/>
  <c r="Z74" i="14"/>
  <c r="Z75" i="14"/>
  <c r="AA75" i="14"/>
  <c r="Q111" i="14"/>
  <c r="P111" i="14"/>
  <c r="Q133" i="14"/>
  <c r="P133" i="14"/>
  <c r="Q143" i="14"/>
  <c r="P143" i="14"/>
  <c r="AA237" i="14"/>
  <c r="Z237" i="14"/>
  <c r="AA322" i="14"/>
  <c r="Z322" i="14"/>
  <c r="Q96" i="14"/>
  <c r="P96" i="14"/>
  <c r="P103" i="14"/>
  <c r="Q103" i="14"/>
  <c r="R163" i="14"/>
  <c r="AA18" i="14"/>
  <c r="Z18" i="14"/>
  <c r="R47" i="14"/>
  <c r="Q122" i="14"/>
  <c r="P122" i="14"/>
  <c r="Q144" i="14"/>
  <c r="P144" i="14"/>
  <c r="AB240" i="14"/>
  <c r="X240" i="14"/>
  <c r="AA283" i="14"/>
  <c r="Z283" i="14"/>
  <c r="AA25" i="14"/>
  <c r="Z25" i="14"/>
  <c r="AB17" i="14"/>
  <c r="Y84" i="14"/>
  <c r="N84" i="14"/>
  <c r="Y59" i="14"/>
  <c r="N59" i="14"/>
  <c r="Z80" i="14"/>
  <c r="Y10" i="14"/>
  <c r="N10" i="14"/>
  <c r="AA100" i="14"/>
  <c r="AA170" i="14"/>
  <c r="AA215" i="14"/>
  <c r="Z215" i="14"/>
  <c r="P278" i="14"/>
  <c r="P317" i="14"/>
  <c r="Q317" i="14"/>
  <c r="AB12" i="14"/>
  <c r="Z77" i="14"/>
  <c r="AA268" i="14"/>
  <c r="Z268" i="14"/>
  <c r="AA43" i="14"/>
  <c r="Z43" i="14"/>
  <c r="AA71" i="14"/>
  <c r="Z71" i="14"/>
  <c r="Q140" i="14"/>
  <c r="P140" i="14"/>
  <c r="AB268" i="14"/>
  <c r="Q139" i="14"/>
  <c r="P139" i="14"/>
  <c r="AA224" i="14"/>
  <c r="Z224" i="14"/>
  <c r="P325" i="14"/>
  <c r="Q325" i="14"/>
  <c r="AA29" i="14"/>
  <c r="Z29" i="14"/>
  <c r="P39" i="14"/>
  <c r="Q39" i="14"/>
  <c r="Q110" i="14"/>
  <c r="P110" i="14"/>
  <c r="I126" i="14"/>
  <c r="AA316" i="14"/>
  <c r="Z316" i="14"/>
  <c r="J10" i="14"/>
  <c r="L10" i="14" s="1"/>
  <c r="J17" i="14"/>
  <c r="L17" i="14" s="1"/>
  <c r="AA36" i="14"/>
  <c r="AB56" i="14"/>
  <c r="X56" i="14"/>
  <c r="R88" i="14"/>
  <c r="Z154" i="14"/>
  <c r="AA154" i="14"/>
  <c r="Z205" i="14"/>
  <c r="P311" i="14"/>
  <c r="Q311" i="14"/>
  <c r="N51" i="14"/>
  <c r="AB51" i="14"/>
  <c r="Y51" i="14"/>
  <c r="J59" i="14"/>
  <c r="L59" i="14" s="1"/>
  <c r="Q149" i="14"/>
  <c r="P149" i="14"/>
  <c r="Q169" i="14"/>
  <c r="P169" i="14"/>
  <c r="N213" i="14"/>
  <c r="Y213" i="14"/>
  <c r="D270" i="14"/>
  <c r="D271" i="14"/>
  <c r="P310" i="14"/>
  <c r="Q326" i="14"/>
  <c r="P326" i="14"/>
  <c r="AA333" i="14"/>
  <c r="Z333" i="14"/>
  <c r="AA366" i="14"/>
  <c r="Z366" i="14"/>
  <c r="P27" i="14"/>
  <c r="Q27" i="14"/>
  <c r="P76" i="14"/>
  <c r="M88" i="14"/>
  <c r="Z107" i="14"/>
  <c r="Q216" i="14"/>
  <c r="Q264" i="14"/>
  <c r="P264" i="14"/>
  <c r="Z302" i="14"/>
  <c r="AA302" i="14"/>
  <c r="AA306" i="14"/>
  <c r="Z306" i="14"/>
  <c r="AA308" i="14"/>
  <c r="Z308" i="14"/>
  <c r="Z65" i="14"/>
  <c r="I124" i="14"/>
  <c r="R135" i="14"/>
  <c r="Z139" i="14"/>
  <c r="AA139" i="14"/>
  <c r="Q255" i="14"/>
  <c r="P256" i="14"/>
  <c r="Q256" i="14"/>
  <c r="Q263" i="14"/>
  <c r="Q284" i="14"/>
  <c r="AA289" i="14"/>
  <c r="AA301" i="14"/>
  <c r="Z301" i="14"/>
  <c r="N305" i="14"/>
  <c r="AB305" i="14"/>
  <c r="Y305" i="14"/>
  <c r="M305" i="14"/>
  <c r="Z309" i="14"/>
  <c r="AA309" i="14"/>
  <c r="Z335" i="14"/>
  <c r="AA335" i="14"/>
  <c r="Q362" i="14"/>
  <c r="P362" i="14"/>
  <c r="P35" i="14"/>
  <c r="Q35" i="14"/>
  <c r="AA374" i="14"/>
  <c r="Z374" i="14"/>
  <c r="P24" i="14"/>
  <c r="P34" i="14"/>
  <c r="Q34" i="14"/>
  <c r="AB64" i="14"/>
  <c r="X64" i="14"/>
  <c r="X84" i="14"/>
  <c r="Q113" i="14"/>
  <c r="P113" i="14"/>
  <c r="AA117" i="14"/>
  <c r="Z117" i="14"/>
  <c r="AA146" i="14"/>
  <c r="Z146" i="14"/>
  <c r="Q151" i="14"/>
  <c r="P151" i="14"/>
  <c r="Z186" i="14"/>
  <c r="Z203" i="14"/>
  <c r="AA203" i="14"/>
  <c r="Q257" i="14"/>
  <c r="P257" i="14"/>
  <c r="Z261" i="14"/>
  <c r="P329" i="14"/>
  <c r="Q329" i="14"/>
  <c r="AA360" i="14"/>
  <c r="Z360" i="14"/>
  <c r="P172" i="14"/>
  <c r="Q172" i="14"/>
  <c r="Q183" i="14"/>
  <c r="P183" i="14"/>
  <c r="AA202" i="14"/>
  <c r="Z202" i="14"/>
  <c r="M211" i="14"/>
  <c r="X13" i="14"/>
  <c r="AB13" i="14"/>
  <c r="AA24" i="14"/>
  <c r="Z24" i="14"/>
  <c r="Z26" i="14"/>
  <c r="AA26" i="14"/>
  <c r="J68" i="14"/>
  <c r="L68" i="14" s="1"/>
  <c r="J66" i="14"/>
  <c r="L66" i="14" s="1"/>
  <c r="J64" i="14"/>
  <c r="L64" i="14" s="1"/>
  <c r="J62" i="14"/>
  <c r="L62" i="14" s="1"/>
  <c r="M62" i="14" s="1"/>
  <c r="J60" i="14"/>
  <c r="L60" i="14" s="1"/>
  <c r="J58" i="14"/>
  <c r="L58" i="14" s="1"/>
  <c r="J56" i="14"/>
  <c r="L56" i="14" s="1"/>
  <c r="J52" i="14"/>
  <c r="L52" i="14" s="1"/>
  <c r="J50" i="14"/>
  <c r="L50" i="14" s="1"/>
  <c r="J48" i="14"/>
  <c r="L48" i="14" s="1"/>
  <c r="J53" i="14"/>
  <c r="L53" i="14" s="1"/>
  <c r="J49" i="14"/>
  <c r="L49" i="14" s="1"/>
  <c r="J65" i="14"/>
  <c r="L65" i="14" s="1"/>
  <c r="J61" i="14"/>
  <c r="L61" i="14" s="1"/>
  <c r="L46" i="14"/>
  <c r="J67" i="14"/>
  <c r="L67" i="14" s="1"/>
  <c r="J55" i="14"/>
  <c r="L55" i="14" s="1"/>
  <c r="J51" i="14"/>
  <c r="L51" i="14" s="1"/>
  <c r="P71" i="14"/>
  <c r="X207" i="14"/>
  <c r="AB207" i="14"/>
  <c r="AA353" i="14"/>
  <c r="Z353" i="14"/>
  <c r="Q116" i="14"/>
  <c r="P116" i="14"/>
  <c r="Z174" i="14"/>
  <c r="Q22" i="14"/>
  <c r="P22" i="14"/>
  <c r="Y97" i="14"/>
  <c r="N97" i="14"/>
  <c r="Q186" i="14"/>
  <c r="P186" i="14"/>
  <c r="AA218" i="14"/>
  <c r="Z218" i="14"/>
  <c r="Z329" i="14"/>
  <c r="AA329" i="14"/>
  <c r="Z12" i="14"/>
  <c r="Q30" i="14"/>
  <c r="P30" i="14"/>
  <c r="AA93" i="14"/>
  <c r="Z93" i="14"/>
  <c r="AA175" i="14"/>
  <c r="Z175" i="14"/>
  <c r="Z276" i="14"/>
  <c r="AA276" i="14"/>
  <c r="Q300" i="14"/>
  <c r="P300" i="14"/>
  <c r="Q316" i="14"/>
  <c r="AA348" i="14"/>
  <c r="Z348" i="14"/>
  <c r="Y67" i="14"/>
  <c r="AB67" i="14"/>
  <c r="N67" i="14"/>
  <c r="N135" i="14"/>
  <c r="AB135" i="14"/>
  <c r="Y135" i="14"/>
  <c r="X135" i="14"/>
  <c r="J164" i="14"/>
  <c r="L164" i="14" s="1"/>
  <c r="J159" i="14"/>
  <c r="L159" i="14" s="1"/>
  <c r="J165" i="14"/>
  <c r="L165" i="14" s="1"/>
  <c r="J161" i="14"/>
  <c r="L161" i="14" s="1"/>
  <c r="J158" i="14"/>
  <c r="L158" i="14" s="1"/>
  <c r="L157" i="14"/>
  <c r="J162" i="14"/>
  <c r="L162" i="14" s="1"/>
  <c r="J166" i="14"/>
  <c r="L166" i="14" s="1"/>
  <c r="AA372" i="14"/>
  <c r="Z372" i="14"/>
  <c r="Z101" i="14"/>
  <c r="AB132" i="14"/>
  <c r="AA176" i="14"/>
  <c r="Z176" i="14"/>
  <c r="Z371" i="14"/>
  <c r="AA371" i="14"/>
  <c r="Q228" i="14"/>
  <c r="P228" i="14"/>
  <c r="AA323" i="14"/>
  <c r="Z323" i="14"/>
  <c r="Q376" i="14"/>
  <c r="X85" i="14"/>
  <c r="AB85" i="14"/>
  <c r="M138" i="14"/>
  <c r="Z373" i="14"/>
  <c r="AA373" i="14"/>
  <c r="AA30" i="14"/>
  <c r="Z30" i="14"/>
  <c r="AA106" i="14"/>
  <c r="Z106" i="14"/>
  <c r="M126" i="14"/>
  <c r="R126" i="14"/>
  <c r="X198" i="14"/>
  <c r="AB198" i="14"/>
  <c r="Q291" i="14"/>
  <c r="P291" i="14"/>
  <c r="Z297" i="14"/>
  <c r="AA297" i="14"/>
  <c r="Z317" i="14"/>
  <c r="AA317" i="14"/>
  <c r="AA358" i="14"/>
  <c r="Z358" i="14"/>
  <c r="AA375" i="14"/>
  <c r="Z375" i="14"/>
  <c r="P93" i="14"/>
  <c r="Q93" i="14"/>
  <c r="Z110" i="14"/>
  <c r="AA110" i="14"/>
  <c r="P112" i="14"/>
  <c r="AB126" i="14"/>
  <c r="X126" i="14"/>
  <c r="AA168" i="14"/>
  <c r="Z168" i="14"/>
  <c r="AA187" i="14"/>
  <c r="Z187" i="14"/>
  <c r="Q190" i="14"/>
  <c r="P190" i="14"/>
  <c r="X197" i="14"/>
  <c r="AB197" i="14"/>
  <c r="Z212" i="14"/>
  <c r="P242" i="14"/>
  <c r="Q249" i="14"/>
  <c r="P249" i="14"/>
  <c r="AA253" i="14"/>
  <c r="Z253" i="14"/>
  <c r="X273" i="14"/>
  <c r="AB273" i="14"/>
  <c r="AA346" i="14"/>
  <c r="Z346" i="14"/>
  <c r="AA17" i="14"/>
  <c r="Z17" i="14"/>
  <c r="Y55" i="14"/>
  <c r="N55" i="14"/>
  <c r="P73" i="14"/>
  <c r="Q73" i="14"/>
  <c r="X14" i="14"/>
  <c r="AB14" i="14"/>
  <c r="R57" i="14"/>
  <c r="M57" i="14"/>
  <c r="Y88" i="14"/>
  <c r="AB88" i="14"/>
  <c r="N88" i="14"/>
  <c r="Z149" i="14"/>
  <c r="AA149" i="14"/>
  <c r="Z150" i="14"/>
  <c r="AA150" i="14"/>
  <c r="P178" i="14"/>
  <c r="Q178" i="14"/>
  <c r="X239" i="14"/>
  <c r="AB239" i="14"/>
  <c r="P31" i="14"/>
  <c r="Q31" i="14"/>
  <c r="AA41" i="14"/>
  <c r="P72" i="14"/>
  <c r="Z196" i="14"/>
  <c r="AA196" i="14"/>
  <c r="X238" i="14"/>
  <c r="AB238" i="14"/>
  <c r="Q295" i="14"/>
  <c r="P295" i="14"/>
  <c r="AA52" i="14"/>
  <c r="Z52" i="14"/>
  <c r="AA201" i="14"/>
  <c r="Z201" i="14"/>
  <c r="AB211" i="14"/>
  <c r="X211" i="14"/>
  <c r="AA339" i="14"/>
  <c r="Z339" i="14"/>
  <c r="Z83" i="14"/>
  <c r="AA83" i="14"/>
  <c r="Y128" i="14"/>
  <c r="N128" i="14"/>
  <c r="Q199" i="14"/>
  <c r="X20" i="14"/>
  <c r="AB20" i="14"/>
  <c r="AB52" i="14"/>
  <c r="AA72" i="14"/>
  <c r="Z72" i="14"/>
  <c r="AB92" i="14"/>
  <c r="X92" i="14"/>
  <c r="AA122" i="14"/>
  <c r="Z122" i="14"/>
  <c r="K159" i="14"/>
  <c r="K166" i="14"/>
  <c r="K164" i="14"/>
  <c r="K162" i="14"/>
  <c r="K161" i="14"/>
  <c r="K165" i="14"/>
  <c r="AA177" i="14"/>
  <c r="Z177" i="14"/>
  <c r="Q209" i="14"/>
  <c r="P209" i="14"/>
  <c r="AA102" i="14"/>
  <c r="Z102" i="14"/>
  <c r="AA114" i="14"/>
  <c r="I137" i="14"/>
  <c r="I135" i="14"/>
  <c r="I131" i="14"/>
  <c r="I129" i="14"/>
  <c r="I127" i="14"/>
  <c r="I125" i="14"/>
  <c r="I123" i="14"/>
  <c r="I121" i="14"/>
  <c r="I132" i="14"/>
  <c r="I128" i="14"/>
  <c r="I130" i="14"/>
  <c r="AB127" i="14"/>
  <c r="Z131" i="14"/>
  <c r="AA131" i="14"/>
  <c r="Z152" i="14"/>
  <c r="AB161" i="14"/>
  <c r="X161" i="14"/>
  <c r="AA356" i="14"/>
  <c r="Z356" i="14"/>
  <c r="Z365" i="14"/>
  <c r="P369" i="14"/>
  <c r="Q369" i="14"/>
  <c r="L9" i="14"/>
  <c r="J19" i="14"/>
  <c r="L19" i="14" s="1"/>
  <c r="J14" i="14"/>
  <c r="L14" i="14" s="1"/>
  <c r="J13" i="14"/>
  <c r="L13" i="14" s="1"/>
  <c r="J20" i="14"/>
  <c r="L20" i="14" s="1"/>
  <c r="J12" i="14"/>
  <c r="L12" i="14" s="1"/>
  <c r="Z28" i="14"/>
  <c r="Q170" i="14"/>
  <c r="P170" i="14"/>
  <c r="Q360" i="14"/>
  <c r="P360" i="14"/>
  <c r="AB15" i="14"/>
  <c r="X15" i="14"/>
  <c r="AA23" i="14"/>
  <c r="Q42" i="14"/>
  <c r="P42" i="14"/>
  <c r="AA61" i="14"/>
  <c r="R86" i="14"/>
  <c r="M86" i="14"/>
  <c r="D159" i="14"/>
  <c r="P184" i="14"/>
  <c r="Q184" i="14"/>
  <c r="AB212" i="14"/>
  <c r="AA228" i="14"/>
  <c r="Z228" i="14"/>
  <c r="AA245" i="14"/>
  <c r="AA246" i="14"/>
  <c r="AA263" i="14"/>
  <c r="Z263" i="14"/>
  <c r="Q277" i="14"/>
  <c r="P277" i="14"/>
  <c r="P339" i="14"/>
  <c r="Q339" i="14"/>
  <c r="AA111" i="14"/>
  <c r="Z111" i="14"/>
  <c r="P114" i="14"/>
  <c r="Q114" i="14"/>
  <c r="J127" i="14"/>
  <c r="L127" i="14" s="1"/>
  <c r="J134" i="14"/>
  <c r="L134" i="14" s="1"/>
  <c r="J129" i="14"/>
  <c r="L129" i="14" s="1"/>
  <c r="J124" i="14"/>
  <c r="L124" i="14" s="1"/>
  <c r="J132" i="14"/>
  <c r="L132" i="14" s="1"/>
  <c r="J131" i="14"/>
  <c r="L131" i="14" s="1"/>
  <c r="M131" i="14" s="1"/>
  <c r="J137" i="14"/>
  <c r="L137" i="14" s="1"/>
  <c r="J121" i="14"/>
  <c r="L121" i="14" s="1"/>
  <c r="J130" i="14"/>
  <c r="L130" i="14" s="1"/>
  <c r="M130" i="14" s="1"/>
  <c r="Q222" i="14"/>
  <c r="P222" i="14"/>
  <c r="AA247" i="14"/>
  <c r="Z247" i="14"/>
  <c r="Q269" i="14"/>
  <c r="P269" i="14"/>
  <c r="P312" i="14"/>
  <c r="Q312" i="14"/>
  <c r="P313" i="14"/>
  <c r="Q313" i="14"/>
  <c r="Q345" i="14"/>
  <c r="P345" i="14"/>
  <c r="P363" i="14"/>
  <c r="Q363" i="14"/>
  <c r="P368" i="14"/>
  <c r="Q368" i="14"/>
  <c r="AA37" i="14"/>
  <c r="Z37" i="14"/>
  <c r="K48" i="14"/>
  <c r="K61" i="14"/>
  <c r="K58" i="14"/>
  <c r="K66" i="14"/>
  <c r="K62" i="14"/>
  <c r="K49" i="14"/>
  <c r="K57" i="14"/>
  <c r="K53" i="14"/>
  <c r="K64" i="14"/>
  <c r="K47" i="14"/>
  <c r="K55" i="14"/>
  <c r="K65" i="14"/>
  <c r="K68" i="14"/>
  <c r="D85" i="14"/>
  <c r="K134" i="14"/>
  <c r="K123" i="14"/>
  <c r="K130" i="14"/>
  <c r="K129" i="14"/>
  <c r="K132" i="14"/>
  <c r="K131" i="14"/>
  <c r="K138" i="14"/>
  <c r="AB235" i="14"/>
  <c r="X235" i="14"/>
  <c r="Y236" i="14"/>
  <c r="N236" i="14"/>
  <c r="Y240" i="14"/>
  <c r="M240" i="14"/>
  <c r="AA318" i="14"/>
  <c r="Z318" i="14"/>
  <c r="P332" i="14"/>
  <c r="Q332" i="14"/>
  <c r="P333" i="14"/>
  <c r="Q333" i="14"/>
  <c r="Q350" i="14"/>
  <c r="P350" i="14"/>
  <c r="K67" i="14"/>
  <c r="W112" i="14"/>
  <c r="X112" i="14" s="1"/>
  <c r="L120" i="14"/>
  <c r="X121" i="14"/>
  <c r="AB121" i="14"/>
  <c r="J128" i="14"/>
  <c r="L128" i="14" s="1"/>
  <c r="AB158" i="14"/>
  <c r="X158" i="14"/>
  <c r="Y164" i="14"/>
  <c r="N164" i="14"/>
  <c r="AA188" i="14"/>
  <c r="Z188" i="14"/>
  <c r="Y211" i="14"/>
  <c r="Q74" i="14"/>
  <c r="P74" i="14"/>
  <c r="X91" i="14"/>
  <c r="AB91" i="14"/>
  <c r="Y92" i="14"/>
  <c r="N92" i="14"/>
  <c r="Q146" i="14"/>
  <c r="P146" i="14"/>
  <c r="Q147" i="14"/>
  <c r="P147" i="14"/>
  <c r="AB157" i="14"/>
  <c r="X157" i="14"/>
  <c r="AA163" i="14"/>
  <c r="Z163" i="14"/>
  <c r="AA173" i="14"/>
  <c r="Z173" i="14"/>
  <c r="I198" i="14"/>
  <c r="I202" i="14"/>
  <c r="I203" i="14"/>
  <c r="I197" i="14"/>
  <c r="I212" i="14"/>
  <c r="I216" i="14"/>
  <c r="I207" i="14"/>
  <c r="I213" i="14"/>
  <c r="I205" i="14"/>
  <c r="I195" i="14"/>
  <c r="I204" i="14"/>
  <c r="I219" i="14"/>
  <c r="I208" i="14"/>
  <c r="I200" i="14"/>
  <c r="X208" i="14"/>
  <c r="AB208" i="14"/>
  <c r="Z216" i="14"/>
  <c r="AA216" i="14"/>
  <c r="P327" i="14"/>
  <c r="Q327" i="14"/>
  <c r="P335" i="14"/>
  <c r="Q335" i="14"/>
  <c r="AA354" i="14"/>
  <c r="Z354" i="14"/>
  <c r="X10" i="14"/>
  <c r="Q18" i="14"/>
  <c r="P18" i="14"/>
  <c r="W48" i="14"/>
  <c r="X53" i="14"/>
  <c r="K85" i="14"/>
  <c r="K98" i="14"/>
  <c r="K90" i="14"/>
  <c r="K94" i="14"/>
  <c r="K91" i="14"/>
  <c r="N126" i="14"/>
  <c r="Y126" i="14"/>
  <c r="Q180" i="14"/>
  <c r="P180" i="14"/>
  <c r="AA182" i="14"/>
  <c r="AA183" i="14"/>
  <c r="Z183" i="14"/>
  <c r="Q185" i="14"/>
  <c r="J219" i="14"/>
  <c r="L219" i="14" s="1"/>
  <c r="J217" i="14"/>
  <c r="L217" i="14" s="1"/>
  <c r="M217" i="14" s="1"/>
  <c r="J214" i="14"/>
  <c r="L214" i="14" s="1"/>
  <c r="M214" i="14" s="1"/>
  <c r="J212" i="14"/>
  <c r="L212" i="14" s="1"/>
  <c r="J210" i="14"/>
  <c r="L210" i="14" s="1"/>
  <c r="J200" i="14"/>
  <c r="L200" i="14" s="1"/>
  <c r="J215" i="14"/>
  <c r="L215" i="14" s="1"/>
  <c r="M215" i="14" s="1"/>
  <c r="J204" i="14"/>
  <c r="L204" i="14" s="1"/>
  <c r="M204" i="14" s="1"/>
  <c r="J208" i="14"/>
  <c r="L208" i="14" s="1"/>
  <c r="J205" i="14"/>
  <c r="L205" i="14" s="1"/>
  <c r="M205" i="14" s="1"/>
  <c r="J207" i="14"/>
  <c r="L207" i="14" s="1"/>
  <c r="J203" i="14"/>
  <c r="L203" i="14" s="1"/>
  <c r="M203" i="14" s="1"/>
  <c r="J198" i="14"/>
  <c r="L198" i="14" s="1"/>
  <c r="J202" i="14"/>
  <c r="L202" i="14" s="1"/>
  <c r="M202" i="14" s="1"/>
  <c r="J206" i="14"/>
  <c r="L206" i="14" s="1"/>
  <c r="M206" i="14" s="1"/>
  <c r="J197" i="14"/>
  <c r="L197" i="14" s="1"/>
  <c r="J195" i="14"/>
  <c r="L195" i="14" s="1"/>
  <c r="J201" i="14"/>
  <c r="L201" i="14" s="1"/>
  <c r="J213" i="14"/>
  <c r="L213" i="14" s="1"/>
  <c r="P223" i="14"/>
  <c r="Q314" i="14"/>
  <c r="P314" i="14"/>
  <c r="P315" i="14"/>
  <c r="Q315" i="14"/>
  <c r="AA332" i="14"/>
  <c r="Z332" i="14"/>
  <c r="AB50" i="14"/>
  <c r="N91" i="14"/>
  <c r="Y91" i="14"/>
  <c r="AA98" i="14"/>
  <c r="Z144" i="14"/>
  <c r="AA21" i="14"/>
  <c r="AB58" i="14"/>
  <c r="X58" i="14"/>
  <c r="X86" i="14"/>
  <c r="AB129" i="14"/>
  <c r="X137" i="14"/>
  <c r="AB137" i="14"/>
  <c r="Z145" i="14"/>
  <c r="AA145" i="14"/>
  <c r="P167" i="14"/>
  <c r="Q167" i="14"/>
  <c r="X195" i="14"/>
  <c r="AB195" i="14"/>
  <c r="AA222" i="14"/>
  <c r="Z222" i="14"/>
  <c r="X233" i="14"/>
  <c r="AB233" i="14"/>
  <c r="AB234" i="14"/>
  <c r="X234" i="14"/>
  <c r="Z259" i="14"/>
  <c r="AA259" i="14"/>
  <c r="Q285" i="14"/>
  <c r="Q301" i="14"/>
  <c r="P301" i="14"/>
  <c r="Z325" i="14"/>
  <c r="AB57" i="14"/>
  <c r="X57" i="14"/>
  <c r="AB87" i="14"/>
  <c r="K216" i="14"/>
  <c r="K220" i="14"/>
  <c r="K212" i="14"/>
  <c r="K202" i="14"/>
  <c r="K211" i="14"/>
  <c r="K214" i="14"/>
  <c r="K213" i="14"/>
  <c r="K204" i="14"/>
  <c r="K219" i="14"/>
  <c r="K208" i="14"/>
  <c r="K203" i="14"/>
  <c r="K201" i="14"/>
  <c r="K200" i="14"/>
  <c r="K197" i="14"/>
  <c r="K205" i="14"/>
  <c r="K195" i="14"/>
  <c r="AA221" i="14"/>
  <c r="Z221" i="14"/>
  <c r="Z226" i="14"/>
  <c r="AA226" i="14"/>
  <c r="X232" i="14"/>
  <c r="AB232" i="14"/>
  <c r="Z287" i="14"/>
  <c r="AA287" i="14"/>
  <c r="P297" i="14"/>
  <c r="AA311" i="14"/>
  <c r="Z311" i="14"/>
  <c r="P328" i="14"/>
  <c r="Q328" i="14"/>
  <c r="Z349" i="14"/>
  <c r="AA349" i="14"/>
  <c r="Q364" i="14"/>
  <c r="P364" i="14"/>
  <c r="AB10" i="14"/>
  <c r="X55" i="14"/>
  <c r="AA60" i="14"/>
  <c r="Q108" i="14"/>
  <c r="K127" i="14"/>
  <c r="Z136" i="14"/>
  <c r="N138" i="14"/>
  <c r="Y138" i="14"/>
  <c r="Z138" i="14" s="1"/>
  <c r="Z151" i="14"/>
  <c r="AA151" i="14"/>
  <c r="L188" i="14"/>
  <c r="M188" i="14" s="1"/>
  <c r="M194" i="14"/>
  <c r="I201" i="14"/>
  <c r="W213" i="14"/>
  <c r="AA223" i="14"/>
  <c r="Z223" i="14"/>
  <c r="X231" i="14"/>
  <c r="P306" i="14"/>
  <c r="Q306" i="14"/>
  <c r="P307" i="14"/>
  <c r="Q307" i="14"/>
  <c r="AA334" i="14"/>
  <c r="Z334" i="14"/>
  <c r="R231" i="14"/>
  <c r="N231" i="14"/>
  <c r="M231" i="14"/>
  <c r="Z242" i="14"/>
  <c r="AA242" i="14"/>
  <c r="P331" i="14"/>
  <c r="Q331" i="14"/>
  <c r="AA336" i="14"/>
  <c r="Z336" i="14"/>
  <c r="P365" i="14"/>
  <c r="Q365" i="14"/>
  <c r="AB134" i="14"/>
  <c r="X194" i="14"/>
  <c r="AB194" i="14"/>
  <c r="Y194" i="14"/>
  <c r="N207" i="14"/>
  <c r="Y207" i="14"/>
  <c r="AB210" i="14"/>
  <c r="W219" i="14"/>
  <c r="P226" i="14"/>
  <c r="Q226" i="14"/>
  <c r="P258" i="14"/>
  <c r="P320" i="14"/>
  <c r="P321" i="14"/>
  <c r="Q321" i="14"/>
  <c r="AA350" i="14"/>
  <c r="Z350" i="14"/>
  <c r="W376" i="14"/>
  <c r="X376" i="14" s="1"/>
  <c r="X67" i="14"/>
  <c r="AA76" i="14"/>
  <c r="Z76" i="14"/>
  <c r="L107" i="14"/>
  <c r="M107" i="14" s="1"/>
  <c r="X120" i="14"/>
  <c r="AB124" i="14"/>
  <c r="X124" i="14"/>
  <c r="X125" i="14"/>
  <c r="X160" i="14"/>
  <c r="AA166" i="14"/>
  <c r="Z257" i="14"/>
  <c r="AA257" i="14"/>
  <c r="Q260" i="14"/>
  <c r="P260" i="14"/>
  <c r="AE5" i="14" a="1"/>
  <c r="AE5" i="14" s="1"/>
  <c r="P29" i="14"/>
  <c r="Q29" i="14"/>
  <c r="X59" i="14"/>
  <c r="L75" i="14"/>
  <c r="M75" i="14" s="1"/>
  <c r="I97" i="14"/>
  <c r="I92" i="14"/>
  <c r="I87" i="14"/>
  <c r="I98" i="14"/>
  <c r="I94" i="14"/>
  <c r="I90" i="14"/>
  <c r="I84" i="14"/>
  <c r="I85" i="14"/>
  <c r="AB120" i="14"/>
  <c r="Y120" i="14"/>
  <c r="L141" i="14"/>
  <c r="M141" i="14" s="1"/>
  <c r="AB164" i="14"/>
  <c r="X164" i="14"/>
  <c r="AB165" i="14"/>
  <c r="X165" i="14"/>
  <c r="AA179" i="14"/>
  <c r="Z179" i="14"/>
  <c r="AA189" i="14"/>
  <c r="Q342" i="14"/>
  <c r="L26" i="14"/>
  <c r="M26" i="14" s="1"/>
  <c r="N47" i="14"/>
  <c r="Y47" i="14"/>
  <c r="Z47" i="14" s="1"/>
  <c r="X51" i="14"/>
  <c r="J92" i="14"/>
  <c r="L92" i="14" s="1"/>
  <c r="J85" i="14"/>
  <c r="L85" i="14" s="1"/>
  <c r="J94" i="14"/>
  <c r="L94" i="14" s="1"/>
  <c r="M94" i="14" s="1"/>
  <c r="J87" i="14"/>
  <c r="L87" i="14" s="1"/>
  <c r="J98" i="14"/>
  <c r="L98" i="14" s="1"/>
  <c r="J90" i="14"/>
  <c r="L90" i="14" s="1"/>
  <c r="M90" i="14" s="1"/>
  <c r="J84" i="14"/>
  <c r="L84" i="14" s="1"/>
  <c r="I86" i="14"/>
  <c r="X97" i="14"/>
  <c r="AB97" i="14"/>
  <c r="L154" i="14"/>
  <c r="M154" i="14" s="1"/>
  <c r="L187" i="14"/>
  <c r="M187" i="14" s="1"/>
  <c r="Y219" i="14"/>
  <c r="N219" i="14"/>
  <c r="AA249" i="14"/>
  <c r="Z249" i="14"/>
  <c r="J272" i="14"/>
  <c r="L272" i="14" s="1"/>
  <c r="J273" i="14"/>
  <c r="L273" i="14" s="1"/>
  <c r="L268" i="14"/>
  <c r="W280" i="14"/>
  <c r="X280" i="14" s="1"/>
  <c r="Q290" i="14"/>
  <c r="P290" i="14"/>
  <c r="AA320" i="14"/>
  <c r="Z320" i="14"/>
  <c r="AA370" i="14"/>
  <c r="Z370" i="14"/>
  <c r="Z46" i="14"/>
  <c r="W115" i="14"/>
  <c r="X115" i="14" s="1"/>
  <c r="N121" i="14"/>
  <c r="Y121" i="14"/>
  <c r="Y162" i="14"/>
  <c r="X162" i="14"/>
  <c r="Y270" i="14"/>
  <c r="N270" i="14"/>
  <c r="AA277" i="14"/>
  <c r="Z277" i="14"/>
  <c r="W291" i="14"/>
  <c r="X291" i="14" s="1"/>
  <c r="Q308" i="14"/>
  <c r="P308" i="14"/>
  <c r="AA312" i="14"/>
  <c r="Z312" i="14"/>
  <c r="AB342" i="14"/>
  <c r="X342" i="14"/>
  <c r="Q359" i="14"/>
  <c r="P359" i="14"/>
  <c r="Z369" i="14"/>
  <c r="AA369" i="14"/>
  <c r="D197" i="14"/>
  <c r="D198" i="14"/>
  <c r="Q274" i="14"/>
  <c r="P274" i="14"/>
  <c r="Q298" i="14"/>
  <c r="P298" i="14"/>
  <c r="X305" i="14"/>
  <c r="P309" i="14"/>
  <c r="Q309" i="14"/>
  <c r="Q373" i="14"/>
  <c r="P373" i="14"/>
  <c r="L43" i="14"/>
  <c r="M43" i="14" s="1"/>
  <c r="AA46" i="14"/>
  <c r="D123" i="14"/>
  <c r="X123" i="14"/>
  <c r="X200" i="14"/>
  <c r="AB200" i="14"/>
  <c r="AA260" i="14"/>
  <c r="Z260" i="14"/>
  <c r="N271" i="14"/>
  <c r="X271" i="14"/>
  <c r="Q282" i="14"/>
  <c r="P282" i="14"/>
  <c r="Q287" i="14"/>
  <c r="P287" i="14"/>
  <c r="Z319" i="14"/>
  <c r="AA319" i="14"/>
  <c r="Q336" i="14"/>
  <c r="P336" i="14"/>
  <c r="Q372" i="14"/>
  <c r="P372" i="14"/>
  <c r="Q375" i="14"/>
  <c r="P375" i="14"/>
  <c r="AA133" i="14"/>
  <c r="AA209" i="14"/>
  <c r="Z209" i="14"/>
  <c r="Q218" i="14"/>
  <c r="P218" i="14"/>
  <c r="N269" i="14"/>
  <c r="Y269" i="14"/>
  <c r="P288" i="14"/>
  <c r="Q288" i="14"/>
  <c r="AA295" i="14"/>
  <c r="I272" i="14"/>
  <c r="I270" i="14"/>
  <c r="I273" i="14"/>
  <c r="I269" i="14"/>
  <c r="Z278" i="14"/>
  <c r="AA278" i="14"/>
  <c r="W286" i="14"/>
  <c r="X286" i="14" s="1"/>
  <c r="AA307" i="14"/>
  <c r="Z307" i="14"/>
  <c r="AA327" i="14"/>
  <c r="Z327" i="14"/>
  <c r="AA326" i="14"/>
  <c r="Z326" i="14"/>
  <c r="W169" i="14"/>
  <c r="X169" i="14" s="1"/>
  <c r="L176" i="14"/>
  <c r="M176" i="14" s="1"/>
  <c r="W204" i="14"/>
  <c r="X204" i="14" s="1"/>
  <c r="Q352" i="14"/>
  <c r="P352" i="14"/>
  <c r="Q356" i="14"/>
  <c r="L357" i="14"/>
  <c r="M357" i="14" s="1"/>
  <c r="W227" i="14"/>
  <c r="X227" i="14" s="1"/>
  <c r="N273" i="14"/>
  <c r="Y273" i="14"/>
  <c r="P322" i="14"/>
  <c r="Q322" i="14"/>
  <c r="P361" i="14"/>
  <c r="AA363" i="14"/>
  <c r="W364" i="14"/>
  <c r="X364" i="14" s="1"/>
  <c r="Q374" i="14"/>
  <c r="X236" i="14"/>
  <c r="L250" i="14"/>
  <c r="M250" i="14" s="1"/>
  <c r="AA328" i="14"/>
  <c r="Z328" i="14"/>
  <c r="D12" i="14"/>
  <c r="P150" i="14"/>
  <c r="X210" i="14"/>
  <c r="AA217" i="14"/>
  <c r="Z217" i="14"/>
  <c r="AB236" i="14"/>
  <c r="R240" i="14"/>
  <c r="Z300" i="14"/>
  <c r="AA300" i="14"/>
  <c r="L319" i="14"/>
  <c r="M319" i="14" s="1"/>
  <c r="Z343" i="14"/>
  <c r="AA347" i="14"/>
  <c r="Z347" i="14"/>
  <c r="W206" i="14"/>
  <c r="X206" i="14" s="1"/>
  <c r="Z292" i="14"/>
  <c r="AA292" i="14"/>
  <c r="W296" i="14"/>
  <c r="X296" i="14" s="1"/>
  <c r="AA344" i="14"/>
  <c r="Z344" i="14"/>
  <c r="AA361" i="14"/>
  <c r="Z361" i="14"/>
  <c r="Y234" i="14"/>
  <c r="N234" i="14"/>
  <c r="L243" i="14"/>
  <c r="M243" i="14" s="1"/>
  <c r="L302" i="14"/>
  <c r="M302" i="14" s="1"/>
  <c r="D234" i="14"/>
  <c r="L241" i="14"/>
  <c r="M241" i="14" s="1"/>
  <c r="AA254" i="14"/>
  <c r="Z254" i="14"/>
  <c r="Z284" i="14"/>
  <c r="AA284" i="14"/>
  <c r="W288" i="14"/>
  <c r="X288" i="14" s="1"/>
  <c r="L296" i="14"/>
  <c r="M296" i="14" s="1"/>
  <c r="W225" i="14"/>
  <c r="X225" i="14" s="1"/>
  <c r="K240" i="14"/>
  <c r="K233" i="14"/>
  <c r="W255" i="14"/>
  <c r="X255" i="14" s="1"/>
  <c r="L280" i="14"/>
  <c r="M280" i="14" s="1"/>
  <c r="L323" i="14"/>
  <c r="M323" i="14" s="1"/>
  <c r="L235" i="14"/>
  <c r="W270" i="14"/>
  <c r="Q293" i="14"/>
  <c r="P293" i="14"/>
  <c r="N272" i="14"/>
  <c r="W274" i="14"/>
  <c r="X274" i="14" s="1"/>
  <c r="W282" i="14"/>
  <c r="X282" i="14" s="1"/>
  <c r="W290" i="14"/>
  <c r="X290" i="14" s="1"/>
  <c r="W298" i="14"/>
  <c r="X298" i="14" s="1"/>
  <c r="P31" i="13"/>
  <c r="Q167" i="13"/>
  <c r="Q310" i="13"/>
  <c r="AA247" i="13"/>
  <c r="Z281" i="13"/>
  <c r="P314" i="13"/>
  <c r="P330" i="13"/>
  <c r="Z255" i="13"/>
  <c r="AA350" i="13"/>
  <c r="Z357" i="13"/>
  <c r="P9" i="13"/>
  <c r="P99" i="13"/>
  <c r="P136" i="13"/>
  <c r="P22" i="13"/>
  <c r="AA23" i="13"/>
  <c r="Z121" i="13"/>
  <c r="P347" i="13"/>
  <c r="Q376" i="13"/>
  <c r="AA16" i="13"/>
  <c r="Q34" i="13"/>
  <c r="AA35" i="13"/>
  <c r="AA96" i="13"/>
  <c r="P178" i="13"/>
  <c r="AA285" i="13"/>
  <c r="Q308" i="13"/>
  <c r="AA335" i="13"/>
  <c r="Q354" i="13"/>
  <c r="AA143" i="13"/>
  <c r="P54" i="13"/>
  <c r="P294" i="13"/>
  <c r="Q300" i="13"/>
  <c r="AA301" i="13"/>
  <c r="AA309" i="13"/>
  <c r="P368" i="13"/>
  <c r="Q345" i="13"/>
  <c r="P209" i="13"/>
  <c r="Q352" i="13"/>
  <c r="Q141" i="13"/>
  <c r="AA205" i="13"/>
  <c r="Z289" i="13"/>
  <c r="P306" i="13"/>
  <c r="AA54" i="13"/>
  <c r="Q351" i="13"/>
  <c r="AA18" i="13"/>
  <c r="AA73" i="13"/>
  <c r="Q292" i="13"/>
  <c r="Q344" i="13"/>
  <c r="AA345" i="13"/>
  <c r="AA11" i="13"/>
  <c r="AA21" i="13"/>
  <c r="AA63" i="13"/>
  <c r="AA173" i="13"/>
  <c r="Q222" i="13"/>
  <c r="Q247" i="13"/>
  <c r="P247" i="13"/>
  <c r="P255" i="13"/>
  <c r="Q255" i="13"/>
  <c r="P257" i="13"/>
  <c r="Q257" i="13"/>
  <c r="Q263" i="13"/>
  <c r="P263" i="13"/>
  <c r="W256" i="13"/>
  <c r="Z247" i="13"/>
  <c r="W248" i="13"/>
  <c r="AA248" i="13" s="1"/>
  <c r="W264" i="13"/>
  <c r="P252" i="13"/>
  <c r="L242" i="13"/>
  <c r="Q242" i="13" s="1"/>
  <c r="W250" i="13"/>
  <c r="Z250" i="13" s="1"/>
  <c r="AA265" i="13"/>
  <c r="Z257" i="13"/>
  <c r="W258" i="13"/>
  <c r="Z258" i="13" s="1"/>
  <c r="W242" i="13"/>
  <c r="W252" i="13"/>
  <c r="AA252" i="13" s="1"/>
  <c r="W260" i="13"/>
  <c r="W244" i="13"/>
  <c r="L246" i="13"/>
  <c r="W254" i="13"/>
  <c r="W246" i="13"/>
  <c r="Z246" i="13" s="1"/>
  <c r="L250" i="13"/>
  <c r="P250" i="13" s="1"/>
  <c r="L251" i="13"/>
  <c r="Q251" i="13" s="1"/>
  <c r="L258" i="13"/>
  <c r="Q258" i="13" s="1"/>
  <c r="W262" i="13"/>
  <c r="L259" i="13"/>
  <c r="Z228" i="13"/>
  <c r="AA228" i="13"/>
  <c r="W222" i="13"/>
  <c r="Z222" i="13" s="1"/>
  <c r="L225" i="13"/>
  <c r="L227" i="13"/>
  <c r="P227" i="13" s="1"/>
  <c r="L221" i="13"/>
  <c r="P222" i="13"/>
  <c r="L224" i="13"/>
  <c r="W221" i="13"/>
  <c r="AA221" i="13" s="1"/>
  <c r="AA186" i="13"/>
  <c r="Z186" i="13"/>
  <c r="L187" i="13"/>
  <c r="W167" i="13"/>
  <c r="L175" i="13"/>
  <c r="Q175" i="13" s="1"/>
  <c r="L176" i="13"/>
  <c r="L179" i="13"/>
  <c r="L181" i="13"/>
  <c r="Q181" i="13" s="1"/>
  <c r="L183" i="13"/>
  <c r="Q183" i="13" s="1"/>
  <c r="L184" i="13"/>
  <c r="Q184" i="13" s="1"/>
  <c r="W170" i="13"/>
  <c r="L173" i="13"/>
  <c r="P173" i="13" s="1"/>
  <c r="Z169" i="13"/>
  <c r="W187" i="13"/>
  <c r="Z187" i="13" s="1"/>
  <c r="Z173" i="13"/>
  <c r="L170" i="13"/>
  <c r="Q170" i="13" s="1"/>
  <c r="Z140" i="13"/>
  <c r="AA140" i="13"/>
  <c r="AA151" i="13"/>
  <c r="Z151" i="13"/>
  <c r="L153" i="13"/>
  <c r="Q153" i="13" s="1"/>
  <c r="L154" i="13"/>
  <c r="Q154" i="13" s="1"/>
  <c r="P141" i="13"/>
  <c r="L143" i="13"/>
  <c r="Q143" i="13" s="1"/>
  <c r="W153" i="13"/>
  <c r="Q144" i="13"/>
  <c r="W145" i="13"/>
  <c r="AA145" i="13" s="1"/>
  <c r="W146" i="13"/>
  <c r="L148" i="13"/>
  <c r="Q148" i="13" s="1"/>
  <c r="W113" i="13"/>
  <c r="Z113" i="13" s="1"/>
  <c r="L104" i="13"/>
  <c r="W102" i="13"/>
  <c r="W104" i="13"/>
  <c r="W106" i="13"/>
  <c r="W107" i="13"/>
  <c r="AA107" i="13" s="1"/>
  <c r="W108" i="13"/>
  <c r="AA108" i="13" s="1"/>
  <c r="W114" i="13"/>
  <c r="Z114" i="13" s="1"/>
  <c r="L117" i="13"/>
  <c r="Z94" i="13"/>
  <c r="Z96" i="13"/>
  <c r="AA22" i="13"/>
  <c r="Z22" i="13"/>
  <c r="AA42" i="13"/>
  <c r="Z42" i="13"/>
  <c r="P23" i="13"/>
  <c r="Q23" i="13"/>
  <c r="W36" i="13"/>
  <c r="AA36" i="13" s="1"/>
  <c r="Z35" i="13"/>
  <c r="AA25" i="13"/>
  <c r="Q43" i="13"/>
  <c r="Z26" i="13"/>
  <c r="Q31" i="13"/>
  <c r="W28" i="13"/>
  <c r="AA28" i="13" s="1"/>
  <c r="W43" i="13"/>
  <c r="Z43" i="13" s="1"/>
  <c r="L36" i="13"/>
  <c r="L38" i="13"/>
  <c r="L24" i="13"/>
  <c r="P34" i="13"/>
  <c r="L39" i="13"/>
  <c r="Q39" i="13" s="1"/>
  <c r="L25" i="13"/>
  <c r="Q25" i="13" s="1"/>
  <c r="P18" i="13"/>
  <c r="Q18" i="13"/>
  <c r="Z79" i="13"/>
  <c r="AA79" i="13"/>
  <c r="Q77" i="13"/>
  <c r="P77" i="13"/>
  <c r="AA80" i="13"/>
  <c r="Z80" i="13"/>
  <c r="L74" i="13"/>
  <c r="P74" i="13" s="1"/>
  <c r="L76" i="13"/>
  <c r="P78" i="13"/>
  <c r="W77" i="13"/>
  <c r="AA77" i="13" s="1"/>
  <c r="Z63" i="13"/>
  <c r="Q54" i="13"/>
  <c r="AE5" i="13" a="1"/>
  <c r="AE5" i="13" s="1"/>
  <c r="Q280" i="13"/>
  <c r="P280" i="13"/>
  <c r="Z152" i="13"/>
  <c r="AA152" i="13"/>
  <c r="Z307" i="13"/>
  <c r="AA307" i="13"/>
  <c r="AA233" i="13"/>
  <c r="AA39" i="13"/>
  <c r="Z39" i="13"/>
  <c r="AA92" i="13"/>
  <c r="AA33" i="13"/>
  <c r="Z33" i="13"/>
  <c r="Q13" i="13"/>
  <c r="P103" i="13"/>
  <c r="Q103" i="13"/>
  <c r="AA183" i="13"/>
  <c r="Z183" i="13"/>
  <c r="AA184" i="13"/>
  <c r="Z184" i="13"/>
  <c r="Z245" i="13"/>
  <c r="AA245" i="13"/>
  <c r="P274" i="13"/>
  <c r="Q274" i="13"/>
  <c r="P11" i="13"/>
  <c r="Q11" i="13"/>
  <c r="Q38" i="13"/>
  <c r="P38" i="13"/>
  <c r="AA115" i="13"/>
  <c r="Z115" i="13"/>
  <c r="Z131" i="13"/>
  <c r="P363" i="13"/>
  <c r="Q363" i="13"/>
  <c r="AA375" i="13"/>
  <c r="Z375" i="13"/>
  <c r="AA76" i="13"/>
  <c r="Z76" i="13"/>
  <c r="Z89" i="13"/>
  <c r="AA114" i="13"/>
  <c r="P149" i="13"/>
  <c r="Q149" i="13"/>
  <c r="AA231" i="13"/>
  <c r="Z231" i="13"/>
  <c r="P312" i="13"/>
  <c r="Q312" i="13"/>
  <c r="P338" i="13"/>
  <c r="Q338" i="13"/>
  <c r="Q73" i="13"/>
  <c r="P73" i="13"/>
  <c r="AA171" i="13"/>
  <c r="Z171" i="13"/>
  <c r="P260" i="13"/>
  <c r="Q260" i="13"/>
  <c r="Q75" i="13"/>
  <c r="P75" i="13"/>
  <c r="AA225" i="13"/>
  <c r="Z225" i="13"/>
  <c r="Q284" i="13"/>
  <c r="P284" i="13"/>
  <c r="Q326" i="13"/>
  <c r="P326" i="13"/>
  <c r="Q317" i="13"/>
  <c r="P317" i="13"/>
  <c r="P63" i="13"/>
  <c r="Q63" i="13"/>
  <c r="AA93" i="13"/>
  <c r="Z93" i="13"/>
  <c r="Q279" i="13"/>
  <c r="P279" i="13"/>
  <c r="AA38" i="13"/>
  <c r="AA179" i="13"/>
  <c r="Z179" i="13"/>
  <c r="AA27" i="13"/>
  <c r="Z27" i="13"/>
  <c r="AA40" i="13"/>
  <c r="Z40" i="13"/>
  <c r="Z69" i="13"/>
  <c r="AA69" i="13"/>
  <c r="AA71" i="13"/>
  <c r="Z71" i="13"/>
  <c r="Q185" i="13"/>
  <c r="P185" i="13"/>
  <c r="P204" i="13"/>
  <c r="Q204" i="13"/>
  <c r="AA349" i="13"/>
  <c r="Z349" i="13"/>
  <c r="AA74" i="13"/>
  <c r="Z74" i="13"/>
  <c r="P302" i="13"/>
  <c r="Q302" i="13"/>
  <c r="P20" i="13"/>
  <c r="Q20" i="13"/>
  <c r="Q96" i="13"/>
  <c r="P96" i="13"/>
  <c r="AA110" i="13"/>
  <c r="Z110" i="13"/>
  <c r="Q102" i="13"/>
  <c r="P102" i="13"/>
  <c r="Z233" i="13"/>
  <c r="Q275" i="13"/>
  <c r="P275" i="13"/>
  <c r="AA32" i="13"/>
  <c r="Z32" i="13"/>
  <c r="AA99" i="13"/>
  <c r="Z99" i="13"/>
  <c r="P188" i="13"/>
  <c r="Q188" i="13"/>
  <c r="AA319" i="13"/>
  <c r="Z319" i="13"/>
  <c r="Q339" i="13"/>
  <c r="P339" i="13"/>
  <c r="AA361" i="13"/>
  <c r="Z361" i="13"/>
  <c r="P28" i="13"/>
  <c r="Q28" i="13"/>
  <c r="P30" i="13"/>
  <c r="Q30" i="13"/>
  <c r="Z371" i="13"/>
  <c r="AA371" i="13"/>
  <c r="Q139" i="13"/>
  <c r="P139" i="13"/>
  <c r="P150" i="13"/>
  <c r="Q150" i="13"/>
  <c r="P189" i="13"/>
  <c r="Q189" i="13"/>
  <c r="Q190" i="13"/>
  <c r="P190" i="13"/>
  <c r="P226" i="13"/>
  <c r="Q226" i="13"/>
  <c r="P243" i="13"/>
  <c r="Q243" i="13"/>
  <c r="Z345" i="13"/>
  <c r="Q42" i="13"/>
  <c r="P42" i="13"/>
  <c r="Q72" i="13"/>
  <c r="P72" i="13"/>
  <c r="Z224" i="13"/>
  <c r="AA224" i="13"/>
  <c r="Q253" i="13"/>
  <c r="P253" i="13"/>
  <c r="P69" i="13"/>
  <c r="Q69" i="13"/>
  <c r="Z105" i="13"/>
  <c r="AA105" i="13"/>
  <c r="AA134" i="13"/>
  <c r="Z134" i="13"/>
  <c r="AA293" i="13"/>
  <c r="Z293" i="13"/>
  <c r="AA24" i="13"/>
  <c r="Z24" i="13"/>
  <c r="Z147" i="13"/>
  <c r="AA147" i="13"/>
  <c r="P286" i="13"/>
  <c r="Q286" i="13"/>
  <c r="Q328" i="13"/>
  <c r="P328" i="13"/>
  <c r="Q74" i="13"/>
  <c r="Z108" i="13"/>
  <c r="Q112" i="13"/>
  <c r="P112" i="13"/>
  <c r="AA241" i="13"/>
  <c r="Z241" i="13"/>
  <c r="Q287" i="13"/>
  <c r="P287" i="13"/>
  <c r="Z92" i="13"/>
  <c r="Q186" i="13"/>
  <c r="P186" i="13"/>
  <c r="Q319" i="13"/>
  <c r="P319" i="13"/>
  <c r="Q21" i="13"/>
  <c r="P21" i="13"/>
  <c r="Z70" i="13"/>
  <c r="AA70" i="13"/>
  <c r="P153" i="13"/>
  <c r="AA315" i="13"/>
  <c r="Z315" i="13"/>
  <c r="Q248" i="13"/>
  <c r="P248" i="13"/>
  <c r="AA327" i="13"/>
  <c r="Z327" i="13"/>
  <c r="P146" i="13"/>
  <c r="Q146" i="13"/>
  <c r="Q265" i="13"/>
  <c r="P265" i="13"/>
  <c r="P355" i="13"/>
  <c r="Q355" i="13"/>
  <c r="P175" i="13"/>
  <c r="Q176" i="13"/>
  <c r="P176" i="13"/>
  <c r="Q228" i="13"/>
  <c r="P228" i="13"/>
  <c r="AA237" i="13"/>
  <c r="Z237" i="13"/>
  <c r="AA263" i="13"/>
  <c r="Z263" i="13"/>
  <c r="AA291" i="13"/>
  <c r="Z291" i="13"/>
  <c r="AA320" i="13"/>
  <c r="Z320" i="13"/>
  <c r="Z321" i="13"/>
  <c r="AA321" i="13"/>
  <c r="W336" i="13"/>
  <c r="AA172" i="13"/>
  <c r="Z172" i="13"/>
  <c r="AA271" i="13"/>
  <c r="Z271" i="13"/>
  <c r="Q281" i="13"/>
  <c r="P281" i="13"/>
  <c r="Z283" i="13"/>
  <c r="AA283" i="13"/>
  <c r="AA326" i="13"/>
  <c r="Z326" i="13"/>
  <c r="AA337" i="13"/>
  <c r="Z337" i="13"/>
  <c r="P105" i="13"/>
  <c r="Q105" i="13"/>
  <c r="AA113" i="13"/>
  <c r="I137" i="13"/>
  <c r="I130" i="13"/>
  <c r="I135" i="13"/>
  <c r="I132" i="13"/>
  <c r="I123" i="13"/>
  <c r="I138" i="13"/>
  <c r="I127" i="13"/>
  <c r="I131" i="13"/>
  <c r="I134" i="13"/>
  <c r="I124" i="13"/>
  <c r="I125" i="13"/>
  <c r="I126" i="13"/>
  <c r="I121" i="13"/>
  <c r="I128" i="13"/>
  <c r="I129" i="13"/>
  <c r="AA175" i="13"/>
  <c r="Z175" i="13"/>
  <c r="Q343" i="13"/>
  <c r="P343" i="13"/>
  <c r="AA100" i="13"/>
  <c r="Z100" i="13"/>
  <c r="AA258" i="13"/>
  <c r="AA259" i="13"/>
  <c r="Z259" i="13"/>
  <c r="Q262" i="13"/>
  <c r="P262" i="13"/>
  <c r="Q331" i="13"/>
  <c r="P331" i="13"/>
  <c r="AA9" i="13"/>
  <c r="Z23" i="13"/>
  <c r="Z73" i="13"/>
  <c r="Q106" i="13"/>
  <c r="P106" i="13"/>
  <c r="Q133" i="13"/>
  <c r="P133" i="13"/>
  <c r="AA328" i="13"/>
  <c r="Z328" i="13"/>
  <c r="Q330" i="13"/>
  <c r="P376" i="13"/>
  <c r="Q79" i="13"/>
  <c r="AA121" i="13"/>
  <c r="P179" i="13"/>
  <c r="Q179" i="13"/>
  <c r="Q205" i="13"/>
  <c r="P205" i="13"/>
  <c r="P145" i="13"/>
  <c r="Q223" i="13"/>
  <c r="P223" i="13"/>
  <c r="Q249" i="13"/>
  <c r="P249" i="13"/>
  <c r="P256" i="13"/>
  <c r="Q256" i="13"/>
  <c r="AA314" i="13"/>
  <c r="Z314" i="13"/>
  <c r="Z329" i="13"/>
  <c r="AA329" i="13"/>
  <c r="Q33" i="13"/>
  <c r="P33" i="13"/>
  <c r="AA41" i="13"/>
  <c r="Z41" i="13"/>
  <c r="Z102" i="13"/>
  <c r="AA102" i="13"/>
  <c r="AA299" i="13"/>
  <c r="Z299" i="13"/>
  <c r="Z367" i="13"/>
  <c r="AA367" i="13"/>
  <c r="Z18" i="13"/>
  <c r="AA120" i="13"/>
  <c r="Z143" i="13"/>
  <c r="AA330" i="13"/>
  <c r="Z330" i="13"/>
  <c r="AA368" i="13"/>
  <c r="Z368" i="13"/>
  <c r="Q22" i="13"/>
  <c r="W31" i="13"/>
  <c r="AA104" i="13"/>
  <c r="Z104" i="13"/>
  <c r="AA116" i="13"/>
  <c r="Z116" i="13"/>
  <c r="AA144" i="13"/>
  <c r="Z144" i="13"/>
  <c r="K158" i="13"/>
  <c r="Z178" i="13"/>
  <c r="Q182" i="13"/>
  <c r="P182" i="13"/>
  <c r="Q307" i="13"/>
  <c r="P307" i="13"/>
  <c r="Q322" i="13"/>
  <c r="Q323" i="13"/>
  <c r="P323" i="13"/>
  <c r="P351" i="13"/>
  <c r="Z356" i="13"/>
  <c r="Q358" i="13"/>
  <c r="P358" i="13"/>
  <c r="Q365" i="13"/>
  <c r="P365" i="13"/>
  <c r="Z154" i="13"/>
  <c r="AA154" i="13"/>
  <c r="P26" i="13"/>
  <c r="Q26" i="13"/>
  <c r="Z16" i="13"/>
  <c r="Q136" i="13"/>
  <c r="Q32" i="13"/>
  <c r="P32" i="13"/>
  <c r="L15" i="13"/>
  <c r="AA30" i="13"/>
  <c r="W37" i="13"/>
  <c r="K47" i="13"/>
  <c r="Z120" i="13"/>
  <c r="Z150" i="13"/>
  <c r="AA150" i="13"/>
  <c r="AA170" i="13"/>
  <c r="Z170" i="13"/>
  <c r="Z215" i="13"/>
  <c r="AA215" i="13"/>
  <c r="Z217" i="13"/>
  <c r="Z221" i="13"/>
  <c r="Q244" i="13"/>
  <c r="Q283" i="13"/>
  <c r="P283" i="13"/>
  <c r="Q293" i="13"/>
  <c r="P293" i="13"/>
  <c r="Q324" i="13"/>
  <c r="P324" i="13"/>
  <c r="Z369" i="13"/>
  <c r="AA369" i="13"/>
  <c r="Q117" i="13"/>
  <c r="P117" i="13"/>
  <c r="Q64" i="13"/>
  <c r="P64" i="13"/>
  <c r="Z11" i="13"/>
  <c r="Z54" i="13"/>
  <c r="P27" i="13"/>
  <c r="AA65" i="13"/>
  <c r="Z65" i="13"/>
  <c r="P183" i="13"/>
  <c r="Z218" i="13"/>
  <c r="AA218" i="13"/>
  <c r="P258" i="13"/>
  <c r="Q285" i="13"/>
  <c r="P285" i="13"/>
  <c r="Q295" i="13"/>
  <c r="P295" i="13"/>
  <c r="P296" i="13"/>
  <c r="Q296" i="13"/>
  <c r="Q309" i="13"/>
  <c r="P309" i="13"/>
  <c r="L311" i="13"/>
  <c r="Q318" i="13"/>
  <c r="P318" i="13"/>
  <c r="Z174" i="13"/>
  <c r="AA174" i="13"/>
  <c r="Z284" i="13"/>
  <c r="AA284" i="13"/>
  <c r="AA295" i="13"/>
  <c r="Z295" i="13"/>
  <c r="AA346" i="13"/>
  <c r="Z346" i="13"/>
  <c r="AA365" i="13"/>
  <c r="Z365" i="13"/>
  <c r="Z153" i="13"/>
  <c r="AA153" i="13"/>
  <c r="Z88" i="13"/>
  <c r="Q104" i="13"/>
  <c r="P104" i="13"/>
  <c r="J128" i="13"/>
  <c r="L128" i="13" s="1"/>
  <c r="J132" i="13"/>
  <c r="L132" i="13" s="1"/>
  <c r="J123" i="13"/>
  <c r="L123" i="13" s="1"/>
  <c r="L120" i="13"/>
  <c r="J138" i="13"/>
  <c r="L138" i="13" s="1"/>
  <c r="J129" i="13"/>
  <c r="L129" i="13" s="1"/>
  <c r="J126" i="13"/>
  <c r="L126" i="13" s="1"/>
  <c r="J135" i="13"/>
  <c r="L135" i="13" s="1"/>
  <c r="J131" i="13"/>
  <c r="L131" i="13" s="1"/>
  <c r="J134" i="13"/>
  <c r="L134" i="13" s="1"/>
  <c r="J125" i="13"/>
  <c r="L125" i="13" s="1"/>
  <c r="J121" i="13"/>
  <c r="L121" i="13" s="1"/>
  <c r="J130" i="13"/>
  <c r="L130" i="13" s="1"/>
  <c r="J127" i="13"/>
  <c r="L127" i="13" s="1"/>
  <c r="J124" i="13"/>
  <c r="L124" i="13" s="1"/>
  <c r="P191" i="13"/>
  <c r="Q191" i="13"/>
  <c r="Q80" i="13"/>
  <c r="P80" i="13"/>
  <c r="P167" i="13"/>
  <c r="AA188" i="13"/>
  <c r="Z188" i="13"/>
  <c r="Q276" i="13"/>
  <c r="P276" i="13"/>
  <c r="AA338" i="13"/>
  <c r="Z338" i="13"/>
  <c r="Z313" i="13"/>
  <c r="AA313" i="13"/>
  <c r="AA149" i="13"/>
  <c r="Z149" i="13"/>
  <c r="Q151" i="13"/>
  <c r="P151" i="13"/>
  <c r="D159" i="13"/>
  <c r="D162" i="13" s="1"/>
  <c r="D160" i="13"/>
  <c r="D161" i="13"/>
  <c r="P203" i="13"/>
  <c r="Q224" i="13"/>
  <c r="P224" i="13"/>
  <c r="Q332" i="13"/>
  <c r="P332" i="13"/>
  <c r="AA103" i="13"/>
  <c r="Z103" i="13"/>
  <c r="P140" i="13"/>
  <c r="Q140" i="13"/>
  <c r="Z177" i="13"/>
  <c r="I55" i="13"/>
  <c r="I60" i="13"/>
  <c r="I48" i="13"/>
  <c r="I65" i="13"/>
  <c r="I62" i="13"/>
  <c r="I49" i="13"/>
  <c r="I67" i="13"/>
  <c r="I51" i="13"/>
  <c r="I64" i="13"/>
  <c r="I50" i="13"/>
  <c r="I47" i="13"/>
  <c r="I53" i="13"/>
  <c r="I52" i="13"/>
  <c r="AA106" i="13"/>
  <c r="Z106" i="13"/>
  <c r="L109" i="13"/>
  <c r="AA137" i="13"/>
  <c r="Z137" i="13"/>
  <c r="Q174" i="13"/>
  <c r="P174" i="13"/>
  <c r="D197" i="13"/>
  <c r="J60" i="13"/>
  <c r="L60" i="13" s="1"/>
  <c r="J48" i="13"/>
  <c r="L48" i="13" s="1"/>
  <c r="J57" i="13"/>
  <c r="L57" i="13" s="1"/>
  <c r="J55" i="13"/>
  <c r="L55" i="13" s="1"/>
  <c r="J49" i="13"/>
  <c r="L49" i="13" s="1"/>
  <c r="J62" i="13"/>
  <c r="L62" i="13" s="1"/>
  <c r="J58" i="13"/>
  <c r="L58" i="13" s="1"/>
  <c r="J65" i="13"/>
  <c r="L65" i="13" s="1"/>
  <c r="J50" i="13"/>
  <c r="L50" i="13" s="1"/>
  <c r="J56" i="13"/>
  <c r="L56" i="13" s="1"/>
  <c r="J53" i="13"/>
  <c r="L53" i="13" s="1"/>
  <c r="J52" i="13"/>
  <c r="L52" i="13" s="1"/>
  <c r="J51" i="13"/>
  <c r="L51" i="13" s="1"/>
  <c r="I56" i="13"/>
  <c r="Z180" i="13"/>
  <c r="AA180" i="13"/>
  <c r="Z290" i="13"/>
  <c r="AA290" i="13"/>
  <c r="AA322" i="13"/>
  <c r="Z322" i="13"/>
  <c r="Z350" i="13"/>
  <c r="Q353" i="13"/>
  <c r="P353" i="13"/>
  <c r="Q110" i="13"/>
  <c r="P110" i="13"/>
  <c r="Z278" i="13"/>
  <c r="AA278" i="13"/>
  <c r="Z34" i="13"/>
  <c r="AA34" i="13"/>
  <c r="AA29" i="13"/>
  <c r="Z29" i="13"/>
  <c r="AA141" i="13"/>
  <c r="D234" i="13"/>
  <c r="D236" i="13" s="1"/>
  <c r="D235" i="13"/>
  <c r="AA374" i="13"/>
  <c r="Z374" i="13"/>
  <c r="Z128" i="13"/>
  <c r="AA128" i="13"/>
  <c r="Q202" i="13"/>
  <c r="AA62" i="13"/>
  <c r="Z62" i="13"/>
  <c r="P16" i="13"/>
  <c r="Q16" i="13"/>
  <c r="L29" i="13"/>
  <c r="P36" i="13"/>
  <c r="Q36" i="13"/>
  <c r="K67" i="13"/>
  <c r="K65" i="13"/>
  <c r="K61" i="13"/>
  <c r="K59" i="13"/>
  <c r="K57" i="13"/>
  <c r="K50" i="13"/>
  <c r="K58" i="13"/>
  <c r="K51" i="13"/>
  <c r="K62" i="13"/>
  <c r="K66" i="13"/>
  <c r="K56" i="13"/>
  <c r="K48" i="13"/>
  <c r="K49" i="13"/>
  <c r="W48" i="13"/>
  <c r="K53" i="13"/>
  <c r="D87" i="13"/>
  <c r="Z90" i="13"/>
  <c r="AA90" i="13"/>
  <c r="W95" i="13"/>
  <c r="Q114" i="13"/>
  <c r="P114" i="13"/>
  <c r="K165" i="13"/>
  <c r="K163" i="13"/>
  <c r="K161" i="13"/>
  <c r="K159" i="13"/>
  <c r="K164" i="13"/>
  <c r="K160" i="13"/>
  <c r="Q196" i="13"/>
  <c r="P196" i="13"/>
  <c r="AA213" i="13"/>
  <c r="AA306" i="13"/>
  <c r="Z306" i="13"/>
  <c r="AA189" i="13"/>
  <c r="Z189" i="13"/>
  <c r="P206" i="13"/>
  <c r="Q206" i="13"/>
  <c r="AA269" i="13"/>
  <c r="Z269" i="13"/>
  <c r="P288" i="13"/>
  <c r="Q288" i="13"/>
  <c r="Q348" i="13"/>
  <c r="P348" i="13"/>
  <c r="AA376" i="13"/>
  <c r="Z376" i="13"/>
  <c r="L83" i="13"/>
  <c r="J98" i="13"/>
  <c r="L98" i="13" s="1"/>
  <c r="J85" i="13"/>
  <c r="L85" i="13" s="1"/>
  <c r="J93" i="13"/>
  <c r="L93" i="13" s="1"/>
  <c r="J89" i="13"/>
  <c r="L89" i="13" s="1"/>
  <c r="J94" i="13"/>
  <c r="L94" i="13" s="1"/>
  <c r="J87" i="13"/>
  <c r="L87" i="13" s="1"/>
  <c r="K84" i="13"/>
  <c r="J88" i="13"/>
  <c r="L88" i="13" s="1"/>
  <c r="J90" i="13"/>
  <c r="L90" i="13" s="1"/>
  <c r="L100" i="13"/>
  <c r="P147" i="13"/>
  <c r="Q147" i="13"/>
  <c r="AA158" i="13"/>
  <c r="P169" i="13"/>
  <c r="Q169" i="13"/>
  <c r="Q177" i="13"/>
  <c r="P177" i="13"/>
  <c r="W201" i="13"/>
  <c r="Z243" i="13"/>
  <c r="AA243" i="13"/>
  <c r="AA316" i="13"/>
  <c r="Z316" i="13"/>
  <c r="P342" i="13"/>
  <c r="P354" i="13"/>
  <c r="P361" i="13"/>
  <c r="Q361" i="13"/>
  <c r="W370" i="13"/>
  <c r="L40" i="13"/>
  <c r="D50" i="13"/>
  <c r="P70" i="13"/>
  <c r="Q70" i="13"/>
  <c r="K95" i="13"/>
  <c r="K93" i="13"/>
  <c r="K89" i="13"/>
  <c r="K88" i="13"/>
  <c r="K87" i="13"/>
  <c r="K90" i="13"/>
  <c r="Q107" i="13"/>
  <c r="P107" i="13"/>
  <c r="AA112" i="13"/>
  <c r="Z112" i="13"/>
  <c r="D123" i="13"/>
  <c r="D124" i="13"/>
  <c r="Z139" i="13"/>
  <c r="AA139" i="13"/>
  <c r="Q171" i="13"/>
  <c r="P171" i="13"/>
  <c r="L212" i="13"/>
  <c r="Q261" i="13"/>
  <c r="P261" i="13"/>
  <c r="K273" i="13"/>
  <c r="K269" i="13"/>
  <c r="K270" i="13"/>
  <c r="Q289" i="13"/>
  <c r="P289" i="13"/>
  <c r="Q299" i="13"/>
  <c r="P299" i="13"/>
  <c r="AA310" i="13"/>
  <c r="Z310" i="13"/>
  <c r="Z339" i="13"/>
  <c r="Z363" i="13"/>
  <c r="AA363" i="13"/>
  <c r="P372" i="13"/>
  <c r="Q372" i="13"/>
  <c r="W15" i="13"/>
  <c r="AA167" i="13"/>
  <c r="Z167" i="13"/>
  <c r="L172" i="13"/>
  <c r="Z190" i="13"/>
  <c r="AA199" i="13"/>
  <c r="Z199" i="13"/>
  <c r="P251" i="13"/>
  <c r="K271" i="13"/>
  <c r="Q301" i="13"/>
  <c r="P301" i="13"/>
  <c r="Z317" i="13"/>
  <c r="AA317" i="13"/>
  <c r="Q327" i="13"/>
  <c r="P327" i="13"/>
  <c r="AA332" i="13"/>
  <c r="Z332" i="13"/>
  <c r="L337" i="13"/>
  <c r="Z358" i="13"/>
  <c r="AA364" i="13"/>
  <c r="Z364" i="13"/>
  <c r="D51" i="13"/>
  <c r="AA56" i="13"/>
  <c r="L71" i="13"/>
  <c r="L101" i="13"/>
  <c r="L116" i="13"/>
  <c r="Q142" i="13"/>
  <c r="P142" i="13"/>
  <c r="Q152" i="13"/>
  <c r="P152" i="13"/>
  <c r="AA176" i="13"/>
  <c r="Z176" i="13"/>
  <c r="AA196" i="13"/>
  <c r="Z196" i="13"/>
  <c r="AA203" i="13"/>
  <c r="Z203" i="13"/>
  <c r="Q246" i="13"/>
  <c r="P246" i="13"/>
  <c r="Z249" i="13"/>
  <c r="AA275" i="13"/>
  <c r="Z275" i="13"/>
  <c r="Q291" i="13"/>
  <c r="P291" i="13"/>
  <c r="Z297" i="13"/>
  <c r="Z309" i="13"/>
  <c r="AA324" i="13"/>
  <c r="Z324" i="13"/>
  <c r="AA334" i="13"/>
  <c r="Z334" i="13"/>
  <c r="AA353" i="13"/>
  <c r="Z353" i="13"/>
  <c r="Z21" i="13"/>
  <c r="D49" i="13"/>
  <c r="W66" i="13"/>
  <c r="W68" i="13"/>
  <c r="AA75" i="13"/>
  <c r="K91" i="13"/>
  <c r="J92" i="13"/>
  <c r="L92" i="13" s="1"/>
  <c r="Q178" i="13"/>
  <c r="Z181" i="13"/>
  <c r="Z194" i="13"/>
  <c r="Z200" i="13"/>
  <c r="P211" i="13"/>
  <c r="AA255" i="13"/>
  <c r="Q290" i="13"/>
  <c r="P290" i="13"/>
  <c r="AA312" i="13"/>
  <c r="Z312" i="13"/>
  <c r="Q315" i="13"/>
  <c r="P315" i="13"/>
  <c r="Q321" i="13"/>
  <c r="P321" i="13"/>
  <c r="Q329" i="13"/>
  <c r="P329" i="13"/>
  <c r="AA333" i="13"/>
  <c r="Q350" i="13"/>
  <c r="AA72" i="13"/>
  <c r="Z72" i="13"/>
  <c r="K121" i="13"/>
  <c r="K134" i="13"/>
  <c r="K129" i="13"/>
  <c r="K126" i="13"/>
  <c r="K131" i="13"/>
  <c r="K123" i="13"/>
  <c r="I159" i="13"/>
  <c r="I165" i="13"/>
  <c r="I163" i="13"/>
  <c r="I164" i="13"/>
  <c r="L220" i="13"/>
  <c r="Z274" i="13"/>
  <c r="AA274" i="13"/>
  <c r="Q277" i="13"/>
  <c r="P277" i="13"/>
  <c r="Q297" i="13"/>
  <c r="P297" i="13"/>
  <c r="AA344" i="13"/>
  <c r="Z344" i="13"/>
  <c r="AA359" i="13"/>
  <c r="Z359" i="13"/>
  <c r="P367" i="13"/>
  <c r="Q367" i="13"/>
  <c r="W78" i="13"/>
  <c r="J165" i="13"/>
  <c r="L165" i="13" s="1"/>
  <c r="J163" i="13"/>
  <c r="L163" i="13" s="1"/>
  <c r="J161" i="13"/>
  <c r="L161" i="13" s="1"/>
  <c r="J159" i="13"/>
  <c r="L159" i="13" s="1"/>
  <c r="J162" i="13"/>
  <c r="L162" i="13" s="1"/>
  <c r="J160" i="13"/>
  <c r="L160" i="13" s="1"/>
  <c r="L157" i="13"/>
  <c r="J164" i="13"/>
  <c r="L164" i="13" s="1"/>
  <c r="W160" i="13"/>
  <c r="W168" i="13"/>
  <c r="Q173" i="13"/>
  <c r="AA204" i="13"/>
  <c r="Z204" i="13"/>
  <c r="AA261" i="13"/>
  <c r="Z261" i="13"/>
  <c r="W287" i="13"/>
  <c r="Z311" i="13"/>
  <c r="AA311" i="13"/>
  <c r="AA182" i="13"/>
  <c r="Z182" i="13"/>
  <c r="I219" i="13"/>
  <c r="I216" i="13"/>
  <c r="I200" i="13"/>
  <c r="I204" i="13"/>
  <c r="I198" i="13"/>
  <c r="I212" i="13"/>
  <c r="I203" i="13"/>
  <c r="I197" i="13"/>
  <c r="I207" i="13"/>
  <c r="L200" i="13"/>
  <c r="Q245" i="13"/>
  <c r="P245" i="13"/>
  <c r="D270" i="13"/>
  <c r="D271" i="13" s="1"/>
  <c r="L335" i="13"/>
  <c r="AA354" i="13"/>
  <c r="Z354" i="13"/>
  <c r="Q356" i="13"/>
  <c r="P356" i="13"/>
  <c r="AA372" i="13"/>
  <c r="Z372" i="13"/>
  <c r="Q99" i="13"/>
  <c r="Z117" i="13"/>
  <c r="AA117" i="13"/>
  <c r="W130" i="13"/>
  <c r="J219" i="13"/>
  <c r="L219" i="13" s="1"/>
  <c r="J217" i="13"/>
  <c r="L217" i="13" s="1"/>
  <c r="J214" i="13"/>
  <c r="L214" i="13" s="1"/>
  <c r="J207" i="13"/>
  <c r="L207" i="13" s="1"/>
  <c r="J198" i="13"/>
  <c r="L198" i="13" s="1"/>
  <c r="J201" i="13"/>
  <c r="L201" i="13" s="1"/>
  <c r="J195" i="13"/>
  <c r="L195" i="13" s="1"/>
  <c r="J210" i="13"/>
  <c r="L210" i="13" s="1"/>
  <c r="L194" i="13"/>
  <c r="J215" i="13"/>
  <c r="L215" i="13" s="1"/>
  <c r="J197" i="13"/>
  <c r="L197" i="13" s="1"/>
  <c r="J216" i="13"/>
  <c r="L216" i="13" s="1"/>
  <c r="I202" i="13"/>
  <c r="AA214" i="13"/>
  <c r="Z214" i="13"/>
  <c r="Q232" i="13"/>
  <c r="P241" i="13"/>
  <c r="Q241" i="13"/>
  <c r="AA318" i="13"/>
  <c r="Z318" i="13"/>
  <c r="W325" i="13"/>
  <c r="Q334" i="13"/>
  <c r="P334" i="13"/>
  <c r="Q369" i="13"/>
  <c r="P369" i="13"/>
  <c r="I12" i="13"/>
  <c r="I20" i="13"/>
  <c r="Q221" i="13"/>
  <c r="P221" i="13"/>
  <c r="Z300" i="13"/>
  <c r="AA300" i="13"/>
  <c r="P310" i="13"/>
  <c r="AA343" i="13"/>
  <c r="Z343" i="13"/>
  <c r="J12" i="13"/>
  <c r="L12" i="13" s="1"/>
  <c r="L41" i="13"/>
  <c r="P168" i="13"/>
  <c r="Z323" i="13"/>
  <c r="AA323" i="13"/>
  <c r="P345" i="13"/>
  <c r="AA348" i="13"/>
  <c r="Z348" i="13"/>
  <c r="AA355" i="13"/>
  <c r="P374" i="13"/>
  <c r="AA342" i="13"/>
  <c r="Z342" i="13"/>
  <c r="Q349" i="13"/>
  <c r="P349" i="13"/>
  <c r="L113" i="13"/>
  <c r="Z226" i="13"/>
  <c r="AA226" i="13"/>
  <c r="Z294" i="13"/>
  <c r="AA294" i="13"/>
  <c r="AA308" i="13"/>
  <c r="Z308" i="13"/>
  <c r="Q325" i="13"/>
  <c r="P325" i="13"/>
  <c r="Q375" i="13"/>
  <c r="P375" i="13"/>
  <c r="L108" i="13"/>
  <c r="D11" i="13"/>
  <c r="K12" i="13"/>
  <c r="W101" i="13"/>
  <c r="L111" i="13"/>
  <c r="AA157" i="13"/>
  <c r="Z157" i="13"/>
  <c r="Z227" i="13"/>
  <c r="P231" i="13"/>
  <c r="Z285" i="13"/>
  <c r="Q306" i="13"/>
  <c r="AA360" i="13"/>
  <c r="Z360" i="13"/>
  <c r="L37" i="13"/>
  <c r="W124" i="13"/>
  <c r="L199" i="13"/>
  <c r="I272" i="13"/>
  <c r="I270" i="13"/>
  <c r="I271" i="13"/>
  <c r="I273" i="13"/>
  <c r="AA279" i="13"/>
  <c r="Z279" i="13"/>
  <c r="Q336" i="13"/>
  <c r="P336" i="13"/>
  <c r="AA223" i="13"/>
  <c r="Z223" i="13"/>
  <c r="L333" i="13"/>
  <c r="L35" i="13"/>
  <c r="L115" i="13"/>
  <c r="W185" i="13"/>
  <c r="W191" i="13"/>
  <c r="AA234" i="13"/>
  <c r="W235" i="13"/>
  <c r="AA250" i="13"/>
  <c r="W251" i="13"/>
  <c r="AA253" i="13"/>
  <c r="W296" i="13"/>
  <c r="Z351" i="13"/>
  <c r="W148" i="13"/>
  <c r="L313" i="13"/>
  <c r="D86" i="13"/>
  <c r="W122" i="13"/>
  <c r="W142" i="13"/>
  <c r="L180" i="13"/>
  <c r="K220" i="13"/>
  <c r="K211" i="13"/>
  <c r="K202" i="13"/>
  <c r="K195" i="13"/>
  <c r="K215" i="13"/>
  <c r="K219" i="13"/>
  <c r="L254" i="13"/>
  <c r="L264" i="13"/>
  <c r="I235" i="13"/>
  <c r="J273" i="13"/>
  <c r="L273" i="13" s="1"/>
  <c r="J269" i="13"/>
  <c r="L269" i="13" s="1"/>
  <c r="L268" i="13"/>
  <c r="W302" i="13"/>
  <c r="AA282" i="13"/>
  <c r="W292" i="13"/>
  <c r="W288" i="13"/>
  <c r="BV51" i="11"/>
  <c r="BE48" i="11"/>
  <c r="AF53" i="11"/>
  <c r="BP61" i="11"/>
  <c r="CE48" i="11"/>
  <c r="AH53" i="11"/>
  <c r="AZ48" i="11"/>
  <c r="BG53" i="11"/>
  <c r="BG57" i="11"/>
  <c r="AO55" i="11"/>
  <c r="BH53" i="11"/>
  <c r="BI57" i="11"/>
  <c r="BF53" i="11"/>
  <c r="BJ53" i="11"/>
  <c r="BM61" i="11"/>
  <c r="AI53" i="11"/>
  <c r="BK53" i="11"/>
  <c r="BB48" i="11"/>
  <c r="BO61" i="11"/>
  <c r="BJ51" i="11"/>
  <c r="CB53" i="11"/>
  <c r="BQ51" i="11"/>
  <c r="CC53" i="11"/>
  <c r="BT51" i="11"/>
  <c r="CD53" i="11"/>
  <c r="BH42" i="11"/>
  <c r="AB48" i="11"/>
  <c r="BF48" i="11"/>
  <c r="BS61" i="11"/>
  <c r="BU64" i="11"/>
  <c r="BJ42" i="11"/>
  <c r="AC48" i="11"/>
  <c r="BH48" i="11"/>
  <c r="AE61" i="11"/>
  <c r="BU61" i="11"/>
  <c r="BV64" i="11"/>
  <c r="BM42" i="11"/>
  <c r="AD48" i="11"/>
  <c r="BI48" i="11"/>
  <c r="AZ57" i="11"/>
  <c r="AF61" i="11"/>
  <c r="CC61" i="11"/>
  <c r="BZ64" i="11"/>
  <c r="CC42" i="11"/>
  <c r="AE48" i="11"/>
  <c r="BK48" i="11"/>
  <c r="BI53" i="11"/>
  <c r="BF57" i="11"/>
  <c r="AG61" i="11"/>
  <c r="CG61" i="11"/>
  <c r="BP64" i="11"/>
  <c r="AJ48" i="11"/>
  <c r="BW48" i="11"/>
  <c r="AO61" i="11"/>
  <c r="BI65" i="11"/>
  <c r="BR64" i="11"/>
  <c r="AR65" i="11"/>
  <c r="AI48" i="11"/>
  <c r="CL57" i="11"/>
  <c r="AL61" i="11"/>
  <c r="AL48" i="11"/>
  <c r="BX48" i="11"/>
  <c r="AU61" i="11"/>
  <c r="AY62" i="11"/>
  <c r="BN65" i="11"/>
  <c r="BG42" i="11"/>
  <c r="AH48" i="11"/>
  <c r="BR48" i="11"/>
  <c r="AK61" i="11"/>
  <c r="AO48" i="11"/>
  <c r="BY48" i="11"/>
  <c r="BF58" i="11"/>
  <c r="AX61" i="11"/>
  <c r="AZ62" i="11"/>
  <c r="BQ65" i="11"/>
  <c r="CK61" i="11"/>
  <c r="AV48" i="11"/>
  <c r="CA48" i="11"/>
  <c r="BI58" i="11"/>
  <c r="BE61" i="11"/>
  <c r="BR65" i="11"/>
  <c r="AW48" i="11"/>
  <c r="CB48" i="11"/>
  <c r="BG61" i="11"/>
  <c r="AG48" i="11"/>
  <c r="BP48" i="11"/>
  <c r="AI61" i="11"/>
  <c r="CJ61" i="11"/>
  <c r="BU48" i="11"/>
  <c r="AZ65" i="11"/>
  <c r="AX48" i="11"/>
  <c r="CD48" i="11"/>
  <c r="AE53" i="11"/>
  <c r="BL61" i="11"/>
  <c r="BC46" i="11"/>
  <c r="CH51" i="11"/>
  <c r="AT56" i="11"/>
  <c r="AC63" i="11"/>
  <c r="CH42" i="11"/>
  <c r="BI46" i="11"/>
  <c r="AJ51" i="11"/>
  <c r="CJ51" i="11"/>
  <c r="AF63" i="11"/>
  <c r="BR46" i="11"/>
  <c r="AP48" i="11"/>
  <c r="BV48" i="11"/>
  <c r="AK51" i="11"/>
  <c r="CL51" i="11"/>
  <c r="CA53" i="11"/>
  <c r="BA56" i="11"/>
  <c r="AM61" i="11"/>
  <c r="BZ61" i="11"/>
  <c r="AG63" i="11"/>
  <c r="AW46" i="11"/>
  <c r="AZ56" i="11"/>
  <c r="AL51" i="11"/>
  <c r="BB56" i="11"/>
  <c r="AN61" i="11"/>
  <c r="CB61" i="11"/>
  <c r="AI63" i="11"/>
  <c r="AN51" i="11"/>
  <c r="BH56" i="11"/>
  <c r="AZ63" i="11"/>
  <c r="AI42" i="11"/>
  <c r="BM44" i="11"/>
  <c r="AY48" i="11"/>
  <c r="BZ48" i="11"/>
  <c r="AS51" i="11"/>
  <c r="CE53" i="11"/>
  <c r="BN56" i="11"/>
  <c r="AW61" i="11"/>
  <c r="CH61" i="11"/>
  <c r="BC63" i="11"/>
  <c r="BK65" i="11"/>
  <c r="AM42" i="11"/>
  <c r="BO44" i="11"/>
  <c r="AU51" i="11"/>
  <c r="CC56" i="11"/>
  <c r="BG63" i="11"/>
  <c r="AO56" i="11"/>
  <c r="AM51" i="11"/>
  <c r="BD56" i="11"/>
  <c r="AR42" i="11"/>
  <c r="BP44" i="11"/>
  <c r="AZ51" i="11"/>
  <c r="CJ56" i="11"/>
  <c r="BP63" i="11"/>
  <c r="AS42" i="11"/>
  <c r="BQ44" i="11"/>
  <c r="BG51" i="11"/>
  <c r="CL56" i="11"/>
  <c r="AZ46" i="11"/>
  <c r="AV42" i="11"/>
  <c r="BH51" i="11"/>
  <c r="BJ61" i="11"/>
  <c r="AW42" i="11"/>
  <c r="AF48" i="11"/>
  <c r="BG48" i="11"/>
  <c r="BI51" i="11"/>
  <c r="AL53" i="11"/>
  <c r="AD61" i="11"/>
  <c r="BK61" i="11"/>
  <c r="AV62" i="11"/>
  <c r="AW64" i="11"/>
  <c r="AB54" i="11"/>
  <c r="CG54" i="11"/>
  <c r="BO49" i="11"/>
  <c r="BG21" i="11"/>
  <c r="AO41" i="11"/>
  <c r="AZ43" i="11"/>
  <c r="BM46" i="11"/>
  <c r="AS47" i="11"/>
  <c r="CE49" i="11"/>
  <c r="AG54" i="11"/>
  <c r="BF54" i="11"/>
  <c r="CK54" i="11"/>
  <c r="AC57" i="11"/>
  <c r="BN57" i="11"/>
  <c r="AF58" i="11"/>
  <c r="BP58" i="11"/>
  <c r="AH59" i="11"/>
  <c r="BS59" i="11"/>
  <c r="AP41" i="11"/>
  <c r="BA43" i="11"/>
  <c r="BO46" i="11"/>
  <c r="AT47" i="11"/>
  <c r="CH49" i="11"/>
  <c r="AO51" i="11"/>
  <c r="BR51" i="11"/>
  <c r="AH54" i="11"/>
  <c r="BK54" i="11"/>
  <c r="AD57" i="11"/>
  <c r="BO57" i="11"/>
  <c r="AJ58" i="11"/>
  <c r="BQ58" i="11"/>
  <c r="AI59" i="11"/>
  <c r="BU59" i="11"/>
  <c r="BO65" i="11"/>
  <c r="BL41" i="11"/>
  <c r="AY42" i="11"/>
  <c r="BB43" i="11"/>
  <c r="BP46" i="11"/>
  <c r="AU47" i="11"/>
  <c r="AQ51" i="11"/>
  <c r="BS51" i="11"/>
  <c r="BL53" i="11"/>
  <c r="AI54" i="11"/>
  <c r="BM54" i="11"/>
  <c r="BG56" i="11"/>
  <c r="AG57" i="11"/>
  <c r="BQ57" i="11"/>
  <c r="AM58" i="11"/>
  <c r="BR58" i="11"/>
  <c r="AL59" i="11"/>
  <c r="BY59" i="11"/>
  <c r="AU62" i="11"/>
  <c r="CA64" i="11"/>
  <c r="BP65" i="11"/>
  <c r="AB59" i="11"/>
  <c r="AM41" i="11"/>
  <c r="AQ47" i="11"/>
  <c r="BW49" i="11"/>
  <c r="BO58" i="11"/>
  <c r="CA43" i="11"/>
  <c r="BY41" i="11"/>
  <c r="CD59" i="11"/>
  <c r="CF41" i="11"/>
  <c r="AQ58" i="11"/>
  <c r="CG59" i="11"/>
  <c r="BT65" i="11"/>
  <c r="BL26" i="11"/>
  <c r="BQ42" i="11"/>
  <c r="AL46" i="11"/>
  <c r="CF46" i="11"/>
  <c r="BT47" i="11"/>
  <c r="AB51" i="11"/>
  <c r="BB51" i="11"/>
  <c r="BY51" i="11"/>
  <c r="AR54" i="11"/>
  <c r="BT54" i="11"/>
  <c r="AB56" i="11"/>
  <c r="CE56" i="11"/>
  <c r="AQ57" i="11"/>
  <c r="CB57" i="11"/>
  <c r="AS58" i="11"/>
  <c r="BY58" i="11"/>
  <c r="AW59" i="11"/>
  <c r="BW62" i="11"/>
  <c r="AR64" i="11"/>
  <c r="AL65" i="11"/>
  <c r="CE65" i="11"/>
  <c r="CF54" i="11"/>
  <c r="BM59" i="11"/>
  <c r="CH54" i="11"/>
  <c r="BO54" i="11"/>
  <c r="BS57" i="11"/>
  <c r="V42" i="11"/>
  <c r="W42" i="11" s="1"/>
  <c r="X42" i="11" s="1"/>
  <c r="Y42" i="11" s="1"/>
  <c r="Z42" i="11" s="1"/>
  <c r="AA42" i="11" s="1"/>
  <c r="BS42" i="11"/>
  <c r="AM46" i="11"/>
  <c r="CG46" i="11"/>
  <c r="CC47" i="11"/>
  <c r="AR48" i="11"/>
  <c r="BL48" i="11"/>
  <c r="CF48" i="11"/>
  <c r="AC51" i="11"/>
  <c r="BC51" i="11"/>
  <c r="BZ51" i="11"/>
  <c r="AN53" i="11"/>
  <c r="CH53" i="11"/>
  <c r="AU54" i="11"/>
  <c r="BU54" i="11"/>
  <c r="AD56" i="11"/>
  <c r="CF56" i="11"/>
  <c r="AS57" i="11"/>
  <c r="CC57" i="11"/>
  <c r="AT58" i="11"/>
  <c r="CB58" i="11"/>
  <c r="AX59" i="11"/>
  <c r="BX62" i="11"/>
  <c r="AS64" i="11"/>
  <c r="AM65" i="11"/>
  <c r="CK65" i="11"/>
  <c r="BB54" i="11"/>
  <c r="AO47" i="11"/>
  <c r="AP47" i="11"/>
  <c r="AE54" i="11"/>
  <c r="BD54" i="11"/>
  <c r="BJ58" i="11"/>
  <c r="AC59" i="11"/>
  <c r="AN58" i="11"/>
  <c r="CB43" i="11"/>
  <c r="AH46" i="11"/>
  <c r="BS46" i="11"/>
  <c r="BP47" i="11"/>
  <c r="AK54" i="11"/>
  <c r="BP54" i="11"/>
  <c r="AK57" i="11"/>
  <c r="BV57" i="11"/>
  <c r="AO58" i="11"/>
  <c r="BR47" i="11"/>
  <c r="BA51" i="11"/>
  <c r="AM54" i="11"/>
  <c r="CD56" i="11"/>
  <c r="BY57" i="11"/>
  <c r="AK65" i="11"/>
  <c r="AB42" i="11"/>
  <c r="BX42" i="11"/>
  <c r="AV44" i="11"/>
  <c r="AN46" i="11"/>
  <c r="CJ46" i="11"/>
  <c r="AS48" i="11"/>
  <c r="BM48" i="11"/>
  <c r="CH48" i="11"/>
  <c r="AD51" i="11"/>
  <c r="BD51" i="11"/>
  <c r="CA51" i="11"/>
  <c r="AO53" i="11"/>
  <c r="CI53" i="11"/>
  <c r="AV54" i="11"/>
  <c r="CA54" i="11"/>
  <c r="AG56" i="11"/>
  <c r="CG56" i="11"/>
  <c r="AV57" i="11"/>
  <c r="CE57" i="11"/>
  <c r="AV58" i="11"/>
  <c r="CE58" i="11"/>
  <c r="BB59" i="11"/>
  <c r="AZ61" i="11"/>
  <c r="CD61" i="11"/>
  <c r="BY62" i="11"/>
  <c r="AT64" i="11"/>
  <c r="AO65" i="11"/>
  <c r="CL65" i="11"/>
  <c r="BC54" i="11"/>
  <c r="BN59" i="11"/>
  <c r="BO59" i="11"/>
  <c r="AF54" i="11"/>
  <c r="BE54" i="11"/>
  <c r="CJ54" i="11"/>
  <c r="AB58" i="11"/>
  <c r="AF59" i="11"/>
  <c r="BR59" i="11"/>
  <c r="BV58" i="11"/>
  <c r="CD43" i="11"/>
  <c r="BU46" i="11"/>
  <c r="BQ47" i="11"/>
  <c r="BX57" i="11"/>
  <c r="BW58" i="11"/>
  <c r="AU59" i="11"/>
  <c r="BY46" i="11"/>
  <c r="BS54" i="11"/>
  <c r="AP57" i="11"/>
  <c r="AR58" i="11"/>
  <c r="AV59" i="11"/>
  <c r="AD42" i="11"/>
  <c r="BZ42" i="11"/>
  <c r="AW44" i="11"/>
  <c r="AP46" i="11"/>
  <c r="CK46" i="11"/>
  <c r="AT48" i="11"/>
  <c r="BN48" i="11"/>
  <c r="CK48" i="11"/>
  <c r="AE51" i="11"/>
  <c r="BE51" i="11"/>
  <c r="CC51" i="11"/>
  <c r="AP53" i="11"/>
  <c r="CJ53" i="11"/>
  <c r="AX54" i="11"/>
  <c r="CB54" i="11"/>
  <c r="AK56" i="11"/>
  <c r="CH56" i="11"/>
  <c r="AW57" i="11"/>
  <c r="CG57" i="11"/>
  <c r="AY58" i="11"/>
  <c r="CK58" i="11"/>
  <c r="BC59" i="11"/>
  <c r="BB61" i="11"/>
  <c r="CE61" i="11"/>
  <c r="AU64" i="11"/>
  <c r="AP65" i="11"/>
  <c r="BX41" i="11"/>
  <c r="AJ54" i="11"/>
  <c r="AJ57" i="11"/>
  <c r="BT58" i="11"/>
  <c r="AM59" i="11"/>
  <c r="BZ59" i="11"/>
  <c r="AR59" i="11"/>
  <c r="AI46" i="11"/>
  <c r="BW51" i="11"/>
  <c r="AL54" i="11"/>
  <c r="BQ54" i="11"/>
  <c r="AM57" i="11"/>
  <c r="AC65" i="11"/>
  <c r="AK46" i="11"/>
  <c r="V51" i="11"/>
  <c r="W51" i="11" s="1"/>
  <c r="X51" i="11" s="1"/>
  <c r="Y51" i="11" s="1"/>
  <c r="Z51" i="11" s="1"/>
  <c r="AA51" i="11" s="1"/>
  <c r="BX51" i="11"/>
  <c r="BX58" i="11"/>
  <c r="CH59" i="11"/>
  <c r="BV62" i="11"/>
  <c r="BU65" i="11"/>
  <c r="AE42" i="11"/>
  <c r="AU46" i="11"/>
  <c r="V48" i="11"/>
  <c r="W48" i="11" s="1"/>
  <c r="X48" i="11" s="1"/>
  <c r="Y48" i="11" s="1"/>
  <c r="Z48" i="11" s="1"/>
  <c r="AA48" i="11" s="1"/>
  <c r="AU48" i="11"/>
  <c r="BO48" i="11"/>
  <c r="CL48" i="11"/>
  <c r="AG51" i="11"/>
  <c r="BF51" i="11"/>
  <c r="CF51" i="11"/>
  <c r="BD53" i="11"/>
  <c r="BA54" i="11"/>
  <c r="AN56" i="11"/>
  <c r="CI56" i="11"/>
  <c r="AY57" i="11"/>
  <c r="V61" i="11"/>
  <c r="W61" i="11" s="1"/>
  <c r="X61" i="11" s="1"/>
  <c r="Y61" i="11" s="1"/>
  <c r="Z61" i="11" s="1"/>
  <c r="AA61" i="11" s="1"/>
  <c r="BD61" i="11"/>
  <c r="CF61" i="11"/>
  <c r="AV64" i="11"/>
  <c r="AQ65" i="11"/>
  <c r="AK18" i="11"/>
  <c r="AW45" i="11"/>
  <c r="BJ60" i="11"/>
  <c r="AK60" i="11"/>
  <c r="BI60" i="11"/>
  <c r="AH60" i="11"/>
  <c r="CI60" i="11"/>
  <c r="BF60" i="11"/>
  <c r="AD60" i="11"/>
  <c r="BK60" i="11"/>
  <c r="BH60" i="11"/>
  <c r="V60" i="11"/>
  <c r="W60" i="11" s="1"/>
  <c r="X60" i="11" s="1"/>
  <c r="Y60" i="11" s="1"/>
  <c r="Z60" i="11" s="1"/>
  <c r="AA60" i="11" s="1"/>
  <c r="BG60" i="11"/>
  <c r="BE60" i="11"/>
  <c r="BD60" i="11"/>
  <c r="BC60" i="11"/>
  <c r="CA60" i="11"/>
  <c r="AN60" i="11"/>
  <c r="BZ60" i="11"/>
  <c r="AM60" i="11"/>
  <c r="BX60" i="11"/>
  <c r="AL60" i="11"/>
  <c r="CL60" i="11"/>
  <c r="BB60" i="11"/>
  <c r="CK60" i="11"/>
  <c r="AR60" i="11"/>
  <c r="CG60" i="11"/>
  <c r="AQ60" i="11"/>
  <c r="CD60" i="11"/>
  <c r="AP60" i="11"/>
  <c r="CB60" i="11"/>
  <c r="AO60" i="11"/>
  <c r="AE60" i="11"/>
  <c r="CC30" i="11"/>
  <c r="CJ30" i="11"/>
  <c r="AV30" i="11"/>
  <c r="CK30" i="11"/>
  <c r="AO30" i="11"/>
  <c r="BR30" i="11"/>
  <c r="BC30" i="11"/>
  <c r="AX30" i="11"/>
  <c r="AR30" i="11"/>
  <c r="AP30" i="11"/>
  <c r="AN30" i="11"/>
  <c r="BB45" i="11"/>
  <c r="BN60" i="11"/>
  <c r="BX45" i="11"/>
  <c r="BW60" i="11"/>
  <c r="AH24" i="11"/>
  <c r="BS33" i="11"/>
  <c r="BH33" i="11"/>
  <c r="BG33" i="11"/>
  <c r="AY33" i="11"/>
  <c r="BX33" i="11"/>
  <c r="BP33" i="11"/>
  <c r="BJ33" i="11"/>
  <c r="BI33" i="11"/>
  <c r="BF33" i="11"/>
  <c r="BY52" i="11"/>
  <c r="AK52" i="11"/>
  <c r="AT52" i="11"/>
  <c r="AF52" i="11"/>
  <c r="AE52" i="11"/>
  <c r="CI52" i="11"/>
  <c r="CB52" i="11"/>
  <c r="BI52" i="11"/>
  <c r="AY52" i="11"/>
  <c r="CG45" i="11"/>
  <c r="BZ45" i="11"/>
  <c r="BH45" i="11"/>
  <c r="AP45" i="11"/>
  <c r="BV45" i="11"/>
  <c r="BD45" i="11"/>
  <c r="AL45" i="11"/>
  <c r="CK45" i="11"/>
  <c r="BP45" i="11"/>
  <c r="AU45" i="11"/>
  <c r="CJ45" i="11"/>
  <c r="BN45" i="11"/>
  <c r="AT45" i="11"/>
  <c r="V45" i="11"/>
  <c r="W45" i="11" s="1"/>
  <c r="X45" i="11" s="1"/>
  <c r="Y45" i="11" s="1"/>
  <c r="Z45" i="11" s="1"/>
  <c r="AA45" i="11" s="1"/>
  <c r="BT45" i="11"/>
  <c r="AV45" i="11"/>
  <c r="BS45" i="11"/>
  <c r="AS45" i="11"/>
  <c r="BR45" i="11"/>
  <c r="AR45" i="11"/>
  <c r="BM45" i="11"/>
  <c r="AQ45" i="11"/>
  <c r="CC45" i="11"/>
  <c r="BF45" i="11"/>
  <c r="CB45" i="11"/>
  <c r="AF45" i="11"/>
  <c r="CA45" i="11"/>
  <c r="AE45" i="11"/>
  <c r="CL45" i="11"/>
  <c r="BL45" i="11"/>
  <c r="AO45" i="11"/>
  <c r="CI45" i="11"/>
  <c r="BK45" i="11"/>
  <c r="AN45" i="11"/>
  <c r="CH45" i="11"/>
  <c r="BJ45" i="11"/>
  <c r="AM45" i="11"/>
  <c r="CF45" i="11"/>
  <c r="BI45" i="11"/>
  <c r="AJ45" i="11"/>
  <c r="CD45" i="11"/>
  <c r="BG45" i="11"/>
  <c r="AH45" i="11"/>
  <c r="AG45" i="11"/>
  <c r="BE45" i="11"/>
  <c r="BC45" i="11"/>
  <c r="AX45" i="11"/>
  <c r="AF60" i="11"/>
  <c r="BU45" i="11"/>
  <c r="BR60" i="11"/>
  <c r="BR24" i="11"/>
  <c r="AF33" i="11"/>
  <c r="BU43" i="11"/>
  <c r="CK43" i="11"/>
  <c r="BP43" i="11"/>
  <c r="AS43" i="11"/>
  <c r="CG43" i="11"/>
  <c r="BJ43" i="11"/>
  <c r="AO43" i="11"/>
  <c r="CJ43" i="11"/>
  <c r="BK43" i="11"/>
  <c r="AJ43" i="11"/>
  <c r="CI43" i="11"/>
  <c r="BI43" i="11"/>
  <c r="AH43" i="11"/>
  <c r="BZ43" i="11"/>
  <c r="AV43" i="11"/>
  <c r="BY43" i="11"/>
  <c r="AU43" i="11"/>
  <c r="BV43" i="11"/>
  <c r="AT43" i="11"/>
  <c r="BT43" i="11"/>
  <c r="AR43" i="11"/>
  <c r="BH43" i="11"/>
  <c r="AD43" i="11"/>
  <c r="CL43" i="11"/>
  <c r="CH43" i="11"/>
  <c r="AB43" i="11"/>
  <c r="AC43" i="11"/>
  <c r="BS43" i="11"/>
  <c r="AQ43" i="11"/>
  <c r="BR43" i="11"/>
  <c r="AP43" i="11"/>
  <c r="BQ43" i="11"/>
  <c r="AL43" i="11"/>
  <c r="BN43" i="11"/>
  <c r="AF43" i="11"/>
  <c r="BL43" i="11"/>
  <c r="AE43" i="11"/>
  <c r="BG43" i="11"/>
  <c r="BD43" i="11"/>
  <c r="BI55" i="11"/>
  <c r="CC55" i="11"/>
  <c r="CB55" i="11"/>
  <c r="BY55" i="11"/>
  <c r="AR55" i="11"/>
  <c r="AQ55" i="11"/>
  <c r="CK55" i="11"/>
  <c r="BD55" i="11"/>
  <c r="AS55" i="11"/>
  <c r="AP55" i="11"/>
  <c r="CD55" i="11"/>
  <c r="CA55" i="11"/>
  <c r="BZ55" i="11"/>
  <c r="BV55" i="11"/>
  <c r="BL55" i="11"/>
  <c r="BL18" i="11"/>
  <c r="BU18" i="11"/>
  <c r="BJ18" i="11"/>
  <c r="AB45" i="11"/>
  <c r="AC45" i="11"/>
  <c r="AD45" i="11"/>
  <c r="AZ45" i="11"/>
  <c r="V8" i="11"/>
  <c r="W8" i="11" s="1"/>
  <c r="X8" i="11" s="1"/>
  <c r="Y8" i="11" s="1"/>
  <c r="Z8" i="11" s="1"/>
  <c r="AA8" i="11" s="1"/>
  <c r="CD8" i="11" s="1"/>
  <c r="BW45" i="11"/>
  <c r="BT60" i="11"/>
  <c r="AL24" i="11"/>
  <c r="BV24" i="11"/>
  <c r="AX43" i="11"/>
  <c r="AH55" i="11"/>
  <c r="BY66" i="11"/>
  <c r="AF66" i="11"/>
  <c r="BW66" i="11"/>
  <c r="AD66" i="11"/>
  <c r="BP66" i="11"/>
  <c r="BG66" i="11"/>
  <c r="BB66" i="11"/>
  <c r="BT66" i="11"/>
  <c r="BQ66" i="11"/>
  <c r="BJ66" i="11"/>
  <c r="BH66" i="11"/>
  <c r="AH66" i="11"/>
  <c r="AG66" i="11"/>
  <c r="AB66" i="11"/>
  <c r="BA66" i="11"/>
  <c r="AX66" i="11"/>
  <c r="AU66" i="11"/>
  <c r="AS66" i="11"/>
  <c r="AL66" i="11"/>
  <c r="CB47" i="11"/>
  <c r="BC47" i="11"/>
  <c r="AI47" i="11"/>
  <c r="BS47" i="11"/>
  <c r="AX47" i="11"/>
  <c r="AE47" i="11"/>
  <c r="BY47" i="11"/>
  <c r="AY47" i="11"/>
  <c r="AC47" i="11"/>
  <c r="BV47" i="11"/>
  <c r="AW47" i="11"/>
  <c r="AB47" i="11"/>
  <c r="CD47" i="11"/>
  <c r="AI49" i="11"/>
  <c r="CC40" i="11"/>
  <c r="AK40" i="11"/>
  <c r="AZ40" i="11"/>
  <c r="AY44" i="11"/>
  <c r="CE44" i="11"/>
  <c r="AU44" i="11"/>
  <c r="BL44" i="11"/>
  <c r="BJ44" i="11"/>
  <c r="BR44" i="11"/>
  <c r="AZ47" i="11"/>
  <c r="CE47" i="11"/>
  <c r="AJ49" i="11"/>
  <c r="AG62" i="11"/>
  <c r="BF62" i="11"/>
  <c r="CC62" i="11"/>
  <c r="V64" i="11"/>
  <c r="W64" i="11" s="1"/>
  <c r="X64" i="11" s="1"/>
  <c r="Y64" i="11" s="1"/>
  <c r="Z64" i="11" s="1"/>
  <c r="AA64" i="11" s="1"/>
  <c r="BB64" i="11"/>
  <c r="CE64" i="11"/>
  <c r="AQ40" i="11"/>
  <c r="AC44" i="11"/>
  <c r="BS44" i="11"/>
  <c r="BA47" i="11"/>
  <c r="CF47" i="11"/>
  <c r="AM49" i="11"/>
  <c r="AQ53" i="11"/>
  <c r="BM53" i="11"/>
  <c r="CL53" i="11"/>
  <c r="AH62" i="11"/>
  <c r="BG62" i="11"/>
  <c r="CE62" i="11"/>
  <c r="AD64" i="11"/>
  <c r="BE64" i="11"/>
  <c r="CF64" i="11"/>
  <c r="V10" i="11"/>
  <c r="W10" i="11" s="1"/>
  <c r="X10" i="11" s="1"/>
  <c r="Y10" i="11" s="1"/>
  <c r="Z10" i="11" s="1"/>
  <c r="AA10" i="11" s="1"/>
  <c r="BI10" i="11" s="1"/>
  <c r="AR40" i="11"/>
  <c r="AD44" i="11"/>
  <c r="BT44" i="11"/>
  <c r="AD47" i="11"/>
  <c r="BE47" i="11"/>
  <c r="CG47" i="11"/>
  <c r="AN49" i="11"/>
  <c r="AR53" i="11"/>
  <c r="BN53" i="11"/>
  <c r="AI62" i="11"/>
  <c r="BH62" i="11"/>
  <c r="CF62" i="11"/>
  <c r="AE64" i="11"/>
  <c r="BG64" i="11"/>
  <c r="CH64" i="11"/>
  <c r="AS65" i="11"/>
  <c r="BX65" i="11"/>
  <c r="AS40" i="11"/>
  <c r="AH44" i="11"/>
  <c r="CB44" i="11"/>
  <c r="AF47" i="11"/>
  <c r="BF47" i="11"/>
  <c r="CH47" i="11"/>
  <c r="AP49" i="11"/>
  <c r="AS53" i="11"/>
  <c r="BO53" i="11"/>
  <c r="CB59" i="11"/>
  <c r="BH59" i="11"/>
  <c r="AK59" i="11"/>
  <c r="CA59" i="11"/>
  <c r="BE59" i="11"/>
  <c r="AJ59" i="11"/>
  <c r="BX59" i="11"/>
  <c r="BA59" i="11"/>
  <c r="AG59" i="11"/>
  <c r="BQ59" i="11"/>
  <c r="AT59" i="11"/>
  <c r="BP59" i="11"/>
  <c r="AS59" i="11"/>
  <c r="AY59" i="11"/>
  <c r="CE59" i="11"/>
  <c r="AJ62" i="11"/>
  <c r="BI62" i="11"/>
  <c r="AF64" i="11"/>
  <c r="BH64" i="11"/>
  <c r="CK64" i="11"/>
  <c r="AU65" i="11"/>
  <c r="BY65" i="11"/>
  <c r="AW40" i="11"/>
  <c r="AJ44" i="11"/>
  <c r="CC44" i="11"/>
  <c r="AG47" i="11"/>
  <c r="BG47" i="11"/>
  <c r="CI47" i="11"/>
  <c r="AT53" i="11"/>
  <c r="CA57" i="11"/>
  <c r="BC57" i="11"/>
  <c r="AF57" i="11"/>
  <c r="BZ57" i="11"/>
  <c r="BA57" i="11"/>
  <c r="AE57" i="11"/>
  <c r="BW57" i="11"/>
  <c r="AX57" i="11"/>
  <c r="AB57" i="11"/>
  <c r="BL57" i="11"/>
  <c r="AI57" i="11"/>
  <c r="BJ57" i="11"/>
  <c r="AH57" i="11"/>
  <c r="BH57" i="11"/>
  <c r="V59" i="11"/>
  <c r="W59" i="11" s="1"/>
  <c r="X59" i="11" s="1"/>
  <c r="Y59" i="11" s="1"/>
  <c r="Z59" i="11" s="1"/>
  <c r="AA59" i="11" s="1"/>
  <c r="AZ59" i="11"/>
  <c r="CF59" i="11"/>
  <c r="AM62" i="11"/>
  <c r="BY63" i="11"/>
  <c r="BV63" i="11"/>
  <c r="BU63" i="11"/>
  <c r="BF63" i="11"/>
  <c r="AG64" i="11"/>
  <c r="BK64" i="11"/>
  <c r="AX65" i="11"/>
  <c r="BD49" i="11"/>
  <c r="BH49" i="11"/>
  <c r="BA49" i="11"/>
  <c r="CA49" i="11"/>
  <c r="BY49" i="11"/>
  <c r="CI49" i="11"/>
  <c r="CH62" i="11"/>
  <c r="CJ62" i="11"/>
  <c r="BP62" i="11"/>
  <c r="AX62" i="11"/>
  <c r="AF62" i="11"/>
  <c r="CI62" i="11"/>
  <c r="BO62" i="11"/>
  <c r="AW62" i="11"/>
  <c r="AE62" i="11"/>
  <c r="CD62" i="11"/>
  <c r="BL62" i="11"/>
  <c r="AT62" i="11"/>
  <c r="AB62" i="11"/>
  <c r="CL62" i="11"/>
  <c r="BM62" i="11"/>
  <c r="AQ62" i="11"/>
  <c r="CK62" i="11"/>
  <c r="BK62" i="11"/>
  <c r="AP62" i="11"/>
  <c r="BC62" i="11"/>
  <c r="BZ62" i="11"/>
  <c r="V49" i="11"/>
  <c r="W49" i="11" s="1"/>
  <c r="X49" i="11" s="1"/>
  <c r="Y49" i="11" s="1"/>
  <c r="Z49" i="11" s="1"/>
  <c r="AA49" i="11" s="1"/>
  <c r="AC62" i="11"/>
  <c r="BD62" i="11"/>
  <c r="CA62" i="11"/>
  <c r="V25" i="11"/>
  <c r="W25" i="11" s="1"/>
  <c r="X25" i="11" s="1"/>
  <c r="Y25" i="11" s="1"/>
  <c r="Z25" i="11" s="1"/>
  <c r="AA25" i="11" s="1"/>
  <c r="AK25" i="11" s="1"/>
  <c r="AV47" i="11"/>
  <c r="AD62" i="11"/>
  <c r="BE62" i="11"/>
  <c r="CB62" i="11"/>
  <c r="CJ64" i="11"/>
  <c r="CC64" i="11"/>
  <c r="BJ64" i="11"/>
  <c r="AQ64" i="11"/>
  <c r="CB64" i="11"/>
  <c r="BI64" i="11"/>
  <c r="AP64" i="11"/>
  <c r="BY64" i="11"/>
  <c r="BF64" i="11"/>
  <c r="AJ64" i="11"/>
  <c r="BX64" i="11"/>
  <c r="AY64" i="11"/>
  <c r="AC64" i="11"/>
  <c r="BW64" i="11"/>
  <c r="AX64" i="11"/>
  <c r="AB64" i="11"/>
  <c r="AZ64" i="11"/>
  <c r="CD64" i="11"/>
  <c r="V47" i="11"/>
  <c r="W47" i="11" s="1"/>
  <c r="X47" i="11" s="1"/>
  <c r="Y47" i="11" s="1"/>
  <c r="Z47" i="11" s="1"/>
  <c r="AA47" i="11" s="1"/>
  <c r="BC40" i="11"/>
  <c r="AM44" i="11"/>
  <c r="CG44" i="11"/>
  <c r="AH47" i="11"/>
  <c r="BI47" i="11"/>
  <c r="CJ47" i="11"/>
  <c r="BB49" i="11"/>
  <c r="CG53" i="11"/>
  <c r="BW53" i="11"/>
  <c r="BE53" i="11"/>
  <c r="AM53" i="11"/>
  <c r="CK53" i="11"/>
  <c r="BS53" i="11"/>
  <c r="AY53" i="11"/>
  <c r="AG53" i="11"/>
  <c r="BU53" i="11"/>
  <c r="AX53" i="11"/>
  <c r="AD53" i="11"/>
  <c r="BT53" i="11"/>
  <c r="AW53" i="11"/>
  <c r="AC53" i="11"/>
  <c r="AU53" i="11"/>
  <c r="BV53" i="11"/>
  <c r="AN62" i="11"/>
  <c r="BN62" i="11"/>
  <c r="AH64" i="11"/>
  <c r="BL64" i="11"/>
  <c r="BE40" i="11"/>
  <c r="AQ44" i="11"/>
  <c r="CH44" i="11"/>
  <c r="AJ47" i="11"/>
  <c r="BL47" i="11"/>
  <c r="CK47" i="11"/>
  <c r="BC49" i="11"/>
  <c r="V53" i="11"/>
  <c r="W53" i="11" s="1"/>
  <c r="X53" i="11" s="1"/>
  <c r="Y53" i="11" s="1"/>
  <c r="Z53" i="11" s="1"/>
  <c r="AA53" i="11" s="1"/>
  <c r="AV53" i="11"/>
  <c r="BX53" i="11"/>
  <c r="AO62" i="11"/>
  <c r="BS62" i="11"/>
  <c r="AI64" i="11"/>
  <c r="BM64" i="11"/>
  <c r="BW65" i="11"/>
  <c r="BC65" i="11"/>
  <c r="AI65" i="11"/>
  <c r="BV65" i="11"/>
  <c r="BB65" i="11"/>
  <c r="AH65" i="11"/>
  <c r="BS65" i="11"/>
  <c r="AY65" i="11"/>
  <c r="AB65" i="11"/>
  <c r="CH65" i="11"/>
  <c r="BH65" i="11"/>
  <c r="AJ65" i="11"/>
  <c r="CG65" i="11"/>
  <c r="BF65" i="11"/>
  <c r="AE65" i="11"/>
  <c r="BA65" i="11"/>
  <c r="CF65" i="11"/>
  <c r="CB40" i="11"/>
  <c r="AS44" i="11"/>
  <c r="CJ44" i="11"/>
  <c r="AL47" i="11"/>
  <c r="BM47" i="11"/>
  <c r="CL47" i="11"/>
  <c r="BG49" i="11"/>
  <c r="BB53" i="11"/>
  <c r="BY53" i="11"/>
  <c r="BW56" i="11"/>
  <c r="AQ56" i="11"/>
  <c r="BU56" i="11"/>
  <c r="AP56" i="11"/>
  <c r="BO56" i="11"/>
  <c r="AM56" i="11"/>
  <c r="BT56" i="11"/>
  <c r="AI56" i="11"/>
  <c r="BQ56" i="11"/>
  <c r="AH56" i="11"/>
  <c r="BJ56" i="11"/>
  <c r="AD59" i="11"/>
  <c r="BI59" i="11"/>
  <c r="CI59" i="11"/>
  <c r="AR62" i="11"/>
  <c r="BT62" i="11"/>
  <c r="AL64" i="11"/>
  <c r="BN64" i="11"/>
  <c r="V65" i="11"/>
  <c r="W65" i="11" s="1"/>
  <c r="X65" i="11" s="1"/>
  <c r="Y65" i="11" s="1"/>
  <c r="Z65" i="11" s="1"/>
  <c r="AA65" i="11" s="1"/>
  <c r="BD65" i="11"/>
  <c r="CI65" i="11"/>
  <c r="CE40" i="11"/>
  <c r="AT44" i="11"/>
  <c r="AN47" i="11"/>
  <c r="BN47" i="11"/>
  <c r="BN49" i="11"/>
  <c r="AB53" i="11"/>
  <c r="BC53" i="11"/>
  <c r="BZ53" i="11"/>
  <c r="V56" i="11"/>
  <c r="W56" i="11" s="1"/>
  <c r="X56" i="11" s="1"/>
  <c r="Y56" i="11" s="1"/>
  <c r="Z56" i="11" s="1"/>
  <c r="AA56" i="11" s="1"/>
  <c r="BM56" i="11"/>
  <c r="AE59" i="11"/>
  <c r="BK59" i="11"/>
  <c r="CK59" i="11"/>
  <c r="AS62" i="11"/>
  <c r="BU62" i="11"/>
  <c r="AO64" i="11"/>
  <c r="BO64" i="11"/>
  <c r="BE65" i="11"/>
  <c r="CJ65" i="11"/>
  <c r="BR54" i="11"/>
  <c r="AW54" i="11"/>
  <c r="V54" i="11"/>
  <c r="W54" i="11" s="1"/>
  <c r="X54" i="11" s="1"/>
  <c r="Y54" i="11" s="1"/>
  <c r="Z54" i="11" s="1"/>
  <c r="AA54" i="11" s="1"/>
  <c r="CL54" i="11"/>
  <c r="CI54" i="11"/>
  <c r="BN54" i="11"/>
  <c r="AO54" i="11"/>
  <c r="AY54" i="11"/>
  <c r="BV54" i="11"/>
  <c r="CG58" i="11"/>
  <c r="BH58" i="11"/>
  <c r="AL58" i="11"/>
  <c r="CF58" i="11"/>
  <c r="BG58" i="11"/>
  <c r="AK58" i="11"/>
  <c r="BZ58" i="11"/>
  <c r="BD58" i="11"/>
  <c r="AC58" i="11"/>
  <c r="BC58" i="11"/>
  <c r="CH58" i="11"/>
  <c r="CE42" i="11"/>
  <c r="AU42" i="11"/>
  <c r="BY42" i="11"/>
  <c r="AL42" i="11"/>
  <c r="BN42" i="11"/>
  <c r="AZ54" i="11"/>
  <c r="BX54" i="11"/>
  <c r="V58" i="11"/>
  <c r="W58" i="11" s="1"/>
  <c r="X58" i="11" s="1"/>
  <c r="Y58" i="11" s="1"/>
  <c r="Z58" i="11" s="1"/>
  <c r="AA58" i="11" s="1"/>
  <c r="BE58" i="11"/>
  <c r="CJ58" i="11"/>
  <c r="BQ46" i="11"/>
  <c r="AQ48" i="11"/>
  <c r="BJ48" i="11"/>
  <c r="CC48" i="11"/>
  <c r="AW51" i="11"/>
  <c r="AT61" i="11"/>
  <c r="BR61" i="11"/>
  <c r="BH41" i="11"/>
  <c r="AY61" i="11"/>
  <c r="BJ16" i="11"/>
  <c r="AN16" i="11"/>
  <c r="CG16" i="11"/>
  <c r="BG16" i="11"/>
  <c r="BH16" i="11"/>
  <c r="CD16" i="11"/>
  <c r="AL16" i="11"/>
  <c r="AW16" i="11"/>
  <c r="BX16" i="11"/>
  <c r="AV16" i="11"/>
  <c r="AR16" i="11"/>
  <c r="BV16" i="11"/>
  <c r="AQ16" i="11"/>
  <c r="BU16" i="11"/>
  <c r="AK16" i="11"/>
  <c r="AJ16" i="11"/>
  <c r="BR16" i="11"/>
  <c r="AH16" i="11"/>
  <c r="AG16" i="11"/>
  <c r="AI16" i="11" s="1"/>
  <c r="F16" i="11" s="1"/>
  <c r="BO16" i="11"/>
  <c r="AE16" i="11"/>
  <c r="AD16" i="11"/>
  <c r="BE16" i="11"/>
  <c r="BD16" i="11"/>
  <c r="BC16" i="11"/>
  <c r="AY16" i="11"/>
  <c r="CA16" i="11"/>
  <c r="CB36" i="11"/>
  <c r="BD36" i="11"/>
  <c r="AE36" i="11"/>
  <c r="BA36" i="11"/>
  <c r="BB36" i="11" s="1"/>
  <c r="I36" i="11" s="1"/>
  <c r="AB36" i="11"/>
  <c r="AU36" i="11"/>
  <c r="CH36" i="11"/>
  <c r="CG36" i="11"/>
  <c r="AX36" i="11"/>
  <c r="BX36" i="11"/>
  <c r="AT36" i="11"/>
  <c r="BS36" i="11"/>
  <c r="AP36" i="11"/>
  <c r="BR36" i="11"/>
  <c r="AO36" i="11"/>
  <c r="BH36" i="11"/>
  <c r="BC36" i="11"/>
  <c r="BE36" i="11"/>
  <c r="AV36" i="11"/>
  <c r="AS36" i="11"/>
  <c r="BN36" i="11"/>
  <c r="BL36" i="11"/>
  <c r="CJ36" i="11"/>
  <c r="BK36" i="11"/>
  <c r="BI36" i="11"/>
  <c r="AR36" i="11"/>
  <c r="AL36" i="11"/>
  <c r="AK36" i="11"/>
  <c r="AH36" i="11"/>
  <c r="CK36" i="11"/>
  <c r="AD36" i="11"/>
  <c r="AC36" i="11"/>
  <c r="CI36" i="11"/>
  <c r="CA36" i="11"/>
  <c r="BV36" i="11"/>
  <c r="BU36" i="11"/>
  <c r="BD34" i="11"/>
  <c r="AK34" i="11"/>
  <c r="BV34" i="11"/>
  <c r="BC34" i="11"/>
  <c r="AJ34" i="11"/>
  <c r="CI34" i="11"/>
  <c r="BJ34" i="11"/>
  <c r="BY34" i="11"/>
  <c r="BA34" i="11"/>
  <c r="BB34" i="11" s="1"/>
  <c r="I34" i="11" s="1"/>
  <c r="AB34" i="11"/>
  <c r="CB34" i="11"/>
  <c r="AV34" i="11"/>
  <c r="AR34" i="11"/>
  <c r="AO34" i="11"/>
  <c r="BP34" i="11"/>
  <c r="AL34" i="11"/>
  <c r="BU34" i="11"/>
  <c r="AD34" i="11"/>
  <c r="BR34" i="11"/>
  <c r="BS34" i="11"/>
  <c r="AC34" i="11"/>
  <c r="BO34" i="11"/>
  <c r="BL34" i="11"/>
  <c r="CE34" i="11"/>
  <c r="BX34" i="11"/>
  <c r="BI34" i="11"/>
  <c r="BH34" i="11"/>
  <c r="BE34" i="11"/>
  <c r="AY34" i="11"/>
  <c r="AT34" i="11"/>
  <c r="AS34" i="11"/>
  <c r="AQ34" i="11"/>
  <c r="AP34" i="11"/>
  <c r="CK34" i="11"/>
  <c r="CJ34" i="11"/>
  <c r="CH34" i="11"/>
  <c r="CG34" i="11"/>
  <c r="BD32" i="11"/>
  <c r="AK32" i="11"/>
  <c r="BV32" i="11"/>
  <c r="BC32" i="11"/>
  <c r="AJ32" i="11"/>
  <c r="BX32" i="11"/>
  <c r="BS32" i="11"/>
  <c r="AW32" i="11"/>
  <c r="BP32" i="11"/>
  <c r="AQ32" i="11"/>
  <c r="CJ32" i="11"/>
  <c r="BH32" i="11"/>
  <c r="AD32" i="11"/>
  <c r="CG32" i="11"/>
  <c r="CD32" i="11"/>
  <c r="AX32" i="11"/>
  <c r="BU32" i="11"/>
  <c r="BR32" i="11"/>
  <c r="AL32" i="11"/>
  <c r="AH32" i="11"/>
  <c r="BO32" i="11"/>
  <c r="AG32" i="11"/>
  <c r="BJ32" i="11"/>
  <c r="BE32" i="11"/>
  <c r="CH32" i="11"/>
  <c r="BA32" i="11"/>
  <c r="BB32" i="11" s="1"/>
  <c r="I32" i="11" s="1"/>
  <c r="AY32" i="11"/>
  <c r="AT32" i="11"/>
  <c r="AR32" i="11"/>
  <c r="AP32" i="11"/>
  <c r="AO32" i="11"/>
  <c r="CK32" i="11"/>
  <c r="AB32" i="11"/>
  <c r="CI32" i="11"/>
  <c r="BY36" i="11"/>
  <c r="BN32" i="11"/>
  <c r="CE32" i="11"/>
  <c r="CI16" i="11"/>
  <c r="AV18" i="11"/>
  <c r="CK18" i="11"/>
  <c r="BO18" i="11"/>
  <c r="AS18" i="11"/>
  <c r="CI18" i="11"/>
  <c r="BP18" i="11"/>
  <c r="AT18" i="11"/>
  <c r="AO18" i="11"/>
  <c r="CJ18" i="11"/>
  <c r="BN18" i="11"/>
  <c r="AR18" i="11"/>
  <c r="BH18" i="11"/>
  <c r="AD18" i="11"/>
  <c r="AC18" i="11"/>
  <c r="BD18" i="11"/>
  <c r="AB18" i="11"/>
  <c r="CH18" i="11"/>
  <c r="BC18" i="11"/>
  <c r="CG18" i="11"/>
  <c r="BA18" i="11"/>
  <c r="BB18" i="11" s="1"/>
  <c r="I18" i="11" s="1"/>
  <c r="CE18" i="11"/>
  <c r="AY18" i="11"/>
  <c r="CD18" i="11"/>
  <c r="AX18" i="11"/>
  <c r="AW18" i="11"/>
  <c r="BY18" i="11"/>
  <c r="AN18" i="11"/>
  <c r="BV18" i="11"/>
  <c r="AL18" i="11"/>
  <c r="CE26" i="11"/>
  <c r="AY26" i="11"/>
  <c r="CB26" i="11"/>
  <c r="AU26" i="11"/>
  <c r="AT26" i="11"/>
  <c r="AS26" i="11"/>
  <c r="AR26" i="11"/>
  <c r="CI26" i="11"/>
  <c r="AQ26" i="11"/>
  <c r="CH26" i="11"/>
  <c r="AN26" i="11"/>
  <c r="BY26" i="11"/>
  <c r="BX26" i="11"/>
  <c r="AJ26" i="11"/>
  <c r="BR26" i="11"/>
  <c r="BP26" i="11"/>
  <c r="BO26" i="11"/>
  <c r="AD26" i="11"/>
  <c r="BN26" i="11"/>
  <c r="AB26" i="11"/>
  <c r="CD29" i="11"/>
  <c r="BN29" i="11"/>
  <c r="CK29" i="11"/>
  <c r="BR29" i="11"/>
  <c r="AW29" i="11"/>
  <c r="AE29" i="11"/>
  <c r="CH29" i="11"/>
  <c r="BL29" i="11"/>
  <c r="AT29" i="11"/>
  <c r="AB29" i="11"/>
  <c r="CE29" i="11"/>
  <c r="BK29" i="11"/>
  <c r="AS29" i="11"/>
  <c r="CA29" i="11"/>
  <c r="BE29" i="11"/>
  <c r="AH29" i="11"/>
  <c r="BX29" i="11"/>
  <c r="AD29" i="11"/>
  <c r="BU29" i="11"/>
  <c r="AV29" i="11"/>
  <c r="BS29" i="11"/>
  <c r="AO29" i="11"/>
  <c r="BJ29" i="11"/>
  <c r="AL29" i="11"/>
  <c r="BG29" i="11"/>
  <c r="BO29" i="11"/>
  <c r="AG29" i="11"/>
  <c r="AC29" i="11"/>
  <c r="BI29" i="11"/>
  <c r="BH29" i="11"/>
  <c r="AX29" i="11"/>
  <c r="AU29" i="11"/>
  <c r="AR29" i="11"/>
  <c r="AQ29" i="11"/>
  <c r="CJ29" i="11"/>
  <c r="AP29" i="11"/>
  <c r="CI29" i="11"/>
  <c r="AN29" i="11"/>
  <c r="CB29" i="11"/>
  <c r="BY29" i="11"/>
  <c r="BV29" i="11"/>
  <c r="CA39" i="11"/>
  <c r="BK39" i="11"/>
  <c r="AU39" i="11"/>
  <c r="AE39" i="11"/>
  <c r="BY39" i="11"/>
  <c r="BI39" i="11"/>
  <c r="AS39" i="11"/>
  <c r="CH39" i="11"/>
  <c r="BP39" i="11"/>
  <c r="AX39" i="11"/>
  <c r="AF39" i="11"/>
  <c r="CG39" i="11"/>
  <c r="BO39" i="11"/>
  <c r="AW39" i="11"/>
  <c r="AD39" i="11"/>
  <c r="CE39" i="11"/>
  <c r="BM39" i="11"/>
  <c r="AT39" i="11"/>
  <c r="AB39" i="11"/>
  <c r="BZ39" i="11"/>
  <c r="BD39" i="11"/>
  <c r="AI39" i="11"/>
  <c r="BV39" i="11"/>
  <c r="BA39" i="11"/>
  <c r="AC39" i="11"/>
  <c r="BU39" i="11"/>
  <c r="AZ39" i="11"/>
  <c r="CD39" i="11"/>
  <c r="BC39" i="11"/>
  <c r="BX39" i="11"/>
  <c r="AV39" i="11"/>
  <c r="V39" i="11"/>
  <c r="W39" i="11" s="1"/>
  <c r="X39" i="11" s="1"/>
  <c r="Y39" i="11" s="1"/>
  <c r="Z39" i="11" s="1"/>
  <c r="AA39" i="11" s="1"/>
  <c r="BS39" i="11"/>
  <c r="AP39" i="11"/>
  <c r="CB39" i="11"/>
  <c r="AO39" i="11"/>
  <c r="BW39" i="11"/>
  <c r="AN39" i="11"/>
  <c r="BR39" i="11"/>
  <c r="AL39" i="11"/>
  <c r="BQ39" i="11"/>
  <c r="AK39" i="11"/>
  <c r="BL39" i="11"/>
  <c r="AH39" i="11"/>
  <c r="BJ39" i="11"/>
  <c r="AG39" i="11"/>
  <c r="CL39" i="11"/>
  <c r="AM39" i="11"/>
  <c r="CJ39" i="11"/>
  <c r="CK39" i="11"/>
  <c r="AJ39" i="11"/>
  <c r="CI39" i="11"/>
  <c r="CF39" i="11"/>
  <c r="CC39" i="11"/>
  <c r="BT39" i="11"/>
  <c r="BN39" i="11"/>
  <c r="BH39" i="11"/>
  <c r="BG39" i="11"/>
  <c r="BF39" i="11"/>
  <c r="BE39" i="11"/>
  <c r="BB39" i="11"/>
  <c r="AY39" i="11"/>
  <c r="BI26" i="11"/>
  <c r="AY29" i="11"/>
  <c r="AQ39" i="11"/>
  <c r="AG18" i="11"/>
  <c r="BJ26" i="11"/>
  <c r="BC29" i="11"/>
  <c r="AR39" i="11"/>
  <c r="AH18" i="11"/>
  <c r="BC25" i="11"/>
  <c r="BK26" i="11"/>
  <c r="BD29" i="11"/>
  <c r="CE37" i="11"/>
  <c r="BA37" i="11"/>
  <c r="BB37" i="11" s="1"/>
  <c r="I37" i="11" s="1"/>
  <c r="CA37" i="11"/>
  <c r="AV37" i="11"/>
  <c r="AQ37" i="11"/>
  <c r="BG37" i="11"/>
  <c r="BD37" i="11"/>
  <c r="AU37" i="11"/>
  <c r="AN37" i="11"/>
  <c r="AK37" i="11"/>
  <c r="AJ37" i="11"/>
  <c r="AG37" i="11"/>
  <c r="AD37" i="11"/>
  <c r="CI37" i="11"/>
  <c r="CH37" i="11"/>
  <c r="BS37" i="11"/>
  <c r="BP37" i="11"/>
  <c r="BO37" i="11"/>
  <c r="BB21" i="11"/>
  <c r="V13" i="11"/>
  <c r="W13" i="11" s="1"/>
  <c r="X13" i="11" s="1"/>
  <c r="Y13" i="11" s="1"/>
  <c r="Z13" i="11" s="1"/>
  <c r="AA13" i="11" s="1"/>
  <c r="AD13" i="11" s="1"/>
  <c r="AY24" i="11"/>
  <c r="AV24" i="11"/>
  <c r="BO24" i="11"/>
  <c r="BN24" i="11"/>
  <c r="BK24" i="11"/>
  <c r="BJ24" i="11"/>
  <c r="BH24" i="11"/>
  <c r="BG24" i="11"/>
  <c r="AT24" i="11"/>
  <c r="AS24" i="11"/>
  <c r="AR24" i="11"/>
  <c r="AQ24" i="11"/>
  <c r="CH24" i="11"/>
  <c r="AO24" i="11"/>
  <c r="BY21" i="11"/>
  <c r="BI21" i="11"/>
  <c r="AS21" i="11"/>
  <c r="AC21" i="11"/>
  <c r="BX21" i="11"/>
  <c r="BH21" i="11"/>
  <c r="AR21" i="11"/>
  <c r="AB21" i="11"/>
  <c r="CK21" i="11"/>
  <c r="BS21" i="11"/>
  <c r="BA21" i="11"/>
  <c r="AI21" i="11"/>
  <c r="CF21" i="11"/>
  <c r="BM21" i="11"/>
  <c r="AT21" i="11"/>
  <c r="CC21" i="11"/>
  <c r="BJ21" i="11"/>
  <c r="AO21" i="11"/>
  <c r="V21" i="11"/>
  <c r="W21" i="11" s="1"/>
  <c r="X21" i="11" s="1"/>
  <c r="Y21" i="11" s="1"/>
  <c r="Z21" i="11" s="1"/>
  <c r="AA21" i="11" s="1"/>
  <c r="CA21" i="11"/>
  <c r="BD21" i="11"/>
  <c r="AH21" i="11"/>
  <c r="BV21" i="11"/>
  <c r="AZ21" i="11"/>
  <c r="AE21" i="11"/>
  <c r="BR21" i="11"/>
  <c r="AW21" i="11"/>
  <c r="BP21" i="11"/>
  <c r="AN21" i="11"/>
  <c r="BN21" i="11"/>
  <c r="AL21" i="11"/>
  <c r="CJ21" i="11"/>
  <c r="BK21" i="11"/>
  <c r="AJ21" i="11"/>
  <c r="BO21" i="11"/>
  <c r="AM21" i="11"/>
  <c r="CL21" i="11"/>
  <c r="BL21" i="11"/>
  <c r="AK21" i="11"/>
  <c r="CI21" i="11"/>
  <c r="AY21" i="11"/>
  <c r="CH21" i="11"/>
  <c r="AX21" i="11"/>
  <c r="CG21" i="11"/>
  <c r="AV21" i="11"/>
  <c r="CE21" i="11"/>
  <c r="AU21" i="11"/>
  <c r="CD21" i="11"/>
  <c r="AQ21" i="11"/>
  <c r="CB21" i="11"/>
  <c r="AP21" i="11"/>
  <c r="BZ21" i="11"/>
  <c r="AG21" i="11"/>
  <c r="BW21" i="11"/>
  <c r="AF21" i="11"/>
  <c r="BU21" i="11"/>
  <c r="AD21" i="11"/>
  <c r="BT21" i="11"/>
  <c r="BQ21" i="11"/>
  <c r="BJ37" i="11"/>
  <c r="BR18" i="11"/>
  <c r="BE21" i="11"/>
  <c r="AB24" i="11"/>
  <c r="BL37" i="11"/>
  <c r="BS18" i="11"/>
  <c r="BF21" i="11"/>
  <c r="AE24" i="11"/>
  <c r="CL50" i="11"/>
  <c r="BV50" i="11"/>
  <c r="BF50" i="11"/>
  <c r="AP50" i="11"/>
  <c r="CK50" i="11"/>
  <c r="BU50" i="11"/>
  <c r="BE50" i="11"/>
  <c r="AO50" i="11"/>
  <c r="CI50" i="11"/>
  <c r="BS50" i="11"/>
  <c r="BC50" i="11"/>
  <c r="AM50" i="11"/>
  <c r="CA50" i="11"/>
  <c r="BH50" i="11"/>
  <c r="AL50" i="11"/>
  <c r="BY50" i="11"/>
  <c r="BD50" i="11"/>
  <c r="AJ50" i="11"/>
  <c r="BP50" i="11"/>
  <c r="AU50" i="11"/>
  <c r="BO50" i="11"/>
  <c r="AT50" i="11"/>
  <c r="V50" i="11"/>
  <c r="W50" i="11" s="1"/>
  <c r="X50" i="11" s="1"/>
  <c r="Y50" i="11" s="1"/>
  <c r="Z50" i="11" s="1"/>
  <c r="AA50" i="11" s="1"/>
  <c r="CH50" i="11"/>
  <c r="BM50" i="11"/>
  <c r="AR50" i="11"/>
  <c r="BW50" i="11"/>
  <c r="AV50" i="11"/>
  <c r="BQ50" i="11"/>
  <c r="AN50" i="11"/>
  <c r="BN50" i="11"/>
  <c r="AK50" i="11"/>
  <c r="CB50" i="11"/>
  <c r="AS50" i="11"/>
  <c r="BT50" i="11"/>
  <c r="AH50" i="11"/>
  <c r="BK50" i="11"/>
  <c r="AE50" i="11"/>
  <c r="CE50" i="11"/>
  <c r="AQ50" i="11"/>
  <c r="CD50" i="11"/>
  <c r="AI50" i="11"/>
  <c r="BZ50" i="11"/>
  <c r="AF50" i="11"/>
  <c r="BX50" i="11"/>
  <c r="AD50" i="11"/>
  <c r="BL50" i="11"/>
  <c r="AB50" i="11"/>
  <c r="BJ50" i="11"/>
  <c r="CC50" i="11"/>
  <c r="BR50" i="11"/>
  <c r="BI50" i="11"/>
  <c r="BG50" i="11"/>
  <c r="BB50" i="11"/>
  <c r="V7" i="11"/>
  <c r="W7" i="11" s="1"/>
  <c r="X7" i="11" s="1"/>
  <c r="Y7" i="11" s="1"/>
  <c r="Z7" i="11" s="1"/>
  <c r="AA7" i="11" s="1"/>
  <c r="AR7" i="11" s="1"/>
  <c r="V15" i="11"/>
  <c r="W15" i="11" s="1"/>
  <c r="X15" i="11" s="1"/>
  <c r="Y15" i="11" s="1"/>
  <c r="Z15" i="11" s="1"/>
  <c r="AA15" i="11" s="1"/>
  <c r="CI15" i="11" s="1"/>
  <c r="V19" i="11"/>
  <c r="W19" i="11" s="1"/>
  <c r="X19" i="11" s="1"/>
  <c r="Y19" i="11" s="1"/>
  <c r="Z19" i="11" s="1"/>
  <c r="AA19" i="11" s="1"/>
  <c r="AD19" i="11" s="1"/>
  <c r="CG29" i="11"/>
  <c r="AC50" i="11"/>
  <c r="V12" i="11"/>
  <c r="W12" i="11" s="1"/>
  <c r="X12" i="11" s="1"/>
  <c r="Y12" i="11" s="1"/>
  <c r="Z12" i="11" s="1"/>
  <c r="AA12" i="11" s="1"/>
  <c r="AG12" i="11" s="1"/>
  <c r="V20" i="11"/>
  <c r="W20" i="11" s="1"/>
  <c r="X20" i="11" s="1"/>
  <c r="Y20" i="11" s="1"/>
  <c r="Z20" i="11" s="1"/>
  <c r="AA20" i="11" s="1"/>
  <c r="BV20" i="11" s="1"/>
  <c r="V28" i="11"/>
  <c r="W28" i="11" s="1"/>
  <c r="X28" i="11" s="1"/>
  <c r="Y28" i="11" s="1"/>
  <c r="Z28" i="11" s="1"/>
  <c r="AA28" i="11" s="1"/>
  <c r="AR28" i="11" s="1"/>
  <c r="BE30" i="11"/>
  <c r="CB41" i="11"/>
  <c r="AG50" i="11"/>
  <c r="BK30" i="11"/>
  <c r="CK33" i="11"/>
  <c r="BU33" i="11"/>
  <c r="BE33" i="11"/>
  <c r="AO33" i="11"/>
  <c r="CJ33" i="11"/>
  <c r="BT33" i="11"/>
  <c r="BD33" i="11"/>
  <c r="AN33" i="11"/>
  <c r="CH33" i="11"/>
  <c r="BR33" i="11"/>
  <c r="BB33" i="11"/>
  <c r="AL33" i="11"/>
  <c r="V33" i="11"/>
  <c r="W33" i="11" s="1"/>
  <c r="X33" i="11" s="1"/>
  <c r="Y33" i="11" s="1"/>
  <c r="Z33" i="11" s="1"/>
  <c r="AA33" i="11" s="1"/>
  <c r="CI33" i="11"/>
  <c r="BO33" i="11"/>
  <c r="AV33" i="11"/>
  <c r="AC33" i="11"/>
  <c r="CE33" i="11"/>
  <c r="BL33" i="11"/>
  <c r="AS33" i="11"/>
  <c r="CD33" i="11"/>
  <c r="BK33" i="11"/>
  <c r="AR33" i="11"/>
  <c r="BZ33" i="11"/>
  <c r="BA33" i="11"/>
  <c r="AE33" i="11"/>
  <c r="BW33" i="11"/>
  <c r="AX33" i="11"/>
  <c r="BQ33" i="11"/>
  <c r="AT33" i="11"/>
  <c r="CA33" i="11"/>
  <c r="AW33" i="11"/>
  <c r="BV33" i="11"/>
  <c r="AP33" i="11"/>
  <c r="BN33" i="11"/>
  <c r="AJ33" i="11"/>
  <c r="BM33" i="11"/>
  <c r="AI33" i="11"/>
  <c r="CG33" i="11"/>
  <c r="AU33" i="11"/>
  <c r="CC33" i="11"/>
  <c r="AM33" i="11"/>
  <c r="CF33" i="11"/>
  <c r="AQ33" i="11"/>
  <c r="CB33" i="11"/>
  <c r="AK33" i="11"/>
  <c r="BY33" i="11"/>
  <c r="AH33" i="11"/>
  <c r="CL33" i="11"/>
  <c r="CD41" i="11"/>
  <c r="AW50" i="11"/>
  <c r="V9" i="11"/>
  <c r="W9" i="11" s="1"/>
  <c r="X9" i="11" s="1"/>
  <c r="Y9" i="11" s="1"/>
  <c r="Z9" i="11" s="1"/>
  <c r="AA9" i="11" s="1"/>
  <c r="BK9" i="11" s="1"/>
  <c r="V11" i="11"/>
  <c r="W11" i="11" s="1"/>
  <c r="X11" i="11" s="1"/>
  <c r="Y11" i="11" s="1"/>
  <c r="Z11" i="11" s="1"/>
  <c r="AA11" i="11" s="1"/>
  <c r="AW11" i="11" s="1"/>
  <c r="BL30" i="11"/>
  <c r="AB33" i="11"/>
  <c r="CE41" i="11"/>
  <c r="AX50" i="11"/>
  <c r="AY50" i="11"/>
  <c r="BY10" i="11"/>
  <c r="BG10" i="11"/>
  <c r="AX10" i="11"/>
  <c r="AB10" i="11"/>
  <c r="V23" i="11"/>
  <c r="W23" i="11" s="1"/>
  <c r="X23" i="11" s="1"/>
  <c r="Y23" i="11" s="1"/>
  <c r="Z23" i="11" s="1"/>
  <c r="AA23" i="11" s="1"/>
  <c r="CB23" i="11" s="1"/>
  <c r="BV30" i="11"/>
  <c r="CG41" i="11"/>
  <c r="AZ50" i="11"/>
  <c r="V14" i="11"/>
  <c r="W14" i="11" s="1"/>
  <c r="X14" i="11" s="1"/>
  <c r="Y14" i="11" s="1"/>
  <c r="Z14" i="11" s="1"/>
  <c r="AA14" i="11" s="1"/>
  <c r="CD14" i="11" s="1"/>
  <c r="AG33" i="11"/>
  <c r="BA50" i="11"/>
  <c r="BZ30" i="11"/>
  <c r="BJ30" i="11"/>
  <c r="AT30" i="11"/>
  <c r="AD30" i="11"/>
  <c r="BY30" i="11"/>
  <c r="BI30" i="11"/>
  <c r="AS30" i="11"/>
  <c r="AC30" i="11"/>
  <c r="BW30" i="11"/>
  <c r="BG30" i="11"/>
  <c r="AQ30" i="11"/>
  <c r="BX30" i="11"/>
  <c r="BD30" i="11"/>
  <c r="AK30" i="11"/>
  <c r="BT30" i="11"/>
  <c r="BA30" i="11"/>
  <c r="AH30" i="11"/>
  <c r="CL30" i="11"/>
  <c r="BS30" i="11"/>
  <c r="AZ30" i="11"/>
  <c r="AG30" i="11"/>
  <c r="CE30" i="11"/>
  <c r="BF30" i="11"/>
  <c r="AI30" i="11"/>
  <c r="CB30" i="11"/>
  <c r="BB30" i="11"/>
  <c r="AB30" i="11"/>
  <c r="BU30" i="11"/>
  <c r="AW30" i="11"/>
  <c r="CI30" i="11"/>
  <c r="BH30" i="11"/>
  <c r="CF30" i="11"/>
  <c r="AY30" i="11"/>
  <c r="V30" i="11"/>
  <c r="W30" i="11" s="1"/>
  <c r="X30" i="11" s="1"/>
  <c r="Y30" i="11" s="1"/>
  <c r="Z30" i="11" s="1"/>
  <c r="AA30" i="11" s="1"/>
  <c r="CA30" i="11"/>
  <c r="AU30" i="11"/>
  <c r="BQ30" i="11"/>
  <c r="AL30" i="11"/>
  <c r="BP30" i="11"/>
  <c r="AJ30" i="11"/>
  <c r="BO30" i="11"/>
  <c r="AF30" i="11"/>
  <c r="BN30" i="11"/>
  <c r="AE30" i="11"/>
  <c r="BM30" i="11"/>
  <c r="CD30" i="11"/>
  <c r="CC41" i="11"/>
  <c r="BM41" i="11"/>
  <c r="AW41" i="11"/>
  <c r="AG41" i="11"/>
  <c r="CA41" i="11"/>
  <c r="BK41" i="11"/>
  <c r="AU41" i="11"/>
  <c r="AE41" i="11"/>
  <c r="CL41" i="11"/>
  <c r="BT41" i="11"/>
  <c r="BB41" i="11"/>
  <c r="AJ41" i="11"/>
  <c r="CK41" i="11"/>
  <c r="BS41" i="11"/>
  <c r="BA41" i="11"/>
  <c r="AI41" i="11"/>
  <c r="CI41" i="11"/>
  <c r="BQ41" i="11"/>
  <c r="AY41" i="11"/>
  <c r="AF41" i="11"/>
  <c r="BU41" i="11"/>
  <c r="AV41" i="11"/>
  <c r="BO41" i="11"/>
  <c r="AR41" i="11"/>
  <c r="CJ41" i="11"/>
  <c r="BN41" i="11"/>
  <c r="AQ41" i="11"/>
  <c r="V41" i="11"/>
  <c r="W41" i="11" s="1"/>
  <c r="X41" i="11" s="1"/>
  <c r="Y41" i="11" s="1"/>
  <c r="Z41" i="11" s="1"/>
  <c r="AA41" i="11" s="1"/>
  <c r="BZ41" i="11"/>
  <c r="AZ41" i="11"/>
  <c r="BW41" i="11"/>
  <c r="AS41" i="11"/>
  <c r="BP41" i="11"/>
  <c r="AN41" i="11"/>
  <c r="BV41" i="11"/>
  <c r="AL41" i="11"/>
  <c r="BR41" i="11"/>
  <c r="AK41" i="11"/>
  <c r="BJ41" i="11"/>
  <c r="AD41" i="11"/>
  <c r="BI41" i="11"/>
  <c r="AC41" i="11"/>
  <c r="BG41" i="11"/>
  <c r="BF41" i="11"/>
  <c r="BE41" i="11"/>
  <c r="BC41" i="11"/>
  <c r="BD41" i="11"/>
  <c r="AX41" i="11"/>
  <c r="AT41" i="11"/>
  <c r="CF50" i="11"/>
  <c r="CG30" i="11"/>
  <c r="AZ33" i="11"/>
  <c r="CJ40" i="11"/>
  <c r="BT40" i="11"/>
  <c r="BD40" i="11"/>
  <c r="AN40" i="11"/>
  <c r="CH40" i="11"/>
  <c r="BR40" i="11"/>
  <c r="BB40" i="11"/>
  <c r="AL40" i="11"/>
  <c r="V40" i="11"/>
  <c r="W40" i="11" s="1"/>
  <c r="X40" i="11" s="1"/>
  <c r="Y40" i="11" s="1"/>
  <c r="Z40" i="11" s="1"/>
  <c r="AA40" i="11" s="1"/>
  <c r="CK40" i="11"/>
  <c r="BQ40" i="11"/>
  <c r="AY40" i="11"/>
  <c r="AG40" i="11"/>
  <c r="CI40" i="11"/>
  <c r="BP40" i="11"/>
  <c r="AX40" i="11"/>
  <c r="AF40" i="11"/>
  <c r="CF40" i="11"/>
  <c r="BN40" i="11"/>
  <c r="AV40" i="11"/>
  <c r="AD40" i="11"/>
  <c r="BX40" i="11"/>
  <c r="BA40" i="11"/>
  <c r="AC40" i="11"/>
  <c r="BU40" i="11"/>
  <c r="AU40" i="11"/>
  <c r="BS40" i="11"/>
  <c r="AT40" i="11"/>
  <c r="BL40" i="11"/>
  <c r="AM40" i="11"/>
  <c r="CL40" i="11"/>
  <c r="BI40" i="11"/>
  <c r="AI40" i="11"/>
  <c r="CD40" i="11"/>
  <c r="BF40" i="11"/>
  <c r="AB40" i="11"/>
  <c r="BY40" i="11"/>
  <c r="AP40" i="11"/>
  <c r="BW40" i="11"/>
  <c r="AO40" i="11"/>
  <c r="BO40" i="11"/>
  <c r="AJ40" i="11"/>
  <c r="BM40" i="11"/>
  <c r="AH40" i="11"/>
  <c r="BJ40" i="11"/>
  <c r="BH40" i="11"/>
  <c r="CA40" i="11"/>
  <c r="BV40" i="11"/>
  <c r="BZ40" i="11"/>
  <c r="BK40" i="11"/>
  <c r="BG40" i="11"/>
  <c r="AB41" i="11"/>
  <c r="CG50" i="11"/>
  <c r="AG10" i="11"/>
  <c r="CK10" i="11"/>
  <c r="AM30" i="11"/>
  <c r="CH30" i="11"/>
  <c r="BC33" i="11"/>
  <c r="AE40" i="11"/>
  <c r="AH41" i="11"/>
  <c r="CJ50" i="11"/>
  <c r="BX52" i="11"/>
  <c r="BH52" i="11"/>
  <c r="AR52" i="11"/>
  <c r="AB52" i="11"/>
  <c r="BW52" i="11"/>
  <c r="BG52" i="11"/>
  <c r="AQ52" i="11"/>
  <c r="CK52" i="11"/>
  <c r="BU52" i="11"/>
  <c r="BE52" i="11"/>
  <c r="AO52" i="11"/>
  <c r="BV52" i="11"/>
  <c r="BB52" i="11"/>
  <c r="AI52" i="11"/>
  <c r="BS52" i="11"/>
  <c r="AZ52" i="11"/>
  <c r="AG52" i="11"/>
  <c r="CF52" i="11"/>
  <c r="BK52" i="11"/>
  <c r="AM52" i="11"/>
  <c r="CE52" i="11"/>
  <c r="BJ52" i="11"/>
  <c r="AL52" i="11"/>
  <c r="CC52" i="11"/>
  <c r="BF52" i="11"/>
  <c r="AJ52" i="11"/>
  <c r="CG52" i="11"/>
  <c r="BC52" i="11"/>
  <c r="AC52" i="11"/>
  <c r="CA52" i="11"/>
  <c r="AX52" i="11"/>
  <c r="BZ52" i="11"/>
  <c r="AW52" i="11"/>
  <c r="V52" i="11"/>
  <c r="W52" i="11" s="1"/>
  <c r="X52" i="11" s="1"/>
  <c r="Y52" i="11" s="1"/>
  <c r="Z52" i="11" s="1"/>
  <c r="AA52" i="11" s="1"/>
  <c r="BT52" i="11"/>
  <c r="AP52" i="11"/>
  <c r="BP52" i="11"/>
  <c r="AH52" i="11"/>
  <c r="BM52" i="11"/>
  <c r="AD52" i="11"/>
  <c r="BD52" i="11"/>
  <c r="BA52" i="11"/>
  <c r="CL52" i="11"/>
  <c r="AV52" i="11"/>
  <c r="CJ52" i="11"/>
  <c r="AU52" i="11"/>
  <c r="CH52" i="11"/>
  <c r="AS52" i="11"/>
  <c r="CD52" i="11"/>
  <c r="AN52" i="11"/>
  <c r="BR52" i="11"/>
  <c r="BO52" i="11"/>
  <c r="BQ52" i="11"/>
  <c r="BN52" i="11"/>
  <c r="BL52" i="11"/>
  <c r="V27" i="11"/>
  <c r="W27" i="11" s="1"/>
  <c r="X27" i="11" s="1"/>
  <c r="Y27" i="11" s="1"/>
  <c r="Z27" i="11" s="1"/>
  <c r="AA27" i="11" s="1"/>
  <c r="AX27" i="11" s="1"/>
  <c r="CJ24" i="11"/>
  <c r="BD24" i="11"/>
  <c r="AN24" i="11"/>
  <c r="CI24" i="11"/>
  <c r="BS24" i="11"/>
  <c r="BC24" i="11"/>
  <c r="CE24" i="11"/>
  <c r="AU24" i="11"/>
  <c r="AC24" i="11"/>
  <c r="BX24" i="11"/>
  <c r="BZ24" i="11" s="1"/>
  <c r="O24" i="11" s="1"/>
  <c r="BE24" i="11"/>
  <c r="AJ24" i="11"/>
  <c r="BU24" i="11"/>
  <c r="AG24" i="11"/>
  <c r="CK24" i="11"/>
  <c r="BP24" i="11"/>
  <c r="AW24" i="11"/>
  <c r="AD24" i="11"/>
  <c r="BL24" i="11"/>
  <c r="AP24" i="11"/>
  <c r="BI24" i="11"/>
  <c r="AK24" i="11"/>
  <c r="CB24" i="11"/>
  <c r="AX24" i="11"/>
  <c r="CA24" i="11"/>
  <c r="BV26" i="11"/>
  <c r="AP26" i="11"/>
  <c r="CK26" i="11"/>
  <c r="BU26" i="11"/>
  <c r="BE26" i="11"/>
  <c r="AO26" i="11"/>
  <c r="BC26" i="11"/>
  <c r="AK26" i="11"/>
  <c r="BG26" i="11"/>
  <c r="AL26" i="11"/>
  <c r="BA26" i="11"/>
  <c r="BB26" i="11" s="1"/>
  <c r="I26" i="11" s="1"/>
  <c r="AH26" i="11"/>
  <c r="CJ26" i="11"/>
  <c r="AX26" i="11"/>
  <c r="AE26" i="11"/>
  <c r="CD26" i="11"/>
  <c r="BH26" i="11"/>
  <c r="AG26" i="11"/>
  <c r="CA26" i="11"/>
  <c r="AC26" i="11"/>
  <c r="BS26" i="11"/>
  <c r="AV26" i="11"/>
  <c r="AW26" i="11"/>
  <c r="V17" i="11"/>
  <c r="W17" i="11" s="1"/>
  <c r="X17" i="11" s="1"/>
  <c r="Y17" i="11" s="1"/>
  <c r="Z17" i="11" s="1"/>
  <c r="AA17" i="11" s="1"/>
  <c r="BA17" i="11" s="1"/>
  <c r="BB17" i="11" s="1"/>
  <c r="I17" i="11" s="1"/>
  <c r="CA63" i="11"/>
  <c r="BK63" i="11"/>
  <c r="AU63" i="11"/>
  <c r="AE63" i="11"/>
  <c r="BZ63" i="11"/>
  <c r="BJ63" i="11"/>
  <c r="AT63" i="11"/>
  <c r="AD63" i="11"/>
  <c r="BX63" i="11"/>
  <c r="BH63" i="11"/>
  <c r="AR63" i="11"/>
  <c r="AB63" i="11"/>
  <c r="CG63" i="11"/>
  <c r="BN63" i="11"/>
  <c r="AS63" i="11"/>
  <c r="CE63" i="11"/>
  <c r="BL63" i="11"/>
  <c r="AP63" i="11"/>
  <c r="BR63" i="11"/>
  <c r="AW63" i="11"/>
  <c r="CL63" i="11"/>
  <c r="BQ63" i="11"/>
  <c r="AV63" i="11"/>
  <c r="V63" i="11"/>
  <c r="W63" i="11" s="1"/>
  <c r="X63" i="11" s="1"/>
  <c r="Y63" i="11" s="1"/>
  <c r="Z63" i="11" s="1"/>
  <c r="AA63" i="11" s="1"/>
  <c r="CJ63" i="11"/>
  <c r="BO63" i="11"/>
  <c r="AO63" i="11"/>
  <c r="BT63" i="11"/>
  <c r="AN63" i="11"/>
  <c r="BM63" i="11"/>
  <c r="AK63" i="11"/>
  <c r="BI63" i="11"/>
  <c r="AJ63" i="11"/>
  <c r="CC63" i="11"/>
  <c r="AY63" i="11"/>
  <c r="BW63" i="11"/>
  <c r="AM63" i="11"/>
  <c r="BS63" i="11"/>
  <c r="AH63" i="11"/>
  <c r="BE63" i="11"/>
  <c r="BD63" i="11"/>
  <c r="BB63" i="11"/>
  <c r="CK63" i="11"/>
  <c r="BA63" i="11"/>
  <c r="CH63" i="11"/>
  <c r="AX63" i="11"/>
  <c r="CF63" i="11"/>
  <c r="AQ63" i="11"/>
  <c r="CB63" i="11"/>
  <c r="AO16" i="11"/>
  <c r="BL16" i="11"/>
  <c r="BA24" i="11"/>
  <c r="BB24" i="11" s="1"/>
  <c r="I24" i="11" s="1"/>
  <c r="CD24" i="11"/>
  <c r="CD63" i="11"/>
  <c r="BY16" i="11"/>
  <c r="BI16" i="11"/>
  <c r="AS16" i="11"/>
  <c r="AC16" i="11"/>
  <c r="CB16" i="11"/>
  <c r="BK16" i="11"/>
  <c r="AT16" i="11"/>
  <c r="AB16" i="11"/>
  <c r="CK16" i="11"/>
  <c r="BS16" i="11"/>
  <c r="BA16" i="11"/>
  <c r="BB16" i="11" s="1"/>
  <c r="I16" i="11" s="1"/>
  <c r="CH16" i="11"/>
  <c r="BP16" i="11"/>
  <c r="AX16" i="11"/>
  <c r="CE16" i="11"/>
  <c r="AU16" i="11"/>
  <c r="AP16" i="11"/>
  <c r="BN16" i="11"/>
  <c r="CJ16" i="11"/>
  <c r="CG24" i="11"/>
  <c r="BD26" i="11"/>
  <c r="CG26" i="11"/>
  <c r="V31" i="11"/>
  <c r="W31" i="11" s="1"/>
  <c r="X31" i="11" s="1"/>
  <c r="Y31" i="11" s="1"/>
  <c r="Z31" i="11" s="1"/>
  <c r="AA31" i="11" s="1"/>
  <c r="AN31" i="11" s="1"/>
  <c r="CI63" i="11"/>
  <c r="AT55" i="11"/>
  <c r="AJ18" i="11"/>
  <c r="AT37" i="11"/>
  <c r="CL42" i="11"/>
  <c r="BV42" i="11"/>
  <c r="BF42" i="11"/>
  <c r="AP42" i="11"/>
  <c r="CJ42" i="11"/>
  <c r="BT42" i="11"/>
  <c r="BD42" i="11"/>
  <c r="AN42" i="11"/>
  <c r="BW42" i="11"/>
  <c r="BC42" i="11"/>
  <c r="AK42" i="11"/>
  <c r="BU42" i="11"/>
  <c r="BB42" i="11"/>
  <c r="AJ42" i="11"/>
  <c r="CK42" i="11"/>
  <c r="BR42" i="11"/>
  <c r="AZ42" i="11"/>
  <c r="AH42" i="11"/>
  <c r="BO42" i="11"/>
  <c r="AT42" i="11"/>
  <c r="CG42" i="11"/>
  <c r="BL42" i="11"/>
  <c r="AQ42" i="11"/>
  <c r="CF42" i="11"/>
  <c r="BK42" i="11"/>
  <c r="AO42" i="11"/>
  <c r="CI42" i="11"/>
  <c r="BI42" i="11"/>
  <c r="AF42" i="11"/>
  <c r="CD42" i="11"/>
  <c r="BE42" i="11"/>
  <c r="AC42" i="11"/>
  <c r="CA42" i="11"/>
  <c r="AX42" i="11"/>
  <c r="BA42" i="11"/>
  <c r="AX46" i="11"/>
  <c r="AX55" i="11"/>
  <c r="CL66" i="11"/>
  <c r="BV66" i="11"/>
  <c r="BF66" i="11"/>
  <c r="AP66" i="11"/>
  <c r="CK66" i="11"/>
  <c r="BU66" i="11"/>
  <c r="BE66" i="11"/>
  <c r="AO66" i="11"/>
  <c r="CI66" i="11"/>
  <c r="BS66" i="11"/>
  <c r="BC66" i="11"/>
  <c r="AM66" i="11"/>
  <c r="CH66" i="11"/>
  <c r="BO66" i="11"/>
  <c r="AV66" i="11"/>
  <c r="AC66" i="11"/>
  <c r="CF66" i="11"/>
  <c r="BM66" i="11"/>
  <c r="AT66" i="11"/>
  <c r="CJ66" i="11"/>
  <c r="BL66" i="11"/>
  <c r="AQ66" i="11"/>
  <c r="CG66" i="11"/>
  <c r="BK66" i="11"/>
  <c r="AN66" i="11"/>
  <c r="CD66" i="11"/>
  <c r="BI66" i="11"/>
  <c r="AK66" i="11"/>
  <c r="CE66" i="11"/>
  <c r="BD66" i="11"/>
  <c r="AE66" i="11"/>
  <c r="CA66" i="11"/>
  <c r="AZ66" i="11"/>
  <c r="BZ66" i="11"/>
  <c r="AY66" i="11"/>
  <c r="V66" i="11"/>
  <c r="W66" i="11" s="1"/>
  <c r="X66" i="11" s="1"/>
  <c r="Y66" i="11" s="1"/>
  <c r="Z66" i="11" s="1"/>
  <c r="AA66" i="11" s="1"/>
  <c r="CC66" i="11"/>
  <c r="AW66" i="11"/>
  <c r="BX66" i="11"/>
  <c r="AR66" i="11"/>
  <c r="BR66" i="11"/>
  <c r="AI66" i="11"/>
  <c r="BN66" i="11"/>
  <c r="BF55" i="11"/>
  <c r="CA18" i="11"/>
  <c r="BK18" i="11"/>
  <c r="AU18" i="11"/>
  <c r="AE18" i="11"/>
  <c r="BX18" i="11"/>
  <c r="BG18" i="11"/>
  <c r="AP18" i="11"/>
  <c r="BE18" i="11"/>
  <c r="BY37" i="11"/>
  <c r="BI37" i="11"/>
  <c r="AS37" i="11"/>
  <c r="AC37" i="11"/>
  <c r="BX37" i="11"/>
  <c r="BH37" i="11"/>
  <c r="AR37" i="11"/>
  <c r="AB37" i="11"/>
  <c r="BV37" i="11"/>
  <c r="AP37" i="11"/>
  <c r="BU37" i="11"/>
  <c r="CK37" i="11"/>
  <c r="BR37" i="11"/>
  <c r="AY37" i="11"/>
  <c r="CJ37" i="11"/>
  <c r="AX37" i="11"/>
  <c r="AE37" i="11"/>
  <c r="BN37" i="11"/>
  <c r="AO37" i="11"/>
  <c r="CG37" i="11"/>
  <c r="BK37" i="11"/>
  <c r="AL37" i="11"/>
  <c r="CD37" i="11"/>
  <c r="BE37" i="11"/>
  <c r="AH37" i="11"/>
  <c r="AW37" i="11"/>
  <c r="CB37" i="11"/>
  <c r="BZ46" i="11"/>
  <c r="BJ46" i="11"/>
  <c r="AT46" i="11"/>
  <c r="AD46" i="11"/>
  <c r="BX46" i="11"/>
  <c r="BH46" i="11"/>
  <c r="AR46" i="11"/>
  <c r="AB46" i="11"/>
  <c r="CD46" i="11"/>
  <c r="BL46" i="11"/>
  <c r="AS46" i="11"/>
  <c r="CC46" i="11"/>
  <c r="BK46" i="11"/>
  <c r="AQ46" i="11"/>
  <c r="CA46" i="11"/>
  <c r="BG46" i="11"/>
  <c r="AO46" i="11"/>
  <c r="CE46" i="11"/>
  <c r="BE46" i="11"/>
  <c r="AJ46" i="11"/>
  <c r="BW46" i="11"/>
  <c r="BB46" i="11"/>
  <c r="AG46" i="11"/>
  <c r="BV46" i="11"/>
  <c r="BA46" i="11"/>
  <c r="AF46" i="11"/>
  <c r="CH46" i="11"/>
  <c r="BD46" i="11"/>
  <c r="AC46" i="11"/>
  <c r="CB46" i="11"/>
  <c r="AY46" i="11"/>
  <c r="V46" i="11"/>
  <c r="W46" i="11" s="1"/>
  <c r="X46" i="11" s="1"/>
  <c r="Y46" i="11" s="1"/>
  <c r="Z46" i="11" s="1"/>
  <c r="AA46" i="11" s="1"/>
  <c r="BT46" i="11"/>
  <c r="AV46" i="11"/>
  <c r="BF46" i="11"/>
  <c r="CL46" i="11"/>
  <c r="CC49" i="11"/>
  <c r="BM49" i="11"/>
  <c r="AW49" i="11"/>
  <c r="AG49" i="11"/>
  <c r="CB49" i="11"/>
  <c r="BL49" i="11"/>
  <c r="AV49" i="11"/>
  <c r="AF49" i="11"/>
  <c r="BZ49" i="11"/>
  <c r="BJ49" i="11"/>
  <c r="AT49" i="11"/>
  <c r="AD49" i="11"/>
  <c r="CL49" i="11"/>
  <c r="BS49" i="11"/>
  <c r="AZ49" i="11"/>
  <c r="AE49" i="11"/>
  <c r="CJ49" i="11"/>
  <c r="BQ49" i="11"/>
  <c r="AX49" i="11"/>
  <c r="AB49" i="11"/>
  <c r="BU49" i="11"/>
  <c r="AY49" i="11"/>
  <c r="BT49" i="11"/>
  <c r="AU49" i="11"/>
  <c r="BP49" i="11"/>
  <c r="AR49" i="11"/>
  <c r="CK49" i="11"/>
  <c r="BI49" i="11"/>
  <c r="AK49" i="11"/>
  <c r="CG49" i="11"/>
  <c r="BF49" i="11"/>
  <c r="AH49" i="11"/>
  <c r="CF49" i="11"/>
  <c r="BE49" i="11"/>
  <c r="AC49" i="11"/>
  <c r="CD49" i="11"/>
  <c r="AS49" i="11"/>
  <c r="BX49" i="11"/>
  <c r="AO49" i="11"/>
  <c r="BR49" i="11"/>
  <c r="AL49" i="11"/>
  <c r="BK49" i="11"/>
  <c r="CI55" i="11"/>
  <c r="BS55" i="11"/>
  <c r="BC55" i="11"/>
  <c r="AM55" i="11"/>
  <c r="CH55" i="11"/>
  <c r="BR55" i="11"/>
  <c r="BB55" i="11"/>
  <c r="AL55" i="11"/>
  <c r="V55" i="11"/>
  <c r="W55" i="11" s="1"/>
  <c r="X55" i="11" s="1"/>
  <c r="Y55" i="11" s="1"/>
  <c r="Z55" i="11" s="1"/>
  <c r="AA55" i="11" s="1"/>
  <c r="CF55" i="11"/>
  <c r="BP55" i="11"/>
  <c r="AZ55" i="11"/>
  <c r="AJ55" i="11"/>
  <c r="CL55" i="11"/>
  <c r="BQ55" i="11"/>
  <c r="AW55" i="11"/>
  <c r="AD55" i="11"/>
  <c r="CJ55" i="11"/>
  <c r="BN55" i="11"/>
  <c r="AU55" i="11"/>
  <c r="AB55" i="11"/>
  <c r="BX55" i="11"/>
  <c r="BA55" i="11"/>
  <c r="AE55" i="11"/>
  <c r="BW55" i="11"/>
  <c r="AY55" i="11"/>
  <c r="AC55" i="11"/>
  <c r="BU55" i="11"/>
  <c r="AV55" i="11"/>
  <c r="BK55" i="11"/>
  <c r="AK55" i="11"/>
  <c r="CG55" i="11"/>
  <c r="BH55" i="11"/>
  <c r="AG55" i="11"/>
  <c r="CE55" i="11"/>
  <c r="BG55" i="11"/>
  <c r="AF55" i="11"/>
  <c r="BO55" i="11"/>
  <c r="AI55" i="11"/>
  <c r="BJ55" i="11"/>
  <c r="BE55" i="11"/>
  <c r="BM55" i="11"/>
  <c r="AQ18" i="11"/>
  <c r="BI18" i="11"/>
  <c r="CB18" i="11"/>
  <c r="V35" i="11"/>
  <c r="W35" i="11" s="1"/>
  <c r="X35" i="11" s="1"/>
  <c r="Y35" i="11" s="1"/>
  <c r="Z35" i="11" s="1"/>
  <c r="AA35" i="11" s="1"/>
  <c r="BD35" i="11" s="1"/>
  <c r="BC37" i="11"/>
  <c r="AG42" i="11"/>
  <c r="BP42" i="11"/>
  <c r="BX44" i="11"/>
  <c r="BH44" i="11"/>
  <c r="AR44" i="11"/>
  <c r="AB44" i="11"/>
  <c r="CL44" i="11"/>
  <c r="BV44" i="11"/>
  <c r="BF44" i="11"/>
  <c r="AP44" i="11"/>
  <c r="CA44" i="11"/>
  <c r="BI44" i="11"/>
  <c r="AO44" i="11"/>
  <c r="BZ44" i="11"/>
  <c r="BG44" i="11"/>
  <c r="AN44" i="11"/>
  <c r="V44" i="11"/>
  <c r="W44" i="11" s="1"/>
  <c r="X44" i="11" s="1"/>
  <c r="Y44" i="11" s="1"/>
  <c r="Z44" i="11" s="1"/>
  <c r="AA44" i="11" s="1"/>
  <c r="BW44" i="11"/>
  <c r="BD44" i="11"/>
  <c r="AL44" i="11"/>
  <c r="CD44" i="11"/>
  <c r="BE44" i="11"/>
  <c r="AI44" i="11"/>
  <c r="BY44" i="11"/>
  <c r="BA44" i="11"/>
  <c r="AF44" i="11"/>
  <c r="BU44" i="11"/>
  <c r="AZ44" i="11"/>
  <c r="AE44" i="11"/>
  <c r="BN44" i="11"/>
  <c r="AK44" i="11"/>
  <c r="CI44" i="11"/>
  <c r="BK44" i="11"/>
  <c r="AG44" i="11"/>
  <c r="CF44" i="11"/>
  <c r="BB44" i="11"/>
  <c r="BC44" i="11"/>
  <c r="CK44" i="11"/>
  <c r="AE46" i="11"/>
  <c r="BN46" i="11"/>
  <c r="BV49" i="11"/>
  <c r="BT55" i="11"/>
  <c r="AJ66" i="11"/>
  <c r="CB66" i="11"/>
  <c r="BP36" i="11"/>
  <c r="AJ36" i="11"/>
  <c r="CE36" i="11"/>
  <c r="BO36" i="11"/>
  <c r="AY36" i="11"/>
  <c r="AW36" i="11"/>
  <c r="AG36" i="11"/>
  <c r="AN36" i="11"/>
  <c r="BG36" i="11"/>
  <c r="CB32" i="11"/>
  <c r="BL32" i="11"/>
  <c r="AV32" i="11"/>
  <c r="CA32" i="11"/>
  <c r="BK32" i="11"/>
  <c r="AU32" i="11"/>
  <c r="AE32" i="11"/>
  <c r="BY32" i="11"/>
  <c r="BI32" i="11"/>
  <c r="AS32" i="11"/>
  <c r="AC32" i="11"/>
  <c r="AN32" i="11"/>
  <c r="BG32" i="11"/>
  <c r="CD34" i="11"/>
  <c r="BN34" i="11"/>
  <c r="AX34" i="11"/>
  <c r="AH34" i="11"/>
  <c r="AW34" i="11"/>
  <c r="AG34" i="11"/>
  <c r="CA34" i="11"/>
  <c r="BK34" i="11"/>
  <c r="AU34" i="11"/>
  <c r="AE34" i="11"/>
  <c r="AN34" i="11"/>
  <c r="BG34" i="11"/>
  <c r="AQ36" i="11"/>
  <c r="BJ36" i="11"/>
  <c r="CD36" i="11"/>
  <c r="CB56" i="11"/>
  <c r="BL56" i="11"/>
  <c r="AV56" i="11"/>
  <c r="AF56" i="11"/>
  <c r="CA56" i="11"/>
  <c r="BK56" i="11"/>
  <c r="AU56" i="11"/>
  <c r="AE56" i="11"/>
  <c r="BY56" i="11"/>
  <c r="BI56" i="11"/>
  <c r="AS56" i="11"/>
  <c r="AC56" i="11"/>
  <c r="BX56" i="11"/>
  <c r="BE56" i="11"/>
  <c r="AL56" i="11"/>
  <c r="BV56" i="11"/>
  <c r="BC56" i="11"/>
  <c r="AJ56" i="11"/>
  <c r="BS56" i="11"/>
  <c r="AX56" i="11"/>
  <c r="BR56" i="11"/>
  <c r="AW56" i="11"/>
  <c r="CK56" i="11"/>
  <c r="BP56" i="11"/>
  <c r="AR56" i="11"/>
  <c r="AY56" i="11"/>
  <c r="BZ56" i="11"/>
  <c r="CF60" i="11"/>
  <c r="BP60" i="11"/>
  <c r="AZ60" i="11"/>
  <c r="AJ60" i="11"/>
  <c r="CE60" i="11"/>
  <c r="BO60" i="11"/>
  <c r="AY60" i="11"/>
  <c r="AI60" i="11"/>
  <c r="CC60" i="11"/>
  <c r="BM60" i="11"/>
  <c r="AW60" i="11"/>
  <c r="AG60" i="11"/>
  <c r="CJ60" i="11"/>
  <c r="BQ60" i="11"/>
  <c r="AU60" i="11"/>
  <c r="AB60" i="11"/>
  <c r="CH60" i="11"/>
  <c r="BL60" i="11"/>
  <c r="AS60" i="11"/>
  <c r="BV60" i="11"/>
  <c r="BA60" i="11"/>
  <c r="AC60" i="11"/>
  <c r="BU60" i="11"/>
  <c r="AX60" i="11"/>
  <c r="BS60" i="11"/>
  <c r="AT60" i="11"/>
  <c r="AV60" i="11"/>
  <c r="BY60" i="11"/>
  <c r="AK43" i="11"/>
  <c r="BC43" i="11"/>
  <c r="BY61" i="11"/>
  <c r="BI61" i="11"/>
  <c r="AS61" i="11"/>
  <c r="AC61" i="11"/>
  <c r="BX61" i="11"/>
  <c r="BH61" i="11"/>
  <c r="AR61" i="11"/>
  <c r="AB61" i="11"/>
  <c r="CL61" i="11"/>
  <c r="BV61" i="11"/>
  <c r="BF61" i="11"/>
  <c r="AP61" i="11"/>
  <c r="BW61" i="11"/>
  <c r="BC61" i="11"/>
  <c r="AJ61" i="11"/>
  <c r="BT61" i="11"/>
  <c r="BA61" i="11"/>
  <c r="AH61" i="11"/>
  <c r="AQ61" i="11"/>
  <c r="BN61" i="11"/>
  <c r="CI61" i="11"/>
  <c r="AJ29" i="11"/>
  <c r="BP29" i="11"/>
  <c r="CE43" i="11"/>
  <c r="BO43" i="11"/>
  <c r="AY43" i="11"/>
  <c r="AI43" i="11"/>
  <c r="CC43" i="11"/>
  <c r="BM43" i="11"/>
  <c r="AW43" i="11"/>
  <c r="AG43" i="11"/>
  <c r="AM43" i="11"/>
  <c r="BE43" i="11"/>
  <c r="BW43" i="11"/>
  <c r="V22" i="11"/>
  <c r="W22" i="11" s="1"/>
  <c r="X22" i="11" s="1"/>
  <c r="Y22" i="11" s="1"/>
  <c r="Z22" i="11" s="1"/>
  <c r="AA22" i="11" s="1"/>
  <c r="CH22" i="11" s="1"/>
  <c r="AK29" i="11"/>
  <c r="BA29" i="11"/>
  <c r="BB29" i="11" s="1"/>
  <c r="I29" i="11" s="1"/>
  <c r="V38" i="11"/>
  <c r="W38" i="11" s="1"/>
  <c r="X38" i="11" s="1"/>
  <c r="Y38" i="11" s="1"/>
  <c r="Z38" i="11" s="1"/>
  <c r="AA38" i="11" s="1"/>
  <c r="AL38" i="11" s="1"/>
  <c r="V43" i="11"/>
  <c r="W43" i="11" s="1"/>
  <c r="X43" i="11" s="1"/>
  <c r="Y43" i="11" s="1"/>
  <c r="Z43" i="11" s="1"/>
  <c r="AA43" i="11" s="1"/>
  <c r="AN43" i="11"/>
  <c r="BF43" i="11"/>
  <c r="BX43" i="11"/>
  <c r="CE51" i="11"/>
  <c r="BO51" i="11"/>
  <c r="AY51" i="11"/>
  <c r="AI51" i="11"/>
  <c r="CD51" i="11"/>
  <c r="BN51" i="11"/>
  <c r="AX51" i="11"/>
  <c r="AH51" i="11"/>
  <c r="CB51" i="11"/>
  <c r="BL51" i="11"/>
  <c r="AV51" i="11"/>
  <c r="AF51" i="11"/>
  <c r="CI51" i="11"/>
  <c r="BP51" i="11"/>
  <c r="AT51" i="11"/>
  <c r="CG51" i="11"/>
  <c r="BK51" i="11"/>
  <c r="AR51" i="11"/>
  <c r="AP51" i="11"/>
  <c r="BM51" i="11"/>
  <c r="CK51" i="11"/>
  <c r="CK57" i="11"/>
  <c r="BU57" i="11"/>
  <c r="BE57" i="11"/>
  <c r="AO57" i="11"/>
  <c r="CJ57" i="11"/>
  <c r="BT57" i="11"/>
  <c r="BD57" i="11"/>
  <c r="AN57" i="11"/>
  <c r="CH57" i="11"/>
  <c r="BR57" i="11"/>
  <c r="BB57" i="11"/>
  <c r="AL57" i="11"/>
  <c r="V57" i="11"/>
  <c r="W57" i="11" s="1"/>
  <c r="X57" i="11" s="1"/>
  <c r="Y57" i="11" s="1"/>
  <c r="Z57" i="11" s="1"/>
  <c r="AA57" i="11" s="1"/>
  <c r="CF57" i="11"/>
  <c r="BM57" i="11"/>
  <c r="AT57" i="11"/>
  <c r="CD57" i="11"/>
  <c r="BK57" i="11"/>
  <c r="AR57" i="11"/>
  <c r="AU57" i="11"/>
  <c r="BP57" i="11"/>
  <c r="CD58" i="11"/>
  <c r="BN58" i="11"/>
  <c r="AX58" i="11"/>
  <c r="AH58" i="11"/>
  <c r="CC58" i="11"/>
  <c r="BM58" i="11"/>
  <c r="AW58" i="11"/>
  <c r="AG58" i="11"/>
  <c r="CA58" i="11"/>
  <c r="BK58" i="11"/>
  <c r="AU58" i="11"/>
  <c r="AE58" i="11"/>
  <c r="BU58" i="11"/>
  <c r="BB58" i="11"/>
  <c r="AI58" i="11"/>
  <c r="CL58" i="11"/>
  <c r="BS58" i="11"/>
  <c r="AZ58" i="11"/>
  <c r="AD58" i="11"/>
  <c r="AP58" i="11"/>
  <c r="BL58" i="11"/>
  <c r="CI58" i="11"/>
  <c r="AV61" i="11"/>
  <c r="BQ61" i="11"/>
  <c r="AI45" i="11"/>
  <c r="AY45" i="11"/>
  <c r="BO45" i="11"/>
  <c r="CE45" i="11"/>
  <c r="CA47" i="11"/>
  <c r="BK47" i="11"/>
  <c r="BZ47" i="11"/>
  <c r="BJ47" i="11"/>
  <c r="BX47" i="11"/>
  <c r="BH47" i="11"/>
  <c r="AR47" i="11"/>
  <c r="AK47" i="11"/>
  <c r="BB47" i="11"/>
  <c r="BU47" i="11"/>
  <c r="BZ54" i="11"/>
  <c r="BJ54" i="11"/>
  <c r="AT54" i="11"/>
  <c r="AD54" i="11"/>
  <c r="BY54" i="11"/>
  <c r="BI54" i="11"/>
  <c r="AS54" i="11"/>
  <c r="AC54" i="11"/>
  <c r="BW54" i="11"/>
  <c r="BG54" i="11"/>
  <c r="AQ54" i="11"/>
  <c r="AN54" i="11"/>
  <c r="BH54" i="11"/>
  <c r="CC54" i="11"/>
  <c r="AK45" i="11"/>
  <c r="BA45" i="11"/>
  <c r="BQ45" i="11"/>
  <c r="AM47" i="11"/>
  <c r="BD47" i="11"/>
  <c r="BW47" i="11"/>
  <c r="AP54" i="11"/>
  <c r="BL54" i="11"/>
  <c r="CE54" i="11"/>
  <c r="BW59" i="11"/>
  <c r="BG59" i="11"/>
  <c r="AQ59" i="11"/>
  <c r="CL59" i="11"/>
  <c r="BV59" i="11"/>
  <c r="BF59" i="11"/>
  <c r="AP59" i="11"/>
  <c r="CJ59" i="11"/>
  <c r="BT59" i="11"/>
  <c r="BD59" i="11"/>
  <c r="AN59" i="11"/>
  <c r="AO59" i="11"/>
  <c r="BJ59" i="11"/>
  <c r="CC59" i="11"/>
  <c r="CC65" i="11"/>
  <c r="BM65" i="11"/>
  <c r="AW65" i="11"/>
  <c r="AG65" i="11"/>
  <c r="CB65" i="11"/>
  <c r="BL65" i="11"/>
  <c r="AV65" i="11"/>
  <c r="AF65" i="11"/>
  <c r="BZ65" i="11"/>
  <c r="BJ65" i="11"/>
  <c r="AT65" i="11"/>
  <c r="AD65" i="11"/>
  <c r="AN65" i="11"/>
  <c r="BG65" i="11"/>
  <c r="CA65" i="11"/>
  <c r="AK48" i="11"/>
  <c r="BA48" i="11"/>
  <c r="BQ48" i="11"/>
  <c r="CG48" i="11"/>
  <c r="AK64" i="11"/>
  <c r="BA64" i="11"/>
  <c r="BQ64" i="11"/>
  <c r="CG64" i="11"/>
  <c r="AM48" i="11"/>
  <c r="BC48" i="11"/>
  <c r="BS48" i="11"/>
  <c r="CI48" i="11"/>
  <c r="AJ53" i="11"/>
  <c r="AZ53" i="11"/>
  <c r="BP53" i="11"/>
  <c r="CF53" i="11"/>
  <c r="AK62" i="11"/>
  <c r="BA62" i="11"/>
  <c r="BQ62" i="11"/>
  <c r="CG62" i="11"/>
  <c r="AM64" i="11"/>
  <c r="BC64" i="11"/>
  <c r="BS64" i="11"/>
  <c r="CI64" i="11"/>
  <c r="AN48" i="11"/>
  <c r="BD48" i="11"/>
  <c r="BT48" i="11"/>
  <c r="AK53" i="11"/>
  <c r="BA53" i="11"/>
  <c r="BQ53" i="11"/>
  <c r="V62" i="11"/>
  <c r="W62" i="11" s="1"/>
  <c r="X62" i="11" s="1"/>
  <c r="Y62" i="11" s="1"/>
  <c r="Z62" i="11" s="1"/>
  <c r="AA62" i="11" s="1"/>
  <c r="AL62" i="11"/>
  <c r="BB62" i="11"/>
  <c r="BR62" i="11"/>
  <c r="AN64" i="11"/>
  <c r="BD64" i="11"/>
  <c r="BT64" i="11"/>
  <c r="Q333" i="23" l="1"/>
  <c r="P333" i="23"/>
  <c r="AA246" i="23"/>
  <c r="Z246" i="23"/>
  <c r="AA362" i="23"/>
  <c r="Z362" i="23"/>
  <c r="AA83" i="23"/>
  <c r="Z83" i="23"/>
  <c r="P86" i="23"/>
  <c r="Q86" i="23"/>
  <c r="Q281" i="23"/>
  <c r="P281" i="23"/>
  <c r="Q331" i="23"/>
  <c r="P331" i="23"/>
  <c r="Q337" i="23"/>
  <c r="P337" i="23"/>
  <c r="Q372" i="23"/>
  <c r="P372" i="23"/>
  <c r="Q175" i="23"/>
  <c r="P175" i="23"/>
  <c r="Q264" i="23"/>
  <c r="P264" i="23"/>
  <c r="P217" i="23"/>
  <c r="Q217" i="23"/>
  <c r="AA244" i="23"/>
  <c r="Z244" i="23"/>
  <c r="AA73" i="23"/>
  <c r="Z73" i="23"/>
  <c r="Q36" i="23"/>
  <c r="P36" i="23"/>
  <c r="Q32" i="23"/>
  <c r="P32" i="23"/>
  <c r="AA46" i="23"/>
  <c r="Z46" i="23"/>
  <c r="Q17" i="23"/>
  <c r="P17" i="23"/>
  <c r="AA110" i="23"/>
  <c r="Z110" i="23"/>
  <c r="Q43" i="23"/>
  <c r="P43" i="23"/>
  <c r="Q321" i="23"/>
  <c r="P321" i="23"/>
  <c r="Q277" i="23"/>
  <c r="P277" i="23"/>
  <c r="P165" i="23"/>
  <c r="Q165" i="23"/>
  <c r="P171" i="23"/>
  <c r="Q171" i="23"/>
  <c r="AA175" i="23"/>
  <c r="Z175" i="23"/>
  <c r="Q11" i="23"/>
  <c r="P11" i="23"/>
  <c r="P35" i="23"/>
  <c r="Q35" i="23"/>
  <c r="Q41" i="23"/>
  <c r="P41" i="23"/>
  <c r="Q315" i="23"/>
  <c r="P315" i="23"/>
  <c r="AA376" i="23"/>
  <c r="Z376" i="23"/>
  <c r="AA68" i="23"/>
  <c r="Z68" i="23"/>
  <c r="AA9" i="23"/>
  <c r="Z9" i="23"/>
  <c r="Q342" i="23"/>
  <c r="P342" i="23"/>
  <c r="P85" i="23"/>
  <c r="Q85" i="23"/>
  <c r="Q191" i="23"/>
  <c r="P191" i="23"/>
  <c r="Q30" i="23"/>
  <c r="P30" i="23"/>
  <c r="AA53" i="23"/>
  <c r="Z53" i="23"/>
  <c r="AA248" i="23"/>
  <c r="Z248" i="23"/>
  <c r="Q288" i="23"/>
  <c r="P288" i="23"/>
  <c r="AA131" i="23"/>
  <c r="Z131" i="23"/>
  <c r="Q29" i="23"/>
  <c r="P29" i="23"/>
  <c r="Z350" i="23"/>
  <c r="AA350" i="23"/>
  <c r="Q22" i="23"/>
  <c r="P22" i="23"/>
  <c r="AA372" i="23"/>
  <c r="Z372" i="23"/>
  <c r="Q287" i="23"/>
  <c r="P287" i="23"/>
  <c r="AA250" i="23"/>
  <c r="Z250" i="23"/>
  <c r="AA135" i="23"/>
  <c r="Z135" i="23"/>
  <c r="Q83" i="23"/>
  <c r="P83" i="23"/>
  <c r="AA258" i="23"/>
  <c r="Z258" i="23"/>
  <c r="AA368" i="23"/>
  <c r="Z368" i="23"/>
  <c r="Q268" i="23"/>
  <c r="P268" i="23"/>
  <c r="Q138" i="23"/>
  <c r="P138" i="23"/>
  <c r="Q9" i="23"/>
  <c r="P9" i="23"/>
  <c r="AA344" i="23"/>
  <c r="Z344" i="23"/>
  <c r="Z79" i="23"/>
  <c r="AA79" i="23"/>
  <c r="Q221" i="23"/>
  <c r="P221" i="23"/>
  <c r="AA268" i="23"/>
  <c r="Z268" i="23"/>
  <c r="AA59" i="23"/>
  <c r="Z59" i="23"/>
  <c r="AA342" i="23"/>
  <c r="Z342" i="23"/>
  <c r="AA254" i="23"/>
  <c r="Z254" i="23"/>
  <c r="P120" i="23"/>
  <c r="Q120" i="23"/>
  <c r="Q273" i="23"/>
  <c r="P273" i="23"/>
  <c r="AA364" i="23"/>
  <c r="Z364" i="23"/>
  <c r="Q360" i="23"/>
  <c r="P360" i="23"/>
  <c r="Z231" i="23"/>
  <c r="AA231" i="23"/>
  <c r="Z120" i="23"/>
  <c r="AA120" i="23"/>
  <c r="AA157" i="23"/>
  <c r="Z157" i="23"/>
  <c r="Q72" i="23"/>
  <c r="P72" i="23"/>
  <c r="Z305" i="23"/>
  <c r="AA305" i="23"/>
  <c r="AA360" i="23"/>
  <c r="Z360" i="23"/>
  <c r="Q325" i="23"/>
  <c r="P325" i="23"/>
  <c r="AA71" i="23"/>
  <c r="Z71" i="23"/>
  <c r="Q25" i="23"/>
  <c r="P25" i="23"/>
  <c r="AA283" i="23"/>
  <c r="Z283" i="23"/>
  <c r="P21" i="23"/>
  <c r="Q21" i="23"/>
  <c r="Z242" i="23"/>
  <c r="AA242" i="23"/>
  <c r="P250" i="23"/>
  <c r="Q250" i="23"/>
  <c r="Q14" i="23"/>
  <c r="P14" i="23"/>
  <c r="AA356" i="23"/>
  <c r="Z356" i="23"/>
  <c r="Q207" i="23"/>
  <c r="P207" i="23"/>
  <c r="Q202" i="23"/>
  <c r="P202" i="23"/>
  <c r="Q201" i="23"/>
  <c r="P201" i="23"/>
  <c r="Z93" i="23"/>
  <c r="AA93" i="23"/>
  <c r="Q18" i="23"/>
  <c r="P18" i="23"/>
  <c r="AA57" i="23"/>
  <c r="Z57" i="23"/>
  <c r="Q144" i="23"/>
  <c r="P144" i="23"/>
  <c r="P305" i="23"/>
  <c r="Q305" i="23"/>
  <c r="Q317" i="23"/>
  <c r="P317" i="23"/>
  <c r="P224" i="23"/>
  <c r="Q224" i="23"/>
  <c r="P242" i="23"/>
  <c r="Q242" i="23"/>
  <c r="Q90" i="23"/>
  <c r="P90" i="23"/>
  <c r="P216" i="23"/>
  <c r="Q216" i="23"/>
  <c r="Q39" i="23"/>
  <c r="P39" i="23"/>
  <c r="AA240" i="23"/>
  <c r="Z240" i="23"/>
  <c r="Q313" i="23"/>
  <c r="P313" i="23"/>
  <c r="Q285" i="23"/>
  <c r="P285" i="23"/>
  <c r="AA261" i="23"/>
  <c r="Z261" i="23"/>
  <c r="Q271" i="23"/>
  <c r="P271" i="23"/>
  <c r="Z184" i="23"/>
  <c r="AA184" i="23"/>
  <c r="P23" i="23"/>
  <c r="Q23" i="23"/>
  <c r="Q354" i="23"/>
  <c r="P354" i="23"/>
  <c r="Q296" i="23"/>
  <c r="P296" i="23"/>
  <c r="Q159" i="23"/>
  <c r="P159" i="23"/>
  <c r="Q16" i="23"/>
  <c r="P16" i="23"/>
  <c r="P344" i="22"/>
  <c r="Q344" i="22"/>
  <c r="Q271" i="22"/>
  <c r="P271" i="22"/>
  <c r="Q30" i="22"/>
  <c r="P30" i="22"/>
  <c r="P42" i="22"/>
  <c r="Q42" i="22"/>
  <c r="AA49" i="22"/>
  <c r="Z49" i="22"/>
  <c r="AA127" i="22"/>
  <c r="Z127" i="22"/>
  <c r="AA85" i="22"/>
  <c r="Z85" i="22"/>
  <c r="Q83" i="22"/>
  <c r="P83" i="22"/>
  <c r="P372" i="22"/>
  <c r="Q372" i="22"/>
  <c r="Q302" i="22"/>
  <c r="P302" i="22"/>
  <c r="Q221" i="22"/>
  <c r="P221" i="22"/>
  <c r="Q337" i="22"/>
  <c r="P337" i="22"/>
  <c r="AA38" i="22"/>
  <c r="Z38" i="22"/>
  <c r="Q157" i="22"/>
  <c r="P157" i="22"/>
  <c r="Q28" i="22"/>
  <c r="P28" i="22"/>
  <c r="Q348" i="22"/>
  <c r="P348" i="22"/>
  <c r="Q370" i="22"/>
  <c r="P370" i="22"/>
  <c r="Z61" i="22"/>
  <c r="AA61" i="22"/>
  <c r="AA70" i="22"/>
  <c r="Z70" i="22"/>
  <c r="AA185" i="22"/>
  <c r="Z185" i="22"/>
  <c r="AA268" i="22"/>
  <c r="Z268" i="22"/>
  <c r="AA273" i="22"/>
  <c r="Z273" i="22"/>
  <c r="AA319" i="22"/>
  <c r="Z319" i="22"/>
  <c r="Q61" i="22"/>
  <c r="P61" i="22"/>
  <c r="Q262" i="22"/>
  <c r="P262" i="22"/>
  <c r="Z235" i="22"/>
  <c r="AA235" i="22"/>
  <c r="Q174" i="22"/>
  <c r="P174" i="22"/>
  <c r="Z282" i="22"/>
  <c r="AA282" i="22"/>
  <c r="Q31" i="22"/>
  <c r="P31" i="22"/>
  <c r="Q231" i="22"/>
  <c r="P231" i="22"/>
  <c r="Q181" i="22"/>
  <c r="P181" i="22"/>
  <c r="Q362" i="22"/>
  <c r="P362" i="22"/>
  <c r="P115" i="22"/>
  <c r="Q115" i="22"/>
  <c r="Z120" i="22"/>
  <c r="AA120" i="22"/>
  <c r="AA186" i="22"/>
  <c r="Z186" i="22"/>
  <c r="P38" i="22"/>
  <c r="Q38" i="22"/>
  <c r="Z24" i="22"/>
  <c r="AA24" i="22"/>
  <c r="Q41" i="22"/>
  <c r="P41" i="22"/>
  <c r="AA231" i="22"/>
  <c r="Z231" i="22"/>
  <c r="Q270" i="22"/>
  <c r="P270" i="22"/>
  <c r="Q69" i="22"/>
  <c r="P69" i="22"/>
  <c r="P107" i="22"/>
  <c r="Q107" i="22"/>
  <c r="AA344" i="22"/>
  <c r="Z344" i="22"/>
  <c r="Q342" i="22"/>
  <c r="P342" i="22"/>
  <c r="P194" i="22"/>
  <c r="Q194" i="22"/>
  <c r="AA157" i="22"/>
  <c r="Z157" i="22"/>
  <c r="AA163" i="22"/>
  <c r="Z163" i="22"/>
  <c r="Z248" i="22"/>
  <c r="AA248" i="22"/>
  <c r="Q319" i="22"/>
  <c r="P319" i="22"/>
  <c r="AA191" i="22"/>
  <c r="Z191" i="22"/>
  <c r="Q273" i="22"/>
  <c r="P273" i="22"/>
  <c r="P15" i="22"/>
  <c r="Q15" i="22"/>
  <c r="Z158" i="22"/>
  <c r="AA158" i="22"/>
  <c r="Q9" i="22"/>
  <c r="P9" i="22"/>
  <c r="P315" i="22"/>
  <c r="Q315" i="22"/>
  <c r="AA183" i="22"/>
  <c r="Z183" i="22"/>
  <c r="Z232" i="22"/>
  <c r="AA232" i="22"/>
  <c r="Q238" i="22"/>
  <c r="P238" i="22"/>
  <c r="Q10" i="22"/>
  <c r="P10" i="22"/>
  <c r="P268" i="22"/>
  <c r="AA315" i="22"/>
  <c r="Z315" i="22"/>
  <c r="Z249" i="22"/>
  <c r="AA249" i="22"/>
  <c r="Z283" i="22"/>
  <c r="AA283" i="22"/>
  <c r="AA68" i="22"/>
  <c r="Z68" i="22"/>
  <c r="Q286" i="22"/>
  <c r="P286" i="22"/>
  <c r="P27" i="22"/>
  <c r="Q27" i="22"/>
  <c r="Q283" i="22"/>
  <c r="P283" i="22"/>
  <c r="Q24" i="22"/>
  <c r="P24" i="22"/>
  <c r="Q140" i="22"/>
  <c r="P140" i="22"/>
  <c r="Q366" i="22"/>
  <c r="P366" i="22"/>
  <c r="Q14" i="22"/>
  <c r="P14" i="22"/>
  <c r="P46" i="22"/>
  <c r="Q46" i="22"/>
  <c r="P356" i="22"/>
  <c r="Q356" i="22"/>
  <c r="P186" i="22"/>
  <c r="Q186" i="22"/>
  <c r="Q299" i="22"/>
  <c r="P299" i="22"/>
  <c r="P108" i="22"/>
  <c r="Q108" i="22"/>
  <c r="Z168" i="22"/>
  <c r="AA168" i="22"/>
  <c r="P134" i="22"/>
  <c r="Q134" i="22"/>
  <c r="AA139" i="22"/>
  <c r="Z139" i="22"/>
  <c r="AA305" i="22"/>
  <c r="Z305" i="22"/>
  <c r="Q18" i="22"/>
  <c r="P18" i="22"/>
  <c r="Q172" i="22"/>
  <c r="P172" i="22"/>
  <c r="P120" i="22"/>
  <c r="Q120" i="22"/>
  <c r="AA95" i="22"/>
  <c r="Z95" i="22"/>
  <c r="Q376" i="22"/>
  <c r="P376" i="22"/>
  <c r="Q105" i="22"/>
  <c r="P105" i="22"/>
  <c r="Z83" i="22"/>
  <c r="AA83" i="22"/>
  <c r="Q113" i="22"/>
  <c r="P113" i="22"/>
  <c r="Q256" i="22"/>
  <c r="P256" i="22"/>
  <c r="Q55" i="22"/>
  <c r="P55" i="22"/>
  <c r="Q376" i="21"/>
  <c r="P376" i="21"/>
  <c r="Q269" i="21"/>
  <c r="P269" i="21"/>
  <c r="Q342" i="21"/>
  <c r="P342" i="21"/>
  <c r="Q289" i="21"/>
  <c r="P289" i="21"/>
  <c r="Q354" i="21"/>
  <c r="P354" i="21"/>
  <c r="AA238" i="21"/>
  <c r="Z238" i="21"/>
  <c r="Q358" i="21"/>
  <c r="P358" i="21"/>
  <c r="Q275" i="21"/>
  <c r="P275" i="21"/>
  <c r="P157" i="21"/>
  <c r="Q157" i="21"/>
  <c r="P83" i="21"/>
  <c r="Q83" i="21"/>
  <c r="Z83" i="21"/>
  <c r="AA83" i="21"/>
  <c r="AA314" i="21"/>
  <c r="Z314" i="21"/>
  <c r="Q313" i="21"/>
  <c r="P313" i="21"/>
  <c r="P325" i="21"/>
  <c r="Q325" i="21"/>
  <c r="Q232" i="21"/>
  <c r="P232" i="21"/>
  <c r="P225" i="21"/>
  <c r="Q225" i="21"/>
  <c r="Q34" i="21"/>
  <c r="P34" i="21"/>
  <c r="AA142" i="21"/>
  <c r="Z142" i="21"/>
  <c r="Z275" i="21"/>
  <c r="AA275" i="21"/>
  <c r="Q357" i="21"/>
  <c r="P357" i="21"/>
  <c r="Q363" i="21"/>
  <c r="P363" i="21"/>
  <c r="Z342" i="21"/>
  <c r="AA342" i="21"/>
  <c r="Z299" i="21"/>
  <c r="AA299" i="21"/>
  <c r="P205" i="21"/>
  <c r="Q205" i="21"/>
  <c r="Z305" i="21"/>
  <c r="AA305" i="21"/>
  <c r="Q201" i="21"/>
  <c r="P201" i="21"/>
  <c r="Q209" i="21"/>
  <c r="P209" i="21"/>
  <c r="Q194" i="21"/>
  <c r="P194" i="21"/>
  <c r="Q268" i="21"/>
  <c r="P268" i="21"/>
  <c r="AA240" i="21"/>
  <c r="Z240" i="21"/>
  <c r="Q207" i="21"/>
  <c r="P207" i="21"/>
  <c r="Q190" i="21"/>
  <c r="P190" i="21"/>
  <c r="P58" i="21"/>
  <c r="Q58" i="21"/>
  <c r="AA191" i="21"/>
  <c r="Z191" i="21"/>
  <c r="Q216" i="21"/>
  <c r="P216" i="21"/>
  <c r="AA194" i="21"/>
  <c r="Z194" i="21"/>
  <c r="Q360" i="21"/>
  <c r="P360" i="21"/>
  <c r="Q273" i="21"/>
  <c r="P273" i="21"/>
  <c r="Q75" i="21"/>
  <c r="P75" i="21"/>
  <c r="Q364" i="21"/>
  <c r="P364" i="21"/>
  <c r="Q348" i="21"/>
  <c r="P348" i="21"/>
  <c r="Q24" i="21"/>
  <c r="P24" i="21"/>
  <c r="Q203" i="21"/>
  <c r="P203" i="21"/>
  <c r="Q167" i="21"/>
  <c r="P167" i="21"/>
  <c r="Q79" i="21"/>
  <c r="P79" i="21"/>
  <c r="AA30" i="21"/>
  <c r="Z30" i="21"/>
  <c r="AA268" i="21"/>
  <c r="Z268" i="21"/>
  <c r="Z258" i="21"/>
  <c r="AA258" i="21"/>
  <c r="Q302" i="21"/>
  <c r="P302" i="21"/>
  <c r="Z262" i="21"/>
  <c r="AA262" i="21"/>
  <c r="AA163" i="21"/>
  <c r="Z163" i="21"/>
  <c r="AA374" i="21"/>
  <c r="Z374" i="21"/>
  <c r="Q359" i="21"/>
  <c r="P359" i="21"/>
  <c r="Q274" i="21"/>
  <c r="P274" i="21"/>
  <c r="P344" i="21"/>
  <c r="Q344" i="21"/>
  <c r="Q231" i="21"/>
  <c r="P231" i="21"/>
  <c r="Q356" i="21"/>
  <c r="P356" i="21"/>
  <c r="Z250" i="21"/>
  <c r="AA250" i="21"/>
  <c r="P40" i="21"/>
  <c r="Q40" i="21"/>
  <c r="Q366" i="21"/>
  <c r="P366" i="21"/>
  <c r="Q353" i="21"/>
  <c r="P353" i="21"/>
  <c r="Z252" i="21"/>
  <c r="AA252" i="21"/>
  <c r="Z257" i="21"/>
  <c r="AA257" i="21"/>
  <c r="Q260" i="21"/>
  <c r="P260" i="21"/>
  <c r="Q161" i="21"/>
  <c r="P161" i="21"/>
  <c r="AA306" i="21"/>
  <c r="Z306" i="21"/>
  <c r="Z309" i="21"/>
  <c r="AA309" i="21"/>
  <c r="AA246" i="21"/>
  <c r="Z246" i="21"/>
  <c r="Q10" i="21"/>
  <c r="P10" i="21"/>
  <c r="Z104" i="21"/>
  <c r="AA104" i="21"/>
  <c r="Q9" i="21"/>
  <c r="P9" i="21"/>
  <c r="Z278" i="21"/>
  <c r="AA278" i="21"/>
  <c r="P165" i="21"/>
  <c r="Q165" i="21"/>
  <c r="P280" i="21"/>
  <c r="Q280" i="21"/>
  <c r="Z259" i="21"/>
  <c r="AA259" i="21"/>
  <c r="AA236" i="21"/>
  <c r="Z236" i="21"/>
  <c r="Z254" i="21"/>
  <c r="AA254" i="21"/>
  <c r="AA211" i="21"/>
  <c r="Z211" i="21"/>
  <c r="Q26" i="21"/>
  <c r="P26" i="21"/>
  <c r="Q175" i="21"/>
  <c r="P175" i="21"/>
  <c r="Q290" i="20"/>
  <c r="P290" i="20"/>
  <c r="Q150" i="20"/>
  <c r="P150" i="20"/>
  <c r="Q30" i="20"/>
  <c r="P30" i="20"/>
  <c r="Q101" i="20"/>
  <c r="P101" i="20"/>
  <c r="AA287" i="20"/>
  <c r="Z287" i="20"/>
  <c r="Q83" i="20"/>
  <c r="P83" i="20"/>
  <c r="AA120" i="20"/>
  <c r="Z120" i="20"/>
  <c r="Q342" i="20"/>
  <c r="P342" i="20"/>
  <c r="P110" i="20"/>
  <c r="Q110" i="20"/>
  <c r="P305" i="20"/>
  <c r="Q305" i="20"/>
  <c r="Q145" i="20"/>
  <c r="P145" i="20"/>
  <c r="Q366" i="20"/>
  <c r="P366" i="20"/>
  <c r="Q213" i="20"/>
  <c r="P213" i="20"/>
  <c r="AA301" i="20"/>
  <c r="Z301" i="20"/>
  <c r="P278" i="20"/>
  <c r="Q278" i="20"/>
  <c r="P92" i="20"/>
  <c r="Q92" i="20"/>
  <c r="Q225" i="20"/>
  <c r="P225" i="20"/>
  <c r="Z344" i="20"/>
  <c r="AA344" i="20"/>
  <c r="AA52" i="20"/>
  <c r="Z52" i="20"/>
  <c r="Q79" i="20"/>
  <c r="P79" i="20"/>
  <c r="AA242" i="20"/>
  <c r="Z242" i="20"/>
  <c r="Q350" i="20"/>
  <c r="P350" i="20"/>
  <c r="AA316" i="20"/>
  <c r="Z316" i="20"/>
  <c r="Q37" i="20"/>
  <c r="P37" i="20"/>
  <c r="AA13" i="20"/>
  <c r="Z13" i="20"/>
  <c r="P368" i="20"/>
  <c r="Q368" i="20"/>
  <c r="AA171" i="20"/>
  <c r="Z171" i="20"/>
  <c r="Q9" i="20"/>
  <c r="P9" i="20"/>
  <c r="P360" i="20"/>
  <c r="Q360" i="20"/>
  <c r="Q207" i="20"/>
  <c r="P207" i="20"/>
  <c r="AA281" i="20"/>
  <c r="Z281" i="20"/>
  <c r="Q376" i="20"/>
  <c r="P376" i="20"/>
  <c r="AA240" i="20"/>
  <c r="Z240" i="20"/>
  <c r="Q210" i="20"/>
  <c r="P210" i="20"/>
  <c r="AA148" i="20"/>
  <c r="Z148" i="20"/>
  <c r="AA260" i="20"/>
  <c r="Z260" i="20"/>
  <c r="AA251" i="20"/>
  <c r="Z251" i="20"/>
  <c r="Q221" i="20"/>
  <c r="P221" i="20"/>
  <c r="P75" i="20"/>
  <c r="Q75" i="20"/>
  <c r="AA129" i="20"/>
  <c r="Z129" i="20"/>
  <c r="P339" i="20"/>
  <c r="Q339" i="20"/>
  <c r="Q279" i="20"/>
  <c r="P279" i="20"/>
  <c r="Z346" i="20"/>
  <c r="AA346" i="20"/>
  <c r="AA196" i="20"/>
  <c r="Z196" i="20"/>
  <c r="Q201" i="20"/>
  <c r="P201" i="20"/>
  <c r="Q215" i="20"/>
  <c r="P215" i="20"/>
  <c r="AA247" i="20"/>
  <c r="Z247" i="20"/>
  <c r="Q200" i="20"/>
  <c r="P200" i="20"/>
  <c r="AA54" i="20"/>
  <c r="Z54" i="20"/>
  <c r="Q196" i="20"/>
  <c r="P196" i="20"/>
  <c r="AA9" i="20"/>
  <c r="Z9" i="20"/>
  <c r="Q167" i="20"/>
  <c r="P167" i="20"/>
  <c r="AA268" i="20"/>
  <c r="Z268" i="20"/>
  <c r="P358" i="20"/>
  <c r="Q358" i="20"/>
  <c r="Z252" i="20"/>
  <c r="AA252" i="20"/>
  <c r="Z262" i="20"/>
  <c r="AA262" i="20"/>
  <c r="Q300" i="20"/>
  <c r="P300" i="20"/>
  <c r="Q238" i="20"/>
  <c r="P238" i="20"/>
  <c r="Q100" i="20"/>
  <c r="P100" i="20"/>
  <c r="AA201" i="20"/>
  <c r="Z201" i="20"/>
  <c r="AA127" i="20"/>
  <c r="Z127" i="20"/>
  <c r="Q93" i="20"/>
  <c r="P93" i="20"/>
  <c r="AA312" i="20"/>
  <c r="Z312" i="20"/>
  <c r="Q217" i="20"/>
  <c r="P217" i="20"/>
  <c r="Q352" i="20"/>
  <c r="P352" i="20"/>
  <c r="AA246" i="20"/>
  <c r="Z246" i="20"/>
  <c r="Z223" i="20"/>
  <c r="AA223" i="20"/>
  <c r="P84" i="20"/>
  <c r="Q84" i="20"/>
  <c r="Q114" i="20"/>
  <c r="P114" i="20"/>
  <c r="Q107" i="20"/>
  <c r="P107" i="20"/>
  <c r="Q33" i="20"/>
  <c r="P33" i="20"/>
  <c r="Z370" i="20"/>
  <c r="AA370" i="20"/>
  <c r="AA75" i="20"/>
  <c r="Z75" i="20"/>
  <c r="Q321" i="20"/>
  <c r="P321" i="20"/>
  <c r="Q194" i="20"/>
  <c r="P194" i="20"/>
  <c r="Q25" i="20"/>
  <c r="P25" i="20"/>
  <c r="AA46" i="20"/>
  <c r="Z46" i="20"/>
  <c r="Q234" i="20"/>
  <c r="P234" i="20"/>
  <c r="Q227" i="20"/>
  <c r="P227" i="20"/>
  <c r="Q214" i="20"/>
  <c r="P214" i="20"/>
  <c r="Q15" i="20"/>
  <c r="P15" i="20"/>
  <c r="Q98" i="20"/>
  <c r="P98" i="20"/>
  <c r="Z231" i="20"/>
  <c r="AA231" i="20"/>
  <c r="Z300" i="20"/>
  <c r="AA300" i="20"/>
  <c r="Q365" i="20"/>
  <c r="P365" i="20"/>
  <c r="Q242" i="20"/>
  <c r="P242" i="20"/>
  <c r="Z147" i="20"/>
  <c r="AA147" i="20"/>
  <c r="P344" i="20"/>
  <c r="Q344" i="20"/>
  <c r="Q203" i="20"/>
  <c r="P203" i="20"/>
  <c r="Q204" i="20"/>
  <c r="P204" i="20"/>
  <c r="AA165" i="20"/>
  <c r="Z165" i="20"/>
  <c r="P42" i="20"/>
  <c r="Q42" i="20"/>
  <c r="Q46" i="20"/>
  <c r="P46" i="20"/>
  <c r="P221" i="19"/>
  <c r="Q221" i="19"/>
  <c r="Q358" i="19"/>
  <c r="P358" i="19"/>
  <c r="Q246" i="19"/>
  <c r="P246" i="19"/>
  <c r="Q206" i="19"/>
  <c r="P206" i="19"/>
  <c r="Q54" i="19"/>
  <c r="P54" i="19"/>
  <c r="AA332" i="19"/>
  <c r="Z332" i="19"/>
  <c r="P232" i="19"/>
  <c r="Q232" i="19"/>
  <c r="Q120" i="19"/>
  <c r="P120" i="19"/>
  <c r="P175" i="19"/>
  <c r="Q175" i="19"/>
  <c r="AA213" i="19"/>
  <c r="Z213" i="19"/>
  <c r="Q86" i="19"/>
  <c r="P86" i="19"/>
  <c r="Q37" i="19"/>
  <c r="P37" i="19"/>
  <c r="Z83" i="19"/>
  <c r="Q9" i="19"/>
  <c r="P9" i="19"/>
  <c r="AA374" i="19"/>
  <c r="Z374" i="19"/>
  <c r="Q223" i="19"/>
  <c r="P223" i="19"/>
  <c r="Q323" i="19"/>
  <c r="P323" i="19"/>
  <c r="Q64" i="19"/>
  <c r="P64" i="19"/>
  <c r="Q75" i="19"/>
  <c r="P75" i="19"/>
  <c r="Q317" i="19"/>
  <c r="P317" i="19"/>
  <c r="P194" i="19"/>
  <c r="Q194" i="19"/>
  <c r="Q116" i="19"/>
  <c r="P116" i="19"/>
  <c r="AA299" i="19"/>
  <c r="Z299" i="19"/>
  <c r="P201" i="19"/>
  <c r="Q201" i="19"/>
  <c r="Z39" i="19"/>
  <c r="AA39" i="19"/>
  <c r="Q83" i="19"/>
  <c r="P83" i="19"/>
  <c r="Q376" i="19"/>
  <c r="P376" i="19"/>
  <c r="AA370" i="19"/>
  <c r="Z370" i="19"/>
  <c r="Q41" i="19"/>
  <c r="P41" i="19"/>
  <c r="Q31" i="19"/>
  <c r="P31" i="19"/>
  <c r="P268" i="19"/>
  <c r="Q268" i="19"/>
  <c r="Q157" i="19"/>
  <c r="P157" i="19"/>
  <c r="Q348" i="19"/>
  <c r="P348" i="19"/>
  <c r="P173" i="19"/>
  <c r="Q173" i="19"/>
  <c r="Z120" i="19"/>
  <c r="AA120" i="19"/>
  <c r="AA323" i="19"/>
  <c r="Z323" i="19"/>
  <c r="Q26" i="19"/>
  <c r="P26" i="19"/>
  <c r="AA231" i="19"/>
  <c r="Z231" i="19"/>
  <c r="Q342" i="19"/>
  <c r="P342" i="19"/>
  <c r="P29" i="19"/>
  <c r="Q29" i="19"/>
  <c r="AA157" i="19"/>
  <c r="Z157" i="19"/>
  <c r="Q360" i="19"/>
  <c r="P360" i="19"/>
  <c r="AA342" i="19"/>
  <c r="Z342" i="19"/>
  <c r="Q212" i="19"/>
  <c r="P212" i="19"/>
  <c r="AA211" i="19"/>
  <c r="Z211" i="19"/>
  <c r="AA46" i="19"/>
  <c r="Z46" i="19"/>
  <c r="AA305" i="19"/>
  <c r="Z305" i="19"/>
  <c r="P177" i="19"/>
  <c r="Q177" i="19"/>
  <c r="Q48" i="19"/>
  <c r="P48" i="19"/>
  <c r="Q344" i="19"/>
  <c r="P344" i="19"/>
  <c r="Q368" i="19"/>
  <c r="P368" i="19"/>
  <c r="P19" i="19"/>
  <c r="Q19" i="19"/>
  <c r="AA100" i="19"/>
  <c r="Z100" i="19"/>
  <c r="Q176" i="19"/>
  <c r="P176" i="19"/>
  <c r="P305" i="19"/>
  <c r="Q305" i="19"/>
  <c r="Z33" i="19"/>
  <c r="AA33" i="19"/>
  <c r="Q158" i="19"/>
  <c r="P158" i="19"/>
  <c r="AA126" i="19"/>
  <c r="Z126" i="19"/>
  <c r="P240" i="19"/>
  <c r="Q240" i="19"/>
  <c r="Q222" i="19"/>
  <c r="P222" i="19"/>
  <c r="AA223" i="19"/>
  <c r="Z223" i="19"/>
  <c r="P164" i="19"/>
  <c r="Q164" i="19"/>
  <c r="Q215" i="19"/>
  <c r="P215" i="19"/>
  <c r="Q213" i="19"/>
  <c r="P213" i="19"/>
  <c r="Q370" i="19"/>
  <c r="P370" i="19"/>
  <c r="P217" i="19"/>
  <c r="Q217" i="19"/>
  <c r="AA78" i="19"/>
  <c r="Z78" i="19"/>
  <c r="AA9" i="19"/>
  <c r="Z9" i="19"/>
  <c r="Z194" i="19"/>
  <c r="AA194" i="19"/>
  <c r="AA259" i="19"/>
  <c r="Z259" i="19"/>
  <c r="P211" i="19"/>
  <c r="Q211" i="19"/>
  <c r="Q364" i="19"/>
  <c r="P364" i="19"/>
  <c r="Q46" i="18"/>
  <c r="P46" i="18"/>
  <c r="Q104" i="18"/>
  <c r="P104" i="18"/>
  <c r="Q65" i="18"/>
  <c r="P65" i="18"/>
  <c r="AA252" i="18"/>
  <c r="Z252" i="18"/>
  <c r="AA29" i="18"/>
  <c r="Z29" i="18"/>
  <c r="Q348" i="18"/>
  <c r="P348" i="18"/>
  <c r="P133" i="18"/>
  <c r="Q133" i="18"/>
  <c r="Q289" i="18"/>
  <c r="P289" i="18"/>
  <c r="AA256" i="18"/>
  <c r="Z256" i="18"/>
  <c r="Q281" i="18"/>
  <c r="P281" i="18"/>
  <c r="Q217" i="18"/>
  <c r="P217" i="18"/>
  <c r="Q61" i="18"/>
  <c r="P61" i="18"/>
  <c r="AA198" i="18"/>
  <c r="Z198" i="18"/>
  <c r="Q225" i="18"/>
  <c r="P225" i="18"/>
  <c r="Q370" i="18"/>
  <c r="P370" i="18"/>
  <c r="Q191" i="18"/>
  <c r="P191" i="18"/>
  <c r="Q139" i="18"/>
  <c r="P139" i="18"/>
  <c r="Q171" i="18"/>
  <c r="P171" i="18"/>
  <c r="P183" i="18"/>
  <c r="Q183" i="18"/>
  <c r="AA13" i="18"/>
  <c r="Z13" i="18"/>
  <c r="Z52" i="18"/>
  <c r="AA52" i="18"/>
  <c r="Q299" i="18"/>
  <c r="P299" i="18"/>
  <c r="AA83" i="18"/>
  <c r="Z83" i="18"/>
  <c r="AA233" i="18"/>
  <c r="Z233" i="18"/>
  <c r="Q273" i="18"/>
  <c r="P273" i="18"/>
  <c r="Q364" i="18"/>
  <c r="P364" i="18"/>
  <c r="Q337" i="18"/>
  <c r="P337" i="18"/>
  <c r="Z11" i="18"/>
  <c r="AA11" i="18"/>
  <c r="Q300" i="18"/>
  <c r="P300" i="18"/>
  <c r="Q157" i="18"/>
  <c r="P157" i="18"/>
  <c r="AA258" i="18"/>
  <c r="Z258" i="18"/>
  <c r="Q189" i="18"/>
  <c r="P189" i="18"/>
  <c r="Q219" i="18"/>
  <c r="P219" i="18"/>
  <c r="Q125" i="18"/>
  <c r="P125" i="18"/>
  <c r="Q151" i="18"/>
  <c r="P151" i="18"/>
  <c r="Q123" i="18"/>
  <c r="P123" i="18"/>
  <c r="P305" i="18"/>
  <c r="Q305" i="18"/>
  <c r="Q344" i="18"/>
  <c r="P344" i="18"/>
  <c r="P211" i="18"/>
  <c r="Q211" i="18"/>
  <c r="Q47" i="18"/>
  <c r="P47" i="18"/>
  <c r="AA264" i="18"/>
  <c r="Z264" i="18"/>
  <c r="AA238" i="18"/>
  <c r="Z238" i="18"/>
  <c r="Z200" i="18"/>
  <c r="AA200" i="18"/>
  <c r="AA157" i="18"/>
  <c r="Z157" i="18"/>
  <c r="Q262" i="18"/>
  <c r="P262" i="18"/>
  <c r="Q150" i="18"/>
  <c r="P150" i="18"/>
  <c r="Q51" i="18"/>
  <c r="P51" i="18"/>
  <c r="Q376" i="18"/>
  <c r="P376" i="18"/>
  <c r="Q366" i="18"/>
  <c r="P366" i="18"/>
  <c r="Q352" i="18"/>
  <c r="P352" i="18"/>
  <c r="AA337" i="18"/>
  <c r="Z337" i="18"/>
  <c r="P356" i="18"/>
  <c r="Q356" i="18"/>
  <c r="P153" i="18"/>
  <c r="Q153" i="18"/>
  <c r="Q39" i="18"/>
  <c r="P39" i="18"/>
  <c r="AA248" i="18"/>
  <c r="Z248" i="18"/>
  <c r="Z240" i="18"/>
  <c r="AA240" i="18"/>
  <c r="AA260" i="18"/>
  <c r="Z260" i="18"/>
  <c r="Q185" i="18"/>
  <c r="P185" i="18"/>
  <c r="Q110" i="18"/>
  <c r="P110" i="18"/>
  <c r="Q260" i="18"/>
  <c r="P260" i="18"/>
  <c r="P9" i="18"/>
  <c r="Q9" i="18"/>
  <c r="P83" i="18"/>
  <c r="Q83" i="18"/>
  <c r="P174" i="18"/>
  <c r="Q174" i="18"/>
  <c r="P207" i="18"/>
  <c r="Q207" i="18"/>
  <c r="AA242" i="18"/>
  <c r="Z242" i="18"/>
  <c r="Q176" i="18"/>
  <c r="P176" i="18"/>
  <c r="AA158" i="18"/>
  <c r="Z158" i="18"/>
  <c r="Q147" i="18"/>
  <c r="P147" i="18"/>
  <c r="Z41" i="18"/>
  <c r="AA41" i="18"/>
  <c r="Q221" i="18"/>
  <c r="P221" i="18"/>
  <c r="AA244" i="18"/>
  <c r="Z244" i="18"/>
  <c r="Z296" i="18"/>
  <c r="AA296" i="18"/>
  <c r="Z231" i="18"/>
  <c r="Q196" i="18"/>
  <c r="P196" i="18"/>
  <c r="Q15" i="18"/>
  <c r="P15" i="18"/>
  <c r="Q141" i="18"/>
  <c r="P141" i="18"/>
  <c r="Q131" i="18"/>
  <c r="P131" i="18"/>
  <c r="Z219" i="18"/>
  <c r="AA219" i="18"/>
  <c r="Q120" i="18"/>
  <c r="P120" i="18"/>
  <c r="P223" i="18"/>
  <c r="Q223" i="18"/>
  <c r="Z325" i="18"/>
  <c r="AA325" i="18"/>
  <c r="Q287" i="18"/>
  <c r="P287" i="18"/>
  <c r="Q210" i="18"/>
  <c r="P210" i="18"/>
  <c r="AA223" i="18"/>
  <c r="Z223" i="18"/>
  <c r="Q194" i="18"/>
  <c r="P194" i="18"/>
  <c r="Q134" i="18"/>
  <c r="P134" i="18"/>
  <c r="Z164" i="18"/>
  <c r="AA164" i="18"/>
  <c r="Z53" i="18"/>
  <c r="AA53" i="18"/>
  <c r="AA27" i="18"/>
  <c r="Z27" i="18"/>
  <c r="Z302" i="17"/>
  <c r="AA302" i="17"/>
  <c r="Q199" i="17"/>
  <c r="P199" i="17"/>
  <c r="P160" i="17"/>
  <c r="Q160" i="17"/>
  <c r="P342" i="17"/>
  <c r="Q342" i="17"/>
  <c r="Z290" i="17"/>
  <c r="AA290" i="17"/>
  <c r="AA231" i="17"/>
  <c r="Z231" i="17"/>
  <c r="Z337" i="17"/>
  <c r="AA337" i="17"/>
  <c r="P345" i="17"/>
  <c r="Q345" i="17"/>
  <c r="Q233" i="17"/>
  <c r="P233" i="17"/>
  <c r="Q247" i="17"/>
  <c r="P247" i="17"/>
  <c r="Q361" i="17"/>
  <c r="P361" i="17"/>
  <c r="P131" i="17"/>
  <c r="Q131" i="17"/>
  <c r="Z298" i="17"/>
  <c r="AA298" i="17"/>
  <c r="Z272" i="17"/>
  <c r="AA272" i="17"/>
  <c r="Z268" i="17"/>
  <c r="AA268" i="17"/>
  <c r="Q245" i="17"/>
  <c r="P245" i="17"/>
  <c r="Z300" i="17"/>
  <c r="AA300" i="17"/>
  <c r="AA9" i="17"/>
  <c r="Z9" i="17"/>
  <c r="Q265" i="17"/>
  <c r="P265" i="17"/>
  <c r="Z305" i="17"/>
  <c r="Z270" i="17"/>
  <c r="AA270" i="17"/>
  <c r="Z178" i="17"/>
  <c r="AA178" i="17"/>
  <c r="P335" i="17"/>
  <c r="Q335" i="17"/>
  <c r="AA330" i="17"/>
  <c r="Z330" i="17"/>
  <c r="Z274" i="17"/>
  <c r="AA274" i="17"/>
  <c r="Z278" i="17"/>
  <c r="AA278" i="17"/>
  <c r="Z157" i="17"/>
  <c r="AA157" i="17"/>
  <c r="P231" i="17"/>
  <c r="Q231" i="17"/>
  <c r="P176" i="17"/>
  <c r="Q176" i="17"/>
  <c r="P147" i="17"/>
  <c r="Q147" i="17"/>
  <c r="Z257" i="17"/>
  <c r="AA257" i="17"/>
  <c r="P235" i="17"/>
  <c r="Q235" i="17"/>
  <c r="Q59" i="17"/>
  <c r="P59" i="17"/>
  <c r="Z342" i="17"/>
  <c r="AA342" i="17"/>
  <c r="Z292" i="17"/>
  <c r="AA292" i="17"/>
  <c r="P325" i="17"/>
  <c r="Q325" i="17"/>
  <c r="AA287" i="17"/>
  <c r="Z287" i="17"/>
  <c r="P255" i="17"/>
  <c r="Q255" i="17"/>
  <c r="Q139" i="17"/>
  <c r="P139" i="17"/>
  <c r="P142" i="17"/>
  <c r="Q142" i="17"/>
  <c r="Q9" i="17"/>
  <c r="P9" i="17"/>
  <c r="P305" i="17"/>
  <c r="Q305" i="17"/>
  <c r="Q21" i="17"/>
  <c r="P21" i="17"/>
  <c r="Q133" i="17"/>
  <c r="P133" i="17"/>
  <c r="Q120" i="17"/>
  <c r="P120" i="17"/>
  <c r="P251" i="17"/>
  <c r="Q251" i="17"/>
  <c r="P243" i="17"/>
  <c r="Q243" i="17"/>
  <c r="Q195" i="17"/>
  <c r="P195" i="17"/>
  <c r="AA221" i="17"/>
  <c r="Z221" i="17"/>
  <c r="P268" i="17"/>
  <c r="Q268" i="17"/>
  <c r="Q83" i="17"/>
  <c r="P83" i="17"/>
  <c r="AA314" i="17"/>
  <c r="Z314" i="17"/>
  <c r="Q291" i="17"/>
  <c r="P291" i="17"/>
  <c r="P309" i="17"/>
  <c r="Q309" i="17"/>
  <c r="Q37" i="17"/>
  <c r="P37" i="17"/>
  <c r="Q263" i="17"/>
  <c r="P263" i="17"/>
  <c r="P237" i="17"/>
  <c r="Q237" i="17"/>
  <c r="Z295" i="17"/>
  <c r="AA295" i="17"/>
  <c r="Z235" i="17"/>
  <c r="AA235" i="17"/>
  <c r="Q275" i="17"/>
  <c r="P275" i="17"/>
  <c r="AA366" i="17"/>
  <c r="Z366" i="17"/>
  <c r="AA376" i="17"/>
  <c r="Z376" i="17"/>
  <c r="Z180" i="16"/>
  <c r="AA180" i="16"/>
  <c r="Q35" i="16"/>
  <c r="P35" i="16"/>
  <c r="AA321" i="16"/>
  <c r="Z321" i="16"/>
  <c r="Q372" i="16"/>
  <c r="P372" i="16"/>
  <c r="AA179" i="16"/>
  <c r="Z179" i="16"/>
  <c r="AA238" i="16"/>
  <c r="Z238" i="16"/>
  <c r="AA233" i="16"/>
  <c r="Z233" i="16"/>
  <c r="Q122" i="16"/>
  <c r="P122" i="16"/>
  <c r="Q135" i="16"/>
  <c r="P135" i="16"/>
  <c r="P360" i="16"/>
  <c r="Q360" i="16"/>
  <c r="Q344" i="16"/>
  <c r="P344" i="16"/>
  <c r="Q293" i="16"/>
  <c r="P293" i="16"/>
  <c r="AA183" i="16"/>
  <c r="Z183" i="16"/>
  <c r="AA240" i="16"/>
  <c r="Z240" i="16"/>
  <c r="Q150" i="16"/>
  <c r="P150" i="16"/>
  <c r="AA262" i="16"/>
  <c r="Z262" i="16"/>
  <c r="AA83" i="16"/>
  <c r="AA46" i="16"/>
  <c r="Z46" i="16"/>
  <c r="Q205" i="16"/>
  <c r="P205" i="16"/>
  <c r="Q23" i="16"/>
  <c r="P23" i="16"/>
  <c r="Z76" i="16"/>
  <c r="AA76" i="16"/>
  <c r="Z246" i="16"/>
  <c r="AA246" i="16"/>
  <c r="Q256" i="16"/>
  <c r="P256" i="16"/>
  <c r="P41" i="16"/>
  <c r="Q41" i="16"/>
  <c r="Q211" i="16"/>
  <c r="P211" i="16"/>
  <c r="P25" i="16"/>
  <c r="Q25" i="16"/>
  <c r="Z74" i="16"/>
  <c r="AA74" i="16"/>
  <c r="Q279" i="16"/>
  <c r="P279" i="16"/>
  <c r="AA244" i="16"/>
  <c r="Z244" i="16"/>
  <c r="P120" i="16"/>
  <c r="Q120" i="16"/>
  <c r="P203" i="16"/>
  <c r="Q203" i="16"/>
  <c r="P83" i="16"/>
  <c r="Q83" i="16"/>
  <c r="Q376" i="16"/>
  <c r="P376" i="16"/>
  <c r="Q138" i="16"/>
  <c r="P138" i="16"/>
  <c r="AA171" i="16"/>
  <c r="Z171" i="16"/>
  <c r="Q9" i="16"/>
  <c r="P9" i="16"/>
  <c r="Q333" i="16"/>
  <c r="P333" i="16"/>
  <c r="Q298" i="16"/>
  <c r="P298" i="16"/>
  <c r="AA305" i="16"/>
  <c r="Q231" i="16"/>
  <c r="P231" i="16"/>
  <c r="AA9" i="16"/>
  <c r="Z9" i="16"/>
  <c r="AA264" i="16"/>
  <c r="Z264" i="16"/>
  <c r="Q177" i="16"/>
  <c r="P177" i="16"/>
  <c r="Q33" i="16"/>
  <c r="P33" i="16"/>
  <c r="AA268" i="16"/>
  <c r="Z268" i="16"/>
  <c r="Q123" i="16"/>
  <c r="P123" i="16"/>
  <c r="Q134" i="16"/>
  <c r="P134" i="16"/>
  <c r="AA234" i="16"/>
  <c r="Z234" i="16"/>
  <c r="AA120" i="16"/>
  <c r="Z120" i="16"/>
  <c r="Q17" i="16"/>
  <c r="P17" i="16"/>
  <c r="Q237" i="16"/>
  <c r="P237" i="16"/>
  <c r="AA185" i="16"/>
  <c r="Z185" i="16"/>
  <c r="Q132" i="16"/>
  <c r="P132" i="16"/>
  <c r="P221" i="16"/>
  <c r="Q221" i="16"/>
  <c r="Z169" i="16"/>
  <c r="AA169" i="16"/>
  <c r="P124" i="16"/>
  <c r="Q124" i="16"/>
  <c r="Z339" i="16"/>
  <c r="AA339" i="16"/>
  <c r="AA256" i="16"/>
  <c r="Z256" i="16"/>
  <c r="AA175" i="16"/>
  <c r="Z175" i="16"/>
  <c r="AA374" i="16"/>
  <c r="Z374" i="16"/>
  <c r="Q140" i="16"/>
  <c r="P140" i="16"/>
  <c r="AA231" i="16"/>
  <c r="Z231" i="16"/>
  <c r="Q369" i="16"/>
  <c r="P369" i="16"/>
  <c r="P46" i="16"/>
  <c r="Q46" i="16"/>
  <c r="Z115" i="16"/>
  <c r="AA115" i="16"/>
  <c r="AA163" i="16"/>
  <c r="Z163" i="16"/>
  <c r="AA306" i="16"/>
  <c r="Z306" i="16"/>
  <c r="Z64" i="16"/>
  <c r="AA64" i="16"/>
  <c r="Q39" i="16"/>
  <c r="P39" i="16"/>
  <c r="Q348" i="16"/>
  <c r="P348" i="16"/>
  <c r="AA70" i="16"/>
  <c r="Z70" i="16"/>
  <c r="Q370" i="16"/>
  <c r="P370" i="16"/>
  <c r="Q136" i="16"/>
  <c r="P136" i="16"/>
  <c r="P305" i="16"/>
  <c r="Q305" i="16"/>
  <c r="AA109" i="15"/>
  <c r="Z109" i="15"/>
  <c r="Q370" i="15"/>
  <c r="P370" i="15"/>
  <c r="AA285" i="15"/>
  <c r="Z285" i="15"/>
  <c r="Z227" i="15"/>
  <c r="AA227" i="15"/>
  <c r="Q18" i="15"/>
  <c r="P18" i="15"/>
  <c r="P78" i="15"/>
  <c r="Q78" i="15"/>
  <c r="Q296" i="15"/>
  <c r="P296" i="15"/>
  <c r="AA183" i="15"/>
  <c r="Z183" i="15"/>
  <c r="AA209" i="15"/>
  <c r="Z209" i="15"/>
  <c r="P40" i="15"/>
  <c r="Q40" i="15"/>
  <c r="Q172" i="15"/>
  <c r="P172" i="15"/>
  <c r="Z184" i="15"/>
  <c r="AA184" i="15"/>
  <c r="AA127" i="15"/>
  <c r="Z127" i="15"/>
  <c r="P321" i="15"/>
  <c r="Q321" i="15"/>
  <c r="P27" i="15"/>
  <c r="Q27" i="15"/>
  <c r="AA9" i="15"/>
  <c r="Z9" i="15"/>
  <c r="Q306" i="15"/>
  <c r="P306" i="15"/>
  <c r="AA107" i="15"/>
  <c r="Z107" i="15"/>
  <c r="AA337" i="15"/>
  <c r="Z337" i="15"/>
  <c r="AA123" i="15"/>
  <c r="Z123" i="15"/>
  <c r="Q252" i="15"/>
  <c r="P252" i="15"/>
  <c r="P31" i="15"/>
  <c r="Q31" i="15"/>
  <c r="Q354" i="15"/>
  <c r="P354" i="15"/>
  <c r="AA145" i="15"/>
  <c r="Z145" i="15"/>
  <c r="AA99" i="15"/>
  <c r="Z99" i="15"/>
  <c r="AA113" i="15"/>
  <c r="Z113" i="15"/>
  <c r="AA189" i="15"/>
  <c r="Z189" i="15"/>
  <c r="AA133" i="15"/>
  <c r="Z133" i="15"/>
  <c r="Q350" i="15"/>
  <c r="P350" i="15"/>
  <c r="AA97" i="15"/>
  <c r="Z97" i="15"/>
  <c r="P24" i="15"/>
  <c r="Q24" i="15"/>
  <c r="AA111" i="15"/>
  <c r="Z111" i="15"/>
  <c r="AA194" i="15"/>
  <c r="Z194" i="15"/>
  <c r="AA346" i="15"/>
  <c r="Z346" i="15"/>
  <c r="Q248" i="15"/>
  <c r="P248" i="15"/>
  <c r="Q231" i="15"/>
  <c r="P231" i="15"/>
  <c r="Q227" i="15"/>
  <c r="P227" i="15"/>
  <c r="Q366" i="15"/>
  <c r="P366" i="15"/>
  <c r="Q200" i="15"/>
  <c r="P200" i="15"/>
  <c r="Q280" i="15"/>
  <c r="P280" i="15"/>
  <c r="Q43" i="15"/>
  <c r="P43" i="15"/>
  <c r="P364" i="15"/>
  <c r="Q364" i="15"/>
  <c r="Q242" i="15"/>
  <c r="P242" i="15"/>
  <c r="Q297" i="15"/>
  <c r="P297" i="15"/>
  <c r="Q362" i="15"/>
  <c r="P362" i="15"/>
  <c r="Q120" i="15"/>
  <c r="P120" i="15"/>
  <c r="Z138" i="15"/>
  <c r="AA138" i="15"/>
  <c r="Q98" i="15"/>
  <c r="P98" i="15"/>
  <c r="Z299" i="15"/>
  <c r="AA299" i="15"/>
  <c r="Z235" i="15"/>
  <c r="AA235" i="15"/>
  <c r="Q32" i="15"/>
  <c r="P32" i="15"/>
  <c r="P38" i="15"/>
  <c r="Q38" i="15"/>
  <c r="P22" i="15"/>
  <c r="Q22" i="15"/>
  <c r="Q207" i="15"/>
  <c r="P207" i="15"/>
  <c r="AA376" i="15"/>
  <c r="Z376" i="15"/>
  <c r="Q281" i="15"/>
  <c r="P281" i="15"/>
  <c r="AA199" i="15"/>
  <c r="Z199" i="15"/>
  <c r="AA268" i="15"/>
  <c r="Z268" i="15"/>
  <c r="Q342" i="15"/>
  <c r="P342" i="15"/>
  <c r="AA179" i="15"/>
  <c r="Z179" i="15"/>
  <c r="Q11" i="15"/>
  <c r="P11" i="15"/>
  <c r="Q114" i="15"/>
  <c r="P114" i="15"/>
  <c r="AA129" i="15"/>
  <c r="Z129" i="15"/>
  <c r="AA120" i="15"/>
  <c r="Z120" i="15"/>
  <c r="Z90" i="15"/>
  <c r="AA90" i="15"/>
  <c r="P344" i="15"/>
  <c r="Q344" i="15"/>
  <c r="Q131" i="15"/>
  <c r="P131" i="15"/>
  <c r="Q352" i="15"/>
  <c r="P352" i="15"/>
  <c r="Z256" i="15"/>
  <c r="AA256" i="15"/>
  <c r="Q165" i="15"/>
  <c r="P165" i="15"/>
  <c r="P170" i="15"/>
  <c r="Q170" i="15"/>
  <c r="P337" i="15"/>
  <c r="Q337" i="15"/>
  <c r="Q376" i="15"/>
  <c r="P376" i="15"/>
  <c r="AA115" i="15"/>
  <c r="Z115" i="15"/>
  <c r="Q16" i="15"/>
  <c r="P16" i="15"/>
  <c r="Q157" i="15"/>
  <c r="P157" i="15"/>
  <c r="Q356" i="15"/>
  <c r="P356" i="15"/>
  <c r="P34" i="15"/>
  <c r="Q34" i="15"/>
  <c r="P15" i="15"/>
  <c r="Q15" i="15"/>
  <c r="Q244" i="15"/>
  <c r="P244" i="15"/>
  <c r="Q288" i="15"/>
  <c r="P288" i="15"/>
  <c r="Q269" i="15"/>
  <c r="P269" i="15"/>
  <c r="Q80" i="15"/>
  <c r="P80" i="15"/>
  <c r="Z157" i="15"/>
  <c r="AA157" i="15"/>
  <c r="Q9" i="15"/>
  <c r="P9" i="15"/>
  <c r="P32" i="14"/>
  <c r="Z33" i="14"/>
  <c r="AA33" i="14"/>
  <c r="AA35" i="14"/>
  <c r="AA31" i="14"/>
  <c r="Z31" i="14"/>
  <c r="AA34" i="14"/>
  <c r="Z34" i="14"/>
  <c r="Z38" i="14"/>
  <c r="Q25" i="14"/>
  <c r="Z70" i="14"/>
  <c r="AA62" i="14"/>
  <c r="Z62" i="14"/>
  <c r="AA49" i="14"/>
  <c r="Z49" i="14"/>
  <c r="Z78" i="14"/>
  <c r="AA89" i="14"/>
  <c r="Z89" i="14"/>
  <c r="Z99" i="14"/>
  <c r="M89" i="14"/>
  <c r="AA103" i="14"/>
  <c r="Z103" i="14"/>
  <c r="P109" i="14"/>
  <c r="M97" i="14"/>
  <c r="Q97" i="14" s="1"/>
  <c r="AA105" i="14"/>
  <c r="Z105" i="14"/>
  <c r="AA130" i="14"/>
  <c r="Z130" i="14"/>
  <c r="P148" i="14"/>
  <c r="P136" i="14"/>
  <c r="AA147" i="14"/>
  <c r="P152" i="14"/>
  <c r="Z185" i="14"/>
  <c r="P174" i="14"/>
  <c r="Z171" i="14"/>
  <c r="P179" i="14"/>
  <c r="P191" i="14"/>
  <c r="Z167" i="14"/>
  <c r="AA167" i="14"/>
  <c r="P221" i="14"/>
  <c r="P196" i="14"/>
  <c r="Q196" i="14"/>
  <c r="AA220" i="14"/>
  <c r="Z220" i="14"/>
  <c r="Z258" i="14"/>
  <c r="AA258" i="14"/>
  <c r="AA250" i="14"/>
  <c r="Z250" i="14"/>
  <c r="Q253" i="14"/>
  <c r="Z241" i="14"/>
  <c r="AA252" i="14"/>
  <c r="Z252" i="14"/>
  <c r="AA262" i="14"/>
  <c r="AA244" i="14"/>
  <c r="Z244" i="14"/>
  <c r="AA256" i="14"/>
  <c r="Z256" i="14"/>
  <c r="Z248" i="14"/>
  <c r="AA248" i="14"/>
  <c r="P234" i="14"/>
  <c r="AA264" i="14"/>
  <c r="AA299" i="14"/>
  <c r="AA281" i="14"/>
  <c r="P299" i="14"/>
  <c r="AA294" i="14"/>
  <c r="P275" i="14"/>
  <c r="AA9" i="14"/>
  <c r="Z9" i="14"/>
  <c r="Q28" i="14"/>
  <c r="P28" i="14"/>
  <c r="R15" i="14"/>
  <c r="P54" i="14"/>
  <c r="Q54" i="14"/>
  <c r="Q69" i="14"/>
  <c r="D50" i="14"/>
  <c r="D51" i="14"/>
  <c r="D52" i="14" s="1"/>
  <c r="Q70" i="14"/>
  <c r="P70" i="14"/>
  <c r="Q78" i="14"/>
  <c r="P78" i="14"/>
  <c r="P105" i="14"/>
  <c r="Q105" i="14"/>
  <c r="M95" i="14"/>
  <c r="Q99" i="14"/>
  <c r="R125" i="14"/>
  <c r="Q153" i="14"/>
  <c r="P153" i="14"/>
  <c r="P142" i="14"/>
  <c r="Q175" i="14"/>
  <c r="P175" i="14"/>
  <c r="Q225" i="14"/>
  <c r="P225" i="14"/>
  <c r="D200" i="14"/>
  <c r="P227" i="14"/>
  <c r="Q227" i="14"/>
  <c r="M220" i="14"/>
  <c r="Q220" i="14" s="1"/>
  <c r="R232" i="14"/>
  <c r="M232" i="14"/>
  <c r="Q237" i="14"/>
  <c r="M236" i="14"/>
  <c r="Q236" i="14" s="1"/>
  <c r="R236" i="14"/>
  <c r="P236" i="14"/>
  <c r="P252" i="14"/>
  <c r="Q244" i="14"/>
  <c r="P244" i="14"/>
  <c r="Q283" i="14"/>
  <c r="Q281" i="14"/>
  <c r="P289" i="14"/>
  <c r="D272" i="14"/>
  <c r="D273" i="14" s="1"/>
  <c r="R157" i="14"/>
  <c r="M157" i="14"/>
  <c r="AA56" i="14"/>
  <c r="Z56" i="14"/>
  <c r="Q250" i="14"/>
  <c r="P250" i="14"/>
  <c r="P204" i="14"/>
  <c r="Q204" i="14"/>
  <c r="M120" i="14"/>
  <c r="R120" i="14"/>
  <c r="D160" i="14"/>
  <c r="D161" i="14" s="1"/>
  <c r="AA14" i="14"/>
  <c r="Z14" i="14"/>
  <c r="R61" i="14"/>
  <c r="M61" i="14"/>
  <c r="Z200" i="14"/>
  <c r="AA200" i="14"/>
  <c r="AA211" i="14"/>
  <c r="Z211" i="14"/>
  <c r="Z204" i="14"/>
  <c r="AA204" i="14"/>
  <c r="AA92" i="14"/>
  <c r="Z92" i="14"/>
  <c r="P323" i="14"/>
  <c r="Q323" i="14"/>
  <c r="Z123" i="14"/>
  <c r="AA123" i="14"/>
  <c r="AA91" i="14"/>
  <c r="Z91" i="14"/>
  <c r="AA239" i="14"/>
  <c r="Z239" i="14"/>
  <c r="Z13" i="14"/>
  <c r="AA13" i="14"/>
  <c r="M48" i="14"/>
  <c r="R48" i="14"/>
  <c r="AA53" i="14"/>
  <c r="Z53" i="14"/>
  <c r="R195" i="14"/>
  <c r="M195" i="14"/>
  <c r="M14" i="14"/>
  <c r="R14" i="14"/>
  <c r="M56" i="14"/>
  <c r="R56" i="14"/>
  <c r="AA305" i="14"/>
  <c r="Z305" i="14"/>
  <c r="R85" i="14"/>
  <c r="M85" i="14"/>
  <c r="AA376" i="14"/>
  <c r="Z376" i="14"/>
  <c r="R46" i="14"/>
  <c r="M46" i="14"/>
  <c r="AA87" i="14"/>
  <c r="Z87" i="14"/>
  <c r="X270" i="14"/>
  <c r="AB270" i="14"/>
  <c r="AA51" i="14"/>
  <c r="Z51" i="14"/>
  <c r="AA58" i="14"/>
  <c r="Z58" i="14"/>
  <c r="AA161" i="14"/>
  <c r="Z161" i="14"/>
  <c r="M161" i="14"/>
  <c r="R161" i="14"/>
  <c r="Q302" i="14"/>
  <c r="P302" i="14"/>
  <c r="R200" i="14"/>
  <c r="M200" i="14"/>
  <c r="AA195" i="14"/>
  <c r="Z195" i="14"/>
  <c r="Q154" i="14"/>
  <c r="P154" i="14"/>
  <c r="R201" i="14"/>
  <c r="M201" i="14"/>
  <c r="R121" i="14"/>
  <c r="M121" i="14"/>
  <c r="M13" i="14"/>
  <c r="R13" i="14"/>
  <c r="Z125" i="14"/>
  <c r="AA125" i="14"/>
  <c r="AA138" i="14"/>
  <c r="R219" i="14"/>
  <c r="M219" i="14"/>
  <c r="R137" i="14"/>
  <c r="M137" i="14"/>
  <c r="AA225" i="14"/>
  <c r="Z225" i="14"/>
  <c r="AA97" i="14"/>
  <c r="Z97" i="14"/>
  <c r="AA124" i="14"/>
  <c r="Z124" i="14"/>
  <c r="Z232" i="14"/>
  <c r="AA232" i="14"/>
  <c r="M197" i="14"/>
  <c r="R197" i="14"/>
  <c r="AA157" i="14"/>
  <c r="Z157" i="14"/>
  <c r="P131" i="14"/>
  <c r="Q131" i="14"/>
  <c r="M19" i="14"/>
  <c r="R19" i="14"/>
  <c r="M58" i="14"/>
  <c r="R58" i="14"/>
  <c r="Z240" i="14"/>
  <c r="AA240" i="14"/>
  <c r="Q163" i="14"/>
  <c r="P163" i="14"/>
  <c r="Q16" i="14"/>
  <c r="P16" i="14"/>
  <c r="M208" i="14"/>
  <c r="R208" i="14"/>
  <c r="P15" i="14"/>
  <c r="Q15" i="14"/>
  <c r="AA198" i="14"/>
  <c r="Z198" i="14"/>
  <c r="AA64" i="14"/>
  <c r="Z64" i="14"/>
  <c r="Q215" i="14"/>
  <c r="P215" i="14"/>
  <c r="AA235" i="14"/>
  <c r="Z235" i="14"/>
  <c r="Q95" i="14"/>
  <c r="P95" i="14"/>
  <c r="Q160" i="14"/>
  <c r="P160" i="14"/>
  <c r="M235" i="14"/>
  <c r="R235" i="14"/>
  <c r="Z115" i="14"/>
  <c r="AA115" i="14"/>
  <c r="AA208" i="14"/>
  <c r="Z208" i="14"/>
  <c r="M159" i="14"/>
  <c r="R159" i="14"/>
  <c r="R212" i="14"/>
  <c r="M212" i="14"/>
  <c r="Q211" i="14"/>
  <c r="P211" i="14"/>
  <c r="R10" i="14"/>
  <c r="M10" i="14"/>
  <c r="Q125" i="14"/>
  <c r="P125" i="14"/>
  <c r="Q217" i="14"/>
  <c r="P217" i="14"/>
  <c r="Z127" i="14"/>
  <c r="AA127" i="14"/>
  <c r="P296" i="14"/>
  <c r="Q296" i="14"/>
  <c r="AA210" i="14"/>
  <c r="Z210" i="14"/>
  <c r="AA291" i="14"/>
  <c r="Z291" i="14"/>
  <c r="AB213" i="14"/>
  <c r="X213" i="14"/>
  <c r="Q206" i="14"/>
  <c r="P206" i="14"/>
  <c r="Z10" i="14"/>
  <c r="AA10" i="14"/>
  <c r="R132" i="14"/>
  <c r="M132" i="14"/>
  <c r="R9" i="14"/>
  <c r="M9" i="14"/>
  <c r="Z20" i="14"/>
  <c r="AA20" i="14"/>
  <c r="Q135" i="14"/>
  <c r="P135" i="14"/>
  <c r="Q138" i="14"/>
  <c r="P138" i="14"/>
  <c r="AA132" i="14"/>
  <c r="Z132" i="14"/>
  <c r="M60" i="14"/>
  <c r="R60" i="14"/>
  <c r="AA66" i="14"/>
  <c r="Z66" i="14"/>
  <c r="Q241" i="14"/>
  <c r="P241" i="14"/>
  <c r="Z121" i="14"/>
  <c r="AA121" i="14"/>
  <c r="Z84" i="14"/>
  <c r="AA84" i="14"/>
  <c r="AA194" i="14"/>
  <c r="Z194" i="14"/>
  <c r="Z57" i="14"/>
  <c r="AA57" i="14"/>
  <c r="Z112" i="14"/>
  <c r="AA112" i="14"/>
  <c r="R65" i="14"/>
  <c r="M65" i="14"/>
  <c r="P319" i="14"/>
  <c r="Q319" i="14"/>
  <c r="AA197" i="14"/>
  <c r="Z197" i="14"/>
  <c r="Q126" i="14"/>
  <c r="P126" i="14"/>
  <c r="M165" i="14"/>
  <c r="R165" i="14"/>
  <c r="R49" i="14"/>
  <c r="M49" i="14"/>
  <c r="Z342" i="14"/>
  <c r="AA342" i="14"/>
  <c r="AA47" i="14"/>
  <c r="P280" i="14"/>
  <c r="Q280" i="14"/>
  <c r="M12" i="14"/>
  <c r="R12" i="14"/>
  <c r="Z255" i="14"/>
  <c r="AA255" i="14"/>
  <c r="Q187" i="14"/>
  <c r="P187" i="14"/>
  <c r="Z55" i="14"/>
  <c r="AA55" i="14"/>
  <c r="R213" i="14"/>
  <c r="M213" i="14"/>
  <c r="Q130" i="14"/>
  <c r="P130" i="14"/>
  <c r="D201" i="14"/>
  <c r="D202" i="14"/>
  <c r="Z298" i="14"/>
  <c r="AA298" i="14"/>
  <c r="Z288" i="14"/>
  <c r="AA288" i="14"/>
  <c r="AA227" i="14"/>
  <c r="Z227" i="14"/>
  <c r="P43" i="14"/>
  <c r="Q43" i="14"/>
  <c r="R84" i="14"/>
  <c r="M84" i="14"/>
  <c r="AA120" i="14"/>
  <c r="Z120" i="14"/>
  <c r="AB219" i="14"/>
  <c r="X219" i="14"/>
  <c r="Q202" i="14"/>
  <c r="P202" i="14"/>
  <c r="M124" i="14"/>
  <c r="R124" i="14"/>
  <c r="AA238" i="14"/>
  <c r="Z238" i="14"/>
  <c r="Z273" i="14"/>
  <c r="AA273" i="14"/>
  <c r="Z126" i="14"/>
  <c r="AA126" i="14"/>
  <c r="Q89" i="14"/>
  <c r="P89" i="14"/>
  <c r="Z207" i="14"/>
  <c r="AA207" i="14"/>
  <c r="Q62" i="14"/>
  <c r="P62" i="14"/>
  <c r="R158" i="14"/>
  <c r="M158" i="14"/>
  <c r="Z236" i="14"/>
  <c r="AA236" i="14"/>
  <c r="Q271" i="14"/>
  <c r="P271" i="14"/>
  <c r="AA364" i="14"/>
  <c r="Z364" i="14"/>
  <c r="Q91" i="14"/>
  <c r="P91" i="14"/>
  <c r="Z169" i="14"/>
  <c r="AA169" i="14"/>
  <c r="Q214" i="14"/>
  <c r="P214" i="14"/>
  <c r="M20" i="14"/>
  <c r="R20" i="14"/>
  <c r="Z135" i="14"/>
  <c r="AA135" i="14"/>
  <c r="M50" i="14"/>
  <c r="R50" i="14"/>
  <c r="R59" i="14"/>
  <c r="M59" i="14"/>
  <c r="AA160" i="14"/>
  <c r="Z160" i="14"/>
  <c r="AA231" i="14"/>
  <c r="Z231" i="14"/>
  <c r="X48" i="14"/>
  <c r="AB48" i="14"/>
  <c r="P86" i="14"/>
  <c r="Q86" i="14"/>
  <c r="M52" i="14"/>
  <c r="R52" i="14"/>
  <c r="AA128" i="14"/>
  <c r="Z128" i="14"/>
  <c r="Z290" i="14"/>
  <c r="AA290" i="14"/>
  <c r="Z296" i="14"/>
  <c r="AA296" i="14"/>
  <c r="AA95" i="14"/>
  <c r="Z95" i="14"/>
  <c r="Z286" i="14"/>
  <c r="AA286" i="14"/>
  <c r="Z271" i="14"/>
  <c r="AA271" i="14"/>
  <c r="Q90" i="14"/>
  <c r="P90" i="14"/>
  <c r="Q75" i="14"/>
  <c r="P75" i="14"/>
  <c r="Q107" i="14"/>
  <c r="P107" i="14"/>
  <c r="P231" i="14"/>
  <c r="Q231" i="14"/>
  <c r="Q194" i="14"/>
  <c r="P194" i="14"/>
  <c r="Z137" i="14"/>
  <c r="AA137" i="14"/>
  <c r="AA50" i="14"/>
  <c r="Z50" i="14"/>
  <c r="R198" i="14"/>
  <c r="M198" i="14"/>
  <c r="AA158" i="14"/>
  <c r="Z158" i="14"/>
  <c r="M129" i="14"/>
  <c r="R129" i="14"/>
  <c r="M64" i="14"/>
  <c r="R64" i="14"/>
  <c r="M272" i="14"/>
  <c r="R272" i="14"/>
  <c r="R92" i="14"/>
  <c r="M92" i="14"/>
  <c r="Z282" i="14"/>
  <c r="AA282" i="14"/>
  <c r="Z165" i="14"/>
  <c r="AA165" i="14"/>
  <c r="Z129" i="14"/>
  <c r="AA129" i="14"/>
  <c r="Z274" i="14"/>
  <c r="AA274" i="14"/>
  <c r="D13" i="14"/>
  <c r="R268" i="14"/>
  <c r="M268" i="14"/>
  <c r="M87" i="14"/>
  <c r="R87" i="14"/>
  <c r="R207" i="14"/>
  <c r="M207" i="14"/>
  <c r="M128" i="14"/>
  <c r="R128" i="14"/>
  <c r="Q240" i="14"/>
  <c r="P240" i="14"/>
  <c r="M127" i="14"/>
  <c r="R127" i="14"/>
  <c r="AA15" i="14"/>
  <c r="Z15" i="14"/>
  <c r="Q57" i="14"/>
  <c r="P57" i="14"/>
  <c r="R166" i="14"/>
  <c r="M166" i="14"/>
  <c r="R55" i="14"/>
  <c r="M55" i="14"/>
  <c r="M68" i="14"/>
  <c r="R68" i="14"/>
  <c r="AA19" i="14"/>
  <c r="Z19" i="14"/>
  <c r="Z86" i="14"/>
  <c r="AA86" i="14"/>
  <c r="Q141" i="14"/>
  <c r="P141" i="14"/>
  <c r="D235" i="14"/>
  <c r="D236" i="14"/>
  <c r="D237" i="14" s="1"/>
  <c r="Z134" i="14"/>
  <c r="AA134" i="14"/>
  <c r="AA233" i="14"/>
  <c r="Z233" i="14"/>
  <c r="Q88" i="14"/>
  <c r="P88" i="14"/>
  <c r="P270" i="14"/>
  <c r="Q270" i="14"/>
  <c r="P305" i="14"/>
  <c r="Q305" i="14"/>
  <c r="Q243" i="14"/>
  <c r="P243" i="14"/>
  <c r="Q176" i="14"/>
  <c r="P176" i="14"/>
  <c r="R210" i="14"/>
  <c r="M210" i="14"/>
  <c r="R53" i="14"/>
  <c r="M53" i="14"/>
  <c r="M17" i="14"/>
  <c r="R17" i="14"/>
  <c r="Q47" i="14"/>
  <c r="P47" i="14"/>
  <c r="Z269" i="14"/>
  <c r="AA269" i="14"/>
  <c r="D124" i="14"/>
  <c r="P26" i="14"/>
  <c r="Q26" i="14"/>
  <c r="M164" i="14"/>
  <c r="R164" i="14"/>
  <c r="P357" i="14"/>
  <c r="Q357" i="14"/>
  <c r="Z280" i="14"/>
  <c r="AA280" i="14"/>
  <c r="R98" i="14"/>
  <c r="M98" i="14"/>
  <c r="Z59" i="14"/>
  <c r="AA59" i="14"/>
  <c r="Q188" i="14"/>
  <c r="P188" i="14"/>
  <c r="Q203" i="14"/>
  <c r="P203" i="14"/>
  <c r="D86" i="14"/>
  <c r="R134" i="14"/>
  <c r="M134" i="14"/>
  <c r="R123" i="14"/>
  <c r="M123" i="14"/>
  <c r="Z85" i="14"/>
  <c r="AA85" i="14"/>
  <c r="R51" i="14"/>
  <c r="M51" i="14"/>
  <c r="M66" i="14"/>
  <c r="R66" i="14"/>
  <c r="P220" i="14"/>
  <c r="Z206" i="14"/>
  <c r="AA206" i="14"/>
  <c r="Z88" i="14"/>
  <c r="AA88" i="14"/>
  <c r="Z162" i="14"/>
  <c r="AA162" i="14"/>
  <c r="M273" i="14"/>
  <c r="R273" i="14"/>
  <c r="P94" i="14"/>
  <c r="Q94" i="14"/>
  <c r="AA164" i="14"/>
  <c r="Z164" i="14"/>
  <c r="Z67" i="14"/>
  <c r="AA67" i="14"/>
  <c r="AA234" i="14"/>
  <c r="Z234" i="14"/>
  <c r="Q205" i="14"/>
  <c r="P205" i="14"/>
  <c r="R162" i="14"/>
  <c r="M162" i="14"/>
  <c r="R67" i="14"/>
  <c r="M67" i="14"/>
  <c r="AA246" i="13"/>
  <c r="AA244" i="13"/>
  <c r="Z244" i="13"/>
  <c r="AA260" i="13"/>
  <c r="Z260" i="13"/>
  <c r="Z248" i="13"/>
  <c r="P242" i="13"/>
  <c r="Q259" i="13"/>
  <c r="P259" i="13"/>
  <c r="AA242" i="13"/>
  <c r="Z242" i="13"/>
  <c r="AA262" i="13"/>
  <c r="Z262" i="13"/>
  <c r="Z264" i="13"/>
  <c r="AA264" i="13"/>
  <c r="AA256" i="13"/>
  <c r="Z256" i="13"/>
  <c r="AA254" i="13"/>
  <c r="Z254" i="13"/>
  <c r="Q250" i="13"/>
  <c r="Z252" i="13"/>
  <c r="Q225" i="13"/>
  <c r="P225" i="13"/>
  <c r="Q227" i="13"/>
  <c r="AA222" i="13"/>
  <c r="P170" i="13"/>
  <c r="AA187" i="13"/>
  <c r="P181" i="13"/>
  <c r="P187" i="13"/>
  <c r="Q187" i="13"/>
  <c r="P184" i="13"/>
  <c r="AA146" i="13"/>
  <c r="Z146" i="13"/>
  <c r="P148" i="13"/>
  <c r="P143" i="13"/>
  <c r="P154" i="13"/>
  <c r="Z145" i="13"/>
  <c r="Z107" i="13"/>
  <c r="Z36" i="13"/>
  <c r="Z28" i="13"/>
  <c r="P39" i="13"/>
  <c r="P25" i="13"/>
  <c r="AA43" i="13"/>
  <c r="P24" i="13"/>
  <c r="Q24" i="13"/>
  <c r="P76" i="13"/>
  <c r="Q76" i="13"/>
  <c r="Z77" i="13"/>
  <c r="D237" i="13"/>
  <c r="D239" i="13" s="1"/>
  <c r="D238" i="13"/>
  <c r="D13" i="13"/>
  <c r="AA212" i="13"/>
  <c r="Z212" i="13"/>
  <c r="AA13" i="13"/>
  <c r="Z13" i="13"/>
  <c r="AA232" i="13"/>
  <c r="Z232" i="13"/>
  <c r="AA195" i="13"/>
  <c r="Z195" i="13"/>
  <c r="Q270" i="13"/>
  <c r="P270" i="13"/>
  <c r="Z305" i="13"/>
  <c r="AA305" i="13"/>
  <c r="Q216" i="13"/>
  <c r="P216" i="13"/>
  <c r="AA135" i="13"/>
  <c r="Z135" i="13"/>
  <c r="AA161" i="13"/>
  <c r="Z161" i="13"/>
  <c r="P235" i="13"/>
  <c r="Q235" i="13"/>
  <c r="Q208" i="13"/>
  <c r="P208" i="13"/>
  <c r="Z236" i="13"/>
  <c r="AA236" i="13"/>
  <c r="Z31" i="13"/>
  <c r="AA31" i="13"/>
  <c r="Q19" i="13"/>
  <c r="P19" i="13"/>
  <c r="AA194" i="13"/>
  <c r="Q109" i="13"/>
  <c r="P109" i="13"/>
  <c r="Z270" i="13"/>
  <c r="AA270" i="13"/>
  <c r="AA14" i="13"/>
  <c r="Z14" i="13"/>
  <c r="Q66" i="13"/>
  <c r="P66" i="13"/>
  <c r="Q67" i="13"/>
  <c r="P67" i="13"/>
  <c r="Z56" i="13"/>
  <c r="Z148" i="13"/>
  <c r="AA148" i="13"/>
  <c r="AA60" i="13"/>
  <c r="Z60" i="13"/>
  <c r="Z168" i="13"/>
  <c r="AA168" i="13"/>
  <c r="P10" i="13"/>
  <c r="Q10" i="13"/>
  <c r="AA19" i="13"/>
  <c r="Z19" i="13"/>
  <c r="AA47" i="13"/>
  <c r="Z47" i="13"/>
  <c r="AA251" i="13"/>
  <c r="Z251" i="13"/>
  <c r="P272" i="13"/>
  <c r="Q272" i="13"/>
  <c r="Q234" i="13"/>
  <c r="P234" i="13"/>
  <c r="AA239" i="13"/>
  <c r="Z239" i="13"/>
  <c r="AA219" i="13"/>
  <c r="Z219" i="13"/>
  <c r="Z208" i="13"/>
  <c r="AA208" i="13"/>
  <c r="Q94" i="13"/>
  <c r="P94" i="13"/>
  <c r="AA88" i="13"/>
  <c r="Q199" i="13"/>
  <c r="P199" i="13"/>
  <c r="Q113" i="13"/>
  <c r="P113" i="13"/>
  <c r="AA125" i="13"/>
  <c r="Z125" i="13"/>
  <c r="AA49" i="13"/>
  <c r="Z49" i="13"/>
  <c r="Z85" i="13"/>
  <c r="AA85" i="13"/>
  <c r="Q311" i="13"/>
  <c r="P311" i="13"/>
  <c r="Z46" i="13"/>
  <c r="AA46" i="13"/>
  <c r="AA83" i="13"/>
  <c r="Z83" i="13"/>
  <c r="Q264" i="13"/>
  <c r="P264" i="13"/>
  <c r="AA78" i="13"/>
  <c r="Z78" i="13"/>
  <c r="P91" i="13"/>
  <c r="Q91" i="13"/>
  <c r="D54" i="13"/>
  <c r="Q337" i="13"/>
  <c r="P337" i="13"/>
  <c r="P61" i="13"/>
  <c r="Q61" i="13"/>
  <c r="Q333" i="13"/>
  <c r="P333" i="13"/>
  <c r="AA198" i="13"/>
  <c r="Z198" i="13"/>
  <c r="Q84" i="13"/>
  <c r="P84" i="13"/>
  <c r="P233" i="13"/>
  <c r="Q233" i="13"/>
  <c r="AA101" i="13"/>
  <c r="Z101" i="13"/>
  <c r="AA370" i="13"/>
  <c r="Z370" i="13"/>
  <c r="AA98" i="13"/>
  <c r="Z98" i="13"/>
  <c r="P14" i="13"/>
  <c r="Q14" i="13"/>
  <c r="Q62" i="13"/>
  <c r="P62" i="13"/>
  <c r="Q236" i="13"/>
  <c r="P236" i="13"/>
  <c r="Q214" i="13"/>
  <c r="P214" i="13"/>
  <c r="D52" i="13"/>
  <c r="D53" i="13" s="1"/>
  <c r="Q172" i="13"/>
  <c r="P172" i="13"/>
  <c r="AA211" i="13"/>
  <c r="Z211" i="13"/>
  <c r="D198" i="13"/>
  <c r="Z10" i="13"/>
  <c r="AA10" i="13"/>
  <c r="AA57" i="13"/>
  <c r="Z57" i="13"/>
  <c r="AA142" i="13"/>
  <c r="Z142" i="13"/>
  <c r="Q108" i="13"/>
  <c r="P108" i="13"/>
  <c r="Q86" i="13"/>
  <c r="P86" i="13"/>
  <c r="P93" i="13"/>
  <c r="Q93" i="13"/>
  <c r="AA197" i="13"/>
  <c r="Z197" i="13"/>
  <c r="AA191" i="13"/>
  <c r="Z191" i="13"/>
  <c r="Z287" i="13"/>
  <c r="AA287" i="13"/>
  <c r="Q131" i="13"/>
  <c r="P131" i="13"/>
  <c r="D88" i="13"/>
  <c r="AA12" i="13"/>
  <c r="Z12" i="13"/>
  <c r="Q41" i="13"/>
  <c r="P41" i="13"/>
  <c r="AA132" i="13"/>
  <c r="Z132" i="13"/>
  <c r="P97" i="13"/>
  <c r="Q97" i="13"/>
  <c r="AA17" i="13"/>
  <c r="Z17" i="13"/>
  <c r="P305" i="13"/>
  <c r="Q305" i="13"/>
  <c r="P217" i="13"/>
  <c r="Q217" i="13"/>
  <c r="P100" i="13"/>
  <c r="Q100" i="13"/>
  <c r="Z86" i="13"/>
  <c r="AA86" i="13"/>
  <c r="AA336" i="13"/>
  <c r="Z336" i="13"/>
  <c r="Q46" i="13"/>
  <c r="P46" i="13"/>
  <c r="Z126" i="13"/>
  <c r="AA126" i="13"/>
  <c r="D272" i="13"/>
  <c r="Q17" i="13"/>
  <c r="P17" i="13"/>
  <c r="P130" i="13"/>
  <c r="Q130" i="13"/>
  <c r="Q166" i="13"/>
  <c r="P166" i="13"/>
  <c r="D163" i="13"/>
  <c r="D164" i="13" s="1"/>
  <c r="Q215" i="13"/>
  <c r="P215" i="13"/>
  <c r="Q213" i="13"/>
  <c r="P213" i="13"/>
  <c r="P29" i="13"/>
  <c r="Q29" i="13"/>
  <c r="AA273" i="13"/>
  <c r="Z273" i="13"/>
  <c r="AA58" i="13"/>
  <c r="Z58" i="13"/>
  <c r="P137" i="13"/>
  <c r="Q137" i="13"/>
  <c r="P37" i="13"/>
  <c r="Q37" i="13"/>
  <c r="D89" i="13"/>
  <c r="Z325" i="13"/>
  <c r="AA325" i="13"/>
  <c r="AA84" i="13"/>
  <c r="Z84" i="13"/>
  <c r="Q35" i="13"/>
  <c r="P35" i="13"/>
  <c r="AA53" i="13"/>
  <c r="Z53" i="13"/>
  <c r="AA51" i="13"/>
  <c r="Z51" i="13"/>
  <c r="Z288" i="13"/>
  <c r="AA288" i="13"/>
  <c r="Z162" i="13"/>
  <c r="AA162" i="13"/>
  <c r="P116" i="13"/>
  <c r="Q116" i="13"/>
  <c r="Z292" i="13"/>
  <c r="AA292" i="13"/>
  <c r="Z296" i="13"/>
  <c r="AA296" i="13"/>
  <c r="Q335" i="13"/>
  <c r="P335" i="13"/>
  <c r="Q101" i="13"/>
  <c r="P101" i="13"/>
  <c r="P90" i="13"/>
  <c r="Q90" i="13"/>
  <c r="AA20" i="13"/>
  <c r="Z20" i="13"/>
  <c r="Z302" i="13"/>
  <c r="AA302" i="13"/>
  <c r="AA127" i="13"/>
  <c r="Z127" i="13"/>
  <c r="Q47" i="13"/>
  <c r="P47" i="13"/>
  <c r="AA163" i="13"/>
  <c r="Z163" i="13"/>
  <c r="Q238" i="13"/>
  <c r="P238" i="13"/>
  <c r="Z123" i="13"/>
  <c r="AA123" i="13"/>
  <c r="AA122" i="13"/>
  <c r="Z122" i="13"/>
  <c r="AA130" i="13"/>
  <c r="Z130" i="13"/>
  <c r="Q271" i="13"/>
  <c r="P271" i="13"/>
  <c r="Z138" i="13"/>
  <c r="AA138" i="13"/>
  <c r="AA240" i="13"/>
  <c r="Z240" i="13"/>
  <c r="AA210" i="13"/>
  <c r="Z210" i="13"/>
  <c r="AA59" i="13"/>
  <c r="Z59" i="13"/>
  <c r="P158" i="13"/>
  <c r="Q158" i="13"/>
  <c r="Z52" i="13"/>
  <c r="AA52" i="13"/>
  <c r="AA164" i="13"/>
  <c r="Z164" i="13"/>
  <c r="Q59" i="13"/>
  <c r="P59" i="13"/>
  <c r="AA67" i="13"/>
  <c r="Z67" i="13"/>
  <c r="P240" i="13"/>
  <c r="Q240" i="13"/>
  <c r="AA185" i="13"/>
  <c r="Z185" i="13"/>
  <c r="P239" i="13"/>
  <c r="Q239" i="13"/>
  <c r="P115" i="13"/>
  <c r="Q115" i="13"/>
  <c r="P95" i="13"/>
  <c r="Q95" i="13"/>
  <c r="Q68" i="13"/>
  <c r="P68" i="13"/>
  <c r="P254" i="13"/>
  <c r="Q254" i="13"/>
  <c r="Q313" i="13"/>
  <c r="P313" i="13"/>
  <c r="AA55" i="13"/>
  <c r="Z55" i="13"/>
  <c r="P111" i="13"/>
  <c r="Q111" i="13"/>
  <c r="Q40" i="13"/>
  <c r="P40" i="13"/>
  <c r="Z268" i="13"/>
  <c r="AA268" i="13"/>
  <c r="D12" i="13"/>
  <c r="D14" i="13"/>
  <c r="Z272" i="13"/>
  <c r="AA272" i="13"/>
  <c r="AA61" i="13"/>
  <c r="Z61" i="13"/>
  <c r="Q180" i="13"/>
  <c r="P180" i="13"/>
  <c r="AA238" i="13"/>
  <c r="Z238" i="13"/>
  <c r="D273" i="13"/>
  <c r="Q71" i="13"/>
  <c r="P71" i="13"/>
  <c r="D125" i="13"/>
  <c r="AA166" i="13"/>
  <c r="Z166" i="13"/>
  <c r="Z158" i="13"/>
  <c r="AA165" i="13"/>
  <c r="Z165" i="13"/>
  <c r="Z37" i="13"/>
  <c r="AA37" i="13"/>
  <c r="Z129" i="13"/>
  <c r="AA129" i="13"/>
  <c r="AA87" i="13"/>
  <c r="Z87" i="13"/>
  <c r="BH8" i="11"/>
  <c r="BR19" i="11"/>
  <c r="BG12" i="11"/>
  <c r="CD15" i="11"/>
  <c r="AS15" i="11"/>
  <c r="BZ26" i="11"/>
  <c r="O26" i="11" s="1"/>
  <c r="CI12" i="11"/>
  <c r="CC36" i="11"/>
  <c r="P36" i="11" s="1"/>
  <c r="AB23" i="11"/>
  <c r="CH10" i="11"/>
  <c r="AL22" i="11"/>
  <c r="BE17" i="11"/>
  <c r="CE23" i="11"/>
  <c r="BS9" i="11"/>
  <c r="BC9" i="11"/>
  <c r="BZ34" i="11"/>
  <c r="O34" i="11" s="1"/>
  <c r="BT26" i="11"/>
  <c r="M26" i="11" s="1"/>
  <c r="BQ26" i="11"/>
  <c r="L26" i="11" s="1"/>
  <c r="AI32" i="11"/>
  <c r="F32" i="11" s="1"/>
  <c r="BW26" i="11"/>
  <c r="N26" i="11" s="1"/>
  <c r="AR17" i="11"/>
  <c r="BY23" i="11"/>
  <c r="BU9" i="11"/>
  <c r="AM32" i="11"/>
  <c r="G32" i="11" s="1"/>
  <c r="BT36" i="11"/>
  <c r="M36" i="11" s="1"/>
  <c r="BF16" i="11"/>
  <c r="J16" i="11" s="1"/>
  <c r="BZ36" i="11"/>
  <c r="O36" i="11" s="1"/>
  <c r="BS15" i="11"/>
  <c r="BP28" i="11"/>
  <c r="AK22" i="11"/>
  <c r="AI37" i="11"/>
  <c r="F37" i="11" s="1"/>
  <c r="AO10" i="11"/>
  <c r="CJ8" i="11"/>
  <c r="BK15" i="11"/>
  <c r="BM34" i="11"/>
  <c r="K34" i="11" s="1"/>
  <c r="AJ23" i="11"/>
  <c r="AY8" i="11"/>
  <c r="BE20" i="11"/>
  <c r="BT24" i="11"/>
  <c r="M24" i="11" s="1"/>
  <c r="CA20" i="11"/>
  <c r="CE25" i="11"/>
  <c r="CG7" i="11"/>
  <c r="CF18" i="11"/>
  <c r="Q18" i="11" s="1"/>
  <c r="BR8" i="11"/>
  <c r="AM36" i="11"/>
  <c r="G36" i="11" s="1"/>
  <c r="CK15" i="11"/>
  <c r="BA15" i="11"/>
  <c r="BB15" i="11" s="1"/>
  <c r="I15" i="11" s="1"/>
  <c r="CC32" i="11"/>
  <c r="P32" i="11" s="1"/>
  <c r="BJ27" i="11"/>
  <c r="BE8" i="11"/>
  <c r="CI27" i="11"/>
  <c r="BI8" i="11"/>
  <c r="CJ20" i="11"/>
  <c r="AP20" i="11"/>
  <c r="AK20" i="11"/>
  <c r="BN20" i="11"/>
  <c r="AY20" i="11"/>
  <c r="AQ20" i="11"/>
  <c r="AK14" i="11"/>
  <c r="AD20" i="11"/>
  <c r="BO20" i="11"/>
  <c r="BY20" i="11"/>
  <c r="BL14" i="11"/>
  <c r="BJ14" i="11"/>
  <c r="BI14" i="11"/>
  <c r="BK20" i="11"/>
  <c r="AX20" i="11"/>
  <c r="CC26" i="11"/>
  <c r="P26" i="11" s="1"/>
  <c r="AB14" i="11"/>
  <c r="AO20" i="11"/>
  <c r="BV14" i="11"/>
  <c r="AV9" i="11"/>
  <c r="AV20" i="11"/>
  <c r="BD13" i="11"/>
  <c r="AN20" i="11"/>
  <c r="BR20" i="11"/>
  <c r="CC34" i="11"/>
  <c r="P34" i="11" s="1"/>
  <c r="BT37" i="11"/>
  <c r="M37" i="11" s="1"/>
  <c r="AS14" i="11"/>
  <c r="AW9" i="11"/>
  <c r="AW20" i="11"/>
  <c r="BV13" i="11"/>
  <c r="BW18" i="11"/>
  <c r="N18" i="11" s="1"/>
  <c r="BI20" i="11"/>
  <c r="AI36" i="11"/>
  <c r="F36" i="11" s="1"/>
  <c r="BR9" i="11"/>
  <c r="AB20" i="11"/>
  <c r="AO13" i="11"/>
  <c r="AL8" i="11"/>
  <c r="AL28" i="11"/>
  <c r="AB9" i="11"/>
  <c r="BA20" i="11"/>
  <c r="BB20" i="11" s="1"/>
  <c r="I20" i="11" s="1"/>
  <c r="AF36" i="11"/>
  <c r="E36" i="11" s="1"/>
  <c r="AM16" i="11"/>
  <c r="G16" i="11" s="1"/>
  <c r="CB8" i="11"/>
  <c r="BX20" i="11"/>
  <c r="BW37" i="11"/>
  <c r="N37" i="11" s="1"/>
  <c r="BR22" i="11"/>
  <c r="BA22" i="11"/>
  <c r="BB22" i="11" s="1"/>
  <c r="I22" i="11" s="1"/>
  <c r="AL20" i="11"/>
  <c r="AX9" i="11"/>
  <c r="AG20" i="11"/>
  <c r="CF37" i="11"/>
  <c r="Q37" i="11" s="1"/>
  <c r="BW36" i="11"/>
  <c r="N36" i="11" s="1"/>
  <c r="BV8" i="11"/>
  <c r="BM16" i="11"/>
  <c r="K16" i="11" s="1"/>
  <c r="BV12" i="11"/>
  <c r="AW15" i="11"/>
  <c r="AK7" i="11"/>
  <c r="CI35" i="11"/>
  <c r="BW24" i="11"/>
  <c r="N24" i="11" s="1"/>
  <c r="BU20" i="11"/>
  <c r="BW20" i="11" s="1"/>
  <c r="N20" i="11" s="1"/>
  <c r="BS20" i="11"/>
  <c r="AK9" i="11"/>
  <c r="AH20" i="11"/>
  <c r="BW16" i="11"/>
  <c r="N16" i="11" s="1"/>
  <c r="AE15" i="11"/>
  <c r="BR15" i="11"/>
  <c r="BD7" i="11"/>
  <c r="CL37" i="11"/>
  <c r="R37" i="11" s="1"/>
  <c r="AM18" i="11"/>
  <c r="G18" i="11" s="1"/>
  <c r="AF24" i="11"/>
  <c r="E24" i="11" s="1"/>
  <c r="AN9" i="11"/>
  <c r="AP13" i="11"/>
  <c r="AM37" i="11"/>
  <c r="G37" i="11" s="1"/>
  <c r="AF32" i="11"/>
  <c r="E32" i="11" s="1"/>
  <c r="AB15" i="11"/>
  <c r="AO14" i="11"/>
  <c r="BE9" i="11"/>
  <c r="CL24" i="11"/>
  <c r="R24" i="11" s="1"/>
  <c r="BR13" i="11"/>
  <c r="BQ16" i="11"/>
  <c r="L16" i="11" s="1"/>
  <c r="BR38" i="11"/>
  <c r="BD15" i="11"/>
  <c r="BV9" i="11"/>
  <c r="BW9" i="11" s="1"/>
  <c r="N9" i="11" s="1"/>
  <c r="BJ19" i="11"/>
  <c r="BT18" i="11"/>
  <c r="M18" i="11" s="1"/>
  <c r="AQ13" i="11"/>
  <c r="BF26" i="11"/>
  <c r="J26" i="11" s="1"/>
  <c r="AH15" i="11"/>
  <c r="BQ37" i="11"/>
  <c r="L37" i="11" s="1"/>
  <c r="AQ31" i="11"/>
  <c r="AF16" i="11"/>
  <c r="E16" i="11" s="1"/>
  <c r="BI17" i="11"/>
  <c r="CJ14" i="11"/>
  <c r="BK14" i="11"/>
  <c r="AD9" i="11"/>
  <c r="BG20" i="11"/>
  <c r="CE20" i="11"/>
  <c r="CB15" i="11"/>
  <c r="BX13" i="11"/>
  <c r="AZ29" i="11"/>
  <c r="H29" i="11" s="1"/>
  <c r="BM24" i="11"/>
  <c r="K24" i="11" s="1"/>
  <c r="AU9" i="11"/>
  <c r="AT9" i="11"/>
  <c r="CH20" i="11"/>
  <c r="AJ20" i="11"/>
  <c r="AL15" i="11"/>
  <c r="CG14" i="11"/>
  <c r="AE13" i="11"/>
  <c r="CJ13" i="11"/>
  <c r="BT34" i="11"/>
  <c r="M34" i="11" s="1"/>
  <c r="AI24" i="11"/>
  <c r="F24" i="11" s="1"/>
  <c r="BP9" i="11"/>
  <c r="BJ9" i="11"/>
  <c r="AC20" i="11"/>
  <c r="BP20" i="11"/>
  <c r="BH15" i="11"/>
  <c r="BC13" i="11"/>
  <c r="AV11" i="11"/>
  <c r="BC11" i="11"/>
  <c r="BD11" i="11"/>
  <c r="AK11" i="11"/>
  <c r="AG11" i="11"/>
  <c r="BN11" i="11"/>
  <c r="BA11" i="11"/>
  <c r="BB11" i="11" s="1"/>
  <c r="I11" i="11" s="1"/>
  <c r="AB11" i="11"/>
  <c r="AX11" i="11"/>
  <c r="CJ11" i="11"/>
  <c r="CE11" i="11"/>
  <c r="BS11" i="11"/>
  <c r="CI11" i="11"/>
  <c r="AY11" i="11"/>
  <c r="AE11" i="11"/>
  <c r="BV11" i="11"/>
  <c r="AD11" i="11"/>
  <c r="BU11" i="11"/>
  <c r="CA25" i="11"/>
  <c r="AJ25" i="11"/>
  <c r="AB25" i="11"/>
  <c r="AY25" i="11"/>
  <c r="BP25" i="11"/>
  <c r="BS25" i="11"/>
  <c r="BO25" i="11"/>
  <c r="BD25" i="11"/>
  <c r="AS25" i="11"/>
  <c r="BR25" i="11"/>
  <c r="BI25" i="11"/>
  <c r="BU25" i="11"/>
  <c r="AP25" i="11"/>
  <c r="AH25" i="11"/>
  <c r="CI25" i="11"/>
  <c r="BG25" i="11"/>
  <c r="AQ25" i="11"/>
  <c r="BA25" i="11"/>
  <c r="BB25" i="11" s="1"/>
  <c r="I25" i="11" s="1"/>
  <c r="BV25" i="11"/>
  <c r="BY25" i="11"/>
  <c r="AG25" i="11"/>
  <c r="AU25" i="11"/>
  <c r="BE25" i="11"/>
  <c r="CJ25" i="11"/>
  <c r="CH25" i="11"/>
  <c r="AC25" i="11"/>
  <c r="AD25" i="11"/>
  <c r="CG25" i="11"/>
  <c r="CD25" i="11"/>
  <c r="AE25" i="11"/>
  <c r="AW25" i="11"/>
  <c r="CB25" i="11"/>
  <c r="BX25" i="11"/>
  <c r="BN25" i="11"/>
  <c r="BL25" i="11"/>
  <c r="AV25" i="11"/>
  <c r="AT25" i="11"/>
  <c r="AX25" i="11"/>
  <c r="AO25" i="11"/>
  <c r="AR25" i="11"/>
  <c r="CK25" i="11"/>
  <c r="AL25" i="11"/>
  <c r="BH25" i="11"/>
  <c r="AN25" i="11"/>
  <c r="BK25" i="11"/>
  <c r="BJ25" i="11"/>
  <c r="BG7" i="11"/>
  <c r="CJ7" i="11"/>
  <c r="BQ36" i="11"/>
  <c r="L36" i="11" s="1"/>
  <c r="BN35" i="11"/>
  <c r="AS27" i="11"/>
  <c r="CA10" i="11"/>
  <c r="AE10" i="11"/>
  <c r="BV10" i="11"/>
  <c r="BX10" i="11"/>
  <c r="BZ10" i="11" s="1"/>
  <c r="O10" i="11" s="1"/>
  <c r="BO10" i="11"/>
  <c r="BA10" i="11"/>
  <c r="BB10" i="11" s="1"/>
  <c r="I10" i="11" s="1"/>
  <c r="BN10" i="11"/>
  <c r="BL10" i="11"/>
  <c r="AS10" i="11"/>
  <c r="BK10" i="11"/>
  <c r="BK8" i="11"/>
  <c r="CG35" i="11"/>
  <c r="BL27" i="11"/>
  <c r="BJ8" i="11"/>
  <c r="BU8" i="11"/>
  <c r="BS7" i="11"/>
  <c r="CB27" i="11"/>
  <c r="AN7" i="11"/>
  <c r="BC8" i="11"/>
  <c r="AU23" i="11"/>
  <c r="CF24" i="11"/>
  <c r="Q24" i="11" s="1"/>
  <c r="AO8" i="11"/>
  <c r="BI28" i="11"/>
  <c r="BC7" i="11"/>
  <c r="AC27" i="11"/>
  <c r="BH10" i="11"/>
  <c r="AQ8" i="11"/>
  <c r="AB7" i="11"/>
  <c r="CH35" i="11"/>
  <c r="BE10" i="11"/>
  <c r="BY14" i="11"/>
  <c r="AQ14" i="11"/>
  <c r="AU10" i="11"/>
  <c r="CK8" i="11"/>
  <c r="BX8" i="11"/>
  <c r="BO28" i="11"/>
  <c r="BU10" i="11"/>
  <c r="AD10" i="11"/>
  <c r="BC14" i="11"/>
  <c r="BG14" i="11"/>
  <c r="CE10" i="11"/>
  <c r="AT8" i="11"/>
  <c r="CB28" i="11"/>
  <c r="AV19" i="11"/>
  <c r="AC7" i="11"/>
  <c r="BH27" i="11"/>
  <c r="AI29" i="11"/>
  <c r="F29" i="11" s="1"/>
  <c r="CF29" i="11"/>
  <c r="Q29" i="11" s="1"/>
  <c r="BQ29" i="11"/>
  <c r="L29" i="11" s="1"/>
  <c r="BM36" i="11"/>
  <c r="K36" i="11" s="1"/>
  <c r="BC10" i="11"/>
  <c r="BA35" i="11"/>
  <c r="BB35" i="11" s="1"/>
  <c r="I35" i="11" s="1"/>
  <c r="AQ35" i="11"/>
  <c r="BO17" i="11"/>
  <c r="AM24" i="11"/>
  <c r="G24" i="11" s="1"/>
  <c r="AG27" i="11"/>
  <c r="BO27" i="11"/>
  <c r="AL23" i="11"/>
  <c r="CK7" i="11"/>
  <c r="CB14" i="11"/>
  <c r="AV10" i="11"/>
  <c r="AV14" i="11"/>
  <c r="BG9" i="11"/>
  <c r="AU8" i="11"/>
  <c r="AU28" i="11"/>
  <c r="CB20" i="11"/>
  <c r="BC20" i="11"/>
  <c r="AE12" i="11"/>
  <c r="BE15" i="11"/>
  <c r="AX7" i="11"/>
  <c r="BQ18" i="11"/>
  <c r="L18" i="11" s="1"/>
  <c r="AP10" i="11"/>
  <c r="AN8" i="11"/>
  <c r="BC27" i="11"/>
  <c r="BE7" i="11"/>
  <c r="AZ36" i="11"/>
  <c r="H36" i="11" s="1"/>
  <c r="CD7" i="11"/>
  <c r="BV7" i="11"/>
  <c r="CH8" i="11"/>
  <c r="AZ24" i="11"/>
  <c r="H24" i="11" s="1"/>
  <c r="AV35" i="11"/>
  <c r="BI7" i="11"/>
  <c r="BF36" i="11"/>
  <c r="J36" i="11" s="1"/>
  <c r="AJ10" i="11"/>
  <c r="AB8" i="11"/>
  <c r="CK27" i="11"/>
  <c r="BZ32" i="11"/>
  <c r="O32" i="11" s="1"/>
  <c r="CL26" i="11"/>
  <c r="R26" i="11" s="1"/>
  <c r="BN17" i="11"/>
  <c r="CJ27" i="11"/>
  <c r="AV7" i="11"/>
  <c r="CF36" i="11"/>
  <c r="Q36" i="11" s="1"/>
  <c r="CF34" i="11"/>
  <c r="Q34" i="11" s="1"/>
  <c r="AK8" i="11"/>
  <c r="AL10" i="11"/>
  <c r="BF37" i="11"/>
  <c r="J37" i="11" s="1"/>
  <c r="BV35" i="11"/>
  <c r="AD7" i="11"/>
  <c r="AZ18" i="11"/>
  <c r="H18" i="11" s="1"/>
  <c r="AN10" i="11"/>
  <c r="AH10" i="11"/>
  <c r="AI10" i="11" s="1"/>
  <c r="F10" i="11" s="1"/>
  <c r="AJ8" i="11"/>
  <c r="BS10" i="11"/>
  <c r="AL35" i="11"/>
  <c r="BG35" i="11"/>
  <c r="AF37" i="11"/>
  <c r="E37" i="11" s="1"/>
  <c r="CC18" i="11"/>
  <c r="P18" i="11" s="1"/>
  <c r="AT17" i="11"/>
  <c r="CJ17" i="11"/>
  <c r="BF24" i="11"/>
  <c r="J24" i="11" s="1"/>
  <c r="BE27" i="11"/>
  <c r="CE27" i="11"/>
  <c r="CI20" i="11"/>
  <c r="BL7" i="11"/>
  <c r="AJ14" i="11"/>
  <c r="AW10" i="11"/>
  <c r="AE20" i="11"/>
  <c r="BY9" i="11"/>
  <c r="BP8" i="11"/>
  <c r="BL20" i="11"/>
  <c r="CG20" i="11"/>
  <c r="BY12" i="11"/>
  <c r="CA15" i="11"/>
  <c r="BR7" i="11"/>
  <c r="AX8" i="11"/>
  <c r="BL8" i="11"/>
  <c r="AB35" i="11"/>
  <c r="AU35" i="11"/>
  <c r="AG7" i="11"/>
  <c r="AE23" i="11"/>
  <c r="AR10" i="11"/>
  <c r="CD10" i="11"/>
  <c r="AE8" i="11"/>
  <c r="AC35" i="11"/>
  <c r="AZ26" i="11"/>
  <c r="H26" i="11" s="1"/>
  <c r="CG27" i="11"/>
  <c r="AG8" i="11"/>
  <c r="CJ10" i="11"/>
  <c r="AW14" i="11"/>
  <c r="BJ10" i="11"/>
  <c r="AR8" i="11"/>
  <c r="AQ7" i="11"/>
  <c r="AK10" i="11"/>
  <c r="AP8" i="11"/>
  <c r="CA8" i="11"/>
  <c r="CC8" i="11" s="1"/>
  <c r="P8" i="11" s="1"/>
  <c r="AC8" i="11"/>
  <c r="BN7" i="11"/>
  <c r="BN14" i="11"/>
  <c r="CB10" i="11"/>
  <c r="CI8" i="11"/>
  <c r="BY8" i="11"/>
  <c r="CJ28" i="11"/>
  <c r="BO35" i="11"/>
  <c r="CK17" i="11"/>
  <c r="AV27" i="11"/>
  <c r="AL7" i="11"/>
  <c r="CG10" i="11"/>
  <c r="CI14" i="11"/>
  <c r="CE14" i="11"/>
  <c r="CF14" i="11" s="1"/>
  <c r="Q14" i="11" s="1"/>
  <c r="AC10" i="11"/>
  <c r="AH28" i="11"/>
  <c r="BN8" i="11"/>
  <c r="BG8" i="11"/>
  <c r="AP28" i="11"/>
  <c r="CB7" i="11"/>
  <c r="BF29" i="11"/>
  <c r="J29" i="11" s="1"/>
  <c r="AQ10" i="11"/>
  <c r="AV8" i="11"/>
  <c r="CK19" i="11"/>
  <c r="BX7" i="11"/>
  <c r="AF34" i="11"/>
  <c r="E34" i="11" s="1"/>
  <c r="AW8" i="11"/>
  <c r="AY35" i="11"/>
  <c r="AS17" i="11"/>
  <c r="AI26" i="11"/>
  <c r="F26" i="11" s="1"/>
  <c r="BL17" i="11"/>
  <c r="AP27" i="11"/>
  <c r="AI18" i="11"/>
  <c r="F18" i="11" s="1"/>
  <c r="BZ16" i="11"/>
  <c r="O16" i="11" s="1"/>
  <c r="AD8" i="11"/>
  <c r="BA8" i="11"/>
  <c r="BB8" i="11" s="1"/>
  <c r="I8" i="11" s="1"/>
  <c r="BD10" i="11"/>
  <c r="BR35" i="11"/>
  <c r="AP17" i="11"/>
  <c r="CG17" i="11"/>
  <c r="CI7" i="11"/>
  <c r="CA14" i="11"/>
  <c r="AT10" i="11"/>
  <c r="CH7" i="11"/>
  <c r="BU19" i="11"/>
  <c r="BO8" i="11"/>
  <c r="CA28" i="11"/>
  <c r="BO19" i="11"/>
  <c r="AW7" i="11"/>
  <c r="CE8" i="11"/>
  <c r="CF8" i="11" s="1"/>
  <c r="Q8" i="11" s="1"/>
  <c r="CF26" i="11"/>
  <c r="Q26" i="11" s="1"/>
  <c r="BY27" i="11"/>
  <c r="AY27" i="11"/>
  <c r="AS28" i="11"/>
  <c r="BK7" i="11"/>
  <c r="BE14" i="11"/>
  <c r="BP10" i="11"/>
  <c r="BJ7" i="11"/>
  <c r="AS8" i="11"/>
  <c r="AC28" i="11"/>
  <c r="CH19" i="11"/>
  <c r="CI10" i="11"/>
  <c r="BK35" i="11"/>
  <c r="CG8" i="11"/>
  <c r="AL27" i="11"/>
  <c r="BS23" i="11"/>
  <c r="AJ7" i="11"/>
  <c r="BR10" i="11"/>
  <c r="BX19" i="11"/>
  <c r="AH8" i="11"/>
  <c r="AY10" i="11"/>
  <c r="BC12" i="11"/>
  <c r="AK15" i="11"/>
  <c r="AE7" i="11"/>
  <c r="BD8" i="11"/>
  <c r="BS8" i="11"/>
  <c r="BD12" i="11"/>
  <c r="AO23" i="11"/>
  <c r="BN19" i="11"/>
  <c r="BL19" i="11"/>
  <c r="BA19" i="11"/>
  <c r="BB19" i="11" s="1"/>
  <c r="I19" i="11" s="1"/>
  <c r="AX19" i="11"/>
  <c r="BE31" i="11"/>
  <c r="AC19" i="11"/>
  <c r="BI23" i="11"/>
  <c r="AW19" i="11"/>
  <c r="CI13" i="11"/>
  <c r="AG23" i="11"/>
  <c r="BD23" i="11"/>
  <c r="BL38" i="11"/>
  <c r="AS38" i="11"/>
  <c r="CB38" i="11"/>
  <c r="BI38" i="11"/>
  <c r="AP38" i="11"/>
  <c r="CA38" i="11"/>
  <c r="BH38" i="11"/>
  <c r="AO38" i="11"/>
  <c r="BV38" i="11"/>
  <c r="AW38" i="11"/>
  <c r="BS38" i="11"/>
  <c r="AT38" i="11"/>
  <c r="AN38" i="11"/>
  <c r="CD38" i="11"/>
  <c r="BC38" i="11"/>
  <c r="BY38" i="11"/>
  <c r="AV38" i="11"/>
  <c r="BX38" i="11"/>
  <c r="AU38" i="11"/>
  <c r="BU38" i="11"/>
  <c r="AQ38" i="11"/>
  <c r="BG38" i="11"/>
  <c r="BE38" i="11"/>
  <c r="BD38" i="11"/>
  <c r="AX38" i="11"/>
  <c r="CK38" i="11"/>
  <c r="AC38" i="11"/>
  <c r="CJ38" i="11"/>
  <c r="AB38" i="11"/>
  <c r="CI38" i="11"/>
  <c r="BP38" i="11"/>
  <c r="BN38" i="11"/>
  <c r="BK38" i="11"/>
  <c r="BJ38" i="11"/>
  <c r="AR38" i="11"/>
  <c r="AJ38" i="11"/>
  <c r="AH38" i="11"/>
  <c r="AD38" i="11"/>
  <c r="AG38" i="11"/>
  <c r="AE38" i="11"/>
  <c r="CA19" i="11"/>
  <c r="CC16" i="11"/>
  <c r="P16" i="11" s="1"/>
  <c r="AZ37" i="11"/>
  <c r="H37" i="11" s="1"/>
  <c r="BZ18" i="11"/>
  <c r="O18" i="11" s="1"/>
  <c r="BD31" i="11"/>
  <c r="BL31" i="11"/>
  <c r="BC31" i="11"/>
  <c r="AG15" i="11"/>
  <c r="BE23" i="11"/>
  <c r="BN23" i="11"/>
  <c r="AN19" i="11"/>
  <c r="BS19" i="11"/>
  <c r="BT19" i="11" s="1"/>
  <c r="M19" i="11" s="1"/>
  <c r="AC31" i="11"/>
  <c r="AO17" i="11"/>
  <c r="BK17" i="11"/>
  <c r="BD17" i="11"/>
  <c r="CE17" i="11"/>
  <c r="BC17" i="11"/>
  <c r="CD17" i="11"/>
  <c r="AY17" i="11"/>
  <c r="CB17" i="11"/>
  <c r="AW17" i="11"/>
  <c r="CA17" i="11"/>
  <c r="AV17" i="11"/>
  <c r="BY17" i="11"/>
  <c r="AU17" i="11"/>
  <c r="BX17" i="11"/>
  <c r="AN17" i="11"/>
  <c r="BV17" i="11"/>
  <c r="AK17" i="11"/>
  <c r="BU17" i="11"/>
  <c r="AJ17" i="11"/>
  <c r="BS17" i="11"/>
  <c r="AH17" i="11"/>
  <c r="BJ17" i="11"/>
  <c r="AG17" i="11"/>
  <c r="BH17" i="11"/>
  <c r="BG17" i="11"/>
  <c r="AE17" i="11"/>
  <c r="AD17" i="11"/>
  <c r="AC17" i="11"/>
  <c r="AB17" i="11"/>
  <c r="CL29" i="11"/>
  <c r="R29" i="11" s="1"/>
  <c r="BN12" i="11"/>
  <c r="CK12" i="11"/>
  <c r="AJ19" i="11"/>
  <c r="BI15" i="11"/>
  <c r="AD15" i="11"/>
  <c r="BL13" i="11"/>
  <c r="CE13" i="11"/>
  <c r="BP12" i="11"/>
  <c r="AK13" i="11"/>
  <c r="AU13" i="11"/>
  <c r="CB13" i="11"/>
  <c r="AX13" i="11"/>
  <c r="BE22" i="11"/>
  <c r="BV22" i="11"/>
  <c r="BC22" i="11"/>
  <c r="AH22" i="11"/>
  <c r="BS22" i="11"/>
  <c r="AX22" i="11"/>
  <c r="AE22" i="11"/>
  <c r="CB22" i="11"/>
  <c r="BG22" i="11"/>
  <c r="BY22" i="11"/>
  <c r="AD22" i="11"/>
  <c r="AV22" i="11"/>
  <c r="CK22" i="11"/>
  <c r="BK22" i="11"/>
  <c r="AJ22" i="11"/>
  <c r="CI22" i="11"/>
  <c r="CJ22" i="11"/>
  <c r="BJ22" i="11"/>
  <c r="AG22" i="11"/>
  <c r="BI22" i="11"/>
  <c r="BH22" i="11"/>
  <c r="AC22" i="11"/>
  <c r="CE22" i="11"/>
  <c r="AB22" i="11"/>
  <c r="AR22" i="11"/>
  <c r="CA22" i="11"/>
  <c r="AQ22" i="11"/>
  <c r="AP22" i="11"/>
  <c r="BX22" i="11"/>
  <c r="AO22" i="11"/>
  <c r="BU22" i="11"/>
  <c r="AN22" i="11"/>
  <c r="BP22" i="11"/>
  <c r="BO22" i="11"/>
  <c r="BN22" i="11"/>
  <c r="BL22" i="11"/>
  <c r="BD22" i="11"/>
  <c r="AY22" i="11"/>
  <c r="AW22" i="11"/>
  <c r="CD22" i="11"/>
  <c r="AU22" i="11"/>
  <c r="AT22" i="11"/>
  <c r="AS22" i="11"/>
  <c r="BO38" i="11"/>
  <c r="AR35" i="11"/>
  <c r="AN35" i="11"/>
  <c r="AH31" i="11"/>
  <c r="BO31" i="11"/>
  <c r="BD27" i="11"/>
  <c r="AQ27" i="11"/>
  <c r="AH27" i="11"/>
  <c r="AN12" i="11"/>
  <c r="BI11" i="11"/>
  <c r="CK14" i="11"/>
  <c r="BA14" i="11"/>
  <c r="BB14" i="11" s="1"/>
  <c r="I14" i="11" s="1"/>
  <c r="CH14" i="11"/>
  <c r="AX14" i="11"/>
  <c r="BU14" i="11"/>
  <c r="AT14" i="11"/>
  <c r="AR14" i="11"/>
  <c r="BS14" i="11"/>
  <c r="AP14" i="11"/>
  <c r="AE14" i="11"/>
  <c r="BO14" i="11"/>
  <c r="AD14" i="11"/>
  <c r="AN14" i="11"/>
  <c r="AC14" i="11"/>
  <c r="BR14" i="11"/>
  <c r="BP14" i="11"/>
  <c r="AK28" i="11"/>
  <c r="BU23" i="11"/>
  <c r="AY14" i="11"/>
  <c r="AL14" i="11"/>
  <c r="BK12" i="11"/>
  <c r="BL9" i="11"/>
  <c r="AH9" i="11"/>
  <c r="CJ9" i="11"/>
  <c r="BI9" i="11"/>
  <c r="AG9" i="11"/>
  <c r="CA9" i="11"/>
  <c r="AS9" i="11"/>
  <c r="CI9" i="11"/>
  <c r="BH9" i="11"/>
  <c r="CH9" i="11"/>
  <c r="AE9" i="11"/>
  <c r="CG9" i="11"/>
  <c r="BD9" i="11"/>
  <c r="AC9" i="11"/>
  <c r="CB9" i="11"/>
  <c r="AY9" i="11"/>
  <c r="CE9" i="11"/>
  <c r="BA9" i="11"/>
  <c r="BB9" i="11" s="1"/>
  <c r="I9" i="11" s="1"/>
  <c r="CD9" i="11"/>
  <c r="AP9" i="11"/>
  <c r="BX9" i="11"/>
  <c r="BO9" i="11"/>
  <c r="BN9" i="11"/>
  <c r="AQ9" i="11"/>
  <c r="AL9" i="11"/>
  <c r="AJ9" i="11"/>
  <c r="BX14" i="11"/>
  <c r="AR11" i="11"/>
  <c r="BE28" i="11"/>
  <c r="BS28" i="11"/>
  <c r="AX12" i="11"/>
  <c r="BA7" i="11"/>
  <c r="BB7" i="11" s="1"/>
  <c r="I7" i="11" s="1"/>
  <c r="BC19" i="11"/>
  <c r="CB19" i="11"/>
  <c r="AQ19" i="11"/>
  <c r="BL15" i="11"/>
  <c r="AY7" i="11"/>
  <c r="BN13" i="11"/>
  <c r="CL18" i="11"/>
  <c r="R18" i="11" s="1"/>
  <c r="CF32" i="11"/>
  <c r="Q32" i="11" s="1"/>
  <c r="CL34" i="11"/>
  <c r="R34" i="11" s="1"/>
  <c r="AM34" i="11"/>
  <c r="G34" i="11" s="1"/>
  <c r="BM26" i="11"/>
  <c r="K26" i="11" s="1"/>
  <c r="BR23" i="11"/>
  <c r="BO23" i="11"/>
  <c r="BG23" i="11"/>
  <c r="AX23" i="11"/>
  <c r="AW23" i="11"/>
  <c r="CK23" i="11"/>
  <c r="CJ23" i="11"/>
  <c r="BV23" i="11"/>
  <c r="AV23" i="11"/>
  <c r="AR23" i="11"/>
  <c r="AQ23" i="11"/>
  <c r="AN23" i="11"/>
  <c r="AF29" i="11"/>
  <c r="E29" i="11" s="1"/>
  <c r="AT19" i="11"/>
  <c r="BP19" i="11"/>
  <c r="AY19" i="11"/>
  <c r="AU19" i="11"/>
  <c r="CD28" i="11"/>
  <c r="AN28" i="11"/>
  <c r="BU28" i="11"/>
  <c r="BN28" i="11"/>
  <c r="BL28" i="11"/>
  <c r="BJ28" i="11"/>
  <c r="AX28" i="11"/>
  <c r="AW28" i="11"/>
  <c r="AT28" i="11"/>
  <c r="BK28" i="11"/>
  <c r="CE12" i="11"/>
  <c r="AU12" i="11"/>
  <c r="CD12" i="11"/>
  <c r="AP12" i="11"/>
  <c r="CB12" i="11"/>
  <c r="CA12" i="11"/>
  <c r="BS12" i="11"/>
  <c r="AT12" i="11"/>
  <c r="AS12" i="11"/>
  <c r="AR12" i="11"/>
  <c r="AQ12" i="11"/>
  <c r="BE13" i="11"/>
  <c r="AG13" i="11"/>
  <c r="AS13" i="11"/>
  <c r="CA13" i="11"/>
  <c r="AY13" i="11"/>
  <c r="BQ32" i="11"/>
  <c r="L32" i="11" s="1"/>
  <c r="BF32" i="11"/>
  <c r="J32" i="11" s="1"/>
  <c r="CG38" i="11"/>
  <c r="BJ12" i="11"/>
  <c r="BI12" i="11"/>
  <c r="AQ28" i="11"/>
  <c r="CG12" i="11"/>
  <c r="AD12" i="11"/>
  <c r="BE12" i="11"/>
  <c r="CG19" i="11"/>
  <c r="AP19" i="11"/>
  <c r="CE15" i="11"/>
  <c r="BO15" i="11"/>
  <c r="CE31" i="11"/>
  <c r="BS31" i="11"/>
  <c r="BY28" i="11"/>
  <c r="BG28" i="11"/>
  <c r="AV12" i="11"/>
  <c r="BU12" i="11"/>
  <c r="AH19" i="11"/>
  <c r="BY19" i="11"/>
  <c r="CH15" i="11"/>
  <c r="AB13" i="11"/>
  <c r="AT13" i="11"/>
  <c r="AJ13" i="11"/>
  <c r="CG13" i="11"/>
  <c r="BT32" i="11"/>
  <c r="M32" i="11" s="1"/>
  <c r="BA38" i="11"/>
  <c r="BB38" i="11" s="1"/>
  <c r="I38" i="11" s="1"/>
  <c r="BO12" i="11"/>
  <c r="AP23" i="11"/>
  <c r="AC15" i="11"/>
  <c r="AK38" i="11"/>
  <c r="CE38" i="11"/>
  <c r="BH11" i="11"/>
  <c r="AH11" i="11"/>
  <c r="CH11" i="11"/>
  <c r="CG11" i="11"/>
  <c r="BE11" i="11"/>
  <c r="CA11" i="11"/>
  <c r="AT11" i="11"/>
  <c r="AS11" i="11"/>
  <c r="BY11" i="11"/>
  <c r="AQ11" i="11"/>
  <c r="BX11" i="11"/>
  <c r="BR11" i="11"/>
  <c r="AL11" i="11"/>
  <c r="BP11" i="11"/>
  <c r="BO11" i="11"/>
  <c r="AP11" i="11"/>
  <c r="AO11" i="11"/>
  <c r="AN11" i="11"/>
  <c r="BC15" i="11"/>
  <c r="AD28" i="11"/>
  <c r="AB28" i="11"/>
  <c r="AB12" i="11"/>
  <c r="CJ19" i="11"/>
  <c r="BE19" i="11"/>
  <c r="CG15" i="11"/>
  <c r="AU15" i="11"/>
  <c r="BW29" i="11"/>
  <c r="N29" i="11" s="1"/>
  <c r="CF16" i="11"/>
  <c r="Q16" i="11" s="1"/>
  <c r="AY38" i="11"/>
  <c r="BP35" i="11"/>
  <c r="BG31" i="11"/>
  <c r="CK31" i="11"/>
  <c r="AB27" i="11"/>
  <c r="CH27" i="11"/>
  <c r="AX17" i="11"/>
  <c r="BR17" i="11"/>
  <c r="BP27" i="11"/>
  <c r="BK11" i="11"/>
  <c r="BL12" i="11"/>
  <c r="BP23" i="11"/>
  <c r="AH23" i="11"/>
  <c r="AD23" i="11"/>
  <c r="AG14" i="11"/>
  <c r="BD14" i="11"/>
  <c r="AH12" i="11"/>
  <c r="AI12" i="11" s="1"/>
  <c r="F12" i="11" s="1"/>
  <c r="AO9" i="11"/>
  <c r="AU14" i="11"/>
  <c r="BJ11" i="11"/>
  <c r="BL11" i="11"/>
  <c r="CI28" i="11"/>
  <c r="AJ28" i="11"/>
  <c r="BH28" i="11"/>
  <c r="AY12" i="11"/>
  <c r="CA7" i="11"/>
  <c r="BY7" i="11"/>
  <c r="BO7" i="11"/>
  <c r="BP7" i="11"/>
  <c r="AU7" i="11"/>
  <c r="AT7" i="11"/>
  <c r="AS7" i="11"/>
  <c r="AP7" i="11"/>
  <c r="AO7" i="11"/>
  <c r="AR19" i="11"/>
  <c r="BG19" i="11"/>
  <c r="AN15" i="11"/>
  <c r="BH7" i="11"/>
  <c r="AC13" i="11"/>
  <c r="BA13" i="11"/>
  <c r="BB13" i="11" s="1"/>
  <c r="I13" i="11" s="1"/>
  <c r="CD13" i="11"/>
  <c r="CC37" i="11"/>
  <c r="P37" i="11" s="1"/>
  <c r="BZ29" i="11"/>
  <c r="O29" i="11" s="1"/>
  <c r="BF18" i="11"/>
  <c r="J18" i="11" s="1"/>
  <c r="CL32" i="11"/>
  <c r="R32" i="11" s="1"/>
  <c r="BF34" i="11"/>
  <c r="J34" i="11" s="1"/>
  <c r="AL31" i="11"/>
  <c r="BG13" i="11"/>
  <c r="AM26" i="11"/>
  <c r="G26" i="11" s="1"/>
  <c r="BK31" i="11"/>
  <c r="BR31" i="11"/>
  <c r="BY13" i="11"/>
  <c r="BJ13" i="11"/>
  <c r="AX31" i="11"/>
  <c r="CD31" i="11"/>
  <c r="CH31" i="11"/>
  <c r="CH12" i="11"/>
  <c r="AE19" i="11"/>
  <c r="BU13" i="11"/>
  <c r="AO15" i="11"/>
  <c r="AY28" i="11"/>
  <c r="BM32" i="11"/>
  <c r="K32" i="11" s="1"/>
  <c r="CH38" i="11"/>
  <c r="CG31" i="11"/>
  <c r="AZ32" i="11"/>
  <c r="H32" i="11" s="1"/>
  <c r="AE31" i="11"/>
  <c r="CI31" i="11"/>
  <c r="AL12" i="11"/>
  <c r="AC23" i="11"/>
  <c r="CG28" i="11"/>
  <c r="AG28" i="11"/>
  <c r="AH13" i="11"/>
  <c r="BT29" i="11"/>
  <c r="M29" i="11" s="1"/>
  <c r="BW32" i="11"/>
  <c r="N32" i="11" s="1"/>
  <c r="AZ34" i="11"/>
  <c r="H34" i="11" s="1"/>
  <c r="AT35" i="11"/>
  <c r="BS35" i="11"/>
  <c r="AK35" i="11"/>
  <c r="BJ35" i="11"/>
  <c r="BI35" i="11"/>
  <c r="BH35" i="11"/>
  <c r="BE35" i="11"/>
  <c r="BC35" i="11"/>
  <c r="AJ35" i="11"/>
  <c r="AM35" i="11" s="1"/>
  <c r="G35" i="11" s="1"/>
  <c r="CK35" i="11"/>
  <c r="AH35" i="11"/>
  <c r="CE35" i="11"/>
  <c r="AG35" i="11"/>
  <c r="CD35" i="11"/>
  <c r="AE35" i="11"/>
  <c r="CB35" i="11"/>
  <c r="AD35" i="11"/>
  <c r="CA35" i="11"/>
  <c r="BY35" i="11"/>
  <c r="BX35" i="11"/>
  <c r="BL35" i="11"/>
  <c r="AX35" i="11"/>
  <c r="AS35" i="11"/>
  <c r="AO35" i="11"/>
  <c r="AF26" i="11"/>
  <c r="E26" i="11" s="1"/>
  <c r="CL36" i="11"/>
  <c r="R36" i="11" s="1"/>
  <c r="CL16" i="11"/>
  <c r="R16" i="11" s="1"/>
  <c r="CH23" i="11"/>
  <c r="CA23" i="11"/>
  <c r="CC23" i="11" s="1"/>
  <c r="P23" i="11" s="1"/>
  <c r="AL19" i="11"/>
  <c r="CD23" i="11"/>
  <c r="CF23" i="11" s="1"/>
  <c r="Q23" i="11" s="1"/>
  <c r="AV28" i="11"/>
  <c r="BM18" i="11"/>
  <c r="K18" i="11" s="1"/>
  <c r="AS31" i="11"/>
  <c r="BL23" i="11"/>
  <c r="BK13" i="11"/>
  <c r="BP13" i="11"/>
  <c r="BM37" i="11"/>
  <c r="K37" i="11" s="1"/>
  <c r="BH31" i="11"/>
  <c r="AV31" i="11"/>
  <c r="AQ17" i="11"/>
  <c r="AL17" i="11"/>
  <c r="BH23" i="11"/>
  <c r="BZ37" i="11"/>
  <c r="O37" i="11" s="1"/>
  <c r="BP17" i="11"/>
  <c r="CH17" i="11"/>
  <c r="AT27" i="11"/>
  <c r="AR27" i="11"/>
  <c r="AN27" i="11"/>
  <c r="BX27" i="11"/>
  <c r="AK27" i="11"/>
  <c r="BV27" i="11"/>
  <c r="AJ27" i="11"/>
  <c r="BU27" i="11"/>
  <c r="AE27" i="11"/>
  <c r="BS27" i="11"/>
  <c r="AD27" i="11"/>
  <c r="BR27" i="11"/>
  <c r="BK27" i="11"/>
  <c r="BG27" i="11"/>
  <c r="AW27" i="11"/>
  <c r="AU27" i="11"/>
  <c r="BN27" i="11"/>
  <c r="AJ11" i="11"/>
  <c r="AJ12" i="11"/>
  <c r="AY23" i="11"/>
  <c r="BC23" i="11"/>
  <c r="AT23" i="11"/>
  <c r="CB11" i="11"/>
  <c r="BD28" i="11"/>
  <c r="BC28" i="11"/>
  <c r="BX28" i="11"/>
  <c r="AC12" i="11"/>
  <c r="BR12" i="11"/>
  <c r="BK19" i="11"/>
  <c r="BJ15" i="11"/>
  <c r="AJ15" i="11"/>
  <c r="AM29" i="11"/>
  <c r="G29" i="11" s="1"/>
  <c r="AW35" i="11"/>
  <c r="CJ35" i="11"/>
  <c r="CI17" i="11"/>
  <c r="CA27" i="11"/>
  <c r="AO27" i="11"/>
  <c r="CD27" i="11"/>
  <c r="CK28" i="11"/>
  <c r="BA23" i="11"/>
  <c r="BB23" i="11" s="1"/>
  <c r="I23" i="11" s="1"/>
  <c r="BJ23" i="11"/>
  <c r="AC11" i="11"/>
  <c r="CH28" i="11"/>
  <c r="BV28" i="11"/>
  <c r="BA12" i="11"/>
  <c r="BB12" i="11" s="1"/>
  <c r="I12" i="11" s="1"/>
  <c r="CJ12" i="11"/>
  <c r="BH19" i="11"/>
  <c r="CD19" i="11"/>
  <c r="CJ15" i="11"/>
  <c r="AF18" i="11"/>
  <c r="E18" i="11" s="1"/>
  <c r="AZ16" i="11"/>
  <c r="H16" i="11" s="1"/>
  <c r="BA31" i="11"/>
  <c r="BB31" i="11" s="1"/>
  <c r="I31" i="11" s="1"/>
  <c r="AY31" i="11"/>
  <c r="CJ31" i="11"/>
  <c r="AW31" i="11"/>
  <c r="AT31" i="11"/>
  <c r="AP31" i="11"/>
  <c r="AO31" i="11"/>
  <c r="AK31" i="11"/>
  <c r="CB31" i="11"/>
  <c r="CA31" i="11"/>
  <c r="AG31" i="11"/>
  <c r="BY31" i="11"/>
  <c r="BX31" i="11"/>
  <c r="AD31" i="11"/>
  <c r="AB31" i="11"/>
  <c r="BV31" i="11"/>
  <c r="BU31" i="11"/>
  <c r="BN31" i="11"/>
  <c r="BI31" i="11"/>
  <c r="AU31" i="11"/>
  <c r="BK23" i="11"/>
  <c r="AR31" i="11"/>
  <c r="AV13" i="11"/>
  <c r="BI13" i="11"/>
  <c r="BH13" i="11"/>
  <c r="AW13" i="11"/>
  <c r="AS19" i="11"/>
  <c r="AR13" i="11"/>
  <c r="BM29" i="11"/>
  <c r="K29" i="11" s="1"/>
  <c r="BQ34" i="11"/>
  <c r="L34" i="11" s="1"/>
  <c r="AO19" i="11"/>
  <c r="AS23" i="11"/>
  <c r="BA28" i="11"/>
  <c r="BB28" i="11" s="1"/>
  <c r="I28" i="11" s="1"/>
  <c r="BR28" i="11"/>
  <c r="CE28" i="11"/>
  <c r="AV15" i="11"/>
  <c r="AT15" i="11"/>
  <c r="AR15" i="11"/>
  <c r="BU15" i="11"/>
  <c r="AX15" i="11"/>
  <c r="AQ15" i="11"/>
  <c r="BY15" i="11"/>
  <c r="BX15" i="11"/>
  <c r="BV15" i="11"/>
  <c r="AO12" i="11"/>
  <c r="BD19" i="11"/>
  <c r="AG19" i="11"/>
  <c r="CE19" i="11"/>
  <c r="BG15" i="11"/>
  <c r="CI23" i="11"/>
  <c r="CG23" i="11"/>
  <c r="BN15" i="11"/>
  <c r="AK19" i="11"/>
  <c r="AW12" i="11"/>
  <c r="BI19" i="11"/>
  <c r="BV19" i="11"/>
  <c r="AJ31" i="11"/>
  <c r="BO13" i="11"/>
  <c r="BS13" i="11"/>
  <c r="CK11" i="11"/>
  <c r="BX23" i="11"/>
  <c r="BH12" i="11"/>
  <c r="AN13" i="11"/>
  <c r="CK13" i="11"/>
  <c r="CG22" i="11"/>
  <c r="AI34" i="11"/>
  <c r="F34" i="11" s="1"/>
  <c r="BU35" i="11"/>
  <c r="AP35" i="11"/>
  <c r="BJ31" i="11"/>
  <c r="BP31" i="11"/>
  <c r="BA27" i="11"/>
  <c r="BB27" i="11" s="1"/>
  <c r="I27" i="11" s="1"/>
  <c r="CC24" i="11"/>
  <c r="P24" i="11" s="1"/>
  <c r="BI27" i="11"/>
  <c r="AO28" i="11"/>
  <c r="BG11" i="11"/>
  <c r="AK23" i="11"/>
  <c r="AH14" i="11"/>
  <c r="BH14" i="11"/>
  <c r="AH7" i="11"/>
  <c r="CK9" i="11"/>
  <c r="AR9" i="11"/>
  <c r="CD11" i="11"/>
  <c r="AU11" i="11"/>
  <c r="CE7" i="11"/>
  <c r="AE28" i="11"/>
  <c r="BJ20" i="11"/>
  <c r="AR20" i="11"/>
  <c r="CK20" i="11"/>
  <c r="BH20" i="11"/>
  <c r="AU20" i="11"/>
  <c r="AT20" i="11"/>
  <c r="AS20" i="11"/>
  <c r="BD20" i="11"/>
  <c r="CD20" i="11"/>
  <c r="BX12" i="11"/>
  <c r="AK12" i="11"/>
  <c r="CI19" i="11"/>
  <c r="AB19" i="11"/>
  <c r="AY15" i="11"/>
  <c r="AP15" i="11"/>
  <c r="BP15" i="11"/>
  <c r="BU7" i="11"/>
  <c r="BQ24" i="11"/>
  <c r="L24" i="11" s="1"/>
  <c r="AL13" i="11"/>
  <c r="CC29" i="11"/>
  <c r="P29" i="11" s="1"/>
  <c r="CH13" i="11"/>
  <c r="BW34" i="11"/>
  <c r="N34" i="11" s="1"/>
  <c r="BT16" i="11"/>
  <c r="M16" i="11" s="1"/>
  <c r="P97" i="14" l="1"/>
  <c r="D53" i="14"/>
  <c r="D55" i="14" s="1"/>
  <c r="D56" i="14" s="1"/>
  <c r="D87" i="14"/>
  <c r="D88" i="14" s="1"/>
  <c r="D89" i="14" s="1"/>
  <c r="D238" i="14"/>
  <c r="D239" i="14" s="1"/>
  <c r="Q232" i="14"/>
  <c r="P232" i="14"/>
  <c r="D162" i="14"/>
  <c r="D163" i="14" s="1"/>
  <c r="D164" i="14" s="1"/>
  <c r="P17" i="14"/>
  <c r="Q17" i="14"/>
  <c r="Q134" i="14"/>
  <c r="P134" i="14"/>
  <c r="P84" i="14"/>
  <c r="Q84" i="14"/>
  <c r="Q12" i="14"/>
  <c r="P12" i="14"/>
  <c r="P65" i="14"/>
  <c r="Q65" i="14"/>
  <c r="Q9" i="14"/>
  <c r="P9" i="14"/>
  <c r="Q212" i="14"/>
  <c r="P212" i="14"/>
  <c r="D125" i="14"/>
  <c r="D126" i="14" s="1"/>
  <c r="Q201" i="14"/>
  <c r="P201" i="14"/>
  <c r="P92" i="14"/>
  <c r="Q92" i="14"/>
  <c r="P157" i="14"/>
  <c r="Q157" i="14"/>
  <c r="D204" i="14"/>
  <c r="D205" i="14" s="1"/>
  <c r="Q159" i="14"/>
  <c r="P159" i="14"/>
  <c r="Q123" i="14"/>
  <c r="P123" i="14"/>
  <c r="P207" i="14"/>
  <c r="Q207" i="14"/>
  <c r="Q46" i="14"/>
  <c r="P46" i="14"/>
  <c r="Q197" i="14"/>
  <c r="P197" i="14"/>
  <c r="Q120" i="14"/>
  <c r="P120" i="14"/>
  <c r="P164" i="14"/>
  <c r="Q164" i="14"/>
  <c r="D203" i="14"/>
  <c r="Q59" i="14"/>
  <c r="P59" i="14"/>
  <c r="Q132" i="14"/>
  <c r="P132" i="14"/>
  <c r="Q58" i="14"/>
  <c r="P58" i="14"/>
  <c r="P61" i="14"/>
  <c r="Q61" i="14"/>
  <c r="Q127" i="14"/>
  <c r="P127" i="14"/>
  <c r="Q66" i="14"/>
  <c r="P66" i="14"/>
  <c r="Q98" i="14"/>
  <c r="P98" i="14"/>
  <c r="Q64" i="14"/>
  <c r="P64" i="14"/>
  <c r="P19" i="14"/>
  <c r="Q19" i="14"/>
  <c r="Q137" i="14"/>
  <c r="P137" i="14"/>
  <c r="Q56" i="14"/>
  <c r="P56" i="14"/>
  <c r="Q273" i="14"/>
  <c r="P273" i="14"/>
  <c r="Q162" i="14"/>
  <c r="P162" i="14"/>
  <c r="P210" i="14"/>
  <c r="Q210" i="14"/>
  <c r="Q121" i="14"/>
  <c r="P121" i="14"/>
  <c r="Q272" i="14"/>
  <c r="P272" i="14"/>
  <c r="P51" i="14"/>
  <c r="Q51" i="14"/>
  <c r="P50" i="14"/>
  <c r="Q50" i="14"/>
  <c r="Q49" i="14"/>
  <c r="P49" i="14"/>
  <c r="P55" i="14"/>
  <c r="Q55" i="14"/>
  <c r="Q166" i="14"/>
  <c r="P166" i="14"/>
  <c r="P13" i="14"/>
  <c r="Q13" i="14"/>
  <c r="D14" i="14"/>
  <c r="P129" i="14"/>
  <c r="Q129" i="14"/>
  <c r="Q213" i="14"/>
  <c r="P213" i="14"/>
  <c r="P60" i="14"/>
  <c r="Q60" i="14"/>
  <c r="Q219" i="14"/>
  <c r="P219" i="14"/>
  <c r="Z270" i="14"/>
  <c r="AA270" i="14"/>
  <c r="P14" i="14"/>
  <c r="Q14" i="14"/>
  <c r="Q68" i="14"/>
  <c r="P68" i="14"/>
  <c r="Q208" i="14"/>
  <c r="P208" i="14"/>
  <c r="P53" i="14"/>
  <c r="Q53" i="14"/>
  <c r="Q87" i="14"/>
  <c r="P87" i="14"/>
  <c r="AA48" i="14"/>
  <c r="Z48" i="14"/>
  <c r="P268" i="14"/>
  <c r="Q268" i="14"/>
  <c r="Q48" i="14"/>
  <c r="P48" i="14"/>
  <c r="P158" i="14"/>
  <c r="Q158" i="14"/>
  <c r="P195" i="14"/>
  <c r="Q195" i="14"/>
  <c r="Q20" i="14"/>
  <c r="P20" i="14"/>
  <c r="P200" i="14"/>
  <c r="Q200" i="14"/>
  <c r="P198" i="14"/>
  <c r="Q198" i="14"/>
  <c r="Q235" i="14"/>
  <c r="P235" i="14"/>
  <c r="AA219" i="14"/>
  <c r="Z219" i="14"/>
  <c r="Q85" i="14"/>
  <c r="P85" i="14"/>
  <c r="Q161" i="14"/>
  <c r="P161" i="14"/>
  <c r="Q67" i="14"/>
  <c r="P67" i="14"/>
  <c r="Q128" i="14"/>
  <c r="P128" i="14"/>
  <c r="Q52" i="14"/>
  <c r="P52" i="14"/>
  <c r="Q124" i="14"/>
  <c r="P124" i="14"/>
  <c r="Q165" i="14"/>
  <c r="P165" i="14"/>
  <c r="AA213" i="14"/>
  <c r="Z213" i="14"/>
  <c r="Q10" i="14"/>
  <c r="P10" i="14"/>
  <c r="D165" i="13"/>
  <c r="D166" i="13" s="1"/>
  <c r="Q127" i="13"/>
  <c r="P127" i="13"/>
  <c r="Q194" i="13"/>
  <c r="P194" i="13"/>
  <c r="AA68" i="13"/>
  <c r="Z68" i="13"/>
  <c r="P124" i="13"/>
  <c r="Q124" i="13"/>
  <c r="Q50" i="13"/>
  <c r="P50" i="13"/>
  <c r="P138" i="13"/>
  <c r="Q138" i="13"/>
  <c r="Q15" i="13"/>
  <c r="P15" i="13"/>
  <c r="P160" i="13"/>
  <c r="Q160" i="13"/>
  <c r="P201" i="13"/>
  <c r="Q201" i="13"/>
  <c r="Q207" i="13"/>
  <c r="P207" i="13"/>
  <c r="Q60" i="13"/>
  <c r="P60" i="13"/>
  <c r="P12" i="13"/>
  <c r="Q12" i="13"/>
  <c r="Q129" i="13"/>
  <c r="P129" i="13"/>
  <c r="Q210" i="13"/>
  <c r="P210" i="13"/>
  <c r="Q123" i="13"/>
  <c r="P123" i="13"/>
  <c r="Q58" i="13"/>
  <c r="P58" i="13"/>
  <c r="P197" i="13"/>
  <c r="Q197" i="13"/>
  <c r="Q273" i="13"/>
  <c r="P273" i="13"/>
  <c r="P135" i="13"/>
  <c r="Q135" i="13"/>
  <c r="Z95" i="13"/>
  <c r="AA95" i="13"/>
  <c r="D241" i="13"/>
  <c r="P198" i="13"/>
  <c r="Q198" i="13"/>
  <c r="Q269" i="13"/>
  <c r="P269" i="13"/>
  <c r="P83" i="13"/>
  <c r="Q83" i="13"/>
  <c r="P92" i="13"/>
  <c r="Q92" i="13"/>
  <c r="P128" i="13"/>
  <c r="Q128" i="13"/>
  <c r="Q56" i="13"/>
  <c r="P56" i="13"/>
  <c r="Q88" i="13"/>
  <c r="P88" i="13"/>
  <c r="P121" i="13"/>
  <c r="Q121" i="13"/>
  <c r="Q48" i="13"/>
  <c r="P48" i="13"/>
  <c r="AA66" i="13"/>
  <c r="Z66" i="13"/>
  <c r="P87" i="13"/>
  <c r="Q87" i="13"/>
  <c r="Q49" i="13"/>
  <c r="P49" i="13"/>
  <c r="P212" i="13"/>
  <c r="Q212" i="13"/>
  <c r="D240" i="13"/>
  <c r="D55" i="13"/>
  <c r="P85" i="13"/>
  <c r="Q85" i="13"/>
  <c r="Q200" i="13"/>
  <c r="P200" i="13"/>
  <c r="Z235" i="13"/>
  <c r="AA235" i="13"/>
  <c r="Q220" i="13"/>
  <c r="P220" i="13"/>
  <c r="Q132" i="13"/>
  <c r="P132" i="13"/>
  <c r="P55" i="13"/>
  <c r="Q55" i="13"/>
  <c r="AA124" i="13"/>
  <c r="Z124" i="13"/>
  <c r="Q51" i="13"/>
  <c r="P51" i="13"/>
  <c r="P163" i="13"/>
  <c r="Q163" i="13"/>
  <c r="Q98" i="13"/>
  <c r="P98" i="13"/>
  <c r="Q52" i="13"/>
  <c r="P52" i="13"/>
  <c r="Q53" i="13"/>
  <c r="P53" i="13"/>
  <c r="P134" i="13"/>
  <c r="Q134" i="13"/>
  <c r="P161" i="13"/>
  <c r="Q161" i="13"/>
  <c r="P268" i="13"/>
  <c r="Q268" i="13"/>
  <c r="Q65" i="13"/>
  <c r="P65" i="13"/>
  <c r="AA201" i="13"/>
  <c r="Z201" i="13"/>
  <c r="Q164" i="13"/>
  <c r="P164" i="13"/>
  <c r="D126" i="13"/>
  <c r="D90" i="13"/>
  <c r="P159" i="13"/>
  <c r="Q159" i="13"/>
  <c r="D127" i="13"/>
  <c r="Q165" i="13"/>
  <c r="P165" i="13"/>
  <c r="P157" i="13"/>
  <c r="Q157" i="13"/>
  <c r="P125" i="13"/>
  <c r="Q125" i="13"/>
  <c r="P120" i="13"/>
  <c r="Q120" i="13"/>
  <c r="Q219" i="13"/>
  <c r="P219" i="13"/>
  <c r="P195" i="13"/>
  <c r="Q195" i="13"/>
  <c r="P89" i="13"/>
  <c r="Q89" i="13"/>
  <c r="D15" i="13"/>
  <c r="D16" i="13" s="1"/>
  <c r="D91" i="13"/>
  <c r="D200" i="13"/>
  <c r="D201" i="13" s="1"/>
  <c r="Q57" i="13"/>
  <c r="P57" i="13"/>
  <c r="Q126" i="13"/>
  <c r="P126" i="13"/>
  <c r="Z15" i="13"/>
  <c r="AA15" i="13"/>
  <c r="AA160" i="13"/>
  <c r="Z160" i="13"/>
  <c r="AA48" i="13"/>
  <c r="Z48" i="13"/>
  <c r="Q162" i="13"/>
  <c r="P162" i="13"/>
  <c r="CF15" i="11"/>
  <c r="Q15" i="11" s="1"/>
  <c r="BT9" i="11"/>
  <c r="M9" i="11" s="1"/>
  <c r="AI8" i="11"/>
  <c r="F8" i="11" s="1"/>
  <c r="BZ23" i="11"/>
  <c r="O23" i="11" s="1"/>
  <c r="BZ27" i="11"/>
  <c r="O27" i="11" s="1"/>
  <c r="BT13" i="11"/>
  <c r="M13" i="11" s="1"/>
  <c r="BZ13" i="11"/>
  <c r="O13" i="11" s="1"/>
  <c r="CC13" i="11"/>
  <c r="P13" i="11" s="1"/>
  <c r="AI27" i="11"/>
  <c r="F27" i="11" s="1"/>
  <c r="BT8" i="11"/>
  <c r="M8" i="11" s="1"/>
  <c r="AI15" i="11"/>
  <c r="F15" i="11" s="1"/>
  <c r="BT15" i="11"/>
  <c r="M15" i="11" s="1"/>
  <c r="BW7" i="11"/>
  <c r="N7" i="11" s="1"/>
  <c r="CC27" i="11"/>
  <c r="P27" i="11" s="1"/>
  <c r="AI11" i="11"/>
  <c r="F11" i="11" s="1"/>
  <c r="BF27" i="11"/>
  <c r="J27" i="11" s="1"/>
  <c r="BQ35" i="11"/>
  <c r="L35" i="11" s="1"/>
  <c r="AM22" i="11"/>
  <c r="G22" i="11" s="1"/>
  <c r="AI28" i="11"/>
  <c r="F28" i="11" s="1"/>
  <c r="BW12" i="11"/>
  <c r="N12" i="11" s="1"/>
  <c r="CF12" i="11"/>
  <c r="Q12" i="11" s="1"/>
  <c r="BQ20" i="11"/>
  <c r="L20" i="11" s="1"/>
  <c r="AI20" i="11"/>
  <c r="F20" i="11" s="1"/>
  <c r="S34" i="11"/>
  <c r="BZ11" i="11"/>
  <c r="O11" i="11" s="1"/>
  <c r="BF13" i="11"/>
  <c r="J13" i="11" s="1"/>
  <c r="BZ12" i="11"/>
  <c r="O12" i="11" s="1"/>
  <c r="BW14" i="11"/>
  <c r="N14" i="11" s="1"/>
  <c r="AM14" i="11"/>
  <c r="G14" i="11" s="1"/>
  <c r="BM8" i="11"/>
  <c r="K8" i="11" s="1"/>
  <c r="BZ8" i="11"/>
  <c r="O8" i="11" s="1"/>
  <c r="BT20" i="11"/>
  <c r="M20" i="11" s="1"/>
  <c r="BW17" i="11"/>
  <c r="N17" i="11" s="1"/>
  <c r="CC20" i="11"/>
  <c r="P20" i="11" s="1"/>
  <c r="AI25" i="11"/>
  <c r="F25" i="11" s="1"/>
  <c r="BZ20" i="11"/>
  <c r="O20" i="11" s="1"/>
  <c r="AM23" i="11"/>
  <c r="G23" i="11" s="1"/>
  <c r="BF11" i="11"/>
  <c r="J11" i="11" s="1"/>
  <c r="BZ25" i="11"/>
  <c r="O25" i="11" s="1"/>
  <c r="AI31" i="11"/>
  <c r="F31" i="11" s="1"/>
  <c r="CC38" i="11"/>
  <c r="P38" i="11" s="1"/>
  <c r="CF25" i="11"/>
  <c r="Q25" i="11" s="1"/>
  <c r="CF7" i="11"/>
  <c r="Q7" i="11" s="1"/>
  <c r="BW8" i="11"/>
  <c r="N8" i="11" s="1"/>
  <c r="BQ14" i="11"/>
  <c r="L14" i="11" s="1"/>
  <c r="AF11" i="11"/>
  <c r="E11" i="11" s="1"/>
  <c r="BT22" i="11"/>
  <c r="M22" i="11" s="1"/>
  <c r="AM20" i="11"/>
  <c r="G20" i="11" s="1"/>
  <c r="BM35" i="11"/>
  <c r="K35" i="11" s="1"/>
  <c r="D32" i="11"/>
  <c r="CL10" i="11"/>
  <c r="R10" i="11" s="1"/>
  <c r="CC14" i="11"/>
  <c r="P14" i="11" s="1"/>
  <c r="CL22" i="11"/>
  <c r="R22" i="11" s="1"/>
  <c r="BW31" i="11"/>
  <c r="N31" i="11" s="1"/>
  <c r="BW25" i="11"/>
  <c r="N25" i="11" s="1"/>
  <c r="BF9" i="11"/>
  <c r="J9" i="11" s="1"/>
  <c r="AM11" i="11"/>
  <c r="G11" i="11" s="1"/>
  <c r="BW13" i="11"/>
  <c r="N13" i="11" s="1"/>
  <c r="AF20" i="11"/>
  <c r="E20" i="11" s="1"/>
  <c r="BQ27" i="11"/>
  <c r="L27" i="11" s="1"/>
  <c r="BT25" i="11"/>
  <c r="M25" i="11" s="1"/>
  <c r="BT23" i="11"/>
  <c r="M23" i="11" s="1"/>
  <c r="AF9" i="11"/>
  <c r="E9" i="11" s="1"/>
  <c r="CF22" i="11"/>
  <c r="Q22" i="11" s="1"/>
  <c r="AZ9" i="11"/>
  <c r="H9" i="11" s="1"/>
  <c r="BQ11" i="11"/>
  <c r="L11" i="11" s="1"/>
  <c r="AM9" i="11"/>
  <c r="G9" i="11" s="1"/>
  <c r="BF10" i="11"/>
  <c r="J10" i="11" s="1"/>
  <c r="BF25" i="11"/>
  <c r="J25" i="11" s="1"/>
  <c r="CF27" i="11"/>
  <c r="Q27" i="11" s="1"/>
  <c r="AF10" i="11"/>
  <c r="E10" i="11" s="1"/>
  <c r="AI7" i="11"/>
  <c r="F7" i="11" s="1"/>
  <c r="BZ9" i="11"/>
  <c r="O9" i="11" s="1"/>
  <c r="BM10" i="11"/>
  <c r="K10" i="11" s="1"/>
  <c r="CF20" i="11"/>
  <c r="Q20" i="11" s="1"/>
  <c r="BM14" i="11"/>
  <c r="K14" i="11" s="1"/>
  <c r="BF12" i="11"/>
  <c r="J12" i="11" s="1"/>
  <c r="CL8" i="11"/>
  <c r="R8" i="11" s="1"/>
  <c r="CC7" i="11"/>
  <c r="P7" i="11" s="1"/>
  <c r="BT7" i="11"/>
  <c r="M7" i="11" s="1"/>
  <c r="C36" i="11"/>
  <c r="BQ17" i="11"/>
  <c r="L17" i="11" s="1"/>
  <c r="CC15" i="11"/>
  <c r="P15" i="11" s="1"/>
  <c r="BM38" i="11"/>
  <c r="K38" i="11" s="1"/>
  <c r="BZ19" i="11"/>
  <c r="O19" i="11" s="1"/>
  <c r="CL27" i="11"/>
  <c r="R27" i="11" s="1"/>
  <c r="AM28" i="11"/>
  <c r="G28" i="11" s="1"/>
  <c r="BF17" i="11"/>
  <c r="J17" i="11" s="1"/>
  <c r="BT38" i="11"/>
  <c r="M38" i="11" s="1"/>
  <c r="BT10" i="11"/>
  <c r="M10" i="11" s="1"/>
  <c r="CL20" i="11"/>
  <c r="R20" i="11" s="1"/>
  <c r="BM20" i="11"/>
  <c r="K20" i="11" s="1"/>
  <c r="BF15" i="11"/>
  <c r="J15" i="11" s="1"/>
  <c r="BM22" i="11"/>
  <c r="K22" i="11" s="1"/>
  <c r="AM7" i="11"/>
  <c r="G7" i="11" s="1"/>
  <c r="AF19" i="11"/>
  <c r="E19" i="11" s="1"/>
  <c r="CF11" i="11"/>
  <c r="Q11" i="11" s="1"/>
  <c r="C34" i="11"/>
  <c r="CL23" i="11"/>
  <c r="R23" i="11" s="1"/>
  <c r="BW27" i="11"/>
  <c r="N27" i="11" s="1"/>
  <c r="BF35" i="11"/>
  <c r="J35" i="11" s="1"/>
  <c r="BF19" i="11"/>
  <c r="J19" i="11" s="1"/>
  <c r="AI17" i="11"/>
  <c r="F17" i="11" s="1"/>
  <c r="AF38" i="11"/>
  <c r="E38" i="11" s="1"/>
  <c r="AZ10" i="11"/>
  <c r="H10" i="11" s="1"/>
  <c r="D37" i="11"/>
  <c r="CL25" i="11"/>
  <c r="R25" i="11" s="1"/>
  <c r="AI19" i="11"/>
  <c r="F19" i="11" s="1"/>
  <c r="C32" i="11"/>
  <c r="BF20" i="11"/>
  <c r="J20" i="11" s="1"/>
  <c r="C16" i="11"/>
  <c r="AM12" i="11"/>
  <c r="G12" i="11" s="1"/>
  <c r="D36" i="11"/>
  <c r="CL7" i="11"/>
  <c r="R7" i="11" s="1"/>
  <c r="AM10" i="11"/>
  <c r="G10" i="11" s="1"/>
  <c r="CL35" i="11"/>
  <c r="R35" i="11" s="1"/>
  <c r="CC35" i="11"/>
  <c r="P35" i="11" s="1"/>
  <c r="BT35" i="11"/>
  <c r="M35" i="11" s="1"/>
  <c r="BF14" i="11"/>
  <c r="J14" i="11" s="1"/>
  <c r="AF15" i="11"/>
  <c r="E15" i="11" s="1"/>
  <c r="BZ14" i="11"/>
  <c r="O14" i="11" s="1"/>
  <c r="AZ25" i="11"/>
  <c r="H25" i="11" s="1"/>
  <c r="AZ8" i="11"/>
  <c r="H8" i="11" s="1"/>
  <c r="BM11" i="11"/>
  <c r="K11" i="11" s="1"/>
  <c r="AF35" i="11"/>
  <c r="E35" i="11" s="1"/>
  <c r="AI14" i="11"/>
  <c r="F14" i="11" s="1"/>
  <c r="BT11" i="11"/>
  <c r="M11" i="11" s="1"/>
  <c r="AM31" i="11"/>
  <c r="G31" i="11" s="1"/>
  <c r="AM15" i="11"/>
  <c r="G15" i="11" s="1"/>
  <c r="BQ7" i="11"/>
  <c r="L7" i="11" s="1"/>
  <c r="BM9" i="11"/>
  <c r="K9" i="11" s="1"/>
  <c r="AF14" i="11"/>
  <c r="E14" i="11" s="1"/>
  <c r="BQ22" i="11"/>
  <c r="L22" i="11" s="1"/>
  <c r="AI22" i="11"/>
  <c r="F22" i="11" s="1"/>
  <c r="AF7" i="11"/>
  <c r="E7" i="11" s="1"/>
  <c r="BM12" i="11"/>
  <c r="K12" i="11" s="1"/>
  <c r="BZ7" i="11"/>
  <c r="O7" i="11" s="1"/>
  <c r="AF25" i="11"/>
  <c r="E25" i="11" s="1"/>
  <c r="CF19" i="11"/>
  <c r="Q19" i="11" s="1"/>
  <c r="S24" i="11"/>
  <c r="AZ20" i="11"/>
  <c r="H20" i="11" s="1"/>
  <c r="BW19" i="11"/>
  <c r="N19" i="11" s="1"/>
  <c r="CC10" i="11"/>
  <c r="P10" i="11" s="1"/>
  <c r="BQ25" i="11"/>
  <c r="L25" i="11" s="1"/>
  <c r="AM25" i="11"/>
  <c r="G25" i="11" s="1"/>
  <c r="BW15" i="11"/>
  <c r="N15" i="11" s="1"/>
  <c r="BT12" i="11"/>
  <c r="M12" i="11" s="1"/>
  <c r="BQ28" i="11"/>
  <c r="L28" i="11" s="1"/>
  <c r="CF10" i="11"/>
  <c r="Q10" i="11" s="1"/>
  <c r="CC25" i="11"/>
  <c r="P25" i="11" s="1"/>
  <c r="AZ7" i="11"/>
  <c r="H7" i="11" s="1"/>
  <c r="CL14" i="11"/>
  <c r="R14" i="11" s="1"/>
  <c r="CC11" i="11"/>
  <c r="P11" i="11" s="1"/>
  <c r="BW22" i="11"/>
  <c r="N22" i="11" s="1"/>
  <c r="BQ8" i="11"/>
  <c r="L8" i="11" s="1"/>
  <c r="BF7" i="11"/>
  <c r="J7" i="11" s="1"/>
  <c r="BM25" i="11"/>
  <c r="K25" i="11" s="1"/>
  <c r="BW11" i="11"/>
  <c r="N11" i="11" s="1"/>
  <c r="BF8" i="11"/>
  <c r="J8" i="11" s="1"/>
  <c r="AZ31" i="11"/>
  <c r="H31" i="11" s="1"/>
  <c r="S36" i="11"/>
  <c r="AF23" i="11"/>
  <c r="E23" i="11" s="1"/>
  <c r="BF38" i="11"/>
  <c r="J38" i="11" s="1"/>
  <c r="AI23" i="11"/>
  <c r="F23" i="11" s="1"/>
  <c r="AM8" i="11"/>
  <c r="G8" i="11" s="1"/>
  <c r="BQ10" i="11"/>
  <c r="L10" i="11" s="1"/>
  <c r="BW35" i="11"/>
  <c r="N35" i="11" s="1"/>
  <c r="BM7" i="11"/>
  <c r="K7" i="11" s="1"/>
  <c r="CF38" i="11"/>
  <c r="Q38" i="11" s="1"/>
  <c r="CC28" i="11"/>
  <c r="P28" i="11" s="1"/>
  <c r="AF8" i="11"/>
  <c r="E8" i="11" s="1"/>
  <c r="BW10" i="11"/>
  <c r="N10" i="11" s="1"/>
  <c r="BZ35" i="11"/>
  <c r="O35" i="11" s="1"/>
  <c r="BM13" i="11"/>
  <c r="K13" i="11" s="1"/>
  <c r="BM28" i="11"/>
  <c r="K28" i="11" s="1"/>
  <c r="D34" i="11"/>
  <c r="CF9" i="11"/>
  <c r="Q9" i="11" s="1"/>
  <c r="BZ22" i="11"/>
  <c r="O22" i="11" s="1"/>
  <c r="BM17" i="11"/>
  <c r="K17" i="11" s="1"/>
  <c r="BF31" i="11"/>
  <c r="J31" i="11" s="1"/>
  <c r="BQ38" i="11"/>
  <c r="L38" i="11" s="1"/>
  <c r="D16" i="11"/>
  <c r="BZ15" i="11"/>
  <c r="O15" i="11" s="1"/>
  <c r="BZ31" i="11"/>
  <c r="O31" i="11" s="1"/>
  <c r="AZ27" i="11"/>
  <c r="H27" i="11" s="1"/>
  <c r="S16" i="11"/>
  <c r="C18" i="11"/>
  <c r="S18" i="11"/>
  <c r="D18" i="11"/>
  <c r="CC22" i="11"/>
  <c r="P22" i="11" s="1"/>
  <c r="CF17" i="11"/>
  <c r="Q17" i="11" s="1"/>
  <c r="AZ38" i="11"/>
  <c r="H38" i="11" s="1"/>
  <c r="C24" i="11"/>
  <c r="CC31" i="11"/>
  <c r="P31" i="11" s="1"/>
  <c r="CL17" i="11"/>
  <c r="R17" i="11" s="1"/>
  <c r="D29" i="11"/>
  <c r="S29" i="11"/>
  <c r="C29" i="11"/>
  <c r="D24" i="11"/>
  <c r="S32" i="11"/>
  <c r="CL15" i="11"/>
  <c r="R15" i="11" s="1"/>
  <c r="AF22" i="11"/>
  <c r="E22" i="11" s="1"/>
  <c r="BM27" i="11"/>
  <c r="K27" i="11" s="1"/>
  <c r="CF35" i="11"/>
  <c r="Q35" i="11" s="1"/>
  <c r="AZ23" i="11"/>
  <c r="H23" i="11" s="1"/>
  <c r="BW23" i="11"/>
  <c r="N23" i="11" s="1"/>
  <c r="AM17" i="11"/>
  <c r="G17" i="11" s="1"/>
  <c r="AI35" i="11"/>
  <c r="F35" i="11" s="1"/>
  <c r="CL13" i="11"/>
  <c r="R13" i="11" s="1"/>
  <c r="CL19" i="11"/>
  <c r="R19" i="11" s="1"/>
  <c r="AI13" i="11"/>
  <c r="F13" i="11" s="1"/>
  <c r="CL9" i="11"/>
  <c r="R9" i="11" s="1"/>
  <c r="AM19" i="11"/>
  <c r="G19" i="11" s="1"/>
  <c r="CC19" i="11"/>
  <c r="P19" i="11" s="1"/>
  <c r="BQ15" i="11"/>
  <c r="L15" i="11" s="1"/>
  <c r="BT27" i="11"/>
  <c r="M27" i="11" s="1"/>
  <c r="CF13" i="11"/>
  <c r="Q13" i="11" s="1"/>
  <c r="AF12" i="11"/>
  <c r="E12" i="11" s="1"/>
  <c r="AM13" i="11"/>
  <c r="G13" i="11" s="1"/>
  <c r="CL28" i="11"/>
  <c r="R28" i="11" s="1"/>
  <c r="CF31" i="11"/>
  <c r="Q31" i="11" s="1"/>
  <c r="AF28" i="11"/>
  <c r="E28" i="11" s="1"/>
  <c r="BT14" i="11"/>
  <c r="M14" i="11" s="1"/>
  <c r="AZ12" i="11"/>
  <c r="H12" i="11" s="1"/>
  <c r="BQ12" i="11"/>
  <c r="L12" i="11" s="1"/>
  <c r="AI38" i="11"/>
  <c r="F38" i="11" s="1"/>
  <c r="S37" i="11"/>
  <c r="BT28" i="11"/>
  <c r="M28" i="11" s="1"/>
  <c r="BZ28" i="11"/>
  <c r="O28" i="11" s="1"/>
  <c r="BT17" i="11"/>
  <c r="M17" i="11" s="1"/>
  <c r="AF13" i="11"/>
  <c r="E13" i="11" s="1"/>
  <c r="CL12" i="11"/>
  <c r="R12" i="11" s="1"/>
  <c r="BF22" i="11"/>
  <c r="J22" i="11" s="1"/>
  <c r="AZ17" i="11"/>
  <c r="H17" i="11" s="1"/>
  <c r="C37" i="11"/>
  <c r="BM15" i="11"/>
  <c r="K15" i="11" s="1"/>
  <c r="BF28" i="11"/>
  <c r="J28" i="11" s="1"/>
  <c r="D26" i="11"/>
  <c r="S26" i="11"/>
  <c r="C26" i="11"/>
  <c r="CL11" i="11"/>
  <c r="R11" i="11" s="1"/>
  <c r="BW28" i="11"/>
  <c r="N28" i="11" s="1"/>
  <c r="AZ14" i="11"/>
  <c r="H14" i="11" s="1"/>
  <c r="BZ17" i="11"/>
  <c r="O17" i="11" s="1"/>
  <c r="AZ13" i="11"/>
  <c r="H13" i="11" s="1"/>
  <c r="BQ31" i="11"/>
  <c r="L31" i="11" s="1"/>
  <c r="AZ15" i="11"/>
  <c r="H15" i="11" s="1"/>
  <c r="AZ28" i="11"/>
  <c r="H28" i="11" s="1"/>
  <c r="BQ13" i="11"/>
  <c r="L13" i="11" s="1"/>
  <c r="BQ9" i="11"/>
  <c r="L9" i="11" s="1"/>
  <c r="AF17" i="11"/>
  <c r="E17" i="11" s="1"/>
  <c r="AZ19" i="11"/>
  <c r="H19" i="11" s="1"/>
  <c r="AM38" i="11"/>
  <c r="G38" i="11" s="1"/>
  <c r="BW38" i="11"/>
  <c r="N38" i="11" s="1"/>
  <c r="AM27" i="11"/>
  <c r="G27" i="11" s="1"/>
  <c r="BT31" i="11"/>
  <c r="M31" i="11" s="1"/>
  <c r="BM19" i="11"/>
  <c r="K19" i="11" s="1"/>
  <c r="AF27" i="11"/>
  <c r="E27" i="11" s="1"/>
  <c r="AZ11" i="11"/>
  <c r="H11" i="11" s="1"/>
  <c r="CF28" i="11"/>
  <c r="Q28" i="11" s="1"/>
  <c r="CC9" i="11"/>
  <c r="P9" i="11" s="1"/>
  <c r="AZ22" i="11"/>
  <c r="H22" i="11" s="1"/>
  <c r="BQ23" i="11"/>
  <c r="L23" i="11" s="1"/>
  <c r="CL38" i="11"/>
  <c r="R38" i="11" s="1"/>
  <c r="CC12" i="11"/>
  <c r="P12" i="11" s="1"/>
  <c r="AI9" i="11"/>
  <c r="F9" i="11" s="1"/>
  <c r="BZ38" i="11"/>
  <c r="O38" i="11" s="1"/>
  <c r="AF31" i="11"/>
  <c r="E31" i="11" s="1"/>
  <c r="BF23" i="11"/>
  <c r="J23" i="11" s="1"/>
  <c r="CL31" i="11"/>
  <c r="R31" i="11" s="1"/>
  <c r="BM31" i="11"/>
  <c r="K31" i="11" s="1"/>
  <c r="BM23" i="11"/>
  <c r="K23" i="11" s="1"/>
  <c r="AZ35" i="11"/>
  <c r="H35" i="11" s="1"/>
  <c r="CC17" i="11"/>
  <c r="P17" i="11" s="1"/>
  <c r="BQ19" i="11"/>
  <c r="L19" i="11" s="1"/>
  <c r="D90" i="14" l="1"/>
  <c r="D91" i="14"/>
  <c r="D92" i="14" s="1"/>
  <c r="D165" i="14"/>
  <c r="D166" i="14" s="1"/>
  <c r="D240" i="14"/>
  <c r="D241" i="14" s="1"/>
  <c r="D127" i="14"/>
  <c r="D128" i="14" s="1"/>
  <c r="D129" i="14" s="1"/>
  <c r="D15" i="14"/>
  <c r="D57" i="14"/>
  <c r="D206" i="14"/>
  <c r="D17" i="13"/>
  <c r="D19" i="13" s="1"/>
  <c r="D202" i="13"/>
  <c r="D128" i="13"/>
  <c r="D129" i="13"/>
  <c r="D56" i="13"/>
  <c r="D92" i="13"/>
  <c r="D95" i="13" s="1"/>
  <c r="D93" i="13"/>
  <c r="D94" i="13" s="1"/>
  <c r="C20" i="11"/>
  <c r="D8" i="11"/>
  <c r="D20" i="11"/>
  <c r="D14" i="11"/>
  <c r="S20" i="11"/>
  <c r="D25" i="11"/>
  <c r="C25" i="11"/>
  <c r="C14" i="11"/>
  <c r="S7" i="11"/>
  <c r="S23" i="11"/>
  <c r="S8" i="11"/>
  <c r="C8" i="11"/>
  <c r="C10" i="11"/>
  <c r="S14" i="11"/>
  <c r="C9" i="11"/>
  <c r="S15" i="11"/>
  <c r="S25" i="11"/>
  <c r="D11" i="11"/>
  <c r="S9" i="11"/>
  <c r="C19" i="11"/>
  <c r="S11" i="11"/>
  <c r="C7" i="11"/>
  <c r="D7" i="11"/>
  <c r="S10" i="11"/>
  <c r="D15" i="11"/>
  <c r="D38" i="11"/>
  <c r="S35" i="11"/>
  <c r="D10" i="11"/>
  <c r="S38" i="11"/>
  <c r="S19" i="11"/>
  <c r="C38" i="11"/>
  <c r="D19" i="11"/>
  <c r="C35" i="11"/>
  <c r="D35" i="11"/>
  <c r="D13" i="11"/>
  <c r="S13" i="11"/>
  <c r="C13" i="11"/>
  <c r="D12" i="11"/>
  <c r="C12" i="11"/>
  <c r="S12" i="11"/>
  <c r="D22" i="11"/>
  <c r="S22" i="11"/>
  <c r="C22" i="11"/>
  <c r="D27" i="11"/>
  <c r="C27" i="11"/>
  <c r="S27" i="11"/>
  <c r="C15" i="11"/>
  <c r="C23" i="11"/>
  <c r="D9" i="11"/>
  <c r="D23" i="11"/>
  <c r="S31" i="11"/>
  <c r="C31" i="11"/>
  <c r="D31" i="11"/>
  <c r="C11" i="11"/>
  <c r="S17" i="11"/>
  <c r="D17" i="11"/>
  <c r="C17" i="11"/>
  <c r="S28" i="11"/>
  <c r="C28" i="11"/>
  <c r="D28" i="11"/>
  <c r="D93" i="14" l="1"/>
  <c r="D94" i="14" s="1"/>
  <c r="D16" i="14"/>
  <c r="D17" i="14" s="1"/>
  <c r="D130" i="14"/>
  <c r="D131" i="14" s="1"/>
  <c r="D132" i="14" s="1"/>
  <c r="D134" i="14" s="1"/>
  <c r="D58" i="14"/>
  <c r="D95" i="14"/>
  <c r="D97" i="14" s="1"/>
  <c r="D98" i="14" s="1"/>
  <c r="D207" i="14"/>
  <c r="D96" i="13"/>
  <c r="D57" i="13"/>
  <c r="D58" i="13" s="1"/>
  <c r="D97" i="13"/>
  <c r="D98" i="13" s="1"/>
  <c r="D20" i="13"/>
  <c r="D203" i="13"/>
  <c r="D130" i="13"/>
  <c r="D19" i="14" l="1"/>
  <c r="D20" i="14"/>
  <c r="D59" i="14"/>
  <c r="D60" i="14" s="1"/>
  <c r="D61" i="14" s="1"/>
  <c r="D135" i="14"/>
  <c r="D137" i="14" s="1"/>
  <c r="D208" i="14"/>
  <c r="D210" i="14" s="1"/>
  <c r="D211" i="14"/>
  <c r="D212" i="14" s="1"/>
  <c r="D138" i="14"/>
  <c r="D62" i="14"/>
  <c r="D131" i="13"/>
  <c r="D132" i="13" s="1"/>
  <c r="D134" i="13" s="1"/>
  <c r="D135" i="13" s="1"/>
  <c r="D137" i="13" s="1"/>
  <c r="D138" i="13" s="1"/>
  <c r="D204" i="13"/>
  <c r="D59" i="13"/>
  <c r="D60" i="13" s="1"/>
  <c r="D64" i="14" l="1"/>
  <c r="D65" i="14" s="1"/>
  <c r="D66" i="14" s="1"/>
  <c r="D67" i="14" s="1"/>
  <c r="D68" i="14" s="1"/>
  <c r="D213" i="14"/>
  <c r="D214" i="14" s="1"/>
  <c r="D215" i="14" s="1"/>
  <c r="D216" i="14" s="1"/>
  <c r="D61" i="13"/>
  <c r="D62" i="13" s="1"/>
  <c r="D63" i="13"/>
  <c r="D64" i="13" s="1"/>
  <c r="D65" i="13" s="1"/>
  <c r="D66" i="13" s="1"/>
  <c r="D67" i="13" s="1"/>
  <c r="D68" i="13" s="1"/>
  <c r="D205" i="13"/>
  <c r="D206" i="13" s="1"/>
  <c r="D207" i="13" s="1"/>
  <c r="D208" i="13" s="1"/>
  <c r="D210" i="13" s="1"/>
  <c r="D211" i="13" s="1"/>
  <c r="D212" i="13" s="1"/>
  <c r="D213" i="13" s="1"/>
  <c r="D214" i="13" s="1"/>
  <c r="D215" i="13" s="1"/>
  <c r="D216" i="13" s="1"/>
  <c r="D217" i="13" s="1"/>
  <c r="D219" i="13" s="1"/>
  <c r="D220" i="13" s="1"/>
  <c r="D217" i="14" l="1"/>
  <c r="D219" i="14" s="1"/>
  <c r="D220"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<sst xmlns="http://schemas.openxmlformats.org/spreadsheetml/2006/main" count="30273" uniqueCount="5644">
  <si>
    <t>ID_RECETTE</t>
  </si>
  <si>
    <t>RECETTE</t>
  </si>
  <si>
    <t>ORDRE</t>
  </si>
  <si>
    <t>QTÉ AUTEUR</t>
  </si>
  <si>
    <t>UNITÉ AUTEUR</t>
  </si>
  <si>
    <t>ÉLÉMENT PRINCIPAL</t>
  </si>
  <si>
    <t>FACTEUR PRINCIPAL</t>
  </si>
  <si>
    <t>QTÉ CALCULÉE BASE</t>
  </si>
  <si>
    <t>QTÉ AFFICHÉE</t>
  </si>
  <si>
    <t>UNITÉ AFFICHÉE</t>
  </si>
  <si>
    <t>CONTRÔLE</t>
  </si>
  <si>
    <t>COUVERTS AUTEUR</t>
  </si>
  <si>
    <t>COUVERTS À SERVIR</t>
  </si>
  <si>
    <t>FACTEUR COUVERTS</t>
  </si>
  <si>
    <t>PAGE IMPRIMÉE</t>
  </si>
  <si>
    <t>UNITÉ NETTOYÉE</t>
  </si>
  <si>
    <t>UNITE_NORMALISEE</t>
  </si>
  <si>
    <t>FAMILLE</t>
  </si>
  <si>
    <t>COEFF</t>
  </si>
  <si>
    <t>UNITE_CIBLE</t>
  </si>
  <si>
    <t>NOM DE LA RECETTE À SAISIR</t>
  </si>
  <si>
    <t>ÉLÉMENT PRINCIPAL À SAISIR</t>
  </si>
  <si>
    <t>KG</t>
  </si>
  <si>
    <t>MASSE</t>
  </si>
  <si>
    <t>kg</t>
  </si>
  <si>
    <t>G</t>
  </si>
  <si>
    <t>L</t>
  </si>
  <si>
    <t>VOLUME</t>
  </si>
  <si>
    <t>DL</t>
  </si>
  <si>
    <t>CL</t>
  </si>
  <si>
    <t>ML</t>
  </si>
  <si>
    <t>QUART(S)KG</t>
  </si>
  <si>
    <t>TIERS(S)KG</t>
  </si>
  <si>
    <t>DEMI(S)KG</t>
  </si>
  <si>
    <t>DEMI/L</t>
  </si>
  <si>
    <t>QUART/L</t>
  </si>
  <si>
    <t>TIERS/L</t>
  </si>
  <si>
    <t>5ÈME/L</t>
  </si>
  <si>
    <t>OUNCE (OZ)</t>
  </si>
  <si>
    <t>CUP(S).FARINE</t>
  </si>
  <si>
    <t>CUP(S).SUCRE</t>
  </si>
  <si>
    <t>CUP(S).BEURRE</t>
  </si>
  <si>
    <t>CUP.LIQUIDE</t>
  </si>
  <si>
    <t>BOL(S)</t>
  </si>
  <si>
    <t>CUIL(S).CAFÉ</t>
  </si>
  <si>
    <t>CUIL(S).THÉ</t>
  </si>
  <si>
    <t>CUIL.SOUPE</t>
  </si>
  <si>
    <t>10ÈME/L</t>
  </si>
  <si>
    <t>VERRE(S)</t>
  </si>
  <si>
    <t>SPLASH(S)</t>
  </si>
  <si>
    <t>TRAIT(S)</t>
  </si>
  <si>
    <t>UNITÉS</t>
  </si>
  <si>
    <t>AUTRE</t>
  </si>
  <si>
    <t>unités</t>
  </si>
  <si>
    <t>UNITÉ</t>
  </si>
  <si>
    <t>unité</t>
  </si>
  <si>
    <t>PIÈCES</t>
  </si>
  <si>
    <t>pièces</t>
  </si>
  <si>
    <t>PIÈCE</t>
  </si>
  <si>
    <t>pièce</t>
  </si>
  <si>
    <t>ŒUFS</t>
  </si>
  <si>
    <t>œufs</t>
  </si>
  <si>
    <t>ŒUF</t>
  </si>
  <si>
    <t>œuf</t>
  </si>
  <si>
    <t>BOTTES</t>
  </si>
  <si>
    <t>bottes</t>
  </si>
  <si>
    <t>BOTTE</t>
  </si>
  <si>
    <t>botte</t>
  </si>
  <si>
    <t>BTE 5/1</t>
  </si>
  <si>
    <t>bte 5/1</t>
  </si>
  <si>
    <t>BTES 3/1</t>
  </si>
  <si>
    <t>btes 3/1</t>
  </si>
  <si>
    <t>QT. SUFFISANTE</t>
  </si>
  <si>
    <t>Qt. Suffisante</t>
  </si>
  <si>
    <t>BTE 4/4</t>
  </si>
  <si>
    <t>bte 4/4</t>
  </si>
  <si>
    <t>FEUILLES</t>
  </si>
  <si>
    <t>feuilles</t>
  </si>
  <si>
    <t>BTE</t>
  </si>
  <si>
    <t>bte</t>
  </si>
  <si>
    <t>BTES</t>
  </si>
  <si>
    <t>btes</t>
  </si>
  <si>
    <t>OK</t>
  </si>
  <si>
    <t>Vin rouge</t>
  </si>
  <si>
    <t>Carottes</t>
  </si>
  <si>
    <t>Echalotes émincées surgelées</t>
  </si>
  <si>
    <t>Ail</t>
  </si>
  <si>
    <t>Bouquet garni</t>
  </si>
  <si>
    <t>Poivre en grain</t>
  </si>
  <si>
    <t>Clous de girofle</t>
  </si>
  <si>
    <t>UNITE A CONTROLER</t>
  </si>
  <si>
    <t>Beurre</t>
  </si>
  <si>
    <t>Farine</t>
  </si>
  <si>
    <t>Sel</t>
  </si>
  <si>
    <t>Poivre</t>
  </si>
  <si>
    <t>Poivre de Cayenne</t>
  </si>
  <si>
    <t>Glace de viande</t>
  </si>
  <si>
    <t>Sucre</t>
  </si>
  <si>
    <t>TEXTE</t>
  </si>
  <si>
    <t>Oignons grelots surgelés</t>
  </si>
  <si>
    <t>Poitrine fumée</t>
  </si>
  <si>
    <t>Champignons émincés</t>
  </si>
  <si>
    <t>Sel fin</t>
  </si>
  <si>
    <t>Poivre blanc</t>
  </si>
  <si>
    <t>Huile</t>
  </si>
  <si>
    <t>Poivre blanc moulu</t>
  </si>
  <si>
    <t>Œufs pasteurisés</t>
  </si>
  <si>
    <t>Crème fraîche</t>
  </si>
  <si>
    <t>Ail haché surgelé</t>
  </si>
  <si>
    <t>Beurre ou margarine</t>
  </si>
  <si>
    <t>Oignons émincés surgelés</t>
  </si>
  <si>
    <t>Herbes de Provence</t>
  </si>
  <si>
    <t>Sucre semoule</t>
  </si>
  <si>
    <t>Huile d’olive</t>
  </si>
  <si>
    <t xml:space="preserve">QTÉ AUTEUR </t>
  </si>
  <si>
    <t>QTÉ A PRODUIRE</t>
  </si>
  <si>
    <t>.</t>
  </si>
  <si>
    <t>DENRÉES</t>
  </si>
  <si>
    <t>DEUX MODES DE CALCUL VISIBLES SIMULTANÉMENT</t>
  </si>
  <si>
    <t>Quoi ?</t>
  </si>
  <si>
    <t>ACTION À RÉALISER</t>
  </si>
  <si>
    <t>MESSAGE</t>
  </si>
  <si>
    <t>UNITÉ DE BASE</t>
  </si>
  <si>
    <t>6</t>
  </si>
  <si>
    <t>5</t>
  </si>
  <si>
    <t>4</t>
  </si>
  <si>
    <t>3</t>
  </si>
  <si>
    <t>2</t>
  </si>
  <si>
    <t>1</t>
  </si>
  <si>
    <t>ACTION</t>
  </si>
  <si>
    <t>N°</t>
  </si>
  <si>
    <t>Traçabilité</t>
  </si>
  <si>
    <t>Mode 2</t>
  </si>
  <si>
    <t>Mode 1</t>
  </si>
  <si>
    <t>Identification</t>
  </si>
  <si>
    <t>COLONNES</t>
  </si>
  <si>
    <t>ZONE</t>
  </si>
  <si>
    <t>ÉTAPE</t>
  </si>
  <si>
    <t>MODE 2
NOMBRE DE COUVERTS</t>
  </si>
  <si>
    <t>MODE 1
ÉLÉMENT PRINCIPAL</t>
  </si>
  <si>
    <t>MODE</t>
  </si>
  <si>
    <t>1. À QUOI SERT CE DOCUMENT ?</t>
  </si>
  <si>
    <t>GGROUPE</t>
  </si>
  <si>
    <t>Éléments de la vinaigrette</t>
  </si>
  <si>
    <t>Piment man jack</t>
  </si>
  <si>
    <t>Cives</t>
  </si>
  <si>
    <t>Citron vert</t>
  </si>
  <si>
    <t>Jus de citron vert (pulco)</t>
  </si>
  <si>
    <t>Échalotes émincées surgelées</t>
  </si>
  <si>
    <t>Persil plat</t>
  </si>
  <si>
    <t>Éléments de la garniture</t>
  </si>
  <si>
    <t>Kg</t>
  </si>
  <si>
    <t>Tomates en dés surgelées</t>
  </si>
  <si>
    <t>Avocats</t>
  </si>
  <si>
    <t>6 pièces</t>
  </si>
  <si>
    <t>FICHE N°</t>
  </si>
  <si>
    <t>Éléments de base de la sauce</t>
  </si>
  <si>
    <t>N° 2</t>
  </si>
  <si>
    <t>N° 45</t>
  </si>
  <si>
    <t>Éléments de la sauce</t>
  </si>
  <si>
    <t>Masquez ces colonnes</t>
  </si>
  <si>
    <t>Si vous masquez des colonnes cliquez sur F9 pour la mise à jour</t>
  </si>
  <si>
    <t>Masquez</t>
  </si>
  <si>
    <t>RÉSULTAT MODE 1  QUANTITÉ</t>
  </si>
  <si>
    <t xml:space="preserve"> NOMBRE DE COUVERTS</t>
  </si>
  <si>
    <t xml:space="preserve">RÉSULTAT MODE 2 </t>
  </si>
  <si>
    <t>⓿❶❷❸❹❺❻❼❽❾❿⓫⓬⓭⓮⓯⓰⓱⓲⓳⓴ ►◄ ▲ ▼</t>
  </si>
  <si>
    <t>⓪①②③④⑤⑥⑦⑧⑨⑩⑪⑫⑬⑭⑮⑯⑰⑱⑲⑳ '@ ! " # &amp;</t>
  </si>
  <si>
    <t>(Je fournis la base. Vous construisez votre outil)</t>
  </si>
  <si>
    <t>fumet de poisson</t>
  </si>
  <si>
    <t>oignons émincés surgelés</t>
  </si>
  <si>
    <t>ail haché surgelé</t>
  </si>
  <si>
    <t>cive</t>
  </si>
  <si>
    <t>persil plat</t>
  </si>
  <si>
    <t>laurier ou bois d'inde</t>
  </si>
  <si>
    <t>piment (man jack)</t>
  </si>
  <si>
    <t>sel</t>
  </si>
  <si>
    <t>poivre</t>
  </si>
  <si>
    <t>clou de girofle</t>
  </si>
  <si>
    <t>éléments de la liaison</t>
  </si>
  <si>
    <t>thym</t>
  </si>
  <si>
    <t>N° 53</t>
  </si>
  <si>
    <t>Découpes de coq</t>
  </si>
  <si>
    <t>Fond brun de volaille lié</t>
  </si>
  <si>
    <t>Grains de genièvre</t>
  </si>
  <si>
    <t>Gingembre</t>
  </si>
  <si>
    <t>Bière ambrée</t>
  </si>
  <si>
    <t>Pain d’épices</t>
  </si>
  <si>
    <t>Moutarde</t>
  </si>
  <si>
    <t>N° 88</t>
  </si>
  <si>
    <t>marinade</t>
  </si>
  <si>
    <t>beurre manié</t>
  </si>
  <si>
    <t>liaison</t>
  </si>
  <si>
    <t>clous</t>
  </si>
  <si>
    <t>bouquets</t>
  </si>
  <si>
    <t>longe de porc</t>
  </si>
  <si>
    <t>N° 115</t>
  </si>
  <si>
    <t>Lait</t>
  </si>
  <si>
    <t>Fond brun clair</t>
  </si>
  <si>
    <t>Gros sel</t>
  </si>
  <si>
    <t>Poivre en grains</t>
  </si>
  <si>
    <t>Feuilles de sauge</t>
  </si>
  <si>
    <t>Margarine</t>
  </si>
  <si>
    <t>Vinaigre de vin</t>
  </si>
  <si>
    <t>Oignons hachés</t>
  </si>
  <si>
    <t>Tomate concentrée</t>
  </si>
  <si>
    <t>Fond blanc de veau</t>
  </si>
  <si>
    <t>Fond brun de veau lié</t>
  </si>
  <si>
    <t>Sauce tomate</t>
  </si>
  <si>
    <t>Piment de Cayenne</t>
  </si>
  <si>
    <t>Muscade</t>
  </si>
  <si>
    <t>N° 144</t>
  </si>
  <si>
    <t>5 L</t>
  </si>
  <si>
    <t>15 g</t>
  </si>
  <si>
    <t>100 g</t>
  </si>
  <si>
    <t>viande de bœuf</t>
  </si>
  <si>
    <t>lasagnes en plaques (23x13)</t>
  </si>
  <si>
    <t>garniture</t>
  </si>
  <si>
    <t>Choux rouges</t>
  </si>
  <si>
    <t>Pommes reinette</t>
  </si>
  <si>
    <t>Laurier déshydraté</t>
  </si>
  <si>
    <t>Sucre en cassonade</t>
  </si>
  <si>
    <t>Cannelle</t>
  </si>
  <si>
    <t>N° 161</t>
  </si>
  <si>
    <t>Levure biologique</t>
  </si>
  <si>
    <t>3.QUART/L</t>
  </si>
  <si>
    <t>N° 211</t>
  </si>
  <si>
    <t>LES ENTRÉES</t>
  </si>
  <si>
    <t>HORS D'ŒUVRES - FROIDS</t>
  </si>
  <si>
    <t>LES POISSONS</t>
  </si>
  <si>
    <t>LES VOLAILLES</t>
  </si>
  <si>
    <t>LES VIANDES</t>
  </si>
  <si>
    <t>LES PLATS COMPLETS</t>
  </si>
  <si>
    <t>LES ACCOMPAGNEMENTS</t>
  </si>
  <si>
    <t>LES PATISSERIES</t>
  </si>
  <si>
    <t>COQ À LA BIÈRE</t>
  </si>
  <si>
    <t>LASAGNES AL-FORNO</t>
  </si>
  <si>
    <t>COMPOTÉE DE CHOUX ROUGES</t>
  </si>
  <si>
    <t>300 fiches Techniques    LA CUISINE DE COLLECTIVITÉ    Michel Grossmann et Alain Le Franc</t>
  </si>
  <si>
    <t>SOUS-FAMILLE</t>
  </si>
  <si>
    <t>sauce tomate</t>
  </si>
  <si>
    <t>béchamel</t>
  </si>
  <si>
    <t>finition</t>
  </si>
  <si>
    <t>PATE BRIOCHÉE</t>
  </si>
  <si>
    <t>Adresse PC</t>
  </si>
  <si>
    <t>Auteur : Joel Leboucher • Rochefort sur Mer |  Date : 18 Juillet 2026  |  heure : 16h30 |  Document réalisé avec l'aide de ChatGPT 😊  |</t>
  </si>
  <si>
    <t>MODE D’EMPLOI PÉDAGOGIQUE — MOTEUR DE RECALCUL DES RECETTES</t>
  </si>
  <si>
    <t>Deux modes visibles simultanément : quantité d’élément principal ou nombre de couverts</t>
  </si>
  <si>
    <t>Public : apprentis CFA, adultes en reconversion, formateurs et professionnels de restauration collective</t>
  </si>
  <si>
    <t>Ce classeur sert à reprendre les données d’une recette d’auteur ou d’une fiche technique, puis à recalculer automatiquement toutes les quantités d’ingrédients pour une production réelle. Il permet de travailler selon deux logiques professionnelles : soit à partir de la quantité d’élément principal réellement disponible ou prévue, soit à partir du nombre de couverts à servir. Les deux résultats restent visibles afin de comparer les méthodes et de comprendre pourquoi elles ne donnent pas toujours les mêmes quantités.</t>
  </si>
  <si>
    <t>POINT MÉTIER : une recette annoncée pour 100 couverts par un auteur ne correspond pas obligatoirement à 100 portions servies dans votre établissement. Le résultat dépend du public, du grammage servi, du rendement, des pertes et de l’organisation de production.</t>
  </si>
  <si>
    <t>2. COMMENT LE DOCUMENT FONCTIONNE-T-IL ?</t>
  </si>
  <si>
    <t>CE QUE FAIT LE MOTEUR</t>
  </si>
  <si>
    <t>Vous recopiez les informations de la recette source : identification, denrées, quantités et unités auteur.</t>
  </si>
  <si>
    <t>Le moteur conserve la base d’origine et prépare les lignes de calcul.</t>
  </si>
  <si>
    <t>Vous choisissez le mode de recalcul adapté à la situation de production.</t>
  </si>
  <si>
    <t>Il calcule un facteur multiplicateur pour toute la recette.</t>
  </si>
  <si>
    <t>Vous saisissez la nouvelle quantité principale ou le nouveau nombre de couverts.</t>
  </si>
  <si>
    <t>Toutes les quantités numériques sont recalculées automatiquement.</t>
  </si>
  <si>
    <t>Vous lisez les résultats affichés et les messages de contrôle.</t>
  </si>
  <si>
    <t>Les petites masses passent en g et les petits volumes en cl.</t>
  </si>
  <si>
    <t>Vous contrôlez la cohérence professionnelle avant fabrication.</t>
  </si>
  <si>
    <t>Le fichier calcule ; le professionnel valide le grammage, le rendement et la faisabilité.</t>
  </si>
  <si>
    <t>3. CHOISIR LE BON MODE DE CALCUL</t>
  </si>
  <si>
    <t>QUAND L’UTILISER ?</t>
  </si>
  <si>
    <t>DONNÉES À SAISIR</t>
  </si>
  <si>
    <t>CALCUL</t>
  </si>
  <si>
    <t>RÉSULTAT</t>
  </si>
  <si>
    <t>Lorsque la production est imposée par une quantité de viande, poisson, légumes, pâte, mêlée ou autre produit principal.</t>
  </si>
  <si>
    <t>I : élément principal
J : quantité auteur
K : unité auteur
O : quantité à produire</t>
  </si>
  <si>
    <t>Facteur principal = quantité à produire ÷ quantité auteur de l’élément principal</t>
  </si>
  <si>
    <t>P : quantité affichée
Q : unité affichée
R : contrôle</t>
  </si>
  <si>
    <t>Lorsque le nombre de portions à servir est connu et que le grammage de la recette auteur est jugé adapté au public.</t>
  </si>
  <si>
    <t>U : couverts auteur
V : couverts à servir</t>
  </si>
  <si>
    <t>Facteur couverts = couverts à servir ÷ couverts auteur</t>
  </si>
  <si>
    <t>Z : quantité affichée
AA : unité affichée
AB : contrôle</t>
  </si>
  <si>
    <t>NE PAS ADDITIONNER LES DEUX MODES. Pour une production donnée, choisissez la méthode qui correspond à votre contrainte réelle. La comparaison des deux modes sert à repérer un écart de grammage ou une différence entre la portion de l’auteur et celle de votre public.</t>
  </si>
  <si>
    <t>4. REPÉRAGE DES COLONNES DANS L’ONGLET « EXEMPLE »</t>
  </si>
  <si>
    <t>CONTENU</t>
  </si>
  <si>
    <t>ACTION DE L’APPRENANT</t>
  </si>
  <si>
    <t>A:C</t>
  </si>
  <si>
    <t>Identifiant, nom de recette, groupe ou sous-famille.</t>
  </si>
  <si>
    <t>Renseigner l’identité de la recette dans la première ligne du bloc ; compléter le groupe lorsque nécessaire.</t>
  </si>
  <si>
    <t>Recette auteur</t>
  </si>
  <si>
    <t>D:G</t>
  </si>
  <si>
    <t>Ordre, denrée, quantité auteur, unité auteur.</t>
  </si>
  <si>
    <t>Saisir une denrée par ligne. Ne pas mélanger quantité et unité dans la même cellule.</t>
  </si>
  <si>
    <t>I:O</t>
  </si>
  <si>
    <t>Élément principal, base auteur, facteur et quantité à produire.</t>
  </si>
  <si>
    <t>Saisir les paramètres dans la première ligne du bloc ; ne pas écraser les formules.</t>
  </si>
  <si>
    <t>Résultat mode 1</t>
  </si>
  <si>
    <t>P:R</t>
  </si>
  <si>
    <t>Quantité affichée, unité affichée et contrôle.</t>
  </si>
  <si>
    <t>Lire le résultat. Corriger toute ligne qui n’affiche pas « OK » lorsque la donnée doit être numérique.</t>
  </si>
  <si>
    <t>T:V</t>
  </si>
  <si>
    <t>Denrée, couverts auteur et couverts à servir.</t>
  </si>
  <si>
    <t>Saisir les deux nombres de couverts dans la première ligne du bloc.</t>
  </si>
  <si>
    <t>Calcul et résultat mode 2</t>
  </si>
  <si>
    <t>W:AB</t>
  </si>
  <si>
    <t>Facteur, quantité calculée, unité, affichage et contrôle.</t>
  </si>
  <si>
    <t>Lire Z:AA et contrôler AB.</t>
  </si>
  <si>
    <t>AD</t>
  </si>
  <si>
    <t>Page imprimée de la recette source.</t>
  </si>
  <si>
    <t>Saisir la page pour retrouver rapidement la fiche d’origine.</t>
  </si>
  <si>
    <t>Unité technique</t>
  </si>
  <si>
    <t>AE</t>
  </si>
  <si>
    <t>Unité nettoyée utilisée par le moteur.</t>
  </si>
  <si>
    <t>Ne pas modifier : cette colonne est alimentée par formule.</t>
  </si>
  <si>
    <t>Table de conversion</t>
  </si>
  <si>
    <t>AG:AJ</t>
  </si>
  <si>
    <t>Unité normalisée, famille, coefficient et unité cible.</t>
  </si>
  <si>
    <t>Zone technique. Ne pas modifier ni supprimer sans contrôler toutes les formules.</t>
  </si>
  <si>
    <t>OPÉRATION</t>
  </si>
  <si>
    <t>CONTRÔLE AVANT DE CONTINUER</t>
  </si>
  <si>
    <t>Repérer un bloc disponible. Un bloc commence par une ligne de titres et comprend 35 lignes prévues pour les ingrédients.</t>
  </si>
  <si>
    <t>Vérifier que le bloc n’appartient pas déjà à une autre recette.</t>
  </si>
  <si>
    <t>Dans la première ligne du bloc, saisir l’identifiant, le nom de la recette, l’élément principal et la page source.</t>
  </si>
  <si>
    <t>Le nom de la recette et l’élément principal correspondent bien à la fiche auteur.</t>
  </si>
  <si>
    <t>Recopier les denrées dans E et les données auteur dans F:G.</t>
  </si>
  <si>
    <t>Une ligne = une denrée ; quantité numérique en F ; unité en G.</t>
  </si>
  <si>
    <t>Pour une mention comme « quantité suffisante », saisir le texte prévu par la source sans inventer une quantité.</t>
  </si>
  <si>
    <t>Le contrôle peut afficher « TEXTE » ou « A CONTROLER » : c’est normal si aucun calcul numérique n’est possible.</t>
  </si>
  <si>
    <t>Choisir le mode 1 ou le mode 2 selon la situation de production.</t>
  </si>
  <si>
    <t>La méthode choisie correspond à la vraie contrainte : stock principal ou nombre de convives.</t>
  </si>
  <si>
    <t>Saisir la nouvelle commande : O pour le mode 1, ou U:V pour le mode 2.</t>
  </si>
  <si>
    <t>Les cellules de commande contiennent des nombres positifs et cohérents.</t>
  </si>
  <si>
    <t>7</t>
  </si>
  <si>
    <t>Lire les quantités finales : P:Q pour le mode 1 ou Z:AA pour le mode 2.</t>
  </si>
  <si>
    <t>Vérifier l’ordre de grandeur, pas seulement le message automatique.</t>
  </si>
  <si>
    <t>8</t>
  </si>
  <si>
    <t>Lire les contrôles R et AB, puis corriger les données signalées.</t>
  </si>
  <si>
    <t>Les lignes numériques utiles affichent normalement « OK ».</t>
  </si>
  <si>
    <t>9</t>
  </si>
  <si>
    <t>Comparer les deux modes lorsque l’exercice le demande.</t>
  </si>
  <si>
    <t>Expliquer l’écart par le grammage de portion, le public ou la base de calcul.</t>
  </si>
  <si>
    <t>10</t>
  </si>
  <si>
    <t>Avant utilisation en production, faire valider la fiche par le formateur ou le responsable.</t>
  </si>
  <si>
    <t>La recette est réalisable, adaptée au public et compatible avec l’organisation de production.</t>
  </si>
  <si>
    <t>6. CONVERSION AUTOMATIQUE DES UNITÉS</t>
  </si>
  <si>
    <t>QUANTITÉ CALCULÉE</t>
  </si>
  <si>
    <t>AFFICHAGE</t>
  </si>
  <si>
    <t>EXPLICATION</t>
  </si>
  <si>
    <t>0,060</t>
  </si>
  <si>
    <t>60 g</t>
  </si>
  <si>
    <t>Une masse inférieure à 1 kg est affichée en grammes.</t>
  </si>
  <si>
    <t>0,50</t>
  </si>
  <si>
    <t>50 cl</t>
  </si>
  <si>
    <t>Un volume inférieur à 1 L est affiché en centilitres.</t>
  </si>
  <si>
    <t>1,250</t>
  </si>
  <si>
    <t>1,25 kg</t>
  </si>
  <si>
    <t>À partir de 1 kg, l’affichage reste en kilogrammes.</t>
  </si>
  <si>
    <t>2,50</t>
  </si>
  <si>
    <t>2,5 L</t>
  </si>
  <si>
    <t>À partir de 1 L, l’affichage reste en litres.</t>
  </si>
  <si>
    <t>Les unités non massiques ou non volumiques sont conservées.</t>
  </si>
  <si>
    <t>La table AG:AJ reconnaît également des unités particulières : demi-litre, quart de litre, cuillère, bol, boîte, botte, pièce, œuf, quantité suffisante, etc. Une unité absente ou mal écrite peut être signalée « UNITE A CONTROLER ».</t>
  </si>
  <si>
    <t>7. INTERPRÉTER LES MESSAGES DE CONTRÔLE</t>
  </si>
  <si>
    <t>SIGNIFICATION</t>
  </si>
  <si>
    <t>La ligne est calculable et l’unité est reconnue.</t>
  </si>
  <si>
    <t>Contrôler malgré tout la cohérence métier.</t>
  </si>
  <si>
    <t>La quantité auteur n’est pas numérique.</t>
  </si>
  <si>
    <t>Conserver la mention de la source ou définir une quantité professionnelle validée.</t>
  </si>
  <si>
    <t>A CONTROLER</t>
  </si>
  <si>
    <t>Une donnée nécessaire manque ou ne peut pas être interprétée.</t>
  </si>
  <si>
    <t>Revenir aux colonnes auteur et compléter la ligne.</t>
  </si>
  <si>
    <t>UNITE MANQUANTE</t>
  </si>
  <si>
    <t>Une quantité est saisie sans unité.</t>
  </si>
  <si>
    <t>Compléter G avec l’unité exacte.</t>
  </si>
  <si>
    <t>L’unité n’est pas reconnue dans AG:AJ.</t>
  </si>
  <si>
    <t>Vérifier l’orthographe ou compléter prudemment la table technique.</t>
  </si>
  <si>
    <t>COMMANDE PRINCIPALE INCOMPLETE</t>
  </si>
  <si>
    <t>Le mode 1 ne possède pas toutes les données nécessaires.</t>
  </si>
  <si>
    <t>Compléter I:J:K et O.</t>
  </si>
  <si>
    <t>COMMANDE COUVERTS INCOMPLETE</t>
  </si>
  <si>
    <t>Le mode 2 ne possède pas toutes les données nécessaires.</t>
  </si>
  <si>
    <t>Compléter U et V.</t>
  </si>
  <si>
    <t>8. BLOCS DE 35 LIGNES : MASQUER OU SUPPRIMER SANS DÉTRUIRE LE MOTEUR</t>
  </si>
  <si>
    <t>Chaque bloc prévoit 35 lignes d’ingrédients. Pour conserver un modèle propre, les lignes non utilisées placées après le dernier ingrédient peuvent être masquées. Le masquage est la méthode recommandée en formation, car il conserve toutes les formules et permet de réafficher les lignes.</t>
  </si>
  <si>
    <t>SUPPRESSION : elle peut être réalisée uniquement sur des lignes entièrement inutilisées situées à la fin d’un bloc, en supprimant la ligne Excel complète. Ne jamais supprimer la ligne d’en-tête du bloc ni sa première ligne de paramètres.</t>
  </si>
  <si>
    <t>MÉMO : RECOPIER LA SOURCE → CHOISIR LE MODE → SAISIR LA COMMANDE → LIRE LE RÉSULTAT → CONTRÔLER → JUSTIFIER</t>
  </si>
  <si>
    <t xml:space="preserve">5. MODE D’EMPLOI PAS À PAS — APPRENANT </t>
  </si>
  <si>
    <t>Ce document est adapté pour le livre de Michel Grossmann et Alain Le Franc   LA CUISINE DE COLLECTIVITÉ</t>
  </si>
  <si>
    <t>Pour les méthodes de fabrication, reportez-vous au livre édité par BPI. Les numéros des fiches et les pages correspondantes sont indiqués dans les colonnes A et AD.</t>
  </si>
  <si>
    <t>Arachides</t>
  </si>
  <si>
    <t>Mollusques</t>
  </si>
  <si>
    <t>Céleri</t>
  </si>
  <si>
    <t>Crustacés</t>
  </si>
  <si>
    <t>Poissons</t>
  </si>
  <si>
    <t>Fruits à coque</t>
  </si>
  <si>
    <t>Sésame</t>
  </si>
  <si>
    <t>Soja</t>
  </si>
  <si>
    <t>Lupin</t>
  </si>
  <si>
    <t>Sulfites</t>
  </si>
  <si>
    <t>ALERTE</t>
  </si>
  <si>
    <t>EXCL</t>
  </si>
  <si>
    <t>arachide</t>
  </si>
  <si>
    <t>arachides</t>
  </si>
  <si>
    <t>beurre d arachide</t>
  </si>
  <si>
    <t>beurre de cacahuete</t>
  </si>
  <si>
    <t>cacahuete</t>
  </si>
  <si>
    <t>cacahuetes</t>
  </si>
  <si>
    <t>huile d arachide</t>
  </si>
  <si>
    <t>pate d arachide</t>
  </si>
  <si>
    <t>celeri</t>
  </si>
  <si>
    <t>celeri rave</t>
  </si>
  <si>
    <t>feuille de celeri</t>
  </si>
  <si>
    <t>feuilles de celeri</t>
  </si>
  <si>
    <t>graine de celeri</t>
  </si>
  <si>
    <t>graines de celeri</t>
  </si>
  <si>
    <t>sel de celeri</t>
  </si>
  <si>
    <t>araignee de mer</t>
  </si>
  <si>
    <t>crabe</t>
  </si>
  <si>
    <t>crevette</t>
  </si>
  <si>
    <t>crevettes</t>
  </si>
  <si>
    <t>ecrevisse</t>
  </si>
  <si>
    <t>ecrevisses</t>
  </si>
  <si>
    <t>gambas</t>
  </si>
  <si>
    <t>homard</t>
  </si>
  <si>
    <t>langouste</t>
  </si>
  <si>
    <t>langoustine</t>
  </si>
  <si>
    <t>amande</t>
  </si>
  <si>
    <t>amandes</t>
  </si>
  <si>
    <t>cajou</t>
  </si>
  <si>
    <t>cajous</t>
  </si>
  <si>
    <t>creme d amande</t>
  </si>
  <si>
    <t>creme de cajou</t>
  </si>
  <si>
    <t>lait d amande</t>
  </si>
  <si>
    <t>lait de cajou</t>
  </si>
  <si>
    <t>lait de noisette</t>
  </si>
  <si>
    <t>macadamia</t>
  </si>
  <si>
    <t>noisette</t>
  </si>
  <si>
    <t>noisettes</t>
  </si>
  <si>
    <t>noix</t>
  </si>
  <si>
    <t>noix de cajou</t>
  </si>
  <si>
    <t>noix de macadamia</t>
  </si>
  <si>
    <t>noix de pecan</t>
  </si>
  <si>
    <t>noix du bresil</t>
  </si>
  <si>
    <t>noix du queensland</t>
  </si>
  <si>
    <t>pate de pistache</t>
  </si>
  <si>
    <t>pecan</t>
  </si>
  <si>
    <t>pecans</t>
  </si>
  <si>
    <t>pistache</t>
  </si>
  <si>
    <t>pistaches</t>
  </si>
  <si>
    <t>poudre d amande</t>
  </si>
  <si>
    <t>poudre de noisette</t>
  </si>
  <si>
    <t>avoine</t>
  </si>
  <si>
    <t>ble</t>
  </si>
  <si>
    <t>boulgour</t>
  </si>
  <si>
    <t>chapelure</t>
  </si>
  <si>
    <t>couscous</t>
  </si>
  <si>
    <t>epeautre</t>
  </si>
  <si>
    <t>extrait de malt</t>
  </si>
  <si>
    <t>farine</t>
  </si>
  <si>
    <t>farine de ble</t>
  </si>
  <si>
    <t>froment</t>
  </si>
  <si>
    <t>germe de ble</t>
  </si>
  <si>
    <t>gluten</t>
  </si>
  <si>
    <t>kamut</t>
  </si>
  <si>
    <t>lait d avoine</t>
  </si>
  <si>
    <t>malt</t>
  </si>
  <si>
    <t>malt d orge</t>
  </si>
  <si>
    <t>orge</t>
  </si>
  <si>
    <t>panure</t>
  </si>
  <si>
    <t>petit epeautre</t>
  </si>
  <si>
    <t>seigle</t>
  </si>
  <si>
    <t>seitan</t>
  </si>
  <si>
    <t>semoule</t>
  </si>
  <si>
    <t>semoule de ble</t>
  </si>
  <si>
    <t>son de ble</t>
  </si>
  <si>
    <t>triticale</t>
  </si>
  <si>
    <t>babeurre</t>
  </si>
  <si>
    <t>beurre</t>
  </si>
  <si>
    <t>beurre demi sel</t>
  </si>
  <si>
    <t>beurre doux</t>
  </si>
  <si>
    <t>beurre laitier</t>
  </si>
  <si>
    <t>caseinate</t>
  </si>
  <si>
    <t>caseinates</t>
  </si>
  <si>
    <t>caseine</t>
  </si>
  <si>
    <t>creme</t>
  </si>
  <si>
    <t>creme entiere</t>
  </si>
  <si>
    <t>creme fraiche</t>
  </si>
  <si>
    <t>creme liquide</t>
  </si>
  <si>
    <t>fromage</t>
  </si>
  <si>
    <t>lactalbumine</t>
  </si>
  <si>
    <t>lactose</t>
  </si>
  <si>
    <t>lactoserum</t>
  </si>
  <si>
    <t>lait</t>
  </si>
  <si>
    <t>lait demi ecreme</t>
  </si>
  <si>
    <t>lait ecreme</t>
  </si>
  <si>
    <t>lait en poudre</t>
  </si>
  <si>
    <t>lait entier</t>
  </si>
  <si>
    <t>lait fermente</t>
  </si>
  <si>
    <t>petit lait</t>
  </si>
  <si>
    <t>poudre de lait</t>
  </si>
  <si>
    <t>proteine de lait</t>
  </si>
  <si>
    <t>proteines de lait</t>
  </si>
  <si>
    <t>yaourt</t>
  </si>
  <si>
    <t>farine de lupin</t>
  </si>
  <si>
    <t>graine de lupin</t>
  </si>
  <si>
    <t>graines de lupin</t>
  </si>
  <si>
    <t>lupin</t>
  </si>
  <si>
    <t>proteine de lupin</t>
  </si>
  <si>
    <t>proteines de lupin</t>
  </si>
  <si>
    <t>semoule de lupin</t>
  </si>
  <si>
    <t>son de lupin</t>
  </si>
  <si>
    <t>bigorneau</t>
  </si>
  <si>
    <t>calamar</t>
  </si>
  <si>
    <t>calamars</t>
  </si>
  <si>
    <t>calmar</t>
  </si>
  <si>
    <t>coque</t>
  </si>
  <si>
    <t>coques</t>
  </si>
  <si>
    <t>coquille saint jacques</t>
  </si>
  <si>
    <t>coquilles saint jacques</t>
  </si>
  <si>
    <t>encornet</t>
  </si>
  <si>
    <t>encornets</t>
  </si>
  <si>
    <t>escargot</t>
  </si>
  <si>
    <t>escargots</t>
  </si>
  <si>
    <t>huitre</t>
  </si>
  <si>
    <t>huitres</t>
  </si>
  <si>
    <t>mollusque</t>
  </si>
  <si>
    <t>mollusques</t>
  </si>
  <si>
    <t>moule</t>
  </si>
  <si>
    <t>moules</t>
  </si>
  <si>
    <t>noix de saint jacques</t>
  </si>
  <si>
    <t>noix de st jacques</t>
  </si>
  <si>
    <t>octopus</t>
  </si>
  <si>
    <t>palourde</t>
  </si>
  <si>
    <t>palourdes</t>
  </si>
  <si>
    <t>pieuvre</t>
  </si>
  <si>
    <t>poulpe</t>
  </si>
  <si>
    <t>poulpes</t>
  </si>
  <si>
    <t>praire</t>
  </si>
  <si>
    <t>praires</t>
  </si>
  <si>
    <t>saint jacques</t>
  </si>
  <si>
    <t>seiche</t>
  </si>
  <si>
    <t>seiches</t>
  </si>
  <si>
    <t>farine de moutarde</t>
  </si>
  <si>
    <t>graine de moutarde</t>
  </si>
  <si>
    <t>graines de moutarde</t>
  </si>
  <si>
    <t>huile de moutarde</t>
  </si>
  <si>
    <t>moutarde</t>
  </si>
  <si>
    <t>moutarde en poudre</t>
  </si>
  <si>
    <t>albumine</t>
  </si>
  <si>
    <t>blanc d oeuf</t>
  </si>
  <si>
    <t>blancs d oeufs</t>
  </si>
  <si>
    <t>jaune d oeuf</t>
  </si>
  <si>
    <t>jaunes d oeufs</t>
  </si>
  <si>
    <t>oeuf</t>
  </si>
  <si>
    <t>oeufs</t>
  </si>
  <si>
    <t>ovalbumine</t>
  </si>
  <si>
    <t>ovoproduit</t>
  </si>
  <si>
    <t>ovoproduits</t>
  </si>
  <si>
    <t>poudre d oeuf</t>
  </si>
  <si>
    <t>anchois</t>
  </si>
  <si>
    <t>bar</t>
  </si>
  <si>
    <t>cabillaud</t>
  </si>
  <si>
    <t>dorade</t>
  </si>
  <si>
    <t>gelatine de poisson</t>
  </si>
  <si>
    <t>haddock</t>
  </si>
  <si>
    <t>lieu</t>
  </si>
  <si>
    <t>lieu noir</t>
  </si>
  <si>
    <t>maquereau</t>
  </si>
  <si>
    <t>merlu</t>
  </si>
  <si>
    <t>poisson</t>
  </si>
  <si>
    <t>poissons</t>
  </si>
  <si>
    <t>sardine</t>
  </si>
  <si>
    <t>sardines</t>
  </si>
  <si>
    <t>saumon</t>
  </si>
  <si>
    <t>sole</t>
  </si>
  <si>
    <t>surimi</t>
  </si>
  <si>
    <t>truite</t>
  </si>
  <si>
    <t>gomasio</t>
  </si>
  <si>
    <t>graine de sesame</t>
  </si>
  <si>
    <t>graines de sesame</t>
  </si>
  <si>
    <t>huile de sesame</t>
  </si>
  <si>
    <t>pate de sesame</t>
  </si>
  <si>
    <t>puree de sesame</t>
  </si>
  <si>
    <t>sesame</t>
  </si>
  <si>
    <t>tahin</t>
  </si>
  <si>
    <t>tahini</t>
  </si>
  <si>
    <t>boisson au soja</t>
  </si>
  <si>
    <t>creme de soja</t>
  </si>
  <si>
    <t>edamame</t>
  </si>
  <si>
    <t>farine de soja</t>
  </si>
  <si>
    <t>huile de soja</t>
  </si>
  <si>
    <t>lait de soja</t>
  </si>
  <si>
    <t>lecithine de soja</t>
  </si>
  <si>
    <t>miso</t>
  </si>
  <si>
    <t>proteine de soja</t>
  </si>
  <si>
    <t>proteines de soja</t>
  </si>
  <si>
    <t>sauce soja</t>
  </si>
  <si>
    <t>soja</t>
  </si>
  <si>
    <t>soya</t>
  </si>
  <si>
    <t>tempeh</t>
  </si>
  <si>
    <t>tofu</t>
  </si>
  <si>
    <t>anhydride sulfureux</t>
  </si>
  <si>
    <t>bisulfite</t>
  </si>
  <si>
    <t>dioxyde de soufre</t>
  </si>
  <si>
    <t>metabisulfite</t>
  </si>
  <si>
    <t>sulfite</t>
  </si>
  <si>
    <t>sulfites</t>
  </si>
  <si>
    <t>beurre d amande</t>
  </si>
  <si>
    <t>beurre de cacao</t>
  </si>
  <si>
    <t>beurre de cajou</t>
  </si>
  <si>
    <t>beurre de coco</t>
  </si>
  <si>
    <t>beurre de noisette</t>
  </si>
  <si>
    <t>chataigne</t>
  </si>
  <si>
    <t>chataignes</t>
  </si>
  <si>
    <t>creme de coco</t>
  </si>
  <si>
    <t>huile de coco</t>
  </si>
  <si>
    <t>marron</t>
  </si>
  <si>
    <t>marrons</t>
  </si>
  <si>
    <t>muscade</t>
  </si>
  <si>
    <t>noix de coco</t>
  </si>
  <si>
    <t>noix de muscade</t>
  </si>
  <si>
    <t>pignon de pin</t>
  </si>
  <si>
    <t>farine d amande</t>
  </si>
  <si>
    <t>farine de chataigne</t>
  </si>
  <si>
    <t>farine de coco</t>
  </si>
  <si>
    <t>farine de mais</t>
  </si>
  <si>
    <t>farine de noisette</t>
  </si>
  <si>
    <t>farine de pois chiche</t>
  </si>
  <si>
    <t>farine de riz</t>
  </si>
  <si>
    <t>farine de sarrasin</t>
  </si>
  <si>
    <t>creme vegetale</t>
  </si>
  <si>
    <t>creme d avoine</t>
  </si>
  <si>
    <t>creme de riz</t>
  </si>
  <si>
    <t>lait de coco</t>
  </si>
  <si>
    <t>lait de riz</t>
  </si>
  <si>
    <t>boisson vegetale</t>
  </si>
  <si>
    <t>moule inox</t>
  </si>
  <si>
    <t>moule silicone</t>
  </si>
  <si>
    <t>graisse de soja entierement raffinee</t>
  </si>
  <si>
    <t>huile de soja entierement raffinee</t>
  </si>
  <si>
    <t>biscotte</t>
  </si>
  <si>
    <t>biscuit</t>
  </si>
  <si>
    <t>biscuits</t>
  </si>
  <si>
    <t>croutons</t>
  </si>
  <si>
    <t>nouilles</t>
  </si>
  <si>
    <t>crème</t>
  </si>
  <si>
    <t>Beurre *</t>
  </si>
  <si>
    <t>Farine *</t>
  </si>
  <si>
    <t>Beurre ou crème fraîche *</t>
  </si>
  <si>
    <t>Baguette de pain*</t>
  </si>
  <si>
    <t>fumet de poisson *</t>
  </si>
  <si>
    <t>jus de citron vert (pulco)</t>
  </si>
  <si>
    <t>Roussette ou Vivaneau*</t>
  </si>
  <si>
    <t>BLAFF DE POISSON*</t>
  </si>
  <si>
    <t>Œufs pochés sous vide*</t>
  </si>
  <si>
    <t>ŒUFS EN MEURETTE*</t>
  </si>
  <si>
    <t>CHIQUETAILLE DE MORUE* À L'AVOCAT</t>
  </si>
  <si>
    <t>filets de morue* dessalée</t>
  </si>
  <si>
    <t>Marquez les produits Allergènes avec un *</t>
  </si>
  <si>
    <t>Céleri-branche *</t>
  </si>
  <si>
    <t>Moutarde *</t>
  </si>
  <si>
    <t>Crème double *</t>
  </si>
  <si>
    <t>Lait *</t>
  </si>
  <si>
    <t>BRAISÉ DE PORC AU LAIT*</t>
  </si>
  <si>
    <t>Emmenthal râpé*</t>
  </si>
  <si>
    <t>Parmesan*</t>
  </si>
  <si>
    <t>Sucre semoule *</t>
  </si>
  <si>
    <t>Crème fraîche *</t>
  </si>
  <si>
    <t>Beurre ou margarine *</t>
  </si>
  <si>
    <t>Œufs pasteurisés *</t>
  </si>
  <si>
    <t>Allergènes</t>
  </si>
  <si>
    <t>DÉTECTION DES ALLERGÈNES POUR CARTES DE RESTAURANT</t>
  </si>
  <si>
    <t>ID</t>
  </si>
  <si>
    <t>Famille allergène</t>
  </si>
  <si>
    <t>Statut</t>
  </si>
  <si>
    <t>Terme métier / ingrédient</t>
  </si>
  <si>
    <t>Terme normalisé</t>
  </si>
  <si>
    <t>Métiers concernés</t>
  </si>
  <si>
    <t>Commentaire</t>
  </si>
  <si>
    <t>Source URL</t>
  </si>
  <si>
    <t>Version</t>
  </si>
  <si>
    <t>Saisir uniquement les cellules fond blanc en colonne B.                 * = allergène certain ;                                   ? = composition à contrôler.</t>
  </si>
  <si>
    <t>R0001</t>
  </si>
  <si>
    <t>Céréales contenant du gluten</t>
  </si>
  <si>
    <t>ale</t>
  </si>
  <si>
    <t>Tous métiers</t>
  </si>
  <si>
    <t>Céréale contenant du gluten ou préparation courante.</t>
  </si>
  <si>
    <t>https://eur-lex.europa.eu/legal-content/FR/TXT/?uri=CELEX:32011R1169</t>
  </si>
  <si>
    <t>2011</t>
  </si>
  <si>
    <t>Formules individuelles scindées : chaque cellule de recherche contrôle au maximum 100 termes.</t>
  </si>
  <si>
    <t>R0002</t>
  </si>
  <si>
    <t>amidon de blé</t>
  </si>
  <si>
    <t>amidon de ble</t>
  </si>
  <si>
    <t>Auteur : Joel Leboucher • Rochefort sur Mer |  Date : 18 Juillet 2026  |  heure : 15h30 |  Document réalisé avec l'aide de ChatGPT  |</t>
  </si>
  <si>
    <t>R0003</t>
  </si>
  <si>
    <t>R0004</t>
  </si>
  <si>
    <t>baguette</t>
  </si>
  <si>
    <t>INTITULÉ DU PLAT / BOISSON / PRODUIT  Texte saisi ou à coller</t>
  </si>
  <si>
    <t>AFFICHAGE CARTE Texte à coller (collage spécial 1.2.3.Valeur)</t>
  </si>
  <si>
    <t>ALLERGÈNES CERTAINS Allergènes détectés (à coller)</t>
  </si>
  <si>
    <t>Œufs</t>
  </si>
  <si>
    <t>À VÉRIFIER</t>
  </si>
  <si>
    <t>Texte source</t>
  </si>
  <si>
    <t>Nettoyage caractères</t>
  </si>
  <si>
    <t>Accents 1</t>
  </si>
  <si>
    <t>Accents 2</t>
  </si>
  <si>
    <t>Ponctuation 1</t>
  </si>
  <si>
    <t>Ponctuation 2</t>
  </si>
  <si>
    <t>Texte normalisé</t>
  </si>
  <si>
    <t>Céréales c ALER 1</t>
  </si>
  <si>
    <t>Céréales c ALER 2</t>
  </si>
  <si>
    <t>Céréales c EXCL 1</t>
  </si>
  <si>
    <t>Céréales c SUSP 1</t>
  </si>
  <si>
    <t>Crustacés ALER 1</t>
  </si>
  <si>
    <t>Crustacés ALER 2</t>
  </si>
  <si>
    <t>Œufs ALER 1</t>
  </si>
  <si>
    <t>Œufs SUSP 1</t>
  </si>
  <si>
    <t>Poissons ALER 1</t>
  </si>
  <si>
    <t>Poissons ALER 2</t>
  </si>
  <si>
    <t>Poissons ALER 3</t>
  </si>
  <si>
    <t>Poissons ALER 4</t>
  </si>
  <si>
    <t>Poissons ALER 5</t>
  </si>
  <si>
    <t>Poissons ALER 6</t>
  </si>
  <si>
    <t>Poissons ALER 7</t>
  </si>
  <si>
    <t>Poissons ALER 8</t>
  </si>
  <si>
    <t>Poissons ALER 9</t>
  </si>
  <si>
    <t>Poissons ALER 10</t>
  </si>
  <si>
    <t>Poissons EXCL 1</t>
  </si>
  <si>
    <t>Poissons SUSP 1</t>
  </si>
  <si>
    <t>Arachides ALER 1</t>
  </si>
  <si>
    <t>Soja ALER 1</t>
  </si>
  <si>
    <t>Soja EXCL 1</t>
  </si>
  <si>
    <t>Soja SUSP 1</t>
  </si>
  <si>
    <t>Lait ALER 1</t>
  </si>
  <si>
    <t>Lait ALER 2</t>
  </si>
  <si>
    <t>Lait ALER 3</t>
  </si>
  <si>
    <t>Lait EXCL 1</t>
  </si>
  <si>
    <t>Lait SUSP 1</t>
  </si>
  <si>
    <t>Fruits à c ALER 1</t>
  </si>
  <si>
    <t>Fruits à c EXCL 1</t>
  </si>
  <si>
    <t>Fruits à c SUSP 1</t>
  </si>
  <si>
    <t>Céleri ALER 1</t>
  </si>
  <si>
    <t>Céleri SUSP 1</t>
  </si>
  <si>
    <t>Moutarde ALER 1</t>
  </si>
  <si>
    <t>Moutarde SUSP 1</t>
  </si>
  <si>
    <t>Sésame ALER 1</t>
  </si>
  <si>
    <t>Sésame SUSP 1</t>
  </si>
  <si>
    <t>Sulfites ALER 1</t>
  </si>
  <si>
    <t>Sulfites SUSP 1</t>
  </si>
  <si>
    <t>Lupin ALER 1</t>
  </si>
  <si>
    <t>Lupin SUSP 1</t>
  </si>
  <si>
    <t>Mollusques ALER 1</t>
  </si>
  <si>
    <t>Mollusques ALER 2</t>
  </si>
  <si>
    <t>Mollusques ALER 3</t>
  </si>
  <si>
    <t>Mollusques EXCL 1</t>
  </si>
  <si>
    <t>Mollusques SUSP 1</t>
  </si>
  <si>
    <t>R0005</t>
  </si>
  <si>
    <t>barley</t>
  </si>
  <si>
    <t>Cuisine/Bar/Charcuterie/Glacier/Traiteur</t>
  </si>
  <si>
    <t>Synonyme métier, terme de carte ou dénomination courante.</t>
  </si>
  <si>
    <t>2026</t>
  </si>
  <si>
    <t>R0006</t>
  </si>
  <si>
    <t>bière</t>
  </si>
  <si>
    <t>biere</t>
  </si>
  <si>
    <t>R0007</t>
  </si>
  <si>
    <t>bière blanche</t>
  </si>
  <si>
    <t>biere blanche</t>
  </si>
  <si>
    <t>R0008</t>
  </si>
  <si>
    <t>bière blonde</t>
  </si>
  <si>
    <t>biere blonde</t>
  </si>
  <si>
    <t>R0009</t>
  </si>
  <si>
    <t>bière brune</t>
  </si>
  <si>
    <t>biere brune</t>
  </si>
  <si>
    <t>R0010</t>
  </si>
  <si>
    <t>R0011</t>
  </si>
  <si>
    <t>biscottes</t>
  </si>
  <si>
    <t>R0012</t>
  </si>
  <si>
    <t>R0013</t>
  </si>
  <si>
    <t>R0014</t>
  </si>
  <si>
    <t>blé</t>
  </si>
  <si>
    <t>R0015</t>
  </si>
  <si>
    <t>R0016</t>
  </si>
  <si>
    <t>bread</t>
  </si>
  <si>
    <t>R0017</t>
  </si>
  <si>
    <t>breadcrumbs</t>
  </si>
  <si>
    <t>R0018</t>
  </si>
  <si>
    <t>bretzel</t>
  </si>
  <si>
    <t>R0019</t>
  </si>
  <si>
    <t>bretzels</t>
  </si>
  <si>
    <t>R0020</t>
  </si>
  <si>
    <t>brick</t>
  </si>
  <si>
    <t>R0021</t>
  </si>
  <si>
    <t>brioche</t>
  </si>
  <si>
    <t>R0022</t>
  </si>
  <si>
    <t>bulgur</t>
  </si>
  <si>
    <t>R0023</t>
  </si>
  <si>
    <t>cake</t>
  </si>
  <si>
    <t>R0024</t>
  </si>
  <si>
    <t>cakes</t>
  </si>
  <si>
    <t>R0025</t>
  </si>
  <si>
    <t>R0026</t>
  </si>
  <si>
    <t>choux pâtissier</t>
  </si>
  <si>
    <t>choux patissier</t>
  </si>
  <si>
    <t>R0027</t>
  </si>
  <si>
    <t>cookie</t>
  </si>
  <si>
    <t>R0028</t>
  </si>
  <si>
    <t>cookies</t>
  </si>
  <si>
    <t>R0029</t>
  </si>
  <si>
    <t>R0030</t>
  </si>
  <si>
    <t>cracker</t>
  </si>
  <si>
    <t>R0031</t>
  </si>
  <si>
    <t>crackers</t>
  </si>
  <si>
    <t>R0032</t>
  </si>
  <si>
    <t>crêpe</t>
  </si>
  <si>
    <t>crepe</t>
  </si>
  <si>
    <t>R0033</t>
  </si>
  <si>
    <t>crêpes</t>
  </si>
  <si>
    <t>crepes</t>
  </si>
  <si>
    <t>R0034</t>
  </si>
  <si>
    <t>croissant</t>
  </si>
  <si>
    <t>R0035</t>
  </si>
  <si>
    <t>croûton</t>
  </si>
  <si>
    <t>crouton</t>
  </si>
  <si>
    <t>R0036</t>
  </si>
  <si>
    <t>croûtons</t>
  </si>
  <si>
    <t>R0037</t>
  </si>
  <si>
    <t>crumble</t>
  </si>
  <si>
    <t>R0038</t>
  </si>
  <si>
    <t>éclair</t>
  </si>
  <si>
    <t>eclair</t>
  </si>
  <si>
    <t>R0039</t>
  </si>
  <si>
    <t>éclairs</t>
  </si>
  <si>
    <t>eclairs</t>
  </si>
  <si>
    <t>R0040</t>
  </si>
  <si>
    <t>engrain</t>
  </si>
  <si>
    <t>R0041</t>
  </si>
  <si>
    <t>épeautre</t>
  </si>
  <si>
    <t>R0042</t>
  </si>
  <si>
    <t>R0043</t>
  </si>
  <si>
    <t>R0044</t>
  </si>
  <si>
    <t>farine bise</t>
  </si>
  <si>
    <t>R0045</t>
  </si>
  <si>
    <t>farine blanche</t>
  </si>
  <si>
    <t>R0046</t>
  </si>
  <si>
    <t>farine complète</t>
  </si>
  <si>
    <t>farine complete</t>
  </si>
  <si>
    <t>R0047</t>
  </si>
  <si>
    <t>farine d avoine</t>
  </si>
  <si>
    <t>R0048</t>
  </si>
  <si>
    <t>farine d épeautre</t>
  </si>
  <si>
    <t>farine d epeautre</t>
  </si>
  <si>
    <t>R0049</t>
  </si>
  <si>
    <t>farine d orge</t>
  </si>
  <si>
    <t>R0050</t>
  </si>
  <si>
    <t>farine de blé</t>
  </si>
  <si>
    <t>R0051</t>
  </si>
  <si>
    <t>farine de froment</t>
  </si>
  <si>
    <t>R0052</t>
  </si>
  <si>
    <t>farine de kamut</t>
  </si>
  <si>
    <t>R0053</t>
  </si>
  <si>
    <t>farine de khorasan</t>
  </si>
  <si>
    <t>R0054</t>
  </si>
  <si>
    <t>farine de seigle</t>
  </si>
  <si>
    <t>R0055</t>
  </si>
  <si>
    <t>farine de triticale</t>
  </si>
  <si>
    <t>R0056</t>
  </si>
  <si>
    <t>farine intégrale</t>
  </si>
  <si>
    <t>farine integrale</t>
  </si>
  <si>
    <t>R0057</t>
  </si>
  <si>
    <t>feuille de brick</t>
  </si>
  <si>
    <t>R0058</t>
  </si>
  <si>
    <t>ficelle</t>
  </si>
  <si>
    <t>R0059</t>
  </si>
  <si>
    <t>financier</t>
  </si>
  <si>
    <t>R0060</t>
  </si>
  <si>
    <t>financiers</t>
  </si>
  <si>
    <t>R0061</t>
  </si>
  <si>
    <t>R0062</t>
  </si>
  <si>
    <t>gaufre</t>
  </si>
  <si>
    <t>R0063</t>
  </si>
  <si>
    <t>gaufres</t>
  </si>
  <si>
    <t>R0064</t>
  </si>
  <si>
    <t>génoise</t>
  </si>
  <si>
    <t>genoise</t>
  </si>
  <si>
    <t>R0065</t>
  </si>
  <si>
    <t>germe de blé</t>
  </si>
  <si>
    <t>R0066</t>
  </si>
  <si>
    <t>R0067</t>
  </si>
  <si>
    <t>gluten de blé</t>
  </si>
  <si>
    <t>gluten de ble</t>
  </si>
  <si>
    <t>R0068</t>
  </si>
  <si>
    <t>gnocchi de blé</t>
  </si>
  <si>
    <t>gnocchi de ble</t>
  </si>
  <si>
    <t>MODE D’EMPLOI</t>
  </si>
  <si>
    <t>R0069</t>
  </si>
  <si>
    <t>R0070</t>
  </si>
  <si>
    <t>khorasan</t>
  </si>
  <si>
    <t>1. Saisir l’intitulé réel du plat, de la boisson ou du produit en colonne B.</t>
  </si>
  <si>
    <t>R0071</t>
  </si>
  <si>
    <t>lager</t>
  </si>
  <si>
    <t>2. La colonne C ajoute * pour un allergène certain et ? lorsque la composition doit être contrôlée.</t>
  </si>
  <si>
    <t>R0072</t>
  </si>
  <si>
    <t>lasagne</t>
  </si>
  <si>
    <t>3. Les colonnes E:R affichent le détail ; D et S regroupent les familles détectées.</t>
  </si>
  <si>
    <t>R0073</t>
  </si>
  <si>
    <t>macaroni</t>
  </si>
  <si>
    <t>4. Chaque formule de recherche porte sur 100 termes maximum ; les résultats sont additionnés dans une cellule séparée.</t>
  </si>
  <si>
    <t>R0074</t>
  </si>
  <si>
    <t>madeleine</t>
  </si>
  <si>
    <t>5. La base se trouve à droite sur la même feuille et peut être enrichie sans créer d’onglet.</t>
  </si>
  <si>
    <t>R0075</t>
  </si>
  <si>
    <t>madeleines</t>
  </si>
  <si>
    <t>6. Confirmer les résultats avec la recette et la fiche technique fournisseur avant publication.</t>
  </si>
  <si>
    <t>R0076</t>
  </si>
  <si>
    <t>R0077</t>
  </si>
  <si>
    <t>R0078</t>
  </si>
  <si>
    <t>maltodextrine de blé</t>
  </si>
  <si>
    <t>maltodextrine de ble</t>
  </si>
  <si>
    <t>CAS DE CONTRÔLE MÉTIER</t>
  </si>
  <si>
    <t>R0079</t>
  </si>
  <si>
    <t>mille feuille</t>
  </si>
  <si>
    <t>CAS</t>
  </si>
  <si>
    <t>TEXTE À SAISIR</t>
  </si>
  <si>
    <t>RÉSULTAT ATTENDU</t>
  </si>
  <si>
    <t>MÉTIER / RISQUE</t>
  </si>
  <si>
    <t>R0080</t>
  </si>
  <si>
    <t>millefeuille</t>
  </si>
  <si>
    <t>Risotto au parmesan</t>
  </si>
  <si>
    <t>Lait — *</t>
  </si>
  <si>
    <t>Cuisine / fromager</t>
  </si>
  <si>
    <t>R0081</t>
  </si>
  <si>
    <t>nouille</t>
  </si>
  <si>
    <t>Burger, emmenthal râpé</t>
  </si>
  <si>
    <t>Orthographe usuelle</t>
  </si>
  <si>
    <t>R0082</t>
  </si>
  <si>
    <t>Gratin au gruyère</t>
  </si>
  <si>
    <t>Traiteur</t>
  </si>
  <si>
    <t>R0083</t>
  </si>
  <si>
    <t>oat</t>
  </si>
  <si>
    <t>Pecorino romano</t>
  </si>
  <si>
    <t>Fromager / cuisine italienne</t>
  </si>
  <si>
    <t>R0084</t>
  </si>
  <si>
    <t>oats</t>
  </si>
  <si>
    <t>Glace au mascarpone</t>
  </si>
  <si>
    <t>Glacier</t>
  </si>
  <si>
    <t>R0085</t>
  </si>
  <si>
    <t>Moule à cake en silicone</t>
  </si>
  <si>
    <t>Aucun mollusque</t>
  </si>
  <si>
    <t>Faux positif pâtisserie</t>
  </si>
  <si>
    <t>R0086</t>
  </si>
  <si>
    <t>pain</t>
  </si>
  <si>
    <t>Crème de coco</t>
  </si>
  <si>
    <t>Aucun lait</t>
  </si>
  <si>
    <t>Faux positif cuisine / bar</t>
  </si>
  <si>
    <t>R0087</t>
  </si>
  <si>
    <t>pain aux céréales</t>
  </si>
  <si>
    <t>pain aux cereales</t>
  </si>
  <si>
    <t>Bar à cocktails</t>
  </si>
  <si>
    <t>Aucun poisson</t>
  </si>
  <si>
    <t>Faux positif bar</t>
  </si>
  <si>
    <t>R0088</t>
  </si>
  <si>
    <t>pain complet</t>
  </si>
  <si>
    <t>Noix de Saint-Jacques poêlées</t>
  </si>
  <si>
    <t>Mollusques — *</t>
  </si>
  <si>
    <t>Faux positif fruits à coque</t>
  </si>
  <si>
    <t>R0089</t>
  </si>
  <si>
    <t>pain d épices</t>
  </si>
  <si>
    <t>pain d epices</t>
  </si>
  <si>
    <t>Lait d’amande</t>
  </si>
  <si>
    <t>Fruits à coque — * ; aucun lait</t>
  </si>
  <si>
    <t>Boisson végétale</t>
  </si>
  <si>
    <t>R0090</t>
  </si>
  <si>
    <t>pain de mie</t>
  </si>
  <si>
    <t>R0091</t>
  </si>
  <si>
    <t>pain de seigle</t>
  </si>
  <si>
    <t>R0092</t>
  </si>
  <si>
    <t>pain pita</t>
  </si>
  <si>
    <t>ARCHITECTURE ET CONTRÔLES</t>
  </si>
  <si>
    <t>R0093</t>
  </si>
  <si>
    <t>panaché</t>
  </si>
  <si>
    <t>panache</t>
  </si>
  <si>
    <t>Une seule feuille : ALLERGENES.</t>
  </si>
  <si>
    <t>R0094</t>
  </si>
  <si>
    <t>panko</t>
  </si>
  <si>
    <t>Zone de saisie : B7:B66 — 60 lignes de carte.</t>
  </si>
  <si>
    <t>R0095</t>
  </si>
  <si>
    <t>Base totale : 2417 règles ; famille Lait : 423 règles.</t>
  </si>
  <si>
    <t>R0096</t>
  </si>
  <si>
    <t>pasta</t>
  </si>
  <si>
    <t>Recherches scindées en blocs de 100 termes maximum.</t>
  </si>
  <si>
    <t>R0097</t>
  </si>
  <si>
    <t>pâte à choux</t>
  </si>
  <si>
    <t>pate a choux</t>
  </si>
  <si>
    <t>Aucune liaison vers une autre feuille ou un autre classeur.</t>
  </si>
  <si>
    <t>R0098</t>
  </si>
  <si>
    <t>pâte à pizza</t>
  </si>
  <si>
    <t>pate a pizza</t>
  </si>
  <si>
    <t>Formules individuelles ; aucune formule dynamique, LET, FILTRE ou formule partagée volontairement.</t>
  </si>
  <si>
    <t>R0099</t>
  </si>
  <si>
    <t>pâte alimentaire</t>
  </si>
  <si>
    <t>pate alimentaire</t>
  </si>
  <si>
    <t>R0100</t>
  </si>
  <si>
    <t>pâte brisée</t>
  </si>
  <si>
    <t>pate brisee</t>
  </si>
  <si>
    <t>R0101</t>
  </si>
  <si>
    <t>pâte feuilletée</t>
  </si>
  <si>
    <t>pate feuilletee</t>
  </si>
  <si>
    <t>R0102</t>
  </si>
  <si>
    <t>pâte filo</t>
  </si>
  <si>
    <t>pate filo</t>
  </si>
  <si>
    <t>R0103</t>
  </si>
  <si>
    <t>pâte fraîche</t>
  </si>
  <si>
    <t>pate fraiche</t>
  </si>
  <si>
    <t>R0104</t>
  </si>
  <si>
    <t>pâte sablée</t>
  </si>
  <si>
    <t>pate sablee</t>
  </si>
  <si>
    <t>R0105</t>
  </si>
  <si>
    <t>pâtes alimentaires</t>
  </si>
  <si>
    <t>pates alimentaires</t>
  </si>
  <si>
    <t>R0106</t>
  </si>
  <si>
    <t>petit épeautre</t>
  </si>
  <si>
    <t>R0107</t>
  </si>
  <si>
    <t>pita</t>
  </si>
  <si>
    <t>R0108</t>
  </si>
  <si>
    <t>pizza</t>
  </si>
  <si>
    <t>R0109</t>
  </si>
  <si>
    <t>porter</t>
  </si>
  <si>
    <t>R0110</t>
  </si>
  <si>
    <t>pretzel</t>
  </si>
  <si>
    <t>R0111</t>
  </si>
  <si>
    <t>pretzels</t>
  </si>
  <si>
    <t>R0112</t>
  </si>
  <si>
    <t>profiterole</t>
  </si>
  <si>
    <t>R0113</t>
  </si>
  <si>
    <t>profiteroles</t>
  </si>
  <si>
    <t>R0114</t>
  </si>
  <si>
    <t>protéine de blé</t>
  </si>
  <si>
    <t>proteine de ble</t>
  </si>
  <si>
    <t>R0115</t>
  </si>
  <si>
    <t>protéines de blé</t>
  </si>
  <si>
    <t>proteines de ble</t>
  </si>
  <si>
    <t>R0116</t>
  </si>
  <si>
    <t>quatre quarts</t>
  </si>
  <si>
    <t>R0117</t>
  </si>
  <si>
    <t>quiche</t>
  </si>
  <si>
    <t>R0118</t>
  </si>
  <si>
    <t>ravioli</t>
  </si>
  <si>
    <t>R0119</t>
  </si>
  <si>
    <t>raviolis</t>
  </si>
  <si>
    <t>R0120</t>
  </si>
  <si>
    <t>rye</t>
  </si>
  <si>
    <t>R0121</t>
  </si>
  <si>
    <t>R0122</t>
  </si>
  <si>
    <t>R0123</t>
  </si>
  <si>
    <t>R0124</t>
  </si>
  <si>
    <t>semoule de blé</t>
  </si>
  <si>
    <t>R0125</t>
  </si>
  <si>
    <t>semoule de couscous</t>
  </si>
  <si>
    <t>R0126</t>
  </si>
  <si>
    <t>semoule fine</t>
  </si>
  <si>
    <t>R0127</t>
  </si>
  <si>
    <t>sirop de malt</t>
  </si>
  <si>
    <t>R0128</t>
  </si>
  <si>
    <t>son de blé</t>
  </si>
  <si>
    <t>R0129</t>
  </si>
  <si>
    <t>spaghetti</t>
  </si>
  <si>
    <t>R0130</t>
  </si>
  <si>
    <t>spelt</t>
  </si>
  <si>
    <t>R0131</t>
  </si>
  <si>
    <t>stout</t>
  </si>
  <si>
    <t>R0132</t>
  </si>
  <si>
    <t>tagliatelle</t>
  </si>
  <si>
    <t>R0133</t>
  </si>
  <si>
    <t>tarte salée</t>
  </si>
  <si>
    <t>tarte salee</t>
  </si>
  <si>
    <t>R0134</t>
  </si>
  <si>
    <t>tartelette</t>
  </si>
  <si>
    <t>R0135</t>
  </si>
  <si>
    <t>tartelettes</t>
  </si>
  <si>
    <t>R0136</t>
  </si>
  <si>
    <t>tempura</t>
  </si>
  <si>
    <t>R0137</t>
  </si>
  <si>
    <t>tortellini</t>
  </si>
  <si>
    <t>R0138</t>
  </si>
  <si>
    <t>tortilla de blé</t>
  </si>
  <si>
    <t>tortilla de ble</t>
  </si>
  <si>
    <t>R0139</t>
  </si>
  <si>
    <t>tourte</t>
  </si>
  <si>
    <t>R0140</t>
  </si>
  <si>
    <t>R0141</t>
  </si>
  <si>
    <t>vermicelle</t>
  </si>
  <si>
    <t>R0142</t>
  </si>
  <si>
    <t>viennoiserie</t>
  </si>
  <si>
    <t>R0143</t>
  </si>
  <si>
    <t>wheat</t>
  </si>
  <si>
    <t>R0144</t>
  </si>
  <si>
    <t>wheat flour</t>
  </si>
  <si>
    <t>R0145</t>
  </si>
  <si>
    <t>wrap</t>
  </si>
  <si>
    <t>R0146</t>
  </si>
  <si>
    <t>wraps</t>
  </si>
  <si>
    <t>R0147</t>
  </si>
  <si>
    <t>bière sans gluten</t>
  </si>
  <si>
    <t>biere sans gluten</t>
  </si>
  <si>
    <t>Évite un faux positif ou correspond à une exception réglementaire.</t>
  </si>
  <si>
    <t>R0148</t>
  </si>
  <si>
    <t>biscuit sans gluten</t>
  </si>
  <si>
    <t>R0149</t>
  </si>
  <si>
    <t>bread tin</t>
  </si>
  <si>
    <t>Exclusion métier destinée à éviter un faux positif.</t>
  </si>
  <si>
    <t>R0150</t>
  </si>
  <si>
    <t>cake mold</t>
  </si>
  <si>
    <t>R0151</t>
  </si>
  <si>
    <t>cake mould</t>
  </si>
  <si>
    <t>R0152</t>
  </si>
  <si>
    <t>cake tin</t>
  </si>
  <si>
    <t>R0153</t>
  </si>
  <si>
    <t>eau de vie</t>
  </si>
  <si>
    <t>R0154</t>
  </si>
  <si>
    <t>R0155</t>
  </si>
  <si>
    <t>farine de châtaigne</t>
  </si>
  <si>
    <t>R0156</t>
  </si>
  <si>
    <t>R0157</t>
  </si>
  <si>
    <t>farine de lentille</t>
  </si>
  <si>
    <t>R0158</t>
  </si>
  <si>
    <t>R0159</t>
  </si>
  <si>
    <t>farine de maïs</t>
  </si>
  <si>
    <t>R0160</t>
  </si>
  <si>
    <t>farine de manioc</t>
  </si>
  <si>
    <t>R0161</t>
  </si>
  <si>
    <t>R0162</t>
  </si>
  <si>
    <t>farine de quinoa</t>
  </si>
  <si>
    <t>R0163</t>
  </si>
  <si>
    <t>R0164</t>
  </si>
  <si>
    <t>R0165</t>
  </si>
  <si>
    <t>farine de tapioca</t>
  </si>
  <si>
    <t>R0166</t>
  </si>
  <si>
    <t>gin</t>
  </si>
  <si>
    <t>R0167</t>
  </si>
  <si>
    <t>gluten free</t>
  </si>
  <si>
    <t>R0168</t>
  </si>
  <si>
    <t>loaf tin</t>
  </si>
  <si>
    <t>R0169</t>
  </si>
  <si>
    <t>moule à brioche</t>
  </si>
  <si>
    <t>moule a brioche</t>
  </si>
  <si>
    <t>R0170</t>
  </si>
  <si>
    <t>moule à cake</t>
  </si>
  <si>
    <t>moule a cake</t>
  </si>
  <si>
    <t>R0171</t>
  </si>
  <si>
    <t>moule à gâteau</t>
  </si>
  <si>
    <t>moule a gateau</t>
  </si>
  <si>
    <t>R0172</t>
  </si>
  <si>
    <t>moule à kouglof</t>
  </si>
  <si>
    <t>moule a kouglof</t>
  </si>
  <si>
    <t>R0173</t>
  </si>
  <si>
    <t>moule à madeleine</t>
  </si>
  <si>
    <t>moule a madeleine</t>
  </si>
  <si>
    <t>R0174</t>
  </si>
  <si>
    <t>moule à pain</t>
  </si>
  <si>
    <t>moule a pain</t>
  </si>
  <si>
    <t>R0175</t>
  </si>
  <si>
    <t>moule à tarte</t>
  </si>
  <si>
    <t>moule a tarte</t>
  </si>
  <si>
    <t>R0176</t>
  </si>
  <si>
    <t>pain sans gluten</t>
  </si>
  <si>
    <t>R0177</t>
  </si>
  <si>
    <t>pastry mold</t>
  </si>
  <si>
    <t>R0178</t>
  </si>
  <si>
    <t>pastry mould</t>
  </si>
  <si>
    <t>R0179</t>
  </si>
  <si>
    <t>pâtisserie sans gluten</t>
  </si>
  <si>
    <t>patisserie sans gluten</t>
  </si>
  <si>
    <t>R0180</t>
  </si>
  <si>
    <t>rhum</t>
  </si>
  <si>
    <t>R0181</t>
  </si>
  <si>
    <t>sans gluten</t>
  </si>
  <si>
    <t>R0182</t>
  </si>
  <si>
    <t>vodka</t>
  </si>
  <si>
    <t>R0183</t>
  </si>
  <si>
    <t>whiskey</t>
  </si>
  <si>
    <t>R0184</t>
  </si>
  <si>
    <t>whisky</t>
  </si>
  <si>
    <t>R0185</t>
  </si>
  <si>
    <t>SUSPICION</t>
  </si>
  <si>
    <t>boudin blanc</t>
  </si>
  <si>
    <t>Composition variable : vérifier la fiche technique.</t>
  </si>
  <si>
    <t>R0186</t>
  </si>
  <si>
    <t>bouillon cube</t>
  </si>
  <si>
    <t>R0187</t>
  </si>
  <si>
    <t>caesar dressing</t>
  </si>
  <si>
    <t>Composition ou recette variable : vérifier la fiche technique.</t>
  </si>
  <si>
    <t>R0188</t>
  </si>
  <si>
    <t>caesar salad</t>
  </si>
  <si>
    <t>R0189</t>
  </si>
  <si>
    <t>charcuterie</t>
  </si>
  <si>
    <t>R0190</t>
  </si>
  <si>
    <t>cordon bleu</t>
  </si>
  <si>
    <t>R0191</t>
  </si>
  <si>
    <t>fond blanc</t>
  </si>
  <si>
    <t>R0192</t>
  </si>
  <si>
    <t>fond brun</t>
  </si>
  <si>
    <t>R0193</t>
  </si>
  <si>
    <t>glace industrielle</t>
  </si>
  <si>
    <t>R0194</t>
  </si>
  <si>
    <t>hoisin</t>
  </si>
  <si>
    <t>R0195</t>
  </si>
  <si>
    <t>quenelle</t>
  </si>
  <si>
    <t>R0196</t>
  </si>
  <si>
    <t>salade césar</t>
  </si>
  <si>
    <t>salade cesar</t>
  </si>
  <si>
    <t>R0197</t>
  </si>
  <si>
    <t>sauce anglaise</t>
  </si>
  <si>
    <t>R0198</t>
  </si>
  <si>
    <t>sauce industrielle</t>
  </si>
  <si>
    <t>R0199</t>
  </si>
  <si>
    <t>R0200</t>
  </si>
  <si>
    <t>sauce worcestershire</t>
  </si>
  <si>
    <t>R0201</t>
  </si>
  <si>
    <t>saucisse</t>
  </si>
  <si>
    <t>R0202</t>
  </si>
  <si>
    <t>saucisson</t>
  </si>
  <si>
    <t>R0203</t>
  </si>
  <si>
    <t>shoyu</t>
  </si>
  <si>
    <t>R0204</t>
  </si>
  <si>
    <t>sorbet industriel</t>
  </si>
  <si>
    <t>R0205</t>
  </si>
  <si>
    <t>R0206</t>
  </si>
  <si>
    <t>teriyaki</t>
  </si>
  <si>
    <t>R0207</t>
  </si>
  <si>
    <t>Cuisine/Traiteur</t>
  </si>
  <si>
    <t>Dénomination commerciale officielle ou usuelle.</t>
  </si>
  <si>
    <t>https://www.economie.gouv.fr/dgccrf/les-fiches-pratiques/denominations-commerciales-des-produits-de-la-peche-et-de-laquaculture</t>
  </si>
  <si>
    <t>2024-2026</t>
  </si>
  <si>
    <t>R0208</t>
  </si>
  <si>
    <t>araignées de mer</t>
  </si>
  <si>
    <t>araignees de mer</t>
  </si>
  <si>
    <t>Crustacé ou dérivé explicite.</t>
  </si>
  <si>
    <t>R0209</t>
  </si>
  <si>
    <t>bisque de crustacés</t>
  </si>
  <si>
    <t>bisque de crustaces</t>
  </si>
  <si>
    <t>R0210</t>
  </si>
  <si>
    <t>bisque de homard</t>
  </si>
  <si>
    <t>R0211</t>
  </si>
  <si>
    <t>canada sa chair peut etre vendue comme</t>
  </si>
  <si>
    <t>R0212</t>
  </si>
  <si>
    <t>caramote</t>
  </si>
  <si>
    <t>R0213</t>
  </si>
  <si>
    <t>chevrette</t>
  </si>
  <si>
    <t>R0214</t>
  </si>
  <si>
    <t>cigale</t>
  </si>
  <si>
    <t>R0215</t>
  </si>
  <si>
    <t>cigale d afrique du sud</t>
  </si>
  <si>
    <t>R0216</t>
  </si>
  <si>
    <t>cigale de mer</t>
  </si>
  <si>
    <t>R0217</t>
  </si>
  <si>
    <t>cigale du bresil</t>
  </si>
  <si>
    <t>R0218</t>
  </si>
  <si>
    <t>cigale japonaise</t>
  </si>
  <si>
    <t>R0219</t>
  </si>
  <si>
    <t>cigale raquette</t>
  </si>
  <si>
    <t>R0220</t>
  </si>
  <si>
    <t>cigale rouge</t>
  </si>
  <si>
    <t>R0221</t>
  </si>
  <si>
    <t>cigales de mer</t>
  </si>
  <si>
    <t>R0222</t>
  </si>
  <si>
    <t>crab</t>
  </si>
  <si>
    <t>R0223</t>
  </si>
  <si>
    <t>R0224</t>
  </si>
  <si>
    <t>crabe bleu</t>
  </si>
  <si>
    <t>R0225</t>
  </si>
  <si>
    <t>crabe de mangrove</t>
  </si>
  <si>
    <t>R0226</t>
  </si>
  <si>
    <t>crabe de paletuviers</t>
  </si>
  <si>
    <t>R0227</t>
  </si>
  <si>
    <t>crabe des neiges de l antarctique</t>
  </si>
  <si>
    <t>R0228</t>
  </si>
  <si>
    <t>crabe des sables</t>
  </si>
  <si>
    <t>R0229</t>
  </si>
  <si>
    <t>crabe gazami</t>
  </si>
  <si>
    <t>R0230</t>
  </si>
  <si>
    <t>crabe nageur</t>
  </si>
  <si>
    <t>R0231</t>
  </si>
  <si>
    <t>crabe royal</t>
  </si>
  <si>
    <t>R0232</t>
  </si>
  <si>
    <t>crabe royal brun</t>
  </si>
  <si>
    <t>R0233</t>
  </si>
  <si>
    <t>crabe royal de l antarctique</t>
  </si>
  <si>
    <t>R0234</t>
  </si>
  <si>
    <t>crabe royal du kamtchatka</t>
  </si>
  <si>
    <t>R0235</t>
  </si>
  <si>
    <t>crabe vert</t>
  </si>
  <si>
    <t>R0236</t>
  </si>
  <si>
    <t>crabes</t>
  </si>
  <si>
    <t>R0237</t>
  </si>
  <si>
    <t>crabs</t>
  </si>
  <si>
    <t>R0238</t>
  </si>
  <si>
    <t>crayfish</t>
  </si>
  <si>
    <t>R0239</t>
  </si>
  <si>
    <t>R0240</t>
  </si>
  <si>
    <t>crevette blanche</t>
  </si>
  <si>
    <t>R0241</t>
  </si>
  <si>
    <t>crevette bleu</t>
  </si>
  <si>
    <t>R0242</t>
  </si>
  <si>
    <t>crevette bouquet</t>
  </si>
  <si>
    <t>R0243</t>
  </si>
  <si>
    <t>crevette chamois</t>
  </si>
  <si>
    <t>R0244</t>
  </si>
  <si>
    <t>crevette couteau</t>
  </si>
  <si>
    <t>R0245</t>
  </si>
  <si>
    <t>crevette cristal</t>
  </si>
  <si>
    <t>R0246</t>
  </si>
  <si>
    <t>crevette de guinee</t>
  </si>
  <si>
    <t>R0247</t>
  </si>
  <si>
    <t>crevette des canaux</t>
  </si>
  <si>
    <t>R0248</t>
  </si>
  <si>
    <t>crevette esope</t>
  </si>
  <si>
    <t>R0249</t>
  </si>
  <si>
    <t>crevette grise</t>
  </si>
  <si>
    <t>R0250</t>
  </si>
  <si>
    <t>crevette kidi</t>
  </si>
  <si>
    <t>R0251</t>
  </si>
  <si>
    <t>crevette kuruma</t>
  </si>
  <si>
    <t>R0252</t>
  </si>
  <si>
    <t>crevette nordique</t>
  </si>
  <si>
    <t>R0253</t>
  </si>
  <si>
    <t>crevette oceanique</t>
  </si>
  <si>
    <t>R0254</t>
  </si>
  <si>
    <t>crevette rouge</t>
  </si>
  <si>
    <t>R0255</t>
  </si>
  <si>
    <t>crevette rouge d arabie</t>
  </si>
  <si>
    <t>R0256</t>
  </si>
  <si>
    <t>crevette rouge de l atlantique</t>
  </si>
  <si>
    <t>R0257</t>
  </si>
  <si>
    <t>crevette tachetee</t>
  </si>
  <si>
    <t>R0258</t>
  </si>
  <si>
    <t>crevette tropicale</t>
  </si>
  <si>
    <t>R0259</t>
  </si>
  <si>
    <t>crevette tropicale d eau douce</t>
  </si>
  <si>
    <t>R0260</t>
  </si>
  <si>
    <t>R0261</t>
  </si>
  <si>
    <t>R0262</t>
  </si>
  <si>
    <t>ecrevisse a pattes greles</t>
  </si>
  <si>
    <t>R0263</t>
  </si>
  <si>
    <t>ecrevisse a pattes rouges</t>
  </si>
  <si>
    <t>R0264</t>
  </si>
  <si>
    <t>ecrevisse australienne</t>
  </si>
  <si>
    <t>R0265</t>
  </si>
  <si>
    <t>ecrevisse de californie</t>
  </si>
  <si>
    <t>R0266</t>
  </si>
  <si>
    <t>ecrevisse du bresil</t>
  </si>
  <si>
    <t>R0267</t>
  </si>
  <si>
    <t>ecrevisse signal</t>
  </si>
  <si>
    <t>R0268</t>
  </si>
  <si>
    <t>écrevisses</t>
  </si>
  <si>
    <t>R0269</t>
  </si>
  <si>
    <t>etrille</t>
  </si>
  <si>
    <t>R0270</t>
  </si>
  <si>
    <t>étrilles</t>
  </si>
  <si>
    <t>etrilles</t>
  </si>
  <si>
    <t>R0271</t>
  </si>
  <si>
    <t>fumet de crustacés</t>
  </si>
  <si>
    <t>fumet de crustaces</t>
  </si>
  <si>
    <t>R0272</t>
  </si>
  <si>
    <t>galathee</t>
  </si>
  <si>
    <t>R0273</t>
  </si>
  <si>
    <t>galathee bleue</t>
  </si>
  <si>
    <t>R0274</t>
  </si>
  <si>
    <t>galathee pelagique</t>
  </si>
  <si>
    <t>R0275</t>
  </si>
  <si>
    <t>galathee rouge</t>
  </si>
  <si>
    <t>R0276</t>
  </si>
  <si>
    <t>gamba</t>
  </si>
  <si>
    <t>R0277</t>
  </si>
  <si>
    <t>R0278</t>
  </si>
  <si>
    <t>grande crevette rouge</t>
  </si>
  <si>
    <t>R0279</t>
  </si>
  <si>
    <t>R0280</t>
  </si>
  <si>
    <t>homard americain</t>
  </si>
  <si>
    <t>R0281</t>
  </si>
  <si>
    <t>homard canadien</t>
  </si>
  <si>
    <t>R0282</t>
  </si>
  <si>
    <t>homard europeen</t>
  </si>
  <si>
    <t>R0283</t>
  </si>
  <si>
    <t>homards</t>
  </si>
  <si>
    <t>R0284</t>
  </si>
  <si>
    <t>hyas coarctatus</t>
  </si>
  <si>
    <t>R0285</t>
  </si>
  <si>
    <t>jasus paulensis</t>
  </si>
  <si>
    <t>R0286</t>
  </si>
  <si>
    <t>jus de crustacés</t>
  </si>
  <si>
    <t>jus de crustaces</t>
  </si>
  <si>
    <t>R0287</t>
  </si>
  <si>
    <t>R0288</t>
  </si>
  <si>
    <t>langouste bariolee</t>
  </si>
  <si>
    <t>R0289</t>
  </si>
  <si>
    <t>langouste blanche</t>
  </si>
  <si>
    <t>R0290</t>
  </si>
  <si>
    <t>langouste caraibe</t>
  </si>
  <si>
    <t>R0291</t>
  </si>
  <si>
    <t>langouste chilienne</t>
  </si>
  <si>
    <t>R0292</t>
  </si>
  <si>
    <t>langouste d australie</t>
  </si>
  <si>
    <t>R0293</t>
  </si>
  <si>
    <t>langouste de natal</t>
  </si>
  <si>
    <t>R0294</t>
  </si>
  <si>
    <t>langouste de tristan</t>
  </si>
  <si>
    <t>R0295</t>
  </si>
  <si>
    <t>langouste de vase</t>
  </si>
  <si>
    <t>R0296</t>
  </si>
  <si>
    <t>langouste diablotin</t>
  </si>
  <si>
    <t>R0297</t>
  </si>
  <si>
    <t>langouste du cap vert</t>
  </si>
  <si>
    <t>R0298</t>
  </si>
  <si>
    <t>langouste du mexique</t>
  </si>
  <si>
    <t>R0299</t>
  </si>
  <si>
    <t>langouste du sud</t>
  </si>
  <si>
    <t>R0300</t>
  </si>
  <si>
    <t>langouste festonnee</t>
  </si>
  <si>
    <t>R0301</t>
  </si>
  <si>
    <t>langouste fouet</t>
  </si>
  <si>
    <t>R0302</t>
  </si>
  <si>
    <t>langouste fouet arabe</t>
  </si>
  <si>
    <t>R0303</t>
  </si>
  <si>
    <t>langouste fouet bande</t>
  </si>
  <si>
    <t>R0304</t>
  </si>
  <si>
    <t>langouste fourchette</t>
  </si>
  <si>
    <t>R0305</t>
  </si>
  <si>
    <t>langouste indienne</t>
  </si>
  <si>
    <t>R0306</t>
  </si>
  <si>
    <t>langouste ornee</t>
  </si>
  <si>
    <t>R0307</t>
  </si>
  <si>
    <t>langouste rose</t>
  </si>
  <si>
    <t>R0308</t>
  </si>
  <si>
    <t>langouste rouge</t>
  </si>
  <si>
    <t>R0309</t>
  </si>
  <si>
    <t>langouste rouge d australie</t>
  </si>
  <si>
    <t>R0310</t>
  </si>
  <si>
    <t>langouste rouge du cap</t>
  </si>
  <si>
    <t>R0311</t>
  </si>
  <si>
    <t>langouste rouge du chili</t>
  </si>
  <si>
    <t>R0312</t>
  </si>
  <si>
    <t>langouste royale</t>
  </si>
  <si>
    <t>R0313</t>
  </si>
  <si>
    <t>langouste tropicale</t>
  </si>
  <si>
    <t>R0314</t>
  </si>
  <si>
    <t>langouste verte</t>
  </si>
  <si>
    <t>R0315</t>
  </si>
  <si>
    <t>langoustes</t>
  </si>
  <si>
    <t>R0316</t>
  </si>
  <si>
    <t>R0317</t>
  </si>
  <si>
    <t>langoustine andamane</t>
  </si>
  <si>
    <t>R0318</t>
  </si>
  <si>
    <t>langoustine d uruguay</t>
  </si>
  <si>
    <t>R0319</t>
  </si>
  <si>
    <t>langoustine de nouvelle zelande</t>
  </si>
  <si>
    <t>R0320</t>
  </si>
  <si>
    <t>langoustines</t>
  </si>
  <si>
    <t>R0321</t>
  </si>
  <si>
    <t>lobster</t>
  </si>
  <si>
    <t>R0322</t>
  </si>
  <si>
    <t>lobsters</t>
  </si>
  <si>
    <t>R0323</t>
  </si>
  <si>
    <t>mante de mer</t>
  </si>
  <si>
    <t>R0324</t>
  </si>
  <si>
    <t>mantis</t>
  </si>
  <si>
    <t>R0325</t>
  </si>
  <si>
    <t>munida</t>
  </si>
  <si>
    <t>R0326</t>
  </si>
  <si>
    <t>pâte de crevette</t>
  </si>
  <si>
    <t>pate de crevette</t>
  </si>
  <si>
    <t>R0327</t>
  </si>
  <si>
    <t>petite cigale</t>
  </si>
  <si>
    <t>R0328</t>
  </si>
  <si>
    <t>pouce pied</t>
  </si>
  <si>
    <t>R0329</t>
  </si>
  <si>
    <t>poudre de crevette</t>
  </si>
  <si>
    <t>R0330</t>
  </si>
  <si>
    <t>prawn</t>
  </si>
  <si>
    <t>R0331</t>
  </si>
  <si>
    <t>prawns</t>
  </si>
  <si>
    <t>R0332</t>
  </si>
  <si>
    <t>sauce de crustacés</t>
  </si>
  <si>
    <t>sauce de crustaces</t>
  </si>
  <si>
    <t>R0333</t>
  </si>
  <si>
    <t>scampi</t>
  </si>
  <si>
    <t>R0334</t>
  </si>
  <si>
    <t>scampis</t>
  </si>
  <si>
    <t>R0335</t>
  </si>
  <si>
    <t>shrimp</t>
  </si>
  <si>
    <t>R0336</t>
  </si>
  <si>
    <t>shrimp paste</t>
  </si>
  <si>
    <t>R0337</t>
  </si>
  <si>
    <t>shrimps</t>
  </si>
  <si>
    <t>R0338</t>
  </si>
  <si>
    <t>squille</t>
  </si>
  <si>
    <t>R0339</t>
  </si>
  <si>
    <t>tourteau</t>
  </si>
  <si>
    <t>R0340</t>
  </si>
  <si>
    <t>tourteau jaune</t>
  </si>
  <si>
    <t>R0341</t>
  </si>
  <si>
    <t>tourteaux</t>
  </si>
  <si>
    <t>R0342</t>
  </si>
  <si>
    <t>aïoli</t>
  </si>
  <si>
    <t>aioli</t>
  </si>
  <si>
    <t>Œuf, dérivé ou préparation classique.</t>
  </si>
  <si>
    <t>R0343</t>
  </si>
  <si>
    <t>R0344</t>
  </si>
  <si>
    <t>béarnaise</t>
  </si>
  <si>
    <t>bearnaise</t>
  </si>
  <si>
    <t>R0345</t>
  </si>
  <si>
    <t>biscuit cuillère</t>
  </si>
  <si>
    <t>biscuit cuillere</t>
  </si>
  <si>
    <t>R0346</t>
  </si>
  <si>
    <t>blanc d œuf</t>
  </si>
  <si>
    <t>R0347</t>
  </si>
  <si>
    <t>blancs d œufs</t>
  </si>
  <si>
    <t>R0348</t>
  </si>
  <si>
    <t>boudoir</t>
  </si>
  <si>
    <t>R0349</t>
  </si>
  <si>
    <t>boudoirs</t>
  </si>
  <si>
    <t>R0350</t>
  </si>
  <si>
    <t>carbonara</t>
  </si>
  <si>
    <t>R0351</t>
  </si>
  <si>
    <t>crème anglaise</t>
  </si>
  <si>
    <t>creme anglaise</t>
  </si>
  <si>
    <t>R0352</t>
  </si>
  <si>
    <t>crème brûlée</t>
  </si>
  <si>
    <t>creme brulee</t>
  </si>
  <si>
    <t>R0353</t>
  </si>
  <si>
    <t>crème caramel</t>
  </si>
  <si>
    <t>creme caramel</t>
  </si>
  <si>
    <t>R0354</t>
  </si>
  <si>
    <t>crème catalane</t>
  </si>
  <si>
    <t>creme catalane</t>
  </si>
  <si>
    <t>R0355</t>
  </si>
  <si>
    <t>crème pâtissière</t>
  </si>
  <si>
    <t>creme patissiere</t>
  </si>
  <si>
    <t>R0356</t>
  </si>
  <si>
    <t>dorure à l œuf</t>
  </si>
  <si>
    <t>dorure a l oeuf</t>
  </si>
  <si>
    <t>R0357</t>
  </si>
  <si>
    <t>E1105</t>
  </si>
  <si>
    <t>e1105</t>
  </si>
  <si>
    <t>R0358</t>
  </si>
  <si>
    <t>egg</t>
  </si>
  <si>
    <t>R0359</t>
  </si>
  <si>
    <t>egg white</t>
  </si>
  <si>
    <t>R0360</t>
  </si>
  <si>
    <t>egg whites</t>
  </si>
  <si>
    <t>R0361</t>
  </si>
  <si>
    <t>egg yolk</t>
  </si>
  <si>
    <t>R0362</t>
  </si>
  <si>
    <t>egg yolks</t>
  </si>
  <si>
    <t>R0363</t>
  </si>
  <si>
    <t>eggs</t>
  </si>
  <si>
    <t>R0364</t>
  </si>
  <si>
    <t>flan</t>
  </si>
  <si>
    <t>R0365</t>
  </si>
  <si>
    <t>R0366</t>
  </si>
  <si>
    <t>hollandaise</t>
  </si>
  <si>
    <t>R0367</t>
  </si>
  <si>
    <t>île flottante</t>
  </si>
  <si>
    <t>ile flottante</t>
  </si>
  <si>
    <t>R0368</t>
  </si>
  <si>
    <t>jaune d œuf</t>
  </si>
  <si>
    <t>R0369</t>
  </si>
  <si>
    <t>jaunes d œufs</t>
  </si>
  <si>
    <t>R0370</t>
  </si>
  <si>
    <t>lécithine d œuf</t>
  </si>
  <si>
    <t>lecithine d oeuf</t>
  </si>
  <si>
    <t>R0371</t>
  </si>
  <si>
    <t>lysozyme</t>
  </si>
  <si>
    <t>R0372</t>
  </si>
  <si>
    <t>mayo</t>
  </si>
  <si>
    <t>R0373</t>
  </si>
  <si>
    <t>mayonnaise</t>
  </si>
  <si>
    <t>R0374</t>
  </si>
  <si>
    <t>meringue</t>
  </si>
  <si>
    <t>R0375</t>
  </si>
  <si>
    <t>meringues</t>
  </si>
  <si>
    <t>R0376</t>
  </si>
  <si>
    <t>R0377</t>
  </si>
  <si>
    <t>œuf dur</t>
  </si>
  <si>
    <t>oeuf dur</t>
  </si>
  <si>
    <t>R0378</t>
  </si>
  <si>
    <t>œuf en poudre</t>
  </si>
  <si>
    <t>oeuf en poudre</t>
  </si>
  <si>
    <t>R0379</t>
  </si>
  <si>
    <t>œuf mollet</t>
  </si>
  <si>
    <t>oeuf mollet</t>
  </si>
  <si>
    <t>R0380</t>
  </si>
  <si>
    <t>œuf poché</t>
  </si>
  <si>
    <t>oeuf poche</t>
  </si>
  <si>
    <t>R0381</t>
  </si>
  <si>
    <t>R0382</t>
  </si>
  <si>
    <t>œufs brouillés</t>
  </si>
  <si>
    <t>oeufs brouilles</t>
  </si>
  <si>
    <t>R0383</t>
  </si>
  <si>
    <t>omelette</t>
  </si>
  <si>
    <t>R0384</t>
  </si>
  <si>
    <t>R0385</t>
  </si>
  <si>
    <t>ovomucine</t>
  </si>
  <si>
    <t>R0386</t>
  </si>
  <si>
    <t>ovomucoïde</t>
  </si>
  <si>
    <t>ovomucoide</t>
  </si>
  <si>
    <t>R0387</t>
  </si>
  <si>
    <t>R0388</t>
  </si>
  <si>
    <t>R0389</t>
  </si>
  <si>
    <t>pâte à bombe</t>
  </si>
  <si>
    <t>pate a bombe</t>
  </si>
  <si>
    <t>R0390</t>
  </si>
  <si>
    <t>R0391</t>
  </si>
  <si>
    <t>poudre d œuf</t>
  </si>
  <si>
    <t>R0392</t>
  </si>
  <si>
    <t>R0393</t>
  </si>
  <si>
    <t>sabayon</t>
  </si>
  <si>
    <t>R0394</t>
  </si>
  <si>
    <t>sauce cocktail</t>
  </si>
  <si>
    <t>R0395</t>
  </si>
  <si>
    <t>sauce gribiche</t>
  </si>
  <si>
    <t>R0396</t>
  </si>
  <si>
    <t>sauce rémoulade</t>
  </si>
  <si>
    <t>sauce remoulade</t>
  </si>
  <si>
    <t>R0397</t>
  </si>
  <si>
    <t>sauce tartare</t>
  </si>
  <si>
    <t>R0398</t>
  </si>
  <si>
    <t>soufflé</t>
  </si>
  <si>
    <t>souffle</t>
  </si>
  <si>
    <t>R0399</t>
  </si>
  <si>
    <t>tiramisu</t>
  </si>
  <si>
    <t>R0400</t>
  </si>
  <si>
    <t>amaretto sour</t>
  </si>
  <si>
    <t>Recette variable.</t>
  </si>
  <si>
    <t>R0401</t>
  </si>
  <si>
    <t>beignet</t>
  </si>
  <si>
    <t>R0402</t>
  </si>
  <si>
    <t>R0403</t>
  </si>
  <si>
    <t>R0404</t>
  </si>
  <si>
    <t>burger</t>
  </si>
  <si>
    <t>R0405</t>
  </si>
  <si>
    <t>R0406</t>
  </si>
  <si>
    <t>R0407</t>
  </si>
  <si>
    <t>cocktail sour</t>
  </si>
  <si>
    <t>R0408</t>
  </si>
  <si>
    <t>R0409</t>
  </si>
  <si>
    <t>crème glacée</t>
  </si>
  <si>
    <t>creme glacee</t>
  </si>
  <si>
    <t>R0410</t>
  </si>
  <si>
    <t>farce fine</t>
  </si>
  <si>
    <t>R0411</t>
  </si>
  <si>
    <t>glace</t>
  </si>
  <si>
    <t>R0412</t>
  </si>
  <si>
    <t>mousse</t>
  </si>
  <si>
    <t>R0413</t>
  </si>
  <si>
    <t>mousseline</t>
  </si>
  <si>
    <t>R0414</t>
  </si>
  <si>
    <t>nouilles fraîches</t>
  </si>
  <si>
    <t>nouilles fraiches</t>
  </si>
  <si>
    <t>R0415</t>
  </si>
  <si>
    <t>pain brioché</t>
  </si>
  <si>
    <t>pain brioche</t>
  </si>
  <si>
    <t>R0416</t>
  </si>
  <si>
    <t>R0417</t>
  </si>
  <si>
    <t>pâté</t>
  </si>
  <si>
    <t>pate</t>
  </si>
  <si>
    <t>R0418</t>
  </si>
  <si>
    <t>pâtes fraîches</t>
  </si>
  <si>
    <t>pates fraiches</t>
  </si>
  <si>
    <t>R0419</t>
  </si>
  <si>
    <t>pisco sour</t>
  </si>
  <si>
    <t>R0420</t>
  </si>
  <si>
    <t>R0421</t>
  </si>
  <si>
    <t>ramen</t>
  </si>
  <si>
    <t>R0422</t>
  </si>
  <si>
    <t>R0423</t>
  </si>
  <si>
    <t>sorbet</t>
  </si>
  <si>
    <t>R0424</t>
  </si>
  <si>
    <t>R0425</t>
  </si>
  <si>
    <t>terrine</t>
  </si>
  <si>
    <t>R0426</t>
  </si>
  <si>
    <t>R0427</t>
  </si>
  <si>
    <t>whisky sour</t>
  </si>
  <si>
    <t>R0428</t>
  </si>
  <si>
    <t>SUSP_EXCL</t>
  </si>
  <si>
    <t>avec glace</t>
  </si>
  <si>
    <t>Exclusion limitée aux détections de composition variable.</t>
  </si>
  <si>
    <t>R0429</t>
  </si>
  <si>
    <t>avec glaçons</t>
  </si>
  <si>
    <t>avec glacons</t>
  </si>
  <si>
    <t>R0430</t>
  </si>
  <si>
    <t>glace pilée</t>
  </si>
  <si>
    <t>glace pilee</t>
  </si>
  <si>
    <t>R0431</t>
  </si>
  <si>
    <t>glaçons</t>
  </si>
  <si>
    <t>glacons</t>
  </si>
  <si>
    <t>R0432</t>
  </si>
  <si>
    <t>R0433</t>
  </si>
  <si>
    <t>R0434</t>
  </si>
  <si>
    <t>R0435</t>
  </si>
  <si>
    <t>on the rocks</t>
  </si>
  <si>
    <t>R0436</t>
  </si>
  <si>
    <t>sur glace</t>
  </si>
  <si>
    <t>R0437</t>
  </si>
  <si>
    <t>abadeche</t>
  </si>
  <si>
    <t>https://www.economie.gouv.fr/files/files/directions_services/dgccrf/consommation/Produits-de-la-mer/poissons-mars-2026.pdf</t>
  </si>
  <si>
    <t>mars 2026</t>
  </si>
  <si>
    <t>R0438</t>
  </si>
  <si>
    <t>abadeche barbiche</t>
  </si>
  <si>
    <t>R0439</t>
  </si>
  <si>
    <t>abadeche du cap</t>
  </si>
  <si>
    <t>R0440</t>
  </si>
  <si>
    <t>abadeche lingue</t>
  </si>
  <si>
    <t>R0441</t>
  </si>
  <si>
    <t>abadeche rose</t>
  </si>
  <si>
    <t>R0442</t>
  </si>
  <si>
    <t>abadeche royale du cap</t>
  </si>
  <si>
    <t>R0443</t>
  </si>
  <si>
    <t>able de hecket</t>
  </si>
  <si>
    <t>R0444</t>
  </si>
  <si>
    <t>ablette</t>
  </si>
  <si>
    <t>R0445</t>
  </si>
  <si>
    <t>achigan a grande bouche</t>
  </si>
  <si>
    <t>R0446</t>
  </si>
  <si>
    <t>acoupa aiguille</t>
  </si>
  <si>
    <t>R0447</t>
  </si>
  <si>
    <t>acoupa blanc</t>
  </si>
  <si>
    <t>R0448</t>
  </si>
  <si>
    <t>acoupa cambacu</t>
  </si>
  <si>
    <t>R0449</t>
  </si>
  <si>
    <t>acoupa canal</t>
  </si>
  <si>
    <t>R0450</t>
  </si>
  <si>
    <t>acoupa celeste</t>
  </si>
  <si>
    <t>R0451</t>
  </si>
  <si>
    <t>acoupa chasseur</t>
  </si>
  <si>
    <t>R0452</t>
  </si>
  <si>
    <t>acoupa dore</t>
  </si>
  <si>
    <t>R0453</t>
  </si>
  <si>
    <t>acoupa pintade</t>
  </si>
  <si>
    <t>R0454</t>
  </si>
  <si>
    <t>acoupa raye</t>
  </si>
  <si>
    <t>R0455</t>
  </si>
  <si>
    <t>acoupa riviere</t>
  </si>
  <si>
    <t>R0456</t>
  </si>
  <si>
    <t>acoupa royal</t>
  </si>
  <si>
    <t>R0457</t>
  </si>
  <si>
    <t>acoupa tident</t>
  </si>
  <si>
    <t>R0458</t>
  </si>
  <si>
    <t>acoupa toeroe</t>
  </si>
  <si>
    <t>R0459</t>
  </si>
  <si>
    <t>aigle de mer</t>
  </si>
  <si>
    <t>R0460</t>
  </si>
  <si>
    <t>aigle de mer commun</t>
  </si>
  <si>
    <t>R0461</t>
  </si>
  <si>
    <t>aiguillat commun</t>
  </si>
  <si>
    <t>R0462</t>
  </si>
  <si>
    <t>aiguillat coq</t>
  </si>
  <si>
    <t>R0463</t>
  </si>
  <si>
    <t>aiguillat galludo</t>
  </si>
  <si>
    <t>R0464</t>
  </si>
  <si>
    <t>aiguillette d amerique orphie</t>
  </si>
  <si>
    <t>R0465</t>
  </si>
  <si>
    <t>aileron argente</t>
  </si>
  <si>
    <t>R0466</t>
  </si>
  <si>
    <t>aileron chinois</t>
  </si>
  <si>
    <t>R0467</t>
  </si>
  <si>
    <t>alose</t>
  </si>
  <si>
    <t>R0468</t>
  </si>
  <si>
    <t>alose d ete</t>
  </si>
  <si>
    <t>R0469</t>
  </si>
  <si>
    <t>alose de la mer noire</t>
  </si>
  <si>
    <t>R0470</t>
  </si>
  <si>
    <t>alose du pont euxin</t>
  </si>
  <si>
    <t>R0471</t>
  </si>
  <si>
    <t>alose ecaille fluviale</t>
  </si>
  <si>
    <t>R0472</t>
  </si>
  <si>
    <t>alose feinte</t>
  </si>
  <si>
    <t>R0473</t>
  </si>
  <si>
    <t>alose gaspareau</t>
  </si>
  <si>
    <t>R0474</t>
  </si>
  <si>
    <t>alose matte</t>
  </si>
  <si>
    <t>R0475</t>
  </si>
  <si>
    <t>alose savoureuse</t>
  </si>
  <si>
    <t>R0476</t>
  </si>
  <si>
    <t>alose vraie</t>
  </si>
  <si>
    <t>R0477</t>
  </si>
  <si>
    <t>anchoïade</t>
  </si>
  <si>
    <t>anchoiade</t>
  </si>
  <si>
    <t>Poisson ou dérivé explicite.</t>
  </si>
  <si>
    <t>R0478</t>
  </si>
  <si>
    <t>R0479</t>
  </si>
  <si>
    <t>anchois bombra</t>
  </si>
  <si>
    <t>R0480</t>
  </si>
  <si>
    <t>anchois commun</t>
  </si>
  <si>
    <t>R0481</t>
  </si>
  <si>
    <t>anchois d argentine</t>
  </si>
  <si>
    <t>R0482</t>
  </si>
  <si>
    <t>anchois du cap</t>
  </si>
  <si>
    <t>R0483</t>
  </si>
  <si>
    <t>anchois du perou</t>
  </si>
  <si>
    <t>R0484</t>
  </si>
  <si>
    <t>anchois indien</t>
  </si>
  <si>
    <t>R0485</t>
  </si>
  <si>
    <t>anchovies</t>
  </si>
  <si>
    <t>R0486</t>
  </si>
  <si>
    <t>anchovy</t>
  </si>
  <si>
    <t>R0487</t>
  </si>
  <si>
    <t>ange de mer</t>
  </si>
  <si>
    <t>R0488</t>
  </si>
  <si>
    <t>ange de mer commun</t>
  </si>
  <si>
    <t>R0489</t>
  </si>
  <si>
    <t>anguille</t>
  </si>
  <si>
    <t>R0490</t>
  </si>
  <si>
    <t>anguille d amerique</t>
  </si>
  <si>
    <t>R0491</t>
  </si>
  <si>
    <t>anguille d australie</t>
  </si>
  <si>
    <t>R0492</t>
  </si>
  <si>
    <t>anguille d europe</t>
  </si>
  <si>
    <t>R0493</t>
  </si>
  <si>
    <t>anguille de nouvelle zelande</t>
  </si>
  <si>
    <t>R0494</t>
  </si>
  <si>
    <t>anguille du japon</t>
  </si>
  <si>
    <t>R0495</t>
  </si>
  <si>
    <t>antimora bleu</t>
  </si>
  <si>
    <t>R0496</t>
  </si>
  <si>
    <t>atherine peruvienne</t>
  </si>
  <si>
    <t>R0497</t>
  </si>
  <si>
    <t>badeche rouge</t>
  </si>
  <si>
    <t>R0498</t>
  </si>
  <si>
    <t>bagre laulao</t>
  </si>
  <si>
    <t>R0499</t>
  </si>
  <si>
    <t>bagre paysan</t>
  </si>
  <si>
    <t>R0500</t>
  </si>
  <si>
    <t>bagre vaillant</t>
  </si>
  <si>
    <t>R0501</t>
  </si>
  <si>
    <t>balai de l atlantique</t>
  </si>
  <si>
    <t>R0502</t>
  </si>
  <si>
    <t>balaou de l atlantique</t>
  </si>
  <si>
    <t>R0503</t>
  </si>
  <si>
    <t>balaou du japon</t>
  </si>
  <si>
    <t>R0504</t>
  </si>
  <si>
    <t>R0505</t>
  </si>
  <si>
    <t>bar blanc d amerique</t>
  </si>
  <si>
    <t>R0506</t>
  </si>
  <si>
    <t>bar commun</t>
  </si>
  <si>
    <t>R0507</t>
  </si>
  <si>
    <t>bar d amerique</t>
  </si>
  <si>
    <t>R0508</t>
  </si>
  <si>
    <t>bar du pacifique</t>
  </si>
  <si>
    <t>R0509</t>
  </si>
  <si>
    <t>bar tachete</t>
  </si>
  <si>
    <t>R0510</t>
  </si>
  <si>
    <t>barbeau</t>
  </si>
  <si>
    <t>R0511</t>
  </si>
  <si>
    <t>barbure mamali</t>
  </si>
  <si>
    <t>R0512</t>
  </si>
  <si>
    <t>barracuda</t>
  </si>
  <si>
    <t>R0513</t>
  </si>
  <si>
    <t>barracuda a bandes dorees</t>
  </si>
  <si>
    <t>R0514</t>
  </si>
  <si>
    <t>barracuda argente</t>
  </si>
  <si>
    <t>R0515</t>
  </si>
  <si>
    <t>barracuda dents de scie</t>
  </si>
  <si>
    <t>R0516</t>
  </si>
  <si>
    <t>barracuda guachanche</t>
  </si>
  <si>
    <t>R0517</t>
  </si>
  <si>
    <t>barracuda guineen</t>
  </si>
  <si>
    <t>R0518</t>
  </si>
  <si>
    <t>barracuda jello</t>
  </si>
  <si>
    <t>R0519</t>
  </si>
  <si>
    <t>baudroie</t>
  </si>
  <si>
    <t>R0520</t>
  </si>
  <si>
    <t>baudroie africaine</t>
  </si>
  <si>
    <t>R0521</t>
  </si>
  <si>
    <t>baudroie commune</t>
  </si>
  <si>
    <t>R0522</t>
  </si>
  <si>
    <t>baudroie d amerique</t>
  </si>
  <si>
    <t>R0523</t>
  </si>
  <si>
    <t>baudroie diable</t>
  </si>
  <si>
    <t>R0524</t>
  </si>
  <si>
    <t>baudroie du japon</t>
  </si>
  <si>
    <t>R0525</t>
  </si>
  <si>
    <t>baudroie pecheuse</t>
  </si>
  <si>
    <t>R0526</t>
  </si>
  <si>
    <t>baudroie rousse</t>
  </si>
  <si>
    <t>R0527</t>
  </si>
  <si>
    <t>beauclaire miroir</t>
  </si>
  <si>
    <t>R0528</t>
  </si>
  <si>
    <t>beauclaire pintade</t>
  </si>
  <si>
    <t>R0529</t>
  </si>
  <si>
    <t>beauclaire soleil</t>
  </si>
  <si>
    <t>R0530</t>
  </si>
  <si>
    <t>becune argentee</t>
  </si>
  <si>
    <t>R0531</t>
  </si>
  <si>
    <t>becune europeenne</t>
  </si>
  <si>
    <t>R0532</t>
  </si>
  <si>
    <t>becune guachanche</t>
  </si>
  <si>
    <t>R0533</t>
  </si>
  <si>
    <t>becune guineenne</t>
  </si>
  <si>
    <t>R0534</t>
  </si>
  <si>
    <t>becune jello</t>
  </si>
  <si>
    <t>R0535</t>
  </si>
  <si>
    <t>bereche du pacifique</t>
  </si>
  <si>
    <t>R0536</t>
  </si>
  <si>
    <t>beryx australien</t>
  </si>
  <si>
    <t>R0537</t>
  </si>
  <si>
    <t>beryx commun</t>
  </si>
  <si>
    <t>R0538</t>
  </si>
  <si>
    <t>beryx long</t>
  </si>
  <si>
    <t>R0539</t>
  </si>
  <si>
    <t>bonite</t>
  </si>
  <si>
    <t>R0540</t>
  </si>
  <si>
    <t>bonite a dos raye</t>
  </si>
  <si>
    <t>R0541</t>
  </si>
  <si>
    <t>bonite a ventre raye</t>
  </si>
  <si>
    <t>R0542</t>
  </si>
  <si>
    <t>bonite de l ocean indien</t>
  </si>
  <si>
    <t>R0543</t>
  </si>
  <si>
    <t>bonite du pacifique oriental</t>
  </si>
  <si>
    <t>R0544</t>
  </si>
  <si>
    <t>bottarga</t>
  </si>
  <si>
    <t>R0545</t>
  </si>
  <si>
    <t>bouillabaisse</t>
  </si>
  <si>
    <t>R0546</t>
  </si>
  <si>
    <t>bourride</t>
  </si>
  <si>
    <t>R0547</t>
  </si>
  <si>
    <t>bourrugue de crique</t>
  </si>
  <si>
    <t>R0548</t>
  </si>
  <si>
    <t>bourrugue du golfe</t>
  </si>
  <si>
    <t>R0549</t>
  </si>
  <si>
    <t>bourrugue renard</t>
  </si>
  <si>
    <t>R0550</t>
  </si>
  <si>
    <t>bourse lisse</t>
  </si>
  <si>
    <t>R0551</t>
  </si>
  <si>
    <t>bourse loulou</t>
  </si>
  <si>
    <t>R0552</t>
  </si>
  <si>
    <t>boutargue</t>
  </si>
  <si>
    <t>R0553</t>
  </si>
  <si>
    <t>brandade</t>
  </si>
  <si>
    <t>R0554</t>
  </si>
  <si>
    <t>breme bordeliere</t>
  </si>
  <si>
    <t>R0555</t>
  </si>
  <si>
    <t>breme noire</t>
  </si>
  <si>
    <t>R0556</t>
  </si>
  <si>
    <t>brochet</t>
  </si>
  <si>
    <t>R0557</t>
  </si>
  <si>
    <t>brotule barbee</t>
  </si>
  <si>
    <t>R0558</t>
  </si>
  <si>
    <t>brotule rosee</t>
  </si>
  <si>
    <t>R0559</t>
  </si>
  <si>
    <t>R0560</t>
  </si>
  <si>
    <t>cabot austral</t>
  </si>
  <si>
    <t>R0561</t>
  </si>
  <si>
    <t>caesio a croissant</t>
  </si>
  <si>
    <t>R0562</t>
  </si>
  <si>
    <t>caesio a ventre rouge</t>
  </si>
  <si>
    <t>R0563</t>
  </si>
  <si>
    <t>cagna rayee</t>
  </si>
  <si>
    <t>R0564</t>
  </si>
  <si>
    <t>capelan atlantique</t>
  </si>
  <si>
    <t>R0565</t>
  </si>
  <si>
    <t>capelan de mediterranee</t>
  </si>
  <si>
    <t>R0566</t>
  </si>
  <si>
    <t>capitaine tatoue</t>
  </si>
  <si>
    <t>R0567</t>
  </si>
  <si>
    <t>capucette de l atlantique</t>
  </si>
  <si>
    <t>R0568</t>
  </si>
  <si>
    <t>capucin jaune</t>
  </si>
  <si>
    <t>R0569</t>
  </si>
  <si>
    <t>carangue</t>
  </si>
  <si>
    <t>R0570</t>
  </si>
  <si>
    <t>carangue arc en ciel</t>
  </si>
  <si>
    <t>R0571</t>
  </si>
  <si>
    <t>carangue balo</t>
  </si>
  <si>
    <t>R0572</t>
  </si>
  <si>
    <t>carangue coubali</t>
  </si>
  <si>
    <t>R0573</t>
  </si>
  <si>
    <t>carangue crevalle</t>
  </si>
  <si>
    <t>R0574</t>
  </si>
  <si>
    <t>carangue dentee</t>
  </si>
  <si>
    <t>R0575</t>
  </si>
  <si>
    <t>carangue grosse tete</t>
  </si>
  <si>
    <t>R0576</t>
  </si>
  <si>
    <t>carangue moyole</t>
  </si>
  <si>
    <t>R0577</t>
  </si>
  <si>
    <t>carangue pailletee</t>
  </si>
  <si>
    <t>R0578</t>
  </si>
  <si>
    <t>carangue vorace</t>
  </si>
  <si>
    <t>R0579</t>
  </si>
  <si>
    <t>cardeau argentin</t>
  </si>
  <si>
    <t>R0580</t>
  </si>
  <si>
    <t>cardeau d ete</t>
  </si>
  <si>
    <t>R0581</t>
  </si>
  <si>
    <t>cardeau hirame</t>
  </si>
  <si>
    <t>R0582</t>
  </si>
  <si>
    <t>cardine</t>
  </si>
  <si>
    <t>R0583</t>
  </si>
  <si>
    <t>cardine a quatre taches</t>
  </si>
  <si>
    <t>R0584</t>
  </si>
  <si>
    <t>cardine de californie</t>
  </si>
  <si>
    <t>R0585</t>
  </si>
  <si>
    <t>cardine du canada</t>
  </si>
  <si>
    <t>R0586</t>
  </si>
  <si>
    <t>cardine du pacifique</t>
  </si>
  <si>
    <t>R0587</t>
  </si>
  <si>
    <t>cardine franche</t>
  </si>
  <si>
    <t>R0588</t>
  </si>
  <si>
    <t>cardine tropicale</t>
  </si>
  <si>
    <t>R0589</t>
  </si>
  <si>
    <t>carpe</t>
  </si>
  <si>
    <t>R0590</t>
  </si>
  <si>
    <t>carrelet</t>
  </si>
  <si>
    <t>R0591</t>
  </si>
  <si>
    <t>castagnole</t>
  </si>
  <si>
    <t>R0592</t>
  </si>
  <si>
    <t>castagnoline noire</t>
  </si>
  <si>
    <t>R0593</t>
  </si>
  <si>
    <t>castanette d argentine</t>
  </si>
  <si>
    <t>R0594</t>
  </si>
  <si>
    <t>caviar</t>
  </si>
  <si>
    <t>R0595</t>
  </si>
  <si>
    <t>cepole commune</t>
  </si>
  <si>
    <t>R0596</t>
  </si>
  <si>
    <t>cernier commun</t>
  </si>
  <si>
    <t>R0597</t>
  </si>
  <si>
    <t>cernier de nouvelle zelande</t>
  </si>
  <si>
    <t>R0598</t>
  </si>
  <si>
    <t>chabot de mer</t>
  </si>
  <si>
    <t>R0599</t>
  </si>
  <si>
    <t>charbonnier</t>
  </si>
  <si>
    <t>R0600</t>
  </si>
  <si>
    <t>chardin du pacifique</t>
  </si>
  <si>
    <t>R0601</t>
  </si>
  <si>
    <t>chardin fil</t>
  </si>
  <si>
    <t>R0602</t>
  </si>
  <si>
    <t>chimere commune</t>
  </si>
  <si>
    <t>R0603</t>
  </si>
  <si>
    <t>chinchard</t>
  </si>
  <si>
    <t>R0604</t>
  </si>
  <si>
    <t>chinchard a queue jaune</t>
  </si>
  <si>
    <t>R0605</t>
  </si>
  <si>
    <t>chinchard commun</t>
  </si>
  <si>
    <t>R0606</t>
  </si>
  <si>
    <t>chinchard cunene</t>
  </si>
  <si>
    <t>R0607</t>
  </si>
  <si>
    <t>chinchard du cap</t>
  </si>
  <si>
    <t>R0608</t>
  </si>
  <si>
    <t>chinchard du large</t>
  </si>
  <si>
    <t>R0609</t>
  </si>
  <si>
    <t>chinchard frappeur</t>
  </si>
  <si>
    <t>R0610</t>
  </si>
  <si>
    <t>clupeonelle de la mer noire et caspienne</t>
  </si>
  <si>
    <t>R0611</t>
  </si>
  <si>
    <t>cod</t>
  </si>
  <si>
    <t>R0612</t>
  </si>
  <si>
    <t>cohana doree</t>
  </si>
  <si>
    <t>R0613</t>
  </si>
  <si>
    <t>cohana tolu</t>
  </si>
  <si>
    <t>R0614</t>
  </si>
  <si>
    <t>colas a bandes dorees</t>
  </si>
  <si>
    <t>R0615</t>
  </si>
  <si>
    <t>colas bagnard</t>
  </si>
  <si>
    <t>R0616</t>
  </si>
  <si>
    <t>colas fil</t>
  </si>
  <si>
    <t>R0617</t>
  </si>
  <si>
    <t>colin austral</t>
  </si>
  <si>
    <t>R0618</t>
  </si>
  <si>
    <t>colin d alaska</t>
  </si>
  <si>
    <t>R0619</t>
  </si>
  <si>
    <t>colin des kerguelen</t>
  </si>
  <si>
    <t>R0620</t>
  </si>
  <si>
    <t>colin pour les filets surgeles</t>
  </si>
  <si>
    <t>R0621</t>
  </si>
  <si>
    <t>comete de russel</t>
  </si>
  <si>
    <t>R0622</t>
  </si>
  <si>
    <t>comete ronde</t>
  </si>
  <si>
    <t>R0623</t>
  </si>
  <si>
    <t>compere tachete</t>
  </si>
  <si>
    <t>R0624</t>
  </si>
  <si>
    <t>congre</t>
  </si>
  <si>
    <t>R0625</t>
  </si>
  <si>
    <t>congre argentin</t>
  </si>
  <si>
    <t>R0626</t>
  </si>
  <si>
    <t>congre commun</t>
  </si>
  <si>
    <t>R0627</t>
  </si>
  <si>
    <t>corb commun</t>
  </si>
  <si>
    <t>R0628</t>
  </si>
  <si>
    <t>cordonnier bossu</t>
  </si>
  <si>
    <t>R0629</t>
  </si>
  <si>
    <t>coregone</t>
  </si>
  <si>
    <t>R0630</t>
  </si>
  <si>
    <t>coregone blanc</t>
  </si>
  <si>
    <t>R0631</t>
  </si>
  <si>
    <t>coregone cisco</t>
  </si>
  <si>
    <t>R0632</t>
  </si>
  <si>
    <t>coregone du lac</t>
  </si>
  <si>
    <t>R0633</t>
  </si>
  <si>
    <t>coregone lavaret</t>
  </si>
  <si>
    <t>R0634</t>
  </si>
  <si>
    <t>coregone pallae</t>
  </si>
  <si>
    <t>R0635</t>
  </si>
  <si>
    <t>coregone pollan</t>
  </si>
  <si>
    <t>R0636</t>
  </si>
  <si>
    <t>coryphene</t>
  </si>
  <si>
    <t>R0637</t>
  </si>
  <si>
    <t>courbine barbiche</t>
  </si>
  <si>
    <t>R0638</t>
  </si>
  <si>
    <t>courbine barbichette</t>
  </si>
  <si>
    <t>R0639</t>
  </si>
  <si>
    <t>courbine bobo</t>
  </si>
  <si>
    <t>R0640</t>
  </si>
  <si>
    <t>courbine chasseur</t>
  </si>
  <si>
    <t>R0641</t>
  </si>
  <si>
    <t>courbine du senegal</t>
  </si>
  <si>
    <t>R0642</t>
  </si>
  <si>
    <t>courbine gabo</t>
  </si>
  <si>
    <t>R0643</t>
  </si>
  <si>
    <t>courbine grise</t>
  </si>
  <si>
    <t>R0644</t>
  </si>
  <si>
    <t>courbine indienne</t>
  </si>
  <si>
    <t>R0645</t>
  </si>
  <si>
    <t>courbine jaune</t>
  </si>
  <si>
    <t>R0646</t>
  </si>
  <si>
    <t>courbine nanka</t>
  </si>
  <si>
    <t>R0647</t>
  </si>
  <si>
    <t>courbine pintade</t>
  </si>
  <si>
    <t>R0648</t>
  </si>
  <si>
    <t>courbine soldat</t>
  </si>
  <si>
    <t>R0649</t>
  </si>
  <si>
    <t>courbine tachetee</t>
  </si>
  <si>
    <t>R0650</t>
  </si>
  <si>
    <t>courbine ti yeux</t>
  </si>
  <si>
    <t>R0651</t>
  </si>
  <si>
    <t>crapaud goulu</t>
  </si>
  <si>
    <t>R0652</t>
  </si>
  <si>
    <t>crapaud guyanais</t>
  </si>
  <si>
    <t>R0653</t>
  </si>
  <si>
    <t>croissant queue blanche</t>
  </si>
  <si>
    <t>R0654</t>
  </si>
  <si>
    <t>croissant queue jaune</t>
  </si>
  <si>
    <t>R0655</t>
  </si>
  <si>
    <t>crossie blanc</t>
  </si>
  <si>
    <t>R0656</t>
  </si>
  <si>
    <t>crossie chucumite</t>
  </si>
  <si>
    <t>R0657</t>
  </si>
  <si>
    <t>crossie constantin</t>
  </si>
  <si>
    <t>R0658</t>
  </si>
  <si>
    <t>crossie epee</t>
  </si>
  <si>
    <t>R0659</t>
  </si>
  <si>
    <t>crossie mexicain</t>
  </si>
  <si>
    <t>R0660</t>
  </si>
  <si>
    <t>croupia grande mer</t>
  </si>
  <si>
    <t>R0661</t>
  </si>
  <si>
    <t>croupia roche</t>
  </si>
  <si>
    <t>R0662</t>
  </si>
  <si>
    <t>cyprin dore</t>
  </si>
  <si>
    <t>R0663</t>
  </si>
  <si>
    <t>daurade</t>
  </si>
  <si>
    <t>R0664</t>
  </si>
  <si>
    <t>demi bec</t>
  </si>
  <si>
    <t>R0665</t>
  </si>
  <si>
    <t>demi bec du bresil</t>
  </si>
  <si>
    <t>R0666</t>
  </si>
  <si>
    <t>demi bec du japon</t>
  </si>
  <si>
    <t>R0667</t>
  </si>
  <si>
    <t>demi bec du pacifique</t>
  </si>
  <si>
    <t>R0668</t>
  </si>
  <si>
    <t>dente a gros yeux</t>
  </si>
  <si>
    <t>R0669</t>
  </si>
  <si>
    <t>dente a points bleu</t>
  </si>
  <si>
    <t>R0670</t>
  </si>
  <si>
    <t>dente a tache rouge</t>
  </si>
  <si>
    <t>R0671</t>
  </si>
  <si>
    <t>dente angolais</t>
  </si>
  <si>
    <t>R0672</t>
  </si>
  <si>
    <t>dente commun</t>
  </si>
  <si>
    <t>R0673</t>
  </si>
  <si>
    <t>dente congolais</t>
  </si>
  <si>
    <t>R0674</t>
  </si>
  <si>
    <t>dente de l ocean indien</t>
  </si>
  <si>
    <t>R0675</t>
  </si>
  <si>
    <t>dente des canaries</t>
  </si>
  <si>
    <t>R0676</t>
  </si>
  <si>
    <t>dente du maroc</t>
  </si>
  <si>
    <t>R0677</t>
  </si>
  <si>
    <t>dente rose</t>
  </si>
  <si>
    <t>R0678</t>
  </si>
  <si>
    <t>diagramme a barres blanches</t>
  </si>
  <si>
    <t>R0679</t>
  </si>
  <si>
    <t>diagramme bagnard</t>
  </si>
  <si>
    <t>R0680</t>
  </si>
  <si>
    <t>diagramme burro</t>
  </si>
  <si>
    <t>R0681</t>
  </si>
  <si>
    <t>diagramme citron</t>
  </si>
  <si>
    <t>R0682</t>
  </si>
  <si>
    <t>diagramme voilier</t>
  </si>
  <si>
    <t>R0683</t>
  </si>
  <si>
    <t>disque portugais</t>
  </si>
  <si>
    <t>R0684</t>
  </si>
  <si>
    <t>donzelle a nageoire noire</t>
  </si>
  <si>
    <t>R0685</t>
  </si>
  <si>
    <t>R0686</t>
  </si>
  <si>
    <t>dorade argentee</t>
  </si>
  <si>
    <t>R0687</t>
  </si>
  <si>
    <t>dorade coryphene</t>
  </si>
  <si>
    <t>R0688</t>
  </si>
  <si>
    <t>dorade du pacifique</t>
  </si>
  <si>
    <t>R0689</t>
  </si>
  <si>
    <t>dorade grise</t>
  </si>
  <si>
    <t>R0690</t>
  </si>
  <si>
    <t>dorade marbre</t>
  </si>
  <si>
    <t>R0691</t>
  </si>
  <si>
    <t>dorade rose</t>
  </si>
  <si>
    <t>R0692</t>
  </si>
  <si>
    <t>dorade rouge</t>
  </si>
  <si>
    <t>R0693</t>
  </si>
  <si>
    <t>dorade royale</t>
  </si>
  <si>
    <t>R0694</t>
  </si>
  <si>
    <t>dorade sebaste</t>
  </si>
  <si>
    <t>R0695</t>
  </si>
  <si>
    <t>dore austral</t>
  </si>
  <si>
    <t>R0696</t>
  </si>
  <si>
    <t>dore epineux</t>
  </si>
  <si>
    <t>R0697</t>
  </si>
  <si>
    <t>dore jaune</t>
  </si>
  <si>
    <t>R0698</t>
  </si>
  <si>
    <t>dore noir</t>
  </si>
  <si>
    <t>R0699</t>
  </si>
  <si>
    <t>dore tachete</t>
  </si>
  <si>
    <t>R0700</t>
  </si>
  <si>
    <t>dore verruqueux</t>
  </si>
  <si>
    <t>R0701</t>
  </si>
  <si>
    <t>dragonnet lyre</t>
  </si>
  <si>
    <t>R0702</t>
  </si>
  <si>
    <t>eglefin</t>
  </si>
  <si>
    <t>R0703</t>
  </si>
  <si>
    <t>emissole blanche</t>
  </si>
  <si>
    <t>R0704</t>
  </si>
  <si>
    <t>emissole douce</t>
  </si>
  <si>
    <t>R0705</t>
  </si>
  <si>
    <t>emissole gatuso</t>
  </si>
  <si>
    <t>R0706</t>
  </si>
  <si>
    <t>emissole lisse</t>
  </si>
  <si>
    <t>R0707</t>
  </si>
  <si>
    <t>emissole tachetee</t>
  </si>
  <si>
    <t>R0708</t>
  </si>
  <si>
    <t>emissole ti yeux</t>
  </si>
  <si>
    <t>R0709</t>
  </si>
  <si>
    <t>empereur</t>
  </si>
  <si>
    <t>R0710</t>
  </si>
  <si>
    <t>empereur de mediterranee</t>
  </si>
  <si>
    <t>R0711</t>
  </si>
  <si>
    <t>en eau de mer</t>
  </si>
  <si>
    <t>R0712</t>
  </si>
  <si>
    <t>eperlan d amerique</t>
  </si>
  <si>
    <t>R0713</t>
  </si>
  <si>
    <t>eperlan d europe</t>
  </si>
  <si>
    <t>R0714</t>
  </si>
  <si>
    <t>escolier blanc</t>
  </si>
  <si>
    <t>R0715</t>
  </si>
  <si>
    <t>escolier noir</t>
  </si>
  <si>
    <t>R0716</t>
  </si>
  <si>
    <t>espadon</t>
  </si>
  <si>
    <t>R0717</t>
  </si>
  <si>
    <t>esturgeon a museau court</t>
  </si>
  <si>
    <t>R0718</t>
  </si>
  <si>
    <t>esturgeon beluga</t>
  </si>
  <si>
    <t>R0719</t>
  </si>
  <si>
    <t>esturgeon blanc</t>
  </si>
  <si>
    <t>R0720</t>
  </si>
  <si>
    <t>esturgeon d europe occidentale</t>
  </si>
  <si>
    <t>R0721</t>
  </si>
  <si>
    <t>esturgeon du danube</t>
  </si>
  <si>
    <t>R0722</t>
  </si>
  <si>
    <t>esturgeon etoile</t>
  </si>
  <si>
    <t>R0723</t>
  </si>
  <si>
    <t>esturgeon jaune d amerique</t>
  </si>
  <si>
    <t>R0724</t>
  </si>
  <si>
    <t>esturgeon noir d amerique</t>
  </si>
  <si>
    <t>R0725</t>
  </si>
  <si>
    <t>esturgeon perse</t>
  </si>
  <si>
    <t>R0726</t>
  </si>
  <si>
    <t>esturgeon siberien</t>
  </si>
  <si>
    <t>R0727</t>
  </si>
  <si>
    <t>esturgeon sterlet</t>
  </si>
  <si>
    <t>R0728</t>
  </si>
  <si>
    <t>ethmalose d afrique</t>
  </si>
  <si>
    <t>R0729</t>
  </si>
  <si>
    <t>fanfre noir d amerique</t>
  </si>
  <si>
    <t>R0730</t>
  </si>
  <si>
    <t>farine de poisson</t>
  </si>
  <si>
    <t>R0731</t>
  </si>
  <si>
    <t>fausse limande</t>
  </si>
  <si>
    <t>R0732</t>
  </si>
  <si>
    <t>fausse limande du pacifique</t>
  </si>
  <si>
    <t>R0733</t>
  </si>
  <si>
    <t>fausse limande sombre</t>
  </si>
  <si>
    <t>R0734</t>
  </si>
  <si>
    <t>faux saint pierre</t>
  </si>
  <si>
    <t>R0735</t>
  </si>
  <si>
    <t>fera du canada</t>
  </si>
  <si>
    <t>R0736</t>
  </si>
  <si>
    <t>filet de poisson</t>
  </si>
  <si>
    <t>R0737</t>
  </si>
  <si>
    <t>fish</t>
  </si>
  <si>
    <t>R0738</t>
  </si>
  <si>
    <t>fish sauce</t>
  </si>
  <si>
    <t>R0739</t>
  </si>
  <si>
    <t>flet commun</t>
  </si>
  <si>
    <t>R0740</t>
  </si>
  <si>
    <t>fletan</t>
  </si>
  <si>
    <t>R0741</t>
  </si>
  <si>
    <t>fletan de l atlantique</t>
  </si>
  <si>
    <t>R0742</t>
  </si>
  <si>
    <t>fletan du groenland</t>
  </si>
  <si>
    <t>R0743</t>
  </si>
  <si>
    <t>fletan du pacifique</t>
  </si>
  <si>
    <t>R0744</t>
  </si>
  <si>
    <t>fletan noir</t>
  </si>
  <si>
    <t>R0745</t>
  </si>
  <si>
    <t>fletan noir commun</t>
  </si>
  <si>
    <t>R0746</t>
  </si>
  <si>
    <t>fond de poisson</t>
  </si>
  <si>
    <t>R0747</t>
  </si>
  <si>
    <t>forgeron aile</t>
  </si>
  <si>
    <t>R0748</t>
  </si>
  <si>
    <t>forgeron ponctue</t>
  </si>
  <si>
    <t>R0749</t>
  </si>
  <si>
    <t>fouget barbet barberin</t>
  </si>
  <si>
    <t>R0750</t>
  </si>
  <si>
    <t>R0751</t>
  </si>
  <si>
    <t>fusilier a bande large</t>
  </si>
  <si>
    <t>R0752</t>
  </si>
  <si>
    <t>fusilier a bandes variees</t>
  </si>
  <si>
    <t>R0753</t>
  </si>
  <si>
    <t>fusilier a deux bandes</t>
  </si>
  <si>
    <t>R0754</t>
  </si>
  <si>
    <t>fusilier a dos jaune</t>
  </si>
  <si>
    <t>R0755</t>
  </si>
  <si>
    <t>fusilier a dos jaune et bleu</t>
  </si>
  <si>
    <t>R0756</t>
  </si>
  <si>
    <t>fusilier a trois bandes</t>
  </si>
  <si>
    <t>R0757</t>
  </si>
  <si>
    <t>fusilier a une bande</t>
  </si>
  <si>
    <t>R0758</t>
  </si>
  <si>
    <t>fusilier banane</t>
  </si>
  <si>
    <t>R0759</t>
  </si>
  <si>
    <t>fusilier capricorne</t>
  </si>
  <si>
    <t>R0760</t>
  </si>
  <si>
    <t>fusilier de randall</t>
  </si>
  <si>
    <t>R0761</t>
  </si>
  <si>
    <t>fusilier de suez</t>
  </si>
  <si>
    <t>R0762</t>
  </si>
  <si>
    <t>fusilier strie</t>
  </si>
  <si>
    <t>R0763</t>
  </si>
  <si>
    <t>gardon</t>
  </si>
  <si>
    <t>R0764</t>
  </si>
  <si>
    <t>garum</t>
  </si>
  <si>
    <t>R0765</t>
  </si>
  <si>
    <t>gélatine de poisson</t>
  </si>
  <si>
    <t>R0766</t>
  </si>
  <si>
    <t>gelée de poisson</t>
  </si>
  <si>
    <t>gelee de poisson</t>
  </si>
  <si>
    <t>R0767</t>
  </si>
  <si>
    <t>goret mule</t>
  </si>
  <si>
    <t>R0768</t>
  </si>
  <si>
    <t>gorette catire</t>
  </si>
  <si>
    <t>R0769</t>
  </si>
  <si>
    <t>gorette jaune</t>
  </si>
  <si>
    <t>R0770</t>
  </si>
  <si>
    <t>goujon</t>
  </si>
  <si>
    <t>R0771</t>
  </si>
  <si>
    <t>grand requin marteau</t>
  </si>
  <si>
    <t>R0772</t>
  </si>
  <si>
    <t>grand tambour</t>
  </si>
  <si>
    <t>R0773</t>
  </si>
  <si>
    <t>grande allache</t>
  </si>
  <si>
    <t>R0774</t>
  </si>
  <si>
    <t>grande argentine</t>
  </si>
  <si>
    <t>R0775</t>
  </si>
  <si>
    <t>grande catagnole</t>
  </si>
  <si>
    <t>R0776</t>
  </si>
  <si>
    <t>grande gueule</t>
  </si>
  <si>
    <t>R0777</t>
  </si>
  <si>
    <t>grande moride</t>
  </si>
  <si>
    <t>R0778</t>
  </si>
  <si>
    <t>grande raie</t>
  </si>
  <si>
    <t>R0779</t>
  </si>
  <si>
    <t>grande roussette</t>
  </si>
  <si>
    <t>R0780</t>
  </si>
  <si>
    <t>grande verrue tigre</t>
  </si>
  <si>
    <t>R0781</t>
  </si>
  <si>
    <t>grande vive</t>
  </si>
  <si>
    <t>R0782</t>
  </si>
  <si>
    <t>grenadier</t>
  </si>
  <si>
    <t>R0783</t>
  </si>
  <si>
    <t>grenadier antarctique</t>
  </si>
  <si>
    <t>R0784</t>
  </si>
  <si>
    <t>grenadier bleu</t>
  </si>
  <si>
    <t>R0785</t>
  </si>
  <si>
    <t>grenadier de roche</t>
  </si>
  <si>
    <t>R0786</t>
  </si>
  <si>
    <t>grenadier fouet</t>
  </si>
  <si>
    <t>R0787</t>
  </si>
  <si>
    <t>grenadier geant</t>
  </si>
  <si>
    <t>R0788</t>
  </si>
  <si>
    <t>grenadier gros yeux des kerguelen</t>
  </si>
  <si>
    <t>R0789</t>
  </si>
  <si>
    <t>grondeur coq</t>
  </si>
  <si>
    <t>R0790</t>
  </si>
  <si>
    <t>grondeur nez de cochon</t>
  </si>
  <si>
    <t>R0791</t>
  </si>
  <si>
    <t>grondeur perroquet</t>
  </si>
  <si>
    <t>R0792</t>
  </si>
  <si>
    <t>grondeur sompat</t>
  </si>
  <si>
    <t>R0793</t>
  </si>
  <si>
    <t>grondin</t>
  </si>
  <si>
    <t>R0794</t>
  </si>
  <si>
    <t>grondin a aile bleue</t>
  </si>
  <si>
    <t>R0795</t>
  </si>
  <si>
    <t>grondin camard</t>
  </si>
  <si>
    <t>R0796</t>
  </si>
  <si>
    <t>grondin d amerique</t>
  </si>
  <si>
    <t>R0797</t>
  </si>
  <si>
    <t>grondin du cap</t>
  </si>
  <si>
    <t>R0798</t>
  </si>
  <si>
    <t>grondin gris</t>
  </si>
  <si>
    <t>R0799</t>
  </si>
  <si>
    <t>grondin lyre</t>
  </si>
  <si>
    <t>R0800</t>
  </si>
  <si>
    <t>grondin morrude</t>
  </si>
  <si>
    <t>R0801</t>
  </si>
  <si>
    <t>grondin perlon</t>
  </si>
  <si>
    <t>R0802</t>
  </si>
  <si>
    <t>grondin rouge</t>
  </si>
  <si>
    <t>R0803</t>
  </si>
  <si>
    <t>gros yeux</t>
  </si>
  <si>
    <t>R0804</t>
  </si>
  <si>
    <t>guinee machete</t>
  </si>
  <si>
    <t>R0805</t>
  </si>
  <si>
    <t>guite de patagonie</t>
  </si>
  <si>
    <t>R0806</t>
  </si>
  <si>
    <t>R0807</t>
  </si>
  <si>
    <t>hake</t>
  </si>
  <si>
    <t>R0808</t>
  </si>
  <si>
    <t>halibut</t>
  </si>
  <si>
    <t>R0809</t>
  </si>
  <si>
    <t>hareng</t>
  </si>
  <si>
    <t>R0810</t>
  </si>
  <si>
    <t>hareng commun</t>
  </si>
  <si>
    <t>R0811</t>
  </si>
  <si>
    <t>hareng du pacifique</t>
  </si>
  <si>
    <t>R0812</t>
  </si>
  <si>
    <t>hemirhombe du senegal</t>
  </si>
  <si>
    <t>R0813</t>
  </si>
  <si>
    <t>hoki d argentine</t>
  </si>
  <si>
    <t>R0814</t>
  </si>
  <si>
    <t>hoki de nouvelle zelande</t>
  </si>
  <si>
    <t>R0815</t>
  </si>
  <si>
    <t>hoki de patagonie</t>
  </si>
  <si>
    <t>R0816</t>
  </si>
  <si>
    <t>hoplostete rouge</t>
  </si>
  <si>
    <t>R0817</t>
  </si>
  <si>
    <t>huile de poisson</t>
  </si>
  <si>
    <t>R0818</t>
  </si>
  <si>
    <t>julienne</t>
  </si>
  <si>
    <t>R0819</t>
  </si>
  <si>
    <t>julienne espagnole</t>
  </si>
  <si>
    <t>R0820</t>
  </si>
  <si>
    <t>juliennette de patagonie</t>
  </si>
  <si>
    <t>R0821</t>
  </si>
  <si>
    <t>labre capitaine</t>
  </si>
  <si>
    <t>R0822</t>
  </si>
  <si>
    <t>labre coquette</t>
  </si>
  <si>
    <t>R0823</t>
  </si>
  <si>
    <t>lamproie arctique</t>
  </si>
  <si>
    <t>R0824</t>
  </si>
  <si>
    <t>lamproie de riviere</t>
  </si>
  <si>
    <t>R0825</t>
  </si>
  <si>
    <t>lamproie marine</t>
  </si>
  <si>
    <t>R0826</t>
  </si>
  <si>
    <t>lancon cicerele</t>
  </si>
  <si>
    <t>R0827</t>
  </si>
  <si>
    <t>lancon commun</t>
  </si>
  <si>
    <t>R0828</t>
  </si>
  <si>
    <t>lancon d amerique</t>
  </si>
  <si>
    <t>R0829</t>
  </si>
  <si>
    <t>lancon du pacifique</t>
  </si>
  <si>
    <t>R0830</t>
  </si>
  <si>
    <t>lancon equille</t>
  </si>
  <si>
    <t>R0831</t>
  </si>
  <si>
    <t>legine antarctique</t>
  </si>
  <si>
    <t>R0832</t>
  </si>
  <si>
    <t>legine australe</t>
  </si>
  <si>
    <t>R0833</t>
  </si>
  <si>
    <t>liche de l atlantique</t>
  </si>
  <si>
    <t>R0834</t>
  </si>
  <si>
    <t>liche lirio</t>
  </si>
  <si>
    <t>R0835</t>
  </si>
  <si>
    <t>R0836</t>
  </si>
  <si>
    <t>lieu de l alaska</t>
  </si>
  <si>
    <t>R0837</t>
  </si>
  <si>
    <t>lieu jaune</t>
  </si>
  <si>
    <t>R0838</t>
  </si>
  <si>
    <t>R0839</t>
  </si>
  <si>
    <t>limande a queue jaune</t>
  </si>
  <si>
    <t>R0840</t>
  </si>
  <si>
    <t>limande commune</t>
  </si>
  <si>
    <t>R0841</t>
  </si>
  <si>
    <t>limande du japon</t>
  </si>
  <si>
    <t>R0842</t>
  </si>
  <si>
    <t>limande du nord</t>
  </si>
  <si>
    <t>R0843</t>
  </si>
  <si>
    <t>limande jaune</t>
  </si>
  <si>
    <t>R0844</t>
  </si>
  <si>
    <t>limande plie rouge</t>
  </si>
  <si>
    <t>R0845</t>
  </si>
  <si>
    <t>limande sole</t>
  </si>
  <si>
    <t>R0846</t>
  </si>
  <si>
    <t>limande sole commune</t>
  </si>
  <si>
    <t>R0847</t>
  </si>
  <si>
    <t>limande sole de nouvelle zelande</t>
  </si>
  <si>
    <t>R0848</t>
  </si>
  <si>
    <t>limande sole du pacifique</t>
  </si>
  <si>
    <t>R0849</t>
  </si>
  <si>
    <t>lingue</t>
  </si>
  <si>
    <t>R0850</t>
  </si>
  <si>
    <t>lingue bleue</t>
  </si>
  <si>
    <t>R0851</t>
  </si>
  <si>
    <t>lingue espagnole</t>
  </si>
  <si>
    <t>R0852</t>
  </si>
  <si>
    <t>lingue franche</t>
  </si>
  <si>
    <t>R0853</t>
  </si>
  <si>
    <t>lippu tricroupia</t>
  </si>
  <si>
    <t>R0854</t>
  </si>
  <si>
    <t>loche de riviere</t>
  </si>
  <si>
    <t>R0855</t>
  </si>
  <si>
    <t>loche franche</t>
  </si>
  <si>
    <t>R0856</t>
  </si>
  <si>
    <t>lompe</t>
  </si>
  <si>
    <t>R0857</t>
  </si>
  <si>
    <t>loquette d amerique</t>
  </si>
  <si>
    <t>R0858</t>
  </si>
  <si>
    <t>loquette d europe</t>
  </si>
  <si>
    <t>R0859</t>
  </si>
  <si>
    <t>lote de riviere</t>
  </si>
  <si>
    <t>R0860</t>
  </si>
  <si>
    <t>lotte</t>
  </si>
  <si>
    <t>R0861</t>
  </si>
  <si>
    <t>lotte africaine</t>
  </si>
  <si>
    <t>R0862</t>
  </si>
  <si>
    <t>lotte de chine</t>
  </si>
  <si>
    <t>R0863</t>
  </si>
  <si>
    <t>lotte du cap</t>
  </si>
  <si>
    <t>R0864</t>
  </si>
  <si>
    <t>lotte pecheuse</t>
  </si>
  <si>
    <t>R0865</t>
  </si>
  <si>
    <t>loup</t>
  </si>
  <si>
    <t>R0866</t>
  </si>
  <si>
    <t>loup de l atlantique</t>
  </si>
  <si>
    <t>R0867</t>
  </si>
  <si>
    <t>loup de mer</t>
  </si>
  <si>
    <t>R0868</t>
  </si>
  <si>
    <t>loup denticule</t>
  </si>
  <si>
    <t>R0869</t>
  </si>
  <si>
    <t>loup tachete</t>
  </si>
  <si>
    <t>R0870</t>
  </si>
  <si>
    <t>machoiran blanc</t>
  </si>
  <si>
    <t>R0871</t>
  </si>
  <si>
    <t>machoiran jaune</t>
  </si>
  <si>
    <t>R0872</t>
  </si>
  <si>
    <t>machoiron banderille</t>
  </si>
  <si>
    <t>R0873</t>
  </si>
  <si>
    <t>machoiron bressou</t>
  </si>
  <si>
    <t>R0874</t>
  </si>
  <si>
    <t>machoiron coco</t>
  </si>
  <si>
    <t>R0875</t>
  </si>
  <si>
    <t>machoiron couma</t>
  </si>
  <si>
    <t>R0876</t>
  </si>
  <si>
    <t>machoiron crucifix</t>
  </si>
  <si>
    <t>R0877</t>
  </si>
  <si>
    <t>machoiron d amerique</t>
  </si>
  <si>
    <t>R0878</t>
  </si>
  <si>
    <t>machoiron de gambie</t>
  </si>
  <si>
    <t>R0879</t>
  </si>
  <si>
    <t>machoiron grave de l ocean indien</t>
  </si>
  <si>
    <t>R0880</t>
  </si>
  <si>
    <t>machoiron gronde</t>
  </si>
  <si>
    <t>R0881</t>
  </si>
  <si>
    <t>machoiron indien</t>
  </si>
  <si>
    <t>R0882</t>
  </si>
  <si>
    <t>machoiron jaune</t>
  </si>
  <si>
    <t>R0883</t>
  </si>
  <si>
    <t>machoiron mamango</t>
  </si>
  <si>
    <t>R0884</t>
  </si>
  <si>
    <t>machoiron passany</t>
  </si>
  <si>
    <t>R0885</t>
  </si>
  <si>
    <t>machoiron pemecou</t>
  </si>
  <si>
    <t>R0886</t>
  </si>
  <si>
    <t>machoiron petite gueule</t>
  </si>
  <si>
    <t>R0887</t>
  </si>
  <si>
    <t>machoiron tachete du pacifique n o</t>
  </si>
  <si>
    <t>R0888</t>
  </si>
  <si>
    <t>mackerel</t>
  </si>
  <si>
    <t>R0889</t>
  </si>
  <si>
    <t>mahi mahi</t>
  </si>
  <si>
    <t>R0890</t>
  </si>
  <si>
    <t>maigre</t>
  </si>
  <si>
    <t>R0891</t>
  </si>
  <si>
    <t>maigre argente</t>
  </si>
  <si>
    <t>R0892</t>
  </si>
  <si>
    <t>maigre commun</t>
  </si>
  <si>
    <t>R0893</t>
  </si>
  <si>
    <t>maigre du sud</t>
  </si>
  <si>
    <t>R0894</t>
  </si>
  <si>
    <t>makaire a longue pectorale</t>
  </si>
  <si>
    <t>R0895</t>
  </si>
  <si>
    <t>makaire blanc</t>
  </si>
  <si>
    <t>R0896</t>
  </si>
  <si>
    <t>makaire bleu</t>
  </si>
  <si>
    <t>R0897</t>
  </si>
  <si>
    <t>makaire de la mediterranee</t>
  </si>
  <si>
    <t>R0898</t>
  </si>
  <si>
    <t>makaire du japon</t>
  </si>
  <si>
    <t>R0899</t>
  </si>
  <si>
    <t>makaire noir</t>
  </si>
  <si>
    <t>R0900</t>
  </si>
  <si>
    <t>R0901</t>
  </si>
  <si>
    <t>maquereau blanc</t>
  </si>
  <si>
    <t>R0902</t>
  </si>
  <si>
    <t>maquereau commun</t>
  </si>
  <si>
    <t>R0903</t>
  </si>
  <si>
    <t>maquereau espagnol</t>
  </si>
  <si>
    <t>R0904</t>
  </si>
  <si>
    <t>maquereau indo pacifique</t>
  </si>
  <si>
    <t>R0905</t>
  </si>
  <si>
    <t>marbre commun</t>
  </si>
  <si>
    <t>R0906</t>
  </si>
  <si>
    <t>marbre d afrique</t>
  </si>
  <si>
    <t>R0907</t>
  </si>
  <si>
    <t>marignan coq</t>
  </si>
  <si>
    <t>R0908</t>
  </si>
  <si>
    <t>marignan mombin</t>
  </si>
  <si>
    <t>R0909</t>
  </si>
  <si>
    <t>marlin</t>
  </si>
  <si>
    <t>R0910</t>
  </si>
  <si>
    <t>marlin a rostre court</t>
  </si>
  <si>
    <t>R0911</t>
  </si>
  <si>
    <t>marlin epee</t>
  </si>
  <si>
    <t>R0912</t>
  </si>
  <si>
    <t>marlin raye</t>
  </si>
  <si>
    <t>R0913</t>
  </si>
  <si>
    <t>masca laboureur</t>
  </si>
  <si>
    <t>R0914</t>
  </si>
  <si>
    <t>matelote</t>
  </si>
  <si>
    <t>R0915</t>
  </si>
  <si>
    <t>matiote noir</t>
  </si>
  <si>
    <t>R0916</t>
  </si>
  <si>
    <t>menhaden d argentine</t>
  </si>
  <si>
    <t>R0917</t>
  </si>
  <si>
    <t>menhaden du bresil</t>
  </si>
  <si>
    <t>R0918</t>
  </si>
  <si>
    <t>menhaden du pacifique</t>
  </si>
  <si>
    <t>R0919</t>
  </si>
  <si>
    <t>menhaden ecailleux</t>
  </si>
  <si>
    <t>R0920</t>
  </si>
  <si>
    <t>menhaden tyran</t>
  </si>
  <si>
    <t>R0921</t>
  </si>
  <si>
    <t>merlan</t>
  </si>
  <si>
    <t>R0922</t>
  </si>
  <si>
    <t>merlan austral</t>
  </si>
  <si>
    <t>R0923</t>
  </si>
  <si>
    <t>merlan bleu</t>
  </si>
  <si>
    <t>R0924</t>
  </si>
  <si>
    <t>merlan bleu austral</t>
  </si>
  <si>
    <t>R0925</t>
  </si>
  <si>
    <t>merlan bleu du nord</t>
  </si>
  <si>
    <t>R0926</t>
  </si>
  <si>
    <t>R0927</t>
  </si>
  <si>
    <t>merlu argente</t>
  </si>
  <si>
    <t>R0928</t>
  </si>
  <si>
    <t>merlu argentin</t>
  </si>
  <si>
    <t>R0929</t>
  </si>
  <si>
    <t>merlu austral</t>
  </si>
  <si>
    <t>R0930</t>
  </si>
  <si>
    <t>merlu blanc</t>
  </si>
  <si>
    <t>R0931</t>
  </si>
  <si>
    <t>merlu blanc du cap</t>
  </si>
  <si>
    <t>R0932</t>
  </si>
  <si>
    <t>merlu d afrique tropicale</t>
  </si>
  <si>
    <t>R0933</t>
  </si>
  <si>
    <t>merlu du chili</t>
  </si>
  <si>
    <t>R0934</t>
  </si>
  <si>
    <t>merlu du large</t>
  </si>
  <si>
    <t>R0935</t>
  </si>
  <si>
    <t>merlu du pacifique</t>
  </si>
  <si>
    <t>R0936</t>
  </si>
  <si>
    <t>merlu du perou</t>
  </si>
  <si>
    <t>R0937</t>
  </si>
  <si>
    <t>merlu du senegal</t>
  </si>
  <si>
    <t>R0938</t>
  </si>
  <si>
    <t>merluche bresilien</t>
  </si>
  <si>
    <t>R0939</t>
  </si>
  <si>
    <t>merou</t>
  </si>
  <si>
    <t>R0940</t>
  </si>
  <si>
    <t>merou a points bleus</t>
  </si>
  <si>
    <t>R0941</t>
  </si>
  <si>
    <t>merou a taches orange</t>
  </si>
  <si>
    <t>R0942</t>
  </si>
  <si>
    <t>merou aile zebree</t>
  </si>
  <si>
    <t>R0943</t>
  </si>
  <si>
    <t>merou badeche</t>
  </si>
  <si>
    <t>R0944</t>
  </si>
  <si>
    <t>merou blanc</t>
  </si>
  <si>
    <t>R0945</t>
  </si>
  <si>
    <t>merou comete</t>
  </si>
  <si>
    <t>R0946</t>
  </si>
  <si>
    <t>merou couronne</t>
  </si>
  <si>
    <t>R0947</t>
  </si>
  <si>
    <t>merou de goree</t>
  </si>
  <si>
    <t>R0948</t>
  </si>
  <si>
    <t>merou echarpe</t>
  </si>
  <si>
    <t>R0949</t>
  </si>
  <si>
    <t>merou epineux</t>
  </si>
  <si>
    <t>R0950</t>
  </si>
  <si>
    <t>merou faraud</t>
  </si>
  <si>
    <t>R0951</t>
  </si>
  <si>
    <t>merou geant</t>
  </si>
  <si>
    <t>R0952</t>
  </si>
  <si>
    <t>merou grandes ecailles</t>
  </si>
  <si>
    <t>R0953</t>
  </si>
  <si>
    <t>merou gris</t>
  </si>
  <si>
    <t>R0954</t>
  </si>
  <si>
    <t>merou hamour</t>
  </si>
  <si>
    <t>R0955</t>
  </si>
  <si>
    <t>merou lanceole</t>
  </si>
  <si>
    <t>R0956</t>
  </si>
  <si>
    <t>merou longues dents</t>
  </si>
  <si>
    <t>R0957</t>
  </si>
  <si>
    <t>merou longues epines</t>
  </si>
  <si>
    <t>R0958</t>
  </si>
  <si>
    <t>merou loutre</t>
  </si>
  <si>
    <t>R0959</t>
  </si>
  <si>
    <t>merou malabar</t>
  </si>
  <si>
    <t>R0960</t>
  </si>
  <si>
    <t>merou mouchete</t>
  </si>
  <si>
    <t>R0961</t>
  </si>
  <si>
    <t>merou noir</t>
  </si>
  <si>
    <t>R0962</t>
  </si>
  <si>
    <t>merou ondule</t>
  </si>
  <si>
    <t>R0963</t>
  </si>
  <si>
    <t>merou oriflamme</t>
  </si>
  <si>
    <t>R0964</t>
  </si>
  <si>
    <t>merou oualioula</t>
  </si>
  <si>
    <t>R0965</t>
  </si>
  <si>
    <t>merou pintade</t>
  </si>
  <si>
    <t>R0966</t>
  </si>
  <si>
    <t>merou pointille</t>
  </si>
  <si>
    <t>R0967</t>
  </si>
  <si>
    <t>merou polonais</t>
  </si>
  <si>
    <t>R0968</t>
  </si>
  <si>
    <t>merou raye</t>
  </si>
  <si>
    <t>R0969</t>
  </si>
  <si>
    <t>merou rouge</t>
  </si>
  <si>
    <t>R0970</t>
  </si>
  <si>
    <t>merou selle</t>
  </si>
  <si>
    <t>R0971</t>
  </si>
  <si>
    <t>merou tachete</t>
  </si>
  <si>
    <t>R0972</t>
  </si>
  <si>
    <t>merou varsovie</t>
  </si>
  <si>
    <t>R0973</t>
  </si>
  <si>
    <t>monkfish</t>
  </si>
  <si>
    <t>R0974</t>
  </si>
  <si>
    <t>moride rouge</t>
  </si>
  <si>
    <t>R0975</t>
  </si>
  <si>
    <t>moride tetard</t>
  </si>
  <si>
    <t>R0976</t>
  </si>
  <si>
    <t>morue</t>
  </si>
  <si>
    <t>R0977</t>
  </si>
  <si>
    <t>morue boreale</t>
  </si>
  <si>
    <t>R0978</t>
  </si>
  <si>
    <t>morue du groenland</t>
  </si>
  <si>
    <t>R0979</t>
  </si>
  <si>
    <t>mostelle de fond</t>
  </si>
  <si>
    <t>R0980</t>
  </si>
  <si>
    <t>mostelle de roche</t>
  </si>
  <si>
    <t>R0981</t>
  </si>
  <si>
    <t>mourine javanaise</t>
  </si>
  <si>
    <t>R0982</t>
  </si>
  <si>
    <t>mulet</t>
  </si>
  <si>
    <t>R0983</t>
  </si>
  <si>
    <t>mulet blanc</t>
  </si>
  <si>
    <t>R0984</t>
  </si>
  <si>
    <t>mulet cabot</t>
  </si>
  <si>
    <t>R0985</t>
  </si>
  <si>
    <t>mulet d afrique</t>
  </si>
  <si>
    <t>R0986</t>
  </si>
  <si>
    <t>mulet dore</t>
  </si>
  <si>
    <t>R0987</t>
  </si>
  <si>
    <t>mulet gris</t>
  </si>
  <si>
    <t>R0988</t>
  </si>
  <si>
    <t>mulet labeon</t>
  </si>
  <si>
    <t>R0989</t>
  </si>
  <si>
    <t>mulet lebranche</t>
  </si>
  <si>
    <t>R0990</t>
  </si>
  <si>
    <t>mulet lippu</t>
  </si>
  <si>
    <t>R0991</t>
  </si>
  <si>
    <t>mulet lobo</t>
  </si>
  <si>
    <t>R0992</t>
  </si>
  <si>
    <t>mulet parassi</t>
  </si>
  <si>
    <t>R0993</t>
  </si>
  <si>
    <t>mulet porc</t>
  </si>
  <si>
    <t>R0994</t>
  </si>
  <si>
    <t>mulet sauteur</t>
  </si>
  <si>
    <t>R0995</t>
  </si>
  <si>
    <t>musso pacifique</t>
  </si>
  <si>
    <t>R0996</t>
  </si>
  <si>
    <t>nam pla</t>
  </si>
  <si>
    <t>R0997</t>
  </si>
  <si>
    <t>notothenia gris</t>
  </si>
  <si>
    <t>R0998</t>
  </si>
  <si>
    <t>notothenia magellanique</t>
  </si>
  <si>
    <t>R0999</t>
  </si>
  <si>
    <t>notothenia marbre</t>
  </si>
  <si>
    <t>R1000</t>
  </si>
  <si>
    <t>notothenia noir</t>
  </si>
  <si>
    <t>R1001</t>
  </si>
  <si>
    <t>notothenia queue longue</t>
  </si>
  <si>
    <t>R1002</t>
  </si>
  <si>
    <t>nuoc mam</t>
  </si>
  <si>
    <t>R1003</t>
  </si>
  <si>
    <t>œufs de lump</t>
  </si>
  <si>
    <t>oeufs de lump</t>
  </si>
  <si>
    <t>R1004</t>
  </si>
  <si>
    <t>œufs de poisson</t>
  </si>
  <si>
    <t>oeufs de poisson</t>
  </si>
  <si>
    <t>R1005</t>
  </si>
  <si>
    <t>œufs de saumon</t>
  </si>
  <si>
    <t>oeufs de saumon</t>
  </si>
  <si>
    <t>R1006</t>
  </si>
  <si>
    <t>œufs de truite</t>
  </si>
  <si>
    <t>oeufs de truite</t>
  </si>
  <si>
    <t>R1007</t>
  </si>
  <si>
    <t>omble chevalier</t>
  </si>
  <si>
    <t>R1008</t>
  </si>
  <si>
    <t>omble d amerique</t>
  </si>
  <si>
    <t>R1009</t>
  </si>
  <si>
    <t>ombrine</t>
  </si>
  <si>
    <t>R1010</t>
  </si>
  <si>
    <t>ombrine a nageoire jaune</t>
  </si>
  <si>
    <t>R1011</t>
  </si>
  <si>
    <t>ombrine argentine</t>
  </si>
  <si>
    <t>R1012</t>
  </si>
  <si>
    <t>ombrine bronze</t>
  </si>
  <si>
    <t>R1013</t>
  </si>
  <si>
    <t>ombrine cotiere</t>
  </si>
  <si>
    <t>R1014</t>
  </si>
  <si>
    <t>ombrine fusca</t>
  </si>
  <si>
    <t>R1015</t>
  </si>
  <si>
    <t>ombrine ocellee</t>
  </si>
  <si>
    <t>R1016</t>
  </si>
  <si>
    <t>orphie commune</t>
  </si>
  <si>
    <t>R1017</t>
  </si>
  <si>
    <t>otolithe du senegal</t>
  </si>
  <si>
    <t>R1018</t>
  </si>
  <si>
    <t>pageot a tache rouge</t>
  </si>
  <si>
    <t>R1019</t>
  </si>
  <si>
    <t>pageot acarne</t>
  </si>
  <si>
    <t>R1020</t>
  </si>
  <si>
    <t>pageot d arabie</t>
  </si>
  <si>
    <t>R1021</t>
  </si>
  <si>
    <t>pageot de la mer d oman</t>
  </si>
  <si>
    <t>R1022</t>
  </si>
  <si>
    <t>pageot mommun</t>
  </si>
  <si>
    <t>R1023</t>
  </si>
  <si>
    <t>pageot rose</t>
  </si>
  <si>
    <t>R1024</t>
  </si>
  <si>
    <t>pagre a points bleu</t>
  </si>
  <si>
    <t>R1025</t>
  </si>
  <si>
    <t>pagre a points bleus</t>
  </si>
  <si>
    <t>R1026</t>
  </si>
  <si>
    <t>pagre commun</t>
  </si>
  <si>
    <t>R1027</t>
  </si>
  <si>
    <t>pagre des tropiques</t>
  </si>
  <si>
    <t>R1028</t>
  </si>
  <si>
    <t>pagre du japon</t>
  </si>
  <si>
    <t>R1029</t>
  </si>
  <si>
    <t>pagre raye</t>
  </si>
  <si>
    <t>R1030</t>
  </si>
  <si>
    <t>pastenague americaine</t>
  </si>
  <si>
    <t>R1031</t>
  </si>
  <si>
    <t>pastenague becune</t>
  </si>
  <si>
    <t>R1032</t>
  </si>
  <si>
    <t>pastenague commune</t>
  </si>
  <si>
    <t>R1033</t>
  </si>
  <si>
    <t>pastenague de tortonese</t>
  </si>
  <si>
    <t>R1034</t>
  </si>
  <si>
    <t>pastenague epieneuse</t>
  </si>
  <si>
    <t>R1035</t>
  </si>
  <si>
    <t>pastenague long nez</t>
  </si>
  <si>
    <t>R1036</t>
  </si>
  <si>
    <t>peau bleue</t>
  </si>
  <si>
    <t>R1037</t>
  </si>
  <si>
    <t>peche cavale</t>
  </si>
  <si>
    <t>R1038</t>
  </si>
  <si>
    <t>peliau chanos</t>
  </si>
  <si>
    <t>R1039</t>
  </si>
  <si>
    <t>perche</t>
  </si>
  <si>
    <t>R1040</t>
  </si>
  <si>
    <t>perche d amerique</t>
  </si>
  <si>
    <t>R1041</t>
  </si>
  <si>
    <t>perche de mer argentee</t>
  </si>
  <si>
    <t>R1042</t>
  </si>
  <si>
    <t>perche du nil</t>
  </si>
  <si>
    <t>R1043</t>
  </si>
  <si>
    <t>perche europeenne</t>
  </si>
  <si>
    <t>R1044</t>
  </si>
  <si>
    <t>perroquet du golfe</t>
  </si>
  <si>
    <t>R1045</t>
  </si>
  <si>
    <t>petit picot</t>
  </si>
  <si>
    <t>R1046</t>
  </si>
  <si>
    <t>petit sebaste</t>
  </si>
  <si>
    <t>R1047</t>
  </si>
  <si>
    <t>petit sigan</t>
  </si>
  <si>
    <t>R1048</t>
  </si>
  <si>
    <t>petit tacaud</t>
  </si>
  <si>
    <t>R1049</t>
  </si>
  <si>
    <t>petite argentine</t>
  </si>
  <si>
    <t>R1050</t>
  </si>
  <si>
    <t>petite gueule</t>
  </si>
  <si>
    <t>R1051</t>
  </si>
  <si>
    <t>petite roussette</t>
  </si>
  <si>
    <t>R1052</t>
  </si>
  <si>
    <t>petite vive</t>
  </si>
  <si>
    <t>R1053</t>
  </si>
  <si>
    <t>phycis blanc</t>
  </si>
  <si>
    <t>R1054</t>
  </si>
  <si>
    <t>phycis bresilien</t>
  </si>
  <si>
    <t>R1055</t>
  </si>
  <si>
    <t>phycis de fond</t>
  </si>
  <si>
    <t>R1056</t>
  </si>
  <si>
    <t>phycis de roche</t>
  </si>
  <si>
    <t>R1057</t>
  </si>
  <si>
    <t>phycis ecureuil</t>
  </si>
  <si>
    <t>R1058</t>
  </si>
  <si>
    <t>picarel de l atlantique du sud est</t>
  </si>
  <si>
    <t>R1059</t>
  </si>
  <si>
    <t>picot taches blanches</t>
  </si>
  <si>
    <t>R1060</t>
  </si>
  <si>
    <t>pinge namorade</t>
  </si>
  <si>
    <t>R1061</t>
  </si>
  <si>
    <t>platete bresilien</t>
  </si>
  <si>
    <t>R1062</t>
  </si>
  <si>
    <t>platycephale indien</t>
  </si>
  <si>
    <t>R1063</t>
  </si>
  <si>
    <t>plie</t>
  </si>
  <si>
    <t>R1064</t>
  </si>
  <si>
    <t>plie a grande bouche</t>
  </si>
  <si>
    <t>R1065</t>
  </si>
  <si>
    <t>plie canadienne</t>
  </si>
  <si>
    <t>R1066</t>
  </si>
  <si>
    <t>plie commune</t>
  </si>
  <si>
    <t>R1067</t>
  </si>
  <si>
    <t>plie cynoglosse</t>
  </si>
  <si>
    <t>R1068</t>
  </si>
  <si>
    <t>plie de l alaska</t>
  </si>
  <si>
    <t>R1069</t>
  </si>
  <si>
    <t>plie de nouvelle zelande</t>
  </si>
  <si>
    <t>R1070</t>
  </si>
  <si>
    <t>plie de nouvelle zelange</t>
  </si>
  <si>
    <t>R1071</t>
  </si>
  <si>
    <t>plie du pacifique nord</t>
  </si>
  <si>
    <t>R1072</t>
  </si>
  <si>
    <t>plie grise</t>
  </si>
  <si>
    <t>R1073</t>
  </si>
  <si>
    <t>pocheteau de norvege</t>
  </si>
  <si>
    <t>R1074</t>
  </si>
  <si>
    <t>pocheteau gris</t>
  </si>
  <si>
    <t>R1075</t>
  </si>
  <si>
    <t>pocheteau intermediaire</t>
  </si>
  <si>
    <t>R1076</t>
  </si>
  <si>
    <t>pocheteau noir</t>
  </si>
  <si>
    <t>R1077</t>
  </si>
  <si>
    <t>R1078</t>
  </si>
  <si>
    <t>poisson chat</t>
  </si>
  <si>
    <t>R1079</t>
  </si>
  <si>
    <t>poisson chat hybride</t>
  </si>
  <si>
    <t>R1080</t>
  </si>
  <si>
    <t>poisson des glaces</t>
  </si>
  <si>
    <t>R1081</t>
  </si>
  <si>
    <t>poisson nez bleu</t>
  </si>
  <si>
    <t>R1082</t>
  </si>
  <si>
    <t>poisson perroquet</t>
  </si>
  <si>
    <t>R1083</t>
  </si>
  <si>
    <t>poisson rouge</t>
  </si>
  <si>
    <t>R1084</t>
  </si>
  <si>
    <t>poisson rubis</t>
  </si>
  <si>
    <t>R1085</t>
  </si>
  <si>
    <t>poisson sabre commun</t>
  </si>
  <si>
    <t>R1086</t>
  </si>
  <si>
    <t>poisson saptule</t>
  </si>
  <si>
    <t>R1087</t>
  </si>
  <si>
    <t>poisson volant</t>
  </si>
  <si>
    <t>R1088</t>
  </si>
  <si>
    <t>R1089</t>
  </si>
  <si>
    <t>pompaneau lune</t>
  </si>
  <si>
    <t>R1090</t>
  </si>
  <si>
    <t>pompaneau sole</t>
  </si>
  <si>
    <t>R1091</t>
  </si>
  <si>
    <t>poulamon atlantique</t>
  </si>
  <si>
    <t>R1092</t>
  </si>
  <si>
    <t>poutargue</t>
  </si>
  <si>
    <t>R1093</t>
  </si>
  <si>
    <t>protéine de poisson</t>
  </si>
  <si>
    <t>proteine de poisson</t>
  </si>
  <si>
    <t>R1094</t>
  </si>
  <si>
    <t>quenelle de poisson</t>
  </si>
  <si>
    <t>R1095</t>
  </si>
  <si>
    <t>raie</t>
  </si>
  <si>
    <t>R1096</t>
  </si>
  <si>
    <t>raie a queue epineuse</t>
  </si>
  <si>
    <t>R1097</t>
  </si>
  <si>
    <t>raie americaine</t>
  </si>
  <si>
    <t>R1098</t>
  </si>
  <si>
    <t>raie arctique</t>
  </si>
  <si>
    <t>R1099</t>
  </si>
  <si>
    <t>raie bathyale</t>
  </si>
  <si>
    <t>R1100</t>
  </si>
  <si>
    <t>raie blanche</t>
  </si>
  <si>
    <t>R1101</t>
  </si>
  <si>
    <t>raie bouclee</t>
  </si>
  <si>
    <t>R1102</t>
  </si>
  <si>
    <t>raie brunette</t>
  </si>
  <si>
    <t>R1103</t>
  </si>
  <si>
    <t>raie chardon</t>
  </si>
  <si>
    <t>R1104</t>
  </si>
  <si>
    <t>raie circulaire</t>
  </si>
  <si>
    <t>R1105</t>
  </si>
  <si>
    <t>raie d eaton</t>
  </si>
  <si>
    <t>R1106</t>
  </si>
  <si>
    <t>raie de kukujev</t>
  </si>
  <si>
    <t>R1107</t>
  </si>
  <si>
    <t>raie de nouvelle zelande</t>
  </si>
  <si>
    <t>R1108</t>
  </si>
  <si>
    <t>raie douce</t>
  </si>
  <si>
    <t>R1109</t>
  </si>
  <si>
    <t>raie etoilee</t>
  </si>
  <si>
    <t>R1110</t>
  </si>
  <si>
    <t>raie fleurie</t>
  </si>
  <si>
    <t>R1111</t>
  </si>
  <si>
    <t>raie herisson</t>
  </si>
  <si>
    <t>R1112</t>
  </si>
  <si>
    <t>raie lisse</t>
  </si>
  <si>
    <t>R1113</t>
  </si>
  <si>
    <t>raie melee</t>
  </si>
  <si>
    <t>R1114</t>
  </si>
  <si>
    <t>raie miroir</t>
  </si>
  <si>
    <t>R1115</t>
  </si>
  <si>
    <t>raie papillon</t>
  </si>
  <si>
    <t>R1116</t>
  </si>
  <si>
    <t>raie papillon glabre</t>
  </si>
  <si>
    <t>R1117</t>
  </si>
  <si>
    <t>raie pastenague</t>
  </si>
  <si>
    <t>R1118</t>
  </si>
  <si>
    <t>raie profonde</t>
  </si>
  <si>
    <t>R1119</t>
  </si>
  <si>
    <t>raie radiee</t>
  </si>
  <si>
    <t>R1120</t>
  </si>
  <si>
    <t>raie rape</t>
  </si>
  <si>
    <t>R1121</t>
  </si>
  <si>
    <t>raie ronde</t>
  </si>
  <si>
    <t>R1122</t>
  </si>
  <si>
    <t>raie rugueuse</t>
  </si>
  <si>
    <t>R1123</t>
  </si>
  <si>
    <t>raie souple</t>
  </si>
  <si>
    <t>R1124</t>
  </si>
  <si>
    <t>raie tachetee</t>
  </si>
  <si>
    <t>R1125</t>
  </si>
  <si>
    <t>raie voile</t>
  </si>
  <si>
    <t>R1126</t>
  </si>
  <si>
    <t>rascasse a nageoires tachetees</t>
  </si>
  <si>
    <t>R1127</t>
  </si>
  <si>
    <t>rascasse australe</t>
  </si>
  <si>
    <t>R1128</t>
  </si>
  <si>
    <t>rascasse blanche</t>
  </si>
  <si>
    <t>R1129</t>
  </si>
  <si>
    <t>rascasse bresilienne</t>
  </si>
  <si>
    <t>R1130</t>
  </si>
  <si>
    <t>rascasse brune</t>
  </si>
  <si>
    <t>R1131</t>
  </si>
  <si>
    <t>rascasse de profondeur</t>
  </si>
  <si>
    <t>R1132</t>
  </si>
  <si>
    <t>rascasse du large</t>
  </si>
  <si>
    <t>R1133</t>
  </si>
  <si>
    <t>rascasse longue</t>
  </si>
  <si>
    <t>R1134</t>
  </si>
  <si>
    <t>rascasse rouge</t>
  </si>
  <si>
    <t>R1135</t>
  </si>
  <si>
    <t>requin</t>
  </si>
  <si>
    <t>R1136</t>
  </si>
  <si>
    <t>requin a museau pointu requin</t>
  </si>
  <si>
    <t>R1137</t>
  </si>
  <si>
    <t>requin bleu</t>
  </si>
  <si>
    <t>R1138</t>
  </si>
  <si>
    <t>requin borde</t>
  </si>
  <si>
    <t>R1139</t>
  </si>
  <si>
    <t>requin commun</t>
  </si>
  <si>
    <t>R1140</t>
  </si>
  <si>
    <t>requin ha</t>
  </si>
  <si>
    <t>R1141</t>
  </si>
  <si>
    <t>requin marteau</t>
  </si>
  <si>
    <t>R1142</t>
  </si>
  <si>
    <t>requin marteau a petits yeux</t>
  </si>
  <si>
    <t>R1143</t>
  </si>
  <si>
    <t>requin marteau commun</t>
  </si>
  <si>
    <t>R1144</t>
  </si>
  <si>
    <t>requin marteau halicorne</t>
  </si>
  <si>
    <t>R1145</t>
  </si>
  <si>
    <t>requin marteau tiburo</t>
  </si>
  <si>
    <t>R1146</t>
  </si>
  <si>
    <t>requin nez noir</t>
  </si>
  <si>
    <t>R1147</t>
  </si>
  <si>
    <t>requin peau bleue</t>
  </si>
  <si>
    <t>R1148</t>
  </si>
  <si>
    <t>requin pelerin</t>
  </si>
  <si>
    <t>R1149</t>
  </si>
  <si>
    <t>requin taureau</t>
  </si>
  <si>
    <t>R1150</t>
  </si>
  <si>
    <t>requin tiqueue</t>
  </si>
  <si>
    <t>R1151</t>
  </si>
  <si>
    <t>rillettes de poisson</t>
  </si>
  <si>
    <t>R1152</t>
  </si>
  <si>
    <t>rondeau mouton</t>
  </si>
  <si>
    <t>R1153</t>
  </si>
  <si>
    <t>rouffe antarctique</t>
  </si>
  <si>
    <t>R1154</t>
  </si>
  <si>
    <t>rouffe imperial</t>
  </si>
  <si>
    <t>R1155</t>
  </si>
  <si>
    <t>rouffe raye</t>
  </si>
  <si>
    <t>R1156</t>
  </si>
  <si>
    <t>rouget</t>
  </si>
  <si>
    <t>R1157</t>
  </si>
  <si>
    <t>rouget barbet</t>
  </si>
  <si>
    <t>R1158</t>
  </si>
  <si>
    <t>rouget barbet de roche</t>
  </si>
  <si>
    <t>R1159</t>
  </si>
  <si>
    <t>rouget barbet de thailande</t>
  </si>
  <si>
    <t>R1160</t>
  </si>
  <si>
    <t>rouget barbet de vase</t>
  </si>
  <si>
    <t>R1161</t>
  </si>
  <si>
    <t>rouget barbet dore</t>
  </si>
  <si>
    <t>R1162</t>
  </si>
  <si>
    <t>rouget barbet du senegal</t>
  </si>
  <si>
    <t>R1163</t>
  </si>
  <si>
    <t>rouget barbet du vietnam</t>
  </si>
  <si>
    <t>R1164</t>
  </si>
  <si>
    <t>rouget barbet indien</t>
  </si>
  <si>
    <t>R1165</t>
  </si>
  <si>
    <t>rouget barbet tachete</t>
  </si>
  <si>
    <t>R1166</t>
  </si>
  <si>
    <t>rouget souris</t>
  </si>
  <si>
    <t>R1167</t>
  </si>
  <si>
    <t>rouget souris bande or</t>
  </si>
  <si>
    <t>R1168</t>
  </si>
  <si>
    <t>roussette</t>
  </si>
  <si>
    <t>R1169</t>
  </si>
  <si>
    <t>sabre</t>
  </si>
  <si>
    <t>R1170</t>
  </si>
  <si>
    <t>sabre argente</t>
  </si>
  <si>
    <t>R1171</t>
  </si>
  <si>
    <t>sabre noir</t>
  </si>
  <si>
    <t>R1172</t>
  </si>
  <si>
    <t>saint paul</t>
  </si>
  <si>
    <t>R1173</t>
  </si>
  <si>
    <t>saint pierre</t>
  </si>
  <si>
    <t>R1174</t>
  </si>
  <si>
    <t>saint pierre du cap</t>
  </si>
  <si>
    <t>R1175</t>
  </si>
  <si>
    <t>salmon</t>
  </si>
  <si>
    <t>R1176</t>
  </si>
  <si>
    <t>sandre</t>
  </si>
  <si>
    <t>R1177</t>
  </si>
  <si>
    <t>sanglier de mer</t>
  </si>
  <si>
    <t>R1178</t>
  </si>
  <si>
    <t>sar a grosses levres</t>
  </si>
  <si>
    <t>R1179</t>
  </si>
  <si>
    <t>sar a museau pointu</t>
  </si>
  <si>
    <t>R1180</t>
  </si>
  <si>
    <t>sar a tete noire</t>
  </si>
  <si>
    <t>R1181</t>
  </si>
  <si>
    <t>sar a tete noire du cap vert</t>
  </si>
  <si>
    <t>R1182</t>
  </si>
  <si>
    <t>sar commun</t>
  </si>
  <si>
    <t>R1183</t>
  </si>
  <si>
    <t>R1184</t>
  </si>
  <si>
    <t>sardine commune</t>
  </si>
  <si>
    <t>R1185</t>
  </si>
  <si>
    <t>sardinelle indonesienne</t>
  </si>
  <si>
    <t>R1186</t>
  </si>
  <si>
    <t>R1187</t>
  </si>
  <si>
    <t>sardinops d afrique du sud</t>
  </si>
  <si>
    <t>R1188</t>
  </si>
  <si>
    <t>sardinops de californie</t>
  </si>
  <si>
    <t>R1189</t>
  </si>
  <si>
    <t>sardinops du chili</t>
  </si>
  <si>
    <t>R1190</t>
  </si>
  <si>
    <t>sardinops du japon</t>
  </si>
  <si>
    <t>R1191</t>
  </si>
  <si>
    <t>sargue de l atlangique s e</t>
  </si>
  <si>
    <t>R1192</t>
  </si>
  <si>
    <t>sargue doree</t>
  </si>
  <si>
    <t>R1193</t>
  </si>
  <si>
    <t>sauce de poisson</t>
  </si>
  <si>
    <t>R1194</t>
  </si>
  <si>
    <t>sauce poisson</t>
  </si>
  <si>
    <t>R1195</t>
  </si>
  <si>
    <t>R1196</t>
  </si>
  <si>
    <t>saumon argente du pacifique</t>
  </si>
  <si>
    <t>R1197</t>
  </si>
  <si>
    <t>saumon atlantique</t>
  </si>
  <si>
    <t>R1198</t>
  </si>
  <si>
    <t>saumon de fontaine</t>
  </si>
  <si>
    <t>R1199</t>
  </si>
  <si>
    <t>saumon japonais du pacifique</t>
  </si>
  <si>
    <t>R1200</t>
  </si>
  <si>
    <t>saumon keta du pacifique</t>
  </si>
  <si>
    <t>R1201</t>
  </si>
  <si>
    <t>saumon rose du pacifique</t>
  </si>
  <si>
    <t>R1202</t>
  </si>
  <si>
    <t>saumon rouge du pacifique</t>
  </si>
  <si>
    <t>R1203</t>
  </si>
  <si>
    <t>saumon royal du pacifique</t>
  </si>
  <si>
    <t>R1204</t>
  </si>
  <si>
    <t>saumonette</t>
  </si>
  <si>
    <t>R1205</t>
  </si>
  <si>
    <t>sauteur talang</t>
  </si>
  <si>
    <t>R1206</t>
  </si>
  <si>
    <t>sea bass</t>
  </si>
  <si>
    <t>R1207</t>
  </si>
  <si>
    <t>sea bream</t>
  </si>
  <si>
    <t>R1208</t>
  </si>
  <si>
    <t>seabass</t>
  </si>
  <si>
    <t>R1209</t>
  </si>
  <si>
    <t>seabream</t>
  </si>
  <si>
    <t>R1210</t>
  </si>
  <si>
    <t>sebaste</t>
  </si>
  <si>
    <t>R1211</t>
  </si>
  <si>
    <t>sebaste a queue jaune</t>
  </si>
  <si>
    <t>R1212</t>
  </si>
  <si>
    <t>sebaste chevre</t>
  </si>
  <si>
    <t>R1213</t>
  </si>
  <si>
    <t>sebaste du canada</t>
  </si>
  <si>
    <t>R1214</t>
  </si>
  <si>
    <t>sebaste du cap</t>
  </si>
  <si>
    <t>R1215</t>
  </si>
  <si>
    <t>sebaste du pacifique</t>
  </si>
  <si>
    <t>R1216</t>
  </si>
  <si>
    <t>sebaste rocote</t>
  </si>
  <si>
    <t>R1217</t>
  </si>
  <si>
    <t>sebaste rose</t>
  </si>
  <si>
    <t>R1218</t>
  </si>
  <si>
    <t>selar coulisou</t>
  </si>
  <si>
    <t>R1219</t>
  </si>
  <si>
    <t>seriole chicard</t>
  </si>
  <si>
    <t>R1220</t>
  </si>
  <si>
    <t>seriole couronnee</t>
  </si>
  <si>
    <t>R1221</t>
  </si>
  <si>
    <t>seriole de guinee</t>
  </si>
  <si>
    <t>R1222</t>
  </si>
  <si>
    <t>seriole du japon</t>
  </si>
  <si>
    <t>R1223</t>
  </si>
  <si>
    <t>seriole japonaise</t>
  </si>
  <si>
    <t>R1224</t>
  </si>
  <si>
    <t>seriole lalandi</t>
  </si>
  <si>
    <t>R1225</t>
  </si>
  <si>
    <t>seriole limon</t>
  </si>
  <si>
    <t>R1226</t>
  </si>
  <si>
    <t>seriolelle argentine</t>
  </si>
  <si>
    <t>R1227</t>
  </si>
  <si>
    <t>seriolelle hyperoglyphe</t>
  </si>
  <si>
    <t>R1228</t>
  </si>
  <si>
    <t>serran cabrillon</t>
  </si>
  <si>
    <t>R1229</t>
  </si>
  <si>
    <t>serran chevre</t>
  </si>
  <si>
    <t>R1230</t>
  </si>
  <si>
    <t>serran ecriture</t>
  </si>
  <si>
    <t>R1231</t>
  </si>
  <si>
    <t>shadine ronde</t>
  </si>
  <si>
    <t>R1232</t>
  </si>
  <si>
    <t>sigan cordonnier</t>
  </si>
  <si>
    <t>R1233</t>
  </si>
  <si>
    <t>sigan pintade</t>
  </si>
  <si>
    <t>R1234</t>
  </si>
  <si>
    <t>siki</t>
  </si>
  <si>
    <t>R1235</t>
  </si>
  <si>
    <t>silure</t>
  </si>
  <si>
    <t>R1236</t>
  </si>
  <si>
    <t>silure glane</t>
  </si>
  <si>
    <t>R1237</t>
  </si>
  <si>
    <t>silure tigre</t>
  </si>
  <si>
    <t>R1238</t>
  </si>
  <si>
    <t>R1239</t>
  </si>
  <si>
    <t>sole australe occidentale</t>
  </si>
  <si>
    <t>R1240</t>
  </si>
  <si>
    <t>sole australe orientale</t>
  </si>
  <si>
    <t>R1241</t>
  </si>
  <si>
    <t>sole blonde</t>
  </si>
  <si>
    <t>R1242</t>
  </si>
  <si>
    <t>sole commune</t>
  </si>
  <si>
    <t>R1243</t>
  </si>
  <si>
    <t>sole d afrique du sud</t>
  </si>
  <si>
    <t>R1244</t>
  </si>
  <si>
    <t>sole d orient</t>
  </si>
  <si>
    <t>R1245</t>
  </si>
  <si>
    <t>sole de guinee</t>
  </si>
  <si>
    <t>R1246</t>
  </si>
  <si>
    <t>sole de roche</t>
  </si>
  <si>
    <t>R1247</t>
  </si>
  <si>
    <t>sole du senegal</t>
  </si>
  <si>
    <t>R1248</t>
  </si>
  <si>
    <t>sole elancee</t>
  </si>
  <si>
    <t>R1249</t>
  </si>
  <si>
    <t>sole langue</t>
  </si>
  <si>
    <t>R1250</t>
  </si>
  <si>
    <t>sole perdrix</t>
  </si>
  <si>
    <t>R1251</t>
  </si>
  <si>
    <t>sole pole</t>
  </si>
  <si>
    <t>R1252</t>
  </si>
  <si>
    <t>sole ruardon commune</t>
  </si>
  <si>
    <t>R1253</t>
  </si>
  <si>
    <t>sole ruardon d orient</t>
  </si>
  <si>
    <t>R1254</t>
  </si>
  <si>
    <t>sole ruardon du golfe</t>
  </si>
  <si>
    <t>R1255</t>
  </si>
  <si>
    <t>sole sombre</t>
  </si>
  <si>
    <t>R1256</t>
  </si>
  <si>
    <t>sole tropicale</t>
  </si>
  <si>
    <t>R1257</t>
  </si>
  <si>
    <t>sonneur commun</t>
  </si>
  <si>
    <t>R1258</t>
  </si>
  <si>
    <t>sonneur du chili</t>
  </si>
  <si>
    <t>R1259</t>
  </si>
  <si>
    <t>soupe de poisson</t>
  </si>
  <si>
    <t>R1260</t>
  </si>
  <si>
    <t>sparaillon africain</t>
  </si>
  <si>
    <t>R1261</t>
  </si>
  <si>
    <t>sparaillon commun</t>
  </si>
  <si>
    <t>R1262</t>
  </si>
  <si>
    <t>spare de l ocean indien</t>
  </si>
  <si>
    <t>R1263</t>
  </si>
  <si>
    <t>spare panga</t>
  </si>
  <si>
    <t>R1264</t>
  </si>
  <si>
    <t>spare royal</t>
  </si>
  <si>
    <t>R1265</t>
  </si>
  <si>
    <t>spatule d amerique</t>
  </si>
  <si>
    <t>R1266</t>
  </si>
  <si>
    <t>sprat</t>
  </si>
  <si>
    <t>R1267</t>
  </si>
  <si>
    <t>sprat des iles faulklands</t>
  </si>
  <si>
    <t>R1268</t>
  </si>
  <si>
    <t>squale chagrin commun</t>
  </si>
  <si>
    <t>R1269</t>
  </si>
  <si>
    <t>squale liche</t>
  </si>
  <si>
    <t>R1270</t>
  </si>
  <si>
    <t>stromatee a fossettes</t>
  </si>
  <si>
    <t>R1271</t>
  </si>
  <si>
    <t>R1272</t>
  </si>
  <si>
    <t>swordfish</t>
  </si>
  <si>
    <t>R1273</t>
  </si>
  <si>
    <t>tacaud</t>
  </si>
  <si>
    <t>R1274</t>
  </si>
  <si>
    <t>tacaud commun</t>
  </si>
  <si>
    <t>R1275</t>
  </si>
  <si>
    <t>tacaud norvegien</t>
  </si>
  <si>
    <t>R1276</t>
  </si>
  <si>
    <t>tambour bresilien</t>
  </si>
  <si>
    <t>R1277</t>
  </si>
  <si>
    <t>tambour croca</t>
  </si>
  <si>
    <t>R1278</t>
  </si>
  <si>
    <t>tambour raye</t>
  </si>
  <si>
    <t>R1279</t>
  </si>
  <si>
    <t>tambour rouge</t>
  </si>
  <si>
    <t>R1280</t>
  </si>
  <si>
    <t>tanche</t>
  </si>
  <si>
    <t>R1281</t>
  </si>
  <si>
    <t>tarama</t>
  </si>
  <si>
    <t>R1282</t>
  </si>
  <si>
    <t>taramasalata</t>
  </si>
  <si>
    <t>R1283</t>
  </si>
  <si>
    <t>tarpon argente</t>
  </si>
  <si>
    <t>R1284</t>
  </si>
  <si>
    <t>terrine de poisson</t>
  </si>
  <si>
    <t>R1285</t>
  </si>
  <si>
    <t>thazard barre</t>
  </si>
  <si>
    <t>R1286</t>
  </si>
  <si>
    <t>thazard batard</t>
  </si>
  <si>
    <t>R1287</t>
  </si>
  <si>
    <t>thazard blanc</t>
  </si>
  <si>
    <t>R1288</t>
  </si>
  <si>
    <t>thazard cirrus</t>
  </si>
  <si>
    <t>R1289</t>
  </si>
  <si>
    <t>thazard franc</t>
  </si>
  <si>
    <t>R1290</t>
  </si>
  <si>
    <t>thazard ponctue</t>
  </si>
  <si>
    <t>R1291</t>
  </si>
  <si>
    <t>thazard raye</t>
  </si>
  <si>
    <t>R1292</t>
  </si>
  <si>
    <t>thazard serra</t>
  </si>
  <si>
    <t>R1293</t>
  </si>
  <si>
    <t>thon a nageoires noires</t>
  </si>
  <si>
    <t>R1294</t>
  </si>
  <si>
    <t>thon albacore</t>
  </si>
  <si>
    <t>R1295</t>
  </si>
  <si>
    <t>thon blanc</t>
  </si>
  <si>
    <t>R1296</t>
  </si>
  <si>
    <t>thon germon</t>
  </si>
  <si>
    <t>R1297</t>
  </si>
  <si>
    <t>thon listao</t>
  </si>
  <si>
    <t>R1298</t>
  </si>
  <si>
    <t>thon mignon</t>
  </si>
  <si>
    <t>R1299</t>
  </si>
  <si>
    <t>thon obese</t>
  </si>
  <si>
    <t>R1300</t>
  </si>
  <si>
    <t>thon patudo</t>
  </si>
  <si>
    <t>R1301</t>
  </si>
  <si>
    <t>thon rouge</t>
  </si>
  <si>
    <t>R1302</t>
  </si>
  <si>
    <t>thon rouge du sud</t>
  </si>
  <si>
    <t>R1303</t>
  </si>
  <si>
    <t>thonine commune</t>
  </si>
  <si>
    <t>R1304</t>
  </si>
  <si>
    <t>thonine orientale</t>
  </si>
  <si>
    <t>R1305</t>
  </si>
  <si>
    <t>tilapia</t>
  </si>
  <si>
    <t>R1306</t>
  </si>
  <si>
    <t>tilapia bleu</t>
  </si>
  <si>
    <t>R1307</t>
  </si>
  <si>
    <t>tilapia du mozambique</t>
  </si>
  <si>
    <t>R1308</t>
  </si>
  <si>
    <t>tilapia du nil</t>
  </si>
  <si>
    <t>R1309</t>
  </si>
  <si>
    <t>tile chameau</t>
  </si>
  <si>
    <t>R1310</t>
  </si>
  <si>
    <t>tile zebre</t>
  </si>
  <si>
    <t>R1311</t>
  </si>
  <si>
    <t>torche tigre</t>
  </si>
  <si>
    <t>R1312</t>
  </si>
  <si>
    <t>torpille marbree</t>
  </si>
  <si>
    <t>R1313</t>
  </si>
  <si>
    <t>trout</t>
  </si>
  <si>
    <t>R1314</t>
  </si>
  <si>
    <t>R1315</t>
  </si>
  <si>
    <t>truite arc en ciel</t>
  </si>
  <si>
    <t>R1316</t>
  </si>
  <si>
    <t>tuna</t>
  </si>
  <si>
    <t>R1317</t>
  </si>
  <si>
    <t>turbot</t>
  </si>
  <si>
    <t>R1318</t>
  </si>
  <si>
    <t>turbot mouchete</t>
  </si>
  <si>
    <t>R1319</t>
  </si>
  <si>
    <t>turbot tropical</t>
  </si>
  <si>
    <t>R1320</t>
  </si>
  <si>
    <t>uranoscope de l atlantique</t>
  </si>
  <si>
    <t>R1321</t>
  </si>
  <si>
    <t>uranoscope de nouvelle zelande</t>
  </si>
  <si>
    <t>R1322</t>
  </si>
  <si>
    <t>varlet de l ocean indien</t>
  </si>
  <si>
    <t>R1323</t>
  </si>
  <si>
    <t>veau de mer</t>
  </si>
  <si>
    <t>R1324</t>
  </si>
  <si>
    <t>verrue bronzee</t>
  </si>
  <si>
    <t>R1325</t>
  </si>
  <si>
    <t>vieille aile noire</t>
  </si>
  <si>
    <t>R1326</t>
  </si>
  <si>
    <t>vieille ananas</t>
  </si>
  <si>
    <t>R1327</t>
  </si>
  <si>
    <t>vieille commune</t>
  </si>
  <si>
    <t>R1328</t>
  </si>
  <si>
    <t>vieille de corail</t>
  </si>
  <si>
    <t>R1329</t>
  </si>
  <si>
    <t>vieille roga</t>
  </si>
  <si>
    <t>R1330</t>
  </si>
  <si>
    <t>vivaneau</t>
  </si>
  <si>
    <t>R1331</t>
  </si>
  <si>
    <t>vivaneau a lignes jaunes</t>
  </si>
  <si>
    <t>R1332</t>
  </si>
  <si>
    <t>vivaneau a queue jaune</t>
  </si>
  <si>
    <t>R1333</t>
  </si>
  <si>
    <t>vivaneau africain rouge</t>
  </si>
  <si>
    <t>R1334</t>
  </si>
  <si>
    <t>vivaneau argente</t>
  </si>
  <si>
    <t>R1335</t>
  </si>
  <si>
    <t>vivaneau blanc</t>
  </si>
  <si>
    <t>R1336</t>
  </si>
  <si>
    <t>vivaneau bourgeois</t>
  </si>
  <si>
    <t>R1337</t>
  </si>
  <si>
    <t>vivaneau campeche</t>
  </si>
  <si>
    <t>R1338</t>
  </si>
  <si>
    <t>vivaneau cramoisi</t>
  </si>
  <si>
    <t>R1339</t>
  </si>
  <si>
    <t>vivaneau de goree</t>
  </si>
  <si>
    <t>R1340</t>
  </si>
  <si>
    <t>vivaneau de mangrove</t>
  </si>
  <si>
    <t>R1341</t>
  </si>
  <si>
    <t>vivaneau du bengale</t>
  </si>
  <si>
    <t>R1342</t>
  </si>
  <si>
    <t>vivaneau gazou</t>
  </si>
  <si>
    <t>R1343</t>
  </si>
  <si>
    <t>vivaneau gibelot</t>
  </si>
  <si>
    <t>R1344</t>
  </si>
  <si>
    <t>vivaneau gros yeux</t>
  </si>
  <si>
    <t>R1345</t>
  </si>
  <si>
    <t>vivaneau hublot</t>
  </si>
  <si>
    <t>R1346</t>
  </si>
  <si>
    <t>vivaneau job</t>
  </si>
  <si>
    <t>R1347</t>
  </si>
  <si>
    <t>vivaneau malabar</t>
  </si>
  <si>
    <t>R1348</t>
  </si>
  <si>
    <t>vivaneau maori</t>
  </si>
  <si>
    <t>R1349</t>
  </si>
  <si>
    <t>vivaneau pagaie</t>
  </si>
  <si>
    <t>R1350</t>
  </si>
  <si>
    <t>vivaneau plat</t>
  </si>
  <si>
    <t>R1351</t>
  </si>
  <si>
    <t>vivaneau queue jaune</t>
  </si>
  <si>
    <t>R1352</t>
  </si>
  <si>
    <t>vivaneau queue noire</t>
  </si>
  <si>
    <t>R1353</t>
  </si>
  <si>
    <t>vivaneau rouge</t>
  </si>
  <si>
    <t>R1354</t>
  </si>
  <si>
    <t>vivaneau rouille</t>
  </si>
  <si>
    <t>R1355</t>
  </si>
  <si>
    <t>vivaneau rubis</t>
  </si>
  <si>
    <t>R1356</t>
  </si>
  <si>
    <t>vivaneau tetu</t>
  </si>
  <si>
    <t>R1357</t>
  </si>
  <si>
    <t>vivaneau ti yeux</t>
  </si>
  <si>
    <t>R1358</t>
  </si>
  <si>
    <t>vivaneau tidents</t>
  </si>
  <si>
    <t>R1359</t>
  </si>
  <si>
    <t>vivanneau brun d afrique</t>
  </si>
  <si>
    <t>R1360</t>
  </si>
  <si>
    <t>vivanneau chien rouge</t>
  </si>
  <si>
    <t>R1361</t>
  </si>
  <si>
    <t>vivanneau dore</t>
  </si>
  <si>
    <t>R1362</t>
  </si>
  <si>
    <t>vive</t>
  </si>
  <si>
    <t>R1363</t>
  </si>
  <si>
    <t>voilier de l atlantique</t>
  </si>
  <si>
    <t>R1364</t>
  </si>
  <si>
    <t>wahoo</t>
  </si>
  <si>
    <t>R1365</t>
  </si>
  <si>
    <t>bar à cocktail</t>
  </si>
  <si>
    <t>bar a cocktail</t>
  </si>
  <si>
    <t>R1366</t>
  </si>
  <si>
    <t>bar à cocktails</t>
  </si>
  <si>
    <t>bar a cocktails</t>
  </si>
  <si>
    <t>R1367</t>
  </si>
  <si>
    <t>bar à vin</t>
  </si>
  <si>
    <t>bar a vin</t>
  </si>
  <si>
    <t>R1368</t>
  </si>
  <si>
    <t>bar à vins</t>
  </si>
  <si>
    <t>bar a vins</t>
  </si>
  <si>
    <t>R1369</t>
  </si>
  <si>
    <t>bar hôtel</t>
  </si>
  <si>
    <t>bar hotel</t>
  </si>
  <si>
    <t>R1370</t>
  </si>
  <si>
    <t>bar lounge</t>
  </si>
  <si>
    <t>R1371</t>
  </si>
  <si>
    <t>bar restaurant</t>
  </si>
  <si>
    <t>R1372</t>
  </si>
  <si>
    <t>cocktail bar</t>
  </si>
  <si>
    <t>R1373</t>
  </si>
  <si>
    <t>wine bar</t>
  </si>
  <si>
    <t>R1374</t>
  </si>
  <si>
    <t>bonite séchée</t>
  </si>
  <si>
    <t>bonite sechee</t>
  </si>
  <si>
    <t>Composition variable.</t>
  </si>
  <si>
    <t>R1375</t>
  </si>
  <si>
    <t>bouillon asiatique</t>
  </si>
  <si>
    <t>R1376</t>
  </si>
  <si>
    <t>caesar</t>
  </si>
  <si>
    <t>R1377</t>
  </si>
  <si>
    <t>césar</t>
  </si>
  <si>
    <t>cesar</t>
  </si>
  <si>
    <t>R1378</t>
  </si>
  <si>
    <t>dashi</t>
  </si>
  <si>
    <t>R1379</t>
  </si>
  <si>
    <t>katsuobushi</t>
  </si>
  <si>
    <t>R1380</t>
  </si>
  <si>
    <t>kimchi</t>
  </si>
  <si>
    <t>R1381</t>
  </si>
  <si>
    <t>R1382</t>
  </si>
  <si>
    <t>sauce huître</t>
  </si>
  <si>
    <t>sauce huitre</t>
  </si>
  <si>
    <t>R1383</t>
  </si>
  <si>
    <t>R1384</t>
  </si>
  <si>
    <t>tapenade</t>
  </si>
  <si>
    <t>R1385</t>
  </si>
  <si>
    <t>Arachide ou dérivé.</t>
  </si>
  <si>
    <t>R1386</t>
  </si>
  <si>
    <t>R1387</t>
  </si>
  <si>
    <t>R1388</t>
  </si>
  <si>
    <t>beurre de cacahuète</t>
  </si>
  <si>
    <t>R1389</t>
  </si>
  <si>
    <t>cacahuète</t>
  </si>
  <si>
    <t>R1390</t>
  </si>
  <si>
    <t>cacahuètes</t>
  </si>
  <si>
    <t>R1391</t>
  </si>
  <si>
    <t>farine d arachide</t>
  </si>
  <si>
    <t>R1392</t>
  </si>
  <si>
    <t>groundnut</t>
  </si>
  <si>
    <t>R1393</t>
  </si>
  <si>
    <t>groundnut oil</t>
  </si>
  <si>
    <t>R1394</t>
  </si>
  <si>
    <t>groundnuts</t>
  </si>
  <si>
    <t>R1395</t>
  </si>
  <si>
    <t>R1396</t>
  </si>
  <si>
    <t>pâte d arachide</t>
  </si>
  <si>
    <t>R1397</t>
  </si>
  <si>
    <t>peanut</t>
  </si>
  <si>
    <t>R1398</t>
  </si>
  <si>
    <t>peanut butter</t>
  </si>
  <si>
    <t>R1399</t>
  </si>
  <si>
    <t>peanuts</t>
  </si>
  <si>
    <t>R1400</t>
  </si>
  <si>
    <t>praliné cacahuète</t>
  </si>
  <si>
    <t>praline cacahuete</t>
  </si>
  <si>
    <t>R1401</t>
  </si>
  <si>
    <t>protéine d arachide</t>
  </si>
  <si>
    <t>proteine d arachide</t>
  </si>
  <si>
    <t>R1402</t>
  </si>
  <si>
    <t>satay</t>
  </si>
  <si>
    <t>R1403</t>
  </si>
  <si>
    <t>saté</t>
  </si>
  <si>
    <t>sate</t>
  </si>
  <si>
    <t>R1404</t>
  </si>
  <si>
    <t>sauce cacahuète</t>
  </si>
  <si>
    <t>sauce cacahuete</t>
  </si>
  <si>
    <t>R1405</t>
  </si>
  <si>
    <t>sauce satay</t>
  </si>
  <si>
    <t>R1406</t>
  </si>
  <si>
    <t>Soja ou dérivé explicite.</t>
  </si>
  <si>
    <t>R1407</t>
  </si>
  <si>
    <t>concentré de soja</t>
  </si>
  <si>
    <t>concentre de soja</t>
  </si>
  <si>
    <t>R1408</t>
  </si>
  <si>
    <t>crème de soja</t>
  </si>
  <si>
    <t>R1409</t>
  </si>
  <si>
    <t>dessert soja</t>
  </si>
  <si>
    <t>R1410</t>
  </si>
  <si>
    <t>E322 soja</t>
  </si>
  <si>
    <t>e322 soja</t>
  </si>
  <si>
    <t>R1411</t>
  </si>
  <si>
    <t>R1412</t>
  </si>
  <si>
    <t>R1413</t>
  </si>
  <si>
    <t>fève de soja</t>
  </si>
  <si>
    <t>feve de soja</t>
  </si>
  <si>
    <t>R1414</t>
  </si>
  <si>
    <t>fèves de soja</t>
  </si>
  <si>
    <t>feves de soja</t>
  </si>
  <si>
    <t>R1415</t>
  </si>
  <si>
    <t>graisse de soja</t>
  </si>
  <si>
    <t>R1416</t>
  </si>
  <si>
    <t>R1417</t>
  </si>
  <si>
    <t>isolat de soja</t>
  </si>
  <si>
    <t>R1418</t>
  </si>
  <si>
    <t>R1419</t>
  </si>
  <si>
    <t>lécithine de soja</t>
  </si>
  <si>
    <t>R1420</t>
  </si>
  <si>
    <t>R1421</t>
  </si>
  <si>
    <t>natto</t>
  </si>
  <si>
    <t>R1422</t>
  </si>
  <si>
    <t>okara</t>
  </si>
  <si>
    <t>R1423</t>
  </si>
  <si>
    <t>protéine de soja</t>
  </si>
  <si>
    <t>R1424</t>
  </si>
  <si>
    <t>protéine végétale texturée</t>
  </si>
  <si>
    <t>proteine vegetale texturee</t>
  </si>
  <si>
    <t>R1425</t>
  </si>
  <si>
    <t>protéines de soja</t>
  </si>
  <si>
    <t>R1426</t>
  </si>
  <si>
    <t>PVT soja</t>
  </si>
  <si>
    <t>pvt soja</t>
  </si>
  <si>
    <t>R1427</t>
  </si>
  <si>
    <t>R1428</t>
  </si>
  <si>
    <t>R1429</t>
  </si>
  <si>
    <t>R1430</t>
  </si>
  <si>
    <t>soy</t>
  </si>
  <si>
    <t>R1431</t>
  </si>
  <si>
    <t>soy milk</t>
  </si>
  <si>
    <t>R1432</t>
  </si>
  <si>
    <t>soy sauce</t>
  </si>
  <si>
    <t>R1433</t>
  </si>
  <si>
    <t>R1434</t>
  </si>
  <si>
    <t>soya sauce</t>
  </si>
  <si>
    <t>R1435</t>
  </si>
  <si>
    <t>soybean</t>
  </si>
  <si>
    <t>R1436</t>
  </si>
  <si>
    <t>soybeans</t>
  </si>
  <si>
    <t>R1437</t>
  </si>
  <si>
    <t>tamari</t>
  </si>
  <si>
    <t>R1438</t>
  </si>
  <si>
    <t>R1439</t>
  </si>
  <si>
    <t>toffu</t>
  </si>
  <si>
    <t>R1440</t>
  </si>
  <si>
    <t>R1441</t>
  </si>
  <si>
    <t>TVP soja</t>
  </si>
  <si>
    <t>tvp soja</t>
  </si>
  <si>
    <t>R1442</t>
  </si>
  <si>
    <t>yaourt soja</t>
  </si>
  <si>
    <t>R1443</t>
  </si>
  <si>
    <t>yuba</t>
  </si>
  <si>
    <t>R1444</t>
  </si>
  <si>
    <t>graisse de soja entièrement raffinée</t>
  </si>
  <si>
    <t>Exception réglementaire.</t>
  </si>
  <si>
    <t>R1445</t>
  </si>
  <si>
    <t>huile de soja entièrement raffinée</t>
  </si>
  <si>
    <t>R1446</t>
  </si>
  <si>
    <t>charcuterie industrielle</t>
  </si>
  <si>
    <t>R1447</t>
  </si>
  <si>
    <t>chocolat</t>
  </si>
  <si>
    <t>R1448</t>
  </si>
  <si>
    <t>couverture</t>
  </si>
  <si>
    <t>R1449</t>
  </si>
  <si>
    <t>R1450</t>
  </si>
  <si>
    <t>lécithine</t>
  </si>
  <si>
    <t>lecithine</t>
  </si>
  <si>
    <t>R1451</t>
  </si>
  <si>
    <t>margarine</t>
  </si>
  <si>
    <t>R1452</t>
  </si>
  <si>
    <t>protéine végétale</t>
  </si>
  <si>
    <t>proteine vegetale</t>
  </si>
  <si>
    <t>R1453</t>
  </si>
  <si>
    <t>sauce asiatique</t>
  </si>
  <si>
    <t>R1454</t>
  </si>
  <si>
    <t>sauce hoisin</t>
  </si>
  <si>
    <t>R1455</t>
  </si>
  <si>
    <t>sauce teriyaki</t>
  </si>
  <si>
    <t>R1456</t>
  </si>
  <si>
    <t>sauce yakitori</t>
  </si>
  <si>
    <t>R1457</t>
  </si>
  <si>
    <t>abondance</t>
  </si>
  <si>
    <t>Cuisine, pâtisserie, glacier, bar, charcuterie, traiteur, fromager</t>
  </si>
  <si>
    <t>Terme laitier ou fromage contenant l’allergène lait.</t>
  </si>
  <si>
    <t>https://eur-lex.europa.eu/eli/reg/2011/1169/oj?locale=fr</t>
  </si>
  <si>
    <t>2026-07</t>
  </si>
  <si>
    <t>R1458</t>
  </si>
  <si>
    <t>akkawi</t>
  </si>
  <si>
    <t>R1459</t>
  </si>
  <si>
    <t>american cheese</t>
  </si>
  <si>
    <t>R1460</t>
  </si>
  <si>
    <t>appenzeller</t>
  </si>
  <si>
    <t>R1461</t>
  </si>
  <si>
    <t>asiago</t>
  </si>
  <si>
    <t>R1462</t>
  </si>
  <si>
    <t>assiette de fromages</t>
  </si>
  <si>
    <t>R1463</t>
  </si>
  <si>
    <t>Lait, protéine laitière ou produit laitier.</t>
  </si>
  <si>
    <t>R1464</t>
  </si>
  <si>
    <t>babybel</t>
  </si>
  <si>
    <t>R1465</t>
  </si>
  <si>
    <t>baileys</t>
  </si>
  <si>
    <t>R1466</t>
  </si>
  <si>
    <t>banon</t>
  </si>
  <si>
    <t>R1467</t>
  </si>
  <si>
    <t>beaufort</t>
  </si>
  <si>
    <t>R1468</t>
  </si>
  <si>
    <t>bel paese</t>
  </si>
  <si>
    <t>R1469</t>
  </si>
  <si>
    <t>R1470</t>
  </si>
  <si>
    <t>beurre blanc</t>
  </si>
  <si>
    <t>R1471</t>
  </si>
  <si>
    <t>beurre clarifié</t>
  </si>
  <si>
    <t>beurre clarifie</t>
  </si>
  <si>
    <t>R1472</t>
  </si>
  <si>
    <t>R1473</t>
  </si>
  <si>
    <t>R1474</t>
  </si>
  <si>
    <t>R1475</t>
  </si>
  <si>
    <t>beurre maître d'hôtel</t>
  </si>
  <si>
    <t>beurre maitre d hotel</t>
  </si>
  <si>
    <t>R1476</t>
  </si>
  <si>
    <t>beurre noisette</t>
  </si>
  <si>
    <t>R1477</t>
  </si>
  <si>
    <t>beurre salé</t>
  </si>
  <si>
    <t>beurre sale</t>
  </si>
  <si>
    <t>R1478</t>
  </si>
  <si>
    <t>bleu</t>
  </si>
  <si>
    <t>R1479</t>
  </si>
  <si>
    <t>bleu d auvergne</t>
  </si>
  <si>
    <t>R1480</t>
  </si>
  <si>
    <t>bleu de gex</t>
  </si>
  <si>
    <t>R1481</t>
  </si>
  <si>
    <t>bleu des causses</t>
  </si>
  <si>
    <t>R1482</t>
  </si>
  <si>
    <t>bleu du vercors sassenage</t>
  </si>
  <si>
    <t>R1483</t>
  </si>
  <si>
    <t>boursin</t>
  </si>
  <si>
    <t>R1484</t>
  </si>
  <si>
    <t>brie</t>
  </si>
  <si>
    <t>R1485</t>
  </si>
  <si>
    <t>brie de meaux</t>
  </si>
  <si>
    <t>R1486</t>
  </si>
  <si>
    <t>brie de melun</t>
  </si>
  <si>
    <t>R1487</t>
  </si>
  <si>
    <t>brillat-savarin</t>
  </si>
  <si>
    <t>brillat savarin</t>
  </si>
  <si>
    <t>R1488</t>
  </si>
  <si>
    <t>brocciu</t>
  </si>
  <si>
    <t>R1489</t>
  </si>
  <si>
    <t>brousse</t>
  </si>
  <si>
    <t>R1490</t>
  </si>
  <si>
    <t>brown butter</t>
  </si>
  <si>
    <t>R1491</t>
  </si>
  <si>
    <t>bryndza</t>
  </si>
  <si>
    <t>R1492</t>
  </si>
  <si>
    <t>bûche de chèvre</t>
  </si>
  <si>
    <t>buche de chevre</t>
  </si>
  <si>
    <t>R1493</t>
  </si>
  <si>
    <t>burrata</t>
  </si>
  <si>
    <t>R1494</t>
  </si>
  <si>
    <t>butter</t>
  </si>
  <si>
    <t>R1495</t>
  </si>
  <si>
    <t>buttermilk</t>
  </si>
  <si>
    <t>R1496</t>
  </si>
  <si>
    <t>cabécou</t>
  </si>
  <si>
    <t>cabecou</t>
  </si>
  <si>
    <t>R1497</t>
  </si>
  <si>
    <t>cabrales</t>
  </si>
  <si>
    <t>R1498</t>
  </si>
  <si>
    <t>caciocavallo</t>
  </si>
  <si>
    <t>R1499</t>
  </si>
  <si>
    <t>caerphilly</t>
  </si>
  <si>
    <t>R1500</t>
  </si>
  <si>
    <t>café au lait</t>
  </si>
  <si>
    <t>cafe au lait</t>
  </si>
  <si>
    <t>R1501</t>
  </si>
  <si>
    <t>café latte</t>
  </si>
  <si>
    <t>cafe latte</t>
  </si>
  <si>
    <t>R1502</t>
  </si>
  <si>
    <t>camembert</t>
  </si>
  <si>
    <t>R1503</t>
  </si>
  <si>
    <t>camembert de normandie</t>
  </si>
  <si>
    <t>R1504</t>
  </si>
  <si>
    <t>cancoillotte</t>
  </si>
  <si>
    <t>R1505</t>
  </si>
  <si>
    <t>cantal</t>
  </si>
  <si>
    <t>R1506</t>
  </si>
  <si>
    <t>cappuccino au lait</t>
  </si>
  <si>
    <t>R1507</t>
  </si>
  <si>
    <t>caprice des dieux</t>
  </si>
  <si>
    <t>R1508</t>
  </si>
  <si>
    <t>caramel au beurre</t>
  </si>
  <si>
    <t>R1509</t>
  </si>
  <si>
    <t>caramel au beurre salé</t>
  </si>
  <si>
    <t>caramel au beurre sale</t>
  </si>
  <si>
    <t>R1510</t>
  </si>
  <si>
    <t>caramel beurre salé</t>
  </si>
  <si>
    <t>caramel beurre sale</t>
  </si>
  <si>
    <t>R1511</t>
  </si>
  <si>
    <t>carré frais</t>
  </si>
  <si>
    <t>carre frais</t>
  </si>
  <si>
    <t>R1512</t>
  </si>
  <si>
    <t>casein</t>
  </si>
  <si>
    <t>R1513</t>
  </si>
  <si>
    <t>caséinate</t>
  </si>
  <si>
    <t>R1514</t>
  </si>
  <si>
    <t>caséinate de calcium</t>
  </si>
  <si>
    <t>caseinate de calcium</t>
  </si>
  <si>
    <t>R1515</t>
  </si>
  <si>
    <t>caséinate de sodium</t>
  </si>
  <si>
    <t>caseinate de sodium</t>
  </si>
  <si>
    <t>R1516</t>
  </si>
  <si>
    <t>caséinates</t>
  </si>
  <si>
    <t>R1517</t>
  </si>
  <si>
    <t>caséine</t>
  </si>
  <si>
    <t>R1518</t>
  </si>
  <si>
    <t>chabichou du poitou</t>
  </si>
  <si>
    <t>R1519</t>
  </si>
  <si>
    <t>chantilly</t>
  </si>
  <si>
    <t>R1520</t>
  </si>
  <si>
    <t>chaource</t>
  </si>
  <si>
    <t>R1521</t>
  </si>
  <si>
    <t>charolais</t>
  </si>
  <si>
    <t>R1522</t>
  </si>
  <si>
    <t>cheddar</t>
  </si>
  <si>
    <t>R1523</t>
  </si>
  <si>
    <t>cheese</t>
  </si>
  <si>
    <t>R1524</t>
  </si>
  <si>
    <t>cheshire</t>
  </si>
  <si>
    <t>R1525</t>
  </si>
  <si>
    <t>chèvre</t>
  </si>
  <si>
    <t>chevre</t>
  </si>
  <si>
    <t>R1526</t>
  </si>
  <si>
    <t>chèvre frais</t>
  </si>
  <si>
    <t>chevre frais</t>
  </si>
  <si>
    <t>R1527</t>
  </si>
  <si>
    <t>chhena</t>
  </si>
  <si>
    <t>R1528</t>
  </si>
  <si>
    <t>chocolat au lait</t>
  </si>
  <si>
    <t>R1529</t>
  </si>
  <si>
    <t>chocolat blanc</t>
  </si>
  <si>
    <t>R1530</t>
  </si>
  <si>
    <t>clotted cream</t>
  </si>
  <si>
    <t>R1531</t>
  </si>
  <si>
    <t>colby</t>
  </si>
  <si>
    <t>R1532</t>
  </si>
  <si>
    <t>comté</t>
  </si>
  <si>
    <t>comte</t>
  </si>
  <si>
    <t>R1533</t>
  </si>
  <si>
    <t>confiture de lait</t>
  </si>
  <si>
    <t>R1534</t>
  </si>
  <si>
    <t>cottage cheese</t>
  </si>
  <si>
    <t>R1535</t>
  </si>
  <si>
    <t>coulommiers</t>
  </si>
  <si>
    <t>R1536</t>
  </si>
  <si>
    <t>cream</t>
  </si>
  <si>
    <t>R1537</t>
  </si>
  <si>
    <t>cream cheese</t>
  </si>
  <si>
    <t>R1538</t>
  </si>
  <si>
    <t>cream liqueur</t>
  </si>
  <si>
    <t>R1539</t>
  </si>
  <si>
    <t>R1540</t>
  </si>
  <si>
    <t>crème aigre</t>
  </si>
  <si>
    <t>creme aigre</t>
  </si>
  <si>
    <t>R1541</t>
  </si>
  <si>
    <t>crème chantilly</t>
  </si>
  <si>
    <t>creme chantilly</t>
  </si>
  <si>
    <t>R1542</t>
  </si>
  <si>
    <t>crème de whisky</t>
  </si>
  <si>
    <t>creme de whisky</t>
  </si>
  <si>
    <t>R1543</t>
  </si>
  <si>
    <t>crème double</t>
  </si>
  <si>
    <t>creme double</t>
  </si>
  <si>
    <t>R1544</t>
  </si>
  <si>
    <t>crème entière</t>
  </si>
  <si>
    <t>R1545</t>
  </si>
  <si>
    <t>crème épaisse</t>
  </si>
  <si>
    <t>creme epaisse</t>
  </si>
  <si>
    <t>R1546</t>
  </si>
  <si>
    <t>crème fleurette</t>
  </si>
  <si>
    <t>creme fleurette</t>
  </si>
  <si>
    <t>R1547</t>
  </si>
  <si>
    <t>crème fraîche</t>
  </si>
  <si>
    <t>R1548</t>
  </si>
  <si>
    <t>R1549</t>
  </si>
  <si>
    <t>crème liquide</t>
  </si>
  <si>
    <t>R1550</t>
  </si>
  <si>
    <t>crescenza</t>
  </si>
  <si>
    <t>R1551</t>
  </si>
  <si>
    <t>crottin</t>
  </si>
  <si>
    <t>R1552</t>
  </si>
  <si>
    <t>crottin de chavignol</t>
  </si>
  <si>
    <t>R1553</t>
  </si>
  <si>
    <t>double cream</t>
  </si>
  <si>
    <t>R1554</t>
  </si>
  <si>
    <t>double gloucester</t>
  </si>
  <si>
    <t>R1555</t>
  </si>
  <si>
    <t>dulce de leche</t>
  </si>
  <si>
    <t>R1556</t>
  </si>
  <si>
    <t>edam</t>
  </si>
  <si>
    <t>R1557</t>
  </si>
  <si>
    <t>emmental</t>
  </si>
  <si>
    <t>R1558</t>
  </si>
  <si>
    <t>emmental râpé</t>
  </si>
  <si>
    <t>emmental rape</t>
  </si>
  <si>
    <t>R1559</t>
  </si>
  <si>
    <t>emmenthal</t>
  </si>
  <si>
    <t>R1560</t>
  </si>
  <si>
    <t>emmenthal râpé</t>
  </si>
  <si>
    <t>emmenthal rape</t>
  </si>
  <si>
    <t>R1561</t>
  </si>
  <si>
    <t>époisses</t>
  </si>
  <si>
    <t>epoisses</t>
  </si>
  <si>
    <t>R1562</t>
  </si>
  <si>
    <t>extrait sec laitier</t>
  </si>
  <si>
    <t>R1563</t>
  </si>
  <si>
    <t>faisselle</t>
  </si>
  <si>
    <t>R1564</t>
  </si>
  <si>
    <t>feta</t>
  </si>
  <si>
    <t>R1565</t>
  </si>
  <si>
    <t>flat white</t>
  </si>
  <si>
    <t>R1566</t>
  </si>
  <si>
    <t>fontina</t>
  </si>
  <si>
    <t>R1567</t>
  </si>
  <si>
    <t>fourme</t>
  </si>
  <si>
    <t>R1568</t>
  </si>
  <si>
    <t>fourme d'ambert</t>
  </si>
  <si>
    <t>fourme d ambert</t>
  </si>
  <si>
    <t>R1569</t>
  </si>
  <si>
    <t>fourme de montbrison</t>
  </si>
  <si>
    <t>R1570</t>
  </si>
  <si>
    <t>R1571</t>
  </si>
  <si>
    <t>fromage à tartiner</t>
  </si>
  <si>
    <t>fromage a tartiner</t>
  </si>
  <si>
    <t>R1572</t>
  </si>
  <si>
    <t>fromage battu</t>
  </si>
  <si>
    <t>R1573</t>
  </si>
  <si>
    <t>fromage blanc</t>
  </si>
  <si>
    <t>R1574</t>
  </si>
  <si>
    <t>fromage de brebis</t>
  </si>
  <si>
    <t>R1575</t>
  </si>
  <si>
    <t>fromage de chèvre</t>
  </si>
  <si>
    <t>fromage de chevre</t>
  </si>
  <si>
    <t>R1576</t>
  </si>
  <si>
    <t>fromage de vache</t>
  </si>
  <si>
    <t>R1577</t>
  </si>
  <si>
    <t>fromage fondu</t>
  </si>
  <si>
    <t>R1578</t>
  </si>
  <si>
    <t>fromage frais</t>
  </si>
  <si>
    <t>R1579</t>
  </si>
  <si>
    <t>fromage râpé</t>
  </si>
  <si>
    <t>fromage rape</t>
  </si>
  <si>
    <t>R1580</t>
  </si>
  <si>
    <t>fromages</t>
  </si>
  <si>
    <t>R1581</t>
  </si>
  <si>
    <t>frozen yogurt</t>
  </si>
  <si>
    <t>R1582</t>
  </si>
  <si>
    <t>ganache</t>
  </si>
  <si>
    <t>R1583</t>
  </si>
  <si>
    <t>gaperon</t>
  </si>
  <si>
    <t>R1584</t>
  </si>
  <si>
    <t>gelato</t>
  </si>
  <si>
    <t>R1585</t>
  </si>
  <si>
    <t>ghee</t>
  </si>
  <si>
    <t>R1586</t>
  </si>
  <si>
    <t>glace au lait</t>
  </si>
  <si>
    <t>R1587</t>
  </si>
  <si>
    <t>gorgonzola</t>
  </si>
  <si>
    <t>R1588</t>
  </si>
  <si>
    <t>gouda</t>
  </si>
  <si>
    <t>R1589</t>
  </si>
  <si>
    <t>grana padano</t>
  </si>
  <si>
    <t>R1590</t>
  </si>
  <si>
    <t>graviera</t>
  </si>
  <si>
    <t>R1591</t>
  </si>
  <si>
    <t>gruyère</t>
  </si>
  <si>
    <t>gruyere</t>
  </si>
  <si>
    <t>R1592</t>
  </si>
  <si>
    <t>gruyère râpé</t>
  </si>
  <si>
    <t>gruyere rape</t>
  </si>
  <si>
    <t>R1593</t>
  </si>
  <si>
    <t>halloumi</t>
  </si>
  <si>
    <t>R1594</t>
  </si>
  <si>
    <t>heavy cream</t>
  </si>
  <si>
    <t>R1595</t>
  </si>
  <si>
    <t>ice cream</t>
  </si>
  <si>
    <t>R1596</t>
  </si>
  <si>
    <t>idiazabal</t>
  </si>
  <si>
    <t>R1597</t>
  </si>
  <si>
    <t>irish cream</t>
  </si>
  <si>
    <t>R1598</t>
  </si>
  <si>
    <t>kashkaval</t>
  </si>
  <si>
    <t>R1599</t>
  </si>
  <si>
    <t>kasseri</t>
  </si>
  <si>
    <t>R1600</t>
  </si>
  <si>
    <t>kefalotyri</t>
  </si>
  <si>
    <t>R1601</t>
  </si>
  <si>
    <t>kéfir</t>
  </si>
  <si>
    <t>kefir</t>
  </si>
  <si>
    <t>R1602</t>
  </si>
  <si>
    <t>kiri</t>
  </si>
  <si>
    <t>R1603</t>
  </si>
  <si>
    <t>la vache qui rit</t>
  </si>
  <si>
    <t>R1604</t>
  </si>
  <si>
    <t>labneh</t>
  </si>
  <si>
    <t>R1605</t>
  </si>
  <si>
    <t>R1606</t>
  </si>
  <si>
    <t>lactoglobuline</t>
  </si>
  <si>
    <t>R1607</t>
  </si>
  <si>
    <t>R1608</t>
  </si>
  <si>
    <t>lactose monohydraté</t>
  </si>
  <si>
    <t>lactose monohydrate</t>
  </si>
  <si>
    <t>R1609</t>
  </si>
  <si>
    <t>lactosérum</t>
  </si>
  <si>
    <t>R1610</t>
  </si>
  <si>
    <t>laguiole</t>
  </si>
  <si>
    <t>R1611</t>
  </si>
  <si>
    <t>R1612</t>
  </si>
  <si>
    <t>lait concentré</t>
  </si>
  <si>
    <t>lait concentre</t>
  </si>
  <si>
    <t>R1613</t>
  </si>
  <si>
    <t>lait concentré sucré</t>
  </si>
  <si>
    <t>lait concentre sucre</t>
  </si>
  <si>
    <t>R1614</t>
  </si>
  <si>
    <t>lait cru</t>
  </si>
  <si>
    <t>R1615</t>
  </si>
  <si>
    <t>lait de brebis</t>
  </si>
  <si>
    <t>R1616</t>
  </si>
  <si>
    <t>lait de bufflonne</t>
  </si>
  <si>
    <t>R1617</t>
  </si>
  <si>
    <t>lait de chèvre</t>
  </si>
  <si>
    <t>lait de chevre</t>
  </si>
  <si>
    <t>R1618</t>
  </si>
  <si>
    <t>lait de vache</t>
  </si>
  <si>
    <t>R1619</t>
  </si>
  <si>
    <t>lait demi écrémé</t>
  </si>
  <si>
    <t>R1620</t>
  </si>
  <si>
    <t>lait écrémé</t>
  </si>
  <si>
    <t>R1621</t>
  </si>
  <si>
    <t>R1622</t>
  </si>
  <si>
    <t>R1623</t>
  </si>
  <si>
    <t>lait évaporé</t>
  </si>
  <si>
    <t>lait evapore</t>
  </si>
  <si>
    <t>R1624</t>
  </si>
  <si>
    <t>lait fermenté</t>
  </si>
  <si>
    <t>R1625</t>
  </si>
  <si>
    <t>lait frappé</t>
  </si>
  <si>
    <t>lait frappe</t>
  </si>
  <si>
    <t>R1626</t>
  </si>
  <si>
    <t>lait microfiltré</t>
  </si>
  <si>
    <t>lait microfiltre</t>
  </si>
  <si>
    <t>R1627</t>
  </si>
  <si>
    <t>lait pasteurisé</t>
  </si>
  <si>
    <t>lait pasteurise</t>
  </si>
  <si>
    <t>R1628</t>
  </si>
  <si>
    <t>lait ribot</t>
  </si>
  <si>
    <t>R1629</t>
  </si>
  <si>
    <t>lait UHT</t>
  </si>
  <si>
    <t>lait uht</t>
  </si>
  <si>
    <t>R1630</t>
  </si>
  <si>
    <t>langres</t>
  </si>
  <si>
    <t>R1631</t>
  </si>
  <si>
    <t>latte macchiato</t>
  </si>
  <si>
    <t>R1632</t>
  </si>
  <si>
    <t>lben</t>
  </si>
  <si>
    <t>R1633</t>
  </si>
  <si>
    <t>leben</t>
  </si>
  <si>
    <t>R1634</t>
  </si>
  <si>
    <t>livarot</t>
  </si>
  <si>
    <t>R1635</t>
  </si>
  <si>
    <t>maasdam</t>
  </si>
  <si>
    <t>R1636</t>
  </si>
  <si>
    <t>mahón</t>
  </si>
  <si>
    <t>mahon</t>
  </si>
  <si>
    <t>R1637</t>
  </si>
  <si>
    <t>manchego</t>
  </si>
  <si>
    <t>R1638</t>
  </si>
  <si>
    <t>manouri</t>
  </si>
  <si>
    <t>R1639</t>
  </si>
  <si>
    <t>maroilles</t>
  </si>
  <si>
    <t>R1640</t>
  </si>
  <si>
    <t>mascarpone</t>
  </si>
  <si>
    <t>R1641</t>
  </si>
  <si>
    <t>matière grasse laitière</t>
  </si>
  <si>
    <t>matiere grasse laitiere</t>
  </si>
  <si>
    <t>R1642</t>
  </si>
  <si>
    <t>milk</t>
  </si>
  <si>
    <t>R1643</t>
  </si>
  <si>
    <t>milkshake</t>
  </si>
  <si>
    <t>R1644</t>
  </si>
  <si>
    <t>mimolette</t>
  </si>
  <si>
    <t>R1645</t>
  </si>
  <si>
    <t>mont d'or</t>
  </si>
  <si>
    <t>mont d or</t>
  </si>
  <si>
    <t>R1646</t>
  </si>
  <si>
    <t>monterey jack</t>
  </si>
  <si>
    <t>R1647</t>
  </si>
  <si>
    <t>morbier</t>
  </si>
  <si>
    <t>R1648</t>
  </si>
  <si>
    <t>mozzarella</t>
  </si>
  <si>
    <t>R1649</t>
  </si>
  <si>
    <t>mozzarella di bufala</t>
  </si>
  <si>
    <t>R1650</t>
  </si>
  <si>
    <t>munster</t>
  </si>
  <si>
    <t>R1651</t>
  </si>
  <si>
    <t>nabulsi</t>
  </si>
  <si>
    <t>R1652</t>
  </si>
  <si>
    <t>neufchâtel</t>
  </si>
  <si>
    <t>neufchatel</t>
  </si>
  <si>
    <t>R1653</t>
  </si>
  <si>
    <t>ossau-iraty</t>
  </si>
  <si>
    <t>ossau iraty</t>
  </si>
  <si>
    <t>R1654</t>
  </si>
  <si>
    <t>paneer</t>
  </si>
  <si>
    <t>R1655</t>
  </si>
  <si>
    <t>parmesan</t>
  </si>
  <si>
    <t>R1656</t>
  </si>
  <si>
    <t>parmesan râpé</t>
  </si>
  <si>
    <t>parmesan rape</t>
  </si>
  <si>
    <t>R1657</t>
  </si>
  <si>
    <t>parmigiano</t>
  </si>
  <si>
    <t>R1658</t>
  </si>
  <si>
    <t>parmigiano reggiano</t>
  </si>
  <si>
    <t>R1659</t>
  </si>
  <si>
    <t>pâte molle</t>
  </si>
  <si>
    <t>pate molle</t>
  </si>
  <si>
    <t>R1660</t>
  </si>
  <si>
    <t>pâte persillée</t>
  </si>
  <si>
    <t>pate persillee</t>
  </si>
  <si>
    <t>R1661</t>
  </si>
  <si>
    <t>pâte pressée</t>
  </si>
  <si>
    <t>pate pressee</t>
  </si>
  <si>
    <t>R1662</t>
  </si>
  <si>
    <t>pecorino</t>
  </si>
  <si>
    <t>R1663</t>
  </si>
  <si>
    <t>pecorino romano</t>
  </si>
  <si>
    <t>R1664</t>
  </si>
  <si>
    <t>pélardon</t>
  </si>
  <si>
    <t>pelardon</t>
  </si>
  <si>
    <t>R1665</t>
  </si>
  <si>
    <t>pepper jack</t>
  </si>
  <si>
    <t>R1666</t>
  </si>
  <si>
    <t>perméat de lait</t>
  </si>
  <si>
    <t>permeat de lait</t>
  </si>
  <si>
    <t>R1667</t>
  </si>
  <si>
    <t>R1668</t>
  </si>
  <si>
    <t>petit suisse</t>
  </si>
  <si>
    <t>R1669</t>
  </si>
  <si>
    <t>philadelphia</t>
  </si>
  <si>
    <t>R1670</t>
  </si>
  <si>
    <t>picodon</t>
  </si>
  <si>
    <t>R1671</t>
  </si>
  <si>
    <t>plateau de fromages</t>
  </si>
  <si>
    <t>R1672</t>
  </si>
  <si>
    <t>pont l évêque</t>
  </si>
  <si>
    <t>pont l eveque</t>
  </si>
  <si>
    <t>R1673</t>
  </si>
  <si>
    <t>port-salut</t>
  </si>
  <si>
    <t>port salut</t>
  </si>
  <si>
    <t>R1674</t>
  </si>
  <si>
    <t>poudre de lactosérum</t>
  </si>
  <si>
    <t>poudre de lactoserum</t>
  </si>
  <si>
    <t>R1675</t>
  </si>
  <si>
    <t>R1676</t>
  </si>
  <si>
    <t>poudre de lait écrémé</t>
  </si>
  <si>
    <t>poudre de lait ecreme</t>
  </si>
  <si>
    <t>R1677</t>
  </si>
  <si>
    <t>protéine de lait</t>
  </si>
  <si>
    <t>R1678</t>
  </si>
  <si>
    <t>protéine laitière</t>
  </si>
  <si>
    <t>proteine laitiere</t>
  </si>
  <si>
    <t>R1679</t>
  </si>
  <si>
    <t>protéines de lactosérum</t>
  </si>
  <si>
    <t>proteines de lactoserum</t>
  </si>
  <si>
    <t>R1680</t>
  </si>
  <si>
    <t>protéines de lait</t>
  </si>
  <si>
    <t>R1681</t>
  </si>
  <si>
    <t>provolone</t>
  </si>
  <si>
    <t>R1682</t>
  </si>
  <si>
    <t>quark</t>
  </si>
  <si>
    <t>R1683</t>
  </si>
  <si>
    <t>queso blanco</t>
  </si>
  <si>
    <t>R1684</t>
  </si>
  <si>
    <t>queso fresco</t>
  </si>
  <si>
    <t>R1685</t>
  </si>
  <si>
    <t>raclette</t>
  </si>
  <si>
    <t>R1686</t>
  </si>
  <si>
    <t>reblochon</t>
  </si>
  <si>
    <t>R1687</t>
  </si>
  <si>
    <t>red leicester</t>
  </si>
  <si>
    <t>R1688</t>
  </si>
  <si>
    <t>ricotta</t>
  </si>
  <si>
    <t>R1689</t>
  </si>
  <si>
    <t>rigotte de condrieu</t>
  </si>
  <si>
    <t>R1690</t>
  </si>
  <si>
    <t>rocamadour</t>
  </si>
  <si>
    <t>R1691</t>
  </si>
  <si>
    <t>roquefort</t>
  </si>
  <si>
    <t>R1692</t>
  </si>
  <si>
    <t>saint-félicien</t>
  </si>
  <si>
    <t>saint felicien</t>
  </si>
  <si>
    <t>R1693</t>
  </si>
  <si>
    <t>saint-marcellin</t>
  </si>
  <si>
    <t>saint marcellin</t>
  </si>
  <si>
    <t>R1694</t>
  </si>
  <si>
    <t>saint môret</t>
  </si>
  <si>
    <t>saint moret</t>
  </si>
  <si>
    <t>R1695</t>
  </si>
  <si>
    <t>saint nectaire</t>
  </si>
  <si>
    <t>R1696</t>
  </si>
  <si>
    <t>sainte-maure de touraine</t>
  </si>
  <si>
    <t>sainte maure de touraine</t>
  </si>
  <si>
    <t>R1697</t>
  </si>
  <si>
    <t>salers</t>
  </si>
  <si>
    <t>R1698</t>
  </si>
  <si>
    <t>sauce à la crème</t>
  </si>
  <si>
    <t>sauce a la creme</t>
  </si>
  <si>
    <t>R1699</t>
  </si>
  <si>
    <t>sauce au beurre</t>
  </si>
  <si>
    <t>R1700</t>
  </si>
  <si>
    <t>sauce au fromage</t>
  </si>
  <si>
    <t>R1701</t>
  </si>
  <si>
    <t>sauce fromagère</t>
  </si>
  <si>
    <t>sauce fromagere</t>
  </si>
  <si>
    <t>R1702</t>
  </si>
  <si>
    <t>sbrinz</t>
  </si>
  <si>
    <t>R1703</t>
  </si>
  <si>
    <t>scamorza</t>
  </si>
  <si>
    <t>R1704</t>
  </si>
  <si>
    <t>sélection de fromages</t>
  </si>
  <si>
    <t>selection de fromages</t>
  </si>
  <si>
    <t>R1705</t>
  </si>
  <si>
    <t>selles-sur-cher</t>
  </si>
  <si>
    <t>selles sur cher</t>
  </si>
  <si>
    <t>R1706</t>
  </si>
  <si>
    <t>serra da estrela</t>
  </si>
  <si>
    <t>R1707</t>
  </si>
  <si>
    <t>skyr</t>
  </si>
  <si>
    <t>R1708</t>
  </si>
  <si>
    <t>smoothie lacté</t>
  </si>
  <si>
    <t>smoothie lacte</t>
  </si>
  <si>
    <t>R1709</t>
  </si>
  <si>
    <t>solides du lait</t>
  </si>
  <si>
    <t>R1710</t>
  </si>
  <si>
    <t>soumaintrain</t>
  </si>
  <si>
    <t>R1711</t>
  </si>
  <si>
    <t>sour cream</t>
  </si>
  <si>
    <t>R1712</t>
  </si>
  <si>
    <t>stilton</t>
  </si>
  <si>
    <t>R1713</t>
  </si>
  <si>
    <t>stracchino</t>
  </si>
  <si>
    <t>R1714</t>
  </si>
  <si>
    <t>stracciatella</t>
  </si>
  <si>
    <t>R1715</t>
  </si>
  <si>
    <t>sulguni</t>
  </si>
  <si>
    <t>R1716</t>
  </si>
  <si>
    <t>taleggio</t>
  </si>
  <si>
    <t>R1717</t>
  </si>
  <si>
    <t>tartare fromage</t>
  </si>
  <si>
    <t>R1718</t>
  </si>
  <si>
    <t>tête de moine</t>
  </si>
  <si>
    <t>tete de moine</t>
  </si>
  <si>
    <t>R1719</t>
  </si>
  <si>
    <t>tetilla</t>
  </si>
  <si>
    <t>R1720</t>
  </si>
  <si>
    <t>tome</t>
  </si>
  <si>
    <t>R1721</t>
  </si>
  <si>
    <t>tome des bauges</t>
  </si>
  <si>
    <t>R1722</t>
  </si>
  <si>
    <t>tomme</t>
  </si>
  <si>
    <t>R1723</t>
  </si>
  <si>
    <t>tomme de savoie</t>
  </si>
  <si>
    <t>R1724</t>
  </si>
  <si>
    <t>vache qui rit</t>
  </si>
  <si>
    <t>R1725</t>
  </si>
  <si>
    <t>vacherin fribourgeois</t>
  </si>
  <si>
    <t>R1726</t>
  </si>
  <si>
    <t>vacherin mont d'or</t>
  </si>
  <si>
    <t>vacherin mont d or</t>
  </si>
  <si>
    <t>R1727</t>
  </si>
  <si>
    <t>valençay</t>
  </si>
  <si>
    <t>valencay</t>
  </si>
  <si>
    <t>R1728</t>
  </si>
  <si>
    <t>vieux pané</t>
  </si>
  <si>
    <t>vieux pane</t>
  </si>
  <si>
    <t>R1729</t>
  </si>
  <si>
    <t>wensleydale</t>
  </si>
  <si>
    <t>R1730</t>
  </si>
  <si>
    <t>whey</t>
  </si>
  <si>
    <t>R1731</t>
  </si>
  <si>
    <t>whey protein</t>
  </si>
  <si>
    <t>R1732</t>
  </si>
  <si>
    <t>whipping cream</t>
  </si>
  <si>
    <t>R1733</t>
  </si>
  <si>
    <t>R1734</t>
  </si>
  <si>
    <t>yaourt glacé</t>
  </si>
  <si>
    <t>yaourt glace</t>
  </si>
  <si>
    <t>R1735</t>
  </si>
  <si>
    <t>yaourt grec</t>
  </si>
  <si>
    <t>R1736</t>
  </si>
  <si>
    <t>yoghourt</t>
  </si>
  <si>
    <t>R1737</t>
  </si>
  <si>
    <t>yoghurt</t>
  </si>
  <si>
    <t>R1738</t>
  </si>
  <si>
    <t>yogourt</t>
  </si>
  <si>
    <t>R1739</t>
  </si>
  <si>
    <t>yogourt grec</t>
  </si>
  <si>
    <t>R1740</t>
  </si>
  <si>
    <t>yogurt</t>
  </si>
  <si>
    <t>R1741</t>
  </si>
  <si>
    <t>almond butter</t>
  </si>
  <si>
    <t>R1742</t>
  </si>
  <si>
    <t>almond milk</t>
  </si>
  <si>
    <t>R1743</t>
  </si>
  <si>
    <t>alternative végétale au fromage</t>
  </si>
  <si>
    <t>alternative vegetale au fromage</t>
  </si>
  <si>
    <t>Expression végétale ou non laitière neutralisant un faux positif.</t>
  </si>
  <si>
    <t>R1744</t>
  </si>
  <si>
    <t>Évite un faux positif.</t>
  </si>
  <si>
    <t>R1745</t>
  </si>
  <si>
    <t>R1746</t>
  </si>
  <si>
    <t>R1747</t>
  </si>
  <si>
    <t>R1748</t>
  </si>
  <si>
    <t>R1749</t>
  </si>
  <si>
    <t>R1750</t>
  </si>
  <si>
    <t>beurre de karité</t>
  </si>
  <si>
    <t>beurre de karite</t>
  </si>
  <si>
    <t>R1751</t>
  </si>
  <si>
    <t>R1752</t>
  </si>
  <si>
    <t>boisson végétale</t>
  </si>
  <si>
    <t>R1753</t>
  </si>
  <si>
    <t>cashew butter</t>
  </si>
  <si>
    <t>R1754</t>
  </si>
  <si>
    <t>cashew milk</t>
  </si>
  <si>
    <t>R1755</t>
  </si>
  <si>
    <t>cheddar vegan</t>
  </si>
  <si>
    <t>R1756</t>
  </si>
  <si>
    <t>cocoa butter</t>
  </si>
  <si>
    <t>R1757</t>
  </si>
  <si>
    <t>coconut cream</t>
  </si>
  <si>
    <t>R1758</t>
  </si>
  <si>
    <t>coconut milk</t>
  </si>
  <si>
    <t>R1759</t>
  </si>
  <si>
    <t>crème d'amande</t>
  </si>
  <si>
    <t>R1760</t>
  </si>
  <si>
    <t>crème d'avoine</t>
  </si>
  <si>
    <t>R1761</t>
  </si>
  <si>
    <t>crème de cacao</t>
  </si>
  <si>
    <t>creme de cacao</t>
  </si>
  <si>
    <t>R1762</t>
  </si>
  <si>
    <t>crème de cajou</t>
  </si>
  <si>
    <t>R1763</t>
  </si>
  <si>
    <t>crème de cassis</t>
  </si>
  <si>
    <t>creme de cassis</t>
  </si>
  <si>
    <t>R1764</t>
  </si>
  <si>
    <t>crème de coco</t>
  </si>
  <si>
    <t>R1765</t>
  </si>
  <si>
    <t>crème de marrons</t>
  </si>
  <si>
    <t>creme de marrons</t>
  </si>
  <si>
    <t>R1766</t>
  </si>
  <si>
    <t>crème de menthe</t>
  </si>
  <si>
    <t>creme de menthe</t>
  </si>
  <si>
    <t>R1767</t>
  </si>
  <si>
    <t>crème de riz</t>
  </si>
  <si>
    <t>R1768</t>
  </si>
  <si>
    <t>Cuisine/Glacier/Bar</t>
  </si>
  <si>
    <t>Boisson ou crème végétale : ne doit pas déclencher l’allergène lait.</t>
  </si>
  <si>
    <t>R1769</t>
  </si>
  <si>
    <t>crème végétale</t>
  </si>
  <si>
    <t>R1770</t>
  </si>
  <si>
    <t>fauxmage</t>
  </si>
  <si>
    <t>R1771</t>
  </si>
  <si>
    <t>fromage de tête</t>
  </si>
  <si>
    <t>fromage de tete</t>
  </si>
  <si>
    <t>R1772</t>
  </si>
  <si>
    <t>fromage vegan</t>
  </si>
  <si>
    <t>R1773</t>
  </si>
  <si>
    <t>fromage végétal</t>
  </si>
  <si>
    <t>fromage vegetal</t>
  </si>
  <si>
    <t>R1774</t>
  </si>
  <si>
    <t>R1775</t>
  </si>
  <si>
    <t>R1776</t>
  </si>
  <si>
    <t>R1777</t>
  </si>
  <si>
    <t>lait de chanvre</t>
  </si>
  <si>
    <t>R1778</t>
  </si>
  <si>
    <t>R1779</t>
  </si>
  <si>
    <t>R1780</t>
  </si>
  <si>
    <t>lait de quinoa</t>
  </si>
  <si>
    <t>R1781</t>
  </si>
  <si>
    <t>R1782</t>
  </si>
  <si>
    <t>R1783</t>
  </si>
  <si>
    <t>lait végétal</t>
  </si>
  <si>
    <t>lait vegetal</t>
  </si>
  <si>
    <t>R1784</t>
  </si>
  <si>
    <t>mozzarella végétale</t>
  </si>
  <si>
    <t>mozzarella vegetale</t>
  </si>
  <si>
    <t>R1785</t>
  </si>
  <si>
    <t>oat milk</t>
  </si>
  <si>
    <t>R1786</t>
  </si>
  <si>
    <t>parmesan vegan</t>
  </si>
  <si>
    <t>R1787</t>
  </si>
  <si>
    <t>parmesan végétal</t>
  </si>
  <si>
    <t>parmesan vegetal</t>
  </si>
  <si>
    <t>R1788</t>
  </si>
  <si>
    <t>R1789</t>
  </si>
  <si>
    <t>rice milk</t>
  </si>
  <si>
    <t>R1790</t>
  </si>
  <si>
    <t>R1791</t>
  </si>
  <si>
    <t>alfredo</t>
  </si>
  <si>
    <t>Produit composé généralement laitier : contrôler recette et fiche fournisseur.</t>
  </si>
  <si>
    <t>R1792</t>
  </si>
  <si>
    <t>aligot</t>
  </si>
  <si>
    <t>R1793</t>
  </si>
  <si>
    <t>R1794</t>
  </si>
  <si>
    <t>bavarois</t>
  </si>
  <si>
    <t>R1795</t>
  </si>
  <si>
    <t>bechamel</t>
  </si>
  <si>
    <t>R1796</t>
  </si>
  <si>
    <t>R1797</t>
  </si>
  <si>
    <t>R1798</t>
  </si>
  <si>
    <t>R1799</t>
  </si>
  <si>
    <t>R1800</t>
  </si>
  <si>
    <t>R1801</t>
  </si>
  <si>
    <t>R1802</t>
  </si>
  <si>
    <t>cheesecake</t>
  </si>
  <si>
    <t>R1803</t>
  </si>
  <si>
    <t>chocolat chaud</t>
  </si>
  <si>
    <t>R1804</t>
  </si>
  <si>
    <t>clafoutis</t>
  </si>
  <si>
    <t>R1805</t>
  </si>
  <si>
    <t>cocktail crémeux</t>
  </si>
  <si>
    <t>cocktail cremeux</t>
  </si>
  <si>
    <t>R1806</t>
  </si>
  <si>
    <t>R1807</t>
  </si>
  <si>
    <t>R1808</t>
  </si>
  <si>
    <t>R1809</t>
  </si>
  <si>
    <t>R1810</t>
  </si>
  <si>
    <t>R1811</t>
  </si>
  <si>
    <t>crème dessert</t>
  </si>
  <si>
    <t>creme dessert</t>
  </si>
  <si>
    <t>R1812</t>
  </si>
  <si>
    <t>crème diplomate</t>
  </si>
  <si>
    <t>creme diplomate</t>
  </si>
  <si>
    <t>R1813</t>
  </si>
  <si>
    <t>crème mousseline</t>
  </si>
  <si>
    <t>creme mousseline</t>
  </si>
  <si>
    <t>R1814</t>
  </si>
  <si>
    <t>R1815</t>
  </si>
  <si>
    <t>R1816</t>
  </si>
  <si>
    <t>croque-monsieur</t>
  </si>
  <si>
    <t>croque monsieur</t>
  </si>
  <si>
    <t>R1817</t>
  </si>
  <si>
    <t>croziflette</t>
  </si>
  <si>
    <t>R1818</t>
  </si>
  <si>
    <t>entremets</t>
  </si>
  <si>
    <t>R1819</t>
  </si>
  <si>
    <t>espresso martini crémeux</t>
  </si>
  <si>
    <t>espresso martini cremeux</t>
  </si>
  <si>
    <t>R1820</t>
  </si>
  <si>
    <t>far breton</t>
  </si>
  <si>
    <t>R1821</t>
  </si>
  <si>
    <t>R1822</t>
  </si>
  <si>
    <t>flan pâtissier</t>
  </si>
  <si>
    <t>flan patissier</t>
  </si>
  <si>
    <t>R1823</t>
  </si>
  <si>
    <t>fondue au fromage</t>
  </si>
  <si>
    <t>R1824</t>
  </si>
  <si>
    <t>fondue savoyarde</t>
  </si>
  <si>
    <t>R1825</t>
  </si>
  <si>
    <t>R1826</t>
  </si>
  <si>
    <t>R1827</t>
  </si>
  <si>
    <t>glace artisanale</t>
  </si>
  <si>
    <t>R1828</t>
  </si>
  <si>
    <t>glace italienne</t>
  </si>
  <si>
    <t>R1829</t>
  </si>
  <si>
    <t>gratin</t>
  </si>
  <si>
    <t>R1830</t>
  </si>
  <si>
    <t>gratin dauphinois</t>
  </si>
  <si>
    <t>R1831</t>
  </si>
  <si>
    <t>gratin de pommes de terre</t>
  </si>
  <si>
    <t>R1832</t>
  </si>
  <si>
    <t>irish coffee</t>
  </si>
  <si>
    <t>R1833</t>
  </si>
  <si>
    <t>liqueur à la crème</t>
  </si>
  <si>
    <t>liqueur a la creme</t>
  </si>
  <si>
    <t>R1834</t>
  </si>
  <si>
    <t>R1835</t>
  </si>
  <si>
    <t>R1836</t>
  </si>
  <si>
    <t>mousse au chocolat</t>
  </si>
  <si>
    <t>R1837</t>
  </si>
  <si>
    <t>mousseline de poisson</t>
  </si>
  <si>
    <t>R1838</t>
  </si>
  <si>
    <t>pain au lait</t>
  </si>
  <si>
    <t>R1839</t>
  </si>
  <si>
    <t>panna cotta</t>
  </si>
  <si>
    <t>R1840</t>
  </si>
  <si>
    <t>pâté en croûte</t>
  </si>
  <si>
    <t>pate en croute</t>
  </si>
  <si>
    <t>R1841</t>
  </si>
  <si>
    <t>pesto</t>
  </si>
  <si>
    <t>R1842</t>
  </si>
  <si>
    <t>piña colada</t>
  </si>
  <si>
    <t>pina colada</t>
  </si>
  <si>
    <t>R1843</t>
  </si>
  <si>
    <t>pommes dauphine</t>
  </si>
  <si>
    <t>R1844</t>
  </si>
  <si>
    <t>pommes duchesse</t>
  </si>
  <si>
    <t>R1845</t>
  </si>
  <si>
    <t>purée</t>
  </si>
  <si>
    <t>puree</t>
  </si>
  <si>
    <t>R1846</t>
  </si>
  <si>
    <t>purée instantanée</t>
  </si>
  <si>
    <t>puree instantanee</t>
  </si>
  <si>
    <t>R1847</t>
  </si>
  <si>
    <t>purée maison</t>
  </si>
  <si>
    <t>puree maison</t>
  </si>
  <si>
    <t>R1848</t>
  </si>
  <si>
    <t>R1849</t>
  </si>
  <si>
    <t>R1850</t>
  </si>
  <si>
    <t>raclette savoyarde</t>
  </si>
  <si>
    <t>R1851</t>
  </si>
  <si>
    <t>risotto crémeux</t>
  </si>
  <si>
    <t>risotto cremeux</t>
  </si>
  <si>
    <t>R1852</t>
  </si>
  <si>
    <t>riz au lait</t>
  </si>
  <si>
    <t>R1853</t>
  </si>
  <si>
    <t>R1854</t>
  </si>
  <si>
    <t>sauce blanche</t>
  </si>
  <si>
    <t>R1855</t>
  </si>
  <si>
    <t>sauce mornay</t>
  </si>
  <si>
    <t>R1856</t>
  </si>
  <si>
    <t>sauce pesto</t>
  </si>
  <si>
    <t>R1857</t>
  </si>
  <si>
    <t>sauce suprême</t>
  </si>
  <si>
    <t>sauce supreme</t>
  </si>
  <si>
    <t>R1858</t>
  </si>
  <si>
    <t>R1859</t>
  </si>
  <si>
    <t>semoule au lait</t>
  </si>
  <si>
    <t>R1860</t>
  </si>
  <si>
    <t>smoothie</t>
  </si>
  <si>
    <t>R1861</t>
  </si>
  <si>
    <t>soft serve</t>
  </si>
  <si>
    <t>R1862</t>
  </si>
  <si>
    <t>R1863</t>
  </si>
  <si>
    <t>sundae</t>
  </si>
  <si>
    <t>R1864</t>
  </si>
  <si>
    <t>tartiflette</t>
  </si>
  <si>
    <t>R1865</t>
  </si>
  <si>
    <t>R1866</t>
  </si>
  <si>
    <t>R1867</t>
  </si>
  <si>
    <t>truffade</t>
  </si>
  <si>
    <t>R1868</t>
  </si>
  <si>
    <t>velouté</t>
  </si>
  <si>
    <t>veloute</t>
  </si>
  <si>
    <t>R1869</t>
  </si>
  <si>
    <t>R1870</t>
  </si>
  <si>
    <t>white russian</t>
  </si>
  <si>
    <t>R1871</t>
  </si>
  <si>
    <t>R1872</t>
  </si>
  <si>
    <t>R1873</t>
  </si>
  <si>
    <t>R1874</t>
  </si>
  <si>
    <t>R1875</t>
  </si>
  <si>
    <t>R1876</t>
  </si>
  <si>
    <t>R1877</t>
  </si>
  <si>
    <t>R1878</t>
  </si>
  <si>
    <t>R1879</t>
  </si>
  <si>
    <t>R1880</t>
  </si>
  <si>
    <t>almond</t>
  </si>
  <si>
    <t>R1881</t>
  </si>
  <si>
    <t>almonds</t>
  </si>
  <si>
    <t>R1882</t>
  </si>
  <si>
    <t>Fruit à coque réglementaire ou dérivé.</t>
  </si>
  <si>
    <t>R1883</t>
  </si>
  <si>
    <t>R1884</t>
  </si>
  <si>
    <t>baklava</t>
  </si>
  <si>
    <t>R1885</t>
  </si>
  <si>
    <t>baklawa</t>
  </si>
  <si>
    <t>R1886</t>
  </si>
  <si>
    <t>brazil nut</t>
  </si>
  <si>
    <t>R1887</t>
  </si>
  <si>
    <t>brazil nuts</t>
  </si>
  <si>
    <t>R1888</t>
  </si>
  <si>
    <t>R1889</t>
  </si>
  <si>
    <t>R1890</t>
  </si>
  <si>
    <t>cashew</t>
  </si>
  <si>
    <t>R1891</t>
  </si>
  <si>
    <t>cashews</t>
  </si>
  <si>
    <t>R1892</t>
  </si>
  <si>
    <t>cerneau de noix</t>
  </si>
  <si>
    <t>R1893</t>
  </si>
  <si>
    <t>cerneaux de noix</t>
  </si>
  <si>
    <t>R1894</t>
  </si>
  <si>
    <t>R1895</t>
  </si>
  <si>
    <t>R1896</t>
  </si>
  <si>
    <t>frangipane</t>
  </si>
  <si>
    <t>R1897</t>
  </si>
  <si>
    <t>gianduja</t>
  </si>
  <si>
    <t>R1898</t>
  </si>
  <si>
    <t>hazelnut</t>
  </si>
  <si>
    <t>R1899</t>
  </si>
  <si>
    <t>hazelnuts</t>
  </si>
  <si>
    <t>R1900</t>
  </si>
  <si>
    <t>huile de noix</t>
  </si>
  <si>
    <t>R1901</t>
  </si>
  <si>
    <t>huile de pistache</t>
  </si>
  <si>
    <t>R1902</t>
  </si>
  <si>
    <t>R1903</t>
  </si>
  <si>
    <t>R1904</t>
  </si>
  <si>
    <t>R1905</t>
  </si>
  <si>
    <t>macadamia nut</t>
  </si>
  <si>
    <t>R1906</t>
  </si>
  <si>
    <t>macadamia nuts</t>
  </si>
  <si>
    <t>R1907</t>
  </si>
  <si>
    <t>marzipan</t>
  </si>
  <si>
    <t>R1908</t>
  </si>
  <si>
    <t>massepain</t>
  </si>
  <si>
    <t>R1909</t>
  </si>
  <si>
    <t>R1910</t>
  </si>
  <si>
    <t>R1911</t>
  </si>
  <si>
    <t>R1912</t>
  </si>
  <si>
    <t>R1913</t>
  </si>
  <si>
    <t>R1914</t>
  </si>
  <si>
    <t>noix de pécan</t>
  </si>
  <si>
    <t>R1915</t>
  </si>
  <si>
    <t>noix du brésil</t>
  </si>
  <si>
    <t>R1916</t>
  </si>
  <si>
    <t>R1917</t>
  </si>
  <si>
    <t>nougat</t>
  </si>
  <si>
    <t>R1918</t>
  </si>
  <si>
    <t>nougatine</t>
  </si>
  <si>
    <t>R1919</t>
  </si>
  <si>
    <t>pacane</t>
  </si>
  <si>
    <t>R1920</t>
  </si>
  <si>
    <t>pâte d amande</t>
  </si>
  <si>
    <t>pate d amande</t>
  </si>
  <si>
    <t>R1921</t>
  </si>
  <si>
    <t>pâte de pistache</t>
  </si>
  <si>
    <t>R1922</t>
  </si>
  <si>
    <t>pécan</t>
  </si>
  <si>
    <t>R1923</t>
  </si>
  <si>
    <t>R1924</t>
  </si>
  <si>
    <t>R1925</t>
  </si>
  <si>
    <t>R1926</t>
  </si>
  <si>
    <t>pistachio</t>
  </si>
  <si>
    <t>R1927</t>
  </si>
  <si>
    <t>pistachios</t>
  </si>
  <si>
    <t>R1928</t>
  </si>
  <si>
    <t>R1929</t>
  </si>
  <si>
    <t>R1930</t>
  </si>
  <si>
    <t>poudre de pistache</t>
  </si>
  <si>
    <t>R1931</t>
  </si>
  <si>
    <t>pralin</t>
  </si>
  <si>
    <t>R1932</t>
  </si>
  <si>
    <t>praliné</t>
  </si>
  <si>
    <t>praline</t>
  </si>
  <si>
    <t>R1933</t>
  </si>
  <si>
    <t>purée d amande</t>
  </si>
  <si>
    <t>puree d amande</t>
  </si>
  <si>
    <t>R1934</t>
  </si>
  <si>
    <t>purée de cajou</t>
  </si>
  <si>
    <t>puree de cajou</t>
  </si>
  <si>
    <t>R1935</t>
  </si>
  <si>
    <t>purée de noisette</t>
  </si>
  <si>
    <t>puree de noisette</t>
  </si>
  <si>
    <t>R1936</t>
  </si>
  <si>
    <t>walnut</t>
  </si>
  <si>
    <t>R1937</t>
  </si>
  <si>
    <t>walnuts</t>
  </si>
  <si>
    <t>R1938</t>
  </si>
  <si>
    <t>amande de mer</t>
  </si>
  <si>
    <t>R1939</t>
  </si>
  <si>
    <t>amandes de mer</t>
  </si>
  <si>
    <t>R1940</t>
  </si>
  <si>
    <t>châtaigne</t>
  </si>
  <si>
    <t>R1941</t>
  </si>
  <si>
    <t>châtaignes</t>
  </si>
  <si>
    <t>R1942</t>
  </si>
  <si>
    <t>R1943</t>
  </si>
  <si>
    <t>eau de coco</t>
  </si>
  <si>
    <t>R1944</t>
  </si>
  <si>
    <t>graine de pin</t>
  </si>
  <si>
    <t>R1945</t>
  </si>
  <si>
    <t>R1946</t>
  </si>
  <si>
    <t>R1947</t>
  </si>
  <si>
    <t>R1948</t>
  </si>
  <si>
    <t>R1949</t>
  </si>
  <si>
    <t>R1950</t>
  </si>
  <si>
    <t>noix de bœuf</t>
  </si>
  <si>
    <t>noix de boeuf</t>
  </si>
  <si>
    <t>R1951</t>
  </si>
  <si>
    <t>R1952</t>
  </si>
  <si>
    <t>noix de joue</t>
  </si>
  <si>
    <t>R1953</t>
  </si>
  <si>
    <t>noix de kola</t>
  </si>
  <si>
    <t>R1954</t>
  </si>
  <si>
    <t>R1955</t>
  </si>
  <si>
    <t>R1956</t>
  </si>
  <si>
    <t>R1957</t>
  </si>
  <si>
    <t>noix de veau</t>
  </si>
  <si>
    <t>R1958</t>
  </si>
  <si>
    <t>pignon</t>
  </si>
  <si>
    <t>R1959</t>
  </si>
  <si>
    <t>R1960</t>
  </si>
  <si>
    <t>pignons</t>
  </si>
  <si>
    <t>R1961</t>
  </si>
  <si>
    <t>amaretto</t>
  </si>
  <si>
    <t>R1962</t>
  </si>
  <si>
    <t>chocolat fourré</t>
  </si>
  <si>
    <t>chocolat fourre</t>
  </si>
  <si>
    <t>R1963</t>
  </si>
  <si>
    <t>falernum</t>
  </si>
  <si>
    <t>R1964</t>
  </si>
  <si>
    <t>R1965</t>
  </si>
  <si>
    <t>R1966</t>
  </si>
  <si>
    <t>frangelico</t>
  </si>
  <si>
    <t>R1967</t>
  </si>
  <si>
    <t>glace pralinée</t>
  </si>
  <si>
    <t>glace pralinee</t>
  </si>
  <si>
    <t>R1968</t>
  </si>
  <si>
    <t>granola</t>
  </si>
  <si>
    <t>R1969</t>
  </si>
  <si>
    <t>macaron</t>
  </si>
  <si>
    <t>R1970</t>
  </si>
  <si>
    <t>macarons</t>
  </si>
  <si>
    <t>R1971</t>
  </si>
  <si>
    <t>muesli</t>
  </si>
  <si>
    <t>R1972</t>
  </si>
  <si>
    <t>nocino</t>
  </si>
  <si>
    <t>R1973</t>
  </si>
  <si>
    <t>nougat glacé</t>
  </si>
  <si>
    <t>nougat glace</t>
  </si>
  <si>
    <t>R1974</t>
  </si>
  <si>
    <t>orgeat</t>
  </si>
  <si>
    <t>R1975</t>
  </si>
  <si>
    <t>R1976</t>
  </si>
  <si>
    <t>pistou</t>
  </si>
  <si>
    <t>R1977</t>
  </si>
  <si>
    <t>praliné feuilleté</t>
  </si>
  <si>
    <t>praline feuillete</t>
  </si>
  <si>
    <t>R1978</t>
  </si>
  <si>
    <t>céleri</t>
  </si>
  <si>
    <t>Céleri ou dérivé.</t>
  </si>
  <si>
    <t>R1979</t>
  </si>
  <si>
    <t>céleri branche</t>
  </si>
  <si>
    <t>celeri branche</t>
  </si>
  <si>
    <t>R1980</t>
  </si>
  <si>
    <t>céleri rave</t>
  </si>
  <si>
    <t>R1981</t>
  </si>
  <si>
    <t>celeriac</t>
  </si>
  <si>
    <t>R1982</t>
  </si>
  <si>
    <t>celery</t>
  </si>
  <si>
    <t>R1983</t>
  </si>
  <si>
    <t>extrait de céleri</t>
  </si>
  <si>
    <t>extrait de celeri</t>
  </si>
  <si>
    <t>R1984</t>
  </si>
  <si>
    <t>feuille de céleri</t>
  </si>
  <si>
    <t>R1985</t>
  </si>
  <si>
    <t>feuilles de céleri</t>
  </si>
  <si>
    <t>R1986</t>
  </si>
  <si>
    <t>graine de céleri</t>
  </si>
  <si>
    <t>R1987</t>
  </si>
  <si>
    <t>graines de céleri</t>
  </si>
  <si>
    <t>R1988</t>
  </si>
  <si>
    <t>huile essentielle de céleri</t>
  </si>
  <si>
    <t>huile essentielle de celeri</t>
  </si>
  <si>
    <t>R1989</t>
  </si>
  <si>
    <t>jus de céleri</t>
  </si>
  <si>
    <t>jus de celeri</t>
  </si>
  <si>
    <t>R1990</t>
  </si>
  <si>
    <t>poudre de céleri</t>
  </si>
  <si>
    <t>poudre de celeri</t>
  </si>
  <si>
    <t>R1991</t>
  </si>
  <si>
    <t>sel de céleri</t>
  </si>
  <si>
    <t>R1992</t>
  </si>
  <si>
    <t>R1993</t>
  </si>
  <si>
    <t>bouillon de légumes</t>
  </si>
  <si>
    <t>bouillon de legumes</t>
  </si>
  <si>
    <t>R1994</t>
  </si>
  <si>
    <t>R1995</t>
  </si>
  <si>
    <t>court bouillon</t>
  </si>
  <si>
    <t>R1996</t>
  </si>
  <si>
    <t>R1997</t>
  </si>
  <si>
    <t>R1998</t>
  </si>
  <si>
    <t>fond de veau</t>
  </si>
  <si>
    <t>R1999</t>
  </si>
  <si>
    <t>jus de légumes</t>
  </si>
  <si>
    <t>jus de legumes</t>
  </si>
  <si>
    <t>R2000</t>
  </si>
  <si>
    <t>mirepoix</t>
  </si>
  <si>
    <t>R2001</t>
  </si>
  <si>
    <t>R2002</t>
  </si>
  <si>
    <t>potage industriel</t>
  </si>
  <si>
    <t>R2003</t>
  </si>
  <si>
    <t>R2004</t>
  </si>
  <si>
    <t>sel aromatisé</t>
  </si>
  <si>
    <t>sel aromatise</t>
  </si>
  <si>
    <t>R2005</t>
  </si>
  <si>
    <t>soupe industrielle</t>
  </si>
  <si>
    <t>R2006</t>
  </si>
  <si>
    <t>R2007</t>
  </si>
  <si>
    <t>extrait de moutarde</t>
  </si>
  <si>
    <t>Moutarde ou dérivé.</t>
  </si>
  <si>
    <t>R2008</t>
  </si>
  <si>
    <t>R2009</t>
  </si>
  <si>
    <t>R2010</t>
  </si>
  <si>
    <t>R2011</t>
  </si>
  <si>
    <t>R2012</t>
  </si>
  <si>
    <t>mayonnaise moutardée</t>
  </si>
  <si>
    <t>mayonnaise moutardee</t>
  </si>
  <si>
    <t>R2013</t>
  </si>
  <si>
    <t>R2014</t>
  </si>
  <si>
    <t>moutarde à l ancienne</t>
  </si>
  <si>
    <t>moutarde a l ancienne</t>
  </si>
  <si>
    <t>R2015</t>
  </si>
  <si>
    <t>moutarde de dijon</t>
  </si>
  <si>
    <t>R2016</t>
  </si>
  <si>
    <t>moutarde en grains</t>
  </si>
  <si>
    <t>R2017</t>
  </si>
  <si>
    <t>R2018</t>
  </si>
  <si>
    <t>moutardes</t>
  </si>
  <si>
    <t>R2019</t>
  </si>
  <si>
    <t>mustard</t>
  </si>
  <si>
    <t>R2020</t>
  </si>
  <si>
    <t>mustard seed</t>
  </si>
  <si>
    <t>R2021</t>
  </si>
  <si>
    <t>mustard seeds</t>
  </si>
  <si>
    <t>R2022</t>
  </si>
  <si>
    <t>sauce moutarde</t>
  </si>
  <si>
    <t>R2023</t>
  </si>
  <si>
    <t>savora</t>
  </si>
  <si>
    <t>R2024</t>
  </si>
  <si>
    <t>vinaigrette moutardée</t>
  </si>
  <si>
    <t>vinaigrette moutardee</t>
  </si>
  <si>
    <t>R2025</t>
  </si>
  <si>
    <t>R2026</t>
  </si>
  <si>
    <t>cornichons aigres doux</t>
  </si>
  <si>
    <t>R2027</t>
  </si>
  <si>
    <t>R2028</t>
  </si>
  <si>
    <t>R2029</t>
  </si>
  <si>
    <t>R2030</t>
  </si>
  <si>
    <t>pickles</t>
  </si>
  <si>
    <t>R2031</t>
  </si>
  <si>
    <t>sauce barbecue</t>
  </si>
  <si>
    <t>R2032</t>
  </si>
  <si>
    <t>sauce burger</t>
  </si>
  <si>
    <t>R2033</t>
  </si>
  <si>
    <t>R2034</t>
  </si>
  <si>
    <t>R2035</t>
  </si>
  <si>
    <t>R2036</t>
  </si>
  <si>
    <t>R2037</t>
  </si>
  <si>
    <t>R2038</t>
  </si>
  <si>
    <t>R2039</t>
  </si>
  <si>
    <t>vinaigrette</t>
  </si>
  <si>
    <t>R2040</t>
  </si>
  <si>
    <t>gomashio</t>
  </si>
  <si>
    <t>Sésame ou dérivé.</t>
  </si>
  <si>
    <t>R2041</t>
  </si>
  <si>
    <t>R2042</t>
  </si>
  <si>
    <t>graine de sésame</t>
  </si>
  <si>
    <t>R2043</t>
  </si>
  <si>
    <t>graines de sésame</t>
  </si>
  <si>
    <t>R2044</t>
  </si>
  <si>
    <t>halva</t>
  </si>
  <si>
    <t>R2045</t>
  </si>
  <si>
    <t>halvah</t>
  </si>
  <si>
    <t>R2046</t>
  </si>
  <si>
    <t>huile de sésame</t>
  </si>
  <si>
    <t>R2047</t>
  </si>
  <si>
    <t>nougat de sésame</t>
  </si>
  <si>
    <t>nougat de sesame</t>
  </si>
  <si>
    <t>R2048</t>
  </si>
  <si>
    <t>pâte de sésame</t>
  </si>
  <si>
    <t>R2049</t>
  </si>
  <si>
    <t>purée de sésame</t>
  </si>
  <si>
    <t>R2050</t>
  </si>
  <si>
    <t>sésame</t>
  </si>
  <si>
    <t>R2051</t>
  </si>
  <si>
    <t>sésame blanc</t>
  </si>
  <si>
    <t>sesame blanc</t>
  </si>
  <si>
    <t>R2052</t>
  </si>
  <si>
    <t>sésame noir</t>
  </si>
  <si>
    <t>sesame noir</t>
  </si>
  <si>
    <t>R2053</t>
  </si>
  <si>
    <t>sesame oil</t>
  </si>
  <si>
    <t>R2054</t>
  </si>
  <si>
    <t>sesame seed</t>
  </si>
  <si>
    <t>R2055</t>
  </si>
  <si>
    <t>sesame seeds</t>
  </si>
  <si>
    <t>R2056</t>
  </si>
  <si>
    <t>R2057</t>
  </si>
  <si>
    <t>tahina</t>
  </si>
  <si>
    <t>R2058</t>
  </si>
  <si>
    <t>R2059</t>
  </si>
  <si>
    <t>barre céréalière</t>
  </si>
  <si>
    <t>barre cerealiere</t>
  </si>
  <si>
    <t>R2060</t>
  </si>
  <si>
    <t>bun</t>
  </si>
  <si>
    <t>R2061</t>
  </si>
  <si>
    <t>buns</t>
  </si>
  <si>
    <t>R2062</t>
  </si>
  <si>
    <t>R2063</t>
  </si>
  <si>
    <t>falafel</t>
  </si>
  <si>
    <t>R2064</t>
  </si>
  <si>
    <t>R2065</t>
  </si>
  <si>
    <t>houmous</t>
  </si>
  <si>
    <t>R2066</t>
  </si>
  <si>
    <t>hummus</t>
  </si>
  <si>
    <t>R2067</t>
  </si>
  <si>
    <t>R2068</t>
  </si>
  <si>
    <t>pain burger</t>
  </si>
  <si>
    <t>R2069</t>
  </si>
  <si>
    <t>pain libanais</t>
  </si>
  <si>
    <t>R2070</t>
  </si>
  <si>
    <t>pain oriental</t>
  </si>
  <si>
    <t>R2071</t>
  </si>
  <si>
    <t>R2072</t>
  </si>
  <si>
    <t>za atar</t>
  </si>
  <si>
    <t>R2073</t>
  </si>
  <si>
    <t>zaatar</t>
  </si>
  <si>
    <t>R2074</t>
  </si>
  <si>
    <t>acide sulfureux</t>
  </si>
  <si>
    <t>Sulfites explicitement déclarés.</t>
  </si>
  <si>
    <t>R2075</t>
  </si>
  <si>
    <t>R2076</t>
  </si>
  <si>
    <t>R2077</t>
  </si>
  <si>
    <t>R2078</t>
  </si>
  <si>
    <t>E220</t>
  </si>
  <si>
    <t>e220</t>
  </si>
  <si>
    <t>R2079</t>
  </si>
  <si>
    <t>E221</t>
  </si>
  <si>
    <t>e221</t>
  </si>
  <si>
    <t>R2080</t>
  </si>
  <si>
    <t>E222</t>
  </si>
  <si>
    <t>e222</t>
  </si>
  <si>
    <t>R2081</t>
  </si>
  <si>
    <t>E223</t>
  </si>
  <si>
    <t>e223</t>
  </si>
  <si>
    <t>R2082</t>
  </si>
  <si>
    <t>E224</t>
  </si>
  <si>
    <t>e224</t>
  </si>
  <si>
    <t>R2083</t>
  </si>
  <si>
    <t>E225</t>
  </si>
  <si>
    <t>e225</t>
  </si>
  <si>
    <t>R2084</t>
  </si>
  <si>
    <t>E226</t>
  </si>
  <si>
    <t>e226</t>
  </si>
  <si>
    <t>R2085</t>
  </si>
  <si>
    <t>E227</t>
  </si>
  <si>
    <t>e227</t>
  </si>
  <si>
    <t>R2086</t>
  </si>
  <si>
    <t>E228</t>
  </si>
  <si>
    <t>e228</t>
  </si>
  <si>
    <t>R2087</t>
  </si>
  <si>
    <t>hydrogénosulfite</t>
  </si>
  <si>
    <t>hydrogenosulfite</t>
  </si>
  <si>
    <t>R2088</t>
  </si>
  <si>
    <t>métabisulfite</t>
  </si>
  <si>
    <t>R2089</t>
  </si>
  <si>
    <t>R2090</t>
  </si>
  <si>
    <t>R2091</t>
  </si>
  <si>
    <t>sulfur dioxide</t>
  </si>
  <si>
    <t>R2092</t>
  </si>
  <si>
    <t>sulphite</t>
  </si>
  <si>
    <t>R2093</t>
  </si>
  <si>
    <t>sulphites</t>
  </si>
  <si>
    <t>R2094</t>
  </si>
  <si>
    <t>sulphur dioxide</t>
  </si>
  <si>
    <t>R2095</t>
  </si>
  <si>
    <t>abricots secs</t>
  </si>
  <si>
    <t>Présence et seuil variables.</t>
  </si>
  <si>
    <t>R2096</t>
  </si>
  <si>
    <t>R2097</t>
  </si>
  <si>
    <t>cava</t>
  </si>
  <si>
    <t>R2098</t>
  </si>
  <si>
    <t>cerises confites</t>
  </si>
  <si>
    <t>R2099</t>
  </si>
  <si>
    <t>champagne</t>
  </si>
  <si>
    <t>R2100</t>
  </si>
  <si>
    <t>cidre</t>
  </si>
  <si>
    <t>R2101</t>
  </si>
  <si>
    <t>cocktail au vin</t>
  </si>
  <si>
    <t>R2102</t>
  </si>
  <si>
    <t>cocktail premix</t>
  </si>
  <si>
    <t>R2103</t>
  </si>
  <si>
    <t>crémant</t>
  </si>
  <si>
    <t>cremant</t>
  </si>
  <si>
    <t>R2104</t>
  </si>
  <si>
    <t>crevettes traitées</t>
  </si>
  <si>
    <t>crevettes traitees</t>
  </si>
  <si>
    <t>R2105</t>
  </si>
  <si>
    <t>figues sèches</t>
  </si>
  <si>
    <t>figues seches</t>
  </si>
  <si>
    <t>R2106</t>
  </si>
  <si>
    <t>fruits confits</t>
  </si>
  <si>
    <t>R2107</t>
  </si>
  <si>
    <t>fruits secs</t>
  </si>
  <si>
    <t>R2108</t>
  </si>
  <si>
    <t>jus de citron en bouteille</t>
  </si>
  <si>
    <t>R2109</t>
  </si>
  <si>
    <t>jus de lime en bouteille</t>
  </si>
  <si>
    <t>R2110</t>
  </si>
  <si>
    <t>kir</t>
  </si>
  <si>
    <t>R2111</t>
  </si>
  <si>
    <t>kir royal</t>
  </si>
  <si>
    <t>R2112</t>
  </si>
  <si>
    <t>madère</t>
  </si>
  <si>
    <t>madere</t>
  </si>
  <si>
    <t>R2113</t>
  </si>
  <si>
    <t>poiré</t>
  </si>
  <si>
    <t>poire</t>
  </si>
  <si>
    <t>R2114</t>
  </si>
  <si>
    <t>pommes de terre déshydratées</t>
  </si>
  <si>
    <t>pommes de terre deshydratees</t>
  </si>
  <si>
    <t>R2115</t>
  </si>
  <si>
    <t>porto</t>
  </si>
  <si>
    <t>R2116</t>
  </si>
  <si>
    <t>préparation cocktail</t>
  </si>
  <si>
    <t>preparation cocktail</t>
  </si>
  <si>
    <t>R2117</t>
  </si>
  <si>
    <t>prosecco</t>
  </si>
  <si>
    <t>R2118</t>
  </si>
  <si>
    <t>pruneaux</t>
  </si>
  <si>
    <t>R2119</t>
  </si>
  <si>
    <t>purée déshydratée</t>
  </si>
  <si>
    <t>puree deshydratee</t>
  </si>
  <si>
    <t>R2120</t>
  </si>
  <si>
    <t>raisins secs</t>
  </si>
  <si>
    <t>R2121</t>
  </si>
  <si>
    <t>sangria</t>
  </si>
  <si>
    <t>R2122</t>
  </si>
  <si>
    <t>sherry</t>
  </si>
  <si>
    <t>R2123</t>
  </si>
  <si>
    <t>sirop industriel</t>
  </si>
  <si>
    <t>R2124</t>
  </si>
  <si>
    <t>spritz</t>
  </si>
  <si>
    <t>R2125</t>
  </si>
  <si>
    <t>vermouth</t>
  </si>
  <si>
    <t>R2126</t>
  </si>
  <si>
    <t>vin</t>
  </si>
  <si>
    <t>R2127</t>
  </si>
  <si>
    <t>vin blanc</t>
  </si>
  <si>
    <t>R2128</t>
  </si>
  <si>
    <t>vin rosé</t>
  </si>
  <si>
    <t>vin rose</t>
  </si>
  <si>
    <t>R2129</t>
  </si>
  <si>
    <t>vin rouge</t>
  </si>
  <si>
    <t>R2130</t>
  </si>
  <si>
    <t>vinaigre balsamique</t>
  </si>
  <si>
    <t>R2131</t>
  </si>
  <si>
    <t>vinaigre de cidre</t>
  </si>
  <si>
    <t>R2132</t>
  </si>
  <si>
    <t>vinaigre de vin</t>
  </si>
  <si>
    <t>R2133</t>
  </si>
  <si>
    <t>wine cocktail</t>
  </si>
  <si>
    <t>R2134</t>
  </si>
  <si>
    <t>xérès</t>
  </si>
  <si>
    <t>xeres</t>
  </si>
  <si>
    <t>R2135</t>
  </si>
  <si>
    <t>Lupin ou dérivé.</t>
  </si>
  <si>
    <t>R2136</t>
  </si>
  <si>
    <t>R2137</t>
  </si>
  <si>
    <t>R2138</t>
  </si>
  <si>
    <t>isolat de lupin</t>
  </si>
  <si>
    <t>R2139</t>
  </si>
  <si>
    <t>R2140</t>
  </si>
  <si>
    <t>lupin doux</t>
  </si>
  <si>
    <t>R2141</t>
  </si>
  <si>
    <t>lupine</t>
  </si>
  <si>
    <t>R2142</t>
  </si>
  <si>
    <t>lupine flour</t>
  </si>
  <si>
    <t>R2143</t>
  </si>
  <si>
    <t>lupins</t>
  </si>
  <si>
    <t>R2144</t>
  </si>
  <si>
    <t>protéine de lupin</t>
  </si>
  <si>
    <t>R2145</t>
  </si>
  <si>
    <t>protéines de lupin</t>
  </si>
  <si>
    <t>R2146</t>
  </si>
  <si>
    <t>R2147</t>
  </si>
  <si>
    <t>R2148</t>
  </si>
  <si>
    <t>Ingrédient possible dans certaines formulations.</t>
  </si>
  <si>
    <t>R2149</t>
  </si>
  <si>
    <t>R2150</t>
  </si>
  <si>
    <t>R2151</t>
  </si>
  <si>
    <t>préparation boulangère sans gluten</t>
  </si>
  <si>
    <t>preparation boulangere sans gluten</t>
  </si>
  <si>
    <t>R2152</t>
  </si>
  <si>
    <t>R2153</t>
  </si>
  <si>
    <t>substitut d œuf</t>
  </si>
  <si>
    <t>substitut d oeuf</t>
  </si>
  <si>
    <t>R2154</t>
  </si>
  <si>
    <t>acmee</t>
  </si>
  <si>
    <t>2025-2026</t>
  </si>
  <si>
    <t>R2155</t>
  </si>
  <si>
    <t>amande de l atlantique</t>
  </si>
  <si>
    <t>R2156</t>
  </si>
  <si>
    <t>amande de mediterrannee</t>
  </si>
  <si>
    <t>R2157</t>
  </si>
  <si>
    <t>R2158</t>
  </si>
  <si>
    <t>amande du pacifique</t>
  </si>
  <si>
    <t>R2159</t>
  </si>
  <si>
    <t>Terme métier explicite ajouté après test.</t>
  </si>
  <si>
    <t>R2160</t>
  </si>
  <si>
    <t>anomie</t>
  </si>
  <si>
    <t>R2161</t>
  </si>
  <si>
    <t>arapede</t>
  </si>
  <si>
    <t>R2162</t>
  </si>
  <si>
    <t>arapede du pacifique</t>
  </si>
  <si>
    <t>R2163</t>
  </si>
  <si>
    <t>arche</t>
  </si>
  <si>
    <t>R2164</t>
  </si>
  <si>
    <t>avicule</t>
  </si>
  <si>
    <t>R2165</t>
  </si>
  <si>
    <t>berlingot de mer</t>
  </si>
  <si>
    <t>R2166</t>
  </si>
  <si>
    <t>bernique</t>
  </si>
  <si>
    <t>R2167</t>
  </si>
  <si>
    <t>R2168</t>
  </si>
  <si>
    <t>bigorneaux</t>
  </si>
  <si>
    <t>Mollusque ou dérivé explicite.</t>
  </si>
  <si>
    <t>R2169</t>
  </si>
  <si>
    <t>bucarde</t>
  </si>
  <si>
    <t>R2170</t>
  </si>
  <si>
    <t>buccin</t>
  </si>
  <si>
    <t>R2171</t>
  </si>
  <si>
    <t>buccins</t>
  </si>
  <si>
    <t>R2172</t>
  </si>
  <si>
    <t>bullie</t>
  </si>
  <si>
    <t>R2173</t>
  </si>
  <si>
    <t>bulot</t>
  </si>
  <si>
    <t>R2174</t>
  </si>
  <si>
    <t>bulots</t>
  </si>
  <si>
    <t>R2175</t>
  </si>
  <si>
    <t>busycon</t>
  </si>
  <si>
    <t>R2176</t>
  </si>
  <si>
    <t>R2177</t>
  </si>
  <si>
    <t>R2178</t>
  </si>
  <si>
    <t>R2179</t>
  </si>
  <si>
    <t>calmar baril</t>
  </si>
  <si>
    <t>R2180</t>
  </si>
  <si>
    <t>calmar de patagonie</t>
  </si>
  <si>
    <t>R2181</t>
  </si>
  <si>
    <t>calmar du cap</t>
  </si>
  <si>
    <t>R2182</t>
  </si>
  <si>
    <t>calmar epee</t>
  </si>
  <si>
    <t>R2183</t>
  </si>
  <si>
    <t>calmar geant</t>
  </si>
  <si>
    <t>R2184</t>
  </si>
  <si>
    <t>calmar indien</t>
  </si>
  <si>
    <t>R2185</t>
  </si>
  <si>
    <t>calmar japonais</t>
  </si>
  <si>
    <t>R2186</t>
  </si>
  <si>
    <t>calmar mignon</t>
  </si>
  <si>
    <t>R2187</t>
  </si>
  <si>
    <t>calmar mitre</t>
  </si>
  <si>
    <t>R2188</t>
  </si>
  <si>
    <t>calmar opale</t>
  </si>
  <si>
    <t>R2189</t>
  </si>
  <si>
    <t>calmar siboga</t>
  </si>
  <si>
    <t>R2190</t>
  </si>
  <si>
    <t>calmars</t>
  </si>
  <si>
    <t>R2191</t>
  </si>
  <si>
    <t>cardite</t>
  </si>
  <si>
    <t>R2192</t>
  </si>
  <si>
    <t>casque</t>
  </si>
  <si>
    <t>R2193</t>
  </si>
  <si>
    <t>casseron</t>
  </si>
  <si>
    <t>R2194</t>
  </si>
  <si>
    <t>ceratisole gousse</t>
  </si>
  <si>
    <t>R2195</t>
  </si>
  <si>
    <t>chanque</t>
  </si>
  <si>
    <t>R2196</t>
  </si>
  <si>
    <t>clam</t>
  </si>
  <si>
    <t>R2197</t>
  </si>
  <si>
    <t>clam d islande</t>
  </si>
  <si>
    <t>R2198</t>
  </si>
  <si>
    <t>clams</t>
  </si>
  <si>
    <t>R2199</t>
  </si>
  <si>
    <t>clausinelle</t>
  </si>
  <si>
    <t>R2200</t>
  </si>
  <si>
    <t>clovisse</t>
  </si>
  <si>
    <t>R2201</t>
  </si>
  <si>
    <t>conque</t>
  </si>
  <si>
    <t>R2202</t>
  </si>
  <si>
    <t>R2203</t>
  </si>
  <si>
    <t>coque du groenland</t>
  </si>
  <si>
    <t>R2204</t>
  </si>
  <si>
    <t>coque epineuse</t>
  </si>
  <si>
    <t>R2205</t>
  </si>
  <si>
    <t>R2206</t>
  </si>
  <si>
    <t>coquillage</t>
  </si>
  <si>
    <t>R2207</t>
  </si>
  <si>
    <t>coquillages</t>
  </si>
  <si>
    <t>R2208</t>
  </si>
  <si>
    <t>R2209</t>
  </si>
  <si>
    <t>R2210</t>
  </si>
  <si>
    <t>corbicule</t>
  </si>
  <si>
    <t>R2211</t>
  </si>
  <si>
    <t>couteau</t>
  </si>
  <si>
    <t>R2212</t>
  </si>
  <si>
    <t>couteaux</t>
  </si>
  <si>
    <t>R2213</t>
  </si>
  <si>
    <t>crepidule</t>
  </si>
  <si>
    <t>R2214</t>
  </si>
  <si>
    <t>cuttlefish</t>
  </si>
  <si>
    <t>R2215</t>
  </si>
  <si>
    <t>cyprine</t>
  </si>
  <si>
    <t>R2216</t>
  </si>
  <si>
    <t>cyrene</t>
  </si>
  <si>
    <t>R2217</t>
  </si>
  <si>
    <t>cytheree</t>
  </si>
  <si>
    <t>R2218</t>
  </si>
  <si>
    <t>darine</t>
  </si>
  <si>
    <t>R2219</t>
  </si>
  <si>
    <t>datte de mer</t>
  </si>
  <si>
    <t>R2220</t>
  </si>
  <si>
    <t>donace</t>
  </si>
  <si>
    <t>R2221</t>
  </si>
  <si>
    <t>dosinie</t>
  </si>
  <si>
    <t>R2222</t>
  </si>
  <si>
    <t>egerie</t>
  </si>
  <si>
    <t>R2223</t>
  </si>
  <si>
    <t>R2224</t>
  </si>
  <si>
    <t>encornet bande violette</t>
  </si>
  <si>
    <t>R2225</t>
  </si>
  <si>
    <t>encornet de boston</t>
  </si>
  <si>
    <t>R2226</t>
  </si>
  <si>
    <t>encornet de californie</t>
  </si>
  <si>
    <t>R2227</t>
  </si>
  <si>
    <t>encornet de chine</t>
  </si>
  <si>
    <t>R2228</t>
  </si>
  <si>
    <t>encornet de nouvelle zelande</t>
  </si>
  <si>
    <t>R2229</t>
  </si>
  <si>
    <t>encornet geant</t>
  </si>
  <si>
    <t>R2230</t>
  </si>
  <si>
    <t>encornet rouge</t>
  </si>
  <si>
    <t>R2231</t>
  </si>
  <si>
    <t>encornet rouge argentin</t>
  </si>
  <si>
    <t>R2232</t>
  </si>
  <si>
    <t>encornet rouge nordique</t>
  </si>
  <si>
    <t>R2233</t>
  </si>
  <si>
    <t>encornet tonnelet</t>
  </si>
  <si>
    <t>R2234</t>
  </si>
  <si>
    <t>encornet veine</t>
  </si>
  <si>
    <t>R2235</t>
  </si>
  <si>
    <t>R2236</t>
  </si>
  <si>
    <t>encre de seiche</t>
  </si>
  <si>
    <t>R2237</t>
  </si>
  <si>
    <t>R2238</t>
  </si>
  <si>
    <t>R2239</t>
  </si>
  <si>
    <t>extrait d huître</t>
  </si>
  <si>
    <t>extrait d huitre</t>
  </si>
  <si>
    <t>R2240</t>
  </si>
  <si>
    <t>fasciolaire</t>
  </si>
  <si>
    <t>R2241</t>
  </si>
  <si>
    <t>fissurelle</t>
  </si>
  <si>
    <t>R2242</t>
  </si>
  <si>
    <t>flion</t>
  </si>
  <si>
    <t>R2243</t>
  </si>
  <si>
    <t>fruits de mer</t>
  </si>
  <si>
    <t>R2244</t>
  </si>
  <si>
    <t>fumet de coquillages</t>
  </si>
  <si>
    <t>R2245</t>
  </si>
  <si>
    <t>gallinette</t>
  </si>
  <si>
    <t>R2246</t>
  </si>
  <si>
    <t>gofiche</t>
  </si>
  <si>
    <t>R2247</t>
  </si>
  <si>
    <t>goufique</t>
  </si>
  <si>
    <t>R2248</t>
  </si>
  <si>
    <t>gousse</t>
  </si>
  <si>
    <t>R2249</t>
  </si>
  <si>
    <t>haricot de mer</t>
  </si>
  <si>
    <t>R2250</t>
  </si>
  <si>
    <t>huître</t>
  </si>
  <si>
    <t>R2251</t>
  </si>
  <si>
    <t>huitre capuchon</t>
  </si>
  <si>
    <t>R2252</t>
  </si>
  <si>
    <t>huitre creuse</t>
  </si>
  <si>
    <t>R2253</t>
  </si>
  <si>
    <t>huitre creuse de paletuviers</t>
  </si>
  <si>
    <t>R2254</t>
  </si>
  <si>
    <t>huitre creuse de virginie</t>
  </si>
  <si>
    <t>R2255</t>
  </si>
  <si>
    <t>huitre creuse du pacifique</t>
  </si>
  <si>
    <t>R2256</t>
  </si>
  <si>
    <t>huitre perliere</t>
  </si>
  <si>
    <t>R2257</t>
  </si>
  <si>
    <t>huitre plate</t>
  </si>
  <si>
    <t>R2258</t>
  </si>
  <si>
    <t>huitre plate d argentine</t>
  </si>
  <si>
    <t>R2259</t>
  </si>
  <si>
    <t>huitre plate de guinee</t>
  </si>
  <si>
    <t>R2260</t>
  </si>
  <si>
    <t>huitre plate des marees</t>
  </si>
  <si>
    <t>R2261</t>
  </si>
  <si>
    <t>huitre plate du pacifique</t>
  </si>
  <si>
    <t>R2262</t>
  </si>
  <si>
    <t>huîtres</t>
  </si>
  <si>
    <t>R2263</t>
  </si>
  <si>
    <t>isocarde</t>
  </si>
  <si>
    <t>R2264</t>
  </si>
  <si>
    <t>jambonneau de mer</t>
  </si>
  <si>
    <t>R2265</t>
  </si>
  <si>
    <t>jus de coquillages</t>
  </si>
  <si>
    <t>R2266</t>
  </si>
  <si>
    <t>lambi</t>
  </si>
  <si>
    <t>R2267</t>
  </si>
  <si>
    <t>lavignon</t>
  </si>
  <si>
    <t>R2268</t>
  </si>
  <si>
    <t>littorine</t>
  </si>
  <si>
    <t>R2269</t>
  </si>
  <si>
    <t>lucine</t>
  </si>
  <si>
    <t>R2270</t>
  </si>
  <si>
    <t>lutraire</t>
  </si>
  <si>
    <t>R2271</t>
  </si>
  <si>
    <t>macome</t>
  </si>
  <si>
    <t>R2272</t>
  </si>
  <si>
    <t>mactre</t>
  </si>
  <si>
    <t>R2273</t>
  </si>
  <si>
    <t>mactre arctique</t>
  </si>
  <si>
    <t>R2274</t>
  </si>
  <si>
    <t>mactre de stimpson</t>
  </si>
  <si>
    <t>R2275</t>
  </si>
  <si>
    <t>marteau</t>
  </si>
  <si>
    <t>R2276</t>
  </si>
  <si>
    <t>melongene</t>
  </si>
  <si>
    <t>R2277</t>
  </si>
  <si>
    <t>mesodesme</t>
  </si>
  <si>
    <t>R2278</t>
  </si>
  <si>
    <t>modiole</t>
  </si>
  <si>
    <t>R2279</t>
  </si>
  <si>
    <t>mollusc</t>
  </si>
  <si>
    <t>R2280</t>
  </si>
  <si>
    <t>molluscs</t>
  </si>
  <si>
    <t>R2281</t>
  </si>
  <si>
    <t>R2282</t>
  </si>
  <si>
    <t>R2283</t>
  </si>
  <si>
    <t>montre</t>
  </si>
  <si>
    <t>R2284</t>
  </si>
  <si>
    <t>R2285</t>
  </si>
  <si>
    <t>moule africaine</t>
  </si>
  <si>
    <t>R2286</t>
  </si>
  <si>
    <t>moule cholga</t>
  </si>
  <si>
    <t>R2287</t>
  </si>
  <si>
    <t>moule choro</t>
  </si>
  <si>
    <t>R2288</t>
  </si>
  <si>
    <t>moule cotelee</t>
  </si>
  <si>
    <t>R2289</t>
  </si>
  <si>
    <t>moule de guyane</t>
  </si>
  <si>
    <t>R2290</t>
  </si>
  <si>
    <t>moule de la plata</t>
  </si>
  <si>
    <t>R2291</t>
  </si>
  <si>
    <t>moule du pacifique</t>
  </si>
  <si>
    <t>R2292</t>
  </si>
  <si>
    <t>moule melin</t>
  </si>
  <si>
    <t>R2293</t>
  </si>
  <si>
    <t>moule pourpre</t>
  </si>
  <si>
    <t>R2294</t>
  </si>
  <si>
    <t>R2295</t>
  </si>
  <si>
    <t>murex</t>
  </si>
  <si>
    <t>R2296</t>
  </si>
  <si>
    <t>mussel</t>
  </si>
  <si>
    <t>R2297</t>
  </si>
  <si>
    <t>mussels</t>
  </si>
  <si>
    <t>R2298</t>
  </si>
  <si>
    <t>mye</t>
  </si>
  <si>
    <t>R2299</t>
  </si>
  <si>
    <t>nasse</t>
  </si>
  <si>
    <t>R2300</t>
  </si>
  <si>
    <t>natice</t>
  </si>
  <si>
    <t>R2301</t>
  </si>
  <si>
    <t>nerite</t>
  </si>
  <si>
    <t>R2302</t>
  </si>
  <si>
    <t>noisette de mer</t>
  </si>
  <si>
    <t>R2303</t>
  </si>
  <si>
    <t>R2304</t>
  </si>
  <si>
    <t>R2305</t>
  </si>
  <si>
    <t>R2306</t>
  </si>
  <si>
    <t>olive de mer</t>
  </si>
  <si>
    <t>R2307</t>
  </si>
  <si>
    <t>ormeau</t>
  </si>
  <si>
    <t>R2308</t>
  </si>
  <si>
    <t>ormeau d australie</t>
  </si>
  <si>
    <t>R2309</t>
  </si>
  <si>
    <t>ormeau de l ocean indien</t>
  </si>
  <si>
    <t>R2310</t>
  </si>
  <si>
    <t>ormeau du pacifique</t>
  </si>
  <si>
    <t>R2311</t>
  </si>
  <si>
    <t>ormeaux</t>
  </si>
  <si>
    <t>R2312</t>
  </si>
  <si>
    <t>ostreola conchaphila huitre plate du pacifique</t>
  </si>
  <si>
    <t>R2313</t>
  </si>
  <si>
    <t>ovarque</t>
  </si>
  <si>
    <t>R2314</t>
  </si>
  <si>
    <t>oyster</t>
  </si>
  <si>
    <t>R2315</t>
  </si>
  <si>
    <t>oysters</t>
  </si>
  <si>
    <t>R2316</t>
  </si>
  <si>
    <t>R2317</t>
  </si>
  <si>
    <t>palourde bariolee</t>
  </si>
  <si>
    <t>R2318</t>
  </si>
  <si>
    <t>palourde de gay</t>
  </si>
  <si>
    <t>R2319</t>
  </si>
  <si>
    <t>palourde du pacifique</t>
  </si>
  <si>
    <t>R2320</t>
  </si>
  <si>
    <t>palourde japonaise</t>
  </si>
  <si>
    <t>R2321</t>
  </si>
  <si>
    <t>palourde pegon</t>
  </si>
  <si>
    <t>R2322</t>
  </si>
  <si>
    <t>palourde poulette</t>
  </si>
  <si>
    <t>R2323</t>
  </si>
  <si>
    <t>palourde rose</t>
  </si>
  <si>
    <t>R2324</t>
  </si>
  <si>
    <t>palourde rugueuse</t>
  </si>
  <si>
    <t>R2325</t>
  </si>
  <si>
    <t>R2326</t>
  </si>
  <si>
    <t>panopee</t>
  </si>
  <si>
    <t>R2327</t>
  </si>
  <si>
    <t>patelle</t>
  </si>
  <si>
    <t>R2328</t>
  </si>
  <si>
    <t>perna canaliculus</t>
  </si>
  <si>
    <t>R2329</t>
  </si>
  <si>
    <t>petit couteau</t>
  </si>
  <si>
    <t>R2330</t>
  </si>
  <si>
    <t>pétoncle</t>
  </si>
  <si>
    <t>petoncle</t>
  </si>
  <si>
    <t>R2331</t>
  </si>
  <si>
    <t>pétoncles</t>
  </si>
  <si>
    <t>petoncles</t>
  </si>
  <si>
    <t>R2332</t>
  </si>
  <si>
    <t>petricole</t>
  </si>
  <si>
    <t>R2333</t>
  </si>
  <si>
    <t>pholade</t>
  </si>
  <si>
    <t>R2334</t>
  </si>
  <si>
    <t>R2335</t>
  </si>
  <si>
    <t>pieuvres</t>
  </si>
  <si>
    <t>R2336</t>
  </si>
  <si>
    <t>pintadine</t>
  </si>
  <si>
    <t>R2337</t>
  </si>
  <si>
    <t>pitar</t>
  </si>
  <si>
    <t>R2338</t>
  </si>
  <si>
    <t>R2339</t>
  </si>
  <si>
    <t>poulpe blanc</t>
  </si>
  <si>
    <t>R2340</t>
  </si>
  <si>
    <t>poulpe geant</t>
  </si>
  <si>
    <t>R2341</t>
  </si>
  <si>
    <t>poulpe mexicain</t>
  </si>
  <si>
    <t>R2342</t>
  </si>
  <si>
    <t>poulpe nain</t>
  </si>
  <si>
    <t>R2343</t>
  </si>
  <si>
    <t>poulpe quatre yeux</t>
  </si>
  <si>
    <t>R2344</t>
  </si>
  <si>
    <t>R2345</t>
  </si>
  <si>
    <t>pourpre</t>
  </si>
  <si>
    <t>R2346</t>
  </si>
  <si>
    <t>R2347</t>
  </si>
  <si>
    <t>R2348</t>
  </si>
  <si>
    <t>psammobie</t>
  </si>
  <si>
    <t>R2349</t>
  </si>
  <si>
    <t>pterocere</t>
  </si>
  <si>
    <t>R2350</t>
  </si>
  <si>
    <t>pycnodonte</t>
  </si>
  <si>
    <t>R2351</t>
  </si>
  <si>
    <t>rangie</t>
  </si>
  <si>
    <t>R2352</t>
  </si>
  <si>
    <t>rapane veine</t>
  </si>
  <si>
    <t>R2353</t>
  </si>
  <si>
    <t>risotto nero</t>
  </si>
  <si>
    <t>R2354</t>
  </si>
  <si>
    <t>rocher</t>
  </si>
  <si>
    <t>R2355</t>
  </si>
  <si>
    <t>R2356</t>
  </si>
  <si>
    <t>sanguine de mer</t>
  </si>
  <si>
    <t>R2357</t>
  </si>
  <si>
    <t>sauce aux huîtres</t>
  </si>
  <si>
    <t>sauce aux huitres</t>
  </si>
  <si>
    <t>R2358</t>
  </si>
  <si>
    <t>sauce d huître</t>
  </si>
  <si>
    <t>sauce d huitre</t>
  </si>
  <si>
    <t>R2359</t>
  </si>
  <si>
    <t>saxidome</t>
  </si>
  <si>
    <t>R2360</t>
  </si>
  <si>
    <t>scallop</t>
  </si>
  <si>
    <t>R2361</t>
  </si>
  <si>
    <t>scallops</t>
  </si>
  <si>
    <t>R2362</t>
  </si>
  <si>
    <t>R2363</t>
  </si>
  <si>
    <t>seiche aiguille</t>
  </si>
  <si>
    <t>R2364</t>
  </si>
  <si>
    <t>seiche hamecon</t>
  </si>
  <si>
    <t>R2365</t>
  </si>
  <si>
    <t>seiche petite main</t>
  </si>
  <si>
    <t>R2366</t>
  </si>
  <si>
    <t>seiche pharaon</t>
  </si>
  <si>
    <t>R2367</t>
  </si>
  <si>
    <t>seiche rosee</t>
  </si>
  <si>
    <t>R2368</t>
  </si>
  <si>
    <t>R2369</t>
  </si>
  <si>
    <t>semele</t>
  </si>
  <si>
    <t>R2370</t>
  </si>
  <si>
    <t>silique</t>
  </si>
  <si>
    <t>R2371</t>
  </si>
  <si>
    <t>solecurte</t>
  </si>
  <si>
    <t>R2372</t>
  </si>
  <si>
    <t>spisule</t>
  </si>
  <si>
    <t>R2373</t>
  </si>
  <si>
    <t>spondyle</t>
  </si>
  <si>
    <t>R2374</t>
  </si>
  <si>
    <t>squid</t>
  </si>
  <si>
    <t>R2375</t>
  </si>
  <si>
    <t>striostrea prismatica huitre plate du pacifique</t>
  </si>
  <si>
    <t>R2376</t>
  </si>
  <si>
    <t>strombe</t>
  </si>
  <si>
    <t>R2377</t>
  </si>
  <si>
    <t>tagal</t>
  </si>
  <si>
    <t>R2378</t>
  </si>
  <si>
    <t>telline</t>
  </si>
  <si>
    <t>R2379</t>
  </si>
  <si>
    <t>tellines</t>
  </si>
  <si>
    <t>R2380</t>
  </si>
  <si>
    <t>tivel</t>
  </si>
  <si>
    <t>R2381</t>
  </si>
  <si>
    <t>tonnelet</t>
  </si>
  <si>
    <t>R2382</t>
  </si>
  <si>
    <t>toutout</t>
  </si>
  <si>
    <t>R2383</t>
  </si>
  <si>
    <t>triton</t>
  </si>
  <si>
    <t>R2384</t>
  </si>
  <si>
    <t>trophe</t>
  </si>
  <si>
    <t>R2385</t>
  </si>
  <si>
    <t>troque</t>
  </si>
  <si>
    <t>R2386</t>
  </si>
  <si>
    <t>turban</t>
  </si>
  <si>
    <t>R2387</t>
  </si>
  <si>
    <t>venus</t>
  </si>
  <si>
    <t>R2388</t>
  </si>
  <si>
    <t>venus du vietnam</t>
  </si>
  <si>
    <t>R2389</t>
  </si>
  <si>
    <t>venus gallinette</t>
  </si>
  <si>
    <t>R2390</t>
  </si>
  <si>
    <t>vernis</t>
  </si>
  <si>
    <t>R2391</t>
  </si>
  <si>
    <t>vernis pourpre</t>
  </si>
  <si>
    <t>R2392</t>
  </si>
  <si>
    <t>volute</t>
  </si>
  <si>
    <t>R2393</t>
  </si>
  <si>
    <t>volute marbree</t>
  </si>
  <si>
    <t>R2394</t>
  </si>
  <si>
    <t>whelk</t>
  </si>
  <si>
    <t>R2395</t>
  </si>
  <si>
    <t>whelks</t>
  </si>
  <si>
    <t>R2396</t>
  </si>
  <si>
    <t>yet</t>
  </si>
  <si>
    <t>R2397</t>
  </si>
  <si>
    <t>coque chocolat</t>
  </si>
  <si>
    <t>Évite un faux positif de matériel.</t>
  </si>
  <si>
    <t>R2398</t>
  </si>
  <si>
    <t>coque de bateau</t>
  </si>
  <si>
    <t>R2399</t>
  </si>
  <si>
    <t>coque de macaron</t>
  </si>
  <si>
    <t>R2400</t>
  </si>
  <si>
    <t>coque de meringue</t>
  </si>
  <si>
    <t>R2401</t>
  </si>
  <si>
    <t>couteau de cuisine</t>
  </si>
  <si>
    <t>R2402</t>
  </si>
  <si>
    <t>couteaux de cuisine</t>
  </si>
  <si>
    <t>R2403</t>
  </si>
  <si>
    <t>R2404</t>
  </si>
  <si>
    <t>R2405</t>
  </si>
  <si>
    <t>R2406</t>
  </si>
  <si>
    <t>R2407</t>
  </si>
  <si>
    <t>R2408</t>
  </si>
  <si>
    <t>R2409</t>
  </si>
  <si>
    <t>R2410</t>
  </si>
  <si>
    <t>R2411</t>
  </si>
  <si>
    <t>moule pâtisserie</t>
  </si>
  <si>
    <t>moule patisserie</t>
  </si>
  <si>
    <t>R2412</t>
  </si>
  <si>
    <t>R2413</t>
  </si>
  <si>
    <t>R2414</t>
  </si>
  <si>
    <t>R2415</t>
  </si>
  <si>
    <t>fruits de mer surgelés</t>
  </si>
  <si>
    <t>fruits de mer surgeles</t>
  </si>
  <si>
    <t>R2416</t>
  </si>
  <si>
    <t>sauce huître végétarienne</t>
  </si>
  <si>
    <t>sauce huitre vegetarienne</t>
  </si>
  <si>
    <t>R2417</t>
  </si>
  <si>
    <t>N° 00</t>
  </si>
  <si>
    <t>colonne B  =vous pouvez Copier / Coller colonne G</t>
  </si>
  <si>
    <t>UNITÉS_NORMALISÉES</t>
  </si>
  <si>
    <t>LES ŒUFS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</si>
</sst>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0.000"/>
  </numFmts>
  <fonts count="65" x14ac:knownFonts="1">
    <font>
      <sz val="11"/>
      <name val="Carlito"/>
    </font>
    <font>
      <sz val="11"/>
      <color theme="1"/>
      <name val="Calibri"/>
      <family val="2"/>
      <scheme val="minor"/>
    </font>
    <font>
      <sz val="11"/>
      <color theme="1"/>
      <name val="Calibri"/>
      <family val="2"/>
      <scheme val="minor"/>
    </font>
    <font>
      <sz val="11"/>
      <color theme="1"/>
      <name val="Calibri"/>
      <family val="2"/>
      <scheme val="minor"/>
    </font>
    <font>
      <sz val="12"/>
      <name val="Calibri"/>
      <family val="2"/>
    </font>
    <font>
      <b/>
      <sz val="14"/>
      <color rgb="FFFFFFFF"/>
      <name val="Calibri"/>
      <family val="2"/>
    </font>
    <font>
      <b/>
      <sz val="12"/>
      <color rgb="FF1F1F1F"/>
      <name val="Calibri"/>
      <family val="2"/>
    </font>
    <font>
      <b/>
      <sz val="12"/>
      <color rgb="FF7F6000"/>
      <name val="Calibri"/>
      <family val="2"/>
    </font>
    <font>
      <b/>
      <sz val="12"/>
      <color rgb="FFFFFFFF"/>
      <name val="Calibri"/>
      <family val="2"/>
    </font>
    <font>
      <b/>
      <sz val="12"/>
      <name val="Calibri"/>
      <family val="2"/>
    </font>
    <font>
      <sz val="11"/>
      <name val="Carlito"/>
      <family val="2"/>
    </font>
    <font>
      <sz val="11"/>
      <name val="Calibri"/>
      <family val="2"/>
    </font>
    <font>
      <sz val="10"/>
      <name val="Calibri"/>
      <family val="2"/>
    </font>
    <font>
      <sz val="8"/>
      <name val="Calibri"/>
      <family val="2"/>
    </font>
    <font>
      <sz val="8"/>
      <color theme="0" tint="-0.249977111117893"/>
      <name val="Calibri"/>
      <family val="2"/>
    </font>
    <font>
      <b/>
      <sz val="11"/>
      <color rgb="FFFFFFFF"/>
      <name val="Calibri"/>
      <family val="2"/>
    </font>
    <font>
      <b/>
      <sz val="10"/>
      <color rgb="FFFFFFFF"/>
      <name val="Calibri"/>
      <family val="2"/>
    </font>
    <font>
      <b/>
      <sz val="14"/>
      <color rgb="FF0000FF"/>
      <name val="Calibri"/>
      <family val="2"/>
    </font>
    <font>
      <b/>
      <sz val="14"/>
      <color rgb="FFC00000"/>
      <name val="Calibri"/>
      <family val="2"/>
    </font>
    <font>
      <b/>
      <sz val="11"/>
      <color rgb="FFC00000"/>
      <name val="Calibri"/>
      <family val="2"/>
    </font>
    <font>
      <sz val="12"/>
      <color rgb="FF0000FF"/>
      <name val="Calibri"/>
      <family val="2"/>
    </font>
    <font>
      <sz val="10"/>
      <name val="Arial"/>
      <family val="2"/>
    </font>
    <font>
      <sz val="8"/>
      <color theme="0"/>
      <name val="Calibri"/>
      <family val="2"/>
    </font>
    <font>
      <b/>
      <sz val="14"/>
      <name val="Calibri"/>
      <family val="2"/>
    </font>
    <font>
      <b/>
      <sz val="12"/>
      <color rgb="FF0000FF"/>
      <name val="Calibri"/>
      <family val="2"/>
    </font>
    <font>
      <sz val="8"/>
      <color theme="0" tint="-0.14999847407452621"/>
      <name val="Calibri"/>
      <family val="2"/>
    </font>
    <font>
      <sz val="12"/>
      <color theme="0" tint="-0.14999847407452621"/>
      <name val="Calibri"/>
      <family val="2"/>
    </font>
    <font>
      <b/>
      <sz val="14"/>
      <color rgb="FF0033CC"/>
      <name val="Calibri"/>
      <family val="2"/>
    </font>
    <font>
      <b/>
      <sz val="11"/>
      <color rgb="FF0033CC"/>
      <name val="Calibri"/>
      <family val="2"/>
    </font>
    <font>
      <b/>
      <sz val="12"/>
      <color rgb="FF0033CC"/>
      <name val="Calibri"/>
      <family val="2"/>
    </font>
    <font>
      <b/>
      <sz val="12"/>
      <color theme="0"/>
      <name val="Calibri"/>
      <family val="2"/>
    </font>
    <font>
      <sz val="11"/>
      <color theme="0"/>
      <name val="Calibri"/>
      <family val="2"/>
    </font>
    <font>
      <b/>
      <sz val="18"/>
      <color rgb="FFFFFFFF"/>
      <name val="Calibri"/>
      <family val="2"/>
    </font>
    <font>
      <b/>
      <sz val="14"/>
      <color rgb="FF1F1F1F"/>
      <name val="Calibri"/>
      <family val="2"/>
    </font>
    <font>
      <b/>
      <sz val="14"/>
      <color rgb="FF7F6000"/>
      <name val="Calibri"/>
      <family val="2"/>
    </font>
    <font>
      <sz val="11"/>
      <color theme="9" tint="-0.49986266670735802"/>
      <name val="Calibri"/>
      <family val="2"/>
    </font>
    <font>
      <b/>
      <sz val="11"/>
      <name val="Calibri"/>
      <family val="2"/>
    </font>
    <font>
      <sz val="11"/>
      <color theme="1"/>
      <name val="Calibri"/>
      <family val="2"/>
    </font>
    <font>
      <sz val="12"/>
      <color rgb="FF1F1F1F"/>
      <name val="Calibri"/>
      <family val="2"/>
    </font>
    <font>
      <sz val="11"/>
      <color rgb="FF1F1F1F"/>
      <name val="Calibri"/>
      <family val="2"/>
    </font>
    <font>
      <i/>
      <sz val="14"/>
      <color rgb="FF1F1F1F"/>
      <name val="Calibri"/>
      <family val="2"/>
    </font>
    <font>
      <b/>
      <sz val="16"/>
      <color rgb="FFFFFFFF"/>
      <name val="Calibri"/>
      <family val="2"/>
    </font>
    <font>
      <b/>
      <sz val="14"/>
      <color theme="0"/>
      <name val="Calibri"/>
      <family val="2"/>
    </font>
    <font>
      <sz val="12"/>
      <name val="Calibri"/>
      <family val="2"/>
      <scheme val="minor"/>
    </font>
    <font>
      <sz val="12"/>
      <color theme="1"/>
      <name val="Calibri"/>
      <family val="2"/>
      <scheme val="minor"/>
    </font>
    <font>
      <b/>
      <sz val="16"/>
      <color theme="1"/>
      <name val="Calibri"/>
      <family val="2"/>
    </font>
    <font>
      <b/>
      <sz val="18"/>
      <name val="Calibri"/>
      <family val="2"/>
    </font>
    <font>
      <b/>
      <sz val="16"/>
      <name val="Calibri"/>
      <family val="2"/>
    </font>
    <font>
      <b/>
      <sz val="11"/>
      <color theme="0"/>
      <name val="Calibri"/>
      <family val="2"/>
    </font>
    <font>
      <b/>
      <sz val="18"/>
      <color theme="0"/>
      <name val="Calibri"/>
      <family val="2"/>
    </font>
    <font>
      <b/>
      <sz val="16"/>
      <color theme="0"/>
      <name val="Calibri"/>
      <family val="2"/>
    </font>
    <font>
      <sz val="16"/>
      <name val="Calibri"/>
      <family val="2"/>
    </font>
    <font>
      <sz val="16"/>
      <color theme="0"/>
      <name val="Calibri"/>
      <family val="2"/>
    </font>
    <font>
      <b/>
      <sz val="12"/>
      <color rgb="FF17365D"/>
      <name val="Calibri"/>
      <family val="2"/>
    </font>
    <font>
      <u/>
      <sz val="11"/>
      <color theme="10"/>
      <name val="Carlito"/>
      <family val="2"/>
    </font>
    <font>
      <u/>
      <sz val="11"/>
      <color theme="10"/>
      <name val="Calibri"/>
      <family val="2"/>
      <scheme val="minor"/>
    </font>
    <font>
      <b/>
      <sz val="20"/>
      <color rgb="FFFFFFFF"/>
      <name val="Calibri"/>
      <family val="2"/>
    </font>
    <font>
      <b/>
      <sz val="8"/>
      <color rgb="FFFFFFFF"/>
      <name val="Calibri"/>
      <family val="2"/>
    </font>
    <font>
      <sz val="8"/>
      <color rgb="FF666666"/>
      <name val="Calibri"/>
      <family val="2"/>
    </font>
    <font>
      <sz val="11"/>
      <name val="Carlito"/>
      <family val="2"/>
    </font>
    <font>
      <b/>
      <sz val="8"/>
      <color theme="0"/>
      <name val="Calibri"/>
      <family val="2"/>
    </font>
    <font>
      <b/>
      <sz val="10"/>
      <name val="Calibri"/>
      <family val="2"/>
    </font>
    <font>
      <sz val="11"/>
      <color rgb="FF0070C0"/>
      <name val="Calibri"/>
      <family val="2"/>
    </font>
    <font>
      <sz val="9"/>
      <name val="Calibri"/>
      <family val="2"/>
    </font>
    <font>
      <sz val="10"/>
      <color rgb="FFC00000"/>
      <name val="Calibri"/>
      <family val="2"/>
    </font>
  </fonts>
  <fills count="54">
    <fill>
      <patternFill patternType="none"/>
    </fill>
    <fill>
      <patternFill patternType="gray125"/>
    </fill>
    <fill>
      <patternFill patternType="solid">
        <fgColor rgb="FF163A5F"/>
      </patternFill>
    </fill>
    <fill>
      <patternFill patternType="solid">
        <fgColor rgb="FFD9EAF7"/>
      </patternFill>
    </fill>
    <fill>
      <patternFill patternType="solid">
        <fgColor rgb="FFFFF2CC"/>
      </patternFill>
    </fill>
    <fill>
      <patternFill patternType="solid">
        <fgColor rgb="FF1F4E78"/>
      </patternFill>
    </fill>
    <fill>
      <patternFill patternType="solid">
        <fgColor rgb="FFF2F2F2"/>
      </patternFill>
    </fill>
    <fill>
      <patternFill patternType="solid">
        <fgColor rgb="FFFCE4D6"/>
      </patternFill>
    </fill>
    <fill>
      <patternFill patternType="solid">
        <fgColor rgb="FFE7E6E6"/>
      </patternFill>
    </fill>
    <fill>
      <patternFill patternType="solid">
        <fgColor rgb="FFFFFFFF"/>
      </patternFill>
    </fill>
    <fill>
      <patternFill patternType="solid">
        <fgColor theme="9" tint="0.39997558519241921"/>
        <bgColor indexed="65"/>
      </patternFill>
    </fill>
    <fill>
      <patternFill patternType="solid">
        <fgColor theme="0" tint="-0.14999847407452621"/>
        <bgColor indexed="64"/>
      </patternFill>
    </fill>
    <fill>
      <patternFill patternType="solid">
        <fgColor rgb="FFFFFF9B"/>
        <bgColor indexed="64"/>
      </patternFill>
    </fill>
    <fill>
      <patternFill patternType="solid">
        <fgColor rgb="FFFFFFD9"/>
        <bgColor indexed="64"/>
      </patternFill>
    </fill>
    <fill>
      <patternFill patternType="solid">
        <fgColor theme="4" tint="0.79985961485641044"/>
        <bgColor indexed="65"/>
      </patternFill>
    </fill>
    <fill>
      <patternFill patternType="solid">
        <fgColor theme="9" tint="0.79985961485641044"/>
        <bgColor indexed="65"/>
      </patternFill>
    </fill>
    <fill>
      <patternFill patternType="solid">
        <fgColor rgb="FFFCE4D6"/>
        <bgColor indexed="64"/>
      </patternFill>
    </fill>
    <fill>
      <patternFill patternType="solid">
        <fgColor rgb="FF1F4E78"/>
        <bgColor indexed="64"/>
      </patternFill>
    </fill>
    <fill>
      <patternFill patternType="solid">
        <fgColor theme="0" tint="-4.9989318521683403E-2"/>
        <bgColor indexed="64"/>
      </patternFill>
    </fill>
    <fill>
      <patternFill patternType="solid">
        <fgColor rgb="FFDDEBF7"/>
        <bgColor indexed="64"/>
      </patternFill>
    </fill>
    <fill>
      <patternFill patternType="solid">
        <fgColor rgb="FF17365D"/>
      </patternFill>
    </fill>
    <fill>
      <patternFill patternType="solid">
        <fgColor rgb="FF5B9BD5"/>
        <bgColor indexed="64"/>
      </patternFill>
    </fill>
    <fill>
      <patternFill patternType="solid">
        <fgColor rgb="FFA2DAF0"/>
        <bgColor indexed="64"/>
      </patternFill>
    </fill>
    <fill>
      <patternFill patternType="solid">
        <fgColor rgb="FFBCE8AA"/>
        <bgColor indexed="64"/>
      </patternFill>
    </fill>
    <fill>
      <patternFill patternType="solid">
        <fgColor rgb="FF88CFEC"/>
        <bgColor indexed="64"/>
      </patternFill>
    </fill>
    <fill>
      <patternFill patternType="solid">
        <fgColor rgb="FFE2F0D9"/>
      </patternFill>
    </fill>
    <fill>
      <patternFill patternType="solid">
        <fgColor rgb="FFED7D31"/>
        <bgColor indexed="64"/>
      </patternFill>
    </fill>
    <fill>
      <patternFill patternType="solid">
        <fgColor theme="0"/>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C00000"/>
        <bgColor indexed="64"/>
      </patternFill>
    </fill>
    <fill>
      <patternFill patternType="solid">
        <fgColor rgb="FFCFB53B"/>
        <bgColor rgb="FFCFB53B"/>
      </patternFill>
    </fill>
    <fill>
      <patternFill patternType="solid">
        <fgColor rgb="FFCFB53B"/>
        <bgColor indexed="64"/>
      </patternFill>
    </fill>
    <fill>
      <patternFill patternType="solid">
        <fgColor rgb="FFA5D152"/>
        <bgColor indexed="64"/>
      </patternFill>
    </fill>
    <fill>
      <patternFill patternType="solid">
        <fgColor rgb="FFEE30A7"/>
        <bgColor indexed="64"/>
      </patternFill>
    </fill>
    <fill>
      <patternFill patternType="solid">
        <fgColor rgb="FF7F00FF"/>
        <bgColor rgb="FF7F00FF"/>
      </patternFill>
    </fill>
    <fill>
      <patternFill patternType="solid">
        <fgColor rgb="FFFF7F00"/>
        <bgColor rgb="FFFF7F00"/>
      </patternFill>
    </fill>
    <fill>
      <patternFill patternType="solid">
        <fgColor rgb="FF7F00FF"/>
        <bgColor indexed="64"/>
      </patternFill>
    </fill>
    <fill>
      <patternFill patternType="solid">
        <fgColor rgb="FFFF7F00"/>
        <bgColor indexed="64"/>
      </patternFill>
    </fill>
    <fill>
      <patternFill patternType="solid">
        <fgColor rgb="FFF4B183"/>
      </patternFill>
    </fill>
    <fill>
      <patternFill patternType="solid">
        <fgColor rgb="FFEEF5FB"/>
      </patternFill>
    </fill>
    <fill>
      <patternFill patternType="solid">
        <fgColor rgb="FFFFF9E6"/>
      </patternFill>
    </fill>
    <fill>
      <patternFill patternType="solid">
        <fgColor rgb="FF70AD47"/>
      </patternFill>
    </fill>
    <fill>
      <patternFill patternType="solid">
        <fgColor rgb="FF3078BA"/>
        <bgColor indexed="64"/>
      </patternFill>
    </fill>
    <fill>
      <patternFill patternType="solid">
        <fgColor rgb="FF14A096"/>
        <bgColor indexed="64"/>
      </patternFill>
    </fill>
    <fill>
      <patternFill patternType="solid">
        <fgColor rgb="FF609ED6"/>
        <bgColor indexed="64"/>
      </patternFill>
    </fill>
    <fill>
      <patternFill patternType="solid">
        <fgColor rgb="FFFFF2CC"/>
        <bgColor indexed="64"/>
      </patternFill>
    </fill>
    <fill>
      <patternFill patternType="solid">
        <fgColor rgb="FF548235"/>
      </patternFill>
    </fill>
    <fill>
      <patternFill patternType="solid">
        <fgColor rgb="FF666666"/>
      </patternFill>
    </fill>
    <fill>
      <patternFill patternType="solid">
        <fgColor rgb="FF4472C4"/>
      </patternFill>
    </fill>
    <fill>
      <patternFill patternType="solid">
        <fgColor rgb="FFEAF2F8"/>
      </patternFill>
    </fill>
    <fill>
      <patternFill patternType="solid">
        <fgColor rgb="FF17365D"/>
        <bgColor indexed="64"/>
      </patternFill>
    </fill>
  </fills>
  <borders count="16">
    <border>
      <left/>
      <right/>
      <top/>
      <bottom/>
      <diagonal/>
    </border>
    <border>
      <left/>
      <right/>
      <top/>
      <bottom/>
      <diagonal/>
    </border>
    <border>
      <left/>
      <right/>
      <top style="medium">
        <color rgb="FF1F4E78"/>
      </top>
      <bottom/>
      <diagonal/>
    </border>
    <border>
      <left/>
      <right/>
      <top style="medium">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double">
        <color theme="9" tint="0.39994506668294322"/>
      </top>
      <bottom/>
      <diagonal/>
    </border>
    <border>
      <left style="thin">
        <color auto="1"/>
      </left>
      <right/>
      <top/>
      <bottom/>
      <diagonal/>
    </border>
    <border>
      <left style="thin">
        <color rgb="FFD9E2F3"/>
      </left>
      <right/>
      <top style="thin">
        <color rgb="FFD9E2F3"/>
      </top>
      <bottom/>
      <diagonal/>
    </border>
    <border>
      <left/>
      <right/>
      <top style="thin">
        <color rgb="FFD9E2F3"/>
      </top>
      <bottom/>
      <diagonal/>
    </border>
    <border>
      <left/>
      <right style="thin">
        <color rgb="FFD9E2F3"/>
      </right>
      <top style="thin">
        <color rgb="FFD9E2F3"/>
      </top>
      <bottom/>
      <diagonal/>
    </border>
    <border>
      <left style="thin">
        <color rgb="FFD9E2F3"/>
      </left>
      <right/>
      <top/>
      <bottom/>
      <diagonal/>
    </border>
    <border>
      <left/>
      <right style="thin">
        <color rgb="FFD9E2F3"/>
      </right>
      <top/>
      <bottom/>
      <diagonal/>
    </border>
    <border>
      <left style="thin">
        <color rgb="FFD9E2F3"/>
      </left>
      <right/>
      <top/>
      <bottom style="thin">
        <color rgb="FFD9E2F3"/>
      </bottom>
      <diagonal/>
    </border>
    <border>
      <left/>
      <right/>
      <top/>
      <bottom style="thin">
        <color rgb="FFD9E2F3"/>
      </bottom>
      <diagonal/>
    </border>
    <border>
      <left/>
      <right style="thin">
        <color rgb="FFD9E2F3"/>
      </right>
      <top/>
      <bottom style="thin">
        <color rgb="FFD9E2F3"/>
      </bottom>
      <diagonal/>
    </border>
  </borders>
  <cellStyleXfs count="16">
    <xf numFmtId="0" fontId="0" fillId="0" borderId="0"/>
    <xf numFmtId="0" fontId="10" fillId="0" borderId="1"/>
    <xf numFmtId="0" fontId="21" fillId="0" borderId="1"/>
    <xf numFmtId="0" fontId="37" fillId="0" borderId="1"/>
    <xf numFmtId="0" fontId="3" fillId="0" borderId="1"/>
    <xf numFmtId="0" fontId="21" fillId="0" borderId="1"/>
    <xf numFmtId="0" fontId="44" fillId="0" borderId="1"/>
    <xf numFmtId="0" fontId="21" fillId="0" borderId="1"/>
    <xf numFmtId="0" fontId="2" fillId="0" borderId="1"/>
    <xf numFmtId="0" fontId="55" fillId="0" borderId="1" applyNumberFormat="0" applyFill="0" applyBorder="0" applyAlignment="0" applyProtection="0"/>
    <xf numFmtId="0" fontId="21" fillId="0" borderId="1"/>
    <xf numFmtId="0" fontId="2" fillId="0" borderId="1"/>
    <xf numFmtId="0" fontId="54" fillId="0" borderId="1" applyNumberFormat="0" applyFill="0" applyBorder="0" applyAlignment="0" applyProtection="0"/>
    <xf numFmtId="0" fontId="1" fillId="0" borderId="1"/>
    <xf numFmtId="0" fontId="59" fillId="0" borderId="1"/>
    <xf numFmtId="0" fontId="10" fillId="0" borderId="1"/>
  </cellStyleXfs>
  <cellXfs count="281">
    <xf numFmtId="0" fontId="0" fillId="0" borderId="0" xfId="0"/>
    <xf numFmtId="0" fontId="35" fillId="14" borderId="1" xfId="2" applyFont="1" applyFill="1" applyAlignment="1">
      <alignment horizontal="center" vertical="center"/>
    </xf>
    <xf numFmtId="0" fontId="35" fillId="15" borderId="1" xfId="2" applyFont="1" applyFill="1" applyAlignment="1">
      <alignment horizontal="center" vertical="center"/>
    </xf>
    <xf numFmtId="0" fontId="11" fillId="0" borderId="1" xfId="1" applyFont="1" applyAlignment="1">
      <alignment horizontal="center" vertical="center"/>
    </xf>
    <xf numFmtId="0" fontId="12" fillId="10" borderId="1" xfId="2" applyFont="1" applyFill="1" applyAlignment="1">
      <alignment horizontal="center" vertical="center"/>
    </xf>
    <xf numFmtId="0" fontId="12" fillId="22" borderId="1" xfId="2" applyFont="1" applyFill="1" applyAlignment="1">
      <alignment horizontal="center" vertical="center"/>
    </xf>
    <xf numFmtId="0" fontId="12" fillId="18" borderId="1" xfId="2" applyFont="1" applyFill="1" applyAlignment="1">
      <alignment horizontal="center" vertical="center"/>
    </xf>
    <xf numFmtId="0" fontId="11" fillId="18" borderId="1" xfId="2" applyFont="1" applyFill="1" applyAlignment="1">
      <alignment horizontal="center" vertical="center"/>
    </xf>
    <xf numFmtId="0" fontId="35" fillId="23" borderId="1" xfId="2" applyFont="1" applyFill="1" applyAlignment="1">
      <alignment horizontal="center" vertical="center"/>
    </xf>
    <xf numFmtId="0" fontId="35" fillId="24" borderId="1" xfId="2" applyFont="1" applyFill="1" applyAlignment="1">
      <alignment horizontal="center" vertical="center"/>
    </xf>
    <xf numFmtId="0" fontId="38" fillId="0" borderId="1" xfId="3" applyFont="1" applyAlignment="1">
      <alignment vertical="center" wrapText="1"/>
    </xf>
    <xf numFmtId="0" fontId="6" fillId="4" borderId="1" xfId="3" applyFont="1" applyFill="1" applyAlignment="1">
      <alignment horizontal="center" vertical="center" wrapText="1"/>
    </xf>
    <xf numFmtId="0" fontId="39" fillId="0" borderId="1" xfId="3" applyFont="1" applyAlignment="1">
      <alignment vertical="center" wrapText="1"/>
    </xf>
    <xf numFmtId="0" fontId="43" fillId="27" borderId="1" xfId="5" applyFont="1" applyFill="1" applyAlignment="1" applyProtection="1">
      <alignment vertical="center"/>
      <protection locked="0"/>
    </xf>
    <xf numFmtId="0" fontId="45" fillId="27" borderId="1" xfId="7" applyFont="1" applyFill="1" applyAlignment="1">
      <alignment vertical="center"/>
    </xf>
    <xf numFmtId="0" fontId="37" fillId="0" borderId="1" xfId="3" applyAlignment="1">
      <alignment vertical="center"/>
    </xf>
    <xf numFmtId="0" fontId="53" fillId="9" borderId="1" xfId="3" applyFont="1" applyFill="1" applyAlignment="1">
      <alignment horizontal="right" vertical="center" wrapText="1"/>
    </xf>
    <xf numFmtId="0" fontId="53" fillId="42" borderId="1" xfId="3" applyFont="1" applyFill="1" applyAlignment="1">
      <alignment horizontal="right" vertical="center" wrapText="1"/>
    </xf>
    <xf numFmtId="0" fontId="38" fillId="9" borderId="1" xfId="3" applyFont="1" applyFill="1" applyAlignment="1">
      <alignment horizontal="left" vertical="center"/>
    </xf>
    <xf numFmtId="0" fontId="38" fillId="9" borderId="1" xfId="3" applyFont="1" applyFill="1" applyAlignment="1">
      <alignment vertical="center"/>
    </xf>
    <xf numFmtId="0" fontId="38" fillId="9" borderId="1" xfId="3" applyFont="1" applyFill="1" applyAlignment="1">
      <alignment vertical="center" wrapText="1"/>
    </xf>
    <xf numFmtId="0" fontId="38" fillId="42" borderId="1" xfId="3" applyFont="1" applyFill="1" applyAlignment="1">
      <alignment vertical="center"/>
    </xf>
    <xf numFmtId="0" fontId="38" fillId="0" borderId="1" xfId="3" applyFont="1" applyAlignment="1">
      <alignment vertical="center"/>
    </xf>
    <xf numFmtId="0" fontId="38" fillId="42" borderId="1" xfId="3" applyFont="1" applyFill="1" applyAlignment="1">
      <alignment horizontal="left" vertical="center"/>
    </xf>
    <xf numFmtId="0" fontId="38" fillId="0" borderId="1" xfId="3" applyFont="1" applyAlignment="1">
      <alignment horizontal="left" vertical="center"/>
    </xf>
    <xf numFmtId="0" fontId="5" fillId="27" borderId="1" xfId="3" applyFont="1" applyFill="1" applyAlignment="1">
      <alignment horizontal="center" vertical="center" wrapText="1"/>
    </xf>
    <xf numFmtId="0" fontId="39" fillId="27" borderId="1" xfId="3" applyFont="1" applyFill="1" applyAlignment="1">
      <alignment vertical="center" wrapText="1"/>
    </xf>
    <xf numFmtId="0" fontId="11" fillId="20" borderId="1" xfId="1" applyFont="1" applyFill="1" applyAlignment="1">
      <alignment vertical="center"/>
    </xf>
    <xf numFmtId="0" fontId="11" fillId="0" borderId="1" xfId="1" applyFont="1" applyAlignment="1">
      <alignment vertical="center"/>
    </xf>
    <xf numFmtId="0" fontId="11" fillId="49" borderId="1" xfId="1" applyFont="1" applyFill="1" applyAlignment="1">
      <alignment vertical="center"/>
    </xf>
    <xf numFmtId="0" fontId="15" fillId="49" borderId="1" xfId="1" applyFont="1" applyFill="1" applyAlignment="1">
      <alignment horizontal="center" vertical="center" wrapText="1"/>
    </xf>
    <xf numFmtId="0" fontId="54" fillId="0" borderId="1" xfId="12" applyAlignment="1">
      <alignment vertical="center"/>
    </xf>
    <xf numFmtId="0" fontId="4" fillId="27" borderId="1" xfId="5" applyFont="1" applyFill="1" applyAlignment="1" applyProtection="1">
      <alignment vertical="center"/>
      <protection locked="0"/>
    </xf>
    <xf numFmtId="0" fontId="15" fillId="5" borderId="1" xfId="1" applyFont="1" applyFill="1" applyAlignment="1">
      <alignment horizontal="center" vertical="center" wrapText="1"/>
    </xf>
    <xf numFmtId="0" fontId="42" fillId="47" borderId="1" xfId="1" applyFont="1" applyFill="1" applyAlignment="1">
      <alignment horizontal="center" vertical="center" wrapText="1"/>
    </xf>
    <xf numFmtId="0" fontId="8" fillId="32" borderId="1" xfId="1" applyFont="1" applyFill="1" applyAlignment="1">
      <alignment horizontal="center" vertical="center" wrapText="1"/>
    </xf>
    <xf numFmtId="0" fontId="57" fillId="50" borderId="1" xfId="1" applyFont="1" applyFill="1" applyAlignment="1">
      <alignment horizontal="center" vertical="center" wrapText="1"/>
    </xf>
    <xf numFmtId="0" fontId="11" fillId="0" borderId="9" xfId="1" applyFont="1" applyBorder="1" applyAlignment="1">
      <alignment vertical="center"/>
    </xf>
    <xf numFmtId="0" fontId="11" fillId="48" borderId="9" xfId="1" applyFont="1" applyFill="1" applyBorder="1" applyAlignment="1">
      <alignment vertical="center"/>
    </xf>
    <xf numFmtId="0" fontId="11" fillId="16" borderId="9" xfId="1" applyFont="1" applyFill="1" applyBorder="1" applyAlignment="1">
      <alignment vertical="center"/>
    </xf>
    <xf numFmtId="0" fontId="11" fillId="0" borderId="9" xfId="1" applyFont="1" applyBorder="1" applyAlignment="1">
      <alignment horizontal="center" vertical="center"/>
    </xf>
    <xf numFmtId="0" fontId="11" fillId="7" borderId="10" xfId="1" applyFont="1" applyFill="1" applyBorder="1" applyAlignment="1">
      <alignment vertical="center"/>
    </xf>
    <xf numFmtId="0" fontId="58" fillId="6" borderId="1" xfId="1" applyFont="1" applyFill="1" applyAlignment="1">
      <alignment horizontal="center" vertical="center"/>
    </xf>
    <xf numFmtId="0" fontId="11" fillId="48" borderId="1" xfId="1" applyFont="1" applyFill="1" applyAlignment="1">
      <alignment vertical="center"/>
    </xf>
    <xf numFmtId="0" fontId="11" fillId="16" borderId="1" xfId="1" applyFont="1" applyFill="1" applyAlignment="1">
      <alignment vertical="center"/>
    </xf>
    <xf numFmtId="0" fontId="11" fillId="7" borderId="12" xfId="1" applyFont="1" applyFill="1" applyBorder="1" applyAlignment="1">
      <alignment vertical="center"/>
    </xf>
    <xf numFmtId="0" fontId="11" fillId="0" borderId="14" xfId="1" applyFont="1" applyBorder="1" applyAlignment="1">
      <alignment vertical="center"/>
    </xf>
    <xf numFmtId="0" fontId="11" fillId="48" borderId="14" xfId="1" applyFont="1" applyFill="1" applyBorder="1" applyAlignment="1">
      <alignment vertical="center"/>
    </xf>
    <xf numFmtId="0" fontId="11" fillId="16" borderId="14" xfId="1" applyFont="1" applyFill="1" applyBorder="1" applyAlignment="1">
      <alignment vertical="center"/>
    </xf>
    <xf numFmtId="0" fontId="11" fillId="0" borderId="14" xfId="1" applyFont="1" applyBorder="1" applyAlignment="1">
      <alignment horizontal="center" vertical="center"/>
    </xf>
    <xf numFmtId="0" fontId="11" fillId="7" borderId="15" xfId="1" applyFont="1" applyFill="1" applyBorder="1" applyAlignment="1">
      <alignment vertical="center"/>
    </xf>
    <xf numFmtId="0" fontId="11" fillId="52" borderId="1" xfId="1" applyFont="1" applyFill="1" applyAlignment="1">
      <alignment vertical="center"/>
    </xf>
    <xf numFmtId="0" fontId="4" fillId="52" borderId="1" xfId="1" applyFont="1" applyFill="1" applyAlignment="1">
      <alignment vertical="center"/>
    </xf>
    <xf numFmtId="0" fontId="8" fillId="5" borderId="1" xfId="1" applyFont="1" applyFill="1" applyAlignment="1">
      <alignment horizontal="center" vertical="center" wrapText="1"/>
    </xf>
    <xf numFmtId="0" fontId="36" fillId="0" borderId="1" xfId="1" applyFont="1" applyAlignment="1">
      <alignment horizontal="center" vertical="center" wrapText="1"/>
    </xf>
    <xf numFmtId="0" fontId="11" fillId="0" borderId="1" xfId="1" applyFont="1" applyAlignment="1">
      <alignment vertical="center" wrapText="1"/>
    </xf>
    <xf numFmtId="0" fontId="11" fillId="6" borderId="1" xfId="1" applyFont="1" applyFill="1" applyAlignment="1">
      <alignment vertical="center"/>
    </xf>
    <xf numFmtId="0" fontId="37" fillId="46" borderId="1" xfId="8" applyFont="1" applyFill="1" applyAlignment="1">
      <alignment horizontal="center" vertical="center"/>
    </xf>
    <xf numFmtId="0" fontId="11" fillId="0" borderId="8" xfId="1" applyFont="1" applyBorder="1" applyAlignment="1">
      <alignment horizontal="center" vertical="center"/>
    </xf>
    <xf numFmtId="0" fontId="11" fillId="0" borderId="11" xfId="1" applyFont="1" applyBorder="1" applyAlignment="1">
      <alignment horizontal="center" vertical="center"/>
    </xf>
    <xf numFmtId="0" fontId="11" fillId="0" borderId="13" xfId="1" applyFont="1" applyBorder="1" applyAlignment="1">
      <alignment horizontal="center" vertical="center"/>
    </xf>
    <xf numFmtId="0" fontId="11" fillId="52" borderId="1" xfId="1" applyFont="1" applyFill="1" applyAlignment="1">
      <alignment horizontal="center" vertical="center"/>
    </xf>
    <xf numFmtId="0" fontId="11" fillId="6" borderId="1" xfId="1" applyFont="1" applyFill="1" applyAlignment="1">
      <alignment horizontal="center" vertical="center"/>
    </xf>
    <xf numFmtId="0" fontId="5" fillId="47" borderId="1" xfId="3" applyFont="1" applyFill="1" applyAlignment="1">
      <alignment horizontal="center" vertical="center" wrapText="1"/>
    </xf>
    <xf numFmtId="0" fontId="32" fillId="20" borderId="1" xfId="15" applyFont="1" applyFill="1" applyAlignment="1">
      <alignment vertical="center"/>
    </xf>
    <xf numFmtId="0" fontId="5" fillId="2" borderId="1" xfId="14" applyFont="1" applyFill="1" applyAlignment="1">
      <alignment vertical="center"/>
    </xf>
    <xf numFmtId="0" fontId="33" fillId="27" borderId="1" xfId="14" applyFont="1" applyFill="1" applyAlignment="1">
      <alignment vertical="center"/>
    </xf>
    <xf numFmtId="0" fontId="24" fillId="27" borderId="1" xfId="14" applyFont="1" applyFill="1" applyAlignment="1">
      <alignment horizontal="right" vertical="center"/>
    </xf>
    <xf numFmtId="0" fontId="23" fillId="27" borderId="1" xfId="14" applyFont="1" applyFill="1" applyAlignment="1">
      <alignment vertical="center"/>
    </xf>
    <xf numFmtId="0" fontId="23" fillId="27" borderId="1" xfId="14" applyFont="1" applyFill="1" applyAlignment="1">
      <alignment horizontal="right" vertical="center"/>
    </xf>
    <xf numFmtId="0" fontId="42" fillId="26" borderId="1" xfId="14" applyFont="1" applyFill="1" applyAlignment="1">
      <alignment vertical="center"/>
    </xf>
    <xf numFmtId="0" fontId="34" fillId="27" borderId="1" xfId="14" applyFont="1" applyFill="1" applyAlignment="1">
      <alignment vertical="center"/>
    </xf>
    <xf numFmtId="0" fontId="7" fillId="27" borderId="1" xfId="14" applyFont="1" applyFill="1" applyAlignment="1">
      <alignment horizontal="right" vertical="center"/>
    </xf>
    <xf numFmtId="0" fontId="36" fillId="27" borderId="1" xfId="14" applyFont="1" applyFill="1" applyAlignment="1">
      <alignment horizontal="left" vertical="center"/>
    </xf>
    <xf numFmtId="0" fontId="9" fillId="27" borderId="1" xfId="14" applyFont="1" applyFill="1" applyAlignment="1">
      <alignment vertical="center" wrapText="1"/>
    </xf>
    <xf numFmtId="0" fontId="9" fillId="27" borderId="1" xfId="14" applyFont="1" applyFill="1" applyAlignment="1">
      <alignment horizontal="center" vertical="center" wrapText="1"/>
    </xf>
    <xf numFmtId="0" fontId="5" fillId="27" borderId="7" xfId="14" applyFont="1" applyFill="1" applyBorder="1" applyAlignment="1">
      <alignment vertical="center"/>
    </xf>
    <xf numFmtId="0" fontId="5" fillId="27" borderId="1" xfId="14" applyFont="1" applyFill="1" applyAlignment="1">
      <alignment vertical="center"/>
    </xf>
    <xf numFmtId="0" fontId="5" fillId="27" borderId="1" xfId="14" applyFont="1" applyFill="1" applyAlignment="1">
      <alignment vertical="center" wrapText="1"/>
    </xf>
    <xf numFmtId="0" fontId="5" fillId="17" borderId="1" xfId="14" applyFont="1" applyFill="1" applyAlignment="1">
      <alignment vertical="center"/>
    </xf>
    <xf numFmtId="0" fontId="5" fillId="17" borderId="1" xfId="14" applyFont="1" applyFill="1" applyAlignment="1">
      <alignment vertical="center" wrapText="1"/>
    </xf>
    <xf numFmtId="0" fontId="8" fillId="9" borderId="1" xfId="14" applyFont="1" applyFill="1" applyAlignment="1">
      <alignment horizontal="center" vertical="center" wrapText="1"/>
    </xf>
    <xf numFmtId="0" fontId="8" fillId="26" borderId="1" xfId="14" applyFont="1" applyFill="1" applyAlignment="1">
      <alignment vertical="center"/>
    </xf>
    <xf numFmtId="0" fontId="8" fillId="26" borderId="1" xfId="14" applyFont="1" applyFill="1" applyAlignment="1">
      <alignment horizontal="right" vertical="center"/>
    </xf>
    <xf numFmtId="0" fontId="8" fillId="17" borderId="1" xfId="14" applyFont="1" applyFill="1" applyAlignment="1">
      <alignment vertical="center" wrapText="1"/>
    </xf>
    <xf numFmtId="0" fontId="15" fillId="28" borderId="1" xfId="14" applyFont="1" applyFill="1" applyAlignment="1">
      <alignment horizontal="left" vertical="center"/>
    </xf>
    <xf numFmtId="0" fontId="46" fillId="28" borderId="1" xfId="14" applyFont="1" applyFill="1" applyAlignment="1">
      <alignment horizontal="right" vertical="center" wrapText="1"/>
    </xf>
    <xf numFmtId="0" fontId="47" fillId="28" borderId="1" xfId="14" applyFont="1" applyFill="1" applyAlignment="1">
      <alignment vertical="center"/>
    </xf>
    <xf numFmtId="0" fontId="8" fillId="28" borderId="1" xfId="14" applyFont="1" applyFill="1" applyAlignment="1">
      <alignment horizontal="center" vertical="center" wrapText="1"/>
    </xf>
    <xf numFmtId="0" fontId="23" fillId="28" borderId="1" xfId="14" applyFont="1" applyFill="1" applyAlignment="1">
      <alignment horizontal="right" vertical="center"/>
    </xf>
    <xf numFmtId="0" fontId="23" fillId="28" borderId="1" xfId="14" applyFont="1" applyFill="1" applyAlignment="1">
      <alignment horizontal="center" vertical="center"/>
    </xf>
    <xf numFmtId="0" fontId="47" fillId="28" borderId="1" xfId="14" applyFont="1" applyFill="1" applyAlignment="1">
      <alignment horizontal="right" vertical="center"/>
    </xf>
    <xf numFmtId="0" fontId="8" fillId="5" borderId="1" xfId="14" applyFont="1" applyFill="1" applyAlignment="1">
      <alignment horizontal="center" vertical="center" wrapText="1"/>
    </xf>
    <xf numFmtId="0" fontId="8" fillId="17" borderId="7" xfId="14" applyFont="1" applyFill="1" applyBorder="1" applyAlignment="1">
      <alignment horizontal="center" vertical="center" wrapText="1"/>
    </xf>
    <xf numFmtId="0" fontId="22" fillId="17" borderId="1" xfId="14" applyFont="1" applyFill="1" applyAlignment="1">
      <alignment horizontal="left" vertical="center"/>
    </xf>
    <xf numFmtId="0" fontId="19" fillId="12" borderId="4" xfId="15" applyFont="1" applyFill="1" applyBorder="1" applyAlignment="1">
      <alignment horizontal="center" vertical="center" wrapText="1"/>
    </xf>
    <xf numFmtId="0" fontId="16" fillId="17" borderId="1" xfId="14" applyFont="1" applyFill="1" applyAlignment="1">
      <alignment horizontal="center" vertical="center" wrapText="1"/>
    </xf>
    <xf numFmtId="0" fontId="16" fillId="5" borderId="1" xfId="14" applyFont="1" applyFill="1" applyAlignment="1">
      <alignment horizontal="left" vertical="center" wrapText="1"/>
    </xf>
    <xf numFmtId="0" fontId="28" fillId="12" borderId="4" xfId="15" applyFont="1" applyFill="1" applyBorder="1" applyAlignment="1">
      <alignment horizontal="center" vertical="center" wrapText="1"/>
    </xf>
    <xf numFmtId="0" fontId="15" fillId="5" borderId="1" xfId="14" applyFont="1" applyFill="1" applyAlignment="1">
      <alignment horizontal="center" vertical="center" wrapText="1"/>
    </xf>
    <xf numFmtId="0" fontId="30" fillId="17" borderId="2" xfId="15" applyFont="1" applyFill="1" applyBorder="1" applyAlignment="1">
      <alignment horizontal="center" vertical="center"/>
    </xf>
    <xf numFmtId="0" fontId="17" fillId="12" borderId="3" xfId="15" applyFont="1" applyFill="1" applyBorder="1" applyAlignment="1">
      <alignment horizontal="left" vertical="center"/>
    </xf>
    <xf numFmtId="1" fontId="13" fillId="12" borderId="3" xfId="13" applyNumberFormat="1" applyFont="1" applyFill="1" applyBorder="1" applyAlignment="1">
      <alignment horizontal="center" vertical="center" wrapText="1"/>
    </xf>
    <xf numFmtId="0" fontId="18" fillId="12" borderId="3" xfId="15" applyFont="1" applyFill="1" applyBorder="1" applyAlignment="1">
      <alignment horizontal="right" vertical="center"/>
    </xf>
    <xf numFmtId="164" fontId="18" fillId="12" borderId="3" xfId="15" applyNumberFormat="1" applyFont="1" applyFill="1" applyBorder="1" applyAlignment="1">
      <alignment horizontal="center" vertical="center" wrapText="1"/>
    </xf>
    <xf numFmtId="0" fontId="4" fillId="9" borderId="1" xfId="14" applyFont="1" applyFill="1"/>
    <xf numFmtId="0" fontId="36" fillId="16" borderId="7" xfId="15" applyFont="1" applyFill="1" applyBorder="1" applyAlignment="1">
      <alignment horizontal="right" vertical="center" wrapText="1"/>
    </xf>
    <xf numFmtId="164" fontId="4" fillId="16" borderId="1" xfId="15" applyNumberFormat="1" applyFont="1" applyFill="1" applyAlignment="1">
      <alignment horizontal="right" vertical="center" wrapText="1"/>
    </xf>
    <xf numFmtId="164" fontId="4" fillId="16" borderId="1" xfId="15" applyNumberFormat="1" applyFont="1" applyFill="1" applyAlignment="1">
      <alignment horizontal="center" vertical="center" wrapText="1"/>
    </xf>
    <xf numFmtId="164" fontId="6" fillId="16" borderId="1" xfId="15" applyNumberFormat="1" applyFont="1" applyFill="1" applyAlignment="1">
      <alignment horizontal="center" vertical="center"/>
    </xf>
    <xf numFmtId="164" fontId="14" fillId="16" borderId="1" xfId="14" applyNumberFormat="1" applyFont="1" applyFill="1" applyAlignment="1">
      <alignment horizontal="center" vertical="center"/>
    </xf>
    <xf numFmtId="0" fontId="14" fillId="16" borderId="1" xfId="14" applyFont="1" applyFill="1" applyAlignment="1">
      <alignment horizontal="center" vertical="center"/>
    </xf>
    <xf numFmtId="164" fontId="18" fillId="12" borderId="5" xfId="15" applyNumberFormat="1" applyFont="1" applyFill="1" applyBorder="1" applyAlignment="1">
      <alignment horizontal="center" vertical="center" wrapText="1"/>
    </xf>
    <xf numFmtId="164" fontId="9" fillId="16" borderId="1" xfId="14" applyNumberFormat="1" applyFont="1" applyFill="1" applyAlignment="1">
      <alignment horizontal="center" vertical="center" wrapText="1"/>
    </xf>
    <xf numFmtId="0" fontId="9" fillId="16" borderId="1" xfId="14" applyFont="1" applyFill="1" applyAlignment="1">
      <alignment horizontal="left" vertical="center" wrapText="1"/>
    </xf>
    <xf numFmtId="0" fontId="11" fillId="16" borderId="1" xfId="14" applyFont="1" applyFill="1" applyAlignment="1">
      <alignment horizontal="center" vertical="center" wrapText="1"/>
    </xf>
    <xf numFmtId="0" fontId="9" fillId="19" borderId="1" xfId="15" applyFont="1" applyFill="1" applyAlignment="1">
      <alignment horizontal="right" vertical="center" wrapText="1"/>
    </xf>
    <xf numFmtId="164" fontId="27" fillId="12" borderId="5" xfId="15" applyNumberFormat="1" applyFont="1" applyFill="1" applyBorder="1" applyAlignment="1">
      <alignment horizontal="center" vertical="center" wrapText="1"/>
    </xf>
    <xf numFmtId="164" fontId="6" fillId="19" borderId="1" xfId="15" applyNumberFormat="1" applyFont="1" applyFill="1" applyAlignment="1">
      <alignment horizontal="center" vertical="center"/>
    </xf>
    <xf numFmtId="164" fontId="14" fillId="19" borderId="1" xfId="14" applyNumberFormat="1" applyFont="1" applyFill="1" applyAlignment="1">
      <alignment horizontal="center" vertical="center"/>
    </xf>
    <xf numFmtId="0" fontId="14" fillId="19" borderId="1" xfId="14" applyFont="1" applyFill="1" applyAlignment="1">
      <alignment horizontal="center" vertical="center"/>
    </xf>
    <xf numFmtId="164" fontId="9" fillId="19" borderId="1" xfId="14" applyNumberFormat="1" applyFont="1" applyFill="1" applyAlignment="1">
      <alignment horizontal="center" vertical="center" wrapText="1"/>
    </xf>
    <xf numFmtId="0" fontId="9" fillId="19" borderId="1" xfId="14" applyFont="1" applyFill="1" applyAlignment="1">
      <alignment horizontal="left" vertical="center" wrapText="1"/>
    </xf>
    <xf numFmtId="0" fontId="11" fillId="19" borderId="1" xfId="14" applyFont="1" applyFill="1" applyAlignment="1">
      <alignment horizontal="center" vertical="center" wrapText="1"/>
    </xf>
    <xf numFmtId="1" fontId="29" fillId="12" borderId="1" xfId="14" applyNumberFormat="1" applyFont="1" applyFill="1" applyAlignment="1">
      <alignment horizontal="center" vertical="center" wrapText="1"/>
    </xf>
    <xf numFmtId="0" fontId="4" fillId="8" borderId="1" xfId="14" applyFont="1" applyFill="1" applyAlignment="1">
      <alignment horizontal="center" vertical="center" wrapText="1"/>
    </xf>
    <xf numFmtId="0" fontId="31" fillId="17" borderId="1" xfId="15" applyFont="1" applyFill="1" applyAlignment="1">
      <alignment horizontal="center" vertical="center"/>
    </xf>
    <xf numFmtId="0" fontId="12" fillId="6" borderId="1" xfId="14" applyFont="1" applyFill="1" applyAlignment="1">
      <alignment horizontal="left" vertical="center"/>
    </xf>
    <xf numFmtId="0" fontId="12" fillId="6" borderId="1" xfId="13" applyFont="1" applyFill="1" applyAlignment="1">
      <alignment horizontal="left" vertical="center"/>
    </xf>
    <xf numFmtId="1" fontId="4" fillId="6" borderId="1" xfId="14" applyNumberFormat="1" applyFont="1" applyFill="1" applyAlignment="1">
      <alignment horizontal="center" vertical="center"/>
    </xf>
    <xf numFmtId="0" fontId="20" fillId="0" borderId="1" xfId="15" applyFont="1" applyAlignment="1">
      <alignment horizontal="left" vertical="center" wrapText="1"/>
    </xf>
    <xf numFmtId="164" fontId="20" fillId="13" borderId="1" xfId="15" applyNumberFormat="1" applyFont="1" applyFill="1" applyAlignment="1">
      <alignment horizontal="center" vertical="center"/>
    </xf>
    <xf numFmtId="0" fontId="25" fillId="18" borderId="7" xfId="14" applyFont="1" applyFill="1" applyBorder="1" applyAlignment="1">
      <alignment horizontal="center" vertical="center" wrapText="1"/>
    </xf>
    <xf numFmtId="164" fontId="25" fillId="18" borderId="1" xfId="14" applyNumberFormat="1" applyFont="1" applyFill="1" applyAlignment="1">
      <alignment horizontal="center" vertical="center" wrapText="1"/>
    </xf>
    <xf numFmtId="0" fontId="25" fillId="18" borderId="1" xfId="14" applyFont="1" applyFill="1" applyAlignment="1">
      <alignment horizontal="center" vertical="center" wrapText="1"/>
    </xf>
    <xf numFmtId="165" fontId="25" fillId="18" borderId="1" xfId="14" applyNumberFormat="1" applyFont="1" applyFill="1" applyAlignment="1">
      <alignment horizontal="center" vertical="center" wrapText="1"/>
    </xf>
    <xf numFmtId="164" fontId="25" fillId="18" borderId="1" xfId="14" applyNumberFormat="1" applyFont="1" applyFill="1" applyAlignment="1">
      <alignment horizontal="center" vertical="center"/>
    </xf>
    <xf numFmtId="0" fontId="25" fillId="18" borderId="1" xfId="14" applyFont="1" applyFill="1" applyAlignment="1">
      <alignment horizontal="center" vertical="center"/>
    </xf>
    <xf numFmtId="164" fontId="25" fillId="18" borderId="7" xfId="14" applyNumberFormat="1" applyFont="1" applyFill="1" applyBorder="1" applyAlignment="1">
      <alignment horizontal="center" vertical="center" wrapText="1"/>
    </xf>
    <xf numFmtId="164" fontId="4" fillId="16" borderId="1" xfId="14" applyNumberFormat="1" applyFont="1" applyFill="1" applyAlignment="1">
      <alignment horizontal="center" vertical="center" wrapText="1"/>
    </xf>
    <xf numFmtId="0" fontId="4" fillId="16" borderId="1" xfId="14" applyFont="1" applyFill="1" applyAlignment="1">
      <alignment horizontal="left" vertical="center" wrapText="1"/>
    </xf>
    <xf numFmtId="0" fontId="4" fillId="9" borderId="1" xfId="14" applyFont="1" applyFill="1" applyAlignment="1">
      <alignment horizontal="right" vertical="center"/>
    </xf>
    <xf numFmtId="164" fontId="4" fillId="19" borderId="1" xfId="14" applyNumberFormat="1" applyFont="1" applyFill="1" applyAlignment="1">
      <alignment horizontal="center" vertical="center" wrapText="1"/>
    </xf>
    <xf numFmtId="0" fontId="4" fillId="19" borderId="1" xfId="14" applyFont="1" applyFill="1" applyAlignment="1">
      <alignment horizontal="left" vertical="center" wrapText="1"/>
    </xf>
    <xf numFmtId="1" fontId="4" fillId="8" borderId="1" xfId="14" applyNumberFormat="1" applyFont="1" applyFill="1" applyAlignment="1">
      <alignment horizontal="center" vertical="center" wrapText="1"/>
    </xf>
    <xf numFmtId="0" fontId="11" fillId="0" borderId="1" xfId="15" applyFont="1" applyAlignment="1">
      <alignment horizontal="center" vertical="center"/>
    </xf>
    <xf numFmtId="164" fontId="26" fillId="18" borderId="1" xfId="14" applyNumberFormat="1" applyFont="1" applyFill="1" applyAlignment="1">
      <alignment horizontal="center" vertical="center" wrapText="1"/>
    </xf>
    <xf numFmtId="0" fontId="26" fillId="18" borderId="1" xfId="14" applyFont="1" applyFill="1" applyAlignment="1">
      <alignment horizontal="center" vertical="center" wrapText="1"/>
    </xf>
    <xf numFmtId="0" fontId="15" fillId="29" borderId="1" xfId="14" applyFont="1" applyFill="1" applyAlignment="1">
      <alignment horizontal="left" vertical="center"/>
    </xf>
    <xf numFmtId="0" fontId="46" fillId="29" borderId="1" xfId="14" applyFont="1" applyFill="1" applyAlignment="1">
      <alignment horizontal="left" vertical="center" wrapText="1"/>
    </xf>
    <xf numFmtId="0" fontId="47" fillId="29" borderId="1" xfId="14" applyFont="1" applyFill="1" applyAlignment="1">
      <alignment vertical="center"/>
    </xf>
    <xf numFmtId="0" fontId="8" fillId="29" borderId="1" xfId="14" applyFont="1" applyFill="1" applyAlignment="1">
      <alignment horizontal="center" vertical="center" wrapText="1"/>
    </xf>
    <xf numFmtId="0" fontId="23" fillId="29" borderId="1" xfId="14" applyFont="1" applyFill="1" applyAlignment="1">
      <alignment horizontal="right" vertical="center"/>
    </xf>
    <xf numFmtId="0" fontId="23" fillId="29" borderId="1" xfId="14" applyFont="1" applyFill="1" applyAlignment="1">
      <alignment horizontal="center" vertical="center"/>
    </xf>
    <xf numFmtId="0" fontId="36" fillId="29" borderId="1" xfId="14" applyFont="1" applyFill="1" applyAlignment="1">
      <alignment vertical="center"/>
    </xf>
    <xf numFmtId="0" fontId="47" fillId="29" borderId="1" xfId="14" applyFont="1" applyFill="1" applyAlignment="1">
      <alignment horizontal="right" vertical="center"/>
    </xf>
    <xf numFmtId="0" fontId="8" fillId="17" borderId="1" xfId="14" applyFont="1" applyFill="1" applyAlignment="1">
      <alignment horizontal="center" vertical="center" wrapText="1"/>
    </xf>
    <xf numFmtId="0" fontId="8" fillId="5" borderId="7" xfId="14" applyFont="1" applyFill="1" applyBorder="1" applyAlignment="1">
      <alignment horizontal="center" vertical="center" wrapText="1"/>
    </xf>
    <xf numFmtId="0" fontId="30" fillId="21" borderId="2" xfId="15" applyFont="1" applyFill="1" applyBorder="1" applyAlignment="1">
      <alignment horizontal="center" vertical="center"/>
    </xf>
    <xf numFmtId="0" fontId="23" fillId="19" borderId="1" xfId="15" applyFont="1" applyFill="1" applyAlignment="1">
      <alignment horizontal="right" vertical="center" wrapText="1"/>
    </xf>
    <xf numFmtId="0" fontId="31" fillId="21" borderId="1" xfId="15" applyFont="1" applyFill="1" applyAlignment="1">
      <alignment horizontal="center" vertical="center"/>
    </xf>
    <xf numFmtId="0" fontId="4" fillId="16" borderId="1" xfId="14" applyFont="1" applyFill="1" applyAlignment="1">
      <alignment horizontal="center" vertical="center" wrapText="1"/>
    </xf>
    <xf numFmtId="0" fontId="15" fillId="30" borderId="1" xfId="14" applyFont="1" applyFill="1" applyAlignment="1">
      <alignment horizontal="left" vertical="center"/>
    </xf>
    <xf numFmtId="0" fontId="46" fillId="30" borderId="1" xfId="14" applyFont="1" applyFill="1" applyAlignment="1">
      <alignment horizontal="left" vertical="center" wrapText="1"/>
    </xf>
    <xf numFmtId="0" fontId="47" fillId="30" borderId="1" xfId="14" applyFont="1" applyFill="1" applyAlignment="1">
      <alignment vertical="center"/>
    </xf>
    <xf numFmtId="0" fontId="8" fillId="30" borderId="1" xfId="14" applyFont="1" applyFill="1" applyAlignment="1">
      <alignment horizontal="center" vertical="center" wrapText="1"/>
    </xf>
    <xf numFmtId="0" fontId="23" fillId="30" borderId="1" xfId="14" applyFont="1" applyFill="1" applyAlignment="1">
      <alignment horizontal="right" vertical="center"/>
    </xf>
    <xf numFmtId="0" fontId="23" fillId="30" borderId="1" xfId="14" applyFont="1" applyFill="1" applyAlignment="1">
      <alignment horizontal="center" vertical="center"/>
    </xf>
    <xf numFmtId="0" fontId="36" fillId="30" borderId="1" xfId="14" applyFont="1" applyFill="1" applyAlignment="1">
      <alignment vertical="center"/>
    </xf>
    <xf numFmtId="0" fontId="47" fillId="30" borderId="1" xfId="14" applyFont="1" applyFill="1" applyAlignment="1">
      <alignment horizontal="right" vertical="center"/>
    </xf>
    <xf numFmtId="0" fontId="4" fillId="0" borderId="1" xfId="15" applyFont="1" applyAlignment="1">
      <alignment horizontal="center" vertical="center"/>
    </xf>
    <xf numFmtId="0" fontId="15" fillId="31" borderId="1" xfId="14" applyFont="1" applyFill="1" applyAlignment="1">
      <alignment horizontal="left" vertical="center"/>
    </xf>
    <xf numFmtId="0" fontId="46" fillId="31" borderId="1" xfId="14" applyFont="1" applyFill="1" applyAlignment="1">
      <alignment horizontal="left" vertical="center" wrapText="1"/>
    </xf>
    <xf numFmtId="0" fontId="47" fillId="31" borderId="1" xfId="14" applyFont="1" applyFill="1" applyAlignment="1">
      <alignment vertical="center"/>
    </xf>
    <xf numFmtId="0" fontId="23" fillId="31" borderId="1" xfId="14" applyFont="1" applyFill="1" applyAlignment="1">
      <alignment vertical="center"/>
    </xf>
    <xf numFmtId="0" fontId="8" fillId="31" borderId="1" xfId="14" applyFont="1" applyFill="1" applyAlignment="1">
      <alignment horizontal="center" vertical="center" wrapText="1"/>
    </xf>
    <xf numFmtId="0" fontId="23" fillId="31" borderId="1" xfId="14" applyFont="1" applyFill="1" applyAlignment="1">
      <alignment horizontal="right" vertical="center"/>
    </xf>
    <xf numFmtId="0" fontId="23" fillId="31" borderId="1" xfId="14" applyFont="1" applyFill="1" applyAlignment="1">
      <alignment horizontal="center" vertical="center"/>
    </xf>
    <xf numFmtId="0" fontId="36" fillId="31" borderId="1" xfId="14" applyFont="1" applyFill="1" applyAlignment="1">
      <alignment vertical="center"/>
    </xf>
    <xf numFmtId="0" fontId="47" fillId="31" borderId="1" xfId="14" applyFont="1" applyFill="1" applyAlignment="1">
      <alignment horizontal="right" vertical="center"/>
    </xf>
    <xf numFmtId="0" fontId="48" fillId="32" borderId="1" xfId="14" applyFont="1" applyFill="1" applyAlignment="1">
      <alignment horizontal="left" vertical="center"/>
    </xf>
    <xf numFmtId="0" fontId="49" fillId="32" borderId="1" xfId="14" applyFont="1" applyFill="1" applyAlignment="1">
      <alignment horizontal="left" vertical="center" wrapText="1"/>
    </xf>
    <xf numFmtId="0" fontId="50" fillId="32" borderId="1" xfId="14" applyFont="1" applyFill="1" applyAlignment="1">
      <alignment vertical="center"/>
    </xf>
    <xf numFmtId="0" fontId="42" fillId="32" borderId="1" xfId="14" applyFont="1" applyFill="1" applyAlignment="1">
      <alignment vertical="center"/>
    </xf>
    <xf numFmtId="0" fontId="30" fillId="32" borderId="1" xfId="14" applyFont="1" applyFill="1" applyAlignment="1">
      <alignment horizontal="center" vertical="center" wrapText="1"/>
    </xf>
    <xf numFmtId="0" fontId="42" fillId="32" borderId="1" xfId="14" applyFont="1" applyFill="1" applyAlignment="1">
      <alignment horizontal="right" vertical="center"/>
    </xf>
    <xf numFmtId="0" fontId="42" fillId="32" borderId="1" xfId="14" applyFont="1" applyFill="1" applyAlignment="1">
      <alignment horizontal="center" vertical="center"/>
    </xf>
    <xf numFmtId="0" fontId="48" fillId="32" borderId="1" xfId="14" applyFont="1" applyFill="1" applyAlignment="1">
      <alignment vertical="center"/>
    </xf>
    <xf numFmtId="0" fontId="50" fillId="32" borderId="1" xfId="14" applyFont="1" applyFill="1" applyAlignment="1">
      <alignment horizontal="right" vertical="center"/>
    </xf>
    <xf numFmtId="0" fontId="15" fillId="34" borderId="1" xfId="14" applyFont="1" applyFill="1" applyAlignment="1">
      <alignment horizontal="left" vertical="center"/>
    </xf>
    <xf numFmtId="0" fontId="46" fillId="34" borderId="1" xfId="14" applyFont="1" applyFill="1" applyAlignment="1">
      <alignment vertical="center"/>
    </xf>
    <xf numFmtId="0" fontId="47" fillId="34" borderId="1" xfId="14" applyFont="1" applyFill="1" applyAlignment="1">
      <alignment vertical="center"/>
    </xf>
    <xf numFmtId="0" fontId="23" fillId="34" borderId="1" xfId="14" applyFont="1" applyFill="1" applyAlignment="1">
      <alignment vertical="center"/>
    </xf>
    <xf numFmtId="0" fontId="8" fillId="34" borderId="1" xfId="14" applyFont="1" applyFill="1" applyAlignment="1">
      <alignment horizontal="center" vertical="center" wrapText="1"/>
    </xf>
    <xf numFmtId="0" fontId="23" fillId="34" borderId="1" xfId="14" applyFont="1" applyFill="1" applyAlignment="1">
      <alignment horizontal="right" vertical="center"/>
    </xf>
    <xf numFmtId="0" fontId="23" fillId="34" borderId="1" xfId="14" applyFont="1" applyFill="1" applyAlignment="1">
      <alignment horizontal="center" vertical="center"/>
    </xf>
    <xf numFmtId="0" fontId="36" fillId="34" borderId="1" xfId="14" applyFont="1" applyFill="1" applyAlignment="1">
      <alignment vertical="center"/>
    </xf>
    <xf numFmtId="0" fontId="51" fillId="33" borderId="1" xfId="14" applyFont="1" applyFill="1" applyAlignment="1">
      <alignment horizontal="right" vertical="center"/>
    </xf>
    <xf numFmtId="0" fontId="15" fillId="35" borderId="1" xfId="14" applyFont="1" applyFill="1" applyAlignment="1">
      <alignment horizontal="left" vertical="center"/>
    </xf>
    <xf numFmtId="0" fontId="46" fillId="35" borderId="1" xfId="14" applyFont="1" applyFill="1" applyAlignment="1">
      <alignment horizontal="left" vertical="center"/>
    </xf>
    <xf numFmtId="0" fontId="47" fillId="35" borderId="1" xfId="14" applyFont="1" applyFill="1" applyAlignment="1">
      <alignment vertical="center"/>
    </xf>
    <xf numFmtId="0" fontId="23" fillId="35" borderId="1" xfId="14" applyFont="1" applyFill="1" applyAlignment="1">
      <alignment vertical="center"/>
    </xf>
    <xf numFmtId="0" fontId="8" fillId="35" borderId="1" xfId="14" applyFont="1" applyFill="1" applyAlignment="1">
      <alignment horizontal="center" vertical="center" wrapText="1"/>
    </xf>
    <xf numFmtId="0" fontId="23" fillId="35" borderId="1" xfId="14" applyFont="1" applyFill="1" applyAlignment="1">
      <alignment horizontal="right" vertical="center"/>
    </xf>
    <xf numFmtId="0" fontId="23" fillId="35" borderId="1" xfId="14" applyFont="1" applyFill="1" applyAlignment="1">
      <alignment horizontal="center" vertical="center"/>
    </xf>
    <xf numFmtId="0" fontId="36" fillId="35" borderId="1" xfId="14" applyFont="1" applyFill="1" applyAlignment="1">
      <alignment vertical="center"/>
    </xf>
    <xf numFmtId="0" fontId="47" fillId="35" borderId="1" xfId="14" applyFont="1" applyFill="1" applyAlignment="1">
      <alignment horizontal="right" vertical="center"/>
    </xf>
    <xf numFmtId="0" fontId="48" fillId="36" borderId="1" xfId="14" applyFont="1" applyFill="1" applyAlignment="1">
      <alignment horizontal="left" vertical="center"/>
    </xf>
    <xf numFmtId="0" fontId="49" fillId="36" borderId="1" xfId="14" applyFont="1" applyFill="1" applyAlignment="1">
      <alignment horizontal="left" vertical="center" wrapText="1"/>
    </xf>
    <xf numFmtId="0" fontId="50" fillId="36" borderId="1" xfId="14" applyFont="1" applyFill="1" applyAlignment="1">
      <alignment vertical="center"/>
    </xf>
    <xf numFmtId="0" fontId="42" fillId="36" borderId="1" xfId="14" applyFont="1" applyFill="1" applyAlignment="1">
      <alignment vertical="center"/>
    </xf>
    <xf numFmtId="0" fontId="30" fillId="36" borderId="1" xfId="14" applyFont="1" applyFill="1" applyAlignment="1">
      <alignment horizontal="center" vertical="center" wrapText="1"/>
    </xf>
    <xf numFmtId="0" fontId="42" fillId="36" borderId="1" xfId="14" applyFont="1" applyFill="1" applyAlignment="1">
      <alignment horizontal="right" vertical="center"/>
    </xf>
    <xf numFmtId="0" fontId="42" fillId="36" borderId="1" xfId="14" applyFont="1" applyFill="1" applyAlignment="1">
      <alignment horizontal="center" vertical="center"/>
    </xf>
    <xf numFmtId="0" fontId="48" fillId="36" borderId="1" xfId="14" applyFont="1" applyFill="1" applyAlignment="1">
      <alignment vertical="center"/>
    </xf>
    <xf numFmtId="0" fontId="52" fillId="36" borderId="1" xfId="14" applyFont="1" applyFill="1" applyAlignment="1">
      <alignment horizontal="right" vertical="center"/>
    </xf>
    <xf numFmtId="0" fontId="48" fillId="39" borderId="1" xfId="14" applyFont="1" applyFill="1" applyAlignment="1">
      <alignment horizontal="left" vertical="center"/>
    </xf>
    <xf numFmtId="0" fontId="49" fillId="39" borderId="1" xfId="14" applyFont="1" applyFill="1" applyAlignment="1">
      <alignment horizontal="left" vertical="center" wrapText="1"/>
    </xf>
    <xf numFmtId="0" fontId="50" fillId="39" borderId="1" xfId="14" applyFont="1" applyFill="1" applyAlignment="1">
      <alignment vertical="center"/>
    </xf>
    <xf numFmtId="0" fontId="42" fillId="39" borderId="1" xfId="14" applyFont="1" applyFill="1" applyAlignment="1">
      <alignment vertical="center"/>
    </xf>
    <xf numFmtId="0" fontId="30" fillId="39" borderId="1" xfId="14" applyFont="1" applyFill="1" applyAlignment="1">
      <alignment horizontal="center" vertical="center" wrapText="1"/>
    </xf>
    <xf numFmtId="0" fontId="42" fillId="39" borderId="1" xfId="14" applyFont="1" applyFill="1" applyAlignment="1">
      <alignment horizontal="right" vertical="center"/>
    </xf>
    <xf numFmtId="0" fontId="42" fillId="39" borderId="1" xfId="14" applyFont="1" applyFill="1" applyAlignment="1">
      <alignment horizontal="center" vertical="center"/>
    </xf>
    <xf numFmtId="0" fontId="48" fillId="39" borderId="1" xfId="14" applyFont="1" applyFill="1" applyAlignment="1">
      <alignment vertical="center"/>
    </xf>
    <xf numFmtId="0" fontId="52" fillId="37" borderId="1" xfId="14" applyFont="1" applyFill="1" applyAlignment="1">
      <alignment horizontal="right" vertical="center"/>
    </xf>
    <xf numFmtId="0" fontId="15" fillId="40" borderId="1" xfId="14" applyFont="1" applyFill="1" applyAlignment="1">
      <alignment horizontal="left" vertical="center"/>
    </xf>
    <xf numFmtId="0" fontId="46" fillId="40" borderId="1" xfId="14" applyFont="1" applyFill="1" applyAlignment="1">
      <alignment horizontal="left" vertical="center" wrapText="1"/>
    </xf>
    <xf numFmtId="0" fontId="47" fillId="40" borderId="1" xfId="14" applyFont="1" applyFill="1" applyAlignment="1">
      <alignment vertical="center"/>
    </xf>
    <xf numFmtId="0" fontId="23" fillId="40" borderId="1" xfId="14" applyFont="1" applyFill="1" applyAlignment="1">
      <alignment vertical="center"/>
    </xf>
    <xf numFmtId="0" fontId="8" fillId="40" borderId="1" xfId="14" applyFont="1" applyFill="1" applyAlignment="1">
      <alignment horizontal="center" vertical="center" wrapText="1"/>
    </xf>
    <xf numFmtId="0" fontId="23" fillId="40" borderId="1" xfId="14" applyFont="1" applyFill="1" applyAlignment="1">
      <alignment horizontal="right" vertical="center"/>
    </xf>
    <xf numFmtId="0" fontId="23" fillId="40" borderId="1" xfId="14" applyFont="1" applyFill="1" applyAlignment="1">
      <alignment horizontal="center" vertical="center"/>
    </xf>
    <xf numFmtId="0" fontId="36" fillId="40" borderId="1" xfId="14" applyFont="1" applyFill="1" applyAlignment="1">
      <alignment vertical="center"/>
    </xf>
    <xf numFmtId="0" fontId="51" fillId="38" borderId="1" xfId="14" applyFont="1" applyFill="1" applyAlignment="1">
      <alignment horizontal="right" vertical="center"/>
    </xf>
    <xf numFmtId="0" fontId="60" fillId="26" borderId="6" xfId="13" applyFont="1" applyFill="1" applyBorder="1" applyAlignment="1">
      <alignment horizontal="center" vertical="center"/>
    </xf>
    <xf numFmtId="0" fontId="11" fillId="0" borderId="1" xfId="14" applyFont="1"/>
    <xf numFmtId="0" fontId="61" fillId="11" borderId="1" xfId="2" quotePrefix="1" applyFont="1" applyFill="1" applyAlignment="1">
      <alignment horizontal="center" vertical="center"/>
    </xf>
    <xf numFmtId="0" fontId="62" fillId="27" borderId="1" xfId="6" applyFont="1" applyFill="1" applyAlignment="1">
      <alignment horizontal="left" vertical="center"/>
    </xf>
    <xf numFmtId="0" fontId="27" fillId="27" borderId="1" xfId="14" applyFont="1" applyFill="1" applyAlignment="1">
      <alignment horizontal="right" vertical="center"/>
    </xf>
    <xf numFmtId="0" fontId="47" fillId="0" borderId="1" xfId="14" applyFont="1" applyAlignment="1">
      <alignment vertical="center"/>
    </xf>
    <xf numFmtId="0" fontId="11" fillId="17" borderId="1" xfId="14" applyFont="1" applyFill="1"/>
    <xf numFmtId="0" fontId="63" fillId="27" borderId="1" xfId="2" applyFont="1" applyFill="1" applyAlignment="1" applyProtection="1">
      <alignment horizontal="right" vertical="center"/>
      <protection hidden="1"/>
    </xf>
    <xf numFmtId="0" fontId="11" fillId="27" borderId="1" xfId="2" applyFont="1" applyFill="1" applyAlignment="1" applyProtection="1">
      <alignment vertical="center"/>
      <protection hidden="1"/>
    </xf>
    <xf numFmtId="0" fontId="64" fillId="12" borderId="1" xfId="13" applyFont="1" applyFill="1" applyAlignment="1">
      <alignment horizontal="center" vertical="center"/>
    </xf>
    <xf numFmtId="0" fontId="64" fillId="12" borderId="1" xfId="14" applyFont="1" applyFill="1" applyAlignment="1">
      <alignment horizontal="center" vertical="center"/>
    </xf>
    <xf numFmtId="0" fontId="15" fillId="5" borderId="1" xfId="14" applyFont="1" applyFill="1" applyAlignment="1">
      <alignment horizontal="center" vertical="center"/>
    </xf>
    <xf numFmtId="0" fontId="11" fillId="0" borderId="1" xfId="14" applyFont="1" applyAlignment="1">
      <alignment horizontal="left"/>
    </xf>
    <xf numFmtId="0" fontId="11" fillId="6" borderId="1" xfId="14" applyFont="1" applyFill="1" applyAlignment="1">
      <alignment horizontal="center" vertical="center"/>
    </xf>
    <xf numFmtId="0" fontId="12" fillId="18" borderId="1" xfId="14" applyFont="1" applyFill="1" applyAlignment="1">
      <alignment horizontal="center" vertical="center"/>
    </xf>
    <xf numFmtId="0" fontId="11" fillId="53" borderId="1" xfId="14" applyFont="1" applyFill="1"/>
    <xf numFmtId="0" fontId="11" fillId="53" borderId="1" xfId="14" applyFont="1" applyFill="1" applyAlignment="1">
      <alignment horizontal="left"/>
    </xf>
    <xf numFmtId="0" fontId="17" fillId="27" borderId="1" xfId="15" applyFont="1" applyFill="1" applyAlignment="1">
      <alignment horizontal="left" vertical="center"/>
    </xf>
    <xf numFmtId="0" fontId="11" fillId="27" borderId="1" xfId="14" applyFont="1" applyFill="1"/>
    <xf numFmtId="0" fontId="41" fillId="46" borderId="1" xfId="3" applyFont="1" applyFill="1" applyAlignment="1">
      <alignment horizontal="left" vertical="center" wrapText="1"/>
    </xf>
    <xf numFmtId="0" fontId="6" fillId="42" borderId="1" xfId="3" applyFont="1" applyFill="1" applyAlignment="1">
      <alignment horizontal="left" vertical="center" wrapText="1"/>
    </xf>
    <xf numFmtId="0" fontId="38" fillId="43" borderId="1" xfId="3" applyFont="1" applyFill="1" applyAlignment="1">
      <alignment horizontal="left" vertical="center" wrapText="1"/>
    </xf>
    <xf numFmtId="0" fontId="41" fillId="53" borderId="1" xfId="3" applyFont="1" applyFill="1" applyAlignment="1">
      <alignment horizontal="center" vertical="center" wrapText="1"/>
    </xf>
    <xf numFmtId="0" fontId="5" fillId="20" borderId="1" xfId="3" applyFont="1" applyFill="1" applyAlignment="1">
      <alignment horizontal="center" vertical="center" wrapText="1"/>
    </xf>
    <xf numFmtId="0" fontId="6" fillId="41" borderId="1" xfId="3" applyFont="1" applyFill="1" applyAlignment="1">
      <alignment horizontal="right" vertical="center" wrapText="1"/>
    </xf>
    <xf numFmtId="0" fontId="38" fillId="9" borderId="1" xfId="3" applyFont="1" applyFill="1" applyAlignment="1">
      <alignment horizontal="left" vertical="center" wrapText="1"/>
    </xf>
    <xf numFmtId="0" fontId="5" fillId="47" borderId="1" xfId="3" applyFont="1" applyFill="1" applyAlignment="1">
      <alignment horizontal="center" vertical="center" wrapText="1"/>
    </xf>
    <xf numFmtId="0" fontId="8" fillId="44" borderId="1" xfId="3" applyFont="1" applyFill="1" applyAlignment="1">
      <alignment horizontal="right" vertical="center" wrapText="1"/>
    </xf>
    <xf numFmtId="0" fontId="38" fillId="25" borderId="1" xfId="3" applyFont="1" applyFill="1" applyAlignment="1">
      <alignment horizontal="left" vertical="center" wrapText="1"/>
    </xf>
    <xf numFmtId="0" fontId="38" fillId="9" borderId="1" xfId="3" applyFont="1" applyFill="1" applyAlignment="1">
      <alignment horizontal="center" vertical="center" wrapText="1"/>
    </xf>
    <xf numFmtId="0" fontId="33" fillId="42" borderId="1" xfId="3" applyFont="1" applyFill="1" applyAlignment="1">
      <alignment horizontal="center" vertical="center" wrapText="1"/>
    </xf>
    <xf numFmtId="0" fontId="38" fillId="25" borderId="1" xfId="3" applyFont="1" applyFill="1" applyAlignment="1">
      <alignment horizontal="center" vertical="center" wrapText="1"/>
    </xf>
    <xf numFmtId="0" fontId="38" fillId="42" borderId="1" xfId="3" applyFont="1" applyFill="1" applyAlignment="1">
      <alignment horizontal="center" vertical="center" wrapText="1"/>
    </xf>
    <xf numFmtId="0" fontId="38" fillId="42" borderId="1" xfId="3" applyFont="1" applyFill="1" applyAlignment="1">
      <alignment horizontal="left" vertical="center" wrapText="1"/>
    </xf>
    <xf numFmtId="0" fontId="6" fillId="7" borderId="1" xfId="3" applyFont="1" applyFill="1" applyAlignment="1">
      <alignment horizontal="center" vertical="center" wrapText="1"/>
    </xf>
    <xf numFmtId="0" fontId="6" fillId="4" borderId="1" xfId="3" applyFont="1" applyFill="1" applyAlignment="1">
      <alignment horizontal="right" vertical="center" wrapText="1"/>
    </xf>
    <xf numFmtId="0" fontId="38" fillId="43" borderId="1" xfId="3" applyFont="1" applyFill="1" applyAlignment="1">
      <alignment horizontal="center" vertical="center" wrapText="1"/>
    </xf>
    <xf numFmtId="0" fontId="41" fillId="20" borderId="1" xfId="3" applyFont="1" applyFill="1" applyAlignment="1">
      <alignment horizontal="center" vertical="center" wrapText="1"/>
    </xf>
    <xf numFmtId="0" fontId="33" fillId="41" borderId="1" xfId="3" applyFont="1" applyFill="1" applyAlignment="1">
      <alignment horizontal="center" vertical="center" wrapText="1"/>
    </xf>
    <xf numFmtId="0" fontId="40" fillId="3" borderId="1" xfId="3" applyFont="1" applyFill="1" applyAlignment="1">
      <alignment horizontal="center" vertical="center" wrapText="1"/>
    </xf>
    <xf numFmtId="0" fontId="33" fillId="42" borderId="1" xfId="3" applyFont="1" applyFill="1" applyAlignment="1">
      <alignment horizontal="left" vertical="center" wrapText="1"/>
    </xf>
    <xf numFmtId="0" fontId="33" fillId="7" borderId="1" xfId="3" applyFont="1" applyFill="1" applyAlignment="1">
      <alignment horizontal="center" vertical="center" wrapText="1"/>
    </xf>
    <xf numFmtId="0" fontId="23" fillId="0" borderId="1" xfId="14" applyFont="1" applyAlignment="1">
      <alignment horizontal="center" vertical="center"/>
    </xf>
    <xf numFmtId="0" fontId="41" fillId="51" borderId="1" xfId="1" applyFont="1" applyFill="1" applyAlignment="1">
      <alignment horizontal="center" vertical="center"/>
    </xf>
    <xf numFmtId="0" fontId="56" fillId="20" borderId="1" xfId="1" applyFont="1" applyFill="1" applyAlignment="1">
      <alignment horizontal="center" vertical="center"/>
    </xf>
    <xf numFmtId="0" fontId="5" fillId="45" borderId="1" xfId="8" applyFont="1" applyFill="1" applyAlignment="1">
      <alignment horizontal="center" vertical="center"/>
    </xf>
    <xf numFmtId="0" fontId="8" fillId="46" borderId="1" xfId="8" applyFont="1" applyFill="1" applyAlignment="1">
      <alignment horizontal="center" vertical="center"/>
    </xf>
  </cellXfs>
  <cellStyles count="16">
    <cellStyle name="Lien hypertexte 2" xfId="9" xr:uid="{0623E9A6-B10F-47ED-BD90-C2F2C53935D2}"/>
    <cellStyle name="Lien hypertexte 3" xfId="12" xr:uid="{05237CD5-0480-42F9-BD6A-00B6BD79E32E}"/>
    <cellStyle name="Normal" xfId="0" builtinId="0"/>
    <cellStyle name="Normal 2" xfId="1" xr:uid="{05F119AF-2C42-473C-8D8F-B0D200FA63BC}"/>
    <cellStyle name="Normal 2 2" xfId="14" xr:uid="{A81025B4-BD32-4411-AD0E-AAF0870A3493}"/>
    <cellStyle name="Normal 2 2 2" xfId="15" xr:uid="{5BE2E6B5-949E-441F-892A-B3721AEF6342}"/>
    <cellStyle name="Normal 2 2 2 2 2" xfId="2" xr:uid="{91D4E5E5-FC0A-4757-94BE-97550F77CC6A}"/>
    <cellStyle name="Normal 2 2 2 2 3" xfId="10" xr:uid="{01E20F94-DA4A-453C-8411-EBCB6E57ED68}"/>
    <cellStyle name="Normal 2 2 5" xfId="6" xr:uid="{2A12381E-09AC-40BF-A549-100FD00EF1B9}"/>
    <cellStyle name="Normal 2 3" xfId="7" xr:uid="{58D4D3CA-E6FB-419E-BCD4-53A7875F576F}"/>
    <cellStyle name="Normal 3" xfId="3" xr:uid="{A3CBFB8F-872B-4021-AEEC-B93D09300071}"/>
    <cellStyle name="Normal 4" xfId="8" xr:uid="{243DFED2-F8EB-4D96-9366-0F627E9C4C31}"/>
    <cellStyle name="Normal 4 3 4 2 2 2" xfId="4" xr:uid="{477FB13C-32C8-44A6-8218-53F2A7829318}"/>
    <cellStyle name="Normal 4 3 4 2 2 2 2" xfId="11" xr:uid="{50D7B630-1F1E-446C-B553-9E3BF0EBCBD2}"/>
    <cellStyle name="Normal 4 3 4 2 2 2 3" xfId="13" xr:uid="{F8D09BAD-E4D8-458F-86D3-9FE2F6BDB354}"/>
    <cellStyle name="Normal_Comparer recettes 2009 OK 2 2" xfId="5" xr:uid="{AE1B5BCC-6AEA-44ED-8AEB-0E2CBFAA9A1D}"/>
  </cellStyles>
  <dxfs count="2">
    <dxf>
      <font>
        <b/>
        <color rgb="FF7F6000"/>
      </font>
      <fill>
        <patternFill>
          <bgColor rgb="FFF4B183"/>
        </patternFill>
      </fill>
    </dxf>
    <dxf>
      <font>
        <b/>
        <color rgb="FFFFFFFF"/>
      </font>
      <fill>
        <patternFill>
          <bgColor rgb="FFC00000"/>
        </patternFill>
      </fill>
    </dxf>
  </dxfs>
  <tableStyles count="0" defaultTableStyle="TableStyleMedium2" defaultPivotStyle="PivotStyleLight16"/>
  <colors>
    <mruColors>
      <color rgb="FF17365D"/>
      <color rgb="FF14A096"/>
      <color rgb="FF609ED6"/>
      <color rgb="FF3078BA"/>
      <color rgb="FFFCE4D6"/>
      <color rgb="FFFFF2CC"/>
      <color rgb="FFFF7F00"/>
      <color rgb="FF0000FF"/>
      <color rgb="FF1F4E78"/>
      <color rgb="FF7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ChatGPT">
  <a:themeElements>
    <a:clrScheme name="ChatGPT">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libri"/>
        <a:ea typeface="Calibri"/>
        <a:cs typeface="Calibri"/>
      </a:majorFont>
      <a:minorFont>
        <a:latin typeface="Calibri"/>
        <a:ea typeface="Calibri"/>
        <a:cs typeface="Calibri"/>
      </a:minorFont>
    </a:fontScheme>
    <a:fmtScheme name="ChatGPT">
      <a:fillStyleLst>
        <a:solidFill>
          <a:schemeClr val="phClr"/>
        </a:solidFill>
        <a:solidFill>
          <a:schemeClr val="dk1"/>
        </a:solidFill>
        <a:solidFill>
          <a:schemeClr val="accent1"/>
        </a:solidFill>
      </a:fillStyleLst>
      <a:lnStyleLst>
        <a:ln w="12700">
          <a:solidFill>
            <a:schemeClr val="phClr"/>
          </a:solidFill>
          <a:prstDash val="solid"/>
        </a:ln>
        <a:ln w="19050">
          <a:solidFill>
            <a:schemeClr val="phClr"/>
          </a:solidFill>
          <a:prstDash val="solid"/>
        </a:ln>
        <a:ln w="25400">
          <a:solidFill>
            <a:schemeClr val="phClr"/>
          </a:solidFill>
          <a:prstDash val="solid"/>
        </a:ln>
      </a:lnStyleLst>
      <a:effectStyleLst>
        <a:effectStyle>
          <a:effectLst/>
        </a:effectStyle>
        <a:effectStyle>
          <a:effectLst/>
        </a:effectStyle>
        <a:effectStyle>
          <a:effectLst>
            <a:outerShdw blurRad="57150" dist="19050" dir="5400000">
              <a:srgbClr val="000000">
                <a:alpha val="63000"/>
              </a:srgbClr>
            </a:outerShdw>
          </a:effectLst>
        </a:effectStyle>
      </a:effectStyleLst>
      <a:bgFillStyleLst>
        <a:solidFill>
          <a:schemeClr val="phClr"/>
        </a:solidFill>
        <a:solidFill>
          <a:schemeClr val="phClr">
            <a:tint val="95000"/>
            <a:satMod val="170000"/>
          </a:schemeClr>
        </a:solidFill>
        <a:gradFill>
          <a:gsLst>
            <a:gs pos="0">
              <a:schemeClr val="phClr">
                <a:tint val="93000"/>
                <a:shade val="98000"/>
                <a:lumMod val="102000"/>
                <a:satMod val="150000"/>
              </a:schemeClr>
            </a:gs>
            <a:gs pos="50000">
              <a:schemeClr val="phClr">
                <a:tint val="98000"/>
                <a:shade val="90000"/>
                <a:lumMod val="103000"/>
                <a:satMod val="130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8" Type="http://schemas.openxmlformats.org/officeDocument/2006/relationships/hyperlink" Target="https://eur-lex.europa.eu/legal-content/FR/TXT/?uri=CELEX:32011R1169" TargetMode="External"/><Relationship Id="rId13" Type="http://schemas.openxmlformats.org/officeDocument/2006/relationships/hyperlink" Target="https://eur-lex.europa.eu/legal-content/FR/TXT/?uri=CELEX:32011R1169" TargetMode="External"/><Relationship Id="rId18" Type="http://schemas.openxmlformats.org/officeDocument/2006/relationships/hyperlink" Target="https://eur-lex.europa.eu/legal-content/FR/TXT/?uri=CELEX:32011R1169" TargetMode="External"/><Relationship Id="rId26" Type="http://schemas.openxmlformats.org/officeDocument/2006/relationships/hyperlink" Target="https://eur-lex.europa.eu/legal-content/FR/TXT/?uri=CELEX:32011R1169" TargetMode="External"/><Relationship Id="rId3" Type="http://schemas.openxmlformats.org/officeDocument/2006/relationships/hyperlink" Target="https://eur-lex.europa.eu/legal-content/FR/TXT/?uri=CELEX:32011R1169" TargetMode="External"/><Relationship Id="rId21" Type="http://schemas.openxmlformats.org/officeDocument/2006/relationships/hyperlink" Target="https://eur-lex.europa.eu/legal-content/FR/TXT/?uri=CELEX:32011R1169" TargetMode="External"/><Relationship Id="rId7" Type="http://schemas.openxmlformats.org/officeDocument/2006/relationships/hyperlink" Target="https://eur-lex.europa.eu/legal-content/FR/TXT/?uri=CELEX:32011R1169" TargetMode="External"/><Relationship Id="rId12" Type="http://schemas.openxmlformats.org/officeDocument/2006/relationships/hyperlink" Target="https://eur-lex.europa.eu/legal-content/FR/TXT/?uri=CELEX:32011R1169" TargetMode="External"/><Relationship Id="rId17" Type="http://schemas.openxmlformats.org/officeDocument/2006/relationships/hyperlink" Target="https://eur-lex.europa.eu/legal-content/FR/TXT/?uri=CELEX:32011R1169" TargetMode="External"/><Relationship Id="rId25" Type="http://schemas.openxmlformats.org/officeDocument/2006/relationships/hyperlink" Target="https://eur-lex.europa.eu/legal-content/FR/TXT/?uri=CELEX:32011R1169" TargetMode="External"/><Relationship Id="rId2" Type="http://schemas.openxmlformats.org/officeDocument/2006/relationships/hyperlink" Target="https://eur-lex.europa.eu/legal-content/FR/TXT/?uri=CELEX:32011R1169" TargetMode="External"/><Relationship Id="rId16" Type="http://schemas.openxmlformats.org/officeDocument/2006/relationships/hyperlink" Target="https://eur-lex.europa.eu/legal-content/FR/TXT/?uri=CELEX:32011R1169" TargetMode="External"/><Relationship Id="rId20" Type="http://schemas.openxmlformats.org/officeDocument/2006/relationships/hyperlink" Target="https://eur-lex.europa.eu/legal-content/FR/TXT/?uri=CELEX:32011R1169" TargetMode="External"/><Relationship Id="rId29" Type="http://schemas.openxmlformats.org/officeDocument/2006/relationships/hyperlink" Target="https://eur-lex.europa.eu/legal-content/FR/TXT/?uri=CELEX:32011R1169" TargetMode="External"/><Relationship Id="rId1" Type="http://schemas.openxmlformats.org/officeDocument/2006/relationships/hyperlink" Target="https://eur-lex.europa.eu/legal-content/FR/TXT/?uri=CELEX:32011R1169" TargetMode="External"/><Relationship Id="rId6" Type="http://schemas.openxmlformats.org/officeDocument/2006/relationships/hyperlink" Target="https://eur-lex.europa.eu/legal-content/FR/TXT/?uri=CELEX:32011R1169" TargetMode="External"/><Relationship Id="rId11" Type="http://schemas.openxmlformats.org/officeDocument/2006/relationships/hyperlink" Target="https://eur-lex.europa.eu/legal-content/FR/TXT/?uri=CELEX:32011R1169" TargetMode="External"/><Relationship Id="rId24" Type="http://schemas.openxmlformats.org/officeDocument/2006/relationships/hyperlink" Target="https://eur-lex.europa.eu/legal-content/FR/TXT/?uri=CELEX:32011R1169" TargetMode="External"/><Relationship Id="rId5" Type="http://schemas.openxmlformats.org/officeDocument/2006/relationships/hyperlink" Target="https://eur-lex.europa.eu/legal-content/FR/TXT/?uri=CELEX:32011R1169" TargetMode="External"/><Relationship Id="rId15" Type="http://schemas.openxmlformats.org/officeDocument/2006/relationships/hyperlink" Target="https://eur-lex.europa.eu/legal-content/FR/TXT/?uri=CELEX:32011R1169" TargetMode="External"/><Relationship Id="rId23" Type="http://schemas.openxmlformats.org/officeDocument/2006/relationships/hyperlink" Target="https://eur-lex.europa.eu/legal-content/FR/TXT/?uri=CELEX:32011R1169" TargetMode="External"/><Relationship Id="rId28" Type="http://schemas.openxmlformats.org/officeDocument/2006/relationships/hyperlink" Target="https://eur-lex.europa.eu/legal-content/FR/TXT/?uri=CELEX:32011R1169" TargetMode="External"/><Relationship Id="rId10" Type="http://schemas.openxmlformats.org/officeDocument/2006/relationships/hyperlink" Target="https://eur-lex.europa.eu/legal-content/FR/TXT/?uri=CELEX:32011R1169" TargetMode="External"/><Relationship Id="rId19" Type="http://schemas.openxmlformats.org/officeDocument/2006/relationships/hyperlink" Target="https://eur-lex.europa.eu/legal-content/FR/TXT/?uri=CELEX:32011R1169" TargetMode="External"/><Relationship Id="rId31" Type="http://schemas.openxmlformats.org/officeDocument/2006/relationships/hyperlink" Target="https://eur-lex.europa.eu/legal-content/FR/TXT/?uri=CELEX:32011R1169" TargetMode="External"/><Relationship Id="rId4" Type="http://schemas.openxmlformats.org/officeDocument/2006/relationships/hyperlink" Target="https://eur-lex.europa.eu/legal-content/FR/TXT/?uri=CELEX:32011R1169" TargetMode="External"/><Relationship Id="rId9" Type="http://schemas.openxmlformats.org/officeDocument/2006/relationships/hyperlink" Target="https://eur-lex.europa.eu/legal-content/FR/TXT/?uri=CELEX:32011R1169" TargetMode="External"/><Relationship Id="rId14" Type="http://schemas.openxmlformats.org/officeDocument/2006/relationships/hyperlink" Target="https://eur-lex.europa.eu/legal-content/FR/TXT/?uri=CELEX:32011R1169" TargetMode="External"/><Relationship Id="rId22" Type="http://schemas.openxmlformats.org/officeDocument/2006/relationships/hyperlink" Target="https://eur-lex.europa.eu/legal-content/FR/TXT/?uri=CELEX:32011R1169" TargetMode="External"/><Relationship Id="rId27" Type="http://schemas.openxmlformats.org/officeDocument/2006/relationships/hyperlink" Target="https://eur-lex.europa.eu/legal-content/FR/TXT/?uri=CELEX:32011R1169" TargetMode="External"/><Relationship Id="rId30" Type="http://schemas.openxmlformats.org/officeDocument/2006/relationships/hyperlink" Target="https://eur-lex.europa.eu/legal-content/FR/TXT/?uri=CELEX:32011R116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B3592-4F5A-4F71-8C04-76F0C8AEEF8B}">
  <dimension ref="B1:M88"/>
  <sheetViews>
    <sheetView tabSelected="1" workbookViewId="0">
      <selection activeCell="O6" sqref="O6"/>
    </sheetView>
  </sheetViews>
  <sheetFormatPr baseColWidth="10" defaultColWidth="8" defaultRowHeight="15" x14ac:dyDescent="0.25"/>
  <cols>
    <col min="1" max="1" width="8" style="15"/>
    <col min="2" max="2" width="18.625" style="15" customWidth="1"/>
    <col min="3" max="4" width="13.125" style="15" customWidth="1"/>
    <col min="5" max="5" width="14" style="15" customWidth="1"/>
    <col min="6" max="13" width="14.875" style="15" customWidth="1"/>
    <col min="14" max="16384" width="8" style="15"/>
  </cols>
  <sheetData>
    <row r="1" spans="2:13" ht="33.950000000000003" customHeight="1" x14ac:dyDescent="0.25">
      <c r="B1" s="271" t="s">
        <v>246</v>
      </c>
      <c r="C1" s="271"/>
      <c r="D1" s="271"/>
      <c r="E1" s="271"/>
      <c r="F1" s="271"/>
      <c r="G1" s="271"/>
      <c r="H1" s="271"/>
      <c r="I1" s="271"/>
      <c r="J1" s="271"/>
      <c r="K1" s="271"/>
      <c r="L1" s="271"/>
      <c r="M1" s="271"/>
    </row>
    <row r="2" spans="2:13" ht="33.950000000000003" customHeight="1" x14ac:dyDescent="0.25">
      <c r="B2" s="256" t="s">
        <v>381</v>
      </c>
      <c r="C2" s="256"/>
      <c r="D2" s="256"/>
      <c r="E2" s="256"/>
      <c r="F2" s="256"/>
      <c r="G2" s="256"/>
      <c r="H2" s="256"/>
      <c r="I2" s="256"/>
      <c r="J2" s="256"/>
      <c r="K2" s="256"/>
      <c r="L2" s="256"/>
      <c r="M2" s="256"/>
    </row>
    <row r="3" spans="2:13" ht="33.950000000000003" customHeight="1" x14ac:dyDescent="0.25">
      <c r="B3" s="257" t="s">
        <v>382</v>
      </c>
      <c r="C3" s="257"/>
      <c r="D3" s="257"/>
      <c r="E3" s="257"/>
      <c r="F3" s="257"/>
      <c r="G3" s="257"/>
      <c r="H3" s="257"/>
      <c r="I3" s="257"/>
      <c r="J3" s="257"/>
      <c r="K3" s="257"/>
      <c r="L3" s="257"/>
      <c r="M3" s="257"/>
    </row>
    <row r="4" spans="2:13" ht="17.25" customHeight="1" x14ac:dyDescent="0.25">
      <c r="B4" s="25"/>
      <c r="C4" s="25"/>
      <c r="D4" s="25"/>
      <c r="E4" s="25"/>
      <c r="F4" s="25"/>
      <c r="G4" s="25"/>
      <c r="H4" s="25"/>
      <c r="I4" s="25"/>
      <c r="J4" s="25"/>
      <c r="K4" s="25"/>
      <c r="L4" s="25"/>
      <c r="M4" s="25"/>
    </row>
    <row r="5" spans="2:13" ht="24" customHeight="1" x14ac:dyDescent="0.25">
      <c r="B5" s="272" t="s">
        <v>247</v>
      </c>
      <c r="C5" s="272"/>
      <c r="D5" s="272"/>
      <c r="E5" s="272"/>
      <c r="F5" s="272"/>
      <c r="G5" s="272"/>
      <c r="H5" s="272"/>
      <c r="I5" s="272"/>
      <c r="J5" s="272"/>
      <c r="K5" s="272"/>
      <c r="L5" s="272"/>
      <c r="M5" s="272"/>
    </row>
    <row r="6" spans="2:13" ht="21.95" customHeight="1" x14ac:dyDescent="0.25">
      <c r="B6" s="273" t="s">
        <v>248</v>
      </c>
      <c r="C6" s="273"/>
      <c r="D6" s="273"/>
      <c r="E6" s="273"/>
      <c r="F6" s="273"/>
      <c r="G6" s="273"/>
      <c r="H6" s="273"/>
      <c r="I6" s="273"/>
      <c r="J6" s="273"/>
      <c r="K6" s="273"/>
      <c r="L6" s="273"/>
      <c r="M6" s="273"/>
    </row>
    <row r="7" spans="2:13" ht="15.75" x14ac:dyDescent="0.25">
      <c r="B7" s="13" t="s">
        <v>245</v>
      </c>
      <c r="C7" s="12"/>
      <c r="D7" s="12"/>
      <c r="E7" s="12"/>
      <c r="F7" s="12"/>
      <c r="G7" s="12"/>
      <c r="H7" s="12"/>
      <c r="I7" s="12"/>
      <c r="J7" s="12"/>
      <c r="K7" s="12"/>
      <c r="L7" s="12"/>
      <c r="M7" s="12"/>
    </row>
    <row r="8" spans="2:13" ht="15.75" x14ac:dyDescent="0.25">
      <c r="B8" s="13"/>
      <c r="C8" s="26"/>
      <c r="D8" s="26"/>
      <c r="E8" s="26"/>
      <c r="F8" s="26"/>
      <c r="G8" s="26"/>
      <c r="H8" s="26"/>
      <c r="I8" s="26"/>
      <c r="J8" s="26"/>
      <c r="K8" s="26"/>
      <c r="L8" s="26"/>
      <c r="M8" s="26"/>
    </row>
    <row r="9" spans="2:13" ht="24.95" customHeight="1" x14ac:dyDescent="0.25">
      <c r="B9" s="253" t="s">
        <v>141</v>
      </c>
      <c r="C9" s="253"/>
      <c r="D9" s="253"/>
      <c r="E9" s="253"/>
      <c r="F9" s="253"/>
      <c r="G9" s="253"/>
      <c r="H9" s="253"/>
      <c r="I9" s="253"/>
      <c r="J9" s="253"/>
      <c r="K9" s="253"/>
      <c r="L9" s="253"/>
      <c r="M9" s="253"/>
    </row>
    <row r="10" spans="2:13" ht="24" customHeight="1" x14ac:dyDescent="0.25">
      <c r="B10" s="274" t="s">
        <v>249</v>
      </c>
      <c r="C10" s="274"/>
      <c r="D10" s="274"/>
      <c r="E10" s="274"/>
      <c r="F10" s="274"/>
      <c r="G10" s="274"/>
      <c r="H10" s="274"/>
      <c r="I10" s="274"/>
      <c r="J10" s="274"/>
      <c r="K10" s="274"/>
      <c r="L10" s="274"/>
      <c r="M10" s="274"/>
    </row>
    <row r="11" spans="2:13" ht="24" customHeight="1" x14ac:dyDescent="0.25">
      <c r="B11" s="274"/>
      <c r="C11" s="274"/>
      <c r="D11" s="274"/>
      <c r="E11" s="274"/>
      <c r="F11" s="274"/>
      <c r="G11" s="274"/>
      <c r="H11" s="274"/>
      <c r="I11" s="274"/>
      <c r="J11" s="274"/>
      <c r="K11" s="274"/>
      <c r="L11" s="274"/>
      <c r="M11" s="274"/>
    </row>
    <row r="12" spans="2:13" ht="24" customHeight="1" x14ac:dyDescent="0.25">
      <c r="B12" s="274"/>
      <c r="C12" s="274"/>
      <c r="D12" s="274"/>
      <c r="E12" s="274"/>
      <c r="F12" s="274"/>
      <c r="G12" s="274"/>
      <c r="H12" s="274"/>
      <c r="I12" s="274"/>
      <c r="J12" s="274"/>
      <c r="K12" s="274"/>
      <c r="L12" s="274"/>
      <c r="M12" s="274"/>
    </row>
    <row r="13" spans="2:13" ht="24" customHeight="1" x14ac:dyDescent="0.25">
      <c r="B13" s="274"/>
      <c r="C13" s="274"/>
      <c r="D13" s="274"/>
      <c r="E13" s="274"/>
      <c r="F13" s="274"/>
      <c r="G13" s="274"/>
      <c r="H13" s="274"/>
      <c r="I13" s="274"/>
      <c r="J13" s="274"/>
      <c r="K13" s="274"/>
      <c r="L13" s="274"/>
      <c r="M13" s="274"/>
    </row>
    <row r="14" spans="2:13" ht="24.95" customHeight="1" x14ac:dyDescent="0.25">
      <c r="B14" s="275" t="s">
        <v>250</v>
      </c>
      <c r="C14" s="275"/>
      <c r="D14" s="275"/>
      <c r="E14" s="275"/>
      <c r="F14" s="275"/>
      <c r="G14" s="275"/>
      <c r="H14" s="275"/>
      <c r="I14" s="275"/>
      <c r="J14" s="275"/>
      <c r="K14" s="275"/>
      <c r="L14" s="275"/>
      <c r="M14" s="275"/>
    </row>
    <row r="15" spans="2:13" ht="24.95" customHeight="1" x14ac:dyDescent="0.25">
      <c r="B15" s="275"/>
      <c r="C15" s="275"/>
      <c r="D15" s="275"/>
      <c r="E15" s="275"/>
      <c r="F15" s="275"/>
      <c r="G15" s="275"/>
      <c r="H15" s="275"/>
      <c r="I15" s="275"/>
      <c r="J15" s="275"/>
      <c r="K15" s="275"/>
      <c r="L15" s="275"/>
      <c r="M15" s="275"/>
    </row>
    <row r="16" spans="2:13" x14ac:dyDescent="0.25">
      <c r="B16" s="12"/>
      <c r="C16" s="12"/>
      <c r="D16" s="12"/>
      <c r="E16" s="12"/>
      <c r="F16" s="12"/>
      <c r="G16" s="12"/>
      <c r="H16" s="12"/>
      <c r="I16" s="12"/>
      <c r="J16" s="12"/>
      <c r="K16" s="12"/>
      <c r="L16" s="12"/>
      <c r="M16" s="12"/>
    </row>
    <row r="17" spans="2:13" ht="24.95" customHeight="1" x14ac:dyDescent="0.25">
      <c r="B17" s="253" t="s">
        <v>251</v>
      </c>
      <c r="C17" s="253"/>
      <c r="D17" s="253"/>
      <c r="E17" s="253"/>
      <c r="F17" s="253"/>
      <c r="G17" s="253"/>
      <c r="H17" s="253"/>
      <c r="I17" s="253"/>
      <c r="J17" s="253"/>
      <c r="K17" s="253"/>
      <c r="L17" s="253"/>
      <c r="M17" s="253"/>
    </row>
    <row r="18" spans="2:13" ht="27" customHeight="1" x14ac:dyDescent="0.25">
      <c r="B18" s="63" t="s">
        <v>137</v>
      </c>
      <c r="C18" s="260" t="s">
        <v>129</v>
      </c>
      <c r="D18" s="260"/>
      <c r="E18" s="260"/>
      <c r="F18" s="260"/>
      <c r="G18" s="260"/>
      <c r="H18" s="260" t="s">
        <v>252</v>
      </c>
      <c r="I18" s="260"/>
      <c r="J18" s="260"/>
      <c r="K18" s="260"/>
      <c r="L18" s="260"/>
      <c r="M18" s="260"/>
    </row>
    <row r="19" spans="2:13" ht="33.950000000000003" customHeight="1" x14ac:dyDescent="0.25">
      <c r="B19" s="11" t="s">
        <v>128</v>
      </c>
      <c r="C19" s="259" t="s">
        <v>253</v>
      </c>
      <c r="D19" s="259"/>
      <c r="E19" s="259"/>
      <c r="F19" s="259"/>
      <c r="G19" s="259"/>
      <c r="H19" s="18" t="s">
        <v>254</v>
      </c>
      <c r="I19" s="20"/>
      <c r="J19" s="20"/>
      <c r="K19" s="20"/>
      <c r="L19" s="20"/>
      <c r="M19" s="20"/>
    </row>
    <row r="20" spans="2:13" ht="33.950000000000003" customHeight="1" x14ac:dyDescent="0.25">
      <c r="B20" s="11" t="s">
        <v>127</v>
      </c>
      <c r="C20" s="23" t="s">
        <v>255</v>
      </c>
      <c r="D20" s="23"/>
      <c r="E20" s="23"/>
      <c r="F20" s="23"/>
      <c r="G20" s="23"/>
      <c r="H20" s="23" t="s">
        <v>256</v>
      </c>
      <c r="I20" s="21"/>
      <c r="J20" s="21"/>
      <c r="K20" s="21"/>
      <c r="L20" s="21"/>
      <c r="M20" s="21"/>
    </row>
    <row r="21" spans="2:13" ht="33.950000000000003" customHeight="1" x14ac:dyDescent="0.25">
      <c r="B21" s="11" t="s">
        <v>126</v>
      </c>
      <c r="C21" s="18" t="s">
        <v>257</v>
      </c>
      <c r="D21" s="18"/>
      <c r="E21" s="18"/>
      <c r="F21" s="18"/>
      <c r="G21" s="18"/>
      <c r="H21" s="18" t="s">
        <v>258</v>
      </c>
      <c r="I21" s="19"/>
      <c r="J21" s="19"/>
      <c r="K21" s="19"/>
      <c r="L21" s="19"/>
      <c r="M21" s="19"/>
    </row>
    <row r="22" spans="2:13" ht="33.950000000000003" customHeight="1" x14ac:dyDescent="0.25">
      <c r="B22" s="11" t="s">
        <v>125</v>
      </c>
      <c r="C22" s="23" t="s">
        <v>259</v>
      </c>
      <c r="D22" s="23"/>
      <c r="E22" s="23"/>
      <c r="F22" s="23"/>
      <c r="G22" s="23"/>
      <c r="H22" s="23" t="s">
        <v>260</v>
      </c>
      <c r="I22" s="21"/>
      <c r="J22" s="21"/>
      <c r="K22" s="21"/>
      <c r="L22" s="21"/>
      <c r="M22" s="21"/>
    </row>
    <row r="23" spans="2:13" ht="33.950000000000003" customHeight="1" x14ac:dyDescent="0.25">
      <c r="B23" s="11" t="s">
        <v>124</v>
      </c>
      <c r="C23" s="18" t="s">
        <v>261</v>
      </c>
      <c r="D23" s="18"/>
      <c r="E23" s="18"/>
      <c r="F23" s="18"/>
      <c r="G23" s="18"/>
      <c r="H23" s="18" t="s">
        <v>262</v>
      </c>
      <c r="I23" s="19"/>
      <c r="J23" s="19"/>
      <c r="K23" s="19"/>
      <c r="L23" s="19"/>
      <c r="M23" s="19"/>
    </row>
    <row r="24" spans="2:13" ht="15.75" x14ac:dyDescent="0.25">
      <c r="B24" s="10"/>
      <c r="C24" s="24"/>
      <c r="D24" s="24"/>
      <c r="E24" s="24"/>
      <c r="F24" s="24"/>
      <c r="G24" s="24"/>
      <c r="H24" s="22"/>
      <c r="I24" s="22"/>
      <c r="J24" s="22"/>
      <c r="K24" s="22"/>
      <c r="L24" s="22"/>
      <c r="M24" s="22"/>
    </row>
    <row r="25" spans="2:13" ht="24.95" customHeight="1" x14ac:dyDescent="0.25">
      <c r="B25" s="253" t="s">
        <v>263</v>
      </c>
      <c r="C25" s="253"/>
      <c r="D25" s="253"/>
      <c r="E25" s="253"/>
      <c r="F25" s="253"/>
      <c r="G25" s="253"/>
      <c r="H25" s="253"/>
      <c r="I25" s="253"/>
      <c r="J25" s="253"/>
      <c r="K25" s="253"/>
      <c r="L25" s="253"/>
      <c r="M25" s="253"/>
    </row>
    <row r="26" spans="2:13" ht="29.1" customHeight="1" x14ac:dyDescent="0.25">
      <c r="B26" s="260" t="s">
        <v>140</v>
      </c>
      <c r="C26" s="260"/>
      <c r="D26" s="260" t="s">
        <v>264</v>
      </c>
      <c r="E26" s="260"/>
      <c r="F26" s="260"/>
      <c r="G26" s="260" t="s">
        <v>265</v>
      </c>
      <c r="H26" s="260"/>
      <c r="I26" s="260"/>
      <c r="J26" s="260" t="s">
        <v>266</v>
      </c>
      <c r="K26" s="260"/>
      <c r="L26" s="260" t="s">
        <v>267</v>
      </c>
      <c r="M26" s="260"/>
    </row>
    <row r="27" spans="2:13" ht="24" customHeight="1" x14ac:dyDescent="0.25">
      <c r="B27" s="269" t="s">
        <v>139</v>
      </c>
      <c r="C27" s="269"/>
      <c r="D27" s="255" t="s">
        <v>268</v>
      </c>
      <c r="E27" s="255"/>
      <c r="F27" s="255"/>
      <c r="G27" s="270" t="s">
        <v>269</v>
      </c>
      <c r="H27" s="270"/>
      <c r="I27" s="270"/>
      <c r="J27" s="270" t="s">
        <v>270</v>
      </c>
      <c r="K27" s="270"/>
      <c r="L27" s="270" t="s">
        <v>271</v>
      </c>
      <c r="M27" s="270"/>
    </row>
    <row r="28" spans="2:13" ht="24" customHeight="1" x14ac:dyDescent="0.25">
      <c r="B28" s="269"/>
      <c r="C28" s="269"/>
      <c r="D28" s="255"/>
      <c r="E28" s="255"/>
      <c r="F28" s="255"/>
      <c r="G28" s="270"/>
      <c r="H28" s="270"/>
      <c r="I28" s="270"/>
      <c r="J28" s="270"/>
      <c r="K28" s="270"/>
      <c r="L28" s="270"/>
      <c r="M28" s="270"/>
    </row>
    <row r="29" spans="2:13" ht="24" customHeight="1" x14ac:dyDescent="0.25">
      <c r="B29" s="269"/>
      <c r="C29" s="269"/>
      <c r="D29" s="255"/>
      <c r="E29" s="255"/>
      <c r="F29" s="255"/>
      <c r="G29" s="270"/>
      <c r="H29" s="270"/>
      <c r="I29" s="270"/>
      <c r="J29" s="270"/>
      <c r="K29" s="270"/>
      <c r="L29" s="270"/>
      <c r="M29" s="270"/>
    </row>
    <row r="30" spans="2:13" ht="24" customHeight="1" x14ac:dyDescent="0.25">
      <c r="B30" s="269"/>
      <c r="C30" s="269"/>
      <c r="D30" s="255"/>
      <c r="E30" s="255"/>
      <c r="F30" s="255"/>
      <c r="G30" s="270"/>
      <c r="H30" s="270"/>
      <c r="I30" s="270"/>
      <c r="J30" s="270"/>
      <c r="K30" s="270"/>
      <c r="L30" s="270"/>
      <c r="M30" s="270"/>
    </row>
    <row r="31" spans="2:13" ht="24" customHeight="1" x14ac:dyDescent="0.25">
      <c r="B31" s="261" t="s">
        <v>138</v>
      </c>
      <c r="C31" s="261"/>
      <c r="D31" s="262" t="s">
        <v>272</v>
      </c>
      <c r="E31" s="262"/>
      <c r="F31" s="262"/>
      <c r="G31" s="265" t="s">
        <v>273</v>
      </c>
      <c r="H31" s="265"/>
      <c r="I31" s="265"/>
      <c r="J31" s="265" t="s">
        <v>274</v>
      </c>
      <c r="K31" s="265"/>
      <c r="L31" s="265" t="s">
        <v>275</v>
      </c>
      <c r="M31" s="265"/>
    </row>
    <row r="32" spans="2:13" ht="24" customHeight="1" x14ac:dyDescent="0.25">
      <c r="B32" s="261"/>
      <c r="C32" s="261"/>
      <c r="D32" s="262"/>
      <c r="E32" s="262"/>
      <c r="F32" s="262"/>
      <c r="G32" s="265"/>
      <c r="H32" s="265"/>
      <c r="I32" s="265"/>
      <c r="J32" s="265"/>
      <c r="K32" s="265"/>
      <c r="L32" s="265"/>
      <c r="M32" s="265"/>
    </row>
    <row r="33" spans="2:13" ht="24" customHeight="1" x14ac:dyDescent="0.25">
      <c r="B33" s="261"/>
      <c r="C33" s="261"/>
      <c r="D33" s="262"/>
      <c r="E33" s="262"/>
      <c r="F33" s="262"/>
      <c r="G33" s="265"/>
      <c r="H33" s="265"/>
      <c r="I33" s="265"/>
      <c r="J33" s="265"/>
      <c r="K33" s="265"/>
      <c r="L33" s="265"/>
      <c r="M33" s="265"/>
    </row>
    <row r="34" spans="2:13" ht="24" customHeight="1" x14ac:dyDescent="0.25">
      <c r="B34" s="261"/>
      <c r="C34" s="261"/>
      <c r="D34" s="262"/>
      <c r="E34" s="262"/>
      <c r="F34" s="262"/>
      <c r="G34" s="265"/>
      <c r="H34" s="265"/>
      <c r="I34" s="265"/>
      <c r="J34" s="265"/>
      <c r="K34" s="265"/>
      <c r="L34" s="265"/>
      <c r="M34" s="265"/>
    </row>
    <row r="35" spans="2:13" ht="24.95" customHeight="1" x14ac:dyDescent="0.25">
      <c r="B35" s="268" t="s">
        <v>276</v>
      </c>
      <c r="C35" s="268"/>
      <c r="D35" s="268"/>
      <c r="E35" s="268"/>
      <c r="F35" s="268"/>
      <c r="G35" s="268"/>
      <c r="H35" s="268"/>
      <c r="I35" s="268"/>
      <c r="J35" s="268"/>
      <c r="K35" s="268"/>
      <c r="L35" s="268"/>
      <c r="M35" s="268"/>
    </row>
    <row r="36" spans="2:13" ht="24.95" customHeight="1" x14ac:dyDescent="0.25">
      <c r="B36" s="268"/>
      <c r="C36" s="268"/>
      <c r="D36" s="268"/>
      <c r="E36" s="268"/>
      <c r="F36" s="268"/>
      <c r="G36" s="268"/>
      <c r="H36" s="268"/>
      <c r="I36" s="268"/>
      <c r="J36" s="268"/>
      <c r="K36" s="268"/>
      <c r="L36" s="268"/>
      <c r="M36" s="268"/>
    </row>
    <row r="37" spans="2:13" x14ac:dyDescent="0.25">
      <c r="B37" s="12"/>
      <c r="C37" s="12"/>
      <c r="D37" s="12"/>
      <c r="E37" s="12"/>
      <c r="F37" s="12"/>
      <c r="G37" s="12"/>
      <c r="H37" s="12"/>
      <c r="I37" s="12"/>
      <c r="J37" s="12"/>
      <c r="K37" s="12"/>
      <c r="L37" s="12"/>
      <c r="M37" s="12"/>
    </row>
    <row r="38" spans="2:13" ht="24.95" customHeight="1" x14ac:dyDescent="0.25">
      <c r="B38" s="253" t="s">
        <v>277</v>
      </c>
      <c r="C38" s="253"/>
      <c r="D38" s="253"/>
      <c r="E38" s="253"/>
      <c r="F38" s="253"/>
      <c r="G38" s="253"/>
      <c r="H38" s="253"/>
      <c r="I38" s="253"/>
      <c r="J38" s="253"/>
      <c r="K38" s="253"/>
      <c r="L38" s="253"/>
      <c r="M38" s="253"/>
    </row>
    <row r="39" spans="2:13" ht="27" customHeight="1" x14ac:dyDescent="0.25">
      <c r="B39" s="63" t="s">
        <v>136</v>
      </c>
      <c r="C39" s="260" t="s">
        <v>135</v>
      </c>
      <c r="D39" s="260"/>
      <c r="E39" s="260" t="s">
        <v>278</v>
      </c>
      <c r="F39" s="260"/>
      <c r="G39" s="260"/>
      <c r="H39" s="260"/>
      <c r="I39" s="260" t="s">
        <v>279</v>
      </c>
      <c r="J39" s="260"/>
      <c r="K39" s="260"/>
      <c r="L39" s="260"/>
      <c r="M39" s="260"/>
    </row>
    <row r="40" spans="2:13" ht="33.950000000000003" customHeight="1" x14ac:dyDescent="0.25">
      <c r="B40" s="16" t="s">
        <v>134</v>
      </c>
      <c r="C40" s="263" t="s">
        <v>280</v>
      </c>
      <c r="D40" s="263"/>
      <c r="E40" s="259" t="s">
        <v>281</v>
      </c>
      <c r="F40" s="259"/>
      <c r="G40" s="259"/>
      <c r="H40" s="259"/>
      <c r="I40" s="259" t="s">
        <v>282</v>
      </c>
      <c r="J40" s="259"/>
      <c r="K40" s="259"/>
      <c r="L40" s="259"/>
      <c r="M40" s="259"/>
    </row>
    <row r="41" spans="2:13" ht="33.950000000000003" customHeight="1" x14ac:dyDescent="0.25">
      <c r="B41" s="17" t="s">
        <v>283</v>
      </c>
      <c r="C41" s="266" t="s">
        <v>284</v>
      </c>
      <c r="D41" s="266"/>
      <c r="E41" s="267" t="s">
        <v>285</v>
      </c>
      <c r="F41" s="267"/>
      <c r="G41" s="267"/>
      <c r="H41" s="267"/>
      <c r="I41" s="267" t="s">
        <v>286</v>
      </c>
      <c r="J41" s="267"/>
      <c r="K41" s="267"/>
      <c r="L41" s="267"/>
      <c r="M41" s="267"/>
    </row>
    <row r="42" spans="2:13" ht="33.950000000000003" customHeight="1" x14ac:dyDescent="0.25">
      <c r="B42" s="16" t="s">
        <v>133</v>
      </c>
      <c r="C42" s="263" t="s">
        <v>287</v>
      </c>
      <c r="D42" s="263"/>
      <c r="E42" s="259" t="s">
        <v>288</v>
      </c>
      <c r="F42" s="259"/>
      <c r="G42" s="259"/>
      <c r="H42" s="259"/>
      <c r="I42" s="259" t="s">
        <v>289</v>
      </c>
      <c r="J42" s="259"/>
      <c r="K42" s="259"/>
      <c r="L42" s="259"/>
      <c r="M42" s="259"/>
    </row>
    <row r="43" spans="2:13" ht="33.950000000000003" customHeight="1" x14ac:dyDescent="0.25">
      <c r="B43" s="17" t="s">
        <v>290</v>
      </c>
      <c r="C43" s="266" t="s">
        <v>291</v>
      </c>
      <c r="D43" s="266"/>
      <c r="E43" s="267" t="s">
        <v>292</v>
      </c>
      <c r="F43" s="267"/>
      <c r="G43" s="267"/>
      <c r="H43" s="267"/>
      <c r="I43" s="267" t="s">
        <v>293</v>
      </c>
      <c r="J43" s="267"/>
      <c r="K43" s="267"/>
      <c r="L43" s="267"/>
      <c r="M43" s="267"/>
    </row>
    <row r="44" spans="2:13" ht="33.950000000000003" customHeight="1" x14ac:dyDescent="0.25">
      <c r="B44" s="16" t="s">
        <v>132</v>
      </c>
      <c r="C44" s="263" t="s">
        <v>294</v>
      </c>
      <c r="D44" s="263"/>
      <c r="E44" s="259" t="s">
        <v>295</v>
      </c>
      <c r="F44" s="259"/>
      <c r="G44" s="259"/>
      <c r="H44" s="259"/>
      <c r="I44" s="259" t="s">
        <v>296</v>
      </c>
      <c r="J44" s="259"/>
      <c r="K44" s="259"/>
      <c r="L44" s="259"/>
      <c r="M44" s="259"/>
    </row>
    <row r="45" spans="2:13" ht="33.950000000000003" customHeight="1" x14ac:dyDescent="0.25">
      <c r="B45" s="17" t="s">
        <v>297</v>
      </c>
      <c r="C45" s="266" t="s">
        <v>298</v>
      </c>
      <c r="D45" s="266"/>
      <c r="E45" s="267" t="s">
        <v>299</v>
      </c>
      <c r="F45" s="267"/>
      <c r="G45" s="267"/>
      <c r="H45" s="267"/>
      <c r="I45" s="267" t="s">
        <v>300</v>
      </c>
      <c r="J45" s="267"/>
      <c r="K45" s="267"/>
      <c r="L45" s="267"/>
      <c r="M45" s="267"/>
    </row>
    <row r="46" spans="2:13" ht="33.950000000000003" customHeight="1" x14ac:dyDescent="0.25">
      <c r="B46" s="16" t="s">
        <v>131</v>
      </c>
      <c r="C46" s="263" t="s">
        <v>301</v>
      </c>
      <c r="D46" s="263"/>
      <c r="E46" s="259" t="s">
        <v>302</v>
      </c>
      <c r="F46" s="259"/>
      <c r="G46" s="259"/>
      <c r="H46" s="259"/>
      <c r="I46" s="259" t="s">
        <v>303</v>
      </c>
      <c r="J46" s="259"/>
      <c r="K46" s="259"/>
      <c r="L46" s="259"/>
      <c r="M46" s="259"/>
    </row>
    <row r="47" spans="2:13" ht="33.950000000000003" customHeight="1" x14ac:dyDescent="0.25">
      <c r="B47" s="17" t="s">
        <v>304</v>
      </c>
      <c r="C47" s="266" t="s">
        <v>305</v>
      </c>
      <c r="D47" s="266"/>
      <c r="E47" s="267" t="s">
        <v>306</v>
      </c>
      <c r="F47" s="267"/>
      <c r="G47" s="267"/>
      <c r="H47" s="267"/>
      <c r="I47" s="267" t="s">
        <v>307</v>
      </c>
      <c r="J47" s="267"/>
      <c r="K47" s="267"/>
      <c r="L47" s="267"/>
      <c r="M47" s="267"/>
    </row>
    <row r="48" spans="2:13" ht="33.950000000000003" customHeight="1" x14ac:dyDescent="0.25">
      <c r="B48" s="16" t="s">
        <v>308</v>
      </c>
      <c r="C48" s="263" t="s">
        <v>309</v>
      </c>
      <c r="D48" s="263"/>
      <c r="E48" s="259" t="s">
        <v>310</v>
      </c>
      <c r="F48" s="259"/>
      <c r="G48" s="259"/>
      <c r="H48" s="259"/>
      <c r="I48" s="259" t="s">
        <v>311</v>
      </c>
      <c r="J48" s="259"/>
      <c r="K48" s="259"/>
      <c r="L48" s="259"/>
      <c r="M48" s="259"/>
    </row>
    <row r="49" spans="2:13" ht="15.75" x14ac:dyDescent="0.25">
      <c r="B49" s="10"/>
      <c r="C49" s="10"/>
      <c r="D49" s="10"/>
      <c r="E49" s="10"/>
      <c r="F49" s="10"/>
      <c r="G49" s="10"/>
      <c r="H49" s="10"/>
      <c r="I49" s="10"/>
      <c r="J49" s="10"/>
      <c r="K49" s="10"/>
      <c r="L49" s="10"/>
      <c r="M49" s="10"/>
    </row>
    <row r="50" spans="2:13" ht="24.95" customHeight="1" x14ac:dyDescent="0.25">
      <c r="B50" s="253" t="s">
        <v>380</v>
      </c>
      <c r="C50" s="253"/>
      <c r="D50" s="253"/>
      <c r="E50" s="253"/>
      <c r="F50" s="253"/>
      <c r="G50" s="253"/>
      <c r="H50" s="253"/>
      <c r="I50" s="253"/>
      <c r="J50" s="253"/>
      <c r="K50" s="253"/>
      <c r="L50" s="253"/>
      <c r="M50" s="253"/>
    </row>
    <row r="51" spans="2:13" ht="27.95" customHeight="1" x14ac:dyDescent="0.25">
      <c r="B51" s="63" t="s">
        <v>130</v>
      </c>
      <c r="C51" s="260" t="s">
        <v>312</v>
      </c>
      <c r="D51" s="260"/>
      <c r="E51" s="260"/>
      <c r="F51" s="260"/>
      <c r="G51" s="260"/>
      <c r="H51" s="260"/>
      <c r="I51" s="260" t="s">
        <v>313</v>
      </c>
      <c r="J51" s="260"/>
      <c r="K51" s="260"/>
      <c r="L51" s="260"/>
      <c r="M51" s="260"/>
    </row>
    <row r="52" spans="2:13" ht="45" customHeight="1" x14ac:dyDescent="0.25">
      <c r="B52" s="11" t="s">
        <v>128</v>
      </c>
      <c r="C52" s="259" t="s">
        <v>314</v>
      </c>
      <c r="D52" s="259"/>
      <c r="E52" s="259"/>
      <c r="F52" s="259"/>
      <c r="G52" s="259"/>
      <c r="H52" s="259"/>
      <c r="I52" s="259" t="s">
        <v>315</v>
      </c>
      <c r="J52" s="259"/>
      <c r="K52" s="259"/>
      <c r="L52" s="259"/>
      <c r="M52" s="259"/>
    </row>
    <row r="53" spans="2:13" ht="35.1" customHeight="1" x14ac:dyDescent="0.25">
      <c r="B53" s="11" t="s">
        <v>127</v>
      </c>
      <c r="C53" s="255" t="s">
        <v>316</v>
      </c>
      <c r="D53" s="255"/>
      <c r="E53" s="255"/>
      <c r="F53" s="255"/>
      <c r="G53" s="255"/>
      <c r="H53" s="255"/>
      <c r="I53" s="255" t="s">
        <v>317</v>
      </c>
      <c r="J53" s="255"/>
      <c r="K53" s="255"/>
      <c r="L53" s="255"/>
      <c r="M53" s="255"/>
    </row>
    <row r="54" spans="2:13" ht="35.1" customHeight="1" x14ac:dyDescent="0.25">
      <c r="B54" s="11" t="s">
        <v>126</v>
      </c>
      <c r="C54" s="259" t="s">
        <v>318</v>
      </c>
      <c r="D54" s="259"/>
      <c r="E54" s="259"/>
      <c r="F54" s="259"/>
      <c r="G54" s="259"/>
      <c r="H54" s="259"/>
      <c r="I54" s="259" t="s">
        <v>319</v>
      </c>
      <c r="J54" s="259"/>
      <c r="K54" s="259"/>
      <c r="L54" s="259"/>
      <c r="M54" s="259"/>
    </row>
    <row r="55" spans="2:13" ht="35.1" customHeight="1" x14ac:dyDescent="0.25">
      <c r="B55" s="11" t="s">
        <v>125</v>
      </c>
      <c r="C55" s="255" t="s">
        <v>320</v>
      </c>
      <c r="D55" s="255"/>
      <c r="E55" s="255"/>
      <c r="F55" s="255"/>
      <c r="G55" s="255"/>
      <c r="H55" s="255"/>
      <c r="I55" s="255" t="s">
        <v>321</v>
      </c>
      <c r="J55" s="255"/>
      <c r="K55" s="255"/>
      <c r="L55" s="255"/>
      <c r="M55" s="255"/>
    </row>
    <row r="56" spans="2:13" ht="35.1" customHeight="1" x14ac:dyDescent="0.25">
      <c r="B56" s="11" t="s">
        <v>124</v>
      </c>
      <c r="C56" s="259" t="s">
        <v>322</v>
      </c>
      <c r="D56" s="259"/>
      <c r="E56" s="259"/>
      <c r="F56" s="259"/>
      <c r="G56" s="259"/>
      <c r="H56" s="259"/>
      <c r="I56" s="259" t="s">
        <v>323</v>
      </c>
      <c r="J56" s="259"/>
      <c r="K56" s="259"/>
      <c r="L56" s="259"/>
      <c r="M56" s="259"/>
    </row>
    <row r="57" spans="2:13" ht="35.1" customHeight="1" x14ac:dyDescent="0.25">
      <c r="B57" s="11" t="s">
        <v>123</v>
      </c>
      <c r="C57" s="255" t="s">
        <v>324</v>
      </c>
      <c r="D57" s="255"/>
      <c r="E57" s="255"/>
      <c r="F57" s="255"/>
      <c r="G57" s="255"/>
      <c r="H57" s="255"/>
      <c r="I57" s="255" t="s">
        <v>325</v>
      </c>
      <c r="J57" s="255"/>
      <c r="K57" s="255"/>
      <c r="L57" s="255"/>
      <c r="M57" s="255"/>
    </row>
    <row r="58" spans="2:13" ht="35.1" customHeight="1" x14ac:dyDescent="0.25">
      <c r="B58" s="11" t="s">
        <v>326</v>
      </c>
      <c r="C58" s="259" t="s">
        <v>327</v>
      </c>
      <c r="D58" s="259"/>
      <c r="E58" s="259"/>
      <c r="F58" s="259"/>
      <c r="G58" s="259"/>
      <c r="H58" s="259"/>
      <c r="I58" s="259" t="s">
        <v>328</v>
      </c>
      <c r="J58" s="259"/>
      <c r="K58" s="259"/>
      <c r="L58" s="259"/>
      <c r="M58" s="259"/>
    </row>
    <row r="59" spans="2:13" ht="35.1" customHeight="1" x14ac:dyDescent="0.25">
      <c r="B59" s="11" t="s">
        <v>329</v>
      </c>
      <c r="C59" s="255" t="s">
        <v>330</v>
      </c>
      <c r="D59" s="255"/>
      <c r="E59" s="255"/>
      <c r="F59" s="255"/>
      <c r="G59" s="255"/>
      <c r="H59" s="255"/>
      <c r="I59" s="255" t="s">
        <v>331</v>
      </c>
      <c r="J59" s="255"/>
      <c r="K59" s="255"/>
      <c r="L59" s="255"/>
      <c r="M59" s="255"/>
    </row>
    <row r="60" spans="2:13" ht="35.1" customHeight="1" x14ac:dyDescent="0.25">
      <c r="B60" s="11" t="s">
        <v>332</v>
      </c>
      <c r="C60" s="259" t="s">
        <v>333</v>
      </c>
      <c r="D60" s="259"/>
      <c r="E60" s="259"/>
      <c r="F60" s="259"/>
      <c r="G60" s="259"/>
      <c r="H60" s="259"/>
      <c r="I60" s="259" t="s">
        <v>334</v>
      </c>
      <c r="J60" s="259"/>
      <c r="K60" s="259"/>
      <c r="L60" s="259"/>
      <c r="M60" s="259"/>
    </row>
    <row r="61" spans="2:13" ht="35.1" customHeight="1" x14ac:dyDescent="0.25">
      <c r="B61" s="11" t="s">
        <v>335</v>
      </c>
      <c r="C61" s="255" t="s">
        <v>336</v>
      </c>
      <c r="D61" s="255"/>
      <c r="E61" s="255"/>
      <c r="F61" s="255"/>
      <c r="G61" s="255"/>
      <c r="H61" s="255"/>
      <c r="I61" s="255" t="s">
        <v>337</v>
      </c>
      <c r="J61" s="255"/>
      <c r="K61" s="255"/>
      <c r="L61" s="255"/>
      <c r="M61" s="255"/>
    </row>
    <row r="62" spans="2:13" ht="15.75" x14ac:dyDescent="0.25">
      <c r="B62" s="10"/>
      <c r="C62" s="10"/>
      <c r="D62" s="10"/>
      <c r="E62" s="10"/>
      <c r="F62" s="10"/>
      <c r="G62" s="10"/>
      <c r="H62" s="10"/>
      <c r="I62" s="10"/>
      <c r="J62" s="10"/>
      <c r="K62" s="10"/>
      <c r="L62" s="10"/>
      <c r="M62" s="10"/>
    </row>
    <row r="63" spans="2:13" ht="24.95" customHeight="1" x14ac:dyDescent="0.25">
      <c r="B63" s="253" t="s">
        <v>338</v>
      </c>
      <c r="C63" s="253"/>
      <c r="D63" s="253"/>
      <c r="E63" s="253"/>
      <c r="F63" s="253"/>
      <c r="G63" s="253"/>
      <c r="H63" s="253"/>
      <c r="I63" s="253"/>
      <c r="J63" s="253"/>
      <c r="K63" s="253"/>
      <c r="L63" s="253"/>
      <c r="M63" s="253"/>
    </row>
    <row r="64" spans="2:13" ht="27" customHeight="1" x14ac:dyDescent="0.25">
      <c r="B64" s="260" t="s">
        <v>339</v>
      </c>
      <c r="C64" s="260"/>
      <c r="D64" s="260" t="s">
        <v>122</v>
      </c>
      <c r="E64" s="260"/>
      <c r="F64" s="260" t="s">
        <v>340</v>
      </c>
      <c r="G64" s="260"/>
      <c r="H64" s="260" t="s">
        <v>341</v>
      </c>
      <c r="I64" s="260"/>
      <c r="J64" s="260"/>
      <c r="K64" s="260"/>
      <c r="L64" s="260"/>
      <c r="M64" s="260"/>
    </row>
    <row r="65" spans="2:13" ht="27.95" customHeight="1" x14ac:dyDescent="0.25">
      <c r="B65" s="263" t="s">
        <v>342</v>
      </c>
      <c r="C65" s="263"/>
      <c r="D65" s="263" t="s">
        <v>24</v>
      </c>
      <c r="E65" s="263"/>
      <c r="F65" s="263" t="s">
        <v>343</v>
      </c>
      <c r="G65" s="263"/>
      <c r="H65" s="259" t="s">
        <v>344</v>
      </c>
      <c r="I65" s="259"/>
      <c r="J65" s="259"/>
      <c r="K65" s="259"/>
      <c r="L65" s="259"/>
      <c r="M65" s="259"/>
    </row>
    <row r="66" spans="2:13" ht="27.95" customHeight="1" x14ac:dyDescent="0.25">
      <c r="B66" s="265" t="s">
        <v>345</v>
      </c>
      <c r="C66" s="265"/>
      <c r="D66" s="265" t="s">
        <v>26</v>
      </c>
      <c r="E66" s="265"/>
      <c r="F66" s="265" t="s">
        <v>346</v>
      </c>
      <c r="G66" s="265"/>
      <c r="H66" s="262" t="s">
        <v>347</v>
      </c>
      <c r="I66" s="262"/>
      <c r="J66" s="262"/>
      <c r="K66" s="262"/>
      <c r="L66" s="262"/>
      <c r="M66" s="262"/>
    </row>
    <row r="67" spans="2:13" ht="27.95" customHeight="1" x14ac:dyDescent="0.25">
      <c r="B67" s="263" t="s">
        <v>348</v>
      </c>
      <c r="C67" s="263"/>
      <c r="D67" s="263" t="s">
        <v>24</v>
      </c>
      <c r="E67" s="263"/>
      <c r="F67" s="263" t="s">
        <v>349</v>
      </c>
      <c r="G67" s="263"/>
      <c r="H67" s="259" t="s">
        <v>350</v>
      </c>
      <c r="I67" s="259"/>
      <c r="J67" s="259"/>
      <c r="K67" s="259"/>
      <c r="L67" s="259"/>
      <c r="M67" s="259"/>
    </row>
    <row r="68" spans="2:13" ht="27.95" customHeight="1" x14ac:dyDescent="0.25">
      <c r="B68" s="265" t="s">
        <v>351</v>
      </c>
      <c r="C68" s="265"/>
      <c r="D68" s="265" t="s">
        <v>26</v>
      </c>
      <c r="E68" s="265"/>
      <c r="F68" s="265" t="s">
        <v>352</v>
      </c>
      <c r="G68" s="265"/>
      <c r="H68" s="262" t="s">
        <v>353</v>
      </c>
      <c r="I68" s="262"/>
      <c r="J68" s="262"/>
      <c r="K68" s="262"/>
      <c r="L68" s="262"/>
      <c r="M68" s="262"/>
    </row>
    <row r="69" spans="2:13" ht="27.95" customHeight="1" x14ac:dyDescent="0.25">
      <c r="B69" s="263" t="s">
        <v>123</v>
      </c>
      <c r="C69" s="263"/>
      <c r="D69" s="263" t="s">
        <v>57</v>
      </c>
      <c r="E69" s="263"/>
      <c r="F69" s="263" t="s">
        <v>154</v>
      </c>
      <c r="G69" s="263"/>
      <c r="H69" s="259" t="s">
        <v>354</v>
      </c>
      <c r="I69" s="259"/>
      <c r="J69" s="259"/>
      <c r="K69" s="259"/>
      <c r="L69" s="259"/>
      <c r="M69" s="259"/>
    </row>
    <row r="70" spans="2:13" ht="24" customHeight="1" x14ac:dyDescent="0.25">
      <c r="B70" s="264" t="s">
        <v>355</v>
      </c>
      <c r="C70" s="264"/>
      <c r="D70" s="264"/>
      <c r="E70" s="264"/>
      <c r="F70" s="264"/>
      <c r="G70" s="264"/>
      <c r="H70" s="264"/>
      <c r="I70" s="264"/>
      <c r="J70" s="264"/>
      <c r="K70" s="264"/>
      <c r="L70" s="264"/>
      <c r="M70" s="264"/>
    </row>
    <row r="71" spans="2:13" ht="24" customHeight="1" x14ac:dyDescent="0.25">
      <c r="B71" s="264"/>
      <c r="C71" s="264"/>
      <c r="D71" s="264"/>
      <c r="E71" s="264"/>
      <c r="F71" s="264"/>
      <c r="G71" s="264"/>
      <c r="H71" s="264"/>
      <c r="I71" s="264"/>
      <c r="J71" s="264"/>
      <c r="K71" s="264"/>
      <c r="L71" s="264"/>
      <c r="M71" s="264"/>
    </row>
    <row r="72" spans="2:13" ht="15.75" x14ac:dyDescent="0.25">
      <c r="B72" s="10"/>
      <c r="C72" s="10"/>
      <c r="D72" s="10"/>
      <c r="E72" s="10"/>
      <c r="F72" s="10"/>
      <c r="G72" s="10"/>
      <c r="H72" s="10"/>
      <c r="I72" s="10"/>
      <c r="J72" s="10"/>
      <c r="K72" s="10"/>
      <c r="L72" s="10"/>
      <c r="M72" s="10"/>
    </row>
    <row r="73" spans="2:13" ht="24.95" customHeight="1" x14ac:dyDescent="0.25">
      <c r="B73" s="253" t="s">
        <v>356</v>
      </c>
      <c r="C73" s="253"/>
      <c r="D73" s="253"/>
      <c r="E73" s="253"/>
      <c r="F73" s="253"/>
      <c r="G73" s="253"/>
      <c r="H73" s="253"/>
      <c r="I73" s="253"/>
      <c r="J73" s="253"/>
      <c r="K73" s="253"/>
      <c r="L73" s="253"/>
      <c r="M73" s="253"/>
    </row>
    <row r="74" spans="2:13" ht="27" customHeight="1" x14ac:dyDescent="0.25">
      <c r="B74" s="260" t="s">
        <v>121</v>
      </c>
      <c r="C74" s="260"/>
      <c r="D74" s="260"/>
      <c r="E74" s="260" t="s">
        <v>357</v>
      </c>
      <c r="F74" s="260"/>
      <c r="G74" s="260"/>
      <c r="H74" s="260"/>
      <c r="I74" s="260" t="s">
        <v>120</v>
      </c>
      <c r="J74" s="260"/>
      <c r="K74" s="260"/>
      <c r="L74" s="260"/>
      <c r="M74" s="260"/>
    </row>
    <row r="75" spans="2:13" ht="30.95" customHeight="1" x14ac:dyDescent="0.25">
      <c r="B75" s="261" t="s">
        <v>82</v>
      </c>
      <c r="C75" s="261"/>
      <c r="D75" s="261"/>
      <c r="E75" s="262" t="s">
        <v>358</v>
      </c>
      <c r="F75" s="262"/>
      <c r="G75" s="262"/>
      <c r="H75" s="262"/>
      <c r="I75" s="262" t="s">
        <v>359</v>
      </c>
      <c r="J75" s="262"/>
      <c r="K75" s="262"/>
      <c r="L75" s="262"/>
      <c r="M75" s="262"/>
    </row>
    <row r="76" spans="2:13" ht="30.95" customHeight="1" x14ac:dyDescent="0.25">
      <c r="B76" s="258" t="s">
        <v>98</v>
      </c>
      <c r="C76" s="258"/>
      <c r="D76" s="258"/>
      <c r="E76" s="255" t="s">
        <v>360</v>
      </c>
      <c r="F76" s="255"/>
      <c r="G76" s="255"/>
      <c r="H76" s="255"/>
      <c r="I76" s="255" t="s">
        <v>361</v>
      </c>
      <c r="J76" s="255"/>
      <c r="K76" s="255"/>
      <c r="L76" s="255"/>
      <c r="M76" s="255"/>
    </row>
    <row r="77" spans="2:13" ht="30.95" customHeight="1" x14ac:dyDescent="0.25">
      <c r="B77" s="258" t="s">
        <v>362</v>
      </c>
      <c r="C77" s="258"/>
      <c r="D77" s="258"/>
      <c r="E77" s="259" t="s">
        <v>363</v>
      </c>
      <c r="F77" s="259"/>
      <c r="G77" s="259"/>
      <c r="H77" s="259"/>
      <c r="I77" s="259" t="s">
        <v>364</v>
      </c>
      <c r="J77" s="259"/>
      <c r="K77" s="259"/>
      <c r="L77" s="259"/>
      <c r="M77" s="259"/>
    </row>
    <row r="78" spans="2:13" ht="30.95" customHeight="1" x14ac:dyDescent="0.25">
      <c r="B78" s="258" t="s">
        <v>365</v>
      </c>
      <c r="C78" s="258"/>
      <c r="D78" s="258"/>
      <c r="E78" s="255" t="s">
        <v>366</v>
      </c>
      <c r="F78" s="255"/>
      <c r="G78" s="255"/>
      <c r="H78" s="255"/>
      <c r="I78" s="255" t="s">
        <v>367</v>
      </c>
      <c r="J78" s="255"/>
      <c r="K78" s="255"/>
      <c r="L78" s="255"/>
      <c r="M78" s="255"/>
    </row>
    <row r="79" spans="2:13" ht="30.95" customHeight="1" x14ac:dyDescent="0.25">
      <c r="B79" s="258" t="s">
        <v>90</v>
      </c>
      <c r="C79" s="258"/>
      <c r="D79" s="258"/>
      <c r="E79" s="259" t="s">
        <v>368</v>
      </c>
      <c r="F79" s="259"/>
      <c r="G79" s="259"/>
      <c r="H79" s="259"/>
      <c r="I79" s="259" t="s">
        <v>369</v>
      </c>
      <c r="J79" s="259"/>
      <c r="K79" s="259"/>
      <c r="L79" s="259"/>
      <c r="M79" s="259"/>
    </row>
    <row r="80" spans="2:13" ht="30.95" customHeight="1" x14ac:dyDescent="0.25">
      <c r="B80" s="258" t="s">
        <v>370</v>
      </c>
      <c r="C80" s="258"/>
      <c r="D80" s="258"/>
      <c r="E80" s="255" t="s">
        <v>371</v>
      </c>
      <c r="F80" s="255"/>
      <c r="G80" s="255"/>
      <c r="H80" s="255"/>
      <c r="I80" s="255" t="s">
        <v>372</v>
      </c>
      <c r="J80" s="255"/>
      <c r="K80" s="255"/>
      <c r="L80" s="255"/>
      <c r="M80" s="255"/>
    </row>
    <row r="81" spans="2:13" ht="30.95" customHeight="1" x14ac:dyDescent="0.25">
      <c r="B81" s="258" t="s">
        <v>373</v>
      </c>
      <c r="C81" s="258"/>
      <c r="D81" s="258"/>
      <c r="E81" s="259" t="s">
        <v>374</v>
      </c>
      <c r="F81" s="259"/>
      <c r="G81" s="259"/>
      <c r="H81" s="259"/>
      <c r="I81" s="259" t="s">
        <v>375</v>
      </c>
      <c r="J81" s="259"/>
      <c r="K81" s="259"/>
      <c r="L81" s="259"/>
      <c r="M81" s="259"/>
    </row>
    <row r="82" spans="2:13" ht="15.75" x14ac:dyDescent="0.25">
      <c r="B82" s="10"/>
      <c r="C82" s="10"/>
      <c r="D82" s="10"/>
      <c r="E82" s="10"/>
      <c r="F82" s="10"/>
      <c r="G82" s="10"/>
      <c r="H82" s="10"/>
      <c r="I82" s="10"/>
      <c r="J82" s="10"/>
      <c r="K82" s="10"/>
      <c r="L82" s="10"/>
      <c r="M82" s="10"/>
    </row>
    <row r="83" spans="2:13" ht="24.95" customHeight="1" x14ac:dyDescent="0.25">
      <c r="B83" s="253" t="s">
        <v>376</v>
      </c>
      <c r="C83" s="253"/>
      <c r="D83" s="253"/>
      <c r="E83" s="253"/>
      <c r="F83" s="253"/>
      <c r="G83" s="253"/>
      <c r="H83" s="253"/>
      <c r="I83" s="253"/>
      <c r="J83" s="253"/>
      <c r="K83" s="253"/>
      <c r="L83" s="253"/>
      <c r="M83" s="253"/>
    </row>
    <row r="84" spans="2:13" ht="24" customHeight="1" x14ac:dyDescent="0.25">
      <c r="B84" s="254" t="s">
        <v>377</v>
      </c>
      <c r="C84" s="254"/>
      <c r="D84" s="254"/>
      <c r="E84" s="254"/>
      <c r="F84" s="254"/>
      <c r="G84" s="254"/>
      <c r="H84" s="254"/>
      <c r="I84" s="254"/>
      <c r="J84" s="254"/>
      <c r="K84" s="254"/>
      <c r="L84" s="254"/>
      <c r="M84" s="254"/>
    </row>
    <row r="85" spans="2:13" ht="24" customHeight="1" x14ac:dyDescent="0.25">
      <c r="B85" s="254"/>
      <c r="C85" s="254"/>
      <c r="D85" s="254"/>
      <c r="E85" s="254"/>
      <c r="F85" s="254"/>
      <c r="G85" s="254"/>
      <c r="H85" s="254"/>
      <c r="I85" s="254"/>
      <c r="J85" s="254"/>
      <c r="K85" s="254"/>
      <c r="L85" s="254"/>
      <c r="M85" s="254"/>
    </row>
    <row r="86" spans="2:13" ht="24" customHeight="1" x14ac:dyDescent="0.25">
      <c r="B86" s="255" t="s">
        <v>378</v>
      </c>
      <c r="C86" s="255"/>
      <c r="D86" s="255"/>
      <c r="E86" s="255"/>
      <c r="F86" s="255"/>
      <c r="G86" s="255"/>
      <c r="H86" s="255"/>
      <c r="I86" s="255"/>
      <c r="J86" s="255"/>
      <c r="K86" s="255"/>
      <c r="L86" s="255"/>
      <c r="M86" s="255"/>
    </row>
    <row r="87" spans="2:13" ht="24" customHeight="1" x14ac:dyDescent="0.25">
      <c r="B87" s="255"/>
      <c r="C87" s="255"/>
      <c r="D87" s="255"/>
      <c r="E87" s="255"/>
      <c r="F87" s="255"/>
      <c r="G87" s="255"/>
      <c r="H87" s="255"/>
      <c r="I87" s="255"/>
      <c r="J87" s="255"/>
      <c r="K87" s="255"/>
      <c r="L87" s="255"/>
      <c r="M87" s="255"/>
    </row>
    <row r="88" spans="2:13" ht="29.1" customHeight="1" x14ac:dyDescent="0.25">
      <c r="B88" s="256" t="s">
        <v>379</v>
      </c>
      <c r="C88" s="256"/>
      <c r="D88" s="256"/>
      <c r="E88" s="256"/>
      <c r="F88" s="256"/>
      <c r="G88" s="256"/>
      <c r="H88" s="256"/>
      <c r="I88" s="256"/>
      <c r="J88" s="256"/>
      <c r="K88" s="256"/>
      <c r="L88" s="256"/>
      <c r="M88" s="256"/>
    </row>
  </sheetData>
  <mergeCells count="138">
    <mergeCell ref="B1:M1"/>
    <mergeCell ref="B5:M5"/>
    <mergeCell ref="B6:M6"/>
    <mergeCell ref="B9:M9"/>
    <mergeCell ref="B10:M13"/>
    <mergeCell ref="B14:M15"/>
    <mergeCell ref="B25:M25"/>
    <mergeCell ref="B26:C26"/>
    <mergeCell ref="D26:F26"/>
    <mergeCell ref="G26:I26"/>
    <mergeCell ref="J26:K26"/>
    <mergeCell ref="L26:M26"/>
    <mergeCell ref="B17:M17"/>
    <mergeCell ref="C18:G18"/>
    <mergeCell ref="H18:M18"/>
    <mergeCell ref="C19:G19"/>
    <mergeCell ref="B27:C30"/>
    <mergeCell ref="D27:F30"/>
    <mergeCell ref="G27:I30"/>
    <mergeCell ref="J27:K30"/>
    <mergeCell ref="L27:M30"/>
    <mergeCell ref="B31:C34"/>
    <mergeCell ref="D31:F34"/>
    <mergeCell ref="G31:I34"/>
    <mergeCell ref="J31:K34"/>
    <mergeCell ref="L31:M34"/>
    <mergeCell ref="C41:D41"/>
    <mergeCell ref="E41:H41"/>
    <mergeCell ref="I41:M41"/>
    <mergeCell ref="C42:D42"/>
    <mergeCell ref="E42:H42"/>
    <mergeCell ref="I42:M42"/>
    <mergeCell ref="B35:M36"/>
    <mergeCell ref="B38:M38"/>
    <mergeCell ref="C39:D39"/>
    <mergeCell ref="E39:H39"/>
    <mergeCell ref="I39:M39"/>
    <mergeCell ref="C40:D40"/>
    <mergeCell ref="E40:H40"/>
    <mergeCell ref="I40:M40"/>
    <mergeCell ref="C45:D45"/>
    <mergeCell ref="E45:H45"/>
    <mergeCell ref="I45:M45"/>
    <mergeCell ref="C46:D46"/>
    <mergeCell ref="E46:H46"/>
    <mergeCell ref="I46:M46"/>
    <mergeCell ref="C43:D43"/>
    <mergeCell ref="E43:H43"/>
    <mergeCell ref="I43:M43"/>
    <mergeCell ref="C44:D44"/>
    <mergeCell ref="E44:H44"/>
    <mergeCell ref="I44:M44"/>
    <mergeCell ref="B50:M50"/>
    <mergeCell ref="C51:H51"/>
    <mergeCell ref="I51:M51"/>
    <mergeCell ref="C52:H52"/>
    <mergeCell ref="I52:M52"/>
    <mergeCell ref="C53:H53"/>
    <mergeCell ref="I53:M53"/>
    <mergeCell ref="C47:D47"/>
    <mergeCell ref="E47:H47"/>
    <mergeCell ref="I47:M47"/>
    <mergeCell ref="C48:D48"/>
    <mergeCell ref="E48:H48"/>
    <mergeCell ref="I48:M48"/>
    <mergeCell ref="C57:H57"/>
    <mergeCell ref="I57:M57"/>
    <mergeCell ref="C58:H58"/>
    <mergeCell ref="I58:M58"/>
    <mergeCell ref="C59:H59"/>
    <mergeCell ref="I59:M59"/>
    <mergeCell ref="C54:H54"/>
    <mergeCell ref="I54:M54"/>
    <mergeCell ref="C55:H55"/>
    <mergeCell ref="I55:M55"/>
    <mergeCell ref="C56:H56"/>
    <mergeCell ref="I56:M56"/>
    <mergeCell ref="C60:H60"/>
    <mergeCell ref="I60:M60"/>
    <mergeCell ref="C61:H61"/>
    <mergeCell ref="I61:M61"/>
    <mergeCell ref="B63:M63"/>
    <mergeCell ref="B64:C64"/>
    <mergeCell ref="D64:E64"/>
    <mergeCell ref="F64:G64"/>
    <mergeCell ref="H64:M64"/>
    <mergeCell ref="B67:C67"/>
    <mergeCell ref="D67:E67"/>
    <mergeCell ref="F67:G67"/>
    <mergeCell ref="H67:M67"/>
    <mergeCell ref="B68:C68"/>
    <mergeCell ref="D68:E68"/>
    <mergeCell ref="F68:G68"/>
    <mergeCell ref="H68:M68"/>
    <mergeCell ref="B65:C65"/>
    <mergeCell ref="D65:E65"/>
    <mergeCell ref="F65:G65"/>
    <mergeCell ref="H65:M65"/>
    <mergeCell ref="B66:C66"/>
    <mergeCell ref="D66:E66"/>
    <mergeCell ref="F66:G66"/>
    <mergeCell ref="H66:M66"/>
    <mergeCell ref="B74:D74"/>
    <mergeCell ref="E74:H74"/>
    <mergeCell ref="I74:M74"/>
    <mergeCell ref="B75:D75"/>
    <mergeCell ref="E75:H75"/>
    <mergeCell ref="I75:M75"/>
    <mergeCell ref="B69:C69"/>
    <mergeCell ref="D69:E69"/>
    <mergeCell ref="F69:G69"/>
    <mergeCell ref="H69:M69"/>
    <mergeCell ref="B70:M71"/>
    <mergeCell ref="B73:M73"/>
    <mergeCell ref="B83:M83"/>
    <mergeCell ref="B84:M85"/>
    <mergeCell ref="B86:M87"/>
    <mergeCell ref="B88:M88"/>
    <mergeCell ref="B2:M2"/>
    <mergeCell ref="B3:M3"/>
    <mergeCell ref="B80:D80"/>
    <mergeCell ref="E80:H80"/>
    <mergeCell ref="I80:M80"/>
    <mergeCell ref="B81:D81"/>
    <mergeCell ref="E81:H81"/>
    <mergeCell ref="I81:M81"/>
    <mergeCell ref="B78:D78"/>
    <mergeCell ref="E78:H78"/>
    <mergeCell ref="I78:M78"/>
    <mergeCell ref="B79:D79"/>
    <mergeCell ref="E79:H79"/>
    <mergeCell ref="I79:M79"/>
    <mergeCell ref="B76:D76"/>
    <mergeCell ref="E76:H76"/>
    <mergeCell ref="I76:M76"/>
    <mergeCell ref="B77:D77"/>
    <mergeCell ref="E77:H77"/>
    <mergeCell ref="I77:M7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EB597-B543-4F86-9FF2-D0EE51FBF81D}">
  <dimension ref="A1:AQ428"/>
  <sheetViews>
    <sheetView zoomScale="112" zoomScaleNormal="112" workbookViewId="0">
      <selection activeCell="D4" sqref="D4"/>
    </sheetView>
  </sheetViews>
  <sheetFormatPr baseColWidth="10" defaultColWidth="9" defaultRowHeight="15" x14ac:dyDescent="0.25"/>
  <cols>
    <col min="1" max="1" width="12" style="235" customWidth="1"/>
    <col min="2" max="2" width="28" style="235" customWidth="1"/>
    <col min="3" max="3" width="20.75" style="235" customWidth="1"/>
    <col min="4" max="4" width="8" style="235" customWidth="1"/>
    <col min="5" max="5" width="30" style="235" customWidth="1"/>
    <col min="6" max="6" width="12" style="235" customWidth="1"/>
    <col min="7" max="7" width="14" style="235" customWidth="1"/>
    <col min="8" max="8" width="2" style="235" customWidth="1"/>
    <col min="9" max="9" width="28" style="235" customWidth="1"/>
    <col min="10" max="10" width="9.25" style="235" customWidth="1"/>
    <col min="11" max="11" width="12.75" style="235" customWidth="1"/>
    <col min="12" max="12" width="11" style="235" customWidth="1"/>
    <col min="13" max="13" width="10.125" style="235" customWidth="1"/>
    <col min="14" max="14" width="9.875" style="235" customWidth="1"/>
    <col min="15" max="15" width="11" style="235" customWidth="1"/>
    <col min="16" max="16" width="13" style="235" customWidth="1"/>
    <col min="17" max="17" width="12" style="246" customWidth="1"/>
    <col min="18" max="18" width="22" style="235" customWidth="1"/>
    <col min="19" max="19" width="2" style="235" customWidth="1"/>
    <col min="20" max="20" width="33.5" style="235" customWidth="1"/>
    <col min="21" max="21" width="12" style="235" customWidth="1"/>
    <col min="22" max="22" width="13" style="235" customWidth="1"/>
    <col min="23" max="23" width="11" style="235" customWidth="1"/>
    <col min="24" max="25" width="6" style="235" customWidth="1"/>
    <col min="26" max="26" width="10.5" style="235" customWidth="1"/>
    <col min="27" max="27" width="10" style="246" customWidth="1"/>
    <col min="28" max="28" width="22" style="235" customWidth="1"/>
    <col min="29" max="29" width="3.5" style="235" customWidth="1"/>
    <col min="30" max="30" width="12" style="235" customWidth="1"/>
    <col min="31" max="31" width="16" style="235" customWidth="1"/>
    <col min="32" max="32" width="7.5" style="235" customWidth="1"/>
    <col min="33" max="33" width="20" style="235" customWidth="1"/>
    <col min="34" max="34" width="12" style="235" customWidth="1"/>
    <col min="35" max="35" width="10" style="235" customWidth="1"/>
    <col min="36" max="36" width="14" style="235" customWidth="1"/>
    <col min="37" max="16384" width="9" style="235"/>
  </cols>
  <sheetData>
    <row r="1" spans="1:43" ht="15.75" thickTop="1" x14ac:dyDescent="0.25">
      <c r="A1" s="234" t="str">
        <f t="shared" ref="A1:AE1" si="0">SUBSTITUTE(ADDRESS(1,COLUMN(),4),"1","")</f>
        <v>A</v>
      </c>
      <c r="B1" s="234" t="str">
        <f t="shared" si="0"/>
        <v>B</v>
      </c>
      <c r="C1" s="234" t="str">
        <f t="shared" si="0"/>
        <v>C</v>
      </c>
      <c r="D1" s="234" t="str">
        <f t="shared" si="0"/>
        <v>D</v>
      </c>
      <c r="E1" s="234" t="str">
        <f t="shared" si="0"/>
        <v>E</v>
      </c>
      <c r="F1" s="234" t="str">
        <f t="shared" si="0"/>
        <v>F</v>
      </c>
      <c r="G1" s="234" t="str">
        <f t="shared" si="0"/>
        <v>G</v>
      </c>
      <c r="H1" s="234" t="str">
        <f t="shared" si="0"/>
        <v>H</v>
      </c>
      <c r="I1" s="234" t="str">
        <f t="shared" si="0"/>
        <v>I</v>
      </c>
      <c r="J1" s="234" t="str">
        <f t="shared" si="0"/>
        <v>J</v>
      </c>
      <c r="K1" s="234" t="str">
        <f t="shared" si="0"/>
        <v>K</v>
      </c>
      <c r="L1" s="234" t="str">
        <f t="shared" si="0"/>
        <v>L</v>
      </c>
      <c r="M1" s="234" t="str">
        <f t="shared" si="0"/>
        <v>M</v>
      </c>
      <c r="N1" s="234" t="str">
        <f t="shared" si="0"/>
        <v>N</v>
      </c>
      <c r="O1" s="234" t="str">
        <f t="shared" si="0"/>
        <v>O</v>
      </c>
      <c r="P1" s="234" t="str">
        <f t="shared" si="0"/>
        <v>P</v>
      </c>
      <c r="Q1" s="234" t="str">
        <f t="shared" si="0"/>
        <v>Q</v>
      </c>
      <c r="R1" s="234" t="str">
        <f t="shared" si="0"/>
        <v>R</v>
      </c>
      <c r="S1" s="234" t="str">
        <f t="shared" si="0"/>
        <v>S</v>
      </c>
      <c r="T1" s="234" t="str">
        <f t="shared" si="0"/>
        <v>T</v>
      </c>
      <c r="U1" s="234" t="str">
        <f t="shared" si="0"/>
        <v>U</v>
      </c>
      <c r="V1" s="234" t="str">
        <f t="shared" si="0"/>
        <v>V</v>
      </c>
      <c r="W1" s="234" t="str">
        <f t="shared" si="0"/>
        <v>W</v>
      </c>
      <c r="X1" s="234" t="str">
        <f t="shared" si="0"/>
        <v>X</v>
      </c>
      <c r="Y1" s="234" t="str">
        <f t="shared" si="0"/>
        <v>Y</v>
      </c>
      <c r="Z1" s="234" t="str">
        <f t="shared" si="0"/>
        <v>Z</v>
      </c>
      <c r="AA1" s="234" t="str">
        <f t="shared" si="0"/>
        <v>AA</v>
      </c>
      <c r="AB1" s="234" t="str">
        <f t="shared" si="0"/>
        <v>AB</v>
      </c>
      <c r="AC1" s="234" t="str">
        <f t="shared" si="0"/>
        <v>AC</v>
      </c>
      <c r="AD1" s="234" t="str">
        <f t="shared" si="0"/>
        <v>AD</v>
      </c>
      <c r="AE1" s="234" t="str">
        <f t="shared" si="0"/>
        <v>AE</v>
      </c>
    </row>
    <row r="2" spans="1:43" ht="15.75" x14ac:dyDescent="0.25">
      <c r="A2" s="236">
        <f t="shared" ref="A2:AE2" ca="1" si="1">INDEX(CELL("largeur",A2),1,1)</f>
        <v>11</v>
      </c>
      <c r="B2" s="236">
        <f t="shared" ca="1" si="1"/>
        <v>27</v>
      </c>
      <c r="C2" s="236">
        <f t="shared" ca="1" si="1"/>
        <v>20</v>
      </c>
      <c r="D2" s="236">
        <f t="shared" ca="1" si="1"/>
        <v>7</v>
      </c>
      <c r="E2" s="236">
        <f t="shared" ca="1" si="1"/>
        <v>29</v>
      </c>
      <c r="F2" s="236">
        <f t="shared" ca="1" si="1"/>
        <v>11</v>
      </c>
      <c r="G2" s="236">
        <f t="shared" ca="1" si="1"/>
        <v>13</v>
      </c>
      <c r="H2" s="236">
        <f t="shared" ca="1" si="1"/>
        <v>1</v>
      </c>
      <c r="I2" s="236">
        <f t="shared" ca="1" si="1"/>
        <v>27</v>
      </c>
      <c r="J2" s="236">
        <f t="shared" ca="1" si="1"/>
        <v>9</v>
      </c>
      <c r="K2" s="236">
        <f t="shared" ca="1" si="1"/>
        <v>12</v>
      </c>
      <c r="L2" s="236">
        <f t="shared" ca="1" si="1"/>
        <v>10</v>
      </c>
      <c r="M2" s="236">
        <f t="shared" ca="1" si="1"/>
        <v>10</v>
      </c>
      <c r="N2" s="236">
        <f t="shared" ca="1" si="1"/>
        <v>9</v>
      </c>
      <c r="O2" s="236">
        <f t="shared" ca="1" si="1"/>
        <v>10</v>
      </c>
      <c r="P2" s="236">
        <f t="shared" ca="1" si="1"/>
        <v>12</v>
      </c>
      <c r="Q2" s="236">
        <f t="shared" ca="1" si="1"/>
        <v>11</v>
      </c>
      <c r="R2" s="236">
        <f t="shared" ca="1" si="1"/>
        <v>21</v>
      </c>
      <c r="S2" s="236">
        <f t="shared" ca="1" si="1"/>
        <v>1</v>
      </c>
      <c r="T2" s="236">
        <f t="shared" ca="1" si="1"/>
        <v>33</v>
      </c>
      <c r="U2" s="236">
        <f t="shared" ca="1" si="1"/>
        <v>11</v>
      </c>
      <c r="V2" s="236">
        <f t="shared" ca="1" si="1"/>
        <v>12</v>
      </c>
      <c r="W2" s="236">
        <f t="shared" ca="1" si="1"/>
        <v>10</v>
      </c>
      <c r="X2" s="236">
        <f t="shared" ca="1" si="1"/>
        <v>5</v>
      </c>
      <c r="Y2" s="236">
        <f t="shared" ca="1" si="1"/>
        <v>5</v>
      </c>
      <c r="Z2" s="236">
        <f t="shared" ca="1" si="1"/>
        <v>10</v>
      </c>
      <c r="AA2" s="236">
        <f t="shared" ca="1" si="1"/>
        <v>9</v>
      </c>
      <c r="AB2" s="236">
        <f t="shared" ca="1" si="1"/>
        <v>21</v>
      </c>
      <c r="AC2" s="236">
        <f t="shared" ca="1" si="1"/>
        <v>3</v>
      </c>
      <c r="AD2" s="236">
        <f t="shared" ca="1" si="1"/>
        <v>11</v>
      </c>
      <c r="AE2" s="236">
        <f t="shared" ca="1" si="1"/>
        <v>15</v>
      </c>
      <c r="AG2" s="32" t="s">
        <v>245</v>
      </c>
    </row>
    <row r="3" spans="1:43" ht="27.95" customHeight="1" x14ac:dyDescent="0.25">
      <c r="A3" s="64" t="s">
        <v>118</v>
      </c>
      <c r="B3" s="64"/>
      <c r="C3" s="64"/>
      <c r="D3" s="64"/>
      <c r="E3" s="64"/>
      <c r="F3" s="64"/>
      <c r="G3" s="65"/>
      <c r="H3" s="65"/>
      <c r="I3" s="65" t="s">
        <v>238</v>
      </c>
      <c r="J3" s="65"/>
      <c r="K3" s="65"/>
      <c r="L3" s="65"/>
      <c r="M3" s="65"/>
      <c r="N3" s="65"/>
      <c r="O3" s="65"/>
      <c r="P3" s="65"/>
      <c r="Q3" s="65"/>
      <c r="R3" s="65"/>
      <c r="S3" s="65"/>
      <c r="T3" s="65"/>
      <c r="U3" s="65"/>
      <c r="V3" s="65"/>
      <c r="W3" s="65"/>
      <c r="X3" s="65"/>
      <c r="Y3" s="65"/>
      <c r="Z3" s="65"/>
      <c r="AA3" s="65"/>
      <c r="AB3" s="65"/>
      <c r="AC3" s="65"/>
      <c r="AD3" s="65"/>
      <c r="AE3" s="65"/>
      <c r="AG3" s="14" t="s">
        <v>168</v>
      </c>
    </row>
    <row r="4" spans="1:43" ht="27.95" customHeight="1" x14ac:dyDescent="0.25">
      <c r="A4" s="66"/>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7" t="s">
        <v>161</v>
      </c>
      <c r="AG4" s="237" t="s">
        <v>166</v>
      </c>
    </row>
    <row r="5" spans="1:43" ht="30" customHeight="1" x14ac:dyDescent="0.25">
      <c r="A5" s="68"/>
      <c r="B5" s="68" t="s">
        <v>652</v>
      </c>
      <c r="C5" s="68"/>
      <c r="D5" s="68"/>
      <c r="E5" s="68"/>
      <c r="F5" s="68"/>
      <c r="G5" s="69"/>
      <c r="H5" s="68"/>
      <c r="I5" s="70"/>
      <c r="J5" s="70" t="s">
        <v>160</v>
      </c>
      <c r="K5" s="70"/>
      <c r="L5" s="70"/>
      <c r="M5" s="70"/>
      <c r="N5" s="70"/>
      <c r="O5" s="71"/>
      <c r="P5" s="71"/>
      <c r="Q5" s="71"/>
      <c r="R5" s="71"/>
      <c r="S5" s="71"/>
      <c r="T5" s="71"/>
      <c r="U5" s="71"/>
      <c r="V5" s="71"/>
      <c r="W5" s="71"/>
      <c r="X5" s="71"/>
      <c r="Y5" s="71"/>
      <c r="Z5" s="71"/>
      <c r="AA5" s="72"/>
      <c r="AB5" s="71"/>
      <c r="AC5" s="71"/>
      <c r="AD5" s="71"/>
      <c r="AE5" s="238" t="str" cm="1">
        <f t="array" aca="1" ref="AE5" ca="1">IF(COUNTIF(A2:AE2,"&lt;0.5")=0,"Aucune colonne masquée ",COUNTIF(A2:AE2,"&lt;0.5") &amp; " " &amp; IF(COUNTIF(A2:AE2,"&lt;0.5")&gt;1,"colonnes masquées","colonne masquée") &amp; " " &amp; _xlfn.TEXTJOIN(" ", TRUE, IF(A2:AE2&lt;0.5,A1:AE1,"")))&amp;" "</f>
        <v xml:space="preserve">Aucune colonne masquée  </v>
      </c>
      <c r="AG5" s="237" t="s">
        <v>167</v>
      </c>
      <c r="AH5" s="239"/>
      <c r="AI5" s="239"/>
      <c r="AJ5" s="239"/>
    </row>
    <row r="6" spans="1:43" ht="26.25" customHeight="1" x14ac:dyDescent="0.25">
      <c r="A6" s="73"/>
      <c r="B6" s="74"/>
      <c r="C6" s="74"/>
      <c r="D6" s="74"/>
      <c r="E6" s="74"/>
      <c r="F6" s="74"/>
      <c r="G6" s="69"/>
      <c r="H6" s="75"/>
      <c r="I6" s="76"/>
      <c r="J6" s="77"/>
      <c r="K6" s="77"/>
      <c r="L6" s="77"/>
      <c r="M6" s="78"/>
      <c r="N6" s="78"/>
      <c r="O6" s="77"/>
      <c r="P6" s="79" t="s">
        <v>163</v>
      </c>
      <c r="Q6" s="80"/>
      <c r="R6" s="80"/>
      <c r="S6" s="81"/>
      <c r="T6" s="79"/>
      <c r="U6" s="79" t="s">
        <v>165</v>
      </c>
      <c r="V6" s="79"/>
      <c r="W6" s="82"/>
      <c r="X6" s="83" t="s">
        <v>162</v>
      </c>
      <c r="Y6" s="83"/>
      <c r="Z6" s="79" t="s">
        <v>164</v>
      </c>
      <c r="AA6" s="80"/>
      <c r="AB6" s="80"/>
      <c r="AC6" s="240"/>
      <c r="AD6" s="84"/>
      <c r="AE6" s="84"/>
      <c r="AG6" s="241" t="s">
        <v>244</v>
      </c>
      <c r="AH6" s="242" t="str">
        <f ca="1">CELL("nomfichier")</f>
        <v>D:\Données\1.UPRT\0-UPRT.fait\1-UPRT.FR-SITE-WEB\ff-fiches-fabrications\ff.fiches.fabrication.2023\ffr.restaurant.2023\[C_LA-CUISINE-DE-COLLECTIVITE.xlsx]MODE_EMPLOI</v>
      </c>
    </row>
    <row r="7" spans="1:43" ht="26.25" customHeight="1" x14ac:dyDescent="0.25">
      <c r="A7" s="216"/>
      <c r="B7" s="217" t="s">
        <v>17</v>
      </c>
      <c r="C7" s="218"/>
      <c r="D7" s="219" t="s">
        <v>239</v>
      </c>
      <c r="E7" s="218"/>
      <c r="F7" s="218"/>
      <c r="G7" s="218"/>
      <c r="H7" s="220"/>
      <c r="I7" s="218"/>
      <c r="J7" s="218"/>
      <c r="K7" s="218"/>
      <c r="L7" s="218"/>
      <c r="M7" s="218"/>
      <c r="N7" s="218"/>
      <c r="O7" s="218"/>
      <c r="P7" s="218" t="str">
        <f>D7</f>
        <v>SOUS-FAMILLE</v>
      </c>
      <c r="Q7" s="218"/>
      <c r="R7" s="218"/>
      <c r="S7" s="220"/>
      <c r="T7" s="221" t="s">
        <v>664</v>
      </c>
      <c r="U7" s="222" cm="1">
        <f t="array" ref="U7">SUMPRODUCT(LEN(E9:E43)-LEN(SUBSTITUTE(E9:E43,"*","")))</f>
        <v>0</v>
      </c>
      <c r="V7" s="218"/>
      <c r="W7" s="218" t="str">
        <f>D7</f>
        <v>SOUS-FAMILLE</v>
      </c>
      <c r="X7" s="218"/>
      <c r="Y7" s="218"/>
      <c r="Z7" s="218"/>
      <c r="AA7" s="218"/>
      <c r="AB7" s="223"/>
      <c r="AC7" s="218"/>
      <c r="AD7" s="218"/>
      <c r="AE7" s="224" t="str">
        <f>B9</f>
        <v>NOM DE LA RECETTE À SAISIR</v>
      </c>
    </row>
    <row r="8" spans="1:43" ht="42" customHeight="1" thickBot="1" x14ac:dyDescent="0.3">
      <c r="A8" s="92" t="s">
        <v>0</v>
      </c>
      <c r="B8" s="92" t="s">
        <v>1</v>
      </c>
      <c r="C8" s="92" t="s">
        <v>142</v>
      </c>
      <c r="D8" s="92" t="s">
        <v>2</v>
      </c>
      <c r="E8" s="92" t="s">
        <v>117</v>
      </c>
      <c r="F8" s="92" t="s">
        <v>3</v>
      </c>
      <c r="G8" s="92" t="s">
        <v>4</v>
      </c>
      <c r="H8" s="81"/>
      <c r="I8" s="93" t="s">
        <v>5</v>
      </c>
      <c r="J8" s="92" t="s">
        <v>114</v>
      </c>
      <c r="K8" s="92" t="s">
        <v>4</v>
      </c>
      <c r="L8" s="92" t="s">
        <v>6</v>
      </c>
      <c r="M8" s="94" t="s">
        <v>7</v>
      </c>
      <c r="N8" s="94"/>
      <c r="O8" s="95" t="s">
        <v>115</v>
      </c>
      <c r="P8" s="96" t="s">
        <v>8</v>
      </c>
      <c r="Q8" s="97" t="s">
        <v>9</v>
      </c>
      <c r="R8" s="92" t="s">
        <v>10</v>
      </c>
      <c r="S8" s="81"/>
      <c r="T8" s="92" t="s">
        <v>117</v>
      </c>
      <c r="U8" s="98" t="s">
        <v>11</v>
      </c>
      <c r="V8" s="95" t="s">
        <v>12</v>
      </c>
      <c r="W8" s="92" t="s">
        <v>13</v>
      </c>
      <c r="X8" s="94" t="s">
        <v>7</v>
      </c>
      <c r="Y8" s="94" t="s">
        <v>116</v>
      </c>
      <c r="Z8" s="99" t="s">
        <v>8</v>
      </c>
      <c r="AA8" s="97" t="s">
        <v>9</v>
      </c>
      <c r="AB8" s="99" t="s">
        <v>10</v>
      </c>
      <c r="AC8" s="240"/>
      <c r="AD8" s="92" t="s">
        <v>14</v>
      </c>
      <c r="AE8" s="92" t="s">
        <v>15</v>
      </c>
      <c r="AG8" s="245" t="s">
        <v>5642</v>
      </c>
    </row>
    <row r="9" spans="1:43" ht="24" customHeight="1" thickBot="1" x14ac:dyDescent="0.3">
      <c r="A9" s="100" t="s">
        <v>5640</v>
      </c>
      <c r="B9" s="101" t="s">
        <v>20</v>
      </c>
      <c r="C9" s="101"/>
      <c r="D9" s="102">
        <v>0</v>
      </c>
      <c r="E9" s="103" t="s">
        <v>21</v>
      </c>
      <c r="F9" s="104">
        <v>10</v>
      </c>
      <c r="G9" s="8" t="s">
        <v>119</v>
      </c>
      <c r="H9" s="105"/>
      <c r="I9" s="106" t="str">
        <f>E9</f>
        <v>ÉLÉMENT PRINCIPAL À SAISIR</v>
      </c>
      <c r="J9" s="107">
        <f>F9</f>
        <v>10</v>
      </c>
      <c r="K9" s="108" t="str">
        <f>G9</f>
        <v>Quoi ?</v>
      </c>
      <c r="L9" s="109">
        <f>IF(1=1,IF(OR(J9="",O9="",NOT(ISNUMBER(J9)),NOT(ISNUMBER(O9)),J9=0),"",O9/J9),N("L6"))</f>
        <v>15</v>
      </c>
      <c r="M9" s="110">
        <f>IF(1=1,IF(OR(L9="",NOT(ISNUMBER(F9))),"",F9*L9*IFERROR(INDEX(D384:D428,MATCH(AE9,B384:B428,0)),1)),N("M13"))</f>
        <v>150</v>
      </c>
      <c r="N9" s="111" t="str">
        <f>IF(1=1,IF(F9="","",IF(G9="","",IFERROR(INDEX(E384:E428,MATCH(AE9,B384:B428,0)),G9&amp;""))),N("N6"))</f>
        <v>Quoi ?</v>
      </c>
      <c r="O9" s="112">
        <v>150</v>
      </c>
      <c r="P9" s="113">
        <f>IF(1=1,IF(M9="","",IF(AND(ISNUMBER(M9),M9&lt;1,N9="kg"),MAX(1,ROUND(M9*1000,0)),IF(AND(ISNUMBER(M9),M9&lt;1,N9="L"),MAX(1,ROUND(M9*100,0)),ROUND(M9,3)))),N("O6"))</f>
        <v>150</v>
      </c>
      <c r="Q9" s="114" t="str">
        <f>IF(1=1,IF(M9="","",IF(AND(ISNUMBER(M9),M9&lt;1,N9="kg"),"g",IF(AND(ISNUMBER(M9),M9&lt;1,N9="L"),"cl",N9))),N("P6"))</f>
        <v>Quoi ?</v>
      </c>
      <c r="R9" s="115" t="str">
        <f>IF(1=1,IF(E9="","",IF(F9="","A CONTROLER",IF(NOT(ISNUMBER(F9)),"TEXTE",IF(OR(L9="",L9&lt;=0),"COMMANDE PRINCIPALE INCOMPLETE",IF(G9="","UNITE MANQUANTE",IF(COUNTIF(B384:B428,AE9)=0,"UNITE A CONTROLER","OK")))))),N("Q9"))</f>
        <v>UNITE A CONTROLER</v>
      </c>
      <c r="S9" s="105"/>
      <c r="T9" s="116" t="str">
        <f>B9</f>
        <v>NOM DE LA RECETTE À SAISIR</v>
      </c>
      <c r="U9" s="117">
        <v>100</v>
      </c>
      <c r="V9" s="112">
        <v>150</v>
      </c>
      <c r="W9" s="118">
        <f>IF(1=1,IF(OR(U9="",V9="",NOT(ISNUMBER(U9)),NOT(ISNUMBER(V9)),U9=0),"",V9/U9),N("U6"))</f>
        <v>1.5</v>
      </c>
      <c r="X9" s="119">
        <f>IF(1=1,IF(OR(W9="",NOT(ISNUMBER(F9))),"",F9*W9*IFERROR(INDEX(D384:D428,MATCH(AE9,B384:B428,0)),1)),N("V7"))</f>
        <v>15</v>
      </c>
      <c r="Y9" s="120" t="str">
        <f>IF(1=1,IF(F9="","",IF(G9="","",IFERROR(INDEX(E384:E428,MATCH(AE9,B384:B428,0)),G9&amp;""))),N("W6"))</f>
        <v>Quoi ?</v>
      </c>
      <c r="Z9" s="121">
        <f>IF(1=1,IF(X9="","",IF(AND(ISNUMBER(X9),X9&lt;1,Y9="kg"),MAX(1,ROUND(X9*1000,0)),IF(AND(ISNUMBER(X9),X9&lt;1,Y9="L"),MAX(1,ROUND(X9*100,0)),ROUND(X9,3)))),N("X6"))</f>
        <v>15</v>
      </c>
      <c r="AA9" s="122" t="str">
        <f>IF(1=1,IF(X9="","",IF(AND(ISNUMBER(X9),X9&lt;1,Y9="kg"),"g",IF(AND(ISNUMBER(X9),X9&lt;1,Y9="L"),"cl",Y9))),N("Y6"))</f>
        <v>Quoi ?</v>
      </c>
      <c r="AB9" s="123" t="str">
        <f>IF(1=1,IF(E9="","",IF(F9="","A CONTROLER",IF(NOT(ISNUMBER(F9)),"TEXTE",IF(OR(W9="",W9&lt;=0),"COMMANDE COUVERTS INCOMPLETE",IF(G9="","UNITE MANQUANTE",IF(COUNTIF(B384:B428,AE9)=0,"UNITE A CONTROLER","OK")))))),N("Z6"))</f>
        <v>UNITE A CONTROLER</v>
      </c>
      <c r="AD9" s="124">
        <v>62</v>
      </c>
      <c r="AE9" s="125" t="str">
        <f>IF(1=1,IF(G9="","",UPPER(TRIM(SUBSTITUTE(SUBSTITUTE(G9&amp;"",CHAR(160)," ")," "," ")))),N("AC6"))</f>
        <v>QUOI ?</v>
      </c>
      <c r="AG9" s="8" t="s">
        <v>22</v>
      </c>
      <c r="AI9" s="100" t="str">
        <f>A9</f>
        <v>N° 00</v>
      </c>
      <c r="AJ9" s="251" t="str">
        <f>B9</f>
        <v>NOM DE LA RECETTE À SAISIR</v>
      </c>
      <c r="AK9" s="252"/>
      <c r="AL9" s="252"/>
      <c r="AM9" s="252"/>
      <c r="AN9" s="252"/>
      <c r="AO9" s="252"/>
      <c r="AP9" s="252"/>
      <c r="AQ9" s="252"/>
    </row>
    <row r="10" spans="1:43" ht="19.5" thickBot="1" x14ac:dyDescent="0.3">
      <c r="A10" s="126" t="str">
        <f>IF(1=1,IF(E10="","",A9),N("A7"))</f>
        <v/>
      </c>
      <c r="B10" s="127" t="str">
        <f>IF(1=1,IF(E10="","",B9),N("B7"))</f>
        <v/>
      </c>
      <c r="C10" s="128"/>
      <c r="D10" s="129" t="str">
        <f>IF(ISBLANK(E10),"",LARGE(D9:D9,1)+1)</f>
        <v/>
      </c>
      <c r="E10" s="130"/>
      <c r="F10" s="131"/>
      <c r="G10" s="170"/>
      <c r="H10" s="105"/>
      <c r="I10" s="132" t="str">
        <f>IF(1=1,IF(E10="","",I9),N("H7"))</f>
        <v/>
      </c>
      <c r="J10" s="133" t="str">
        <f>IF(1=1,IF(E10="","",J9),N("I7"))</f>
        <v/>
      </c>
      <c r="K10" s="134" t="str">
        <f>IF(1=1,IF(E10="","",K9),N("J7"))</f>
        <v/>
      </c>
      <c r="L10" s="135" t="str">
        <f>IF(1=1,IF(OR(J10="",O10="",NOT(ISNUMBER(J10)),NOT(ISNUMBER(O10)),J10=0),"",O10/J10),N("L7"))</f>
        <v/>
      </c>
      <c r="M10" s="136" t="str">
        <f>IF(1=1,IF(OR(L10="",NOT(ISNUMBER(F10))),"",F10*L10*IFERROR(INDEX(D384:D428,MATCH(AE10,B384:B428,0)),1)),N("M13"))</f>
        <v/>
      </c>
      <c r="N10" s="137" t="str">
        <f>IF(1=1,IF(F10="","",IF(G10="","",IFERROR(INDEX(E384:E428,MATCH(AE10,B384:B428,0)),G10&amp;""))),N("N6"))</f>
        <v/>
      </c>
      <c r="O10" s="138" t="str">
        <f>IF(1=1,IF(E10="","",O9),N("K7"))</f>
        <v/>
      </c>
      <c r="P10" s="139" t="str">
        <f>IF(1=1,IF(M10="","",IF(AND(ISNUMBER(M10),M10&lt;1,N10="kg"),MAX(1,ROUND(M10*1000,0)),IF(AND(ISNUMBER(M10),M10&lt;1,N10="L"),MAX(1,ROUND(M10*100,0)),ROUND(M10,3)))),N("O7"))</f>
        <v/>
      </c>
      <c r="Q10" s="140" t="str">
        <f>IF(1=1,IF(M10="","",IF(AND(ISNUMBER(M10),M10&lt;1,N10="kg"),"g",IF(AND(ISNUMBER(M10),M10&lt;1,N10="L"),"cl",N10))),N("P7"))</f>
        <v/>
      </c>
      <c r="R10" s="115" t="str">
        <f>IF(1=1,IF(E10="","",IF(F10="","A CONTROLER",IF(NOT(ISNUMBER(F10)),"TEXTE",IF(OR(L10="",L10&lt;=0),"COMMANDE PRINCIPALE INCOMPLETE",IF(G10="","UNITE MANQUANTE",IF(COUNTIF(B384:B428,AE10)=0,"UNITE A CONTROLER","OK")))))),N("Q9"))</f>
        <v/>
      </c>
      <c r="S10" s="105"/>
      <c r="T10" s="141">
        <f t="shared" ref="T10:T43" si="2">E10</f>
        <v>0</v>
      </c>
      <c r="U10" s="133" t="str">
        <f>IF(1=1,IF(E10="","",U9),N("S7"))</f>
        <v/>
      </c>
      <c r="V10" s="133" t="str">
        <f>IF(1=1,IF(E10="","",V9),N("T7"))</f>
        <v/>
      </c>
      <c r="W10" s="135" t="str">
        <f>IF(1=1,IF(OR(U10="",V10="",NOT(ISNUMBER(U10)),NOT(ISNUMBER(V10)),U10=0),"",V10/U10),N("U7"))</f>
        <v/>
      </c>
      <c r="X10" s="136" t="str">
        <f>IF(1=1,IF(OR(W10="",NOT(ISNUMBER(F10))),"",F10*W10*IFERROR(INDEX(D384:D428,MATCH(AE10,B384:B428,0)),1)),N("V7"))</f>
        <v/>
      </c>
      <c r="Y10" s="137" t="str">
        <f>IF(1=1,IF(F10="","",IF(G10="","",IFERROR(INDEX(E384:E428,MATCH(AE10,B384:B428,0)),G10&amp;""))),N("W6"))</f>
        <v/>
      </c>
      <c r="Z10" s="142" t="str">
        <f>IF(1=1,IF(X10="","",IF(AND(ISNUMBER(X10),X10&lt;1,Y10="kg"),MAX(1,ROUND(X10*1000,0)),IF(AND(ISNUMBER(X10),X10&lt;1,Y10="L"),MAX(1,ROUND(X10*100,0)),ROUND(X10,3)))),N("X7"))</f>
        <v/>
      </c>
      <c r="AA10" s="143" t="str">
        <f>IF(1=1,IF(X10="","",IF(AND(ISNUMBER(X10),X10&lt;1,Y10="kg"),"g",IF(AND(ISNUMBER(X10),X10&lt;1,Y10="L"),"cl",Y10))),N("Y7"))</f>
        <v/>
      </c>
      <c r="AB10" s="123" t="str">
        <f>IF(1=1,IF(E10="","",IF(F10="","A CONTROLER",IF(NOT(ISNUMBER(F10)),"TEXTE",IF(OR(W10="",W10&lt;=0),"COMMANDE COUVERTS INCOMPLETE",IF(G10="","UNITE MANQUANTE",IF(COUNTIF(B384:B428,AE10)=0,"UNITE A CONTROLER","OK")))))),N("Z6"))</f>
        <v/>
      </c>
      <c r="AD10" s="144" t="str">
        <f>IF(1=1,IF(E10="","",AD9),N("AB7"))</f>
        <v/>
      </c>
      <c r="AE10" s="125" t="str">
        <f>IF(1=1,IF(G10="","",UPPER(TRIM(SUBSTITUTE(SUBSTITUTE(G10&amp;"",CHAR(160)," ")," "," ")))),N("AC7"))</f>
        <v/>
      </c>
      <c r="AG10" s="2" t="s">
        <v>25</v>
      </c>
      <c r="AI10" s="158" t="str">
        <f t="shared" ref="AI10:AJ10" si="3">A46</f>
        <v>N° 00</v>
      </c>
      <c r="AJ10" s="251" t="str">
        <f t="shared" si="3"/>
        <v>NOM DE LA RECETTE À SAISIR</v>
      </c>
      <c r="AK10" s="252"/>
      <c r="AL10" s="252"/>
      <c r="AM10" s="252"/>
      <c r="AN10" s="252"/>
      <c r="AO10" s="252"/>
      <c r="AP10" s="252"/>
      <c r="AQ10" s="252"/>
    </row>
    <row r="11" spans="1:43" ht="19.5" thickBot="1" x14ac:dyDescent="0.3">
      <c r="A11" s="126" t="str">
        <f>IF(1=1,IF(E11="","",A9),N("A8"))</f>
        <v/>
      </c>
      <c r="B11" s="127" t="str">
        <f>IF(1=1,IF(E11="","",B9),N("B8"))</f>
        <v/>
      </c>
      <c r="C11" s="128"/>
      <c r="D11" s="129" t="str">
        <f>IF(ISBLANK(E11),"",LARGE(D9:D10,1)+1)</f>
        <v/>
      </c>
      <c r="E11" s="130"/>
      <c r="F11" s="131"/>
      <c r="G11" s="170"/>
      <c r="H11" s="105"/>
      <c r="I11" s="132" t="str">
        <f>IF(1=1,IF(E11="","",I9),N("H8"))</f>
        <v/>
      </c>
      <c r="J11" s="133" t="str">
        <f>IF(1=1,IF(E11="","",J9),N("I8"))</f>
        <v/>
      </c>
      <c r="K11" s="134" t="str">
        <f>IF(1=1,IF(E11="","",K9),N("J8"))</f>
        <v/>
      </c>
      <c r="L11" s="135" t="str">
        <f>IF(1=1,IF(OR(J11="",O11="",NOT(ISNUMBER(J11)),NOT(ISNUMBER(O11)),J11=0),"",O11/J11),N("L8"))</f>
        <v/>
      </c>
      <c r="M11" s="136" t="str">
        <f>IF(1=1,IF(OR(L11="",NOT(ISNUMBER(F11))),"",F11*L11*IFERROR(INDEX(D384:D428,MATCH(AE11,B384:B428,0)),1)),N("M13"))</f>
        <v/>
      </c>
      <c r="N11" s="137" t="str">
        <f>IF(1=1,IF(F11="","",IF(G11="","",IFERROR(INDEX(E384:E428,MATCH(AE11,B384:B428,0)),G11&amp;""))),N("N6"))</f>
        <v/>
      </c>
      <c r="O11" s="138" t="str">
        <f>IF(1=1,IF(E11="","",O9),N("K8"))</f>
        <v/>
      </c>
      <c r="P11" s="139" t="str">
        <f>IF(1=1,IF(M11="","",IF(AND(ISNUMBER(M11),M11&lt;1,N11="kg"),MAX(1,ROUND(M11*1000,0)),IF(AND(ISNUMBER(M11),M11&lt;1,N11="L"),MAX(1,ROUND(M11*100,0)),ROUND(M11,3)))),N("O8"))</f>
        <v/>
      </c>
      <c r="Q11" s="140" t="str">
        <f>IF(1=1,IF(M11="","",IF(AND(ISNUMBER(M11),M11&lt;1,N11="kg"),"g",IF(AND(ISNUMBER(M11),M11&lt;1,N11="L"),"cl",N11))),N("P8"))</f>
        <v/>
      </c>
      <c r="R11" s="115" t="str">
        <f>IF(1=1,IF(E11="","",IF(F11="","A CONTROLER",IF(NOT(ISNUMBER(F11)),"TEXTE",IF(OR(L11="",L11&lt;=0),"COMMANDE PRINCIPALE INCOMPLETE",IF(G11="","UNITE MANQUANTE",IF(COUNTIF(B384:B428,AE11)=0,"UNITE A CONTROLER","OK")))))),N("Q9"))</f>
        <v/>
      </c>
      <c r="S11" s="105"/>
      <c r="T11" s="141">
        <f t="shared" si="2"/>
        <v>0</v>
      </c>
      <c r="U11" s="133" t="str">
        <f>IF(1=1,IF(E11="","",U9),N("S8"))</f>
        <v/>
      </c>
      <c r="V11" s="133" t="str">
        <f>IF(1=1,IF(E11="","",V9),N("T8"))</f>
        <v/>
      </c>
      <c r="W11" s="135" t="str">
        <f>IF(1=1,IF(OR(U11="",V11="",NOT(ISNUMBER(U11)),NOT(ISNUMBER(V11)),U11=0),"",V11/U11),N("U8"))</f>
        <v/>
      </c>
      <c r="X11" s="136" t="str">
        <f>IF(1=1,IF(OR(W11="",NOT(ISNUMBER(F11))),"",F11*W11*IFERROR(INDEX(D384:D428,MATCH(AE11,B384:B428,0)),1)),N("V7"))</f>
        <v/>
      </c>
      <c r="Y11" s="137" t="str">
        <f>IF(1=1,IF(F11="","",IF(G11="","",IFERROR(INDEX(E384:E428,MATCH(AE11,B384:B428,0)),G11&amp;""))),N("W6"))</f>
        <v/>
      </c>
      <c r="Z11" s="142" t="str">
        <f>IF(1=1,IF(X11="","",IF(AND(ISNUMBER(X11),X11&lt;1,Y11="kg"),MAX(1,ROUND(X11*1000,0)),IF(AND(ISNUMBER(X11),X11&lt;1,Y11="L"),MAX(1,ROUND(X11*100,0)),ROUND(X11,3)))),N("X8"))</f>
        <v/>
      </c>
      <c r="AA11" s="143" t="str">
        <f>IF(1=1,IF(X11="","",IF(AND(ISNUMBER(X11),X11&lt;1,Y11="kg"),"g",IF(AND(ISNUMBER(X11),X11&lt;1,Y11="L"),"cl",Y11))),N("Y8"))</f>
        <v/>
      </c>
      <c r="AB11" s="123" t="str">
        <f>IF(1=1,IF(E11="","",IF(F11="","A CONTROLER",IF(NOT(ISNUMBER(F11)),"TEXTE",IF(OR(W11="",W11&lt;=0),"COMMANDE COUVERTS INCOMPLETE",IF(G11="","UNITE MANQUANTE",IF(COUNTIF(B384:B428,AE11)=0,"UNITE A CONTROLER","OK")))))),N("Z6"))</f>
        <v/>
      </c>
      <c r="AD11" s="144" t="str">
        <f>IF(1=1,IF(E11="","",AD9),N("AB8"))</f>
        <v/>
      </c>
      <c r="AE11" s="125" t="str">
        <f>IF(1=1,IF(G11="","",UPPER(TRIM(SUBSTITUTE(SUBSTITUTE(G11&amp;"",CHAR(160)," ")," "," ")))),N("AC8"))</f>
        <v/>
      </c>
      <c r="AG11" s="9" t="s">
        <v>26</v>
      </c>
      <c r="AI11" s="100" t="str">
        <f t="shared" ref="AI11:AJ11" si="4">A83</f>
        <v>N° 00</v>
      </c>
      <c r="AJ11" s="251" t="str">
        <f t="shared" si="4"/>
        <v>NOM DE LA RECETTE À SAISIR</v>
      </c>
      <c r="AK11" s="252"/>
      <c r="AL11" s="252"/>
      <c r="AM11" s="252"/>
      <c r="AN11" s="252"/>
      <c r="AO11" s="252"/>
      <c r="AP11" s="252"/>
      <c r="AQ11" s="252"/>
    </row>
    <row r="12" spans="1:43" ht="19.5" thickBot="1" x14ac:dyDescent="0.3">
      <c r="A12" s="126" t="str">
        <f>IF(1=1,IF(E12="","",A9),N("A9"))</f>
        <v/>
      </c>
      <c r="B12" s="127" t="str">
        <f>IF(1=1,IF(E12="","",B9),N("B9"))</f>
        <v/>
      </c>
      <c r="C12" s="128"/>
      <c r="D12" s="129" t="str">
        <f>IF(ISBLANK(E12),"",LARGE(D9:D11,1)+1)</f>
        <v/>
      </c>
      <c r="E12" s="130"/>
      <c r="F12" s="131"/>
      <c r="G12" s="170"/>
      <c r="H12" s="105"/>
      <c r="I12" s="132" t="str">
        <f>IF(1=1,IF(E12="","",I9),N("H9"))</f>
        <v/>
      </c>
      <c r="J12" s="133" t="str">
        <f>IF(1=1,IF(E12="","",J9),N("I9"))</f>
        <v/>
      </c>
      <c r="K12" s="134" t="str">
        <f>IF(1=1,IF(E12="","",K9),N("J9"))</f>
        <v/>
      </c>
      <c r="L12" s="135" t="str">
        <f>IF(1=1,IF(OR(J12="",O12="",NOT(ISNUMBER(J12)),NOT(ISNUMBER(O12)),J12=0),"",O12/J12),N("L9"))</f>
        <v/>
      </c>
      <c r="M12" s="136" t="str">
        <f>IF(1=1,IF(OR(L12="",NOT(ISNUMBER(F12))),"",F12*L12*IFERROR(INDEX(D384:D428,MATCH(AE12,B384:B428,0)),1)),N("M13"))</f>
        <v/>
      </c>
      <c r="N12" s="137" t="str">
        <f>IF(1=1,IF(F12="","",IF(G12="","",IFERROR(INDEX(E384:E428,MATCH(AE12,B384:B428,0)),G12&amp;""))),N("N6"))</f>
        <v/>
      </c>
      <c r="O12" s="138" t="str">
        <f>IF(1=1,IF(E12="","",O9),N("K9"))</f>
        <v/>
      </c>
      <c r="P12" s="139" t="str">
        <f>IF(1=1,IF(M12="","",IF(AND(ISNUMBER(M12),M12&lt;1,N12="kg"),MAX(1,ROUND(M12*1000,0)),IF(AND(ISNUMBER(M12),M12&lt;1,N12="L"),MAX(1,ROUND(M12*100,0)),ROUND(M12,3)))),N("O9"))</f>
        <v/>
      </c>
      <c r="Q12" s="140" t="str">
        <f>IF(1=1,IF(M12="","",IF(AND(ISNUMBER(M12),M12&lt;1,N12="kg"),"g",IF(AND(ISNUMBER(M12),M12&lt;1,N12="L"),"cl",N12))),N("P9"))</f>
        <v/>
      </c>
      <c r="R12" s="115" t="str">
        <f>IF(1=1,IF(E12="","",IF(F12="","A CONTROLER",IF(NOT(ISNUMBER(F12)),"TEXTE",IF(OR(L12="",L12&lt;=0),"COMMANDE PRINCIPALE INCOMPLETE",IF(G12="","UNITE MANQUANTE",IF(COUNTIF(B384:B428,AE12)=0,"UNITE A CONTROLER","OK")))))),N("Q9"))</f>
        <v/>
      </c>
      <c r="S12" s="105"/>
      <c r="T12" s="141">
        <f t="shared" si="2"/>
        <v>0</v>
      </c>
      <c r="U12" s="133" t="str">
        <f>IF(1=1,IF(E12="","",U9),N("S9"))</f>
        <v/>
      </c>
      <c r="V12" s="133" t="str">
        <f>IF(1=1,IF(E12="","",V9),N("T9"))</f>
        <v/>
      </c>
      <c r="W12" s="135" t="str">
        <f>IF(1=1,IF(OR(U12="",V12="",NOT(ISNUMBER(U12)),NOT(ISNUMBER(V12)),U12=0),"",V12/U12),N("U9"))</f>
        <v/>
      </c>
      <c r="X12" s="136" t="str">
        <f>IF(1=1,IF(OR(W12="",NOT(ISNUMBER(F12))),"",F12*W12*IFERROR(INDEX(D384:D428,MATCH(AE12,B384:B428,0)),1)),N("V7"))</f>
        <v/>
      </c>
      <c r="Y12" s="137" t="str">
        <f>IF(1=1,IF(F12="","",IF(G12="","",IFERROR(INDEX(E384:E428,MATCH(AE12,B384:B428,0)),G12&amp;""))),N("W6"))</f>
        <v/>
      </c>
      <c r="Z12" s="142" t="str">
        <f>IF(1=1,IF(X12="","",IF(AND(ISNUMBER(X12),X12&lt;1,Y12="kg"),MAX(1,ROUND(X12*1000,0)),IF(AND(ISNUMBER(X12),X12&lt;1,Y12="L"),MAX(1,ROUND(X12*100,0)),ROUND(X12,3)))),N("X9"))</f>
        <v/>
      </c>
      <c r="AA12" s="143" t="str">
        <f>IF(1=1,IF(X12="","",IF(AND(ISNUMBER(X12),X12&lt;1,Y12="kg"),"g",IF(AND(ISNUMBER(X12),X12&lt;1,Y12="L"),"cl",Y12))),N("Y9"))</f>
        <v/>
      </c>
      <c r="AB12" s="123" t="str">
        <f>IF(1=1,IF(E12="","",IF(F12="","A CONTROLER",IF(NOT(ISNUMBER(F12)),"TEXTE",IF(OR(W12="",W12&lt;=0),"COMMANDE COUVERTS INCOMPLETE",IF(G12="","UNITE MANQUANTE",IF(COUNTIF(B384:B428,AE12)=0,"UNITE A CONTROLER","OK")))))),N("Z6"))</f>
        <v/>
      </c>
      <c r="AD12" s="144" t="str">
        <f>IF(1=1,IF(E12="","",AD9),N("AB9"))</f>
        <v/>
      </c>
      <c r="AE12" s="125" t="str">
        <f>IF(1=1,IF(G12="","",UPPER(TRIM(SUBSTITUTE(SUBSTITUTE(G12&amp;"",CHAR(160)," ")," "," ")))),N("AC9"))</f>
        <v/>
      </c>
      <c r="AG12" s="1" t="s">
        <v>28</v>
      </c>
      <c r="AI12" s="158" t="str">
        <f t="shared" ref="AI12:AJ12" si="5">A120</f>
        <v>N° 00</v>
      </c>
      <c r="AJ12" s="251" t="str">
        <f t="shared" si="5"/>
        <v>NOM DE LA RECETTE À SAISIR</v>
      </c>
      <c r="AK12" s="252"/>
      <c r="AL12" s="252"/>
      <c r="AM12" s="252"/>
      <c r="AN12" s="252"/>
      <c r="AO12" s="252"/>
      <c r="AP12" s="252"/>
      <c r="AQ12" s="252"/>
    </row>
    <row r="13" spans="1:43" ht="19.5" thickBot="1" x14ac:dyDescent="0.3">
      <c r="A13" s="126" t="str">
        <f>IF(1=1,IF(E13="","",A9),N("A10"))</f>
        <v/>
      </c>
      <c r="B13" s="127" t="str">
        <f>IF(1=1,IF(E13="","",B9),N("B10"))</f>
        <v/>
      </c>
      <c r="C13" s="128"/>
      <c r="D13" s="129" t="str">
        <f>IF(ISBLANK(E13),"",LARGE(D9:D12,1)+1)</f>
        <v/>
      </c>
      <c r="E13" s="130"/>
      <c r="F13" s="131"/>
      <c r="G13" s="170"/>
      <c r="H13" s="105"/>
      <c r="I13" s="132" t="str">
        <f>IF(1=1,IF(E13="","",I9),N("H10"))</f>
        <v/>
      </c>
      <c r="J13" s="133" t="str">
        <f>IF(1=1,IF(E13="","",J9),N("I10"))</f>
        <v/>
      </c>
      <c r="K13" s="134" t="str">
        <f>IF(1=1,IF(E13="","",K9),N("J10"))</f>
        <v/>
      </c>
      <c r="L13" s="135" t="str">
        <f>IF(1=1,IF(OR(J13="",O13="",NOT(ISNUMBER(J13)),NOT(ISNUMBER(O13)),J13=0),"",O13/J13),N("L10"))</f>
        <v/>
      </c>
      <c r="M13" s="136" t="str">
        <f>IF(1=1,IF(OR(L13="",NOT(ISNUMBER(F13))),"",F13*L13*IFERROR(INDEX(D384:D428,MATCH(AE13,B384:B428,0)),1)),N("M13"))</f>
        <v/>
      </c>
      <c r="N13" s="137" t="str">
        <f>IF(1=1,IF(F13="","",IF(G13="","",IFERROR(INDEX(E384:E428,MATCH(AE13,B384:B428,0)),G13&amp;""))),N("N6"))</f>
        <v/>
      </c>
      <c r="O13" s="138" t="str">
        <f>IF(1=1,IF(E13="","",O9),N("K10"))</f>
        <v/>
      </c>
      <c r="P13" s="139" t="str">
        <f>IF(1=1,IF(M13="","",IF(AND(ISNUMBER(M13),M13&lt;1,N13="kg"),MAX(1,ROUND(M13*1000,0)),IF(AND(ISNUMBER(M13),M13&lt;1,N13="L"),MAX(1,ROUND(M13*100,0)),ROUND(M13,3)))),N("O10"))</f>
        <v/>
      </c>
      <c r="Q13" s="140" t="str">
        <f>IF(1=1,IF(M13="","",IF(AND(ISNUMBER(M13),M13&lt;1,N13="kg"),"g",IF(AND(ISNUMBER(M13),M13&lt;1,N13="L"),"cl",N13))),N("P10"))</f>
        <v/>
      </c>
      <c r="R13" s="115" t="str">
        <f>IF(1=1,IF(E13="","",IF(F13="","A CONTROLER",IF(NOT(ISNUMBER(F13)),"TEXTE",IF(OR(L13="",L13&lt;=0),"COMMANDE PRINCIPALE INCOMPLETE",IF(G13="","UNITE MANQUANTE",IF(COUNTIF(B384:B428,AE13)=0,"UNITE A CONTROLER","OK")))))),N("Q9"))</f>
        <v/>
      </c>
      <c r="S13" s="105"/>
      <c r="T13" s="141">
        <f t="shared" si="2"/>
        <v>0</v>
      </c>
      <c r="U13" s="133" t="str">
        <f>IF(1=1,IF(E13="","",U9),N("S10"))</f>
        <v/>
      </c>
      <c r="V13" s="133" t="str">
        <f>IF(1=1,IF(E13="","",V9),N("T10"))</f>
        <v/>
      </c>
      <c r="W13" s="135" t="str">
        <f>IF(1=1,IF(OR(U13="",V13="",NOT(ISNUMBER(U13)),NOT(ISNUMBER(V13)),U13=0),"",V13/U13),N("U10"))</f>
        <v/>
      </c>
      <c r="X13" s="136" t="str">
        <f>IF(1=1,IF(OR(W13="",NOT(ISNUMBER(F13))),"",F13*W13*IFERROR(INDEX(D384:D428,MATCH(AE13,B384:B428,0)),1)),N("V7"))</f>
        <v/>
      </c>
      <c r="Y13" s="137" t="str">
        <f>IF(1=1,IF(F13="","",IF(G13="","",IFERROR(INDEX(E384:E428,MATCH(AE13,B384:B428,0)),G13&amp;""))),N("W6"))</f>
        <v/>
      </c>
      <c r="Z13" s="142" t="str">
        <f>IF(1=1,IF(X13="","",IF(AND(ISNUMBER(X13),X13&lt;1,Y13="kg"),MAX(1,ROUND(X13*1000,0)),IF(AND(ISNUMBER(X13),X13&lt;1,Y13="L"),MAX(1,ROUND(X13*100,0)),ROUND(X13,3)))),N("X10"))</f>
        <v/>
      </c>
      <c r="AA13" s="143" t="str">
        <f>IF(1=1,IF(X13="","",IF(AND(ISNUMBER(X13),X13&lt;1,Y13="kg"),"g",IF(AND(ISNUMBER(X13),X13&lt;1,Y13="L"),"cl",Y13))),N("Y10"))</f>
        <v/>
      </c>
      <c r="AB13" s="123" t="str">
        <f>IF(1=1,IF(E13="","",IF(F13="","A CONTROLER",IF(NOT(ISNUMBER(F13)),"TEXTE",IF(OR(W13="",W13&lt;=0),"COMMANDE COUVERTS INCOMPLETE",IF(G13="","UNITE MANQUANTE",IF(COUNTIF(B384:B428,AE13)=0,"UNITE A CONTROLER","OK")))))),N("Z6"))</f>
        <v/>
      </c>
      <c r="AD13" s="144" t="str">
        <f>IF(1=1,IF(E13="","",AD9),N("AB10"))</f>
        <v/>
      </c>
      <c r="AE13" s="125" t="str">
        <f>IF(1=1,IF(G13="","",UPPER(TRIM(SUBSTITUTE(SUBSTITUTE(G13&amp;"",CHAR(160)," ")," "," ")))),N("AC10"))</f>
        <v/>
      </c>
      <c r="AG13" s="1" t="s">
        <v>29</v>
      </c>
      <c r="AI13" s="100" t="str">
        <f t="shared" ref="AI13:AJ13" si="6">A157</f>
        <v>N° 00</v>
      </c>
      <c r="AJ13" s="251" t="str">
        <f t="shared" si="6"/>
        <v>NOM DE LA RECETTE À SAISIR</v>
      </c>
      <c r="AK13" s="252"/>
      <c r="AL13" s="252"/>
      <c r="AM13" s="252"/>
      <c r="AN13" s="252"/>
      <c r="AO13" s="252"/>
      <c r="AP13" s="252"/>
      <c r="AQ13" s="252"/>
    </row>
    <row r="14" spans="1:43" ht="19.5" thickBot="1" x14ac:dyDescent="0.3">
      <c r="A14" s="126" t="str">
        <f>IF(1=1,IF(E14="","",A9),N("A11"))</f>
        <v/>
      </c>
      <c r="B14" s="127" t="str">
        <f>IF(1=1,IF(E14="","",B9),N("B11"))</f>
        <v/>
      </c>
      <c r="C14" s="128"/>
      <c r="D14" s="129" t="str">
        <f>IF(ISBLANK(E14),"",LARGE(D9:D13,1)+1)</f>
        <v/>
      </c>
      <c r="E14" s="130"/>
      <c r="F14" s="131"/>
      <c r="G14" s="170"/>
      <c r="H14" s="105"/>
      <c r="I14" s="132" t="str">
        <f>IF(1=1,IF(E14="","",I9),N("H11"))</f>
        <v/>
      </c>
      <c r="J14" s="133" t="str">
        <f>IF(1=1,IF(E14="","",J9),N("I11"))</f>
        <v/>
      </c>
      <c r="K14" s="134" t="str">
        <f>IF(1=1,IF(E14="","",K9),N("J11"))</f>
        <v/>
      </c>
      <c r="L14" s="135" t="str">
        <f>IF(1=1,IF(OR(J14="",O14="",NOT(ISNUMBER(J14)),NOT(ISNUMBER(O14)),J14=0),"",O14/J14),N("L11"))</f>
        <v/>
      </c>
      <c r="M14" s="136" t="str">
        <f>IF(1=1,IF(OR(L14="",NOT(ISNUMBER(F14))),"",F14*L14*IFERROR(INDEX(D384:D428,MATCH(AE14,B384:B428,0)),1)),N("M13"))</f>
        <v/>
      </c>
      <c r="N14" s="137" t="str">
        <f>IF(1=1,IF(F14="","",IF(G14="","",IFERROR(INDEX(E384:E428,MATCH(AE14,B384:B428,0)),G14&amp;""))),N("N6"))</f>
        <v/>
      </c>
      <c r="O14" s="138" t="str">
        <f>IF(1=1,IF(E14="","",O9),N("K11"))</f>
        <v/>
      </c>
      <c r="P14" s="139" t="str">
        <f>IF(1=1,IF(M14="","",IF(AND(ISNUMBER(M14),M14&lt;1,N14="kg"),MAX(1,ROUND(M14*1000,0)),IF(AND(ISNUMBER(M14),M14&lt;1,N14="L"),MAX(1,ROUND(M14*100,0)),ROUND(M14,3)))),N("O11"))</f>
        <v/>
      </c>
      <c r="Q14" s="140" t="str">
        <f>IF(1=1,IF(M14="","",IF(AND(ISNUMBER(M14),M14&lt;1,N14="kg"),"g",IF(AND(ISNUMBER(M14),M14&lt;1,N14="L"),"cl",N14))),N("P11"))</f>
        <v/>
      </c>
      <c r="R14" s="115" t="str">
        <f>IF(1=1,IF(E14="","",IF(F14="","A CONTROLER",IF(NOT(ISNUMBER(F14)),"TEXTE",IF(OR(L14="",L14&lt;=0),"COMMANDE PRINCIPALE INCOMPLETE",IF(G14="","UNITE MANQUANTE",IF(COUNTIF(B384:B428,AE14)=0,"UNITE A CONTROLER","OK")))))),N("Q9"))</f>
        <v/>
      </c>
      <c r="S14" s="105"/>
      <c r="T14" s="141">
        <f t="shared" si="2"/>
        <v>0</v>
      </c>
      <c r="U14" s="133" t="str">
        <f>IF(1=1,IF(E14="","",U9),N("S11"))</f>
        <v/>
      </c>
      <c r="V14" s="133" t="str">
        <f>IF(1=1,IF(E14="","",V9),N("T11"))</f>
        <v/>
      </c>
      <c r="W14" s="135" t="str">
        <f>IF(1=1,IF(OR(U14="",V14="",NOT(ISNUMBER(U14)),NOT(ISNUMBER(V14)),U14=0),"",V14/U14),N("U11"))</f>
        <v/>
      </c>
      <c r="X14" s="136" t="str">
        <f>IF(1=1,IF(OR(W14="",NOT(ISNUMBER(F14))),"",F14*W14*IFERROR(INDEX(D384:D428,MATCH(AE14,B384:B428,0)),1)),N("V7"))</f>
        <v/>
      </c>
      <c r="Y14" s="137" t="str">
        <f>IF(1=1,IF(F14="","",IF(G14="","",IFERROR(INDEX(E384:E428,MATCH(AE14,B384:B428,0)),G14&amp;""))),N("W6"))</f>
        <v/>
      </c>
      <c r="Z14" s="142" t="str">
        <f>IF(1=1,IF(X14="","",IF(AND(ISNUMBER(X14),X14&lt;1,Y14="kg"),MAX(1,ROUND(X14*1000,0)),IF(AND(ISNUMBER(X14),X14&lt;1,Y14="L"),MAX(1,ROUND(X14*100,0)),ROUND(X14,3)))),N("X11"))</f>
        <v/>
      </c>
      <c r="AA14" s="143" t="str">
        <f>IF(1=1,IF(X14="","",IF(AND(ISNUMBER(X14),X14&lt;1,Y14="kg"),"g",IF(AND(ISNUMBER(X14),X14&lt;1,Y14="L"),"cl",Y14))),N("Y11"))</f>
        <v/>
      </c>
      <c r="AB14" s="123" t="str">
        <f>IF(1=1,IF(E14="","",IF(F14="","A CONTROLER",IF(NOT(ISNUMBER(F14)),"TEXTE",IF(OR(W14="",W14&lt;=0),"COMMANDE COUVERTS INCOMPLETE",IF(G14="","UNITE MANQUANTE",IF(COUNTIF(B384:B428,AE14)=0,"UNITE A CONTROLER","OK")))))),N("Z6"))</f>
        <v/>
      </c>
      <c r="AD14" s="144" t="str">
        <f>IF(1=1,IF(E14="","",AD9),N("AB11"))</f>
        <v/>
      </c>
      <c r="AE14" s="125" t="str">
        <f>IF(1=1,IF(G14="","",UPPER(TRIM(SUBSTITUTE(SUBSTITUTE(G14&amp;"",CHAR(160)," ")," "," ")))),N("AC11"))</f>
        <v/>
      </c>
      <c r="AG14" s="1" t="s">
        <v>30</v>
      </c>
      <c r="AI14" s="158" t="str">
        <f t="shared" ref="AI14:AJ14" si="7">A194</f>
        <v>N° 00</v>
      </c>
      <c r="AJ14" s="251" t="str">
        <f t="shared" si="7"/>
        <v>NOM DE LA RECETTE À SAISIR</v>
      </c>
      <c r="AK14" s="252"/>
      <c r="AL14" s="252"/>
      <c r="AM14" s="252"/>
      <c r="AN14" s="252"/>
      <c r="AO14" s="252"/>
      <c r="AP14" s="252"/>
      <c r="AQ14" s="252"/>
    </row>
    <row r="15" spans="1:43" ht="19.5" thickBot="1" x14ac:dyDescent="0.3">
      <c r="A15" s="126" t="str">
        <f>IF(1=1,IF(E15="","",A9),N("A12"))</f>
        <v/>
      </c>
      <c r="B15" s="127" t="str">
        <f>IF(1=1,IF(E15="","",B9),N("B12"))</f>
        <v/>
      </c>
      <c r="C15" s="128"/>
      <c r="D15" s="129" t="str">
        <f>IF(ISBLANK(E15),"",LARGE(D9:D14,1)+1)</f>
        <v/>
      </c>
      <c r="E15" s="130"/>
      <c r="F15" s="131"/>
      <c r="G15" s="170"/>
      <c r="H15" s="105"/>
      <c r="I15" s="132" t="str">
        <f>IF(1=1,IF(E15="","",I9),N("H12"))</f>
        <v/>
      </c>
      <c r="J15" s="133" t="str">
        <f>IF(1=1,IF(E15="","",J9),N("I12"))</f>
        <v/>
      </c>
      <c r="K15" s="134" t="str">
        <f>IF(1=1,IF(E15="","",K9),N("J12"))</f>
        <v/>
      </c>
      <c r="L15" s="135" t="str">
        <f>IF(1=1,IF(OR(J15="",O15="",NOT(ISNUMBER(J15)),NOT(ISNUMBER(O15)),J15=0),"",O15/J15),N("L12"))</f>
        <v/>
      </c>
      <c r="M15" s="136" t="str">
        <f>IF(1=1,IF(OR(L15="",NOT(ISNUMBER(F15))),"",F15*L15*IFERROR(INDEX(D384:D428,MATCH(AE15,B384:B428,0)),1)),N("M13"))</f>
        <v/>
      </c>
      <c r="N15" s="137" t="str">
        <f>IF(1=1,IF(F15="","",IF(G15="","",IFERROR(INDEX(E384:E428,MATCH(AE15,B384:B428,0)),G15&amp;""))),N("N6"))</f>
        <v/>
      </c>
      <c r="O15" s="138" t="str">
        <f>IF(1=1,IF(E15="","",O9),N("K12"))</f>
        <v/>
      </c>
      <c r="P15" s="139" t="str">
        <f>IF(1=1,IF(M15="","",IF(AND(ISNUMBER(M15),M15&lt;1,N15="kg"),MAX(1,ROUND(M15*1000,0)),IF(AND(ISNUMBER(M15),M15&lt;1,N15="L"),MAX(1,ROUND(M15*100,0)),ROUND(M15,3)))),N("O12"))</f>
        <v/>
      </c>
      <c r="Q15" s="140" t="str">
        <f>IF(1=1,IF(M15="","",IF(AND(ISNUMBER(M15),M15&lt;1,N15="kg"),"g",IF(AND(ISNUMBER(M15),M15&lt;1,N15="L"),"cl",N15))),N("P12"))</f>
        <v/>
      </c>
      <c r="R15" s="115" t="str">
        <f>IF(1=1,IF(E15="","",IF(F15="","A CONTROLER",IF(NOT(ISNUMBER(F15)),"TEXTE",IF(OR(L15="",L15&lt;=0),"COMMANDE PRINCIPALE INCOMPLETE",IF(G15="","UNITE MANQUANTE",IF(COUNTIF(B384:B428,AE15)=0,"UNITE A CONTROLER","OK")))))),N("Q9"))</f>
        <v/>
      </c>
      <c r="S15" s="105"/>
      <c r="T15" s="141">
        <f t="shared" si="2"/>
        <v>0</v>
      </c>
      <c r="U15" s="133" t="str">
        <f>IF(1=1,IF(E15="","",U9),N("S12"))</f>
        <v/>
      </c>
      <c r="V15" s="133" t="str">
        <f>IF(1=1,IF(E15="","",V9),N("T12"))</f>
        <v/>
      </c>
      <c r="W15" s="135" t="str">
        <f>IF(1=1,IF(OR(U15="",V15="",NOT(ISNUMBER(U15)),NOT(ISNUMBER(V15)),U15=0),"",V15/U15),N("U12"))</f>
        <v/>
      </c>
      <c r="X15" s="136" t="str">
        <f>IF(1=1,IF(OR(W15="",NOT(ISNUMBER(F15))),"",F15*W15*IFERROR(INDEX(D384:D428,MATCH(AE15,B384:B428,0)),1)),N("V7"))</f>
        <v/>
      </c>
      <c r="Y15" s="137" t="str">
        <f>IF(1=1,IF(F15="","",IF(G15="","",IFERROR(INDEX(E384:E428,MATCH(AE15,B384:B428,0)),G15&amp;""))),N("W6"))</f>
        <v/>
      </c>
      <c r="Z15" s="142" t="str">
        <f>IF(1=1,IF(X15="","",IF(AND(ISNUMBER(X15),X15&lt;1,Y15="kg"),MAX(1,ROUND(X15*1000,0)),IF(AND(ISNUMBER(X15),X15&lt;1,Y15="L"),MAX(1,ROUND(X15*100,0)),ROUND(X15,3)))),N("X12"))</f>
        <v/>
      </c>
      <c r="AA15" s="143" t="str">
        <f>IF(1=1,IF(X15="","",IF(AND(ISNUMBER(X15),X15&lt;1,Y15="kg"),"g",IF(AND(ISNUMBER(X15),X15&lt;1,Y15="L"),"cl",Y15))),N("Y12"))</f>
        <v/>
      </c>
      <c r="AB15" s="123" t="str">
        <f>IF(1=1,IF(E15="","",IF(F15="","A CONTROLER",IF(NOT(ISNUMBER(F15)),"TEXTE",IF(OR(W15="",W15&lt;=0),"COMMANDE COUVERTS INCOMPLETE",IF(G15="","UNITE MANQUANTE",IF(COUNTIF(B384:B428,AE15)=0,"UNITE A CONTROLER","OK")))))),N("Z6"))</f>
        <v/>
      </c>
      <c r="AD15" s="144" t="str">
        <f>IF(1=1,IF(E15="","",AD9),N("AB12"))</f>
        <v/>
      </c>
      <c r="AE15" s="125" t="str">
        <f>IF(1=1,IF(G15="","",UPPER(TRIM(SUBSTITUTE(SUBSTITUTE(G15&amp;"",CHAR(160)," ")," "," ")))),N("AC12"))</f>
        <v/>
      </c>
      <c r="AG15" s="4" t="s">
        <v>31</v>
      </c>
      <c r="AI15" s="100" t="str">
        <f t="shared" ref="AI15:AJ15" si="8">A231</f>
        <v>N° 00</v>
      </c>
      <c r="AJ15" s="251" t="str">
        <f t="shared" si="8"/>
        <v>NOM DE LA RECETTE À SAISIR</v>
      </c>
      <c r="AK15" s="252"/>
      <c r="AL15" s="252"/>
      <c r="AM15" s="252"/>
      <c r="AN15" s="252"/>
      <c r="AO15" s="252"/>
      <c r="AP15" s="252"/>
      <c r="AQ15" s="252"/>
    </row>
    <row r="16" spans="1:43" ht="19.5" thickBot="1" x14ac:dyDescent="0.3">
      <c r="A16" s="126" t="str">
        <f>IF(1=1,IF(E16="","",A9),N("A13"))</f>
        <v/>
      </c>
      <c r="B16" s="127" t="str">
        <f>IF(1=1,IF(E16="","",B9),N("B13"))</f>
        <v/>
      </c>
      <c r="C16" s="128"/>
      <c r="D16" s="129" t="str">
        <f>IF(ISBLANK(E16),"",LARGE(D9:D15,1)+1)</f>
        <v/>
      </c>
      <c r="E16" s="130"/>
      <c r="F16" s="131"/>
      <c r="G16" s="170"/>
      <c r="H16" s="105"/>
      <c r="I16" s="132" t="str">
        <f>IF(1=1,IF(E16="","",I9),N("H13"))</f>
        <v/>
      </c>
      <c r="J16" s="133" t="str">
        <f>IF(1=1,IF(E16="","",J9),N("I13"))</f>
        <v/>
      </c>
      <c r="K16" s="134" t="str">
        <f>IF(1=1,IF(E16="","",K9),N("J13"))</f>
        <v/>
      </c>
      <c r="L16" s="135" t="str">
        <f>IF(1=1,IF(OR(J16="",O16="",NOT(ISNUMBER(J16)),NOT(ISNUMBER(O16)),J16=0),"",O16/J16),N("L13"))</f>
        <v/>
      </c>
      <c r="M16" s="136" t="str">
        <f>IF(1=1,IF(OR(L16="",NOT(ISNUMBER(F16))),"",F16*L16*IFERROR(INDEX(D384:D428,MATCH(AE16,B384:B428,0)),1)),N("M13"))</f>
        <v/>
      </c>
      <c r="N16" s="137" t="str">
        <f>IF(1=1,IF(F16="","",IF(G16="","",IFERROR(INDEX(E384:E428,MATCH(AE16,B384:B428,0)),G16&amp;""))),N("N6"))</f>
        <v/>
      </c>
      <c r="O16" s="138" t="str">
        <f>IF(1=1,IF(E16="","",O9),N("K13"))</f>
        <v/>
      </c>
      <c r="P16" s="139" t="str">
        <f>IF(1=1,IF(M16="","",IF(AND(ISNUMBER(M16),M16&lt;1,N16="kg"),MAX(1,ROUND(M16*1000,0)),IF(AND(ISNUMBER(M16),M16&lt;1,N16="L"),MAX(1,ROUND(M16*100,0)),ROUND(M16,3)))),N("O13"))</f>
        <v/>
      </c>
      <c r="Q16" s="140" t="str">
        <f>IF(1=1,IF(M16="","",IF(AND(ISNUMBER(M16),M16&lt;1,N16="kg"),"g",IF(AND(ISNUMBER(M16),M16&lt;1,N16="L"),"cl",N16))),N("P13"))</f>
        <v/>
      </c>
      <c r="R16" s="115" t="str">
        <f>IF(1=1,IF(E16="","",IF(F16="","A CONTROLER",IF(NOT(ISNUMBER(F16)),"TEXTE",IF(OR(L16="",L16&lt;=0),"COMMANDE PRINCIPALE INCOMPLETE",IF(G16="","UNITE MANQUANTE",IF(COUNTIF(B384:B428,AE16)=0,"UNITE A CONTROLER","OK")))))),N("Q9"))</f>
        <v/>
      </c>
      <c r="S16" s="105"/>
      <c r="T16" s="141">
        <f t="shared" si="2"/>
        <v>0</v>
      </c>
      <c r="U16" s="133" t="str">
        <f>IF(1=1,IF(E16="","",U9),N("S13"))</f>
        <v/>
      </c>
      <c r="V16" s="133" t="str">
        <f>IF(1=1,IF(E16="","",V9),N("T13"))</f>
        <v/>
      </c>
      <c r="W16" s="135" t="str">
        <f>IF(1=1,IF(OR(U16="",V16="",NOT(ISNUMBER(U16)),NOT(ISNUMBER(V16)),U16=0),"",V16/U16),N("U13"))</f>
        <v/>
      </c>
      <c r="X16" s="136" t="str">
        <f>IF(1=1,IF(OR(W16="",NOT(ISNUMBER(F16))),"",F16*W16*IFERROR(INDEX(D384:D428,MATCH(AE16,B384:B428,0)),1)),N("V7"))</f>
        <v/>
      </c>
      <c r="Y16" s="137" t="str">
        <f>IF(1=1,IF(F16="","",IF(G16="","",IFERROR(INDEX(E384:E428,MATCH(AE16,B384:B428,0)),G16&amp;""))),N("W6"))</f>
        <v/>
      </c>
      <c r="Z16" s="142" t="str">
        <f>IF(1=1,IF(X16="","",IF(AND(ISNUMBER(X16),X16&lt;1,Y16="kg"),MAX(1,ROUND(X16*1000,0)),IF(AND(ISNUMBER(X16),X16&lt;1,Y16="L"),MAX(1,ROUND(X16*100,0)),ROUND(X16,3)))),N("X13"))</f>
        <v/>
      </c>
      <c r="AA16" s="143" t="str">
        <f>IF(1=1,IF(X16="","",IF(AND(ISNUMBER(X16),X16&lt;1,Y16="kg"),"g",IF(AND(ISNUMBER(X16),X16&lt;1,Y16="L"),"cl",Y16))),N("Y13"))</f>
        <v/>
      </c>
      <c r="AB16" s="123" t="str">
        <f>IF(1=1,IF(E16="","",IF(F16="","A CONTROLER",IF(NOT(ISNUMBER(F16)),"TEXTE",IF(OR(W16="",W16&lt;=0),"COMMANDE COUVERTS INCOMPLETE",IF(G16="","UNITE MANQUANTE",IF(COUNTIF(B384:B428,AE16)=0,"UNITE A CONTROLER","OK")))))),N("Z6"))</f>
        <v/>
      </c>
      <c r="AD16" s="144" t="str">
        <f>IF(1=1,IF(E16="","",AD9),N("AB13"))</f>
        <v/>
      </c>
      <c r="AE16" s="125" t="str">
        <f>IF(1=1,IF(G16="","",UPPER(TRIM(SUBSTITUTE(SUBSTITUTE(G16&amp;"",CHAR(160)," ")," "," ")))),N("AC13"))</f>
        <v/>
      </c>
      <c r="AG16" s="4" t="s">
        <v>32</v>
      </c>
      <c r="AI16" s="158" t="str">
        <f t="shared" ref="AI16:AJ16" si="9">A268</f>
        <v>N° 00</v>
      </c>
      <c r="AJ16" s="251" t="str">
        <f t="shared" si="9"/>
        <v>NOM DE LA RECETTE À SAISIR</v>
      </c>
      <c r="AK16" s="252"/>
      <c r="AL16" s="252"/>
      <c r="AM16" s="252"/>
      <c r="AN16" s="252"/>
      <c r="AO16" s="252"/>
      <c r="AP16" s="252"/>
      <c r="AQ16" s="252"/>
    </row>
    <row r="17" spans="1:43" ht="19.5" thickBot="1" x14ac:dyDescent="0.3">
      <c r="A17" s="126" t="str">
        <f>IF(1=1,IF(E17="","",A9),N("A14"))</f>
        <v/>
      </c>
      <c r="B17" s="127" t="str">
        <f>IF(1=1,IF(E17="","",B9),N("B14"))</f>
        <v/>
      </c>
      <c r="C17" s="128"/>
      <c r="D17" s="129" t="str">
        <f>IF(ISBLANK(E17),"",LARGE(D9:D16,1)+1)</f>
        <v/>
      </c>
      <c r="E17" s="130"/>
      <c r="F17" s="131"/>
      <c r="G17" s="170"/>
      <c r="H17" s="105"/>
      <c r="I17" s="132" t="str">
        <f>IF(1=1,IF(E17="","",I9),N("H14"))</f>
        <v/>
      </c>
      <c r="J17" s="133" t="str">
        <f>IF(1=1,IF(E17="","",J9),N("I14"))</f>
        <v/>
      </c>
      <c r="K17" s="134" t="str">
        <f>IF(1=1,IF(E17="","",K9),N("J14"))</f>
        <v/>
      </c>
      <c r="L17" s="135" t="str">
        <f>IF(1=1,IF(OR(J17="",O17="",NOT(ISNUMBER(J17)),NOT(ISNUMBER(O17)),J17=0),"",O17/J17),N("L14"))</f>
        <v/>
      </c>
      <c r="M17" s="136" t="str">
        <f>IF(1=1,IF(OR(L17="",NOT(ISNUMBER(F17))),"",F17*L17*IFERROR(INDEX(D384:D428,MATCH(AE17,B384:B428,0)),1)),N("M13"))</f>
        <v/>
      </c>
      <c r="N17" s="137" t="str">
        <f>IF(1=1,IF(F17="","",IF(G17="","",IFERROR(INDEX(E384:E428,MATCH(AE17,B384:B428,0)),G17&amp;""))),N("N6"))</f>
        <v/>
      </c>
      <c r="O17" s="138" t="str">
        <f>IF(1=1,IF(E17="","",O9),N("K14"))</f>
        <v/>
      </c>
      <c r="P17" s="139" t="str">
        <f>IF(1=1,IF(M17="","",IF(AND(ISNUMBER(M17),M17&lt;1,N17="kg"),MAX(1,ROUND(M17*1000,0)),IF(AND(ISNUMBER(M17),M17&lt;1,N17="L"),MAX(1,ROUND(M17*100,0)),ROUND(M17,3)))),N("O14"))</f>
        <v/>
      </c>
      <c r="Q17" s="140" t="str">
        <f>IF(1=1,IF(M17="","",IF(AND(ISNUMBER(M17),M17&lt;1,N17="kg"),"g",IF(AND(ISNUMBER(M17),M17&lt;1,N17="L"),"cl",N17))),N("P14"))</f>
        <v/>
      </c>
      <c r="R17" s="115" t="str">
        <f>IF(1=1,IF(E17="","",IF(F17="","A CONTROLER",IF(NOT(ISNUMBER(F17)),"TEXTE",IF(OR(L17="",L17&lt;=0),"COMMANDE PRINCIPALE INCOMPLETE",IF(G17="","UNITE MANQUANTE",IF(COUNTIF(B384:B428,AE17)=0,"UNITE A CONTROLER","OK")))))),N("Q9"))</f>
        <v/>
      </c>
      <c r="S17" s="105"/>
      <c r="T17" s="141">
        <f t="shared" si="2"/>
        <v>0</v>
      </c>
      <c r="U17" s="133" t="str">
        <f>IF(1=1,IF(E17="","",U9),N("S14"))</f>
        <v/>
      </c>
      <c r="V17" s="133" t="str">
        <f>IF(1=1,IF(E17="","",V9),N("T14"))</f>
        <v/>
      </c>
      <c r="W17" s="135" t="str">
        <f>IF(1=1,IF(OR(U17="",V17="",NOT(ISNUMBER(U17)),NOT(ISNUMBER(V17)),U17=0),"",V17/U17),N("U14"))</f>
        <v/>
      </c>
      <c r="X17" s="136" t="str">
        <f>IF(1=1,IF(OR(W17="",NOT(ISNUMBER(F17))),"",F17*W17*IFERROR(INDEX(D384:D428,MATCH(AE17,B384:B428,0)),1)),N("V7"))</f>
        <v/>
      </c>
      <c r="Y17" s="137" t="str">
        <f>IF(1=1,IF(F17="","",IF(G17="","",IFERROR(INDEX(E384:E428,MATCH(AE17,B384:B428,0)),G17&amp;""))),N("W6"))</f>
        <v/>
      </c>
      <c r="Z17" s="142" t="str">
        <f>IF(1=1,IF(X17="","",IF(AND(ISNUMBER(X17),X17&lt;1,Y17="kg"),MAX(1,ROUND(X17*1000,0)),IF(AND(ISNUMBER(X17),X17&lt;1,Y17="L"),MAX(1,ROUND(X17*100,0)),ROUND(X17,3)))),N("X14"))</f>
        <v/>
      </c>
      <c r="AA17" s="143" t="str">
        <f>IF(1=1,IF(X17="","",IF(AND(ISNUMBER(X17),X17&lt;1,Y17="kg"),"g",IF(AND(ISNUMBER(X17),X17&lt;1,Y17="L"),"cl",Y17))),N("Y14"))</f>
        <v/>
      </c>
      <c r="AB17" s="123" t="str">
        <f>IF(1=1,IF(E17="","",IF(F17="","A CONTROLER",IF(NOT(ISNUMBER(F17)),"TEXTE",IF(OR(W17="",W17&lt;=0),"COMMANDE COUVERTS INCOMPLETE",IF(G17="","UNITE MANQUANTE",IF(COUNTIF(B384:B428,AE17)=0,"UNITE A CONTROLER","OK")))))),N("Z6"))</f>
        <v/>
      </c>
      <c r="AD17" s="144" t="str">
        <f>IF(1=1,IF(E17="","",AD9),N("AB14"))</f>
        <v/>
      </c>
      <c r="AE17" s="125" t="str">
        <f>IF(1=1,IF(G17="","",UPPER(TRIM(SUBSTITUTE(SUBSTITUTE(G17&amp;"",CHAR(160)," ")," "," ")))),N("AC14"))</f>
        <v/>
      </c>
      <c r="AG17" s="4" t="s">
        <v>33</v>
      </c>
      <c r="AI17" s="100" t="str">
        <f t="shared" ref="AI17:AJ17" si="10">A305</f>
        <v>N° 00</v>
      </c>
      <c r="AJ17" s="251" t="str">
        <f t="shared" si="10"/>
        <v>NOM DE LA RECETTE À SAISIR</v>
      </c>
      <c r="AK17" s="252"/>
      <c r="AL17" s="252"/>
      <c r="AM17" s="252"/>
      <c r="AN17" s="252"/>
      <c r="AO17" s="252"/>
      <c r="AP17" s="252"/>
      <c r="AQ17" s="252"/>
    </row>
    <row r="18" spans="1:43" ht="18.75" x14ac:dyDescent="0.25">
      <c r="A18" s="126" t="str">
        <f>IF(1=1,IF(E18="","",A9),N("A15"))</f>
        <v/>
      </c>
      <c r="B18" s="127" t="str">
        <f>IF(1=1,IF(E18="","",B9),N("B15"))</f>
        <v/>
      </c>
      <c r="C18" s="128"/>
      <c r="D18" s="129" t="str">
        <f>IF(ISBLANK(E18),"",LARGE(D9:D17,1)+1)</f>
        <v/>
      </c>
      <c r="E18" s="130"/>
      <c r="F18" s="131"/>
      <c r="G18" s="170"/>
      <c r="H18" s="105"/>
      <c r="I18" s="132" t="str">
        <f>IF(1=1,IF(E18="","",I9),N("H15"))</f>
        <v/>
      </c>
      <c r="J18" s="133" t="str">
        <f>IF(1=1,IF(E18="","",J9),N("I15"))</f>
        <v/>
      </c>
      <c r="K18" s="134" t="str">
        <f>IF(1=1,IF(E18="","",K9),N("J15"))</f>
        <v/>
      </c>
      <c r="L18" s="135" t="str">
        <f>IF(1=1,IF(OR(J18="",O18="",NOT(ISNUMBER(J18)),NOT(ISNUMBER(O18)),J18=0),"",O18/J18),N("L15"))</f>
        <v/>
      </c>
      <c r="M18" s="136" t="str">
        <f>IF(1=1,IF(OR(L18="",NOT(ISNUMBER(F18))),"",F18*L18*IFERROR(INDEX(D384:D428,MATCH(AE18,B384:B428,0)),1)),N("M13"))</f>
        <v/>
      </c>
      <c r="N18" s="137" t="str">
        <f>IF(1=1,IF(F18="","",IF(G18="","",IFERROR(INDEX(E384:E428,MATCH(AE18,B384:B428,0)),G18&amp;""))),N("N6"))</f>
        <v/>
      </c>
      <c r="O18" s="138" t="str">
        <f>IF(1=1,IF(E18="","",O9),N("K15"))</f>
        <v/>
      </c>
      <c r="P18" s="139" t="str">
        <f>IF(1=1,IF(M18="","",IF(AND(ISNUMBER(M18),M18&lt;1,N18="kg"),MAX(1,ROUND(M18*1000,0)),IF(AND(ISNUMBER(M18),M18&lt;1,N18="L"),MAX(1,ROUND(M18*100,0)),ROUND(M18,3)))),N("O15"))</f>
        <v/>
      </c>
      <c r="Q18" s="140" t="str">
        <f>IF(1=1,IF(M18="","",IF(AND(ISNUMBER(M18),M18&lt;1,N18="kg"),"g",IF(AND(ISNUMBER(M18),M18&lt;1,N18="L"),"cl",N18))),N("P15"))</f>
        <v/>
      </c>
      <c r="R18" s="115" t="str">
        <f>IF(1=1,IF(E18="","",IF(F18="","A CONTROLER",IF(NOT(ISNUMBER(F18)),"TEXTE",IF(OR(L18="",L18&lt;=0),"COMMANDE PRINCIPALE INCOMPLETE",IF(G18="","UNITE MANQUANTE",IF(COUNTIF(B384:B428,AE18)=0,"UNITE A CONTROLER","OK")))))),N("Q9"))</f>
        <v/>
      </c>
      <c r="S18" s="105"/>
      <c r="T18" s="141">
        <f t="shared" si="2"/>
        <v>0</v>
      </c>
      <c r="U18" s="133" t="str">
        <f>IF(1=1,IF(E18="","",U9),N("S15"))</f>
        <v/>
      </c>
      <c r="V18" s="133" t="str">
        <f>IF(1=1,IF(E18="","",V9),N("T15"))</f>
        <v/>
      </c>
      <c r="W18" s="135" t="str">
        <f>IF(1=1,IF(OR(U18="",V18="",NOT(ISNUMBER(U18)),NOT(ISNUMBER(V18)),U18=0),"",V18/U18),N("U15"))</f>
        <v/>
      </c>
      <c r="X18" s="136" t="str">
        <f>IF(1=1,IF(OR(W18="",NOT(ISNUMBER(F18))),"",F18*W18*IFERROR(INDEX(D384:D428,MATCH(AE18,B384:B428,0)),1)),N("V7"))</f>
        <v/>
      </c>
      <c r="Y18" s="137" t="str">
        <f>IF(1=1,IF(F18="","",IF(G18="","",IFERROR(INDEX(E384:E428,MATCH(AE18,B384:B428,0)),G18&amp;""))),N("W6"))</f>
        <v/>
      </c>
      <c r="Z18" s="142" t="str">
        <f>IF(1=1,IF(X18="","",IF(AND(ISNUMBER(X18),X18&lt;1,Y18="kg"),MAX(1,ROUND(X18*1000,0)),IF(AND(ISNUMBER(X18),X18&lt;1,Y18="L"),MAX(1,ROUND(X18*100,0)),ROUND(X18,3)))),N("X15"))</f>
        <v/>
      </c>
      <c r="AA18" s="143" t="str">
        <f>IF(1=1,IF(X18="","",IF(AND(ISNUMBER(X18),X18&lt;1,Y18="kg"),"g",IF(AND(ISNUMBER(X18),X18&lt;1,Y18="L"),"cl",Y18))),N("Y15"))</f>
        <v/>
      </c>
      <c r="AB18" s="123" t="str">
        <f>IF(1=1,IF(E18="","",IF(F18="","A CONTROLER",IF(NOT(ISNUMBER(F18)),"TEXTE",IF(OR(W18="",W18&lt;=0),"COMMANDE COUVERTS INCOMPLETE",IF(G18="","UNITE MANQUANTE",IF(COUNTIF(B384:B428,AE18)=0,"UNITE A CONTROLER","OK")))))),N("Z6"))</f>
        <v/>
      </c>
      <c r="AD18" s="144" t="str">
        <f>IF(1=1,IF(E18="","",AD9),N("AB15"))</f>
        <v/>
      </c>
      <c r="AE18" s="125" t="str">
        <f>IF(1=1,IF(G18="","",UPPER(TRIM(SUBSTITUTE(SUBSTITUTE(G18&amp;"",CHAR(160)," ")," "," ")))),N("AC15"))</f>
        <v/>
      </c>
      <c r="AG18" s="5" t="s">
        <v>34</v>
      </c>
      <c r="AI18" s="158" t="str">
        <f t="shared" ref="AI18:AJ18" si="11">A342</f>
        <v>N° 00</v>
      </c>
      <c r="AJ18" s="251" t="str">
        <f t="shared" si="11"/>
        <v>NOM DE LA RECETTE À SAISIR</v>
      </c>
      <c r="AK18" s="252"/>
      <c r="AL18" s="252"/>
      <c r="AM18" s="252"/>
      <c r="AN18" s="252"/>
      <c r="AO18" s="252"/>
      <c r="AP18" s="252"/>
      <c r="AQ18" s="252"/>
    </row>
    <row r="19" spans="1:43" ht="15.75" x14ac:dyDescent="0.25">
      <c r="A19" s="126" t="str">
        <f>IF(1=1,IF(E19="","",A9),N("A16"))</f>
        <v/>
      </c>
      <c r="B19" s="127" t="str">
        <f>IF(1=1,IF(E19="","",B9),N("B16"))</f>
        <v/>
      </c>
      <c r="C19" s="128"/>
      <c r="D19" s="129" t="str">
        <f>IF(ISBLANK(E19),"",LARGE(D9:D18,1)+1)</f>
        <v/>
      </c>
      <c r="E19" s="130"/>
      <c r="F19" s="131"/>
      <c r="G19" s="170"/>
      <c r="H19" s="105"/>
      <c r="I19" s="132" t="str">
        <f>IF(1=1,IF(E19="","",I9),N("H16"))</f>
        <v/>
      </c>
      <c r="J19" s="133" t="str">
        <f>IF(1=1,IF(E19="","",J9),N("I16"))</f>
        <v/>
      </c>
      <c r="K19" s="134" t="str">
        <f>IF(1=1,IF(E19="","",K9),N("J16"))</f>
        <v/>
      </c>
      <c r="L19" s="135" t="str">
        <f>IF(1=1,IF(OR(J19="",O19="",NOT(ISNUMBER(J19)),NOT(ISNUMBER(O19)),J19=0),"",O19/J19),N("L16"))</f>
        <v/>
      </c>
      <c r="M19" s="136" t="str">
        <f>IF(1=1,IF(OR(L19="",NOT(ISNUMBER(F19))),"",F19*L19*IFERROR(INDEX(D384:D428,MATCH(AE19,B384:B428,0)),1)),N("M13"))</f>
        <v/>
      </c>
      <c r="N19" s="137" t="str">
        <f>IF(1=1,IF(F19="","",IF(G19="","",IFERROR(INDEX(E384:E428,MATCH(AE19,B384:B428,0)),G19&amp;""))),N("N6"))</f>
        <v/>
      </c>
      <c r="O19" s="138" t="str">
        <f>IF(1=1,IF(E19="","",O9),N("K16"))</f>
        <v/>
      </c>
      <c r="P19" s="139" t="str">
        <f>IF(1=1,IF(M19="","",IF(AND(ISNUMBER(M19),M19&lt;1,N19="kg"),MAX(1,ROUND(M19*1000,0)),IF(AND(ISNUMBER(M19),M19&lt;1,N19="L"),MAX(1,ROUND(M19*100,0)),ROUND(M19,3)))),N("O16"))</f>
        <v/>
      </c>
      <c r="Q19" s="140" t="str">
        <f>IF(1=1,IF(M19="","",IF(AND(ISNUMBER(M19),M19&lt;1,N19="kg"),"g",IF(AND(ISNUMBER(M19),M19&lt;1,N19="L"),"cl",N19))),N("P16"))</f>
        <v/>
      </c>
      <c r="R19" s="115" t="str">
        <f>IF(1=1,IF(E19="","",IF(F19="","A CONTROLER",IF(NOT(ISNUMBER(F19)),"TEXTE",IF(OR(L19="",L19&lt;=0),"COMMANDE PRINCIPALE INCOMPLETE",IF(G19="","UNITE MANQUANTE",IF(COUNTIF(B384:B428,AE19)=0,"UNITE A CONTROLER","OK")))))),N("Q9"))</f>
        <v/>
      </c>
      <c r="S19" s="105"/>
      <c r="T19" s="141">
        <f t="shared" si="2"/>
        <v>0</v>
      </c>
      <c r="U19" s="133" t="str">
        <f>IF(1=1,IF(E19="","",U9),N("S16"))</f>
        <v/>
      </c>
      <c r="V19" s="133" t="str">
        <f>IF(1=1,IF(E19="","",V9),N("T16"))</f>
        <v/>
      </c>
      <c r="W19" s="135" t="str">
        <f>IF(1=1,IF(OR(U19="",V19="",NOT(ISNUMBER(U19)),NOT(ISNUMBER(V19)),U19=0),"",V19/U19),N("U16"))</f>
        <v/>
      </c>
      <c r="X19" s="136" t="str">
        <f>IF(1=1,IF(OR(W19="",NOT(ISNUMBER(F19))),"",F19*W19*IFERROR(INDEX(D384:D428,MATCH(AE19,B384:B428,0)),1)),N("V7"))</f>
        <v/>
      </c>
      <c r="Y19" s="137" t="str">
        <f>IF(1=1,IF(F19="","",IF(G19="","",IFERROR(INDEX(E384:E428,MATCH(AE19,B384:B428,0)),G19&amp;""))),N("W6"))</f>
        <v/>
      </c>
      <c r="Z19" s="142" t="str">
        <f>IF(1=1,IF(X19="","",IF(AND(ISNUMBER(X19),X19&lt;1,Y19="kg"),MAX(1,ROUND(X19*1000,0)),IF(AND(ISNUMBER(X19),X19&lt;1,Y19="L"),MAX(1,ROUND(X19*100,0)),ROUND(X19,3)))),N("X16"))</f>
        <v/>
      </c>
      <c r="AA19" s="143" t="str">
        <f>IF(1=1,IF(X19="","",IF(AND(ISNUMBER(X19),X19&lt;1,Y19="kg"),"g",IF(AND(ISNUMBER(X19),X19&lt;1,Y19="L"),"cl",Y19))),N("Y16"))</f>
        <v/>
      </c>
      <c r="AB19" s="123" t="str">
        <f>IF(1=1,IF(E19="","",IF(F19="","A CONTROLER",IF(NOT(ISNUMBER(F19)),"TEXTE",IF(OR(W19="",W19&lt;=0),"COMMANDE COUVERTS INCOMPLETE",IF(G19="","UNITE MANQUANTE",IF(COUNTIF(B384:B428,AE19)=0,"UNITE A CONTROLER","OK")))))),N("Z6"))</f>
        <v/>
      </c>
      <c r="AD19" s="144" t="str">
        <f>IF(1=1,IF(E19="","",AD9),N("AB16"))</f>
        <v/>
      </c>
      <c r="AE19" s="125" t="str">
        <f>IF(1=1,IF(G19="","",UPPER(TRIM(SUBSTITUTE(SUBSTITUTE(G19&amp;"",CHAR(160)," ")," "," ")))),N("AC16"))</f>
        <v/>
      </c>
      <c r="AG19" s="5" t="s">
        <v>35</v>
      </c>
    </row>
    <row r="20" spans="1:43" ht="15.75" x14ac:dyDescent="0.25">
      <c r="A20" s="126" t="str">
        <f>IF(1=1,IF(E20="","",A9),N("A17"))</f>
        <v/>
      </c>
      <c r="B20" s="127" t="str">
        <f>IF(1=1,IF(E20="","",B9),N("B17"))</f>
        <v/>
      </c>
      <c r="C20" s="128"/>
      <c r="D20" s="129" t="str">
        <f>IF(ISBLANK(E20),"",LARGE(D9:D19,1)+1)</f>
        <v/>
      </c>
      <c r="E20" s="130"/>
      <c r="F20" s="131"/>
      <c r="G20" s="170"/>
      <c r="H20" s="105"/>
      <c r="I20" s="132" t="str">
        <f>IF(1=1,IF(E20="","",I9),N("H17"))</f>
        <v/>
      </c>
      <c r="J20" s="133" t="str">
        <f>IF(1=1,IF(E20="","",J9),N("I17"))</f>
        <v/>
      </c>
      <c r="K20" s="134" t="str">
        <f>IF(1=1,IF(E20="","",K9),N("J17"))</f>
        <v/>
      </c>
      <c r="L20" s="135" t="str">
        <f>IF(1=1,IF(OR(J20="",O20="",NOT(ISNUMBER(J20)),NOT(ISNUMBER(O20)),J20=0),"",O20/J20),N("L17"))</f>
        <v/>
      </c>
      <c r="M20" s="136" t="str">
        <f>IF(1=1,IF(OR(L20="",NOT(ISNUMBER(F20))),"",F20*L20*IFERROR(INDEX(D384:D428,MATCH(AE20,B384:B428,0)),1)),N("M13"))</f>
        <v/>
      </c>
      <c r="N20" s="137" t="str">
        <f>IF(1=1,IF(F20="","",IF(G20="","",IFERROR(INDEX(E384:E428,MATCH(AE20,B384:B428,0)),G20&amp;""))),N("N6"))</f>
        <v/>
      </c>
      <c r="O20" s="138" t="str">
        <f>IF(1=1,IF(E20="","",O9),N("K17"))</f>
        <v/>
      </c>
      <c r="P20" s="139" t="str">
        <f>IF(1=1,IF(M20="","",IF(AND(ISNUMBER(M20),M20&lt;1,N20="kg"),MAX(1,ROUND(M20*1000,0)),IF(AND(ISNUMBER(M20),M20&lt;1,N20="L"),MAX(1,ROUND(M20*100,0)),ROUND(M20,3)))),N("O17"))</f>
        <v/>
      </c>
      <c r="Q20" s="140" t="str">
        <f>IF(1=1,IF(M20="","",IF(AND(ISNUMBER(M20),M20&lt;1,N20="kg"),"g",IF(AND(ISNUMBER(M20),M20&lt;1,N20="L"),"cl",N20))),N("P17"))</f>
        <v/>
      </c>
      <c r="R20" s="115" t="str">
        <f>IF(1=1,IF(E20="","",IF(F20="","A CONTROLER",IF(NOT(ISNUMBER(F20)),"TEXTE",IF(OR(L20="",L20&lt;=0),"COMMANDE PRINCIPALE INCOMPLETE",IF(G20="","UNITE MANQUANTE",IF(COUNTIF(B384:B428,AE20)=0,"UNITE A CONTROLER","OK")))))),N("Q9"))</f>
        <v/>
      </c>
      <c r="S20" s="105"/>
      <c r="T20" s="141">
        <f t="shared" si="2"/>
        <v>0</v>
      </c>
      <c r="U20" s="133" t="str">
        <f>IF(1=1,IF(E20="","",U9),N("S17"))</f>
        <v/>
      </c>
      <c r="V20" s="133" t="str">
        <f>IF(1=1,IF(E20="","",V9),N("T17"))</f>
        <v/>
      </c>
      <c r="W20" s="135" t="str">
        <f>IF(1=1,IF(OR(U20="",V20="",NOT(ISNUMBER(U20)),NOT(ISNUMBER(V20)),U20=0),"",V20/U20),N("U17"))</f>
        <v/>
      </c>
      <c r="X20" s="136" t="str">
        <f>IF(1=1,IF(OR(W20="",NOT(ISNUMBER(F20))),"",F20*W20*IFERROR(INDEX(D384:D428,MATCH(AE20,B384:B428,0)),1)),N("V7"))</f>
        <v/>
      </c>
      <c r="Y20" s="137" t="str">
        <f>IF(1=1,IF(F20="","",IF(G20="","",IFERROR(INDEX(E384:E428,MATCH(AE20,B384:B428,0)),G20&amp;""))),N("W6"))</f>
        <v/>
      </c>
      <c r="Z20" s="142" t="str">
        <f>IF(1=1,IF(X20="","",IF(AND(ISNUMBER(X20),X20&lt;1,Y20="kg"),MAX(1,ROUND(X20*1000,0)),IF(AND(ISNUMBER(X20),X20&lt;1,Y20="L"),MAX(1,ROUND(X20*100,0)),ROUND(X20,3)))),N("X17"))</f>
        <v/>
      </c>
      <c r="AA20" s="143" t="str">
        <f>IF(1=1,IF(X20="","",IF(AND(ISNUMBER(X20),X20&lt;1,Y20="kg"),"g",IF(AND(ISNUMBER(X20),X20&lt;1,Y20="L"),"cl",Y20))),N("Y17"))</f>
        <v/>
      </c>
      <c r="AB20" s="123" t="str">
        <f>IF(1=1,IF(E20="","",IF(F20="","A CONTROLER",IF(NOT(ISNUMBER(F20)),"TEXTE",IF(OR(W20="",W20&lt;=0),"COMMANDE COUVERTS INCOMPLETE",IF(G20="","UNITE MANQUANTE",IF(COUNTIF(B384:B428,AE20)=0,"UNITE A CONTROLER","OK")))))),N("Z6"))</f>
        <v/>
      </c>
      <c r="AD20" s="144" t="str">
        <f>IF(1=1,IF(E20="","",AD9),N("AB17"))</f>
        <v/>
      </c>
      <c r="AE20" s="125" t="str">
        <f>IF(1=1,IF(G20="","",UPPER(TRIM(SUBSTITUTE(SUBSTITUTE(G20&amp;"",CHAR(160)," ")," "," ")))),N("AC17"))</f>
        <v/>
      </c>
      <c r="AG20" s="5" t="s">
        <v>225</v>
      </c>
    </row>
    <row r="21" spans="1:43" ht="15.75" x14ac:dyDescent="0.25">
      <c r="A21" s="126" t="str">
        <f>IF(1=1,IF(E21="","",A9),N("A18"))</f>
        <v/>
      </c>
      <c r="B21" s="127" t="str">
        <f>IF(1=1,IF(E21="","",B9),N("B18"))</f>
        <v/>
      </c>
      <c r="C21" s="128"/>
      <c r="D21" s="129" t="str">
        <f>IF(ISBLANK(E21),"",LARGE(D9:D20,1)+1)</f>
        <v/>
      </c>
      <c r="E21" s="130"/>
      <c r="F21" s="131"/>
      <c r="G21" s="170"/>
      <c r="H21" s="105"/>
      <c r="I21" s="132" t="str">
        <f>IF(1=1,IF(E21="","",I9),N("H18"))</f>
        <v/>
      </c>
      <c r="J21" s="133" t="str">
        <f>IF(1=1,IF(E21="","",J9),N("I18"))</f>
        <v/>
      </c>
      <c r="K21" s="134" t="str">
        <f>IF(1=1,IF(E21="","",K9),N("J18"))</f>
        <v/>
      </c>
      <c r="L21" s="135" t="str">
        <f>IF(1=1,IF(OR(J21="",O21="",NOT(ISNUMBER(J21)),NOT(ISNUMBER(O21)),J21=0),"",O21/J21),N("L18"))</f>
        <v/>
      </c>
      <c r="M21" s="136" t="str">
        <f>IF(1=1,IF(OR(L21="",NOT(ISNUMBER(F21))),"",F21*L21*IFERROR(INDEX(D384:D428,MATCH(AE21,B384:B428,0)),1)),N("M13"))</f>
        <v/>
      </c>
      <c r="N21" s="137" t="str">
        <f>IF(1=1,IF(F21="","",IF(G21="","",IFERROR(INDEX(E384:E428,MATCH(AE21,B384:B428,0)),G21&amp;""))),N("N6"))</f>
        <v/>
      </c>
      <c r="O21" s="138" t="str">
        <f>IF(1=1,IF(E21="","",O9),N("K18"))</f>
        <v/>
      </c>
      <c r="P21" s="139" t="str">
        <f>IF(1=1,IF(M21="","",IF(AND(ISNUMBER(M21),M21&lt;1,N21="kg"),MAX(1,ROUND(M21*1000,0)),IF(AND(ISNUMBER(M21),M21&lt;1,N21="L"),MAX(1,ROUND(M21*100,0)),ROUND(M21,3)))),N("O18"))</f>
        <v/>
      </c>
      <c r="Q21" s="140" t="str">
        <f>IF(1=1,IF(M21="","",IF(AND(ISNUMBER(M21),M21&lt;1,N21="kg"),"g",IF(AND(ISNUMBER(M21),M21&lt;1,N21="L"),"cl",N21))),N("P18"))</f>
        <v/>
      </c>
      <c r="R21" s="115" t="str">
        <f>IF(1=1,IF(E21="","",IF(F21="","A CONTROLER",IF(NOT(ISNUMBER(F21)),"TEXTE",IF(OR(L21="",L21&lt;=0),"COMMANDE PRINCIPALE INCOMPLETE",IF(G21="","UNITE MANQUANTE",IF(COUNTIF(B384:B428,AE21)=0,"UNITE A CONTROLER","OK")))))),N("Q9"))</f>
        <v/>
      </c>
      <c r="S21" s="105"/>
      <c r="T21" s="141">
        <f t="shared" si="2"/>
        <v>0</v>
      </c>
      <c r="U21" s="133" t="str">
        <f>IF(1=1,IF(E21="","",U9),N("S18"))</f>
        <v/>
      </c>
      <c r="V21" s="133" t="str">
        <f>IF(1=1,IF(E21="","",V9),N("T18"))</f>
        <v/>
      </c>
      <c r="W21" s="135" t="str">
        <f>IF(1=1,IF(OR(U21="",V21="",NOT(ISNUMBER(U21)),NOT(ISNUMBER(V21)),U21=0),"",V21/U21),N("U18"))</f>
        <v/>
      </c>
      <c r="X21" s="136" t="str">
        <f>IF(1=1,IF(OR(W21="",NOT(ISNUMBER(F21))),"",F21*W21*IFERROR(INDEX(D384:D428,MATCH(AE21,B384:B428,0)),1)),N("V7"))</f>
        <v/>
      </c>
      <c r="Y21" s="137" t="str">
        <f>IF(1=1,IF(F21="","",IF(G21="","",IFERROR(INDEX(E384:E428,MATCH(AE21,B384:B428,0)),G21&amp;""))),N("W6"))</f>
        <v/>
      </c>
      <c r="Z21" s="142" t="str">
        <f>IF(1=1,IF(X21="","",IF(AND(ISNUMBER(X21),X21&lt;1,Y21="kg"),MAX(1,ROUND(X21*1000,0)),IF(AND(ISNUMBER(X21),X21&lt;1,Y21="L"),MAX(1,ROUND(X21*100,0)),ROUND(X21,3)))),N("X18"))</f>
        <v/>
      </c>
      <c r="AA21" s="143" t="str">
        <f>IF(1=1,IF(X21="","",IF(AND(ISNUMBER(X21),X21&lt;1,Y21="kg"),"g",IF(AND(ISNUMBER(X21),X21&lt;1,Y21="L"),"cl",Y21))),N("Y18"))</f>
        <v/>
      </c>
      <c r="AB21" s="123" t="str">
        <f>IF(1=1,IF(E21="","",IF(F21="","A CONTROLER",IF(NOT(ISNUMBER(F21)),"TEXTE",IF(OR(W21="",W21&lt;=0),"COMMANDE COUVERTS INCOMPLETE",IF(G21="","UNITE MANQUANTE",IF(COUNTIF(B384:B428,AE21)=0,"UNITE A CONTROLER","OK")))))),N("Z6"))</f>
        <v/>
      </c>
      <c r="AD21" s="144" t="str">
        <f>IF(1=1,IF(E21="","",AD9),N("AB18"))</f>
        <v/>
      </c>
      <c r="AE21" s="125" t="str">
        <f>IF(1=1,IF(G21="","",UPPER(TRIM(SUBSTITUTE(SUBSTITUTE(G21&amp;"",CHAR(160)," ")," "," ")))),N("AC18"))</f>
        <v/>
      </c>
      <c r="AG21" s="5" t="s">
        <v>36</v>
      </c>
    </row>
    <row r="22" spans="1:43" ht="15.75" x14ac:dyDescent="0.25">
      <c r="A22" s="126" t="str">
        <f>IF(1=1,IF(E22="","",A9),N("A19"))</f>
        <v/>
      </c>
      <c r="B22" s="127" t="str">
        <f>IF(1=1,IF(E22="","",B9),N("B19"))</f>
        <v/>
      </c>
      <c r="C22" s="128"/>
      <c r="D22" s="129" t="str">
        <f>IF(ISBLANK(E22),"",LARGE(D9:D21,1)+1)</f>
        <v/>
      </c>
      <c r="E22" s="130"/>
      <c r="F22" s="131"/>
      <c r="G22" s="170"/>
      <c r="H22" s="105"/>
      <c r="I22" s="132" t="str">
        <f>IF(1=1,IF(E22="","",I9),N("H19"))</f>
        <v/>
      </c>
      <c r="J22" s="133" t="str">
        <f>IF(1=1,IF(E22="","",J9),N("I19"))</f>
        <v/>
      </c>
      <c r="K22" s="134" t="str">
        <f>IF(1=1,IF(E22="","",K9),N("J19"))</f>
        <v/>
      </c>
      <c r="L22" s="135" t="str">
        <f>IF(1=1,IF(OR(J22="",O22="",NOT(ISNUMBER(J22)),NOT(ISNUMBER(O22)),J22=0),"",O22/J22),N("L19"))</f>
        <v/>
      </c>
      <c r="M22" s="136" t="str">
        <f>IF(1=1,IF(OR(L22="",NOT(ISNUMBER(F22))),"",F22*L22*IFERROR(INDEX(D384:D428,MATCH(AE22,B384:B428,0)),1)),N("M13"))</f>
        <v/>
      </c>
      <c r="N22" s="137" t="str">
        <f>IF(1=1,IF(F22="","",IF(G22="","",IFERROR(INDEX(E384:E428,MATCH(AE22,B384:B428,0)),G22&amp;""))),N("N6"))</f>
        <v/>
      </c>
      <c r="O22" s="138" t="str">
        <f>IF(1=1,IF(E22="","",O9),N("K19"))</f>
        <v/>
      </c>
      <c r="P22" s="139" t="str">
        <f>IF(1=1,IF(M22="","",IF(AND(ISNUMBER(M22),M22&lt;1,N22="kg"),MAX(1,ROUND(M22*1000,0)),IF(AND(ISNUMBER(M22),M22&lt;1,N22="L"),MAX(1,ROUND(M22*100,0)),ROUND(M22,3)))),N("O19"))</f>
        <v/>
      </c>
      <c r="Q22" s="140" t="str">
        <f>IF(1=1,IF(M22="","",IF(AND(ISNUMBER(M22),M22&lt;1,N22="kg"),"g",IF(AND(ISNUMBER(M22),M22&lt;1,N22="L"),"cl",N22))),N("P19"))</f>
        <v/>
      </c>
      <c r="R22" s="115" t="str">
        <f>IF(1=1,IF(E22="","",IF(F22="","A CONTROLER",IF(NOT(ISNUMBER(F22)),"TEXTE",IF(OR(L22="",L22&lt;=0),"COMMANDE PRINCIPALE INCOMPLETE",IF(G22="","UNITE MANQUANTE",IF(COUNTIF(B384:B428,AE22)=0,"UNITE A CONTROLER","OK")))))),N("Q9"))</f>
        <v/>
      </c>
      <c r="S22" s="105"/>
      <c r="T22" s="141">
        <f t="shared" si="2"/>
        <v>0</v>
      </c>
      <c r="U22" s="133" t="str">
        <f>IF(1=1,IF(E22="","",U9),N("S19"))</f>
        <v/>
      </c>
      <c r="V22" s="133" t="str">
        <f>IF(1=1,IF(E22="","",V9),N("T19"))</f>
        <v/>
      </c>
      <c r="W22" s="135" t="str">
        <f>IF(1=1,IF(OR(U22="",V22="",NOT(ISNUMBER(U22)),NOT(ISNUMBER(V22)),U22=0),"",V22/U22),N("U19"))</f>
        <v/>
      </c>
      <c r="X22" s="136" t="str">
        <f>IF(1=1,IF(OR(W22="",NOT(ISNUMBER(F22))),"",F22*W22*IFERROR(INDEX(D384:D428,MATCH(AE22,B384:B428,0)),1)),N("V7"))</f>
        <v/>
      </c>
      <c r="Y22" s="137" t="str">
        <f>IF(1=1,IF(F22="","",IF(G22="","",IFERROR(INDEX(E384:E428,MATCH(AE22,B384:B428,0)),G22&amp;""))),N("W6"))</f>
        <v/>
      </c>
      <c r="Z22" s="142" t="str">
        <f>IF(1=1,IF(X22="","",IF(AND(ISNUMBER(X22),X22&lt;1,Y22="kg"),MAX(1,ROUND(X22*1000,0)),IF(AND(ISNUMBER(X22),X22&lt;1,Y22="L"),MAX(1,ROUND(X22*100,0)),ROUND(X22,3)))),N("X19"))</f>
        <v/>
      </c>
      <c r="AA22" s="143" t="str">
        <f>IF(1=1,IF(X22="","",IF(AND(ISNUMBER(X22),X22&lt;1,Y22="kg"),"g",IF(AND(ISNUMBER(X22),X22&lt;1,Y22="L"),"cl",Y22))),N("Y19"))</f>
        <v/>
      </c>
      <c r="AB22" s="123" t="str">
        <f>IF(1=1,IF(E22="","",IF(F22="","A CONTROLER",IF(NOT(ISNUMBER(F22)),"TEXTE",IF(OR(W22="",W22&lt;=0),"COMMANDE COUVERTS INCOMPLETE",IF(G22="","UNITE MANQUANTE",IF(COUNTIF(B384:B428,AE22)=0,"UNITE A CONTROLER","OK")))))),N("Z6"))</f>
        <v/>
      </c>
      <c r="AD22" s="144" t="str">
        <f>IF(1=1,IF(E22="","",AD9),N("AB19"))</f>
        <v/>
      </c>
      <c r="AE22" s="125" t="str">
        <f>IF(1=1,IF(G22="","",UPPER(TRIM(SUBSTITUTE(SUBSTITUTE(G22&amp;"",CHAR(160)," ")," "," ")))),N("AC19"))</f>
        <v/>
      </c>
      <c r="AG22" s="5" t="s">
        <v>37</v>
      </c>
    </row>
    <row r="23" spans="1:43" ht="15.75" x14ac:dyDescent="0.25">
      <c r="A23" s="126" t="str">
        <f>IF(1=1,IF(E23="","",A9),N("A20"))</f>
        <v/>
      </c>
      <c r="B23" s="127" t="str">
        <f>IF(1=1,IF(E23="","",B9),N("B20"))</f>
        <v/>
      </c>
      <c r="C23" s="128"/>
      <c r="D23" s="129" t="str">
        <f>IF(ISBLANK(E23),"",LARGE(D9:D22,1)+1)</f>
        <v/>
      </c>
      <c r="E23" s="130"/>
      <c r="F23" s="131"/>
      <c r="G23" s="170"/>
      <c r="H23" s="105"/>
      <c r="I23" s="132" t="str">
        <f>IF(1=1,IF(E23="","",I9),N("H20"))</f>
        <v/>
      </c>
      <c r="J23" s="133" t="str">
        <f>IF(1=1,IF(E23="","",J9),N("I20"))</f>
        <v/>
      </c>
      <c r="K23" s="134" t="str">
        <f>IF(1=1,IF(E23="","",K9),N("J20"))</f>
        <v/>
      </c>
      <c r="L23" s="135" t="str">
        <f>IF(1=1,IF(OR(J23="",O23="",NOT(ISNUMBER(J23)),NOT(ISNUMBER(O23)),J23=0),"",O23/J23),N("L20"))</f>
        <v/>
      </c>
      <c r="M23" s="136" t="str">
        <f>IF(1=1,IF(OR(L23="",NOT(ISNUMBER(F23))),"",F23*L23*IFERROR(INDEX(D384:D428,MATCH(AE23,B384:B428,0)),1)),N("M13"))</f>
        <v/>
      </c>
      <c r="N23" s="137" t="str">
        <f>IF(1=1,IF(F23="","",IF(G23="","",IFERROR(INDEX(E384:E428,MATCH(AE23,B384:B428,0)),G23&amp;""))),N("N6"))</f>
        <v/>
      </c>
      <c r="O23" s="138" t="str">
        <f>IF(1=1,IF(E23="","",O9),N("K20"))</f>
        <v/>
      </c>
      <c r="P23" s="139" t="str">
        <f>IF(1=1,IF(M23="","",IF(AND(ISNUMBER(M23),M23&lt;1,N23="kg"),MAX(1,ROUND(M23*1000,0)),IF(AND(ISNUMBER(M23),M23&lt;1,N23="L"),MAX(1,ROUND(M23*100,0)),ROUND(M23,3)))),N("O20"))</f>
        <v/>
      </c>
      <c r="Q23" s="140" t="str">
        <f>IF(1=1,IF(M23="","",IF(AND(ISNUMBER(M23),M23&lt;1,N23="kg"),"g",IF(AND(ISNUMBER(M23),M23&lt;1,N23="L"),"cl",N23))),N("P20"))</f>
        <v/>
      </c>
      <c r="R23" s="115" t="str">
        <f>IF(1=1,IF(E23="","",IF(F23="","A CONTROLER",IF(NOT(ISNUMBER(F23)),"TEXTE",IF(OR(L23="",L23&lt;=0),"COMMANDE PRINCIPALE INCOMPLETE",IF(G23="","UNITE MANQUANTE",IF(COUNTIF(B384:B428,AE23)=0,"UNITE A CONTROLER","OK")))))),N("Q9"))</f>
        <v/>
      </c>
      <c r="S23" s="105"/>
      <c r="T23" s="141">
        <f t="shared" si="2"/>
        <v>0</v>
      </c>
      <c r="U23" s="133" t="str">
        <f>IF(1=1,IF(E23="","",U9),N("S20"))</f>
        <v/>
      </c>
      <c r="V23" s="133" t="str">
        <f>IF(1=1,IF(E23="","",V9),N("T20"))</f>
        <v/>
      </c>
      <c r="W23" s="135" t="str">
        <f>IF(1=1,IF(OR(U23="",V23="",NOT(ISNUMBER(U23)),NOT(ISNUMBER(V23)),U23=0),"",V23/U23),N("U20"))</f>
        <v/>
      </c>
      <c r="X23" s="136" t="str">
        <f>IF(1=1,IF(OR(W23="",NOT(ISNUMBER(F23))),"",F23*W23*IFERROR(INDEX(D384:D428,MATCH(AE23,B384:B428,0)),1)),N("V7"))</f>
        <v/>
      </c>
      <c r="Y23" s="137" t="str">
        <f>IF(1=1,IF(F23="","",IF(G23="","",IFERROR(INDEX(E384:E428,MATCH(AE23,B384:B428,0)),G23&amp;""))),N("W6"))</f>
        <v/>
      </c>
      <c r="Z23" s="142" t="str">
        <f>IF(1=1,IF(X23="","",IF(AND(ISNUMBER(X23),X23&lt;1,Y23="kg"),MAX(1,ROUND(X23*1000,0)),IF(AND(ISNUMBER(X23),X23&lt;1,Y23="L"),MAX(1,ROUND(X23*100,0)),ROUND(X23,3)))),N("X20"))</f>
        <v/>
      </c>
      <c r="AA23" s="143" t="str">
        <f>IF(1=1,IF(X23="","",IF(AND(ISNUMBER(X23),X23&lt;1,Y23="kg"),"g",IF(AND(ISNUMBER(X23),X23&lt;1,Y23="L"),"cl",Y23))),N("Y20"))</f>
        <v/>
      </c>
      <c r="AB23" s="123" t="str">
        <f>IF(1=1,IF(E23="","",IF(F23="","A CONTROLER",IF(NOT(ISNUMBER(F23)),"TEXTE",IF(OR(W23="",W23&lt;=0),"COMMANDE COUVERTS INCOMPLETE",IF(G23="","UNITE MANQUANTE",IF(COUNTIF(B384:B428,AE23)=0,"UNITE A CONTROLER","OK")))))),N("Z6"))</f>
        <v/>
      </c>
      <c r="AD23" s="144" t="str">
        <f>IF(1=1,IF(E23="","",AD9),N("AB20"))</f>
        <v/>
      </c>
      <c r="AE23" s="125" t="str">
        <f>IF(1=1,IF(G23="","",UPPER(TRIM(SUBSTITUTE(SUBSTITUTE(G23&amp;"",CHAR(160)," ")," "," ")))),N("AC20"))</f>
        <v/>
      </c>
      <c r="AG23" s="4" t="s">
        <v>38</v>
      </c>
    </row>
    <row r="24" spans="1:43" ht="15.75" x14ac:dyDescent="0.25">
      <c r="A24" s="126" t="str">
        <f>IF(1=1,IF(E24="","",A9),N("A21"))</f>
        <v/>
      </c>
      <c r="B24" s="127" t="str">
        <f>IF(1=1,IF(E24="","",B9),N("B21"))</f>
        <v/>
      </c>
      <c r="C24" s="128"/>
      <c r="D24" s="129" t="str">
        <f>IF(ISBLANK(E24),"",LARGE(D9:D23,1)+1)</f>
        <v/>
      </c>
      <c r="E24" s="130"/>
      <c r="F24" s="131"/>
      <c r="G24" s="170"/>
      <c r="H24" s="105"/>
      <c r="I24" s="132" t="str">
        <f>IF(1=1,IF(E24="","",I9),N("H21"))</f>
        <v/>
      </c>
      <c r="J24" s="133" t="str">
        <f>IF(1=1,IF(E24="","",J9),N("I21"))</f>
        <v/>
      </c>
      <c r="K24" s="134" t="str">
        <f>IF(1=1,IF(E24="","",K9),N("J21"))</f>
        <v/>
      </c>
      <c r="L24" s="135" t="str">
        <f>IF(1=1,IF(OR(J24="",O24="",NOT(ISNUMBER(J24)),NOT(ISNUMBER(O24)),J24=0),"",O24/J24),N("L21"))</f>
        <v/>
      </c>
      <c r="M24" s="136" t="str">
        <f>IF(1=1,IF(OR(L24="",NOT(ISNUMBER(F24))),"",F24*L24*IFERROR(INDEX(D384:D428,MATCH(AE24,B384:B428,0)),1)),N("M13"))</f>
        <v/>
      </c>
      <c r="N24" s="137" t="str">
        <f>IF(1=1,IF(F24="","",IF(G24="","",IFERROR(INDEX(E384:E428,MATCH(AE24,B384:B428,0)),G24&amp;""))),N("N6"))</f>
        <v/>
      </c>
      <c r="O24" s="138" t="str">
        <f>IF(1=1,IF(E24="","",O9),N("K21"))</f>
        <v/>
      </c>
      <c r="P24" s="139" t="str">
        <f>IF(1=1,IF(M24="","",IF(AND(ISNUMBER(M24),M24&lt;1,N24="kg"),MAX(1,ROUND(M24*1000,0)),IF(AND(ISNUMBER(M24),M24&lt;1,N24="L"),MAX(1,ROUND(M24*100,0)),ROUND(M24,3)))),N("O21"))</f>
        <v/>
      </c>
      <c r="Q24" s="140" t="str">
        <f>IF(1=1,IF(M24="","",IF(AND(ISNUMBER(M24),M24&lt;1,N24="kg"),"g",IF(AND(ISNUMBER(M24),M24&lt;1,N24="L"),"cl",N24))),N("P21"))</f>
        <v/>
      </c>
      <c r="R24" s="115" t="str">
        <f>IF(1=1,IF(E24="","",IF(F24="","A CONTROLER",IF(NOT(ISNUMBER(F24)),"TEXTE",IF(OR(L24="",L24&lt;=0),"COMMANDE PRINCIPALE INCOMPLETE",IF(G24="","UNITE MANQUANTE",IF(COUNTIF(B384:B428,AE24)=0,"UNITE A CONTROLER","OK")))))),N("Q9"))</f>
        <v/>
      </c>
      <c r="S24" s="105"/>
      <c r="T24" s="141">
        <f t="shared" si="2"/>
        <v>0</v>
      </c>
      <c r="U24" s="133" t="str">
        <f>IF(1=1,IF(E24="","",U9),N("S21"))</f>
        <v/>
      </c>
      <c r="V24" s="133" t="str">
        <f>IF(1=1,IF(E24="","",V9),N("T21"))</f>
        <v/>
      </c>
      <c r="W24" s="135" t="str">
        <f>IF(1=1,IF(OR(U24="",V24="",NOT(ISNUMBER(U24)),NOT(ISNUMBER(V24)),U24=0),"",V24/U24),N("U21"))</f>
        <v/>
      </c>
      <c r="X24" s="136" t="str">
        <f>IF(1=1,IF(OR(W24="",NOT(ISNUMBER(F24))),"",F24*W24*IFERROR(INDEX(D384:D428,MATCH(AE24,B384:B428,0)),1)),N("V7"))</f>
        <v/>
      </c>
      <c r="Y24" s="137" t="str">
        <f>IF(1=1,IF(F24="","",IF(G24="","",IFERROR(INDEX(E384:E428,MATCH(AE24,B384:B428,0)),G24&amp;""))),N("W6"))</f>
        <v/>
      </c>
      <c r="Z24" s="142" t="str">
        <f>IF(1=1,IF(X24="","",IF(AND(ISNUMBER(X24),X24&lt;1,Y24="kg"),MAX(1,ROUND(X24*1000,0)),IF(AND(ISNUMBER(X24),X24&lt;1,Y24="L"),MAX(1,ROUND(X24*100,0)),ROUND(X24,3)))),N("X21"))</f>
        <v/>
      </c>
      <c r="AA24" s="143" t="str">
        <f>IF(1=1,IF(X24="","",IF(AND(ISNUMBER(X24),X24&lt;1,Y24="kg"),"g",IF(AND(ISNUMBER(X24),X24&lt;1,Y24="L"),"cl",Y24))),N("Y21"))</f>
        <v/>
      </c>
      <c r="AB24" s="123" t="str">
        <f>IF(1=1,IF(E24="","",IF(F24="","A CONTROLER",IF(NOT(ISNUMBER(F24)),"TEXTE",IF(OR(W24="",W24&lt;=0),"COMMANDE COUVERTS INCOMPLETE",IF(G24="","UNITE MANQUANTE",IF(COUNTIF(B384:B428,AE24)=0,"UNITE A CONTROLER","OK")))))),N("Z6"))</f>
        <v/>
      </c>
      <c r="AD24" s="144" t="str">
        <f>IF(1=1,IF(E24="","",AD9),N("AB21"))</f>
        <v/>
      </c>
      <c r="AE24" s="125" t="str">
        <f>IF(1=1,IF(G24="","",UPPER(TRIM(SUBSTITUTE(SUBSTITUTE(G24&amp;"",CHAR(160)," ")," "," ")))),N("AC21"))</f>
        <v/>
      </c>
      <c r="AG24" s="4" t="s">
        <v>39</v>
      </c>
    </row>
    <row r="25" spans="1:43" ht="15.75" x14ac:dyDescent="0.25">
      <c r="A25" s="126" t="str">
        <f>IF(1=1,IF(E25="","",A9),N("A22"))</f>
        <v/>
      </c>
      <c r="B25" s="127" t="str">
        <f>IF(1=1,IF(E25="","",B9),N("B22"))</f>
        <v/>
      </c>
      <c r="C25" s="128"/>
      <c r="D25" s="129" t="str">
        <f>IF(ISBLANK(E25),"",LARGE(D9:D24,1)+1)</f>
        <v/>
      </c>
      <c r="E25" s="130"/>
      <c r="F25" s="131"/>
      <c r="G25" s="170"/>
      <c r="H25" s="105"/>
      <c r="I25" s="132" t="str">
        <f>IF(1=1,IF(E25="","",I9),N("H22"))</f>
        <v/>
      </c>
      <c r="J25" s="133" t="str">
        <f>IF(1=1,IF(E25="","",J9),N("I22"))</f>
        <v/>
      </c>
      <c r="K25" s="134" t="str">
        <f>IF(1=1,IF(E25="","",K9),N("J22"))</f>
        <v/>
      </c>
      <c r="L25" s="135" t="str">
        <f>IF(1=1,IF(OR(J25="",O25="",NOT(ISNUMBER(J25)),NOT(ISNUMBER(O25)),J25=0),"",O25/J25),N("L22"))</f>
        <v/>
      </c>
      <c r="M25" s="136" t="str">
        <f>IF(1=1,IF(OR(L25="",NOT(ISNUMBER(F25))),"",F25*L25*IFERROR(INDEX(D384:D428,MATCH(AE25,B384:B428,0)),1)),N("M13"))</f>
        <v/>
      </c>
      <c r="N25" s="137" t="str">
        <f>IF(1=1,IF(F25="","",IF(G25="","",IFERROR(INDEX(E384:E428,MATCH(AE25,B384:B428,0)),G25&amp;""))),N("N6"))</f>
        <v/>
      </c>
      <c r="O25" s="138" t="str">
        <f>IF(1=1,IF(E25="","",O9),N("K22"))</f>
        <v/>
      </c>
      <c r="P25" s="139" t="str">
        <f>IF(1=1,IF(M25="","",IF(AND(ISNUMBER(M25),M25&lt;1,N25="kg"),MAX(1,ROUND(M25*1000,0)),IF(AND(ISNUMBER(M25),M25&lt;1,N25="L"),MAX(1,ROUND(M25*100,0)),ROUND(M25,3)))),N("O22"))</f>
        <v/>
      </c>
      <c r="Q25" s="140" t="str">
        <f>IF(1=1,IF(M25="","",IF(AND(ISNUMBER(M25),M25&lt;1,N25="kg"),"g",IF(AND(ISNUMBER(M25),M25&lt;1,N25="L"),"cl",N25))),N("P22"))</f>
        <v/>
      </c>
      <c r="R25" s="115" t="str">
        <f>IF(1=1,IF(E25="","",IF(F25="","A CONTROLER",IF(NOT(ISNUMBER(F25)),"TEXTE",IF(OR(L25="",L25&lt;=0),"COMMANDE PRINCIPALE INCOMPLETE",IF(G25="","UNITE MANQUANTE",IF(COUNTIF(B384:B428,AE25)=0,"UNITE A CONTROLER","OK")))))),N("Q9"))</f>
        <v/>
      </c>
      <c r="S25" s="105"/>
      <c r="T25" s="141">
        <f t="shared" si="2"/>
        <v>0</v>
      </c>
      <c r="U25" s="133" t="str">
        <f>IF(1=1,IF(E25="","",U9),N("S22"))</f>
        <v/>
      </c>
      <c r="V25" s="133" t="str">
        <f>IF(1=1,IF(E25="","",V9),N("T22"))</f>
        <v/>
      </c>
      <c r="W25" s="135" t="str">
        <f>IF(1=1,IF(OR(U25="",V25="",NOT(ISNUMBER(U25)),NOT(ISNUMBER(V25)),U25=0),"",V25/U25),N("U22"))</f>
        <v/>
      </c>
      <c r="X25" s="136" t="str">
        <f>IF(1=1,IF(OR(W25="",NOT(ISNUMBER(F25))),"",F25*W25*IFERROR(INDEX(D384:D428,MATCH(AE25,B384:B428,0)),1)),N("V7"))</f>
        <v/>
      </c>
      <c r="Y25" s="137" t="str">
        <f>IF(1=1,IF(F25="","",IF(G25="","",IFERROR(INDEX(E384:E428,MATCH(AE25,B384:B428,0)),G25&amp;""))),N("W6"))</f>
        <v/>
      </c>
      <c r="Z25" s="142" t="str">
        <f>IF(1=1,IF(X25="","",IF(AND(ISNUMBER(X25),X25&lt;1,Y25="kg"),MAX(1,ROUND(X25*1000,0)),IF(AND(ISNUMBER(X25),X25&lt;1,Y25="L"),MAX(1,ROUND(X25*100,0)),ROUND(X25,3)))),N("X22"))</f>
        <v/>
      </c>
      <c r="AA25" s="143" t="str">
        <f>IF(1=1,IF(X25="","",IF(AND(ISNUMBER(X25),X25&lt;1,Y25="kg"),"g",IF(AND(ISNUMBER(X25),X25&lt;1,Y25="L"),"cl",Y25))),N("Y22"))</f>
        <v/>
      </c>
      <c r="AB25" s="123" t="str">
        <f>IF(1=1,IF(E25="","",IF(F25="","A CONTROLER",IF(NOT(ISNUMBER(F25)),"TEXTE",IF(OR(W25="",W25&lt;=0),"COMMANDE COUVERTS INCOMPLETE",IF(G25="","UNITE MANQUANTE",IF(COUNTIF(B384:B428,AE25)=0,"UNITE A CONTROLER","OK")))))),N("Z6"))</f>
        <v/>
      </c>
      <c r="AD25" s="144" t="str">
        <f>IF(1=1,IF(E25="","",AD9),N("AB22"))</f>
        <v/>
      </c>
      <c r="AE25" s="125" t="str">
        <f>IF(1=1,IF(G25="","",UPPER(TRIM(SUBSTITUTE(SUBSTITUTE(G25&amp;"",CHAR(160)," ")," "," ")))),N("AC22"))</f>
        <v/>
      </c>
      <c r="AG25" s="4" t="s">
        <v>40</v>
      </c>
    </row>
    <row r="26" spans="1:43" ht="15.75" x14ac:dyDescent="0.25">
      <c r="A26" s="126" t="str">
        <f>IF(1=1,IF(E26="","",A9),N("A23"))</f>
        <v/>
      </c>
      <c r="B26" s="127" t="str">
        <f>IF(1=1,IF(E26="","",B9),N("B23"))</f>
        <v/>
      </c>
      <c r="C26" s="128"/>
      <c r="D26" s="129" t="str">
        <f>IF(ISBLANK(E26),"",LARGE(D9:D25,1)+1)</f>
        <v/>
      </c>
      <c r="E26" s="130"/>
      <c r="F26" s="131"/>
      <c r="G26" s="170"/>
      <c r="H26" s="105"/>
      <c r="I26" s="132" t="str">
        <f>IF(1=1,IF(E26="","",I9),N("H23"))</f>
        <v/>
      </c>
      <c r="J26" s="133" t="str">
        <f>IF(1=1,IF(E26="","",J9),N("I23"))</f>
        <v/>
      </c>
      <c r="K26" s="134" t="str">
        <f>IF(1=1,IF(E26="","",K9),N("J23"))</f>
        <v/>
      </c>
      <c r="L26" s="135" t="str">
        <f>IF(1=1,IF(OR(J26="",O26="",NOT(ISNUMBER(J26)),NOT(ISNUMBER(O26)),J26=0),"",O26/J26),N("L23"))</f>
        <v/>
      </c>
      <c r="M26" s="136" t="str">
        <f>IF(1=1,IF(OR(L26="",NOT(ISNUMBER(F26))),"",F26*L26*IFERROR(INDEX(D384:D428,MATCH(AE26,B384:B428,0)),1)),N("M13"))</f>
        <v/>
      </c>
      <c r="N26" s="137" t="str">
        <f>IF(1=1,IF(F26="","",IF(G26="","",IFERROR(INDEX(E384:E428,MATCH(AE26,B384:B428,0)),G26&amp;""))),N("N6"))</f>
        <v/>
      </c>
      <c r="O26" s="138" t="str">
        <f>IF(1=1,IF(E26="","",O9),N("K23"))</f>
        <v/>
      </c>
      <c r="P26" s="139" t="str">
        <f>IF(1=1,IF(M26="","",IF(AND(ISNUMBER(M26),M26&lt;1,N26="kg"),MAX(1,ROUND(M26*1000,0)),IF(AND(ISNUMBER(M26),M26&lt;1,N26="L"),MAX(1,ROUND(M26*100,0)),ROUND(M26,3)))),N("O23"))</f>
        <v/>
      </c>
      <c r="Q26" s="140" t="str">
        <f>IF(1=1,IF(M26="","",IF(AND(ISNUMBER(M26),M26&lt;1,N26="kg"),"g",IF(AND(ISNUMBER(M26),M26&lt;1,N26="L"),"cl",N26))),N("P23"))</f>
        <v/>
      </c>
      <c r="R26" s="115" t="str">
        <f>IF(1=1,IF(E26="","",IF(F26="","A CONTROLER",IF(NOT(ISNUMBER(F26)),"TEXTE",IF(OR(L26="",L26&lt;=0),"COMMANDE PRINCIPALE INCOMPLETE",IF(G26="","UNITE MANQUANTE",IF(COUNTIF(B384:B428,AE26)=0,"UNITE A CONTROLER","OK")))))),N("Q9"))</f>
        <v/>
      </c>
      <c r="S26" s="105"/>
      <c r="T26" s="141">
        <f t="shared" si="2"/>
        <v>0</v>
      </c>
      <c r="U26" s="133" t="str">
        <f>IF(1=1,IF(E26="","",U9),N("S23"))</f>
        <v/>
      </c>
      <c r="V26" s="133" t="str">
        <f>IF(1=1,IF(E26="","",V9),N("T23"))</f>
        <v/>
      </c>
      <c r="W26" s="135" t="str">
        <f>IF(1=1,IF(OR(U26="",V26="",NOT(ISNUMBER(U26)),NOT(ISNUMBER(V26)),U26=0),"",V26/U26),N("U23"))</f>
        <v/>
      </c>
      <c r="X26" s="136" t="str">
        <f>IF(1=1,IF(OR(W26="",NOT(ISNUMBER(F26))),"",F26*W26*IFERROR(INDEX(D384:D428,MATCH(AE26,B384:B428,0)),1)),N("V7"))</f>
        <v/>
      </c>
      <c r="Y26" s="137" t="str">
        <f>IF(1=1,IF(F26="","",IF(G26="","",IFERROR(INDEX(E384:E428,MATCH(AE26,B384:B428,0)),G26&amp;""))),N("W6"))</f>
        <v/>
      </c>
      <c r="Z26" s="142" t="str">
        <f>IF(1=1,IF(X26="","",IF(AND(ISNUMBER(X26),X26&lt;1,Y26="kg"),MAX(1,ROUND(X26*1000,0)),IF(AND(ISNUMBER(X26),X26&lt;1,Y26="L"),MAX(1,ROUND(X26*100,0)),ROUND(X26,3)))),N("X23"))</f>
        <v/>
      </c>
      <c r="AA26" s="143" t="str">
        <f>IF(1=1,IF(X26="","",IF(AND(ISNUMBER(X26),X26&lt;1,Y26="kg"),"g",IF(AND(ISNUMBER(X26),X26&lt;1,Y26="L"),"cl",Y26))),N("Y23"))</f>
        <v/>
      </c>
      <c r="AB26" s="123" t="str">
        <f>IF(1=1,IF(E26="","",IF(F26="","A CONTROLER",IF(NOT(ISNUMBER(F26)),"TEXTE",IF(OR(W26="",W26&lt;=0),"COMMANDE COUVERTS INCOMPLETE",IF(G26="","UNITE MANQUANTE",IF(COUNTIF(B384:B428,AE26)=0,"UNITE A CONTROLER","OK")))))),N("Z6"))</f>
        <v/>
      </c>
      <c r="AD26" s="144" t="str">
        <f>IF(1=1,IF(E26="","",AD9),N("AB23"))</f>
        <v/>
      </c>
      <c r="AE26" s="125" t="str">
        <f>IF(1=1,IF(G26="","",UPPER(TRIM(SUBSTITUTE(SUBSTITUTE(G26&amp;"",CHAR(160)," ")," "," ")))),N("AC23"))</f>
        <v/>
      </c>
      <c r="AG26" s="4" t="s">
        <v>41</v>
      </c>
    </row>
    <row r="27" spans="1:43" ht="15.75" x14ac:dyDescent="0.25">
      <c r="A27" s="126" t="str">
        <f>IF(1=1,IF(E27="","",A9),N("A24"))</f>
        <v/>
      </c>
      <c r="B27" s="127" t="str">
        <f>IF(1=1,IF(E27="","",B9),N("B24"))</f>
        <v/>
      </c>
      <c r="C27" s="128"/>
      <c r="D27" s="129" t="str">
        <f>IF(ISBLANK(E27),"",LARGE(D9:D26,1)+1)</f>
        <v/>
      </c>
      <c r="E27" s="130"/>
      <c r="F27" s="131"/>
      <c r="G27" s="170"/>
      <c r="H27" s="105"/>
      <c r="I27" s="132" t="str">
        <f>IF(1=1,IF(E27="","",I9),N("H24"))</f>
        <v/>
      </c>
      <c r="J27" s="133" t="str">
        <f>IF(1=1,IF(E27="","",J9),N("I24"))</f>
        <v/>
      </c>
      <c r="K27" s="134" t="str">
        <f>IF(1=1,IF(E27="","",K9),N("J24"))</f>
        <v/>
      </c>
      <c r="L27" s="135" t="str">
        <f>IF(1=1,IF(OR(J27="",O27="",NOT(ISNUMBER(J27)),NOT(ISNUMBER(O27)),J27=0),"",O27/J27),N("L24"))</f>
        <v/>
      </c>
      <c r="M27" s="136" t="str">
        <f>IF(1=1,IF(OR(L27="",NOT(ISNUMBER(F27))),"",F27*L27*IFERROR(INDEX(D384:D428,MATCH(AE27,B384:B428,0)),1)),N("M13"))</f>
        <v/>
      </c>
      <c r="N27" s="137" t="str">
        <f>IF(1=1,IF(F27="","",IF(G27="","",IFERROR(INDEX(E384:E428,MATCH(AE27,B384:B428,0)),G27&amp;""))),N("N6"))</f>
        <v/>
      </c>
      <c r="O27" s="138" t="str">
        <f>IF(1=1,IF(E27="","",O9),N("K24"))</f>
        <v/>
      </c>
      <c r="P27" s="139" t="str">
        <f>IF(1=1,IF(M27="","",IF(AND(ISNUMBER(M27),M27&lt;1,N27="kg"),MAX(1,ROUND(M27*1000,0)),IF(AND(ISNUMBER(M27),M27&lt;1,N27="L"),MAX(1,ROUND(M27*100,0)),ROUND(M27,3)))),N("O24"))</f>
        <v/>
      </c>
      <c r="Q27" s="140" t="str">
        <f>IF(1=1,IF(M27="","",IF(AND(ISNUMBER(M27),M27&lt;1,N27="kg"),"g",IF(AND(ISNUMBER(M27),M27&lt;1,N27="L"),"cl",N27))),N("P24"))</f>
        <v/>
      </c>
      <c r="R27" s="115" t="str">
        <f>IF(1=1,IF(E27="","",IF(F27="","A CONTROLER",IF(NOT(ISNUMBER(F27)),"TEXTE",IF(OR(L27="",L27&lt;=0),"COMMANDE PRINCIPALE INCOMPLETE",IF(G27="","UNITE MANQUANTE",IF(COUNTIF(B384:B428,AE27)=0,"UNITE A CONTROLER","OK")))))),N("Q9"))</f>
        <v/>
      </c>
      <c r="S27" s="105"/>
      <c r="T27" s="141">
        <f t="shared" si="2"/>
        <v>0</v>
      </c>
      <c r="U27" s="133" t="str">
        <f>IF(1=1,IF(E27="","",U9),N("S24"))</f>
        <v/>
      </c>
      <c r="V27" s="133" t="str">
        <f>IF(1=1,IF(E27="","",V9),N("T24"))</f>
        <v/>
      </c>
      <c r="W27" s="135" t="str">
        <f>IF(1=1,IF(OR(U27="",V27="",NOT(ISNUMBER(U27)),NOT(ISNUMBER(V27)),U27=0),"",V27/U27),N("U24"))</f>
        <v/>
      </c>
      <c r="X27" s="136" t="str">
        <f>IF(1=1,IF(OR(W27="",NOT(ISNUMBER(F27))),"",F27*W27*IFERROR(INDEX(D384:D428,MATCH(AE27,B384:B428,0)),1)),N("V7"))</f>
        <v/>
      </c>
      <c r="Y27" s="137" t="str">
        <f>IF(1=1,IF(F27="","",IF(G27="","",IFERROR(INDEX(E384:E428,MATCH(AE27,B384:B428,0)),G27&amp;""))),N("W6"))</f>
        <v/>
      </c>
      <c r="Z27" s="142" t="str">
        <f>IF(1=1,IF(X27="","",IF(AND(ISNUMBER(X27),X27&lt;1,Y27="kg"),MAX(1,ROUND(X27*1000,0)),IF(AND(ISNUMBER(X27),X27&lt;1,Y27="L"),MAX(1,ROUND(X27*100,0)),ROUND(X27,3)))),N("X24"))</f>
        <v/>
      </c>
      <c r="AA27" s="143" t="str">
        <f>IF(1=1,IF(X27="","",IF(AND(ISNUMBER(X27),X27&lt;1,Y27="kg"),"g",IF(AND(ISNUMBER(X27),X27&lt;1,Y27="L"),"cl",Y27))),N("Y24"))</f>
        <v/>
      </c>
      <c r="AB27" s="123" t="str">
        <f>IF(1=1,IF(E27="","",IF(F27="","A CONTROLER",IF(NOT(ISNUMBER(F27)),"TEXTE",IF(OR(W27="",W27&lt;=0),"COMMANDE COUVERTS INCOMPLETE",IF(G27="","UNITE MANQUANTE",IF(COUNTIF(B384:B428,AE27)=0,"UNITE A CONTROLER","OK")))))),N("Z6"))</f>
        <v/>
      </c>
      <c r="AD27" s="144" t="str">
        <f>IF(1=1,IF(E27="","",AD9),N("AB24"))</f>
        <v/>
      </c>
      <c r="AE27" s="125" t="str">
        <f>IF(1=1,IF(G27="","",UPPER(TRIM(SUBSTITUTE(SUBSTITUTE(G27&amp;"",CHAR(160)," ")," "," ")))),N("AC24"))</f>
        <v/>
      </c>
      <c r="AG27" s="5" t="s">
        <v>42</v>
      </c>
    </row>
    <row r="28" spans="1:43" ht="15.75" x14ac:dyDescent="0.25">
      <c r="A28" s="126" t="str">
        <f>IF(1=1,IF(E28="","",A9),N("A25"))</f>
        <v/>
      </c>
      <c r="B28" s="127" t="str">
        <f>IF(1=1,IF(E28="","",B9),N("B25"))</f>
        <v/>
      </c>
      <c r="C28" s="128"/>
      <c r="D28" s="129" t="str">
        <f>IF(ISBLANK(E28),"",LARGE(D9:D27,1)+1)</f>
        <v/>
      </c>
      <c r="E28" s="130"/>
      <c r="F28" s="131"/>
      <c r="G28" s="170"/>
      <c r="H28" s="105"/>
      <c r="I28" s="132" t="str">
        <f>IF(1=1,IF(E28="","",I9),N("H25"))</f>
        <v/>
      </c>
      <c r="J28" s="133" t="str">
        <f>IF(1=1,IF(E28="","",J9),N("I25"))</f>
        <v/>
      </c>
      <c r="K28" s="134" t="str">
        <f>IF(1=1,IF(E28="","",K9),N("J25"))</f>
        <v/>
      </c>
      <c r="L28" s="135" t="str">
        <f>IF(1=1,IF(OR(J28="",O28="",NOT(ISNUMBER(J28)),NOT(ISNUMBER(O28)),J28=0),"",O28/J28),N("L25"))</f>
        <v/>
      </c>
      <c r="M28" s="136" t="str">
        <f>IF(1=1,IF(OR(L28="",NOT(ISNUMBER(F28))),"",F28*L28*IFERROR(INDEX(D384:D428,MATCH(AE28,B384:B428,0)),1)),N("M13"))</f>
        <v/>
      </c>
      <c r="N28" s="137" t="str">
        <f>IF(1=1,IF(F28="","",IF(G28="","",IFERROR(INDEX(E384:E428,MATCH(AE28,B384:B428,0)),G28&amp;""))),N("N6"))</f>
        <v/>
      </c>
      <c r="O28" s="138" t="str">
        <f>IF(1=1,IF(E28="","",O9),N("K25"))</f>
        <v/>
      </c>
      <c r="P28" s="139" t="str">
        <f>IF(1=1,IF(M28="","",IF(AND(ISNUMBER(M28),M28&lt;1,N28="kg"),MAX(1,ROUND(M28*1000,0)),IF(AND(ISNUMBER(M28),M28&lt;1,N28="L"),MAX(1,ROUND(M28*100,0)),ROUND(M28,3)))),N("O25"))</f>
        <v/>
      </c>
      <c r="Q28" s="140" t="str">
        <f>IF(1=1,IF(M28="","",IF(AND(ISNUMBER(M28),M28&lt;1,N28="kg"),"g",IF(AND(ISNUMBER(M28),M28&lt;1,N28="L"),"cl",N28))),N("P25"))</f>
        <v/>
      </c>
      <c r="R28" s="115" t="str">
        <f>IF(1=1,IF(E28="","",IF(F28="","A CONTROLER",IF(NOT(ISNUMBER(F28)),"TEXTE",IF(OR(L28="",L28&lt;=0),"COMMANDE PRINCIPALE INCOMPLETE",IF(G28="","UNITE MANQUANTE",IF(COUNTIF(B384:B428,AE28)=0,"UNITE A CONTROLER","OK")))))),N("Q9"))</f>
        <v/>
      </c>
      <c r="S28" s="105"/>
      <c r="T28" s="141">
        <f t="shared" si="2"/>
        <v>0</v>
      </c>
      <c r="U28" s="133" t="str">
        <f>IF(1=1,IF(E28="","",U9),N("S25"))</f>
        <v/>
      </c>
      <c r="V28" s="133" t="str">
        <f>IF(1=1,IF(E28="","",V9),N("T25"))</f>
        <v/>
      </c>
      <c r="W28" s="135" t="str">
        <f>IF(1=1,IF(OR(U28="",V28="",NOT(ISNUMBER(U28)),NOT(ISNUMBER(V28)),U28=0),"",V28/U28),N("U25"))</f>
        <v/>
      </c>
      <c r="X28" s="136" t="str">
        <f>IF(1=1,IF(OR(W28="",NOT(ISNUMBER(F28))),"",F28*W28*IFERROR(INDEX(D384:D428,MATCH(AE28,B384:B428,0)),1)),N("V7"))</f>
        <v/>
      </c>
      <c r="Y28" s="137" t="str">
        <f>IF(1=1,IF(F28="","",IF(G28="","",IFERROR(INDEX(E384:E428,MATCH(AE28,B384:B428,0)),G28&amp;""))),N("W6"))</f>
        <v/>
      </c>
      <c r="Z28" s="142" t="str">
        <f>IF(1=1,IF(X28="","",IF(AND(ISNUMBER(X28),X28&lt;1,Y28="kg"),MAX(1,ROUND(X28*1000,0)),IF(AND(ISNUMBER(X28),X28&lt;1,Y28="L"),MAX(1,ROUND(X28*100,0)),ROUND(X28,3)))),N("X25"))</f>
        <v/>
      </c>
      <c r="AA28" s="143" t="str">
        <f>IF(1=1,IF(X28="","",IF(AND(ISNUMBER(X28),X28&lt;1,Y28="kg"),"g",IF(AND(ISNUMBER(X28),X28&lt;1,Y28="L"),"cl",Y28))),N("Y25"))</f>
        <v/>
      </c>
      <c r="AB28" s="123" t="str">
        <f>IF(1=1,IF(E28="","",IF(F28="","A CONTROLER",IF(NOT(ISNUMBER(F28)),"TEXTE",IF(OR(W28="",W28&lt;=0),"COMMANDE COUVERTS INCOMPLETE",IF(G28="","UNITE MANQUANTE",IF(COUNTIF(B384:B428,AE28)=0,"UNITE A CONTROLER","OK")))))),N("Z6"))</f>
        <v/>
      </c>
      <c r="AD28" s="144" t="str">
        <f>IF(1=1,IF(E28="","",AD9),N("AB25"))</f>
        <v/>
      </c>
      <c r="AE28" s="125" t="str">
        <f>IF(1=1,IF(G28="","",UPPER(TRIM(SUBSTITUTE(SUBSTITUTE(G28&amp;"",CHAR(160)," ")," "," ")))),N("AC25"))</f>
        <v/>
      </c>
      <c r="AG28" s="5" t="s">
        <v>43</v>
      </c>
    </row>
    <row r="29" spans="1:43" ht="15.75" x14ac:dyDescent="0.25">
      <c r="A29" s="126" t="str">
        <f>IF(1=1,IF(E29="","",A9),N("A26"))</f>
        <v/>
      </c>
      <c r="B29" s="127" t="str">
        <f>IF(1=1,IF(E29="","",B9),N("B26"))</f>
        <v/>
      </c>
      <c r="C29" s="128"/>
      <c r="D29" s="129" t="str">
        <f>IF(ISBLANK(E29),"",LARGE(D9:D28,1)+1)</f>
        <v/>
      </c>
      <c r="E29" s="130"/>
      <c r="F29" s="131"/>
      <c r="G29" s="170"/>
      <c r="H29" s="105"/>
      <c r="I29" s="132" t="str">
        <f>IF(1=1,IF(E29="","",I9),N("H26"))</f>
        <v/>
      </c>
      <c r="J29" s="133" t="str">
        <f>IF(1=1,IF(E29="","",J9),N("I26"))</f>
        <v/>
      </c>
      <c r="K29" s="134" t="str">
        <f>IF(1=1,IF(E29="","",K9),N("J26"))</f>
        <v/>
      </c>
      <c r="L29" s="135" t="str">
        <f>IF(1=1,IF(OR(J29="",O29="",NOT(ISNUMBER(J29)),NOT(ISNUMBER(O29)),J29=0),"",O29/J29),N("L26"))</f>
        <v/>
      </c>
      <c r="M29" s="136" t="str">
        <f>IF(1=1,IF(OR(L29="",NOT(ISNUMBER(F29))),"",F29*L29*IFERROR(INDEX(D384:D428,MATCH(AE29,B384:B428,0)),1)),N("M13"))</f>
        <v/>
      </c>
      <c r="N29" s="137" t="str">
        <f>IF(1=1,IF(F29="","",IF(G29="","",IFERROR(INDEX(E384:E428,MATCH(AE29,B384:B428,0)),G29&amp;""))),N("N6"))</f>
        <v/>
      </c>
      <c r="O29" s="138" t="str">
        <f>IF(1=1,IF(E29="","",O9),N("K26"))</f>
        <v/>
      </c>
      <c r="P29" s="139" t="str">
        <f>IF(1=1,IF(M29="","",IF(AND(ISNUMBER(M29),M29&lt;1,N29="kg"),MAX(1,ROUND(M29*1000,0)),IF(AND(ISNUMBER(M29),M29&lt;1,N29="L"),MAX(1,ROUND(M29*100,0)),ROUND(M29,3)))),N("O26"))</f>
        <v/>
      </c>
      <c r="Q29" s="140" t="str">
        <f>IF(1=1,IF(M29="","",IF(AND(ISNUMBER(M29),M29&lt;1,N29="kg"),"g",IF(AND(ISNUMBER(M29),M29&lt;1,N29="L"),"cl",N29))),N("P26"))</f>
        <v/>
      </c>
      <c r="R29" s="115" t="str">
        <f>IF(1=1,IF(E29="","",IF(F29="","A CONTROLER",IF(NOT(ISNUMBER(F29)),"TEXTE",IF(OR(L29="",L29&lt;=0),"COMMANDE PRINCIPALE INCOMPLETE",IF(G29="","UNITE MANQUANTE",IF(COUNTIF(B384:B428,AE29)=0,"UNITE A CONTROLER","OK")))))),N("Q9"))</f>
        <v/>
      </c>
      <c r="S29" s="105"/>
      <c r="T29" s="141">
        <f t="shared" si="2"/>
        <v>0</v>
      </c>
      <c r="U29" s="133" t="str">
        <f>IF(1=1,IF(E29="","",U9),N("S26"))</f>
        <v/>
      </c>
      <c r="V29" s="133" t="str">
        <f>IF(1=1,IF(E29="","",V9),N("T26"))</f>
        <v/>
      </c>
      <c r="W29" s="135" t="str">
        <f>IF(1=1,IF(OR(U29="",V29="",NOT(ISNUMBER(U29)),NOT(ISNUMBER(V29)),U29=0),"",V29/U29),N("U26"))</f>
        <v/>
      </c>
      <c r="X29" s="136" t="str">
        <f>IF(1=1,IF(OR(W29="",NOT(ISNUMBER(F29))),"",F29*W29*IFERROR(INDEX(D384:D428,MATCH(AE29,B384:B428,0)),1)),N("V7"))</f>
        <v/>
      </c>
      <c r="Y29" s="137" t="str">
        <f>IF(1=1,IF(F29="","",IF(G29="","",IFERROR(INDEX(E384:E428,MATCH(AE29,B384:B428,0)),G29&amp;""))),N("W6"))</f>
        <v/>
      </c>
      <c r="Z29" s="142" t="str">
        <f>IF(1=1,IF(X29="","",IF(AND(ISNUMBER(X29),X29&lt;1,Y29="kg"),MAX(1,ROUND(X29*1000,0)),IF(AND(ISNUMBER(X29),X29&lt;1,Y29="L"),MAX(1,ROUND(X29*100,0)),ROUND(X29,3)))),N("X26"))</f>
        <v/>
      </c>
      <c r="AA29" s="143" t="str">
        <f>IF(1=1,IF(X29="","",IF(AND(ISNUMBER(X29),X29&lt;1,Y29="kg"),"g",IF(AND(ISNUMBER(X29),X29&lt;1,Y29="L"),"cl",Y29))),N("Y26"))</f>
        <v/>
      </c>
      <c r="AB29" s="123" t="str">
        <f>IF(1=1,IF(E29="","",IF(F29="","A CONTROLER",IF(NOT(ISNUMBER(F29)),"TEXTE",IF(OR(W29="",W29&lt;=0),"COMMANDE COUVERTS INCOMPLETE",IF(G29="","UNITE MANQUANTE",IF(COUNTIF(B384:B428,AE29)=0,"UNITE A CONTROLER","OK")))))),N("Z6"))</f>
        <v/>
      </c>
      <c r="AD29" s="144" t="str">
        <f>IF(1=1,IF(E29="","",AD9),N("AB26"))</f>
        <v/>
      </c>
      <c r="AE29" s="125" t="str">
        <f>IF(1=1,IF(G29="","",UPPER(TRIM(SUBSTITUTE(SUBSTITUTE(G29&amp;"",CHAR(160)," ")," "," ")))),N("AC26"))</f>
        <v/>
      </c>
      <c r="AG29" s="5" t="s">
        <v>44</v>
      </c>
    </row>
    <row r="30" spans="1:43" ht="15.75" x14ac:dyDescent="0.25">
      <c r="A30" s="126" t="str">
        <f>IF(1=1,IF(E30="","",A9),N("A27"))</f>
        <v/>
      </c>
      <c r="B30" s="127" t="str">
        <f>IF(1=1,IF(E30="","",B9),N("B27"))</f>
        <v/>
      </c>
      <c r="C30" s="128"/>
      <c r="D30" s="129" t="str">
        <f>IF(ISBLANK(E30),"",LARGE(D9:D29,1)+1)</f>
        <v/>
      </c>
      <c r="E30" s="130"/>
      <c r="F30" s="131"/>
      <c r="G30" s="170"/>
      <c r="H30" s="105"/>
      <c r="I30" s="132" t="str">
        <f>IF(1=1,IF(E30="","",I9),N("H27"))</f>
        <v/>
      </c>
      <c r="J30" s="133" t="str">
        <f>IF(1=1,IF(E30="","",J9),N("I27"))</f>
        <v/>
      </c>
      <c r="K30" s="134" t="str">
        <f>IF(1=1,IF(E30="","",K9),N("J27"))</f>
        <v/>
      </c>
      <c r="L30" s="135" t="str">
        <f>IF(1=1,IF(OR(J30="",O30="",NOT(ISNUMBER(J30)),NOT(ISNUMBER(O30)),J30=0),"",O30/J30),N("L27"))</f>
        <v/>
      </c>
      <c r="M30" s="136" t="str">
        <f>IF(1=1,IF(OR(L30="",NOT(ISNUMBER(F30))),"",F30*L30*IFERROR(INDEX(D384:D428,MATCH(AE30,B384:B428,0)),1)),N("M13"))</f>
        <v/>
      </c>
      <c r="N30" s="137" t="str">
        <f>IF(1=1,IF(F30="","",IF(G30="","",IFERROR(INDEX(E384:E428,MATCH(AE30,B384:B428,0)),G30&amp;""))),N("N6"))</f>
        <v/>
      </c>
      <c r="O30" s="138" t="str">
        <f>IF(1=1,IF(E30="","",O9),N("K27"))</f>
        <v/>
      </c>
      <c r="P30" s="139" t="str">
        <f>IF(1=1,IF(M30="","",IF(AND(ISNUMBER(M30),M30&lt;1,N30="kg"),MAX(1,ROUND(M30*1000,0)),IF(AND(ISNUMBER(M30),M30&lt;1,N30="L"),MAX(1,ROUND(M30*100,0)),ROUND(M30,3)))),N("O27"))</f>
        <v/>
      </c>
      <c r="Q30" s="140" t="str">
        <f>IF(1=1,IF(M30="","",IF(AND(ISNUMBER(M30),M30&lt;1,N30="kg"),"g",IF(AND(ISNUMBER(M30),M30&lt;1,N30="L"),"cl",N30))),N("P27"))</f>
        <v/>
      </c>
      <c r="R30" s="115" t="str">
        <f>IF(1=1,IF(E30="","",IF(F30="","A CONTROLER",IF(NOT(ISNUMBER(F30)),"TEXTE",IF(OR(L30="",L30&lt;=0),"COMMANDE PRINCIPALE INCOMPLETE",IF(G30="","UNITE MANQUANTE",IF(COUNTIF(B384:B428,AE30)=0,"UNITE A CONTROLER","OK")))))),N("Q9"))</f>
        <v/>
      </c>
      <c r="S30" s="105"/>
      <c r="T30" s="141">
        <f t="shared" si="2"/>
        <v>0</v>
      </c>
      <c r="U30" s="133" t="str">
        <f>IF(1=1,IF(E30="","",U9),N("S27"))</f>
        <v/>
      </c>
      <c r="V30" s="133" t="str">
        <f>IF(1=1,IF(E30="","",V9),N("T27"))</f>
        <v/>
      </c>
      <c r="W30" s="135" t="str">
        <f>IF(1=1,IF(OR(U30="",V30="",NOT(ISNUMBER(U30)),NOT(ISNUMBER(V30)),U30=0),"",V30/U30),N("U27"))</f>
        <v/>
      </c>
      <c r="X30" s="136" t="str">
        <f>IF(1=1,IF(OR(W30="",NOT(ISNUMBER(F30))),"",F30*W30*IFERROR(INDEX(D384:D428,MATCH(AE30,B384:B428,0)),1)),N("V7"))</f>
        <v/>
      </c>
      <c r="Y30" s="137" t="str">
        <f>IF(1=1,IF(F30="","",IF(G30="","",IFERROR(INDEX(E384:E428,MATCH(AE30,B384:B428,0)),G30&amp;""))),N("W6"))</f>
        <v/>
      </c>
      <c r="Z30" s="142" t="str">
        <f>IF(1=1,IF(X30="","",IF(AND(ISNUMBER(X30),X30&lt;1,Y30="kg"),MAX(1,ROUND(X30*1000,0)),IF(AND(ISNUMBER(X30),X30&lt;1,Y30="L"),MAX(1,ROUND(X30*100,0)),ROUND(X30,3)))),N("X27"))</f>
        <v/>
      </c>
      <c r="AA30" s="143" t="str">
        <f>IF(1=1,IF(X30="","",IF(AND(ISNUMBER(X30),X30&lt;1,Y30="kg"),"g",IF(AND(ISNUMBER(X30),X30&lt;1,Y30="L"),"cl",Y30))),N("Y27"))</f>
        <v/>
      </c>
      <c r="AB30" s="123" t="str">
        <f>IF(1=1,IF(E30="","",IF(F30="","A CONTROLER",IF(NOT(ISNUMBER(F30)),"TEXTE",IF(OR(W30="",W30&lt;=0),"COMMANDE COUVERTS INCOMPLETE",IF(G30="","UNITE MANQUANTE",IF(COUNTIF(B384:B428,AE30)=0,"UNITE A CONTROLER","OK")))))),N("Z6"))</f>
        <v/>
      </c>
      <c r="AD30" s="144" t="str">
        <f>IF(1=1,IF(E30="","",AD9),N("AB27"))</f>
        <v/>
      </c>
      <c r="AE30" s="125" t="str">
        <f>IF(1=1,IF(G30="","",UPPER(TRIM(SUBSTITUTE(SUBSTITUTE(G30&amp;"",CHAR(160)," ")," "," ")))),N("AC27"))</f>
        <v/>
      </c>
      <c r="AG30" s="5" t="s">
        <v>45</v>
      </c>
    </row>
    <row r="31" spans="1:43" ht="15.75" x14ac:dyDescent="0.25">
      <c r="A31" s="126" t="str">
        <f>IF(1=1,IF(E31="","",A9),N("A28"))</f>
        <v/>
      </c>
      <c r="B31" s="127" t="str">
        <f>IF(1=1,IF(E31="","",B9),N("B28"))</f>
        <v/>
      </c>
      <c r="C31" s="128"/>
      <c r="D31" s="129" t="str">
        <f>IF(ISBLANK(E31),"",LARGE(D9:D30,1)+1)</f>
        <v/>
      </c>
      <c r="E31" s="130"/>
      <c r="F31" s="131"/>
      <c r="G31" s="170"/>
      <c r="H31" s="105"/>
      <c r="I31" s="132" t="str">
        <f>IF(1=1,IF(E31="","",I9),N("H28"))</f>
        <v/>
      </c>
      <c r="J31" s="133" t="str">
        <f>IF(1=1,IF(E31="","",J9),N("I28"))</f>
        <v/>
      </c>
      <c r="K31" s="134" t="str">
        <f>IF(1=1,IF(E31="","",K9),N("J28"))</f>
        <v/>
      </c>
      <c r="L31" s="135" t="str">
        <f>IF(1=1,IF(OR(J31="",O31="",NOT(ISNUMBER(J31)),NOT(ISNUMBER(O31)),J31=0),"",O31/J31),N("L28"))</f>
        <v/>
      </c>
      <c r="M31" s="136" t="str">
        <f>IF(1=1,IF(OR(L31="",NOT(ISNUMBER(F31))),"",F31*L31*IFERROR(INDEX(D384:D428,MATCH(AE31,B384:B428,0)),1)),N("M13"))</f>
        <v/>
      </c>
      <c r="N31" s="137" t="str">
        <f>IF(1=1,IF(F31="","",IF(G31="","",IFERROR(INDEX(E384:E428,MATCH(AE31,B384:B428,0)),G31&amp;""))),N("N6"))</f>
        <v/>
      </c>
      <c r="O31" s="138" t="str">
        <f>IF(1=1,IF(E31="","",O9),N("K28"))</f>
        <v/>
      </c>
      <c r="P31" s="139" t="str">
        <f>IF(1=1,IF(M31="","",IF(AND(ISNUMBER(M31),M31&lt;1,N31="kg"),MAX(1,ROUND(M31*1000,0)),IF(AND(ISNUMBER(M31),M31&lt;1,N31="L"),MAX(1,ROUND(M31*100,0)),ROUND(M31,3)))),N("O28"))</f>
        <v/>
      </c>
      <c r="Q31" s="140" t="str">
        <f>IF(1=1,IF(M31="","",IF(AND(ISNUMBER(M31),M31&lt;1,N31="kg"),"g",IF(AND(ISNUMBER(M31),M31&lt;1,N31="L"),"cl",N31))),N("P28"))</f>
        <v/>
      </c>
      <c r="R31" s="115" t="str">
        <f>IF(1=1,IF(E31="","",IF(F31="","A CONTROLER",IF(NOT(ISNUMBER(F31)),"TEXTE",IF(OR(L31="",L31&lt;=0),"COMMANDE PRINCIPALE INCOMPLETE",IF(G31="","UNITE MANQUANTE",IF(COUNTIF(B384:B428,AE31)=0,"UNITE A CONTROLER","OK")))))),N("Q9"))</f>
        <v/>
      </c>
      <c r="S31" s="105"/>
      <c r="T31" s="141">
        <f t="shared" si="2"/>
        <v>0</v>
      </c>
      <c r="U31" s="133" t="str">
        <f>IF(1=1,IF(E31="","",U9),N("S28"))</f>
        <v/>
      </c>
      <c r="V31" s="133" t="str">
        <f>IF(1=1,IF(E31="","",V9),N("T28"))</f>
        <v/>
      </c>
      <c r="W31" s="135" t="str">
        <f>IF(1=1,IF(OR(U31="",V31="",NOT(ISNUMBER(U31)),NOT(ISNUMBER(V31)),U31=0),"",V31/U31),N("U28"))</f>
        <v/>
      </c>
      <c r="X31" s="136" t="str">
        <f>IF(1=1,IF(OR(W31="",NOT(ISNUMBER(F31))),"",F31*W31*IFERROR(INDEX(D384:D428,MATCH(AE31,B384:B428,0)),1)),N("V7"))</f>
        <v/>
      </c>
      <c r="Y31" s="137" t="str">
        <f>IF(1=1,IF(F31="","",IF(G31="","",IFERROR(INDEX(E384:E428,MATCH(AE31,B384:B428,0)),G31&amp;""))),N("W6"))</f>
        <v/>
      </c>
      <c r="Z31" s="142" t="str">
        <f>IF(1=1,IF(X31="","",IF(AND(ISNUMBER(X31),X31&lt;1,Y31="kg"),MAX(1,ROUND(X31*1000,0)),IF(AND(ISNUMBER(X31),X31&lt;1,Y31="L"),MAX(1,ROUND(X31*100,0)),ROUND(X31,3)))),N("X28"))</f>
        <v/>
      </c>
      <c r="AA31" s="143" t="str">
        <f>IF(1=1,IF(X31="","",IF(AND(ISNUMBER(X31),X31&lt;1,Y31="kg"),"g",IF(AND(ISNUMBER(X31),X31&lt;1,Y31="L"),"cl",Y31))),N("Y28"))</f>
        <v/>
      </c>
      <c r="AB31" s="123" t="str">
        <f>IF(1=1,IF(E31="","",IF(F31="","A CONTROLER",IF(NOT(ISNUMBER(F31)),"TEXTE",IF(OR(W31="",W31&lt;=0),"COMMANDE COUVERTS INCOMPLETE",IF(G31="","UNITE MANQUANTE",IF(COUNTIF(B384:B428,AE31)=0,"UNITE A CONTROLER","OK")))))),N("Z6"))</f>
        <v/>
      </c>
      <c r="AD31" s="144" t="str">
        <f>IF(1=1,IF(E31="","",AD9),N("AB28"))</f>
        <v/>
      </c>
      <c r="AE31" s="125" t="str">
        <f>IF(1=1,IF(G31="","",UPPER(TRIM(SUBSTITUTE(SUBSTITUTE(G31&amp;"",CHAR(160)," ")," "," ")))),N("AC28"))</f>
        <v/>
      </c>
      <c r="AG31" s="5" t="s">
        <v>46</v>
      </c>
    </row>
    <row r="32" spans="1:43" ht="15.75" x14ac:dyDescent="0.25">
      <c r="A32" s="126" t="str">
        <f>IF(1=1,IF(E32="","",A9),N("A29"))</f>
        <v/>
      </c>
      <c r="B32" s="127" t="str">
        <f>IF(1=1,IF(E32="","",B9),N("B29"))</f>
        <v/>
      </c>
      <c r="C32" s="128"/>
      <c r="D32" s="129" t="str">
        <f>IF(ISBLANK(E32),"",LARGE(D9:D31,1)+1)</f>
        <v/>
      </c>
      <c r="E32" s="130"/>
      <c r="F32" s="131"/>
      <c r="G32" s="170"/>
      <c r="H32" s="105"/>
      <c r="I32" s="132" t="str">
        <f>IF(1=1,IF(E32="","",I9),N("H29"))</f>
        <v/>
      </c>
      <c r="J32" s="133" t="str">
        <f>IF(1=1,IF(E32="","",J9),N("I29"))</f>
        <v/>
      </c>
      <c r="K32" s="134" t="str">
        <f>IF(1=1,IF(E32="","",K9),N("J29"))</f>
        <v/>
      </c>
      <c r="L32" s="135" t="str">
        <f>IF(1=1,IF(OR(J32="",O32="",NOT(ISNUMBER(J32)),NOT(ISNUMBER(O32)),J32=0),"",O32/J32),N("L29"))</f>
        <v/>
      </c>
      <c r="M32" s="136" t="str">
        <f>IF(1=1,IF(OR(L32="",NOT(ISNUMBER(F32))),"",F32*L32*IFERROR(INDEX(D384:D428,MATCH(AE32,B384:B428,0)),1)),N("M13"))</f>
        <v/>
      </c>
      <c r="N32" s="137" t="str">
        <f>IF(1=1,IF(F32="","",IF(G32="","",IFERROR(INDEX(E384:E428,MATCH(AE32,B384:B428,0)),G32&amp;""))),N("N6"))</f>
        <v/>
      </c>
      <c r="O32" s="138" t="str">
        <f>IF(1=1,IF(E32="","",O9),N("K29"))</f>
        <v/>
      </c>
      <c r="P32" s="139" t="str">
        <f>IF(1=1,IF(M32="","",IF(AND(ISNUMBER(M32),M32&lt;1,N32="kg"),MAX(1,ROUND(M32*1000,0)),IF(AND(ISNUMBER(M32),M32&lt;1,N32="L"),MAX(1,ROUND(M32*100,0)),ROUND(M32,3)))),N("O29"))</f>
        <v/>
      </c>
      <c r="Q32" s="140" t="str">
        <f>IF(1=1,IF(M32="","",IF(AND(ISNUMBER(M32),M32&lt;1,N32="kg"),"g",IF(AND(ISNUMBER(M32),M32&lt;1,N32="L"),"cl",N32))),N("P29"))</f>
        <v/>
      </c>
      <c r="R32" s="115" t="str">
        <f>IF(1=1,IF(E32="","",IF(F32="","A CONTROLER",IF(NOT(ISNUMBER(F32)),"TEXTE",IF(OR(L32="",L32&lt;=0),"COMMANDE PRINCIPALE INCOMPLETE",IF(G32="","UNITE MANQUANTE",IF(COUNTIF(B384:B428,AE32)=0,"UNITE A CONTROLER","OK")))))),N("Q9"))</f>
        <v/>
      </c>
      <c r="S32" s="105"/>
      <c r="T32" s="141">
        <f t="shared" si="2"/>
        <v>0</v>
      </c>
      <c r="U32" s="133" t="str">
        <f>IF(1=1,IF(E32="","",U9),N("S29"))</f>
        <v/>
      </c>
      <c r="V32" s="133" t="str">
        <f>IF(1=1,IF(E32="","",V9),N("T29"))</f>
        <v/>
      </c>
      <c r="W32" s="135" t="str">
        <f>IF(1=1,IF(OR(U32="",V32="",NOT(ISNUMBER(U32)),NOT(ISNUMBER(V32)),U32=0),"",V32/U32),N("U29"))</f>
        <v/>
      </c>
      <c r="X32" s="136" t="str">
        <f>IF(1=1,IF(OR(W32="",NOT(ISNUMBER(F32))),"",F32*W32*IFERROR(INDEX(D384:D428,MATCH(AE32,B384:B428,0)),1)),N("V7"))</f>
        <v/>
      </c>
      <c r="Y32" s="137" t="str">
        <f>IF(1=1,IF(F32="","",IF(G32="","",IFERROR(INDEX(E384:E428,MATCH(AE32,B384:B428,0)),G32&amp;""))),N("W6"))</f>
        <v/>
      </c>
      <c r="Z32" s="142" t="str">
        <f>IF(1=1,IF(X32="","",IF(AND(ISNUMBER(X32),X32&lt;1,Y32="kg"),MAX(1,ROUND(X32*1000,0)),IF(AND(ISNUMBER(X32),X32&lt;1,Y32="L"),MAX(1,ROUND(X32*100,0)),ROUND(X32,3)))),N("X29"))</f>
        <v/>
      </c>
      <c r="AA32" s="143" t="str">
        <f>IF(1=1,IF(X32="","",IF(AND(ISNUMBER(X32),X32&lt;1,Y32="kg"),"g",IF(AND(ISNUMBER(X32),X32&lt;1,Y32="L"),"cl",Y32))),N("Y29"))</f>
        <v/>
      </c>
      <c r="AB32" s="123" t="str">
        <f>IF(1=1,IF(E32="","",IF(F32="","A CONTROLER",IF(NOT(ISNUMBER(F32)),"TEXTE",IF(OR(W32="",W32&lt;=0),"COMMANDE COUVERTS INCOMPLETE",IF(G32="","UNITE MANQUANTE",IF(COUNTIF(B384:B428,AE32)=0,"UNITE A CONTROLER","OK")))))),N("Z6"))</f>
        <v/>
      </c>
      <c r="AD32" s="144" t="str">
        <f>IF(1=1,IF(E32="","",AD9),N("AB29"))</f>
        <v/>
      </c>
      <c r="AE32" s="125" t="str">
        <f>IF(1=1,IF(G32="","",UPPER(TRIM(SUBSTITUTE(SUBSTITUTE(G32&amp;"",CHAR(160)," ")," "," ")))),N("AC29"))</f>
        <v/>
      </c>
      <c r="AG32" s="5" t="s">
        <v>47</v>
      </c>
    </row>
    <row r="33" spans="1:33" ht="15.75" x14ac:dyDescent="0.25">
      <c r="A33" s="126" t="str">
        <f>IF(1=1,IF(E33="","",A9),N("A30"))</f>
        <v/>
      </c>
      <c r="B33" s="127" t="str">
        <f>IF(1=1,IF(E33="","",B9),N("B30"))</f>
        <v/>
      </c>
      <c r="C33" s="127"/>
      <c r="D33" s="129" t="str">
        <f>IF(ISBLANK(E33),"",LARGE(D9:D32,1)+1)</f>
        <v/>
      </c>
      <c r="E33" s="130"/>
      <c r="F33" s="131"/>
      <c r="G33" s="170"/>
      <c r="H33" s="105"/>
      <c r="I33" s="132" t="str">
        <f>IF(1=1,IF(E33="","",I9),N("H30"))</f>
        <v/>
      </c>
      <c r="J33" s="133" t="str">
        <f>IF(1=1,IF(E33="","",J9),N("I30"))</f>
        <v/>
      </c>
      <c r="K33" s="134" t="str">
        <f>IF(1=1,IF(E33="","",K9),N("J30"))</f>
        <v/>
      </c>
      <c r="L33" s="135" t="str">
        <f>IF(1=1,IF(OR(J33="",O33="",NOT(ISNUMBER(J33)),NOT(ISNUMBER(O33)),J33=0),"",O33/J33),N("L30"))</f>
        <v/>
      </c>
      <c r="M33" s="136" t="str">
        <f>IF(1=1,IF(OR(L33="",NOT(ISNUMBER(F33))),"",F33*L33*IFERROR(INDEX(D384:D428,MATCH(AE33,B384:B428,0)),1)),N("M13"))</f>
        <v/>
      </c>
      <c r="N33" s="137" t="str">
        <f>IF(1=1,IF(F33="","",IF(G33="","",IFERROR(INDEX(E384:E428,MATCH(AE33,B384:B428,0)),G33&amp;""))),N("N6"))</f>
        <v/>
      </c>
      <c r="O33" s="138" t="str">
        <f>IF(1=1,IF(E33="","",O9),N("K30"))</f>
        <v/>
      </c>
      <c r="P33" s="139" t="str">
        <f>IF(1=1,IF(M33="","",IF(AND(ISNUMBER(M33),M33&lt;1,N33="kg"),MAX(1,ROUND(M33*1000,0)),IF(AND(ISNUMBER(M33),M33&lt;1,N33="L"),MAX(1,ROUND(M33*100,0)),ROUND(M33,3)))),N("O30"))</f>
        <v/>
      </c>
      <c r="Q33" s="140" t="str">
        <f>IF(1=1,IF(M33="","",IF(AND(ISNUMBER(M33),M33&lt;1,N33="kg"),"g",IF(AND(ISNUMBER(M33),M33&lt;1,N33="L"),"cl",N33))),N("P30"))</f>
        <v/>
      </c>
      <c r="R33" s="115" t="str">
        <f>IF(1=1,IF(E33="","",IF(F33="","A CONTROLER",IF(NOT(ISNUMBER(F33)),"TEXTE",IF(OR(L33="",L33&lt;=0),"COMMANDE PRINCIPALE INCOMPLETE",IF(G33="","UNITE MANQUANTE",IF(COUNTIF(B384:B428,AE33)=0,"UNITE A CONTROLER","OK")))))),N("Q9"))</f>
        <v/>
      </c>
      <c r="S33" s="105"/>
      <c r="T33" s="141">
        <f t="shared" si="2"/>
        <v>0</v>
      </c>
      <c r="U33" s="133" t="str">
        <f>IF(1=1,IF(E33="","",U9),N("S30"))</f>
        <v/>
      </c>
      <c r="V33" s="133" t="str">
        <f>IF(1=1,IF(E33="","",V9),N("T30"))</f>
        <v/>
      </c>
      <c r="W33" s="135" t="str">
        <f>IF(1=1,IF(OR(U33="",V33="",NOT(ISNUMBER(U33)),NOT(ISNUMBER(V33)),U33=0),"",V33/U33),N("U30"))</f>
        <v/>
      </c>
      <c r="X33" s="136" t="str">
        <f>IF(1=1,IF(OR(W33="",NOT(ISNUMBER(F33))),"",F33*W33*IFERROR(INDEX(D384:D428,MATCH(AE33,B384:B428,0)),1)),N("V7"))</f>
        <v/>
      </c>
      <c r="Y33" s="137" t="str">
        <f>IF(1=1,IF(F33="","",IF(G33="","",IFERROR(INDEX(E384:E428,MATCH(AE33,B384:B428,0)),G33&amp;""))),N("W6"))</f>
        <v/>
      </c>
      <c r="Z33" s="142" t="str">
        <f>IF(1=1,IF(X33="","",IF(AND(ISNUMBER(X33),X33&lt;1,Y33="kg"),MAX(1,ROUND(X33*1000,0)),IF(AND(ISNUMBER(X33),X33&lt;1,Y33="L"),MAX(1,ROUND(X33*100,0)),ROUND(X33,3)))),N("X30"))</f>
        <v/>
      </c>
      <c r="AA33" s="143" t="str">
        <f>IF(1=1,IF(X33="","",IF(AND(ISNUMBER(X33),X33&lt;1,Y33="kg"),"g",IF(AND(ISNUMBER(X33),X33&lt;1,Y33="L"),"cl",Y33))),N("Y30"))</f>
        <v/>
      </c>
      <c r="AB33" s="123" t="str">
        <f>IF(1=1,IF(E33="","",IF(F33="","A CONTROLER",IF(NOT(ISNUMBER(F33)),"TEXTE",IF(OR(W33="",W33&lt;=0),"COMMANDE COUVERTS INCOMPLETE",IF(G33="","UNITE MANQUANTE",IF(COUNTIF(B384:B428,AE33)=0,"UNITE A CONTROLER","OK")))))),N("Z6"))</f>
        <v/>
      </c>
      <c r="AD33" s="144" t="str">
        <f>IF(1=1,IF(E33="","",AD9),N("AB30"))</f>
        <v/>
      </c>
      <c r="AE33" s="125" t="str">
        <f>IF(1=1,IF(G33="","",UPPER(TRIM(SUBSTITUTE(SUBSTITUTE(G33&amp;"",CHAR(160)," ")," "," ")))),N("AC30"))</f>
        <v/>
      </c>
      <c r="AG33" s="5" t="s">
        <v>48</v>
      </c>
    </row>
    <row r="34" spans="1:33" ht="15.75" x14ac:dyDescent="0.25">
      <c r="A34" s="126" t="str">
        <f>IF(1=1,IF(E34="","",A9),N("A31"))</f>
        <v/>
      </c>
      <c r="B34" s="127" t="str">
        <f>IF(1=1,IF(E34="","",B9),N("B31"))</f>
        <v/>
      </c>
      <c r="C34" s="127"/>
      <c r="D34" s="129" t="str">
        <f>IF(ISBLANK(E34),"",LARGE(D9:D33,1)+1)</f>
        <v/>
      </c>
      <c r="E34" s="130"/>
      <c r="F34" s="131"/>
      <c r="G34" s="170"/>
      <c r="H34" s="105"/>
      <c r="I34" s="132" t="str">
        <f>IF(1=1,IF(E34="","",I9),N("H31"))</f>
        <v/>
      </c>
      <c r="J34" s="133" t="str">
        <f>IF(1=1,IF(E34="","",J9),N("I31"))</f>
        <v/>
      </c>
      <c r="K34" s="134" t="str">
        <f>IF(1=1,IF(E34="","",K9),N("J31"))</f>
        <v/>
      </c>
      <c r="L34" s="135" t="str">
        <f>IF(1=1,IF(OR(J34="",O34="",NOT(ISNUMBER(J34)),NOT(ISNUMBER(O34)),J34=0),"",O34/J34),N("L31"))</f>
        <v/>
      </c>
      <c r="M34" s="136" t="str">
        <f>IF(1=1,IF(OR(L34="",NOT(ISNUMBER(F34))),"",F34*L34*IFERROR(INDEX(D384:D428,MATCH(AE34,B384:B428,0)),1)),N("M13"))</f>
        <v/>
      </c>
      <c r="N34" s="137" t="str">
        <f>IF(1=1,IF(F34="","",IF(G34="","",IFERROR(INDEX(E384:E428,MATCH(AE34,B384:B428,0)),G34&amp;""))),N("N6"))</f>
        <v/>
      </c>
      <c r="O34" s="138" t="str">
        <f>IF(1=1,IF(E34="","",O9),N("K31"))</f>
        <v/>
      </c>
      <c r="P34" s="139" t="str">
        <f>IF(1=1,IF(M34="","",IF(AND(ISNUMBER(M34),M34&lt;1,N34="kg"),MAX(1,ROUND(M34*1000,0)),IF(AND(ISNUMBER(M34),M34&lt;1,N34="L"),MAX(1,ROUND(M34*100,0)),ROUND(M34,3)))),N("O31"))</f>
        <v/>
      </c>
      <c r="Q34" s="140" t="str">
        <f>IF(1=1,IF(M34="","",IF(AND(ISNUMBER(M34),M34&lt;1,N34="kg"),"g",IF(AND(ISNUMBER(M34),M34&lt;1,N34="L"),"cl",N34))),N("P31"))</f>
        <v/>
      </c>
      <c r="R34" s="115" t="str">
        <f>IF(1=1,IF(E34="","",IF(F34="","A CONTROLER",IF(NOT(ISNUMBER(F34)),"TEXTE",IF(OR(L34="",L34&lt;=0),"COMMANDE PRINCIPALE INCOMPLETE",IF(G34="","UNITE MANQUANTE",IF(COUNTIF(B384:B428,AE34)=0,"UNITE A CONTROLER","OK")))))),N("Q9"))</f>
        <v/>
      </c>
      <c r="S34" s="105"/>
      <c r="T34" s="141">
        <f t="shared" si="2"/>
        <v>0</v>
      </c>
      <c r="U34" s="133" t="str">
        <f>IF(1=1,IF(E34="","",U9),N("S31"))</f>
        <v/>
      </c>
      <c r="V34" s="133" t="str">
        <f>IF(1=1,IF(E34="","",V9),N("T31"))</f>
        <v/>
      </c>
      <c r="W34" s="135" t="str">
        <f>IF(1=1,IF(OR(U34="",V34="",NOT(ISNUMBER(U34)),NOT(ISNUMBER(V34)),U34=0),"",V34/U34),N("U31"))</f>
        <v/>
      </c>
      <c r="X34" s="136" t="str">
        <f>IF(1=1,IF(OR(W34="",NOT(ISNUMBER(F34))),"",F34*W34*IFERROR(INDEX(D384:D428,MATCH(AE34,B384:B428,0)),1)),N("V7"))</f>
        <v/>
      </c>
      <c r="Y34" s="137" t="str">
        <f>IF(1=1,IF(F34="","",IF(G34="","",IFERROR(INDEX(E384:E428,MATCH(AE34,B384:B428,0)),G34&amp;""))),N("W6"))</f>
        <v/>
      </c>
      <c r="Z34" s="142" t="str">
        <f>IF(1=1,IF(X34="","",IF(AND(ISNUMBER(X34),X34&lt;1,Y34="kg"),MAX(1,ROUND(X34*1000,0)),IF(AND(ISNUMBER(X34),X34&lt;1,Y34="L"),MAX(1,ROUND(X34*100,0)),ROUND(X34,3)))),N("X31"))</f>
        <v/>
      </c>
      <c r="AA34" s="143" t="str">
        <f>IF(1=1,IF(X34="","",IF(AND(ISNUMBER(X34),X34&lt;1,Y34="kg"),"g",IF(AND(ISNUMBER(X34),X34&lt;1,Y34="L"),"cl",Y34))),N("Y31"))</f>
        <v/>
      </c>
      <c r="AB34" s="123" t="str">
        <f>IF(1=1,IF(E34="","",IF(F34="","A CONTROLER",IF(NOT(ISNUMBER(F34)),"TEXTE",IF(OR(W34="",W34&lt;=0),"COMMANDE COUVERTS INCOMPLETE",IF(G34="","UNITE MANQUANTE",IF(COUNTIF(B384:B428,AE34)=0,"UNITE A CONTROLER","OK")))))),N("Z6"))</f>
        <v/>
      </c>
      <c r="AD34" s="144" t="str">
        <f>IF(1=1,IF(E34="","",AD9),N("AB31"))</f>
        <v/>
      </c>
      <c r="AE34" s="125" t="str">
        <f>IF(1=1,IF(G34="","",UPPER(TRIM(SUBSTITUTE(SUBSTITUTE(G34&amp;"",CHAR(160)," ")," "," ")))),N("AC31"))</f>
        <v/>
      </c>
      <c r="AG34" s="5" t="s">
        <v>49</v>
      </c>
    </row>
    <row r="35" spans="1:33" ht="15.75" x14ac:dyDescent="0.25">
      <c r="A35" s="126" t="str">
        <f>IF(1=1,IF(E35="","",A9),N("A32"))</f>
        <v/>
      </c>
      <c r="B35" s="127" t="str">
        <f>IF(1=1,IF(E35="","",B9),N("B32"))</f>
        <v/>
      </c>
      <c r="C35" s="127"/>
      <c r="D35" s="129" t="str">
        <f>IF(ISBLANK(E35),"",LARGE(D9:D34,1)+1)</f>
        <v/>
      </c>
      <c r="E35" s="130"/>
      <c r="F35" s="131"/>
      <c r="G35" s="170"/>
      <c r="H35" s="105"/>
      <c r="I35" s="132" t="str">
        <f>IF(1=1,IF(E35="","",I9),N("H32"))</f>
        <v/>
      </c>
      <c r="J35" s="133" t="str">
        <f>IF(1=1,IF(E35="","",J9),N("I32"))</f>
        <v/>
      </c>
      <c r="K35" s="134" t="str">
        <f>IF(1=1,IF(E35="","",K9),N("J32"))</f>
        <v/>
      </c>
      <c r="L35" s="135" t="str">
        <f>IF(1=1,IF(OR(J35="",O35="",NOT(ISNUMBER(J35)),NOT(ISNUMBER(O35)),J35=0),"",O35/J35),N("L32"))</f>
        <v/>
      </c>
      <c r="M35" s="136" t="str">
        <f>IF(1=1,IF(OR(L35="",NOT(ISNUMBER(F35))),"",F35*L35*IFERROR(INDEX(D384:D428,MATCH(AE35,B384:B428,0)),1)),N("M13"))</f>
        <v/>
      </c>
      <c r="N35" s="137" t="str">
        <f>IF(1=1,IF(F35="","",IF(G35="","",IFERROR(INDEX(E384:E428,MATCH(AE35,B384:B428,0)),G35&amp;""))),N("N6"))</f>
        <v/>
      </c>
      <c r="O35" s="138" t="str">
        <f>IF(1=1,IF(E35="","",O9),N("K32"))</f>
        <v/>
      </c>
      <c r="P35" s="139" t="str">
        <f>IF(1=1,IF(M35="","",IF(AND(ISNUMBER(M35),M35&lt;1,N35="kg"),MAX(1,ROUND(M35*1000,0)),IF(AND(ISNUMBER(M35),M35&lt;1,N35="L"),MAX(1,ROUND(M35*100,0)),ROUND(M35,3)))),N("O32"))</f>
        <v/>
      </c>
      <c r="Q35" s="140" t="str">
        <f>IF(1=1,IF(M35="","",IF(AND(ISNUMBER(M35),M35&lt;1,N35="kg"),"g",IF(AND(ISNUMBER(M35),M35&lt;1,N35="L"),"cl",N35))),N("P32"))</f>
        <v/>
      </c>
      <c r="R35" s="115" t="str">
        <f>IF(1=1,IF(E35="","",IF(F35="","A CONTROLER",IF(NOT(ISNUMBER(F35)),"TEXTE",IF(OR(L35="",L35&lt;=0),"COMMANDE PRINCIPALE INCOMPLETE",IF(G35="","UNITE MANQUANTE",IF(COUNTIF(B384:B428,AE35)=0,"UNITE A CONTROLER","OK")))))),N("Q9"))</f>
        <v/>
      </c>
      <c r="S35" s="105"/>
      <c r="T35" s="141">
        <f t="shared" si="2"/>
        <v>0</v>
      </c>
      <c r="U35" s="133" t="str">
        <f>IF(1=1,IF(E35="","",U9),N("S32"))</f>
        <v/>
      </c>
      <c r="V35" s="133" t="str">
        <f>IF(1=1,IF(E35="","",V9),N("T32"))</f>
        <v/>
      </c>
      <c r="W35" s="135" t="str">
        <f>IF(1=1,IF(OR(U35="",V35="",NOT(ISNUMBER(U35)),NOT(ISNUMBER(V35)),U35=0),"",V35/U35),N("U32"))</f>
        <v/>
      </c>
      <c r="X35" s="136" t="str">
        <f>IF(1=1,IF(OR(W35="",NOT(ISNUMBER(F35))),"",F35*W35*IFERROR(INDEX(D384:D428,MATCH(AE35,B384:B428,0)),1)),N("V7"))</f>
        <v/>
      </c>
      <c r="Y35" s="137" t="str">
        <f>IF(1=1,IF(F35="","",IF(G35="","",IFERROR(INDEX(E384:E428,MATCH(AE35,B384:B428,0)),G35&amp;""))),N("W6"))</f>
        <v/>
      </c>
      <c r="Z35" s="142" t="str">
        <f>IF(1=1,IF(X35="","",IF(AND(ISNUMBER(X35),X35&lt;1,Y35="kg"),MAX(1,ROUND(X35*1000,0)),IF(AND(ISNUMBER(X35),X35&lt;1,Y35="L"),MAX(1,ROUND(X35*100,0)),ROUND(X35,3)))),N("X32"))</f>
        <v/>
      </c>
      <c r="AA35" s="143" t="str">
        <f>IF(1=1,IF(X35="","",IF(AND(ISNUMBER(X35),X35&lt;1,Y35="kg"),"g",IF(AND(ISNUMBER(X35),X35&lt;1,Y35="L"),"cl",Y35))),N("Y32"))</f>
        <v/>
      </c>
      <c r="AB35" s="123" t="str">
        <f>IF(1=1,IF(E35="","",IF(F35="","A CONTROLER",IF(NOT(ISNUMBER(F35)),"TEXTE",IF(OR(W35="",W35&lt;=0),"COMMANDE COUVERTS INCOMPLETE",IF(G35="","UNITE MANQUANTE",IF(COUNTIF(B384:B428,AE35)=0,"UNITE A CONTROLER","OK")))))),N("Z6"))</f>
        <v/>
      </c>
      <c r="AD35" s="144" t="str">
        <f>IF(1=1,IF(E35="","",AD9),N("AB32"))</f>
        <v/>
      </c>
      <c r="AE35" s="125" t="str">
        <f>IF(1=1,IF(G35="","",UPPER(TRIM(SUBSTITUTE(SUBSTITUTE(G35&amp;"",CHAR(160)," ")," "," ")))),N("AC32"))</f>
        <v/>
      </c>
      <c r="AG35" s="5" t="s">
        <v>50</v>
      </c>
    </row>
    <row r="36" spans="1:33" ht="15.75" x14ac:dyDescent="0.25">
      <c r="A36" s="126" t="str">
        <f>IF(1=1,IF(E36="","",A9),N("A33"))</f>
        <v/>
      </c>
      <c r="B36" s="127" t="str">
        <f>IF(1=1,IF(E36="","",B9),N("B33"))</f>
        <v/>
      </c>
      <c r="C36" s="127"/>
      <c r="D36" s="129" t="str">
        <f>IF(ISBLANK(E36),"",LARGE(D9:D35,1)+1)</f>
        <v/>
      </c>
      <c r="E36" s="130"/>
      <c r="F36" s="131"/>
      <c r="G36" s="170"/>
      <c r="H36" s="105"/>
      <c r="I36" s="132" t="str">
        <f>IF(1=1,IF(E36="","",I9),N("H33"))</f>
        <v/>
      </c>
      <c r="J36" s="133" t="str">
        <f>IF(1=1,IF(E36="","",J9),N("I33"))</f>
        <v/>
      </c>
      <c r="K36" s="134" t="str">
        <f>IF(1=1,IF(E36="","",K9),N("J33"))</f>
        <v/>
      </c>
      <c r="L36" s="135" t="str">
        <f>IF(1=1,IF(OR(J36="",O36="",NOT(ISNUMBER(J36)),NOT(ISNUMBER(O36)),J36=0),"",O36/J36),N("L33"))</f>
        <v/>
      </c>
      <c r="M36" s="136" t="str">
        <f>IF(1=1,IF(OR(L36="",NOT(ISNUMBER(F36))),"",F36*L36*IFERROR(INDEX(D384:D428,MATCH(AE36,B384:B428,0)),1)),N("M13"))</f>
        <v/>
      </c>
      <c r="N36" s="137" t="str">
        <f>IF(1=1,IF(F36="","",IF(G36="","",IFERROR(INDEX(E384:E428,MATCH(AE36,B384:B428,0)),G36&amp;""))),N("N6"))</f>
        <v/>
      </c>
      <c r="O36" s="138" t="str">
        <f>IF(1=1,IF(E36="","",O9),N("K33"))</f>
        <v/>
      </c>
      <c r="P36" s="139" t="str">
        <f>IF(1=1,IF(M36="","",IF(AND(ISNUMBER(M36),M36&lt;1,N36="kg"),MAX(1,ROUND(M36*1000,0)),IF(AND(ISNUMBER(M36),M36&lt;1,N36="L"),MAX(1,ROUND(M36*100,0)),ROUND(M36,3)))),N("O33"))</f>
        <v/>
      </c>
      <c r="Q36" s="140" t="str">
        <f>IF(1=1,IF(M36="","",IF(AND(ISNUMBER(M36),M36&lt;1,N36="kg"),"g",IF(AND(ISNUMBER(M36),M36&lt;1,N36="L"),"cl",N36))),N("P33"))</f>
        <v/>
      </c>
      <c r="R36" s="115" t="str">
        <f>IF(1=1,IF(E36="","",IF(F36="","A CONTROLER",IF(NOT(ISNUMBER(F36)),"TEXTE",IF(OR(L36="",L36&lt;=0),"COMMANDE PRINCIPALE INCOMPLETE",IF(G36="","UNITE MANQUANTE",IF(COUNTIF(B384:B428,AE36)=0,"UNITE A CONTROLER","OK")))))),N("Q9"))</f>
        <v/>
      </c>
      <c r="S36" s="105"/>
      <c r="T36" s="141">
        <f t="shared" si="2"/>
        <v>0</v>
      </c>
      <c r="U36" s="133" t="str">
        <f>IF(1=1,IF(E36="","",U9),N("S33"))</f>
        <v/>
      </c>
      <c r="V36" s="133" t="str">
        <f>IF(1=1,IF(E36="","",V9),N("T33"))</f>
        <v/>
      </c>
      <c r="W36" s="135" t="str">
        <f>IF(1=1,IF(OR(U36="",V36="",NOT(ISNUMBER(U36)),NOT(ISNUMBER(V36)),U36=0),"",V36/U36),N("U33"))</f>
        <v/>
      </c>
      <c r="X36" s="136" t="str">
        <f>IF(1=1,IF(OR(W36="",NOT(ISNUMBER(F36))),"",F36*W36*IFERROR(INDEX(D384:D428,MATCH(AE36,B384:B428,0)),1)),N("V7"))</f>
        <v/>
      </c>
      <c r="Y36" s="137" t="str">
        <f>IF(1=1,IF(F36="","",IF(G36="","",IFERROR(INDEX(E384:E428,MATCH(AE36,B384:B428,0)),G36&amp;""))),N("W6"))</f>
        <v/>
      </c>
      <c r="Z36" s="142" t="str">
        <f>IF(1=1,IF(X36="","",IF(AND(ISNUMBER(X36),X36&lt;1,Y36="kg"),MAX(1,ROUND(X36*1000,0)),IF(AND(ISNUMBER(X36),X36&lt;1,Y36="L"),MAX(1,ROUND(X36*100,0)),ROUND(X36,3)))),N("X33"))</f>
        <v/>
      </c>
      <c r="AA36" s="143" t="str">
        <f>IF(1=1,IF(X36="","",IF(AND(ISNUMBER(X36),X36&lt;1,Y36="kg"),"g",IF(AND(ISNUMBER(X36),X36&lt;1,Y36="L"),"cl",Y36))),N("Y33"))</f>
        <v/>
      </c>
      <c r="AB36" s="123" t="str">
        <f>IF(1=1,IF(E36="","",IF(F36="","A CONTROLER",IF(NOT(ISNUMBER(F36)),"TEXTE",IF(OR(W36="",W36&lt;=0),"COMMANDE COUVERTS INCOMPLETE",IF(G36="","UNITE MANQUANTE",IF(COUNTIF(B384:B428,AE36)=0,"UNITE A CONTROLER","OK")))))),N("Z6"))</f>
        <v/>
      </c>
      <c r="AD36" s="144" t="str">
        <f>IF(1=1,IF(E36="","",AD9),N("AB33"))</f>
        <v/>
      </c>
      <c r="AE36" s="125" t="str">
        <f>IF(1=1,IF(G36="","",UPPER(TRIM(SUBSTITUTE(SUBSTITUTE(G36&amp;"",CHAR(160)," ")," "," ")))),N("AC33"))</f>
        <v/>
      </c>
      <c r="AG36" s="244" t="s">
        <v>51</v>
      </c>
    </row>
    <row r="37" spans="1:33" ht="15.75" x14ac:dyDescent="0.25">
      <c r="A37" s="126" t="str">
        <f>IF(1=1,IF(E37="","",A9),N("A34"))</f>
        <v/>
      </c>
      <c r="B37" s="127" t="str">
        <f>IF(1=1,IF(E37="","",B9),N("B34"))</f>
        <v/>
      </c>
      <c r="C37" s="127"/>
      <c r="D37" s="129" t="str">
        <f>IF(ISBLANK(E37),"",LARGE(D9:D36,1)+1)</f>
        <v/>
      </c>
      <c r="E37" s="130"/>
      <c r="F37" s="131"/>
      <c r="G37" s="170"/>
      <c r="H37" s="105"/>
      <c r="I37" s="132" t="str">
        <f>IF(1=1,IF(E37="","",I9),N("H34"))</f>
        <v/>
      </c>
      <c r="J37" s="133" t="str">
        <f>IF(1=1,IF(E37="","",J9),N("I34"))</f>
        <v/>
      </c>
      <c r="K37" s="134" t="str">
        <f>IF(1=1,IF(E37="","",K9),N("J34"))</f>
        <v/>
      </c>
      <c r="L37" s="135" t="str">
        <f>IF(1=1,IF(OR(J37="",O37="",NOT(ISNUMBER(J37)),NOT(ISNUMBER(O37)),J37=0),"",O37/J37),N("L34"))</f>
        <v/>
      </c>
      <c r="M37" s="136" t="str">
        <f>IF(1=1,IF(OR(L37="",NOT(ISNUMBER(F37))),"",F37*L37*IFERROR(INDEX(D384:D428,MATCH(AE37,B384:B428,0)),1)),N("M13"))</f>
        <v/>
      </c>
      <c r="N37" s="137" t="str">
        <f>IF(1=1,IF(F37="","",IF(G37="","",IFERROR(INDEX(E384:E428,MATCH(AE37,B384:B428,0)),G37&amp;""))),N("N6"))</f>
        <v/>
      </c>
      <c r="O37" s="138" t="str">
        <f>IF(1=1,IF(E37="","",O9),N("K34"))</f>
        <v/>
      </c>
      <c r="P37" s="139" t="str">
        <f>IF(1=1,IF(M37="","",IF(AND(ISNUMBER(M37),M37&lt;1,N37="kg"),MAX(1,ROUND(M37*1000,0)),IF(AND(ISNUMBER(M37),M37&lt;1,N37="L"),MAX(1,ROUND(M37*100,0)),ROUND(M37,3)))),N("O34"))</f>
        <v/>
      </c>
      <c r="Q37" s="140" t="str">
        <f>IF(1=1,IF(M37="","",IF(AND(ISNUMBER(M37),M37&lt;1,N37="kg"),"g",IF(AND(ISNUMBER(M37),M37&lt;1,N37="L"),"cl",N37))),N("P34"))</f>
        <v/>
      </c>
      <c r="R37" s="115" t="str">
        <f>IF(1=1,IF(E37="","",IF(F37="","A CONTROLER",IF(NOT(ISNUMBER(F37)),"TEXTE",IF(OR(L37="",L37&lt;=0),"COMMANDE PRINCIPALE INCOMPLETE",IF(G37="","UNITE MANQUANTE",IF(COUNTIF(B384:B428,AE37)=0,"UNITE A CONTROLER","OK")))))),N("Q9"))</f>
        <v/>
      </c>
      <c r="S37" s="105"/>
      <c r="T37" s="141">
        <f t="shared" si="2"/>
        <v>0</v>
      </c>
      <c r="U37" s="133" t="str">
        <f>IF(1=1,IF(E37="","",U9),N("S34"))</f>
        <v/>
      </c>
      <c r="V37" s="133" t="str">
        <f>IF(1=1,IF(E37="","",V9),N("T34"))</f>
        <v/>
      </c>
      <c r="W37" s="135" t="str">
        <f>IF(1=1,IF(OR(U37="",V37="",NOT(ISNUMBER(U37)),NOT(ISNUMBER(V37)),U37=0),"",V37/U37),N("U34"))</f>
        <v/>
      </c>
      <c r="X37" s="136" t="str">
        <f>IF(1=1,IF(OR(W37="",NOT(ISNUMBER(F37))),"",F37*W37*IFERROR(INDEX(D384:D428,MATCH(AE37,B384:B428,0)),1)),N("V7"))</f>
        <v/>
      </c>
      <c r="Y37" s="137" t="str">
        <f>IF(1=1,IF(F37="","",IF(G37="","",IFERROR(INDEX(E384:E428,MATCH(AE37,B384:B428,0)),G37&amp;""))),N("W6"))</f>
        <v/>
      </c>
      <c r="Z37" s="142" t="str">
        <f>IF(1=1,IF(X37="","",IF(AND(ISNUMBER(X37),X37&lt;1,Y37="kg"),MAX(1,ROUND(X37*1000,0)),IF(AND(ISNUMBER(X37),X37&lt;1,Y37="L"),MAX(1,ROUND(X37*100,0)),ROUND(X37,3)))),N("X34"))</f>
        <v/>
      </c>
      <c r="AA37" s="143" t="str">
        <f>IF(1=1,IF(X37="","",IF(AND(ISNUMBER(X37),X37&lt;1,Y37="kg"),"g",IF(AND(ISNUMBER(X37),X37&lt;1,Y37="L"),"cl",Y37))),N("Y34"))</f>
        <v/>
      </c>
      <c r="AB37" s="123" t="str">
        <f>IF(1=1,IF(E37="","",IF(F37="","A CONTROLER",IF(NOT(ISNUMBER(F37)),"TEXTE",IF(OR(W37="",W37&lt;=0),"COMMANDE COUVERTS INCOMPLETE",IF(G37="","UNITE MANQUANTE",IF(COUNTIF(B384:B428,AE37)=0,"UNITE A CONTROLER","OK")))))),N("Z6"))</f>
        <v/>
      </c>
      <c r="AD37" s="144" t="str">
        <f>IF(1=1,IF(E37="","",AD9),N("AB34"))</f>
        <v/>
      </c>
      <c r="AE37" s="125" t="str">
        <f>IF(1=1,IF(G37="","",UPPER(TRIM(SUBSTITUTE(SUBSTITUTE(G37&amp;"",CHAR(160)," ")," "," ")))),N("AC34"))</f>
        <v/>
      </c>
      <c r="AG37" s="244" t="s">
        <v>54</v>
      </c>
    </row>
    <row r="38" spans="1:33" ht="15.75" x14ac:dyDescent="0.25">
      <c r="A38" s="126" t="str">
        <f>IF(1=1,IF(E38="","",A9),N("A35"))</f>
        <v/>
      </c>
      <c r="B38" s="127" t="str">
        <f>IF(1=1,IF(E38="","",B9),N("B35"))</f>
        <v/>
      </c>
      <c r="C38" s="127"/>
      <c r="D38" s="129" t="str">
        <f>IF(ISBLANK(E38),"",LARGE(D9:D37,1)+1)</f>
        <v/>
      </c>
      <c r="E38" s="130"/>
      <c r="F38" s="131"/>
      <c r="G38" s="170"/>
      <c r="H38" s="105"/>
      <c r="I38" s="132" t="str">
        <f>IF(1=1,IF(E38="","",I9),N("H35"))</f>
        <v/>
      </c>
      <c r="J38" s="133" t="str">
        <f>IF(1=1,IF(E38="","",J9),N("I35"))</f>
        <v/>
      </c>
      <c r="K38" s="134" t="str">
        <f>IF(1=1,IF(E38="","",K9),N("J35"))</f>
        <v/>
      </c>
      <c r="L38" s="135" t="str">
        <f>IF(1=1,IF(OR(J38="",O38="",NOT(ISNUMBER(J38)),NOT(ISNUMBER(O38)),J38=0),"",O38/J38),N("L35"))</f>
        <v/>
      </c>
      <c r="M38" s="136" t="str">
        <f>IF(1=1,IF(OR(L38="",NOT(ISNUMBER(F38))),"",F38*L38*IFERROR(INDEX(D384:D428,MATCH(AE38,B384:B428,0)),1)),N("M13"))</f>
        <v/>
      </c>
      <c r="N38" s="137" t="str">
        <f>IF(1=1,IF(F38="","",IF(G38="","",IFERROR(INDEX(E384:E428,MATCH(AE38,B384:B428,0)),G38&amp;""))),N("N6"))</f>
        <v/>
      </c>
      <c r="O38" s="138" t="str">
        <f>IF(1=1,IF(E38="","",O9),N("K35"))</f>
        <v/>
      </c>
      <c r="P38" s="139" t="str">
        <f>IF(1=1,IF(M38="","",IF(AND(ISNUMBER(M38),M38&lt;1,N38="kg"),MAX(1,ROUND(M38*1000,0)),IF(AND(ISNUMBER(M38),M38&lt;1,N38="L"),MAX(1,ROUND(M38*100,0)),ROUND(M38,3)))),N("O35"))</f>
        <v/>
      </c>
      <c r="Q38" s="140" t="str">
        <f>IF(1=1,IF(M38="","",IF(AND(ISNUMBER(M38),M38&lt;1,N38="kg"),"g",IF(AND(ISNUMBER(M38),M38&lt;1,N38="L"),"cl",N38))),N("P35"))</f>
        <v/>
      </c>
      <c r="R38" s="115" t="str">
        <f>IF(1=1,IF(E38="","",IF(F38="","A CONTROLER",IF(NOT(ISNUMBER(F38)),"TEXTE",IF(OR(L38="",L38&lt;=0),"COMMANDE PRINCIPALE INCOMPLETE",IF(G38="","UNITE MANQUANTE",IF(COUNTIF(B384:B428,AE38)=0,"UNITE A CONTROLER","OK")))))),N("Q9"))</f>
        <v/>
      </c>
      <c r="S38" s="105"/>
      <c r="T38" s="141">
        <f t="shared" si="2"/>
        <v>0</v>
      </c>
      <c r="U38" s="133" t="str">
        <f>IF(1=1,IF(E38="","",U9),N("S35"))</f>
        <v/>
      </c>
      <c r="V38" s="133" t="str">
        <f>IF(1=1,IF(E38="","",V9),N("T35"))</f>
        <v/>
      </c>
      <c r="W38" s="135" t="str">
        <f>IF(1=1,IF(OR(U38="",V38="",NOT(ISNUMBER(U38)),NOT(ISNUMBER(V38)),U38=0),"",V38/U38),N("U35"))</f>
        <v/>
      </c>
      <c r="X38" s="136" t="str">
        <f>IF(1=1,IF(OR(W38="",NOT(ISNUMBER(F38))),"",F38*W38*IFERROR(INDEX(D384:D428,MATCH(AE38,B384:B428,0)),1)),N("V7"))</f>
        <v/>
      </c>
      <c r="Y38" s="137" t="str">
        <f>IF(1=1,IF(F38="","",IF(G38="","",IFERROR(INDEX(E384:E428,MATCH(AE38,B384:B428,0)),G38&amp;""))),N("W6"))</f>
        <v/>
      </c>
      <c r="Z38" s="142" t="str">
        <f>IF(1=1,IF(X38="","",IF(AND(ISNUMBER(X38),X38&lt;1,Y38="kg"),MAX(1,ROUND(X38*1000,0)),IF(AND(ISNUMBER(X38),X38&lt;1,Y38="L"),MAX(1,ROUND(X38*100,0)),ROUND(X38,3)))),N("X35"))</f>
        <v/>
      </c>
      <c r="AA38" s="143" t="str">
        <f>IF(1=1,IF(X38="","",IF(AND(ISNUMBER(X38),X38&lt;1,Y38="kg"),"g",IF(AND(ISNUMBER(X38),X38&lt;1,Y38="L"),"cl",Y38))),N("Y35"))</f>
        <v/>
      </c>
      <c r="AB38" s="123" t="str">
        <f>IF(1=1,IF(E38="","",IF(F38="","A CONTROLER",IF(NOT(ISNUMBER(F38)),"TEXTE",IF(OR(W38="",W38&lt;=0),"COMMANDE COUVERTS INCOMPLETE",IF(G38="","UNITE MANQUANTE",IF(COUNTIF(B384:B428,AE38)=0,"UNITE A CONTROLER","OK")))))),N("Z6"))</f>
        <v/>
      </c>
      <c r="AD38" s="144" t="str">
        <f>IF(1=1,IF(E38="","",AD9),N("AB35"))</f>
        <v/>
      </c>
      <c r="AE38" s="125" t="str">
        <f>IF(1=1,IF(G38="","",UPPER(TRIM(SUBSTITUTE(SUBSTITUTE(G38&amp;"",CHAR(160)," ")," "," ")))),N("AC35"))</f>
        <v/>
      </c>
      <c r="AG38" s="244" t="s">
        <v>56</v>
      </c>
    </row>
    <row r="39" spans="1:33" ht="15.75" x14ac:dyDescent="0.25">
      <c r="A39" s="126" t="str">
        <f>IF(1=1,IF(E39="","",A9),N("A36"))</f>
        <v/>
      </c>
      <c r="B39" s="127" t="str">
        <f>IF(1=1,IF(E39="","",B9),N("B36"))</f>
        <v/>
      </c>
      <c r="C39" s="127"/>
      <c r="D39" s="129" t="str">
        <f>IF(ISBLANK(E39),"",LARGE(D9:D38,1)+1)</f>
        <v/>
      </c>
      <c r="E39" s="130"/>
      <c r="F39" s="131"/>
      <c r="G39" s="170"/>
      <c r="H39" s="105"/>
      <c r="I39" s="132" t="str">
        <f>IF(1=1,IF(E39="","",I9),N("H36"))</f>
        <v/>
      </c>
      <c r="J39" s="133" t="str">
        <f>IF(1=1,IF(E39="","",J9),N("I36"))</f>
        <v/>
      </c>
      <c r="K39" s="134" t="str">
        <f>IF(1=1,IF(E39="","",K9),N("J36"))</f>
        <v/>
      </c>
      <c r="L39" s="135" t="str">
        <f>IF(1=1,IF(OR(J39="",O39="",NOT(ISNUMBER(J39)),NOT(ISNUMBER(O39)),J39=0),"",O39/J39),N("L36"))</f>
        <v/>
      </c>
      <c r="M39" s="136" t="str">
        <f>IF(1=1,IF(OR(L39="",NOT(ISNUMBER(F39))),"",F39*L39*IFERROR(INDEX(D384:D428,MATCH(AE39,B384:B428,0)),1)),N("M13"))</f>
        <v/>
      </c>
      <c r="N39" s="137" t="str">
        <f>IF(1=1,IF(F39="","",IF(G39="","",IFERROR(INDEX(E384:E428,MATCH(AE39,B384:B428,0)),G39&amp;""))),N("N6"))</f>
        <v/>
      </c>
      <c r="O39" s="138" t="str">
        <f>IF(1=1,IF(E39="","",O9),N("K36"))</f>
        <v/>
      </c>
      <c r="P39" s="139" t="str">
        <f>IF(1=1,IF(M39="","",IF(AND(ISNUMBER(M39),M39&lt;1,N39="kg"),MAX(1,ROUND(M39*1000,0)),IF(AND(ISNUMBER(M39),M39&lt;1,N39="L"),MAX(1,ROUND(M39*100,0)),ROUND(M39,3)))),N("O36"))</f>
        <v/>
      </c>
      <c r="Q39" s="140" t="str">
        <f>IF(1=1,IF(M39="","",IF(AND(ISNUMBER(M39),M39&lt;1,N39="kg"),"g",IF(AND(ISNUMBER(M39),M39&lt;1,N39="L"),"cl",N39))),N("P36"))</f>
        <v/>
      </c>
      <c r="R39" s="115" t="str">
        <f>IF(1=1,IF(E39="","",IF(F39="","A CONTROLER",IF(NOT(ISNUMBER(F39)),"TEXTE",IF(OR(L39="",L39&lt;=0),"COMMANDE PRINCIPALE INCOMPLETE",IF(G39="","UNITE MANQUANTE",IF(COUNTIF(B384:B428,AE39)=0,"UNITE A CONTROLER","OK")))))),N("Q9"))</f>
        <v/>
      </c>
      <c r="S39" s="105"/>
      <c r="T39" s="141">
        <f t="shared" si="2"/>
        <v>0</v>
      </c>
      <c r="U39" s="133" t="str">
        <f>IF(1=1,IF(E39="","",U9),N("S36"))</f>
        <v/>
      </c>
      <c r="V39" s="133" t="str">
        <f>IF(1=1,IF(E39="","",V9),N("T36"))</f>
        <v/>
      </c>
      <c r="W39" s="135" t="str">
        <f>IF(1=1,IF(OR(U39="",V39="",NOT(ISNUMBER(U39)),NOT(ISNUMBER(V39)),U39=0),"",V39/U39),N("U36"))</f>
        <v/>
      </c>
      <c r="X39" s="136" t="str">
        <f>IF(1=1,IF(OR(W39="",NOT(ISNUMBER(F39))),"",F39*W39*IFERROR(INDEX(D384:D428,MATCH(AE39,B384:B428,0)),1)),N("V7"))</f>
        <v/>
      </c>
      <c r="Y39" s="137" t="str">
        <f>IF(1=1,IF(F39="","",IF(G39="","",IFERROR(INDEX(E384:E428,MATCH(AE39,B384:B428,0)),G39&amp;""))),N("W6"))</f>
        <v/>
      </c>
      <c r="Z39" s="142" t="str">
        <f>IF(1=1,IF(X39="","",IF(AND(ISNUMBER(X39),X39&lt;1,Y39="kg"),MAX(1,ROUND(X39*1000,0)),IF(AND(ISNUMBER(X39),X39&lt;1,Y39="L"),MAX(1,ROUND(X39*100,0)),ROUND(X39,3)))),N("X36"))</f>
        <v/>
      </c>
      <c r="AA39" s="143" t="str">
        <f>IF(1=1,IF(X39="","",IF(AND(ISNUMBER(X39),X39&lt;1,Y39="kg"),"g",IF(AND(ISNUMBER(X39),X39&lt;1,Y39="L"),"cl",Y39))),N("Y36"))</f>
        <v/>
      </c>
      <c r="AB39" s="123" t="str">
        <f>IF(1=1,IF(E39="","",IF(F39="","A CONTROLER",IF(NOT(ISNUMBER(F39)),"TEXTE",IF(OR(W39="",W39&lt;=0),"COMMANDE COUVERTS INCOMPLETE",IF(G39="","UNITE MANQUANTE",IF(COUNTIF(B384:B428,AE39)=0,"UNITE A CONTROLER","OK")))))),N("Z6"))</f>
        <v/>
      </c>
      <c r="AD39" s="144" t="str">
        <f>IF(1=1,IF(E39="","",AD9),N("AB36"))</f>
        <v/>
      </c>
      <c r="AE39" s="125" t="str">
        <f>IF(1=1,IF(G39="","",UPPER(TRIM(SUBSTITUTE(SUBSTITUTE(G39&amp;"",CHAR(160)," ")," "," ")))),N("AC36"))</f>
        <v/>
      </c>
      <c r="AG39" s="244" t="s">
        <v>58</v>
      </c>
    </row>
    <row r="40" spans="1:33" ht="15.75" x14ac:dyDescent="0.25">
      <c r="A40" s="126" t="str">
        <f>IF(1=1,IF(E40="","",A9),N("A37"))</f>
        <v/>
      </c>
      <c r="B40" s="127" t="str">
        <f>IF(1=1,IF(E40="","",B9),N("B37"))</f>
        <v/>
      </c>
      <c r="C40" s="127"/>
      <c r="D40" s="129" t="str">
        <f>IF(ISBLANK(E40),"",LARGE(D9:D39,1)+1)</f>
        <v/>
      </c>
      <c r="E40" s="130"/>
      <c r="F40" s="131"/>
      <c r="G40" s="170"/>
      <c r="H40" s="105"/>
      <c r="I40" s="132" t="str">
        <f>IF(1=1,IF(E40="","",I9),N("H37"))</f>
        <v/>
      </c>
      <c r="J40" s="133" t="str">
        <f>IF(1=1,IF(E40="","",J9),N("I37"))</f>
        <v/>
      </c>
      <c r="K40" s="134" t="str">
        <f>IF(1=1,IF(E40="","",K9),N("J37"))</f>
        <v/>
      </c>
      <c r="L40" s="135" t="str">
        <f>IF(1=1,IF(OR(J40="",O40="",NOT(ISNUMBER(J40)),NOT(ISNUMBER(O40)),J40=0),"",O40/J40),N("L37"))</f>
        <v/>
      </c>
      <c r="M40" s="136" t="str">
        <f>IF(1=1,IF(OR(L40="",NOT(ISNUMBER(F40))),"",F40*L40*IFERROR(INDEX(D384:D428,MATCH(AE40,B384:B428,0)),1)),N("M13"))</f>
        <v/>
      </c>
      <c r="N40" s="137" t="str">
        <f>IF(1=1,IF(F40="","",IF(G40="","",IFERROR(INDEX(E384:E428,MATCH(AE40,B384:B428,0)),G40&amp;""))),N("N6"))</f>
        <v/>
      </c>
      <c r="O40" s="138" t="str">
        <f>IF(1=1,IF(E40="","",O9),N("K37"))</f>
        <v/>
      </c>
      <c r="P40" s="139" t="str">
        <f>IF(1=1,IF(M40="","",IF(AND(ISNUMBER(M40),M40&lt;1,N40="kg"),MAX(1,ROUND(M40*1000,0)),IF(AND(ISNUMBER(M40),M40&lt;1,N40="L"),MAX(1,ROUND(M40*100,0)),ROUND(M40,3)))),N("O37"))</f>
        <v/>
      </c>
      <c r="Q40" s="140" t="str">
        <f>IF(1=1,IF(M40="","",IF(AND(ISNUMBER(M40),M40&lt;1,N40="kg"),"g",IF(AND(ISNUMBER(M40),M40&lt;1,N40="L"),"cl",N40))),N("P37"))</f>
        <v/>
      </c>
      <c r="R40" s="115" t="str">
        <f>IF(1=1,IF(E40="","",IF(F40="","A CONTROLER",IF(NOT(ISNUMBER(F40)),"TEXTE",IF(OR(L40="",L40&lt;=0),"COMMANDE PRINCIPALE INCOMPLETE",IF(G40="","UNITE MANQUANTE",IF(COUNTIF(B384:B428,AE40)=0,"UNITE A CONTROLER","OK")))))),N("Q9"))</f>
        <v/>
      </c>
      <c r="S40" s="105"/>
      <c r="T40" s="141">
        <f t="shared" si="2"/>
        <v>0</v>
      </c>
      <c r="U40" s="133" t="str">
        <f>IF(1=1,IF(E40="","",U9),N("S37"))</f>
        <v/>
      </c>
      <c r="V40" s="133" t="str">
        <f>IF(1=1,IF(E40="","",V9),N("T37"))</f>
        <v/>
      </c>
      <c r="W40" s="135" t="str">
        <f>IF(1=1,IF(OR(U40="",V40="",NOT(ISNUMBER(U40)),NOT(ISNUMBER(V40)),U40=0),"",V40/U40),N("U37"))</f>
        <v/>
      </c>
      <c r="X40" s="136" t="str">
        <f>IF(1=1,IF(OR(W40="",NOT(ISNUMBER(F40))),"",F40*W40*IFERROR(INDEX(D384:D428,MATCH(AE40,B384:B428,0)),1)),N("V7"))</f>
        <v/>
      </c>
      <c r="Y40" s="137" t="str">
        <f>IF(1=1,IF(F40="","",IF(G40="","",IFERROR(INDEX(E384:E428,MATCH(AE40,B384:B428,0)),G40&amp;""))),N("W6"))</f>
        <v/>
      </c>
      <c r="Z40" s="142" t="str">
        <f>IF(1=1,IF(X40="","",IF(AND(ISNUMBER(X40),X40&lt;1,Y40="kg"),MAX(1,ROUND(X40*1000,0)),IF(AND(ISNUMBER(X40),X40&lt;1,Y40="L"),MAX(1,ROUND(X40*100,0)),ROUND(X40,3)))),N("X37"))</f>
        <v/>
      </c>
      <c r="AA40" s="143" t="str">
        <f>IF(1=1,IF(X40="","",IF(AND(ISNUMBER(X40),X40&lt;1,Y40="kg"),"g",IF(AND(ISNUMBER(X40),X40&lt;1,Y40="L"),"cl",Y40))),N("Y37"))</f>
        <v/>
      </c>
      <c r="AB40" s="123" t="str">
        <f>IF(1=1,IF(E40="","",IF(F40="","A CONTROLER",IF(NOT(ISNUMBER(F40)),"TEXTE",IF(OR(W40="",W40&lt;=0),"COMMANDE COUVERTS INCOMPLETE",IF(G40="","UNITE MANQUANTE",IF(COUNTIF(B384:B428,AE40)=0,"UNITE A CONTROLER","OK")))))),N("Z6"))</f>
        <v/>
      </c>
      <c r="AD40" s="144" t="str">
        <f>IF(1=1,IF(E40="","",AD9),N("AB37"))</f>
        <v/>
      </c>
      <c r="AE40" s="125" t="str">
        <f>IF(1=1,IF(G40="","",UPPER(TRIM(SUBSTITUTE(SUBSTITUTE(G40&amp;"",CHAR(160)," ")," "," ")))),N("AC37"))</f>
        <v/>
      </c>
      <c r="AG40" s="244" t="s">
        <v>60</v>
      </c>
    </row>
    <row r="41" spans="1:33" ht="15.75" x14ac:dyDescent="0.25">
      <c r="A41" s="126" t="str">
        <f>IF(1=1,IF(E41="","",A9),N("A38"))</f>
        <v/>
      </c>
      <c r="B41" s="127" t="str">
        <f>IF(1=1,IF(E41="","",B9),N("B38"))</f>
        <v/>
      </c>
      <c r="C41" s="127"/>
      <c r="D41" s="129" t="str">
        <f>IF(ISBLANK(E41),"",LARGE(D9:D40,1)+1)</f>
        <v/>
      </c>
      <c r="E41" s="130"/>
      <c r="F41" s="131"/>
      <c r="G41" s="170"/>
      <c r="H41" s="105"/>
      <c r="I41" s="132" t="str">
        <f>IF(1=1,IF(E41="","",I9),N("H38"))</f>
        <v/>
      </c>
      <c r="J41" s="133" t="str">
        <f>IF(1=1,IF(E41="","",J9),N("I38"))</f>
        <v/>
      </c>
      <c r="K41" s="134" t="str">
        <f>IF(1=1,IF(E41="","",K9),N("J38"))</f>
        <v/>
      </c>
      <c r="L41" s="135" t="str">
        <f>IF(1=1,IF(OR(J41="",O41="",NOT(ISNUMBER(J41)),NOT(ISNUMBER(O41)),J41=0),"",O41/J41),N("L38"))</f>
        <v/>
      </c>
      <c r="M41" s="136" t="str">
        <f>IF(1=1,IF(OR(L41="",NOT(ISNUMBER(F41))),"",F41*L41*IFERROR(INDEX(D384:D428,MATCH(AE41,B384:B428,0)),1)),N("M13"))</f>
        <v/>
      </c>
      <c r="N41" s="137" t="str">
        <f>IF(1=1,IF(F41="","",IF(G41="","",IFERROR(INDEX(E384:E428,MATCH(AE41,B384:B428,0)),G41&amp;""))),N("N6"))</f>
        <v/>
      </c>
      <c r="O41" s="138" t="str">
        <f>IF(1=1,IF(E41="","",O9),N("K38"))</f>
        <v/>
      </c>
      <c r="P41" s="139" t="str">
        <f>IF(1=1,IF(M41="","",IF(AND(ISNUMBER(M41),M41&lt;1,N41="kg"),MAX(1,ROUND(M41*1000,0)),IF(AND(ISNUMBER(M41),M41&lt;1,N41="L"),MAX(1,ROUND(M41*100,0)),ROUND(M41,3)))),N("O38"))</f>
        <v/>
      </c>
      <c r="Q41" s="140" t="str">
        <f>IF(1=1,IF(M41="","",IF(AND(ISNUMBER(M41),M41&lt;1,N41="kg"),"g",IF(AND(ISNUMBER(M41),M41&lt;1,N41="L"),"cl",N41))),N("P38"))</f>
        <v/>
      </c>
      <c r="R41" s="115" t="str">
        <f>IF(1=1,IF(E41="","",IF(F41="","A CONTROLER",IF(NOT(ISNUMBER(F41)),"TEXTE",IF(OR(L41="",L41&lt;=0),"COMMANDE PRINCIPALE INCOMPLETE",IF(G41="","UNITE MANQUANTE",IF(COUNTIF(B384:B428,AE41)=0,"UNITE A CONTROLER","OK")))))),N("Q9"))</f>
        <v/>
      </c>
      <c r="S41" s="105"/>
      <c r="T41" s="141">
        <f t="shared" si="2"/>
        <v>0</v>
      </c>
      <c r="U41" s="133" t="str">
        <f>IF(1=1,IF(E41="","",U9),N("S38"))</f>
        <v/>
      </c>
      <c r="V41" s="133" t="str">
        <f>IF(1=1,IF(E41="","",V9),N("T38"))</f>
        <v/>
      </c>
      <c r="W41" s="135" t="str">
        <f>IF(1=1,IF(OR(U41="",V41="",NOT(ISNUMBER(U41)),NOT(ISNUMBER(V41)),U41=0),"",V41/U41),N("U38"))</f>
        <v/>
      </c>
      <c r="X41" s="136" t="str">
        <f>IF(1=1,IF(OR(W41="",NOT(ISNUMBER(F41))),"",F41*W41*IFERROR(INDEX(D384:D428,MATCH(AE41,B384:B428,0)),1)),N("V7"))</f>
        <v/>
      </c>
      <c r="Y41" s="137" t="str">
        <f>IF(1=1,IF(F41="","",IF(G41="","",IFERROR(INDEX(E384:E428,MATCH(AE41,B384:B428,0)),G41&amp;""))),N("W6"))</f>
        <v/>
      </c>
      <c r="Z41" s="142" t="str">
        <f>IF(1=1,IF(X41="","",IF(AND(ISNUMBER(X41),X41&lt;1,Y41="kg"),MAX(1,ROUND(X41*1000,0)),IF(AND(ISNUMBER(X41),X41&lt;1,Y41="L"),MAX(1,ROUND(X41*100,0)),ROUND(X41,3)))),N("X38"))</f>
        <v/>
      </c>
      <c r="AA41" s="143" t="str">
        <f>IF(1=1,IF(X41="","",IF(AND(ISNUMBER(X41),X41&lt;1,Y41="kg"),"g",IF(AND(ISNUMBER(X41),X41&lt;1,Y41="L"),"cl",Y41))),N("Y38"))</f>
        <v/>
      </c>
      <c r="AB41" s="123" t="str">
        <f>IF(1=1,IF(E41="","",IF(F41="","A CONTROLER",IF(NOT(ISNUMBER(F41)),"TEXTE",IF(OR(W41="",W41&lt;=0),"COMMANDE COUVERTS INCOMPLETE",IF(G41="","UNITE MANQUANTE",IF(COUNTIF(B384:B428,AE41)=0,"UNITE A CONTROLER","OK")))))),N("Z6"))</f>
        <v/>
      </c>
      <c r="AD41" s="144" t="str">
        <f>IF(1=1,IF(E41="","",AD9),N("AB38"))</f>
        <v/>
      </c>
      <c r="AE41" s="125" t="str">
        <f>IF(1=1,IF(G41="","",UPPER(TRIM(SUBSTITUTE(SUBSTITUTE(G41&amp;"",CHAR(160)," ")," "," ")))),N("AC38"))</f>
        <v/>
      </c>
      <c r="AG41" s="244" t="s">
        <v>62</v>
      </c>
    </row>
    <row r="42" spans="1:33" ht="15.75" x14ac:dyDescent="0.25">
      <c r="A42" s="126" t="str">
        <f>IF(1=1,IF(E42="","",A9),N("A39"))</f>
        <v/>
      </c>
      <c r="B42" s="127" t="str">
        <f>IF(1=1,IF(E42="","",B9),N("B39"))</f>
        <v/>
      </c>
      <c r="C42" s="127"/>
      <c r="D42" s="129" t="str">
        <f>IF(ISBLANK(E42),"",LARGE(D9:D41,1)+1)</f>
        <v/>
      </c>
      <c r="E42" s="130"/>
      <c r="F42" s="131"/>
      <c r="G42" s="170"/>
      <c r="H42" s="105"/>
      <c r="I42" s="132" t="str">
        <f>IF(1=1,IF(E42="","",I9),N("H39"))</f>
        <v/>
      </c>
      <c r="J42" s="133" t="str">
        <f>IF(1=1,IF(E42="","",J9),N("I39"))</f>
        <v/>
      </c>
      <c r="K42" s="134" t="str">
        <f>IF(1=1,IF(E42="","",K9),N("J39"))</f>
        <v/>
      </c>
      <c r="L42" s="135" t="str">
        <f>IF(1=1,IF(OR(J42="",O42="",NOT(ISNUMBER(J42)),NOT(ISNUMBER(O42)),J42=0),"",O42/J42),N("L39"))</f>
        <v/>
      </c>
      <c r="M42" s="136" t="str">
        <f>IF(1=1,IF(OR(L42="",NOT(ISNUMBER(F42))),"",F42*L42*IFERROR(INDEX(D384:D428,MATCH(AE42,B384:B428,0)),1)),N("M13"))</f>
        <v/>
      </c>
      <c r="N42" s="137" t="str">
        <f>IF(1=1,IF(F42="","",IF(G42="","",IFERROR(INDEX(E384:E428,MATCH(AE42,B384:B428,0)),G42&amp;""))),N("N6"))</f>
        <v/>
      </c>
      <c r="O42" s="138" t="str">
        <f>IF(1=1,IF(E42="","",O9),N("K39"))</f>
        <v/>
      </c>
      <c r="P42" s="139" t="str">
        <f>IF(1=1,IF(M42="","",IF(AND(ISNUMBER(M42),M42&lt;1,N42="kg"),MAX(1,ROUND(M42*1000,0)),IF(AND(ISNUMBER(M42),M42&lt;1,N42="L"),MAX(1,ROUND(M42*100,0)),ROUND(M42,3)))),N("O39"))</f>
        <v/>
      </c>
      <c r="Q42" s="140" t="str">
        <f>IF(1=1,IF(M42="","",IF(AND(ISNUMBER(M42),M42&lt;1,N42="kg"),"g",IF(AND(ISNUMBER(M42),M42&lt;1,N42="L"),"cl",N42))),N("P39"))</f>
        <v/>
      </c>
      <c r="R42" s="115" t="str">
        <f>IF(1=1,IF(E42="","",IF(F42="","A CONTROLER",IF(NOT(ISNUMBER(F42)),"TEXTE",IF(OR(L42="",L42&lt;=0),"COMMANDE PRINCIPALE INCOMPLETE",IF(G42="","UNITE MANQUANTE",IF(COUNTIF(B384:B428,AE42)=0,"UNITE A CONTROLER","OK")))))),N("Q9"))</f>
        <v/>
      </c>
      <c r="S42" s="105"/>
      <c r="T42" s="141">
        <f t="shared" si="2"/>
        <v>0</v>
      </c>
      <c r="U42" s="133" t="str">
        <f>IF(1=1,IF(E42="","",U9),N("S39"))</f>
        <v/>
      </c>
      <c r="V42" s="133" t="str">
        <f>IF(1=1,IF(E42="","",V9),N("T39"))</f>
        <v/>
      </c>
      <c r="W42" s="135" t="str">
        <f>IF(1=1,IF(OR(U42="",V42="",NOT(ISNUMBER(U42)),NOT(ISNUMBER(V42)),U42=0),"",V42/U42),N("U39"))</f>
        <v/>
      </c>
      <c r="X42" s="136" t="str">
        <f>IF(1=1,IF(OR(W42="",NOT(ISNUMBER(F42))),"",F42*W42*IFERROR(INDEX(D384:D428,MATCH(AE42,B384:B428,0)),1)),N("V7"))</f>
        <v/>
      </c>
      <c r="Y42" s="137" t="str">
        <f>IF(1=1,IF(F42="","",IF(G42="","",IFERROR(INDEX(E384:E428,MATCH(AE42,B384:B428,0)),G42&amp;""))),N("W6"))</f>
        <v/>
      </c>
      <c r="Z42" s="142" t="str">
        <f>IF(1=1,IF(X42="","",IF(AND(ISNUMBER(X42),X42&lt;1,Y42="kg"),MAX(1,ROUND(X42*1000,0)),IF(AND(ISNUMBER(X42),X42&lt;1,Y42="L"),MAX(1,ROUND(X42*100,0)),ROUND(X42,3)))),N("X39"))</f>
        <v/>
      </c>
      <c r="AA42" s="143" t="str">
        <f>IF(1=1,IF(X42="","",IF(AND(ISNUMBER(X42),X42&lt;1,Y42="kg"),"g",IF(AND(ISNUMBER(X42),X42&lt;1,Y42="L"),"cl",Y42))),N("Y39"))</f>
        <v/>
      </c>
      <c r="AB42" s="123" t="str">
        <f>IF(1=1,IF(E42="","",IF(F42="","A CONTROLER",IF(NOT(ISNUMBER(F42)),"TEXTE",IF(OR(W42="",W42&lt;=0),"COMMANDE COUVERTS INCOMPLETE",IF(G42="","UNITE MANQUANTE",IF(COUNTIF(B384:B428,AE42)=0,"UNITE A CONTROLER","OK")))))),N("Z6"))</f>
        <v/>
      </c>
      <c r="AD42" s="144" t="str">
        <f>IF(1=1,IF(E42="","",AD9),N("AB39"))</f>
        <v/>
      </c>
      <c r="AE42" s="125" t="str">
        <f>IF(1=1,IF(G42="","",UPPER(TRIM(SUBSTITUTE(SUBSTITUTE(G42&amp;"",CHAR(160)," ")," "," ")))),N("AC39"))</f>
        <v/>
      </c>
      <c r="AG42" s="244" t="s">
        <v>64</v>
      </c>
    </row>
    <row r="43" spans="1:33" ht="15.75" x14ac:dyDescent="0.25">
      <c r="A43" s="126" t="str">
        <f>IF(1=1,IF(E43="","",A9),N("A40"))</f>
        <v/>
      </c>
      <c r="B43" s="127" t="str">
        <f>IF(1=1,IF(E43="","",B9),N("B40"))</f>
        <v/>
      </c>
      <c r="C43" s="127"/>
      <c r="D43" s="129" t="str">
        <f>IF(ISBLANK(E43),"",LARGE(D9:D42,1)+1)</f>
        <v/>
      </c>
      <c r="E43" s="130"/>
      <c r="F43" s="131"/>
      <c r="G43" s="170"/>
      <c r="H43" s="105"/>
      <c r="I43" s="132" t="str">
        <f>IF(1=1,IF(E43="","",I9),N("H40"))</f>
        <v/>
      </c>
      <c r="J43" s="133" t="str">
        <f>IF(1=1,IF(E43="","",J9),N("I40"))</f>
        <v/>
      </c>
      <c r="K43" s="134" t="str">
        <f>IF(1=1,IF(E43="","",K9),N("J40"))</f>
        <v/>
      </c>
      <c r="L43" s="135" t="str">
        <f>IF(1=1,IF(OR(J43="",O43="",NOT(ISNUMBER(J43)),NOT(ISNUMBER(O43)),J43=0),"",O43/J43),N("L40"))</f>
        <v/>
      </c>
      <c r="M43" s="146" t="str">
        <f>IF(1=1,IF(OR(L43="",NOT(ISNUMBER(F43))),"",F43*L43*IFERROR(INDEX(D384:D428,MATCH(AE43,B384:B428,0)),1)),N("M13"))</f>
        <v/>
      </c>
      <c r="N43" s="147" t="str">
        <f>IF(1=1,IF(F43="","",IF(G43="","",IFERROR(INDEX(E384:E428,MATCH(AE43,B384:B428,0)),G43&amp;""))),N("N6"))</f>
        <v/>
      </c>
      <c r="O43" s="138" t="str">
        <f>IF(1=1,IF(E43="","",O9),N("K40"))</f>
        <v/>
      </c>
      <c r="P43" s="139" t="str">
        <f>IF(1=1,IF(M43="","",IF(AND(ISNUMBER(M43),M43&lt;1,N43="kg"),MAX(1,ROUND(M43*1000,0)),IF(AND(ISNUMBER(M43),M43&lt;1,N43="L"),MAX(1,ROUND(M43*100,0)),ROUND(M43,3)))),N("O40"))</f>
        <v/>
      </c>
      <c r="Q43" s="140" t="str">
        <f>IF(1=1,IF(M43="","",IF(AND(ISNUMBER(M43),M43&lt;1,N43="kg"),"g",IF(AND(ISNUMBER(M43),M43&lt;1,N43="L"),"cl",N43))),N("P40"))</f>
        <v/>
      </c>
      <c r="R43" s="115" t="str">
        <f>IF(1=1,IF(E43="","",IF(F43="","A CONTROLER",IF(NOT(ISNUMBER(F43)),"TEXTE",IF(OR(L43="",L43&lt;=0),"COMMANDE PRINCIPALE INCOMPLETE",IF(G43="","UNITE MANQUANTE",IF(COUNTIF(B384:B428,AE43)=0,"UNITE A CONTROLER","OK")))))),N("Q9"))</f>
        <v/>
      </c>
      <c r="S43" s="105"/>
      <c r="T43" s="141">
        <f t="shared" si="2"/>
        <v>0</v>
      </c>
      <c r="U43" s="133" t="str">
        <f>IF(1=1,IF(E43="","",U9),N("S40"))</f>
        <v/>
      </c>
      <c r="V43" s="133" t="str">
        <f>IF(1=1,IF(E43="","",V9),N("T40"))</f>
        <v/>
      </c>
      <c r="W43" s="135" t="str">
        <f>IF(1=1,IF(OR(U43="",V43="",NOT(ISNUMBER(U43)),NOT(ISNUMBER(V43)),U43=0),"",V43/U43),N("U40"))</f>
        <v/>
      </c>
      <c r="X43" s="133" t="str">
        <f>IF(1=1,IF(OR(W43="",NOT(ISNUMBER(F43))),"",F43*W43*IFERROR(INDEX(D384:D428,MATCH(AE43,B384:B428,0)),1)),N("V7"))</f>
        <v/>
      </c>
      <c r="Y43" s="134" t="str">
        <f>IF(1=1,IF(F43="","",IF(G43="","",IFERROR(INDEX(E384:E428,MATCH(AE43,B384:B428,0)),G43&amp;""))),N("W6"))</f>
        <v/>
      </c>
      <c r="Z43" s="142" t="str">
        <f>IF(1=1,IF(X43="","",IF(AND(ISNUMBER(X43),X43&lt;1,Y43="kg"),MAX(1,ROUND(X43*1000,0)),IF(AND(ISNUMBER(X43),X43&lt;1,Y43="L"),MAX(1,ROUND(X43*100,0)),ROUND(X43,3)))),N("X40"))</f>
        <v/>
      </c>
      <c r="AA43" s="143" t="str">
        <f>IF(1=1,IF(X43="","",IF(AND(ISNUMBER(X43),X43&lt;1,Y43="kg"),"g",IF(AND(ISNUMBER(X43),X43&lt;1,Y43="L"),"cl",Y43))),N("Y40"))</f>
        <v/>
      </c>
      <c r="AB43" s="123" t="str">
        <f>IF(1=1,IF(E43="","",IF(F43="","A CONTROLER",IF(NOT(ISNUMBER(F43)),"TEXTE",IF(OR(W43="",W43&lt;=0),"COMMANDE COUVERTS INCOMPLETE",IF(G43="","UNITE MANQUANTE",IF(COUNTIF(B384:B428,AE43)=0,"UNITE A CONTROLER","OK")))))),N("Z6"))</f>
        <v/>
      </c>
      <c r="AD43" s="144" t="str">
        <f>IF(1=1,IF(E43="","",AD9),N("AB40"))</f>
        <v/>
      </c>
      <c r="AE43" s="125" t="str">
        <f>IF(1=1,IF(G43="","",UPPER(TRIM(SUBSTITUTE(SUBSTITUTE(G43&amp;"",CHAR(160)," ")," "," ")))),N("AC40"))</f>
        <v/>
      </c>
      <c r="AG43" s="244" t="s">
        <v>66</v>
      </c>
    </row>
    <row r="44" spans="1:33" ht="23.25" x14ac:dyDescent="0.25">
      <c r="A44" s="216"/>
      <c r="B44" s="217" t="s">
        <v>17</v>
      </c>
      <c r="C44" s="218"/>
      <c r="D44" s="219" t="s">
        <v>239</v>
      </c>
      <c r="E44" s="218"/>
      <c r="F44" s="218"/>
      <c r="G44" s="218"/>
      <c r="H44" s="220"/>
      <c r="I44" s="218"/>
      <c r="J44" s="218"/>
      <c r="K44" s="218"/>
      <c r="L44" s="218"/>
      <c r="M44" s="218"/>
      <c r="N44" s="218"/>
      <c r="O44" s="218"/>
      <c r="P44" s="218" t="str">
        <f>D44</f>
        <v>SOUS-FAMILLE</v>
      </c>
      <c r="Q44" s="218"/>
      <c r="R44" s="218"/>
      <c r="S44" s="220"/>
      <c r="T44" s="221" t="s">
        <v>664</v>
      </c>
      <c r="U44" s="222" cm="1">
        <f t="array" ref="U44">SUMPRODUCT(LEN(E46:E80)-LEN(SUBSTITUTE(E46:E80,"*","")))</f>
        <v>0</v>
      </c>
      <c r="V44" s="218"/>
      <c r="W44" s="218" t="str">
        <f>D44</f>
        <v>SOUS-FAMILLE</v>
      </c>
      <c r="X44" s="218"/>
      <c r="Y44" s="218"/>
      <c r="Z44" s="218"/>
      <c r="AA44" s="218"/>
      <c r="AB44" s="223"/>
      <c r="AC44" s="218"/>
      <c r="AD44" s="218"/>
      <c r="AE44" s="224" t="str">
        <f>B46</f>
        <v>NOM DE LA RECETTE À SAISIR</v>
      </c>
      <c r="AG44" s="244" t="s">
        <v>68</v>
      </c>
    </row>
    <row r="45" spans="1:33" ht="45" customHeight="1" thickBot="1" x14ac:dyDescent="0.3">
      <c r="A45" s="156" t="s">
        <v>155</v>
      </c>
      <c r="B45" s="92" t="s">
        <v>1</v>
      </c>
      <c r="C45" s="92" t="s">
        <v>142</v>
      </c>
      <c r="D45" s="92" t="s">
        <v>2</v>
      </c>
      <c r="E45" s="92" t="s">
        <v>117</v>
      </c>
      <c r="F45" s="92" t="s">
        <v>3</v>
      </c>
      <c r="G45" s="92" t="s">
        <v>4</v>
      </c>
      <c r="H45" s="81"/>
      <c r="I45" s="157" t="s">
        <v>5</v>
      </c>
      <c r="J45" s="92" t="s">
        <v>114</v>
      </c>
      <c r="K45" s="92" t="s">
        <v>4</v>
      </c>
      <c r="L45" s="92" t="s">
        <v>6</v>
      </c>
      <c r="M45" s="94" t="s">
        <v>7</v>
      </c>
      <c r="N45" s="94" t="s">
        <v>116</v>
      </c>
      <c r="O45" s="95" t="s">
        <v>115</v>
      </c>
      <c r="P45" s="96" t="s">
        <v>8</v>
      </c>
      <c r="Q45" s="97" t="s">
        <v>9</v>
      </c>
      <c r="R45" s="92" t="s">
        <v>10</v>
      </c>
      <c r="S45" s="81"/>
      <c r="T45" s="92" t="s">
        <v>117</v>
      </c>
      <c r="U45" s="98" t="s">
        <v>11</v>
      </c>
      <c r="V45" s="95" t="s">
        <v>12</v>
      </c>
      <c r="W45" s="92" t="s">
        <v>13</v>
      </c>
      <c r="X45" s="94" t="s">
        <v>7</v>
      </c>
      <c r="Y45" s="94" t="s">
        <v>116</v>
      </c>
      <c r="Z45" s="99" t="s">
        <v>8</v>
      </c>
      <c r="AA45" s="97" t="s">
        <v>9</v>
      </c>
      <c r="AB45" s="99" t="s">
        <v>10</v>
      </c>
      <c r="AC45" s="240"/>
      <c r="AD45" s="92" t="s">
        <v>14</v>
      </c>
      <c r="AE45" s="92" t="s">
        <v>15</v>
      </c>
      <c r="AG45" s="244" t="s">
        <v>70</v>
      </c>
    </row>
    <row r="46" spans="1:33" ht="18.75" x14ac:dyDescent="0.25">
      <c r="A46" s="158" t="s">
        <v>5640</v>
      </c>
      <c r="B46" s="101" t="s">
        <v>20</v>
      </c>
      <c r="C46" s="101"/>
      <c r="D46" s="102">
        <v>0</v>
      </c>
      <c r="E46" s="103" t="s">
        <v>21</v>
      </c>
      <c r="F46" s="104">
        <v>10</v>
      </c>
      <c r="G46" s="8" t="s">
        <v>119</v>
      </c>
      <c r="H46" s="105"/>
      <c r="I46" s="106" t="str">
        <f>E46</f>
        <v>ÉLÉMENT PRINCIPAL À SAISIR</v>
      </c>
      <c r="J46" s="107">
        <f>F46</f>
        <v>10</v>
      </c>
      <c r="K46" s="108" t="str">
        <f>G46</f>
        <v>Quoi ?</v>
      </c>
      <c r="L46" s="109">
        <f>IF(1=1,IF(OR(J46="",O46="",NOT(ISNUMBER(J46)),NOT(ISNUMBER(O46)),J46=0),"",O46/J46),N("L6"))</f>
        <v>15</v>
      </c>
      <c r="M46" s="110">
        <f>IF(1=1,IF(OR(L46="",NOT(ISNUMBER(F46))),"",F46*L46*IFERROR(INDEX(D384:D428,MATCH(AE46,B384:B428,0)),1)),N("M13"))</f>
        <v>150</v>
      </c>
      <c r="N46" s="111" t="str">
        <f>IF(1=1,IF(F46="","",IF(G46="","",IFERROR(INDEX(E384:E428,MATCH(AE46,B384:B428,0)),G46&amp;""))),N("N6"))</f>
        <v>Quoi ?</v>
      </c>
      <c r="O46" s="112">
        <v>150</v>
      </c>
      <c r="P46" s="113">
        <f>IF(1=1,IF(M46="","",IF(AND(ISNUMBER(M46),M46&lt;1,N46="kg"),MAX(1,ROUND(M46*1000,0)),IF(AND(ISNUMBER(M46),M46&lt;1,N46="L"),MAX(1,ROUND(M46*100,0)),ROUND(M46,3)))),N("O6"))</f>
        <v>150</v>
      </c>
      <c r="Q46" s="114" t="str">
        <f>IF(1=1,IF(M46="","",IF(AND(ISNUMBER(M46),M46&lt;1,N46="kg"),"g",IF(AND(ISNUMBER(M46),M46&lt;1,N46="L"),"cl",N46))),N("P6"))</f>
        <v>Quoi ?</v>
      </c>
      <c r="R46" s="115" t="str">
        <f>IF(1=1,IF(E46="","",IF(F46="","A CONTROLER",IF(NOT(ISNUMBER(F46)),"TEXTE",IF(OR(L46="",L46&lt;=0),"COMMANDE PRINCIPALE INCOMPLETE",IF(G46="","UNITE MANQUANTE",IF(COUNTIF(B384:B428,AE46)=0,"UNITE A CONTROLER","OK")))))),N("Q9"))</f>
        <v>UNITE A CONTROLER</v>
      </c>
      <c r="S46" s="105"/>
      <c r="T46" s="159" t="str">
        <f>B46</f>
        <v>NOM DE LA RECETTE À SAISIR</v>
      </c>
      <c r="U46" s="117">
        <v>100</v>
      </c>
      <c r="V46" s="112">
        <v>150</v>
      </c>
      <c r="W46" s="118">
        <f>IF(1=1,IF(OR(U46="",V46="",NOT(ISNUMBER(U46)),NOT(ISNUMBER(V46)),U46=0),"",V46/U46),N("U6"))</f>
        <v>1.5</v>
      </c>
      <c r="X46" s="119">
        <f>IF(1=1,IF(OR(W46="",NOT(ISNUMBER(F46))),"",F46*W46*IFERROR(INDEX(D384:D428,MATCH(AE46,B384:B428,0)),1)),N("V7"))</f>
        <v>15</v>
      </c>
      <c r="Y46" s="120" t="str">
        <f>IF(1=1,IF(F46="","",IF(G46="","",IFERROR(INDEX(E384:E428,MATCH(AE46,B384:B428,0)),G46&amp;""))),N("W6"))</f>
        <v>Quoi ?</v>
      </c>
      <c r="Z46" s="121">
        <f>IF(1=1,IF(X46="","",IF(AND(ISNUMBER(X46),X46&lt;1,Y46="kg"),MAX(1,ROUND(X46*1000,0)),IF(AND(ISNUMBER(X46),X46&lt;1,Y46="L"),MAX(1,ROUND(X46*100,0)),ROUND(X46,3)))),N("X6"))</f>
        <v>15</v>
      </c>
      <c r="AA46" s="122" t="str">
        <f>IF(1=1,IF(X46="","",IF(AND(ISNUMBER(X46),X46&lt;1,Y46="kg"),"g",IF(AND(ISNUMBER(X46),X46&lt;1,Y46="L"),"cl",Y46))),N("Y6"))</f>
        <v>Quoi ?</v>
      </c>
      <c r="AB46" s="123" t="str">
        <f>IF(1=1,IF(E46="","",IF(F46="","A CONTROLER",IF(NOT(ISNUMBER(F46)),"TEXTE",IF(OR(W46="",W46&lt;=0),"COMMANDE COUVERTS INCOMPLETE",IF(G46="","UNITE MANQUANTE",IF(COUNTIF(B384:B428,AE46)=0,"UNITE A CONTROLER","OK")))))),N("Z6"))</f>
        <v>UNITE A CONTROLER</v>
      </c>
      <c r="AD46" s="124">
        <v>62</v>
      </c>
      <c r="AE46" s="125" t="str">
        <f>IF(1=1,IF(G46="","",UPPER(TRIM(SUBSTITUTE(SUBSTITUTE(G46&amp;"",CHAR(160)," ")," "," ")))),N("AC6"))</f>
        <v>QUOI ?</v>
      </c>
      <c r="AG46" s="244" t="s">
        <v>72</v>
      </c>
    </row>
    <row r="47" spans="1:33" ht="15.75" x14ac:dyDescent="0.25">
      <c r="A47" s="160" t="str">
        <f>IF(1=1,IF(E47="","",A46),N("A7"))</f>
        <v/>
      </c>
      <c r="B47" s="127" t="str">
        <f>IF(1=1,IF(E47="","",B46),N("B7"))</f>
        <v/>
      </c>
      <c r="C47" s="127"/>
      <c r="D47" s="129" t="str">
        <f>IF(ISBLANK(E47),"",LARGE(D46:D46,1)+1)</f>
        <v/>
      </c>
      <c r="E47" s="130"/>
      <c r="F47" s="131"/>
      <c r="G47" s="170"/>
      <c r="H47" s="105"/>
      <c r="I47" s="132" t="str">
        <f>IF(1=1,IF(E47="","",I46),N("H7"))</f>
        <v/>
      </c>
      <c r="J47" s="133" t="str">
        <f>IF(1=1,IF(E47="","",J46),N("I7"))</f>
        <v/>
      </c>
      <c r="K47" s="134" t="str">
        <f>IF(1=1,IF(E47="","",K46),N("J7"))</f>
        <v/>
      </c>
      <c r="L47" s="135" t="str">
        <f>IF(1=1,IF(OR(J47="",O47="",NOT(ISNUMBER(J47)),NOT(ISNUMBER(O47)),J47=0),"",O47/J47),N("L7"))</f>
        <v/>
      </c>
      <c r="M47" s="136" t="str">
        <f>IF(1=1,IF(OR(L47="",NOT(ISNUMBER(F47))),"",F47*L47*IFERROR(INDEX(D384:D428,MATCH(AE47,B384:B428,0)),1)),N("M13"))</f>
        <v/>
      </c>
      <c r="N47" s="137" t="str">
        <f>IF(1=1,IF(F47="","",IF(G47="","",IFERROR(INDEX(E384:E428,MATCH(AE47,B384:B428,0)),G47&amp;""))),N("N6"))</f>
        <v/>
      </c>
      <c r="O47" s="138" t="str">
        <f>IF(1=1,IF(E47="","",O46),N("K7"))</f>
        <v/>
      </c>
      <c r="P47" s="139" t="str">
        <f>IF(1=1,IF(M47="","",IF(AND(ISNUMBER(M47),M47&lt;1,N47="kg"),MAX(1,ROUND(M47*1000,0)),IF(AND(ISNUMBER(M47),M47&lt;1,N47="L"),MAX(1,ROUND(M47*100,0)),ROUND(M47,3)))),N("O7"))</f>
        <v/>
      </c>
      <c r="Q47" s="140" t="str">
        <f>IF(1=1,IF(M47="","",IF(AND(ISNUMBER(M47),M47&lt;1,N47="kg"),"g",IF(AND(ISNUMBER(M47),M47&lt;1,N47="L"),"cl",N47))),N("P7"))</f>
        <v/>
      </c>
      <c r="R47" s="161" t="str">
        <f>IF(1=1,IF(E47="","",IF(F47="","A CONTROLER",IF(NOT(ISNUMBER(F47)),"TEXTE",IF(OR(L47="",L47&lt;=0),"COMMANDE PRINCIPALE INCOMPLETE",IF(G47="","UNITE MANQUANTE",IF(COUNTIF(B384:B428,AE47)=0,"UNITE A CONTROLER","OK")))))),N("Q9"))</f>
        <v/>
      </c>
      <c r="S47" s="105"/>
      <c r="T47" s="141">
        <f t="shared" ref="T47:T80" si="12">E47</f>
        <v>0</v>
      </c>
      <c r="U47" s="133" t="str">
        <f>IF(1=1,IF(E47="","",U46),N("S7"))</f>
        <v/>
      </c>
      <c r="V47" s="133" t="str">
        <f>IF(1=1,IF(E47="","",V46),N("T7"))</f>
        <v/>
      </c>
      <c r="W47" s="135" t="str">
        <f>IF(1=1,IF(OR(U47="",V47="",NOT(ISNUMBER(U47)),NOT(ISNUMBER(V47)),U47=0),"",V47/U47),N("U7"))</f>
        <v/>
      </c>
      <c r="X47" s="136" t="str">
        <f>IF(1=1,IF(OR(W47="",NOT(ISNUMBER(F47))),"",F47*W47*IFERROR(INDEX(D384:D428,MATCH(AE47,B384:B428,0)),1)),N("V7"))</f>
        <v/>
      </c>
      <c r="Y47" s="137" t="str">
        <f>IF(1=1,IF(F47="","",IF(G47="","",IFERROR(INDEX(E384:E428,MATCH(AE47,B384:B428,0)),G47&amp;""))),N("W6"))</f>
        <v/>
      </c>
      <c r="Z47" s="142" t="str">
        <f>IF(1=1,IF(X47="","",IF(AND(ISNUMBER(X47),X47&lt;1,Y47="kg"),MAX(1,ROUND(X47*1000,0)),IF(AND(ISNUMBER(X47),X47&lt;1,Y47="L"),MAX(1,ROUND(X47*100,0)),ROUND(X47,3)))),N("X7"))</f>
        <v/>
      </c>
      <c r="AA47" s="143" t="str">
        <f>IF(1=1,IF(X47="","",IF(AND(ISNUMBER(X47),X47&lt;1,Y47="kg"),"g",IF(AND(ISNUMBER(X47),X47&lt;1,Y47="L"),"cl",Y47))),N("Y7"))</f>
        <v/>
      </c>
      <c r="AB47" s="123" t="str">
        <f>IF(1=1,IF(E47="","",IF(F47="","A CONTROLER",IF(NOT(ISNUMBER(F47)),"TEXTE",IF(OR(W47="",W47&lt;=0),"COMMANDE COUVERTS INCOMPLETE",IF(G47="","UNITE MANQUANTE",IF(COUNTIF(B384:B428,AE47)=0,"UNITE A CONTROLER","OK")))))),N("Z6"))</f>
        <v/>
      </c>
      <c r="AD47" s="144" t="str">
        <f>IF(1=1,IF(E47="","",AD46),N("AB7"))</f>
        <v/>
      </c>
      <c r="AE47" s="125" t="str">
        <f>IF(1=1,IF(G47="","",UPPER(TRIM(SUBSTITUTE(SUBSTITUTE(G47&amp;"",CHAR(160)," ")," "," ")))),N("AC7"))</f>
        <v/>
      </c>
      <c r="AG47" s="244" t="s">
        <v>74</v>
      </c>
    </row>
    <row r="48" spans="1:33" ht="15.75" x14ac:dyDescent="0.25">
      <c r="A48" s="160" t="str">
        <f>IF(1=1,IF(E48="","",A46),N("A8"))</f>
        <v/>
      </c>
      <c r="B48" s="127" t="str">
        <f>IF(1=1,IF(E48="","",B46),N("B8"))</f>
        <v/>
      </c>
      <c r="C48" s="127"/>
      <c r="D48" s="129" t="str">
        <f>IF(ISBLANK(E48),"",LARGE(D46:D47,1)+1)</f>
        <v/>
      </c>
      <c r="E48" s="130"/>
      <c r="F48" s="131"/>
      <c r="G48" s="170"/>
      <c r="H48" s="105"/>
      <c r="I48" s="132" t="str">
        <f>IF(1=1,IF(E48="","",I46),N("H8"))</f>
        <v/>
      </c>
      <c r="J48" s="133" t="str">
        <f>IF(1=1,IF(E48="","",J46),N("I8"))</f>
        <v/>
      </c>
      <c r="K48" s="134" t="str">
        <f>IF(1=1,IF(E48="","",K46),N("J8"))</f>
        <v/>
      </c>
      <c r="L48" s="135" t="str">
        <f>IF(1=1,IF(OR(J48="",O48="",NOT(ISNUMBER(J48)),NOT(ISNUMBER(O48)),J48=0),"",O48/J48),N("L8"))</f>
        <v/>
      </c>
      <c r="M48" s="136" t="str">
        <f>IF(1=1,IF(OR(L48="",NOT(ISNUMBER(F48))),"",F48*L48*IFERROR(INDEX(D384:D428,MATCH(AE48,B384:B428,0)),1)),N("M13"))</f>
        <v/>
      </c>
      <c r="N48" s="137" t="str">
        <f>IF(1=1,IF(F48="","",IF(G48="","",IFERROR(INDEX(E384:E428,MATCH(AE48,B384:B428,0)),G48&amp;""))),N("N6"))</f>
        <v/>
      </c>
      <c r="O48" s="138" t="str">
        <f>IF(1=1,IF(E48="","",O46),N("K8"))</f>
        <v/>
      </c>
      <c r="P48" s="139" t="str">
        <f>IF(1=1,IF(M48="","",IF(AND(ISNUMBER(M48),M48&lt;1,N48="kg"),MAX(1,ROUND(M48*1000,0)),IF(AND(ISNUMBER(M48),M48&lt;1,N48="L"),MAX(1,ROUND(M48*100,0)),ROUND(M48,3)))),N("O8"))</f>
        <v/>
      </c>
      <c r="Q48" s="140" t="str">
        <f>IF(1=1,IF(M48="","",IF(AND(ISNUMBER(M48),M48&lt;1,N48="kg"),"g",IF(AND(ISNUMBER(M48),M48&lt;1,N48="L"),"cl",N48))),N("P8"))</f>
        <v/>
      </c>
      <c r="R48" s="161" t="str">
        <f>IF(1=1,IF(E48="","",IF(F48="","A CONTROLER",IF(NOT(ISNUMBER(F48)),"TEXTE",IF(OR(L48="",L48&lt;=0),"COMMANDE PRINCIPALE INCOMPLETE",IF(G48="","UNITE MANQUANTE",IF(COUNTIF(B384:B428,AE48)=0,"UNITE A CONTROLER","OK")))))),N("Q9"))</f>
        <v/>
      </c>
      <c r="S48" s="105"/>
      <c r="T48" s="141">
        <f t="shared" si="12"/>
        <v>0</v>
      </c>
      <c r="U48" s="133" t="str">
        <f>IF(1=1,IF(E48="","",U46),N("S8"))</f>
        <v/>
      </c>
      <c r="V48" s="133" t="str">
        <f>IF(1=1,IF(E48="","",V46),N("T8"))</f>
        <v/>
      </c>
      <c r="W48" s="135" t="str">
        <f>IF(1=1,IF(OR(U48="",V48="",NOT(ISNUMBER(U48)),NOT(ISNUMBER(V48)),U48=0),"",V48/U48),N("U8"))</f>
        <v/>
      </c>
      <c r="X48" s="136" t="str">
        <f>IF(1=1,IF(OR(W48="",NOT(ISNUMBER(F48))),"",F48*W48*IFERROR(INDEX(D384:D428,MATCH(AE48,B384:B428,0)),1)),N("V7"))</f>
        <v/>
      </c>
      <c r="Y48" s="137" t="str">
        <f>IF(1=1,IF(F48="","",IF(G48="","",IFERROR(INDEX(E384:E428,MATCH(AE48,B384:B428,0)),G48&amp;""))),N("W6"))</f>
        <v/>
      </c>
      <c r="Z48" s="142" t="str">
        <f>IF(1=1,IF(X48="","",IF(AND(ISNUMBER(X48),X48&lt;1,Y48="kg"),MAX(1,ROUND(X48*1000,0)),IF(AND(ISNUMBER(X48),X48&lt;1,Y48="L"),MAX(1,ROUND(X48*100,0)),ROUND(X48,3)))),N("X8"))</f>
        <v/>
      </c>
      <c r="AA48" s="143" t="str">
        <f>IF(1=1,IF(X48="","",IF(AND(ISNUMBER(X48),X48&lt;1,Y48="kg"),"g",IF(AND(ISNUMBER(X48),X48&lt;1,Y48="L"),"cl",Y48))),N("Y8"))</f>
        <v/>
      </c>
      <c r="AB48" s="123" t="str">
        <f>IF(1=1,IF(E48="","",IF(F48="","A CONTROLER",IF(NOT(ISNUMBER(F48)),"TEXTE",IF(OR(W48="",W48&lt;=0),"COMMANDE COUVERTS INCOMPLETE",IF(G48="","UNITE MANQUANTE",IF(COUNTIF(B384:B428,AE48)=0,"UNITE A CONTROLER","OK")))))),N("Z6"))</f>
        <v/>
      </c>
      <c r="AD48" s="144" t="str">
        <f>IF(1=1,IF(E48="","",AD46),N("AB8"))</f>
        <v/>
      </c>
      <c r="AE48" s="125" t="str">
        <f>IF(1=1,IF(G48="","",UPPER(TRIM(SUBSTITUTE(SUBSTITUTE(G48&amp;"",CHAR(160)," ")," "," ")))),N("AC8"))</f>
        <v/>
      </c>
      <c r="AG48" s="244" t="s">
        <v>76</v>
      </c>
    </row>
    <row r="49" spans="1:33" ht="15.75" x14ac:dyDescent="0.25">
      <c r="A49" s="160" t="str">
        <f>IF(1=1,IF(E49="","",A46),N("A9"))</f>
        <v/>
      </c>
      <c r="B49" s="127" t="str">
        <f>IF(1=1,IF(E49="","",B46),N("B9"))</f>
        <v/>
      </c>
      <c r="C49" s="127"/>
      <c r="D49" s="129" t="str">
        <f>IF(ISBLANK(E49),"",LARGE(D46:D48,1)+1)</f>
        <v/>
      </c>
      <c r="E49" s="130"/>
      <c r="F49" s="131"/>
      <c r="G49" s="170"/>
      <c r="H49" s="105"/>
      <c r="I49" s="132" t="str">
        <f>IF(1=1,IF(E49="","",I46),N("H9"))</f>
        <v/>
      </c>
      <c r="J49" s="133" t="str">
        <f>IF(1=1,IF(E49="","",J46),N("I9"))</f>
        <v/>
      </c>
      <c r="K49" s="134" t="str">
        <f>IF(1=1,IF(E49="","",K46),N("J9"))</f>
        <v/>
      </c>
      <c r="L49" s="135" t="str">
        <f>IF(1=1,IF(OR(J49="",O49="",NOT(ISNUMBER(J49)),NOT(ISNUMBER(O49)),J49=0),"",O49/J49),N("L9"))</f>
        <v/>
      </c>
      <c r="M49" s="136" t="str">
        <f>IF(1=1,IF(OR(L49="",NOT(ISNUMBER(F49))),"",F49*L49*IFERROR(INDEX(D384:D428,MATCH(AE49,B384:B428,0)),1)),N("M13"))</f>
        <v/>
      </c>
      <c r="N49" s="137" t="str">
        <f>IF(1=1,IF(F49="","",IF(G49="","",IFERROR(INDEX(E384:E428,MATCH(AE49,B384:B428,0)),G49&amp;""))),N("N6"))</f>
        <v/>
      </c>
      <c r="O49" s="138" t="str">
        <f>IF(1=1,IF(E49="","",O46),N("K9"))</f>
        <v/>
      </c>
      <c r="P49" s="139" t="str">
        <f>IF(1=1,IF(M49="","",IF(AND(ISNUMBER(M49),M49&lt;1,N49="kg"),MAX(1,ROUND(M49*1000,0)),IF(AND(ISNUMBER(M49),M49&lt;1,N49="L"),MAX(1,ROUND(M49*100,0)),ROUND(M49,3)))),N("O9"))</f>
        <v/>
      </c>
      <c r="Q49" s="140" t="str">
        <f>IF(1=1,IF(M49="","",IF(AND(ISNUMBER(M49),M49&lt;1,N49="kg"),"g",IF(AND(ISNUMBER(M49),M49&lt;1,N49="L"),"cl",N49))),N("P9"))</f>
        <v/>
      </c>
      <c r="R49" s="161" t="str">
        <f>IF(1=1,IF(E49="","",IF(F49="","A CONTROLER",IF(NOT(ISNUMBER(F49)),"TEXTE",IF(OR(L49="",L49&lt;=0),"COMMANDE PRINCIPALE INCOMPLETE",IF(G49="","UNITE MANQUANTE",IF(COUNTIF(B384:B428,AE49)=0,"UNITE A CONTROLER","OK")))))),N("Q9"))</f>
        <v/>
      </c>
      <c r="S49" s="105"/>
      <c r="T49" s="141">
        <f t="shared" si="12"/>
        <v>0</v>
      </c>
      <c r="U49" s="133" t="str">
        <f>IF(1=1,IF(E49="","",U46),N("S9"))</f>
        <v/>
      </c>
      <c r="V49" s="133" t="str">
        <f>IF(1=1,IF(E49="","",V46),N("T9"))</f>
        <v/>
      </c>
      <c r="W49" s="135" t="str">
        <f>IF(1=1,IF(OR(U49="",V49="",NOT(ISNUMBER(U49)),NOT(ISNUMBER(V49)),U49=0),"",V49/U49),N("U9"))</f>
        <v/>
      </c>
      <c r="X49" s="136" t="str">
        <f>IF(1=1,IF(OR(W49="",NOT(ISNUMBER(F49))),"",F49*W49*IFERROR(INDEX(D384:D428,MATCH(AE49,B384:B428,0)),1)),N("V7"))</f>
        <v/>
      </c>
      <c r="Y49" s="137" t="str">
        <f>IF(1=1,IF(F49="","",IF(G49="","",IFERROR(INDEX(E384:E428,MATCH(AE49,B384:B428,0)),G49&amp;""))),N("W6"))</f>
        <v/>
      </c>
      <c r="Z49" s="142" t="str">
        <f>IF(1=1,IF(X49="","",IF(AND(ISNUMBER(X49),X49&lt;1,Y49="kg"),MAX(1,ROUND(X49*1000,0)),IF(AND(ISNUMBER(X49),X49&lt;1,Y49="L"),MAX(1,ROUND(X49*100,0)),ROUND(X49,3)))),N("X9"))</f>
        <v/>
      </c>
      <c r="AA49" s="143" t="str">
        <f>IF(1=1,IF(X49="","",IF(AND(ISNUMBER(X49),X49&lt;1,Y49="kg"),"g",IF(AND(ISNUMBER(X49),X49&lt;1,Y49="L"),"cl",Y49))),N("Y9"))</f>
        <v/>
      </c>
      <c r="AB49" s="123" t="str">
        <f>IF(1=1,IF(E49="","",IF(F49="","A CONTROLER",IF(NOT(ISNUMBER(F49)),"TEXTE",IF(OR(W49="",W49&lt;=0),"COMMANDE COUVERTS INCOMPLETE",IF(G49="","UNITE MANQUANTE",IF(COUNTIF(B384:B428,AE49)=0,"UNITE A CONTROLER","OK")))))),N("Z6"))</f>
        <v/>
      </c>
      <c r="AD49" s="144" t="str">
        <f>IF(1=1,IF(E49="","",AD46),N("AB9"))</f>
        <v/>
      </c>
      <c r="AE49" s="125" t="str">
        <f>IF(1=1,IF(G49="","",UPPER(TRIM(SUBSTITUTE(SUBSTITUTE(G49&amp;"",CHAR(160)," ")," "," ")))),N("AC9"))</f>
        <v/>
      </c>
      <c r="AG49" s="244" t="s">
        <v>78</v>
      </c>
    </row>
    <row r="50" spans="1:33" ht="15.75" x14ac:dyDescent="0.25">
      <c r="A50" s="160" t="str">
        <f>IF(1=1,IF(E50="","",A46),N("A10"))</f>
        <v/>
      </c>
      <c r="B50" s="127" t="str">
        <f>IF(1=1,IF(E50="","",B46),N("B10"))</f>
        <v/>
      </c>
      <c r="C50" s="127"/>
      <c r="D50" s="129" t="str">
        <f>IF(ISBLANK(E50),"",LARGE(D46:D49,1)+1)</f>
        <v/>
      </c>
      <c r="E50" s="130"/>
      <c r="F50" s="131"/>
      <c r="G50" s="170"/>
      <c r="H50" s="105"/>
      <c r="I50" s="132" t="str">
        <f>IF(1=1,IF(E50="","",I46),N("H10"))</f>
        <v/>
      </c>
      <c r="J50" s="133" t="str">
        <f>IF(1=1,IF(E50="","",J46),N("I10"))</f>
        <v/>
      </c>
      <c r="K50" s="134" t="str">
        <f>IF(1=1,IF(E50="","",K46),N("J10"))</f>
        <v/>
      </c>
      <c r="L50" s="135" t="str">
        <f>IF(1=1,IF(OR(J50="",O50="",NOT(ISNUMBER(J50)),NOT(ISNUMBER(O50)),J50=0),"",O50/J50),N("L10"))</f>
        <v/>
      </c>
      <c r="M50" s="136" t="str">
        <f>IF(1=1,IF(OR(L50="",NOT(ISNUMBER(F50))),"",F50*L50*IFERROR(INDEX(D384:D428,MATCH(AE50,B384:B428,0)),1)),N("M13"))</f>
        <v/>
      </c>
      <c r="N50" s="137" t="str">
        <f>IF(1=1,IF(F50="","",IF(G50="","",IFERROR(INDEX(E384:E428,MATCH(AE50,B384:B428,0)),G50&amp;""))),N("N6"))</f>
        <v/>
      </c>
      <c r="O50" s="138" t="str">
        <f>IF(1=1,IF(E50="","",O46),N("K10"))</f>
        <v/>
      </c>
      <c r="P50" s="139" t="str">
        <f>IF(1=1,IF(M50="","",IF(AND(ISNUMBER(M50),M50&lt;1,N50="kg"),MAX(1,ROUND(M50*1000,0)),IF(AND(ISNUMBER(M50),M50&lt;1,N50="L"),MAX(1,ROUND(M50*100,0)),ROUND(M50,3)))),N("O10"))</f>
        <v/>
      </c>
      <c r="Q50" s="140" t="str">
        <f>IF(1=1,IF(M50="","",IF(AND(ISNUMBER(M50),M50&lt;1,N50="kg"),"g",IF(AND(ISNUMBER(M50),M50&lt;1,N50="L"),"cl",N50))),N("P10"))</f>
        <v/>
      </c>
      <c r="R50" s="161" t="str">
        <f>IF(1=1,IF(E50="","",IF(F50="","A CONTROLER",IF(NOT(ISNUMBER(F50)),"TEXTE",IF(OR(L50="",L50&lt;=0),"COMMANDE PRINCIPALE INCOMPLETE",IF(G50="","UNITE MANQUANTE",IF(COUNTIF(B384:B428,AE50)=0,"UNITE A CONTROLER","OK")))))),N("Q9"))</f>
        <v/>
      </c>
      <c r="S50" s="105"/>
      <c r="T50" s="141">
        <f t="shared" si="12"/>
        <v>0</v>
      </c>
      <c r="U50" s="133" t="str">
        <f>IF(1=1,IF(E50="","",U46),N("S10"))</f>
        <v/>
      </c>
      <c r="V50" s="133" t="str">
        <f>IF(1=1,IF(E50="","",V46),N("T10"))</f>
        <v/>
      </c>
      <c r="W50" s="135" t="str">
        <f>IF(1=1,IF(OR(U50="",V50="",NOT(ISNUMBER(U50)),NOT(ISNUMBER(V50)),U50=0),"",V50/U50),N("U10"))</f>
        <v/>
      </c>
      <c r="X50" s="136" t="str">
        <f>IF(1=1,IF(OR(W50="",NOT(ISNUMBER(F50))),"",F50*W50*IFERROR(INDEX(D384:D428,MATCH(AE50,B384:B428,0)),1)),N("V7"))</f>
        <v/>
      </c>
      <c r="Y50" s="137" t="str">
        <f>IF(1=1,IF(F50="","",IF(G50="","",IFERROR(INDEX(E384:E428,MATCH(AE50,B384:B428,0)),G50&amp;""))),N("W6"))</f>
        <v/>
      </c>
      <c r="Z50" s="142" t="str">
        <f>IF(1=1,IF(X50="","",IF(AND(ISNUMBER(X50),X50&lt;1,Y50="kg"),MAX(1,ROUND(X50*1000,0)),IF(AND(ISNUMBER(X50),X50&lt;1,Y50="L"),MAX(1,ROUND(X50*100,0)),ROUND(X50,3)))),N("X10"))</f>
        <v/>
      </c>
      <c r="AA50" s="143" t="str">
        <f>IF(1=1,IF(X50="","",IF(AND(ISNUMBER(X50),X50&lt;1,Y50="kg"),"g",IF(AND(ISNUMBER(X50),X50&lt;1,Y50="L"),"cl",Y50))),N("Y10"))</f>
        <v/>
      </c>
      <c r="AB50" s="123" t="str">
        <f>IF(1=1,IF(E50="","",IF(F50="","A CONTROLER",IF(NOT(ISNUMBER(F50)),"TEXTE",IF(OR(W50="",W50&lt;=0),"COMMANDE COUVERTS INCOMPLETE",IF(G50="","UNITE MANQUANTE",IF(COUNTIF(B384:B428,AE50)=0,"UNITE A CONTROLER","OK")))))),N("Z6"))</f>
        <v/>
      </c>
      <c r="AD50" s="144" t="str">
        <f>IF(1=1,IF(E50="","",AD46),N("AB10"))</f>
        <v/>
      </c>
      <c r="AE50" s="125" t="str">
        <f>IF(1=1,IF(G50="","",UPPER(TRIM(SUBSTITUTE(SUBSTITUTE(G50&amp;"",CHAR(160)," ")," "," ")))),N("AC10"))</f>
        <v/>
      </c>
      <c r="AG50" s="244" t="s">
        <v>80</v>
      </c>
    </row>
    <row r="51" spans="1:33" ht="15.75" x14ac:dyDescent="0.25">
      <c r="A51" s="160" t="str">
        <f>IF(1=1,IF(E51="","",A46),N("A11"))</f>
        <v/>
      </c>
      <c r="B51" s="127" t="str">
        <f>IF(1=1,IF(E51="","",B46),N("B11"))</f>
        <v/>
      </c>
      <c r="C51" s="127"/>
      <c r="D51" s="129" t="str">
        <f>IF(ISBLANK(E51),"",LARGE(D46:D50,1)+1)</f>
        <v/>
      </c>
      <c r="E51" s="130"/>
      <c r="F51" s="131"/>
      <c r="G51" s="170"/>
      <c r="H51" s="105"/>
      <c r="I51" s="132" t="str">
        <f>IF(1=1,IF(E51="","",I46),N("H11"))</f>
        <v/>
      </c>
      <c r="J51" s="133" t="str">
        <f>IF(1=1,IF(E51="","",J46),N("I11"))</f>
        <v/>
      </c>
      <c r="K51" s="134" t="str">
        <f>IF(1=1,IF(E51="","",K46),N("J11"))</f>
        <v/>
      </c>
      <c r="L51" s="135" t="str">
        <f>IF(1=1,IF(OR(J51="",O51="",NOT(ISNUMBER(J51)),NOT(ISNUMBER(O51)),J51=0),"",O51/J51),N("L11"))</f>
        <v/>
      </c>
      <c r="M51" s="136" t="str">
        <f>IF(1=1,IF(OR(L51="",NOT(ISNUMBER(F51))),"",F51*L51*IFERROR(INDEX(D384:D428,MATCH(AE51,B384:B428,0)),1)),N("M13"))</f>
        <v/>
      </c>
      <c r="N51" s="137" t="str">
        <f>IF(1=1,IF(F51="","",IF(G51="","",IFERROR(INDEX(E384:E428,MATCH(AE51,B384:B428,0)),G51&amp;""))),N("N6"))</f>
        <v/>
      </c>
      <c r="O51" s="138" t="str">
        <f>IF(1=1,IF(E51="","",O46),N("K11"))</f>
        <v/>
      </c>
      <c r="P51" s="139" t="str">
        <f>IF(1=1,IF(M51="","",IF(AND(ISNUMBER(M51),M51&lt;1,N51="kg"),MAX(1,ROUND(M51*1000,0)),IF(AND(ISNUMBER(M51),M51&lt;1,N51="L"),MAX(1,ROUND(M51*100,0)),ROUND(M51,3)))),N("O11"))</f>
        <v/>
      </c>
      <c r="Q51" s="140" t="str">
        <f>IF(1=1,IF(M51="","",IF(AND(ISNUMBER(M51),M51&lt;1,N51="kg"),"g",IF(AND(ISNUMBER(M51),M51&lt;1,N51="L"),"cl",N51))),N("P11"))</f>
        <v/>
      </c>
      <c r="R51" s="161" t="str">
        <f>IF(1=1,IF(E51="","",IF(F51="","A CONTROLER",IF(NOT(ISNUMBER(F51)),"TEXTE",IF(OR(L51="",L51&lt;=0),"COMMANDE PRINCIPALE INCOMPLETE",IF(G51="","UNITE MANQUANTE",IF(COUNTIF(B384:B428,AE51)=0,"UNITE A CONTROLER","OK")))))),N("Q9"))</f>
        <v/>
      </c>
      <c r="S51" s="105"/>
      <c r="T51" s="141">
        <f t="shared" si="12"/>
        <v>0</v>
      </c>
      <c r="U51" s="133" t="str">
        <f>IF(1=1,IF(E51="","",U46),N("S11"))</f>
        <v/>
      </c>
      <c r="V51" s="133" t="str">
        <f>IF(1=1,IF(E51="","",V46),N("T11"))</f>
        <v/>
      </c>
      <c r="W51" s="135" t="str">
        <f>IF(1=1,IF(OR(U51="",V51="",NOT(ISNUMBER(U51)),NOT(ISNUMBER(V51)),U51=0),"",V51/U51),N("U11"))</f>
        <v/>
      </c>
      <c r="X51" s="136" t="str">
        <f>IF(1=1,IF(OR(W51="",NOT(ISNUMBER(F51))),"",F51*W51*IFERROR(INDEX(D384:D428,MATCH(AE51,B384:B428,0)),1)),N("V7"))</f>
        <v/>
      </c>
      <c r="Y51" s="137" t="str">
        <f>IF(1=1,IF(F51="","",IF(G51="","",IFERROR(INDEX(E384:E428,MATCH(AE51,B384:B428,0)),G51&amp;""))),N("W6"))</f>
        <v/>
      </c>
      <c r="Z51" s="142" t="str">
        <f>IF(1=1,IF(X51="","",IF(AND(ISNUMBER(X51),X51&lt;1,Y51="kg"),MAX(1,ROUND(X51*1000,0)),IF(AND(ISNUMBER(X51),X51&lt;1,Y51="L"),MAX(1,ROUND(X51*100,0)),ROUND(X51,3)))),N("X11"))</f>
        <v/>
      </c>
      <c r="AA51" s="143" t="str">
        <f>IF(1=1,IF(X51="","",IF(AND(ISNUMBER(X51),X51&lt;1,Y51="kg"),"g",IF(AND(ISNUMBER(X51),X51&lt;1,Y51="L"),"cl",Y51))),N("Y11"))</f>
        <v/>
      </c>
      <c r="AB51" s="123" t="str">
        <f>IF(1=1,IF(E51="","",IF(F51="","A CONTROLER",IF(NOT(ISNUMBER(F51)),"TEXTE",IF(OR(W51="",W51&lt;=0),"COMMANDE COUVERTS INCOMPLETE",IF(G51="","UNITE MANQUANTE",IF(COUNTIF(B384:B428,AE51)=0,"UNITE A CONTROLER","OK")))))),N("Z6"))</f>
        <v/>
      </c>
      <c r="AD51" s="144" t="str">
        <f>IF(1=1,IF(E51="","",AD46),N("AB11"))</f>
        <v/>
      </c>
      <c r="AE51" s="125" t="str">
        <f>IF(1=1,IF(G51="","",UPPER(TRIM(SUBSTITUTE(SUBSTITUTE(G51&amp;"",CHAR(160)," ")," "," ")))),N("AC11"))</f>
        <v/>
      </c>
      <c r="AG51" s="244" t="s">
        <v>66</v>
      </c>
    </row>
    <row r="52" spans="1:33" ht="15.75" x14ac:dyDescent="0.25">
      <c r="A52" s="160" t="str">
        <f>IF(1=1,IF(E52="","",A46),N("A12"))</f>
        <v/>
      </c>
      <c r="B52" s="127" t="str">
        <f>IF(1=1,IF(E52="","",B46),N("B12"))</f>
        <v/>
      </c>
      <c r="C52" s="127"/>
      <c r="D52" s="129" t="str">
        <f>IF(ISBLANK(E52),"",LARGE(D46:D51,1)+1)</f>
        <v/>
      </c>
      <c r="E52" s="130"/>
      <c r="F52" s="131"/>
      <c r="G52" s="170"/>
      <c r="H52" s="105"/>
      <c r="I52" s="132" t="str">
        <f>IF(1=1,IF(E52="","",I46),N("H12"))</f>
        <v/>
      </c>
      <c r="J52" s="133" t="str">
        <f>IF(1=1,IF(E52="","",J46),N("I12"))</f>
        <v/>
      </c>
      <c r="K52" s="134" t="str">
        <f>IF(1=1,IF(E52="","",K46),N("J12"))</f>
        <v/>
      </c>
      <c r="L52" s="135" t="str">
        <f>IF(1=1,IF(OR(J52="",O52="",NOT(ISNUMBER(J52)),NOT(ISNUMBER(O52)),J52=0),"",O52/J52),N("L12"))</f>
        <v/>
      </c>
      <c r="M52" s="136" t="str">
        <f>IF(1=1,IF(OR(L52="",NOT(ISNUMBER(F52))),"",F52*L52*IFERROR(INDEX(D384:D428,MATCH(AE52,B384:B428,0)),1)),N("M13"))</f>
        <v/>
      </c>
      <c r="N52" s="137" t="str">
        <f>IF(1=1,IF(F52="","",IF(G52="","",IFERROR(INDEX(E384:E428,MATCH(AE52,B384:B428,0)),G52&amp;""))),N("N6"))</f>
        <v/>
      </c>
      <c r="O52" s="138" t="str">
        <f>IF(1=1,IF(E52="","",O46),N("K12"))</f>
        <v/>
      </c>
      <c r="P52" s="139" t="str">
        <f>IF(1=1,IF(M52="","",IF(AND(ISNUMBER(M52),M52&lt;1,N52="kg"),MAX(1,ROUND(M52*1000,0)),IF(AND(ISNUMBER(M52),M52&lt;1,N52="L"),MAX(1,ROUND(M52*100,0)),ROUND(M52,3)))),N("O12"))</f>
        <v/>
      </c>
      <c r="Q52" s="140" t="str">
        <f>IF(1=1,IF(M52="","",IF(AND(ISNUMBER(M52),M52&lt;1,N52="kg"),"g",IF(AND(ISNUMBER(M52),M52&lt;1,N52="L"),"cl",N52))),N("P12"))</f>
        <v/>
      </c>
      <c r="R52" s="161" t="str">
        <f>IF(1=1,IF(E52="","",IF(F52="","A CONTROLER",IF(NOT(ISNUMBER(F52)),"TEXTE",IF(OR(L52="",L52&lt;=0),"COMMANDE PRINCIPALE INCOMPLETE",IF(G52="","UNITE MANQUANTE",IF(COUNTIF(B384:B428,AE52)=0,"UNITE A CONTROLER","OK")))))),N("Q9"))</f>
        <v/>
      </c>
      <c r="S52" s="105"/>
      <c r="T52" s="141">
        <f t="shared" si="12"/>
        <v>0</v>
      </c>
      <c r="U52" s="133" t="str">
        <f>IF(1=1,IF(E52="","",U46),N("S12"))</f>
        <v/>
      </c>
      <c r="V52" s="133" t="str">
        <f>IF(1=1,IF(E52="","",V46),N("T12"))</f>
        <v/>
      </c>
      <c r="W52" s="135" t="str">
        <f>IF(1=1,IF(OR(U52="",V52="",NOT(ISNUMBER(U52)),NOT(ISNUMBER(V52)),U52=0),"",V52/U52),N("U12"))</f>
        <v/>
      </c>
      <c r="X52" s="136" t="str">
        <f>IF(1=1,IF(OR(W52="",NOT(ISNUMBER(F52))),"",F52*W52*IFERROR(INDEX(D384:D428,MATCH(AE52,B384:B428,0)),1)),N("V7"))</f>
        <v/>
      </c>
      <c r="Y52" s="137" t="str">
        <f>IF(1=1,IF(F52="","",IF(G52="","",IFERROR(INDEX(E384:E428,MATCH(AE52,B384:B428,0)),G52&amp;""))),N("W6"))</f>
        <v/>
      </c>
      <c r="Z52" s="142" t="str">
        <f>IF(1=1,IF(X52="","",IF(AND(ISNUMBER(X52),X52&lt;1,Y52="kg"),MAX(1,ROUND(X52*1000,0)),IF(AND(ISNUMBER(X52),X52&lt;1,Y52="L"),MAX(1,ROUND(X52*100,0)),ROUND(X52,3)))),N("X12"))</f>
        <v/>
      </c>
      <c r="AA52" s="143" t="str">
        <f>IF(1=1,IF(X52="","",IF(AND(ISNUMBER(X52),X52&lt;1,Y52="kg"),"g",IF(AND(ISNUMBER(X52),X52&lt;1,Y52="L"),"cl",Y52))),N("Y12"))</f>
        <v/>
      </c>
      <c r="AB52" s="123" t="str">
        <f>IF(1=1,IF(E52="","",IF(F52="","A CONTROLER",IF(NOT(ISNUMBER(F52)),"TEXTE",IF(OR(W52="",W52&lt;=0),"COMMANDE COUVERTS INCOMPLETE",IF(G52="","UNITE MANQUANTE",IF(COUNTIF(B384:B428,AE52)=0,"UNITE A CONTROLER","OK")))))),N("Z6"))</f>
        <v/>
      </c>
      <c r="AD52" s="144" t="str">
        <f>IF(1=1,IF(E52="","",AD46),N("AB12"))</f>
        <v/>
      </c>
      <c r="AE52" s="125" t="str">
        <f>IF(1=1,IF(G52="","",UPPER(TRIM(SUBSTITUTE(SUBSTITUTE(G52&amp;"",CHAR(160)," ")," "," ")))),N("AC12"))</f>
        <v/>
      </c>
      <c r="AG52" s="244" t="s">
        <v>64</v>
      </c>
    </row>
    <row r="53" spans="1:33" ht="15.75" x14ac:dyDescent="0.25">
      <c r="A53" s="160" t="str">
        <f>IF(1=1,IF(E53="","",A46),N("A13"))</f>
        <v/>
      </c>
      <c r="B53" s="127" t="str">
        <f>IF(1=1,IF(E53="","",B46),N("B13"))</f>
        <v/>
      </c>
      <c r="C53" s="127"/>
      <c r="D53" s="129" t="str">
        <f>IF(ISBLANK(E53),"",LARGE(D46:D52,1)+1)</f>
        <v/>
      </c>
      <c r="E53" s="130"/>
      <c r="F53" s="131"/>
      <c r="G53" s="170"/>
      <c r="H53" s="105"/>
      <c r="I53" s="132" t="str">
        <f>IF(1=1,IF(E53="","",I46),N("H13"))</f>
        <v/>
      </c>
      <c r="J53" s="133" t="str">
        <f>IF(1=1,IF(E53="","",J46),N("I13"))</f>
        <v/>
      </c>
      <c r="K53" s="134" t="str">
        <f>IF(1=1,IF(E53="","",K46),N("J13"))</f>
        <v/>
      </c>
      <c r="L53" s="135" t="str">
        <f>IF(1=1,IF(OR(J53="",O53="",NOT(ISNUMBER(J53)),NOT(ISNUMBER(O53)),J53=0),"",O53/J53),N("L13"))</f>
        <v/>
      </c>
      <c r="M53" s="136" t="str">
        <f>IF(1=1,IF(OR(L53="",NOT(ISNUMBER(F53))),"",F53*L53*IFERROR(INDEX(D384:D428,MATCH(AE53,B384:B428,0)),1)),N("M13"))</f>
        <v/>
      </c>
      <c r="N53" s="137" t="str">
        <f>IF(1=1,IF(F53="","",IF(G53="","",IFERROR(INDEX(E384:E428,MATCH(AE53,B384:B428,0)),G53&amp;""))),N("N6"))</f>
        <v/>
      </c>
      <c r="O53" s="138" t="str">
        <f>IF(1=1,IF(E53="","",O46),N("K13"))</f>
        <v/>
      </c>
      <c r="P53" s="139" t="str">
        <f>IF(1=1,IF(M53="","",IF(AND(ISNUMBER(M53),M53&lt;1,N53="kg"),MAX(1,ROUND(M53*1000,0)),IF(AND(ISNUMBER(M53),M53&lt;1,N53="L"),MAX(1,ROUND(M53*100,0)),ROUND(M53,3)))),N("O13"))</f>
        <v/>
      </c>
      <c r="Q53" s="140" t="str">
        <f>IF(1=1,IF(M53="","",IF(AND(ISNUMBER(M53),M53&lt;1,N53="kg"),"g",IF(AND(ISNUMBER(M53),M53&lt;1,N53="L"),"cl",N53))),N("P13"))</f>
        <v/>
      </c>
      <c r="R53" s="161" t="str">
        <f>IF(1=1,IF(E53="","",IF(F53="","A CONTROLER",IF(NOT(ISNUMBER(F53)),"TEXTE",IF(OR(L53="",L53&lt;=0),"COMMANDE PRINCIPALE INCOMPLETE",IF(G53="","UNITE MANQUANTE",IF(COUNTIF(B384:B428,AE53)=0,"UNITE A CONTROLER","OK")))))),N("Q9"))</f>
        <v/>
      </c>
      <c r="S53" s="105"/>
      <c r="T53" s="141">
        <f t="shared" si="12"/>
        <v>0</v>
      </c>
      <c r="U53" s="133" t="str">
        <f>IF(1=1,IF(E53="","",U46),N("S13"))</f>
        <v/>
      </c>
      <c r="V53" s="133" t="str">
        <f>IF(1=1,IF(E53="","",V46),N("T13"))</f>
        <v/>
      </c>
      <c r="W53" s="135" t="str">
        <f>IF(1=1,IF(OR(U53="",V53="",NOT(ISNUMBER(U53)),NOT(ISNUMBER(V53)),U53=0),"",V53/U53),N("U13"))</f>
        <v/>
      </c>
      <c r="X53" s="136" t="str">
        <f>IF(1=1,IF(OR(W53="",NOT(ISNUMBER(F53))),"",F53*W53*IFERROR(INDEX(D384:D428,MATCH(AE53,B384:B428,0)),1)),N("V7"))</f>
        <v/>
      </c>
      <c r="Y53" s="137" t="str">
        <f>IF(1=1,IF(F53="","",IF(G53="","",IFERROR(INDEX(E384:E428,MATCH(AE53,B384:B428,0)),G53&amp;""))),N("W6"))</f>
        <v/>
      </c>
      <c r="Z53" s="142" t="str">
        <f>IF(1=1,IF(X53="","",IF(AND(ISNUMBER(X53),X53&lt;1,Y53="kg"),MAX(1,ROUND(X53*1000,0)),IF(AND(ISNUMBER(X53),X53&lt;1,Y53="L"),MAX(1,ROUND(X53*100,0)),ROUND(X53,3)))),N("X13"))</f>
        <v/>
      </c>
      <c r="AA53" s="143" t="str">
        <f>IF(1=1,IF(X53="","",IF(AND(ISNUMBER(X53),X53&lt;1,Y53="kg"),"g",IF(AND(ISNUMBER(X53),X53&lt;1,Y53="L"),"cl",Y53))),N("Y13"))</f>
        <v/>
      </c>
      <c r="AB53" s="123" t="str">
        <f>IF(1=1,IF(E53="","",IF(F53="","A CONTROLER",IF(NOT(ISNUMBER(F53)),"TEXTE",IF(OR(W53="",W53&lt;=0),"COMMANDE COUVERTS INCOMPLETE",IF(G53="","UNITE MANQUANTE",IF(COUNTIF(B384:B428,AE53)=0,"UNITE A CONTROLER","OK")))))),N("Z6"))</f>
        <v/>
      </c>
      <c r="AD53" s="144" t="str">
        <f>IF(1=1,IF(E53="","",AD46),N("AB13"))</f>
        <v/>
      </c>
      <c r="AE53" s="125" t="str">
        <f>IF(1=1,IF(G53="","",UPPER(TRIM(SUBSTITUTE(SUBSTITUTE(G53&amp;"",CHAR(160)," ")," "," ")))),N("AC13"))</f>
        <v/>
      </c>
      <c r="AG53" s="244"/>
    </row>
    <row r="54" spans="1:33" ht="15.75" x14ac:dyDescent="0.25">
      <c r="A54" s="160" t="str">
        <f>IF(1=1,IF(E54="","",A46),N("A14"))</f>
        <v/>
      </c>
      <c r="B54" s="127" t="str">
        <f>IF(1=1,IF(E54="","",B46),N("B14"))</f>
        <v/>
      </c>
      <c r="C54" s="127"/>
      <c r="D54" s="129" t="str">
        <f>IF(ISBLANK(E54),"",LARGE(D46:D53,1)+1)</f>
        <v/>
      </c>
      <c r="E54" s="130"/>
      <c r="F54" s="131"/>
      <c r="G54" s="170"/>
      <c r="H54" s="105"/>
      <c r="I54" s="132" t="str">
        <f>IF(1=1,IF(E54="","",I46),N("H14"))</f>
        <v/>
      </c>
      <c r="J54" s="133" t="str">
        <f>IF(1=1,IF(E54="","",J46),N("I14"))</f>
        <v/>
      </c>
      <c r="K54" s="134" t="str">
        <f>IF(1=1,IF(E54="","",K46),N("J14"))</f>
        <v/>
      </c>
      <c r="L54" s="135" t="str">
        <f>IF(1=1,IF(OR(J54="",O54="",NOT(ISNUMBER(J54)),NOT(ISNUMBER(O54)),J54=0),"",O54/J54),N("L14"))</f>
        <v/>
      </c>
      <c r="M54" s="136" t="str">
        <f>IF(1=1,IF(OR(L54="",NOT(ISNUMBER(F54))),"",F54*L54*IFERROR(INDEX(D384:D428,MATCH(AE54,B384:B428,0)),1)),N("M13"))</f>
        <v/>
      </c>
      <c r="N54" s="137" t="str">
        <f>IF(1=1,IF(F54="","",IF(G54="","",IFERROR(INDEX(E384:E428,MATCH(AE54,B384:B428,0)),G54&amp;""))),N("N6"))</f>
        <v/>
      </c>
      <c r="O54" s="138" t="str">
        <f>IF(1=1,IF(E54="","",O46),N("K14"))</f>
        <v/>
      </c>
      <c r="P54" s="139" t="str">
        <f>IF(1=1,IF(M54="","",IF(AND(ISNUMBER(M54),M54&lt;1,N54="kg"),MAX(1,ROUND(M54*1000,0)),IF(AND(ISNUMBER(M54),M54&lt;1,N54="L"),MAX(1,ROUND(M54*100,0)),ROUND(M54,3)))),N("O14"))</f>
        <v/>
      </c>
      <c r="Q54" s="140" t="str">
        <f>IF(1=1,IF(M54="","",IF(AND(ISNUMBER(M54),M54&lt;1,N54="kg"),"g",IF(AND(ISNUMBER(M54),M54&lt;1,N54="L"),"cl",N54))),N("P14"))</f>
        <v/>
      </c>
      <c r="R54" s="161" t="str">
        <f>IF(1=1,IF(E54="","",IF(F54="","A CONTROLER",IF(NOT(ISNUMBER(F54)),"TEXTE",IF(OR(L54="",L54&lt;=0),"COMMANDE PRINCIPALE INCOMPLETE",IF(G54="","UNITE MANQUANTE",IF(COUNTIF(B384:B428,AE54)=0,"UNITE A CONTROLER","OK")))))),N("Q9"))</f>
        <v/>
      </c>
      <c r="S54" s="105"/>
      <c r="T54" s="141">
        <f t="shared" si="12"/>
        <v>0</v>
      </c>
      <c r="U54" s="133" t="str">
        <f>IF(1=1,IF(E54="","",U46),N("S14"))</f>
        <v/>
      </c>
      <c r="V54" s="133" t="str">
        <f>IF(1=1,IF(E54="","",V46),N("T14"))</f>
        <v/>
      </c>
      <c r="W54" s="135" t="str">
        <f>IF(1=1,IF(OR(U54="",V54="",NOT(ISNUMBER(U54)),NOT(ISNUMBER(V54)),U54=0),"",V54/U54),N("U14"))</f>
        <v/>
      </c>
      <c r="X54" s="136" t="str">
        <f>IF(1=1,IF(OR(W54="",NOT(ISNUMBER(F54))),"",F54*W54*IFERROR(INDEX(D384:D428,MATCH(AE54,B384:B428,0)),1)),N("V7"))</f>
        <v/>
      </c>
      <c r="Y54" s="137" t="str">
        <f>IF(1=1,IF(F54="","",IF(G54="","",IFERROR(INDEX(E384:E428,MATCH(AE54,B384:B428,0)),G54&amp;""))),N("W6"))</f>
        <v/>
      </c>
      <c r="Z54" s="142" t="str">
        <f>IF(1=1,IF(X54="","",IF(AND(ISNUMBER(X54),X54&lt;1,Y54="kg"),MAX(1,ROUND(X54*1000,0)),IF(AND(ISNUMBER(X54),X54&lt;1,Y54="L"),MAX(1,ROUND(X54*100,0)),ROUND(X54,3)))),N("X14"))</f>
        <v/>
      </c>
      <c r="AA54" s="143" t="str">
        <f>IF(1=1,IF(X54="","",IF(AND(ISNUMBER(X54),X54&lt;1,Y54="kg"),"g",IF(AND(ISNUMBER(X54),X54&lt;1,Y54="L"),"cl",Y54))),N("Y14"))</f>
        <v/>
      </c>
      <c r="AB54" s="123" t="str">
        <f>IF(1=1,IF(E54="","",IF(F54="","A CONTROLER",IF(NOT(ISNUMBER(F54)),"TEXTE",IF(OR(W54="",W54&lt;=0),"COMMANDE COUVERTS INCOMPLETE",IF(G54="","UNITE MANQUANTE",IF(COUNTIF(B384:B428,AE54)=0,"UNITE A CONTROLER","OK")))))),N("Z6"))</f>
        <v/>
      </c>
      <c r="AD54" s="144" t="str">
        <f>IF(1=1,IF(E54="","",AD46),N("AB14"))</f>
        <v/>
      </c>
      <c r="AE54" s="125" t="str">
        <f>IF(1=1,IF(G54="","",UPPER(TRIM(SUBSTITUTE(SUBSTITUTE(G54&amp;"",CHAR(160)," ")," "," ")))),N("AC14"))</f>
        <v/>
      </c>
    </row>
    <row r="55" spans="1:33" ht="15.75" x14ac:dyDescent="0.25">
      <c r="A55" s="160" t="str">
        <f>IF(1=1,IF(E55="","",A46),N("A15"))</f>
        <v/>
      </c>
      <c r="B55" s="127" t="str">
        <f>IF(1=1,IF(E55="","",B46),N("B15"))</f>
        <v/>
      </c>
      <c r="C55" s="127"/>
      <c r="D55" s="129" t="str">
        <f>IF(ISBLANK(E55),"",LARGE(D46:D54,1)+1)</f>
        <v/>
      </c>
      <c r="E55" s="130"/>
      <c r="F55" s="131"/>
      <c r="G55" s="170"/>
      <c r="H55" s="105"/>
      <c r="I55" s="132" t="str">
        <f>IF(1=1,IF(E55="","",I46),N("H15"))</f>
        <v/>
      </c>
      <c r="J55" s="133" t="str">
        <f>IF(1=1,IF(E55="","",J46),N("I15"))</f>
        <v/>
      </c>
      <c r="K55" s="134" t="str">
        <f>IF(1=1,IF(E55="","",K46),N("J15"))</f>
        <v/>
      </c>
      <c r="L55" s="135" t="str">
        <f>IF(1=1,IF(OR(J55="",O55="",NOT(ISNUMBER(J55)),NOT(ISNUMBER(O55)),J55=0),"",O55/J55),N("L15"))</f>
        <v/>
      </c>
      <c r="M55" s="136" t="str">
        <f>IF(1=1,IF(OR(L55="",NOT(ISNUMBER(F55))),"",F55*L55*IFERROR(INDEX(D384:D428,MATCH(AE55,B384:B428,0)),1)),N("M13"))</f>
        <v/>
      </c>
      <c r="N55" s="137" t="str">
        <f>IF(1=1,IF(F55="","",IF(G55="","",IFERROR(INDEX(E384:E428,MATCH(AE55,B384:B428,0)),G55&amp;""))),N("N6"))</f>
        <v/>
      </c>
      <c r="O55" s="138" t="str">
        <f>IF(1=1,IF(E55="","",O46),N("K15"))</f>
        <v/>
      </c>
      <c r="P55" s="139" t="str">
        <f>IF(1=1,IF(M55="","",IF(AND(ISNUMBER(M55),M55&lt;1,N55="kg"),MAX(1,ROUND(M55*1000,0)),IF(AND(ISNUMBER(M55),M55&lt;1,N55="L"),MAX(1,ROUND(M55*100,0)),ROUND(M55,3)))),N("O15"))</f>
        <v/>
      </c>
      <c r="Q55" s="140" t="str">
        <f>IF(1=1,IF(M55="","",IF(AND(ISNUMBER(M55),M55&lt;1,N55="kg"),"g",IF(AND(ISNUMBER(M55),M55&lt;1,N55="L"),"cl",N55))),N("P15"))</f>
        <v/>
      </c>
      <c r="R55" s="161" t="str">
        <f>IF(1=1,IF(E55="","",IF(F55="","A CONTROLER",IF(NOT(ISNUMBER(F55)),"TEXTE",IF(OR(L55="",L55&lt;=0),"COMMANDE PRINCIPALE INCOMPLETE",IF(G55="","UNITE MANQUANTE",IF(COUNTIF(B384:B428,AE55)=0,"UNITE A CONTROLER","OK")))))),N("Q9"))</f>
        <v/>
      </c>
      <c r="S55" s="105"/>
      <c r="T55" s="141">
        <f t="shared" si="12"/>
        <v>0</v>
      </c>
      <c r="U55" s="133" t="str">
        <f>IF(1=1,IF(E55="","",U46),N("S15"))</f>
        <v/>
      </c>
      <c r="V55" s="133" t="str">
        <f>IF(1=1,IF(E55="","",V46),N("T15"))</f>
        <v/>
      </c>
      <c r="W55" s="135" t="str">
        <f>IF(1=1,IF(OR(U55="",V55="",NOT(ISNUMBER(U55)),NOT(ISNUMBER(V55)),U55=0),"",V55/U55),N("U15"))</f>
        <v/>
      </c>
      <c r="X55" s="136" t="str">
        <f>IF(1=1,IF(OR(W55="",NOT(ISNUMBER(F55))),"",F55*W55*IFERROR(INDEX(D384:D428,MATCH(AE55,B384:B428,0)),1)),N("V7"))</f>
        <v/>
      </c>
      <c r="Y55" s="137" t="str">
        <f>IF(1=1,IF(F55="","",IF(G55="","",IFERROR(INDEX(E384:E428,MATCH(AE55,B384:B428,0)),G55&amp;""))),N("W6"))</f>
        <v/>
      </c>
      <c r="Z55" s="142" t="str">
        <f>IF(1=1,IF(X55="","",IF(AND(ISNUMBER(X55),X55&lt;1,Y55="kg"),MAX(1,ROUND(X55*1000,0)),IF(AND(ISNUMBER(X55),X55&lt;1,Y55="L"),MAX(1,ROUND(X55*100,0)),ROUND(X55,3)))),N("X15"))</f>
        <v/>
      </c>
      <c r="AA55" s="143" t="str">
        <f>IF(1=1,IF(X55="","",IF(AND(ISNUMBER(X55),X55&lt;1,Y55="kg"),"g",IF(AND(ISNUMBER(X55),X55&lt;1,Y55="L"),"cl",Y55))),N("Y15"))</f>
        <v/>
      </c>
      <c r="AB55" s="123" t="str">
        <f>IF(1=1,IF(E55="","",IF(F55="","A CONTROLER",IF(NOT(ISNUMBER(F55)),"TEXTE",IF(OR(W55="",W55&lt;=0),"COMMANDE COUVERTS INCOMPLETE",IF(G55="","UNITE MANQUANTE",IF(COUNTIF(B384:B428,AE55)=0,"UNITE A CONTROLER","OK")))))),N("Z6"))</f>
        <v/>
      </c>
      <c r="AD55" s="144" t="str">
        <f>IF(1=1,IF(E55="","",AD46),N("AB15"))</f>
        <v/>
      </c>
      <c r="AE55" s="125" t="str">
        <f>IF(1=1,IF(G55="","",UPPER(TRIM(SUBSTITUTE(SUBSTITUTE(G55&amp;"",CHAR(160)," ")," "," ")))),N("AC15"))</f>
        <v/>
      </c>
    </row>
    <row r="56" spans="1:33" ht="15.75" x14ac:dyDescent="0.25">
      <c r="A56" s="160" t="str">
        <f>IF(1=1,IF(E56="","",A46),N("A16"))</f>
        <v/>
      </c>
      <c r="B56" s="127" t="str">
        <f>IF(1=1,IF(E56="","",B46),N("B16"))</f>
        <v/>
      </c>
      <c r="C56" s="127"/>
      <c r="D56" s="129" t="str">
        <f>IF(ISBLANK(E56),"",LARGE(D46:D55,1)+1)</f>
        <v/>
      </c>
      <c r="E56" s="130"/>
      <c r="F56" s="131"/>
      <c r="G56" s="170"/>
      <c r="H56" s="105"/>
      <c r="I56" s="132" t="str">
        <f>IF(1=1,IF(E56="","",I46),N("H16"))</f>
        <v/>
      </c>
      <c r="J56" s="133" t="str">
        <f>IF(1=1,IF(E56="","",J46),N("I16"))</f>
        <v/>
      </c>
      <c r="K56" s="134" t="str">
        <f>IF(1=1,IF(E56="","",K46),N("J16"))</f>
        <v/>
      </c>
      <c r="L56" s="135" t="str">
        <f>IF(1=1,IF(OR(J56="",O56="",NOT(ISNUMBER(J56)),NOT(ISNUMBER(O56)),J56=0),"",O56/J56),N("L16"))</f>
        <v/>
      </c>
      <c r="M56" s="136" t="str">
        <f>IF(1=1,IF(OR(L56="",NOT(ISNUMBER(F56))),"",F56*L56*IFERROR(INDEX(D384:D428,MATCH(AE56,B384:B428,0)),1)),N("M13"))</f>
        <v/>
      </c>
      <c r="N56" s="137" t="str">
        <f>IF(1=1,IF(F56="","",IF(G56="","",IFERROR(INDEX(E384:E428,MATCH(AE56,B384:B428,0)),G56&amp;""))),N("N6"))</f>
        <v/>
      </c>
      <c r="O56" s="138" t="str">
        <f>IF(1=1,IF(E56="","",O46),N("K16"))</f>
        <v/>
      </c>
      <c r="P56" s="139" t="str">
        <f>IF(1=1,IF(M56="","",IF(AND(ISNUMBER(M56),M56&lt;1,N56="kg"),MAX(1,ROUND(M56*1000,0)),IF(AND(ISNUMBER(M56),M56&lt;1,N56="L"),MAX(1,ROUND(M56*100,0)),ROUND(M56,3)))),N("O16"))</f>
        <v/>
      </c>
      <c r="Q56" s="140" t="str">
        <f>IF(1=1,IF(M56="","",IF(AND(ISNUMBER(M56),M56&lt;1,N56="kg"),"g",IF(AND(ISNUMBER(M56),M56&lt;1,N56="L"),"cl",N56))),N("P16"))</f>
        <v/>
      </c>
      <c r="R56" s="161" t="str">
        <f>IF(1=1,IF(E56="","",IF(F56="","A CONTROLER",IF(NOT(ISNUMBER(F56)),"TEXTE",IF(OR(L56="",L56&lt;=0),"COMMANDE PRINCIPALE INCOMPLETE",IF(G56="","UNITE MANQUANTE",IF(COUNTIF(B384:B428,AE56)=0,"UNITE A CONTROLER","OK")))))),N("Q9"))</f>
        <v/>
      </c>
      <c r="S56" s="105"/>
      <c r="T56" s="141">
        <f t="shared" si="12"/>
        <v>0</v>
      </c>
      <c r="U56" s="133" t="str">
        <f>IF(1=1,IF(E56="","",U46),N("S16"))</f>
        <v/>
      </c>
      <c r="V56" s="133" t="str">
        <f>IF(1=1,IF(E56="","",V46),N("T16"))</f>
        <v/>
      </c>
      <c r="W56" s="135" t="str">
        <f>IF(1=1,IF(OR(U56="",V56="",NOT(ISNUMBER(U56)),NOT(ISNUMBER(V56)),U56=0),"",V56/U56),N("U16"))</f>
        <v/>
      </c>
      <c r="X56" s="136" t="str">
        <f>IF(1=1,IF(OR(W56="",NOT(ISNUMBER(F56))),"",F56*W56*IFERROR(INDEX(D384:D428,MATCH(AE56,B384:B428,0)),1)),N("V7"))</f>
        <v/>
      </c>
      <c r="Y56" s="137" t="str">
        <f>IF(1=1,IF(F56="","",IF(G56="","",IFERROR(INDEX(E384:E428,MATCH(AE56,B384:B428,0)),G56&amp;""))),N("W6"))</f>
        <v/>
      </c>
      <c r="Z56" s="142" t="str">
        <f>IF(1=1,IF(X56="","",IF(AND(ISNUMBER(X56),X56&lt;1,Y56="kg"),MAX(1,ROUND(X56*1000,0)),IF(AND(ISNUMBER(X56),X56&lt;1,Y56="L"),MAX(1,ROUND(X56*100,0)),ROUND(X56,3)))),N("X16"))</f>
        <v/>
      </c>
      <c r="AA56" s="143" t="str">
        <f>IF(1=1,IF(X56="","",IF(AND(ISNUMBER(X56),X56&lt;1,Y56="kg"),"g",IF(AND(ISNUMBER(X56),X56&lt;1,Y56="L"),"cl",Y56))),N("Y16"))</f>
        <v/>
      </c>
      <c r="AB56" s="123" t="str">
        <f>IF(1=1,IF(E56="","",IF(F56="","A CONTROLER",IF(NOT(ISNUMBER(F56)),"TEXTE",IF(OR(W56="",W56&lt;=0),"COMMANDE COUVERTS INCOMPLETE",IF(G56="","UNITE MANQUANTE",IF(COUNTIF(B384:B428,AE56)=0,"UNITE A CONTROLER","OK")))))),N("Z6"))</f>
        <v/>
      </c>
      <c r="AD56" s="144" t="str">
        <f>IF(1=1,IF(E56="","",AD46),N("AB16"))</f>
        <v/>
      </c>
      <c r="AE56" s="125" t="str">
        <f>IF(1=1,IF(G56="","",UPPER(TRIM(SUBSTITUTE(SUBSTITUTE(G56&amp;"",CHAR(160)," ")," "," ")))),N("AC16"))</f>
        <v/>
      </c>
    </row>
    <row r="57" spans="1:33" ht="15.75" x14ac:dyDescent="0.25">
      <c r="A57" s="160" t="str">
        <f>IF(1=1,IF(E57="","",A46),N("A17"))</f>
        <v/>
      </c>
      <c r="B57" s="127" t="str">
        <f>IF(1=1,IF(E57="","",B46),N("B17"))</f>
        <v/>
      </c>
      <c r="C57" s="127"/>
      <c r="D57" s="129" t="str">
        <f>IF(ISBLANK(E57),"",LARGE(D46:D56,1)+1)</f>
        <v/>
      </c>
      <c r="E57" s="130"/>
      <c r="F57" s="131"/>
      <c r="G57" s="170"/>
      <c r="H57" s="105"/>
      <c r="I57" s="132" t="str">
        <f>IF(1=1,IF(E57="","",I46),N("H17"))</f>
        <v/>
      </c>
      <c r="J57" s="133" t="str">
        <f>IF(1=1,IF(E57="","",J46),N("I17"))</f>
        <v/>
      </c>
      <c r="K57" s="134" t="str">
        <f>IF(1=1,IF(E57="","",K46),N("J17"))</f>
        <v/>
      </c>
      <c r="L57" s="135" t="str">
        <f>IF(1=1,IF(OR(J57="",O57="",NOT(ISNUMBER(J57)),NOT(ISNUMBER(O57)),J57=0),"",O57/J57),N("L17"))</f>
        <v/>
      </c>
      <c r="M57" s="136" t="str">
        <f>IF(1=1,IF(OR(L57="",NOT(ISNUMBER(F57))),"",F57*L57*IFERROR(INDEX(D384:D428,MATCH(AE57,B384:B428,0)),1)),N("M13"))</f>
        <v/>
      </c>
      <c r="N57" s="137" t="str">
        <f>IF(1=1,IF(F57="","",IF(G57="","",IFERROR(INDEX(E384:E428,MATCH(AE57,B384:B428,0)),G57&amp;""))),N("N6"))</f>
        <v/>
      </c>
      <c r="O57" s="138" t="str">
        <f>IF(1=1,IF(E57="","",O46),N("K17"))</f>
        <v/>
      </c>
      <c r="P57" s="139" t="str">
        <f>IF(1=1,IF(M57="","",IF(AND(ISNUMBER(M57),M57&lt;1,N57="kg"),MAX(1,ROUND(M57*1000,0)),IF(AND(ISNUMBER(M57),M57&lt;1,N57="L"),MAX(1,ROUND(M57*100,0)),ROUND(M57,3)))),N("O17"))</f>
        <v/>
      </c>
      <c r="Q57" s="140" t="str">
        <f>IF(1=1,IF(M57="","",IF(AND(ISNUMBER(M57),M57&lt;1,N57="kg"),"g",IF(AND(ISNUMBER(M57),M57&lt;1,N57="L"),"cl",N57))),N("P17"))</f>
        <v/>
      </c>
      <c r="R57" s="161" t="str">
        <f>IF(1=1,IF(E57="","",IF(F57="","A CONTROLER",IF(NOT(ISNUMBER(F57)),"TEXTE",IF(OR(L57="",L57&lt;=0),"COMMANDE PRINCIPALE INCOMPLETE",IF(G57="","UNITE MANQUANTE",IF(COUNTIF(B384:B428,AE57)=0,"UNITE A CONTROLER","OK")))))),N("Q9"))</f>
        <v/>
      </c>
      <c r="S57" s="105"/>
      <c r="T57" s="141">
        <f t="shared" si="12"/>
        <v>0</v>
      </c>
      <c r="U57" s="133" t="str">
        <f>IF(1=1,IF(E57="","",U46),N("S17"))</f>
        <v/>
      </c>
      <c r="V57" s="133" t="str">
        <f>IF(1=1,IF(E57="","",V46),N("T17"))</f>
        <v/>
      </c>
      <c r="W57" s="135" t="str">
        <f>IF(1=1,IF(OR(U57="",V57="",NOT(ISNUMBER(U57)),NOT(ISNUMBER(V57)),U57=0),"",V57/U57),N("U17"))</f>
        <v/>
      </c>
      <c r="X57" s="136" t="str">
        <f>IF(1=1,IF(OR(W57="",NOT(ISNUMBER(F57))),"",F57*W57*IFERROR(INDEX(D384:D428,MATCH(AE57,B384:B428,0)),1)),N("V7"))</f>
        <v/>
      </c>
      <c r="Y57" s="137" t="str">
        <f>IF(1=1,IF(F57="","",IF(G57="","",IFERROR(INDEX(E384:E428,MATCH(AE57,B384:B428,0)),G57&amp;""))),N("W6"))</f>
        <v/>
      </c>
      <c r="Z57" s="142" t="str">
        <f>IF(1=1,IF(X57="","",IF(AND(ISNUMBER(X57),X57&lt;1,Y57="kg"),MAX(1,ROUND(X57*1000,0)),IF(AND(ISNUMBER(X57),X57&lt;1,Y57="L"),MAX(1,ROUND(X57*100,0)),ROUND(X57,3)))),N("X17"))</f>
        <v/>
      </c>
      <c r="AA57" s="143" t="str">
        <f>IF(1=1,IF(X57="","",IF(AND(ISNUMBER(X57),X57&lt;1,Y57="kg"),"g",IF(AND(ISNUMBER(X57),X57&lt;1,Y57="L"),"cl",Y57))),N("Y17"))</f>
        <v/>
      </c>
      <c r="AB57" s="123" t="str">
        <f>IF(1=1,IF(E57="","",IF(F57="","A CONTROLER",IF(NOT(ISNUMBER(F57)),"TEXTE",IF(OR(W57="",W57&lt;=0),"COMMANDE COUVERTS INCOMPLETE",IF(G57="","UNITE MANQUANTE",IF(COUNTIF(B384:B428,AE57)=0,"UNITE A CONTROLER","OK")))))),N("Z6"))</f>
        <v/>
      </c>
      <c r="AD57" s="144" t="str">
        <f>IF(1=1,IF(E57="","",AD46),N("AB17"))</f>
        <v/>
      </c>
      <c r="AE57" s="125" t="str">
        <f>IF(1=1,IF(G57="","",UPPER(TRIM(SUBSTITUTE(SUBSTITUTE(G57&amp;"",CHAR(160)," ")," "," ")))),N("AC17"))</f>
        <v/>
      </c>
    </row>
    <row r="58" spans="1:33" ht="15.75" x14ac:dyDescent="0.25">
      <c r="A58" s="160" t="str">
        <f>IF(1=1,IF(E58="","",A46),N("A18"))</f>
        <v/>
      </c>
      <c r="B58" s="127" t="str">
        <f>IF(1=1,IF(E58="","",B46),N("B18"))</f>
        <v/>
      </c>
      <c r="C58" s="127"/>
      <c r="D58" s="129" t="str">
        <f>IF(ISBLANK(E58),"",LARGE(D46:D57,1)+1)</f>
        <v/>
      </c>
      <c r="E58" s="130"/>
      <c r="F58" s="131"/>
      <c r="G58" s="170"/>
      <c r="H58" s="105"/>
      <c r="I58" s="132" t="str">
        <f>IF(1=1,IF(E58="","",I46),N("H18"))</f>
        <v/>
      </c>
      <c r="J58" s="133" t="str">
        <f>IF(1=1,IF(E58="","",J46),N("I18"))</f>
        <v/>
      </c>
      <c r="K58" s="134" t="str">
        <f>IF(1=1,IF(E58="","",K46),N("J18"))</f>
        <v/>
      </c>
      <c r="L58" s="135" t="str">
        <f>IF(1=1,IF(OR(J58="",O58="",NOT(ISNUMBER(J58)),NOT(ISNUMBER(O58)),J58=0),"",O58/J58),N("L18"))</f>
        <v/>
      </c>
      <c r="M58" s="136" t="str">
        <f>IF(1=1,IF(OR(L58="",NOT(ISNUMBER(F58))),"",F58*L58*IFERROR(INDEX(D384:D428,MATCH(AE58,B384:B428,0)),1)),N("M13"))</f>
        <v/>
      </c>
      <c r="N58" s="137" t="str">
        <f>IF(1=1,IF(F58="","",IF(G58="","",IFERROR(INDEX(E384:E428,MATCH(AE58,B384:B428,0)),G58&amp;""))),N("N6"))</f>
        <v/>
      </c>
      <c r="O58" s="138" t="str">
        <f>IF(1=1,IF(E58="","",O46),N("K18"))</f>
        <v/>
      </c>
      <c r="P58" s="139" t="str">
        <f>IF(1=1,IF(M58="","",IF(AND(ISNUMBER(M58),M58&lt;1,N58="kg"),MAX(1,ROUND(M58*1000,0)),IF(AND(ISNUMBER(M58),M58&lt;1,N58="L"),MAX(1,ROUND(M58*100,0)),ROUND(M58,3)))),N("O18"))</f>
        <v/>
      </c>
      <c r="Q58" s="140" t="str">
        <f>IF(1=1,IF(M58="","",IF(AND(ISNUMBER(M58),M58&lt;1,N58="kg"),"g",IF(AND(ISNUMBER(M58),M58&lt;1,N58="L"),"cl",N58))),N("P18"))</f>
        <v/>
      </c>
      <c r="R58" s="161" t="str">
        <f>IF(1=1,IF(E58="","",IF(F58="","A CONTROLER",IF(NOT(ISNUMBER(F58)),"TEXTE",IF(OR(L58="",L58&lt;=0),"COMMANDE PRINCIPALE INCOMPLETE",IF(G58="","UNITE MANQUANTE",IF(COUNTIF(B384:B428,AE58)=0,"UNITE A CONTROLER","OK")))))),N("Q9"))</f>
        <v/>
      </c>
      <c r="S58" s="105"/>
      <c r="T58" s="141">
        <f t="shared" si="12"/>
        <v>0</v>
      </c>
      <c r="U58" s="133" t="str">
        <f>IF(1=1,IF(E58="","",U46),N("S18"))</f>
        <v/>
      </c>
      <c r="V58" s="133" t="str">
        <f>IF(1=1,IF(E58="","",V46),N("T18"))</f>
        <v/>
      </c>
      <c r="W58" s="135" t="str">
        <f>IF(1=1,IF(OR(U58="",V58="",NOT(ISNUMBER(U58)),NOT(ISNUMBER(V58)),U58=0),"",V58/U58),N("U18"))</f>
        <v/>
      </c>
      <c r="X58" s="136" t="str">
        <f>IF(1=1,IF(OR(W58="",NOT(ISNUMBER(F58))),"",F58*W58*IFERROR(INDEX(D384:D428,MATCH(AE58,B384:B428,0)),1)),N("V7"))</f>
        <v/>
      </c>
      <c r="Y58" s="137" t="str">
        <f>IF(1=1,IF(F58="","",IF(G58="","",IFERROR(INDEX(E384:E428,MATCH(AE58,B384:B428,0)),G58&amp;""))),N("W6"))</f>
        <v/>
      </c>
      <c r="Z58" s="142" t="str">
        <f>IF(1=1,IF(X58="","",IF(AND(ISNUMBER(X58),X58&lt;1,Y58="kg"),MAX(1,ROUND(X58*1000,0)),IF(AND(ISNUMBER(X58),X58&lt;1,Y58="L"),MAX(1,ROUND(X58*100,0)),ROUND(X58,3)))),N("X18"))</f>
        <v/>
      </c>
      <c r="AA58" s="143" t="str">
        <f>IF(1=1,IF(X58="","",IF(AND(ISNUMBER(X58),X58&lt;1,Y58="kg"),"g",IF(AND(ISNUMBER(X58),X58&lt;1,Y58="L"),"cl",Y58))),N("Y18"))</f>
        <v/>
      </c>
      <c r="AB58" s="123" t="str">
        <f>IF(1=1,IF(E58="","",IF(F58="","A CONTROLER",IF(NOT(ISNUMBER(F58)),"TEXTE",IF(OR(W58="",W58&lt;=0),"COMMANDE COUVERTS INCOMPLETE",IF(G58="","UNITE MANQUANTE",IF(COUNTIF(B384:B428,AE58)=0,"UNITE A CONTROLER","OK")))))),N("Z6"))</f>
        <v/>
      </c>
      <c r="AD58" s="144" t="str">
        <f>IF(1=1,IF(E58="","",AD46),N("AB18"))</f>
        <v/>
      </c>
      <c r="AE58" s="125" t="str">
        <f>IF(1=1,IF(G58="","",UPPER(TRIM(SUBSTITUTE(SUBSTITUTE(G58&amp;"",CHAR(160)," ")," "," ")))),N("AC18"))</f>
        <v/>
      </c>
    </row>
    <row r="59" spans="1:33" ht="15.75" x14ac:dyDescent="0.25">
      <c r="A59" s="160" t="str">
        <f>IF(1=1,IF(E59="","",A46),N("A19"))</f>
        <v/>
      </c>
      <c r="B59" s="127" t="str">
        <f>IF(1=1,IF(E59="","",B46),N("B19"))</f>
        <v/>
      </c>
      <c r="C59" s="127"/>
      <c r="D59" s="129" t="str">
        <f>IF(ISBLANK(E59),"",LARGE(D46:D58,1)+1)</f>
        <v/>
      </c>
      <c r="E59" s="130"/>
      <c r="F59" s="131"/>
      <c r="G59" s="170"/>
      <c r="H59" s="105"/>
      <c r="I59" s="132" t="str">
        <f>IF(1=1,IF(E59="","",I46),N("H19"))</f>
        <v/>
      </c>
      <c r="J59" s="133" t="str">
        <f>IF(1=1,IF(E59="","",J46),N("I19"))</f>
        <v/>
      </c>
      <c r="K59" s="134" t="str">
        <f>IF(1=1,IF(E59="","",K46),N("J19"))</f>
        <v/>
      </c>
      <c r="L59" s="135" t="str">
        <f>IF(1=1,IF(OR(J59="",O59="",NOT(ISNUMBER(J59)),NOT(ISNUMBER(O59)),J59=0),"",O59/J59),N("L19"))</f>
        <v/>
      </c>
      <c r="M59" s="136" t="str">
        <f>IF(1=1,IF(OR(L59="",NOT(ISNUMBER(F59))),"",F59*L59*IFERROR(INDEX(D384:D428,MATCH(AE59,B384:B428,0)),1)),N("M13"))</f>
        <v/>
      </c>
      <c r="N59" s="137" t="str">
        <f>IF(1=1,IF(F59="","",IF(G59="","",IFERROR(INDEX(E384:E428,MATCH(AE59,B384:B428,0)),G59&amp;""))),N("N6"))</f>
        <v/>
      </c>
      <c r="O59" s="138" t="str">
        <f>IF(1=1,IF(E59="","",O46),N("K19"))</f>
        <v/>
      </c>
      <c r="P59" s="139" t="str">
        <f>IF(1=1,IF(M59="","",IF(AND(ISNUMBER(M59),M59&lt;1,N59="kg"),MAX(1,ROUND(M59*1000,0)),IF(AND(ISNUMBER(M59),M59&lt;1,N59="L"),MAX(1,ROUND(M59*100,0)),ROUND(M59,3)))),N("O19"))</f>
        <v/>
      </c>
      <c r="Q59" s="140" t="str">
        <f>IF(1=1,IF(M59="","",IF(AND(ISNUMBER(M59),M59&lt;1,N59="kg"),"g",IF(AND(ISNUMBER(M59),M59&lt;1,N59="L"),"cl",N59))),N("P19"))</f>
        <v/>
      </c>
      <c r="R59" s="161" t="str">
        <f>IF(1=1,IF(E59="","",IF(F59="","A CONTROLER",IF(NOT(ISNUMBER(F59)),"TEXTE",IF(OR(L59="",L59&lt;=0),"COMMANDE PRINCIPALE INCOMPLETE",IF(G59="","UNITE MANQUANTE",IF(COUNTIF(B384:B428,AE59)=0,"UNITE A CONTROLER","OK")))))),N("Q9"))</f>
        <v/>
      </c>
      <c r="S59" s="105"/>
      <c r="T59" s="141">
        <f t="shared" si="12"/>
        <v>0</v>
      </c>
      <c r="U59" s="133" t="str">
        <f>IF(1=1,IF(E59="","",U46),N("S19"))</f>
        <v/>
      </c>
      <c r="V59" s="133" t="str">
        <f>IF(1=1,IF(E59="","",V46),N("T19"))</f>
        <v/>
      </c>
      <c r="W59" s="135" t="str">
        <f>IF(1=1,IF(OR(U59="",V59="",NOT(ISNUMBER(U59)),NOT(ISNUMBER(V59)),U59=0),"",V59/U59),N("U19"))</f>
        <v/>
      </c>
      <c r="X59" s="136" t="str">
        <f>IF(1=1,IF(OR(W59="",NOT(ISNUMBER(F59))),"",F59*W59*IFERROR(INDEX(D384:D428,MATCH(AE59,B384:B428,0)),1)),N("V7"))</f>
        <v/>
      </c>
      <c r="Y59" s="137" t="str">
        <f>IF(1=1,IF(F59="","",IF(G59="","",IFERROR(INDEX(E384:E428,MATCH(AE59,B384:B428,0)),G59&amp;""))),N("W6"))</f>
        <v/>
      </c>
      <c r="Z59" s="142" t="str">
        <f>IF(1=1,IF(X59="","",IF(AND(ISNUMBER(X59),X59&lt;1,Y59="kg"),MAX(1,ROUND(X59*1000,0)),IF(AND(ISNUMBER(X59),X59&lt;1,Y59="L"),MAX(1,ROUND(X59*100,0)),ROUND(X59,3)))),N("X19"))</f>
        <v/>
      </c>
      <c r="AA59" s="143" t="str">
        <f>IF(1=1,IF(X59="","",IF(AND(ISNUMBER(X59),X59&lt;1,Y59="kg"),"g",IF(AND(ISNUMBER(X59),X59&lt;1,Y59="L"),"cl",Y59))),N("Y19"))</f>
        <v/>
      </c>
      <c r="AB59" s="123" t="str">
        <f>IF(1=1,IF(E59="","",IF(F59="","A CONTROLER",IF(NOT(ISNUMBER(F59)),"TEXTE",IF(OR(W59="",W59&lt;=0),"COMMANDE COUVERTS INCOMPLETE",IF(G59="","UNITE MANQUANTE",IF(COUNTIF(B384:B428,AE59)=0,"UNITE A CONTROLER","OK")))))),N("Z6"))</f>
        <v/>
      </c>
      <c r="AD59" s="144" t="str">
        <f>IF(1=1,IF(E59="","",AD46),N("AB19"))</f>
        <v/>
      </c>
      <c r="AE59" s="125" t="str">
        <f>IF(1=1,IF(G59="","",UPPER(TRIM(SUBSTITUTE(SUBSTITUTE(G59&amp;"",CHAR(160)," ")," "," ")))),N("AC19"))</f>
        <v/>
      </c>
    </row>
    <row r="60" spans="1:33" ht="15.75" x14ac:dyDescent="0.25">
      <c r="A60" s="160" t="str">
        <f>IF(1=1,IF(E60="","",A46),N("A20"))</f>
        <v/>
      </c>
      <c r="B60" s="127" t="str">
        <f>IF(1=1,IF(E60="","",B46),N("B20"))</f>
        <v/>
      </c>
      <c r="C60" s="127"/>
      <c r="D60" s="129" t="str">
        <f>IF(ISBLANK(E60),"",LARGE(D46:D59,1)+1)</f>
        <v/>
      </c>
      <c r="E60" s="130"/>
      <c r="F60" s="131"/>
      <c r="G60" s="170"/>
      <c r="H60" s="105"/>
      <c r="I60" s="132" t="str">
        <f>IF(1=1,IF(E60="","",I46),N("H20"))</f>
        <v/>
      </c>
      <c r="J60" s="133" t="str">
        <f>IF(1=1,IF(E60="","",J46),N("I20"))</f>
        <v/>
      </c>
      <c r="K60" s="134" t="str">
        <f>IF(1=1,IF(E60="","",K46),N("J20"))</f>
        <v/>
      </c>
      <c r="L60" s="135" t="str">
        <f>IF(1=1,IF(OR(J60="",O60="",NOT(ISNUMBER(J60)),NOT(ISNUMBER(O60)),J60=0),"",O60/J60),N("L20"))</f>
        <v/>
      </c>
      <c r="M60" s="136" t="str">
        <f>IF(1=1,IF(OR(L60="",NOT(ISNUMBER(F60))),"",F60*L60*IFERROR(INDEX(D384:D428,MATCH(AE60,B384:B428,0)),1)),N("M13"))</f>
        <v/>
      </c>
      <c r="N60" s="137" t="str">
        <f>IF(1=1,IF(F60="","",IF(G60="","",IFERROR(INDEX(E384:E428,MATCH(AE60,B384:B428,0)),G60&amp;""))),N("N6"))</f>
        <v/>
      </c>
      <c r="O60" s="138" t="str">
        <f>IF(1=1,IF(E60="","",O46),N("K20"))</f>
        <v/>
      </c>
      <c r="P60" s="139" t="str">
        <f>IF(1=1,IF(M60="","",IF(AND(ISNUMBER(M60),M60&lt;1,N60="kg"),MAX(1,ROUND(M60*1000,0)),IF(AND(ISNUMBER(M60),M60&lt;1,N60="L"),MAX(1,ROUND(M60*100,0)),ROUND(M60,3)))),N("O20"))</f>
        <v/>
      </c>
      <c r="Q60" s="140" t="str">
        <f>IF(1=1,IF(M60="","",IF(AND(ISNUMBER(M60),M60&lt;1,N60="kg"),"g",IF(AND(ISNUMBER(M60),M60&lt;1,N60="L"),"cl",N60))),N("P20"))</f>
        <v/>
      </c>
      <c r="R60" s="161" t="str">
        <f>IF(1=1,IF(E60="","",IF(F60="","A CONTROLER",IF(NOT(ISNUMBER(F60)),"TEXTE",IF(OR(L60="",L60&lt;=0),"COMMANDE PRINCIPALE INCOMPLETE",IF(G60="","UNITE MANQUANTE",IF(COUNTIF(B384:B428,AE60)=0,"UNITE A CONTROLER","OK")))))),N("Q9"))</f>
        <v/>
      </c>
      <c r="S60" s="105"/>
      <c r="T60" s="141">
        <f t="shared" si="12"/>
        <v>0</v>
      </c>
      <c r="U60" s="133" t="str">
        <f>IF(1=1,IF(E60="","",U46),N("S20"))</f>
        <v/>
      </c>
      <c r="V60" s="133" t="str">
        <f>IF(1=1,IF(E60="","",V46),N("T20"))</f>
        <v/>
      </c>
      <c r="W60" s="135" t="str">
        <f>IF(1=1,IF(OR(U60="",V60="",NOT(ISNUMBER(U60)),NOT(ISNUMBER(V60)),U60=0),"",V60/U60),N("U20"))</f>
        <v/>
      </c>
      <c r="X60" s="136" t="str">
        <f>IF(1=1,IF(OR(W60="",NOT(ISNUMBER(F60))),"",F60*W60*IFERROR(INDEX(D384:D428,MATCH(AE60,B384:B428,0)),1)),N("V7"))</f>
        <v/>
      </c>
      <c r="Y60" s="137" t="str">
        <f>IF(1=1,IF(F60="","",IF(G60="","",IFERROR(INDEX(E384:E428,MATCH(AE60,B384:B428,0)),G60&amp;""))),N("W6"))</f>
        <v/>
      </c>
      <c r="Z60" s="142" t="str">
        <f>IF(1=1,IF(X60="","",IF(AND(ISNUMBER(X60),X60&lt;1,Y60="kg"),MAX(1,ROUND(X60*1000,0)),IF(AND(ISNUMBER(X60),X60&lt;1,Y60="L"),MAX(1,ROUND(X60*100,0)),ROUND(X60,3)))),N("X20"))</f>
        <v/>
      </c>
      <c r="AA60" s="143" t="str">
        <f>IF(1=1,IF(X60="","",IF(AND(ISNUMBER(X60),X60&lt;1,Y60="kg"),"g",IF(AND(ISNUMBER(X60),X60&lt;1,Y60="L"),"cl",Y60))),N("Y20"))</f>
        <v/>
      </c>
      <c r="AB60" s="123" t="str">
        <f>IF(1=1,IF(E60="","",IF(F60="","A CONTROLER",IF(NOT(ISNUMBER(F60)),"TEXTE",IF(OR(W60="",W60&lt;=0),"COMMANDE COUVERTS INCOMPLETE",IF(G60="","UNITE MANQUANTE",IF(COUNTIF(B384:B428,AE60)=0,"UNITE A CONTROLER","OK")))))),N("Z6"))</f>
        <v/>
      </c>
      <c r="AD60" s="144" t="str">
        <f>IF(1=1,IF(E60="","",AD46),N("AB20"))</f>
        <v/>
      </c>
      <c r="AE60" s="125" t="str">
        <f>IF(1=1,IF(G60="","",UPPER(TRIM(SUBSTITUTE(SUBSTITUTE(G60&amp;"",CHAR(160)," ")," "," ")))),N("AC20"))</f>
        <v/>
      </c>
    </row>
    <row r="61" spans="1:33" ht="15.75" x14ac:dyDescent="0.25">
      <c r="A61" s="160" t="str">
        <f>IF(1=1,IF(E61="","",A46),N("A21"))</f>
        <v/>
      </c>
      <c r="B61" s="127" t="str">
        <f>IF(1=1,IF(E61="","",B46),N("B21"))</f>
        <v/>
      </c>
      <c r="C61" s="127"/>
      <c r="D61" s="129" t="str">
        <f>IF(ISBLANK(E61),"",LARGE(D46:D60,1)+1)</f>
        <v/>
      </c>
      <c r="E61" s="130"/>
      <c r="F61" s="131"/>
      <c r="G61" s="170"/>
      <c r="H61" s="105"/>
      <c r="I61" s="132" t="str">
        <f>IF(1=1,IF(E61="","",I46),N("H21"))</f>
        <v/>
      </c>
      <c r="J61" s="133" t="str">
        <f>IF(1=1,IF(E61="","",J46),N("I21"))</f>
        <v/>
      </c>
      <c r="K61" s="134" t="str">
        <f>IF(1=1,IF(E61="","",K46),N("J21"))</f>
        <v/>
      </c>
      <c r="L61" s="135" t="str">
        <f>IF(1=1,IF(OR(J61="",O61="",NOT(ISNUMBER(J61)),NOT(ISNUMBER(O61)),J61=0),"",O61/J61),N("L21"))</f>
        <v/>
      </c>
      <c r="M61" s="136" t="str">
        <f>IF(1=1,IF(OR(L61="",NOT(ISNUMBER(F61))),"",F61*L61*IFERROR(INDEX(D384:D428,MATCH(AE61,B384:B428,0)),1)),N("M13"))</f>
        <v/>
      </c>
      <c r="N61" s="137" t="str">
        <f>IF(1=1,IF(F61="","",IF(G61="","",IFERROR(INDEX(E384:E428,MATCH(AE61,B384:B428,0)),G61&amp;""))),N("N6"))</f>
        <v/>
      </c>
      <c r="O61" s="138" t="str">
        <f>IF(1=1,IF(E61="","",O46),N("K21"))</f>
        <v/>
      </c>
      <c r="P61" s="139" t="str">
        <f>IF(1=1,IF(M61="","",IF(AND(ISNUMBER(M61),M61&lt;1,N61="kg"),MAX(1,ROUND(M61*1000,0)),IF(AND(ISNUMBER(M61),M61&lt;1,N61="L"),MAX(1,ROUND(M61*100,0)),ROUND(M61,3)))),N("O21"))</f>
        <v/>
      </c>
      <c r="Q61" s="140" t="str">
        <f>IF(1=1,IF(M61="","",IF(AND(ISNUMBER(M61),M61&lt;1,N61="kg"),"g",IF(AND(ISNUMBER(M61),M61&lt;1,N61="L"),"cl",N61))),N("P21"))</f>
        <v/>
      </c>
      <c r="R61" s="161" t="str">
        <f>IF(1=1,IF(E61="","",IF(F61="","A CONTROLER",IF(NOT(ISNUMBER(F61)),"TEXTE",IF(OR(L61="",L61&lt;=0),"COMMANDE PRINCIPALE INCOMPLETE",IF(G61="","UNITE MANQUANTE",IF(COUNTIF(B384:B428,AE61)=0,"UNITE A CONTROLER","OK")))))),N("Q9"))</f>
        <v/>
      </c>
      <c r="S61" s="105"/>
      <c r="T61" s="141">
        <f t="shared" si="12"/>
        <v>0</v>
      </c>
      <c r="U61" s="133" t="str">
        <f>IF(1=1,IF(E61="","",U46),N("S21"))</f>
        <v/>
      </c>
      <c r="V61" s="133" t="str">
        <f>IF(1=1,IF(E61="","",V46),N("T21"))</f>
        <v/>
      </c>
      <c r="W61" s="135" t="str">
        <f>IF(1=1,IF(OR(U61="",V61="",NOT(ISNUMBER(U61)),NOT(ISNUMBER(V61)),U61=0),"",V61/U61),N("U21"))</f>
        <v/>
      </c>
      <c r="X61" s="136" t="str">
        <f>IF(1=1,IF(OR(W61="",NOT(ISNUMBER(F61))),"",F61*W61*IFERROR(INDEX(D384:D428,MATCH(AE61,B384:B428,0)),1)),N("V7"))</f>
        <v/>
      </c>
      <c r="Y61" s="137" t="str">
        <f>IF(1=1,IF(F61="","",IF(G61="","",IFERROR(INDEX(E384:E428,MATCH(AE61,B384:B428,0)),G61&amp;""))),N("W6"))</f>
        <v/>
      </c>
      <c r="Z61" s="142" t="str">
        <f>IF(1=1,IF(X61="","",IF(AND(ISNUMBER(X61),X61&lt;1,Y61="kg"),MAX(1,ROUND(X61*1000,0)),IF(AND(ISNUMBER(X61),X61&lt;1,Y61="L"),MAX(1,ROUND(X61*100,0)),ROUND(X61,3)))),N("X21"))</f>
        <v/>
      </c>
      <c r="AA61" s="143" t="str">
        <f>IF(1=1,IF(X61="","",IF(AND(ISNUMBER(X61),X61&lt;1,Y61="kg"),"g",IF(AND(ISNUMBER(X61),X61&lt;1,Y61="L"),"cl",Y61))),N("Y21"))</f>
        <v/>
      </c>
      <c r="AB61" s="123" t="str">
        <f>IF(1=1,IF(E61="","",IF(F61="","A CONTROLER",IF(NOT(ISNUMBER(F61)),"TEXTE",IF(OR(W61="",W61&lt;=0),"COMMANDE COUVERTS INCOMPLETE",IF(G61="","UNITE MANQUANTE",IF(COUNTIF(B384:B428,AE61)=0,"UNITE A CONTROLER","OK")))))),N("Z6"))</f>
        <v/>
      </c>
      <c r="AD61" s="144" t="str">
        <f>IF(1=1,IF(E61="","",AD46),N("AB21"))</f>
        <v/>
      </c>
      <c r="AE61" s="125" t="str">
        <f>IF(1=1,IF(G61="","",UPPER(TRIM(SUBSTITUTE(SUBSTITUTE(G61&amp;"",CHAR(160)," ")," "," ")))),N("AC21"))</f>
        <v/>
      </c>
    </row>
    <row r="62" spans="1:33" ht="15.75" x14ac:dyDescent="0.25">
      <c r="A62" s="160" t="str">
        <f>IF(1=1,IF(E62="","",A46),N("A22"))</f>
        <v/>
      </c>
      <c r="B62" s="127" t="str">
        <f>IF(1=1,IF(E62="","",B46),N("B22"))</f>
        <v/>
      </c>
      <c r="C62" s="127"/>
      <c r="D62" s="129" t="str">
        <f>IF(ISBLANK(E62),"",LARGE(D46:D61,1)+1)</f>
        <v/>
      </c>
      <c r="E62" s="130"/>
      <c r="F62" s="131"/>
      <c r="G62" s="170"/>
      <c r="H62" s="105"/>
      <c r="I62" s="132" t="str">
        <f>IF(1=1,IF(E62="","",I46),N("H22"))</f>
        <v/>
      </c>
      <c r="J62" s="133" t="str">
        <f>IF(1=1,IF(E62="","",J46),N("I22"))</f>
        <v/>
      </c>
      <c r="K62" s="134" t="str">
        <f>IF(1=1,IF(E62="","",K46),N("J22"))</f>
        <v/>
      </c>
      <c r="L62" s="135" t="str">
        <f>IF(1=1,IF(OR(J62="",O62="",NOT(ISNUMBER(J62)),NOT(ISNUMBER(O62)),J62=0),"",O62/J62),N("L22"))</f>
        <v/>
      </c>
      <c r="M62" s="136" t="str">
        <f>IF(1=1,IF(OR(L62="",NOT(ISNUMBER(F62))),"",F62*L62*IFERROR(INDEX(D384:D428,MATCH(AE62,B384:B428,0)),1)),N("M13"))</f>
        <v/>
      </c>
      <c r="N62" s="137" t="str">
        <f>IF(1=1,IF(F62="","",IF(G62="","",IFERROR(INDEX(E384:E428,MATCH(AE62,B384:B428,0)),G62&amp;""))),N("N6"))</f>
        <v/>
      </c>
      <c r="O62" s="138" t="str">
        <f>IF(1=1,IF(E62="","",O46),N("K22"))</f>
        <v/>
      </c>
      <c r="P62" s="139" t="str">
        <f>IF(1=1,IF(M62="","",IF(AND(ISNUMBER(M62),M62&lt;1,N62="kg"),MAX(1,ROUND(M62*1000,0)),IF(AND(ISNUMBER(M62),M62&lt;1,N62="L"),MAX(1,ROUND(M62*100,0)),ROUND(M62,3)))),N("O22"))</f>
        <v/>
      </c>
      <c r="Q62" s="140" t="str">
        <f>IF(1=1,IF(M62="","",IF(AND(ISNUMBER(M62),M62&lt;1,N62="kg"),"g",IF(AND(ISNUMBER(M62),M62&lt;1,N62="L"),"cl",N62))),N("P22"))</f>
        <v/>
      </c>
      <c r="R62" s="161" t="str">
        <f>IF(1=1,IF(E62="","",IF(F62="","A CONTROLER",IF(NOT(ISNUMBER(F62)),"TEXTE",IF(OR(L62="",L62&lt;=0),"COMMANDE PRINCIPALE INCOMPLETE",IF(G62="","UNITE MANQUANTE",IF(COUNTIF(B384:B428,AE62)=0,"UNITE A CONTROLER","OK")))))),N("Q9"))</f>
        <v/>
      </c>
      <c r="S62" s="105"/>
      <c r="T62" s="141">
        <f t="shared" si="12"/>
        <v>0</v>
      </c>
      <c r="U62" s="133" t="str">
        <f>IF(1=1,IF(E62="","",U46),N("S22"))</f>
        <v/>
      </c>
      <c r="V62" s="133" t="str">
        <f>IF(1=1,IF(E62="","",V46),N("T22"))</f>
        <v/>
      </c>
      <c r="W62" s="135" t="str">
        <f>IF(1=1,IF(OR(U62="",V62="",NOT(ISNUMBER(U62)),NOT(ISNUMBER(V62)),U62=0),"",V62/U62),N("U22"))</f>
        <v/>
      </c>
      <c r="X62" s="136" t="str">
        <f>IF(1=1,IF(OR(W62="",NOT(ISNUMBER(F62))),"",F62*W62*IFERROR(INDEX(D384:D428,MATCH(AE62,B384:B428,0)),1)),N("V7"))</f>
        <v/>
      </c>
      <c r="Y62" s="137" t="str">
        <f>IF(1=1,IF(F62="","",IF(G62="","",IFERROR(INDEX(E384:E428,MATCH(AE62,B384:B428,0)),G62&amp;""))),N("W6"))</f>
        <v/>
      </c>
      <c r="Z62" s="142" t="str">
        <f>IF(1=1,IF(X62="","",IF(AND(ISNUMBER(X62),X62&lt;1,Y62="kg"),MAX(1,ROUND(X62*1000,0)),IF(AND(ISNUMBER(X62),X62&lt;1,Y62="L"),MAX(1,ROUND(X62*100,0)),ROUND(X62,3)))),N("X22"))</f>
        <v/>
      </c>
      <c r="AA62" s="143" t="str">
        <f>IF(1=1,IF(X62="","",IF(AND(ISNUMBER(X62),X62&lt;1,Y62="kg"),"g",IF(AND(ISNUMBER(X62),X62&lt;1,Y62="L"),"cl",Y62))),N("Y22"))</f>
        <v/>
      </c>
      <c r="AB62" s="123" t="str">
        <f>IF(1=1,IF(E62="","",IF(F62="","A CONTROLER",IF(NOT(ISNUMBER(F62)),"TEXTE",IF(OR(W62="",W62&lt;=0),"COMMANDE COUVERTS INCOMPLETE",IF(G62="","UNITE MANQUANTE",IF(COUNTIF(B384:B428,AE62)=0,"UNITE A CONTROLER","OK")))))),N("Z6"))</f>
        <v/>
      </c>
      <c r="AD62" s="144" t="str">
        <f>IF(1=1,IF(E62="","",AD46),N("AB22"))</f>
        <v/>
      </c>
      <c r="AE62" s="125" t="str">
        <f>IF(1=1,IF(G62="","",UPPER(TRIM(SUBSTITUTE(SUBSTITUTE(G62&amp;"",CHAR(160)," ")," "," ")))),N("AC22"))</f>
        <v/>
      </c>
    </row>
    <row r="63" spans="1:33" ht="15.75" x14ac:dyDescent="0.25">
      <c r="A63" s="160" t="str">
        <f>IF(1=1,IF(E63="","",A46),N("A23"))</f>
        <v/>
      </c>
      <c r="B63" s="127" t="str">
        <f>IF(1=1,IF(E63="","",B46),N("B23"))</f>
        <v/>
      </c>
      <c r="C63" s="127"/>
      <c r="D63" s="129" t="str">
        <f>IF(ISBLANK(E63),"",LARGE(D46:D62,1)+1)</f>
        <v/>
      </c>
      <c r="E63" s="130"/>
      <c r="F63" s="131"/>
      <c r="G63" s="170"/>
      <c r="H63" s="105"/>
      <c r="I63" s="132" t="str">
        <f>IF(1=1,IF(E63="","",I46),N("H23"))</f>
        <v/>
      </c>
      <c r="J63" s="133" t="str">
        <f>IF(1=1,IF(E63="","",J46),N("I23"))</f>
        <v/>
      </c>
      <c r="K63" s="134" t="str">
        <f>IF(1=1,IF(E63="","",K46),N("J23"))</f>
        <v/>
      </c>
      <c r="L63" s="135" t="str">
        <f>IF(1=1,IF(OR(J63="",O63="",NOT(ISNUMBER(J63)),NOT(ISNUMBER(O63)),J63=0),"",O63/J63),N("L23"))</f>
        <v/>
      </c>
      <c r="M63" s="136" t="str">
        <f>IF(1=1,IF(OR(L63="",NOT(ISNUMBER(F63))),"",F63*L63*IFERROR(INDEX(D384:D428,MATCH(AE63,B384:B428,0)),1)),N("M13"))</f>
        <v/>
      </c>
      <c r="N63" s="137" t="str">
        <f>IF(1=1,IF(F63="","",IF(G63="","",IFERROR(INDEX(E384:E428,MATCH(AE63,B384:B428,0)),G63&amp;""))),N("N6"))</f>
        <v/>
      </c>
      <c r="O63" s="138" t="str">
        <f>IF(1=1,IF(E63="","",O46),N("K23"))</f>
        <v/>
      </c>
      <c r="P63" s="139" t="str">
        <f>IF(1=1,IF(M63="","",IF(AND(ISNUMBER(M63),M63&lt;1,N63="kg"),MAX(1,ROUND(M63*1000,0)),IF(AND(ISNUMBER(M63),M63&lt;1,N63="L"),MAX(1,ROUND(M63*100,0)),ROUND(M63,3)))),N("O23"))</f>
        <v/>
      </c>
      <c r="Q63" s="140" t="str">
        <f>IF(1=1,IF(M63="","",IF(AND(ISNUMBER(M63),M63&lt;1,N63="kg"),"g",IF(AND(ISNUMBER(M63),M63&lt;1,N63="L"),"cl",N63))),N("P23"))</f>
        <v/>
      </c>
      <c r="R63" s="161" t="str">
        <f>IF(1=1,IF(E63="","",IF(F63="","A CONTROLER",IF(NOT(ISNUMBER(F63)),"TEXTE",IF(OR(L63="",L63&lt;=0),"COMMANDE PRINCIPALE INCOMPLETE",IF(G63="","UNITE MANQUANTE",IF(COUNTIF(B384:B428,AE63)=0,"UNITE A CONTROLER","OK")))))),N("Q9"))</f>
        <v/>
      </c>
      <c r="S63" s="105"/>
      <c r="T63" s="141">
        <f t="shared" si="12"/>
        <v>0</v>
      </c>
      <c r="U63" s="133" t="str">
        <f>IF(1=1,IF(E63="","",U46),N("S23"))</f>
        <v/>
      </c>
      <c r="V63" s="133" t="str">
        <f>IF(1=1,IF(E63="","",V46),N("T23"))</f>
        <v/>
      </c>
      <c r="W63" s="135" t="str">
        <f>IF(1=1,IF(OR(U63="",V63="",NOT(ISNUMBER(U63)),NOT(ISNUMBER(V63)),U63=0),"",V63/U63),N("U23"))</f>
        <v/>
      </c>
      <c r="X63" s="136" t="str">
        <f>IF(1=1,IF(OR(W63="",NOT(ISNUMBER(F63))),"",F63*W63*IFERROR(INDEX(D384:D428,MATCH(AE63,B384:B428,0)),1)),N("V7"))</f>
        <v/>
      </c>
      <c r="Y63" s="137" t="str">
        <f>IF(1=1,IF(F63="","",IF(G63="","",IFERROR(INDEX(E384:E428,MATCH(AE63,B384:B428,0)),G63&amp;""))),N("W6"))</f>
        <v/>
      </c>
      <c r="Z63" s="142" t="str">
        <f>IF(1=1,IF(X63="","",IF(AND(ISNUMBER(X63),X63&lt;1,Y63="kg"),MAX(1,ROUND(X63*1000,0)),IF(AND(ISNUMBER(X63),X63&lt;1,Y63="L"),MAX(1,ROUND(X63*100,0)),ROUND(X63,3)))),N("X23"))</f>
        <v/>
      </c>
      <c r="AA63" s="143" t="str">
        <f>IF(1=1,IF(X63="","",IF(AND(ISNUMBER(X63),X63&lt;1,Y63="kg"),"g",IF(AND(ISNUMBER(X63),X63&lt;1,Y63="L"),"cl",Y63))),N("Y23"))</f>
        <v/>
      </c>
      <c r="AB63" s="123" t="str">
        <f>IF(1=1,IF(E63="","",IF(F63="","A CONTROLER",IF(NOT(ISNUMBER(F63)),"TEXTE",IF(OR(W63="",W63&lt;=0),"COMMANDE COUVERTS INCOMPLETE",IF(G63="","UNITE MANQUANTE",IF(COUNTIF(B384:B428,AE63)=0,"UNITE A CONTROLER","OK")))))),N("Z6"))</f>
        <v/>
      </c>
      <c r="AD63" s="144" t="str">
        <f>IF(1=1,IF(E63="","",AD46),N("AB23"))</f>
        <v/>
      </c>
      <c r="AE63" s="125" t="str">
        <f>IF(1=1,IF(G63="","",UPPER(TRIM(SUBSTITUTE(SUBSTITUTE(G63&amp;"",CHAR(160)," ")," "," ")))),N("AC23"))</f>
        <v/>
      </c>
    </row>
    <row r="64" spans="1:33" ht="15.75" x14ac:dyDescent="0.25">
      <c r="A64" s="160" t="str">
        <f>IF(1=1,IF(E64="","",A46),N("A24"))</f>
        <v/>
      </c>
      <c r="B64" s="127" t="str">
        <f>IF(1=1,IF(E64="","",B46),N("B24"))</f>
        <v/>
      </c>
      <c r="C64" s="127"/>
      <c r="D64" s="129" t="str">
        <f>IF(ISBLANK(E64),"",LARGE(D46:D63,1)+1)</f>
        <v/>
      </c>
      <c r="E64" s="130"/>
      <c r="F64" s="131"/>
      <c r="G64" s="170"/>
      <c r="H64" s="105"/>
      <c r="I64" s="132" t="str">
        <f>IF(1=1,IF(E64="","",I46),N("H24"))</f>
        <v/>
      </c>
      <c r="J64" s="133" t="str">
        <f>IF(1=1,IF(E64="","",J46),N("I24"))</f>
        <v/>
      </c>
      <c r="K64" s="134" t="str">
        <f>IF(1=1,IF(E64="","",K46),N("J24"))</f>
        <v/>
      </c>
      <c r="L64" s="135" t="str">
        <f>IF(1=1,IF(OR(J64="",O64="",NOT(ISNUMBER(J64)),NOT(ISNUMBER(O64)),J64=0),"",O64/J64),N("L24"))</f>
        <v/>
      </c>
      <c r="M64" s="136" t="str">
        <f>IF(1=1,IF(OR(L64="",NOT(ISNUMBER(F64))),"",F64*L64*IFERROR(INDEX(D384:D428,MATCH(AE64,B384:B428,0)),1)),N("M13"))</f>
        <v/>
      </c>
      <c r="N64" s="137" t="str">
        <f>IF(1=1,IF(F64="","",IF(G64="","",IFERROR(INDEX(E384:E428,MATCH(AE64,B384:B428,0)),G64&amp;""))),N("N6"))</f>
        <v/>
      </c>
      <c r="O64" s="138" t="str">
        <f>IF(1=1,IF(E64="","",O46),N("K24"))</f>
        <v/>
      </c>
      <c r="P64" s="139" t="str">
        <f>IF(1=1,IF(M64="","",IF(AND(ISNUMBER(M64),M64&lt;1,N64="kg"),MAX(1,ROUND(M64*1000,0)),IF(AND(ISNUMBER(M64),M64&lt;1,N64="L"),MAX(1,ROUND(M64*100,0)),ROUND(M64,3)))),N("O24"))</f>
        <v/>
      </c>
      <c r="Q64" s="140" t="str">
        <f>IF(1=1,IF(M64="","",IF(AND(ISNUMBER(M64),M64&lt;1,N64="kg"),"g",IF(AND(ISNUMBER(M64),M64&lt;1,N64="L"),"cl",N64))),N("P24"))</f>
        <v/>
      </c>
      <c r="R64" s="161" t="str">
        <f>IF(1=1,IF(E64="","",IF(F64="","A CONTROLER",IF(NOT(ISNUMBER(F64)),"TEXTE",IF(OR(L64="",L64&lt;=0),"COMMANDE PRINCIPALE INCOMPLETE",IF(G64="","UNITE MANQUANTE",IF(COUNTIF(B384:B428,AE64)=0,"UNITE A CONTROLER","OK")))))),N("Q9"))</f>
        <v/>
      </c>
      <c r="S64" s="105"/>
      <c r="T64" s="141">
        <f t="shared" si="12"/>
        <v>0</v>
      </c>
      <c r="U64" s="133" t="str">
        <f>IF(1=1,IF(E64="","",U46),N("S24"))</f>
        <v/>
      </c>
      <c r="V64" s="133" t="str">
        <f>IF(1=1,IF(E64="","",V46),N("T24"))</f>
        <v/>
      </c>
      <c r="W64" s="135" t="str">
        <f>IF(1=1,IF(OR(U64="",V64="",NOT(ISNUMBER(U64)),NOT(ISNUMBER(V64)),U64=0),"",V64/U64),N("U24"))</f>
        <v/>
      </c>
      <c r="X64" s="136" t="str">
        <f>IF(1=1,IF(OR(W64="",NOT(ISNUMBER(F64))),"",F64*W64*IFERROR(INDEX(D384:D428,MATCH(AE64,B384:B428,0)),1)),N("V7"))</f>
        <v/>
      </c>
      <c r="Y64" s="137" t="str">
        <f>IF(1=1,IF(F64="","",IF(G64="","",IFERROR(INDEX(E384:E428,MATCH(AE64,B384:B428,0)),G64&amp;""))),N("W6"))</f>
        <v/>
      </c>
      <c r="Z64" s="142" t="str">
        <f>IF(1=1,IF(X64="","",IF(AND(ISNUMBER(X64),X64&lt;1,Y64="kg"),MAX(1,ROUND(X64*1000,0)),IF(AND(ISNUMBER(X64),X64&lt;1,Y64="L"),MAX(1,ROUND(X64*100,0)),ROUND(X64,3)))),N("X24"))</f>
        <v/>
      </c>
      <c r="AA64" s="143" t="str">
        <f>IF(1=1,IF(X64="","",IF(AND(ISNUMBER(X64),X64&lt;1,Y64="kg"),"g",IF(AND(ISNUMBER(X64),X64&lt;1,Y64="L"),"cl",Y64))),N("Y24"))</f>
        <v/>
      </c>
      <c r="AB64" s="123" t="str">
        <f>IF(1=1,IF(E64="","",IF(F64="","A CONTROLER",IF(NOT(ISNUMBER(F64)),"TEXTE",IF(OR(W64="",W64&lt;=0),"COMMANDE COUVERTS INCOMPLETE",IF(G64="","UNITE MANQUANTE",IF(COUNTIF(B384:B428,AE64)=0,"UNITE A CONTROLER","OK")))))),N("Z6"))</f>
        <v/>
      </c>
      <c r="AD64" s="144" t="str">
        <f>IF(1=1,IF(E64="","",AD46),N("AB24"))</f>
        <v/>
      </c>
      <c r="AE64" s="125" t="str">
        <f>IF(1=1,IF(G64="","",UPPER(TRIM(SUBSTITUTE(SUBSTITUTE(G64&amp;"",CHAR(160)," ")," "," ")))),N("AC24"))</f>
        <v/>
      </c>
    </row>
    <row r="65" spans="1:31" ht="15.75" x14ac:dyDescent="0.25">
      <c r="A65" s="160" t="str">
        <f>IF(1=1,IF(E65="","",A46),N("A25"))</f>
        <v/>
      </c>
      <c r="B65" s="127" t="str">
        <f>IF(1=1,IF(E65="","",B46),N("B25"))</f>
        <v/>
      </c>
      <c r="C65" s="127"/>
      <c r="D65" s="129" t="str">
        <f>IF(ISBLANK(E65),"",LARGE(D46:D64,1)+1)</f>
        <v/>
      </c>
      <c r="E65" s="130"/>
      <c r="F65" s="131"/>
      <c r="G65" s="170"/>
      <c r="H65" s="105"/>
      <c r="I65" s="132" t="str">
        <f>IF(1=1,IF(E65="","",I46),N("H25"))</f>
        <v/>
      </c>
      <c r="J65" s="133" t="str">
        <f>IF(1=1,IF(E65="","",J46),N("I25"))</f>
        <v/>
      </c>
      <c r="K65" s="134" t="str">
        <f>IF(1=1,IF(E65="","",K46),N("J25"))</f>
        <v/>
      </c>
      <c r="L65" s="135" t="str">
        <f>IF(1=1,IF(OR(J65="",O65="",NOT(ISNUMBER(J65)),NOT(ISNUMBER(O65)),J65=0),"",O65/J65),N("L25"))</f>
        <v/>
      </c>
      <c r="M65" s="136" t="str">
        <f>IF(1=1,IF(OR(L65="",NOT(ISNUMBER(F65))),"",F65*L65*IFERROR(INDEX(D384:D428,MATCH(AE65,B384:B428,0)),1)),N("M13"))</f>
        <v/>
      </c>
      <c r="N65" s="137" t="str">
        <f>IF(1=1,IF(F65="","",IF(G65="","",IFERROR(INDEX(E384:E428,MATCH(AE65,B384:B428,0)),G65&amp;""))),N("N6"))</f>
        <v/>
      </c>
      <c r="O65" s="138" t="str">
        <f>IF(1=1,IF(E65="","",O46),N("K25"))</f>
        <v/>
      </c>
      <c r="P65" s="139" t="str">
        <f>IF(1=1,IF(M65="","",IF(AND(ISNUMBER(M65),M65&lt;1,N65="kg"),MAX(1,ROUND(M65*1000,0)),IF(AND(ISNUMBER(M65),M65&lt;1,N65="L"),MAX(1,ROUND(M65*100,0)),ROUND(M65,3)))),N("O25"))</f>
        <v/>
      </c>
      <c r="Q65" s="140" t="str">
        <f>IF(1=1,IF(M65="","",IF(AND(ISNUMBER(M65),M65&lt;1,N65="kg"),"g",IF(AND(ISNUMBER(M65),M65&lt;1,N65="L"),"cl",N65))),N("P25"))</f>
        <v/>
      </c>
      <c r="R65" s="161" t="str">
        <f>IF(1=1,IF(E65="","",IF(F65="","A CONTROLER",IF(NOT(ISNUMBER(F65)),"TEXTE",IF(OR(L65="",L65&lt;=0),"COMMANDE PRINCIPALE INCOMPLETE",IF(G65="","UNITE MANQUANTE",IF(COUNTIF(B384:B428,AE65)=0,"UNITE A CONTROLER","OK")))))),N("Q9"))</f>
        <v/>
      </c>
      <c r="S65" s="105"/>
      <c r="T65" s="141">
        <f t="shared" si="12"/>
        <v>0</v>
      </c>
      <c r="U65" s="133" t="str">
        <f>IF(1=1,IF(E65="","",U46),N("S25"))</f>
        <v/>
      </c>
      <c r="V65" s="133" t="str">
        <f>IF(1=1,IF(E65="","",V46),N("T25"))</f>
        <v/>
      </c>
      <c r="W65" s="135" t="str">
        <f>IF(1=1,IF(OR(U65="",V65="",NOT(ISNUMBER(U65)),NOT(ISNUMBER(V65)),U65=0),"",V65/U65),N("U25"))</f>
        <v/>
      </c>
      <c r="X65" s="136" t="str">
        <f>IF(1=1,IF(OR(W65="",NOT(ISNUMBER(F65))),"",F65*W65*IFERROR(INDEX(D384:D428,MATCH(AE65,B384:B428,0)),1)),N("V7"))</f>
        <v/>
      </c>
      <c r="Y65" s="137" t="str">
        <f>IF(1=1,IF(F65="","",IF(G65="","",IFERROR(INDEX(E384:E428,MATCH(AE65,B384:B428,0)),G65&amp;""))),N("W6"))</f>
        <v/>
      </c>
      <c r="Z65" s="142" t="str">
        <f>IF(1=1,IF(X65="","",IF(AND(ISNUMBER(X65),X65&lt;1,Y65="kg"),MAX(1,ROUND(X65*1000,0)),IF(AND(ISNUMBER(X65),X65&lt;1,Y65="L"),MAX(1,ROUND(X65*100,0)),ROUND(X65,3)))),N("X25"))</f>
        <v/>
      </c>
      <c r="AA65" s="143" t="str">
        <f>IF(1=1,IF(X65="","",IF(AND(ISNUMBER(X65),X65&lt;1,Y65="kg"),"g",IF(AND(ISNUMBER(X65),X65&lt;1,Y65="L"),"cl",Y65))),N("Y25"))</f>
        <v/>
      </c>
      <c r="AB65" s="123" t="str">
        <f>IF(1=1,IF(E65="","",IF(F65="","A CONTROLER",IF(NOT(ISNUMBER(F65)),"TEXTE",IF(OR(W65="",W65&lt;=0),"COMMANDE COUVERTS INCOMPLETE",IF(G65="","UNITE MANQUANTE",IF(COUNTIF(B384:B428,AE65)=0,"UNITE A CONTROLER","OK")))))),N("Z6"))</f>
        <v/>
      </c>
      <c r="AD65" s="144" t="str">
        <f>IF(1=1,IF(E65="","",AD46),N("AB25"))</f>
        <v/>
      </c>
      <c r="AE65" s="125" t="str">
        <f>IF(1=1,IF(G65="","",UPPER(TRIM(SUBSTITUTE(SUBSTITUTE(G65&amp;"",CHAR(160)," ")," "," ")))),N("AC25"))</f>
        <v/>
      </c>
    </row>
    <row r="66" spans="1:31" ht="15.75" x14ac:dyDescent="0.25">
      <c r="A66" s="160" t="str">
        <f>IF(1=1,IF(E66="","",A46),N("A26"))</f>
        <v/>
      </c>
      <c r="B66" s="127" t="str">
        <f>IF(1=1,IF(E66="","",B46),N("B26"))</f>
        <v/>
      </c>
      <c r="C66" s="127"/>
      <c r="D66" s="129" t="str">
        <f>IF(ISBLANK(E66),"",LARGE(D46:D65,1)+1)</f>
        <v/>
      </c>
      <c r="E66" s="130"/>
      <c r="F66" s="131"/>
      <c r="G66" s="170"/>
      <c r="H66" s="105"/>
      <c r="I66" s="132" t="str">
        <f>IF(1=1,IF(E66="","",I46),N("H26"))</f>
        <v/>
      </c>
      <c r="J66" s="133" t="str">
        <f>IF(1=1,IF(E66="","",J46),N("I26"))</f>
        <v/>
      </c>
      <c r="K66" s="134" t="str">
        <f>IF(1=1,IF(E66="","",K46),N("J26"))</f>
        <v/>
      </c>
      <c r="L66" s="135" t="str">
        <f>IF(1=1,IF(OR(J66="",O66="",NOT(ISNUMBER(J66)),NOT(ISNUMBER(O66)),J66=0),"",O66/J66),N("L26"))</f>
        <v/>
      </c>
      <c r="M66" s="136" t="str">
        <f>IF(1=1,IF(OR(L66="",NOT(ISNUMBER(F66))),"",F66*L66*IFERROR(INDEX(D384:D428,MATCH(AE66,B384:B428,0)),1)),N("M13"))</f>
        <v/>
      </c>
      <c r="N66" s="137" t="str">
        <f>IF(1=1,IF(F66="","",IF(G66="","",IFERROR(INDEX(E384:E428,MATCH(AE66,B384:B428,0)),G66&amp;""))),N("N6"))</f>
        <v/>
      </c>
      <c r="O66" s="138" t="str">
        <f>IF(1=1,IF(E66="","",O46),N("K26"))</f>
        <v/>
      </c>
      <c r="P66" s="139" t="str">
        <f>IF(1=1,IF(M66="","",IF(AND(ISNUMBER(M66),M66&lt;1,N66="kg"),MAX(1,ROUND(M66*1000,0)),IF(AND(ISNUMBER(M66),M66&lt;1,N66="L"),MAX(1,ROUND(M66*100,0)),ROUND(M66,3)))),N("O26"))</f>
        <v/>
      </c>
      <c r="Q66" s="140" t="str">
        <f>IF(1=1,IF(M66="","",IF(AND(ISNUMBER(M66),M66&lt;1,N66="kg"),"g",IF(AND(ISNUMBER(M66),M66&lt;1,N66="L"),"cl",N66))),N("P26"))</f>
        <v/>
      </c>
      <c r="R66" s="161" t="str">
        <f>IF(1=1,IF(E66="","",IF(F66="","A CONTROLER",IF(NOT(ISNUMBER(F66)),"TEXTE",IF(OR(L66="",L66&lt;=0),"COMMANDE PRINCIPALE INCOMPLETE",IF(G66="","UNITE MANQUANTE",IF(COUNTIF(B384:B428,AE66)=0,"UNITE A CONTROLER","OK")))))),N("Q9"))</f>
        <v/>
      </c>
      <c r="S66" s="105"/>
      <c r="T66" s="141">
        <f t="shared" si="12"/>
        <v>0</v>
      </c>
      <c r="U66" s="133" t="str">
        <f>IF(1=1,IF(E66="","",U46),N("S26"))</f>
        <v/>
      </c>
      <c r="V66" s="133" t="str">
        <f>IF(1=1,IF(E66="","",V46),N("T26"))</f>
        <v/>
      </c>
      <c r="W66" s="135" t="str">
        <f>IF(1=1,IF(OR(U66="",V66="",NOT(ISNUMBER(U66)),NOT(ISNUMBER(V66)),U66=0),"",V66/U66),N("U26"))</f>
        <v/>
      </c>
      <c r="X66" s="136" t="str">
        <f>IF(1=1,IF(OR(W66="",NOT(ISNUMBER(F66))),"",F66*W66*IFERROR(INDEX(D384:D428,MATCH(AE66,B384:B428,0)),1)),N("V7"))</f>
        <v/>
      </c>
      <c r="Y66" s="137" t="str">
        <f>IF(1=1,IF(F66="","",IF(G66="","",IFERROR(INDEX(E384:E428,MATCH(AE66,B384:B428,0)),G66&amp;""))),N("W6"))</f>
        <v/>
      </c>
      <c r="Z66" s="142" t="str">
        <f>IF(1=1,IF(X66="","",IF(AND(ISNUMBER(X66),X66&lt;1,Y66="kg"),MAX(1,ROUND(X66*1000,0)),IF(AND(ISNUMBER(X66),X66&lt;1,Y66="L"),MAX(1,ROUND(X66*100,0)),ROUND(X66,3)))),N("X26"))</f>
        <v/>
      </c>
      <c r="AA66" s="143" t="str">
        <f>IF(1=1,IF(X66="","",IF(AND(ISNUMBER(X66),X66&lt;1,Y66="kg"),"g",IF(AND(ISNUMBER(X66),X66&lt;1,Y66="L"),"cl",Y66))),N("Y26"))</f>
        <v/>
      </c>
      <c r="AB66" s="123" t="str">
        <f>IF(1=1,IF(E66="","",IF(F66="","A CONTROLER",IF(NOT(ISNUMBER(F66)),"TEXTE",IF(OR(W66="",W66&lt;=0),"COMMANDE COUVERTS INCOMPLETE",IF(G66="","UNITE MANQUANTE",IF(COUNTIF(B384:B428,AE66)=0,"UNITE A CONTROLER","OK")))))),N("Z6"))</f>
        <v/>
      </c>
      <c r="AD66" s="144" t="str">
        <f>IF(1=1,IF(E66="","",AD46),N("AB26"))</f>
        <v/>
      </c>
      <c r="AE66" s="125" t="str">
        <f>IF(1=1,IF(G66="","",UPPER(TRIM(SUBSTITUTE(SUBSTITUTE(G66&amp;"",CHAR(160)," ")," "," ")))),N("AC26"))</f>
        <v/>
      </c>
    </row>
    <row r="67" spans="1:31" ht="15.75" x14ac:dyDescent="0.25">
      <c r="A67" s="160" t="str">
        <f>IF(1=1,IF(E67="","",A46),N("A27"))</f>
        <v/>
      </c>
      <c r="B67" s="127" t="str">
        <f>IF(1=1,IF(E67="","",B46),N("B27"))</f>
        <v/>
      </c>
      <c r="C67" s="127"/>
      <c r="D67" s="129" t="str">
        <f>IF(ISBLANK(E67),"",LARGE(D46:D66,1)+1)</f>
        <v/>
      </c>
      <c r="E67" s="130"/>
      <c r="F67" s="131"/>
      <c r="G67" s="170"/>
      <c r="H67" s="105"/>
      <c r="I67" s="132" t="str">
        <f>IF(1=1,IF(E67="","",I46),N("H27"))</f>
        <v/>
      </c>
      <c r="J67" s="133" t="str">
        <f>IF(1=1,IF(E67="","",J46),N("I27"))</f>
        <v/>
      </c>
      <c r="K67" s="134" t="str">
        <f>IF(1=1,IF(E67="","",K46),N("J27"))</f>
        <v/>
      </c>
      <c r="L67" s="135" t="str">
        <f>IF(1=1,IF(OR(J67="",O67="",NOT(ISNUMBER(J67)),NOT(ISNUMBER(O67)),J67=0),"",O67/J67),N("L27"))</f>
        <v/>
      </c>
      <c r="M67" s="136" t="str">
        <f>IF(1=1,IF(OR(L67="",NOT(ISNUMBER(F67))),"",F67*L67*IFERROR(INDEX(D384:D428,MATCH(AE67,B384:B428,0)),1)),N("M13"))</f>
        <v/>
      </c>
      <c r="N67" s="137" t="str">
        <f>IF(1=1,IF(F67="","",IF(G67="","",IFERROR(INDEX(E384:E428,MATCH(AE67,B384:B428,0)),G67&amp;""))),N("N6"))</f>
        <v/>
      </c>
      <c r="O67" s="138" t="str">
        <f>IF(1=1,IF(E67="","",O46),N("K27"))</f>
        <v/>
      </c>
      <c r="P67" s="139" t="str">
        <f>IF(1=1,IF(M67="","",IF(AND(ISNUMBER(M67),M67&lt;1,N67="kg"),MAX(1,ROUND(M67*1000,0)),IF(AND(ISNUMBER(M67),M67&lt;1,N67="L"),MAX(1,ROUND(M67*100,0)),ROUND(M67,3)))),N("O27"))</f>
        <v/>
      </c>
      <c r="Q67" s="140" t="str">
        <f>IF(1=1,IF(M67="","",IF(AND(ISNUMBER(M67),M67&lt;1,N67="kg"),"g",IF(AND(ISNUMBER(M67),M67&lt;1,N67="L"),"cl",N67))),N("P27"))</f>
        <v/>
      </c>
      <c r="R67" s="161" t="str">
        <f>IF(1=1,IF(E67="","",IF(F67="","A CONTROLER",IF(NOT(ISNUMBER(F67)),"TEXTE",IF(OR(L67="",L67&lt;=0),"COMMANDE PRINCIPALE INCOMPLETE",IF(G67="","UNITE MANQUANTE",IF(COUNTIF(B384:B428,AE67)=0,"UNITE A CONTROLER","OK")))))),N("Q9"))</f>
        <v/>
      </c>
      <c r="S67" s="105"/>
      <c r="T67" s="141">
        <f t="shared" si="12"/>
        <v>0</v>
      </c>
      <c r="U67" s="133" t="str">
        <f>IF(1=1,IF(E67="","",U46),N("S27"))</f>
        <v/>
      </c>
      <c r="V67" s="133" t="str">
        <f>IF(1=1,IF(E67="","",V46),N("T27"))</f>
        <v/>
      </c>
      <c r="W67" s="135" t="str">
        <f>IF(1=1,IF(OR(U67="",V67="",NOT(ISNUMBER(U67)),NOT(ISNUMBER(V67)),U67=0),"",V67/U67),N("U27"))</f>
        <v/>
      </c>
      <c r="X67" s="136" t="str">
        <f>IF(1=1,IF(OR(W67="",NOT(ISNUMBER(F67))),"",F67*W67*IFERROR(INDEX(D384:D428,MATCH(AE67,B384:B428,0)),1)),N("V7"))</f>
        <v/>
      </c>
      <c r="Y67" s="137" t="str">
        <f>IF(1=1,IF(F67="","",IF(G67="","",IFERROR(INDEX(E384:E428,MATCH(AE67,B384:B428,0)),G67&amp;""))),N("W6"))</f>
        <v/>
      </c>
      <c r="Z67" s="142" t="str">
        <f>IF(1=1,IF(X67="","",IF(AND(ISNUMBER(X67),X67&lt;1,Y67="kg"),MAX(1,ROUND(X67*1000,0)),IF(AND(ISNUMBER(X67),X67&lt;1,Y67="L"),MAX(1,ROUND(X67*100,0)),ROUND(X67,3)))),N("X27"))</f>
        <v/>
      </c>
      <c r="AA67" s="143" t="str">
        <f>IF(1=1,IF(X67="","",IF(AND(ISNUMBER(X67),X67&lt;1,Y67="kg"),"g",IF(AND(ISNUMBER(X67),X67&lt;1,Y67="L"),"cl",Y67))),N("Y27"))</f>
        <v/>
      </c>
      <c r="AB67" s="123" t="str">
        <f>IF(1=1,IF(E67="","",IF(F67="","A CONTROLER",IF(NOT(ISNUMBER(F67)),"TEXTE",IF(OR(W67="",W67&lt;=0),"COMMANDE COUVERTS INCOMPLETE",IF(G67="","UNITE MANQUANTE",IF(COUNTIF(B384:B428,AE67)=0,"UNITE A CONTROLER","OK")))))),N("Z6"))</f>
        <v/>
      </c>
      <c r="AD67" s="144" t="str">
        <f>IF(1=1,IF(E67="","",AD46),N("AB27"))</f>
        <v/>
      </c>
      <c r="AE67" s="125" t="str">
        <f>IF(1=1,IF(G67="","",UPPER(TRIM(SUBSTITUTE(SUBSTITUTE(G67&amp;"",CHAR(160)," ")," "," ")))),N("AC27"))</f>
        <v/>
      </c>
    </row>
    <row r="68" spans="1:31" ht="15.75" x14ac:dyDescent="0.25">
      <c r="A68" s="160" t="str">
        <f>IF(1=1,IF(E68="","",A46),N("A28"))</f>
        <v/>
      </c>
      <c r="B68" s="127" t="str">
        <f>IF(1=1,IF(E68="","",B46),N("B28"))</f>
        <v/>
      </c>
      <c r="C68" s="127"/>
      <c r="D68" s="129" t="str">
        <f>IF(ISBLANK(E68),"",LARGE(D46:D67,1)+1)</f>
        <v/>
      </c>
      <c r="E68" s="130"/>
      <c r="F68" s="131"/>
      <c r="G68" s="170"/>
      <c r="H68" s="105"/>
      <c r="I68" s="132" t="str">
        <f>IF(1=1,IF(E68="","",I46),N("H28"))</f>
        <v/>
      </c>
      <c r="J68" s="133" t="str">
        <f>IF(1=1,IF(E68="","",J46),N("I28"))</f>
        <v/>
      </c>
      <c r="K68" s="134" t="str">
        <f>IF(1=1,IF(E68="","",K46),N("J28"))</f>
        <v/>
      </c>
      <c r="L68" s="135" t="str">
        <f>IF(1=1,IF(OR(J68="",O68="",NOT(ISNUMBER(J68)),NOT(ISNUMBER(O68)),J68=0),"",O68/J68),N("L28"))</f>
        <v/>
      </c>
      <c r="M68" s="136" t="str">
        <f>IF(1=1,IF(OR(L68="",NOT(ISNUMBER(F68))),"",F68*L68*IFERROR(INDEX(D384:D428,MATCH(AE68,B384:B428,0)),1)),N("M13"))</f>
        <v/>
      </c>
      <c r="N68" s="137" t="str">
        <f>IF(1=1,IF(F68="","",IF(G68="","",IFERROR(INDEX(E384:E428,MATCH(AE68,B384:B428,0)),G68&amp;""))),N("N6"))</f>
        <v/>
      </c>
      <c r="O68" s="138" t="str">
        <f>IF(1=1,IF(E68="","",O46),N("K28"))</f>
        <v/>
      </c>
      <c r="P68" s="139" t="str">
        <f>IF(1=1,IF(M68="","",IF(AND(ISNUMBER(M68),M68&lt;1,N68="kg"),MAX(1,ROUND(M68*1000,0)),IF(AND(ISNUMBER(M68),M68&lt;1,N68="L"),MAX(1,ROUND(M68*100,0)),ROUND(M68,3)))),N("O28"))</f>
        <v/>
      </c>
      <c r="Q68" s="140" t="str">
        <f>IF(1=1,IF(M68="","",IF(AND(ISNUMBER(M68),M68&lt;1,N68="kg"),"g",IF(AND(ISNUMBER(M68),M68&lt;1,N68="L"),"cl",N68))),N("P28"))</f>
        <v/>
      </c>
      <c r="R68" s="161" t="str">
        <f>IF(1=1,IF(E68="","",IF(F68="","A CONTROLER",IF(NOT(ISNUMBER(F68)),"TEXTE",IF(OR(L68="",L68&lt;=0),"COMMANDE PRINCIPALE INCOMPLETE",IF(G68="","UNITE MANQUANTE",IF(COUNTIF(B384:B428,AE68)=0,"UNITE A CONTROLER","OK")))))),N("Q9"))</f>
        <v/>
      </c>
      <c r="S68" s="105"/>
      <c r="T68" s="141">
        <f t="shared" si="12"/>
        <v>0</v>
      </c>
      <c r="U68" s="133" t="str">
        <f>IF(1=1,IF(E68="","",U46),N("S28"))</f>
        <v/>
      </c>
      <c r="V68" s="133" t="str">
        <f>IF(1=1,IF(E68="","",V46),N("T28"))</f>
        <v/>
      </c>
      <c r="W68" s="135" t="str">
        <f>IF(1=1,IF(OR(U68="",V68="",NOT(ISNUMBER(U68)),NOT(ISNUMBER(V68)),U68=0),"",V68/U68),N("U28"))</f>
        <v/>
      </c>
      <c r="X68" s="136" t="str">
        <f>IF(1=1,IF(OR(W68="",NOT(ISNUMBER(F68))),"",F68*W68*IFERROR(INDEX(D384:D428,MATCH(AE68,B384:B428,0)),1)),N("V7"))</f>
        <v/>
      </c>
      <c r="Y68" s="137" t="str">
        <f>IF(1=1,IF(F68="","",IF(G68="","",IFERROR(INDEX(E384:E428,MATCH(AE68,B384:B428,0)),G68&amp;""))),N("W6"))</f>
        <v/>
      </c>
      <c r="Z68" s="142" t="str">
        <f>IF(1=1,IF(X68="","",IF(AND(ISNUMBER(X68),X68&lt;1,Y68="kg"),MAX(1,ROUND(X68*1000,0)),IF(AND(ISNUMBER(X68),X68&lt;1,Y68="L"),MAX(1,ROUND(X68*100,0)),ROUND(X68,3)))),N("X28"))</f>
        <v/>
      </c>
      <c r="AA68" s="143" t="str">
        <f>IF(1=1,IF(X68="","",IF(AND(ISNUMBER(X68),X68&lt;1,Y68="kg"),"g",IF(AND(ISNUMBER(X68),X68&lt;1,Y68="L"),"cl",Y68))),N("Y28"))</f>
        <v/>
      </c>
      <c r="AB68" s="123" t="str">
        <f>IF(1=1,IF(E68="","",IF(F68="","A CONTROLER",IF(NOT(ISNUMBER(F68)),"TEXTE",IF(OR(W68="",W68&lt;=0),"COMMANDE COUVERTS INCOMPLETE",IF(G68="","UNITE MANQUANTE",IF(COUNTIF(B384:B428,AE68)=0,"UNITE A CONTROLER","OK")))))),N("Z6"))</f>
        <v/>
      </c>
      <c r="AD68" s="144" t="str">
        <f>IF(1=1,IF(E68="","",AD46),N("AB28"))</f>
        <v/>
      </c>
      <c r="AE68" s="125" t="str">
        <f>IF(1=1,IF(G68="","",UPPER(TRIM(SUBSTITUTE(SUBSTITUTE(G68&amp;"",CHAR(160)," ")," "," ")))),N("AC28"))</f>
        <v/>
      </c>
    </row>
    <row r="69" spans="1:31" ht="15.75" x14ac:dyDescent="0.25">
      <c r="A69" s="160" t="str">
        <f>IF(1=1,IF(E69="","",A46),N("A29"))</f>
        <v/>
      </c>
      <c r="B69" s="127" t="str">
        <f>IF(1=1,IF(E69="","",B46),N("B29"))</f>
        <v/>
      </c>
      <c r="C69" s="127"/>
      <c r="D69" s="129" t="str">
        <f>IF(ISBLANK(E69),"",LARGE(D46:D68,1)+1)</f>
        <v/>
      </c>
      <c r="E69" s="130"/>
      <c r="F69" s="131"/>
      <c r="G69" s="170"/>
      <c r="H69" s="105"/>
      <c r="I69" s="132" t="str">
        <f>IF(1=1,IF(E69="","",I46),N("H29"))</f>
        <v/>
      </c>
      <c r="J69" s="133" t="str">
        <f>IF(1=1,IF(E69="","",J46),N("I29"))</f>
        <v/>
      </c>
      <c r="K69" s="134" t="str">
        <f>IF(1=1,IF(E69="","",K46),N("J29"))</f>
        <v/>
      </c>
      <c r="L69" s="135" t="str">
        <f>IF(1=1,IF(OR(J69="",O69="",NOT(ISNUMBER(J69)),NOT(ISNUMBER(O69)),J69=0),"",O69/J69),N("L29"))</f>
        <v/>
      </c>
      <c r="M69" s="136" t="str">
        <f>IF(1=1,IF(OR(L69="",NOT(ISNUMBER(F69))),"",F69*L69*IFERROR(INDEX(D384:D428,MATCH(AE69,B384:B428,0)),1)),N("M13"))</f>
        <v/>
      </c>
      <c r="N69" s="137" t="str">
        <f>IF(1=1,IF(F69="","",IF(G69="","",IFERROR(INDEX(E384:E428,MATCH(AE69,B384:B428,0)),G69&amp;""))),N("N6"))</f>
        <v/>
      </c>
      <c r="O69" s="138" t="str">
        <f>IF(1=1,IF(E69="","",O46),N("K29"))</f>
        <v/>
      </c>
      <c r="P69" s="139" t="str">
        <f>IF(1=1,IF(M69="","",IF(AND(ISNUMBER(M69),M69&lt;1,N69="kg"),MAX(1,ROUND(M69*1000,0)),IF(AND(ISNUMBER(M69),M69&lt;1,N69="L"),MAX(1,ROUND(M69*100,0)),ROUND(M69,3)))),N("O29"))</f>
        <v/>
      </c>
      <c r="Q69" s="140" t="str">
        <f>IF(1=1,IF(M69="","",IF(AND(ISNUMBER(M69),M69&lt;1,N69="kg"),"g",IF(AND(ISNUMBER(M69),M69&lt;1,N69="L"),"cl",N69))),N("P29"))</f>
        <v/>
      </c>
      <c r="R69" s="161" t="str">
        <f>IF(1=1,IF(E69="","",IF(F69="","A CONTROLER",IF(NOT(ISNUMBER(F69)),"TEXTE",IF(OR(L69="",L69&lt;=0),"COMMANDE PRINCIPALE INCOMPLETE",IF(G69="","UNITE MANQUANTE",IF(COUNTIF(B384:B428,AE69)=0,"UNITE A CONTROLER","OK")))))),N("Q9"))</f>
        <v/>
      </c>
      <c r="S69" s="105"/>
      <c r="T69" s="141">
        <f t="shared" si="12"/>
        <v>0</v>
      </c>
      <c r="U69" s="133" t="str">
        <f>IF(1=1,IF(E69="","",U46),N("S29"))</f>
        <v/>
      </c>
      <c r="V69" s="133" t="str">
        <f>IF(1=1,IF(E69="","",V46),N("T29"))</f>
        <v/>
      </c>
      <c r="W69" s="135" t="str">
        <f>IF(1=1,IF(OR(U69="",V69="",NOT(ISNUMBER(U69)),NOT(ISNUMBER(V69)),U69=0),"",V69/U69),N("U29"))</f>
        <v/>
      </c>
      <c r="X69" s="136" t="str">
        <f>IF(1=1,IF(OR(W69="",NOT(ISNUMBER(F69))),"",F69*W69*IFERROR(INDEX(D384:D428,MATCH(AE69,B384:B428,0)),1)),N("V7"))</f>
        <v/>
      </c>
      <c r="Y69" s="137" t="str">
        <f>IF(1=1,IF(F69="","",IF(G69="","",IFERROR(INDEX(E384:E428,MATCH(AE69,B384:B428,0)),G69&amp;""))),N("W6"))</f>
        <v/>
      </c>
      <c r="Z69" s="142" t="str">
        <f>IF(1=1,IF(X69="","",IF(AND(ISNUMBER(X69),X69&lt;1,Y69="kg"),MAX(1,ROUND(X69*1000,0)),IF(AND(ISNUMBER(X69),X69&lt;1,Y69="L"),MAX(1,ROUND(X69*100,0)),ROUND(X69,3)))),N("X29"))</f>
        <v/>
      </c>
      <c r="AA69" s="143" t="str">
        <f>IF(1=1,IF(X69="","",IF(AND(ISNUMBER(X69),X69&lt;1,Y69="kg"),"g",IF(AND(ISNUMBER(X69),X69&lt;1,Y69="L"),"cl",Y69))),N("Y29"))</f>
        <v/>
      </c>
      <c r="AB69" s="123" t="str">
        <f>IF(1=1,IF(E69="","",IF(F69="","A CONTROLER",IF(NOT(ISNUMBER(F69)),"TEXTE",IF(OR(W69="",W69&lt;=0),"COMMANDE COUVERTS INCOMPLETE",IF(G69="","UNITE MANQUANTE",IF(COUNTIF(B384:B428,AE69)=0,"UNITE A CONTROLER","OK")))))),N("Z6"))</f>
        <v/>
      </c>
      <c r="AD69" s="144" t="str">
        <f>IF(1=1,IF(E69="","",AD46),N("AB29"))</f>
        <v/>
      </c>
      <c r="AE69" s="125" t="str">
        <f>IF(1=1,IF(G69="","",UPPER(TRIM(SUBSTITUTE(SUBSTITUTE(G69&amp;"",CHAR(160)," ")," "," ")))),N("AC29"))</f>
        <v/>
      </c>
    </row>
    <row r="70" spans="1:31" ht="15.75" x14ac:dyDescent="0.25">
      <c r="A70" s="160" t="str">
        <f>IF(1=1,IF(E70="","",A46),N("A30"))</f>
        <v/>
      </c>
      <c r="B70" s="127" t="str">
        <f>IF(1=1,IF(E70="","",B46),N("B30"))</f>
        <v/>
      </c>
      <c r="C70" s="127"/>
      <c r="D70" s="129" t="str">
        <f>IF(ISBLANK(E70),"",LARGE(D46:D69,1)+1)</f>
        <v/>
      </c>
      <c r="E70" s="130"/>
      <c r="F70" s="131"/>
      <c r="G70" s="170"/>
      <c r="H70" s="105"/>
      <c r="I70" s="132" t="str">
        <f>IF(1=1,IF(E70="","",I46),N("H30"))</f>
        <v/>
      </c>
      <c r="J70" s="133" t="str">
        <f>IF(1=1,IF(E70="","",J46),N("I30"))</f>
        <v/>
      </c>
      <c r="K70" s="134" t="str">
        <f>IF(1=1,IF(E70="","",K46),N("J30"))</f>
        <v/>
      </c>
      <c r="L70" s="135" t="str">
        <f>IF(1=1,IF(OR(J70="",O70="",NOT(ISNUMBER(J70)),NOT(ISNUMBER(O70)),J70=0),"",O70/J70),N("L30"))</f>
        <v/>
      </c>
      <c r="M70" s="136" t="str">
        <f>IF(1=1,IF(OR(L70="",NOT(ISNUMBER(F70))),"",F70*L70*IFERROR(INDEX(D384:D428,MATCH(AE70,B384:B428,0)),1)),N("M13"))</f>
        <v/>
      </c>
      <c r="N70" s="137" t="str">
        <f>IF(1=1,IF(F70="","",IF(G70="","",IFERROR(INDEX(E384:E428,MATCH(AE70,B384:B428,0)),G70&amp;""))),N("N6"))</f>
        <v/>
      </c>
      <c r="O70" s="138" t="str">
        <f>IF(1=1,IF(E70="","",O46),N("K30"))</f>
        <v/>
      </c>
      <c r="P70" s="139" t="str">
        <f>IF(1=1,IF(M70="","",IF(AND(ISNUMBER(M70),M70&lt;1,N70="kg"),MAX(1,ROUND(M70*1000,0)),IF(AND(ISNUMBER(M70),M70&lt;1,N70="L"),MAX(1,ROUND(M70*100,0)),ROUND(M70,3)))),N("O30"))</f>
        <v/>
      </c>
      <c r="Q70" s="140" t="str">
        <f>IF(1=1,IF(M70="","",IF(AND(ISNUMBER(M70),M70&lt;1,N70="kg"),"g",IF(AND(ISNUMBER(M70),M70&lt;1,N70="L"),"cl",N70))),N("P30"))</f>
        <v/>
      </c>
      <c r="R70" s="161" t="str">
        <f>IF(1=1,IF(E70="","",IF(F70="","A CONTROLER",IF(NOT(ISNUMBER(F70)),"TEXTE",IF(OR(L70="",L70&lt;=0),"COMMANDE PRINCIPALE INCOMPLETE",IF(G70="","UNITE MANQUANTE",IF(COUNTIF(B384:B428,AE70)=0,"UNITE A CONTROLER","OK")))))),N("Q9"))</f>
        <v/>
      </c>
      <c r="S70" s="105"/>
      <c r="T70" s="141">
        <f t="shared" si="12"/>
        <v>0</v>
      </c>
      <c r="U70" s="133" t="str">
        <f>IF(1=1,IF(E70="","",U46),N("S30"))</f>
        <v/>
      </c>
      <c r="V70" s="133" t="str">
        <f>IF(1=1,IF(E70="","",V46),N("T30"))</f>
        <v/>
      </c>
      <c r="W70" s="135" t="str">
        <f>IF(1=1,IF(OR(U70="",V70="",NOT(ISNUMBER(U70)),NOT(ISNUMBER(V70)),U70=0),"",V70/U70),N("U30"))</f>
        <v/>
      </c>
      <c r="X70" s="136" t="str">
        <f>IF(1=1,IF(OR(W70="",NOT(ISNUMBER(F70))),"",F70*W70*IFERROR(INDEX(D384:D428,MATCH(AE70,B384:B428,0)),1)),N("V7"))</f>
        <v/>
      </c>
      <c r="Y70" s="137" t="str">
        <f>IF(1=1,IF(F70="","",IF(G70="","",IFERROR(INDEX(E384:E428,MATCH(AE70,B384:B428,0)),G70&amp;""))),N("W6"))</f>
        <v/>
      </c>
      <c r="Z70" s="142" t="str">
        <f>IF(1=1,IF(X70="","",IF(AND(ISNUMBER(X70),X70&lt;1,Y70="kg"),MAX(1,ROUND(X70*1000,0)),IF(AND(ISNUMBER(X70),X70&lt;1,Y70="L"),MAX(1,ROUND(X70*100,0)),ROUND(X70,3)))),N("X30"))</f>
        <v/>
      </c>
      <c r="AA70" s="143" t="str">
        <f>IF(1=1,IF(X70="","",IF(AND(ISNUMBER(X70),X70&lt;1,Y70="kg"),"g",IF(AND(ISNUMBER(X70),X70&lt;1,Y70="L"),"cl",Y70))),N("Y30"))</f>
        <v/>
      </c>
      <c r="AB70" s="123" t="str">
        <f>IF(1=1,IF(E70="","",IF(F70="","A CONTROLER",IF(NOT(ISNUMBER(F70)),"TEXTE",IF(OR(W70="",W70&lt;=0),"COMMANDE COUVERTS INCOMPLETE",IF(G70="","UNITE MANQUANTE",IF(COUNTIF(B384:B428,AE70)=0,"UNITE A CONTROLER","OK")))))),N("Z6"))</f>
        <v/>
      </c>
      <c r="AD70" s="144" t="str">
        <f>IF(1=1,IF(E70="","",AD46),N("AB30"))</f>
        <v/>
      </c>
      <c r="AE70" s="125" t="str">
        <f>IF(1=1,IF(G70="","",UPPER(TRIM(SUBSTITUTE(SUBSTITUTE(G70&amp;"",CHAR(160)," ")," "," ")))),N("AC30"))</f>
        <v/>
      </c>
    </row>
    <row r="71" spans="1:31" ht="15.75" x14ac:dyDescent="0.25">
      <c r="A71" s="160" t="str">
        <f>IF(1=1,IF(E71="","",A46),N("A31"))</f>
        <v/>
      </c>
      <c r="B71" s="127" t="str">
        <f>IF(1=1,IF(E71="","",B46),N("B31"))</f>
        <v/>
      </c>
      <c r="C71" s="127"/>
      <c r="D71" s="129" t="str">
        <f>IF(ISBLANK(E71),"",LARGE(D46:D70,1)+1)</f>
        <v/>
      </c>
      <c r="E71" s="130"/>
      <c r="F71" s="131"/>
      <c r="G71" s="170"/>
      <c r="H71" s="105"/>
      <c r="I71" s="132" t="str">
        <f>IF(1=1,IF(E71="","",I46),N("H31"))</f>
        <v/>
      </c>
      <c r="J71" s="133" t="str">
        <f>IF(1=1,IF(E71="","",J46),N("I31"))</f>
        <v/>
      </c>
      <c r="K71" s="134" t="str">
        <f>IF(1=1,IF(E71="","",K46),N("J31"))</f>
        <v/>
      </c>
      <c r="L71" s="135" t="str">
        <f>IF(1=1,IF(OR(J71="",O71="",NOT(ISNUMBER(J71)),NOT(ISNUMBER(O71)),J71=0),"",O71/J71),N("L31"))</f>
        <v/>
      </c>
      <c r="M71" s="136" t="str">
        <f>IF(1=1,IF(OR(L71="",NOT(ISNUMBER(F71))),"",F71*L71*IFERROR(INDEX(D384:D428,MATCH(AE71,B384:B428,0)),1)),N("M13"))</f>
        <v/>
      </c>
      <c r="N71" s="137" t="str">
        <f>IF(1=1,IF(F71="","",IF(G71="","",IFERROR(INDEX(E384:E428,MATCH(AE71,B384:B428,0)),G71&amp;""))),N("N6"))</f>
        <v/>
      </c>
      <c r="O71" s="138" t="str">
        <f>IF(1=1,IF(E71="","",O46),N("K31"))</f>
        <v/>
      </c>
      <c r="P71" s="139" t="str">
        <f>IF(1=1,IF(M71="","",IF(AND(ISNUMBER(M71),M71&lt;1,N71="kg"),MAX(1,ROUND(M71*1000,0)),IF(AND(ISNUMBER(M71),M71&lt;1,N71="L"),MAX(1,ROUND(M71*100,0)),ROUND(M71,3)))),N("O31"))</f>
        <v/>
      </c>
      <c r="Q71" s="140" t="str">
        <f>IF(1=1,IF(M71="","",IF(AND(ISNUMBER(M71),M71&lt;1,N71="kg"),"g",IF(AND(ISNUMBER(M71),M71&lt;1,N71="L"),"cl",N71))),N("P31"))</f>
        <v/>
      </c>
      <c r="R71" s="161" t="str">
        <f>IF(1=1,IF(E71="","",IF(F71="","A CONTROLER",IF(NOT(ISNUMBER(F71)),"TEXTE",IF(OR(L71="",L71&lt;=0),"COMMANDE PRINCIPALE INCOMPLETE",IF(G71="","UNITE MANQUANTE",IF(COUNTIF(B384:B428,AE71)=0,"UNITE A CONTROLER","OK")))))),N("Q9"))</f>
        <v/>
      </c>
      <c r="S71" s="105"/>
      <c r="T71" s="141">
        <f t="shared" si="12"/>
        <v>0</v>
      </c>
      <c r="U71" s="133" t="str">
        <f>IF(1=1,IF(E71="","",U46),N("S31"))</f>
        <v/>
      </c>
      <c r="V71" s="133" t="str">
        <f>IF(1=1,IF(E71="","",V46),N("T31"))</f>
        <v/>
      </c>
      <c r="W71" s="135" t="str">
        <f>IF(1=1,IF(OR(U71="",V71="",NOT(ISNUMBER(U71)),NOT(ISNUMBER(V71)),U71=0),"",V71/U71),N("U31"))</f>
        <v/>
      </c>
      <c r="X71" s="136" t="str">
        <f>IF(1=1,IF(OR(W71="",NOT(ISNUMBER(F71))),"",F71*W71*IFERROR(INDEX(D384:D428,MATCH(AE71,B384:B428,0)),1)),N("V7"))</f>
        <v/>
      </c>
      <c r="Y71" s="137" t="str">
        <f>IF(1=1,IF(F71="","",IF(G71="","",IFERROR(INDEX(E384:E428,MATCH(AE71,B384:B428,0)),G71&amp;""))),N("W6"))</f>
        <v/>
      </c>
      <c r="Z71" s="142" t="str">
        <f>IF(1=1,IF(X71="","",IF(AND(ISNUMBER(X71),X71&lt;1,Y71="kg"),MAX(1,ROUND(X71*1000,0)),IF(AND(ISNUMBER(X71),X71&lt;1,Y71="L"),MAX(1,ROUND(X71*100,0)),ROUND(X71,3)))),N("X31"))</f>
        <v/>
      </c>
      <c r="AA71" s="143" t="str">
        <f>IF(1=1,IF(X71="","",IF(AND(ISNUMBER(X71),X71&lt;1,Y71="kg"),"g",IF(AND(ISNUMBER(X71),X71&lt;1,Y71="L"),"cl",Y71))),N("Y31"))</f>
        <v/>
      </c>
      <c r="AB71" s="123" t="str">
        <f>IF(1=1,IF(E71="","",IF(F71="","A CONTROLER",IF(NOT(ISNUMBER(F71)),"TEXTE",IF(OR(W71="",W71&lt;=0),"COMMANDE COUVERTS INCOMPLETE",IF(G71="","UNITE MANQUANTE",IF(COUNTIF(B384:B428,AE71)=0,"UNITE A CONTROLER","OK")))))),N("Z6"))</f>
        <v/>
      </c>
      <c r="AD71" s="144" t="str">
        <f>IF(1=1,IF(E71="","",AD46),N("AB31"))</f>
        <v/>
      </c>
      <c r="AE71" s="125" t="str">
        <f>IF(1=1,IF(G71="","",UPPER(TRIM(SUBSTITUTE(SUBSTITUTE(G71&amp;"",CHAR(160)," ")," "," ")))),N("AC31"))</f>
        <v/>
      </c>
    </row>
    <row r="72" spans="1:31" ht="15.75" x14ac:dyDescent="0.25">
      <c r="A72" s="160" t="str">
        <f>IF(1=1,IF(E72="","",A46),N("A32"))</f>
        <v/>
      </c>
      <c r="B72" s="127" t="str">
        <f>IF(1=1,IF(E72="","",B46),N("B32"))</f>
        <v/>
      </c>
      <c r="C72" s="127"/>
      <c r="D72" s="129" t="str">
        <f>IF(ISBLANK(E72),"",LARGE(D46:D71,1)+1)</f>
        <v/>
      </c>
      <c r="E72" s="130"/>
      <c r="F72" s="131"/>
      <c r="G72" s="170"/>
      <c r="H72" s="105"/>
      <c r="I72" s="132" t="str">
        <f>IF(1=1,IF(E72="","",I46),N("H32"))</f>
        <v/>
      </c>
      <c r="J72" s="133" t="str">
        <f>IF(1=1,IF(E72="","",J46),N("I32"))</f>
        <v/>
      </c>
      <c r="K72" s="134" t="str">
        <f>IF(1=1,IF(E72="","",K46),N("J32"))</f>
        <v/>
      </c>
      <c r="L72" s="135" t="str">
        <f>IF(1=1,IF(OR(J72="",O72="",NOT(ISNUMBER(J72)),NOT(ISNUMBER(O72)),J72=0),"",O72/J72),N("L32"))</f>
        <v/>
      </c>
      <c r="M72" s="136" t="str">
        <f>IF(1=1,IF(OR(L72="",NOT(ISNUMBER(F72))),"",F72*L72*IFERROR(INDEX(D384:D428,MATCH(AE72,B384:B428,0)),1)),N("M13"))</f>
        <v/>
      </c>
      <c r="N72" s="137" t="str">
        <f>IF(1=1,IF(F72="","",IF(G72="","",IFERROR(INDEX(E384:E428,MATCH(AE72,B384:B428,0)),G72&amp;""))),N("N6"))</f>
        <v/>
      </c>
      <c r="O72" s="138" t="str">
        <f>IF(1=1,IF(E72="","",O46),N("K32"))</f>
        <v/>
      </c>
      <c r="P72" s="139" t="str">
        <f>IF(1=1,IF(M72="","",IF(AND(ISNUMBER(M72),M72&lt;1,N72="kg"),MAX(1,ROUND(M72*1000,0)),IF(AND(ISNUMBER(M72),M72&lt;1,N72="L"),MAX(1,ROUND(M72*100,0)),ROUND(M72,3)))),N("O32"))</f>
        <v/>
      </c>
      <c r="Q72" s="140" t="str">
        <f>IF(1=1,IF(M72="","",IF(AND(ISNUMBER(M72),M72&lt;1,N72="kg"),"g",IF(AND(ISNUMBER(M72),M72&lt;1,N72="L"),"cl",N72))),N("P32"))</f>
        <v/>
      </c>
      <c r="R72" s="161" t="str">
        <f>IF(1=1,IF(E72="","",IF(F72="","A CONTROLER",IF(NOT(ISNUMBER(F72)),"TEXTE",IF(OR(L72="",L72&lt;=0),"COMMANDE PRINCIPALE INCOMPLETE",IF(G72="","UNITE MANQUANTE",IF(COUNTIF(B384:B428,AE72)=0,"UNITE A CONTROLER","OK")))))),N("Q9"))</f>
        <v/>
      </c>
      <c r="S72" s="105"/>
      <c r="T72" s="141">
        <f t="shared" si="12"/>
        <v>0</v>
      </c>
      <c r="U72" s="133" t="str">
        <f>IF(1=1,IF(E72="","",U46),N("S32"))</f>
        <v/>
      </c>
      <c r="V72" s="133" t="str">
        <f>IF(1=1,IF(E72="","",V46),N("T32"))</f>
        <v/>
      </c>
      <c r="W72" s="135" t="str">
        <f>IF(1=1,IF(OR(U72="",V72="",NOT(ISNUMBER(U72)),NOT(ISNUMBER(V72)),U72=0),"",V72/U72),N("U32"))</f>
        <v/>
      </c>
      <c r="X72" s="136" t="str">
        <f>IF(1=1,IF(OR(W72="",NOT(ISNUMBER(F72))),"",F72*W72*IFERROR(INDEX(D384:D428,MATCH(AE72,B384:B428,0)),1)),N("V7"))</f>
        <v/>
      </c>
      <c r="Y72" s="137" t="str">
        <f>IF(1=1,IF(F72="","",IF(G72="","",IFERROR(INDEX(E384:E428,MATCH(AE72,B384:B428,0)),G72&amp;""))),N("W6"))</f>
        <v/>
      </c>
      <c r="Z72" s="142" t="str">
        <f>IF(1=1,IF(X72="","",IF(AND(ISNUMBER(X72),X72&lt;1,Y72="kg"),MAX(1,ROUND(X72*1000,0)),IF(AND(ISNUMBER(X72),X72&lt;1,Y72="L"),MAX(1,ROUND(X72*100,0)),ROUND(X72,3)))),N("X32"))</f>
        <v/>
      </c>
      <c r="AA72" s="143" t="str">
        <f>IF(1=1,IF(X72="","",IF(AND(ISNUMBER(X72),X72&lt;1,Y72="kg"),"g",IF(AND(ISNUMBER(X72),X72&lt;1,Y72="L"),"cl",Y72))),N("Y32"))</f>
        <v/>
      </c>
      <c r="AB72" s="123" t="str">
        <f>IF(1=1,IF(E72="","",IF(F72="","A CONTROLER",IF(NOT(ISNUMBER(F72)),"TEXTE",IF(OR(W72="",W72&lt;=0),"COMMANDE COUVERTS INCOMPLETE",IF(G72="","UNITE MANQUANTE",IF(COUNTIF(B384:B428,AE72)=0,"UNITE A CONTROLER","OK")))))),N("Z6"))</f>
        <v/>
      </c>
      <c r="AD72" s="144" t="str">
        <f>IF(1=1,IF(E72="","",AD46),N("AB32"))</f>
        <v/>
      </c>
      <c r="AE72" s="125" t="str">
        <f>IF(1=1,IF(G72="","",UPPER(TRIM(SUBSTITUTE(SUBSTITUTE(G72&amp;"",CHAR(160)," ")," "," ")))),N("AC32"))</f>
        <v/>
      </c>
    </row>
    <row r="73" spans="1:31" ht="15.75" x14ac:dyDescent="0.25">
      <c r="A73" s="160" t="str">
        <f>IF(1=1,IF(E73="","",A46),N("A33"))</f>
        <v/>
      </c>
      <c r="B73" s="127" t="str">
        <f>IF(1=1,IF(E73="","",B46),N("B33"))</f>
        <v/>
      </c>
      <c r="C73" s="127"/>
      <c r="D73" s="129" t="str">
        <f>IF(ISBLANK(E73),"",LARGE(D46:D72,1)+1)</f>
        <v/>
      </c>
      <c r="E73" s="130"/>
      <c r="F73" s="131"/>
      <c r="G73" s="170"/>
      <c r="H73" s="105"/>
      <c r="I73" s="132" t="str">
        <f>IF(1=1,IF(E73="","",I46),N("H33"))</f>
        <v/>
      </c>
      <c r="J73" s="133" t="str">
        <f>IF(1=1,IF(E73="","",J46),N("I33"))</f>
        <v/>
      </c>
      <c r="K73" s="134" t="str">
        <f>IF(1=1,IF(E73="","",K46),N("J33"))</f>
        <v/>
      </c>
      <c r="L73" s="135" t="str">
        <f>IF(1=1,IF(OR(J73="",O73="",NOT(ISNUMBER(J73)),NOT(ISNUMBER(O73)),J73=0),"",O73/J73),N("L33"))</f>
        <v/>
      </c>
      <c r="M73" s="136" t="str">
        <f>IF(1=1,IF(OR(L73="",NOT(ISNUMBER(F73))),"",F73*L73*IFERROR(INDEX(D384:D428,MATCH(AE73,B384:B428,0)),1)),N("M13"))</f>
        <v/>
      </c>
      <c r="N73" s="137" t="str">
        <f>IF(1=1,IF(F73="","",IF(G73="","",IFERROR(INDEX(E384:E428,MATCH(AE73,B384:B428,0)),G73&amp;""))),N("N6"))</f>
        <v/>
      </c>
      <c r="O73" s="138" t="str">
        <f>IF(1=1,IF(E73="","",O46),N("K33"))</f>
        <v/>
      </c>
      <c r="P73" s="139" t="str">
        <f>IF(1=1,IF(M73="","",IF(AND(ISNUMBER(M73),M73&lt;1,N73="kg"),MAX(1,ROUND(M73*1000,0)),IF(AND(ISNUMBER(M73),M73&lt;1,N73="L"),MAX(1,ROUND(M73*100,0)),ROUND(M73,3)))),N("O33"))</f>
        <v/>
      </c>
      <c r="Q73" s="140" t="str">
        <f>IF(1=1,IF(M73="","",IF(AND(ISNUMBER(M73),M73&lt;1,N73="kg"),"g",IF(AND(ISNUMBER(M73),M73&lt;1,N73="L"),"cl",N73))),N("P33"))</f>
        <v/>
      </c>
      <c r="R73" s="161" t="str">
        <f>IF(1=1,IF(E73="","",IF(F73="","A CONTROLER",IF(NOT(ISNUMBER(F73)),"TEXTE",IF(OR(L73="",L73&lt;=0),"COMMANDE PRINCIPALE INCOMPLETE",IF(G73="","UNITE MANQUANTE",IF(COUNTIF(B384:B428,AE73)=0,"UNITE A CONTROLER","OK")))))),N("Q9"))</f>
        <v/>
      </c>
      <c r="S73" s="105"/>
      <c r="T73" s="141">
        <f t="shared" si="12"/>
        <v>0</v>
      </c>
      <c r="U73" s="133" t="str">
        <f>IF(1=1,IF(E73="","",U46),N("S33"))</f>
        <v/>
      </c>
      <c r="V73" s="133" t="str">
        <f>IF(1=1,IF(E73="","",V46),N("T33"))</f>
        <v/>
      </c>
      <c r="W73" s="135" t="str">
        <f>IF(1=1,IF(OR(U73="",V73="",NOT(ISNUMBER(U73)),NOT(ISNUMBER(V73)),U73=0),"",V73/U73),N("U33"))</f>
        <v/>
      </c>
      <c r="X73" s="136" t="str">
        <f>IF(1=1,IF(OR(W73="",NOT(ISNUMBER(F73))),"",F73*W73*IFERROR(INDEX(D384:D428,MATCH(AE73,B384:B428,0)),1)),N("V7"))</f>
        <v/>
      </c>
      <c r="Y73" s="137" t="str">
        <f>IF(1=1,IF(F73="","",IF(G73="","",IFERROR(INDEX(E384:E428,MATCH(AE73,B384:B428,0)),G73&amp;""))),N("W6"))</f>
        <v/>
      </c>
      <c r="Z73" s="142" t="str">
        <f>IF(1=1,IF(X73="","",IF(AND(ISNUMBER(X73),X73&lt;1,Y73="kg"),MAX(1,ROUND(X73*1000,0)),IF(AND(ISNUMBER(X73),X73&lt;1,Y73="L"),MAX(1,ROUND(X73*100,0)),ROUND(X73,3)))),N("X33"))</f>
        <v/>
      </c>
      <c r="AA73" s="143" t="str">
        <f>IF(1=1,IF(X73="","",IF(AND(ISNUMBER(X73),X73&lt;1,Y73="kg"),"g",IF(AND(ISNUMBER(X73),X73&lt;1,Y73="L"),"cl",Y73))),N("Y33"))</f>
        <v/>
      </c>
      <c r="AB73" s="123" t="str">
        <f>IF(1=1,IF(E73="","",IF(F73="","A CONTROLER",IF(NOT(ISNUMBER(F73)),"TEXTE",IF(OR(W73="",W73&lt;=0),"COMMANDE COUVERTS INCOMPLETE",IF(G73="","UNITE MANQUANTE",IF(COUNTIF(B384:B428,AE73)=0,"UNITE A CONTROLER","OK")))))),N("Z6"))</f>
        <v/>
      </c>
      <c r="AD73" s="144" t="str">
        <f>IF(1=1,IF(E73="","",AD46),N("AB33"))</f>
        <v/>
      </c>
      <c r="AE73" s="125" t="str">
        <f>IF(1=1,IF(G73="","",UPPER(TRIM(SUBSTITUTE(SUBSTITUTE(G73&amp;"",CHAR(160)," ")," "," ")))),N("AC33"))</f>
        <v/>
      </c>
    </row>
    <row r="74" spans="1:31" ht="15.75" x14ac:dyDescent="0.25">
      <c r="A74" s="160" t="str">
        <f>IF(1=1,IF(E74="","",A46),N("A34"))</f>
        <v/>
      </c>
      <c r="B74" s="127" t="str">
        <f>IF(1=1,IF(E74="","",B46),N("B34"))</f>
        <v/>
      </c>
      <c r="C74" s="127"/>
      <c r="D74" s="129" t="str">
        <f>IF(ISBLANK(E74),"",LARGE(D46:D73,1)+1)</f>
        <v/>
      </c>
      <c r="E74" s="130"/>
      <c r="F74" s="131"/>
      <c r="G74" s="170"/>
      <c r="H74" s="105"/>
      <c r="I74" s="132" t="str">
        <f>IF(1=1,IF(E74="","",I46),N("H34"))</f>
        <v/>
      </c>
      <c r="J74" s="133" t="str">
        <f>IF(1=1,IF(E74="","",J46),N("I34"))</f>
        <v/>
      </c>
      <c r="K74" s="134" t="str">
        <f>IF(1=1,IF(E74="","",K46),N("J34"))</f>
        <v/>
      </c>
      <c r="L74" s="135" t="str">
        <f>IF(1=1,IF(OR(J74="",O74="",NOT(ISNUMBER(J74)),NOT(ISNUMBER(O74)),J74=0),"",O74/J74),N("L34"))</f>
        <v/>
      </c>
      <c r="M74" s="136" t="str">
        <f>IF(1=1,IF(OR(L74="",NOT(ISNUMBER(F74))),"",F74*L74*IFERROR(INDEX(D384:D428,MATCH(AE74,B384:B428,0)),1)),N("M13"))</f>
        <v/>
      </c>
      <c r="N74" s="137" t="str">
        <f>IF(1=1,IF(F74="","",IF(G74="","",IFERROR(INDEX(E384:E428,MATCH(AE74,B384:B428,0)),G74&amp;""))),N("N6"))</f>
        <v/>
      </c>
      <c r="O74" s="138" t="str">
        <f>IF(1=1,IF(E74="","",O46),N("K34"))</f>
        <v/>
      </c>
      <c r="P74" s="139" t="str">
        <f>IF(1=1,IF(M74="","",IF(AND(ISNUMBER(M74),M74&lt;1,N74="kg"),MAX(1,ROUND(M74*1000,0)),IF(AND(ISNUMBER(M74),M74&lt;1,N74="L"),MAX(1,ROUND(M74*100,0)),ROUND(M74,3)))),N("O34"))</f>
        <v/>
      </c>
      <c r="Q74" s="140" t="str">
        <f>IF(1=1,IF(M74="","",IF(AND(ISNUMBER(M74),M74&lt;1,N74="kg"),"g",IF(AND(ISNUMBER(M74),M74&lt;1,N74="L"),"cl",N74))),N("P34"))</f>
        <v/>
      </c>
      <c r="R74" s="161" t="str">
        <f>IF(1=1,IF(E74="","",IF(F74="","A CONTROLER",IF(NOT(ISNUMBER(F74)),"TEXTE",IF(OR(L74="",L74&lt;=0),"COMMANDE PRINCIPALE INCOMPLETE",IF(G74="","UNITE MANQUANTE",IF(COUNTIF(B384:B428,AE74)=0,"UNITE A CONTROLER","OK")))))),N("Q9"))</f>
        <v/>
      </c>
      <c r="S74" s="105"/>
      <c r="T74" s="141">
        <f t="shared" si="12"/>
        <v>0</v>
      </c>
      <c r="U74" s="133" t="str">
        <f>IF(1=1,IF(E74="","",U46),N("S34"))</f>
        <v/>
      </c>
      <c r="V74" s="133" t="str">
        <f>IF(1=1,IF(E74="","",V46),N("T34"))</f>
        <v/>
      </c>
      <c r="W74" s="135" t="str">
        <f>IF(1=1,IF(OR(U74="",V74="",NOT(ISNUMBER(U74)),NOT(ISNUMBER(V74)),U74=0),"",V74/U74),N("U34"))</f>
        <v/>
      </c>
      <c r="X74" s="136" t="str">
        <f>IF(1=1,IF(OR(W74="",NOT(ISNUMBER(F74))),"",F74*W74*IFERROR(INDEX(D384:D428,MATCH(AE74,B384:B428,0)),1)),N("V7"))</f>
        <v/>
      </c>
      <c r="Y74" s="137" t="str">
        <f>IF(1=1,IF(F74="","",IF(G74="","",IFERROR(INDEX(E384:E428,MATCH(AE74,B384:B428,0)),G74&amp;""))),N("W6"))</f>
        <v/>
      </c>
      <c r="Z74" s="142" t="str">
        <f>IF(1=1,IF(X74="","",IF(AND(ISNUMBER(X74),X74&lt;1,Y74="kg"),MAX(1,ROUND(X74*1000,0)),IF(AND(ISNUMBER(X74),X74&lt;1,Y74="L"),MAX(1,ROUND(X74*100,0)),ROUND(X74,3)))),N("X34"))</f>
        <v/>
      </c>
      <c r="AA74" s="143" t="str">
        <f>IF(1=1,IF(X74="","",IF(AND(ISNUMBER(X74),X74&lt;1,Y74="kg"),"g",IF(AND(ISNUMBER(X74),X74&lt;1,Y74="L"),"cl",Y74))),N("Y34"))</f>
        <v/>
      </c>
      <c r="AB74" s="123" t="str">
        <f>IF(1=1,IF(E74="","",IF(F74="","A CONTROLER",IF(NOT(ISNUMBER(F74)),"TEXTE",IF(OR(W74="",W74&lt;=0),"COMMANDE COUVERTS INCOMPLETE",IF(G74="","UNITE MANQUANTE",IF(COUNTIF(B384:B428,AE74)=0,"UNITE A CONTROLER","OK")))))),N("Z6"))</f>
        <v/>
      </c>
      <c r="AD74" s="144" t="str">
        <f>IF(1=1,IF(E74="","",AD46),N("AB34"))</f>
        <v/>
      </c>
      <c r="AE74" s="125" t="str">
        <f>IF(1=1,IF(G74="","",UPPER(TRIM(SUBSTITUTE(SUBSTITUTE(G74&amp;"",CHAR(160)," ")," "," ")))),N("AC34"))</f>
        <v/>
      </c>
    </row>
    <row r="75" spans="1:31" ht="15.75" x14ac:dyDescent="0.25">
      <c r="A75" s="160" t="str">
        <f>IF(1=1,IF(E75="","",A46),N("A35"))</f>
        <v/>
      </c>
      <c r="B75" s="127" t="str">
        <f>IF(1=1,IF(E75="","",B46),N("B35"))</f>
        <v/>
      </c>
      <c r="C75" s="127"/>
      <c r="D75" s="129" t="str">
        <f>IF(ISBLANK(E75),"",LARGE(D46:D74,1)+1)</f>
        <v/>
      </c>
      <c r="E75" s="130"/>
      <c r="F75" s="131"/>
      <c r="G75" s="170"/>
      <c r="H75" s="105"/>
      <c r="I75" s="132" t="str">
        <f>IF(1=1,IF(E75="","",I46),N("H35"))</f>
        <v/>
      </c>
      <c r="J75" s="133" t="str">
        <f>IF(1=1,IF(E75="","",J46),N("I35"))</f>
        <v/>
      </c>
      <c r="K75" s="134" t="str">
        <f>IF(1=1,IF(E75="","",K46),N("J35"))</f>
        <v/>
      </c>
      <c r="L75" s="135" t="str">
        <f>IF(1=1,IF(OR(J75="",O75="",NOT(ISNUMBER(J75)),NOT(ISNUMBER(O75)),J75=0),"",O75/J75),N("L35"))</f>
        <v/>
      </c>
      <c r="M75" s="136" t="str">
        <f>IF(1=1,IF(OR(L75="",NOT(ISNUMBER(F75))),"",F75*L75*IFERROR(INDEX(D384:D428,MATCH(AE75,B384:B428,0)),1)),N("M13"))</f>
        <v/>
      </c>
      <c r="N75" s="137" t="str">
        <f>IF(1=1,IF(F75="","",IF(G75="","",IFERROR(INDEX(E384:E428,MATCH(AE75,B384:B428,0)),G75&amp;""))),N("N6"))</f>
        <v/>
      </c>
      <c r="O75" s="138" t="str">
        <f>IF(1=1,IF(E75="","",O46),N("K35"))</f>
        <v/>
      </c>
      <c r="P75" s="139" t="str">
        <f>IF(1=1,IF(M75="","",IF(AND(ISNUMBER(M75),M75&lt;1,N75="kg"),MAX(1,ROUND(M75*1000,0)),IF(AND(ISNUMBER(M75),M75&lt;1,N75="L"),MAX(1,ROUND(M75*100,0)),ROUND(M75,3)))),N("O35"))</f>
        <v/>
      </c>
      <c r="Q75" s="140" t="str">
        <f>IF(1=1,IF(M75="","",IF(AND(ISNUMBER(M75),M75&lt;1,N75="kg"),"g",IF(AND(ISNUMBER(M75),M75&lt;1,N75="L"),"cl",N75))),N("P35"))</f>
        <v/>
      </c>
      <c r="R75" s="161" t="str">
        <f>IF(1=1,IF(E75="","",IF(F75="","A CONTROLER",IF(NOT(ISNUMBER(F75)),"TEXTE",IF(OR(L75="",L75&lt;=0),"COMMANDE PRINCIPALE INCOMPLETE",IF(G75="","UNITE MANQUANTE",IF(COUNTIF(B384:B428,AE75)=0,"UNITE A CONTROLER","OK")))))),N("Q9"))</f>
        <v/>
      </c>
      <c r="S75" s="105"/>
      <c r="T75" s="141">
        <f t="shared" si="12"/>
        <v>0</v>
      </c>
      <c r="U75" s="133" t="str">
        <f>IF(1=1,IF(E75="","",U46),N("S35"))</f>
        <v/>
      </c>
      <c r="V75" s="133" t="str">
        <f>IF(1=1,IF(E75="","",V46),N("T35"))</f>
        <v/>
      </c>
      <c r="W75" s="135" t="str">
        <f>IF(1=1,IF(OR(U75="",V75="",NOT(ISNUMBER(U75)),NOT(ISNUMBER(V75)),U75=0),"",V75/U75),N("U35"))</f>
        <v/>
      </c>
      <c r="X75" s="136" t="str">
        <f>IF(1=1,IF(OR(W75="",NOT(ISNUMBER(F75))),"",F75*W75*IFERROR(INDEX(D384:D428,MATCH(AE75,B384:B428,0)),1)),N("V7"))</f>
        <v/>
      </c>
      <c r="Y75" s="137" t="str">
        <f>IF(1=1,IF(F75="","",IF(G75="","",IFERROR(INDEX(E384:E428,MATCH(AE75,B384:B428,0)),G75&amp;""))),N("W6"))</f>
        <v/>
      </c>
      <c r="Z75" s="142" t="str">
        <f>IF(1=1,IF(X75="","",IF(AND(ISNUMBER(X75),X75&lt;1,Y75="kg"),MAX(1,ROUND(X75*1000,0)),IF(AND(ISNUMBER(X75),X75&lt;1,Y75="L"),MAX(1,ROUND(X75*100,0)),ROUND(X75,3)))),N("X35"))</f>
        <v/>
      </c>
      <c r="AA75" s="143" t="str">
        <f>IF(1=1,IF(X75="","",IF(AND(ISNUMBER(X75),X75&lt;1,Y75="kg"),"g",IF(AND(ISNUMBER(X75),X75&lt;1,Y75="L"),"cl",Y75))),N("Y35"))</f>
        <v/>
      </c>
      <c r="AB75" s="123" t="str">
        <f>IF(1=1,IF(E75="","",IF(F75="","A CONTROLER",IF(NOT(ISNUMBER(F75)),"TEXTE",IF(OR(W75="",W75&lt;=0),"COMMANDE COUVERTS INCOMPLETE",IF(G75="","UNITE MANQUANTE",IF(COUNTIF(B384:B428,AE75)=0,"UNITE A CONTROLER","OK")))))),N("Z6"))</f>
        <v/>
      </c>
      <c r="AD75" s="144" t="str">
        <f>IF(1=1,IF(E75="","",AD46),N("AB35"))</f>
        <v/>
      </c>
      <c r="AE75" s="125" t="str">
        <f>IF(1=1,IF(G75="","",UPPER(TRIM(SUBSTITUTE(SUBSTITUTE(G75&amp;"",CHAR(160)," ")," "," ")))),N("AC35"))</f>
        <v/>
      </c>
    </row>
    <row r="76" spans="1:31" ht="15.75" x14ac:dyDescent="0.25">
      <c r="A76" s="160" t="str">
        <f>IF(1=1,IF(E76="","",A46),N("A36"))</f>
        <v/>
      </c>
      <c r="B76" s="127" t="str">
        <f>IF(1=1,IF(E76="","",B46),N("B36"))</f>
        <v/>
      </c>
      <c r="C76" s="127"/>
      <c r="D76" s="129" t="str">
        <f>IF(ISBLANK(E76),"",LARGE(D46:D75,1)+1)</f>
        <v/>
      </c>
      <c r="E76" s="130"/>
      <c r="F76" s="131"/>
      <c r="G76" s="170"/>
      <c r="H76" s="105"/>
      <c r="I76" s="132" t="str">
        <f>IF(1=1,IF(E76="","",I46),N("H36"))</f>
        <v/>
      </c>
      <c r="J76" s="133" t="str">
        <f>IF(1=1,IF(E76="","",J46),N("I36"))</f>
        <v/>
      </c>
      <c r="K76" s="134" t="str">
        <f>IF(1=1,IF(E76="","",K46),N("J36"))</f>
        <v/>
      </c>
      <c r="L76" s="135" t="str">
        <f>IF(1=1,IF(OR(J76="",O76="",NOT(ISNUMBER(J76)),NOT(ISNUMBER(O76)),J76=0),"",O76/J76),N("L36"))</f>
        <v/>
      </c>
      <c r="M76" s="136" t="str">
        <f>IF(1=1,IF(OR(L76="",NOT(ISNUMBER(F76))),"",F76*L76*IFERROR(INDEX(D384:D428,MATCH(AE76,B384:B428,0)),1)),N("M13"))</f>
        <v/>
      </c>
      <c r="N76" s="137" t="str">
        <f>IF(1=1,IF(F76="","",IF(G76="","",IFERROR(INDEX(E384:E428,MATCH(AE76,B384:B428,0)),G76&amp;""))),N("N6"))</f>
        <v/>
      </c>
      <c r="O76" s="138" t="str">
        <f>IF(1=1,IF(E76="","",O46),N("K36"))</f>
        <v/>
      </c>
      <c r="P76" s="139" t="str">
        <f>IF(1=1,IF(M76="","",IF(AND(ISNUMBER(M76),M76&lt;1,N76="kg"),MAX(1,ROUND(M76*1000,0)),IF(AND(ISNUMBER(M76),M76&lt;1,N76="L"),MAX(1,ROUND(M76*100,0)),ROUND(M76,3)))),N("O36"))</f>
        <v/>
      </c>
      <c r="Q76" s="140" t="str">
        <f>IF(1=1,IF(M76="","",IF(AND(ISNUMBER(M76),M76&lt;1,N76="kg"),"g",IF(AND(ISNUMBER(M76),M76&lt;1,N76="L"),"cl",N76))),N("P36"))</f>
        <v/>
      </c>
      <c r="R76" s="161" t="str">
        <f>IF(1=1,IF(E76="","",IF(F76="","A CONTROLER",IF(NOT(ISNUMBER(F76)),"TEXTE",IF(OR(L76="",L76&lt;=0),"COMMANDE PRINCIPALE INCOMPLETE",IF(G76="","UNITE MANQUANTE",IF(COUNTIF(B384:B428,AE76)=0,"UNITE A CONTROLER","OK")))))),N("Q9"))</f>
        <v/>
      </c>
      <c r="S76" s="105"/>
      <c r="T76" s="141">
        <f t="shared" si="12"/>
        <v>0</v>
      </c>
      <c r="U76" s="133" t="str">
        <f>IF(1=1,IF(E76="","",U46),N("S36"))</f>
        <v/>
      </c>
      <c r="V76" s="133" t="str">
        <f>IF(1=1,IF(E76="","",V46),N("T36"))</f>
        <v/>
      </c>
      <c r="W76" s="135" t="str">
        <f>IF(1=1,IF(OR(U76="",V76="",NOT(ISNUMBER(U76)),NOT(ISNUMBER(V76)),U76=0),"",V76/U76),N("U36"))</f>
        <v/>
      </c>
      <c r="X76" s="136" t="str">
        <f>IF(1=1,IF(OR(W76="",NOT(ISNUMBER(F76))),"",F76*W76*IFERROR(INDEX(D384:D428,MATCH(AE76,B384:B428,0)),1)),N("V7"))</f>
        <v/>
      </c>
      <c r="Y76" s="137" t="str">
        <f>IF(1=1,IF(F76="","",IF(G76="","",IFERROR(INDEX(E384:E428,MATCH(AE76,B384:B428,0)),G76&amp;""))),N("W6"))</f>
        <v/>
      </c>
      <c r="Z76" s="142" t="str">
        <f>IF(1=1,IF(X76="","",IF(AND(ISNUMBER(X76),X76&lt;1,Y76="kg"),MAX(1,ROUND(X76*1000,0)),IF(AND(ISNUMBER(X76),X76&lt;1,Y76="L"),MAX(1,ROUND(X76*100,0)),ROUND(X76,3)))),N("X36"))</f>
        <v/>
      </c>
      <c r="AA76" s="143" t="str">
        <f>IF(1=1,IF(X76="","",IF(AND(ISNUMBER(X76),X76&lt;1,Y76="kg"),"g",IF(AND(ISNUMBER(X76),X76&lt;1,Y76="L"),"cl",Y76))),N("Y36"))</f>
        <v/>
      </c>
      <c r="AB76" s="123" t="str">
        <f>IF(1=1,IF(E76="","",IF(F76="","A CONTROLER",IF(NOT(ISNUMBER(F76)),"TEXTE",IF(OR(W76="",W76&lt;=0),"COMMANDE COUVERTS INCOMPLETE",IF(G76="","UNITE MANQUANTE",IF(COUNTIF(B384:B428,AE76)=0,"UNITE A CONTROLER","OK")))))),N("Z6"))</f>
        <v/>
      </c>
      <c r="AD76" s="144" t="str">
        <f>IF(1=1,IF(E76="","",AD46),N("AB36"))</f>
        <v/>
      </c>
      <c r="AE76" s="125" t="str">
        <f>IF(1=1,IF(G76="","",UPPER(TRIM(SUBSTITUTE(SUBSTITUTE(G76&amp;"",CHAR(160)," ")," "," ")))),N("AC36"))</f>
        <v/>
      </c>
    </row>
    <row r="77" spans="1:31" ht="15.75" x14ac:dyDescent="0.25">
      <c r="A77" s="160" t="str">
        <f>IF(1=1,IF(E77="","",A46),N("A37"))</f>
        <v/>
      </c>
      <c r="B77" s="127" t="str">
        <f>IF(1=1,IF(E77="","",B46),N("B37"))</f>
        <v/>
      </c>
      <c r="C77" s="127"/>
      <c r="D77" s="129" t="str">
        <f>IF(ISBLANK(E77),"",LARGE(D46:D76,1)+1)</f>
        <v/>
      </c>
      <c r="E77" s="130"/>
      <c r="F77" s="131"/>
      <c r="G77" s="170"/>
      <c r="H77" s="105"/>
      <c r="I77" s="132" t="str">
        <f>IF(1=1,IF(E77="","",I46),N("H37"))</f>
        <v/>
      </c>
      <c r="J77" s="133" t="str">
        <f>IF(1=1,IF(E77="","",J46),N("I37"))</f>
        <v/>
      </c>
      <c r="K77" s="134" t="str">
        <f>IF(1=1,IF(E77="","",K46),N("J37"))</f>
        <v/>
      </c>
      <c r="L77" s="135" t="str">
        <f>IF(1=1,IF(OR(J77="",O77="",NOT(ISNUMBER(J77)),NOT(ISNUMBER(O77)),J77=0),"",O77/J77),N("L37"))</f>
        <v/>
      </c>
      <c r="M77" s="136" t="str">
        <f>IF(1=1,IF(OR(L77="",NOT(ISNUMBER(F77))),"",F77*L77*IFERROR(INDEX(D384:D428,MATCH(AE77,B384:B428,0)),1)),N("M13"))</f>
        <v/>
      </c>
      <c r="N77" s="137" t="str">
        <f>IF(1=1,IF(F77="","",IF(G77="","",IFERROR(INDEX(E384:E428,MATCH(AE77,B384:B428,0)),G77&amp;""))),N("N6"))</f>
        <v/>
      </c>
      <c r="O77" s="138" t="str">
        <f>IF(1=1,IF(E77="","",O46),N("K37"))</f>
        <v/>
      </c>
      <c r="P77" s="139" t="str">
        <f>IF(1=1,IF(M77="","",IF(AND(ISNUMBER(M77),M77&lt;1,N77="kg"),MAX(1,ROUND(M77*1000,0)),IF(AND(ISNUMBER(M77),M77&lt;1,N77="L"),MAX(1,ROUND(M77*100,0)),ROUND(M77,3)))),N("O37"))</f>
        <v/>
      </c>
      <c r="Q77" s="140" t="str">
        <f>IF(1=1,IF(M77="","",IF(AND(ISNUMBER(M77),M77&lt;1,N77="kg"),"g",IF(AND(ISNUMBER(M77),M77&lt;1,N77="L"),"cl",N77))),N("P37"))</f>
        <v/>
      </c>
      <c r="R77" s="161" t="str">
        <f>IF(1=1,IF(E77="","",IF(F77="","A CONTROLER",IF(NOT(ISNUMBER(F77)),"TEXTE",IF(OR(L77="",L77&lt;=0),"COMMANDE PRINCIPALE INCOMPLETE",IF(G77="","UNITE MANQUANTE",IF(COUNTIF(B384:B428,AE77)=0,"UNITE A CONTROLER","OK")))))),N("Q9"))</f>
        <v/>
      </c>
      <c r="S77" s="105"/>
      <c r="T77" s="141">
        <f t="shared" si="12"/>
        <v>0</v>
      </c>
      <c r="U77" s="133" t="str">
        <f>IF(1=1,IF(E77="","",U46),N("S37"))</f>
        <v/>
      </c>
      <c r="V77" s="133" t="str">
        <f>IF(1=1,IF(E77="","",V46),N("T37"))</f>
        <v/>
      </c>
      <c r="W77" s="135" t="str">
        <f>IF(1=1,IF(OR(U77="",V77="",NOT(ISNUMBER(U77)),NOT(ISNUMBER(V77)),U77=0),"",V77/U77),N("U37"))</f>
        <v/>
      </c>
      <c r="X77" s="136" t="str">
        <f>IF(1=1,IF(OR(W77="",NOT(ISNUMBER(F77))),"",F77*W77*IFERROR(INDEX(D384:D428,MATCH(AE77,B384:B428,0)),1)),N("V7"))</f>
        <v/>
      </c>
      <c r="Y77" s="137" t="str">
        <f>IF(1=1,IF(F77="","",IF(G77="","",IFERROR(INDEX(E384:E428,MATCH(AE77,B384:B428,0)),G77&amp;""))),N("W6"))</f>
        <v/>
      </c>
      <c r="Z77" s="142" t="str">
        <f>IF(1=1,IF(X77="","",IF(AND(ISNUMBER(X77),X77&lt;1,Y77="kg"),MAX(1,ROUND(X77*1000,0)),IF(AND(ISNUMBER(X77),X77&lt;1,Y77="L"),MAX(1,ROUND(X77*100,0)),ROUND(X77,3)))),N("X37"))</f>
        <v/>
      </c>
      <c r="AA77" s="143" t="str">
        <f>IF(1=1,IF(X77="","",IF(AND(ISNUMBER(X77),X77&lt;1,Y77="kg"),"g",IF(AND(ISNUMBER(X77),X77&lt;1,Y77="L"),"cl",Y77))),N("Y37"))</f>
        <v/>
      </c>
      <c r="AB77" s="123" t="str">
        <f>IF(1=1,IF(E77="","",IF(F77="","A CONTROLER",IF(NOT(ISNUMBER(F77)),"TEXTE",IF(OR(W77="",W77&lt;=0),"COMMANDE COUVERTS INCOMPLETE",IF(G77="","UNITE MANQUANTE",IF(COUNTIF(B384:B428,AE77)=0,"UNITE A CONTROLER","OK")))))),N("Z6"))</f>
        <v/>
      </c>
      <c r="AD77" s="144" t="str">
        <f>IF(1=1,IF(E77="","",AD46),N("AB37"))</f>
        <v/>
      </c>
      <c r="AE77" s="125" t="str">
        <f>IF(1=1,IF(G77="","",UPPER(TRIM(SUBSTITUTE(SUBSTITUTE(G77&amp;"",CHAR(160)," ")," "," ")))),N("AC37"))</f>
        <v/>
      </c>
    </row>
    <row r="78" spans="1:31" ht="15.75" x14ac:dyDescent="0.25">
      <c r="A78" s="160" t="str">
        <f>IF(1=1,IF(E78="","",A46),N("A38"))</f>
        <v/>
      </c>
      <c r="B78" s="127" t="str">
        <f>IF(1=1,IF(E78="","",B46),N("B38"))</f>
        <v/>
      </c>
      <c r="C78" s="127"/>
      <c r="D78" s="129" t="str">
        <f>IF(ISBLANK(E78),"",LARGE(D46:D77,1)+1)</f>
        <v/>
      </c>
      <c r="E78" s="130"/>
      <c r="F78" s="131"/>
      <c r="G78" s="170"/>
      <c r="H78" s="105"/>
      <c r="I78" s="132" t="str">
        <f>IF(1=1,IF(E78="","",I46),N("H38"))</f>
        <v/>
      </c>
      <c r="J78" s="133" t="str">
        <f>IF(1=1,IF(E78="","",J46),N("I38"))</f>
        <v/>
      </c>
      <c r="K78" s="134" t="str">
        <f>IF(1=1,IF(E78="","",K46),N("J38"))</f>
        <v/>
      </c>
      <c r="L78" s="135" t="str">
        <f>IF(1=1,IF(OR(J78="",O78="",NOT(ISNUMBER(J78)),NOT(ISNUMBER(O78)),J78=0),"",O78/J78),N("L38"))</f>
        <v/>
      </c>
      <c r="M78" s="136" t="str">
        <f>IF(1=1,IF(OR(L78="",NOT(ISNUMBER(F78))),"",F78*L78*IFERROR(INDEX(D384:D428,MATCH(AE78,B384:B428,0)),1)),N("M13"))</f>
        <v/>
      </c>
      <c r="N78" s="137" t="str">
        <f>IF(1=1,IF(F78="","",IF(G78="","",IFERROR(INDEX(E384:E428,MATCH(AE78,B384:B428,0)),G78&amp;""))),N("N6"))</f>
        <v/>
      </c>
      <c r="O78" s="138" t="str">
        <f>IF(1=1,IF(E78="","",O46),N("K38"))</f>
        <v/>
      </c>
      <c r="P78" s="139" t="str">
        <f>IF(1=1,IF(M78="","",IF(AND(ISNUMBER(M78),M78&lt;1,N78="kg"),MAX(1,ROUND(M78*1000,0)),IF(AND(ISNUMBER(M78),M78&lt;1,N78="L"),MAX(1,ROUND(M78*100,0)),ROUND(M78,3)))),N("O38"))</f>
        <v/>
      </c>
      <c r="Q78" s="140" t="str">
        <f>IF(1=1,IF(M78="","",IF(AND(ISNUMBER(M78),M78&lt;1,N78="kg"),"g",IF(AND(ISNUMBER(M78),M78&lt;1,N78="L"),"cl",N78))),N("P38"))</f>
        <v/>
      </c>
      <c r="R78" s="161" t="str">
        <f>IF(1=1,IF(E78="","",IF(F78="","A CONTROLER",IF(NOT(ISNUMBER(F78)),"TEXTE",IF(OR(L78="",L78&lt;=0),"COMMANDE PRINCIPALE INCOMPLETE",IF(G78="","UNITE MANQUANTE",IF(COUNTIF(B384:B428,AE78)=0,"UNITE A CONTROLER","OK")))))),N("Q9"))</f>
        <v/>
      </c>
      <c r="S78" s="105"/>
      <c r="T78" s="141">
        <f t="shared" si="12"/>
        <v>0</v>
      </c>
      <c r="U78" s="133" t="str">
        <f>IF(1=1,IF(E78="","",U46),N("S38"))</f>
        <v/>
      </c>
      <c r="V78" s="133" t="str">
        <f>IF(1=1,IF(E78="","",V46),N("T38"))</f>
        <v/>
      </c>
      <c r="W78" s="135" t="str">
        <f>IF(1=1,IF(OR(U78="",V78="",NOT(ISNUMBER(U78)),NOT(ISNUMBER(V78)),U78=0),"",V78/U78),N("U38"))</f>
        <v/>
      </c>
      <c r="X78" s="136" t="str">
        <f>IF(1=1,IF(OR(W78="",NOT(ISNUMBER(F78))),"",F78*W78*IFERROR(INDEX(D384:D428,MATCH(AE78,B384:B428,0)),1)),N("V7"))</f>
        <v/>
      </c>
      <c r="Y78" s="137" t="str">
        <f>IF(1=1,IF(F78="","",IF(G78="","",IFERROR(INDEX(E384:E428,MATCH(AE78,B384:B428,0)),G78&amp;""))),N("W6"))</f>
        <v/>
      </c>
      <c r="Z78" s="142" t="str">
        <f>IF(1=1,IF(X78="","",IF(AND(ISNUMBER(X78),X78&lt;1,Y78="kg"),MAX(1,ROUND(X78*1000,0)),IF(AND(ISNUMBER(X78),X78&lt;1,Y78="L"),MAX(1,ROUND(X78*100,0)),ROUND(X78,3)))),N("X38"))</f>
        <v/>
      </c>
      <c r="AA78" s="143" t="str">
        <f>IF(1=1,IF(X78="","",IF(AND(ISNUMBER(X78),X78&lt;1,Y78="kg"),"g",IF(AND(ISNUMBER(X78),X78&lt;1,Y78="L"),"cl",Y78))),N("Y38"))</f>
        <v/>
      </c>
      <c r="AB78" s="123" t="str">
        <f>IF(1=1,IF(E78="","",IF(F78="","A CONTROLER",IF(NOT(ISNUMBER(F78)),"TEXTE",IF(OR(W78="",W78&lt;=0),"COMMANDE COUVERTS INCOMPLETE",IF(G78="","UNITE MANQUANTE",IF(COUNTIF(B384:B428,AE78)=0,"UNITE A CONTROLER","OK")))))),N("Z6"))</f>
        <v/>
      </c>
      <c r="AD78" s="144" t="str">
        <f>IF(1=1,IF(E78="","",AD46),N("AB38"))</f>
        <v/>
      </c>
      <c r="AE78" s="125" t="str">
        <f>IF(1=1,IF(G78="","",UPPER(TRIM(SUBSTITUTE(SUBSTITUTE(G78&amp;"",CHAR(160)," ")," "," ")))),N("AC38"))</f>
        <v/>
      </c>
    </row>
    <row r="79" spans="1:31" ht="15.75" x14ac:dyDescent="0.25">
      <c r="A79" s="160" t="str">
        <f>IF(1=1,IF(E79="","",A46),N("A39"))</f>
        <v/>
      </c>
      <c r="B79" s="127" t="str">
        <f>IF(1=1,IF(E79="","",B46),N("B39"))</f>
        <v/>
      </c>
      <c r="C79" s="127"/>
      <c r="D79" s="129" t="str">
        <f>IF(ISBLANK(E79),"",LARGE(D46:D78,1)+1)</f>
        <v/>
      </c>
      <c r="E79" s="130"/>
      <c r="F79" s="131"/>
      <c r="G79" s="170"/>
      <c r="H79" s="105"/>
      <c r="I79" s="132" t="str">
        <f>IF(1=1,IF(E79="","",I46),N("H39"))</f>
        <v/>
      </c>
      <c r="J79" s="133" t="str">
        <f>IF(1=1,IF(E79="","",J46),N("I39"))</f>
        <v/>
      </c>
      <c r="K79" s="134" t="str">
        <f>IF(1=1,IF(E79="","",K46),N("J39"))</f>
        <v/>
      </c>
      <c r="L79" s="135" t="str">
        <f>IF(1=1,IF(OR(J79="",O79="",NOT(ISNUMBER(J79)),NOT(ISNUMBER(O79)),J79=0),"",O79/J79),N("L39"))</f>
        <v/>
      </c>
      <c r="M79" s="136" t="str">
        <f>IF(1=1,IF(OR(L79="",NOT(ISNUMBER(F79))),"",F79*L79*IFERROR(INDEX(D384:D428,MATCH(AE79,B384:B428,0)),1)),N("M13"))</f>
        <v/>
      </c>
      <c r="N79" s="137" t="str">
        <f>IF(1=1,IF(F79="","",IF(G79="","",IFERROR(INDEX(E384:E428,MATCH(AE79,B384:B428,0)),G79&amp;""))),N("N6"))</f>
        <v/>
      </c>
      <c r="O79" s="138" t="str">
        <f>IF(1=1,IF(E79="","",O46),N("K39"))</f>
        <v/>
      </c>
      <c r="P79" s="139" t="str">
        <f>IF(1=1,IF(M79="","",IF(AND(ISNUMBER(M79),M79&lt;1,N79="kg"),MAX(1,ROUND(M79*1000,0)),IF(AND(ISNUMBER(M79),M79&lt;1,N79="L"),MAX(1,ROUND(M79*100,0)),ROUND(M79,3)))),N("O39"))</f>
        <v/>
      </c>
      <c r="Q79" s="140" t="str">
        <f>IF(1=1,IF(M79="","",IF(AND(ISNUMBER(M79),M79&lt;1,N79="kg"),"g",IF(AND(ISNUMBER(M79),M79&lt;1,N79="L"),"cl",N79))),N("P39"))</f>
        <v/>
      </c>
      <c r="R79" s="161" t="str">
        <f>IF(1=1,IF(E79="","",IF(F79="","A CONTROLER",IF(NOT(ISNUMBER(F79)),"TEXTE",IF(OR(L79="",L79&lt;=0),"COMMANDE PRINCIPALE INCOMPLETE",IF(G79="","UNITE MANQUANTE",IF(COUNTIF(B384:B428,AE79)=0,"UNITE A CONTROLER","OK")))))),N("Q9"))</f>
        <v/>
      </c>
      <c r="S79" s="105"/>
      <c r="T79" s="141">
        <f t="shared" si="12"/>
        <v>0</v>
      </c>
      <c r="U79" s="133" t="str">
        <f>IF(1=1,IF(E79="","",U46),N("S39"))</f>
        <v/>
      </c>
      <c r="V79" s="133" t="str">
        <f>IF(1=1,IF(E79="","",V46),N("T39"))</f>
        <v/>
      </c>
      <c r="W79" s="135" t="str">
        <f>IF(1=1,IF(OR(U79="",V79="",NOT(ISNUMBER(U79)),NOT(ISNUMBER(V79)),U79=0),"",V79/U79),N("U39"))</f>
        <v/>
      </c>
      <c r="X79" s="136" t="str">
        <f>IF(1=1,IF(OR(W79="",NOT(ISNUMBER(F79))),"",F79*W79*IFERROR(INDEX(D384:D428,MATCH(AE79,B384:B428,0)),1)),N("V7"))</f>
        <v/>
      </c>
      <c r="Y79" s="137" t="str">
        <f>IF(1=1,IF(F79="","",IF(G79="","",IFERROR(INDEX(E384:E428,MATCH(AE79,B384:B428,0)),G79&amp;""))),N("W6"))</f>
        <v/>
      </c>
      <c r="Z79" s="142" t="str">
        <f>IF(1=1,IF(X79="","",IF(AND(ISNUMBER(X79),X79&lt;1,Y79="kg"),MAX(1,ROUND(X79*1000,0)),IF(AND(ISNUMBER(X79),X79&lt;1,Y79="L"),MAX(1,ROUND(X79*100,0)),ROUND(X79,3)))),N("X39"))</f>
        <v/>
      </c>
      <c r="AA79" s="143" t="str">
        <f>IF(1=1,IF(X79="","",IF(AND(ISNUMBER(X79),X79&lt;1,Y79="kg"),"g",IF(AND(ISNUMBER(X79),X79&lt;1,Y79="L"),"cl",Y79))),N("Y39"))</f>
        <v/>
      </c>
      <c r="AB79" s="123" t="str">
        <f>IF(1=1,IF(E79="","",IF(F79="","A CONTROLER",IF(NOT(ISNUMBER(F79)),"TEXTE",IF(OR(W79="",W79&lt;=0),"COMMANDE COUVERTS INCOMPLETE",IF(G79="","UNITE MANQUANTE",IF(COUNTIF(B384:B428,AE79)=0,"UNITE A CONTROLER","OK")))))),N("Z6"))</f>
        <v/>
      </c>
      <c r="AD79" s="144" t="str">
        <f>IF(1=1,IF(E79="","",AD46),N("AB39"))</f>
        <v/>
      </c>
      <c r="AE79" s="125" t="str">
        <f>IF(1=1,IF(G79="","",UPPER(TRIM(SUBSTITUTE(SUBSTITUTE(G79&amp;"",CHAR(160)," ")," "," ")))),N("AC39"))</f>
        <v/>
      </c>
    </row>
    <row r="80" spans="1:31" ht="24" customHeight="1" x14ac:dyDescent="0.25">
      <c r="A80" s="160" t="str">
        <f>IF(1=1,IF(E80="","",A46),N("A40"))</f>
        <v/>
      </c>
      <c r="B80" s="127" t="str">
        <f>IF(1=1,IF(E80="","",B46),N("B40"))</f>
        <v/>
      </c>
      <c r="C80" s="127"/>
      <c r="D80" s="129" t="str">
        <f>IF(ISBLANK(E80),"",LARGE(D46:D79,1)+1)</f>
        <v/>
      </c>
      <c r="E80" s="130"/>
      <c r="F80" s="131"/>
      <c r="G80" s="170"/>
      <c r="H80" s="105"/>
      <c r="I80" s="132" t="str">
        <f>IF(1=1,IF(E80="","",I46),N("H40"))</f>
        <v/>
      </c>
      <c r="J80" s="133" t="str">
        <f>IF(1=1,IF(E80="","",J46),N("I40"))</f>
        <v/>
      </c>
      <c r="K80" s="134" t="str">
        <f>IF(1=1,IF(E80="","",K46),N("J40"))</f>
        <v/>
      </c>
      <c r="L80" s="135" t="str">
        <f>IF(1=1,IF(OR(J80="",O80="",NOT(ISNUMBER(J80)),NOT(ISNUMBER(O80)),J80=0),"",O80/J80),N("L40"))</f>
        <v/>
      </c>
      <c r="M80" s="146" t="str">
        <f>IF(1=1,IF(OR(L80="",NOT(ISNUMBER(F80))),"",F80*L80*IFERROR(INDEX(D384:D428,MATCH(AE80,B384:B428,0)),1)),N("M13"))</f>
        <v/>
      </c>
      <c r="N80" s="147" t="str">
        <f>IF(1=1,IF(F80="","",IF(G80="","",IFERROR(INDEX(E384:E428,MATCH(AE80,B384:B428,0)),G80&amp;""))),N("N6"))</f>
        <v/>
      </c>
      <c r="O80" s="138" t="str">
        <f>IF(1=1,IF(E80="","",O46),N("K40"))</f>
        <v/>
      </c>
      <c r="P80" s="139" t="str">
        <f>IF(1=1,IF(M80="","",IF(AND(ISNUMBER(M80),M80&lt;1,N80="kg"),MAX(1,ROUND(M80*1000,0)),IF(AND(ISNUMBER(M80),M80&lt;1,N80="L"),MAX(1,ROUND(M80*100,0)),ROUND(M80,3)))),N("O40"))</f>
        <v/>
      </c>
      <c r="Q80" s="140" t="str">
        <f>IF(1=1,IF(M80="","",IF(AND(ISNUMBER(M80),M80&lt;1,N80="kg"),"g",IF(AND(ISNUMBER(M80),M80&lt;1,N80="L"),"cl",N80))),N("P40"))</f>
        <v/>
      </c>
      <c r="R80" s="161" t="str">
        <f>IF(1=1,IF(E80="","",IF(F80="","A CONTROLER",IF(NOT(ISNUMBER(F80)),"TEXTE",IF(OR(L80="",L80&lt;=0),"COMMANDE PRINCIPALE INCOMPLETE",IF(G80="","UNITE MANQUANTE",IF(COUNTIF(B384:B428,AE80)=0,"UNITE A CONTROLER","OK")))))),N("Q9"))</f>
        <v/>
      </c>
      <c r="S80" s="105"/>
      <c r="T80" s="141">
        <f t="shared" si="12"/>
        <v>0</v>
      </c>
      <c r="U80" s="133" t="str">
        <f>IF(1=1,IF(E80="","",U46),N("S40"))</f>
        <v/>
      </c>
      <c r="V80" s="133" t="str">
        <f>IF(1=1,IF(E80="","",V46),N("T40"))</f>
        <v/>
      </c>
      <c r="W80" s="135" t="str">
        <f>IF(1=1,IF(OR(U80="",V80="",NOT(ISNUMBER(U80)),NOT(ISNUMBER(V80)),U80=0),"",V80/U80),N("U40"))</f>
        <v/>
      </c>
      <c r="X80" s="133" t="str">
        <f>IF(1=1,IF(OR(W80="",NOT(ISNUMBER(F80))),"",F80*W80*IFERROR(INDEX(D384:D428,MATCH(AE80,B384:B428,0)),1)),N("V7"))</f>
        <v/>
      </c>
      <c r="Y80" s="134" t="str">
        <f>IF(1=1,IF(F80="","",IF(G80="","",IFERROR(INDEX(E384:E428,MATCH(AE80,B384:B428,0)),G80&amp;""))),N("W6"))</f>
        <v/>
      </c>
      <c r="Z80" s="142" t="str">
        <f>IF(1=1,IF(X80="","",IF(AND(ISNUMBER(X80),X80&lt;1,Y80="kg"),MAX(1,ROUND(X80*1000,0)),IF(AND(ISNUMBER(X80),X80&lt;1,Y80="L"),MAX(1,ROUND(X80*100,0)),ROUND(X80,3)))),N("X40"))</f>
        <v/>
      </c>
      <c r="AA80" s="143" t="str">
        <f>IF(1=1,IF(X80="","",IF(AND(ISNUMBER(X80),X80&lt;1,Y80="kg"),"g",IF(AND(ISNUMBER(X80),X80&lt;1,Y80="L"),"cl",Y80))),N("Y40"))</f>
        <v/>
      </c>
      <c r="AB80" s="123" t="str">
        <f>IF(1=1,IF(E80="","",IF(F80="","A CONTROLER",IF(NOT(ISNUMBER(F80)),"TEXTE",IF(OR(W80="",W80&lt;=0),"COMMANDE COUVERTS INCOMPLETE",IF(G80="","UNITE MANQUANTE",IF(COUNTIF(B384:B428,AE80)=0,"UNITE A CONTROLER","OK")))))),N("Z6"))</f>
        <v/>
      </c>
      <c r="AD80" s="144" t="str">
        <f>IF(1=1,IF(E80="","",AD46),N("AB40"))</f>
        <v/>
      </c>
      <c r="AE80" s="125" t="str">
        <f>IF(1=1,IF(G80="","",UPPER(TRIM(SUBSTITUTE(SUBSTITUTE(G80&amp;"",CHAR(160)," ")," "," ")))),N("AC40"))</f>
        <v/>
      </c>
    </row>
    <row r="81" spans="1:33" ht="24" customHeight="1" x14ac:dyDescent="0.25">
      <c r="A81" s="216"/>
      <c r="B81" s="217" t="s">
        <v>17</v>
      </c>
      <c r="C81" s="218"/>
      <c r="D81" s="219" t="s">
        <v>239</v>
      </c>
      <c r="E81" s="218"/>
      <c r="F81" s="218"/>
      <c r="G81" s="218"/>
      <c r="H81" s="220"/>
      <c r="I81" s="218"/>
      <c r="J81" s="218"/>
      <c r="K81" s="218"/>
      <c r="L81" s="218"/>
      <c r="M81" s="218"/>
      <c r="N81" s="218"/>
      <c r="O81" s="218"/>
      <c r="P81" s="218" t="str">
        <f>D81</f>
        <v>SOUS-FAMILLE</v>
      </c>
      <c r="Q81" s="218"/>
      <c r="R81" s="218"/>
      <c r="S81" s="220"/>
      <c r="T81" s="221" t="s">
        <v>664</v>
      </c>
      <c r="U81" s="222" cm="1">
        <f t="array" ref="U81">SUMPRODUCT(LEN(E83:E117)-LEN(SUBSTITUTE(E83:E117,"*","")))</f>
        <v>0</v>
      </c>
      <c r="V81" s="218"/>
      <c r="W81" s="218" t="str">
        <f>D81</f>
        <v>SOUS-FAMILLE</v>
      </c>
      <c r="X81" s="218"/>
      <c r="Y81" s="218"/>
      <c r="Z81" s="218"/>
      <c r="AA81" s="218"/>
      <c r="AB81" s="223"/>
      <c r="AC81" s="218"/>
      <c r="AD81" s="218"/>
      <c r="AE81" s="224" t="str">
        <f>B83</f>
        <v>NOM DE LA RECETTE À SAISIR</v>
      </c>
    </row>
    <row r="82" spans="1:33" ht="32.25" thickBot="1" x14ac:dyDescent="0.3">
      <c r="A82" s="92" t="s">
        <v>155</v>
      </c>
      <c r="B82" s="92" t="s">
        <v>1</v>
      </c>
      <c r="C82" s="92"/>
      <c r="D82" s="92" t="s">
        <v>2</v>
      </c>
      <c r="E82" s="92" t="s">
        <v>117</v>
      </c>
      <c r="F82" s="92" t="s">
        <v>3</v>
      </c>
      <c r="G82" s="92" t="s">
        <v>4</v>
      </c>
      <c r="H82" s="81"/>
      <c r="I82" s="157" t="s">
        <v>5</v>
      </c>
      <c r="J82" s="92" t="s">
        <v>114</v>
      </c>
      <c r="K82" s="92" t="s">
        <v>4</v>
      </c>
      <c r="L82" s="92" t="s">
        <v>6</v>
      </c>
      <c r="M82" s="94" t="s">
        <v>7</v>
      </c>
      <c r="N82" s="94" t="s">
        <v>116</v>
      </c>
      <c r="O82" s="95" t="s">
        <v>115</v>
      </c>
      <c r="P82" s="96" t="s">
        <v>8</v>
      </c>
      <c r="Q82" s="97" t="s">
        <v>9</v>
      </c>
      <c r="R82" s="92" t="s">
        <v>10</v>
      </c>
      <c r="S82" s="81"/>
      <c r="T82" s="92" t="s">
        <v>117</v>
      </c>
      <c r="U82" s="98" t="s">
        <v>11</v>
      </c>
      <c r="V82" s="95" t="s">
        <v>12</v>
      </c>
      <c r="W82" s="92" t="s">
        <v>13</v>
      </c>
      <c r="X82" s="94" t="s">
        <v>7</v>
      </c>
      <c r="Y82" s="94" t="s">
        <v>116</v>
      </c>
      <c r="Z82" s="99" t="s">
        <v>8</v>
      </c>
      <c r="AA82" s="97" t="s">
        <v>9</v>
      </c>
      <c r="AB82" s="99" t="s">
        <v>10</v>
      </c>
      <c r="AC82" s="240"/>
      <c r="AD82" s="92" t="s">
        <v>14</v>
      </c>
      <c r="AE82" s="92" t="s">
        <v>15</v>
      </c>
      <c r="AG82" s="245" t="s">
        <v>5642</v>
      </c>
    </row>
    <row r="83" spans="1:33" ht="18.75" x14ac:dyDescent="0.25">
      <c r="A83" s="100" t="s">
        <v>5640</v>
      </c>
      <c r="B83" s="101" t="s">
        <v>20</v>
      </c>
      <c r="C83" s="101"/>
      <c r="D83" s="102">
        <v>0</v>
      </c>
      <c r="E83" s="103" t="s">
        <v>21</v>
      </c>
      <c r="F83" s="104">
        <v>10</v>
      </c>
      <c r="G83" s="8" t="s">
        <v>119</v>
      </c>
      <c r="H83" s="105"/>
      <c r="I83" s="106" t="str">
        <f>E83</f>
        <v>ÉLÉMENT PRINCIPAL À SAISIR</v>
      </c>
      <c r="J83" s="107">
        <f>F83</f>
        <v>10</v>
      </c>
      <c r="K83" s="108" t="str">
        <f>G83</f>
        <v>Quoi ?</v>
      </c>
      <c r="L83" s="109">
        <f>IF(1=1,IF(OR(J83="",O83="",NOT(ISNUMBER(J83)),NOT(ISNUMBER(O83)),J83=0),"",O83/J83),N("L6"))</f>
        <v>15</v>
      </c>
      <c r="M83" s="110">
        <f>IF(1=1,IF(OR(L83="",NOT(ISNUMBER(F83))),"",F83*L83*IFERROR(INDEX(D384:D428,MATCH(AE83,B384:B428,0)),1)),N("M13"))</f>
        <v>150</v>
      </c>
      <c r="N83" s="111" t="str">
        <f>IF(1=1,IF(F83="","",IF(G83="","",IFERROR(INDEX(E384:E428,MATCH(AE83,B384:B428,0)),G83&amp;""))),N("N6"))</f>
        <v>Quoi ?</v>
      </c>
      <c r="O83" s="112">
        <v>150</v>
      </c>
      <c r="P83" s="113">
        <f>IF(1=1,IF(M83="","",IF(AND(ISNUMBER(M83),M83&lt;1,N83="kg"),MAX(1,ROUND(M83*1000,0)),IF(AND(ISNUMBER(M83),M83&lt;1,N83="L"),MAX(1,ROUND(M83*100,0)),ROUND(M83,3)))),N("O6"))</f>
        <v>150</v>
      </c>
      <c r="Q83" s="114" t="str">
        <f>IF(1=1,IF(M83="","",IF(AND(ISNUMBER(M83),M83&lt;1,N83="kg"),"g",IF(AND(ISNUMBER(M83),M83&lt;1,N83="L"),"cl",N83))),N("P6"))</f>
        <v>Quoi ?</v>
      </c>
      <c r="R83" s="115" t="str">
        <f>IF(1=1,IF(E83="","",IF(F83="","A CONTROLER",IF(NOT(ISNUMBER(F83)),"TEXTE",IF(OR(L83="",L83&lt;=0),"COMMANDE PRINCIPALE INCOMPLETE",IF(G83="","UNITE MANQUANTE",IF(COUNTIF(B384:B428,AE83)=0,"UNITE A CONTROLER","OK")))))),N("Q9"))</f>
        <v>UNITE A CONTROLER</v>
      </c>
      <c r="S83" s="105"/>
      <c r="T83" s="159" t="str">
        <f>B83</f>
        <v>NOM DE LA RECETTE À SAISIR</v>
      </c>
      <c r="U83" s="117">
        <v>100</v>
      </c>
      <c r="V83" s="112">
        <v>150</v>
      </c>
      <c r="W83" s="118">
        <f>IF(1=1,IF(OR(U83="",V83="",NOT(ISNUMBER(U83)),NOT(ISNUMBER(V83)),U83=0),"",V83/U83),N("U6"))</f>
        <v>1.5</v>
      </c>
      <c r="X83" s="119">
        <f>IF(1=1,IF(OR(W83="",NOT(ISNUMBER(F83))),"",F83*W83*IFERROR(INDEX(D384:D428,MATCH(AE83,B384:B428,0)),1)),N("V7"))</f>
        <v>15</v>
      </c>
      <c r="Y83" s="120" t="str">
        <f>IF(1=1,IF(F83="","",IF(G83="","",IFERROR(INDEX(E384:E428,MATCH(AE83,B384:B428,0)),G83&amp;""))),N("W6"))</f>
        <v>Quoi ?</v>
      </c>
      <c r="Z83" s="121">
        <f>IF(1=1,IF(X83="","",IF(AND(ISNUMBER(X83),X83&lt;1,Y83="kg"),MAX(1,ROUND(X83*1000,0)),IF(AND(ISNUMBER(X83),X83&lt;1,Y83="L"),MAX(1,ROUND(X83*100,0)),ROUND(X83,3)))),N("X6"))</f>
        <v>15</v>
      </c>
      <c r="AA83" s="122" t="str">
        <f>IF(1=1,IF(X83="","",IF(AND(ISNUMBER(X83),X83&lt;1,Y83="kg"),"g",IF(AND(ISNUMBER(X83),X83&lt;1,Y83="L"),"cl",Y83))),N("Y6"))</f>
        <v>Quoi ?</v>
      </c>
      <c r="AB83" s="123" t="str">
        <f>IF(1=1,IF(E83="","",IF(F83="","A CONTROLER",IF(NOT(ISNUMBER(F83)),"TEXTE",IF(OR(W83="",W83&lt;=0),"COMMANDE COUVERTS INCOMPLETE",IF(G83="","UNITE MANQUANTE",IF(COUNTIF(B384:B428,AE83)=0,"UNITE A CONTROLER","OK")))))),N("Z6"))</f>
        <v>UNITE A CONTROLER</v>
      </c>
      <c r="AD83" s="124">
        <v>62</v>
      </c>
      <c r="AE83" s="125" t="str">
        <f>IF(1=1,IF(G83="","",UPPER(TRIM(SUBSTITUTE(SUBSTITUTE(G83&amp;"",CHAR(160)," ")," "," ")))),N("AC6"))</f>
        <v>QUOI ?</v>
      </c>
      <c r="AG83" s="8" t="s">
        <v>22</v>
      </c>
    </row>
    <row r="84" spans="1:33" ht="15.75" x14ac:dyDescent="0.25">
      <c r="A84" s="126" t="str">
        <f>IF(1=1,IF(E84="","",A83),N("A7"))</f>
        <v/>
      </c>
      <c r="B84" s="127" t="str">
        <f>IF(1=1,IF(E84="","",B83),N("B7"))</f>
        <v/>
      </c>
      <c r="C84" s="128"/>
      <c r="D84" s="129" t="str">
        <f>IF(ISBLANK(E84),"",LARGE(D83:D83,1)+1)</f>
        <v/>
      </c>
      <c r="E84" s="130"/>
      <c r="F84" s="131"/>
      <c r="G84" s="170"/>
      <c r="H84" s="105"/>
      <c r="I84" s="132" t="str">
        <f>IF(1=1,IF(E84="","",I83),N("H7"))</f>
        <v/>
      </c>
      <c r="J84" s="133" t="str">
        <f>IF(1=1,IF(E84="","",J83),N("I7"))</f>
        <v/>
      </c>
      <c r="K84" s="134" t="str">
        <f>IF(1=1,IF(E84="","",K83),N("J7"))</f>
        <v/>
      </c>
      <c r="L84" s="135" t="str">
        <f>IF(1=1,IF(OR(J84="",O84="",NOT(ISNUMBER(J84)),NOT(ISNUMBER(O84)),J84=0),"",O84/J84),N("L7"))</f>
        <v/>
      </c>
      <c r="M84" s="136" t="str">
        <f>IF(1=1,IF(OR(L84="",NOT(ISNUMBER(F84))),"",F84*L84*IFERROR(INDEX(D384:D428,MATCH(AE84,B384:B428,0)),1)),N("M13"))</f>
        <v/>
      </c>
      <c r="N84" s="137" t="str">
        <f>IF(1=1,IF(F84="","",IF(G84="","",IFERROR(INDEX(E384:E428,MATCH(AE84,B384:B428,0)),G84&amp;""))),N("N6"))</f>
        <v/>
      </c>
      <c r="O84" s="138" t="str">
        <f>IF(1=1,IF(E84="","",O83),N("K7"))</f>
        <v/>
      </c>
      <c r="P84" s="139" t="str">
        <f>IF(1=1,IF(M84="","",IF(AND(ISNUMBER(M84),M84&lt;1,N84="kg"),MAX(1,ROUND(M84*1000,0)),IF(AND(ISNUMBER(M84),M84&lt;1,N84="L"),MAX(1,ROUND(M84*100,0)),ROUND(M84,3)))),N("O7"))</f>
        <v/>
      </c>
      <c r="Q84" s="140" t="str">
        <f>IF(1=1,IF(M84="","",IF(AND(ISNUMBER(M84),M84&lt;1,N84="kg"),"g",IF(AND(ISNUMBER(M84),M84&lt;1,N84="L"),"cl",N84))),N("P7"))</f>
        <v/>
      </c>
      <c r="R84" s="161" t="str">
        <f>IF(1=1,IF(E84="","",IF(F84="","A CONTROLER",IF(NOT(ISNUMBER(F84)),"TEXTE",IF(OR(L84="",L84&lt;=0),"COMMANDE PRINCIPALE INCOMPLETE",IF(G84="","UNITE MANQUANTE",IF(COUNTIF(B384:B428,AE84)=0,"UNITE A CONTROLER","OK")))))),N("Q9"))</f>
        <v/>
      </c>
      <c r="S84" s="105"/>
      <c r="T84" s="141">
        <f t="shared" ref="T84:T117" si="13">E84</f>
        <v>0</v>
      </c>
      <c r="U84" s="133" t="str">
        <f>IF(1=1,IF(E84="","",U83),N("S7"))</f>
        <v/>
      </c>
      <c r="V84" s="133" t="str">
        <f>IF(1=1,IF(E84="","",V83),N("T7"))</f>
        <v/>
      </c>
      <c r="W84" s="135" t="str">
        <f>IF(1=1,IF(OR(U84="",V84="",NOT(ISNUMBER(U84)),NOT(ISNUMBER(V84)),U84=0),"",V84/U84),N("U7"))</f>
        <v/>
      </c>
      <c r="X84" s="136" t="str">
        <f>IF(1=1,IF(OR(W84="",NOT(ISNUMBER(F84))),"",F84*W84*IFERROR(INDEX(D384:D428,MATCH(AE84,B384:B428,0)),1)),N("V7"))</f>
        <v/>
      </c>
      <c r="Y84" s="137" t="str">
        <f>IF(1=1,IF(F84="","",IF(G84="","",IFERROR(INDEX(E384:E428,MATCH(AE84,B384:B428,0)),G84&amp;""))),N("W6"))</f>
        <v/>
      </c>
      <c r="Z84" s="142" t="str">
        <f>IF(1=1,IF(X84="","",IF(AND(ISNUMBER(X84),X84&lt;1,Y84="kg"),MAX(1,ROUND(X84*1000,0)),IF(AND(ISNUMBER(X84),X84&lt;1,Y84="L"),MAX(1,ROUND(X84*100,0)),ROUND(X84,3)))),N("X7"))</f>
        <v/>
      </c>
      <c r="AA84" s="143" t="str">
        <f>IF(1=1,IF(X84="","",IF(AND(ISNUMBER(X84),X84&lt;1,Y84="kg"),"g",IF(AND(ISNUMBER(X84),X84&lt;1,Y84="L"),"cl",Y84))),N("Y7"))</f>
        <v/>
      </c>
      <c r="AB84" s="123" t="str">
        <f>IF(1=1,IF(E84="","",IF(F84="","A CONTROLER",IF(NOT(ISNUMBER(F84)),"TEXTE",IF(OR(W84="",W84&lt;=0),"COMMANDE COUVERTS INCOMPLETE",IF(G84="","UNITE MANQUANTE",IF(COUNTIF(B384:B428,AE84)=0,"UNITE A CONTROLER","OK")))))),N("Z6"))</f>
        <v/>
      </c>
      <c r="AD84" s="144" t="str">
        <f>IF(1=1,IF(E84="","",AD83),N("AB7"))</f>
        <v/>
      </c>
      <c r="AE84" s="125" t="str">
        <f>IF(1=1,IF(G84="","",UPPER(TRIM(SUBSTITUTE(SUBSTITUTE(G84&amp;"",CHAR(160)," ")," "," ")))),N("AC7"))</f>
        <v/>
      </c>
      <c r="AG84" s="2" t="s">
        <v>25</v>
      </c>
    </row>
    <row r="85" spans="1:33" ht="15.75" x14ac:dyDescent="0.25">
      <c r="A85" s="126" t="str">
        <f>IF(1=1,IF(E85="","",A83),N("A8"))</f>
        <v/>
      </c>
      <c r="B85" s="127" t="str">
        <f>IF(1=1,IF(E85="","",B83),N("B8"))</f>
        <v/>
      </c>
      <c r="C85" s="128"/>
      <c r="D85" s="129" t="str">
        <f>IF(ISBLANK(E85),"",LARGE(D83:D84,1)+1)</f>
        <v/>
      </c>
      <c r="E85" s="130"/>
      <c r="F85" s="131"/>
      <c r="G85" s="170"/>
      <c r="H85" s="105"/>
      <c r="I85" s="132" t="str">
        <f>IF(1=1,IF(E85="","",I83),N("H8"))</f>
        <v/>
      </c>
      <c r="J85" s="133" t="str">
        <f>IF(1=1,IF(E85="","",J83),N("I8"))</f>
        <v/>
      </c>
      <c r="K85" s="134" t="str">
        <f>IF(1=1,IF(E85="","",K83),N("J8"))</f>
        <v/>
      </c>
      <c r="L85" s="135" t="str">
        <f>IF(1=1,IF(OR(J85="",O85="",NOT(ISNUMBER(J85)),NOT(ISNUMBER(O85)),J85=0),"",O85/J85),N("L8"))</f>
        <v/>
      </c>
      <c r="M85" s="136" t="str">
        <f>IF(1=1,IF(OR(L85="",NOT(ISNUMBER(F85))),"",F85*L85*IFERROR(INDEX(D384:D428,MATCH(AE85,B384:B428,0)),1)),N("M13"))</f>
        <v/>
      </c>
      <c r="N85" s="137" t="str">
        <f>IF(1=1,IF(F85="","",IF(G85="","",IFERROR(INDEX(E384:E428,MATCH(AE85,B384:B428,0)),G85&amp;""))),N("N6"))</f>
        <v/>
      </c>
      <c r="O85" s="138" t="str">
        <f>IF(1=1,IF(E85="","",O83),N("K8"))</f>
        <v/>
      </c>
      <c r="P85" s="139" t="str">
        <f>IF(1=1,IF(M85="","",IF(AND(ISNUMBER(M85),M85&lt;1,N85="kg"),MAX(1,ROUND(M85*1000,0)),IF(AND(ISNUMBER(M85),M85&lt;1,N85="L"),MAX(1,ROUND(M85*100,0)),ROUND(M85,3)))),N("O8"))</f>
        <v/>
      </c>
      <c r="Q85" s="140" t="str">
        <f>IF(1=1,IF(M85="","",IF(AND(ISNUMBER(M85),M85&lt;1,N85="kg"),"g",IF(AND(ISNUMBER(M85),M85&lt;1,N85="L"),"cl",N85))),N("P8"))</f>
        <v/>
      </c>
      <c r="R85" s="161" t="str">
        <f>IF(1=1,IF(E85="","",IF(F85="","A CONTROLER",IF(NOT(ISNUMBER(F85)),"TEXTE",IF(OR(L85="",L85&lt;=0),"COMMANDE PRINCIPALE INCOMPLETE",IF(G85="","UNITE MANQUANTE",IF(COUNTIF(B384:B428,AE85)=0,"UNITE A CONTROLER","OK")))))),N("Q9"))</f>
        <v/>
      </c>
      <c r="S85" s="105"/>
      <c r="T85" s="141">
        <f t="shared" si="13"/>
        <v>0</v>
      </c>
      <c r="U85" s="133" t="str">
        <f>IF(1=1,IF(E85="","",U83),N("S8"))</f>
        <v/>
      </c>
      <c r="V85" s="133" t="str">
        <f>IF(1=1,IF(E85="","",V83),N("T8"))</f>
        <v/>
      </c>
      <c r="W85" s="135" t="str">
        <f>IF(1=1,IF(OR(U85="",V85="",NOT(ISNUMBER(U85)),NOT(ISNUMBER(V85)),U85=0),"",V85/U85),N("U8"))</f>
        <v/>
      </c>
      <c r="X85" s="136" t="str">
        <f>IF(1=1,IF(OR(W85="",NOT(ISNUMBER(F85))),"",F85*W85*IFERROR(INDEX(D384:D428,MATCH(AE85,B384:B428,0)),1)),N("V7"))</f>
        <v/>
      </c>
      <c r="Y85" s="137" t="str">
        <f>IF(1=1,IF(F85="","",IF(G85="","",IFERROR(INDEX(E384:E428,MATCH(AE85,B384:B428,0)),G85&amp;""))),N("W6"))</f>
        <v/>
      </c>
      <c r="Z85" s="142" t="str">
        <f>IF(1=1,IF(X85="","",IF(AND(ISNUMBER(X85),X85&lt;1,Y85="kg"),MAX(1,ROUND(X85*1000,0)),IF(AND(ISNUMBER(X85),X85&lt;1,Y85="L"),MAX(1,ROUND(X85*100,0)),ROUND(X85,3)))),N("X8"))</f>
        <v/>
      </c>
      <c r="AA85" s="143" t="str">
        <f>IF(1=1,IF(X85="","",IF(AND(ISNUMBER(X85),X85&lt;1,Y85="kg"),"g",IF(AND(ISNUMBER(X85),X85&lt;1,Y85="L"),"cl",Y85))),N("Y8"))</f>
        <v/>
      </c>
      <c r="AB85" s="123" t="str">
        <f>IF(1=1,IF(E85="","",IF(F85="","A CONTROLER",IF(NOT(ISNUMBER(F85)),"TEXTE",IF(OR(W85="",W85&lt;=0),"COMMANDE COUVERTS INCOMPLETE",IF(G85="","UNITE MANQUANTE",IF(COUNTIF(B384:B428,AE85)=0,"UNITE A CONTROLER","OK")))))),N("Z6"))</f>
        <v/>
      </c>
      <c r="AD85" s="144" t="str">
        <f>IF(1=1,IF(E85="","",AD83),N("AB8"))</f>
        <v/>
      </c>
      <c r="AE85" s="125" t="str">
        <f>IF(1=1,IF(G85="","",UPPER(TRIM(SUBSTITUTE(SUBSTITUTE(G85&amp;"",CHAR(160)," ")," "," ")))),N("AC8"))</f>
        <v/>
      </c>
      <c r="AG85" s="9" t="s">
        <v>26</v>
      </c>
    </row>
    <row r="86" spans="1:33" ht="15.75" x14ac:dyDescent="0.25">
      <c r="A86" s="126" t="str">
        <f>IF(1=1,IF(E86="","",A83),N("A9"))</f>
        <v/>
      </c>
      <c r="B86" s="127" t="str">
        <f>IF(1=1,IF(E86="","",B83),N("B9"))</f>
        <v/>
      </c>
      <c r="C86" s="128"/>
      <c r="D86" s="129" t="str">
        <f>IF(ISBLANK(E86),"",LARGE(D83:D85,1)+1)</f>
        <v/>
      </c>
      <c r="E86" s="130"/>
      <c r="F86" s="131"/>
      <c r="G86" s="170"/>
      <c r="H86" s="105"/>
      <c r="I86" s="132" t="str">
        <f>IF(1=1,IF(E86="","",I83),N("H9"))</f>
        <v/>
      </c>
      <c r="J86" s="133" t="str">
        <f>IF(1=1,IF(E86="","",J83),N("I9"))</f>
        <v/>
      </c>
      <c r="K86" s="134" t="str">
        <f>IF(1=1,IF(E86="","",K83),N("J9"))</f>
        <v/>
      </c>
      <c r="L86" s="135" t="str">
        <f>IF(1=1,IF(OR(J86="",O86="",NOT(ISNUMBER(J86)),NOT(ISNUMBER(O86)),J86=0),"",O86/J86),N("L9"))</f>
        <v/>
      </c>
      <c r="M86" s="136" t="str">
        <f>IF(1=1,IF(OR(L86="",NOT(ISNUMBER(F86))),"",F86*L86*IFERROR(INDEX(D384:D428,MATCH(AE86,B384:B428,0)),1)),N("M13"))</f>
        <v/>
      </c>
      <c r="N86" s="137" t="str">
        <f>IF(1=1,IF(F86="","",IF(G86="","",IFERROR(INDEX(E384:E428,MATCH(AE86,B384:B428,0)),G86&amp;""))),N("N6"))</f>
        <v/>
      </c>
      <c r="O86" s="138" t="str">
        <f>IF(1=1,IF(E86="","",O83),N("K9"))</f>
        <v/>
      </c>
      <c r="P86" s="139" t="str">
        <f>IF(1=1,IF(M86="","",IF(AND(ISNUMBER(M86),M86&lt;1,N86="kg"),MAX(1,ROUND(M86*1000,0)),IF(AND(ISNUMBER(M86),M86&lt;1,N86="L"),MAX(1,ROUND(M86*100,0)),ROUND(M86,3)))),N("O9"))</f>
        <v/>
      </c>
      <c r="Q86" s="140" t="str">
        <f>IF(1=1,IF(M86="","",IF(AND(ISNUMBER(M86),M86&lt;1,N86="kg"),"g",IF(AND(ISNUMBER(M86),M86&lt;1,N86="L"),"cl",N86))),N("P9"))</f>
        <v/>
      </c>
      <c r="R86" s="161" t="str">
        <f>IF(1=1,IF(E86="","",IF(F86="","A CONTROLER",IF(NOT(ISNUMBER(F86)),"TEXTE",IF(OR(L86="",L86&lt;=0),"COMMANDE PRINCIPALE INCOMPLETE",IF(G86="","UNITE MANQUANTE",IF(COUNTIF(B384:B428,AE86)=0,"UNITE A CONTROLER","OK")))))),N("Q9"))</f>
        <v/>
      </c>
      <c r="S86" s="105"/>
      <c r="T86" s="141">
        <f t="shared" si="13"/>
        <v>0</v>
      </c>
      <c r="U86" s="133" t="str">
        <f>IF(1=1,IF(E86="","",U83),N("S9"))</f>
        <v/>
      </c>
      <c r="V86" s="133" t="str">
        <f>IF(1=1,IF(E86="","",V83),N("T9"))</f>
        <v/>
      </c>
      <c r="W86" s="135" t="str">
        <f>IF(1=1,IF(OR(U86="",V86="",NOT(ISNUMBER(U86)),NOT(ISNUMBER(V86)),U86=0),"",V86/U86),N("U9"))</f>
        <v/>
      </c>
      <c r="X86" s="136" t="str">
        <f>IF(1=1,IF(OR(W86="",NOT(ISNUMBER(F86))),"",F86*W86*IFERROR(INDEX(D384:D428,MATCH(AE86,B384:B428,0)),1)),N("V7"))</f>
        <v/>
      </c>
      <c r="Y86" s="137" t="str">
        <f>IF(1=1,IF(F86="","",IF(G86="","",IFERROR(INDEX(E384:E428,MATCH(AE86,B384:B428,0)),G86&amp;""))),N("W6"))</f>
        <v/>
      </c>
      <c r="Z86" s="142" t="str">
        <f>IF(1=1,IF(X86="","",IF(AND(ISNUMBER(X86),X86&lt;1,Y86="kg"),MAX(1,ROUND(X86*1000,0)),IF(AND(ISNUMBER(X86),X86&lt;1,Y86="L"),MAX(1,ROUND(X86*100,0)),ROUND(X86,3)))),N("X9"))</f>
        <v/>
      </c>
      <c r="AA86" s="143" t="str">
        <f>IF(1=1,IF(X86="","",IF(AND(ISNUMBER(X86),X86&lt;1,Y86="kg"),"g",IF(AND(ISNUMBER(X86),X86&lt;1,Y86="L"),"cl",Y86))),N("Y9"))</f>
        <v/>
      </c>
      <c r="AB86" s="123" t="str">
        <f>IF(1=1,IF(E86="","",IF(F86="","A CONTROLER",IF(NOT(ISNUMBER(F86)),"TEXTE",IF(OR(W86="",W86&lt;=0),"COMMANDE COUVERTS INCOMPLETE",IF(G86="","UNITE MANQUANTE",IF(COUNTIF(B384:B428,AE86)=0,"UNITE A CONTROLER","OK")))))),N("Z6"))</f>
        <v/>
      </c>
      <c r="AD86" s="144" t="str">
        <f>IF(1=1,IF(E86="","",AD83),N("AB9"))</f>
        <v/>
      </c>
      <c r="AE86" s="125" t="str">
        <f>IF(1=1,IF(G86="","",UPPER(TRIM(SUBSTITUTE(SUBSTITUTE(G86&amp;"",CHAR(160)," ")," "," ")))),N("AC9"))</f>
        <v/>
      </c>
      <c r="AG86" s="1" t="s">
        <v>28</v>
      </c>
    </row>
    <row r="87" spans="1:33" ht="15.75" x14ac:dyDescent="0.25">
      <c r="A87" s="126" t="str">
        <f>IF(1=1,IF(E87="","",A83),N("A10"))</f>
        <v/>
      </c>
      <c r="B87" s="127" t="str">
        <f>IF(1=1,IF(E87="","",B83),N("B10"))</f>
        <v/>
      </c>
      <c r="C87" s="128"/>
      <c r="D87" s="129" t="str">
        <f>IF(ISBLANK(E87),"",LARGE(D83:D86,1)+1)</f>
        <v/>
      </c>
      <c r="E87" s="130"/>
      <c r="F87" s="131"/>
      <c r="G87" s="170"/>
      <c r="H87" s="105"/>
      <c r="I87" s="132" t="str">
        <f>IF(1=1,IF(E87="","",I83),N("H10"))</f>
        <v/>
      </c>
      <c r="J87" s="133" t="str">
        <f>IF(1=1,IF(E87="","",J83),N("I10"))</f>
        <v/>
      </c>
      <c r="K87" s="134" t="str">
        <f>IF(1=1,IF(E87="","",K83),N("J10"))</f>
        <v/>
      </c>
      <c r="L87" s="135" t="str">
        <f>IF(1=1,IF(OR(J87="",O87="",NOT(ISNUMBER(J87)),NOT(ISNUMBER(O87)),J87=0),"",O87/J87),N("L10"))</f>
        <v/>
      </c>
      <c r="M87" s="136" t="str">
        <f>IF(1=1,IF(OR(L87="",NOT(ISNUMBER(F87))),"",F87*L87*IFERROR(INDEX(D384:D428,MATCH(AE87,B384:B428,0)),1)),N("M13"))</f>
        <v/>
      </c>
      <c r="N87" s="137" t="str">
        <f>IF(1=1,IF(F87="","",IF(G87="","",IFERROR(INDEX(E384:E428,MATCH(AE87,B384:B428,0)),G87&amp;""))),N("N6"))</f>
        <v/>
      </c>
      <c r="O87" s="138" t="str">
        <f>IF(1=1,IF(E87="","",O83),N("K10"))</f>
        <v/>
      </c>
      <c r="P87" s="139" t="str">
        <f>IF(1=1,IF(M87="","",IF(AND(ISNUMBER(M87),M87&lt;1,N87="kg"),MAX(1,ROUND(M87*1000,0)),IF(AND(ISNUMBER(M87),M87&lt;1,N87="L"),MAX(1,ROUND(M87*100,0)),ROUND(M87,3)))),N("O10"))</f>
        <v/>
      </c>
      <c r="Q87" s="140" t="str">
        <f>IF(1=1,IF(M87="","",IF(AND(ISNUMBER(M87),M87&lt;1,N87="kg"),"g",IF(AND(ISNUMBER(M87),M87&lt;1,N87="L"),"cl",N87))),N("P10"))</f>
        <v/>
      </c>
      <c r="R87" s="161" t="str">
        <f>IF(1=1,IF(E87="","",IF(F87="","A CONTROLER",IF(NOT(ISNUMBER(F87)),"TEXTE",IF(OR(L87="",L87&lt;=0),"COMMANDE PRINCIPALE INCOMPLETE",IF(G87="","UNITE MANQUANTE",IF(COUNTIF(B384:B428,AE87)=0,"UNITE A CONTROLER","OK")))))),N("Q9"))</f>
        <v/>
      </c>
      <c r="S87" s="105"/>
      <c r="T87" s="141">
        <f t="shared" si="13"/>
        <v>0</v>
      </c>
      <c r="U87" s="133" t="str">
        <f>IF(1=1,IF(E87="","",U83),N("S10"))</f>
        <v/>
      </c>
      <c r="V87" s="133" t="str">
        <f>IF(1=1,IF(E87="","",V83),N("T10"))</f>
        <v/>
      </c>
      <c r="W87" s="135" t="str">
        <f>IF(1=1,IF(OR(U87="",V87="",NOT(ISNUMBER(U87)),NOT(ISNUMBER(V87)),U87=0),"",V87/U87),N("U10"))</f>
        <v/>
      </c>
      <c r="X87" s="136" t="str">
        <f>IF(1=1,IF(OR(W87="",NOT(ISNUMBER(F87))),"",F87*W87*IFERROR(INDEX(D384:D428,MATCH(AE87,B384:B428,0)),1)),N("V7"))</f>
        <v/>
      </c>
      <c r="Y87" s="137" t="str">
        <f>IF(1=1,IF(F87="","",IF(G87="","",IFERROR(INDEX(E384:E428,MATCH(AE87,B384:B428,0)),G87&amp;""))),N("W6"))</f>
        <v/>
      </c>
      <c r="Z87" s="142" t="str">
        <f>IF(1=1,IF(X87="","",IF(AND(ISNUMBER(X87),X87&lt;1,Y87="kg"),MAX(1,ROUND(X87*1000,0)),IF(AND(ISNUMBER(X87),X87&lt;1,Y87="L"),MAX(1,ROUND(X87*100,0)),ROUND(X87,3)))),N("X10"))</f>
        <v/>
      </c>
      <c r="AA87" s="143" t="str">
        <f>IF(1=1,IF(X87="","",IF(AND(ISNUMBER(X87),X87&lt;1,Y87="kg"),"g",IF(AND(ISNUMBER(X87),X87&lt;1,Y87="L"),"cl",Y87))),N("Y10"))</f>
        <v/>
      </c>
      <c r="AB87" s="123" t="str">
        <f>IF(1=1,IF(E87="","",IF(F87="","A CONTROLER",IF(NOT(ISNUMBER(F87)),"TEXTE",IF(OR(W87="",W87&lt;=0),"COMMANDE COUVERTS INCOMPLETE",IF(G87="","UNITE MANQUANTE",IF(COUNTIF(B384:B428,AE87)=0,"UNITE A CONTROLER","OK")))))),N("Z6"))</f>
        <v/>
      </c>
      <c r="AD87" s="144" t="str">
        <f>IF(1=1,IF(E87="","",AD83),N("AB10"))</f>
        <v/>
      </c>
      <c r="AE87" s="125" t="str">
        <f>IF(1=1,IF(G87="","",UPPER(TRIM(SUBSTITUTE(SUBSTITUTE(G87&amp;"",CHAR(160)," ")," "," ")))),N("AC10"))</f>
        <v/>
      </c>
      <c r="AG87" s="1" t="s">
        <v>29</v>
      </c>
    </row>
    <row r="88" spans="1:33" ht="15.75" x14ac:dyDescent="0.25">
      <c r="A88" s="126" t="str">
        <f>IF(1=1,IF(E88="","",A83),N("A11"))</f>
        <v/>
      </c>
      <c r="B88" s="127" t="str">
        <f>IF(1=1,IF(E88="","",B83),N("B11"))</f>
        <v/>
      </c>
      <c r="C88" s="128"/>
      <c r="D88" s="129" t="str">
        <f>IF(ISBLANK(E88),"",LARGE(D83:D87,1)+1)</f>
        <v/>
      </c>
      <c r="E88" s="130"/>
      <c r="F88" s="131"/>
      <c r="G88" s="170"/>
      <c r="H88" s="105"/>
      <c r="I88" s="132" t="str">
        <f>IF(1=1,IF(E88="","",I83),N("H11"))</f>
        <v/>
      </c>
      <c r="J88" s="133" t="str">
        <f>IF(1=1,IF(E88="","",J83),N("I11"))</f>
        <v/>
      </c>
      <c r="K88" s="134" t="str">
        <f>IF(1=1,IF(E88="","",K83),N("J11"))</f>
        <v/>
      </c>
      <c r="L88" s="135" t="str">
        <f>IF(1=1,IF(OR(J88="",O88="",NOT(ISNUMBER(J88)),NOT(ISNUMBER(O88)),J88=0),"",O88/J88),N("L11"))</f>
        <v/>
      </c>
      <c r="M88" s="136" t="str">
        <f>IF(1=1,IF(OR(L88="",NOT(ISNUMBER(F88))),"",F88*L88*IFERROR(INDEX(D384:D428,MATCH(AE88,B384:B428,0)),1)),N("M13"))</f>
        <v/>
      </c>
      <c r="N88" s="137" t="str">
        <f>IF(1=1,IF(F88="","",IF(G88="","",IFERROR(INDEX(E384:E428,MATCH(AE88,B384:B428,0)),G88&amp;""))),N("N6"))</f>
        <v/>
      </c>
      <c r="O88" s="138" t="str">
        <f>IF(1=1,IF(E88="","",O83),N("K11"))</f>
        <v/>
      </c>
      <c r="P88" s="139" t="str">
        <f>IF(1=1,IF(M88="","",IF(AND(ISNUMBER(M88),M88&lt;1,N88="kg"),MAX(1,ROUND(M88*1000,0)),IF(AND(ISNUMBER(M88),M88&lt;1,N88="L"),MAX(1,ROUND(M88*100,0)),ROUND(M88,3)))),N("O11"))</f>
        <v/>
      </c>
      <c r="Q88" s="140" t="str">
        <f>IF(1=1,IF(M88="","",IF(AND(ISNUMBER(M88),M88&lt;1,N88="kg"),"g",IF(AND(ISNUMBER(M88),M88&lt;1,N88="L"),"cl",N88))),N("P11"))</f>
        <v/>
      </c>
      <c r="R88" s="161" t="str">
        <f>IF(1=1,IF(E88="","",IF(F88="","A CONTROLER",IF(NOT(ISNUMBER(F88)),"TEXTE",IF(OR(L88="",L88&lt;=0),"COMMANDE PRINCIPALE INCOMPLETE",IF(G88="","UNITE MANQUANTE",IF(COUNTIF(B384:B428,AE88)=0,"UNITE A CONTROLER","OK")))))),N("Q9"))</f>
        <v/>
      </c>
      <c r="S88" s="105"/>
      <c r="T88" s="141">
        <f t="shared" si="13"/>
        <v>0</v>
      </c>
      <c r="U88" s="133" t="str">
        <f>IF(1=1,IF(E88="","",U83),N("S11"))</f>
        <v/>
      </c>
      <c r="V88" s="133" t="str">
        <f>IF(1=1,IF(E88="","",V83),N("T11"))</f>
        <v/>
      </c>
      <c r="W88" s="135" t="str">
        <f>IF(1=1,IF(OR(U88="",V88="",NOT(ISNUMBER(U88)),NOT(ISNUMBER(V88)),U88=0),"",V88/U88),N("U11"))</f>
        <v/>
      </c>
      <c r="X88" s="136" t="str">
        <f>IF(1=1,IF(OR(W88="",NOT(ISNUMBER(F88))),"",F88*W88*IFERROR(INDEX(D384:D428,MATCH(AE88,B384:B428,0)),1)),N("V7"))</f>
        <v/>
      </c>
      <c r="Y88" s="137" t="str">
        <f>IF(1=1,IF(F88="","",IF(G88="","",IFERROR(INDEX(E384:E428,MATCH(AE88,B384:B428,0)),G88&amp;""))),N("W6"))</f>
        <v/>
      </c>
      <c r="Z88" s="142" t="str">
        <f>IF(1=1,IF(X88="","",IF(AND(ISNUMBER(X88),X88&lt;1,Y88="kg"),MAX(1,ROUND(X88*1000,0)),IF(AND(ISNUMBER(X88),X88&lt;1,Y88="L"),MAX(1,ROUND(X88*100,0)),ROUND(X88,3)))),N("X11"))</f>
        <v/>
      </c>
      <c r="AA88" s="143" t="str">
        <f>IF(1=1,IF(X88="","",IF(AND(ISNUMBER(X88),X88&lt;1,Y88="kg"),"g",IF(AND(ISNUMBER(X88),X88&lt;1,Y88="L"),"cl",Y88))),N("Y11"))</f>
        <v/>
      </c>
      <c r="AB88" s="123" t="str">
        <f>IF(1=1,IF(E88="","",IF(F88="","A CONTROLER",IF(NOT(ISNUMBER(F88)),"TEXTE",IF(OR(W88="",W88&lt;=0),"COMMANDE COUVERTS INCOMPLETE",IF(G88="","UNITE MANQUANTE",IF(COUNTIF(B384:B428,AE88)=0,"UNITE A CONTROLER","OK")))))),N("Z6"))</f>
        <v/>
      </c>
      <c r="AD88" s="144" t="str">
        <f>IF(1=1,IF(E88="","",AD83),N("AB11"))</f>
        <v/>
      </c>
      <c r="AE88" s="125" t="str">
        <f>IF(1=1,IF(G88="","",UPPER(TRIM(SUBSTITUTE(SUBSTITUTE(G88&amp;"",CHAR(160)," ")," "," ")))),N("AC11"))</f>
        <v/>
      </c>
      <c r="AG88" s="1" t="s">
        <v>30</v>
      </c>
    </row>
    <row r="89" spans="1:33" ht="15.75" x14ac:dyDescent="0.25">
      <c r="A89" s="126" t="str">
        <f>IF(1=1,IF(E89="","",A83),N("A12"))</f>
        <v/>
      </c>
      <c r="B89" s="127" t="str">
        <f>IF(1=1,IF(E89="","",B83),N("B12"))</f>
        <v/>
      </c>
      <c r="C89" s="128"/>
      <c r="D89" s="129" t="str">
        <f>IF(ISBLANK(E89),"",LARGE(D83:D88,1)+1)</f>
        <v/>
      </c>
      <c r="E89" s="130"/>
      <c r="F89" s="131"/>
      <c r="G89" s="170"/>
      <c r="H89" s="105"/>
      <c r="I89" s="132" t="str">
        <f>IF(1=1,IF(E89="","",I83),N("H12"))</f>
        <v/>
      </c>
      <c r="J89" s="133" t="str">
        <f>IF(1=1,IF(E89="","",J83),N("I12"))</f>
        <v/>
      </c>
      <c r="K89" s="134" t="str">
        <f>IF(1=1,IF(E89="","",K83),N("J12"))</f>
        <v/>
      </c>
      <c r="L89" s="135" t="str">
        <f>IF(1=1,IF(OR(J89="",O89="",NOT(ISNUMBER(J89)),NOT(ISNUMBER(O89)),J89=0),"",O89/J89),N("L12"))</f>
        <v/>
      </c>
      <c r="M89" s="136" t="str">
        <f>IF(1=1,IF(OR(L89="",NOT(ISNUMBER(F89))),"",F89*L89*IFERROR(INDEX(D384:D428,MATCH(AE89,B384:B428,0)),1)),N("M13"))</f>
        <v/>
      </c>
      <c r="N89" s="137" t="str">
        <f>IF(1=1,IF(F89="","",IF(G89="","",IFERROR(INDEX(E384:E428,MATCH(AE89,B384:B428,0)),G89&amp;""))),N("N6"))</f>
        <v/>
      </c>
      <c r="O89" s="138" t="str">
        <f>IF(1=1,IF(E89="","",O83),N("K12"))</f>
        <v/>
      </c>
      <c r="P89" s="139" t="str">
        <f>IF(1=1,IF(M89="","",IF(AND(ISNUMBER(M89),M89&lt;1,N89="kg"),MAX(1,ROUND(M89*1000,0)),IF(AND(ISNUMBER(M89),M89&lt;1,N89="L"),MAX(1,ROUND(M89*100,0)),ROUND(M89,3)))),N("O12"))</f>
        <v/>
      </c>
      <c r="Q89" s="140" t="str">
        <f>IF(1=1,IF(M89="","",IF(AND(ISNUMBER(M89),M89&lt;1,N89="kg"),"g",IF(AND(ISNUMBER(M89),M89&lt;1,N89="L"),"cl",N89))),N("P12"))</f>
        <v/>
      </c>
      <c r="R89" s="161" t="str">
        <f>IF(1=1,IF(E89="","",IF(F89="","A CONTROLER",IF(NOT(ISNUMBER(F89)),"TEXTE",IF(OR(L89="",L89&lt;=0),"COMMANDE PRINCIPALE INCOMPLETE",IF(G89="","UNITE MANQUANTE",IF(COUNTIF(B384:B428,AE89)=0,"UNITE A CONTROLER","OK")))))),N("Q9"))</f>
        <v/>
      </c>
      <c r="S89" s="105"/>
      <c r="T89" s="141">
        <f t="shared" si="13"/>
        <v>0</v>
      </c>
      <c r="U89" s="133" t="str">
        <f>IF(1=1,IF(E89="","",U83),N("S12"))</f>
        <v/>
      </c>
      <c r="V89" s="133" t="str">
        <f>IF(1=1,IF(E89="","",V83),N("T12"))</f>
        <v/>
      </c>
      <c r="W89" s="135" t="str">
        <f>IF(1=1,IF(OR(U89="",V89="",NOT(ISNUMBER(U89)),NOT(ISNUMBER(V89)),U89=0),"",V89/U89),N("U12"))</f>
        <v/>
      </c>
      <c r="X89" s="136" t="str">
        <f>IF(1=1,IF(OR(W89="",NOT(ISNUMBER(F89))),"",F89*W89*IFERROR(INDEX(D384:D428,MATCH(AE89,B384:B428,0)),1)),N("V7"))</f>
        <v/>
      </c>
      <c r="Y89" s="137" t="str">
        <f>IF(1=1,IF(F89="","",IF(G89="","",IFERROR(INDEX(E384:E428,MATCH(AE89,B384:B428,0)),G89&amp;""))),N("W6"))</f>
        <v/>
      </c>
      <c r="Z89" s="142" t="str">
        <f>IF(1=1,IF(X89="","",IF(AND(ISNUMBER(X89),X89&lt;1,Y89="kg"),MAX(1,ROUND(X89*1000,0)),IF(AND(ISNUMBER(X89),X89&lt;1,Y89="L"),MAX(1,ROUND(X89*100,0)),ROUND(X89,3)))),N("X12"))</f>
        <v/>
      </c>
      <c r="AA89" s="143" t="str">
        <f>IF(1=1,IF(X89="","",IF(AND(ISNUMBER(X89),X89&lt;1,Y89="kg"),"g",IF(AND(ISNUMBER(X89),X89&lt;1,Y89="L"),"cl",Y89))),N("Y12"))</f>
        <v/>
      </c>
      <c r="AB89" s="123" t="str">
        <f>IF(1=1,IF(E89="","",IF(F89="","A CONTROLER",IF(NOT(ISNUMBER(F89)),"TEXTE",IF(OR(W89="",W89&lt;=0),"COMMANDE COUVERTS INCOMPLETE",IF(G89="","UNITE MANQUANTE",IF(COUNTIF(B384:B428,AE89)=0,"UNITE A CONTROLER","OK")))))),N("Z6"))</f>
        <v/>
      </c>
      <c r="AD89" s="144" t="str">
        <f>IF(1=1,IF(E89="","",AD83),N("AB12"))</f>
        <v/>
      </c>
      <c r="AE89" s="125" t="str">
        <f>IF(1=1,IF(G89="","",UPPER(TRIM(SUBSTITUTE(SUBSTITUTE(G89&amp;"",CHAR(160)," ")," "," ")))),N("AC12"))</f>
        <v/>
      </c>
      <c r="AG89" s="4" t="s">
        <v>31</v>
      </c>
    </row>
    <row r="90" spans="1:33" ht="15.75" x14ac:dyDescent="0.25">
      <c r="A90" s="126" t="str">
        <f>IF(1=1,IF(E90="","",A83),N("A13"))</f>
        <v/>
      </c>
      <c r="B90" s="127" t="str">
        <f>IF(1=1,IF(E90="","",B83),N("B13"))</f>
        <v/>
      </c>
      <c r="C90" s="128"/>
      <c r="D90" s="129" t="str">
        <f>IF(ISBLANK(E90),"",LARGE(D83:D89,1)+1)</f>
        <v/>
      </c>
      <c r="E90" s="130"/>
      <c r="F90" s="131"/>
      <c r="G90" s="170"/>
      <c r="H90" s="105"/>
      <c r="I90" s="132" t="str">
        <f>IF(1=1,IF(E90="","",I83),N("H13"))</f>
        <v/>
      </c>
      <c r="J90" s="133" t="str">
        <f>IF(1=1,IF(E90="","",J83),N("I13"))</f>
        <v/>
      </c>
      <c r="K90" s="134" t="str">
        <f>IF(1=1,IF(E90="","",K83),N("J13"))</f>
        <v/>
      </c>
      <c r="L90" s="135" t="str">
        <f>IF(1=1,IF(OR(J90="",O90="",NOT(ISNUMBER(J90)),NOT(ISNUMBER(O90)),J90=0),"",O90/J90),N("L13"))</f>
        <v/>
      </c>
      <c r="M90" s="136" t="str">
        <f>IF(1=1,IF(OR(L90="",NOT(ISNUMBER(F90))),"",F90*L90*IFERROR(INDEX(D384:D428,MATCH(AE90,B384:B428,0)),1)),N("M13"))</f>
        <v/>
      </c>
      <c r="N90" s="137" t="str">
        <f>IF(1=1,IF(F90="","",IF(G90="","",IFERROR(INDEX(E384:E428,MATCH(AE90,B384:B428,0)),G90&amp;""))),N("N6"))</f>
        <v/>
      </c>
      <c r="O90" s="138" t="str">
        <f>IF(1=1,IF(E90="","",O83),N("K13"))</f>
        <v/>
      </c>
      <c r="P90" s="139" t="str">
        <f>IF(1=1,IF(M90="","",IF(AND(ISNUMBER(M90),M90&lt;1,N90="kg"),MAX(1,ROUND(M90*1000,0)),IF(AND(ISNUMBER(M90),M90&lt;1,N90="L"),MAX(1,ROUND(M90*100,0)),ROUND(M90,3)))),N("O13"))</f>
        <v/>
      </c>
      <c r="Q90" s="140" t="str">
        <f>IF(1=1,IF(M90="","",IF(AND(ISNUMBER(M90),M90&lt;1,N90="kg"),"g",IF(AND(ISNUMBER(M90),M90&lt;1,N90="L"),"cl",N90))),N("P13"))</f>
        <v/>
      </c>
      <c r="R90" s="161" t="str">
        <f>IF(1=1,IF(E90="","",IF(F90="","A CONTROLER",IF(NOT(ISNUMBER(F90)),"TEXTE",IF(OR(L90="",L90&lt;=0),"COMMANDE PRINCIPALE INCOMPLETE",IF(G90="","UNITE MANQUANTE",IF(COUNTIF(B384:B428,AE90)=0,"UNITE A CONTROLER","OK")))))),N("Q9"))</f>
        <v/>
      </c>
      <c r="S90" s="105"/>
      <c r="T90" s="141">
        <f t="shared" si="13"/>
        <v>0</v>
      </c>
      <c r="U90" s="133" t="str">
        <f>IF(1=1,IF(E90="","",U83),N("S13"))</f>
        <v/>
      </c>
      <c r="V90" s="133" t="str">
        <f>IF(1=1,IF(E90="","",V83),N("T13"))</f>
        <v/>
      </c>
      <c r="W90" s="135" t="str">
        <f>IF(1=1,IF(OR(U90="",V90="",NOT(ISNUMBER(U90)),NOT(ISNUMBER(V90)),U90=0),"",V90/U90),N("U13"))</f>
        <v/>
      </c>
      <c r="X90" s="136" t="str">
        <f>IF(1=1,IF(OR(W90="",NOT(ISNUMBER(F90))),"",F90*W90*IFERROR(INDEX(D384:D428,MATCH(AE90,B384:B428,0)),1)),N("V7"))</f>
        <v/>
      </c>
      <c r="Y90" s="137" t="str">
        <f>IF(1=1,IF(F90="","",IF(G90="","",IFERROR(INDEX(E384:E428,MATCH(AE90,B384:B428,0)),G90&amp;""))),N("W6"))</f>
        <v/>
      </c>
      <c r="Z90" s="142" t="str">
        <f>IF(1=1,IF(X90="","",IF(AND(ISNUMBER(X90),X90&lt;1,Y90="kg"),MAX(1,ROUND(X90*1000,0)),IF(AND(ISNUMBER(X90),X90&lt;1,Y90="L"),MAX(1,ROUND(X90*100,0)),ROUND(X90,3)))),N("X13"))</f>
        <v/>
      </c>
      <c r="AA90" s="143" t="str">
        <f>IF(1=1,IF(X90="","",IF(AND(ISNUMBER(X90),X90&lt;1,Y90="kg"),"g",IF(AND(ISNUMBER(X90),X90&lt;1,Y90="L"),"cl",Y90))),N("Y13"))</f>
        <v/>
      </c>
      <c r="AB90" s="123" t="str">
        <f>IF(1=1,IF(E90="","",IF(F90="","A CONTROLER",IF(NOT(ISNUMBER(F90)),"TEXTE",IF(OR(W90="",W90&lt;=0),"COMMANDE COUVERTS INCOMPLETE",IF(G90="","UNITE MANQUANTE",IF(COUNTIF(B384:B428,AE90)=0,"UNITE A CONTROLER","OK")))))),N("Z6"))</f>
        <v/>
      </c>
      <c r="AD90" s="144" t="str">
        <f>IF(1=1,IF(E90="","",AD83),N("AB13"))</f>
        <v/>
      </c>
      <c r="AE90" s="125" t="str">
        <f>IF(1=1,IF(G90="","",UPPER(TRIM(SUBSTITUTE(SUBSTITUTE(G90&amp;"",CHAR(160)," ")," "," ")))),N("AC13"))</f>
        <v/>
      </c>
      <c r="AG90" s="4" t="s">
        <v>32</v>
      </c>
    </row>
    <row r="91" spans="1:33" ht="15.75" x14ac:dyDescent="0.25">
      <c r="A91" s="126" t="str">
        <f>IF(1=1,IF(E91="","",A83),N("A14"))</f>
        <v/>
      </c>
      <c r="B91" s="127" t="str">
        <f>IF(1=1,IF(E91="","",B83),N("B14"))</f>
        <v/>
      </c>
      <c r="C91" s="128"/>
      <c r="D91" s="129" t="str">
        <f>IF(ISBLANK(E91),"",LARGE(D83:D90,1)+1)</f>
        <v/>
      </c>
      <c r="E91" s="130"/>
      <c r="F91" s="131"/>
      <c r="G91" s="170"/>
      <c r="H91" s="105"/>
      <c r="I91" s="132" t="str">
        <f>IF(1=1,IF(E91="","",I83),N("H14"))</f>
        <v/>
      </c>
      <c r="J91" s="133" t="str">
        <f>IF(1=1,IF(E91="","",J83),N("I14"))</f>
        <v/>
      </c>
      <c r="K91" s="134" t="str">
        <f>IF(1=1,IF(E91="","",K83),N("J14"))</f>
        <v/>
      </c>
      <c r="L91" s="135" t="str">
        <f>IF(1=1,IF(OR(J91="",O91="",NOT(ISNUMBER(J91)),NOT(ISNUMBER(O91)),J91=0),"",O91/J91),N("L14"))</f>
        <v/>
      </c>
      <c r="M91" s="136" t="str">
        <f>IF(1=1,IF(OR(L91="",NOT(ISNUMBER(F91))),"",F91*L91*IFERROR(INDEX(D384:D428,MATCH(AE91,B384:B428,0)),1)),N("M13"))</f>
        <v/>
      </c>
      <c r="N91" s="137" t="str">
        <f>IF(1=1,IF(F91="","",IF(G91="","",IFERROR(INDEX(E384:E428,MATCH(AE91,B384:B428,0)),G91&amp;""))),N("N6"))</f>
        <v/>
      </c>
      <c r="O91" s="138" t="str">
        <f>IF(1=1,IF(E91="","",O83),N("K14"))</f>
        <v/>
      </c>
      <c r="P91" s="139" t="str">
        <f>IF(1=1,IF(M91="","",IF(AND(ISNUMBER(M91),M91&lt;1,N91="kg"),MAX(1,ROUND(M91*1000,0)),IF(AND(ISNUMBER(M91),M91&lt;1,N91="L"),MAX(1,ROUND(M91*100,0)),ROUND(M91,3)))),N("O14"))</f>
        <v/>
      </c>
      <c r="Q91" s="140" t="str">
        <f>IF(1=1,IF(M91="","",IF(AND(ISNUMBER(M91),M91&lt;1,N91="kg"),"g",IF(AND(ISNUMBER(M91),M91&lt;1,N91="L"),"cl",N91))),N("P14"))</f>
        <v/>
      </c>
      <c r="R91" s="161" t="str">
        <f>IF(1=1,IF(E91="","",IF(F91="","A CONTROLER",IF(NOT(ISNUMBER(F91)),"TEXTE",IF(OR(L91="",L91&lt;=0),"COMMANDE PRINCIPALE INCOMPLETE",IF(G91="","UNITE MANQUANTE",IF(COUNTIF(B384:B428,AE91)=0,"UNITE A CONTROLER","OK")))))),N("Q9"))</f>
        <v/>
      </c>
      <c r="S91" s="105"/>
      <c r="T91" s="141">
        <f t="shared" si="13"/>
        <v>0</v>
      </c>
      <c r="U91" s="133" t="str">
        <f>IF(1=1,IF(E91="","",U83),N("S14"))</f>
        <v/>
      </c>
      <c r="V91" s="133" t="str">
        <f>IF(1=1,IF(E91="","",V83),N("T14"))</f>
        <v/>
      </c>
      <c r="W91" s="135" t="str">
        <f>IF(1=1,IF(OR(U91="",V91="",NOT(ISNUMBER(U91)),NOT(ISNUMBER(V91)),U91=0),"",V91/U91),N("U14"))</f>
        <v/>
      </c>
      <c r="X91" s="136" t="str">
        <f>IF(1=1,IF(OR(W91="",NOT(ISNUMBER(F91))),"",F91*W91*IFERROR(INDEX(D384:D428,MATCH(AE91,B384:B428,0)),1)),N("V7"))</f>
        <v/>
      </c>
      <c r="Y91" s="137" t="str">
        <f>IF(1=1,IF(F91="","",IF(G91="","",IFERROR(INDEX(E384:E428,MATCH(AE91,B384:B428,0)),G91&amp;""))),N("W6"))</f>
        <v/>
      </c>
      <c r="Z91" s="142" t="str">
        <f>IF(1=1,IF(X91="","",IF(AND(ISNUMBER(X91),X91&lt;1,Y91="kg"),MAX(1,ROUND(X91*1000,0)),IF(AND(ISNUMBER(X91),X91&lt;1,Y91="L"),MAX(1,ROUND(X91*100,0)),ROUND(X91,3)))),N("X14"))</f>
        <v/>
      </c>
      <c r="AA91" s="143" t="str">
        <f>IF(1=1,IF(X91="","",IF(AND(ISNUMBER(X91),X91&lt;1,Y91="kg"),"g",IF(AND(ISNUMBER(X91),X91&lt;1,Y91="L"),"cl",Y91))),N("Y14"))</f>
        <v/>
      </c>
      <c r="AB91" s="123" t="str">
        <f>IF(1=1,IF(E91="","",IF(F91="","A CONTROLER",IF(NOT(ISNUMBER(F91)),"TEXTE",IF(OR(W91="",W91&lt;=0),"COMMANDE COUVERTS INCOMPLETE",IF(G91="","UNITE MANQUANTE",IF(COUNTIF(B384:B428,AE91)=0,"UNITE A CONTROLER","OK")))))),N("Z6"))</f>
        <v/>
      </c>
      <c r="AD91" s="144" t="str">
        <f>IF(1=1,IF(E91="","",AD83),N("AB14"))</f>
        <v/>
      </c>
      <c r="AE91" s="125" t="str">
        <f>IF(1=1,IF(G91="","",UPPER(TRIM(SUBSTITUTE(SUBSTITUTE(G91&amp;"",CHAR(160)," ")," "," ")))),N("AC14"))</f>
        <v/>
      </c>
      <c r="AG91" s="4" t="s">
        <v>33</v>
      </c>
    </row>
    <row r="92" spans="1:33" ht="15.75" x14ac:dyDescent="0.25">
      <c r="A92" s="126" t="str">
        <f>IF(1=1,IF(E92="","",A83),N("A15"))</f>
        <v/>
      </c>
      <c r="B92" s="127" t="str">
        <f>IF(1=1,IF(E92="","",B83),N("B15"))</f>
        <v/>
      </c>
      <c r="C92" s="128"/>
      <c r="D92" s="129" t="str">
        <f>IF(ISBLANK(E92),"",LARGE(D83:D91,1)+1)</f>
        <v/>
      </c>
      <c r="E92" s="130"/>
      <c r="F92" s="131"/>
      <c r="G92" s="170"/>
      <c r="H92" s="105"/>
      <c r="I92" s="132" t="str">
        <f>IF(1=1,IF(E92="","",I83),N("H15"))</f>
        <v/>
      </c>
      <c r="J92" s="133" t="str">
        <f>IF(1=1,IF(E92="","",J83),N("I15"))</f>
        <v/>
      </c>
      <c r="K92" s="134" t="str">
        <f>IF(1=1,IF(E92="","",K83),N("J15"))</f>
        <v/>
      </c>
      <c r="L92" s="135" t="str">
        <f>IF(1=1,IF(OR(J92="",O92="",NOT(ISNUMBER(J92)),NOT(ISNUMBER(O92)),J92=0),"",O92/J92),N("L15"))</f>
        <v/>
      </c>
      <c r="M92" s="136" t="str">
        <f>IF(1=1,IF(OR(L92="",NOT(ISNUMBER(F92))),"",F92*L92*IFERROR(INDEX(D384:D428,MATCH(AE92,B384:B428,0)),1)),N("M13"))</f>
        <v/>
      </c>
      <c r="N92" s="137" t="str">
        <f>IF(1=1,IF(F92="","",IF(G92="","",IFERROR(INDEX(E384:E428,MATCH(AE92,B384:B428,0)),G92&amp;""))),N("N6"))</f>
        <v/>
      </c>
      <c r="O92" s="138" t="str">
        <f>IF(1=1,IF(E92="","",O83),N("K15"))</f>
        <v/>
      </c>
      <c r="P92" s="139" t="str">
        <f>IF(1=1,IF(M92="","",IF(AND(ISNUMBER(M92),M92&lt;1,N92="kg"),MAX(1,ROUND(M92*1000,0)),IF(AND(ISNUMBER(M92),M92&lt;1,N92="L"),MAX(1,ROUND(M92*100,0)),ROUND(M92,3)))),N("O15"))</f>
        <v/>
      </c>
      <c r="Q92" s="140" t="str">
        <f>IF(1=1,IF(M92="","",IF(AND(ISNUMBER(M92),M92&lt;1,N92="kg"),"g",IF(AND(ISNUMBER(M92),M92&lt;1,N92="L"),"cl",N92))),N("P15"))</f>
        <v/>
      </c>
      <c r="R92" s="161" t="str">
        <f>IF(1=1,IF(E92="","",IF(F92="","A CONTROLER",IF(NOT(ISNUMBER(F92)),"TEXTE",IF(OR(L92="",L92&lt;=0),"COMMANDE PRINCIPALE INCOMPLETE",IF(G92="","UNITE MANQUANTE",IF(COUNTIF(B384:B428,AE92)=0,"UNITE A CONTROLER","OK")))))),N("Q9"))</f>
        <v/>
      </c>
      <c r="S92" s="105"/>
      <c r="T92" s="141">
        <f t="shared" si="13"/>
        <v>0</v>
      </c>
      <c r="U92" s="133" t="str">
        <f>IF(1=1,IF(E92="","",U83),N("S15"))</f>
        <v/>
      </c>
      <c r="V92" s="133" t="str">
        <f>IF(1=1,IF(E92="","",V83),N("T15"))</f>
        <v/>
      </c>
      <c r="W92" s="135" t="str">
        <f>IF(1=1,IF(OR(U92="",V92="",NOT(ISNUMBER(U92)),NOT(ISNUMBER(V92)),U92=0),"",V92/U92),N("U15"))</f>
        <v/>
      </c>
      <c r="X92" s="136" t="str">
        <f>IF(1=1,IF(OR(W92="",NOT(ISNUMBER(F92))),"",F92*W92*IFERROR(INDEX(D384:D428,MATCH(AE92,B384:B428,0)),1)),N("V7"))</f>
        <v/>
      </c>
      <c r="Y92" s="137" t="str">
        <f>IF(1=1,IF(F92="","",IF(G92="","",IFERROR(INDEX(E384:E428,MATCH(AE92,B384:B428,0)),G92&amp;""))),N("W6"))</f>
        <v/>
      </c>
      <c r="Z92" s="142" t="str">
        <f>IF(1=1,IF(X92="","",IF(AND(ISNUMBER(X92),X92&lt;1,Y92="kg"),MAX(1,ROUND(X92*1000,0)),IF(AND(ISNUMBER(X92),X92&lt;1,Y92="L"),MAX(1,ROUND(X92*100,0)),ROUND(X92,3)))),N("X15"))</f>
        <v/>
      </c>
      <c r="AA92" s="143" t="str">
        <f>IF(1=1,IF(X92="","",IF(AND(ISNUMBER(X92),X92&lt;1,Y92="kg"),"g",IF(AND(ISNUMBER(X92),X92&lt;1,Y92="L"),"cl",Y92))),N("Y15"))</f>
        <v/>
      </c>
      <c r="AB92" s="123" t="str">
        <f>IF(1=1,IF(E92="","",IF(F92="","A CONTROLER",IF(NOT(ISNUMBER(F92)),"TEXTE",IF(OR(W92="",W92&lt;=0),"COMMANDE COUVERTS INCOMPLETE",IF(G92="","UNITE MANQUANTE",IF(COUNTIF(B384:B428,AE92)=0,"UNITE A CONTROLER","OK")))))),N("Z6"))</f>
        <v/>
      </c>
      <c r="AD92" s="144" t="str">
        <f>IF(1=1,IF(E92="","",AD83),N("AB15"))</f>
        <v/>
      </c>
      <c r="AE92" s="125" t="str">
        <f>IF(1=1,IF(G92="","",UPPER(TRIM(SUBSTITUTE(SUBSTITUTE(G92&amp;"",CHAR(160)," ")," "," ")))),N("AC15"))</f>
        <v/>
      </c>
      <c r="AG92" s="5" t="s">
        <v>34</v>
      </c>
    </row>
    <row r="93" spans="1:33" ht="15.75" x14ac:dyDescent="0.25">
      <c r="A93" s="126" t="str">
        <f>IF(1=1,IF(E93="","",A83),N("A16"))</f>
        <v/>
      </c>
      <c r="B93" s="127" t="str">
        <f>IF(1=1,IF(E93="","",B83),N("B16"))</f>
        <v/>
      </c>
      <c r="C93" s="128"/>
      <c r="D93" s="129" t="str">
        <f>IF(ISBLANK(E93),"",LARGE(D83:D92,1)+1)</f>
        <v/>
      </c>
      <c r="E93" s="130"/>
      <c r="F93" s="131"/>
      <c r="G93" s="170"/>
      <c r="H93" s="105"/>
      <c r="I93" s="132" t="str">
        <f>IF(1=1,IF(E93="","",I83),N("H16"))</f>
        <v/>
      </c>
      <c r="J93" s="133" t="str">
        <f>IF(1=1,IF(E93="","",J83),N("I16"))</f>
        <v/>
      </c>
      <c r="K93" s="134" t="str">
        <f>IF(1=1,IF(E93="","",K83),N("J16"))</f>
        <v/>
      </c>
      <c r="L93" s="135" t="str">
        <f>IF(1=1,IF(OR(J93="",O93="",NOT(ISNUMBER(J93)),NOT(ISNUMBER(O93)),J93=0),"",O93/J93),N("L16"))</f>
        <v/>
      </c>
      <c r="M93" s="136" t="str">
        <f>IF(1=1,IF(OR(L93="",NOT(ISNUMBER(F93))),"",F93*L93*IFERROR(INDEX(D384:D428,MATCH(AE93,B384:B428,0)),1)),N("M13"))</f>
        <v/>
      </c>
      <c r="N93" s="137" t="str">
        <f>IF(1=1,IF(F93="","",IF(G93="","",IFERROR(INDEX(E384:E428,MATCH(AE93,B384:B428,0)),G93&amp;""))),N("N6"))</f>
        <v/>
      </c>
      <c r="O93" s="138" t="str">
        <f>IF(1=1,IF(E93="","",O83),N("K16"))</f>
        <v/>
      </c>
      <c r="P93" s="139" t="str">
        <f>IF(1=1,IF(M93="","",IF(AND(ISNUMBER(M93),M93&lt;1,N93="kg"),MAX(1,ROUND(M93*1000,0)),IF(AND(ISNUMBER(M93),M93&lt;1,N93="L"),MAX(1,ROUND(M93*100,0)),ROUND(M93,3)))),N("O16"))</f>
        <v/>
      </c>
      <c r="Q93" s="140" t="str">
        <f>IF(1=1,IF(M93="","",IF(AND(ISNUMBER(M93),M93&lt;1,N93="kg"),"g",IF(AND(ISNUMBER(M93),M93&lt;1,N93="L"),"cl",N93))),N("P16"))</f>
        <v/>
      </c>
      <c r="R93" s="161" t="str">
        <f>IF(1=1,IF(E93="","",IF(F93="","A CONTROLER",IF(NOT(ISNUMBER(F93)),"TEXTE",IF(OR(L93="",L93&lt;=0),"COMMANDE PRINCIPALE INCOMPLETE",IF(G93="","UNITE MANQUANTE",IF(COUNTIF(B384:B428,AE93)=0,"UNITE A CONTROLER","OK")))))),N("Q9"))</f>
        <v/>
      </c>
      <c r="S93" s="105"/>
      <c r="T93" s="141">
        <f t="shared" si="13"/>
        <v>0</v>
      </c>
      <c r="U93" s="133" t="str">
        <f>IF(1=1,IF(E93="","",U83),N("S16"))</f>
        <v/>
      </c>
      <c r="V93" s="133" t="str">
        <f>IF(1=1,IF(E93="","",V83),N("T16"))</f>
        <v/>
      </c>
      <c r="W93" s="135" t="str">
        <f>IF(1=1,IF(OR(U93="",V93="",NOT(ISNUMBER(U93)),NOT(ISNUMBER(V93)),U93=0),"",V93/U93),N("U16"))</f>
        <v/>
      </c>
      <c r="X93" s="136" t="str">
        <f>IF(1=1,IF(OR(W93="",NOT(ISNUMBER(F93))),"",F93*W93*IFERROR(INDEX(D384:D428,MATCH(AE93,B384:B428,0)),1)),N("V7"))</f>
        <v/>
      </c>
      <c r="Y93" s="137" t="str">
        <f>IF(1=1,IF(F93="","",IF(G93="","",IFERROR(INDEX(E384:E428,MATCH(AE93,B384:B428,0)),G93&amp;""))),N("W6"))</f>
        <v/>
      </c>
      <c r="Z93" s="142" t="str">
        <f>IF(1=1,IF(X93="","",IF(AND(ISNUMBER(X93),X93&lt;1,Y93="kg"),MAX(1,ROUND(X93*1000,0)),IF(AND(ISNUMBER(X93),X93&lt;1,Y93="L"),MAX(1,ROUND(X93*100,0)),ROUND(X93,3)))),N("X16"))</f>
        <v/>
      </c>
      <c r="AA93" s="143" t="str">
        <f>IF(1=1,IF(X93="","",IF(AND(ISNUMBER(X93),X93&lt;1,Y93="kg"),"g",IF(AND(ISNUMBER(X93),X93&lt;1,Y93="L"),"cl",Y93))),N("Y16"))</f>
        <v/>
      </c>
      <c r="AB93" s="123" t="str">
        <f>IF(1=1,IF(E93="","",IF(F93="","A CONTROLER",IF(NOT(ISNUMBER(F93)),"TEXTE",IF(OR(W93="",W93&lt;=0),"COMMANDE COUVERTS INCOMPLETE",IF(G93="","UNITE MANQUANTE",IF(COUNTIF(B384:B428,AE93)=0,"UNITE A CONTROLER","OK")))))),N("Z6"))</f>
        <v/>
      </c>
      <c r="AD93" s="144" t="str">
        <f>IF(1=1,IF(E93="","",AD83),N("AB16"))</f>
        <v/>
      </c>
      <c r="AE93" s="125" t="str">
        <f>IF(1=1,IF(G93="","",UPPER(TRIM(SUBSTITUTE(SUBSTITUTE(G93&amp;"",CHAR(160)," ")," "," ")))),N("AC16"))</f>
        <v/>
      </c>
      <c r="AG93" s="5" t="s">
        <v>35</v>
      </c>
    </row>
    <row r="94" spans="1:33" ht="15.75" x14ac:dyDescent="0.25">
      <c r="A94" s="126" t="str">
        <f>IF(1=1,IF(E94="","",A83),N("A17"))</f>
        <v/>
      </c>
      <c r="B94" s="127" t="str">
        <f>IF(1=1,IF(E94="","",B83),N("B17"))</f>
        <v/>
      </c>
      <c r="C94" s="128"/>
      <c r="D94" s="129" t="str">
        <f>IF(ISBLANK(E94),"",LARGE(D83:D93,1)+1)</f>
        <v/>
      </c>
      <c r="E94" s="130"/>
      <c r="F94" s="131"/>
      <c r="G94" s="170"/>
      <c r="H94" s="105"/>
      <c r="I94" s="132" t="str">
        <f>IF(1=1,IF(E94="","",I83),N("H17"))</f>
        <v/>
      </c>
      <c r="J94" s="133" t="str">
        <f>IF(1=1,IF(E94="","",J83),N("I17"))</f>
        <v/>
      </c>
      <c r="K94" s="134" t="str">
        <f>IF(1=1,IF(E94="","",K83),N("J17"))</f>
        <v/>
      </c>
      <c r="L94" s="135" t="str">
        <f>IF(1=1,IF(OR(J94="",O94="",NOT(ISNUMBER(J94)),NOT(ISNUMBER(O94)),J94=0),"",O94/J94),N("L17"))</f>
        <v/>
      </c>
      <c r="M94" s="136" t="str">
        <f>IF(1=1,IF(OR(L94="",NOT(ISNUMBER(F94))),"",F94*L94*IFERROR(INDEX(D384:D428,MATCH(AE94,B384:B428,0)),1)),N("M13"))</f>
        <v/>
      </c>
      <c r="N94" s="137" t="str">
        <f>IF(1=1,IF(F94="","",IF(G94="","",IFERROR(INDEX(E384:E428,MATCH(AE94,B384:B428,0)),G94&amp;""))),N("N6"))</f>
        <v/>
      </c>
      <c r="O94" s="138" t="str">
        <f>IF(1=1,IF(E94="","",O83),N("K17"))</f>
        <v/>
      </c>
      <c r="P94" s="139" t="str">
        <f>IF(1=1,IF(M94="","",IF(AND(ISNUMBER(M94),M94&lt;1,N94="kg"),MAX(1,ROUND(M94*1000,0)),IF(AND(ISNUMBER(M94),M94&lt;1,N94="L"),MAX(1,ROUND(M94*100,0)),ROUND(M94,3)))),N("O17"))</f>
        <v/>
      </c>
      <c r="Q94" s="140" t="str">
        <f>IF(1=1,IF(M94="","",IF(AND(ISNUMBER(M94),M94&lt;1,N94="kg"),"g",IF(AND(ISNUMBER(M94),M94&lt;1,N94="L"),"cl",N94))),N("P17"))</f>
        <v/>
      </c>
      <c r="R94" s="161" t="str">
        <f>IF(1=1,IF(E94="","",IF(F94="","A CONTROLER",IF(NOT(ISNUMBER(F94)),"TEXTE",IF(OR(L94="",L94&lt;=0),"COMMANDE PRINCIPALE INCOMPLETE",IF(G94="","UNITE MANQUANTE",IF(COUNTIF(B384:B428,AE94)=0,"UNITE A CONTROLER","OK")))))),N("Q9"))</f>
        <v/>
      </c>
      <c r="S94" s="105"/>
      <c r="T94" s="141">
        <f t="shared" si="13"/>
        <v>0</v>
      </c>
      <c r="U94" s="133" t="str">
        <f>IF(1=1,IF(E94="","",U83),N("S17"))</f>
        <v/>
      </c>
      <c r="V94" s="133" t="str">
        <f>IF(1=1,IF(E94="","",V83),N("T17"))</f>
        <v/>
      </c>
      <c r="W94" s="135" t="str">
        <f>IF(1=1,IF(OR(U94="",V94="",NOT(ISNUMBER(U94)),NOT(ISNUMBER(V94)),U94=0),"",V94/U94),N("U17"))</f>
        <v/>
      </c>
      <c r="X94" s="136" t="str">
        <f>IF(1=1,IF(OR(W94="",NOT(ISNUMBER(F94))),"",F94*W94*IFERROR(INDEX(D384:D428,MATCH(AE94,B384:B428,0)),1)),N("V7"))</f>
        <v/>
      </c>
      <c r="Y94" s="137" t="str">
        <f>IF(1=1,IF(F94="","",IF(G94="","",IFERROR(INDEX(E384:E428,MATCH(AE94,B384:B428,0)),G94&amp;""))),N("W6"))</f>
        <v/>
      </c>
      <c r="Z94" s="142" t="str">
        <f>IF(1=1,IF(X94="","",IF(AND(ISNUMBER(X94),X94&lt;1,Y94="kg"),MAX(1,ROUND(X94*1000,0)),IF(AND(ISNUMBER(X94),X94&lt;1,Y94="L"),MAX(1,ROUND(X94*100,0)),ROUND(X94,3)))),N("X17"))</f>
        <v/>
      </c>
      <c r="AA94" s="143" t="str">
        <f>IF(1=1,IF(X94="","",IF(AND(ISNUMBER(X94),X94&lt;1,Y94="kg"),"g",IF(AND(ISNUMBER(X94),X94&lt;1,Y94="L"),"cl",Y94))),N("Y17"))</f>
        <v/>
      </c>
      <c r="AB94" s="123" t="str">
        <f>IF(1=1,IF(E94="","",IF(F94="","A CONTROLER",IF(NOT(ISNUMBER(F94)),"TEXTE",IF(OR(W94="",W94&lt;=0),"COMMANDE COUVERTS INCOMPLETE",IF(G94="","UNITE MANQUANTE",IF(COUNTIF(B384:B428,AE94)=0,"UNITE A CONTROLER","OK")))))),N("Z6"))</f>
        <v/>
      </c>
      <c r="AD94" s="144" t="str">
        <f>IF(1=1,IF(E94="","",AD83),N("AB17"))</f>
        <v/>
      </c>
      <c r="AE94" s="125" t="str">
        <f>IF(1=1,IF(G94="","",UPPER(TRIM(SUBSTITUTE(SUBSTITUTE(G94&amp;"",CHAR(160)," ")," "," ")))),N("AC17"))</f>
        <v/>
      </c>
      <c r="AG94" s="5" t="s">
        <v>225</v>
      </c>
    </row>
    <row r="95" spans="1:33" ht="15.75" x14ac:dyDescent="0.25">
      <c r="A95" s="126" t="str">
        <f>IF(1=1,IF(E95="","",A83),N("A18"))</f>
        <v/>
      </c>
      <c r="B95" s="127" t="str">
        <f>IF(1=1,IF(E95="","",B83),N("B18"))</f>
        <v/>
      </c>
      <c r="C95" s="128"/>
      <c r="D95" s="129" t="str">
        <f>IF(ISBLANK(E95),"",LARGE(D83:D94,1)+1)</f>
        <v/>
      </c>
      <c r="E95" s="130"/>
      <c r="F95" s="131"/>
      <c r="G95" s="170"/>
      <c r="H95" s="105"/>
      <c r="I95" s="132" t="str">
        <f>IF(1=1,IF(E95="","",I83),N("H18"))</f>
        <v/>
      </c>
      <c r="J95" s="133" t="str">
        <f>IF(1=1,IF(E95="","",J83),N("I18"))</f>
        <v/>
      </c>
      <c r="K95" s="134" t="str">
        <f>IF(1=1,IF(E95="","",K83),N("J18"))</f>
        <v/>
      </c>
      <c r="L95" s="135" t="str">
        <f>IF(1=1,IF(OR(J95="",O95="",NOT(ISNUMBER(J95)),NOT(ISNUMBER(O95)),J95=0),"",O95/J95),N("L18"))</f>
        <v/>
      </c>
      <c r="M95" s="136" t="str">
        <f>IF(1=1,IF(OR(L95="",NOT(ISNUMBER(F95))),"",F95*L95*IFERROR(INDEX(D384:D428,MATCH(AE95,B384:B428,0)),1)),N("M13"))</f>
        <v/>
      </c>
      <c r="N95" s="137" t="str">
        <f>IF(1=1,IF(F95="","",IF(G95="","",IFERROR(INDEX(E384:E428,MATCH(AE95,B384:B428,0)),G95&amp;""))),N("N6"))</f>
        <v/>
      </c>
      <c r="O95" s="138" t="str">
        <f>IF(1=1,IF(E95="","",O83),N("K18"))</f>
        <v/>
      </c>
      <c r="P95" s="139" t="str">
        <f>IF(1=1,IF(M95="","",IF(AND(ISNUMBER(M95),M95&lt;1,N95="kg"),MAX(1,ROUND(M95*1000,0)),IF(AND(ISNUMBER(M95),M95&lt;1,N95="L"),MAX(1,ROUND(M95*100,0)),ROUND(M95,3)))),N("O18"))</f>
        <v/>
      </c>
      <c r="Q95" s="140" t="str">
        <f>IF(1=1,IF(M95="","",IF(AND(ISNUMBER(M95),M95&lt;1,N95="kg"),"g",IF(AND(ISNUMBER(M95),M95&lt;1,N95="L"),"cl",N95))),N("P18"))</f>
        <v/>
      </c>
      <c r="R95" s="161" t="str">
        <f>IF(1=1,IF(E95="","",IF(F95="","A CONTROLER",IF(NOT(ISNUMBER(F95)),"TEXTE",IF(OR(L95="",L95&lt;=0),"COMMANDE PRINCIPALE INCOMPLETE",IF(G95="","UNITE MANQUANTE",IF(COUNTIF(B384:B428,AE95)=0,"UNITE A CONTROLER","OK")))))),N("Q9"))</f>
        <v/>
      </c>
      <c r="S95" s="105"/>
      <c r="T95" s="141">
        <f t="shared" si="13"/>
        <v>0</v>
      </c>
      <c r="U95" s="133" t="str">
        <f>IF(1=1,IF(E95="","",U83),N("S18"))</f>
        <v/>
      </c>
      <c r="V95" s="133" t="str">
        <f>IF(1=1,IF(E95="","",V83),N("T18"))</f>
        <v/>
      </c>
      <c r="W95" s="135" t="str">
        <f>IF(1=1,IF(OR(U95="",V95="",NOT(ISNUMBER(U95)),NOT(ISNUMBER(V95)),U95=0),"",V95/U95),N("U18"))</f>
        <v/>
      </c>
      <c r="X95" s="136" t="str">
        <f>IF(1=1,IF(OR(W95="",NOT(ISNUMBER(F95))),"",F95*W95*IFERROR(INDEX(D384:D428,MATCH(AE95,B384:B428,0)),1)),N("V7"))</f>
        <v/>
      </c>
      <c r="Y95" s="137" t="str">
        <f>IF(1=1,IF(F95="","",IF(G95="","",IFERROR(INDEX(E384:E428,MATCH(AE95,B384:B428,0)),G95&amp;""))),N("W6"))</f>
        <v/>
      </c>
      <c r="Z95" s="142" t="str">
        <f>IF(1=1,IF(X95="","",IF(AND(ISNUMBER(X95),X95&lt;1,Y95="kg"),MAX(1,ROUND(X95*1000,0)),IF(AND(ISNUMBER(X95),X95&lt;1,Y95="L"),MAX(1,ROUND(X95*100,0)),ROUND(X95,3)))),N("X18"))</f>
        <v/>
      </c>
      <c r="AA95" s="143" t="str">
        <f>IF(1=1,IF(X95="","",IF(AND(ISNUMBER(X95),X95&lt;1,Y95="kg"),"g",IF(AND(ISNUMBER(X95),X95&lt;1,Y95="L"),"cl",Y95))),N("Y18"))</f>
        <v/>
      </c>
      <c r="AB95" s="123" t="str">
        <f>IF(1=1,IF(E95="","",IF(F95="","A CONTROLER",IF(NOT(ISNUMBER(F95)),"TEXTE",IF(OR(W95="",W95&lt;=0),"COMMANDE COUVERTS INCOMPLETE",IF(G95="","UNITE MANQUANTE",IF(COUNTIF(B384:B428,AE95)=0,"UNITE A CONTROLER","OK")))))),N("Z6"))</f>
        <v/>
      </c>
      <c r="AD95" s="144" t="str">
        <f>IF(1=1,IF(E95="","",AD83),N("AB18"))</f>
        <v/>
      </c>
      <c r="AE95" s="125" t="str">
        <f>IF(1=1,IF(G95="","",UPPER(TRIM(SUBSTITUTE(SUBSTITUTE(G95&amp;"",CHAR(160)," ")," "," ")))),N("AC18"))</f>
        <v/>
      </c>
      <c r="AG95" s="5" t="s">
        <v>36</v>
      </c>
    </row>
    <row r="96" spans="1:33" ht="15.75" x14ac:dyDescent="0.25">
      <c r="A96" s="126" t="str">
        <f>IF(1=1,IF(E96="","",A83),N("A19"))</f>
        <v/>
      </c>
      <c r="B96" s="127" t="str">
        <f>IF(1=1,IF(E96="","",B83),N("B19"))</f>
        <v/>
      </c>
      <c r="C96" s="128"/>
      <c r="D96" s="129" t="str">
        <f>IF(ISBLANK(E96),"",LARGE(D83:D95,1)+1)</f>
        <v/>
      </c>
      <c r="E96" s="130"/>
      <c r="F96" s="131"/>
      <c r="G96" s="170"/>
      <c r="H96" s="105"/>
      <c r="I96" s="132" t="str">
        <f>IF(1=1,IF(E96="","",I83),N("H19"))</f>
        <v/>
      </c>
      <c r="J96" s="133" t="str">
        <f>IF(1=1,IF(E96="","",J83),N("I19"))</f>
        <v/>
      </c>
      <c r="K96" s="134" t="str">
        <f>IF(1=1,IF(E96="","",K83),N("J19"))</f>
        <v/>
      </c>
      <c r="L96" s="135" t="str">
        <f>IF(1=1,IF(OR(J96="",O96="",NOT(ISNUMBER(J96)),NOT(ISNUMBER(O96)),J96=0),"",O96/J96),N("L19"))</f>
        <v/>
      </c>
      <c r="M96" s="136" t="str">
        <f>IF(1=1,IF(OR(L96="",NOT(ISNUMBER(F96))),"",F96*L96*IFERROR(INDEX(D384:D428,MATCH(AE96,B384:B428,0)),1)),N("M13"))</f>
        <v/>
      </c>
      <c r="N96" s="137" t="str">
        <f>IF(1=1,IF(F96="","",IF(G96="","",IFERROR(INDEX(E384:E428,MATCH(AE96,B384:B428,0)),G96&amp;""))),N("N6"))</f>
        <v/>
      </c>
      <c r="O96" s="138" t="str">
        <f>IF(1=1,IF(E96="","",O83),N("K19"))</f>
        <v/>
      </c>
      <c r="P96" s="139" t="str">
        <f>IF(1=1,IF(M96="","",IF(AND(ISNUMBER(M96),M96&lt;1,N96="kg"),MAX(1,ROUND(M96*1000,0)),IF(AND(ISNUMBER(M96),M96&lt;1,N96="L"),MAX(1,ROUND(M96*100,0)),ROUND(M96,3)))),N("O19"))</f>
        <v/>
      </c>
      <c r="Q96" s="140" t="str">
        <f>IF(1=1,IF(M96="","",IF(AND(ISNUMBER(M96),M96&lt;1,N96="kg"),"g",IF(AND(ISNUMBER(M96),M96&lt;1,N96="L"),"cl",N96))),N("P19"))</f>
        <v/>
      </c>
      <c r="R96" s="161" t="str">
        <f>IF(1=1,IF(E96="","",IF(F96="","A CONTROLER",IF(NOT(ISNUMBER(F96)),"TEXTE",IF(OR(L96="",L96&lt;=0),"COMMANDE PRINCIPALE INCOMPLETE",IF(G96="","UNITE MANQUANTE",IF(COUNTIF(B384:B428,AE96)=0,"UNITE A CONTROLER","OK")))))),N("Q9"))</f>
        <v/>
      </c>
      <c r="S96" s="105"/>
      <c r="T96" s="141">
        <f t="shared" si="13"/>
        <v>0</v>
      </c>
      <c r="U96" s="133" t="str">
        <f>IF(1=1,IF(E96="","",U83),N("S19"))</f>
        <v/>
      </c>
      <c r="V96" s="133" t="str">
        <f>IF(1=1,IF(E96="","",V83),N("T19"))</f>
        <v/>
      </c>
      <c r="W96" s="135" t="str">
        <f>IF(1=1,IF(OR(U96="",V96="",NOT(ISNUMBER(U96)),NOT(ISNUMBER(V96)),U96=0),"",V96/U96),N("U19"))</f>
        <v/>
      </c>
      <c r="X96" s="136" t="str">
        <f>IF(1=1,IF(OR(W96="",NOT(ISNUMBER(F96))),"",F96*W96*IFERROR(INDEX(D384:D428,MATCH(AE96,B384:B428,0)),1)),N("V7"))</f>
        <v/>
      </c>
      <c r="Y96" s="137" t="str">
        <f>IF(1=1,IF(F96="","",IF(G96="","",IFERROR(INDEX(E384:E428,MATCH(AE96,B384:B428,0)),G96&amp;""))),N("W6"))</f>
        <v/>
      </c>
      <c r="Z96" s="142" t="str">
        <f>IF(1=1,IF(X96="","",IF(AND(ISNUMBER(X96),X96&lt;1,Y96="kg"),MAX(1,ROUND(X96*1000,0)),IF(AND(ISNUMBER(X96),X96&lt;1,Y96="L"),MAX(1,ROUND(X96*100,0)),ROUND(X96,3)))),N("X19"))</f>
        <v/>
      </c>
      <c r="AA96" s="143" t="str">
        <f>IF(1=1,IF(X96="","",IF(AND(ISNUMBER(X96),X96&lt;1,Y96="kg"),"g",IF(AND(ISNUMBER(X96),X96&lt;1,Y96="L"),"cl",Y96))),N("Y19"))</f>
        <v/>
      </c>
      <c r="AB96" s="123" t="str">
        <f>IF(1=1,IF(E96="","",IF(F96="","A CONTROLER",IF(NOT(ISNUMBER(F96)),"TEXTE",IF(OR(W96="",W96&lt;=0),"COMMANDE COUVERTS INCOMPLETE",IF(G96="","UNITE MANQUANTE",IF(COUNTIF(B384:B428,AE96)=0,"UNITE A CONTROLER","OK")))))),N("Z6"))</f>
        <v/>
      </c>
      <c r="AD96" s="144" t="str">
        <f>IF(1=1,IF(E96="","",AD83),N("AB19"))</f>
        <v/>
      </c>
      <c r="AE96" s="125" t="str">
        <f>IF(1=1,IF(G96="","",UPPER(TRIM(SUBSTITUTE(SUBSTITUTE(G96&amp;"",CHAR(160)," ")," "," ")))),N("AC19"))</f>
        <v/>
      </c>
      <c r="AG96" s="5" t="s">
        <v>37</v>
      </c>
    </row>
    <row r="97" spans="1:33" ht="15.75" x14ac:dyDescent="0.25">
      <c r="A97" s="126" t="str">
        <f>IF(1=1,IF(E97="","",A83),N("A20"))</f>
        <v/>
      </c>
      <c r="B97" s="127" t="str">
        <f>IF(1=1,IF(E97="","",B83),N("B20"))</f>
        <v/>
      </c>
      <c r="C97" s="128"/>
      <c r="D97" s="129" t="str">
        <f>IF(ISBLANK(E97),"",LARGE(D83:D96,1)+1)</f>
        <v/>
      </c>
      <c r="E97" s="130"/>
      <c r="F97" s="131"/>
      <c r="G97" s="170"/>
      <c r="H97" s="105"/>
      <c r="I97" s="132" t="str">
        <f>IF(1=1,IF(E97="","",I83),N("H20"))</f>
        <v/>
      </c>
      <c r="J97" s="133" t="str">
        <f>IF(1=1,IF(E97="","",J83),N("I20"))</f>
        <v/>
      </c>
      <c r="K97" s="134" t="str">
        <f>IF(1=1,IF(E97="","",K83),N("J20"))</f>
        <v/>
      </c>
      <c r="L97" s="135" t="str">
        <f>IF(1=1,IF(OR(J97="",O97="",NOT(ISNUMBER(J97)),NOT(ISNUMBER(O97)),J97=0),"",O97/J97),N("L20"))</f>
        <v/>
      </c>
      <c r="M97" s="136" t="str">
        <f>IF(1=1,IF(OR(L97="",NOT(ISNUMBER(F97))),"",F97*L97*IFERROR(INDEX(D384:D428,MATCH(AE97,B384:B428,0)),1)),N("M13"))</f>
        <v/>
      </c>
      <c r="N97" s="137" t="str">
        <f>IF(1=1,IF(F97="","",IF(G97="","",IFERROR(INDEX(E384:E428,MATCH(AE97,B384:B428,0)),G97&amp;""))),N("N6"))</f>
        <v/>
      </c>
      <c r="O97" s="138" t="str">
        <f>IF(1=1,IF(E97="","",O83),N("K20"))</f>
        <v/>
      </c>
      <c r="P97" s="139" t="str">
        <f>IF(1=1,IF(M97="","",IF(AND(ISNUMBER(M97),M97&lt;1,N97="kg"),MAX(1,ROUND(M97*1000,0)),IF(AND(ISNUMBER(M97),M97&lt;1,N97="L"),MAX(1,ROUND(M97*100,0)),ROUND(M97,3)))),N("O20"))</f>
        <v/>
      </c>
      <c r="Q97" s="140" t="str">
        <f>IF(1=1,IF(M97="","",IF(AND(ISNUMBER(M97),M97&lt;1,N97="kg"),"g",IF(AND(ISNUMBER(M97),M97&lt;1,N97="L"),"cl",N97))),N("P20"))</f>
        <v/>
      </c>
      <c r="R97" s="161" t="str">
        <f>IF(1=1,IF(E97="","",IF(F97="","A CONTROLER",IF(NOT(ISNUMBER(F97)),"TEXTE",IF(OR(L97="",L97&lt;=0),"COMMANDE PRINCIPALE INCOMPLETE",IF(G97="","UNITE MANQUANTE",IF(COUNTIF(B384:B428,AE97)=0,"UNITE A CONTROLER","OK")))))),N("Q9"))</f>
        <v/>
      </c>
      <c r="S97" s="105"/>
      <c r="T97" s="141">
        <f t="shared" si="13"/>
        <v>0</v>
      </c>
      <c r="U97" s="133" t="str">
        <f>IF(1=1,IF(E97="","",U83),N("S20"))</f>
        <v/>
      </c>
      <c r="V97" s="133" t="str">
        <f>IF(1=1,IF(E97="","",V83),N("T20"))</f>
        <v/>
      </c>
      <c r="W97" s="135" t="str">
        <f>IF(1=1,IF(OR(U97="",V97="",NOT(ISNUMBER(U97)),NOT(ISNUMBER(V97)),U97=0),"",V97/U97),N("U20"))</f>
        <v/>
      </c>
      <c r="X97" s="136" t="str">
        <f>IF(1=1,IF(OR(W97="",NOT(ISNUMBER(F97))),"",F97*W97*IFERROR(INDEX(D384:D428,MATCH(AE97,B384:B428,0)),1)),N("V7"))</f>
        <v/>
      </c>
      <c r="Y97" s="137" t="str">
        <f>IF(1=1,IF(F97="","",IF(G97="","",IFERROR(INDEX(E384:E428,MATCH(AE97,B384:B428,0)),G97&amp;""))),N("W6"))</f>
        <v/>
      </c>
      <c r="Z97" s="142" t="str">
        <f>IF(1=1,IF(X97="","",IF(AND(ISNUMBER(X97),X97&lt;1,Y97="kg"),MAX(1,ROUND(X97*1000,0)),IF(AND(ISNUMBER(X97),X97&lt;1,Y97="L"),MAX(1,ROUND(X97*100,0)),ROUND(X97,3)))),N("X20"))</f>
        <v/>
      </c>
      <c r="AA97" s="143" t="str">
        <f>IF(1=1,IF(X97="","",IF(AND(ISNUMBER(X97),X97&lt;1,Y97="kg"),"g",IF(AND(ISNUMBER(X97),X97&lt;1,Y97="L"),"cl",Y97))),N("Y20"))</f>
        <v/>
      </c>
      <c r="AB97" s="123" t="str">
        <f>IF(1=1,IF(E97="","",IF(F97="","A CONTROLER",IF(NOT(ISNUMBER(F97)),"TEXTE",IF(OR(W97="",W97&lt;=0),"COMMANDE COUVERTS INCOMPLETE",IF(G97="","UNITE MANQUANTE",IF(COUNTIF(B384:B428,AE97)=0,"UNITE A CONTROLER","OK")))))),N("Z6"))</f>
        <v/>
      </c>
      <c r="AD97" s="144" t="str">
        <f>IF(1=1,IF(E97="","",AD83),N("AB20"))</f>
        <v/>
      </c>
      <c r="AE97" s="125" t="str">
        <f>IF(1=1,IF(G97="","",UPPER(TRIM(SUBSTITUTE(SUBSTITUTE(G97&amp;"",CHAR(160)," ")," "," ")))),N("AC20"))</f>
        <v/>
      </c>
      <c r="AG97" s="4" t="s">
        <v>38</v>
      </c>
    </row>
    <row r="98" spans="1:33" ht="15.75" x14ac:dyDescent="0.25">
      <c r="A98" s="126" t="str">
        <f>IF(1=1,IF(E98="","",A83),N("A21"))</f>
        <v/>
      </c>
      <c r="B98" s="127" t="str">
        <f>IF(1=1,IF(E98="","",B83),N("B21"))</f>
        <v/>
      </c>
      <c r="C98" s="128"/>
      <c r="D98" s="129" t="str">
        <f>IF(ISBLANK(E98),"",LARGE(D83:D97,1)+1)</f>
        <v/>
      </c>
      <c r="E98" s="130"/>
      <c r="F98" s="131"/>
      <c r="G98" s="170"/>
      <c r="H98" s="105"/>
      <c r="I98" s="132" t="str">
        <f>IF(1=1,IF(E98="","",I83),N("H21"))</f>
        <v/>
      </c>
      <c r="J98" s="133" t="str">
        <f>IF(1=1,IF(E98="","",J83),N("I21"))</f>
        <v/>
      </c>
      <c r="K98" s="134" t="str">
        <f>IF(1=1,IF(E98="","",K83),N("J21"))</f>
        <v/>
      </c>
      <c r="L98" s="135" t="str">
        <f>IF(1=1,IF(OR(J98="",O98="",NOT(ISNUMBER(J98)),NOT(ISNUMBER(O98)),J98=0),"",O98/J98),N("L21"))</f>
        <v/>
      </c>
      <c r="M98" s="136" t="str">
        <f>IF(1=1,IF(OR(L98="",NOT(ISNUMBER(F98))),"",F98*L98*IFERROR(INDEX(D384:D428,MATCH(AE98,B384:B428,0)),1)),N("M13"))</f>
        <v/>
      </c>
      <c r="N98" s="137" t="str">
        <f>IF(1=1,IF(F98="","",IF(G98="","",IFERROR(INDEX(E384:E428,MATCH(AE98,B384:B428,0)),G98&amp;""))),N("N6"))</f>
        <v/>
      </c>
      <c r="O98" s="138" t="str">
        <f>IF(1=1,IF(E98="","",O83),N("K21"))</f>
        <v/>
      </c>
      <c r="P98" s="139" t="str">
        <f>IF(1=1,IF(M98="","",IF(AND(ISNUMBER(M98),M98&lt;1,N98="kg"),MAX(1,ROUND(M98*1000,0)),IF(AND(ISNUMBER(M98),M98&lt;1,N98="L"),MAX(1,ROUND(M98*100,0)),ROUND(M98,3)))),N("O21"))</f>
        <v/>
      </c>
      <c r="Q98" s="140" t="str">
        <f>IF(1=1,IF(M98="","",IF(AND(ISNUMBER(M98),M98&lt;1,N98="kg"),"g",IF(AND(ISNUMBER(M98),M98&lt;1,N98="L"),"cl",N98))),N("P21"))</f>
        <v/>
      </c>
      <c r="R98" s="161" t="str">
        <f>IF(1=1,IF(E98="","",IF(F98="","A CONTROLER",IF(NOT(ISNUMBER(F98)),"TEXTE",IF(OR(L98="",L98&lt;=0),"COMMANDE PRINCIPALE INCOMPLETE",IF(G98="","UNITE MANQUANTE",IF(COUNTIF(B384:B428,AE98)=0,"UNITE A CONTROLER","OK")))))),N("Q9"))</f>
        <v/>
      </c>
      <c r="S98" s="105"/>
      <c r="T98" s="141">
        <f t="shared" si="13"/>
        <v>0</v>
      </c>
      <c r="U98" s="133" t="str">
        <f>IF(1=1,IF(E98="","",U83),N("S21"))</f>
        <v/>
      </c>
      <c r="V98" s="133" t="str">
        <f>IF(1=1,IF(E98="","",V83),N("T21"))</f>
        <v/>
      </c>
      <c r="W98" s="135" t="str">
        <f>IF(1=1,IF(OR(U98="",V98="",NOT(ISNUMBER(U98)),NOT(ISNUMBER(V98)),U98=0),"",V98/U98),N("U21"))</f>
        <v/>
      </c>
      <c r="X98" s="136" t="str">
        <f>IF(1=1,IF(OR(W98="",NOT(ISNUMBER(F98))),"",F98*W98*IFERROR(INDEX(D384:D428,MATCH(AE98,B384:B428,0)),1)),N("V7"))</f>
        <v/>
      </c>
      <c r="Y98" s="137" t="str">
        <f>IF(1=1,IF(F98="","",IF(G98="","",IFERROR(INDEX(E384:E428,MATCH(AE98,B384:B428,0)),G98&amp;""))),N("W6"))</f>
        <v/>
      </c>
      <c r="Z98" s="142" t="str">
        <f>IF(1=1,IF(X98="","",IF(AND(ISNUMBER(X98),X98&lt;1,Y98="kg"),MAX(1,ROUND(X98*1000,0)),IF(AND(ISNUMBER(X98),X98&lt;1,Y98="L"),MAX(1,ROUND(X98*100,0)),ROUND(X98,3)))),N("X21"))</f>
        <v/>
      </c>
      <c r="AA98" s="143" t="str">
        <f>IF(1=1,IF(X98="","",IF(AND(ISNUMBER(X98),X98&lt;1,Y98="kg"),"g",IF(AND(ISNUMBER(X98),X98&lt;1,Y98="L"),"cl",Y98))),N("Y21"))</f>
        <v/>
      </c>
      <c r="AB98" s="123" t="str">
        <f>IF(1=1,IF(E98="","",IF(F98="","A CONTROLER",IF(NOT(ISNUMBER(F98)),"TEXTE",IF(OR(W98="",W98&lt;=0),"COMMANDE COUVERTS INCOMPLETE",IF(G98="","UNITE MANQUANTE",IF(COUNTIF(B384:B428,AE98)=0,"UNITE A CONTROLER","OK")))))),N("Z6"))</f>
        <v/>
      </c>
      <c r="AD98" s="144" t="str">
        <f>IF(1=1,IF(E98="","",AD83),N("AB21"))</f>
        <v/>
      </c>
      <c r="AE98" s="125" t="str">
        <f>IF(1=1,IF(G98="","",UPPER(TRIM(SUBSTITUTE(SUBSTITUTE(G98&amp;"",CHAR(160)," ")," "," ")))),N("AC21"))</f>
        <v/>
      </c>
      <c r="AG98" s="4" t="s">
        <v>39</v>
      </c>
    </row>
    <row r="99" spans="1:33" ht="15.75" x14ac:dyDescent="0.25">
      <c r="A99" s="126" t="str">
        <f>IF(1=1,IF(E99="","",A83),N("A22"))</f>
        <v/>
      </c>
      <c r="B99" s="127" t="str">
        <f>IF(1=1,IF(E99="","",B83),N("B22"))</f>
        <v/>
      </c>
      <c r="C99" s="128"/>
      <c r="D99" s="129" t="str">
        <f>IF(ISBLANK(E99),"",LARGE(D83:D98,1)+1)</f>
        <v/>
      </c>
      <c r="E99" s="130"/>
      <c r="F99" s="131"/>
      <c r="G99" s="170"/>
      <c r="H99" s="105"/>
      <c r="I99" s="132" t="str">
        <f>IF(1=1,IF(E99="","",I83),N("H22"))</f>
        <v/>
      </c>
      <c r="J99" s="133" t="str">
        <f>IF(1=1,IF(E99="","",J83),N("I22"))</f>
        <v/>
      </c>
      <c r="K99" s="134" t="str">
        <f>IF(1=1,IF(E99="","",K83),N("J22"))</f>
        <v/>
      </c>
      <c r="L99" s="135" t="str">
        <f>IF(1=1,IF(OR(J99="",O99="",NOT(ISNUMBER(J99)),NOT(ISNUMBER(O99)),J99=0),"",O99/J99),N("L22"))</f>
        <v/>
      </c>
      <c r="M99" s="136" t="str">
        <f>IF(1=1,IF(OR(L99="",NOT(ISNUMBER(F99))),"",F99*L99*IFERROR(INDEX(D384:D428,MATCH(AE99,B384:B428,0)),1)),N("M13"))</f>
        <v/>
      </c>
      <c r="N99" s="137" t="str">
        <f>IF(1=1,IF(F99="","",IF(G99="","",IFERROR(INDEX(E384:E428,MATCH(AE99,B384:B428,0)),G99&amp;""))),N("N6"))</f>
        <v/>
      </c>
      <c r="O99" s="138" t="str">
        <f>IF(1=1,IF(E99="","",O83),N("K22"))</f>
        <v/>
      </c>
      <c r="P99" s="139" t="str">
        <f>IF(1=1,IF(M99="","",IF(AND(ISNUMBER(M99),M99&lt;1,N99="kg"),MAX(1,ROUND(M99*1000,0)),IF(AND(ISNUMBER(M99),M99&lt;1,N99="L"),MAX(1,ROUND(M99*100,0)),ROUND(M99,3)))),N("O22"))</f>
        <v/>
      </c>
      <c r="Q99" s="140" t="str">
        <f>IF(1=1,IF(M99="","",IF(AND(ISNUMBER(M99),M99&lt;1,N99="kg"),"g",IF(AND(ISNUMBER(M99),M99&lt;1,N99="L"),"cl",N99))),N("P22"))</f>
        <v/>
      </c>
      <c r="R99" s="161" t="str">
        <f>IF(1=1,IF(E99="","",IF(F99="","A CONTROLER",IF(NOT(ISNUMBER(F99)),"TEXTE",IF(OR(L99="",L99&lt;=0),"COMMANDE PRINCIPALE INCOMPLETE",IF(G99="","UNITE MANQUANTE",IF(COUNTIF(B384:B428,AE99)=0,"UNITE A CONTROLER","OK")))))),N("Q9"))</f>
        <v/>
      </c>
      <c r="S99" s="105"/>
      <c r="T99" s="141">
        <f t="shared" si="13"/>
        <v>0</v>
      </c>
      <c r="U99" s="133" t="str">
        <f>IF(1=1,IF(E99="","",U83),N("S22"))</f>
        <v/>
      </c>
      <c r="V99" s="133" t="str">
        <f>IF(1=1,IF(E99="","",V83),N("T22"))</f>
        <v/>
      </c>
      <c r="W99" s="135" t="str">
        <f>IF(1=1,IF(OR(U99="",V99="",NOT(ISNUMBER(U99)),NOT(ISNUMBER(V99)),U99=0),"",V99/U99),N("U22"))</f>
        <v/>
      </c>
      <c r="X99" s="136" t="str">
        <f>IF(1=1,IF(OR(W99="",NOT(ISNUMBER(F99))),"",F99*W99*IFERROR(INDEX(D384:D428,MATCH(AE99,B384:B428,0)),1)),N("V7"))</f>
        <v/>
      </c>
      <c r="Y99" s="137" t="str">
        <f>IF(1=1,IF(F99="","",IF(G99="","",IFERROR(INDEX(E384:E428,MATCH(AE99,B384:B428,0)),G99&amp;""))),N("W6"))</f>
        <v/>
      </c>
      <c r="Z99" s="142" t="str">
        <f>IF(1=1,IF(X99="","",IF(AND(ISNUMBER(X99),X99&lt;1,Y99="kg"),MAX(1,ROUND(X99*1000,0)),IF(AND(ISNUMBER(X99),X99&lt;1,Y99="L"),MAX(1,ROUND(X99*100,0)),ROUND(X99,3)))),N("X22"))</f>
        <v/>
      </c>
      <c r="AA99" s="143" t="str">
        <f>IF(1=1,IF(X99="","",IF(AND(ISNUMBER(X99),X99&lt;1,Y99="kg"),"g",IF(AND(ISNUMBER(X99),X99&lt;1,Y99="L"),"cl",Y99))),N("Y22"))</f>
        <v/>
      </c>
      <c r="AB99" s="123" t="str">
        <f>IF(1=1,IF(E99="","",IF(F99="","A CONTROLER",IF(NOT(ISNUMBER(F99)),"TEXTE",IF(OR(W99="",W99&lt;=0),"COMMANDE COUVERTS INCOMPLETE",IF(G99="","UNITE MANQUANTE",IF(COUNTIF(B384:B428,AE99)=0,"UNITE A CONTROLER","OK")))))),N("Z6"))</f>
        <v/>
      </c>
      <c r="AD99" s="144" t="str">
        <f>IF(1=1,IF(E99="","",AD83),N("AB22"))</f>
        <v/>
      </c>
      <c r="AE99" s="125" t="str">
        <f>IF(1=1,IF(G99="","",UPPER(TRIM(SUBSTITUTE(SUBSTITUTE(G99&amp;"",CHAR(160)," ")," "," ")))),N("AC22"))</f>
        <v/>
      </c>
      <c r="AG99" s="4" t="s">
        <v>40</v>
      </c>
    </row>
    <row r="100" spans="1:33" ht="15.75" x14ac:dyDescent="0.25">
      <c r="A100" s="126" t="str">
        <f>IF(1=1,IF(E100="","",A83),N("A23"))</f>
        <v/>
      </c>
      <c r="B100" s="127" t="str">
        <f>IF(1=1,IF(E100="","",B83),N("B23"))</f>
        <v/>
      </c>
      <c r="C100" s="128"/>
      <c r="D100" s="129" t="str">
        <f>IF(ISBLANK(E100),"",LARGE(D83:D99,1)+1)</f>
        <v/>
      </c>
      <c r="E100" s="130"/>
      <c r="F100" s="131"/>
      <c r="G100" s="170"/>
      <c r="H100" s="105"/>
      <c r="I100" s="132" t="str">
        <f>IF(1=1,IF(E100="","",I83),N("H23"))</f>
        <v/>
      </c>
      <c r="J100" s="133" t="str">
        <f>IF(1=1,IF(E100="","",J83),N("I23"))</f>
        <v/>
      </c>
      <c r="K100" s="134" t="str">
        <f>IF(1=1,IF(E100="","",K83),N("J23"))</f>
        <v/>
      </c>
      <c r="L100" s="135" t="str">
        <f>IF(1=1,IF(OR(J100="",O100="",NOT(ISNUMBER(J100)),NOT(ISNUMBER(O100)),J100=0),"",O100/J100),N("L23"))</f>
        <v/>
      </c>
      <c r="M100" s="136" t="str">
        <f>IF(1=1,IF(OR(L100="",NOT(ISNUMBER(F100))),"",F100*L100*IFERROR(INDEX(D384:D428,MATCH(AE100,B384:B428,0)),1)),N("M13"))</f>
        <v/>
      </c>
      <c r="N100" s="137" t="str">
        <f>IF(1=1,IF(F100="","",IF(G100="","",IFERROR(INDEX(E384:E428,MATCH(AE100,B384:B428,0)),G100&amp;""))),N("N6"))</f>
        <v/>
      </c>
      <c r="O100" s="138" t="str">
        <f>IF(1=1,IF(E100="","",O83),N("K23"))</f>
        <v/>
      </c>
      <c r="P100" s="139" t="str">
        <f>IF(1=1,IF(M100="","",IF(AND(ISNUMBER(M100),M100&lt;1,N100="kg"),MAX(1,ROUND(M100*1000,0)),IF(AND(ISNUMBER(M100),M100&lt;1,N100="L"),MAX(1,ROUND(M100*100,0)),ROUND(M100,3)))),N("O23"))</f>
        <v/>
      </c>
      <c r="Q100" s="140" t="str">
        <f>IF(1=1,IF(M100="","",IF(AND(ISNUMBER(M100),M100&lt;1,N100="kg"),"g",IF(AND(ISNUMBER(M100),M100&lt;1,N100="L"),"cl",N100))),N("P23"))</f>
        <v/>
      </c>
      <c r="R100" s="161" t="str">
        <f>IF(1=1,IF(E100="","",IF(F100="","A CONTROLER",IF(NOT(ISNUMBER(F100)),"TEXTE",IF(OR(L100="",L100&lt;=0),"COMMANDE PRINCIPALE INCOMPLETE",IF(G100="","UNITE MANQUANTE",IF(COUNTIF(B384:B428,AE100)=0,"UNITE A CONTROLER","OK")))))),N("Q9"))</f>
        <v/>
      </c>
      <c r="S100" s="105"/>
      <c r="T100" s="141">
        <f t="shared" si="13"/>
        <v>0</v>
      </c>
      <c r="U100" s="133" t="str">
        <f>IF(1=1,IF(E100="","",U83),N("S23"))</f>
        <v/>
      </c>
      <c r="V100" s="133" t="str">
        <f>IF(1=1,IF(E100="","",V83),N("T23"))</f>
        <v/>
      </c>
      <c r="W100" s="135" t="str">
        <f>IF(1=1,IF(OR(U100="",V100="",NOT(ISNUMBER(U100)),NOT(ISNUMBER(V100)),U100=0),"",V100/U100),N("U23"))</f>
        <v/>
      </c>
      <c r="X100" s="136" t="str">
        <f>IF(1=1,IF(OR(W100="",NOT(ISNUMBER(F100))),"",F100*W100*IFERROR(INDEX(D384:D428,MATCH(AE100,B384:B428,0)),1)),N("V7"))</f>
        <v/>
      </c>
      <c r="Y100" s="137" t="str">
        <f>IF(1=1,IF(F100="","",IF(G100="","",IFERROR(INDEX(E384:E428,MATCH(AE100,B384:B428,0)),G100&amp;""))),N("W6"))</f>
        <v/>
      </c>
      <c r="Z100" s="142" t="str">
        <f>IF(1=1,IF(X100="","",IF(AND(ISNUMBER(X100),X100&lt;1,Y100="kg"),MAX(1,ROUND(X100*1000,0)),IF(AND(ISNUMBER(X100),X100&lt;1,Y100="L"),MAX(1,ROUND(X100*100,0)),ROUND(X100,3)))),N("X23"))</f>
        <v/>
      </c>
      <c r="AA100" s="143" t="str">
        <f>IF(1=1,IF(X100="","",IF(AND(ISNUMBER(X100),X100&lt;1,Y100="kg"),"g",IF(AND(ISNUMBER(X100),X100&lt;1,Y100="L"),"cl",Y100))),N("Y23"))</f>
        <v/>
      </c>
      <c r="AB100" s="123" t="str">
        <f>IF(1=1,IF(E100="","",IF(F100="","A CONTROLER",IF(NOT(ISNUMBER(F100)),"TEXTE",IF(OR(W100="",W100&lt;=0),"COMMANDE COUVERTS INCOMPLETE",IF(G100="","UNITE MANQUANTE",IF(COUNTIF(B384:B428,AE100)=0,"UNITE A CONTROLER","OK")))))),N("Z6"))</f>
        <v/>
      </c>
      <c r="AD100" s="144" t="str">
        <f>IF(1=1,IF(E100="","",AD83),N("AB23"))</f>
        <v/>
      </c>
      <c r="AE100" s="125" t="str">
        <f>IF(1=1,IF(G100="","",UPPER(TRIM(SUBSTITUTE(SUBSTITUTE(G100&amp;"",CHAR(160)," ")," "," ")))),N("AC23"))</f>
        <v/>
      </c>
      <c r="AG100" s="4" t="s">
        <v>41</v>
      </c>
    </row>
    <row r="101" spans="1:33" ht="15.75" x14ac:dyDescent="0.25">
      <c r="A101" s="126" t="str">
        <f>IF(1=1,IF(E101="","",A83),N("A24"))</f>
        <v/>
      </c>
      <c r="B101" s="127" t="str">
        <f>IF(1=1,IF(E101="","",B83),N("B24"))</f>
        <v/>
      </c>
      <c r="C101" s="128"/>
      <c r="D101" s="129" t="str">
        <f>IF(ISBLANK(E101),"",LARGE(D83:D100,1)+1)</f>
        <v/>
      </c>
      <c r="E101" s="130"/>
      <c r="F101" s="131"/>
      <c r="G101" s="170"/>
      <c r="H101" s="105"/>
      <c r="I101" s="132" t="str">
        <f>IF(1=1,IF(E101="","",I83),N("H24"))</f>
        <v/>
      </c>
      <c r="J101" s="133" t="str">
        <f>IF(1=1,IF(E101="","",J83),N("I24"))</f>
        <v/>
      </c>
      <c r="K101" s="134" t="str">
        <f>IF(1=1,IF(E101="","",K83),N("J24"))</f>
        <v/>
      </c>
      <c r="L101" s="135" t="str">
        <f>IF(1=1,IF(OR(J101="",O101="",NOT(ISNUMBER(J101)),NOT(ISNUMBER(O101)),J101=0),"",O101/J101),N("L24"))</f>
        <v/>
      </c>
      <c r="M101" s="136" t="str">
        <f>IF(1=1,IF(OR(L101="",NOT(ISNUMBER(F101))),"",F101*L101*IFERROR(INDEX(D384:D428,MATCH(AE101,B384:B428,0)),1)),N("M13"))</f>
        <v/>
      </c>
      <c r="N101" s="137" t="str">
        <f>IF(1=1,IF(F101="","",IF(G101="","",IFERROR(INDEX(E384:E428,MATCH(AE101,B384:B428,0)),G101&amp;""))),N("N6"))</f>
        <v/>
      </c>
      <c r="O101" s="138" t="str">
        <f>IF(1=1,IF(E101="","",O83),N("K24"))</f>
        <v/>
      </c>
      <c r="P101" s="139" t="str">
        <f>IF(1=1,IF(M101="","",IF(AND(ISNUMBER(M101),M101&lt;1,N101="kg"),MAX(1,ROUND(M101*1000,0)),IF(AND(ISNUMBER(M101),M101&lt;1,N101="L"),MAX(1,ROUND(M101*100,0)),ROUND(M101,3)))),N("O24"))</f>
        <v/>
      </c>
      <c r="Q101" s="140" t="str">
        <f>IF(1=1,IF(M101="","",IF(AND(ISNUMBER(M101),M101&lt;1,N101="kg"),"g",IF(AND(ISNUMBER(M101),M101&lt;1,N101="L"),"cl",N101))),N("P24"))</f>
        <v/>
      </c>
      <c r="R101" s="161" t="str">
        <f>IF(1=1,IF(E101="","",IF(F101="","A CONTROLER",IF(NOT(ISNUMBER(F101)),"TEXTE",IF(OR(L101="",L101&lt;=0),"COMMANDE PRINCIPALE INCOMPLETE",IF(G101="","UNITE MANQUANTE",IF(COUNTIF(B384:B428,AE101)=0,"UNITE A CONTROLER","OK")))))),N("Q9"))</f>
        <v/>
      </c>
      <c r="S101" s="105"/>
      <c r="T101" s="141">
        <f t="shared" si="13"/>
        <v>0</v>
      </c>
      <c r="U101" s="133" t="str">
        <f>IF(1=1,IF(E101="","",U83),N("S24"))</f>
        <v/>
      </c>
      <c r="V101" s="133" t="str">
        <f>IF(1=1,IF(E101="","",V83),N("T24"))</f>
        <v/>
      </c>
      <c r="W101" s="135" t="str">
        <f>IF(1=1,IF(OR(U101="",V101="",NOT(ISNUMBER(U101)),NOT(ISNUMBER(V101)),U101=0),"",V101/U101),N("U24"))</f>
        <v/>
      </c>
      <c r="X101" s="136" t="str">
        <f>IF(1=1,IF(OR(W101="",NOT(ISNUMBER(F101))),"",F101*W101*IFERROR(INDEX(D384:D428,MATCH(AE101,B384:B428,0)),1)),N("V7"))</f>
        <v/>
      </c>
      <c r="Y101" s="137" t="str">
        <f>IF(1=1,IF(F101="","",IF(G101="","",IFERROR(INDEX(E384:E428,MATCH(AE101,B384:B428,0)),G101&amp;""))),N("W6"))</f>
        <v/>
      </c>
      <c r="Z101" s="142" t="str">
        <f>IF(1=1,IF(X101="","",IF(AND(ISNUMBER(X101),X101&lt;1,Y101="kg"),MAX(1,ROUND(X101*1000,0)),IF(AND(ISNUMBER(X101),X101&lt;1,Y101="L"),MAX(1,ROUND(X101*100,0)),ROUND(X101,3)))),N("X24"))</f>
        <v/>
      </c>
      <c r="AA101" s="143" t="str">
        <f>IF(1=1,IF(X101="","",IF(AND(ISNUMBER(X101),X101&lt;1,Y101="kg"),"g",IF(AND(ISNUMBER(X101),X101&lt;1,Y101="L"),"cl",Y101))),N("Y24"))</f>
        <v/>
      </c>
      <c r="AB101" s="123" t="str">
        <f>IF(1=1,IF(E101="","",IF(F101="","A CONTROLER",IF(NOT(ISNUMBER(F101)),"TEXTE",IF(OR(W101="",W101&lt;=0),"COMMANDE COUVERTS INCOMPLETE",IF(G101="","UNITE MANQUANTE",IF(COUNTIF(B384:B428,AE101)=0,"UNITE A CONTROLER","OK")))))),N("Z6"))</f>
        <v/>
      </c>
      <c r="AD101" s="144" t="str">
        <f>IF(1=1,IF(E101="","",AD83),N("AB24"))</f>
        <v/>
      </c>
      <c r="AE101" s="125" t="str">
        <f>IF(1=1,IF(G101="","",UPPER(TRIM(SUBSTITUTE(SUBSTITUTE(G101&amp;"",CHAR(160)," ")," "," ")))),N("AC24"))</f>
        <v/>
      </c>
      <c r="AG101" s="5" t="s">
        <v>42</v>
      </c>
    </row>
    <row r="102" spans="1:33" ht="15.75" x14ac:dyDescent="0.25">
      <c r="A102" s="126" t="str">
        <f>IF(1=1,IF(E102="","",A83),N("A25"))</f>
        <v/>
      </c>
      <c r="B102" s="127" t="str">
        <f>IF(1=1,IF(E102="","",B83),N("B25"))</f>
        <v/>
      </c>
      <c r="C102" s="128"/>
      <c r="D102" s="129" t="str">
        <f>IF(ISBLANK(E102),"",LARGE(D83:D101,1)+1)</f>
        <v/>
      </c>
      <c r="E102" s="130"/>
      <c r="F102" s="131"/>
      <c r="G102" s="170"/>
      <c r="H102" s="105"/>
      <c r="I102" s="132" t="str">
        <f>IF(1=1,IF(E102="","",I83),N("H25"))</f>
        <v/>
      </c>
      <c r="J102" s="133" t="str">
        <f>IF(1=1,IF(E102="","",J83),N("I25"))</f>
        <v/>
      </c>
      <c r="K102" s="134" t="str">
        <f>IF(1=1,IF(E102="","",K83),N("J25"))</f>
        <v/>
      </c>
      <c r="L102" s="135" t="str">
        <f>IF(1=1,IF(OR(J102="",O102="",NOT(ISNUMBER(J102)),NOT(ISNUMBER(O102)),J102=0),"",O102/J102),N("L25"))</f>
        <v/>
      </c>
      <c r="M102" s="136" t="str">
        <f>IF(1=1,IF(OR(L102="",NOT(ISNUMBER(F102))),"",F102*L102*IFERROR(INDEX(D384:D428,MATCH(AE102,B384:B428,0)),1)),N("M13"))</f>
        <v/>
      </c>
      <c r="N102" s="137" t="str">
        <f>IF(1=1,IF(F102="","",IF(G102="","",IFERROR(INDEX(E384:E428,MATCH(AE102,B384:B428,0)),G102&amp;""))),N("N6"))</f>
        <v/>
      </c>
      <c r="O102" s="138" t="str">
        <f>IF(1=1,IF(E102="","",O83),N("K25"))</f>
        <v/>
      </c>
      <c r="P102" s="139" t="str">
        <f>IF(1=1,IF(M102="","",IF(AND(ISNUMBER(M102),M102&lt;1,N102="kg"),MAX(1,ROUND(M102*1000,0)),IF(AND(ISNUMBER(M102),M102&lt;1,N102="L"),MAX(1,ROUND(M102*100,0)),ROUND(M102,3)))),N("O25"))</f>
        <v/>
      </c>
      <c r="Q102" s="140" t="str">
        <f>IF(1=1,IF(M102="","",IF(AND(ISNUMBER(M102),M102&lt;1,N102="kg"),"g",IF(AND(ISNUMBER(M102),M102&lt;1,N102="L"),"cl",N102))),N("P25"))</f>
        <v/>
      </c>
      <c r="R102" s="161" t="str">
        <f>IF(1=1,IF(E102="","",IF(F102="","A CONTROLER",IF(NOT(ISNUMBER(F102)),"TEXTE",IF(OR(L102="",L102&lt;=0),"COMMANDE PRINCIPALE INCOMPLETE",IF(G102="","UNITE MANQUANTE",IF(COUNTIF(B384:B428,AE102)=0,"UNITE A CONTROLER","OK")))))),N("Q9"))</f>
        <v/>
      </c>
      <c r="S102" s="105"/>
      <c r="T102" s="141">
        <f t="shared" si="13"/>
        <v>0</v>
      </c>
      <c r="U102" s="133" t="str">
        <f>IF(1=1,IF(E102="","",U83),N("S25"))</f>
        <v/>
      </c>
      <c r="V102" s="133" t="str">
        <f>IF(1=1,IF(E102="","",V83),N("T25"))</f>
        <v/>
      </c>
      <c r="W102" s="135" t="str">
        <f>IF(1=1,IF(OR(U102="",V102="",NOT(ISNUMBER(U102)),NOT(ISNUMBER(V102)),U102=0),"",V102/U102),N("U25"))</f>
        <v/>
      </c>
      <c r="X102" s="136" t="str">
        <f>IF(1=1,IF(OR(W102="",NOT(ISNUMBER(F102))),"",F102*W102*IFERROR(INDEX(D384:D428,MATCH(AE102,B384:B428,0)),1)),N("V7"))</f>
        <v/>
      </c>
      <c r="Y102" s="137" t="str">
        <f>IF(1=1,IF(F102="","",IF(G102="","",IFERROR(INDEX(E384:E428,MATCH(AE102,B384:B428,0)),G102&amp;""))),N("W6"))</f>
        <v/>
      </c>
      <c r="Z102" s="142" t="str">
        <f>IF(1=1,IF(X102="","",IF(AND(ISNUMBER(X102),X102&lt;1,Y102="kg"),MAX(1,ROUND(X102*1000,0)),IF(AND(ISNUMBER(X102),X102&lt;1,Y102="L"),MAX(1,ROUND(X102*100,0)),ROUND(X102,3)))),N("X25"))</f>
        <v/>
      </c>
      <c r="AA102" s="143" t="str">
        <f>IF(1=1,IF(X102="","",IF(AND(ISNUMBER(X102),X102&lt;1,Y102="kg"),"g",IF(AND(ISNUMBER(X102),X102&lt;1,Y102="L"),"cl",Y102))),N("Y25"))</f>
        <v/>
      </c>
      <c r="AB102" s="123" t="str">
        <f>IF(1=1,IF(E102="","",IF(F102="","A CONTROLER",IF(NOT(ISNUMBER(F102)),"TEXTE",IF(OR(W102="",W102&lt;=0),"COMMANDE COUVERTS INCOMPLETE",IF(G102="","UNITE MANQUANTE",IF(COUNTIF(B384:B428,AE102)=0,"UNITE A CONTROLER","OK")))))),N("Z6"))</f>
        <v/>
      </c>
      <c r="AD102" s="144" t="str">
        <f>IF(1=1,IF(E102="","",AD83),N("AB25"))</f>
        <v/>
      </c>
      <c r="AE102" s="125" t="str">
        <f>IF(1=1,IF(G102="","",UPPER(TRIM(SUBSTITUTE(SUBSTITUTE(G102&amp;"",CHAR(160)," ")," "," ")))),N("AC25"))</f>
        <v/>
      </c>
      <c r="AG102" s="5" t="s">
        <v>43</v>
      </c>
    </row>
    <row r="103" spans="1:33" ht="15.75" x14ac:dyDescent="0.25">
      <c r="A103" s="126" t="str">
        <f>IF(1=1,IF(E103="","",A83),N("A26"))</f>
        <v/>
      </c>
      <c r="B103" s="127" t="str">
        <f>IF(1=1,IF(E103="","",B83),N("B26"))</f>
        <v/>
      </c>
      <c r="C103" s="128"/>
      <c r="D103" s="129" t="str">
        <f>IF(ISBLANK(E103),"",LARGE(D83:D102,1)+1)</f>
        <v/>
      </c>
      <c r="E103" s="130"/>
      <c r="F103" s="131"/>
      <c r="G103" s="170"/>
      <c r="H103" s="105"/>
      <c r="I103" s="132" t="str">
        <f>IF(1=1,IF(E103="","",I83),N("H26"))</f>
        <v/>
      </c>
      <c r="J103" s="133" t="str">
        <f>IF(1=1,IF(E103="","",J83),N("I26"))</f>
        <v/>
      </c>
      <c r="K103" s="134" t="str">
        <f>IF(1=1,IF(E103="","",K83),N("J26"))</f>
        <v/>
      </c>
      <c r="L103" s="135" t="str">
        <f>IF(1=1,IF(OR(J103="",O103="",NOT(ISNUMBER(J103)),NOT(ISNUMBER(O103)),J103=0),"",O103/J103),N("L26"))</f>
        <v/>
      </c>
      <c r="M103" s="136" t="str">
        <f>IF(1=1,IF(OR(L103="",NOT(ISNUMBER(F103))),"",F103*L103*IFERROR(INDEX(D384:D428,MATCH(AE103,B384:B428,0)),1)),N("M13"))</f>
        <v/>
      </c>
      <c r="N103" s="137" t="str">
        <f>IF(1=1,IF(F103="","",IF(G103="","",IFERROR(INDEX(E384:E428,MATCH(AE103,B384:B428,0)),G103&amp;""))),N("N6"))</f>
        <v/>
      </c>
      <c r="O103" s="138" t="str">
        <f>IF(1=1,IF(E103="","",O83),N("K26"))</f>
        <v/>
      </c>
      <c r="P103" s="139" t="str">
        <f>IF(1=1,IF(M103="","",IF(AND(ISNUMBER(M103),M103&lt;1,N103="kg"),MAX(1,ROUND(M103*1000,0)),IF(AND(ISNUMBER(M103),M103&lt;1,N103="L"),MAX(1,ROUND(M103*100,0)),ROUND(M103,3)))),N("O26"))</f>
        <v/>
      </c>
      <c r="Q103" s="140" t="str">
        <f>IF(1=1,IF(M103="","",IF(AND(ISNUMBER(M103),M103&lt;1,N103="kg"),"g",IF(AND(ISNUMBER(M103),M103&lt;1,N103="L"),"cl",N103))),N("P26"))</f>
        <v/>
      </c>
      <c r="R103" s="161" t="str">
        <f>IF(1=1,IF(E103="","",IF(F103="","A CONTROLER",IF(NOT(ISNUMBER(F103)),"TEXTE",IF(OR(L103="",L103&lt;=0),"COMMANDE PRINCIPALE INCOMPLETE",IF(G103="","UNITE MANQUANTE",IF(COUNTIF(B384:B428,AE103)=0,"UNITE A CONTROLER","OK")))))),N("Q9"))</f>
        <v/>
      </c>
      <c r="S103" s="105"/>
      <c r="T103" s="141">
        <f t="shared" si="13"/>
        <v>0</v>
      </c>
      <c r="U103" s="133" t="str">
        <f>IF(1=1,IF(E103="","",U83),N("S26"))</f>
        <v/>
      </c>
      <c r="V103" s="133" t="str">
        <f>IF(1=1,IF(E103="","",V83),N("T26"))</f>
        <v/>
      </c>
      <c r="W103" s="135" t="str">
        <f>IF(1=1,IF(OR(U103="",V103="",NOT(ISNUMBER(U103)),NOT(ISNUMBER(V103)),U103=0),"",V103/U103),N("U26"))</f>
        <v/>
      </c>
      <c r="X103" s="136" t="str">
        <f>IF(1=1,IF(OR(W103="",NOT(ISNUMBER(F103))),"",F103*W103*IFERROR(INDEX(D384:D428,MATCH(AE103,B384:B428,0)),1)),N("V7"))</f>
        <v/>
      </c>
      <c r="Y103" s="137" t="str">
        <f>IF(1=1,IF(F103="","",IF(G103="","",IFERROR(INDEX(E384:E428,MATCH(AE103,B384:B428,0)),G103&amp;""))),N("W6"))</f>
        <v/>
      </c>
      <c r="Z103" s="142" t="str">
        <f>IF(1=1,IF(X103="","",IF(AND(ISNUMBER(X103),X103&lt;1,Y103="kg"),MAX(1,ROUND(X103*1000,0)),IF(AND(ISNUMBER(X103),X103&lt;1,Y103="L"),MAX(1,ROUND(X103*100,0)),ROUND(X103,3)))),N("X26"))</f>
        <v/>
      </c>
      <c r="AA103" s="143" t="str">
        <f>IF(1=1,IF(X103="","",IF(AND(ISNUMBER(X103),X103&lt;1,Y103="kg"),"g",IF(AND(ISNUMBER(X103),X103&lt;1,Y103="L"),"cl",Y103))),N("Y26"))</f>
        <v/>
      </c>
      <c r="AB103" s="123" t="str">
        <f>IF(1=1,IF(E103="","",IF(F103="","A CONTROLER",IF(NOT(ISNUMBER(F103)),"TEXTE",IF(OR(W103="",W103&lt;=0),"COMMANDE COUVERTS INCOMPLETE",IF(G103="","UNITE MANQUANTE",IF(COUNTIF(B384:B428,AE103)=0,"UNITE A CONTROLER","OK")))))),N("Z6"))</f>
        <v/>
      </c>
      <c r="AD103" s="144" t="str">
        <f>IF(1=1,IF(E103="","",AD83),N("AB26"))</f>
        <v/>
      </c>
      <c r="AE103" s="125" t="str">
        <f>IF(1=1,IF(G103="","",UPPER(TRIM(SUBSTITUTE(SUBSTITUTE(G103&amp;"",CHAR(160)," ")," "," ")))),N("AC26"))</f>
        <v/>
      </c>
      <c r="AG103" s="5" t="s">
        <v>44</v>
      </c>
    </row>
    <row r="104" spans="1:33" ht="15.75" x14ac:dyDescent="0.25">
      <c r="A104" s="126" t="str">
        <f>IF(1=1,IF(E104="","",A83),N("A27"))</f>
        <v/>
      </c>
      <c r="B104" s="127" t="str">
        <f>IF(1=1,IF(E104="","",B83),N("B27"))</f>
        <v/>
      </c>
      <c r="C104" s="127"/>
      <c r="D104" s="129" t="str">
        <f>IF(ISBLANK(E104),"",LARGE(D83:D103,1)+1)</f>
        <v/>
      </c>
      <c r="E104" s="130"/>
      <c r="F104" s="131"/>
      <c r="G104" s="170"/>
      <c r="H104" s="105"/>
      <c r="I104" s="132" t="str">
        <f>IF(1=1,IF(E104="","",I83),N("H27"))</f>
        <v/>
      </c>
      <c r="J104" s="133" t="str">
        <f>IF(1=1,IF(E104="","",J83),N("I27"))</f>
        <v/>
      </c>
      <c r="K104" s="134" t="str">
        <f>IF(1=1,IF(E104="","",K83),N("J27"))</f>
        <v/>
      </c>
      <c r="L104" s="135" t="str">
        <f>IF(1=1,IF(OR(J104="",O104="",NOT(ISNUMBER(J104)),NOT(ISNUMBER(O104)),J104=0),"",O104/J104),N("L27"))</f>
        <v/>
      </c>
      <c r="M104" s="136" t="str">
        <f>IF(1=1,IF(OR(L104="",NOT(ISNUMBER(F104))),"",F104*L104*IFERROR(INDEX(D384:D428,MATCH(AE104,B384:B428,0)),1)),N("M13"))</f>
        <v/>
      </c>
      <c r="N104" s="137" t="str">
        <f>IF(1=1,IF(F104="","",IF(G104="","",IFERROR(INDEX(E384:E428,MATCH(AE104,B384:B428,0)),G104&amp;""))),N("N6"))</f>
        <v/>
      </c>
      <c r="O104" s="138" t="str">
        <f>IF(1=1,IF(E104="","",O83),N("K27"))</f>
        <v/>
      </c>
      <c r="P104" s="139" t="str">
        <f>IF(1=1,IF(M104="","",IF(AND(ISNUMBER(M104),M104&lt;1,N104="kg"),MAX(1,ROUND(M104*1000,0)),IF(AND(ISNUMBER(M104),M104&lt;1,N104="L"),MAX(1,ROUND(M104*100,0)),ROUND(M104,3)))),N("O27"))</f>
        <v/>
      </c>
      <c r="Q104" s="140" t="str">
        <f>IF(1=1,IF(M104="","",IF(AND(ISNUMBER(M104),M104&lt;1,N104="kg"),"g",IF(AND(ISNUMBER(M104),M104&lt;1,N104="L"),"cl",N104))),N("P27"))</f>
        <v/>
      </c>
      <c r="R104" s="161" t="str">
        <f>IF(1=1,IF(E104="","",IF(F104="","A CONTROLER",IF(NOT(ISNUMBER(F104)),"TEXTE",IF(OR(L104="",L104&lt;=0),"COMMANDE PRINCIPALE INCOMPLETE",IF(G104="","UNITE MANQUANTE",IF(COUNTIF(B384:B428,AE104)=0,"UNITE A CONTROLER","OK")))))),N("Q9"))</f>
        <v/>
      </c>
      <c r="S104" s="105"/>
      <c r="T104" s="141">
        <f t="shared" si="13"/>
        <v>0</v>
      </c>
      <c r="U104" s="133" t="str">
        <f>IF(1=1,IF(E104="","",U83),N("S27"))</f>
        <v/>
      </c>
      <c r="V104" s="133" t="str">
        <f>IF(1=1,IF(E104="","",V83),N("T27"))</f>
        <v/>
      </c>
      <c r="W104" s="135" t="str">
        <f>IF(1=1,IF(OR(U104="",V104="",NOT(ISNUMBER(U104)),NOT(ISNUMBER(V104)),U104=0),"",V104/U104),N("U27"))</f>
        <v/>
      </c>
      <c r="X104" s="136" t="str">
        <f>IF(1=1,IF(OR(W104="",NOT(ISNUMBER(F104))),"",F104*W104*IFERROR(INDEX(D384:D428,MATCH(AE104,B384:B428,0)),1)),N("V7"))</f>
        <v/>
      </c>
      <c r="Y104" s="137" t="str">
        <f>IF(1=1,IF(F104="","",IF(G104="","",IFERROR(INDEX(E384:E428,MATCH(AE104,B384:B428,0)),G104&amp;""))),N("W6"))</f>
        <v/>
      </c>
      <c r="Z104" s="142" t="str">
        <f>IF(1=1,IF(X104="","",IF(AND(ISNUMBER(X104),X104&lt;1,Y104="kg"),MAX(1,ROUND(X104*1000,0)),IF(AND(ISNUMBER(X104),X104&lt;1,Y104="L"),MAX(1,ROUND(X104*100,0)),ROUND(X104,3)))),N("X27"))</f>
        <v/>
      </c>
      <c r="AA104" s="143" t="str">
        <f>IF(1=1,IF(X104="","",IF(AND(ISNUMBER(X104),X104&lt;1,Y104="kg"),"g",IF(AND(ISNUMBER(X104),X104&lt;1,Y104="L"),"cl",Y104))),N("Y27"))</f>
        <v/>
      </c>
      <c r="AB104" s="123" t="str">
        <f>IF(1=1,IF(E104="","",IF(F104="","A CONTROLER",IF(NOT(ISNUMBER(F104)),"TEXTE",IF(OR(W104="",W104&lt;=0),"COMMANDE COUVERTS INCOMPLETE",IF(G104="","UNITE MANQUANTE",IF(COUNTIF(B384:B428,AE104)=0,"UNITE A CONTROLER","OK")))))),N("Z6"))</f>
        <v/>
      </c>
      <c r="AD104" s="144" t="str">
        <f>IF(1=1,IF(E104="","",AD83),N("AB27"))</f>
        <v/>
      </c>
      <c r="AE104" s="125" t="str">
        <f>IF(1=1,IF(G104="","",UPPER(TRIM(SUBSTITUTE(SUBSTITUTE(G104&amp;"",CHAR(160)," ")," "," ")))),N("AC27"))</f>
        <v/>
      </c>
      <c r="AG104" s="5" t="s">
        <v>45</v>
      </c>
    </row>
    <row r="105" spans="1:33" ht="15.75" x14ac:dyDescent="0.25">
      <c r="A105" s="126" t="str">
        <f>IF(1=1,IF(E105="","",A83),N("A28"))</f>
        <v/>
      </c>
      <c r="B105" s="127" t="str">
        <f>IF(1=1,IF(E105="","",B83),N("B28"))</f>
        <v/>
      </c>
      <c r="C105" s="127"/>
      <c r="D105" s="129" t="str">
        <f>IF(ISBLANK(E105),"",LARGE(D83:D104,1)+1)</f>
        <v/>
      </c>
      <c r="E105" s="130"/>
      <c r="F105" s="131"/>
      <c r="G105" s="170"/>
      <c r="H105" s="105"/>
      <c r="I105" s="132" t="str">
        <f>IF(1=1,IF(E105="","",I83),N("H28"))</f>
        <v/>
      </c>
      <c r="J105" s="133" t="str">
        <f>IF(1=1,IF(E105="","",J83),N("I28"))</f>
        <v/>
      </c>
      <c r="K105" s="134" t="str">
        <f>IF(1=1,IF(E105="","",K83),N("J28"))</f>
        <v/>
      </c>
      <c r="L105" s="135" t="str">
        <f>IF(1=1,IF(OR(J105="",O105="",NOT(ISNUMBER(J105)),NOT(ISNUMBER(O105)),J105=0),"",O105/J105),N("L28"))</f>
        <v/>
      </c>
      <c r="M105" s="136" t="str">
        <f>IF(1=1,IF(OR(L105="",NOT(ISNUMBER(F105))),"",F105*L105*IFERROR(INDEX(D384:D428,MATCH(AE105,B384:B428,0)),1)),N("M13"))</f>
        <v/>
      </c>
      <c r="N105" s="137" t="str">
        <f>IF(1=1,IF(F105="","",IF(G105="","",IFERROR(INDEX(E384:E428,MATCH(AE105,B384:B428,0)),G105&amp;""))),N("N6"))</f>
        <v/>
      </c>
      <c r="O105" s="138" t="str">
        <f>IF(1=1,IF(E105="","",O83),N("K28"))</f>
        <v/>
      </c>
      <c r="P105" s="139" t="str">
        <f>IF(1=1,IF(M105="","",IF(AND(ISNUMBER(M105),M105&lt;1,N105="kg"),MAX(1,ROUND(M105*1000,0)),IF(AND(ISNUMBER(M105),M105&lt;1,N105="L"),MAX(1,ROUND(M105*100,0)),ROUND(M105,3)))),N("O28"))</f>
        <v/>
      </c>
      <c r="Q105" s="140" t="str">
        <f>IF(1=1,IF(M105="","",IF(AND(ISNUMBER(M105),M105&lt;1,N105="kg"),"g",IF(AND(ISNUMBER(M105),M105&lt;1,N105="L"),"cl",N105))),N("P28"))</f>
        <v/>
      </c>
      <c r="R105" s="161" t="str">
        <f>IF(1=1,IF(E105="","",IF(F105="","A CONTROLER",IF(NOT(ISNUMBER(F105)),"TEXTE",IF(OR(L105="",L105&lt;=0),"COMMANDE PRINCIPALE INCOMPLETE",IF(G105="","UNITE MANQUANTE",IF(COUNTIF(B384:B428,AE105)=0,"UNITE A CONTROLER","OK")))))),N("Q9"))</f>
        <v/>
      </c>
      <c r="S105" s="105"/>
      <c r="T105" s="141">
        <f t="shared" si="13"/>
        <v>0</v>
      </c>
      <c r="U105" s="133" t="str">
        <f>IF(1=1,IF(E105="","",U83),N("S28"))</f>
        <v/>
      </c>
      <c r="V105" s="133" t="str">
        <f>IF(1=1,IF(E105="","",V83),N("T28"))</f>
        <v/>
      </c>
      <c r="W105" s="135" t="str">
        <f>IF(1=1,IF(OR(U105="",V105="",NOT(ISNUMBER(U105)),NOT(ISNUMBER(V105)),U105=0),"",V105/U105),N("U28"))</f>
        <v/>
      </c>
      <c r="X105" s="136" t="str">
        <f>IF(1=1,IF(OR(W105="",NOT(ISNUMBER(F105))),"",F105*W105*IFERROR(INDEX(D384:D428,MATCH(AE105,B384:B428,0)),1)),N("V7"))</f>
        <v/>
      </c>
      <c r="Y105" s="137" t="str">
        <f>IF(1=1,IF(F105="","",IF(G105="","",IFERROR(INDEX(E384:E428,MATCH(AE105,B384:B428,0)),G105&amp;""))),N("W6"))</f>
        <v/>
      </c>
      <c r="Z105" s="142" t="str">
        <f>IF(1=1,IF(X105="","",IF(AND(ISNUMBER(X105),X105&lt;1,Y105="kg"),MAX(1,ROUND(X105*1000,0)),IF(AND(ISNUMBER(X105),X105&lt;1,Y105="L"),MAX(1,ROUND(X105*100,0)),ROUND(X105,3)))),N("X28"))</f>
        <v/>
      </c>
      <c r="AA105" s="143" t="str">
        <f>IF(1=1,IF(X105="","",IF(AND(ISNUMBER(X105),X105&lt;1,Y105="kg"),"g",IF(AND(ISNUMBER(X105),X105&lt;1,Y105="L"),"cl",Y105))),N("Y28"))</f>
        <v/>
      </c>
      <c r="AB105" s="123" t="str">
        <f>IF(1=1,IF(E105="","",IF(F105="","A CONTROLER",IF(NOT(ISNUMBER(F105)),"TEXTE",IF(OR(W105="",W105&lt;=0),"COMMANDE COUVERTS INCOMPLETE",IF(G105="","UNITE MANQUANTE",IF(COUNTIF(B384:B428,AE105)=0,"UNITE A CONTROLER","OK")))))),N("Z6"))</f>
        <v/>
      </c>
      <c r="AD105" s="144" t="str">
        <f>IF(1=1,IF(E105="","",AD83),N("AB28"))</f>
        <v/>
      </c>
      <c r="AE105" s="125" t="str">
        <f>IF(1=1,IF(G105="","",UPPER(TRIM(SUBSTITUTE(SUBSTITUTE(G105&amp;"",CHAR(160)," ")," "," ")))),N("AC28"))</f>
        <v/>
      </c>
      <c r="AG105" s="5" t="s">
        <v>46</v>
      </c>
    </row>
    <row r="106" spans="1:33" ht="15.75" x14ac:dyDescent="0.25">
      <c r="A106" s="126" t="str">
        <f>IF(1=1,IF(E106="","",A83),N("A29"))</f>
        <v/>
      </c>
      <c r="B106" s="127" t="str">
        <f>IF(1=1,IF(E106="","",B83),N("B29"))</f>
        <v/>
      </c>
      <c r="C106" s="127"/>
      <c r="D106" s="129" t="str">
        <f>IF(ISBLANK(E106),"",LARGE(D83:D105,1)+1)</f>
        <v/>
      </c>
      <c r="E106" s="130"/>
      <c r="F106" s="131"/>
      <c r="G106" s="170"/>
      <c r="H106" s="105"/>
      <c r="I106" s="132" t="str">
        <f>IF(1=1,IF(E106="","",I83),N("H29"))</f>
        <v/>
      </c>
      <c r="J106" s="133" t="str">
        <f>IF(1=1,IF(E106="","",J83),N("I29"))</f>
        <v/>
      </c>
      <c r="K106" s="134" t="str">
        <f>IF(1=1,IF(E106="","",K83),N("J29"))</f>
        <v/>
      </c>
      <c r="L106" s="135" t="str">
        <f>IF(1=1,IF(OR(J106="",O106="",NOT(ISNUMBER(J106)),NOT(ISNUMBER(O106)),J106=0),"",O106/J106),N("L29"))</f>
        <v/>
      </c>
      <c r="M106" s="136" t="str">
        <f>IF(1=1,IF(OR(L106="",NOT(ISNUMBER(F106))),"",F106*L106*IFERROR(INDEX(D384:D428,MATCH(AE106,B384:B428,0)),1)),N("M13"))</f>
        <v/>
      </c>
      <c r="N106" s="137" t="str">
        <f>IF(1=1,IF(F106="","",IF(G106="","",IFERROR(INDEX(E384:E428,MATCH(AE106,B384:B428,0)),G106&amp;""))),N("N6"))</f>
        <v/>
      </c>
      <c r="O106" s="138" t="str">
        <f>IF(1=1,IF(E106="","",O83),N("K29"))</f>
        <v/>
      </c>
      <c r="P106" s="139" t="str">
        <f>IF(1=1,IF(M106="","",IF(AND(ISNUMBER(M106),M106&lt;1,N106="kg"),MAX(1,ROUND(M106*1000,0)),IF(AND(ISNUMBER(M106),M106&lt;1,N106="L"),MAX(1,ROUND(M106*100,0)),ROUND(M106,3)))),N("O29"))</f>
        <v/>
      </c>
      <c r="Q106" s="140" t="str">
        <f>IF(1=1,IF(M106="","",IF(AND(ISNUMBER(M106),M106&lt;1,N106="kg"),"g",IF(AND(ISNUMBER(M106),M106&lt;1,N106="L"),"cl",N106))),N("P29"))</f>
        <v/>
      </c>
      <c r="R106" s="161" t="str">
        <f>IF(1=1,IF(E106="","",IF(F106="","A CONTROLER",IF(NOT(ISNUMBER(F106)),"TEXTE",IF(OR(L106="",L106&lt;=0),"COMMANDE PRINCIPALE INCOMPLETE",IF(G106="","UNITE MANQUANTE",IF(COUNTIF(B384:B428,AE106)=0,"UNITE A CONTROLER","OK")))))),N("Q9"))</f>
        <v/>
      </c>
      <c r="S106" s="105"/>
      <c r="T106" s="141">
        <f t="shared" si="13"/>
        <v>0</v>
      </c>
      <c r="U106" s="133" t="str">
        <f>IF(1=1,IF(E106="","",U83),N("S29"))</f>
        <v/>
      </c>
      <c r="V106" s="133" t="str">
        <f>IF(1=1,IF(E106="","",V83),N("T29"))</f>
        <v/>
      </c>
      <c r="W106" s="135" t="str">
        <f>IF(1=1,IF(OR(U106="",V106="",NOT(ISNUMBER(U106)),NOT(ISNUMBER(V106)),U106=0),"",V106/U106),N("U29"))</f>
        <v/>
      </c>
      <c r="X106" s="136" t="str">
        <f>IF(1=1,IF(OR(W106="",NOT(ISNUMBER(F106))),"",F106*W106*IFERROR(INDEX(D384:D428,MATCH(AE106,B384:B428,0)),1)),N("V7"))</f>
        <v/>
      </c>
      <c r="Y106" s="137" t="str">
        <f>IF(1=1,IF(F106="","",IF(G106="","",IFERROR(INDEX(E384:E428,MATCH(AE106,B384:B428,0)),G106&amp;""))),N("W6"))</f>
        <v/>
      </c>
      <c r="Z106" s="142" t="str">
        <f>IF(1=1,IF(X106="","",IF(AND(ISNUMBER(X106),X106&lt;1,Y106="kg"),MAX(1,ROUND(X106*1000,0)),IF(AND(ISNUMBER(X106),X106&lt;1,Y106="L"),MAX(1,ROUND(X106*100,0)),ROUND(X106,3)))),N("X29"))</f>
        <v/>
      </c>
      <c r="AA106" s="143" t="str">
        <f>IF(1=1,IF(X106="","",IF(AND(ISNUMBER(X106),X106&lt;1,Y106="kg"),"g",IF(AND(ISNUMBER(X106),X106&lt;1,Y106="L"),"cl",Y106))),N("Y29"))</f>
        <v/>
      </c>
      <c r="AB106" s="123" t="str">
        <f>IF(1=1,IF(E106="","",IF(F106="","A CONTROLER",IF(NOT(ISNUMBER(F106)),"TEXTE",IF(OR(W106="",W106&lt;=0),"COMMANDE COUVERTS INCOMPLETE",IF(G106="","UNITE MANQUANTE",IF(COUNTIF(B384:B428,AE106)=0,"UNITE A CONTROLER","OK")))))),N("Z6"))</f>
        <v/>
      </c>
      <c r="AD106" s="144" t="str">
        <f>IF(1=1,IF(E106="","",AD83),N("AB29"))</f>
        <v/>
      </c>
      <c r="AE106" s="125" t="str">
        <f>IF(1=1,IF(G106="","",UPPER(TRIM(SUBSTITUTE(SUBSTITUTE(G106&amp;"",CHAR(160)," ")," "," ")))),N("AC29"))</f>
        <v/>
      </c>
      <c r="AG106" s="5" t="s">
        <v>47</v>
      </c>
    </row>
    <row r="107" spans="1:33" ht="15.75" x14ac:dyDescent="0.25">
      <c r="A107" s="126" t="str">
        <f>IF(1=1,IF(E107="","",A83),N("A30"))</f>
        <v/>
      </c>
      <c r="B107" s="127" t="str">
        <f>IF(1=1,IF(E107="","",B83),N("B30"))</f>
        <v/>
      </c>
      <c r="C107" s="127"/>
      <c r="D107" s="129" t="str">
        <f>IF(ISBLANK(E107),"",LARGE(D83:D106,1)+1)</f>
        <v/>
      </c>
      <c r="E107" s="130"/>
      <c r="F107" s="131"/>
      <c r="G107" s="170"/>
      <c r="H107" s="105"/>
      <c r="I107" s="132" t="str">
        <f>IF(1=1,IF(E107="","",I83),N("H30"))</f>
        <v/>
      </c>
      <c r="J107" s="133" t="str">
        <f>IF(1=1,IF(E107="","",J83),N("I30"))</f>
        <v/>
      </c>
      <c r="K107" s="134" t="str">
        <f>IF(1=1,IF(E107="","",K83),N("J30"))</f>
        <v/>
      </c>
      <c r="L107" s="135" t="str">
        <f>IF(1=1,IF(OR(J107="",O107="",NOT(ISNUMBER(J107)),NOT(ISNUMBER(O107)),J107=0),"",O107/J107),N("L30"))</f>
        <v/>
      </c>
      <c r="M107" s="136" t="str">
        <f>IF(1=1,IF(OR(L107="",NOT(ISNUMBER(F107))),"",F107*L107*IFERROR(INDEX(D384:D428,MATCH(AE107,B384:B428,0)),1)),N("M13"))</f>
        <v/>
      </c>
      <c r="N107" s="137" t="str">
        <f>IF(1=1,IF(F107="","",IF(G107="","",IFERROR(INDEX(E384:E428,MATCH(AE107,B384:B428,0)),G107&amp;""))),N("N6"))</f>
        <v/>
      </c>
      <c r="O107" s="138" t="str">
        <f>IF(1=1,IF(E107="","",O83),N("K30"))</f>
        <v/>
      </c>
      <c r="P107" s="139" t="str">
        <f>IF(1=1,IF(M107="","",IF(AND(ISNUMBER(M107),M107&lt;1,N107="kg"),MAX(1,ROUND(M107*1000,0)),IF(AND(ISNUMBER(M107),M107&lt;1,N107="L"),MAX(1,ROUND(M107*100,0)),ROUND(M107,3)))),N("O30"))</f>
        <v/>
      </c>
      <c r="Q107" s="140" t="str">
        <f>IF(1=1,IF(M107="","",IF(AND(ISNUMBER(M107),M107&lt;1,N107="kg"),"g",IF(AND(ISNUMBER(M107),M107&lt;1,N107="L"),"cl",N107))),N("P30"))</f>
        <v/>
      </c>
      <c r="R107" s="161" t="str">
        <f>IF(1=1,IF(E107="","",IF(F107="","A CONTROLER",IF(NOT(ISNUMBER(F107)),"TEXTE",IF(OR(L107="",L107&lt;=0),"COMMANDE PRINCIPALE INCOMPLETE",IF(G107="","UNITE MANQUANTE",IF(COUNTIF(B384:B428,AE107)=0,"UNITE A CONTROLER","OK")))))),N("Q9"))</f>
        <v/>
      </c>
      <c r="S107" s="105"/>
      <c r="T107" s="141">
        <f t="shared" si="13"/>
        <v>0</v>
      </c>
      <c r="U107" s="133" t="str">
        <f>IF(1=1,IF(E107="","",U83),N("S30"))</f>
        <v/>
      </c>
      <c r="V107" s="133" t="str">
        <f>IF(1=1,IF(E107="","",V83),N("T30"))</f>
        <v/>
      </c>
      <c r="W107" s="135" t="str">
        <f>IF(1=1,IF(OR(U107="",V107="",NOT(ISNUMBER(U107)),NOT(ISNUMBER(V107)),U107=0),"",V107/U107),N("U30"))</f>
        <v/>
      </c>
      <c r="X107" s="136" t="str">
        <f>IF(1=1,IF(OR(W107="",NOT(ISNUMBER(F107))),"",F107*W107*IFERROR(INDEX(D384:D428,MATCH(AE107,B384:B428,0)),1)),N("V7"))</f>
        <v/>
      </c>
      <c r="Y107" s="137" t="str">
        <f>IF(1=1,IF(F107="","",IF(G107="","",IFERROR(INDEX(E384:E428,MATCH(AE107,B384:B428,0)),G107&amp;""))),N("W6"))</f>
        <v/>
      </c>
      <c r="Z107" s="142" t="str">
        <f>IF(1=1,IF(X107="","",IF(AND(ISNUMBER(X107),X107&lt;1,Y107="kg"),MAX(1,ROUND(X107*1000,0)),IF(AND(ISNUMBER(X107),X107&lt;1,Y107="L"),MAX(1,ROUND(X107*100,0)),ROUND(X107,3)))),N("X30"))</f>
        <v/>
      </c>
      <c r="AA107" s="143" t="str">
        <f>IF(1=1,IF(X107="","",IF(AND(ISNUMBER(X107),X107&lt;1,Y107="kg"),"g",IF(AND(ISNUMBER(X107),X107&lt;1,Y107="L"),"cl",Y107))),N("Y30"))</f>
        <v/>
      </c>
      <c r="AB107" s="123" t="str">
        <f>IF(1=1,IF(E107="","",IF(F107="","A CONTROLER",IF(NOT(ISNUMBER(F107)),"TEXTE",IF(OR(W107="",W107&lt;=0),"COMMANDE COUVERTS INCOMPLETE",IF(G107="","UNITE MANQUANTE",IF(COUNTIF(B384:B428,AE107)=0,"UNITE A CONTROLER","OK")))))),N("Z6"))</f>
        <v/>
      </c>
      <c r="AD107" s="144" t="str">
        <f>IF(1=1,IF(E107="","",AD83),N("AB30"))</f>
        <v/>
      </c>
      <c r="AE107" s="125" t="str">
        <f>IF(1=1,IF(G107="","",UPPER(TRIM(SUBSTITUTE(SUBSTITUTE(G107&amp;"",CHAR(160)," ")," "," ")))),N("AC30"))</f>
        <v/>
      </c>
      <c r="AG107" s="5" t="s">
        <v>48</v>
      </c>
    </row>
    <row r="108" spans="1:33" ht="15.75" x14ac:dyDescent="0.25">
      <c r="A108" s="126" t="str">
        <f>IF(1=1,IF(E108="","",A83),N("A31"))</f>
        <v/>
      </c>
      <c r="B108" s="127" t="str">
        <f>IF(1=1,IF(E108="","",B83),N("B31"))</f>
        <v/>
      </c>
      <c r="C108" s="127"/>
      <c r="D108" s="129" t="str">
        <f>IF(ISBLANK(E108),"",LARGE(D83:D107,1)+1)</f>
        <v/>
      </c>
      <c r="E108" s="130"/>
      <c r="F108" s="131"/>
      <c r="G108" s="170"/>
      <c r="H108" s="105"/>
      <c r="I108" s="132" t="str">
        <f>IF(1=1,IF(E108="","",I83),N("H31"))</f>
        <v/>
      </c>
      <c r="J108" s="133" t="str">
        <f>IF(1=1,IF(E108="","",J83),N("I31"))</f>
        <v/>
      </c>
      <c r="K108" s="134" t="str">
        <f>IF(1=1,IF(E108="","",K83),N("J31"))</f>
        <v/>
      </c>
      <c r="L108" s="135" t="str">
        <f>IF(1=1,IF(OR(J108="",O108="",NOT(ISNUMBER(J108)),NOT(ISNUMBER(O108)),J108=0),"",O108/J108),N("L31"))</f>
        <v/>
      </c>
      <c r="M108" s="136" t="str">
        <f>IF(1=1,IF(OR(L108="",NOT(ISNUMBER(F108))),"",F108*L108*IFERROR(INDEX(D384:D428,MATCH(AE108,B384:B428,0)),1)),N("M13"))</f>
        <v/>
      </c>
      <c r="N108" s="137" t="str">
        <f>IF(1=1,IF(F108="","",IF(G108="","",IFERROR(INDEX(E384:E428,MATCH(AE108,B384:B428,0)),G108&amp;""))),N("N6"))</f>
        <v/>
      </c>
      <c r="O108" s="138" t="str">
        <f>IF(1=1,IF(E108="","",O83),N("K31"))</f>
        <v/>
      </c>
      <c r="P108" s="139" t="str">
        <f>IF(1=1,IF(M108="","",IF(AND(ISNUMBER(M108),M108&lt;1,N108="kg"),MAX(1,ROUND(M108*1000,0)),IF(AND(ISNUMBER(M108),M108&lt;1,N108="L"),MAX(1,ROUND(M108*100,0)),ROUND(M108,3)))),N("O31"))</f>
        <v/>
      </c>
      <c r="Q108" s="140" t="str">
        <f>IF(1=1,IF(M108="","",IF(AND(ISNUMBER(M108),M108&lt;1,N108="kg"),"g",IF(AND(ISNUMBER(M108),M108&lt;1,N108="L"),"cl",N108))),N("P31"))</f>
        <v/>
      </c>
      <c r="R108" s="161" t="str">
        <f>IF(1=1,IF(E108="","",IF(F108="","A CONTROLER",IF(NOT(ISNUMBER(F108)),"TEXTE",IF(OR(L108="",L108&lt;=0),"COMMANDE PRINCIPALE INCOMPLETE",IF(G108="","UNITE MANQUANTE",IF(COUNTIF(B384:B428,AE108)=0,"UNITE A CONTROLER","OK")))))),N("Q9"))</f>
        <v/>
      </c>
      <c r="S108" s="105"/>
      <c r="T108" s="141">
        <f t="shared" si="13"/>
        <v>0</v>
      </c>
      <c r="U108" s="133" t="str">
        <f>IF(1=1,IF(E108="","",U83),N("S31"))</f>
        <v/>
      </c>
      <c r="V108" s="133" t="str">
        <f>IF(1=1,IF(E108="","",V83),N("T31"))</f>
        <v/>
      </c>
      <c r="W108" s="135" t="str">
        <f>IF(1=1,IF(OR(U108="",V108="",NOT(ISNUMBER(U108)),NOT(ISNUMBER(V108)),U108=0),"",V108/U108),N("U31"))</f>
        <v/>
      </c>
      <c r="X108" s="136" t="str">
        <f>IF(1=1,IF(OR(W108="",NOT(ISNUMBER(F108))),"",F108*W108*IFERROR(INDEX(D384:D428,MATCH(AE108,B384:B428,0)),1)),N("V7"))</f>
        <v/>
      </c>
      <c r="Y108" s="137" t="str">
        <f>IF(1=1,IF(F108="","",IF(G108="","",IFERROR(INDEX(E384:E428,MATCH(AE108,B384:B428,0)),G108&amp;""))),N("W6"))</f>
        <v/>
      </c>
      <c r="Z108" s="142" t="str">
        <f>IF(1=1,IF(X108="","",IF(AND(ISNUMBER(X108),X108&lt;1,Y108="kg"),MAX(1,ROUND(X108*1000,0)),IF(AND(ISNUMBER(X108),X108&lt;1,Y108="L"),MAX(1,ROUND(X108*100,0)),ROUND(X108,3)))),N("X31"))</f>
        <v/>
      </c>
      <c r="AA108" s="143" t="str">
        <f>IF(1=1,IF(X108="","",IF(AND(ISNUMBER(X108),X108&lt;1,Y108="kg"),"g",IF(AND(ISNUMBER(X108),X108&lt;1,Y108="L"),"cl",Y108))),N("Y31"))</f>
        <v/>
      </c>
      <c r="AB108" s="123" t="str">
        <f>IF(1=1,IF(E108="","",IF(F108="","A CONTROLER",IF(NOT(ISNUMBER(F108)),"TEXTE",IF(OR(W108="",W108&lt;=0),"COMMANDE COUVERTS INCOMPLETE",IF(G108="","UNITE MANQUANTE",IF(COUNTIF(B384:B428,AE108)=0,"UNITE A CONTROLER","OK")))))),N("Z6"))</f>
        <v/>
      </c>
      <c r="AD108" s="144" t="str">
        <f>IF(1=1,IF(E108="","",AD83),N("AB31"))</f>
        <v/>
      </c>
      <c r="AE108" s="125" t="str">
        <f>IF(1=1,IF(G108="","",UPPER(TRIM(SUBSTITUTE(SUBSTITUTE(G108&amp;"",CHAR(160)," ")," "," ")))),N("AC31"))</f>
        <v/>
      </c>
      <c r="AG108" s="5" t="s">
        <v>49</v>
      </c>
    </row>
    <row r="109" spans="1:33" ht="15.75" x14ac:dyDescent="0.25">
      <c r="A109" s="126" t="str">
        <f>IF(1=1,IF(E109="","",A83),N("A32"))</f>
        <v/>
      </c>
      <c r="B109" s="127" t="str">
        <f>IF(1=1,IF(E109="","",B83),N("B32"))</f>
        <v/>
      </c>
      <c r="C109" s="127"/>
      <c r="D109" s="129" t="str">
        <f>IF(ISBLANK(E109),"",LARGE(D83:D108,1)+1)</f>
        <v/>
      </c>
      <c r="E109" s="130"/>
      <c r="F109" s="131"/>
      <c r="G109" s="170"/>
      <c r="H109" s="105"/>
      <c r="I109" s="132" t="str">
        <f>IF(1=1,IF(E109="","",I83),N("H32"))</f>
        <v/>
      </c>
      <c r="J109" s="133" t="str">
        <f>IF(1=1,IF(E109="","",J83),N("I32"))</f>
        <v/>
      </c>
      <c r="K109" s="134" t="str">
        <f>IF(1=1,IF(E109="","",K83),N("J32"))</f>
        <v/>
      </c>
      <c r="L109" s="135" t="str">
        <f>IF(1=1,IF(OR(J109="",O109="",NOT(ISNUMBER(J109)),NOT(ISNUMBER(O109)),J109=0),"",O109/J109),N("L32"))</f>
        <v/>
      </c>
      <c r="M109" s="136" t="str">
        <f>IF(1=1,IF(OR(L109="",NOT(ISNUMBER(F109))),"",F109*L109*IFERROR(INDEX(D384:D428,MATCH(AE109,B384:B428,0)),1)),N("M13"))</f>
        <v/>
      </c>
      <c r="N109" s="137" t="str">
        <f>IF(1=1,IF(F109="","",IF(G109="","",IFERROR(INDEX(E384:E428,MATCH(AE109,B384:B428,0)),G109&amp;""))),N("N6"))</f>
        <v/>
      </c>
      <c r="O109" s="138" t="str">
        <f>IF(1=1,IF(E109="","",O83),N("K32"))</f>
        <v/>
      </c>
      <c r="P109" s="139" t="str">
        <f>IF(1=1,IF(M109="","",IF(AND(ISNUMBER(M109),M109&lt;1,N109="kg"),MAX(1,ROUND(M109*1000,0)),IF(AND(ISNUMBER(M109),M109&lt;1,N109="L"),MAX(1,ROUND(M109*100,0)),ROUND(M109,3)))),N("O32"))</f>
        <v/>
      </c>
      <c r="Q109" s="140" t="str">
        <f>IF(1=1,IF(M109="","",IF(AND(ISNUMBER(M109),M109&lt;1,N109="kg"),"g",IF(AND(ISNUMBER(M109),M109&lt;1,N109="L"),"cl",N109))),N("P32"))</f>
        <v/>
      </c>
      <c r="R109" s="161" t="str">
        <f>IF(1=1,IF(E109="","",IF(F109="","A CONTROLER",IF(NOT(ISNUMBER(F109)),"TEXTE",IF(OR(L109="",L109&lt;=0),"COMMANDE PRINCIPALE INCOMPLETE",IF(G109="","UNITE MANQUANTE",IF(COUNTIF(B384:B428,AE109)=0,"UNITE A CONTROLER","OK")))))),N("Q9"))</f>
        <v/>
      </c>
      <c r="S109" s="105"/>
      <c r="T109" s="141">
        <f t="shared" si="13"/>
        <v>0</v>
      </c>
      <c r="U109" s="133" t="str">
        <f>IF(1=1,IF(E109="","",U83),N("S32"))</f>
        <v/>
      </c>
      <c r="V109" s="133" t="str">
        <f>IF(1=1,IF(E109="","",V83),N("T32"))</f>
        <v/>
      </c>
      <c r="W109" s="135" t="str">
        <f>IF(1=1,IF(OR(U109="",V109="",NOT(ISNUMBER(U109)),NOT(ISNUMBER(V109)),U109=0),"",V109/U109),N("U32"))</f>
        <v/>
      </c>
      <c r="X109" s="136" t="str">
        <f>IF(1=1,IF(OR(W109="",NOT(ISNUMBER(F109))),"",F109*W109*IFERROR(INDEX(D384:D428,MATCH(AE109,B384:B428,0)),1)),N("V7"))</f>
        <v/>
      </c>
      <c r="Y109" s="137" t="str">
        <f>IF(1=1,IF(F109="","",IF(G109="","",IFERROR(INDEX(E384:E428,MATCH(AE109,B384:B428,0)),G109&amp;""))),N("W6"))</f>
        <v/>
      </c>
      <c r="Z109" s="142" t="str">
        <f>IF(1=1,IF(X109="","",IF(AND(ISNUMBER(X109),X109&lt;1,Y109="kg"),MAX(1,ROUND(X109*1000,0)),IF(AND(ISNUMBER(X109),X109&lt;1,Y109="L"),MAX(1,ROUND(X109*100,0)),ROUND(X109,3)))),N("X32"))</f>
        <v/>
      </c>
      <c r="AA109" s="143" t="str">
        <f>IF(1=1,IF(X109="","",IF(AND(ISNUMBER(X109),X109&lt;1,Y109="kg"),"g",IF(AND(ISNUMBER(X109),X109&lt;1,Y109="L"),"cl",Y109))),N("Y32"))</f>
        <v/>
      </c>
      <c r="AB109" s="123" t="str">
        <f>IF(1=1,IF(E109="","",IF(F109="","A CONTROLER",IF(NOT(ISNUMBER(F109)),"TEXTE",IF(OR(W109="",W109&lt;=0),"COMMANDE COUVERTS INCOMPLETE",IF(G109="","UNITE MANQUANTE",IF(COUNTIF(B384:B428,AE109)=0,"UNITE A CONTROLER","OK")))))),N("Z6"))</f>
        <v/>
      </c>
      <c r="AD109" s="144" t="str">
        <f>IF(1=1,IF(E109="","",AD83),N("AB32"))</f>
        <v/>
      </c>
      <c r="AE109" s="125" t="str">
        <f>IF(1=1,IF(G109="","",UPPER(TRIM(SUBSTITUTE(SUBSTITUTE(G109&amp;"",CHAR(160)," ")," "," ")))),N("AC32"))</f>
        <v/>
      </c>
      <c r="AG109" s="5" t="s">
        <v>50</v>
      </c>
    </row>
    <row r="110" spans="1:33" ht="15.75" x14ac:dyDescent="0.25">
      <c r="A110" s="126" t="str">
        <f>IF(1=1,IF(E110="","",A83),N("A33"))</f>
        <v/>
      </c>
      <c r="B110" s="127" t="str">
        <f>IF(1=1,IF(E110="","",B83),N("B33"))</f>
        <v/>
      </c>
      <c r="C110" s="127"/>
      <c r="D110" s="129" t="str">
        <f>IF(ISBLANK(E110),"",LARGE(D83:D109,1)+1)</f>
        <v/>
      </c>
      <c r="E110" s="130"/>
      <c r="F110" s="131"/>
      <c r="G110" s="170"/>
      <c r="H110" s="105"/>
      <c r="I110" s="132" t="str">
        <f>IF(1=1,IF(E110="","",I83),N("H33"))</f>
        <v/>
      </c>
      <c r="J110" s="133" t="str">
        <f>IF(1=1,IF(E110="","",J83),N("I33"))</f>
        <v/>
      </c>
      <c r="K110" s="134" t="str">
        <f>IF(1=1,IF(E110="","",K83),N("J33"))</f>
        <v/>
      </c>
      <c r="L110" s="135" t="str">
        <f>IF(1=1,IF(OR(J110="",O110="",NOT(ISNUMBER(J110)),NOT(ISNUMBER(O110)),J110=0),"",O110/J110),N("L33"))</f>
        <v/>
      </c>
      <c r="M110" s="136" t="str">
        <f>IF(1=1,IF(OR(L110="",NOT(ISNUMBER(F110))),"",F110*L110*IFERROR(INDEX(D384:D428,MATCH(AE110,B384:B428,0)),1)),N("M13"))</f>
        <v/>
      </c>
      <c r="N110" s="137" t="str">
        <f>IF(1=1,IF(F110="","",IF(G110="","",IFERROR(INDEX(E384:E428,MATCH(AE110,B384:B428,0)),G110&amp;""))),N("N6"))</f>
        <v/>
      </c>
      <c r="O110" s="138" t="str">
        <f>IF(1=1,IF(E110="","",O83),N("K33"))</f>
        <v/>
      </c>
      <c r="P110" s="139" t="str">
        <f>IF(1=1,IF(M110="","",IF(AND(ISNUMBER(M110),M110&lt;1,N110="kg"),MAX(1,ROUND(M110*1000,0)),IF(AND(ISNUMBER(M110),M110&lt;1,N110="L"),MAX(1,ROUND(M110*100,0)),ROUND(M110,3)))),N("O33"))</f>
        <v/>
      </c>
      <c r="Q110" s="140" t="str">
        <f>IF(1=1,IF(M110="","",IF(AND(ISNUMBER(M110),M110&lt;1,N110="kg"),"g",IF(AND(ISNUMBER(M110),M110&lt;1,N110="L"),"cl",N110))),N("P33"))</f>
        <v/>
      </c>
      <c r="R110" s="161" t="str">
        <f>IF(1=1,IF(E110="","",IF(F110="","A CONTROLER",IF(NOT(ISNUMBER(F110)),"TEXTE",IF(OR(L110="",L110&lt;=0),"COMMANDE PRINCIPALE INCOMPLETE",IF(G110="","UNITE MANQUANTE",IF(COUNTIF(B384:B428,AE110)=0,"UNITE A CONTROLER","OK")))))),N("Q9"))</f>
        <v/>
      </c>
      <c r="S110" s="105"/>
      <c r="T110" s="141">
        <f t="shared" si="13"/>
        <v>0</v>
      </c>
      <c r="U110" s="133" t="str">
        <f>IF(1=1,IF(E110="","",U83),N("S33"))</f>
        <v/>
      </c>
      <c r="V110" s="133" t="str">
        <f>IF(1=1,IF(E110="","",V83),N("T33"))</f>
        <v/>
      </c>
      <c r="W110" s="135" t="str">
        <f>IF(1=1,IF(OR(U110="",V110="",NOT(ISNUMBER(U110)),NOT(ISNUMBER(V110)),U110=0),"",V110/U110),N("U33"))</f>
        <v/>
      </c>
      <c r="X110" s="136" t="str">
        <f>IF(1=1,IF(OR(W110="",NOT(ISNUMBER(F110))),"",F110*W110*IFERROR(INDEX(D384:D428,MATCH(AE110,B384:B428,0)),1)),N("V7"))</f>
        <v/>
      </c>
      <c r="Y110" s="137" t="str">
        <f>IF(1=1,IF(F110="","",IF(G110="","",IFERROR(INDEX(E384:E428,MATCH(AE110,B384:B428,0)),G110&amp;""))),N("W6"))</f>
        <v/>
      </c>
      <c r="Z110" s="142" t="str">
        <f>IF(1=1,IF(X110="","",IF(AND(ISNUMBER(X110),X110&lt;1,Y110="kg"),MAX(1,ROUND(X110*1000,0)),IF(AND(ISNUMBER(X110),X110&lt;1,Y110="L"),MAX(1,ROUND(X110*100,0)),ROUND(X110,3)))),N("X33"))</f>
        <v/>
      </c>
      <c r="AA110" s="143" t="str">
        <f>IF(1=1,IF(X110="","",IF(AND(ISNUMBER(X110),X110&lt;1,Y110="kg"),"g",IF(AND(ISNUMBER(X110),X110&lt;1,Y110="L"),"cl",Y110))),N("Y33"))</f>
        <v/>
      </c>
      <c r="AB110" s="123" t="str">
        <f>IF(1=1,IF(E110="","",IF(F110="","A CONTROLER",IF(NOT(ISNUMBER(F110)),"TEXTE",IF(OR(W110="",W110&lt;=0),"COMMANDE COUVERTS INCOMPLETE",IF(G110="","UNITE MANQUANTE",IF(COUNTIF(B384:B428,AE110)=0,"UNITE A CONTROLER","OK")))))),N("Z6"))</f>
        <v/>
      </c>
      <c r="AD110" s="144" t="str">
        <f>IF(1=1,IF(E110="","",AD83),N("AB33"))</f>
        <v/>
      </c>
      <c r="AE110" s="125" t="str">
        <f>IF(1=1,IF(G110="","",UPPER(TRIM(SUBSTITUTE(SUBSTITUTE(G110&amp;"",CHAR(160)," ")," "," ")))),N("AC33"))</f>
        <v/>
      </c>
      <c r="AG110" s="244" t="s">
        <v>51</v>
      </c>
    </row>
    <row r="111" spans="1:33" ht="15.75" x14ac:dyDescent="0.25">
      <c r="A111" s="126" t="str">
        <f>IF(1=1,IF(E111="","",A83),N("A34"))</f>
        <v/>
      </c>
      <c r="B111" s="127" t="str">
        <f>IF(1=1,IF(E111="","",B83),N("B34"))</f>
        <v/>
      </c>
      <c r="C111" s="127"/>
      <c r="D111" s="129" t="str">
        <f>IF(ISBLANK(E111),"",LARGE(D83:D110,1)+1)</f>
        <v/>
      </c>
      <c r="E111" s="130"/>
      <c r="F111" s="131"/>
      <c r="G111" s="170"/>
      <c r="H111" s="105"/>
      <c r="I111" s="132" t="str">
        <f>IF(1=1,IF(E111="","",I83),N("H34"))</f>
        <v/>
      </c>
      <c r="J111" s="133" t="str">
        <f>IF(1=1,IF(E111="","",J83),N("I34"))</f>
        <v/>
      </c>
      <c r="K111" s="134" t="str">
        <f>IF(1=1,IF(E111="","",K83),N("J34"))</f>
        <v/>
      </c>
      <c r="L111" s="135" t="str">
        <f>IF(1=1,IF(OR(J111="",O111="",NOT(ISNUMBER(J111)),NOT(ISNUMBER(O111)),J111=0),"",O111/J111),N("L34"))</f>
        <v/>
      </c>
      <c r="M111" s="136" t="str">
        <f>IF(1=1,IF(OR(L111="",NOT(ISNUMBER(F111))),"",F111*L111*IFERROR(INDEX(D384:D428,MATCH(AE111,B384:B428,0)),1)),N("M13"))</f>
        <v/>
      </c>
      <c r="N111" s="137" t="str">
        <f>IF(1=1,IF(F111="","",IF(G111="","",IFERROR(INDEX(E384:E428,MATCH(AE111,B384:B428,0)),G111&amp;""))),N("N6"))</f>
        <v/>
      </c>
      <c r="O111" s="138" t="str">
        <f>IF(1=1,IF(E111="","",O83),N("K34"))</f>
        <v/>
      </c>
      <c r="P111" s="139" t="str">
        <f>IF(1=1,IF(M111="","",IF(AND(ISNUMBER(M111),M111&lt;1,N111="kg"),MAX(1,ROUND(M111*1000,0)),IF(AND(ISNUMBER(M111),M111&lt;1,N111="L"),MAX(1,ROUND(M111*100,0)),ROUND(M111,3)))),N("O34"))</f>
        <v/>
      </c>
      <c r="Q111" s="140" t="str">
        <f>IF(1=1,IF(M111="","",IF(AND(ISNUMBER(M111),M111&lt;1,N111="kg"),"g",IF(AND(ISNUMBER(M111),M111&lt;1,N111="L"),"cl",N111))),N("P34"))</f>
        <v/>
      </c>
      <c r="R111" s="161" t="str">
        <f>IF(1=1,IF(E111="","",IF(F111="","A CONTROLER",IF(NOT(ISNUMBER(F111)),"TEXTE",IF(OR(L111="",L111&lt;=0),"COMMANDE PRINCIPALE INCOMPLETE",IF(G111="","UNITE MANQUANTE",IF(COUNTIF(B384:B428,AE111)=0,"UNITE A CONTROLER","OK")))))),N("Q9"))</f>
        <v/>
      </c>
      <c r="S111" s="105"/>
      <c r="T111" s="141">
        <f t="shared" si="13"/>
        <v>0</v>
      </c>
      <c r="U111" s="133" t="str">
        <f>IF(1=1,IF(E111="","",U83),N("S34"))</f>
        <v/>
      </c>
      <c r="V111" s="133" t="str">
        <f>IF(1=1,IF(E111="","",V83),N("T34"))</f>
        <v/>
      </c>
      <c r="W111" s="135" t="str">
        <f>IF(1=1,IF(OR(U111="",V111="",NOT(ISNUMBER(U111)),NOT(ISNUMBER(V111)),U111=0),"",V111/U111),N("U34"))</f>
        <v/>
      </c>
      <c r="X111" s="136" t="str">
        <f>IF(1=1,IF(OR(W111="",NOT(ISNUMBER(F111))),"",F111*W111*IFERROR(INDEX(D384:D428,MATCH(AE111,B384:B428,0)),1)),N("V7"))</f>
        <v/>
      </c>
      <c r="Y111" s="137" t="str">
        <f>IF(1=1,IF(F111="","",IF(G111="","",IFERROR(INDEX(E384:E428,MATCH(AE111,B384:B428,0)),G111&amp;""))),N("W6"))</f>
        <v/>
      </c>
      <c r="Z111" s="142" t="str">
        <f>IF(1=1,IF(X111="","",IF(AND(ISNUMBER(X111),X111&lt;1,Y111="kg"),MAX(1,ROUND(X111*1000,0)),IF(AND(ISNUMBER(X111),X111&lt;1,Y111="L"),MAX(1,ROUND(X111*100,0)),ROUND(X111,3)))),N("X34"))</f>
        <v/>
      </c>
      <c r="AA111" s="143" t="str">
        <f>IF(1=1,IF(X111="","",IF(AND(ISNUMBER(X111),X111&lt;1,Y111="kg"),"g",IF(AND(ISNUMBER(X111),X111&lt;1,Y111="L"),"cl",Y111))),N("Y34"))</f>
        <v/>
      </c>
      <c r="AB111" s="123" t="str">
        <f>IF(1=1,IF(E111="","",IF(F111="","A CONTROLER",IF(NOT(ISNUMBER(F111)),"TEXTE",IF(OR(W111="",W111&lt;=0),"COMMANDE COUVERTS INCOMPLETE",IF(G111="","UNITE MANQUANTE",IF(COUNTIF(B384:B428,AE111)=0,"UNITE A CONTROLER","OK")))))),N("Z6"))</f>
        <v/>
      </c>
      <c r="AD111" s="144" t="str">
        <f>IF(1=1,IF(E111="","",AD83),N("AB34"))</f>
        <v/>
      </c>
      <c r="AE111" s="125" t="str">
        <f>IF(1=1,IF(G111="","",UPPER(TRIM(SUBSTITUTE(SUBSTITUTE(G111&amp;"",CHAR(160)," ")," "," ")))),N("AC34"))</f>
        <v/>
      </c>
      <c r="AG111" s="244" t="s">
        <v>54</v>
      </c>
    </row>
    <row r="112" spans="1:33" ht="15.75" x14ac:dyDescent="0.25">
      <c r="A112" s="126" t="str">
        <f>IF(1=1,IF(E112="","",A83),N("A35"))</f>
        <v/>
      </c>
      <c r="B112" s="127" t="str">
        <f>IF(1=1,IF(E112="","",B83),N("B35"))</f>
        <v/>
      </c>
      <c r="C112" s="127"/>
      <c r="D112" s="129" t="str">
        <f>IF(ISBLANK(E112),"",LARGE(D83:D111,1)+1)</f>
        <v/>
      </c>
      <c r="E112" s="130"/>
      <c r="F112" s="131"/>
      <c r="G112" s="170"/>
      <c r="H112" s="105"/>
      <c r="I112" s="132" t="str">
        <f>IF(1=1,IF(E112="","",I83),N("H35"))</f>
        <v/>
      </c>
      <c r="J112" s="133" t="str">
        <f>IF(1=1,IF(E112="","",J83),N("I35"))</f>
        <v/>
      </c>
      <c r="K112" s="134" t="str">
        <f>IF(1=1,IF(E112="","",K83),N("J35"))</f>
        <v/>
      </c>
      <c r="L112" s="135" t="str">
        <f>IF(1=1,IF(OR(J112="",O112="",NOT(ISNUMBER(J112)),NOT(ISNUMBER(O112)),J112=0),"",O112/J112),N("L35"))</f>
        <v/>
      </c>
      <c r="M112" s="136" t="str">
        <f>IF(1=1,IF(OR(L112="",NOT(ISNUMBER(F112))),"",F112*L112*IFERROR(INDEX(D384:D428,MATCH(AE112,B384:B428,0)),1)),N("M13"))</f>
        <v/>
      </c>
      <c r="N112" s="137" t="str">
        <f>IF(1=1,IF(F112="","",IF(G112="","",IFERROR(INDEX(E384:E428,MATCH(AE112,B384:B428,0)),G112&amp;""))),N("N6"))</f>
        <v/>
      </c>
      <c r="O112" s="138" t="str">
        <f>IF(1=1,IF(E112="","",O83),N("K35"))</f>
        <v/>
      </c>
      <c r="P112" s="139" t="str">
        <f>IF(1=1,IF(M112="","",IF(AND(ISNUMBER(M112),M112&lt;1,N112="kg"),MAX(1,ROUND(M112*1000,0)),IF(AND(ISNUMBER(M112),M112&lt;1,N112="L"),MAX(1,ROUND(M112*100,0)),ROUND(M112,3)))),N("O35"))</f>
        <v/>
      </c>
      <c r="Q112" s="140" t="str">
        <f>IF(1=1,IF(M112="","",IF(AND(ISNUMBER(M112),M112&lt;1,N112="kg"),"g",IF(AND(ISNUMBER(M112),M112&lt;1,N112="L"),"cl",N112))),N("P35"))</f>
        <v/>
      </c>
      <c r="R112" s="161" t="str">
        <f>IF(1=1,IF(E112="","",IF(F112="","A CONTROLER",IF(NOT(ISNUMBER(F112)),"TEXTE",IF(OR(L112="",L112&lt;=0),"COMMANDE PRINCIPALE INCOMPLETE",IF(G112="","UNITE MANQUANTE",IF(COUNTIF(B384:B428,AE112)=0,"UNITE A CONTROLER","OK")))))),N("Q9"))</f>
        <v/>
      </c>
      <c r="S112" s="105"/>
      <c r="T112" s="141">
        <f t="shared" si="13"/>
        <v>0</v>
      </c>
      <c r="U112" s="133" t="str">
        <f>IF(1=1,IF(E112="","",U83),N("S35"))</f>
        <v/>
      </c>
      <c r="V112" s="133" t="str">
        <f>IF(1=1,IF(E112="","",V83),N("T35"))</f>
        <v/>
      </c>
      <c r="W112" s="135" t="str">
        <f>IF(1=1,IF(OR(U112="",V112="",NOT(ISNUMBER(U112)),NOT(ISNUMBER(V112)),U112=0),"",V112/U112),N("U35"))</f>
        <v/>
      </c>
      <c r="X112" s="136" t="str">
        <f>IF(1=1,IF(OR(W112="",NOT(ISNUMBER(F112))),"",F112*W112*IFERROR(INDEX(D384:D428,MATCH(AE112,B384:B428,0)),1)),N("V7"))</f>
        <v/>
      </c>
      <c r="Y112" s="137" t="str">
        <f>IF(1=1,IF(F112="","",IF(G112="","",IFERROR(INDEX(E384:E428,MATCH(AE112,B384:B428,0)),G112&amp;""))),N("W6"))</f>
        <v/>
      </c>
      <c r="Z112" s="142" t="str">
        <f>IF(1=1,IF(X112="","",IF(AND(ISNUMBER(X112),X112&lt;1,Y112="kg"),MAX(1,ROUND(X112*1000,0)),IF(AND(ISNUMBER(X112),X112&lt;1,Y112="L"),MAX(1,ROUND(X112*100,0)),ROUND(X112,3)))),N("X35"))</f>
        <v/>
      </c>
      <c r="AA112" s="143" t="str">
        <f>IF(1=1,IF(X112="","",IF(AND(ISNUMBER(X112),X112&lt;1,Y112="kg"),"g",IF(AND(ISNUMBER(X112),X112&lt;1,Y112="L"),"cl",Y112))),N("Y35"))</f>
        <v/>
      </c>
      <c r="AB112" s="123" t="str">
        <f>IF(1=1,IF(E112="","",IF(F112="","A CONTROLER",IF(NOT(ISNUMBER(F112)),"TEXTE",IF(OR(W112="",W112&lt;=0),"COMMANDE COUVERTS INCOMPLETE",IF(G112="","UNITE MANQUANTE",IF(COUNTIF(B384:B428,AE112)=0,"UNITE A CONTROLER","OK")))))),N("Z6"))</f>
        <v/>
      </c>
      <c r="AD112" s="144" t="str">
        <f>IF(1=1,IF(E112="","",AD83),N("AB35"))</f>
        <v/>
      </c>
      <c r="AE112" s="125" t="str">
        <f>IF(1=1,IF(G112="","",UPPER(TRIM(SUBSTITUTE(SUBSTITUTE(G112&amp;"",CHAR(160)," ")," "," ")))),N("AC35"))</f>
        <v/>
      </c>
      <c r="AG112" s="244" t="s">
        <v>56</v>
      </c>
    </row>
    <row r="113" spans="1:33" ht="15.75" x14ac:dyDescent="0.25">
      <c r="A113" s="126" t="str">
        <f>IF(1=1,IF(E113="","",A83),N("A36"))</f>
        <v/>
      </c>
      <c r="B113" s="127" t="str">
        <f>IF(1=1,IF(E113="","",B83),N("B36"))</f>
        <v/>
      </c>
      <c r="C113" s="127"/>
      <c r="D113" s="129" t="str">
        <f>IF(ISBLANK(E113),"",LARGE(D83:D112,1)+1)</f>
        <v/>
      </c>
      <c r="E113" s="130"/>
      <c r="F113" s="131"/>
      <c r="G113" s="170"/>
      <c r="H113" s="105"/>
      <c r="I113" s="132" t="str">
        <f>IF(1=1,IF(E113="","",I83),N("H36"))</f>
        <v/>
      </c>
      <c r="J113" s="133" t="str">
        <f>IF(1=1,IF(E113="","",J83),N("I36"))</f>
        <v/>
      </c>
      <c r="K113" s="134" t="str">
        <f>IF(1=1,IF(E113="","",K83),N("J36"))</f>
        <v/>
      </c>
      <c r="L113" s="135" t="str">
        <f>IF(1=1,IF(OR(J113="",O113="",NOT(ISNUMBER(J113)),NOT(ISNUMBER(O113)),J113=0),"",O113/J113),N("L36"))</f>
        <v/>
      </c>
      <c r="M113" s="136" t="str">
        <f>IF(1=1,IF(OR(L113="",NOT(ISNUMBER(F113))),"",F113*L113*IFERROR(INDEX(D384:D428,MATCH(AE113,B384:B428,0)),1)),N("M13"))</f>
        <v/>
      </c>
      <c r="N113" s="137" t="str">
        <f>IF(1=1,IF(F113="","",IF(G113="","",IFERROR(INDEX(E384:E428,MATCH(AE113,B384:B428,0)),G113&amp;""))),N("N6"))</f>
        <v/>
      </c>
      <c r="O113" s="138" t="str">
        <f>IF(1=1,IF(E113="","",O83),N("K36"))</f>
        <v/>
      </c>
      <c r="P113" s="139" t="str">
        <f>IF(1=1,IF(M113="","",IF(AND(ISNUMBER(M113),M113&lt;1,N113="kg"),MAX(1,ROUND(M113*1000,0)),IF(AND(ISNUMBER(M113),M113&lt;1,N113="L"),MAX(1,ROUND(M113*100,0)),ROUND(M113,3)))),N("O36"))</f>
        <v/>
      </c>
      <c r="Q113" s="140" t="str">
        <f>IF(1=1,IF(M113="","",IF(AND(ISNUMBER(M113),M113&lt;1,N113="kg"),"g",IF(AND(ISNUMBER(M113),M113&lt;1,N113="L"),"cl",N113))),N("P36"))</f>
        <v/>
      </c>
      <c r="R113" s="161" t="str">
        <f>IF(1=1,IF(E113="","",IF(F113="","A CONTROLER",IF(NOT(ISNUMBER(F113)),"TEXTE",IF(OR(L113="",L113&lt;=0),"COMMANDE PRINCIPALE INCOMPLETE",IF(G113="","UNITE MANQUANTE",IF(COUNTIF(B384:B428,AE113)=0,"UNITE A CONTROLER","OK")))))),N("Q9"))</f>
        <v/>
      </c>
      <c r="S113" s="105"/>
      <c r="T113" s="141">
        <f t="shared" si="13"/>
        <v>0</v>
      </c>
      <c r="U113" s="133" t="str">
        <f>IF(1=1,IF(E113="","",U83),N("S36"))</f>
        <v/>
      </c>
      <c r="V113" s="133" t="str">
        <f>IF(1=1,IF(E113="","",V83),N("T36"))</f>
        <v/>
      </c>
      <c r="W113" s="135" t="str">
        <f>IF(1=1,IF(OR(U113="",V113="",NOT(ISNUMBER(U113)),NOT(ISNUMBER(V113)),U113=0),"",V113/U113),N("U36"))</f>
        <v/>
      </c>
      <c r="X113" s="136" t="str">
        <f>IF(1=1,IF(OR(W113="",NOT(ISNUMBER(F113))),"",F113*W113*IFERROR(INDEX(D384:D428,MATCH(AE113,B384:B428,0)),1)),N("V7"))</f>
        <v/>
      </c>
      <c r="Y113" s="137" t="str">
        <f>IF(1=1,IF(F113="","",IF(G113="","",IFERROR(INDEX(E384:E428,MATCH(AE113,B384:B428,0)),G113&amp;""))),N("W6"))</f>
        <v/>
      </c>
      <c r="Z113" s="142" t="str">
        <f>IF(1=1,IF(X113="","",IF(AND(ISNUMBER(X113),X113&lt;1,Y113="kg"),MAX(1,ROUND(X113*1000,0)),IF(AND(ISNUMBER(X113),X113&lt;1,Y113="L"),MAX(1,ROUND(X113*100,0)),ROUND(X113,3)))),N("X36"))</f>
        <v/>
      </c>
      <c r="AA113" s="143" t="str">
        <f>IF(1=1,IF(X113="","",IF(AND(ISNUMBER(X113),X113&lt;1,Y113="kg"),"g",IF(AND(ISNUMBER(X113),X113&lt;1,Y113="L"),"cl",Y113))),N("Y36"))</f>
        <v/>
      </c>
      <c r="AB113" s="123" t="str">
        <f>IF(1=1,IF(E113="","",IF(F113="","A CONTROLER",IF(NOT(ISNUMBER(F113)),"TEXTE",IF(OR(W113="",W113&lt;=0),"COMMANDE COUVERTS INCOMPLETE",IF(G113="","UNITE MANQUANTE",IF(COUNTIF(B384:B428,AE113)=0,"UNITE A CONTROLER","OK")))))),N("Z6"))</f>
        <v/>
      </c>
      <c r="AD113" s="144" t="str">
        <f>IF(1=1,IF(E113="","",AD83),N("AB36"))</f>
        <v/>
      </c>
      <c r="AE113" s="125" t="str">
        <f>IF(1=1,IF(G113="","",UPPER(TRIM(SUBSTITUTE(SUBSTITUTE(G113&amp;"",CHAR(160)," ")," "," ")))),N("AC36"))</f>
        <v/>
      </c>
      <c r="AG113" s="244" t="s">
        <v>58</v>
      </c>
    </row>
    <row r="114" spans="1:33" ht="15.75" x14ac:dyDescent="0.25">
      <c r="A114" s="126" t="str">
        <f>IF(1=1,IF(E114="","",A83),N("A37"))</f>
        <v/>
      </c>
      <c r="B114" s="127" t="str">
        <f>IF(1=1,IF(E114="","",B83),N("B37"))</f>
        <v/>
      </c>
      <c r="C114" s="127"/>
      <c r="D114" s="129" t="str">
        <f>IF(ISBLANK(E114),"",LARGE(D83:D113,1)+1)</f>
        <v/>
      </c>
      <c r="E114" s="130"/>
      <c r="F114" s="131"/>
      <c r="G114" s="170"/>
      <c r="H114" s="105"/>
      <c r="I114" s="132" t="str">
        <f>IF(1=1,IF(E114="","",I83),N("H37"))</f>
        <v/>
      </c>
      <c r="J114" s="133" t="str">
        <f>IF(1=1,IF(E114="","",J83),N("I37"))</f>
        <v/>
      </c>
      <c r="K114" s="134" t="str">
        <f>IF(1=1,IF(E114="","",K83),N("J37"))</f>
        <v/>
      </c>
      <c r="L114" s="135" t="str">
        <f>IF(1=1,IF(OR(J114="",O114="",NOT(ISNUMBER(J114)),NOT(ISNUMBER(O114)),J114=0),"",O114/J114),N("L37"))</f>
        <v/>
      </c>
      <c r="M114" s="136" t="str">
        <f>IF(1=1,IF(OR(L114="",NOT(ISNUMBER(F114))),"",F114*L114*IFERROR(INDEX(D384:D428,MATCH(AE114,B384:B428,0)),1)),N("M13"))</f>
        <v/>
      </c>
      <c r="N114" s="137" t="str">
        <f>IF(1=1,IF(F114="","",IF(G114="","",IFERROR(INDEX(E384:E428,MATCH(AE114,B384:B428,0)),G114&amp;""))),N("N6"))</f>
        <v/>
      </c>
      <c r="O114" s="138" t="str">
        <f>IF(1=1,IF(E114="","",O83),N("K37"))</f>
        <v/>
      </c>
      <c r="P114" s="139" t="str">
        <f>IF(1=1,IF(M114="","",IF(AND(ISNUMBER(M114),M114&lt;1,N114="kg"),MAX(1,ROUND(M114*1000,0)),IF(AND(ISNUMBER(M114),M114&lt;1,N114="L"),MAX(1,ROUND(M114*100,0)),ROUND(M114,3)))),N("O37"))</f>
        <v/>
      </c>
      <c r="Q114" s="140" t="str">
        <f>IF(1=1,IF(M114="","",IF(AND(ISNUMBER(M114),M114&lt;1,N114="kg"),"g",IF(AND(ISNUMBER(M114),M114&lt;1,N114="L"),"cl",N114))),N("P37"))</f>
        <v/>
      </c>
      <c r="R114" s="161" t="str">
        <f>IF(1=1,IF(E114="","",IF(F114="","A CONTROLER",IF(NOT(ISNUMBER(F114)),"TEXTE",IF(OR(L114="",L114&lt;=0),"COMMANDE PRINCIPALE INCOMPLETE",IF(G114="","UNITE MANQUANTE",IF(COUNTIF(B384:B428,AE114)=0,"UNITE A CONTROLER","OK")))))),N("Q9"))</f>
        <v/>
      </c>
      <c r="S114" s="105"/>
      <c r="T114" s="141">
        <f t="shared" si="13"/>
        <v>0</v>
      </c>
      <c r="U114" s="133" t="str">
        <f>IF(1=1,IF(E114="","",U83),N("S37"))</f>
        <v/>
      </c>
      <c r="V114" s="133" t="str">
        <f>IF(1=1,IF(E114="","",V83),N("T37"))</f>
        <v/>
      </c>
      <c r="W114" s="135" t="str">
        <f>IF(1=1,IF(OR(U114="",V114="",NOT(ISNUMBER(U114)),NOT(ISNUMBER(V114)),U114=0),"",V114/U114),N("U37"))</f>
        <v/>
      </c>
      <c r="X114" s="136" t="str">
        <f>IF(1=1,IF(OR(W114="",NOT(ISNUMBER(F114))),"",F114*W114*IFERROR(INDEX(D384:D428,MATCH(AE114,B384:B428,0)),1)),N("V7"))</f>
        <v/>
      </c>
      <c r="Y114" s="137" t="str">
        <f>IF(1=1,IF(F114="","",IF(G114="","",IFERROR(INDEX(E384:E428,MATCH(AE114,B384:B428,0)),G114&amp;""))),N("W6"))</f>
        <v/>
      </c>
      <c r="Z114" s="142" t="str">
        <f>IF(1=1,IF(X114="","",IF(AND(ISNUMBER(X114),X114&lt;1,Y114="kg"),MAX(1,ROUND(X114*1000,0)),IF(AND(ISNUMBER(X114),X114&lt;1,Y114="L"),MAX(1,ROUND(X114*100,0)),ROUND(X114,3)))),N("X37"))</f>
        <v/>
      </c>
      <c r="AA114" s="143" t="str">
        <f>IF(1=1,IF(X114="","",IF(AND(ISNUMBER(X114),X114&lt;1,Y114="kg"),"g",IF(AND(ISNUMBER(X114),X114&lt;1,Y114="L"),"cl",Y114))),N("Y37"))</f>
        <v/>
      </c>
      <c r="AB114" s="123" t="str">
        <f>IF(1=1,IF(E114="","",IF(F114="","A CONTROLER",IF(NOT(ISNUMBER(F114)),"TEXTE",IF(OR(W114="",W114&lt;=0),"COMMANDE COUVERTS INCOMPLETE",IF(G114="","UNITE MANQUANTE",IF(COUNTIF(B384:B428,AE114)=0,"UNITE A CONTROLER","OK")))))),N("Z6"))</f>
        <v/>
      </c>
      <c r="AD114" s="144" t="str">
        <f>IF(1=1,IF(E114="","",AD83),N("AB37"))</f>
        <v/>
      </c>
      <c r="AE114" s="125" t="str">
        <f>IF(1=1,IF(G114="","",UPPER(TRIM(SUBSTITUTE(SUBSTITUTE(G114&amp;"",CHAR(160)," ")," "," ")))),N("AC37"))</f>
        <v/>
      </c>
      <c r="AG114" s="244" t="s">
        <v>60</v>
      </c>
    </row>
    <row r="115" spans="1:33" ht="15.75" x14ac:dyDescent="0.25">
      <c r="A115" s="126" t="str">
        <f>IF(1=1,IF(E115="","",A83),N("A38"))</f>
        <v/>
      </c>
      <c r="B115" s="127" t="str">
        <f>IF(1=1,IF(E115="","",B83),N("B38"))</f>
        <v/>
      </c>
      <c r="C115" s="127"/>
      <c r="D115" s="129" t="str">
        <f>IF(ISBLANK(E115),"",LARGE(D83:D114,1)+1)</f>
        <v/>
      </c>
      <c r="E115" s="130"/>
      <c r="F115" s="131"/>
      <c r="G115" s="170"/>
      <c r="H115" s="105"/>
      <c r="I115" s="132" t="str">
        <f>IF(1=1,IF(E115="","",I83),N("H38"))</f>
        <v/>
      </c>
      <c r="J115" s="133" t="str">
        <f>IF(1=1,IF(E115="","",J83),N("I38"))</f>
        <v/>
      </c>
      <c r="K115" s="134" t="str">
        <f>IF(1=1,IF(E115="","",K83),N("J38"))</f>
        <v/>
      </c>
      <c r="L115" s="135" t="str">
        <f>IF(1=1,IF(OR(J115="",O115="",NOT(ISNUMBER(J115)),NOT(ISNUMBER(O115)),J115=0),"",O115/J115),N("L38"))</f>
        <v/>
      </c>
      <c r="M115" s="136" t="str">
        <f>IF(1=1,IF(OR(L115="",NOT(ISNUMBER(F115))),"",F115*L115*IFERROR(INDEX(D384:D428,MATCH(AE115,B384:B428,0)),1)),N("M13"))</f>
        <v/>
      </c>
      <c r="N115" s="137" t="str">
        <f>IF(1=1,IF(F115="","",IF(G115="","",IFERROR(INDEX(E384:E428,MATCH(AE115,B384:B428,0)),G115&amp;""))),N("N6"))</f>
        <v/>
      </c>
      <c r="O115" s="138" t="str">
        <f>IF(1=1,IF(E115="","",O83),N("K38"))</f>
        <v/>
      </c>
      <c r="P115" s="139" t="str">
        <f>IF(1=1,IF(M115="","",IF(AND(ISNUMBER(M115),M115&lt;1,N115="kg"),MAX(1,ROUND(M115*1000,0)),IF(AND(ISNUMBER(M115),M115&lt;1,N115="L"),MAX(1,ROUND(M115*100,0)),ROUND(M115,3)))),N("O38"))</f>
        <v/>
      </c>
      <c r="Q115" s="140" t="str">
        <f>IF(1=1,IF(M115="","",IF(AND(ISNUMBER(M115),M115&lt;1,N115="kg"),"g",IF(AND(ISNUMBER(M115),M115&lt;1,N115="L"),"cl",N115))),N("P38"))</f>
        <v/>
      </c>
      <c r="R115" s="161" t="str">
        <f>IF(1=1,IF(E115="","",IF(F115="","A CONTROLER",IF(NOT(ISNUMBER(F115)),"TEXTE",IF(OR(L115="",L115&lt;=0),"COMMANDE PRINCIPALE INCOMPLETE",IF(G115="","UNITE MANQUANTE",IF(COUNTIF(B384:B428,AE115)=0,"UNITE A CONTROLER","OK")))))),N("Q9"))</f>
        <v/>
      </c>
      <c r="S115" s="105"/>
      <c r="T115" s="141">
        <f t="shared" si="13"/>
        <v>0</v>
      </c>
      <c r="U115" s="133" t="str">
        <f>IF(1=1,IF(E115="","",U83),N("S38"))</f>
        <v/>
      </c>
      <c r="V115" s="133" t="str">
        <f>IF(1=1,IF(E115="","",V83),N("T38"))</f>
        <v/>
      </c>
      <c r="W115" s="135" t="str">
        <f>IF(1=1,IF(OR(U115="",V115="",NOT(ISNUMBER(U115)),NOT(ISNUMBER(V115)),U115=0),"",V115/U115),N("U38"))</f>
        <v/>
      </c>
      <c r="X115" s="136" t="str">
        <f>IF(1=1,IF(OR(W115="",NOT(ISNUMBER(F115))),"",F115*W115*IFERROR(INDEX(D384:D428,MATCH(AE115,B384:B428,0)),1)),N("V7"))</f>
        <v/>
      </c>
      <c r="Y115" s="137" t="str">
        <f>IF(1=1,IF(F115="","",IF(G115="","",IFERROR(INDEX(E384:E428,MATCH(AE115,B384:B428,0)),G115&amp;""))),N("W6"))</f>
        <v/>
      </c>
      <c r="Z115" s="142" t="str">
        <f>IF(1=1,IF(X115="","",IF(AND(ISNUMBER(X115),X115&lt;1,Y115="kg"),MAX(1,ROUND(X115*1000,0)),IF(AND(ISNUMBER(X115),X115&lt;1,Y115="L"),MAX(1,ROUND(X115*100,0)),ROUND(X115,3)))),N("X38"))</f>
        <v/>
      </c>
      <c r="AA115" s="143" t="str">
        <f>IF(1=1,IF(X115="","",IF(AND(ISNUMBER(X115),X115&lt;1,Y115="kg"),"g",IF(AND(ISNUMBER(X115),X115&lt;1,Y115="L"),"cl",Y115))),N("Y38"))</f>
        <v/>
      </c>
      <c r="AB115" s="123" t="str">
        <f>IF(1=1,IF(E115="","",IF(F115="","A CONTROLER",IF(NOT(ISNUMBER(F115)),"TEXTE",IF(OR(W115="",W115&lt;=0),"COMMANDE COUVERTS INCOMPLETE",IF(G115="","UNITE MANQUANTE",IF(COUNTIF(B384:B428,AE115)=0,"UNITE A CONTROLER","OK")))))),N("Z6"))</f>
        <v/>
      </c>
      <c r="AD115" s="144" t="str">
        <f>IF(1=1,IF(E115="","",AD83),N("AB38"))</f>
        <v/>
      </c>
      <c r="AE115" s="125" t="str">
        <f>IF(1=1,IF(G115="","",UPPER(TRIM(SUBSTITUTE(SUBSTITUTE(G115&amp;"",CHAR(160)," ")," "," ")))),N("AC38"))</f>
        <v/>
      </c>
      <c r="AG115" s="244" t="s">
        <v>62</v>
      </c>
    </row>
    <row r="116" spans="1:33" ht="15.75" x14ac:dyDescent="0.25">
      <c r="A116" s="126" t="str">
        <f>IF(1=1,IF(E116="","",A83),N("A39"))</f>
        <v/>
      </c>
      <c r="B116" s="127" t="str">
        <f>IF(1=1,IF(E116="","",B83),N("B39"))</f>
        <v/>
      </c>
      <c r="C116" s="127"/>
      <c r="D116" s="129" t="str">
        <f>IF(ISBLANK(E116),"",LARGE(D83:D115,1)+1)</f>
        <v/>
      </c>
      <c r="E116" s="130"/>
      <c r="F116" s="131"/>
      <c r="G116" s="170"/>
      <c r="H116" s="105"/>
      <c r="I116" s="132" t="str">
        <f>IF(1=1,IF(E116="","",I83),N("H39"))</f>
        <v/>
      </c>
      <c r="J116" s="133" t="str">
        <f>IF(1=1,IF(E116="","",J83),N("I39"))</f>
        <v/>
      </c>
      <c r="K116" s="134" t="str">
        <f>IF(1=1,IF(E116="","",K83),N("J39"))</f>
        <v/>
      </c>
      <c r="L116" s="135" t="str">
        <f>IF(1=1,IF(OR(J116="",O116="",NOT(ISNUMBER(J116)),NOT(ISNUMBER(O116)),J116=0),"",O116/J116),N("L39"))</f>
        <v/>
      </c>
      <c r="M116" s="136" t="str">
        <f>IF(1=1,IF(OR(L116="",NOT(ISNUMBER(F116))),"",F116*L116*IFERROR(INDEX(D384:D428,MATCH(AE116,B384:B428,0)),1)),N("M13"))</f>
        <v/>
      </c>
      <c r="N116" s="137" t="str">
        <f>IF(1=1,IF(F116="","",IF(G116="","",IFERROR(INDEX(E384:E428,MATCH(AE116,B384:B428,0)),G116&amp;""))),N("N6"))</f>
        <v/>
      </c>
      <c r="O116" s="138" t="str">
        <f>IF(1=1,IF(E116="","",O83),N("K39"))</f>
        <v/>
      </c>
      <c r="P116" s="139" t="str">
        <f>IF(1=1,IF(M116="","",IF(AND(ISNUMBER(M116),M116&lt;1,N116="kg"),MAX(1,ROUND(M116*1000,0)),IF(AND(ISNUMBER(M116),M116&lt;1,N116="L"),MAX(1,ROUND(M116*100,0)),ROUND(M116,3)))),N("O39"))</f>
        <v/>
      </c>
      <c r="Q116" s="140" t="str">
        <f>IF(1=1,IF(M116="","",IF(AND(ISNUMBER(M116),M116&lt;1,N116="kg"),"g",IF(AND(ISNUMBER(M116),M116&lt;1,N116="L"),"cl",N116))),N("P39"))</f>
        <v/>
      </c>
      <c r="R116" s="161" t="str">
        <f>IF(1=1,IF(E116="","",IF(F116="","A CONTROLER",IF(NOT(ISNUMBER(F116)),"TEXTE",IF(OR(L116="",L116&lt;=0),"COMMANDE PRINCIPALE INCOMPLETE",IF(G116="","UNITE MANQUANTE",IF(COUNTIF(B384:B428,AE116)=0,"UNITE A CONTROLER","OK")))))),N("Q9"))</f>
        <v/>
      </c>
      <c r="S116" s="105"/>
      <c r="T116" s="141">
        <f t="shared" si="13"/>
        <v>0</v>
      </c>
      <c r="U116" s="133" t="str">
        <f>IF(1=1,IF(E116="","",U83),N("S39"))</f>
        <v/>
      </c>
      <c r="V116" s="133" t="str">
        <f>IF(1=1,IF(E116="","",V83),N("T39"))</f>
        <v/>
      </c>
      <c r="W116" s="135" t="str">
        <f>IF(1=1,IF(OR(U116="",V116="",NOT(ISNUMBER(U116)),NOT(ISNUMBER(V116)),U116=0),"",V116/U116),N("U39"))</f>
        <v/>
      </c>
      <c r="X116" s="136" t="str">
        <f>IF(1=1,IF(OR(W116="",NOT(ISNUMBER(F116))),"",F116*W116*IFERROR(INDEX(D384:D428,MATCH(AE116,B384:B428,0)),1)),N("V7"))</f>
        <v/>
      </c>
      <c r="Y116" s="137" t="str">
        <f>IF(1=1,IF(F116="","",IF(G116="","",IFERROR(INDEX(E384:E428,MATCH(AE116,B384:B428,0)),G116&amp;""))),N("W6"))</f>
        <v/>
      </c>
      <c r="Z116" s="142" t="str">
        <f>IF(1=1,IF(X116="","",IF(AND(ISNUMBER(X116),X116&lt;1,Y116="kg"),MAX(1,ROUND(X116*1000,0)),IF(AND(ISNUMBER(X116),X116&lt;1,Y116="L"),MAX(1,ROUND(X116*100,0)),ROUND(X116,3)))),N("X39"))</f>
        <v/>
      </c>
      <c r="AA116" s="143" t="str">
        <f>IF(1=1,IF(X116="","",IF(AND(ISNUMBER(X116),X116&lt;1,Y116="kg"),"g",IF(AND(ISNUMBER(X116),X116&lt;1,Y116="L"),"cl",Y116))),N("Y39"))</f>
        <v/>
      </c>
      <c r="AB116" s="123" t="str">
        <f>IF(1=1,IF(E116="","",IF(F116="","A CONTROLER",IF(NOT(ISNUMBER(F116)),"TEXTE",IF(OR(W116="",W116&lt;=0),"COMMANDE COUVERTS INCOMPLETE",IF(G116="","UNITE MANQUANTE",IF(COUNTIF(B384:B428,AE116)=0,"UNITE A CONTROLER","OK")))))),N("Z6"))</f>
        <v/>
      </c>
      <c r="AD116" s="144" t="str">
        <f>IF(1=1,IF(E116="","",AD83),N("AB39"))</f>
        <v/>
      </c>
      <c r="AE116" s="125" t="str">
        <f>IF(1=1,IF(G116="","",UPPER(TRIM(SUBSTITUTE(SUBSTITUTE(G116&amp;"",CHAR(160)," ")," "," ")))),N("AC39"))</f>
        <v/>
      </c>
      <c r="AG116" s="244" t="s">
        <v>64</v>
      </c>
    </row>
    <row r="117" spans="1:33" ht="24" customHeight="1" x14ac:dyDescent="0.25">
      <c r="A117" s="126" t="str">
        <f>IF(1=1,IF(E117="","",A83),N("A40"))</f>
        <v/>
      </c>
      <c r="B117" s="127" t="str">
        <f>IF(1=1,IF(E117="","",B83),N("B40"))</f>
        <v/>
      </c>
      <c r="C117" s="127"/>
      <c r="D117" s="129" t="str">
        <f>IF(ISBLANK(E117),"",LARGE(D83:D116,1)+1)</f>
        <v/>
      </c>
      <c r="E117" s="130"/>
      <c r="F117" s="131"/>
      <c r="G117" s="170"/>
      <c r="H117" s="105"/>
      <c r="I117" s="132" t="str">
        <f>IF(1=1,IF(E117="","",I83),N("H40"))</f>
        <v/>
      </c>
      <c r="J117" s="133" t="str">
        <f>IF(1=1,IF(E117="","",J83),N("I40"))</f>
        <v/>
      </c>
      <c r="K117" s="134" t="str">
        <f>IF(1=1,IF(E117="","",K83),N("J40"))</f>
        <v/>
      </c>
      <c r="L117" s="135" t="str">
        <f>IF(1=1,IF(OR(J117="",O117="",NOT(ISNUMBER(J117)),NOT(ISNUMBER(O117)),J117=0),"",O117/J117),N("L40"))</f>
        <v/>
      </c>
      <c r="M117" s="136" t="str">
        <f>IF(1=1,IF(OR(L117="",NOT(ISNUMBER(F117))),"",F117*L117*IFERROR(INDEX(D384:D428,MATCH(AE117,B384:B428,0)),1)),N("M13"))</f>
        <v/>
      </c>
      <c r="N117" s="137" t="str">
        <f>IF(1=1,IF(F117="","",IF(G117="","",IFERROR(INDEX(E384:E428,MATCH(AE117,B384:B428,0)),G117&amp;""))),N("N6"))</f>
        <v/>
      </c>
      <c r="O117" s="138" t="str">
        <f>IF(1=1,IF(E117="","",O83),N("K40"))</f>
        <v/>
      </c>
      <c r="P117" s="139" t="str">
        <f>IF(1=1,IF(M117="","",IF(AND(ISNUMBER(M117),M117&lt;1,N117="kg"),MAX(1,ROUND(M117*1000,0)),IF(AND(ISNUMBER(M117),M117&lt;1,N117="L"),MAX(1,ROUND(M117*100,0)),ROUND(M117,3)))),N("O40"))</f>
        <v/>
      </c>
      <c r="Q117" s="140" t="str">
        <f>IF(1=1,IF(M117="","",IF(AND(ISNUMBER(M117),M117&lt;1,N117="kg"),"g",IF(AND(ISNUMBER(M117),M117&lt;1,N117="L"),"cl",N117))),N("P40"))</f>
        <v/>
      </c>
      <c r="R117" s="161" t="str">
        <f>IF(1=1,IF(E117="","",IF(F117="","A CONTROLER",IF(NOT(ISNUMBER(F117)),"TEXTE",IF(OR(L117="",L117&lt;=0),"COMMANDE PRINCIPALE INCOMPLETE",IF(G117="","UNITE MANQUANTE",IF(COUNTIF(B384:B428,AE117)=0,"UNITE A CONTROLER","OK")))))),N("Q9"))</f>
        <v/>
      </c>
      <c r="S117" s="105"/>
      <c r="T117" s="141">
        <f t="shared" si="13"/>
        <v>0</v>
      </c>
      <c r="U117" s="133" t="str">
        <f>IF(1=1,IF(E117="","",U83),N("S40"))</f>
        <v/>
      </c>
      <c r="V117" s="133" t="str">
        <f>IF(1=1,IF(E117="","",V83),N("T40"))</f>
        <v/>
      </c>
      <c r="W117" s="135" t="str">
        <f>IF(1=1,IF(OR(U117="",V117="",NOT(ISNUMBER(U117)),NOT(ISNUMBER(V117)),U117=0),"",V117/U117),N("U40"))</f>
        <v/>
      </c>
      <c r="X117" s="136" t="str">
        <f>IF(1=1,IF(OR(W117="",NOT(ISNUMBER(F117))),"",F117*W117*IFERROR(INDEX(D384:D428,MATCH(AE117,B384:B428,0)),1)),N("V7"))</f>
        <v/>
      </c>
      <c r="Y117" s="137" t="str">
        <f>IF(1=1,IF(F117="","",IF(G117="","",IFERROR(INDEX(E384:E428,MATCH(AE117,B384:B428,0)),G117&amp;""))),N("W6"))</f>
        <v/>
      </c>
      <c r="Z117" s="142" t="str">
        <f>IF(1=1,IF(X117="","",IF(AND(ISNUMBER(X117),X117&lt;1,Y117="kg"),MAX(1,ROUND(X117*1000,0)),IF(AND(ISNUMBER(X117),X117&lt;1,Y117="L"),MAX(1,ROUND(X117*100,0)),ROUND(X117,3)))),N("X40"))</f>
        <v/>
      </c>
      <c r="AA117" s="143" t="str">
        <f>IF(1=1,IF(X117="","",IF(AND(ISNUMBER(X117),X117&lt;1,Y117="kg"),"g",IF(AND(ISNUMBER(X117),X117&lt;1,Y117="L"),"cl",Y117))),N("Y40"))</f>
        <v/>
      </c>
      <c r="AB117" s="123" t="str">
        <f>IF(1=1,IF(E117="","",IF(F117="","A CONTROLER",IF(NOT(ISNUMBER(F117)),"TEXTE",IF(OR(W117="",W117&lt;=0),"COMMANDE COUVERTS INCOMPLETE",IF(G117="","UNITE MANQUANTE",IF(COUNTIF(B384:B428,AE117)=0,"UNITE A CONTROLER","OK")))))),N("Z6"))</f>
        <v/>
      </c>
      <c r="AD117" s="144" t="str">
        <f>IF(1=1,IF(E117="","",AD83),N("AB40"))</f>
        <v/>
      </c>
      <c r="AE117" s="125" t="str">
        <f>IF(1=1,IF(G117="","",UPPER(TRIM(SUBSTITUTE(SUBSTITUTE(G117&amp;"",CHAR(160)," ")," "," ")))),N("AC40"))</f>
        <v/>
      </c>
      <c r="AG117" s="244" t="s">
        <v>66</v>
      </c>
    </row>
    <row r="118" spans="1:33" ht="23.25" x14ac:dyDescent="0.25">
      <c r="A118" s="216"/>
      <c r="B118" s="217" t="s">
        <v>17</v>
      </c>
      <c r="C118" s="218"/>
      <c r="D118" s="219" t="s">
        <v>239</v>
      </c>
      <c r="E118" s="218"/>
      <c r="F118" s="218"/>
      <c r="G118" s="218"/>
      <c r="H118" s="220"/>
      <c r="I118" s="218"/>
      <c r="J118" s="218"/>
      <c r="K118" s="218"/>
      <c r="L118" s="218"/>
      <c r="M118" s="218"/>
      <c r="N118" s="218"/>
      <c r="O118" s="218"/>
      <c r="P118" s="218" t="str">
        <f>D118</f>
        <v>SOUS-FAMILLE</v>
      </c>
      <c r="Q118" s="218"/>
      <c r="R118" s="218"/>
      <c r="S118" s="220"/>
      <c r="T118" s="221" t="s">
        <v>664</v>
      </c>
      <c r="U118" s="222" cm="1">
        <f t="array" ref="U118">SUMPRODUCT(LEN(E120:E154)-LEN(SUBSTITUTE(E120:E154,"*","")))</f>
        <v>0</v>
      </c>
      <c r="V118" s="218"/>
      <c r="W118" s="218" t="str">
        <f>D118</f>
        <v>SOUS-FAMILLE</v>
      </c>
      <c r="X118" s="218"/>
      <c r="Y118" s="218"/>
      <c r="Z118" s="218"/>
      <c r="AA118" s="218"/>
      <c r="AB118" s="223"/>
      <c r="AC118" s="218"/>
      <c r="AD118" s="218"/>
      <c r="AE118" s="224" t="str">
        <f>B120</f>
        <v>NOM DE LA RECETTE À SAISIR</v>
      </c>
      <c r="AG118" s="244" t="s">
        <v>68</v>
      </c>
    </row>
    <row r="119" spans="1:33" ht="32.25" thickBot="1" x14ac:dyDescent="0.3">
      <c r="A119" s="92" t="s">
        <v>155</v>
      </c>
      <c r="B119" s="92" t="s">
        <v>1</v>
      </c>
      <c r="C119" s="92"/>
      <c r="D119" s="92" t="s">
        <v>2</v>
      </c>
      <c r="E119" s="92" t="s">
        <v>117</v>
      </c>
      <c r="F119" s="92" t="s">
        <v>3</v>
      </c>
      <c r="G119" s="92" t="s">
        <v>4</v>
      </c>
      <c r="H119" s="81"/>
      <c r="I119" s="157" t="s">
        <v>5</v>
      </c>
      <c r="J119" s="92" t="s">
        <v>114</v>
      </c>
      <c r="K119" s="92" t="s">
        <v>4</v>
      </c>
      <c r="L119" s="92" t="s">
        <v>6</v>
      </c>
      <c r="M119" s="94" t="s">
        <v>7</v>
      </c>
      <c r="N119" s="94" t="s">
        <v>116</v>
      </c>
      <c r="O119" s="95" t="s">
        <v>115</v>
      </c>
      <c r="P119" s="96" t="s">
        <v>8</v>
      </c>
      <c r="Q119" s="97" t="s">
        <v>9</v>
      </c>
      <c r="R119" s="92" t="s">
        <v>10</v>
      </c>
      <c r="S119" s="81"/>
      <c r="T119" s="92" t="s">
        <v>117</v>
      </c>
      <c r="U119" s="98" t="s">
        <v>11</v>
      </c>
      <c r="V119" s="95" t="s">
        <v>12</v>
      </c>
      <c r="W119" s="92" t="s">
        <v>13</v>
      </c>
      <c r="X119" s="94" t="s">
        <v>7</v>
      </c>
      <c r="Y119" s="94" t="s">
        <v>116</v>
      </c>
      <c r="Z119" s="99" t="s">
        <v>8</v>
      </c>
      <c r="AA119" s="97" t="s">
        <v>9</v>
      </c>
      <c r="AB119" s="99" t="s">
        <v>10</v>
      </c>
      <c r="AC119" s="240"/>
      <c r="AD119" s="92" t="s">
        <v>14</v>
      </c>
      <c r="AE119" s="92" t="s">
        <v>15</v>
      </c>
      <c r="AG119" s="244" t="s">
        <v>70</v>
      </c>
    </row>
    <row r="120" spans="1:33" ht="18.75" x14ac:dyDescent="0.25">
      <c r="A120" s="158" t="s">
        <v>5640</v>
      </c>
      <c r="B120" s="101" t="s">
        <v>20</v>
      </c>
      <c r="C120" s="101"/>
      <c r="D120" s="102">
        <v>0</v>
      </c>
      <c r="E120" s="103" t="s">
        <v>21</v>
      </c>
      <c r="F120" s="104">
        <v>10</v>
      </c>
      <c r="G120" s="8" t="s">
        <v>119</v>
      </c>
      <c r="H120" s="105"/>
      <c r="I120" s="106" t="str">
        <f>E120</f>
        <v>ÉLÉMENT PRINCIPAL À SAISIR</v>
      </c>
      <c r="J120" s="107">
        <f>F120</f>
        <v>10</v>
      </c>
      <c r="K120" s="108" t="str">
        <f>G120</f>
        <v>Quoi ?</v>
      </c>
      <c r="L120" s="109">
        <f>IF(1=1,IF(OR(J120="",O120="",NOT(ISNUMBER(J120)),NOT(ISNUMBER(O120)),J120=0),"",O120/J120),N("L6"))</f>
        <v>15</v>
      </c>
      <c r="M120" s="110">
        <f>IF(1=1,IF(OR(L120="",NOT(ISNUMBER(F120))),"",F120*L120*IFERROR(INDEX(D384:D428,MATCH(AE120,B384:B428,0)),1)),N("M13"))</f>
        <v>150</v>
      </c>
      <c r="N120" s="111" t="str">
        <f>IF(1=1,IF(F120="","",IF(G120="","",IFERROR(INDEX(E384:E428,MATCH(AE120,B384:B428,0)),G120&amp;""))),N("N6"))</f>
        <v>Quoi ?</v>
      </c>
      <c r="O120" s="112">
        <v>150</v>
      </c>
      <c r="P120" s="113">
        <f>IF(1=1,IF(M120="","",IF(AND(ISNUMBER(M120),M120&lt;1,N120="kg"),MAX(1,ROUND(M120*1000,0)),IF(AND(ISNUMBER(M120),M120&lt;1,N120="L"),MAX(1,ROUND(M120*100,0)),ROUND(M120,3)))),N("O6"))</f>
        <v>150</v>
      </c>
      <c r="Q120" s="114" t="str">
        <f>IF(1=1,IF(M120="","",IF(AND(ISNUMBER(M120),M120&lt;1,N120="kg"),"g",IF(AND(ISNUMBER(M120),M120&lt;1,N120="L"),"cl",N120))),N("P6"))</f>
        <v>Quoi ?</v>
      </c>
      <c r="R120" s="115" t="str">
        <f>IF(1=1,IF(E120="","",IF(F120="","A CONTROLER",IF(NOT(ISNUMBER(F120)),"TEXTE",IF(OR(L120="",L120&lt;=0),"COMMANDE PRINCIPALE INCOMPLETE",IF(G120="","UNITE MANQUANTE",IF(COUNTIF(B384:B428,AE120)=0,"UNITE A CONTROLER","OK")))))),N("Q9"))</f>
        <v>UNITE A CONTROLER</v>
      </c>
      <c r="S120" s="105"/>
      <c r="T120" s="159" t="str">
        <f>B120</f>
        <v>NOM DE LA RECETTE À SAISIR</v>
      </c>
      <c r="U120" s="117">
        <v>100</v>
      </c>
      <c r="V120" s="112">
        <v>150</v>
      </c>
      <c r="W120" s="118">
        <f>IF(1=1,IF(OR(U120="",V120="",NOT(ISNUMBER(U120)),NOT(ISNUMBER(V120)),U120=0),"",V120/U120),N("U6"))</f>
        <v>1.5</v>
      </c>
      <c r="X120" s="119">
        <f>IF(1=1,IF(OR(W120="",NOT(ISNUMBER(F120))),"",F120*W120*IFERROR(INDEX(D384:D428,MATCH(AE120,B384:B428,0)),1)),N("V7"))</f>
        <v>15</v>
      </c>
      <c r="Y120" s="120" t="str">
        <f>IF(1=1,IF(F120="","",IF(G120="","",IFERROR(INDEX(E384:E428,MATCH(AE120,B384:B428,0)),G120&amp;""))),N("W6"))</f>
        <v>Quoi ?</v>
      </c>
      <c r="Z120" s="121">
        <f>IF(1=1,IF(X120="","",IF(AND(ISNUMBER(X120),X120&lt;1,Y120="kg"),MAX(1,ROUND(X120*1000,0)),IF(AND(ISNUMBER(X120),X120&lt;1,Y120="L"),MAX(1,ROUND(X120*100,0)),ROUND(X120,3)))),N("X6"))</f>
        <v>15</v>
      </c>
      <c r="AA120" s="122" t="str">
        <f>IF(1=1,IF(X120="","",IF(AND(ISNUMBER(X120),X120&lt;1,Y120="kg"),"g",IF(AND(ISNUMBER(X120),X120&lt;1,Y120="L"),"cl",Y120))),N("Y6"))</f>
        <v>Quoi ?</v>
      </c>
      <c r="AB120" s="123" t="str">
        <f>IF(1=1,IF(E120="","",IF(F120="","A CONTROLER",IF(NOT(ISNUMBER(F120)),"TEXTE",IF(OR(W120="",W120&lt;=0),"COMMANDE COUVERTS INCOMPLETE",IF(G120="","UNITE MANQUANTE",IF(COUNTIF(B384:B428,AE120)=0,"UNITE A CONTROLER","OK")))))),N("Z6"))</f>
        <v>UNITE A CONTROLER</v>
      </c>
      <c r="AD120" s="124">
        <v>62</v>
      </c>
      <c r="AE120" s="125" t="str">
        <f>IF(1=1,IF(G120="","",UPPER(TRIM(SUBSTITUTE(SUBSTITUTE(G120&amp;"",CHAR(160)," ")," "," ")))),N("AC6"))</f>
        <v>QUOI ?</v>
      </c>
      <c r="AG120" s="244" t="s">
        <v>72</v>
      </c>
    </row>
    <row r="121" spans="1:33" ht="15.75" x14ac:dyDescent="0.25">
      <c r="A121" s="160" t="str">
        <f>IF(1=1,IF(E121="","",A120),N("A7"))</f>
        <v/>
      </c>
      <c r="B121" s="127" t="str">
        <f>IF(1=1,IF(E121="","",B120),N("B7"))</f>
        <v/>
      </c>
      <c r="C121" s="128"/>
      <c r="D121" s="129" t="str">
        <f>IF(ISBLANK(E121),"",LARGE(D120:D120,1)+1)</f>
        <v/>
      </c>
      <c r="E121" s="130"/>
      <c r="F121" s="131"/>
      <c r="G121" s="170"/>
      <c r="H121" s="105"/>
      <c r="I121" s="132" t="str">
        <f>IF(1=1,IF(E121="","",I120),N("H7"))</f>
        <v/>
      </c>
      <c r="J121" s="133" t="str">
        <f>IF(1=1,IF(E121="","",J120),N("I7"))</f>
        <v/>
      </c>
      <c r="K121" s="134" t="str">
        <f>IF(1=1,IF(E121="","",K120),N("J7"))</f>
        <v/>
      </c>
      <c r="L121" s="135" t="str">
        <f>IF(1=1,IF(OR(J121="",O121="",NOT(ISNUMBER(J121)),NOT(ISNUMBER(O121)),J121=0),"",O121/J121),N("L7"))</f>
        <v/>
      </c>
      <c r="M121" s="136" t="str">
        <f>IF(1=1,IF(OR(L121="",NOT(ISNUMBER(F121))),"",F121*L121*IFERROR(INDEX(D384:D428,MATCH(AE121,B384:B428,0)),1)),N("M13"))</f>
        <v/>
      </c>
      <c r="N121" s="137" t="str">
        <f>IF(1=1,IF(F121="","",IF(G121="","",IFERROR(INDEX(E384:E428,MATCH(AE121,B384:B428,0)),G121&amp;""))),N("N6"))</f>
        <v/>
      </c>
      <c r="O121" s="138" t="str">
        <f>IF(1=1,IF(E121="","",O120),N("K7"))</f>
        <v/>
      </c>
      <c r="P121" s="139" t="str">
        <f>IF(1=1,IF(M121="","",IF(AND(ISNUMBER(M121),M121&lt;1,N121="kg"),MAX(1,ROUND(M121*1000,0)),IF(AND(ISNUMBER(M121),M121&lt;1,N121="L"),MAX(1,ROUND(M121*100,0)),ROUND(M121,3)))),N("O7"))</f>
        <v/>
      </c>
      <c r="Q121" s="140" t="str">
        <f>IF(1=1,IF(M121="","",IF(AND(ISNUMBER(M121),M121&lt;1,N121="kg"),"g",IF(AND(ISNUMBER(M121),M121&lt;1,N121="L"),"cl",N121))),N("P7"))</f>
        <v/>
      </c>
      <c r="R121" s="161" t="str">
        <f>IF(1=1,IF(E121="","",IF(F121="","A CONTROLER",IF(NOT(ISNUMBER(F121)),"TEXTE",IF(OR(L121="",L121&lt;=0),"COMMANDE PRINCIPALE INCOMPLETE",IF(G121="","UNITE MANQUANTE",IF(COUNTIF(B384:B428,AE121)=0,"UNITE A CONTROLER","OK")))))),N("Q9"))</f>
        <v/>
      </c>
      <c r="S121" s="105"/>
      <c r="T121" s="141">
        <f t="shared" ref="T121:T154" si="14">E121</f>
        <v>0</v>
      </c>
      <c r="U121" s="133" t="str">
        <f>IF(1=1,IF(E121="","",U120),N("S7"))</f>
        <v/>
      </c>
      <c r="V121" s="133" t="str">
        <f>IF(1=1,IF(E121="","",V120),N("T7"))</f>
        <v/>
      </c>
      <c r="W121" s="135" t="str">
        <f>IF(1=1,IF(OR(U121="",V121="",NOT(ISNUMBER(U121)),NOT(ISNUMBER(V121)),U121=0),"",V121/U121),N("U7"))</f>
        <v/>
      </c>
      <c r="X121" s="136" t="str">
        <f>IF(1=1,IF(OR(W121="",NOT(ISNUMBER(F121))),"",F121*W121*IFERROR(INDEX(D384:D428,MATCH(AE121,B384:B428,0)),1)),N("V7"))</f>
        <v/>
      </c>
      <c r="Y121" s="137" t="str">
        <f>IF(1=1,IF(F121="","",IF(G121="","",IFERROR(INDEX(E384:E428,MATCH(AE121,B384:B428,0)),G121&amp;""))),N("W6"))</f>
        <v/>
      </c>
      <c r="Z121" s="142" t="str">
        <f>IF(1=1,IF(X121="","",IF(AND(ISNUMBER(X121),X121&lt;1,Y121="kg"),MAX(1,ROUND(X121*1000,0)),IF(AND(ISNUMBER(X121),X121&lt;1,Y121="L"),MAX(1,ROUND(X121*100,0)),ROUND(X121,3)))),N("X7"))</f>
        <v/>
      </c>
      <c r="AA121" s="143" t="str">
        <f>IF(1=1,IF(X121="","",IF(AND(ISNUMBER(X121),X121&lt;1,Y121="kg"),"g",IF(AND(ISNUMBER(X121),X121&lt;1,Y121="L"),"cl",Y121))),N("Y7"))</f>
        <v/>
      </c>
      <c r="AB121" s="123" t="str">
        <f>IF(1=1,IF(E121="","",IF(F121="","A CONTROLER",IF(NOT(ISNUMBER(F121)),"TEXTE",IF(OR(W121="",W121&lt;=0),"COMMANDE COUVERTS INCOMPLETE",IF(G121="","UNITE MANQUANTE",IF(COUNTIF(B384:B428,AE121)=0,"UNITE A CONTROLER","OK")))))),N("Z6"))</f>
        <v/>
      </c>
      <c r="AD121" s="144" t="str">
        <f>IF(1=1,IF(E121="","",AD120),N("AB7"))</f>
        <v/>
      </c>
      <c r="AE121" s="125" t="str">
        <f>IF(1=1,IF(G121="","",UPPER(TRIM(SUBSTITUTE(SUBSTITUTE(G121&amp;"",CHAR(160)," ")," "," ")))),N("AC7"))</f>
        <v/>
      </c>
      <c r="AG121" s="244" t="s">
        <v>74</v>
      </c>
    </row>
    <row r="122" spans="1:33" ht="15.75" x14ac:dyDescent="0.25">
      <c r="A122" s="160" t="str">
        <f>IF(1=1,IF(E122="","",A120),N("A8"))</f>
        <v/>
      </c>
      <c r="B122" s="127" t="str">
        <f>IF(1=1,IF(E122="","",B120),N("B8"))</f>
        <v/>
      </c>
      <c r="C122" s="128"/>
      <c r="D122" s="129" t="str">
        <f>IF(ISBLANK(E122),"",LARGE(D120:D121,1)+1)</f>
        <v/>
      </c>
      <c r="E122" s="130"/>
      <c r="F122" s="131"/>
      <c r="G122" s="170"/>
      <c r="H122" s="105"/>
      <c r="I122" s="132" t="str">
        <f>IF(1=1,IF(E122="","",I120),N("H8"))</f>
        <v/>
      </c>
      <c r="J122" s="133" t="str">
        <f>IF(1=1,IF(E122="","",J120),N("I8"))</f>
        <v/>
      </c>
      <c r="K122" s="134" t="str">
        <f>IF(1=1,IF(E122="","",K120),N("J8"))</f>
        <v/>
      </c>
      <c r="L122" s="135" t="str">
        <f>IF(1=1,IF(OR(J122="",O122="",NOT(ISNUMBER(J122)),NOT(ISNUMBER(O122)),J122=0),"",O122/J122),N("L8"))</f>
        <v/>
      </c>
      <c r="M122" s="136" t="str">
        <f>IF(1=1,IF(OR(L122="",NOT(ISNUMBER(F122))),"",F122*L122*IFERROR(INDEX(D384:D428,MATCH(AE122,B384:B428,0)),1)),N("M13"))</f>
        <v/>
      </c>
      <c r="N122" s="137" t="str">
        <f>IF(1=1,IF(F122="","",IF(G122="","",IFERROR(INDEX(E384:E428,MATCH(AE122,B384:B428,0)),G122&amp;""))),N("N6"))</f>
        <v/>
      </c>
      <c r="O122" s="138" t="str">
        <f>IF(1=1,IF(E122="","",O120),N("K8"))</f>
        <v/>
      </c>
      <c r="P122" s="139" t="str">
        <f>IF(1=1,IF(M122="","",IF(AND(ISNUMBER(M122),M122&lt;1,N122="kg"),MAX(1,ROUND(M122*1000,0)),IF(AND(ISNUMBER(M122),M122&lt;1,N122="L"),MAX(1,ROUND(M122*100,0)),ROUND(M122,3)))),N("O8"))</f>
        <v/>
      </c>
      <c r="Q122" s="140" t="str">
        <f>IF(1=1,IF(M122="","",IF(AND(ISNUMBER(M122),M122&lt;1,N122="kg"),"g",IF(AND(ISNUMBER(M122),M122&lt;1,N122="L"),"cl",N122))),N("P8"))</f>
        <v/>
      </c>
      <c r="R122" s="161" t="str">
        <f>IF(1=1,IF(E122="","",IF(F122="","A CONTROLER",IF(NOT(ISNUMBER(F122)),"TEXTE",IF(OR(L122="",L122&lt;=0),"COMMANDE PRINCIPALE INCOMPLETE",IF(G122="","UNITE MANQUANTE",IF(COUNTIF(B384:B428,AE122)=0,"UNITE A CONTROLER","OK")))))),N("Q9"))</f>
        <v/>
      </c>
      <c r="S122" s="105"/>
      <c r="T122" s="141">
        <f t="shared" si="14"/>
        <v>0</v>
      </c>
      <c r="U122" s="133" t="str">
        <f>IF(1=1,IF(E122="","",U120),N("S8"))</f>
        <v/>
      </c>
      <c r="V122" s="133" t="str">
        <f>IF(1=1,IF(E122="","",V120),N("T8"))</f>
        <v/>
      </c>
      <c r="W122" s="135" t="str">
        <f>IF(1=1,IF(OR(U122="",V122="",NOT(ISNUMBER(U122)),NOT(ISNUMBER(V122)),U122=0),"",V122/U122),N("U8"))</f>
        <v/>
      </c>
      <c r="X122" s="136" t="str">
        <f>IF(1=1,IF(OR(W122="",NOT(ISNUMBER(F122))),"",F122*W122*IFERROR(INDEX(D384:D428,MATCH(AE122,B384:B428,0)),1)),N("V7"))</f>
        <v/>
      </c>
      <c r="Y122" s="137" t="str">
        <f>IF(1=1,IF(F122="","",IF(G122="","",IFERROR(INDEX(E384:E428,MATCH(AE122,B384:B428,0)),G122&amp;""))),N("W6"))</f>
        <v/>
      </c>
      <c r="Z122" s="142" t="str">
        <f>IF(1=1,IF(X122="","",IF(AND(ISNUMBER(X122),X122&lt;1,Y122="kg"),MAX(1,ROUND(X122*1000,0)),IF(AND(ISNUMBER(X122),X122&lt;1,Y122="L"),MAX(1,ROUND(X122*100,0)),ROUND(X122,3)))),N("X8"))</f>
        <v/>
      </c>
      <c r="AA122" s="143" t="str">
        <f>IF(1=1,IF(X122="","",IF(AND(ISNUMBER(X122),X122&lt;1,Y122="kg"),"g",IF(AND(ISNUMBER(X122),X122&lt;1,Y122="L"),"cl",Y122))),N("Y8"))</f>
        <v/>
      </c>
      <c r="AB122" s="123" t="str">
        <f>IF(1=1,IF(E122="","",IF(F122="","A CONTROLER",IF(NOT(ISNUMBER(F122)),"TEXTE",IF(OR(W122="",W122&lt;=0),"COMMANDE COUVERTS INCOMPLETE",IF(G122="","UNITE MANQUANTE",IF(COUNTIF(B384:B428,AE122)=0,"UNITE A CONTROLER","OK")))))),N("Z6"))</f>
        <v/>
      </c>
      <c r="AD122" s="144" t="str">
        <f>IF(1=1,IF(E122="","",AD120),N("AB8"))</f>
        <v/>
      </c>
      <c r="AE122" s="125" t="str">
        <f>IF(1=1,IF(G122="","",UPPER(TRIM(SUBSTITUTE(SUBSTITUTE(G122&amp;"",CHAR(160)," ")," "," ")))),N("AC8"))</f>
        <v/>
      </c>
      <c r="AG122" s="244" t="s">
        <v>76</v>
      </c>
    </row>
    <row r="123" spans="1:33" ht="15.75" x14ac:dyDescent="0.25">
      <c r="A123" s="160" t="str">
        <f>IF(1=1,IF(E123="","",A120),N("A9"))</f>
        <v/>
      </c>
      <c r="B123" s="127" t="str">
        <f>IF(1=1,IF(E123="","",B120),N("B9"))</f>
        <v/>
      </c>
      <c r="C123" s="128"/>
      <c r="D123" s="129" t="str">
        <f>IF(ISBLANK(E123),"",LARGE(D120:D122,1)+1)</f>
        <v/>
      </c>
      <c r="E123" s="130"/>
      <c r="F123" s="131"/>
      <c r="G123" s="170"/>
      <c r="H123" s="105"/>
      <c r="I123" s="132" t="str">
        <f>IF(1=1,IF(E123="","",I120),N("H9"))</f>
        <v/>
      </c>
      <c r="J123" s="133" t="str">
        <f>IF(1=1,IF(E123="","",J120),N("I9"))</f>
        <v/>
      </c>
      <c r="K123" s="134" t="str">
        <f>IF(1=1,IF(E123="","",K120),N("J9"))</f>
        <v/>
      </c>
      <c r="L123" s="135" t="str">
        <f>IF(1=1,IF(OR(J123="",O123="",NOT(ISNUMBER(J123)),NOT(ISNUMBER(O123)),J123=0),"",O123/J123),N("L9"))</f>
        <v/>
      </c>
      <c r="M123" s="136" t="str">
        <f>IF(1=1,IF(OR(L123="",NOT(ISNUMBER(F123))),"",F123*L123*IFERROR(INDEX(D384:D428,MATCH(AE123,B384:B428,0)),1)),N("M13"))</f>
        <v/>
      </c>
      <c r="N123" s="137" t="str">
        <f>IF(1=1,IF(F123="","",IF(G123="","",IFERROR(INDEX(E384:E428,MATCH(AE123,B384:B428,0)),G123&amp;""))),N("N6"))</f>
        <v/>
      </c>
      <c r="O123" s="138" t="str">
        <f>IF(1=1,IF(E123="","",O120),N("K9"))</f>
        <v/>
      </c>
      <c r="P123" s="139" t="str">
        <f>IF(1=1,IF(M123="","",IF(AND(ISNUMBER(M123),M123&lt;1,N123="kg"),MAX(1,ROUND(M123*1000,0)),IF(AND(ISNUMBER(M123),M123&lt;1,N123="L"),MAX(1,ROUND(M123*100,0)),ROUND(M123,3)))),N("O9"))</f>
        <v/>
      </c>
      <c r="Q123" s="140" t="str">
        <f>IF(1=1,IF(M123="","",IF(AND(ISNUMBER(M123),M123&lt;1,N123="kg"),"g",IF(AND(ISNUMBER(M123),M123&lt;1,N123="L"),"cl",N123))),N("P9"))</f>
        <v/>
      </c>
      <c r="R123" s="161" t="str">
        <f>IF(1=1,IF(E123="","",IF(F123="","A CONTROLER",IF(NOT(ISNUMBER(F123)),"TEXTE",IF(OR(L123="",L123&lt;=0),"COMMANDE PRINCIPALE INCOMPLETE",IF(G123="","UNITE MANQUANTE",IF(COUNTIF(B384:B428,AE123)=0,"UNITE A CONTROLER","OK")))))),N("Q9"))</f>
        <v/>
      </c>
      <c r="S123" s="105"/>
      <c r="T123" s="141">
        <f t="shared" si="14"/>
        <v>0</v>
      </c>
      <c r="U123" s="133" t="str">
        <f>IF(1=1,IF(E123="","",U120),N("S9"))</f>
        <v/>
      </c>
      <c r="V123" s="133" t="str">
        <f>IF(1=1,IF(E123="","",V120),N("T9"))</f>
        <v/>
      </c>
      <c r="W123" s="135" t="str">
        <f>IF(1=1,IF(OR(U123="",V123="",NOT(ISNUMBER(U123)),NOT(ISNUMBER(V123)),U123=0),"",V123/U123),N("U9"))</f>
        <v/>
      </c>
      <c r="X123" s="136" t="str">
        <f>IF(1=1,IF(OR(W123="",NOT(ISNUMBER(F123))),"",F123*W123*IFERROR(INDEX(D384:D428,MATCH(AE123,B384:B428,0)),1)),N("V7"))</f>
        <v/>
      </c>
      <c r="Y123" s="137" t="str">
        <f>IF(1=1,IF(F123="","",IF(G123="","",IFERROR(INDEX(E384:E428,MATCH(AE123,B384:B428,0)),G123&amp;""))),N("W6"))</f>
        <v/>
      </c>
      <c r="Z123" s="142" t="str">
        <f>IF(1=1,IF(X123="","",IF(AND(ISNUMBER(X123),X123&lt;1,Y123="kg"),MAX(1,ROUND(X123*1000,0)),IF(AND(ISNUMBER(X123),X123&lt;1,Y123="L"),MAX(1,ROUND(X123*100,0)),ROUND(X123,3)))),N("X9"))</f>
        <v/>
      </c>
      <c r="AA123" s="143" t="str">
        <f>IF(1=1,IF(X123="","",IF(AND(ISNUMBER(X123),X123&lt;1,Y123="kg"),"g",IF(AND(ISNUMBER(X123),X123&lt;1,Y123="L"),"cl",Y123))),N("Y9"))</f>
        <v/>
      </c>
      <c r="AB123" s="123" t="str">
        <f>IF(1=1,IF(E123="","",IF(F123="","A CONTROLER",IF(NOT(ISNUMBER(F123)),"TEXTE",IF(OR(W123="",W123&lt;=0),"COMMANDE COUVERTS INCOMPLETE",IF(G123="","UNITE MANQUANTE",IF(COUNTIF(B384:B428,AE123)=0,"UNITE A CONTROLER","OK")))))),N("Z6"))</f>
        <v/>
      </c>
      <c r="AD123" s="144" t="str">
        <f>IF(1=1,IF(E123="","",AD120),N("AB9"))</f>
        <v/>
      </c>
      <c r="AE123" s="125" t="str">
        <f>IF(1=1,IF(G123="","",UPPER(TRIM(SUBSTITUTE(SUBSTITUTE(G123&amp;"",CHAR(160)," ")," "," ")))),N("AC9"))</f>
        <v/>
      </c>
      <c r="AG123" s="244" t="s">
        <v>78</v>
      </c>
    </row>
    <row r="124" spans="1:33" ht="15.75" x14ac:dyDescent="0.25">
      <c r="A124" s="160" t="str">
        <f>IF(1=1,IF(E124="","",A120),N("A10"))</f>
        <v/>
      </c>
      <c r="B124" s="127" t="str">
        <f>IF(1=1,IF(E124="","",B120),N("B10"))</f>
        <v/>
      </c>
      <c r="C124" s="128"/>
      <c r="D124" s="129" t="str">
        <f>IF(ISBLANK(E124),"",LARGE(D120:D123,1)+1)</f>
        <v/>
      </c>
      <c r="E124" s="130"/>
      <c r="F124" s="131"/>
      <c r="G124" s="170"/>
      <c r="H124" s="105"/>
      <c r="I124" s="132" t="str">
        <f>IF(1=1,IF(E124="","",I120),N("H10"))</f>
        <v/>
      </c>
      <c r="J124" s="133" t="str">
        <f>IF(1=1,IF(E124="","",J120),N("I10"))</f>
        <v/>
      </c>
      <c r="K124" s="134" t="str">
        <f>IF(1=1,IF(E124="","",K120),N("J10"))</f>
        <v/>
      </c>
      <c r="L124" s="135" t="str">
        <f>IF(1=1,IF(OR(J124="",O124="",NOT(ISNUMBER(J124)),NOT(ISNUMBER(O124)),J124=0),"",O124/J124),N("L10"))</f>
        <v/>
      </c>
      <c r="M124" s="136" t="str">
        <f>IF(1=1,IF(OR(L124="",NOT(ISNUMBER(F124))),"",F124*L124*IFERROR(INDEX(D384:D428,MATCH(AE124,B384:B428,0)),1)),N("M13"))</f>
        <v/>
      </c>
      <c r="N124" s="137" t="str">
        <f>IF(1=1,IF(F124="","",IF(G124="","",IFERROR(INDEX(E384:E428,MATCH(AE124,B384:B428,0)),G124&amp;""))),N("N6"))</f>
        <v/>
      </c>
      <c r="O124" s="138" t="str">
        <f>IF(1=1,IF(E124="","",O120),N("K10"))</f>
        <v/>
      </c>
      <c r="P124" s="139" t="str">
        <f>IF(1=1,IF(M124="","",IF(AND(ISNUMBER(M124),M124&lt;1,N124="kg"),MAX(1,ROUND(M124*1000,0)),IF(AND(ISNUMBER(M124),M124&lt;1,N124="L"),MAX(1,ROUND(M124*100,0)),ROUND(M124,3)))),N("O10"))</f>
        <v/>
      </c>
      <c r="Q124" s="140" t="str">
        <f>IF(1=1,IF(M124="","",IF(AND(ISNUMBER(M124),M124&lt;1,N124="kg"),"g",IF(AND(ISNUMBER(M124),M124&lt;1,N124="L"),"cl",N124))),N("P10"))</f>
        <v/>
      </c>
      <c r="R124" s="161" t="str">
        <f>IF(1=1,IF(E124="","",IF(F124="","A CONTROLER",IF(NOT(ISNUMBER(F124)),"TEXTE",IF(OR(L124="",L124&lt;=0),"COMMANDE PRINCIPALE INCOMPLETE",IF(G124="","UNITE MANQUANTE",IF(COUNTIF(B384:B428,AE124)=0,"UNITE A CONTROLER","OK")))))),N("Q9"))</f>
        <v/>
      </c>
      <c r="S124" s="105"/>
      <c r="T124" s="141">
        <f t="shared" si="14"/>
        <v>0</v>
      </c>
      <c r="U124" s="133" t="str">
        <f>IF(1=1,IF(E124="","",U120),N("S10"))</f>
        <v/>
      </c>
      <c r="V124" s="133" t="str">
        <f>IF(1=1,IF(E124="","",V120),N("T10"))</f>
        <v/>
      </c>
      <c r="W124" s="135" t="str">
        <f>IF(1=1,IF(OR(U124="",V124="",NOT(ISNUMBER(U124)),NOT(ISNUMBER(V124)),U124=0),"",V124/U124),N("U10"))</f>
        <v/>
      </c>
      <c r="X124" s="136" t="str">
        <f>IF(1=1,IF(OR(W124="",NOT(ISNUMBER(F124))),"",F124*W124*IFERROR(INDEX(D384:D428,MATCH(AE124,B384:B428,0)),1)),N("V7"))</f>
        <v/>
      </c>
      <c r="Y124" s="137" t="str">
        <f>IF(1=1,IF(F124="","",IF(G124="","",IFERROR(INDEX(E384:E428,MATCH(AE124,B384:B428,0)),G124&amp;""))),N("W6"))</f>
        <v/>
      </c>
      <c r="Z124" s="142" t="str">
        <f>IF(1=1,IF(X124="","",IF(AND(ISNUMBER(X124),X124&lt;1,Y124="kg"),MAX(1,ROUND(X124*1000,0)),IF(AND(ISNUMBER(X124),X124&lt;1,Y124="L"),MAX(1,ROUND(X124*100,0)),ROUND(X124,3)))),N("X10"))</f>
        <v/>
      </c>
      <c r="AA124" s="143" t="str">
        <f>IF(1=1,IF(X124="","",IF(AND(ISNUMBER(X124),X124&lt;1,Y124="kg"),"g",IF(AND(ISNUMBER(X124),X124&lt;1,Y124="L"),"cl",Y124))),N("Y10"))</f>
        <v/>
      </c>
      <c r="AB124" s="123" t="str">
        <f>IF(1=1,IF(E124="","",IF(F124="","A CONTROLER",IF(NOT(ISNUMBER(F124)),"TEXTE",IF(OR(W124="",W124&lt;=0),"COMMANDE COUVERTS INCOMPLETE",IF(G124="","UNITE MANQUANTE",IF(COUNTIF(B384:B428,AE124)=0,"UNITE A CONTROLER","OK")))))),N("Z6"))</f>
        <v/>
      </c>
      <c r="AD124" s="144" t="str">
        <f>IF(1=1,IF(E124="","",AD120),N("AB10"))</f>
        <v/>
      </c>
      <c r="AE124" s="125" t="str">
        <f>IF(1=1,IF(G124="","",UPPER(TRIM(SUBSTITUTE(SUBSTITUTE(G124&amp;"",CHAR(160)," ")," "," ")))),N("AC10"))</f>
        <v/>
      </c>
      <c r="AG124" s="244" t="s">
        <v>80</v>
      </c>
    </row>
    <row r="125" spans="1:33" ht="15.75" x14ac:dyDescent="0.25">
      <c r="A125" s="160" t="str">
        <f>IF(1=1,IF(E125="","",A120),N("A11"))</f>
        <v/>
      </c>
      <c r="B125" s="127" t="str">
        <f>IF(1=1,IF(E125="","",B120),N("B11"))</f>
        <v/>
      </c>
      <c r="C125" s="128"/>
      <c r="D125" s="129" t="str">
        <f>IF(ISBLANK(E125),"",LARGE(D120:D124,1)+1)</f>
        <v/>
      </c>
      <c r="E125" s="130"/>
      <c r="F125" s="131"/>
      <c r="G125" s="170"/>
      <c r="H125" s="105"/>
      <c r="I125" s="132" t="str">
        <f>IF(1=1,IF(E125="","",I120),N("H11"))</f>
        <v/>
      </c>
      <c r="J125" s="133" t="str">
        <f>IF(1=1,IF(E125="","",J120),N("I11"))</f>
        <v/>
      </c>
      <c r="K125" s="134" t="str">
        <f>IF(1=1,IF(E125="","",K120),N("J11"))</f>
        <v/>
      </c>
      <c r="L125" s="135" t="str">
        <f>IF(1=1,IF(OR(J125="",O125="",NOT(ISNUMBER(J125)),NOT(ISNUMBER(O125)),J125=0),"",O125/J125),N("L11"))</f>
        <v/>
      </c>
      <c r="M125" s="136" t="str">
        <f>IF(1=1,IF(OR(L125="",NOT(ISNUMBER(F125))),"",F125*L125*IFERROR(INDEX(D384:D428,MATCH(AE125,B384:B428,0)),1)),N("M13"))</f>
        <v/>
      </c>
      <c r="N125" s="137" t="str">
        <f>IF(1=1,IF(F125="","",IF(G125="","",IFERROR(INDEX(E384:E428,MATCH(AE125,B384:B428,0)),G125&amp;""))),N("N6"))</f>
        <v/>
      </c>
      <c r="O125" s="138" t="str">
        <f>IF(1=1,IF(E125="","",O120),N("K11"))</f>
        <v/>
      </c>
      <c r="P125" s="139" t="str">
        <f>IF(1=1,IF(M125="","",IF(AND(ISNUMBER(M125),M125&lt;1,N125="kg"),MAX(1,ROUND(M125*1000,0)),IF(AND(ISNUMBER(M125),M125&lt;1,N125="L"),MAX(1,ROUND(M125*100,0)),ROUND(M125,3)))),N("O11"))</f>
        <v/>
      </c>
      <c r="Q125" s="140" t="str">
        <f>IF(1=1,IF(M125="","",IF(AND(ISNUMBER(M125),M125&lt;1,N125="kg"),"g",IF(AND(ISNUMBER(M125),M125&lt;1,N125="L"),"cl",N125))),N("P11"))</f>
        <v/>
      </c>
      <c r="R125" s="161" t="str">
        <f>IF(1=1,IF(E125="","",IF(F125="","A CONTROLER",IF(NOT(ISNUMBER(F125)),"TEXTE",IF(OR(L125="",L125&lt;=0),"COMMANDE PRINCIPALE INCOMPLETE",IF(G125="","UNITE MANQUANTE",IF(COUNTIF(B384:B428,AE125)=0,"UNITE A CONTROLER","OK")))))),N("Q9"))</f>
        <v/>
      </c>
      <c r="S125" s="105"/>
      <c r="T125" s="141">
        <f t="shared" si="14"/>
        <v>0</v>
      </c>
      <c r="U125" s="133" t="str">
        <f>IF(1=1,IF(E125="","",U120),N("S11"))</f>
        <v/>
      </c>
      <c r="V125" s="133" t="str">
        <f>IF(1=1,IF(E125="","",V120),N("T11"))</f>
        <v/>
      </c>
      <c r="W125" s="135" t="str">
        <f>IF(1=1,IF(OR(U125="",V125="",NOT(ISNUMBER(U125)),NOT(ISNUMBER(V125)),U125=0),"",V125/U125),N("U11"))</f>
        <v/>
      </c>
      <c r="X125" s="136" t="str">
        <f>IF(1=1,IF(OR(W125="",NOT(ISNUMBER(F125))),"",F125*W125*IFERROR(INDEX(D384:D428,MATCH(AE125,B384:B428,0)),1)),N("V7"))</f>
        <v/>
      </c>
      <c r="Y125" s="137" t="str">
        <f>IF(1=1,IF(F125="","",IF(G125="","",IFERROR(INDEX(E384:E428,MATCH(AE125,B384:B428,0)),G125&amp;""))),N("W6"))</f>
        <v/>
      </c>
      <c r="Z125" s="142" t="str">
        <f>IF(1=1,IF(X125="","",IF(AND(ISNUMBER(X125),X125&lt;1,Y125="kg"),MAX(1,ROUND(X125*1000,0)),IF(AND(ISNUMBER(X125),X125&lt;1,Y125="L"),MAX(1,ROUND(X125*100,0)),ROUND(X125,3)))),N("X11"))</f>
        <v/>
      </c>
      <c r="AA125" s="143" t="str">
        <f>IF(1=1,IF(X125="","",IF(AND(ISNUMBER(X125),X125&lt;1,Y125="kg"),"g",IF(AND(ISNUMBER(X125),X125&lt;1,Y125="L"),"cl",Y125))),N("Y11"))</f>
        <v/>
      </c>
      <c r="AB125" s="123" t="str">
        <f>IF(1=1,IF(E125="","",IF(F125="","A CONTROLER",IF(NOT(ISNUMBER(F125)),"TEXTE",IF(OR(W125="",W125&lt;=0),"COMMANDE COUVERTS INCOMPLETE",IF(G125="","UNITE MANQUANTE",IF(COUNTIF(B384:B428,AE125)=0,"UNITE A CONTROLER","OK")))))),N("Z6"))</f>
        <v/>
      </c>
      <c r="AD125" s="144" t="str">
        <f>IF(1=1,IF(E125="","",AD120),N("AB11"))</f>
        <v/>
      </c>
      <c r="AE125" s="125" t="str">
        <f>IF(1=1,IF(G125="","",UPPER(TRIM(SUBSTITUTE(SUBSTITUTE(G125&amp;"",CHAR(160)," ")," "," ")))),N("AC11"))</f>
        <v/>
      </c>
      <c r="AG125" s="244" t="s">
        <v>66</v>
      </c>
    </row>
    <row r="126" spans="1:33" ht="15.75" x14ac:dyDescent="0.25">
      <c r="A126" s="160" t="str">
        <f>IF(1=1,IF(E126="","",A120),N("A12"))</f>
        <v/>
      </c>
      <c r="B126" s="127" t="str">
        <f>IF(1=1,IF(E126="","",B120),N("B12"))</f>
        <v/>
      </c>
      <c r="C126" s="128"/>
      <c r="D126" s="129" t="str">
        <f>IF(ISBLANK(E126),"",LARGE(D120:D125,1)+1)</f>
        <v/>
      </c>
      <c r="E126" s="130"/>
      <c r="F126" s="131"/>
      <c r="G126" s="170"/>
      <c r="H126" s="105"/>
      <c r="I126" s="132" t="str">
        <f>IF(1=1,IF(E126="","",I120),N("H12"))</f>
        <v/>
      </c>
      <c r="J126" s="133" t="str">
        <f>IF(1=1,IF(E126="","",J120),N("I12"))</f>
        <v/>
      </c>
      <c r="K126" s="134" t="str">
        <f>IF(1=1,IF(E126="","",K120),N("J12"))</f>
        <v/>
      </c>
      <c r="L126" s="135" t="str">
        <f>IF(1=1,IF(OR(J126="",O126="",NOT(ISNUMBER(J126)),NOT(ISNUMBER(O126)),J126=0),"",O126/J126),N("L12"))</f>
        <v/>
      </c>
      <c r="M126" s="136" t="str">
        <f>IF(1=1,IF(OR(L126="",NOT(ISNUMBER(F126))),"",F126*L126*IFERROR(INDEX(D384:D428,MATCH(AE126,B384:B428,0)),1)),N("M13"))</f>
        <v/>
      </c>
      <c r="N126" s="137" t="str">
        <f>IF(1=1,IF(F126="","",IF(G126="","",IFERROR(INDEX(E384:E428,MATCH(AE126,B384:B428,0)),G126&amp;""))),N("N6"))</f>
        <v/>
      </c>
      <c r="O126" s="138" t="str">
        <f>IF(1=1,IF(E126="","",O120),N("K12"))</f>
        <v/>
      </c>
      <c r="P126" s="139" t="str">
        <f>IF(1=1,IF(M126="","",IF(AND(ISNUMBER(M126),M126&lt;1,N126="kg"),MAX(1,ROUND(M126*1000,0)),IF(AND(ISNUMBER(M126),M126&lt;1,N126="L"),MAX(1,ROUND(M126*100,0)),ROUND(M126,3)))),N("O12"))</f>
        <v/>
      </c>
      <c r="Q126" s="140" t="str">
        <f>IF(1=1,IF(M126="","",IF(AND(ISNUMBER(M126),M126&lt;1,N126="kg"),"g",IF(AND(ISNUMBER(M126),M126&lt;1,N126="L"),"cl",N126))),N("P12"))</f>
        <v/>
      </c>
      <c r="R126" s="161" t="str">
        <f>IF(1=1,IF(E126="","",IF(F126="","A CONTROLER",IF(NOT(ISNUMBER(F126)),"TEXTE",IF(OR(L126="",L126&lt;=0),"COMMANDE PRINCIPALE INCOMPLETE",IF(G126="","UNITE MANQUANTE",IF(COUNTIF(B384:B428,AE126)=0,"UNITE A CONTROLER","OK")))))),N("Q9"))</f>
        <v/>
      </c>
      <c r="S126" s="105"/>
      <c r="T126" s="141">
        <f t="shared" si="14"/>
        <v>0</v>
      </c>
      <c r="U126" s="133" t="str">
        <f>IF(1=1,IF(E126="","",U120),N("S12"))</f>
        <v/>
      </c>
      <c r="V126" s="133" t="str">
        <f>IF(1=1,IF(E126="","",V120),N("T12"))</f>
        <v/>
      </c>
      <c r="W126" s="135" t="str">
        <f>IF(1=1,IF(OR(U126="",V126="",NOT(ISNUMBER(U126)),NOT(ISNUMBER(V126)),U126=0),"",V126/U126),N("U12"))</f>
        <v/>
      </c>
      <c r="X126" s="136" t="str">
        <f>IF(1=1,IF(OR(W126="",NOT(ISNUMBER(F126))),"",F126*W126*IFERROR(INDEX(D384:D428,MATCH(AE126,B384:B428,0)),1)),N("V7"))</f>
        <v/>
      </c>
      <c r="Y126" s="137" t="str">
        <f>IF(1=1,IF(F126="","",IF(G126="","",IFERROR(INDEX(E384:E428,MATCH(AE126,B384:B428,0)),G126&amp;""))),N("W6"))</f>
        <v/>
      </c>
      <c r="Z126" s="142" t="str">
        <f>IF(1=1,IF(X126="","",IF(AND(ISNUMBER(X126),X126&lt;1,Y126="kg"),MAX(1,ROUND(X126*1000,0)),IF(AND(ISNUMBER(X126),X126&lt;1,Y126="L"),MAX(1,ROUND(X126*100,0)),ROUND(X126,3)))),N("X12"))</f>
        <v/>
      </c>
      <c r="AA126" s="143" t="str">
        <f>IF(1=1,IF(X126="","",IF(AND(ISNUMBER(X126),X126&lt;1,Y126="kg"),"g",IF(AND(ISNUMBER(X126),X126&lt;1,Y126="L"),"cl",Y126))),N("Y12"))</f>
        <v/>
      </c>
      <c r="AB126" s="123" t="str">
        <f>IF(1=1,IF(E126="","",IF(F126="","A CONTROLER",IF(NOT(ISNUMBER(F126)),"TEXTE",IF(OR(W126="",W126&lt;=0),"COMMANDE COUVERTS INCOMPLETE",IF(G126="","UNITE MANQUANTE",IF(COUNTIF(B384:B428,AE126)=0,"UNITE A CONTROLER","OK")))))),N("Z6"))</f>
        <v/>
      </c>
      <c r="AD126" s="144" t="str">
        <f>IF(1=1,IF(E126="","",AD120),N("AB12"))</f>
        <v/>
      </c>
      <c r="AE126" s="125" t="str">
        <f>IF(1=1,IF(G126="","",UPPER(TRIM(SUBSTITUTE(SUBSTITUTE(G126&amp;"",CHAR(160)," ")," "," ")))),N("AC12"))</f>
        <v/>
      </c>
      <c r="AG126" s="244" t="s">
        <v>64</v>
      </c>
    </row>
    <row r="127" spans="1:33" ht="15.75" x14ac:dyDescent="0.25">
      <c r="A127" s="160" t="str">
        <f>IF(1=1,IF(E127="","",A120),N("A13"))</f>
        <v/>
      </c>
      <c r="B127" s="127" t="str">
        <f>IF(1=1,IF(E127="","",B120),N("B13"))</f>
        <v/>
      </c>
      <c r="C127" s="128"/>
      <c r="D127" s="129" t="str">
        <f>IF(ISBLANK(E127),"",LARGE(D120:D126,1)+1)</f>
        <v/>
      </c>
      <c r="E127" s="130"/>
      <c r="F127" s="131"/>
      <c r="G127" s="170"/>
      <c r="H127" s="105"/>
      <c r="I127" s="132" t="str">
        <f>IF(1=1,IF(E127="","",I120),N("H13"))</f>
        <v/>
      </c>
      <c r="J127" s="133" t="str">
        <f>IF(1=1,IF(E127="","",J120),N("I13"))</f>
        <v/>
      </c>
      <c r="K127" s="134" t="str">
        <f>IF(1=1,IF(E127="","",K120),N("J13"))</f>
        <v/>
      </c>
      <c r="L127" s="135" t="str">
        <f>IF(1=1,IF(OR(J127="",O127="",NOT(ISNUMBER(J127)),NOT(ISNUMBER(O127)),J127=0),"",O127/J127),N("L13"))</f>
        <v/>
      </c>
      <c r="M127" s="136" t="str">
        <f>IF(1=1,IF(OR(L127="",NOT(ISNUMBER(F127))),"",F127*L127*IFERROR(INDEX(D384:D428,MATCH(AE127,B384:B428,0)),1)),N("M13"))</f>
        <v/>
      </c>
      <c r="N127" s="137" t="str">
        <f>IF(1=1,IF(F127="","",IF(G127="","",IFERROR(INDEX(E384:E428,MATCH(AE127,B384:B428,0)),G127&amp;""))),N("N6"))</f>
        <v/>
      </c>
      <c r="O127" s="138" t="str">
        <f>IF(1=1,IF(E127="","",O120),N("K13"))</f>
        <v/>
      </c>
      <c r="P127" s="139" t="str">
        <f>IF(1=1,IF(M127="","",IF(AND(ISNUMBER(M127),M127&lt;1,N127="kg"),MAX(1,ROUND(M127*1000,0)),IF(AND(ISNUMBER(M127),M127&lt;1,N127="L"),MAX(1,ROUND(M127*100,0)),ROUND(M127,3)))),N("O13"))</f>
        <v/>
      </c>
      <c r="Q127" s="140" t="str">
        <f>IF(1=1,IF(M127="","",IF(AND(ISNUMBER(M127),M127&lt;1,N127="kg"),"g",IF(AND(ISNUMBER(M127),M127&lt;1,N127="L"),"cl",N127))),N("P13"))</f>
        <v/>
      </c>
      <c r="R127" s="161" t="str">
        <f>IF(1=1,IF(E127="","",IF(F127="","A CONTROLER",IF(NOT(ISNUMBER(F127)),"TEXTE",IF(OR(L127="",L127&lt;=0),"COMMANDE PRINCIPALE INCOMPLETE",IF(G127="","UNITE MANQUANTE",IF(COUNTIF(B384:B428,AE127)=0,"UNITE A CONTROLER","OK")))))),N("Q9"))</f>
        <v/>
      </c>
      <c r="S127" s="105"/>
      <c r="T127" s="141">
        <f t="shared" si="14"/>
        <v>0</v>
      </c>
      <c r="U127" s="133" t="str">
        <f>IF(1=1,IF(E127="","",U120),N("S13"))</f>
        <v/>
      </c>
      <c r="V127" s="133" t="str">
        <f>IF(1=1,IF(E127="","",V120),N("T13"))</f>
        <v/>
      </c>
      <c r="W127" s="135" t="str">
        <f>IF(1=1,IF(OR(U127="",V127="",NOT(ISNUMBER(U127)),NOT(ISNUMBER(V127)),U127=0),"",V127/U127),N("U13"))</f>
        <v/>
      </c>
      <c r="X127" s="136" t="str">
        <f>IF(1=1,IF(OR(W127="",NOT(ISNUMBER(F127))),"",F127*W127*IFERROR(INDEX(D384:D428,MATCH(AE127,B384:B428,0)),1)),N("V7"))</f>
        <v/>
      </c>
      <c r="Y127" s="137" t="str">
        <f>IF(1=1,IF(F127="","",IF(G127="","",IFERROR(INDEX(E384:E428,MATCH(AE127,B384:B428,0)),G127&amp;""))),N("W6"))</f>
        <v/>
      </c>
      <c r="Z127" s="142" t="str">
        <f>IF(1=1,IF(X127="","",IF(AND(ISNUMBER(X127),X127&lt;1,Y127="kg"),MAX(1,ROUND(X127*1000,0)),IF(AND(ISNUMBER(X127),X127&lt;1,Y127="L"),MAX(1,ROUND(X127*100,0)),ROUND(X127,3)))),N("X13"))</f>
        <v/>
      </c>
      <c r="AA127" s="143" t="str">
        <f>IF(1=1,IF(X127="","",IF(AND(ISNUMBER(X127),X127&lt;1,Y127="kg"),"g",IF(AND(ISNUMBER(X127),X127&lt;1,Y127="L"),"cl",Y127))),N("Y13"))</f>
        <v/>
      </c>
      <c r="AB127" s="123" t="str">
        <f>IF(1=1,IF(E127="","",IF(F127="","A CONTROLER",IF(NOT(ISNUMBER(F127)),"TEXTE",IF(OR(W127="",W127&lt;=0),"COMMANDE COUVERTS INCOMPLETE",IF(G127="","UNITE MANQUANTE",IF(COUNTIF(B384:B428,AE127)=0,"UNITE A CONTROLER","OK")))))),N("Z6"))</f>
        <v/>
      </c>
      <c r="AD127" s="144" t="str">
        <f>IF(1=1,IF(E127="","",AD120),N("AB13"))</f>
        <v/>
      </c>
      <c r="AE127" s="125" t="str">
        <f>IF(1=1,IF(G127="","",UPPER(TRIM(SUBSTITUTE(SUBSTITUTE(G127&amp;"",CHAR(160)," ")," "," ")))),N("AC13"))</f>
        <v/>
      </c>
      <c r="AG127" s="244"/>
    </row>
    <row r="128" spans="1:33" ht="15.75" x14ac:dyDescent="0.25">
      <c r="A128" s="160" t="str">
        <f>IF(1=1,IF(E128="","",A120),N("A14"))</f>
        <v/>
      </c>
      <c r="B128" s="127" t="str">
        <f>IF(1=1,IF(E128="","",B120),N("B14"))</f>
        <v/>
      </c>
      <c r="C128" s="128"/>
      <c r="D128" s="129" t="str">
        <f>IF(ISBLANK(E128),"",LARGE(D120:D127,1)+1)</f>
        <v/>
      </c>
      <c r="E128" s="130"/>
      <c r="F128" s="131"/>
      <c r="G128" s="170"/>
      <c r="H128" s="105"/>
      <c r="I128" s="132" t="str">
        <f>IF(1=1,IF(E128="","",I120),N("H14"))</f>
        <v/>
      </c>
      <c r="J128" s="133" t="str">
        <f>IF(1=1,IF(E128="","",J120),N("I14"))</f>
        <v/>
      </c>
      <c r="K128" s="134" t="str">
        <f>IF(1=1,IF(E128="","",K120),N("J14"))</f>
        <v/>
      </c>
      <c r="L128" s="135" t="str">
        <f>IF(1=1,IF(OR(J128="",O128="",NOT(ISNUMBER(J128)),NOT(ISNUMBER(O128)),J128=0),"",O128/J128),N("L14"))</f>
        <v/>
      </c>
      <c r="M128" s="136" t="str">
        <f>IF(1=1,IF(OR(L128="",NOT(ISNUMBER(F128))),"",F128*L128*IFERROR(INDEX(D384:D428,MATCH(AE128,B384:B428,0)),1)),N("M13"))</f>
        <v/>
      </c>
      <c r="N128" s="137" t="str">
        <f>IF(1=1,IF(F128="","",IF(G128="","",IFERROR(INDEX(E384:E428,MATCH(AE128,B384:B428,0)),G128&amp;""))),N("N6"))</f>
        <v/>
      </c>
      <c r="O128" s="138" t="str">
        <f>IF(1=1,IF(E128="","",O120),N("K14"))</f>
        <v/>
      </c>
      <c r="P128" s="139" t="str">
        <f>IF(1=1,IF(M128="","",IF(AND(ISNUMBER(M128),M128&lt;1,N128="kg"),MAX(1,ROUND(M128*1000,0)),IF(AND(ISNUMBER(M128),M128&lt;1,N128="L"),MAX(1,ROUND(M128*100,0)),ROUND(M128,3)))),N("O14"))</f>
        <v/>
      </c>
      <c r="Q128" s="140" t="str">
        <f>IF(1=1,IF(M128="","",IF(AND(ISNUMBER(M128),M128&lt;1,N128="kg"),"g",IF(AND(ISNUMBER(M128),M128&lt;1,N128="L"),"cl",N128))),N("P14"))</f>
        <v/>
      </c>
      <c r="R128" s="161" t="str">
        <f>IF(1=1,IF(E128="","",IF(F128="","A CONTROLER",IF(NOT(ISNUMBER(F128)),"TEXTE",IF(OR(L128="",L128&lt;=0),"COMMANDE PRINCIPALE INCOMPLETE",IF(G128="","UNITE MANQUANTE",IF(COUNTIF(B384:B428,AE128)=0,"UNITE A CONTROLER","OK")))))),N("Q9"))</f>
        <v/>
      </c>
      <c r="S128" s="105"/>
      <c r="T128" s="141">
        <f t="shared" si="14"/>
        <v>0</v>
      </c>
      <c r="U128" s="133" t="str">
        <f>IF(1=1,IF(E128="","",U120),N("S14"))</f>
        <v/>
      </c>
      <c r="V128" s="133" t="str">
        <f>IF(1=1,IF(E128="","",V120),N("T14"))</f>
        <v/>
      </c>
      <c r="W128" s="135" t="str">
        <f>IF(1=1,IF(OR(U128="",V128="",NOT(ISNUMBER(U128)),NOT(ISNUMBER(V128)),U128=0),"",V128/U128),N("U14"))</f>
        <v/>
      </c>
      <c r="X128" s="136" t="str">
        <f>IF(1=1,IF(OR(W128="",NOT(ISNUMBER(F128))),"",F128*W128*IFERROR(INDEX(D384:D428,MATCH(AE128,B384:B428,0)),1)),N("V7"))</f>
        <v/>
      </c>
      <c r="Y128" s="137" t="str">
        <f>IF(1=1,IF(F128="","",IF(G128="","",IFERROR(INDEX(E384:E428,MATCH(AE128,B384:B428,0)),G128&amp;""))),N("W6"))</f>
        <v/>
      </c>
      <c r="Z128" s="142" t="str">
        <f>IF(1=1,IF(X128="","",IF(AND(ISNUMBER(X128),X128&lt;1,Y128="kg"),MAX(1,ROUND(X128*1000,0)),IF(AND(ISNUMBER(X128),X128&lt;1,Y128="L"),MAX(1,ROUND(X128*100,0)),ROUND(X128,3)))),N("X14"))</f>
        <v/>
      </c>
      <c r="AA128" s="143" t="str">
        <f>IF(1=1,IF(X128="","",IF(AND(ISNUMBER(X128),X128&lt;1,Y128="kg"),"g",IF(AND(ISNUMBER(X128),X128&lt;1,Y128="L"),"cl",Y128))),N("Y14"))</f>
        <v/>
      </c>
      <c r="AB128" s="123" t="str">
        <f>IF(1=1,IF(E128="","",IF(F128="","A CONTROLER",IF(NOT(ISNUMBER(F128)),"TEXTE",IF(OR(W128="",W128&lt;=0),"COMMANDE COUVERTS INCOMPLETE",IF(G128="","UNITE MANQUANTE",IF(COUNTIF(B384:B428,AE128)=0,"UNITE A CONTROLER","OK")))))),N("Z6"))</f>
        <v/>
      </c>
      <c r="AD128" s="144" t="str">
        <f>IF(1=1,IF(E128="","",AD120),N("AB14"))</f>
        <v/>
      </c>
      <c r="AE128" s="125" t="str">
        <f>IF(1=1,IF(G128="","",UPPER(TRIM(SUBSTITUTE(SUBSTITUTE(G128&amp;"",CHAR(160)," ")," "," ")))),N("AC14"))</f>
        <v/>
      </c>
    </row>
    <row r="129" spans="1:31" ht="15.75" x14ac:dyDescent="0.25">
      <c r="A129" s="160" t="str">
        <f>IF(1=1,IF(E129="","",A120),N("A15"))</f>
        <v/>
      </c>
      <c r="B129" s="127" t="str">
        <f>IF(1=1,IF(E129="","",B120),N("B15"))</f>
        <v/>
      </c>
      <c r="C129" s="128"/>
      <c r="D129" s="129" t="str">
        <f>IF(ISBLANK(E129),"",LARGE(D120:D128,1)+1)</f>
        <v/>
      </c>
      <c r="E129" s="130"/>
      <c r="F129" s="131"/>
      <c r="G129" s="170"/>
      <c r="H129" s="105"/>
      <c r="I129" s="132" t="str">
        <f>IF(1=1,IF(E129="","",I120),N("H15"))</f>
        <v/>
      </c>
      <c r="J129" s="133" t="str">
        <f>IF(1=1,IF(E129="","",J120),N("I15"))</f>
        <v/>
      </c>
      <c r="K129" s="134" t="str">
        <f>IF(1=1,IF(E129="","",K120),N("J15"))</f>
        <v/>
      </c>
      <c r="L129" s="135" t="str">
        <f>IF(1=1,IF(OR(J129="",O129="",NOT(ISNUMBER(J129)),NOT(ISNUMBER(O129)),J129=0),"",O129/J129),N("L15"))</f>
        <v/>
      </c>
      <c r="M129" s="136" t="str">
        <f>IF(1=1,IF(OR(L129="",NOT(ISNUMBER(F129))),"",F129*L129*IFERROR(INDEX(D384:D428,MATCH(AE129,B384:B428,0)),1)),N("M13"))</f>
        <v/>
      </c>
      <c r="N129" s="137" t="str">
        <f>IF(1=1,IF(F129="","",IF(G129="","",IFERROR(INDEX(E384:E428,MATCH(AE129,B384:B428,0)),G129&amp;""))),N("N6"))</f>
        <v/>
      </c>
      <c r="O129" s="138" t="str">
        <f>IF(1=1,IF(E129="","",O120),N("K15"))</f>
        <v/>
      </c>
      <c r="P129" s="139" t="str">
        <f>IF(1=1,IF(M129="","",IF(AND(ISNUMBER(M129),M129&lt;1,N129="kg"),MAX(1,ROUND(M129*1000,0)),IF(AND(ISNUMBER(M129),M129&lt;1,N129="L"),MAX(1,ROUND(M129*100,0)),ROUND(M129,3)))),N("O15"))</f>
        <v/>
      </c>
      <c r="Q129" s="140" t="str">
        <f>IF(1=1,IF(M129="","",IF(AND(ISNUMBER(M129),M129&lt;1,N129="kg"),"g",IF(AND(ISNUMBER(M129),M129&lt;1,N129="L"),"cl",N129))),N("P15"))</f>
        <v/>
      </c>
      <c r="R129" s="161" t="str">
        <f>IF(1=1,IF(E129="","",IF(F129="","A CONTROLER",IF(NOT(ISNUMBER(F129)),"TEXTE",IF(OR(L129="",L129&lt;=0),"COMMANDE PRINCIPALE INCOMPLETE",IF(G129="","UNITE MANQUANTE",IF(COUNTIF(B384:B428,AE129)=0,"UNITE A CONTROLER","OK")))))),N("Q9"))</f>
        <v/>
      </c>
      <c r="S129" s="105"/>
      <c r="T129" s="141">
        <f t="shared" si="14"/>
        <v>0</v>
      </c>
      <c r="U129" s="133" t="str">
        <f>IF(1=1,IF(E129="","",U120),N("S15"))</f>
        <v/>
      </c>
      <c r="V129" s="133" t="str">
        <f>IF(1=1,IF(E129="","",V120),N("T15"))</f>
        <v/>
      </c>
      <c r="W129" s="135" t="str">
        <f>IF(1=1,IF(OR(U129="",V129="",NOT(ISNUMBER(U129)),NOT(ISNUMBER(V129)),U129=0),"",V129/U129),N("U15"))</f>
        <v/>
      </c>
      <c r="X129" s="136" t="str">
        <f>IF(1=1,IF(OR(W129="",NOT(ISNUMBER(F129))),"",F129*W129*IFERROR(INDEX(D384:D428,MATCH(AE129,B384:B428,0)),1)),N("V7"))</f>
        <v/>
      </c>
      <c r="Y129" s="137" t="str">
        <f>IF(1=1,IF(F129="","",IF(G129="","",IFERROR(INDEX(E384:E428,MATCH(AE129,B384:B428,0)),G129&amp;""))),N("W6"))</f>
        <v/>
      </c>
      <c r="Z129" s="142" t="str">
        <f>IF(1=1,IF(X129="","",IF(AND(ISNUMBER(X129),X129&lt;1,Y129="kg"),MAX(1,ROUND(X129*1000,0)),IF(AND(ISNUMBER(X129),X129&lt;1,Y129="L"),MAX(1,ROUND(X129*100,0)),ROUND(X129,3)))),N("X15"))</f>
        <v/>
      </c>
      <c r="AA129" s="143" t="str">
        <f>IF(1=1,IF(X129="","",IF(AND(ISNUMBER(X129),X129&lt;1,Y129="kg"),"g",IF(AND(ISNUMBER(X129),X129&lt;1,Y129="L"),"cl",Y129))),N("Y15"))</f>
        <v/>
      </c>
      <c r="AB129" s="123" t="str">
        <f>IF(1=1,IF(E129="","",IF(F129="","A CONTROLER",IF(NOT(ISNUMBER(F129)),"TEXTE",IF(OR(W129="",W129&lt;=0),"COMMANDE COUVERTS INCOMPLETE",IF(G129="","UNITE MANQUANTE",IF(COUNTIF(B384:B428,AE129)=0,"UNITE A CONTROLER","OK")))))),N("Z6"))</f>
        <v/>
      </c>
      <c r="AD129" s="144" t="str">
        <f>IF(1=1,IF(E129="","",AD120),N("AB15"))</f>
        <v/>
      </c>
      <c r="AE129" s="125" t="str">
        <f>IF(1=1,IF(G129="","",UPPER(TRIM(SUBSTITUTE(SUBSTITUTE(G129&amp;"",CHAR(160)," ")," "," ")))),N("AC15"))</f>
        <v/>
      </c>
    </row>
    <row r="130" spans="1:31" ht="15.75" x14ac:dyDescent="0.25">
      <c r="A130" s="160" t="str">
        <f>IF(1=1,IF(E130="","",A120),N("A16"))</f>
        <v/>
      </c>
      <c r="B130" s="127" t="str">
        <f>IF(1=1,IF(E130="","",B120),N("B16"))</f>
        <v/>
      </c>
      <c r="C130" s="128"/>
      <c r="D130" s="129" t="str">
        <f>IF(ISBLANK(E130),"",LARGE(D120:D129,1)+1)</f>
        <v/>
      </c>
      <c r="E130" s="130"/>
      <c r="F130" s="131"/>
      <c r="G130" s="170"/>
      <c r="H130" s="105"/>
      <c r="I130" s="132" t="str">
        <f>IF(1=1,IF(E130="","",I120),N("H16"))</f>
        <v/>
      </c>
      <c r="J130" s="133" t="str">
        <f>IF(1=1,IF(E130="","",J120),N("I16"))</f>
        <v/>
      </c>
      <c r="K130" s="134" t="str">
        <f>IF(1=1,IF(E130="","",K120),N("J16"))</f>
        <v/>
      </c>
      <c r="L130" s="135" t="str">
        <f>IF(1=1,IF(OR(J130="",O130="",NOT(ISNUMBER(J130)),NOT(ISNUMBER(O130)),J130=0),"",O130/J130),N("L16"))</f>
        <v/>
      </c>
      <c r="M130" s="136" t="str">
        <f>IF(1=1,IF(OR(L130="",NOT(ISNUMBER(F130))),"",F130*L130*IFERROR(INDEX(D384:D428,MATCH(AE130,B384:B428,0)),1)),N("M13"))</f>
        <v/>
      </c>
      <c r="N130" s="137" t="str">
        <f>IF(1=1,IF(F130="","",IF(G130="","",IFERROR(INDEX(E384:E428,MATCH(AE130,B384:B428,0)),G130&amp;""))),N("N6"))</f>
        <v/>
      </c>
      <c r="O130" s="138" t="str">
        <f>IF(1=1,IF(E130="","",O120),N("K16"))</f>
        <v/>
      </c>
      <c r="P130" s="139" t="str">
        <f>IF(1=1,IF(M130="","",IF(AND(ISNUMBER(M130),M130&lt;1,N130="kg"),MAX(1,ROUND(M130*1000,0)),IF(AND(ISNUMBER(M130),M130&lt;1,N130="L"),MAX(1,ROUND(M130*100,0)),ROUND(M130,3)))),N("O16"))</f>
        <v/>
      </c>
      <c r="Q130" s="140" t="str">
        <f>IF(1=1,IF(M130="","",IF(AND(ISNUMBER(M130),M130&lt;1,N130="kg"),"g",IF(AND(ISNUMBER(M130),M130&lt;1,N130="L"),"cl",N130))),N("P16"))</f>
        <v/>
      </c>
      <c r="R130" s="161" t="str">
        <f>IF(1=1,IF(E130="","",IF(F130="","A CONTROLER",IF(NOT(ISNUMBER(F130)),"TEXTE",IF(OR(L130="",L130&lt;=0),"COMMANDE PRINCIPALE INCOMPLETE",IF(G130="","UNITE MANQUANTE",IF(COUNTIF(B384:B428,AE130)=0,"UNITE A CONTROLER","OK")))))),N("Q9"))</f>
        <v/>
      </c>
      <c r="S130" s="105"/>
      <c r="T130" s="141">
        <f t="shared" si="14"/>
        <v>0</v>
      </c>
      <c r="U130" s="133" t="str">
        <f>IF(1=1,IF(E130="","",U120),N("S16"))</f>
        <v/>
      </c>
      <c r="V130" s="133" t="str">
        <f>IF(1=1,IF(E130="","",V120),N("T16"))</f>
        <v/>
      </c>
      <c r="W130" s="135" t="str">
        <f>IF(1=1,IF(OR(U130="",V130="",NOT(ISNUMBER(U130)),NOT(ISNUMBER(V130)),U130=0),"",V130/U130),N("U16"))</f>
        <v/>
      </c>
      <c r="X130" s="136" t="str">
        <f>IF(1=1,IF(OR(W130="",NOT(ISNUMBER(F130))),"",F130*W130*IFERROR(INDEX(D384:D428,MATCH(AE130,B384:B428,0)),1)),N("V7"))</f>
        <v/>
      </c>
      <c r="Y130" s="137" t="str">
        <f>IF(1=1,IF(F130="","",IF(G130="","",IFERROR(INDEX(E384:E428,MATCH(AE130,B384:B428,0)),G130&amp;""))),N("W6"))</f>
        <v/>
      </c>
      <c r="Z130" s="142" t="str">
        <f>IF(1=1,IF(X130="","",IF(AND(ISNUMBER(X130),X130&lt;1,Y130="kg"),MAX(1,ROUND(X130*1000,0)),IF(AND(ISNUMBER(X130),X130&lt;1,Y130="L"),MAX(1,ROUND(X130*100,0)),ROUND(X130,3)))),N("X16"))</f>
        <v/>
      </c>
      <c r="AA130" s="143" t="str">
        <f>IF(1=1,IF(X130="","",IF(AND(ISNUMBER(X130),X130&lt;1,Y130="kg"),"g",IF(AND(ISNUMBER(X130),X130&lt;1,Y130="L"),"cl",Y130))),N("Y16"))</f>
        <v/>
      </c>
      <c r="AB130" s="123" t="str">
        <f>IF(1=1,IF(E130="","",IF(F130="","A CONTROLER",IF(NOT(ISNUMBER(F130)),"TEXTE",IF(OR(W130="",W130&lt;=0),"COMMANDE COUVERTS INCOMPLETE",IF(G130="","UNITE MANQUANTE",IF(COUNTIF(B384:B428,AE130)=0,"UNITE A CONTROLER","OK")))))),N("Z6"))</f>
        <v/>
      </c>
      <c r="AD130" s="144" t="str">
        <f>IF(1=1,IF(E130="","",AD120),N("AB16"))</f>
        <v/>
      </c>
      <c r="AE130" s="125" t="str">
        <f>IF(1=1,IF(G130="","",UPPER(TRIM(SUBSTITUTE(SUBSTITUTE(G130&amp;"",CHAR(160)," ")," "," ")))),N("AC16"))</f>
        <v/>
      </c>
    </row>
    <row r="131" spans="1:31" ht="15.75" x14ac:dyDescent="0.25">
      <c r="A131" s="160" t="str">
        <f>IF(1=1,IF(E131="","",A120),N("A17"))</f>
        <v/>
      </c>
      <c r="B131" s="127" t="str">
        <f>IF(1=1,IF(E131="","",B120),N("B17"))</f>
        <v/>
      </c>
      <c r="C131" s="128"/>
      <c r="D131" s="129" t="str">
        <f>IF(ISBLANK(E131),"",LARGE(D120:D130,1)+1)</f>
        <v/>
      </c>
      <c r="E131" s="130"/>
      <c r="F131" s="131"/>
      <c r="G131" s="170"/>
      <c r="H131" s="105"/>
      <c r="I131" s="132" t="str">
        <f>IF(1=1,IF(E131="","",I120),N("H17"))</f>
        <v/>
      </c>
      <c r="J131" s="133" t="str">
        <f>IF(1=1,IF(E131="","",J120),N("I17"))</f>
        <v/>
      </c>
      <c r="K131" s="134" t="str">
        <f>IF(1=1,IF(E131="","",K120),N("J17"))</f>
        <v/>
      </c>
      <c r="L131" s="135" t="str">
        <f>IF(1=1,IF(OR(J131="",O131="",NOT(ISNUMBER(J131)),NOT(ISNUMBER(O131)),J131=0),"",O131/J131),N("L17"))</f>
        <v/>
      </c>
      <c r="M131" s="136" t="str">
        <f>IF(1=1,IF(OR(L131="",NOT(ISNUMBER(F131))),"",F131*L131*IFERROR(INDEX(D384:D428,MATCH(AE131,B384:B428,0)),1)),N("M13"))</f>
        <v/>
      </c>
      <c r="N131" s="137" t="str">
        <f>IF(1=1,IF(F131="","",IF(G131="","",IFERROR(INDEX(E384:E428,MATCH(AE131,B384:B428,0)),G131&amp;""))),N("N6"))</f>
        <v/>
      </c>
      <c r="O131" s="138" t="str">
        <f>IF(1=1,IF(E131="","",O120),N("K17"))</f>
        <v/>
      </c>
      <c r="P131" s="139" t="str">
        <f>IF(1=1,IF(M131="","",IF(AND(ISNUMBER(M131),M131&lt;1,N131="kg"),MAX(1,ROUND(M131*1000,0)),IF(AND(ISNUMBER(M131),M131&lt;1,N131="L"),MAX(1,ROUND(M131*100,0)),ROUND(M131,3)))),N("O17"))</f>
        <v/>
      </c>
      <c r="Q131" s="140" t="str">
        <f>IF(1=1,IF(M131="","",IF(AND(ISNUMBER(M131),M131&lt;1,N131="kg"),"g",IF(AND(ISNUMBER(M131),M131&lt;1,N131="L"),"cl",N131))),N("P17"))</f>
        <v/>
      </c>
      <c r="R131" s="161" t="str">
        <f>IF(1=1,IF(E131="","",IF(F131="","A CONTROLER",IF(NOT(ISNUMBER(F131)),"TEXTE",IF(OR(L131="",L131&lt;=0),"COMMANDE PRINCIPALE INCOMPLETE",IF(G131="","UNITE MANQUANTE",IF(COUNTIF(B384:B428,AE131)=0,"UNITE A CONTROLER","OK")))))),N("Q9"))</f>
        <v/>
      </c>
      <c r="S131" s="105"/>
      <c r="T131" s="141">
        <f t="shared" si="14"/>
        <v>0</v>
      </c>
      <c r="U131" s="133" t="str">
        <f>IF(1=1,IF(E131="","",U120),N("S17"))</f>
        <v/>
      </c>
      <c r="V131" s="133" t="str">
        <f>IF(1=1,IF(E131="","",V120),N("T17"))</f>
        <v/>
      </c>
      <c r="W131" s="135" t="str">
        <f>IF(1=1,IF(OR(U131="",V131="",NOT(ISNUMBER(U131)),NOT(ISNUMBER(V131)),U131=0),"",V131/U131),N("U17"))</f>
        <v/>
      </c>
      <c r="X131" s="136" t="str">
        <f>IF(1=1,IF(OR(W131="",NOT(ISNUMBER(F131))),"",F131*W131*IFERROR(INDEX(D384:D428,MATCH(AE131,B384:B428,0)),1)),N("V7"))</f>
        <v/>
      </c>
      <c r="Y131" s="137" t="str">
        <f>IF(1=1,IF(F131="","",IF(G131="","",IFERROR(INDEX(E384:E428,MATCH(AE131,B384:B428,0)),G131&amp;""))),N("W6"))</f>
        <v/>
      </c>
      <c r="Z131" s="142" t="str">
        <f>IF(1=1,IF(X131="","",IF(AND(ISNUMBER(X131),X131&lt;1,Y131="kg"),MAX(1,ROUND(X131*1000,0)),IF(AND(ISNUMBER(X131),X131&lt;1,Y131="L"),MAX(1,ROUND(X131*100,0)),ROUND(X131,3)))),N("X17"))</f>
        <v/>
      </c>
      <c r="AA131" s="143" t="str">
        <f>IF(1=1,IF(X131="","",IF(AND(ISNUMBER(X131),X131&lt;1,Y131="kg"),"g",IF(AND(ISNUMBER(X131),X131&lt;1,Y131="L"),"cl",Y131))),N("Y17"))</f>
        <v/>
      </c>
      <c r="AB131" s="123" t="str">
        <f>IF(1=1,IF(E131="","",IF(F131="","A CONTROLER",IF(NOT(ISNUMBER(F131)),"TEXTE",IF(OR(W131="",W131&lt;=0),"COMMANDE COUVERTS INCOMPLETE",IF(G131="","UNITE MANQUANTE",IF(COUNTIF(B384:B428,AE131)=0,"UNITE A CONTROLER","OK")))))),N("Z6"))</f>
        <v/>
      </c>
      <c r="AD131" s="144" t="str">
        <f>IF(1=1,IF(E131="","",AD120),N("AB17"))</f>
        <v/>
      </c>
      <c r="AE131" s="125" t="str">
        <f>IF(1=1,IF(G131="","",UPPER(TRIM(SUBSTITUTE(SUBSTITUTE(G131&amp;"",CHAR(160)," ")," "," ")))),N("AC17"))</f>
        <v/>
      </c>
    </row>
    <row r="132" spans="1:31" ht="15.75" x14ac:dyDescent="0.25">
      <c r="A132" s="160" t="str">
        <f>IF(1=1,IF(E132="","",A120),N("A18"))</f>
        <v/>
      </c>
      <c r="B132" s="127" t="str">
        <f>IF(1=1,IF(E132="","",B120),N("B18"))</f>
        <v/>
      </c>
      <c r="C132" s="128"/>
      <c r="D132" s="129" t="str">
        <f>IF(ISBLANK(E132),"",LARGE(D120:D131,1)+1)</f>
        <v/>
      </c>
      <c r="E132" s="130"/>
      <c r="F132" s="131"/>
      <c r="G132" s="170"/>
      <c r="H132" s="105"/>
      <c r="I132" s="132" t="str">
        <f>IF(1=1,IF(E132="","",I120),N("H18"))</f>
        <v/>
      </c>
      <c r="J132" s="133" t="str">
        <f>IF(1=1,IF(E132="","",J120),N("I18"))</f>
        <v/>
      </c>
      <c r="K132" s="134" t="str">
        <f>IF(1=1,IF(E132="","",K120),N("J18"))</f>
        <v/>
      </c>
      <c r="L132" s="135" t="str">
        <f>IF(1=1,IF(OR(J132="",O132="",NOT(ISNUMBER(J132)),NOT(ISNUMBER(O132)),J132=0),"",O132/J132),N("L18"))</f>
        <v/>
      </c>
      <c r="M132" s="136" t="str">
        <f>IF(1=1,IF(OR(L132="",NOT(ISNUMBER(F132))),"",F132*L132*IFERROR(INDEX(D384:D428,MATCH(AE132,B384:B428,0)),1)),N("M13"))</f>
        <v/>
      </c>
      <c r="N132" s="137" t="str">
        <f>IF(1=1,IF(F132="","",IF(G132="","",IFERROR(INDEX(E384:E428,MATCH(AE132,B384:B428,0)),G132&amp;""))),N("N6"))</f>
        <v/>
      </c>
      <c r="O132" s="138" t="str">
        <f>IF(1=1,IF(E132="","",O120),N("K18"))</f>
        <v/>
      </c>
      <c r="P132" s="139" t="str">
        <f>IF(1=1,IF(M132="","",IF(AND(ISNUMBER(M132),M132&lt;1,N132="kg"),MAX(1,ROUND(M132*1000,0)),IF(AND(ISNUMBER(M132),M132&lt;1,N132="L"),MAX(1,ROUND(M132*100,0)),ROUND(M132,3)))),N("O18"))</f>
        <v/>
      </c>
      <c r="Q132" s="140" t="str">
        <f>IF(1=1,IF(M132="","",IF(AND(ISNUMBER(M132),M132&lt;1,N132="kg"),"g",IF(AND(ISNUMBER(M132),M132&lt;1,N132="L"),"cl",N132))),N("P18"))</f>
        <v/>
      </c>
      <c r="R132" s="161" t="str">
        <f>IF(1=1,IF(E132="","",IF(F132="","A CONTROLER",IF(NOT(ISNUMBER(F132)),"TEXTE",IF(OR(L132="",L132&lt;=0),"COMMANDE PRINCIPALE INCOMPLETE",IF(G132="","UNITE MANQUANTE",IF(COUNTIF(B384:B428,AE132)=0,"UNITE A CONTROLER","OK")))))),N("Q9"))</f>
        <v/>
      </c>
      <c r="S132" s="105"/>
      <c r="T132" s="141">
        <f t="shared" si="14"/>
        <v>0</v>
      </c>
      <c r="U132" s="133" t="str">
        <f>IF(1=1,IF(E132="","",U120),N("S18"))</f>
        <v/>
      </c>
      <c r="V132" s="133" t="str">
        <f>IF(1=1,IF(E132="","",V120),N("T18"))</f>
        <v/>
      </c>
      <c r="W132" s="135" t="str">
        <f>IF(1=1,IF(OR(U132="",V132="",NOT(ISNUMBER(U132)),NOT(ISNUMBER(V132)),U132=0),"",V132/U132),N("U18"))</f>
        <v/>
      </c>
      <c r="X132" s="136" t="str">
        <f>IF(1=1,IF(OR(W132="",NOT(ISNUMBER(F132))),"",F132*W132*IFERROR(INDEX(D384:D428,MATCH(AE132,B384:B428,0)),1)),N("V7"))</f>
        <v/>
      </c>
      <c r="Y132" s="137" t="str">
        <f>IF(1=1,IF(F132="","",IF(G132="","",IFERROR(INDEX(E384:E428,MATCH(AE132,B384:B428,0)),G132&amp;""))),N("W6"))</f>
        <v/>
      </c>
      <c r="Z132" s="142" t="str">
        <f>IF(1=1,IF(X132="","",IF(AND(ISNUMBER(X132),X132&lt;1,Y132="kg"),MAX(1,ROUND(X132*1000,0)),IF(AND(ISNUMBER(X132),X132&lt;1,Y132="L"),MAX(1,ROUND(X132*100,0)),ROUND(X132,3)))),N("X18"))</f>
        <v/>
      </c>
      <c r="AA132" s="143" t="str">
        <f>IF(1=1,IF(X132="","",IF(AND(ISNUMBER(X132),X132&lt;1,Y132="kg"),"g",IF(AND(ISNUMBER(X132),X132&lt;1,Y132="L"),"cl",Y132))),N("Y18"))</f>
        <v/>
      </c>
      <c r="AB132" s="123" t="str">
        <f>IF(1=1,IF(E132="","",IF(F132="","A CONTROLER",IF(NOT(ISNUMBER(F132)),"TEXTE",IF(OR(W132="",W132&lt;=0),"COMMANDE COUVERTS INCOMPLETE",IF(G132="","UNITE MANQUANTE",IF(COUNTIF(B384:B428,AE132)=0,"UNITE A CONTROLER","OK")))))),N("Z6"))</f>
        <v/>
      </c>
      <c r="AD132" s="144" t="str">
        <f>IF(1=1,IF(E132="","",AD120),N("AB18"))</f>
        <v/>
      </c>
      <c r="AE132" s="125" t="str">
        <f>IF(1=1,IF(G132="","",UPPER(TRIM(SUBSTITUTE(SUBSTITUTE(G132&amp;"",CHAR(160)," ")," "," ")))),N("AC18"))</f>
        <v/>
      </c>
    </row>
    <row r="133" spans="1:31" ht="15.75" x14ac:dyDescent="0.25">
      <c r="A133" s="160" t="str">
        <f>IF(1=1,IF(E133="","",A120),N("A19"))</f>
        <v/>
      </c>
      <c r="B133" s="127" t="str">
        <f>IF(1=1,IF(E133="","",B120),N("B19"))</f>
        <v/>
      </c>
      <c r="C133" s="128"/>
      <c r="D133" s="129" t="str">
        <f>IF(ISBLANK(E133),"",LARGE(D120:D132,1)+1)</f>
        <v/>
      </c>
      <c r="E133" s="130"/>
      <c r="F133" s="131"/>
      <c r="G133" s="170"/>
      <c r="H133" s="105"/>
      <c r="I133" s="132" t="str">
        <f>IF(1=1,IF(E133="","",I120),N("H19"))</f>
        <v/>
      </c>
      <c r="J133" s="133" t="str">
        <f>IF(1=1,IF(E133="","",J120),N("I19"))</f>
        <v/>
      </c>
      <c r="K133" s="134" t="str">
        <f>IF(1=1,IF(E133="","",K120),N("J19"))</f>
        <v/>
      </c>
      <c r="L133" s="135" t="str">
        <f>IF(1=1,IF(OR(J133="",O133="",NOT(ISNUMBER(J133)),NOT(ISNUMBER(O133)),J133=0),"",O133/J133),N("L19"))</f>
        <v/>
      </c>
      <c r="M133" s="136" t="str">
        <f>IF(1=1,IF(OR(L133="",NOT(ISNUMBER(F133))),"",F133*L133*IFERROR(INDEX(D384:D428,MATCH(AE133,B384:B428,0)),1)),N("M13"))</f>
        <v/>
      </c>
      <c r="N133" s="137" t="str">
        <f>IF(1=1,IF(F133="","",IF(G133="","",IFERROR(INDEX(E384:E428,MATCH(AE133,B384:B428,0)),G133&amp;""))),N("N6"))</f>
        <v/>
      </c>
      <c r="O133" s="138" t="str">
        <f>IF(1=1,IF(E133="","",O120),N("K19"))</f>
        <v/>
      </c>
      <c r="P133" s="139" t="str">
        <f>IF(1=1,IF(M133="","",IF(AND(ISNUMBER(M133),M133&lt;1,N133="kg"),MAX(1,ROUND(M133*1000,0)),IF(AND(ISNUMBER(M133),M133&lt;1,N133="L"),MAX(1,ROUND(M133*100,0)),ROUND(M133,3)))),N("O19"))</f>
        <v/>
      </c>
      <c r="Q133" s="140" t="str">
        <f>IF(1=1,IF(M133="","",IF(AND(ISNUMBER(M133),M133&lt;1,N133="kg"),"g",IF(AND(ISNUMBER(M133),M133&lt;1,N133="L"),"cl",N133))),N("P19"))</f>
        <v/>
      </c>
      <c r="R133" s="161" t="str">
        <f>IF(1=1,IF(E133="","",IF(F133="","A CONTROLER",IF(NOT(ISNUMBER(F133)),"TEXTE",IF(OR(L133="",L133&lt;=0),"COMMANDE PRINCIPALE INCOMPLETE",IF(G133="","UNITE MANQUANTE",IF(COUNTIF(B384:B428,AE133)=0,"UNITE A CONTROLER","OK")))))),N("Q9"))</f>
        <v/>
      </c>
      <c r="S133" s="105"/>
      <c r="T133" s="141">
        <f t="shared" si="14"/>
        <v>0</v>
      </c>
      <c r="U133" s="133" t="str">
        <f>IF(1=1,IF(E133="","",U120),N("S19"))</f>
        <v/>
      </c>
      <c r="V133" s="133" t="str">
        <f>IF(1=1,IF(E133="","",V120),N("T19"))</f>
        <v/>
      </c>
      <c r="W133" s="135" t="str">
        <f>IF(1=1,IF(OR(U133="",V133="",NOT(ISNUMBER(U133)),NOT(ISNUMBER(V133)),U133=0),"",V133/U133),N("U19"))</f>
        <v/>
      </c>
      <c r="X133" s="136" t="str">
        <f>IF(1=1,IF(OR(W133="",NOT(ISNUMBER(F133))),"",F133*W133*IFERROR(INDEX(D384:D428,MATCH(AE133,B384:B428,0)),1)),N("V7"))</f>
        <v/>
      </c>
      <c r="Y133" s="137" t="str">
        <f>IF(1=1,IF(F133="","",IF(G133="","",IFERROR(INDEX(E384:E428,MATCH(AE133,B384:B428,0)),G133&amp;""))),N("W6"))</f>
        <v/>
      </c>
      <c r="Z133" s="142" t="str">
        <f>IF(1=1,IF(X133="","",IF(AND(ISNUMBER(X133),X133&lt;1,Y133="kg"),MAX(1,ROUND(X133*1000,0)),IF(AND(ISNUMBER(X133),X133&lt;1,Y133="L"),MAX(1,ROUND(X133*100,0)),ROUND(X133,3)))),N("X19"))</f>
        <v/>
      </c>
      <c r="AA133" s="143" t="str">
        <f>IF(1=1,IF(X133="","",IF(AND(ISNUMBER(X133),X133&lt;1,Y133="kg"),"g",IF(AND(ISNUMBER(X133),X133&lt;1,Y133="L"),"cl",Y133))),N("Y19"))</f>
        <v/>
      </c>
      <c r="AB133" s="123" t="str">
        <f>IF(1=1,IF(E133="","",IF(F133="","A CONTROLER",IF(NOT(ISNUMBER(F133)),"TEXTE",IF(OR(W133="",W133&lt;=0),"COMMANDE COUVERTS INCOMPLETE",IF(G133="","UNITE MANQUANTE",IF(COUNTIF(B384:B428,AE133)=0,"UNITE A CONTROLER","OK")))))),N("Z6"))</f>
        <v/>
      </c>
      <c r="AD133" s="144" t="str">
        <f>IF(1=1,IF(E133="","",AD120),N("AB19"))</f>
        <v/>
      </c>
      <c r="AE133" s="125" t="str">
        <f>IF(1=1,IF(G133="","",UPPER(TRIM(SUBSTITUTE(SUBSTITUTE(G133&amp;"",CHAR(160)," ")," "," ")))),N("AC19"))</f>
        <v/>
      </c>
    </row>
    <row r="134" spans="1:31" ht="15.75" x14ac:dyDescent="0.25">
      <c r="A134" s="160" t="str">
        <f>IF(1=1,IF(E134="","",A120),N("A20"))</f>
        <v/>
      </c>
      <c r="B134" s="127" t="str">
        <f>IF(1=1,IF(E134="","",B120),N("B20"))</f>
        <v/>
      </c>
      <c r="C134" s="128"/>
      <c r="D134" s="129" t="str">
        <f>IF(ISBLANK(E134),"",LARGE(D120:D133,1)+1)</f>
        <v/>
      </c>
      <c r="E134" s="130"/>
      <c r="F134" s="131"/>
      <c r="G134" s="170"/>
      <c r="H134" s="105"/>
      <c r="I134" s="132" t="str">
        <f>IF(1=1,IF(E134="","",I120),N("H20"))</f>
        <v/>
      </c>
      <c r="J134" s="133" t="str">
        <f>IF(1=1,IF(E134="","",J120),N("I20"))</f>
        <v/>
      </c>
      <c r="K134" s="134" t="str">
        <f>IF(1=1,IF(E134="","",K120),N("J20"))</f>
        <v/>
      </c>
      <c r="L134" s="135" t="str">
        <f>IF(1=1,IF(OR(J134="",O134="",NOT(ISNUMBER(J134)),NOT(ISNUMBER(O134)),J134=0),"",O134/J134),N("L20"))</f>
        <v/>
      </c>
      <c r="M134" s="136" t="str">
        <f>IF(1=1,IF(OR(L134="",NOT(ISNUMBER(F134))),"",F134*L134*IFERROR(INDEX(D384:D428,MATCH(AE134,B384:B428,0)),1)),N("M13"))</f>
        <v/>
      </c>
      <c r="N134" s="137" t="str">
        <f>IF(1=1,IF(F134="","",IF(G134="","",IFERROR(INDEX(E384:E428,MATCH(AE134,B384:B428,0)),G134&amp;""))),N("N6"))</f>
        <v/>
      </c>
      <c r="O134" s="138" t="str">
        <f>IF(1=1,IF(E134="","",O120),N("K20"))</f>
        <v/>
      </c>
      <c r="P134" s="139" t="str">
        <f>IF(1=1,IF(M134="","",IF(AND(ISNUMBER(M134),M134&lt;1,N134="kg"),MAX(1,ROUND(M134*1000,0)),IF(AND(ISNUMBER(M134),M134&lt;1,N134="L"),MAX(1,ROUND(M134*100,0)),ROUND(M134,3)))),N("O20"))</f>
        <v/>
      </c>
      <c r="Q134" s="140" t="str">
        <f>IF(1=1,IF(M134="","",IF(AND(ISNUMBER(M134),M134&lt;1,N134="kg"),"g",IF(AND(ISNUMBER(M134),M134&lt;1,N134="L"),"cl",N134))),N("P20"))</f>
        <v/>
      </c>
      <c r="R134" s="161" t="str">
        <f>IF(1=1,IF(E134="","",IF(F134="","A CONTROLER",IF(NOT(ISNUMBER(F134)),"TEXTE",IF(OR(L134="",L134&lt;=0),"COMMANDE PRINCIPALE INCOMPLETE",IF(G134="","UNITE MANQUANTE",IF(COUNTIF(B384:B428,AE134)=0,"UNITE A CONTROLER","OK")))))),N("Q9"))</f>
        <v/>
      </c>
      <c r="S134" s="105"/>
      <c r="T134" s="141">
        <f t="shared" si="14"/>
        <v>0</v>
      </c>
      <c r="U134" s="133" t="str">
        <f>IF(1=1,IF(E134="","",U120),N("S20"))</f>
        <v/>
      </c>
      <c r="V134" s="133" t="str">
        <f>IF(1=1,IF(E134="","",V120),N("T20"))</f>
        <v/>
      </c>
      <c r="W134" s="135" t="str">
        <f>IF(1=1,IF(OR(U134="",V134="",NOT(ISNUMBER(U134)),NOT(ISNUMBER(V134)),U134=0),"",V134/U134),N("U20"))</f>
        <v/>
      </c>
      <c r="X134" s="136" t="str">
        <f>IF(1=1,IF(OR(W134="",NOT(ISNUMBER(F134))),"",F134*W134*IFERROR(INDEX(D384:D428,MATCH(AE134,B384:B428,0)),1)),N("V7"))</f>
        <v/>
      </c>
      <c r="Y134" s="137" t="str">
        <f>IF(1=1,IF(F134="","",IF(G134="","",IFERROR(INDEX(E384:E428,MATCH(AE134,B384:B428,0)),G134&amp;""))),N("W6"))</f>
        <v/>
      </c>
      <c r="Z134" s="142" t="str">
        <f>IF(1=1,IF(X134="","",IF(AND(ISNUMBER(X134),X134&lt;1,Y134="kg"),MAX(1,ROUND(X134*1000,0)),IF(AND(ISNUMBER(X134),X134&lt;1,Y134="L"),MAX(1,ROUND(X134*100,0)),ROUND(X134,3)))),N("X20"))</f>
        <v/>
      </c>
      <c r="AA134" s="143" t="str">
        <f>IF(1=1,IF(X134="","",IF(AND(ISNUMBER(X134),X134&lt;1,Y134="kg"),"g",IF(AND(ISNUMBER(X134),X134&lt;1,Y134="L"),"cl",Y134))),N("Y20"))</f>
        <v/>
      </c>
      <c r="AB134" s="123" t="str">
        <f>IF(1=1,IF(E134="","",IF(F134="","A CONTROLER",IF(NOT(ISNUMBER(F134)),"TEXTE",IF(OR(W134="",W134&lt;=0),"COMMANDE COUVERTS INCOMPLETE",IF(G134="","UNITE MANQUANTE",IF(COUNTIF(B384:B428,AE134)=0,"UNITE A CONTROLER","OK")))))),N("Z6"))</f>
        <v/>
      </c>
      <c r="AD134" s="144" t="str">
        <f>IF(1=1,IF(E134="","",AD120),N("AB20"))</f>
        <v/>
      </c>
      <c r="AE134" s="125" t="str">
        <f>IF(1=1,IF(G134="","",UPPER(TRIM(SUBSTITUTE(SUBSTITUTE(G134&amp;"",CHAR(160)," ")," "," ")))),N("AC20"))</f>
        <v/>
      </c>
    </row>
    <row r="135" spans="1:31" ht="15.75" x14ac:dyDescent="0.25">
      <c r="A135" s="160" t="str">
        <f>IF(1=1,IF(E135="","",A120),N("A21"))</f>
        <v/>
      </c>
      <c r="B135" s="127" t="str">
        <f>IF(1=1,IF(E135="","",B120),N("B21"))</f>
        <v/>
      </c>
      <c r="C135" s="128"/>
      <c r="D135" s="129" t="str">
        <f>IF(ISBLANK(E135),"",LARGE(D120:D134,1)+1)</f>
        <v/>
      </c>
      <c r="E135" s="130"/>
      <c r="F135" s="131"/>
      <c r="G135" s="170"/>
      <c r="H135" s="105"/>
      <c r="I135" s="132" t="str">
        <f>IF(1=1,IF(E135="","",I120),N("H21"))</f>
        <v/>
      </c>
      <c r="J135" s="133" t="str">
        <f>IF(1=1,IF(E135="","",J120),N("I21"))</f>
        <v/>
      </c>
      <c r="K135" s="134" t="str">
        <f>IF(1=1,IF(E135="","",K120),N("J21"))</f>
        <v/>
      </c>
      <c r="L135" s="135" t="str">
        <f>IF(1=1,IF(OR(J135="",O135="",NOT(ISNUMBER(J135)),NOT(ISNUMBER(O135)),J135=0),"",O135/J135),N("L21"))</f>
        <v/>
      </c>
      <c r="M135" s="136" t="str">
        <f>IF(1=1,IF(OR(L135="",NOT(ISNUMBER(F135))),"",F135*L135*IFERROR(INDEX(D384:D428,MATCH(AE135,B384:B428,0)),1)),N("M13"))</f>
        <v/>
      </c>
      <c r="N135" s="137" t="str">
        <f>IF(1=1,IF(F135="","",IF(G135="","",IFERROR(INDEX(E384:E428,MATCH(AE135,B384:B428,0)),G135&amp;""))),N("N6"))</f>
        <v/>
      </c>
      <c r="O135" s="138" t="str">
        <f>IF(1=1,IF(E135="","",O120),N("K21"))</f>
        <v/>
      </c>
      <c r="P135" s="139" t="str">
        <f>IF(1=1,IF(M135="","",IF(AND(ISNUMBER(M135),M135&lt;1,N135="kg"),MAX(1,ROUND(M135*1000,0)),IF(AND(ISNUMBER(M135),M135&lt;1,N135="L"),MAX(1,ROUND(M135*100,0)),ROUND(M135,3)))),N("O21"))</f>
        <v/>
      </c>
      <c r="Q135" s="140" t="str">
        <f>IF(1=1,IF(M135="","",IF(AND(ISNUMBER(M135),M135&lt;1,N135="kg"),"g",IF(AND(ISNUMBER(M135),M135&lt;1,N135="L"),"cl",N135))),N("P21"))</f>
        <v/>
      </c>
      <c r="R135" s="161" t="str">
        <f>IF(1=1,IF(E135="","",IF(F135="","A CONTROLER",IF(NOT(ISNUMBER(F135)),"TEXTE",IF(OR(L135="",L135&lt;=0),"COMMANDE PRINCIPALE INCOMPLETE",IF(G135="","UNITE MANQUANTE",IF(COUNTIF(B384:B428,AE135)=0,"UNITE A CONTROLER","OK")))))),N("Q9"))</f>
        <v/>
      </c>
      <c r="S135" s="105"/>
      <c r="T135" s="141">
        <f t="shared" si="14"/>
        <v>0</v>
      </c>
      <c r="U135" s="133" t="str">
        <f>IF(1=1,IF(E135="","",U120),N("S21"))</f>
        <v/>
      </c>
      <c r="V135" s="133" t="str">
        <f>IF(1=1,IF(E135="","",V120),N("T21"))</f>
        <v/>
      </c>
      <c r="W135" s="135" t="str">
        <f>IF(1=1,IF(OR(U135="",V135="",NOT(ISNUMBER(U135)),NOT(ISNUMBER(V135)),U135=0),"",V135/U135),N("U21"))</f>
        <v/>
      </c>
      <c r="X135" s="136" t="str">
        <f>IF(1=1,IF(OR(W135="",NOT(ISNUMBER(F135))),"",F135*W135*IFERROR(INDEX(D384:D428,MATCH(AE135,B384:B428,0)),1)),N("V7"))</f>
        <v/>
      </c>
      <c r="Y135" s="137" t="str">
        <f>IF(1=1,IF(F135="","",IF(G135="","",IFERROR(INDEX(E384:E428,MATCH(AE135,B384:B428,0)),G135&amp;""))),N("W6"))</f>
        <v/>
      </c>
      <c r="Z135" s="142" t="str">
        <f>IF(1=1,IF(X135="","",IF(AND(ISNUMBER(X135),X135&lt;1,Y135="kg"),MAX(1,ROUND(X135*1000,0)),IF(AND(ISNUMBER(X135),X135&lt;1,Y135="L"),MAX(1,ROUND(X135*100,0)),ROUND(X135,3)))),N("X21"))</f>
        <v/>
      </c>
      <c r="AA135" s="143" t="str">
        <f>IF(1=1,IF(X135="","",IF(AND(ISNUMBER(X135),X135&lt;1,Y135="kg"),"g",IF(AND(ISNUMBER(X135),X135&lt;1,Y135="L"),"cl",Y135))),N("Y21"))</f>
        <v/>
      </c>
      <c r="AB135" s="123" t="str">
        <f>IF(1=1,IF(E135="","",IF(F135="","A CONTROLER",IF(NOT(ISNUMBER(F135)),"TEXTE",IF(OR(W135="",W135&lt;=0),"COMMANDE COUVERTS INCOMPLETE",IF(G135="","UNITE MANQUANTE",IF(COUNTIF(B384:B428,AE135)=0,"UNITE A CONTROLER","OK")))))),N("Z6"))</f>
        <v/>
      </c>
      <c r="AD135" s="144" t="str">
        <f>IF(1=1,IF(E135="","",AD120),N("AB21"))</f>
        <v/>
      </c>
      <c r="AE135" s="125" t="str">
        <f>IF(1=1,IF(G135="","",UPPER(TRIM(SUBSTITUTE(SUBSTITUTE(G135&amp;"",CHAR(160)," ")," "," ")))),N("AC21"))</f>
        <v/>
      </c>
    </row>
    <row r="136" spans="1:31" ht="15.75" x14ac:dyDescent="0.25">
      <c r="A136" s="160" t="str">
        <f>IF(1=1,IF(E136="","",A120),N("A22"))</f>
        <v/>
      </c>
      <c r="B136" s="127" t="str">
        <f>IF(1=1,IF(E136="","",B120),N("B22"))</f>
        <v/>
      </c>
      <c r="C136" s="128"/>
      <c r="D136" s="129" t="str">
        <f>IF(ISBLANK(E136),"",LARGE(D120:D135,1)+1)</f>
        <v/>
      </c>
      <c r="E136" s="130"/>
      <c r="F136" s="131"/>
      <c r="G136" s="170"/>
      <c r="H136" s="105"/>
      <c r="I136" s="132" t="str">
        <f>IF(1=1,IF(E136="","",I120),N("H22"))</f>
        <v/>
      </c>
      <c r="J136" s="133" t="str">
        <f>IF(1=1,IF(E136="","",J120),N("I22"))</f>
        <v/>
      </c>
      <c r="K136" s="134" t="str">
        <f>IF(1=1,IF(E136="","",K120),N("J22"))</f>
        <v/>
      </c>
      <c r="L136" s="135" t="str">
        <f>IF(1=1,IF(OR(J136="",O136="",NOT(ISNUMBER(J136)),NOT(ISNUMBER(O136)),J136=0),"",O136/J136),N("L22"))</f>
        <v/>
      </c>
      <c r="M136" s="136" t="str">
        <f>IF(1=1,IF(OR(L136="",NOT(ISNUMBER(F136))),"",F136*L136*IFERROR(INDEX(D384:D428,MATCH(AE136,B384:B428,0)),1)),N("M13"))</f>
        <v/>
      </c>
      <c r="N136" s="137" t="str">
        <f>IF(1=1,IF(F136="","",IF(G136="","",IFERROR(INDEX(E384:E428,MATCH(AE136,B384:B428,0)),G136&amp;""))),N("N6"))</f>
        <v/>
      </c>
      <c r="O136" s="138" t="str">
        <f>IF(1=1,IF(E136="","",O120),N("K22"))</f>
        <v/>
      </c>
      <c r="P136" s="139" t="str">
        <f>IF(1=1,IF(M136="","",IF(AND(ISNUMBER(M136),M136&lt;1,N136="kg"),MAX(1,ROUND(M136*1000,0)),IF(AND(ISNUMBER(M136),M136&lt;1,N136="L"),MAX(1,ROUND(M136*100,0)),ROUND(M136,3)))),N("O22"))</f>
        <v/>
      </c>
      <c r="Q136" s="140" t="str">
        <f>IF(1=1,IF(M136="","",IF(AND(ISNUMBER(M136),M136&lt;1,N136="kg"),"g",IF(AND(ISNUMBER(M136),M136&lt;1,N136="L"),"cl",N136))),N("P22"))</f>
        <v/>
      </c>
      <c r="R136" s="161" t="str">
        <f>IF(1=1,IF(E136="","",IF(F136="","A CONTROLER",IF(NOT(ISNUMBER(F136)),"TEXTE",IF(OR(L136="",L136&lt;=0),"COMMANDE PRINCIPALE INCOMPLETE",IF(G136="","UNITE MANQUANTE",IF(COUNTIF(B384:B428,AE136)=0,"UNITE A CONTROLER","OK")))))),N("Q9"))</f>
        <v/>
      </c>
      <c r="S136" s="105"/>
      <c r="T136" s="141">
        <f t="shared" si="14"/>
        <v>0</v>
      </c>
      <c r="U136" s="133" t="str">
        <f>IF(1=1,IF(E136="","",U120),N("S22"))</f>
        <v/>
      </c>
      <c r="V136" s="133" t="str">
        <f>IF(1=1,IF(E136="","",V120),N("T22"))</f>
        <v/>
      </c>
      <c r="W136" s="135" t="str">
        <f>IF(1=1,IF(OR(U136="",V136="",NOT(ISNUMBER(U136)),NOT(ISNUMBER(V136)),U136=0),"",V136/U136),N("U22"))</f>
        <v/>
      </c>
      <c r="X136" s="136" t="str">
        <f>IF(1=1,IF(OR(W136="",NOT(ISNUMBER(F136))),"",F136*W136*IFERROR(INDEX(D384:D428,MATCH(AE136,B384:B428,0)),1)),N("V7"))</f>
        <v/>
      </c>
      <c r="Y136" s="137" t="str">
        <f>IF(1=1,IF(F136="","",IF(G136="","",IFERROR(INDEX(E384:E428,MATCH(AE136,B384:B428,0)),G136&amp;""))),N("W6"))</f>
        <v/>
      </c>
      <c r="Z136" s="142" t="str">
        <f>IF(1=1,IF(X136="","",IF(AND(ISNUMBER(X136),X136&lt;1,Y136="kg"),MAX(1,ROUND(X136*1000,0)),IF(AND(ISNUMBER(X136),X136&lt;1,Y136="L"),MAX(1,ROUND(X136*100,0)),ROUND(X136,3)))),N("X22"))</f>
        <v/>
      </c>
      <c r="AA136" s="143" t="str">
        <f>IF(1=1,IF(X136="","",IF(AND(ISNUMBER(X136),X136&lt;1,Y136="kg"),"g",IF(AND(ISNUMBER(X136),X136&lt;1,Y136="L"),"cl",Y136))),N("Y22"))</f>
        <v/>
      </c>
      <c r="AB136" s="123" t="str">
        <f>IF(1=1,IF(E136="","",IF(F136="","A CONTROLER",IF(NOT(ISNUMBER(F136)),"TEXTE",IF(OR(W136="",W136&lt;=0),"COMMANDE COUVERTS INCOMPLETE",IF(G136="","UNITE MANQUANTE",IF(COUNTIF(B384:B428,AE136)=0,"UNITE A CONTROLER","OK")))))),N("Z6"))</f>
        <v/>
      </c>
      <c r="AD136" s="144" t="str">
        <f>IF(1=1,IF(E136="","",AD120),N("AB22"))</f>
        <v/>
      </c>
      <c r="AE136" s="125" t="str">
        <f>IF(1=1,IF(G136="","",UPPER(TRIM(SUBSTITUTE(SUBSTITUTE(G136&amp;"",CHAR(160)," ")," "," ")))),N("AC22"))</f>
        <v/>
      </c>
    </row>
    <row r="137" spans="1:31" ht="15.75" x14ac:dyDescent="0.25">
      <c r="A137" s="160" t="str">
        <f>IF(1=1,IF(E137="","",A120),N("A23"))</f>
        <v/>
      </c>
      <c r="B137" s="127" t="str">
        <f>IF(1=1,IF(E137="","",B120),N("B23"))</f>
        <v/>
      </c>
      <c r="C137" s="128"/>
      <c r="D137" s="129" t="str">
        <f>IF(ISBLANK(E137),"",LARGE(D120:D136,1)+1)</f>
        <v/>
      </c>
      <c r="E137" s="130"/>
      <c r="F137" s="131"/>
      <c r="G137" s="170"/>
      <c r="H137" s="105"/>
      <c r="I137" s="132" t="str">
        <f>IF(1=1,IF(E137="","",I120),N("H23"))</f>
        <v/>
      </c>
      <c r="J137" s="133" t="str">
        <f>IF(1=1,IF(E137="","",J120),N("I23"))</f>
        <v/>
      </c>
      <c r="K137" s="134" t="str">
        <f>IF(1=1,IF(E137="","",K120),N("J23"))</f>
        <v/>
      </c>
      <c r="L137" s="135" t="str">
        <f>IF(1=1,IF(OR(J137="",O137="",NOT(ISNUMBER(J137)),NOT(ISNUMBER(O137)),J137=0),"",O137/J137),N("L23"))</f>
        <v/>
      </c>
      <c r="M137" s="136" t="str">
        <f>IF(1=1,IF(OR(L137="",NOT(ISNUMBER(F137))),"",F137*L137*IFERROR(INDEX(D384:D428,MATCH(AE137,B384:B428,0)),1)),N("M13"))</f>
        <v/>
      </c>
      <c r="N137" s="137" t="str">
        <f>IF(1=1,IF(F137="","",IF(G137="","",IFERROR(INDEX(E384:E428,MATCH(AE137,B384:B428,0)),G137&amp;""))),N("N6"))</f>
        <v/>
      </c>
      <c r="O137" s="138" t="str">
        <f>IF(1=1,IF(E137="","",O120),N("K23"))</f>
        <v/>
      </c>
      <c r="P137" s="139" t="str">
        <f>IF(1=1,IF(M137="","",IF(AND(ISNUMBER(M137),M137&lt;1,N137="kg"),MAX(1,ROUND(M137*1000,0)),IF(AND(ISNUMBER(M137),M137&lt;1,N137="L"),MAX(1,ROUND(M137*100,0)),ROUND(M137,3)))),N("O23"))</f>
        <v/>
      </c>
      <c r="Q137" s="140" t="str">
        <f>IF(1=1,IF(M137="","",IF(AND(ISNUMBER(M137),M137&lt;1,N137="kg"),"g",IF(AND(ISNUMBER(M137),M137&lt;1,N137="L"),"cl",N137))),N("P23"))</f>
        <v/>
      </c>
      <c r="R137" s="161" t="str">
        <f>IF(1=1,IF(E137="","",IF(F137="","A CONTROLER",IF(NOT(ISNUMBER(F137)),"TEXTE",IF(OR(L137="",L137&lt;=0),"COMMANDE PRINCIPALE INCOMPLETE",IF(G137="","UNITE MANQUANTE",IF(COUNTIF(B384:B428,AE137)=0,"UNITE A CONTROLER","OK")))))),N("Q9"))</f>
        <v/>
      </c>
      <c r="S137" s="105"/>
      <c r="T137" s="141">
        <f t="shared" si="14"/>
        <v>0</v>
      </c>
      <c r="U137" s="133" t="str">
        <f>IF(1=1,IF(E137="","",U120),N("S23"))</f>
        <v/>
      </c>
      <c r="V137" s="133" t="str">
        <f>IF(1=1,IF(E137="","",V120),N("T23"))</f>
        <v/>
      </c>
      <c r="W137" s="135" t="str">
        <f>IF(1=1,IF(OR(U137="",V137="",NOT(ISNUMBER(U137)),NOT(ISNUMBER(V137)),U137=0),"",V137/U137),N("U23"))</f>
        <v/>
      </c>
      <c r="X137" s="136" t="str">
        <f>IF(1=1,IF(OR(W137="",NOT(ISNUMBER(F137))),"",F137*W137*IFERROR(INDEX(D384:D428,MATCH(AE137,B384:B428,0)),1)),N("V7"))</f>
        <v/>
      </c>
      <c r="Y137" s="137" t="str">
        <f>IF(1=1,IF(F137="","",IF(G137="","",IFERROR(INDEX(E384:E428,MATCH(AE137,B384:B428,0)),G137&amp;""))),N("W6"))</f>
        <v/>
      </c>
      <c r="Z137" s="142" t="str">
        <f>IF(1=1,IF(X137="","",IF(AND(ISNUMBER(X137),X137&lt;1,Y137="kg"),MAX(1,ROUND(X137*1000,0)),IF(AND(ISNUMBER(X137),X137&lt;1,Y137="L"),MAX(1,ROUND(X137*100,0)),ROUND(X137,3)))),N("X23"))</f>
        <v/>
      </c>
      <c r="AA137" s="143" t="str">
        <f>IF(1=1,IF(X137="","",IF(AND(ISNUMBER(X137),X137&lt;1,Y137="kg"),"g",IF(AND(ISNUMBER(X137),X137&lt;1,Y137="L"),"cl",Y137))),N("Y23"))</f>
        <v/>
      </c>
      <c r="AB137" s="123" t="str">
        <f>IF(1=1,IF(E137="","",IF(F137="","A CONTROLER",IF(NOT(ISNUMBER(F137)),"TEXTE",IF(OR(W137="",W137&lt;=0),"COMMANDE COUVERTS INCOMPLETE",IF(G137="","UNITE MANQUANTE",IF(COUNTIF(B384:B428,AE137)=0,"UNITE A CONTROLER","OK")))))),N("Z6"))</f>
        <v/>
      </c>
      <c r="AD137" s="144" t="str">
        <f>IF(1=1,IF(E137="","",AD120),N("AB23"))</f>
        <v/>
      </c>
      <c r="AE137" s="125" t="str">
        <f>IF(1=1,IF(G137="","",UPPER(TRIM(SUBSTITUTE(SUBSTITUTE(G137&amp;"",CHAR(160)," ")," "," ")))),N("AC23"))</f>
        <v/>
      </c>
    </row>
    <row r="138" spans="1:31" ht="15.75" x14ac:dyDescent="0.25">
      <c r="A138" s="160" t="str">
        <f>IF(1=1,IF(E138="","",A120),N("A24"))</f>
        <v/>
      </c>
      <c r="B138" s="127" t="str">
        <f>IF(1=1,IF(E138="","",B120),N("B24"))</f>
        <v/>
      </c>
      <c r="C138" s="128"/>
      <c r="D138" s="129" t="str">
        <f>IF(ISBLANK(E138),"",LARGE(D120:D137,1)+1)</f>
        <v/>
      </c>
      <c r="E138" s="130"/>
      <c r="F138" s="131"/>
      <c r="G138" s="170"/>
      <c r="H138" s="105"/>
      <c r="I138" s="132" t="str">
        <f>IF(1=1,IF(E138="","",I120),N("H24"))</f>
        <v/>
      </c>
      <c r="J138" s="133" t="str">
        <f>IF(1=1,IF(E138="","",J120),N("I24"))</f>
        <v/>
      </c>
      <c r="K138" s="134" t="str">
        <f>IF(1=1,IF(E138="","",K120),N("J24"))</f>
        <v/>
      </c>
      <c r="L138" s="135" t="str">
        <f>IF(1=1,IF(OR(J138="",O138="",NOT(ISNUMBER(J138)),NOT(ISNUMBER(O138)),J138=0),"",O138/J138),N("L24"))</f>
        <v/>
      </c>
      <c r="M138" s="136" t="str">
        <f>IF(1=1,IF(OR(L138="",NOT(ISNUMBER(F138))),"",F138*L138*IFERROR(INDEX(D384:D428,MATCH(AE138,B384:B428,0)),1)),N("M13"))</f>
        <v/>
      </c>
      <c r="N138" s="137" t="str">
        <f>IF(1=1,IF(F138="","",IF(G138="","",IFERROR(INDEX(E384:E428,MATCH(AE138,B384:B428,0)),G138&amp;""))),N("N6"))</f>
        <v/>
      </c>
      <c r="O138" s="138" t="str">
        <f>IF(1=1,IF(E138="","",O120),N("K24"))</f>
        <v/>
      </c>
      <c r="P138" s="139" t="str">
        <f>IF(1=1,IF(M138="","",IF(AND(ISNUMBER(M138),M138&lt;1,N138="kg"),MAX(1,ROUND(M138*1000,0)),IF(AND(ISNUMBER(M138),M138&lt;1,N138="L"),MAX(1,ROUND(M138*100,0)),ROUND(M138,3)))),N("O24"))</f>
        <v/>
      </c>
      <c r="Q138" s="140" t="str">
        <f>IF(1=1,IF(M138="","",IF(AND(ISNUMBER(M138),M138&lt;1,N138="kg"),"g",IF(AND(ISNUMBER(M138),M138&lt;1,N138="L"),"cl",N138))),N("P24"))</f>
        <v/>
      </c>
      <c r="R138" s="161" t="str">
        <f>IF(1=1,IF(E138="","",IF(F138="","A CONTROLER",IF(NOT(ISNUMBER(F138)),"TEXTE",IF(OR(L138="",L138&lt;=0),"COMMANDE PRINCIPALE INCOMPLETE",IF(G138="","UNITE MANQUANTE",IF(COUNTIF(B384:B428,AE138)=0,"UNITE A CONTROLER","OK")))))),N("Q9"))</f>
        <v/>
      </c>
      <c r="S138" s="105"/>
      <c r="T138" s="141">
        <f t="shared" si="14"/>
        <v>0</v>
      </c>
      <c r="U138" s="133" t="str">
        <f>IF(1=1,IF(E138="","",U120),N("S24"))</f>
        <v/>
      </c>
      <c r="V138" s="133" t="str">
        <f>IF(1=1,IF(E138="","",V120),N("T24"))</f>
        <v/>
      </c>
      <c r="W138" s="135" t="str">
        <f>IF(1=1,IF(OR(U138="",V138="",NOT(ISNUMBER(U138)),NOT(ISNUMBER(V138)),U138=0),"",V138/U138),N("U24"))</f>
        <v/>
      </c>
      <c r="X138" s="136" t="str">
        <f>IF(1=1,IF(OR(W138="",NOT(ISNUMBER(F138))),"",F138*W138*IFERROR(INDEX(D384:D428,MATCH(AE138,B384:B428,0)),1)),N("V7"))</f>
        <v/>
      </c>
      <c r="Y138" s="137" t="str">
        <f>IF(1=1,IF(F138="","",IF(G138="","",IFERROR(INDEX(E384:E428,MATCH(AE138,B384:B428,0)),G138&amp;""))),N("W6"))</f>
        <v/>
      </c>
      <c r="Z138" s="142" t="str">
        <f>IF(1=1,IF(X138="","",IF(AND(ISNUMBER(X138),X138&lt;1,Y138="kg"),MAX(1,ROUND(X138*1000,0)),IF(AND(ISNUMBER(X138),X138&lt;1,Y138="L"),MAX(1,ROUND(X138*100,0)),ROUND(X138,3)))),N("X24"))</f>
        <v/>
      </c>
      <c r="AA138" s="143" t="str">
        <f>IF(1=1,IF(X138="","",IF(AND(ISNUMBER(X138),X138&lt;1,Y138="kg"),"g",IF(AND(ISNUMBER(X138),X138&lt;1,Y138="L"),"cl",Y138))),N("Y24"))</f>
        <v/>
      </c>
      <c r="AB138" s="123" t="str">
        <f>IF(1=1,IF(E138="","",IF(F138="","A CONTROLER",IF(NOT(ISNUMBER(F138)),"TEXTE",IF(OR(W138="",W138&lt;=0),"COMMANDE COUVERTS INCOMPLETE",IF(G138="","UNITE MANQUANTE",IF(COUNTIF(B384:B428,AE138)=0,"UNITE A CONTROLER","OK")))))),N("Z6"))</f>
        <v/>
      </c>
      <c r="AD138" s="144" t="str">
        <f>IF(1=1,IF(E138="","",AD120),N("AB24"))</f>
        <v/>
      </c>
      <c r="AE138" s="125" t="str">
        <f>IF(1=1,IF(G138="","",UPPER(TRIM(SUBSTITUTE(SUBSTITUTE(G138&amp;"",CHAR(160)," ")," "," ")))),N("AC24"))</f>
        <v/>
      </c>
    </row>
    <row r="139" spans="1:31" ht="15.75" x14ac:dyDescent="0.25">
      <c r="A139" s="160" t="str">
        <f>IF(1=1,IF(E139="","",A120),N("A25"))</f>
        <v/>
      </c>
      <c r="B139" s="127" t="str">
        <f>IF(1=1,IF(E139="","",B120),N("B25"))</f>
        <v/>
      </c>
      <c r="C139" s="128"/>
      <c r="D139" s="129" t="str">
        <f>IF(ISBLANK(E139),"",LARGE(D120:D138,1)+1)</f>
        <v/>
      </c>
      <c r="E139" s="130"/>
      <c r="F139" s="131"/>
      <c r="G139" s="170"/>
      <c r="H139" s="105"/>
      <c r="I139" s="132" t="str">
        <f>IF(1=1,IF(E139="","",I120),N("H25"))</f>
        <v/>
      </c>
      <c r="J139" s="133" t="str">
        <f>IF(1=1,IF(E139="","",J120),N("I25"))</f>
        <v/>
      </c>
      <c r="K139" s="134" t="str">
        <f>IF(1=1,IF(E139="","",K120),N("J25"))</f>
        <v/>
      </c>
      <c r="L139" s="135" t="str">
        <f>IF(1=1,IF(OR(J139="",O139="",NOT(ISNUMBER(J139)),NOT(ISNUMBER(O139)),J139=0),"",O139/J139),N("L25"))</f>
        <v/>
      </c>
      <c r="M139" s="136" t="str">
        <f>IF(1=1,IF(OR(L139="",NOT(ISNUMBER(F139))),"",F139*L139*IFERROR(INDEX(D384:D428,MATCH(AE139,B384:B428,0)),1)),N("M13"))</f>
        <v/>
      </c>
      <c r="N139" s="137" t="str">
        <f>IF(1=1,IF(F139="","",IF(G139="","",IFERROR(INDEX(E384:E428,MATCH(AE139,B384:B428,0)),G139&amp;""))),N("N6"))</f>
        <v/>
      </c>
      <c r="O139" s="138" t="str">
        <f>IF(1=1,IF(E139="","",O120),N("K25"))</f>
        <v/>
      </c>
      <c r="P139" s="139" t="str">
        <f>IF(1=1,IF(M139="","",IF(AND(ISNUMBER(M139),M139&lt;1,N139="kg"),MAX(1,ROUND(M139*1000,0)),IF(AND(ISNUMBER(M139),M139&lt;1,N139="L"),MAX(1,ROUND(M139*100,0)),ROUND(M139,3)))),N("O25"))</f>
        <v/>
      </c>
      <c r="Q139" s="140" t="str">
        <f>IF(1=1,IF(M139="","",IF(AND(ISNUMBER(M139),M139&lt;1,N139="kg"),"g",IF(AND(ISNUMBER(M139),M139&lt;1,N139="L"),"cl",N139))),N("P25"))</f>
        <v/>
      </c>
      <c r="R139" s="161" t="str">
        <f>IF(1=1,IF(E139="","",IF(F139="","A CONTROLER",IF(NOT(ISNUMBER(F139)),"TEXTE",IF(OR(L139="",L139&lt;=0),"COMMANDE PRINCIPALE INCOMPLETE",IF(G139="","UNITE MANQUANTE",IF(COUNTIF(B384:B428,AE139)=0,"UNITE A CONTROLER","OK")))))),N("Q9"))</f>
        <v/>
      </c>
      <c r="S139" s="105"/>
      <c r="T139" s="141">
        <f t="shared" si="14"/>
        <v>0</v>
      </c>
      <c r="U139" s="133" t="str">
        <f>IF(1=1,IF(E139="","",U120),N("S25"))</f>
        <v/>
      </c>
      <c r="V139" s="133" t="str">
        <f>IF(1=1,IF(E139="","",V120),N("T25"))</f>
        <v/>
      </c>
      <c r="W139" s="135" t="str">
        <f>IF(1=1,IF(OR(U139="",V139="",NOT(ISNUMBER(U139)),NOT(ISNUMBER(V139)),U139=0),"",V139/U139),N("U25"))</f>
        <v/>
      </c>
      <c r="X139" s="136" t="str">
        <f>IF(1=1,IF(OR(W139="",NOT(ISNUMBER(F139))),"",F139*W139*IFERROR(INDEX(D384:D428,MATCH(AE139,B384:B428,0)),1)),N("V7"))</f>
        <v/>
      </c>
      <c r="Y139" s="137" t="str">
        <f>IF(1=1,IF(F139="","",IF(G139="","",IFERROR(INDEX(E384:E428,MATCH(AE139,B384:B428,0)),G139&amp;""))),N("W6"))</f>
        <v/>
      </c>
      <c r="Z139" s="142" t="str">
        <f>IF(1=1,IF(X139="","",IF(AND(ISNUMBER(X139),X139&lt;1,Y139="kg"),MAX(1,ROUND(X139*1000,0)),IF(AND(ISNUMBER(X139),X139&lt;1,Y139="L"),MAX(1,ROUND(X139*100,0)),ROUND(X139,3)))),N("X25"))</f>
        <v/>
      </c>
      <c r="AA139" s="143" t="str">
        <f>IF(1=1,IF(X139="","",IF(AND(ISNUMBER(X139),X139&lt;1,Y139="kg"),"g",IF(AND(ISNUMBER(X139),X139&lt;1,Y139="L"),"cl",Y139))),N("Y25"))</f>
        <v/>
      </c>
      <c r="AB139" s="123" t="str">
        <f>IF(1=1,IF(E139="","",IF(F139="","A CONTROLER",IF(NOT(ISNUMBER(F139)),"TEXTE",IF(OR(W139="",W139&lt;=0),"COMMANDE COUVERTS INCOMPLETE",IF(G139="","UNITE MANQUANTE",IF(COUNTIF(B384:B428,AE139)=0,"UNITE A CONTROLER","OK")))))),N("Z6"))</f>
        <v/>
      </c>
      <c r="AD139" s="144" t="str">
        <f>IF(1=1,IF(E139="","",AD120),N("AB25"))</f>
        <v/>
      </c>
      <c r="AE139" s="125" t="str">
        <f>IF(1=1,IF(G139="","",UPPER(TRIM(SUBSTITUTE(SUBSTITUTE(G139&amp;"",CHAR(160)," ")," "," ")))),N("AC25"))</f>
        <v/>
      </c>
    </row>
    <row r="140" spans="1:31" ht="15.75" x14ac:dyDescent="0.25">
      <c r="A140" s="160" t="str">
        <f>IF(1=1,IF(E140="","",A120),N("A26"))</f>
        <v/>
      </c>
      <c r="B140" s="127" t="str">
        <f>IF(1=1,IF(E140="","",B120),N("B26"))</f>
        <v/>
      </c>
      <c r="C140" s="128"/>
      <c r="D140" s="129" t="str">
        <f>IF(ISBLANK(E140),"",LARGE(D120:D139,1)+1)</f>
        <v/>
      </c>
      <c r="E140" s="130"/>
      <c r="F140" s="131"/>
      <c r="G140" s="170"/>
      <c r="H140" s="105"/>
      <c r="I140" s="132" t="str">
        <f>IF(1=1,IF(E140="","",I120),N("H26"))</f>
        <v/>
      </c>
      <c r="J140" s="133" t="str">
        <f>IF(1=1,IF(E140="","",J120),N("I26"))</f>
        <v/>
      </c>
      <c r="K140" s="134" t="str">
        <f>IF(1=1,IF(E140="","",K120),N("J26"))</f>
        <v/>
      </c>
      <c r="L140" s="135" t="str">
        <f>IF(1=1,IF(OR(J140="",O140="",NOT(ISNUMBER(J140)),NOT(ISNUMBER(O140)),J140=0),"",O140/J140),N("L26"))</f>
        <v/>
      </c>
      <c r="M140" s="136" t="str">
        <f>IF(1=1,IF(OR(L140="",NOT(ISNUMBER(F140))),"",F140*L140*IFERROR(INDEX(D384:D428,MATCH(AE140,B384:B428,0)),1)),N("M13"))</f>
        <v/>
      </c>
      <c r="N140" s="137" t="str">
        <f>IF(1=1,IF(F140="","",IF(G140="","",IFERROR(INDEX(E384:E428,MATCH(AE140,B384:B428,0)),G140&amp;""))),N("N6"))</f>
        <v/>
      </c>
      <c r="O140" s="138" t="str">
        <f>IF(1=1,IF(E140="","",O120),N("K26"))</f>
        <v/>
      </c>
      <c r="P140" s="139" t="str">
        <f>IF(1=1,IF(M140="","",IF(AND(ISNUMBER(M140),M140&lt;1,N140="kg"),MAX(1,ROUND(M140*1000,0)),IF(AND(ISNUMBER(M140),M140&lt;1,N140="L"),MAX(1,ROUND(M140*100,0)),ROUND(M140,3)))),N("O26"))</f>
        <v/>
      </c>
      <c r="Q140" s="140" t="str">
        <f>IF(1=1,IF(M140="","",IF(AND(ISNUMBER(M140),M140&lt;1,N140="kg"),"g",IF(AND(ISNUMBER(M140),M140&lt;1,N140="L"),"cl",N140))),N("P26"))</f>
        <v/>
      </c>
      <c r="R140" s="161" t="str">
        <f>IF(1=1,IF(E140="","",IF(F140="","A CONTROLER",IF(NOT(ISNUMBER(F140)),"TEXTE",IF(OR(L140="",L140&lt;=0),"COMMANDE PRINCIPALE INCOMPLETE",IF(G140="","UNITE MANQUANTE",IF(COUNTIF(B384:B428,AE140)=0,"UNITE A CONTROLER","OK")))))),N("Q9"))</f>
        <v/>
      </c>
      <c r="S140" s="105"/>
      <c r="T140" s="141">
        <f t="shared" si="14"/>
        <v>0</v>
      </c>
      <c r="U140" s="133" t="str">
        <f>IF(1=1,IF(E140="","",U120),N("S26"))</f>
        <v/>
      </c>
      <c r="V140" s="133" t="str">
        <f>IF(1=1,IF(E140="","",V120),N("T26"))</f>
        <v/>
      </c>
      <c r="W140" s="135" t="str">
        <f>IF(1=1,IF(OR(U140="",V140="",NOT(ISNUMBER(U140)),NOT(ISNUMBER(V140)),U140=0),"",V140/U140),N("U26"))</f>
        <v/>
      </c>
      <c r="X140" s="136" t="str">
        <f>IF(1=1,IF(OR(W140="",NOT(ISNUMBER(F140))),"",F140*W140*IFERROR(INDEX(D384:D428,MATCH(AE140,B384:B428,0)),1)),N("V7"))</f>
        <v/>
      </c>
      <c r="Y140" s="137" t="str">
        <f>IF(1=1,IF(F140="","",IF(G140="","",IFERROR(INDEX(E384:E428,MATCH(AE140,B384:B428,0)),G140&amp;""))),N("W6"))</f>
        <v/>
      </c>
      <c r="Z140" s="142" t="str">
        <f>IF(1=1,IF(X140="","",IF(AND(ISNUMBER(X140),X140&lt;1,Y140="kg"),MAX(1,ROUND(X140*1000,0)),IF(AND(ISNUMBER(X140),X140&lt;1,Y140="L"),MAX(1,ROUND(X140*100,0)),ROUND(X140,3)))),N("X26"))</f>
        <v/>
      </c>
      <c r="AA140" s="143" t="str">
        <f>IF(1=1,IF(X140="","",IF(AND(ISNUMBER(X140),X140&lt;1,Y140="kg"),"g",IF(AND(ISNUMBER(X140),X140&lt;1,Y140="L"),"cl",Y140))),N("Y26"))</f>
        <v/>
      </c>
      <c r="AB140" s="123" t="str">
        <f>IF(1=1,IF(E140="","",IF(F140="","A CONTROLER",IF(NOT(ISNUMBER(F140)),"TEXTE",IF(OR(W140="",W140&lt;=0),"COMMANDE COUVERTS INCOMPLETE",IF(G140="","UNITE MANQUANTE",IF(COUNTIF(B384:B428,AE140)=0,"UNITE A CONTROLER","OK")))))),N("Z6"))</f>
        <v/>
      </c>
      <c r="AD140" s="144" t="str">
        <f>IF(1=1,IF(E140="","",AD120),N("AB26"))</f>
        <v/>
      </c>
      <c r="AE140" s="125" t="str">
        <f>IF(1=1,IF(G140="","",UPPER(TRIM(SUBSTITUTE(SUBSTITUTE(G140&amp;"",CHAR(160)," ")," "," ")))),N("AC26"))</f>
        <v/>
      </c>
    </row>
    <row r="141" spans="1:31" ht="15.75" x14ac:dyDescent="0.25">
      <c r="A141" s="160" t="str">
        <f>IF(1=1,IF(E141="","",A120),N("A27"))</f>
        <v/>
      </c>
      <c r="B141" s="127" t="str">
        <f>IF(1=1,IF(E141="","",B120),N("B27"))</f>
        <v/>
      </c>
      <c r="C141" s="128"/>
      <c r="D141" s="129" t="str">
        <f>IF(ISBLANK(E141),"",LARGE(D120:D140,1)+1)</f>
        <v/>
      </c>
      <c r="E141" s="130"/>
      <c r="F141" s="131"/>
      <c r="G141" s="170"/>
      <c r="H141" s="105"/>
      <c r="I141" s="132" t="str">
        <f>IF(1=1,IF(E141="","",I120),N("H27"))</f>
        <v/>
      </c>
      <c r="J141" s="133" t="str">
        <f>IF(1=1,IF(E141="","",J120),N("I27"))</f>
        <v/>
      </c>
      <c r="K141" s="134" t="str">
        <f>IF(1=1,IF(E141="","",K120),N("J27"))</f>
        <v/>
      </c>
      <c r="L141" s="135" t="str">
        <f>IF(1=1,IF(OR(J141="",O141="",NOT(ISNUMBER(J141)),NOT(ISNUMBER(O141)),J141=0),"",O141/J141),N("L27"))</f>
        <v/>
      </c>
      <c r="M141" s="136" t="str">
        <f>IF(1=1,IF(OR(L141="",NOT(ISNUMBER(F141))),"",F141*L141*IFERROR(INDEX(D384:D428,MATCH(AE141,B384:B428,0)),1)),N("M13"))</f>
        <v/>
      </c>
      <c r="N141" s="137" t="str">
        <f>IF(1=1,IF(F141="","",IF(G141="","",IFERROR(INDEX(E384:E428,MATCH(AE141,B384:B428,0)),G141&amp;""))),N("N6"))</f>
        <v/>
      </c>
      <c r="O141" s="138" t="str">
        <f>IF(1=1,IF(E141="","",O120),N("K27"))</f>
        <v/>
      </c>
      <c r="P141" s="139" t="str">
        <f>IF(1=1,IF(M141="","",IF(AND(ISNUMBER(M141),M141&lt;1,N141="kg"),MAX(1,ROUND(M141*1000,0)),IF(AND(ISNUMBER(M141),M141&lt;1,N141="L"),MAX(1,ROUND(M141*100,0)),ROUND(M141,3)))),N("O27"))</f>
        <v/>
      </c>
      <c r="Q141" s="140" t="str">
        <f>IF(1=1,IF(M141="","",IF(AND(ISNUMBER(M141),M141&lt;1,N141="kg"),"g",IF(AND(ISNUMBER(M141),M141&lt;1,N141="L"),"cl",N141))),N("P27"))</f>
        <v/>
      </c>
      <c r="R141" s="161" t="str">
        <f>IF(1=1,IF(E141="","",IF(F141="","A CONTROLER",IF(NOT(ISNUMBER(F141)),"TEXTE",IF(OR(L141="",L141&lt;=0),"COMMANDE PRINCIPALE INCOMPLETE",IF(G141="","UNITE MANQUANTE",IF(COUNTIF(B384:B428,AE141)=0,"UNITE A CONTROLER","OK")))))),N("Q9"))</f>
        <v/>
      </c>
      <c r="S141" s="105"/>
      <c r="T141" s="141">
        <f t="shared" si="14"/>
        <v>0</v>
      </c>
      <c r="U141" s="133" t="str">
        <f>IF(1=1,IF(E141="","",U120),N("S27"))</f>
        <v/>
      </c>
      <c r="V141" s="133" t="str">
        <f>IF(1=1,IF(E141="","",V120),N("T27"))</f>
        <v/>
      </c>
      <c r="W141" s="135" t="str">
        <f>IF(1=1,IF(OR(U141="",V141="",NOT(ISNUMBER(U141)),NOT(ISNUMBER(V141)),U141=0),"",V141/U141),N("U27"))</f>
        <v/>
      </c>
      <c r="X141" s="136" t="str">
        <f>IF(1=1,IF(OR(W141="",NOT(ISNUMBER(F141))),"",F141*W141*IFERROR(INDEX(D384:D428,MATCH(AE141,B384:B428,0)),1)),N("V7"))</f>
        <v/>
      </c>
      <c r="Y141" s="137" t="str">
        <f>IF(1=1,IF(F141="","",IF(G141="","",IFERROR(INDEX(E384:E428,MATCH(AE141,B384:B428,0)),G141&amp;""))),N("W6"))</f>
        <v/>
      </c>
      <c r="Z141" s="142" t="str">
        <f>IF(1=1,IF(X141="","",IF(AND(ISNUMBER(X141),X141&lt;1,Y141="kg"),MAX(1,ROUND(X141*1000,0)),IF(AND(ISNUMBER(X141),X141&lt;1,Y141="L"),MAX(1,ROUND(X141*100,0)),ROUND(X141,3)))),N("X27"))</f>
        <v/>
      </c>
      <c r="AA141" s="143" t="str">
        <f>IF(1=1,IF(X141="","",IF(AND(ISNUMBER(X141),X141&lt;1,Y141="kg"),"g",IF(AND(ISNUMBER(X141),X141&lt;1,Y141="L"),"cl",Y141))),N("Y27"))</f>
        <v/>
      </c>
      <c r="AB141" s="123" t="str">
        <f>IF(1=1,IF(E141="","",IF(F141="","A CONTROLER",IF(NOT(ISNUMBER(F141)),"TEXTE",IF(OR(W141="",W141&lt;=0),"COMMANDE COUVERTS INCOMPLETE",IF(G141="","UNITE MANQUANTE",IF(COUNTIF(B384:B428,AE141)=0,"UNITE A CONTROLER","OK")))))),N("Z6"))</f>
        <v/>
      </c>
      <c r="AD141" s="144" t="str">
        <f>IF(1=1,IF(E141="","",AD120),N("AB27"))</f>
        <v/>
      </c>
      <c r="AE141" s="125" t="str">
        <f>IF(1=1,IF(G141="","",UPPER(TRIM(SUBSTITUTE(SUBSTITUTE(G141&amp;"",CHAR(160)," ")," "," ")))),N("AC27"))</f>
        <v/>
      </c>
    </row>
    <row r="142" spans="1:31" ht="15.75" x14ac:dyDescent="0.25">
      <c r="A142" s="160" t="str">
        <f>IF(1=1,IF(E142="","",A120),N("A28"))</f>
        <v/>
      </c>
      <c r="B142" s="127" t="str">
        <f>IF(1=1,IF(E142="","",B120),N("B28"))</f>
        <v/>
      </c>
      <c r="C142" s="127"/>
      <c r="D142" s="129" t="str">
        <f>IF(ISBLANK(E142),"",LARGE(D120:D141,1)+1)</f>
        <v/>
      </c>
      <c r="E142" s="130"/>
      <c r="F142" s="131"/>
      <c r="G142" s="170"/>
      <c r="H142" s="105"/>
      <c r="I142" s="132" t="str">
        <f>IF(1=1,IF(E142="","",I120),N("H28"))</f>
        <v/>
      </c>
      <c r="J142" s="133" t="str">
        <f>IF(1=1,IF(E142="","",J120),N("I28"))</f>
        <v/>
      </c>
      <c r="K142" s="134" t="str">
        <f>IF(1=1,IF(E142="","",K120),N("J28"))</f>
        <v/>
      </c>
      <c r="L142" s="135" t="str">
        <f>IF(1=1,IF(OR(J142="",O142="",NOT(ISNUMBER(J142)),NOT(ISNUMBER(O142)),J142=0),"",O142/J142),N("L28"))</f>
        <v/>
      </c>
      <c r="M142" s="136" t="str">
        <f>IF(1=1,IF(OR(L142="",NOT(ISNUMBER(F142))),"",F142*L142*IFERROR(INDEX(D384:D428,MATCH(AE142,B384:B428,0)),1)),N("M13"))</f>
        <v/>
      </c>
      <c r="N142" s="137" t="str">
        <f>IF(1=1,IF(F142="","",IF(G142="","",IFERROR(INDEX(E384:E428,MATCH(AE142,B384:B428,0)),G142&amp;""))),N("N6"))</f>
        <v/>
      </c>
      <c r="O142" s="138" t="str">
        <f>IF(1=1,IF(E142="","",O120),N("K28"))</f>
        <v/>
      </c>
      <c r="P142" s="139" t="str">
        <f>IF(1=1,IF(M142="","",IF(AND(ISNUMBER(M142),M142&lt;1,N142="kg"),MAX(1,ROUND(M142*1000,0)),IF(AND(ISNUMBER(M142),M142&lt;1,N142="L"),MAX(1,ROUND(M142*100,0)),ROUND(M142,3)))),N("O28"))</f>
        <v/>
      </c>
      <c r="Q142" s="140" t="str">
        <f>IF(1=1,IF(M142="","",IF(AND(ISNUMBER(M142),M142&lt;1,N142="kg"),"g",IF(AND(ISNUMBER(M142),M142&lt;1,N142="L"),"cl",N142))),N("P28"))</f>
        <v/>
      </c>
      <c r="R142" s="161" t="str">
        <f>IF(1=1,IF(E142="","",IF(F142="","A CONTROLER",IF(NOT(ISNUMBER(F142)),"TEXTE",IF(OR(L142="",L142&lt;=0),"COMMANDE PRINCIPALE INCOMPLETE",IF(G142="","UNITE MANQUANTE",IF(COUNTIF(B384:B428,AE142)=0,"UNITE A CONTROLER","OK")))))),N("Q9"))</f>
        <v/>
      </c>
      <c r="S142" s="105"/>
      <c r="T142" s="141">
        <f t="shared" si="14"/>
        <v>0</v>
      </c>
      <c r="U142" s="133" t="str">
        <f>IF(1=1,IF(E142="","",U120),N("S28"))</f>
        <v/>
      </c>
      <c r="V142" s="133" t="str">
        <f>IF(1=1,IF(E142="","",V120),N("T28"))</f>
        <v/>
      </c>
      <c r="W142" s="135" t="str">
        <f>IF(1=1,IF(OR(U142="",V142="",NOT(ISNUMBER(U142)),NOT(ISNUMBER(V142)),U142=0),"",V142/U142),N("U28"))</f>
        <v/>
      </c>
      <c r="X142" s="136" t="str">
        <f>IF(1=1,IF(OR(W142="",NOT(ISNUMBER(F142))),"",F142*W142*IFERROR(INDEX(D384:D428,MATCH(AE142,B384:B428,0)),1)),N("V7"))</f>
        <v/>
      </c>
      <c r="Y142" s="137" t="str">
        <f>IF(1=1,IF(F142="","",IF(G142="","",IFERROR(INDEX(E384:E428,MATCH(AE142,B384:B428,0)),G142&amp;""))),N("W6"))</f>
        <v/>
      </c>
      <c r="Z142" s="142" t="str">
        <f>IF(1=1,IF(X142="","",IF(AND(ISNUMBER(X142),X142&lt;1,Y142="kg"),MAX(1,ROUND(X142*1000,0)),IF(AND(ISNUMBER(X142),X142&lt;1,Y142="L"),MAX(1,ROUND(X142*100,0)),ROUND(X142,3)))),N("X28"))</f>
        <v/>
      </c>
      <c r="AA142" s="143" t="str">
        <f>IF(1=1,IF(X142="","",IF(AND(ISNUMBER(X142),X142&lt;1,Y142="kg"),"g",IF(AND(ISNUMBER(X142),X142&lt;1,Y142="L"),"cl",Y142))),N("Y28"))</f>
        <v/>
      </c>
      <c r="AB142" s="123" t="str">
        <f>IF(1=1,IF(E142="","",IF(F142="","A CONTROLER",IF(NOT(ISNUMBER(F142)),"TEXTE",IF(OR(W142="",W142&lt;=0),"COMMANDE COUVERTS INCOMPLETE",IF(G142="","UNITE MANQUANTE",IF(COUNTIF(B384:B428,AE142)=0,"UNITE A CONTROLER","OK")))))),N("Z6"))</f>
        <v/>
      </c>
      <c r="AD142" s="144" t="str">
        <f>IF(1=1,IF(E142="","",AD120),N("AB28"))</f>
        <v/>
      </c>
      <c r="AE142" s="125" t="str">
        <f>IF(1=1,IF(G142="","",UPPER(TRIM(SUBSTITUTE(SUBSTITUTE(G142&amp;"",CHAR(160)," ")," "," ")))),N("AC28"))</f>
        <v/>
      </c>
    </row>
    <row r="143" spans="1:31" ht="15.75" x14ac:dyDescent="0.25">
      <c r="A143" s="160" t="str">
        <f>IF(1=1,IF(E143="","",A120),N("A29"))</f>
        <v/>
      </c>
      <c r="B143" s="127" t="str">
        <f>IF(1=1,IF(E143="","",B120),N("B29"))</f>
        <v/>
      </c>
      <c r="C143" s="127"/>
      <c r="D143" s="129" t="str">
        <f>IF(ISBLANK(E143),"",LARGE(D120:D142,1)+1)</f>
        <v/>
      </c>
      <c r="E143" s="130"/>
      <c r="F143" s="131"/>
      <c r="G143" s="170"/>
      <c r="H143" s="105"/>
      <c r="I143" s="132" t="str">
        <f>IF(1=1,IF(E143="","",I120),N("H29"))</f>
        <v/>
      </c>
      <c r="J143" s="133" t="str">
        <f>IF(1=1,IF(E143="","",J120),N("I29"))</f>
        <v/>
      </c>
      <c r="K143" s="134" t="str">
        <f>IF(1=1,IF(E143="","",K120),N("J29"))</f>
        <v/>
      </c>
      <c r="L143" s="135" t="str">
        <f>IF(1=1,IF(OR(J143="",O143="",NOT(ISNUMBER(J143)),NOT(ISNUMBER(O143)),J143=0),"",O143/J143),N("L29"))</f>
        <v/>
      </c>
      <c r="M143" s="136" t="str">
        <f>IF(1=1,IF(OR(L143="",NOT(ISNUMBER(F143))),"",F143*L143*IFERROR(INDEX(D384:D428,MATCH(AE143,B384:B428,0)),1)),N("M13"))</f>
        <v/>
      </c>
      <c r="N143" s="137" t="str">
        <f>IF(1=1,IF(F143="","",IF(G143="","",IFERROR(INDEX(E384:E428,MATCH(AE143,B384:B428,0)),G143&amp;""))),N("N6"))</f>
        <v/>
      </c>
      <c r="O143" s="138" t="str">
        <f>IF(1=1,IF(E143="","",O120),N("K29"))</f>
        <v/>
      </c>
      <c r="P143" s="139" t="str">
        <f>IF(1=1,IF(M143="","",IF(AND(ISNUMBER(M143),M143&lt;1,N143="kg"),MAX(1,ROUND(M143*1000,0)),IF(AND(ISNUMBER(M143),M143&lt;1,N143="L"),MAX(1,ROUND(M143*100,0)),ROUND(M143,3)))),N("O29"))</f>
        <v/>
      </c>
      <c r="Q143" s="140" t="str">
        <f>IF(1=1,IF(M143="","",IF(AND(ISNUMBER(M143),M143&lt;1,N143="kg"),"g",IF(AND(ISNUMBER(M143),M143&lt;1,N143="L"),"cl",N143))),N("P29"))</f>
        <v/>
      </c>
      <c r="R143" s="161" t="str">
        <f>IF(1=1,IF(E143="","",IF(F143="","A CONTROLER",IF(NOT(ISNUMBER(F143)),"TEXTE",IF(OR(L143="",L143&lt;=0),"COMMANDE PRINCIPALE INCOMPLETE",IF(G143="","UNITE MANQUANTE",IF(COUNTIF(B384:B428,AE143)=0,"UNITE A CONTROLER","OK")))))),N("Q9"))</f>
        <v/>
      </c>
      <c r="S143" s="105"/>
      <c r="T143" s="141">
        <f t="shared" si="14"/>
        <v>0</v>
      </c>
      <c r="U143" s="133" t="str">
        <f>IF(1=1,IF(E143="","",U120),N("S29"))</f>
        <v/>
      </c>
      <c r="V143" s="133" t="str">
        <f>IF(1=1,IF(E143="","",V120),N("T29"))</f>
        <v/>
      </c>
      <c r="W143" s="135" t="str">
        <f>IF(1=1,IF(OR(U143="",V143="",NOT(ISNUMBER(U143)),NOT(ISNUMBER(V143)),U143=0),"",V143/U143),N("U29"))</f>
        <v/>
      </c>
      <c r="X143" s="136" t="str">
        <f>IF(1=1,IF(OR(W143="",NOT(ISNUMBER(F143))),"",F143*W143*IFERROR(INDEX(D384:D428,MATCH(AE143,B384:B428,0)),1)),N("V7"))</f>
        <v/>
      </c>
      <c r="Y143" s="137" t="str">
        <f>IF(1=1,IF(F143="","",IF(G143="","",IFERROR(INDEX(E384:E428,MATCH(AE143,B384:B428,0)),G143&amp;""))),N("W6"))</f>
        <v/>
      </c>
      <c r="Z143" s="142" t="str">
        <f>IF(1=1,IF(X143="","",IF(AND(ISNUMBER(X143),X143&lt;1,Y143="kg"),MAX(1,ROUND(X143*1000,0)),IF(AND(ISNUMBER(X143),X143&lt;1,Y143="L"),MAX(1,ROUND(X143*100,0)),ROUND(X143,3)))),N("X29"))</f>
        <v/>
      </c>
      <c r="AA143" s="143" t="str">
        <f>IF(1=1,IF(X143="","",IF(AND(ISNUMBER(X143),X143&lt;1,Y143="kg"),"g",IF(AND(ISNUMBER(X143),X143&lt;1,Y143="L"),"cl",Y143))),N("Y29"))</f>
        <v/>
      </c>
      <c r="AB143" s="123" t="str">
        <f>IF(1=1,IF(E143="","",IF(F143="","A CONTROLER",IF(NOT(ISNUMBER(F143)),"TEXTE",IF(OR(W143="",W143&lt;=0),"COMMANDE COUVERTS INCOMPLETE",IF(G143="","UNITE MANQUANTE",IF(COUNTIF(B384:B428,AE143)=0,"UNITE A CONTROLER","OK")))))),N("Z6"))</f>
        <v/>
      </c>
      <c r="AD143" s="144" t="str">
        <f>IF(1=1,IF(E143="","",AD120),N("AB29"))</f>
        <v/>
      </c>
      <c r="AE143" s="125" t="str">
        <f>IF(1=1,IF(G143="","",UPPER(TRIM(SUBSTITUTE(SUBSTITUTE(G143&amp;"",CHAR(160)," ")," "," ")))),N("AC29"))</f>
        <v/>
      </c>
    </row>
    <row r="144" spans="1:31" ht="15.75" x14ac:dyDescent="0.25">
      <c r="A144" s="160" t="str">
        <f>IF(1=1,IF(E144="","",A120),N("A30"))</f>
        <v/>
      </c>
      <c r="B144" s="127" t="str">
        <f>IF(1=1,IF(E144="","",B120),N("B30"))</f>
        <v/>
      </c>
      <c r="C144" s="127"/>
      <c r="D144" s="129" t="str">
        <f>IF(ISBLANK(E144),"",LARGE(D120:D143,1)+1)</f>
        <v/>
      </c>
      <c r="E144" s="130"/>
      <c r="F144" s="131"/>
      <c r="G144" s="170"/>
      <c r="H144" s="105"/>
      <c r="I144" s="132" t="str">
        <f>IF(1=1,IF(E144="","",I120),N("H30"))</f>
        <v/>
      </c>
      <c r="J144" s="133" t="str">
        <f>IF(1=1,IF(E144="","",J120),N("I30"))</f>
        <v/>
      </c>
      <c r="K144" s="134" t="str">
        <f>IF(1=1,IF(E144="","",K120),N("J30"))</f>
        <v/>
      </c>
      <c r="L144" s="135" t="str">
        <f>IF(1=1,IF(OR(J144="",O144="",NOT(ISNUMBER(J144)),NOT(ISNUMBER(O144)),J144=0),"",O144/J144),N("L30"))</f>
        <v/>
      </c>
      <c r="M144" s="136" t="str">
        <f>IF(1=1,IF(OR(L144="",NOT(ISNUMBER(F144))),"",F144*L144*IFERROR(INDEX(D384:D428,MATCH(AE144,B384:B428,0)),1)),N("M13"))</f>
        <v/>
      </c>
      <c r="N144" s="137" t="str">
        <f>IF(1=1,IF(F144="","",IF(G144="","",IFERROR(INDEX(E384:E428,MATCH(AE144,B384:B428,0)),G144&amp;""))),N("N6"))</f>
        <v/>
      </c>
      <c r="O144" s="138" t="str">
        <f>IF(1=1,IF(E144="","",O120),N("K30"))</f>
        <v/>
      </c>
      <c r="P144" s="139" t="str">
        <f>IF(1=1,IF(M144="","",IF(AND(ISNUMBER(M144),M144&lt;1,N144="kg"),MAX(1,ROUND(M144*1000,0)),IF(AND(ISNUMBER(M144),M144&lt;1,N144="L"),MAX(1,ROUND(M144*100,0)),ROUND(M144,3)))),N("O30"))</f>
        <v/>
      </c>
      <c r="Q144" s="140" t="str">
        <f>IF(1=1,IF(M144="","",IF(AND(ISNUMBER(M144),M144&lt;1,N144="kg"),"g",IF(AND(ISNUMBER(M144),M144&lt;1,N144="L"),"cl",N144))),N("P30"))</f>
        <v/>
      </c>
      <c r="R144" s="161" t="str">
        <f>IF(1=1,IF(E144="","",IF(F144="","A CONTROLER",IF(NOT(ISNUMBER(F144)),"TEXTE",IF(OR(L144="",L144&lt;=0),"COMMANDE PRINCIPALE INCOMPLETE",IF(G144="","UNITE MANQUANTE",IF(COUNTIF(B384:B428,AE144)=0,"UNITE A CONTROLER","OK")))))),N("Q9"))</f>
        <v/>
      </c>
      <c r="S144" s="105"/>
      <c r="T144" s="141">
        <f t="shared" si="14"/>
        <v>0</v>
      </c>
      <c r="U144" s="133" t="str">
        <f>IF(1=1,IF(E144="","",U120),N("S30"))</f>
        <v/>
      </c>
      <c r="V144" s="133" t="str">
        <f>IF(1=1,IF(E144="","",V120),N("T30"))</f>
        <v/>
      </c>
      <c r="W144" s="135" t="str">
        <f>IF(1=1,IF(OR(U144="",V144="",NOT(ISNUMBER(U144)),NOT(ISNUMBER(V144)),U144=0),"",V144/U144),N("U30"))</f>
        <v/>
      </c>
      <c r="X144" s="136" t="str">
        <f>IF(1=1,IF(OR(W144="",NOT(ISNUMBER(F144))),"",F144*W144*IFERROR(INDEX(D384:D428,MATCH(AE144,B384:B428,0)),1)),N("V7"))</f>
        <v/>
      </c>
      <c r="Y144" s="137" t="str">
        <f>IF(1=1,IF(F144="","",IF(G144="","",IFERROR(INDEX(E384:E428,MATCH(AE144,B384:B428,0)),G144&amp;""))),N("W6"))</f>
        <v/>
      </c>
      <c r="Z144" s="142" t="str">
        <f>IF(1=1,IF(X144="","",IF(AND(ISNUMBER(X144),X144&lt;1,Y144="kg"),MAX(1,ROUND(X144*1000,0)),IF(AND(ISNUMBER(X144),X144&lt;1,Y144="L"),MAX(1,ROUND(X144*100,0)),ROUND(X144,3)))),N("X30"))</f>
        <v/>
      </c>
      <c r="AA144" s="143" t="str">
        <f>IF(1=1,IF(X144="","",IF(AND(ISNUMBER(X144),X144&lt;1,Y144="kg"),"g",IF(AND(ISNUMBER(X144),X144&lt;1,Y144="L"),"cl",Y144))),N("Y30"))</f>
        <v/>
      </c>
      <c r="AB144" s="123" t="str">
        <f>IF(1=1,IF(E144="","",IF(F144="","A CONTROLER",IF(NOT(ISNUMBER(F144)),"TEXTE",IF(OR(W144="",W144&lt;=0),"COMMANDE COUVERTS INCOMPLETE",IF(G144="","UNITE MANQUANTE",IF(COUNTIF(B384:B428,AE144)=0,"UNITE A CONTROLER","OK")))))),N("Z6"))</f>
        <v/>
      </c>
      <c r="AD144" s="144" t="str">
        <f>IF(1=1,IF(E144="","",AD120),N("AB30"))</f>
        <v/>
      </c>
      <c r="AE144" s="125" t="str">
        <f>IF(1=1,IF(G144="","",UPPER(TRIM(SUBSTITUTE(SUBSTITUTE(G144&amp;"",CHAR(160)," ")," "," ")))),N("AC30"))</f>
        <v/>
      </c>
    </row>
    <row r="145" spans="1:33" ht="15.75" x14ac:dyDescent="0.25">
      <c r="A145" s="160" t="str">
        <f>IF(1=1,IF(E145="","",A120),N("A31"))</f>
        <v/>
      </c>
      <c r="B145" s="127" t="str">
        <f>IF(1=1,IF(E145="","",B120),N("B31"))</f>
        <v/>
      </c>
      <c r="C145" s="127"/>
      <c r="D145" s="129" t="str">
        <f>IF(ISBLANK(E145),"",LARGE(D120:D144,1)+1)</f>
        <v/>
      </c>
      <c r="E145" s="130"/>
      <c r="F145" s="131"/>
      <c r="G145" s="170"/>
      <c r="H145" s="105"/>
      <c r="I145" s="132" t="str">
        <f>IF(1=1,IF(E145="","",I120),N("H31"))</f>
        <v/>
      </c>
      <c r="J145" s="133" t="str">
        <f>IF(1=1,IF(E145="","",J120),N("I31"))</f>
        <v/>
      </c>
      <c r="K145" s="134" t="str">
        <f>IF(1=1,IF(E145="","",K120),N("J31"))</f>
        <v/>
      </c>
      <c r="L145" s="135" t="str">
        <f>IF(1=1,IF(OR(J145="",O145="",NOT(ISNUMBER(J145)),NOT(ISNUMBER(O145)),J145=0),"",O145/J145),N("L31"))</f>
        <v/>
      </c>
      <c r="M145" s="136" t="str">
        <f>IF(1=1,IF(OR(L145="",NOT(ISNUMBER(F145))),"",F145*L145*IFERROR(INDEX(D384:D428,MATCH(AE145,B384:B428,0)),1)),N("M13"))</f>
        <v/>
      </c>
      <c r="N145" s="137" t="str">
        <f>IF(1=1,IF(F145="","",IF(G145="","",IFERROR(INDEX(E384:E428,MATCH(AE145,B384:B428,0)),G145&amp;""))),N("N6"))</f>
        <v/>
      </c>
      <c r="O145" s="138" t="str">
        <f>IF(1=1,IF(E145="","",O120),N("K31"))</f>
        <v/>
      </c>
      <c r="P145" s="139" t="str">
        <f>IF(1=1,IF(M145="","",IF(AND(ISNUMBER(M145),M145&lt;1,N145="kg"),MAX(1,ROUND(M145*1000,0)),IF(AND(ISNUMBER(M145),M145&lt;1,N145="L"),MAX(1,ROUND(M145*100,0)),ROUND(M145,3)))),N("O31"))</f>
        <v/>
      </c>
      <c r="Q145" s="140" t="str">
        <f>IF(1=1,IF(M145="","",IF(AND(ISNUMBER(M145),M145&lt;1,N145="kg"),"g",IF(AND(ISNUMBER(M145),M145&lt;1,N145="L"),"cl",N145))),N("P31"))</f>
        <v/>
      </c>
      <c r="R145" s="161" t="str">
        <f>IF(1=1,IF(E145="","",IF(F145="","A CONTROLER",IF(NOT(ISNUMBER(F145)),"TEXTE",IF(OR(L145="",L145&lt;=0),"COMMANDE PRINCIPALE INCOMPLETE",IF(G145="","UNITE MANQUANTE",IF(COUNTIF(B384:B428,AE145)=0,"UNITE A CONTROLER","OK")))))),N("Q9"))</f>
        <v/>
      </c>
      <c r="S145" s="105"/>
      <c r="T145" s="141">
        <f t="shared" si="14"/>
        <v>0</v>
      </c>
      <c r="U145" s="133" t="str">
        <f>IF(1=1,IF(E145="","",U120),N("S31"))</f>
        <v/>
      </c>
      <c r="V145" s="133" t="str">
        <f>IF(1=1,IF(E145="","",V120),N("T31"))</f>
        <v/>
      </c>
      <c r="W145" s="135" t="str">
        <f>IF(1=1,IF(OR(U145="",V145="",NOT(ISNUMBER(U145)),NOT(ISNUMBER(V145)),U145=0),"",V145/U145),N("U31"))</f>
        <v/>
      </c>
      <c r="X145" s="136" t="str">
        <f>IF(1=1,IF(OR(W145="",NOT(ISNUMBER(F145))),"",F145*W145*IFERROR(INDEX(D384:D428,MATCH(AE145,B384:B428,0)),1)),N("V7"))</f>
        <v/>
      </c>
      <c r="Y145" s="137" t="str">
        <f>IF(1=1,IF(F145="","",IF(G145="","",IFERROR(INDEX(E384:E428,MATCH(AE145,B384:B428,0)),G145&amp;""))),N("W6"))</f>
        <v/>
      </c>
      <c r="Z145" s="142" t="str">
        <f>IF(1=1,IF(X145="","",IF(AND(ISNUMBER(X145),X145&lt;1,Y145="kg"),MAX(1,ROUND(X145*1000,0)),IF(AND(ISNUMBER(X145),X145&lt;1,Y145="L"),MAX(1,ROUND(X145*100,0)),ROUND(X145,3)))),N("X31"))</f>
        <v/>
      </c>
      <c r="AA145" s="143" t="str">
        <f>IF(1=1,IF(X145="","",IF(AND(ISNUMBER(X145),X145&lt;1,Y145="kg"),"g",IF(AND(ISNUMBER(X145),X145&lt;1,Y145="L"),"cl",Y145))),N("Y31"))</f>
        <v/>
      </c>
      <c r="AB145" s="123" t="str">
        <f>IF(1=1,IF(E145="","",IF(F145="","A CONTROLER",IF(NOT(ISNUMBER(F145)),"TEXTE",IF(OR(W145="",W145&lt;=0),"COMMANDE COUVERTS INCOMPLETE",IF(G145="","UNITE MANQUANTE",IF(COUNTIF(B384:B428,AE145)=0,"UNITE A CONTROLER","OK")))))),N("Z6"))</f>
        <v/>
      </c>
      <c r="AD145" s="144" t="str">
        <f>IF(1=1,IF(E145="","",AD120),N("AB31"))</f>
        <v/>
      </c>
      <c r="AE145" s="125" t="str">
        <f>IF(1=1,IF(G145="","",UPPER(TRIM(SUBSTITUTE(SUBSTITUTE(G145&amp;"",CHAR(160)," ")," "," ")))),N("AC31"))</f>
        <v/>
      </c>
    </row>
    <row r="146" spans="1:33" ht="15.75" x14ac:dyDescent="0.25">
      <c r="A146" s="160" t="str">
        <f>IF(1=1,IF(E146="","",A120),N("A32"))</f>
        <v/>
      </c>
      <c r="B146" s="127" t="str">
        <f>IF(1=1,IF(E146="","",B120),N("B32"))</f>
        <v/>
      </c>
      <c r="C146" s="127"/>
      <c r="D146" s="129" t="str">
        <f>IF(ISBLANK(E146),"",LARGE(D120:D145,1)+1)</f>
        <v/>
      </c>
      <c r="E146" s="130"/>
      <c r="F146" s="131"/>
      <c r="G146" s="170"/>
      <c r="H146" s="105"/>
      <c r="I146" s="132" t="str">
        <f>IF(1=1,IF(E146="","",I120),N("H32"))</f>
        <v/>
      </c>
      <c r="J146" s="133" t="str">
        <f>IF(1=1,IF(E146="","",J120),N("I32"))</f>
        <v/>
      </c>
      <c r="K146" s="134" t="str">
        <f>IF(1=1,IF(E146="","",K120),N("J32"))</f>
        <v/>
      </c>
      <c r="L146" s="135" t="str">
        <f>IF(1=1,IF(OR(J146="",O146="",NOT(ISNUMBER(J146)),NOT(ISNUMBER(O146)),J146=0),"",O146/J146),N("L32"))</f>
        <v/>
      </c>
      <c r="M146" s="136" t="str">
        <f>IF(1=1,IF(OR(L146="",NOT(ISNUMBER(F146))),"",F146*L146*IFERROR(INDEX(D384:D428,MATCH(AE146,B384:B428,0)),1)),N("M13"))</f>
        <v/>
      </c>
      <c r="N146" s="137" t="str">
        <f>IF(1=1,IF(F146="","",IF(G146="","",IFERROR(INDEX(E384:E428,MATCH(AE146,B384:B428,0)),G146&amp;""))),N("N6"))</f>
        <v/>
      </c>
      <c r="O146" s="138" t="str">
        <f>IF(1=1,IF(E146="","",O120),N("K32"))</f>
        <v/>
      </c>
      <c r="P146" s="139" t="str">
        <f>IF(1=1,IF(M146="","",IF(AND(ISNUMBER(M146),M146&lt;1,N146="kg"),MAX(1,ROUND(M146*1000,0)),IF(AND(ISNUMBER(M146),M146&lt;1,N146="L"),MAX(1,ROUND(M146*100,0)),ROUND(M146,3)))),N("O32"))</f>
        <v/>
      </c>
      <c r="Q146" s="140" t="str">
        <f>IF(1=1,IF(M146="","",IF(AND(ISNUMBER(M146),M146&lt;1,N146="kg"),"g",IF(AND(ISNUMBER(M146),M146&lt;1,N146="L"),"cl",N146))),N("P32"))</f>
        <v/>
      </c>
      <c r="R146" s="161" t="str">
        <f>IF(1=1,IF(E146="","",IF(F146="","A CONTROLER",IF(NOT(ISNUMBER(F146)),"TEXTE",IF(OR(L146="",L146&lt;=0),"COMMANDE PRINCIPALE INCOMPLETE",IF(G146="","UNITE MANQUANTE",IF(COUNTIF(B384:B428,AE146)=0,"UNITE A CONTROLER","OK")))))),N("Q9"))</f>
        <v/>
      </c>
      <c r="S146" s="105"/>
      <c r="T146" s="141">
        <f t="shared" si="14"/>
        <v>0</v>
      </c>
      <c r="U146" s="133" t="str">
        <f>IF(1=1,IF(E146="","",U120),N("S32"))</f>
        <v/>
      </c>
      <c r="V146" s="133" t="str">
        <f>IF(1=1,IF(E146="","",V120),N("T32"))</f>
        <v/>
      </c>
      <c r="W146" s="135" t="str">
        <f>IF(1=1,IF(OR(U146="",V146="",NOT(ISNUMBER(U146)),NOT(ISNUMBER(V146)),U146=0),"",V146/U146),N("U32"))</f>
        <v/>
      </c>
      <c r="X146" s="136" t="str">
        <f>IF(1=1,IF(OR(W146="",NOT(ISNUMBER(F146))),"",F146*W146*IFERROR(INDEX(D384:D428,MATCH(AE146,B384:B428,0)),1)),N("V7"))</f>
        <v/>
      </c>
      <c r="Y146" s="137" t="str">
        <f>IF(1=1,IF(F146="","",IF(G146="","",IFERROR(INDEX(E384:E428,MATCH(AE146,B384:B428,0)),G146&amp;""))),N("W6"))</f>
        <v/>
      </c>
      <c r="Z146" s="142" t="str">
        <f>IF(1=1,IF(X146="","",IF(AND(ISNUMBER(X146),X146&lt;1,Y146="kg"),MAX(1,ROUND(X146*1000,0)),IF(AND(ISNUMBER(X146),X146&lt;1,Y146="L"),MAX(1,ROUND(X146*100,0)),ROUND(X146,3)))),N("X32"))</f>
        <v/>
      </c>
      <c r="AA146" s="143" t="str">
        <f>IF(1=1,IF(X146="","",IF(AND(ISNUMBER(X146),X146&lt;1,Y146="kg"),"g",IF(AND(ISNUMBER(X146),X146&lt;1,Y146="L"),"cl",Y146))),N("Y32"))</f>
        <v/>
      </c>
      <c r="AB146" s="123" t="str">
        <f>IF(1=1,IF(E146="","",IF(F146="","A CONTROLER",IF(NOT(ISNUMBER(F146)),"TEXTE",IF(OR(W146="",W146&lt;=0),"COMMANDE COUVERTS INCOMPLETE",IF(G146="","UNITE MANQUANTE",IF(COUNTIF(B384:B428,AE146)=0,"UNITE A CONTROLER","OK")))))),N("Z6"))</f>
        <v/>
      </c>
      <c r="AD146" s="144" t="str">
        <f>IF(1=1,IF(E146="","",AD120),N("AB32"))</f>
        <v/>
      </c>
      <c r="AE146" s="125" t="str">
        <f>IF(1=1,IF(G146="","",UPPER(TRIM(SUBSTITUTE(SUBSTITUTE(G146&amp;"",CHAR(160)," ")," "," ")))),N("AC32"))</f>
        <v/>
      </c>
    </row>
    <row r="147" spans="1:33" ht="15.75" x14ac:dyDescent="0.25">
      <c r="A147" s="160" t="str">
        <f>IF(1=1,IF(E147="","",A120),N("A33"))</f>
        <v/>
      </c>
      <c r="B147" s="127" t="str">
        <f>IF(1=1,IF(E147="","",B120),N("B33"))</f>
        <v/>
      </c>
      <c r="C147" s="127"/>
      <c r="D147" s="129" t="str">
        <f>IF(ISBLANK(E147),"",LARGE(D120:D146,1)+1)</f>
        <v/>
      </c>
      <c r="E147" s="130"/>
      <c r="F147" s="131"/>
      <c r="G147" s="170"/>
      <c r="H147" s="105"/>
      <c r="I147" s="132" t="str">
        <f>IF(1=1,IF(E147="","",I120),N("H33"))</f>
        <v/>
      </c>
      <c r="J147" s="133" t="str">
        <f>IF(1=1,IF(E147="","",J120),N("I33"))</f>
        <v/>
      </c>
      <c r="K147" s="134" t="str">
        <f>IF(1=1,IF(E147="","",K120),N("J33"))</f>
        <v/>
      </c>
      <c r="L147" s="135" t="str">
        <f>IF(1=1,IF(OR(J147="",O147="",NOT(ISNUMBER(J147)),NOT(ISNUMBER(O147)),J147=0),"",O147/J147),N("L33"))</f>
        <v/>
      </c>
      <c r="M147" s="136" t="str">
        <f>IF(1=1,IF(OR(L147="",NOT(ISNUMBER(F147))),"",F147*L147*IFERROR(INDEX(D384:D428,MATCH(AE147,B384:B428,0)),1)),N("M13"))</f>
        <v/>
      </c>
      <c r="N147" s="137" t="str">
        <f>IF(1=1,IF(F147="","",IF(G147="","",IFERROR(INDEX(E384:E428,MATCH(AE147,B384:B428,0)),G147&amp;""))),N("N6"))</f>
        <v/>
      </c>
      <c r="O147" s="138" t="str">
        <f>IF(1=1,IF(E147="","",O120),N("K33"))</f>
        <v/>
      </c>
      <c r="P147" s="139" t="str">
        <f>IF(1=1,IF(M147="","",IF(AND(ISNUMBER(M147),M147&lt;1,N147="kg"),MAX(1,ROUND(M147*1000,0)),IF(AND(ISNUMBER(M147),M147&lt;1,N147="L"),MAX(1,ROUND(M147*100,0)),ROUND(M147,3)))),N("O33"))</f>
        <v/>
      </c>
      <c r="Q147" s="140" t="str">
        <f>IF(1=1,IF(M147="","",IF(AND(ISNUMBER(M147),M147&lt;1,N147="kg"),"g",IF(AND(ISNUMBER(M147),M147&lt;1,N147="L"),"cl",N147))),N("P33"))</f>
        <v/>
      </c>
      <c r="R147" s="161" t="str">
        <f>IF(1=1,IF(E147="","",IF(F147="","A CONTROLER",IF(NOT(ISNUMBER(F147)),"TEXTE",IF(OR(L147="",L147&lt;=0),"COMMANDE PRINCIPALE INCOMPLETE",IF(G147="","UNITE MANQUANTE",IF(COUNTIF(B384:B428,AE147)=0,"UNITE A CONTROLER","OK")))))),N("Q9"))</f>
        <v/>
      </c>
      <c r="S147" s="105"/>
      <c r="T147" s="141">
        <f t="shared" si="14"/>
        <v>0</v>
      </c>
      <c r="U147" s="133" t="str">
        <f>IF(1=1,IF(E147="","",U120),N("S33"))</f>
        <v/>
      </c>
      <c r="V147" s="133" t="str">
        <f>IF(1=1,IF(E147="","",V120),N("T33"))</f>
        <v/>
      </c>
      <c r="W147" s="135" t="str">
        <f>IF(1=1,IF(OR(U147="",V147="",NOT(ISNUMBER(U147)),NOT(ISNUMBER(V147)),U147=0),"",V147/U147),N("U33"))</f>
        <v/>
      </c>
      <c r="X147" s="136" t="str">
        <f>IF(1=1,IF(OR(W147="",NOT(ISNUMBER(F147))),"",F147*W147*IFERROR(INDEX(D384:D428,MATCH(AE147,B384:B428,0)),1)),N("V7"))</f>
        <v/>
      </c>
      <c r="Y147" s="137" t="str">
        <f>IF(1=1,IF(F147="","",IF(G147="","",IFERROR(INDEX(E384:E428,MATCH(AE147,B384:B428,0)),G147&amp;""))),N("W6"))</f>
        <v/>
      </c>
      <c r="Z147" s="142" t="str">
        <f>IF(1=1,IF(X147="","",IF(AND(ISNUMBER(X147),X147&lt;1,Y147="kg"),MAX(1,ROUND(X147*1000,0)),IF(AND(ISNUMBER(X147),X147&lt;1,Y147="L"),MAX(1,ROUND(X147*100,0)),ROUND(X147,3)))),N("X33"))</f>
        <v/>
      </c>
      <c r="AA147" s="143" t="str">
        <f>IF(1=1,IF(X147="","",IF(AND(ISNUMBER(X147),X147&lt;1,Y147="kg"),"g",IF(AND(ISNUMBER(X147),X147&lt;1,Y147="L"),"cl",Y147))),N("Y33"))</f>
        <v/>
      </c>
      <c r="AB147" s="123" t="str">
        <f>IF(1=1,IF(E147="","",IF(F147="","A CONTROLER",IF(NOT(ISNUMBER(F147)),"TEXTE",IF(OR(W147="",W147&lt;=0),"COMMANDE COUVERTS INCOMPLETE",IF(G147="","UNITE MANQUANTE",IF(COUNTIF(B384:B428,AE147)=0,"UNITE A CONTROLER","OK")))))),N("Z6"))</f>
        <v/>
      </c>
      <c r="AD147" s="144" t="str">
        <f>IF(1=1,IF(E147="","",AD120),N("AB33"))</f>
        <v/>
      </c>
      <c r="AE147" s="125" t="str">
        <f>IF(1=1,IF(G147="","",UPPER(TRIM(SUBSTITUTE(SUBSTITUTE(G147&amp;"",CHAR(160)," ")," "," ")))),N("AC33"))</f>
        <v/>
      </c>
    </row>
    <row r="148" spans="1:33" ht="15.75" x14ac:dyDescent="0.25">
      <c r="A148" s="160" t="str">
        <f>IF(1=1,IF(E148="","",A120),N("A34"))</f>
        <v/>
      </c>
      <c r="B148" s="127" t="str">
        <f>IF(1=1,IF(E148="","",B120),N("B34"))</f>
        <v/>
      </c>
      <c r="C148" s="127"/>
      <c r="D148" s="129" t="str">
        <f>IF(ISBLANK(E148),"",LARGE(D120:D147,1)+1)</f>
        <v/>
      </c>
      <c r="E148" s="130"/>
      <c r="F148" s="131"/>
      <c r="G148" s="170"/>
      <c r="H148" s="105"/>
      <c r="I148" s="132" t="str">
        <f>IF(1=1,IF(E148="","",I120),N("H34"))</f>
        <v/>
      </c>
      <c r="J148" s="133" t="str">
        <f>IF(1=1,IF(E148="","",J120),N("I34"))</f>
        <v/>
      </c>
      <c r="K148" s="134" t="str">
        <f>IF(1=1,IF(E148="","",K120),N("J34"))</f>
        <v/>
      </c>
      <c r="L148" s="135" t="str">
        <f>IF(1=1,IF(OR(J148="",O148="",NOT(ISNUMBER(J148)),NOT(ISNUMBER(O148)),J148=0),"",O148/J148),N("L34"))</f>
        <v/>
      </c>
      <c r="M148" s="136" t="str">
        <f>IF(1=1,IF(OR(L148="",NOT(ISNUMBER(F148))),"",F148*L148*IFERROR(INDEX(D384:D428,MATCH(AE148,B384:B428,0)),1)),N("M13"))</f>
        <v/>
      </c>
      <c r="N148" s="137" t="str">
        <f>IF(1=1,IF(F148="","",IF(G148="","",IFERROR(INDEX(E384:E428,MATCH(AE148,B384:B428,0)),G148&amp;""))),N("N6"))</f>
        <v/>
      </c>
      <c r="O148" s="138" t="str">
        <f>IF(1=1,IF(E148="","",O120),N("K34"))</f>
        <v/>
      </c>
      <c r="P148" s="139" t="str">
        <f>IF(1=1,IF(M148="","",IF(AND(ISNUMBER(M148),M148&lt;1,N148="kg"),MAX(1,ROUND(M148*1000,0)),IF(AND(ISNUMBER(M148),M148&lt;1,N148="L"),MAX(1,ROUND(M148*100,0)),ROUND(M148,3)))),N("O34"))</f>
        <v/>
      </c>
      <c r="Q148" s="140" t="str">
        <f>IF(1=1,IF(M148="","",IF(AND(ISNUMBER(M148),M148&lt;1,N148="kg"),"g",IF(AND(ISNUMBER(M148),M148&lt;1,N148="L"),"cl",N148))),N("P34"))</f>
        <v/>
      </c>
      <c r="R148" s="161" t="str">
        <f>IF(1=1,IF(E148="","",IF(F148="","A CONTROLER",IF(NOT(ISNUMBER(F148)),"TEXTE",IF(OR(L148="",L148&lt;=0),"COMMANDE PRINCIPALE INCOMPLETE",IF(G148="","UNITE MANQUANTE",IF(COUNTIF(B384:B428,AE148)=0,"UNITE A CONTROLER","OK")))))),N("Q9"))</f>
        <v/>
      </c>
      <c r="S148" s="105"/>
      <c r="T148" s="141">
        <f t="shared" si="14"/>
        <v>0</v>
      </c>
      <c r="U148" s="133" t="str">
        <f>IF(1=1,IF(E148="","",U120),N("S34"))</f>
        <v/>
      </c>
      <c r="V148" s="133" t="str">
        <f>IF(1=1,IF(E148="","",V120),N("T34"))</f>
        <v/>
      </c>
      <c r="W148" s="135" t="str">
        <f>IF(1=1,IF(OR(U148="",V148="",NOT(ISNUMBER(U148)),NOT(ISNUMBER(V148)),U148=0),"",V148/U148),N("U34"))</f>
        <v/>
      </c>
      <c r="X148" s="136" t="str">
        <f>IF(1=1,IF(OR(W148="",NOT(ISNUMBER(F148))),"",F148*W148*IFERROR(INDEX(D384:D428,MATCH(AE148,B384:B428,0)),1)),N("V7"))</f>
        <v/>
      </c>
      <c r="Y148" s="137" t="str">
        <f>IF(1=1,IF(F148="","",IF(G148="","",IFERROR(INDEX(E384:E428,MATCH(AE148,B384:B428,0)),G148&amp;""))),N("W6"))</f>
        <v/>
      </c>
      <c r="Z148" s="142" t="str">
        <f>IF(1=1,IF(X148="","",IF(AND(ISNUMBER(X148),X148&lt;1,Y148="kg"),MAX(1,ROUND(X148*1000,0)),IF(AND(ISNUMBER(X148),X148&lt;1,Y148="L"),MAX(1,ROUND(X148*100,0)),ROUND(X148,3)))),N("X34"))</f>
        <v/>
      </c>
      <c r="AA148" s="143" t="str">
        <f>IF(1=1,IF(X148="","",IF(AND(ISNUMBER(X148),X148&lt;1,Y148="kg"),"g",IF(AND(ISNUMBER(X148),X148&lt;1,Y148="L"),"cl",Y148))),N("Y34"))</f>
        <v/>
      </c>
      <c r="AB148" s="123" t="str">
        <f>IF(1=1,IF(E148="","",IF(F148="","A CONTROLER",IF(NOT(ISNUMBER(F148)),"TEXTE",IF(OR(W148="",W148&lt;=0),"COMMANDE COUVERTS INCOMPLETE",IF(G148="","UNITE MANQUANTE",IF(COUNTIF(B384:B428,AE148)=0,"UNITE A CONTROLER","OK")))))),N("Z6"))</f>
        <v/>
      </c>
      <c r="AD148" s="144" t="str">
        <f>IF(1=1,IF(E148="","",AD120),N("AB34"))</f>
        <v/>
      </c>
      <c r="AE148" s="125" t="str">
        <f>IF(1=1,IF(G148="","",UPPER(TRIM(SUBSTITUTE(SUBSTITUTE(G148&amp;"",CHAR(160)," ")," "," ")))),N("AC34"))</f>
        <v/>
      </c>
    </row>
    <row r="149" spans="1:33" ht="15.75" x14ac:dyDescent="0.25">
      <c r="A149" s="160" t="str">
        <f>IF(1=1,IF(E149="","",A120),N("A35"))</f>
        <v/>
      </c>
      <c r="B149" s="127" t="str">
        <f>IF(1=1,IF(E149="","",B120),N("B35"))</f>
        <v/>
      </c>
      <c r="C149" s="127"/>
      <c r="D149" s="129" t="str">
        <f>IF(ISBLANK(E149),"",LARGE(D120:D148,1)+1)</f>
        <v/>
      </c>
      <c r="E149" s="130"/>
      <c r="F149" s="131"/>
      <c r="G149" s="170"/>
      <c r="H149" s="105"/>
      <c r="I149" s="132" t="str">
        <f>IF(1=1,IF(E149="","",I120),N("H35"))</f>
        <v/>
      </c>
      <c r="J149" s="133" t="str">
        <f>IF(1=1,IF(E149="","",J120),N("I35"))</f>
        <v/>
      </c>
      <c r="K149" s="134" t="str">
        <f>IF(1=1,IF(E149="","",K120),N("J35"))</f>
        <v/>
      </c>
      <c r="L149" s="135" t="str">
        <f>IF(1=1,IF(OR(J149="",O149="",NOT(ISNUMBER(J149)),NOT(ISNUMBER(O149)),J149=0),"",O149/J149),N("L35"))</f>
        <v/>
      </c>
      <c r="M149" s="136" t="str">
        <f>IF(1=1,IF(OR(L149="",NOT(ISNUMBER(F149))),"",F149*L149*IFERROR(INDEX(D384:D428,MATCH(AE149,B384:B428,0)),1)),N("M13"))</f>
        <v/>
      </c>
      <c r="N149" s="137" t="str">
        <f>IF(1=1,IF(F149="","",IF(G149="","",IFERROR(INDEX(E384:E428,MATCH(AE149,B384:B428,0)),G149&amp;""))),N("N6"))</f>
        <v/>
      </c>
      <c r="O149" s="138" t="str">
        <f>IF(1=1,IF(E149="","",O120),N("K35"))</f>
        <v/>
      </c>
      <c r="P149" s="139" t="str">
        <f>IF(1=1,IF(M149="","",IF(AND(ISNUMBER(M149),M149&lt;1,N149="kg"),MAX(1,ROUND(M149*1000,0)),IF(AND(ISNUMBER(M149),M149&lt;1,N149="L"),MAX(1,ROUND(M149*100,0)),ROUND(M149,3)))),N("O35"))</f>
        <v/>
      </c>
      <c r="Q149" s="140" t="str">
        <f>IF(1=1,IF(M149="","",IF(AND(ISNUMBER(M149),M149&lt;1,N149="kg"),"g",IF(AND(ISNUMBER(M149),M149&lt;1,N149="L"),"cl",N149))),N("P35"))</f>
        <v/>
      </c>
      <c r="R149" s="161" t="str">
        <f>IF(1=1,IF(E149="","",IF(F149="","A CONTROLER",IF(NOT(ISNUMBER(F149)),"TEXTE",IF(OR(L149="",L149&lt;=0),"COMMANDE PRINCIPALE INCOMPLETE",IF(G149="","UNITE MANQUANTE",IF(COUNTIF(B384:B428,AE149)=0,"UNITE A CONTROLER","OK")))))),N("Q9"))</f>
        <v/>
      </c>
      <c r="S149" s="105"/>
      <c r="T149" s="141">
        <f t="shared" si="14"/>
        <v>0</v>
      </c>
      <c r="U149" s="133" t="str">
        <f>IF(1=1,IF(E149="","",U120),N("S35"))</f>
        <v/>
      </c>
      <c r="V149" s="133" t="str">
        <f>IF(1=1,IF(E149="","",V120),N("T35"))</f>
        <v/>
      </c>
      <c r="W149" s="135" t="str">
        <f>IF(1=1,IF(OR(U149="",V149="",NOT(ISNUMBER(U149)),NOT(ISNUMBER(V149)),U149=0),"",V149/U149),N("U35"))</f>
        <v/>
      </c>
      <c r="X149" s="136" t="str">
        <f>IF(1=1,IF(OR(W149="",NOT(ISNUMBER(F149))),"",F149*W149*IFERROR(INDEX(D384:D428,MATCH(AE149,B384:B428,0)),1)),N("V7"))</f>
        <v/>
      </c>
      <c r="Y149" s="137" t="str">
        <f>IF(1=1,IF(F149="","",IF(G149="","",IFERROR(INDEX(E384:E428,MATCH(AE149,B384:B428,0)),G149&amp;""))),N("W6"))</f>
        <v/>
      </c>
      <c r="Z149" s="142" t="str">
        <f>IF(1=1,IF(X149="","",IF(AND(ISNUMBER(X149),X149&lt;1,Y149="kg"),MAX(1,ROUND(X149*1000,0)),IF(AND(ISNUMBER(X149),X149&lt;1,Y149="L"),MAX(1,ROUND(X149*100,0)),ROUND(X149,3)))),N("X35"))</f>
        <v/>
      </c>
      <c r="AA149" s="143" t="str">
        <f>IF(1=1,IF(X149="","",IF(AND(ISNUMBER(X149),X149&lt;1,Y149="kg"),"g",IF(AND(ISNUMBER(X149),X149&lt;1,Y149="L"),"cl",Y149))),N("Y35"))</f>
        <v/>
      </c>
      <c r="AB149" s="123" t="str">
        <f>IF(1=1,IF(E149="","",IF(F149="","A CONTROLER",IF(NOT(ISNUMBER(F149)),"TEXTE",IF(OR(W149="",W149&lt;=0),"COMMANDE COUVERTS INCOMPLETE",IF(G149="","UNITE MANQUANTE",IF(COUNTIF(B384:B428,AE149)=0,"UNITE A CONTROLER","OK")))))),N("Z6"))</f>
        <v/>
      </c>
      <c r="AD149" s="144" t="str">
        <f>IF(1=1,IF(E149="","",AD120),N("AB35"))</f>
        <v/>
      </c>
      <c r="AE149" s="125" t="str">
        <f>IF(1=1,IF(G149="","",UPPER(TRIM(SUBSTITUTE(SUBSTITUTE(G149&amp;"",CHAR(160)," ")," "," ")))),N("AC35"))</f>
        <v/>
      </c>
    </row>
    <row r="150" spans="1:33" ht="15.75" x14ac:dyDescent="0.25">
      <c r="A150" s="160" t="str">
        <f>IF(1=1,IF(E150="","",A120),N("A36"))</f>
        <v/>
      </c>
      <c r="B150" s="127" t="str">
        <f>IF(1=1,IF(E150="","",B120),N("B36"))</f>
        <v/>
      </c>
      <c r="C150" s="127"/>
      <c r="D150" s="129" t="str">
        <f>IF(ISBLANK(E150),"",LARGE(D120:D149,1)+1)</f>
        <v/>
      </c>
      <c r="E150" s="130"/>
      <c r="F150" s="131"/>
      <c r="G150" s="170"/>
      <c r="H150" s="105"/>
      <c r="I150" s="132" t="str">
        <f>IF(1=1,IF(E150="","",I120),N("H36"))</f>
        <v/>
      </c>
      <c r="J150" s="133" t="str">
        <f>IF(1=1,IF(E150="","",J120),N("I36"))</f>
        <v/>
      </c>
      <c r="K150" s="134" t="str">
        <f>IF(1=1,IF(E150="","",K120),N("J36"))</f>
        <v/>
      </c>
      <c r="L150" s="135" t="str">
        <f>IF(1=1,IF(OR(J150="",O150="",NOT(ISNUMBER(J150)),NOT(ISNUMBER(O150)),J150=0),"",O150/J150),N("L36"))</f>
        <v/>
      </c>
      <c r="M150" s="136" t="str">
        <f>IF(1=1,IF(OR(L150="",NOT(ISNUMBER(F150))),"",F150*L150*IFERROR(INDEX(D384:D428,MATCH(AE150,B384:B428,0)),1)),N("M13"))</f>
        <v/>
      </c>
      <c r="N150" s="137" t="str">
        <f>IF(1=1,IF(F150="","",IF(G150="","",IFERROR(INDEX(E384:E428,MATCH(AE150,B384:B428,0)),G150&amp;""))),N("N6"))</f>
        <v/>
      </c>
      <c r="O150" s="138" t="str">
        <f>IF(1=1,IF(E150="","",O120),N("K36"))</f>
        <v/>
      </c>
      <c r="P150" s="139" t="str">
        <f>IF(1=1,IF(M150="","",IF(AND(ISNUMBER(M150),M150&lt;1,N150="kg"),MAX(1,ROUND(M150*1000,0)),IF(AND(ISNUMBER(M150),M150&lt;1,N150="L"),MAX(1,ROUND(M150*100,0)),ROUND(M150,3)))),N("O36"))</f>
        <v/>
      </c>
      <c r="Q150" s="140" t="str">
        <f>IF(1=1,IF(M150="","",IF(AND(ISNUMBER(M150),M150&lt;1,N150="kg"),"g",IF(AND(ISNUMBER(M150),M150&lt;1,N150="L"),"cl",N150))),N("P36"))</f>
        <v/>
      </c>
      <c r="R150" s="161" t="str">
        <f>IF(1=1,IF(E150="","",IF(F150="","A CONTROLER",IF(NOT(ISNUMBER(F150)),"TEXTE",IF(OR(L150="",L150&lt;=0),"COMMANDE PRINCIPALE INCOMPLETE",IF(G150="","UNITE MANQUANTE",IF(COUNTIF(B384:B428,AE150)=0,"UNITE A CONTROLER","OK")))))),N("Q9"))</f>
        <v/>
      </c>
      <c r="S150" s="105"/>
      <c r="T150" s="141">
        <f t="shared" si="14"/>
        <v>0</v>
      </c>
      <c r="U150" s="133" t="str">
        <f>IF(1=1,IF(E150="","",U120),N("S36"))</f>
        <v/>
      </c>
      <c r="V150" s="133" t="str">
        <f>IF(1=1,IF(E150="","",V120),N("T36"))</f>
        <v/>
      </c>
      <c r="W150" s="135" t="str">
        <f>IF(1=1,IF(OR(U150="",V150="",NOT(ISNUMBER(U150)),NOT(ISNUMBER(V150)),U150=0),"",V150/U150),N("U36"))</f>
        <v/>
      </c>
      <c r="X150" s="136" t="str">
        <f>IF(1=1,IF(OR(W150="",NOT(ISNUMBER(F150))),"",F150*W150*IFERROR(INDEX(D384:D428,MATCH(AE150,B384:B428,0)),1)),N("V7"))</f>
        <v/>
      </c>
      <c r="Y150" s="137" t="str">
        <f>IF(1=1,IF(F150="","",IF(G150="","",IFERROR(INDEX(E384:E428,MATCH(AE150,B384:B428,0)),G150&amp;""))),N("W6"))</f>
        <v/>
      </c>
      <c r="Z150" s="142" t="str">
        <f>IF(1=1,IF(X150="","",IF(AND(ISNUMBER(X150),X150&lt;1,Y150="kg"),MAX(1,ROUND(X150*1000,0)),IF(AND(ISNUMBER(X150),X150&lt;1,Y150="L"),MAX(1,ROUND(X150*100,0)),ROUND(X150,3)))),N("X36"))</f>
        <v/>
      </c>
      <c r="AA150" s="143" t="str">
        <f>IF(1=1,IF(X150="","",IF(AND(ISNUMBER(X150),X150&lt;1,Y150="kg"),"g",IF(AND(ISNUMBER(X150),X150&lt;1,Y150="L"),"cl",Y150))),N("Y36"))</f>
        <v/>
      </c>
      <c r="AB150" s="123" t="str">
        <f>IF(1=1,IF(E150="","",IF(F150="","A CONTROLER",IF(NOT(ISNUMBER(F150)),"TEXTE",IF(OR(W150="",W150&lt;=0),"COMMANDE COUVERTS INCOMPLETE",IF(G150="","UNITE MANQUANTE",IF(COUNTIF(B384:B428,AE150)=0,"UNITE A CONTROLER","OK")))))),N("Z6"))</f>
        <v/>
      </c>
      <c r="AD150" s="144" t="str">
        <f>IF(1=1,IF(E150="","",AD120),N("AB36"))</f>
        <v/>
      </c>
      <c r="AE150" s="125" t="str">
        <f>IF(1=1,IF(G150="","",UPPER(TRIM(SUBSTITUTE(SUBSTITUTE(G150&amp;"",CHAR(160)," ")," "," ")))),N("AC36"))</f>
        <v/>
      </c>
    </row>
    <row r="151" spans="1:33" ht="15.75" x14ac:dyDescent="0.25">
      <c r="A151" s="160" t="str">
        <f>IF(1=1,IF(E151="","",A120),N("A37"))</f>
        <v/>
      </c>
      <c r="B151" s="127" t="str">
        <f>IF(1=1,IF(E151="","",B120),N("B37"))</f>
        <v/>
      </c>
      <c r="C151" s="127"/>
      <c r="D151" s="129" t="str">
        <f>IF(ISBLANK(E151),"",LARGE(D120:D150,1)+1)</f>
        <v/>
      </c>
      <c r="E151" s="130"/>
      <c r="F151" s="131"/>
      <c r="G151" s="170"/>
      <c r="H151" s="105"/>
      <c r="I151" s="132" t="str">
        <f>IF(1=1,IF(E151="","",I120),N("H37"))</f>
        <v/>
      </c>
      <c r="J151" s="133" t="str">
        <f>IF(1=1,IF(E151="","",J120),N("I37"))</f>
        <v/>
      </c>
      <c r="K151" s="134" t="str">
        <f>IF(1=1,IF(E151="","",K120),N("J37"))</f>
        <v/>
      </c>
      <c r="L151" s="135" t="str">
        <f>IF(1=1,IF(OR(J151="",O151="",NOT(ISNUMBER(J151)),NOT(ISNUMBER(O151)),J151=0),"",O151/J151),N("L37"))</f>
        <v/>
      </c>
      <c r="M151" s="136" t="str">
        <f>IF(1=1,IF(OR(L151="",NOT(ISNUMBER(F151))),"",F151*L151*IFERROR(INDEX(D384:D428,MATCH(AE151,B384:B428,0)),1)),N("M13"))</f>
        <v/>
      </c>
      <c r="N151" s="137" t="str">
        <f>IF(1=1,IF(F151="","",IF(G151="","",IFERROR(INDEX(E384:E428,MATCH(AE151,B384:B428,0)),G151&amp;""))),N("N6"))</f>
        <v/>
      </c>
      <c r="O151" s="138" t="str">
        <f>IF(1=1,IF(E151="","",O120),N("K37"))</f>
        <v/>
      </c>
      <c r="P151" s="139" t="str">
        <f>IF(1=1,IF(M151="","",IF(AND(ISNUMBER(M151),M151&lt;1,N151="kg"),MAX(1,ROUND(M151*1000,0)),IF(AND(ISNUMBER(M151),M151&lt;1,N151="L"),MAX(1,ROUND(M151*100,0)),ROUND(M151,3)))),N("O37"))</f>
        <v/>
      </c>
      <c r="Q151" s="140" t="str">
        <f>IF(1=1,IF(M151="","",IF(AND(ISNUMBER(M151),M151&lt;1,N151="kg"),"g",IF(AND(ISNUMBER(M151),M151&lt;1,N151="L"),"cl",N151))),N("P37"))</f>
        <v/>
      </c>
      <c r="R151" s="161" t="str">
        <f>IF(1=1,IF(E151="","",IF(F151="","A CONTROLER",IF(NOT(ISNUMBER(F151)),"TEXTE",IF(OR(L151="",L151&lt;=0),"COMMANDE PRINCIPALE INCOMPLETE",IF(G151="","UNITE MANQUANTE",IF(COUNTIF(B384:B428,AE151)=0,"UNITE A CONTROLER","OK")))))),N("Q9"))</f>
        <v/>
      </c>
      <c r="S151" s="105"/>
      <c r="T151" s="141">
        <f t="shared" si="14"/>
        <v>0</v>
      </c>
      <c r="U151" s="133" t="str">
        <f>IF(1=1,IF(E151="","",U120),N("S37"))</f>
        <v/>
      </c>
      <c r="V151" s="133" t="str">
        <f>IF(1=1,IF(E151="","",V120),N("T37"))</f>
        <v/>
      </c>
      <c r="W151" s="135" t="str">
        <f>IF(1=1,IF(OR(U151="",V151="",NOT(ISNUMBER(U151)),NOT(ISNUMBER(V151)),U151=0),"",V151/U151),N("U37"))</f>
        <v/>
      </c>
      <c r="X151" s="136" t="str">
        <f>IF(1=1,IF(OR(W151="",NOT(ISNUMBER(F151))),"",F151*W151*IFERROR(INDEX(D384:D428,MATCH(AE151,B384:B428,0)),1)),N("V7"))</f>
        <v/>
      </c>
      <c r="Y151" s="137" t="str">
        <f>IF(1=1,IF(F151="","",IF(G151="","",IFERROR(INDEX(E384:E428,MATCH(AE151,B384:B428,0)),G151&amp;""))),N("W6"))</f>
        <v/>
      </c>
      <c r="Z151" s="142" t="str">
        <f>IF(1=1,IF(X151="","",IF(AND(ISNUMBER(X151),X151&lt;1,Y151="kg"),MAX(1,ROUND(X151*1000,0)),IF(AND(ISNUMBER(X151),X151&lt;1,Y151="L"),MAX(1,ROUND(X151*100,0)),ROUND(X151,3)))),N("X37"))</f>
        <v/>
      </c>
      <c r="AA151" s="143" t="str">
        <f>IF(1=1,IF(X151="","",IF(AND(ISNUMBER(X151),X151&lt;1,Y151="kg"),"g",IF(AND(ISNUMBER(X151),X151&lt;1,Y151="L"),"cl",Y151))),N("Y37"))</f>
        <v/>
      </c>
      <c r="AB151" s="123" t="str">
        <f>IF(1=1,IF(E151="","",IF(F151="","A CONTROLER",IF(NOT(ISNUMBER(F151)),"TEXTE",IF(OR(W151="",W151&lt;=0),"COMMANDE COUVERTS INCOMPLETE",IF(G151="","UNITE MANQUANTE",IF(COUNTIF(B384:B428,AE151)=0,"UNITE A CONTROLER","OK")))))),N("Z6"))</f>
        <v/>
      </c>
      <c r="AD151" s="144" t="str">
        <f>IF(1=1,IF(E151="","",AD120),N("AB37"))</f>
        <v/>
      </c>
      <c r="AE151" s="125" t="str">
        <f>IF(1=1,IF(G151="","",UPPER(TRIM(SUBSTITUTE(SUBSTITUTE(G151&amp;"",CHAR(160)," ")," "," ")))),N("AC37"))</f>
        <v/>
      </c>
    </row>
    <row r="152" spans="1:33" ht="15.75" x14ac:dyDescent="0.25">
      <c r="A152" s="160" t="str">
        <f>IF(1=1,IF(E152="","",A120),N("A38"))</f>
        <v/>
      </c>
      <c r="B152" s="127" t="str">
        <f>IF(1=1,IF(E152="","",B120),N("B38"))</f>
        <v/>
      </c>
      <c r="C152" s="127"/>
      <c r="D152" s="129" t="str">
        <f>IF(ISBLANK(E152),"",LARGE(D120:D151,1)+1)</f>
        <v/>
      </c>
      <c r="E152" s="130"/>
      <c r="F152" s="131"/>
      <c r="G152" s="170"/>
      <c r="H152" s="105"/>
      <c r="I152" s="132" t="str">
        <f>IF(1=1,IF(E152="","",I120),N("H38"))</f>
        <v/>
      </c>
      <c r="J152" s="133" t="str">
        <f>IF(1=1,IF(E152="","",J120),N("I38"))</f>
        <v/>
      </c>
      <c r="K152" s="134" t="str">
        <f>IF(1=1,IF(E152="","",K120),N("J38"))</f>
        <v/>
      </c>
      <c r="L152" s="135" t="str">
        <f>IF(1=1,IF(OR(J152="",O152="",NOT(ISNUMBER(J152)),NOT(ISNUMBER(O152)),J152=0),"",O152/J152),N("L38"))</f>
        <v/>
      </c>
      <c r="M152" s="136" t="str">
        <f>IF(1=1,IF(OR(L152="",NOT(ISNUMBER(F152))),"",F152*L152*IFERROR(INDEX(D384:D428,MATCH(AE152,B384:B428,0)),1)),N("M13"))</f>
        <v/>
      </c>
      <c r="N152" s="137" t="str">
        <f>IF(1=1,IF(F152="","",IF(G152="","",IFERROR(INDEX(E384:E428,MATCH(AE152,B384:B428,0)),G152&amp;""))),N("N6"))</f>
        <v/>
      </c>
      <c r="O152" s="138" t="str">
        <f>IF(1=1,IF(E152="","",O120),N("K38"))</f>
        <v/>
      </c>
      <c r="P152" s="139" t="str">
        <f>IF(1=1,IF(M152="","",IF(AND(ISNUMBER(M152),M152&lt;1,N152="kg"),MAX(1,ROUND(M152*1000,0)),IF(AND(ISNUMBER(M152),M152&lt;1,N152="L"),MAX(1,ROUND(M152*100,0)),ROUND(M152,3)))),N("O38"))</f>
        <v/>
      </c>
      <c r="Q152" s="140" t="str">
        <f>IF(1=1,IF(M152="","",IF(AND(ISNUMBER(M152),M152&lt;1,N152="kg"),"g",IF(AND(ISNUMBER(M152),M152&lt;1,N152="L"),"cl",N152))),N("P38"))</f>
        <v/>
      </c>
      <c r="R152" s="161" t="str">
        <f>IF(1=1,IF(E152="","",IF(F152="","A CONTROLER",IF(NOT(ISNUMBER(F152)),"TEXTE",IF(OR(L152="",L152&lt;=0),"COMMANDE PRINCIPALE INCOMPLETE",IF(G152="","UNITE MANQUANTE",IF(COUNTIF(B384:B428,AE152)=0,"UNITE A CONTROLER","OK")))))),N("Q9"))</f>
        <v/>
      </c>
      <c r="S152" s="105"/>
      <c r="T152" s="141">
        <f t="shared" si="14"/>
        <v>0</v>
      </c>
      <c r="U152" s="133" t="str">
        <f>IF(1=1,IF(E152="","",U120),N("S38"))</f>
        <v/>
      </c>
      <c r="V152" s="133" t="str">
        <f>IF(1=1,IF(E152="","",V120),N("T38"))</f>
        <v/>
      </c>
      <c r="W152" s="135" t="str">
        <f>IF(1=1,IF(OR(U152="",V152="",NOT(ISNUMBER(U152)),NOT(ISNUMBER(V152)),U152=0),"",V152/U152),N("U38"))</f>
        <v/>
      </c>
      <c r="X152" s="136" t="str">
        <f>IF(1=1,IF(OR(W152="",NOT(ISNUMBER(F152))),"",F152*W152*IFERROR(INDEX(D384:D428,MATCH(AE152,B384:B428,0)),1)),N("V7"))</f>
        <v/>
      </c>
      <c r="Y152" s="137" t="str">
        <f>IF(1=1,IF(F152="","",IF(G152="","",IFERROR(INDEX(E384:E428,MATCH(AE152,B384:B428,0)),G152&amp;""))),N("W6"))</f>
        <v/>
      </c>
      <c r="Z152" s="142" t="str">
        <f>IF(1=1,IF(X152="","",IF(AND(ISNUMBER(X152),X152&lt;1,Y152="kg"),MAX(1,ROUND(X152*1000,0)),IF(AND(ISNUMBER(X152),X152&lt;1,Y152="L"),MAX(1,ROUND(X152*100,0)),ROUND(X152,3)))),N("X38"))</f>
        <v/>
      </c>
      <c r="AA152" s="143" t="str">
        <f>IF(1=1,IF(X152="","",IF(AND(ISNUMBER(X152),X152&lt;1,Y152="kg"),"g",IF(AND(ISNUMBER(X152),X152&lt;1,Y152="L"),"cl",Y152))),N("Y38"))</f>
        <v/>
      </c>
      <c r="AB152" s="123" t="str">
        <f>IF(1=1,IF(E152="","",IF(F152="","A CONTROLER",IF(NOT(ISNUMBER(F152)),"TEXTE",IF(OR(W152="",W152&lt;=0),"COMMANDE COUVERTS INCOMPLETE",IF(G152="","UNITE MANQUANTE",IF(COUNTIF(B384:B428,AE152)=0,"UNITE A CONTROLER","OK")))))),N("Z6"))</f>
        <v/>
      </c>
      <c r="AD152" s="144" t="str">
        <f>IF(1=1,IF(E152="","",AD120),N("AB38"))</f>
        <v/>
      </c>
      <c r="AE152" s="125" t="str">
        <f>IF(1=1,IF(G152="","",UPPER(TRIM(SUBSTITUTE(SUBSTITUTE(G152&amp;"",CHAR(160)," ")," "," ")))),N("AC38"))</f>
        <v/>
      </c>
    </row>
    <row r="153" spans="1:33" ht="24" customHeight="1" x14ac:dyDescent="0.25">
      <c r="A153" s="160" t="str">
        <f>IF(1=1,IF(E153="","",A120),N("A39"))</f>
        <v/>
      </c>
      <c r="B153" s="127" t="str">
        <f>IF(1=1,IF(E153="","",B120),N("B39"))</f>
        <v/>
      </c>
      <c r="C153" s="127"/>
      <c r="D153" s="129" t="str">
        <f>IF(ISBLANK(E153),"",LARGE(D120:D152,1)+1)</f>
        <v/>
      </c>
      <c r="E153" s="130"/>
      <c r="F153" s="131"/>
      <c r="G153" s="170"/>
      <c r="H153" s="105"/>
      <c r="I153" s="132" t="str">
        <f>IF(1=1,IF(E153="","",I120),N("H39"))</f>
        <v/>
      </c>
      <c r="J153" s="133" t="str">
        <f>IF(1=1,IF(E153="","",J120),N("I39"))</f>
        <v/>
      </c>
      <c r="K153" s="134" t="str">
        <f>IF(1=1,IF(E153="","",K120),N("J39"))</f>
        <v/>
      </c>
      <c r="L153" s="135" t="str">
        <f>IF(1=1,IF(OR(J153="",O153="",NOT(ISNUMBER(J153)),NOT(ISNUMBER(O153)),J153=0),"",O153/J153),N("L39"))</f>
        <v/>
      </c>
      <c r="M153" s="136" t="str">
        <f>IF(1=1,IF(OR(L153="",NOT(ISNUMBER(F153))),"",F153*L153*IFERROR(INDEX(D384:D428,MATCH(AE153,B384:B428,0)),1)),N("M13"))</f>
        <v/>
      </c>
      <c r="N153" s="137" t="str">
        <f>IF(1=1,IF(F153="","",IF(G153="","",IFERROR(INDEX(E384:E428,MATCH(AE153,B384:B428,0)),G153&amp;""))),N("N6"))</f>
        <v/>
      </c>
      <c r="O153" s="138" t="str">
        <f>IF(1=1,IF(E153="","",O120),N("K39"))</f>
        <v/>
      </c>
      <c r="P153" s="139" t="str">
        <f>IF(1=1,IF(M153="","",IF(AND(ISNUMBER(M153),M153&lt;1,N153="kg"),MAX(1,ROUND(M153*1000,0)),IF(AND(ISNUMBER(M153),M153&lt;1,N153="L"),MAX(1,ROUND(M153*100,0)),ROUND(M153,3)))),N("O39"))</f>
        <v/>
      </c>
      <c r="Q153" s="140" t="str">
        <f>IF(1=1,IF(M153="","",IF(AND(ISNUMBER(M153),M153&lt;1,N153="kg"),"g",IF(AND(ISNUMBER(M153),M153&lt;1,N153="L"),"cl",N153))),N("P39"))</f>
        <v/>
      </c>
      <c r="R153" s="161" t="str">
        <f>IF(1=1,IF(E153="","",IF(F153="","A CONTROLER",IF(NOT(ISNUMBER(F153)),"TEXTE",IF(OR(L153="",L153&lt;=0),"COMMANDE PRINCIPALE INCOMPLETE",IF(G153="","UNITE MANQUANTE",IF(COUNTIF(B384:B428,AE153)=0,"UNITE A CONTROLER","OK")))))),N("Q9"))</f>
        <v/>
      </c>
      <c r="S153" s="105"/>
      <c r="T153" s="141">
        <f t="shared" si="14"/>
        <v>0</v>
      </c>
      <c r="U153" s="133" t="str">
        <f>IF(1=1,IF(E153="","",U120),N("S39"))</f>
        <v/>
      </c>
      <c r="V153" s="133" t="str">
        <f>IF(1=1,IF(E153="","",V120),N("T39"))</f>
        <v/>
      </c>
      <c r="W153" s="135" t="str">
        <f>IF(1=1,IF(OR(U153="",V153="",NOT(ISNUMBER(U153)),NOT(ISNUMBER(V153)),U153=0),"",V153/U153),N("U39"))</f>
        <v/>
      </c>
      <c r="X153" s="136" t="str">
        <f>IF(1=1,IF(OR(W153="",NOT(ISNUMBER(F153))),"",F153*W153*IFERROR(INDEX(D384:D428,MATCH(AE153,B384:B428,0)),1)),N("V7"))</f>
        <v/>
      </c>
      <c r="Y153" s="137" t="str">
        <f>IF(1=1,IF(F153="","",IF(G153="","",IFERROR(INDEX(E384:E428,MATCH(AE153,B384:B428,0)),G153&amp;""))),N("W6"))</f>
        <v/>
      </c>
      <c r="Z153" s="142" t="str">
        <f>IF(1=1,IF(X153="","",IF(AND(ISNUMBER(X153),X153&lt;1,Y153="kg"),MAX(1,ROUND(X153*1000,0)),IF(AND(ISNUMBER(X153),X153&lt;1,Y153="L"),MAX(1,ROUND(X153*100,0)),ROUND(X153,3)))),N("X39"))</f>
        <v/>
      </c>
      <c r="AA153" s="143" t="str">
        <f>IF(1=1,IF(X153="","",IF(AND(ISNUMBER(X153),X153&lt;1,Y153="kg"),"g",IF(AND(ISNUMBER(X153),X153&lt;1,Y153="L"),"cl",Y153))),N("Y39"))</f>
        <v/>
      </c>
      <c r="AB153" s="123" t="str">
        <f>IF(1=1,IF(E153="","",IF(F153="","A CONTROLER",IF(NOT(ISNUMBER(F153)),"TEXTE",IF(OR(W153="",W153&lt;=0),"COMMANDE COUVERTS INCOMPLETE",IF(G153="","UNITE MANQUANTE",IF(COUNTIF(B384:B428,AE153)=0,"UNITE A CONTROLER","OK")))))),N("Z6"))</f>
        <v/>
      </c>
      <c r="AD153" s="144" t="str">
        <f>IF(1=1,IF(E153="","",AD120),N("AB39"))</f>
        <v/>
      </c>
      <c r="AE153" s="125" t="str">
        <f>IF(1=1,IF(G153="","",UPPER(TRIM(SUBSTITUTE(SUBSTITUTE(G153&amp;"",CHAR(160)," ")," "," ")))),N("AC39"))</f>
        <v/>
      </c>
    </row>
    <row r="154" spans="1:33" ht="15.75" x14ac:dyDescent="0.25">
      <c r="A154" s="160" t="str">
        <f>IF(1=1,IF(E154="","",A120),N("A40"))</f>
        <v/>
      </c>
      <c r="B154" s="127" t="str">
        <f>IF(1=1,IF(E154="","",B120),N("B40"))</f>
        <v/>
      </c>
      <c r="C154" s="127"/>
      <c r="D154" s="129" t="str">
        <f>IF(ISBLANK(E154),"",LARGE(D120:D153,1)+1)</f>
        <v/>
      </c>
      <c r="E154" s="130"/>
      <c r="F154" s="131"/>
      <c r="G154" s="170"/>
      <c r="H154" s="105"/>
      <c r="I154" s="132" t="str">
        <f>IF(1=1,IF(E154="","",I120),N("H40"))</f>
        <v/>
      </c>
      <c r="J154" s="133" t="str">
        <f>IF(1=1,IF(E154="","",J120),N("I40"))</f>
        <v/>
      </c>
      <c r="K154" s="134" t="str">
        <f>IF(1=1,IF(E154="","",K120),N("J40"))</f>
        <v/>
      </c>
      <c r="L154" s="135" t="str">
        <f>IF(1=1,IF(OR(J154="",O154="",NOT(ISNUMBER(J154)),NOT(ISNUMBER(O154)),J154=0),"",O154/J154),N("L40"))</f>
        <v/>
      </c>
      <c r="M154" s="136" t="str">
        <f>IF(1=1,IF(OR(L154="",NOT(ISNUMBER(F154))),"",F154*L154*IFERROR(INDEX(D384:D428,MATCH(AE154,B384:B428,0)),1)),N("M13"))</f>
        <v/>
      </c>
      <c r="N154" s="137" t="str">
        <f>IF(1=1,IF(F154="","",IF(G154="","",IFERROR(INDEX(E384:E428,MATCH(AE154,B384:B428,0)),G154&amp;""))),N("N6"))</f>
        <v/>
      </c>
      <c r="O154" s="138" t="str">
        <f>IF(1=1,IF(E154="","",O120),N("K40"))</f>
        <v/>
      </c>
      <c r="P154" s="139" t="str">
        <f>IF(1=1,IF(M154="","",IF(AND(ISNUMBER(M154),M154&lt;1,N154="kg"),MAX(1,ROUND(M154*1000,0)),IF(AND(ISNUMBER(M154),M154&lt;1,N154="L"),MAX(1,ROUND(M154*100,0)),ROUND(M154,3)))),N("O40"))</f>
        <v/>
      </c>
      <c r="Q154" s="140" t="str">
        <f>IF(1=1,IF(M154="","",IF(AND(ISNUMBER(M154),M154&lt;1,N154="kg"),"g",IF(AND(ISNUMBER(M154),M154&lt;1,N154="L"),"cl",N154))),N("P40"))</f>
        <v/>
      </c>
      <c r="R154" s="161" t="str">
        <f>IF(1=1,IF(E154="","",IF(F154="","A CONTROLER",IF(NOT(ISNUMBER(F154)),"TEXTE",IF(OR(L154="",L154&lt;=0),"COMMANDE PRINCIPALE INCOMPLETE",IF(G154="","UNITE MANQUANTE",IF(COUNTIF(B384:B428,AE154)=0,"UNITE A CONTROLER","OK")))))),N("Q9"))</f>
        <v/>
      </c>
      <c r="S154" s="105"/>
      <c r="T154" s="141">
        <f t="shared" si="14"/>
        <v>0</v>
      </c>
      <c r="U154" s="133" t="str">
        <f>IF(1=1,IF(E154="","",U120),N("S40"))</f>
        <v/>
      </c>
      <c r="V154" s="133" t="str">
        <f>IF(1=1,IF(E154="","",V120),N("T40"))</f>
        <v/>
      </c>
      <c r="W154" s="135" t="str">
        <f>IF(1=1,IF(OR(U154="",V154="",NOT(ISNUMBER(U154)),NOT(ISNUMBER(V154)),U154=0),"",V154/U154),N("U40"))</f>
        <v/>
      </c>
      <c r="X154" s="136" t="str">
        <f>IF(1=1,IF(OR(W154="",NOT(ISNUMBER(F154))),"",F154*W154*IFERROR(INDEX(D384:D428,MATCH(AE154,B384:B428,0)),1)),N("V7"))</f>
        <v/>
      </c>
      <c r="Y154" s="137" t="str">
        <f>IF(1=1,IF(F154="","",IF(G154="","",IFERROR(INDEX(E384:E428,MATCH(AE154,B384:B428,0)),G154&amp;""))),N("W6"))</f>
        <v/>
      </c>
      <c r="Z154" s="142" t="str">
        <f>IF(1=1,IF(X154="","",IF(AND(ISNUMBER(X154),X154&lt;1,Y154="kg"),MAX(1,ROUND(X154*1000,0)),IF(AND(ISNUMBER(X154),X154&lt;1,Y154="L"),MAX(1,ROUND(X154*100,0)),ROUND(X154,3)))),N("X40"))</f>
        <v/>
      </c>
      <c r="AA154" s="143" t="str">
        <f>IF(1=1,IF(X154="","",IF(AND(ISNUMBER(X154),X154&lt;1,Y154="kg"),"g",IF(AND(ISNUMBER(X154),X154&lt;1,Y154="L"),"cl",Y154))),N("Y40"))</f>
        <v/>
      </c>
      <c r="AB154" s="123" t="str">
        <f>IF(1=1,IF(E154="","",IF(F154="","A CONTROLER",IF(NOT(ISNUMBER(F154)),"TEXTE",IF(OR(W154="",W154&lt;=0),"COMMANDE COUVERTS INCOMPLETE",IF(G154="","UNITE MANQUANTE",IF(COUNTIF(B384:B428,AE154)=0,"UNITE A CONTROLER","OK")))))),N("Z6"))</f>
        <v/>
      </c>
      <c r="AD154" s="144" t="str">
        <f>IF(1=1,IF(E154="","",AD120),N("AB40"))</f>
        <v/>
      </c>
      <c r="AE154" s="125" t="str">
        <f>IF(1=1,IF(G154="","",UPPER(TRIM(SUBSTITUTE(SUBSTITUTE(G154&amp;"",CHAR(160)," ")," "," ")))),N("AC40"))</f>
        <v/>
      </c>
    </row>
    <row r="155" spans="1:33" ht="23.25" x14ac:dyDescent="0.25">
      <c r="A155" s="216"/>
      <c r="B155" s="217" t="s">
        <v>17</v>
      </c>
      <c r="C155" s="218"/>
      <c r="D155" s="219" t="s">
        <v>239</v>
      </c>
      <c r="E155" s="218"/>
      <c r="F155" s="218"/>
      <c r="G155" s="218"/>
      <c r="H155" s="220"/>
      <c r="I155" s="218"/>
      <c r="J155" s="218"/>
      <c r="K155" s="218"/>
      <c r="L155" s="218"/>
      <c r="M155" s="218"/>
      <c r="N155" s="218"/>
      <c r="O155" s="218"/>
      <c r="P155" s="218" t="str">
        <f>D155</f>
        <v>SOUS-FAMILLE</v>
      </c>
      <c r="Q155" s="218"/>
      <c r="R155" s="218"/>
      <c r="S155" s="220"/>
      <c r="T155" s="221" t="s">
        <v>664</v>
      </c>
      <c r="U155" s="222" cm="1">
        <f t="array" ref="U155">SUMPRODUCT(LEN(E157:E191)-LEN(SUBSTITUTE(E157:E191,"*","")))</f>
        <v>0</v>
      </c>
      <c r="V155" s="218"/>
      <c r="W155" s="218" t="str">
        <f>D155</f>
        <v>SOUS-FAMILLE</v>
      </c>
      <c r="X155" s="218"/>
      <c r="Y155" s="218"/>
      <c r="Z155" s="218"/>
      <c r="AA155" s="218"/>
      <c r="AB155" s="223"/>
      <c r="AC155" s="218"/>
      <c r="AD155" s="218"/>
      <c r="AE155" s="224" t="str">
        <f>B157</f>
        <v>NOM DE LA RECETTE À SAISIR</v>
      </c>
      <c r="AG155" s="245" t="s">
        <v>5642</v>
      </c>
    </row>
    <row r="156" spans="1:33" ht="32.25" thickBot="1" x14ac:dyDescent="0.3">
      <c r="A156" s="92" t="s">
        <v>155</v>
      </c>
      <c r="B156" s="92" t="s">
        <v>1</v>
      </c>
      <c r="C156" s="92"/>
      <c r="D156" s="92" t="s">
        <v>2</v>
      </c>
      <c r="E156" s="92" t="s">
        <v>117</v>
      </c>
      <c r="F156" s="92" t="s">
        <v>3</v>
      </c>
      <c r="G156" s="92" t="s">
        <v>4</v>
      </c>
      <c r="H156" s="81"/>
      <c r="I156" s="157" t="s">
        <v>5</v>
      </c>
      <c r="J156" s="92" t="s">
        <v>114</v>
      </c>
      <c r="K156" s="92" t="s">
        <v>4</v>
      </c>
      <c r="L156" s="92" t="s">
        <v>6</v>
      </c>
      <c r="M156" s="94" t="s">
        <v>7</v>
      </c>
      <c r="N156" s="94" t="s">
        <v>116</v>
      </c>
      <c r="O156" s="95" t="s">
        <v>115</v>
      </c>
      <c r="P156" s="96" t="s">
        <v>8</v>
      </c>
      <c r="Q156" s="97" t="s">
        <v>9</v>
      </c>
      <c r="R156" s="92" t="s">
        <v>10</v>
      </c>
      <c r="S156" s="81"/>
      <c r="T156" s="92" t="s">
        <v>117</v>
      </c>
      <c r="U156" s="98" t="s">
        <v>11</v>
      </c>
      <c r="V156" s="95" t="s">
        <v>12</v>
      </c>
      <c r="W156" s="92" t="s">
        <v>13</v>
      </c>
      <c r="X156" s="94" t="s">
        <v>7</v>
      </c>
      <c r="Y156" s="94" t="s">
        <v>116</v>
      </c>
      <c r="Z156" s="99" t="s">
        <v>8</v>
      </c>
      <c r="AA156" s="97" t="s">
        <v>9</v>
      </c>
      <c r="AB156" s="99" t="s">
        <v>10</v>
      </c>
      <c r="AC156" s="240"/>
      <c r="AD156" s="92" t="s">
        <v>14</v>
      </c>
      <c r="AE156" s="92" t="s">
        <v>15</v>
      </c>
      <c r="AG156" s="8" t="s">
        <v>22</v>
      </c>
    </row>
    <row r="157" spans="1:33" ht="18.75" x14ac:dyDescent="0.25">
      <c r="A157" s="100" t="s">
        <v>5640</v>
      </c>
      <c r="B157" s="101" t="s">
        <v>20</v>
      </c>
      <c r="C157" s="101"/>
      <c r="D157" s="102">
        <v>0</v>
      </c>
      <c r="E157" s="103" t="s">
        <v>21</v>
      </c>
      <c r="F157" s="104">
        <v>10</v>
      </c>
      <c r="G157" s="8" t="s">
        <v>119</v>
      </c>
      <c r="H157" s="105"/>
      <c r="I157" s="106" t="str">
        <f>E157</f>
        <v>ÉLÉMENT PRINCIPAL À SAISIR</v>
      </c>
      <c r="J157" s="107">
        <f>F157</f>
        <v>10</v>
      </c>
      <c r="K157" s="108" t="str">
        <f>G157</f>
        <v>Quoi ?</v>
      </c>
      <c r="L157" s="109">
        <f>IF(1=1,IF(OR(J157="",O157="",NOT(ISNUMBER(J157)),NOT(ISNUMBER(O157)),J157=0),"",O157/J157),N("L6"))</f>
        <v>15</v>
      </c>
      <c r="M157" s="110">
        <f>IF(1=1,IF(OR(L157="",NOT(ISNUMBER(F157))),"",F157*L157*IFERROR(INDEX(D384:D428,MATCH(AE157,B384:B428,0)),1)),N("M13"))</f>
        <v>150</v>
      </c>
      <c r="N157" s="111" t="str">
        <f>IF(1=1,IF(F157="","",IF(G157="","",IFERROR(INDEX(E384:E428,MATCH(AE157,B384:B428,0)),G157&amp;""))),N("N6"))</f>
        <v>Quoi ?</v>
      </c>
      <c r="O157" s="112">
        <v>150</v>
      </c>
      <c r="P157" s="113">
        <f>IF(1=1,IF(M157="","",IF(AND(ISNUMBER(M157),M157&lt;1,N157="kg"),MAX(1,ROUND(M157*1000,0)),IF(AND(ISNUMBER(M157),M157&lt;1,N157="L"),MAX(1,ROUND(M157*100,0)),ROUND(M157,3)))),N("O6"))</f>
        <v>150</v>
      </c>
      <c r="Q157" s="114" t="str">
        <f>IF(1=1,IF(M157="","",IF(AND(ISNUMBER(M157),M157&lt;1,N157="kg"),"g",IF(AND(ISNUMBER(M157),M157&lt;1,N157="L"),"cl",N157))),N("P6"))</f>
        <v>Quoi ?</v>
      </c>
      <c r="R157" s="115" t="str">
        <f>IF(1=1,IF(E157="","",IF(F157="","A CONTROLER",IF(NOT(ISNUMBER(F157)),"TEXTE",IF(OR(L157="",L157&lt;=0),"COMMANDE PRINCIPALE INCOMPLETE",IF(G157="","UNITE MANQUANTE",IF(COUNTIF(B384:B428,AE157)=0,"UNITE A CONTROLER","OK")))))),N("Q9"))</f>
        <v>UNITE A CONTROLER</v>
      </c>
      <c r="S157" s="105"/>
      <c r="T157" s="159" t="str">
        <f>B157</f>
        <v>NOM DE LA RECETTE À SAISIR</v>
      </c>
      <c r="U157" s="117">
        <v>100</v>
      </c>
      <c r="V157" s="112">
        <v>150</v>
      </c>
      <c r="W157" s="118">
        <f>IF(1=1,IF(OR(U157="",V157="",NOT(ISNUMBER(U157)),NOT(ISNUMBER(V157)),U157=0),"",V157/U157),N("U6"))</f>
        <v>1.5</v>
      </c>
      <c r="X157" s="119">
        <f>IF(1=1,IF(OR(W157="",NOT(ISNUMBER(F157))),"",F157*W157*IFERROR(INDEX(D384:D428,MATCH(AE157,B384:B428,0)),1)),N("V7"))</f>
        <v>15</v>
      </c>
      <c r="Y157" s="120" t="str">
        <f>IF(1=1,IF(F157="","",IF(G157="","",IFERROR(INDEX(E384:E428,MATCH(AE157,B384:B428,0)),G157&amp;""))),N("W6"))</f>
        <v>Quoi ?</v>
      </c>
      <c r="Z157" s="121">
        <f>IF(1=1,IF(X157="","",IF(AND(ISNUMBER(X157),X157&lt;1,Y157="kg"),MAX(1,ROUND(X157*1000,0)),IF(AND(ISNUMBER(X157),X157&lt;1,Y157="L"),MAX(1,ROUND(X157*100,0)),ROUND(X157,3)))),N("X6"))</f>
        <v>15</v>
      </c>
      <c r="AA157" s="122" t="str">
        <f>IF(1=1,IF(X157="","",IF(AND(ISNUMBER(X157),X157&lt;1,Y157="kg"),"g",IF(AND(ISNUMBER(X157),X157&lt;1,Y157="L"),"cl",Y157))),N("Y6"))</f>
        <v>Quoi ?</v>
      </c>
      <c r="AB157" s="123" t="str">
        <f>IF(1=1,IF(E157="","",IF(F157="","A CONTROLER",IF(NOT(ISNUMBER(F157)),"TEXTE",IF(OR(W157="",W157&lt;=0),"COMMANDE COUVERTS INCOMPLETE",IF(G157="","UNITE MANQUANTE",IF(COUNTIF(B384:B428,AE157)=0,"UNITE A CONTROLER","OK")))))),N("Z6"))</f>
        <v>UNITE A CONTROLER</v>
      </c>
      <c r="AD157" s="124">
        <v>62</v>
      </c>
      <c r="AE157" s="125" t="str">
        <f>IF(1=1,IF(G157="","",UPPER(TRIM(SUBSTITUTE(SUBSTITUTE(G157&amp;"",CHAR(160)," ")," "," ")))),N("AC6"))</f>
        <v>QUOI ?</v>
      </c>
      <c r="AG157" s="2" t="s">
        <v>25</v>
      </c>
    </row>
    <row r="158" spans="1:33" ht="15.75" x14ac:dyDescent="0.25">
      <c r="A158" s="126" t="str">
        <f>IF(1=1,IF(E158="","",A157),N("A7"))</f>
        <v/>
      </c>
      <c r="B158" s="127" t="str">
        <f>IF(1=1,IF(E158="","",B157),N("B7"))</f>
        <v/>
      </c>
      <c r="C158" s="128"/>
      <c r="D158" s="129" t="str">
        <f>IF(ISBLANK(E158),"",LARGE(D157:D157,1)+1)</f>
        <v/>
      </c>
      <c r="E158" s="130"/>
      <c r="F158" s="131"/>
      <c r="G158" s="170"/>
      <c r="H158" s="105"/>
      <c r="I158" s="132" t="str">
        <f>IF(1=1,IF(E158="","",I157),N("H7"))</f>
        <v/>
      </c>
      <c r="J158" s="133" t="str">
        <f>IF(1=1,IF(E158="","",J157),N("I7"))</f>
        <v/>
      </c>
      <c r="K158" s="134" t="str">
        <f>IF(1=1,IF(E158="","",K157),N("J7"))</f>
        <v/>
      </c>
      <c r="L158" s="135" t="str">
        <f>IF(1=1,IF(OR(J158="",O158="",NOT(ISNUMBER(J158)),NOT(ISNUMBER(O158)),J158=0),"",O158/J158),N("L7"))</f>
        <v/>
      </c>
      <c r="M158" s="136" t="str">
        <f>IF(1=1,IF(OR(L158="",NOT(ISNUMBER(F158))),"",F158*L158*IFERROR(INDEX(D384:D428,MATCH(AE158,B384:B428,0)),1)),N("M13"))</f>
        <v/>
      </c>
      <c r="N158" s="137" t="str">
        <f>IF(1=1,IF(F158="","",IF(G158="","",IFERROR(INDEX(E384:E428,MATCH(AE158,B384:B428,0)),G158&amp;""))),N("N6"))</f>
        <v/>
      </c>
      <c r="O158" s="138" t="str">
        <f>IF(1=1,IF(E158="","",O157),N("K7"))</f>
        <v/>
      </c>
      <c r="P158" s="139" t="str">
        <f>IF(1=1,IF(M158="","",IF(AND(ISNUMBER(M158),M158&lt;1,N158="kg"),MAX(1,ROUND(M158*1000,0)),IF(AND(ISNUMBER(M158),M158&lt;1,N158="L"),MAX(1,ROUND(M158*100,0)),ROUND(M158,3)))),N("O7"))</f>
        <v/>
      </c>
      <c r="Q158" s="140" t="str">
        <f>IF(1=1,IF(M158="","",IF(AND(ISNUMBER(M158),M158&lt;1,N158="kg"),"g",IF(AND(ISNUMBER(M158),M158&lt;1,N158="L"),"cl",N158))),N("P7"))</f>
        <v/>
      </c>
      <c r="R158" s="161" t="str">
        <f>IF(1=1,IF(E158="","",IF(F158="","A CONTROLER",IF(NOT(ISNUMBER(F158)),"TEXTE",IF(OR(L158="",L158&lt;=0),"COMMANDE PRINCIPALE INCOMPLETE",IF(G158="","UNITE MANQUANTE",IF(COUNTIF(B384:B428,AE158)=0,"UNITE A CONTROLER","OK")))))),N("Q9"))</f>
        <v/>
      </c>
      <c r="S158" s="105"/>
      <c r="T158" s="141">
        <f t="shared" ref="T158:T191" si="15">E158</f>
        <v>0</v>
      </c>
      <c r="U158" s="133" t="str">
        <f>IF(1=1,IF(E158="","",U157),N("S7"))</f>
        <v/>
      </c>
      <c r="V158" s="133" t="str">
        <f>IF(1=1,IF(E158="","",V157),N("T7"))</f>
        <v/>
      </c>
      <c r="W158" s="135" t="str">
        <f>IF(1=1,IF(OR(U158="",V158="",NOT(ISNUMBER(U158)),NOT(ISNUMBER(V158)),U158=0),"",V158/U158),N("U7"))</f>
        <v/>
      </c>
      <c r="X158" s="136" t="str">
        <f>IF(1=1,IF(OR(W158="",NOT(ISNUMBER(F158))),"",F158*W158*IFERROR(INDEX(D384:D428,MATCH(AE158,B384:B428,0)),1)),N("V7"))</f>
        <v/>
      </c>
      <c r="Y158" s="137" t="str">
        <f>IF(1=1,IF(F158="","",IF(G158="","",IFERROR(INDEX(E384:E428,MATCH(AE158,B384:B428,0)),G158&amp;""))),N("W6"))</f>
        <v/>
      </c>
      <c r="Z158" s="142" t="str">
        <f>IF(1=1,IF(X158="","",IF(AND(ISNUMBER(X158),X158&lt;1,Y158="kg"),MAX(1,ROUND(X158*1000,0)),IF(AND(ISNUMBER(X158),X158&lt;1,Y158="L"),MAX(1,ROUND(X158*100,0)),ROUND(X158,3)))),N("X7"))</f>
        <v/>
      </c>
      <c r="AA158" s="143" t="str">
        <f>IF(1=1,IF(X158="","",IF(AND(ISNUMBER(X158),X158&lt;1,Y158="kg"),"g",IF(AND(ISNUMBER(X158),X158&lt;1,Y158="L"),"cl",Y158))),N("Y7"))</f>
        <v/>
      </c>
      <c r="AB158" s="123" t="str">
        <f>IF(1=1,IF(E158="","",IF(F158="","A CONTROLER",IF(NOT(ISNUMBER(F158)),"TEXTE",IF(OR(W158="",W158&lt;=0),"COMMANDE COUVERTS INCOMPLETE",IF(G158="","UNITE MANQUANTE",IF(COUNTIF(B384:B428,AE158)=0,"UNITE A CONTROLER","OK")))))),N("Z6"))</f>
        <v/>
      </c>
      <c r="AD158" s="144" t="str">
        <f>IF(1=1,IF(E158="","",AD157),N("AB7"))</f>
        <v/>
      </c>
      <c r="AE158" s="125" t="str">
        <f>IF(1=1,IF(G158="","",UPPER(TRIM(SUBSTITUTE(SUBSTITUTE(G158&amp;"",CHAR(160)," ")," "," ")))),N("AC7"))</f>
        <v/>
      </c>
      <c r="AG158" s="9" t="s">
        <v>26</v>
      </c>
    </row>
    <row r="159" spans="1:33" ht="15.75" x14ac:dyDescent="0.25">
      <c r="A159" s="126" t="str">
        <f>IF(1=1,IF(E159="","",A157),N("A8"))</f>
        <v/>
      </c>
      <c r="B159" s="127" t="str">
        <f>IF(1=1,IF(E159="","",B157),N("B8"))</f>
        <v/>
      </c>
      <c r="C159" s="128"/>
      <c r="D159" s="129" t="str">
        <f>IF(ISBLANK(E159),"",LARGE(D157:D158,1)+1)</f>
        <v/>
      </c>
      <c r="E159" s="130"/>
      <c r="F159" s="131"/>
      <c r="G159" s="170"/>
      <c r="H159" s="105"/>
      <c r="I159" s="132" t="str">
        <f>IF(1=1,IF(E159="","",I157),N("H8"))</f>
        <v/>
      </c>
      <c r="J159" s="133" t="str">
        <f>IF(1=1,IF(E159="","",J157),N("I8"))</f>
        <v/>
      </c>
      <c r="K159" s="134" t="str">
        <f>IF(1=1,IF(E159="","",K157),N("J8"))</f>
        <v/>
      </c>
      <c r="L159" s="135" t="str">
        <f>IF(1=1,IF(OR(J159="",O159="",NOT(ISNUMBER(J159)),NOT(ISNUMBER(O159)),J159=0),"",O159/J159),N("L8"))</f>
        <v/>
      </c>
      <c r="M159" s="136" t="str">
        <f>IF(1=1,IF(OR(L159="",NOT(ISNUMBER(F159))),"",F159*L159*IFERROR(INDEX(D384:D428,MATCH(AE159,B384:B428,0)),1)),N("M13"))</f>
        <v/>
      </c>
      <c r="N159" s="137" t="str">
        <f>IF(1=1,IF(F159="","",IF(G159="","",IFERROR(INDEX(E384:E428,MATCH(AE159,B384:B428,0)),G159&amp;""))),N("N6"))</f>
        <v/>
      </c>
      <c r="O159" s="138" t="str">
        <f>IF(1=1,IF(E159="","",O157),N("K8"))</f>
        <v/>
      </c>
      <c r="P159" s="139" t="str">
        <f>IF(1=1,IF(M159="","",IF(AND(ISNUMBER(M159),M159&lt;1,N159="kg"),MAX(1,ROUND(M159*1000,0)),IF(AND(ISNUMBER(M159),M159&lt;1,N159="L"),MAX(1,ROUND(M159*100,0)),ROUND(M159,3)))),N("O8"))</f>
        <v/>
      </c>
      <c r="Q159" s="140" t="str">
        <f>IF(1=1,IF(M159="","",IF(AND(ISNUMBER(M159),M159&lt;1,N159="kg"),"g",IF(AND(ISNUMBER(M159),M159&lt;1,N159="L"),"cl",N159))),N("P8"))</f>
        <v/>
      </c>
      <c r="R159" s="161" t="str">
        <f>IF(1=1,IF(E159="","",IF(F159="","A CONTROLER",IF(NOT(ISNUMBER(F159)),"TEXTE",IF(OR(L159="",L159&lt;=0),"COMMANDE PRINCIPALE INCOMPLETE",IF(G159="","UNITE MANQUANTE",IF(COUNTIF(B384:B428,AE159)=0,"UNITE A CONTROLER","OK")))))),N("Q9"))</f>
        <v/>
      </c>
      <c r="S159" s="105"/>
      <c r="T159" s="141">
        <f t="shared" si="15"/>
        <v>0</v>
      </c>
      <c r="U159" s="133" t="str">
        <f>IF(1=1,IF(E159="","",U157),N("S8"))</f>
        <v/>
      </c>
      <c r="V159" s="133" t="str">
        <f>IF(1=1,IF(E159="","",V157),N("T8"))</f>
        <v/>
      </c>
      <c r="W159" s="135" t="str">
        <f>IF(1=1,IF(OR(U159="",V159="",NOT(ISNUMBER(U159)),NOT(ISNUMBER(V159)),U159=0),"",V159/U159),N("U8"))</f>
        <v/>
      </c>
      <c r="X159" s="136" t="str">
        <f>IF(1=1,IF(OR(W159="",NOT(ISNUMBER(F159))),"",F159*W159*IFERROR(INDEX(D384:D428,MATCH(AE159,B384:B428,0)),1)),N("V7"))</f>
        <v/>
      </c>
      <c r="Y159" s="137" t="str">
        <f>IF(1=1,IF(F159="","",IF(G159="","",IFERROR(INDEX(E384:E428,MATCH(AE159,B384:B428,0)),G159&amp;""))),N("W6"))</f>
        <v/>
      </c>
      <c r="Z159" s="142" t="str">
        <f>IF(1=1,IF(X159="","",IF(AND(ISNUMBER(X159),X159&lt;1,Y159="kg"),MAX(1,ROUND(X159*1000,0)),IF(AND(ISNUMBER(X159),X159&lt;1,Y159="L"),MAX(1,ROUND(X159*100,0)),ROUND(X159,3)))),N("X8"))</f>
        <v/>
      </c>
      <c r="AA159" s="143" t="str">
        <f>IF(1=1,IF(X159="","",IF(AND(ISNUMBER(X159),X159&lt;1,Y159="kg"),"g",IF(AND(ISNUMBER(X159),X159&lt;1,Y159="L"),"cl",Y159))),N("Y8"))</f>
        <v/>
      </c>
      <c r="AB159" s="123" t="str">
        <f>IF(1=1,IF(E159="","",IF(F159="","A CONTROLER",IF(NOT(ISNUMBER(F159)),"TEXTE",IF(OR(W159="",W159&lt;=0),"COMMANDE COUVERTS INCOMPLETE",IF(G159="","UNITE MANQUANTE",IF(COUNTIF(B384:B428,AE159)=0,"UNITE A CONTROLER","OK")))))),N("Z6"))</f>
        <v/>
      </c>
      <c r="AD159" s="144" t="str">
        <f>IF(1=1,IF(E159="","",AD157),N("AB8"))</f>
        <v/>
      </c>
      <c r="AE159" s="125" t="str">
        <f>IF(1=1,IF(G159="","",UPPER(TRIM(SUBSTITUTE(SUBSTITUTE(G159&amp;"",CHAR(160)," ")," "," ")))),N("AC8"))</f>
        <v/>
      </c>
      <c r="AG159" s="1" t="s">
        <v>28</v>
      </c>
    </row>
    <row r="160" spans="1:33" ht="15.75" x14ac:dyDescent="0.25">
      <c r="A160" s="126" t="str">
        <f>IF(1=1,IF(E160="","",A157),N("A9"))</f>
        <v/>
      </c>
      <c r="B160" s="127" t="str">
        <f>IF(1=1,IF(E160="","",B157),N("B9"))</f>
        <v/>
      </c>
      <c r="C160" s="128"/>
      <c r="D160" s="129" t="str">
        <f>IF(ISBLANK(E160),"",LARGE(D157:D159,1)+1)</f>
        <v/>
      </c>
      <c r="E160" s="130"/>
      <c r="F160" s="131"/>
      <c r="G160" s="170"/>
      <c r="H160" s="105"/>
      <c r="I160" s="132" t="str">
        <f>IF(1=1,IF(E160="","",I157),N("H9"))</f>
        <v/>
      </c>
      <c r="J160" s="133" t="str">
        <f>IF(1=1,IF(E160="","",J157),N("I9"))</f>
        <v/>
      </c>
      <c r="K160" s="134" t="str">
        <f>IF(1=1,IF(E160="","",K157),N("J9"))</f>
        <v/>
      </c>
      <c r="L160" s="135" t="str">
        <f>IF(1=1,IF(OR(J160="",O160="",NOT(ISNUMBER(J160)),NOT(ISNUMBER(O160)),J160=0),"",O160/J160),N("L9"))</f>
        <v/>
      </c>
      <c r="M160" s="136" t="str">
        <f>IF(1=1,IF(OR(L160="",NOT(ISNUMBER(F160))),"",F160*L160*IFERROR(INDEX(D384:D428,MATCH(AE160,B384:B428,0)),1)),N("M13"))</f>
        <v/>
      </c>
      <c r="N160" s="137" t="str">
        <f>IF(1=1,IF(F160="","",IF(G160="","",IFERROR(INDEX(E384:E428,MATCH(AE160,B384:B428,0)),G160&amp;""))),N("N6"))</f>
        <v/>
      </c>
      <c r="O160" s="138" t="str">
        <f>IF(1=1,IF(E160="","",O157),N("K9"))</f>
        <v/>
      </c>
      <c r="P160" s="139" t="str">
        <f>IF(1=1,IF(M160="","",IF(AND(ISNUMBER(M160),M160&lt;1,N160="kg"),MAX(1,ROUND(M160*1000,0)),IF(AND(ISNUMBER(M160),M160&lt;1,N160="L"),MAX(1,ROUND(M160*100,0)),ROUND(M160,3)))),N("O9"))</f>
        <v/>
      </c>
      <c r="Q160" s="140" t="str">
        <f>IF(1=1,IF(M160="","",IF(AND(ISNUMBER(M160),M160&lt;1,N160="kg"),"g",IF(AND(ISNUMBER(M160),M160&lt;1,N160="L"),"cl",N160))),N("P9"))</f>
        <v/>
      </c>
      <c r="R160" s="161" t="str">
        <f>IF(1=1,IF(E160="","",IF(F160="","A CONTROLER",IF(NOT(ISNUMBER(F160)),"TEXTE",IF(OR(L160="",L160&lt;=0),"COMMANDE PRINCIPALE INCOMPLETE",IF(G160="","UNITE MANQUANTE",IF(COUNTIF(B384:B428,AE160)=0,"UNITE A CONTROLER","OK")))))),N("Q9"))</f>
        <v/>
      </c>
      <c r="S160" s="105"/>
      <c r="T160" s="141">
        <f t="shared" si="15"/>
        <v>0</v>
      </c>
      <c r="U160" s="133" t="str">
        <f>IF(1=1,IF(E160="","",U157),N("S9"))</f>
        <v/>
      </c>
      <c r="V160" s="133" t="str">
        <f>IF(1=1,IF(E160="","",V157),N("T9"))</f>
        <v/>
      </c>
      <c r="W160" s="135" t="str">
        <f>IF(1=1,IF(OR(U160="",V160="",NOT(ISNUMBER(U160)),NOT(ISNUMBER(V160)),U160=0),"",V160/U160),N("U9"))</f>
        <v/>
      </c>
      <c r="X160" s="136" t="str">
        <f>IF(1=1,IF(OR(W160="",NOT(ISNUMBER(F160))),"",F160*W160*IFERROR(INDEX(D384:D428,MATCH(AE160,B384:B428,0)),1)),N("V7"))</f>
        <v/>
      </c>
      <c r="Y160" s="137" t="str">
        <f>IF(1=1,IF(F160="","",IF(G160="","",IFERROR(INDEX(E384:E428,MATCH(AE160,B384:B428,0)),G160&amp;""))),N("W6"))</f>
        <v/>
      </c>
      <c r="Z160" s="142" t="str">
        <f>IF(1=1,IF(X160="","",IF(AND(ISNUMBER(X160),X160&lt;1,Y160="kg"),MAX(1,ROUND(X160*1000,0)),IF(AND(ISNUMBER(X160),X160&lt;1,Y160="L"),MAX(1,ROUND(X160*100,0)),ROUND(X160,3)))),N("X9"))</f>
        <v/>
      </c>
      <c r="AA160" s="143" t="str">
        <f>IF(1=1,IF(X160="","",IF(AND(ISNUMBER(X160),X160&lt;1,Y160="kg"),"g",IF(AND(ISNUMBER(X160),X160&lt;1,Y160="L"),"cl",Y160))),N("Y9"))</f>
        <v/>
      </c>
      <c r="AB160" s="123" t="str">
        <f>IF(1=1,IF(E160="","",IF(F160="","A CONTROLER",IF(NOT(ISNUMBER(F160)),"TEXTE",IF(OR(W160="",W160&lt;=0),"COMMANDE COUVERTS INCOMPLETE",IF(G160="","UNITE MANQUANTE",IF(COUNTIF(B384:B428,AE160)=0,"UNITE A CONTROLER","OK")))))),N("Z6"))</f>
        <v/>
      </c>
      <c r="AD160" s="144" t="str">
        <f>IF(1=1,IF(E160="","",AD157),N("AB9"))</f>
        <v/>
      </c>
      <c r="AE160" s="125" t="str">
        <f>IF(1=1,IF(G160="","",UPPER(TRIM(SUBSTITUTE(SUBSTITUTE(G160&amp;"",CHAR(160)," ")," "," ")))),N("AC9"))</f>
        <v/>
      </c>
      <c r="AG160" s="1" t="s">
        <v>29</v>
      </c>
    </row>
    <row r="161" spans="1:33" ht="15.75" x14ac:dyDescent="0.25">
      <c r="A161" s="126" t="str">
        <f>IF(1=1,IF(E161="","",A157),N("A10"))</f>
        <v/>
      </c>
      <c r="B161" s="127" t="str">
        <f>IF(1=1,IF(E161="","",B157),N("B10"))</f>
        <v/>
      </c>
      <c r="C161" s="128"/>
      <c r="D161" s="129" t="str">
        <f>IF(ISBLANK(E161),"",LARGE(D157:D160,1)+1)</f>
        <v/>
      </c>
      <c r="E161" s="130"/>
      <c r="F161" s="131"/>
      <c r="G161" s="170"/>
      <c r="H161" s="105"/>
      <c r="I161" s="132" t="str">
        <f>IF(1=1,IF(E161="","",I157),N("H10"))</f>
        <v/>
      </c>
      <c r="J161" s="133" t="str">
        <f>IF(1=1,IF(E161="","",J157),N("I10"))</f>
        <v/>
      </c>
      <c r="K161" s="134" t="str">
        <f>IF(1=1,IF(E161="","",K157),N("J10"))</f>
        <v/>
      </c>
      <c r="L161" s="135" t="str">
        <f>IF(1=1,IF(OR(J161="",O161="",NOT(ISNUMBER(J161)),NOT(ISNUMBER(O161)),J161=0),"",O161/J161),N("L10"))</f>
        <v/>
      </c>
      <c r="M161" s="136" t="str">
        <f>IF(1=1,IF(OR(L161="",NOT(ISNUMBER(F161))),"",F161*L161*IFERROR(INDEX(D384:D428,MATCH(AE161,B384:B428,0)),1)),N("M13"))</f>
        <v/>
      </c>
      <c r="N161" s="137" t="str">
        <f>IF(1=1,IF(F161="","",IF(G161="","",IFERROR(INDEX(E384:E428,MATCH(AE161,B384:B428,0)),G161&amp;""))),N("N6"))</f>
        <v/>
      </c>
      <c r="O161" s="138" t="str">
        <f>IF(1=1,IF(E161="","",O157),N("K10"))</f>
        <v/>
      </c>
      <c r="P161" s="139" t="str">
        <f>IF(1=1,IF(M161="","",IF(AND(ISNUMBER(M161),M161&lt;1,N161="kg"),MAX(1,ROUND(M161*1000,0)),IF(AND(ISNUMBER(M161),M161&lt;1,N161="L"),MAX(1,ROUND(M161*100,0)),ROUND(M161,3)))),N("O10"))</f>
        <v/>
      </c>
      <c r="Q161" s="140" t="str">
        <f>IF(1=1,IF(M161="","",IF(AND(ISNUMBER(M161),M161&lt;1,N161="kg"),"g",IF(AND(ISNUMBER(M161),M161&lt;1,N161="L"),"cl",N161))),N("P10"))</f>
        <v/>
      </c>
      <c r="R161" s="161" t="str">
        <f>IF(1=1,IF(E161="","",IF(F161="","A CONTROLER",IF(NOT(ISNUMBER(F161)),"TEXTE",IF(OR(L161="",L161&lt;=0),"COMMANDE PRINCIPALE INCOMPLETE",IF(G161="","UNITE MANQUANTE",IF(COUNTIF(B384:B428,AE161)=0,"UNITE A CONTROLER","OK")))))),N("Q9"))</f>
        <v/>
      </c>
      <c r="S161" s="105"/>
      <c r="T161" s="141">
        <f t="shared" si="15"/>
        <v>0</v>
      </c>
      <c r="U161" s="133" t="str">
        <f>IF(1=1,IF(E161="","",U157),N("S10"))</f>
        <v/>
      </c>
      <c r="V161" s="133" t="str">
        <f>IF(1=1,IF(E161="","",V157),N("T10"))</f>
        <v/>
      </c>
      <c r="W161" s="135" t="str">
        <f>IF(1=1,IF(OR(U161="",V161="",NOT(ISNUMBER(U161)),NOT(ISNUMBER(V161)),U161=0),"",V161/U161),N("U10"))</f>
        <v/>
      </c>
      <c r="X161" s="136" t="str">
        <f>IF(1=1,IF(OR(W161="",NOT(ISNUMBER(F161))),"",F161*W161*IFERROR(INDEX(D384:D428,MATCH(AE161,B384:B428,0)),1)),N("V7"))</f>
        <v/>
      </c>
      <c r="Y161" s="137" t="str">
        <f>IF(1=1,IF(F161="","",IF(G161="","",IFERROR(INDEX(E384:E428,MATCH(AE161,B384:B428,0)),G161&amp;""))),N("W6"))</f>
        <v/>
      </c>
      <c r="Z161" s="142" t="str">
        <f>IF(1=1,IF(X161="","",IF(AND(ISNUMBER(X161),X161&lt;1,Y161="kg"),MAX(1,ROUND(X161*1000,0)),IF(AND(ISNUMBER(X161),X161&lt;1,Y161="L"),MAX(1,ROUND(X161*100,0)),ROUND(X161,3)))),N("X10"))</f>
        <v/>
      </c>
      <c r="AA161" s="143" t="str">
        <f>IF(1=1,IF(X161="","",IF(AND(ISNUMBER(X161),X161&lt;1,Y161="kg"),"g",IF(AND(ISNUMBER(X161),X161&lt;1,Y161="L"),"cl",Y161))),N("Y10"))</f>
        <v/>
      </c>
      <c r="AB161" s="123" t="str">
        <f>IF(1=1,IF(E161="","",IF(F161="","A CONTROLER",IF(NOT(ISNUMBER(F161)),"TEXTE",IF(OR(W161="",W161&lt;=0),"COMMANDE COUVERTS INCOMPLETE",IF(G161="","UNITE MANQUANTE",IF(COUNTIF(B384:B428,AE161)=0,"UNITE A CONTROLER","OK")))))),N("Z6"))</f>
        <v/>
      </c>
      <c r="AD161" s="144" t="str">
        <f>IF(1=1,IF(E161="","",AD157),N("AB10"))</f>
        <v/>
      </c>
      <c r="AE161" s="125" t="str">
        <f>IF(1=1,IF(G161="","",UPPER(TRIM(SUBSTITUTE(SUBSTITUTE(G161&amp;"",CHAR(160)," ")," "," ")))),N("AC10"))</f>
        <v/>
      </c>
      <c r="AG161" s="1" t="s">
        <v>30</v>
      </c>
    </row>
    <row r="162" spans="1:33" ht="15.75" x14ac:dyDescent="0.25">
      <c r="A162" s="126" t="str">
        <f>IF(1=1,IF(E162="","",A157),N("A11"))</f>
        <v/>
      </c>
      <c r="B162" s="127" t="str">
        <f>IF(1=1,IF(E162="","",B157),N("B11"))</f>
        <v/>
      </c>
      <c r="C162" s="128"/>
      <c r="D162" s="129" t="str">
        <f>IF(ISBLANK(E162),"",LARGE(D157:D161,1)+1)</f>
        <v/>
      </c>
      <c r="E162" s="130"/>
      <c r="F162" s="131"/>
      <c r="G162" s="170"/>
      <c r="H162" s="105"/>
      <c r="I162" s="132" t="str">
        <f>IF(1=1,IF(E162="","",I157),N("H11"))</f>
        <v/>
      </c>
      <c r="J162" s="133" t="str">
        <f>IF(1=1,IF(E162="","",J157),N("I11"))</f>
        <v/>
      </c>
      <c r="K162" s="134" t="str">
        <f>IF(1=1,IF(E162="","",K157),N("J11"))</f>
        <v/>
      </c>
      <c r="L162" s="135" t="str">
        <f>IF(1=1,IF(OR(J162="",O162="",NOT(ISNUMBER(J162)),NOT(ISNUMBER(O162)),J162=0),"",O162/J162),N("L11"))</f>
        <v/>
      </c>
      <c r="M162" s="136" t="str">
        <f>IF(1=1,IF(OR(L162="",NOT(ISNUMBER(F162))),"",F162*L162*IFERROR(INDEX(D384:D428,MATCH(AE162,B384:B428,0)),1)),N("M13"))</f>
        <v/>
      </c>
      <c r="N162" s="137" t="str">
        <f>IF(1=1,IF(F162="","",IF(G162="","",IFERROR(INDEX(E384:E428,MATCH(AE162,B384:B428,0)),G162&amp;""))),N("N6"))</f>
        <v/>
      </c>
      <c r="O162" s="138" t="str">
        <f>IF(1=1,IF(E162="","",O157),N("K11"))</f>
        <v/>
      </c>
      <c r="P162" s="139" t="str">
        <f>IF(1=1,IF(M162="","",IF(AND(ISNUMBER(M162),M162&lt;1,N162="kg"),MAX(1,ROUND(M162*1000,0)),IF(AND(ISNUMBER(M162),M162&lt;1,N162="L"),MAX(1,ROUND(M162*100,0)),ROUND(M162,3)))),N("O11"))</f>
        <v/>
      </c>
      <c r="Q162" s="140" t="str">
        <f>IF(1=1,IF(M162="","",IF(AND(ISNUMBER(M162),M162&lt;1,N162="kg"),"g",IF(AND(ISNUMBER(M162),M162&lt;1,N162="L"),"cl",N162))),N("P11"))</f>
        <v/>
      </c>
      <c r="R162" s="161" t="str">
        <f>IF(1=1,IF(E162="","",IF(F162="","A CONTROLER",IF(NOT(ISNUMBER(F162)),"TEXTE",IF(OR(L162="",L162&lt;=0),"COMMANDE PRINCIPALE INCOMPLETE",IF(G162="","UNITE MANQUANTE",IF(COUNTIF(B384:B428,AE162)=0,"UNITE A CONTROLER","OK")))))),N("Q9"))</f>
        <v/>
      </c>
      <c r="S162" s="105"/>
      <c r="T162" s="141">
        <f t="shared" si="15"/>
        <v>0</v>
      </c>
      <c r="U162" s="133" t="str">
        <f>IF(1=1,IF(E162="","",U157),N("S11"))</f>
        <v/>
      </c>
      <c r="V162" s="133" t="str">
        <f>IF(1=1,IF(E162="","",V157),N("T11"))</f>
        <v/>
      </c>
      <c r="W162" s="135" t="str">
        <f>IF(1=1,IF(OR(U162="",V162="",NOT(ISNUMBER(U162)),NOT(ISNUMBER(V162)),U162=0),"",V162/U162),N("U11"))</f>
        <v/>
      </c>
      <c r="X162" s="136" t="str">
        <f>IF(1=1,IF(OR(W162="",NOT(ISNUMBER(F162))),"",F162*W162*IFERROR(INDEX(D384:D428,MATCH(AE162,B384:B428,0)),1)),N("V7"))</f>
        <v/>
      </c>
      <c r="Y162" s="137" t="str">
        <f>IF(1=1,IF(F162="","",IF(G162="","",IFERROR(INDEX(E384:E428,MATCH(AE162,B384:B428,0)),G162&amp;""))),N("W6"))</f>
        <v/>
      </c>
      <c r="Z162" s="142" t="str">
        <f>IF(1=1,IF(X162="","",IF(AND(ISNUMBER(X162),X162&lt;1,Y162="kg"),MAX(1,ROUND(X162*1000,0)),IF(AND(ISNUMBER(X162),X162&lt;1,Y162="L"),MAX(1,ROUND(X162*100,0)),ROUND(X162,3)))),N("X11"))</f>
        <v/>
      </c>
      <c r="AA162" s="143" t="str">
        <f>IF(1=1,IF(X162="","",IF(AND(ISNUMBER(X162),X162&lt;1,Y162="kg"),"g",IF(AND(ISNUMBER(X162),X162&lt;1,Y162="L"),"cl",Y162))),N("Y11"))</f>
        <v/>
      </c>
      <c r="AB162" s="123" t="str">
        <f>IF(1=1,IF(E162="","",IF(F162="","A CONTROLER",IF(NOT(ISNUMBER(F162)),"TEXTE",IF(OR(W162="",W162&lt;=0),"COMMANDE COUVERTS INCOMPLETE",IF(G162="","UNITE MANQUANTE",IF(COUNTIF(B384:B428,AE162)=0,"UNITE A CONTROLER","OK")))))),N("Z6"))</f>
        <v/>
      </c>
      <c r="AD162" s="144" t="str">
        <f>IF(1=1,IF(E162="","",AD157),N("AB11"))</f>
        <v/>
      </c>
      <c r="AE162" s="125" t="str">
        <f>IF(1=1,IF(G162="","",UPPER(TRIM(SUBSTITUTE(SUBSTITUTE(G162&amp;"",CHAR(160)," ")," "," ")))),N("AC11"))</f>
        <v/>
      </c>
      <c r="AG162" s="4" t="s">
        <v>31</v>
      </c>
    </row>
    <row r="163" spans="1:33" ht="15.75" x14ac:dyDescent="0.25">
      <c r="A163" s="126" t="str">
        <f>IF(1=1,IF(E163="","",A157),N("A12"))</f>
        <v/>
      </c>
      <c r="B163" s="127" t="str">
        <f>IF(1=1,IF(E163="","",B157),N("B12"))</f>
        <v/>
      </c>
      <c r="C163" s="128"/>
      <c r="D163" s="129" t="str">
        <f>IF(ISBLANK(E163),"",LARGE(D157:D162,1)+1)</f>
        <v/>
      </c>
      <c r="E163" s="130"/>
      <c r="F163" s="131"/>
      <c r="G163" s="170"/>
      <c r="H163" s="105"/>
      <c r="I163" s="132" t="str">
        <f>IF(1=1,IF(E163="","",I157),N("H12"))</f>
        <v/>
      </c>
      <c r="J163" s="133" t="str">
        <f>IF(1=1,IF(E163="","",J157),N("I12"))</f>
        <v/>
      </c>
      <c r="K163" s="134" t="str">
        <f>IF(1=1,IF(E163="","",K157),N("J12"))</f>
        <v/>
      </c>
      <c r="L163" s="135" t="str">
        <f>IF(1=1,IF(OR(J163="",O163="",NOT(ISNUMBER(J163)),NOT(ISNUMBER(O163)),J163=0),"",O163/J163),N("L12"))</f>
        <v/>
      </c>
      <c r="M163" s="136" t="str">
        <f>IF(1=1,IF(OR(L163="",NOT(ISNUMBER(F163))),"",F163*L163*IFERROR(INDEX(D384:D428,MATCH(AE163,B384:B428,0)),1)),N("M13"))</f>
        <v/>
      </c>
      <c r="N163" s="137" t="str">
        <f>IF(1=1,IF(F163="","",IF(G163="","",IFERROR(INDEX(E384:E428,MATCH(AE163,B384:B428,0)),G163&amp;""))),N("N6"))</f>
        <v/>
      </c>
      <c r="O163" s="138" t="str">
        <f>IF(1=1,IF(E163="","",O157),N("K12"))</f>
        <v/>
      </c>
      <c r="P163" s="139" t="str">
        <f>IF(1=1,IF(M163="","",IF(AND(ISNUMBER(M163),M163&lt;1,N163="kg"),MAX(1,ROUND(M163*1000,0)),IF(AND(ISNUMBER(M163),M163&lt;1,N163="L"),MAX(1,ROUND(M163*100,0)),ROUND(M163,3)))),N("O12"))</f>
        <v/>
      </c>
      <c r="Q163" s="140" t="str">
        <f>IF(1=1,IF(M163="","",IF(AND(ISNUMBER(M163),M163&lt;1,N163="kg"),"g",IF(AND(ISNUMBER(M163),M163&lt;1,N163="L"),"cl",N163))),N("P12"))</f>
        <v/>
      </c>
      <c r="R163" s="161" t="str">
        <f>IF(1=1,IF(E163="","",IF(F163="","A CONTROLER",IF(NOT(ISNUMBER(F163)),"TEXTE",IF(OR(L163="",L163&lt;=0),"COMMANDE PRINCIPALE INCOMPLETE",IF(G163="","UNITE MANQUANTE",IF(COUNTIF(B384:B428,AE163)=0,"UNITE A CONTROLER","OK")))))),N("Q9"))</f>
        <v/>
      </c>
      <c r="S163" s="105"/>
      <c r="T163" s="141">
        <f t="shared" si="15"/>
        <v>0</v>
      </c>
      <c r="U163" s="133" t="str">
        <f>IF(1=1,IF(E163="","",U157),N("S12"))</f>
        <v/>
      </c>
      <c r="V163" s="133" t="str">
        <f>IF(1=1,IF(E163="","",V157),N("T12"))</f>
        <v/>
      </c>
      <c r="W163" s="135" t="str">
        <f>IF(1=1,IF(OR(U163="",V163="",NOT(ISNUMBER(U163)),NOT(ISNUMBER(V163)),U163=0),"",V163/U163),N("U12"))</f>
        <v/>
      </c>
      <c r="X163" s="136" t="str">
        <f>IF(1=1,IF(OR(W163="",NOT(ISNUMBER(F163))),"",F163*W163*IFERROR(INDEX(D384:D428,MATCH(AE163,B384:B428,0)),1)),N("V7"))</f>
        <v/>
      </c>
      <c r="Y163" s="137" t="str">
        <f>IF(1=1,IF(F163="","",IF(G163="","",IFERROR(INDEX(E384:E428,MATCH(AE163,B384:B428,0)),G163&amp;""))),N("W6"))</f>
        <v/>
      </c>
      <c r="Z163" s="142" t="str">
        <f>IF(1=1,IF(X163="","",IF(AND(ISNUMBER(X163),X163&lt;1,Y163="kg"),MAX(1,ROUND(X163*1000,0)),IF(AND(ISNUMBER(X163),X163&lt;1,Y163="L"),MAX(1,ROUND(X163*100,0)),ROUND(X163,3)))),N("X12"))</f>
        <v/>
      </c>
      <c r="AA163" s="143" t="str">
        <f>IF(1=1,IF(X163="","",IF(AND(ISNUMBER(X163),X163&lt;1,Y163="kg"),"g",IF(AND(ISNUMBER(X163),X163&lt;1,Y163="L"),"cl",Y163))),N("Y12"))</f>
        <v/>
      </c>
      <c r="AB163" s="123" t="str">
        <f>IF(1=1,IF(E163="","",IF(F163="","A CONTROLER",IF(NOT(ISNUMBER(F163)),"TEXTE",IF(OR(W163="",W163&lt;=0),"COMMANDE COUVERTS INCOMPLETE",IF(G163="","UNITE MANQUANTE",IF(COUNTIF(B384:B428,AE163)=0,"UNITE A CONTROLER","OK")))))),N("Z6"))</f>
        <v/>
      </c>
      <c r="AD163" s="144" t="str">
        <f>IF(1=1,IF(E163="","",AD157),N("AB12"))</f>
        <v/>
      </c>
      <c r="AE163" s="125" t="str">
        <f>IF(1=1,IF(G163="","",UPPER(TRIM(SUBSTITUTE(SUBSTITUTE(G163&amp;"",CHAR(160)," ")," "," ")))),N("AC12"))</f>
        <v/>
      </c>
      <c r="AG163" s="4" t="s">
        <v>32</v>
      </c>
    </row>
    <row r="164" spans="1:33" ht="15.75" x14ac:dyDescent="0.25">
      <c r="A164" s="126" t="str">
        <f>IF(1=1,IF(E164="","",A157),N("A13"))</f>
        <v/>
      </c>
      <c r="B164" s="127" t="str">
        <f>IF(1=1,IF(E164="","",B157),N("B13"))</f>
        <v/>
      </c>
      <c r="C164" s="128"/>
      <c r="D164" s="129" t="str">
        <f>IF(ISBLANK(E164),"",LARGE(D157:D163,1)+1)</f>
        <v/>
      </c>
      <c r="E164" s="130"/>
      <c r="F164" s="131"/>
      <c r="G164" s="170"/>
      <c r="H164" s="105"/>
      <c r="I164" s="132" t="str">
        <f>IF(1=1,IF(E164="","",I157),N("H13"))</f>
        <v/>
      </c>
      <c r="J164" s="133" t="str">
        <f>IF(1=1,IF(E164="","",J157),N("I13"))</f>
        <v/>
      </c>
      <c r="K164" s="134" t="str">
        <f>IF(1=1,IF(E164="","",K157),N("J13"))</f>
        <v/>
      </c>
      <c r="L164" s="135" t="str">
        <f>IF(1=1,IF(OR(J164="",O164="",NOT(ISNUMBER(J164)),NOT(ISNUMBER(O164)),J164=0),"",O164/J164),N("L13"))</f>
        <v/>
      </c>
      <c r="M164" s="136" t="str">
        <f>IF(1=1,IF(OR(L164="",NOT(ISNUMBER(F164))),"",F164*L164*IFERROR(INDEX(D384:D428,MATCH(AE164,B384:B428,0)),1)),N("M13"))</f>
        <v/>
      </c>
      <c r="N164" s="137" t="str">
        <f>IF(1=1,IF(F164="","",IF(G164="","",IFERROR(INDEX(E384:E428,MATCH(AE164,B384:B428,0)),G164&amp;""))),N("N6"))</f>
        <v/>
      </c>
      <c r="O164" s="138" t="str">
        <f>IF(1=1,IF(E164="","",O157),N("K13"))</f>
        <v/>
      </c>
      <c r="P164" s="139" t="str">
        <f>IF(1=1,IF(M164="","",IF(AND(ISNUMBER(M164),M164&lt;1,N164="kg"),MAX(1,ROUND(M164*1000,0)),IF(AND(ISNUMBER(M164),M164&lt;1,N164="L"),MAX(1,ROUND(M164*100,0)),ROUND(M164,3)))),N("O13"))</f>
        <v/>
      </c>
      <c r="Q164" s="140" t="str">
        <f>IF(1=1,IF(M164="","",IF(AND(ISNUMBER(M164),M164&lt;1,N164="kg"),"g",IF(AND(ISNUMBER(M164),M164&lt;1,N164="L"),"cl",N164))),N("P13"))</f>
        <v/>
      </c>
      <c r="R164" s="161" t="str">
        <f>IF(1=1,IF(E164="","",IF(F164="","A CONTROLER",IF(NOT(ISNUMBER(F164)),"TEXTE",IF(OR(L164="",L164&lt;=0),"COMMANDE PRINCIPALE INCOMPLETE",IF(G164="","UNITE MANQUANTE",IF(COUNTIF(B384:B428,AE164)=0,"UNITE A CONTROLER","OK")))))),N("Q9"))</f>
        <v/>
      </c>
      <c r="S164" s="105"/>
      <c r="T164" s="141">
        <f t="shared" si="15"/>
        <v>0</v>
      </c>
      <c r="U164" s="133" t="str">
        <f>IF(1=1,IF(E164="","",U157),N("S13"))</f>
        <v/>
      </c>
      <c r="V164" s="133" t="str">
        <f>IF(1=1,IF(E164="","",V157),N("T13"))</f>
        <v/>
      </c>
      <c r="W164" s="135" t="str">
        <f>IF(1=1,IF(OR(U164="",V164="",NOT(ISNUMBER(U164)),NOT(ISNUMBER(V164)),U164=0),"",V164/U164),N("U13"))</f>
        <v/>
      </c>
      <c r="X164" s="136" t="str">
        <f>IF(1=1,IF(OR(W164="",NOT(ISNUMBER(F164))),"",F164*W164*IFERROR(INDEX(D384:D428,MATCH(AE164,B384:B428,0)),1)),N("V7"))</f>
        <v/>
      </c>
      <c r="Y164" s="137" t="str">
        <f>IF(1=1,IF(F164="","",IF(G164="","",IFERROR(INDEX(E384:E428,MATCH(AE164,B384:B428,0)),G164&amp;""))),N("W6"))</f>
        <v/>
      </c>
      <c r="Z164" s="142" t="str">
        <f>IF(1=1,IF(X164="","",IF(AND(ISNUMBER(X164),X164&lt;1,Y164="kg"),MAX(1,ROUND(X164*1000,0)),IF(AND(ISNUMBER(X164),X164&lt;1,Y164="L"),MAX(1,ROUND(X164*100,0)),ROUND(X164,3)))),N("X13"))</f>
        <v/>
      </c>
      <c r="AA164" s="143" t="str">
        <f>IF(1=1,IF(X164="","",IF(AND(ISNUMBER(X164),X164&lt;1,Y164="kg"),"g",IF(AND(ISNUMBER(X164),X164&lt;1,Y164="L"),"cl",Y164))),N("Y13"))</f>
        <v/>
      </c>
      <c r="AB164" s="123" t="str">
        <f>IF(1=1,IF(E164="","",IF(F164="","A CONTROLER",IF(NOT(ISNUMBER(F164)),"TEXTE",IF(OR(W164="",W164&lt;=0),"COMMANDE COUVERTS INCOMPLETE",IF(G164="","UNITE MANQUANTE",IF(COUNTIF(B384:B428,AE164)=0,"UNITE A CONTROLER","OK")))))),N("Z6"))</f>
        <v/>
      </c>
      <c r="AD164" s="144" t="str">
        <f>IF(1=1,IF(E164="","",AD157),N("AB13"))</f>
        <v/>
      </c>
      <c r="AE164" s="125" t="str">
        <f>IF(1=1,IF(G164="","",UPPER(TRIM(SUBSTITUTE(SUBSTITUTE(G164&amp;"",CHAR(160)," ")," "," ")))),N("AC13"))</f>
        <v/>
      </c>
      <c r="AG164" s="4" t="s">
        <v>33</v>
      </c>
    </row>
    <row r="165" spans="1:33" ht="15.75" x14ac:dyDescent="0.25">
      <c r="A165" s="126" t="str">
        <f>IF(1=1,IF(E165="","",A157),N("A14"))</f>
        <v/>
      </c>
      <c r="B165" s="127" t="str">
        <f>IF(1=1,IF(E165="","",B157),N("B14"))</f>
        <v/>
      </c>
      <c r="C165" s="128"/>
      <c r="D165" s="129" t="str">
        <f>IF(ISBLANK(E165),"",LARGE(D157:D164,1)+1)</f>
        <v/>
      </c>
      <c r="E165" s="130"/>
      <c r="F165" s="131"/>
      <c r="G165" s="170"/>
      <c r="H165" s="105"/>
      <c r="I165" s="132" t="str">
        <f>IF(1=1,IF(E165="","",I157),N("H14"))</f>
        <v/>
      </c>
      <c r="J165" s="133" t="str">
        <f>IF(1=1,IF(E165="","",J157),N("I14"))</f>
        <v/>
      </c>
      <c r="K165" s="134" t="str">
        <f>IF(1=1,IF(E165="","",K157),N("J14"))</f>
        <v/>
      </c>
      <c r="L165" s="135" t="str">
        <f>IF(1=1,IF(OR(J165="",O165="",NOT(ISNUMBER(J165)),NOT(ISNUMBER(O165)),J165=0),"",O165/J165),N("L14"))</f>
        <v/>
      </c>
      <c r="M165" s="136" t="str">
        <f>IF(1=1,IF(OR(L165="",NOT(ISNUMBER(F165))),"",F165*L165*IFERROR(INDEX(D384:D428,MATCH(AE165,B384:B428,0)),1)),N("M13"))</f>
        <v/>
      </c>
      <c r="N165" s="137" t="str">
        <f>IF(1=1,IF(F165="","",IF(G165="","",IFERROR(INDEX(E384:E428,MATCH(AE165,B384:B428,0)),G165&amp;""))),N("N6"))</f>
        <v/>
      </c>
      <c r="O165" s="138" t="str">
        <f>IF(1=1,IF(E165="","",O157),N("K14"))</f>
        <v/>
      </c>
      <c r="P165" s="139" t="str">
        <f>IF(1=1,IF(M165="","",IF(AND(ISNUMBER(M165),M165&lt;1,N165="kg"),MAX(1,ROUND(M165*1000,0)),IF(AND(ISNUMBER(M165),M165&lt;1,N165="L"),MAX(1,ROUND(M165*100,0)),ROUND(M165,3)))),N("O14"))</f>
        <v/>
      </c>
      <c r="Q165" s="140" t="str">
        <f>IF(1=1,IF(M165="","",IF(AND(ISNUMBER(M165),M165&lt;1,N165="kg"),"g",IF(AND(ISNUMBER(M165),M165&lt;1,N165="L"),"cl",N165))),N("P14"))</f>
        <v/>
      </c>
      <c r="R165" s="161" t="str">
        <f>IF(1=1,IF(E165="","",IF(F165="","A CONTROLER",IF(NOT(ISNUMBER(F165)),"TEXTE",IF(OR(L165="",L165&lt;=0),"COMMANDE PRINCIPALE INCOMPLETE",IF(G165="","UNITE MANQUANTE",IF(COUNTIF(B384:B428,AE165)=0,"UNITE A CONTROLER","OK")))))),N("Q9"))</f>
        <v/>
      </c>
      <c r="S165" s="105"/>
      <c r="T165" s="141">
        <f t="shared" si="15"/>
        <v>0</v>
      </c>
      <c r="U165" s="133" t="str">
        <f>IF(1=1,IF(E165="","",U157),N("S14"))</f>
        <v/>
      </c>
      <c r="V165" s="133" t="str">
        <f>IF(1=1,IF(E165="","",V157),N("T14"))</f>
        <v/>
      </c>
      <c r="W165" s="135" t="str">
        <f>IF(1=1,IF(OR(U165="",V165="",NOT(ISNUMBER(U165)),NOT(ISNUMBER(V165)),U165=0),"",V165/U165),N("U14"))</f>
        <v/>
      </c>
      <c r="X165" s="136" t="str">
        <f>IF(1=1,IF(OR(W165="",NOT(ISNUMBER(F165))),"",F165*W165*IFERROR(INDEX(D384:D428,MATCH(AE165,B384:B428,0)),1)),N("V7"))</f>
        <v/>
      </c>
      <c r="Y165" s="137" t="str">
        <f>IF(1=1,IF(F165="","",IF(G165="","",IFERROR(INDEX(E384:E428,MATCH(AE165,B384:B428,0)),G165&amp;""))),N("W6"))</f>
        <v/>
      </c>
      <c r="Z165" s="142" t="str">
        <f>IF(1=1,IF(X165="","",IF(AND(ISNUMBER(X165),X165&lt;1,Y165="kg"),MAX(1,ROUND(X165*1000,0)),IF(AND(ISNUMBER(X165),X165&lt;1,Y165="L"),MAX(1,ROUND(X165*100,0)),ROUND(X165,3)))),N("X14"))</f>
        <v/>
      </c>
      <c r="AA165" s="143" t="str">
        <f>IF(1=1,IF(X165="","",IF(AND(ISNUMBER(X165),X165&lt;1,Y165="kg"),"g",IF(AND(ISNUMBER(X165),X165&lt;1,Y165="L"),"cl",Y165))),N("Y14"))</f>
        <v/>
      </c>
      <c r="AB165" s="123" t="str">
        <f>IF(1=1,IF(E165="","",IF(F165="","A CONTROLER",IF(NOT(ISNUMBER(F165)),"TEXTE",IF(OR(W165="",W165&lt;=0),"COMMANDE COUVERTS INCOMPLETE",IF(G165="","UNITE MANQUANTE",IF(COUNTIF(B384:B428,AE165)=0,"UNITE A CONTROLER","OK")))))),N("Z6"))</f>
        <v/>
      </c>
      <c r="AD165" s="144" t="str">
        <f>IF(1=1,IF(E165="","",AD157),N("AB14"))</f>
        <v/>
      </c>
      <c r="AE165" s="125" t="str">
        <f>IF(1=1,IF(G165="","",UPPER(TRIM(SUBSTITUTE(SUBSTITUTE(G165&amp;"",CHAR(160)," ")," "," ")))),N("AC14"))</f>
        <v/>
      </c>
      <c r="AG165" s="5" t="s">
        <v>34</v>
      </c>
    </row>
    <row r="166" spans="1:33" ht="15.75" x14ac:dyDescent="0.25">
      <c r="A166" s="126" t="str">
        <f>IF(1=1,IF(E166="","",A157),N("A15"))</f>
        <v/>
      </c>
      <c r="B166" s="127" t="str">
        <f>IF(1=1,IF(E166="","",B157),N("B15"))</f>
        <v/>
      </c>
      <c r="C166" s="128"/>
      <c r="D166" s="129" t="str">
        <f>IF(ISBLANK(E166),"",LARGE(D157:D165,1)+1)</f>
        <v/>
      </c>
      <c r="E166" s="130"/>
      <c r="F166" s="131"/>
      <c r="G166" s="170"/>
      <c r="H166" s="105"/>
      <c r="I166" s="132" t="str">
        <f>IF(1=1,IF(E166="","",I157),N("H15"))</f>
        <v/>
      </c>
      <c r="J166" s="133" t="str">
        <f>IF(1=1,IF(E166="","",J157),N("I15"))</f>
        <v/>
      </c>
      <c r="K166" s="134" t="str">
        <f>IF(1=1,IF(E166="","",K157),N("J15"))</f>
        <v/>
      </c>
      <c r="L166" s="135" t="str">
        <f>IF(1=1,IF(OR(J166="",O166="",NOT(ISNUMBER(J166)),NOT(ISNUMBER(O166)),J166=0),"",O166/J166),N("L15"))</f>
        <v/>
      </c>
      <c r="M166" s="136" t="str">
        <f>IF(1=1,IF(OR(L166="",NOT(ISNUMBER(F166))),"",F166*L166*IFERROR(INDEX(D384:D428,MATCH(AE166,B384:B428,0)),1)),N("M13"))</f>
        <v/>
      </c>
      <c r="N166" s="137" t="str">
        <f>IF(1=1,IF(F166="","",IF(G166="","",IFERROR(INDEX(E384:E428,MATCH(AE166,B384:B428,0)),G166&amp;""))),N("N6"))</f>
        <v/>
      </c>
      <c r="O166" s="138" t="str">
        <f>IF(1=1,IF(E166="","",O157),N("K15"))</f>
        <v/>
      </c>
      <c r="P166" s="139" t="str">
        <f>IF(1=1,IF(M166="","",IF(AND(ISNUMBER(M166),M166&lt;1,N166="kg"),MAX(1,ROUND(M166*1000,0)),IF(AND(ISNUMBER(M166),M166&lt;1,N166="L"),MAX(1,ROUND(M166*100,0)),ROUND(M166,3)))),N("O15"))</f>
        <v/>
      </c>
      <c r="Q166" s="140" t="str">
        <f>IF(1=1,IF(M166="","",IF(AND(ISNUMBER(M166),M166&lt;1,N166="kg"),"g",IF(AND(ISNUMBER(M166),M166&lt;1,N166="L"),"cl",N166))),N("P15"))</f>
        <v/>
      </c>
      <c r="R166" s="161" t="str">
        <f>IF(1=1,IF(E166="","",IF(F166="","A CONTROLER",IF(NOT(ISNUMBER(F166)),"TEXTE",IF(OR(L166="",L166&lt;=0),"COMMANDE PRINCIPALE INCOMPLETE",IF(G166="","UNITE MANQUANTE",IF(COUNTIF(B384:B428,AE166)=0,"UNITE A CONTROLER","OK")))))),N("Q9"))</f>
        <v/>
      </c>
      <c r="S166" s="105"/>
      <c r="T166" s="141">
        <f t="shared" si="15"/>
        <v>0</v>
      </c>
      <c r="U166" s="133" t="str">
        <f>IF(1=1,IF(E166="","",U157),N("S15"))</f>
        <v/>
      </c>
      <c r="V166" s="133" t="str">
        <f>IF(1=1,IF(E166="","",V157),N("T15"))</f>
        <v/>
      </c>
      <c r="W166" s="135" t="str">
        <f>IF(1=1,IF(OR(U166="",V166="",NOT(ISNUMBER(U166)),NOT(ISNUMBER(V166)),U166=0),"",V166/U166),N("U15"))</f>
        <v/>
      </c>
      <c r="X166" s="136" t="str">
        <f>IF(1=1,IF(OR(W166="",NOT(ISNUMBER(F166))),"",F166*W166*IFERROR(INDEX(D384:D428,MATCH(AE166,B384:B428,0)),1)),N("V7"))</f>
        <v/>
      </c>
      <c r="Y166" s="137" t="str">
        <f>IF(1=1,IF(F166="","",IF(G166="","",IFERROR(INDEX(E384:E428,MATCH(AE166,B384:B428,0)),G166&amp;""))),N("W6"))</f>
        <v/>
      </c>
      <c r="Z166" s="142" t="str">
        <f>IF(1=1,IF(X166="","",IF(AND(ISNUMBER(X166),X166&lt;1,Y166="kg"),MAX(1,ROUND(X166*1000,0)),IF(AND(ISNUMBER(X166),X166&lt;1,Y166="L"),MAX(1,ROUND(X166*100,0)),ROUND(X166,3)))),N("X15"))</f>
        <v/>
      </c>
      <c r="AA166" s="143" t="str">
        <f>IF(1=1,IF(X166="","",IF(AND(ISNUMBER(X166),X166&lt;1,Y166="kg"),"g",IF(AND(ISNUMBER(X166),X166&lt;1,Y166="L"),"cl",Y166))),N("Y15"))</f>
        <v/>
      </c>
      <c r="AB166" s="123" t="str">
        <f>IF(1=1,IF(E166="","",IF(F166="","A CONTROLER",IF(NOT(ISNUMBER(F166)),"TEXTE",IF(OR(W166="",W166&lt;=0),"COMMANDE COUVERTS INCOMPLETE",IF(G166="","UNITE MANQUANTE",IF(COUNTIF(B384:B428,AE166)=0,"UNITE A CONTROLER","OK")))))),N("Z6"))</f>
        <v/>
      </c>
      <c r="AD166" s="144" t="str">
        <f>IF(1=1,IF(E166="","",AD157),N("AB15"))</f>
        <v/>
      </c>
      <c r="AE166" s="125" t="str">
        <f>IF(1=1,IF(G166="","",UPPER(TRIM(SUBSTITUTE(SUBSTITUTE(G166&amp;"",CHAR(160)," ")," "," ")))),N("AC15"))</f>
        <v/>
      </c>
      <c r="AG166" s="5" t="s">
        <v>35</v>
      </c>
    </row>
    <row r="167" spans="1:33" ht="15.75" x14ac:dyDescent="0.25">
      <c r="A167" s="126" t="str">
        <f>IF(1=1,IF(E167="","",A157),N("A16"))</f>
        <v/>
      </c>
      <c r="B167" s="127" t="str">
        <f>IF(1=1,IF(E167="","",B157),N("B16"))</f>
        <v/>
      </c>
      <c r="C167" s="128"/>
      <c r="D167" s="129" t="str">
        <f>IF(ISBLANK(E167),"",LARGE(D157:D166,1)+1)</f>
        <v/>
      </c>
      <c r="E167" s="130"/>
      <c r="F167" s="131"/>
      <c r="G167" s="170"/>
      <c r="H167" s="105"/>
      <c r="I167" s="132" t="str">
        <f>IF(1=1,IF(E167="","",I157),N("H16"))</f>
        <v/>
      </c>
      <c r="J167" s="133" t="str">
        <f>IF(1=1,IF(E167="","",J157),N("I16"))</f>
        <v/>
      </c>
      <c r="K167" s="134" t="str">
        <f>IF(1=1,IF(E167="","",K157),N("J16"))</f>
        <v/>
      </c>
      <c r="L167" s="135" t="str">
        <f>IF(1=1,IF(OR(J167="",O167="",NOT(ISNUMBER(J167)),NOT(ISNUMBER(O167)),J167=0),"",O167/J167),N("L16"))</f>
        <v/>
      </c>
      <c r="M167" s="136" t="str">
        <f>IF(1=1,IF(OR(L167="",NOT(ISNUMBER(F167))),"",F167*L167*IFERROR(INDEX(D384:D428,MATCH(AE167,B384:B428,0)),1)),N("M13"))</f>
        <v/>
      </c>
      <c r="N167" s="137" t="str">
        <f>IF(1=1,IF(F167="","",IF(G167="","",IFERROR(INDEX(E384:E428,MATCH(AE167,B384:B428,0)),G167&amp;""))),N("N6"))</f>
        <v/>
      </c>
      <c r="O167" s="138" t="str">
        <f>IF(1=1,IF(E167="","",O157),N("K16"))</f>
        <v/>
      </c>
      <c r="P167" s="139" t="str">
        <f>IF(1=1,IF(M167="","",IF(AND(ISNUMBER(M167),M167&lt;1,N167="kg"),MAX(1,ROUND(M167*1000,0)),IF(AND(ISNUMBER(M167),M167&lt;1,N167="L"),MAX(1,ROUND(M167*100,0)),ROUND(M167,3)))),N("O16"))</f>
        <v/>
      </c>
      <c r="Q167" s="140" t="str">
        <f>IF(1=1,IF(M167="","",IF(AND(ISNUMBER(M167),M167&lt;1,N167="kg"),"g",IF(AND(ISNUMBER(M167),M167&lt;1,N167="L"),"cl",N167))),N("P16"))</f>
        <v/>
      </c>
      <c r="R167" s="161" t="str">
        <f>IF(1=1,IF(E167="","",IF(F167="","A CONTROLER",IF(NOT(ISNUMBER(F167)),"TEXTE",IF(OR(L167="",L167&lt;=0),"COMMANDE PRINCIPALE INCOMPLETE",IF(G167="","UNITE MANQUANTE",IF(COUNTIF(B384:B428,AE167)=0,"UNITE A CONTROLER","OK")))))),N("Q9"))</f>
        <v/>
      </c>
      <c r="S167" s="105"/>
      <c r="T167" s="141">
        <f t="shared" si="15"/>
        <v>0</v>
      </c>
      <c r="U167" s="133" t="str">
        <f>IF(1=1,IF(E167="","",U157),N("S16"))</f>
        <v/>
      </c>
      <c r="V167" s="133" t="str">
        <f>IF(1=1,IF(E167="","",V157),N("T16"))</f>
        <v/>
      </c>
      <c r="W167" s="135" t="str">
        <f>IF(1=1,IF(OR(U167="",V167="",NOT(ISNUMBER(U167)),NOT(ISNUMBER(V167)),U167=0),"",V167/U167),N("U16"))</f>
        <v/>
      </c>
      <c r="X167" s="136" t="str">
        <f>IF(1=1,IF(OR(W167="",NOT(ISNUMBER(F167))),"",F167*W167*IFERROR(INDEX(D384:D428,MATCH(AE167,B384:B428,0)),1)),N("V7"))</f>
        <v/>
      </c>
      <c r="Y167" s="137" t="str">
        <f>IF(1=1,IF(F167="","",IF(G167="","",IFERROR(INDEX(E384:E428,MATCH(AE167,B384:B428,0)),G167&amp;""))),N("W6"))</f>
        <v/>
      </c>
      <c r="Z167" s="142" t="str">
        <f>IF(1=1,IF(X167="","",IF(AND(ISNUMBER(X167),X167&lt;1,Y167="kg"),MAX(1,ROUND(X167*1000,0)),IF(AND(ISNUMBER(X167),X167&lt;1,Y167="L"),MAX(1,ROUND(X167*100,0)),ROUND(X167,3)))),N("X16"))</f>
        <v/>
      </c>
      <c r="AA167" s="143" t="str">
        <f>IF(1=1,IF(X167="","",IF(AND(ISNUMBER(X167),X167&lt;1,Y167="kg"),"g",IF(AND(ISNUMBER(X167),X167&lt;1,Y167="L"),"cl",Y167))),N("Y16"))</f>
        <v/>
      </c>
      <c r="AB167" s="123" t="str">
        <f>IF(1=1,IF(E167="","",IF(F167="","A CONTROLER",IF(NOT(ISNUMBER(F167)),"TEXTE",IF(OR(W167="",W167&lt;=0),"COMMANDE COUVERTS INCOMPLETE",IF(G167="","UNITE MANQUANTE",IF(COUNTIF(B384:B428,AE167)=0,"UNITE A CONTROLER","OK")))))),N("Z6"))</f>
        <v/>
      </c>
      <c r="AD167" s="144" t="str">
        <f>IF(1=1,IF(E167="","",AD157),N("AB16"))</f>
        <v/>
      </c>
      <c r="AE167" s="125" t="str">
        <f>IF(1=1,IF(G167="","",UPPER(TRIM(SUBSTITUTE(SUBSTITUTE(G167&amp;"",CHAR(160)," ")," "," ")))),N("AC16"))</f>
        <v/>
      </c>
      <c r="AG167" s="5" t="s">
        <v>225</v>
      </c>
    </row>
    <row r="168" spans="1:33" ht="15.75" x14ac:dyDescent="0.25">
      <c r="A168" s="126" t="str">
        <f>IF(1=1,IF(E168="","",A157),N("A17"))</f>
        <v/>
      </c>
      <c r="B168" s="127" t="str">
        <f>IF(1=1,IF(E168="","",B157),N("B17"))</f>
        <v/>
      </c>
      <c r="C168" s="128"/>
      <c r="D168" s="129" t="str">
        <f>IF(ISBLANK(E168),"",LARGE(D157:D167,1)+1)</f>
        <v/>
      </c>
      <c r="E168" s="130"/>
      <c r="F168" s="131"/>
      <c r="G168" s="170"/>
      <c r="H168" s="105"/>
      <c r="I168" s="132" t="str">
        <f>IF(1=1,IF(E168="","",I157),N("H17"))</f>
        <v/>
      </c>
      <c r="J168" s="133" t="str">
        <f>IF(1=1,IF(E168="","",J157),N("I17"))</f>
        <v/>
      </c>
      <c r="K168" s="134" t="str">
        <f>IF(1=1,IF(E168="","",K157),N("J17"))</f>
        <v/>
      </c>
      <c r="L168" s="135" t="str">
        <f>IF(1=1,IF(OR(J168="",O168="",NOT(ISNUMBER(J168)),NOT(ISNUMBER(O168)),J168=0),"",O168/J168),N("L17"))</f>
        <v/>
      </c>
      <c r="M168" s="136" t="str">
        <f>IF(1=1,IF(OR(L168="",NOT(ISNUMBER(F168))),"",F168*L168*IFERROR(INDEX(D384:D428,MATCH(AE168,B384:B428,0)),1)),N("M13"))</f>
        <v/>
      </c>
      <c r="N168" s="137" t="str">
        <f>IF(1=1,IF(F168="","",IF(G168="","",IFERROR(INDEX(E384:E428,MATCH(AE168,B384:B428,0)),G168&amp;""))),N("N6"))</f>
        <v/>
      </c>
      <c r="O168" s="138" t="str">
        <f>IF(1=1,IF(E168="","",O157),N("K17"))</f>
        <v/>
      </c>
      <c r="P168" s="139" t="str">
        <f>IF(1=1,IF(M168="","",IF(AND(ISNUMBER(M168),M168&lt;1,N168="kg"),MAX(1,ROUND(M168*1000,0)),IF(AND(ISNUMBER(M168),M168&lt;1,N168="L"),MAX(1,ROUND(M168*100,0)),ROUND(M168,3)))),N("O17"))</f>
        <v/>
      </c>
      <c r="Q168" s="140" t="str">
        <f>IF(1=1,IF(M168="","",IF(AND(ISNUMBER(M168),M168&lt;1,N168="kg"),"g",IF(AND(ISNUMBER(M168),M168&lt;1,N168="L"),"cl",N168))),N("P17"))</f>
        <v/>
      </c>
      <c r="R168" s="161" t="str">
        <f>IF(1=1,IF(E168="","",IF(F168="","A CONTROLER",IF(NOT(ISNUMBER(F168)),"TEXTE",IF(OR(L168="",L168&lt;=0),"COMMANDE PRINCIPALE INCOMPLETE",IF(G168="","UNITE MANQUANTE",IF(COUNTIF(B384:B428,AE168)=0,"UNITE A CONTROLER","OK")))))),N("Q9"))</f>
        <v/>
      </c>
      <c r="S168" s="105"/>
      <c r="T168" s="141">
        <f t="shared" si="15"/>
        <v>0</v>
      </c>
      <c r="U168" s="133" t="str">
        <f>IF(1=1,IF(E168="","",U157),N("S17"))</f>
        <v/>
      </c>
      <c r="V168" s="133" t="str">
        <f>IF(1=1,IF(E168="","",V157),N("T17"))</f>
        <v/>
      </c>
      <c r="W168" s="135" t="str">
        <f>IF(1=1,IF(OR(U168="",V168="",NOT(ISNUMBER(U168)),NOT(ISNUMBER(V168)),U168=0),"",V168/U168),N("U17"))</f>
        <v/>
      </c>
      <c r="X168" s="136" t="str">
        <f>IF(1=1,IF(OR(W168="",NOT(ISNUMBER(F168))),"",F168*W168*IFERROR(INDEX(D384:D428,MATCH(AE168,B384:B428,0)),1)),N("V7"))</f>
        <v/>
      </c>
      <c r="Y168" s="137" t="str">
        <f>IF(1=1,IF(F168="","",IF(G168="","",IFERROR(INDEX(E384:E428,MATCH(AE168,B384:B428,0)),G168&amp;""))),N("W6"))</f>
        <v/>
      </c>
      <c r="Z168" s="142" t="str">
        <f>IF(1=1,IF(X168="","",IF(AND(ISNUMBER(X168),X168&lt;1,Y168="kg"),MAX(1,ROUND(X168*1000,0)),IF(AND(ISNUMBER(X168),X168&lt;1,Y168="L"),MAX(1,ROUND(X168*100,0)),ROUND(X168,3)))),N("X17"))</f>
        <v/>
      </c>
      <c r="AA168" s="143" t="str">
        <f>IF(1=1,IF(X168="","",IF(AND(ISNUMBER(X168),X168&lt;1,Y168="kg"),"g",IF(AND(ISNUMBER(X168),X168&lt;1,Y168="L"),"cl",Y168))),N("Y17"))</f>
        <v/>
      </c>
      <c r="AB168" s="123" t="str">
        <f>IF(1=1,IF(E168="","",IF(F168="","A CONTROLER",IF(NOT(ISNUMBER(F168)),"TEXTE",IF(OR(W168="",W168&lt;=0),"COMMANDE COUVERTS INCOMPLETE",IF(G168="","UNITE MANQUANTE",IF(COUNTIF(B384:B428,AE168)=0,"UNITE A CONTROLER","OK")))))),N("Z6"))</f>
        <v/>
      </c>
      <c r="AD168" s="144" t="str">
        <f>IF(1=1,IF(E168="","",AD157),N("AB17"))</f>
        <v/>
      </c>
      <c r="AE168" s="125" t="str">
        <f>IF(1=1,IF(G168="","",UPPER(TRIM(SUBSTITUTE(SUBSTITUTE(G168&amp;"",CHAR(160)," ")," "," ")))),N("AC17"))</f>
        <v/>
      </c>
      <c r="AG168" s="5" t="s">
        <v>36</v>
      </c>
    </row>
    <row r="169" spans="1:33" ht="15.75" x14ac:dyDescent="0.25">
      <c r="A169" s="126" t="str">
        <f>IF(1=1,IF(E169="","",A157),N("A18"))</f>
        <v/>
      </c>
      <c r="B169" s="127" t="str">
        <f>IF(1=1,IF(E169="","",B157),N("B18"))</f>
        <v/>
      </c>
      <c r="C169" s="128"/>
      <c r="D169" s="129" t="str">
        <f>IF(ISBLANK(E169),"",LARGE(D157:D168,1)+1)</f>
        <v/>
      </c>
      <c r="E169" s="130"/>
      <c r="F169" s="131"/>
      <c r="G169" s="170"/>
      <c r="H169" s="105"/>
      <c r="I169" s="132" t="str">
        <f>IF(1=1,IF(E169="","",I157),N("H18"))</f>
        <v/>
      </c>
      <c r="J169" s="133" t="str">
        <f>IF(1=1,IF(E169="","",J157),N("I18"))</f>
        <v/>
      </c>
      <c r="K169" s="134" t="str">
        <f>IF(1=1,IF(E169="","",K157),N("J18"))</f>
        <v/>
      </c>
      <c r="L169" s="135" t="str">
        <f>IF(1=1,IF(OR(J169="",O169="",NOT(ISNUMBER(J169)),NOT(ISNUMBER(O169)),J169=0),"",O169/J169),N("L18"))</f>
        <v/>
      </c>
      <c r="M169" s="136" t="str">
        <f>IF(1=1,IF(OR(L169="",NOT(ISNUMBER(F169))),"",F169*L169*IFERROR(INDEX(D384:D428,MATCH(AE169,B384:B428,0)),1)),N("M13"))</f>
        <v/>
      </c>
      <c r="N169" s="137" t="str">
        <f>IF(1=1,IF(F169="","",IF(G169="","",IFERROR(INDEX(E384:E428,MATCH(AE169,B384:B428,0)),G169&amp;""))),N("N6"))</f>
        <v/>
      </c>
      <c r="O169" s="138" t="str">
        <f>IF(1=1,IF(E169="","",O157),N("K18"))</f>
        <v/>
      </c>
      <c r="P169" s="139" t="str">
        <f>IF(1=1,IF(M169="","",IF(AND(ISNUMBER(M169),M169&lt;1,N169="kg"),MAX(1,ROUND(M169*1000,0)),IF(AND(ISNUMBER(M169),M169&lt;1,N169="L"),MAX(1,ROUND(M169*100,0)),ROUND(M169,3)))),N("O18"))</f>
        <v/>
      </c>
      <c r="Q169" s="140" t="str">
        <f>IF(1=1,IF(M169="","",IF(AND(ISNUMBER(M169),M169&lt;1,N169="kg"),"g",IF(AND(ISNUMBER(M169),M169&lt;1,N169="L"),"cl",N169))),N("P18"))</f>
        <v/>
      </c>
      <c r="R169" s="161" t="str">
        <f>IF(1=1,IF(E169="","",IF(F169="","A CONTROLER",IF(NOT(ISNUMBER(F169)),"TEXTE",IF(OR(L169="",L169&lt;=0),"COMMANDE PRINCIPALE INCOMPLETE",IF(G169="","UNITE MANQUANTE",IF(COUNTIF(B384:B428,AE169)=0,"UNITE A CONTROLER","OK")))))),N("Q9"))</f>
        <v/>
      </c>
      <c r="S169" s="105"/>
      <c r="T169" s="141">
        <f t="shared" si="15"/>
        <v>0</v>
      </c>
      <c r="U169" s="133" t="str">
        <f>IF(1=1,IF(E169="","",U157),N("S18"))</f>
        <v/>
      </c>
      <c r="V169" s="133" t="str">
        <f>IF(1=1,IF(E169="","",V157),N("T18"))</f>
        <v/>
      </c>
      <c r="W169" s="135" t="str">
        <f>IF(1=1,IF(OR(U169="",V169="",NOT(ISNUMBER(U169)),NOT(ISNUMBER(V169)),U169=0),"",V169/U169),N("U18"))</f>
        <v/>
      </c>
      <c r="X169" s="136" t="str">
        <f>IF(1=1,IF(OR(W169="",NOT(ISNUMBER(F169))),"",F169*W169*IFERROR(INDEX(D384:D428,MATCH(AE169,B384:B428,0)),1)),N("V7"))</f>
        <v/>
      </c>
      <c r="Y169" s="137" t="str">
        <f>IF(1=1,IF(F169="","",IF(G169="","",IFERROR(INDEX(E384:E428,MATCH(AE169,B384:B428,0)),G169&amp;""))),N("W6"))</f>
        <v/>
      </c>
      <c r="Z169" s="142" t="str">
        <f>IF(1=1,IF(X169="","",IF(AND(ISNUMBER(X169),X169&lt;1,Y169="kg"),MAX(1,ROUND(X169*1000,0)),IF(AND(ISNUMBER(X169),X169&lt;1,Y169="L"),MAX(1,ROUND(X169*100,0)),ROUND(X169,3)))),N("X18"))</f>
        <v/>
      </c>
      <c r="AA169" s="143" t="str">
        <f>IF(1=1,IF(X169="","",IF(AND(ISNUMBER(X169),X169&lt;1,Y169="kg"),"g",IF(AND(ISNUMBER(X169),X169&lt;1,Y169="L"),"cl",Y169))),N("Y18"))</f>
        <v/>
      </c>
      <c r="AB169" s="123" t="str">
        <f>IF(1=1,IF(E169="","",IF(F169="","A CONTROLER",IF(NOT(ISNUMBER(F169)),"TEXTE",IF(OR(W169="",W169&lt;=0),"COMMANDE COUVERTS INCOMPLETE",IF(G169="","UNITE MANQUANTE",IF(COUNTIF(B384:B428,AE169)=0,"UNITE A CONTROLER","OK")))))),N("Z6"))</f>
        <v/>
      </c>
      <c r="AD169" s="144" t="str">
        <f>IF(1=1,IF(E169="","",AD157),N("AB18"))</f>
        <v/>
      </c>
      <c r="AE169" s="125" t="str">
        <f>IF(1=1,IF(G169="","",UPPER(TRIM(SUBSTITUTE(SUBSTITUTE(G169&amp;"",CHAR(160)," ")," "," ")))),N("AC18"))</f>
        <v/>
      </c>
      <c r="AG169" s="5" t="s">
        <v>37</v>
      </c>
    </row>
    <row r="170" spans="1:33" ht="15.75" x14ac:dyDescent="0.25">
      <c r="A170" s="126" t="str">
        <f>IF(1=1,IF(E170="","",A157),N("A19"))</f>
        <v/>
      </c>
      <c r="B170" s="127" t="str">
        <f>IF(1=1,IF(E170="","",B157),N("B19"))</f>
        <v/>
      </c>
      <c r="C170" s="128"/>
      <c r="D170" s="129" t="str">
        <f>IF(ISBLANK(E170),"",LARGE(D157:D169,1)+1)</f>
        <v/>
      </c>
      <c r="E170" s="130"/>
      <c r="F170" s="131"/>
      <c r="G170" s="170"/>
      <c r="H170" s="105"/>
      <c r="I170" s="132" t="str">
        <f>IF(1=1,IF(E170="","",I157),N("H19"))</f>
        <v/>
      </c>
      <c r="J170" s="133" t="str">
        <f>IF(1=1,IF(E170="","",J157),N("I19"))</f>
        <v/>
      </c>
      <c r="K170" s="134" t="str">
        <f>IF(1=1,IF(E170="","",K157),N("J19"))</f>
        <v/>
      </c>
      <c r="L170" s="135" t="str">
        <f>IF(1=1,IF(OR(J170="",O170="",NOT(ISNUMBER(J170)),NOT(ISNUMBER(O170)),J170=0),"",O170/J170),N("L19"))</f>
        <v/>
      </c>
      <c r="M170" s="136" t="str">
        <f>IF(1=1,IF(OR(L170="",NOT(ISNUMBER(F170))),"",F170*L170*IFERROR(INDEX(D384:D428,MATCH(AE170,B384:B428,0)),1)),N("M13"))</f>
        <v/>
      </c>
      <c r="N170" s="137" t="str">
        <f>IF(1=1,IF(F170="","",IF(G170="","",IFERROR(INDEX(E384:E428,MATCH(AE170,B384:B428,0)),G170&amp;""))),N("N6"))</f>
        <v/>
      </c>
      <c r="O170" s="138" t="str">
        <f>IF(1=1,IF(E170="","",O157),N("K19"))</f>
        <v/>
      </c>
      <c r="P170" s="139" t="str">
        <f>IF(1=1,IF(M170="","",IF(AND(ISNUMBER(M170),M170&lt;1,N170="kg"),MAX(1,ROUND(M170*1000,0)),IF(AND(ISNUMBER(M170),M170&lt;1,N170="L"),MAX(1,ROUND(M170*100,0)),ROUND(M170,3)))),N("O19"))</f>
        <v/>
      </c>
      <c r="Q170" s="140" t="str">
        <f>IF(1=1,IF(M170="","",IF(AND(ISNUMBER(M170),M170&lt;1,N170="kg"),"g",IF(AND(ISNUMBER(M170),M170&lt;1,N170="L"),"cl",N170))),N("P19"))</f>
        <v/>
      </c>
      <c r="R170" s="161" t="str">
        <f>IF(1=1,IF(E170="","",IF(F170="","A CONTROLER",IF(NOT(ISNUMBER(F170)),"TEXTE",IF(OR(L170="",L170&lt;=0),"COMMANDE PRINCIPALE INCOMPLETE",IF(G170="","UNITE MANQUANTE",IF(COUNTIF(B384:B428,AE170)=0,"UNITE A CONTROLER","OK")))))),N("Q9"))</f>
        <v/>
      </c>
      <c r="S170" s="105"/>
      <c r="T170" s="141">
        <f t="shared" si="15"/>
        <v>0</v>
      </c>
      <c r="U170" s="133" t="str">
        <f>IF(1=1,IF(E170="","",U157),N("S19"))</f>
        <v/>
      </c>
      <c r="V170" s="133" t="str">
        <f>IF(1=1,IF(E170="","",V157),N("T19"))</f>
        <v/>
      </c>
      <c r="W170" s="135" t="str">
        <f>IF(1=1,IF(OR(U170="",V170="",NOT(ISNUMBER(U170)),NOT(ISNUMBER(V170)),U170=0),"",V170/U170),N("U19"))</f>
        <v/>
      </c>
      <c r="X170" s="136" t="str">
        <f>IF(1=1,IF(OR(W170="",NOT(ISNUMBER(F170))),"",F170*W170*IFERROR(INDEX(D384:D428,MATCH(AE170,B384:B428,0)),1)),N("V7"))</f>
        <v/>
      </c>
      <c r="Y170" s="137" t="str">
        <f>IF(1=1,IF(F170="","",IF(G170="","",IFERROR(INDEX(E384:E428,MATCH(AE170,B384:B428,0)),G170&amp;""))),N("W6"))</f>
        <v/>
      </c>
      <c r="Z170" s="142" t="str">
        <f>IF(1=1,IF(X170="","",IF(AND(ISNUMBER(X170),X170&lt;1,Y170="kg"),MAX(1,ROUND(X170*1000,0)),IF(AND(ISNUMBER(X170),X170&lt;1,Y170="L"),MAX(1,ROUND(X170*100,0)),ROUND(X170,3)))),N("X19"))</f>
        <v/>
      </c>
      <c r="AA170" s="143" t="str">
        <f>IF(1=1,IF(X170="","",IF(AND(ISNUMBER(X170),X170&lt;1,Y170="kg"),"g",IF(AND(ISNUMBER(X170),X170&lt;1,Y170="L"),"cl",Y170))),N("Y19"))</f>
        <v/>
      </c>
      <c r="AB170" s="123" t="str">
        <f>IF(1=1,IF(E170="","",IF(F170="","A CONTROLER",IF(NOT(ISNUMBER(F170)),"TEXTE",IF(OR(W170="",W170&lt;=0),"COMMANDE COUVERTS INCOMPLETE",IF(G170="","UNITE MANQUANTE",IF(COUNTIF(B384:B428,AE170)=0,"UNITE A CONTROLER","OK")))))),N("Z6"))</f>
        <v/>
      </c>
      <c r="AD170" s="144" t="str">
        <f>IF(1=1,IF(E170="","",AD157),N("AB19"))</f>
        <v/>
      </c>
      <c r="AE170" s="125" t="str">
        <f>IF(1=1,IF(G170="","",UPPER(TRIM(SUBSTITUTE(SUBSTITUTE(G170&amp;"",CHAR(160)," ")," "," ")))),N("AC19"))</f>
        <v/>
      </c>
      <c r="AG170" s="4" t="s">
        <v>38</v>
      </c>
    </row>
    <row r="171" spans="1:33" ht="15.75" x14ac:dyDescent="0.25">
      <c r="A171" s="126" t="str">
        <f>IF(1=1,IF(E171="","",A157),N("A20"))</f>
        <v/>
      </c>
      <c r="B171" s="127" t="str">
        <f>IF(1=1,IF(E171="","",B157),N("B20"))</f>
        <v/>
      </c>
      <c r="C171" s="128"/>
      <c r="D171" s="129" t="str">
        <f>IF(ISBLANK(E171),"",LARGE(D157:D170,1)+1)</f>
        <v/>
      </c>
      <c r="E171" s="130"/>
      <c r="F171" s="131"/>
      <c r="G171" s="170"/>
      <c r="H171" s="105"/>
      <c r="I171" s="132" t="str">
        <f>IF(1=1,IF(E171="","",I157),N("H20"))</f>
        <v/>
      </c>
      <c r="J171" s="133" t="str">
        <f>IF(1=1,IF(E171="","",J157),N("I20"))</f>
        <v/>
      </c>
      <c r="K171" s="134" t="str">
        <f>IF(1=1,IF(E171="","",K157),N("J20"))</f>
        <v/>
      </c>
      <c r="L171" s="135" t="str">
        <f>IF(1=1,IF(OR(J171="",O171="",NOT(ISNUMBER(J171)),NOT(ISNUMBER(O171)),J171=0),"",O171/J171),N("L20"))</f>
        <v/>
      </c>
      <c r="M171" s="136" t="str">
        <f>IF(1=1,IF(OR(L171="",NOT(ISNUMBER(F171))),"",F171*L171*IFERROR(INDEX(D384:D428,MATCH(AE171,B384:B428,0)),1)),N("M13"))</f>
        <v/>
      </c>
      <c r="N171" s="137" t="str">
        <f>IF(1=1,IF(F171="","",IF(G171="","",IFERROR(INDEX(E384:E428,MATCH(AE171,B384:B428,0)),G171&amp;""))),N("N6"))</f>
        <v/>
      </c>
      <c r="O171" s="138" t="str">
        <f>IF(1=1,IF(E171="","",O157),N("K20"))</f>
        <v/>
      </c>
      <c r="P171" s="139" t="str">
        <f>IF(1=1,IF(M171="","",IF(AND(ISNUMBER(M171),M171&lt;1,N171="kg"),MAX(1,ROUND(M171*1000,0)),IF(AND(ISNUMBER(M171),M171&lt;1,N171="L"),MAX(1,ROUND(M171*100,0)),ROUND(M171,3)))),N("O20"))</f>
        <v/>
      </c>
      <c r="Q171" s="140" t="str">
        <f>IF(1=1,IF(M171="","",IF(AND(ISNUMBER(M171),M171&lt;1,N171="kg"),"g",IF(AND(ISNUMBER(M171),M171&lt;1,N171="L"),"cl",N171))),N("P20"))</f>
        <v/>
      </c>
      <c r="R171" s="161" t="str">
        <f>IF(1=1,IF(E171="","",IF(F171="","A CONTROLER",IF(NOT(ISNUMBER(F171)),"TEXTE",IF(OR(L171="",L171&lt;=0),"COMMANDE PRINCIPALE INCOMPLETE",IF(G171="","UNITE MANQUANTE",IF(COUNTIF(B384:B428,AE171)=0,"UNITE A CONTROLER","OK")))))),N("Q9"))</f>
        <v/>
      </c>
      <c r="S171" s="105"/>
      <c r="T171" s="141">
        <f t="shared" si="15"/>
        <v>0</v>
      </c>
      <c r="U171" s="133" t="str">
        <f>IF(1=1,IF(E171="","",U157),N("S20"))</f>
        <v/>
      </c>
      <c r="V171" s="133" t="str">
        <f>IF(1=1,IF(E171="","",V157),N("T20"))</f>
        <v/>
      </c>
      <c r="W171" s="135" t="str">
        <f>IF(1=1,IF(OR(U171="",V171="",NOT(ISNUMBER(U171)),NOT(ISNUMBER(V171)),U171=0),"",V171/U171),N("U20"))</f>
        <v/>
      </c>
      <c r="X171" s="136" t="str">
        <f>IF(1=1,IF(OR(W171="",NOT(ISNUMBER(F171))),"",F171*W171*IFERROR(INDEX(D384:D428,MATCH(AE171,B384:B428,0)),1)),N("V7"))</f>
        <v/>
      </c>
      <c r="Y171" s="137" t="str">
        <f>IF(1=1,IF(F171="","",IF(G171="","",IFERROR(INDEX(E384:E428,MATCH(AE171,B384:B428,0)),G171&amp;""))),N("W6"))</f>
        <v/>
      </c>
      <c r="Z171" s="142" t="str">
        <f>IF(1=1,IF(X171="","",IF(AND(ISNUMBER(X171),X171&lt;1,Y171="kg"),MAX(1,ROUND(X171*1000,0)),IF(AND(ISNUMBER(X171),X171&lt;1,Y171="L"),MAX(1,ROUND(X171*100,0)),ROUND(X171,3)))),N("X20"))</f>
        <v/>
      </c>
      <c r="AA171" s="143" t="str">
        <f>IF(1=1,IF(X171="","",IF(AND(ISNUMBER(X171),X171&lt;1,Y171="kg"),"g",IF(AND(ISNUMBER(X171),X171&lt;1,Y171="L"),"cl",Y171))),N("Y20"))</f>
        <v/>
      </c>
      <c r="AB171" s="123" t="str">
        <f>IF(1=1,IF(E171="","",IF(F171="","A CONTROLER",IF(NOT(ISNUMBER(F171)),"TEXTE",IF(OR(W171="",W171&lt;=0),"COMMANDE COUVERTS INCOMPLETE",IF(G171="","UNITE MANQUANTE",IF(COUNTIF(B384:B428,AE171)=0,"UNITE A CONTROLER","OK")))))),N("Z6"))</f>
        <v/>
      </c>
      <c r="AD171" s="144" t="str">
        <f>IF(1=1,IF(E171="","",AD157),N("AB20"))</f>
        <v/>
      </c>
      <c r="AE171" s="125" t="str">
        <f>IF(1=1,IF(G171="","",UPPER(TRIM(SUBSTITUTE(SUBSTITUTE(G171&amp;"",CHAR(160)," ")," "," ")))),N("AC20"))</f>
        <v/>
      </c>
      <c r="AG171" s="4" t="s">
        <v>39</v>
      </c>
    </row>
    <row r="172" spans="1:33" ht="15.75" x14ac:dyDescent="0.25">
      <c r="A172" s="126" t="str">
        <f>IF(1=1,IF(E172="","",A157),N("A21"))</f>
        <v/>
      </c>
      <c r="B172" s="127" t="str">
        <f>IF(1=1,IF(E172="","",B157),N("B21"))</f>
        <v/>
      </c>
      <c r="C172" s="128"/>
      <c r="D172" s="129" t="str">
        <f>IF(ISBLANK(E172),"",LARGE(D157:D171,1)+1)</f>
        <v/>
      </c>
      <c r="E172" s="130"/>
      <c r="F172" s="131"/>
      <c r="G172" s="170"/>
      <c r="H172" s="105"/>
      <c r="I172" s="132" t="str">
        <f>IF(1=1,IF(E172="","",I157),N("H21"))</f>
        <v/>
      </c>
      <c r="J172" s="133" t="str">
        <f>IF(1=1,IF(E172="","",J157),N("I21"))</f>
        <v/>
      </c>
      <c r="K172" s="134" t="str">
        <f>IF(1=1,IF(E172="","",K157),N("J21"))</f>
        <v/>
      </c>
      <c r="L172" s="135" t="str">
        <f>IF(1=1,IF(OR(J172="",O172="",NOT(ISNUMBER(J172)),NOT(ISNUMBER(O172)),J172=0),"",O172/J172),N("L21"))</f>
        <v/>
      </c>
      <c r="M172" s="136" t="str">
        <f>IF(1=1,IF(OR(L172="",NOT(ISNUMBER(F172))),"",F172*L172*IFERROR(INDEX(D384:D428,MATCH(AE172,B384:B428,0)),1)),N("M13"))</f>
        <v/>
      </c>
      <c r="N172" s="137" t="str">
        <f>IF(1=1,IF(F172="","",IF(G172="","",IFERROR(INDEX(E384:E428,MATCH(AE172,B384:B428,0)),G172&amp;""))),N("N6"))</f>
        <v/>
      </c>
      <c r="O172" s="138" t="str">
        <f>IF(1=1,IF(E172="","",O157),N("K21"))</f>
        <v/>
      </c>
      <c r="P172" s="139" t="str">
        <f>IF(1=1,IF(M172="","",IF(AND(ISNUMBER(M172),M172&lt;1,N172="kg"),MAX(1,ROUND(M172*1000,0)),IF(AND(ISNUMBER(M172),M172&lt;1,N172="L"),MAX(1,ROUND(M172*100,0)),ROUND(M172,3)))),N("O21"))</f>
        <v/>
      </c>
      <c r="Q172" s="140" t="str">
        <f>IF(1=1,IF(M172="","",IF(AND(ISNUMBER(M172),M172&lt;1,N172="kg"),"g",IF(AND(ISNUMBER(M172),M172&lt;1,N172="L"),"cl",N172))),N("P21"))</f>
        <v/>
      </c>
      <c r="R172" s="161" t="str">
        <f>IF(1=1,IF(E172="","",IF(F172="","A CONTROLER",IF(NOT(ISNUMBER(F172)),"TEXTE",IF(OR(L172="",L172&lt;=0),"COMMANDE PRINCIPALE INCOMPLETE",IF(G172="","UNITE MANQUANTE",IF(COUNTIF(B384:B428,AE172)=0,"UNITE A CONTROLER","OK")))))),N("Q9"))</f>
        <v/>
      </c>
      <c r="S172" s="105"/>
      <c r="T172" s="141">
        <f t="shared" si="15"/>
        <v>0</v>
      </c>
      <c r="U172" s="133" t="str">
        <f>IF(1=1,IF(E172="","",U157),N("S21"))</f>
        <v/>
      </c>
      <c r="V172" s="133" t="str">
        <f>IF(1=1,IF(E172="","",V157),N("T21"))</f>
        <v/>
      </c>
      <c r="W172" s="135" t="str">
        <f>IF(1=1,IF(OR(U172="",V172="",NOT(ISNUMBER(U172)),NOT(ISNUMBER(V172)),U172=0),"",V172/U172),N("U21"))</f>
        <v/>
      </c>
      <c r="X172" s="136" t="str">
        <f>IF(1=1,IF(OR(W172="",NOT(ISNUMBER(F172))),"",F172*W172*IFERROR(INDEX(D384:D428,MATCH(AE172,B384:B428,0)),1)),N("V7"))</f>
        <v/>
      </c>
      <c r="Y172" s="137" t="str">
        <f>IF(1=1,IF(F172="","",IF(G172="","",IFERROR(INDEX(E384:E428,MATCH(AE172,B384:B428,0)),G172&amp;""))),N("W6"))</f>
        <v/>
      </c>
      <c r="Z172" s="142" t="str">
        <f>IF(1=1,IF(X172="","",IF(AND(ISNUMBER(X172),X172&lt;1,Y172="kg"),MAX(1,ROUND(X172*1000,0)),IF(AND(ISNUMBER(X172),X172&lt;1,Y172="L"),MAX(1,ROUND(X172*100,0)),ROUND(X172,3)))),N("X21"))</f>
        <v/>
      </c>
      <c r="AA172" s="143" t="str">
        <f>IF(1=1,IF(X172="","",IF(AND(ISNUMBER(X172),X172&lt;1,Y172="kg"),"g",IF(AND(ISNUMBER(X172),X172&lt;1,Y172="L"),"cl",Y172))),N("Y21"))</f>
        <v/>
      </c>
      <c r="AB172" s="123" t="str">
        <f>IF(1=1,IF(E172="","",IF(F172="","A CONTROLER",IF(NOT(ISNUMBER(F172)),"TEXTE",IF(OR(W172="",W172&lt;=0),"COMMANDE COUVERTS INCOMPLETE",IF(G172="","UNITE MANQUANTE",IF(COUNTIF(B384:B428,AE172)=0,"UNITE A CONTROLER","OK")))))),N("Z6"))</f>
        <v/>
      </c>
      <c r="AD172" s="144" t="str">
        <f>IF(1=1,IF(E172="","",AD157),N("AB21"))</f>
        <v/>
      </c>
      <c r="AE172" s="125" t="str">
        <f>IF(1=1,IF(G172="","",UPPER(TRIM(SUBSTITUTE(SUBSTITUTE(G172&amp;"",CHAR(160)," ")," "," ")))),N("AC21"))</f>
        <v/>
      </c>
      <c r="AG172" s="4" t="s">
        <v>40</v>
      </c>
    </row>
    <row r="173" spans="1:33" ht="15.75" x14ac:dyDescent="0.25">
      <c r="A173" s="126" t="str">
        <f>IF(1=1,IF(E173="","",A157),N("A22"))</f>
        <v/>
      </c>
      <c r="B173" s="127" t="str">
        <f>IF(1=1,IF(E173="","",B157),N("B22"))</f>
        <v/>
      </c>
      <c r="C173" s="128"/>
      <c r="D173" s="129" t="str">
        <f>IF(ISBLANK(E173),"",LARGE(D157:D172,1)+1)</f>
        <v/>
      </c>
      <c r="E173" s="130"/>
      <c r="F173" s="131"/>
      <c r="G173" s="170"/>
      <c r="H173" s="105"/>
      <c r="I173" s="132" t="str">
        <f>IF(1=1,IF(E173="","",I157),N("H22"))</f>
        <v/>
      </c>
      <c r="J173" s="133" t="str">
        <f>IF(1=1,IF(E173="","",J157),N("I22"))</f>
        <v/>
      </c>
      <c r="K173" s="134" t="str">
        <f>IF(1=1,IF(E173="","",K157),N("J22"))</f>
        <v/>
      </c>
      <c r="L173" s="135" t="str">
        <f>IF(1=1,IF(OR(J173="",O173="",NOT(ISNUMBER(J173)),NOT(ISNUMBER(O173)),J173=0),"",O173/J173),N("L22"))</f>
        <v/>
      </c>
      <c r="M173" s="136" t="str">
        <f>IF(1=1,IF(OR(L173="",NOT(ISNUMBER(F173))),"",F173*L173*IFERROR(INDEX(D384:D428,MATCH(AE173,B384:B428,0)),1)),N("M13"))</f>
        <v/>
      </c>
      <c r="N173" s="137" t="str">
        <f>IF(1=1,IF(F173="","",IF(G173="","",IFERROR(INDEX(E384:E428,MATCH(AE173,B384:B428,0)),G173&amp;""))),N("N6"))</f>
        <v/>
      </c>
      <c r="O173" s="138" t="str">
        <f>IF(1=1,IF(E173="","",O157),N("K22"))</f>
        <v/>
      </c>
      <c r="P173" s="139" t="str">
        <f>IF(1=1,IF(M173="","",IF(AND(ISNUMBER(M173),M173&lt;1,N173="kg"),MAX(1,ROUND(M173*1000,0)),IF(AND(ISNUMBER(M173),M173&lt;1,N173="L"),MAX(1,ROUND(M173*100,0)),ROUND(M173,3)))),N("O22"))</f>
        <v/>
      </c>
      <c r="Q173" s="140" t="str">
        <f>IF(1=1,IF(M173="","",IF(AND(ISNUMBER(M173),M173&lt;1,N173="kg"),"g",IF(AND(ISNUMBER(M173),M173&lt;1,N173="L"),"cl",N173))),N("P22"))</f>
        <v/>
      </c>
      <c r="R173" s="161" t="str">
        <f>IF(1=1,IF(E173="","",IF(F173="","A CONTROLER",IF(NOT(ISNUMBER(F173)),"TEXTE",IF(OR(L173="",L173&lt;=0),"COMMANDE PRINCIPALE INCOMPLETE",IF(G173="","UNITE MANQUANTE",IF(COUNTIF(B384:B428,AE173)=0,"UNITE A CONTROLER","OK")))))),N("Q9"))</f>
        <v/>
      </c>
      <c r="S173" s="105"/>
      <c r="T173" s="141">
        <f t="shared" si="15"/>
        <v>0</v>
      </c>
      <c r="U173" s="133" t="str">
        <f>IF(1=1,IF(E173="","",U157),N("S22"))</f>
        <v/>
      </c>
      <c r="V173" s="133" t="str">
        <f>IF(1=1,IF(E173="","",V157),N("T22"))</f>
        <v/>
      </c>
      <c r="W173" s="135" t="str">
        <f>IF(1=1,IF(OR(U173="",V173="",NOT(ISNUMBER(U173)),NOT(ISNUMBER(V173)),U173=0),"",V173/U173),N("U22"))</f>
        <v/>
      </c>
      <c r="X173" s="136" t="str">
        <f>IF(1=1,IF(OR(W173="",NOT(ISNUMBER(F173))),"",F173*W173*IFERROR(INDEX(D384:D428,MATCH(AE173,B384:B428,0)),1)),N("V7"))</f>
        <v/>
      </c>
      <c r="Y173" s="137" t="str">
        <f>IF(1=1,IF(F173="","",IF(G173="","",IFERROR(INDEX(E384:E428,MATCH(AE173,B384:B428,0)),G173&amp;""))),N("W6"))</f>
        <v/>
      </c>
      <c r="Z173" s="142" t="str">
        <f>IF(1=1,IF(X173="","",IF(AND(ISNUMBER(X173),X173&lt;1,Y173="kg"),MAX(1,ROUND(X173*1000,0)),IF(AND(ISNUMBER(X173),X173&lt;1,Y173="L"),MAX(1,ROUND(X173*100,0)),ROUND(X173,3)))),N("X22"))</f>
        <v/>
      </c>
      <c r="AA173" s="143" t="str">
        <f>IF(1=1,IF(X173="","",IF(AND(ISNUMBER(X173),X173&lt;1,Y173="kg"),"g",IF(AND(ISNUMBER(X173),X173&lt;1,Y173="L"),"cl",Y173))),N("Y22"))</f>
        <v/>
      </c>
      <c r="AB173" s="123" t="str">
        <f>IF(1=1,IF(E173="","",IF(F173="","A CONTROLER",IF(NOT(ISNUMBER(F173)),"TEXTE",IF(OR(W173="",W173&lt;=0),"COMMANDE COUVERTS INCOMPLETE",IF(G173="","UNITE MANQUANTE",IF(COUNTIF(B384:B428,AE173)=0,"UNITE A CONTROLER","OK")))))),N("Z6"))</f>
        <v/>
      </c>
      <c r="AD173" s="144" t="str">
        <f>IF(1=1,IF(E173="","",AD157),N("AB22"))</f>
        <v/>
      </c>
      <c r="AE173" s="125" t="str">
        <f>IF(1=1,IF(G173="","",UPPER(TRIM(SUBSTITUTE(SUBSTITUTE(G173&amp;"",CHAR(160)," ")," "," ")))),N("AC22"))</f>
        <v/>
      </c>
      <c r="AG173" s="4" t="s">
        <v>41</v>
      </c>
    </row>
    <row r="174" spans="1:33" ht="15.75" x14ac:dyDescent="0.25">
      <c r="A174" s="126" t="str">
        <f>IF(1=1,IF(E174="","",A157),N("A23"))</f>
        <v/>
      </c>
      <c r="B174" s="127" t="str">
        <f>IF(1=1,IF(E174="","",B157),N("B23"))</f>
        <v/>
      </c>
      <c r="C174" s="128"/>
      <c r="D174" s="129" t="str">
        <f>IF(ISBLANK(E174),"",LARGE(D157:D173,1)+1)</f>
        <v/>
      </c>
      <c r="E174" s="130"/>
      <c r="F174" s="131"/>
      <c r="G174" s="170"/>
      <c r="H174" s="105"/>
      <c r="I174" s="132" t="str">
        <f>IF(1=1,IF(E174="","",I157),N("H23"))</f>
        <v/>
      </c>
      <c r="J174" s="133" t="str">
        <f>IF(1=1,IF(E174="","",J157),N("I23"))</f>
        <v/>
      </c>
      <c r="K174" s="134" t="str">
        <f>IF(1=1,IF(E174="","",K157),N("J23"))</f>
        <v/>
      </c>
      <c r="L174" s="135" t="str">
        <f>IF(1=1,IF(OR(J174="",O174="",NOT(ISNUMBER(J174)),NOT(ISNUMBER(O174)),J174=0),"",O174/J174),N("L23"))</f>
        <v/>
      </c>
      <c r="M174" s="136" t="str">
        <f>IF(1=1,IF(OR(L174="",NOT(ISNUMBER(F174))),"",F174*L174*IFERROR(INDEX(D384:D428,MATCH(AE174,B384:B428,0)),1)),N("M13"))</f>
        <v/>
      </c>
      <c r="N174" s="137" t="str">
        <f>IF(1=1,IF(F174="","",IF(G174="","",IFERROR(INDEX(E384:E428,MATCH(AE174,B384:B428,0)),G174&amp;""))),N("N6"))</f>
        <v/>
      </c>
      <c r="O174" s="138" t="str">
        <f>IF(1=1,IF(E174="","",O157),N("K23"))</f>
        <v/>
      </c>
      <c r="P174" s="139" t="str">
        <f>IF(1=1,IF(M174="","",IF(AND(ISNUMBER(M174),M174&lt;1,N174="kg"),MAX(1,ROUND(M174*1000,0)),IF(AND(ISNUMBER(M174),M174&lt;1,N174="L"),MAX(1,ROUND(M174*100,0)),ROUND(M174,3)))),N("O23"))</f>
        <v/>
      </c>
      <c r="Q174" s="140" t="str">
        <f>IF(1=1,IF(M174="","",IF(AND(ISNUMBER(M174),M174&lt;1,N174="kg"),"g",IF(AND(ISNUMBER(M174),M174&lt;1,N174="L"),"cl",N174))),N("P23"))</f>
        <v/>
      </c>
      <c r="R174" s="161" t="str">
        <f>IF(1=1,IF(E174="","",IF(F174="","A CONTROLER",IF(NOT(ISNUMBER(F174)),"TEXTE",IF(OR(L174="",L174&lt;=0),"COMMANDE PRINCIPALE INCOMPLETE",IF(G174="","UNITE MANQUANTE",IF(COUNTIF(B384:B428,AE174)=0,"UNITE A CONTROLER","OK")))))),N("Q9"))</f>
        <v/>
      </c>
      <c r="S174" s="105"/>
      <c r="T174" s="141">
        <f t="shared" si="15"/>
        <v>0</v>
      </c>
      <c r="U174" s="133" t="str">
        <f>IF(1=1,IF(E174="","",U157),N("S23"))</f>
        <v/>
      </c>
      <c r="V174" s="133" t="str">
        <f>IF(1=1,IF(E174="","",V157),N("T23"))</f>
        <v/>
      </c>
      <c r="W174" s="135" t="str">
        <f>IF(1=1,IF(OR(U174="",V174="",NOT(ISNUMBER(U174)),NOT(ISNUMBER(V174)),U174=0),"",V174/U174),N("U23"))</f>
        <v/>
      </c>
      <c r="X174" s="136" t="str">
        <f>IF(1=1,IF(OR(W174="",NOT(ISNUMBER(F174))),"",F174*W174*IFERROR(INDEX(D384:D428,MATCH(AE174,B384:B428,0)),1)),N("V7"))</f>
        <v/>
      </c>
      <c r="Y174" s="137" t="str">
        <f>IF(1=1,IF(F174="","",IF(G174="","",IFERROR(INDEX(E384:E428,MATCH(AE174,B384:B428,0)),G174&amp;""))),N("W6"))</f>
        <v/>
      </c>
      <c r="Z174" s="142" t="str">
        <f>IF(1=1,IF(X174="","",IF(AND(ISNUMBER(X174),X174&lt;1,Y174="kg"),MAX(1,ROUND(X174*1000,0)),IF(AND(ISNUMBER(X174),X174&lt;1,Y174="L"),MAX(1,ROUND(X174*100,0)),ROUND(X174,3)))),N("X23"))</f>
        <v/>
      </c>
      <c r="AA174" s="143" t="str">
        <f>IF(1=1,IF(X174="","",IF(AND(ISNUMBER(X174),X174&lt;1,Y174="kg"),"g",IF(AND(ISNUMBER(X174),X174&lt;1,Y174="L"),"cl",Y174))),N("Y23"))</f>
        <v/>
      </c>
      <c r="AB174" s="123" t="str">
        <f>IF(1=1,IF(E174="","",IF(F174="","A CONTROLER",IF(NOT(ISNUMBER(F174)),"TEXTE",IF(OR(W174="",W174&lt;=0),"COMMANDE COUVERTS INCOMPLETE",IF(G174="","UNITE MANQUANTE",IF(COUNTIF(B384:B428,AE174)=0,"UNITE A CONTROLER","OK")))))),N("Z6"))</f>
        <v/>
      </c>
      <c r="AD174" s="144" t="str">
        <f>IF(1=1,IF(E174="","",AD157),N("AB23"))</f>
        <v/>
      </c>
      <c r="AE174" s="125" t="str">
        <f>IF(1=1,IF(G174="","",UPPER(TRIM(SUBSTITUTE(SUBSTITUTE(G174&amp;"",CHAR(160)," ")," "," ")))),N("AC23"))</f>
        <v/>
      </c>
      <c r="AG174" s="5" t="s">
        <v>42</v>
      </c>
    </row>
    <row r="175" spans="1:33" ht="15.75" x14ac:dyDescent="0.25">
      <c r="A175" s="126" t="str">
        <f>IF(1=1,IF(E175="","",A157),N("A24"))</f>
        <v/>
      </c>
      <c r="B175" s="127" t="str">
        <f>IF(1=1,IF(E175="","",B157),N("B24"))</f>
        <v/>
      </c>
      <c r="C175" s="128"/>
      <c r="D175" s="129" t="str">
        <f>IF(ISBLANK(E175),"",LARGE(D157:D174,1)+1)</f>
        <v/>
      </c>
      <c r="E175" s="130"/>
      <c r="F175" s="131"/>
      <c r="G175" s="170"/>
      <c r="H175" s="105"/>
      <c r="I175" s="132" t="str">
        <f>IF(1=1,IF(E175="","",I157),N("H24"))</f>
        <v/>
      </c>
      <c r="J175" s="133" t="str">
        <f>IF(1=1,IF(E175="","",J157),N("I24"))</f>
        <v/>
      </c>
      <c r="K175" s="134" t="str">
        <f>IF(1=1,IF(E175="","",K157),N("J24"))</f>
        <v/>
      </c>
      <c r="L175" s="135" t="str">
        <f>IF(1=1,IF(OR(J175="",O175="",NOT(ISNUMBER(J175)),NOT(ISNUMBER(O175)),J175=0),"",O175/J175),N("L24"))</f>
        <v/>
      </c>
      <c r="M175" s="136" t="str">
        <f>IF(1=1,IF(OR(L175="",NOT(ISNUMBER(F175))),"",F175*L175*IFERROR(INDEX(D384:D428,MATCH(AE175,B384:B428,0)),1)),N("M13"))</f>
        <v/>
      </c>
      <c r="N175" s="137" t="str">
        <f>IF(1=1,IF(F175="","",IF(G175="","",IFERROR(INDEX(E384:E428,MATCH(AE175,B384:B428,0)),G175&amp;""))),N("N6"))</f>
        <v/>
      </c>
      <c r="O175" s="138" t="str">
        <f>IF(1=1,IF(E175="","",O157),N("K24"))</f>
        <v/>
      </c>
      <c r="P175" s="139" t="str">
        <f>IF(1=1,IF(M175="","",IF(AND(ISNUMBER(M175),M175&lt;1,N175="kg"),MAX(1,ROUND(M175*1000,0)),IF(AND(ISNUMBER(M175),M175&lt;1,N175="L"),MAX(1,ROUND(M175*100,0)),ROUND(M175,3)))),N("O24"))</f>
        <v/>
      </c>
      <c r="Q175" s="140" t="str">
        <f>IF(1=1,IF(M175="","",IF(AND(ISNUMBER(M175),M175&lt;1,N175="kg"),"g",IF(AND(ISNUMBER(M175),M175&lt;1,N175="L"),"cl",N175))),N("P24"))</f>
        <v/>
      </c>
      <c r="R175" s="161" t="str">
        <f>IF(1=1,IF(E175="","",IF(F175="","A CONTROLER",IF(NOT(ISNUMBER(F175)),"TEXTE",IF(OR(L175="",L175&lt;=0),"COMMANDE PRINCIPALE INCOMPLETE",IF(G175="","UNITE MANQUANTE",IF(COUNTIF(B384:B428,AE175)=0,"UNITE A CONTROLER","OK")))))),N("Q9"))</f>
        <v/>
      </c>
      <c r="S175" s="105"/>
      <c r="T175" s="141">
        <f t="shared" si="15"/>
        <v>0</v>
      </c>
      <c r="U175" s="133" t="str">
        <f>IF(1=1,IF(E175="","",U157),N("S24"))</f>
        <v/>
      </c>
      <c r="V175" s="133" t="str">
        <f>IF(1=1,IF(E175="","",V157),N("T24"))</f>
        <v/>
      </c>
      <c r="W175" s="135" t="str">
        <f>IF(1=1,IF(OR(U175="",V175="",NOT(ISNUMBER(U175)),NOT(ISNUMBER(V175)),U175=0),"",V175/U175),N("U24"))</f>
        <v/>
      </c>
      <c r="X175" s="136" t="str">
        <f>IF(1=1,IF(OR(W175="",NOT(ISNUMBER(F175))),"",F175*W175*IFERROR(INDEX(D384:D428,MATCH(AE175,B384:B428,0)),1)),N("V7"))</f>
        <v/>
      </c>
      <c r="Y175" s="137" t="str">
        <f>IF(1=1,IF(F175="","",IF(G175="","",IFERROR(INDEX(E384:E428,MATCH(AE175,B384:B428,0)),G175&amp;""))),N("W6"))</f>
        <v/>
      </c>
      <c r="Z175" s="142" t="str">
        <f>IF(1=1,IF(X175="","",IF(AND(ISNUMBER(X175),X175&lt;1,Y175="kg"),MAX(1,ROUND(X175*1000,0)),IF(AND(ISNUMBER(X175),X175&lt;1,Y175="L"),MAX(1,ROUND(X175*100,0)),ROUND(X175,3)))),N("X24"))</f>
        <v/>
      </c>
      <c r="AA175" s="143" t="str">
        <f>IF(1=1,IF(X175="","",IF(AND(ISNUMBER(X175),X175&lt;1,Y175="kg"),"g",IF(AND(ISNUMBER(X175),X175&lt;1,Y175="L"),"cl",Y175))),N("Y24"))</f>
        <v/>
      </c>
      <c r="AB175" s="123" t="str">
        <f>IF(1=1,IF(E175="","",IF(F175="","A CONTROLER",IF(NOT(ISNUMBER(F175)),"TEXTE",IF(OR(W175="",W175&lt;=0),"COMMANDE COUVERTS INCOMPLETE",IF(G175="","UNITE MANQUANTE",IF(COUNTIF(B384:B428,AE175)=0,"UNITE A CONTROLER","OK")))))),N("Z6"))</f>
        <v/>
      </c>
      <c r="AD175" s="144" t="str">
        <f>IF(1=1,IF(E175="","",AD157),N("AB24"))</f>
        <v/>
      </c>
      <c r="AE175" s="125" t="str">
        <f>IF(1=1,IF(G175="","",UPPER(TRIM(SUBSTITUTE(SUBSTITUTE(G175&amp;"",CHAR(160)," ")," "," ")))),N("AC24"))</f>
        <v/>
      </c>
      <c r="AG175" s="5" t="s">
        <v>43</v>
      </c>
    </row>
    <row r="176" spans="1:33" ht="15.75" x14ac:dyDescent="0.25">
      <c r="A176" s="126" t="str">
        <f>IF(1=1,IF(E176="","",A157),N("A25"))</f>
        <v/>
      </c>
      <c r="B176" s="127" t="str">
        <f>IF(1=1,IF(E176="","",B157),N("B25"))</f>
        <v/>
      </c>
      <c r="C176" s="128"/>
      <c r="D176" s="129" t="str">
        <f>IF(ISBLANK(E176),"",LARGE(D157:D175,1)+1)</f>
        <v/>
      </c>
      <c r="E176" s="130"/>
      <c r="F176" s="131"/>
      <c r="G176" s="170"/>
      <c r="H176" s="105"/>
      <c r="I176" s="132" t="str">
        <f>IF(1=1,IF(E176="","",I157),N("H25"))</f>
        <v/>
      </c>
      <c r="J176" s="133" t="str">
        <f>IF(1=1,IF(E176="","",J157),N("I25"))</f>
        <v/>
      </c>
      <c r="K176" s="134" t="str">
        <f>IF(1=1,IF(E176="","",K157),N("J25"))</f>
        <v/>
      </c>
      <c r="L176" s="135" t="str">
        <f>IF(1=1,IF(OR(J176="",O176="",NOT(ISNUMBER(J176)),NOT(ISNUMBER(O176)),J176=0),"",O176/J176),N("L25"))</f>
        <v/>
      </c>
      <c r="M176" s="136" t="str">
        <f>IF(1=1,IF(OR(L176="",NOT(ISNUMBER(F176))),"",F176*L176*IFERROR(INDEX(D384:D428,MATCH(AE176,B384:B428,0)),1)),N("M13"))</f>
        <v/>
      </c>
      <c r="N176" s="137" t="str">
        <f>IF(1=1,IF(F176="","",IF(G176="","",IFERROR(INDEX(E384:E428,MATCH(AE176,B384:B428,0)),G176&amp;""))),N("N6"))</f>
        <v/>
      </c>
      <c r="O176" s="138" t="str">
        <f>IF(1=1,IF(E176="","",O157),N("K25"))</f>
        <v/>
      </c>
      <c r="P176" s="139" t="str">
        <f>IF(1=1,IF(M176="","",IF(AND(ISNUMBER(M176),M176&lt;1,N176="kg"),MAX(1,ROUND(M176*1000,0)),IF(AND(ISNUMBER(M176),M176&lt;1,N176="L"),MAX(1,ROUND(M176*100,0)),ROUND(M176,3)))),N("O25"))</f>
        <v/>
      </c>
      <c r="Q176" s="140" t="str">
        <f>IF(1=1,IF(M176="","",IF(AND(ISNUMBER(M176),M176&lt;1,N176="kg"),"g",IF(AND(ISNUMBER(M176),M176&lt;1,N176="L"),"cl",N176))),N("P25"))</f>
        <v/>
      </c>
      <c r="R176" s="161" t="str">
        <f>IF(1=1,IF(E176="","",IF(F176="","A CONTROLER",IF(NOT(ISNUMBER(F176)),"TEXTE",IF(OR(L176="",L176&lt;=0),"COMMANDE PRINCIPALE INCOMPLETE",IF(G176="","UNITE MANQUANTE",IF(COUNTIF(B384:B428,AE176)=0,"UNITE A CONTROLER","OK")))))),N("Q9"))</f>
        <v/>
      </c>
      <c r="S176" s="105"/>
      <c r="T176" s="141">
        <f t="shared" si="15"/>
        <v>0</v>
      </c>
      <c r="U176" s="133" t="str">
        <f>IF(1=1,IF(E176="","",U157),N("S25"))</f>
        <v/>
      </c>
      <c r="V176" s="133" t="str">
        <f>IF(1=1,IF(E176="","",V157),N("T25"))</f>
        <v/>
      </c>
      <c r="W176" s="135" t="str">
        <f>IF(1=1,IF(OR(U176="",V176="",NOT(ISNUMBER(U176)),NOT(ISNUMBER(V176)),U176=0),"",V176/U176),N("U25"))</f>
        <v/>
      </c>
      <c r="X176" s="136" t="str">
        <f>IF(1=1,IF(OR(W176="",NOT(ISNUMBER(F176))),"",F176*W176*IFERROR(INDEX(D384:D428,MATCH(AE176,B384:B428,0)),1)),N("V7"))</f>
        <v/>
      </c>
      <c r="Y176" s="137" t="str">
        <f>IF(1=1,IF(F176="","",IF(G176="","",IFERROR(INDEX(E384:E428,MATCH(AE176,B384:B428,0)),G176&amp;""))),N("W6"))</f>
        <v/>
      </c>
      <c r="Z176" s="142" t="str">
        <f>IF(1=1,IF(X176="","",IF(AND(ISNUMBER(X176),X176&lt;1,Y176="kg"),MAX(1,ROUND(X176*1000,0)),IF(AND(ISNUMBER(X176),X176&lt;1,Y176="L"),MAX(1,ROUND(X176*100,0)),ROUND(X176,3)))),N("X25"))</f>
        <v/>
      </c>
      <c r="AA176" s="143" t="str">
        <f>IF(1=1,IF(X176="","",IF(AND(ISNUMBER(X176),X176&lt;1,Y176="kg"),"g",IF(AND(ISNUMBER(X176),X176&lt;1,Y176="L"),"cl",Y176))),N("Y25"))</f>
        <v/>
      </c>
      <c r="AB176" s="123" t="str">
        <f>IF(1=1,IF(E176="","",IF(F176="","A CONTROLER",IF(NOT(ISNUMBER(F176)),"TEXTE",IF(OR(W176="",W176&lt;=0),"COMMANDE COUVERTS INCOMPLETE",IF(G176="","UNITE MANQUANTE",IF(COUNTIF(B384:B428,AE176)=0,"UNITE A CONTROLER","OK")))))),N("Z6"))</f>
        <v/>
      </c>
      <c r="AD176" s="144" t="str">
        <f>IF(1=1,IF(E176="","",AD157),N("AB25"))</f>
        <v/>
      </c>
      <c r="AE176" s="125" t="str">
        <f>IF(1=1,IF(G176="","",UPPER(TRIM(SUBSTITUTE(SUBSTITUTE(G176&amp;"",CHAR(160)," ")," "," ")))),N("AC25"))</f>
        <v/>
      </c>
      <c r="AG176" s="5" t="s">
        <v>44</v>
      </c>
    </row>
    <row r="177" spans="1:33" ht="15.75" x14ac:dyDescent="0.25">
      <c r="A177" s="126" t="str">
        <f>IF(1=1,IF(E177="","",A157),N("A26"))</f>
        <v/>
      </c>
      <c r="B177" s="127" t="str">
        <f>IF(1=1,IF(E177="","",B157),N("B26"))</f>
        <v/>
      </c>
      <c r="C177" s="128"/>
      <c r="D177" s="129" t="str">
        <f>IF(ISBLANK(E177),"",LARGE(D157:D176,1)+1)</f>
        <v/>
      </c>
      <c r="E177" s="130"/>
      <c r="F177" s="131"/>
      <c r="G177" s="170"/>
      <c r="H177" s="105"/>
      <c r="I177" s="132" t="str">
        <f>IF(1=1,IF(E177="","",I157),N("H26"))</f>
        <v/>
      </c>
      <c r="J177" s="133" t="str">
        <f>IF(1=1,IF(E177="","",J157),N("I26"))</f>
        <v/>
      </c>
      <c r="K177" s="134" t="str">
        <f>IF(1=1,IF(E177="","",K157),N("J26"))</f>
        <v/>
      </c>
      <c r="L177" s="135" t="str">
        <f>IF(1=1,IF(OR(J177="",O177="",NOT(ISNUMBER(J177)),NOT(ISNUMBER(O177)),J177=0),"",O177/J177),N("L26"))</f>
        <v/>
      </c>
      <c r="M177" s="136" t="str">
        <f>IF(1=1,IF(OR(L177="",NOT(ISNUMBER(F177))),"",F177*L177*IFERROR(INDEX(D384:D428,MATCH(AE177,B384:B428,0)),1)),N("M13"))</f>
        <v/>
      </c>
      <c r="N177" s="137" t="str">
        <f>IF(1=1,IF(F177="","",IF(G177="","",IFERROR(INDEX(E384:E428,MATCH(AE177,B384:B428,0)),G177&amp;""))),N("N6"))</f>
        <v/>
      </c>
      <c r="O177" s="138" t="str">
        <f>IF(1=1,IF(E177="","",O157),N("K26"))</f>
        <v/>
      </c>
      <c r="P177" s="139" t="str">
        <f>IF(1=1,IF(M177="","",IF(AND(ISNUMBER(M177),M177&lt;1,N177="kg"),MAX(1,ROUND(M177*1000,0)),IF(AND(ISNUMBER(M177),M177&lt;1,N177="L"),MAX(1,ROUND(M177*100,0)),ROUND(M177,3)))),N("O26"))</f>
        <v/>
      </c>
      <c r="Q177" s="140" t="str">
        <f>IF(1=1,IF(M177="","",IF(AND(ISNUMBER(M177),M177&lt;1,N177="kg"),"g",IF(AND(ISNUMBER(M177),M177&lt;1,N177="L"),"cl",N177))),N("P26"))</f>
        <v/>
      </c>
      <c r="R177" s="161" t="str">
        <f>IF(1=1,IF(E177="","",IF(F177="","A CONTROLER",IF(NOT(ISNUMBER(F177)),"TEXTE",IF(OR(L177="",L177&lt;=0),"COMMANDE PRINCIPALE INCOMPLETE",IF(G177="","UNITE MANQUANTE",IF(COUNTIF(B384:B428,AE177)=0,"UNITE A CONTROLER","OK")))))),N("Q9"))</f>
        <v/>
      </c>
      <c r="S177" s="105"/>
      <c r="T177" s="141">
        <f t="shared" si="15"/>
        <v>0</v>
      </c>
      <c r="U177" s="133" t="str">
        <f>IF(1=1,IF(E177="","",U157),N("S26"))</f>
        <v/>
      </c>
      <c r="V177" s="133" t="str">
        <f>IF(1=1,IF(E177="","",V157),N("T26"))</f>
        <v/>
      </c>
      <c r="W177" s="135" t="str">
        <f>IF(1=1,IF(OR(U177="",V177="",NOT(ISNUMBER(U177)),NOT(ISNUMBER(V177)),U177=0),"",V177/U177),N("U26"))</f>
        <v/>
      </c>
      <c r="X177" s="136" t="str">
        <f>IF(1=1,IF(OR(W177="",NOT(ISNUMBER(F177))),"",F177*W177*IFERROR(INDEX(D384:D428,MATCH(AE177,B384:B428,0)),1)),N("V7"))</f>
        <v/>
      </c>
      <c r="Y177" s="137" t="str">
        <f>IF(1=1,IF(F177="","",IF(G177="","",IFERROR(INDEX(E384:E428,MATCH(AE177,B384:B428,0)),G177&amp;""))),N("W6"))</f>
        <v/>
      </c>
      <c r="Z177" s="142" t="str">
        <f>IF(1=1,IF(X177="","",IF(AND(ISNUMBER(X177),X177&lt;1,Y177="kg"),MAX(1,ROUND(X177*1000,0)),IF(AND(ISNUMBER(X177),X177&lt;1,Y177="L"),MAX(1,ROUND(X177*100,0)),ROUND(X177,3)))),N("X26"))</f>
        <v/>
      </c>
      <c r="AA177" s="143" t="str">
        <f>IF(1=1,IF(X177="","",IF(AND(ISNUMBER(X177),X177&lt;1,Y177="kg"),"g",IF(AND(ISNUMBER(X177),X177&lt;1,Y177="L"),"cl",Y177))),N("Y26"))</f>
        <v/>
      </c>
      <c r="AB177" s="123" t="str">
        <f>IF(1=1,IF(E177="","",IF(F177="","A CONTROLER",IF(NOT(ISNUMBER(F177)),"TEXTE",IF(OR(W177="",W177&lt;=0),"COMMANDE COUVERTS INCOMPLETE",IF(G177="","UNITE MANQUANTE",IF(COUNTIF(B384:B428,AE177)=0,"UNITE A CONTROLER","OK")))))),N("Z6"))</f>
        <v/>
      </c>
      <c r="AD177" s="144" t="str">
        <f>IF(1=1,IF(E177="","",AD157),N("AB26"))</f>
        <v/>
      </c>
      <c r="AE177" s="125" t="str">
        <f>IF(1=1,IF(G177="","",UPPER(TRIM(SUBSTITUTE(SUBSTITUTE(G177&amp;"",CHAR(160)," ")," "," ")))),N("AC26"))</f>
        <v/>
      </c>
      <c r="AG177" s="5" t="s">
        <v>45</v>
      </c>
    </row>
    <row r="178" spans="1:33" ht="15.75" x14ac:dyDescent="0.25">
      <c r="A178" s="126" t="str">
        <f>IF(1=1,IF(E178="","",A157),N("A27"))</f>
        <v/>
      </c>
      <c r="B178" s="127" t="str">
        <f>IF(1=1,IF(E178="","",B157),N("B27"))</f>
        <v/>
      </c>
      <c r="C178" s="127"/>
      <c r="D178" s="129" t="str">
        <f>IF(ISBLANK(E178),"",LARGE(D157:D177,1)+1)</f>
        <v/>
      </c>
      <c r="E178" s="130"/>
      <c r="F178" s="131"/>
      <c r="G178" s="170"/>
      <c r="H178" s="105"/>
      <c r="I178" s="132" t="str">
        <f>IF(1=1,IF(E178="","",I157),N("H27"))</f>
        <v/>
      </c>
      <c r="J178" s="133" t="str">
        <f>IF(1=1,IF(E178="","",J157),N("I27"))</f>
        <v/>
      </c>
      <c r="K178" s="134" t="str">
        <f>IF(1=1,IF(E178="","",K157),N("J27"))</f>
        <v/>
      </c>
      <c r="L178" s="135" t="str">
        <f>IF(1=1,IF(OR(J178="",O178="",NOT(ISNUMBER(J178)),NOT(ISNUMBER(O178)),J178=0),"",O178/J178),N("L27"))</f>
        <v/>
      </c>
      <c r="M178" s="136" t="str">
        <f>IF(1=1,IF(OR(L178="",NOT(ISNUMBER(F178))),"",F178*L178*IFERROR(INDEX(D384:D428,MATCH(AE178,B384:B428,0)),1)),N("M13"))</f>
        <v/>
      </c>
      <c r="N178" s="137" t="str">
        <f>IF(1=1,IF(F178="","",IF(G178="","",IFERROR(INDEX(E384:E428,MATCH(AE178,B384:B428,0)),G178&amp;""))),N("N6"))</f>
        <v/>
      </c>
      <c r="O178" s="138" t="str">
        <f>IF(1=1,IF(E178="","",O157),N("K27"))</f>
        <v/>
      </c>
      <c r="P178" s="139" t="str">
        <f>IF(1=1,IF(M178="","",IF(AND(ISNUMBER(M178),M178&lt;1,N178="kg"),MAX(1,ROUND(M178*1000,0)),IF(AND(ISNUMBER(M178),M178&lt;1,N178="L"),MAX(1,ROUND(M178*100,0)),ROUND(M178,3)))),N("O27"))</f>
        <v/>
      </c>
      <c r="Q178" s="140" t="str">
        <f>IF(1=1,IF(M178="","",IF(AND(ISNUMBER(M178),M178&lt;1,N178="kg"),"g",IF(AND(ISNUMBER(M178),M178&lt;1,N178="L"),"cl",N178))),N("P27"))</f>
        <v/>
      </c>
      <c r="R178" s="161" t="str">
        <f>IF(1=1,IF(E178="","",IF(F178="","A CONTROLER",IF(NOT(ISNUMBER(F178)),"TEXTE",IF(OR(L178="",L178&lt;=0),"COMMANDE PRINCIPALE INCOMPLETE",IF(G178="","UNITE MANQUANTE",IF(COUNTIF(B384:B428,AE178)=0,"UNITE A CONTROLER","OK")))))),N("Q9"))</f>
        <v/>
      </c>
      <c r="S178" s="105"/>
      <c r="T178" s="141">
        <f t="shared" si="15"/>
        <v>0</v>
      </c>
      <c r="U178" s="133" t="str">
        <f>IF(1=1,IF(E178="","",U157),N("S27"))</f>
        <v/>
      </c>
      <c r="V178" s="133" t="str">
        <f>IF(1=1,IF(E178="","",V157),N("T27"))</f>
        <v/>
      </c>
      <c r="W178" s="135" t="str">
        <f>IF(1=1,IF(OR(U178="",V178="",NOT(ISNUMBER(U178)),NOT(ISNUMBER(V178)),U178=0),"",V178/U178),N("U27"))</f>
        <v/>
      </c>
      <c r="X178" s="136" t="str">
        <f>IF(1=1,IF(OR(W178="",NOT(ISNUMBER(F178))),"",F178*W178*IFERROR(INDEX(D384:D428,MATCH(AE178,B384:B428,0)),1)),N("V7"))</f>
        <v/>
      </c>
      <c r="Y178" s="137" t="str">
        <f>IF(1=1,IF(F178="","",IF(G178="","",IFERROR(INDEX(E384:E428,MATCH(AE178,B384:B428,0)),G178&amp;""))),N("W6"))</f>
        <v/>
      </c>
      <c r="Z178" s="142" t="str">
        <f>IF(1=1,IF(X178="","",IF(AND(ISNUMBER(X178),X178&lt;1,Y178="kg"),MAX(1,ROUND(X178*1000,0)),IF(AND(ISNUMBER(X178),X178&lt;1,Y178="L"),MAX(1,ROUND(X178*100,0)),ROUND(X178,3)))),N("X27"))</f>
        <v/>
      </c>
      <c r="AA178" s="143" t="str">
        <f>IF(1=1,IF(X178="","",IF(AND(ISNUMBER(X178),X178&lt;1,Y178="kg"),"g",IF(AND(ISNUMBER(X178),X178&lt;1,Y178="L"),"cl",Y178))),N("Y27"))</f>
        <v/>
      </c>
      <c r="AB178" s="123" t="str">
        <f>IF(1=1,IF(E178="","",IF(F178="","A CONTROLER",IF(NOT(ISNUMBER(F178)),"TEXTE",IF(OR(W178="",W178&lt;=0),"COMMANDE COUVERTS INCOMPLETE",IF(G178="","UNITE MANQUANTE",IF(COUNTIF(B384:B428,AE178)=0,"UNITE A CONTROLER","OK")))))),N("Z6"))</f>
        <v/>
      </c>
      <c r="AD178" s="144" t="str">
        <f>IF(1=1,IF(E178="","",AD157),N("AB27"))</f>
        <v/>
      </c>
      <c r="AE178" s="125" t="str">
        <f>IF(1=1,IF(G178="","",UPPER(TRIM(SUBSTITUTE(SUBSTITUTE(G178&amp;"",CHAR(160)," ")," "," ")))),N("AC27"))</f>
        <v/>
      </c>
      <c r="AG178" s="5" t="s">
        <v>46</v>
      </c>
    </row>
    <row r="179" spans="1:33" ht="15.75" x14ac:dyDescent="0.25">
      <c r="A179" s="126" t="str">
        <f>IF(1=1,IF(E179="","",A157),N("A28"))</f>
        <v/>
      </c>
      <c r="B179" s="127" t="str">
        <f>IF(1=1,IF(E179="","",B157),N("B28"))</f>
        <v/>
      </c>
      <c r="C179" s="127"/>
      <c r="D179" s="129" t="str">
        <f>IF(ISBLANK(E179),"",LARGE(D157:D178,1)+1)</f>
        <v/>
      </c>
      <c r="E179" s="130"/>
      <c r="F179" s="131"/>
      <c r="G179" s="170"/>
      <c r="H179" s="105"/>
      <c r="I179" s="132" t="str">
        <f>IF(1=1,IF(E179="","",I157),N("H28"))</f>
        <v/>
      </c>
      <c r="J179" s="133" t="str">
        <f>IF(1=1,IF(E179="","",J157),N("I28"))</f>
        <v/>
      </c>
      <c r="K179" s="134" t="str">
        <f>IF(1=1,IF(E179="","",K157),N("J28"))</f>
        <v/>
      </c>
      <c r="L179" s="135" t="str">
        <f>IF(1=1,IF(OR(J179="",O179="",NOT(ISNUMBER(J179)),NOT(ISNUMBER(O179)),J179=0),"",O179/J179),N("L28"))</f>
        <v/>
      </c>
      <c r="M179" s="136" t="str">
        <f>IF(1=1,IF(OR(L179="",NOT(ISNUMBER(F179))),"",F179*L179*IFERROR(INDEX(D384:D428,MATCH(AE179,B384:B428,0)),1)),N("M13"))</f>
        <v/>
      </c>
      <c r="N179" s="137" t="str">
        <f>IF(1=1,IF(F179="","",IF(G179="","",IFERROR(INDEX(E384:E428,MATCH(AE179,B384:B428,0)),G179&amp;""))),N("N6"))</f>
        <v/>
      </c>
      <c r="O179" s="138" t="str">
        <f>IF(1=1,IF(E179="","",O157),N("K28"))</f>
        <v/>
      </c>
      <c r="P179" s="139" t="str">
        <f>IF(1=1,IF(M179="","",IF(AND(ISNUMBER(M179),M179&lt;1,N179="kg"),MAX(1,ROUND(M179*1000,0)),IF(AND(ISNUMBER(M179),M179&lt;1,N179="L"),MAX(1,ROUND(M179*100,0)),ROUND(M179,3)))),N("O28"))</f>
        <v/>
      </c>
      <c r="Q179" s="140" t="str">
        <f>IF(1=1,IF(M179="","",IF(AND(ISNUMBER(M179),M179&lt;1,N179="kg"),"g",IF(AND(ISNUMBER(M179),M179&lt;1,N179="L"),"cl",N179))),N("P28"))</f>
        <v/>
      </c>
      <c r="R179" s="161" t="str">
        <f>IF(1=1,IF(E179="","",IF(F179="","A CONTROLER",IF(NOT(ISNUMBER(F179)),"TEXTE",IF(OR(L179="",L179&lt;=0),"COMMANDE PRINCIPALE INCOMPLETE",IF(G179="","UNITE MANQUANTE",IF(COUNTIF(B384:B428,AE179)=0,"UNITE A CONTROLER","OK")))))),N("Q9"))</f>
        <v/>
      </c>
      <c r="S179" s="105"/>
      <c r="T179" s="141">
        <f t="shared" si="15"/>
        <v>0</v>
      </c>
      <c r="U179" s="133" t="str">
        <f>IF(1=1,IF(E179="","",U157),N("S28"))</f>
        <v/>
      </c>
      <c r="V179" s="133" t="str">
        <f>IF(1=1,IF(E179="","",V157),N("T28"))</f>
        <v/>
      </c>
      <c r="W179" s="135" t="str">
        <f>IF(1=1,IF(OR(U179="",V179="",NOT(ISNUMBER(U179)),NOT(ISNUMBER(V179)),U179=0),"",V179/U179),N("U28"))</f>
        <v/>
      </c>
      <c r="X179" s="136" t="str">
        <f>IF(1=1,IF(OR(W179="",NOT(ISNUMBER(F179))),"",F179*W179*IFERROR(INDEX(D384:D428,MATCH(AE179,B384:B428,0)),1)),N("V7"))</f>
        <v/>
      </c>
      <c r="Y179" s="137" t="str">
        <f>IF(1=1,IF(F179="","",IF(G179="","",IFERROR(INDEX(E384:E428,MATCH(AE179,B384:B428,0)),G179&amp;""))),N("W6"))</f>
        <v/>
      </c>
      <c r="Z179" s="142" t="str">
        <f>IF(1=1,IF(X179="","",IF(AND(ISNUMBER(X179),X179&lt;1,Y179="kg"),MAX(1,ROUND(X179*1000,0)),IF(AND(ISNUMBER(X179),X179&lt;1,Y179="L"),MAX(1,ROUND(X179*100,0)),ROUND(X179,3)))),N("X28"))</f>
        <v/>
      </c>
      <c r="AA179" s="143" t="str">
        <f>IF(1=1,IF(X179="","",IF(AND(ISNUMBER(X179),X179&lt;1,Y179="kg"),"g",IF(AND(ISNUMBER(X179),X179&lt;1,Y179="L"),"cl",Y179))),N("Y28"))</f>
        <v/>
      </c>
      <c r="AB179" s="123" t="str">
        <f>IF(1=1,IF(E179="","",IF(F179="","A CONTROLER",IF(NOT(ISNUMBER(F179)),"TEXTE",IF(OR(W179="",W179&lt;=0),"COMMANDE COUVERTS INCOMPLETE",IF(G179="","UNITE MANQUANTE",IF(COUNTIF(B384:B428,AE179)=0,"UNITE A CONTROLER","OK")))))),N("Z6"))</f>
        <v/>
      </c>
      <c r="AD179" s="144" t="str">
        <f>IF(1=1,IF(E179="","",AD157),N("AB28"))</f>
        <v/>
      </c>
      <c r="AE179" s="125" t="str">
        <f>IF(1=1,IF(G179="","",UPPER(TRIM(SUBSTITUTE(SUBSTITUTE(G179&amp;"",CHAR(160)," ")," "," ")))),N("AC28"))</f>
        <v/>
      </c>
      <c r="AG179" s="5" t="s">
        <v>47</v>
      </c>
    </row>
    <row r="180" spans="1:33" ht="15.75" x14ac:dyDescent="0.25">
      <c r="A180" s="126" t="str">
        <f>IF(1=1,IF(E180="","",A157),N("A29"))</f>
        <v/>
      </c>
      <c r="B180" s="127" t="str">
        <f>IF(1=1,IF(E180="","",B157),N("B29"))</f>
        <v/>
      </c>
      <c r="C180" s="127"/>
      <c r="D180" s="129" t="str">
        <f>IF(ISBLANK(E180),"",LARGE(D157:D179,1)+1)</f>
        <v/>
      </c>
      <c r="E180" s="130"/>
      <c r="F180" s="131"/>
      <c r="G180" s="170"/>
      <c r="H180" s="105"/>
      <c r="I180" s="132" t="str">
        <f>IF(1=1,IF(E180="","",I157),N("H29"))</f>
        <v/>
      </c>
      <c r="J180" s="133" t="str">
        <f>IF(1=1,IF(E180="","",J157),N("I29"))</f>
        <v/>
      </c>
      <c r="K180" s="134" t="str">
        <f>IF(1=1,IF(E180="","",K157),N("J29"))</f>
        <v/>
      </c>
      <c r="L180" s="135" t="str">
        <f>IF(1=1,IF(OR(J180="",O180="",NOT(ISNUMBER(J180)),NOT(ISNUMBER(O180)),J180=0),"",O180/J180),N("L29"))</f>
        <v/>
      </c>
      <c r="M180" s="136" t="str">
        <f>IF(1=1,IF(OR(L180="",NOT(ISNUMBER(F180))),"",F180*L180*IFERROR(INDEX(D384:D428,MATCH(AE180,B384:B428,0)),1)),N("M13"))</f>
        <v/>
      </c>
      <c r="N180" s="137" t="str">
        <f>IF(1=1,IF(F180="","",IF(G180="","",IFERROR(INDEX(E384:E428,MATCH(AE180,B384:B428,0)),G180&amp;""))),N("N6"))</f>
        <v/>
      </c>
      <c r="O180" s="138" t="str">
        <f>IF(1=1,IF(E180="","",O157),N("K29"))</f>
        <v/>
      </c>
      <c r="P180" s="139" t="str">
        <f>IF(1=1,IF(M180="","",IF(AND(ISNUMBER(M180),M180&lt;1,N180="kg"),MAX(1,ROUND(M180*1000,0)),IF(AND(ISNUMBER(M180),M180&lt;1,N180="L"),MAX(1,ROUND(M180*100,0)),ROUND(M180,3)))),N("O29"))</f>
        <v/>
      </c>
      <c r="Q180" s="140" t="str">
        <f>IF(1=1,IF(M180="","",IF(AND(ISNUMBER(M180),M180&lt;1,N180="kg"),"g",IF(AND(ISNUMBER(M180),M180&lt;1,N180="L"),"cl",N180))),N("P29"))</f>
        <v/>
      </c>
      <c r="R180" s="161" t="str">
        <f>IF(1=1,IF(E180="","",IF(F180="","A CONTROLER",IF(NOT(ISNUMBER(F180)),"TEXTE",IF(OR(L180="",L180&lt;=0),"COMMANDE PRINCIPALE INCOMPLETE",IF(G180="","UNITE MANQUANTE",IF(COUNTIF(B384:B428,AE180)=0,"UNITE A CONTROLER","OK")))))),N("Q9"))</f>
        <v/>
      </c>
      <c r="S180" s="105"/>
      <c r="T180" s="141">
        <f t="shared" si="15"/>
        <v>0</v>
      </c>
      <c r="U180" s="133" t="str">
        <f>IF(1=1,IF(E180="","",U157),N("S29"))</f>
        <v/>
      </c>
      <c r="V180" s="133" t="str">
        <f>IF(1=1,IF(E180="","",V157),N("T29"))</f>
        <v/>
      </c>
      <c r="W180" s="135" t="str">
        <f>IF(1=1,IF(OR(U180="",V180="",NOT(ISNUMBER(U180)),NOT(ISNUMBER(V180)),U180=0),"",V180/U180),N("U29"))</f>
        <v/>
      </c>
      <c r="X180" s="136" t="str">
        <f>IF(1=1,IF(OR(W180="",NOT(ISNUMBER(F180))),"",F180*W180*IFERROR(INDEX(D384:D428,MATCH(AE180,B384:B428,0)),1)),N("V7"))</f>
        <v/>
      </c>
      <c r="Y180" s="137" t="str">
        <f>IF(1=1,IF(F180="","",IF(G180="","",IFERROR(INDEX(E384:E428,MATCH(AE180,B384:B428,0)),G180&amp;""))),N("W6"))</f>
        <v/>
      </c>
      <c r="Z180" s="142" t="str">
        <f>IF(1=1,IF(X180="","",IF(AND(ISNUMBER(X180),X180&lt;1,Y180="kg"),MAX(1,ROUND(X180*1000,0)),IF(AND(ISNUMBER(X180),X180&lt;1,Y180="L"),MAX(1,ROUND(X180*100,0)),ROUND(X180,3)))),N("X29"))</f>
        <v/>
      </c>
      <c r="AA180" s="143" t="str">
        <f>IF(1=1,IF(X180="","",IF(AND(ISNUMBER(X180),X180&lt;1,Y180="kg"),"g",IF(AND(ISNUMBER(X180),X180&lt;1,Y180="L"),"cl",Y180))),N("Y29"))</f>
        <v/>
      </c>
      <c r="AB180" s="123" t="str">
        <f>IF(1=1,IF(E180="","",IF(F180="","A CONTROLER",IF(NOT(ISNUMBER(F180)),"TEXTE",IF(OR(W180="",W180&lt;=0),"COMMANDE COUVERTS INCOMPLETE",IF(G180="","UNITE MANQUANTE",IF(COUNTIF(B384:B428,AE180)=0,"UNITE A CONTROLER","OK")))))),N("Z6"))</f>
        <v/>
      </c>
      <c r="AD180" s="144" t="str">
        <f>IF(1=1,IF(E180="","",AD157),N("AB29"))</f>
        <v/>
      </c>
      <c r="AE180" s="125" t="str">
        <f>IF(1=1,IF(G180="","",UPPER(TRIM(SUBSTITUTE(SUBSTITUTE(G180&amp;"",CHAR(160)," ")," "," ")))),N("AC29"))</f>
        <v/>
      </c>
      <c r="AG180" s="5" t="s">
        <v>48</v>
      </c>
    </row>
    <row r="181" spans="1:33" ht="15.75" x14ac:dyDescent="0.25">
      <c r="A181" s="126" t="str">
        <f>IF(1=1,IF(E181="","",A157),N("A30"))</f>
        <v/>
      </c>
      <c r="B181" s="127" t="str">
        <f>IF(1=1,IF(E181="","",B157),N("B30"))</f>
        <v/>
      </c>
      <c r="C181" s="127"/>
      <c r="D181" s="129" t="str">
        <f>IF(ISBLANK(E181),"",LARGE(D157:D180,1)+1)</f>
        <v/>
      </c>
      <c r="E181" s="130"/>
      <c r="F181" s="131"/>
      <c r="G181" s="170"/>
      <c r="H181" s="105"/>
      <c r="I181" s="132" t="str">
        <f>IF(1=1,IF(E181="","",I157),N("H30"))</f>
        <v/>
      </c>
      <c r="J181" s="133" t="str">
        <f>IF(1=1,IF(E181="","",J157),N("I30"))</f>
        <v/>
      </c>
      <c r="K181" s="134" t="str">
        <f>IF(1=1,IF(E181="","",K157),N("J30"))</f>
        <v/>
      </c>
      <c r="L181" s="135" t="str">
        <f>IF(1=1,IF(OR(J181="",O181="",NOT(ISNUMBER(J181)),NOT(ISNUMBER(O181)),J181=0),"",O181/J181),N("L30"))</f>
        <v/>
      </c>
      <c r="M181" s="136" t="str">
        <f>IF(1=1,IF(OR(L181="",NOT(ISNUMBER(F181))),"",F181*L181*IFERROR(INDEX(D384:D428,MATCH(AE181,B384:B428,0)),1)),N("M13"))</f>
        <v/>
      </c>
      <c r="N181" s="137" t="str">
        <f>IF(1=1,IF(F181="","",IF(G181="","",IFERROR(INDEX(E384:E428,MATCH(AE181,B384:B428,0)),G181&amp;""))),N("N6"))</f>
        <v/>
      </c>
      <c r="O181" s="138" t="str">
        <f>IF(1=1,IF(E181="","",O157),N("K30"))</f>
        <v/>
      </c>
      <c r="P181" s="139" t="str">
        <f>IF(1=1,IF(M181="","",IF(AND(ISNUMBER(M181),M181&lt;1,N181="kg"),MAX(1,ROUND(M181*1000,0)),IF(AND(ISNUMBER(M181),M181&lt;1,N181="L"),MAX(1,ROUND(M181*100,0)),ROUND(M181,3)))),N("O30"))</f>
        <v/>
      </c>
      <c r="Q181" s="140" t="str">
        <f>IF(1=1,IF(M181="","",IF(AND(ISNUMBER(M181),M181&lt;1,N181="kg"),"g",IF(AND(ISNUMBER(M181),M181&lt;1,N181="L"),"cl",N181))),N("P30"))</f>
        <v/>
      </c>
      <c r="R181" s="161" t="str">
        <f>IF(1=1,IF(E181="","",IF(F181="","A CONTROLER",IF(NOT(ISNUMBER(F181)),"TEXTE",IF(OR(L181="",L181&lt;=0),"COMMANDE PRINCIPALE INCOMPLETE",IF(G181="","UNITE MANQUANTE",IF(COUNTIF(B384:B428,AE181)=0,"UNITE A CONTROLER","OK")))))),N("Q9"))</f>
        <v/>
      </c>
      <c r="S181" s="105"/>
      <c r="T181" s="141">
        <f t="shared" si="15"/>
        <v>0</v>
      </c>
      <c r="U181" s="133" t="str">
        <f>IF(1=1,IF(E181="","",U157),N("S30"))</f>
        <v/>
      </c>
      <c r="V181" s="133" t="str">
        <f>IF(1=1,IF(E181="","",V157),N("T30"))</f>
        <v/>
      </c>
      <c r="W181" s="135" t="str">
        <f>IF(1=1,IF(OR(U181="",V181="",NOT(ISNUMBER(U181)),NOT(ISNUMBER(V181)),U181=0),"",V181/U181),N("U30"))</f>
        <v/>
      </c>
      <c r="X181" s="136" t="str">
        <f>IF(1=1,IF(OR(W181="",NOT(ISNUMBER(F181))),"",F181*W181*IFERROR(INDEX(D384:D428,MATCH(AE181,B384:B428,0)),1)),N("V7"))</f>
        <v/>
      </c>
      <c r="Y181" s="137" t="str">
        <f>IF(1=1,IF(F181="","",IF(G181="","",IFERROR(INDEX(E384:E428,MATCH(AE181,B384:B428,0)),G181&amp;""))),N("W6"))</f>
        <v/>
      </c>
      <c r="Z181" s="142" t="str">
        <f>IF(1=1,IF(X181="","",IF(AND(ISNUMBER(X181),X181&lt;1,Y181="kg"),MAX(1,ROUND(X181*1000,0)),IF(AND(ISNUMBER(X181),X181&lt;1,Y181="L"),MAX(1,ROUND(X181*100,0)),ROUND(X181,3)))),N("X30"))</f>
        <v/>
      </c>
      <c r="AA181" s="143" t="str">
        <f>IF(1=1,IF(X181="","",IF(AND(ISNUMBER(X181),X181&lt;1,Y181="kg"),"g",IF(AND(ISNUMBER(X181),X181&lt;1,Y181="L"),"cl",Y181))),N("Y30"))</f>
        <v/>
      </c>
      <c r="AB181" s="123" t="str">
        <f>IF(1=1,IF(E181="","",IF(F181="","A CONTROLER",IF(NOT(ISNUMBER(F181)),"TEXTE",IF(OR(W181="",W181&lt;=0),"COMMANDE COUVERTS INCOMPLETE",IF(G181="","UNITE MANQUANTE",IF(COUNTIF(B384:B428,AE181)=0,"UNITE A CONTROLER","OK")))))),N("Z6"))</f>
        <v/>
      </c>
      <c r="AD181" s="144" t="str">
        <f>IF(1=1,IF(E181="","",AD157),N("AB30"))</f>
        <v/>
      </c>
      <c r="AE181" s="125" t="str">
        <f>IF(1=1,IF(G181="","",UPPER(TRIM(SUBSTITUTE(SUBSTITUTE(G181&amp;"",CHAR(160)," ")," "," ")))),N("AC30"))</f>
        <v/>
      </c>
      <c r="AG181" s="5" t="s">
        <v>49</v>
      </c>
    </row>
    <row r="182" spans="1:33" ht="15.75" x14ac:dyDescent="0.25">
      <c r="A182" s="126" t="str">
        <f>IF(1=1,IF(E182="","",A157),N("A31"))</f>
        <v/>
      </c>
      <c r="B182" s="127" t="str">
        <f>IF(1=1,IF(E182="","",B157),N("B31"))</f>
        <v/>
      </c>
      <c r="C182" s="127"/>
      <c r="D182" s="129" t="str">
        <f>IF(ISBLANK(E182),"",LARGE(D157:D181,1)+1)</f>
        <v/>
      </c>
      <c r="E182" s="130"/>
      <c r="F182" s="131"/>
      <c r="G182" s="170"/>
      <c r="H182" s="105"/>
      <c r="I182" s="132" t="str">
        <f>IF(1=1,IF(E182="","",I157),N("H31"))</f>
        <v/>
      </c>
      <c r="J182" s="133" t="str">
        <f>IF(1=1,IF(E182="","",J157),N("I31"))</f>
        <v/>
      </c>
      <c r="K182" s="134" t="str">
        <f>IF(1=1,IF(E182="","",K157),N("J31"))</f>
        <v/>
      </c>
      <c r="L182" s="135" t="str">
        <f>IF(1=1,IF(OR(J182="",O182="",NOT(ISNUMBER(J182)),NOT(ISNUMBER(O182)),J182=0),"",O182/J182),N("L31"))</f>
        <v/>
      </c>
      <c r="M182" s="136" t="str">
        <f>IF(1=1,IF(OR(L182="",NOT(ISNUMBER(F182))),"",F182*L182*IFERROR(INDEX(D384:D428,MATCH(AE182,B384:B428,0)),1)),N("M13"))</f>
        <v/>
      </c>
      <c r="N182" s="137" t="str">
        <f>IF(1=1,IF(F182="","",IF(G182="","",IFERROR(INDEX(E384:E428,MATCH(AE182,B384:B428,0)),G182&amp;""))),N("N6"))</f>
        <v/>
      </c>
      <c r="O182" s="138" t="str">
        <f>IF(1=1,IF(E182="","",O157),N("K31"))</f>
        <v/>
      </c>
      <c r="P182" s="139" t="str">
        <f>IF(1=1,IF(M182="","",IF(AND(ISNUMBER(M182),M182&lt;1,N182="kg"),MAX(1,ROUND(M182*1000,0)),IF(AND(ISNUMBER(M182),M182&lt;1,N182="L"),MAX(1,ROUND(M182*100,0)),ROUND(M182,3)))),N("O31"))</f>
        <v/>
      </c>
      <c r="Q182" s="140" t="str">
        <f>IF(1=1,IF(M182="","",IF(AND(ISNUMBER(M182),M182&lt;1,N182="kg"),"g",IF(AND(ISNUMBER(M182),M182&lt;1,N182="L"),"cl",N182))),N("P31"))</f>
        <v/>
      </c>
      <c r="R182" s="161" t="str">
        <f>IF(1=1,IF(E182="","",IF(F182="","A CONTROLER",IF(NOT(ISNUMBER(F182)),"TEXTE",IF(OR(L182="",L182&lt;=0),"COMMANDE PRINCIPALE INCOMPLETE",IF(G182="","UNITE MANQUANTE",IF(COUNTIF(B384:B428,AE182)=0,"UNITE A CONTROLER","OK")))))),N("Q9"))</f>
        <v/>
      </c>
      <c r="S182" s="105"/>
      <c r="T182" s="141">
        <f t="shared" si="15"/>
        <v>0</v>
      </c>
      <c r="U182" s="133" t="str">
        <f>IF(1=1,IF(E182="","",U157),N("S31"))</f>
        <v/>
      </c>
      <c r="V182" s="133" t="str">
        <f>IF(1=1,IF(E182="","",V157),N("T31"))</f>
        <v/>
      </c>
      <c r="W182" s="135" t="str">
        <f>IF(1=1,IF(OR(U182="",V182="",NOT(ISNUMBER(U182)),NOT(ISNUMBER(V182)),U182=0),"",V182/U182),N("U31"))</f>
        <v/>
      </c>
      <c r="X182" s="136" t="str">
        <f>IF(1=1,IF(OR(W182="",NOT(ISNUMBER(F182))),"",F182*W182*IFERROR(INDEX(D384:D428,MATCH(AE182,B384:B428,0)),1)),N("V7"))</f>
        <v/>
      </c>
      <c r="Y182" s="137" t="str">
        <f>IF(1=1,IF(F182="","",IF(G182="","",IFERROR(INDEX(E384:E428,MATCH(AE182,B384:B428,0)),G182&amp;""))),N("W6"))</f>
        <v/>
      </c>
      <c r="Z182" s="142" t="str">
        <f>IF(1=1,IF(X182="","",IF(AND(ISNUMBER(X182),X182&lt;1,Y182="kg"),MAX(1,ROUND(X182*1000,0)),IF(AND(ISNUMBER(X182),X182&lt;1,Y182="L"),MAX(1,ROUND(X182*100,0)),ROUND(X182,3)))),N("X31"))</f>
        <v/>
      </c>
      <c r="AA182" s="143" t="str">
        <f>IF(1=1,IF(X182="","",IF(AND(ISNUMBER(X182),X182&lt;1,Y182="kg"),"g",IF(AND(ISNUMBER(X182),X182&lt;1,Y182="L"),"cl",Y182))),N("Y31"))</f>
        <v/>
      </c>
      <c r="AB182" s="123" t="str">
        <f>IF(1=1,IF(E182="","",IF(F182="","A CONTROLER",IF(NOT(ISNUMBER(F182)),"TEXTE",IF(OR(W182="",W182&lt;=0),"COMMANDE COUVERTS INCOMPLETE",IF(G182="","UNITE MANQUANTE",IF(COUNTIF(B384:B428,AE182)=0,"UNITE A CONTROLER","OK")))))),N("Z6"))</f>
        <v/>
      </c>
      <c r="AD182" s="144" t="str">
        <f>IF(1=1,IF(E182="","",AD157),N("AB31"))</f>
        <v/>
      </c>
      <c r="AE182" s="125" t="str">
        <f>IF(1=1,IF(G182="","",UPPER(TRIM(SUBSTITUTE(SUBSTITUTE(G182&amp;"",CHAR(160)," ")," "," ")))),N("AC31"))</f>
        <v/>
      </c>
      <c r="AG182" s="5" t="s">
        <v>50</v>
      </c>
    </row>
    <row r="183" spans="1:33" ht="15.75" x14ac:dyDescent="0.25">
      <c r="A183" s="126" t="str">
        <f>IF(1=1,IF(E183="","",A157),N("A32"))</f>
        <v/>
      </c>
      <c r="B183" s="127" t="str">
        <f>IF(1=1,IF(E183="","",B157),N("B32"))</f>
        <v/>
      </c>
      <c r="C183" s="127"/>
      <c r="D183" s="129" t="str">
        <f>IF(ISBLANK(E183),"",LARGE(D157:D182,1)+1)</f>
        <v/>
      </c>
      <c r="E183" s="130"/>
      <c r="F183" s="131"/>
      <c r="G183" s="170"/>
      <c r="H183" s="105"/>
      <c r="I183" s="132" t="str">
        <f>IF(1=1,IF(E183="","",I157),N("H32"))</f>
        <v/>
      </c>
      <c r="J183" s="133" t="str">
        <f>IF(1=1,IF(E183="","",J157),N("I32"))</f>
        <v/>
      </c>
      <c r="K183" s="134" t="str">
        <f>IF(1=1,IF(E183="","",K157),N("J32"))</f>
        <v/>
      </c>
      <c r="L183" s="135" t="str">
        <f>IF(1=1,IF(OR(J183="",O183="",NOT(ISNUMBER(J183)),NOT(ISNUMBER(O183)),J183=0),"",O183/J183),N("L32"))</f>
        <v/>
      </c>
      <c r="M183" s="136" t="str">
        <f>IF(1=1,IF(OR(L183="",NOT(ISNUMBER(F183))),"",F183*L183*IFERROR(INDEX(D384:D428,MATCH(AE183,B384:B428,0)),1)),N("M13"))</f>
        <v/>
      </c>
      <c r="N183" s="137" t="str">
        <f>IF(1=1,IF(F183="","",IF(G183="","",IFERROR(INDEX(E384:E428,MATCH(AE183,B384:B428,0)),G183&amp;""))),N("N6"))</f>
        <v/>
      </c>
      <c r="O183" s="138" t="str">
        <f>IF(1=1,IF(E183="","",O157),N("K32"))</f>
        <v/>
      </c>
      <c r="P183" s="139" t="str">
        <f>IF(1=1,IF(M183="","",IF(AND(ISNUMBER(M183),M183&lt;1,N183="kg"),MAX(1,ROUND(M183*1000,0)),IF(AND(ISNUMBER(M183),M183&lt;1,N183="L"),MAX(1,ROUND(M183*100,0)),ROUND(M183,3)))),N("O32"))</f>
        <v/>
      </c>
      <c r="Q183" s="140" t="str">
        <f>IF(1=1,IF(M183="","",IF(AND(ISNUMBER(M183),M183&lt;1,N183="kg"),"g",IF(AND(ISNUMBER(M183),M183&lt;1,N183="L"),"cl",N183))),N("P32"))</f>
        <v/>
      </c>
      <c r="R183" s="161" t="str">
        <f>IF(1=1,IF(E183="","",IF(F183="","A CONTROLER",IF(NOT(ISNUMBER(F183)),"TEXTE",IF(OR(L183="",L183&lt;=0),"COMMANDE PRINCIPALE INCOMPLETE",IF(G183="","UNITE MANQUANTE",IF(COUNTIF(B384:B428,AE183)=0,"UNITE A CONTROLER","OK")))))),N("Q9"))</f>
        <v/>
      </c>
      <c r="S183" s="105"/>
      <c r="T183" s="141">
        <f t="shared" si="15"/>
        <v>0</v>
      </c>
      <c r="U183" s="133" t="str">
        <f>IF(1=1,IF(E183="","",U157),N("S32"))</f>
        <v/>
      </c>
      <c r="V183" s="133" t="str">
        <f>IF(1=1,IF(E183="","",V157),N("T32"))</f>
        <v/>
      </c>
      <c r="W183" s="135" t="str">
        <f>IF(1=1,IF(OR(U183="",V183="",NOT(ISNUMBER(U183)),NOT(ISNUMBER(V183)),U183=0),"",V183/U183),N("U32"))</f>
        <v/>
      </c>
      <c r="X183" s="136" t="str">
        <f>IF(1=1,IF(OR(W183="",NOT(ISNUMBER(F183))),"",F183*W183*IFERROR(INDEX(D384:D428,MATCH(AE183,B384:B428,0)),1)),N("V7"))</f>
        <v/>
      </c>
      <c r="Y183" s="137" t="str">
        <f>IF(1=1,IF(F183="","",IF(G183="","",IFERROR(INDEX(E384:E428,MATCH(AE183,B384:B428,0)),G183&amp;""))),N("W6"))</f>
        <v/>
      </c>
      <c r="Z183" s="142" t="str">
        <f>IF(1=1,IF(X183="","",IF(AND(ISNUMBER(X183),X183&lt;1,Y183="kg"),MAX(1,ROUND(X183*1000,0)),IF(AND(ISNUMBER(X183),X183&lt;1,Y183="L"),MAX(1,ROUND(X183*100,0)),ROUND(X183,3)))),N("X32"))</f>
        <v/>
      </c>
      <c r="AA183" s="143" t="str">
        <f>IF(1=1,IF(X183="","",IF(AND(ISNUMBER(X183),X183&lt;1,Y183="kg"),"g",IF(AND(ISNUMBER(X183),X183&lt;1,Y183="L"),"cl",Y183))),N("Y32"))</f>
        <v/>
      </c>
      <c r="AB183" s="123" t="str">
        <f>IF(1=1,IF(E183="","",IF(F183="","A CONTROLER",IF(NOT(ISNUMBER(F183)),"TEXTE",IF(OR(W183="",W183&lt;=0),"COMMANDE COUVERTS INCOMPLETE",IF(G183="","UNITE MANQUANTE",IF(COUNTIF(B384:B428,AE183)=0,"UNITE A CONTROLER","OK")))))),N("Z6"))</f>
        <v/>
      </c>
      <c r="AD183" s="144" t="str">
        <f>IF(1=1,IF(E183="","",AD157),N("AB32"))</f>
        <v/>
      </c>
      <c r="AE183" s="125" t="str">
        <f>IF(1=1,IF(G183="","",UPPER(TRIM(SUBSTITUTE(SUBSTITUTE(G183&amp;"",CHAR(160)," ")," "," ")))),N("AC32"))</f>
        <v/>
      </c>
      <c r="AG183" s="244" t="s">
        <v>51</v>
      </c>
    </row>
    <row r="184" spans="1:33" ht="15.75" x14ac:dyDescent="0.25">
      <c r="A184" s="126" t="str">
        <f>IF(1=1,IF(E184="","",A157),N("A33"))</f>
        <v/>
      </c>
      <c r="B184" s="127" t="str">
        <f>IF(1=1,IF(E184="","",B157),N("B33"))</f>
        <v/>
      </c>
      <c r="C184" s="127"/>
      <c r="D184" s="129" t="str">
        <f>IF(ISBLANK(E184),"",LARGE(D157:D183,1)+1)</f>
        <v/>
      </c>
      <c r="E184" s="130"/>
      <c r="F184" s="131"/>
      <c r="G184" s="170"/>
      <c r="H184" s="105"/>
      <c r="I184" s="132" t="str">
        <f>IF(1=1,IF(E184="","",I157),N("H33"))</f>
        <v/>
      </c>
      <c r="J184" s="133" t="str">
        <f>IF(1=1,IF(E184="","",J157),N("I33"))</f>
        <v/>
      </c>
      <c r="K184" s="134" t="str">
        <f>IF(1=1,IF(E184="","",K157),N("J33"))</f>
        <v/>
      </c>
      <c r="L184" s="135" t="str">
        <f>IF(1=1,IF(OR(J184="",O184="",NOT(ISNUMBER(J184)),NOT(ISNUMBER(O184)),J184=0),"",O184/J184),N("L33"))</f>
        <v/>
      </c>
      <c r="M184" s="136" t="str">
        <f>IF(1=1,IF(OR(L184="",NOT(ISNUMBER(F184))),"",F184*L184*IFERROR(INDEX(D384:D428,MATCH(AE184,B384:B428,0)),1)),N("M13"))</f>
        <v/>
      </c>
      <c r="N184" s="137" t="str">
        <f>IF(1=1,IF(F184="","",IF(G184="","",IFERROR(INDEX(E384:E428,MATCH(AE184,B384:B428,0)),G184&amp;""))),N("N6"))</f>
        <v/>
      </c>
      <c r="O184" s="138" t="str">
        <f>IF(1=1,IF(E184="","",O157),N("K33"))</f>
        <v/>
      </c>
      <c r="P184" s="139" t="str">
        <f>IF(1=1,IF(M184="","",IF(AND(ISNUMBER(M184),M184&lt;1,N184="kg"),MAX(1,ROUND(M184*1000,0)),IF(AND(ISNUMBER(M184),M184&lt;1,N184="L"),MAX(1,ROUND(M184*100,0)),ROUND(M184,3)))),N("O33"))</f>
        <v/>
      </c>
      <c r="Q184" s="140" t="str">
        <f>IF(1=1,IF(M184="","",IF(AND(ISNUMBER(M184),M184&lt;1,N184="kg"),"g",IF(AND(ISNUMBER(M184),M184&lt;1,N184="L"),"cl",N184))),N("P33"))</f>
        <v/>
      </c>
      <c r="R184" s="161" t="str">
        <f>IF(1=1,IF(E184="","",IF(F184="","A CONTROLER",IF(NOT(ISNUMBER(F184)),"TEXTE",IF(OR(L184="",L184&lt;=0),"COMMANDE PRINCIPALE INCOMPLETE",IF(G184="","UNITE MANQUANTE",IF(COUNTIF(B384:B428,AE184)=0,"UNITE A CONTROLER","OK")))))),N("Q9"))</f>
        <v/>
      </c>
      <c r="S184" s="105"/>
      <c r="T184" s="141">
        <f t="shared" si="15"/>
        <v>0</v>
      </c>
      <c r="U184" s="133" t="str">
        <f>IF(1=1,IF(E184="","",U157),N("S33"))</f>
        <v/>
      </c>
      <c r="V184" s="133" t="str">
        <f>IF(1=1,IF(E184="","",V157),N("T33"))</f>
        <v/>
      </c>
      <c r="W184" s="135" t="str">
        <f>IF(1=1,IF(OR(U184="",V184="",NOT(ISNUMBER(U184)),NOT(ISNUMBER(V184)),U184=0),"",V184/U184),N("U33"))</f>
        <v/>
      </c>
      <c r="X184" s="136" t="str">
        <f>IF(1=1,IF(OR(W184="",NOT(ISNUMBER(F184))),"",F184*W184*IFERROR(INDEX(D384:D428,MATCH(AE184,B384:B428,0)),1)),N("V7"))</f>
        <v/>
      </c>
      <c r="Y184" s="137" t="str">
        <f>IF(1=1,IF(F184="","",IF(G184="","",IFERROR(INDEX(E384:E428,MATCH(AE184,B384:B428,0)),G184&amp;""))),N("W6"))</f>
        <v/>
      </c>
      <c r="Z184" s="142" t="str">
        <f>IF(1=1,IF(X184="","",IF(AND(ISNUMBER(X184),X184&lt;1,Y184="kg"),MAX(1,ROUND(X184*1000,0)),IF(AND(ISNUMBER(X184),X184&lt;1,Y184="L"),MAX(1,ROUND(X184*100,0)),ROUND(X184,3)))),N("X33"))</f>
        <v/>
      </c>
      <c r="AA184" s="143" t="str">
        <f>IF(1=1,IF(X184="","",IF(AND(ISNUMBER(X184),X184&lt;1,Y184="kg"),"g",IF(AND(ISNUMBER(X184),X184&lt;1,Y184="L"),"cl",Y184))),N("Y33"))</f>
        <v/>
      </c>
      <c r="AB184" s="123" t="str">
        <f>IF(1=1,IF(E184="","",IF(F184="","A CONTROLER",IF(NOT(ISNUMBER(F184)),"TEXTE",IF(OR(W184="",W184&lt;=0),"COMMANDE COUVERTS INCOMPLETE",IF(G184="","UNITE MANQUANTE",IF(COUNTIF(B384:B428,AE184)=0,"UNITE A CONTROLER","OK")))))),N("Z6"))</f>
        <v/>
      </c>
      <c r="AD184" s="144" t="str">
        <f>IF(1=1,IF(E184="","",AD157),N("AB33"))</f>
        <v/>
      </c>
      <c r="AE184" s="125" t="str">
        <f>IF(1=1,IF(G184="","",UPPER(TRIM(SUBSTITUTE(SUBSTITUTE(G184&amp;"",CHAR(160)," ")," "," ")))),N("AC33"))</f>
        <v/>
      </c>
      <c r="AG184" s="244" t="s">
        <v>54</v>
      </c>
    </row>
    <row r="185" spans="1:33" ht="15.75" x14ac:dyDescent="0.25">
      <c r="A185" s="126" t="str">
        <f>IF(1=1,IF(E185="","",A157),N("A34"))</f>
        <v/>
      </c>
      <c r="B185" s="127" t="str">
        <f>IF(1=1,IF(E185="","",B157),N("B34"))</f>
        <v/>
      </c>
      <c r="C185" s="127"/>
      <c r="D185" s="129" t="str">
        <f>IF(ISBLANK(E185),"",LARGE(D157:D184,1)+1)</f>
        <v/>
      </c>
      <c r="E185" s="130"/>
      <c r="F185" s="131"/>
      <c r="G185" s="170"/>
      <c r="H185" s="105"/>
      <c r="I185" s="132" t="str">
        <f>IF(1=1,IF(E185="","",I157),N("H34"))</f>
        <v/>
      </c>
      <c r="J185" s="133" t="str">
        <f>IF(1=1,IF(E185="","",J157),N("I34"))</f>
        <v/>
      </c>
      <c r="K185" s="134" t="str">
        <f>IF(1=1,IF(E185="","",K157),N("J34"))</f>
        <v/>
      </c>
      <c r="L185" s="135" t="str">
        <f>IF(1=1,IF(OR(J185="",O185="",NOT(ISNUMBER(J185)),NOT(ISNUMBER(O185)),J185=0),"",O185/J185),N("L34"))</f>
        <v/>
      </c>
      <c r="M185" s="136" t="str">
        <f>IF(1=1,IF(OR(L185="",NOT(ISNUMBER(F185))),"",F185*L185*IFERROR(INDEX(D384:D428,MATCH(AE185,B384:B428,0)),1)),N("M13"))</f>
        <v/>
      </c>
      <c r="N185" s="137" t="str">
        <f>IF(1=1,IF(F185="","",IF(G185="","",IFERROR(INDEX(E384:E428,MATCH(AE185,B384:B428,0)),G185&amp;""))),N("N6"))</f>
        <v/>
      </c>
      <c r="O185" s="138" t="str">
        <f>IF(1=1,IF(E185="","",O157),N("K34"))</f>
        <v/>
      </c>
      <c r="P185" s="139" t="str">
        <f>IF(1=1,IF(M185="","",IF(AND(ISNUMBER(M185),M185&lt;1,N185="kg"),MAX(1,ROUND(M185*1000,0)),IF(AND(ISNUMBER(M185),M185&lt;1,N185="L"),MAX(1,ROUND(M185*100,0)),ROUND(M185,3)))),N("O34"))</f>
        <v/>
      </c>
      <c r="Q185" s="140" t="str">
        <f>IF(1=1,IF(M185="","",IF(AND(ISNUMBER(M185),M185&lt;1,N185="kg"),"g",IF(AND(ISNUMBER(M185),M185&lt;1,N185="L"),"cl",N185))),N("P34"))</f>
        <v/>
      </c>
      <c r="R185" s="161" t="str">
        <f>IF(1=1,IF(E185="","",IF(F185="","A CONTROLER",IF(NOT(ISNUMBER(F185)),"TEXTE",IF(OR(L185="",L185&lt;=0),"COMMANDE PRINCIPALE INCOMPLETE",IF(G185="","UNITE MANQUANTE",IF(COUNTIF(B384:B428,AE185)=0,"UNITE A CONTROLER","OK")))))),N("Q9"))</f>
        <v/>
      </c>
      <c r="S185" s="105"/>
      <c r="T185" s="141">
        <f t="shared" si="15"/>
        <v>0</v>
      </c>
      <c r="U185" s="133" t="str">
        <f>IF(1=1,IF(E185="","",U157),N("S34"))</f>
        <v/>
      </c>
      <c r="V185" s="133" t="str">
        <f>IF(1=1,IF(E185="","",V157),N("T34"))</f>
        <v/>
      </c>
      <c r="W185" s="135" t="str">
        <f>IF(1=1,IF(OR(U185="",V185="",NOT(ISNUMBER(U185)),NOT(ISNUMBER(V185)),U185=0),"",V185/U185),N("U34"))</f>
        <v/>
      </c>
      <c r="X185" s="136" t="str">
        <f>IF(1=1,IF(OR(W185="",NOT(ISNUMBER(F185))),"",F185*W185*IFERROR(INDEX(D384:D428,MATCH(AE185,B384:B428,0)),1)),N("V7"))</f>
        <v/>
      </c>
      <c r="Y185" s="137" t="str">
        <f>IF(1=1,IF(F185="","",IF(G185="","",IFERROR(INDEX(E384:E428,MATCH(AE185,B384:B428,0)),G185&amp;""))),N("W6"))</f>
        <v/>
      </c>
      <c r="Z185" s="142" t="str">
        <f>IF(1=1,IF(X185="","",IF(AND(ISNUMBER(X185),X185&lt;1,Y185="kg"),MAX(1,ROUND(X185*1000,0)),IF(AND(ISNUMBER(X185),X185&lt;1,Y185="L"),MAX(1,ROUND(X185*100,0)),ROUND(X185,3)))),N("X34"))</f>
        <v/>
      </c>
      <c r="AA185" s="143" t="str">
        <f>IF(1=1,IF(X185="","",IF(AND(ISNUMBER(X185),X185&lt;1,Y185="kg"),"g",IF(AND(ISNUMBER(X185),X185&lt;1,Y185="L"),"cl",Y185))),N("Y34"))</f>
        <v/>
      </c>
      <c r="AB185" s="123" t="str">
        <f>IF(1=1,IF(E185="","",IF(F185="","A CONTROLER",IF(NOT(ISNUMBER(F185)),"TEXTE",IF(OR(W185="",W185&lt;=0),"COMMANDE COUVERTS INCOMPLETE",IF(G185="","UNITE MANQUANTE",IF(COUNTIF(B384:B428,AE185)=0,"UNITE A CONTROLER","OK")))))),N("Z6"))</f>
        <v/>
      </c>
      <c r="AD185" s="144" t="str">
        <f>IF(1=1,IF(E185="","",AD157),N("AB34"))</f>
        <v/>
      </c>
      <c r="AE185" s="125" t="str">
        <f>IF(1=1,IF(G185="","",UPPER(TRIM(SUBSTITUTE(SUBSTITUTE(G185&amp;"",CHAR(160)," ")," "," ")))),N("AC34"))</f>
        <v/>
      </c>
      <c r="AG185" s="244" t="s">
        <v>56</v>
      </c>
    </row>
    <row r="186" spans="1:33" ht="15.75" x14ac:dyDescent="0.25">
      <c r="A186" s="126" t="str">
        <f>IF(1=1,IF(E186="","",A157),N("A35"))</f>
        <v/>
      </c>
      <c r="B186" s="127" t="str">
        <f>IF(1=1,IF(E186="","",B157),N("B35"))</f>
        <v/>
      </c>
      <c r="C186" s="127"/>
      <c r="D186" s="129" t="str">
        <f>IF(ISBLANK(E186),"",LARGE(D157:D185,1)+1)</f>
        <v/>
      </c>
      <c r="E186" s="130"/>
      <c r="F186" s="131"/>
      <c r="G186" s="170"/>
      <c r="H186" s="105"/>
      <c r="I186" s="132" t="str">
        <f>IF(1=1,IF(E186="","",I157),N("H35"))</f>
        <v/>
      </c>
      <c r="J186" s="133" t="str">
        <f>IF(1=1,IF(E186="","",J157),N("I35"))</f>
        <v/>
      </c>
      <c r="K186" s="134" t="str">
        <f>IF(1=1,IF(E186="","",K157),N("J35"))</f>
        <v/>
      </c>
      <c r="L186" s="135" t="str">
        <f>IF(1=1,IF(OR(J186="",O186="",NOT(ISNUMBER(J186)),NOT(ISNUMBER(O186)),J186=0),"",O186/J186),N("L35"))</f>
        <v/>
      </c>
      <c r="M186" s="136" t="str">
        <f>IF(1=1,IF(OR(L186="",NOT(ISNUMBER(F186))),"",F186*L186*IFERROR(INDEX(D384:D428,MATCH(AE186,B384:B428,0)),1)),N("M13"))</f>
        <v/>
      </c>
      <c r="N186" s="137" t="str">
        <f>IF(1=1,IF(F186="","",IF(G186="","",IFERROR(INDEX(E384:E428,MATCH(AE186,B384:B428,0)),G186&amp;""))),N("N6"))</f>
        <v/>
      </c>
      <c r="O186" s="138" t="str">
        <f>IF(1=1,IF(E186="","",O157),N("K35"))</f>
        <v/>
      </c>
      <c r="P186" s="139" t="str">
        <f>IF(1=1,IF(M186="","",IF(AND(ISNUMBER(M186),M186&lt;1,N186="kg"),MAX(1,ROUND(M186*1000,0)),IF(AND(ISNUMBER(M186),M186&lt;1,N186="L"),MAX(1,ROUND(M186*100,0)),ROUND(M186,3)))),N("O35"))</f>
        <v/>
      </c>
      <c r="Q186" s="140" t="str">
        <f>IF(1=1,IF(M186="","",IF(AND(ISNUMBER(M186),M186&lt;1,N186="kg"),"g",IF(AND(ISNUMBER(M186),M186&lt;1,N186="L"),"cl",N186))),N("P35"))</f>
        <v/>
      </c>
      <c r="R186" s="161" t="str">
        <f>IF(1=1,IF(E186="","",IF(F186="","A CONTROLER",IF(NOT(ISNUMBER(F186)),"TEXTE",IF(OR(L186="",L186&lt;=0),"COMMANDE PRINCIPALE INCOMPLETE",IF(G186="","UNITE MANQUANTE",IF(COUNTIF(B384:B428,AE186)=0,"UNITE A CONTROLER","OK")))))),N("Q9"))</f>
        <v/>
      </c>
      <c r="S186" s="105"/>
      <c r="T186" s="141">
        <f t="shared" si="15"/>
        <v>0</v>
      </c>
      <c r="U186" s="133" t="str">
        <f>IF(1=1,IF(E186="","",U157),N("S35"))</f>
        <v/>
      </c>
      <c r="V186" s="133" t="str">
        <f>IF(1=1,IF(E186="","",V157),N("T35"))</f>
        <v/>
      </c>
      <c r="W186" s="135" t="str">
        <f>IF(1=1,IF(OR(U186="",V186="",NOT(ISNUMBER(U186)),NOT(ISNUMBER(V186)),U186=0),"",V186/U186),N("U35"))</f>
        <v/>
      </c>
      <c r="X186" s="136" t="str">
        <f>IF(1=1,IF(OR(W186="",NOT(ISNUMBER(F186))),"",F186*W186*IFERROR(INDEX(D384:D428,MATCH(AE186,B384:B428,0)),1)),N("V7"))</f>
        <v/>
      </c>
      <c r="Y186" s="137" t="str">
        <f>IF(1=1,IF(F186="","",IF(G186="","",IFERROR(INDEX(E384:E428,MATCH(AE186,B384:B428,0)),G186&amp;""))),N("W6"))</f>
        <v/>
      </c>
      <c r="Z186" s="142" t="str">
        <f>IF(1=1,IF(X186="","",IF(AND(ISNUMBER(X186),X186&lt;1,Y186="kg"),MAX(1,ROUND(X186*1000,0)),IF(AND(ISNUMBER(X186),X186&lt;1,Y186="L"),MAX(1,ROUND(X186*100,0)),ROUND(X186,3)))),N("X35"))</f>
        <v/>
      </c>
      <c r="AA186" s="143" t="str">
        <f>IF(1=1,IF(X186="","",IF(AND(ISNUMBER(X186),X186&lt;1,Y186="kg"),"g",IF(AND(ISNUMBER(X186),X186&lt;1,Y186="L"),"cl",Y186))),N("Y35"))</f>
        <v/>
      </c>
      <c r="AB186" s="123" t="str">
        <f>IF(1=1,IF(E186="","",IF(F186="","A CONTROLER",IF(NOT(ISNUMBER(F186)),"TEXTE",IF(OR(W186="",W186&lt;=0),"COMMANDE COUVERTS INCOMPLETE",IF(G186="","UNITE MANQUANTE",IF(COUNTIF(B384:B428,AE186)=0,"UNITE A CONTROLER","OK")))))),N("Z6"))</f>
        <v/>
      </c>
      <c r="AD186" s="144" t="str">
        <f>IF(1=1,IF(E186="","",AD157),N("AB35"))</f>
        <v/>
      </c>
      <c r="AE186" s="125" t="str">
        <f>IF(1=1,IF(G186="","",UPPER(TRIM(SUBSTITUTE(SUBSTITUTE(G186&amp;"",CHAR(160)," ")," "," ")))),N("AC35"))</f>
        <v/>
      </c>
      <c r="AG186" s="244" t="s">
        <v>58</v>
      </c>
    </row>
    <row r="187" spans="1:33" ht="15.75" x14ac:dyDescent="0.25">
      <c r="A187" s="126" t="str">
        <f>IF(1=1,IF(E187="","",A157),N("A36"))</f>
        <v/>
      </c>
      <c r="B187" s="127" t="str">
        <f>IF(1=1,IF(E187="","",B157),N("B36"))</f>
        <v/>
      </c>
      <c r="C187" s="127"/>
      <c r="D187" s="129" t="str">
        <f>IF(ISBLANK(E187),"",LARGE(D157:D186,1)+1)</f>
        <v/>
      </c>
      <c r="E187" s="130"/>
      <c r="F187" s="131"/>
      <c r="G187" s="170"/>
      <c r="H187" s="105"/>
      <c r="I187" s="132" t="str">
        <f>IF(1=1,IF(E187="","",I157),N("H36"))</f>
        <v/>
      </c>
      <c r="J187" s="133" t="str">
        <f>IF(1=1,IF(E187="","",J157),N("I36"))</f>
        <v/>
      </c>
      <c r="K187" s="134" t="str">
        <f>IF(1=1,IF(E187="","",K157),N("J36"))</f>
        <v/>
      </c>
      <c r="L187" s="135" t="str">
        <f>IF(1=1,IF(OR(J187="",O187="",NOT(ISNUMBER(J187)),NOT(ISNUMBER(O187)),J187=0),"",O187/J187),N("L36"))</f>
        <v/>
      </c>
      <c r="M187" s="136" t="str">
        <f>IF(1=1,IF(OR(L187="",NOT(ISNUMBER(F187))),"",F187*L187*IFERROR(INDEX(D384:D428,MATCH(AE187,B384:B428,0)),1)),N("M13"))</f>
        <v/>
      </c>
      <c r="N187" s="137" t="str">
        <f>IF(1=1,IF(F187="","",IF(G187="","",IFERROR(INDEX(E384:E428,MATCH(AE187,B384:B428,0)),G187&amp;""))),N("N6"))</f>
        <v/>
      </c>
      <c r="O187" s="138" t="str">
        <f>IF(1=1,IF(E187="","",O157),N("K36"))</f>
        <v/>
      </c>
      <c r="P187" s="139" t="str">
        <f>IF(1=1,IF(M187="","",IF(AND(ISNUMBER(M187),M187&lt;1,N187="kg"),MAX(1,ROUND(M187*1000,0)),IF(AND(ISNUMBER(M187),M187&lt;1,N187="L"),MAX(1,ROUND(M187*100,0)),ROUND(M187,3)))),N("O36"))</f>
        <v/>
      </c>
      <c r="Q187" s="140" t="str">
        <f>IF(1=1,IF(M187="","",IF(AND(ISNUMBER(M187),M187&lt;1,N187="kg"),"g",IF(AND(ISNUMBER(M187),M187&lt;1,N187="L"),"cl",N187))),N("P36"))</f>
        <v/>
      </c>
      <c r="R187" s="161" t="str">
        <f>IF(1=1,IF(E187="","",IF(F187="","A CONTROLER",IF(NOT(ISNUMBER(F187)),"TEXTE",IF(OR(L187="",L187&lt;=0),"COMMANDE PRINCIPALE INCOMPLETE",IF(G187="","UNITE MANQUANTE",IF(COUNTIF(B384:B428,AE187)=0,"UNITE A CONTROLER","OK")))))),N("Q9"))</f>
        <v/>
      </c>
      <c r="S187" s="105"/>
      <c r="T187" s="141">
        <f t="shared" si="15"/>
        <v>0</v>
      </c>
      <c r="U187" s="133" t="str">
        <f>IF(1=1,IF(E187="","",U157),N("S36"))</f>
        <v/>
      </c>
      <c r="V187" s="133" t="str">
        <f>IF(1=1,IF(E187="","",V157),N("T36"))</f>
        <v/>
      </c>
      <c r="W187" s="135" t="str">
        <f>IF(1=1,IF(OR(U187="",V187="",NOT(ISNUMBER(U187)),NOT(ISNUMBER(V187)),U187=0),"",V187/U187),N("U36"))</f>
        <v/>
      </c>
      <c r="X187" s="136" t="str">
        <f>IF(1=1,IF(OR(W187="",NOT(ISNUMBER(F187))),"",F187*W187*IFERROR(INDEX(D384:D428,MATCH(AE187,B384:B428,0)),1)),N("V7"))</f>
        <v/>
      </c>
      <c r="Y187" s="137" t="str">
        <f>IF(1=1,IF(F187="","",IF(G187="","",IFERROR(INDEX(E384:E428,MATCH(AE187,B384:B428,0)),G187&amp;""))),N("W6"))</f>
        <v/>
      </c>
      <c r="Z187" s="142" t="str">
        <f>IF(1=1,IF(X187="","",IF(AND(ISNUMBER(X187),X187&lt;1,Y187="kg"),MAX(1,ROUND(X187*1000,0)),IF(AND(ISNUMBER(X187),X187&lt;1,Y187="L"),MAX(1,ROUND(X187*100,0)),ROUND(X187,3)))),N("X36"))</f>
        <v/>
      </c>
      <c r="AA187" s="143" t="str">
        <f>IF(1=1,IF(X187="","",IF(AND(ISNUMBER(X187),X187&lt;1,Y187="kg"),"g",IF(AND(ISNUMBER(X187),X187&lt;1,Y187="L"),"cl",Y187))),N("Y36"))</f>
        <v/>
      </c>
      <c r="AB187" s="123" t="str">
        <f>IF(1=1,IF(E187="","",IF(F187="","A CONTROLER",IF(NOT(ISNUMBER(F187)),"TEXTE",IF(OR(W187="",W187&lt;=0),"COMMANDE COUVERTS INCOMPLETE",IF(G187="","UNITE MANQUANTE",IF(COUNTIF(B384:B428,AE187)=0,"UNITE A CONTROLER","OK")))))),N("Z6"))</f>
        <v/>
      </c>
      <c r="AD187" s="144" t="str">
        <f>IF(1=1,IF(E187="","",AD157),N("AB36"))</f>
        <v/>
      </c>
      <c r="AE187" s="125" t="str">
        <f>IF(1=1,IF(G187="","",UPPER(TRIM(SUBSTITUTE(SUBSTITUTE(G187&amp;"",CHAR(160)," ")," "," ")))),N("AC36"))</f>
        <v/>
      </c>
      <c r="AG187" s="244" t="s">
        <v>60</v>
      </c>
    </row>
    <row r="188" spans="1:33" ht="24" customHeight="1" x14ac:dyDescent="0.25">
      <c r="A188" s="126" t="str">
        <f>IF(1=1,IF(E188="","",A157),N("A37"))</f>
        <v/>
      </c>
      <c r="B188" s="127" t="str">
        <f>IF(1=1,IF(E188="","",B157),N("B37"))</f>
        <v/>
      </c>
      <c r="C188" s="127"/>
      <c r="D188" s="129" t="str">
        <f>IF(ISBLANK(E188),"",LARGE(D157:D187,1)+1)</f>
        <v/>
      </c>
      <c r="E188" s="130"/>
      <c r="F188" s="131"/>
      <c r="G188" s="170"/>
      <c r="H188" s="105"/>
      <c r="I188" s="132" t="str">
        <f>IF(1=1,IF(E188="","",I157),N("H37"))</f>
        <v/>
      </c>
      <c r="J188" s="133" t="str">
        <f>IF(1=1,IF(E188="","",J157),N("I37"))</f>
        <v/>
      </c>
      <c r="K188" s="134" t="str">
        <f>IF(1=1,IF(E188="","",K157),N("J37"))</f>
        <v/>
      </c>
      <c r="L188" s="135" t="str">
        <f>IF(1=1,IF(OR(J188="",O188="",NOT(ISNUMBER(J188)),NOT(ISNUMBER(O188)),J188=0),"",O188/J188),N("L37"))</f>
        <v/>
      </c>
      <c r="M188" s="136" t="str">
        <f>IF(1=1,IF(OR(L188="",NOT(ISNUMBER(F188))),"",F188*L188*IFERROR(INDEX(D384:D428,MATCH(AE188,B384:B428,0)),1)),N("M13"))</f>
        <v/>
      </c>
      <c r="N188" s="137" t="str">
        <f>IF(1=1,IF(F188="","",IF(G188="","",IFERROR(INDEX(E384:E428,MATCH(AE188,B384:B428,0)),G188&amp;""))),N("N6"))</f>
        <v/>
      </c>
      <c r="O188" s="138" t="str">
        <f>IF(1=1,IF(E188="","",O157),N("K37"))</f>
        <v/>
      </c>
      <c r="P188" s="139" t="str">
        <f>IF(1=1,IF(M188="","",IF(AND(ISNUMBER(M188),M188&lt;1,N188="kg"),MAX(1,ROUND(M188*1000,0)),IF(AND(ISNUMBER(M188),M188&lt;1,N188="L"),MAX(1,ROUND(M188*100,0)),ROUND(M188,3)))),N("O37"))</f>
        <v/>
      </c>
      <c r="Q188" s="140" t="str">
        <f>IF(1=1,IF(M188="","",IF(AND(ISNUMBER(M188),M188&lt;1,N188="kg"),"g",IF(AND(ISNUMBER(M188),M188&lt;1,N188="L"),"cl",N188))),N("P37"))</f>
        <v/>
      </c>
      <c r="R188" s="161" t="str">
        <f>IF(1=1,IF(E188="","",IF(F188="","A CONTROLER",IF(NOT(ISNUMBER(F188)),"TEXTE",IF(OR(L188="",L188&lt;=0),"COMMANDE PRINCIPALE INCOMPLETE",IF(G188="","UNITE MANQUANTE",IF(COUNTIF(B384:B428,AE188)=0,"UNITE A CONTROLER","OK")))))),N("Q9"))</f>
        <v/>
      </c>
      <c r="S188" s="105"/>
      <c r="T188" s="141">
        <f t="shared" si="15"/>
        <v>0</v>
      </c>
      <c r="U188" s="133" t="str">
        <f>IF(1=1,IF(E188="","",U157),N("S37"))</f>
        <v/>
      </c>
      <c r="V188" s="133" t="str">
        <f>IF(1=1,IF(E188="","",V157),N("T37"))</f>
        <v/>
      </c>
      <c r="W188" s="135" t="str">
        <f>IF(1=1,IF(OR(U188="",V188="",NOT(ISNUMBER(U188)),NOT(ISNUMBER(V188)),U188=0),"",V188/U188),N("U37"))</f>
        <v/>
      </c>
      <c r="X188" s="136" t="str">
        <f>IF(1=1,IF(OR(W188="",NOT(ISNUMBER(F188))),"",F188*W188*IFERROR(INDEX(D384:D428,MATCH(AE188,B384:B428,0)),1)),N("V7"))</f>
        <v/>
      </c>
      <c r="Y188" s="137" t="str">
        <f>IF(1=1,IF(F188="","",IF(G188="","",IFERROR(INDEX(E384:E428,MATCH(AE188,B384:B428,0)),G188&amp;""))),N("W6"))</f>
        <v/>
      </c>
      <c r="Z188" s="142" t="str">
        <f>IF(1=1,IF(X188="","",IF(AND(ISNUMBER(X188),X188&lt;1,Y188="kg"),MAX(1,ROUND(X188*1000,0)),IF(AND(ISNUMBER(X188),X188&lt;1,Y188="L"),MAX(1,ROUND(X188*100,0)),ROUND(X188,3)))),N("X37"))</f>
        <v/>
      </c>
      <c r="AA188" s="143" t="str">
        <f>IF(1=1,IF(X188="","",IF(AND(ISNUMBER(X188),X188&lt;1,Y188="kg"),"g",IF(AND(ISNUMBER(X188),X188&lt;1,Y188="L"),"cl",Y188))),N("Y37"))</f>
        <v/>
      </c>
      <c r="AB188" s="123" t="str">
        <f>IF(1=1,IF(E188="","",IF(F188="","A CONTROLER",IF(NOT(ISNUMBER(F188)),"TEXTE",IF(OR(W188="",W188&lt;=0),"COMMANDE COUVERTS INCOMPLETE",IF(G188="","UNITE MANQUANTE",IF(COUNTIF(B384:B428,AE188)=0,"UNITE A CONTROLER","OK")))))),N("Z6"))</f>
        <v/>
      </c>
      <c r="AD188" s="144" t="str">
        <f>IF(1=1,IF(E188="","",AD157),N("AB37"))</f>
        <v/>
      </c>
      <c r="AE188" s="125" t="str">
        <f>IF(1=1,IF(G188="","",UPPER(TRIM(SUBSTITUTE(SUBSTITUTE(G188&amp;"",CHAR(160)," ")," "," ")))),N("AC37"))</f>
        <v/>
      </c>
      <c r="AG188" s="244" t="s">
        <v>62</v>
      </c>
    </row>
    <row r="189" spans="1:33" ht="15.75" x14ac:dyDescent="0.25">
      <c r="A189" s="126" t="str">
        <f>IF(1=1,IF(E189="","",A157),N("A38"))</f>
        <v/>
      </c>
      <c r="B189" s="127" t="str">
        <f>IF(1=1,IF(E189="","",B157),N("B38"))</f>
        <v/>
      </c>
      <c r="C189" s="127"/>
      <c r="D189" s="129" t="str">
        <f>IF(ISBLANK(E189),"",LARGE(D157:D188,1)+1)</f>
        <v/>
      </c>
      <c r="E189" s="130"/>
      <c r="F189" s="131"/>
      <c r="G189" s="170"/>
      <c r="H189" s="105"/>
      <c r="I189" s="132" t="str">
        <f>IF(1=1,IF(E189="","",I157),N("H38"))</f>
        <v/>
      </c>
      <c r="J189" s="133" t="str">
        <f>IF(1=1,IF(E189="","",J157),N("I38"))</f>
        <v/>
      </c>
      <c r="K189" s="134" t="str">
        <f>IF(1=1,IF(E189="","",K157),N("J38"))</f>
        <v/>
      </c>
      <c r="L189" s="135" t="str">
        <f>IF(1=1,IF(OR(J189="",O189="",NOT(ISNUMBER(J189)),NOT(ISNUMBER(O189)),J189=0),"",O189/J189),N("L38"))</f>
        <v/>
      </c>
      <c r="M189" s="136" t="str">
        <f>IF(1=1,IF(OR(L189="",NOT(ISNUMBER(F189))),"",F189*L189*IFERROR(INDEX(D384:D428,MATCH(AE189,B384:B428,0)),1)),N("M13"))</f>
        <v/>
      </c>
      <c r="N189" s="137" t="str">
        <f>IF(1=1,IF(F189="","",IF(G189="","",IFERROR(INDEX(E384:E428,MATCH(AE189,B384:B428,0)),G189&amp;""))),N("N6"))</f>
        <v/>
      </c>
      <c r="O189" s="138" t="str">
        <f>IF(1=1,IF(E189="","",O157),N("K38"))</f>
        <v/>
      </c>
      <c r="P189" s="139" t="str">
        <f>IF(1=1,IF(M189="","",IF(AND(ISNUMBER(M189),M189&lt;1,N189="kg"),MAX(1,ROUND(M189*1000,0)),IF(AND(ISNUMBER(M189),M189&lt;1,N189="L"),MAX(1,ROUND(M189*100,0)),ROUND(M189,3)))),N("O38"))</f>
        <v/>
      </c>
      <c r="Q189" s="140" t="str">
        <f>IF(1=1,IF(M189="","",IF(AND(ISNUMBER(M189),M189&lt;1,N189="kg"),"g",IF(AND(ISNUMBER(M189),M189&lt;1,N189="L"),"cl",N189))),N("P38"))</f>
        <v/>
      </c>
      <c r="R189" s="161" t="str">
        <f>IF(1=1,IF(E189="","",IF(F189="","A CONTROLER",IF(NOT(ISNUMBER(F189)),"TEXTE",IF(OR(L189="",L189&lt;=0),"COMMANDE PRINCIPALE INCOMPLETE",IF(G189="","UNITE MANQUANTE",IF(COUNTIF(B384:B428,AE189)=0,"UNITE A CONTROLER","OK")))))),N("Q9"))</f>
        <v/>
      </c>
      <c r="S189" s="105"/>
      <c r="T189" s="141">
        <f t="shared" si="15"/>
        <v>0</v>
      </c>
      <c r="U189" s="133" t="str">
        <f>IF(1=1,IF(E189="","",U157),N("S38"))</f>
        <v/>
      </c>
      <c r="V189" s="133" t="str">
        <f>IF(1=1,IF(E189="","",V157),N("T38"))</f>
        <v/>
      </c>
      <c r="W189" s="135" t="str">
        <f>IF(1=1,IF(OR(U189="",V189="",NOT(ISNUMBER(U189)),NOT(ISNUMBER(V189)),U189=0),"",V189/U189),N("U38"))</f>
        <v/>
      </c>
      <c r="X189" s="136" t="str">
        <f>IF(1=1,IF(OR(W189="",NOT(ISNUMBER(F189))),"",F189*W189*IFERROR(INDEX(D384:D428,MATCH(AE189,B384:B428,0)),1)),N("V7"))</f>
        <v/>
      </c>
      <c r="Y189" s="137" t="str">
        <f>IF(1=1,IF(F189="","",IF(G189="","",IFERROR(INDEX(E384:E428,MATCH(AE189,B384:B428,0)),G189&amp;""))),N("W6"))</f>
        <v/>
      </c>
      <c r="Z189" s="142" t="str">
        <f>IF(1=1,IF(X189="","",IF(AND(ISNUMBER(X189),X189&lt;1,Y189="kg"),MAX(1,ROUND(X189*1000,0)),IF(AND(ISNUMBER(X189),X189&lt;1,Y189="L"),MAX(1,ROUND(X189*100,0)),ROUND(X189,3)))),N("X38"))</f>
        <v/>
      </c>
      <c r="AA189" s="143" t="str">
        <f>IF(1=1,IF(X189="","",IF(AND(ISNUMBER(X189),X189&lt;1,Y189="kg"),"g",IF(AND(ISNUMBER(X189),X189&lt;1,Y189="L"),"cl",Y189))),N("Y38"))</f>
        <v/>
      </c>
      <c r="AB189" s="123" t="str">
        <f>IF(1=1,IF(E189="","",IF(F189="","A CONTROLER",IF(NOT(ISNUMBER(F189)),"TEXTE",IF(OR(W189="",W189&lt;=0),"COMMANDE COUVERTS INCOMPLETE",IF(G189="","UNITE MANQUANTE",IF(COUNTIF(B384:B428,AE189)=0,"UNITE A CONTROLER","OK")))))),N("Z6"))</f>
        <v/>
      </c>
      <c r="AD189" s="144" t="str">
        <f>IF(1=1,IF(E189="","",AD157),N("AB38"))</f>
        <v/>
      </c>
      <c r="AE189" s="125" t="str">
        <f>IF(1=1,IF(G189="","",UPPER(TRIM(SUBSTITUTE(SUBSTITUTE(G189&amp;"",CHAR(160)," ")," "," ")))),N("AC38"))</f>
        <v/>
      </c>
      <c r="AG189" s="244" t="s">
        <v>64</v>
      </c>
    </row>
    <row r="190" spans="1:33" ht="15.75" x14ac:dyDescent="0.25">
      <c r="A190" s="126" t="str">
        <f>IF(1=1,IF(E190="","",A157),N("A39"))</f>
        <v/>
      </c>
      <c r="B190" s="127" t="str">
        <f>IF(1=1,IF(E190="","",B157),N("B39"))</f>
        <v/>
      </c>
      <c r="C190" s="127"/>
      <c r="D190" s="129" t="str">
        <f>IF(ISBLANK(E190),"",LARGE(D157:D189,1)+1)</f>
        <v/>
      </c>
      <c r="E190" s="130"/>
      <c r="F190" s="131"/>
      <c r="G190" s="170"/>
      <c r="H190" s="105"/>
      <c r="I190" s="132" t="str">
        <f>IF(1=1,IF(E190="","",I157),N("H39"))</f>
        <v/>
      </c>
      <c r="J190" s="133" t="str">
        <f>IF(1=1,IF(E190="","",J157),N("I39"))</f>
        <v/>
      </c>
      <c r="K190" s="134" t="str">
        <f>IF(1=1,IF(E190="","",K157),N("J39"))</f>
        <v/>
      </c>
      <c r="L190" s="135" t="str">
        <f>IF(1=1,IF(OR(J190="",O190="",NOT(ISNUMBER(J190)),NOT(ISNUMBER(O190)),J190=0),"",O190/J190),N("L39"))</f>
        <v/>
      </c>
      <c r="M190" s="136" t="str">
        <f>IF(1=1,IF(OR(L190="",NOT(ISNUMBER(F190))),"",F190*L190*IFERROR(INDEX(D384:D428,MATCH(AE190,B384:B428,0)),1)),N("M13"))</f>
        <v/>
      </c>
      <c r="N190" s="137" t="str">
        <f>IF(1=1,IF(F190="","",IF(G190="","",IFERROR(INDEX(E384:E428,MATCH(AE190,B384:B428,0)),G190&amp;""))),N("N6"))</f>
        <v/>
      </c>
      <c r="O190" s="138" t="str">
        <f>IF(1=1,IF(E190="","",O157),N("K39"))</f>
        <v/>
      </c>
      <c r="P190" s="139" t="str">
        <f>IF(1=1,IF(M190="","",IF(AND(ISNUMBER(M190),M190&lt;1,N190="kg"),MAX(1,ROUND(M190*1000,0)),IF(AND(ISNUMBER(M190),M190&lt;1,N190="L"),MAX(1,ROUND(M190*100,0)),ROUND(M190,3)))),N("O39"))</f>
        <v/>
      </c>
      <c r="Q190" s="140" t="str">
        <f>IF(1=1,IF(M190="","",IF(AND(ISNUMBER(M190),M190&lt;1,N190="kg"),"g",IF(AND(ISNUMBER(M190),M190&lt;1,N190="L"),"cl",N190))),N("P39"))</f>
        <v/>
      </c>
      <c r="R190" s="161" t="str">
        <f>IF(1=1,IF(E190="","",IF(F190="","A CONTROLER",IF(NOT(ISNUMBER(F190)),"TEXTE",IF(OR(L190="",L190&lt;=0),"COMMANDE PRINCIPALE INCOMPLETE",IF(G190="","UNITE MANQUANTE",IF(COUNTIF(B384:B428,AE190)=0,"UNITE A CONTROLER","OK")))))),N("Q9"))</f>
        <v/>
      </c>
      <c r="S190" s="105"/>
      <c r="T190" s="141">
        <f t="shared" si="15"/>
        <v>0</v>
      </c>
      <c r="U190" s="133" t="str">
        <f>IF(1=1,IF(E190="","",U157),N("S39"))</f>
        <v/>
      </c>
      <c r="V190" s="133" t="str">
        <f>IF(1=1,IF(E190="","",V157),N("T39"))</f>
        <v/>
      </c>
      <c r="W190" s="135" t="str">
        <f>IF(1=1,IF(OR(U190="",V190="",NOT(ISNUMBER(U190)),NOT(ISNUMBER(V190)),U190=0),"",V190/U190),N("U39"))</f>
        <v/>
      </c>
      <c r="X190" s="136" t="str">
        <f>IF(1=1,IF(OR(W190="",NOT(ISNUMBER(F190))),"",F190*W190*IFERROR(INDEX(D384:D428,MATCH(AE190,B384:B428,0)),1)),N("V7"))</f>
        <v/>
      </c>
      <c r="Y190" s="137" t="str">
        <f>IF(1=1,IF(F190="","",IF(G190="","",IFERROR(INDEX(E384:E428,MATCH(AE190,B384:B428,0)),G190&amp;""))),N("W6"))</f>
        <v/>
      </c>
      <c r="Z190" s="142" t="str">
        <f>IF(1=1,IF(X190="","",IF(AND(ISNUMBER(X190),X190&lt;1,Y190="kg"),MAX(1,ROUND(X190*1000,0)),IF(AND(ISNUMBER(X190),X190&lt;1,Y190="L"),MAX(1,ROUND(X190*100,0)),ROUND(X190,3)))),N("X39"))</f>
        <v/>
      </c>
      <c r="AA190" s="143" t="str">
        <f>IF(1=1,IF(X190="","",IF(AND(ISNUMBER(X190),X190&lt;1,Y190="kg"),"g",IF(AND(ISNUMBER(X190),X190&lt;1,Y190="L"),"cl",Y190))),N("Y39"))</f>
        <v/>
      </c>
      <c r="AB190" s="123" t="str">
        <f>IF(1=1,IF(E190="","",IF(F190="","A CONTROLER",IF(NOT(ISNUMBER(F190)),"TEXTE",IF(OR(W190="",W190&lt;=0),"COMMANDE COUVERTS INCOMPLETE",IF(G190="","UNITE MANQUANTE",IF(COUNTIF(B384:B428,AE190)=0,"UNITE A CONTROLER","OK")))))),N("Z6"))</f>
        <v/>
      </c>
      <c r="AD190" s="144" t="str">
        <f>IF(1=1,IF(E190="","",AD157),N("AB39"))</f>
        <v/>
      </c>
      <c r="AE190" s="125" t="str">
        <f>IF(1=1,IF(G190="","",UPPER(TRIM(SUBSTITUTE(SUBSTITUTE(G190&amp;"",CHAR(160)," ")," "," ")))),N("AC39"))</f>
        <v/>
      </c>
      <c r="AG190" s="244" t="s">
        <v>66</v>
      </c>
    </row>
    <row r="191" spans="1:33" ht="15.75" x14ac:dyDescent="0.25">
      <c r="A191" s="126" t="str">
        <f>IF(1=1,IF(E191="","",A157),N("A40"))</f>
        <v/>
      </c>
      <c r="B191" s="127" t="str">
        <f>IF(1=1,IF(E191="","",B157),N("B40"))</f>
        <v/>
      </c>
      <c r="C191" s="127"/>
      <c r="D191" s="129" t="str">
        <f>IF(ISBLANK(E191),"",LARGE(D157:D190,1)+1)</f>
        <v/>
      </c>
      <c r="E191" s="130"/>
      <c r="F191" s="131"/>
      <c r="G191" s="170"/>
      <c r="H191" s="105"/>
      <c r="I191" s="132" t="str">
        <f>IF(1=1,IF(E191="","",I157),N("H40"))</f>
        <v/>
      </c>
      <c r="J191" s="133" t="str">
        <f>IF(1=1,IF(E191="","",J157),N("I40"))</f>
        <v/>
      </c>
      <c r="K191" s="134" t="str">
        <f>IF(1=1,IF(E191="","",K157),N("J40"))</f>
        <v/>
      </c>
      <c r="L191" s="135" t="str">
        <f>IF(1=1,IF(OR(J191="",O191="",NOT(ISNUMBER(J191)),NOT(ISNUMBER(O191)),J191=0),"",O191/J191),N("L40"))</f>
        <v/>
      </c>
      <c r="M191" s="136" t="str">
        <f>IF(1=1,IF(OR(L191="",NOT(ISNUMBER(F191))),"",F191*L191*IFERROR(INDEX(D384:D428,MATCH(AE191,B384:B428,0)),1)),N("M13"))</f>
        <v/>
      </c>
      <c r="N191" s="137" t="str">
        <f>IF(1=1,IF(F191="","",IF(G191="","",IFERROR(INDEX(E384:E428,MATCH(AE191,B384:B428,0)),G191&amp;""))),N("N6"))</f>
        <v/>
      </c>
      <c r="O191" s="138" t="str">
        <f>IF(1=1,IF(E191="","",O157),N("K40"))</f>
        <v/>
      </c>
      <c r="P191" s="139" t="str">
        <f>IF(1=1,IF(M191="","",IF(AND(ISNUMBER(M191),M191&lt;1,N191="kg"),MAX(1,ROUND(M191*1000,0)),IF(AND(ISNUMBER(M191),M191&lt;1,N191="L"),MAX(1,ROUND(M191*100,0)),ROUND(M191,3)))),N("O40"))</f>
        <v/>
      </c>
      <c r="Q191" s="140" t="str">
        <f>IF(1=1,IF(M191="","",IF(AND(ISNUMBER(M191),M191&lt;1,N191="kg"),"g",IF(AND(ISNUMBER(M191),M191&lt;1,N191="L"),"cl",N191))),N("P40"))</f>
        <v/>
      </c>
      <c r="R191" s="161" t="str">
        <f>IF(1=1,IF(E191="","",IF(F191="","A CONTROLER",IF(NOT(ISNUMBER(F191)),"TEXTE",IF(OR(L191="",L191&lt;=0),"COMMANDE PRINCIPALE INCOMPLETE",IF(G191="","UNITE MANQUANTE",IF(COUNTIF(B384:B428,AE191)=0,"UNITE A CONTROLER","OK")))))),N("Q9"))</f>
        <v/>
      </c>
      <c r="S191" s="105"/>
      <c r="T191" s="141">
        <f t="shared" si="15"/>
        <v>0</v>
      </c>
      <c r="U191" s="133" t="str">
        <f>IF(1=1,IF(E191="","",U157),N("S40"))</f>
        <v/>
      </c>
      <c r="V191" s="133" t="str">
        <f>IF(1=1,IF(E191="","",V157),N("T40"))</f>
        <v/>
      </c>
      <c r="W191" s="135" t="str">
        <f>IF(1=1,IF(OR(U191="",V191="",NOT(ISNUMBER(U191)),NOT(ISNUMBER(V191)),U191=0),"",V191/U191),N("U40"))</f>
        <v/>
      </c>
      <c r="X191" s="136" t="str">
        <f>IF(1=1,IF(OR(W191="",NOT(ISNUMBER(F191))),"",F191*W191*IFERROR(INDEX(D384:D428,MATCH(AE191,B384:B428,0)),1)),N("V7"))</f>
        <v/>
      </c>
      <c r="Y191" s="137" t="str">
        <f>IF(1=1,IF(F191="","",IF(G191="","",IFERROR(INDEX(E384:E428,MATCH(AE191,B384:B428,0)),G191&amp;""))),N("W6"))</f>
        <v/>
      </c>
      <c r="Z191" s="142" t="str">
        <f>IF(1=1,IF(X191="","",IF(AND(ISNUMBER(X191),X191&lt;1,Y191="kg"),MAX(1,ROUND(X191*1000,0)),IF(AND(ISNUMBER(X191),X191&lt;1,Y191="L"),MAX(1,ROUND(X191*100,0)),ROUND(X191,3)))),N("X40"))</f>
        <v/>
      </c>
      <c r="AA191" s="143" t="str">
        <f>IF(1=1,IF(X191="","",IF(AND(ISNUMBER(X191),X191&lt;1,Y191="kg"),"g",IF(AND(ISNUMBER(X191),X191&lt;1,Y191="L"),"cl",Y191))),N("Y40"))</f>
        <v/>
      </c>
      <c r="AB191" s="123" t="str">
        <f>IF(1=1,IF(E191="","",IF(F191="","A CONTROLER",IF(NOT(ISNUMBER(F191)),"TEXTE",IF(OR(W191="",W191&lt;=0),"COMMANDE COUVERTS INCOMPLETE",IF(G191="","UNITE MANQUANTE",IF(COUNTIF(B384:B428,AE191)=0,"UNITE A CONTROLER","OK")))))),N("Z6"))</f>
        <v/>
      </c>
      <c r="AD191" s="144" t="str">
        <f>IF(1=1,IF(E191="","",AD157),N("AB40"))</f>
        <v/>
      </c>
      <c r="AE191" s="125" t="str">
        <f>IF(1=1,IF(G191="","",UPPER(TRIM(SUBSTITUTE(SUBSTITUTE(G191&amp;"",CHAR(160)," ")," "," ")))),N("AC40"))</f>
        <v/>
      </c>
      <c r="AG191" s="244" t="s">
        <v>68</v>
      </c>
    </row>
    <row r="192" spans="1:33" ht="23.25" x14ac:dyDescent="0.25">
      <c r="A192" s="216"/>
      <c r="B192" s="217" t="s">
        <v>17</v>
      </c>
      <c r="C192" s="218"/>
      <c r="D192" s="219" t="s">
        <v>239</v>
      </c>
      <c r="E192" s="218"/>
      <c r="F192" s="218"/>
      <c r="G192" s="218"/>
      <c r="H192" s="220"/>
      <c r="I192" s="218"/>
      <c r="J192" s="218"/>
      <c r="K192" s="218"/>
      <c r="L192" s="218"/>
      <c r="M192" s="218"/>
      <c r="N192" s="218"/>
      <c r="O192" s="218"/>
      <c r="P192" s="218" t="str">
        <f>D192</f>
        <v>SOUS-FAMILLE</v>
      </c>
      <c r="Q192" s="218"/>
      <c r="R192" s="218"/>
      <c r="S192" s="220"/>
      <c r="T192" s="221" t="s">
        <v>664</v>
      </c>
      <c r="U192" s="222" cm="1">
        <f t="array" ref="U192">SUMPRODUCT(LEN(E194:E228)-LEN(SUBSTITUTE(E194:E228,"*","")))</f>
        <v>0</v>
      </c>
      <c r="V192" s="218"/>
      <c r="W192" s="218" t="str">
        <f>D192</f>
        <v>SOUS-FAMILLE</v>
      </c>
      <c r="X192" s="218"/>
      <c r="Y192" s="218"/>
      <c r="Z192" s="218"/>
      <c r="AA192" s="218"/>
      <c r="AB192" s="223"/>
      <c r="AC192" s="218"/>
      <c r="AD192" s="218"/>
      <c r="AE192" s="224" t="str">
        <f>B194</f>
        <v>NOM DE LA RECETTE À SAISIR</v>
      </c>
      <c r="AG192" s="244" t="s">
        <v>70</v>
      </c>
    </row>
    <row r="193" spans="1:33" ht="32.25" thickBot="1" x14ac:dyDescent="0.3">
      <c r="A193" s="92" t="s">
        <v>155</v>
      </c>
      <c r="B193" s="92" t="s">
        <v>1</v>
      </c>
      <c r="C193" s="92"/>
      <c r="D193" s="92" t="s">
        <v>2</v>
      </c>
      <c r="E193" s="92" t="s">
        <v>117</v>
      </c>
      <c r="F193" s="92" t="s">
        <v>3</v>
      </c>
      <c r="G193" s="92" t="s">
        <v>4</v>
      </c>
      <c r="H193" s="81"/>
      <c r="I193" s="157" t="s">
        <v>5</v>
      </c>
      <c r="J193" s="92" t="s">
        <v>114</v>
      </c>
      <c r="K193" s="92" t="s">
        <v>4</v>
      </c>
      <c r="L193" s="92" t="s">
        <v>6</v>
      </c>
      <c r="M193" s="94" t="s">
        <v>7</v>
      </c>
      <c r="N193" s="94" t="s">
        <v>116</v>
      </c>
      <c r="O193" s="95" t="s">
        <v>115</v>
      </c>
      <c r="P193" s="96" t="s">
        <v>8</v>
      </c>
      <c r="Q193" s="97" t="s">
        <v>9</v>
      </c>
      <c r="R193" s="92" t="s">
        <v>10</v>
      </c>
      <c r="S193" s="81"/>
      <c r="T193" s="92" t="s">
        <v>117</v>
      </c>
      <c r="U193" s="98" t="s">
        <v>11</v>
      </c>
      <c r="V193" s="95" t="s">
        <v>12</v>
      </c>
      <c r="W193" s="92" t="s">
        <v>13</v>
      </c>
      <c r="X193" s="94" t="s">
        <v>7</v>
      </c>
      <c r="Y193" s="94" t="s">
        <v>116</v>
      </c>
      <c r="Z193" s="99" t="s">
        <v>8</v>
      </c>
      <c r="AA193" s="97" t="s">
        <v>9</v>
      </c>
      <c r="AB193" s="99" t="s">
        <v>10</v>
      </c>
      <c r="AC193" s="240"/>
      <c r="AD193" s="92" t="s">
        <v>14</v>
      </c>
      <c r="AE193" s="92" t="s">
        <v>15</v>
      </c>
      <c r="AG193" s="244" t="s">
        <v>72</v>
      </c>
    </row>
    <row r="194" spans="1:33" ht="18.75" x14ac:dyDescent="0.25">
      <c r="A194" s="158" t="s">
        <v>5640</v>
      </c>
      <c r="B194" s="101" t="s">
        <v>20</v>
      </c>
      <c r="C194" s="101"/>
      <c r="D194" s="102">
        <v>0</v>
      </c>
      <c r="E194" s="103" t="s">
        <v>21</v>
      </c>
      <c r="F194" s="104">
        <v>10</v>
      </c>
      <c r="G194" s="8" t="s">
        <v>119</v>
      </c>
      <c r="H194" s="105"/>
      <c r="I194" s="106" t="str">
        <f>E194</f>
        <v>ÉLÉMENT PRINCIPAL À SAISIR</v>
      </c>
      <c r="J194" s="107">
        <f>F194</f>
        <v>10</v>
      </c>
      <c r="K194" s="108" t="str">
        <f>G194</f>
        <v>Quoi ?</v>
      </c>
      <c r="L194" s="109">
        <f>IF(1=1,IF(OR(J194="",O194="",NOT(ISNUMBER(J194)),NOT(ISNUMBER(O194)),J194=0),"",O194/J194),N("L6"))</f>
        <v>15</v>
      </c>
      <c r="M194" s="110">
        <f>IF(1=1,IF(OR(L194="",NOT(ISNUMBER(F194))),"",F194*L194*IFERROR(INDEX(D384:D428,MATCH(AE194,B384:B428,0)),1)),N("M13"))</f>
        <v>150</v>
      </c>
      <c r="N194" s="111" t="str">
        <f>IF(1=1,IF(F194="","",IF(G194="","",IFERROR(INDEX(E384:E428,MATCH(AE194,B384:B428,0)),G194&amp;""))),N("N6"))</f>
        <v>Quoi ?</v>
      </c>
      <c r="O194" s="112">
        <v>150</v>
      </c>
      <c r="P194" s="113">
        <f>IF(1=1,IF(M194="","",IF(AND(ISNUMBER(M194),M194&lt;1,N194="kg"),MAX(1,ROUND(M194*1000,0)),IF(AND(ISNUMBER(M194),M194&lt;1,N194="L"),MAX(1,ROUND(M194*100,0)),ROUND(M194,3)))),N("O6"))</f>
        <v>150</v>
      </c>
      <c r="Q194" s="114" t="str">
        <f>IF(1=1,IF(M194="","",IF(AND(ISNUMBER(M194),M194&lt;1,N194="kg"),"g",IF(AND(ISNUMBER(M194),M194&lt;1,N194="L"),"cl",N194))),N("P6"))</f>
        <v>Quoi ?</v>
      </c>
      <c r="R194" s="115" t="str">
        <f>IF(1=1,IF(E194="","",IF(F194="","A CONTROLER",IF(NOT(ISNUMBER(F194)),"TEXTE",IF(OR(L194="",L194&lt;=0),"COMMANDE PRINCIPALE INCOMPLETE",IF(G194="","UNITE MANQUANTE",IF(COUNTIF(B384:B428,AE194)=0,"UNITE A CONTROLER","OK")))))),N("Q9"))</f>
        <v>UNITE A CONTROLER</v>
      </c>
      <c r="S194" s="105"/>
      <c r="T194" s="159" t="str">
        <f>B194</f>
        <v>NOM DE LA RECETTE À SAISIR</v>
      </c>
      <c r="U194" s="117">
        <v>100</v>
      </c>
      <c r="V194" s="112">
        <v>150</v>
      </c>
      <c r="W194" s="118">
        <f>IF(1=1,IF(OR(U194="",V194="",NOT(ISNUMBER(U194)),NOT(ISNUMBER(V194)),U194=0),"",V194/U194),N("U6"))</f>
        <v>1.5</v>
      </c>
      <c r="X194" s="119">
        <f>IF(1=1,IF(OR(W194="",NOT(ISNUMBER(F194))),"",F194*W194*IFERROR(INDEX(D384:D428,MATCH(AE194,B384:B428,0)),1)),N("V7"))</f>
        <v>15</v>
      </c>
      <c r="Y194" s="120" t="str">
        <f>IF(1=1,IF(F194="","",IF(G194="","",IFERROR(INDEX(E384:E428,MATCH(AE194,B384:B428,0)),G194&amp;""))),N("W6"))</f>
        <v>Quoi ?</v>
      </c>
      <c r="Z194" s="121">
        <f>IF(1=1,IF(X194="","",IF(AND(ISNUMBER(X194),X194&lt;1,Y194="kg"),MAX(1,ROUND(X194*1000,0)),IF(AND(ISNUMBER(X194),X194&lt;1,Y194="L"),MAX(1,ROUND(X194*100,0)),ROUND(X194,3)))),N("X6"))</f>
        <v>15</v>
      </c>
      <c r="AA194" s="122" t="str">
        <f>IF(1=1,IF(X194="","",IF(AND(ISNUMBER(X194),X194&lt;1,Y194="kg"),"g",IF(AND(ISNUMBER(X194),X194&lt;1,Y194="L"),"cl",Y194))),N("Y6"))</f>
        <v>Quoi ?</v>
      </c>
      <c r="AB194" s="123" t="str">
        <f>IF(1=1,IF(E194="","",IF(F194="","A CONTROLER",IF(NOT(ISNUMBER(F194)),"TEXTE",IF(OR(W194="",W194&lt;=0),"COMMANDE COUVERTS INCOMPLETE",IF(G194="","UNITE MANQUANTE",IF(COUNTIF(B384:B428,AE194)=0,"UNITE A CONTROLER","OK")))))),N("Z6"))</f>
        <v>UNITE A CONTROLER</v>
      </c>
      <c r="AD194" s="124">
        <v>62</v>
      </c>
      <c r="AE194" s="125" t="str">
        <f>IF(1=1,IF(G194="","",UPPER(TRIM(SUBSTITUTE(SUBSTITUTE(G194&amp;"",CHAR(160)," ")," "," ")))),N("AC6"))</f>
        <v>QUOI ?</v>
      </c>
      <c r="AG194" s="244" t="s">
        <v>74</v>
      </c>
    </row>
    <row r="195" spans="1:33" ht="15.75" x14ac:dyDescent="0.25">
      <c r="A195" s="160" t="str">
        <f>IF(1=1,IF(E195="","",A194),N("A7"))</f>
        <v/>
      </c>
      <c r="B195" s="127" t="str">
        <f>IF(1=1,IF(E195="","",B194),N("B7"))</f>
        <v/>
      </c>
      <c r="C195" s="128"/>
      <c r="D195" s="129" t="str">
        <f>IF(ISBLANK(E195),"",LARGE(D194:D194,1)+1)</f>
        <v/>
      </c>
      <c r="E195" s="130"/>
      <c r="F195" s="131"/>
      <c r="G195" s="170"/>
      <c r="H195" s="105"/>
      <c r="I195" s="132" t="str">
        <f>IF(1=1,IF(E195="","",I194),N("H7"))</f>
        <v/>
      </c>
      <c r="J195" s="133" t="str">
        <f>IF(1=1,IF(E195="","",J194),N("I7"))</f>
        <v/>
      </c>
      <c r="K195" s="134" t="str">
        <f>IF(1=1,IF(E195="","",K194),N("J7"))</f>
        <v/>
      </c>
      <c r="L195" s="135" t="str">
        <f>IF(1=1,IF(OR(J195="",O195="",NOT(ISNUMBER(J195)),NOT(ISNUMBER(O195)),J195=0),"",O195/J195),N("L7"))</f>
        <v/>
      </c>
      <c r="M195" s="136" t="str">
        <f>IF(1=1,IF(OR(L195="",NOT(ISNUMBER(F195))),"",F195*L195*IFERROR(INDEX(D384:D428,MATCH(AE195,B384:B428,0)),1)),N("M13"))</f>
        <v/>
      </c>
      <c r="N195" s="137" t="str">
        <f>IF(1=1,IF(F195="","",IF(G195="","",IFERROR(INDEX(E384:E428,MATCH(AE195,B384:B428,0)),G195&amp;""))),N("N6"))</f>
        <v/>
      </c>
      <c r="O195" s="138" t="str">
        <f>IF(1=1,IF(E195="","",O194),N("K7"))</f>
        <v/>
      </c>
      <c r="P195" s="139" t="str">
        <f>IF(1=1,IF(M195="","",IF(AND(ISNUMBER(M195),M195&lt;1,N195="kg"),MAX(1,ROUND(M195*1000,0)),IF(AND(ISNUMBER(M195),M195&lt;1,N195="L"),MAX(1,ROUND(M195*100,0)),ROUND(M195,3)))),N("O7"))</f>
        <v/>
      </c>
      <c r="Q195" s="140" t="str">
        <f>IF(1=1,IF(M195="","",IF(AND(ISNUMBER(M195),M195&lt;1,N195="kg"),"g",IF(AND(ISNUMBER(M195),M195&lt;1,N195="L"),"cl",N195))),N("P7"))</f>
        <v/>
      </c>
      <c r="R195" s="161" t="str">
        <f>IF(1=1,IF(E195="","",IF(F195="","A CONTROLER",IF(NOT(ISNUMBER(F195)),"TEXTE",IF(OR(L195="",L195&lt;=0),"COMMANDE PRINCIPALE INCOMPLETE",IF(G195="","UNITE MANQUANTE",IF(COUNTIF(B384:B428,AE195)=0,"UNITE A CONTROLER","OK")))))),N("Q9"))</f>
        <v/>
      </c>
      <c r="S195" s="105"/>
      <c r="T195" s="141">
        <f t="shared" ref="T195:T228" si="16">E195</f>
        <v>0</v>
      </c>
      <c r="U195" s="133" t="str">
        <f>IF(1=1,IF(E195="","",U194),N("S7"))</f>
        <v/>
      </c>
      <c r="V195" s="133" t="str">
        <f>IF(1=1,IF(E195="","",V194),N("T7"))</f>
        <v/>
      </c>
      <c r="W195" s="135" t="str">
        <f>IF(1=1,IF(OR(U195="",V195="",NOT(ISNUMBER(U195)),NOT(ISNUMBER(V195)),U195=0),"",V195/U195),N("U7"))</f>
        <v/>
      </c>
      <c r="X195" s="136" t="str">
        <f>IF(1=1,IF(OR(W195="",NOT(ISNUMBER(F195))),"",F195*W195*IFERROR(INDEX(D384:D428,MATCH(AE195,B384:B428,0)),1)),N("V7"))</f>
        <v/>
      </c>
      <c r="Y195" s="137" t="str">
        <f>IF(1=1,IF(F195="","",IF(G195="","",IFERROR(INDEX(E384:E428,MATCH(AE195,B384:B428,0)),G195&amp;""))),N("W6"))</f>
        <v/>
      </c>
      <c r="Z195" s="142" t="str">
        <f>IF(1=1,IF(X195="","",IF(AND(ISNUMBER(X195),X195&lt;1,Y195="kg"),MAX(1,ROUND(X195*1000,0)),IF(AND(ISNUMBER(X195),X195&lt;1,Y195="L"),MAX(1,ROUND(X195*100,0)),ROUND(X195,3)))),N("X7"))</f>
        <v/>
      </c>
      <c r="AA195" s="143" t="str">
        <f>IF(1=1,IF(X195="","",IF(AND(ISNUMBER(X195),X195&lt;1,Y195="kg"),"g",IF(AND(ISNUMBER(X195),X195&lt;1,Y195="L"),"cl",Y195))),N("Y7"))</f>
        <v/>
      </c>
      <c r="AB195" s="123" t="str">
        <f>IF(1=1,IF(E195="","",IF(F195="","A CONTROLER",IF(NOT(ISNUMBER(F195)),"TEXTE",IF(OR(W195="",W195&lt;=0),"COMMANDE COUVERTS INCOMPLETE",IF(G195="","UNITE MANQUANTE",IF(COUNTIF(B384:B428,AE195)=0,"UNITE A CONTROLER","OK")))))),N("Z6"))</f>
        <v/>
      </c>
      <c r="AD195" s="144" t="str">
        <f>IF(1=1,IF(E195="","",AD194),N("AB7"))</f>
        <v/>
      </c>
      <c r="AE195" s="125" t="str">
        <f>IF(1=1,IF(G195="","",UPPER(TRIM(SUBSTITUTE(SUBSTITUTE(G195&amp;"",CHAR(160)," ")," "," ")))),N("AC7"))</f>
        <v/>
      </c>
      <c r="AG195" s="244" t="s">
        <v>76</v>
      </c>
    </row>
    <row r="196" spans="1:33" ht="15.75" x14ac:dyDescent="0.25">
      <c r="A196" s="160" t="str">
        <f>IF(1=1,IF(E196="","",A194),N("A8"))</f>
        <v/>
      </c>
      <c r="B196" s="127" t="str">
        <f>IF(1=1,IF(E196="","",B194),N("B8"))</f>
        <v/>
      </c>
      <c r="C196" s="128"/>
      <c r="D196" s="129" t="str">
        <f>IF(ISBLANK(E196),"",LARGE(D194:D195,1)+1)</f>
        <v/>
      </c>
      <c r="E196" s="130"/>
      <c r="F196" s="131"/>
      <c r="G196" s="170"/>
      <c r="H196" s="105"/>
      <c r="I196" s="132" t="str">
        <f>IF(1=1,IF(E196="","",I194),N("H8"))</f>
        <v/>
      </c>
      <c r="J196" s="133" t="str">
        <f>IF(1=1,IF(E196="","",J194),N("I8"))</f>
        <v/>
      </c>
      <c r="K196" s="134" t="str">
        <f>IF(1=1,IF(E196="","",K194),N("J8"))</f>
        <v/>
      </c>
      <c r="L196" s="135" t="str">
        <f>IF(1=1,IF(OR(J196="",O196="",NOT(ISNUMBER(J196)),NOT(ISNUMBER(O196)),J196=0),"",O196/J196),N("L8"))</f>
        <v/>
      </c>
      <c r="M196" s="136" t="str">
        <f>IF(1=1,IF(OR(L196="",NOT(ISNUMBER(F196))),"",F196*L196*IFERROR(INDEX(D384:D428,MATCH(AE196,B384:B428,0)),1)),N("M13"))</f>
        <v/>
      </c>
      <c r="N196" s="137" t="str">
        <f>IF(1=1,IF(F196="","",IF(G196="","",IFERROR(INDEX(E384:E428,MATCH(AE196,B384:B428,0)),G196&amp;""))),N("N6"))</f>
        <v/>
      </c>
      <c r="O196" s="138" t="str">
        <f>IF(1=1,IF(E196="","",O194),N("K8"))</f>
        <v/>
      </c>
      <c r="P196" s="139" t="str">
        <f>IF(1=1,IF(M196="","",IF(AND(ISNUMBER(M196),M196&lt;1,N196="kg"),MAX(1,ROUND(M196*1000,0)),IF(AND(ISNUMBER(M196),M196&lt;1,N196="L"),MAX(1,ROUND(M196*100,0)),ROUND(M196,3)))),N("O8"))</f>
        <v/>
      </c>
      <c r="Q196" s="140" t="str">
        <f>IF(1=1,IF(M196="","",IF(AND(ISNUMBER(M196),M196&lt;1,N196="kg"),"g",IF(AND(ISNUMBER(M196),M196&lt;1,N196="L"),"cl",N196))),N("P8"))</f>
        <v/>
      </c>
      <c r="R196" s="161" t="str">
        <f>IF(1=1,IF(E196="","",IF(F196="","A CONTROLER",IF(NOT(ISNUMBER(F196)),"TEXTE",IF(OR(L196="",L196&lt;=0),"COMMANDE PRINCIPALE INCOMPLETE",IF(G196="","UNITE MANQUANTE",IF(COUNTIF(B384:B428,AE196)=0,"UNITE A CONTROLER","OK")))))),N("Q9"))</f>
        <v/>
      </c>
      <c r="S196" s="105"/>
      <c r="T196" s="141">
        <f t="shared" si="16"/>
        <v>0</v>
      </c>
      <c r="U196" s="133" t="str">
        <f>IF(1=1,IF(E196="","",U194),N("S8"))</f>
        <v/>
      </c>
      <c r="V196" s="133" t="str">
        <f>IF(1=1,IF(E196="","",V194),N("T8"))</f>
        <v/>
      </c>
      <c r="W196" s="135" t="str">
        <f>IF(1=1,IF(OR(U196="",V196="",NOT(ISNUMBER(U196)),NOT(ISNUMBER(V196)),U196=0),"",V196/U196),N("U8"))</f>
        <v/>
      </c>
      <c r="X196" s="136" t="str">
        <f>IF(1=1,IF(OR(W196="",NOT(ISNUMBER(F196))),"",F196*W196*IFERROR(INDEX(D384:D428,MATCH(AE196,B384:B428,0)),1)),N("V7"))</f>
        <v/>
      </c>
      <c r="Y196" s="137" t="str">
        <f>IF(1=1,IF(F196="","",IF(G196="","",IFERROR(INDEX(E384:E428,MATCH(AE196,B384:B428,0)),G196&amp;""))),N("W6"))</f>
        <v/>
      </c>
      <c r="Z196" s="142" t="str">
        <f>IF(1=1,IF(X196="","",IF(AND(ISNUMBER(X196),X196&lt;1,Y196="kg"),MAX(1,ROUND(X196*1000,0)),IF(AND(ISNUMBER(X196),X196&lt;1,Y196="L"),MAX(1,ROUND(X196*100,0)),ROUND(X196,3)))),N("X8"))</f>
        <v/>
      </c>
      <c r="AA196" s="143" t="str">
        <f>IF(1=1,IF(X196="","",IF(AND(ISNUMBER(X196),X196&lt;1,Y196="kg"),"g",IF(AND(ISNUMBER(X196),X196&lt;1,Y196="L"),"cl",Y196))),N("Y8"))</f>
        <v/>
      </c>
      <c r="AB196" s="123" t="str">
        <f>IF(1=1,IF(E196="","",IF(F196="","A CONTROLER",IF(NOT(ISNUMBER(F196)),"TEXTE",IF(OR(W196="",W196&lt;=0),"COMMANDE COUVERTS INCOMPLETE",IF(G196="","UNITE MANQUANTE",IF(COUNTIF(B384:B428,AE196)=0,"UNITE A CONTROLER","OK")))))),N("Z6"))</f>
        <v/>
      </c>
      <c r="AD196" s="144" t="str">
        <f>IF(1=1,IF(E196="","",AD194),N("AB8"))</f>
        <v/>
      </c>
      <c r="AE196" s="125" t="str">
        <f>IF(1=1,IF(G196="","",UPPER(TRIM(SUBSTITUTE(SUBSTITUTE(G196&amp;"",CHAR(160)," ")," "," ")))),N("AC8"))</f>
        <v/>
      </c>
      <c r="AG196" s="244" t="s">
        <v>78</v>
      </c>
    </row>
    <row r="197" spans="1:33" ht="15.75" x14ac:dyDescent="0.25">
      <c r="A197" s="160" t="str">
        <f>IF(1=1,IF(E197="","",A194),N("A9"))</f>
        <v/>
      </c>
      <c r="B197" s="127" t="str">
        <f>IF(1=1,IF(E197="","",B194),N("B9"))</f>
        <v/>
      </c>
      <c r="C197" s="128"/>
      <c r="D197" s="129" t="str">
        <f>IF(ISBLANK(E197),"",LARGE(D194:D196,1)+1)</f>
        <v/>
      </c>
      <c r="E197" s="130"/>
      <c r="F197" s="131"/>
      <c r="G197" s="170"/>
      <c r="H197" s="105"/>
      <c r="I197" s="132" t="str">
        <f>IF(1=1,IF(E197="","",I194),N("H9"))</f>
        <v/>
      </c>
      <c r="J197" s="133" t="str">
        <f>IF(1=1,IF(E197="","",J194),N("I9"))</f>
        <v/>
      </c>
      <c r="K197" s="134" t="str">
        <f>IF(1=1,IF(E197="","",K194),N("J9"))</f>
        <v/>
      </c>
      <c r="L197" s="135" t="str">
        <f>IF(1=1,IF(OR(J197="",O197="",NOT(ISNUMBER(J197)),NOT(ISNUMBER(O197)),J197=0),"",O197/J197),N("L9"))</f>
        <v/>
      </c>
      <c r="M197" s="136" t="str">
        <f>IF(1=1,IF(OR(L197="",NOT(ISNUMBER(F197))),"",F197*L197*IFERROR(INDEX(D384:D428,MATCH(AE197,B384:B428,0)),1)),N("M13"))</f>
        <v/>
      </c>
      <c r="N197" s="137" t="str">
        <f>IF(1=1,IF(F197="","",IF(G197="","",IFERROR(INDEX(E384:E428,MATCH(AE197,B384:B428,0)),G197&amp;""))),N("N6"))</f>
        <v/>
      </c>
      <c r="O197" s="138" t="str">
        <f>IF(1=1,IF(E197="","",O194),N("K9"))</f>
        <v/>
      </c>
      <c r="P197" s="139" t="str">
        <f>IF(1=1,IF(M197="","",IF(AND(ISNUMBER(M197),M197&lt;1,N197="kg"),MAX(1,ROUND(M197*1000,0)),IF(AND(ISNUMBER(M197),M197&lt;1,N197="L"),MAX(1,ROUND(M197*100,0)),ROUND(M197,3)))),N("O9"))</f>
        <v/>
      </c>
      <c r="Q197" s="140" t="str">
        <f>IF(1=1,IF(M197="","",IF(AND(ISNUMBER(M197),M197&lt;1,N197="kg"),"g",IF(AND(ISNUMBER(M197),M197&lt;1,N197="L"),"cl",N197))),N("P9"))</f>
        <v/>
      </c>
      <c r="R197" s="161" t="str">
        <f>IF(1=1,IF(E197="","",IF(F197="","A CONTROLER",IF(NOT(ISNUMBER(F197)),"TEXTE",IF(OR(L197="",L197&lt;=0),"COMMANDE PRINCIPALE INCOMPLETE",IF(G197="","UNITE MANQUANTE",IF(COUNTIF(B384:B428,AE197)=0,"UNITE A CONTROLER","OK")))))),N("Q9"))</f>
        <v/>
      </c>
      <c r="S197" s="105"/>
      <c r="T197" s="141">
        <f t="shared" si="16"/>
        <v>0</v>
      </c>
      <c r="U197" s="133" t="str">
        <f>IF(1=1,IF(E197="","",U194),N("S9"))</f>
        <v/>
      </c>
      <c r="V197" s="133" t="str">
        <f>IF(1=1,IF(E197="","",V194),N("T9"))</f>
        <v/>
      </c>
      <c r="W197" s="135" t="str">
        <f>IF(1=1,IF(OR(U197="",V197="",NOT(ISNUMBER(U197)),NOT(ISNUMBER(V197)),U197=0),"",V197/U197),N("U9"))</f>
        <v/>
      </c>
      <c r="X197" s="136" t="str">
        <f>IF(1=1,IF(OR(W197="",NOT(ISNUMBER(F197))),"",F197*W197*IFERROR(INDEX(D384:D428,MATCH(AE197,B384:B428,0)),1)),N("V7"))</f>
        <v/>
      </c>
      <c r="Y197" s="137" t="str">
        <f>IF(1=1,IF(F197="","",IF(G197="","",IFERROR(INDEX(E384:E428,MATCH(AE197,B384:B428,0)),G197&amp;""))),N("W6"))</f>
        <v/>
      </c>
      <c r="Z197" s="142" t="str">
        <f>IF(1=1,IF(X197="","",IF(AND(ISNUMBER(X197),X197&lt;1,Y197="kg"),MAX(1,ROUND(X197*1000,0)),IF(AND(ISNUMBER(X197),X197&lt;1,Y197="L"),MAX(1,ROUND(X197*100,0)),ROUND(X197,3)))),N("X9"))</f>
        <v/>
      </c>
      <c r="AA197" s="143" t="str">
        <f>IF(1=1,IF(X197="","",IF(AND(ISNUMBER(X197),X197&lt;1,Y197="kg"),"g",IF(AND(ISNUMBER(X197),X197&lt;1,Y197="L"),"cl",Y197))),N("Y9"))</f>
        <v/>
      </c>
      <c r="AB197" s="123" t="str">
        <f>IF(1=1,IF(E197="","",IF(F197="","A CONTROLER",IF(NOT(ISNUMBER(F197)),"TEXTE",IF(OR(W197="",W197&lt;=0),"COMMANDE COUVERTS INCOMPLETE",IF(G197="","UNITE MANQUANTE",IF(COUNTIF(B384:B428,AE197)=0,"UNITE A CONTROLER","OK")))))),N("Z6"))</f>
        <v/>
      </c>
      <c r="AD197" s="144" t="str">
        <f>IF(1=1,IF(E197="","",AD194),N("AB9"))</f>
        <v/>
      </c>
      <c r="AE197" s="125" t="str">
        <f>IF(1=1,IF(G197="","",UPPER(TRIM(SUBSTITUTE(SUBSTITUTE(G197&amp;"",CHAR(160)," ")," "," ")))),N("AC9"))</f>
        <v/>
      </c>
      <c r="AG197" s="244" t="s">
        <v>80</v>
      </c>
    </row>
    <row r="198" spans="1:33" ht="15.75" x14ac:dyDescent="0.25">
      <c r="A198" s="160" t="str">
        <f>IF(1=1,IF(E198="","",A194),N("A10"))</f>
        <v/>
      </c>
      <c r="B198" s="127" t="str">
        <f>IF(1=1,IF(E198="","",B194),N("B10"))</f>
        <v/>
      </c>
      <c r="C198" s="128"/>
      <c r="D198" s="129" t="str">
        <f>IF(ISBLANK(E198),"",LARGE(D194:D197,1)+1)</f>
        <v/>
      </c>
      <c r="E198" s="130"/>
      <c r="F198" s="131"/>
      <c r="G198" s="170"/>
      <c r="H198" s="105"/>
      <c r="I198" s="132" t="str">
        <f>IF(1=1,IF(E198="","",I194),N("H10"))</f>
        <v/>
      </c>
      <c r="J198" s="133" t="str">
        <f>IF(1=1,IF(E198="","",J194),N("I10"))</f>
        <v/>
      </c>
      <c r="K198" s="134" t="str">
        <f>IF(1=1,IF(E198="","",K194),N("J10"))</f>
        <v/>
      </c>
      <c r="L198" s="135" t="str">
        <f>IF(1=1,IF(OR(J198="",O198="",NOT(ISNUMBER(J198)),NOT(ISNUMBER(O198)),J198=0),"",O198/J198),N("L10"))</f>
        <v/>
      </c>
      <c r="M198" s="136" t="str">
        <f>IF(1=1,IF(OR(L198="",NOT(ISNUMBER(F198))),"",F198*L198*IFERROR(INDEX(D384:D428,MATCH(AE198,B384:B428,0)),1)),N("M13"))</f>
        <v/>
      </c>
      <c r="N198" s="137" t="str">
        <f>IF(1=1,IF(F198="","",IF(G198="","",IFERROR(INDEX(E384:E428,MATCH(AE198,B384:B428,0)),G198&amp;""))),N("N6"))</f>
        <v/>
      </c>
      <c r="O198" s="138" t="str">
        <f>IF(1=1,IF(E198="","",O194),N("K10"))</f>
        <v/>
      </c>
      <c r="P198" s="139" t="str">
        <f>IF(1=1,IF(M198="","",IF(AND(ISNUMBER(M198),M198&lt;1,N198="kg"),MAX(1,ROUND(M198*1000,0)),IF(AND(ISNUMBER(M198),M198&lt;1,N198="L"),MAX(1,ROUND(M198*100,0)),ROUND(M198,3)))),N("O10"))</f>
        <v/>
      </c>
      <c r="Q198" s="140" t="str">
        <f>IF(1=1,IF(M198="","",IF(AND(ISNUMBER(M198),M198&lt;1,N198="kg"),"g",IF(AND(ISNUMBER(M198),M198&lt;1,N198="L"),"cl",N198))),N("P10"))</f>
        <v/>
      </c>
      <c r="R198" s="161" t="str">
        <f>IF(1=1,IF(E198="","",IF(F198="","A CONTROLER",IF(NOT(ISNUMBER(F198)),"TEXTE",IF(OR(L198="",L198&lt;=0),"COMMANDE PRINCIPALE INCOMPLETE",IF(G198="","UNITE MANQUANTE",IF(COUNTIF(B384:B428,AE198)=0,"UNITE A CONTROLER","OK")))))),N("Q9"))</f>
        <v/>
      </c>
      <c r="S198" s="105"/>
      <c r="T198" s="141">
        <f t="shared" si="16"/>
        <v>0</v>
      </c>
      <c r="U198" s="133" t="str">
        <f>IF(1=1,IF(E198="","",U194),N("S10"))</f>
        <v/>
      </c>
      <c r="V198" s="133" t="str">
        <f>IF(1=1,IF(E198="","",V194),N("T10"))</f>
        <v/>
      </c>
      <c r="W198" s="135" t="str">
        <f>IF(1=1,IF(OR(U198="",V198="",NOT(ISNUMBER(U198)),NOT(ISNUMBER(V198)),U198=0),"",V198/U198),N("U10"))</f>
        <v/>
      </c>
      <c r="X198" s="136" t="str">
        <f>IF(1=1,IF(OR(W198="",NOT(ISNUMBER(F198))),"",F198*W198*IFERROR(INDEX(D384:D428,MATCH(AE198,B384:B428,0)),1)),N("V7"))</f>
        <v/>
      </c>
      <c r="Y198" s="137" t="str">
        <f>IF(1=1,IF(F198="","",IF(G198="","",IFERROR(INDEX(E384:E428,MATCH(AE198,B384:B428,0)),G198&amp;""))),N("W6"))</f>
        <v/>
      </c>
      <c r="Z198" s="142" t="str">
        <f>IF(1=1,IF(X198="","",IF(AND(ISNUMBER(X198),X198&lt;1,Y198="kg"),MAX(1,ROUND(X198*1000,0)),IF(AND(ISNUMBER(X198),X198&lt;1,Y198="L"),MAX(1,ROUND(X198*100,0)),ROUND(X198,3)))),N("X10"))</f>
        <v/>
      </c>
      <c r="AA198" s="143" t="str">
        <f>IF(1=1,IF(X198="","",IF(AND(ISNUMBER(X198),X198&lt;1,Y198="kg"),"g",IF(AND(ISNUMBER(X198),X198&lt;1,Y198="L"),"cl",Y198))),N("Y10"))</f>
        <v/>
      </c>
      <c r="AB198" s="123" t="str">
        <f>IF(1=1,IF(E198="","",IF(F198="","A CONTROLER",IF(NOT(ISNUMBER(F198)),"TEXTE",IF(OR(W198="",W198&lt;=0),"COMMANDE COUVERTS INCOMPLETE",IF(G198="","UNITE MANQUANTE",IF(COUNTIF(B384:B428,AE198)=0,"UNITE A CONTROLER","OK")))))),N("Z6"))</f>
        <v/>
      </c>
      <c r="AD198" s="144" t="str">
        <f>IF(1=1,IF(E198="","",AD194),N("AB10"))</f>
        <v/>
      </c>
      <c r="AE198" s="125" t="str">
        <f>IF(1=1,IF(G198="","",UPPER(TRIM(SUBSTITUTE(SUBSTITUTE(G198&amp;"",CHAR(160)," ")," "," ")))),N("AC10"))</f>
        <v/>
      </c>
      <c r="AG198" s="244" t="s">
        <v>66</v>
      </c>
    </row>
    <row r="199" spans="1:33" ht="15.75" x14ac:dyDescent="0.25">
      <c r="A199" s="160" t="str">
        <f>IF(1=1,IF(E199="","",A194),N("A11"))</f>
        <v/>
      </c>
      <c r="B199" s="127" t="str">
        <f>IF(1=1,IF(E199="","",B194),N("B11"))</f>
        <v/>
      </c>
      <c r="C199" s="128"/>
      <c r="D199" s="129" t="str">
        <f>IF(ISBLANK(E199),"",LARGE(D194:D198,1)+1)</f>
        <v/>
      </c>
      <c r="E199" s="130"/>
      <c r="F199" s="131"/>
      <c r="G199" s="170"/>
      <c r="H199" s="105"/>
      <c r="I199" s="132" t="str">
        <f>IF(1=1,IF(E199="","",I194),N("H11"))</f>
        <v/>
      </c>
      <c r="J199" s="133" t="str">
        <f>IF(1=1,IF(E199="","",J194),N("I11"))</f>
        <v/>
      </c>
      <c r="K199" s="134" t="str">
        <f>IF(1=1,IF(E199="","",K194),N("J11"))</f>
        <v/>
      </c>
      <c r="L199" s="135" t="str">
        <f>IF(1=1,IF(OR(J199="",O199="",NOT(ISNUMBER(J199)),NOT(ISNUMBER(O199)),J199=0),"",O199/J199),N("L11"))</f>
        <v/>
      </c>
      <c r="M199" s="136" t="str">
        <f>IF(1=1,IF(OR(L199="",NOT(ISNUMBER(F199))),"",F199*L199*IFERROR(INDEX(D384:D428,MATCH(AE199,B384:B428,0)),1)),N("M13"))</f>
        <v/>
      </c>
      <c r="N199" s="137" t="str">
        <f>IF(1=1,IF(F199="","",IF(G199="","",IFERROR(INDEX(E384:E428,MATCH(AE199,B384:B428,0)),G199&amp;""))),N("N6"))</f>
        <v/>
      </c>
      <c r="O199" s="138" t="str">
        <f>IF(1=1,IF(E199="","",O194),N("K11"))</f>
        <v/>
      </c>
      <c r="P199" s="139" t="str">
        <f>IF(1=1,IF(M199="","",IF(AND(ISNUMBER(M199),M199&lt;1,N199="kg"),MAX(1,ROUND(M199*1000,0)),IF(AND(ISNUMBER(M199),M199&lt;1,N199="L"),MAX(1,ROUND(M199*100,0)),ROUND(M199,3)))),N("O11"))</f>
        <v/>
      </c>
      <c r="Q199" s="140" t="str">
        <f>IF(1=1,IF(M199="","",IF(AND(ISNUMBER(M199),M199&lt;1,N199="kg"),"g",IF(AND(ISNUMBER(M199),M199&lt;1,N199="L"),"cl",N199))),N("P11"))</f>
        <v/>
      </c>
      <c r="R199" s="161" t="str">
        <f>IF(1=1,IF(E199="","",IF(F199="","A CONTROLER",IF(NOT(ISNUMBER(F199)),"TEXTE",IF(OR(L199="",L199&lt;=0),"COMMANDE PRINCIPALE INCOMPLETE",IF(G199="","UNITE MANQUANTE",IF(COUNTIF(B384:B428,AE199)=0,"UNITE A CONTROLER","OK")))))),N("Q9"))</f>
        <v/>
      </c>
      <c r="S199" s="105"/>
      <c r="T199" s="141">
        <f t="shared" si="16"/>
        <v>0</v>
      </c>
      <c r="U199" s="133" t="str">
        <f>IF(1=1,IF(E199="","",U194),N("S11"))</f>
        <v/>
      </c>
      <c r="V199" s="133" t="str">
        <f>IF(1=1,IF(E199="","",V194),N("T11"))</f>
        <v/>
      </c>
      <c r="W199" s="135" t="str">
        <f>IF(1=1,IF(OR(U199="",V199="",NOT(ISNUMBER(U199)),NOT(ISNUMBER(V199)),U199=0),"",V199/U199),N("U11"))</f>
        <v/>
      </c>
      <c r="X199" s="136" t="str">
        <f>IF(1=1,IF(OR(W199="",NOT(ISNUMBER(F199))),"",F199*W199*IFERROR(INDEX(D384:D428,MATCH(AE199,B384:B428,0)),1)),N("V7"))</f>
        <v/>
      </c>
      <c r="Y199" s="137" t="str">
        <f>IF(1=1,IF(F199="","",IF(G199="","",IFERROR(INDEX(E384:E428,MATCH(AE199,B384:B428,0)),G199&amp;""))),N("W6"))</f>
        <v/>
      </c>
      <c r="Z199" s="142" t="str">
        <f>IF(1=1,IF(X199="","",IF(AND(ISNUMBER(X199),X199&lt;1,Y199="kg"),MAX(1,ROUND(X199*1000,0)),IF(AND(ISNUMBER(X199),X199&lt;1,Y199="L"),MAX(1,ROUND(X199*100,0)),ROUND(X199,3)))),N("X11"))</f>
        <v/>
      </c>
      <c r="AA199" s="143" t="str">
        <f>IF(1=1,IF(X199="","",IF(AND(ISNUMBER(X199),X199&lt;1,Y199="kg"),"g",IF(AND(ISNUMBER(X199),X199&lt;1,Y199="L"),"cl",Y199))),N("Y11"))</f>
        <v/>
      </c>
      <c r="AB199" s="123" t="str">
        <f>IF(1=1,IF(E199="","",IF(F199="","A CONTROLER",IF(NOT(ISNUMBER(F199)),"TEXTE",IF(OR(W199="",W199&lt;=0),"COMMANDE COUVERTS INCOMPLETE",IF(G199="","UNITE MANQUANTE",IF(COUNTIF(B384:B428,AE199)=0,"UNITE A CONTROLER","OK")))))),N("Z6"))</f>
        <v/>
      </c>
      <c r="AD199" s="144" t="str">
        <f>IF(1=1,IF(E199="","",AD194),N("AB11"))</f>
        <v/>
      </c>
      <c r="AE199" s="125" t="str">
        <f>IF(1=1,IF(G199="","",UPPER(TRIM(SUBSTITUTE(SUBSTITUTE(G199&amp;"",CHAR(160)," ")," "," ")))),N("AC11"))</f>
        <v/>
      </c>
      <c r="AG199" s="244" t="s">
        <v>64</v>
      </c>
    </row>
    <row r="200" spans="1:33" ht="15.75" x14ac:dyDescent="0.25">
      <c r="A200" s="160" t="str">
        <f>IF(1=1,IF(E200="","",A194),N("A12"))</f>
        <v/>
      </c>
      <c r="B200" s="127" t="str">
        <f>IF(1=1,IF(E200="","",B194),N("B12"))</f>
        <v/>
      </c>
      <c r="C200" s="128"/>
      <c r="D200" s="129" t="str">
        <f>IF(ISBLANK(E200),"",LARGE(D194:D199,1)+1)</f>
        <v/>
      </c>
      <c r="E200" s="130"/>
      <c r="F200" s="131"/>
      <c r="G200" s="170"/>
      <c r="H200" s="105"/>
      <c r="I200" s="132" t="str">
        <f>IF(1=1,IF(E200="","",I194),N("H12"))</f>
        <v/>
      </c>
      <c r="J200" s="133" t="str">
        <f>IF(1=1,IF(E200="","",J194),N("I12"))</f>
        <v/>
      </c>
      <c r="K200" s="134" t="str">
        <f>IF(1=1,IF(E200="","",K194),N("J12"))</f>
        <v/>
      </c>
      <c r="L200" s="135" t="str">
        <f>IF(1=1,IF(OR(J200="",O200="",NOT(ISNUMBER(J200)),NOT(ISNUMBER(O200)),J200=0),"",O200/J200),N("L12"))</f>
        <v/>
      </c>
      <c r="M200" s="136" t="str">
        <f>IF(1=1,IF(OR(L200="",NOT(ISNUMBER(F200))),"",F200*L200*IFERROR(INDEX(D384:D428,MATCH(AE200,B384:B428,0)),1)),N("M13"))</f>
        <v/>
      </c>
      <c r="N200" s="137" t="str">
        <f>IF(1=1,IF(F200="","",IF(G200="","",IFERROR(INDEX(E384:E428,MATCH(AE200,B384:B428,0)),G200&amp;""))),N("N6"))</f>
        <v/>
      </c>
      <c r="O200" s="138" t="str">
        <f>IF(1=1,IF(E200="","",O194),N("K12"))</f>
        <v/>
      </c>
      <c r="P200" s="139" t="str">
        <f>IF(1=1,IF(M200="","",IF(AND(ISNUMBER(M200),M200&lt;1,N200="kg"),MAX(1,ROUND(M200*1000,0)),IF(AND(ISNUMBER(M200),M200&lt;1,N200="L"),MAX(1,ROUND(M200*100,0)),ROUND(M200,3)))),N("O12"))</f>
        <v/>
      </c>
      <c r="Q200" s="140" t="str">
        <f>IF(1=1,IF(M200="","",IF(AND(ISNUMBER(M200),M200&lt;1,N200="kg"),"g",IF(AND(ISNUMBER(M200),M200&lt;1,N200="L"),"cl",N200))),N("P12"))</f>
        <v/>
      </c>
      <c r="R200" s="161" t="str">
        <f>IF(1=1,IF(E200="","",IF(F200="","A CONTROLER",IF(NOT(ISNUMBER(F200)),"TEXTE",IF(OR(L200="",L200&lt;=0),"COMMANDE PRINCIPALE INCOMPLETE",IF(G200="","UNITE MANQUANTE",IF(COUNTIF(B384:B428,AE200)=0,"UNITE A CONTROLER","OK")))))),N("Q9"))</f>
        <v/>
      </c>
      <c r="S200" s="105"/>
      <c r="T200" s="141">
        <f t="shared" si="16"/>
        <v>0</v>
      </c>
      <c r="U200" s="133" t="str">
        <f>IF(1=1,IF(E200="","",U194),N("S12"))</f>
        <v/>
      </c>
      <c r="V200" s="133" t="str">
        <f>IF(1=1,IF(E200="","",V194),N("T12"))</f>
        <v/>
      </c>
      <c r="W200" s="135" t="str">
        <f>IF(1=1,IF(OR(U200="",V200="",NOT(ISNUMBER(U200)),NOT(ISNUMBER(V200)),U200=0),"",V200/U200),N("U12"))</f>
        <v/>
      </c>
      <c r="X200" s="136" t="str">
        <f>IF(1=1,IF(OR(W200="",NOT(ISNUMBER(F200))),"",F200*W200*IFERROR(INDEX(D384:D428,MATCH(AE200,B384:B428,0)),1)),N("V7"))</f>
        <v/>
      </c>
      <c r="Y200" s="137" t="str">
        <f>IF(1=1,IF(F200="","",IF(G200="","",IFERROR(INDEX(E384:E428,MATCH(AE200,B384:B428,0)),G200&amp;""))),N("W6"))</f>
        <v/>
      </c>
      <c r="Z200" s="142" t="str">
        <f>IF(1=1,IF(X200="","",IF(AND(ISNUMBER(X200),X200&lt;1,Y200="kg"),MAX(1,ROUND(X200*1000,0)),IF(AND(ISNUMBER(X200),X200&lt;1,Y200="L"),MAX(1,ROUND(X200*100,0)),ROUND(X200,3)))),N("X12"))</f>
        <v/>
      </c>
      <c r="AA200" s="143" t="str">
        <f>IF(1=1,IF(X200="","",IF(AND(ISNUMBER(X200),X200&lt;1,Y200="kg"),"g",IF(AND(ISNUMBER(X200),X200&lt;1,Y200="L"),"cl",Y200))),N("Y12"))</f>
        <v/>
      </c>
      <c r="AB200" s="123" t="str">
        <f>IF(1=1,IF(E200="","",IF(F200="","A CONTROLER",IF(NOT(ISNUMBER(F200)),"TEXTE",IF(OR(W200="",W200&lt;=0),"COMMANDE COUVERTS INCOMPLETE",IF(G200="","UNITE MANQUANTE",IF(COUNTIF(B384:B428,AE200)=0,"UNITE A CONTROLER","OK")))))),N("Z6"))</f>
        <v/>
      </c>
      <c r="AD200" s="144" t="str">
        <f>IF(1=1,IF(E200="","",AD194),N("AB12"))</f>
        <v/>
      </c>
      <c r="AE200" s="125" t="str">
        <f>IF(1=1,IF(G200="","",UPPER(TRIM(SUBSTITUTE(SUBSTITUTE(G200&amp;"",CHAR(160)," ")," "," ")))),N("AC12"))</f>
        <v/>
      </c>
      <c r="AG200" s="244"/>
    </row>
    <row r="201" spans="1:33" ht="15.75" x14ac:dyDescent="0.25">
      <c r="A201" s="160" t="str">
        <f>IF(1=1,IF(E201="","",A194),N("A13"))</f>
        <v/>
      </c>
      <c r="B201" s="127" t="str">
        <f>IF(1=1,IF(E201="","",B194),N("B13"))</f>
        <v/>
      </c>
      <c r="C201" s="128"/>
      <c r="D201" s="129" t="str">
        <f>IF(ISBLANK(E201),"",LARGE(D194:D200,1)+1)</f>
        <v/>
      </c>
      <c r="E201" s="130"/>
      <c r="F201" s="131"/>
      <c r="G201" s="170"/>
      <c r="H201" s="105"/>
      <c r="I201" s="132" t="str">
        <f>IF(1=1,IF(E201="","",I194),N("H13"))</f>
        <v/>
      </c>
      <c r="J201" s="133" t="str">
        <f>IF(1=1,IF(E201="","",J194),N("I13"))</f>
        <v/>
      </c>
      <c r="K201" s="134" t="str">
        <f>IF(1=1,IF(E201="","",K194),N("J13"))</f>
        <v/>
      </c>
      <c r="L201" s="135" t="str">
        <f>IF(1=1,IF(OR(J201="",O201="",NOT(ISNUMBER(J201)),NOT(ISNUMBER(O201)),J201=0),"",O201/J201),N("L13"))</f>
        <v/>
      </c>
      <c r="M201" s="136" t="str">
        <f>IF(1=1,IF(OR(L201="",NOT(ISNUMBER(F201))),"",F201*L201*IFERROR(INDEX(D384:D428,MATCH(AE201,B384:B428,0)),1)),N("M13"))</f>
        <v/>
      </c>
      <c r="N201" s="137" t="str">
        <f>IF(1=1,IF(F201="","",IF(G201="","",IFERROR(INDEX(E384:E428,MATCH(AE201,B384:B428,0)),G201&amp;""))),N("N6"))</f>
        <v/>
      </c>
      <c r="O201" s="138" t="str">
        <f>IF(1=1,IF(E201="","",O194),N("K13"))</f>
        <v/>
      </c>
      <c r="P201" s="139" t="str">
        <f>IF(1=1,IF(M201="","",IF(AND(ISNUMBER(M201),M201&lt;1,N201="kg"),MAX(1,ROUND(M201*1000,0)),IF(AND(ISNUMBER(M201),M201&lt;1,N201="L"),MAX(1,ROUND(M201*100,0)),ROUND(M201,3)))),N("O13"))</f>
        <v/>
      </c>
      <c r="Q201" s="140" t="str">
        <f>IF(1=1,IF(M201="","",IF(AND(ISNUMBER(M201),M201&lt;1,N201="kg"),"g",IF(AND(ISNUMBER(M201),M201&lt;1,N201="L"),"cl",N201))),N("P13"))</f>
        <v/>
      </c>
      <c r="R201" s="161" t="str">
        <f>IF(1=1,IF(E201="","",IF(F201="","A CONTROLER",IF(NOT(ISNUMBER(F201)),"TEXTE",IF(OR(L201="",L201&lt;=0),"COMMANDE PRINCIPALE INCOMPLETE",IF(G201="","UNITE MANQUANTE",IF(COUNTIF(B384:B428,AE201)=0,"UNITE A CONTROLER","OK")))))),N("Q9"))</f>
        <v/>
      </c>
      <c r="S201" s="105"/>
      <c r="T201" s="141">
        <f t="shared" si="16"/>
        <v>0</v>
      </c>
      <c r="U201" s="133" t="str">
        <f>IF(1=1,IF(E201="","",U194),N("S13"))</f>
        <v/>
      </c>
      <c r="V201" s="133" t="str">
        <f>IF(1=1,IF(E201="","",V194),N("T13"))</f>
        <v/>
      </c>
      <c r="W201" s="135" t="str">
        <f>IF(1=1,IF(OR(U201="",V201="",NOT(ISNUMBER(U201)),NOT(ISNUMBER(V201)),U201=0),"",V201/U201),N("U13"))</f>
        <v/>
      </c>
      <c r="X201" s="136" t="str">
        <f>IF(1=1,IF(OR(W201="",NOT(ISNUMBER(F201))),"",F201*W201*IFERROR(INDEX(D384:D428,MATCH(AE201,B384:B428,0)),1)),N("V7"))</f>
        <v/>
      </c>
      <c r="Y201" s="137" t="str">
        <f>IF(1=1,IF(F201="","",IF(G201="","",IFERROR(INDEX(E384:E428,MATCH(AE201,B384:B428,0)),G201&amp;""))),N("W6"))</f>
        <v/>
      </c>
      <c r="Z201" s="142" t="str">
        <f>IF(1=1,IF(X201="","",IF(AND(ISNUMBER(X201),X201&lt;1,Y201="kg"),MAX(1,ROUND(X201*1000,0)),IF(AND(ISNUMBER(X201),X201&lt;1,Y201="L"),MAX(1,ROUND(X201*100,0)),ROUND(X201,3)))),N("X13"))</f>
        <v/>
      </c>
      <c r="AA201" s="143" t="str">
        <f>IF(1=1,IF(X201="","",IF(AND(ISNUMBER(X201),X201&lt;1,Y201="kg"),"g",IF(AND(ISNUMBER(X201),X201&lt;1,Y201="L"),"cl",Y201))),N("Y13"))</f>
        <v/>
      </c>
      <c r="AB201" s="123" t="str">
        <f>IF(1=1,IF(E201="","",IF(F201="","A CONTROLER",IF(NOT(ISNUMBER(F201)),"TEXTE",IF(OR(W201="",W201&lt;=0),"COMMANDE COUVERTS INCOMPLETE",IF(G201="","UNITE MANQUANTE",IF(COUNTIF(B384:B428,AE201)=0,"UNITE A CONTROLER","OK")))))),N("Z6"))</f>
        <v/>
      </c>
      <c r="AD201" s="144" t="str">
        <f>IF(1=1,IF(E201="","",AD194),N("AB13"))</f>
        <v/>
      </c>
      <c r="AE201" s="125" t="str">
        <f>IF(1=1,IF(G201="","",UPPER(TRIM(SUBSTITUTE(SUBSTITUTE(G201&amp;"",CHAR(160)," ")," "," ")))),N("AC13"))</f>
        <v/>
      </c>
    </row>
    <row r="202" spans="1:33" ht="15.75" x14ac:dyDescent="0.25">
      <c r="A202" s="160" t="str">
        <f>IF(1=1,IF(E202="","",A194),N("A14"))</f>
        <v/>
      </c>
      <c r="B202" s="127" t="str">
        <f>IF(1=1,IF(E202="","",B194),N("B14"))</f>
        <v/>
      </c>
      <c r="C202" s="128"/>
      <c r="D202" s="129" t="str">
        <f>IF(ISBLANK(E202),"",LARGE(D194:D201,1)+1)</f>
        <v/>
      </c>
      <c r="E202" s="130"/>
      <c r="F202" s="131"/>
      <c r="G202" s="170"/>
      <c r="H202" s="105"/>
      <c r="I202" s="132" t="str">
        <f>IF(1=1,IF(E202="","",I194),N("H14"))</f>
        <v/>
      </c>
      <c r="J202" s="133" t="str">
        <f>IF(1=1,IF(E202="","",J194),N("I14"))</f>
        <v/>
      </c>
      <c r="K202" s="134" t="str">
        <f>IF(1=1,IF(E202="","",K194),N("J14"))</f>
        <v/>
      </c>
      <c r="L202" s="135" t="str">
        <f>IF(1=1,IF(OR(J202="",O202="",NOT(ISNUMBER(J202)),NOT(ISNUMBER(O202)),J202=0),"",O202/J202),N("L14"))</f>
        <v/>
      </c>
      <c r="M202" s="136" t="str">
        <f>IF(1=1,IF(OR(L202="",NOT(ISNUMBER(F202))),"",F202*L202*IFERROR(INDEX(D384:D428,MATCH(AE202,B384:B428,0)),1)),N("M13"))</f>
        <v/>
      </c>
      <c r="N202" s="137" t="str">
        <f>IF(1=1,IF(F202="","",IF(G202="","",IFERROR(INDEX(E384:E428,MATCH(AE202,B384:B428,0)),G202&amp;""))),N("N6"))</f>
        <v/>
      </c>
      <c r="O202" s="138" t="str">
        <f>IF(1=1,IF(E202="","",O194),N("K14"))</f>
        <v/>
      </c>
      <c r="P202" s="139" t="str">
        <f>IF(1=1,IF(M202="","",IF(AND(ISNUMBER(M202),M202&lt;1,N202="kg"),MAX(1,ROUND(M202*1000,0)),IF(AND(ISNUMBER(M202),M202&lt;1,N202="L"),MAX(1,ROUND(M202*100,0)),ROUND(M202,3)))),N("O14"))</f>
        <v/>
      </c>
      <c r="Q202" s="140" t="str">
        <f>IF(1=1,IF(M202="","",IF(AND(ISNUMBER(M202),M202&lt;1,N202="kg"),"g",IF(AND(ISNUMBER(M202),M202&lt;1,N202="L"),"cl",N202))),N("P14"))</f>
        <v/>
      </c>
      <c r="R202" s="161" t="str">
        <f>IF(1=1,IF(E202="","",IF(F202="","A CONTROLER",IF(NOT(ISNUMBER(F202)),"TEXTE",IF(OR(L202="",L202&lt;=0),"COMMANDE PRINCIPALE INCOMPLETE",IF(G202="","UNITE MANQUANTE",IF(COUNTIF(B384:B428,AE202)=0,"UNITE A CONTROLER","OK")))))),N("Q9"))</f>
        <v/>
      </c>
      <c r="S202" s="105"/>
      <c r="T202" s="141">
        <f t="shared" si="16"/>
        <v>0</v>
      </c>
      <c r="U202" s="133" t="str">
        <f>IF(1=1,IF(E202="","",U194),N("S14"))</f>
        <v/>
      </c>
      <c r="V202" s="133" t="str">
        <f>IF(1=1,IF(E202="","",V194),N("T14"))</f>
        <v/>
      </c>
      <c r="W202" s="135" t="str">
        <f>IF(1=1,IF(OR(U202="",V202="",NOT(ISNUMBER(U202)),NOT(ISNUMBER(V202)),U202=0),"",V202/U202),N("U14"))</f>
        <v/>
      </c>
      <c r="X202" s="136" t="str">
        <f>IF(1=1,IF(OR(W202="",NOT(ISNUMBER(F202))),"",F202*W202*IFERROR(INDEX(D384:D428,MATCH(AE202,B384:B428,0)),1)),N("V7"))</f>
        <v/>
      </c>
      <c r="Y202" s="137" t="str">
        <f>IF(1=1,IF(F202="","",IF(G202="","",IFERROR(INDEX(E384:E428,MATCH(AE202,B384:B428,0)),G202&amp;""))),N("W6"))</f>
        <v/>
      </c>
      <c r="Z202" s="142" t="str">
        <f>IF(1=1,IF(X202="","",IF(AND(ISNUMBER(X202),X202&lt;1,Y202="kg"),MAX(1,ROUND(X202*1000,0)),IF(AND(ISNUMBER(X202),X202&lt;1,Y202="L"),MAX(1,ROUND(X202*100,0)),ROUND(X202,3)))),N("X14"))</f>
        <v/>
      </c>
      <c r="AA202" s="143" t="str">
        <f>IF(1=1,IF(X202="","",IF(AND(ISNUMBER(X202),X202&lt;1,Y202="kg"),"g",IF(AND(ISNUMBER(X202),X202&lt;1,Y202="L"),"cl",Y202))),N("Y14"))</f>
        <v/>
      </c>
      <c r="AB202" s="123" t="str">
        <f>IF(1=1,IF(E202="","",IF(F202="","A CONTROLER",IF(NOT(ISNUMBER(F202)),"TEXTE",IF(OR(W202="",W202&lt;=0),"COMMANDE COUVERTS INCOMPLETE",IF(G202="","UNITE MANQUANTE",IF(COUNTIF(B384:B428,AE202)=0,"UNITE A CONTROLER","OK")))))),N("Z6"))</f>
        <v/>
      </c>
      <c r="AD202" s="144" t="str">
        <f>IF(1=1,IF(E202="","",AD194),N("AB14"))</f>
        <v/>
      </c>
      <c r="AE202" s="125" t="str">
        <f>IF(1=1,IF(G202="","",UPPER(TRIM(SUBSTITUTE(SUBSTITUTE(G202&amp;"",CHAR(160)," ")," "," ")))),N("AC14"))</f>
        <v/>
      </c>
    </row>
    <row r="203" spans="1:33" ht="15.75" x14ac:dyDescent="0.25">
      <c r="A203" s="160" t="str">
        <f>IF(1=1,IF(E203="","",A194),N("A15"))</f>
        <v/>
      </c>
      <c r="B203" s="127" t="str">
        <f>IF(1=1,IF(E203="","",B194),N("B15"))</f>
        <v/>
      </c>
      <c r="C203" s="128"/>
      <c r="D203" s="129" t="str">
        <f>IF(ISBLANK(E203),"",LARGE(D194:D202,1)+1)</f>
        <v/>
      </c>
      <c r="E203" s="130"/>
      <c r="F203" s="131"/>
      <c r="G203" s="170"/>
      <c r="H203" s="105"/>
      <c r="I203" s="132" t="str">
        <f>IF(1=1,IF(E203="","",I194),N("H15"))</f>
        <v/>
      </c>
      <c r="J203" s="133" t="str">
        <f>IF(1=1,IF(E203="","",J194),N("I15"))</f>
        <v/>
      </c>
      <c r="K203" s="134" t="str">
        <f>IF(1=1,IF(E203="","",K194),N("J15"))</f>
        <v/>
      </c>
      <c r="L203" s="135" t="str">
        <f>IF(1=1,IF(OR(J203="",O203="",NOT(ISNUMBER(J203)),NOT(ISNUMBER(O203)),J203=0),"",O203/J203),N("L15"))</f>
        <v/>
      </c>
      <c r="M203" s="136" t="str">
        <f>IF(1=1,IF(OR(L203="",NOT(ISNUMBER(F203))),"",F203*L203*IFERROR(INDEX(D384:D428,MATCH(AE203,B384:B428,0)),1)),N("M13"))</f>
        <v/>
      </c>
      <c r="N203" s="137" t="str">
        <f>IF(1=1,IF(F203="","",IF(G203="","",IFERROR(INDEX(E384:E428,MATCH(AE203,B384:B428,0)),G203&amp;""))),N("N6"))</f>
        <v/>
      </c>
      <c r="O203" s="138" t="str">
        <f>IF(1=1,IF(E203="","",O194),N("K15"))</f>
        <v/>
      </c>
      <c r="P203" s="139" t="str">
        <f>IF(1=1,IF(M203="","",IF(AND(ISNUMBER(M203),M203&lt;1,N203="kg"),MAX(1,ROUND(M203*1000,0)),IF(AND(ISNUMBER(M203),M203&lt;1,N203="L"),MAX(1,ROUND(M203*100,0)),ROUND(M203,3)))),N("O15"))</f>
        <v/>
      </c>
      <c r="Q203" s="140" t="str">
        <f>IF(1=1,IF(M203="","",IF(AND(ISNUMBER(M203),M203&lt;1,N203="kg"),"g",IF(AND(ISNUMBER(M203),M203&lt;1,N203="L"),"cl",N203))),N("P15"))</f>
        <v/>
      </c>
      <c r="R203" s="161" t="str">
        <f>IF(1=1,IF(E203="","",IF(F203="","A CONTROLER",IF(NOT(ISNUMBER(F203)),"TEXTE",IF(OR(L203="",L203&lt;=0),"COMMANDE PRINCIPALE INCOMPLETE",IF(G203="","UNITE MANQUANTE",IF(COUNTIF(B384:B428,AE203)=0,"UNITE A CONTROLER","OK")))))),N("Q9"))</f>
        <v/>
      </c>
      <c r="S203" s="105"/>
      <c r="T203" s="141">
        <f t="shared" si="16"/>
        <v>0</v>
      </c>
      <c r="U203" s="133" t="str">
        <f>IF(1=1,IF(E203="","",U194),N("S15"))</f>
        <v/>
      </c>
      <c r="V203" s="133" t="str">
        <f>IF(1=1,IF(E203="","",V194),N("T15"))</f>
        <v/>
      </c>
      <c r="W203" s="135" t="str">
        <f>IF(1=1,IF(OR(U203="",V203="",NOT(ISNUMBER(U203)),NOT(ISNUMBER(V203)),U203=0),"",V203/U203),N("U15"))</f>
        <v/>
      </c>
      <c r="X203" s="136" t="str">
        <f>IF(1=1,IF(OR(W203="",NOT(ISNUMBER(F203))),"",F203*W203*IFERROR(INDEX(D384:D428,MATCH(AE203,B384:B428,0)),1)),N("V7"))</f>
        <v/>
      </c>
      <c r="Y203" s="137" t="str">
        <f>IF(1=1,IF(F203="","",IF(G203="","",IFERROR(INDEX(E384:E428,MATCH(AE203,B384:B428,0)),G203&amp;""))),N("W6"))</f>
        <v/>
      </c>
      <c r="Z203" s="142" t="str">
        <f>IF(1=1,IF(X203="","",IF(AND(ISNUMBER(X203),X203&lt;1,Y203="kg"),MAX(1,ROUND(X203*1000,0)),IF(AND(ISNUMBER(X203),X203&lt;1,Y203="L"),MAX(1,ROUND(X203*100,0)),ROUND(X203,3)))),N("X15"))</f>
        <v/>
      </c>
      <c r="AA203" s="143" t="str">
        <f>IF(1=1,IF(X203="","",IF(AND(ISNUMBER(X203),X203&lt;1,Y203="kg"),"g",IF(AND(ISNUMBER(X203),X203&lt;1,Y203="L"),"cl",Y203))),N("Y15"))</f>
        <v/>
      </c>
      <c r="AB203" s="123" t="str">
        <f>IF(1=1,IF(E203="","",IF(F203="","A CONTROLER",IF(NOT(ISNUMBER(F203)),"TEXTE",IF(OR(W203="",W203&lt;=0),"COMMANDE COUVERTS INCOMPLETE",IF(G203="","UNITE MANQUANTE",IF(COUNTIF(B384:B428,AE203)=0,"UNITE A CONTROLER","OK")))))),N("Z6"))</f>
        <v/>
      </c>
      <c r="AD203" s="144" t="str">
        <f>IF(1=1,IF(E203="","",AD194),N("AB15"))</f>
        <v/>
      </c>
      <c r="AE203" s="125" t="str">
        <f>IF(1=1,IF(G203="","",UPPER(TRIM(SUBSTITUTE(SUBSTITUTE(G203&amp;"",CHAR(160)," ")," "," ")))),N("AC15"))</f>
        <v/>
      </c>
    </row>
    <row r="204" spans="1:33" ht="15.75" x14ac:dyDescent="0.25">
      <c r="A204" s="160" t="str">
        <f>IF(1=1,IF(E204="","",A194),N("A16"))</f>
        <v/>
      </c>
      <c r="B204" s="127" t="str">
        <f>IF(1=1,IF(E204="","",B194),N("B16"))</f>
        <v/>
      </c>
      <c r="C204" s="128"/>
      <c r="D204" s="129" t="str">
        <f>IF(ISBLANK(E204),"",LARGE(D194:D203,1)+1)</f>
        <v/>
      </c>
      <c r="E204" s="130"/>
      <c r="F204" s="131"/>
      <c r="G204" s="170"/>
      <c r="H204" s="105"/>
      <c r="I204" s="132" t="str">
        <f>IF(1=1,IF(E204="","",I194),N("H16"))</f>
        <v/>
      </c>
      <c r="J204" s="133" t="str">
        <f>IF(1=1,IF(E204="","",J194),N("I16"))</f>
        <v/>
      </c>
      <c r="K204" s="134" t="str">
        <f>IF(1=1,IF(E204="","",K194),N("J16"))</f>
        <v/>
      </c>
      <c r="L204" s="135" t="str">
        <f>IF(1=1,IF(OR(J204="",O204="",NOT(ISNUMBER(J204)),NOT(ISNUMBER(O204)),J204=0),"",O204/J204),N("L16"))</f>
        <v/>
      </c>
      <c r="M204" s="136" t="str">
        <f>IF(1=1,IF(OR(L204="",NOT(ISNUMBER(F204))),"",F204*L204*IFERROR(INDEX(D384:D428,MATCH(AE204,B384:B428,0)),1)),N("M13"))</f>
        <v/>
      </c>
      <c r="N204" s="137" t="str">
        <f>IF(1=1,IF(F204="","",IF(G204="","",IFERROR(INDEX(E384:E428,MATCH(AE204,B384:B428,0)),G204&amp;""))),N("N6"))</f>
        <v/>
      </c>
      <c r="O204" s="138" t="str">
        <f>IF(1=1,IF(E204="","",O194),N("K16"))</f>
        <v/>
      </c>
      <c r="P204" s="139" t="str">
        <f>IF(1=1,IF(M204="","",IF(AND(ISNUMBER(M204),M204&lt;1,N204="kg"),MAX(1,ROUND(M204*1000,0)),IF(AND(ISNUMBER(M204),M204&lt;1,N204="L"),MAX(1,ROUND(M204*100,0)),ROUND(M204,3)))),N("O16"))</f>
        <v/>
      </c>
      <c r="Q204" s="140" t="str">
        <f>IF(1=1,IF(M204="","",IF(AND(ISNUMBER(M204),M204&lt;1,N204="kg"),"g",IF(AND(ISNUMBER(M204),M204&lt;1,N204="L"),"cl",N204))),N("P16"))</f>
        <v/>
      </c>
      <c r="R204" s="161" t="str">
        <f>IF(1=1,IF(E204="","",IF(F204="","A CONTROLER",IF(NOT(ISNUMBER(F204)),"TEXTE",IF(OR(L204="",L204&lt;=0),"COMMANDE PRINCIPALE INCOMPLETE",IF(G204="","UNITE MANQUANTE",IF(COUNTIF(B384:B428,AE204)=0,"UNITE A CONTROLER","OK")))))),N("Q9"))</f>
        <v/>
      </c>
      <c r="S204" s="105"/>
      <c r="T204" s="141">
        <f t="shared" si="16"/>
        <v>0</v>
      </c>
      <c r="U204" s="133" t="str">
        <f>IF(1=1,IF(E204="","",U194),N("S16"))</f>
        <v/>
      </c>
      <c r="V204" s="133" t="str">
        <f>IF(1=1,IF(E204="","",V194),N("T16"))</f>
        <v/>
      </c>
      <c r="W204" s="135" t="str">
        <f>IF(1=1,IF(OR(U204="",V204="",NOT(ISNUMBER(U204)),NOT(ISNUMBER(V204)),U204=0),"",V204/U204),N("U16"))</f>
        <v/>
      </c>
      <c r="X204" s="136" t="str">
        <f>IF(1=1,IF(OR(W204="",NOT(ISNUMBER(F204))),"",F204*W204*IFERROR(INDEX(D384:D428,MATCH(AE204,B384:B428,0)),1)),N("V7"))</f>
        <v/>
      </c>
      <c r="Y204" s="137" t="str">
        <f>IF(1=1,IF(F204="","",IF(G204="","",IFERROR(INDEX(E384:E428,MATCH(AE204,B384:B428,0)),G204&amp;""))),N("W6"))</f>
        <v/>
      </c>
      <c r="Z204" s="142" t="str">
        <f>IF(1=1,IF(X204="","",IF(AND(ISNUMBER(X204),X204&lt;1,Y204="kg"),MAX(1,ROUND(X204*1000,0)),IF(AND(ISNUMBER(X204),X204&lt;1,Y204="L"),MAX(1,ROUND(X204*100,0)),ROUND(X204,3)))),N("X16"))</f>
        <v/>
      </c>
      <c r="AA204" s="143" t="str">
        <f>IF(1=1,IF(X204="","",IF(AND(ISNUMBER(X204),X204&lt;1,Y204="kg"),"g",IF(AND(ISNUMBER(X204),X204&lt;1,Y204="L"),"cl",Y204))),N("Y16"))</f>
        <v/>
      </c>
      <c r="AB204" s="123" t="str">
        <f>IF(1=1,IF(E204="","",IF(F204="","A CONTROLER",IF(NOT(ISNUMBER(F204)),"TEXTE",IF(OR(W204="",W204&lt;=0),"COMMANDE COUVERTS INCOMPLETE",IF(G204="","UNITE MANQUANTE",IF(COUNTIF(B384:B428,AE204)=0,"UNITE A CONTROLER","OK")))))),N("Z6"))</f>
        <v/>
      </c>
      <c r="AD204" s="144" t="str">
        <f>IF(1=1,IF(E204="","",AD194),N("AB16"))</f>
        <v/>
      </c>
      <c r="AE204" s="125" t="str">
        <f>IF(1=1,IF(G204="","",UPPER(TRIM(SUBSTITUTE(SUBSTITUTE(G204&amp;"",CHAR(160)," ")," "," ")))),N("AC16"))</f>
        <v/>
      </c>
    </row>
    <row r="205" spans="1:33" ht="15.75" x14ac:dyDescent="0.25">
      <c r="A205" s="160" t="str">
        <f>IF(1=1,IF(E205="","",A194),N("A17"))</f>
        <v/>
      </c>
      <c r="B205" s="127" t="str">
        <f>IF(1=1,IF(E205="","",B194),N("B17"))</f>
        <v/>
      </c>
      <c r="C205" s="128"/>
      <c r="D205" s="129" t="str">
        <f>IF(ISBLANK(E205),"",LARGE(D194:D204,1)+1)</f>
        <v/>
      </c>
      <c r="E205" s="130"/>
      <c r="F205" s="131"/>
      <c r="G205" s="170"/>
      <c r="H205" s="105"/>
      <c r="I205" s="132" t="str">
        <f>IF(1=1,IF(E205="","",I194),N("H17"))</f>
        <v/>
      </c>
      <c r="J205" s="133" t="str">
        <f>IF(1=1,IF(E205="","",J194),N("I17"))</f>
        <v/>
      </c>
      <c r="K205" s="134" t="str">
        <f>IF(1=1,IF(E205="","",K194),N("J17"))</f>
        <v/>
      </c>
      <c r="L205" s="135" t="str">
        <f>IF(1=1,IF(OR(J205="",O205="",NOT(ISNUMBER(J205)),NOT(ISNUMBER(O205)),J205=0),"",O205/J205),N("L17"))</f>
        <v/>
      </c>
      <c r="M205" s="136" t="str">
        <f>IF(1=1,IF(OR(L205="",NOT(ISNUMBER(F205))),"",F205*L205*IFERROR(INDEX(D384:D428,MATCH(AE205,B384:B428,0)),1)),N("M13"))</f>
        <v/>
      </c>
      <c r="N205" s="137" t="str">
        <f>IF(1=1,IF(F205="","",IF(G205="","",IFERROR(INDEX(E384:E428,MATCH(AE205,B384:B428,0)),G205&amp;""))),N("N6"))</f>
        <v/>
      </c>
      <c r="O205" s="138" t="str">
        <f>IF(1=1,IF(E205="","",O194),N("K17"))</f>
        <v/>
      </c>
      <c r="P205" s="139" t="str">
        <f>IF(1=1,IF(M205="","",IF(AND(ISNUMBER(M205),M205&lt;1,N205="kg"),MAX(1,ROUND(M205*1000,0)),IF(AND(ISNUMBER(M205),M205&lt;1,N205="L"),MAX(1,ROUND(M205*100,0)),ROUND(M205,3)))),N("O17"))</f>
        <v/>
      </c>
      <c r="Q205" s="140" t="str">
        <f>IF(1=1,IF(M205="","",IF(AND(ISNUMBER(M205),M205&lt;1,N205="kg"),"g",IF(AND(ISNUMBER(M205),M205&lt;1,N205="L"),"cl",N205))),N("P17"))</f>
        <v/>
      </c>
      <c r="R205" s="161" t="str">
        <f>IF(1=1,IF(E205="","",IF(F205="","A CONTROLER",IF(NOT(ISNUMBER(F205)),"TEXTE",IF(OR(L205="",L205&lt;=0),"COMMANDE PRINCIPALE INCOMPLETE",IF(G205="","UNITE MANQUANTE",IF(COUNTIF(B384:B428,AE205)=0,"UNITE A CONTROLER","OK")))))),N("Q9"))</f>
        <v/>
      </c>
      <c r="S205" s="105"/>
      <c r="T205" s="141">
        <f t="shared" si="16"/>
        <v>0</v>
      </c>
      <c r="U205" s="133" t="str">
        <f>IF(1=1,IF(E205="","",U194),N("S17"))</f>
        <v/>
      </c>
      <c r="V205" s="133" t="str">
        <f>IF(1=1,IF(E205="","",V194),N("T17"))</f>
        <v/>
      </c>
      <c r="W205" s="135" t="str">
        <f>IF(1=1,IF(OR(U205="",V205="",NOT(ISNUMBER(U205)),NOT(ISNUMBER(V205)),U205=0),"",V205/U205),N("U17"))</f>
        <v/>
      </c>
      <c r="X205" s="136" t="str">
        <f>IF(1=1,IF(OR(W205="",NOT(ISNUMBER(F205))),"",F205*W205*IFERROR(INDEX(D384:D428,MATCH(AE205,B384:B428,0)),1)),N("V7"))</f>
        <v/>
      </c>
      <c r="Y205" s="137" t="str">
        <f>IF(1=1,IF(F205="","",IF(G205="","",IFERROR(INDEX(E384:E428,MATCH(AE205,B384:B428,0)),G205&amp;""))),N("W6"))</f>
        <v/>
      </c>
      <c r="Z205" s="142" t="str">
        <f>IF(1=1,IF(X205="","",IF(AND(ISNUMBER(X205),X205&lt;1,Y205="kg"),MAX(1,ROUND(X205*1000,0)),IF(AND(ISNUMBER(X205),X205&lt;1,Y205="L"),MAX(1,ROUND(X205*100,0)),ROUND(X205,3)))),N("X17"))</f>
        <v/>
      </c>
      <c r="AA205" s="143" t="str">
        <f>IF(1=1,IF(X205="","",IF(AND(ISNUMBER(X205),X205&lt;1,Y205="kg"),"g",IF(AND(ISNUMBER(X205),X205&lt;1,Y205="L"),"cl",Y205))),N("Y17"))</f>
        <v/>
      </c>
      <c r="AB205" s="123" t="str">
        <f>IF(1=1,IF(E205="","",IF(F205="","A CONTROLER",IF(NOT(ISNUMBER(F205)),"TEXTE",IF(OR(W205="",W205&lt;=0),"COMMANDE COUVERTS INCOMPLETE",IF(G205="","UNITE MANQUANTE",IF(COUNTIF(B384:B428,AE205)=0,"UNITE A CONTROLER","OK")))))),N("Z6"))</f>
        <v/>
      </c>
      <c r="AD205" s="144" t="str">
        <f>IF(1=1,IF(E205="","",AD194),N("AB17"))</f>
        <v/>
      </c>
      <c r="AE205" s="125" t="str">
        <f>IF(1=1,IF(G205="","",UPPER(TRIM(SUBSTITUTE(SUBSTITUTE(G205&amp;"",CHAR(160)," ")," "," ")))),N("AC17"))</f>
        <v/>
      </c>
    </row>
    <row r="206" spans="1:33" ht="15.75" x14ac:dyDescent="0.25">
      <c r="A206" s="160" t="str">
        <f>IF(1=1,IF(E206="","",A194),N("A18"))</f>
        <v/>
      </c>
      <c r="B206" s="127" t="str">
        <f>IF(1=1,IF(E206="","",B194),N("B18"))</f>
        <v/>
      </c>
      <c r="C206" s="128"/>
      <c r="D206" s="129" t="str">
        <f>IF(ISBLANK(E206),"",LARGE(D194:D205,1)+1)</f>
        <v/>
      </c>
      <c r="E206" s="130"/>
      <c r="F206" s="131"/>
      <c r="G206" s="170"/>
      <c r="H206" s="105"/>
      <c r="I206" s="132" t="str">
        <f>IF(1=1,IF(E206="","",I194),N("H18"))</f>
        <v/>
      </c>
      <c r="J206" s="133" t="str">
        <f>IF(1=1,IF(E206="","",J194),N("I18"))</f>
        <v/>
      </c>
      <c r="K206" s="134" t="str">
        <f>IF(1=1,IF(E206="","",K194),N("J18"))</f>
        <v/>
      </c>
      <c r="L206" s="135" t="str">
        <f>IF(1=1,IF(OR(J206="",O206="",NOT(ISNUMBER(J206)),NOT(ISNUMBER(O206)),J206=0),"",O206/J206),N("L18"))</f>
        <v/>
      </c>
      <c r="M206" s="136" t="str">
        <f>IF(1=1,IF(OR(L206="",NOT(ISNUMBER(F206))),"",F206*L206*IFERROR(INDEX(D384:D428,MATCH(AE206,B384:B428,0)),1)),N("M13"))</f>
        <v/>
      </c>
      <c r="N206" s="137" t="str">
        <f>IF(1=1,IF(F206="","",IF(G206="","",IFERROR(INDEX(E384:E428,MATCH(AE206,B384:B428,0)),G206&amp;""))),N("N6"))</f>
        <v/>
      </c>
      <c r="O206" s="138" t="str">
        <f>IF(1=1,IF(E206="","",O194),N("K18"))</f>
        <v/>
      </c>
      <c r="P206" s="139" t="str">
        <f>IF(1=1,IF(M206="","",IF(AND(ISNUMBER(M206),M206&lt;1,N206="kg"),MAX(1,ROUND(M206*1000,0)),IF(AND(ISNUMBER(M206),M206&lt;1,N206="L"),MAX(1,ROUND(M206*100,0)),ROUND(M206,3)))),N("O18"))</f>
        <v/>
      </c>
      <c r="Q206" s="140" t="str">
        <f>IF(1=1,IF(M206="","",IF(AND(ISNUMBER(M206),M206&lt;1,N206="kg"),"g",IF(AND(ISNUMBER(M206),M206&lt;1,N206="L"),"cl",N206))),N("P18"))</f>
        <v/>
      </c>
      <c r="R206" s="161" t="str">
        <f>IF(1=1,IF(E206="","",IF(F206="","A CONTROLER",IF(NOT(ISNUMBER(F206)),"TEXTE",IF(OR(L206="",L206&lt;=0),"COMMANDE PRINCIPALE INCOMPLETE",IF(G206="","UNITE MANQUANTE",IF(COUNTIF(B384:B428,AE206)=0,"UNITE A CONTROLER","OK")))))),N("Q9"))</f>
        <v/>
      </c>
      <c r="S206" s="105"/>
      <c r="T206" s="141">
        <f t="shared" si="16"/>
        <v>0</v>
      </c>
      <c r="U206" s="133" t="str">
        <f>IF(1=1,IF(E206="","",U194),N("S18"))</f>
        <v/>
      </c>
      <c r="V206" s="133" t="str">
        <f>IF(1=1,IF(E206="","",V194),N("T18"))</f>
        <v/>
      </c>
      <c r="W206" s="135" t="str">
        <f>IF(1=1,IF(OR(U206="",V206="",NOT(ISNUMBER(U206)),NOT(ISNUMBER(V206)),U206=0),"",V206/U206),N("U18"))</f>
        <v/>
      </c>
      <c r="X206" s="136" t="str">
        <f>IF(1=1,IF(OR(W206="",NOT(ISNUMBER(F206))),"",F206*W206*IFERROR(INDEX(D384:D428,MATCH(AE206,B384:B428,0)),1)),N("V7"))</f>
        <v/>
      </c>
      <c r="Y206" s="137" t="str">
        <f>IF(1=1,IF(F206="","",IF(G206="","",IFERROR(INDEX(E384:E428,MATCH(AE206,B384:B428,0)),G206&amp;""))),N("W6"))</f>
        <v/>
      </c>
      <c r="Z206" s="142" t="str">
        <f>IF(1=1,IF(X206="","",IF(AND(ISNUMBER(X206),X206&lt;1,Y206="kg"),MAX(1,ROUND(X206*1000,0)),IF(AND(ISNUMBER(X206),X206&lt;1,Y206="L"),MAX(1,ROUND(X206*100,0)),ROUND(X206,3)))),N("X18"))</f>
        <v/>
      </c>
      <c r="AA206" s="143" t="str">
        <f>IF(1=1,IF(X206="","",IF(AND(ISNUMBER(X206),X206&lt;1,Y206="kg"),"g",IF(AND(ISNUMBER(X206),X206&lt;1,Y206="L"),"cl",Y206))),N("Y18"))</f>
        <v/>
      </c>
      <c r="AB206" s="123" t="str">
        <f>IF(1=1,IF(E206="","",IF(F206="","A CONTROLER",IF(NOT(ISNUMBER(F206)),"TEXTE",IF(OR(W206="",W206&lt;=0),"COMMANDE COUVERTS INCOMPLETE",IF(G206="","UNITE MANQUANTE",IF(COUNTIF(B384:B428,AE206)=0,"UNITE A CONTROLER","OK")))))),N("Z6"))</f>
        <v/>
      </c>
      <c r="AD206" s="144" t="str">
        <f>IF(1=1,IF(E206="","",AD194),N("AB18"))</f>
        <v/>
      </c>
      <c r="AE206" s="125" t="str">
        <f>IF(1=1,IF(G206="","",UPPER(TRIM(SUBSTITUTE(SUBSTITUTE(G206&amp;"",CHAR(160)," ")," "," ")))),N("AC18"))</f>
        <v/>
      </c>
    </row>
    <row r="207" spans="1:33" ht="15.75" x14ac:dyDescent="0.25">
      <c r="A207" s="160" t="str">
        <f>IF(1=1,IF(E207="","",A194),N("A19"))</f>
        <v/>
      </c>
      <c r="B207" s="127" t="str">
        <f>IF(1=1,IF(E207="","",B194),N("B19"))</f>
        <v/>
      </c>
      <c r="C207" s="128"/>
      <c r="D207" s="129" t="str">
        <f>IF(ISBLANK(E207),"",LARGE(D194:D206,1)+1)</f>
        <v/>
      </c>
      <c r="E207" s="130"/>
      <c r="F207" s="131"/>
      <c r="G207" s="170"/>
      <c r="H207" s="105"/>
      <c r="I207" s="132" t="str">
        <f>IF(1=1,IF(E207="","",I194),N("H19"))</f>
        <v/>
      </c>
      <c r="J207" s="133" t="str">
        <f>IF(1=1,IF(E207="","",J194),N("I19"))</f>
        <v/>
      </c>
      <c r="K207" s="134" t="str">
        <f>IF(1=1,IF(E207="","",K194),N("J19"))</f>
        <v/>
      </c>
      <c r="L207" s="135" t="str">
        <f>IF(1=1,IF(OR(J207="",O207="",NOT(ISNUMBER(J207)),NOT(ISNUMBER(O207)),J207=0),"",O207/J207),N("L19"))</f>
        <v/>
      </c>
      <c r="M207" s="136" t="str">
        <f>IF(1=1,IF(OR(L207="",NOT(ISNUMBER(F207))),"",F207*L207*IFERROR(INDEX(D384:D428,MATCH(AE207,B384:B428,0)),1)),N("M13"))</f>
        <v/>
      </c>
      <c r="N207" s="137" t="str">
        <f>IF(1=1,IF(F207="","",IF(G207="","",IFERROR(INDEX(E384:E428,MATCH(AE207,B384:B428,0)),G207&amp;""))),N("N6"))</f>
        <v/>
      </c>
      <c r="O207" s="138" t="str">
        <f>IF(1=1,IF(E207="","",O194),N("K19"))</f>
        <v/>
      </c>
      <c r="P207" s="139" t="str">
        <f>IF(1=1,IF(M207="","",IF(AND(ISNUMBER(M207),M207&lt;1,N207="kg"),MAX(1,ROUND(M207*1000,0)),IF(AND(ISNUMBER(M207),M207&lt;1,N207="L"),MAX(1,ROUND(M207*100,0)),ROUND(M207,3)))),N("O19"))</f>
        <v/>
      </c>
      <c r="Q207" s="140" t="str">
        <f>IF(1=1,IF(M207="","",IF(AND(ISNUMBER(M207),M207&lt;1,N207="kg"),"g",IF(AND(ISNUMBER(M207),M207&lt;1,N207="L"),"cl",N207))),N("P19"))</f>
        <v/>
      </c>
      <c r="R207" s="161" t="str">
        <f>IF(1=1,IF(E207="","",IF(F207="","A CONTROLER",IF(NOT(ISNUMBER(F207)),"TEXTE",IF(OR(L207="",L207&lt;=0),"COMMANDE PRINCIPALE INCOMPLETE",IF(G207="","UNITE MANQUANTE",IF(COUNTIF(B384:B428,AE207)=0,"UNITE A CONTROLER","OK")))))),N("Q9"))</f>
        <v/>
      </c>
      <c r="S207" s="105"/>
      <c r="T207" s="141">
        <f t="shared" si="16"/>
        <v>0</v>
      </c>
      <c r="U207" s="133" t="str">
        <f>IF(1=1,IF(E207="","",U194),N("S19"))</f>
        <v/>
      </c>
      <c r="V207" s="133" t="str">
        <f>IF(1=1,IF(E207="","",V194),N("T19"))</f>
        <v/>
      </c>
      <c r="W207" s="135" t="str">
        <f>IF(1=1,IF(OR(U207="",V207="",NOT(ISNUMBER(U207)),NOT(ISNUMBER(V207)),U207=0),"",V207/U207),N("U19"))</f>
        <v/>
      </c>
      <c r="X207" s="136" t="str">
        <f>IF(1=1,IF(OR(W207="",NOT(ISNUMBER(F207))),"",F207*W207*IFERROR(INDEX(D384:D428,MATCH(AE207,B384:B428,0)),1)),N("V7"))</f>
        <v/>
      </c>
      <c r="Y207" s="137" t="str">
        <f>IF(1=1,IF(F207="","",IF(G207="","",IFERROR(INDEX(E384:E428,MATCH(AE207,B384:B428,0)),G207&amp;""))),N("W6"))</f>
        <v/>
      </c>
      <c r="Z207" s="142" t="str">
        <f>IF(1=1,IF(X207="","",IF(AND(ISNUMBER(X207),X207&lt;1,Y207="kg"),MAX(1,ROUND(X207*1000,0)),IF(AND(ISNUMBER(X207),X207&lt;1,Y207="L"),MAX(1,ROUND(X207*100,0)),ROUND(X207,3)))),N("X19"))</f>
        <v/>
      </c>
      <c r="AA207" s="143" t="str">
        <f>IF(1=1,IF(X207="","",IF(AND(ISNUMBER(X207),X207&lt;1,Y207="kg"),"g",IF(AND(ISNUMBER(X207),X207&lt;1,Y207="L"),"cl",Y207))),N("Y19"))</f>
        <v/>
      </c>
      <c r="AB207" s="123" t="str">
        <f>IF(1=1,IF(E207="","",IF(F207="","A CONTROLER",IF(NOT(ISNUMBER(F207)),"TEXTE",IF(OR(W207="",W207&lt;=0),"COMMANDE COUVERTS INCOMPLETE",IF(G207="","UNITE MANQUANTE",IF(COUNTIF(B384:B428,AE207)=0,"UNITE A CONTROLER","OK")))))),N("Z6"))</f>
        <v/>
      </c>
      <c r="AD207" s="144" t="str">
        <f>IF(1=1,IF(E207="","",AD194),N("AB19"))</f>
        <v/>
      </c>
      <c r="AE207" s="125" t="str">
        <f>IF(1=1,IF(G207="","",UPPER(TRIM(SUBSTITUTE(SUBSTITUTE(G207&amp;"",CHAR(160)," ")," "," ")))),N("AC19"))</f>
        <v/>
      </c>
    </row>
    <row r="208" spans="1:33" ht="15.75" x14ac:dyDescent="0.25">
      <c r="A208" s="160" t="str">
        <f>IF(1=1,IF(E208="","",A194),N("A20"))</f>
        <v/>
      </c>
      <c r="B208" s="127" t="str">
        <f>IF(1=1,IF(E208="","",B194),N("B20"))</f>
        <v/>
      </c>
      <c r="C208" s="128"/>
      <c r="D208" s="129" t="str">
        <f>IF(ISBLANK(E208),"",LARGE(D194:D207,1)+1)</f>
        <v/>
      </c>
      <c r="E208" s="130"/>
      <c r="F208" s="131"/>
      <c r="G208" s="170"/>
      <c r="H208" s="105"/>
      <c r="I208" s="132" t="str">
        <f>IF(1=1,IF(E208="","",I194),N("H20"))</f>
        <v/>
      </c>
      <c r="J208" s="133" t="str">
        <f>IF(1=1,IF(E208="","",J194),N("I20"))</f>
        <v/>
      </c>
      <c r="K208" s="134" t="str">
        <f>IF(1=1,IF(E208="","",K194),N("J20"))</f>
        <v/>
      </c>
      <c r="L208" s="135" t="str">
        <f>IF(1=1,IF(OR(J208="",O208="",NOT(ISNUMBER(J208)),NOT(ISNUMBER(O208)),J208=0),"",O208/J208),N("L20"))</f>
        <v/>
      </c>
      <c r="M208" s="136" t="str">
        <f>IF(1=1,IF(OR(L208="",NOT(ISNUMBER(F208))),"",F208*L208*IFERROR(INDEX(D384:D428,MATCH(AE208,B384:B428,0)),1)),N("M13"))</f>
        <v/>
      </c>
      <c r="N208" s="137" t="str">
        <f>IF(1=1,IF(F208="","",IF(G208="","",IFERROR(INDEX(E384:E428,MATCH(AE208,B384:B428,0)),G208&amp;""))),N("N6"))</f>
        <v/>
      </c>
      <c r="O208" s="138" t="str">
        <f>IF(1=1,IF(E208="","",O194),N("K20"))</f>
        <v/>
      </c>
      <c r="P208" s="139" t="str">
        <f>IF(1=1,IF(M208="","",IF(AND(ISNUMBER(M208),M208&lt;1,N208="kg"),MAX(1,ROUND(M208*1000,0)),IF(AND(ISNUMBER(M208),M208&lt;1,N208="L"),MAX(1,ROUND(M208*100,0)),ROUND(M208,3)))),N("O20"))</f>
        <v/>
      </c>
      <c r="Q208" s="140" t="str">
        <f>IF(1=1,IF(M208="","",IF(AND(ISNUMBER(M208),M208&lt;1,N208="kg"),"g",IF(AND(ISNUMBER(M208),M208&lt;1,N208="L"),"cl",N208))),N("P20"))</f>
        <v/>
      </c>
      <c r="R208" s="161" t="str">
        <f>IF(1=1,IF(E208="","",IF(F208="","A CONTROLER",IF(NOT(ISNUMBER(F208)),"TEXTE",IF(OR(L208="",L208&lt;=0),"COMMANDE PRINCIPALE INCOMPLETE",IF(G208="","UNITE MANQUANTE",IF(COUNTIF(B384:B428,AE208)=0,"UNITE A CONTROLER","OK")))))),N("Q9"))</f>
        <v/>
      </c>
      <c r="S208" s="105"/>
      <c r="T208" s="141">
        <f t="shared" si="16"/>
        <v>0</v>
      </c>
      <c r="U208" s="133" t="str">
        <f>IF(1=1,IF(E208="","",U194),N("S20"))</f>
        <v/>
      </c>
      <c r="V208" s="133" t="str">
        <f>IF(1=1,IF(E208="","",V194),N("T20"))</f>
        <v/>
      </c>
      <c r="W208" s="135" t="str">
        <f>IF(1=1,IF(OR(U208="",V208="",NOT(ISNUMBER(U208)),NOT(ISNUMBER(V208)),U208=0),"",V208/U208),N("U20"))</f>
        <v/>
      </c>
      <c r="X208" s="136" t="str">
        <f>IF(1=1,IF(OR(W208="",NOT(ISNUMBER(F208))),"",F208*W208*IFERROR(INDEX(D384:D428,MATCH(AE208,B384:B428,0)),1)),N("V7"))</f>
        <v/>
      </c>
      <c r="Y208" s="137" t="str">
        <f>IF(1=1,IF(F208="","",IF(G208="","",IFERROR(INDEX(E384:E428,MATCH(AE208,B384:B428,0)),G208&amp;""))),N("W6"))</f>
        <v/>
      </c>
      <c r="Z208" s="142" t="str">
        <f>IF(1=1,IF(X208="","",IF(AND(ISNUMBER(X208),X208&lt;1,Y208="kg"),MAX(1,ROUND(X208*1000,0)),IF(AND(ISNUMBER(X208),X208&lt;1,Y208="L"),MAX(1,ROUND(X208*100,0)),ROUND(X208,3)))),N("X20"))</f>
        <v/>
      </c>
      <c r="AA208" s="143" t="str">
        <f>IF(1=1,IF(X208="","",IF(AND(ISNUMBER(X208),X208&lt;1,Y208="kg"),"g",IF(AND(ISNUMBER(X208),X208&lt;1,Y208="L"),"cl",Y208))),N("Y20"))</f>
        <v/>
      </c>
      <c r="AB208" s="123" t="str">
        <f>IF(1=1,IF(E208="","",IF(F208="","A CONTROLER",IF(NOT(ISNUMBER(F208)),"TEXTE",IF(OR(W208="",W208&lt;=0),"COMMANDE COUVERTS INCOMPLETE",IF(G208="","UNITE MANQUANTE",IF(COUNTIF(B384:B428,AE208)=0,"UNITE A CONTROLER","OK")))))),N("Z6"))</f>
        <v/>
      </c>
      <c r="AD208" s="144" t="str">
        <f>IF(1=1,IF(E208="","",AD194),N("AB20"))</f>
        <v/>
      </c>
      <c r="AE208" s="125" t="str">
        <f>IF(1=1,IF(G208="","",UPPER(TRIM(SUBSTITUTE(SUBSTITUTE(G208&amp;"",CHAR(160)," ")," "," ")))),N("AC20"))</f>
        <v/>
      </c>
    </row>
    <row r="209" spans="1:31" ht="15.75" x14ac:dyDescent="0.25">
      <c r="A209" s="160" t="str">
        <f>IF(1=1,IF(E209="","",A194),N("A21"))</f>
        <v/>
      </c>
      <c r="B209" s="127" t="str">
        <f>IF(1=1,IF(E209="","",B194),N("B21"))</f>
        <v/>
      </c>
      <c r="C209" s="128"/>
      <c r="D209" s="129" t="str">
        <f>IF(ISBLANK(E209),"",LARGE(D194:D208,1)+1)</f>
        <v/>
      </c>
      <c r="E209" s="130"/>
      <c r="F209" s="131"/>
      <c r="G209" s="170"/>
      <c r="H209" s="105"/>
      <c r="I209" s="132" t="str">
        <f>IF(1=1,IF(E209="","",I194),N("H21"))</f>
        <v/>
      </c>
      <c r="J209" s="133" t="str">
        <f>IF(1=1,IF(E209="","",J194),N("I21"))</f>
        <v/>
      </c>
      <c r="K209" s="134" t="str">
        <f>IF(1=1,IF(E209="","",K194),N("J21"))</f>
        <v/>
      </c>
      <c r="L209" s="135" t="str">
        <f>IF(1=1,IF(OR(J209="",O209="",NOT(ISNUMBER(J209)),NOT(ISNUMBER(O209)),J209=0),"",O209/J209),N("L21"))</f>
        <v/>
      </c>
      <c r="M209" s="136" t="str">
        <f>IF(1=1,IF(OR(L209="",NOT(ISNUMBER(F209))),"",F209*L209*IFERROR(INDEX(D384:D428,MATCH(AE209,B384:B428,0)),1)),N("M13"))</f>
        <v/>
      </c>
      <c r="N209" s="137" t="str">
        <f>IF(1=1,IF(F209="","",IF(G209="","",IFERROR(INDEX(E384:E428,MATCH(AE209,B384:B428,0)),G209&amp;""))),N("N6"))</f>
        <v/>
      </c>
      <c r="O209" s="138" t="str">
        <f>IF(1=1,IF(E209="","",O194),N("K21"))</f>
        <v/>
      </c>
      <c r="P209" s="139" t="str">
        <f>IF(1=1,IF(M209="","",IF(AND(ISNUMBER(M209),M209&lt;1,N209="kg"),MAX(1,ROUND(M209*1000,0)),IF(AND(ISNUMBER(M209),M209&lt;1,N209="L"),MAX(1,ROUND(M209*100,0)),ROUND(M209,3)))),N("O21"))</f>
        <v/>
      </c>
      <c r="Q209" s="140" t="str">
        <f>IF(1=1,IF(M209="","",IF(AND(ISNUMBER(M209),M209&lt;1,N209="kg"),"g",IF(AND(ISNUMBER(M209),M209&lt;1,N209="L"),"cl",N209))),N("P21"))</f>
        <v/>
      </c>
      <c r="R209" s="161" t="str">
        <f>IF(1=1,IF(E209="","",IF(F209="","A CONTROLER",IF(NOT(ISNUMBER(F209)),"TEXTE",IF(OR(L209="",L209&lt;=0),"COMMANDE PRINCIPALE INCOMPLETE",IF(G209="","UNITE MANQUANTE",IF(COUNTIF(B384:B428,AE209)=0,"UNITE A CONTROLER","OK")))))),N("Q9"))</f>
        <v/>
      </c>
      <c r="S209" s="105"/>
      <c r="T209" s="141">
        <f t="shared" si="16"/>
        <v>0</v>
      </c>
      <c r="U209" s="133" t="str">
        <f>IF(1=1,IF(E209="","",U194),N("S21"))</f>
        <v/>
      </c>
      <c r="V209" s="133" t="str">
        <f>IF(1=1,IF(E209="","",V194),N("T21"))</f>
        <v/>
      </c>
      <c r="W209" s="135" t="str">
        <f>IF(1=1,IF(OR(U209="",V209="",NOT(ISNUMBER(U209)),NOT(ISNUMBER(V209)),U209=0),"",V209/U209),N("U21"))</f>
        <v/>
      </c>
      <c r="X209" s="136" t="str">
        <f>IF(1=1,IF(OR(W209="",NOT(ISNUMBER(F209))),"",F209*W209*IFERROR(INDEX(D384:D428,MATCH(AE209,B384:B428,0)),1)),N("V7"))</f>
        <v/>
      </c>
      <c r="Y209" s="137" t="str">
        <f>IF(1=1,IF(F209="","",IF(G209="","",IFERROR(INDEX(E384:E428,MATCH(AE209,B384:B428,0)),G209&amp;""))),N("W6"))</f>
        <v/>
      </c>
      <c r="Z209" s="142" t="str">
        <f>IF(1=1,IF(X209="","",IF(AND(ISNUMBER(X209),X209&lt;1,Y209="kg"),MAX(1,ROUND(X209*1000,0)),IF(AND(ISNUMBER(X209),X209&lt;1,Y209="L"),MAX(1,ROUND(X209*100,0)),ROUND(X209,3)))),N("X21"))</f>
        <v/>
      </c>
      <c r="AA209" s="143" t="str">
        <f>IF(1=1,IF(X209="","",IF(AND(ISNUMBER(X209),X209&lt;1,Y209="kg"),"g",IF(AND(ISNUMBER(X209),X209&lt;1,Y209="L"),"cl",Y209))),N("Y21"))</f>
        <v/>
      </c>
      <c r="AB209" s="123" t="str">
        <f>IF(1=1,IF(E209="","",IF(F209="","A CONTROLER",IF(NOT(ISNUMBER(F209)),"TEXTE",IF(OR(W209="",W209&lt;=0),"COMMANDE COUVERTS INCOMPLETE",IF(G209="","UNITE MANQUANTE",IF(COUNTIF(B384:B428,AE209)=0,"UNITE A CONTROLER","OK")))))),N("Z6"))</f>
        <v/>
      </c>
      <c r="AD209" s="144" t="str">
        <f>IF(1=1,IF(E209="","",AD194),N("AB21"))</f>
        <v/>
      </c>
      <c r="AE209" s="125" t="str">
        <f>IF(1=1,IF(G209="","",UPPER(TRIM(SUBSTITUTE(SUBSTITUTE(G209&amp;"",CHAR(160)," ")," "," ")))),N("AC21"))</f>
        <v/>
      </c>
    </row>
    <row r="210" spans="1:31" ht="15.75" x14ac:dyDescent="0.25">
      <c r="A210" s="160" t="str">
        <f>IF(1=1,IF(E210="","",A194),N("A22"))</f>
        <v/>
      </c>
      <c r="B210" s="127" t="str">
        <f>IF(1=1,IF(E210="","",B194),N("B22"))</f>
        <v/>
      </c>
      <c r="C210" s="128"/>
      <c r="D210" s="129" t="str">
        <f>IF(ISBLANK(E210),"",LARGE(D194:D209,1)+1)</f>
        <v/>
      </c>
      <c r="E210" s="130"/>
      <c r="F210" s="131"/>
      <c r="G210" s="170"/>
      <c r="H210" s="105"/>
      <c r="I210" s="132" t="str">
        <f>IF(1=1,IF(E210="","",I194),N("H22"))</f>
        <v/>
      </c>
      <c r="J210" s="133" t="str">
        <f>IF(1=1,IF(E210="","",J194),N("I22"))</f>
        <v/>
      </c>
      <c r="K210" s="134" t="str">
        <f>IF(1=1,IF(E210="","",K194),N("J22"))</f>
        <v/>
      </c>
      <c r="L210" s="135" t="str">
        <f>IF(1=1,IF(OR(J210="",O210="",NOT(ISNUMBER(J210)),NOT(ISNUMBER(O210)),J210=0),"",O210/J210),N("L22"))</f>
        <v/>
      </c>
      <c r="M210" s="136" t="str">
        <f>IF(1=1,IF(OR(L210="",NOT(ISNUMBER(F210))),"",F210*L210*IFERROR(INDEX(D384:D428,MATCH(AE210,B384:B428,0)),1)),N("M13"))</f>
        <v/>
      </c>
      <c r="N210" s="137" t="str">
        <f>IF(1=1,IF(F210="","",IF(G210="","",IFERROR(INDEX(E384:E428,MATCH(AE210,B384:B428,0)),G210&amp;""))),N("N6"))</f>
        <v/>
      </c>
      <c r="O210" s="138" t="str">
        <f>IF(1=1,IF(E210="","",O194),N("K22"))</f>
        <v/>
      </c>
      <c r="P210" s="139" t="str">
        <f>IF(1=1,IF(M210="","",IF(AND(ISNUMBER(M210),M210&lt;1,N210="kg"),MAX(1,ROUND(M210*1000,0)),IF(AND(ISNUMBER(M210),M210&lt;1,N210="L"),MAX(1,ROUND(M210*100,0)),ROUND(M210,3)))),N("O22"))</f>
        <v/>
      </c>
      <c r="Q210" s="140" t="str">
        <f>IF(1=1,IF(M210="","",IF(AND(ISNUMBER(M210),M210&lt;1,N210="kg"),"g",IF(AND(ISNUMBER(M210),M210&lt;1,N210="L"),"cl",N210))),N("P22"))</f>
        <v/>
      </c>
      <c r="R210" s="161" t="str">
        <f>IF(1=1,IF(E210="","",IF(F210="","A CONTROLER",IF(NOT(ISNUMBER(F210)),"TEXTE",IF(OR(L210="",L210&lt;=0),"COMMANDE PRINCIPALE INCOMPLETE",IF(G210="","UNITE MANQUANTE",IF(COUNTIF(B384:B428,AE210)=0,"UNITE A CONTROLER","OK")))))),N("Q9"))</f>
        <v/>
      </c>
      <c r="S210" s="105"/>
      <c r="T210" s="141">
        <f t="shared" si="16"/>
        <v>0</v>
      </c>
      <c r="U210" s="133" t="str">
        <f>IF(1=1,IF(E210="","",U194),N("S22"))</f>
        <v/>
      </c>
      <c r="V210" s="133" t="str">
        <f>IF(1=1,IF(E210="","",V194),N("T22"))</f>
        <v/>
      </c>
      <c r="W210" s="135" t="str">
        <f>IF(1=1,IF(OR(U210="",V210="",NOT(ISNUMBER(U210)),NOT(ISNUMBER(V210)),U210=0),"",V210/U210),N("U22"))</f>
        <v/>
      </c>
      <c r="X210" s="136" t="str">
        <f>IF(1=1,IF(OR(W210="",NOT(ISNUMBER(F210))),"",F210*W210*IFERROR(INDEX(D384:D428,MATCH(AE210,B384:B428,0)),1)),N("V7"))</f>
        <v/>
      </c>
      <c r="Y210" s="137" t="str">
        <f>IF(1=1,IF(F210="","",IF(G210="","",IFERROR(INDEX(E384:E428,MATCH(AE210,B384:B428,0)),G210&amp;""))),N("W6"))</f>
        <v/>
      </c>
      <c r="Z210" s="142" t="str">
        <f>IF(1=1,IF(X210="","",IF(AND(ISNUMBER(X210),X210&lt;1,Y210="kg"),MAX(1,ROUND(X210*1000,0)),IF(AND(ISNUMBER(X210),X210&lt;1,Y210="L"),MAX(1,ROUND(X210*100,0)),ROUND(X210,3)))),N("X22"))</f>
        <v/>
      </c>
      <c r="AA210" s="143" t="str">
        <f>IF(1=1,IF(X210="","",IF(AND(ISNUMBER(X210),X210&lt;1,Y210="kg"),"g",IF(AND(ISNUMBER(X210),X210&lt;1,Y210="L"),"cl",Y210))),N("Y22"))</f>
        <v/>
      </c>
      <c r="AB210" s="123" t="str">
        <f>IF(1=1,IF(E210="","",IF(F210="","A CONTROLER",IF(NOT(ISNUMBER(F210)),"TEXTE",IF(OR(W210="",W210&lt;=0),"COMMANDE COUVERTS INCOMPLETE",IF(G210="","UNITE MANQUANTE",IF(COUNTIF(B384:B428,AE210)=0,"UNITE A CONTROLER","OK")))))),N("Z6"))</f>
        <v/>
      </c>
      <c r="AD210" s="144" t="str">
        <f>IF(1=1,IF(E210="","",AD194),N("AB22"))</f>
        <v/>
      </c>
      <c r="AE210" s="125" t="str">
        <f>IF(1=1,IF(G210="","",UPPER(TRIM(SUBSTITUTE(SUBSTITUTE(G210&amp;"",CHAR(160)," ")," "," ")))),N("AC22"))</f>
        <v/>
      </c>
    </row>
    <row r="211" spans="1:31" ht="15.75" x14ac:dyDescent="0.25">
      <c r="A211" s="160" t="str">
        <f>IF(1=1,IF(E211="","",A194),N("A23"))</f>
        <v/>
      </c>
      <c r="B211" s="127" t="str">
        <f>IF(1=1,IF(E211="","",B194),N("B23"))</f>
        <v/>
      </c>
      <c r="C211" s="128"/>
      <c r="D211" s="129" t="str">
        <f>IF(ISBLANK(E211),"",LARGE(D194:D210,1)+1)</f>
        <v/>
      </c>
      <c r="E211" s="130"/>
      <c r="F211" s="131"/>
      <c r="G211" s="170"/>
      <c r="H211" s="105"/>
      <c r="I211" s="132" t="str">
        <f>IF(1=1,IF(E211="","",I194),N("H23"))</f>
        <v/>
      </c>
      <c r="J211" s="133" t="str">
        <f>IF(1=1,IF(E211="","",J194),N("I23"))</f>
        <v/>
      </c>
      <c r="K211" s="134" t="str">
        <f>IF(1=1,IF(E211="","",K194),N("J23"))</f>
        <v/>
      </c>
      <c r="L211" s="135" t="str">
        <f>IF(1=1,IF(OR(J211="",O211="",NOT(ISNUMBER(J211)),NOT(ISNUMBER(O211)),J211=0),"",O211/J211),N("L23"))</f>
        <v/>
      </c>
      <c r="M211" s="136" t="str">
        <f>IF(1=1,IF(OR(L211="",NOT(ISNUMBER(F211))),"",F211*L211*IFERROR(INDEX(D384:D428,MATCH(AE211,B384:B428,0)),1)),N("M13"))</f>
        <v/>
      </c>
      <c r="N211" s="137" t="str">
        <f>IF(1=1,IF(F211="","",IF(G211="","",IFERROR(INDEX(E384:E428,MATCH(AE211,B384:B428,0)),G211&amp;""))),N("N6"))</f>
        <v/>
      </c>
      <c r="O211" s="138" t="str">
        <f>IF(1=1,IF(E211="","",O194),N("K23"))</f>
        <v/>
      </c>
      <c r="P211" s="139" t="str">
        <f>IF(1=1,IF(M211="","",IF(AND(ISNUMBER(M211),M211&lt;1,N211="kg"),MAX(1,ROUND(M211*1000,0)),IF(AND(ISNUMBER(M211),M211&lt;1,N211="L"),MAX(1,ROUND(M211*100,0)),ROUND(M211,3)))),N("O23"))</f>
        <v/>
      </c>
      <c r="Q211" s="140" t="str">
        <f>IF(1=1,IF(M211="","",IF(AND(ISNUMBER(M211),M211&lt;1,N211="kg"),"g",IF(AND(ISNUMBER(M211),M211&lt;1,N211="L"),"cl",N211))),N("P23"))</f>
        <v/>
      </c>
      <c r="R211" s="161" t="str">
        <f>IF(1=1,IF(E211="","",IF(F211="","A CONTROLER",IF(NOT(ISNUMBER(F211)),"TEXTE",IF(OR(L211="",L211&lt;=0),"COMMANDE PRINCIPALE INCOMPLETE",IF(G211="","UNITE MANQUANTE",IF(COUNTIF(B384:B428,AE211)=0,"UNITE A CONTROLER","OK")))))),N("Q9"))</f>
        <v/>
      </c>
      <c r="S211" s="105"/>
      <c r="T211" s="141">
        <f t="shared" si="16"/>
        <v>0</v>
      </c>
      <c r="U211" s="133" t="str">
        <f>IF(1=1,IF(E211="","",U194),N("S23"))</f>
        <v/>
      </c>
      <c r="V211" s="133" t="str">
        <f>IF(1=1,IF(E211="","",V194),N("T23"))</f>
        <v/>
      </c>
      <c r="W211" s="135" t="str">
        <f>IF(1=1,IF(OR(U211="",V211="",NOT(ISNUMBER(U211)),NOT(ISNUMBER(V211)),U211=0),"",V211/U211),N("U23"))</f>
        <v/>
      </c>
      <c r="X211" s="136" t="str">
        <f>IF(1=1,IF(OR(W211="",NOT(ISNUMBER(F211))),"",F211*W211*IFERROR(INDEX(D384:D428,MATCH(AE211,B384:B428,0)),1)),N("V7"))</f>
        <v/>
      </c>
      <c r="Y211" s="137" t="str">
        <f>IF(1=1,IF(F211="","",IF(G211="","",IFERROR(INDEX(E384:E428,MATCH(AE211,B384:B428,0)),G211&amp;""))),N("W6"))</f>
        <v/>
      </c>
      <c r="Z211" s="142" t="str">
        <f>IF(1=1,IF(X211="","",IF(AND(ISNUMBER(X211),X211&lt;1,Y211="kg"),MAX(1,ROUND(X211*1000,0)),IF(AND(ISNUMBER(X211),X211&lt;1,Y211="L"),MAX(1,ROUND(X211*100,0)),ROUND(X211,3)))),N("X23"))</f>
        <v/>
      </c>
      <c r="AA211" s="143" t="str">
        <f>IF(1=1,IF(X211="","",IF(AND(ISNUMBER(X211),X211&lt;1,Y211="kg"),"g",IF(AND(ISNUMBER(X211),X211&lt;1,Y211="L"),"cl",Y211))),N("Y23"))</f>
        <v/>
      </c>
      <c r="AB211" s="123" t="str">
        <f>IF(1=1,IF(E211="","",IF(F211="","A CONTROLER",IF(NOT(ISNUMBER(F211)),"TEXTE",IF(OR(W211="",W211&lt;=0),"COMMANDE COUVERTS INCOMPLETE",IF(G211="","UNITE MANQUANTE",IF(COUNTIF(B384:B428,AE211)=0,"UNITE A CONTROLER","OK")))))),N("Z6"))</f>
        <v/>
      </c>
      <c r="AD211" s="144" t="str">
        <f>IF(1=1,IF(E211="","",AD194),N("AB23"))</f>
        <v/>
      </c>
      <c r="AE211" s="125" t="str">
        <f>IF(1=1,IF(G211="","",UPPER(TRIM(SUBSTITUTE(SUBSTITUTE(G211&amp;"",CHAR(160)," ")," "," ")))),N("AC23"))</f>
        <v/>
      </c>
    </row>
    <row r="212" spans="1:31" ht="15.75" x14ac:dyDescent="0.25">
      <c r="A212" s="160" t="str">
        <f>IF(1=1,IF(E212="","",A194),N("A24"))</f>
        <v/>
      </c>
      <c r="B212" s="127" t="str">
        <f>IF(1=1,IF(E212="","",B194),N("B24"))</f>
        <v/>
      </c>
      <c r="C212" s="128"/>
      <c r="D212" s="129" t="str">
        <f>IF(ISBLANK(E212),"",LARGE(D194:D211,1)+1)</f>
        <v/>
      </c>
      <c r="E212" s="130"/>
      <c r="F212" s="131"/>
      <c r="G212" s="170"/>
      <c r="H212" s="105"/>
      <c r="I212" s="132" t="str">
        <f>IF(1=1,IF(E212="","",I194),N("H24"))</f>
        <v/>
      </c>
      <c r="J212" s="133" t="str">
        <f>IF(1=1,IF(E212="","",J194),N("I24"))</f>
        <v/>
      </c>
      <c r="K212" s="134" t="str">
        <f>IF(1=1,IF(E212="","",K194),N("J24"))</f>
        <v/>
      </c>
      <c r="L212" s="135" t="str">
        <f>IF(1=1,IF(OR(J212="",O212="",NOT(ISNUMBER(J212)),NOT(ISNUMBER(O212)),J212=0),"",O212/J212),N("L24"))</f>
        <v/>
      </c>
      <c r="M212" s="136" t="str">
        <f>IF(1=1,IF(OR(L212="",NOT(ISNUMBER(F212))),"",F212*L212*IFERROR(INDEX(D384:D428,MATCH(AE212,B384:B428,0)),1)),N("M13"))</f>
        <v/>
      </c>
      <c r="N212" s="137" t="str">
        <f>IF(1=1,IF(F212="","",IF(G212="","",IFERROR(INDEX(E384:E428,MATCH(AE212,B384:B428,0)),G212&amp;""))),N("N6"))</f>
        <v/>
      </c>
      <c r="O212" s="138" t="str">
        <f>IF(1=1,IF(E212="","",O194),N("K24"))</f>
        <v/>
      </c>
      <c r="P212" s="139" t="str">
        <f>IF(1=1,IF(M212="","",IF(AND(ISNUMBER(M212),M212&lt;1,N212="kg"),MAX(1,ROUND(M212*1000,0)),IF(AND(ISNUMBER(M212),M212&lt;1,N212="L"),MAX(1,ROUND(M212*100,0)),ROUND(M212,3)))),N("O24"))</f>
        <v/>
      </c>
      <c r="Q212" s="140" t="str">
        <f>IF(1=1,IF(M212="","",IF(AND(ISNUMBER(M212),M212&lt;1,N212="kg"),"g",IF(AND(ISNUMBER(M212),M212&lt;1,N212="L"),"cl",N212))),N("P24"))</f>
        <v/>
      </c>
      <c r="R212" s="161" t="str">
        <f>IF(1=1,IF(E212="","",IF(F212="","A CONTROLER",IF(NOT(ISNUMBER(F212)),"TEXTE",IF(OR(L212="",L212&lt;=0),"COMMANDE PRINCIPALE INCOMPLETE",IF(G212="","UNITE MANQUANTE",IF(COUNTIF(B384:B428,AE212)=0,"UNITE A CONTROLER","OK")))))),N("Q9"))</f>
        <v/>
      </c>
      <c r="S212" s="105"/>
      <c r="T212" s="141">
        <f t="shared" si="16"/>
        <v>0</v>
      </c>
      <c r="U212" s="133" t="str">
        <f>IF(1=1,IF(E212="","",U194),N("S24"))</f>
        <v/>
      </c>
      <c r="V212" s="133" t="str">
        <f>IF(1=1,IF(E212="","",V194),N("T24"))</f>
        <v/>
      </c>
      <c r="W212" s="135" t="str">
        <f>IF(1=1,IF(OR(U212="",V212="",NOT(ISNUMBER(U212)),NOT(ISNUMBER(V212)),U212=0),"",V212/U212),N("U24"))</f>
        <v/>
      </c>
      <c r="X212" s="136" t="str">
        <f>IF(1=1,IF(OR(W212="",NOT(ISNUMBER(F212))),"",F212*W212*IFERROR(INDEX(D384:D428,MATCH(AE212,B384:B428,0)),1)),N("V7"))</f>
        <v/>
      </c>
      <c r="Y212" s="137" t="str">
        <f>IF(1=1,IF(F212="","",IF(G212="","",IFERROR(INDEX(E384:E428,MATCH(AE212,B384:B428,0)),G212&amp;""))),N("W6"))</f>
        <v/>
      </c>
      <c r="Z212" s="142" t="str">
        <f>IF(1=1,IF(X212="","",IF(AND(ISNUMBER(X212),X212&lt;1,Y212="kg"),MAX(1,ROUND(X212*1000,0)),IF(AND(ISNUMBER(X212),X212&lt;1,Y212="L"),MAX(1,ROUND(X212*100,0)),ROUND(X212,3)))),N("X24"))</f>
        <v/>
      </c>
      <c r="AA212" s="143" t="str">
        <f>IF(1=1,IF(X212="","",IF(AND(ISNUMBER(X212),X212&lt;1,Y212="kg"),"g",IF(AND(ISNUMBER(X212),X212&lt;1,Y212="L"),"cl",Y212))),N("Y24"))</f>
        <v/>
      </c>
      <c r="AB212" s="123" t="str">
        <f>IF(1=1,IF(E212="","",IF(F212="","A CONTROLER",IF(NOT(ISNUMBER(F212)),"TEXTE",IF(OR(W212="",W212&lt;=0),"COMMANDE COUVERTS INCOMPLETE",IF(G212="","UNITE MANQUANTE",IF(COUNTIF(B384:B428,AE212)=0,"UNITE A CONTROLER","OK")))))),N("Z6"))</f>
        <v/>
      </c>
      <c r="AD212" s="144" t="str">
        <f>IF(1=1,IF(E212="","",AD194),N("AB24"))</f>
        <v/>
      </c>
      <c r="AE212" s="125" t="str">
        <f>IF(1=1,IF(G212="","",UPPER(TRIM(SUBSTITUTE(SUBSTITUTE(G212&amp;"",CHAR(160)," ")," "," ")))),N("AC24"))</f>
        <v/>
      </c>
    </row>
    <row r="213" spans="1:31" ht="15.75" x14ac:dyDescent="0.25">
      <c r="A213" s="160" t="str">
        <f>IF(1=1,IF(E213="","",A194),N("A25"))</f>
        <v/>
      </c>
      <c r="B213" s="127" t="str">
        <f>IF(1=1,IF(E213="","",B194),N("B25"))</f>
        <v/>
      </c>
      <c r="C213" s="128"/>
      <c r="D213" s="129" t="str">
        <f>IF(ISBLANK(E213),"",LARGE(D194:D212,1)+1)</f>
        <v/>
      </c>
      <c r="E213" s="130"/>
      <c r="F213" s="131"/>
      <c r="G213" s="170"/>
      <c r="H213" s="105"/>
      <c r="I213" s="132" t="str">
        <f>IF(1=1,IF(E213="","",I194),N("H25"))</f>
        <v/>
      </c>
      <c r="J213" s="133" t="str">
        <f>IF(1=1,IF(E213="","",J194),N("I25"))</f>
        <v/>
      </c>
      <c r="K213" s="134" t="str">
        <f>IF(1=1,IF(E213="","",K194),N("J25"))</f>
        <v/>
      </c>
      <c r="L213" s="135" t="str">
        <f>IF(1=1,IF(OR(J213="",O213="",NOT(ISNUMBER(J213)),NOT(ISNUMBER(O213)),J213=0),"",O213/J213),N("L25"))</f>
        <v/>
      </c>
      <c r="M213" s="136" t="str">
        <f>IF(1=1,IF(OR(L213="",NOT(ISNUMBER(F213))),"",F213*L213*IFERROR(INDEX(D384:D428,MATCH(AE213,B384:B428,0)),1)),N("M13"))</f>
        <v/>
      </c>
      <c r="N213" s="137" t="str">
        <f>IF(1=1,IF(F213="","",IF(G213="","",IFERROR(INDEX(E384:E428,MATCH(AE213,B384:B428,0)),G213&amp;""))),N("N6"))</f>
        <v/>
      </c>
      <c r="O213" s="138" t="str">
        <f>IF(1=1,IF(E213="","",O194),N("K25"))</f>
        <v/>
      </c>
      <c r="P213" s="139" t="str">
        <f>IF(1=1,IF(M213="","",IF(AND(ISNUMBER(M213),M213&lt;1,N213="kg"),MAX(1,ROUND(M213*1000,0)),IF(AND(ISNUMBER(M213),M213&lt;1,N213="L"),MAX(1,ROUND(M213*100,0)),ROUND(M213,3)))),N("O25"))</f>
        <v/>
      </c>
      <c r="Q213" s="140" t="str">
        <f>IF(1=1,IF(M213="","",IF(AND(ISNUMBER(M213),M213&lt;1,N213="kg"),"g",IF(AND(ISNUMBER(M213),M213&lt;1,N213="L"),"cl",N213))),N("P25"))</f>
        <v/>
      </c>
      <c r="R213" s="161" t="str">
        <f>IF(1=1,IF(E213="","",IF(F213="","A CONTROLER",IF(NOT(ISNUMBER(F213)),"TEXTE",IF(OR(L213="",L213&lt;=0),"COMMANDE PRINCIPALE INCOMPLETE",IF(G213="","UNITE MANQUANTE",IF(COUNTIF(B384:B428,AE213)=0,"UNITE A CONTROLER","OK")))))),N("Q9"))</f>
        <v/>
      </c>
      <c r="S213" s="105"/>
      <c r="T213" s="141">
        <f t="shared" si="16"/>
        <v>0</v>
      </c>
      <c r="U213" s="133" t="str">
        <f>IF(1=1,IF(E213="","",U194),N("S25"))</f>
        <v/>
      </c>
      <c r="V213" s="133" t="str">
        <f>IF(1=1,IF(E213="","",V194),N("T25"))</f>
        <v/>
      </c>
      <c r="W213" s="135" t="str">
        <f>IF(1=1,IF(OR(U213="",V213="",NOT(ISNUMBER(U213)),NOT(ISNUMBER(V213)),U213=0),"",V213/U213),N("U25"))</f>
        <v/>
      </c>
      <c r="X213" s="136" t="str">
        <f>IF(1=1,IF(OR(W213="",NOT(ISNUMBER(F213))),"",F213*W213*IFERROR(INDEX(D384:D428,MATCH(AE213,B384:B428,0)),1)),N("V7"))</f>
        <v/>
      </c>
      <c r="Y213" s="137" t="str">
        <f>IF(1=1,IF(F213="","",IF(G213="","",IFERROR(INDEX(E384:E428,MATCH(AE213,B384:B428,0)),G213&amp;""))),N("W6"))</f>
        <v/>
      </c>
      <c r="Z213" s="142" t="str">
        <f>IF(1=1,IF(X213="","",IF(AND(ISNUMBER(X213),X213&lt;1,Y213="kg"),MAX(1,ROUND(X213*1000,0)),IF(AND(ISNUMBER(X213),X213&lt;1,Y213="L"),MAX(1,ROUND(X213*100,0)),ROUND(X213,3)))),N("X25"))</f>
        <v/>
      </c>
      <c r="AA213" s="143" t="str">
        <f>IF(1=1,IF(X213="","",IF(AND(ISNUMBER(X213),X213&lt;1,Y213="kg"),"g",IF(AND(ISNUMBER(X213),X213&lt;1,Y213="L"),"cl",Y213))),N("Y25"))</f>
        <v/>
      </c>
      <c r="AB213" s="123" t="str">
        <f>IF(1=1,IF(E213="","",IF(F213="","A CONTROLER",IF(NOT(ISNUMBER(F213)),"TEXTE",IF(OR(W213="",W213&lt;=0),"COMMANDE COUVERTS INCOMPLETE",IF(G213="","UNITE MANQUANTE",IF(COUNTIF(B384:B428,AE213)=0,"UNITE A CONTROLER","OK")))))),N("Z6"))</f>
        <v/>
      </c>
      <c r="AD213" s="144" t="str">
        <f>IF(1=1,IF(E213="","",AD194),N("AB25"))</f>
        <v/>
      </c>
      <c r="AE213" s="125" t="str">
        <f>IF(1=1,IF(G213="","",UPPER(TRIM(SUBSTITUTE(SUBSTITUTE(G213&amp;"",CHAR(160)," ")," "," ")))),N("AC25"))</f>
        <v/>
      </c>
    </row>
    <row r="214" spans="1:31" ht="15.75" x14ac:dyDescent="0.25">
      <c r="A214" s="160" t="str">
        <f>IF(1=1,IF(E214="","",A194),N("A26"))</f>
        <v/>
      </c>
      <c r="B214" s="127" t="str">
        <f>IF(1=1,IF(E214="","",B194),N("B26"))</f>
        <v/>
      </c>
      <c r="C214" s="128"/>
      <c r="D214" s="129" t="str">
        <f>IF(ISBLANK(E214),"",LARGE(D194:D213,1)+1)</f>
        <v/>
      </c>
      <c r="E214" s="130"/>
      <c r="F214" s="131"/>
      <c r="G214" s="170"/>
      <c r="H214" s="105"/>
      <c r="I214" s="132" t="str">
        <f>IF(1=1,IF(E214="","",I194),N("H26"))</f>
        <v/>
      </c>
      <c r="J214" s="133" t="str">
        <f>IF(1=1,IF(E214="","",J194),N("I26"))</f>
        <v/>
      </c>
      <c r="K214" s="134" t="str">
        <f>IF(1=1,IF(E214="","",K194),N("J26"))</f>
        <v/>
      </c>
      <c r="L214" s="135" t="str">
        <f>IF(1=1,IF(OR(J214="",O214="",NOT(ISNUMBER(J214)),NOT(ISNUMBER(O214)),J214=0),"",O214/J214),N("L26"))</f>
        <v/>
      </c>
      <c r="M214" s="136" t="str">
        <f>IF(1=1,IF(OR(L214="",NOT(ISNUMBER(F214))),"",F214*L214*IFERROR(INDEX(D384:D428,MATCH(AE214,B384:B428,0)),1)),N("M13"))</f>
        <v/>
      </c>
      <c r="N214" s="137" t="str">
        <f>IF(1=1,IF(F214="","",IF(G214="","",IFERROR(INDEX(E384:E428,MATCH(AE214,B384:B428,0)),G214&amp;""))),N("N6"))</f>
        <v/>
      </c>
      <c r="O214" s="138" t="str">
        <f>IF(1=1,IF(E214="","",O194),N("K26"))</f>
        <v/>
      </c>
      <c r="P214" s="139" t="str">
        <f>IF(1=1,IF(M214="","",IF(AND(ISNUMBER(M214),M214&lt;1,N214="kg"),MAX(1,ROUND(M214*1000,0)),IF(AND(ISNUMBER(M214),M214&lt;1,N214="L"),MAX(1,ROUND(M214*100,0)),ROUND(M214,3)))),N("O26"))</f>
        <v/>
      </c>
      <c r="Q214" s="140" t="str">
        <f>IF(1=1,IF(M214="","",IF(AND(ISNUMBER(M214),M214&lt;1,N214="kg"),"g",IF(AND(ISNUMBER(M214),M214&lt;1,N214="L"),"cl",N214))),N("P26"))</f>
        <v/>
      </c>
      <c r="R214" s="161" t="str">
        <f>IF(1=1,IF(E214="","",IF(F214="","A CONTROLER",IF(NOT(ISNUMBER(F214)),"TEXTE",IF(OR(L214="",L214&lt;=0),"COMMANDE PRINCIPALE INCOMPLETE",IF(G214="","UNITE MANQUANTE",IF(COUNTIF(B384:B428,AE214)=0,"UNITE A CONTROLER","OK")))))),N("Q9"))</f>
        <v/>
      </c>
      <c r="S214" s="105"/>
      <c r="T214" s="141">
        <f t="shared" si="16"/>
        <v>0</v>
      </c>
      <c r="U214" s="133" t="str">
        <f>IF(1=1,IF(E214="","",U194),N("S26"))</f>
        <v/>
      </c>
      <c r="V214" s="133" t="str">
        <f>IF(1=1,IF(E214="","",V194),N("T26"))</f>
        <v/>
      </c>
      <c r="W214" s="135" t="str">
        <f>IF(1=1,IF(OR(U214="",V214="",NOT(ISNUMBER(U214)),NOT(ISNUMBER(V214)),U214=0),"",V214/U214),N("U26"))</f>
        <v/>
      </c>
      <c r="X214" s="136" t="str">
        <f>IF(1=1,IF(OR(W214="",NOT(ISNUMBER(F214))),"",F214*W214*IFERROR(INDEX(D384:D428,MATCH(AE214,B384:B428,0)),1)),N("V7"))</f>
        <v/>
      </c>
      <c r="Y214" s="137" t="str">
        <f>IF(1=1,IF(F214="","",IF(G214="","",IFERROR(INDEX(E384:E428,MATCH(AE214,B384:B428,0)),G214&amp;""))),N("W6"))</f>
        <v/>
      </c>
      <c r="Z214" s="142" t="str">
        <f>IF(1=1,IF(X214="","",IF(AND(ISNUMBER(X214),X214&lt;1,Y214="kg"),MAX(1,ROUND(X214*1000,0)),IF(AND(ISNUMBER(X214),X214&lt;1,Y214="L"),MAX(1,ROUND(X214*100,0)),ROUND(X214,3)))),N("X26"))</f>
        <v/>
      </c>
      <c r="AA214" s="143" t="str">
        <f>IF(1=1,IF(X214="","",IF(AND(ISNUMBER(X214),X214&lt;1,Y214="kg"),"g",IF(AND(ISNUMBER(X214),X214&lt;1,Y214="L"),"cl",Y214))),N("Y26"))</f>
        <v/>
      </c>
      <c r="AB214" s="123" t="str">
        <f>IF(1=1,IF(E214="","",IF(F214="","A CONTROLER",IF(NOT(ISNUMBER(F214)),"TEXTE",IF(OR(W214="",W214&lt;=0),"COMMANDE COUVERTS INCOMPLETE",IF(G214="","UNITE MANQUANTE",IF(COUNTIF(B384:B428,AE214)=0,"UNITE A CONTROLER","OK")))))),N("Z6"))</f>
        <v/>
      </c>
      <c r="AD214" s="144" t="str">
        <f>IF(1=1,IF(E214="","",AD194),N("AB26"))</f>
        <v/>
      </c>
      <c r="AE214" s="125" t="str">
        <f>IF(1=1,IF(G214="","",UPPER(TRIM(SUBSTITUTE(SUBSTITUTE(G214&amp;"",CHAR(160)," ")," "," ")))),N("AC26"))</f>
        <v/>
      </c>
    </row>
    <row r="215" spans="1:31" ht="15.75" x14ac:dyDescent="0.25">
      <c r="A215" s="160" t="str">
        <f>IF(1=1,IF(E215="","",A194),N("A27"))</f>
        <v/>
      </c>
      <c r="B215" s="127" t="str">
        <f>IF(1=1,IF(E215="","",B194),N("B27"))</f>
        <v/>
      </c>
      <c r="C215" s="128"/>
      <c r="D215" s="129" t="str">
        <f>IF(ISBLANK(E215),"",LARGE(D194:D214,1)+1)</f>
        <v/>
      </c>
      <c r="E215" s="130"/>
      <c r="F215" s="131"/>
      <c r="G215" s="170"/>
      <c r="H215" s="105"/>
      <c r="I215" s="132" t="str">
        <f>IF(1=1,IF(E215="","",I194),N("H27"))</f>
        <v/>
      </c>
      <c r="J215" s="133" t="str">
        <f>IF(1=1,IF(E215="","",J194),N("I27"))</f>
        <v/>
      </c>
      <c r="K215" s="134" t="str">
        <f>IF(1=1,IF(E215="","",K194),N("J27"))</f>
        <v/>
      </c>
      <c r="L215" s="135" t="str">
        <f>IF(1=1,IF(OR(J215="",O215="",NOT(ISNUMBER(J215)),NOT(ISNUMBER(O215)),J215=0),"",O215/J215),N("L27"))</f>
        <v/>
      </c>
      <c r="M215" s="136" t="str">
        <f>IF(1=1,IF(OR(L215="",NOT(ISNUMBER(F215))),"",F215*L215*IFERROR(INDEX(D384:D428,MATCH(AE215,B384:B428,0)),1)),N("M13"))</f>
        <v/>
      </c>
      <c r="N215" s="137" t="str">
        <f>IF(1=1,IF(F215="","",IF(G215="","",IFERROR(INDEX(E384:E428,MATCH(AE215,B384:B428,0)),G215&amp;""))),N("N6"))</f>
        <v/>
      </c>
      <c r="O215" s="138" t="str">
        <f>IF(1=1,IF(E215="","",O194),N("K27"))</f>
        <v/>
      </c>
      <c r="P215" s="139" t="str">
        <f>IF(1=1,IF(M215="","",IF(AND(ISNUMBER(M215),M215&lt;1,N215="kg"),MAX(1,ROUND(M215*1000,0)),IF(AND(ISNUMBER(M215),M215&lt;1,N215="L"),MAX(1,ROUND(M215*100,0)),ROUND(M215,3)))),N("O27"))</f>
        <v/>
      </c>
      <c r="Q215" s="140" t="str">
        <f>IF(1=1,IF(M215="","",IF(AND(ISNUMBER(M215),M215&lt;1,N215="kg"),"g",IF(AND(ISNUMBER(M215),M215&lt;1,N215="L"),"cl",N215))),N("P27"))</f>
        <v/>
      </c>
      <c r="R215" s="161" t="str">
        <f>IF(1=1,IF(E215="","",IF(F215="","A CONTROLER",IF(NOT(ISNUMBER(F215)),"TEXTE",IF(OR(L215="",L215&lt;=0),"COMMANDE PRINCIPALE INCOMPLETE",IF(G215="","UNITE MANQUANTE",IF(COUNTIF(B384:B428,AE215)=0,"UNITE A CONTROLER","OK")))))),N("Q9"))</f>
        <v/>
      </c>
      <c r="S215" s="105"/>
      <c r="T215" s="141">
        <f t="shared" si="16"/>
        <v>0</v>
      </c>
      <c r="U215" s="133" t="str">
        <f>IF(1=1,IF(E215="","",U194),N("S27"))</f>
        <v/>
      </c>
      <c r="V215" s="133" t="str">
        <f>IF(1=1,IF(E215="","",V194),N("T27"))</f>
        <v/>
      </c>
      <c r="W215" s="135" t="str">
        <f>IF(1=1,IF(OR(U215="",V215="",NOT(ISNUMBER(U215)),NOT(ISNUMBER(V215)),U215=0),"",V215/U215),N("U27"))</f>
        <v/>
      </c>
      <c r="X215" s="136" t="str">
        <f>IF(1=1,IF(OR(W215="",NOT(ISNUMBER(F215))),"",F215*W215*IFERROR(INDEX(D384:D428,MATCH(AE215,B384:B428,0)),1)),N("V7"))</f>
        <v/>
      </c>
      <c r="Y215" s="137" t="str">
        <f>IF(1=1,IF(F215="","",IF(G215="","",IFERROR(INDEX(E384:E428,MATCH(AE215,B384:B428,0)),G215&amp;""))),N("W6"))</f>
        <v/>
      </c>
      <c r="Z215" s="142" t="str">
        <f>IF(1=1,IF(X215="","",IF(AND(ISNUMBER(X215),X215&lt;1,Y215="kg"),MAX(1,ROUND(X215*1000,0)),IF(AND(ISNUMBER(X215),X215&lt;1,Y215="L"),MAX(1,ROUND(X215*100,0)),ROUND(X215,3)))),N("X27"))</f>
        <v/>
      </c>
      <c r="AA215" s="143" t="str">
        <f>IF(1=1,IF(X215="","",IF(AND(ISNUMBER(X215),X215&lt;1,Y215="kg"),"g",IF(AND(ISNUMBER(X215),X215&lt;1,Y215="L"),"cl",Y215))),N("Y27"))</f>
        <v/>
      </c>
      <c r="AB215" s="123" t="str">
        <f>IF(1=1,IF(E215="","",IF(F215="","A CONTROLER",IF(NOT(ISNUMBER(F215)),"TEXTE",IF(OR(W215="",W215&lt;=0),"COMMANDE COUVERTS INCOMPLETE",IF(G215="","UNITE MANQUANTE",IF(COUNTIF(B384:B428,AE215)=0,"UNITE A CONTROLER","OK")))))),N("Z6"))</f>
        <v/>
      </c>
      <c r="AD215" s="144" t="str">
        <f>IF(1=1,IF(E215="","",AD194),N("AB27"))</f>
        <v/>
      </c>
      <c r="AE215" s="125" t="str">
        <f>IF(1=1,IF(G215="","",UPPER(TRIM(SUBSTITUTE(SUBSTITUTE(G215&amp;"",CHAR(160)," ")," "," ")))),N("AC27"))</f>
        <v/>
      </c>
    </row>
    <row r="216" spans="1:31" ht="15.75" x14ac:dyDescent="0.25">
      <c r="A216" s="160" t="str">
        <f>IF(1=1,IF(E216="","",A194),N("A28"))</f>
        <v/>
      </c>
      <c r="B216" s="127" t="str">
        <f>IF(1=1,IF(E216="","",B194),N("B28"))</f>
        <v/>
      </c>
      <c r="C216" s="128"/>
      <c r="D216" s="129" t="str">
        <f>IF(ISBLANK(E216),"",LARGE(D194:D215,1)+1)</f>
        <v/>
      </c>
      <c r="E216" s="130"/>
      <c r="F216" s="131"/>
      <c r="G216" s="170"/>
      <c r="H216" s="105"/>
      <c r="I216" s="132" t="str">
        <f>IF(1=1,IF(E216="","",I194),N("H28"))</f>
        <v/>
      </c>
      <c r="J216" s="133" t="str">
        <f>IF(1=1,IF(E216="","",J194),N("I28"))</f>
        <v/>
      </c>
      <c r="K216" s="134" t="str">
        <f>IF(1=1,IF(E216="","",K194),N("J28"))</f>
        <v/>
      </c>
      <c r="L216" s="135" t="str">
        <f>IF(1=1,IF(OR(J216="",O216="",NOT(ISNUMBER(J216)),NOT(ISNUMBER(O216)),J216=0),"",O216/J216),N("L28"))</f>
        <v/>
      </c>
      <c r="M216" s="136" t="str">
        <f>IF(1=1,IF(OR(L216="",NOT(ISNUMBER(F216))),"",F216*L216*IFERROR(INDEX(D384:D428,MATCH(AE216,B384:B428,0)),1)),N("M13"))</f>
        <v/>
      </c>
      <c r="N216" s="137" t="str">
        <f>IF(1=1,IF(F216="","",IF(G216="","",IFERROR(INDEX(E384:E428,MATCH(AE216,B384:B428,0)),G216&amp;""))),N("N6"))</f>
        <v/>
      </c>
      <c r="O216" s="138" t="str">
        <f>IF(1=1,IF(E216="","",O194),N("K28"))</f>
        <v/>
      </c>
      <c r="P216" s="139" t="str">
        <f>IF(1=1,IF(M216="","",IF(AND(ISNUMBER(M216),M216&lt;1,N216="kg"),MAX(1,ROUND(M216*1000,0)),IF(AND(ISNUMBER(M216),M216&lt;1,N216="L"),MAX(1,ROUND(M216*100,0)),ROUND(M216,3)))),N("O28"))</f>
        <v/>
      </c>
      <c r="Q216" s="140" t="str">
        <f>IF(1=1,IF(M216="","",IF(AND(ISNUMBER(M216),M216&lt;1,N216="kg"),"g",IF(AND(ISNUMBER(M216),M216&lt;1,N216="L"),"cl",N216))),N("P28"))</f>
        <v/>
      </c>
      <c r="R216" s="161" t="str">
        <f>IF(1=1,IF(E216="","",IF(F216="","A CONTROLER",IF(NOT(ISNUMBER(F216)),"TEXTE",IF(OR(L216="",L216&lt;=0),"COMMANDE PRINCIPALE INCOMPLETE",IF(G216="","UNITE MANQUANTE",IF(COUNTIF(B384:B428,AE216)=0,"UNITE A CONTROLER","OK")))))),N("Q9"))</f>
        <v/>
      </c>
      <c r="S216" s="105"/>
      <c r="T216" s="141">
        <f t="shared" si="16"/>
        <v>0</v>
      </c>
      <c r="U216" s="133" t="str">
        <f>IF(1=1,IF(E216="","",U194),N("S28"))</f>
        <v/>
      </c>
      <c r="V216" s="133" t="str">
        <f>IF(1=1,IF(E216="","",V194),N("T28"))</f>
        <v/>
      </c>
      <c r="W216" s="135" t="str">
        <f>IF(1=1,IF(OR(U216="",V216="",NOT(ISNUMBER(U216)),NOT(ISNUMBER(V216)),U216=0),"",V216/U216),N("U28"))</f>
        <v/>
      </c>
      <c r="X216" s="136" t="str">
        <f>IF(1=1,IF(OR(W216="",NOT(ISNUMBER(F216))),"",F216*W216*IFERROR(INDEX(D384:D428,MATCH(AE216,B384:B428,0)),1)),N("V7"))</f>
        <v/>
      </c>
      <c r="Y216" s="137" t="str">
        <f>IF(1=1,IF(F216="","",IF(G216="","",IFERROR(INDEX(E384:E428,MATCH(AE216,B384:B428,0)),G216&amp;""))),N("W6"))</f>
        <v/>
      </c>
      <c r="Z216" s="142" t="str">
        <f>IF(1=1,IF(X216="","",IF(AND(ISNUMBER(X216),X216&lt;1,Y216="kg"),MAX(1,ROUND(X216*1000,0)),IF(AND(ISNUMBER(X216),X216&lt;1,Y216="L"),MAX(1,ROUND(X216*100,0)),ROUND(X216,3)))),N("X28"))</f>
        <v/>
      </c>
      <c r="AA216" s="143" t="str">
        <f>IF(1=1,IF(X216="","",IF(AND(ISNUMBER(X216),X216&lt;1,Y216="kg"),"g",IF(AND(ISNUMBER(X216),X216&lt;1,Y216="L"),"cl",Y216))),N("Y28"))</f>
        <v/>
      </c>
      <c r="AB216" s="123" t="str">
        <f>IF(1=1,IF(E216="","",IF(F216="","A CONTROLER",IF(NOT(ISNUMBER(F216)),"TEXTE",IF(OR(W216="",W216&lt;=0),"COMMANDE COUVERTS INCOMPLETE",IF(G216="","UNITE MANQUANTE",IF(COUNTIF(B384:B428,AE216)=0,"UNITE A CONTROLER","OK")))))),N("Z6"))</f>
        <v/>
      </c>
      <c r="AD216" s="144" t="str">
        <f>IF(1=1,IF(E216="","",AD194),N("AB28"))</f>
        <v/>
      </c>
      <c r="AE216" s="125" t="str">
        <f>IF(1=1,IF(G216="","",UPPER(TRIM(SUBSTITUTE(SUBSTITUTE(G216&amp;"",CHAR(160)," ")," "," ")))),N("AC28"))</f>
        <v/>
      </c>
    </row>
    <row r="217" spans="1:31" ht="15.75" x14ac:dyDescent="0.25">
      <c r="A217" s="160" t="str">
        <f>IF(1=1,IF(E217="","",A194),N("A29"))</f>
        <v/>
      </c>
      <c r="B217" s="127" t="str">
        <f>IF(1=1,IF(E217="","",B194),N("B29"))</f>
        <v/>
      </c>
      <c r="C217" s="128"/>
      <c r="D217" s="129" t="str">
        <f>IF(ISBLANK(E217),"",LARGE(D194:D216,1)+1)</f>
        <v/>
      </c>
      <c r="E217" s="130"/>
      <c r="F217" s="131"/>
      <c r="G217" s="170"/>
      <c r="H217" s="105"/>
      <c r="I217" s="132" t="str">
        <f>IF(1=1,IF(E217="","",I194),N("H29"))</f>
        <v/>
      </c>
      <c r="J217" s="133" t="str">
        <f>IF(1=1,IF(E217="","",J194),N("I29"))</f>
        <v/>
      </c>
      <c r="K217" s="134" t="str">
        <f>IF(1=1,IF(E217="","",K194),N("J29"))</f>
        <v/>
      </c>
      <c r="L217" s="135" t="str">
        <f>IF(1=1,IF(OR(J217="",O217="",NOT(ISNUMBER(J217)),NOT(ISNUMBER(O217)),J217=0),"",O217/J217),N("L29"))</f>
        <v/>
      </c>
      <c r="M217" s="136" t="str">
        <f>IF(1=1,IF(OR(L217="",NOT(ISNUMBER(F217))),"",F217*L217*IFERROR(INDEX(D384:D428,MATCH(AE217,B384:B428,0)),1)),N("M13"))</f>
        <v/>
      </c>
      <c r="N217" s="137" t="str">
        <f>IF(1=1,IF(F217="","",IF(G217="","",IFERROR(INDEX(E384:E428,MATCH(AE217,B384:B428,0)),G217&amp;""))),N("N6"))</f>
        <v/>
      </c>
      <c r="O217" s="138" t="str">
        <f>IF(1=1,IF(E217="","",O194),N("K29"))</f>
        <v/>
      </c>
      <c r="P217" s="139" t="str">
        <f>IF(1=1,IF(M217="","",IF(AND(ISNUMBER(M217),M217&lt;1,N217="kg"),MAX(1,ROUND(M217*1000,0)),IF(AND(ISNUMBER(M217),M217&lt;1,N217="L"),MAX(1,ROUND(M217*100,0)),ROUND(M217,3)))),N("O29"))</f>
        <v/>
      </c>
      <c r="Q217" s="140" t="str">
        <f>IF(1=1,IF(M217="","",IF(AND(ISNUMBER(M217),M217&lt;1,N217="kg"),"g",IF(AND(ISNUMBER(M217),M217&lt;1,N217="L"),"cl",N217))),N("P29"))</f>
        <v/>
      </c>
      <c r="R217" s="161" t="str">
        <f>IF(1=1,IF(E217="","",IF(F217="","A CONTROLER",IF(NOT(ISNUMBER(F217)),"TEXTE",IF(OR(L217="",L217&lt;=0),"COMMANDE PRINCIPALE INCOMPLETE",IF(G217="","UNITE MANQUANTE",IF(COUNTIF(B384:B428,AE217)=0,"UNITE A CONTROLER","OK")))))),N("Q9"))</f>
        <v/>
      </c>
      <c r="S217" s="105"/>
      <c r="T217" s="141">
        <f t="shared" si="16"/>
        <v>0</v>
      </c>
      <c r="U217" s="133" t="str">
        <f>IF(1=1,IF(E217="","",U194),N("S29"))</f>
        <v/>
      </c>
      <c r="V217" s="133" t="str">
        <f>IF(1=1,IF(E217="","",V194),N("T29"))</f>
        <v/>
      </c>
      <c r="W217" s="135" t="str">
        <f>IF(1=1,IF(OR(U217="",V217="",NOT(ISNUMBER(U217)),NOT(ISNUMBER(V217)),U217=0),"",V217/U217),N("U29"))</f>
        <v/>
      </c>
      <c r="X217" s="136" t="str">
        <f>IF(1=1,IF(OR(W217="",NOT(ISNUMBER(F217))),"",F217*W217*IFERROR(INDEX(D384:D428,MATCH(AE217,B384:B428,0)),1)),N("V7"))</f>
        <v/>
      </c>
      <c r="Y217" s="137" t="str">
        <f>IF(1=1,IF(F217="","",IF(G217="","",IFERROR(INDEX(E384:E428,MATCH(AE217,B384:B428,0)),G217&amp;""))),N("W6"))</f>
        <v/>
      </c>
      <c r="Z217" s="142" t="str">
        <f>IF(1=1,IF(X217="","",IF(AND(ISNUMBER(X217),X217&lt;1,Y217="kg"),MAX(1,ROUND(X217*1000,0)),IF(AND(ISNUMBER(X217),X217&lt;1,Y217="L"),MAX(1,ROUND(X217*100,0)),ROUND(X217,3)))),N("X29"))</f>
        <v/>
      </c>
      <c r="AA217" s="143" t="str">
        <f>IF(1=1,IF(X217="","",IF(AND(ISNUMBER(X217),X217&lt;1,Y217="kg"),"g",IF(AND(ISNUMBER(X217),X217&lt;1,Y217="L"),"cl",Y217))),N("Y29"))</f>
        <v/>
      </c>
      <c r="AB217" s="123" t="str">
        <f>IF(1=1,IF(E217="","",IF(F217="","A CONTROLER",IF(NOT(ISNUMBER(F217)),"TEXTE",IF(OR(W217="",W217&lt;=0),"COMMANDE COUVERTS INCOMPLETE",IF(G217="","UNITE MANQUANTE",IF(COUNTIF(B384:B428,AE217)=0,"UNITE A CONTROLER","OK")))))),N("Z6"))</f>
        <v/>
      </c>
      <c r="AD217" s="144" t="str">
        <f>IF(1=1,IF(E217="","",AD194),N("AB29"))</f>
        <v/>
      </c>
      <c r="AE217" s="125" t="str">
        <f>IF(1=1,IF(G217="","",UPPER(TRIM(SUBSTITUTE(SUBSTITUTE(G217&amp;"",CHAR(160)," ")," "," ")))),N("AC29"))</f>
        <v/>
      </c>
    </row>
    <row r="218" spans="1:31" ht="15.75" x14ac:dyDescent="0.25">
      <c r="A218" s="160" t="str">
        <f>IF(1=1,IF(E218="","",A194),N("A30"))</f>
        <v/>
      </c>
      <c r="B218" s="127" t="str">
        <f>IF(1=1,IF(E218="","",B194),N("B30"))</f>
        <v/>
      </c>
      <c r="C218" s="128"/>
      <c r="D218" s="129" t="str">
        <f>IF(ISBLANK(E218),"",LARGE(D194:D217,1)+1)</f>
        <v/>
      </c>
      <c r="E218" s="130"/>
      <c r="F218" s="131"/>
      <c r="G218" s="170"/>
      <c r="H218" s="105"/>
      <c r="I218" s="132" t="str">
        <f>IF(1=1,IF(E218="","",I194),N("H30"))</f>
        <v/>
      </c>
      <c r="J218" s="133" t="str">
        <f>IF(1=1,IF(E218="","",J194),N("I30"))</f>
        <v/>
      </c>
      <c r="K218" s="134" t="str">
        <f>IF(1=1,IF(E218="","",K194),N("J30"))</f>
        <v/>
      </c>
      <c r="L218" s="135" t="str">
        <f>IF(1=1,IF(OR(J218="",O218="",NOT(ISNUMBER(J218)),NOT(ISNUMBER(O218)),J218=0),"",O218/J218),N("L30"))</f>
        <v/>
      </c>
      <c r="M218" s="136" t="str">
        <f>IF(1=1,IF(OR(L218="",NOT(ISNUMBER(F218))),"",F218*L218*IFERROR(INDEX(D384:D428,MATCH(AE218,B384:B428,0)),1)),N("M13"))</f>
        <v/>
      </c>
      <c r="N218" s="137" t="str">
        <f>IF(1=1,IF(F218="","",IF(G218="","",IFERROR(INDEX(E384:E428,MATCH(AE218,B384:B428,0)),G218&amp;""))),N("N6"))</f>
        <v/>
      </c>
      <c r="O218" s="138" t="str">
        <f>IF(1=1,IF(E218="","",O194),N("K30"))</f>
        <v/>
      </c>
      <c r="P218" s="139" t="str">
        <f>IF(1=1,IF(M218="","",IF(AND(ISNUMBER(M218),M218&lt;1,N218="kg"),MAX(1,ROUND(M218*1000,0)),IF(AND(ISNUMBER(M218),M218&lt;1,N218="L"),MAX(1,ROUND(M218*100,0)),ROUND(M218,3)))),N("O30"))</f>
        <v/>
      </c>
      <c r="Q218" s="140" t="str">
        <f>IF(1=1,IF(M218="","",IF(AND(ISNUMBER(M218),M218&lt;1,N218="kg"),"g",IF(AND(ISNUMBER(M218),M218&lt;1,N218="L"),"cl",N218))),N("P30"))</f>
        <v/>
      </c>
      <c r="R218" s="161" t="str">
        <f>IF(1=1,IF(E218="","",IF(F218="","A CONTROLER",IF(NOT(ISNUMBER(F218)),"TEXTE",IF(OR(L218="",L218&lt;=0),"COMMANDE PRINCIPALE INCOMPLETE",IF(G218="","UNITE MANQUANTE",IF(COUNTIF(B384:B428,AE218)=0,"UNITE A CONTROLER","OK")))))),N("Q9"))</f>
        <v/>
      </c>
      <c r="S218" s="105"/>
      <c r="T218" s="141">
        <f t="shared" si="16"/>
        <v>0</v>
      </c>
      <c r="U218" s="133" t="str">
        <f>IF(1=1,IF(E218="","",U194),N("S30"))</f>
        <v/>
      </c>
      <c r="V218" s="133" t="str">
        <f>IF(1=1,IF(E218="","",V194),N("T30"))</f>
        <v/>
      </c>
      <c r="W218" s="135" t="str">
        <f>IF(1=1,IF(OR(U218="",V218="",NOT(ISNUMBER(U218)),NOT(ISNUMBER(V218)),U218=0),"",V218/U218),N("U30"))</f>
        <v/>
      </c>
      <c r="X218" s="136" t="str">
        <f>IF(1=1,IF(OR(W218="",NOT(ISNUMBER(F218))),"",F218*W218*IFERROR(INDEX(D384:D428,MATCH(AE218,B384:B428,0)),1)),N("V7"))</f>
        <v/>
      </c>
      <c r="Y218" s="137" t="str">
        <f>IF(1=1,IF(F218="","",IF(G218="","",IFERROR(INDEX(E384:E428,MATCH(AE218,B384:B428,0)),G218&amp;""))),N("W6"))</f>
        <v/>
      </c>
      <c r="Z218" s="142" t="str">
        <f>IF(1=1,IF(X218="","",IF(AND(ISNUMBER(X218),X218&lt;1,Y218="kg"),MAX(1,ROUND(X218*1000,0)),IF(AND(ISNUMBER(X218),X218&lt;1,Y218="L"),MAX(1,ROUND(X218*100,0)),ROUND(X218,3)))),N("X30"))</f>
        <v/>
      </c>
      <c r="AA218" s="143" t="str">
        <f>IF(1=1,IF(X218="","",IF(AND(ISNUMBER(X218),X218&lt;1,Y218="kg"),"g",IF(AND(ISNUMBER(X218),X218&lt;1,Y218="L"),"cl",Y218))),N("Y30"))</f>
        <v/>
      </c>
      <c r="AB218" s="123" t="str">
        <f>IF(1=1,IF(E218="","",IF(F218="","A CONTROLER",IF(NOT(ISNUMBER(F218)),"TEXTE",IF(OR(W218="",W218&lt;=0),"COMMANDE COUVERTS INCOMPLETE",IF(G218="","UNITE MANQUANTE",IF(COUNTIF(B384:B428,AE218)=0,"UNITE A CONTROLER","OK")))))),N("Z6"))</f>
        <v/>
      </c>
      <c r="AD218" s="144" t="str">
        <f>IF(1=1,IF(E218="","",AD194),N("AB30"))</f>
        <v/>
      </c>
      <c r="AE218" s="125" t="str">
        <f>IF(1=1,IF(G218="","",UPPER(TRIM(SUBSTITUTE(SUBSTITUTE(G218&amp;"",CHAR(160)," ")," "," ")))),N("AC30"))</f>
        <v/>
      </c>
    </row>
    <row r="219" spans="1:31" ht="15.75" x14ac:dyDescent="0.25">
      <c r="A219" s="160" t="str">
        <f>IF(1=1,IF(E219="","",A194),N("A31"))</f>
        <v/>
      </c>
      <c r="B219" s="127" t="str">
        <f>IF(1=1,IF(E219="","",B194),N("B31"))</f>
        <v/>
      </c>
      <c r="C219" s="128"/>
      <c r="D219" s="129" t="str">
        <f>IF(ISBLANK(E219),"",LARGE(D194:D218,1)+1)</f>
        <v/>
      </c>
      <c r="E219" s="130"/>
      <c r="F219" s="131"/>
      <c r="G219" s="170"/>
      <c r="H219" s="105"/>
      <c r="I219" s="132" t="str">
        <f>IF(1=1,IF(E219="","",I194),N("H31"))</f>
        <v/>
      </c>
      <c r="J219" s="133" t="str">
        <f>IF(1=1,IF(E219="","",J194),N("I31"))</f>
        <v/>
      </c>
      <c r="K219" s="134" t="str">
        <f>IF(1=1,IF(E219="","",K194),N("J31"))</f>
        <v/>
      </c>
      <c r="L219" s="135" t="str">
        <f>IF(1=1,IF(OR(J219="",O219="",NOT(ISNUMBER(J219)),NOT(ISNUMBER(O219)),J219=0),"",O219/J219),N("L31"))</f>
        <v/>
      </c>
      <c r="M219" s="136" t="str">
        <f>IF(1=1,IF(OR(L219="",NOT(ISNUMBER(F219))),"",F219*L219*IFERROR(INDEX(D384:D428,MATCH(AE219,B384:B428,0)),1)),N("M13"))</f>
        <v/>
      </c>
      <c r="N219" s="137" t="str">
        <f>IF(1=1,IF(F219="","",IF(G219="","",IFERROR(INDEX(E384:E428,MATCH(AE219,B384:B428,0)),G219&amp;""))),N("N6"))</f>
        <v/>
      </c>
      <c r="O219" s="138" t="str">
        <f>IF(1=1,IF(E219="","",O194),N("K31"))</f>
        <v/>
      </c>
      <c r="P219" s="139" t="str">
        <f>IF(1=1,IF(M219="","",IF(AND(ISNUMBER(M219),M219&lt;1,N219="kg"),MAX(1,ROUND(M219*1000,0)),IF(AND(ISNUMBER(M219),M219&lt;1,N219="L"),MAX(1,ROUND(M219*100,0)),ROUND(M219,3)))),N("O31"))</f>
        <v/>
      </c>
      <c r="Q219" s="140" t="str">
        <f>IF(1=1,IF(M219="","",IF(AND(ISNUMBER(M219),M219&lt;1,N219="kg"),"g",IF(AND(ISNUMBER(M219),M219&lt;1,N219="L"),"cl",N219))),N("P31"))</f>
        <v/>
      </c>
      <c r="R219" s="161" t="str">
        <f>IF(1=1,IF(E219="","",IF(F219="","A CONTROLER",IF(NOT(ISNUMBER(F219)),"TEXTE",IF(OR(L219="",L219&lt;=0),"COMMANDE PRINCIPALE INCOMPLETE",IF(G219="","UNITE MANQUANTE",IF(COUNTIF(B384:B428,AE219)=0,"UNITE A CONTROLER","OK")))))),N("Q9"))</f>
        <v/>
      </c>
      <c r="S219" s="105"/>
      <c r="T219" s="141">
        <f t="shared" si="16"/>
        <v>0</v>
      </c>
      <c r="U219" s="133" t="str">
        <f>IF(1=1,IF(E219="","",U194),N("S31"))</f>
        <v/>
      </c>
      <c r="V219" s="133" t="str">
        <f>IF(1=1,IF(E219="","",V194),N("T31"))</f>
        <v/>
      </c>
      <c r="W219" s="135" t="str">
        <f>IF(1=1,IF(OR(U219="",V219="",NOT(ISNUMBER(U219)),NOT(ISNUMBER(V219)),U219=0),"",V219/U219),N("U31"))</f>
        <v/>
      </c>
      <c r="X219" s="136" t="str">
        <f>IF(1=1,IF(OR(W219="",NOT(ISNUMBER(F219))),"",F219*W219*IFERROR(INDEX(D384:D428,MATCH(AE219,B384:B428,0)),1)),N("V7"))</f>
        <v/>
      </c>
      <c r="Y219" s="137" t="str">
        <f>IF(1=1,IF(F219="","",IF(G219="","",IFERROR(INDEX(E384:E428,MATCH(AE219,B384:B428,0)),G219&amp;""))),N("W6"))</f>
        <v/>
      </c>
      <c r="Z219" s="142" t="str">
        <f>IF(1=1,IF(X219="","",IF(AND(ISNUMBER(X219),X219&lt;1,Y219="kg"),MAX(1,ROUND(X219*1000,0)),IF(AND(ISNUMBER(X219),X219&lt;1,Y219="L"),MAX(1,ROUND(X219*100,0)),ROUND(X219,3)))),N("X31"))</f>
        <v/>
      </c>
      <c r="AA219" s="143" t="str">
        <f>IF(1=1,IF(X219="","",IF(AND(ISNUMBER(X219),X219&lt;1,Y219="kg"),"g",IF(AND(ISNUMBER(X219),X219&lt;1,Y219="L"),"cl",Y219))),N("Y31"))</f>
        <v/>
      </c>
      <c r="AB219" s="123" t="str">
        <f>IF(1=1,IF(E219="","",IF(F219="","A CONTROLER",IF(NOT(ISNUMBER(F219)),"TEXTE",IF(OR(W219="",W219&lt;=0),"COMMANDE COUVERTS INCOMPLETE",IF(G219="","UNITE MANQUANTE",IF(COUNTIF(B384:B428,AE219)=0,"UNITE A CONTROLER","OK")))))),N("Z6"))</f>
        <v/>
      </c>
      <c r="AD219" s="144" t="str">
        <f>IF(1=1,IF(E219="","",AD194),N("AB31"))</f>
        <v/>
      </c>
      <c r="AE219" s="125" t="str">
        <f>IF(1=1,IF(G219="","",UPPER(TRIM(SUBSTITUTE(SUBSTITUTE(G219&amp;"",CHAR(160)," ")," "," ")))),N("AC31"))</f>
        <v/>
      </c>
    </row>
    <row r="220" spans="1:31" ht="15.75" x14ac:dyDescent="0.25">
      <c r="A220" s="160" t="str">
        <f>IF(1=1,IF(E220="","",A194),N("A32"))</f>
        <v/>
      </c>
      <c r="B220" s="127" t="str">
        <f>IF(1=1,IF(E220="","",B194),N("B32"))</f>
        <v/>
      </c>
      <c r="C220" s="128"/>
      <c r="D220" s="129" t="str">
        <f>IF(ISBLANK(E220),"",LARGE(D194:D219,1)+1)</f>
        <v/>
      </c>
      <c r="E220" s="130"/>
      <c r="F220" s="131"/>
      <c r="G220" s="170"/>
      <c r="H220" s="105"/>
      <c r="I220" s="132" t="str">
        <f>IF(1=1,IF(E220="","",I194),N("H32"))</f>
        <v/>
      </c>
      <c r="J220" s="133" t="str">
        <f>IF(1=1,IF(E220="","",J194),N("I32"))</f>
        <v/>
      </c>
      <c r="K220" s="134" t="str">
        <f>IF(1=1,IF(E220="","",K194),N("J32"))</f>
        <v/>
      </c>
      <c r="L220" s="135" t="str">
        <f>IF(1=1,IF(OR(J220="",O220="",NOT(ISNUMBER(J220)),NOT(ISNUMBER(O220)),J220=0),"",O220/J220),N("L32"))</f>
        <v/>
      </c>
      <c r="M220" s="136" t="str">
        <f>IF(1=1,IF(OR(L220="",NOT(ISNUMBER(F220))),"",F220*L220*IFERROR(INDEX(D384:D428,MATCH(AE220,B384:B428,0)),1)),N("M13"))</f>
        <v/>
      </c>
      <c r="N220" s="137" t="str">
        <f>IF(1=1,IF(F220="","",IF(G220="","",IFERROR(INDEX(E384:E428,MATCH(AE220,B384:B428,0)),G220&amp;""))),N("N6"))</f>
        <v/>
      </c>
      <c r="O220" s="138" t="str">
        <f>IF(1=1,IF(E220="","",O194),N("K32"))</f>
        <v/>
      </c>
      <c r="P220" s="139" t="str">
        <f>IF(1=1,IF(M220="","",IF(AND(ISNUMBER(M220),M220&lt;1,N220="kg"),MAX(1,ROUND(M220*1000,0)),IF(AND(ISNUMBER(M220),M220&lt;1,N220="L"),MAX(1,ROUND(M220*100,0)),ROUND(M220,3)))),N("O32"))</f>
        <v/>
      </c>
      <c r="Q220" s="140" t="str">
        <f>IF(1=1,IF(M220="","",IF(AND(ISNUMBER(M220),M220&lt;1,N220="kg"),"g",IF(AND(ISNUMBER(M220),M220&lt;1,N220="L"),"cl",N220))),N("P32"))</f>
        <v/>
      </c>
      <c r="R220" s="161" t="str">
        <f>IF(1=1,IF(E220="","",IF(F220="","A CONTROLER",IF(NOT(ISNUMBER(F220)),"TEXTE",IF(OR(L220="",L220&lt;=0),"COMMANDE PRINCIPALE INCOMPLETE",IF(G220="","UNITE MANQUANTE",IF(COUNTIF(B384:B428,AE220)=0,"UNITE A CONTROLER","OK")))))),N("Q9"))</f>
        <v/>
      </c>
      <c r="S220" s="105"/>
      <c r="T220" s="141">
        <f t="shared" si="16"/>
        <v>0</v>
      </c>
      <c r="U220" s="133" t="str">
        <f>IF(1=1,IF(E220="","",U194),N("S32"))</f>
        <v/>
      </c>
      <c r="V220" s="133" t="str">
        <f>IF(1=1,IF(E220="","",V194),N("T32"))</f>
        <v/>
      </c>
      <c r="W220" s="135" t="str">
        <f>IF(1=1,IF(OR(U220="",V220="",NOT(ISNUMBER(U220)),NOT(ISNUMBER(V220)),U220=0),"",V220/U220),N("U32"))</f>
        <v/>
      </c>
      <c r="X220" s="136" t="str">
        <f>IF(1=1,IF(OR(W220="",NOT(ISNUMBER(F220))),"",F220*W220*IFERROR(INDEX(D384:D428,MATCH(AE220,B384:B428,0)),1)),N("V7"))</f>
        <v/>
      </c>
      <c r="Y220" s="137" t="str">
        <f>IF(1=1,IF(F220="","",IF(G220="","",IFERROR(INDEX(E384:E428,MATCH(AE220,B384:B428,0)),G220&amp;""))),N("W6"))</f>
        <v/>
      </c>
      <c r="Z220" s="142" t="str">
        <f>IF(1=1,IF(X220="","",IF(AND(ISNUMBER(X220),X220&lt;1,Y220="kg"),MAX(1,ROUND(X220*1000,0)),IF(AND(ISNUMBER(X220),X220&lt;1,Y220="L"),MAX(1,ROUND(X220*100,0)),ROUND(X220,3)))),N("X32"))</f>
        <v/>
      </c>
      <c r="AA220" s="143" t="str">
        <f>IF(1=1,IF(X220="","",IF(AND(ISNUMBER(X220),X220&lt;1,Y220="kg"),"g",IF(AND(ISNUMBER(X220),X220&lt;1,Y220="L"),"cl",Y220))),N("Y32"))</f>
        <v/>
      </c>
      <c r="AB220" s="123" t="str">
        <f>IF(1=1,IF(E220="","",IF(F220="","A CONTROLER",IF(NOT(ISNUMBER(F220)),"TEXTE",IF(OR(W220="",W220&lt;=0),"COMMANDE COUVERTS INCOMPLETE",IF(G220="","UNITE MANQUANTE",IF(COUNTIF(B384:B428,AE220)=0,"UNITE A CONTROLER","OK")))))),N("Z6"))</f>
        <v/>
      </c>
      <c r="AD220" s="144" t="str">
        <f>IF(1=1,IF(E220="","",AD194),N("AB32"))</f>
        <v/>
      </c>
      <c r="AE220" s="125" t="str">
        <f>IF(1=1,IF(G220="","",UPPER(TRIM(SUBSTITUTE(SUBSTITUTE(G220&amp;"",CHAR(160)," ")," "," ")))),N("AC32"))</f>
        <v/>
      </c>
    </row>
    <row r="221" spans="1:31" ht="15.75" x14ac:dyDescent="0.25">
      <c r="A221" s="160" t="str">
        <f>IF(1=1,IF(E221="","",A194),N("A33"))</f>
        <v/>
      </c>
      <c r="B221" s="127" t="str">
        <f>IF(1=1,IF(E221="","",B194),N("B33"))</f>
        <v/>
      </c>
      <c r="C221" s="128"/>
      <c r="D221" s="129" t="str">
        <f>IF(ISBLANK(E221),"",LARGE(D194:D220,1)+1)</f>
        <v/>
      </c>
      <c r="E221" s="130"/>
      <c r="F221" s="131"/>
      <c r="G221" s="170"/>
      <c r="H221" s="105"/>
      <c r="I221" s="132" t="str">
        <f>IF(1=1,IF(E221="","",I194),N("H33"))</f>
        <v/>
      </c>
      <c r="J221" s="133" t="str">
        <f>IF(1=1,IF(E221="","",J194),N("I33"))</f>
        <v/>
      </c>
      <c r="K221" s="134" t="str">
        <f>IF(1=1,IF(E221="","",K194),N("J33"))</f>
        <v/>
      </c>
      <c r="L221" s="135" t="str">
        <f>IF(1=1,IF(OR(J221="",O221="",NOT(ISNUMBER(J221)),NOT(ISNUMBER(O221)),J221=0),"",O221/J221),N("L33"))</f>
        <v/>
      </c>
      <c r="M221" s="136" t="str">
        <f>IF(1=1,IF(OR(L221="",NOT(ISNUMBER(F221))),"",F221*L221*IFERROR(INDEX(D384:D428,MATCH(AE221,B384:B428,0)),1)),N("M13"))</f>
        <v/>
      </c>
      <c r="N221" s="137" t="str">
        <f>IF(1=1,IF(F221="","",IF(G221="","",IFERROR(INDEX(E384:E428,MATCH(AE221,B384:B428,0)),G221&amp;""))),N("N6"))</f>
        <v/>
      </c>
      <c r="O221" s="138" t="str">
        <f>IF(1=1,IF(E221="","",O194),N("K33"))</f>
        <v/>
      </c>
      <c r="P221" s="139" t="str">
        <f>IF(1=1,IF(M221="","",IF(AND(ISNUMBER(M221),M221&lt;1,N221="kg"),MAX(1,ROUND(M221*1000,0)),IF(AND(ISNUMBER(M221),M221&lt;1,N221="L"),MAX(1,ROUND(M221*100,0)),ROUND(M221,3)))),N("O33"))</f>
        <v/>
      </c>
      <c r="Q221" s="140" t="str">
        <f>IF(1=1,IF(M221="","",IF(AND(ISNUMBER(M221),M221&lt;1,N221="kg"),"g",IF(AND(ISNUMBER(M221),M221&lt;1,N221="L"),"cl",N221))),N("P33"))</f>
        <v/>
      </c>
      <c r="R221" s="161" t="str">
        <f>IF(1=1,IF(E221="","",IF(F221="","A CONTROLER",IF(NOT(ISNUMBER(F221)),"TEXTE",IF(OR(L221="",L221&lt;=0),"COMMANDE PRINCIPALE INCOMPLETE",IF(G221="","UNITE MANQUANTE",IF(COUNTIF(B384:B428,AE221)=0,"UNITE A CONTROLER","OK")))))),N("Q9"))</f>
        <v/>
      </c>
      <c r="S221" s="105"/>
      <c r="T221" s="141">
        <f t="shared" si="16"/>
        <v>0</v>
      </c>
      <c r="U221" s="133" t="str">
        <f>IF(1=1,IF(E221="","",U194),N("S33"))</f>
        <v/>
      </c>
      <c r="V221" s="133" t="str">
        <f>IF(1=1,IF(E221="","",V194),N("T33"))</f>
        <v/>
      </c>
      <c r="W221" s="135" t="str">
        <f>IF(1=1,IF(OR(U221="",V221="",NOT(ISNUMBER(U221)),NOT(ISNUMBER(V221)),U221=0),"",V221/U221),N("U33"))</f>
        <v/>
      </c>
      <c r="X221" s="136" t="str">
        <f>IF(1=1,IF(OR(W221="",NOT(ISNUMBER(F221))),"",F221*W221*IFERROR(INDEX(D384:D428,MATCH(AE221,B384:B428,0)),1)),N("V7"))</f>
        <v/>
      </c>
      <c r="Y221" s="137" t="str">
        <f>IF(1=1,IF(F221="","",IF(G221="","",IFERROR(INDEX(E384:E428,MATCH(AE221,B384:B428,0)),G221&amp;""))),N("W6"))</f>
        <v/>
      </c>
      <c r="Z221" s="142" t="str">
        <f>IF(1=1,IF(X221="","",IF(AND(ISNUMBER(X221),X221&lt;1,Y221="kg"),MAX(1,ROUND(X221*1000,0)),IF(AND(ISNUMBER(X221),X221&lt;1,Y221="L"),MAX(1,ROUND(X221*100,0)),ROUND(X221,3)))),N("X33"))</f>
        <v/>
      </c>
      <c r="AA221" s="143" t="str">
        <f>IF(1=1,IF(X221="","",IF(AND(ISNUMBER(X221),X221&lt;1,Y221="kg"),"g",IF(AND(ISNUMBER(X221),X221&lt;1,Y221="L"),"cl",Y221))),N("Y33"))</f>
        <v/>
      </c>
      <c r="AB221" s="123" t="str">
        <f>IF(1=1,IF(E221="","",IF(F221="","A CONTROLER",IF(NOT(ISNUMBER(F221)),"TEXTE",IF(OR(W221="",W221&lt;=0),"COMMANDE COUVERTS INCOMPLETE",IF(G221="","UNITE MANQUANTE",IF(COUNTIF(B384:B428,AE221)=0,"UNITE A CONTROLER","OK")))))),N("Z6"))</f>
        <v/>
      </c>
      <c r="AD221" s="144" t="str">
        <f>IF(1=1,IF(E221="","",AD194),N("AB33"))</f>
        <v/>
      </c>
      <c r="AE221" s="125" t="str">
        <f>IF(1=1,IF(G221="","",UPPER(TRIM(SUBSTITUTE(SUBSTITUTE(G221&amp;"",CHAR(160)," ")," "," ")))),N("AC33"))</f>
        <v/>
      </c>
    </row>
    <row r="222" spans="1:31" ht="15.75" x14ac:dyDescent="0.25">
      <c r="A222" s="160" t="str">
        <f>IF(1=1,IF(E222="","",A194),N("A34"))</f>
        <v/>
      </c>
      <c r="B222" s="127" t="str">
        <f>IF(1=1,IF(E222="","",B194),N("B34"))</f>
        <v/>
      </c>
      <c r="C222" s="128"/>
      <c r="D222" s="129" t="str">
        <f>IF(ISBLANK(E222),"",LARGE(D194:D221,1)+1)</f>
        <v/>
      </c>
      <c r="E222" s="130"/>
      <c r="F222" s="131"/>
      <c r="G222" s="170"/>
      <c r="H222" s="105"/>
      <c r="I222" s="132" t="str">
        <f>IF(1=1,IF(E222="","",I194),N("H34"))</f>
        <v/>
      </c>
      <c r="J222" s="133" t="str">
        <f>IF(1=1,IF(E222="","",J194),N("I34"))</f>
        <v/>
      </c>
      <c r="K222" s="134" t="str">
        <f>IF(1=1,IF(E222="","",K194),N("J34"))</f>
        <v/>
      </c>
      <c r="L222" s="135" t="str">
        <f>IF(1=1,IF(OR(J222="",O222="",NOT(ISNUMBER(J222)),NOT(ISNUMBER(O222)),J222=0),"",O222/J222),N("L34"))</f>
        <v/>
      </c>
      <c r="M222" s="136" t="str">
        <f>IF(1=1,IF(OR(L222="",NOT(ISNUMBER(F222))),"",F222*L222*IFERROR(INDEX(D384:D428,MATCH(AE222,B384:B428,0)),1)),N("M13"))</f>
        <v/>
      </c>
      <c r="N222" s="137" t="str">
        <f>IF(1=1,IF(F222="","",IF(G222="","",IFERROR(INDEX(E384:E428,MATCH(AE222,B384:B428,0)),G222&amp;""))),N("N6"))</f>
        <v/>
      </c>
      <c r="O222" s="138" t="str">
        <f>IF(1=1,IF(E222="","",O194),N("K34"))</f>
        <v/>
      </c>
      <c r="P222" s="139" t="str">
        <f>IF(1=1,IF(M222="","",IF(AND(ISNUMBER(M222),M222&lt;1,N222="kg"),MAX(1,ROUND(M222*1000,0)),IF(AND(ISNUMBER(M222),M222&lt;1,N222="L"),MAX(1,ROUND(M222*100,0)),ROUND(M222,3)))),N("O34"))</f>
        <v/>
      </c>
      <c r="Q222" s="140" t="str">
        <f>IF(1=1,IF(M222="","",IF(AND(ISNUMBER(M222),M222&lt;1,N222="kg"),"g",IF(AND(ISNUMBER(M222),M222&lt;1,N222="L"),"cl",N222))),N("P34"))</f>
        <v/>
      </c>
      <c r="R222" s="161" t="str">
        <f>IF(1=1,IF(E222="","",IF(F222="","A CONTROLER",IF(NOT(ISNUMBER(F222)),"TEXTE",IF(OR(L222="",L222&lt;=0),"COMMANDE PRINCIPALE INCOMPLETE",IF(G222="","UNITE MANQUANTE",IF(COUNTIF(B384:B428,AE222)=0,"UNITE A CONTROLER","OK")))))),N("Q9"))</f>
        <v/>
      </c>
      <c r="S222" s="105"/>
      <c r="T222" s="141">
        <f t="shared" si="16"/>
        <v>0</v>
      </c>
      <c r="U222" s="133" t="str">
        <f>IF(1=1,IF(E222="","",U194),N("S34"))</f>
        <v/>
      </c>
      <c r="V222" s="133" t="str">
        <f>IF(1=1,IF(E222="","",V194),N("T34"))</f>
        <v/>
      </c>
      <c r="W222" s="135" t="str">
        <f>IF(1=1,IF(OR(U222="",V222="",NOT(ISNUMBER(U222)),NOT(ISNUMBER(V222)),U222=0),"",V222/U222),N("U34"))</f>
        <v/>
      </c>
      <c r="X222" s="136" t="str">
        <f>IF(1=1,IF(OR(W222="",NOT(ISNUMBER(F222))),"",F222*W222*IFERROR(INDEX(D384:D428,MATCH(AE222,B384:B428,0)),1)),N("V7"))</f>
        <v/>
      </c>
      <c r="Y222" s="137" t="str">
        <f>IF(1=1,IF(F222="","",IF(G222="","",IFERROR(INDEX(E384:E428,MATCH(AE222,B384:B428,0)),G222&amp;""))),N("W6"))</f>
        <v/>
      </c>
      <c r="Z222" s="142" t="str">
        <f>IF(1=1,IF(X222="","",IF(AND(ISNUMBER(X222),X222&lt;1,Y222="kg"),MAX(1,ROUND(X222*1000,0)),IF(AND(ISNUMBER(X222),X222&lt;1,Y222="L"),MAX(1,ROUND(X222*100,0)),ROUND(X222,3)))),N("X34"))</f>
        <v/>
      </c>
      <c r="AA222" s="143" t="str">
        <f>IF(1=1,IF(X222="","",IF(AND(ISNUMBER(X222),X222&lt;1,Y222="kg"),"g",IF(AND(ISNUMBER(X222),X222&lt;1,Y222="L"),"cl",Y222))),N("Y34"))</f>
        <v/>
      </c>
      <c r="AB222" s="123" t="str">
        <f>IF(1=1,IF(E222="","",IF(F222="","A CONTROLER",IF(NOT(ISNUMBER(F222)),"TEXTE",IF(OR(W222="",W222&lt;=0),"COMMANDE COUVERTS INCOMPLETE",IF(G222="","UNITE MANQUANTE",IF(COUNTIF(B384:B428,AE222)=0,"UNITE A CONTROLER","OK")))))),N("Z6"))</f>
        <v/>
      </c>
      <c r="AD222" s="144" t="str">
        <f>IF(1=1,IF(E222="","",AD194),N("AB34"))</f>
        <v/>
      </c>
      <c r="AE222" s="125" t="str">
        <f>IF(1=1,IF(G222="","",UPPER(TRIM(SUBSTITUTE(SUBSTITUTE(G222&amp;"",CHAR(160)," ")," "," ")))),N("AC34"))</f>
        <v/>
      </c>
    </row>
    <row r="223" spans="1:31" ht="15.75" x14ac:dyDescent="0.25">
      <c r="A223" s="160" t="str">
        <f>IF(1=1,IF(E223="","",A194),N("A35"))</f>
        <v/>
      </c>
      <c r="B223" s="127" t="str">
        <f>IF(1=1,IF(E223="","",B194),N("B35"))</f>
        <v/>
      </c>
      <c r="C223" s="128"/>
      <c r="D223" s="129" t="str">
        <f>IF(ISBLANK(E223),"",LARGE(D194:D222,1)+1)</f>
        <v/>
      </c>
      <c r="E223" s="130"/>
      <c r="F223" s="131"/>
      <c r="G223" s="170"/>
      <c r="H223" s="105"/>
      <c r="I223" s="132" t="str">
        <f>IF(1=1,IF(E223="","",I194),N("H35"))</f>
        <v/>
      </c>
      <c r="J223" s="133" t="str">
        <f>IF(1=1,IF(E223="","",J194),N("I35"))</f>
        <v/>
      </c>
      <c r="K223" s="134" t="str">
        <f>IF(1=1,IF(E223="","",K194),N("J35"))</f>
        <v/>
      </c>
      <c r="L223" s="135" t="str">
        <f>IF(1=1,IF(OR(J223="",O223="",NOT(ISNUMBER(J223)),NOT(ISNUMBER(O223)),J223=0),"",O223/J223),N("L35"))</f>
        <v/>
      </c>
      <c r="M223" s="136" t="str">
        <f>IF(1=1,IF(OR(L223="",NOT(ISNUMBER(F223))),"",F223*L223*IFERROR(INDEX(D384:D428,MATCH(AE223,B384:B428,0)),1)),N("M13"))</f>
        <v/>
      </c>
      <c r="N223" s="137" t="str">
        <f>IF(1=1,IF(F223="","",IF(G223="","",IFERROR(INDEX(E384:E428,MATCH(AE223,B384:B428,0)),G223&amp;""))),N("N6"))</f>
        <v/>
      </c>
      <c r="O223" s="138" t="str">
        <f>IF(1=1,IF(E223="","",O194),N("K35"))</f>
        <v/>
      </c>
      <c r="P223" s="139" t="str">
        <f>IF(1=1,IF(M223="","",IF(AND(ISNUMBER(M223),M223&lt;1,N223="kg"),MAX(1,ROUND(M223*1000,0)),IF(AND(ISNUMBER(M223),M223&lt;1,N223="L"),MAX(1,ROUND(M223*100,0)),ROUND(M223,3)))),N("O35"))</f>
        <v/>
      </c>
      <c r="Q223" s="140" t="str">
        <f>IF(1=1,IF(M223="","",IF(AND(ISNUMBER(M223),M223&lt;1,N223="kg"),"g",IF(AND(ISNUMBER(M223),M223&lt;1,N223="L"),"cl",N223))),N("P35"))</f>
        <v/>
      </c>
      <c r="R223" s="161" t="str">
        <f>IF(1=1,IF(E223="","",IF(F223="","A CONTROLER",IF(NOT(ISNUMBER(F223)),"TEXTE",IF(OR(L223="",L223&lt;=0),"COMMANDE PRINCIPALE INCOMPLETE",IF(G223="","UNITE MANQUANTE",IF(COUNTIF(B384:B428,AE223)=0,"UNITE A CONTROLER","OK")))))),N("Q9"))</f>
        <v/>
      </c>
      <c r="S223" s="105"/>
      <c r="T223" s="141">
        <f t="shared" si="16"/>
        <v>0</v>
      </c>
      <c r="U223" s="133" t="str">
        <f>IF(1=1,IF(E223="","",U194),N("S35"))</f>
        <v/>
      </c>
      <c r="V223" s="133" t="str">
        <f>IF(1=1,IF(E223="","",V194),N("T35"))</f>
        <v/>
      </c>
      <c r="W223" s="135" t="str">
        <f>IF(1=1,IF(OR(U223="",V223="",NOT(ISNUMBER(U223)),NOT(ISNUMBER(V223)),U223=0),"",V223/U223),N("U35"))</f>
        <v/>
      </c>
      <c r="X223" s="136" t="str">
        <f>IF(1=1,IF(OR(W223="",NOT(ISNUMBER(F223))),"",F223*W223*IFERROR(INDEX(D384:D428,MATCH(AE223,B384:B428,0)),1)),N("V7"))</f>
        <v/>
      </c>
      <c r="Y223" s="137" t="str">
        <f>IF(1=1,IF(F223="","",IF(G223="","",IFERROR(INDEX(E384:E428,MATCH(AE223,B384:B428,0)),G223&amp;""))),N("W6"))</f>
        <v/>
      </c>
      <c r="Z223" s="142" t="str">
        <f>IF(1=1,IF(X223="","",IF(AND(ISNUMBER(X223),X223&lt;1,Y223="kg"),MAX(1,ROUND(X223*1000,0)),IF(AND(ISNUMBER(X223),X223&lt;1,Y223="L"),MAX(1,ROUND(X223*100,0)),ROUND(X223,3)))),N("X35"))</f>
        <v/>
      </c>
      <c r="AA223" s="143" t="str">
        <f>IF(1=1,IF(X223="","",IF(AND(ISNUMBER(X223),X223&lt;1,Y223="kg"),"g",IF(AND(ISNUMBER(X223),X223&lt;1,Y223="L"),"cl",Y223))),N("Y35"))</f>
        <v/>
      </c>
      <c r="AB223" s="123" t="str">
        <f>IF(1=1,IF(E223="","",IF(F223="","A CONTROLER",IF(NOT(ISNUMBER(F223)),"TEXTE",IF(OR(W223="",W223&lt;=0),"COMMANDE COUVERTS INCOMPLETE",IF(G223="","UNITE MANQUANTE",IF(COUNTIF(B384:B428,AE223)=0,"UNITE A CONTROLER","OK")))))),N("Z6"))</f>
        <v/>
      </c>
      <c r="AD223" s="144" t="str">
        <f>IF(1=1,IF(E223="","",AD194),N("AB35"))</f>
        <v/>
      </c>
      <c r="AE223" s="125" t="str">
        <f>IF(1=1,IF(G223="","",UPPER(TRIM(SUBSTITUTE(SUBSTITUTE(G223&amp;"",CHAR(160)," ")," "," ")))),N("AC35"))</f>
        <v/>
      </c>
    </row>
    <row r="224" spans="1:31" ht="24" customHeight="1" x14ac:dyDescent="0.25">
      <c r="A224" s="160" t="str">
        <f>IF(1=1,IF(E224="","",A194),N("A36"))</f>
        <v/>
      </c>
      <c r="B224" s="127" t="str">
        <f>IF(1=1,IF(E224="","",B194),N("B36"))</f>
        <v/>
      </c>
      <c r="C224" s="128"/>
      <c r="D224" s="129" t="str">
        <f>IF(ISBLANK(E224),"",LARGE(D194:D223,1)+1)</f>
        <v/>
      </c>
      <c r="E224" s="130"/>
      <c r="F224" s="131"/>
      <c r="G224" s="170"/>
      <c r="H224" s="105"/>
      <c r="I224" s="132" t="str">
        <f>IF(1=1,IF(E224="","",I194),N("H36"))</f>
        <v/>
      </c>
      <c r="J224" s="133" t="str">
        <f>IF(1=1,IF(E224="","",J194),N("I36"))</f>
        <v/>
      </c>
      <c r="K224" s="134" t="str">
        <f>IF(1=1,IF(E224="","",K194),N("J36"))</f>
        <v/>
      </c>
      <c r="L224" s="135" t="str">
        <f>IF(1=1,IF(OR(J224="",O224="",NOT(ISNUMBER(J224)),NOT(ISNUMBER(O224)),J224=0),"",O224/J224),N("L36"))</f>
        <v/>
      </c>
      <c r="M224" s="136" t="str">
        <f>IF(1=1,IF(OR(L224="",NOT(ISNUMBER(F224))),"",F224*L224*IFERROR(INDEX(D384:D428,MATCH(AE224,B384:B428,0)),1)),N("M13"))</f>
        <v/>
      </c>
      <c r="N224" s="137" t="str">
        <f>IF(1=1,IF(F224="","",IF(G224="","",IFERROR(INDEX(E384:E428,MATCH(AE224,B384:B428,0)),G224&amp;""))),N("N6"))</f>
        <v/>
      </c>
      <c r="O224" s="138" t="str">
        <f>IF(1=1,IF(E224="","",O194),N("K36"))</f>
        <v/>
      </c>
      <c r="P224" s="139" t="str">
        <f>IF(1=1,IF(M224="","",IF(AND(ISNUMBER(M224),M224&lt;1,N224="kg"),MAX(1,ROUND(M224*1000,0)),IF(AND(ISNUMBER(M224),M224&lt;1,N224="L"),MAX(1,ROUND(M224*100,0)),ROUND(M224,3)))),N("O36"))</f>
        <v/>
      </c>
      <c r="Q224" s="140" t="str">
        <f>IF(1=1,IF(M224="","",IF(AND(ISNUMBER(M224),M224&lt;1,N224="kg"),"g",IF(AND(ISNUMBER(M224),M224&lt;1,N224="L"),"cl",N224))),N("P36"))</f>
        <v/>
      </c>
      <c r="R224" s="161" t="str">
        <f>IF(1=1,IF(E224="","",IF(F224="","A CONTROLER",IF(NOT(ISNUMBER(F224)),"TEXTE",IF(OR(L224="",L224&lt;=0),"COMMANDE PRINCIPALE INCOMPLETE",IF(G224="","UNITE MANQUANTE",IF(COUNTIF(B384:B428,AE224)=0,"UNITE A CONTROLER","OK")))))),N("Q9"))</f>
        <v/>
      </c>
      <c r="S224" s="105"/>
      <c r="T224" s="141">
        <f t="shared" si="16"/>
        <v>0</v>
      </c>
      <c r="U224" s="133" t="str">
        <f>IF(1=1,IF(E224="","",U194),N("S36"))</f>
        <v/>
      </c>
      <c r="V224" s="133" t="str">
        <f>IF(1=1,IF(E224="","",V194),N("T36"))</f>
        <v/>
      </c>
      <c r="W224" s="135" t="str">
        <f>IF(1=1,IF(OR(U224="",V224="",NOT(ISNUMBER(U224)),NOT(ISNUMBER(V224)),U224=0),"",V224/U224),N("U36"))</f>
        <v/>
      </c>
      <c r="X224" s="136" t="str">
        <f>IF(1=1,IF(OR(W224="",NOT(ISNUMBER(F224))),"",F224*W224*IFERROR(INDEX(D384:D428,MATCH(AE224,B384:B428,0)),1)),N("V7"))</f>
        <v/>
      </c>
      <c r="Y224" s="137" t="str">
        <f>IF(1=1,IF(F224="","",IF(G224="","",IFERROR(INDEX(E384:E428,MATCH(AE224,B384:B428,0)),G224&amp;""))),N("W6"))</f>
        <v/>
      </c>
      <c r="Z224" s="142" t="str">
        <f>IF(1=1,IF(X224="","",IF(AND(ISNUMBER(X224),X224&lt;1,Y224="kg"),MAX(1,ROUND(X224*1000,0)),IF(AND(ISNUMBER(X224),X224&lt;1,Y224="L"),MAX(1,ROUND(X224*100,0)),ROUND(X224,3)))),N("X36"))</f>
        <v/>
      </c>
      <c r="AA224" s="143" t="str">
        <f>IF(1=1,IF(X224="","",IF(AND(ISNUMBER(X224),X224&lt;1,Y224="kg"),"g",IF(AND(ISNUMBER(X224),X224&lt;1,Y224="L"),"cl",Y224))),N("Y36"))</f>
        <v/>
      </c>
      <c r="AB224" s="123" t="str">
        <f>IF(1=1,IF(E224="","",IF(F224="","A CONTROLER",IF(NOT(ISNUMBER(F224)),"TEXTE",IF(OR(W224="",W224&lt;=0),"COMMANDE COUVERTS INCOMPLETE",IF(G224="","UNITE MANQUANTE",IF(COUNTIF(B384:B428,AE224)=0,"UNITE A CONTROLER","OK")))))),N("Z6"))</f>
        <v/>
      </c>
      <c r="AD224" s="144" t="str">
        <f>IF(1=1,IF(E224="","",AD194),N("AB36"))</f>
        <v/>
      </c>
      <c r="AE224" s="125" t="str">
        <f>IF(1=1,IF(G224="","",UPPER(TRIM(SUBSTITUTE(SUBSTITUTE(G224&amp;"",CHAR(160)," ")," "," ")))),N("AC36"))</f>
        <v/>
      </c>
    </row>
    <row r="225" spans="1:33" ht="15.75" x14ac:dyDescent="0.25">
      <c r="A225" s="160" t="str">
        <f>IF(1=1,IF(E225="","",A194),N("A37"))</f>
        <v/>
      </c>
      <c r="B225" s="127" t="str">
        <f>IF(1=1,IF(E225="","",B194),N("B37"))</f>
        <v/>
      </c>
      <c r="C225" s="128"/>
      <c r="D225" s="129" t="str">
        <f>IF(ISBLANK(E225),"",LARGE(D194:D224,1)+1)</f>
        <v/>
      </c>
      <c r="E225" s="130"/>
      <c r="F225" s="131"/>
      <c r="G225" s="170"/>
      <c r="H225" s="105"/>
      <c r="I225" s="132" t="str">
        <f>IF(1=1,IF(E225="","",I194),N("H37"))</f>
        <v/>
      </c>
      <c r="J225" s="133" t="str">
        <f>IF(1=1,IF(E225="","",J194),N("I37"))</f>
        <v/>
      </c>
      <c r="K225" s="134" t="str">
        <f>IF(1=1,IF(E225="","",K194),N("J37"))</f>
        <v/>
      </c>
      <c r="L225" s="135" t="str">
        <f>IF(1=1,IF(OR(J225="",O225="",NOT(ISNUMBER(J225)),NOT(ISNUMBER(O225)),J225=0),"",O225/J225),N("L37"))</f>
        <v/>
      </c>
      <c r="M225" s="136" t="str">
        <f>IF(1=1,IF(OR(L225="",NOT(ISNUMBER(F225))),"",F225*L225*IFERROR(INDEX(D384:D428,MATCH(AE225,B384:B428,0)),1)),N("M13"))</f>
        <v/>
      </c>
      <c r="N225" s="137" t="str">
        <f>IF(1=1,IF(F225="","",IF(G225="","",IFERROR(INDEX(E384:E428,MATCH(AE225,B384:B428,0)),G225&amp;""))),N("N6"))</f>
        <v/>
      </c>
      <c r="O225" s="138" t="str">
        <f>IF(1=1,IF(E225="","",O194),N("K37"))</f>
        <v/>
      </c>
      <c r="P225" s="139" t="str">
        <f>IF(1=1,IF(M225="","",IF(AND(ISNUMBER(M225),M225&lt;1,N225="kg"),MAX(1,ROUND(M225*1000,0)),IF(AND(ISNUMBER(M225),M225&lt;1,N225="L"),MAX(1,ROUND(M225*100,0)),ROUND(M225,3)))),N("O37"))</f>
        <v/>
      </c>
      <c r="Q225" s="140" t="str">
        <f>IF(1=1,IF(M225="","",IF(AND(ISNUMBER(M225),M225&lt;1,N225="kg"),"g",IF(AND(ISNUMBER(M225),M225&lt;1,N225="L"),"cl",N225))),N("P37"))</f>
        <v/>
      </c>
      <c r="R225" s="161" t="str">
        <f>IF(1=1,IF(E225="","",IF(F225="","A CONTROLER",IF(NOT(ISNUMBER(F225)),"TEXTE",IF(OR(L225="",L225&lt;=0),"COMMANDE PRINCIPALE INCOMPLETE",IF(G225="","UNITE MANQUANTE",IF(COUNTIF(B384:B428,AE225)=0,"UNITE A CONTROLER","OK")))))),N("Q9"))</f>
        <v/>
      </c>
      <c r="S225" s="105"/>
      <c r="T225" s="141">
        <f t="shared" si="16"/>
        <v>0</v>
      </c>
      <c r="U225" s="133" t="str">
        <f>IF(1=1,IF(E225="","",U194),N("S37"))</f>
        <v/>
      </c>
      <c r="V225" s="133" t="str">
        <f>IF(1=1,IF(E225="","",V194),N("T37"))</f>
        <v/>
      </c>
      <c r="W225" s="135" t="str">
        <f>IF(1=1,IF(OR(U225="",V225="",NOT(ISNUMBER(U225)),NOT(ISNUMBER(V225)),U225=0),"",V225/U225),N("U37"))</f>
        <v/>
      </c>
      <c r="X225" s="136" t="str">
        <f>IF(1=1,IF(OR(W225="",NOT(ISNUMBER(F225))),"",F225*W225*IFERROR(INDEX(D384:D428,MATCH(AE225,B384:B428,0)),1)),N("V7"))</f>
        <v/>
      </c>
      <c r="Y225" s="137" t="str">
        <f>IF(1=1,IF(F225="","",IF(G225="","",IFERROR(INDEX(E384:E428,MATCH(AE225,B384:B428,0)),G225&amp;""))),N("W6"))</f>
        <v/>
      </c>
      <c r="Z225" s="142" t="str">
        <f>IF(1=1,IF(X225="","",IF(AND(ISNUMBER(X225),X225&lt;1,Y225="kg"),MAX(1,ROUND(X225*1000,0)),IF(AND(ISNUMBER(X225),X225&lt;1,Y225="L"),MAX(1,ROUND(X225*100,0)),ROUND(X225,3)))),N("X37"))</f>
        <v/>
      </c>
      <c r="AA225" s="143" t="str">
        <f>IF(1=1,IF(X225="","",IF(AND(ISNUMBER(X225),X225&lt;1,Y225="kg"),"g",IF(AND(ISNUMBER(X225),X225&lt;1,Y225="L"),"cl",Y225))),N("Y37"))</f>
        <v/>
      </c>
      <c r="AB225" s="123" t="str">
        <f>IF(1=1,IF(E225="","",IF(F225="","A CONTROLER",IF(NOT(ISNUMBER(F225)),"TEXTE",IF(OR(W225="",W225&lt;=0),"COMMANDE COUVERTS INCOMPLETE",IF(G225="","UNITE MANQUANTE",IF(COUNTIF(B384:B428,AE225)=0,"UNITE A CONTROLER","OK")))))),N("Z6"))</f>
        <v/>
      </c>
      <c r="AD225" s="144" t="str">
        <f>IF(1=1,IF(E225="","",AD194),N("AB37"))</f>
        <v/>
      </c>
      <c r="AE225" s="125" t="str">
        <f>IF(1=1,IF(G225="","",UPPER(TRIM(SUBSTITUTE(SUBSTITUTE(G225&amp;"",CHAR(160)," ")," "," ")))),N("AC37"))</f>
        <v/>
      </c>
    </row>
    <row r="226" spans="1:33" ht="15.75" x14ac:dyDescent="0.25">
      <c r="A226" s="160" t="str">
        <f>IF(1=1,IF(E226="","",A194),N("A38"))</f>
        <v/>
      </c>
      <c r="B226" s="127" t="str">
        <f>IF(1=1,IF(E226="","",B194),N("B38"))</f>
        <v/>
      </c>
      <c r="C226" s="128"/>
      <c r="D226" s="129" t="str">
        <f>IF(ISBLANK(E226),"",LARGE(D194:D225,1)+1)</f>
        <v/>
      </c>
      <c r="E226" s="130"/>
      <c r="F226" s="131"/>
      <c r="G226" s="170"/>
      <c r="H226" s="105"/>
      <c r="I226" s="132" t="str">
        <f>IF(1=1,IF(E226="","",I194),N("H38"))</f>
        <v/>
      </c>
      <c r="J226" s="133" t="str">
        <f>IF(1=1,IF(E226="","",J194),N("I38"))</f>
        <v/>
      </c>
      <c r="K226" s="134" t="str">
        <f>IF(1=1,IF(E226="","",K194),N("J38"))</f>
        <v/>
      </c>
      <c r="L226" s="135" t="str">
        <f>IF(1=1,IF(OR(J226="",O226="",NOT(ISNUMBER(J226)),NOT(ISNUMBER(O226)),J226=0),"",O226/J226),N("L38"))</f>
        <v/>
      </c>
      <c r="M226" s="136" t="str">
        <f>IF(1=1,IF(OR(L226="",NOT(ISNUMBER(F226))),"",F226*L226*IFERROR(INDEX(D384:D428,MATCH(AE226,B384:B428,0)),1)),N("M13"))</f>
        <v/>
      </c>
      <c r="N226" s="137" t="str">
        <f>IF(1=1,IF(F226="","",IF(G226="","",IFERROR(INDEX(E384:E428,MATCH(AE226,B384:B428,0)),G226&amp;""))),N("N6"))</f>
        <v/>
      </c>
      <c r="O226" s="138" t="str">
        <f>IF(1=1,IF(E226="","",O194),N("K38"))</f>
        <v/>
      </c>
      <c r="P226" s="139" t="str">
        <f>IF(1=1,IF(M226="","",IF(AND(ISNUMBER(M226),M226&lt;1,N226="kg"),MAX(1,ROUND(M226*1000,0)),IF(AND(ISNUMBER(M226),M226&lt;1,N226="L"),MAX(1,ROUND(M226*100,0)),ROUND(M226,3)))),N("O38"))</f>
        <v/>
      </c>
      <c r="Q226" s="140" t="str">
        <f>IF(1=1,IF(M226="","",IF(AND(ISNUMBER(M226),M226&lt;1,N226="kg"),"g",IF(AND(ISNUMBER(M226),M226&lt;1,N226="L"),"cl",N226))),N("P38"))</f>
        <v/>
      </c>
      <c r="R226" s="161" t="str">
        <f>IF(1=1,IF(E226="","",IF(F226="","A CONTROLER",IF(NOT(ISNUMBER(F226)),"TEXTE",IF(OR(L226="",L226&lt;=0),"COMMANDE PRINCIPALE INCOMPLETE",IF(G226="","UNITE MANQUANTE",IF(COUNTIF(B384:B428,AE226)=0,"UNITE A CONTROLER","OK")))))),N("Q9"))</f>
        <v/>
      </c>
      <c r="S226" s="105"/>
      <c r="T226" s="141">
        <f t="shared" si="16"/>
        <v>0</v>
      </c>
      <c r="U226" s="133" t="str">
        <f>IF(1=1,IF(E226="","",U194),N("S38"))</f>
        <v/>
      </c>
      <c r="V226" s="133" t="str">
        <f>IF(1=1,IF(E226="","",V194),N("T38"))</f>
        <v/>
      </c>
      <c r="W226" s="135" t="str">
        <f>IF(1=1,IF(OR(U226="",V226="",NOT(ISNUMBER(U226)),NOT(ISNUMBER(V226)),U226=0),"",V226/U226),N("U38"))</f>
        <v/>
      </c>
      <c r="X226" s="136" t="str">
        <f>IF(1=1,IF(OR(W226="",NOT(ISNUMBER(F226))),"",F226*W226*IFERROR(INDEX(D384:D428,MATCH(AE226,B384:B428,0)),1)),N("V7"))</f>
        <v/>
      </c>
      <c r="Y226" s="137" t="str">
        <f>IF(1=1,IF(F226="","",IF(G226="","",IFERROR(INDEX(E384:E428,MATCH(AE226,B384:B428,0)),G226&amp;""))),N("W6"))</f>
        <v/>
      </c>
      <c r="Z226" s="142" t="str">
        <f>IF(1=1,IF(X226="","",IF(AND(ISNUMBER(X226),X226&lt;1,Y226="kg"),MAX(1,ROUND(X226*1000,0)),IF(AND(ISNUMBER(X226),X226&lt;1,Y226="L"),MAX(1,ROUND(X226*100,0)),ROUND(X226,3)))),N("X38"))</f>
        <v/>
      </c>
      <c r="AA226" s="143" t="str">
        <f>IF(1=1,IF(X226="","",IF(AND(ISNUMBER(X226),X226&lt;1,Y226="kg"),"g",IF(AND(ISNUMBER(X226),X226&lt;1,Y226="L"),"cl",Y226))),N("Y38"))</f>
        <v/>
      </c>
      <c r="AB226" s="123" t="str">
        <f>IF(1=1,IF(E226="","",IF(F226="","A CONTROLER",IF(NOT(ISNUMBER(F226)),"TEXTE",IF(OR(W226="",W226&lt;=0),"COMMANDE COUVERTS INCOMPLETE",IF(G226="","UNITE MANQUANTE",IF(COUNTIF(B384:B428,AE226)=0,"UNITE A CONTROLER","OK")))))),N("Z6"))</f>
        <v/>
      </c>
      <c r="AD226" s="144" t="str">
        <f>IF(1=1,IF(E226="","",AD194),N("AB38"))</f>
        <v/>
      </c>
      <c r="AE226" s="125" t="str">
        <f>IF(1=1,IF(G226="","",UPPER(TRIM(SUBSTITUTE(SUBSTITUTE(G226&amp;"",CHAR(160)," ")," "," ")))),N("AC38"))</f>
        <v/>
      </c>
    </row>
    <row r="227" spans="1:33" ht="15.75" x14ac:dyDescent="0.25">
      <c r="A227" s="160" t="str">
        <f>IF(1=1,IF(E227="","",A194),N("A39"))</f>
        <v/>
      </c>
      <c r="B227" s="127" t="str">
        <f>IF(1=1,IF(E227="","",B194),N("B39"))</f>
        <v/>
      </c>
      <c r="C227" s="127"/>
      <c r="D227" s="129" t="str">
        <f>IF(ISBLANK(E227),"",LARGE(D194:D226,1)+1)</f>
        <v/>
      </c>
      <c r="E227" s="130"/>
      <c r="F227" s="131"/>
      <c r="G227" s="170"/>
      <c r="H227" s="105"/>
      <c r="I227" s="132" t="str">
        <f>IF(1=1,IF(E227="","",I194),N("H39"))</f>
        <v/>
      </c>
      <c r="J227" s="133" t="str">
        <f>IF(1=1,IF(E227="","",J194),N("I39"))</f>
        <v/>
      </c>
      <c r="K227" s="134" t="str">
        <f>IF(1=1,IF(E227="","",K194),N("J39"))</f>
        <v/>
      </c>
      <c r="L227" s="135" t="str">
        <f>IF(1=1,IF(OR(J227="",O227="",NOT(ISNUMBER(J227)),NOT(ISNUMBER(O227)),J227=0),"",O227/J227),N("L39"))</f>
        <v/>
      </c>
      <c r="M227" s="136" t="str">
        <f>IF(1=1,IF(OR(L227="",NOT(ISNUMBER(F227))),"",F227*L227*IFERROR(INDEX(D384:D428,MATCH(AE227,B384:B428,0)),1)),N("M13"))</f>
        <v/>
      </c>
      <c r="N227" s="137" t="str">
        <f>IF(1=1,IF(F227="","",IF(G227="","",IFERROR(INDEX(E384:E428,MATCH(AE227,B384:B428,0)),G227&amp;""))),N("N6"))</f>
        <v/>
      </c>
      <c r="O227" s="138" t="str">
        <f>IF(1=1,IF(E227="","",O194),N("K39"))</f>
        <v/>
      </c>
      <c r="P227" s="139" t="str">
        <f>IF(1=1,IF(M227="","",IF(AND(ISNUMBER(M227),M227&lt;1,N227="kg"),MAX(1,ROUND(M227*1000,0)),IF(AND(ISNUMBER(M227),M227&lt;1,N227="L"),MAX(1,ROUND(M227*100,0)),ROUND(M227,3)))),N("O39"))</f>
        <v/>
      </c>
      <c r="Q227" s="140" t="str">
        <f>IF(1=1,IF(M227="","",IF(AND(ISNUMBER(M227),M227&lt;1,N227="kg"),"g",IF(AND(ISNUMBER(M227),M227&lt;1,N227="L"),"cl",N227))),N("P39"))</f>
        <v/>
      </c>
      <c r="R227" s="161" t="str">
        <f>IF(1=1,IF(E227="","",IF(F227="","A CONTROLER",IF(NOT(ISNUMBER(F227)),"TEXTE",IF(OR(L227="",L227&lt;=0),"COMMANDE PRINCIPALE INCOMPLETE",IF(G227="","UNITE MANQUANTE",IF(COUNTIF(B384:B428,AE227)=0,"UNITE A CONTROLER","OK")))))),N("Q9"))</f>
        <v/>
      </c>
      <c r="S227" s="105"/>
      <c r="T227" s="141">
        <f t="shared" si="16"/>
        <v>0</v>
      </c>
      <c r="U227" s="133" t="str">
        <f>IF(1=1,IF(E227="","",U194),N("S39"))</f>
        <v/>
      </c>
      <c r="V227" s="133" t="str">
        <f>IF(1=1,IF(E227="","",V194),N("T39"))</f>
        <v/>
      </c>
      <c r="W227" s="135" t="str">
        <f>IF(1=1,IF(OR(U227="",V227="",NOT(ISNUMBER(U227)),NOT(ISNUMBER(V227)),U227=0),"",V227/U227),N("U39"))</f>
        <v/>
      </c>
      <c r="X227" s="136" t="str">
        <f>IF(1=1,IF(OR(W227="",NOT(ISNUMBER(F227))),"",F227*W227*IFERROR(INDEX(D384:D428,MATCH(AE227,B384:B428,0)),1)),N("V7"))</f>
        <v/>
      </c>
      <c r="Y227" s="137" t="str">
        <f>IF(1=1,IF(F227="","",IF(G227="","",IFERROR(INDEX(E384:E428,MATCH(AE227,B384:B428,0)),G227&amp;""))),N("W6"))</f>
        <v/>
      </c>
      <c r="Z227" s="142" t="str">
        <f>IF(1=1,IF(X227="","",IF(AND(ISNUMBER(X227),X227&lt;1,Y227="kg"),MAX(1,ROUND(X227*1000,0)),IF(AND(ISNUMBER(X227),X227&lt;1,Y227="L"),MAX(1,ROUND(X227*100,0)),ROUND(X227,3)))),N("X39"))</f>
        <v/>
      </c>
      <c r="AA227" s="143" t="str">
        <f>IF(1=1,IF(X227="","",IF(AND(ISNUMBER(X227),X227&lt;1,Y227="kg"),"g",IF(AND(ISNUMBER(X227),X227&lt;1,Y227="L"),"cl",Y227))),N("Y39"))</f>
        <v/>
      </c>
      <c r="AB227" s="123" t="str">
        <f>IF(1=1,IF(E227="","",IF(F227="","A CONTROLER",IF(NOT(ISNUMBER(F227)),"TEXTE",IF(OR(W227="",W227&lt;=0),"COMMANDE COUVERTS INCOMPLETE",IF(G227="","UNITE MANQUANTE",IF(COUNTIF(B384:B428,AE227)=0,"UNITE A CONTROLER","OK")))))),N("Z6"))</f>
        <v/>
      </c>
      <c r="AD227" s="144" t="str">
        <f>IF(1=1,IF(E227="","",AD194),N("AB39"))</f>
        <v/>
      </c>
      <c r="AE227" s="125" t="str">
        <f>IF(1=1,IF(G227="","",UPPER(TRIM(SUBSTITUTE(SUBSTITUTE(G227&amp;"",CHAR(160)," ")," "," ")))),N("AC39"))</f>
        <v/>
      </c>
    </row>
    <row r="228" spans="1:33" ht="15.75" x14ac:dyDescent="0.25">
      <c r="A228" s="160" t="str">
        <f>IF(1=1,IF(E228="","",A194),N("A40"))</f>
        <v/>
      </c>
      <c r="B228" s="127" t="str">
        <f>IF(1=1,IF(E228="","",B194),N("B40"))</f>
        <v/>
      </c>
      <c r="C228" s="127"/>
      <c r="D228" s="129" t="str">
        <f>IF(ISBLANK(E228),"",LARGE(D194:D227,1)+1)</f>
        <v/>
      </c>
      <c r="E228" s="130"/>
      <c r="F228" s="131"/>
      <c r="G228" s="170"/>
      <c r="H228" s="105"/>
      <c r="I228" s="132" t="str">
        <f>IF(1=1,IF(E228="","",I194),N("H40"))</f>
        <v/>
      </c>
      <c r="J228" s="133" t="str">
        <f>IF(1=1,IF(E228="","",J194),N("I40"))</f>
        <v/>
      </c>
      <c r="K228" s="134" t="str">
        <f>IF(1=1,IF(E228="","",K194),N("J40"))</f>
        <v/>
      </c>
      <c r="L228" s="135" t="str">
        <f>IF(1=1,IF(OR(J228="",O228="",NOT(ISNUMBER(J228)),NOT(ISNUMBER(O228)),J228=0),"",O228/J228),N("L40"))</f>
        <v/>
      </c>
      <c r="M228" s="136" t="str">
        <f>IF(1=1,IF(OR(L228="",NOT(ISNUMBER(F228))),"",F228*L228*IFERROR(INDEX(D384:D428,MATCH(AE228,B384:B428,0)),1)),N("M13"))</f>
        <v/>
      </c>
      <c r="N228" s="137" t="str">
        <f>IF(1=1,IF(F228="","",IF(G228="","",IFERROR(INDEX(E384:E428,MATCH(AE228,B384:B428,0)),G228&amp;""))),N("N6"))</f>
        <v/>
      </c>
      <c r="O228" s="138" t="str">
        <f>IF(1=1,IF(E228="","",O194),N("K40"))</f>
        <v/>
      </c>
      <c r="P228" s="139" t="str">
        <f>IF(1=1,IF(M228="","",IF(AND(ISNUMBER(M228),M228&lt;1,N228="kg"),MAX(1,ROUND(M228*1000,0)),IF(AND(ISNUMBER(M228),M228&lt;1,N228="L"),MAX(1,ROUND(M228*100,0)),ROUND(M228,3)))),N("O40"))</f>
        <v/>
      </c>
      <c r="Q228" s="140" t="str">
        <f>IF(1=1,IF(M228="","",IF(AND(ISNUMBER(M228),M228&lt;1,N228="kg"),"g",IF(AND(ISNUMBER(M228),M228&lt;1,N228="L"),"cl",N228))),N("P40"))</f>
        <v/>
      </c>
      <c r="R228" s="161" t="str">
        <f>IF(1=1,IF(E228="","",IF(F228="","A CONTROLER",IF(NOT(ISNUMBER(F228)),"TEXTE",IF(OR(L228="",L228&lt;=0),"COMMANDE PRINCIPALE INCOMPLETE",IF(G228="","UNITE MANQUANTE",IF(COUNTIF(B384:B428,AE228)=0,"UNITE A CONTROLER","OK")))))),N("Q9"))</f>
        <v/>
      </c>
      <c r="S228" s="105"/>
      <c r="T228" s="141">
        <f t="shared" si="16"/>
        <v>0</v>
      </c>
      <c r="U228" s="133" t="str">
        <f>IF(1=1,IF(E228="","",U194),N("S40"))</f>
        <v/>
      </c>
      <c r="V228" s="133" t="str">
        <f>IF(1=1,IF(E228="","",V194),N("T40"))</f>
        <v/>
      </c>
      <c r="W228" s="135" t="str">
        <f>IF(1=1,IF(OR(U228="",V228="",NOT(ISNUMBER(U228)),NOT(ISNUMBER(V228)),U228=0),"",V228/U228),N("U40"))</f>
        <v/>
      </c>
      <c r="X228" s="136" t="str">
        <f>IF(1=1,IF(OR(W228="",NOT(ISNUMBER(F228))),"",F228*W228*IFERROR(INDEX(D384:D428,MATCH(AE228,B384:B428,0)),1)),N("V7"))</f>
        <v/>
      </c>
      <c r="Y228" s="137" t="str">
        <f>IF(1=1,IF(F228="","",IF(G228="","",IFERROR(INDEX(E384:E428,MATCH(AE228,B384:B428,0)),G228&amp;""))),N("W6"))</f>
        <v/>
      </c>
      <c r="Z228" s="142" t="str">
        <f>IF(1=1,IF(X228="","",IF(AND(ISNUMBER(X228),X228&lt;1,Y228="kg"),MAX(1,ROUND(X228*1000,0)),IF(AND(ISNUMBER(X228),X228&lt;1,Y228="L"),MAX(1,ROUND(X228*100,0)),ROUND(X228,3)))),N("X40"))</f>
        <v/>
      </c>
      <c r="AA228" s="143" t="str">
        <f>IF(1=1,IF(X228="","",IF(AND(ISNUMBER(X228),X228&lt;1,Y228="kg"),"g",IF(AND(ISNUMBER(X228),X228&lt;1,Y228="L"),"cl",Y228))),N("Y40"))</f>
        <v/>
      </c>
      <c r="AB228" s="123" t="str">
        <f>IF(1=1,IF(E228="","",IF(F228="","A CONTROLER",IF(NOT(ISNUMBER(F228)),"TEXTE",IF(OR(W228="",W228&lt;=0),"COMMANDE COUVERTS INCOMPLETE",IF(G228="","UNITE MANQUANTE",IF(COUNTIF(B384:B428,AE228)=0,"UNITE A CONTROLER","OK")))))),N("Z6"))</f>
        <v/>
      </c>
      <c r="AD228" s="144" t="str">
        <f>IF(1=1,IF(E228="","",AD194),N("AB40"))</f>
        <v/>
      </c>
      <c r="AE228" s="125" t="str">
        <f>IF(1=1,IF(G228="","",UPPER(TRIM(SUBSTITUTE(SUBSTITUTE(G228&amp;"",CHAR(160)," ")," "," ")))),N("AC40"))</f>
        <v/>
      </c>
    </row>
    <row r="229" spans="1:33" ht="23.25" x14ac:dyDescent="0.25">
      <c r="A229" s="216"/>
      <c r="B229" s="217" t="s">
        <v>17</v>
      </c>
      <c r="C229" s="218"/>
      <c r="D229" s="219" t="s">
        <v>239</v>
      </c>
      <c r="E229" s="218"/>
      <c r="F229" s="218"/>
      <c r="G229" s="218"/>
      <c r="H229" s="220"/>
      <c r="I229" s="218"/>
      <c r="J229" s="218"/>
      <c r="K229" s="218"/>
      <c r="L229" s="218"/>
      <c r="M229" s="218"/>
      <c r="N229" s="218"/>
      <c r="O229" s="218"/>
      <c r="P229" s="218" t="str">
        <f>D229</f>
        <v>SOUS-FAMILLE</v>
      </c>
      <c r="Q229" s="218"/>
      <c r="R229" s="218"/>
      <c r="S229" s="220"/>
      <c r="T229" s="221" t="s">
        <v>664</v>
      </c>
      <c r="U229" s="222" cm="1">
        <f t="array" ref="U229">SUMPRODUCT(LEN(E231:E265)-LEN(SUBSTITUTE(E231:E265,"*","")))</f>
        <v>0</v>
      </c>
      <c r="V229" s="218"/>
      <c r="W229" s="218" t="str">
        <f>D229</f>
        <v>SOUS-FAMILLE</v>
      </c>
      <c r="X229" s="218"/>
      <c r="Y229" s="218"/>
      <c r="Z229" s="218"/>
      <c r="AA229" s="218"/>
      <c r="AB229" s="223"/>
      <c r="AC229" s="218"/>
      <c r="AD229" s="218"/>
      <c r="AE229" s="224" t="str">
        <f>B231</f>
        <v>NOM DE LA RECETTE À SAISIR</v>
      </c>
    </row>
    <row r="230" spans="1:33" ht="32.25" thickBot="1" x14ac:dyDescent="0.3">
      <c r="A230" s="92" t="s">
        <v>155</v>
      </c>
      <c r="B230" s="92" t="s">
        <v>1</v>
      </c>
      <c r="C230" s="92"/>
      <c r="D230" s="92" t="s">
        <v>2</v>
      </c>
      <c r="E230" s="92" t="s">
        <v>117</v>
      </c>
      <c r="F230" s="92" t="s">
        <v>3</v>
      </c>
      <c r="G230" s="92" t="s">
        <v>4</v>
      </c>
      <c r="H230" s="81"/>
      <c r="I230" s="157" t="s">
        <v>5</v>
      </c>
      <c r="J230" s="92" t="s">
        <v>114</v>
      </c>
      <c r="K230" s="92" t="s">
        <v>4</v>
      </c>
      <c r="L230" s="92" t="s">
        <v>6</v>
      </c>
      <c r="M230" s="94" t="s">
        <v>7</v>
      </c>
      <c r="N230" s="94" t="s">
        <v>116</v>
      </c>
      <c r="O230" s="95" t="s">
        <v>115</v>
      </c>
      <c r="P230" s="96" t="s">
        <v>8</v>
      </c>
      <c r="Q230" s="97" t="s">
        <v>9</v>
      </c>
      <c r="R230" s="92" t="s">
        <v>10</v>
      </c>
      <c r="S230" s="81"/>
      <c r="T230" s="92" t="s">
        <v>117</v>
      </c>
      <c r="U230" s="98" t="s">
        <v>11</v>
      </c>
      <c r="V230" s="95" t="s">
        <v>12</v>
      </c>
      <c r="W230" s="92" t="s">
        <v>13</v>
      </c>
      <c r="X230" s="94" t="s">
        <v>7</v>
      </c>
      <c r="Y230" s="94" t="s">
        <v>116</v>
      </c>
      <c r="Z230" s="99" t="s">
        <v>8</v>
      </c>
      <c r="AA230" s="97" t="s">
        <v>9</v>
      </c>
      <c r="AB230" s="99" t="s">
        <v>10</v>
      </c>
      <c r="AC230" s="240"/>
      <c r="AD230" s="92" t="s">
        <v>14</v>
      </c>
      <c r="AE230" s="92" t="s">
        <v>15</v>
      </c>
      <c r="AG230" s="245" t="s">
        <v>5642</v>
      </c>
    </row>
    <row r="231" spans="1:33" ht="18.75" x14ac:dyDescent="0.25">
      <c r="A231" s="100" t="s">
        <v>5640</v>
      </c>
      <c r="B231" s="101" t="s">
        <v>20</v>
      </c>
      <c r="C231" s="101"/>
      <c r="D231" s="102">
        <v>0</v>
      </c>
      <c r="E231" s="103" t="s">
        <v>21</v>
      </c>
      <c r="F231" s="104">
        <v>10</v>
      </c>
      <c r="G231" s="8" t="s">
        <v>119</v>
      </c>
      <c r="H231" s="105"/>
      <c r="I231" s="106" t="str">
        <f>E231</f>
        <v>ÉLÉMENT PRINCIPAL À SAISIR</v>
      </c>
      <c r="J231" s="107">
        <f>F231</f>
        <v>10</v>
      </c>
      <c r="K231" s="108" t="str">
        <f>G231</f>
        <v>Quoi ?</v>
      </c>
      <c r="L231" s="109">
        <f>IF(1=1,IF(OR(J231="",O231="",NOT(ISNUMBER(J231)),NOT(ISNUMBER(O231)),J231=0),"",O231/J231),N("L6"))</f>
        <v>15</v>
      </c>
      <c r="M231" s="110">
        <f>IF(1=1,IF(OR(L231="",NOT(ISNUMBER(F231))),"",F231*L231*IFERROR(INDEX(D384:D428,MATCH(AE231,B384:B428,0)),1)),N("M13"))</f>
        <v>150</v>
      </c>
      <c r="N231" s="111" t="str">
        <f>IF(1=1,IF(F231="","",IF(G231="","",IFERROR(INDEX(E384:E428,MATCH(AE231,B384:B428,0)),G231&amp;""))),N("N6"))</f>
        <v>Quoi ?</v>
      </c>
      <c r="O231" s="112">
        <v>150</v>
      </c>
      <c r="P231" s="113">
        <f>IF(1=1,IF(M231="","",IF(AND(ISNUMBER(M231),M231&lt;1,N231="kg"),MAX(1,ROUND(M231*1000,0)),IF(AND(ISNUMBER(M231),M231&lt;1,N231="L"),MAX(1,ROUND(M231*100,0)),ROUND(M231,3)))),N("O6"))</f>
        <v>150</v>
      </c>
      <c r="Q231" s="114" t="str">
        <f>IF(1=1,IF(M231="","",IF(AND(ISNUMBER(M231),M231&lt;1,N231="kg"),"g",IF(AND(ISNUMBER(M231),M231&lt;1,N231="L"),"cl",N231))),N("P6"))</f>
        <v>Quoi ?</v>
      </c>
      <c r="R231" s="115" t="str">
        <f>IF(1=1,IF(E231="","",IF(F231="","A CONTROLER",IF(NOT(ISNUMBER(F231)),"TEXTE",IF(OR(L231="",L231&lt;=0),"COMMANDE PRINCIPALE INCOMPLETE",IF(G231="","UNITE MANQUANTE",IF(COUNTIF(B384:B428,AE231)=0,"UNITE A CONTROLER","OK")))))),N("Q9"))</f>
        <v>UNITE A CONTROLER</v>
      </c>
      <c r="S231" s="105"/>
      <c r="T231" s="159" t="str">
        <f>B231</f>
        <v>NOM DE LA RECETTE À SAISIR</v>
      </c>
      <c r="U231" s="117">
        <v>100</v>
      </c>
      <c r="V231" s="112">
        <v>150</v>
      </c>
      <c r="W231" s="118">
        <f>IF(1=1,IF(OR(U231="",V231="",NOT(ISNUMBER(U231)),NOT(ISNUMBER(V231)),U231=0),"",V231/U231),N("U6"))</f>
        <v>1.5</v>
      </c>
      <c r="X231" s="119">
        <f>IF(1=1,IF(OR(W231="",NOT(ISNUMBER(F231))),"",F231*W231*IFERROR(INDEX(D384:D428,MATCH(AE231,B384:B428,0)),1)),N("V7"))</f>
        <v>15</v>
      </c>
      <c r="Y231" s="120" t="str">
        <f>IF(1=1,IF(F231="","",IF(G231="","",IFERROR(INDEX(E384:E428,MATCH(AE231,B384:B428,0)),G231&amp;""))),N("W6"))</f>
        <v>Quoi ?</v>
      </c>
      <c r="Z231" s="121">
        <f>IF(1=1,IF(X231="","",IF(AND(ISNUMBER(X231),X231&lt;1,Y231="kg"),MAX(1,ROUND(X231*1000,0)),IF(AND(ISNUMBER(X231),X231&lt;1,Y231="L"),MAX(1,ROUND(X231*100,0)),ROUND(X231,3)))),N("X6"))</f>
        <v>15</v>
      </c>
      <c r="AA231" s="122" t="str">
        <f>IF(1=1,IF(X231="","",IF(AND(ISNUMBER(X231),X231&lt;1,Y231="kg"),"g",IF(AND(ISNUMBER(X231),X231&lt;1,Y231="L"),"cl",Y231))),N("Y6"))</f>
        <v>Quoi ?</v>
      </c>
      <c r="AB231" s="123" t="str">
        <f>IF(1=1,IF(E231="","",IF(F231="","A CONTROLER",IF(NOT(ISNUMBER(F231)),"TEXTE",IF(OR(W231="",W231&lt;=0),"COMMANDE COUVERTS INCOMPLETE",IF(G231="","UNITE MANQUANTE",IF(COUNTIF(B384:B428,AE231)=0,"UNITE A CONTROLER","OK")))))),N("Z6"))</f>
        <v>UNITE A CONTROLER</v>
      </c>
      <c r="AD231" s="124">
        <v>62</v>
      </c>
      <c r="AE231" s="125" t="str">
        <f>IF(1=1,IF(G231="","",UPPER(TRIM(SUBSTITUTE(SUBSTITUTE(G231&amp;"",CHAR(160)," ")," "," ")))),N("AC6"))</f>
        <v>QUOI ?</v>
      </c>
      <c r="AG231" s="8" t="s">
        <v>22</v>
      </c>
    </row>
    <row r="232" spans="1:33" ht="15.75" x14ac:dyDescent="0.25">
      <c r="A232" s="126" t="str">
        <f>IF(1=1,IF(E232="","",A231),N("A7"))</f>
        <v/>
      </c>
      <c r="B232" s="127" t="str">
        <f>IF(1=1,IF(E232="","",B231),N("B7"))</f>
        <v/>
      </c>
      <c r="C232" s="128"/>
      <c r="D232" s="129" t="str">
        <f>IF(ISBLANK(E232),"",LARGE(D231:D231,1)+1)</f>
        <v/>
      </c>
      <c r="E232" s="130"/>
      <c r="F232" s="131"/>
      <c r="G232" s="170"/>
      <c r="H232" s="105"/>
      <c r="I232" s="132" t="str">
        <f>IF(1=1,IF(E232="","",I231),N("H7"))</f>
        <v/>
      </c>
      <c r="J232" s="133" t="str">
        <f>IF(1=1,IF(E232="","",J231),N("I7"))</f>
        <v/>
      </c>
      <c r="K232" s="134" t="str">
        <f>IF(1=1,IF(E232="","",K231),N("J7"))</f>
        <v/>
      </c>
      <c r="L232" s="135" t="str">
        <f>IF(1=1,IF(OR(J232="",O232="",NOT(ISNUMBER(J232)),NOT(ISNUMBER(O232)),J232=0),"",O232/J232),N("L7"))</f>
        <v/>
      </c>
      <c r="M232" s="136" t="str">
        <f>IF(1=1,IF(OR(L232="",NOT(ISNUMBER(F232))),"",F232*L232*IFERROR(INDEX(D384:D428,MATCH(AE232,B384:B428,0)),1)),N("M13"))</f>
        <v/>
      </c>
      <c r="N232" s="137" t="str">
        <f>IF(1=1,IF(F232="","",IF(G232="","",IFERROR(INDEX(E384:E428,MATCH(AE232,B384:B428,0)),G232&amp;""))),N("N6"))</f>
        <v/>
      </c>
      <c r="O232" s="138" t="str">
        <f>IF(1=1,IF(E232="","",O231),N("K7"))</f>
        <v/>
      </c>
      <c r="P232" s="139" t="str">
        <f>IF(1=1,IF(M232="","",IF(AND(ISNUMBER(M232),M232&lt;1,N232="kg"),MAX(1,ROUND(M232*1000,0)),IF(AND(ISNUMBER(M232),M232&lt;1,N232="L"),MAX(1,ROUND(M232*100,0)),ROUND(M232,3)))),N("O7"))</f>
        <v/>
      </c>
      <c r="Q232" s="140" t="str">
        <f>IF(1=1,IF(M232="","",IF(AND(ISNUMBER(M232),M232&lt;1,N232="kg"),"g",IF(AND(ISNUMBER(M232),M232&lt;1,N232="L"),"cl",N232))),N("P7"))</f>
        <v/>
      </c>
      <c r="R232" s="161" t="str">
        <f>IF(1=1,IF(E232="","",IF(F232="","A CONTROLER",IF(NOT(ISNUMBER(F232)),"TEXTE",IF(OR(L232="",L232&lt;=0),"COMMANDE PRINCIPALE INCOMPLETE",IF(G232="","UNITE MANQUANTE",IF(COUNTIF(B384:B428,AE232)=0,"UNITE A CONTROLER","OK")))))),N("Q9"))</f>
        <v/>
      </c>
      <c r="S232" s="105"/>
      <c r="T232" s="141">
        <f t="shared" ref="T232:T265" si="17">E232</f>
        <v>0</v>
      </c>
      <c r="U232" s="133" t="str">
        <f>IF(1=1,IF(E232="","",U231),N("S7"))</f>
        <v/>
      </c>
      <c r="V232" s="133" t="str">
        <f>IF(1=1,IF(E232="","",V231),N("T7"))</f>
        <v/>
      </c>
      <c r="W232" s="135" t="str">
        <f>IF(1=1,IF(OR(U232="",V232="",NOT(ISNUMBER(U232)),NOT(ISNUMBER(V232)),U232=0),"",V232/U232),N("U7"))</f>
        <v/>
      </c>
      <c r="X232" s="136" t="str">
        <f>IF(1=1,IF(OR(W232="",NOT(ISNUMBER(F232))),"",F232*W232*IFERROR(INDEX(D384:D428,MATCH(AE232,B384:B428,0)),1)),N("V7"))</f>
        <v/>
      </c>
      <c r="Y232" s="137" t="str">
        <f>IF(1=1,IF(F232="","",IF(G232="","",IFERROR(INDEX(E384:E428,MATCH(AE232,B384:B428,0)),G232&amp;""))),N("W6"))</f>
        <v/>
      </c>
      <c r="Z232" s="142" t="str">
        <f>IF(1=1,IF(X232="","",IF(AND(ISNUMBER(X232),X232&lt;1,Y232="kg"),MAX(1,ROUND(X232*1000,0)),IF(AND(ISNUMBER(X232),X232&lt;1,Y232="L"),MAX(1,ROUND(X232*100,0)),ROUND(X232,3)))),N("X7"))</f>
        <v/>
      </c>
      <c r="AA232" s="143" t="str">
        <f>IF(1=1,IF(X232="","",IF(AND(ISNUMBER(X232),X232&lt;1,Y232="kg"),"g",IF(AND(ISNUMBER(X232),X232&lt;1,Y232="L"),"cl",Y232))),N("Y7"))</f>
        <v/>
      </c>
      <c r="AB232" s="123" t="str">
        <f>IF(1=1,IF(E232="","",IF(F232="","A CONTROLER",IF(NOT(ISNUMBER(F232)),"TEXTE",IF(OR(W232="",W232&lt;=0),"COMMANDE COUVERTS INCOMPLETE",IF(G232="","UNITE MANQUANTE",IF(COUNTIF(B384:B428,AE232)=0,"UNITE A CONTROLER","OK")))))),N("Z6"))</f>
        <v/>
      </c>
      <c r="AD232" s="144" t="str">
        <f>IF(1=1,IF(E232="","",AD231),N("AB7"))</f>
        <v/>
      </c>
      <c r="AE232" s="125" t="str">
        <f>IF(1=1,IF(G232="","",UPPER(TRIM(SUBSTITUTE(SUBSTITUTE(G232&amp;"",CHAR(160)," ")," "," ")))),N("AC7"))</f>
        <v/>
      </c>
      <c r="AG232" s="2" t="s">
        <v>25</v>
      </c>
    </row>
    <row r="233" spans="1:33" ht="15.75" x14ac:dyDescent="0.25">
      <c r="A233" s="126" t="str">
        <f>IF(1=1,IF(E233="","",A231),N("A8"))</f>
        <v/>
      </c>
      <c r="B233" s="127" t="str">
        <f>IF(1=1,IF(E233="","",B231),N("B8"))</f>
        <v/>
      </c>
      <c r="C233" s="128"/>
      <c r="D233" s="129" t="str">
        <f>IF(ISBLANK(E233),"",LARGE(D231:D232,1)+1)</f>
        <v/>
      </c>
      <c r="E233" s="130"/>
      <c r="F233" s="131"/>
      <c r="G233" s="170"/>
      <c r="H233" s="105"/>
      <c r="I233" s="132" t="str">
        <f>IF(1=1,IF(E233="","",I231),N("H8"))</f>
        <v/>
      </c>
      <c r="J233" s="133" t="str">
        <f>IF(1=1,IF(E233="","",J231),N("I8"))</f>
        <v/>
      </c>
      <c r="K233" s="134" t="str">
        <f>IF(1=1,IF(E233="","",K231),N("J8"))</f>
        <v/>
      </c>
      <c r="L233" s="135" t="str">
        <f>IF(1=1,IF(OR(J233="",O233="",NOT(ISNUMBER(J233)),NOT(ISNUMBER(O233)),J233=0),"",O233/J233),N("L8"))</f>
        <v/>
      </c>
      <c r="M233" s="136" t="str">
        <f>IF(1=1,IF(OR(L233="",NOT(ISNUMBER(F233))),"",F233*L233*IFERROR(INDEX(D384:D428,MATCH(AE233,B384:B428,0)),1)),N("M13"))</f>
        <v/>
      </c>
      <c r="N233" s="137" t="str">
        <f>IF(1=1,IF(F233="","",IF(G233="","",IFERROR(INDEX(E384:E428,MATCH(AE233,B384:B428,0)),G233&amp;""))),N("N6"))</f>
        <v/>
      </c>
      <c r="O233" s="138" t="str">
        <f>IF(1=1,IF(E233="","",O231),N("K8"))</f>
        <v/>
      </c>
      <c r="P233" s="139" t="str">
        <f>IF(1=1,IF(M233="","",IF(AND(ISNUMBER(M233),M233&lt;1,N233="kg"),MAX(1,ROUND(M233*1000,0)),IF(AND(ISNUMBER(M233),M233&lt;1,N233="L"),MAX(1,ROUND(M233*100,0)),ROUND(M233,3)))),N("O8"))</f>
        <v/>
      </c>
      <c r="Q233" s="140" t="str">
        <f>IF(1=1,IF(M233="","",IF(AND(ISNUMBER(M233),M233&lt;1,N233="kg"),"g",IF(AND(ISNUMBER(M233),M233&lt;1,N233="L"),"cl",N233))),N("P8"))</f>
        <v/>
      </c>
      <c r="R233" s="161" t="str">
        <f>IF(1=1,IF(E233="","",IF(F233="","A CONTROLER",IF(NOT(ISNUMBER(F233)),"TEXTE",IF(OR(L233="",L233&lt;=0),"COMMANDE PRINCIPALE INCOMPLETE",IF(G233="","UNITE MANQUANTE",IF(COUNTIF(B384:B428,AE233)=0,"UNITE A CONTROLER","OK")))))),N("Q9"))</f>
        <v/>
      </c>
      <c r="S233" s="105"/>
      <c r="T233" s="141">
        <f t="shared" si="17"/>
        <v>0</v>
      </c>
      <c r="U233" s="133" t="str">
        <f>IF(1=1,IF(E233="","",U231),N("S8"))</f>
        <v/>
      </c>
      <c r="V233" s="133" t="str">
        <f>IF(1=1,IF(E233="","",V231),N("T8"))</f>
        <v/>
      </c>
      <c r="W233" s="135" t="str">
        <f>IF(1=1,IF(OR(U233="",V233="",NOT(ISNUMBER(U233)),NOT(ISNUMBER(V233)),U233=0),"",V233/U233),N("U8"))</f>
        <v/>
      </c>
      <c r="X233" s="136" t="str">
        <f>IF(1=1,IF(OR(W233="",NOT(ISNUMBER(F233))),"",F233*W233*IFERROR(INDEX(D384:D428,MATCH(AE233,B384:B428,0)),1)),N("V7"))</f>
        <v/>
      </c>
      <c r="Y233" s="137" t="str">
        <f>IF(1=1,IF(F233="","",IF(G233="","",IFERROR(INDEX(E384:E428,MATCH(AE233,B384:B428,0)),G233&amp;""))),N("W6"))</f>
        <v/>
      </c>
      <c r="Z233" s="142" t="str">
        <f>IF(1=1,IF(X233="","",IF(AND(ISNUMBER(X233),X233&lt;1,Y233="kg"),MAX(1,ROUND(X233*1000,0)),IF(AND(ISNUMBER(X233),X233&lt;1,Y233="L"),MAX(1,ROUND(X233*100,0)),ROUND(X233,3)))),N("X8"))</f>
        <v/>
      </c>
      <c r="AA233" s="143" t="str">
        <f>IF(1=1,IF(X233="","",IF(AND(ISNUMBER(X233),X233&lt;1,Y233="kg"),"g",IF(AND(ISNUMBER(X233),X233&lt;1,Y233="L"),"cl",Y233))),N("Y8"))</f>
        <v/>
      </c>
      <c r="AB233" s="123" t="str">
        <f>IF(1=1,IF(E233="","",IF(F233="","A CONTROLER",IF(NOT(ISNUMBER(F233)),"TEXTE",IF(OR(W233="",W233&lt;=0),"COMMANDE COUVERTS INCOMPLETE",IF(G233="","UNITE MANQUANTE",IF(COUNTIF(B384:B428,AE233)=0,"UNITE A CONTROLER","OK")))))),N("Z6"))</f>
        <v/>
      </c>
      <c r="AD233" s="144" t="str">
        <f>IF(1=1,IF(E233="","",AD231),N("AB8"))</f>
        <v/>
      </c>
      <c r="AE233" s="125" t="str">
        <f>IF(1=1,IF(G233="","",UPPER(TRIM(SUBSTITUTE(SUBSTITUTE(G233&amp;"",CHAR(160)," ")," "," ")))),N("AC8"))</f>
        <v/>
      </c>
      <c r="AG233" s="9" t="s">
        <v>26</v>
      </c>
    </row>
    <row r="234" spans="1:33" ht="15.75" x14ac:dyDescent="0.25">
      <c r="A234" s="126" t="str">
        <f>IF(1=1,IF(E234="","",A231),N("A9"))</f>
        <v/>
      </c>
      <c r="B234" s="127" t="str">
        <f>IF(1=1,IF(E234="","",B231),N("B9"))</f>
        <v/>
      </c>
      <c r="C234" s="128"/>
      <c r="D234" s="129" t="str">
        <f>IF(ISBLANK(E234),"",LARGE(D231:D233,1)+1)</f>
        <v/>
      </c>
      <c r="E234" s="130"/>
      <c r="F234" s="131"/>
      <c r="G234" s="170"/>
      <c r="H234" s="105"/>
      <c r="I234" s="132" t="str">
        <f>IF(1=1,IF(E234="","",I231),N("H9"))</f>
        <v/>
      </c>
      <c r="J234" s="133" t="str">
        <f>IF(1=1,IF(E234="","",J231),N("I9"))</f>
        <v/>
      </c>
      <c r="K234" s="134" t="str">
        <f>IF(1=1,IF(E234="","",K231),N("J9"))</f>
        <v/>
      </c>
      <c r="L234" s="135" t="str">
        <f>IF(1=1,IF(OR(J234="",O234="",NOT(ISNUMBER(J234)),NOT(ISNUMBER(O234)),J234=0),"",O234/J234),N("L9"))</f>
        <v/>
      </c>
      <c r="M234" s="136" t="str">
        <f>IF(1=1,IF(OR(L234="",NOT(ISNUMBER(F234))),"",F234*L234*IFERROR(INDEX(D384:D428,MATCH(AE234,B384:B428,0)),1)),N("M13"))</f>
        <v/>
      </c>
      <c r="N234" s="137" t="str">
        <f>IF(1=1,IF(F234="","",IF(G234="","",IFERROR(INDEX(E384:E428,MATCH(AE234,B384:B428,0)),G234&amp;""))),N("N6"))</f>
        <v/>
      </c>
      <c r="O234" s="138" t="str">
        <f>IF(1=1,IF(E234="","",O231),N("K9"))</f>
        <v/>
      </c>
      <c r="P234" s="139" t="str">
        <f>IF(1=1,IF(M234="","",IF(AND(ISNUMBER(M234),M234&lt;1,N234="kg"),MAX(1,ROUND(M234*1000,0)),IF(AND(ISNUMBER(M234),M234&lt;1,N234="L"),MAX(1,ROUND(M234*100,0)),ROUND(M234,3)))),N("O9"))</f>
        <v/>
      </c>
      <c r="Q234" s="140" t="str">
        <f>IF(1=1,IF(M234="","",IF(AND(ISNUMBER(M234),M234&lt;1,N234="kg"),"g",IF(AND(ISNUMBER(M234),M234&lt;1,N234="L"),"cl",N234))),N("P9"))</f>
        <v/>
      </c>
      <c r="R234" s="161" t="str">
        <f>IF(1=1,IF(E234="","",IF(F234="","A CONTROLER",IF(NOT(ISNUMBER(F234)),"TEXTE",IF(OR(L234="",L234&lt;=0),"COMMANDE PRINCIPALE INCOMPLETE",IF(G234="","UNITE MANQUANTE",IF(COUNTIF(B384:B428,AE234)=0,"UNITE A CONTROLER","OK")))))),N("Q9"))</f>
        <v/>
      </c>
      <c r="S234" s="105"/>
      <c r="T234" s="141">
        <f t="shared" si="17"/>
        <v>0</v>
      </c>
      <c r="U234" s="133" t="str">
        <f>IF(1=1,IF(E234="","",U231),N("S9"))</f>
        <v/>
      </c>
      <c r="V234" s="133" t="str">
        <f>IF(1=1,IF(E234="","",V231),N("T9"))</f>
        <v/>
      </c>
      <c r="W234" s="135" t="str">
        <f>IF(1=1,IF(OR(U234="",V234="",NOT(ISNUMBER(U234)),NOT(ISNUMBER(V234)),U234=0),"",V234/U234),N("U9"))</f>
        <v/>
      </c>
      <c r="X234" s="136" t="str">
        <f>IF(1=1,IF(OR(W234="",NOT(ISNUMBER(F234))),"",F234*W234*IFERROR(INDEX(D384:D428,MATCH(AE234,B384:B428,0)),1)),N("V7"))</f>
        <v/>
      </c>
      <c r="Y234" s="137" t="str">
        <f>IF(1=1,IF(F234="","",IF(G234="","",IFERROR(INDEX(E384:E428,MATCH(AE234,B384:B428,0)),G234&amp;""))),N("W6"))</f>
        <v/>
      </c>
      <c r="Z234" s="142" t="str">
        <f>IF(1=1,IF(X234="","",IF(AND(ISNUMBER(X234),X234&lt;1,Y234="kg"),MAX(1,ROUND(X234*1000,0)),IF(AND(ISNUMBER(X234),X234&lt;1,Y234="L"),MAX(1,ROUND(X234*100,0)),ROUND(X234,3)))),N("X9"))</f>
        <v/>
      </c>
      <c r="AA234" s="143" t="str">
        <f>IF(1=1,IF(X234="","",IF(AND(ISNUMBER(X234),X234&lt;1,Y234="kg"),"g",IF(AND(ISNUMBER(X234),X234&lt;1,Y234="L"),"cl",Y234))),N("Y9"))</f>
        <v/>
      </c>
      <c r="AB234" s="123" t="str">
        <f>IF(1=1,IF(E234="","",IF(F234="","A CONTROLER",IF(NOT(ISNUMBER(F234)),"TEXTE",IF(OR(W234="",W234&lt;=0),"COMMANDE COUVERTS INCOMPLETE",IF(G234="","UNITE MANQUANTE",IF(COUNTIF(B384:B428,AE234)=0,"UNITE A CONTROLER","OK")))))),N("Z6"))</f>
        <v/>
      </c>
      <c r="AD234" s="144" t="str">
        <f>IF(1=1,IF(E234="","",AD231),N("AB9"))</f>
        <v/>
      </c>
      <c r="AE234" s="125" t="str">
        <f>IF(1=1,IF(G234="","",UPPER(TRIM(SUBSTITUTE(SUBSTITUTE(G234&amp;"",CHAR(160)," ")," "," ")))),N("AC9"))</f>
        <v/>
      </c>
      <c r="AG234" s="1" t="s">
        <v>28</v>
      </c>
    </row>
    <row r="235" spans="1:33" ht="15.75" x14ac:dyDescent="0.25">
      <c r="A235" s="126" t="str">
        <f>IF(1=1,IF(E235="","",A231),N("A10"))</f>
        <v/>
      </c>
      <c r="B235" s="127" t="str">
        <f>IF(1=1,IF(E235="","",B231),N("B10"))</f>
        <v/>
      </c>
      <c r="C235" s="128"/>
      <c r="D235" s="129" t="str">
        <f>IF(ISBLANK(E235),"",LARGE(D231:D234,1)+1)</f>
        <v/>
      </c>
      <c r="E235" s="130"/>
      <c r="F235" s="131"/>
      <c r="G235" s="170"/>
      <c r="H235" s="105"/>
      <c r="I235" s="132" t="str">
        <f>IF(1=1,IF(E235="","",I231),N("H10"))</f>
        <v/>
      </c>
      <c r="J235" s="133" t="str">
        <f>IF(1=1,IF(E235="","",J231),N("I10"))</f>
        <v/>
      </c>
      <c r="K235" s="134" t="str">
        <f>IF(1=1,IF(E235="","",K231),N("J10"))</f>
        <v/>
      </c>
      <c r="L235" s="135" t="str">
        <f>IF(1=1,IF(OR(J235="",O235="",NOT(ISNUMBER(J235)),NOT(ISNUMBER(O235)),J235=0),"",O235/J235),N("L10"))</f>
        <v/>
      </c>
      <c r="M235" s="136" t="str">
        <f>IF(1=1,IF(OR(L235="",NOT(ISNUMBER(F235))),"",F235*L235*IFERROR(INDEX(D384:D428,MATCH(AE235,B384:B428,0)),1)),N("M13"))</f>
        <v/>
      </c>
      <c r="N235" s="137" t="str">
        <f>IF(1=1,IF(F235="","",IF(G235="","",IFERROR(INDEX(E384:E428,MATCH(AE235,B384:B428,0)),G235&amp;""))),N("N6"))</f>
        <v/>
      </c>
      <c r="O235" s="138" t="str">
        <f>IF(1=1,IF(E235="","",O231),N("K10"))</f>
        <v/>
      </c>
      <c r="P235" s="139" t="str">
        <f>IF(1=1,IF(M235="","",IF(AND(ISNUMBER(M235),M235&lt;1,N235="kg"),MAX(1,ROUND(M235*1000,0)),IF(AND(ISNUMBER(M235),M235&lt;1,N235="L"),MAX(1,ROUND(M235*100,0)),ROUND(M235,3)))),N("O10"))</f>
        <v/>
      </c>
      <c r="Q235" s="140" t="str">
        <f>IF(1=1,IF(M235="","",IF(AND(ISNUMBER(M235),M235&lt;1,N235="kg"),"g",IF(AND(ISNUMBER(M235),M235&lt;1,N235="L"),"cl",N235))),N("P10"))</f>
        <v/>
      </c>
      <c r="R235" s="161" t="str">
        <f>IF(1=1,IF(E235="","",IF(F235="","A CONTROLER",IF(NOT(ISNUMBER(F235)),"TEXTE",IF(OR(L235="",L235&lt;=0),"COMMANDE PRINCIPALE INCOMPLETE",IF(G235="","UNITE MANQUANTE",IF(COUNTIF(B384:B428,AE235)=0,"UNITE A CONTROLER","OK")))))),N("Q9"))</f>
        <v/>
      </c>
      <c r="S235" s="105"/>
      <c r="T235" s="141">
        <f t="shared" si="17"/>
        <v>0</v>
      </c>
      <c r="U235" s="133" t="str">
        <f>IF(1=1,IF(E235="","",U231),N("S10"))</f>
        <v/>
      </c>
      <c r="V235" s="133" t="str">
        <f>IF(1=1,IF(E235="","",V231),N("T10"))</f>
        <v/>
      </c>
      <c r="W235" s="135" t="str">
        <f>IF(1=1,IF(OR(U235="",V235="",NOT(ISNUMBER(U235)),NOT(ISNUMBER(V235)),U235=0),"",V235/U235),N("U10"))</f>
        <v/>
      </c>
      <c r="X235" s="136" t="str">
        <f>IF(1=1,IF(OR(W235="",NOT(ISNUMBER(F235))),"",F235*W235*IFERROR(INDEX(D384:D428,MATCH(AE235,B384:B428,0)),1)),N("V7"))</f>
        <v/>
      </c>
      <c r="Y235" s="137" t="str">
        <f>IF(1=1,IF(F235="","",IF(G235="","",IFERROR(INDEX(E384:E428,MATCH(AE235,B384:B428,0)),G235&amp;""))),N("W6"))</f>
        <v/>
      </c>
      <c r="Z235" s="142" t="str">
        <f>IF(1=1,IF(X235="","",IF(AND(ISNUMBER(X235),X235&lt;1,Y235="kg"),MAX(1,ROUND(X235*1000,0)),IF(AND(ISNUMBER(X235),X235&lt;1,Y235="L"),MAX(1,ROUND(X235*100,0)),ROUND(X235,3)))),N("X10"))</f>
        <v/>
      </c>
      <c r="AA235" s="143" t="str">
        <f>IF(1=1,IF(X235="","",IF(AND(ISNUMBER(X235),X235&lt;1,Y235="kg"),"g",IF(AND(ISNUMBER(X235),X235&lt;1,Y235="L"),"cl",Y235))),N("Y10"))</f>
        <v/>
      </c>
      <c r="AB235" s="123" t="str">
        <f>IF(1=1,IF(E235="","",IF(F235="","A CONTROLER",IF(NOT(ISNUMBER(F235)),"TEXTE",IF(OR(W235="",W235&lt;=0),"COMMANDE COUVERTS INCOMPLETE",IF(G235="","UNITE MANQUANTE",IF(COUNTIF(B384:B428,AE235)=0,"UNITE A CONTROLER","OK")))))),N("Z6"))</f>
        <v/>
      </c>
      <c r="AD235" s="144" t="str">
        <f>IF(1=1,IF(E235="","",AD231),N("AB10"))</f>
        <v/>
      </c>
      <c r="AE235" s="125" t="str">
        <f>IF(1=1,IF(G235="","",UPPER(TRIM(SUBSTITUTE(SUBSTITUTE(G235&amp;"",CHAR(160)," ")," "," ")))),N("AC10"))</f>
        <v/>
      </c>
      <c r="AG235" s="1" t="s">
        <v>29</v>
      </c>
    </row>
    <row r="236" spans="1:33" ht="15.75" x14ac:dyDescent="0.25">
      <c r="A236" s="126" t="str">
        <f>IF(1=1,IF(E236="","",A231),N("A11"))</f>
        <v/>
      </c>
      <c r="B236" s="127" t="str">
        <f>IF(1=1,IF(E236="","",B231),N("B11"))</f>
        <v/>
      </c>
      <c r="C236" s="128"/>
      <c r="D236" s="129" t="str">
        <f>IF(ISBLANK(E236),"",LARGE(D231:D235,1)+1)</f>
        <v/>
      </c>
      <c r="E236" s="130"/>
      <c r="F236" s="131"/>
      <c r="G236" s="170"/>
      <c r="H236" s="105"/>
      <c r="I236" s="132" t="str">
        <f>IF(1=1,IF(E236="","",I231),N("H11"))</f>
        <v/>
      </c>
      <c r="J236" s="133" t="str">
        <f>IF(1=1,IF(E236="","",J231),N("I11"))</f>
        <v/>
      </c>
      <c r="K236" s="134" t="str">
        <f>IF(1=1,IF(E236="","",K231),N("J11"))</f>
        <v/>
      </c>
      <c r="L236" s="135" t="str">
        <f>IF(1=1,IF(OR(J236="",O236="",NOT(ISNUMBER(J236)),NOT(ISNUMBER(O236)),J236=0),"",O236/J236),N("L11"))</f>
        <v/>
      </c>
      <c r="M236" s="136" t="str">
        <f>IF(1=1,IF(OR(L236="",NOT(ISNUMBER(F236))),"",F236*L236*IFERROR(INDEX(D384:D428,MATCH(AE236,B384:B428,0)),1)),N("M13"))</f>
        <v/>
      </c>
      <c r="N236" s="137" t="str">
        <f>IF(1=1,IF(F236="","",IF(G236="","",IFERROR(INDEX(E384:E428,MATCH(AE236,B384:B428,0)),G236&amp;""))),N("N6"))</f>
        <v/>
      </c>
      <c r="O236" s="138" t="str">
        <f>IF(1=1,IF(E236="","",O231),N("K11"))</f>
        <v/>
      </c>
      <c r="P236" s="139" t="str">
        <f>IF(1=1,IF(M236="","",IF(AND(ISNUMBER(M236),M236&lt;1,N236="kg"),MAX(1,ROUND(M236*1000,0)),IF(AND(ISNUMBER(M236),M236&lt;1,N236="L"),MAX(1,ROUND(M236*100,0)),ROUND(M236,3)))),N("O11"))</f>
        <v/>
      </c>
      <c r="Q236" s="140" t="str">
        <f>IF(1=1,IF(M236="","",IF(AND(ISNUMBER(M236),M236&lt;1,N236="kg"),"g",IF(AND(ISNUMBER(M236),M236&lt;1,N236="L"),"cl",N236))),N("P11"))</f>
        <v/>
      </c>
      <c r="R236" s="161" t="str">
        <f>IF(1=1,IF(E236="","",IF(F236="","A CONTROLER",IF(NOT(ISNUMBER(F236)),"TEXTE",IF(OR(L236="",L236&lt;=0),"COMMANDE PRINCIPALE INCOMPLETE",IF(G236="","UNITE MANQUANTE",IF(COUNTIF(B384:B428,AE236)=0,"UNITE A CONTROLER","OK")))))),N("Q9"))</f>
        <v/>
      </c>
      <c r="S236" s="105"/>
      <c r="T236" s="141">
        <f t="shared" si="17"/>
        <v>0</v>
      </c>
      <c r="U236" s="133" t="str">
        <f>IF(1=1,IF(E236="","",U231),N("S11"))</f>
        <v/>
      </c>
      <c r="V236" s="133" t="str">
        <f>IF(1=1,IF(E236="","",V231),N("T11"))</f>
        <v/>
      </c>
      <c r="W236" s="135" t="str">
        <f>IF(1=1,IF(OR(U236="",V236="",NOT(ISNUMBER(U236)),NOT(ISNUMBER(V236)),U236=0),"",V236/U236),N("U11"))</f>
        <v/>
      </c>
      <c r="X236" s="136" t="str">
        <f>IF(1=1,IF(OR(W236="",NOT(ISNUMBER(F236))),"",F236*W236*IFERROR(INDEX(D384:D428,MATCH(AE236,B384:B428,0)),1)),N("V7"))</f>
        <v/>
      </c>
      <c r="Y236" s="137" t="str">
        <f>IF(1=1,IF(F236="","",IF(G236="","",IFERROR(INDEX(E384:E428,MATCH(AE236,B384:B428,0)),G236&amp;""))),N("W6"))</f>
        <v/>
      </c>
      <c r="Z236" s="142" t="str">
        <f>IF(1=1,IF(X236="","",IF(AND(ISNUMBER(X236),X236&lt;1,Y236="kg"),MAX(1,ROUND(X236*1000,0)),IF(AND(ISNUMBER(X236),X236&lt;1,Y236="L"),MAX(1,ROUND(X236*100,0)),ROUND(X236,3)))),N("X11"))</f>
        <v/>
      </c>
      <c r="AA236" s="143" t="str">
        <f>IF(1=1,IF(X236="","",IF(AND(ISNUMBER(X236),X236&lt;1,Y236="kg"),"g",IF(AND(ISNUMBER(X236),X236&lt;1,Y236="L"),"cl",Y236))),N("Y11"))</f>
        <v/>
      </c>
      <c r="AB236" s="123" t="str">
        <f>IF(1=1,IF(E236="","",IF(F236="","A CONTROLER",IF(NOT(ISNUMBER(F236)),"TEXTE",IF(OR(W236="",W236&lt;=0),"COMMANDE COUVERTS INCOMPLETE",IF(G236="","UNITE MANQUANTE",IF(COUNTIF(B384:B428,AE236)=0,"UNITE A CONTROLER","OK")))))),N("Z6"))</f>
        <v/>
      </c>
      <c r="AD236" s="144" t="str">
        <f>IF(1=1,IF(E236="","",AD231),N("AB11"))</f>
        <v/>
      </c>
      <c r="AE236" s="125" t="str">
        <f>IF(1=1,IF(G236="","",UPPER(TRIM(SUBSTITUTE(SUBSTITUTE(G236&amp;"",CHAR(160)," ")," "," ")))),N("AC11"))</f>
        <v/>
      </c>
      <c r="AG236" s="1" t="s">
        <v>30</v>
      </c>
    </row>
    <row r="237" spans="1:33" ht="15.75" x14ac:dyDescent="0.25">
      <c r="A237" s="126" t="str">
        <f>IF(1=1,IF(E237="","",A231),N("A12"))</f>
        <v/>
      </c>
      <c r="B237" s="127" t="str">
        <f>IF(1=1,IF(E237="","",B231),N("B12"))</f>
        <v/>
      </c>
      <c r="C237" s="128"/>
      <c r="D237" s="129" t="str">
        <f>IF(ISBLANK(E237),"",LARGE(D231:D236,1)+1)</f>
        <v/>
      </c>
      <c r="E237" s="130"/>
      <c r="F237" s="131"/>
      <c r="G237" s="170"/>
      <c r="H237" s="105"/>
      <c r="I237" s="132" t="str">
        <f>IF(1=1,IF(E237="","",I231),N("H12"))</f>
        <v/>
      </c>
      <c r="J237" s="133" t="str">
        <f>IF(1=1,IF(E237="","",J231),N("I12"))</f>
        <v/>
      </c>
      <c r="K237" s="134" t="str">
        <f>IF(1=1,IF(E237="","",K231),N("J12"))</f>
        <v/>
      </c>
      <c r="L237" s="135" t="str">
        <f>IF(1=1,IF(OR(J237="",O237="",NOT(ISNUMBER(J237)),NOT(ISNUMBER(O237)),J237=0),"",O237/J237),N("L12"))</f>
        <v/>
      </c>
      <c r="M237" s="136" t="str">
        <f>IF(1=1,IF(OR(L237="",NOT(ISNUMBER(F237))),"",F237*L237*IFERROR(INDEX(D384:D428,MATCH(AE237,B384:B428,0)),1)),N("M13"))</f>
        <v/>
      </c>
      <c r="N237" s="137" t="str">
        <f>IF(1=1,IF(F237="","",IF(G237="","",IFERROR(INDEX(E384:E428,MATCH(AE237,B384:B428,0)),G237&amp;""))),N("N6"))</f>
        <v/>
      </c>
      <c r="O237" s="138" t="str">
        <f>IF(1=1,IF(E237="","",O231),N("K12"))</f>
        <v/>
      </c>
      <c r="P237" s="139" t="str">
        <f>IF(1=1,IF(M237="","",IF(AND(ISNUMBER(M237),M237&lt;1,N237="kg"),MAX(1,ROUND(M237*1000,0)),IF(AND(ISNUMBER(M237),M237&lt;1,N237="L"),MAX(1,ROUND(M237*100,0)),ROUND(M237,3)))),N("O12"))</f>
        <v/>
      </c>
      <c r="Q237" s="140" t="str">
        <f>IF(1=1,IF(M237="","",IF(AND(ISNUMBER(M237),M237&lt;1,N237="kg"),"g",IF(AND(ISNUMBER(M237),M237&lt;1,N237="L"),"cl",N237))),N("P12"))</f>
        <v/>
      </c>
      <c r="R237" s="161" t="str">
        <f>IF(1=1,IF(E237="","",IF(F237="","A CONTROLER",IF(NOT(ISNUMBER(F237)),"TEXTE",IF(OR(L237="",L237&lt;=0),"COMMANDE PRINCIPALE INCOMPLETE",IF(G237="","UNITE MANQUANTE",IF(COUNTIF(B384:B428,AE237)=0,"UNITE A CONTROLER","OK")))))),N("Q9"))</f>
        <v/>
      </c>
      <c r="S237" s="105"/>
      <c r="T237" s="141">
        <f t="shared" si="17"/>
        <v>0</v>
      </c>
      <c r="U237" s="133" t="str">
        <f>IF(1=1,IF(E237="","",U231),N("S12"))</f>
        <v/>
      </c>
      <c r="V237" s="133" t="str">
        <f>IF(1=1,IF(E237="","",V231),N("T12"))</f>
        <v/>
      </c>
      <c r="W237" s="135" t="str">
        <f>IF(1=1,IF(OR(U237="",V237="",NOT(ISNUMBER(U237)),NOT(ISNUMBER(V237)),U237=0),"",V237/U237),N("U12"))</f>
        <v/>
      </c>
      <c r="X237" s="136" t="str">
        <f>IF(1=1,IF(OR(W237="",NOT(ISNUMBER(F237))),"",F237*W237*IFERROR(INDEX(D384:D428,MATCH(AE237,B384:B428,0)),1)),N("V7"))</f>
        <v/>
      </c>
      <c r="Y237" s="137" t="str">
        <f>IF(1=1,IF(F237="","",IF(G237="","",IFERROR(INDEX(E384:E428,MATCH(AE237,B384:B428,0)),G237&amp;""))),N("W6"))</f>
        <v/>
      </c>
      <c r="Z237" s="142" t="str">
        <f>IF(1=1,IF(X237="","",IF(AND(ISNUMBER(X237),X237&lt;1,Y237="kg"),MAX(1,ROUND(X237*1000,0)),IF(AND(ISNUMBER(X237),X237&lt;1,Y237="L"),MAX(1,ROUND(X237*100,0)),ROUND(X237,3)))),N("X12"))</f>
        <v/>
      </c>
      <c r="AA237" s="143" t="str">
        <f>IF(1=1,IF(X237="","",IF(AND(ISNUMBER(X237),X237&lt;1,Y237="kg"),"g",IF(AND(ISNUMBER(X237),X237&lt;1,Y237="L"),"cl",Y237))),N("Y12"))</f>
        <v/>
      </c>
      <c r="AB237" s="123" t="str">
        <f>IF(1=1,IF(E237="","",IF(F237="","A CONTROLER",IF(NOT(ISNUMBER(F237)),"TEXTE",IF(OR(W237="",W237&lt;=0),"COMMANDE COUVERTS INCOMPLETE",IF(G237="","UNITE MANQUANTE",IF(COUNTIF(B384:B428,AE237)=0,"UNITE A CONTROLER","OK")))))),N("Z6"))</f>
        <v/>
      </c>
      <c r="AD237" s="144" t="str">
        <f>IF(1=1,IF(E237="","",AD231),N("AB12"))</f>
        <v/>
      </c>
      <c r="AE237" s="125" t="str">
        <f>IF(1=1,IF(G237="","",UPPER(TRIM(SUBSTITUTE(SUBSTITUTE(G237&amp;"",CHAR(160)," ")," "," ")))),N("AC12"))</f>
        <v/>
      </c>
      <c r="AG237" s="4" t="s">
        <v>31</v>
      </c>
    </row>
    <row r="238" spans="1:33" ht="15.75" x14ac:dyDescent="0.25">
      <c r="A238" s="126" t="str">
        <f>IF(1=1,IF(E238="","",A231),N("A13"))</f>
        <v/>
      </c>
      <c r="B238" s="127" t="str">
        <f>IF(1=1,IF(E238="","",B231),N("B13"))</f>
        <v/>
      </c>
      <c r="C238" s="128"/>
      <c r="D238" s="129" t="str">
        <f>IF(ISBLANK(E238),"",LARGE(D231:D237,1)+1)</f>
        <v/>
      </c>
      <c r="E238" s="130"/>
      <c r="F238" s="131"/>
      <c r="G238" s="170"/>
      <c r="H238" s="105"/>
      <c r="I238" s="132" t="str">
        <f>IF(1=1,IF(E238="","",I231),N("H13"))</f>
        <v/>
      </c>
      <c r="J238" s="133" t="str">
        <f>IF(1=1,IF(E238="","",J231),N("I13"))</f>
        <v/>
      </c>
      <c r="K238" s="134" t="str">
        <f>IF(1=1,IF(E238="","",K231),N("J13"))</f>
        <v/>
      </c>
      <c r="L238" s="135" t="str">
        <f>IF(1=1,IF(OR(J238="",O238="",NOT(ISNUMBER(J238)),NOT(ISNUMBER(O238)),J238=0),"",O238/J238),N("L13"))</f>
        <v/>
      </c>
      <c r="M238" s="136" t="str">
        <f>IF(1=1,IF(OR(L238="",NOT(ISNUMBER(F238))),"",F238*L238*IFERROR(INDEX(D384:D428,MATCH(AE238,B384:B428,0)),1)),N("M13"))</f>
        <v/>
      </c>
      <c r="N238" s="137" t="str">
        <f>IF(1=1,IF(F238="","",IF(G238="","",IFERROR(INDEX(E384:E428,MATCH(AE238,B384:B428,0)),G238&amp;""))),N("N6"))</f>
        <v/>
      </c>
      <c r="O238" s="138" t="str">
        <f>IF(1=1,IF(E238="","",O231),N("K13"))</f>
        <v/>
      </c>
      <c r="P238" s="139" t="str">
        <f>IF(1=1,IF(M238="","",IF(AND(ISNUMBER(M238),M238&lt;1,N238="kg"),MAX(1,ROUND(M238*1000,0)),IF(AND(ISNUMBER(M238),M238&lt;1,N238="L"),MAX(1,ROUND(M238*100,0)),ROUND(M238,3)))),N("O13"))</f>
        <v/>
      </c>
      <c r="Q238" s="140" t="str">
        <f>IF(1=1,IF(M238="","",IF(AND(ISNUMBER(M238),M238&lt;1,N238="kg"),"g",IF(AND(ISNUMBER(M238),M238&lt;1,N238="L"),"cl",N238))),N("P13"))</f>
        <v/>
      </c>
      <c r="R238" s="161" t="str">
        <f>IF(1=1,IF(E238="","",IF(F238="","A CONTROLER",IF(NOT(ISNUMBER(F238)),"TEXTE",IF(OR(L238="",L238&lt;=0),"COMMANDE PRINCIPALE INCOMPLETE",IF(G238="","UNITE MANQUANTE",IF(COUNTIF(B384:B428,AE238)=0,"UNITE A CONTROLER","OK")))))),N("Q9"))</f>
        <v/>
      </c>
      <c r="S238" s="105"/>
      <c r="T238" s="141">
        <f t="shared" si="17"/>
        <v>0</v>
      </c>
      <c r="U238" s="133" t="str">
        <f>IF(1=1,IF(E238="","",U231),N("S13"))</f>
        <v/>
      </c>
      <c r="V238" s="133" t="str">
        <f>IF(1=1,IF(E238="","",V231),N("T13"))</f>
        <v/>
      </c>
      <c r="W238" s="135" t="str">
        <f>IF(1=1,IF(OR(U238="",V238="",NOT(ISNUMBER(U238)),NOT(ISNUMBER(V238)),U238=0),"",V238/U238),N("U13"))</f>
        <v/>
      </c>
      <c r="X238" s="136" t="str">
        <f>IF(1=1,IF(OR(W238="",NOT(ISNUMBER(F238))),"",F238*W238*IFERROR(INDEX(D384:D428,MATCH(AE238,B384:B428,0)),1)),N("V7"))</f>
        <v/>
      </c>
      <c r="Y238" s="137" t="str">
        <f>IF(1=1,IF(F238="","",IF(G238="","",IFERROR(INDEX(E384:E428,MATCH(AE238,B384:B428,0)),G238&amp;""))),N("W6"))</f>
        <v/>
      </c>
      <c r="Z238" s="142" t="str">
        <f>IF(1=1,IF(X238="","",IF(AND(ISNUMBER(X238),X238&lt;1,Y238="kg"),MAX(1,ROUND(X238*1000,0)),IF(AND(ISNUMBER(X238),X238&lt;1,Y238="L"),MAX(1,ROUND(X238*100,0)),ROUND(X238,3)))),N("X13"))</f>
        <v/>
      </c>
      <c r="AA238" s="143" t="str">
        <f>IF(1=1,IF(X238="","",IF(AND(ISNUMBER(X238),X238&lt;1,Y238="kg"),"g",IF(AND(ISNUMBER(X238),X238&lt;1,Y238="L"),"cl",Y238))),N("Y13"))</f>
        <v/>
      </c>
      <c r="AB238" s="123" t="str">
        <f>IF(1=1,IF(E238="","",IF(F238="","A CONTROLER",IF(NOT(ISNUMBER(F238)),"TEXTE",IF(OR(W238="",W238&lt;=0),"COMMANDE COUVERTS INCOMPLETE",IF(G238="","UNITE MANQUANTE",IF(COUNTIF(B384:B428,AE238)=0,"UNITE A CONTROLER","OK")))))),N("Z6"))</f>
        <v/>
      </c>
      <c r="AD238" s="144" t="str">
        <f>IF(1=1,IF(E238="","",AD231),N("AB13"))</f>
        <v/>
      </c>
      <c r="AE238" s="125" t="str">
        <f>IF(1=1,IF(G238="","",UPPER(TRIM(SUBSTITUTE(SUBSTITUTE(G238&amp;"",CHAR(160)," ")," "," ")))),N("AC13"))</f>
        <v/>
      </c>
      <c r="AG238" s="4" t="s">
        <v>32</v>
      </c>
    </row>
    <row r="239" spans="1:33" ht="15.75" x14ac:dyDescent="0.25">
      <c r="A239" s="126" t="str">
        <f>IF(1=1,IF(E239="","",A231),N("A14"))</f>
        <v/>
      </c>
      <c r="B239" s="127" t="str">
        <f>IF(1=1,IF(E239="","",B231),N("B14"))</f>
        <v/>
      </c>
      <c r="C239" s="128"/>
      <c r="D239" s="129" t="str">
        <f>IF(ISBLANK(E239),"",LARGE(D231:D238,1)+1)</f>
        <v/>
      </c>
      <c r="E239" s="130"/>
      <c r="F239" s="131"/>
      <c r="G239" s="170"/>
      <c r="H239" s="105"/>
      <c r="I239" s="132" t="str">
        <f>IF(1=1,IF(E239="","",I231),N("H14"))</f>
        <v/>
      </c>
      <c r="J239" s="133" t="str">
        <f>IF(1=1,IF(E239="","",J231),N("I14"))</f>
        <v/>
      </c>
      <c r="K239" s="134" t="str">
        <f>IF(1=1,IF(E239="","",K231),N("J14"))</f>
        <v/>
      </c>
      <c r="L239" s="135" t="str">
        <f>IF(1=1,IF(OR(J239="",O239="",NOT(ISNUMBER(J239)),NOT(ISNUMBER(O239)),J239=0),"",O239/J239),N("L14"))</f>
        <v/>
      </c>
      <c r="M239" s="136" t="str">
        <f>IF(1=1,IF(OR(L239="",NOT(ISNUMBER(F239))),"",F239*L239*IFERROR(INDEX(D384:D428,MATCH(AE239,B384:B428,0)),1)),N("M13"))</f>
        <v/>
      </c>
      <c r="N239" s="137" t="str">
        <f>IF(1=1,IF(F239="","",IF(G239="","",IFERROR(INDEX(E384:E428,MATCH(AE239,B384:B428,0)),G239&amp;""))),N("N6"))</f>
        <v/>
      </c>
      <c r="O239" s="138" t="str">
        <f>IF(1=1,IF(E239="","",O231),N("K14"))</f>
        <v/>
      </c>
      <c r="P239" s="139" t="str">
        <f>IF(1=1,IF(M239="","",IF(AND(ISNUMBER(M239),M239&lt;1,N239="kg"),MAX(1,ROUND(M239*1000,0)),IF(AND(ISNUMBER(M239),M239&lt;1,N239="L"),MAX(1,ROUND(M239*100,0)),ROUND(M239,3)))),N("O14"))</f>
        <v/>
      </c>
      <c r="Q239" s="140" t="str">
        <f>IF(1=1,IF(M239="","",IF(AND(ISNUMBER(M239),M239&lt;1,N239="kg"),"g",IF(AND(ISNUMBER(M239),M239&lt;1,N239="L"),"cl",N239))),N("P14"))</f>
        <v/>
      </c>
      <c r="R239" s="161" t="str">
        <f>IF(1=1,IF(E239="","",IF(F239="","A CONTROLER",IF(NOT(ISNUMBER(F239)),"TEXTE",IF(OR(L239="",L239&lt;=0),"COMMANDE PRINCIPALE INCOMPLETE",IF(G239="","UNITE MANQUANTE",IF(COUNTIF(B384:B428,AE239)=0,"UNITE A CONTROLER","OK")))))),N("Q9"))</f>
        <v/>
      </c>
      <c r="S239" s="105"/>
      <c r="T239" s="141">
        <f t="shared" si="17"/>
        <v>0</v>
      </c>
      <c r="U239" s="133" t="str">
        <f>IF(1=1,IF(E239="","",U231),N("S14"))</f>
        <v/>
      </c>
      <c r="V239" s="133" t="str">
        <f>IF(1=1,IF(E239="","",V231),N("T14"))</f>
        <v/>
      </c>
      <c r="W239" s="135" t="str">
        <f>IF(1=1,IF(OR(U239="",V239="",NOT(ISNUMBER(U239)),NOT(ISNUMBER(V239)),U239=0),"",V239/U239),N("U14"))</f>
        <v/>
      </c>
      <c r="X239" s="136" t="str">
        <f>IF(1=1,IF(OR(W239="",NOT(ISNUMBER(F239))),"",F239*W239*IFERROR(INDEX(D384:D428,MATCH(AE239,B384:B428,0)),1)),N("V7"))</f>
        <v/>
      </c>
      <c r="Y239" s="137" t="str">
        <f>IF(1=1,IF(F239="","",IF(G239="","",IFERROR(INDEX(E384:E428,MATCH(AE239,B384:B428,0)),G239&amp;""))),N("W6"))</f>
        <v/>
      </c>
      <c r="Z239" s="142" t="str">
        <f>IF(1=1,IF(X239="","",IF(AND(ISNUMBER(X239),X239&lt;1,Y239="kg"),MAX(1,ROUND(X239*1000,0)),IF(AND(ISNUMBER(X239),X239&lt;1,Y239="L"),MAX(1,ROUND(X239*100,0)),ROUND(X239,3)))),N("X14"))</f>
        <v/>
      </c>
      <c r="AA239" s="143" t="str">
        <f>IF(1=1,IF(X239="","",IF(AND(ISNUMBER(X239),X239&lt;1,Y239="kg"),"g",IF(AND(ISNUMBER(X239),X239&lt;1,Y239="L"),"cl",Y239))),N("Y14"))</f>
        <v/>
      </c>
      <c r="AB239" s="123" t="str">
        <f>IF(1=1,IF(E239="","",IF(F239="","A CONTROLER",IF(NOT(ISNUMBER(F239)),"TEXTE",IF(OR(W239="",W239&lt;=0),"COMMANDE COUVERTS INCOMPLETE",IF(G239="","UNITE MANQUANTE",IF(COUNTIF(B384:B428,AE239)=0,"UNITE A CONTROLER","OK")))))),N("Z6"))</f>
        <v/>
      </c>
      <c r="AD239" s="144" t="str">
        <f>IF(1=1,IF(E239="","",AD231),N("AB14"))</f>
        <v/>
      </c>
      <c r="AE239" s="125" t="str">
        <f>IF(1=1,IF(G239="","",UPPER(TRIM(SUBSTITUTE(SUBSTITUTE(G239&amp;"",CHAR(160)," ")," "," ")))),N("AC14"))</f>
        <v/>
      </c>
      <c r="AG239" s="4" t="s">
        <v>33</v>
      </c>
    </row>
    <row r="240" spans="1:33" ht="15.75" x14ac:dyDescent="0.25">
      <c r="A240" s="126" t="str">
        <f>IF(1=1,IF(E240="","",A231),N("A15"))</f>
        <v/>
      </c>
      <c r="B240" s="127" t="str">
        <f>IF(1=1,IF(E240="","",B231),N("B15"))</f>
        <v/>
      </c>
      <c r="C240" s="128"/>
      <c r="D240" s="129" t="str">
        <f>IF(ISBLANK(E240),"",LARGE(D231:D239,1)+1)</f>
        <v/>
      </c>
      <c r="E240" s="130"/>
      <c r="F240" s="131"/>
      <c r="G240" s="170"/>
      <c r="H240" s="105"/>
      <c r="I240" s="132" t="str">
        <f>IF(1=1,IF(E240="","",I231),N("H15"))</f>
        <v/>
      </c>
      <c r="J240" s="133" t="str">
        <f>IF(1=1,IF(E240="","",J231),N("I15"))</f>
        <v/>
      </c>
      <c r="K240" s="134" t="str">
        <f>IF(1=1,IF(E240="","",K231),N("J15"))</f>
        <v/>
      </c>
      <c r="L240" s="135" t="str">
        <f>IF(1=1,IF(OR(J240="",O240="",NOT(ISNUMBER(J240)),NOT(ISNUMBER(O240)),J240=0),"",O240/J240),N("L15"))</f>
        <v/>
      </c>
      <c r="M240" s="136" t="str">
        <f>IF(1=1,IF(OR(L240="",NOT(ISNUMBER(F240))),"",F240*L240*IFERROR(INDEX(D384:D428,MATCH(AE240,B384:B428,0)),1)),N("M13"))</f>
        <v/>
      </c>
      <c r="N240" s="137" t="str">
        <f>IF(1=1,IF(F240="","",IF(G240="","",IFERROR(INDEX(E384:E428,MATCH(AE240,B384:B428,0)),G240&amp;""))),N("N6"))</f>
        <v/>
      </c>
      <c r="O240" s="138" t="str">
        <f>IF(1=1,IF(E240="","",O231),N("K15"))</f>
        <v/>
      </c>
      <c r="P240" s="139" t="str">
        <f>IF(1=1,IF(M240="","",IF(AND(ISNUMBER(M240),M240&lt;1,N240="kg"),MAX(1,ROUND(M240*1000,0)),IF(AND(ISNUMBER(M240),M240&lt;1,N240="L"),MAX(1,ROUND(M240*100,0)),ROUND(M240,3)))),N("O15"))</f>
        <v/>
      </c>
      <c r="Q240" s="140" t="str">
        <f>IF(1=1,IF(M240="","",IF(AND(ISNUMBER(M240),M240&lt;1,N240="kg"),"g",IF(AND(ISNUMBER(M240),M240&lt;1,N240="L"),"cl",N240))),N("P15"))</f>
        <v/>
      </c>
      <c r="R240" s="161" t="str">
        <f>IF(1=1,IF(E240="","",IF(F240="","A CONTROLER",IF(NOT(ISNUMBER(F240)),"TEXTE",IF(OR(L240="",L240&lt;=0),"COMMANDE PRINCIPALE INCOMPLETE",IF(G240="","UNITE MANQUANTE",IF(COUNTIF(B384:B428,AE240)=0,"UNITE A CONTROLER","OK")))))),N("Q9"))</f>
        <v/>
      </c>
      <c r="S240" s="105"/>
      <c r="T240" s="141">
        <f t="shared" si="17"/>
        <v>0</v>
      </c>
      <c r="U240" s="133" t="str">
        <f>IF(1=1,IF(E240="","",U231),N("S15"))</f>
        <v/>
      </c>
      <c r="V240" s="133" t="str">
        <f>IF(1=1,IF(E240="","",V231),N("T15"))</f>
        <v/>
      </c>
      <c r="W240" s="135" t="str">
        <f>IF(1=1,IF(OR(U240="",V240="",NOT(ISNUMBER(U240)),NOT(ISNUMBER(V240)),U240=0),"",V240/U240),N("U15"))</f>
        <v/>
      </c>
      <c r="X240" s="136" t="str">
        <f>IF(1=1,IF(OR(W240="",NOT(ISNUMBER(F240))),"",F240*W240*IFERROR(INDEX(D384:D428,MATCH(AE240,B384:B428,0)),1)),N("V7"))</f>
        <v/>
      </c>
      <c r="Y240" s="137" t="str">
        <f>IF(1=1,IF(F240="","",IF(G240="","",IFERROR(INDEX(E384:E428,MATCH(AE240,B384:B428,0)),G240&amp;""))),N("W6"))</f>
        <v/>
      </c>
      <c r="Z240" s="142" t="str">
        <f>IF(1=1,IF(X240="","",IF(AND(ISNUMBER(X240),X240&lt;1,Y240="kg"),MAX(1,ROUND(X240*1000,0)),IF(AND(ISNUMBER(X240),X240&lt;1,Y240="L"),MAX(1,ROUND(X240*100,0)),ROUND(X240,3)))),N("X15"))</f>
        <v/>
      </c>
      <c r="AA240" s="143" t="str">
        <f>IF(1=1,IF(X240="","",IF(AND(ISNUMBER(X240),X240&lt;1,Y240="kg"),"g",IF(AND(ISNUMBER(X240),X240&lt;1,Y240="L"),"cl",Y240))),N("Y15"))</f>
        <v/>
      </c>
      <c r="AB240" s="123" t="str">
        <f>IF(1=1,IF(E240="","",IF(F240="","A CONTROLER",IF(NOT(ISNUMBER(F240)),"TEXTE",IF(OR(W240="",W240&lt;=0),"COMMANDE COUVERTS INCOMPLETE",IF(G240="","UNITE MANQUANTE",IF(COUNTIF(B384:B428,AE240)=0,"UNITE A CONTROLER","OK")))))),N("Z6"))</f>
        <v/>
      </c>
      <c r="AD240" s="144" t="str">
        <f>IF(1=1,IF(E240="","",AD231),N("AB15"))</f>
        <v/>
      </c>
      <c r="AE240" s="125" t="str">
        <f>IF(1=1,IF(G240="","",UPPER(TRIM(SUBSTITUTE(SUBSTITUTE(G240&amp;"",CHAR(160)," ")," "," ")))),N("AC15"))</f>
        <v/>
      </c>
      <c r="AG240" s="5" t="s">
        <v>34</v>
      </c>
    </row>
    <row r="241" spans="1:33" ht="15.75" x14ac:dyDescent="0.25">
      <c r="A241" s="126" t="str">
        <f>IF(1=1,IF(E241="","",A231),N("A16"))</f>
        <v/>
      </c>
      <c r="B241" s="127" t="str">
        <f>IF(1=1,IF(E241="","",B231),N("B16"))</f>
        <v/>
      </c>
      <c r="C241" s="128"/>
      <c r="D241" s="129" t="str">
        <f>IF(ISBLANK(E241),"",LARGE(D231:D240,1)+1)</f>
        <v/>
      </c>
      <c r="E241" s="130"/>
      <c r="F241" s="131"/>
      <c r="G241" s="170"/>
      <c r="H241" s="105"/>
      <c r="I241" s="132" t="str">
        <f>IF(1=1,IF(E241="","",I231),N("H16"))</f>
        <v/>
      </c>
      <c r="J241" s="133" t="str">
        <f>IF(1=1,IF(E241="","",J231),N("I16"))</f>
        <v/>
      </c>
      <c r="K241" s="134" t="str">
        <f>IF(1=1,IF(E241="","",K231),N("J16"))</f>
        <v/>
      </c>
      <c r="L241" s="135" t="str">
        <f>IF(1=1,IF(OR(J241="",O241="",NOT(ISNUMBER(J241)),NOT(ISNUMBER(O241)),J241=0),"",O241/J241),N("L16"))</f>
        <v/>
      </c>
      <c r="M241" s="136" t="str">
        <f>IF(1=1,IF(OR(L241="",NOT(ISNUMBER(F241))),"",F241*L241*IFERROR(INDEX(D384:D428,MATCH(AE241,B384:B428,0)),1)),N("M13"))</f>
        <v/>
      </c>
      <c r="N241" s="137" t="str">
        <f>IF(1=1,IF(F241="","",IF(G241="","",IFERROR(INDEX(E384:E428,MATCH(AE241,B384:B428,0)),G241&amp;""))),N("N6"))</f>
        <v/>
      </c>
      <c r="O241" s="138" t="str">
        <f>IF(1=1,IF(E241="","",O231),N("K16"))</f>
        <v/>
      </c>
      <c r="P241" s="139" t="str">
        <f>IF(1=1,IF(M241="","",IF(AND(ISNUMBER(M241),M241&lt;1,N241="kg"),MAX(1,ROUND(M241*1000,0)),IF(AND(ISNUMBER(M241),M241&lt;1,N241="L"),MAX(1,ROUND(M241*100,0)),ROUND(M241,3)))),N("O16"))</f>
        <v/>
      </c>
      <c r="Q241" s="140" t="str">
        <f>IF(1=1,IF(M241="","",IF(AND(ISNUMBER(M241),M241&lt;1,N241="kg"),"g",IF(AND(ISNUMBER(M241),M241&lt;1,N241="L"),"cl",N241))),N("P16"))</f>
        <v/>
      </c>
      <c r="R241" s="161" t="str">
        <f>IF(1=1,IF(E241="","",IF(F241="","A CONTROLER",IF(NOT(ISNUMBER(F241)),"TEXTE",IF(OR(L241="",L241&lt;=0),"COMMANDE PRINCIPALE INCOMPLETE",IF(G241="","UNITE MANQUANTE",IF(COUNTIF(B384:B428,AE241)=0,"UNITE A CONTROLER","OK")))))),N("Q9"))</f>
        <v/>
      </c>
      <c r="S241" s="105"/>
      <c r="T241" s="141">
        <f t="shared" si="17"/>
        <v>0</v>
      </c>
      <c r="U241" s="133" t="str">
        <f>IF(1=1,IF(E241="","",U231),N("S16"))</f>
        <v/>
      </c>
      <c r="V241" s="133" t="str">
        <f>IF(1=1,IF(E241="","",V231),N("T16"))</f>
        <v/>
      </c>
      <c r="W241" s="135" t="str">
        <f>IF(1=1,IF(OR(U241="",V241="",NOT(ISNUMBER(U241)),NOT(ISNUMBER(V241)),U241=0),"",V241/U241),N("U16"))</f>
        <v/>
      </c>
      <c r="X241" s="136" t="str">
        <f>IF(1=1,IF(OR(W241="",NOT(ISNUMBER(F241))),"",F241*W241*IFERROR(INDEX(D384:D428,MATCH(AE241,B384:B428,0)),1)),N("V7"))</f>
        <v/>
      </c>
      <c r="Y241" s="137" t="str">
        <f>IF(1=1,IF(F241="","",IF(G241="","",IFERROR(INDEX(E384:E428,MATCH(AE241,B384:B428,0)),G241&amp;""))),N("W6"))</f>
        <v/>
      </c>
      <c r="Z241" s="142" t="str">
        <f>IF(1=1,IF(X241="","",IF(AND(ISNUMBER(X241),X241&lt;1,Y241="kg"),MAX(1,ROUND(X241*1000,0)),IF(AND(ISNUMBER(X241),X241&lt;1,Y241="L"),MAX(1,ROUND(X241*100,0)),ROUND(X241,3)))),N("X16"))</f>
        <v/>
      </c>
      <c r="AA241" s="143" t="str">
        <f>IF(1=1,IF(X241="","",IF(AND(ISNUMBER(X241),X241&lt;1,Y241="kg"),"g",IF(AND(ISNUMBER(X241),X241&lt;1,Y241="L"),"cl",Y241))),N("Y16"))</f>
        <v/>
      </c>
      <c r="AB241" s="123" t="str">
        <f>IF(1=1,IF(E241="","",IF(F241="","A CONTROLER",IF(NOT(ISNUMBER(F241)),"TEXTE",IF(OR(W241="",W241&lt;=0),"COMMANDE COUVERTS INCOMPLETE",IF(G241="","UNITE MANQUANTE",IF(COUNTIF(B384:B428,AE241)=0,"UNITE A CONTROLER","OK")))))),N("Z6"))</f>
        <v/>
      </c>
      <c r="AD241" s="144" t="str">
        <f>IF(1=1,IF(E241="","",AD231),N("AB16"))</f>
        <v/>
      </c>
      <c r="AE241" s="125" t="str">
        <f>IF(1=1,IF(G241="","",UPPER(TRIM(SUBSTITUTE(SUBSTITUTE(G241&amp;"",CHAR(160)," ")," "," ")))),N("AC16"))</f>
        <v/>
      </c>
      <c r="AG241" s="5" t="s">
        <v>35</v>
      </c>
    </row>
    <row r="242" spans="1:33" ht="15.75" x14ac:dyDescent="0.25">
      <c r="A242" s="126" t="str">
        <f>IF(1=1,IF(E242="","",A231),N("A17"))</f>
        <v/>
      </c>
      <c r="B242" s="127" t="str">
        <f>IF(1=1,IF(E242="","",B231),N("B17"))</f>
        <v/>
      </c>
      <c r="C242" s="128"/>
      <c r="D242" s="129" t="str">
        <f>IF(ISBLANK(E242),"",LARGE(D231:D241,1)+1)</f>
        <v/>
      </c>
      <c r="E242" s="130"/>
      <c r="F242" s="131"/>
      <c r="G242" s="170"/>
      <c r="H242" s="105"/>
      <c r="I242" s="132" t="str">
        <f>IF(1=1,IF(E242="","",I231),N("H17"))</f>
        <v/>
      </c>
      <c r="J242" s="133" t="str">
        <f>IF(1=1,IF(E242="","",J231),N("I17"))</f>
        <v/>
      </c>
      <c r="K242" s="134" t="str">
        <f>IF(1=1,IF(E242="","",K231),N("J17"))</f>
        <v/>
      </c>
      <c r="L242" s="135" t="str">
        <f>IF(1=1,IF(OR(J242="",O242="",NOT(ISNUMBER(J242)),NOT(ISNUMBER(O242)),J242=0),"",O242/J242),N("L17"))</f>
        <v/>
      </c>
      <c r="M242" s="136" t="str">
        <f>IF(1=1,IF(OR(L242="",NOT(ISNUMBER(F242))),"",F242*L242*IFERROR(INDEX(D384:D428,MATCH(AE242,B384:B428,0)),1)),N("M13"))</f>
        <v/>
      </c>
      <c r="N242" s="137" t="str">
        <f>IF(1=1,IF(F242="","",IF(G242="","",IFERROR(INDEX(E384:E428,MATCH(AE242,B384:B428,0)),G242&amp;""))),N("N6"))</f>
        <v/>
      </c>
      <c r="O242" s="138" t="str">
        <f>IF(1=1,IF(E242="","",O231),N("K17"))</f>
        <v/>
      </c>
      <c r="P242" s="139" t="str">
        <f>IF(1=1,IF(M242="","",IF(AND(ISNUMBER(M242),M242&lt;1,N242="kg"),MAX(1,ROUND(M242*1000,0)),IF(AND(ISNUMBER(M242),M242&lt;1,N242="L"),MAX(1,ROUND(M242*100,0)),ROUND(M242,3)))),N("O17"))</f>
        <v/>
      </c>
      <c r="Q242" s="140" t="str">
        <f>IF(1=1,IF(M242="","",IF(AND(ISNUMBER(M242),M242&lt;1,N242="kg"),"g",IF(AND(ISNUMBER(M242),M242&lt;1,N242="L"),"cl",N242))),N("P17"))</f>
        <v/>
      </c>
      <c r="R242" s="161" t="str">
        <f>IF(1=1,IF(E242="","",IF(F242="","A CONTROLER",IF(NOT(ISNUMBER(F242)),"TEXTE",IF(OR(L242="",L242&lt;=0),"COMMANDE PRINCIPALE INCOMPLETE",IF(G242="","UNITE MANQUANTE",IF(COUNTIF(B384:B428,AE242)=0,"UNITE A CONTROLER","OK")))))),N("Q9"))</f>
        <v/>
      </c>
      <c r="S242" s="105"/>
      <c r="T242" s="141">
        <f t="shared" si="17"/>
        <v>0</v>
      </c>
      <c r="U242" s="133" t="str">
        <f>IF(1=1,IF(E242="","",U231),N("S17"))</f>
        <v/>
      </c>
      <c r="V242" s="133" t="str">
        <f>IF(1=1,IF(E242="","",V231),N("T17"))</f>
        <v/>
      </c>
      <c r="W242" s="135" t="str">
        <f>IF(1=1,IF(OR(U242="",V242="",NOT(ISNUMBER(U242)),NOT(ISNUMBER(V242)),U242=0),"",V242/U242),N("U17"))</f>
        <v/>
      </c>
      <c r="X242" s="136" t="str">
        <f>IF(1=1,IF(OR(W242="",NOT(ISNUMBER(F242))),"",F242*W242*IFERROR(INDEX(D384:D428,MATCH(AE242,B384:B428,0)),1)),N("V7"))</f>
        <v/>
      </c>
      <c r="Y242" s="137" t="str">
        <f>IF(1=1,IF(F242="","",IF(G242="","",IFERROR(INDEX(E384:E428,MATCH(AE242,B384:B428,0)),G242&amp;""))),N("W6"))</f>
        <v/>
      </c>
      <c r="Z242" s="142" t="str">
        <f>IF(1=1,IF(X242="","",IF(AND(ISNUMBER(X242),X242&lt;1,Y242="kg"),MAX(1,ROUND(X242*1000,0)),IF(AND(ISNUMBER(X242),X242&lt;1,Y242="L"),MAX(1,ROUND(X242*100,0)),ROUND(X242,3)))),N("X17"))</f>
        <v/>
      </c>
      <c r="AA242" s="143" t="str">
        <f>IF(1=1,IF(X242="","",IF(AND(ISNUMBER(X242),X242&lt;1,Y242="kg"),"g",IF(AND(ISNUMBER(X242),X242&lt;1,Y242="L"),"cl",Y242))),N("Y17"))</f>
        <v/>
      </c>
      <c r="AB242" s="123" t="str">
        <f>IF(1=1,IF(E242="","",IF(F242="","A CONTROLER",IF(NOT(ISNUMBER(F242)),"TEXTE",IF(OR(W242="",W242&lt;=0),"COMMANDE COUVERTS INCOMPLETE",IF(G242="","UNITE MANQUANTE",IF(COUNTIF(B384:B428,AE242)=0,"UNITE A CONTROLER","OK")))))),N("Z6"))</f>
        <v/>
      </c>
      <c r="AD242" s="144" t="str">
        <f>IF(1=1,IF(E242="","",AD231),N("AB17"))</f>
        <v/>
      </c>
      <c r="AE242" s="125" t="str">
        <f>IF(1=1,IF(G242="","",UPPER(TRIM(SUBSTITUTE(SUBSTITUTE(G242&amp;"",CHAR(160)," ")," "," ")))),N("AC17"))</f>
        <v/>
      </c>
      <c r="AG242" s="5" t="s">
        <v>225</v>
      </c>
    </row>
    <row r="243" spans="1:33" ht="15.75" x14ac:dyDescent="0.25">
      <c r="A243" s="126" t="str">
        <f>IF(1=1,IF(E243="","",A231),N("A18"))</f>
        <v/>
      </c>
      <c r="B243" s="127" t="str">
        <f>IF(1=1,IF(E243="","",B231),N("B18"))</f>
        <v/>
      </c>
      <c r="C243" s="128"/>
      <c r="D243" s="129" t="str">
        <f>IF(ISBLANK(E243),"",LARGE(D231:D242,1)+1)</f>
        <v/>
      </c>
      <c r="E243" s="130"/>
      <c r="F243" s="131"/>
      <c r="G243" s="170"/>
      <c r="H243" s="105"/>
      <c r="I243" s="132" t="str">
        <f>IF(1=1,IF(E243="","",I231),N("H18"))</f>
        <v/>
      </c>
      <c r="J243" s="133" t="str">
        <f>IF(1=1,IF(E243="","",J231),N("I18"))</f>
        <v/>
      </c>
      <c r="K243" s="134" t="str">
        <f>IF(1=1,IF(E243="","",K231),N("J18"))</f>
        <v/>
      </c>
      <c r="L243" s="135" t="str">
        <f>IF(1=1,IF(OR(J243="",O243="",NOT(ISNUMBER(J243)),NOT(ISNUMBER(O243)),J243=0),"",O243/J243),N("L18"))</f>
        <v/>
      </c>
      <c r="M243" s="136" t="str">
        <f>IF(1=1,IF(OR(L243="",NOT(ISNUMBER(F243))),"",F243*L243*IFERROR(INDEX(D384:D428,MATCH(AE243,B384:B428,0)),1)),N("M13"))</f>
        <v/>
      </c>
      <c r="N243" s="137" t="str">
        <f>IF(1=1,IF(F243="","",IF(G243="","",IFERROR(INDEX(E384:E428,MATCH(AE243,B384:B428,0)),G243&amp;""))),N("N6"))</f>
        <v/>
      </c>
      <c r="O243" s="138" t="str">
        <f>IF(1=1,IF(E243="","",O231),N("K18"))</f>
        <v/>
      </c>
      <c r="P243" s="139" t="str">
        <f>IF(1=1,IF(M243="","",IF(AND(ISNUMBER(M243),M243&lt;1,N243="kg"),MAX(1,ROUND(M243*1000,0)),IF(AND(ISNUMBER(M243),M243&lt;1,N243="L"),MAX(1,ROUND(M243*100,0)),ROUND(M243,3)))),N("O18"))</f>
        <v/>
      </c>
      <c r="Q243" s="140" t="str">
        <f>IF(1=1,IF(M243="","",IF(AND(ISNUMBER(M243),M243&lt;1,N243="kg"),"g",IF(AND(ISNUMBER(M243),M243&lt;1,N243="L"),"cl",N243))),N("P18"))</f>
        <v/>
      </c>
      <c r="R243" s="161" t="str">
        <f>IF(1=1,IF(E243="","",IF(F243="","A CONTROLER",IF(NOT(ISNUMBER(F243)),"TEXTE",IF(OR(L243="",L243&lt;=0),"COMMANDE PRINCIPALE INCOMPLETE",IF(G243="","UNITE MANQUANTE",IF(COUNTIF(B384:B428,AE243)=0,"UNITE A CONTROLER","OK")))))),N("Q9"))</f>
        <v/>
      </c>
      <c r="S243" s="105"/>
      <c r="T243" s="141">
        <f t="shared" si="17"/>
        <v>0</v>
      </c>
      <c r="U243" s="133" t="str">
        <f>IF(1=1,IF(E243="","",U231),N("S18"))</f>
        <v/>
      </c>
      <c r="V243" s="133" t="str">
        <f>IF(1=1,IF(E243="","",V231),N("T18"))</f>
        <v/>
      </c>
      <c r="W243" s="135" t="str">
        <f>IF(1=1,IF(OR(U243="",V243="",NOT(ISNUMBER(U243)),NOT(ISNUMBER(V243)),U243=0),"",V243/U243),N("U18"))</f>
        <v/>
      </c>
      <c r="X243" s="136" t="str">
        <f>IF(1=1,IF(OR(W243="",NOT(ISNUMBER(F243))),"",F243*W243*IFERROR(INDEX(D384:D428,MATCH(AE243,B384:B428,0)),1)),N("V7"))</f>
        <v/>
      </c>
      <c r="Y243" s="137" t="str">
        <f>IF(1=1,IF(F243="","",IF(G243="","",IFERROR(INDEX(E384:E428,MATCH(AE243,B384:B428,0)),G243&amp;""))),N("W6"))</f>
        <v/>
      </c>
      <c r="Z243" s="142" t="str">
        <f>IF(1=1,IF(X243="","",IF(AND(ISNUMBER(X243),X243&lt;1,Y243="kg"),MAX(1,ROUND(X243*1000,0)),IF(AND(ISNUMBER(X243),X243&lt;1,Y243="L"),MAX(1,ROUND(X243*100,0)),ROUND(X243,3)))),N("X18"))</f>
        <v/>
      </c>
      <c r="AA243" s="143" t="str">
        <f>IF(1=1,IF(X243="","",IF(AND(ISNUMBER(X243),X243&lt;1,Y243="kg"),"g",IF(AND(ISNUMBER(X243),X243&lt;1,Y243="L"),"cl",Y243))),N("Y18"))</f>
        <v/>
      </c>
      <c r="AB243" s="123" t="str">
        <f>IF(1=1,IF(E243="","",IF(F243="","A CONTROLER",IF(NOT(ISNUMBER(F243)),"TEXTE",IF(OR(W243="",W243&lt;=0),"COMMANDE COUVERTS INCOMPLETE",IF(G243="","UNITE MANQUANTE",IF(COUNTIF(B384:B428,AE243)=0,"UNITE A CONTROLER","OK")))))),N("Z6"))</f>
        <v/>
      </c>
      <c r="AD243" s="144" t="str">
        <f>IF(1=1,IF(E243="","",AD231),N("AB18"))</f>
        <v/>
      </c>
      <c r="AE243" s="125" t="str">
        <f>IF(1=1,IF(G243="","",UPPER(TRIM(SUBSTITUTE(SUBSTITUTE(G243&amp;"",CHAR(160)," ")," "," ")))),N("AC18"))</f>
        <v/>
      </c>
      <c r="AG243" s="5" t="s">
        <v>36</v>
      </c>
    </row>
    <row r="244" spans="1:33" ht="15.75" x14ac:dyDescent="0.25">
      <c r="A244" s="126" t="str">
        <f>IF(1=1,IF(E244="","",A231),N("A19"))</f>
        <v/>
      </c>
      <c r="B244" s="127" t="str">
        <f>IF(1=1,IF(E244="","",B231),N("B19"))</f>
        <v/>
      </c>
      <c r="C244" s="128"/>
      <c r="D244" s="129" t="str">
        <f>IF(ISBLANK(E244),"",LARGE(D231:D243,1)+1)</f>
        <v/>
      </c>
      <c r="E244" s="130"/>
      <c r="F244" s="131"/>
      <c r="G244" s="170"/>
      <c r="H244" s="105"/>
      <c r="I244" s="132" t="str">
        <f>IF(1=1,IF(E244="","",I231),N("H19"))</f>
        <v/>
      </c>
      <c r="J244" s="133" t="str">
        <f>IF(1=1,IF(E244="","",J231),N("I19"))</f>
        <v/>
      </c>
      <c r="K244" s="134" t="str">
        <f>IF(1=1,IF(E244="","",K231),N("J19"))</f>
        <v/>
      </c>
      <c r="L244" s="135" t="str">
        <f>IF(1=1,IF(OR(J244="",O244="",NOT(ISNUMBER(J244)),NOT(ISNUMBER(O244)),J244=0),"",O244/J244),N("L19"))</f>
        <v/>
      </c>
      <c r="M244" s="136" t="str">
        <f>IF(1=1,IF(OR(L244="",NOT(ISNUMBER(F244))),"",F244*L244*IFERROR(INDEX(D384:D428,MATCH(AE244,B384:B428,0)),1)),N("M13"))</f>
        <v/>
      </c>
      <c r="N244" s="137" t="str">
        <f>IF(1=1,IF(F244="","",IF(G244="","",IFERROR(INDEX(E384:E428,MATCH(AE244,B384:B428,0)),G244&amp;""))),N("N6"))</f>
        <v/>
      </c>
      <c r="O244" s="138" t="str">
        <f>IF(1=1,IF(E244="","",O231),N("K19"))</f>
        <v/>
      </c>
      <c r="P244" s="139" t="str">
        <f>IF(1=1,IF(M244="","",IF(AND(ISNUMBER(M244),M244&lt;1,N244="kg"),MAX(1,ROUND(M244*1000,0)),IF(AND(ISNUMBER(M244),M244&lt;1,N244="L"),MAX(1,ROUND(M244*100,0)),ROUND(M244,3)))),N("O19"))</f>
        <v/>
      </c>
      <c r="Q244" s="140" t="str">
        <f>IF(1=1,IF(M244="","",IF(AND(ISNUMBER(M244),M244&lt;1,N244="kg"),"g",IF(AND(ISNUMBER(M244),M244&lt;1,N244="L"),"cl",N244))),N("P19"))</f>
        <v/>
      </c>
      <c r="R244" s="161" t="str">
        <f>IF(1=1,IF(E244="","",IF(F244="","A CONTROLER",IF(NOT(ISNUMBER(F244)),"TEXTE",IF(OR(L244="",L244&lt;=0),"COMMANDE PRINCIPALE INCOMPLETE",IF(G244="","UNITE MANQUANTE",IF(COUNTIF(B384:B428,AE244)=0,"UNITE A CONTROLER","OK")))))),N("Q9"))</f>
        <v/>
      </c>
      <c r="S244" s="105"/>
      <c r="T244" s="141">
        <f t="shared" si="17"/>
        <v>0</v>
      </c>
      <c r="U244" s="133" t="str">
        <f>IF(1=1,IF(E244="","",U231),N("S19"))</f>
        <v/>
      </c>
      <c r="V244" s="133" t="str">
        <f>IF(1=1,IF(E244="","",V231),N("T19"))</f>
        <v/>
      </c>
      <c r="W244" s="135" t="str">
        <f>IF(1=1,IF(OR(U244="",V244="",NOT(ISNUMBER(U244)),NOT(ISNUMBER(V244)),U244=0),"",V244/U244),N("U19"))</f>
        <v/>
      </c>
      <c r="X244" s="136" t="str">
        <f>IF(1=1,IF(OR(W244="",NOT(ISNUMBER(F244))),"",F244*W244*IFERROR(INDEX(D384:D428,MATCH(AE244,B384:B428,0)),1)),N("V7"))</f>
        <v/>
      </c>
      <c r="Y244" s="137" t="str">
        <f>IF(1=1,IF(F244="","",IF(G244="","",IFERROR(INDEX(E384:E428,MATCH(AE244,B384:B428,0)),G244&amp;""))),N("W6"))</f>
        <v/>
      </c>
      <c r="Z244" s="142" t="str">
        <f>IF(1=1,IF(X244="","",IF(AND(ISNUMBER(X244),X244&lt;1,Y244="kg"),MAX(1,ROUND(X244*1000,0)),IF(AND(ISNUMBER(X244),X244&lt;1,Y244="L"),MAX(1,ROUND(X244*100,0)),ROUND(X244,3)))),N("X19"))</f>
        <v/>
      </c>
      <c r="AA244" s="143" t="str">
        <f>IF(1=1,IF(X244="","",IF(AND(ISNUMBER(X244),X244&lt;1,Y244="kg"),"g",IF(AND(ISNUMBER(X244),X244&lt;1,Y244="L"),"cl",Y244))),N("Y19"))</f>
        <v/>
      </c>
      <c r="AB244" s="123" t="str">
        <f>IF(1=1,IF(E244="","",IF(F244="","A CONTROLER",IF(NOT(ISNUMBER(F244)),"TEXTE",IF(OR(W244="",W244&lt;=0),"COMMANDE COUVERTS INCOMPLETE",IF(G244="","UNITE MANQUANTE",IF(COUNTIF(B384:B428,AE244)=0,"UNITE A CONTROLER","OK")))))),N("Z6"))</f>
        <v/>
      </c>
      <c r="AD244" s="144" t="str">
        <f>IF(1=1,IF(E244="","",AD231),N("AB19"))</f>
        <v/>
      </c>
      <c r="AE244" s="125" t="str">
        <f>IF(1=1,IF(G244="","",UPPER(TRIM(SUBSTITUTE(SUBSTITUTE(G244&amp;"",CHAR(160)," ")," "," ")))),N("AC19"))</f>
        <v/>
      </c>
      <c r="AG244" s="5" t="s">
        <v>37</v>
      </c>
    </row>
    <row r="245" spans="1:33" ht="15.75" x14ac:dyDescent="0.25">
      <c r="A245" s="126" t="str">
        <f>IF(1=1,IF(E245="","",A231),N("A20"))</f>
        <v/>
      </c>
      <c r="B245" s="127" t="str">
        <f>IF(1=1,IF(E245="","",B231),N("B20"))</f>
        <v/>
      </c>
      <c r="C245" s="128"/>
      <c r="D245" s="129" t="str">
        <f>IF(ISBLANK(E245),"",LARGE(D231:D244,1)+1)</f>
        <v/>
      </c>
      <c r="E245" s="130"/>
      <c r="F245" s="131"/>
      <c r="G245" s="170"/>
      <c r="H245" s="105"/>
      <c r="I245" s="132" t="str">
        <f>IF(1=1,IF(E245="","",I231),N("H20"))</f>
        <v/>
      </c>
      <c r="J245" s="133" t="str">
        <f>IF(1=1,IF(E245="","",J231),N("I20"))</f>
        <v/>
      </c>
      <c r="K245" s="134" t="str">
        <f>IF(1=1,IF(E245="","",K231),N("J20"))</f>
        <v/>
      </c>
      <c r="L245" s="135" t="str">
        <f>IF(1=1,IF(OR(J245="",O245="",NOT(ISNUMBER(J245)),NOT(ISNUMBER(O245)),J245=0),"",O245/J245),N("L20"))</f>
        <v/>
      </c>
      <c r="M245" s="136" t="str">
        <f>IF(1=1,IF(OR(L245="",NOT(ISNUMBER(F245))),"",F245*L245*IFERROR(INDEX(D384:D428,MATCH(AE245,B384:B428,0)),1)),N("M13"))</f>
        <v/>
      </c>
      <c r="N245" s="137" t="str">
        <f>IF(1=1,IF(F245="","",IF(G245="","",IFERROR(INDEX(E384:E428,MATCH(AE245,B384:B428,0)),G245&amp;""))),N("N6"))</f>
        <v/>
      </c>
      <c r="O245" s="138" t="str">
        <f>IF(1=1,IF(E245="","",O231),N("K20"))</f>
        <v/>
      </c>
      <c r="P245" s="139" t="str">
        <f>IF(1=1,IF(M245="","",IF(AND(ISNUMBER(M245),M245&lt;1,N245="kg"),MAX(1,ROUND(M245*1000,0)),IF(AND(ISNUMBER(M245),M245&lt;1,N245="L"),MAX(1,ROUND(M245*100,0)),ROUND(M245,3)))),N("O20"))</f>
        <v/>
      </c>
      <c r="Q245" s="140" t="str">
        <f>IF(1=1,IF(M245="","",IF(AND(ISNUMBER(M245),M245&lt;1,N245="kg"),"g",IF(AND(ISNUMBER(M245),M245&lt;1,N245="L"),"cl",N245))),N("P20"))</f>
        <v/>
      </c>
      <c r="R245" s="161" t="str">
        <f>IF(1=1,IF(E245="","",IF(F245="","A CONTROLER",IF(NOT(ISNUMBER(F245)),"TEXTE",IF(OR(L245="",L245&lt;=0),"COMMANDE PRINCIPALE INCOMPLETE",IF(G245="","UNITE MANQUANTE",IF(COUNTIF(B384:B428,AE245)=0,"UNITE A CONTROLER","OK")))))),N("Q9"))</f>
        <v/>
      </c>
      <c r="S245" s="105"/>
      <c r="T245" s="141">
        <f t="shared" si="17"/>
        <v>0</v>
      </c>
      <c r="U245" s="133" t="str">
        <f>IF(1=1,IF(E245="","",U231),N("S20"))</f>
        <v/>
      </c>
      <c r="V245" s="133" t="str">
        <f>IF(1=1,IF(E245="","",V231),N("T20"))</f>
        <v/>
      </c>
      <c r="W245" s="135" t="str">
        <f>IF(1=1,IF(OR(U245="",V245="",NOT(ISNUMBER(U245)),NOT(ISNUMBER(V245)),U245=0),"",V245/U245),N("U20"))</f>
        <v/>
      </c>
      <c r="X245" s="136" t="str">
        <f>IF(1=1,IF(OR(W245="",NOT(ISNUMBER(F245))),"",F245*W245*IFERROR(INDEX(D384:D428,MATCH(AE245,B384:B428,0)),1)),N("V7"))</f>
        <v/>
      </c>
      <c r="Y245" s="137" t="str">
        <f>IF(1=1,IF(F245="","",IF(G245="","",IFERROR(INDEX(E384:E428,MATCH(AE245,B384:B428,0)),G245&amp;""))),N("W6"))</f>
        <v/>
      </c>
      <c r="Z245" s="142" t="str">
        <f>IF(1=1,IF(X245="","",IF(AND(ISNUMBER(X245),X245&lt;1,Y245="kg"),MAX(1,ROUND(X245*1000,0)),IF(AND(ISNUMBER(X245),X245&lt;1,Y245="L"),MAX(1,ROUND(X245*100,0)),ROUND(X245,3)))),N("X20"))</f>
        <v/>
      </c>
      <c r="AA245" s="143" t="str">
        <f>IF(1=1,IF(X245="","",IF(AND(ISNUMBER(X245),X245&lt;1,Y245="kg"),"g",IF(AND(ISNUMBER(X245),X245&lt;1,Y245="L"),"cl",Y245))),N("Y20"))</f>
        <v/>
      </c>
      <c r="AB245" s="123" t="str">
        <f>IF(1=1,IF(E245="","",IF(F245="","A CONTROLER",IF(NOT(ISNUMBER(F245)),"TEXTE",IF(OR(W245="",W245&lt;=0),"COMMANDE COUVERTS INCOMPLETE",IF(G245="","UNITE MANQUANTE",IF(COUNTIF(B384:B428,AE245)=0,"UNITE A CONTROLER","OK")))))),N("Z6"))</f>
        <v/>
      </c>
      <c r="AD245" s="144" t="str">
        <f>IF(1=1,IF(E245="","",AD231),N("AB20"))</f>
        <v/>
      </c>
      <c r="AE245" s="125" t="str">
        <f>IF(1=1,IF(G245="","",UPPER(TRIM(SUBSTITUTE(SUBSTITUTE(G245&amp;"",CHAR(160)," ")," "," ")))),N("AC20"))</f>
        <v/>
      </c>
      <c r="AG245" s="4" t="s">
        <v>38</v>
      </c>
    </row>
    <row r="246" spans="1:33" ht="15.75" x14ac:dyDescent="0.25">
      <c r="A246" s="126" t="str">
        <f>IF(1=1,IF(E246="","",A231),N("A21"))</f>
        <v/>
      </c>
      <c r="B246" s="127" t="str">
        <f>IF(1=1,IF(E246="","",B231),N("B21"))</f>
        <v/>
      </c>
      <c r="C246" s="128"/>
      <c r="D246" s="129" t="str">
        <f>IF(ISBLANK(E246),"",LARGE(D231:D245,1)+1)</f>
        <v/>
      </c>
      <c r="E246" s="130"/>
      <c r="F246" s="131"/>
      <c r="G246" s="170"/>
      <c r="H246" s="105"/>
      <c r="I246" s="132" t="str">
        <f>IF(1=1,IF(E246="","",I231),N("H21"))</f>
        <v/>
      </c>
      <c r="J246" s="133" t="str">
        <f>IF(1=1,IF(E246="","",J231),N("I21"))</f>
        <v/>
      </c>
      <c r="K246" s="134" t="str">
        <f>IF(1=1,IF(E246="","",K231),N("J21"))</f>
        <v/>
      </c>
      <c r="L246" s="135" t="str">
        <f>IF(1=1,IF(OR(J246="",O246="",NOT(ISNUMBER(J246)),NOT(ISNUMBER(O246)),J246=0),"",O246/J246),N("L21"))</f>
        <v/>
      </c>
      <c r="M246" s="136" t="str">
        <f>IF(1=1,IF(OR(L246="",NOT(ISNUMBER(F246))),"",F246*L246*IFERROR(INDEX(D384:D428,MATCH(AE246,B384:B428,0)),1)),N("M13"))</f>
        <v/>
      </c>
      <c r="N246" s="137" t="str">
        <f>IF(1=1,IF(F246="","",IF(G246="","",IFERROR(INDEX(E384:E428,MATCH(AE246,B384:B428,0)),G246&amp;""))),N("N6"))</f>
        <v/>
      </c>
      <c r="O246" s="138" t="str">
        <f>IF(1=1,IF(E246="","",O231),N("K21"))</f>
        <v/>
      </c>
      <c r="P246" s="139" t="str">
        <f>IF(1=1,IF(M246="","",IF(AND(ISNUMBER(M246),M246&lt;1,N246="kg"),MAX(1,ROUND(M246*1000,0)),IF(AND(ISNUMBER(M246),M246&lt;1,N246="L"),MAX(1,ROUND(M246*100,0)),ROUND(M246,3)))),N("O21"))</f>
        <v/>
      </c>
      <c r="Q246" s="140" t="str">
        <f>IF(1=1,IF(M246="","",IF(AND(ISNUMBER(M246),M246&lt;1,N246="kg"),"g",IF(AND(ISNUMBER(M246),M246&lt;1,N246="L"),"cl",N246))),N("P21"))</f>
        <v/>
      </c>
      <c r="R246" s="161" t="str">
        <f>IF(1=1,IF(E246="","",IF(F246="","A CONTROLER",IF(NOT(ISNUMBER(F246)),"TEXTE",IF(OR(L246="",L246&lt;=0),"COMMANDE PRINCIPALE INCOMPLETE",IF(G246="","UNITE MANQUANTE",IF(COUNTIF(B384:B428,AE246)=0,"UNITE A CONTROLER","OK")))))),N("Q9"))</f>
        <v/>
      </c>
      <c r="S246" s="105"/>
      <c r="T246" s="141">
        <f t="shared" si="17"/>
        <v>0</v>
      </c>
      <c r="U246" s="133" t="str">
        <f>IF(1=1,IF(E246="","",U231),N("S21"))</f>
        <v/>
      </c>
      <c r="V246" s="133" t="str">
        <f>IF(1=1,IF(E246="","",V231),N("T21"))</f>
        <v/>
      </c>
      <c r="W246" s="135" t="str">
        <f>IF(1=1,IF(OR(U246="",V246="",NOT(ISNUMBER(U246)),NOT(ISNUMBER(V246)),U246=0),"",V246/U246),N("U21"))</f>
        <v/>
      </c>
      <c r="X246" s="136" t="str">
        <f>IF(1=1,IF(OR(W246="",NOT(ISNUMBER(F246))),"",F246*W246*IFERROR(INDEX(D384:D428,MATCH(AE246,B384:B428,0)),1)),N("V7"))</f>
        <v/>
      </c>
      <c r="Y246" s="137" t="str">
        <f>IF(1=1,IF(F246="","",IF(G246="","",IFERROR(INDEX(E384:E428,MATCH(AE246,B384:B428,0)),G246&amp;""))),N("W6"))</f>
        <v/>
      </c>
      <c r="Z246" s="142" t="str">
        <f>IF(1=1,IF(X246="","",IF(AND(ISNUMBER(X246),X246&lt;1,Y246="kg"),MAX(1,ROUND(X246*1000,0)),IF(AND(ISNUMBER(X246),X246&lt;1,Y246="L"),MAX(1,ROUND(X246*100,0)),ROUND(X246,3)))),N("X21"))</f>
        <v/>
      </c>
      <c r="AA246" s="143" t="str">
        <f>IF(1=1,IF(X246="","",IF(AND(ISNUMBER(X246),X246&lt;1,Y246="kg"),"g",IF(AND(ISNUMBER(X246),X246&lt;1,Y246="L"),"cl",Y246))),N("Y21"))</f>
        <v/>
      </c>
      <c r="AB246" s="123" t="str">
        <f>IF(1=1,IF(E246="","",IF(F246="","A CONTROLER",IF(NOT(ISNUMBER(F246)),"TEXTE",IF(OR(W246="",W246&lt;=0),"COMMANDE COUVERTS INCOMPLETE",IF(G246="","UNITE MANQUANTE",IF(COUNTIF(B384:B428,AE246)=0,"UNITE A CONTROLER","OK")))))),N("Z6"))</f>
        <v/>
      </c>
      <c r="AD246" s="144" t="str">
        <f>IF(1=1,IF(E246="","",AD231),N("AB21"))</f>
        <v/>
      </c>
      <c r="AE246" s="125" t="str">
        <f>IF(1=1,IF(G246="","",UPPER(TRIM(SUBSTITUTE(SUBSTITUTE(G246&amp;"",CHAR(160)," ")," "," ")))),N("AC21"))</f>
        <v/>
      </c>
      <c r="AG246" s="4" t="s">
        <v>39</v>
      </c>
    </row>
    <row r="247" spans="1:33" ht="15.75" x14ac:dyDescent="0.25">
      <c r="A247" s="126" t="str">
        <f>IF(1=1,IF(E247="","",A231),N("A22"))</f>
        <v/>
      </c>
      <c r="B247" s="127" t="str">
        <f>IF(1=1,IF(E247="","",B231),N("B22"))</f>
        <v/>
      </c>
      <c r="C247" s="128"/>
      <c r="D247" s="129" t="str">
        <f>IF(ISBLANK(E247),"",LARGE(D231:D246,1)+1)</f>
        <v/>
      </c>
      <c r="E247" s="130"/>
      <c r="F247" s="131"/>
      <c r="G247" s="170"/>
      <c r="H247" s="105"/>
      <c r="I247" s="132" t="str">
        <f>IF(1=1,IF(E247="","",I231),N("H22"))</f>
        <v/>
      </c>
      <c r="J247" s="133" t="str">
        <f>IF(1=1,IF(E247="","",J231),N("I22"))</f>
        <v/>
      </c>
      <c r="K247" s="134" t="str">
        <f>IF(1=1,IF(E247="","",K231),N("J22"))</f>
        <v/>
      </c>
      <c r="L247" s="135" t="str">
        <f>IF(1=1,IF(OR(J247="",O247="",NOT(ISNUMBER(J247)),NOT(ISNUMBER(O247)),J247=0),"",O247/J247),N("L22"))</f>
        <v/>
      </c>
      <c r="M247" s="136" t="str">
        <f>IF(1=1,IF(OR(L247="",NOT(ISNUMBER(F247))),"",F247*L247*IFERROR(INDEX(D384:D428,MATCH(AE247,B384:B428,0)),1)),N("M13"))</f>
        <v/>
      </c>
      <c r="N247" s="137" t="str">
        <f>IF(1=1,IF(F247="","",IF(G247="","",IFERROR(INDEX(E384:E428,MATCH(AE247,B384:B428,0)),G247&amp;""))),N("N6"))</f>
        <v/>
      </c>
      <c r="O247" s="138" t="str">
        <f>IF(1=1,IF(E247="","",O231),N("K22"))</f>
        <v/>
      </c>
      <c r="P247" s="139" t="str">
        <f>IF(1=1,IF(M247="","",IF(AND(ISNUMBER(M247),M247&lt;1,N247="kg"),MAX(1,ROUND(M247*1000,0)),IF(AND(ISNUMBER(M247),M247&lt;1,N247="L"),MAX(1,ROUND(M247*100,0)),ROUND(M247,3)))),N("O22"))</f>
        <v/>
      </c>
      <c r="Q247" s="140" t="str">
        <f>IF(1=1,IF(M247="","",IF(AND(ISNUMBER(M247),M247&lt;1,N247="kg"),"g",IF(AND(ISNUMBER(M247),M247&lt;1,N247="L"),"cl",N247))),N("P22"))</f>
        <v/>
      </c>
      <c r="R247" s="161" t="str">
        <f>IF(1=1,IF(E247="","",IF(F247="","A CONTROLER",IF(NOT(ISNUMBER(F247)),"TEXTE",IF(OR(L247="",L247&lt;=0),"COMMANDE PRINCIPALE INCOMPLETE",IF(G247="","UNITE MANQUANTE",IF(COUNTIF(B384:B428,AE247)=0,"UNITE A CONTROLER","OK")))))),N("Q9"))</f>
        <v/>
      </c>
      <c r="S247" s="105"/>
      <c r="T247" s="141">
        <f t="shared" si="17"/>
        <v>0</v>
      </c>
      <c r="U247" s="133" t="str">
        <f>IF(1=1,IF(E247="","",U231),N("S22"))</f>
        <v/>
      </c>
      <c r="V247" s="133" t="str">
        <f>IF(1=1,IF(E247="","",V231),N("T22"))</f>
        <v/>
      </c>
      <c r="W247" s="135" t="str">
        <f>IF(1=1,IF(OR(U247="",V247="",NOT(ISNUMBER(U247)),NOT(ISNUMBER(V247)),U247=0),"",V247/U247),N("U22"))</f>
        <v/>
      </c>
      <c r="X247" s="136" t="str">
        <f>IF(1=1,IF(OR(W247="",NOT(ISNUMBER(F247))),"",F247*W247*IFERROR(INDEX(D384:D428,MATCH(AE247,B384:B428,0)),1)),N("V7"))</f>
        <v/>
      </c>
      <c r="Y247" s="137" t="str">
        <f>IF(1=1,IF(F247="","",IF(G247="","",IFERROR(INDEX(E384:E428,MATCH(AE247,B384:B428,0)),G247&amp;""))),N("W6"))</f>
        <v/>
      </c>
      <c r="Z247" s="142" t="str">
        <f>IF(1=1,IF(X247="","",IF(AND(ISNUMBER(X247),X247&lt;1,Y247="kg"),MAX(1,ROUND(X247*1000,0)),IF(AND(ISNUMBER(X247),X247&lt;1,Y247="L"),MAX(1,ROUND(X247*100,0)),ROUND(X247,3)))),N("X22"))</f>
        <v/>
      </c>
      <c r="AA247" s="143" t="str">
        <f>IF(1=1,IF(X247="","",IF(AND(ISNUMBER(X247),X247&lt;1,Y247="kg"),"g",IF(AND(ISNUMBER(X247),X247&lt;1,Y247="L"),"cl",Y247))),N("Y22"))</f>
        <v/>
      </c>
      <c r="AB247" s="123" t="str">
        <f>IF(1=1,IF(E247="","",IF(F247="","A CONTROLER",IF(NOT(ISNUMBER(F247)),"TEXTE",IF(OR(W247="",W247&lt;=0),"COMMANDE COUVERTS INCOMPLETE",IF(G247="","UNITE MANQUANTE",IF(COUNTIF(B384:B428,AE247)=0,"UNITE A CONTROLER","OK")))))),N("Z6"))</f>
        <v/>
      </c>
      <c r="AD247" s="144" t="str">
        <f>IF(1=1,IF(E247="","",AD231),N("AB22"))</f>
        <v/>
      </c>
      <c r="AE247" s="125" t="str">
        <f>IF(1=1,IF(G247="","",UPPER(TRIM(SUBSTITUTE(SUBSTITUTE(G247&amp;"",CHAR(160)," ")," "," ")))),N("AC22"))</f>
        <v/>
      </c>
      <c r="AG247" s="4" t="s">
        <v>40</v>
      </c>
    </row>
    <row r="248" spans="1:33" ht="15.75" x14ac:dyDescent="0.25">
      <c r="A248" s="126" t="str">
        <f>IF(1=1,IF(E248="","",A231),N("A23"))</f>
        <v/>
      </c>
      <c r="B248" s="127" t="str">
        <f>IF(1=1,IF(E248="","",B231),N("B23"))</f>
        <v/>
      </c>
      <c r="C248" s="128"/>
      <c r="D248" s="129" t="str">
        <f>IF(ISBLANK(E248),"",LARGE(D231:D247,1)+1)</f>
        <v/>
      </c>
      <c r="E248" s="130"/>
      <c r="F248" s="131"/>
      <c r="G248" s="170"/>
      <c r="H248" s="105"/>
      <c r="I248" s="132" t="str">
        <f>IF(1=1,IF(E248="","",I231),N("H23"))</f>
        <v/>
      </c>
      <c r="J248" s="133" t="str">
        <f>IF(1=1,IF(E248="","",J231),N("I23"))</f>
        <v/>
      </c>
      <c r="K248" s="134" t="str">
        <f>IF(1=1,IF(E248="","",K231),N("J23"))</f>
        <v/>
      </c>
      <c r="L248" s="135" t="str">
        <f>IF(1=1,IF(OR(J248="",O248="",NOT(ISNUMBER(J248)),NOT(ISNUMBER(O248)),J248=0),"",O248/J248),N("L23"))</f>
        <v/>
      </c>
      <c r="M248" s="136" t="str">
        <f>IF(1=1,IF(OR(L248="",NOT(ISNUMBER(F248))),"",F248*L248*IFERROR(INDEX(D384:D428,MATCH(AE248,B384:B428,0)),1)),N("M13"))</f>
        <v/>
      </c>
      <c r="N248" s="137" t="str">
        <f>IF(1=1,IF(F248="","",IF(G248="","",IFERROR(INDEX(E384:E428,MATCH(AE248,B384:B428,0)),G248&amp;""))),N("N6"))</f>
        <v/>
      </c>
      <c r="O248" s="138" t="str">
        <f>IF(1=1,IF(E248="","",O231),N("K23"))</f>
        <v/>
      </c>
      <c r="P248" s="139" t="str">
        <f>IF(1=1,IF(M248="","",IF(AND(ISNUMBER(M248),M248&lt;1,N248="kg"),MAX(1,ROUND(M248*1000,0)),IF(AND(ISNUMBER(M248),M248&lt;1,N248="L"),MAX(1,ROUND(M248*100,0)),ROUND(M248,3)))),N("O23"))</f>
        <v/>
      </c>
      <c r="Q248" s="140" t="str">
        <f>IF(1=1,IF(M248="","",IF(AND(ISNUMBER(M248),M248&lt;1,N248="kg"),"g",IF(AND(ISNUMBER(M248),M248&lt;1,N248="L"),"cl",N248))),N("P23"))</f>
        <v/>
      </c>
      <c r="R248" s="161" t="str">
        <f>IF(1=1,IF(E248="","",IF(F248="","A CONTROLER",IF(NOT(ISNUMBER(F248)),"TEXTE",IF(OR(L248="",L248&lt;=0),"COMMANDE PRINCIPALE INCOMPLETE",IF(G248="","UNITE MANQUANTE",IF(COUNTIF(B384:B428,AE248)=0,"UNITE A CONTROLER","OK")))))),N("Q9"))</f>
        <v/>
      </c>
      <c r="S248" s="105"/>
      <c r="T248" s="141">
        <f t="shared" si="17"/>
        <v>0</v>
      </c>
      <c r="U248" s="133" t="str">
        <f>IF(1=1,IF(E248="","",U231),N("S23"))</f>
        <v/>
      </c>
      <c r="V248" s="133" t="str">
        <f>IF(1=1,IF(E248="","",V231),N("T23"))</f>
        <v/>
      </c>
      <c r="W248" s="135" t="str">
        <f>IF(1=1,IF(OR(U248="",V248="",NOT(ISNUMBER(U248)),NOT(ISNUMBER(V248)),U248=0),"",V248/U248),N("U23"))</f>
        <v/>
      </c>
      <c r="X248" s="136" t="str">
        <f>IF(1=1,IF(OR(W248="",NOT(ISNUMBER(F248))),"",F248*W248*IFERROR(INDEX(D384:D428,MATCH(AE248,B384:B428,0)),1)),N("V7"))</f>
        <v/>
      </c>
      <c r="Y248" s="137" t="str">
        <f>IF(1=1,IF(F248="","",IF(G248="","",IFERROR(INDEX(E384:E428,MATCH(AE248,B384:B428,0)),G248&amp;""))),N("W6"))</f>
        <v/>
      </c>
      <c r="Z248" s="142" t="str">
        <f>IF(1=1,IF(X248="","",IF(AND(ISNUMBER(X248),X248&lt;1,Y248="kg"),MAX(1,ROUND(X248*1000,0)),IF(AND(ISNUMBER(X248),X248&lt;1,Y248="L"),MAX(1,ROUND(X248*100,0)),ROUND(X248,3)))),N("X23"))</f>
        <v/>
      </c>
      <c r="AA248" s="143" t="str">
        <f>IF(1=1,IF(X248="","",IF(AND(ISNUMBER(X248),X248&lt;1,Y248="kg"),"g",IF(AND(ISNUMBER(X248),X248&lt;1,Y248="L"),"cl",Y248))),N("Y23"))</f>
        <v/>
      </c>
      <c r="AB248" s="123" t="str">
        <f>IF(1=1,IF(E248="","",IF(F248="","A CONTROLER",IF(NOT(ISNUMBER(F248)),"TEXTE",IF(OR(W248="",W248&lt;=0),"COMMANDE COUVERTS INCOMPLETE",IF(G248="","UNITE MANQUANTE",IF(COUNTIF(B384:B428,AE248)=0,"UNITE A CONTROLER","OK")))))),N("Z6"))</f>
        <v/>
      </c>
      <c r="AD248" s="144" t="str">
        <f>IF(1=1,IF(E248="","",AD231),N("AB23"))</f>
        <v/>
      </c>
      <c r="AE248" s="125" t="str">
        <f>IF(1=1,IF(G248="","",UPPER(TRIM(SUBSTITUTE(SUBSTITUTE(G248&amp;"",CHAR(160)," ")," "," ")))),N("AC23"))</f>
        <v/>
      </c>
      <c r="AG248" s="4" t="s">
        <v>41</v>
      </c>
    </row>
    <row r="249" spans="1:33" ht="15.75" x14ac:dyDescent="0.25">
      <c r="A249" s="126" t="str">
        <f>IF(1=1,IF(E249="","",A231),N("A24"))</f>
        <v/>
      </c>
      <c r="B249" s="127" t="str">
        <f>IF(1=1,IF(E249="","",B231),N("B24"))</f>
        <v/>
      </c>
      <c r="C249" s="128"/>
      <c r="D249" s="129" t="str">
        <f>IF(ISBLANK(E249),"",LARGE(D231:D248,1)+1)</f>
        <v/>
      </c>
      <c r="E249" s="130"/>
      <c r="F249" s="131"/>
      <c r="G249" s="170"/>
      <c r="H249" s="105"/>
      <c r="I249" s="132" t="str">
        <f>IF(1=1,IF(E249="","",I231),N("H24"))</f>
        <v/>
      </c>
      <c r="J249" s="133" t="str">
        <f>IF(1=1,IF(E249="","",J231),N("I24"))</f>
        <v/>
      </c>
      <c r="K249" s="134" t="str">
        <f>IF(1=1,IF(E249="","",K231),N("J24"))</f>
        <v/>
      </c>
      <c r="L249" s="135" t="str">
        <f>IF(1=1,IF(OR(J249="",O249="",NOT(ISNUMBER(J249)),NOT(ISNUMBER(O249)),J249=0),"",O249/J249),N("L24"))</f>
        <v/>
      </c>
      <c r="M249" s="136" t="str">
        <f>IF(1=1,IF(OR(L249="",NOT(ISNUMBER(F249))),"",F249*L249*IFERROR(INDEX(D384:D428,MATCH(AE249,B384:B428,0)),1)),N("M13"))</f>
        <v/>
      </c>
      <c r="N249" s="137" t="str">
        <f>IF(1=1,IF(F249="","",IF(G249="","",IFERROR(INDEX(E384:E428,MATCH(AE249,B384:B428,0)),G249&amp;""))),N("N6"))</f>
        <v/>
      </c>
      <c r="O249" s="138" t="str">
        <f>IF(1=1,IF(E249="","",O231),N("K24"))</f>
        <v/>
      </c>
      <c r="P249" s="139" t="str">
        <f>IF(1=1,IF(M249="","",IF(AND(ISNUMBER(M249),M249&lt;1,N249="kg"),MAX(1,ROUND(M249*1000,0)),IF(AND(ISNUMBER(M249),M249&lt;1,N249="L"),MAX(1,ROUND(M249*100,0)),ROUND(M249,3)))),N("O24"))</f>
        <v/>
      </c>
      <c r="Q249" s="140" t="str">
        <f>IF(1=1,IF(M249="","",IF(AND(ISNUMBER(M249),M249&lt;1,N249="kg"),"g",IF(AND(ISNUMBER(M249),M249&lt;1,N249="L"),"cl",N249))),N("P24"))</f>
        <v/>
      </c>
      <c r="R249" s="161" t="str">
        <f>IF(1=1,IF(E249="","",IF(F249="","A CONTROLER",IF(NOT(ISNUMBER(F249)),"TEXTE",IF(OR(L249="",L249&lt;=0),"COMMANDE PRINCIPALE INCOMPLETE",IF(G249="","UNITE MANQUANTE",IF(COUNTIF(B384:B428,AE249)=0,"UNITE A CONTROLER","OK")))))),N("Q9"))</f>
        <v/>
      </c>
      <c r="S249" s="105"/>
      <c r="T249" s="141">
        <f t="shared" si="17"/>
        <v>0</v>
      </c>
      <c r="U249" s="133" t="str">
        <f>IF(1=1,IF(E249="","",U231),N("S24"))</f>
        <v/>
      </c>
      <c r="V249" s="133" t="str">
        <f>IF(1=1,IF(E249="","",V231),N("T24"))</f>
        <v/>
      </c>
      <c r="W249" s="135" t="str">
        <f>IF(1=1,IF(OR(U249="",V249="",NOT(ISNUMBER(U249)),NOT(ISNUMBER(V249)),U249=0),"",V249/U249),N("U24"))</f>
        <v/>
      </c>
      <c r="X249" s="136" t="str">
        <f>IF(1=1,IF(OR(W249="",NOT(ISNUMBER(F249))),"",F249*W249*IFERROR(INDEX(D384:D428,MATCH(AE249,B384:B428,0)),1)),N("V7"))</f>
        <v/>
      </c>
      <c r="Y249" s="137" t="str">
        <f>IF(1=1,IF(F249="","",IF(G249="","",IFERROR(INDEX(E384:E428,MATCH(AE249,B384:B428,0)),G249&amp;""))),N("W6"))</f>
        <v/>
      </c>
      <c r="Z249" s="142" t="str">
        <f>IF(1=1,IF(X249="","",IF(AND(ISNUMBER(X249),X249&lt;1,Y249="kg"),MAX(1,ROUND(X249*1000,0)),IF(AND(ISNUMBER(X249),X249&lt;1,Y249="L"),MAX(1,ROUND(X249*100,0)),ROUND(X249,3)))),N("X24"))</f>
        <v/>
      </c>
      <c r="AA249" s="143" t="str">
        <f>IF(1=1,IF(X249="","",IF(AND(ISNUMBER(X249),X249&lt;1,Y249="kg"),"g",IF(AND(ISNUMBER(X249),X249&lt;1,Y249="L"),"cl",Y249))),N("Y24"))</f>
        <v/>
      </c>
      <c r="AB249" s="123" t="str">
        <f>IF(1=1,IF(E249="","",IF(F249="","A CONTROLER",IF(NOT(ISNUMBER(F249)),"TEXTE",IF(OR(W249="",W249&lt;=0),"COMMANDE COUVERTS INCOMPLETE",IF(G249="","UNITE MANQUANTE",IF(COUNTIF(B384:B428,AE249)=0,"UNITE A CONTROLER","OK")))))),N("Z6"))</f>
        <v/>
      </c>
      <c r="AD249" s="144" t="str">
        <f>IF(1=1,IF(E249="","",AD231),N("AB24"))</f>
        <v/>
      </c>
      <c r="AE249" s="125" t="str">
        <f>IF(1=1,IF(G249="","",UPPER(TRIM(SUBSTITUTE(SUBSTITUTE(G249&amp;"",CHAR(160)," ")," "," ")))),N("AC24"))</f>
        <v/>
      </c>
      <c r="AG249" s="5" t="s">
        <v>42</v>
      </c>
    </row>
    <row r="250" spans="1:33" ht="15.75" x14ac:dyDescent="0.25">
      <c r="A250" s="126" t="str">
        <f>IF(1=1,IF(E250="","",A231),N("A25"))</f>
        <v/>
      </c>
      <c r="B250" s="127" t="str">
        <f>IF(1=1,IF(E250="","",B231),N("B25"))</f>
        <v/>
      </c>
      <c r="C250" s="128"/>
      <c r="D250" s="129" t="str">
        <f>IF(ISBLANK(E250),"",LARGE(D231:D249,1)+1)</f>
        <v/>
      </c>
      <c r="E250" s="130"/>
      <c r="F250" s="131"/>
      <c r="G250" s="170"/>
      <c r="H250" s="105"/>
      <c r="I250" s="132" t="str">
        <f>IF(1=1,IF(E250="","",I231),N("H25"))</f>
        <v/>
      </c>
      <c r="J250" s="133" t="str">
        <f>IF(1=1,IF(E250="","",J231),N("I25"))</f>
        <v/>
      </c>
      <c r="K250" s="134" t="str">
        <f>IF(1=1,IF(E250="","",K231),N("J25"))</f>
        <v/>
      </c>
      <c r="L250" s="135" t="str">
        <f>IF(1=1,IF(OR(J250="",O250="",NOT(ISNUMBER(J250)),NOT(ISNUMBER(O250)),J250=0),"",O250/J250),N("L25"))</f>
        <v/>
      </c>
      <c r="M250" s="136" t="str">
        <f>IF(1=1,IF(OR(L250="",NOT(ISNUMBER(F250))),"",F250*L250*IFERROR(INDEX(D384:D428,MATCH(AE250,B384:B428,0)),1)),N("M13"))</f>
        <v/>
      </c>
      <c r="N250" s="137" t="str">
        <f>IF(1=1,IF(F250="","",IF(G250="","",IFERROR(INDEX(E384:E428,MATCH(AE250,B384:B428,0)),G250&amp;""))),N("N6"))</f>
        <v/>
      </c>
      <c r="O250" s="138" t="str">
        <f>IF(1=1,IF(E250="","",O231),N("K25"))</f>
        <v/>
      </c>
      <c r="P250" s="139" t="str">
        <f>IF(1=1,IF(M250="","",IF(AND(ISNUMBER(M250),M250&lt;1,N250="kg"),MAX(1,ROUND(M250*1000,0)),IF(AND(ISNUMBER(M250),M250&lt;1,N250="L"),MAX(1,ROUND(M250*100,0)),ROUND(M250,3)))),N("O25"))</f>
        <v/>
      </c>
      <c r="Q250" s="140" t="str">
        <f>IF(1=1,IF(M250="","",IF(AND(ISNUMBER(M250),M250&lt;1,N250="kg"),"g",IF(AND(ISNUMBER(M250),M250&lt;1,N250="L"),"cl",N250))),N("P25"))</f>
        <v/>
      </c>
      <c r="R250" s="161" t="str">
        <f>IF(1=1,IF(E250="","",IF(F250="","A CONTROLER",IF(NOT(ISNUMBER(F250)),"TEXTE",IF(OR(L250="",L250&lt;=0),"COMMANDE PRINCIPALE INCOMPLETE",IF(G250="","UNITE MANQUANTE",IF(COUNTIF(B384:B428,AE250)=0,"UNITE A CONTROLER","OK")))))),N("Q9"))</f>
        <v/>
      </c>
      <c r="S250" s="105"/>
      <c r="T250" s="141">
        <f t="shared" si="17"/>
        <v>0</v>
      </c>
      <c r="U250" s="133" t="str">
        <f>IF(1=1,IF(E250="","",U231),N("S25"))</f>
        <v/>
      </c>
      <c r="V250" s="133" t="str">
        <f>IF(1=1,IF(E250="","",V231),N("T25"))</f>
        <v/>
      </c>
      <c r="W250" s="135" t="str">
        <f>IF(1=1,IF(OR(U250="",V250="",NOT(ISNUMBER(U250)),NOT(ISNUMBER(V250)),U250=0),"",V250/U250),N("U25"))</f>
        <v/>
      </c>
      <c r="X250" s="136" t="str">
        <f>IF(1=1,IF(OR(W250="",NOT(ISNUMBER(F250))),"",F250*W250*IFERROR(INDEX(D384:D428,MATCH(AE250,B384:B428,0)),1)),N("V7"))</f>
        <v/>
      </c>
      <c r="Y250" s="137" t="str">
        <f>IF(1=1,IF(F250="","",IF(G250="","",IFERROR(INDEX(E384:E428,MATCH(AE250,B384:B428,0)),G250&amp;""))),N("W6"))</f>
        <v/>
      </c>
      <c r="Z250" s="142" t="str">
        <f>IF(1=1,IF(X250="","",IF(AND(ISNUMBER(X250),X250&lt;1,Y250="kg"),MAX(1,ROUND(X250*1000,0)),IF(AND(ISNUMBER(X250),X250&lt;1,Y250="L"),MAX(1,ROUND(X250*100,0)),ROUND(X250,3)))),N("X25"))</f>
        <v/>
      </c>
      <c r="AA250" s="143" t="str">
        <f>IF(1=1,IF(X250="","",IF(AND(ISNUMBER(X250),X250&lt;1,Y250="kg"),"g",IF(AND(ISNUMBER(X250),X250&lt;1,Y250="L"),"cl",Y250))),N("Y25"))</f>
        <v/>
      </c>
      <c r="AB250" s="123" t="str">
        <f>IF(1=1,IF(E250="","",IF(F250="","A CONTROLER",IF(NOT(ISNUMBER(F250)),"TEXTE",IF(OR(W250="",W250&lt;=0),"COMMANDE COUVERTS INCOMPLETE",IF(G250="","UNITE MANQUANTE",IF(COUNTIF(B384:B428,AE250)=0,"UNITE A CONTROLER","OK")))))),N("Z6"))</f>
        <v/>
      </c>
      <c r="AD250" s="144" t="str">
        <f>IF(1=1,IF(E250="","",AD231),N("AB25"))</f>
        <v/>
      </c>
      <c r="AE250" s="125" t="str">
        <f>IF(1=1,IF(G250="","",UPPER(TRIM(SUBSTITUTE(SUBSTITUTE(G250&amp;"",CHAR(160)," ")," "," ")))),N("AC25"))</f>
        <v/>
      </c>
      <c r="AG250" s="5" t="s">
        <v>43</v>
      </c>
    </row>
    <row r="251" spans="1:33" ht="15.75" x14ac:dyDescent="0.25">
      <c r="A251" s="126" t="str">
        <f>IF(1=1,IF(E251="","",A231),N("A26"))</f>
        <v/>
      </c>
      <c r="B251" s="127" t="str">
        <f>IF(1=1,IF(E251="","",B231),N("B26"))</f>
        <v/>
      </c>
      <c r="C251" s="128"/>
      <c r="D251" s="129" t="str">
        <f>IF(ISBLANK(E251),"",LARGE(D231:D250,1)+1)</f>
        <v/>
      </c>
      <c r="E251" s="130"/>
      <c r="F251" s="131"/>
      <c r="G251" s="170"/>
      <c r="H251" s="105"/>
      <c r="I251" s="132" t="str">
        <f>IF(1=1,IF(E251="","",I231),N("H26"))</f>
        <v/>
      </c>
      <c r="J251" s="133" t="str">
        <f>IF(1=1,IF(E251="","",J231),N("I26"))</f>
        <v/>
      </c>
      <c r="K251" s="134" t="str">
        <f>IF(1=1,IF(E251="","",K231),N("J26"))</f>
        <v/>
      </c>
      <c r="L251" s="135" t="str">
        <f>IF(1=1,IF(OR(J251="",O251="",NOT(ISNUMBER(J251)),NOT(ISNUMBER(O251)),J251=0),"",O251/J251),N("L26"))</f>
        <v/>
      </c>
      <c r="M251" s="136" t="str">
        <f>IF(1=1,IF(OR(L251="",NOT(ISNUMBER(F251))),"",F251*L251*IFERROR(INDEX(D384:D428,MATCH(AE251,B384:B428,0)),1)),N("M13"))</f>
        <v/>
      </c>
      <c r="N251" s="137" t="str">
        <f>IF(1=1,IF(F251="","",IF(G251="","",IFERROR(INDEX(E384:E428,MATCH(AE251,B384:B428,0)),G251&amp;""))),N("N6"))</f>
        <v/>
      </c>
      <c r="O251" s="138" t="str">
        <f>IF(1=1,IF(E251="","",O231),N("K26"))</f>
        <v/>
      </c>
      <c r="P251" s="139" t="str">
        <f>IF(1=1,IF(M251="","",IF(AND(ISNUMBER(M251),M251&lt;1,N251="kg"),MAX(1,ROUND(M251*1000,0)),IF(AND(ISNUMBER(M251),M251&lt;1,N251="L"),MAX(1,ROUND(M251*100,0)),ROUND(M251,3)))),N("O26"))</f>
        <v/>
      </c>
      <c r="Q251" s="140" t="str">
        <f>IF(1=1,IF(M251="","",IF(AND(ISNUMBER(M251),M251&lt;1,N251="kg"),"g",IF(AND(ISNUMBER(M251),M251&lt;1,N251="L"),"cl",N251))),N("P26"))</f>
        <v/>
      </c>
      <c r="R251" s="161" t="str">
        <f>IF(1=1,IF(E251="","",IF(F251="","A CONTROLER",IF(NOT(ISNUMBER(F251)),"TEXTE",IF(OR(L251="",L251&lt;=0),"COMMANDE PRINCIPALE INCOMPLETE",IF(G251="","UNITE MANQUANTE",IF(COUNTIF(B384:B428,AE251)=0,"UNITE A CONTROLER","OK")))))),N("Q9"))</f>
        <v/>
      </c>
      <c r="S251" s="105"/>
      <c r="T251" s="141">
        <f t="shared" si="17"/>
        <v>0</v>
      </c>
      <c r="U251" s="133" t="str">
        <f>IF(1=1,IF(E251="","",U231),N("S26"))</f>
        <v/>
      </c>
      <c r="V251" s="133" t="str">
        <f>IF(1=1,IF(E251="","",V231),N("T26"))</f>
        <v/>
      </c>
      <c r="W251" s="135" t="str">
        <f>IF(1=1,IF(OR(U251="",V251="",NOT(ISNUMBER(U251)),NOT(ISNUMBER(V251)),U251=0),"",V251/U251),N("U26"))</f>
        <v/>
      </c>
      <c r="X251" s="136" t="str">
        <f>IF(1=1,IF(OR(W251="",NOT(ISNUMBER(F251))),"",F251*W251*IFERROR(INDEX(D384:D428,MATCH(AE251,B384:B428,0)),1)),N("V7"))</f>
        <v/>
      </c>
      <c r="Y251" s="137" t="str">
        <f>IF(1=1,IF(F251="","",IF(G251="","",IFERROR(INDEX(E384:E428,MATCH(AE251,B384:B428,0)),G251&amp;""))),N("W6"))</f>
        <v/>
      </c>
      <c r="Z251" s="142" t="str">
        <f>IF(1=1,IF(X251="","",IF(AND(ISNUMBER(X251),X251&lt;1,Y251="kg"),MAX(1,ROUND(X251*1000,0)),IF(AND(ISNUMBER(X251),X251&lt;1,Y251="L"),MAX(1,ROUND(X251*100,0)),ROUND(X251,3)))),N("X26"))</f>
        <v/>
      </c>
      <c r="AA251" s="143" t="str">
        <f>IF(1=1,IF(X251="","",IF(AND(ISNUMBER(X251),X251&lt;1,Y251="kg"),"g",IF(AND(ISNUMBER(X251),X251&lt;1,Y251="L"),"cl",Y251))),N("Y26"))</f>
        <v/>
      </c>
      <c r="AB251" s="123" t="str">
        <f>IF(1=1,IF(E251="","",IF(F251="","A CONTROLER",IF(NOT(ISNUMBER(F251)),"TEXTE",IF(OR(W251="",W251&lt;=0),"COMMANDE COUVERTS INCOMPLETE",IF(G251="","UNITE MANQUANTE",IF(COUNTIF(B384:B428,AE251)=0,"UNITE A CONTROLER","OK")))))),N("Z6"))</f>
        <v/>
      </c>
      <c r="AD251" s="144" t="str">
        <f>IF(1=1,IF(E251="","",AD231),N("AB26"))</f>
        <v/>
      </c>
      <c r="AE251" s="125" t="str">
        <f>IF(1=1,IF(G251="","",UPPER(TRIM(SUBSTITUTE(SUBSTITUTE(G251&amp;"",CHAR(160)," ")," "," ")))),N("AC26"))</f>
        <v/>
      </c>
      <c r="AG251" s="5" t="s">
        <v>44</v>
      </c>
    </row>
    <row r="252" spans="1:33" ht="15.75" x14ac:dyDescent="0.25">
      <c r="A252" s="126" t="str">
        <f>IF(1=1,IF(E252="","",A231),N("A27"))</f>
        <v/>
      </c>
      <c r="B252" s="127" t="str">
        <f>IF(1=1,IF(E252="","",B231),N("B27"))</f>
        <v/>
      </c>
      <c r="C252" s="128"/>
      <c r="D252" s="129" t="str">
        <f>IF(ISBLANK(E252),"",LARGE(D231:D251,1)+1)</f>
        <v/>
      </c>
      <c r="E252" s="130"/>
      <c r="F252" s="131"/>
      <c r="G252" s="170"/>
      <c r="H252" s="105"/>
      <c r="I252" s="132" t="str">
        <f>IF(1=1,IF(E252="","",I231),N("H27"))</f>
        <v/>
      </c>
      <c r="J252" s="133" t="str">
        <f>IF(1=1,IF(E252="","",J231),N("I27"))</f>
        <v/>
      </c>
      <c r="K252" s="134" t="str">
        <f>IF(1=1,IF(E252="","",K231),N("J27"))</f>
        <v/>
      </c>
      <c r="L252" s="135" t="str">
        <f>IF(1=1,IF(OR(J252="",O252="",NOT(ISNUMBER(J252)),NOT(ISNUMBER(O252)),J252=0),"",O252/J252),N("L27"))</f>
        <v/>
      </c>
      <c r="M252" s="136" t="str">
        <f>IF(1=1,IF(OR(L252="",NOT(ISNUMBER(F252))),"",F252*L252*IFERROR(INDEX(D384:D428,MATCH(AE252,B384:B428,0)),1)),N("M13"))</f>
        <v/>
      </c>
      <c r="N252" s="137" t="str">
        <f>IF(1=1,IF(F252="","",IF(G252="","",IFERROR(INDEX(E384:E428,MATCH(AE252,B384:B428,0)),G252&amp;""))),N("N6"))</f>
        <v/>
      </c>
      <c r="O252" s="138" t="str">
        <f>IF(1=1,IF(E252="","",O231),N("K27"))</f>
        <v/>
      </c>
      <c r="P252" s="139" t="str">
        <f>IF(1=1,IF(M252="","",IF(AND(ISNUMBER(M252),M252&lt;1,N252="kg"),MAX(1,ROUND(M252*1000,0)),IF(AND(ISNUMBER(M252),M252&lt;1,N252="L"),MAX(1,ROUND(M252*100,0)),ROUND(M252,3)))),N("O27"))</f>
        <v/>
      </c>
      <c r="Q252" s="140" t="str">
        <f>IF(1=1,IF(M252="","",IF(AND(ISNUMBER(M252),M252&lt;1,N252="kg"),"g",IF(AND(ISNUMBER(M252),M252&lt;1,N252="L"),"cl",N252))),N("P27"))</f>
        <v/>
      </c>
      <c r="R252" s="161" t="str">
        <f>IF(1=1,IF(E252="","",IF(F252="","A CONTROLER",IF(NOT(ISNUMBER(F252)),"TEXTE",IF(OR(L252="",L252&lt;=0),"COMMANDE PRINCIPALE INCOMPLETE",IF(G252="","UNITE MANQUANTE",IF(COUNTIF(B384:B428,AE252)=0,"UNITE A CONTROLER","OK")))))),N("Q9"))</f>
        <v/>
      </c>
      <c r="S252" s="105"/>
      <c r="T252" s="141">
        <f t="shared" si="17"/>
        <v>0</v>
      </c>
      <c r="U252" s="133" t="str">
        <f>IF(1=1,IF(E252="","",U231),N("S27"))</f>
        <v/>
      </c>
      <c r="V252" s="133" t="str">
        <f>IF(1=1,IF(E252="","",V231),N("T27"))</f>
        <v/>
      </c>
      <c r="W252" s="135" t="str">
        <f>IF(1=1,IF(OR(U252="",V252="",NOT(ISNUMBER(U252)),NOT(ISNUMBER(V252)),U252=0),"",V252/U252),N("U27"))</f>
        <v/>
      </c>
      <c r="X252" s="136" t="str">
        <f>IF(1=1,IF(OR(W252="",NOT(ISNUMBER(F252))),"",F252*W252*IFERROR(INDEX(D384:D428,MATCH(AE252,B384:B428,0)),1)),N("V7"))</f>
        <v/>
      </c>
      <c r="Y252" s="137" t="str">
        <f>IF(1=1,IF(F252="","",IF(G252="","",IFERROR(INDEX(E384:E428,MATCH(AE252,B384:B428,0)),G252&amp;""))),N("W6"))</f>
        <v/>
      </c>
      <c r="Z252" s="142" t="str">
        <f>IF(1=1,IF(X252="","",IF(AND(ISNUMBER(X252),X252&lt;1,Y252="kg"),MAX(1,ROUND(X252*1000,0)),IF(AND(ISNUMBER(X252),X252&lt;1,Y252="L"),MAX(1,ROUND(X252*100,0)),ROUND(X252,3)))),N("X27"))</f>
        <v/>
      </c>
      <c r="AA252" s="143" t="str">
        <f>IF(1=1,IF(X252="","",IF(AND(ISNUMBER(X252),X252&lt;1,Y252="kg"),"g",IF(AND(ISNUMBER(X252),X252&lt;1,Y252="L"),"cl",Y252))),N("Y27"))</f>
        <v/>
      </c>
      <c r="AB252" s="123" t="str">
        <f>IF(1=1,IF(E252="","",IF(F252="","A CONTROLER",IF(NOT(ISNUMBER(F252)),"TEXTE",IF(OR(W252="",W252&lt;=0),"COMMANDE COUVERTS INCOMPLETE",IF(G252="","UNITE MANQUANTE",IF(COUNTIF(B384:B428,AE252)=0,"UNITE A CONTROLER","OK")))))),N("Z6"))</f>
        <v/>
      </c>
      <c r="AD252" s="144" t="str">
        <f>IF(1=1,IF(E252="","",AD231),N("AB27"))</f>
        <v/>
      </c>
      <c r="AE252" s="125" t="str">
        <f>IF(1=1,IF(G252="","",UPPER(TRIM(SUBSTITUTE(SUBSTITUTE(G252&amp;"",CHAR(160)," ")," "," ")))),N("AC27"))</f>
        <v/>
      </c>
      <c r="AG252" s="5" t="s">
        <v>45</v>
      </c>
    </row>
    <row r="253" spans="1:33" ht="15.75" x14ac:dyDescent="0.25">
      <c r="A253" s="126" t="str">
        <f>IF(1=1,IF(E253="","",A231),N("A28"))</f>
        <v/>
      </c>
      <c r="B253" s="127" t="str">
        <f>IF(1=1,IF(E253="","",B231),N("B28"))</f>
        <v/>
      </c>
      <c r="C253" s="128"/>
      <c r="D253" s="129" t="str">
        <f>IF(ISBLANK(E253),"",LARGE(D231:D252,1)+1)</f>
        <v/>
      </c>
      <c r="E253" s="130"/>
      <c r="F253" s="131"/>
      <c r="G253" s="170"/>
      <c r="H253" s="105"/>
      <c r="I253" s="132" t="str">
        <f>IF(1=1,IF(E253="","",I231),N("H28"))</f>
        <v/>
      </c>
      <c r="J253" s="133" t="str">
        <f>IF(1=1,IF(E253="","",J231),N("I28"))</f>
        <v/>
      </c>
      <c r="K253" s="134" t="str">
        <f>IF(1=1,IF(E253="","",K231),N("J28"))</f>
        <v/>
      </c>
      <c r="L253" s="135" t="str">
        <f>IF(1=1,IF(OR(J253="",O253="",NOT(ISNUMBER(J253)),NOT(ISNUMBER(O253)),J253=0),"",O253/J253),N("L28"))</f>
        <v/>
      </c>
      <c r="M253" s="136" t="str">
        <f>IF(1=1,IF(OR(L253="",NOT(ISNUMBER(F253))),"",F253*L253*IFERROR(INDEX(D384:D428,MATCH(AE253,B384:B428,0)),1)),N("M13"))</f>
        <v/>
      </c>
      <c r="N253" s="137" t="str">
        <f>IF(1=1,IF(F253="","",IF(G253="","",IFERROR(INDEX(E384:E428,MATCH(AE253,B384:B428,0)),G253&amp;""))),N("N6"))</f>
        <v/>
      </c>
      <c r="O253" s="138" t="str">
        <f>IF(1=1,IF(E253="","",O231),N("K28"))</f>
        <v/>
      </c>
      <c r="P253" s="139" t="str">
        <f>IF(1=1,IF(M253="","",IF(AND(ISNUMBER(M253),M253&lt;1,N253="kg"),MAX(1,ROUND(M253*1000,0)),IF(AND(ISNUMBER(M253),M253&lt;1,N253="L"),MAX(1,ROUND(M253*100,0)),ROUND(M253,3)))),N("O28"))</f>
        <v/>
      </c>
      <c r="Q253" s="140" t="str">
        <f>IF(1=1,IF(M253="","",IF(AND(ISNUMBER(M253),M253&lt;1,N253="kg"),"g",IF(AND(ISNUMBER(M253),M253&lt;1,N253="L"),"cl",N253))),N("P28"))</f>
        <v/>
      </c>
      <c r="R253" s="161" t="str">
        <f>IF(1=1,IF(E253="","",IF(F253="","A CONTROLER",IF(NOT(ISNUMBER(F253)),"TEXTE",IF(OR(L253="",L253&lt;=0),"COMMANDE PRINCIPALE INCOMPLETE",IF(G253="","UNITE MANQUANTE",IF(COUNTIF(B384:B428,AE253)=0,"UNITE A CONTROLER","OK")))))),N("Q9"))</f>
        <v/>
      </c>
      <c r="S253" s="105"/>
      <c r="T253" s="141">
        <f t="shared" si="17"/>
        <v>0</v>
      </c>
      <c r="U253" s="133" t="str">
        <f>IF(1=1,IF(E253="","",U231),N("S28"))</f>
        <v/>
      </c>
      <c r="V253" s="133" t="str">
        <f>IF(1=1,IF(E253="","",V231),N("T28"))</f>
        <v/>
      </c>
      <c r="W253" s="135" t="str">
        <f>IF(1=1,IF(OR(U253="",V253="",NOT(ISNUMBER(U253)),NOT(ISNUMBER(V253)),U253=0),"",V253/U253),N("U28"))</f>
        <v/>
      </c>
      <c r="X253" s="136" t="str">
        <f>IF(1=1,IF(OR(W253="",NOT(ISNUMBER(F253))),"",F253*W253*IFERROR(INDEX(D384:D428,MATCH(AE253,B384:B428,0)),1)),N("V7"))</f>
        <v/>
      </c>
      <c r="Y253" s="137" t="str">
        <f>IF(1=1,IF(F253="","",IF(G253="","",IFERROR(INDEX(E384:E428,MATCH(AE253,B384:B428,0)),G253&amp;""))),N("W6"))</f>
        <v/>
      </c>
      <c r="Z253" s="142" t="str">
        <f>IF(1=1,IF(X253="","",IF(AND(ISNUMBER(X253),X253&lt;1,Y253="kg"),MAX(1,ROUND(X253*1000,0)),IF(AND(ISNUMBER(X253),X253&lt;1,Y253="L"),MAX(1,ROUND(X253*100,0)),ROUND(X253,3)))),N("X28"))</f>
        <v/>
      </c>
      <c r="AA253" s="143" t="str">
        <f>IF(1=1,IF(X253="","",IF(AND(ISNUMBER(X253),X253&lt;1,Y253="kg"),"g",IF(AND(ISNUMBER(X253),X253&lt;1,Y253="L"),"cl",Y253))),N("Y28"))</f>
        <v/>
      </c>
      <c r="AB253" s="123" t="str">
        <f>IF(1=1,IF(E253="","",IF(F253="","A CONTROLER",IF(NOT(ISNUMBER(F253)),"TEXTE",IF(OR(W253="",W253&lt;=0),"COMMANDE COUVERTS INCOMPLETE",IF(G253="","UNITE MANQUANTE",IF(COUNTIF(B384:B428,AE253)=0,"UNITE A CONTROLER","OK")))))),N("Z6"))</f>
        <v/>
      </c>
      <c r="AD253" s="144" t="str">
        <f>IF(1=1,IF(E253="","",AD231),N("AB28"))</f>
        <v/>
      </c>
      <c r="AE253" s="125" t="str">
        <f>IF(1=1,IF(G253="","",UPPER(TRIM(SUBSTITUTE(SUBSTITUTE(G253&amp;"",CHAR(160)," ")," "," ")))),N("AC28"))</f>
        <v/>
      </c>
      <c r="AG253" s="5" t="s">
        <v>46</v>
      </c>
    </row>
    <row r="254" spans="1:33" ht="15.75" x14ac:dyDescent="0.25">
      <c r="A254" s="126" t="str">
        <f>IF(1=1,IF(E254="","",A231),N("A29"))</f>
        <v/>
      </c>
      <c r="B254" s="127" t="str">
        <f>IF(1=1,IF(E254="","",B231),N("B29"))</f>
        <v/>
      </c>
      <c r="C254" s="128"/>
      <c r="D254" s="129" t="str">
        <f>IF(ISBLANK(E254),"",LARGE(D231:D253,1)+1)</f>
        <v/>
      </c>
      <c r="E254" s="130"/>
      <c r="F254" s="131"/>
      <c r="G254" s="170"/>
      <c r="H254" s="105"/>
      <c r="I254" s="132" t="str">
        <f>IF(1=1,IF(E254="","",I231),N("H29"))</f>
        <v/>
      </c>
      <c r="J254" s="133" t="str">
        <f>IF(1=1,IF(E254="","",J231),N("I29"))</f>
        <v/>
      </c>
      <c r="K254" s="134" t="str">
        <f>IF(1=1,IF(E254="","",K231),N("J29"))</f>
        <v/>
      </c>
      <c r="L254" s="135" t="str">
        <f>IF(1=1,IF(OR(J254="",O254="",NOT(ISNUMBER(J254)),NOT(ISNUMBER(O254)),J254=0),"",O254/J254),N("L29"))</f>
        <v/>
      </c>
      <c r="M254" s="136" t="str">
        <f>IF(1=1,IF(OR(L254="",NOT(ISNUMBER(F254))),"",F254*L254*IFERROR(INDEX(D384:D428,MATCH(AE254,B384:B428,0)),1)),N("M13"))</f>
        <v/>
      </c>
      <c r="N254" s="137" t="str">
        <f>IF(1=1,IF(F254="","",IF(G254="","",IFERROR(INDEX(E384:E428,MATCH(AE254,B384:B428,0)),G254&amp;""))),N("N6"))</f>
        <v/>
      </c>
      <c r="O254" s="138" t="str">
        <f>IF(1=1,IF(E254="","",O231),N("K29"))</f>
        <v/>
      </c>
      <c r="P254" s="139" t="str">
        <f>IF(1=1,IF(M254="","",IF(AND(ISNUMBER(M254),M254&lt;1,N254="kg"),MAX(1,ROUND(M254*1000,0)),IF(AND(ISNUMBER(M254),M254&lt;1,N254="L"),MAX(1,ROUND(M254*100,0)),ROUND(M254,3)))),N("O29"))</f>
        <v/>
      </c>
      <c r="Q254" s="140" t="str">
        <f>IF(1=1,IF(M254="","",IF(AND(ISNUMBER(M254),M254&lt;1,N254="kg"),"g",IF(AND(ISNUMBER(M254),M254&lt;1,N254="L"),"cl",N254))),N("P29"))</f>
        <v/>
      </c>
      <c r="R254" s="161" t="str">
        <f>IF(1=1,IF(E254="","",IF(F254="","A CONTROLER",IF(NOT(ISNUMBER(F254)),"TEXTE",IF(OR(L254="",L254&lt;=0),"COMMANDE PRINCIPALE INCOMPLETE",IF(G254="","UNITE MANQUANTE",IF(COUNTIF(B384:B428,AE254)=0,"UNITE A CONTROLER","OK")))))),N("Q9"))</f>
        <v/>
      </c>
      <c r="S254" s="105"/>
      <c r="T254" s="141">
        <f t="shared" si="17"/>
        <v>0</v>
      </c>
      <c r="U254" s="133" t="str">
        <f>IF(1=1,IF(E254="","",U231),N("S29"))</f>
        <v/>
      </c>
      <c r="V254" s="133" t="str">
        <f>IF(1=1,IF(E254="","",V231),N("T29"))</f>
        <v/>
      </c>
      <c r="W254" s="135" t="str">
        <f>IF(1=1,IF(OR(U254="",V254="",NOT(ISNUMBER(U254)),NOT(ISNUMBER(V254)),U254=0),"",V254/U254),N("U29"))</f>
        <v/>
      </c>
      <c r="X254" s="136" t="str">
        <f>IF(1=1,IF(OR(W254="",NOT(ISNUMBER(F254))),"",F254*W254*IFERROR(INDEX(D384:D428,MATCH(AE254,B384:B428,0)),1)),N("V7"))</f>
        <v/>
      </c>
      <c r="Y254" s="137" t="str">
        <f>IF(1=1,IF(F254="","",IF(G254="","",IFERROR(INDEX(E384:E428,MATCH(AE254,B384:B428,0)),G254&amp;""))),N("W6"))</f>
        <v/>
      </c>
      <c r="Z254" s="142" t="str">
        <f>IF(1=1,IF(X254="","",IF(AND(ISNUMBER(X254),X254&lt;1,Y254="kg"),MAX(1,ROUND(X254*1000,0)),IF(AND(ISNUMBER(X254),X254&lt;1,Y254="L"),MAX(1,ROUND(X254*100,0)),ROUND(X254,3)))),N("X29"))</f>
        <v/>
      </c>
      <c r="AA254" s="143" t="str">
        <f>IF(1=1,IF(X254="","",IF(AND(ISNUMBER(X254),X254&lt;1,Y254="kg"),"g",IF(AND(ISNUMBER(X254),X254&lt;1,Y254="L"),"cl",Y254))),N("Y29"))</f>
        <v/>
      </c>
      <c r="AB254" s="123" t="str">
        <f>IF(1=1,IF(E254="","",IF(F254="","A CONTROLER",IF(NOT(ISNUMBER(F254)),"TEXTE",IF(OR(W254="",W254&lt;=0),"COMMANDE COUVERTS INCOMPLETE",IF(G254="","UNITE MANQUANTE",IF(COUNTIF(B384:B428,AE254)=0,"UNITE A CONTROLER","OK")))))),N("Z6"))</f>
        <v/>
      </c>
      <c r="AD254" s="144" t="str">
        <f>IF(1=1,IF(E254="","",AD231),N("AB29"))</f>
        <v/>
      </c>
      <c r="AE254" s="125" t="str">
        <f>IF(1=1,IF(G254="","",UPPER(TRIM(SUBSTITUTE(SUBSTITUTE(G254&amp;"",CHAR(160)," ")," "," ")))),N("AC29"))</f>
        <v/>
      </c>
      <c r="AG254" s="5" t="s">
        <v>47</v>
      </c>
    </row>
    <row r="255" spans="1:33" ht="15.75" x14ac:dyDescent="0.25">
      <c r="A255" s="126" t="str">
        <f>IF(1=1,IF(E255="","",A231),N("A30"))</f>
        <v/>
      </c>
      <c r="B255" s="127" t="str">
        <f>IF(1=1,IF(E255="","",B231),N("B30"))</f>
        <v/>
      </c>
      <c r="C255" s="128"/>
      <c r="D255" s="129" t="str">
        <f>IF(ISBLANK(E255),"",LARGE(D231:D254,1)+1)</f>
        <v/>
      </c>
      <c r="E255" s="130"/>
      <c r="F255" s="131"/>
      <c r="G255" s="170"/>
      <c r="H255" s="105"/>
      <c r="I255" s="132" t="str">
        <f>IF(1=1,IF(E255="","",I231),N("H30"))</f>
        <v/>
      </c>
      <c r="J255" s="133" t="str">
        <f>IF(1=1,IF(E255="","",J231),N("I30"))</f>
        <v/>
      </c>
      <c r="K255" s="134" t="str">
        <f>IF(1=1,IF(E255="","",K231),N("J30"))</f>
        <v/>
      </c>
      <c r="L255" s="135" t="str">
        <f>IF(1=1,IF(OR(J255="",O255="",NOT(ISNUMBER(J255)),NOT(ISNUMBER(O255)),J255=0),"",O255/J255),N("L30"))</f>
        <v/>
      </c>
      <c r="M255" s="136" t="str">
        <f>IF(1=1,IF(OR(L255="",NOT(ISNUMBER(F255))),"",F255*L255*IFERROR(INDEX(D384:D428,MATCH(AE255,B384:B428,0)),1)),N("M13"))</f>
        <v/>
      </c>
      <c r="N255" s="137" t="str">
        <f>IF(1=1,IF(F255="","",IF(G255="","",IFERROR(INDEX(E384:E428,MATCH(AE255,B384:B428,0)),G255&amp;""))),N("N6"))</f>
        <v/>
      </c>
      <c r="O255" s="138" t="str">
        <f>IF(1=1,IF(E255="","",O231),N("K30"))</f>
        <v/>
      </c>
      <c r="P255" s="139" t="str">
        <f>IF(1=1,IF(M255="","",IF(AND(ISNUMBER(M255),M255&lt;1,N255="kg"),MAX(1,ROUND(M255*1000,0)),IF(AND(ISNUMBER(M255),M255&lt;1,N255="L"),MAX(1,ROUND(M255*100,0)),ROUND(M255,3)))),N("O30"))</f>
        <v/>
      </c>
      <c r="Q255" s="140" t="str">
        <f>IF(1=1,IF(M255="","",IF(AND(ISNUMBER(M255),M255&lt;1,N255="kg"),"g",IF(AND(ISNUMBER(M255),M255&lt;1,N255="L"),"cl",N255))),N("P30"))</f>
        <v/>
      </c>
      <c r="R255" s="161" t="str">
        <f>IF(1=1,IF(E255="","",IF(F255="","A CONTROLER",IF(NOT(ISNUMBER(F255)),"TEXTE",IF(OR(L255="",L255&lt;=0),"COMMANDE PRINCIPALE INCOMPLETE",IF(G255="","UNITE MANQUANTE",IF(COUNTIF(B384:B428,AE255)=0,"UNITE A CONTROLER","OK")))))),N("Q9"))</f>
        <v/>
      </c>
      <c r="S255" s="105"/>
      <c r="T255" s="141">
        <f t="shared" si="17"/>
        <v>0</v>
      </c>
      <c r="U255" s="133" t="str">
        <f>IF(1=1,IF(E255="","",U231),N("S30"))</f>
        <v/>
      </c>
      <c r="V255" s="133" t="str">
        <f>IF(1=1,IF(E255="","",V231),N("T30"))</f>
        <v/>
      </c>
      <c r="W255" s="135" t="str">
        <f>IF(1=1,IF(OR(U255="",V255="",NOT(ISNUMBER(U255)),NOT(ISNUMBER(V255)),U255=0),"",V255/U255),N("U30"))</f>
        <v/>
      </c>
      <c r="X255" s="136" t="str">
        <f>IF(1=1,IF(OR(W255="",NOT(ISNUMBER(F255))),"",F255*W255*IFERROR(INDEX(D384:D428,MATCH(AE255,B384:B428,0)),1)),N("V7"))</f>
        <v/>
      </c>
      <c r="Y255" s="137" t="str">
        <f>IF(1=1,IF(F255="","",IF(G255="","",IFERROR(INDEX(E384:E428,MATCH(AE255,B384:B428,0)),G255&amp;""))),N("W6"))</f>
        <v/>
      </c>
      <c r="Z255" s="142" t="str">
        <f>IF(1=1,IF(X255="","",IF(AND(ISNUMBER(X255),X255&lt;1,Y255="kg"),MAX(1,ROUND(X255*1000,0)),IF(AND(ISNUMBER(X255),X255&lt;1,Y255="L"),MAX(1,ROUND(X255*100,0)),ROUND(X255,3)))),N("X30"))</f>
        <v/>
      </c>
      <c r="AA255" s="143" t="str">
        <f>IF(1=1,IF(X255="","",IF(AND(ISNUMBER(X255),X255&lt;1,Y255="kg"),"g",IF(AND(ISNUMBER(X255),X255&lt;1,Y255="L"),"cl",Y255))),N("Y30"))</f>
        <v/>
      </c>
      <c r="AB255" s="123" t="str">
        <f>IF(1=1,IF(E255="","",IF(F255="","A CONTROLER",IF(NOT(ISNUMBER(F255)),"TEXTE",IF(OR(W255="",W255&lt;=0),"COMMANDE COUVERTS INCOMPLETE",IF(G255="","UNITE MANQUANTE",IF(COUNTIF(B384:B428,AE255)=0,"UNITE A CONTROLER","OK")))))),N("Z6"))</f>
        <v/>
      </c>
      <c r="AD255" s="144" t="str">
        <f>IF(1=1,IF(E255="","",AD231),N("AB30"))</f>
        <v/>
      </c>
      <c r="AE255" s="125" t="str">
        <f>IF(1=1,IF(G255="","",UPPER(TRIM(SUBSTITUTE(SUBSTITUTE(G255&amp;"",CHAR(160)," ")," "," ")))),N("AC30"))</f>
        <v/>
      </c>
      <c r="AG255" s="5" t="s">
        <v>48</v>
      </c>
    </row>
    <row r="256" spans="1:33" ht="15.75" x14ac:dyDescent="0.25">
      <c r="A256" s="126" t="str">
        <f>IF(1=1,IF(E256="","",A231),N("A31"))</f>
        <v/>
      </c>
      <c r="B256" s="127" t="str">
        <f>IF(1=1,IF(E256="","",B231),N("B31"))</f>
        <v/>
      </c>
      <c r="C256" s="128"/>
      <c r="D256" s="129" t="str">
        <f>IF(ISBLANK(E256),"",LARGE(D231:D255,1)+1)</f>
        <v/>
      </c>
      <c r="E256" s="130"/>
      <c r="F256" s="131"/>
      <c r="G256" s="170"/>
      <c r="H256" s="105"/>
      <c r="I256" s="132" t="str">
        <f>IF(1=1,IF(E256="","",I231),N("H31"))</f>
        <v/>
      </c>
      <c r="J256" s="133" t="str">
        <f>IF(1=1,IF(E256="","",J231),N("I31"))</f>
        <v/>
      </c>
      <c r="K256" s="134" t="str">
        <f>IF(1=1,IF(E256="","",K231),N("J31"))</f>
        <v/>
      </c>
      <c r="L256" s="135" t="str">
        <f>IF(1=1,IF(OR(J256="",O256="",NOT(ISNUMBER(J256)),NOT(ISNUMBER(O256)),J256=0),"",O256/J256),N("L31"))</f>
        <v/>
      </c>
      <c r="M256" s="136" t="str">
        <f>IF(1=1,IF(OR(L256="",NOT(ISNUMBER(F256))),"",F256*L256*IFERROR(INDEX(D384:D428,MATCH(AE256,B384:B428,0)),1)),N("M13"))</f>
        <v/>
      </c>
      <c r="N256" s="137" t="str">
        <f>IF(1=1,IF(F256="","",IF(G256="","",IFERROR(INDEX(E384:E428,MATCH(AE256,B384:B428,0)),G256&amp;""))),N("N6"))</f>
        <v/>
      </c>
      <c r="O256" s="138" t="str">
        <f>IF(1=1,IF(E256="","",O231),N("K31"))</f>
        <v/>
      </c>
      <c r="P256" s="139" t="str">
        <f>IF(1=1,IF(M256="","",IF(AND(ISNUMBER(M256),M256&lt;1,N256="kg"),MAX(1,ROUND(M256*1000,0)),IF(AND(ISNUMBER(M256),M256&lt;1,N256="L"),MAX(1,ROUND(M256*100,0)),ROUND(M256,3)))),N("O31"))</f>
        <v/>
      </c>
      <c r="Q256" s="140" t="str">
        <f>IF(1=1,IF(M256="","",IF(AND(ISNUMBER(M256),M256&lt;1,N256="kg"),"g",IF(AND(ISNUMBER(M256),M256&lt;1,N256="L"),"cl",N256))),N("P31"))</f>
        <v/>
      </c>
      <c r="R256" s="161" t="str">
        <f>IF(1=1,IF(E256="","",IF(F256="","A CONTROLER",IF(NOT(ISNUMBER(F256)),"TEXTE",IF(OR(L256="",L256&lt;=0),"COMMANDE PRINCIPALE INCOMPLETE",IF(G256="","UNITE MANQUANTE",IF(COUNTIF(B384:B428,AE256)=0,"UNITE A CONTROLER","OK")))))),N("Q9"))</f>
        <v/>
      </c>
      <c r="S256" s="105"/>
      <c r="T256" s="141">
        <f t="shared" si="17"/>
        <v>0</v>
      </c>
      <c r="U256" s="133" t="str">
        <f>IF(1=1,IF(E256="","",U231),N("S31"))</f>
        <v/>
      </c>
      <c r="V256" s="133" t="str">
        <f>IF(1=1,IF(E256="","",V231),N("T31"))</f>
        <v/>
      </c>
      <c r="W256" s="135" t="str">
        <f>IF(1=1,IF(OR(U256="",V256="",NOT(ISNUMBER(U256)),NOT(ISNUMBER(V256)),U256=0),"",V256/U256),N("U31"))</f>
        <v/>
      </c>
      <c r="X256" s="136" t="str">
        <f>IF(1=1,IF(OR(W256="",NOT(ISNUMBER(F256))),"",F256*W256*IFERROR(INDEX(D384:D428,MATCH(AE256,B384:B428,0)),1)),N("V7"))</f>
        <v/>
      </c>
      <c r="Y256" s="137" t="str">
        <f>IF(1=1,IF(F256="","",IF(G256="","",IFERROR(INDEX(E384:E428,MATCH(AE256,B384:B428,0)),G256&amp;""))),N("W6"))</f>
        <v/>
      </c>
      <c r="Z256" s="142" t="str">
        <f>IF(1=1,IF(X256="","",IF(AND(ISNUMBER(X256),X256&lt;1,Y256="kg"),MAX(1,ROUND(X256*1000,0)),IF(AND(ISNUMBER(X256),X256&lt;1,Y256="L"),MAX(1,ROUND(X256*100,0)),ROUND(X256,3)))),N("X31"))</f>
        <v/>
      </c>
      <c r="AA256" s="143" t="str">
        <f>IF(1=1,IF(X256="","",IF(AND(ISNUMBER(X256),X256&lt;1,Y256="kg"),"g",IF(AND(ISNUMBER(X256),X256&lt;1,Y256="L"),"cl",Y256))),N("Y31"))</f>
        <v/>
      </c>
      <c r="AB256" s="123" t="str">
        <f>IF(1=1,IF(E256="","",IF(F256="","A CONTROLER",IF(NOT(ISNUMBER(F256)),"TEXTE",IF(OR(W256="",W256&lt;=0),"COMMANDE COUVERTS INCOMPLETE",IF(G256="","UNITE MANQUANTE",IF(COUNTIF(B384:B428,AE256)=0,"UNITE A CONTROLER","OK")))))),N("Z6"))</f>
        <v/>
      </c>
      <c r="AD256" s="144" t="str">
        <f>IF(1=1,IF(E256="","",AD231),N("AB31"))</f>
        <v/>
      </c>
      <c r="AE256" s="125" t="str">
        <f>IF(1=1,IF(G256="","",UPPER(TRIM(SUBSTITUTE(SUBSTITUTE(G256&amp;"",CHAR(160)," ")," "," ")))),N("AC31"))</f>
        <v/>
      </c>
      <c r="AG256" s="5" t="s">
        <v>49</v>
      </c>
    </row>
    <row r="257" spans="1:33" ht="15.75" x14ac:dyDescent="0.25">
      <c r="A257" s="126" t="str">
        <f>IF(1=1,IF(E257="","",A231),N("A32"))</f>
        <v/>
      </c>
      <c r="B257" s="127" t="str">
        <f>IF(1=1,IF(E257="","",B231),N("B32"))</f>
        <v/>
      </c>
      <c r="C257" s="128"/>
      <c r="D257" s="129" t="str">
        <f>IF(ISBLANK(E257),"",LARGE(D231:D256,1)+1)</f>
        <v/>
      </c>
      <c r="E257" s="130"/>
      <c r="F257" s="131"/>
      <c r="G257" s="170"/>
      <c r="H257" s="105"/>
      <c r="I257" s="132" t="str">
        <f>IF(1=1,IF(E257="","",I231),N("H32"))</f>
        <v/>
      </c>
      <c r="J257" s="133" t="str">
        <f>IF(1=1,IF(E257="","",J231),N("I32"))</f>
        <v/>
      </c>
      <c r="K257" s="134" t="str">
        <f>IF(1=1,IF(E257="","",K231),N("J32"))</f>
        <v/>
      </c>
      <c r="L257" s="135" t="str">
        <f>IF(1=1,IF(OR(J257="",O257="",NOT(ISNUMBER(J257)),NOT(ISNUMBER(O257)),J257=0),"",O257/J257),N("L32"))</f>
        <v/>
      </c>
      <c r="M257" s="136" t="str">
        <f>IF(1=1,IF(OR(L257="",NOT(ISNUMBER(F257))),"",F257*L257*IFERROR(INDEX(D384:D428,MATCH(AE257,B384:B428,0)),1)),N("M13"))</f>
        <v/>
      </c>
      <c r="N257" s="137" t="str">
        <f>IF(1=1,IF(F257="","",IF(G257="","",IFERROR(INDEX(E384:E428,MATCH(AE257,B384:B428,0)),G257&amp;""))),N("N6"))</f>
        <v/>
      </c>
      <c r="O257" s="138" t="str">
        <f>IF(1=1,IF(E257="","",O231),N("K32"))</f>
        <v/>
      </c>
      <c r="P257" s="139" t="str">
        <f>IF(1=1,IF(M257="","",IF(AND(ISNUMBER(M257),M257&lt;1,N257="kg"),MAX(1,ROUND(M257*1000,0)),IF(AND(ISNUMBER(M257),M257&lt;1,N257="L"),MAX(1,ROUND(M257*100,0)),ROUND(M257,3)))),N("O32"))</f>
        <v/>
      </c>
      <c r="Q257" s="140" t="str">
        <f>IF(1=1,IF(M257="","",IF(AND(ISNUMBER(M257),M257&lt;1,N257="kg"),"g",IF(AND(ISNUMBER(M257),M257&lt;1,N257="L"),"cl",N257))),N("P32"))</f>
        <v/>
      </c>
      <c r="R257" s="161" t="str">
        <f>IF(1=1,IF(E257="","",IF(F257="","A CONTROLER",IF(NOT(ISNUMBER(F257)),"TEXTE",IF(OR(L257="",L257&lt;=0),"COMMANDE PRINCIPALE INCOMPLETE",IF(G257="","UNITE MANQUANTE",IF(COUNTIF(B384:B428,AE257)=0,"UNITE A CONTROLER","OK")))))),N("Q9"))</f>
        <v/>
      </c>
      <c r="S257" s="105"/>
      <c r="T257" s="141">
        <f t="shared" si="17"/>
        <v>0</v>
      </c>
      <c r="U257" s="133" t="str">
        <f>IF(1=1,IF(E257="","",U231),N("S32"))</f>
        <v/>
      </c>
      <c r="V257" s="133" t="str">
        <f>IF(1=1,IF(E257="","",V231),N("T32"))</f>
        <v/>
      </c>
      <c r="W257" s="135" t="str">
        <f>IF(1=1,IF(OR(U257="",V257="",NOT(ISNUMBER(U257)),NOT(ISNUMBER(V257)),U257=0),"",V257/U257),N("U32"))</f>
        <v/>
      </c>
      <c r="X257" s="136" t="str">
        <f>IF(1=1,IF(OR(W257="",NOT(ISNUMBER(F257))),"",F257*W257*IFERROR(INDEX(D384:D428,MATCH(AE257,B384:B428,0)),1)),N("V7"))</f>
        <v/>
      </c>
      <c r="Y257" s="137" t="str">
        <f>IF(1=1,IF(F257="","",IF(G257="","",IFERROR(INDEX(E384:E428,MATCH(AE257,B384:B428,0)),G257&amp;""))),N("W6"))</f>
        <v/>
      </c>
      <c r="Z257" s="142" t="str">
        <f>IF(1=1,IF(X257="","",IF(AND(ISNUMBER(X257),X257&lt;1,Y257="kg"),MAX(1,ROUND(X257*1000,0)),IF(AND(ISNUMBER(X257),X257&lt;1,Y257="L"),MAX(1,ROUND(X257*100,0)),ROUND(X257,3)))),N("X32"))</f>
        <v/>
      </c>
      <c r="AA257" s="143" t="str">
        <f>IF(1=1,IF(X257="","",IF(AND(ISNUMBER(X257),X257&lt;1,Y257="kg"),"g",IF(AND(ISNUMBER(X257),X257&lt;1,Y257="L"),"cl",Y257))),N("Y32"))</f>
        <v/>
      </c>
      <c r="AB257" s="123" t="str">
        <f>IF(1=1,IF(E257="","",IF(F257="","A CONTROLER",IF(NOT(ISNUMBER(F257)),"TEXTE",IF(OR(W257="",W257&lt;=0),"COMMANDE COUVERTS INCOMPLETE",IF(G257="","UNITE MANQUANTE",IF(COUNTIF(B384:B428,AE257)=0,"UNITE A CONTROLER","OK")))))),N("Z6"))</f>
        <v/>
      </c>
      <c r="AD257" s="144" t="str">
        <f>IF(1=1,IF(E257="","",AD231),N("AB32"))</f>
        <v/>
      </c>
      <c r="AE257" s="125" t="str">
        <f>IF(1=1,IF(G257="","",UPPER(TRIM(SUBSTITUTE(SUBSTITUTE(G257&amp;"",CHAR(160)," ")," "," ")))),N("AC32"))</f>
        <v/>
      </c>
      <c r="AG257" s="5" t="s">
        <v>50</v>
      </c>
    </row>
    <row r="258" spans="1:33" ht="15.75" x14ac:dyDescent="0.25">
      <c r="A258" s="126" t="str">
        <f>IF(1=1,IF(E258="","",A231),N("A33"))</f>
        <v/>
      </c>
      <c r="B258" s="127" t="str">
        <f>IF(1=1,IF(E258="","",B231),N("B33"))</f>
        <v/>
      </c>
      <c r="C258" s="128"/>
      <c r="D258" s="129" t="str">
        <f>IF(ISBLANK(E258),"",LARGE(D231:D257,1)+1)</f>
        <v/>
      </c>
      <c r="E258" s="130"/>
      <c r="F258" s="131"/>
      <c r="G258" s="170"/>
      <c r="H258" s="105"/>
      <c r="I258" s="132" t="str">
        <f>IF(1=1,IF(E258="","",I231),N("H33"))</f>
        <v/>
      </c>
      <c r="J258" s="133" t="str">
        <f>IF(1=1,IF(E258="","",J231),N("I33"))</f>
        <v/>
      </c>
      <c r="K258" s="134" t="str">
        <f>IF(1=1,IF(E258="","",K231),N("J33"))</f>
        <v/>
      </c>
      <c r="L258" s="135" t="str">
        <f>IF(1=1,IF(OR(J258="",O258="",NOT(ISNUMBER(J258)),NOT(ISNUMBER(O258)),J258=0),"",O258/J258),N("L33"))</f>
        <v/>
      </c>
      <c r="M258" s="136" t="str">
        <f>IF(1=1,IF(OR(L258="",NOT(ISNUMBER(F258))),"",F258*L258*IFERROR(INDEX(D384:D428,MATCH(AE258,B384:B428,0)),1)),N("M13"))</f>
        <v/>
      </c>
      <c r="N258" s="137" t="str">
        <f>IF(1=1,IF(F258="","",IF(G258="","",IFERROR(INDEX(E384:E428,MATCH(AE258,B384:B428,0)),G258&amp;""))),N("N6"))</f>
        <v/>
      </c>
      <c r="O258" s="138" t="str">
        <f>IF(1=1,IF(E258="","",O231),N("K33"))</f>
        <v/>
      </c>
      <c r="P258" s="139" t="str">
        <f>IF(1=1,IF(M258="","",IF(AND(ISNUMBER(M258),M258&lt;1,N258="kg"),MAX(1,ROUND(M258*1000,0)),IF(AND(ISNUMBER(M258),M258&lt;1,N258="L"),MAX(1,ROUND(M258*100,0)),ROUND(M258,3)))),N("O33"))</f>
        <v/>
      </c>
      <c r="Q258" s="140" t="str">
        <f>IF(1=1,IF(M258="","",IF(AND(ISNUMBER(M258),M258&lt;1,N258="kg"),"g",IF(AND(ISNUMBER(M258),M258&lt;1,N258="L"),"cl",N258))),N("P33"))</f>
        <v/>
      </c>
      <c r="R258" s="161" t="str">
        <f>IF(1=1,IF(E258="","",IF(F258="","A CONTROLER",IF(NOT(ISNUMBER(F258)),"TEXTE",IF(OR(L258="",L258&lt;=0),"COMMANDE PRINCIPALE INCOMPLETE",IF(G258="","UNITE MANQUANTE",IF(COUNTIF(B384:B428,AE258)=0,"UNITE A CONTROLER","OK")))))),N("Q9"))</f>
        <v/>
      </c>
      <c r="S258" s="105"/>
      <c r="T258" s="141">
        <f t="shared" si="17"/>
        <v>0</v>
      </c>
      <c r="U258" s="133" t="str">
        <f>IF(1=1,IF(E258="","",U231),N("S33"))</f>
        <v/>
      </c>
      <c r="V258" s="133" t="str">
        <f>IF(1=1,IF(E258="","",V231),N("T33"))</f>
        <v/>
      </c>
      <c r="W258" s="135" t="str">
        <f>IF(1=1,IF(OR(U258="",V258="",NOT(ISNUMBER(U258)),NOT(ISNUMBER(V258)),U258=0),"",V258/U258),N("U33"))</f>
        <v/>
      </c>
      <c r="X258" s="136" t="str">
        <f>IF(1=1,IF(OR(W258="",NOT(ISNUMBER(F258))),"",F258*W258*IFERROR(INDEX(D384:D428,MATCH(AE258,B384:B428,0)),1)),N("V7"))</f>
        <v/>
      </c>
      <c r="Y258" s="137" t="str">
        <f>IF(1=1,IF(F258="","",IF(G258="","",IFERROR(INDEX(E384:E428,MATCH(AE258,B384:B428,0)),G258&amp;""))),N("W6"))</f>
        <v/>
      </c>
      <c r="Z258" s="142" t="str">
        <f>IF(1=1,IF(X258="","",IF(AND(ISNUMBER(X258),X258&lt;1,Y258="kg"),MAX(1,ROUND(X258*1000,0)),IF(AND(ISNUMBER(X258),X258&lt;1,Y258="L"),MAX(1,ROUND(X258*100,0)),ROUND(X258,3)))),N("X33"))</f>
        <v/>
      </c>
      <c r="AA258" s="143" t="str">
        <f>IF(1=1,IF(X258="","",IF(AND(ISNUMBER(X258),X258&lt;1,Y258="kg"),"g",IF(AND(ISNUMBER(X258),X258&lt;1,Y258="L"),"cl",Y258))),N("Y33"))</f>
        <v/>
      </c>
      <c r="AB258" s="123" t="str">
        <f>IF(1=1,IF(E258="","",IF(F258="","A CONTROLER",IF(NOT(ISNUMBER(F258)),"TEXTE",IF(OR(W258="",W258&lt;=0),"COMMANDE COUVERTS INCOMPLETE",IF(G258="","UNITE MANQUANTE",IF(COUNTIF(B384:B428,AE258)=0,"UNITE A CONTROLER","OK")))))),N("Z6"))</f>
        <v/>
      </c>
      <c r="AD258" s="144" t="str">
        <f>IF(1=1,IF(E258="","",AD231),N("AB33"))</f>
        <v/>
      </c>
      <c r="AE258" s="125" t="str">
        <f>IF(1=1,IF(G258="","",UPPER(TRIM(SUBSTITUTE(SUBSTITUTE(G258&amp;"",CHAR(160)," ")," "," ")))),N("AC33"))</f>
        <v/>
      </c>
      <c r="AG258" s="244" t="s">
        <v>51</v>
      </c>
    </row>
    <row r="259" spans="1:33" ht="15.75" x14ac:dyDescent="0.25">
      <c r="A259" s="126" t="str">
        <f>IF(1=1,IF(E259="","",A231),N("A34"))</f>
        <v/>
      </c>
      <c r="B259" s="127" t="str">
        <f>IF(1=1,IF(E259="","",B231),N("B34"))</f>
        <v/>
      </c>
      <c r="C259" s="128"/>
      <c r="D259" s="129" t="str">
        <f>IF(ISBLANK(E259),"",LARGE(D231:D258,1)+1)</f>
        <v/>
      </c>
      <c r="E259" s="130"/>
      <c r="F259" s="131"/>
      <c r="G259" s="170"/>
      <c r="H259" s="105"/>
      <c r="I259" s="132" t="str">
        <f>IF(1=1,IF(E259="","",I231),N("H34"))</f>
        <v/>
      </c>
      <c r="J259" s="133" t="str">
        <f>IF(1=1,IF(E259="","",J231),N("I34"))</f>
        <v/>
      </c>
      <c r="K259" s="134" t="str">
        <f>IF(1=1,IF(E259="","",K231),N("J34"))</f>
        <v/>
      </c>
      <c r="L259" s="135" t="str">
        <f>IF(1=1,IF(OR(J259="",O259="",NOT(ISNUMBER(J259)),NOT(ISNUMBER(O259)),J259=0),"",O259/J259),N("L34"))</f>
        <v/>
      </c>
      <c r="M259" s="136" t="str">
        <f>IF(1=1,IF(OR(L259="",NOT(ISNUMBER(F259))),"",F259*L259*IFERROR(INDEX(D384:D428,MATCH(AE259,B384:B428,0)),1)),N("M13"))</f>
        <v/>
      </c>
      <c r="N259" s="137" t="str">
        <f>IF(1=1,IF(F259="","",IF(G259="","",IFERROR(INDEX(E384:E428,MATCH(AE259,B384:B428,0)),G259&amp;""))),N("N6"))</f>
        <v/>
      </c>
      <c r="O259" s="138" t="str">
        <f>IF(1=1,IF(E259="","",O231),N("K34"))</f>
        <v/>
      </c>
      <c r="P259" s="139" t="str">
        <f>IF(1=1,IF(M259="","",IF(AND(ISNUMBER(M259),M259&lt;1,N259="kg"),MAX(1,ROUND(M259*1000,0)),IF(AND(ISNUMBER(M259),M259&lt;1,N259="L"),MAX(1,ROUND(M259*100,0)),ROUND(M259,3)))),N("O34"))</f>
        <v/>
      </c>
      <c r="Q259" s="140" t="str">
        <f>IF(1=1,IF(M259="","",IF(AND(ISNUMBER(M259),M259&lt;1,N259="kg"),"g",IF(AND(ISNUMBER(M259),M259&lt;1,N259="L"),"cl",N259))),N("P34"))</f>
        <v/>
      </c>
      <c r="R259" s="161" t="str">
        <f>IF(1=1,IF(E259="","",IF(F259="","A CONTROLER",IF(NOT(ISNUMBER(F259)),"TEXTE",IF(OR(L259="",L259&lt;=0),"COMMANDE PRINCIPALE INCOMPLETE",IF(G259="","UNITE MANQUANTE",IF(COUNTIF(B384:B428,AE259)=0,"UNITE A CONTROLER","OK")))))),N("Q9"))</f>
        <v/>
      </c>
      <c r="S259" s="105"/>
      <c r="T259" s="141">
        <f t="shared" si="17"/>
        <v>0</v>
      </c>
      <c r="U259" s="133" t="str">
        <f>IF(1=1,IF(E259="","",U231),N("S34"))</f>
        <v/>
      </c>
      <c r="V259" s="133" t="str">
        <f>IF(1=1,IF(E259="","",V231),N("T34"))</f>
        <v/>
      </c>
      <c r="W259" s="135" t="str">
        <f>IF(1=1,IF(OR(U259="",V259="",NOT(ISNUMBER(U259)),NOT(ISNUMBER(V259)),U259=0),"",V259/U259),N("U34"))</f>
        <v/>
      </c>
      <c r="X259" s="136" t="str">
        <f>IF(1=1,IF(OR(W259="",NOT(ISNUMBER(F259))),"",F259*W259*IFERROR(INDEX(D384:D428,MATCH(AE259,B384:B428,0)),1)),N("V7"))</f>
        <v/>
      </c>
      <c r="Y259" s="137" t="str">
        <f>IF(1=1,IF(F259="","",IF(G259="","",IFERROR(INDEX(E384:E428,MATCH(AE259,B384:B428,0)),G259&amp;""))),N("W6"))</f>
        <v/>
      </c>
      <c r="Z259" s="142" t="str">
        <f>IF(1=1,IF(X259="","",IF(AND(ISNUMBER(X259),X259&lt;1,Y259="kg"),MAX(1,ROUND(X259*1000,0)),IF(AND(ISNUMBER(X259),X259&lt;1,Y259="L"),MAX(1,ROUND(X259*100,0)),ROUND(X259,3)))),N("X34"))</f>
        <v/>
      </c>
      <c r="AA259" s="143" t="str">
        <f>IF(1=1,IF(X259="","",IF(AND(ISNUMBER(X259),X259&lt;1,Y259="kg"),"g",IF(AND(ISNUMBER(X259),X259&lt;1,Y259="L"),"cl",Y259))),N("Y34"))</f>
        <v/>
      </c>
      <c r="AB259" s="123" t="str">
        <f>IF(1=1,IF(E259="","",IF(F259="","A CONTROLER",IF(NOT(ISNUMBER(F259)),"TEXTE",IF(OR(W259="",W259&lt;=0),"COMMANDE COUVERTS INCOMPLETE",IF(G259="","UNITE MANQUANTE",IF(COUNTIF(B384:B428,AE259)=0,"UNITE A CONTROLER","OK")))))),N("Z6"))</f>
        <v/>
      </c>
      <c r="AD259" s="144" t="str">
        <f>IF(1=1,IF(E259="","",AD231),N("AB34"))</f>
        <v/>
      </c>
      <c r="AE259" s="125" t="str">
        <f>IF(1=1,IF(G259="","",UPPER(TRIM(SUBSTITUTE(SUBSTITUTE(G259&amp;"",CHAR(160)," ")," "," ")))),N("AC34"))</f>
        <v/>
      </c>
      <c r="AG259" s="244" t="s">
        <v>54</v>
      </c>
    </row>
    <row r="260" spans="1:33" ht="24" customHeight="1" x14ac:dyDescent="0.25">
      <c r="A260" s="126" t="str">
        <f>IF(1=1,IF(E260="","",A231),N("A35"))</f>
        <v/>
      </c>
      <c r="B260" s="127" t="str">
        <f>IF(1=1,IF(E260="","",B231),N("B35"))</f>
        <v/>
      </c>
      <c r="C260" s="128"/>
      <c r="D260" s="129" t="str">
        <f>IF(ISBLANK(E260),"",LARGE(D231:D259,1)+1)</f>
        <v/>
      </c>
      <c r="E260" s="130"/>
      <c r="F260" s="131"/>
      <c r="G260" s="170"/>
      <c r="H260" s="105"/>
      <c r="I260" s="132" t="str">
        <f>IF(1=1,IF(E260="","",I231),N("H35"))</f>
        <v/>
      </c>
      <c r="J260" s="133" t="str">
        <f>IF(1=1,IF(E260="","",J231),N("I35"))</f>
        <v/>
      </c>
      <c r="K260" s="134" t="str">
        <f>IF(1=1,IF(E260="","",K231),N("J35"))</f>
        <v/>
      </c>
      <c r="L260" s="135" t="str">
        <f>IF(1=1,IF(OR(J260="",O260="",NOT(ISNUMBER(J260)),NOT(ISNUMBER(O260)),J260=0),"",O260/J260),N("L35"))</f>
        <v/>
      </c>
      <c r="M260" s="136" t="str">
        <f>IF(1=1,IF(OR(L260="",NOT(ISNUMBER(F260))),"",F260*L260*IFERROR(INDEX(D384:D428,MATCH(AE260,B384:B428,0)),1)),N("M13"))</f>
        <v/>
      </c>
      <c r="N260" s="137" t="str">
        <f>IF(1=1,IF(F260="","",IF(G260="","",IFERROR(INDEX(E384:E428,MATCH(AE260,B384:B428,0)),G260&amp;""))),N("N6"))</f>
        <v/>
      </c>
      <c r="O260" s="138" t="str">
        <f>IF(1=1,IF(E260="","",O231),N("K35"))</f>
        <v/>
      </c>
      <c r="P260" s="139" t="str">
        <f>IF(1=1,IF(M260="","",IF(AND(ISNUMBER(M260),M260&lt;1,N260="kg"),MAX(1,ROUND(M260*1000,0)),IF(AND(ISNUMBER(M260),M260&lt;1,N260="L"),MAX(1,ROUND(M260*100,0)),ROUND(M260,3)))),N("O35"))</f>
        <v/>
      </c>
      <c r="Q260" s="140" t="str">
        <f>IF(1=1,IF(M260="","",IF(AND(ISNUMBER(M260),M260&lt;1,N260="kg"),"g",IF(AND(ISNUMBER(M260),M260&lt;1,N260="L"),"cl",N260))),N("P35"))</f>
        <v/>
      </c>
      <c r="R260" s="161" t="str">
        <f>IF(1=1,IF(E260="","",IF(F260="","A CONTROLER",IF(NOT(ISNUMBER(F260)),"TEXTE",IF(OR(L260="",L260&lt;=0),"COMMANDE PRINCIPALE INCOMPLETE",IF(G260="","UNITE MANQUANTE",IF(COUNTIF(B384:B428,AE260)=0,"UNITE A CONTROLER","OK")))))),N("Q9"))</f>
        <v/>
      </c>
      <c r="S260" s="105"/>
      <c r="T260" s="141">
        <f t="shared" si="17"/>
        <v>0</v>
      </c>
      <c r="U260" s="133" t="str">
        <f>IF(1=1,IF(E260="","",U231),N("S35"))</f>
        <v/>
      </c>
      <c r="V260" s="133" t="str">
        <f>IF(1=1,IF(E260="","",V231),N("T35"))</f>
        <v/>
      </c>
      <c r="W260" s="135" t="str">
        <f>IF(1=1,IF(OR(U260="",V260="",NOT(ISNUMBER(U260)),NOT(ISNUMBER(V260)),U260=0),"",V260/U260),N("U35"))</f>
        <v/>
      </c>
      <c r="X260" s="136" t="str">
        <f>IF(1=1,IF(OR(W260="",NOT(ISNUMBER(F260))),"",F260*W260*IFERROR(INDEX(D384:D428,MATCH(AE260,B384:B428,0)),1)),N("V7"))</f>
        <v/>
      </c>
      <c r="Y260" s="137" t="str">
        <f>IF(1=1,IF(F260="","",IF(G260="","",IFERROR(INDEX(E384:E428,MATCH(AE260,B384:B428,0)),G260&amp;""))),N("W6"))</f>
        <v/>
      </c>
      <c r="Z260" s="142" t="str">
        <f>IF(1=1,IF(X260="","",IF(AND(ISNUMBER(X260),X260&lt;1,Y260="kg"),MAX(1,ROUND(X260*1000,0)),IF(AND(ISNUMBER(X260),X260&lt;1,Y260="L"),MAX(1,ROUND(X260*100,0)),ROUND(X260,3)))),N("X35"))</f>
        <v/>
      </c>
      <c r="AA260" s="143" t="str">
        <f>IF(1=1,IF(X260="","",IF(AND(ISNUMBER(X260),X260&lt;1,Y260="kg"),"g",IF(AND(ISNUMBER(X260),X260&lt;1,Y260="L"),"cl",Y260))),N("Y35"))</f>
        <v/>
      </c>
      <c r="AB260" s="123" t="str">
        <f>IF(1=1,IF(E260="","",IF(F260="","A CONTROLER",IF(NOT(ISNUMBER(F260)),"TEXTE",IF(OR(W260="",W260&lt;=0),"COMMANDE COUVERTS INCOMPLETE",IF(G260="","UNITE MANQUANTE",IF(COUNTIF(B384:B428,AE260)=0,"UNITE A CONTROLER","OK")))))),N("Z6"))</f>
        <v/>
      </c>
      <c r="AD260" s="144" t="str">
        <f>IF(1=1,IF(E260="","",AD231),N("AB35"))</f>
        <v/>
      </c>
      <c r="AE260" s="125" t="str">
        <f>IF(1=1,IF(G260="","",UPPER(TRIM(SUBSTITUTE(SUBSTITUTE(G260&amp;"",CHAR(160)," ")," "," ")))),N("AC35"))</f>
        <v/>
      </c>
      <c r="AG260" s="244" t="s">
        <v>56</v>
      </c>
    </row>
    <row r="261" spans="1:33" ht="15.75" x14ac:dyDescent="0.25">
      <c r="A261" s="126" t="str">
        <f>IF(1=1,IF(E261="","",A231),N("A36"))</f>
        <v/>
      </c>
      <c r="B261" s="127" t="str">
        <f>IF(1=1,IF(E261="","",B231),N("B36"))</f>
        <v/>
      </c>
      <c r="C261" s="128"/>
      <c r="D261" s="129" t="str">
        <f>IF(ISBLANK(E261),"",LARGE(D231:D260,1)+1)</f>
        <v/>
      </c>
      <c r="E261" s="130"/>
      <c r="F261" s="131"/>
      <c r="G261" s="170"/>
      <c r="H261" s="105"/>
      <c r="I261" s="132" t="str">
        <f>IF(1=1,IF(E261="","",I231),N("H36"))</f>
        <v/>
      </c>
      <c r="J261" s="133" t="str">
        <f>IF(1=1,IF(E261="","",J231),N("I36"))</f>
        <v/>
      </c>
      <c r="K261" s="134" t="str">
        <f>IF(1=1,IF(E261="","",K231),N("J36"))</f>
        <v/>
      </c>
      <c r="L261" s="135" t="str">
        <f>IF(1=1,IF(OR(J261="",O261="",NOT(ISNUMBER(J261)),NOT(ISNUMBER(O261)),J261=0),"",O261/J261),N("L36"))</f>
        <v/>
      </c>
      <c r="M261" s="136" t="str">
        <f>IF(1=1,IF(OR(L261="",NOT(ISNUMBER(F261))),"",F261*L261*IFERROR(INDEX(D384:D428,MATCH(AE261,B384:B428,0)),1)),N("M13"))</f>
        <v/>
      </c>
      <c r="N261" s="137" t="str">
        <f>IF(1=1,IF(F261="","",IF(G261="","",IFERROR(INDEX(E384:E428,MATCH(AE261,B384:B428,0)),G261&amp;""))),N("N6"))</f>
        <v/>
      </c>
      <c r="O261" s="138" t="str">
        <f>IF(1=1,IF(E261="","",O231),N("K36"))</f>
        <v/>
      </c>
      <c r="P261" s="139" t="str">
        <f>IF(1=1,IF(M261="","",IF(AND(ISNUMBER(M261),M261&lt;1,N261="kg"),MAX(1,ROUND(M261*1000,0)),IF(AND(ISNUMBER(M261),M261&lt;1,N261="L"),MAX(1,ROUND(M261*100,0)),ROUND(M261,3)))),N("O36"))</f>
        <v/>
      </c>
      <c r="Q261" s="140" t="str">
        <f>IF(1=1,IF(M261="","",IF(AND(ISNUMBER(M261),M261&lt;1,N261="kg"),"g",IF(AND(ISNUMBER(M261),M261&lt;1,N261="L"),"cl",N261))),N("P36"))</f>
        <v/>
      </c>
      <c r="R261" s="161" t="str">
        <f>IF(1=1,IF(E261="","",IF(F261="","A CONTROLER",IF(NOT(ISNUMBER(F261)),"TEXTE",IF(OR(L261="",L261&lt;=0),"COMMANDE PRINCIPALE INCOMPLETE",IF(G261="","UNITE MANQUANTE",IF(COUNTIF(B384:B428,AE261)=0,"UNITE A CONTROLER","OK")))))),N("Q9"))</f>
        <v/>
      </c>
      <c r="S261" s="105"/>
      <c r="T261" s="141">
        <f t="shared" si="17"/>
        <v>0</v>
      </c>
      <c r="U261" s="133" t="str">
        <f>IF(1=1,IF(E261="","",U231),N("S36"))</f>
        <v/>
      </c>
      <c r="V261" s="133" t="str">
        <f>IF(1=1,IF(E261="","",V231),N("T36"))</f>
        <v/>
      </c>
      <c r="W261" s="135" t="str">
        <f>IF(1=1,IF(OR(U261="",V261="",NOT(ISNUMBER(U261)),NOT(ISNUMBER(V261)),U261=0),"",V261/U261),N("U36"))</f>
        <v/>
      </c>
      <c r="X261" s="136" t="str">
        <f>IF(1=1,IF(OR(W261="",NOT(ISNUMBER(F261))),"",F261*W261*IFERROR(INDEX(D384:D428,MATCH(AE261,B384:B428,0)),1)),N("V7"))</f>
        <v/>
      </c>
      <c r="Y261" s="137" t="str">
        <f>IF(1=1,IF(F261="","",IF(G261="","",IFERROR(INDEX(E384:E428,MATCH(AE261,B384:B428,0)),G261&amp;""))),N("W6"))</f>
        <v/>
      </c>
      <c r="Z261" s="142" t="str">
        <f>IF(1=1,IF(X261="","",IF(AND(ISNUMBER(X261),X261&lt;1,Y261="kg"),MAX(1,ROUND(X261*1000,0)),IF(AND(ISNUMBER(X261),X261&lt;1,Y261="L"),MAX(1,ROUND(X261*100,0)),ROUND(X261,3)))),N("X36"))</f>
        <v/>
      </c>
      <c r="AA261" s="143" t="str">
        <f>IF(1=1,IF(X261="","",IF(AND(ISNUMBER(X261),X261&lt;1,Y261="kg"),"g",IF(AND(ISNUMBER(X261),X261&lt;1,Y261="L"),"cl",Y261))),N("Y36"))</f>
        <v/>
      </c>
      <c r="AB261" s="123" t="str">
        <f>IF(1=1,IF(E261="","",IF(F261="","A CONTROLER",IF(NOT(ISNUMBER(F261)),"TEXTE",IF(OR(W261="",W261&lt;=0),"COMMANDE COUVERTS INCOMPLETE",IF(G261="","UNITE MANQUANTE",IF(COUNTIF(B384:B428,AE261)=0,"UNITE A CONTROLER","OK")))))),N("Z6"))</f>
        <v/>
      </c>
      <c r="AD261" s="144" t="str">
        <f>IF(1=1,IF(E261="","",AD231),N("AB36"))</f>
        <v/>
      </c>
      <c r="AE261" s="125" t="str">
        <f>IF(1=1,IF(G261="","",UPPER(TRIM(SUBSTITUTE(SUBSTITUTE(G261&amp;"",CHAR(160)," ")," "," ")))),N("AC36"))</f>
        <v/>
      </c>
      <c r="AG261" s="244" t="s">
        <v>58</v>
      </c>
    </row>
    <row r="262" spans="1:33" ht="15.75" x14ac:dyDescent="0.25">
      <c r="A262" s="126" t="str">
        <f>IF(1=1,IF(E262="","",A231),N("A37"))</f>
        <v/>
      </c>
      <c r="B262" s="127" t="str">
        <f>IF(1=1,IF(E262="","",B231),N("B37"))</f>
        <v/>
      </c>
      <c r="C262" s="128"/>
      <c r="D262" s="129" t="str">
        <f>IF(ISBLANK(E262),"",LARGE(D231:D261,1)+1)</f>
        <v/>
      </c>
      <c r="E262" s="130"/>
      <c r="F262" s="131"/>
      <c r="G262" s="170"/>
      <c r="H262" s="105"/>
      <c r="I262" s="132" t="str">
        <f>IF(1=1,IF(E262="","",I231),N("H37"))</f>
        <v/>
      </c>
      <c r="J262" s="133" t="str">
        <f>IF(1=1,IF(E262="","",J231),N("I37"))</f>
        <v/>
      </c>
      <c r="K262" s="134" t="str">
        <f>IF(1=1,IF(E262="","",K231),N("J37"))</f>
        <v/>
      </c>
      <c r="L262" s="135" t="str">
        <f>IF(1=1,IF(OR(J262="",O262="",NOT(ISNUMBER(J262)),NOT(ISNUMBER(O262)),J262=0),"",O262/J262),N("L37"))</f>
        <v/>
      </c>
      <c r="M262" s="136" t="str">
        <f>IF(1=1,IF(OR(L262="",NOT(ISNUMBER(F262))),"",F262*L262*IFERROR(INDEX(D384:D428,MATCH(AE262,B384:B428,0)),1)),N("M13"))</f>
        <v/>
      </c>
      <c r="N262" s="137" t="str">
        <f>IF(1=1,IF(F262="","",IF(G262="","",IFERROR(INDEX(E384:E428,MATCH(AE262,B384:B428,0)),G262&amp;""))),N("N6"))</f>
        <v/>
      </c>
      <c r="O262" s="138" t="str">
        <f>IF(1=1,IF(E262="","",O231),N("K37"))</f>
        <v/>
      </c>
      <c r="P262" s="139" t="str">
        <f>IF(1=1,IF(M262="","",IF(AND(ISNUMBER(M262),M262&lt;1,N262="kg"),MAX(1,ROUND(M262*1000,0)),IF(AND(ISNUMBER(M262),M262&lt;1,N262="L"),MAX(1,ROUND(M262*100,0)),ROUND(M262,3)))),N("O37"))</f>
        <v/>
      </c>
      <c r="Q262" s="140" t="str">
        <f>IF(1=1,IF(M262="","",IF(AND(ISNUMBER(M262),M262&lt;1,N262="kg"),"g",IF(AND(ISNUMBER(M262),M262&lt;1,N262="L"),"cl",N262))),N("P37"))</f>
        <v/>
      </c>
      <c r="R262" s="161" t="str">
        <f>IF(1=1,IF(E262="","",IF(F262="","A CONTROLER",IF(NOT(ISNUMBER(F262)),"TEXTE",IF(OR(L262="",L262&lt;=0),"COMMANDE PRINCIPALE INCOMPLETE",IF(G262="","UNITE MANQUANTE",IF(COUNTIF(B384:B428,AE262)=0,"UNITE A CONTROLER","OK")))))),N("Q9"))</f>
        <v/>
      </c>
      <c r="S262" s="105"/>
      <c r="T262" s="141">
        <f t="shared" si="17"/>
        <v>0</v>
      </c>
      <c r="U262" s="133" t="str">
        <f>IF(1=1,IF(E262="","",U231),N("S37"))</f>
        <v/>
      </c>
      <c r="V262" s="133" t="str">
        <f>IF(1=1,IF(E262="","",V231),N("T37"))</f>
        <v/>
      </c>
      <c r="W262" s="135" t="str">
        <f>IF(1=1,IF(OR(U262="",V262="",NOT(ISNUMBER(U262)),NOT(ISNUMBER(V262)),U262=0),"",V262/U262),N("U37"))</f>
        <v/>
      </c>
      <c r="X262" s="136" t="str">
        <f>IF(1=1,IF(OR(W262="",NOT(ISNUMBER(F262))),"",F262*W262*IFERROR(INDEX(D384:D428,MATCH(AE262,B384:B428,0)),1)),N("V7"))</f>
        <v/>
      </c>
      <c r="Y262" s="137" t="str">
        <f>IF(1=1,IF(F262="","",IF(G262="","",IFERROR(INDEX(E384:E428,MATCH(AE262,B384:B428,0)),G262&amp;""))),N("W6"))</f>
        <v/>
      </c>
      <c r="Z262" s="142" t="str">
        <f>IF(1=1,IF(X262="","",IF(AND(ISNUMBER(X262),X262&lt;1,Y262="kg"),MAX(1,ROUND(X262*1000,0)),IF(AND(ISNUMBER(X262),X262&lt;1,Y262="L"),MAX(1,ROUND(X262*100,0)),ROUND(X262,3)))),N("X37"))</f>
        <v/>
      </c>
      <c r="AA262" s="143" t="str">
        <f>IF(1=1,IF(X262="","",IF(AND(ISNUMBER(X262),X262&lt;1,Y262="kg"),"g",IF(AND(ISNUMBER(X262),X262&lt;1,Y262="L"),"cl",Y262))),N("Y37"))</f>
        <v/>
      </c>
      <c r="AB262" s="123" t="str">
        <f>IF(1=1,IF(E262="","",IF(F262="","A CONTROLER",IF(NOT(ISNUMBER(F262)),"TEXTE",IF(OR(W262="",W262&lt;=0),"COMMANDE COUVERTS INCOMPLETE",IF(G262="","UNITE MANQUANTE",IF(COUNTIF(B384:B428,AE262)=0,"UNITE A CONTROLER","OK")))))),N("Z6"))</f>
        <v/>
      </c>
      <c r="AD262" s="144" t="str">
        <f>IF(1=1,IF(E262="","",AD231),N("AB37"))</f>
        <v/>
      </c>
      <c r="AE262" s="125" t="str">
        <f>IF(1=1,IF(G262="","",UPPER(TRIM(SUBSTITUTE(SUBSTITUTE(G262&amp;"",CHAR(160)," ")," "," ")))),N("AC37"))</f>
        <v/>
      </c>
      <c r="AG262" s="244" t="s">
        <v>60</v>
      </c>
    </row>
    <row r="263" spans="1:33" ht="15.75" x14ac:dyDescent="0.25">
      <c r="A263" s="126" t="str">
        <f>IF(1=1,IF(E263="","",A231),N("A38"))</f>
        <v/>
      </c>
      <c r="B263" s="127" t="str">
        <f>IF(1=1,IF(E263="","",B231),N("B38"))</f>
        <v/>
      </c>
      <c r="C263" s="128"/>
      <c r="D263" s="129" t="str">
        <f>IF(ISBLANK(E263),"",LARGE(D231:D262,1)+1)</f>
        <v/>
      </c>
      <c r="E263" s="130"/>
      <c r="F263" s="131"/>
      <c r="G263" s="170"/>
      <c r="H263" s="105"/>
      <c r="I263" s="132" t="str">
        <f>IF(1=1,IF(E263="","",I231),N("H38"))</f>
        <v/>
      </c>
      <c r="J263" s="133" t="str">
        <f>IF(1=1,IF(E263="","",J231),N("I38"))</f>
        <v/>
      </c>
      <c r="K263" s="134" t="str">
        <f>IF(1=1,IF(E263="","",K231),N("J38"))</f>
        <v/>
      </c>
      <c r="L263" s="135" t="str">
        <f>IF(1=1,IF(OR(J263="",O263="",NOT(ISNUMBER(J263)),NOT(ISNUMBER(O263)),J263=0),"",O263/J263),N("L38"))</f>
        <v/>
      </c>
      <c r="M263" s="136" t="str">
        <f>IF(1=1,IF(OR(L263="",NOT(ISNUMBER(F263))),"",F263*L263*IFERROR(INDEX(D384:D428,MATCH(AE263,B384:B428,0)),1)),N("M13"))</f>
        <v/>
      </c>
      <c r="N263" s="137" t="str">
        <f>IF(1=1,IF(F263="","",IF(G263="","",IFERROR(INDEX(E384:E428,MATCH(AE263,B384:B428,0)),G263&amp;""))),N("N6"))</f>
        <v/>
      </c>
      <c r="O263" s="138" t="str">
        <f>IF(1=1,IF(E263="","",O231),N("K38"))</f>
        <v/>
      </c>
      <c r="P263" s="139" t="str">
        <f>IF(1=1,IF(M263="","",IF(AND(ISNUMBER(M263),M263&lt;1,N263="kg"),MAX(1,ROUND(M263*1000,0)),IF(AND(ISNUMBER(M263),M263&lt;1,N263="L"),MAX(1,ROUND(M263*100,0)),ROUND(M263,3)))),N("O38"))</f>
        <v/>
      </c>
      <c r="Q263" s="140" t="str">
        <f>IF(1=1,IF(M263="","",IF(AND(ISNUMBER(M263),M263&lt;1,N263="kg"),"g",IF(AND(ISNUMBER(M263),M263&lt;1,N263="L"),"cl",N263))),N("P38"))</f>
        <v/>
      </c>
      <c r="R263" s="161" t="str">
        <f>IF(1=1,IF(E263="","",IF(F263="","A CONTROLER",IF(NOT(ISNUMBER(F263)),"TEXTE",IF(OR(L263="",L263&lt;=0),"COMMANDE PRINCIPALE INCOMPLETE",IF(G263="","UNITE MANQUANTE",IF(COUNTIF(B384:B428,AE263)=0,"UNITE A CONTROLER","OK")))))),N("Q9"))</f>
        <v/>
      </c>
      <c r="S263" s="105"/>
      <c r="T263" s="141">
        <f t="shared" si="17"/>
        <v>0</v>
      </c>
      <c r="U263" s="133" t="str">
        <f>IF(1=1,IF(E263="","",U231),N("S38"))</f>
        <v/>
      </c>
      <c r="V263" s="133" t="str">
        <f>IF(1=1,IF(E263="","",V231),N("T38"))</f>
        <v/>
      </c>
      <c r="W263" s="135" t="str">
        <f>IF(1=1,IF(OR(U263="",V263="",NOT(ISNUMBER(U263)),NOT(ISNUMBER(V263)),U263=0),"",V263/U263),N("U38"))</f>
        <v/>
      </c>
      <c r="X263" s="136" t="str">
        <f>IF(1=1,IF(OR(W263="",NOT(ISNUMBER(F263))),"",F263*W263*IFERROR(INDEX(D384:D428,MATCH(AE263,B384:B428,0)),1)),N("V7"))</f>
        <v/>
      </c>
      <c r="Y263" s="137" t="str">
        <f>IF(1=1,IF(F263="","",IF(G263="","",IFERROR(INDEX(E384:E428,MATCH(AE263,B384:B428,0)),G263&amp;""))),N("W6"))</f>
        <v/>
      </c>
      <c r="Z263" s="142" t="str">
        <f>IF(1=1,IF(X263="","",IF(AND(ISNUMBER(X263),X263&lt;1,Y263="kg"),MAX(1,ROUND(X263*1000,0)),IF(AND(ISNUMBER(X263),X263&lt;1,Y263="L"),MAX(1,ROUND(X263*100,0)),ROUND(X263,3)))),N("X38"))</f>
        <v/>
      </c>
      <c r="AA263" s="143" t="str">
        <f>IF(1=1,IF(X263="","",IF(AND(ISNUMBER(X263),X263&lt;1,Y263="kg"),"g",IF(AND(ISNUMBER(X263),X263&lt;1,Y263="L"),"cl",Y263))),N("Y38"))</f>
        <v/>
      </c>
      <c r="AB263" s="123" t="str">
        <f>IF(1=1,IF(E263="","",IF(F263="","A CONTROLER",IF(NOT(ISNUMBER(F263)),"TEXTE",IF(OR(W263="",W263&lt;=0),"COMMANDE COUVERTS INCOMPLETE",IF(G263="","UNITE MANQUANTE",IF(COUNTIF(B384:B428,AE263)=0,"UNITE A CONTROLER","OK")))))),N("Z6"))</f>
        <v/>
      </c>
      <c r="AD263" s="144" t="str">
        <f>IF(1=1,IF(E263="","",AD231),N("AB38"))</f>
        <v/>
      </c>
      <c r="AE263" s="125" t="str">
        <f>IF(1=1,IF(G263="","",UPPER(TRIM(SUBSTITUTE(SUBSTITUTE(G263&amp;"",CHAR(160)," ")," "," ")))),N("AC38"))</f>
        <v/>
      </c>
      <c r="AG263" s="244" t="s">
        <v>62</v>
      </c>
    </row>
    <row r="264" spans="1:33" ht="15.75" x14ac:dyDescent="0.25">
      <c r="A264" s="126" t="str">
        <f>IF(1=1,IF(E264="","",A231),N("A39"))</f>
        <v/>
      </c>
      <c r="B264" s="127" t="str">
        <f>IF(1=1,IF(E264="","",B231),N("B39"))</f>
        <v/>
      </c>
      <c r="C264" s="128"/>
      <c r="D264" s="129" t="str">
        <f>IF(ISBLANK(E264),"",LARGE(D231:D263,1)+1)</f>
        <v/>
      </c>
      <c r="E264" s="130"/>
      <c r="F264" s="131"/>
      <c r="G264" s="170"/>
      <c r="H264" s="105"/>
      <c r="I264" s="132" t="str">
        <f>IF(1=1,IF(E264="","",I231),N("H39"))</f>
        <v/>
      </c>
      <c r="J264" s="133" t="str">
        <f>IF(1=1,IF(E264="","",J231),N("I39"))</f>
        <v/>
      </c>
      <c r="K264" s="134" t="str">
        <f>IF(1=1,IF(E264="","",K231),N("J39"))</f>
        <v/>
      </c>
      <c r="L264" s="135" t="str">
        <f>IF(1=1,IF(OR(J264="",O264="",NOT(ISNUMBER(J264)),NOT(ISNUMBER(O264)),J264=0),"",O264/J264),N("L39"))</f>
        <v/>
      </c>
      <c r="M264" s="136" t="str">
        <f>IF(1=1,IF(OR(L264="",NOT(ISNUMBER(F264))),"",F264*L264*IFERROR(INDEX(D384:D428,MATCH(AE264,B384:B428,0)),1)),N("M13"))</f>
        <v/>
      </c>
      <c r="N264" s="137" t="str">
        <f>IF(1=1,IF(F264="","",IF(G264="","",IFERROR(INDEX(E384:E428,MATCH(AE264,B384:B428,0)),G264&amp;""))),N("N6"))</f>
        <v/>
      </c>
      <c r="O264" s="138" t="str">
        <f>IF(1=1,IF(E264="","",O231),N("K39"))</f>
        <v/>
      </c>
      <c r="P264" s="139" t="str">
        <f>IF(1=1,IF(M264="","",IF(AND(ISNUMBER(M264),M264&lt;1,N264="kg"),MAX(1,ROUND(M264*1000,0)),IF(AND(ISNUMBER(M264),M264&lt;1,N264="L"),MAX(1,ROUND(M264*100,0)),ROUND(M264,3)))),N("O39"))</f>
        <v/>
      </c>
      <c r="Q264" s="140" t="str">
        <f>IF(1=1,IF(M264="","",IF(AND(ISNUMBER(M264),M264&lt;1,N264="kg"),"g",IF(AND(ISNUMBER(M264),M264&lt;1,N264="L"),"cl",N264))),N("P39"))</f>
        <v/>
      </c>
      <c r="R264" s="161" t="str">
        <f>IF(1=1,IF(E264="","",IF(F264="","A CONTROLER",IF(NOT(ISNUMBER(F264)),"TEXTE",IF(OR(L264="",L264&lt;=0),"COMMANDE PRINCIPALE INCOMPLETE",IF(G264="","UNITE MANQUANTE",IF(COUNTIF(B384:B428,AE264)=0,"UNITE A CONTROLER","OK")))))),N("Q9"))</f>
        <v/>
      </c>
      <c r="S264" s="105"/>
      <c r="T264" s="141">
        <f t="shared" si="17"/>
        <v>0</v>
      </c>
      <c r="U264" s="133" t="str">
        <f>IF(1=1,IF(E264="","",U231),N("S39"))</f>
        <v/>
      </c>
      <c r="V264" s="133" t="str">
        <f>IF(1=1,IF(E264="","",V231),N("T39"))</f>
        <v/>
      </c>
      <c r="W264" s="135" t="str">
        <f>IF(1=1,IF(OR(U264="",V264="",NOT(ISNUMBER(U264)),NOT(ISNUMBER(V264)),U264=0),"",V264/U264),N("U39"))</f>
        <v/>
      </c>
      <c r="X264" s="136" t="str">
        <f>IF(1=1,IF(OR(W264="",NOT(ISNUMBER(F264))),"",F264*W264*IFERROR(INDEX(D384:D428,MATCH(AE264,B384:B428,0)),1)),N("V7"))</f>
        <v/>
      </c>
      <c r="Y264" s="137" t="str">
        <f>IF(1=1,IF(F264="","",IF(G264="","",IFERROR(INDEX(E384:E428,MATCH(AE264,B384:B428,0)),G264&amp;""))),N("W6"))</f>
        <v/>
      </c>
      <c r="Z264" s="142" t="str">
        <f>IF(1=1,IF(X264="","",IF(AND(ISNUMBER(X264),X264&lt;1,Y264="kg"),MAX(1,ROUND(X264*1000,0)),IF(AND(ISNUMBER(X264),X264&lt;1,Y264="L"),MAX(1,ROUND(X264*100,0)),ROUND(X264,3)))),N("X39"))</f>
        <v/>
      </c>
      <c r="AA264" s="143" t="str">
        <f>IF(1=1,IF(X264="","",IF(AND(ISNUMBER(X264),X264&lt;1,Y264="kg"),"g",IF(AND(ISNUMBER(X264),X264&lt;1,Y264="L"),"cl",Y264))),N("Y39"))</f>
        <v/>
      </c>
      <c r="AB264" s="123" t="str">
        <f>IF(1=1,IF(E264="","",IF(F264="","A CONTROLER",IF(NOT(ISNUMBER(F264)),"TEXTE",IF(OR(W264="",W264&lt;=0),"COMMANDE COUVERTS INCOMPLETE",IF(G264="","UNITE MANQUANTE",IF(COUNTIF(B384:B428,AE264)=0,"UNITE A CONTROLER","OK")))))),N("Z6"))</f>
        <v/>
      </c>
      <c r="AD264" s="144" t="str">
        <f>IF(1=1,IF(E264="","",AD231),N("AB39"))</f>
        <v/>
      </c>
      <c r="AE264" s="125" t="str">
        <f>IF(1=1,IF(G264="","",UPPER(TRIM(SUBSTITUTE(SUBSTITUTE(G264&amp;"",CHAR(160)," ")," "," ")))),N("AC39"))</f>
        <v/>
      </c>
      <c r="AG264" s="244" t="s">
        <v>64</v>
      </c>
    </row>
    <row r="265" spans="1:33" ht="15.75" x14ac:dyDescent="0.25">
      <c r="A265" s="126" t="str">
        <f>IF(1=1,IF(E265="","",A231),N("A40"))</f>
        <v/>
      </c>
      <c r="B265" s="127" t="str">
        <f>IF(1=1,IF(E265="","",B231),N("B40"))</f>
        <v/>
      </c>
      <c r="C265" s="127"/>
      <c r="D265" s="129" t="str">
        <f>IF(ISBLANK(E265),"",LARGE(D231:D264,1)+1)</f>
        <v/>
      </c>
      <c r="E265" s="130"/>
      <c r="F265" s="131"/>
      <c r="G265" s="170"/>
      <c r="H265" s="105"/>
      <c r="I265" s="132" t="str">
        <f>IF(1=1,IF(E265="","",I231),N("H40"))</f>
        <v/>
      </c>
      <c r="J265" s="133" t="str">
        <f>IF(1=1,IF(E265="","",J231),N("I40"))</f>
        <v/>
      </c>
      <c r="K265" s="134" t="str">
        <f>IF(1=1,IF(E265="","",K231),N("J40"))</f>
        <v/>
      </c>
      <c r="L265" s="135" t="str">
        <f>IF(1=1,IF(OR(J265="",O265="",NOT(ISNUMBER(J265)),NOT(ISNUMBER(O265)),J265=0),"",O265/J265),N("L40"))</f>
        <v/>
      </c>
      <c r="M265" s="136" t="str">
        <f>IF(1=1,IF(OR(L265="",NOT(ISNUMBER(F265))),"",F265*L265*IFERROR(INDEX(D384:D428,MATCH(AE265,B384:B428,0)),1)),N("M13"))</f>
        <v/>
      </c>
      <c r="N265" s="137" t="str">
        <f>IF(1=1,IF(F265="","",IF(G265="","",IFERROR(INDEX(E384:E428,MATCH(AE265,B384:B428,0)),G265&amp;""))),N("N6"))</f>
        <v/>
      </c>
      <c r="O265" s="138" t="str">
        <f>IF(1=1,IF(E265="","",O231),N("K40"))</f>
        <v/>
      </c>
      <c r="P265" s="139" t="str">
        <f>IF(1=1,IF(M265="","",IF(AND(ISNUMBER(M265),M265&lt;1,N265="kg"),MAX(1,ROUND(M265*1000,0)),IF(AND(ISNUMBER(M265),M265&lt;1,N265="L"),MAX(1,ROUND(M265*100,0)),ROUND(M265,3)))),N("O40"))</f>
        <v/>
      </c>
      <c r="Q265" s="140" t="str">
        <f>IF(1=1,IF(M265="","",IF(AND(ISNUMBER(M265),M265&lt;1,N265="kg"),"g",IF(AND(ISNUMBER(M265),M265&lt;1,N265="L"),"cl",N265))),N("P40"))</f>
        <v/>
      </c>
      <c r="R265" s="161" t="str">
        <f>IF(1=1,IF(E265="","",IF(F265="","A CONTROLER",IF(NOT(ISNUMBER(F265)),"TEXTE",IF(OR(L265="",L265&lt;=0),"COMMANDE PRINCIPALE INCOMPLETE",IF(G265="","UNITE MANQUANTE",IF(COUNTIF(B384:B428,AE265)=0,"UNITE A CONTROLER","OK")))))),N("Q9"))</f>
        <v/>
      </c>
      <c r="S265" s="105"/>
      <c r="T265" s="141">
        <f t="shared" si="17"/>
        <v>0</v>
      </c>
      <c r="U265" s="133" t="str">
        <f>IF(1=1,IF(E265="","",U231),N("S40"))</f>
        <v/>
      </c>
      <c r="V265" s="133" t="str">
        <f>IF(1=1,IF(E265="","",V231),N("T40"))</f>
        <v/>
      </c>
      <c r="W265" s="135" t="str">
        <f>IF(1=1,IF(OR(U265="",V265="",NOT(ISNUMBER(U265)),NOT(ISNUMBER(V265)),U265=0),"",V265/U265),N("U40"))</f>
        <v/>
      </c>
      <c r="X265" s="136" t="str">
        <f>IF(1=1,IF(OR(W265="",NOT(ISNUMBER(F265))),"",F265*W265*IFERROR(INDEX(D384:D428,MATCH(AE265,B384:B428,0)),1)),N("V7"))</f>
        <v/>
      </c>
      <c r="Y265" s="137" t="str">
        <f>IF(1=1,IF(F265="","",IF(G265="","",IFERROR(INDEX(E384:E428,MATCH(AE265,B384:B428,0)),G265&amp;""))),N("W6"))</f>
        <v/>
      </c>
      <c r="Z265" s="142" t="str">
        <f>IF(1=1,IF(X265="","",IF(AND(ISNUMBER(X265),X265&lt;1,Y265="kg"),MAX(1,ROUND(X265*1000,0)),IF(AND(ISNUMBER(X265),X265&lt;1,Y265="L"),MAX(1,ROUND(X265*100,0)),ROUND(X265,3)))),N("X40"))</f>
        <v/>
      </c>
      <c r="AA265" s="143" t="str">
        <f>IF(1=1,IF(X265="","",IF(AND(ISNUMBER(X265),X265&lt;1,Y265="kg"),"g",IF(AND(ISNUMBER(X265),X265&lt;1,Y265="L"),"cl",Y265))),N("Y40"))</f>
        <v/>
      </c>
      <c r="AB265" s="123" t="str">
        <f>IF(1=1,IF(E265="","",IF(F265="","A CONTROLER",IF(NOT(ISNUMBER(F265)),"TEXTE",IF(OR(W265="",W265&lt;=0),"COMMANDE COUVERTS INCOMPLETE",IF(G265="","UNITE MANQUANTE",IF(COUNTIF(B384:B428,AE265)=0,"UNITE A CONTROLER","OK")))))),N("Z6"))</f>
        <v/>
      </c>
      <c r="AD265" s="144" t="str">
        <f>IF(1=1,IF(E265="","",AD231),N("AB40"))</f>
        <v/>
      </c>
      <c r="AE265" s="125" t="str">
        <f>IF(1=1,IF(G265="","",UPPER(TRIM(SUBSTITUTE(SUBSTITUTE(G265&amp;"",CHAR(160)," ")," "," ")))),N("AC40"))</f>
        <v/>
      </c>
      <c r="AG265" s="244" t="s">
        <v>66</v>
      </c>
    </row>
    <row r="266" spans="1:33" ht="23.25" x14ac:dyDescent="0.25">
      <c r="A266" s="216"/>
      <c r="B266" s="217" t="s">
        <v>17</v>
      </c>
      <c r="C266" s="218"/>
      <c r="D266" s="219" t="s">
        <v>239</v>
      </c>
      <c r="E266" s="218"/>
      <c r="F266" s="218"/>
      <c r="G266" s="218"/>
      <c r="H266" s="220"/>
      <c r="I266" s="218"/>
      <c r="J266" s="218"/>
      <c r="K266" s="218"/>
      <c r="L266" s="218"/>
      <c r="M266" s="218"/>
      <c r="N266" s="218"/>
      <c r="O266" s="218"/>
      <c r="P266" s="218" t="str">
        <f>D266</f>
        <v>SOUS-FAMILLE</v>
      </c>
      <c r="Q266" s="218"/>
      <c r="R266" s="218"/>
      <c r="S266" s="220"/>
      <c r="T266" s="221" t="s">
        <v>664</v>
      </c>
      <c r="U266" s="222" cm="1">
        <f t="array" ref="U266">SUMPRODUCT(LEN(E268:E302)-LEN(SUBSTITUTE(E268:E302,"*","")))</f>
        <v>0</v>
      </c>
      <c r="V266" s="218"/>
      <c r="W266" s="218" t="str">
        <f>D266</f>
        <v>SOUS-FAMILLE</v>
      </c>
      <c r="X266" s="218"/>
      <c r="Y266" s="218"/>
      <c r="Z266" s="218"/>
      <c r="AA266" s="218"/>
      <c r="AB266" s="223"/>
      <c r="AC266" s="218"/>
      <c r="AD266" s="218"/>
      <c r="AE266" s="224" t="str">
        <f>B268</f>
        <v>NOM DE LA RECETTE À SAISIR</v>
      </c>
      <c r="AG266" s="244" t="s">
        <v>68</v>
      </c>
    </row>
    <row r="267" spans="1:33" ht="32.25" thickBot="1" x14ac:dyDescent="0.3">
      <c r="A267" s="92" t="s">
        <v>155</v>
      </c>
      <c r="B267" s="92" t="s">
        <v>1</v>
      </c>
      <c r="C267" s="92"/>
      <c r="D267" s="92" t="s">
        <v>2</v>
      </c>
      <c r="E267" s="92" t="s">
        <v>117</v>
      </c>
      <c r="F267" s="92" t="s">
        <v>3</v>
      </c>
      <c r="G267" s="92" t="s">
        <v>4</v>
      </c>
      <c r="H267" s="81"/>
      <c r="I267" s="157" t="s">
        <v>5</v>
      </c>
      <c r="J267" s="92" t="s">
        <v>114</v>
      </c>
      <c r="K267" s="92" t="s">
        <v>4</v>
      </c>
      <c r="L267" s="92" t="s">
        <v>6</v>
      </c>
      <c r="M267" s="94" t="s">
        <v>7</v>
      </c>
      <c r="N267" s="94" t="s">
        <v>116</v>
      </c>
      <c r="O267" s="95" t="s">
        <v>115</v>
      </c>
      <c r="P267" s="96" t="s">
        <v>8</v>
      </c>
      <c r="Q267" s="97" t="s">
        <v>9</v>
      </c>
      <c r="R267" s="92" t="s">
        <v>10</v>
      </c>
      <c r="S267" s="81"/>
      <c r="T267" s="92" t="s">
        <v>117</v>
      </c>
      <c r="U267" s="98" t="s">
        <v>11</v>
      </c>
      <c r="V267" s="95" t="s">
        <v>12</v>
      </c>
      <c r="W267" s="92" t="s">
        <v>13</v>
      </c>
      <c r="X267" s="94" t="s">
        <v>7</v>
      </c>
      <c r="Y267" s="94" t="s">
        <v>116</v>
      </c>
      <c r="Z267" s="99" t="s">
        <v>8</v>
      </c>
      <c r="AA267" s="97" t="s">
        <v>9</v>
      </c>
      <c r="AB267" s="99" t="s">
        <v>10</v>
      </c>
      <c r="AC267" s="240"/>
      <c r="AD267" s="92" t="s">
        <v>14</v>
      </c>
      <c r="AE267" s="92" t="s">
        <v>15</v>
      </c>
      <c r="AG267" s="244" t="s">
        <v>70</v>
      </c>
    </row>
    <row r="268" spans="1:33" ht="18.75" x14ac:dyDescent="0.25">
      <c r="A268" s="158" t="s">
        <v>5640</v>
      </c>
      <c r="B268" s="101" t="s">
        <v>20</v>
      </c>
      <c r="C268" s="101"/>
      <c r="D268" s="102">
        <v>0</v>
      </c>
      <c r="E268" s="103" t="s">
        <v>21</v>
      </c>
      <c r="F268" s="104">
        <v>10</v>
      </c>
      <c r="G268" s="8" t="s">
        <v>119</v>
      </c>
      <c r="H268" s="105"/>
      <c r="I268" s="106" t="str">
        <f>E268</f>
        <v>ÉLÉMENT PRINCIPAL À SAISIR</v>
      </c>
      <c r="J268" s="107">
        <f>F268</f>
        <v>10</v>
      </c>
      <c r="K268" s="108" t="str">
        <f>G268</f>
        <v>Quoi ?</v>
      </c>
      <c r="L268" s="109">
        <f>IF(1=1,IF(OR(J268="",O268="",NOT(ISNUMBER(J268)),NOT(ISNUMBER(O268)),J268=0),"",O268/J268),N("L6"))</f>
        <v>15</v>
      </c>
      <c r="M268" s="110">
        <f>IF(1=1,IF(OR(L268="",NOT(ISNUMBER(F268))),"",F268*L268*IFERROR(INDEX(D384:D428,MATCH(AE268,B384:B428,0)),1)),N("M13"))</f>
        <v>150</v>
      </c>
      <c r="N268" s="111" t="str">
        <f>IF(1=1,IF(F268="","",IF(G268="","",IFERROR(INDEX(E384:E428,MATCH(AE268,B384:B428,0)),G268&amp;""))),N("N6"))</f>
        <v>Quoi ?</v>
      </c>
      <c r="O268" s="112">
        <v>150</v>
      </c>
      <c r="P268" s="113">
        <f>IF(1=1,IF(M268="","",IF(AND(ISNUMBER(M268),M268&lt;1,N268="kg"),MAX(1,ROUND(M268*1000,0)),IF(AND(ISNUMBER(M268),M268&lt;1,N268="L"),MAX(1,ROUND(M268*100,0)),ROUND(M268,3)))),N("O6"))</f>
        <v>150</v>
      </c>
      <c r="Q268" s="114" t="str">
        <f>IF(1=1,IF(M268="","",IF(AND(ISNUMBER(M268),M268&lt;1,N268="kg"),"g",IF(AND(ISNUMBER(M268),M268&lt;1,N268="L"),"cl",N268))),N("P6"))</f>
        <v>Quoi ?</v>
      </c>
      <c r="R268" s="115" t="str">
        <f>IF(1=1,IF(E268="","",IF(F268="","A CONTROLER",IF(NOT(ISNUMBER(F268)),"TEXTE",IF(OR(L268="",L268&lt;=0),"COMMANDE PRINCIPALE INCOMPLETE",IF(G268="","UNITE MANQUANTE",IF(COUNTIF(B384:B428,AE268)=0,"UNITE A CONTROLER","OK")))))),N("Q9"))</f>
        <v>UNITE A CONTROLER</v>
      </c>
      <c r="S268" s="105"/>
      <c r="T268" s="159" t="str">
        <f>B268</f>
        <v>NOM DE LA RECETTE À SAISIR</v>
      </c>
      <c r="U268" s="117">
        <v>100</v>
      </c>
      <c r="V268" s="112">
        <v>150</v>
      </c>
      <c r="W268" s="118">
        <f>IF(1=1,IF(OR(U268="",V268="",NOT(ISNUMBER(U268)),NOT(ISNUMBER(V268)),U268=0),"",V268/U268),N("U6"))</f>
        <v>1.5</v>
      </c>
      <c r="X268" s="119">
        <f>IF(1=1,IF(OR(W268="",NOT(ISNUMBER(F268))),"",F268*W268*IFERROR(INDEX(D384:D428,MATCH(AE268,B384:B428,0)),1)),N("V7"))</f>
        <v>15</v>
      </c>
      <c r="Y268" s="120" t="str">
        <f>IF(1=1,IF(F268="","",IF(G268="","",IFERROR(INDEX(E384:E428,MATCH(AE268,B384:B428,0)),G268&amp;""))),N("W6"))</f>
        <v>Quoi ?</v>
      </c>
      <c r="Z268" s="121">
        <f>IF(1=1,IF(X268="","",IF(AND(ISNUMBER(X268),X268&lt;1,Y268="kg"),MAX(1,ROUND(X268*1000,0)),IF(AND(ISNUMBER(X268),X268&lt;1,Y268="L"),MAX(1,ROUND(X268*100,0)),ROUND(X268,3)))),N("X6"))</f>
        <v>15</v>
      </c>
      <c r="AA268" s="122" t="str">
        <f>IF(1=1,IF(X268="","",IF(AND(ISNUMBER(X268),X268&lt;1,Y268="kg"),"g",IF(AND(ISNUMBER(X268),X268&lt;1,Y268="L"),"cl",Y268))),N("Y6"))</f>
        <v>Quoi ?</v>
      </c>
      <c r="AB268" s="123" t="str">
        <f>IF(1=1,IF(E268="","",IF(F268="","A CONTROLER",IF(NOT(ISNUMBER(F268)),"TEXTE",IF(OR(W268="",W268&lt;=0),"COMMANDE COUVERTS INCOMPLETE",IF(G268="","UNITE MANQUANTE",IF(COUNTIF(B384:B428,AE268)=0,"UNITE A CONTROLER","OK")))))),N("Z6"))</f>
        <v>UNITE A CONTROLER</v>
      </c>
      <c r="AD268" s="124">
        <v>62</v>
      </c>
      <c r="AE268" s="125" t="str">
        <f>IF(1=1,IF(G268="","",UPPER(TRIM(SUBSTITUTE(SUBSTITUTE(G268&amp;"",CHAR(160)," ")," "," ")))),N("AC6"))</f>
        <v>QUOI ?</v>
      </c>
      <c r="AG268" s="244" t="s">
        <v>72</v>
      </c>
    </row>
    <row r="269" spans="1:33" ht="15.75" x14ac:dyDescent="0.25">
      <c r="A269" s="160" t="str">
        <f>IF(1=1,IF(E269="","",A268),N("A7"))</f>
        <v/>
      </c>
      <c r="B269" s="127" t="str">
        <f>IF(1=1,IF(E269="","",B268),N("B7"))</f>
        <v/>
      </c>
      <c r="C269" s="128"/>
      <c r="D269" s="129" t="str">
        <f>IF(ISBLANK(E269),"",LARGE(D268:D268,1)+1)</f>
        <v/>
      </c>
      <c r="E269" s="130"/>
      <c r="F269" s="131"/>
      <c r="G269" s="170"/>
      <c r="H269" s="105"/>
      <c r="I269" s="132" t="str">
        <f>IF(1=1,IF(E269="","",I268),N("H7"))</f>
        <v/>
      </c>
      <c r="J269" s="133" t="str">
        <f>IF(1=1,IF(E269="","",J268),N("I7"))</f>
        <v/>
      </c>
      <c r="K269" s="134" t="str">
        <f>IF(1=1,IF(E269="","",K268),N("J7"))</f>
        <v/>
      </c>
      <c r="L269" s="135" t="str">
        <f>IF(1=1,IF(OR(J269="",O269="",NOT(ISNUMBER(J269)),NOT(ISNUMBER(O269)),J269=0),"",O269/J269),N("L7"))</f>
        <v/>
      </c>
      <c r="M269" s="136" t="str">
        <f>IF(1=1,IF(OR(L269="",NOT(ISNUMBER(F269))),"",F269*L269*IFERROR(INDEX(D384:D428,MATCH(AE269,B384:B428,0)),1)),N("M13"))</f>
        <v/>
      </c>
      <c r="N269" s="137" t="str">
        <f>IF(1=1,IF(F269="","",IF(G269="","",IFERROR(INDEX(E384:E428,MATCH(AE269,B384:B428,0)),G269&amp;""))),N("N6"))</f>
        <v/>
      </c>
      <c r="O269" s="138" t="str">
        <f>IF(1=1,IF(E269="","",O268),N("K7"))</f>
        <v/>
      </c>
      <c r="P269" s="139" t="str">
        <f>IF(1=1,IF(M269="","",IF(AND(ISNUMBER(M269),M269&lt;1,N269="kg"),MAX(1,ROUND(M269*1000,0)),IF(AND(ISNUMBER(M269),M269&lt;1,N269="L"),MAX(1,ROUND(M269*100,0)),ROUND(M269,3)))),N("O7"))</f>
        <v/>
      </c>
      <c r="Q269" s="140" t="str">
        <f>IF(1=1,IF(M269="","",IF(AND(ISNUMBER(M269),M269&lt;1,N269="kg"),"g",IF(AND(ISNUMBER(M269),M269&lt;1,N269="L"),"cl",N269))),N("P7"))</f>
        <v/>
      </c>
      <c r="R269" s="161" t="str">
        <f>IF(1=1,IF(E269="","",IF(F269="","A CONTROLER",IF(NOT(ISNUMBER(F269)),"TEXTE",IF(OR(L269="",L269&lt;=0),"COMMANDE PRINCIPALE INCOMPLETE",IF(G269="","UNITE MANQUANTE",IF(COUNTIF(B384:B428,AE269)=0,"UNITE A CONTROLER","OK")))))),N("Q9"))</f>
        <v/>
      </c>
      <c r="S269" s="105"/>
      <c r="T269" s="141">
        <f t="shared" ref="T269:T302" si="18">E269</f>
        <v>0</v>
      </c>
      <c r="U269" s="133" t="str">
        <f>IF(1=1,IF(E269="","",U268),N("S7"))</f>
        <v/>
      </c>
      <c r="V269" s="133" t="str">
        <f>IF(1=1,IF(E269="","",V268),N("T7"))</f>
        <v/>
      </c>
      <c r="W269" s="135" t="str">
        <f>IF(1=1,IF(OR(U269="",V269="",NOT(ISNUMBER(U269)),NOT(ISNUMBER(V269)),U269=0),"",V269/U269),N("U7"))</f>
        <v/>
      </c>
      <c r="X269" s="136" t="str">
        <f>IF(1=1,IF(OR(W269="",NOT(ISNUMBER(F269))),"",F269*W269*IFERROR(INDEX(D384:D428,MATCH(AE269,B384:B428,0)),1)),N("V7"))</f>
        <v/>
      </c>
      <c r="Y269" s="137" t="str">
        <f>IF(1=1,IF(F269="","",IF(G269="","",IFERROR(INDEX(E384:E428,MATCH(AE269,B384:B428,0)),G269&amp;""))),N("W6"))</f>
        <v/>
      </c>
      <c r="Z269" s="142" t="str">
        <f>IF(1=1,IF(X269="","",IF(AND(ISNUMBER(X269),X269&lt;1,Y269="kg"),MAX(1,ROUND(X269*1000,0)),IF(AND(ISNUMBER(X269),X269&lt;1,Y269="L"),MAX(1,ROUND(X269*100,0)),ROUND(X269,3)))),N("X7"))</f>
        <v/>
      </c>
      <c r="AA269" s="143" t="str">
        <f>IF(1=1,IF(X269="","",IF(AND(ISNUMBER(X269),X269&lt;1,Y269="kg"),"g",IF(AND(ISNUMBER(X269),X269&lt;1,Y269="L"),"cl",Y269))),N("Y7"))</f>
        <v/>
      </c>
      <c r="AB269" s="123" t="str">
        <f>IF(1=1,IF(E269="","",IF(F269="","A CONTROLER",IF(NOT(ISNUMBER(F269)),"TEXTE",IF(OR(W269="",W269&lt;=0),"COMMANDE COUVERTS INCOMPLETE",IF(G269="","UNITE MANQUANTE",IF(COUNTIF(B384:B428,AE269)=0,"UNITE A CONTROLER","OK")))))),N("Z6"))</f>
        <v/>
      </c>
      <c r="AD269" s="144" t="str">
        <f>IF(1=1,IF(E269="","",AD268),N("AB7"))</f>
        <v/>
      </c>
      <c r="AE269" s="125" t="str">
        <f>IF(1=1,IF(G269="","",UPPER(TRIM(SUBSTITUTE(SUBSTITUTE(G269&amp;"",CHAR(160)," ")," "," ")))),N("AC7"))</f>
        <v/>
      </c>
      <c r="AG269" s="244" t="s">
        <v>74</v>
      </c>
    </row>
    <row r="270" spans="1:33" ht="15.75" x14ac:dyDescent="0.25">
      <c r="A270" s="160" t="str">
        <f>IF(1=1,IF(E270="","",A268),N("A8"))</f>
        <v/>
      </c>
      <c r="B270" s="127" t="str">
        <f>IF(1=1,IF(E270="","",B268),N("B8"))</f>
        <v/>
      </c>
      <c r="C270" s="128"/>
      <c r="D270" s="129" t="str">
        <f>IF(ISBLANK(E270),"",LARGE(D268:D269,1)+1)</f>
        <v/>
      </c>
      <c r="E270" s="130"/>
      <c r="F270" s="131"/>
      <c r="G270" s="170"/>
      <c r="H270" s="105"/>
      <c r="I270" s="132" t="str">
        <f>IF(1=1,IF(E270="","",I268),N("H8"))</f>
        <v/>
      </c>
      <c r="J270" s="133" t="str">
        <f>IF(1=1,IF(E270="","",J268),N("I8"))</f>
        <v/>
      </c>
      <c r="K270" s="134" t="str">
        <f>IF(1=1,IF(E270="","",K268),N("J8"))</f>
        <v/>
      </c>
      <c r="L270" s="135" t="str">
        <f>IF(1=1,IF(OR(J270="",O270="",NOT(ISNUMBER(J270)),NOT(ISNUMBER(O270)),J270=0),"",O270/J270),N("L8"))</f>
        <v/>
      </c>
      <c r="M270" s="136" t="str">
        <f>IF(1=1,IF(OR(L270="",NOT(ISNUMBER(F270))),"",F270*L270*IFERROR(INDEX(D384:D428,MATCH(AE270,B384:B428,0)),1)),N("M13"))</f>
        <v/>
      </c>
      <c r="N270" s="137" t="str">
        <f>IF(1=1,IF(F270="","",IF(G270="","",IFERROR(INDEX(E384:E428,MATCH(AE270,B384:B428,0)),G270&amp;""))),N("N6"))</f>
        <v/>
      </c>
      <c r="O270" s="138" t="str">
        <f>IF(1=1,IF(E270="","",O268),N("K8"))</f>
        <v/>
      </c>
      <c r="P270" s="139" t="str">
        <f>IF(1=1,IF(M270="","",IF(AND(ISNUMBER(M270),M270&lt;1,N270="kg"),MAX(1,ROUND(M270*1000,0)),IF(AND(ISNUMBER(M270),M270&lt;1,N270="L"),MAX(1,ROUND(M270*100,0)),ROUND(M270,3)))),N("O8"))</f>
        <v/>
      </c>
      <c r="Q270" s="140" t="str">
        <f>IF(1=1,IF(M270="","",IF(AND(ISNUMBER(M270),M270&lt;1,N270="kg"),"g",IF(AND(ISNUMBER(M270),M270&lt;1,N270="L"),"cl",N270))),N("P8"))</f>
        <v/>
      </c>
      <c r="R270" s="161" t="str">
        <f>IF(1=1,IF(E270="","",IF(F270="","A CONTROLER",IF(NOT(ISNUMBER(F270)),"TEXTE",IF(OR(L270="",L270&lt;=0),"COMMANDE PRINCIPALE INCOMPLETE",IF(G270="","UNITE MANQUANTE",IF(COUNTIF(B384:B428,AE270)=0,"UNITE A CONTROLER","OK")))))),N("Q9"))</f>
        <v/>
      </c>
      <c r="S270" s="105"/>
      <c r="T270" s="141">
        <f t="shared" si="18"/>
        <v>0</v>
      </c>
      <c r="U270" s="133" t="str">
        <f>IF(1=1,IF(E270="","",U268),N("S8"))</f>
        <v/>
      </c>
      <c r="V270" s="133" t="str">
        <f>IF(1=1,IF(E270="","",V268),N("T8"))</f>
        <v/>
      </c>
      <c r="W270" s="135" t="str">
        <f>IF(1=1,IF(OR(U270="",V270="",NOT(ISNUMBER(U270)),NOT(ISNUMBER(V270)),U270=0),"",V270/U270),N("U8"))</f>
        <v/>
      </c>
      <c r="X270" s="136" t="str">
        <f>IF(1=1,IF(OR(W270="",NOT(ISNUMBER(F270))),"",F270*W270*IFERROR(INDEX(D384:D428,MATCH(AE270,B384:B428,0)),1)),N("V7"))</f>
        <v/>
      </c>
      <c r="Y270" s="137" t="str">
        <f>IF(1=1,IF(F270="","",IF(G270="","",IFERROR(INDEX(E384:E428,MATCH(AE270,B384:B428,0)),G270&amp;""))),N("W6"))</f>
        <v/>
      </c>
      <c r="Z270" s="142" t="str">
        <f>IF(1=1,IF(X270="","",IF(AND(ISNUMBER(X270),X270&lt;1,Y270="kg"),MAX(1,ROUND(X270*1000,0)),IF(AND(ISNUMBER(X270),X270&lt;1,Y270="L"),MAX(1,ROUND(X270*100,0)),ROUND(X270,3)))),N("X8"))</f>
        <v/>
      </c>
      <c r="AA270" s="143" t="str">
        <f>IF(1=1,IF(X270="","",IF(AND(ISNUMBER(X270),X270&lt;1,Y270="kg"),"g",IF(AND(ISNUMBER(X270),X270&lt;1,Y270="L"),"cl",Y270))),N("Y8"))</f>
        <v/>
      </c>
      <c r="AB270" s="123" t="str">
        <f>IF(1=1,IF(E270="","",IF(F270="","A CONTROLER",IF(NOT(ISNUMBER(F270)),"TEXTE",IF(OR(W270="",W270&lt;=0),"COMMANDE COUVERTS INCOMPLETE",IF(G270="","UNITE MANQUANTE",IF(COUNTIF(B384:B428,AE270)=0,"UNITE A CONTROLER","OK")))))),N("Z6"))</f>
        <v/>
      </c>
      <c r="AD270" s="144" t="str">
        <f>IF(1=1,IF(E270="","",AD268),N("AB8"))</f>
        <v/>
      </c>
      <c r="AE270" s="125" t="str">
        <f>IF(1=1,IF(G270="","",UPPER(TRIM(SUBSTITUTE(SUBSTITUTE(G270&amp;"",CHAR(160)," ")," "," ")))),N("AC8"))</f>
        <v/>
      </c>
      <c r="AG270" s="244" t="s">
        <v>76</v>
      </c>
    </row>
    <row r="271" spans="1:33" ht="15.75" x14ac:dyDescent="0.25">
      <c r="A271" s="160" t="str">
        <f>IF(1=1,IF(E271="","",A268),N("A9"))</f>
        <v/>
      </c>
      <c r="B271" s="127" t="str">
        <f>IF(1=1,IF(E271="","",B268),N("B9"))</f>
        <v/>
      </c>
      <c r="C271" s="128"/>
      <c r="D271" s="129" t="str">
        <f>IF(ISBLANK(E271),"",LARGE(D268:D270,1)+1)</f>
        <v/>
      </c>
      <c r="E271" s="130"/>
      <c r="F271" s="131"/>
      <c r="G271" s="170"/>
      <c r="H271" s="105"/>
      <c r="I271" s="132" t="str">
        <f>IF(1=1,IF(E271="","",I268),N("H9"))</f>
        <v/>
      </c>
      <c r="J271" s="133" t="str">
        <f>IF(1=1,IF(E271="","",J268),N("I9"))</f>
        <v/>
      </c>
      <c r="K271" s="134" t="str">
        <f>IF(1=1,IF(E271="","",K268),N("J9"))</f>
        <v/>
      </c>
      <c r="L271" s="135" t="str">
        <f>IF(1=1,IF(OR(J271="",O271="",NOT(ISNUMBER(J271)),NOT(ISNUMBER(O271)),J271=0),"",O271/J271),N("L9"))</f>
        <v/>
      </c>
      <c r="M271" s="136" t="str">
        <f>IF(1=1,IF(OR(L271="",NOT(ISNUMBER(F271))),"",F271*L271*IFERROR(INDEX(D384:D428,MATCH(AE271,B384:B428,0)),1)),N("M13"))</f>
        <v/>
      </c>
      <c r="N271" s="137" t="str">
        <f>IF(1=1,IF(F271="","",IF(G271="","",IFERROR(INDEX(E384:E428,MATCH(AE271,B384:B428,0)),G271&amp;""))),N("N6"))</f>
        <v/>
      </c>
      <c r="O271" s="138" t="str">
        <f>IF(1=1,IF(E271="","",O268),N("K9"))</f>
        <v/>
      </c>
      <c r="P271" s="139" t="str">
        <f>IF(1=1,IF(M271="","",IF(AND(ISNUMBER(M271),M271&lt;1,N271="kg"),MAX(1,ROUND(M271*1000,0)),IF(AND(ISNUMBER(M271),M271&lt;1,N271="L"),MAX(1,ROUND(M271*100,0)),ROUND(M271,3)))),N("O9"))</f>
        <v/>
      </c>
      <c r="Q271" s="140" t="str">
        <f>IF(1=1,IF(M271="","",IF(AND(ISNUMBER(M271),M271&lt;1,N271="kg"),"g",IF(AND(ISNUMBER(M271),M271&lt;1,N271="L"),"cl",N271))),N("P9"))</f>
        <v/>
      </c>
      <c r="R271" s="161" t="str">
        <f>IF(1=1,IF(E271="","",IF(F271="","A CONTROLER",IF(NOT(ISNUMBER(F271)),"TEXTE",IF(OR(L271="",L271&lt;=0),"COMMANDE PRINCIPALE INCOMPLETE",IF(G271="","UNITE MANQUANTE",IF(COUNTIF(B384:B428,AE271)=0,"UNITE A CONTROLER","OK")))))),N("Q9"))</f>
        <v/>
      </c>
      <c r="S271" s="105"/>
      <c r="T271" s="141">
        <f t="shared" si="18"/>
        <v>0</v>
      </c>
      <c r="U271" s="133" t="str">
        <f>IF(1=1,IF(E271="","",U268),N("S9"))</f>
        <v/>
      </c>
      <c r="V271" s="133" t="str">
        <f>IF(1=1,IF(E271="","",V268),N("T9"))</f>
        <v/>
      </c>
      <c r="W271" s="135" t="str">
        <f>IF(1=1,IF(OR(U271="",V271="",NOT(ISNUMBER(U271)),NOT(ISNUMBER(V271)),U271=0),"",V271/U271),N("U9"))</f>
        <v/>
      </c>
      <c r="X271" s="136" t="str">
        <f>IF(1=1,IF(OR(W271="",NOT(ISNUMBER(F271))),"",F271*W271*IFERROR(INDEX(D384:D428,MATCH(AE271,B384:B428,0)),1)),N("V7"))</f>
        <v/>
      </c>
      <c r="Y271" s="137" t="str">
        <f>IF(1=1,IF(F271="","",IF(G271="","",IFERROR(INDEX(E384:E428,MATCH(AE271,B384:B428,0)),G271&amp;""))),N("W6"))</f>
        <v/>
      </c>
      <c r="Z271" s="142" t="str">
        <f>IF(1=1,IF(X271="","",IF(AND(ISNUMBER(X271),X271&lt;1,Y271="kg"),MAX(1,ROUND(X271*1000,0)),IF(AND(ISNUMBER(X271),X271&lt;1,Y271="L"),MAX(1,ROUND(X271*100,0)),ROUND(X271,3)))),N("X9"))</f>
        <v/>
      </c>
      <c r="AA271" s="143" t="str">
        <f>IF(1=1,IF(X271="","",IF(AND(ISNUMBER(X271),X271&lt;1,Y271="kg"),"g",IF(AND(ISNUMBER(X271),X271&lt;1,Y271="L"),"cl",Y271))),N("Y9"))</f>
        <v/>
      </c>
      <c r="AB271" s="123" t="str">
        <f>IF(1=1,IF(E271="","",IF(F271="","A CONTROLER",IF(NOT(ISNUMBER(F271)),"TEXTE",IF(OR(W271="",W271&lt;=0),"COMMANDE COUVERTS INCOMPLETE",IF(G271="","UNITE MANQUANTE",IF(COUNTIF(B384:B428,AE271)=0,"UNITE A CONTROLER","OK")))))),N("Z6"))</f>
        <v/>
      </c>
      <c r="AD271" s="144" t="str">
        <f>IF(1=1,IF(E271="","",AD268),N("AB9"))</f>
        <v/>
      </c>
      <c r="AE271" s="125" t="str">
        <f>IF(1=1,IF(G271="","",UPPER(TRIM(SUBSTITUTE(SUBSTITUTE(G271&amp;"",CHAR(160)," ")," "," ")))),N("AC9"))</f>
        <v/>
      </c>
      <c r="AG271" s="244" t="s">
        <v>78</v>
      </c>
    </row>
    <row r="272" spans="1:33" ht="15.75" x14ac:dyDescent="0.25">
      <c r="A272" s="160" t="str">
        <f>IF(1=1,IF(E272="","",A268),N("A10"))</f>
        <v/>
      </c>
      <c r="B272" s="127" t="str">
        <f>IF(1=1,IF(E272="","",B268),N("B10"))</f>
        <v/>
      </c>
      <c r="C272" s="128"/>
      <c r="D272" s="129" t="str">
        <f>IF(ISBLANK(E272),"",LARGE(D268:D271,1)+1)</f>
        <v/>
      </c>
      <c r="E272" s="130"/>
      <c r="F272" s="131"/>
      <c r="G272" s="170"/>
      <c r="H272" s="105"/>
      <c r="I272" s="132" t="str">
        <f>IF(1=1,IF(E272="","",I268),N("H10"))</f>
        <v/>
      </c>
      <c r="J272" s="133" t="str">
        <f>IF(1=1,IF(E272="","",J268),N("I10"))</f>
        <v/>
      </c>
      <c r="K272" s="134" t="str">
        <f>IF(1=1,IF(E272="","",K268),N("J10"))</f>
        <v/>
      </c>
      <c r="L272" s="135" t="str">
        <f>IF(1=1,IF(OR(J272="",O272="",NOT(ISNUMBER(J272)),NOT(ISNUMBER(O272)),J272=0),"",O272/J272),N("L10"))</f>
        <v/>
      </c>
      <c r="M272" s="136" t="str">
        <f>IF(1=1,IF(OR(L272="",NOT(ISNUMBER(F272))),"",F272*L272*IFERROR(INDEX(D384:D428,MATCH(AE272,B384:B428,0)),1)),N("M13"))</f>
        <v/>
      </c>
      <c r="N272" s="137" t="str">
        <f>IF(1=1,IF(F272="","",IF(G272="","",IFERROR(INDEX(E384:E428,MATCH(AE272,B384:B428,0)),G272&amp;""))),N("N6"))</f>
        <v/>
      </c>
      <c r="O272" s="138" t="str">
        <f>IF(1=1,IF(E272="","",O268),N("K10"))</f>
        <v/>
      </c>
      <c r="P272" s="139" t="str">
        <f>IF(1=1,IF(M272="","",IF(AND(ISNUMBER(M272),M272&lt;1,N272="kg"),MAX(1,ROUND(M272*1000,0)),IF(AND(ISNUMBER(M272),M272&lt;1,N272="L"),MAX(1,ROUND(M272*100,0)),ROUND(M272,3)))),N("O10"))</f>
        <v/>
      </c>
      <c r="Q272" s="140" t="str">
        <f>IF(1=1,IF(M272="","",IF(AND(ISNUMBER(M272),M272&lt;1,N272="kg"),"g",IF(AND(ISNUMBER(M272),M272&lt;1,N272="L"),"cl",N272))),N("P10"))</f>
        <v/>
      </c>
      <c r="R272" s="161" t="str">
        <f>IF(1=1,IF(E272="","",IF(F272="","A CONTROLER",IF(NOT(ISNUMBER(F272)),"TEXTE",IF(OR(L272="",L272&lt;=0),"COMMANDE PRINCIPALE INCOMPLETE",IF(G272="","UNITE MANQUANTE",IF(COUNTIF(B384:B428,AE272)=0,"UNITE A CONTROLER","OK")))))),N("Q9"))</f>
        <v/>
      </c>
      <c r="S272" s="105"/>
      <c r="T272" s="141">
        <f t="shared" si="18"/>
        <v>0</v>
      </c>
      <c r="U272" s="133" t="str">
        <f>IF(1=1,IF(E272="","",U268),N("S10"))</f>
        <v/>
      </c>
      <c r="V272" s="133" t="str">
        <f>IF(1=1,IF(E272="","",V268),N("T10"))</f>
        <v/>
      </c>
      <c r="W272" s="135" t="str">
        <f>IF(1=1,IF(OR(U272="",V272="",NOT(ISNUMBER(U272)),NOT(ISNUMBER(V272)),U272=0),"",V272/U272),N("U10"))</f>
        <v/>
      </c>
      <c r="X272" s="136" t="str">
        <f>IF(1=1,IF(OR(W272="",NOT(ISNUMBER(F272))),"",F272*W272*IFERROR(INDEX(D384:D428,MATCH(AE272,B384:B428,0)),1)),N("V7"))</f>
        <v/>
      </c>
      <c r="Y272" s="137" t="str">
        <f>IF(1=1,IF(F272="","",IF(G272="","",IFERROR(INDEX(E384:E428,MATCH(AE272,B384:B428,0)),G272&amp;""))),N("W6"))</f>
        <v/>
      </c>
      <c r="Z272" s="142" t="str">
        <f>IF(1=1,IF(X272="","",IF(AND(ISNUMBER(X272),X272&lt;1,Y272="kg"),MAX(1,ROUND(X272*1000,0)),IF(AND(ISNUMBER(X272),X272&lt;1,Y272="L"),MAX(1,ROUND(X272*100,0)),ROUND(X272,3)))),N("X10"))</f>
        <v/>
      </c>
      <c r="AA272" s="143" t="str">
        <f>IF(1=1,IF(X272="","",IF(AND(ISNUMBER(X272),X272&lt;1,Y272="kg"),"g",IF(AND(ISNUMBER(X272),X272&lt;1,Y272="L"),"cl",Y272))),N("Y10"))</f>
        <v/>
      </c>
      <c r="AB272" s="123" t="str">
        <f>IF(1=1,IF(E272="","",IF(F272="","A CONTROLER",IF(NOT(ISNUMBER(F272)),"TEXTE",IF(OR(W272="",W272&lt;=0),"COMMANDE COUVERTS INCOMPLETE",IF(G272="","UNITE MANQUANTE",IF(COUNTIF(B384:B428,AE272)=0,"UNITE A CONTROLER","OK")))))),N("Z6"))</f>
        <v/>
      </c>
      <c r="AD272" s="144" t="str">
        <f>IF(1=1,IF(E272="","",AD268),N("AB10"))</f>
        <v/>
      </c>
      <c r="AE272" s="125" t="str">
        <f>IF(1=1,IF(G272="","",UPPER(TRIM(SUBSTITUTE(SUBSTITUTE(G272&amp;"",CHAR(160)," ")," "," ")))),N("AC10"))</f>
        <v/>
      </c>
      <c r="AG272" s="244" t="s">
        <v>80</v>
      </c>
    </row>
    <row r="273" spans="1:33" ht="15.75" x14ac:dyDescent="0.25">
      <c r="A273" s="160" t="str">
        <f>IF(1=1,IF(E273="","",A268),N("A11"))</f>
        <v/>
      </c>
      <c r="B273" s="127" t="str">
        <f>IF(1=1,IF(E273="","",B268),N("B11"))</f>
        <v/>
      </c>
      <c r="C273" s="128"/>
      <c r="D273" s="129" t="str">
        <f>IF(ISBLANK(E273),"",LARGE(D268:D272,1)+1)</f>
        <v/>
      </c>
      <c r="E273" s="130"/>
      <c r="F273" s="131"/>
      <c r="G273" s="170"/>
      <c r="H273" s="105"/>
      <c r="I273" s="132" t="str">
        <f>IF(1=1,IF(E273="","",I268),N("H11"))</f>
        <v/>
      </c>
      <c r="J273" s="133" t="str">
        <f>IF(1=1,IF(E273="","",J268),N("I11"))</f>
        <v/>
      </c>
      <c r="K273" s="134" t="str">
        <f>IF(1=1,IF(E273="","",K268),N("J11"))</f>
        <v/>
      </c>
      <c r="L273" s="135" t="str">
        <f>IF(1=1,IF(OR(J273="",O273="",NOT(ISNUMBER(J273)),NOT(ISNUMBER(O273)),J273=0),"",O273/J273),N("L11"))</f>
        <v/>
      </c>
      <c r="M273" s="136" t="str">
        <f>IF(1=1,IF(OR(L273="",NOT(ISNUMBER(F273))),"",F273*L273*IFERROR(INDEX(D384:D428,MATCH(AE273,B384:B428,0)),1)),N("M13"))</f>
        <v/>
      </c>
      <c r="N273" s="137" t="str">
        <f>IF(1=1,IF(F273="","",IF(G273="","",IFERROR(INDEX(E384:E428,MATCH(AE273,B384:B428,0)),G273&amp;""))),N("N6"))</f>
        <v/>
      </c>
      <c r="O273" s="138" t="str">
        <f>IF(1=1,IF(E273="","",O268),N("K11"))</f>
        <v/>
      </c>
      <c r="P273" s="139" t="str">
        <f>IF(1=1,IF(M273="","",IF(AND(ISNUMBER(M273),M273&lt;1,N273="kg"),MAX(1,ROUND(M273*1000,0)),IF(AND(ISNUMBER(M273),M273&lt;1,N273="L"),MAX(1,ROUND(M273*100,0)),ROUND(M273,3)))),N("O11"))</f>
        <v/>
      </c>
      <c r="Q273" s="140" t="str">
        <f>IF(1=1,IF(M273="","",IF(AND(ISNUMBER(M273),M273&lt;1,N273="kg"),"g",IF(AND(ISNUMBER(M273),M273&lt;1,N273="L"),"cl",N273))),N("P11"))</f>
        <v/>
      </c>
      <c r="R273" s="161" t="str">
        <f>IF(1=1,IF(E273="","",IF(F273="","A CONTROLER",IF(NOT(ISNUMBER(F273)),"TEXTE",IF(OR(L273="",L273&lt;=0),"COMMANDE PRINCIPALE INCOMPLETE",IF(G273="","UNITE MANQUANTE",IF(COUNTIF(B384:B428,AE273)=0,"UNITE A CONTROLER","OK")))))),N("Q9"))</f>
        <v/>
      </c>
      <c r="S273" s="105"/>
      <c r="T273" s="141">
        <f t="shared" si="18"/>
        <v>0</v>
      </c>
      <c r="U273" s="133" t="str">
        <f>IF(1=1,IF(E273="","",U268),N("S11"))</f>
        <v/>
      </c>
      <c r="V273" s="133" t="str">
        <f>IF(1=1,IF(E273="","",V268),N("T11"))</f>
        <v/>
      </c>
      <c r="W273" s="135" t="str">
        <f>IF(1=1,IF(OR(U273="",V273="",NOT(ISNUMBER(U273)),NOT(ISNUMBER(V273)),U273=0),"",V273/U273),N("U11"))</f>
        <v/>
      </c>
      <c r="X273" s="136" t="str">
        <f>IF(1=1,IF(OR(W273="",NOT(ISNUMBER(F273))),"",F273*W273*IFERROR(INDEX(D384:D428,MATCH(AE273,B384:B428,0)),1)),N("V7"))</f>
        <v/>
      </c>
      <c r="Y273" s="137" t="str">
        <f>IF(1=1,IF(F273="","",IF(G273="","",IFERROR(INDEX(E384:E428,MATCH(AE273,B384:B428,0)),G273&amp;""))),N("W6"))</f>
        <v/>
      </c>
      <c r="Z273" s="142" t="str">
        <f>IF(1=1,IF(X273="","",IF(AND(ISNUMBER(X273),X273&lt;1,Y273="kg"),MAX(1,ROUND(X273*1000,0)),IF(AND(ISNUMBER(X273),X273&lt;1,Y273="L"),MAX(1,ROUND(X273*100,0)),ROUND(X273,3)))),N("X11"))</f>
        <v/>
      </c>
      <c r="AA273" s="143" t="str">
        <f>IF(1=1,IF(X273="","",IF(AND(ISNUMBER(X273),X273&lt;1,Y273="kg"),"g",IF(AND(ISNUMBER(X273),X273&lt;1,Y273="L"),"cl",Y273))),N("Y11"))</f>
        <v/>
      </c>
      <c r="AB273" s="123" t="str">
        <f>IF(1=1,IF(E273="","",IF(F273="","A CONTROLER",IF(NOT(ISNUMBER(F273)),"TEXTE",IF(OR(W273="",W273&lt;=0),"COMMANDE COUVERTS INCOMPLETE",IF(G273="","UNITE MANQUANTE",IF(COUNTIF(B384:B428,AE273)=0,"UNITE A CONTROLER","OK")))))),N("Z6"))</f>
        <v/>
      </c>
      <c r="AD273" s="144" t="str">
        <f>IF(1=1,IF(E273="","",AD268),N("AB11"))</f>
        <v/>
      </c>
      <c r="AE273" s="125" t="str">
        <f>IF(1=1,IF(G273="","",UPPER(TRIM(SUBSTITUTE(SUBSTITUTE(G273&amp;"",CHAR(160)," ")," "," ")))),N("AC11"))</f>
        <v/>
      </c>
      <c r="AG273" s="244" t="s">
        <v>66</v>
      </c>
    </row>
    <row r="274" spans="1:33" ht="15.75" x14ac:dyDescent="0.25">
      <c r="A274" s="160" t="str">
        <f>IF(1=1,IF(E274="","",A268),N("A12"))</f>
        <v/>
      </c>
      <c r="B274" s="127" t="str">
        <f>IF(1=1,IF(E274="","",B268),N("B12"))</f>
        <v/>
      </c>
      <c r="C274" s="128"/>
      <c r="D274" s="129" t="str">
        <f>IF(ISBLANK(E274),"",LARGE(D268:D273,1)+1)</f>
        <v/>
      </c>
      <c r="E274" s="130"/>
      <c r="F274" s="131"/>
      <c r="G274" s="170"/>
      <c r="H274" s="105"/>
      <c r="I274" s="132" t="str">
        <f>IF(1=1,IF(E274="","",I268),N("H12"))</f>
        <v/>
      </c>
      <c r="J274" s="133" t="str">
        <f>IF(1=1,IF(E274="","",J268),N("I12"))</f>
        <v/>
      </c>
      <c r="K274" s="134" t="str">
        <f>IF(1=1,IF(E274="","",K268),N("J12"))</f>
        <v/>
      </c>
      <c r="L274" s="135" t="str">
        <f>IF(1=1,IF(OR(J274="",O274="",NOT(ISNUMBER(J274)),NOT(ISNUMBER(O274)),J274=0),"",O274/J274),N("L12"))</f>
        <v/>
      </c>
      <c r="M274" s="136" t="str">
        <f>IF(1=1,IF(OR(L274="",NOT(ISNUMBER(F274))),"",F274*L274*IFERROR(INDEX(D384:D428,MATCH(AE274,B384:B428,0)),1)),N("M13"))</f>
        <v/>
      </c>
      <c r="N274" s="137" t="str">
        <f>IF(1=1,IF(F274="","",IF(G274="","",IFERROR(INDEX(E384:E428,MATCH(AE274,B384:B428,0)),G274&amp;""))),N("N6"))</f>
        <v/>
      </c>
      <c r="O274" s="138" t="str">
        <f>IF(1=1,IF(E274="","",O268),N("K12"))</f>
        <v/>
      </c>
      <c r="P274" s="139" t="str">
        <f>IF(1=1,IF(M274="","",IF(AND(ISNUMBER(M274),M274&lt;1,N274="kg"),MAX(1,ROUND(M274*1000,0)),IF(AND(ISNUMBER(M274),M274&lt;1,N274="L"),MAX(1,ROUND(M274*100,0)),ROUND(M274,3)))),N("O12"))</f>
        <v/>
      </c>
      <c r="Q274" s="140" t="str">
        <f>IF(1=1,IF(M274="","",IF(AND(ISNUMBER(M274),M274&lt;1,N274="kg"),"g",IF(AND(ISNUMBER(M274),M274&lt;1,N274="L"),"cl",N274))),N("P12"))</f>
        <v/>
      </c>
      <c r="R274" s="161" t="str">
        <f>IF(1=1,IF(E274="","",IF(F274="","A CONTROLER",IF(NOT(ISNUMBER(F274)),"TEXTE",IF(OR(L274="",L274&lt;=0),"COMMANDE PRINCIPALE INCOMPLETE",IF(G274="","UNITE MANQUANTE",IF(COUNTIF(B384:B428,AE274)=0,"UNITE A CONTROLER","OK")))))),N("Q9"))</f>
        <v/>
      </c>
      <c r="S274" s="105"/>
      <c r="T274" s="141">
        <f t="shared" si="18"/>
        <v>0</v>
      </c>
      <c r="U274" s="133" t="str">
        <f>IF(1=1,IF(E274="","",U268),N("S12"))</f>
        <v/>
      </c>
      <c r="V274" s="133" t="str">
        <f>IF(1=1,IF(E274="","",V268),N("T12"))</f>
        <v/>
      </c>
      <c r="W274" s="135" t="str">
        <f>IF(1=1,IF(OR(U274="",V274="",NOT(ISNUMBER(U274)),NOT(ISNUMBER(V274)),U274=0),"",V274/U274),N("U12"))</f>
        <v/>
      </c>
      <c r="X274" s="136" t="str">
        <f>IF(1=1,IF(OR(W274="",NOT(ISNUMBER(F274))),"",F274*W274*IFERROR(INDEX(D384:D428,MATCH(AE274,B384:B428,0)),1)),N("V7"))</f>
        <v/>
      </c>
      <c r="Y274" s="137" t="str">
        <f>IF(1=1,IF(F274="","",IF(G274="","",IFERROR(INDEX(E384:E428,MATCH(AE274,B384:B428,0)),G274&amp;""))),N("W6"))</f>
        <v/>
      </c>
      <c r="Z274" s="142" t="str">
        <f>IF(1=1,IF(X274="","",IF(AND(ISNUMBER(X274),X274&lt;1,Y274="kg"),MAX(1,ROUND(X274*1000,0)),IF(AND(ISNUMBER(X274),X274&lt;1,Y274="L"),MAX(1,ROUND(X274*100,0)),ROUND(X274,3)))),N("X12"))</f>
        <v/>
      </c>
      <c r="AA274" s="143" t="str">
        <f>IF(1=1,IF(X274="","",IF(AND(ISNUMBER(X274),X274&lt;1,Y274="kg"),"g",IF(AND(ISNUMBER(X274),X274&lt;1,Y274="L"),"cl",Y274))),N("Y12"))</f>
        <v/>
      </c>
      <c r="AB274" s="123" t="str">
        <f>IF(1=1,IF(E274="","",IF(F274="","A CONTROLER",IF(NOT(ISNUMBER(F274)),"TEXTE",IF(OR(W274="",W274&lt;=0),"COMMANDE COUVERTS INCOMPLETE",IF(G274="","UNITE MANQUANTE",IF(COUNTIF(B384:B428,AE274)=0,"UNITE A CONTROLER","OK")))))),N("Z6"))</f>
        <v/>
      </c>
      <c r="AD274" s="144" t="str">
        <f>IF(1=1,IF(E274="","",AD268),N("AB12"))</f>
        <v/>
      </c>
      <c r="AE274" s="125" t="str">
        <f>IF(1=1,IF(G274="","",UPPER(TRIM(SUBSTITUTE(SUBSTITUTE(G274&amp;"",CHAR(160)," ")," "," ")))),N("AC12"))</f>
        <v/>
      </c>
      <c r="AG274" s="244" t="s">
        <v>64</v>
      </c>
    </row>
    <row r="275" spans="1:33" ht="15.75" x14ac:dyDescent="0.25">
      <c r="A275" s="160" t="str">
        <f>IF(1=1,IF(E275="","",A268),N("A13"))</f>
        <v/>
      </c>
      <c r="B275" s="127" t="str">
        <f>IF(1=1,IF(E275="","",B268),N("B13"))</f>
        <v/>
      </c>
      <c r="C275" s="128"/>
      <c r="D275" s="129" t="str">
        <f>IF(ISBLANK(E275),"",LARGE(D268:D274,1)+1)</f>
        <v/>
      </c>
      <c r="E275" s="130"/>
      <c r="F275" s="131"/>
      <c r="G275" s="170"/>
      <c r="H275" s="105"/>
      <c r="I275" s="132" t="str">
        <f>IF(1=1,IF(E275="","",I268),N("H13"))</f>
        <v/>
      </c>
      <c r="J275" s="133" t="str">
        <f>IF(1=1,IF(E275="","",J268),N("I13"))</f>
        <v/>
      </c>
      <c r="K275" s="134" t="str">
        <f>IF(1=1,IF(E275="","",K268),N("J13"))</f>
        <v/>
      </c>
      <c r="L275" s="135" t="str">
        <f>IF(1=1,IF(OR(J275="",O275="",NOT(ISNUMBER(J275)),NOT(ISNUMBER(O275)),J275=0),"",O275/J275),N("L13"))</f>
        <v/>
      </c>
      <c r="M275" s="136" t="str">
        <f>IF(1=1,IF(OR(L275="",NOT(ISNUMBER(F275))),"",F275*L275*IFERROR(INDEX(D384:D428,MATCH(AE275,B384:B428,0)),1)),N("M13"))</f>
        <v/>
      </c>
      <c r="N275" s="137" t="str">
        <f>IF(1=1,IF(F275="","",IF(G275="","",IFERROR(INDEX(E384:E428,MATCH(AE275,B384:B428,0)),G275&amp;""))),N("N6"))</f>
        <v/>
      </c>
      <c r="O275" s="138" t="str">
        <f>IF(1=1,IF(E275="","",O268),N("K13"))</f>
        <v/>
      </c>
      <c r="P275" s="139" t="str">
        <f>IF(1=1,IF(M275="","",IF(AND(ISNUMBER(M275),M275&lt;1,N275="kg"),MAX(1,ROUND(M275*1000,0)),IF(AND(ISNUMBER(M275),M275&lt;1,N275="L"),MAX(1,ROUND(M275*100,0)),ROUND(M275,3)))),N("O13"))</f>
        <v/>
      </c>
      <c r="Q275" s="140" t="str">
        <f>IF(1=1,IF(M275="","",IF(AND(ISNUMBER(M275),M275&lt;1,N275="kg"),"g",IF(AND(ISNUMBER(M275),M275&lt;1,N275="L"),"cl",N275))),N("P13"))</f>
        <v/>
      </c>
      <c r="R275" s="161" t="str">
        <f>IF(1=1,IF(E275="","",IF(F275="","A CONTROLER",IF(NOT(ISNUMBER(F275)),"TEXTE",IF(OR(L275="",L275&lt;=0),"COMMANDE PRINCIPALE INCOMPLETE",IF(G275="","UNITE MANQUANTE",IF(COUNTIF(B384:B428,AE275)=0,"UNITE A CONTROLER","OK")))))),N("Q9"))</f>
        <v/>
      </c>
      <c r="S275" s="105"/>
      <c r="T275" s="141">
        <f t="shared" si="18"/>
        <v>0</v>
      </c>
      <c r="U275" s="133" t="str">
        <f>IF(1=1,IF(E275="","",U268),N("S13"))</f>
        <v/>
      </c>
      <c r="V275" s="133" t="str">
        <f>IF(1=1,IF(E275="","",V268),N("T13"))</f>
        <v/>
      </c>
      <c r="W275" s="135" t="str">
        <f>IF(1=1,IF(OR(U275="",V275="",NOT(ISNUMBER(U275)),NOT(ISNUMBER(V275)),U275=0),"",V275/U275),N("U13"))</f>
        <v/>
      </c>
      <c r="X275" s="136" t="str">
        <f>IF(1=1,IF(OR(W275="",NOT(ISNUMBER(F275))),"",F275*W275*IFERROR(INDEX(D384:D428,MATCH(AE275,B384:B428,0)),1)),N("V7"))</f>
        <v/>
      </c>
      <c r="Y275" s="137" t="str">
        <f>IF(1=1,IF(F275="","",IF(G275="","",IFERROR(INDEX(E384:E428,MATCH(AE275,B384:B428,0)),G275&amp;""))),N("W6"))</f>
        <v/>
      </c>
      <c r="Z275" s="142" t="str">
        <f>IF(1=1,IF(X275="","",IF(AND(ISNUMBER(X275),X275&lt;1,Y275="kg"),MAX(1,ROUND(X275*1000,0)),IF(AND(ISNUMBER(X275),X275&lt;1,Y275="L"),MAX(1,ROUND(X275*100,0)),ROUND(X275,3)))),N("X13"))</f>
        <v/>
      </c>
      <c r="AA275" s="143" t="str">
        <f>IF(1=1,IF(X275="","",IF(AND(ISNUMBER(X275),X275&lt;1,Y275="kg"),"g",IF(AND(ISNUMBER(X275),X275&lt;1,Y275="L"),"cl",Y275))),N("Y13"))</f>
        <v/>
      </c>
      <c r="AB275" s="123" t="str">
        <f>IF(1=1,IF(E275="","",IF(F275="","A CONTROLER",IF(NOT(ISNUMBER(F275)),"TEXTE",IF(OR(W275="",W275&lt;=0),"COMMANDE COUVERTS INCOMPLETE",IF(G275="","UNITE MANQUANTE",IF(COUNTIF(B384:B428,AE275)=0,"UNITE A CONTROLER","OK")))))),N("Z6"))</f>
        <v/>
      </c>
      <c r="AD275" s="144" t="str">
        <f>IF(1=1,IF(E275="","",AD268),N("AB13"))</f>
        <v/>
      </c>
      <c r="AE275" s="125" t="str">
        <f>IF(1=1,IF(G275="","",UPPER(TRIM(SUBSTITUTE(SUBSTITUTE(G275&amp;"",CHAR(160)," ")," "," ")))),N("AC13"))</f>
        <v/>
      </c>
      <c r="AG275" s="244"/>
    </row>
    <row r="276" spans="1:33" ht="15.75" x14ac:dyDescent="0.25">
      <c r="A276" s="160" t="str">
        <f>IF(1=1,IF(E276="","",A268),N("A14"))</f>
        <v/>
      </c>
      <c r="B276" s="127" t="str">
        <f>IF(1=1,IF(E276="","",B268),N("B14"))</f>
        <v/>
      </c>
      <c r="C276" s="128"/>
      <c r="D276" s="129" t="str">
        <f>IF(ISBLANK(E276),"",LARGE(D268:D275,1)+1)</f>
        <v/>
      </c>
      <c r="E276" s="130"/>
      <c r="F276" s="131"/>
      <c r="G276" s="170"/>
      <c r="H276" s="105"/>
      <c r="I276" s="132" t="str">
        <f>IF(1=1,IF(E276="","",I268),N("H14"))</f>
        <v/>
      </c>
      <c r="J276" s="133" t="str">
        <f>IF(1=1,IF(E276="","",J268),N("I14"))</f>
        <v/>
      </c>
      <c r="K276" s="134" t="str">
        <f>IF(1=1,IF(E276="","",K268),N("J14"))</f>
        <v/>
      </c>
      <c r="L276" s="135" t="str">
        <f>IF(1=1,IF(OR(J276="",O276="",NOT(ISNUMBER(J276)),NOT(ISNUMBER(O276)),J276=0),"",O276/J276),N("L14"))</f>
        <v/>
      </c>
      <c r="M276" s="136" t="str">
        <f>IF(1=1,IF(OR(L276="",NOT(ISNUMBER(F276))),"",F276*L276*IFERROR(INDEX(D384:D428,MATCH(AE276,B384:B428,0)),1)),N("M13"))</f>
        <v/>
      </c>
      <c r="N276" s="137" t="str">
        <f>IF(1=1,IF(F276="","",IF(G276="","",IFERROR(INDEX(E384:E428,MATCH(AE276,B384:B428,0)),G276&amp;""))),N("N6"))</f>
        <v/>
      </c>
      <c r="O276" s="138" t="str">
        <f>IF(1=1,IF(E276="","",O268),N("K14"))</f>
        <v/>
      </c>
      <c r="P276" s="139" t="str">
        <f>IF(1=1,IF(M276="","",IF(AND(ISNUMBER(M276),M276&lt;1,N276="kg"),MAX(1,ROUND(M276*1000,0)),IF(AND(ISNUMBER(M276),M276&lt;1,N276="L"),MAX(1,ROUND(M276*100,0)),ROUND(M276,3)))),N("O14"))</f>
        <v/>
      </c>
      <c r="Q276" s="140" t="str">
        <f>IF(1=1,IF(M276="","",IF(AND(ISNUMBER(M276),M276&lt;1,N276="kg"),"g",IF(AND(ISNUMBER(M276),M276&lt;1,N276="L"),"cl",N276))),N("P14"))</f>
        <v/>
      </c>
      <c r="R276" s="161" t="str">
        <f>IF(1=1,IF(E276="","",IF(F276="","A CONTROLER",IF(NOT(ISNUMBER(F276)),"TEXTE",IF(OR(L276="",L276&lt;=0),"COMMANDE PRINCIPALE INCOMPLETE",IF(G276="","UNITE MANQUANTE",IF(COUNTIF(B384:B428,AE276)=0,"UNITE A CONTROLER","OK")))))),N("Q9"))</f>
        <v/>
      </c>
      <c r="S276" s="105"/>
      <c r="T276" s="141">
        <f t="shared" si="18"/>
        <v>0</v>
      </c>
      <c r="U276" s="133" t="str">
        <f>IF(1=1,IF(E276="","",U268),N("S14"))</f>
        <v/>
      </c>
      <c r="V276" s="133" t="str">
        <f>IF(1=1,IF(E276="","",V268),N("T14"))</f>
        <v/>
      </c>
      <c r="W276" s="135" t="str">
        <f>IF(1=1,IF(OR(U276="",V276="",NOT(ISNUMBER(U276)),NOT(ISNUMBER(V276)),U276=0),"",V276/U276),N("U14"))</f>
        <v/>
      </c>
      <c r="X276" s="136" t="str">
        <f>IF(1=1,IF(OR(W276="",NOT(ISNUMBER(F276))),"",F276*W276*IFERROR(INDEX(D384:D428,MATCH(AE276,B384:B428,0)),1)),N("V7"))</f>
        <v/>
      </c>
      <c r="Y276" s="137" t="str">
        <f>IF(1=1,IF(F276="","",IF(G276="","",IFERROR(INDEX(E384:E428,MATCH(AE276,B384:B428,0)),G276&amp;""))),N("W6"))</f>
        <v/>
      </c>
      <c r="Z276" s="142" t="str">
        <f>IF(1=1,IF(X276="","",IF(AND(ISNUMBER(X276),X276&lt;1,Y276="kg"),MAX(1,ROUND(X276*1000,0)),IF(AND(ISNUMBER(X276),X276&lt;1,Y276="L"),MAX(1,ROUND(X276*100,0)),ROUND(X276,3)))),N("X14"))</f>
        <v/>
      </c>
      <c r="AA276" s="143" t="str">
        <f>IF(1=1,IF(X276="","",IF(AND(ISNUMBER(X276),X276&lt;1,Y276="kg"),"g",IF(AND(ISNUMBER(X276),X276&lt;1,Y276="L"),"cl",Y276))),N("Y14"))</f>
        <v/>
      </c>
      <c r="AB276" s="123" t="str">
        <f>IF(1=1,IF(E276="","",IF(F276="","A CONTROLER",IF(NOT(ISNUMBER(F276)),"TEXTE",IF(OR(W276="",W276&lt;=0),"COMMANDE COUVERTS INCOMPLETE",IF(G276="","UNITE MANQUANTE",IF(COUNTIF(B384:B428,AE276)=0,"UNITE A CONTROLER","OK")))))),N("Z6"))</f>
        <v/>
      </c>
      <c r="AD276" s="144" t="str">
        <f>IF(1=1,IF(E276="","",AD268),N("AB14"))</f>
        <v/>
      </c>
      <c r="AE276" s="125" t="str">
        <f>IF(1=1,IF(G276="","",UPPER(TRIM(SUBSTITUTE(SUBSTITUTE(G276&amp;"",CHAR(160)," ")," "," ")))),N("AC14"))</f>
        <v/>
      </c>
    </row>
    <row r="277" spans="1:33" ht="15.75" x14ac:dyDescent="0.25">
      <c r="A277" s="160" t="str">
        <f>IF(1=1,IF(E277="","",A268),N("A15"))</f>
        <v/>
      </c>
      <c r="B277" s="127" t="str">
        <f>IF(1=1,IF(E277="","",B268),N("B15"))</f>
        <v/>
      </c>
      <c r="C277" s="128"/>
      <c r="D277" s="129" t="str">
        <f>IF(ISBLANK(E277),"",LARGE(D268:D276,1)+1)</f>
        <v/>
      </c>
      <c r="E277" s="130"/>
      <c r="F277" s="131"/>
      <c r="G277" s="170"/>
      <c r="H277" s="105"/>
      <c r="I277" s="132" t="str">
        <f>IF(1=1,IF(E277="","",I268),N("H15"))</f>
        <v/>
      </c>
      <c r="J277" s="133" t="str">
        <f>IF(1=1,IF(E277="","",J268),N("I15"))</f>
        <v/>
      </c>
      <c r="K277" s="134" t="str">
        <f>IF(1=1,IF(E277="","",K268),N("J15"))</f>
        <v/>
      </c>
      <c r="L277" s="135" t="str">
        <f>IF(1=1,IF(OR(J277="",O277="",NOT(ISNUMBER(J277)),NOT(ISNUMBER(O277)),J277=0),"",O277/J277),N("L15"))</f>
        <v/>
      </c>
      <c r="M277" s="136" t="str">
        <f>IF(1=1,IF(OR(L277="",NOT(ISNUMBER(F277))),"",F277*L277*IFERROR(INDEX(D384:D428,MATCH(AE277,B384:B428,0)),1)),N("M13"))</f>
        <v/>
      </c>
      <c r="N277" s="137" t="str">
        <f>IF(1=1,IF(F277="","",IF(G277="","",IFERROR(INDEX(E384:E428,MATCH(AE277,B384:B428,0)),G277&amp;""))),N("N6"))</f>
        <v/>
      </c>
      <c r="O277" s="138" t="str">
        <f>IF(1=1,IF(E277="","",O268),N("K15"))</f>
        <v/>
      </c>
      <c r="P277" s="139" t="str">
        <f>IF(1=1,IF(M277="","",IF(AND(ISNUMBER(M277),M277&lt;1,N277="kg"),MAX(1,ROUND(M277*1000,0)),IF(AND(ISNUMBER(M277),M277&lt;1,N277="L"),MAX(1,ROUND(M277*100,0)),ROUND(M277,3)))),N("O15"))</f>
        <v/>
      </c>
      <c r="Q277" s="140" t="str">
        <f>IF(1=1,IF(M277="","",IF(AND(ISNUMBER(M277),M277&lt;1,N277="kg"),"g",IF(AND(ISNUMBER(M277),M277&lt;1,N277="L"),"cl",N277))),N("P15"))</f>
        <v/>
      </c>
      <c r="R277" s="161" t="str">
        <f>IF(1=1,IF(E277="","",IF(F277="","A CONTROLER",IF(NOT(ISNUMBER(F277)),"TEXTE",IF(OR(L277="",L277&lt;=0),"COMMANDE PRINCIPALE INCOMPLETE",IF(G277="","UNITE MANQUANTE",IF(COUNTIF(B384:B428,AE277)=0,"UNITE A CONTROLER","OK")))))),N("Q9"))</f>
        <v/>
      </c>
      <c r="S277" s="105"/>
      <c r="T277" s="141">
        <f t="shared" si="18"/>
        <v>0</v>
      </c>
      <c r="U277" s="133" t="str">
        <f>IF(1=1,IF(E277="","",U268),N("S15"))</f>
        <v/>
      </c>
      <c r="V277" s="133" t="str">
        <f>IF(1=1,IF(E277="","",V268),N("T15"))</f>
        <v/>
      </c>
      <c r="W277" s="135" t="str">
        <f>IF(1=1,IF(OR(U277="",V277="",NOT(ISNUMBER(U277)),NOT(ISNUMBER(V277)),U277=0),"",V277/U277),N("U15"))</f>
        <v/>
      </c>
      <c r="X277" s="136" t="str">
        <f>IF(1=1,IF(OR(W277="",NOT(ISNUMBER(F277))),"",F277*W277*IFERROR(INDEX(D384:D428,MATCH(AE277,B384:B428,0)),1)),N("V7"))</f>
        <v/>
      </c>
      <c r="Y277" s="137" t="str">
        <f>IF(1=1,IF(F277="","",IF(G277="","",IFERROR(INDEX(E384:E428,MATCH(AE277,B384:B428,0)),G277&amp;""))),N("W6"))</f>
        <v/>
      </c>
      <c r="Z277" s="142" t="str">
        <f>IF(1=1,IF(X277="","",IF(AND(ISNUMBER(X277),X277&lt;1,Y277="kg"),MAX(1,ROUND(X277*1000,0)),IF(AND(ISNUMBER(X277),X277&lt;1,Y277="L"),MAX(1,ROUND(X277*100,0)),ROUND(X277,3)))),N("X15"))</f>
        <v/>
      </c>
      <c r="AA277" s="143" t="str">
        <f>IF(1=1,IF(X277="","",IF(AND(ISNUMBER(X277),X277&lt;1,Y277="kg"),"g",IF(AND(ISNUMBER(X277),X277&lt;1,Y277="L"),"cl",Y277))),N("Y15"))</f>
        <v/>
      </c>
      <c r="AB277" s="123" t="str">
        <f>IF(1=1,IF(E277="","",IF(F277="","A CONTROLER",IF(NOT(ISNUMBER(F277)),"TEXTE",IF(OR(W277="",W277&lt;=0),"COMMANDE COUVERTS INCOMPLETE",IF(G277="","UNITE MANQUANTE",IF(COUNTIF(B384:B428,AE277)=0,"UNITE A CONTROLER","OK")))))),N("Z6"))</f>
        <v/>
      </c>
      <c r="AD277" s="144" t="str">
        <f>IF(1=1,IF(E277="","",AD268),N("AB15"))</f>
        <v/>
      </c>
      <c r="AE277" s="125" t="str">
        <f>IF(1=1,IF(G277="","",UPPER(TRIM(SUBSTITUTE(SUBSTITUTE(G277&amp;"",CHAR(160)," ")," "," ")))),N("AC15"))</f>
        <v/>
      </c>
    </row>
    <row r="278" spans="1:33" ht="15.75" x14ac:dyDescent="0.25">
      <c r="A278" s="160" t="str">
        <f>IF(1=1,IF(E278="","",A268),N("A16"))</f>
        <v/>
      </c>
      <c r="B278" s="127" t="str">
        <f>IF(1=1,IF(E278="","",B268),N("B16"))</f>
        <v/>
      </c>
      <c r="C278" s="128"/>
      <c r="D278" s="129" t="str">
        <f>IF(ISBLANK(E278),"",LARGE(D268:D277,1)+1)</f>
        <v/>
      </c>
      <c r="E278" s="130"/>
      <c r="F278" s="131"/>
      <c r="G278" s="170"/>
      <c r="H278" s="105"/>
      <c r="I278" s="132" t="str">
        <f>IF(1=1,IF(E278="","",I268),N("H16"))</f>
        <v/>
      </c>
      <c r="J278" s="133" t="str">
        <f>IF(1=1,IF(E278="","",J268),N("I16"))</f>
        <v/>
      </c>
      <c r="K278" s="134" t="str">
        <f>IF(1=1,IF(E278="","",K268),N("J16"))</f>
        <v/>
      </c>
      <c r="L278" s="135" t="str">
        <f>IF(1=1,IF(OR(J278="",O278="",NOT(ISNUMBER(J278)),NOT(ISNUMBER(O278)),J278=0),"",O278/J278),N("L16"))</f>
        <v/>
      </c>
      <c r="M278" s="136" t="str">
        <f>IF(1=1,IF(OR(L278="",NOT(ISNUMBER(F278))),"",F278*L278*IFERROR(INDEX(D384:D428,MATCH(AE278,B384:B428,0)),1)),N("M13"))</f>
        <v/>
      </c>
      <c r="N278" s="137" t="str">
        <f>IF(1=1,IF(F278="","",IF(G278="","",IFERROR(INDEX(E384:E428,MATCH(AE278,B384:B428,0)),G278&amp;""))),N("N6"))</f>
        <v/>
      </c>
      <c r="O278" s="138" t="str">
        <f>IF(1=1,IF(E278="","",O268),N("K16"))</f>
        <v/>
      </c>
      <c r="P278" s="139" t="str">
        <f>IF(1=1,IF(M278="","",IF(AND(ISNUMBER(M278),M278&lt;1,N278="kg"),MAX(1,ROUND(M278*1000,0)),IF(AND(ISNUMBER(M278),M278&lt;1,N278="L"),MAX(1,ROUND(M278*100,0)),ROUND(M278,3)))),N("O16"))</f>
        <v/>
      </c>
      <c r="Q278" s="140" t="str">
        <f>IF(1=1,IF(M278="","",IF(AND(ISNUMBER(M278),M278&lt;1,N278="kg"),"g",IF(AND(ISNUMBER(M278),M278&lt;1,N278="L"),"cl",N278))),N("P16"))</f>
        <v/>
      </c>
      <c r="R278" s="161" t="str">
        <f>IF(1=1,IF(E278="","",IF(F278="","A CONTROLER",IF(NOT(ISNUMBER(F278)),"TEXTE",IF(OR(L278="",L278&lt;=0),"COMMANDE PRINCIPALE INCOMPLETE",IF(G278="","UNITE MANQUANTE",IF(COUNTIF(B384:B428,AE278)=0,"UNITE A CONTROLER","OK")))))),N("Q9"))</f>
        <v/>
      </c>
      <c r="S278" s="105"/>
      <c r="T278" s="141">
        <f t="shared" si="18"/>
        <v>0</v>
      </c>
      <c r="U278" s="133" t="str">
        <f>IF(1=1,IF(E278="","",U268),N("S16"))</f>
        <v/>
      </c>
      <c r="V278" s="133" t="str">
        <f>IF(1=1,IF(E278="","",V268),N("T16"))</f>
        <v/>
      </c>
      <c r="W278" s="135" t="str">
        <f>IF(1=1,IF(OR(U278="",V278="",NOT(ISNUMBER(U278)),NOT(ISNUMBER(V278)),U278=0),"",V278/U278),N("U16"))</f>
        <v/>
      </c>
      <c r="X278" s="136" t="str">
        <f>IF(1=1,IF(OR(W278="",NOT(ISNUMBER(F278))),"",F278*W278*IFERROR(INDEX(D384:D428,MATCH(AE278,B384:B428,0)),1)),N("V7"))</f>
        <v/>
      </c>
      <c r="Y278" s="137" t="str">
        <f>IF(1=1,IF(F278="","",IF(G278="","",IFERROR(INDEX(E384:E428,MATCH(AE278,B384:B428,0)),G278&amp;""))),N("W6"))</f>
        <v/>
      </c>
      <c r="Z278" s="142" t="str">
        <f>IF(1=1,IF(X278="","",IF(AND(ISNUMBER(X278),X278&lt;1,Y278="kg"),MAX(1,ROUND(X278*1000,0)),IF(AND(ISNUMBER(X278),X278&lt;1,Y278="L"),MAX(1,ROUND(X278*100,0)),ROUND(X278,3)))),N("X16"))</f>
        <v/>
      </c>
      <c r="AA278" s="143" t="str">
        <f>IF(1=1,IF(X278="","",IF(AND(ISNUMBER(X278),X278&lt;1,Y278="kg"),"g",IF(AND(ISNUMBER(X278),X278&lt;1,Y278="L"),"cl",Y278))),N("Y16"))</f>
        <v/>
      </c>
      <c r="AB278" s="123" t="str">
        <f>IF(1=1,IF(E278="","",IF(F278="","A CONTROLER",IF(NOT(ISNUMBER(F278)),"TEXTE",IF(OR(W278="",W278&lt;=0),"COMMANDE COUVERTS INCOMPLETE",IF(G278="","UNITE MANQUANTE",IF(COUNTIF(B384:B428,AE278)=0,"UNITE A CONTROLER","OK")))))),N("Z6"))</f>
        <v/>
      </c>
      <c r="AD278" s="144" t="str">
        <f>IF(1=1,IF(E278="","",AD268),N("AB16"))</f>
        <v/>
      </c>
      <c r="AE278" s="125" t="str">
        <f>IF(1=1,IF(G278="","",UPPER(TRIM(SUBSTITUTE(SUBSTITUTE(G278&amp;"",CHAR(160)," ")," "," ")))),N("AC16"))</f>
        <v/>
      </c>
    </row>
    <row r="279" spans="1:33" ht="15.75" x14ac:dyDescent="0.25">
      <c r="A279" s="160" t="str">
        <f>IF(1=1,IF(E279="","",A268),N("A17"))</f>
        <v/>
      </c>
      <c r="B279" s="127" t="str">
        <f>IF(1=1,IF(E279="","",B268),N("B17"))</f>
        <v/>
      </c>
      <c r="C279" s="128"/>
      <c r="D279" s="129" t="str">
        <f>IF(ISBLANK(E279),"",LARGE(D268:D278,1)+1)</f>
        <v/>
      </c>
      <c r="E279" s="130"/>
      <c r="F279" s="131"/>
      <c r="G279" s="170"/>
      <c r="H279" s="105"/>
      <c r="I279" s="132" t="str">
        <f>IF(1=1,IF(E279="","",I268),N("H17"))</f>
        <v/>
      </c>
      <c r="J279" s="133" t="str">
        <f>IF(1=1,IF(E279="","",J268),N("I17"))</f>
        <v/>
      </c>
      <c r="K279" s="134" t="str">
        <f>IF(1=1,IF(E279="","",K268),N("J17"))</f>
        <v/>
      </c>
      <c r="L279" s="135" t="str">
        <f>IF(1=1,IF(OR(J279="",O279="",NOT(ISNUMBER(J279)),NOT(ISNUMBER(O279)),J279=0),"",O279/J279),N("L17"))</f>
        <v/>
      </c>
      <c r="M279" s="136" t="str">
        <f>IF(1=1,IF(OR(L279="",NOT(ISNUMBER(F279))),"",F279*L279*IFERROR(INDEX(D384:D428,MATCH(AE279,B384:B428,0)),1)),N("M13"))</f>
        <v/>
      </c>
      <c r="N279" s="137" t="str">
        <f>IF(1=1,IF(F279="","",IF(G279="","",IFERROR(INDEX(E384:E428,MATCH(AE279,B384:B428,0)),G279&amp;""))),N("N6"))</f>
        <v/>
      </c>
      <c r="O279" s="138" t="str">
        <f>IF(1=1,IF(E279="","",O268),N("K17"))</f>
        <v/>
      </c>
      <c r="P279" s="139" t="str">
        <f>IF(1=1,IF(M279="","",IF(AND(ISNUMBER(M279),M279&lt;1,N279="kg"),MAX(1,ROUND(M279*1000,0)),IF(AND(ISNUMBER(M279),M279&lt;1,N279="L"),MAX(1,ROUND(M279*100,0)),ROUND(M279,3)))),N("O17"))</f>
        <v/>
      </c>
      <c r="Q279" s="140" t="str">
        <f>IF(1=1,IF(M279="","",IF(AND(ISNUMBER(M279),M279&lt;1,N279="kg"),"g",IF(AND(ISNUMBER(M279),M279&lt;1,N279="L"),"cl",N279))),N("P17"))</f>
        <v/>
      </c>
      <c r="R279" s="161" t="str">
        <f>IF(1=1,IF(E279="","",IF(F279="","A CONTROLER",IF(NOT(ISNUMBER(F279)),"TEXTE",IF(OR(L279="",L279&lt;=0),"COMMANDE PRINCIPALE INCOMPLETE",IF(G279="","UNITE MANQUANTE",IF(COUNTIF(B384:B428,AE279)=0,"UNITE A CONTROLER","OK")))))),N("Q9"))</f>
        <v/>
      </c>
      <c r="S279" s="105"/>
      <c r="T279" s="141">
        <f t="shared" si="18"/>
        <v>0</v>
      </c>
      <c r="U279" s="133" t="str">
        <f>IF(1=1,IF(E279="","",U268),N("S17"))</f>
        <v/>
      </c>
      <c r="V279" s="133" t="str">
        <f>IF(1=1,IF(E279="","",V268),N("T17"))</f>
        <v/>
      </c>
      <c r="W279" s="135" t="str">
        <f>IF(1=1,IF(OR(U279="",V279="",NOT(ISNUMBER(U279)),NOT(ISNUMBER(V279)),U279=0),"",V279/U279),N("U17"))</f>
        <v/>
      </c>
      <c r="X279" s="136" t="str">
        <f>IF(1=1,IF(OR(W279="",NOT(ISNUMBER(F279))),"",F279*W279*IFERROR(INDEX(D384:D428,MATCH(AE279,B384:B428,0)),1)),N("V7"))</f>
        <v/>
      </c>
      <c r="Y279" s="137" t="str">
        <f>IF(1=1,IF(F279="","",IF(G279="","",IFERROR(INDEX(E384:E428,MATCH(AE279,B384:B428,0)),G279&amp;""))),N("W6"))</f>
        <v/>
      </c>
      <c r="Z279" s="142" t="str">
        <f>IF(1=1,IF(X279="","",IF(AND(ISNUMBER(X279),X279&lt;1,Y279="kg"),MAX(1,ROUND(X279*1000,0)),IF(AND(ISNUMBER(X279),X279&lt;1,Y279="L"),MAX(1,ROUND(X279*100,0)),ROUND(X279,3)))),N("X17"))</f>
        <v/>
      </c>
      <c r="AA279" s="143" t="str">
        <f>IF(1=1,IF(X279="","",IF(AND(ISNUMBER(X279),X279&lt;1,Y279="kg"),"g",IF(AND(ISNUMBER(X279),X279&lt;1,Y279="L"),"cl",Y279))),N("Y17"))</f>
        <v/>
      </c>
      <c r="AB279" s="123" t="str">
        <f>IF(1=1,IF(E279="","",IF(F279="","A CONTROLER",IF(NOT(ISNUMBER(F279)),"TEXTE",IF(OR(W279="",W279&lt;=0),"COMMANDE COUVERTS INCOMPLETE",IF(G279="","UNITE MANQUANTE",IF(COUNTIF(B384:B428,AE279)=0,"UNITE A CONTROLER","OK")))))),N("Z6"))</f>
        <v/>
      </c>
      <c r="AD279" s="144" t="str">
        <f>IF(1=1,IF(E279="","",AD268),N("AB17"))</f>
        <v/>
      </c>
      <c r="AE279" s="125" t="str">
        <f>IF(1=1,IF(G279="","",UPPER(TRIM(SUBSTITUTE(SUBSTITUTE(G279&amp;"",CHAR(160)," ")," "," ")))),N("AC17"))</f>
        <v/>
      </c>
    </row>
    <row r="280" spans="1:33" ht="15.75" x14ac:dyDescent="0.25">
      <c r="A280" s="160" t="str">
        <f>IF(1=1,IF(E280="","",A268),N("A18"))</f>
        <v/>
      </c>
      <c r="B280" s="127" t="str">
        <f>IF(1=1,IF(E280="","",B268),N("B18"))</f>
        <v/>
      </c>
      <c r="C280" s="128"/>
      <c r="D280" s="129" t="str">
        <f>IF(ISBLANK(E280),"",LARGE(D268:D279,1)+1)</f>
        <v/>
      </c>
      <c r="E280" s="130"/>
      <c r="F280" s="131"/>
      <c r="G280" s="170"/>
      <c r="H280" s="105"/>
      <c r="I280" s="132" t="str">
        <f>IF(1=1,IF(E280="","",I268),N("H18"))</f>
        <v/>
      </c>
      <c r="J280" s="133" t="str">
        <f>IF(1=1,IF(E280="","",J268),N("I18"))</f>
        <v/>
      </c>
      <c r="K280" s="134" t="str">
        <f>IF(1=1,IF(E280="","",K268),N("J18"))</f>
        <v/>
      </c>
      <c r="L280" s="135" t="str">
        <f>IF(1=1,IF(OR(J280="",O280="",NOT(ISNUMBER(J280)),NOT(ISNUMBER(O280)),J280=0),"",O280/J280),N("L18"))</f>
        <v/>
      </c>
      <c r="M280" s="136" t="str">
        <f>IF(1=1,IF(OR(L280="",NOT(ISNUMBER(F280))),"",F280*L280*IFERROR(INDEX(D384:D428,MATCH(AE280,B384:B428,0)),1)),N("M13"))</f>
        <v/>
      </c>
      <c r="N280" s="137" t="str">
        <f>IF(1=1,IF(F280="","",IF(G280="","",IFERROR(INDEX(E384:E428,MATCH(AE280,B384:B428,0)),G280&amp;""))),N("N6"))</f>
        <v/>
      </c>
      <c r="O280" s="138" t="str">
        <f>IF(1=1,IF(E280="","",O268),N("K18"))</f>
        <v/>
      </c>
      <c r="P280" s="139" t="str">
        <f>IF(1=1,IF(M280="","",IF(AND(ISNUMBER(M280),M280&lt;1,N280="kg"),MAX(1,ROUND(M280*1000,0)),IF(AND(ISNUMBER(M280),M280&lt;1,N280="L"),MAX(1,ROUND(M280*100,0)),ROUND(M280,3)))),N("O18"))</f>
        <v/>
      </c>
      <c r="Q280" s="140" t="str">
        <f>IF(1=1,IF(M280="","",IF(AND(ISNUMBER(M280),M280&lt;1,N280="kg"),"g",IF(AND(ISNUMBER(M280),M280&lt;1,N280="L"),"cl",N280))),N("P18"))</f>
        <v/>
      </c>
      <c r="R280" s="161" t="str">
        <f>IF(1=1,IF(E280="","",IF(F280="","A CONTROLER",IF(NOT(ISNUMBER(F280)),"TEXTE",IF(OR(L280="",L280&lt;=0),"COMMANDE PRINCIPALE INCOMPLETE",IF(G280="","UNITE MANQUANTE",IF(COUNTIF(B384:B428,AE280)=0,"UNITE A CONTROLER","OK")))))),N("Q9"))</f>
        <v/>
      </c>
      <c r="S280" s="105"/>
      <c r="T280" s="141">
        <f t="shared" si="18"/>
        <v>0</v>
      </c>
      <c r="U280" s="133" t="str">
        <f>IF(1=1,IF(E280="","",U268),N("S18"))</f>
        <v/>
      </c>
      <c r="V280" s="133" t="str">
        <f>IF(1=1,IF(E280="","",V268),N("T18"))</f>
        <v/>
      </c>
      <c r="W280" s="135" t="str">
        <f>IF(1=1,IF(OR(U280="",V280="",NOT(ISNUMBER(U280)),NOT(ISNUMBER(V280)),U280=0),"",V280/U280),N("U18"))</f>
        <v/>
      </c>
      <c r="X280" s="136" t="str">
        <f>IF(1=1,IF(OR(W280="",NOT(ISNUMBER(F280))),"",F280*W280*IFERROR(INDEX(D384:D428,MATCH(AE280,B384:B428,0)),1)),N("V7"))</f>
        <v/>
      </c>
      <c r="Y280" s="137" t="str">
        <f>IF(1=1,IF(F280="","",IF(G280="","",IFERROR(INDEX(E384:E428,MATCH(AE280,B384:B428,0)),G280&amp;""))),N("W6"))</f>
        <v/>
      </c>
      <c r="Z280" s="142" t="str">
        <f>IF(1=1,IF(X280="","",IF(AND(ISNUMBER(X280),X280&lt;1,Y280="kg"),MAX(1,ROUND(X280*1000,0)),IF(AND(ISNUMBER(X280),X280&lt;1,Y280="L"),MAX(1,ROUND(X280*100,0)),ROUND(X280,3)))),N("X18"))</f>
        <v/>
      </c>
      <c r="AA280" s="143" t="str">
        <f>IF(1=1,IF(X280="","",IF(AND(ISNUMBER(X280),X280&lt;1,Y280="kg"),"g",IF(AND(ISNUMBER(X280),X280&lt;1,Y280="L"),"cl",Y280))),N("Y18"))</f>
        <v/>
      </c>
      <c r="AB280" s="123" t="str">
        <f>IF(1=1,IF(E280="","",IF(F280="","A CONTROLER",IF(NOT(ISNUMBER(F280)),"TEXTE",IF(OR(W280="",W280&lt;=0),"COMMANDE COUVERTS INCOMPLETE",IF(G280="","UNITE MANQUANTE",IF(COUNTIF(B384:B428,AE280)=0,"UNITE A CONTROLER","OK")))))),N("Z6"))</f>
        <v/>
      </c>
      <c r="AD280" s="144" t="str">
        <f>IF(1=1,IF(E280="","",AD268),N("AB18"))</f>
        <v/>
      </c>
      <c r="AE280" s="125" t="str">
        <f>IF(1=1,IF(G280="","",UPPER(TRIM(SUBSTITUTE(SUBSTITUTE(G280&amp;"",CHAR(160)," ")," "," ")))),N("AC18"))</f>
        <v/>
      </c>
    </row>
    <row r="281" spans="1:33" ht="15.75" x14ac:dyDescent="0.25">
      <c r="A281" s="160" t="str">
        <f>IF(1=1,IF(E281="","",A268),N("A19"))</f>
        <v/>
      </c>
      <c r="B281" s="127" t="str">
        <f>IF(1=1,IF(E281="","",B268),N("B19"))</f>
        <v/>
      </c>
      <c r="C281" s="128"/>
      <c r="D281" s="129" t="str">
        <f>IF(ISBLANK(E281),"",LARGE(D268:D280,1)+1)</f>
        <v/>
      </c>
      <c r="E281" s="130"/>
      <c r="F281" s="131"/>
      <c r="G281" s="170"/>
      <c r="H281" s="105"/>
      <c r="I281" s="132" t="str">
        <f>IF(1=1,IF(E281="","",I268),N("H19"))</f>
        <v/>
      </c>
      <c r="J281" s="133" t="str">
        <f>IF(1=1,IF(E281="","",J268),N("I19"))</f>
        <v/>
      </c>
      <c r="K281" s="134" t="str">
        <f>IF(1=1,IF(E281="","",K268),N("J19"))</f>
        <v/>
      </c>
      <c r="L281" s="135" t="str">
        <f>IF(1=1,IF(OR(J281="",O281="",NOT(ISNUMBER(J281)),NOT(ISNUMBER(O281)),J281=0),"",O281/J281),N("L19"))</f>
        <v/>
      </c>
      <c r="M281" s="136" t="str">
        <f>IF(1=1,IF(OR(L281="",NOT(ISNUMBER(F281))),"",F281*L281*IFERROR(INDEX(D384:D428,MATCH(AE281,B384:B428,0)),1)),N("M13"))</f>
        <v/>
      </c>
      <c r="N281" s="137" t="str">
        <f>IF(1=1,IF(F281="","",IF(G281="","",IFERROR(INDEX(E384:E428,MATCH(AE281,B384:B428,0)),G281&amp;""))),N("N6"))</f>
        <v/>
      </c>
      <c r="O281" s="138" t="str">
        <f>IF(1=1,IF(E281="","",O268),N("K19"))</f>
        <v/>
      </c>
      <c r="P281" s="139" t="str">
        <f>IF(1=1,IF(M281="","",IF(AND(ISNUMBER(M281),M281&lt;1,N281="kg"),MAX(1,ROUND(M281*1000,0)),IF(AND(ISNUMBER(M281),M281&lt;1,N281="L"),MAX(1,ROUND(M281*100,0)),ROUND(M281,3)))),N("O19"))</f>
        <v/>
      </c>
      <c r="Q281" s="140" t="str">
        <f>IF(1=1,IF(M281="","",IF(AND(ISNUMBER(M281),M281&lt;1,N281="kg"),"g",IF(AND(ISNUMBER(M281),M281&lt;1,N281="L"),"cl",N281))),N("P19"))</f>
        <v/>
      </c>
      <c r="R281" s="161" t="str">
        <f>IF(1=1,IF(E281="","",IF(F281="","A CONTROLER",IF(NOT(ISNUMBER(F281)),"TEXTE",IF(OR(L281="",L281&lt;=0),"COMMANDE PRINCIPALE INCOMPLETE",IF(G281="","UNITE MANQUANTE",IF(COUNTIF(B384:B428,AE281)=0,"UNITE A CONTROLER","OK")))))),N("Q9"))</f>
        <v/>
      </c>
      <c r="S281" s="105"/>
      <c r="T281" s="141">
        <f t="shared" si="18"/>
        <v>0</v>
      </c>
      <c r="U281" s="133" t="str">
        <f>IF(1=1,IF(E281="","",U268),N("S19"))</f>
        <v/>
      </c>
      <c r="V281" s="133" t="str">
        <f>IF(1=1,IF(E281="","",V268),N("T19"))</f>
        <v/>
      </c>
      <c r="W281" s="135" t="str">
        <f>IF(1=1,IF(OR(U281="",V281="",NOT(ISNUMBER(U281)),NOT(ISNUMBER(V281)),U281=0),"",V281/U281),N("U19"))</f>
        <v/>
      </c>
      <c r="X281" s="136" t="str">
        <f>IF(1=1,IF(OR(W281="",NOT(ISNUMBER(F281))),"",F281*W281*IFERROR(INDEX(D384:D428,MATCH(AE281,B384:B428,0)),1)),N("V7"))</f>
        <v/>
      </c>
      <c r="Y281" s="137" t="str">
        <f>IF(1=1,IF(F281="","",IF(G281="","",IFERROR(INDEX(E384:E428,MATCH(AE281,B384:B428,0)),G281&amp;""))),N("W6"))</f>
        <v/>
      </c>
      <c r="Z281" s="142" t="str">
        <f>IF(1=1,IF(X281="","",IF(AND(ISNUMBER(X281),X281&lt;1,Y281="kg"),MAX(1,ROUND(X281*1000,0)),IF(AND(ISNUMBER(X281),X281&lt;1,Y281="L"),MAX(1,ROUND(X281*100,0)),ROUND(X281,3)))),N("X19"))</f>
        <v/>
      </c>
      <c r="AA281" s="143" t="str">
        <f>IF(1=1,IF(X281="","",IF(AND(ISNUMBER(X281),X281&lt;1,Y281="kg"),"g",IF(AND(ISNUMBER(X281),X281&lt;1,Y281="L"),"cl",Y281))),N("Y19"))</f>
        <v/>
      </c>
      <c r="AB281" s="123" t="str">
        <f>IF(1=1,IF(E281="","",IF(F281="","A CONTROLER",IF(NOT(ISNUMBER(F281)),"TEXTE",IF(OR(W281="",W281&lt;=0),"COMMANDE COUVERTS INCOMPLETE",IF(G281="","UNITE MANQUANTE",IF(COUNTIF(B384:B428,AE281)=0,"UNITE A CONTROLER","OK")))))),N("Z6"))</f>
        <v/>
      </c>
      <c r="AD281" s="144" t="str">
        <f>IF(1=1,IF(E281="","",AD268),N("AB19"))</f>
        <v/>
      </c>
      <c r="AE281" s="125" t="str">
        <f>IF(1=1,IF(G281="","",UPPER(TRIM(SUBSTITUTE(SUBSTITUTE(G281&amp;"",CHAR(160)," ")," "," ")))),N("AC19"))</f>
        <v/>
      </c>
    </row>
    <row r="282" spans="1:33" ht="15.75" x14ac:dyDescent="0.25">
      <c r="A282" s="160" t="str">
        <f>IF(1=1,IF(E282="","",A268),N("A20"))</f>
        <v/>
      </c>
      <c r="B282" s="127" t="str">
        <f>IF(1=1,IF(E282="","",B268),N("B20"))</f>
        <v/>
      </c>
      <c r="C282" s="128"/>
      <c r="D282" s="129" t="str">
        <f>IF(ISBLANK(E282),"",LARGE(D268:D281,1)+1)</f>
        <v/>
      </c>
      <c r="E282" s="130"/>
      <c r="F282" s="131"/>
      <c r="G282" s="170"/>
      <c r="H282" s="105"/>
      <c r="I282" s="132" t="str">
        <f>IF(1=1,IF(E282="","",I268),N("H20"))</f>
        <v/>
      </c>
      <c r="J282" s="133" t="str">
        <f>IF(1=1,IF(E282="","",J268),N("I20"))</f>
        <v/>
      </c>
      <c r="K282" s="134" t="str">
        <f>IF(1=1,IF(E282="","",K268),N("J20"))</f>
        <v/>
      </c>
      <c r="L282" s="135" t="str">
        <f>IF(1=1,IF(OR(J282="",O282="",NOT(ISNUMBER(J282)),NOT(ISNUMBER(O282)),J282=0),"",O282/J282),N("L20"))</f>
        <v/>
      </c>
      <c r="M282" s="136" t="str">
        <f>IF(1=1,IF(OR(L282="",NOT(ISNUMBER(F282))),"",F282*L282*IFERROR(INDEX(D384:D428,MATCH(AE282,B384:B428,0)),1)),N("M13"))</f>
        <v/>
      </c>
      <c r="N282" s="137" t="str">
        <f>IF(1=1,IF(F282="","",IF(G282="","",IFERROR(INDEX(E384:E428,MATCH(AE282,B384:B428,0)),G282&amp;""))),N("N6"))</f>
        <v/>
      </c>
      <c r="O282" s="138" t="str">
        <f>IF(1=1,IF(E282="","",O268),N("K20"))</f>
        <v/>
      </c>
      <c r="P282" s="139" t="str">
        <f>IF(1=1,IF(M282="","",IF(AND(ISNUMBER(M282),M282&lt;1,N282="kg"),MAX(1,ROUND(M282*1000,0)),IF(AND(ISNUMBER(M282),M282&lt;1,N282="L"),MAX(1,ROUND(M282*100,0)),ROUND(M282,3)))),N("O20"))</f>
        <v/>
      </c>
      <c r="Q282" s="140" t="str">
        <f>IF(1=1,IF(M282="","",IF(AND(ISNUMBER(M282),M282&lt;1,N282="kg"),"g",IF(AND(ISNUMBER(M282),M282&lt;1,N282="L"),"cl",N282))),N("P20"))</f>
        <v/>
      </c>
      <c r="R282" s="161" t="str">
        <f>IF(1=1,IF(E282="","",IF(F282="","A CONTROLER",IF(NOT(ISNUMBER(F282)),"TEXTE",IF(OR(L282="",L282&lt;=0),"COMMANDE PRINCIPALE INCOMPLETE",IF(G282="","UNITE MANQUANTE",IF(COUNTIF(B384:B428,AE282)=0,"UNITE A CONTROLER","OK")))))),N("Q9"))</f>
        <v/>
      </c>
      <c r="S282" s="105"/>
      <c r="T282" s="141">
        <f t="shared" si="18"/>
        <v>0</v>
      </c>
      <c r="U282" s="133" t="str">
        <f>IF(1=1,IF(E282="","",U268),N("S20"))</f>
        <v/>
      </c>
      <c r="V282" s="133" t="str">
        <f>IF(1=1,IF(E282="","",V268),N("T20"))</f>
        <v/>
      </c>
      <c r="W282" s="135" t="str">
        <f>IF(1=1,IF(OR(U282="",V282="",NOT(ISNUMBER(U282)),NOT(ISNUMBER(V282)),U282=0),"",V282/U282),N("U20"))</f>
        <v/>
      </c>
      <c r="X282" s="136" t="str">
        <f>IF(1=1,IF(OR(W282="",NOT(ISNUMBER(F282))),"",F282*W282*IFERROR(INDEX(D384:D428,MATCH(AE282,B384:B428,0)),1)),N("V7"))</f>
        <v/>
      </c>
      <c r="Y282" s="137" t="str">
        <f>IF(1=1,IF(F282="","",IF(G282="","",IFERROR(INDEX(E384:E428,MATCH(AE282,B384:B428,0)),G282&amp;""))),N("W6"))</f>
        <v/>
      </c>
      <c r="Z282" s="142" t="str">
        <f>IF(1=1,IF(X282="","",IF(AND(ISNUMBER(X282),X282&lt;1,Y282="kg"),MAX(1,ROUND(X282*1000,0)),IF(AND(ISNUMBER(X282),X282&lt;1,Y282="L"),MAX(1,ROUND(X282*100,0)),ROUND(X282,3)))),N("X20"))</f>
        <v/>
      </c>
      <c r="AA282" s="143" t="str">
        <f>IF(1=1,IF(X282="","",IF(AND(ISNUMBER(X282),X282&lt;1,Y282="kg"),"g",IF(AND(ISNUMBER(X282),X282&lt;1,Y282="L"),"cl",Y282))),N("Y20"))</f>
        <v/>
      </c>
      <c r="AB282" s="123" t="str">
        <f>IF(1=1,IF(E282="","",IF(F282="","A CONTROLER",IF(NOT(ISNUMBER(F282)),"TEXTE",IF(OR(W282="",W282&lt;=0),"COMMANDE COUVERTS INCOMPLETE",IF(G282="","UNITE MANQUANTE",IF(COUNTIF(B384:B428,AE282)=0,"UNITE A CONTROLER","OK")))))),N("Z6"))</f>
        <v/>
      </c>
      <c r="AD282" s="144" t="str">
        <f>IF(1=1,IF(E282="","",AD268),N("AB20"))</f>
        <v/>
      </c>
      <c r="AE282" s="125" t="str">
        <f>IF(1=1,IF(G282="","",UPPER(TRIM(SUBSTITUTE(SUBSTITUTE(G282&amp;"",CHAR(160)," ")," "," ")))),N("AC20"))</f>
        <v/>
      </c>
    </row>
    <row r="283" spans="1:33" ht="15.75" x14ac:dyDescent="0.25">
      <c r="A283" s="160" t="str">
        <f>IF(1=1,IF(E283="","",A268),N("A21"))</f>
        <v/>
      </c>
      <c r="B283" s="127" t="str">
        <f>IF(1=1,IF(E283="","",B268),N("B21"))</f>
        <v/>
      </c>
      <c r="C283" s="128"/>
      <c r="D283" s="129" t="str">
        <f>IF(ISBLANK(E283),"",LARGE(D268:D282,1)+1)</f>
        <v/>
      </c>
      <c r="E283" s="130"/>
      <c r="F283" s="131"/>
      <c r="G283" s="170"/>
      <c r="H283" s="105"/>
      <c r="I283" s="132" t="str">
        <f>IF(1=1,IF(E283="","",I268),N("H21"))</f>
        <v/>
      </c>
      <c r="J283" s="133" t="str">
        <f>IF(1=1,IF(E283="","",J268),N("I21"))</f>
        <v/>
      </c>
      <c r="K283" s="134" t="str">
        <f>IF(1=1,IF(E283="","",K268),N("J21"))</f>
        <v/>
      </c>
      <c r="L283" s="135" t="str">
        <f>IF(1=1,IF(OR(J283="",O283="",NOT(ISNUMBER(J283)),NOT(ISNUMBER(O283)),J283=0),"",O283/J283),N("L21"))</f>
        <v/>
      </c>
      <c r="M283" s="136" t="str">
        <f>IF(1=1,IF(OR(L283="",NOT(ISNUMBER(F283))),"",F283*L283*IFERROR(INDEX(D384:D428,MATCH(AE283,B384:B428,0)),1)),N("M13"))</f>
        <v/>
      </c>
      <c r="N283" s="137" t="str">
        <f>IF(1=1,IF(F283="","",IF(G283="","",IFERROR(INDEX(E384:E428,MATCH(AE283,B384:B428,0)),G283&amp;""))),N("N6"))</f>
        <v/>
      </c>
      <c r="O283" s="138" t="str">
        <f>IF(1=1,IF(E283="","",O268),N("K21"))</f>
        <v/>
      </c>
      <c r="P283" s="139" t="str">
        <f>IF(1=1,IF(M283="","",IF(AND(ISNUMBER(M283),M283&lt;1,N283="kg"),MAX(1,ROUND(M283*1000,0)),IF(AND(ISNUMBER(M283),M283&lt;1,N283="L"),MAX(1,ROUND(M283*100,0)),ROUND(M283,3)))),N("O21"))</f>
        <v/>
      </c>
      <c r="Q283" s="140" t="str">
        <f>IF(1=1,IF(M283="","",IF(AND(ISNUMBER(M283),M283&lt;1,N283="kg"),"g",IF(AND(ISNUMBER(M283),M283&lt;1,N283="L"),"cl",N283))),N("P21"))</f>
        <v/>
      </c>
      <c r="R283" s="161" t="str">
        <f>IF(1=1,IF(E283="","",IF(F283="","A CONTROLER",IF(NOT(ISNUMBER(F283)),"TEXTE",IF(OR(L283="",L283&lt;=0),"COMMANDE PRINCIPALE INCOMPLETE",IF(G283="","UNITE MANQUANTE",IF(COUNTIF(B384:B428,AE283)=0,"UNITE A CONTROLER","OK")))))),N("Q9"))</f>
        <v/>
      </c>
      <c r="S283" s="105"/>
      <c r="T283" s="141">
        <f t="shared" si="18"/>
        <v>0</v>
      </c>
      <c r="U283" s="133" t="str">
        <f>IF(1=1,IF(E283="","",U268),N("S21"))</f>
        <v/>
      </c>
      <c r="V283" s="133" t="str">
        <f>IF(1=1,IF(E283="","",V268),N("T21"))</f>
        <v/>
      </c>
      <c r="W283" s="135" t="str">
        <f>IF(1=1,IF(OR(U283="",V283="",NOT(ISNUMBER(U283)),NOT(ISNUMBER(V283)),U283=0),"",V283/U283),N("U21"))</f>
        <v/>
      </c>
      <c r="X283" s="136" t="str">
        <f>IF(1=1,IF(OR(W283="",NOT(ISNUMBER(F283))),"",F283*W283*IFERROR(INDEX(D384:D428,MATCH(AE283,B384:B428,0)),1)),N("V7"))</f>
        <v/>
      </c>
      <c r="Y283" s="137" t="str">
        <f>IF(1=1,IF(F283="","",IF(G283="","",IFERROR(INDEX(E384:E428,MATCH(AE283,B384:B428,0)),G283&amp;""))),N("W6"))</f>
        <v/>
      </c>
      <c r="Z283" s="142" t="str">
        <f>IF(1=1,IF(X283="","",IF(AND(ISNUMBER(X283),X283&lt;1,Y283="kg"),MAX(1,ROUND(X283*1000,0)),IF(AND(ISNUMBER(X283),X283&lt;1,Y283="L"),MAX(1,ROUND(X283*100,0)),ROUND(X283,3)))),N("X21"))</f>
        <v/>
      </c>
      <c r="AA283" s="143" t="str">
        <f>IF(1=1,IF(X283="","",IF(AND(ISNUMBER(X283),X283&lt;1,Y283="kg"),"g",IF(AND(ISNUMBER(X283),X283&lt;1,Y283="L"),"cl",Y283))),N("Y21"))</f>
        <v/>
      </c>
      <c r="AB283" s="123" t="str">
        <f>IF(1=1,IF(E283="","",IF(F283="","A CONTROLER",IF(NOT(ISNUMBER(F283)),"TEXTE",IF(OR(W283="",W283&lt;=0),"COMMANDE COUVERTS INCOMPLETE",IF(G283="","UNITE MANQUANTE",IF(COUNTIF(B384:B428,AE283)=0,"UNITE A CONTROLER","OK")))))),N("Z6"))</f>
        <v/>
      </c>
      <c r="AD283" s="144" t="str">
        <f>IF(1=1,IF(E283="","",AD268),N("AB21"))</f>
        <v/>
      </c>
      <c r="AE283" s="125" t="str">
        <f>IF(1=1,IF(G283="","",UPPER(TRIM(SUBSTITUTE(SUBSTITUTE(G283&amp;"",CHAR(160)," ")," "," ")))),N("AC21"))</f>
        <v/>
      </c>
    </row>
    <row r="284" spans="1:33" ht="15.75" x14ac:dyDescent="0.25">
      <c r="A284" s="160" t="str">
        <f>IF(1=1,IF(E284="","",A268),N("A22"))</f>
        <v/>
      </c>
      <c r="B284" s="127" t="str">
        <f>IF(1=1,IF(E284="","",B268),N("B22"))</f>
        <v/>
      </c>
      <c r="C284" s="128"/>
      <c r="D284" s="129" t="str">
        <f>IF(ISBLANK(E284),"",LARGE(D268:D283,1)+1)</f>
        <v/>
      </c>
      <c r="E284" s="130"/>
      <c r="F284" s="131"/>
      <c r="G284" s="170"/>
      <c r="H284" s="105"/>
      <c r="I284" s="132" t="str">
        <f>IF(1=1,IF(E284="","",I268),N("H22"))</f>
        <v/>
      </c>
      <c r="J284" s="133" t="str">
        <f>IF(1=1,IF(E284="","",J268),N("I22"))</f>
        <v/>
      </c>
      <c r="K284" s="134" t="str">
        <f>IF(1=1,IF(E284="","",K268),N("J22"))</f>
        <v/>
      </c>
      <c r="L284" s="135" t="str">
        <f>IF(1=1,IF(OR(J284="",O284="",NOT(ISNUMBER(J284)),NOT(ISNUMBER(O284)),J284=0),"",O284/J284),N("L22"))</f>
        <v/>
      </c>
      <c r="M284" s="136" t="str">
        <f>IF(1=1,IF(OR(L284="",NOT(ISNUMBER(F284))),"",F284*L284*IFERROR(INDEX(D384:D428,MATCH(AE284,B384:B428,0)),1)),N("M13"))</f>
        <v/>
      </c>
      <c r="N284" s="137" t="str">
        <f>IF(1=1,IF(F284="","",IF(G284="","",IFERROR(INDEX(E384:E428,MATCH(AE284,B384:B428,0)),G284&amp;""))),N("N6"))</f>
        <v/>
      </c>
      <c r="O284" s="138" t="str">
        <f>IF(1=1,IF(E284="","",O268),N("K22"))</f>
        <v/>
      </c>
      <c r="P284" s="139" t="str">
        <f>IF(1=1,IF(M284="","",IF(AND(ISNUMBER(M284),M284&lt;1,N284="kg"),MAX(1,ROUND(M284*1000,0)),IF(AND(ISNUMBER(M284),M284&lt;1,N284="L"),MAX(1,ROUND(M284*100,0)),ROUND(M284,3)))),N("O22"))</f>
        <v/>
      </c>
      <c r="Q284" s="140" t="str">
        <f>IF(1=1,IF(M284="","",IF(AND(ISNUMBER(M284),M284&lt;1,N284="kg"),"g",IF(AND(ISNUMBER(M284),M284&lt;1,N284="L"),"cl",N284))),N("P22"))</f>
        <v/>
      </c>
      <c r="R284" s="161" t="str">
        <f>IF(1=1,IF(E284="","",IF(F284="","A CONTROLER",IF(NOT(ISNUMBER(F284)),"TEXTE",IF(OR(L284="",L284&lt;=0),"COMMANDE PRINCIPALE INCOMPLETE",IF(G284="","UNITE MANQUANTE",IF(COUNTIF(B384:B428,AE284)=0,"UNITE A CONTROLER","OK")))))),N("Q9"))</f>
        <v/>
      </c>
      <c r="S284" s="105"/>
      <c r="T284" s="141">
        <f t="shared" si="18"/>
        <v>0</v>
      </c>
      <c r="U284" s="133" t="str">
        <f>IF(1=1,IF(E284="","",U268),N("S22"))</f>
        <v/>
      </c>
      <c r="V284" s="133" t="str">
        <f>IF(1=1,IF(E284="","",V268),N("T22"))</f>
        <v/>
      </c>
      <c r="W284" s="135" t="str">
        <f>IF(1=1,IF(OR(U284="",V284="",NOT(ISNUMBER(U284)),NOT(ISNUMBER(V284)),U284=0),"",V284/U284),N("U22"))</f>
        <v/>
      </c>
      <c r="X284" s="136" t="str">
        <f>IF(1=1,IF(OR(W284="",NOT(ISNUMBER(F284))),"",F284*W284*IFERROR(INDEX(D384:D428,MATCH(AE284,B384:B428,0)),1)),N("V7"))</f>
        <v/>
      </c>
      <c r="Y284" s="137" t="str">
        <f>IF(1=1,IF(F284="","",IF(G284="","",IFERROR(INDEX(E384:E428,MATCH(AE284,B384:B428,0)),G284&amp;""))),N("W6"))</f>
        <v/>
      </c>
      <c r="Z284" s="142" t="str">
        <f>IF(1=1,IF(X284="","",IF(AND(ISNUMBER(X284),X284&lt;1,Y284="kg"),MAX(1,ROUND(X284*1000,0)),IF(AND(ISNUMBER(X284),X284&lt;1,Y284="L"),MAX(1,ROUND(X284*100,0)),ROUND(X284,3)))),N("X22"))</f>
        <v/>
      </c>
      <c r="AA284" s="143" t="str">
        <f>IF(1=1,IF(X284="","",IF(AND(ISNUMBER(X284),X284&lt;1,Y284="kg"),"g",IF(AND(ISNUMBER(X284),X284&lt;1,Y284="L"),"cl",Y284))),N("Y22"))</f>
        <v/>
      </c>
      <c r="AB284" s="123" t="str">
        <f>IF(1=1,IF(E284="","",IF(F284="","A CONTROLER",IF(NOT(ISNUMBER(F284)),"TEXTE",IF(OR(W284="",W284&lt;=0),"COMMANDE COUVERTS INCOMPLETE",IF(G284="","UNITE MANQUANTE",IF(COUNTIF(B384:B428,AE284)=0,"UNITE A CONTROLER","OK")))))),N("Z6"))</f>
        <v/>
      </c>
      <c r="AD284" s="144" t="str">
        <f>IF(1=1,IF(E284="","",AD268),N("AB22"))</f>
        <v/>
      </c>
      <c r="AE284" s="125" t="str">
        <f>IF(1=1,IF(G284="","",UPPER(TRIM(SUBSTITUTE(SUBSTITUTE(G284&amp;"",CHAR(160)," ")," "," ")))),N("AC22"))</f>
        <v/>
      </c>
    </row>
    <row r="285" spans="1:33" ht="15.75" x14ac:dyDescent="0.25">
      <c r="A285" s="160" t="str">
        <f>IF(1=1,IF(E285="","",A268),N("A23"))</f>
        <v/>
      </c>
      <c r="B285" s="127" t="str">
        <f>IF(1=1,IF(E285="","",B268),N("B23"))</f>
        <v/>
      </c>
      <c r="C285" s="128"/>
      <c r="D285" s="129" t="str">
        <f>IF(ISBLANK(E285),"",LARGE(D268:D284,1)+1)</f>
        <v/>
      </c>
      <c r="E285" s="130"/>
      <c r="F285" s="131"/>
      <c r="G285" s="170"/>
      <c r="H285" s="105"/>
      <c r="I285" s="132" t="str">
        <f>IF(1=1,IF(E285="","",I268),N("H23"))</f>
        <v/>
      </c>
      <c r="J285" s="133" t="str">
        <f>IF(1=1,IF(E285="","",J268),N("I23"))</f>
        <v/>
      </c>
      <c r="K285" s="134" t="str">
        <f>IF(1=1,IF(E285="","",K268),N("J23"))</f>
        <v/>
      </c>
      <c r="L285" s="135" t="str">
        <f>IF(1=1,IF(OR(J285="",O285="",NOT(ISNUMBER(J285)),NOT(ISNUMBER(O285)),J285=0),"",O285/J285),N("L23"))</f>
        <v/>
      </c>
      <c r="M285" s="136" t="str">
        <f>IF(1=1,IF(OR(L285="",NOT(ISNUMBER(F285))),"",F285*L285*IFERROR(INDEX(D384:D428,MATCH(AE285,B384:B428,0)),1)),N("M13"))</f>
        <v/>
      </c>
      <c r="N285" s="137" t="str">
        <f>IF(1=1,IF(F285="","",IF(G285="","",IFERROR(INDEX(E384:E428,MATCH(AE285,B384:B428,0)),G285&amp;""))),N("N6"))</f>
        <v/>
      </c>
      <c r="O285" s="138" t="str">
        <f>IF(1=1,IF(E285="","",O268),N("K23"))</f>
        <v/>
      </c>
      <c r="P285" s="139" t="str">
        <f>IF(1=1,IF(M285="","",IF(AND(ISNUMBER(M285),M285&lt;1,N285="kg"),MAX(1,ROUND(M285*1000,0)),IF(AND(ISNUMBER(M285),M285&lt;1,N285="L"),MAX(1,ROUND(M285*100,0)),ROUND(M285,3)))),N("O23"))</f>
        <v/>
      </c>
      <c r="Q285" s="140" t="str">
        <f>IF(1=1,IF(M285="","",IF(AND(ISNUMBER(M285),M285&lt;1,N285="kg"),"g",IF(AND(ISNUMBER(M285),M285&lt;1,N285="L"),"cl",N285))),N("P23"))</f>
        <v/>
      </c>
      <c r="R285" s="161" t="str">
        <f>IF(1=1,IF(E285="","",IF(F285="","A CONTROLER",IF(NOT(ISNUMBER(F285)),"TEXTE",IF(OR(L285="",L285&lt;=0),"COMMANDE PRINCIPALE INCOMPLETE",IF(G285="","UNITE MANQUANTE",IF(COUNTIF(B384:B428,AE285)=0,"UNITE A CONTROLER","OK")))))),N("Q9"))</f>
        <v/>
      </c>
      <c r="S285" s="105"/>
      <c r="T285" s="141">
        <f t="shared" si="18"/>
        <v>0</v>
      </c>
      <c r="U285" s="133" t="str">
        <f>IF(1=1,IF(E285="","",U268),N("S23"))</f>
        <v/>
      </c>
      <c r="V285" s="133" t="str">
        <f>IF(1=1,IF(E285="","",V268),N("T23"))</f>
        <v/>
      </c>
      <c r="W285" s="135" t="str">
        <f>IF(1=1,IF(OR(U285="",V285="",NOT(ISNUMBER(U285)),NOT(ISNUMBER(V285)),U285=0),"",V285/U285),N("U23"))</f>
        <v/>
      </c>
      <c r="X285" s="136" t="str">
        <f>IF(1=1,IF(OR(W285="",NOT(ISNUMBER(F285))),"",F285*W285*IFERROR(INDEX(D384:D428,MATCH(AE285,B384:B428,0)),1)),N("V7"))</f>
        <v/>
      </c>
      <c r="Y285" s="137" t="str">
        <f>IF(1=1,IF(F285="","",IF(G285="","",IFERROR(INDEX(E384:E428,MATCH(AE285,B384:B428,0)),G285&amp;""))),N("W6"))</f>
        <v/>
      </c>
      <c r="Z285" s="142" t="str">
        <f>IF(1=1,IF(X285="","",IF(AND(ISNUMBER(X285),X285&lt;1,Y285="kg"),MAX(1,ROUND(X285*1000,0)),IF(AND(ISNUMBER(X285),X285&lt;1,Y285="L"),MAX(1,ROUND(X285*100,0)),ROUND(X285,3)))),N("X23"))</f>
        <v/>
      </c>
      <c r="AA285" s="143" t="str">
        <f>IF(1=1,IF(X285="","",IF(AND(ISNUMBER(X285),X285&lt;1,Y285="kg"),"g",IF(AND(ISNUMBER(X285),X285&lt;1,Y285="L"),"cl",Y285))),N("Y23"))</f>
        <v/>
      </c>
      <c r="AB285" s="123" t="str">
        <f>IF(1=1,IF(E285="","",IF(F285="","A CONTROLER",IF(NOT(ISNUMBER(F285)),"TEXTE",IF(OR(W285="",W285&lt;=0),"COMMANDE COUVERTS INCOMPLETE",IF(G285="","UNITE MANQUANTE",IF(COUNTIF(B384:B428,AE285)=0,"UNITE A CONTROLER","OK")))))),N("Z6"))</f>
        <v/>
      </c>
      <c r="AD285" s="144" t="str">
        <f>IF(1=1,IF(E285="","",AD268),N("AB23"))</f>
        <v/>
      </c>
      <c r="AE285" s="125" t="str">
        <f>IF(1=1,IF(G285="","",UPPER(TRIM(SUBSTITUTE(SUBSTITUTE(G285&amp;"",CHAR(160)," ")," "," ")))),N("AC23"))</f>
        <v/>
      </c>
    </row>
    <row r="286" spans="1:33" ht="15.75" x14ac:dyDescent="0.25">
      <c r="A286" s="160" t="str">
        <f>IF(1=1,IF(E286="","",A268),N("A24"))</f>
        <v/>
      </c>
      <c r="B286" s="127" t="str">
        <f>IF(1=1,IF(E286="","",B268),N("B24"))</f>
        <v/>
      </c>
      <c r="C286" s="128"/>
      <c r="D286" s="129" t="str">
        <f>IF(ISBLANK(E286),"",LARGE(D268:D285,1)+1)</f>
        <v/>
      </c>
      <c r="E286" s="130"/>
      <c r="F286" s="131"/>
      <c r="G286" s="170"/>
      <c r="H286" s="105"/>
      <c r="I286" s="132" t="str">
        <f>IF(1=1,IF(E286="","",I268),N("H24"))</f>
        <v/>
      </c>
      <c r="J286" s="133" t="str">
        <f>IF(1=1,IF(E286="","",J268),N("I24"))</f>
        <v/>
      </c>
      <c r="K286" s="134" t="str">
        <f>IF(1=1,IF(E286="","",K268),N("J24"))</f>
        <v/>
      </c>
      <c r="L286" s="135" t="str">
        <f>IF(1=1,IF(OR(J286="",O286="",NOT(ISNUMBER(J286)),NOT(ISNUMBER(O286)),J286=0),"",O286/J286),N("L24"))</f>
        <v/>
      </c>
      <c r="M286" s="136" t="str">
        <f>IF(1=1,IF(OR(L286="",NOT(ISNUMBER(F286))),"",F286*L286*IFERROR(INDEX(D384:D428,MATCH(AE286,B384:B428,0)),1)),N("M13"))</f>
        <v/>
      </c>
      <c r="N286" s="137" t="str">
        <f>IF(1=1,IF(F286="","",IF(G286="","",IFERROR(INDEX(E384:E428,MATCH(AE286,B384:B428,0)),G286&amp;""))),N("N6"))</f>
        <v/>
      </c>
      <c r="O286" s="138" t="str">
        <f>IF(1=1,IF(E286="","",O268),N("K24"))</f>
        <v/>
      </c>
      <c r="P286" s="139" t="str">
        <f>IF(1=1,IF(M286="","",IF(AND(ISNUMBER(M286),M286&lt;1,N286="kg"),MAX(1,ROUND(M286*1000,0)),IF(AND(ISNUMBER(M286),M286&lt;1,N286="L"),MAX(1,ROUND(M286*100,0)),ROUND(M286,3)))),N("O24"))</f>
        <v/>
      </c>
      <c r="Q286" s="140" t="str">
        <f>IF(1=1,IF(M286="","",IF(AND(ISNUMBER(M286),M286&lt;1,N286="kg"),"g",IF(AND(ISNUMBER(M286),M286&lt;1,N286="L"),"cl",N286))),N("P24"))</f>
        <v/>
      </c>
      <c r="R286" s="161" t="str">
        <f>IF(1=1,IF(E286="","",IF(F286="","A CONTROLER",IF(NOT(ISNUMBER(F286)),"TEXTE",IF(OR(L286="",L286&lt;=0),"COMMANDE PRINCIPALE INCOMPLETE",IF(G286="","UNITE MANQUANTE",IF(COUNTIF(B384:B428,AE286)=0,"UNITE A CONTROLER","OK")))))),N("Q9"))</f>
        <v/>
      </c>
      <c r="S286" s="105"/>
      <c r="T286" s="141">
        <f t="shared" si="18"/>
        <v>0</v>
      </c>
      <c r="U286" s="133" t="str">
        <f>IF(1=1,IF(E286="","",U268),N("S24"))</f>
        <v/>
      </c>
      <c r="V286" s="133" t="str">
        <f>IF(1=1,IF(E286="","",V268),N("T24"))</f>
        <v/>
      </c>
      <c r="W286" s="135" t="str">
        <f>IF(1=1,IF(OR(U286="",V286="",NOT(ISNUMBER(U286)),NOT(ISNUMBER(V286)),U286=0),"",V286/U286),N("U24"))</f>
        <v/>
      </c>
      <c r="X286" s="136" t="str">
        <f>IF(1=1,IF(OR(W286="",NOT(ISNUMBER(F286))),"",F286*W286*IFERROR(INDEX(D384:D428,MATCH(AE286,B384:B428,0)),1)),N("V7"))</f>
        <v/>
      </c>
      <c r="Y286" s="137" t="str">
        <f>IF(1=1,IF(F286="","",IF(G286="","",IFERROR(INDEX(E384:E428,MATCH(AE286,B384:B428,0)),G286&amp;""))),N("W6"))</f>
        <v/>
      </c>
      <c r="Z286" s="142" t="str">
        <f>IF(1=1,IF(X286="","",IF(AND(ISNUMBER(X286),X286&lt;1,Y286="kg"),MAX(1,ROUND(X286*1000,0)),IF(AND(ISNUMBER(X286),X286&lt;1,Y286="L"),MAX(1,ROUND(X286*100,0)),ROUND(X286,3)))),N("X24"))</f>
        <v/>
      </c>
      <c r="AA286" s="143" t="str">
        <f>IF(1=1,IF(X286="","",IF(AND(ISNUMBER(X286),X286&lt;1,Y286="kg"),"g",IF(AND(ISNUMBER(X286),X286&lt;1,Y286="L"),"cl",Y286))),N("Y24"))</f>
        <v/>
      </c>
      <c r="AB286" s="123" t="str">
        <f>IF(1=1,IF(E286="","",IF(F286="","A CONTROLER",IF(NOT(ISNUMBER(F286)),"TEXTE",IF(OR(W286="",W286&lt;=0),"COMMANDE COUVERTS INCOMPLETE",IF(G286="","UNITE MANQUANTE",IF(COUNTIF(B384:B428,AE286)=0,"UNITE A CONTROLER","OK")))))),N("Z6"))</f>
        <v/>
      </c>
      <c r="AD286" s="144" t="str">
        <f>IF(1=1,IF(E286="","",AD268),N("AB24"))</f>
        <v/>
      </c>
      <c r="AE286" s="125" t="str">
        <f>IF(1=1,IF(G286="","",UPPER(TRIM(SUBSTITUTE(SUBSTITUTE(G286&amp;"",CHAR(160)," ")," "," ")))),N("AC24"))</f>
        <v/>
      </c>
    </row>
    <row r="287" spans="1:33" ht="15.75" x14ac:dyDescent="0.25">
      <c r="A287" s="160" t="str">
        <f>IF(1=1,IF(E287="","",A268),N("A25"))</f>
        <v/>
      </c>
      <c r="B287" s="127" t="str">
        <f>IF(1=1,IF(E287="","",B268),N("B25"))</f>
        <v/>
      </c>
      <c r="C287" s="128"/>
      <c r="D287" s="129" t="str">
        <f>IF(ISBLANK(E287),"",LARGE(D268:D286,1)+1)</f>
        <v/>
      </c>
      <c r="E287" s="130"/>
      <c r="F287" s="131"/>
      <c r="G287" s="170"/>
      <c r="H287" s="105"/>
      <c r="I287" s="132" t="str">
        <f>IF(1=1,IF(E287="","",I268),N("H25"))</f>
        <v/>
      </c>
      <c r="J287" s="133" t="str">
        <f>IF(1=1,IF(E287="","",J268),N("I25"))</f>
        <v/>
      </c>
      <c r="K287" s="134" t="str">
        <f>IF(1=1,IF(E287="","",K268),N("J25"))</f>
        <v/>
      </c>
      <c r="L287" s="135" t="str">
        <f>IF(1=1,IF(OR(J287="",O287="",NOT(ISNUMBER(J287)),NOT(ISNUMBER(O287)),J287=0),"",O287/J287),N("L25"))</f>
        <v/>
      </c>
      <c r="M287" s="136" t="str">
        <f>IF(1=1,IF(OR(L287="",NOT(ISNUMBER(F287))),"",F287*L287*IFERROR(INDEX(D384:D428,MATCH(AE287,B384:B428,0)),1)),N("M13"))</f>
        <v/>
      </c>
      <c r="N287" s="137" t="str">
        <f>IF(1=1,IF(F287="","",IF(G287="","",IFERROR(INDEX(E384:E428,MATCH(AE287,B384:B428,0)),G287&amp;""))),N("N6"))</f>
        <v/>
      </c>
      <c r="O287" s="138" t="str">
        <f>IF(1=1,IF(E287="","",O268),N("K25"))</f>
        <v/>
      </c>
      <c r="P287" s="139" t="str">
        <f>IF(1=1,IF(M287="","",IF(AND(ISNUMBER(M287),M287&lt;1,N287="kg"),MAX(1,ROUND(M287*1000,0)),IF(AND(ISNUMBER(M287),M287&lt;1,N287="L"),MAX(1,ROUND(M287*100,0)),ROUND(M287,3)))),N("O25"))</f>
        <v/>
      </c>
      <c r="Q287" s="140" t="str">
        <f>IF(1=1,IF(M287="","",IF(AND(ISNUMBER(M287),M287&lt;1,N287="kg"),"g",IF(AND(ISNUMBER(M287),M287&lt;1,N287="L"),"cl",N287))),N("P25"))</f>
        <v/>
      </c>
      <c r="R287" s="161" t="str">
        <f>IF(1=1,IF(E287="","",IF(F287="","A CONTROLER",IF(NOT(ISNUMBER(F287)),"TEXTE",IF(OR(L287="",L287&lt;=0),"COMMANDE PRINCIPALE INCOMPLETE",IF(G287="","UNITE MANQUANTE",IF(COUNTIF(B384:B428,AE287)=0,"UNITE A CONTROLER","OK")))))),N("Q9"))</f>
        <v/>
      </c>
      <c r="S287" s="105"/>
      <c r="T287" s="141">
        <f t="shared" si="18"/>
        <v>0</v>
      </c>
      <c r="U287" s="133" t="str">
        <f>IF(1=1,IF(E287="","",U268),N("S25"))</f>
        <v/>
      </c>
      <c r="V287" s="133" t="str">
        <f>IF(1=1,IF(E287="","",V268),N("T25"))</f>
        <v/>
      </c>
      <c r="W287" s="135" t="str">
        <f>IF(1=1,IF(OR(U287="",V287="",NOT(ISNUMBER(U287)),NOT(ISNUMBER(V287)),U287=0),"",V287/U287),N("U25"))</f>
        <v/>
      </c>
      <c r="X287" s="136" t="str">
        <f>IF(1=1,IF(OR(W287="",NOT(ISNUMBER(F287))),"",F287*W287*IFERROR(INDEX(D384:D428,MATCH(AE287,B384:B428,0)),1)),N("V7"))</f>
        <v/>
      </c>
      <c r="Y287" s="137" t="str">
        <f>IF(1=1,IF(F287="","",IF(G287="","",IFERROR(INDEX(E384:E428,MATCH(AE287,B384:B428,0)),G287&amp;""))),N("W6"))</f>
        <v/>
      </c>
      <c r="Z287" s="142" t="str">
        <f>IF(1=1,IF(X287="","",IF(AND(ISNUMBER(X287),X287&lt;1,Y287="kg"),MAX(1,ROUND(X287*1000,0)),IF(AND(ISNUMBER(X287),X287&lt;1,Y287="L"),MAX(1,ROUND(X287*100,0)),ROUND(X287,3)))),N("X25"))</f>
        <v/>
      </c>
      <c r="AA287" s="143" t="str">
        <f>IF(1=1,IF(X287="","",IF(AND(ISNUMBER(X287),X287&lt;1,Y287="kg"),"g",IF(AND(ISNUMBER(X287),X287&lt;1,Y287="L"),"cl",Y287))),N("Y25"))</f>
        <v/>
      </c>
      <c r="AB287" s="123" t="str">
        <f>IF(1=1,IF(E287="","",IF(F287="","A CONTROLER",IF(NOT(ISNUMBER(F287)),"TEXTE",IF(OR(W287="",W287&lt;=0),"COMMANDE COUVERTS INCOMPLETE",IF(G287="","UNITE MANQUANTE",IF(COUNTIF(B384:B428,AE287)=0,"UNITE A CONTROLER","OK")))))),N("Z6"))</f>
        <v/>
      </c>
      <c r="AD287" s="144" t="str">
        <f>IF(1=1,IF(E287="","",AD268),N("AB25"))</f>
        <v/>
      </c>
      <c r="AE287" s="125" t="str">
        <f>IF(1=1,IF(G287="","",UPPER(TRIM(SUBSTITUTE(SUBSTITUTE(G287&amp;"",CHAR(160)," ")," "," ")))),N("AC25"))</f>
        <v/>
      </c>
    </row>
    <row r="288" spans="1:33" ht="15.75" x14ac:dyDescent="0.25">
      <c r="A288" s="160" t="str">
        <f>IF(1=1,IF(E288="","",A268),N("A26"))</f>
        <v/>
      </c>
      <c r="B288" s="127" t="str">
        <f>IF(1=1,IF(E288="","",B268),N("B26"))</f>
        <v/>
      </c>
      <c r="C288" s="128"/>
      <c r="D288" s="129" t="str">
        <f>IF(ISBLANK(E288),"",LARGE(D268:D287,1)+1)</f>
        <v/>
      </c>
      <c r="E288" s="130"/>
      <c r="F288" s="131"/>
      <c r="G288" s="170"/>
      <c r="H288" s="105"/>
      <c r="I288" s="132" t="str">
        <f>IF(1=1,IF(E288="","",I268),N("H26"))</f>
        <v/>
      </c>
      <c r="J288" s="133" t="str">
        <f>IF(1=1,IF(E288="","",J268),N("I26"))</f>
        <v/>
      </c>
      <c r="K288" s="134" t="str">
        <f>IF(1=1,IF(E288="","",K268),N("J26"))</f>
        <v/>
      </c>
      <c r="L288" s="135" t="str">
        <f>IF(1=1,IF(OR(J288="",O288="",NOT(ISNUMBER(J288)),NOT(ISNUMBER(O288)),J288=0),"",O288/J288),N("L26"))</f>
        <v/>
      </c>
      <c r="M288" s="136" t="str">
        <f>IF(1=1,IF(OR(L288="",NOT(ISNUMBER(F288))),"",F288*L288*IFERROR(INDEX(D384:D428,MATCH(AE288,B384:B428,0)),1)),N("M13"))</f>
        <v/>
      </c>
      <c r="N288" s="137" t="str">
        <f>IF(1=1,IF(F288="","",IF(G288="","",IFERROR(INDEX(E384:E428,MATCH(AE288,B384:B428,0)),G288&amp;""))),N("N6"))</f>
        <v/>
      </c>
      <c r="O288" s="138" t="str">
        <f>IF(1=1,IF(E288="","",O268),N("K26"))</f>
        <v/>
      </c>
      <c r="P288" s="139" t="str">
        <f>IF(1=1,IF(M288="","",IF(AND(ISNUMBER(M288),M288&lt;1,N288="kg"),MAX(1,ROUND(M288*1000,0)),IF(AND(ISNUMBER(M288),M288&lt;1,N288="L"),MAX(1,ROUND(M288*100,0)),ROUND(M288,3)))),N("O26"))</f>
        <v/>
      </c>
      <c r="Q288" s="140" t="str">
        <f>IF(1=1,IF(M288="","",IF(AND(ISNUMBER(M288),M288&lt;1,N288="kg"),"g",IF(AND(ISNUMBER(M288),M288&lt;1,N288="L"),"cl",N288))),N("P26"))</f>
        <v/>
      </c>
      <c r="R288" s="161" t="str">
        <f>IF(1=1,IF(E288="","",IF(F288="","A CONTROLER",IF(NOT(ISNUMBER(F288)),"TEXTE",IF(OR(L288="",L288&lt;=0),"COMMANDE PRINCIPALE INCOMPLETE",IF(G288="","UNITE MANQUANTE",IF(COUNTIF(B384:B428,AE288)=0,"UNITE A CONTROLER","OK")))))),N("Q9"))</f>
        <v/>
      </c>
      <c r="S288" s="105"/>
      <c r="T288" s="141">
        <f t="shared" si="18"/>
        <v>0</v>
      </c>
      <c r="U288" s="133" t="str">
        <f>IF(1=1,IF(E288="","",U268),N("S26"))</f>
        <v/>
      </c>
      <c r="V288" s="133" t="str">
        <f>IF(1=1,IF(E288="","",V268),N("T26"))</f>
        <v/>
      </c>
      <c r="W288" s="135" t="str">
        <f>IF(1=1,IF(OR(U288="",V288="",NOT(ISNUMBER(U288)),NOT(ISNUMBER(V288)),U288=0),"",V288/U288),N("U26"))</f>
        <v/>
      </c>
      <c r="X288" s="136" t="str">
        <f>IF(1=1,IF(OR(W288="",NOT(ISNUMBER(F288))),"",F288*W288*IFERROR(INDEX(D384:D428,MATCH(AE288,B384:B428,0)),1)),N("V7"))</f>
        <v/>
      </c>
      <c r="Y288" s="137" t="str">
        <f>IF(1=1,IF(F288="","",IF(G288="","",IFERROR(INDEX(E384:E428,MATCH(AE288,B384:B428,0)),G288&amp;""))),N("W6"))</f>
        <v/>
      </c>
      <c r="Z288" s="142" t="str">
        <f>IF(1=1,IF(X288="","",IF(AND(ISNUMBER(X288),X288&lt;1,Y288="kg"),MAX(1,ROUND(X288*1000,0)),IF(AND(ISNUMBER(X288),X288&lt;1,Y288="L"),MAX(1,ROUND(X288*100,0)),ROUND(X288,3)))),N("X26"))</f>
        <v/>
      </c>
      <c r="AA288" s="143" t="str">
        <f>IF(1=1,IF(X288="","",IF(AND(ISNUMBER(X288),X288&lt;1,Y288="kg"),"g",IF(AND(ISNUMBER(X288),X288&lt;1,Y288="L"),"cl",Y288))),N("Y26"))</f>
        <v/>
      </c>
      <c r="AB288" s="123" t="str">
        <f>IF(1=1,IF(E288="","",IF(F288="","A CONTROLER",IF(NOT(ISNUMBER(F288)),"TEXTE",IF(OR(W288="",W288&lt;=0),"COMMANDE COUVERTS INCOMPLETE",IF(G288="","UNITE MANQUANTE",IF(COUNTIF(B384:B428,AE288)=0,"UNITE A CONTROLER","OK")))))),N("Z6"))</f>
        <v/>
      </c>
      <c r="AD288" s="144" t="str">
        <f>IF(1=1,IF(E288="","",AD268),N("AB26"))</f>
        <v/>
      </c>
      <c r="AE288" s="125" t="str">
        <f>IF(1=1,IF(G288="","",UPPER(TRIM(SUBSTITUTE(SUBSTITUTE(G288&amp;"",CHAR(160)," ")," "," ")))),N("AC26"))</f>
        <v/>
      </c>
    </row>
    <row r="289" spans="1:33" ht="15.75" x14ac:dyDescent="0.25">
      <c r="A289" s="160" t="str">
        <f>IF(1=1,IF(E289="","",A268),N("A27"))</f>
        <v/>
      </c>
      <c r="B289" s="127" t="str">
        <f>IF(1=1,IF(E289="","",B268),N("B27"))</f>
        <v/>
      </c>
      <c r="C289" s="128"/>
      <c r="D289" s="129" t="str">
        <f>IF(ISBLANK(E289),"",LARGE(D268:D288,1)+1)</f>
        <v/>
      </c>
      <c r="E289" s="130"/>
      <c r="F289" s="131"/>
      <c r="G289" s="170"/>
      <c r="H289" s="105"/>
      <c r="I289" s="132" t="str">
        <f>IF(1=1,IF(E289="","",I268),N("H27"))</f>
        <v/>
      </c>
      <c r="J289" s="133" t="str">
        <f>IF(1=1,IF(E289="","",J268),N("I27"))</f>
        <v/>
      </c>
      <c r="K289" s="134" t="str">
        <f>IF(1=1,IF(E289="","",K268),N("J27"))</f>
        <v/>
      </c>
      <c r="L289" s="135" t="str">
        <f>IF(1=1,IF(OR(J289="",O289="",NOT(ISNUMBER(J289)),NOT(ISNUMBER(O289)),J289=0),"",O289/J289),N("L27"))</f>
        <v/>
      </c>
      <c r="M289" s="136" t="str">
        <f>IF(1=1,IF(OR(L289="",NOT(ISNUMBER(F289))),"",F289*L289*IFERROR(INDEX(D384:D428,MATCH(AE289,B384:B428,0)),1)),N("M13"))</f>
        <v/>
      </c>
      <c r="N289" s="137" t="str">
        <f>IF(1=1,IF(F289="","",IF(G289="","",IFERROR(INDEX(E384:E428,MATCH(AE289,B384:B428,0)),G289&amp;""))),N("N6"))</f>
        <v/>
      </c>
      <c r="O289" s="138" t="str">
        <f>IF(1=1,IF(E289="","",O268),N("K27"))</f>
        <v/>
      </c>
      <c r="P289" s="139" t="str">
        <f>IF(1=1,IF(M289="","",IF(AND(ISNUMBER(M289),M289&lt;1,N289="kg"),MAX(1,ROUND(M289*1000,0)),IF(AND(ISNUMBER(M289),M289&lt;1,N289="L"),MAX(1,ROUND(M289*100,0)),ROUND(M289,3)))),N("O27"))</f>
        <v/>
      </c>
      <c r="Q289" s="140" t="str">
        <f>IF(1=1,IF(M289="","",IF(AND(ISNUMBER(M289),M289&lt;1,N289="kg"),"g",IF(AND(ISNUMBER(M289),M289&lt;1,N289="L"),"cl",N289))),N("P27"))</f>
        <v/>
      </c>
      <c r="R289" s="161" t="str">
        <f>IF(1=1,IF(E289="","",IF(F289="","A CONTROLER",IF(NOT(ISNUMBER(F289)),"TEXTE",IF(OR(L289="",L289&lt;=0),"COMMANDE PRINCIPALE INCOMPLETE",IF(G289="","UNITE MANQUANTE",IF(COUNTIF(B384:B428,AE289)=0,"UNITE A CONTROLER","OK")))))),N("Q9"))</f>
        <v/>
      </c>
      <c r="S289" s="105"/>
      <c r="T289" s="141">
        <f t="shared" si="18"/>
        <v>0</v>
      </c>
      <c r="U289" s="133" t="str">
        <f>IF(1=1,IF(E289="","",U268),N("S27"))</f>
        <v/>
      </c>
      <c r="V289" s="133" t="str">
        <f>IF(1=1,IF(E289="","",V268),N("T27"))</f>
        <v/>
      </c>
      <c r="W289" s="135" t="str">
        <f>IF(1=1,IF(OR(U289="",V289="",NOT(ISNUMBER(U289)),NOT(ISNUMBER(V289)),U289=0),"",V289/U289),N("U27"))</f>
        <v/>
      </c>
      <c r="X289" s="136" t="str">
        <f>IF(1=1,IF(OR(W289="",NOT(ISNUMBER(F289))),"",F289*W289*IFERROR(INDEX(D384:D428,MATCH(AE289,B384:B428,0)),1)),N("V7"))</f>
        <v/>
      </c>
      <c r="Y289" s="137" t="str">
        <f>IF(1=1,IF(F289="","",IF(G289="","",IFERROR(INDEX(E384:E428,MATCH(AE289,B384:B428,0)),G289&amp;""))),N("W6"))</f>
        <v/>
      </c>
      <c r="Z289" s="142" t="str">
        <f>IF(1=1,IF(X289="","",IF(AND(ISNUMBER(X289),X289&lt;1,Y289="kg"),MAX(1,ROUND(X289*1000,0)),IF(AND(ISNUMBER(X289),X289&lt;1,Y289="L"),MAX(1,ROUND(X289*100,0)),ROUND(X289,3)))),N("X27"))</f>
        <v/>
      </c>
      <c r="AA289" s="143" t="str">
        <f>IF(1=1,IF(X289="","",IF(AND(ISNUMBER(X289),X289&lt;1,Y289="kg"),"g",IF(AND(ISNUMBER(X289),X289&lt;1,Y289="L"),"cl",Y289))),N("Y27"))</f>
        <v/>
      </c>
      <c r="AB289" s="123" t="str">
        <f>IF(1=1,IF(E289="","",IF(F289="","A CONTROLER",IF(NOT(ISNUMBER(F289)),"TEXTE",IF(OR(W289="",W289&lt;=0),"COMMANDE COUVERTS INCOMPLETE",IF(G289="","UNITE MANQUANTE",IF(COUNTIF(B384:B428,AE289)=0,"UNITE A CONTROLER","OK")))))),N("Z6"))</f>
        <v/>
      </c>
      <c r="AD289" s="144" t="str">
        <f>IF(1=1,IF(E289="","",AD268),N("AB27"))</f>
        <v/>
      </c>
      <c r="AE289" s="125" t="str">
        <f>IF(1=1,IF(G289="","",UPPER(TRIM(SUBSTITUTE(SUBSTITUTE(G289&amp;"",CHAR(160)," ")," "," ")))),N("AC27"))</f>
        <v/>
      </c>
    </row>
    <row r="290" spans="1:33" ht="15.75" x14ac:dyDescent="0.25">
      <c r="A290" s="160" t="str">
        <f>IF(1=1,IF(E290="","",A268),N("A28"))</f>
        <v/>
      </c>
      <c r="B290" s="127" t="str">
        <f>IF(1=1,IF(E290="","",B268),N("B28"))</f>
        <v/>
      </c>
      <c r="C290" s="128"/>
      <c r="D290" s="129" t="str">
        <f>IF(ISBLANK(E290),"",LARGE(D268:D289,1)+1)</f>
        <v/>
      </c>
      <c r="E290" s="130"/>
      <c r="F290" s="131"/>
      <c r="G290" s="170"/>
      <c r="H290" s="105"/>
      <c r="I290" s="132" t="str">
        <f>IF(1=1,IF(E290="","",I268),N("H28"))</f>
        <v/>
      </c>
      <c r="J290" s="133" t="str">
        <f>IF(1=1,IF(E290="","",J268),N("I28"))</f>
        <v/>
      </c>
      <c r="K290" s="134" t="str">
        <f>IF(1=1,IF(E290="","",K268),N("J28"))</f>
        <v/>
      </c>
      <c r="L290" s="135" t="str">
        <f>IF(1=1,IF(OR(J290="",O290="",NOT(ISNUMBER(J290)),NOT(ISNUMBER(O290)),J290=0),"",O290/J290),N("L28"))</f>
        <v/>
      </c>
      <c r="M290" s="136" t="str">
        <f>IF(1=1,IF(OR(L290="",NOT(ISNUMBER(F290))),"",F290*L290*IFERROR(INDEX(D384:D428,MATCH(AE290,B384:B428,0)),1)),N("M13"))</f>
        <v/>
      </c>
      <c r="N290" s="137" t="str">
        <f>IF(1=1,IF(F290="","",IF(G290="","",IFERROR(INDEX(E384:E428,MATCH(AE290,B384:B428,0)),G290&amp;""))),N("N6"))</f>
        <v/>
      </c>
      <c r="O290" s="138" t="str">
        <f>IF(1=1,IF(E290="","",O268),N("K28"))</f>
        <v/>
      </c>
      <c r="P290" s="139" t="str">
        <f>IF(1=1,IF(M290="","",IF(AND(ISNUMBER(M290),M290&lt;1,N290="kg"),MAX(1,ROUND(M290*1000,0)),IF(AND(ISNUMBER(M290),M290&lt;1,N290="L"),MAX(1,ROUND(M290*100,0)),ROUND(M290,3)))),N("O28"))</f>
        <v/>
      </c>
      <c r="Q290" s="140" t="str">
        <f>IF(1=1,IF(M290="","",IF(AND(ISNUMBER(M290),M290&lt;1,N290="kg"),"g",IF(AND(ISNUMBER(M290),M290&lt;1,N290="L"),"cl",N290))),N("P28"))</f>
        <v/>
      </c>
      <c r="R290" s="161" t="str">
        <f>IF(1=1,IF(E290="","",IF(F290="","A CONTROLER",IF(NOT(ISNUMBER(F290)),"TEXTE",IF(OR(L290="",L290&lt;=0),"COMMANDE PRINCIPALE INCOMPLETE",IF(G290="","UNITE MANQUANTE",IF(COUNTIF(B384:B428,AE290)=0,"UNITE A CONTROLER","OK")))))),N("Q9"))</f>
        <v/>
      </c>
      <c r="S290" s="105"/>
      <c r="T290" s="141">
        <f t="shared" si="18"/>
        <v>0</v>
      </c>
      <c r="U290" s="133" t="str">
        <f>IF(1=1,IF(E290="","",U268),N("S28"))</f>
        <v/>
      </c>
      <c r="V290" s="133" t="str">
        <f>IF(1=1,IF(E290="","",V268),N("T28"))</f>
        <v/>
      </c>
      <c r="W290" s="135" t="str">
        <f>IF(1=1,IF(OR(U290="",V290="",NOT(ISNUMBER(U290)),NOT(ISNUMBER(V290)),U290=0),"",V290/U290),N("U28"))</f>
        <v/>
      </c>
      <c r="X290" s="136" t="str">
        <f>IF(1=1,IF(OR(W290="",NOT(ISNUMBER(F290))),"",F290*W290*IFERROR(INDEX(D384:D428,MATCH(AE290,B384:B428,0)),1)),N("V7"))</f>
        <v/>
      </c>
      <c r="Y290" s="137" t="str">
        <f>IF(1=1,IF(F290="","",IF(G290="","",IFERROR(INDEX(E384:E428,MATCH(AE290,B384:B428,0)),G290&amp;""))),N("W6"))</f>
        <v/>
      </c>
      <c r="Z290" s="142" t="str">
        <f>IF(1=1,IF(X290="","",IF(AND(ISNUMBER(X290),X290&lt;1,Y290="kg"),MAX(1,ROUND(X290*1000,0)),IF(AND(ISNUMBER(X290),X290&lt;1,Y290="L"),MAX(1,ROUND(X290*100,0)),ROUND(X290,3)))),N("X28"))</f>
        <v/>
      </c>
      <c r="AA290" s="143" t="str">
        <f>IF(1=1,IF(X290="","",IF(AND(ISNUMBER(X290),X290&lt;1,Y290="kg"),"g",IF(AND(ISNUMBER(X290),X290&lt;1,Y290="L"),"cl",Y290))),N("Y28"))</f>
        <v/>
      </c>
      <c r="AB290" s="123" t="str">
        <f>IF(1=1,IF(E290="","",IF(F290="","A CONTROLER",IF(NOT(ISNUMBER(F290)),"TEXTE",IF(OR(W290="",W290&lt;=0),"COMMANDE COUVERTS INCOMPLETE",IF(G290="","UNITE MANQUANTE",IF(COUNTIF(B384:B428,AE290)=0,"UNITE A CONTROLER","OK")))))),N("Z6"))</f>
        <v/>
      </c>
      <c r="AD290" s="144" t="str">
        <f>IF(1=1,IF(E290="","",AD268),N("AB28"))</f>
        <v/>
      </c>
      <c r="AE290" s="125" t="str">
        <f>IF(1=1,IF(G290="","",UPPER(TRIM(SUBSTITUTE(SUBSTITUTE(G290&amp;"",CHAR(160)," ")," "," ")))),N("AC28"))</f>
        <v/>
      </c>
    </row>
    <row r="291" spans="1:33" ht="15.75" x14ac:dyDescent="0.25">
      <c r="A291" s="160" t="str">
        <f>IF(1=1,IF(E291="","",A268),N("A29"))</f>
        <v/>
      </c>
      <c r="B291" s="127" t="str">
        <f>IF(1=1,IF(E291="","",B268),N("B29"))</f>
        <v/>
      </c>
      <c r="C291" s="128"/>
      <c r="D291" s="129" t="str">
        <f>IF(ISBLANK(E291),"",LARGE(D268:D290,1)+1)</f>
        <v/>
      </c>
      <c r="E291" s="130"/>
      <c r="F291" s="131"/>
      <c r="G291" s="170"/>
      <c r="H291" s="105"/>
      <c r="I291" s="132" t="str">
        <f>IF(1=1,IF(E291="","",I268),N("H29"))</f>
        <v/>
      </c>
      <c r="J291" s="133" t="str">
        <f>IF(1=1,IF(E291="","",J268),N("I29"))</f>
        <v/>
      </c>
      <c r="K291" s="134" t="str">
        <f>IF(1=1,IF(E291="","",K268),N("J29"))</f>
        <v/>
      </c>
      <c r="L291" s="135" t="str">
        <f>IF(1=1,IF(OR(J291="",O291="",NOT(ISNUMBER(J291)),NOT(ISNUMBER(O291)),J291=0),"",O291/J291),N("L29"))</f>
        <v/>
      </c>
      <c r="M291" s="136" t="str">
        <f>IF(1=1,IF(OR(L291="",NOT(ISNUMBER(F291))),"",F291*L291*IFERROR(INDEX(D384:D428,MATCH(AE291,B384:B428,0)),1)),N("M13"))</f>
        <v/>
      </c>
      <c r="N291" s="137" t="str">
        <f>IF(1=1,IF(F291="","",IF(G291="","",IFERROR(INDEX(E384:E428,MATCH(AE291,B384:B428,0)),G291&amp;""))),N("N6"))</f>
        <v/>
      </c>
      <c r="O291" s="138" t="str">
        <f>IF(1=1,IF(E291="","",O268),N("K29"))</f>
        <v/>
      </c>
      <c r="P291" s="139" t="str">
        <f>IF(1=1,IF(M291="","",IF(AND(ISNUMBER(M291),M291&lt;1,N291="kg"),MAX(1,ROUND(M291*1000,0)),IF(AND(ISNUMBER(M291),M291&lt;1,N291="L"),MAX(1,ROUND(M291*100,0)),ROUND(M291,3)))),N("O29"))</f>
        <v/>
      </c>
      <c r="Q291" s="140" t="str">
        <f>IF(1=1,IF(M291="","",IF(AND(ISNUMBER(M291),M291&lt;1,N291="kg"),"g",IF(AND(ISNUMBER(M291),M291&lt;1,N291="L"),"cl",N291))),N("P29"))</f>
        <v/>
      </c>
      <c r="R291" s="161" t="str">
        <f>IF(1=1,IF(E291="","",IF(F291="","A CONTROLER",IF(NOT(ISNUMBER(F291)),"TEXTE",IF(OR(L291="",L291&lt;=0),"COMMANDE PRINCIPALE INCOMPLETE",IF(G291="","UNITE MANQUANTE",IF(COUNTIF(B384:B428,AE291)=0,"UNITE A CONTROLER","OK")))))),N("Q9"))</f>
        <v/>
      </c>
      <c r="S291" s="105"/>
      <c r="T291" s="141">
        <f t="shared" si="18"/>
        <v>0</v>
      </c>
      <c r="U291" s="133" t="str">
        <f>IF(1=1,IF(E291="","",U268),N("S29"))</f>
        <v/>
      </c>
      <c r="V291" s="133" t="str">
        <f>IF(1=1,IF(E291="","",V268),N("T29"))</f>
        <v/>
      </c>
      <c r="W291" s="135" t="str">
        <f>IF(1=1,IF(OR(U291="",V291="",NOT(ISNUMBER(U291)),NOT(ISNUMBER(V291)),U291=0),"",V291/U291),N("U29"))</f>
        <v/>
      </c>
      <c r="X291" s="136" t="str">
        <f>IF(1=1,IF(OR(W291="",NOT(ISNUMBER(F291))),"",F291*W291*IFERROR(INDEX(D384:D428,MATCH(AE291,B384:B428,0)),1)),N("V7"))</f>
        <v/>
      </c>
      <c r="Y291" s="137" t="str">
        <f>IF(1=1,IF(F291="","",IF(G291="","",IFERROR(INDEX(E384:E428,MATCH(AE291,B384:B428,0)),G291&amp;""))),N("W6"))</f>
        <v/>
      </c>
      <c r="Z291" s="142" t="str">
        <f>IF(1=1,IF(X291="","",IF(AND(ISNUMBER(X291),X291&lt;1,Y291="kg"),MAX(1,ROUND(X291*1000,0)),IF(AND(ISNUMBER(X291),X291&lt;1,Y291="L"),MAX(1,ROUND(X291*100,0)),ROUND(X291,3)))),N("X29"))</f>
        <v/>
      </c>
      <c r="AA291" s="143" t="str">
        <f>IF(1=1,IF(X291="","",IF(AND(ISNUMBER(X291),X291&lt;1,Y291="kg"),"g",IF(AND(ISNUMBER(X291),X291&lt;1,Y291="L"),"cl",Y291))),N("Y29"))</f>
        <v/>
      </c>
      <c r="AB291" s="123" t="str">
        <f>IF(1=1,IF(E291="","",IF(F291="","A CONTROLER",IF(NOT(ISNUMBER(F291)),"TEXTE",IF(OR(W291="",W291&lt;=0),"COMMANDE COUVERTS INCOMPLETE",IF(G291="","UNITE MANQUANTE",IF(COUNTIF(B384:B428,AE291)=0,"UNITE A CONTROLER","OK")))))),N("Z6"))</f>
        <v/>
      </c>
      <c r="AD291" s="144" t="str">
        <f>IF(1=1,IF(E291="","",AD268),N("AB29"))</f>
        <v/>
      </c>
      <c r="AE291" s="125" t="str">
        <f>IF(1=1,IF(G291="","",UPPER(TRIM(SUBSTITUTE(SUBSTITUTE(G291&amp;"",CHAR(160)," ")," "," ")))),N("AC29"))</f>
        <v/>
      </c>
    </row>
    <row r="292" spans="1:33" ht="15.75" x14ac:dyDescent="0.25">
      <c r="A292" s="160" t="str">
        <f>IF(1=1,IF(E292="","",A268),N("A30"))</f>
        <v/>
      </c>
      <c r="B292" s="127" t="str">
        <f>IF(1=1,IF(E292="","",B268),N("B30"))</f>
        <v/>
      </c>
      <c r="C292" s="128"/>
      <c r="D292" s="129" t="str">
        <f>IF(ISBLANK(E292),"",LARGE(D268:D291,1)+1)</f>
        <v/>
      </c>
      <c r="E292" s="130"/>
      <c r="F292" s="131"/>
      <c r="G292" s="170"/>
      <c r="H292" s="105"/>
      <c r="I292" s="132" t="str">
        <f>IF(1=1,IF(E292="","",I268),N("H30"))</f>
        <v/>
      </c>
      <c r="J292" s="133" t="str">
        <f>IF(1=1,IF(E292="","",J268),N("I30"))</f>
        <v/>
      </c>
      <c r="K292" s="134" t="str">
        <f>IF(1=1,IF(E292="","",K268),N("J30"))</f>
        <v/>
      </c>
      <c r="L292" s="135" t="str">
        <f>IF(1=1,IF(OR(J292="",O292="",NOT(ISNUMBER(J292)),NOT(ISNUMBER(O292)),J292=0),"",O292/J292),N("L30"))</f>
        <v/>
      </c>
      <c r="M292" s="136" t="str">
        <f>IF(1=1,IF(OR(L292="",NOT(ISNUMBER(F292))),"",F292*L292*IFERROR(INDEX(D384:D428,MATCH(AE292,B384:B428,0)),1)),N("M13"))</f>
        <v/>
      </c>
      <c r="N292" s="137" t="str">
        <f>IF(1=1,IF(F292="","",IF(G292="","",IFERROR(INDEX(E384:E428,MATCH(AE292,B384:B428,0)),G292&amp;""))),N("N6"))</f>
        <v/>
      </c>
      <c r="O292" s="138" t="str">
        <f>IF(1=1,IF(E292="","",O268),N("K30"))</f>
        <v/>
      </c>
      <c r="P292" s="139" t="str">
        <f>IF(1=1,IF(M292="","",IF(AND(ISNUMBER(M292),M292&lt;1,N292="kg"),MAX(1,ROUND(M292*1000,0)),IF(AND(ISNUMBER(M292),M292&lt;1,N292="L"),MAX(1,ROUND(M292*100,0)),ROUND(M292,3)))),N("O30"))</f>
        <v/>
      </c>
      <c r="Q292" s="140" t="str">
        <f>IF(1=1,IF(M292="","",IF(AND(ISNUMBER(M292),M292&lt;1,N292="kg"),"g",IF(AND(ISNUMBER(M292),M292&lt;1,N292="L"),"cl",N292))),N("P30"))</f>
        <v/>
      </c>
      <c r="R292" s="161" t="str">
        <f>IF(1=1,IF(E292="","",IF(F292="","A CONTROLER",IF(NOT(ISNUMBER(F292)),"TEXTE",IF(OR(L292="",L292&lt;=0),"COMMANDE PRINCIPALE INCOMPLETE",IF(G292="","UNITE MANQUANTE",IF(COUNTIF(B384:B428,AE292)=0,"UNITE A CONTROLER","OK")))))),N("Q9"))</f>
        <v/>
      </c>
      <c r="S292" s="105"/>
      <c r="T292" s="141">
        <f t="shared" si="18"/>
        <v>0</v>
      </c>
      <c r="U292" s="133" t="str">
        <f>IF(1=1,IF(E292="","",U268),N("S30"))</f>
        <v/>
      </c>
      <c r="V292" s="133" t="str">
        <f>IF(1=1,IF(E292="","",V268),N("T30"))</f>
        <v/>
      </c>
      <c r="W292" s="135" t="str">
        <f>IF(1=1,IF(OR(U292="",V292="",NOT(ISNUMBER(U292)),NOT(ISNUMBER(V292)),U292=0),"",V292/U292),N("U30"))</f>
        <v/>
      </c>
      <c r="X292" s="136" t="str">
        <f>IF(1=1,IF(OR(W292="",NOT(ISNUMBER(F292))),"",F292*W292*IFERROR(INDEX(D384:D428,MATCH(AE292,B384:B428,0)),1)),N("V7"))</f>
        <v/>
      </c>
      <c r="Y292" s="137" t="str">
        <f>IF(1=1,IF(F292="","",IF(G292="","",IFERROR(INDEX(E384:E428,MATCH(AE292,B384:B428,0)),G292&amp;""))),N("W6"))</f>
        <v/>
      </c>
      <c r="Z292" s="142" t="str">
        <f>IF(1=1,IF(X292="","",IF(AND(ISNUMBER(X292),X292&lt;1,Y292="kg"),MAX(1,ROUND(X292*1000,0)),IF(AND(ISNUMBER(X292),X292&lt;1,Y292="L"),MAX(1,ROUND(X292*100,0)),ROUND(X292,3)))),N("X30"))</f>
        <v/>
      </c>
      <c r="AA292" s="143" t="str">
        <f>IF(1=1,IF(X292="","",IF(AND(ISNUMBER(X292),X292&lt;1,Y292="kg"),"g",IF(AND(ISNUMBER(X292),X292&lt;1,Y292="L"),"cl",Y292))),N("Y30"))</f>
        <v/>
      </c>
      <c r="AB292" s="123" t="str">
        <f>IF(1=1,IF(E292="","",IF(F292="","A CONTROLER",IF(NOT(ISNUMBER(F292)),"TEXTE",IF(OR(W292="",W292&lt;=0),"COMMANDE COUVERTS INCOMPLETE",IF(G292="","UNITE MANQUANTE",IF(COUNTIF(B384:B428,AE292)=0,"UNITE A CONTROLER","OK")))))),N("Z6"))</f>
        <v/>
      </c>
      <c r="AD292" s="144" t="str">
        <f>IF(1=1,IF(E292="","",AD268),N("AB30"))</f>
        <v/>
      </c>
      <c r="AE292" s="125" t="str">
        <f>IF(1=1,IF(G292="","",UPPER(TRIM(SUBSTITUTE(SUBSTITUTE(G292&amp;"",CHAR(160)," ")," "," ")))),N("AC30"))</f>
        <v/>
      </c>
    </row>
    <row r="293" spans="1:33" ht="15.75" x14ac:dyDescent="0.25">
      <c r="A293" s="160" t="str">
        <f>IF(1=1,IF(E293="","",A268),N("A31"))</f>
        <v/>
      </c>
      <c r="B293" s="127" t="str">
        <f>IF(1=1,IF(E293="","",B268),N("B31"))</f>
        <v/>
      </c>
      <c r="C293" s="128"/>
      <c r="D293" s="129" t="str">
        <f>IF(ISBLANK(E293),"",LARGE(D268:D292,1)+1)</f>
        <v/>
      </c>
      <c r="E293" s="130"/>
      <c r="F293" s="131"/>
      <c r="G293" s="170"/>
      <c r="H293" s="105"/>
      <c r="I293" s="132" t="str">
        <f>IF(1=1,IF(E293="","",I268),N("H31"))</f>
        <v/>
      </c>
      <c r="J293" s="133" t="str">
        <f>IF(1=1,IF(E293="","",J268),N("I31"))</f>
        <v/>
      </c>
      <c r="K293" s="134" t="str">
        <f>IF(1=1,IF(E293="","",K268),N("J31"))</f>
        <v/>
      </c>
      <c r="L293" s="135" t="str">
        <f>IF(1=1,IF(OR(J293="",O293="",NOT(ISNUMBER(J293)),NOT(ISNUMBER(O293)),J293=0),"",O293/J293),N("L31"))</f>
        <v/>
      </c>
      <c r="M293" s="136" t="str">
        <f>IF(1=1,IF(OR(L293="",NOT(ISNUMBER(F293))),"",F293*L293*IFERROR(INDEX(D384:D428,MATCH(AE293,B384:B428,0)),1)),N("M13"))</f>
        <v/>
      </c>
      <c r="N293" s="137" t="str">
        <f>IF(1=1,IF(F293="","",IF(G293="","",IFERROR(INDEX(E384:E428,MATCH(AE293,B384:B428,0)),G293&amp;""))),N("N6"))</f>
        <v/>
      </c>
      <c r="O293" s="138" t="str">
        <f>IF(1=1,IF(E293="","",O268),N("K31"))</f>
        <v/>
      </c>
      <c r="P293" s="139" t="str">
        <f>IF(1=1,IF(M293="","",IF(AND(ISNUMBER(M293),M293&lt;1,N293="kg"),MAX(1,ROUND(M293*1000,0)),IF(AND(ISNUMBER(M293),M293&lt;1,N293="L"),MAX(1,ROUND(M293*100,0)),ROUND(M293,3)))),N("O31"))</f>
        <v/>
      </c>
      <c r="Q293" s="140" t="str">
        <f>IF(1=1,IF(M293="","",IF(AND(ISNUMBER(M293),M293&lt;1,N293="kg"),"g",IF(AND(ISNUMBER(M293),M293&lt;1,N293="L"),"cl",N293))),N("P31"))</f>
        <v/>
      </c>
      <c r="R293" s="161" t="str">
        <f>IF(1=1,IF(E293="","",IF(F293="","A CONTROLER",IF(NOT(ISNUMBER(F293)),"TEXTE",IF(OR(L293="",L293&lt;=0),"COMMANDE PRINCIPALE INCOMPLETE",IF(G293="","UNITE MANQUANTE",IF(COUNTIF(B384:B428,AE293)=0,"UNITE A CONTROLER","OK")))))),N("Q9"))</f>
        <v/>
      </c>
      <c r="S293" s="105"/>
      <c r="T293" s="141">
        <f t="shared" si="18"/>
        <v>0</v>
      </c>
      <c r="U293" s="133" t="str">
        <f>IF(1=1,IF(E293="","",U268),N("S31"))</f>
        <v/>
      </c>
      <c r="V293" s="133" t="str">
        <f>IF(1=1,IF(E293="","",V268),N("T31"))</f>
        <v/>
      </c>
      <c r="W293" s="135" t="str">
        <f>IF(1=1,IF(OR(U293="",V293="",NOT(ISNUMBER(U293)),NOT(ISNUMBER(V293)),U293=0),"",V293/U293),N("U31"))</f>
        <v/>
      </c>
      <c r="X293" s="136" t="str">
        <f>IF(1=1,IF(OR(W293="",NOT(ISNUMBER(F293))),"",F293*W293*IFERROR(INDEX(D384:D428,MATCH(AE293,B384:B428,0)),1)),N("V7"))</f>
        <v/>
      </c>
      <c r="Y293" s="137" t="str">
        <f>IF(1=1,IF(F293="","",IF(G293="","",IFERROR(INDEX(E384:E428,MATCH(AE293,B384:B428,0)),G293&amp;""))),N("W6"))</f>
        <v/>
      </c>
      <c r="Z293" s="142" t="str">
        <f>IF(1=1,IF(X293="","",IF(AND(ISNUMBER(X293),X293&lt;1,Y293="kg"),MAX(1,ROUND(X293*1000,0)),IF(AND(ISNUMBER(X293),X293&lt;1,Y293="L"),MAX(1,ROUND(X293*100,0)),ROUND(X293,3)))),N("X31"))</f>
        <v/>
      </c>
      <c r="AA293" s="143" t="str">
        <f>IF(1=1,IF(X293="","",IF(AND(ISNUMBER(X293),X293&lt;1,Y293="kg"),"g",IF(AND(ISNUMBER(X293),X293&lt;1,Y293="L"),"cl",Y293))),N("Y31"))</f>
        <v/>
      </c>
      <c r="AB293" s="123" t="str">
        <f>IF(1=1,IF(E293="","",IF(F293="","A CONTROLER",IF(NOT(ISNUMBER(F293)),"TEXTE",IF(OR(W293="",W293&lt;=0),"COMMANDE COUVERTS INCOMPLETE",IF(G293="","UNITE MANQUANTE",IF(COUNTIF(B384:B428,AE293)=0,"UNITE A CONTROLER","OK")))))),N("Z6"))</f>
        <v/>
      </c>
      <c r="AD293" s="144" t="str">
        <f>IF(1=1,IF(E293="","",AD268),N("AB31"))</f>
        <v/>
      </c>
      <c r="AE293" s="125" t="str">
        <f>IF(1=1,IF(G293="","",UPPER(TRIM(SUBSTITUTE(SUBSTITUTE(G293&amp;"",CHAR(160)," ")," "," ")))),N("AC31"))</f>
        <v/>
      </c>
    </row>
    <row r="294" spans="1:33" ht="15.75" x14ac:dyDescent="0.25">
      <c r="A294" s="160" t="str">
        <f>IF(1=1,IF(E294="","",A268),N("A32"))</f>
        <v/>
      </c>
      <c r="B294" s="127" t="str">
        <f>IF(1=1,IF(E294="","",B268),N("B32"))</f>
        <v/>
      </c>
      <c r="C294" s="128"/>
      <c r="D294" s="129" t="str">
        <f>IF(ISBLANK(E294),"",LARGE(D268:D293,1)+1)</f>
        <v/>
      </c>
      <c r="E294" s="130"/>
      <c r="F294" s="131"/>
      <c r="G294" s="170"/>
      <c r="H294" s="105"/>
      <c r="I294" s="132" t="str">
        <f>IF(1=1,IF(E294="","",I268),N("H32"))</f>
        <v/>
      </c>
      <c r="J294" s="133" t="str">
        <f>IF(1=1,IF(E294="","",J268),N("I32"))</f>
        <v/>
      </c>
      <c r="K294" s="134" t="str">
        <f>IF(1=1,IF(E294="","",K268),N("J32"))</f>
        <v/>
      </c>
      <c r="L294" s="135" t="str">
        <f>IF(1=1,IF(OR(J294="",O294="",NOT(ISNUMBER(J294)),NOT(ISNUMBER(O294)),J294=0),"",O294/J294),N("L32"))</f>
        <v/>
      </c>
      <c r="M294" s="136" t="str">
        <f>IF(1=1,IF(OR(L294="",NOT(ISNUMBER(F294))),"",F294*L294*IFERROR(INDEX(D384:D428,MATCH(AE294,B384:B428,0)),1)),N("M13"))</f>
        <v/>
      </c>
      <c r="N294" s="137" t="str">
        <f>IF(1=1,IF(F294="","",IF(G294="","",IFERROR(INDEX(E384:E428,MATCH(AE294,B384:B428,0)),G294&amp;""))),N("N6"))</f>
        <v/>
      </c>
      <c r="O294" s="138" t="str">
        <f>IF(1=1,IF(E294="","",O268),N("K32"))</f>
        <v/>
      </c>
      <c r="P294" s="139" t="str">
        <f>IF(1=1,IF(M294="","",IF(AND(ISNUMBER(M294),M294&lt;1,N294="kg"),MAX(1,ROUND(M294*1000,0)),IF(AND(ISNUMBER(M294),M294&lt;1,N294="L"),MAX(1,ROUND(M294*100,0)),ROUND(M294,3)))),N("O32"))</f>
        <v/>
      </c>
      <c r="Q294" s="140" t="str">
        <f>IF(1=1,IF(M294="","",IF(AND(ISNUMBER(M294),M294&lt;1,N294="kg"),"g",IF(AND(ISNUMBER(M294),M294&lt;1,N294="L"),"cl",N294))),N("P32"))</f>
        <v/>
      </c>
      <c r="R294" s="161" t="str">
        <f>IF(1=1,IF(E294="","",IF(F294="","A CONTROLER",IF(NOT(ISNUMBER(F294)),"TEXTE",IF(OR(L294="",L294&lt;=0),"COMMANDE PRINCIPALE INCOMPLETE",IF(G294="","UNITE MANQUANTE",IF(COUNTIF(B384:B428,AE294)=0,"UNITE A CONTROLER","OK")))))),N("Q9"))</f>
        <v/>
      </c>
      <c r="S294" s="105"/>
      <c r="T294" s="141">
        <f t="shared" si="18"/>
        <v>0</v>
      </c>
      <c r="U294" s="133" t="str">
        <f>IF(1=1,IF(E294="","",U268),N("S32"))</f>
        <v/>
      </c>
      <c r="V294" s="133" t="str">
        <f>IF(1=1,IF(E294="","",V268),N("T32"))</f>
        <v/>
      </c>
      <c r="W294" s="135" t="str">
        <f>IF(1=1,IF(OR(U294="",V294="",NOT(ISNUMBER(U294)),NOT(ISNUMBER(V294)),U294=0),"",V294/U294),N("U32"))</f>
        <v/>
      </c>
      <c r="X294" s="136" t="str">
        <f>IF(1=1,IF(OR(W294="",NOT(ISNUMBER(F294))),"",F294*W294*IFERROR(INDEX(D384:D428,MATCH(AE294,B384:B428,0)),1)),N("V7"))</f>
        <v/>
      </c>
      <c r="Y294" s="137" t="str">
        <f>IF(1=1,IF(F294="","",IF(G294="","",IFERROR(INDEX(E384:E428,MATCH(AE294,B384:B428,0)),G294&amp;""))),N("W6"))</f>
        <v/>
      </c>
      <c r="Z294" s="142" t="str">
        <f>IF(1=1,IF(X294="","",IF(AND(ISNUMBER(X294),X294&lt;1,Y294="kg"),MAX(1,ROUND(X294*1000,0)),IF(AND(ISNUMBER(X294),X294&lt;1,Y294="L"),MAX(1,ROUND(X294*100,0)),ROUND(X294,3)))),N("X32"))</f>
        <v/>
      </c>
      <c r="AA294" s="143" t="str">
        <f>IF(1=1,IF(X294="","",IF(AND(ISNUMBER(X294),X294&lt;1,Y294="kg"),"g",IF(AND(ISNUMBER(X294),X294&lt;1,Y294="L"),"cl",Y294))),N("Y32"))</f>
        <v/>
      </c>
      <c r="AB294" s="123" t="str">
        <f>IF(1=1,IF(E294="","",IF(F294="","A CONTROLER",IF(NOT(ISNUMBER(F294)),"TEXTE",IF(OR(W294="",W294&lt;=0),"COMMANDE COUVERTS INCOMPLETE",IF(G294="","UNITE MANQUANTE",IF(COUNTIF(B384:B428,AE294)=0,"UNITE A CONTROLER","OK")))))),N("Z6"))</f>
        <v/>
      </c>
      <c r="AD294" s="144" t="str">
        <f>IF(1=1,IF(E294="","",AD268),N("AB32"))</f>
        <v/>
      </c>
      <c r="AE294" s="125" t="str">
        <f>IF(1=1,IF(G294="","",UPPER(TRIM(SUBSTITUTE(SUBSTITUTE(G294&amp;"",CHAR(160)," ")," "," ")))),N("AC32"))</f>
        <v/>
      </c>
    </row>
    <row r="295" spans="1:33" ht="15.75" x14ac:dyDescent="0.25">
      <c r="A295" s="160" t="str">
        <f>IF(1=1,IF(E295="","",A268),N("A33"))</f>
        <v/>
      </c>
      <c r="B295" s="127" t="str">
        <f>IF(1=1,IF(E295="","",B268),N("B33"))</f>
        <v/>
      </c>
      <c r="C295" s="128"/>
      <c r="D295" s="129" t="str">
        <f>IF(ISBLANK(E295),"",LARGE(D268:D294,1)+1)</f>
        <v/>
      </c>
      <c r="E295" s="130"/>
      <c r="F295" s="131"/>
      <c r="G295" s="170"/>
      <c r="H295" s="105"/>
      <c r="I295" s="132" t="str">
        <f>IF(1=1,IF(E295="","",I268),N("H33"))</f>
        <v/>
      </c>
      <c r="J295" s="133" t="str">
        <f>IF(1=1,IF(E295="","",J268),N("I33"))</f>
        <v/>
      </c>
      <c r="K295" s="134" t="str">
        <f>IF(1=1,IF(E295="","",K268),N("J33"))</f>
        <v/>
      </c>
      <c r="L295" s="135" t="str">
        <f>IF(1=1,IF(OR(J295="",O295="",NOT(ISNUMBER(J295)),NOT(ISNUMBER(O295)),J295=0),"",O295/J295),N("L33"))</f>
        <v/>
      </c>
      <c r="M295" s="136" t="str">
        <f>IF(1=1,IF(OR(L295="",NOT(ISNUMBER(F295))),"",F295*L295*IFERROR(INDEX(D384:D428,MATCH(AE295,B384:B428,0)),1)),N("M13"))</f>
        <v/>
      </c>
      <c r="N295" s="137" t="str">
        <f>IF(1=1,IF(F295="","",IF(G295="","",IFERROR(INDEX(E384:E428,MATCH(AE295,B384:B428,0)),G295&amp;""))),N("N6"))</f>
        <v/>
      </c>
      <c r="O295" s="138" t="str">
        <f>IF(1=1,IF(E295="","",O268),N("K33"))</f>
        <v/>
      </c>
      <c r="P295" s="139" t="str">
        <f>IF(1=1,IF(M295="","",IF(AND(ISNUMBER(M295),M295&lt;1,N295="kg"),MAX(1,ROUND(M295*1000,0)),IF(AND(ISNUMBER(M295),M295&lt;1,N295="L"),MAX(1,ROUND(M295*100,0)),ROUND(M295,3)))),N("O33"))</f>
        <v/>
      </c>
      <c r="Q295" s="140" t="str">
        <f>IF(1=1,IF(M295="","",IF(AND(ISNUMBER(M295),M295&lt;1,N295="kg"),"g",IF(AND(ISNUMBER(M295),M295&lt;1,N295="L"),"cl",N295))),N("P33"))</f>
        <v/>
      </c>
      <c r="R295" s="161" t="str">
        <f>IF(1=1,IF(E295="","",IF(F295="","A CONTROLER",IF(NOT(ISNUMBER(F295)),"TEXTE",IF(OR(L295="",L295&lt;=0),"COMMANDE PRINCIPALE INCOMPLETE",IF(G295="","UNITE MANQUANTE",IF(COUNTIF(B384:B428,AE295)=0,"UNITE A CONTROLER","OK")))))),N("Q9"))</f>
        <v/>
      </c>
      <c r="S295" s="105"/>
      <c r="T295" s="141">
        <f t="shared" si="18"/>
        <v>0</v>
      </c>
      <c r="U295" s="133" t="str">
        <f>IF(1=1,IF(E295="","",U268),N("S33"))</f>
        <v/>
      </c>
      <c r="V295" s="133" t="str">
        <f>IF(1=1,IF(E295="","",V268),N("T33"))</f>
        <v/>
      </c>
      <c r="W295" s="135" t="str">
        <f>IF(1=1,IF(OR(U295="",V295="",NOT(ISNUMBER(U295)),NOT(ISNUMBER(V295)),U295=0),"",V295/U295),N("U33"))</f>
        <v/>
      </c>
      <c r="X295" s="136" t="str">
        <f>IF(1=1,IF(OR(W295="",NOT(ISNUMBER(F295))),"",F295*W295*IFERROR(INDEX(D384:D428,MATCH(AE295,B384:B428,0)),1)),N("V7"))</f>
        <v/>
      </c>
      <c r="Y295" s="137" t="str">
        <f>IF(1=1,IF(F295="","",IF(G295="","",IFERROR(INDEX(E384:E428,MATCH(AE295,B384:B428,0)),G295&amp;""))),N("W6"))</f>
        <v/>
      </c>
      <c r="Z295" s="142" t="str">
        <f>IF(1=1,IF(X295="","",IF(AND(ISNUMBER(X295),X295&lt;1,Y295="kg"),MAX(1,ROUND(X295*1000,0)),IF(AND(ISNUMBER(X295),X295&lt;1,Y295="L"),MAX(1,ROUND(X295*100,0)),ROUND(X295,3)))),N("X33"))</f>
        <v/>
      </c>
      <c r="AA295" s="143" t="str">
        <f>IF(1=1,IF(X295="","",IF(AND(ISNUMBER(X295),X295&lt;1,Y295="kg"),"g",IF(AND(ISNUMBER(X295),X295&lt;1,Y295="L"),"cl",Y295))),N("Y33"))</f>
        <v/>
      </c>
      <c r="AB295" s="123" t="str">
        <f>IF(1=1,IF(E295="","",IF(F295="","A CONTROLER",IF(NOT(ISNUMBER(F295)),"TEXTE",IF(OR(W295="",W295&lt;=0),"COMMANDE COUVERTS INCOMPLETE",IF(G295="","UNITE MANQUANTE",IF(COUNTIF(B384:B428,AE295)=0,"UNITE A CONTROLER","OK")))))),N("Z6"))</f>
        <v/>
      </c>
      <c r="AD295" s="144" t="str">
        <f>IF(1=1,IF(E295="","",AD268),N("AB33"))</f>
        <v/>
      </c>
      <c r="AE295" s="125" t="str">
        <f>IF(1=1,IF(G295="","",UPPER(TRIM(SUBSTITUTE(SUBSTITUTE(G295&amp;"",CHAR(160)," ")," "," ")))),N("AC33"))</f>
        <v/>
      </c>
    </row>
    <row r="296" spans="1:33" ht="24" customHeight="1" x14ac:dyDescent="0.25">
      <c r="A296" s="160" t="str">
        <f>IF(1=1,IF(E296="","",A268),N("A34"))</f>
        <v/>
      </c>
      <c r="B296" s="127" t="str">
        <f>IF(1=1,IF(E296="","",B268),N("B34"))</f>
        <v/>
      </c>
      <c r="C296" s="127"/>
      <c r="D296" s="129" t="str">
        <f>IF(ISBLANK(E296),"",LARGE(D268:D295,1)+1)</f>
        <v/>
      </c>
      <c r="E296" s="130"/>
      <c r="F296" s="131"/>
      <c r="G296" s="170"/>
      <c r="H296" s="105"/>
      <c r="I296" s="132" t="str">
        <f>IF(1=1,IF(E296="","",I268),N("H34"))</f>
        <v/>
      </c>
      <c r="J296" s="133" t="str">
        <f>IF(1=1,IF(E296="","",J268),N("I34"))</f>
        <v/>
      </c>
      <c r="K296" s="134" t="str">
        <f>IF(1=1,IF(E296="","",K268),N("J34"))</f>
        <v/>
      </c>
      <c r="L296" s="135" t="str">
        <f>IF(1=1,IF(OR(J296="",O296="",NOT(ISNUMBER(J296)),NOT(ISNUMBER(O296)),J296=0),"",O296/J296),N("L34"))</f>
        <v/>
      </c>
      <c r="M296" s="136" t="str">
        <f>IF(1=1,IF(OR(L296="",NOT(ISNUMBER(F296))),"",F296*L296*IFERROR(INDEX(D384:D428,MATCH(AE296,B384:B428,0)),1)),N("M13"))</f>
        <v/>
      </c>
      <c r="N296" s="137" t="str">
        <f>IF(1=1,IF(F296="","",IF(G296="","",IFERROR(INDEX(E384:E428,MATCH(AE296,B384:B428,0)),G296&amp;""))),N("N6"))</f>
        <v/>
      </c>
      <c r="O296" s="138" t="str">
        <f>IF(1=1,IF(E296="","",O268),N("K34"))</f>
        <v/>
      </c>
      <c r="P296" s="139" t="str">
        <f>IF(1=1,IF(M296="","",IF(AND(ISNUMBER(M296),M296&lt;1,N296="kg"),MAX(1,ROUND(M296*1000,0)),IF(AND(ISNUMBER(M296),M296&lt;1,N296="L"),MAX(1,ROUND(M296*100,0)),ROUND(M296,3)))),N("O34"))</f>
        <v/>
      </c>
      <c r="Q296" s="140" t="str">
        <f>IF(1=1,IF(M296="","",IF(AND(ISNUMBER(M296),M296&lt;1,N296="kg"),"g",IF(AND(ISNUMBER(M296),M296&lt;1,N296="L"),"cl",N296))),N("P34"))</f>
        <v/>
      </c>
      <c r="R296" s="161" t="str">
        <f>IF(1=1,IF(E296="","",IF(F296="","A CONTROLER",IF(NOT(ISNUMBER(F296)),"TEXTE",IF(OR(L296="",L296&lt;=0),"COMMANDE PRINCIPALE INCOMPLETE",IF(G296="","UNITE MANQUANTE",IF(COUNTIF(B384:B428,AE296)=0,"UNITE A CONTROLER","OK")))))),N("Q9"))</f>
        <v/>
      </c>
      <c r="S296" s="105"/>
      <c r="T296" s="141">
        <f t="shared" si="18"/>
        <v>0</v>
      </c>
      <c r="U296" s="133" t="str">
        <f>IF(1=1,IF(E296="","",U268),N("S34"))</f>
        <v/>
      </c>
      <c r="V296" s="133" t="str">
        <f>IF(1=1,IF(E296="","",V268),N("T34"))</f>
        <v/>
      </c>
      <c r="W296" s="135" t="str">
        <f>IF(1=1,IF(OR(U296="",V296="",NOT(ISNUMBER(U296)),NOT(ISNUMBER(V296)),U296=0),"",V296/U296),N("U34"))</f>
        <v/>
      </c>
      <c r="X296" s="136" t="str">
        <f>IF(1=1,IF(OR(W296="",NOT(ISNUMBER(F296))),"",F296*W296*IFERROR(INDEX(D384:D428,MATCH(AE296,B384:B428,0)),1)),N("V7"))</f>
        <v/>
      </c>
      <c r="Y296" s="137" t="str">
        <f>IF(1=1,IF(F296="","",IF(G296="","",IFERROR(INDEX(E384:E428,MATCH(AE296,B384:B428,0)),G296&amp;""))),N("W6"))</f>
        <v/>
      </c>
      <c r="Z296" s="142" t="str">
        <f>IF(1=1,IF(X296="","",IF(AND(ISNUMBER(X296),X296&lt;1,Y296="kg"),MAX(1,ROUND(X296*1000,0)),IF(AND(ISNUMBER(X296),X296&lt;1,Y296="L"),MAX(1,ROUND(X296*100,0)),ROUND(X296,3)))),N("X34"))</f>
        <v/>
      </c>
      <c r="AA296" s="143" t="str">
        <f>IF(1=1,IF(X296="","",IF(AND(ISNUMBER(X296),X296&lt;1,Y296="kg"),"g",IF(AND(ISNUMBER(X296),X296&lt;1,Y296="L"),"cl",Y296))),N("Y34"))</f>
        <v/>
      </c>
      <c r="AB296" s="123" t="str">
        <f>IF(1=1,IF(E296="","",IF(F296="","A CONTROLER",IF(NOT(ISNUMBER(F296)),"TEXTE",IF(OR(W296="",W296&lt;=0),"COMMANDE COUVERTS INCOMPLETE",IF(G296="","UNITE MANQUANTE",IF(COUNTIF(B384:B428,AE296)=0,"UNITE A CONTROLER","OK")))))),N("Z6"))</f>
        <v/>
      </c>
      <c r="AD296" s="144" t="str">
        <f>IF(1=1,IF(E296="","",AD268),N("AB34"))</f>
        <v/>
      </c>
      <c r="AE296" s="125" t="str">
        <f>IF(1=1,IF(G296="","",UPPER(TRIM(SUBSTITUTE(SUBSTITUTE(G296&amp;"",CHAR(160)," ")," "," ")))),N("AC34"))</f>
        <v/>
      </c>
    </row>
    <row r="297" spans="1:33" ht="15.75" x14ac:dyDescent="0.25">
      <c r="A297" s="160" t="str">
        <f>IF(1=1,IF(E297="","",A268),N("A35"))</f>
        <v/>
      </c>
      <c r="B297" s="127" t="str">
        <f>IF(1=1,IF(E297="","",B268),N("B35"))</f>
        <v/>
      </c>
      <c r="C297" s="127"/>
      <c r="D297" s="129" t="str">
        <f>IF(ISBLANK(E297),"",LARGE(D268:D296,1)+1)</f>
        <v/>
      </c>
      <c r="E297" s="130"/>
      <c r="F297" s="131"/>
      <c r="G297" s="170"/>
      <c r="H297" s="105"/>
      <c r="I297" s="132" t="str">
        <f>IF(1=1,IF(E297="","",I268),N("H35"))</f>
        <v/>
      </c>
      <c r="J297" s="133" t="str">
        <f>IF(1=1,IF(E297="","",J268),N("I35"))</f>
        <v/>
      </c>
      <c r="K297" s="134" t="str">
        <f>IF(1=1,IF(E297="","",K268),N("J35"))</f>
        <v/>
      </c>
      <c r="L297" s="135" t="str">
        <f>IF(1=1,IF(OR(J297="",O297="",NOT(ISNUMBER(J297)),NOT(ISNUMBER(O297)),J297=0),"",O297/J297),N("L35"))</f>
        <v/>
      </c>
      <c r="M297" s="136" t="str">
        <f>IF(1=1,IF(OR(L297="",NOT(ISNUMBER(F297))),"",F297*L297*IFERROR(INDEX(D384:D428,MATCH(AE297,B384:B428,0)),1)),N("M13"))</f>
        <v/>
      </c>
      <c r="N297" s="137" t="str">
        <f>IF(1=1,IF(F297="","",IF(G297="","",IFERROR(INDEX(E384:E428,MATCH(AE297,B384:B428,0)),G297&amp;""))),N("N6"))</f>
        <v/>
      </c>
      <c r="O297" s="138" t="str">
        <f>IF(1=1,IF(E297="","",O268),N("K35"))</f>
        <v/>
      </c>
      <c r="P297" s="139" t="str">
        <f>IF(1=1,IF(M297="","",IF(AND(ISNUMBER(M297),M297&lt;1,N297="kg"),MAX(1,ROUND(M297*1000,0)),IF(AND(ISNUMBER(M297),M297&lt;1,N297="L"),MAX(1,ROUND(M297*100,0)),ROUND(M297,3)))),N("O35"))</f>
        <v/>
      </c>
      <c r="Q297" s="140" t="str">
        <f>IF(1=1,IF(M297="","",IF(AND(ISNUMBER(M297),M297&lt;1,N297="kg"),"g",IF(AND(ISNUMBER(M297),M297&lt;1,N297="L"),"cl",N297))),N("P35"))</f>
        <v/>
      </c>
      <c r="R297" s="161" t="str">
        <f>IF(1=1,IF(E297="","",IF(F297="","A CONTROLER",IF(NOT(ISNUMBER(F297)),"TEXTE",IF(OR(L297="",L297&lt;=0),"COMMANDE PRINCIPALE INCOMPLETE",IF(G297="","UNITE MANQUANTE",IF(COUNTIF(B384:B428,AE297)=0,"UNITE A CONTROLER","OK")))))),N("Q9"))</f>
        <v/>
      </c>
      <c r="S297" s="105"/>
      <c r="T297" s="141">
        <f t="shared" si="18"/>
        <v>0</v>
      </c>
      <c r="U297" s="133" t="str">
        <f>IF(1=1,IF(E297="","",U268),N("S35"))</f>
        <v/>
      </c>
      <c r="V297" s="133" t="str">
        <f>IF(1=1,IF(E297="","",V268),N("T35"))</f>
        <v/>
      </c>
      <c r="W297" s="135" t="str">
        <f>IF(1=1,IF(OR(U297="",V297="",NOT(ISNUMBER(U297)),NOT(ISNUMBER(V297)),U297=0),"",V297/U297),N("U35"))</f>
        <v/>
      </c>
      <c r="X297" s="136" t="str">
        <f>IF(1=1,IF(OR(W297="",NOT(ISNUMBER(F297))),"",F297*W297*IFERROR(INDEX(D384:D428,MATCH(AE297,B384:B428,0)),1)),N("V7"))</f>
        <v/>
      </c>
      <c r="Y297" s="137" t="str">
        <f>IF(1=1,IF(F297="","",IF(G297="","",IFERROR(INDEX(E384:E428,MATCH(AE297,B384:B428,0)),G297&amp;""))),N("W6"))</f>
        <v/>
      </c>
      <c r="Z297" s="142" t="str">
        <f>IF(1=1,IF(X297="","",IF(AND(ISNUMBER(X297),X297&lt;1,Y297="kg"),MAX(1,ROUND(X297*1000,0)),IF(AND(ISNUMBER(X297),X297&lt;1,Y297="L"),MAX(1,ROUND(X297*100,0)),ROUND(X297,3)))),N("X35"))</f>
        <v/>
      </c>
      <c r="AA297" s="143" t="str">
        <f>IF(1=1,IF(X297="","",IF(AND(ISNUMBER(X297),X297&lt;1,Y297="kg"),"g",IF(AND(ISNUMBER(X297),X297&lt;1,Y297="L"),"cl",Y297))),N("Y35"))</f>
        <v/>
      </c>
      <c r="AB297" s="123" t="str">
        <f>IF(1=1,IF(E297="","",IF(F297="","A CONTROLER",IF(NOT(ISNUMBER(F297)),"TEXTE",IF(OR(W297="",W297&lt;=0),"COMMANDE COUVERTS INCOMPLETE",IF(G297="","UNITE MANQUANTE",IF(COUNTIF(B384:B428,AE297)=0,"UNITE A CONTROLER","OK")))))),N("Z6"))</f>
        <v/>
      </c>
      <c r="AD297" s="144" t="str">
        <f>IF(1=1,IF(E297="","",AD268),N("AB35"))</f>
        <v/>
      </c>
      <c r="AE297" s="125" t="str">
        <f>IF(1=1,IF(G297="","",UPPER(TRIM(SUBSTITUTE(SUBSTITUTE(G297&amp;"",CHAR(160)," ")," "," ")))),N("AC35"))</f>
        <v/>
      </c>
    </row>
    <row r="298" spans="1:33" ht="15.75" x14ac:dyDescent="0.25">
      <c r="A298" s="160" t="str">
        <f>IF(1=1,IF(E298="","",A268),N("A36"))</f>
        <v/>
      </c>
      <c r="B298" s="127" t="str">
        <f>IF(1=1,IF(E298="","",B268),N("B36"))</f>
        <v/>
      </c>
      <c r="C298" s="127"/>
      <c r="D298" s="129" t="str">
        <f>IF(ISBLANK(E298),"",LARGE(D268:D297,1)+1)</f>
        <v/>
      </c>
      <c r="E298" s="130"/>
      <c r="F298" s="131"/>
      <c r="G298" s="170"/>
      <c r="H298" s="105"/>
      <c r="I298" s="132" t="str">
        <f>IF(1=1,IF(E298="","",I268),N("H36"))</f>
        <v/>
      </c>
      <c r="J298" s="133" t="str">
        <f>IF(1=1,IF(E298="","",J268),N("I36"))</f>
        <v/>
      </c>
      <c r="K298" s="134" t="str">
        <f>IF(1=1,IF(E298="","",K268),N("J36"))</f>
        <v/>
      </c>
      <c r="L298" s="135" t="str">
        <f>IF(1=1,IF(OR(J298="",O298="",NOT(ISNUMBER(J298)),NOT(ISNUMBER(O298)),J298=0),"",O298/J298),N("L36"))</f>
        <v/>
      </c>
      <c r="M298" s="136" t="str">
        <f>IF(1=1,IF(OR(L298="",NOT(ISNUMBER(F298))),"",F298*L298*IFERROR(INDEX(D384:D428,MATCH(AE298,B384:B428,0)),1)),N("M13"))</f>
        <v/>
      </c>
      <c r="N298" s="137" t="str">
        <f>IF(1=1,IF(F298="","",IF(G298="","",IFERROR(INDEX(E384:E428,MATCH(AE298,B384:B428,0)),G298&amp;""))),N("N6"))</f>
        <v/>
      </c>
      <c r="O298" s="138" t="str">
        <f>IF(1=1,IF(E298="","",O268),N("K36"))</f>
        <v/>
      </c>
      <c r="P298" s="139" t="str">
        <f>IF(1=1,IF(M298="","",IF(AND(ISNUMBER(M298),M298&lt;1,N298="kg"),MAX(1,ROUND(M298*1000,0)),IF(AND(ISNUMBER(M298),M298&lt;1,N298="L"),MAX(1,ROUND(M298*100,0)),ROUND(M298,3)))),N("O36"))</f>
        <v/>
      </c>
      <c r="Q298" s="140" t="str">
        <f>IF(1=1,IF(M298="","",IF(AND(ISNUMBER(M298),M298&lt;1,N298="kg"),"g",IF(AND(ISNUMBER(M298),M298&lt;1,N298="L"),"cl",N298))),N("P36"))</f>
        <v/>
      </c>
      <c r="R298" s="161" t="str">
        <f>IF(1=1,IF(E298="","",IF(F298="","A CONTROLER",IF(NOT(ISNUMBER(F298)),"TEXTE",IF(OR(L298="",L298&lt;=0),"COMMANDE PRINCIPALE INCOMPLETE",IF(G298="","UNITE MANQUANTE",IF(COUNTIF(B384:B428,AE298)=0,"UNITE A CONTROLER","OK")))))),N("Q9"))</f>
        <v/>
      </c>
      <c r="S298" s="105"/>
      <c r="T298" s="141">
        <f t="shared" si="18"/>
        <v>0</v>
      </c>
      <c r="U298" s="133" t="str">
        <f>IF(1=1,IF(E298="","",U268),N("S36"))</f>
        <v/>
      </c>
      <c r="V298" s="133" t="str">
        <f>IF(1=1,IF(E298="","",V268),N("T36"))</f>
        <v/>
      </c>
      <c r="W298" s="135" t="str">
        <f>IF(1=1,IF(OR(U298="",V298="",NOT(ISNUMBER(U298)),NOT(ISNUMBER(V298)),U298=0),"",V298/U298),N("U36"))</f>
        <v/>
      </c>
      <c r="X298" s="136" t="str">
        <f>IF(1=1,IF(OR(W298="",NOT(ISNUMBER(F298))),"",F298*W298*IFERROR(INDEX(D384:D428,MATCH(AE298,B384:B428,0)),1)),N("V7"))</f>
        <v/>
      </c>
      <c r="Y298" s="137" t="str">
        <f>IF(1=1,IF(F298="","",IF(G298="","",IFERROR(INDEX(E384:E428,MATCH(AE298,B384:B428,0)),G298&amp;""))),N("W6"))</f>
        <v/>
      </c>
      <c r="Z298" s="142" t="str">
        <f>IF(1=1,IF(X298="","",IF(AND(ISNUMBER(X298),X298&lt;1,Y298="kg"),MAX(1,ROUND(X298*1000,0)),IF(AND(ISNUMBER(X298),X298&lt;1,Y298="L"),MAX(1,ROUND(X298*100,0)),ROUND(X298,3)))),N("X36"))</f>
        <v/>
      </c>
      <c r="AA298" s="143" t="str">
        <f>IF(1=1,IF(X298="","",IF(AND(ISNUMBER(X298),X298&lt;1,Y298="kg"),"g",IF(AND(ISNUMBER(X298),X298&lt;1,Y298="L"),"cl",Y298))),N("Y36"))</f>
        <v/>
      </c>
      <c r="AB298" s="123" t="str">
        <f>IF(1=1,IF(E298="","",IF(F298="","A CONTROLER",IF(NOT(ISNUMBER(F298)),"TEXTE",IF(OR(W298="",W298&lt;=0),"COMMANDE COUVERTS INCOMPLETE",IF(G298="","UNITE MANQUANTE",IF(COUNTIF(B384:B428,AE298)=0,"UNITE A CONTROLER","OK")))))),N("Z6"))</f>
        <v/>
      </c>
      <c r="AD298" s="144" t="str">
        <f>IF(1=1,IF(E298="","",AD268),N("AB36"))</f>
        <v/>
      </c>
      <c r="AE298" s="125" t="str">
        <f>IF(1=1,IF(G298="","",UPPER(TRIM(SUBSTITUTE(SUBSTITUTE(G298&amp;"",CHAR(160)," ")," "," ")))),N("AC36"))</f>
        <v/>
      </c>
    </row>
    <row r="299" spans="1:33" ht="15.75" x14ac:dyDescent="0.25">
      <c r="A299" s="160" t="str">
        <f>IF(1=1,IF(E299="","",A268),N("A37"))</f>
        <v/>
      </c>
      <c r="B299" s="127" t="str">
        <f>IF(1=1,IF(E299="","",B268),N("B37"))</f>
        <v/>
      </c>
      <c r="C299" s="127"/>
      <c r="D299" s="129" t="str">
        <f>IF(ISBLANK(E299),"",LARGE(D268:D298,1)+1)</f>
        <v/>
      </c>
      <c r="E299" s="130"/>
      <c r="F299" s="131"/>
      <c r="G299" s="170"/>
      <c r="H299" s="105"/>
      <c r="I299" s="132" t="str">
        <f>IF(1=1,IF(E299="","",I268),N("H37"))</f>
        <v/>
      </c>
      <c r="J299" s="133" t="str">
        <f>IF(1=1,IF(E299="","",J268),N("I37"))</f>
        <v/>
      </c>
      <c r="K299" s="134" t="str">
        <f>IF(1=1,IF(E299="","",K268),N("J37"))</f>
        <v/>
      </c>
      <c r="L299" s="135" t="str">
        <f>IF(1=1,IF(OR(J299="",O299="",NOT(ISNUMBER(J299)),NOT(ISNUMBER(O299)),J299=0),"",O299/J299),N("L37"))</f>
        <v/>
      </c>
      <c r="M299" s="136" t="str">
        <f>IF(1=1,IF(OR(L299="",NOT(ISNUMBER(F299))),"",F299*L299*IFERROR(INDEX(D384:D428,MATCH(AE299,B384:B428,0)),1)),N("M13"))</f>
        <v/>
      </c>
      <c r="N299" s="137" t="str">
        <f>IF(1=1,IF(F299="","",IF(G299="","",IFERROR(INDEX(E384:E428,MATCH(AE299,B384:B428,0)),G299&amp;""))),N("N6"))</f>
        <v/>
      </c>
      <c r="O299" s="138" t="str">
        <f>IF(1=1,IF(E299="","",O268),N("K37"))</f>
        <v/>
      </c>
      <c r="P299" s="139" t="str">
        <f>IF(1=1,IF(M299="","",IF(AND(ISNUMBER(M299),M299&lt;1,N299="kg"),MAX(1,ROUND(M299*1000,0)),IF(AND(ISNUMBER(M299),M299&lt;1,N299="L"),MAX(1,ROUND(M299*100,0)),ROUND(M299,3)))),N("O37"))</f>
        <v/>
      </c>
      <c r="Q299" s="140" t="str">
        <f>IF(1=1,IF(M299="","",IF(AND(ISNUMBER(M299),M299&lt;1,N299="kg"),"g",IF(AND(ISNUMBER(M299),M299&lt;1,N299="L"),"cl",N299))),N("P37"))</f>
        <v/>
      </c>
      <c r="R299" s="161" t="str">
        <f>IF(1=1,IF(E299="","",IF(F299="","A CONTROLER",IF(NOT(ISNUMBER(F299)),"TEXTE",IF(OR(L299="",L299&lt;=0),"COMMANDE PRINCIPALE INCOMPLETE",IF(G299="","UNITE MANQUANTE",IF(COUNTIF(B384:B428,AE299)=0,"UNITE A CONTROLER","OK")))))),N("Q9"))</f>
        <v/>
      </c>
      <c r="S299" s="105"/>
      <c r="T299" s="141">
        <f t="shared" si="18"/>
        <v>0</v>
      </c>
      <c r="U299" s="133" t="str">
        <f>IF(1=1,IF(E299="","",U268),N("S37"))</f>
        <v/>
      </c>
      <c r="V299" s="133" t="str">
        <f>IF(1=1,IF(E299="","",V268),N("T37"))</f>
        <v/>
      </c>
      <c r="W299" s="135" t="str">
        <f>IF(1=1,IF(OR(U299="",V299="",NOT(ISNUMBER(U299)),NOT(ISNUMBER(V299)),U299=0),"",V299/U299),N("U37"))</f>
        <v/>
      </c>
      <c r="X299" s="136" t="str">
        <f>IF(1=1,IF(OR(W299="",NOT(ISNUMBER(F299))),"",F299*W299*IFERROR(INDEX(D384:D428,MATCH(AE299,B384:B428,0)),1)),N("V7"))</f>
        <v/>
      </c>
      <c r="Y299" s="137" t="str">
        <f>IF(1=1,IF(F299="","",IF(G299="","",IFERROR(INDEX(E384:E428,MATCH(AE299,B384:B428,0)),G299&amp;""))),N("W6"))</f>
        <v/>
      </c>
      <c r="Z299" s="142" t="str">
        <f>IF(1=1,IF(X299="","",IF(AND(ISNUMBER(X299),X299&lt;1,Y299="kg"),MAX(1,ROUND(X299*1000,0)),IF(AND(ISNUMBER(X299),X299&lt;1,Y299="L"),MAX(1,ROUND(X299*100,0)),ROUND(X299,3)))),N("X37"))</f>
        <v/>
      </c>
      <c r="AA299" s="143" t="str">
        <f>IF(1=1,IF(X299="","",IF(AND(ISNUMBER(X299),X299&lt;1,Y299="kg"),"g",IF(AND(ISNUMBER(X299),X299&lt;1,Y299="L"),"cl",Y299))),N("Y37"))</f>
        <v/>
      </c>
      <c r="AB299" s="123" t="str">
        <f>IF(1=1,IF(E299="","",IF(F299="","A CONTROLER",IF(NOT(ISNUMBER(F299)),"TEXTE",IF(OR(W299="",W299&lt;=0),"COMMANDE COUVERTS INCOMPLETE",IF(G299="","UNITE MANQUANTE",IF(COUNTIF(B384:B428,AE299)=0,"UNITE A CONTROLER","OK")))))),N("Z6"))</f>
        <v/>
      </c>
      <c r="AD299" s="144" t="str">
        <f>IF(1=1,IF(E299="","",AD268),N("AB37"))</f>
        <v/>
      </c>
      <c r="AE299" s="125" t="str">
        <f>IF(1=1,IF(G299="","",UPPER(TRIM(SUBSTITUTE(SUBSTITUTE(G299&amp;"",CHAR(160)," ")," "," ")))),N("AC37"))</f>
        <v/>
      </c>
    </row>
    <row r="300" spans="1:33" ht="15.75" x14ac:dyDescent="0.25">
      <c r="A300" s="160" t="str">
        <f>IF(1=1,IF(E300="","",A268),N("A38"))</f>
        <v/>
      </c>
      <c r="B300" s="127" t="str">
        <f>IF(1=1,IF(E300="","",B268),N("B38"))</f>
        <v/>
      </c>
      <c r="C300" s="127"/>
      <c r="D300" s="129" t="str">
        <f>IF(ISBLANK(E300),"",LARGE(D268:D299,1)+1)</f>
        <v/>
      </c>
      <c r="E300" s="130"/>
      <c r="F300" s="131"/>
      <c r="G300" s="170"/>
      <c r="H300" s="105"/>
      <c r="I300" s="132" t="str">
        <f>IF(1=1,IF(E300="","",I268),N("H38"))</f>
        <v/>
      </c>
      <c r="J300" s="133" t="str">
        <f>IF(1=1,IF(E300="","",J268),N("I38"))</f>
        <v/>
      </c>
      <c r="K300" s="134" t="str">
        <f>IF(1=1,IF(E300="","",K268),N("J38"))</f>
        <v/>
      </c>
      <c r="L300" s="135" t="str">
        <f>IF(1=1,IF(OR(J300="",O300="",NOT(ISNUMBER(J300)),NOT(ISNUMBER(O300)),J300=0),"",O300/J300),N("L38"))</f>
        <v/>
      </c>
      <c r="M300" s="136" t="str">
        <f>IF(1=1,IF(OR(L300="",NOT(ISNUMBER(F300))),"",F300*L300*IFERROR(INDEX(D384:D428,MATCH(AE300,B384:B428,0)),1)),N("M13"))</f>
        <v/>
      </c>
      <c r="N300" s="137" t="str">
        <f>IF(1=1,IF(F300="","",IF(G300="","",IFERROR(INDEX(E384:E428,MATCH(AE300,B384:B428,0)),G300&amp;""))),N("N6"))</f>
        <v/>
      </c>
      <c r="O300" s="138" t="str">
        <f>IF(1=1,IF(E300="","",O268),N("K38"))</f>
        <v/>
      </c>
      <c r="P300" s="139" t="str">
        <f>IF(1=1,IF(M300="","",IF(AND(ISNUMBER(M300),M300&lt;1,N300="kg"),MAX(1,ROUND(M300*1000,0)),IF(AND(ISNUMBER(M300),M300&lt;1,N300="L"),MAX(1,ROUND(M300*100,0)),ROUND(M300,3)))),N("O38"))</f>
        <v/>
      </c>
      <c r="Q300" s="140" t="str">
        <f>IF(1=1,IF(M300="","",IF(AND(ISNUMBER(M300),M300&lt;1,N300="kg"),"g",IF(AND(ISNUMBER(M300),M300&lt;1,N300="L"),"cl",N300))),N("P38"))</f>
        <v/>
      </c>
      <c r="R300" s="161" t="str">
        <f>IF(1=1,IF(E300="","",IF(F300="","A CONTROLER",IF(NOT(ISNUMBER(F300)),"TEXTE",IF(OR(L300="",L300&lt;=0),"COMMANDE PRINCIPALE INCOMPLETE",IF(G300="","UNITE MANQUANTE",IF(COUNTIF(B384:B428,AE300)=0,"UNITE A CONTROLER","OK")))))),N("Q9"))</f>
        <v/>
      </c>
      <c r="S300" s="105"/>
      <c r="T300" s="141">
        <f t="shared" si="18"/>
        <v>0</v>
      </c>
      <c r="U300" s="133" t="str">
        <f>IF(1=1,IF(E300="","",U268),N("S38"))</f>
        <v/>
      </c>
      <c r="V300" s="133" t="str">
        <f>IF(1=1,IF(E300="","",V268),N("T38"))</f>
        <v/>
      </c>
      <c r="W300" s="135" t="str">
        <f>IF(1=1,IF(OR(U300="",V300="",NOT(ISNUMBER(U300)),NOT(ISNUMBER(V300)),U300=0),"",V300/U300),N("U38"))</f>
        <v/>
      </c>
      <c r="X300" s="136" t="str">
        <f>IF(1=1,IF(OR(W300="",NOT(ISNUMBER(F300))),"",F300*W300*IFERROR(INDEX(D384:D428,MATCH(AE300,B384:B428,0)),1)),N("V7"))</f>
        <v/>
      </c>
      <c r="Y300" s="137" t="str">
        <f>IF(1=1,IF(F300="","",IF(G300="","",IFERROR(INDEX(E384:E428,MATCH(AE300,B384:B428,0)),G300&amp;""))),N("W6"))</f>
        <v/>
      </c>
      <c r="Z300" s="142" t="str">
        <f>IF(1=1,IF(X300="","",IF(AND(ISNUMBER(X300),X300&lt;1,Y300="kg"),MAX(1,ROUND(X300*1000,0)),IF(AND(ISNUMBER(X300),X300&lt;1,Y300="L"),MAX(1,ROUND(X300*100,0)),ROUND(X300,3)))),N("X38"))</f>
        <v/>
      </c>
      <c r="AA300" s="143" t="str">
        <f>IF(1=1,IF(X300="","",IF(AND(ISNUMBER(X300),X300&lt;1,Y300="kg"),"g",IF(AND(ISNUMBER(X300),X300&lt;1,Y300="L"),"cl",Y300))),N("Y38"))</f>
        <v/>
      </c>
      <c r="AB300" s="123" t="str">
        <f>IF(1=1,IF(E300="","",IF(F300="","A CONTROLER",IF(NOT(ISNUMBER(F300)),"TEXTE",IF(OR(W300="",W300&lt;=0),"COMMANDE COUVERTS INCOMPLETE",IF(G300="","UNITE MANQUANTE",IF(COUNTIF(B384:B428,AE300)=0,"UNITE A CONTROLER","OK")))))),N("Z6"))</f>
        <v/>
      </c>
      <c r="AD300" s="144" t="str">
        <f>IF(1=1,IF(E300="","",AD268),N("AB38"))</f>
        <v/>
      </c>
      <c r="AE300" s="125" t="str">
        <f>IF(1=1,IF(G300="","",UPPER(TRIM(SUBSTITUTE(SUBSTITUTE(G300&amp;"",CHAR(160)," ")," "," ")))),N("AC38"))</f>
        <v/>
      </c>
    </row>
    <row r="301" spans="1:33" ht="15.75" x14ac:dyDescent="0.25">
      <c r="A301" s="160" t="str">
        <f>IF(1=1,IF(E301="","",A268),N("A39"))</f>
        <v/>
      </c>
      <c r="B301" s="127" t="str">
        <f>IF(1=1,IF(E301="","",B268),N("B39"))</f>
        <v/>
      </c>
      <c r="C301" s="127"/>
      <c r="D301" s="129" t="str">
        <f>IF(ISBLANK(E301),"",LARGE(D268:D300,1)+1)</f>
        <v/>
      </c>
      <c r="E301" s="130"/>
      <c r="F301" s="131"/>
      <c r="G301" s="170"/>
      <c r="H301" s="105"/>
      <c r="I301" s="132" t="str">
        <f>IF(1=1,IF(E301="","",I268),N("H39"))</f>
        <v/>
      </c>
      <c r="J301" s="133" t="str">
        <f>IF(1=1,IF(E301="","",J268),N("I39"))</f>
        <v/>
      </c>
      <c r="K301" s="134" t="str">
        <f>IF(1=1,IF(E301="","",K268),N("J39"))</f>
        <v/>
      </c>
      <c r="L301" s="135" t="str">
        <f>IF(1=1,IF(OR(J301="",O301="",NOT(ISNUMBER(J301)),NOT(ISNUMBER(O301)),J301=0),"",O301/J301),N("L39"))</f>
        <v/>
      </c>
      <c r="M301" s="136" t="str">
        <f>IF(1=1,IF(OR(L301="",NOT(ISNUMBER(F301))),"",F301*L301*IFERROR(INDEX(D384:D428,MATCH(AE301,B384:B428,0)),1)),N("M13"))</f>
        <v/>
      </c>
      <c r="N301" s="137" t="str">
        <f>IF(1=1,IF(F301="","",IF(G301="","",IFERROR(INDEX(E384:E428,MATCH(AE301,B384:B428,0)),G301&amp;""))),N("N6"))</f>
        <v/>
      </c>
      <c r="O301" s="138" t="str">
        <f>IF(1=1,IF(E301="","",O268),N("K39"))</f>
        <v/>
      </c>
      <c r="P301" s="139" t="str">
        <f>IF(1=1,IF(M301="","",IF(AND(ISNUMBER(M301),M301&lt;1,N301="kg"),MAX(1,ROUND(M301*1000,0)),IF(AND(ISNUMBER(M301),M301&lt;1,N301="L"),MAX(1,ROUND(M301*100,0)),ROUND(M301,3)))),N("O39"))</f>
        <v/>
      </c>
      <c r="Q301" s="140" t="str">
        <f>IF(1=1,IF(M301="","",IF(AND(ISNUMBER(M301),M301&lt;1,N301="kg"),"g",IF(AND(ISNUMBER(M301),M301&lt;1,N301="L"),"cl",N301))),N("P39"))</f>
        <v/>
      </c>
      <c r="R301" s="161" t="str">
        <f>IF(1=1,IF(E301="","",IF(F301="","A CONTROLER",IF(NOT(ISNUMBER(F301)),"TEXTE",IF(OR(L301="",L301&lt;=0),"COMMANDE PRINCIPALE INCOMPLETE",IF(G301="","UNITE MANQUANTE",IF(COUNTIF(B384:B428,AE301)=0,"UNITE A CONTROLER","OK")))))),N("Q9"))</f>
        <v/>
      </c>
      <c r="S301" s="105"/>
      <c r="T301" s="141">
        <f t="shared" si="18"/>
        <v>0</v>
      </c>
      <c r="U301" s="133" t="str">
        <f>IF(1=1,IF(E301="","",U268),N("S39"))</f>
        <v/>
      </c>
      <c r="V301" s="133" t="str">
        <f>IF(1=1,IF(E301="","",V268),N("T39"))</f>
        <v/>
      </c>
      <c r="W301" s="135" t="str">
        <f>IF(1=1,IF(OR(U301="",V301="",NOT(ISNUMBER(U301)),NOT(ISNUMBER(V301)),U301=0),"",V301/U301),N("U39"))</f>
        <v/>
      </c>
      <c r="X301" s="136" t="str">
        <f>IF(1=1,IF(OR(W301="",NOT(ISNUMBER(F301))),"",F301*W301*IFERROR(INDEX(D384:D428,MATCH(AE301,B384:B428,0)),1)),N("V7"))</f>
        <v/>
      </c>
      <c r="Y301" s="137" t="str">
        <f>IF(1=1,IF(F301="","",IF(G301="","",IFERROR(INDEX(E384:E428,MATCH(AE301,B384:B428,0)),G301&amp;""))),N("W6"))</f>
        <v/>
      </c>
      <c r="Z301" s="142" t="str">
        <f>IF(1=1,IF(X301="","",IF(AND(ISNUMBER(X301),X301&lt;1,Y301="kg"),MAX(1,ROUND(X301*1000,0)),IF(AND(ISNUMBER(X301),X301&lt;1,Y301="L"),MAX(1,ROUND(X301*100,0)),ROUND(X301,3)))),N("X39"))</f>
        <v/>
      </c>
      <c r="AA301" s="143" t="str">
        <f>IF(1=1,IF(X301="","",IF(AND(ISNUMBER(X301),X301&lt;1,Y301="kg"),"g",IF(AND(ISNUMBER(X301),X301&lt;1,Y301="L"),"cl",Y301))),N("Y39"))</f>
        <v/>
      </c>
      <c r="AB301" s="123" t="str">
        <f>IF(1=1,IF(E301="","",IF(F301="","A CONTROLER",IF(NOT(ISNUMBER(F301)),"TEXTE",IF(OR(W301="",W301&lt;=0),"COMMANDE COUVERTS INCOMPLETE",IF(G301="","UNITE MANQUANTE",IF(COUNTIF(B384:B428,AE301)=0,"UNITE A CONTROLER","OK")))))),N("Z6"))</f>
        <v/>
      </c>
      <c r="AD301" s="144" t="str">
        <f>IF(1=1,IF(E301="","",AD268),N("AB39"))</f>
        <v/>
      </c>
      <c r="AE301" s="125" t="str">
        <f>IF(1=1,IF(G301="","",UPPER(TRIM(SUBSTITUTE(SUBSTITUTE(G301&amp;"",CHAR(160)," ")," "," ")))),N("AC39"))</f>
        <v/>
      </c>
    </row>
    <row r="302" spans="1:33" ht="15.75" x14ac:dyDescent="0.25">
      <c r="A302" s="160" t="str">
        <f>IF(1=1,IF(E302="","",A268),N("A40"))</f>
        <v/>
      </c>
      <c r="B302" s="127" t="str">
        <f>IF(1=1,IF(E302="","",B268),N("B40"))</f>
        <v/>
      </c>
      <c r="C302" s="127"/>
      <c r="D302" s="129" t="str">
        <f>IF(ISBLANK(E302),"",LARGE(D268:D301,1)+1)</f>
        <v/>
      </c>
      <c r="E302" s="130"/>
      <c r="F302" s="131"/>
      <c r="G302" s="170"/>
      <c r="H302" s="105"/>
      <c r="I302" s="132" t="str">
        <f>IF(1=1,IF(E302="","",I268),N("H40"))</f>
        <v/>
      </c>
      <c r="J302" s="133" t="str">
        <f>IF(1=1,IF(E302="","",J268),N("I40"))</f>
        <v/>
      </c>
      <c r="K302" s="134" t="str">
        <f>IF(1=1,IF(E302="","",K268),N("J40"))</f>
        <v/>
      </c>
      <c r="L302" s="135" t="str">
        <f>IF(1=1,IF(OR(J302="",O302="",NOT(ISNUMBER(J302)),NOT(ISNUMBER(O302)),J302=0),"",O302/J302),N("L40"))</f>
        <v/>
      </c>
      <c r="M302" s="136" t="str">
        <f>IF(1=1,IF(OR(L302="",NOT(ISNUMBER(F302))),"",F302*L302*IFERROR(INDEX(D384:D428,MATCH(AE302,B384:B428,0)),1)),N("M13"))</f>
        <v/>
      </c>
      <c r="N302" s="137" t="str">
        <f>IF(1=1,IF(F302="","",IF(G302="","",IFERROR(INDEX(E384:E428,MATCH(AE302,B384:B428,0)),G302&amp;""))),N("N6"))</f>
        <v/>
      </c>
      <c r="O302" s="138" t="str">
        <f>IF(1=1,IF(E302="","",O268),N("K40"))</f>
        <v/>
      </c>
      <c r="P302" s="139" t="str">
        <f>IF(1=1,IF(M302="","",IF(AND(ISNUMBER(M302),M302&lt;1,N302="kg"),MAX(1,ROUND(M302*1000,0)),IF(AND(ISNUMBER(M302),M302&lt;1,N302="L"),MAX(1,ROUND(M302*100,0)),ROUND(M302,3)))),N("O40"))</f>
        <v/>
      </c>
      <c r="Q302" s="140" t="str">
        <f>IF(1=1,IF(M302="","",IF(AND(ISNUMBER(M302),M302&lt;1,N302="kg"),"g",IF(AND(ISNUMBER(M302),M302&lt;1,N302="L"),"cl",N302))),N("P40"))</f>
        <v/>
      </c>
      <c r="R302" s="161" t="str">
        <f>IF(1=1,IF(E302="","",IF(F302="","A CONTROLER",IF(NOT(ISNUMBER(F302)),"TEXTE",IF(OR(L302="",L302&lt;=0),"COMMANDE PRINCIPALE INCOMPLETE",IF(G302="","UNITE MANQUANTE",IF(COUNTIF(B384:B428,AE302)=0,"UNITE A CONTROLER","OK")))))),N("Q9"))</f>
        <v/>
      </c>
      <c r="S302" s="105"/>
      <c r="T302" s="141">
        <f t="shared" si="18"/>
        <v>0</v>
      </c>
      <c r="U302" s="133" t="str">
        <f>IF(1=1,IF(E302="","",U268),N("S40"))</f>
        <v/>
      </c>
      <c r="V302" s="133" t="str">
        <f>IF(1=1,IF(E302="","",V268),N("T40"))</f>
        <v/>
      </c>
      <c r="W302" s="135" t="str">
        <f>IF(1=1,IF(OR(U302="",V302="",NOT(ISNUMBER(U302)),NOT(ISNUMBER(V302)),U302=0),"",V302/U302),N("U40"))</f>
        <v/>
      </c>
      <c r="X302" s="136" t="str">
        <f>IF(1=1,IF(OR(W302="",NOT(ISNUMBER(F302))),"",F302*W302*IFERROR(INDEX(D384:D428,MATCH(AE302,B384:B428,0)),1)),N("V7"))</f>
        <v/>
      </c>
      <c r="Y302" s="137" t="str">
        <f>IF(1=1,IF(F302="","",IF(G302="","",IFERROR(INDEX(E384:E428,MATCH(AE302,B384:B428,0)),G302&amp;""))),N("W6"))</f>
        <v/>
      </c>
      <c r="Z302" s="142" t="str">
        <f>IF(1=1,IF(X302="","",IF(AND(ISNUMBER(X302),X302&lt;1,Y302="kg"),MAX(1,ROUND(X302*1000,0)),IF(AND(ISNUMBER(X302),X302&lt;1,Y302="L"),MAX(1,ROUND(X302*100,0)),ROUND(X302,3)))),N("X40"))</f>
        <v/>
      </c>
      <c r="AA302" s="143" t="str">
        <f>IF(1=1,IF(X302="","",IF(AND(ISNUMBER(X302),X302&lt;1,Y302="kg"),"g",IF(AND(ISNUMBER(X302),X302&lt;1,Y302="L"),"cl",Y302))),N("Y40"))</f>
        <v/>
      </c>
      <c r="AB302" s="123" t="str">
        <f>IF(1=1,IF(E302="","",IF(F302="","A CONTROLER",IF(NOT(ISNUMBER(F302)),"TEXTE",IF(OR(W302="",W302&lt;=0),"COMMANDE COUVERTS INCOMPLETE",IF(G302="","UNITE MANQUANTE",IF(COUNTIF(B384:B428,AE302)=0,"UNITE A CONTROLER","OK")))))),N("Z6"))</f>
        <v/>
      </c>
      <c r="AD302" s="144" t="str">
        <f>IF(1=1,IF(E302="","",AD268),N("AB40"))</f>
        <v/>
      </c>
      <c r="AE302" s="125" t="str">
        <f>IF(1=1,IF(G302="","",UPPER(TRIM(SUBSTITUTE(SUBSTITUTE(G302&amp;"",CHAR(160)," ")," "," ")))),N("AC40"))</f>
        <v/>
      </c>
    </row>
    <row r="303" spans="1:33" ht="23.25" x14ac:dyDescent="0.25">
      <c r="A303" s="216"/>
      <c r="B303" s="217" t="s">
        <v>17</v>
      </c>
      <c r="C303" s="218"/>
      <c r="D303" s="219" t="s">
        <v>239</v>
      </c>
      <c r="E303" s="218"/>
      <c r="F303" s="218"/>
      <c r="G303" s="218"/>
      <c r="H303" s="220"/>
      <c r="I303" s="218"/>
      <c r="J303" s="218"/>
      <c r="K303" s="218"/>
      <c r="L303" s="218"/>
      <c r="M303" s="218"/>
      <c r="N303" s="218"/>
      <c r="O303" s="218"/>
      <c r="P303" s="218" t="str">
        <f>D303</f>
        <v>SOUS-FAMILLE</v>
      </c>
      <c r="Q303" s="218"/>
      <c r="R303" s="218"/>
      <c r="S303" s="220"/>
      <c r="T303" s="221" t="s">
        <v>664</v>
      </c>
      <c r="U303" s="222" cm="1">
        <f t="array" ref="U303">SUMPRODUCT(LEN(E305:E339)-LEN(SUBSTITUTE(E305:E339,"*","")))</f>
        <v>0</v>
      </c>
      <c r="V303" s="218"/>
      <c r="W303" s="218" t="str">
        <f>D303</f>
        <v>SOUS-FAMILLE</v>
      </c>
      <c r="X303" s="218"/>
      <c r="Y303" s="218"/>
      <c r="Z303" s="218"/>
      <c r="AA303" s="218"/>
      <c r="AB303" s="223"/>
      <c r="AC303" s="218"/>
      <c r="AD303" s="218"/>
      <c r="AE303" s="224" t="str">
        <f>B305</f>
        <v>NOM DE LA RECETTE À SAISIR</v>
      </c>
    </row>
    <row r="304" spans="1:33" ht="32.25" thickBot="1" x14ac:dyDescent="0.3">
      <c r="A304" s="92" t="s">
        <v>155</v>
      </c>
      <c r="B304" s="92" t="s">
        <v>1</v>
      </c>
      <c r="C304" s="92"/>
      <c r="D304" s="92" t="s">
        <v>2</v>
      </c>
      <c r="E304" s="92" t="s">
        <v>117</v>
      </c>
      <c r="F304" s="92" t="s">
        <v>3</v>
      </c>
      <c r="G304" s="92" t="s">
        <v>4</v>
      </c>
      <c r="H304" s="81"/>
      <c r="I304" s="157" t="s">
        <v>5</v>
      </c>
      <c r="J304" s="92" t="s">
        <v>114</v>
      </c>
      <c r="K304" s="92" t="s">
        <v>4</v>
      </c>
      <c r="L304" s="92" t="s">
        <v>6</v>
      </c>
      <c r="M304" s="94" t="s">
        <v>7</v>
      </c>
      <c r="N304" s="94" t="s">
        <v>116</v>
      </c>
      <c r="O304" s="95" t="s">
        <v>115</v>
      </c>
      <c r="P304" s="96" t="s">
        <v>8</v>
      </c>
      <c r="Q304" s="97" t="s">
        <v>9</v>
      </c>
      <c r="R304" s="92" t="s">
        <v>10</v>
      </c>
      <c r="S304" s="81"/>
      <c r="T304" s="92" t="s">
        <v>117</v>
      </c>
      <c r="U304" s="98" t="s">
        <v>11</v>
      </c>
      <c r="V304" s="95" t="s">
        <v>12</v>
      </c>
      <c r="W304" s="92" t="s">
        <v>13</v>
      </c>
      <c r="X304" s="94" t="s">
        <v>7</v>
      </c>
      <c r="Y304" s="94" t="s">
        <v>116</v>
      </c>
      <c r="Z304" s="99" t="s">
        <v>8</v>
      </c>
      <c r="AA304" s="97" t="s">
        <v>9</v>
      </c>
      <c r="AB304" s="99" t="s">
        <v>10</v>
      </c>
      <c r="AC304" s="240"/>
      <c r="AD304" s="92" t="s">
        <v>14</v>
      </c>
      <c r="AE304" s="92" t="s">
        <v>15</v>
      </c>
      <c r="AG304" s="245" t="s">
        <v>5642</v>
      </c>
    </row>
    <row r="305" spans="1:33" ht="18.75" x14ac:dyDescent="0.25">
      <c r="A305" s="100" t="s">
        <v>5640</v>
      </c>
      <c r="B305" s="101" t="s">
        <v>20</v>
      </c>
      <c r="C305" s="101"/>
      <c r="D305" s="102">
        <v>0</v>
      </c>
      <c r="E305" s="103" t="s">
        <v>21</v>
      </c>
      <c r="F305" s="104">
        <v>10</v>
      </c>
      <c r="G305" s="8" t="s">
        <v>119</v>
      </c>
      <c r="H305" s="105"/>
      <c r="I305" s="106" t="str">
        <f>E305</f>
        <v>ÉLÉMENT PRINCIPAL À SAISIR</v>
      </c>
      <c r="J305" s="107">
        <f>F305</f>
        <v>10</v>
      </c>
      <c r="K305" s="108" t="str">
        <f>G305</f>
        <v>Quoi ?</v>
      </c>
      <c r="L305" s="109">
        <f>IF(1=1,IF(OR(J305="",O305="",NOT(ISNUMBER(J305)),NOT(ISNUMBER(O305)),J305=0),"",O305/J305),N("L6"))</f>
        <v>15</v>
      </c>
      <c r="M305" s="110">
        <f>IF(1=1,IF(OR(L305="",NOT(ISNUMBER(F305))),"",F305*L305*IFERROR(INDEX(D384:D428,MATCH(AE305,B384:B428,0)),1)),N("M13"))</f>
        <v>150</v>
      </c>
      <c r="N305" s="111" t="str">
        <f>IF(1=1,IF(F305="","",IF(G305="","",IFERROR(INDEX(E384:E428,MATCH(AE305,B384:B428,0)),G305&amp;""))),N("N6"))</f>
        <v>Quoi ?</v>
      </c>
      <c r="O305" s="112">
        <v>150</v>
      </c>
      <c r="P305" s="113">
        <f>IF(1=1,IF(M305="","",IF(AND(ISNUMBER(M305),M305&lt;1,N305="kg"),MAX(1,ROUND(M305*1000,0)),IF(AND(ISNUMBER(M305),M305&lt;1,N305="L"),MAX(1,ROUND(M305*100,0)),ROUND(M305,3)))),N("O6"))</f>
        <v>150</v>
      </c>
      <c r="Q305" s="114" t="str">
        <f>IF(1=1,IF(M305="","",IF(AND(ISNUMBER(M305),M305&lt;1,N305="kg"),"g",IF(AND(ISNUMBER(M305),M305&lt;1,N305="L"),"cl",N305))),N("P6"))</f>
        <v>Quoi ?</v>
      </c>
      <c r="R305" s="115" t="str">
        <f>IF(1=1,IF(E305="","",IF(F305="","A CONTROLER",IF(NOT(ISNUMBER(F305)),"TEXTE",IF(OR(L305="",L305&lt;=0),"COMMANDE PRINCIPALE INCOMPLETE",IF(G305="","UNITE MANQUANTE",IF(COUNTIF(B384:B428,AE305)=0,"UNITE A CONTROLER","OK")))))),N("Q9"))</f>
        <v>UNITE A CONTROLER</v>
      </c>
      <c r="S305" s="105"/>
      <c r="T305" s="159" t="str">
        <f>B305</f>
        <v>NOM DE LA RECETTE À SAISIR</v>
      </c>
      <c r="U305" s="117">
        <v>100</v>
      </c>
      <c r="V305" s="112">
        <v>150</v>
      </c>
      <c r="W305" s="118">
        <f>IF(1=1,IF(OR(U305="",V305="",NOT(ISNUMBER(U305)),NOT(ISNUMBER(V305)),U305=0),"",V305/U305),N("U6"))</f>
        <v>1.5</v>
      </c>
      <c r="X305" s="119">
        <f>IF(1=1,IF(OR(W305="",NOT(ISNUMBER(F305))),"",F305*W305*IFERROR(INDEX(D384:D428,MATCH(AE305,B384:B428,0)),1)),N("V7"))</f>
        <v>15</v>
      </c>
      <c r="Y305" s="120" t="str">
        <f>IF(1=1,IF(F305="","",IF(G305="","",IFERROR(INDEX(E384:E428,MATCH(AE305,B384:B428,0)),G305&amp;""))),N("W6"))</f>
        <v>Quoi ?</v>
      </c>
      <c r="Z305" s="121">
        <f>IF(1=1,IF(X305="","",IF(AND(ISNUMBER(X305),X305&lt;1,Y305="kg"),MAX(1,ROUND(X305*1000,0)),IF(AND(ISNUMBER(X305),X305&lt;1,Y305="L"),MAX(1,ROUND(X305*100,0)),ROUND(X305,3)))),N("X6"))</f>
        <v>15</v>
      </c>
      <c r="AA305" s="122" t="str">
        <f>IF(1=1,IF(X305="","",IF(AND(ISNUMBER(X305),X305&lt;1,Y305="kg"),"g",IF(AND(ISNUMBER(X305),X305&lt;1,Y305="L"),"cl",Y305))),N("Y6"))</f>
        <v>Quoi ?</v>
      </c>
      <c r="AB305" s="123" t="str">
        <f>IF(1=1,IF(E305="","",IF(F305="","A CONTROLER",IF(NOT(ISNUMBER(F305)),"TEXTE",IF(OR(W305="",W305&lt;=0),"COMMANDE COUVERTS INCOMPLETE",IF(G305="","UNITE MANQUANTE",IF(COUNTIF(B384:B428,AE305)=0,"UNITE A CONTROLER","OK")))))),N("Z6"))</f>
        <v>UNITE A CONTROLER</v>
      </c>
      <c r="AD305" s="124">
        <v>62</v>
      </c>
      <c r="AE305" s="125" t="str">
        <f>IF(1=1,IF(G305="","",UPPER(TRIM(SUBSTITUTE(SUBSTITUTE(G305&amp;"",CHAR(160)," ")," "," ")))),N("AC6"))</f>
        <v>QUOI ?</v>
      </c>
      <c r="AG305" s="8" t="s">
        <v>22</v>
      </c>
    </row>
    <row r="306" spans="1:33" ht="15.75" x14ac:dyDescent="0.25">
      <c r="A306" s="126" t="str">
        <f>IF(1=1,IF(E306="","",A305),N("A7"))</f>
        <v/>
      </c>
      <c r="B306" s="127" t="str">
        <f>IF(1=1,IF(E306="","",B305),N("B7"))</f>
        <v/>
      </c>
      <c r="C306" s="127"/>
      <c r="D306" s="129" t="str">
        <f>IF(ISBLANK(E306),"",LARGE(D305:D305,1)+1)</f>
        <v/>
      </c>
      <c r="E306" s="130"/>
      <c r="F306" s="131"/>
      <c r="G306" s="170"/>
      <c r="H306" s="105"/>
      <c r="I306" s="132" t="str">
        <f>IF(1=1,IF(E306="","",I305),N("H7"))</f>
        <v/>
      </c>
      <c r="J306" s="133" t="str">
        <f>IF(1=1,IF(E306="","",J305),N("I7"))</f>
        <v/>
      </c>
      <c r="K306" s="134" t="str">
        <f>IF(1=1,IF(E306="","",K305),N("J7"))</f>
        <v/>
      </c>
      <c r="L306" s="135" t="str">
        <f>IF(1=1,IF(OR(J306="",O306="",NOT(ISNUMBER(J306)),NOT(ISNUMBER(O306)),J306=0),"",O306/J306),N("L7"))</f>
        <v/>
      </c>
      <c r="M306" s="136" t="str">
        <f>IF(1=1,IF(OR(L306="",NOT(ISNUMBER(F306))),"",F306*L306*IFERROR(INDEX(D384:D428,MATCH(AE306,B384:B428,0)),1)),N("M13"))</f>
        <v/>
      </c>
      <c r="N306" s="137" t="str">
        <f>IF(1=1,IF(F306="","",IF(G306="","",IFERROR(INDEX(E384:E428,MATCH(AE306,B384:B428,0)),G306&amp;""))),N("N6"))</f>
        <v/>
      </c>
      <c r="O306" s="138" t="str">
        <f>IF(1=1,IF(E306="","",O305),N("K7"))</f>
        <v/>
      </c>
      <c r="P306" s="139" t="str">
        <f>IF(1=1,IF(M306="","",IF(AND(ISNUMBER(M306),M306&lt;1,N306="kg"),MAX(1,ROUND(M306*1000,0)),IF(AND(ISNUMBER(M306),M306&lt;1,N306="L"),MAX(1,ROUND(M306*100,0)),ROUND(M306,3)))),N("O7"))</f>
        <v/>
      </c>
      <c r="Q306" s="140" t="str">
        <f>IF(1=1,IF(M306="","",IF(AND(ISNUMBER(M306),M306&lt;1,N306="kg"),"g",IF(AND(ISNUMBER(M306),M306&lt;1,N306="L"),"cl",N306))),N("P7"))</f>
        <v/>
      </c>
      <c r="R306" s="161" t="str">
        <f>IF(1=1,IF(E306="","",IF(F306="","A CONTROLER",IF(NOT(ISNUMBER(F306)),"TEXTE",IF(OR(L306="",L306&lt;=0),"COMMANDE PRINCIPALE INCOMPLETE",IF(G306="","UNITE MANQUANTE",IF(COUNTIF(B384:B428,AE306)=0,"UNITE A CONTROLER","OK")))))),N("Q9"))</f>
        <v/>
      </c>
      <c r="S306" s="105"/>
      <c r="T306" s="141">
        <f t="shared" ref="T306:T339" si="19">E306</f>
        <v>0</v>
      </c>
      <c r="U306" s="133" t="str">
        <f>IF(1=1,IF(E306="","",U305),N("S7"))</f>
        <v/>
      </c>
      <c r="V306" s="133" t="str">
        <f>IF(1=1,IF(E306="","",V305),N("T7"))</f>
        <v/>
      </c>
      <c r="W306" s="135" t="str">
        <f>IF(1=1,IF(OR(U306="",V306="",NOT(ISNUMBER(U306)),NOT(ISNUMBER(V306)),U306=0),"",V306/U306),N("U7"))</f>
        <v/>
      </c>
      <c r="X306" s="136" t="str">
        <f>IF(1=1,IF(OR(W306="",NOT(ISNUMBER(F306))),"",F306*W306*IFERROR(INDEX(D384:D428,MATCH(AE306,B384:B428,0)),1)),N("V7"))</f>
        <v/>
      </c>
      <c r="Y306" s="137" t="str">
        <f>IF(1=1,IF(F306="","",IF(G306="","",IFERROR(INDEX(E384:E428,MATCH(AE306,B384:B428,0)),G306&amp;""))),N("W6"))</f>
        <v/>
      </c>
      <c r="Z306" s="142" t="str">
        <f>IF(1=1,IF(X306="","",IF(AND(ISNUMBER(X306),X306&lt;1,Y306="kg"),MAX(1,ROUND(X306*1000,0)),IF(AND(ISNUMBER(X306),X306&lt;1,Y306="L"),MAX(1,ROUND(X306*100,0)),ROUND(X306,3)))),N("X7"))</f>
        <v/>
      </c>
      <c r="AA306" s="143" t="str">
        <f>IF(1=1,IF(X306="","",IF(AND(ISNUMBER(X306),X306&lt;1,Y306="kg"),"g",IF(AND(ISNUMBER(X306),X306&lt;1,Y306="L"),"cl",Y306))),N("Y7"))</f>
        <v/>
      </c>
      <c r="AB306" s="123" t="str">
        <f>IF(1=1,IF(E306="","",IF(F306="","A CONTROLER",IF(NOT(ISNUMBER(F306)),"TEXTE",IF(OR(W306="",W306&lt;=0),"COMMANDE COUVERTS INCOMPLETE",IF(G306="","UNITE MANQUANTE",IF(COUNTIF(B384:B428,AE306)=0,"UNITE A CONTROLER","OK")))))),N("Z6"))</f>
        <v/>
      </c>
      <c r="AD306" s="144" t="str">
        <f>IF(1=1,IF(E306="","",AD305),N("AB7"))</f>
        <v/>
      </c>
      <c r="AE306" s="125" t="str">
        <f>IF(1=1,IF(G306="","",UPPER(TRIM(SUBSTITUTE(SUBSTITUTE(G306&amp;"",CHAR(160)," ")," "," ")))),N("AC7"))</f>
        <v/>
      </c>
      <c r="AG306" s="2" t="s">
        <v>25</v>
      </c>
    </row>
    <row r="307" spans="1:33" ht="15.75" x14ac:dyDescent="0.25">
      <c r="A307" s="126" t="str">
        <f>IF(1=1,IF(E307="","",A305),N("A8"))</f>
        <v/>
      </c>
      <c r="B307" s="127" t="str">
        <f>IF(1=1,IF(E307="","",B305),N("B8"))</f>
        <v/>
      </c>
      <c r="C307" s="127"/>
      <c r="D307" s="129" t="str">
        <f>IF(ISBLANK(E307),"",LARGE(D305:D306,1)+1)</f>
        <v/>
      </c>
      <c r="E307" s="130"/>
      <c r="F307" s="131"/>
      <c r="G307" s="170"/>
      <c r="H307" s="105"/>
      <c r="I307" s="132" t="str">
        <f>IF(1=1,IF(E307="","",I305),N("H8"))</f>
        <v/>
      </c>
      <c r="J307" s="133" t="str">
        <f>IF(1=1,IF(E307="","",J305),N("I8"))</f>
        <v/>
      </c>
      <c r="K307" s="134" t="str">
        <f>IF(1=1,IF(E307="","",K305),N("J8"))</f>
        <v/>
      </c>
      <c r="L307" s="135" t="str">
        <f>IF(1=1,IF(OR(J307="",O307="",NOT(ISNUMBER(J307)),NOT(ISNUMBER(O307)),J307=0),"",O307/J307),N("L8"))</f>
        <v/>
      </c>
      <c r="M307" s="136" t="str">
        <f>IF(1=1,IF(OR(L307="",NOT(ISNUMBER(F307))),"",F307*L307*IFERROR(INDEX(D384:D428,MATCH(AE307,B384:B428,0)),1)),N("M13"))</f>
        <v/>
      </c>
      <c r="N307" s="137" t="str">
        <f>IF(1=1,IF(F307="","",IF(G307="","",IFERROR(INDEX(E384:E428,MATCH(AE307,B384:B428,0)),G307&amp;""))),N("N6"))</f>
        <v/>
      </c>
      <c r="O307" s="138" t="str">
        <f>IF(1=1,IF(E307="","",O305),N("K8"))</f>
        <v/>
      </c>
      <c r="P307" s="139" t="str">
        <f>IF(1=1,IF(M307="","",IF(AND(ISNUMBER(M307),M307&lt;1,N307="kg"),MAX(1,ROUND(M307*1000,0)),IF(AND(ISNUMBER(M307),M307&lt;1,N307="L"),MAX(1,ROUND(M307*100,0)),ROUND(M307,3)))),N("O8"))</f>
        <v/>
      </c>
      <c r="Q307" s="140" t="str">
        <f>IF(1=1,IF(M307="","",IF(AND(ISNUMBER(M307),M307&lt;1,N307="kg"),"g",IF(AND(ISNUMBER(M307),M307&lt;1,N307="L"),"cl",N307))),N("P8"))</f>
        <v/>
      </c>
      <c r="R307" s="161" t="str">
        <f>IF(1=1,IF(E307="","",IF(F307="","A CONTROLER",IF(NOT(ISNUMBER(F307)),"TEXTE",IF(OR(L307="",L307&lt;=0),"COMMANDE PRINCIPALE INCOMPLETE",IF(G307="","UNITE MANQUANTE",IF(COUNTIF(B384:B428,AE307)=0,"UNITE A CONTROLER","OK")))))),N("Q9"))</f>
        <v/>
      </c>
      <c r="S307" s="105"/>
      <c r="T307" s="141">
        <f t="shared" si="19"/>
        <v>0</v>
      </c>
      <c r="U307" s="133" t="str">
        <f>IF(1=1,IF(E307="","",U305),N("S8"))</f>
        <v/>
      </c>
      <c r="V307" s="133" t="str">
        <f>IF(1=1,IF(E307="","",V305),N("T8"))</f>
        <v/>
      </c>
      <c r="W307" s="135" t="str">
        <f>IF(1=1,IF(OR(U307="",V307="",NOT(ISNUMBER(U307)),NOT(ISNUMBER(V307)),U307=0),"",V307/U307),N("U8"))</f>
        <v/>
      </c>
      <c r="X307" s="136" t="str">
        <f>IF(1=1,IF(OR(W307="",NOT(ISNUMBER(F307))),"",F307*W307*IFERROR(INDEX(D384:D428,MATCH(AE307,B384:B428,0)),1)),N("V7"))</f>
        <v/>
      </c>
      <c r="Y307" s="137" t="str">
        <f>IF(1=1,IF(F307="","",IF(G307="","",IFERROR(INDEX(E384:E428,MATCH(AE307,B384:B428,0)),G307&amp;""))),N("W6"))</f>
        <v/>
      </c>
      <c r="Z307" s="142" t="str">
        <f>IF(1=1,IF(X307="","",IF(AND(ISNUMBER(X307),X307&lt;1,Y307="kg"),MAX(1,ROUND(X307*1000,0)),IF(AND(ISNUMBER(X307),X307&lt;1,Y307="L"),MAX(1,ROUND(X307*100,0)),ROUND(X307,3)))),N("X8"))</f>
        <v/>
      </c>
      <c r="AA307" s="143" t="str">
        <f>IF(1=1,IF(X307="","",IF(AND(ISNUMBER(X307),X307&lt;1,Y307="kg"),"g",IF(AND(ISNUMBER(X307),X307&lt;1,Y307="L"),"cl",Y307))),N("Y8"))</f>
        <v/>
      </c>
      <c r="AB307" s="123" t="str">
        <f>IF(1=1,IF(E307="","",IF(F307="","A CONTROLER",IF(NOT(ISNUMBER(F307)),"TEXTE",IF(OR(W307="",W307&lt;=0),"COMMANDE COUVERTS INCOMPLETE",IF(G307="","UNITE MANQUANTE",IF(COUNTIF(B384:B428,AE307)=0,"UNITE A CONTROLER","OK")))))),N("Z6"))</f>
        <v/>
      </c>
      <c r="AD307" s="144" t="str">
        <f>IF(1=1,IF(E307="","",AD305),N("AB8"))</f>
        <v/>
      </c>
      <c r="AE307" s="125" t="str">
        <f>IF(1=1,IF(G307="","",UPPER(TRIM(SUBSTITUTE(SUBSTITUTE(G307&amp;"",CHAR(160)," ")," "," ")))),N("AC8"))</f>
        <v/>
      </c>
      <c r="AG307" s="9" t="s">
        <v>26</v>
      </c>
    </row>
    <row r="308" spans="1:33" ht="15.75" x14ac:dyDescent="0.25">
      <c r="A308" s="126" t="str">
        <f>IF(1=1,IF(E308="","",A305),N("A9"))</f>
        <v/>
      </c>
      <c r="B308" s="127" t="str">
        <f>IF(1=1,IF(E308="","",B305),N("B9"))</f>
        <v/>
      </c>
      <c r="C308" s="127"/>
      <c r="D308" s="129" t="str">
        <f>IF(ISBLANK(E308),"",LARGE(D305:D307,1)+1)</f>
        <v/>
      </c>
      <c r="E308" s="130"/>
      <c r="F308" s="131"/>
      <c r="G308" s="170"/>
      <c r="H308" s="105"/>
      <c r="I308" s="132" t="str">
        <f>IF(1=1,IF(E308="","",I305),N("H9"))</f>
        <v/>
      </c>
      <c r="J308" s="133" t="str">
        <f>IF(1=1,IF(E308="","",J305),N("I9"))</f>
        <v/>
      </c>
      <c r="K308" s="134" t="str">
        <f>IF(1=1,IF(E308="","",K305),N("J9"))</f>
        <v/>
      </c>
      <c r="L308" s="135" t="str">
        <f>IF(1=1,IF(OR(J308="",O308="",NOT(ISNUMBER(J308)),NOT(ISNUMBER(O308)),J308=0),"",O308/J308),N("L9"))</f>
        <v/>
      </c>
      <c r="M308" s="136" t="str">
        <f>IF(1=1,IF(OR(L308="",NOT(ISNUMBER(F308))),"",F308*L308*IFERROR(INDEX(D384:D428,MATCH(AE308,B384:B428,0)),1)),N("M13"))</f>
        <v/>
      </c>
      <c r="N308" s="137" t="str">
        <f>IF(1=1,IF(F308="","",IF(G308="","",IFERROR(INDEX(E384:E428,MATCH(AE308,B384:B428,0)),G308&amp;""))),N("N6"))</f>
        <v/>
      </c>
      <c r="O308" s="138" t="str">
        <f>IF(1=1,IF(E308="","",O305),N("K9"))</f>
        <v/>
      </c>
      <c r="P308" s="139" t="str">
        <f>IF(1=1,IF(M308="","",IF(AND(ISNUMBER(M308),M308&lt;1,N308="kg"),MAX(1,ROUND(M308*1000,0)),IF(AND(ISNUMBER(M308),M308&lt;1,N308="L"),MAX(1,ROUND(M308*100,0)),ROUND(M308,3)))),N("O9"))</f>
        <v/>
      </c>
      <c r="Q308" s="140" t="str">
        <f>IF(1=1,IF(M308="","",IF(AND(ISNUMBER(M308),M308&lt;1,N308="kg"),"g",IF(AND(ISNUMBER(M308),M308&lt;1,N308="L"),"cl",N308))),N("P9"))</f>
        <v/>
      </c>
      <c r="R308" s="161" t="str">
        <f>IF(1=1,IF(E308="","",IF(F308="","A CONTROLER",IF(NOT(ISNUMBER(F308)),"TEXTE",IF(OR(L308="",L308&lt;=0),"COMMANDE PRINCIPALE INCOMPLETE",IF(G308="","UNITE MANQUANTE",IF(COUNTIF(B384:B428,AE308)=0,"UNITE A CONTROLER","OK")))))),N("Q9"))</f>
        <v/>
      </c>
      <c r="S308" s="105"/>
      <c r="T308" s="141">
        <f t="shared" si="19"/>
        <v>0</v>
      </c>
      <c r="U308" s="133" t="str">
        <f>IF(1=1,IF(E308="","",U305),N("S9"))</f>
        <v/>
      </c>
      <c r="V308" s="133" t="str">
        <f>IF(1=1,IF(E308="","",V305),N("T9"))</f>
        <v/>
      </c>
      <c r="W308" s="135" t="str">
        <f>IF(1=1,IF(OR(U308="",V308="",NOT(ISNUMBER(U308)),NOT(ISNUMBER(V308)),U308=0),"",V308/U308),N("U9"))</f>
        <v/>
      </c>
      <c r="X308" s="136" t="str">
        <f>IF(1=1,IF(OR(W308="",NOT(ISNUMBER(F308))),"",F308*W308*IFERROR(INDEX(D384:D428,MATCH(AE308,B384:B428,0)),1)),N("V7"))</f>
        <v/>
      </c>
      <c r="Y308" s="137" t="str">
        <f>IF(1=1,IF(F308="","",IF(G308="","",IFERROR(INDEX(E384:E428,MATCH(AE308,B384:B428,0)),G308&amp;""))),N("W6"))</f>
        <v/>
      </c>
      <c r="Z308" s="142" t="str">
        <f>IF(1=1,IF(X308="","",IF(AND(ISNUMBER(X308),X308&lt;1,Y308="kg"),MAX(1,ROUND(X308*1000,0)),IF(AND(ISNUMBER(X308),X308&lt;1,Y308="L"),MAX(1,ROUND(X308*100,0)),ROUND(X308,3)))),N("X9"))</f>
        <v/>
      </c>
      <c r="AA308" s="143" t="str">
        <f>IF(1=1,IF(X308="","",IF(AND(ISNUMBER(X308),X308&lt;1,Y308="kg"),"g",IF(AND(ISNUMBER(X308),X308&lt;1,Y308="L"),"cl",Y308))),N("Y9"))</f>
        <v/>
      </c>
      <c r="AB308" s="123" t="str">
        <f>IF(1=1,IF(E308="","",IF(F308="","A CONTROLER",IF(NOT(ISNUMBER(F308)),"TEXTE",IF(OR(W308="",W308&lt;=0),"COMMANDE COUVERTS INCOMPLETE",IF(G308="","UNITE MANQUANTE",IF(COUNTIF(B384:B428,AE308)=0,"UNITE A CONTROLER","OK")))))),N("Z6"))</f>
        <v/>
      </c>
      <c r="AD308" s="144" t="str">
        <f>IF(1=1,IF(E308="","",AD305),N("AB9"))</f>
        <v/>
      </c>
      <c r="AE308" s="125" t="str">
        <f>IF(1=1,IF(G308="","",UPPER(TRIM(SUBSTITUTE(SUBSTITUTE(G308&amp;"",CHAR(160)," ")," "," ")))),N("AC9"))</f>
        <v/>
      </c>
      <c r="AG308" s="1" t="s">
        <v>28</v>
      </c>
    </row>
    <row r="309" spans="1:33" ht="15.75" x14ac:dyDescent="0.25">
      <c r="A309" s="126" t="str">
        <f>IF(1=1,IF(E309="","",A305),N("A10"))</f>
        <v/>
      </c>
      <c r="B309" s="127" t="str">
        <f>IF(1=1,IF(E309="","",B305),N("B10"))</f>
        <v/>
      </c>
      <c r="C309" s="127"/>
      <c r="D309" s="129" t="str">
        <f>IF(ISBLANK(E309),"",LARGE(D305:D308,1)+1)</f>
        <v/>
      </c>
      <c r="E309" s="130"/>
      <c r="F309" s="131"/>
      <c r="G309" s="170"/>
      <c r="H309" s="105"/>
      <c r="I309" s="132" t="str">
        <f>IF(1=1,IF(E309="","",I305),N("H10"))</f>
        <v/>
      </c>
      <c r="J309" s="133" t="str">
        <f>IF(1=1,IF(E309="","",J305),N("I10"))</f>
        <v/>
      </c>
      <c r="K309" s="134" t="str">
        <f>IF(1=1,IF(E309="","",K305),N("J10"))</f>
        <v/>
      </c>
      <c r="L309" s="135" t="str">
        <f>IF(1=1,IF(OR(J309="",O309="",NOT(ISNUMBER(J309)),NOT(ISNUMBER(O309)),J309=0),"",O309/J309),N("L10"))</f>
        <v/>
      </c>
      <c r="M309" s="136" t="str">
        <f>IF(1=1,IF(OR(L309="",NOT(ISNUMBER(F309))),"",F309*L309*IFERROR(INDEX(D384:D428,MATCH(AE309,B384:B428,0)),1)),N("M13"))</f>
        <v/>
      </c>
      <c r="N309" s="137" t="str">
        <f>IF(1=1,IF(F309="","",IF(G309="","",IFERROR(INDEX(E384:E428,MATCH(AE309,B384:B428,0)),G309&amp;""))),N("N6"))</f>
        <v/>
      </c>
      <c r="O309" s="138" t="str">
        <f>IF(1=1,IF(E309="","",O305),N("K10"))</f>
        <v/>
      </c>
      <c r="P309" s="139" t="str">
        <f>IF(1=1,IF(M309="","",IF(AND(ISNUMBER(M309),M309&lt;1,N309="kg"),MAX(1,ROUND(M309*1000,0)),IF(AND(ISNUMBER(M309),M309&lt;1,N309="L"),MAX(1,ROUND(M309*100,0)),ROUND(M309,3)))),N("O10"))</f>
        <v/>
      </c>
      <c r="Q309" s="140" t="str">
        <f>IF(1=1,IF(M309="","",IF(AND(ISNUMBER(M309),M309&lt;1,N309="kg"),"g",IF(AND(ISNUMBER(M309),M309&lt;1,N309="L"),"cl",N309))),N("P10"))</f>
        <v/>
      </c>
      <c r="R309" s="161" t="str">
        <f>IF(1=1,IF(E309="","",IF(F309="","A CONTROLER",IF(NOT(ISNUMBER(F309)),"TEXTE",IF(OR(L309="",L309&lt;=0),"COMMANDE PRINCIPALE INCOMPLETE",IF(G309="","UNITE MANQUANTE",IF(COUNTIF(B384:B428,AE309)=0,"UNITE A CONTROLER","OK")))))),N("Q9"))</f>
        <v/>
      </c>
      <c r="S309" s="105"/>
      <c r="T309" s="141">
        <f t="shared" si="19"/>
        <v>0</v>
      </c>
      <c r="U309" s="133" t="str">
        <f>IF(1=1,IF(E309="","",U305),N("S10"))</f>
        <v/>
      </c>
      <c r="V309" s="133" t="str">
        <f>IF(1=1,IF(E309="","",V305),N("T10"))</f>
        <v/>
      </c>
      <c r="W309" s="135" t="str">
        <f>IF(1=1,IF(OR(U309="",V309="",NOT(ISNUMBER(U309)),NOT(ISNUMBER(V309)),U309=0),"",V309/U309),N("U10"))</f>
        <v/>
      </c>
      <c r="X309" s="136" t="str">
        <f>IF(1=1,IF(OR(W309="",NOT(ISNUMBER(F309))),"",F309*W309*IFERROR(INDEX(D384:D428,MATCH(AE309,B384:B428,0)),1)),N("V7"))</f>
        <v/>
      </c>
      <c r="Y309" s="137" t="str">
        <f>IF(1=1,IF(F309="","",IF(G309="","",IFERROR(INDEX(E384:E428,MATCH(AE309,B384:B428,0)),G309&amp;""))),N("W6"))</f>
        <v/>
      </c>
      <c r="Z309" s="142" t="str">
        <f>IF(1=1,IF(X309="","",IF(AND(ISNUMBER(X309),X309&lt;1,Y309="kg"),MAX(1,ROUND(X309*1000,0)),IF(AND(ISNUMBER(X309),X309&lt;1,Y309="L"),MAX(1,ROUND(X309*100,0)),ROUND(X309,3)))),N("X10"))</f>
        <v/>
      </c>
      <c r="AA309" s="143" t="str">
        <f>IF(1=1,IF(X309="","",IF(AND(ISNUMBER(X309),X309&lt;1,Y309="kg"),"g",IF(AND(ISNUMBER(X309),X309&lt;1,Y309="L"),"cl",Y309))),N("Y10"))</f>
        <v/>
      </c>
      <c r="AB309" s="123" t="str">
        <f>IF(1=1,IF(E309="","",IF(F309="","A CONTROLER",IF(NOT(ISNUMBER(F309)),"TEXTE",IF(OR(W309="",W309&lt;=0),"COMMANDE COUVERTS INCOMPLETE",IF(G309="","UNITE MANQUANTE",IF(COUNTIF(B384:B428,AE309)=0,"UNITE A CONTROLER","OK")))))),N("Z6"))</f>
        <v/>
      </c>
      <c r="AD309" s="144" t="str">
        <f>IF(1=1,IF(E309="","",AD305),N("AB10"))</f>
        <v/>
      </c>
      <c r="AE309" s="125" t="str">
        <f>IF(1=1,IF(G309="","",UPPER(TRIM(SUBSTITUTE(SUBSTITUTE(G309&amp;"",CHAR(160)," ")," "," ")))),N("AC10"))</f>
        <v/>
      </c>
      <c r="AG309" s="1" t="s">
        <v>29</v>
      </c>
    </row>
    <row r="310" spans="1:33" ht="15.75" x14ac:dyDescent="0.25">
      <c r="A310" s="126" t="str">
        <f>IF(1=1,IF(E310="","",A305),N("A11"))</f>
        <v/>
      </c>
      <c r="B310" s="127" t="str">
        <f>IF(1=1,IF(E310="","",B305),N("B11"))</f>
        <v/>
      </c>
      <c r="C310" s="127"/>
      <c r="D310" s="129" t="str">
        <f>IF(ISBLANK(E310),"",LARGE(D305:D309,1)+1)</f>
        <v/>
      </c>
      <c r="E310" s="130"/>
      <c r="F310" s="131"/>
      <c r="G310" s="170"/>
      <c r="H310" s="105"/>
      <c r="I310" s="132" t="str">
        <f>IF(1=1,IF(E310="","",I305),N("H11"))</f>
        <v/>
      </c>
      <c r="J310" s="133" t="str">
        <f>IF(1=1,IF(E310="","",J305),N("I11"))</f>
        <v/>
      </c>
      <c r="K310" s="134" t="str">
        <f>IF(1=1,IF(E310="","",K305),N("J11"))</f>
        <v/>
      </c>
      <c r="L310" s="135" t="str">
        <f>IF(1=1,IF(OR(J310="",O310="",NOT(ISNUMBER(J310)),NOT(ISNUMBER(O310)),J310=0),"",O310/J310),N("L11"))</f>
        <v/>
      </c>
      <c r="M310" s="136" t="str">
        <f>IF(1=1,IF(OR(L310="",NOT(ISNUMBER(F310))),"",F310*L310*IFERROR(INDEX(D384:D428,MATCH(AE310,B384:B428,0)),1)),N("M13"))</f>
        <v/>
      </c>
      <c r="N310" s="137" t="str">
        <f>IF(1=1,IF(F310="","",IF(G310="","",IFERROR(INDEX(E384:E428,MATCH(AE310,B384:B428,0)),G310&amp;""))),N("N6"))</f>
        <v/>
      </c>
      <c r="O310" s="138" t="str">
        <f>IF(1=1,IF(E310="","",O305),N("K11"))</f>
        <v/>
      </c>
      <c r="P310" s="139" t="str">
        <f>IF(1=1,IF(M310="","",IF(AND(ISNUMBER(M310),M310&lt;1,N310="kg"),MAX(1,ROUND(M310*1000,0)),IF(AND(ISNUMBER(M310),M310&lt;1,N310="L"),MAX(1,ROUND(M310*100,0)),ROUND(M310,3)))),N("O11"))</f>
        <v/>
      </c>
      <c r="Q310" s="140" t="str">
        <f>IF(1=1,IF(M310="","",IF(AND(ISNUMBER(M310),M310&lt;1,N310="kg"),"g",IF(AND(ISNUMBER(M310),M310&lt;1,N310="L"),"cl",N310))),N("P11"))</f>
        <v/>
      </c>
      <c r="R310" s="161" t="str">
        <f>IF(1=1,IF(E310="","",IF(F310="","A CONTROLER",IF(NOT(ISNUMBER(F310)),"TEXTE",IF(OR(L310="",L310&lt;=0),"COMMANDE PRINCIPALE INCOMPLETE",IF(G310="","UNITE MANQUANTE",IF(COUNTIF(B384:B428,AE310)=0,"UNITE A CONTROLER","OK")))))),N("Q9"))</f>
        <v/>
      </c>
      <c r="S310" s="105"/>
      <c r="T310" s="141">
        <f t="shared" si="19"/>
        <v>0</v>
      </c>
      <c r="U310" s="133" t="str">
        <f>IF(1=1,IF(E310="","",U305),N("S11"))</f>
        <v/>
      </c>
      <c r="V310" s="133" t="str">
        <f>IF(1=1,IF(E310="","",V305),N("T11"))</f>
        <v/>
      </c>
      <c r="W310" s="135" t="str">
        <f>IF(1=1,IF(OR(U310="",V310="",NOT(ISNUMBER(U310)),NOT(ISNUMBER(V310)),U310=0),"",V310/U310),N("U11"))</f>
        <v/>
      </c>
      <c r="X310" s="136" t="str">
        <f>IF(1=1,IF(OR(W310="",NOT(ISNUMBER(F310))),"",F310*W310*IFERROR(INDEX(D384:D428,MATCH(AE310,B384:B428,0)),1)),N("V7"))</f>
        <v/>
      </c>
      <c r="Y310" s="137" t="str">
        <f>IF(1=1,IF(F310="","",IF(G310="","",IFERROR(INDEX(E384:E428,MATCH(AE310,B384:B428,0)),G310&amp;""))),N("W6"))</f>
        <v/>
      </c>
      <c r="Z310" s="142" t="str">
        <f>IF(1=1,IF(X310="","",IF(AND(ISNUMBER(X310),X310&lt;1,Y310="kg"),MAX(1,ROUND(X310*1000,0)),IF(AND(ISNUMBER(X310),X310&lt;1,Y310="L"),MAX(1,ROUND(X310*100,0)),ROUND(X310,3)))),N("X11"))</f>
        <v/>
      </c>
      <c r="AA310" s="143" t="str">
        <f>IF(1=1,IF(X310="","",IF(AND(ISNUMBER(X310),X310&lt;1,Y310="kg"),"g",IF(AND(ISNUMBER(X310),X310&lt;1,Y310="L"),"cl",Y310))),N("Y11"))</f>
        <v/>
      </c>
      <c r="AB310" s="123" t="str">
        <f>IF(1=1,IF(E310="","",IF(F310="","A CONTROLER",IF(NOT(ISNUMBER(F310)),"TEXTE",IF(OR(W310="",W310&lt;=0),"COMMANDE COUVERTS INCOMPLETE",IF(G310="","UNITE MANQUANTE",IF(COUNTIF(B384:B428,AE310)=0,"UNITE A CONTROLER","OK")))))),N("Z6"))</f>
        <v/>
      </c>
      <c r="AD310" s="144" t="str">
        <f>IF(1=1,IF(E310="","",AD305),N("AB11"))</f>
        <v/>
      </c>
      <c r="AE310" s="125" t="str">
        <f>IF(1=1,IF(G310="","",UPPER(TRIM(SUBSTITUTE(SUBSTITUTE(G310&amp;"",CHAR(160)," ")," "," ")))),N("AC11"))</f>
        <v/>
      </c>
      <c r="AG310" s="1" t="s">
        <v>30</v>
      </c>
    </row>
    <row r="311" spans="1:33" ht="15.75" x14ac:dyDescent="0.25">
      <c r="A311" s="126" t="str">
        <f>IF(1=1,IF(E311="","",A305),N("A12"))</f>
        <v/>
      </c>
      <c r="B311" s="127" t="str">
        <f>IF(1=1,IF(E311="","",B305),N("B12"))</f>
        <v/>
      </c>
      <c r="C311" s="127"/>
      <c r="D311" s="129" t="str">
        <f>IF(ISBLANK(E311),"",LARGE(D305:D310,1)+1)</f>
        <v/>
      </c>
      <c r="E311" s="130"/>
      <c r="F311" s="131"/>
      <c r="G311" s="170"/>
      <c r="H311" s="105"/>
      <c r="I311" s="132" t="str">
        <f>IF(1=1,IF(E311="","",I305),N("H12"))</f>
        <v/>
      </c>
      <c r="J311" s="133" t="str">
        <f>IF(1=1,IF(E311="","",J305),N("I12"))</f>
        <v/>
      </c>
      <c r="K311" s="134" t="str">
        <f>IF(1=1,IF(E311="","",K305),N("J12"))</f>
        <v/>
      </c>
      <c r="L311" s="135" t="str">
        <f>IF(1=1,IF(OR(J311="",O311="",NOT(ISNUMBER(J311)),NOT(ISNUMBER(O311)),J311=0),"",O311/J311),N("L12"))</f>
        <v/>
      </c>
      <c r="M311" s="136" t="str">
        <f>IF(1=1,IF(OR(L311="",NOT(ISNUMBER(F311))),"",F311*L311*IFERROR(INDEX(D384:D428,MATCH(AE311,B384:B428,0)),1)),N("M13"))</f>
        <v/>
      </c>
      <c r="N311" s="137" t="str">
        <f>IF(1=1,IF(F311="","",IF(G311="","",IFERROR(INDEX(E384:E428,MATCH(AE311,B384:B428,0)),G311&amp;""))),N("N6"))</f>
        <v/>
      </c>
      <c r="O311" s="138" t="str">
        <f>IF(1=1,IF(E311="","",O305),N("K12"))</f>
        <v/>
      </c>
      <c r="P311" s="139" t="str">
        <f>IF(1=1,IF(M311="","",IF(AND(ISNUMBER(M311),M311&lt;1,N311="kg"),MAX(1,ROUND(M311*1000,0)),IF(AND(ISNUMBER(M311),M311&lt;1,N311="L"),MAX(1,ROUND(M311*100,0)),ROUND(M311,3)))),N("O12"))</f>
        <v/>
      </c>
      <c r="Q311" s="140" t="str">
        <f>IF(1=1,IF(M311="","",IF(AND(ISNUMBER(M311),M311&lt;1,N311="kg"),"g",IF(AND(ISNUMBER(M311),M311&lt;1,N311="L"),"cl",N311))),N("P12"))</f>
        <v/>
      </c>
      <c r="R311" s="161" t="str">
        <f>IF(1=1,IF(E311="","",IF(F311="","A CONTROLER",IF(NOT(ISNUMBER(F311)),"TEXTE",IF(OR(L311="",L311&lt;=0),"COMMANDE PRINCIPALE INCOMPLETE",IF(G311="","UNITE MANQUANTE",IF(COUNTIF(B384:B428,AE311)=0,"UNITE A CONTROLER","OK")))))),N("Q9"))</f>
        <v/>
      </c>
      <c r="S311" s="105"/>
      <c r="T311" s="141">
        <f t="shared" si="19"/>
        <v>0</v>
      </c>
      <c r="U311" s="133" t="str">
        <f>IF(1=1,IF(E311="","",U305),N("S12"))</f>
        <v/>
      </c>
      <c r="V311" s="133" t="str">
        <f>IF(1=1,IF(E311="","",V305),N("T12"))</f>
        <v/>
      </c>
      <c r="W311" s="135" t="str">
        <f>IF(1=1,IF(OR(U311="",V311="",NOT(ISNUMBER(U311)),NOT(ISNUMBER(V311)),U311=0),"",V311/U311),N("U12"))</f>
        <v/>
      </c>
      <c r="X311" s="136" t="str">
        <f>IF(1=1,IF(OR(W311="",NOT(ISNUMBER(F311))),"",F311*W311*IFERROR(INDEX(D384:D428,MATCH(AE311,B384:B428,0)),1)),N("V7"))</f>
        <v/>
      </c>
      <c r="Y311" s="137" t="str">
        <f>IF(1=1,IF(F311="","",IF(G311="","",IFERROR(INDEX(E384:E428,MATCH(AE311,B384:B428,0)),G311&amp;""))),N("W6"))</f>
        <v/>
      </c>
      <c r="Z311" s="142" t="str">
        <f>IF(1=1,IF(X311="","",IF(AND(ISNUMBER(X311),X311&lt;1,Y311="kg"),MAX(1,ROUND(X311*1000,0)),IF(AND(ISNUMBER(X311),X311&lt;1,Y311="L"),MAX(1,ROUND(X311*100,0)),ROUND(X311,3)))),N("X12"))</f>
        <v/>
      </c>
      <c r="AA311" s="143" t="str">
        <f>IF(1=1,IF(X311="","",IF(AND(ISNUMBER(X311),X311&lt;1,Y311="kg"),"g",IF(AND(ISNUMBER(X311),X311&lt;1,Y311="L"),"cl",Y311))),N("Y12"))</f>
        <v/>
      </c>
      <c r="AB311" s="123" t="str">
        <f>IF(1=1,IF(E311="","",IF(F311="","A CONTROLER",IF(NOT(ISNUMBER(F311)),"TEXTE",IF(OR(W311="",W311&lt;=0),"COMMANDE COUVERTS INCOMPLETE",IF(G311="","UNITE MANQUANTE",IF(COUNTIF(B384:B428,AE311)=0,"UNITE A CONTROLER","OK")))))),N("Z6"))</f>
        <v/>
      </c>
      <c r="AD311" s="144" t="str">
        <f>IF(1=1,IF(E311="","",AD305),N("AB12"))</f>
        <v/>
      </c>
      <c r="AE311" s="125" t="str">
        <f>IF(1=1,IF(G311="","",UPPER(TRIM(SUBSTITUTE(SUBSTITUTE(G311&amp;"",CHAR(160)," ")," "," ")))),N("AC12"))</f>
        <v/>
      </c>
      <c r="AG311" s="4" t="s">
        <v>31</v>
      </c>
    </row>
    <row r="312" spans="1:33" ht="15.75" x14ac:dyDescent="0.25">
      <c r="A312" s="126" t="str">
        <f>IF(1=1,IF(E312="","",A305),N("A13"))</f>
        <v/>
      </c>
      <c r="B312" s="127" t="str">
        <f>IF(1=1,IF(E312="","",B305),N("B13"))</f>
        <v/>
      </c>
      <c r="C312" s="127"/>
      <c r="D312" s="129" t="str">
        <f>IF(ISBLANK(E312),"",LARGE(D305:D311,1)+1)</f>
        <v/>
      </c>
      <c r="E312" s="130"/>
      <c r="F312" s="131"/>
      <c r="G312" s="170"/>
      <c r="H312" s="105"/>
      <c r="I312" s="132" t="str">
        <f>IF(1=1,IF(E312="","",I305),N("H13"))</f>
        <v/>
      </c>
      <c r="J312" s="133" t="str">
        <f>IF(1=1,IF(E312="","",J305),N("I13"))</f>
        <v/>
      </c>
      <c r="K312" s="134" t="str">
        <f>IF(1=1,IF(E312="","",K305),N("J13"))</f>
        <v/>
      </c>
      <c r="L312" s="135" t="str">
        <f>IF(1=1,IF(OR(J312="",O312="",NOT(ISNUMBER(J312)),NOT(ISNUMBER(O312)),J312=0),"",O312/J312),N("L13"))</f>
        <v/>
      </c>
      <c r="M312" s="136" t="str">
        <f>IF(1=1,IF(OR(L312="",NOT(ISNUMBER(F312))),"",F312*L312*IFERROR(INDEX(D384:D428,MATCH(AE312,B384:B428,0)),1)),N("M13"))</f>
        <v/>
      </c>
      <c r="N312" s="137" t="str">
        <f>IF(1=1,IF(F312="","",IF(G312="","",IFERROR(INDEX(E384:E428,MATCH(AE312,B384:B428,0)),G312&amp;""))),N("N6"))</f>
        <v/>
      </c>
      <c r="O312" s="138" t="str">
        <f>IF(1=1,IF(E312="","",O305),N("K13"))</f>
        <v/>
      </c>
      <c r="P312" s="139" t="str">
        <f>IF(1=1,IF(M312="","",IF(AND(ISNUMBER(M312),M312&lt;1,N312="kg"),MAX(1,ROUND(M312*1000,0)),IF(AND(ISNUMBER(M312),M312&lt;1,N312="L"),MAX(1,ROUND(M312*100,0)),ROUND(M312,3)))),N("O13"))</f>
        <v/>
      </c>
      <c r="Q312" s="140" t="str">
        <f>IF(1=1,IF(M312="","",IF(AND(ISNUMBER(M312),M312&lt;1,N312="kg"),"g",IF(AND(ISNUMBER(M312),M312&lt;1,N312="L"),"cl",N312))),N("P13"))</f>
        <v/>
      </c>
      <c r="R312" s="161" t="str">
        <f>IF(1=1,IF(E312="","",IF(F312="","A CONTROLER",IF(NOT(ISNUMBER(F312)),"TEXTE",IF(OR(L312="",L312&lt;=0),"COMMANDE PRINCIPALE INCOMPLETE",IF(G312="","UNITE MANQUANTE",IF(COUNTIF(B384:B428,AE312)=0,"UNITE A CONTROLER","OK")))))),N("Q9"))</f>
        <v/>
      </c>
      <c r="S312" s="105"/>
      <c r="T312" s="141">
        <f t="shared" si="19"/>
        <v>0</v>
      </c>
      <c r="U312" s="133" t="str">
        <f>IF(1=1,IF(E312="","",U305),N("S13"))</f>
        <v/>
      </c>
      <c r="V312" s="133" t="str">
        <f>IF(1=1,IF(E312="","",V305),N("T13"))</f>
        <v/>
      </c>
      <c r="W312" s="135" t="str">
        <f>IF(1=1,IF(OR(U312="",V312="",NOT(ISNUMBER(U312)),NOT(ISNUMBER(V312)),U312=0),"",V312/U312),N("U13"))</f>
        <v/>
      </c>
      <c r="X312" s="136" t="str">
        <f>IF(1=1,IF(OR(W312="",NOT(ISNUMBER(F312))),"",F312*W312*IFERROR(INDEX(D384:D428,MATCH(AE312,B384:B428,0)),1)),N("V7"))</f>
        <v/>
      </c>
      <c r="Y312" s="137" t="str">
        <f>IF(1=1,IF(F312="","",IF(G312="","",IFERROR(INDEX(E384:E428,MATCH(AE312,B384:B428,0)),G312&amp;""))),N("W6"))</f>
        <v/>
      </c>
      <c r="Z312" s="142" t="str">
        <f>IF(1=1,IF(X312="","",IF(AND(ISNUMBER(X312),X312&lt;1,Y312="kg"),MAX(1,ROUND(X312*1000,0)),IF(AND(ISNUMBER(X312),X312&lt;1,Y312="L"),MAX(1,ROUND(X312*100,0)),ROUND(X312,3)))),N("X13"))</f>
        <v/>
      </c>
      <c r="AA312" s="143" t="str">
        <f>IF(1=1,IF(X312="","",IF(AND(ISNUMBER(X312),X312&lt;1,Y312="kg"),"g",IF(AND(ISNUMBER(X312),X312&lt;1,Y312="L"),"cl",Y312))),N("Y13"))</f>
        <v/>
      </c>
      <c r="AB312" s="123" t="str">
        <f>IF(1=1,IF(E312="","",IF(F312="","A CONTROLER",IF(NOT(ISNUMBER(F312)),"TEXTE",IF(OR(W312="",W312&lt;=0),"COMMANDE COUVERTS INCOMPLETE",IF(G312="","UNITE MANQUANTE",IF(COUNTIF(B384:B428,AE312)=0,"UNITE A CONTROLER","OK")))))),N("Z6"))</f>
        <v/>
      </c>
      <c r="AD312" s="144" t="str">
        <f>IF(1=1,IF(E312="","",AD305),N("AB13"))</f>
        <v/>
      </c>
      <c r="AE312" s="125" t="str">
        <f>IF(1=1,IF(G312="","",UPPER(TRIM(SUBSTITUTE(SUBSTITUTE(G312&amp;"",CHAR(160)," ")," "," ")))),N("AC13"))</f>
        <v/>
      </c>
      <c r="AG312" s="4" t="s">
        <v>32</v>
      </c>
    </row>
    <row r="313" spans="1:33" ht="15.75" x14ac:dyDescent="0.25">
      <c r="A313" s="126" t="str">
        <f>IF(1=1,IF(E313="","",A305),N("A14"))</f>
        <v/>
      </c>
      <c r="B313" s="127" t="str">
        <f>IF(1=1,IF(E313="","",B305),N("B14"))</f>
        <v/>
      </c>
      <c r="C313" s="127"/>
      <c r="D313" s="129" t="str">
        <f>IF(ISBLANK(E313),"",LARGE(D305:D312,1)+1)</f>
        <v/>
      </c>
      <c r="E313" s="130"/>
      <c r="F313" s="131"/>
      <c r="G313" s="170"/>
      <c r="H313" s="105"/>
      <c r="I313" s="132" t="str">
        <f>IF(1=1,IF(E313="","",I305),N("H14"))</f>
        <v/>
      </c>
      <c r="J313" s="133" t="str">
        <f>IF(1=1,IF(E313="","",J305),N("I14"))</f>
        <v/>
      </c>
      <c r="K313" s="134" t="str">
        <f>IF(1=1,IF(E313="","",K305),N("J14"))</f>
        <v/>
      </c>
      <c r="L313" s="135" t="str">
        <f>IF(1=1,IF(OR(J313="",O313="",NOT(ISNUMBER(J313)),NOT(ISNUMBER(O313)),J313=0),"",O313/J313),N("L14"))</f>
        <v/>
      </c>
      <c r="M313" s="136" t="str">
        <f>IF(1=1,IF(OR(L313="",NOT(ISNUMBER(F313))),"",F313*L313*IFERROR(INDEX(D384:D428,MATCH(AE313,B384:B428,0)),1)),N("M13"))</f>
        <v/>
      </c>
      <c r="N313" s="137" t="str">
        <f>IF(1=1,IF(F313="","",IF(G313="","",IFERROR(INDEX(E384:E428,MATCH(AE313,B384:B428,0)),G313&amp;""))),N("N6"))</f>
        <v/>
      </c>
      <c r="O313" s="138" t="str">
        <f>IF(1=1,IF(E313="","",O305),N("K14"))</f>
        <v/>
      </c>
      <c r="P313" s="139" t="str">
        <f>IF(1=1,IF(M313="","",IF(AND(ISNUMBER(M313),M313&lt;1,N313="kg"),MAX(1,ROUND(M313*1000,0)),IF(AND(ISNUMBER(M313),M313&lt;1,N313="L"),MAX(1,ROUND(M313*100,0)),ROUND(M313,3)))),N("O14"))</f>
        <v/>
      </c>
      <c r="Q313" s="140" t="str">
        <f>IF(1=1,IF(M313="","",IF(AND(ISNUMBER(M313),M313&lt;1,N313="kg"),"g",IF(AND(ISNUMBER(M313),M313&lt;1,N313="L"),"cl",N313))),N("P14"))</f>
        <v/>
      </c>
      <c r="R313" s="161" t="str">
        <f>IF(1=1,IF(E313="","",IF(F313="","A CONTROLER",IF(NOT(ISNUMBER(F313)),"TEXTE",IF(OR(L313="",L313&lt;=0),"COMMANDE PRINCIPALE INCOMPLETE",IF(G313="","UNITE MANQUANTE",IF(COUNTIF(B384:B428,AE313)=0,"UNITE A CONTROLER","OK")))))),N("Q9"))</f>
        <v/>
      </c>
      <c r="S313" s="105"/>
      <c r="T313" s="141">
        <f t="shared" si="19"/>
        <v>0</v>
      </c>
      <c r="U313" s="133" t="str">
        <f>IF(1=1,IF(E313="","",U305),N("S14"))</f>
        <v/>
      </c>
      <c r="V313" s="133" t="str">
        <f>IF(1=1,IF(E313="","",V305),N("T14"))</f>
        <v/>
      </c>
      <c r="W313" s="135" t="str">
        <f>IF(1=1,IF(OR(U313="",V313="",NOT(ISNUMBER(U313)),NOT(ISNUMBER(V313)),U313=0),"",V313/U313),N("U14"))</f>
        <v/>
      </c>
      <c r="X313" s="136" t="str">
        <f>IF(1=1,IF(OR(W313="",NOT(ISNUMBER(F313))),"",F313*W313*IFERROR(INDEX(D384:D428,MATCH(AE313,B384:B428,0)),1)),N("V7"))</f>
        <v/>
      </c>
      <c r="Y313" s="137" t="str">
        <f>IF(1=1,IF(F313="","",IF(G313="","",IFERROR(INDEX(E384:E428,MATCH(AE313,B384:B428,0)),G313&amp;""))),N("W6"))</f>
        <v/>
      </c>
      <c r="Z313" s="142" t="str">
        <f>IF(1=1,IF(X313="","",IF(AND(ISNUMBER(X313),X313&lt;1,Y313="kg"),MAX(1,ROUND(X313*1000,0)),IF(AND(ISNUMBER(X313),X313&lt;1,Y313="L"),MAX(1,ROUND(X313*100,0)),ROUND(X313,3)))),N("X14"))</f>
        <v/>
      </c>
      <c r="AA313" s="143" t="str">
        <f>IF(1=1,IF(X313="","",IF(AND(ISNUMBER(X313),X313&lt;1,Y313="kg"),"g",IF(AND(ISNUMBER(X313),X313&lt;1,Y313="L"),"cl",Y313))),N("Y14"))</f>
        <v/>
      </c>
      <c r="AB313" s="123" t="str">
        <f>IF(1=1,IF(E313="","",IF(F313="","A CONTROLER",IF(NOT(ISNUMBER(F313)),"TEXTE",IF(OR(W313="",W313&lt;=0),"COMMANDE COUVERTS INCOMPLETE",IF(G313="","UNITE MANQUANTE",IF(COUNTIF(B384:B428,AE313)=0,"UNITE A CONTROLER","OK")))))),N("Z6"))</f>
        <v/>
      </c>
      <c r="AD313" s="144" t="str">
        <f>IF(1=1,IF(E313="","",AD305),N("AB14"))</f>
        <v/>
      </c>
      <c r="AE313" s="125" t="str">
        <f>IF(1=1,IF(G313="","",UPPER(TRIM(SUBSTITUTE(SUBSTITUTE(G313&amp;"",CHAR(160)," ")," "," ")))),N("AC14"))</f>
        <v/>
      </c>
      <c r="AG313" s="4" t="s">
        <v>33</v>
      </c>
    </row>
    <row r="314" spans="1:33" ht="15.75" x14ac:dyDescent="0.25">
      <c r="A314" s="126" t="str">
        <f>IF(1=1,IF(E314="","",A305),N("A15"))</f>
        <v/>
      </c>
      <c r="B314" s="127" t="str">
        <f>IF(1=1,IF(E314="","",B305),N("B15"))</f>
        <v/>
      </c>
      <c r="C314" s="127"/>
      <c r="D314" s="129" t="str">
        <f>IF(ISBLANK(E314),"",LARGE(D305:D313,1)+1)</f>
        <v/>
      </c>
      <c r="E314" s="130"/>
      <c r="F314" s="131"/>
      <c r="G314" s="170"/>
      <c r="H314" s="105"/>
      <c r="I314" s="132" t="str">
        <f>IF(1=1,IF(E314="","",I305),N("H15"))</f>
        <v/>
      </c>
      <c r="J314" s="133" t="str">
        <f>IF(1=1,IF(E314="","",J305),N("I15"))</f>
        <v/>
      </c>
      <c r="K314" s="134" t="str">
        <f>IF(1=1,IF(E314="","",K305),N("J15"))</f>
        <v/>
      </c>
      <c r="L314" s="135" t="str">
        <f>IF(1=1,IF(OR(J314="",O314="",NOT(ISNUMBER(J314)),NOT(ISNUMBER(O314)),J314=0),"",O314/J314),N("L15"))</f>
        <v/>
      </c>
      <c r="M314" s="136" t="str">
        <f>IF(1=1,IF(OR(L314="",NOT(ISNUMBER(F314))),"",F314*L314*IFERROR(INDEX(D384:D428,MATCH(AE314,B384:B428,0)),1)),N("M13"))</f>
        <v/>
      </c>
      <c r="N314" s="137" t="str">
        <f>IF(1=1,IF(F314="","",IF(G314="","",IFERROR(INDEX(E384:E428,MATCH(AE314,B384:B428,0)),G314&amp;""))),N("N6"))</f>
        <v/>
      </c>
      <c r="O314" s="138" t="str">
        <f>IF(1=1,IF(E314="","",O305),N("K15"))</f>
        <v/>
      </c>
      <c r="P314" s="139" t="str">
        <f>IF(1=1,IF(M314="","",IF(AND(ISNUMBER(M314),M314&lt;1,N314="kg"),MAX(1,ROUND(M314*1000,0)),IF(AND(ISNUMBER(M314),M314&lt;1,N314="L"),MAX(1,ROUND(M314*100,0)),ROUND(M314,3)))),N("O15"))</f>
        <v/>
      </c>
      <c r="Q314" s="140" t="str">
        <f>IF(1=1,IF(M314="","",IF(AND(ISNUMBER(M314),M314&lt;1,N314="kg"),"g",IF(AND(ISNUMBER(M314),M314&lt;1,N314="L"),"cl",N314))),N("P15"))</f>
        <v/>
      </c>
      <c r="R314" s="161" t="str">
        <f>IF(1=1,IF(E314="","",IF(F314="","A CONTROLER",IF(NOT(ISNUMBER(F314)),"TEXTE",IF(OR(L314="",L314&lt;=0),"COMMANDE PRINCIPALE INCOMPLETE",IF(G314="","UNITE MANQUANTE",IF(COUNTIF(B384:B428,AE314)=0,"UNITE A CONTROLER","OK")))))),N("Q9"))</f>
        <v/>
      </c>
      <c r="S314" s="105"/>
      <c r="T314" s="141">
        <f t="shared" si="19"/>
        <v>0</v>
      </c>
      <c r="U314" s="133" t="str">
        <f>IF(1=1,IF(E314="","",U305),N("S15"))</f>
        <v/>
      </c>
      <c r="V314" s="133" t="str">
        <f>IF(1=1,IF(E314="","",V305),N("T15"))</f>
        <v/>
      </c>
      <c r="W314" s="135" t="str">
        <f>IF(1=1,IF(OR(U314="",V314="",NOT(ISNUMBER(U314)),NOT(ISNUMBER(V314)),U314=0),"",V314/U314),N("U15"))</f>
        <v/>
      </c>
      <c r="X314" s="136" t="str">
        <f>IF(1=1,IF(OR(W314="",NOT(ISNUMBER(F314))),"",F314*W314*IFERROR(INDEX(D384:D428,MATCH(AE314,B384:B428,0)),1)),N("V7"))</f>
        <v/>
      </c>
      <c r="Y314" s="137" t="str">
        <f>IF(1=1,IF(F314="","",IF(G314="","",IFERROR(INDEX(E384:E428,MATCH(AE314,B384:B428,0)),G314&amp;""))),N("W6"))</f>
        <v/>
      </c>
      <c r="Z314" s="142" t="str">
        <f>IF(1=1,IF(X314="","",IF(AND(ISNUMBER(X314),X314&lt;1,Y314="kg"),MAX(1,ROUND(X314*1000,0)),IF(AND(ISNUMBER(X314),X314&lt;1,Y314="L"),MAX(1,ROUND(X314*100,0)),ROUND(X314,3)))),N("X15"))</f>
        <v/>
      </c>
      <c r="AA314" s="143" t="str">
        <f>IF(1=1,IF(X314="","",IF(AND(ISNUMBER(X314),X314&lt;1,Y314="kg"),"g",IF(AND(ISNUMBER(X314),X314&lt;1,Y314="L"),"cl",Y314))),N("Y15"))</f>
        <v/>
      </c>
      <c r="AB314" s="123" t="str">
        <f>IF(1=1,IF(E314="","",IF(F314="","A CONTROLER",IF(NOT(ISNUMBER(F314)),"TEXTE",IF(OR(W314="",W314&lt;=0),"COMMANDE COUVERTS INCOMPLETE",IF(G314="","UNITE MANQUANTE",IF(COUNTIF(B384:B428,AE314)=0,"UNITE A CONTROLER","OK")))))),N("Z6"))</f>
        <v/>
      </c>
      <c r="AD314" s="144" t="str">
        <f>IF(1=1,IF(E314="","",AD305),N("AB15"))</f>
        <v/>
      </c>
      <c r="AE314" s="125" t="str">
        <f>IF(1=1,IF(G314="","",UPPER(TRIM(SUBSTITUTE(SUBSTITUTE(G314&amp;"",CHAR(160)," ")," "," ")))),N("AC15"))</f>
        <v/>
      </c>
      <c r="AG314" s="5" t="s">
        <v>34</v>
      </c>
    </row>
    <row r="315" spans="1:33" ht="15.75" x14ac:dyDescent="0.25">
      <c r="A315" s="126" t="str">
        <f>IF(1=1,IF(E315="","",A305),N("A16"))</f>
        <v/>
      </c>
      <c r="B315" s="127" t="str">
        <f>IF(1=1,IF(E315="","",B305),N("B16"))</f>
        <v/>
      </c>
      <c r="C315" s="127"/>
      <c r="D315" s="129" t="str">
        <f>IF(ISBLANK(E315),"",LARGE(D305:D314,1)+1)</f>
        <v/>
      </c>
      <c r="E315" s="130"/>
      <c r="F315" s="131"/>
      <c r="G315" s="170"/>
      <c r="H315" s="105"/>
      <c r="I315" s="132" t="str">
        <f>IF(1=1,IF(E315="","",I305),N("H16"))</f>
        <v/>
      </c>
      <c r="J315" s="133" t="str">
        <f>IF(1=1,IF(E315="","",J305),N("I16"))</f>
        <v/>
      </c>
      <c r="K315" s="134" t="str">
        <f>IF(1=1,IF(E315="","",K305),N("J16"))</f>
        <v/>
      </c>
      <c r="L315" s="135" t="str">
        <f>IF(1=1,IF(OR(J315="",O315="",NOT(ISNUMBER(J315)),NOT(ISNUMBER(O315)),J315=0),"",O315/J315),N("L16"))</f>
        <v/>
      </c>
      <c r="M315" s="136" t="str">
        <f>IF(1=1,IF(OR(L315="",NOT(ISNUMBER(F315))),"",F315*L315*IFERROR(INDEX(D384:D428,MATCH(AE315,B384:B428,0)),1)),N("M13"))</f>
        <v/>
      </c>
      <c r="N315" s="137" t="str">
        <f>IF(1=1,IF(F315="","",IF(G315="","",IFERROR(INDEX(E384:E428,MATCH(AE315,B384:B428,0)),G315&amp;""))),N("N6"))</f>
        <v/>
      </c>
      <c r="O315" s="138" t="str">
        <f>IF(1=1,IF(E315="","",O305),N("K16"))</f>
        <v/>
      </c>
      <c r="P315" s="139" t="str">
        <f>IF(1=1,IF(M315="","",IF(AND(ISNUMBER(M315),M315&lt;1,N315="kg"),MAX(1,ROUND(M315*1000,0)),IF(AND(ISNUMBER(M315),M315&lt;1,N315="L"),MAX(1,ROUND(M315*100,0)),ROUND(M315,3)))),N("O16"))</f>
        <v/>
      </c>
      <c r="Q315" s="140" t="str">
        <f>IF(1=1,IF(M315="","",IF(AND(ISNUMBER(M315),M315&lt;1,N315="kg"),"g",IF(AND(ISNUMBER(M315),M315&lt;1,N315="L"),"cl",N315))),N("P16"))</f>
        <v/>
      </c>
      <c r="R315" s="161" t="str">
        <f>IF(1=1,IF(E315="","",IF(F315="","A CONTROLER",IF(NOT(ISNUMBER(F315)),"TEXTE",IF(OR(L315="",L315&lt;=0),"COMMANDE PRINCIPALE INCOMPLETE",IF(G315="","UNITE MANQUANTE",IF(COUNTIF(B384:B428,AE315)=0,"UNITE A CONTROLER","OK")))))),N("Q9"))</f>
        <v/>
      </c>
      <c r="S315" s="105"/>
      <c r="T315" s="141">
        <f t="shared" si="19"/>
        <v>0</v>
      </c>
      <c r="U315" s="133" t="str">
        <f>IF(1=1,IF(E315="","",U305),N("S16"))</f>
        <v/>
      </c>
      <c r="V315" s="133" t="str">
        <f>IF(1=1,IF(E315="","",V305),N("T16"))</f>
        <v/>
      </c>
      <c r="W315" s="135" t="str">
        <f>IF(1=1,IF(OR(U315="",V315="",NOT(ISNUMBER(U315)),NOT(ISNUMBER(V315)),U315=0),"",V315/U315),N("U16"))</f>
        <v/>
      </c>
      <c r="X315" s="136" t="str">
        <f>IF(1=1,IF(OR(W315="",NOT(ISNUMBER(F315))),"",F315*W315*IFERROR(INDEX(D384:D428,MATCH(AE315,B384:B428,0)),1)),N("V7"))</f>
        <v/>
      </c>
      <c r="Y315" s="137" t="str">
        <f>IF(1=1,IF(F315="","",IF(G315="","",IFERROR(INDEX(E384:E428,MATCH(AE315,B384:B428,0)),G315&amp;""))),N("W6"))</f>
        <v/>
      </c>
      <c r="Z315" s="142" t="str">
        <f>IF(1=1,IF(X315="","",IF(AND(ISNUMBER(X315),X315&lt;1,Y315="kg"),MAX(1,ROUND(X315*1000,0)),IF(AND(ISNUMBER(X315),X315&lt;1,Y315="L"),MAX(1,ROUND(X315*100,0)),ROUND(X315,3)))),N("X16"))</f>
        <v/>
      </c>
      <c r="AA315" s="143" t="str">
        <f>IF(1=1,IF(X315="","",IF(AND(ISNUMBER(X315),X315&lt;1,Y315="kg"),"g",IF(AND(ISNUMBER(X315),X315&lt;1,Y315="L"),"cl",Y315))),N("Y16"))</f>
        <v/>
      </c>
      <c r="AB315" s="123" t="str">
        <f>IF(1=1,IF(E315="","",IF(F315="","A CONTROLER",IF(NOT(ISNUMBER(F315)),"TEXTE",IF(OR(W315="",W315&lt;=0),"COMMANDE COUVERTS INCOMPLETE",IF(G315="","UNITE MANQUANTE",IF(COUNTIF(B384:B428,AE315)=0,"UNITE A CONTROLER","OK")))))),N("Z6"))</f>
        <v/>
      </c>
      <c r="AD315" s="144" t="str">
        <f>IF(1=1,IF(E315="","",AD305),N("AB16"))</f>
        <v/>
      </c>
      <c r="AE315" s="125" t="str">
        <f>IF(1=1,IF(G315="","",UPPER(TRIM(SUBSTITUTE(SUBSTITUTE(G315&amp;"",CHAR(160)," ")," "," ")))),N("AC16"))</f>
        <v/>
      </c>
      <c r="AG315" s="5" t="s">
        <v>35</v>
      </c>
    </row>
    <row r="316" spans="1:33" ht="15.75" x14ac:dyDescent="0.25">
      <c r="A316" s="126" t="str">
        <f>IF(1=1,IF(E316="","",A305),N("A17"))</f>
        <v/>
      </c>
      <c r="B316" s="127" t="str">
        <f>IF(1=1,IF(E316="","",B305),N("B17"))</f>
        <v/>
      </c>
      <c r="C316" s="127"/>
      <c r="D316" s="129" t="str">
        <f>IF(ISBLANK(E316),"",LARGE(D305:D315,1)+1)</f>
        <v/>
      </c>
      <c r="E316" s="130"/>
      <c r="F316" s="131"/>
      <c r="G316" s="170"/>
      <c r="H316" s="105"/>
      <c r="I316" s="132" t="str">
        <f>IF(1=1,IF(E316="","",I305),N("H17"))</f>
        <v/>
      </c>
      <c r="J316" s="133" t="str">
        <f>IF(1=1,IF(E316="","",J305),N("I17"))</f>
        <v/>
      </c>
      <c r="K316" s="134" t="str">
        <f>IF(1=1,IF(E316="","",K305),N("J17"))</f>
        <v/>
      </c>
      <c r="L316" s="135" t="str">
        <f>IF(1=1,IF(OR(J316="",O316="",NOT(ISNUMBER(J316)),NOT(ISNUMBER(O316)),J316=0),"",O316/J316),N("L17"))</f>
        <v/>
      </c>
      <c r="M316" s="136" t="str">
        <f>IF(1=1,IF(OR(L316="",NOT(ISNUMBER(F316))),"",F316*L316*IFERROR(INDEX(D384:D428,MATCH(AE316,B384:B428,0)),1)),N("M13"))</f>
        <v/>
      </c>
      <c r="N316" s="137" t="str">
        <f>IF(1=1,IF(F316="","",IF(G316="","",IFERROR(INDEX(E384:E428,MATCH(AE316,B384:B428,0)),G316&amp;""))),N("N6"))</f>
        <v/>
      </c>
      <c r="O316" s="138" t="str">
        <f>IF(1=1,IF(E316="","",O305),N("K17"))</f>
        <v/>
      </c>
      <c r="P316" s="139" t="str">
        <f>IF(1=1,IF(M316="","",IF(AND(ISNUMBER(M316),M316&lt;1,N316="kg"),MAX(1,ROUND(M316*1000,0)),IF(AND(ISNUMBER(M316),M316&lt;1,N316="L"),MAX(1,ROUND(M316*100,0)),ROUND(M316,3)))),N("O17"))</f>
        <v/>
      </c>
      <c r="Q316" s="140" t="str">
        <f>IF(1=1,IF(M316="","",IF(AND(ISNUMBER(M316),M316&lt;1,N316="kg"),"g",IF(AND(ISNUMBER(M316),M316&lt;1,N316="L"),"cl",N316))),N("P17"))</f>
        <v/>
      </c>
      <c r="R316" s="161" t="str">
        <f>IF(1=1,IF(E316="","",IF(F316="","A CONTROLER",IF(NOT(ISNUMBER(F316)),"TEXTE",IF(OR(L316="",L316&lt;=0),"COMMANDE PRINCIPALE INCOMPLETE",IF(G316="","UNITE MANQUANTE",IF(COUNTIF(B384:B428,AE316)=0,"UNITE A CONTROLER","OK")))))),N("Q9"))</f>
        <v/>
      </c>
      <c r="S316" s="105"/>
      <c r="T316" s="141">
        <f t="shared" si="19"/>
        <v>0</v>
      </c>
      <c r="U316" s="133" t="str">
        <f>IF(1=1,IF(E316="","",U305),N("S17"))</f>
        <v/>
      </c>
      <c r="V316" s="133" t="str">
        <f>IF(1=1,IF(E316="","",V305),N("T17"))</f>
        <v/>
      </c>
      <c r="W316" s="135" t="str">
        <f>IF(1=1,IF(OR(U316="",V316="",NOT(ISNUMBER(U316)),NOT(ISNUMBER(V316)),U316=0),"",V316/U316),N("U17"))</f>
        <v/>
      </c>
      <c r="X316" s="136" t="str">
        <f>IF(1=1,IF(OR(W316="",NOT(ISNUMBER(F316))),"",F316*W316*IFERROR(INDEX(D384:D428,MATCH(AE316,B384:B428,0)),1)),N("V7"))</f>
        <v/>
      </c>
      <c r="Y316" s="137" t="str">
        <f>IF(1=1,IF(F316="","",IF(G316="","",IFERROR(INDEX(E384:E428,MATCH(AE316,B384:B428,0)),G316&amp;""))),N("W6"))</f>
        <v/>
      </c>
      <c r="Z316" s="142" t="str">
        <f>IF(1=1,IF(X316="","",IF(AND(ISNUMBER(X316),X316&lt;1,Y316="kg"),MAX(1,ROUND(X316*1000,0)),IF(AND(ISNUMBER(X316),X316&lt;1,Y316="L"),MAX(1,ROUND(X316*100,0)),ROUND(X316,3)))),N("X17"))</f>
        <v/>
      </c>
      <c r="AA316" s="143" t="str">
        <f>IF(1=1,IF(X316="","",IF(AND(ISNUMBER(X316),X316&lt;1,Y316="kg"),"g",IF(AND(ISNUMBER(X316),X316&lt;1,Y316="L"),"cl",Y316))),N("Y17"))</f>
        <v/>
      </c>
      <c r="AB316" s="123" t="str">
        <f>IF(1=1,IF(E316="","",IF(F316="","A CONTROLER",IF(NOT(ISNUMBER(F316)),"TEXTE",IF(OR(W316="",W316&lt;=0),"COMMANDE COUVERTS INCOMPLETE",IF(G316="","UNITE MANQUANTE",IF(COUNTIF(B384:B428,AE316)=0,"UNITE A CONTROLER","OK")))))),N("Z6"))</f>
        <v/>
      </c>
      <c r="AD316" s="144" t="str">
        <f>IF(1=1,IF(E316="","",AD305),N("AB17"))</f>
        <v/>
      </c>
      <c r="AE316" s="125" t="str">
        <f>IF(1=1,IF(G316="","",UPPER(TRIM(SUBSTITUTE(SUBSTITUTE(G316&amp;"",CHAR(160)," ")," "," ")))),N("AC17"))</f>
        <v/>
      </c>
      <c r="AG316" s="5" t="s">
        <v>225</v>
      </c>
    </row>
    <row r="317" spans="1:33" ht="15.75" x14ac:dyDescent="0.25">
      <c r="A317" s="126" t="str">
        <f>IF(1=1,IF(E317="","",A305),N("A18"))</f>
        <v/>
      </c>
      <c r="B317" s="127" t="str">
        <f>IF(1=1,IF(E317="","",B305),N("B18"))</f>
        <v/>
      </c>
      <c r="C317" s="127"/>
      <c r="D317" s="129" t="str">
        <f>IF(ISBLANK(E317),"",LARGE(D305:D316,1)+1)</f>
        <v/>
      </c>
      <c r="E317" s="130"/>
      <c r="F317" s="131"/>
      <c r="G317" s="170"/>
      <c r="H317" s="105"/>
      <c r="I317" s="132" t="str">
        <f>IF(1=1,IF(E317="","",I305),N("H18"))</f>
        <v/>
      </c>
      <c r="J317" s="133" t="str">
        <f>IF(1=1,IF(E317="","",J305),N("I18"))</f>
        <v/>
      </c>
      <c r="K317" s="134" t="str">
        <f>IF(1=1,IF(E317="","",K305),N("J18"))</f>
        <v/>
      </c>
      <c r="L317" s="135" t="str">
        <f>IF(1=1,IF(OR(J317="",O317="",NOT(ISNUMBER(J317)),NOT(ISNUMBER(O317)),J317=0),"",O317/J317),N("L18"))</f>
        <v/>
      </c>
      <c r="M317" s="136" t="str">
        <f>IF(1=1,IF(OR(L317="",NOT(ISNUMBER(F317))),"",F317*L317*IFERROR(INDEX(D384:D428,MATCH(AE317,B384:B428,0)),1)),N("M13"))</f>
        <v/>
      </c>
      <c r="N317" s="137" t="str">
        <f>IF(1=1,IF(F317="","",IF(G317="","",IFERROR(INDEX(E384:E428,MATCH(AE317,B384:B428,0)),G317&amp;""))),N("N6"))</f>
        <v/>
      </c>
      <c r="O317" s="138" t="str">
        <f>IF(1=1,IF(E317="","",O305),N("K18"))</f>
        <v/>
      </c>
      <c r="P317" s="139" t="str">
        <f>IF(1=1,IF(M317="","",IF(AND(ISNUMBER(M317),M317&lt;1,N317="kg"),MAX(1,ROUND(M317*1000,0)),IF(AND(ISNUMBER(M317),M317&lt;1,N317="L"),MAX(1,ROUND(M317*100,0)),ROUND(M317,3)))),N("O18"))</f>
        <v/>
      </c>
      <c r="Q317" s="140" t="str">
        <f>IF(1=1,IF(M317="","",IF(AND(ISNUMBER(M317),M317&lt;1,N317="kg"),"g",IF(AND(ISNUMBER(M317),M317&lt;1,N317="L"),"cl",N317))),N("P18"))</f>
        <v/>
      </c>
      <c r="R317" s="161" t="str">
        <f>IF(1=1,IF(E317="","",IF(F317="","A CONTROLER",IF(NOT(ISNUMBER(F317)),"TEXTE",IF(OR(L317="",L317&lt;=0),"COMMANDE PRINCIPALE INCOMPLETE",IF(G317="","UNITE MANQUANTE",IF(COUNTIF(B384:B428,AE317)=0,"UNITE A CONTROLER","OK")))))),N("Q9"))</f>
        <v/>
      </c>
      <c r="S317" s="105"/>
      <c r="T317" s="141">
        <f t="shared" si="19"/>
        <v>0</v>
      </c>
      <c r="U317" s="133" t="str">
        <f>IF(1=1,IF(E317="","",U305),N("S18"))</f>
        <v/>
      </c>
      <c r="V317" s="133" t="str">
        <f>IF(1=1,IF(E317="","",V305),N("T18"))</f>
        <v/>
      </c>
      <c r="W317" s="135" t="str">
        <f>IF(1=1,IF(OR(U317="",V317="",NOT(ISNUMBER(U317)),NOT(ISNUMBER(V317)),U317=0),"",V317/U317),N("U18"))</f>
        <v/>
      </c>
      <c r="X317" s="136" t="str">
        <f>IF(1=1,IF(OR(W317="",NOT(ISNUMBER(F317))),"",F317*W317*IFERROR(INDEX(D384:D428,MATCH(AE317,B384:B428,0)),1)),N("V7"))</f>
        <v/>
      </c>
      <c r="Y317" s="137" t="str">
        <f>IF(1=1,IF(F317="","",IF(G317="","",IFERROR(INDEX(E384:E428,MATCH(AE317,B384:B428,0)),G317&amp;""))),N("W6"))</f>
        <v/>
      </c>
      <c r="Z317" s="142" t="str">
        <f>IF(1=1,IF(X317="","",IF(AND(ISNUMBER(X317),X317&lt;1,Y317="kg"),MAX(1,ROUND(X317*1000,0)),IF(AND(ISNUMBER(X317),X317&lt;1,Y317="L"),MAX(1,ROUND(X317*100,0)),ROUND(X317,3)))),N("X18"))</f>
        <v/>
      </c>
      <c r="AA317" s="143" t="str">
        <f>IF(1=1,IF(X317="","",IF(AND(ISNUMBER(X317),X317&lt;1,Y317="kg"),"g",IF(AND(ISNUMBER(X317),X317&lt;1,Y317="L"),"cl",Y317))),N("Y18"))</f>
        <v/>
      </c>
      <c r="AB317" s="123" t="str">
        <f>IF(1=1,IF(E317="","",IF(F317="","A CONTROLER",IF(NOT(ISNUMBER(F317)),"TEXTE",IF(OR(W317="",W317&lt;=0),"COMMANDE COUVERTS INCOMPLETE",IF(G317="","UNITE MANQUANTE",IF(COUNTIF(B384:B428,AE317)=0,"UNITE A CONTROLER","OK")))))),N("Z6"))</f>
        <v/>
      </c>
      <c r="AD317" s="144" t="str">
        <f>IF(1=1,IF(E317="","",AD305),N("AB18"))</f>
        <v/>
      </c>
      <c r="AE317" s="125" t="str">
        <f>IF(1=1,IF(G317="","",UPPER(TRIM(SUBSTITUTE(SUBSTITUTE(G317&amp;"",CHAR(160)," ")," "," ")))),N("AC18"))</f>
        <v/>
      </c>
      <c r="AG317" s="5" t="s">
        <v>36</v>
      </c>
    </row>
    <row r="318" spans="1:33" ht="15.75" x14ac:dyDescent="0.25">
      <c r="A318" s="126" t="str">
        <f>IF(1=1,IF(E318="","",A305),N("A19"))</f>
        <v/>
      </c>
      <c r="B318" s="127" t="str">
        <f>IF(1=1,IF(E318="","",B305),N("B19"))</f>
        <v/>
      </c>
      <c r="C318" s="127"/>
      <c r="D318" s="129" t="str">
        <f>IF(ISBLANK(E318),"",LARGE(D305:D317,1)+1)</f>
        <v/>
      </c>
      <c r="E318" s="130"/>
      <c r="F318" s="131"/>
      <c r="G318" s="170"/>
      <c r="H318" s="105"/>
      <c r="I318" s="132" t="str">
        <f>IF(1=1,IF(E318="","",I305),N("H19"))</f>
        <v/>
      </c>
      <c r="J318" s="133" t="str">
        <f>IF(1=1,IF(E318="","",J305),N("I19"))</f>
        <v/>
      </c>
      <c r="K318" s="134" t="str">
        <f>IF(1=1,IF(E318="","",K305),N("J19"))</f>
        <v/>
      </c>
      <c r="L318" s="135" t="str">
        <f>IF(1=1,IF(OR(J318="",O318="",NOT(ISNUMBER(J318)),NOT(ISNUMBER(O318)),J318=0),"",O318/J318),N("L19"))</f>
        <v/>
      </c>
      <c r="M318" s="136" t="str">
        <f>IF(1=1,IF(OR(L318="",NOT(ISNUMBER(F318))),"",F318*L318*IFERROR(INDEX(D384:D428,MATCH(AE318,B384:B428,0)),1)),N("M13"))</f>
        <v/>
      </c>
      <c r="N318" s="137" t="str">
        <f>IF(1=1,IF(F318="","",IF(G318="","",IFERROR(INDEX(E384:E428,MATCH(AE318,B384:B428,0)),G318&amp;""))),N("N6"))</f>
        <v/>
      </c>
      <c r="O318" s="138" t="str">
        <f>IF(1=1,IF(E318="","",O305),N("K19"))</f>
        <v/>
      </c>
      <c r="P318" s="139" t="str">
        <f>IF(1=1,IF(M318="","",IF(AND(ISNUMBER(M318),M318&lt;1,N318="kg"),MAX(1,ROUND(M318*1000,0)),IF(AND(ISNUMBER(M318),M318&lt;1,N318="L"),MAX(1,ROUND(M318*100,0)),ROUND(M318,3)))),N("O19"))</f>
        <v/>
      </c>
      <c r="Q318" s="140" t="str">
        <f>IF(1=1,IF(M318="","",IF(AND(ISNUMBER(M318),M318&lt;1,N318="kg"),"g",IF(AND(ISNUMBER(M318),M318&lt;1,N318="L"),"cl",N318))),N("P19"))</f>
        <v/>
      </c>
      <c r="R318" s="161" t="str">
        <f>IF(1=1,IF(E318="","",IF(F318="","A CONTROLER",IF(NOT(ISNUMBER(F318)),"TEXTE",IF(OR(L318="",L318&lt;=0),"COMMANDE PRINCIPALE INCOMPLETE",IF(G318="","UNITE MANQUANTE",IF(COUNTIF(B384:B428,AE318)=0,"UNITE A CONTROLER","OK")))))),N("Q9"))</f>
        <v/>
      </c>
      <c r="S318" s="105"/>
      <c r="T318" s="141">
        <f t="shared" si="19"/>
        <v>0</v>
      </c>
      <c r="U318" s="133" t="str">
        <f>IF(1=1,IF(E318="","",U305),N("S19"))</f>
        <v/>
      </c>
      <c r="V318" s="133" t="str">
        <f>IF(1=1,IF(E318="","",V305),N("T19"))</f>
        <v/>
      </c>
      <c r="W318" s="135" t="str">
        <f>IF(1=1,IF(OR(U318="",V318="",NOT(ISNUMBER(U318)),NOT(ISNUMBER(V318)),U318=0),"",V318/U318),N("U19"))</f>
        <v/>
      </c>
      <c r="X318" s="136" t="str">
        <f>IF(1=1,IF(OR(W318="",NOT(ISNUMBER(F318))),"",F318*W318*IFERROR(INDEX(D384:D428,MATCH(AE318,B384:B428,0)),1)),N("V7"))</f>
        <v/>
      </c>
      <c r="Y318" s="137" t="str">
        <f>IF(1=1,IF(F318="","",IF(G318="","",IFERROR(INDEX(E384:E428,MATCH(AE318,B384:B428,0)),G318&amp;""))),N("W6"))</f>
        <v/>
      </c>
      <c r="Z318" s="142" t="str">
        <f>IF(1=1,IF(X318="","",IF(AND(ISNUMBER(X318),X318&lt;1,Y318="kg"),MAX(1,ROUND(X318*1000,0)),IF(AND(ISNUMBER(X318),X318&lt;1,Y318="L"),MAX(1,ROUND(X318*100,0)),ROUND(X318,3)))),N("X19"))</f>
        <v/>
      </c>
      <c r="AA318" s="143" t="str">
        <f>IF(1=1,IF(X318="","",IF(AND(ISNUMBER(X318),X318&lt;1,Y318="kg"),"g",IF(AND(ISNUMBER(X318),X318&lt;1,Y318="L"),"cl",Y318))),N("Y19"))</f>
        <v/>
      </c>
      <c r="AB318" s="123" t="str">
        <f>IF(1=1,IF(E318="","",IF(F318="","A CONTROLER",IF(NOT(ISNUMBER(F318)),"TEXTE",IF(OR(W318="",W318&lt;=0),"COMMANDE COUVERTS INCOMPLETE",IF(G318="","UNITE MANQUANTE",IF(COUNTIF(B384:B428,AE318)=0,"UNITE A CONTROLER","OK")))))),N("Z6"))</f>
        <v/>
      </c>
      <c r="AD318" s="144" t="str">
        <f>IF(1=1,IF(E318="","",AD305),N("AB19"))</f>
        <v/>
      </c>
      <c r="AE318" s="125" t="str">
        <f>IF(1=1,IF(G318="","",UPPER(TRIM(SUBSTITUTE(SUBSTITUTE(G318&amp;"",CHAR(160)," ")," "," ")))),N("AC19"))</f>
        <v/>
      </c>
      <c r="AG318" s="5" t="s">
        <v>37</v>
      </c>
    </row>
    <row r="319" spans="1:33" ht="15.75" x14ac:dyDescent="0.25">
      <c r="A319" s="126" t="str">
        <f>IF(1=1,IF(E319="","",A305),N("A20"))</f>
        <v/>
      </c>
      <c r="B319" s="127" t="str">
        <f>IF(1=1,IF(E319="","",B305),N("B20"))</f>
        <v/>
      </c>
      <c r="C319" s="127"/>
      <c r="D319" s="129" t="str">
        <f>IF(ISBLANK(E319),"",LARGE(D305:D318,1)+1)</f>
        <v/>
      </c>
      <c r="E319" s="130"/>
      <c r="F319" s="131"/>
      <c r="G319" s="170"/>
      <c r="H319" s="105"/>
      <c r="I319" s="132" t="str">
        <f>IF(1=1,IF(E319="","",I305),N("H20"))</f>
        <v/>
      </c>
      <c r="J319" s="133" t="str">
        <f>IF(1=1,IF(E319="","",J305),N("I20"))</f>
        <v/>
      </c>
      <c r="K319" s="134" t="str">
        <f>IF(1=1,IF(E319="","",K305),N("J20"))</f>
        <v/>
      </c>
      <c r="L319" s="135" t="str">
        <f>IF(1=1,IF(OR(J319="",O319="",NOT(ISNUMBER(J319)),NOT(ISNUMBER(O319)),J319=0),"",O319/J319),N("L20"))</f>
        <v/>
      </c>
      <c r="M319" s="136" t="str">
        <f>IF(1=1,IF(OR(L319="",NOT(ISNUMBER(F319))),"",F319*L319*IFERROR(INDEX(D384:D428,MATCH(AE319,B384:B428,0)),1)),N("M13"))</f>
        <v/>
      </c>
      <c r="N319" s="137" t="str">
        <f>IF(1=1,IF(F319="","",IF(G319="","",IFERROR(INDEX(E384:E428,MATCH(AE319,B384:B428,0)),G319&amp;""))),N("N6"))</f>
        <v/>
      </c>
      <c r="O319" s="138" t="str">
        <f>IF(1=1,IF(E319="","",O305),N("K20"))</f>
        <v/>
      </c>
      <c r="P319" s="139" t="str">
        <f>IF(1=1,IF(M319="","",IF(AND(ISNUMBER(M319),M319&lt;1,N319="kg"),MAX(1,ROUND(M319*1000,0)),IF(AND(ISNUMBER(M319),M319&lt;1,N319="L"),MAX(1,ROUND(M319*100,0)),ROUND(M319,3)))),N("O20"))</f>
        <v/>
      </c>
      <c r="Q319" s="140" t="str">
        <f>IF(1=1,IF(M319="","",IF(AND(ISNUMBER(M319),M319&lt;1,N319="kg"),"g",IF(AND(ISNUMBER(M319),M319&lt;1,N319="L"),"cl",N319))),N("P20"))</f>
        <v/>
      </c>
      <c r="R319" s="161" t="str">
        <f>IF(1=1,IF(E319="","",IF(F319="","A CONTROLER",IF(NOT(ISNUMBER(F319)),"TEXTE",IF(OR(L319="",L319&lt;=0),"COMMANDE PRINCIPALE INCOMPLETE",IF(G319="","UNITE MANQUANTE",IF(COUNTIF(B384:B428,AE319)=0,"UNITE A CONTROLER","OK")))))),N("Q9"))</f>
        <v/>
      </c>
      <c r="S319" s="105"/>
      <c r="T319" s="141">
        <f t="shared" si="19"/>
        <v>0</v>
      </c>
      <c r="U319" s="133" t="str">
        <f>IF(1=1,IF(E319="","",U305),N("S20"))</f>
        <v/>
      </c>
      <c r="V319" s="133" t="str">
        <f>IF(1=1,IF(E319="","",V305),N("T20"))</f>
        <v/>
      </c>
      <c r="W319" s="135" t="str">
        <f>IF(1=1,IF(OR(U319="",V319="",NOT(ISNUMBER(U319)),NOT(ISNUMBER(V319)),U319=0),"",V319/U319),N("U20"))</f>
        <v/>
      </c>
      <c r="X319" s="136" t="str">
        <f>IF(1=1,IF(OR(W319="",NOT(ISNUMBER(F319))),"",F319*W319*IFERROR(INDEX(D384:D428,MATCH(AE319,B384:B428,0)),1)),N("V7"))</f>
        <v/>
      </c>
      <c r="Y319" s="137" t="str">
        <f>IF(1=1,IF(F319="","",IF(G319="","",IFERROR(INDEX(E384:E428,MATCH(AE319,B384:B428,0)),G319&amp;""))),N("W6"))</f>
        <v/>
      </c>
      <c r="Z319" s="142" t="str">
        <f>IF(1=1,IF(X319="","",IF(AND(ISNUMBER(X319),X319&lt;1,Y319="kg"),MAX(1,ROUND(X319*1000,0)),IF(AND(ISNUMBER(X319),X319&lt;1,Y319="L"),MAX(1,ROUND(X319*100,0)),ROUND(X319,3)))),N("X20"))</f>
        <v/>
      </c>
      <c r="AA319" s="143" t="str">
        <f>IF(1=1,IF(X319="","",IF(AND(ISNUMBER(X319),X319&lt;1,Y319="kg"),"g",IF(AND(ISNUMBER(X319),X319&lt;1,Y319="L"),"cl",Y319))),N("Y20"))</f>
        <v/>
      </c>
      <c r="AB319" s="123" t="str">
        <f>IF(1=1,IF(E319="","",IF(F319="","A CONTROLER",IF(NOT(ISNUMBER(F319)),"TEXTE",IF(OR(W319="",W319&lt;=0),"COMMANDE COUVERTS INCOMPLETE",IF(G319="","UNITE MANQUANTE",IF(COUNTIF(B384:B428,AE319)=0,"UNITE A CONTROLER","OK")))))),N("Z6"))</f>
        <v/>
      </c>
      <c r="AD319" s="144" t="str">
        <f>IF(1=1,IF(E319="","",AD305),N("AB20"))</f>
        <v/>
      </c>
      <c r="AE319" s="125" t="str">
        <f>IF(1=1,IF(G319="","",UPPER(TRIM(SUBSTITUTE(SUBSTITUTE(G319&amp;"",CHAR(160)," ")," "," ")))),N("AC20"))</f>
        <v/>
      </c>
      <c r="AG319" s="4" t="s">
        <v>38</v>
      </c>
    </row>
    <row r="320" spans="1:33" ht="15.75" x14ac:dyDescent="0.25">
      <c r="A320" s="126" t="str">
        <f>IF(1=1,IF(E320="","",A305),N("A21"))</f>
        <v/>
      </c>
      <c r="B320" s="127" t="str">
        <f>IF(1=1,IF(E320="","",B305),N("B21"))</f>
        <v/>
      </c>
      <c r="C320" s="127"/>
      <c r="D320" s="129" t="str">
        <f>IF(ISBLANK(E320),"",LARGE(D305:D319,1)+1)</f>
        <v/>
      </c>
      <c r="E320" s="130"/>
      <c r="F320" s="131"/>
      <c r="G320" s="170"/>
      <c r="H320" s="105"/>
      <c r="I320" s="132" t="str">
        <f>IF(1=1,IF(E320="","",I305),N("H21"))</f>
        <v/>
      </c>
      <c r="J320" s="133" t="str">
        <f>IF(1=1,IF(E320="","",J305),N("I21"))</f>
        <v/>
      </c>
      <c r="K320" s="134" t="str">
        <f>IF(1=1,IF(E320="","",K305),N("J21"))</f>
        <v/>
      </c>
      <c r="L320" s="135" t="str">
        <f>IF(1=1,IF(OR(J320="",O320="",NOT(ISNUMBER(J320)),NOT(ISNUMBER(O320)),J320=0),"",O320/J320),N("L21"))</f>
        <v/>
      </c>
      <c r="M320" s="136" t="str">
        <f>IF(1=1,IF(OR(L320="",NOT(ISNUMBER(F320))),"",F320*L320*IFERROR(INDEX(D384:D428,MATCH(AE320,B384:B428,0)),1)),N("M13"))</f>
        <v/>
      </c>
      <c r="N320" s="137" t="str">
        <f>IF(1=1,IF(F320="","",IF(G320="","",IFERROR(INDEX(E384:E428,MATCH(AE320,B384:B428,0)),G320&amp;""))),N("N6"))</f>
        <v/>
      </c>
      <c r="O320" s="138" t="str">
        <f>IF(1=1,IF(E320="","",O305),N("K21"))</f>
        <v/>
      </c>
      <c r="P320" s="139" t="str">
        <f>IF(1=1,IF(M320="","",IF(AND(ISNUMBER(M320),M320&lt;1,N320="kg"),MAX(1,ROUND(M320*1000,0)),IF(AND(ISNUMBER(M320),M320&lt;1,N320="L"),MAX(1,ROUND(M320*100,0)),ROUND(M320,3)))),N("O21"))</f>
        <v/>
      </c>
      <c r="Q320" s="140" t="str">
        <f>IF(1=1,IF(M320="","",IF(AND(ISNUMBER(M320),M320&lt;1,N320="kg"),"g",IF(AND(ISNUMBER(M320),M320&lt;1,N320="L"),"cl",N320))),N("P21"))</f>
        <v/>
      </c>
      <c r="R320" s="161" t="str">
        <f>IF(1=1,IF(E320="","",IF(F320="","A CONTROLER",IF(NOT(ISNUMBER(F320)),"TEXTE",IF(OR(L320="",L320&lt;=0),"COMMANDE PRINCIPALE INCOMPLETE",IF(G320="","UNITE MANQUANTE",IF(COUNTIF(B384:B428,AE320)=0,"UNITE A CONTROLER","OK")))))),N("Q9"))</f>
        <v/>
      </c>
      <c r="S320" s="105"/>
      <c r="T320" s="141">
        <f t="shared" si="19"/>
        <v>0</v>
      </c>
      <c r="U320" s="133" t="str">
        <f>IF(1=1,IF(E320="","",U305),N("S21"))</f>
        <v/>
      </c>
      <c r="V320" s="133" t="str">
        <f>IF(1=1,IF(E320="","",V305),N("T21"))</f>
        <v/>
      </c>
      <c r="W320" s="135" t="str">
        <f>IF(1=1,IF(OR(U320="",V320="",NOT(ISNUMBER(U320)),NOT(ISNUMBER(V320)),U320=0),"",V320/U320),N("U21"))</f>
        <v/>
      </c>
      <c r="X320" s="136" t="str">
        <f>IF(1=1,IF(OR(W320="",NOT(ISNUMBER(F320))),"",F320*W320*IFERROR(INDEX(D384:D428,MATCH(AE320,B384:B428,0)),1)),N("V7"))</f>
        <v/>
      </c>
      <c r="Y320" s="137" t="str">
        <f>IF(1=1,IF(F320="","",IF(G320="","",IFERROR(INDEX(E384:E428,MATCH(AE320,B384:B428,0)),G320&amp;""))),N("W6"))</f>
        <v/>
      </c>
      <c r="Z320" s="142" t="str">
        <f>IF(1=1,IF(X320="","",IF(AND(ISNUMBER(X320),X320&lt;1,Y320="kg"),MAX(1,ROUND(X320*1000,0)),IF(AND(ISNUMBER(X320),X320&lt;1,Y320="L"),MAX(1,ROUND(X320*100,0)),ROUND(X320,3)))),N("X21"))</f>
        <v/>
      </c>
      <c r="AA320" s="143" t="str">
        <f>IF(1=1,IF(X320="","",IF(AND(ISNUMBER(X320),X320&lt;1,Y320="kg"),"g",IF(AND(ISNUMBER(X320),X320&lt;1,Y320="L"),"cl",Y320))),N("Y21"))</f>
        <v/>
      </c>
      <c r="AB320" s="123" t="str">
        <f>IF(1=1,IF(E320="","",IF(F320="","A CONTROLER",IF(NOT(ISNUMBER(F320)),"TEXTE",IF(OR(W320="",W320&lt;=0),"COMMANDE COUVERTS INCOMPLETE",IF(G320="","UNITE MANQUANTE",IF(COUNTIF(B384:B428,AE320)=0,"UNITE A CONTROLER","OK")))))),N("Z6"))</f>
        <v/>
      </c>
      <c r="AD320" s="144" t="str">
        <f>IF(1=1,IF(E320="","",AD305),N("AB21"))</f>
        <v/>
      </c>
      <c r="AE320" s="125" t="str">
        <f>IF(1=1,IF(G320="","",UPPER(TRIM(SUBSTITUTE(SUBSTITUTE(G320&amp;"",CHAR(160)," ")," "," ")))),N("AC21"))</f>
        <v/>
      </c>
      <c r="AG320" s="4" t="s">
        <v>39</v>
      </c>
    </row>
    <row r="321" spans="1:33" ht="15.75" x14ac:dyDescent="0.25">
      <c r="A321" s="126" t="str">
        <f>IF(1=1,IF(E321="","",A305),N("A22"))</f>
        <v/>
      </c>
      <c r="B321" s="127" t="str">
        <f>IF(1=1,IF(E321="","",B305),N("B22"))</f>
        <v/>
      </c>
      <c r="C321" s="127"/>
      <c r="D321" s="129" t="str">
        <f>IF(ISBLANK(E321),"",LARGE(D305:D320,1)+1)</f>
        <v/>
      </c>
      <c r="E321" s="130"/>
      <c r="F321" s="131"/>
      <c r="G321" s="170"/>
      <c r="H321" s="105"/>
      <c r="I321" s="132" t="str">
        <f>IF(1=1,IF(E321="","",I305),N("H22"))</f>
        <v/>
      </c>
      <c r="J321" s="133" t="str">
        <f>IF(1=1,IF(E321="","",J305),N("I22"))</f>
        <v/>
      </c>
      <c r="K321" s="134" t="str">
        <f>IF(1=1,IF(E321="","",K305),N("J22"))</f>
        <v/>
      </c>
      <c r="L321" s="135" t="str">
        <f>IF(1=1,IF(OR(J321="",O321="",NOT(ISNUMBER(J321)),NOT(ISNUMBER(O321)),J321=0),"",O321/J321),N("L22"))</f>
        <v/>
      </c>
      <c r="M321" s="136" t="str">
        <f>IF(1=1,IF(OR(L321="",NOT(ISNUMBER(F321))),"",F321*L321*IFERROR(INDEX(D384:D428,MATCH(AE321,B384:B428,0)),1)),N("M13"))</f>
        <v/>
      </c>
      <c r="N321" s="137" t="str">
        <f>IF(1=1,IF(F321="","",IF(G321="","",IFERROR(INDEX(E384:E428,MATCH(AE321,B384:B428,0)),G321&amp;""))),N("N6"))</f>
        <v/>
      </c>
      <c r="O321" s="138" t="str">
        <f>IF(1=1,IF(E321="","",O305),N("K22"))</f>
        <v/>
      </c>
      <c r="P321" s="139" t="str">
        <f>IF(1=1,IF(M321="","",IF(AND(ISNUMBER(M321),M321&lt;1,N321="kg"),MAX(1,ROUND(M321*1000,0)),IF(AND(ISNUMBER(M321),M321&lt;1,N321="L"),MAX(1,ROUND(M321*100,0)),ROUND(M321,3)))),N("O22"))</f>
        <v/>
      </c>
      <c r="Q321" s="140" t="str">
        <f>IF(1=1,IF(M321="","",IF(AND(ISNUMBER(M321),M321&lt;1,N321="kg"),"g",IF(AND(ISNUMBER(M321),M321&lt;1,N321="L"),"cl",N321))),N("P22"))</f>
        <v/>
      </c>
      <c r="R321" s="161" t="str">
        <f>IF(1=1,IF(E321="","",IF(F321="","A CONTROLER",IF(NOT(ISNUMBER(F321)),"TEXTE",IF(OR(L321="",L321&lt;=0),"COMMANDE PRINCIPALE INCOMPLETE",IF(G321="","UNITE MANQUANTE",IF(COUNTIF(B384:B428,AE321)=0,"UNITE A CONTROLER","OK")))))),N("Q9"))</f>
        <v/>
      </c>
      <c r="S321" s="105"/>
      <c r="T321" s="141">
        <f t="shared" si="19"/>
        <v>0</v>
      </c>
      <c r="U321" s="133" t="str">
        <f>IF(1=1,IF(E321="","",U305),N("S22"))</f>
        <v/>
      </c>
      <c r="V321" s="133" t="str">
        <f>IF(1=1,IF(E321="","",V305),N("T22"))</f>
        <v/>
      </c>
      <c r="W321" s="135" t="str">
        <f>IF(1=1,IF(OR(U321="",V321="",NOT(ISNUMBER(U321)),NOT(ISNUMBER(V321)),U321=0),"",V321/U321),N("U22"))</f>
        <v/>
      </c>
      <c r="X321" s="136" t="str">
        <f>IF(1=1,IF(OR(W321="",NOT(ISNUMBER(F321))),"",F321*W321*IFERROR(INDEX(D384:D428,MATCH(AE321,B384:B428,0)),1)),N("V7"))</f>
        <v/>
      </c>
      <c r="Y321" s="137" t="str">
        <f>IF(1=1,IF(F321="","",IF(G321="","",IFERROR(INDEX(E384:E428,MATCH(AE321,B384:B428,0)),G321&amp;""))),N("W6"))</f>
        <v/>
      </c>
      <c r="Z321" s="142" t="str">
        <f>IF(1=1,IF(X321="","",IF(AND(ISNUMBER(X321),X321&lt;1,Y321="kg"),MAX(1,ROUND(X321*1000,0)),IF(AND(ISNUMBER(X321),X321&lt;1,Y321="L"),MAX(1,ROUND(X321*100,0)),ROUND(X321,3)))),N("X22"))</f>
        <v/>
      </c>
      <c r="AA321" s="143" t="str">
        <f>IF(1=1,IF(X321="","",IF(AND(ISNUMBER(X321),X321&lt;1,Y321="kg"),"g",IF(AND(ISNUMBER(X321),X321&lt;1,Y321="L"),"cl",Y321))),N("Y22"))</f>
        <v/>
      </c>
      <c r="AB321" s="123" t="str">
        <f>IF(1=1,IF(E321="","",IF(F321="","A CONTROLER",IF(NOT(ISNUMBER(F321)),"TEXTE",IF(OR(W321="",W321&lt;=0),"COMMANDE COUVERTS INCOMPLETE",IF(G321="","UNITE MANQUANTE",IF(COUNTIF(B384:B428,AE321)=0,"UNITE A CONTROLER","OK")))))),N("Z6"))</f>
        <v/>
      </c>
      <c r="AD321" s="144" t="str">
        <f>IF(1=1,IF(E321="","",AD305),N("AB22"))</f>
        <v/>
      </c>
      <c r="AE321" s="125" t="str">
        <f>IF(1=1,IF(G321="","",UPPER(TRIM(SUBSTITUTE(SUBSTITUTE(G321&amp;"",CHAR(160)," ")," "," ")))),N("AC22"))</f>
        <v/>
      </c>
      <c r="AG321" s="4" t="s">
        <v>40</v>
      </c>
    </row>
    <row r="322" spans="1:33" ht="15.75" x14ac:dyDescent="0.25">
      <c r="A322" s="126" t="str">
        <f>IF(1=1,IF(E322="","",A305),N("A23"))</f>
        <v/>
      </c>
      <c r="B322" s="127" t="str">
        <f>IF(1=1,IF(E322="","",B305),N("B23"))</f>
        <v/>
      </c>
      <c r="C322" s="127"/>
      <c r="D322" s="129" t="str">
        <f>IF(ISBLANK(E322),"",LARGE(D305:D321,1)+1)</f>
        <v/>
      </c>
      <c r="E322" s="130"/>
      <c r="F322" s="131"/>
      <c r="G322" s="170"/>
      <c r="H322" s="105"/>
      <c r="I322" s="132" t="str">
        <f>IF(1=1,IF(E322="","",I305),N("H23"))</f>
        <v/>
      </c>
      <c r="J322" s="133" t="str">
        <f>IF(1=1,IF(E322="","",J305),N("I23"))</f>
        <v/>
      </c>
      <c r="K322" s="134" t="str">
        <f>IF(1=1,IF(E322="","",K305),N("J23"))</f>
        <v/>
      </c>
      <c r="L322" s="135" t="str">
        <f>IF(1=1,IF(OR(J322="",O322="",NOT(ISNUMBER(J322)),NOT(ISNUMBER(O322)),J322=0),"",O322/J322),N("L23"))</f>
        <v/>
      </c>
      <c r="M322" s="136" t="str">
        <f>IF(1=1,IF(OR(L322="",NOT(ISNUMBER(F322))),"",F322*L322*IFERROR(INDEX(D384:D428,MATCH(AE322,B384:B428,0)),1)),N("M13"))</f>
        <v/>
      </c>
      <c r="N322" s="137" t="str">
        <f>IF(1=1,IF(F322="","",IF(G322="","",IFERROR(INDEX(E384:E428,MATCH(AE322,B384:B428,0)),G322&amp;""))),N("N6"))</f>
        <v/>
      </c>
      <c r="O322" s="138" t="str">
        <f>IF(1=1,IF(E322="","",O305),N("K23"))</f>
        <v/>
      </c>
      <c r="P322" s="139" t="str">
        <f>IF(1=1,IF(M322="","",IF(AND(ISNUMBER(M322),M322&lt;1,N322="kg"),MAX(1,ROUND(M322*1000,0)),IF(AND(ISNUMBER(M322),M322&lt;1,N322="L"),MAX(1,ROUND(M322*100,0)),ROUND(M322,3)))),N("O23"))</f>
        <v/>
      </c>
      <c r="Q322" s="140" t="str">
        <f>IF(1=1,IF(M322="","",IF(AND(ISNUMBER(M322),M322&lt;1,N322="kg"),"g",IF(AND(ISNUMBER(M322),M322&lt;1,N322="L"),"cl",N322))),N("P23"))</f>
        <v/>
      </c>
      <c r="R322" s="161" t="str">
        <f>IF(1=1,IF(E322="","",IF(F322="","A CONTROLER",IF(NOT(ISNUMBER(F322)),"TEXTE",IF(OR(L322="",L322&lt;=0),"COMMANDE PRINCIPALE INCOMPLETE",IF(G322="","UNITE MANQUANTE",IF(COUNTIF(B384:B428,AE322)=0,"UNITE A CONTROLER","OK")))))),N("Q9"))</f>
        <v/>
      </c>
      <c r="S322" s="105"/>
      <c r="T322" s="141">
        <f t="shared" si="19"/>
        <v>0</v>
      </c>
      <c r="U322" s="133" t="str">
        <f>IF(1=1,IF(E322="","",U305),N("S23"))</f>
        <v/>
      </c>
      <c r="V322" s="133" t="str">
        <f>IF(1=1,IF(E322="","",V305),N("T23"))</f>
        <v/>
      </c>
      <c r="W322" s="135" t="str">
        <f>IF(1=1,IF(OR(U322="",V322="",NOT(ISNUMBER(U322)),NOT(ISNUMBER(V322)),U322=0),"",V322/U322),N("U23"))</f>
        <v/>
      </c>
      <c r="X322" s="136" t="str">
        <f>IF(1=1,IF(OR(W322="",NOT(ISNUMBER(F322))),"",F322*W322*IFERROR(INDEX(D384:D428,MATCH(AE322,B384:B428,0)),1)),N("V7"))</f>
        <v/>
      </c>
      <c r="Y322" s="137" t="str">
        <f>IF(1=1,IF(F322="","",IF(G322="","",IFERROR(INDEX(E384:E428,MATCH(AE322,B384:B428,0)),G322&amp;""))),N("W6"))</f>
        <v/>
      </c>
      <c r="Z322" s="142" t="str">
        <f>IF(1=1,IF(X322="","",IF(AND(ISNUMBER(X322),X322&lt;1,Y322="kg"),MAX(1,ROUND(X322*1000,0)),IF(AND(ISNUMBER(X322),X322&lt;1,Y322="L"),MAX(1,ROUND(X322*100,0)),ROUND(X322,3)))),N("X23"))</f>
        <v/>
      </c>
      <c r="AA322" s="143" t="str">
        <f>IF(1=1,IF(X322="","",IF(AND(ISNUMBER(X322),X322&lt;1,Y322="kg"),"g",IF(AND(ISNUMBER(X322),X322&lt;1,Y322="L"),"cl",Y322))),N("Y23"))</f>
        <v/>
      </c>
      <c r="AB322" s="123" t="str">
        <f>IF(1=1,IF(E322="","",IF(F322="","A CONTROLER",IF(NOT(ISNUMBER(F322)),"TEXTE",IF(OR(W322="",W322&lt;=0),"COMMANDE COUVERTS INCOMPLETE",IF(G322="","UNITE MANQUANTE",IF(COUNTIF(B384:B428,AE322)=0,"UNITE A CONTROLER","OK")))))),N("Z6"))</f>
        <v/>
      </c>
      <c r="AD322" s="144" t="str">
        <f>IF(1=1,IF(E322="","",AD305),N("AB23"))</f>
        <v/>
      </c>
      <c r="AE322" s="125" t="str">
        <f>IF(1=1,IF(G322="","",UPPER(TRIM(SUBSTITUTE(SUBSTITUTE(G322&amp;"",CHAR(160)," ")," "," ")))),N("AC23"))</f>
        <v/>
      </c>
      <c r="AG322" s="4" t="s">
        <v>41</v>
      </c>
    </row>
    <row r="323" spans="1:33" ht="15.75" x14ac:dyDescent="0.25">
      <c r="A323" s="126" t="str">
        <f>IF(1=1,IF(E323="","",A305),N("A24"))</f>
        <v/>
      </c>
      <c r="B323" s="127" t="str">
        <f>IF(1=1,IF(E323="","",B305),N("B24"))</f>
        <v/>
      </c>
      <c r="C323" s="127"/>
      <c r="D323" s="129" t="str">
        <f>IF(ISBLANK(E323),"",LARGE(D305:D322,1)+1)</f>
        <v/>
      </c>
      <c r="E323" s="130"/>
      <c r="F323" s="131"/>
      <c r="G323" s="170"/>
      <c r="H323" s="105"/>
      <c r="I323" s="132" t="str">
        <f>IF(1=1,IF(E323="","",I305),N("H24"))</f>
        <v/>
      </c>
      <c r="J323" s="133" t="str">
        <f>IF(1=1,IF(E323="","",J305),N("I24"))</f>
        <v/>
      </c>
      <c r="K323" s="134" t="str">
        <f>IF(1=1,IF(E323="","",K305),N("J24"))</f>
        <v/>
      </c>
      <c r="L323" s="135" t="str">
        <f>IF(1=1,IF(OR(J323="",O323="",NOT(ISNUMBER(J323)),NOT(ISNUMBER(O323)),J323=0),"",O323/J323),N("L24"))</f>
        <v/>
      </c>
      <c r="M323" s="136" t="str">
        <f>IF(1=1,IF(OR(L323="",NOT(ISNUMBER(F323))),"",F323*L323*IFERROR(INDEX(D384:D428,MATCH(AE323,B384:B428,0)),1)),N("M13"))</f>
        <v/>
      </c>
      <c r="N323" s="137" t="str">
        <f>IF(1=1,IF(F323="","",IF(G323="","",IFERROR(INDEX(E384:E428,MATCH(AE323,B384:B428,0)),G323&amp;""))),N("N6"))</f>
        <v/>
      </c>
      <c r="O323" s="138" t="str">
        <f>IF(1=1,IF(E323="","",O305),N("K24"))</f>
        <v/>
      </c>
      <c r="P323" s="139" t="str">
        <f>IF(1=1,IF(M323="","",IF(AND(ISNUMBER(M323),M323&lt;1,N323="kg"),MAX(1,ROUND(M323*1000,0)),IF(AND(ISNUMBER(M323),M323&lt;1,N323="L"),MAX(1,ROUND(M323*100,0)),ROUND(M323,3)))),N("O24"))</f>
        <v/>
      </c>
      <c r="Q323" s="140" t="str">
        <f>IF(1=1,IF(M323="","",IF(AND(ISNUMBER(M323),M323&lt;1,N323="kg"),"g",IF(AND(ISNUMBER(M323),M323&lt;1,N323="L"),"cl",N323))),N("P24"))</f>
        <v/>
      </c>
      <c r="R323" s="161" t="str">
        <f>IF(1=1,IF(E323="","",IF(F323="","A CONTROLER",IF(NOT(ISNUMBER(F323)),"TEXTE",IF(OR(L323="",L323&lt;=0),"COMMANDE PRINCIPALE INCOMPLETE",IF(G323="","UNITE MANQUANTE",IF(COUNTIF(B384:B428,AE323)=0,"UNITE A CONTROLER","OK")))))),N("Q9"))</f>
        <v/>
      </c>
      <c r="S323" s="105"/>
      <c r="T323" s="141">
        <f t="shared" si="19"/>
        <v>0</v>
      </c>
      <c r="U323" s="133" t="str">
        <f>IF(1=1,IF(E323="","",U305),N("S24"))</f>
        <v/>
      </c>
      <c r="V323" s="133" t="str">
        <f>IF(1=1,IF(E323="","",V305),N("T24"))</f>
        <v/>
      </c>
      <c r="W323" s="135" t="str">
        <f>IF(1=1,IF(OR(U323="",V323="",NOT(ISNUMBER(U323)),NOT(ISNUMBER(V323)),U323=0),"",V323/U323),N("U24"))</f>
        <v/>
      </c>
      <c r="X323" s="136" t="str">
        <f>IF(1=1,IF(OR(W323="",NOT(ISNUMBER(F323))),"",F323*W323*IFERROR(INDEX(D384:D428,MATCH(AE323,B384:B428,0)),1)),N("V7"))</f>
        <v/>
      </c>
      <c r="Y323" s="137" t="str">
        <f>IF(1=1,IF(F323="","",IF(G323="","",IFERROR(INDEX(E384:E428,MATCH(AE323,B384:B428,0)),G323&amp;""))),N("W6"))</f>
        <v/>
      </c>
      <c r="Z323" s="142" t="str">
        <f>IF(1=1,IF(X323="","",IF(AND(ISNUMBER(X323),X323&lt;1,Y323="kg"),MAX(1,ROUND(X323*1000,0)),IF(AND(ISNUMBER(X323),X323&lt;1,Y323="L"),MAX(1,ROUND(X323*100,0)),ROUND(X323,3)))),N("X24"))</f>
        <v/>
      </c>
      <c r="AA323" s="143" t="str">
        <f>IF(1=1,IF(X323="","",IF(AND(ISNUMBER(X323),X323&lt;1,Y323="kg"),"g",IF(AND(ISNUMBER(X323),X323&lt;1,Y323="L"),"cl",Y323))),N("Y24"))</f>
        <v/>
      </c>
      <c r="AB323" s="123" t="str">
        <f>IF(1=1,IF(E323="","",IF(F323="","A CONTROLER",IF(NOT(ISNUMBER(F323)),"TEXTE",IF(OR(W323="",W323&lt;=0),"COMMANDE COUVERTS INCOMPLETE",IF(G323="","UNITE MANQUANTE",IF(COUNTIF(B384:B428,AE323)=0,"UNITE A CONTROLER","OK")))))),N("Z6"))</f>
        <v/>
      </c>
      <c r="AD323" s="144" t="str">
        <f>IF(1=1,IF(E323="","",AD305),N("AB24"))</f>
        <v/>
      </c>
      <c r="AE323" s="125" t="str">
        <f>IF(1=1,IF(G323="","",UPPER(TRIM(SUBSTITUTE(SUBSTITUTE(G323&amp;"",CHAR(160)," ")," "," ")))),N("AC24"))</f>
        <v/>
      </c>
      <c r="AG323" s="5" t="s">
        <v>42</v>
      </c>
    </row>
    <row r="324" spans="1:33" ht="15.75" x14ac:dyDescent="0.25">
      <c r="A324" s="126" t="str">
        <f>IF(1=1,IF(E324="","",A305),N("A25"))</f>
        <v/>
      </c>
      <c r="B324" s="127" t="str">
        <f>IF(1=1,IF(E324="","",B305),N("B25"))</f>
        <v/>
      </c>
      <c r="C324" s="127"/>
      <c r="D324" s="129" t="str">
        <f>IF(ISBLANK(E324),"",LARGE(D305:D323,1)+1)</f>
        <v/>
      </c>
      <c r="E324" s="130"/>
      <c r="F324" s="131"/>
      <c r="G324" s="170"/>
      <c r="H324" s="105"/>
      <c r="I324" s="132" t="str">
        <f>IF(1=1,IF(E324="","",I305),N("H25"))</f>
        <v/>
      </c>
      <c r="J324" s="133" t="str">
        <f>IF(1=1,IF(E324="","",J305),N("I25"))</f>
        <v/>
      </c>
      <c r="K324" s="134" t="str">
        <f>IF(1=1,IF(E324="","",K305),N("J25"))</f>
        <v/>
      </c>
      <c r="L324" s="135" t="str">
        <f>IF(1=1,IF(OR(J324="",O324="",NOT(ISNUMBER(J324)),NOT(ISNUMBER(O324)),J324=0),"",O324/J324),N("L25"))</f>
        <v/>
      </c>
      <c r="M324" s="136" t="str">
        <f>IF(1=1,IF(OR(L324="",NOT(ISNUMBER(F324))),"",F324*L324*IFERROR(INDEX(D384:D428,MATCH(AE324,B384:B428,0)),1)),N("M13"))</f>
        <v/>
      </c>
      <c r="N324" s="137" t="str">
        <f>IF(1=1,IF(F324="","",IF(G324="","",IFERROR(INDEX(E384:E428,MATCH(AE324,B384:B428,0)),G324&amp;""))),N("N6"))</f>
        <v/>
      </c>
      <c r="O324" s="138" t="str">
        <f>IF(1=1,IF(E324="","",O305),N("K25"))</f>
        <v/>
      </c>
      <c r="P324" s="139" t="str">
        <f>IF(1=1,IF(M324="","",IF(AND(ISNUMBER(M324),M324&lt;1,N324="kg"),MAX(1,ROUND(M324*1000,0)),IF(AND(ISNUMBER(M324),M324&lt;1,N324="L"),MAX(1,ROUND(M324*100,0)),ROUND(M324,3)))),N("O25"))</f>
        <v/>
      </c>
      <c r="Q324" s="140" t="str">
        <f>IF(1=1,IF(M324="","",IF(AND(ISNUMBER(M324),M324&lt;1,N324="kg"),"g",IF(AND(ISNUMBER(M324),M324&lt;1,N324="L"),"cl",N324))),N("P25"))</f>
        <v/>
      </c>
      <c r="R324" s="161" t="str">
        <f>IF(1=1,IF(E324="","",IF(F324="","A CONTROLER",IF(NOT(ISNUMBER(F324)),"TEXTE",IF(OR(L324="",L324&lt;=0),"COMMANDE PRINCIPALE INCOMPLETE",IF(G324="","UNITE MANQUANTE",IF(COUNTIF(B384:B428,AE324)=0,"UNITE A CONTROLER","OK")))))),N("Q9"))</f>
        <v/>
      </c>
      <c r="S324" s="105"/>
      <c r="T324" s="141">
        <f t="shared" si="19"/>
        <v>0</v>
      </c>
      <c r="U324" s="133" t="str">
        <f>IF(1=1,IF(E324="","",U305),N("S25"))</f>
        <v/>
      </c>
      <c r="V324" s="133" t="str">
        <f>IF(1=1,IF(E324="","",V305),N("T25"))</f>
        <v/>
      </c>
      <c r="W324" s="135" t="str">
        <f>IF(1=1,IF(OR(U324="",V324="",NOT(ISNUMBER(U324)),NOT(ISNUMBER(V324)),U324=0),"",V324/U324),N("U25"))</f>
        <v/>
      </c>
      <c r="X324" s="136" t="str">
        <f>IF(1=1,IF(OR(W324="",NOT(ISNUMBER(F324))),"",F324*W324*IFERROR(INDEX(D384:D428,MATCH(AE324,B384:B428,0)),1)),N("V7"))</f>
        <v/>
      </c>
      <c r="Y324" s="137" t="str">
        <f>IF(1=1,IF(F324="","",IF(G324="","",IFERROR(INDEX(E384:E428,MATCH(AE324,B384:B428,0)),G324&amp;""))),N("W6"))</f>
        <v/>
      </c>
      <c r="Z324" s="142" t="str">
        <f>IF(1=1,IF(X324="","",IF(AND(ISNUMBER(X324),X324&lt;1,Y324="kg"),MAX(1,ROUND(X324*1000,0)),IF(AND(ISNUMBER(X324),X324&lt;1,Y324="L"),MAX(1,ROUND(X324*100,0)),ROUND(X324,3)))),N("X25"))</f>
        <v/>
      </c>
      <c r="AA324" s="143" t="str">
        <f>IF(1=1,IF(X324="","",IF(AND(ISNUMBER(X324),X324&lt;1,Y324="kg"),"g",IF(AND(ISNUMBER(X324),X324&lt;1,Y324="L"),"cl",Y324))),N("Y25"))</f>
        <v/>
      </c>
      <c r="AB324" s="123" t="str">
        <f>IF(1=1,IF(E324="","",IF(F324="","A CONTROLER",IF(NOT(ISNUMBER(F324)),"TEXTE",IF(OR(W324="",W324&lt;=0),"COMMANDE COUVERTS INCOMPLETE",IF(G324="","UNITE MANQUANTE",IF(COUNTIF(B384:B428,AE324)=0,"UNITE A CONTROLER","OK")))))),N("Z6"))</f>
        <v/>
      </c>
      <c r="AD324" s="144" t="str">
        <f>IF(1=1,IF(E324="","",AD305),N("AB25"))</f>
        <v/>
      </c>
      <c r="AE324" s="125" t="str">
        <f>IF(1=1,IF(G324="","",UPPER(TRIM(SUBSTITUTE(SUBSTITUTE(G324&amp;"",CHAR(160)," ")," "," ")))),N("AC25"))</f>
        <v/>
      </c>
      <c r="AG324" s="5" t="s">
        <v>43</v>
      </c>
    </row>
    <row r="325" spans="1:33" ht="15.75" x14ac:dyDescent="0.25">
      <c r="A325" s="126" t="str">
        <f>IF(1=1,IF(E325="","",A305),N("A26"))</f>
        <v/>
      </c>
      <c r="B325" s="127" t="str">
        <f>IF(1=1,IF(E325="","",B305),N("B26"))</f>
        <v/>
      </c>
      <c r="C325" s="127"/>
      <c r="D325" s="129" t="str">
        <f>IF(ISBLANK(E325),"",LARGE(D305:D324,1)+1)</f>
        <v/>
      </c>
      <c r="E325" s="130"/>
      <c r="F325" s="131"/>
      <c r="G325" s="170"/>
      <c r="H325" s="105"/>
      <c r="I325" s="132" t="str">
        <f>IF(1=1,IF(E325="","",I305),N("H26"))</f>
        <v/>
      </c>
      <c r="J325" s="133" t="str">
        <f>IF(1=1,IF(E325="","",J305),N("I26"))</f>
        <v/>
      </c>
      <c r="K325" s="134" t="str">
        <f>IF(1=1,IF(E325="","",K305),N("J26"))</f>
        <v/>
      </c>
      <c r="L325" s="135" t="str">
        <f>IF(1=1,IF(OR(J325="",O325="",NOT(ISNUMBER(J325)),NOT(ISNUMBER(O325)),J325=0),"",O325/J325),N("L26"))</f>
        <v/>
      </c>
      <c r="M325" s="136" t="str">
        <f>IF(1=1,IF(OR(L325="",NOT(ISNUMBER(F325))),"",F325*L325*IFERROR(INDEX(D384:D428,MATCH(AE325,B384:B428,0)),1)),N("M13"))</f>
        <v/>
      </c>
      <c r="N325" s="137" t="str">
        <f>IF(1=1,IF(F325="","",IF(G325="","",IFERROR(INDEX(E384:E428,MATCH(AE325,B384:B428,0)),G325&amp;""))),N("N6"))</f>
        <v/>
      </c>
      <c r="O325" s="138" t="str">
        <f>IF(1=1,IF(E325="","",O305),N("K26"))</f>
        <v/>
      </c>
      <c r="P325" s="139" t="str">
        <f>IF(1=1,IF(M325="","",IF(AND(ISNUMBER(M325),M325&lt;1,N325="kg"),MAX(1,ROUND(M325*1000,0)),IF(AND(ISNUMBER(M325),M325&lt;1,N325="L"),MAX(1,ROUND(M325*100,0)),ROUND(M325,3)))),N("O26"))</f>
        <v/>
      </c>
      <c r="Q325" s="140" t="str">
        <f>IF(1=1,IF(M325="","",IF(AND(ISNUMBER(M325),M325&lt;1,N325="kg"),"g",IF(AND(ISNUMBER(M325),M325&lt;1,N325="L"),"cl",N325))),N("P26"))</f>
        <v/>
      </c>
      <c r="R325" s="161" t="str">
        <f>IF(1=1,IF(E325="","",IF(F325="","A CONTROLER",IF(NOT(ISNUMBER(F325)),"TEXTE",IF(OR(L325="",L325&lt;=0),"COMMANDE PRINCIPALE INCOMPLETE",IF(G325="","UNITE MANQUANTE",IF(COUNTIF(B384:B428,AE325)=0,"UNITE A CONTROLER","OK")))))),N("Q9"))</f>
        <v/>
      </c>
      <c r="S325" s="105"/>
      <c r="T325" s="141">
        <f t="shared" si="19"/>
        <v>0</v>
      </c>
      <c r="U325" s="133" t="str">
        <f>IF(1=1,IF(E325="","",U305),N("S26"))</f>
        <v/>
      </c>
      <c r="V325" s="133" t="str">
        <f>IF(1=1,IF(E325="","",V305),N("T26"))</f>
        <v/>
      </c>
      <c r="W325" s="135" t="str">
        <f>IF(1=1,IF(OR(U325="",V325="",NOT(ISNUMBER(U325)),NOT(ISNUMBER(V325)),U325=0),"",V325/U325),N("U26"))</f>
        <v/>
      </c>
      <c r="X325" s="136" t="str">
        <f>IF(1=1,IF(OR(W325="",NOT(ISNUMBER(F325))),"",F325*W325*IFERROR(INDEX(D384:D428,MATCH(AE325,B384:B428,0)),1)),N("V7"))</f>
        <v/>
      </c>
      <c r="Y325" s="137" t="str">
        <f>IF(1=1,IF(F325="","",IF(G325="","",IFERROR(INDEX(E384:E428,MATCH(AE325,B384:B428,0)),G325&amp;""))),N("W6"))</f>
        <v/>
      </c>
      <c r="Z325" s="142" t="str">
        <f>IF(1=1,IF(X325="","",IF(AND(ISNUMBER(X325),X325&lt;1,Y325="kg"),MAX(1,ROUND(X325*1000,0)),IF(AND(ISNUMBER(X325),X325&lt;1,Y325="L"),MAX(1,ROUND(X325*100,0)),ROUND(X325,3)))),N("X26"))</f>
        <v/>
      </c>
      <c r="AA325" s="143" t="str">
        <f>IF(1=1,IF(X325="","",IF(AND(ISNUMBER(X325),X325&lt;1,Y325="kg"),"g",IF(AND(ISNUMBER(X325),X325&lt;1,Y325="L"),"cl",Y325))),N("Y26"))</f>
        <v/>
      </c>
      <c r="AB325" s="123" t="str">
        <f>IF(1=1,IF(E325="","",IF(F325="","A CONTROLER",IF(NOT(ISNUMBER(F325)),"TEXTE",IF(OR(W325="",W325&lt;=0),"COMMANDE COUVERTS INCOMPLETE",IF(G325="","UNITE MANQUANTE",IF(COUNTIF(B384:B428,AE325)=0,"UNITE A CONTROLER","OK")))))),N("Z6"))</f>
        <v/>
      </c>
      <c r="AD325" s="144" t="str">
        <f>IF(1=1,IF(E325="","",AD305),N("AB26"))</f>
        <v/>
      </c>
      <c r="AE325" s="125" t="str">
        <f>IF(1=1,IF(G325="","",UPPER(TRIM(SUBSTITUTE(SUBSTITUTE(G325&amp;"",CHAR(160)," ")," "," ")))),N("AC26"))</f>
        <v/>
      </c>
      <c r="AG325" s="5" t="s">
        <v>44</v>
      </c>
    </row>
    <row r="326" spans="1:33" ht="15.75" x14ac:dyDescent="0.25">
      <c r="A326" s="126" t="str">
        <f>IF(1=1,IF(E326="","",A305),N("A27"))</f>
        <v/>
      </c>
      <c r="B326" s="127" t="str">
        <f>IF(1=1,IF(E326="","",B305),N("B27"))</f>
        <v/>
      </c>
      <c r="C326" s="127"/>
      <c r="D326" s="129" t="str">
        <f>IF(ISBLANK(E326),"",LARGE(D305:D325,1)+1)</f>
        <v/>
      </c>
      <c r="E326" s="130"/>
      <c r="F326" s="131"/>
      <c r="G326" s="170"/>
      <c r="H326" s="105"/>
      <c r="I326" s="132" t="str">
        <f>IF(1=1,IF(E326="","",I305),N("H27"))</f>
        <v/>
      </c>
      <c r="J326" s="133" t="str">
        <f>IF(1=1,IF(E326="","",J305),N("I27"))</f>
        <v/>
      </c>
      <c r="K326" s="134" t="str">
        <f>IF(1=1,IF(E326="","",K305),N("J27"))</f>
        <v/>
      </c>
      <c r="L326" s="135" t="str">
        <f>IF(1=1,IF(OR(J326="",O326="",NOT(ISNUMBER(J326)),NOT(ISNUMBER(O326)),J326=0),"",O326/J326),N("L27"))</f>
        <v/>
      </c>
      <c r="M326" s="136" t="str">
        <f>IF(1=1,IF(OR(L326="",NOT(ISNUMBER(F326))),"",F326*L326*IFERROR(INDEX(D384:D428,MATCH(AE326,B384:B428,0)),1)),N("M13"))</f>
        <v/>
      </c>
      <c r="N326" s="137" t="str">
        <f>IF(1=1,IF(F326="","",IF(G326="","",IFERROR(INDEX(E384:E428,MATCH(AE326,B384:B428,0)),G326&amp;""))),N("N6"))</f>
        <v/>
      </c>
      <c r="O326" s="138" t="str">
        <f>IF(1=1,IF(E326="","",O305),N("K27"))</f>
        <v/>
      </c>
      <c r="P326" s="139" t="str">
        <f>IF(1=1,IF(M326="","",IF(AND(ISNUMBER(M326),M326&lt;1,N326="kg"),MAX(1,ROUND(M326*1000,0)),IF(AND(ISNUMBER(M326),M326&lt;1,N326="L"),MAX(1,ROUND(M326*100,0)),ROUND(M326,3)))),N("O27"))</f>
        <v/>
      </c>
      <c r="Q326" s="140" t="str">
        <f>IF(1=1,IF(M326="","",IF(AND(ISNUMBER(M326),M326&lt;1,N326="kg"),"g",IF(AND(ISNUMBER(M326),M326&lt;1,N326="L"),"cl",N326))),N("P27"))</f>
        <v/>
      </c>
      <c r="R326" s="161" t="str">
        <f>IF(1=1,IF(E326="","",IF(F326="","A CONTROLER",IF(NOT(ISNUMBER(F326)),"TEXTE",IF(OR(L326="",L326&lt;=0),"COMMANDE PRINCIPALE INCOMPLETE",IF(G326="","UNITE MANQUANTE",IF(COUNTIF(B384:B428,AE326)=0,"UNITE A CONTROLER","OK")))))),N("Q9"))</f>
        <v/>
      </c>
      <c r="S326" s="105"/>
      <c r="T326" s="141">
        <f t="shared" si="19"/>
        <v>0</v>
      </c>
      <c r="U326" s="133" t="str">
        <f>IF(1=1,IF(E326="","",U305),N("S27"))</f>
        <v/>
      </c>
      <c r="V326" s="133" t="str">
        <f>IF(1=1,IF(E326="","",V305),N("T27"))</f>
        <v/>
      </c>
      <c r="W326" s="135" t="str">
        <f>IF(1=1,IF(OR(U326="",V326="",NOT(ISNUMBER(U326)),NOT(ISNUMBER(V326)),U326=0),"",V326/U326),N("U27"))</f>
        <v/>
      </c>
      <c r="X326" s="136" t="str">
        <f>IF(1=1,IF(OR(W326="",NOT(ISNUMBER(F326))),"",F326*W326*IFERROR(INDEX(D384:D428,MATCH(AE326,B384:B428,0)),1)),N("V7"))</f>
        <v/>
      </c>
      <c r="Y326" s="137" t="str">
        <f>IF(1=1,IF(F326="","",IF(G326="","",IFERROR(INDEX(E384:E428,MATCH(AE326,B384:B428,0)),G326&amp;""))),N("W6"))</f>
        <v/>
      </c>
      <c r="Z326" s="142" t="str">
        <f>IF(1=1,IF(X326="","",IF(AND(ISNUMBER(X326),X326&lt;1,Y326="kg"),MAX(1,ROUND(X326*1000,0)),IF(AND(ISNUMBER(X326),X326&lt;1,Y326="L"),MAX(1,ROUND(X326*100,0)),ROUND(X326,3)))),N("X27"))</f>
        <v/>
      </c>
      <c r="AA326" s="143" t="str">
        <f>IF(1=1,IF(X326="","",IF(AND(ISNUMBER(X326),X326&lt;1,Y326="kg"),"g",IF(AND(ISNUMBER(X326),X326&lt;1,Y326="L"),"cl",Y326))),N("Y27"))</f>
        <v/>
      </c>
      <c r="AB326" s="123" t="str">
        <f>IF(1=1,IF(E326="","",IF(F326="","A CONTROLER",IF(NOT(ISNUMBER(F326)),"TEXTE",IF(OR(W326="",W326&lt;=0),"COMMANDE COUVERTS INCOMPLETE",IF(G326="","UNITE MANQUANTE",IF(COUNTIF(B384:B428,AE326)=0,"UNITE A CONTROLER","OK")))))),N("Z6"))</f>
        <v/>
      </c>
      <c r="AD326" s="144" t="str">
        <f>IF(1=1,IF(E326="","",AD305),N("AB27"))</f>
        <v/>
      </c>
      <c r="AE326" s="125" t="str">
        <f>IF(1=1,IF(G326="","",UPPER(TRIM(SUBSTITUTE(SUBSTITUTE(G326&amp;"",CHAR(160)," ")," "," ")))),N("AC27"))</f>
        <v/>
      </c>
      <c r="AG326" s="5" t="s">
        <v>45</v>
      </c>
    </row>
    <row r="327" spans="1:33" ht="15.75" x14ac:dyDescent="0.25">
      <c r="A327" s="126" t="str">
        <f>IF(1=1,IF(E327="","",A305),N("A28"))</f>
        <v/>
      </c>
      <c r="B327" s="127" t="str">
        <f>IF(1=1,IF(E327="","",B305),N("B28"))</f>
        <v/>
      </c>
      <c r="C327" s="127"/>
      <c r="D327" s="129" t="str">
        <f>IF(ISBLANK(E327),"",LARGE(D305:D326,1)+1)</f>
        <v/>
      </c>
      <c r="E327" s="130"/>
      <c r="F327" s="131"/>
      <c r="G327" s="170"/>
      <c r="H327" s="105"/>
      <c r="I327" s="132" t="str">
        <f>IF(1=1,IF(E327="","",I305),N("H28"))</f>
        <v/>
      </c>
      <c r="J327" s="133" t="str">
        <f>IF(1=1,IF(E327="","",J305),N("I28"))</f>
        <v/>
      </c>
      <c r="K327" s="134" t="str">
        <f>IF(1=1,IF(E327="","",K305),N("J28"))</f>
        <v/>
      </c>
      <c r="L327" s="135" t="str">
        <f>IF(1=1,IF(OR(J327="",O327="",NOT(ISNUMBER(J327)),NOT(ISNUMBER(O327)),J327=0),"",O327/J327),N("L28"))</f>
        <v/>
      </c>
      <c r="M327" s="136" t="str">
        <f>IF(1=1,IF(OR(L327="",NOT(ISNUMBER(F327))),"",F327*L327*IFERROR(INDEX(D384:D428,MATCH(AE327,B384:B428,0)),1)),N("M13"))</f>
        <v/>
      </c>
      <c r="N327" s="137" t="str">
        <f>IF(1=1,IF(F327="","",IF(G327="","",IFERROR(INDEX(E384:E428,MATCH(AE327,B384:B428,0)),G327&amp;""))),N("N6"))</f>
        <v/>
      </c>
      <c r="O327" s="138" t="str">
        <f>IF(1=1,IF(E327="","",O305),N("K28"))</f>
        <v/>
      </c>
      <c r="P327" s="139" t="str">
        <f>IF(1=1,IF(M327="","",IF(AND(ISNUMBER(M327),M327&lt;1,N327="kg"),MAX(1,ROUND(M327*1000,0)),IF(AND(ISNUMBER(M327),M327&lt;1,N327="L"),MAX(1,ROUND(M327*100,0)),ROUND(M327,3)))),N("O28"))</f>
        <v/>
      </c>
      <c r="Q327" s="140" t="str">
        <f>IF(1=1,IF(M327="","",IF(AND(ISNUMBER(M327),M327&lt;1,N327="kg"),"g",IF(AND(ISNUMBER(M327),M327&lt;1,N327="L"),"cl",N327))),N("P28"))</f>
        <v/>
      </c>
      <c r="R327" s="161" t="str">
        <f>IF(1=1,IF(E327="","",IF(F327="","A CONTROLER",IF(NOT(ISNUMBER(F327)),"TEXTE",IF(OR(L327="",L327&lt;=0),"COMMANDE PRINCIPALE INCOMPLETE",IF(G327="","UNITE MANQUANTE",IF(COUNTIF(B384:B428,AE327)=0,"UNITE A CONTROLER","OK")))))),N("Q9"))</f>
        <v/>
      </c>
      <c r="S327" s="105"/>
      <c r="T327" s="141">
        <f t="shared" si="19"/>
        <v>0</v>
      </c>
      <c r="U327" s="133" t="str">
        <f>IF(1=1,IF(E327="","",U305),N("S28"))</f>
        <v/>
      </c>
      <c r="V327" s="133" t="str">
        <f>IF(1=1,IF(E327="","",V305),N("T28"))</f>
        <v/>
      </c>
      <c r="W327" s="135" t="str">
        <f>IF(1=1,IF(OR(U327="",V327="",NOT(ISNUMBER(U327)),NOT(ISNUMBER(V327)),U327=0),"",V327/U327),N("U28"))</f>
        <v/>
      </c>
      <c r="X327" s="136" t="str">
        <f>IF(1=1,IF(OR(W327="",NOT(ISNUMBER(F327))),"",F327*W327*IFERROR(INDEX(D384:D428,MATCH(AE327,B384:B428,0)),1)),N("V7"))</f>
        <v/>
      </c>
      <c r="Y327" s="137" t="str">
        <f>IF(1=1,IF(F327="","",IF(G327="","",IFERROR(INDEX(E384:E428,MATCH(AE327,B384:B428,0)),G327&amp;""))),N("W6"))</f>
        <v/>
      </c>
      <c r="Z327" s="142" t="str">
        <f>IF(1=1,IF(X327="","",IF(AND(ISNUMBER(X327),X327&lt;1,Y327="kg"),MAX(1,ROUND(X327*1000,0)),IF(AND(ISNUMBER(X327),X327&lt;1,Y327="L"),MAX(1,ROUND(X327*100,0)),ROUND(X327,3)))),N("X28"))</f>
        <v/>
      </c>
      <c r="AA327" s="143" t="str">
        <f>IF(1=1,IF(X327="","",IF(AND(ISNUMBER(X327),X327&lt;1,Y327="kg"),"g",IF(AND(ISNUMBER(X327),X327&lt;1,Y327="L"),"cl",Y327))),N("Y28"))</f>
        <v/>
      </c>
      <c r="AB327" s="123" t="str">
        <f>IF(1=1,IF(E327="","",IF(F327="","A CONTROLER",IF(NOT(ISNUMBER(F327)),"TEXTE",IF(OR(W327="",W327&lt;=0),"COMMANDE COUVERTS INCOMPLETE",IF(G327="","UNITE MANQUANTE",IF(COUNTIF(B384:B428,AE327)=0,"UNITE A CONTROLER","OK")))))),N("Z6"))</f>
        <v/>
      </c>
      <c r="AD327" s="144" t="str">
        <f>IF(1=1,IF(E327="","",AD305),N("AB28"))</f>
        <v/>
      </c>
      <c r="AE327" s="125" t="str">
        <f>IF(1=1,IF(G327="","",UPPER(TRIM(SUBSTITUTE(SUBSTITUTE(G327&amp;"",CHAR(160)," ")," "," ")))),N("AC28"))</f>
        <v/>
      </c>
      <c r="AG327" s="5" t="s">
        <v>46</v>
      </c>
    </row>
    <row r="328" spans="1:33" ht="15.75" x14ac:dyDescent="0.25">
      <c r="A328" s="126" t="str">
        <f>IF(1=1,IF(E328="","",A305),N("A29"))</f>
        <v/>
      </c>
      <c r="B328" s="127" t="str">
        <f>IF(1=1,IF(E328="","",B305),N("B29"))</f>
        <v/>
      </c>
      <c r="C328" s="127"/>
      <c r="D328" s="129" t="str">
        <f>IF(ISBLANK(E328),"",LARGE(D305:D327,1)+1)</f>
        <v/>
      </c>
      <c r="E328" s="130"/>
      <c r="F328" s="131"/>
      <c r="G328" s="170"/>
      <c r="H328" s="105"/>
      <c r="I328" s="132" t="str">
        <f>IF(1=1,IF(E328="","",I305),N("H29"))</f>
        <v/>
      </c>
      <c r="J328" s="133" t="str">
        <f>IF(1=1,IF(E328="","",J305),N("I29"))</f>
        <v/>
      </c>
      <c r="K328" s="134" t="str">
        <f>IF(1=1,IF(E328="","",K305),N("J29"))</f>
        <v/>
      </c>
      <c r="L328" s="135" t="str">
        <f>IF(1=1,IF(OR(J328="",O328="",NOT(ISNUMBER(J328)),NOT(ISNUMBER(O328)),J328=0),"",O328/J328),N("L29"))</f>
        <v/>
      </c>
      <c r="M328" s="136" t="str">
        <f>IF(1=1,IF(OR(L328="",NOT(ISNUMBER(F328))),"",F328*L328*IFERROR(INDEX(D384:D428,MATCH(AE328,B384:B428,0)),1)),N("M13"))</f>
        <v/>
      </c>
      <c r="N328" s="137" t="str">
        <f>IF(1=1,IF(F328="","",IF(G328="","",IFERROR(INDEX(E384:E428,MATCH(AE328,B384:B428,0)),G328&amp;""))),N("N6"))</f>
        <v/>
      </c>
      <c r="O328" s="138" t="str">
        <f>IF(1=1,IF(E328="","",O305),N("K29"))</f>
        <v/>
      </c>
      <c r="P328" s="139" t="str">
        <f>IF(1=1,IF(M328="","",IF(AND(ISNUMBER(M328),M328&lt;1,N328="kg"),MAX(1,ROUND(M328*1000,0)),IF(AND(ISNUMBER(M328),M328&lt;1,N328="L"),MAX(1,ROUND(M328*100,0)),ROUND(M328,3)))),N("O29"))</f>
        <v/>
      </c>
      <c r="Q328" s="140" t="str">
        <f>IF(1=1,IF(M328="","",IF(AND(ISNUMBER(M328),M328&lt;1,N328="kg"),"g",IF(AND(ISNUMBER(M328),M328&lt;1,N328="L"),"cl",N328))),N("P29"))</f>
        <v/>
      </c>
      <c r="R328" s="161" t="str">
        <f>IF(1=1,IF(E328="","",IF(F328="","A CONTROLER",IF(NOT(ISNUMBER(F328)),"TEXTE",IF(OR(L328="",L328&lt;=0),"COMMANDE PRINCIPALE INCOMPLETE",IF(G328="","UNITE MANQUANTE",IF(COUNTIF(B384:B428,AE328)=0,"UNITE A CONTROLER","OK")))))),N("Q9"))</f>
        <v/>
      </c>
      <c r="S328" s="105"/>
      <c r="T328" s="141">
        <f t="shared" si="19"/>
        <v>0</v>
      </c>
      <c r="U328" s="133" t="str">
        <f>IF(1=1,IF(E328="","",U305),N("S29"))</f>
        <v/>
      </c>
      <c r="V328" s="133" t="str">
        <f>IF(1=1,IF(E328="","",V305),N("T29"))</f>
        <v/>
      </c>
      <c r="W328" s="135" t="str">
        <f>IF(1=1,IF(OR(U328="",V328="",NOT(ISNUMBER(U328)),NOT(ISNUMBER(V328)),U328=0),"",V328/U328),N("U29"))</f>
        <v/>
      </c>
      <c r="X328" s="136" t="str">
        <f>IF(1=1,IF(OR(W328="",NOT(ISNUMBER(F328))),"",F328*W328*IFERROR(INDEX(D384:D428,MATCH(AE328,B384:B428,0)),1)),N("V7"))</f>
        <v/>
      </c>
      <c r="Y328" s="137" t="str">
        <f>IF(1=1,IF(F328="","",IF(G328="","",IFERROR(INDEX(E384:E428,MATCH(AE328,B384:B428,0)),G328&amp;""))),N("W6"))</f>
        <v/>
      </c>
      <c r="Z328" s="142" t="str">
        <f>IF(1=1,IF(X328="","",IF(AND(ISNUMBER(X328),X328&lt;1,Y328="kg"),MAX(1,ROUND(X328*1000,0)),IF(AND(ISNUMBER(X328),X328&lt;1,Y328="L"),MAX(1,ROUND(X328*100,0)),ROUND(X328,3)))),N("X29"))</f>
        <v/>
      </c>
      <c r="AA328" s="143" t="str">
        <f>IF(1=1,IF(X328="","",IF(AND(ISNUMBER(X328),X328&lt;1,Y328="kg"),"g",IF(AND(ISNUMBER(X328),X328&lt;1,Y328="L"),"cl",Y328))),N("Y29"))</f>
        <v/>
      </c>
      <c r="AB328" s="123" t="str">
        <f>IF(1=1,IF(E328="","",IF(F328="","A CONTROLER",IF(NOT(ISNUMBER(F328)),"TEXTE",IF(OR(W328="",W328&lt;=0),"COMMANDE COUVERTS INCOMPLETE",IF(G328="","UNITE MANQUANTE",IF(COUNTIF(B384:B428,AE328)=0,"UNITE A CONTROLER","OK")))))),N("Z6"))</f>
        <v/>
      </c>
      <c r="AD328" s="144" t="str">
        <f>IF(1=1,IF(E328="","",AD305),N("AB29"))</f>
        <v/>
      </c>
      <c r="AE328" s="125" t="str">
        <f>IF(1=1,IF(G328="","",UPPER(TRIM(SUBSTITUTE(SUBSTITUTE(G328&amp;"",CHAR(160)," ")," "," ")))),N("AC29"))</f>
        <v/>
      </c>
      <c r="AG328" s="5" t="s">
        <v>47</v>
      </c>
    </row>
    <row r="329" spans="1:33" ht="15.75" x14ac:dyDescent="0.25">
      <c r="A329" s="126" t="str">
        <f>IF(1=1,IF(E329="","",A305),N("A30"))</f>
        <v/>
      </c>
      <c r="B329" s="127" t="str">
        <f>IF(1=1,IF(E329="","",B305),N("B30"))</f>
        <v/>
      </c>
      <c r="C329" s="127"/>
      <c r="D329" s="129" t="str">
        <f>IF(ISBLANK(E329),"",LARGE(D305:D328,1)+1)</f>
        <v/>
      </c>
      <c r="E329" s="130"/>
      <c r="F329" s="131"/>
      <c r="G329" s="170"/>
      <c r="H329" s="105"/>
      <c r="I329" s="132" t="str">
        <f>IF(1=1,IF(E329="","",I305),N("H30"))</f>
        <v/>
      </c>
      <c r="J329" s="133" t="str">
        <f>IF(1=1,IF(E329="","",J305),N("I30"))</f>
        <v/>
      </c>
      <c r="K329" s="134" t="str">
        <f>IF(1=1,IF(E329="","",K305),N("J30"))</f>
        <v/>
      </c>
      <c r="L329" s="135" t="str">
        <f>IF(1=1,IF(OR(J329="",O329="",NOT(ISNUMBER(J329)),NOT(ISNUMBER(O329)),J329=0),"",O329/J329),N("L30"))</f>
        <v/>
      </c>
      <c r="M329" s="136" t="str">
        <f>IF(1=1,IF(OR(L329="",NOT(ISNUMBER(F329))),"",F329*L329*IFERROR(INDEX(D384:D428,MATCH(AE329,B384:B428,0)),1)),N("M13"))</f>
        <v/>
      </c>
      <c r="N329" s="137" t="str">
        <f>IF(1=1,IF(F329="","",IF(G329="","",IFERROR(INDEX(E384:E428,MATCH(AE329,B384:B428,0)),G329&amp;""))),N("N6"))</f>
        <v/>
      </c>
      <c r="O329" s="138" t="str">
        <f>IF(1=1,IF(E329="","",O305),N("K30"))</f>
        <v/>
      </c>
      <c r="P329" s="139" t="str">
        <f>IF(1=1,IF(M329="","",IF(AND(ISNUMBER(M329),M329&lt;1,N329="kg"),MAX(1,ROUND(M329*1000,0)),IF(AND(ISNUMBER(M329),M329&lt;1,N329="L"),MAX(1,ROUND(M329*100,0)),ROUND(M329,3)))),N("O30"))</f>
        <v/>
      </c>
      <c r="Q329" s="140" t="str">
        <f>IF(1=1,IF(M329="","",IF(AND(ISNUMBER(M329),M329&lt;1,N329="kg"),"g",IF(AND(ISNUMBER(M329),M329&lt;1,N329="L"),"cl",N329))),N("P30"))</f>
        <v/>
      </c>
      <c r="R329" s="161" t="str">
        <f>IF(1=1,IF(E329="","",IF(F329="","A CONTROLER",IF(NOT(ISNUMBER(F329)),"TEXTE",IF(OR(L329="",L329&lt;=0),"COMMANDE PRINCIPALE INCOMPLETE",IF(G329="","UNITE MANQUANTE",IF(COUNTIF(B384:B428,AE329)=0,"UNITE A CONTROLER","OK")))))),N("Q9"))</f>
        <v/>
      </c>
      <c r="S329" s="105"/>
      <c r="T329" s="141">
        <f t="shared" si="19"/>
        <v>0</v>
      </c>
      <c r="U329" s="133" t="str">
        <f>IF(1=1,IF(E329="","",U305),N("S30"))</f>
        <v/>
      </c>
      <c r="V329" s="133" t="str">
        <f>IF(1=1,IF(E329="","",V305),N("T30"))</f>
        <v/>
      </c>
      <c r="W329" s="135" t="str">
        <f>IF(1=1,IF(OR(U329="",V329="",NOT(ISNUMBER(U329)),NOT(ISNUMBER(V329)),U329=0),"",V329/U329),N("U30"))</f>
        <v/>
      </c>
      <c r="X329" s="136" t="str">
        <f>IF(1=1,IF(OR(W329="",NOT(ISNUMBER(F329))),"",F329*W329*IFERROR(INDEX(D384:D428,MATCH(AE329,B384:B428,0)),1)),N("V7"))</f>
        <v/>
      </c>
      <c r="Y329" s="137" t="str">
        <f>IF(1=1,IF(F329="","",IF(G329="","",IFERROR(INDEX(E384:E428,MATCH(AE329,B384:B428,0)),G329&amp;""))),N("W6"))</f>
        <v/>
      </c>
      <c r="Z329" s="142" t="str">
        <f>IF(1=1,IF(X329="","",IF(AND(ISNUMBER(X329),X329&lt;1,Y329="kg"),MAX(1,ROUND(X329*1000,0)),IF(AND(ISNUMBER(X329),X329&lt;1,Y329="L"),MAX(1,ROUND(X329*100,0)),ROUND(X329,3)))),N("X30"))</f>
        <v/>
      </c>
      <c r="AA329" s="143" t="str">
        <f>IF(1=1,IF(X329="","",IF(AND(ISNUMBER(X329),X329&lt;1,Y329="kg"),"g",IF(AND(ISNUMBER(X329),X329&lt;1,Y329="L"),"cl",Y329))),N("Y30"))</f>
        <v/>
      </c>
      <c r="AB329" s="123" t="str">
        <f>IF(1=1,IF(E329="","",IF(F329="","A CONTROLER",IF(NOT(ISNUMBER(F329)),"TEXTE",IF(OR(W329="",W329&lt;=0),"COMMANDE COUVERTS INCOMPLETE",IF(G329="","UNITE MANQUANTE",IF(COUNTIF(B384:B428,AE329)=0,"UNITE A CONTROLER","OK")))))),N("Z6"))</f>
        <v/>
      </c>
      <c r="AD329" s="144" t="str">
        <f>IF(1=1,IF(E329="","",AD305),N("AB30"))</f>
        <v/>
      </c>
      <c r="AE329" s="125" t="str">
        <f>IF(1=1,IF(G329="","",UPPER(TRIM(SUBSTITUTE(SUBSTITUTE(G329&amp;"",CHAR(160)," ")," "," ")))),N("AC30"))</f>
        <v/>
      </c>
      <c r="AG329" s="5" t="s">
        <v>48</v>
      </c>
    </row>
    <row r="330" spans="1:33" ht="15.75" x14ac:dyDescent="0.25">
      <c r="A330" s="126" t="str">
        <f>IF(1=1,IF(E330="","",A305),N("A31"))</f>
        <v/>
      </c>
      <c r="B330" s="127" t="str">
        <f>IF(1=1,IF(E330="","",B305),N("B31"))</f>
        <v/>
      </c>
      <c r="C330" s="127"/>
      <c r="D330" s="129" t="str">
        <f>IF(ISBLANK(E330),"",LARGE(D305:D329,1)+1)</f>
        <v/>
      </c>
      <c r="E330" s="130"/>
      <c r="F330" s="131"/>
      <c r="G330" s="170"/>
      <c r="H330" s="105"/>
      <c r="I330" s="132" t="str">
        <f>IF(1=1,IF(E330="","",I305),N("H31"))</f>
        <v/>
      </c>
      <c r="J330" s="133" t="str">
        <f>IF(1=1,IF(E330="","",J305),N("I31"))</f>
        <v/>
      </c>
      <c r="K330" s="134" t="str">
        <f>IF(1=1,IF(E330="","",K305),N("J31"))</f>
        <v/>
      </c>
      <c r="L330" s="135" t="str">
        <f>IF(1=1,IF(OR(J330="",O330="",NOT(ISNUMBER(J330)),NOT(ISNUMBER(O330)),J330=0),"",O330/J330),N("L31"))</f>
        <v/>
      </c>
      <c r="M330" s="136" t="str">
        <f>IF(1=1,IF(OR(L330="",NOT(ISNUMBER(F330))),"",F330*L330*IFERROR(INDEX(D384:D428,MATCH(AE330,B384:B428,0)),1)),N("M13"))</f>
        <v/>
      </c>
      <c r="N330" s="137" t="str">
        <f>IF(1=1,IF(F330="","",IF(G330="","",IFERROR(INDEX(E384:E428,MATCH(AE330,B384:B428,0)),G330&amp;""))),N("N6"))</f>
        <v/>
      </c>
      <c r="O330" s="138" t="str">
        <f>IF(1=1,IF(E330="","",O305),N("K31"))</f>
        <v/>
      </c>
      <c r="P330" s="139" t="str">
        <f>IF(1=1,IF(M330="","",IF(AND(ISNUMBER(M330),M330&lt;1,N330="kg"),MAX(1,ROUND(M330*1000,0)),IF(AND(ISNUMBER(M330),M330&lt;1,N330="L"),MAX(1,ROUND(M330*100,0)),ROUND(M330,3)))),N("O31"))</f>
        <v/>
      </c>
      <c r="Q330" s="140" t="str">
        <f>IF(1=1,IF(M330="","",IF(AND(ISNUMBER(M330),M330&lt;1,N330="kg"),"g",IF(AND(ISNUMBER(M330),M330&lt;1,N330="L"),"cl",N330))),N("P31"))</f>
        <v/>
      </c>
      <c r="R330" s="161" t="str">
        <f>IF(1=1,IF(E330="","",IF(F330="","A CONTROLER",IF(NOT(ISNUMBER(F330)),"TEXTE",IF(OR(L330="",L330&lt;=0),"COMMANDE PRINCIPALE INCOMPLETE",IF(G330="","UNITE MANQUANTE",IF(COUNTIF(B384:B428,AE330)=0,"UNITE A CONTROLER","OK")))))),N("Q9"))</f>
        <v/>
      </c>
      <c r="S330" s="105"/>
      <c r="T330" s="141">
        <f t="shared" si="19"/>
        <v>0</v>
      </c>
      <c r="U330" s="133" t="str">
        <f>IF(1=1,IF(E330="","",U305),N("S31"))</f>
        <v/>
      </c>
      <c r="V330" s="133" t="str">
        <f>IF(1=1,IF(E330="","",V305),N("T31"))</f>
        <v/>
      </c>
      <c r="W330" s="135" t="str">
        <f>IF(1=1,IF(OR(U330="",V330="",NOT(ISNUMBER(U330)),NOT(ISNUMBER(V330)),U330=0),"",V330/U330),N("U31"))</f>
        <v/>
      </c>
      <c r="X330" s="136" t="str">
        <f>IF(1=1,IF(OR(W330="",NOT(ISNUMBER(F330))),"",F330*W330*IFERROR(INDEX(D384:D428,MATCH(AE330,B384:B428,0)),1)),N("V7"))</f>
        <v/>
      </c>
      <c r="Y330" s="137" t="str">
        <f>IF(1=1,IF(F330="","",IF(G330="","",IFERROR(INDEX(E384:E428,MATCH(AE330,B384:B428,0)),G330&amp;""))),N("W6"))</f>
        <v/>
      </c>
      <c r="Z330" s="142" t="str">
        <f>IF(1=1,IF(X330="","",IF(AND(ISNUMBER(X330),X330&lt;1,Y330="kg"),MAX(1,ROUND(X330*1000,0)),IF(AND(ISNUMBER(X330),X330&lt;1,Y330="L"),MAX(1,ROUND(X330*100,0)),ROUND(X330,3)))),N("X31"))</f>
        <v/>
      </c>
      <c r="AA330" s="143" t="str">
        <f>IF(1=1,IF(X330="","",IF(AND(ISNUMBER(X330),X330&lt;1,Y330="kg"),"g",IF(AND(ISNUMBER(X330),X330&lt;1,Y330="L"),"cl",Y330))),N("Y31"))</f>
        <v/>
      </c>
      <c r="AB330" s="123" t="str">
        <f>IF(1=1,IF(E330="","",IF(F330="","A CONTROLER",IF(NOT(ISNUMBER(F330)),"TEXTE",IF(OR(W330="",W330&lt;=0),"COMMANDE COUVERTS INCOMPLETE",IF(G330="","UNITE MANQUANTE",IF(COUNTIF(B384:B428,AE330)=0,"UNITE A CONTROLER","OK")))))),N("Z6"))</f>
        <v/>
      </c>
      <c r="AD330" s="144" t="str">
        <f>IF(1=1,IF(E330="","",AD305),N("AB31"))</f>
        <v/>
      </c>
      <c r="AE330" s="125" t="str">
        <f>IF(1=1,IF(G330="","",UPPER(TRIM(SUBSTITUTE(SUBSTITUTE(G330&amp;"",CHAR(160)," ")," "," ")))),N("AC31"))</f>
        <v/>
      </c>
      <c r="AG330" s="5" t="s">
        <v>49</v>
      </c>
    </row>
    <row r="331" spans="1:33" ht="15.75" x14ac:dyDescent="0.25">
      <c r="A331" s="126" t="str">
        <f>IF(1=1,IF(E331="","",A305),N("A32"))</f>
        <v/>
      </c>
      <c r="B331" s="127" t="str">
        <f>IF(1=1,IF(E331="","",B305),N("B32"))</f>
        <v/>
      </c>
      <c r="C331" s="127"/>
      <c r="D331" s="129" t="str">
        <f>IF(ISBLANK(E331),"",LARGE(D305:D330,1)+1)</f>
        <v/>
      </c>
      <c r="E331" s="130"/>
      <c r="F331" s="131"/>
      <c r="G331" s="170"/>
      <c r="H331" s="105"/>
      <c r="I331" s="132" t="str">
        <f>IF(1=1,IF(E331="","",I305),N("H32"))</f>
        <v/>
      </c>
      <c r="J331" s="133" t="str">
        <f>IF(1=1,IF(E331="","",J305),N("I32"))</f>
        <v/>
      </c>
      <c r="K331" s="134" t="str">
        <f>IF(1=1,IF(E331="","",K305),N("J32"))</f>
        <v/>
      </c>
      <c r="L331" s="135" t="str">
        <f>IF(1=1,IF(OR(J331="",O331="",NOT(ISNUMBER(J331)),NOT(ISNUMBER(O331)),J331=0),"",O331/J331),N("L32"))</f>
        <v/>
      </c>
      <c r="M331" s="136" t="str">
        <f>IF(1=1,IF(OR(L331="",NOT(ISNUMBER(F331))),"",F331*L331*IFERROR(INDEX(D384:D428,MATCH(AE331,B384:B428,0)),1)),N("M13"))</f>
        <v/>
      </c>
      <c r="N331" s="137" t="str">
        <f>IF(1=1,IF(F331="","",IF(G331="","",IFERROR(INDEX(E384:E428,MATCH(AE331,B384:B428,0)),G331&amp;""))),N("N6"))</f>
        <v/>
      </c>
      <c r="O331" s="138" t="str">
        <f>IF(1=1,IF(E331="","",O305),N("K32"))</f>
        <v/>
      </c>
      <c r="P331" s="139" t="str">
        <f>IF(1=1,IF(M331="","",IF(AND(ISNUMBER(M331),M331&lt;1,N331="kg"),MAX(1,ROUND(M331*1000,0)),IF(AND(ISNUMBER(M331),M331&lt;1,N331="L"),MAX(1,ROUND(M331*100,0)),ROUND(M331,3)))),N("O32"))</f>
        <v/>
      </c>
      <c r="Q331" s="140" t="str">
        <f>IF(1=1,IF(M331="","",IF(AND(ISNUMBER(M331),M331&lt;1,N331="kg"),"g",IF(AND(ISNUMBER(M331),M331&lt;1,N331="L"),"cl",N331))),N("P32"))</f>
        <v/>
      </c>
      <c r="R331" s="161" t="str">
        <f>IF(1=1,IF(E331="","",IF(F331="","A CONTROLER",IF(NOT(ISNUMBER(F331)),"TEXTE",IF(OR(L331="",L331&lt;=0),"COMMANDE PRINCIPALE INCOMPLETE",IF(G331="","UNITE MANQUANTE",IF(COUNTIF(B384:B428,AE331)=0,"UNITE A CONTROLER","OK")))))),N("Q9"))</f>
        <v/>
      </c>
      <c r="S331" s="105"/>
      <c r="T331" s="141">
        <f t="shared" si="19"/>
        <v>0</v>
      </c>
      <c r="U331" s="133" t="str">
        <f>IF(1=1,IF(E331="","",U305),N("S32"))</f>
        <v/>
      </c>
      <c r="V331" s="133" t="str">
        <f>IF(1=1,IF(E331="","",V305),N("T32"))</f>
        <v/>
      </c>
      <c r="W331" s="135" t="str">
        <f>IF(1=1,IF(OR(U331="",V331="",NOT(ISNUMBER(U331)),NOT(ISNUMBER(V331)),U331=0),"",V331/U331),N("U32"))</f>
        <v/>
      </c>
      <c r="X331" s="136" t="str">
        <f>IF(1=1,IF(OR(W331="",NOT(ISNUMBER(F331))),"",F331*W331*IFERROR(INDEX(D384:D428,MATCH(AE331,B384:B428,0)),1)),N("V7"))</f>
        <v/>
      </c>
      <c r="Y331" s="137" t="str">
        <f>IF(1=1,IF(F331="","",IF(G331="","",IFERROR(INDEX(E384:E428,MATCH(AE331,B384:B428,0)),G331&amp;""))),N("W6"))</f>
        <v/>
      </c>
      <c r="Z331" s="142" t="str">
        <f>IF(1=1,IF(X331="","",IF(AND(ISNUMBER(X331),X331&lt;1,Y331="kg"),MAX(1,ROUND(X331*1000,0)),IF(AND(ISNUMBER(X331),X331&lt;1,Y331="L"),MAX(1,ROUND(X331*100,0)),ROUND(X331,3)))),N("X32"))</f>
        <v/>
      </c>
      <c r="AA331" s="143" t="str">
        <f>IF(1=1,IF(X331="","",IF(AND(ISNUMBER(X331),X331&lt;1,Y331="kg"),"g",IF(AND(ISNUMBER(X331),X331&lt;1,Y331="L"),"cl",Y331))),N("Y32"))</f>
        <v/>
      </c>
      <c r="AB331" s="123" t="str">
        <f>IF(1=1,IF(E331="","",IF(F331="","A CONTROLER",IF(NOT(ISNUMBER(F331)),"TEXTE",IF(OR(W331="",W331&lt;=0),"COMMANDE COUVERTS INCOMPLETE",IF(G331="","UNITE MANQUANTE",IF(COUNTIF(B384:B428,AE331)=0,"UNITE A CONTROLER","OK")))))),N("Z6"))</f>
        <v/>
      </c>
      <c r="AD331" s="144" t="str">
        <f>IF(1=1,IF(E331="","",AD305),N("AB32"))</f>
        <v/>
      </c>
      <c r="AE331" s="125" t="str">
        <f>IF(1=1,IF(G331="","",UPPER(TRIM(SUBSTITUTE(SUBSTITUTE(G331&amp;"",CHAR(160)," ")," "," ")))),N("AC32"))</f>
        <v/>
      </c>
      <c r="AG331" s="5" t="s">
        <v>50</v>
      </c>
    </row>
    <row r="332" spans="1:33" ht="24" customHeight="1" x14ac:dyDescent="0.25">
      <c r="A332" s="126" t="str">
        <f>IF(1=1,IF(E332="","",A305),N("A33"))</f>
        <v/>
      </c>
      <c r="B332" s="127" t="str">
        <f>IF(1=1,IF(E332="","",B305),N("B33"))</f>
        <v/>
      </c>
      <c r="C332" s="127"/>
      <c r="D332" s="129" t="str">
        <f>IF(ISBLANK(E332),"",LARGE(D305:D331,1)+1)</f>
        <v/>
      </c>
      <c r="E332" s="130"/>
      <c r="F332" s="131"/>
      <c r="G332" s="170"/>
      <c r="H332" s="105"/>
      <c r="I332" s="132" t="str">
        <f>IF(1=1,IF(E332="","",I305),N("H33"))</f>
        <v/>
      </c>
      <c r="J332" s="133" t="str">
        <f>IF(1=1,IF(E332="","",J305),N("I33"))</f>
        <v/>
      </c>
      <c r="K332" s="134" t="str">
        <f>IF(1=1,IF(E332="","",K305),N("J33"))</f>
        <v/>
      </c>
      <c r="L332" s="135" t="str">
        <f>IF(1=1,IF(OR(J332="",O332="",NOT(ISNUMBER(J332)),NOT(ISNUMBER(O332)),J332=0),"",O332/J332),N("L33"))</f>
        <v/>
      </c>
      <c r="M332" s="136" t="str">
        <f>IF(1=1,IF(OR(L332="",NOT(ISNUMBER(F332))),"",F332*L332*IFERROR(INDEX(D384:D428,MATCH(AE332,B384:B428,0)),1)),N("M13"))</f>
        <v/>
      </c>
      <c r="N332" s="137" t="str">
        <f>IF(1=1,IF(F332="","",IF(G332="","",IFERROR(INDEX(E384:E428,MATCH(AE332,B384:B428,0)),G332&amp;""))),N("N6"))</f>
        <v/>
      </c>
      <c r="O332" s="138" t="str">
        <f>IF(1=1,IF(E332="","",O305),N("K33"))</f>
        <v/>
      </c>
      <c r="P332" s="139" t="str">
        <f>IF(1=1,IF(M332="","",IF(AND(ISNUMBER(M332),M332&lt;1,N332="kg"),MAX(1,ROUND(M332*1000,0)),IF(AND(ISNUMBER(M332),M332&lt;1,N332="L"),MAX(1,ROUND(M332*100,0)),ROUND(M332,3)))),N("O33"))</f>
        <v/>
      </c>
      <c r="Q332" s="140" t="str">
        <f>IF(1=1,IF(M332="","",IF(AND(ISNUMBER(M332),M332&lt;1,N332="kg"),"g",IF(AND(ISNUMBER(M332),M332&lt;1,N332="L"),"cl",N332))),N("P33"))</f>
        <v/>
      </c>
      <c r="R332" s="161" t="str">
        <f>IF(1=1,IF(E332="","",IF(F332="","A CONTROLER",IF(NOT(ISNUMBER(F332)),"TEXTE",IF(OR(L332="",L332&lt;=0),"COMMANDE PRINCIPALE INCOMPLETE",IF(G332="","UNITE MANQUANTE",IF(COUNTIF(B384:B428,AE332)=0,"UNITE A CONTROLER","OK")))))),N("Q9"))</f>
        <v/>
      </c>
      <c r="S332" s="105"/>
      <c r="T332" s="141">
        <f t="shared" si="19"/>
        <v>0</v>
      </c>
      <c r="U332" s="133" t="str">
        <f>IF(1=1,IF(E332="","",U305),N("S33"))</f>
        <v/>
      </c>
      <c r="V332" s="133" t="str">
        <f>IF(1=1,IF(E332="","",V305),N("T33"))</f>
        <v/>
      </c>
      <c r="W332" s="135" t="str">
        <f>IF(1=1,IF(OR(U332="",V332="",NOT(ISNUMBER(U332)),NOT(ISNUMBER(V332)),U332=0),"",V332/U332),N("U33"))</f>
        <v/>
      </c>
      <c r="X332" s="136" t="str">
        <f>IF(1=1,IF(OR(W332="",NOT(ISNUMBER(F332))),"",F332*W332*IFERROR(INDEX(D384:D428,MATCH(AE332,B384:B428,0)),1)),N("V7"))</f>
        <v/>
      </c>
      <c r="Y332" s="137" t="str">
        <f>IF(1=1,IF(F332="","",IF(G332="","",IFERROR(INDEX(E384:E428,MATCH(AE332,B384:B428,0)),G332&amp;""))),N("W6"))</f>
        <v/>
      </c>
      <c r="Z332" s="142" t="str">
        <f>IF(1=1,IF(X332="","",IF(AND(ISNUMBER(X332),X332&lt;1,Y332="kg"),MAX(1,ROUND(X332*1000,0)),IF(AND(ISNUMBER(X332),X332&lt;1,Y332="L"),MAX(1,ROUND(X332*100,0)),ROUND(X332,3)))),N("X33"))</f>
        <v/>
      </c>
      <c r="AA332" s="143" t="str">
        <f>IF(1=1,IF(X332="","",IF(AND(ISNUMBER(X332),X332&lt;1,Y332="kg"),"g",IF(AND(ISNUMBER(X332),X332&lt;1,Y332="L"),"cl",Y332))),N("Y33"))</f>
        <v/>
      </c>
      <c r="AB332" s="123" t="str">
        <f>IF(1=1,IF(E332="","",IF(F332="","A CONTROLER",IF(NOT(ISNUMBER(F332)),"TEXTE",IF(OR(W332="",W332&lt;=0),"COMMANDE COUVERTS INCOMPLETE",IF(G332="","UNITE MANQUANTE",IF(COUNTIF(B384:B428,AE332)=0,"UNITE A CONTROLER","OK")))))),N("Z6"))</f>
        <v/>
      </c>
      <c r="AD332" s="144" t="str">
        <f>IF(1=1,IF(E332="","",AD305),N("AB33"))</f>
        <v/>
      </c>
      <c r="AE332" s="125" t="str">
        <f>IF(1=1,IF(G332="","",UPPER(TRIM(SUBSTITUTE(SUBSTITUTE(G332&amp;"",CHAR(160)," ")," "," ")))),N("AC33"))</f>
        <v/>
      </c>
      <c r="AG332" s="244" t="s">
        <v>51</v>
      </c>
    </row>
    <row r="333" spans="1:33" ht="15.75" x14ac:dyDescent="0.25">
      <c r="A333" s="126" t="str">
        <f>IF(1=1,IF(E333="","",A305),N("A34"))</f>
        <v/>
      </c>
      <c r="B333" s="127" t="str">
        <f>IF(1=1,IF(E333="","",B305),N("B34"))</f>
        <v/>
      </c>
      <c r="C333" s="127"/>
      <c r="D333" s="129" t="str">
        <f>IF(ISBLANK(E333),"",LARGE(D305:D332,1)+1)</f>
        <v/>
      </c>
      <c r="E333" s="130"/>
      <c r="F333" s="131"/>
      <c r="G333" s="170"/>
      <c r="H333" s="105"/>
      <c r="I333" s="132" t="str">
        <f>IF(1=1,IF(E333="","",I305),N("H34"))</f>
        <v/>
      </c>
      <c r="J333" s="133" t="str">
        <f>IF(1=1,IF(E333="","",J305),N("I34"))</f>
        <v/>
      </c>
      <c r="K333" s="134" t="str">
        <f>IF(1=1,IF(E333="","",K305),N("J34"))</f>
        <v/>
      </c>
      <c r="L333" s="135" t="str">
        <f>IF(1=1,IF(OR(J333="",O333="",NOT(ISNUMBER(J333)),NOT(ISNUMBER(O333)),J333=0),"",O333/J333),N("L34"))</f>
        <v/>
      </c>
      <c r="M333" s="136" t="str">
        <f>IF(1=1,IF(OR(L333="",NOT(ISNUMBER(F333))),"",F333*L333*IFERROR(INDEX(D384:D428,MATCH(AE333,B384:B428,0)),1)),N("M13"))</f>
        <v/>
      </c>
      <c r="N333" s="137" t="str">
        <f>IF(1=1,IF(F333="","",IF(G333="","",IFERROR(INDEX(E384:E428,MATCH(AE333,B384:B428,0)),G333&amp;""))),N("N6"))</f>
        <v/>
      </c>
      <c r="O333" s="138" t="str">
        <f>IF(1=1,IF(E333="","",O305),N("K34"))</f>
        <v/>
      </c>
      <c r="P333" s="139" t="str">
        <f>IF(1=1,IF(M333="","",IF(AND(ISNUMBER(M333),M333&lt;1,N333="kg"),MAX(1,ROUND(M333*1000,0)),IF(AND(ISNUMBER(M333),M333&lt;1,N333="L"),MAX(1,ROUND(M333*100,0)),ROUND(M333,3)))),N("O34"))</f>
        <v/>
      </c>
      <c r="Q333" s="140" t="str">
        <f>IF(1=1,IF(M333="","",IF(AND(ISNUMBER(M333),M333&lt;1,N333="kg"),"g",IF(AND(ISNUMBER(M333),M333&lt;1,N333="L"),"cl",N333))),N("P34"))</f>
        <v/>
      </c>
      <c r="R333" s="161" t="str">
        <f>IF(1=1,IF(E333="","",IF(F333="","A CONTROLER",IF(NOT(ISNUMBER(F333)),"TEXTE",IF(OR(L333="",L333&lt;=0),"COMMANDE PRINCIPALE INCOMPLETE",IF(G333="","UNITE MANQUANTE",IF(COUNTIF(B384:B428,AE333)=0,"UNITE A CONTROLER","OK")))))),N("Q9"))</f>
        <v/>
      </c>
      <c r="S333" s="105"/>
      <c r="T333" s="141">
        <f t="shared" si="19"/>
        <v>0</v>
      </c>
      <c r="U333" s="133" t="str">
        <f>IF(1=1,IF(E333="","",U305),N("S34"))</f>
        <v/>
      </c>
      <c r="V333" s="133" t="str">
        <f>IF(1=1,IF(E333="","",V305),N("T34"))</f>
        <v/>
      </c>
      <c r="W333" s="135" t="str">
        <f>IF(1=1,IF(OR(U333="",V333="",NOT(ISNUMBER(U333)),NOT(ISNUMBER(V333)),U333=0),"",V333/U333),N("U34"))</f>
        <v/>
      </c>
      <c r="X333" s="136" t="str">
        <f>IF(1=1,IF(OR(W333="",NOT(ISNUMBER(F333))),"",F333*W333*IFERROR(INDEX(D384:D428,MATCH(AE333,B384:B428,0)),1)),N("V7"))</f>
        <v/>
      </c>
      <c r="Y333" s="137" t="str">
        <f>IF(1=1,IF(F333="","",IF(G333="","",IFERROR(INDEX(E384:E428,MATCH(AE333,B384:B428,0)),G333&amp;""))),N("W6"))</f>
        <v/>
      </c>
      <c r="Z333" s="142" t="str">
        <f>IF(1=1,IF(X333="","",IF(AND(ISNUMBER(X333),X333&lt;1,Y333="kg"),MAX(1,ROUND(X333*1000,0)),IF(AND(ISNUMBER(X333),X333&lt;1,Y333="L"),MAX(1,ROUND(X333*100,0)),ROUND(X333,3)))),N("X34"))</f>
        <v/>
      </c>
      <c r="AA333" s="143" t="str">
        <f>IF(1=1,IF(X333="","",IF(AND(ISNUMBER(X333),X333&lt;1,Y333="kg"),"g",IF(AND(ISNUMBER(X333),X333&lt;1,Y333="L"),"cl",Y333))),N("Y34"))</f>
        <v/>
      </c>
      <c r="AB333" s="123" t="str">
        <f>IF(1=1,IF(E333="","",IF(F333="","A CONTROLER",IF(NOT(ISNUMBER(F333)),"TEXTE",IF(OR(W333="",W333&lt;=0),"COMMANDE COUVERTS INCOMPLETE",IF(G333="","UNITE MANQUANTE",IF(COUNTIF(B384:B428,AE333)=0,"UNITE A CONTROLER","OK")))))),N("Z6"))</f>
        <v/>
      </c>
      <c r="AD333" s="144" t="str">
        <f>IF(1=1,IF(E333="","",AD305),N("AB34"))</f>
        <v/>
      </c>
      <c r="AE333" s="125" t="str">
        <f>IF(1=1,IF(G333="","",UPPER(TRIM(SUBSTITUTE(SUBSTITUTE(G333&amp;"",CHAR(160)," ")," "," ")))),N("AC34"))</f>
        <v/>
      </c>
      <c r="AG333" s="244" t="s">
        <v>54</v>
      </c>
    </row>
    <row r="334" spans="1:33" ht="15.75" x14ac:dyDescent="0.25">
      <c r="A334" s="126" t="str">
        <f>IF(1=1,IF(E334="","",A305),N("A35"))</f>
        <v/>
      </c>
      <c r="B334" s="127" t="str">
        <f>IF(1=1,IF(E334="","",B305),N("B35"))</f>
        <v/>
      </c>
      <c r="C334" s="127"/>
      <c r="D334" s="129" t="str">
        <f>IF(ISBLANK(E334),"",LARGE(D305:D333,1)+1)</f>
        <v/>
      </c>
      <c r="E334" s="130"/>
      <c r="F334" s="131"/>
      <c r="G334" s="170"/>
      <c r="H334" s="105"/>
      <c r="I334" s="132" t="str">
        <f>IF(1=1,IF(E334="","",I305),N("H35"))</f>
        <v/>
      </c>
      <c r="J334" s="133" t="str">
        <f>IF(1=1,IF(E334="","",J305),N("I35"))</f>
        <v/>
      </c>
      <c r="K334" s="134" t="str">
        <f>IF(1=1,IF(E334="","",K305),N("J35"))</f>
        <v/>
      </c>
      <c r="L334" s="135" t="str">
        <f>IF(1=1,IF(OR(J334="",O334="",NOT(ISNUMBER(J334)),NOT(ISNUMBER(O334)),J334=0),"",O334/J334),N("L35"))</f>
        <v/>
      </c>
      <c r="M334" s="136" t="str">
        <f>IF(1=1,IF(OR(L334="",NOT(ISNUMBER(F334))),"",F334*L334*IFERROR(INDEX(D384:D428,MATCH(AE334,B384:B428,0)),1)),N("M13"))</f>
        <v/>
      </c>
      <c r="N334" s="137" t="str">
        <f>IF(1=1,IF(F334="","",IF(G334="","",IFERROR(INDEX(E384:E428,MATCH(AE334,B384:B428,0)),G334&amp;""))),N("N6"))</f>
        <v/>
      </c>
      <c r="O334" s="138" t="str">
        <f>IF(1=1,IF(E334="","",O305),N("K35"))</f>
        <v/>
      </c>
      <c r="P334" s="139" t="str">
        <f>IF(1=1,IF(M334="","",IF(AND(ISNUMBER(M334),M334&lt;1,N334="kg"),MAX(1,ROUND(M334*1000,0)),IF(AND(ISNUMBER(M334),M334&lt;1,N334="L"),MAX(1,ROUND(M334*100,0)),ROUND(M334,3)))),N("O35"))</f>
        <v/>
      </c>
      <c r="Q334" s="140" t="str">
        <f>IF(1=1,IF(M334="","",IF(AND(ISNUMBER(M334),M334&lt;1,N334="kg"),"g",IF(AND(ISNUMBER(M334),M334&lt;1,N334="L"),"cl",N334))),N("P35"))</f>
        <v/>
      </c>
      <c r="R334" s="161" t="str">
        <f>IF(1=1,IF(E334="","",IF(F334="","A CONTROLER",IF(NOT(ISNUMBER(F334)),"TEXTE",IF(OR(L334="",L334&lt;=0),"COMMANDE PRINCIPALE INCOMPLETE",IF(G334="","UNITE MANQUANTE",IF(COUNTIF(B384:B428,AE334)=0,"UNITE A CONTROLER","OK")))))),N("Q9"))</f>
        <v/>
      </c>
      <c r="S334" s="105"/>
      <c r="T334" s="141">
        <f t="shared" si="19"/>
        <v>0</v>
      </c>
      <c r="U334" s="133" t="str">
        <f>IF(1=1,IF(E334="","",U305),N("S35"))</f>
        <v/>
      </c>
      <c r="V334" s="133" t="str">
        <f>IF(1=1,IF(E334="","",V305),N("T35"))</f>
        <v/>
      </c>
      <c r="W334" s="135" t="str">
        <f>IF(1=1,IF(OR(U334="",V334="",NOT(ISNUMBER(U334)),NOT(ISNUMBER(V334)),U334=0),"",V334/U334),N("U35"))</f>
        <v/>
      </c>
      <c r="X334" s="136" t="str">
        <f>IF(1=1,IF(OR(W334="",NOT(ISNUMBER(F334))),"",F334*W334*IFERROR(INDEX(D384:D428,MATCH(AE334,B384:B428,0)),1)),N("V7"))</f>
        <v/>
      </c>
      <c r="Y334" s="137" t="str">
        <f>IF(1=1,IF(F334="","",IF(G334="","",IFERROR(INDEX(E384:E428,MATCH(AE334,B384:B428,0)),G334&amp;""))),N("W6"))</f>
        <v/>
      </c>
      <c r="Z334" s="142" t="str">
        <f>IF(1=1,IF(X334="","",IF(AND(ISNUMBER(X334),X334&lt;1,Y334="kg"),MAX(1,ROUND(X334*1000,0)),IF(AND(ISNUMBER(X334),X334&lt;1,Y334="L"),MAX(1,ROUND(X334*100,0)),ROUND(X334,3)))),N("X35"))</f>
        <v/>
      </c>
      <c r="AA334" s="143" t="str">
        <f>IF(1=1,IF(X334="","",IF(AND(ISNUMBER(X334),X334&lt;1,Y334="kg"),"g",IF(AND(ISNUMBER(X334),X334&lt;1,Y334="L"),"cl",Y334))),N("Y35"))</f>
        <v/>
      </c>
      <c r="AB334" s="123" t="str">
        <f>IF(1=1,IF(E334="","",IF(F334="","A CONTROLER",IF(NOT(ISNUMBER(F334)),"TEXTE",IF(OR(W334="",W334&lt;=0),"COMMANDE COUVERTS INCOMPLETE",IF(G334="","UNITE MANQUANTE",IF(COUNTIF(B384:B428,AE334)=0,"UNITE A CONTROLER","OK")))))),N("Z6"))</f>
        <v/>
      </c>
      <c r="AD334" s="144" t="str">
        <f>IF(1=1,IF(E334="","",AD305),N("AB35"))</f>
        <v/>
      </c>
      <c r="AE334" s="125" t="str">
        <f>IF(1=1,IF(G334="","",UPPER(TRIM(SUBSTITUTE(SUBSTITUTE(G334&amp;"",CHAR(160)," ")," "," ")))),N("AC35"))</f>
        <v/>
      </c>
      <c r="AG334" s="244" t="s">
        <v>56</v>
      </c>
    </row>
    <row r="335" spans="1:33" ht="15.75" x14ac:dyDescent="0.25">
      <c r="A335" s="126" t="str">
        <f>IF(1=1,IF(E335="","",A305),N("A36"))</f>
        <v/>
      </c>
      <c r="B335" s="127" t="str">
        <f>IF(1=1,IF(E335="","",B305),N("B36"))</f>
        <v/>
      </c>
      <c r="C335" s="127"/>
      <c r="D335" s="129" t="str">
        <f>IF(ISBLANK(E335),"",LARGE(D305:D334,1)+1)</f>
        <v/>
      </c>
      <c r="E335" s="130"/>
      <c r="F335" s="131"/>
      <c r="G335" s="170"/>
      <c r="H335" s="105"/>
      <c r="I335" s="132" t="str">
        <f>IF(1=1,IF(E335="","",I305),N("H36"))</f>
        <v/>
      </c>
      <c r="J335" s="133" t="str">
        <f>IF(1=1,IF(E335="","",J305),N("I36"))</f>
        <v/>
      </c>
      <c r="K335" s="134" t="str">
        <f>IF(1=1,IF(E335="","",K305),N("J36"))</f>
        <v/>
      </c>
      <c r="L335" s="135" t="str">
        <f>IF(1=1,IF(OR(J335="",O335="",NOT(ISNUMBER(J335)),NOT(ISNUMBER(O335)),J335=0),"",O335/J335),N("L36"))</f>
        <v/>
      </c>
      <c r="M335" s="136" t="str">
        <f>IF(1=1,IF(OR(L335="",NOT(ISNUMBER(F335))),"",F335*L335*IFERROR(INDEX(D384:D428,MATCH(AE335,B384:B428,0)),1)),N("M13"))</f>
        <v/>
      </c>
      <c r="N335" s="137" t="str">
        <f>IF(1=1,IF(F335="","",IF(G335="","",IFERROR(INDEX(E384:E428,MATCH(AE335,B384:B428,0)),G335&amp;""))),N("N6"))</f>
        <v/>
      </c>
      <c r="O335" s="138" t="str">
        <f>IF(1=1,IF(E335="","",O305),N("K36"))</f>
        <v/>
      </c>
      <c r="P335" s="139" t="str">
        <f>IF(1=1,IF(M335="","",IF(AND(ISNUMBER(M335),M335&lt;1,N335="kg"),MAX(1,ROUND(M335*1000,0)),IF(AND(ISNUMBER(M335),M335&lt;1,N335="L"),MAX(1,ROUND(M335*100,0)),ROUND(M335,3)))),N("O36"))</f>
        <v/>
      </c>
      <c r="Q335" s="140" t="str">
        <f>IF(1=1,IF(M335="","",IF(AND(ISNUMBER(M335),M335&lt;1,N335="kg"),"g",IF(AND(ISNUMBER(M335),M335&lt;1,N335="L"),"cl",N335))),N("P36"))</f>
        <v/>
      </c>
      <c r="R335" s="161" t="str">
        <f>IF(1=1,IF(E335="","",IF(F335="","A CONTROLER",IF(NOT(ISNUMBER(F335)),"TEXTE",IF(OR(L335="",L335&lt;=0),"COMMANDE PRINCIPALE INCOMPLETE",IF(G335="","UNITE MANQUANTE",IF(COUNTIF(B384:B428,AE335)=0,"UNITE A CONTROLER","OK")))))),N("Q9"))</f>
        <v/>
      </c>
      <c r="S335" s="105"/>
      <c r="T335" s="141">
        <f t="shared" si="19"/>
        <v>0</v>
      </c>
      <c r="U335" s="133" t="str">
        <f>IF(1=1,IF(E335="","",U305),N("S36"))</f>
        <v/>
      </c>
      <c r="V335" s="133" t="str">
        <f>IF(1=1,IF(E335="","",V305),N("T36"))</f>
        <v/>
      </c>
      <c r="W335" s="135" t="str">
        <f>IF(1=1,IF(OR(U335="",V335="",NOT(ISNUMBER(U335)),NOT(ISNUMBER(V335)),U335=0),"",V335/U335),N("U36"))</f>
        <v/>
      </c>
      <c r="X335" s="136" t="str">
        <f>IF(1=1,IF(OR(W335="",NOT(ISNUMBER(F335))),"",F335*W335*IFERROR(INDEX(D384:D428,MATCH(AE335,B384:B428,0)),1)),N("V7"))</f>
        <v/>
      </c>
      <c r="Y335" s="137" t="str">
        <f>IF(1=1,IF(F335="","",IF(G335="","",IFERROR(INDEX(E384:E428,MATCH(AE335,B384:B428,0)),G335&amp;""))),N("W6"))</f>
        <v/>
      </c>
      <c r="Z335" s="142" t="str">
        <f>IF(1=1,IF(X335="","",IF(AND(ISNUMBER(X335),X335&lt;1,Y335="kg"),MAX(1,ROUND(X335*1000,0)),IF(AND(ISNUMBER(X335),X335&lt;1,Y335="L"),MAX(1,ROUND(X335*100,0)),ROUND(X335,3)))),N("X36"))</f>
        <v/>
      </c>
      <c r="AA335" s="143" t="str">
        <f>IF(1=1,IF(X335="","",IF(AND(ISNUMBER(X335),X335&lt;1,Y335="kg"),"g",IF(AND(ISNUMBER(X335),X335&lt;1,Y335="L"),"cl",Y335))),N("Y36"))</f>
        <v/>
      </c>
      <c r="AB335" s="123" t="str">
        <f>IF(1=1,IF(E335="","",IF(F335="","A CONTROLER",IF(NOT(ISNUMBER(F335)),"TEXTE",IF(OR(W335="",W335&lt;=0),"COMMANDE COUVERTS INCOMPLETE",IF(G335="","UNITE MANQUANTE",IF(COUNTIF(B384:B428,AE335)=0,"UNITE A CONTROLER","OK")))))),N("Z6"))</f>
        <v/>
      </c>
      <c r="AD335" s="144" t="str">
        <f>IF(1=1,IF(E335="","",AD305),N("AB36"))</f>
        <v/>
      </c>
      <c r="AE335" s="125" t="str">
        <f>IF(1=1,IF(G335="","",UPPER(TRIM(SUBSTITUTE(SUBSTITUTE(G335&amp;"",CHAR(160)," ")," "," ")))),N("AC36"))</f>
        <v/>
      </c>
      <c r="AG335" s="244" t="s">
        <v>58</v>
      </c>
    </row>
    <row r="336" spans="1:33" ht="15.75" x14ac:dyDescent="0.25">
      <c r="A336" s="126" t="str">
        <f>IF(1=1,IF(E336="","",A305),N("A37"))</f>
        <v/>
      </c>
      <c r="B336" s="127" t="str">
        <f>IF(1=1,IF(E336="","",B305),N("B37"))</f>
        <v/>
      </c>
      <c r="C336" s="127"/>
      <c r="D336" s="129" t="str">
        <f>IF(ISBLANK(E336),"",LARGE(D305:D335,1)+1)</f>
        <v/>
      </c>
      <c r="E336" s="130"/>
      <c r="F336" s="131"/>
      <c r="G336" s="170"/>
      <c r="H336" s="105"/>
      <c r="I336" s="132" t="str">
        <f>IF(1=1,IF(E336="","",I305),N("H37"))</f>
        <v/>
      </c>
      <c r="J336" s="133" t="str">
        <f>IF(1=1,IF(E336="","",J305),N("I37"))</f>
        <v/>
      </c>
      <c r="K336" s="134" t="str">
        <f>IF(1=1,IF(E336="","",K305),N("J37"))</f>
        <v/>
      </c>
      <c r="L336" s="135" t="str">
        <f>IF(1=1,IF(OR(J336="",O336="",NOT(ISNUMBER(J336)),NOT(ISNUMBER(O336)),J336=0),"",O336/J336),N("L37"))</f>
        <v/>
      </c>
      <c r="M336" s="136" t="str">
        <f>IF(1=1,IF(OR(L336="",NOT(ISNUMBER(F336))),"",F336*L336*IFERROR(INDEX(D384:D428,MATCH(AE336,B384:B428,0)),1)),N("M13"))</f>
        <v/>
      </c>
      <c r="N336" s="137" t="str">
        <f>IF(1=1,IF(F336="","",IF(G336="","",IFERROR(INDEX(E384:E428,MATCH(AE336,B384:B428,0)),G336&amp;""))),N("N6"))</f>
        <v/>
      </c>
      <c r="O336" s="138" t="str">
        <f>IF(1=1,IF(E336="","",O305),N("K37"))</f>
        <v/>
      </c>
      <c r="P336" s="139" t="str">
        <f>IF(1=1,IF(M336="","",IF(AND(ISNUMBER(M336),M336&lt;1,N336="kg"),MAX(1,ROUND(M336*1000,0)),IF(AND(ISNUMBER(M336),M336&lt;1,N336="L"),MAX(1,ROUND(M336*100,0)),ROUND(M336,3)))),N("O37"))</f>
        <v/>
      </c>
      <c r="Q336" s="140" t="str">
        <f>IF(1=1,IF(M336="","",IF(AND(ISNUMBER(M336),M336&lt;1,N336="kg"),"g",IF(AND(ISNUMBER(M336),M336&lt;1,N336="L"),"cl",N336))),N("P37"))</f>
        <v/>
      </c>
      <c r="R336" s="161" t="str">
        <f>IF(1=1,IF(E336="","",IF(F336="","A CONTROLER",IF(NOT(ISNUMBER(F336)),"TEXTE",IF(OR(L336="",L336&lt;=0),"COMMANDE PRINCIPALE INCOMPLETE",IF(G336="","UNITE MANQUANTE",IF(COUNTIF(B384:B428,AE336)=0,"UNITE A CONTROLER","OK")))))),N("Q9"))</f>
        <v/>
      </c>
      <c r="S336" s="105"/>
      <c r="T336" s="141">
        <f t="shared" si="19"/>
        <v>0</v>
      </c>
      <c r="U336" s="133" t="str">
        <f>IF(1=1,IF(E336="","",U305),N("S37"))</f>
        <v/>
      </c>
      <c r="V336" s="133" t="str">
        <f>IF(1=1,IF(E336="","",V305),N("T37"))</f>
        <v/>
      </c>
      <c r="W336" s="135" t="str">
        <f>IF(1=1,IF(OR(U336="",V336="",NOT(ISNUMBER(U336)),NOT(ISNUMBER(V336)),U336=0),"",V336/U336),N("U37"))</f>
        <v/>
      </c>
      <c r="X336" s="136" t="str">
        <f>IF(1=1,IF(OR(W336="",NOT(ISNUMBER(F336))),"",F336*W336*IFERROR(INDEX(D384:D428,MATCH(AE336,B384:B428,0)),1)),N("V7"))</f>
        <v/>
      </c>
      <c r="Y336" s="137" t="str">
        <f>IF(1=1,IF(F336="","",IF(G336="","",IFERROR(INDEX(E384:E428,MATCH(AE336,B384:B428,0)),G336&amp;""))),N("W6"))</f>
        <v/>
      </c>
      <c r="Z336" s="142" t="str">
        <f>IF(1=1,IF(X336="","",IF(AND(ISNUMBER(X336),X336&lt;1,Y336="kg"),MAX(1,ROUND(X336*1000,0)),IF(AND(ISNUMBER(X336),X336&lt;1,Y336="L"),MAX(1,ROUND(X336*100,0)),ROUND(X336,3)))),N("X37"))</f>
        <v/>
      </c>
      <c r="AA336" s="143" t="str">
        <f>IF(1=1,IF(X336="","",IF(AND(ISNUMBER(X336),X336&lt;1,Y336="kg"),"g",IF(AND(ISNUMBER(X336),X336&lt;1,Y336="L"),"cl",Y336))),N("Y37"))</f>
        <v/>
      </c>
      <c r="AB336" s="123" t="str">
        <f>IF(1=1,IF(E336="","",IF(F336="","A CONTROLER",IF(NOT(ISNUMBER(F336)),"TEXTE",IF(OR(W336="",W336&lt;=0),"COMMANDE COUVERTS INCOMPLETE",IF(G336="","UNITE MANQUANTE",IF(COUNTIF(B384:B428,AE336)=0,"UNITE A CONTROLER","OK")))))),N("Z6"))</f>
        <v/>
      </c>
      <c r="AD336" s="144" t="str">
        <f>IF(1=1,IF(E336="","",AD305),N("AB37"))</f>
        <v/>
      </c>
      <c r="AE336" s="125" t="str">
        <f>IF(1=1,IF(G336="","",UPPER(TRIM(SUBSTITUTE(SUBSTITUTE(G336&amp;"",CHAR(160)," ")," "," ")))),N("AC37"))</f>
        <v/>
      </c>
      <c r="AG336" s="244" t="s">
        <v>60</v>
      </c>
    </row>
    <row r="337" spans="1:33" ht="15.75" x14ac:dyDescent="0.25">
      <c r="A337" s="126" t="str">
        <f>IF(1=1,IF(E337="","",A305),N("A38"))</f>
        <v/>
      </c>
      <c r="B337" s="127" t="str">
        <f>IF(1=1,IF(E337="","",B305),N("B38"))</f>
        <v/>
      </c>
      <c r="C337" s="127"/>
      <c r="D337" s="129" t="str">
        <f>IF(ISBLANK(E337),"",LARGE(D305:D336,1)+1)</f>
        <v/>
      </c>
      <c r="E337" s="130"/>
      <c r="F337" s="131"/>
      <c r="G337" s="170"/>
      <c r="H337" s="105"/>
      <c r="I337" s="132" t="str">
        <f>IF(1=1,IF(E337="","",I305),N("H38"))</f>
        <v/>
      </c>
      <c r="J337" s="133" t="str">
        <f>IF(1=1,IF(E337="","",J305),N("I38"))</f>
        <v/>
      </c>
      <c r="K337" s="134" t="str">
        <f>IF(1=1,IF(E337="","",K305),N("J38"))</f>
        <v/>
      </c>
      <c r="L337" s="135" t="str">
        <f>IF(1=1,IF(OR(J337="",O337="",NOT(ISNUMBER(J337)),NOT(ISNUMBER(O337)),J337=0),"",O337/J337),N("L38"))</f>
        <v/>
      </c>
      <c r="M337" s="136" t="str">
        <f>IF(1=1,IF(OR(L337="",NOT(ISNUMBER(F337))),"",F337*L337*IFERROR(INDEX(D384:D428,MATCH(AE337,B384:B428,0)),1)),N("M13"))</f>
        <v/>
      </c>
      <c r="N337" s="137" t="str">
        <f>IF(1=1,IF(F337="","",IF(G337="","",IFERROR(INDEX(E384:E428,MATCH(AE337,B384:B428,0)),G337&amp;""))),N("N6"))</f>
        <v/>
      </c>
      <c r="O337" s="138" t="str">
        <f>IF(1=1,IF(E337="","",O305),N("K38"))</f>
        <v/>
      </c>
      <c r="P337" s="139" t="str">
        <f>IF(1=1,IF(M337="","",IF(AND(ISNUMBER(M337),M337&lt;1,N337="kg"),MAX(1,ROUND(M337*1000,0)),IF(AND(ISNUMBER(M337),M337&lt;1,N337="L"),MAX(1,ROUND(M337*100,0)),ROUND(M337,3)))),N("O38"))</f>
        <v/>
      </c>
      <c r="Q337" s="140" t="str">
        <f>IF(1=1,IF(M337="","",IF(AND(ISNUMBER(M337),M337&lt;1,N337="kg"),"g",IF(AND(ISNUMBER(M337),M337&lt;1,N337="L"),"cl",N337))),N("P38"))</f>
        <v/>
      </c>
      <c r="R337" s="161" t="str">
        <f>IF(1=1,IF(E337="","",IF(F337="","A CONTROLER",IF(NOT(ISNUMBER(F337)),"TEXTE",IF(OR(L337="",L337&lt;=0),"COMMANDE PRINCIPALE INCOMPLETE",IF(G337="","UNITE MANQUANTE",IF(COUNTIF(B384:B428,AE337)=0,"UNITE A CONTROLER","OK")))))),N("Q9"))</f>
        <v/>
      </c>
      <c r="S337" s="105"/>
      <c r="T337" s="141">
        <f t="shared" si="19"/>
        <v>0</v>
      </c>
      <c r="U337" s="133" t="str">
        <f>IF(1=1,IF(E337="","",U305),N("S38"))</f>
        <v/>
      </c>
      <c r="V337" s="133" t="str">
        <f>IF(1=1,IF(E337="","",V305),N("T38"))</f>
        <v/>
      </c>
      <c r="W337" s="135" t="str">
        <f>IF(1=1,IF(OR(U337="",V337="",NOT(ISNUMBER(U337)),NOT(ISNUMBER(V337)),U337=0),"",V337/U337),N("U38"))</f>
        <v/>
      </c>
      <c r="X337" s="136" t="str">
        <f>IF(1=1,IF(OR(W337="",NOT(ISNUMBER(F337))),"",F337*W337*IFERROR(INDEX(D384:D428,MATCH(AE337,B384:B428,0)),1)),N("V7"))</f>
        <v/>
      </c>
      <c r="Y337" s="137" t="str">
        <f>IF(1=1,IF(F337="","",IF(G337="","",IFERROR(INDEX(E384:E428,MATCH(AE337,B384:B428,0)),G337&amp;""))),N("W6"))</f>
        <v/>
      </c>
      <c r="Z337" s="142" t="str">
        <f>IF(1=1,IF(X337="","",IF(AND(ISNUMBER(X337),X337&lt;1,Y337="kg"),MAX(1,ROUND(X337*1000,0)),IF(AND(ISNUMBER(X337),X337&lt;1,Y337="L"),MAX(1,ROUND(X337*100,0)),ROUND(X337,3)))),N("X38"))</f>
        <v/>
      </c>
      <c r="AA337" s="143" t="str">
        <f>IF(1=1,IF(X337="","",IF(AND(ISNUMBER(X337),X337&lt;1,Y337="kg"),"g",IF(AND(ISNUMBER(X337),X337&lt;1,Y337="L"),"cl",Y337))),N("Y38"))</f>
        <v/>
      </c>
      <c r="AB337" s="123" t="str">
        <f>IF(1=1,IF(E337="","",IF(F337="","A CONTROLER",IF(NOT(ISNUMBER(F337)),"TEXTE",IF(OR(W337="",W337&lt;=0),"COMMANDE COUVERTS INCOMPLETE",IF(G337="","UNITE MANQUANTE",IF(COUNTIF(B384:B428,AE337)=0,"UNITE A CONTROLER","OK")))))),N("Z6"))</f>
        <v/>
      </c>
      <c r="AD337" s="144" t="str">
        <f>IF(1=1,IF(E337="","",AD305),N("AB38"))</f>
        <v/>
      </c>
      <c r="AE337" s="125" t="str">
        <f>IF(1=1,IF(G337="","",UPPER(TRIM(SUBSTITUTE(SUBSTITUTE(G337&amp;"",CHAR(160)," ")," "," ")))),N("AC38"))</f>
        <v/>
      </c>
      <c r="AG337" s="244" t="s">
        <v>62</v>
      </c>
    </row>
    <row r="338" spans="1:33" ht="15.75" x14ac:dyDescent="0.25">
      <c r="A338" s="126" t="str">
        <f>IF(1=1,IF(E338="","",A305),N("A39"))</f>
        <v/>
      </c>
      <c r="B338" s="127" t="str">
        <f>IF(1=1,IF(E338="","",B305),N("B39"))</f>
        <v/>
      </c>
      <c r="C338" s="127"/>
      <c r="D338" s="129" t="str">
        <f>IF(ISBLANK(E338),"",LARGE(D305:D337,1)+1)</f>
        <v/>
      </c>
      <c r="E338" s="130"/>
      <c r="F338" s="131"/>
      <c r="G338" s="170"/>
      <c r="H338" s="105"/>
      <c r="I338" s="132" t="str">
        <f>IF(1=1,IF(E338="","",I305),N("H39"))</f>
        <v/>
      </c>
      <c r="J338" s="133" t="str">
        <f>IF(1=1,IF(E338="","",J305),N("I39"))</f>
        <v/>
      </c>
      <c r="K338" s="134" t="str">
        <f>IF(1=1,IF(E338="","",K305),N("J39"))</f>
        <v/>
      </c>
      <c r="L338" s="135" t="str">
        <f>IF(1=1,IF(OR(J338="",O338="",NOT(ISNUMBER(J338)),NOT(ISNUMBER(O338)),J338=0),"",O338/J338),N("L39"))</f>
        <v/>
      </c>
      <c r="M338" s="136" t="str">
        <f>IF(1=1,IF(OR(L338="",NOT(ISNUMBER(F338))),"",F338*L338*IFERROR(INDEX(D384:D428,MATCH(AE338,B384:B428,0)),1)),N("M13"))</f>
        <v/>
      </c>
      <c r="N338" s="137" t="str">
        <f>IF(1=1,IF(F338="","",IF(G338="","",IFERROR(INDEX(E384:E428,MATCH(AE338,B384:B428,0)),G338&amp;""))),N("N6"))</f>
        <v/>
      </c>
      <c r="O338" s="138" t="str">
        <f>IF(1=1,IF(E338="","",O305),N("K39"))</f>
        <v/>
      </c>
      <c r="P338" s="139" t="str">
        <f>IF(1=1,IF(M338="","",IF(AND(ISNUMBER(M338),M338&lt;1,N338="kg"),MAX(1,ROUND(M338*1000,0)),IF(AND(ISNUMBER(M338),M338&lt;1,N338="L"),MAX(1,ROUND(M338*100,0)),ROUND(M338,3)))),N("O39"))</f>
        <v/>
      </c>
      <c r="Q338" s="140" t="str">
        <f>IF(1=1,IF(M338="","",IF(AND(ISNUMBER(M338),M338&lt;1,N338="kg"),"g",IF(AND(ISNUMBER(M338),M338&lt;1,N338="L"),"cl",N338))),N("P39"))</f>
        <v/>
      </c>
      <c r="R338" s="161" t="str">
        <f>IF(1=1,IF(E338="","",IF(F338="","A CONTROLER",IF(NOT(ISNUMBER(F338)),"TEXTE",IF(OR(L338="",L338&lt;=0),"COMMANDE PRINCIPALE INCOMPLETE",IF(G338="","UNITE MANQUANTE",IF(COUNTIF(B384:B428,AE338)=0,"UNITE A CONTROLER","OK")))))),N("Q9"))</f>
        <v/>
      </c>
      <c r="S338" s="105"/>
      <c r="T338" s="141">
        <f t="shared" si="19"/>
        <v>0</v>
      </c>
      <c r="U338" s="133" t="str">
        <f>IF(1=1,IF(E338="","",U305),N("S39"))</f>
        <v/>
      </c>
      <c r="V338" s="133" t="str">
        <f>IF(1=1,IF(E338="","",V305),N("T39"))</f>
        <v/>
      </c>
      <c r="W338" s="135" t="str">
        <f>IF(1=1,IF(OR(U338="",V338="",NOT(ISNUMBER(U338)),NOT(ISNUMBER(V338)),U338=0),"",V338/U338),N("U39"))</f>
        <v/>
      </c>
      <c r="X338" s="136" t="str">
        <f>IF(1=1,IF(OR(W338="",NOT(ISNUMBER(F338))),"",F338*W338*IFERROR(INDEX(D384:D428,MATCH(AE338,B384:B428,0)),1)),N("V7"))</f>
        <v/>
      </c>
      <c r="Y338" s="137" t="str">
        <f>IF(1=1,IF(F338="","",IF(G338="","",IFERROR(INDEX(E384:E428,MATCH(AE338,B384:B428,0)),G338&amp;""))),N("W6"))</f>
        <v/>
      </c>
      <c r="Z338" s="142" t="str">
        <f>IF(1=1,IF(X338="","",IF(AND(ISNUMBER(X338),X338&lt;1,Y338="kg"),MAX(1,ROUND(X338*1000,0)),IF(AND(ISNUMBER(X338),X338&lt;1,Y338="L"),MAX(1,ROUND(X338*100,0)),ROUND(X338,3)))),N("X39"))</f>
        <v/>
      </c>
      <c r="AA338" s="143" t="str">
        <f>IF(1=1,IF(X338="","",IF(AND(ISNUMBER(X338),X338&lt;1,Y338="kg"),"g",IF(AND(ISNUMBER(X338),X338&lt;1,Y338="L"),"cl",Y338))),N("Y39"))</f>
        <v/>
      </c>
      <c r="AB338" s="123" t="str">
        <f>IF(1=1,IF(E338="","",IF(F338="","A CONTROLER",IF(NOT(ISNUMBER(F338)),"TEXTE",IF(OR(W338="",W338&lt;=0),"COMMANDE COUVERTS INCOMPLETE",IF(G338="","UNITE MANQUANTE",IF(COUNTIF(B384:B428,AE338)=0,"UNITE A CONTROLER","OK")))))),N("Z6"))</f>
        <v/>
      </c>
      <c r="AD338" s="144" t="str">
        <f>IF(1=1,IF(E338="","",AD305),N("AB39"))</f>
        <v/>
      </c>
      <c r="AE338" s="125" t="str">
        <f>IF(1=1,IF(G338="","",UPPER(TRIM(SUBSTITUTE(SUBSTITUTE(G338&amp;"",CHAR(160)," ")," "," ")))),N("AC39"))</f>
        <v/>
      </c>
      <c r="AG338" s="244" t="s">
        <v>64</v>
      </c>
    </row>
    <row r="339" spans="1:33" ht="15.75" x14ac:dyDescent="0.25">
      <c r="A339" s="126" t="str">
        <f>IF(1=1,IF(E339="","",A305),N("A40"))</f>
        <v/>
      </c>
      <c r="B339" s="127" t="str">
        <f>IF(1=1,IF(E339="","",B305),N("B40"))</f>
        <v/>
      </c>
      <c r="C339" s="127"/>
      <c r="D339" s="129" t="str">
        <f>IF(ISBLANK(E339),"",LARGE(D305:D338,1)+1)</f>
        <v/>
      </c>
      <c r="E339" s="130"/>
      <c r="F339" s="131"/>
      <c r="G339" s="170"/>
      <c r="H339" s="105"/>
      <c r="I339" s="132" t="str">
        <f>IF(1=1,IF(E339="","",I305),N("H40"))</f>
        <v/>
      </c>
      <c r="J339" s="133" t="str">
        <f>IF(1=1,IF(E339="","",J305),N("I40"))</f>
        <v/>
      </c>
      <c r="K339" s="134" t="str">
        <f>IF(1=1,IF(E339="","",K305),N("J40"))</f>
        <v/>
      </c>
      <c r="L339" s="135" t="str">
        <f>IF(1=1,IF(OR(J339="",O339="",NOT(ISNUMBER(J339)),NOT(ISNUMBER(O339)),J339=0),"",O339/J339),N("L40"))</f>
        <v/>
      </c>
      <c r="M339" s="136" t="str">
        <f>IF(1=1,IF(OR(L339="",NOT(ISNUMBER(F339))),"",F339*L339*IFERROR(INDEX(D384:D428,MATCH(AE339,B384:B428,0)),1)),N("M13"))</f>
        <v/>
      </c>
      <c r="N339" s="137" t="str">
        <f>IF(1=1,IF(F339="","",IF(G339="","",IFERROR(INDEX(E384:E428,MATCH(AE339,B384:B428,0)),G339&amp;""))),N("N6"))</f>
        <v/>
      </c>
      <c r="O339" s="138" t="str">
        <f>IF(1=1,IF(E339="","",O305),N("K40"))</f>
        <v/>
      </c>
      <c r="P339" s="139" t="str">
        <f>IF(1=1,IF(M339="","",IF(AND(ISNUMBER(M339),M339&lt;1,N339="kg"),MAX(1,ROUND(M339*1000,0)),IF(AND(ISNUMBER(M339),M339&lt;1,N339="L"),MAX(1,ROUND(M339*100,0)),ROUND(M339,3)))),N("O40"))</f>
        <v/>
      </c>
      <c r="Q339" s="140" t="str">
        <f>IF(1=1,IF(M339="","",IF(AND(ISNUMBER(M339),M339&lt;1,N339="kg"),"g",IF(AND(ISNUMBER(M339),M339&lt;1,N339="L"),"cl",N339))),N("P40"))</f>
        <v/>
      </c>
      <c r="R339" s="161" t="str">
        <f>IF(1=1,IF(E339="","",IF(F339="","A CONTROLER",IF(NOT(ISNUMBER(F339)),"TEXTE",IF(OR(L339="",L339&lt;=0),"COMMANDE PRINCIPALE INCOMPLETE",IF(G339="","UNITE MANQUANTE",IF(COUNTIF(B384:B428,AE339)=0,"UNITE A CONTROLER","OK")))))),N("Q9"))</f>
        <v/>
      </c>
      <c r="S339" s="105"/>
      <c r="T339" s="141">
        <f t="shared" si="19"/>
        <v>0</v>
      </c>
      <c r="U339" s="133" t="str">
        <f>IF(1=1,IF(E339="","",U305),N("S40"))</f>
        <v/>
      </c>
      <c r="V339" s="133" t="str">
        <f>IF(1=1,IF(E339="","",V305),N("T40"))</f>
        <v/>
      </c>
      <c r="W339" s="135" t="str">
        <f>IF(1=1,IF(OR(U339="",V339="",NOT(ISNUMBER(U339)),NOT(ISNUMBER(V339)),U339=0),"",V339/U339),N("U40"))</f>
        <v/>
      </c>
      <c r="X339" s="136" t="str">
        <f>IF(1=1,IF(OR(W339="",NOT(ISNUMBER(F339))),"",F339*W339*IFERROR(INDEX(D384:D428,MATCH(AE339,B384:B428,0)),1)),N("V7"))</f>
        <v/>
      </c>
      <c r="Y339" s="137" t="str">
        <f>IF(1=1,IF(F339="","",IF(G339="","",IFERROR(INDEX(E384:E428,MATCH(AE339,B384:B428,0)),G339&amp;""))),N("W6"))</f>
        <v/>
      </c>
      <c r="Z339" s="142" t="str">
        <f>IF(1=1,IF(X339="","",IF(AND(ISNUMBER(X339),X339&lt;1,Y339="kg"),MAX(1,ROUND(X339*1000,0)),IF(AND(ISNUMBER(X339),X339&lt;1,Y339="L"),MAX(1,ROUND(X339*100,0)),ROUND(X339,3)))),N("X40"))</f>
        <v/>
      </c>
      <c r="AA339" s="143" t="str">
        <f>IF(1=1,IF(X339="","",IF(AND(ISNUMBER(X339),X339&lt;1,Y339="kg"),"g",IF(AND(ISNUMBER(X339),X339&lt;1,Y339="L"),"cl",Y339))),N("Y40"))</f>
        <v/>
      </c>
      <c r="AB339" s="123" t="str">
        <f>IF(1=1,IF(E339="","",IF(F339="","A CONTROLER",IF(NOT(ISNUMBER(F339)),"TEXTE",IF(OR(W339="",W339&lt;=0),"COMMANDE COUVERTS INCOMPLETE",IF(G339="","UNITE MANQUANTE",IF(COUNTIF(B384:B428,AE339)=0,"UNITE A CONTROLER","OK")))))),N("Z6"))</f>
        <v/>
      </c>
      <c r="AD339" s="144" t="str">
        <f>IF(1=1,IF(E339="","",AD305),N("AB40"))</f>
        <v/>
      </c>
      <c r="AE339" s="125" t="str">
        <f>IF(1=1,IF(G339="","",UPPER(TRIM(SUBSTITUTE(SUBSTITUTE(G339&amp;"",CHAR(160)," ")," "," ")))),N("AC40"))</f>
        <v/>
      </c>
      <c r="AG339" s="244" t="s">
        <v>66</v>
      </c>
    </row>
    <row r="340" spans="1:33" ht="23.25" x14ac:dyDescent="0.25">
      <c r="A340" s="216"/>
      <c r="B340" s="217" t="s">
        <v>17</v>
      </c>
      <c r="C340" s="218"/>
      <c r="D340" s="219" t="s">
        <v>239</v>
      </c>
      <c r="E340" s="218"/>
      <c r="F340" s="218"/>
      <c r="G340" s="218"/>
      <c r="H340" s="220"/>
      <c r="I340" s="218"/>
      <c r="J340" s="218"/>
      <c r="K340" s="218"/>
      <c r="L340" s="218"/>
      <c r="M340" s="218"/>
      <c r="N340" s="218"/>
      <c r="O340" s="218"/>
      <c r="P340" s="218" t="str">
        <f>D340</f>
        <v>SOUS-FAMILLE</v>
      </c>
      <c r="Q340" s="218"/>
      <c r="R340" s="218"/>
      <c r="S340" s="220"/>
      <c r="T340" s="221" t="s">
        <v>664</v>
      </c>
      <c r="U340" s="222" cm="1">
        <f t="array" ref="U340">SUMPRODUCT(LEN(E342:E376)-LEN(SUBSTITUTE(E342:E376,"*","")))</f>
        <v>0</v>
      </c>
      <c r="V340" s="218"/>
      <c r="W340" s="218" t="str">
        <f>D340</f>
        <v>SOUS-FAMILLE</v>
      </c>
      <c r="X340" s="218"/>
      <c r="Y340" s="218"/>
      <c r="Z340" s="218"/>
      <c r="AA340" s="218"/>
      <c r="AB340" s="223"/>
      <c r="AC340" s="218"/>
      <c r="AD340" s="218"/>
      <c r="AE340" s="224" t="str">
        <f>B342</f>
        <v>NOM DE LA RECETTE À SAISIR</v>
      </c>
      <c r="AG340" s="244" t="s">
        <v>68</v>
      </c>
    </row>
    <row r="341" spans="1:33" ht="32.25" thickBot="1" x14ac:dyDescent="0.3">
      <c r="A341" s="92" t="s">
        <v>155</v>
      </c>
      <c r="B341" s="92" t="s">
        <v>1</v>
      </c>
      <c r="C341" s="92"/>
      <c r="D341" s="92" t="s">
        <v>2</v>
      </c>
      <c r="E341" s="92" t="s">
        <v>117</v>
      </c>
      <c r="F341" s="92" t="s">
        <v>3</v>
      </c>
      <c r="G341" s="92" t="s">
        <v>4</v>
      </c>
      <c r="H341" s="81"/>
      <c r="I341" s="157" t="s">
        <v>5</v>
      </c>
      <c r="J341" s="92" t="s">
        <v>114</v>
      </c>
      <c r="K341" s="92" t="s">
        <v>4</v>
      </c>
      <c r="L341" s="92" t="s">
        <v>6</v>
      </c>
      <c r="M341" s="94" t="s">
        <v>7</v>
      </c>
      <c r="N341" s="94" t="s">
        <v>116</v>
      </c>
      <c r="O341" s="95" t="s">
        <v>115</v>
      </c>
      <c r="P341" s="96" t="s">
        <v>8</v>
      </c>
      <c r="Q341" s="97" t="s">
        <v>9</v>
      </c>
      <c r="R341" s="92" t="s">
        <v>10</v>
      </c>
      <c r="S341" s="81"/>
      <c r="T341" s="92" t="s">
        <v>117</v>
      </c>
      <c r="U341" s="98" t="s">
        <v>11</v>
      </c>
      <c r="V341" s="95" t="s">
        <v>12</v>
      </c>
      <c r="W341" s="92" t="s">
        <v>13</v>
      </c>
      <c r="X341" s="94" t="s">
        <v>7</v>
      </c>
      <c r="Y341" s="94" t="s">
        <v>116</v>
      </c>
      <c r="Z341" s="99" t="s">
        <v>8</v>
      </c>
      <c r="AA341" s="97" t="s">
        <v>9</v>
      </c>
      <c r="AB341" s="99" t="s">
        <v>10</v>
      </c>
      <c r="AC341" s="240"/>
      <c r="AD341" s="92" t="s">
        <v>14</v>
      </c>
      <c r="AE341" s="92" t="s">
        <v>15</v>
      </c>
      <c r="AG341" s="244" t="s">
        <v>70</v>
      </c>
    </row>
    <row r="342" spans="1:33" ht="18.75" x14ac:dyDescent="0.25">
      <c r="A342" s="158" t="s">
        <v>5640</v>
      </c>
      <c r="B342" s="101" t="s">
        <v>20</v>
      </c>
      <c r="C342" s="101"/>
      <c r="D342" s="102">
        <v>0</v>
      </c>
      <c r="E342" s="103" t="s">
        <v>21</v>
      </c>
      <c r="F342" s="104">
        <v>10</v>
      </c>
      <c r="G342" s="8" t="s">
        <v>119</v>
      </c>
      <c r="H342" s="105"/>
      <c r="I342" s="106" t="str">
        <f>E342</f>
        <v>ÉLÉMENT PRINCIPAL À SAISIR</v>
      </c>
      <c r="J342" s="107">
        <f>F342</f>
        <v>10</v>
      </c>
      <c r="K342" s="108" t="str">
        <f>G342</f>
        <v>Quoi ?</v>
      </c>
      <c r="L342" s="109">
        <f>IF(1=1,IF(OR(J342="",O342="",NOT(ISNUMBER(J342)),NOT(ISNUMBER(O342)),J342=0),"",O342/J342),N("L6"))</f>
        <v>15</v>
      </c>
      <c r="M342" s="110">
        <f>IF(1=1,IF(OR(L342="",NOT(ISNUMBER(F342))),"",F342*L342*IFERROR(INDEX(D384:D428,MATCH(AE342,B384:B428,0)),1)),N("M13"))</f>
        <v>150</v>
      </c>
      <c r="N342" s="111" t="str">
        <f>IF(1=1,IF(F342="","",IF(G342="","",IFERROR(INDEX(E384:E428,MATCH(AE342,B384:B428,0)),G342&amp;""))),N("N6"))</f>
        <v>Quoi ?</v>
      </c>
      <c r="O342" s="112">
        <v>150</v>
      </c>
      <c r="P342" s="113">
        <f>IF(1=1,IF(M342="","",IF(AND(ISNUMBER(M342),M342&lt;1,N342="kg"),MAX(1,ROUND(M342*1000,0)),IF(AND(ISNUMBER(M342),M342&lt;1,N342="L"),MAX(1,ROUND(M342*100,0)),ROUND(M342,3)))),N("O6"))</f>
        <v>150</v>
      </c>
      <c r="Q342" s="114" t="str">
        <f>IF(1=1,IF(M342="","",IF(AND(ISNUMBER(M342),M342&lt;1,N342="kg"),"g",IF(AND(ISNUMBER(M342),M342&lt;1,N342="L"),"cl",N342))),N("P6"))</f>
        <v>Quoi ?</v>
      </c>
      <c r="R342" s="115" t="str">
        <f>IF(1=1,IF(E342="","",IF(F342="","A CONTROLER",IF(NOT(ISNUMBER(F342)),"TEXTE",IF(OR(L342="",L342&lt;=0),"COMMANDE PRINCIPALE INCOMPLETE",IF(G342="","UNITE MANQUANTE",IF(COUNTIF(B384:B428,AE342)=0,"UNITE A CONTROLER","OK")))))),N("Q9"))</f>
        <v>UNITE A CONTROLER</v>
      </c>
      <c r="S342" s="105"/>
      <c r="T342" s="159" t="str">
        <f>B342</f>
        <v>NOM DE LA RECETTE À SAISIR</v>
      </c>
      <c r="U342" s="117">
        <v>100</v>
      </c>
      <c r="V342" s="112">
        <v>150</v>
      </c>
      <c r="W342" s="118">
        <f>IF(1=1,IF(OR(U342="",V342="",NOT(ISNUMBER(U342)),NOT(ISNUMBER(V342)),U342=0),"",V342/U342),N("U6"))</f>
        <v>1.5</v>
      </c>
      <c r="X342" s="119">
        <f>IF(1=1,IF(OR(W342="",NOT(ISNUMBER(F342))),"",F342*W342*IFERROR(INDEX(D384:D428,MATCH(AE342,B384:B428,0)),1)),N("V7"))</f>
        <v>15</v>
      </c>
      <c r="Y342" s="120" t="str">
        <f>IF(1=1,IF(F342="","",IF(G342="","",IFERROR(INDEX(E384:E428,MATCH(AE342,B384:B428,0)),G342&amp;""))),N("W6"))</f>
        <v>Quoi ?</v>
      </c>
      <c r="Z342" s="121">
        <f>IF(1=1,IF(X342="","",IF(AND(ISNUMBER(X342),X342&lt;1,Y342="kg"),MAX(1,ROUND(X342*1000,0)),IF(AND(ISNUMBER(X342),X342&lt;1,Y342="L"),MAX(1,ROUND(X342*100,0)),ROUND(X342,3)))),N("X6"))</f>
        <v>15</v>
      </c>
      <c r="AA342" s="122" t="str">
        <f>IF(1=1,IF(X342="","",IF(AND(ISNUMBER(X342),X342&lt;1,Y342="kg"),"g",IF(AND(ISNUMBER(X342),X342&lt;1,Y342="L"),"cl",Y342))),N("Y6"))</f>
        <v>Quoi ?</v>
      </c>
      <c r="AB342" s="123" t="str">
        <f>IF(1=1,IF(E342="","",IF(F342="","A CONTROLER",IF(NOT(ISNUMBER(F342)),"TEXTE",IF(OR(W342="",W342&lt;=0),"COMMANDE COUVERTS INCOMPLETE",IF(G342="","UNITE MANQUANTE",IF(COUNTIF(B384:B428,AE342)=0,"UNITE A CONTROLER","OK")))))),N("Z6"))</f>
        <v>UNITE A CONTROLER</v>
      </c>
      <c r="AD342" s="124">
        <v>62</v>
      </c>
      <c r="AE342" s="125" t="str">
        <f>IF(1=1,IF(G342="","",UPPER(TRIM(SUBSTITUTE(SUBSTITUTE(G342&amp;"",CHAR(160)," ")," "," ")))),N("AC6"))</f>
        <v>QUOI ?</v>
      </c>
      <c r="AG342" s="244" t="s">
        <v>72</v>
      </c>
    </row>
    <row r="343" spans="1:33" ht="15.75" x14ac:dyDescent="0.25">
      <c r="A343" s="160" t="str">
        <f>IF(1=1,IF(E343="","",A342),N("A7"))</f>
        <v/>
      </c>
      <c r="B343" s="127" t="str">
        <f>IF(1=1,IF(E343="","",B342),N("B7"))</f>
        <v/>
      </c>
      <c r="C343" s="127"/>
      <c r="D343" s="129" t="str">
        <f>IF(ISBLANK(E343),"",LARGE(D342:D342,1)+1)</f>
        <v/>
      </c>
      <c r="E343" s="130"/>
      <c r="F343" s="131"/>
      <c r="G343" s="170"/>
      <c r="H343" s="105"/>
      <c r="I343" s="132" t="str">
        <f>IF(1=1,IF(E343="","",I342),N("H7"))</f>
        <v/>
      </c>
      <c r="J343" s="133" t="str">
        <f>IF(1=1,IF(E343="","",J342),N("I7"))</f>
        <v/>
      </c>
      <c r="K343" s="134" t="str">
        <f>IF(1=1,IF(E343="","",K342),N("J7"))</f>
        <v/>
      </c>
      <c r="L343" s="135" t="str">
        <f>IF(1=1,IF(OR(J343="",O343="",NOT(ISNUMBER(J343)),NOT(ISNUMBER(O343)),J343=0),"",O343/J343),N("L7"))</f>
        <v/>
      </c>
      <c r="M343" s="136" t="str">
        <f>IF(1=1,IF(OR(L343="",NOT(ISNUMBER(F343))),"",F343*L343*IFERROR(INDEX(D384:D428,MATCH(AE343,B384:B428,0)),1)),N("M13"))</f>
        <v/>
      </c>
      <c r="N343" s="137" t="str">
        <f>IF(1=1,IF(F343="","",IF(G343="","",IFERROR(INDEX(E384:E428,MATCH(AE343,B384:B428,0)),G343&amp;""))),N("N6"))</f>
        <v/>
      </c>
      <c r="O343" s="138" t="str">
        <f>IF(1=1,IF(E343="","",O342),N("K7"))</f>
        <v/>
      </c>
      <c r="P343" s="139" t="str">
        <f>IF(1=1,IF(M343="","",IF(AND(ISNUMBER(M343),M343&lt;1,N343="kg"),MAX(1,ROUND(M343*1000,0)),IF(AND(ISNUMBER(M343),M343&lt;1,N343="L"),MAX(1,ROUND(M343*100,0)),ROUND(M343,3)))),N("O7"))</f>
        <v/>
      </c>
      <c r="Q343" s="140" t="str">
        <f>IF(1=1,IF(M343="","",IF(AND(ISNUMBER(M343),M343&lt;1,N343="kg"),"g",IF(AND(ISNUMBER(M343),M343&lt;1,N343="L"),"cl",N343))),N("P7"))</f>
        <v/>
      </c>
      <c r="R343" s="161" t="str">
        <f>IF(1=1,IF(E343="","",IF(F343="","A CONTROLER",IF(NOT(ISNUMBER(F343)),"TEXTE",IF(OR(L343="",L343&lt;=0),"COMMANDE PRINCIPALE INCOMPLETE",IF(G343="","UNITE MANQUANTE",IF(COUNTIF(B384:B428,AE343)=0,"UNITE A CONTROLER","OK")))))),N("Q9"))</f>
        <v/>
      </c>
      <c r="S343" s="105"/>
      <c r="T343" s="141">
        <f t="shared" ref="T343:T376" si="20">E343</f>
        <v>0</v>
      </c>
      <c r="U343" s="133" t="str">
        <f>IF(1=1,IF(E343="","",U342),N("S7"))</f>
        <v/>
      </c>
      <c r="V343" s="133" t="str">
        <f>IF(1=1,IF(E343="","",V342),N("T7"))</f>
        <v/>
      </c>
      <c r="W343" s="135" t="str">
        <f>IF(1=1,IF(OR(U343="",V343="",NOT(ISNUMBER(U343)),NOT(ISNUMBER(V343)),U343=0),"",V343/U343),N("U7"))</f>
        <v/>
      </c>
      <c r="X343" s="136" t="str">
        <f>IF(1=1,IF(OR(W343="",NOT(ISNUMBER(F343))),"",F343*W343*IFERROR(INDEX(D384:D428,MATCH(AE343,B384:B428,0)),1)),N("V7"))</f>
        <v/>
      </c>
      <c r="Y343" s="137" t="str">
        <f>IF(1=1,IF(F343="","",IF(G343="","",IFERROR(INDEX(E384:E428,MATCH(AE343,B384:B428,0)),G343&amp;""))),N("W6"))</f>
        <v/>
      </c>
      <c r="Z343" s="142" t="str">
        <f>IF(1=1,IF(X343="","",IF(AND(ISNUMBER(X343),X343&lt;1,Y343="kg"),MAX(1,ROUND(X343*1000,0)),IF(AND(ISNUMBER(X343),X343&lt;1,Y343="L"),MAX(1,ROUND(X343*100,0)),ROUND(X343,3)))),N("X7"))</f>
        <v/>
      </c>
      <c r="AA343" s="143" t="str">
        <f>IF(1=1,IF(X343="","",IF(AND(ISNUMBER(X343),X343&lt;1,Y343="kg"),"g",IF(AND(ISNUMBER(X343),X343&lt;1,Y343="L"),"cl",Y343))),N("Y7"))</f>
        <v/>
      </c>
      <c r="AB343" s="123" t="str">
        <f>IF(1=1,IF(E343="","",IF(F343="","A CONTROLER",IF(NOT(ISNUMBER(F343)),"TEXTE",IF(OR(W343="",W343&lt;=0),"COMMANDE COUVERTS INCOMPLETE",IF(G343="","UNITE MANQUANTE",IF(COUNTIF(B384:B428,AE343)=0,"UNITE A CONTROLER","OK")))))),N("Z6"))</f>
        <v/>
      </c>
      <c r="AD343" s="144" t="str">
        <f>IF(1=1,IF(E343="","",AD342),N("AB7"))</f>
        <v/>
      </c>
      <c r="AE343" s="125" t="str">
        <f>IF(1=1,IF(G343="","",UPPER(TRIM(SUBSTITUTE(SUBSTITUTE(G343&amp;"",CHAR(160)," ")," "," ")))),N("AC7"))</f>
        <v/>
      </c>
      <c r="AG343" s="244" t="s">
        <v>74</v>
      </c>
    </row>
    <row r="344" spans="1:33" ht="15.75" x14ac:dyDescent="0.25">
      <c r="A344" s="160" t="str">
        <f>IF(1=1,IF(E344="","",A342),N("A8"))</f>
        <v/>
      </c>
      <c r="B344" s="127" t="str">
        <f>IF(1=1,IF(E344="","",B342),N("B8"))</f>
        <v/>
      </c>
      <c r="C344" s="127"/>
      <c r="D344" s="129" t="str">
        <f>IF(ISBLANK(E344),"",LARGE(D342:D343,1)+1)</f>
        <v/>
      </c>
      <c r="E344" s="130"/>
      <c r="F344" s="131"/>
      <c r="G344" s="170"/>
      <c r="H344" s="105"/>
      <c r="I344" s="132" t="str">
        <f>IF(1=1,IF(E344="","",I342),N("H8"))</f>
        <v/>
      </c>
      <c r="J344" s="133" t="str">
        <f>IF(1=1,IF(E344="","",J342),N("I8"))</f>
        <v/>
      </c>
      <c r="K344" s="134" t="str">
        <f>IF(1=1,IF(E344="","",K342),N("J8"))</f>
        <v/>
      </c>
      <c r="L344" s="135" t="str">
        <f>IF(1=1,IF(OR(J344="",O344="",NOT(ISNUMBER(J344)),NOT(ISNUMBER(O344)),J344=0),"",O344/J344),N("L8"))</f>
        <v/>
      </c>
      <c r="M344" s="136" t="str">
        <f>IF(1=1,IF(OR(L344="",NOT(ISNUMBER(F344))),"",F344*L344*IFERROR(INDEX(D384:D428,MATCH(AE344,B384:B428,0)),1)),N("M13"))</f>
        <v/>
      </c>
      <c r="N344" s="137" t="str">
        <f>IF(1=1,IF(F344="","",IF(G344="","",IFERROR(INDEX(E384:E428,MATCH(AE344,B384:B428,0)),G344&amp;""))),N("N6"))</f>
        <v/>
      </c>
      <c r="O344" s="138" t="str">
        <f>IF(1=1,IF(E344="","",O342),N("K8"))</f>
        <v/>
      </c>
      <c r="P344" s="139" t="str">
        <f>IF(1=1,IF(M344="","",IF(AND(ISNUMBER(M344),M344&lt;1,N344="kg"),MAX(1,ROUND(M344*1000,0)),IF(AND(ISNUMBER(M344),M344&lt;1,N344="L"),MAX(1,ROUND(M344*100,0)),ROUND(M344,3)))),N("O8"))</f>
        <v/>
      </c>
      <c r="Q344" s="140" t="str">
        <f>IF(1=1,IF(M344="","",IF(AND(ISNUMBER(M344),M344&lt;1,N344="kg"),"g",IF(AND(ISNUMBER(M344),M344&lt;1,N344="L"),"cl",N344))),N("P8"))</f>
        <v/>
      </c>
      <c r="R344" s="161" t="str">
        <f>IF(1=1,IF(E344="","",IF(F344="","A CONTROLER",IF(NOT(ISNUMBER(F344)),"TEXTE",IF(OR(L344="",L344&lt;=0),"COMMANDE PRINCIPALE INCOMPLETE",IF(G344="","UNITE MANQUANTE",IF(COUNTIF(B384:B428,AE344)=0,"UNITE A CONTROLER","OK")))))),N("Q9"))</f>
        <v/>
      </c>
      <c r="S344" s="105"/>
      <c r="T344" s="141">
        <f t="shared" si="20"/>
        <v>0</v>
      </c>
      <c r="U344" s="133" t="str">
        <f>IF(1=1,IF(E344="","",U342),N("S8"))</f>
        <v/>
      </c>
      <c r="V344" s="133" t="str">
        <f>IF(1=1,IF(E344="","",V342),N("T8"))</f>
        <v/>
      </c>
      <c r="W344" s="135" t="str">
        <f>IF(1=1,IF(OR(U344="",V344="",NOT(ISNUMBER(U344)),NOT(ISNUMBER(V344)),U344=0),"",V344/U344),N("U8"))</f>
        <v/>
      </c>
      <c r="X344" s="136" t="str">
        <f>IF(1=1,IF(OR(W344="",NOT(ISNUMBER(F344))),"",F344*W344*IFERROR(INDEX(D384:D428,MATCH(AE344,B384:B428,0)),1)),N("V7"))</f>
        <v/>
      </c>
      <c r="Y344" s="137" t="str">
        <f>IF(1=1,IF(F344="","",IF(G344="","",IFERROR(INDEX(E384:E428,MATCH(AE344,B384:B428,0)),G344&amp;""))),N("W6"))</f>
        <v/>
      </c>
      <c r="Z344" s="142" t="str">
        <f>IF(1=1,IF(X344="","",IF(AND(ISNUMBER(X344),X344&lt;1,Y344="kg"),MAX(1,ROUND(X344*1000,0)),IF(AND(ISNUMBER(X344),X344&lt;1,Y344="L"),MAX(1,ROUND(X344*100,0)),ROUND(X344,3)))),N("X8"))</f>
        <v/>
      </c>
      <c r="AA344" s="143" t="str">
        <f>IF(1=1,IF(X344="","",IF(AND(ISNUMBER(X344),X344&lt;1,Y344="kg"),"g",IF(AND(ISNUMBER(X344),X344&lt;1,Y344="L"),"cl",Y344))),N("Y8"))</f>
        <v/>
      </c>
      <c r="AB344" s="123" t="str">
        <f>IF(1=1,IF(E344="","",IF(F344="","A CONTROLER",IF(NOT(ISNUMBER(F344)),"TEXTE",IF(OR(W344="",W344&lt;=0),"COMMANDE COUVERTS INCOMPLETE",IF(G344="","UNITE MANQUANTE",IF(COUNTIF(B384:B428,AE344)=0,"UNITE A CONTROLER","OK")))))),N("Z6"))</f>
        <v/>
      </c>
      <c r="AD344" s="144" t="str">
        <f>IF(1=1,IF(E344="","",AD342),N("AB8"))</f>
        <v/>
      </c>
      <c r="AE344" s="125" t="str">
        <f>IF(1=1,IF(G344="","",UPPER(TRIM(SUBSTITUTE(SUBSTITUTE(G344&amp;"",CHAR(160)," ")," "," ")))),N("AC8"))</f>
        <v/>
      </c>
      <c r="AG344" s="244" t="s">
        <v>76</v>
      </c>
    </row>
    <row r="345" spans="1:33" ht="15.75" x14ac:dyDescent="0.25">
      <c r="A345" s="160" t="str">
        <f>IF(1=1,IF(E345="","",A342),N("A9"))</f>
        <v/>
      </c>
      <c r="B345" s="127" t="str">
        <f>IF(1=1,IF(E345="","",B342),N("B9"))</f>
        <v/>
      </c>
      <c r="C345" s="127"/>
      <c r="D345" s="129" t="str">
        <f>IF(ISBLANK(E345),"",LARGE(D342:D344,1)+1)</f>
        <v/>
      </c>
      <c r="E345" s="130"/>
      <c r="F345" s="131"/>
      <c r="G345" s="170"/>
      <c r="H345" s="105"/>
      <c r="I345" s="132" t="str">
        <f>IF(1=1,IF(E345="","",I342),N("H9"))</f>
        <v/>
      </c>
      <c r="J345" s="133" t="str">
        <f>IF(1=1,IF(E345="","",J342),N("I9"))</f>
        <v/>
      </c>
      <c r="K345" s="134" t="str">
        <f>IF(1=1,IF(E345="","",K342),N("J9"))</f>
        <v/>
      </c>
      <c r="L345" s="135" t="str">
        <f>IF(1=1,IF(OR(J345="",O345="",NOT(ISNUMBER(J345)),NOT(ISNUMBER(O345)),J345=0),"",O345/J345),N("L9"))</f>
        <v/>
      </c>
      <c r="M345" s="136" t="str">
        <f>IF(1=1,IF(OR(L345="",NOT(ISNUMBER(F345))),"",F345*L345*IFERROR(INDEX(D384:D428,MATCH(AE345,B384:B428,0)),1)),N("M13"))</f>
        <v/>
      </c>
      <c r="N345" s="137" t="str">
        <f>IF(1=1,IF(F345="","",IF(G345="","",IFERROR(INDEX(E384:E428,MATCH(AE345,B384:B428,0)),G345&amp;""))),N("N6"))</f>
        <v/>
      </c>
      <c r="O345" s="138" t="str">
        <f>IF(1=1,IF(E345="","",O342),N("K9"))</f>
        <v/>
      </c>
      <c r="P345" s="139" t="str">
        <f>IF(1=1,IF(M345="","",IF(AND(ISNUMBER(M345),M345&lt;1,N345="kg"),MAX(1,ROUND(M345*1000,0)),IF(AND(ISNUMBER(M345),M345&lt;1,N345="L"),MAX(1,ROUND(M345*100,0)),ROUND(M345,3)))),N("O9"))</f>
        <v/>
      </c>
      <c r="Q345" s="140" t="str">
        <f>IF(1=1,IF(M345="","",IF(AND(ISNUMBER(M345),M345&lt;1,N345="kg"),"g",IF(AND(ISNUMBER(M345),M345&lt;1,N345="L"),"cl",N345))),N("P9"))</f>
        <v/>
      </c>
      <c r="R345" s="161" t="str">
        <f>IF(1=1,IF(E345="","",IF(F345="","A CONTROLER",IF(NOT(ISNUMBER(F345)),"TEXTE",IF(OR(L345="",L345&lt;=0),"COMMANDE PRINCIPALE INCOMPLETE",IF(G345="","UNITE MANQUANTE",IF(COUNTIF(B384:B428,AE345)=0,"UNITE A CONTROLER","OK")))))),N("Q9"))</f>
        <v/>
      </c>
      <c r="S345" s="105"/>
      <c r="T345" s="141">
        <f t="shared" si="20"/>
        <v>0</v>
      </c>
      <c r="U345" s="133" t="str">
        <f>IF(1=1,IF(E345="","",U342),N("S9"))</f>
        <v/>
      </c>
      <c r="V345" s="133" t="str">
        <f>IF(1=1,IF(E345="","",V342),N("T9"))</f>
        <v/>
      </c>
      <c r="W345" s="135" t="str">
        <f>IF(1=1,IF(OR(U345="",V345="",NOT(ISNUMBER(U345)),NOT(ISNUMBER(V345)),U345=0),"",V345/U345),N("U9"))</f>
        <v/>
      </c>
      <c r="X345" s="136" t="str">
        <f>IF(1=1,IF(OR(W345="",NOT(ISNUMBER(F345))),"",F345*W345*IFERROR(INDEX(D384:D428,MATCH(AE345,B384:B428,0)),1)),N("V7"))</f>
        <v/>
      </c>
      <c r="Y345" s="137" t="str">
        <f>IF(1=1,IF(F345="","",IF(G345="","",IFERROR(INDEX(E384:E428,MATCH(AE345,B384:B428,0)),G345&amp;""))),N("W6"))</f>
        <v/>
      </c>
      <c r="Z345" s="142" t="str">
        <f>IF(1=1,IF(X345="","",IF(AND(ISNUMBER(X345),X345&lt;1,Y345="kg"),MAX(1,ROUND(X345*1000,0)),IF(AND(ISNUMBER(X345),X345&lt;1,Y345="L"),MAX(1,ROUND(X345*100,0)),ROUND(X345,3)))),N("X9"))</f>
        <v/>
      </c>
      <c r="AA345" s="143" t="str">
        <f>IF(1=1,IF(X345="","",IF(AND(ISNUMBER(X345),X345&lt;1,Y345="kg"),"g",IF(AND(ISNUMBER(X345),X345&lt;1,Y345="L"),"cl",Y345))),N("Y9"))</f>
        <v/>
      </c>
      <c r="AB345" s="123" t="str">
        <f>IF(1=1,IF(E345="","",IF(F345="","A CONTROLER",IF(NOT(ISNUMBER(F345)),"TEXTE",IF(OR(W345="",W345&lt;=0),"COMMANDE COUVERTS INCOMPLETE",IF(G345="","UNITE MANQUANTE",IF(COUNTIF(B384:B428,AE345)=0,"UNITE A CONTROLER","OK")))))),N("Z6"))</f>
        <v/>
      </c>
      <c r="AD345" s="144" t="str">
        <f>IF(1=1,IF(E345="","",AD342),N("AB9"))</f>
        <v/>
      </c>
      <c r="AE345" s="125" t="str">
        <f>IF(1=1,IF(G345="","",UPPER(TRIM(SUBSTITUTE(SUBSTITUTE(G345&amp;"",CHAR(160)," ")," "," ")))),N("AC9"))</f>
        <v/>
      </c>
      <c r="AG345" s="244" t="s">
        <v>78</v>
      </c>
    </row>
    <row r="346" spans="1:33" ht="15.75" x14ac:dyDescent="0.25">
      <c r="A346" s="160" t="str">
        <f>IF(1=1,IF(E346="","",A342),N("A10"))</f>
        <v/>
      </c>
      <c r="B346" s="127" t="str">
        <f>IF(1=1,IF(E346="","",B342),N("B10"))</f>
        <v/>
      </c>
      <c r="C346" s="127"/>
      <c r="D346" s="129" t="str">
        <f>IF(ISBLANK(E346),"",LARGE(D342:D345,1)+1)</f>
        <v/>
      </c>
      <c r="E346" s="130"/>
      <c r="F346" s="131"/>
      <c r="G346" s="170"/>
      <c r="H346" s="105"/>
      <c r="I346" s="132" t="str">
        <f>IF(1=1,IF(E346="","",I342),N("H10"))</f>
        <v/>
      </c>
      <c r="J346" s="133" t="str">
        <f>IF(1=1,IF(E346="","",J342),N("I10"))</f>
        <v/>
      </c>
      <c r="K346" s="134" t="str">
        <f>IF(1=1,IF(E346="","",K342),N("J10"))</f>
        <v/>
      </c>
      <c r="L346" s="135" t="str">
        <f>IF(1=1,IF(OR(J346="",O346="",NOT(ISNUMBER(J346)),NOT(ISNUMBER(O346)),J346=0),"",O346/J346),N("L10"))</f>
        <v/>
      </c>
      <c r="M346" s="136" t="str">
        <f>IF(1=1,IF(OR(L346="",NOT(ISNUMBER(F346))),"",F346*L346*IFERROR(INDEX(D384:D428,MATCH(AE346,B384:B428,0)),1)),N("M13"))</f>
        <v/>
      </c>
      <c r="N346" s="137" t="str">
        <f>IF(1=1,IF(F346="","",IF(G346="","",IFERROR(INDEX(E384:E428,MATCH(AE346,B384:B428,0)),G346&amp;""))),N("N6"))</f>
        <v/>
      </c>
      <c r="O346" s="138" t="str">
        <f>IF(1=1,IF(E346="","",O342),N("K10"))</f>
        <v/>
      </c>
      <c r="P346" s="139" t="str">
        <f>IF(1=1,IF(M346="","",IF(AND(ISNUMBER(M346),M346&lt;1,N346="kg"),MAX(1,ROUND(M346*1000,0)),IF(AND(ISNUMBER(M346),M346&lt;1,N346="L"),MAX(1,ROUND(M346*100,0)),ROUND(M346,3)))),N("O10"))</f>
        <v/>
      </c>
      <c r="Q346" s="140" t="str">
        <f>IF(1=1,IF(M346="","",IF(AND(ISNUMBER(M346),M346&lt;1,N346="kg"),"g",IF(AND(ISNUMBER(M346),M346&lt;1,N346="L"),"cl",N346))),N("P10"))</f>
        <v/>
      </c>
      <c r="R346" s="161" t="str">
        <f>IF(1=1,IF(E346="","",IF(F346="","A CONTROLER",IF(NOT(ISNUMBER(F346)),"TEXTE",IF(OR(L346="",L346&lt;=0),"COMMANDE PRINCIPALE INCOMPLETE",IF(G346="","UNITE MANQUANTE",IF(COUNTIF(B384:B428,AE346)=0,"UNITE A CONTROLER","OK")))))),N("Q9"))</f>
        <v/>
      </c>
      <c r="S346" s="105"/>
      <c r="T346" s="141">
        <f t="shared" si="20"/>
        <v>0</v>
      </c>
      <c r="U346" s="133" t="str">
        <f>IF(1=1,IF(E346="","",U342),N("S10"))</f>
        <v/>
      </c>
      <c r="V346" s="133" t="str">
        <f>IF(1=1,IF(E346="","",V342),N("T10"))</f>
        <v/>
      </c>
      <c r="W346" s="135" t="str">
        <f>IF(1=1,IF(OR(U346="",V346="",NOT(ISNUMBER(U346)),NOT(ISNUMBER(V346)),U346=0),"",V346/U346),N("U10"))</f>
        <v/>
      </c>
      <c r="X346" s="136" t="str">
        <f>IF(1=1,IF(OR(W346="",NOT(ISNUMBER(F346))),"",F346*W346*IFERROR(INDEX(D384:D428,MATCH(AE346,B384:B428,0)),1)),N("V7"))</f>
        <v/>
      </c>
      <c r="Y346" s="137" t="str">
        <f>IF(1=1,IF(F346="","",IF(G346="","",IFERROR(INDEX(E384:E428,MATCH(AE346,B384:B428,0)),G346&amp;""))),N("W6"))</f>
        <v/>
      </c>
      <c r="Z346" s="142" t="str">
        <f>IF(1=1,IF(X346="","",IF(AND(ISNUMBER(X346),X346&lt;1,Y346="kg"),MAX(1,ROUND(X346*1000,0)),IF(AND(ISNUMBER(X346),X346&lt;1,Y346="L"),MAX(1,ROUND(X346*100,0)),ROUND(X346,3)))),N("X10"))</f>
        <v/>
      </c>
      <c r="AA346" s="143" t="str">
        <f>IF(1=1,IF(X346="","",IF(AND(ISNUMBER(X346),X346&lt;1,Y346="kg"),"g",IF(AND(ISNUMBER(X346),X346&lt;1,Y346="L"),"cl",Y346))),N("Y10"))</f>
        <v/>
      </c>
      <c r="AB346" s="123" t="str">
        <f>IF(1=1,IF(E346="","",IF(F346="","A CONTROLER",IF(NOT(ISNUMBER(F346)),"TEXTE",IF(OR(W346="",W346&lt;=0),"COMMANDE COUVERTS INCOMPLETE",IF(G346="","UNITE MANQUANTE",IF(COUNTIF(B384:B428,AE346)=0,"UNITE A CONTROLER","OK")))))),N("Z6"))</f>
        <v/>
      </c>
      <c r="AD346" s="144" t="str">
        <f>IF(1=1,IF(E346="","",AD342),N("AB10"))</f>
        <v/>
      </c>
      <c r="AE346" s="125" t="str">
        <f>IF(1=1,IF(G346="","",UPPER(TRIM(SUBSTITUTE(SUBSTITUTE(G346&amp;"",CHAR(160)," ")," "," ")))),N("AC10"))</f>
        <v/>
      </c>
      <c r="AG346" s="244" t="s">
        <v>80</v>
      </c>
    </row>
    <row r="347" spans="1:33" ht="15.75" x14ac:dyDescent="0.25">
      <c r="A347" s="160" t="str">
        <f>IF(1=1,IF(E347="","",A342),N("A11"))</f>
        <v/>
      </c>
      <c r="B347" s="127" t="str">
        <f>IF(1=1,IF(E347="","",B342),N("B11"))</f>
        <v/>
      </c>
      <c r="C347" s="127"/>
      <c r="D347" s="129" t="str">
        <f>IF(ISBLANK(E347),"",LARGE(D342:D346,1)+1)</f>
        <v/>
      </c>
      <c r="E347" s="130"/>
      <c r="F347" s="131"/>
      <c r="G347" s="170"/>
      <c r="H347" s="105"/>
      <c r="I347" s="132" t="str">
        <f>IF(1=1,IF(E347="","",I342),N("H11"))</f>
        <v/>
      </c>
      <c r="J347" s="133" t="str">
        <f>IF(1=1,IF(E347="","",J342),N("I11"))</f>
        <v/>
      </c>
      <c r="K347" s="134" t="str">
        <f>IF(1=1,IF(E347="","",K342),N("J11"))</f>
        <v/>
      </c>
      <c r="L347" s="135" t="str">
        <f>IF(1=1,IF(OR(J347="",O347="",NOT(ISNUMBER(J347)),NOT(ISNUMBER(O347)),J347=0),"",O347/J347),N("L11"))</f>
        <v/>
      </c>
      <c r="M347" s="136" t="str">
        <f>IF(1=1,IF(OR(L347="",NOT(ISNUMBER(F347))),"",F347*L347*IFERROR(INDEX(D384:D428,MATCH(AE347,B384:B428,0)),1)),N("M13"))</f>
        <v/>
      </c>
      <c r="N347" s="137" t="str">
        <f>IF(1=1,IF(F347="","",IF(G347="","",IFERROR(INDEX(E384:E428,MATCH(AE347,B384:B428,0)),G347&amp;""))),N("N6"))</f>
        <v/>
      </c>
      <c r="O347" s="138" t="str">
        <f>IF(1=1,IF(E347="","",O342),N("K11"))</f>
        <v/>
      </c>
      <c r="P347" s="139" t="str">
        <f>IF(1=1,IF(M347="","",IF(AND(ISNUMBER(M347),M347&lt;1,N347="kg"),MAX(1,ROUND(M347*1000,0)),IF(AND(ISNUMBER(M347),M347&lt;1,N347="L"),MAX(1,ROUND(M347*100,0)),ROUND(M347,3)))),N("O11"))</f>
        <v/>
      </c>
      <c r="Q347" s="140" t="str">
        <f>IF(1=1,IF(M347="","",IF(AND(ISNUMBER(M347),M347&lt;1,N347="kg"),"g",IF(AND(ISNUMBER(M347),M347&lt;1,N347="L"),"cl",N347))),N("P11"))</f>
        <v/>
      </c>
      <c r="R347" s="161" t="str">
        <f>IF(1=1,IF(E347="","",IF(F347="","A CONTROLER",IF(NOT(ISNUMBER(F347)),"TEXTE",IF(OR(L347="",L347&lt;=0),"COMMANDE PRINCIPALE INCOMPLETE",IF(G347="","UNITE MANQUANTE",IF(COUNTIF(B384:B428,AE347)=0,"UNITE A CONTROLER","OK")))))),N("Q9"))</f>
        <v/>
      </c>
      <c r="S347" s="105"/>
      <c r="T347" s="141">
        <f t="shared" si="20"/>
        <v>0</v>
      </c>
      <c r="U347" s="133" t="str">
        <f>IF(1=1,IF(E347="","",U342),N("S11"))</f>
        <v/>
      </c>
      <c r="V347" s="133" t="str">
        <f>IF(1=1,IF(E347="","",V342),N("T11"))</f>
        <v/>
      </c>
      <c r="W347" s="135" t="str">
        <f>IF(1=1,IF(OR(U347="",V347="",NOT(ISNUMBER(U347)),NOT(ISNUMBER(V347)),U347=0),"",V347/U347),N("U11"))</f>
        <v/>
      </c>
      <c r="X347" s="136" t="str">
        <f>IF(1=1,IF(OR(W347="",NOT(ISNUMBER(F347))),"",F347*W347*IFERROR(INDEX(D384:D428,MATCH(AE347,B384:B428,0)),1)),N("V7"))</f>
        <v/>
      </c>
      <c r="Y347" s="137" t="str">
        <f>IF(1=1,IF(F347="","",IF(G347="","",IFERROR(INDEX(E384:E428,MATCH(AE347,B384:B428,0)),G347&amp;""))),N("W6"))</f>
        <v/>
      </c>
      <c r="Z347" s="142" t="str">
        <f>IF(1=1,IF(X347="","",IF(AND(ISNUMBER(X347),X347&lt;1,Y347="kg"),MAX(1,ROUND(X347*1000,0)),IF(AND(ISNUMBER(X347),X347&lt;1,Y347="L"),MAX(1,ROUND(X347*100,0)),ROUND(X347,3)))),N("X11"))</f>
        <v/>
      </c>
      <c r="AA347" s="143" t="str">
        <f>IF(1=1,IF(X347="","",IF(AND(ISNUMBER(X347),X347&lt;1,Y347="kg"),"g",IF(AND(ISNUMBER(X347),X347&lt;1,Y347="L"),"cl",Y347))),N("Y11"))</f>
        <v/>
      </c>
      <c r="AB347" s="123" t="str">
        <f>IF(1=1,IF(E347="","",IF(F347="","A CONTROLER",IF(NOT(ISNUMBER(F347)),"TEXTE",IF(OR(W347="",W347&lt;=0),"COMMANDE COUVERTS INCOMPLETE",IF(G347="","UNITE MANQUANTE",IF(COUNTIF(B384:B428,AE347)=0,"UNITE A CONTROLER","OK")))))),N("Z6"))</f>
        <v/>
      </c>
      <c r="AD347" s="144" t="str">
        <f>IF(1=1,IF(E347="","",AD342),N("AB11"))</f>
        <v/>
      </c>
      <c r="AE347" s="125" t="str">
        <f>IF(1=1,IF(G347="","",UPPER(TRIM(SUBSTITUTE(SUBSTITUTE(G347&amp;"",CHAR(160)," ")," "," ")))),N("AC11"))</f>
        <v/>
      </c>
      <c r="AG347" s="244" t="s">
        <v>66</v>
      </c>
    </row>
    <row r="348" spans="1:33" ht="15.75" x14ac:dyDescent="0.25">
      <c r="A348" s="160" t="str">
        <f>IF(1=1,IF(E348="","",A342),N("A12"))</f>
        <v/>
      </c>
      <c r="B348" s="127" t="str">
        <f>IF(1=1,IF(E348="","",B342),N("B12"))</f>
        <v/>
      </c>
      <c r="C348" s="127"/>
      <c r="D348" s="129" t="str">
        <f>IF(ISBLANK(E348),"",LARGE(D342:D347,1)+1)</f>
        <v/>
      </c>
      <c r="E348" s="130"/>
      <c r="F348" s="131"/>
      <c r="G348" s="170"/>
      <c r="H348" s="105"/>
      <c r="I348" s="132" t="str">
        <f>IF(1=1,IF(E348="","",I342),N("H12"))</f>
        <v/>
      </c>
      <c r="J348" s="133" t="str">
        <f>IF(1=1,IF(E348="","",J342),N("I12"))</f>
        <v/>
      </c>
      <c r="K348" s="134" t="str">
        <f>IF(1=1,IF(E348="","",K342),N("J12"))</f>
        <v/>
      </c>
      <c r="L348" s="135" t="str">
        <f>IF(1=1,IF(OR(J348="",O348="",NOT(ISNUMBER(J348)),NOT(ISNUMBER(O348)),J348=0),"",O348/J348),N("L12"))</f>
        <v/>
      </c>
      <c r="M348" s="136" t="str">
        <f>IF(1=1,IF(OR(L348="",NOT(ISNUMBER(F348))),"",F348*L348*IFERROR(INDEX(D384:D428,MATCH(AE348,B384:B428,0)),1)),N("M13"))</f>
        <v/>
      </c>
      <c r="N348" s="137" t="str">
        <f>IF(1=1,IF(F348="","",IF(G348="","",IFERROR(INDEX(E384:E428,MATCH(AE348,B384:B428,0)),G348&amp;""))),N("N6"))</f>
        <v/>
      </c>
      <c r="O348" s="138" t="str">
        <f>IF(1=1,IF(E348="","",O342),N("K12"))</f>
        <v/>
      </c>
      <c r="P348" s="139" t="str">
        <f>IF(1=1,IF(M348="","",IF(AND(ISNUMBER(M348),M348&lt;1,N348="kg"),MAX(1,ROUND(M348*1000,0)),IF(AND(ISNUMBER(M348),M348&lt;1,N348="L"),MAX(1,ROUND(M348*100,0)),ROUND(M348,3)))),N("O12"))</f>
        <v/>
      </c>
      <c r="Q348" s="140" t="str">
        <f>IF(1=1,IF(M348="","",IF(AND(ISNUMBER(M348),M348&lt;1,N348="kg"),"g",IF(AND(ISNUMBER(M348),M348&lt;1,N348="L"),"cl",N348))),N("P12"))</f>
        <v/>
      </c>
      <c r="R348" s="161" t="str">
        <f>IF(1=1,IF(E348="","",IF(F348="","A CONTROLER",IF(NOT(ISNUMBER(F348)),"TEXTE",IF(OR(L348="",L348&lt;=0),"COMMANDE PRINCIPALE INCOMPLETE",IF(G348="","UNITE MANQUANTE",IF(COUNTIF(B384:B428,AE348)=0,"UNITE A CONTROLER","OK")))))),N("Q9"))</f>
        <v/>
      </c>
      <c r="S348" s="105"/>
      <c r="T348" s="141">
        <f t="shared" si="20"/>
        <v>0</v>
      </c>
      <c r="U348" s="133" t="str">
        <f>IF(1=1,IF(E348="","",U342),N("S12"))</f>
        <v/>
      </c>
      <c r="V348" s="133" t="str">
        <f>IF(1=1,IF(E348="","",V342),N("T12"))</f>
        <v/>
      </c>
      <c r="W348" s="135" t="str">
        <f>IF(1=1,IF(OR(U348="",V348="",NOT(ISNUMBER(U348)),NOT(ISNUMBER(V348)),U348=0),"",V348/U348),N("U12"))</f>
        <v/>
      </c>
      <c r="X348" s="136" t="str">
        <f>IF(1=1,IF(OR(W348="",NOT(ISNUMBER(F348))),"",F348*W348*IFERROR(INDEX(D384:D428,MATCH(AE348,B384:B428,0)),1)),N("V7"))</f>
        <v/>
      </c>
      <c r="Y348" s="137" t="str">
        <f>IF(1=1,IF(F348="","",IF(G348="","",IFERROR(INDEX(E384:E428,MATCH(AE348,B384:B428,0)),G348&amp;""))),N("W6"))</f>
        <v/>
      </c>
      <c r="Z348" s="142" t="str">
        <f>IF(1=1,IF(X348="","",IF(AND(ISNUMBER(X348),X348&lt;1,Y348="kg"),MAX(1,ROUND(X348*1000,0)),IF(AND(ISNUMBER(X348),X348&lt;1,Y348="L"),MAX(1,ROUND(X348*100,0)),ROUND(X348,3)))),N("X12"))</f>
        <v/>
      </c>
      <c r="AA348" s="143" t="str">
        <f>IF(1=1,IF(X348="","",IF(AND(ISNUMBER(X348),X348&lt;1,Y348="kg"),"g",IF(AND(ISNUMBER(X348),X348&lt;1,Y348="L"),"cl",Y348))),N("Y12"))</f>
        <v/>
      </c>
      <c r="AB348" s="123" t="str">
        <f>IF(1=1,IF(E348="","",IF(F348="","A CONTROLER",IF(NOT(ISNUMBER(F348)),"TEXTE",IF(OR(W348="",W348&lt;=0),"COMMANDE COUVERTS INCOMPLETE",IF(G348="","UNITE MANQUANTE",IF(COUNTIF(B384:B428,AE348)=0,"UNITE A CONTROLER","OK")))))),N("Z6"))</f>
        <v/>
      </c>
      <c r="AD348" s="144" t="str">
        <f>IF(1=1,IF(E348="","",AD342),N("AB12"))</f>
        <v/>
      </c>
      <c r="AE348" s="125" t="str">
        <f>IF(1=1,IF(G348="","",UPPER(TRIM(SUBSTITUTE(SUBSTITUTE(G348&amp;"",CHAR(160)," ")," "," ")))),N("AC12"))</f>
        <v/>
      </c>
      <c r="AG348" s="244" t="s">
        <v>64</v>
      </c>
    </row>
    <row r="349" spans="1:33" ht="15.75" x14ac:dyDescent="0.25">
      <c r="A349" s="160" t="str">
        <f>IF(1=1,IF(E349="","",A342),N("A13"))</f>
        <v/>
      </c>
      <c r="B349" s="127" t="str">
        <f>IF(1=1,IF(E349="","",B342),N("B13"))</f>
        <v/>
      </c>
      <c r="C349" s="127"/>
      <c r="D349" s="129" t="str">
        <f>IF(ISBLANK(E349),"",LARGE(D342:D348,1)+1)</f>
        <v/>
      </c>
      <c r="E349" s="130"/>
      <c r="F349" s="131"/>
      <c r="G349" s="170"/>
      <c r="H349" s="105"/>
      <c r="I349" s="132" t="str">
        <f>IF(1=1,IF(E349="","",I342),N("H13"))</f>
        <v/>
      </c>
      <c r="J349" s="133" t="str">
        <f>IF(1=1,IF(E349="","",J342),N("I13"))</f>
        <v/>
      </c>
      <c r="K349" s="134" t="str">
        <f>IF(1=1,IF(E349="","",K342),N("J13"))</f>
        <v/>
      </c>
      <c r="L349" s="135" t="str">
        <f>IF(1=1,IF(OR(J349="",O349="",NOT(ISNUMBER(J349)),NOT(ISNUMBER(O349)),J349=0),"",O349/J349),N("L13"))</f>
        <v/>
      </c>
      <c r="M349" s="136" t="str">
        <f>IF(1=1,IF(OR(L349="",NOT(ISNUMBER(F349))),"",F349*L349*IFERROR(INDEX(D384:D428,MATCH(AE349,B384:B428,0)),1)),N("M13"))</f>
        <v/>
      </c>
      <c r="N349" s="137" t="str">
        <f>IF(1=1,IF(F349="","",IF(G349="","",IFERROR(INDEX(E384:E428,MATCH(AE349,B384:B428,0)),G349&amp;""))),N("N6"))</f>
        <v/>
      </c>
      <c r="O349" s="138" t="str">
        <f>IF(1=1,IF(E349="","",O342),N("K13"))</f>
        <v/>
      </c>
      <c r="P349" s="139" t="str">
        <f>IF(1=1,IF(M349="","",IF(AND(ISNUMBER(M349),M349&lt;1,N349="kg"),MAX(1,ROUND(M349*1000,0)),IF(AND(ISNUMBER(M349),M349&lt;1,N349="L"),MAX(1,ROUND(M349*100,0)),ROUND(M349,3)))),N("O13"))</f>
        <v/>
      </c>
      <c r="Q349" s="140" t="str">
        <f>IF(1=1,IF(M349="","",IF(AND(ISNUMBER(M349),M349&lt;1,N349="kg"),"g",IF(AND(ISNUMBER(M349),M349&lt;1,N349="L"),"cl",N349))),N("P13"))</f>
        <v/>
      </c>
      <c r="R349" s="161" t="str">
        <f>IF(1=1,IF(E349="","",IF(F349="","A CONTROLER",IF(NOT(ISNUMBER(F349)),"TEXTE",IF(OR(L349="",L349&lt;=0),"COMMANDE PRINCIPALE INCOMPLETE",IF(G349="","UNITE MANQUANTE",IF(COUNTIF(B384:B428,AE349)=0,"UNITE A CONTROLER","OK")))))),N("Q9"))</f>
        <v/>
      </c>
      <c r="S349" s="105"/>
      <c r="T349" s="141">
        <f t="shared" si="20"/>
        <v>0</v>
      </c>
      <c r="U349" s="133" t="str">
        <f>IF(1=1,IF(E349="","",U342),N("S13"))</f>
        <v/>
      </c>
      <c r="V349" s="133" t="str">
        <f>IF(1=1,IF(E349="","",V342),N("T13"))</f>
        <v/>
      </c>
      <c r="W349" s="135" t="str">
        <f>IF(1=1,IF(OR(U349="",V349="",NOT(ISNUMBER(U349)),NOT(ISNUMBER(V349)),U349=0),"",V349/U349),N("U13"))</f>
        <v/>
      </c>
      <c r="X349" s="136" t="str">
        <f>IF(1=1,IF(OR(W349="",NOT(ISNUMBER(F349))),"",F349*W349*IFERROR(INDEX(D384:D428,MATCH(AE349,B384:B428,0)),1)),N("V7"))</f>
        <v/>
      </c>
      <c r="Y349" s="137" t="str">
        <f>IF(1=1,IF(F349="","",IF(G349="","",IFERROR(INDEX(E384:E428,MATCH(AE349,B384:B428,0)),G349&amp;""))),N("W6"))</f>
        <v/>
      </c>
      <c r="Z349" s="142" t="str">
        <f>IF(1=1,IF(X349="","",IF(AND(ISNUMBER(X349),X349&lt;1,Y349="kg"),MAX(1,ROUND(X349*1000,0)),IF(AND(ISNUMBER(X349),X349&lt;1,Y349="L"),MAX(1,ROUND(X349*100,0)),ROUND(X349,3)))),N("X13"))</f>
        <v/>
      </c>
      <c r="AA349" s="143" t="str">
        <f>IF(1=1,IF(X349="","",IF(AND(ISNUMBER(X349),X349&lt;1,Y349="kg"),"g",IF(AND(ISNUMBER(X349),X349&lt;1,Y349="L"),"cl",Y349))),N("Y13"))</f>
        <v/>
      </c>
      <c r="AB349" s="123" t="str">
        <f>IF(1=1,IF(E349="","",IF(F349="","A CONTROLER",IF(NOT(ISNUMBER(F349)),"TEXTE",IF(OR(W349="",W349&lt;=0),"COMMANDE COUVERTS INCOMPLETE",IF(G349="","UNITE MANQUANTE",IF(COUNTIF(B384:B428,AE349)=0,"UNITE A CONTROLER","OK")))))),N("Z6"))</f>
        <v/>
      </c>
      <c r="AD349" s="144" t="str">
        <f>IF(1=1,IF(E349="","",AD342),N("AB13"))</f>
        <v/>
      </c>
      <c r="AE349" s="125" t="str">
        <f>IF(1=1,IF(G349="","",UPPER(TRIM(SUBSTITUTE(SUBSTITUTE(G349&amp;"",CHAR(160)," ")," "," ")))),N("AC13"))</f>
        <v/>
      </c>
      <c r="AG349" s="244"/>
    </row>
    <row r="350" spans="1:33" ht="15.75" x14ac:dyDescent="0.25">
      <c r="A350" s="160" t="str">
        <f>IF(1=1,IF(E350="","",A342),N("A14"))</f>
        <v/>
      </c>
      <c r="B350" s="127" t="str">
        <f>IF(1=1,IF(E350="","",B342),N("B14"))</f>
        <v/>
      </c>
      <c r="C350" s="127"/>
      <c r="D350" s="129" t="str">
        <f>IF(ISBLANK(E350),"",LARGE(D342:D349,1)+1)</f>
        <v/>
      </c>
      <c r="E350" s="130"/>
      <c r="F350" s="131"/>
      <c r="G350" s="170"/>
      <c r="H350" s="105"/>
      <c r="I350" s="132" t="str">
        <f>IF(1=1,IF(E350="","",I342),N("H14"))</f>
        <v/>
      </c>
      <c r="J350" s="133" t="str">
        <f>IF(1=1,IF(E350="","",J342),N("I14"))</f>
        <v/>
      </c>
      <c r="K350" s="134" t="str">
        <f>IF(1=1,IF(E350="","",K342),N("J14"))</f>
        <v/>
      </c>
      <c r="L350" s="135" t="str">
        <f>IF(1=1,IF(OR(J350="",O350="",NOT(ISNUMBER(J350)),NOT(ISNUMBER(O350)),J350=0),"",O350/J350),N("L14"))</f>
        <v/>
      </c>
      <c r="M350" s="136" t="str">
        <f>IF(1=1,IF(OR(L350="",NOT(ISNUMBER(F350))),"",F350*L350*IFERROR(INDEX(D384:D428,MATCH(AE350,B384:B428,0)),1)),N("M13"))</f>
        <v/>
      </c>
      <c r="N350" s="137" t="str">
        <f>IF(1=1,IF(F350="","",IF(G350="","",IFERROR(INDEX(E384:E428,MATCH(AE350,B384:B428,0)),G350&amp;""))),N("N6"))</f>
        <v/>
      </c>
      <c r="O350" s="138" t="str">
        <f>IF(1=1,IF(E350="","",O342),N("K14"))</f>
        <v/>
      </c>
      <c r="P350" s="139" t="str">
        <f>IF(1=1,IF(M350="","",IF(AND(ISNUMBER(M350),M350&lt;1,N350="kg"),MAX(1,ROUND(M350*1000,0)),IF(AND(ISNUMBER(M350),M350&lt;1,N350="L"),MAX(1,ROUND(M350*100,0)),ROUND(M350,3)))),N("O14"))</f>
        <v/>
      </c>
      <c r="Q350" s="140" t="str">
        <f>IF(1=1,IF(M350="","",IF(AND(ISNUMBER(M350),M350&lt;1,N350="kg"),"g",IF(AND(ISNUMBER(M350),M350&lt;1,N350="L"),"cl",N350))),N("P14"))</f>
        <v/>
      </c>
      <c r="R350" s="161" t="str">
        <f>IF(1=1,IF(E350="","",IF(F350="","A CONTROLER",IF(NOT(ISNUMBER(F350)),"TEXTE",IF(OR(L350="",L350&lt;=0),"COMMANDE PRINCIPALE INCOMPLETE",IF(G350="","UNITE MANQUANTE",IF(COUNTIF(B384:B428,AE350)=0,"UNITE A CONTROLER","OK")))))),N("Q9"))</f>
        <v/>
      </c>
      <c r="S350" s="105"/>
      <c r="T350" s="141">
        <f t="shared" si="20"/>
        <v>0</v>
      </c>
      <c r="U350" s="133" t="str">
        <f>IF(1=1,IF(E350="","",U342),N("S14"))</f>
        <v/>
      </c>
      <c r="V350" s="133" t="str">
        <f>IF(1=1,IF(E350="","",V342),N("T14"))</f>
        <v/>
      </c>
      <c r="W350" s="135" t="str">
        <f>IF(1=1,IF(OR(U350="",V350="",NOT(ISNUMBER(U350)),NOT(ISNUMBER(V350)),U350=0),"",V350/U350),N("U14"))</f>
        <v/>
      </c>
      <c r="X350" s="136" t="str">
        <f>IF(1=1,IF(OR(W350="",NOT(ISNUMBER(F350))),"",F350*W350*IFERROR(INDEX(D384:D428,MATCH(AE350,B384:B428,0)),1)),N("V7"))</f>
        <v/>
      </c>
      <c r="Y350" s="137" t="str">
        <f>IF(1=1,IF(F350="","",IF(G350="","",IFERROR(INDEX(E384:E428,MATCH(AE350,B384:B428,0)),G350&amp;""))),N("W6"))</f>
        <v/>
      </c>
      <c r="Z350" s="142" t="str">
        <f>IF(1=1,IF(X350="","",IF(AND(ISNUMBER(X350),X350&lt;1,Y350="kg"),MAX(1,ROUND(X350*1000,0)),IF(AND(ISNUMBER(X350),X350&lt;1,Y350="L"),MAX(1,ROUND(X350*100,0)),ROUND(X350,3)))),N("X14"))</f>
        <v/>
      </c>
      <c r="AA350" s="143" t="str">
        <f>IF(1=1,IF(X350="","",IF(AND(ISNUMBER(X350),X350&lt;1,Y350="kg"),"g",IF(AND(ISNUMBER(X350),X350&lt;1,Y350="L"),"cl",Y350))),N("Y14"))</f>
        <v/>
      </c>
      <c r="AB350" s="123" t="str">
        <f>IF(1=1,IF(E350="","",IF(F350="","A CONTROLER",IF(NOT(ISNUMBER(F350)),"TEXTE",IF(OR(W350="",W350&lt;=0),"COMMANDE COUVERTS INCOMPLETE",IF(G350="","UNITE MANQUANTE",IF(COUNTIF(B384:B428,AE350)=0,"UNITE A CONTROLER","OK")))))),N("Z6"))</f>
        <v/>
      </c>
      <c r="AD350" s="144" t="str">
        <f>IF(1=1,IF(E350="","",AD342),N("AB14"))</f>
        <v/>
      </c>
      <c r="AE350" s="125" t="str">
        <f>IF(1=1,IF(G350="","",UPPER(TRIM(SUBSTITUTE(SUBSTITUTE(G350&amp;"",CHAR(160)," ")," "," ")))),N("AC14"))</f>
        <v/>
      </c>
    </row>
    <row r="351" spans="1:33" ht="15.75" x14ac:dyDescent="0.25">
      <c r="A351" s="160" t="str">
        <f>IF(1=1,IF(E351="","",A342),N("A15"))</f>
        <v/>
      </c>
      <c r="B351" s="127" t="str">
        <f>IF(1=1,IF(E351="","",B342),N("B15"))</f>
        <v/>
      </c>
      <c r="C351" s="127"/>
      <c r="D351" s="129" t="str">
        <f>IF(ISBLANK(E351),"",LARGE(D342:D350,1)+1)</f>
        <v/>
      </c>
      <c r="E351" s="130"/>
      <c r="F351" s="131"/>
      <c r="G351" s="170"/>
      <c r="H351" s="105"/>
      <c r="I351" s="132" t="str">
        <f>IF(1=1,IF(E351="","",I342),N("H15"))</f>
        <v/>
      </c>
      <c r="J351" s="133" t="str">
        <f>IF(1=1,IF(E351="","",J342),N("I15"))</f>
        <v/>
      </c>
      <c r="K351" s="134" t="str">
        <f>IF(1=1,IF(E351="","",K342),N("J15"))</f>
        <v/>
      </c>
      <c r="L351" s="135" t="str">
        <f>IF(1=1,IF(OR(J351="",O351="",NOT(ISNUMBER(J351)),NOT(ISNUMBER(O351)),J351=0),"",O351/J351),N("L15"))</f>
        <v/>
      </c>
      <c r="M351" s="136" t="str">
        <f>IF(1=1,IF(OR(L351="",NOT(ISNUMBER(F351))),"",F351*L351*IFERROR(INDEX(D384:D428,MATCH(AE351,B384:B428,0)),1)),N("M13"))</f>
        <v/>
      </c>
      <c r="N351" s="137" t="str">
        <f>IF(1=1,IF(F351="","",IF(G351="","",IFERROR(INDEX(E384:E428,MATCH(AE351,B384:B428,0)),G351&amp;""))),N("N6"))</f>
        <v/>
      </c>
      <c r="O351" s="138" t="str">
        <f>IF(1=1,IF(E351="","",O342),N("K15"))</f>
        <v/>
      </c>
      <c r="P351" s="139" t="str">
        <f>IF(1=1,IF(M351="","",IF(AND(ISNUMBER(M351),M351&lt;1,N351="kg"),MAX(1,ROUND(M351*1000,0)),IF(AND(ISNUMBER(M351),M351&lt;1,N351="L"),MAX(1,ROUND(M351*100,0)),ROUND(M351,3)))),N("O15"))</f>
        <v/>
      </c>
      <c r="Q351" s="140" t="str">
        <f>IF(1=1,IF(M351="","",IF(AND(ISNUMBER(M351),M351&lt;1,N351="kg"),"g",IF(AND(ISNUMBER(M351),M351&lt;1,N351="L"),"cl",N351))),N("P15"))</f>
        <v/>
      </c>
      <c r="R351" s="161" t="str">
        <f>IF(1=1,IF(E351="","",IF(F351="","A CONTROLER",IF(NOT(ISNUMBER(F351)),"TEXTE",IF(OR(L351="",L351&lt;=0),"COMMANDE PRINCIPALE INCOMPLETE",IF(G351="","UNITE MANQUANTE",IF(COUNTIF(B384:B428,AE351)=0,"UNITE A CONTROLER","OK")))))),N("Q9"))</f>
        <v/>
      </c>
      <c r="S351" s="105"/>
      <c r="T351" s="141">
        <f t="shared" si="20"/>
        <v>0</v>
      </c>
      <c r="U351" s="133" t="str">
        <f>IF(1=1,IF(E351="","",U342),N("S15"))</f>
        <v/>
      </c>
      <c r="V351" s="133" t="str">
        <f>IF(1=1,IF(E351="","",V342),N("T15"))</f>
        <v/>
      </c>
      <c r="W351" s="135" t="str">
        <f>IF(1=1,IF(OR(U351="",V351="",NOT(ISNUMBER(U351)),NOT(ISNUMBER(V351)),U351=0),"",V351/U351),N("U15"))</f>
        <v/>
      </c>
      <c r="X351" s="136" t="str">
        <f>IF(1=1,IF(OR(W351="",NOT(ISNUMBER(F351))),"",F351*W351*IFERROR(INDEX(D384:D428,MATCH(AE351,B384:B428,0)),1)),N("V7"))</f>
        <v/>
      </c>
      <c r="Y351" s="137" t="str">
        <f>IF(1=1,IF(F351="","",IF(G351="","",IFERROR(INDEX(E384:E428,MATCH(AE351,B384:B428,0)),G351&amp;""))),N("W6"))</f>
        <v/>
      </c>
      <c r="Z351" s="142" t="str">
        <f>IF(1=1,IF(X351="","",IF(AND(ISNUMBER(X351),X351&lt;1,Y351="kg"),MAX(1,ROUND(X351*1000,0)),IF(AND(ISNUMBER(X351),X351&lt;1,Y351="L"),MAX(1,ROUND(X351*100,0)),ROUND(X351,3)))),N("X15"))</f>
        <v/>
      </c>
      <c r="AA351" s="143" t="str">
        <f>IF(1=1,IF(X351="","",IF(AND(ISNUMBER(X351),X351&lt;1,Y351="kg"),"g",IF(AND(ISNUMBER(X351),X351&lt;1,Y351="L"),"cl",Y351))),N("Y15"))</f>
        <v/>
      </c>
      <c r="AB351" s="123" t="str">
        <f>IF(1=1,IF(E351="","",IF(F351="","A CONTROLER",IF(NOT(ISNUMBER(F351)),"TEXTE",IF(OR(W351="",W351&lt;=0),"COMMANDE COUVERTS INCOMPLETE",IF(G351="","UNITE MANQUANTE",IF(COUNTIF(B384:B428,AE351)=0,"UNITE A CONTROLER","OK")))))),N("Z6"))</f>
        <v/>
      </c>
      <c r="AD351" s="144" t="str">
        <f>IF(1=1,IF(E351="","",AD342),N("AB15"))</f>
        <v/>
      </c>
      <c r="AE351" s="125" t="str">
        <f>IF(1=1,IF(G351="","",UPPER(TRIM(SUBSTITUTE(SUBSTITUTE(G351&amp;"",CHAR(160)," ")," "," ")))),N("AC15"))</f>
        <v/>
      </c>
    </row>
    <row r="352" spans="1:33" ht="15.75" x14ac:dyDescent="0.25">
      <c r="A352" s="160" t="str">
        <f>IF(1=1,IF(E352="","",A342),N("A16"))</f>
        <v/>
      </c>
      <c r="B352" s="127" t="str">
        <f>IF(1=1,IF(E352="","",B342),N("B16"))</f>
        <v/>
      </c>
      <c r="C352" s="127"/>
      <c r="D352" s="129" t="str">
        <f>IF(ISBLANK(E352),"",LARGE(D342:D351,1)+1)</f>
        <v/>
      </c>
      <c r="E352" s="130"/>
      <c r="F352" s="131"/>
      <c r="G352" s="170"/>
      <c r="H352" s="105"/>
      <c r="I352" s="132" t="str">
        <f>IF(1=1,IF(E352="","",I342),N("H16"))</f>
        <v/>
      </c>
      <c r="J352" s="133" t="str">
        <f>IF(1=1,IF(E352="","",J342),N("I16"))</f>
        <v/>
      </c>
      <c r="K352" s="134" t="str">
        <f>IF(1=1,IF(E352="","",K342),N("J16"))</f>
        <v/>
      </c>
      <c r="L352" s="135" t="str">
        <f>IF(1=1,IF(OR(J352="",O352="",NOT(ISNUMBER(J352)),NOT(ISNUMBER(O352)),J352=0),"",O352/J352),N("L16"))</f>
        <v/>
      </c>
      <c r="M352" s="136" t="str">
        <f>IF(1=1,IF(OR(L352="",NOT(ISNUMBER(F352))),"",F352*L352*IFERROR(INDEX(D384:D428,MATCH(AE352,B384:B428,0)),1)),N("M13"))</f>
        <v/>
      </c>
      <c r="N352" s="137" t="str">
        <f>IF(1=1,IF(F352="","",IF(G352="","",IFERROR(INDEX(E384:E428,MATCH(AE352,B384:B428,0)),G352&amp;""))),N("N6"))</f>
        <v/>
      </c>
      <c r="O352" s="138" t="str">
        <f>IF(1=1,IF(E352="","",O342),N("K16"))</f>
        <v/>
      </c>
      <c r="P352" s="139" t="str">
        <f>IF(1=1,IF(M352="","",IF(AND(ISNUMBER(M352),M352&lt;1,N352="kg"),MAX(1,ROUND(M352*1000,0)),IF(AND(ISNUMBER(M352),M352&lt;1,N352="L"),MAX(1,ROUND(M352*100,0)),ROUND(M352,3)))),N("O16"))</f>
        <v/>
      </c>
      <c r="Q352" s="140" t="str">
        <f>IF(1=1,IF(M352="","",IF(AND(ISNUMBER(M352),M352&lt;1,N352="kg"),"g",IF(AND(ISNUMBER(M352),M352&lt;1,N352="L"),"cl",N352))),N("P16"))</f>
        <v/>
      </c>
      <c r="R352" s="161" t="str">
        <f>IF(1=1,IF(E352="","",IF(F352="","A CONTROLER",IF(NOT(ISNUMBER(F352)),"TEXTE",IF(OR(L352="",L352&lt;=0),"COMMANDE PRINCIPALE INCOMPLETE",IF(G352="","UNITE MANQUANTE",IF(COUNTIF(B384:B428,AE352)=0,"UNITE A CONTROLER","OK")))))),N("Q9"))</f>
        <v/>
      </c>
      <c r="S352" s="105"/>
      <c r="T352" s="141">
        <f t="shared" si="20"/>
        <v>0</v>
      </c>
      <c r="U352" s="133" t="str">
        <f>IF(1=1,IF(E352="","",U342),N("S16"))</f>
        <v/>
      </c>
      <c r="V352" s="133" t="str">
        <f>IF(1=1,IF(E352="","",V342),N("T16"))</f>
        <v/>
      </c>
      <c r="W352" s="135" t="str">
        <f>IF(1=1,IF(OR(U352="",V352="",NOT(ISNUMBER(U352)),NOT(ISNUMBER(V352)),U352=0),"",V352/U352),N("U16"))</f>
        <v/>
      </c>
      <c r="X352" s="136" t="str">
        <f>IF(1=1,IF(OR(W352="",NOT(ISNUMBER(F352))),"",F352*W352*IFERROR(INDEX(D384:D428,MATCH(AE352,B384:B428,0)),1)),N("V7"))</f>
        <v/>
      </c>
      <c r="Y352" s="137" t="str">
        <f>IF(1=1,IF(F352="","",IF(G352="","",IFERROR(INDEX(E384:E428,MATCH(AE352,B384:B428,0)),G352&amp;""))),N("W6"))</f>
        <v/>
      </c>
      <c r="Z352" s="142" t="str">
        <f>IF(1=1,IF(X352="","",IF(AND(ISNUMBER(X352),X352&lt;1,Y352="kg"),MAX(1,ROUND(X352*1000,0)),IF(AND(ISNUMBER(X352),X352&lt;1,Y352="L"),MAX(1,ROUND(X352*100,0)),ROUND(X352,3)))),N("X16"))</f>
        <v/>
      </c>
      <c r="AA352" s="143" t="str">
        <f>IF(1=1,IF(X352="","",IF(AND(ISNUMBER(X352),X352&lt;1,Y352="kg"),"g",IF(AND(ISNUMBER(X352),X352&lt;1,Y352="L"),"cl",Y352))),N("Y16"))</f>
        <v/>
      </c>
      <c r="AB352" s="123" t="str">
        <f>IF(1=1,IF(E352="","",IF(F352="","A CONTROLER",IF(NOT(ISNUMBER(F352)),"TEXTE",IF(OR(W352="",W352&lt;=0),"COMMANDE COUVERTS INCOMPLETE",IF(G352="","UNITE MANQUANTE",IF(COUNTIF(B384:B428,AE352)=0,"UNITE A CONTROLER","OK")))))),N("Z6"))</f>
        <v/>
      </c>
      <c r="AD352" s="144" t="str">
        <f>IF(1=1,IF(E352="","",AD342),N("AB16"))</f>
        <v/>
      </c>
      <c r="AE352" s="125" t="str">
        <f>IF(1=1,IF(G352="","",UPPER(TRIM(SUBSTITUTE(SUBSTITUTE(G352&amp;"",CHAR(160)," ")," "," ")))),N("AC16"))</f>
        <v/>
      </c>
    </row>
    <row r="353" spans="1:31" ht="15.75" x14ac:dyDescent="0.25">
      <c r="A353" s="160" t="str">
        <f>IF(1=1,IF(E353="","",A342),N("A17"))</f>
        <v/>
      </c>
      <c r="B353" s="127" t="str">
        <f>IF(1=1,IF(E353="","",B342),N("B17"))</f>
        <v/>
      </c>
      <c r="C353" s="127"/>
      <c r="D353" s="129" t="str">
        <f>IF(ISBLANK(E353),"",LARGE(D342:D352,1)+1)</f>
        <v/>
      </c>
      <c r="E353" s="130"/>
      <c r="F353" s="131"/>
      <c r="G353" s="170"/>
      <c r="H353" s="105"/>
      <c r="I353" s="132" t="str">
        <f>IF(1=1,IF(E353="","",I342),N("H17"))</f>
        <v/>
      </c>
      <c r="J353" s="133" t="str">
        <f>IF(1=1,IF(E353="","",J342),N("I17"))</f>
        <v/>
      </c>
      <c r="K353" s="134" t="str">
        <f>IF(1=1,IF(E353="","",K342),N("J17"))</f>
        <v/>
      </c>
      <c r="L353" s="135" t="str">
        <f>IF(1=1,IF(OR(J353="",O353="",NOT(ISNUMBER(J353)),NOT(ISNUMBER(O353)),J353=0),"",O353/J353),N("L17"))</f>
        <v/>
      </c>
      <c r="M353" s="136" t="str">
        <f>IF(1=1,IF(OR(L353="",NOT(ISNUMBER(F353))),"",F353*L353*IFERROR(INDEX(D384:D428,MATCH(AE353,B384:B428,0)),1)),N("M13"))</f>
        <v/>
      </c>
      <c r="N353" s="137" t="str">
        <f>IF(1=1,IF(F353="","",IF(G353="","",IFERROR(INDEX(E384:E428,MATCH(AE353,B384:B428,0)),G353&amp;""))),N("N6"))</f>
        <v/>
      </c>
      <c r="O353" s="138" t="str">
        <f>IF(1=1,IF(E353="","",O342),N("K17"))</f>
        <v/>
      </c>
      <c r="P353" s="139" t="str">
        <f>IF(1=1,IF(M353="","",IF(AND(ISNUMBER(M353),M353&lt;1,N353="kg"),MAX(1,ROUND(M353*1000,0)),IF(AND(ISNUMBER(M353),M353&lt;1,N353="L"),MAX(1,ROUND(M353*100,0)),ROUND(M353,3)))),N("O17"))</f>
        <v/>
      </c>
      <c r="Q353" s="140" t="str">
        <f>IF(1=1,IF(M353="","",IF(AND(ISNUMBER(M353),M353&lt;1,N353="kg"),"g",IF(AND(ISNUMBER(M353),M353&lt;1,N353="L"),"cl",N353))),N("P17"))</f>
        <v/>
      </c>
      <c r="R353" s="161" t="str">
        <f>IF(1=1,IF(E353="","",IF(F353="","A CONTROLER",IF(NOT(ISNUMBER(F353)),"TEXTE",IF(OR(L353="",L353&lt;=0),"COMMANDE PRINCIPALE INCOMPLETE",IF(G353="","UNITE MANQUANTE",IF(COUNTIF(B384:B428,AE353)=0,"UNITE A CONTROLER","OK")))))),N("Q9"))</f>
        <v/>
      </c>
      <c r="S353" s="105"/>
      <c r="T353" s="141">
        <f t="shared" si="20"/>
        <v>0</v>
      </c>
      <c r="U353" s="133" t="str">
        <f>IF(1=1,IF(E353="","",U342),N("S17"))</f>
        <v/>
      </c>
      <c r="V353" s="133" t="str">
        <f>IF(1=1,IF(E353="","",V342),N("T17"))</f>
        <v/>
      </c>
      <c r="W353" s="135" t="str">
        <f>IF(1=1,IF(OR(U353="",V353="",NOT(ISNUMBER(U353)),NOT(ISNUMBER(V353)),U353=0),"",V353/U353),N("U17"))</f>
        <v/>
      </c>
      <c r="X353" s="136" t="str">
        <f>IF(1=1,IF(OR(W353="",NOT(ISNUMBER(F353))),"",F353*W353*IFERROR(INDEX(D384:D428,MATCH(AE353,B384:B428,0)),1)),N("V7"))</f>
        <v/>
      </c>
      <c r="Y353" s="137" t="str">
        <f>IF(1=1,IF(F353="","",IF(G353="","",IFERROR(INDEX(E384:E428,MATCH(AE353,B384:B428,0)),G353&amp;""))),N("W6"))</f>
        <v/>
      </c>
      <c r="Z353" s="142" t="str">
        <f>IF(1=1,IF(X353="","",IF(AND(ISNUMBER(X353),X353&lt;1,Y353="kg"),MAX(1,ROUND(X353*1000,0)),IF(AND(ISNUMBER(X353),X353&lt;1,Y353="L"),MAX(1,ROUND(X353*100,0)),ROUND(X353,3)))),N("X17"))</f>
        <v/>
      </c>
      <c r="AA353" s="143" t="str">
        <f>IF(1=1,IF(X353="","",IF(AND(ISNUMBER(X353),X353&lt;1,Y353="kg"),"g",IF(AND(ISNUMBER(X353),X353&lt;1,Y353="L"),"cl",Y353))),N("Y17"))</f>
        <v/>
      </c>
      <c r="AB353" s="123" t="str">
        <f>IF(1=1,IF(E353="","",IF(F353="","A CONTROLER",IF(NOT(ISNUMBER(F353)),"TEXTE",IF(OR(W353="",W353&lt;=0),"COMMANDE COUVERTS INCOMPLETE",IF(G353="","UNITE MANQUANTE",IF(COUNTIF(B384:B428,AE353)=0,"UNITE A CONTROLER","OK")))))),N("Z6"))</f>
        <v/>
      </c>
      <c r="AD353" s="144" t="str">
        <f>IF(1=1,IF(E353="","",AD342),N("AB17"))</f>
        <v/>
      </c>
      <c r="AE353" s="125" t="str">
        <f>IF(1=1,IF(G353="","",UPPER(TRIM(SUBSTITUTE(SUBSTITUTE(G353&amp;"",CHAR(160)," ")," "," ")))),N("AC17"))</f>
        <v/>
      </c>
    </row>
    <row r="354" spans="1:31" ht="15.75" x14ac:dyDescent="0.25">
      <c r="A354" s="160" t="str">
        <f>IF(1=1,IF(E354="","",A342),N("A18"))</f>
        <v/>
      </c>
      <c r="B354" s="127" t="str">
        <f>IF(1=1,IF(E354="","",B342),N("B18"))</f>
        <v/>
      </c>
      <c r="C354" s="127"/>
      <c r="D354" s="129" t="str">
        <f>IF(ISBLANK(E354),"",LARGE(D342:D353,1)+1)</f>
        <v/>
      </c>
      <c r="E354" s="130"/>
      <c r="F354" s="131"/>
      <c r="G354" s="170"/>
      <c r="H354" s="105"/>
      <c r="I354" s="132" t="str">
        <f>IF(1=1,IF(E354="","",I342),N("H18"))</f>
        <v/>
      </c>
      <c r="J354" s="133" t="str">
        <f>IF(1=1,IF(E354="","",J342),N("I18"))</f>
        <v/>
      </c>
      <c r="K354" s="134" t="str">
        <f>IF(1=1,IF(E354="","",K342),N("J18"))</f>
        <v/>
      </c>
      <c r="L354" s="135" t="str">
        <f>IF(1=1,IF(OR(J354="",O354="",NOT(ISNUMBER(J354)),NOT(ISNUMBER(O354)),J354=0),"",O354/J354),N("L18"))</f>
        <v/>
      </c>
      <c r="M354" s="136" t="str">
        <f>IF(1=1,IF(OR(L354="",NOT(ISNUMBER(F354))),"",F354*L354*IFERROR(INDEX(D384:D428,MATCH(AE354,B384:B428,0)),1)),N("M13"))</f>
        <v/>
      </c>
      <c r="N354" s="137" t="str">
        <f>IF(1=1,IF(F354="","",IF(G354="","",IFERROR(INDEX(E384:E428,MATCH(AE354,B384:B428,0)),G354&amp;""))),N("N6"))</f>
        <v/>
      </c>
      <c r="O354" s="138" t="str">
        <f>IF(1=1,IF(E354="","",O342),N("K18"))</f>
        <v/>
      </c>
      <c r="P354" s="139" t="str">
        <f>IF(1=1,IF(M354="","",IF(AND(ISNUMBER(M354),M354&lt;1,N354="kg"),MAX(1,ROUND(M354*1000,0)),IF(AND(ISNUMBER(M354),M354&lt;1,N354="L"),MAX(1,ROUND(M354*100,0)),ROUND(M354,3)))),N("O18"))</f>
        <v/>
      </c>
      <c r="Q354" s="140" t="str">
        <f>IF(1=1,IF(M354="","",IF(AND(ISNUMBER(M354),M354&lt;1,N354="kg"),"g",IF(AND(ISNUMBER(M354),M354&lt;1,N354="L"),"cl",N354))),N("P18"))</f>
        <v/>
      </c>
      <c r="R354" s="161" t="str">
        <f>IF(1=1,IF(E354="","",IF(F354="","A CONTROLER",IF(NOT(ISNUMBER(F354)),"TEXTE",IF(OR(L354="",L354&lt;=0),"COMMANDE PRINCIPALE INCOMPLETE",IF(G354="","UNITE MANQUANTE",IF(COUNTIF(B384:B428,AE354)=0,"UNITE A CONTROLER","OK")))))),N("Q9"))</f>
        <v/>
      </c>
      <c r="S354" s="105"/>
      <c r="T354" s="141">
        <f t="shared" si="20"/>
        <v>0</v>
      </c>
      <c r="U354" s="133" t="str">
        <f>IF(1=1,IF(E354="","",U342),N("S18"))</f>
        <v/>
      </c>
      <c r="V354" s="133" t="str">
        <f>IF(1=1,IF(E354="","",V342),N("T18"))</f>
        <v/>
      </c>
      <c r="W354" s="135" t="str">
        <f>IF(1=1,IF(OR(U354="",V354="",NOT(ISNUMBER(U354)),NOT(ISNUMBER(V354)),U354=0),"",V354/U354),N("U18"))</f>
        <v/>
      </c>
      <c r="X354" s="136" t="str">
        <f>IF(1=1,IF(OR(W354="",NOT(ISNUMBER(F354))),"",F354*W354*IFERROR(INDEX(D384:D428,MATCH(AE354,B384:B428,0)),1)),N("V7"))</f>
        <v/>
      </c>
      <c r="Y354" s="137" t="str">
        <f>IF(1=1,IF(F354="","",IF(G354="","",IFERROR(INDEX(E384:E428,MATCH(AE354,B384:B428,0)),G354&amp;""))),N("W6"))</f>
        <v/>
      </c>
      <c r="Z354" s="142" t="str">
        <f>IF(1=1,IF(X354="","",IF(AND(ISNUMBER(X354),X354&lt;1,Y354="kg"),MAX(1,ROUND(X354*1000,0)),IF(AND(ISNUMBER(X354),X354&lt;1,Y354="L"),MAX(1,ROUND(X354*100,0)),ROUND(X354,3)))),N("X18"))</f>
        <v/>
      </c>
      <c r="AA354" s="143" t="str">
        <f>IF(1=1,IF(X354="","",IF(AND(ISNUMBER(X354),X354&lt;1,Y354="kg"),"g",IF(AND(ISNUMBER(X354),X354&lt;1,Y354="L"),"cl",Y354))),N("Y18"))</f>
        <v/>
      </c>
      <c r="AB354" s="123" t="str">
        <f>IF(1=1,IF(E354="","",IF(F354="","A CONTROLER",IF(NOT(ISNUMBER(F354)),"TEXTE",IF(OR(W354="",W354&lt;=0),"COMMANDE COUVERTS INCOMPLETE",IF(G354="","UNITE MANQUANTE",IF(COUNTIF(B384:B428,AE354)=0,"UNITE A CONTROLER","OK")))))),N("Z6"))</f>
        <v/>
      </c>
      <c r="AD354" s="144" t="str">
        <f>IF(1=1,IF(E354="","",AD342),N("AB18"))</f>
        <v/>
      </c>
      <c r="AE354" s="125" t="str">
        <f>IF(1=1,IF(G354="","",UPPER(TRIM(SUBSTITUTE(SUBSTITUTE(G354&amp;"",CHAR(160)," ")," "," ")))),N("AC18"))</f>
        <v/>
      </c>
    </row>
    <row r="355" spans="1:31" ht="15.75" x14ac:dyDescent="0.25">
      <c r="A355" s="160" t="str">
        <f>IF(1=1,IF(E355="","",A342),N("A19"))</f>
        <v/>
      </c>
      <c r="B355" s="127" t="str">
        <f>IF(1=1,IF(E355="","",B342),N("B19"))</f>
        <v/>
      </c>
      <c r="C355" s="127"/>
      <c r="D355" s="129" t="str">
        <f>IF(ISBLANK(E355),"",LARGE(D342:D354,1)+1)</f>
        <v/>
      </c>
      <c r="E355" s="130"/>
      <c r="F355" s="131"/>
      <c r="G355" s="170"/>
      <c r="H355" s="105"/>
      <c r="I355" s="132" t="str">
        <f>IF(1=1,IF(E355="","",I342),N("H19"))</f>
        <v/>
      </c>
      <c r="J355" s="133" t="str">
        <f>IF(1=1,IF(E355="","",J342),N("I19"))</f>
        <v/>
      </c>
      <c r="K355" s="134" t="str">
        <f>IF(1=1,IF(E355="","",K342),N("J19"))</f>
        <v/>
      </c>
      <c r="L355" s="135" t="str">
        <f>IF(1=1,IF(OR(J355="",O355="",NOT(ISNUMBER(J355)),NOT(ISNUMBER(O355)),J355=0),"",O355/J355),N("L19"))</f>
        <v/>
      </c>
      <c r="M355" s="136" t="str">
        <f>IF(1=1,IF(OR(L355="",NOT(ISNUMBER(F355))),"",F355*L355*IFERROR(INDEX(D384:D428,MATCH(AE355,B384:B428,0)),1)),N("M13"))</f>
        <v/>
      </c>
      <c r="N355" s="137" t="str">
        <f>IF(1=1,IF(F355="","",IF(G355="","",IFERROR(INDEX(E384:E428,MATCH(AE355,B384:B428,0)),G355&amp;""))),N("N6"))</f>
        <v/>
      </c>
      <c r="O355" s="138" t="str">
        <f>IF(1=1,IF(E355="","",O342),N("K19"))</f>
        <v/>
      </c>
      <c r="P355" s="139" t="str">
        <f>IF(1=1,IF(M355="","",IF(AND(ISNUMBER(M355),M355&lt;1,N355="kg"),MAX(1,ROUND(M355*1000,0)),IF(AND(ISNUMBER(M355),M355&lt;1,N355="L"),MAX(1,ROUND(M355*100,0)),ROUND(M355,3)))),N("O19"))</f>
        <v/>
      </c>
      <c r="Q355" s="140" t="str">
        <f>IF(1=1,IF(M355="","",IF(AND(ISNUMBER(M355),M355&lt;1,N355="kg"),"g",IF(AND(ISNUMBER(M355),M355&lt;1,N355="L"),"cl",N355))),N("P19"))</f>
        <v/>
      </c>
      <c r="R355" s="161" t="str">
        <f>IF(1=1,IF(E355="","",IF(F355="","A CONTROLER",IF(NOT(ISNUMBER(F355)),"TEXTE",IF(OR(L355="",L355&lt;=0),"COMMANDE PRINCIPALE INCOMPLETE",IF(G355="","UNITE MANQUANTE",IF(COUNTIF(B384:B428,AE355)=0,"UNITE A CONTROLER","OK")))))),N("Q9"))</f>
        <v/>
      </c>
      <c r="S355" s="105"/>
      <c r="T355" s="141">
        <f t="shared" si="20"/>
        <v>0</v>
      </c>
      <c r="U355" s="133" t="str">
        <f>IF(1=1,IF(E355="","",U342),N("S19"))</f>
        <v/>
      </c>
      <c r="V355" s="133" t="str">
        <f>IF(1=1,IF(E355="","",V342),N("T19"))</f>
        <v/>
      </c>
      <c r="W355" s="135" t="str">
        <f>IF(1=1,IF(OR(U355="",V355="",NOT(ISNUMBER(U355)),NOT(ISNUMBER(V355)),U355=0),"",V355/U355),N("U19"))</f>
        <v/>
      </c>
      <c r="X355" s="136" t="str">
        <f>IF(1=1,IF(OR(W355="",NOT(ISNUMBER(F355))),"",F355*W355*IFERROR(INDEX(D384:D428,MATCH(AE355,B384:B428,0)),1)),N("V7"))</f>
        <v/>
      </c>
      <c r="Y355" s="137" t="str">
        <f>IF(1=1,IF(F355="","",IF(G355="","",IFERROR(INDEX(E384:E428,MATCH(AE355,B384:B428,0)),G355&amp;""))),N("W6"))</f>
        <v/>
      </c>
      <c r="Z355" s="142" t="str">
        <f>IF(1=1,IF(X355="","",IF(AND(ISNUMBER(X355),X355&lt;1,Y355="kg"),MAX(1,ROUND(X355*1000,0)),IF(AND(ISNUMBER(X355),X355&lt;1,Y355="L"),MAX(1,ROUND(X355*100,0)),ROUND(X355,3)))),N("X19"))</f>
        <v/>
      </c>
      <c r="AA355" s="143" t="str">
        <f>IF(1=1,IF(X355="","",IF(AND(ISNUMBER(X355),X355&lt;1,Y355="kg"),"g",IF(AND(ISNUMBER(X355),X355&lt;1,Y355="L"),"cl",Y355))),N("Y19"))</f>
        <v/>
      </c>
      <c r="AB355" s="123" t="str">
        <f>IF(1=1,IF(E355="","",IF(F355="","A CONTROLER",IF(NOT(ISNUMBER(F355)),"TEXTE",IF(OR(W355="",W355&lt;=0),"COMMANDE COUVERTS INCOMPLETE",IF(G355="","UNITE MANQUANTE",IF(COUNTIF(B384:B428,AE355)=0,"UNITE A CONTROLER","OK")))))),N("Z6"))</f>
        <v/>
      </c>
      <c r="AD355" s="144" t="str">
        <f>IF(1=1,IF(E355="","",AD342),N("AB19"))</f>
        <v/>
      </c>
      <c r="AE355" s="125" t="str">
        <f>IF(1=1,IF(G355="","",UPPER(TRIM(SUBSTITUTE(SUBSTITUTE(G355&amp;"",CHAR(160)," ")," "," ")))),N("AC19"))</f>
        <v/>
      </c>
    </row>
    <row r="356" spans="1:31" ht="15.75" x14ac:dyDescent="0.25">
      <c r="A356" s="160" t="str">
        <f>IF(1=1,IF(E356="","",A342),N("A20"))</f>
        <v/>
      </c>
      <c r="B356" s="127" t="str">
        <f>IF(1=1,IF(E356="","",B342),N("B20"))</f>
        <v/>
      </c>
      <c r="C356" s="127"/>
      <c r="D356" s="129" t="str">
        <f>IF(ISBLANK(E356),"",LARGE(D342:D355,1)+1)</f>
        <v/>
      </c>
      <c r="E356" s="130"/>
      <c r="F356" s="131"/>
      <c r="G356" s="170"/>
      <c r="H356" s="105"/>
      <c r="I356" s="132" t="str">
        <f>IF(1=1,IF(E356="","",I342),N("H20"))</f>
        <v/>
      </c>
      <c r="J356" s="133" t="str">
        <f>IF(1=1,IF(E356="","",J342),N("I20"))</f>
        <v/>
      </c>
      <c r="K356" s="134" t="str">
        <f>IF(1=1,IF(E356="","",K342),N("J20"))</f>
        <v/>
      </c>
      <c r="L356" s="135" t="str">
        <f>IF(1=1,IF(OR(J356="",O356="",NOT(ISNUMBER(J356)),NOT(ISNUMBER(O356)),J356=0),"",O356/J356),N("L20"))</f>
        <v/>
      </c>
      <c r="M356" s="136" t="str">
        <f>IF(1=1,IF(OR(L356="",NOT(ISNUMBER(F356))),"",F356*L356*IFERROR(INDEX(D384:D428,MATCH(AE356,B384:B428,0)),1)),N("M13"))</f>
        <v/>
      </c>
      <c r="N356" s="137" t="str">
        <f>IF(1=1,IF(F356="","",IF(G356="","",IFERROR(INDEX(E384:E428,MATCH(AE356,B384:B428,0)),G356&amp;""))),N("N6"))</f>
        <v/>
      </c>
      <c r="O356" s="138" t="str">
        <f>IF(1=1,IF(E356="","",O342),N("K20"))</f>
        <v/>
      </c>
      <c r="P356" s="139" t="str">
        <f>IF(1=1,IF(M356="","",IF(AND(ISNUMBER(M356),M356&lt;1,N356="kg"),MAX(1,ROUND(M356*1000,0)),IF(AND(ISNUMBER(M356),M356&lt;1,N356="L"),MAX(1,ROUND(M356*100,0)),ROUND(M356,3)))),N("O20"))</f>
        <v/>
      </c>
      <c r="Q356" s="140" t="str">
        <f>IF(1=1,IF(M356="","",IF(AND(ISNUMBER(M356),M356&lt;1,N356="kg"),"g",IF(AND(ISNUMBER(M356),M356&lt;1,N356="L"),"cl",N356))),N("P20"))</f>
        <v/>
      </c>
      <c r="R356" s="161" t="str">
        <f>IF(1=1,IF(E356="","",IF(F356="","A CONTROLER",IF(NOT(ISNUMBER(F356)),"TEXTE",IF(OR(L356="",L356&lt;=0),"COMMANDE PRINCIPALE INCOMPLETE",IF(G356="","UNITE MANQUANTE",IF(COUNTIF(B384:B428,AE356)=0,"UNITE A CONTROLER","OK")))))),N("Q9"))</f>
        <v/>
      </c>
      <c r="S356" s="105"/>
      <c r="T356" s="141">
        <f t="shared" si="20"/>
        <v>0</v>
      </c>
      <c r="U356" s="133" t="str">
        <f>IF(1=1,IF(E356="","",U342),N("S20"))</f>
        <v/>
      </c>
      <c r="V356" s="133" t="str">
        <f>IF(1=1,IF(E356="","",V342),N("T20"))</f>
        <v/>
      </c>
      <c r="W356" s="135" t="str">
        <f>IF(1=1,IF(OR(U356="",V356="",NOT(ISNUMBER(U356)),NOT(ISNUMBER(V356)),U356=0),"",V356/U356),N("U20"))</f>
        <v/>
      </c>
      <c r="X356" s="136" t="str">
        <f>IF(1=1,IF(OR(W356="",NOT(ISNUMBER(F356))),"",F356*W356*IFERROR(INDEX(D384:D428,MATCH(AE356,B384:B428,0)),1)),N("V7"))</f>
        <v/>
      </c>
      <c r="Y356" s="137" t="str">
        <f>IF(1=1,IF(F356="","",IF(G356="","",IFERROR(INDEX(E384:E428,MATCH(AE356,B384:B428,0)),G356&amp;""))),N("W6"))</f>
        <v/>
      </c>
      <c r="Z356" s="142" t="str">
        <f>IF(1=1,IF(X356="","",IF(AND(ISNUMBER(X356),X356&lt;1,Y356="kg"),MAX(1,ROUND(X356*1000,0)),IF(AND(ISNUMBER(X356),X356&lt;1,Y356="L"),MAX(1,ROUND(X356*100,0)),ROUND(X356,3)))),N("X20"))</f>
        <v/>
      </c>
      <c r="AA356" s="143" t="str">
        <f>IF(1=1,IF(X356="","",IF(AND(ISNUMBER(X356),X356&lt;1,Y356="kg"),"g",IF(AND(ISNUMBER(X356),X356&lt;1,Y356="L"),"cl",Y356))),N("Y20"))</f>
        <v/>
      </c>
      <c r="AB356" s="123" t="str">
        <f>IF(1=1,IF(E356="","",IF(F356="","A CONTROLER",IF(NOT(ISNUMBER(F356)),"TEXTE",IF(OR(W356="",W356&lt;=0),"COMMANDE COUVERTS INCOMPLETE",IF(G356="","UNITE MANQUANTE",IF(COUNTIF(B384:B428,AE356)=0,"UNITE A CONTROLER","OK")))))),N("Z6"))</f>
        <v/>
      </c>
      <c r="AD356" s="144" t="str">
        <f>IF(1=1,IF(E356="","",AD342),N("AB20"))</f>
        <v/>
      </c>
      <c r="AE356" s="125" t="str">
        <f>IF(1=1,IF(G356="","",UPPER(TRIM(SUBSTITUTE(SUBSTITUTE(G356&amp;"",CHAR(160)," ")," "," ")))),N("AC20"))</f>
        <v/>
      </c>
    </row>
    <row r="357" spans="1:31" ht="15.75" x14ac:dyDescent="0.25">
      <c r="A357" s="160" t="str">
        <f>IF(1=1,IF(E357="","",A342),N("A21"))</f>
        <v/>
      </c>
      <c r="B357" s="127" t="str">
        <f>IF(1=1,IF(E357="","",B342),N("B21"))</f>
        <v/>
      </c>
      <c r="C357" s="127"/>
      <c r="D357" s="129" t="str">
        <f>IF(ISBLANK(E357),"",LARGE(D342:D356,1)+1)</f>
        <v/>
      </c>
      <c r="E357" s="130"/>
      <c r="F357" s="131"/>
      <c r="G357" s="170"/>
      <c r="H357" s="105"/>
      <c r="I357" s="132" t="str">
        <f>IF(1=1,IF(E357="","",I342),N("H21"))</f>
        <v/>
      </c>
      <c r="J357" s="133" t="str">
        <f>IF(1=1,IF(E357="","",J342),N("I21"))</f>
        <v/>
      </c>
      <c r="K357" s="134" t="str">
        <f>IF(1=1,IF(E357="","",K342),N("J21"))</f>
        <v/>
      </c>
      <c r="L357" s="135" t="str">
        <f>IF(1=1,IF(OR(J357="",O357="",NOT(ISNUMBER(J357)),NOT(ISNUMBER(O357)),J357=0),"",O357/J357),N("L21"))</f>
        <v/>
      </c>
      <c r="M357" s="136" t="str">
        <f>IF(1=1,IF(OR(L357="",NOT(ISNUMBER(F357))),"",F357*L357*IFERROR(INDEX(D384:D428,MATCH(AE357,B384:B428,0)),1)),N("M13"))</f>
        <v/>
      </c>
      <c r="N357" s="137" t="str">
        <f>IF(1=1,IF(F357="","",IF(G357="","",IFERROR(INDEX(E384:E428,MATCH(AE357,B384:B428,0)),G357&amp;""))),N("N6"))</f>
        <v/>
      </c>
      <c r="O357" s="138" t="str">
        <f>IF(1=1,IF(E357="","",O342),N("K21"))</f>
        <v/>
      </c>
      <c r="P357" s="139" t="str">
        <f>IF(1=1,IF(M357="","",IF(AND(ISNUMBER(M357),M357&lt;1,N357="kg"),MAX(1,ROUND(M357*1000,0)),IF(AND(ISNUMBER(M357),M357&lt;1,N357="L"),MAX(1,ROUND(M357*100,0)),ROUND(M357,3)))),N("O21"))</f>
        <v/>
      </c>
      <c r="Q357" s="140" t="str">
        <f>IF(1=1,IF(M357="","",IF(AND(ISNUMBER(M357),M357&lt;1,N357="kg"),"g",IF(AND(ISNUMBER(M357),M357&lt;1,N357="L"),"cl",N357))),N("P21"))</f>
        <v/>
      </c>
      <c r="R357" s="161" t="str">
        <f>IF(1=1,IF(E357="","",IF(F357="","A CONTROLER",IF(NOT(ISNUMBER(F357)),"TEXTE",IF(OR(L357="",L357&lt;=0),"COMMANDE PRINCIPALE INCOMPLETE",IF(G357="","UNITE MANQUANTE",IF(COUNTIF(B384:B428,AE357)=0,"UNITE A CONTROLER","OK")))))),N("Q9"))</f>
        <v/>
      </c>
      <c r="S357" s="105"/>
      <c r="T357" s="141">
        <f t="shared" si="20"/>
        <v>0</v>
      </c>
      <c r="U357" s="133" t="str">
        <f>IF(1=1,IF(E357="","",U342),N("S21"))</f>
        <v/>
      </c>
      <c r="V357" s="133" t="str">
        <f>IF(1=1,IF(E357="","",V342),N("T21"))</f>
        <v/>
      </c>
      <c r="W357" s="135" t="str">
        <f>IF(1=1,IF(OR(U357="",V357="",NOT(ISNUMBER(U357)),NOT(ISNUMBER(V357)),U357=0),"",V357/U357),N("U21"))</f>
        <v/>
      </c>
      <c r="X357" s="136" t="str">
        <f>IF(1=1,IF(OR(W357="",NOT(ISNUMBER(F357))),"",F357*W357*IFERROR(INDEX(D384:D428,MATCH(AE357,B384:B428,0)),1)),N("V7"))</f>
        <v/>
      </c>
      <c r="Y357" s="137" t="str">
        <f>IF(1=1,IF(F357="","",IF(G357="","",IFERROR(INDEX(E384:E428,MATCH(AE357,B384:B428,0)),G357&amp;""))),N("W6"))</f>
        <v/>
      </c>
      <c r="Z357" s="142" t="str">
        <f>IF(1=1,IF(X357="","",IF(AND(ISNUMBER(X357),X357&lt;1,Y357="kg"),MAX(1,ROUND(X357*1000,0)),IF(AND(ISNUMBER(X357),X357&lt;1,Y357="L"),MAX(1,ROUND(X357*100,0)),ROUND(X357,3)))),N("X21"))</f>
        <v/>
      </c>
      <c r="AA357" s="143" t="str">
        <f>IF(1=1,IF(X357="","",IF(AND(ISNUMBER(X357),X357&lt;1,Y357="kg"),"g",IF(AND(ISNUMBER(X357),X357&lt;1,Y357="L"),"cl",Y357))),N("Y21"))</f>
        <v/>
      </c>
      <c r="AB357" s="123" t="str">
        <f>IF(1=1,IF(E357="","",IF(F357="","A CONTROLER",IF(NOT(ISNUMBER(F357)),"TEXTE",IF(OR(W357="",W357&lt;=0),"COMMANDE COUVERTS INCOMPLETE",IF(G357="","UNITE MANQUANTE",IF(COUNTIF(B384:B428,AE357)=0,"UNITE A CONTROLER","OK")))))),N("Z6"))</f>
        <v/>
      </c>
      <c r="AD357" s="144" t="str">
        <f>IF(1=1,IF(E357="","",AD342),N("AB21"))</f>
        <v/>
      </c>
      <c r="AE357" s="125" t="str">
        <f>IF(1=1,IF(G357="","",UPPER(TRIM(SUBSTITUTE(SUBSTITUTE(G357&amp;"",CHAR(160)," ")," "," ")))),N("AC21"))</f>
        <v/>
      </c>
    </row>
    <row r="358" spans="1:31" ht="15.75" x14ac:dyDescent="0.25">
      <c r="A358" s="160" t="str">
        <f>IF(1=1,IF(E358="","",A342),N("A22"))</f>
        <v/>
      </c>
      <c r="B358" s="127" t="str">
        <f>IF(1=1,IF(E358="","",B342),N("B22"))</f>
        <v/>
      </c>
      <c r="C358" s="127"/>
      <c r="D358" s="129" t="str">
        <f>IF(ISBLANK(E358),"",LARGE(D342:D357,1)+1)</f>
        <v/>
      </c>
      <c r="E358" s="130"/>
      <c r="F358" s="131"/>
      <c r="G358" s="170"/>
      <c r="H358" s="105"/>
      <c r="I358" s="132" t="str">
        <f>IF(1=1,IF(E358="","",I342),N("H22"))</f>
        <v/>
      </c>
      <c r="J358" s="133" t="str">
        <f>IF(1=1,IF(E358="","",J342),N("I22"))</f>
        <v/>
      </c>
      <c r="K358" s="134" t="str">
        <f>IF(1=1,IF(E358="","",K342),N("J22"))</f>
        <v/>
      </c>
      <c r="L358" s="135" t="str">
        <f>IF(1=1,IF(OR(J358="",O358="",NOT(ISNUMBER(J358)),NOT(ISNUMBER(O358)),J358=0),"",O358/J358),N("L22"))</f>
        <v/>
      </c>
      <c r="M358" s="136" t="str">
        <f>IF(1=1,IF(OR(L358="",NOT(ISNUMBER(F358))),"",F358*L358*IFERROR(INDEX(D384:D428,MATCH(AE358,B384:B428,0)),1)),N("M13"))</f>
        <v/>
      </c>
      <c r="N358" s="137" t="str">
        <f>IF(1=1,IF(F358="","",IF(G358="","",IFERROR(INDEX(E384:E428,MATCH(AE358,B384:B428,0)),G358&amp;""))),N("N6"))</f>
        <v/>
      </c>
      <c r="O358" s="138" t="str">
        <f>IF(1=1,IF(E358="","",O342),N("K22"))</f>
        <v/>
      </c>
      <c r="P358" s="139" t="str">
        <f>IF(1=1,IF(M358="","",IF(AND(ISNUMBER(M358),M358&lt;1,N358="kg"),MAX(1,ROUND(M358*1000,0)),IF(AND(ISNUMBER(M358),M358&lt;1,N358="L"),MAX(1,ROUND(M358*100,0)),ROUND(M358,3)))),N("O22"))</f>
        <v/>
      </c>
      <c r="Q358" s="140" t="str">
        <f>IF(1=1,IF(M358="","",IF(AND(ISNUMBER(M358),M358&lt;1,N358="kg"),"g",IF(AND(ISNUMBER(M358),M358&lt;1,N358="L"),"cl",N358))),N("P22"))</f>
        <v/>
      </c>
      <c r="R358" s="161" t="str">
        <f>IF(1=1,IF(E358="","",IF(F358="","A CONTROLER",IF(NOT(ISNUMBER(F358)),"TEXTE",IF(OR(L358="",L358&lt;=0),"COMMANDE PRINCIPALE INCOMPLETE",IF(G358="","UNITE MANQUANTE",IF(COUNTIF(B384:B428,AE358)=0,"UNITE A CONTROLER","OK")))))),N("Q9"))</f>
        <v/>
      </c>
      <c r="S358" s="105"/>
      <c r="T358" s="141">
        <f t="shared" si="20"/>
        <v>0</v>
      </c>
      <c r="U358" s="133" t="str">
        <f>IF(1=1,IF(E358="","",U342),N("S22"))</f>
        <v/>
      </c>
      <c r="V358" s="133" t="str">
        <f>IF(1=1,IF(E358="","",V342),N("T22"))</f>
        <v/>
      </c>
      <c r="W358" s="135" t="str">
        <f>IF(1=1,IF(OR(U358="",V358="",NOT(ISNUMBER(U358)),NOT(ISNUMBER(V358)),U358=0),"",V358/U358),N("U22"))</f>
        <v/>
      </c>
      <c r="X358" s="136" t="str">
        <f>IF(1=1,IF(OR(W358="",NOT(ISNUMBER(F358))),"",F358*W358*IFERROR(INDEX(D384:D428,MATCH(AE358,B384:B428,0)),1)),N("V7"))</f>
        <v/>
      </c>
      <c r="Y358" s="137" t="str">
        <f>IF(1=1,IF(F358="","",IF(G358="","",IFERROR(INDEX(E384:E428,MATCH(AE358,B384:B428,0)),G358&amp;""))),N("W6"))</f>
        <v/>
      </c>
      <c r="Z358" s="142" t="str">
        <f>IF(1=1,IF(X358="","",IF(AND(ISNUMBER(X358),X358&lt;1,Y358="kg"),MAX(1,ROUND(X358*1000,0)),IF(AND(ISNUMBER(X358),X358&lt;1,Y358="L"),MAX(1,ROUND(X358*100,0)),ROUND(X358,3)))),N("X22"))</f>
        <v/>
      </c>
      <c r="AA358" s="143" t="str">
        <f>IF(1=1,IF(X358="","",IF(AND(ISNUMBER(X358),X358&lt;1,Y358="kg"),"g",IF(AND(ISNUMBER(X358),X358&lt;1,Y358="L"),"cl",Y358))),N("Y22"))</f>
        <v/>
      </c>
      <c r="AB358" s="123" t="str">
        <f>IF(1=1,IF(E358="","",IF(F358="","A CONTROLER",IF(NOT(ISNUMBER(F358)),"TEXTE",IF(OR(W358="",W358&lt;=0),"COMMANDE COUVERTS INCOMPLETE",IF(G358="","UNITE MANQUANTE",IF(COUNTIF(B384:B428,AE358)=0,"UNITE A CONTROLER","OK")))))),N("Z6"))</f>
        <v/>
      </c>
      <c r="AD358" s="144" t="str">
        <f>IF(1=1,IF(E358="","",AD342),N("AB22"))</f>
        <v/>
      </c>
      <c r="AE358" s="125" t="str">
        <f>IF(1=1,IF(G358="","",UPPER(TRIM(SUBSTITUTE(SUBSTITUTE(G358&amp;"",CHAR(160)," ")," "," ")))),N("AC22"))</f>
        <v/>
      </c>
    </row>
    <row r="359" spans="1:31" ht="15.75" x14ac:dyDescent="0.25">
      <c r="A359" s="160" t="str">
        <f>IF(1=1,IF(E359="","",A342),N("A23"))</f>
        <v/>
      </c>
      <c r="B359" s="127" t="str">
        <f>IF(1=1,IF(E359="","",B342),N("B23"))</f>
        <v/>
      </c>
      <c r="C359" s="127"/>
      <c r="D359" s="129" t="str">
        <f>IF(ISBLANK(E359),"",LARGE(D342:D358,1)+1)</f>
        <v/>
      </c>
      <c r="E359" s="130"/>
      <c r="F359" s="131"/>
      <c r="G359" s="170"/>
      <c r="H359" s="105"/>
      <c r="I359" s="132" t="str">
        <f>IF(1=1,IF(E359="","",I342),N("H23"))</f>
        <v/>
      </c>
      <c r="J359" s="133" t="str">
        <f>IF(1=1,IF(E359="","",J342),N("I23"))</f>
        <v/>
      </c>
      <c r="K359" s="134" t="str">
        <f>IF(1=1,IF(E359="","",K342),N("J23"))</f>
        <v/>
      </c>
      <c r="L359" s="135" t="str">
        <f>IF(1=1,IF(OR(J359="",O359="",NOT(ISNUMBER(J359)),NOT(ISNUMBER(O359)),J359=0),"",O359/J359),N("L23"))</f>
        <v/>
      </c>
      <c r="M359" s="136" t="str">
        <f>IF(1=1,IF(OR(L359="",NOT(ISNUMBER(F359))),"",F359*L359*IFERROR(INDEX(D384:D428,MATCH(AE359,B384:B428,0)),1)),N("M13"))</f>
        <v/>
      </c>
      <c r="N359" s="137" t="str">
        <f>IF(1=1,IF(F359="","",IF(G359="","",IFERROR(INDEX(E384:E428,MATCH(AE359,B384:B428,0)),G359&amp;""))),N("N6"))</f>
        <v/>
      </c>
      <c r="O359" s="138" t="str">
        <f>IF(1=1,IF(E359="","",O342),N("K23"))</f>
        <v/>
      </c>
      <c r="P359" s="139" t="str">
        <f>IF(1=1,IF(M359="","",IF(AND(ISNUMBER(M359),M359&lt;1,N359="kg"),MAX(1,ROUND(M359*1000,0)),IF(AND(ISNUMBER(M359),M359&lt;1,N359="L"),MAX(1,ROUND(M359*100,0)),ROUND(M359,3)))),N("O23"))</f>
        <v/>
      </c>
      <c r="Q359" s="140" t="str">
        <f>IF(1=1,IF(M359="","",IF(AND(ISNUMBER(M359),M359&lt;1,N359="kg"),"g",IF(AND(ISNUMBER(M359),M359&lt;1,N359="L"),"cl",N359))),N("P23"))</f>
        <v/>
      </c>
      <c r="R359" s="161" t="str">
        <f>IF(1=1,IF(E359="","",IF(F359="","A CONTROLER",IF(NOT(ISNUMBER(F359)),"TEXTE",IF(OR(L359="",L359&lt;=0),"COMMANDE PRINCIPALE INCOMPLETE",IF(G359="","UNITE MANQUANTE",IF(COUNTIF(B384:B428,AE359)=0,"UNITE A CONTROLER","OK")))))),N("Q9"))</f>
        <v/>
      </c>
      <c r="S359" s="105"/>
      <c r="T359" s="141">
        <f t="shared" si="20"/>
        <v>0</v>
      </c>
      <c r="U359" s="133" t="str">
        <f>IF(1=1,IF(E359="","",U342),N("S23"))</f>
        <v/>
      </c>
      <c r="V359" s="133" t="str">
        <f>IF(1=1,IF(E359="","",V342),N("T23"))</f>
        <v/>
      </c>
      <c r="W359" s="135" t="str">
        <f>IF(1=1,IF(OR(U359="",V359="",NOT(ISNUMBER(U359)),NOT(ISNUMBER(V359)),U359=0),"",V359/U359),N("U23"))</f>
        <v/>
      </c>
      <c r="X359" s="136" t="str">
        <f>IF(1=1,IF(OR(W359="",NOT(ISNUMBER(F359))),"",F359*W359*IFERROR(INDEX(D384:D428,MATCH(AE359,B384:B428,0)),1)),N("V7"))</f>
        <v/>
      </c>
      <c r="Y359" s="137" t="str">
        <f>IF(1=1,IF(F359="","",IF(G359="","",IFERROR(INDEX(E384:E428,MATCH(AE359,B384:B428,0)),G359&amp;""))),N("W6"))</f>
        <v/>
      </c>
      <c r="Z359" s="142" t="str">
        <f>IF(1=1,IF(X359="","",IF(AND(ISNUMBER(X359),X359&lt;1,Y359="kg"),MAX(1,ROUND(X359*1000,0)),IF(AND(ISNUMBER(X359),X359&lt;1,Y359="L"),MAX(1,ROUND(X359*100,0)),ROUND(X359,3)))),N("X23"))</f>
        <v/>
      </c>
      <c r="AA359" s="143" t="str">
        <f>IF(1=1,IF(X359="","",IF(AND(ISNUMBER(X359),X359&lt;1,Y359="kg"),"g",IF(AND(ISNUMBER(X359),X359&lt;1,Y359="L"),"cl",Y359))),N("Y23"))</f>
        <v/>
      </c>
      <c r="AB359" s="123" t="str">
        <f>IF(1=1,IF(E359="","",IF(F359="","A CONTROLER",IF(NOT(ISNUMBER(F359)),"TEXTE",IF(OR(W359="",W359&lt;=0),"COMMANDE COUVERTS INCOMPLETE",IF(G359="","UNITE MANQUANTE",IF(COUNTIF(B384:B428,AE359)=0,"UNITE A CONTROLER","OK")))))),N("Z6"))</f>
        <v/>
      </c>
      <c r="AD359" s="144" t="str">
        <f>IF(1=1,IF(E359="","",AD342),N("AB23"))</f>
        <v/>
      </c>
      <c r="AE359" s="125" t="str">
        <f>IF(1=1,IF(G359="","",UPPER(TRIM(SUBSTITUTE(SUBSTITUTE(G359&amp;"",CHAR(160)," ")," "," ")))),N("AC23"))</f>
        <v/>
      </c>
    </row>
    <row r="360" spans="1:31" ht="15.75" x14ac:dyDescent="0.25">
      <c r="A360" s="160" t="str">
        <f>IF(1=1,IF(E360="","",A342),N("A24"))</f>
        <v/>
      </c>
      <c r="B360" s="127" t="str">
        <f>IF(1=1,IF(E360="","",B342),N("B24"))</f>
        <v/>
      </c>
      <c r="C360" s="127"/>
      <c r="D360" s="129" t="str">
        <f>IF(ISBLANK(E360),"",LARGE(D342:D359,1)+1)</f>
        <v/>
      </c>
      <c r="E360" s="130"/>
      <c r="F360" s="131"/>
      <c r="G360" s="170"/>
      <c r="H360" s="105"/>
      <c r="I360" s="132" t="str">
        <f>IF(1=1,IF(E360="","",I342),N("H24"))</f>
        <v/>
      </c>
      <c r="J360" s="133" t="str">
        <f>IF(1=1,IF(E360="","",J342),N("I24"))</f>
        <v/>
      </c>
      <c r="K360" s="134" t="str">
        <f>IF(1=1,IF(E360="","",K342),N("J24"))</f>
        <v/>
      </c>
      <c r="L360" s="135" t="str">
        <f>IF(1=1,IF(OR(J360="",O360="",NOT(ISNUMBER(J360)),NOT(ISNUMBER(O360)),J360=0),"",O360/J360),N("L24"))</f>
        <v/>
      </c>
      <c r="M360" s="136" t="str">
        <f>IF(1=1,IF(OR(L360="",NOT(ISNUMBER(F360))),"",F360*L360*IFERROR(INDEX(D384:D428,MATCH(AE360,B384:B428,0)),1)),N("M13"))</f>
        <v/>
      </c>
      <c r="N360" s="137" t="str">
        <f>IF(1=1,IF(F360="","",IF(G360="","",IFERROR(INDEX(E384:E428,MATCH(AE360,B384:B428,0)),G360&amp;""))),N("N6"))</f>
        <v/>
      </c>
      <c r="O360" s="138" t="str">
        <f>IF(1=1,IF(E360="","",O342),N("K24"))</f>
        <v/>
      </c>
      <c r="P360" s="139" t="str">
        <f>IF(1=1,IF(M360="","",IF(AND(ISNUMBER(M360),M360&lt;1,N360="kg"),MAX(1,ROUND(M360*1000,0)),IF(AND(ISNUMBER(M360),M360&lt;1,N360="L"),MAX(1,ROUND(M360*100,0)),ROUND(M360,3)))),N("O24"))</f>
        <v/>
      </c>
      <c r="Q360" s="140" t="str">
        <f>IF(1=1,IF(M360="","",IF(AND(ISNUMBER(M360),M360&lt;1,N360="kg"),"g",IF(AND(ISNUMBER(M360),M360&lt;1,N360="L"),"cl",N360))),N("P24"))</f>
        <v/>
      </c>
      <c r="R360" s="161" t="str">
        <f>IF(1=1,IF(E360="","",IF(F360="","A CONTROLER",IF(NOT(ISNUMBER(F360)),"TEXTE",IF(OR(L360="",L360&lt;=0),"COMMANDE PRINCIPALE INCOMPLETE",IF(G360="","UNITE MANQUANTE",IF(COUNTIF(B384:B428,AE360)=0,"UNITE A CONTROLER","OK")))))),N("Q9"))</f>
        <v/>
      </c>
      <c r="S360" s="105"/>
      <c r="T360" s="141">
        <f t="shared" si="20"/>
        <v>0</v>
      </c>
      <c r="U360" s="133" t="str">
        <f>IF(1=1,IF(E360="","",U342),N("S24"))</f>
        <v/>
      </c>
      <c r="V360" s="133" t="str">
        <f>IF(1=1,IF(E360="","",V342),N("T24"))</f>
        <v/>
      </c>
      <c r="W360" s="135" t="str">
        <f>IF(1=1,IF(OR(U360="",V360="",NOT(ISNUMBER(U360)),NOT(ISNUMBER(V360)),U360=0),"",V360/U360),N("U24"))</f>
        <v/>
      </c>
      <c r="X360" s="136" t="str">
        <f>IF(1=1,IF(OR(W360="",NOT(ISNUMBER(F360))),"",F360*W360*IFERROR(INDEX(D384:D428,MATCH(AE360,B384:B428,0)),1)),N("V7"))</f>
        <v/>
      </c>
      <c r="Y360" s="137" t="str">
        <f>IF(1=1,IF(F360="","",IF(G360="","",IFERROR(INDEX(E384:E428,MATCH(AE360,B384:B428,0)),G360&amp;""))),N("W6"))</f>
        <v/>
      </c>
      <c r="Z360" s="142" t="str">
        <f>IF(1=1,IF(X360="","",IF(AND(ISNUMBER(X360),X360&lt;1,Y360="kg"),MAX(1,ROUND(X360*1000,0)),IF(AND(ISNUMBER(X360),X360&lt;1,Y360="L"),MAX(1,ROUND(X360*100,0)),ROUND(X360,3)))),N("X24"))</f>
        <v/>
      </c>
      <c r="AA360" s="143" t="str">
        <f>IF(1=1,IF(X360="","",IF(AND(ISNUMBER(X360),X360&lt;1,Y360="kg"),"g",IF(AND(ISNUMBER(X360),X360&lt;1,Y360="L"),"cl",Y360))),N("Y24"))</f>
        <v/>
      </c>
      <c r="AB360" s="123" t="str">
        <f>IF(1=1,IF(E360="","",IF(F360="","A CONTROLER",IF(NOT(ISNUMBER(F360)),"TEXTE",IF(OR(W360="",W360&lt;=0),"COMMANDE COUVERTS INCOMPLETE",IF(G360="","UNITE MANQUANTE",IF(COUNTIF(B384:B428,AE360)=0,"UNITE A CONTROLER","OK")))))),N("Z6"))</f>
        <v/>
      </c>
      <c r="AD360" s="144" t="str">
        <f>IF(1=1,IF(E360="","",AD342),N("AB24"))</f>
        <v/>
      </c>
      <c r="AE360" s="125" t="str">
        <f>IF(1=1,IF(G360="","",UPPER(TRIM(SUBSTITUTE(SUBSTITUTE(G360&amp;"",CHAR(160)," ")," "," ")))),N("AC24"))</f>
        <v/>
      </c>
    </row>
    <row r="361" spans="1:31" ht="15.75" x14ac:dyDescent="0.25">
      <c r="A361" s="160" t="str">
        <f>IF(1=1,IF(E361="","",A342),N("A25"))</f>
        <v/>
      </c>
      <c r="B361" s="127" t="str">
        <f>IF(1=1,IF(E361="","",B342),N("B25"))</f>
        <v/>
      </c>
      <c r="C361" s="127"/>
      <c r="D361" s="129" t="str">
        <f>IF(ISBLANK(E361),"",LARGE(D342:D360,1)+1)</f>
        <v/>
      </c>
      <c r="E361" s="130"/>
      <c r="F361" s="131"/>
      <c r="G361" s="170"/>
      <c r="H361" s="105"/>
      <c r="I361" s="132" t="str">
        <f>IF(1=1,IF(E361="","",I342),N("H25"))</f>
        <v/>
      </c>
      <c r="J361" s="133" t="str">
        <f>IF(1=1,IF(E361="","",J342),N("I25"))</f>
        <v/>
      </c>
      <c r="K361" s="134" t="str">
        <f>IF(1=1,IF(E361="","",K342),N("J25"))</f>
        <v/>
      </c>
      <c r="L361" s="135" t="str">
        <f>IF(1=1,IF(OR(J361="",O361="",NOT(ISNUMBER(J361)),NOT(ISNUMBER(O361)),J361=0),"",O361/J361),N("L25"))</f>
        <v/>
      </c>
      <c r="M361" s="136" t="str">
        <f>IF(1=1,IF(OR(L361="",NOT(ISNUMBER(F361))),"",F361*L361*IFERROR(INDEX(D384:D428,MATCH(AE361,B384:B428,0)),1)),N("M13"))</f>
        <v/>
      </c>
      <c r="N361" s="137" t="str">
        <f>IF(1=1,IF(F361="","",IF(G361="","",IFERROR(INDEX(E384:E428,MATCH(AE361,B384:B428,0)),G361&amp;""))),N("N6"))</f>
        <v/>
      </c>
      <c r="O361" s="138" t="str">
        <f>IF(1=1,IF(E361="","",O342),N("K25"))</f>
        <v/>
      </c>
      <c r="P361" s="139" t="str">
        <f>IF(1=1,IF(M361="","",IF(AND(ISNUMBER(M361),M361&lt;1,N361="kg"),MAX(1,ROUND(M361*1000,0)),IF(AND(ISNUMBER(M361),M361&lt;1,N361="L"),MAX(1,ROUND(M361*100,0)),ROUND(M361,3)))),N("O25"))</f>
        <v/>
      </c>
      <c r="Q361" s="140" t="str">
        <f>IF(1=1,IF(M361="","",IF(AND(ISNUMBER(M361),M361&lt;1,N361="kg"),"g",IF(AND(ISNUMBER(M361),M361&lt;1,N361="L"),"cl",N361))),N("P25"))</f>
        <v/>
      </c>
      <c r="R361" s="161" t="str">
        <f>IF(1=1,IF(E361="","",IF(F361="","A CONTROLER",IF(NOT(ISNUMBER(F361)),"TEXTE",IF(OR(L361="",L361&lt;=0),"COMMANDE PRINCIPALE INCOMPLETE",IF(G361="","UNITE MANQUANTE",IF(COUNTIF(B384:B428,AE361)=0,"UNITE A CONTROLER","OK")))))),N("Q9"))</f>
        <v/>
      </c>
      <c r="S361" s="105"/>
      <c r="T361" s="141">
        <f t="shared" si="20"/>
        <v>0</v>
      </c>
      <c r="U361" s="133" t="str">
        <f>IF(1=1,IF(E361="","",U342),N("S25"))</f>
        <v/>
      </c>
      <c r="V361" s="133" t="str">
        <f>IF(1=1,IF(E361="","",V342),N("T25"))</f>
        <v/>
      </c>
      <c r="W361" s="135" t="str">
        <f>IF(1=1,IF(OR(U361="",V361="",NOT(ISNUMBER(U361)),NOT(ISNUMBER(V361)),U361=0),"",V361/U361),N("U25"))</f>
        <v/>
      </c>
      <c r="X361" s="136" t="str">
        <f>IF(1=1,IF(OR(W361="",NOT(ISNUMBER(F361))),"",F361*W361*IFERROR(INDEX(D384:D428,MATCH(AE361,B384:B428,0)),1)),N("V7"))</f>
        <v/>
      </c>
      <c r="Y361" s="137" t="str">
        <f>IF(1=1,IF(F361="","",IF(G361="","",IFERROR(INDEX(E384:E428,MATCH(AE361,B384:B428,0)),G361&amp;""))),N("W6"))</f>
        <v/>
      </c>
      <c r="Z361" s="142" t="str">
        <f>IF(1=1,IF(X361="","",IF(AND(ISNUMBER(X361),X361&lt;1,Y361="kg"),MAX(1,ROUND(X361*1000,0)),IF(AND(ISNUMBER(X361),X361&lt;1,Y361="L"),MAX(1,ROUND(X361*100,0)),ROUND(X361,3)))),N("X25"))</f>
        <v/>
      </c>
      <c r="AA361" s="143" t="str">
        <f>IF(1=1,IF(X361="","",IF(AND(ISNUMBER(X361),X361&lt;1,Y361="kg"),"g",IF(AND(ISNUMBER(X361),X361&lt;1,Y361="L"),"cl",Y361))),N("Y25"))</f>
        <v/>
      </c>
      <c r="AB361" s="123" t="str">
        <f>IF(1=1,IF(E361="","",IF(F361="","A CONTROLER",IF(NOT(ISNUMBER(F361)),"TEXTE",IF(OR(W361="",W361&lt;=0),"COMMANDE COUVERTS INCOMPLETE",IF(G361="","UNITE MANQUANTE",IF(COUNTIF(B384:B428,AE361)=0,"UNITE A CONTROLER","OK")))))),N("Z6"))</f>
        <v/>
      </c>
      <c r="AD361" s="144" t="str">
        <f>IF(1=1,IF(E361="","",AD342),N("AB25"))</f>
        <v/>
      </c>
      <c r="AE361" s="125" t="str">
        <f>IF(1=1,IF(G361="","",UPPER(TRIM(SUBSTITUTE(SUBSTITUTE(G361&amp;"",CHAR(160)," ")," "," ")))),N("AC25"))</f>
        <v/>
      </c>
    </row>
    <row r="362" spans="1:31" ht="15.75" x14ac:dyDescent="0.25">
      <c r="A362" s="160" t="str">
        <f>IF(1=1,IF(E362="","",A342),N("A26"))</f>
        <v/>
      </c>
      <c r="B362" s="127" t="str">
        <f>IF(1=1,IF(E362="","",B342),N("B26"))</f>
        <v/>
      </c>
      <c r="C362" s="127"/>
      <c r="D362" s="129" t="str">
        <f>IF(ISBLANK(E362),"",LARGE(D342:D361,1)+1)</f>
        <v/>
      </c>
      <c r="E362" s="130"/>
      <c r="F362" s="131"/>
      <c r="G362" s="170"/>
      <c r="H362" s="105"/>
      <c r="I362" s="132" t="str">
        <f>IF(1=1,IF(E362="","",I342),N("H26"))</f>
        <v/>
      </c>
      <c r="J362" s="133" t="str">
        <f>IF(1=1,IF(E362="","",J342),N("I26"))</f>
        <v/>
      </c>
      <c r="K362" s="134" t="str">
        <f>IF(1=1,IF(E362="","",K342),N("J26"))</f>
        <v/>
      </c>
      <c r="L362" s="135" t="str">
        <f>IF(1=1,IF(OR(J362="",O362="",NOT(ISNUMBER(J362)),NOT(ISNUMBER(O362)),J362=0),"",O362/J362),N("L26"))</f>
        <v/>
      </c>
      <c r="M362" s="136" t="str">
        <f>IF(1=1,IF(OR(L362="",NOT(ISNUMBER(F362))),"",F362*L362*IFERROR(INDEX(D384:D428,MATCH(AE362,B384:B428,0)),1)),N("M13"))</f>
        <v/>
      </c>
      <c r="N362" s="137" t="str">
        <f>IF(1=1,IF(F362="","",IF(G362="","",IFERROR(INDEX(E384:E428,MATCH(AE362,B384:B428,0)),G362&amp;""))),N("N6"))</f>
        <v/>
      </c>
      <c r="O362" s="138" t="str">
        <f>IF(1=1,IF(E362="","",O342),N("K26"))</f>
        <v/>
      </c>
      <c r="P362" s="139" t="str">
        <f>IF(1=1,IF(M362="","",IF(AND(ISNUMBER(M362),M362&lt;1,N362="kg"),MAX(1,ROUND(M362*1000,0)),IF(AND(ISNUMBER(M362),M362&lt;1,N362="L"),MAX(1,ROUND(M362*100,0)),ROUND(M362,3)))),N("O26"))</f>
        <v/>
      </c>
      <c r="Q362" s="140" t="str">
        <f>IF(1=1,IF(M362="","",IF(AND(ISNUMBER(M362),M362&lt;1,N362="kg"),"g",IF(AND(ISNUMBER(M362),M362&lt;1,N362="L"),"cl",N362))),N("P26"))</f>
        <v/>
      </c>
      <c r="R362" s="161" t="str">
        <f>IF(1=1,IF(E362="","",IF(F362="","A CONTROLER",IF(NOT(ISNUMBER(F362)),"TEXTE",IF(OR(L362="",L362&lt;=0),"COMMANDE PRINCIPALE INCOMPLETE",IF(G362="","UNITE MANQUANTE",IF(COUNTIF(B384:B428,AE362)=0,"UNITE A CONTROLER","OK")))))),N("Q9"))</f>
        <v/>
      </c>
      <c r="S362" s="105"/>
      <c r="T362" s="141">
        <f t="shared" si="20"/>
        <v>0</v>
      </c>
      <c r="U362" s="133" t="str">
        <f>IF(1=1,IF(E362="","",U342),N("S26"))</f>
        <v/>
      </c>
      <c r="V362" s="133" t="str">
        <f>IF(1=1,IF(E362="","",V342),N("T26"))</f>
        <v/>
      </c>
      <c r="W362" s="135" t="str">
        <f>IF(1=1,IF(OR(U362="",V362="",NOT(ISNUMBER(U362)),NOT(ISNUMBER(V362)),U362=0),"",V362/U362),N("U26"))</f>
        <v/>
      </c>
      <c r="X362" s="136" t="str">
        <f>IF(1=1,IF(OR(W362="",NOT(ISNUMBER(F362))),"",F362*W362*IFERROR(INDEX(D384:D428,MATCH(AE362,B384:B428,0)),1)),N("V7"))</f>
        <v/>
      </c>
      <c r="Y362" s="137" t="str">
        <f>IF(1=1,IF(F362="","",IF(G362="","",IFERROR(INDEX(E384:E428,MATCH(AE362,B384:B428,0)),G362&amp;""))),N("W6"))</f>
        <v/>
      </c>
      <c r="Z362" s="142" t="str">
        <f>IF(1=1,IF(X362="","",IF(AND(ISNUMBER(X362),X362&lt;1,Y362="kg"),MAX(1,ROUND(X362*1000,0)),IF(AND(ISNUMBER(X362),X362&lt;1,Y362="L"),MAX(1,ROUND(X362*100,0)),ROUND(X362,3)))),N("X26"))</f>
        <v/>
      </c>
      <c r="AA362" s="143" t="str">
        <f>IF(1=1,IF(X362="","",IF(AND(ISNUMBER(X362),X362&lt;1,Y362="kg"),"g",IF(AND(ISNUMBER(X362),X362&lt;1,Y362="L"),"cl",Y362))),N("Y26"))</f>
        <v/>
      </c>
      <c r="AB362" s="123" t="str">
        <f>IF(1=1,IF(E362="","",IF(F362="","A CONTROLER",IF(NOT(ISNUMBER(F362)),"TEXTE",IF(OR(W362="",W362&lt;=0),"COMMANDE COUVERTS INCOMPLETE",IF(G362="","UNITE MANQUANTE",IF(COUNTIF(B384:B428,AE362)=0,"UNITE A CONTROLER","OK")))))),N("Z6"))</f>
        <v/>
      </c>
      <c r="AD362" s="144" t="str">
        <f>IF(1=1,IF(E362="","",AD342),N("AB26"))</f>
        <v/>
      </c>
      <c r="AE362" s="125" t="str">
        <f>IF(1=1,IF(G362="","",UPPER(TRIM(SUBSTITUTE(SUBSTITUTE(G362&amp;"",CHAR(160)," ")," "," ")))),N("AC26"))</f>
        <v/>
      </c>
    </row>
    <row r="363" spans="1:31" ht="15.75" x14ac:dyDescent="0.25">
      <c r="A363" s="160" t="str">
        <f>IF(1=1,IF(E363="","",A342),N("A27"))</f>
        <v/>
      </c>
      <c r="B363" s="127" t="str">
        <f>IF(1=1,IF(E363="","",B342),N("B27"))</f>
        <v/>
      </c>
      <c r="C363" s="127"/>
      <c r="D363" s="129" t="str">
        <f>IF(ISBLANK(E363),"",LARGE(D342:D362,1)+1)</f>
        <v/>
      </c>
      <c r="E363" s="130"/>
      <c r="F363" s="131"/>
      <c r="G363" s="170"/>
      <c r="H363" s="105"/>
      <c r="I363" s="132" t="str">
        <f>IF(1=1,IF(E363="","",I342),N("H27"))</f>
        <v/>
      </c>
      <c r="J363" s="133" t="str">
        <f>IF(1=1,IF(E363="","",J342),N("I27"))</f>
        <v/>
      </c>
      <c r="K363" s="134" t="str">
        <f>IF(1=1,IF(E363="","",K342),N("J27"))</f>
        <v/>
      </c>
      <c r="L363" s="135" t="str">
        <f>IF(1=1,IF(OR(J363="",O363="",NOT(ISNUMBER(J363)),NOT(ISNUMBER(O363)),J363=0),"",O363/J363),N("L27"))</f>
        <v/>
      </c>
      <c r="M363" s="136" t="str">
        <f>IF(1=1,IF(OR(L363="",NOT(ISNUMBER(F363))),"",F363*L363*IFERROR(INDEX(D384:D428,MATCH(AE363,B384:B428,0)),1)),N("M13"))</f>
        <v/>
      </c>
      <c r="N363" s="137" t="str">
        <f>IF(1=1,IF(F363="","",IF(G363="","",IFERROR(INDEX(E384:E428,MATCH(AE363,B384:B428,0)),G363&amp;""))),N("N6"))</f>
        <v/>
      </c>
      <c r="O363" s="138" t="str">
        <f>IF(1=1,IF(E363="","",O342),N("K27"))</f>
        <v/>
      </c>
      <c r="P363" s="139" t="str">
        <f>IF(1=1,IF(M363="","",IF(AND(ISNUMBER(M363),M363&lt;1,N363="kg"),MAX(1,ROUND(M363*1000,0)),IF(AND(ISNUMBER(M363),M363&lt;1,N363="L"),MAX(1,ROUND(M363*100,0)),ROUND(M363,3)))),N("O27"))</f>
        <v/>
      </c>
      <c r="Q363" s="140" t="str">
        <f>IF(1=1,IF(M363="","",IF(AND(ISNUMBER(M363),M363&lt;1,N363="kg"),"g",IF(AND(ISNUMBER(M363),M363&lt;1,N363="L"),"cl",N363))),N("P27"))</f>
        <v/>
      </c>
      <c r="R363" s="161" t="str">
        <f>IF(1=1,IF(E363="","",IF(F363="","A CONTROLER",IF(NOT(ISNUMBER(F363)),"TEXTE",IF(OR(L363="",L363&lt;=0),"COMMANDE PRINCIPALE INCOMPLETE",IF(G363="","UNITE MANQUANTE",IF(COUNTIF(B384:B428,AE363)=0,"UNITE A CONTROLER","OK")))))),N("Q9"))</f>
        <v/>
      </c>
      <c r="S363" s="105"/>
      <c r="T363" s="141">
        <f t="shared" si="20"/>
        <v>0</v>
      </c>
      <c r="U363" s="133" t="str">
        <f>IF(1=1,IF(E363="","",U342),N("S27"))</f>
        <v/>
      </c>
      <c r="V363" s="133" t="str">
        <f>IF(1=1,IF(E363="","",V342),N("T27"))</f>
        <v/>
      </c>
      <c r="W363" s="135" t="str">
        <f>IF(1=1,IF(OR(U363="",V363="",NOT(ISNUMBER(U363)),NOT(ISNUMBER(V363)),U363=0),"",V363/U363),N("U27"))</f>
        <v/>
      </c>
      <c r="X363" s="136" t="str">
        <f>IF(1=1,IF(OR(W363="",NOT(ISNUMBER(F363))),"",F363*W363*IFERROR(INDEX(D384:D428,MATCH(AE363,B384:B428,0)),1)),N("V7"))</f>
        <v/>
      </c>
      <c r="Y363" s="137" t="str">
        <f>IF(1=1,IF(F363="","",IF(G363="","",IFERROR(INDEX(E384:E428,MATCH(AE363,B384:B428,0)),G363&amp;""))),N("W6"))</f>
        <v/>
      </c>
      <c r="Z363" s="142" t="str">
        <f>IF(1=1,IF(X363="","",IF(AND(ISNUMBER(X363),X363&lt;1,Y363="kg"),MAX(1,ROUND(X363*1000,0)),IF(AND(ISNUMBER(X363),X363&lt;1,Y363="L"),MAX(1,ROUND(X363*100,0)),ROUND(X363,3)))),N("X27"))</f>
        <v/>
      </c>
      <c r="AA363" s="143" t="str">
        <f>IF(1=1,IF(X363="","",IF(AND(ISNUMBER(X363),X363&lt;1,Y363="kg"),"g",IF(AND(ISNUMBER(X363),X363&lt;1,Y363="L"),"cl",Y363))),N("Y27"))</f>
        <v/>
      </c>
      <c r="AB363" s="123" t="str">
        <f>IF(1=1,IF(E363="","",IF(F363="","A CONTROLER",IF(NOT(ISNUMBER(F363)),"TEXTE",IF(OR(W363="",W363&lt;=0),"COMMANDE COUVERTS INCOMPLETE",IF(G363="","UNITE MANQUANTE",IF(COUNTIF(B384:B428,AE363)=0,"UNITE A CONTROLER","OK")))))),N("Z6"))</f>
        <v/>
      </c>
      <c r="AD363" s="144" t="str">
        <f>IF(1=1,IF(E363="","",AD342),N("AB27"))</f>
        <v/>
      </c>
      <c r="AE363" s="125" t="str">
        <f>IF(1=1,IF(G363="","",UPPER(TRIM(SUBSTITUTE(SUBSTITUTE(G363&amp;"",CHAR(160)," ")," "," ")))),N("AC27"))</f>
        <v/>
      </c>
    </row>
    <row r="364" spans="1:31" ht="15.75" x14ac:dyDescent="0.25">
      <c r="A364" s="160" t="str">
        <f>IF(1=1,IF(E364="","",A342),N("A28"))</f>
        <v/>
      </c>
      <c r="B364" s="127" t="str">
        <f>IF(1=1,IF(E364="","",B342),N("B28"))</f>
        <v/>
      </c>
      <c r="C364" s="127"/>
      <c r="D364" s="129" t="str">
        <f>IF(ISBLANK(E364),"",LARGE(D342:D363,1)+1)</f>
        <v/>
      </c>
      <c r="E364" s="130"/>
      <c r="F364" s="131"/>
      <c r="G364" s="170"/>
      <c r="H364" s="105"/>
      <c r="I364" s="132" t="str">
        <f>IF(1=1,IF(E364="","",I342),N("H28"))</f>
        <v/>
      </c>
      <c r="J364" s="133" t="str">
        <f>IF(1=1,IF(E364="","",J342),N("I28"))</f>
        <v/>
      </c>
      <c r="K364" s="134" t="str">
        <f>IF(1=1,IF(E364="","",K342),N("J28"))</f>
        <v/>
      </c>
      <c r="L364" s="135" t="str">
        <f>IF(1=1,IF(OR(J364="",O364="",NOT(ISNUMBER(J364)),NOT(ISNUMBER(O364)),J364=0),"",O364/J364),N("L28"))</f>
        <v/>
      </c>
      <c r="M364" s="136" t="str">
        <f>IF(1=1,IF(OR(L364="",NOT(ISNUMBER(F364))),"",F364*L364*IFERROR(INDEX(D384:D428,MATCH(AE364,B384:B428,0)),1)),N("M13"))</f>
        <v/>
      </c>
      <c r="N364" s="137" t="str">
        <f>IF(1=1,IF(F364="","",IF(G364="","",IFERROR(INDEX(E384:E428,MATCH(AE364,B384:B428,0)),G364&amp;""))),N("N6"))</f>
        <v/>
      </c>
      <c r="O364" s="138" t="str">
        <f>IF(1=1,IF(E364="","",O342),N("K28"))</f>
        <v/>
      </c>
      <c r="P364" s="139" t="str">
        <f>IF(1=1,IF(M364="","",IF(AND(ISNUMBER(M364),M364&lt;1,N364="kg"),MAX(1,ROUND(M364*1000,0)),IF(AND(ISNUMBER(M364),M364&lt;1,N364="L"),MAX(1,ROUND(M364*100,0)),ROUND(M364,3)))),N("O28"))</f>
        <v/>
      </c>
      <c r="Q364" s="140" t="str">
        <f>IF(1=1,IF(M364="","",IF(AND(ISNUMBER(M364),M364&lt;1,N364="kg"),"g",IF(AND(ISNUMBER(M364),M364&lt;1,N364="L"),"cl",N364))),N("P28"))</f>
        <v/>
      </c>
      <c r="R364" s="161" t="str">
        <f>IF(1=1,IF(E364="","",IF(F364="","A CONTROLER",IF(NOT(ISNUMBER(F364)),"TEXTE",IF(OR(L364="",L364&lt;=0),"COMMANDE PRINCIPALE INCOMPLETE",IF(G364="","UNITE MANQUANTE",IF(COUNTIF(B384:B428,AE364)=0,"UNITE A CONTROLER","OK")))))),N("Q9"))</f>
        <v/>
      </c>
      <c r="S364" s="105"/>
      <c r="T364" s="141">
        <f t="shared" si="20"/>
        <v>0</v>
      </c>
      <c r="U364" s="133" t="str">
        <f>IF(1=1,IF(E364="","",U342),N("S28"))</f>
        <v/>
      </c>
      <c r="V364" s="133" t="str">
        <f>IF(1=1,IF(E364="","",V342),N("T28"))</f>
        <v/>
      </c>
      <c r="W364" s="135" t="str">
        <f>IF(1=1,IF(OR(U364="",V364="",NOT(ISNUMBER(U364)),NOT(ISNUMBER(V364)),U364=0),"",V364/U364),N("U28"))</f>
        <v/>
      </c>
      <c r="X364" s="136" t="str">
        <f>IF(1=1,IF(OR(W364="",NOT(ISNUMBER(F364))),"",F364*W364*IFERROR(INDEX(D384:D428,MATCH(AE364,B384:B428,0)),1)),N("V7"))</f>
        <v/>
      </c>
      <c r="Y364" s="137" t="str">
        <f>IF(1=1,IF(F364="","",IF(G364="","",IFERROR(INDEX(E384:E428,MATCH(AE364,B384:B428,0)),G364&amp;""))),N("W6"))</f>
        <v/>
      </c>
      <c r="Z364" s="142" t="str">
        <f>IF(1=1,IF(X364="","",IF(AND(ISNUMBER(X364),X364&lt;1,Y364="kg"),MAX(1,ROUND(X364*1000,0)),IF(AND(ISNUMBER(X364),X364&lt;1,Y364="L"),MAX(1,ROUND(X364*100,0)),ROUND(X364,3)))),N("X28"))</f>
        <v/>
      </c>
      <c r="AA364" s="143" t="str">
        <f>IF(1=1,IF(X364="","",IF(AND(ISNUMBER(X364),X364&lt;1,Y364="kg"),"g",IF(AND(ISNUMBER(X364),X364&lt;1,Y364="L"),"cl",Y364))),N("Y28"))</f>
        <v/>
      </c>
      <c r="AB364" s="123" t="str">
        <f>IF(1=1,IF(E364="","",IF(F364="","A CONTROLER",IF(NOT(ISNUMBER(F364)),"TEXTE",IF(OR(W364="",W364&lt;=0),"COMMANDE COUVERTS INCOMPLETE",IF(G364="","UNITE MANQUANTE",IF(COUNTIF(B384:B428,AE364)=0,"UNITE A CONTROLER","OK")))))),N("Z6"))</f>
        <v/>
      </c>
      <c r="AD364" s="144" t="str">
        <f>IF(1=1,IF(E364="","",AD342),N("AB28"))</f>
        <v/>
      </c>
      <c r="AE364" s="125" t="str">
        <f>IF(1=1,IF(G364="","",UPPER(TRIM(SUBSTITUTE(SUBSTITUTE(G364&amp;"",CHAR(160)," ")," "," ")))),N("AC28"))</f>
        <v/>
      </c>
    </row>
    <row r="365" spans="1:31" ht="15.75" x14ac:dyDescent="0.25">
      <c r="A365" s="160" t="str">
        <f>IF(1=1,IF(E365="","",A342),N("A29"))</f>
        <v/>
      </c>
      <c r="B365" s="127" t="str">
        <f>IF(1=1,IF(E365="","",B342),N("B29"))</f>
        <v/>
      </c>
      <c r="C365" s="127"/>
      <c r="D365" s="129" t="str">
        <f>IF(ISBLANK(E365),"",LARGE(D342:D364,1)+1)</f>
        <v/>
      </c>
      <c r="E365" s="130"/>
      <c r="F365" s="131"/>
      <c r="G365" s="170"/>
      <c r="H365" s="105"/>
      <c r="I365" s="132" t="str">
        <f>IF(1=1,IF(E365="","",I342),N("H29"))</f>
        <v/>
      </c>
      <c r="J365" s="133" t="str">
        <f>IF(1=1,IF(E365="","",J342),N("I29"))</f>
        <v/>
      </c>
      <c r="K365" s="134" t="str">
        <f>IF(1=1,IF(E365="","",K342),N("J29"))</f>
        <v/>
      </c>
      <c r="L365" s="135" t="str">
        <f>IF(1=1,IF(OR(J365="",O365="",NOT(ISNUMBER(J365)),NOT(ISNUMBER(O365)),J365=0),"",O365/J365),N("L29"))</f>
        <v/>
      </c>
      <c r="M365" s="136" t="str">
        <f>IF(1=1,IF(OR(L365="",NOT(ISNUMBER(F365))),"",F365*L365*IFERROR(INDEX(D384:D428,MATCH(AE365,B384:B428,0)),1)),N("M13"))</f>
        <v/>
      </c>
      <c r="N365" s="137" t="str">
        <f>IF(1=1,IF(F365="","",IF(G365="","",IFERROR(INDEX(E384:E428,MATCH(AE365,B384:B428,0)),G365&amp;""))),N("N6"))</f>
        <v/>
      </c>
      <c r="O365" s="138" t="str">
        <f>IF(1=1,IF(E365="","",O342),N("K29"))</f>
        <v/>
      </c>
      <c r="P365" s="139" t="str">
        <f>IF(1=1,IF(M365="","",IF(AND(ISNUMBER(M365),M365&lt;1,N365="kg"),MAX(1,ROUND(M365*1000,0)),IF(AND(ISNUMBER(M365),M365&lt;1,N365="L"),MAX(1,ROUND(M365*100,0)),ROUND(M365,3)))),N("O29"))</f>
        <v/>
      </c>
      <c r="Q365" s="140" t="str">
        <f>IF(1=1,IF(M365="","",IF(AND(ISNUMBER(M365),M365&lt;1,N365="kg"),"g",IF(AND(ISNUMBER(M365),M365&lt;1,N365="L"),"cl",N365))),N("P29"))</f>
        <v/>
      </c>
      <c r="R365" s="161" t="str">
        <f>IF(1=1,IF(E365="","",IF(F365="","A CONTROLER",IF(NOT(ISNUMBER(F365)),"TEXTE",IF(OR(L365="",L365&lt;=0),"COMMANDE PRINCIPALE INCOMPLETE",IF(G365="","UNITE MANQUANTE",IF(COUNTIF(B384:B428,AE365)=0,"UNITE A CONTROLER","OK")))))),N("Q9"))</f>
        <v/>
      </c>
      <c r="S365" s="105"/>
      <c r="T365" s="141">
        <f t="shared" si="20"/>
        <v>0</v>
      </c>
      <c r="U365" s="133" t="str">
        <f>IF(1=1,IF(E365="","",U342),N("S29"))</f>
        <v/>
      </c>
      <c r="V365" s="133" t="str">
        <f>IF(1=1,IF(E365="","",V342),N("T29"))</f>
        <v/>
      </c>
      <c r="W365" s="135" t="str">
        <f>IF(1=1,IF(OR(U365="",V365="",NOT(ISNUMBER(U365)),NOT(ISNUMBER(V365)),U365=0),"",V365/U365),N("U29"))</f>
        <v/>
      </c>
      <c r="X365" s="136" t="str">
        <f>IF(1=1,IF(OR(W365="",NOT(ISNUMBER(F365))),"",F365*W365*IFERROR(INDEX(D384:D428,MATCH(AE365,B384:B428,0)),1)),N("V7"))</f>
        <v/>
      </c>
      <c r="Y365" s="137" t="str">
        <f>IF(1=1,IF(F365="","",IF(G365="","",IFERROR(INDEX(E384:E428,MATCH(AE365,B384:B428,0)),G365&amp;""))),N("W6"))</f>
        <v/>
      </c>
      <c r="Z365" s="142" t="str">
        <f>IF(1=1,IF(X365="","",IF(AND(ISNUMBER(X365),X365&lt;1,Y365="kg"),MAX(1,ROUND(X365*1000,0)),IF(AND(ISNUMBER(X365),X365&lt;1,Y365="L"),MAX(1,ROUND(X365*100,0)),ROUND(X365,3)))),N("X29"))</f>
        <v/>
      </c>
      <c r="AA365" s="143" t="str">
        <f>IF(1=1,IF(X365="","",IF(AND(ISNUMBER(X365),X365&lt;1,Y365="kg"),"g",IF(AND(ISNUMBER(X365),X365&lt;1,Y365="L"),"cl",Y365))),N("Y29"))</f>
        <v/>
      </c>
      <c r="AB365" s="123" t="str">
        <f>IF(1=1,IF(E365="","",IF(F365="","A CONTROLER",IF(NOT(ISNUMBER(F365)),"TEXTE",IF(OR(W365="",W365&lt;=0),"COMMANDE COUVERTS INCOMPLETE",IF(G365="","UNITE MANQUANTE",IF(COUNTIF(B384:B428,AE365)=0,"UNITE A CONTROLER","OK")))))),N("Z6"))</f>
        <v/>
      </c>
      <c r="AD365" s="144" t="str">
        <f>IF(1=1,IF(E365="","",AD342),N("AB29"))</f>
        <v/>
      </c>
      <c r="AE365" s="125" t="str">
        <f>IF(1=1,IF(G365="","",UPPER(TRIM(SUBSTITUTE(SUBSTITUTE(G365&amp;"",CHAR(160)," ")," "," ")))),N("AC29"))</f>
        <v/>
      </c>
    </row>
    <row r="366" spans="1:31" ht="15.75" x14ac:dyDescent="0.25">
      <c r="A366" s="160" t="str">
        <f>IF(1=1,IF(E366="","",A342),N("A30"))</f>
        <v/>
      </c>
      <c r="B366" s="127" t="str">
        <f>IF(1=1,IF(E366="","",B342),N("B30"))</f>
        <v/>
      </c>
      <c r="C366" s="127"/>
      <c r="D366" s="129" t="str">
        <f>IF(ISBLANK(E366),"",LARGE(D342:D365,1)+1)</f>
        <v/>
      </c>
      <c r="E366" s="130"/>
      <c r="F366" s="131"/>
      <c r="G366" s="170"/>
      <c r="H366" s="105"/>
      <c r="I366" s="132" t="str">
        <f>IF(1=1,IF(E366="","",I342),N("H30"))</f>
        <v/>
      </c>
      <c r="J366" s="133" t="str">
        <f>IF(1=1,IF(E366="","",J342),N("I30"))</f>
        <v/>
      </c>
      <c r="K366" s="134" t="str">
        <f>IF(1=1,IF(E366="","",K342),N("J30"))</f>
        <v/>
      </c>
      <c r="L366" s="135" t="str">
        <f>IF(1=1,IF(OR(J366="",O366="",NOT(ISNUMBER(J366)),NOT(ISNUMBER(O366)),J366=0),"",O366/J366),N("L30"))</f>
        <v/>
      </c>
      <c r="M366" s="136" t="str">
        <f>IF(1=1,IF(OR(L366="",NOT(ISNUMBER(F366))),"",F366*L366*IFERROR(INDEX(D384:D428,MATCH(AE366,B384:B428,0)),1)),N("M13"))</f>
        <v/>
      </c>
      <c r="N366" s="137" t="str">
        <f>IF(1=1,IF(F366="","",IF(G366="","",IFERROR(INDEX(E384:E428,MATCH(AE366,B384:B428,0)),G366&amp;""))),N("N6"))</f>
        <v/>
      </c>
      <c r="O366" s="138" t="str">
        <f>IF(1=1,IF(E366="","",O342),N("K30"))</f>
        <v/>
      </c>
      <c r="P366" s="139" t="str">
        <f>IF(1=1,IF(M366="","",IF(AND(ISNUMBER(M366),M366&lt;1,N366="kg"),MAX(1,ROUND(M366*1000,0)),IF(AND(ISNUMBER(M366),M366&lt;1,N366="L"),MAX(1,ROUND(M366*100,0)),ROUND(M366,3)))),N("O30"))</f>
        <v/>
      </c>
      <c r="Q366" s="140" t="str">
        <f>IF(1=1,IF(M366="","",IF(AND(ISNUMBER(M366),M366&lt;1,N366="kg"),"g",IF(AND(ISNUMBER(M366),M366&lt;1,N366="L"),"cl",N366))),N("P30"))</f>
        <v/>
      </c>
      <c r="R366" s="161" t="str">
        <f>IF(1=1,IF(E366="","",IF(F366="","A CONTROLER",IF(NOT(ISNUMBER(F366)),"TEXTE",IF(OR(L366="",L366&lt;=0),"COMMANDE PRINCIPALE INCOMPLETE",IF(G366="","UNITE MANQUANTE",IF(COUNTIF(B384:B428,AE366)=0,"UNITE A CONTROLER","OK")))))),N("Q9"))</f>
        <v/>
      </c>
      <c r="S366" s="105"/>
      <c r="T366" s="141">
        <f t="shared" si="20"/>
        <v>0</v>
      </c>
      <c r="U366" s="133" t="str">
        <f>IF(1=1,IF(E366="","",U342),N("S30"))</f>
        <v/>
      </c>
      <c r="V366" s="133" t="str">
        <f>IF(1=1,IF(E366="","",V342),N("T30"))</f>
        <v/>
      </c>
      <c r="W366" s="135" t="str">
        <f>IF(1=1,IF(OR(U366="",V366="",NOT(ISNUMBER(U366)),NOT(ISNUMBER(V366)),U366=0),"",V366/U366),N("U30"))</f>
        <v/>
      </c>
      <c r="X366" s="136" t="str">
        <f>IF(1=1,IF(OR(W366="",NOT(ISNUMBER(F366))),"",F366*W366*IFERROR(INDEX(D384:D428,MATCH(AE366,B384:B428,0)),1)),N("V7"))</f>
        <v/>
      </c>
      <c r="Y366" s="137" t="str">
        <f>IF(1=1,IF(F366="","",IF(G366="","",IFERROR(INDEX(E384:E428,MATCH(AE366,B384:B428,0)),G366&amp;""))),N("W6"))</f>
        <v/>
      </c>
      <c r="Z366" s="142" t="str">
        <f>IF(1=1,IF(X366="","",IF(AND(ISNUMBER(X366),X366&lt;1,Y366="kg"),MAX(1,ROUND(X366*1000,0)),IF(AND(ISNUMBER(X366),X366&lt;1,Y366="L"),MAX(1,ROUND(X366*100,0)),ROUND(X366,3)))),N("X30"))</f>
        <v/>
      </c>
      <c r="AA366" s="143" t="str">
        <f>IF(1=1,IF(X366="","",IF(AND(ISNUMBER(X366),X366&lt;1,Y366="kg"),"g",IF(AND(ISNUMBER(X366),X366&lt;1,Y366="L"),"cl",Y366))),N("Y30"))</f>
        <v/>
      </c>
      <c r="AB366" s="123" t="str">
        <f>IF(1=1,IF(E366="","",IF(F366="","A CONTROLER",IF(NOT(ISNUMBER(F366)),"TEXTE",IF(OR(W366="",W366&lt;=0),"COMMANDE COUVERTS INCOMPLETE",IF(G366="","UNITE MANQUANTE",IF(COUNTIF(B384:B428,AE366)=0,"UNITE A CONTROLER","OK")))))),N("Z6"))</f>
        <v/>
      </c>
      <c r="AD366" s="144" t="str">
        <f>IF(1=1,IF(E366="","",AD342),N("AB30"))</f>
        <v/>
      </c>
      <c r="AE366" s="125" t="str">
        <f>IF(1=1,IF(G366="","",UPPER(TRIM(SUBSTITUTE(SUBSTITUTE(G366&amp;"",CHAR(160)," ")," "," ")))),N("AC30"))</f>
        <v/>
      </c>
    </row>
    <row r="367" spans="1:31" ht="15.75" x14ac:dyDescent="0.25">
      <c r="A367" s="160" t="str">
        <f>IF(1=1,IF(E367="","",A342),N("A31"))</f>
        <v/>
      </c>
      <c r="B367" s="127" t="str">
        <f>IF(1=1,IF(E367="","",B342),N("B31"))</f>
        <v/>
      </c>
      <c r="C367" s="127"/>
      <c r="D367" s="129" t="str">
        <f>IF(ISBLANK(E367),"",LARGE(D342:D366,1)+1)</f>
        <v/>
      </c>
      <c r="E367" s="130"/>
      <c r="F367" s="131"/>
      <c r="G367" s="170"/>
      <c r="H367" s="105"/>
      <c r="I367" s="132" t="str">
        <f>IF(1=1,IF(E367="","",I342),N("H31"))</f>
        <v/>
      </c>
      <c r="J367" s="133" t="str">
        <f>IF(1=1,IF(E367="","",J342),N("I31"))</f>
        <v/>
      </c>
      <c r="K367" s="134" t="str">
        <f>IF(1=1,IF(E367="","",K342),N("J31"))</f>
        <v/>
      </c>
      <c r="L367" s="135" t="str">
        <f>IF(1=1,IF(OR(J367="",O367="",NOT(ISNUMBER(J367)),NOT(ISNUMBER(O367)),J367=0),"",O367/J367),N("L31"))</f>
        <v/>
      </c>
      <c r="M367" s="136" t="str">
        <f>IF(1=1,IF(OR(L367="",NOT(ISNUMBER(F367))),"",F367*L367*IFERROR(INDEX(D384:D428,MATCH(AE367,B384:B428,0)),1)),N("M13"))</f>
        <v/>
      </c>
      <c r="N367" s="137" t="str">
        <f>IF(1=1,IF(F367="","",IF(G367="","",IFERROR(INDEX(E384:E428,MATCH(AE367,B384:B428,0)),G367&amp;""))),N("N6"))</f>
        <v/>
      </c>
      <c r="O367" s="138" t="str">
        <f>IF(1=1,IF(E367="","",O342),N("K31"))</f>
        <v/>
      </c>
      <c r="P367" s="139" t="str">
        <f>IF(1=1,IF(M367="","",IF(AND(ISNUMBER(M367),M367&lt;1,N367="kg"),MAX(1,ROUND(M367*1000,0)),IF(AND(ISNUMBER(M367),M367&lt;1,N367="L"),MAX(1,ROUND(M367*100,0)),ROUND(M367,3)))),N("O31"))</f>
        <v/>
      </c>
      <c r="Q367" s="140" t="str">
        <f>IF(1=1,IF(M367="","",IF(AND(ISNUMBER(M367),M367&lt;1,N367="kg"),"g",IF(AND(ISNUMBER(M367),M367&lt;1,N367="L"),"cl",N367))),N("P31"))</f>
        <v/>
      </c>
      <c r="R367" s="161" t="str">
        <f>IF(1=1,IF(E367="","",IF(F367="","A CONTROLER",IF(NOT(ISNUMBER(F367)),"TEXTE",IF(OR(L367="",L367&lt;=0),"COMMANDE PRINCIPALE INCOMPLETE",IF(G367="","UNITE MANQUANTE",IF(COUNTIF(B384:B428,AE367)=0,"UNITE A CONTROLER","OK")))))),N("Q9"))</f>
        <v/>
      </c>
      <c r="S367" s="105"/>
      <c r="T367" s="141">
        <f t="shared" si="20"/>
        <v>0</v>
      </c>
      <c r="U367" s="133" t="str">
        <f>IF(1=1,IF(E367="","",U342),N("S31"))</f>
        <v/>
      </c>
      <c r="V367" s="133" t="str">
        <f>IF(1=1,IF(E367="","",V342),N("T31"))</f>
        <v/>
      </c>
      <c r="W367" s="135" t="str">
        <f>IF(1=1,IF(OR(U367="",V367="",NOT(ISNUMBER(U367)),NOT(ISNUMBER(V367)),U367=0),"",V367/U367),N("U31"))</f>
        <v/>
      </c>
      <c r="X367" s="136" t="str">
        <f>IF(1=1,IF(OR(W367="",NOT(ISNUMBER(F367))),"",F367*W367*IFERROR(INDEX(D384:D428,MATCH(AE367,B384:B428,0)),1)),N("V7"))</f>
        <v/>
      </c>
      <c r="Y367" s="137" t="str">
        <f>IF(1=1,IF(F367="","",IF(G367="","",IFERROR(INDEX(E384:E428,MATCH(AE367,B384:B428,0)),G367&amp;""))),N("W6"))</f>
        <v/>
      </c>
      <c r="Z367" s="142" t="str">
        <f>IF(1=1,IF(X367="","",IF(AND(ISNUMBER(X367),X367&lt;1,Y367="kg"),MAX(1,ROUND(X367*1000,0)),IF(AND(ISNUMBER(X367),X367&lt;1,Y367="L"),MAX(1,ROUND(X367*100,0)),ROUND(X367,3)))),N("X31"))</f>
        <v/>
      </c>
      <c r="AA367" s="143" t="str">
        <f>IF(1=1,IF(X367="","",IF(AND(ISNUMBER(X367),X367&lt;1,Y367="kg"),"g",IF(AND(ISNUMBER(X367),X367&lt;1,Y367="L"),"cl",Y367))),N("Y31"))</f>
        <v/>
      </c>
      <c r="AB367" s="123" t="str">
        <f>IF(1=1,IF(E367="","",IF(F367="","A CONTROLER",IF(NOT(ISNUMBER(F367)),"TEXTE",IF(OR(W367="",W367&lt;=0),"COMMANDE COUVERTS INCOMPLETE",IF(G367="","UNITE MANQUANTE",IF(COUNTIF(B384:B428,AE367)=0,"UNITE A CONTROLER","OK")))))),N("Z6"))</f>
        <v/>
      </c>
      <c r="AD367" s="144" t="str">
        <f>IF(1=1,IF(E367="","",AD342),N("AB31"))</f>
        <v/>
      </c>
      <c r="AE367" s="125" t="str">
        <f>IF(1=1,IF(G367="","",UPPER(TRIM(SUBSTITUTE(SUBSTITUTE(G367&amp;"",CHAR(160)," ")," "," ")))),N("AC31"))</f>
        <v/>
      </c>
    </row>
    <row r="368" spans="1:31" ht="15.75" x14ac:dyDescent="0.25">
      <c r="A368" s="160" t="str">
        <f>IF(1=1,IF(E368="","",A342),N("A32"))</f>
        <v/>
      </c>
      <c r="B368" s="127" t="str">
        <f>IF(1=1,IF(E368="","",B342),N("B32"))</f>
        <v/>
      </c>
      <c r="C368" s="127"/>
      <c r="D368" s="129" t="str">
        <f>IF(ISBLANK(E368),"",LARGE(D342:D367,1)+1)</f>
        <v/>
      </c>
      <c r="E368" s="130"/>
      <c r="F368" s="131"/>
      <c r="G368" s="170"/>
      <c r="H368" s="105"/>
      <c r="I368" s="132" t="str">
        <f>IF(1=1,IF(E368="","",I342),N("H32"))</f>
        <v/>
      </c>
      <c r="J368" s="133" t="str">
        <f>IF(1=1,IF(E368="","",J342),N("I32"))</f>
        <v/>
      </c>
      <c r="K368" s="134" t="str">
        <f>IF(1=1,IF(E368="","",K342),N("J32"))</f>
        <v/>
      </c>
      <c r="L368" s="135" t="str">
        <f>IF(1=1,IF(OR(J368="",O368="",NOT(ISNUMBER(J368)),NOT(ISNUMBER(O368)),J368=0),"",O368/J368),N("L32"))</f>
        <v/>
      </c>
      <c r="M368" s="136" t="str">
        <f>IF(1=1,IF(OR(L368="",NOT(ISNUMBER(F368))),"",F368*L368*IFERROR(INDEX(D384:D428,MATCH(AE368,B384:B428,0)),1)),N("M13"))</f>
        <v/>
      </c>
      <c r="N368" s="137" t="str">
        <f>IF(1=1,IF(F368="","",IF(G368="","",IFERROR(INDEX(E384:E428,MATCH(AE368,B384:B428,0)),G368&amp;""))),N("N6"))</f>
        <v/>
      </c>
      <c r="O368" s="138" t="str">
        <f>IF(1=1,IF(E368="","",O342),N("K32"))</f>
        <v/>
      </c>
      <c r="P368" s="139" t="str">
        <f>IF(1=1,IF(M368="","",IF(AND(ISNUMBER(M368),M368&lt;1,N368="kg"),MAX(1,ROUND(M368*1000,0)),IF(AND(ISNUMBER(M368),M368&lt;1,N368="L"),MAX(1,ROUND(M368*100,0)),ROUND(M368,3)))),N("O32"))</f>
        <v/>
      </c>
      <c r="Q368" s="140" t="str">
        <f>IF(1=1,IF(M368="","",IF(AND(ISNUMBER(M368),M368&lt;1,N368="kg"),"g",IF(AND(ISNUMBER(M368),M368&lt;1,N368="L"),"cl",N368))),N("P32"))</f>
        <v/>
      </c>
      <c r="R368" s="161" t="str">
        <f>IF(1=1,IF(E368="","",IF(F368="","A CONTROLER",IF(NOT(ISNUMBER(F368)),"TEXTE",IF(OR(L368="",L368&lt;=0),"COMMANDE PRINCIPALE INCOMPLETE",IF(G368="","UNITE MANQUANTE",IF(COUNTIF(B384:B428,AE368)=0,"UNITE A CONTROLER","OK")))))),N("Q9"))</f>
        <v/>
      </c>
      <c r="S368" s="105"/>
      <c r="T368" s="141">
        <f t="shared" si="20"/>
        <v>0</v>
      </c>
      <c r="U368" s="133" t="str">
        <f>IF(1=1,IF(E368="","",U342),N("S32"))</f>
        <v/>
      </c>
      <c r="V368" s="133" t="str">
        <f>IF(1=1,IF(E368="","",V342),N("T32"))</f>
        <v/>
      </c>
      <c r="W368" s="135" t="str">
        <f>IF(1=1,IF(OR(U368="",V368="",NOT(ISNUMBER(U368)),NOT(ISNUMBER(V368)),U368=0),"",V368/U368),N("U32"))</f>
        <v/>
      </c>
      <c r="X368" s="136" t="str">
        <f>IF(1=1,IF(OR(W368="",NOT(ISNUMBER(F368))),"",F368*W368*IFERROR(INDEX(D384:D428,MATCH(AE368,B384:B428,0)),1)),N("V7"))</f>
        <v/>
      </c>
      <c r="Y368" s="137" t="str">
        <f>IF(1=1,IF(F368="","",IF(G368="","",IFERROR(INDEX(E384:E428,MATCH(AE368,B384:B428,0)),G368&amp;""))),N("W6"))</f>
        <v/>
      </c>
      <c r="Z368" s="142" t="str">
        <f>IF(1=1,IF(X368="","",IF(AND(ISNUMBER(X368),X368&lt;1,Y368="kg"),MAX(1,ROUND(X368*1000,0)),IF(AND(ISNUMBER(X368),X368&lt;1,Y368="L"),MAX(1,ROUND(X368*100,0)),ROUND(X368,3)))),N("X32"))</f>
        <v/>
      </c>
      <c r="AA368" s="143" t="str">
        <f>IF(1=1,IF(X368="","",IF(AND(ISNUMBER(X368),X368&lt;1,Y368="kg"),"g",IF(AND(ISNUMBER(X368),X368&lt;1,Y368="L"),"cl",Y368))),N("Y32"))</f>
        <v/>
      </c>
      <c r="AB368" s="123" t="str">
        <f>IF(1=1,IF(E368="","",IF(F368="","A CONTROLER",IF(NOT(ISNUMBER(F368)),"TEXTE",IF(OR(W368="",W368&lt;=0),"COMMANDE COUVERTS INCOMPLETE",IF(G368="","UNITE MANQUANTE",IF(COUNTIF(B384:B428,AE368)=0,"UNITE A CONTROLER","OK")))))),N("Z6"))</f>
        <v/>
      </c>
      <c r="AD368" s="144" t="str">
        <f>IF(1=1,IF(E368="","",AD342),N("AB32"))</f>
        <v/>
      </c>
      <c r="AE368" s="125" t="str">
        <f>IF(1=1,IF(G368="","",UPPER(TRIM(SUBSTITUTE(SUBSTITUTE(G368&amp;"",CHAR(160)," ")," "," ")))),N("AC32"))</f>
        <v/>
      </c>
    </row>
    <row r="369" spans="1:31" ht="15.75" x14ac:dyDescent="0.25">
      <c r="A369" s="160" t="str">
        <f>IF(1=1,IF(E369="","",A342),N("A33"))</f>
        <v/>
      </c>
      <c r="B369" s="127" t="str">
        <f>IF(1=1,IF(E369="","",B342),N("B33"))</f>
        <v/>
      </c>
      <c r="C369" s="127"/>
      <c r="D369" s="129" t="str">
        <f>IF(ISBLANK(E369),"",LARGE(D342:D368,1)+1)</f>
        <v/>
      </c>
      <c r="E369" s="130"/>
      <c r="F369" s="131"/>
      <c r="G369" s="170"/>
      <c r="H369" s="105"/>
      <c r="I369" s="132" t="str">
        <f>IF(1=1,IF(E369="","",I342),N("H33"))</f>
        <v/>
      </c>
      <c r="J369" s="133" t="str">
        <f>IF(1=1,IF(E369="","",J342),N("I33"))</f>
        <v/>
      </c>
      <c r="K369" s="134" t="str">
        <f>IF(1=1,IF(E369="","",K342),N("J33"))</f>
        <v/>
      </c>
      <c r="L369" s="135" t="str">
        <f>IF(1=1,IF(OR(J369="",O369="",NOT(ISNUMBER(J369)),NOT(ISNUMBER(O369)),J369=0),"",O369/J369),N("L33"))</f>
        <v/>
      </c>
      <c r="M369" s="136" t="str">
        <f>IF(1=1,IF(OR(L369="",NOT(ISNUMBER(F369))),"",F369*L369*IFERROR(INDEX(D384:D428,MATCH(AE369,B384:B428,0)),1)),N("M13"))</f>
        <v/>
      </c>
      <c r="N369" s="137" t="str">
        <f>IF(1=1,IF(F369="","",IF(G369="","",IFERROR(INDEX(E384:E428,MATCH(AE369,B384:B428,0)),G369&amp;""))),N("N6"))</f>
        <v/>
      </c>
      <c r="O369" s="138" t="str">
        <f>IF(1=1,IF(E369="","",O342),N("K33"))</f>
        <v/>
      </c>
      <c r="P369" s="139" t="str">
        <f>IF(1=1,IF(M369="","",IF(AND(ISNUMBER(M369),M369&lt;1,N369="kg"),MAX(1,ROUND(M369*1000,0)),IF(AND(ISNUMBER(M369),M369&lt;1,N369="L"),MAX(1,ROUND(M369*100,0)),ROUND(M369,3)))),N("O33"))</f>
        <v/>
      </c>
      <c r="Q369" s="140" t="str">
        <f>IF(1=1,IF(M369="","",IF(AND(ISNUMBER(M369),M369&lt;1,N369="kg"),"g",IF(AND(ISNUMBER(M369),M369&lt;1,N369="L"),"cl",N369))),N("P33"))</f>
        <v/>
      </c>
      <c r="R369" s="161" t="str">
        <f>IF(1=1,IF(E369="","",IF(F369="","A CONTROLER",IF(NOT(ISNUMBER(F369)),"TEXTE",IF(OR(L369="",L369&lt;=0),"COMMANDE PRINCIPALE INCOMPLETE",IF(G369="","UNITE MANQUANTE",IF(COUNTIF(B384:B428,AE369)=0,"UNITE A CONTROLER","OK")))))),N("Q9"))</f>
        <v/>
      </c>
      <c r="S369" s="105"/>
      <c r="T369" s="141">
        <f t="shared" si="20"/>
        <v>0</v>
      </c>
      <c r="U369" s="133" t="str">
        <f>IF(1=1,IF(E369="","",U342),N("S33"))</f>
        <v/>
      </c>
      <c r="V369" s="133" t="str">
        <f>IF(1=1,IF(E369="","",V342),N("T33"))</f>
        <v/>
      </c>
      <c r="W369" s="135" t="str">
        <f>IF(1=1,IF(OR(U369="",V369="",NOT(ISNUMBER(U369)),NOT(ISNUMBER(V369)),U369=0),"",V369/U369),N("U33"))</f>
        <v/>
      </c>
      <c r="X369" s="136" t="str">
        <f>IF(1=1,IF(OR(W369="",NOT(ISNUMBER(F369))),"",F369*W369*IFERROR(INDEX(D384:D428,MATCH(AE369,B384:B428,0)),1)),N("V7"))</f>
        <v/>
      </c>
      <c r="Y369" s="137" t="str">
        <f>IF(1=1,IF(F369="","",IF(G369="","",IFERROR(INDEX(E384:E428,MATCH(AE369,B384:B428,0)),G369&amp;""))),N("W6"))</f>
        <v/>
      </c>
      <c r="Z369" s="142" t="str">
        <f>IF(1=1,IF(X369="","",IF(AND(ISNUMBER(X369),X369&lt;1,Y369="kg"),MAX(1,ROUND(X369*1000,0)),IF(AND(ISNUMBER(X369),X369&lt;1,Y369="L"),MAX(1,ROUND(X369*100,0)),ROUND(X369,3)))),N("X33"))</f>
        <v/>
      </c>
      <c r="AA369" s="143" t="str">
        <f>IF(1=1,IF(X369="","",IF(AND(ISNUMBER(X369),X369&lt;1,Y369="kg"),"g",IF(AND(ISNUMBER(X369),X369&lt;1,Y369="L"),"cl",Y369))),N("Y33"))</f>
        <v/>
      </c>
      <c r="AB369" s="123" t="str">
        <f>IF(1=1,IF(E369="","",IF(F369="","A CONTROLER",IF(NOT(ISNUMBER(F369)),"TEXTE",IF(OR(W369="",W369&lt;=0),"COMMANDE COUVERTS INCOMPLETE",IF(G369="","UNITE MANQUANTE",IF(COUNTIF(B384:B428,AE369)=0,"UNITE A CONTROLER","OK")))))),N("Z6"))</f>
        <v/>
      </c>
      <c r="AD369" s="144" t="str">
        <f>IF(1=1,IF(E369="","",AD342),N("AB33"))</f>
        <v/>
      </c>
      <c r="AE369" s="125" t="str">
        <f>IF(1=1,IF(G369="","",UPPER(TRIM(SUBSTITUTE(SUBSTITUTE(G369&amp;"",CHAR(160)," ")," "," ")))),N("AC33"))</f>
        <v/>
      </c>
    </row>
    <row r="370" spans="1:31" ht="15.75" x14ac:dyDescent="0.25">
      <c r="A370" s="160" t="str">
        <f>IF(1=1,IF(E370="","",A342),N("A34"))</f>
        <v/>
      </c>
      <c r="B370" s="127" t="str">
        <f>IF(1=1,IF(E370="","",B342),N("B34"))</f>
        <v/>
      </c>
      <c r="C370" s="127"/>
      <c r="D370" s="129" t="str">
        <f>IF(ISBLANK(E370),"",LARGE(D342:D369,1)+1)</f>
        <v/>
      </c>
      <c r="E370" s="130"/>
      <c r="F370" s="131"/>
      <c r="G370" s="170"/>
      <c r="H370" s="105"/>
      <c r="I370" s="132" t="str">
        <f>IF(1=1,IF(E370="","",I342),N("H34"))</f>
        <v/>
      </c>
      <c r="J370" s="133" t="str">
        <f>IF(1=1,IF(E370="","",J342),N("I34"))</f>
        <v/>
      </c>
      <c r="K370" s="134" t="str">
        <f>IF(1=1,IF(E370="","",K342),N("J34"))</f>
        <v/>
      </c>
      <c r="L370" s="135" t="str">
        <f>IF(1=1,IF(OR(J370="",O370="",NOT(ISNUMBER(J370)),NOT(ISNUMBER(O370)),J370=0),"",O370/J370),N("L34"))</f>
        <v/>
      </c>
      <c r="M370" s="136" t="str">
        <f>IF(1=1,IF(OR(L370="",NOT(ISNUMBER(F370))),"",F370*L370*IFERROR(INDEX(D384:D428,MATCH(AE370,B384:B428,0)),1)),N("M13"))</f>
        <v/>
      </c>
      <c r="N370" s="137" t="str">
        <f>IF(1=1,IF(F370="","",IF(G370="","",IFERROR(INDEX(E384:E428,MATCH(AE370,B384:B428,0)),G370&amp;""))),N("N6"))</f>
        <v/>
      </c>
      <c r="O370" s="138" t="str">
        <f>IF(1=1,IF(E370="","",O342),N("K34"))</f>
        <v/>
      </c>
      <c r="P370" s="139" t="str">
        <f>IF(1=1,IF(M370="","",IF(AND(ISNUMBER(M370),M370&lt;1,N370="kg"),MAX(1,ROUND(M370*1000,0)),IF(AND(ISNUMBER(M370),M370&lt;1,N370="L"),MAX(1,ROUND(M370*100,0)),ROUND(M370,3)))),N("O34"))</f>
        <v/>
      </c>
      <c r="Q370" s="140" t="str">
        <f>IF(1=1,IF(M370="","",IF(AND(ISNUMBER(M370),M370&lt;1,N370="kg"),"g",IF(AND(ISNUMBER(M370),M370&lt;1,N370="L"),"cl",N370))),N("P34"))</f>
        <v/>
      </c>
      <c r="R370" s="161" t="str">
        <f>IF(1=1,IF(E370="","",IF(F370="","A CONTROLER",IF(NOT(ISNUMBER(F370)),"TEXTE",IF(OR(L370="",L370&lt;=0),"COMMANDE PRINCIPALE INCOMPLETE",IF(G370="","UNITE MANQUANTE",IF(COUNTIF(B384:B428,AE370)=0,"UNITE A CONTROLER","OK")))))),N("Q9"))</f>
        <v/>
      </c>
      <c r="S370" s="105"/>
      <c r="T370" s="141">
        <f t="shared" si="20"/>
        <v>0</v>
      </c>
      <c r="U370" s="133" t="str">
        <f>IF(1=1,IF(E370="","",U342),N("S34"))</f>
        <v/>
      </c>
      <c r="V370" s="133" t="str">
        <f>IF(1=1,IF(E370="","",V342),N("T34"))</f>
        <v/>
      </c>
      <c r="W370" s="135" t="str">
        <f>IF(1=1,IF(OR(U370="",V370="",NOT(ISNUMBER(U370)),NOT(ISNUMBER(V370)),U370=0),"",V370/U370),N("U34"))</f>
        <v/>
      </c>
      <c r="X370" s="136" t="str">
        <f>IF(1=1,IF(OR(W370="",NOT(ISNUMBER(F370))),"",F370*W370*IFERROR(INDEX(D384:D428,MATCH(AE370,B384:B428,0)),1)),N("V7"))</f>
        <v/>
      </c>
      <c r="Y370" s="137" t="str">
        <f>IF(1=1,IF(F370="","",IF(G370="","",IFERROR(INDEX(E384:E428,MATCH(AE370,B384:B428,0)),G370&amp;""))),N("W6"))</f>
        <v/>
      </c>
      <c r="Z370" s="142" t="str">
        <f>IF(1=1,IF(X370="","",IF(AND(ISNUMBER(X370),X370&lt;1,Y370="kg"),MAX(1,ROUND(X370*1000,0)),IF(AND(ISNUMBER(X370),X370&lt;1,Y370="L"),MAX(1,ROUND(X370*100,0)),ROUND(X370,3)))),N("X34"))</f>
        <v/>
      </c>
      <c r="AA370" s="143" t="str">
        <f>IF(1=1,IF(X370="","",IF(AND(ISNUMBER(X370),X370&lt;1,Y370="kg"),"g",IF(AND(ISNUMBER(X370),X370&lt;1,Y370="L"),"cl",Y370))),N("Y34"))</f>
        <v/>
      </c>
      <c r="AB370" s="123" t="str">
        <f>IF(1=1,IF(E370="","",IF(F370="","A CONTROLER",IF(NOT(ISNUMBER(F370)),"TEXTE",IF(OR(W370="",W370&lt;=0),"COMMANDE COUVERTS INCOMPLETE",IF(G370="","UNITE MANQUANTE",IF(COUNTIF(B384:B428,AE370)=0,"UNITE A CONTROLER","OK")))))),N("Z6"))</f>
        <v/>
      </c>
      <c r="AD370" s="144" t="str">
        <f>IF(1=1,IF(E370="","",AD342),N("AB34"))</f>
        <v/>
      </c>
      <c r="AE370" s="125" t="str">
        <f>IF(1=1,IF(G370="","",UPPER(TRIM(SUBSTITUTE(SUBSTITUTE(G370&amp;"",CHAR(160)," ")," "," ")))),N("AC34"))</f>
        <v/>
      </c>
    </row>
    <row r="371" spans="1:31" ht="15.75" x14ac:dyDescent="0.25">
      <c r="A371" s="160" t="str">
        <f>IF(1=1,IF(E371="","",A342),N("A35"))</f>
        <v/>
      </c>
      <c r="B371" s="127" t="str">
        <f>IF(1=1,IF(E371="","",B342),N("B35"))</f>
        <v/>
      </c>
      <c r="C371" s="127"/>
      <c r="D371" s="129" t="str">
        <f>IF(ISBLANK(E371),"",LARGE(D342:D370,1)+1)</f>
        <v/>
      </c>
      <c r="E371" s="130"/>
      <c r="F371" s="131"/>
      <c r="G371" s="170"/>
      <c r="H371" s="105"/>
      <c r="I371" s="132" t="str">
        <f>IF(1=1,IF(E371="","",I342),N("H35"))</f>
        <v/>
      </c>
      <c r="J371" s="133" t="str">
        <f>IF(1=1,IF(E371="","",J342),N("I35"))</f>
        <v/>
      </c>
      <c r="K371" s="134" t="str">
        <f>IF(1=1,IF(E371="","",K342),N("J35"))</f>
        <v/>
      </c>
      <c r="L371" s="135" t="str">
        <f>IF(1=1,IF(OR(J371="",O371="",NOT(ISNUMBER(J371)),NOT(ISNUMBER(O371)),J371=0),"",O371/J371),N("L35"))</f>
        <v/>
      </c>
      <c r="M371" s="136" t="str">
        <f>IF(1=1,IF(OR(L371="",NOT(ISNUMBER(F371))),"",F371*L371*IFERROR(INDEX(D384:D428,MATCH(AE371,B384:B428,0)),1)),N("M13"))</f>
        <v/>
      </c>
      <c r="N371" s="137" t="str">
        <f>IF(1=1,IF(F371="","",IF(G371="","",IFERROR(INDEX(E384:E428,MATCH(AE371,B384:B428,0)),G371&amp;""))),N("N6"))</f>
        <v/>
      </c>
      <c r="O371" s="138" t="str">
        <f>IF(1=1,IF(E371="","",O342),N("K35"))</f>
        <v/>
      </c>
      <c r="P371" s="139" t="str">
        <f>IF(1=1,IF(M371="","",IF(AND(ISNUMBER(M371),M371&lt;1,N371="kg"),MAX(1,ROUND(M371*1000,0)),IF(AND(ISNUMBER(M371),M371&lt;1,N371="L"),MAX(1,ROUND(M371*100,0)),ROUND(M371,3)))),N("O35"))</f>
        <v/>
      </c>
      <c r="Q371" s="140" t="str">
        <f>IF(1=1,IF(M371="","",IF(AND(ISNUMBER(M371),M371&lt;1,N371="kg"),"g",IF(AND(ISNUMBER(M371),M371&lt;1,N371="L"),"cl",N371))),N("P35"))</f>
        <v/>
      </c>
      <c r="R371" s="161" t="str">
        <f>IF(1=1,IF(E371="","",IF(F371="","A CONTROLER",IF(NOT(ISNUMBER(F371)),"TEXTE",IF(OR(L371="",L371&lt;=0),"COMMANDE PRINCIPALE INCOMPLETE",IF(G371="","UNITE MANQUANTE",IF(COUNTIF(B384:B428,AE371)=0,"UNITE A CONTROLER","OK")))))),N("Q9"))</f>
        <v/>
      </c>
      <c r="S371" s="105"/>
      <c r="T371" s="141">
        <f t="shared" si="20"/>
        <v>0</v>
      </c>
      <c r="U371" s="133" t="str">
        <f>IF(1=1,IF(E371="","",U342),N("S35"))</f>
        <v/>
      </c>
      <c r="V371" s="133" t="str">
        <f>IF(1=1,IF(E371="","",V342),N("T35"))</f>
        <v/>
      </c>
      <c r="W371" s="135" t="str">
        <f>IF(1=1,IF(OR(U371="",V371="",NOT(ISNUMBER(U371)),NOT(ISNUMBER(V371)),U371=0),"",V371/U371),N("U35"))</f>
        <v/>
      </c>
      <c r="X371" s="136" t="str">
        <f>IF(1=1,IF(OR(W371="",NOT(ISNUMBER(F371))),"",F371*W371*IFERROR(INDEX(D384:D428,MATCH(AE371,B384:B428,0)),1)),N("V7"))</f>
        <v/>
      </c>
      <c r="Y371" s="137" t="str">
        <f>IF(1=1,IF(F371="","",IF(G371="","",IFERROR(INDEX(E384:E428,MATCH(AE371,B384:B428,0)),G371&amp;""))),N("W6"))</f>
        <v/>
      </c>
      <c r="Z371" s="142" t="str">
        <f>IF(1=1,IF(X371="","",IF(AND(ISNUMBER(X371),X371&lt;1,Y371="kg"),MAX(1,ROUND(X371*1000,0)),IF(AND(ISNUMBER(X371),X371&lt;1,Y371="L"),MAX(1,ROUND(X371*100,0)),ROUND(X371,3)))),N("X35"))</f>
        <v/>
      </c>
      <c r="AA371" s="143" t="str">
        <f>IF(1=1,IF(X371="","",IF(AND(ISNUMBER(X371),X371&lt;1,Y371="kg"),"g",IF(AND(ISNUMBER(X371),X371&lt;1,Y371="L"),"cl",Y371))),N("Y35"))</f>
        <v/>
      </c>
      <c r="AB371" s="123" t="str">
        <f>IF(1=1,IF(E371="","",IF(F371="","A CONTROLER",IF(NOT(ISNUMBER(F371)),"TEXTE",IF(OR(W371="",W371&lt;=0),"COMMANDE COUVERTS INCOMPLETE",IF(G371="","UNITE MANQUANTE",IF(COUNTIF(B384:B428,AE371)=0,"UNITE A CONTROLER","OK")))))),N("Z6"))</f>
        <v/>
      </c>
      <c r="AD371" s="144" t="str">
        <f>IF(1=1,IF(E371="","",AD342),N("AB35"))</f>
        <v/>
      </c>
      <c r="AE371" s="125" t="str">
        <f>IF(1=1,IF(G371="","",UPPER(TRIM(SUBSTITUTE(SUBSTITUTE(G371&amp;"",CHAR(160)," ")," "," ")))),N("AC35"))</f>
        <v/>
      </c>
    </row>
    <row r="372" spans="1:31" ht="15.75" x14ac:dyDescent="0.25">
      <c r="A372" s="160" t="str">
        <f>IF(1=1,IF(E372="","",A342),N("A36"))</f>
        <v/>
      </c>
      <c r="B372" s="127" t="str">
        <f>IF(1=1,IF(E372="","",B342),N("B36"))</f>
        <v/>
      </c>
      <c r="C372" s="127"/>
      <c r="D372" s="129" t="str">
        <f>IF(ISBLANK(E372),"",LARGE(D342:D371,1)+1)</f>
        <v/>
      </c>
      <c r="E372" s="130"/>
      <c r="F372" s="131"/>
      <c r="G372" s="170"/>
      <c r="H372" s="105"/>
      <c r="I372" s="132" t="str">
        <f>IF(1=1,IF(E372="","",I342),N("H36"))</f>
        <v/>
      </c>
      <c r="J372" s="133" t="str">
        <f>IF(1=1,IF(E372="","",J342),N("I36"))</f>
        <v/>
      </c>
      <c r="K372" s="134" t="str">
        <f>IF(1=1,IF(E372="","",K342),N("J36"))</f>
        <v/>
      </c>
      <c r="L372" s="135" t="str">
        <f>IF(1=1,IF(OR(J372="",O372="",NOT(ISNUMBER(J372)),NOT(ISNUMBER(O372)),J372=0),"",O372/J372),N("L36"))</f>
        <v/>
      </c>
      <c r="M372" s="136" t="str">
        <f>IF(1=1,IF(OR(L372="",NOT(ISNUMBER(F372))),"",F372*L372*IFERROR(INDEX(D384:D428,MATCH(AE372,B384:B428,0)),1)),N("M13"))</f>
        <v/>
      </c>
      <c r="N372" s="137" t="str">
        <f>IF(1=1,IF(F372="","",IF(G372="","",IFERROR(INDEX(E384:E428,MATCH(AE372,B384:B428,0)),G372&amp;""))),N("N6"))</f>
        <v/>
      </c>
      <c r="O372" s="138" t="str">
        <f>IF(1=1,IF(E372="","",O342),N("K36"))</f>
        <v/>
      </c>
      <c r="P372" s="139" t="str">
        <f>IF(1=1,IF(M372="","",IF(AND(ISNUMBER(M372),M372&lt;1,N372="kg"),MAX(1,ROUND(M372*1000,0)),IF(AND(ISNUMBER(M372),M372&lt;1,N372="L"),MAX(1,ROUND(M372*100,0)),ROUND(M372,3)))),N("O36"))</f>
        <v/>
      </c>
      <c r="Q372" s="140" t="str">
        <f>IF(1=1,IF(M372="","",IF(AND(ISNUMBER(M372),M372&lt;1,N372="kg"),"g",IF(AND(ISNUMBER(M372),M372&lt;1,N372="L"),"cl",N372))),N("P36"))</f>
        <v/>
      </c>
      <c r="R372" s="161" t="str">
        <f>IF(1=1,IF(E372="","",IF(F372="","A CONTROLER",IF(NOT(ISNUMBER(F372)),"TEXTE",IF(OR(L372="",L372&lt;=0),"COMMANDE PRINCIPALE INCOMPLETE",IF(G372="","UNITE MANQUANTE",IF(COUNTIF(B384:B428,AE372)=0,"UNITE A CONTROLER","OK")))))),N("Q9"))</f>
        <v/>
      </c>
      <c r="S372" s="105"/>
      <c r="T372" s="141">
        <f t="shared" si="20"/>
        <v>0</v>
      </c>
      <c r="U372" s="133" t="str">
        <f>IF(1=1,IF(E372="","",U342),N("S36"))</f>
        <v/>
      </c>
      <c r="V372" s="133" t="str">
        <f>IF(1=1,IF(E372="","",V342),N("T36"))</f>
        <v/>
      </c>
      <c r="W372" s="135" t="str">
        <f>IF(1=1,IF(OR(U372="",V372="",NOT(ISNUMBER(U372)),NOT(ISNUMBER(V372)),U372=0),"",V372/U372),N("U36"))</f>
        <v/>
      </c>
      <c r="X372" s="136" t="str">
        <f>IF(1=1,IF(OR(W372="",NOT(ISNUMBER(F372))),"",F372*W372*IFERROR(INDEX(D384:D428,MATCH(AE372,B384:B428,0)),1)),N("V7"))</f>
        <v/>
      </c>
      <c r="Y372" s="137" t="str">
        <f>IF(1=1,IF(F372="","",IF(G372="","",IFERROR(INDEX(E384:E428,MATCH(AE372,B384:B428,0)),G372&amp;""))),N("W6"))</f>
        <v/>
      </c>
      <c r="Z372" s="142" t="str">
        <f>IF(1=1,IF(X372="","",IF(AND(ISNUMBER(X372),X372&lt;1,Y372="kg"),MAX(1,ROUND(X372*1000,0)),IF(AND(ISNUMBER(X372),X372&lt;1,Y372="L"),MAX(1,ROUND(X372*100,0)),ROUND(X372,3)))),N("X36"))</f>
        <v/>
      </c>
      <c r="AA372" s="143" t="str">
        <f>IF(1=1,IF(X372="","",IF(AND(ISNUMBER(X372),X372&lt;1,Y372="kg"),"g",IF(AND(ISNUMBER(X372),X372&lt;1,Y372="L"),"cl",Y372))),N("Y36"))</f>
        <v/>
      </c>
      <c r="AB372" s="123" t="str">
        <f>IF(1=1,IF(E372="","",IF(F372="","A CONTROLER",IF(NOT(ISNUMBER(F372)),"TEXTE",IF(OR(W372="",W372&lt;=0),"COMMANDE COUVERTS INCOMPLETE",IF(G372="","UNITE MANQUANTE",IF(COUNTIF(B384:B428,AE372)=0,"UNITE A CONTROLER","OK")))))),N("Z6"))</f>
        <v/>
      </c>
      <c r="AD372" s="144" t="str">
        <f>IF(1=1,IF(E372="","",AD342),N("AB36"))</f>
        <v/>
      </c>
      <c r="AE372" s="125" t="str">
        <f>IF(1=1,IF(G372="","",UPPER(TRIM(SUBSTITUTE(SUBSTITUTE(G372&amp;"",CHAR(160)," ")," "," ")))),N("AC36"))</f>
        <v/>
      </c>
    </row>
    <row r="373" spans="1:31" ht="15.75" x14ac:dyDescent="0.25">
      <c r="A373" s="160" t="str">
        <f>IF(1=1,IF(E373="","",A342),N("A37"))</f>
        <v/>
      </c>
      <c r="B373" s="127" t="str">
        <f>IF(1=1,IF(E373="","",B342),N("B37"))</f>
        <v/>
      </c>
      <c r="C373" s="127"/>
      <c r="D373" s="129" t="str">
        <f>IF(ISBLANK(E373),"",LARGE(D342:D372,1)+1)</f>
        <v/>
      </c>
      <c r="E373" s="130"/>
      <c r="F373" s="131"/>
      <c r="G373" s="170"/>
      <c r="H373" s="105"/>
      <c r="I373" s="132" t="str">
        <f>IF(1=1,IF(E373="","",I342),N("H37"))</f>
        <v/>
      </c>
      <c r="J373" s="133" t="str">
        <f>IF(1=1,IF(E373="","",J342),N("I37"))</f>
        <v/>
      </c>
      <c r="K373" s="134" t="str">
        <f>IF(1=1,IF(E373="","",K342),N("J37"))</f>
        <v/>
      </c>
      <c r="L373" s="135" t="str">
        <f>IF(1=1,IF(OR(J373="",O373="",NOT(ISNUMBER(J373)),NOT(ISNUMBER(O373)),J373=0),"",O373/J373),N("L37"))</f>
        <v/>
      </c>
      <c r="M373" s="136" t="str">
        <f>IF(1=1,IF(OR(L373="",NOT(ISNUMBER(F373))),"",F373*L373*IFERROR(INDEX(D384:D428,MATCH(AE373,B384:B428,0)),1)),N("M13"))</f>
        <v/>
      </c>
      <c r="N373" s="137" t="str">
        <f>IF(1=1,IF(F373="","",IF(G373="","",IFERROR(INDEX(E384:E428,MATCH(AE373,B384:B428,0)),G373&amp;""))),N("N6"))</f>
        <v/>
      </c>
      <c r="O373" s="138" t="str">
        <f>IF(1=1,IF(E373="","",O342),N("K37"))</f>
        <v/>
      </c>
      <c r="P373" s="139" t="str">
        <f>IF(1=1,IF(M373="","",IF(AND(ISNUMBER(M373),M373&lt;1,N373="kg"),MAX(1,ROUND(M373*1000,0)),IF(AND(ISNUMBER(M373),M373&lt;1,N373="L"),MAX(1,ROUND(M373*100,0)),ROUND(M373,3)))),N("O37"))</f>
        <v/>
      </c>
      <c r="Q373" s="140" t="str">
        <f>IF(1=1,IF(M373="","",IF(AND(ISNUMBER(M373),M373&lt;1,N373="kg"),"g",IF(AND(ISNUMBER(M373),M373&lt;1,N373="L"),"cl",N373))),N("P37"))</f>
        <v/>
      </c>
      <c r="R373" s="161" t="str">
        <f>IF(1=1,IF(E373="","",IF(F373="","A CONTROLER",IF(NOT(ISNUMBER(F373)),"TEXTE",IF(OR(L373="",L373&lt;=0),"COMMANDE PRINCIPALE INCOMPLETE",IF(G373="","UNITE MANQUANTE",IF(COUNTIF(B384:B428,AE373)=0,"UNITE A CONTROLER","OK")))))),N("Q9"))</f>
        <v/>
      </c>
      <c r="S373" s="105"/>
      <c r="T373" s="141">
        <f t="shared" si="20"/>
        <v>0</v>
      </c>
      <c r="U373" s="133" t="str">
        <f>IF(1=1,IF(E373="","",U342),N("S37"))</f>
        <v/>
      </c>
      <c r="V373" s="133" t="str">
        <f>IF(1=1,IF(E373="","",V342),N("T37"))</f>
        <v/>
      </c>
      <c r="W373" s="135" t="str">
        <f>IF(1=1,IF(OR(U373="",V373="",NOT(ISNUMBER(U373)),NOT(ISNUMBER(V373)),U373=0),"",V373/U373),N("U37"))</f>
        <v/>
      </c>
      <c r="X373" s="136" t="str">
        <f>IF(1=1,IF(OR(W373="",NOT(ISNUMBER(F373))),"",F373*W373*IFERROR(INDEX(D384:D428,MATCH(AE373,B384:B428,0)),1)),N("V7"))</f>
        <v/>
      </c>
      <c r="Y373" s="137" t="str">
        <f>IF(1=1,IF(F373="","",IF(G373="","",IFERROR(INDEX(E384:E428,MATCH(AE373,B384:B428,0)),G373&amp;""))),N("W6"))</f>
        <v/>
      </c>
      <c r="Z373" s="142" t="str">
        <f>IF(1=1,IF(X373="","",IF(AND(ISNUMBER(X373),X373&lt;1,Y373="kg"),MAX(1,ROUND(X373*1000,0)),IF(AND(ISNUMBER(X373),X373&lt;1,Y373="L"),MAX(1,ROUND(X373*100,0)),ROUND(X373,3)))),N("X37"))</f>
        <v/>
      </c>
      <c r="AA373" s="143" t="str">
        <f>IF(1=1,IF(X373="","",IF(AND(ISNUMBER(X373),X373&lt;1,Y373="kg"),"g",IF(AND(ISNUMBER(X373),X373&lt;1,Y373="L"),"cl",Y373))),N("Y37"))</f>
        <v/>
      </c>
      <c r="AB373" s="123" t="str">
        <f>IF(1=1,IF(E373="","",IF(F373="","A CONTROLER",IF(NOT(ISNUMBER(F373)),"TEXTE",IF(OR(W373="",W373&lt;=0),"COMMANDE COUVERTS INCOMPLETE",IF(G373="","UNITE MANQUANTE",IF(COUNTIF(B384:B428,AE373)=0,"UNITE A CONTROLER","OK")))))),N("Z6"))</f>
        <v/>
      </c>
      <c r="AD373" s="144" t="str">
        <f>IF(1=1,IF(E373="","",AD342),N("AB37"))</f>
        <v/>
      </c>
      <c r="AE373" s="125" t="str">
        <f>IF(1=1,IF(G373="","",UPPER(TRIM(SUBSTITUTE(SUBSTITUTE(G373&amp;"",CHAR(160)," ")," "," ")))),N("AC37"))</f>
        <v/>
      </c>
    </row>
    <row r="374" spans="1:31" ht="15.75" x14ac:dyDescent="0.25">
      <c r="A374" s="160" t="str">
        <f>IF(1=1,IF(E374="","",A342),N("A38"))</f>
        <v/>
      </c>
      <c r="B374" s="127" t="str">
        <f>IF(1=1,IF(E374="","",B342),N("B38"))</f>
        <v/>
      </c>
      <c r="C374" s="127"/>
      <c r="D374" s="129" t="str">
        <f>IF(ISBLANK(E374),"",LARGE(D342:D373,1)+1)</f>
        <v/>
      </c>
      <c r="E374" s="130"/>
      <c r="F374" s="131"/>
      <c r="G374" s="170"/>
      <c r="H374" s="105"/>
      <c r="I374" s="132" t="str">
        <f>IF(1=1,IF(E374="","",I342),N("H38"))</f>
        <v/>
      </c>
      <c r="J374" s="133" t="str">
        <f>IF(1=1,IF(E374="","",J342),N("I38"))</f>
        <v/>
      </c>
      <c r="K374" s="134" t="str">
        <f>IF(1=1,IF(E374="","",K342),N("J38"))</f>
        <v/>
      </c>
      <c r="L374" s="135" t="str">
        <f>IF(1=1,IF(OR(J374="",O374="",NOT(ISNUMBER(J374)),NOT(ISNUMBER(O374)),J374=0),"",O374/J374),N("L38"))</f>
        <v/>
      </c>
      <c r="M374" s="136" t="str">
        <f>IF(1=1,IF(OR(L374="",NOT(ISNUMBER(F374))),"",F374*L374*IFERROR(INDEX(D384:D428,MATCH(AE374,B384:B428,0)),1)),N("M13"))</f>
        <v/>
      </c>
      <c r="N374" s="137" t="str">
        <f>IF(1=1,IF(F374="","",IF(G374="","",IFERROR(INDEX(E384:E428,MATCH(AE374,B384:B428,0)),G374&amp;""))),N("N6"))</f>
        <v/>
      </c>
      <c r="O374" s="138" t="str">
        <f>IF(1=1,IF(E374="","",O342),N("K38"))</f>
        <v/>
      </c>
      <c r="P374" s="139" t="str">
        <f>IF(1=1,IF(M374="","",IF(AND(ISNUMBER(M374),M374&lt;1,N374="kg"),MAX(1,ROUND(M374*1000,0)),IF(AND(ISNUMBER(M374),M374&lt;1,N374="L"),MAX(1,ROUND(M374*100,0)),ROUND(M374,3)))),N("O38"))</f>
        <v/>
      </c>
      <c r="Q374" s="140" t="str">
        <f>IF(1=1,IF(M374="","",IF(AND(ISNUMBER(M374),M374&lt;1,N374="kg"),"g",IF(AND(ISNUMBER(M374),M374&lt;1,N374="L"),"cl",N374))),N("P38"))</f>
        <v/>
      </c>
      <c r="R374" s="161" t="str">
        <f>IF(1=1,IF(E374="","",IF(F374="","A CONTROLER",IF(NOT(ISNUMBER(F374)),"TEXTE",IF(OR(L374="",L374&lt;=0),"COMMANDE PRINCIPALE INCOMPLETE",IF(G374="","UNITE MANQUANTE",IF(COUNTIF(B384:B428,AE374)=0,"UNITE A CONTROLER","OK")))))),N("Q9"))</f>
        <v/>
      </c>
      <c r="S374" s="105"/>
      <c r="T374" s="141">
        <f t="shared" si="20"/>
        <v>0</v>
      </c>
      <c r="U374" s="133" t="str">
        <f>IF(1=1,IF(E374="","",U342),N("S38"))</f>
        <v/>
      </c>
      <c r="V374" s="133" t="str">
        <f>IF(1=1,IF(E374="","",V342),N("T38"))</f>
        <v/>
      </c>
      <c r="W374" s="135" t="str">
        <f>IF(1=1,IF(OR(U374="",V374="",NOT(ISNUMBER(U374)),NOT(ISNUMBER(V374)),U374=0),"",V374/U374),N("U38"))</f>
        <v/>
      </c>
      <c r="X374" s="136" t="str">
        <f>IF(1=1,IF(OR(W374="",NOT(ISNUMBER(F374))),"",F374*W374*IFERROR(INDEX(D384:D428,MATCH(AE374,B384:B428,0)),1)),N("V7"))</f>
        <v/>
      </c>
      <c r="Y374" s="137" t="str">
        <f>IF(1=1,IF(F374="","",IF(G374="","",IFERROR(INDEX(E384:E428,MATCH(AE374,B384:B428,0)),G374&amp;""))),N("W6"))</f>
        <v/>
      </c>
      <c r="Z374" s="142" t="str">
        <f>IF(1=1,IF(X374="","",IF(AND(ISNUMBER(X374),X374&lt;1,Y374="kg"),MAX(1,ROUND(X374*1000,0)),IF(AND(ISNUMBER(X374),X374&lt;1,Y374="L"),MAX(1,ROUND(X374*100,0)),ROUND(X374,3)))),N("X38"))</f>
        <v/>
      </c>
      <c r="AA374" s="143" t="str">
        <f>IF(1=1,IF(X374="","",IF(AND(ISNUMBER(X374),X374&lt;1,Y374="kg"),"g",IF(AND(ISNUMBER(X374),X374&lt;1,Y374="L"),"cl",Y374))),N("Y38"))</f>
        <v/>
      </c>
      <c r="AB374" s="123" t="str">
        <f>IF(1=1,IF(E374="","",IF(F374="","A CONTROLER",IF(NOT(ISNUMBER(F374)),"TEXTE",IF(OR(W374="",W374&lt;=0),"COMMANDE COUVERTS INCOMPLETE",IF(G374="","UNITE MANQUANTE",IF(COUNTIF(B384:B428,AE374)=0,"UNITE A CONTROLER","OK")))))),N("Z6"))</f>
        <v/>
      </c>
      <c r="AD374" s="144" t="str">
        <f>IF(1=1,IF(E374="","",AD342),N("AB38"))</f>
        <v/>
      </c>
      <c r="AE374" s="125" t="str">
        <f>IF(1=1,IF(G374="","",UPPER(TRIM(SUBSTITUTE(SUBSTITUTE(G374&amp;"",CHAR(160)," ")," "," ")))),N("AC38"))</f>
        <v/>
      </c>
    </row>
    <row r="375" spans="1:31" ht="15.75" x14ac:dyDescent="0.25">
      <c r="A375" s="160" t="str">
        <f>IF(1=1,IF(E375="","",A342),N("A39"))</f>
        <v/>
      </c>
      <c r="B375" s="127" t="str">
        <f>IF(1=1,IF(E375="","",B342),N("B39"))</f>
        <v/>
      </c>
      <c r="C375" s="127"/>
      <c r="D375" s="129" t="str">
        <f>IF(ISBLANK(E375),"",LARGE(D342:D374,1)+1)</f>
        <v/>
      </c>
      <c r="E375" s="130"/>
      <c r="F375" s="131"/>
      <c r="G375" s="170"/>
      <c r="H375" s="105"/>
      <c r="I375" s="132" t="str">
        <f>IF(1=1,IF(E375="","",I342),N("H39"))</f>
        <v/>
      </c>
      <c r="J375" s="133" t="str">
        <f>IF(1=1,IF(E375="","",J342),N("I39"))</f>
        <v/>
      </c>
      <c r="K375" s="134" t="str">
        <f>IF(1=1,IF(E375="","",K342),N("J39"))</f>
        <v/>
      </c>
      <c r="L375" s="135" t="str">
        <f>IF(1=1,IF(OR(J375="",O375="",NOT(ISNUMBER(J375)),NOT(ISNUMBER(O375)),J375=0),"",O375/J375),N("L39"))</f>
        <v/>
      </c>
      <c r="M375" s="136" t="str">
        <f>IF(1=1,IF(OR(L375="",NOT(ISNUMBER(F375))),"",F375*L375*IFERROR(INDEX(D384:D428,MATCH(AE375,B384:B428,0)),1)),N("M13"))</f>
        <v/>
      </c>
      <c r="N375" s="137" t="str">
        <f>IF(1=1,IF(F375="","",IF(G375="","",IFERROR(INDEX(E384:E428,MATCH(AE375,B384:B428,0)),G375&amp;""))),N("N6"))</f>
        <v/>
      </c>
      <c r="O375" s="138" t="str">
        <f>IF(1=1,IF(E375="","",O342),N("K39"))</f>
        <v/>
      </c>
      <c r="P375" s="139" t="str">
        <f>IF(1=1,IF(M375="","",IF(AND(ISNUMBER(M375),M375&lt;1,N375="kg"),MAX(1,ROUND(M375*1000,0)),IF(AND(ISNUMBER(M375),M375&lt;1,N375="L"),MAX(1,ROUND(M375*100,0)),ROUND(M375,3)))),N("O39"))</f>
        <v/>
      </c>
      <c r="Q375" s="140" t="str">
        <f>IF(1=1,IF(M375="","",IF(AND(ISNUMBER(M375),M375&lt;1,N375="kg"),"g",IF(AND(ISNUMBER(M375),M375&lt;1,N375="L"),"cl",N375))),N("P39"))</f>
        <v/>
      </c>
      <c r="R375" s="161" t="str">
        <f>IF(1=1,IF(E375="","",IF(F375="","A CONTROLER",IF(NOT(ISNUMBER(F375)),"TEXTE",IF(OR(L375="",L375&lt;=0),"COMMANDE PRINCIPALE INCOMPLETE",IF(G375="","UNITE MANQUANTE",IF(COUNTIF(B384:B428,AE375)=0,"UNITE A CONTROLER","OK")))))),N("Q9"))</f>
        <v/>
      </c>
      <c r="S375" s="105"/>
      <c r="T375" s="141">
        <f t="shared" si="20"/>
        <v>0</v>
      </c>
      <c r="U375" s="133" t="str">
        <f>IF(1=1,IF(E375="","",U342),N("S39"))</f>
        <v/>
      </c>
      <c r="V375" s="133" t="str">
        <f>IF(1=1,IF(E375="","",V342),N("T39"))</f>
        <v/>
      </c>
      <c r="W375" s="135" t="str">
        <f>IF(1=1,IF(OR(U375="",V375="",NOT(ISNUMBER(U375)),NOT(ISNUMBER(V375)),U375=0),"",V375/U375),N("U39"))</f>
        <v/>
      </c>
      <c r="X375" s="136" t="str">
        <f>IF(1=1,IF(OR(W375="",NOT(ISNUMBER(F375))),"",F375*W375*IFERROR(INDEX(D384:D428,MATCH(AE375,B384:B428,0)),1)),N("V7"))</f>
        <v/>
      </c>
      <c r="Y375" s="137" t="str">
        <f>IF(1=1,IF(F375="","",IF(G375="","",IFERROR(INDEX(E384:E428,MATCH(AE375,B384:B428,0)),G375&amp;""))),N("W6"))</f>
        <v/>
      </c>
      <c r="Z375" s="142" t="str">
        <f>IF(1=1,IF(X375="","",IF(AND(ISNUMBER(X375),X375&lt;1,Y375="kg"),MAX(1,ROUND(X375*1000,0)),IF(AND(ISNUMBER(X375),X375&lt;1,Y375="L"),MAX(1,ROUND(X375*100,0)),ROUND(X375,3)))),N("X39"))</f>
        <v/>
      </c>
      <c r="AA375" s="143" t="str">
        <f>IF(1=1,IF(X375="","",IF(AND(ISNUMBER(X375),X375&lt;1,Y375="kg"),"g",IF(AND(ISNUMBER(X375),X375&lt;1,Y375="L"),"cl",Y375))),N("Y39"))</f>
        <v/>
      </c>
      <c r="AB375" s="123" t="str">
        <f>IF(1=1,IF(E375="","",IF(F375="","A CONTROLER",IF(NOT(ISNUMBER(F375)),"TEXTE",IF(OR(W375="",W375&lt;=0),"COMMANDE COUVERTS INCOMPLETE",IF(G375="","UNITE MANQUANTE",IF(COUNTIF(B384:B428,AE375)=0,"UNITE A CONTROLER","OK")))))),N("Z6"))</f>
        <v/>
      </c>
      <c r="AD375" s="144" t="str">
        <f>IF(1=1,IF(E375="","",AD342),N("AB39"))</f>
        <v/>
      </c>
      <c r="AE375" s="125" t="str">
        <f>IF(1=1,IF(G375="","",UPPER(TRIM(SUBSTITUTE(SUBSTITUTE(G375&amp;"",CHAR(160)," ")," "," ")))),N("AC39"))</f>
        <v/>
      </c>
    </row>
    <row r="376" spans="1:31" ht="15.75" x14ac:dyDescent="0.25">
      <c r="A376" s="160" t="str">
        <f>IF(1=1,IF(E376="","",A342),N("A40"))</f>
        <v/>
      </c>
      <c r="B376" s="127" t="str">
        <f>IF(1=1,IF(E376="","",B342),N("B40"))</f>
        <v/>
      </c>
      <c r="C376" s="127"/>
      <c r="D376" s="129" t="str">
        <f>IF(ISBLANK(E376),"",LARGE(D342:D375,1)+1)</f>
        <v/>
      </c>
      <c r="E376" s="130"/>
      <c r="F376" s="131"/>
      <c r="G376" s="170"/>
      <c r="H376" s="105"/>
      <c r="I376" s="132" t="str">
        <f>IF(1=1,IF(E376="","",I342),N("H40"))</f>
        <v/>
      </c>
      <c r="J376" s="133" t="str">
        <f>IF(1=1,IF(E376="","",J342),N("I40"))</f>
        <v/>
      </c>
      <c r="K376" s="134" t="str">
        <f>IF(1=1,IF(E376="","",K342),N("J40"))</f>
        <v/>
      </c>
      <c r="L376" s="135" t="str">
        <f>IF(1=1,IF(OR(J376="",O376="",NOT(ISNUMBER(J376)),NOT(ISNUMBER(O376)),J376=0),"",O376/J376),N("L40"))</f>
        <v/>
      </c>
      <c r="M376" s="136" t="str">
        <f>IF(1=1,IF(OR(L376="",NOT(ISNUMBER(F376))),"",F376*L376*IFERROR(INDEX(D384:D428,MATCH(AE376,B384:B428,0)),1)),N("M13"))</f>
        <v/>
      </c>
      <c r="N376" s="137" t="str">
        <f>IF(1=1,IF(F376="","",IF(G376="","",IFERROR(INDEX(E384:E428,MATCH(AE376,B384:B428,0)),G376&amp;""))),N("N6"))</f>
        <v/>
      </c>
      <c r="O376" s="138" t="str">
        <f>IF(1=1,IF(E376="","",O342),N("K40"))</f>
        <v/>
      </c>
      <c r="P376" s="139" t="str">
        <f>IF(1=1,IF(M376="","",IF(AND(ISNUMBER(M376),M376&lt;1,N376="kg"),MAX(1,ROUND(M376*1000,0)),IF(AND(ISNUMBER(M376),M376&lt;1,N376="L"),MAX(1,ROUND(M376*100,0)),ROUND(M376,3)))),N("O40"))</f>
        <v/>
      </c>
      <c r="Q376" s="140" t="str">
        <f>IF(1=1,IF(M376="","",IF(AND(ISNUMBER(M376),M376&lt;1,N376="kg"),"g",IF(AND(ISNUMBER(M376),M376&lt;1,N376="L"),"cl",N376))),N("P40"))</f>
        <v/>
      </c>
      <c r="R376" s="161" t="str">
        <f>IF(1=1,IF(E376="","",IF(F376="","A CONTROLER",IF(NOT(ISNUMBER(F376)),"TEXTE",IF(OR(L376="",L376&lt;=0),"COMMANDE PRINCIPALE INCOMPLETE",IF(G376="","UNITE MANQUANTE",IF(COUNTIF(B384:B428,AE376)=0,"UNITE A CONTROLER","OK")))))),N("Q9"))</f>
        <v/>
      </c>
      <c r="S376" s="105"/>
      <c r="T376" s="141">
        <f t="shared" si="20"/>
        <v>0</v>
      </c>
      <c r="U376" s="133" t="str">
        <f>IF(1=1,IF(E376="","",U342),N("S40"))</f>
        <v/>
      </c>
      <c r="V376" s="133" t="str">
        <f>IF(1=1,IF(E376="","",V342),N("T40"))</f>
        <v/>
      </c>
      <c r="W376" s="135" t="str">
        <f>IF(1=1,IF(OR(U376="",V376="",NOT(ISNUMBER(U376)),NOT(ISNUMBER(V376)),U376=0),"",V376/U376),N("U40"))</f>
        <v/>
      </c>
      <c r="X376" s="136" t="str">
        <f>IF(1=1,IF(OR(W376="",NOT(ISNUMBER(F376))),"",F376*W376*IFERROR(INDEX(D384:D428,MATCH(AE376,B384:B428,0)),1)),N("V7"))</f>
        <v/>
      </c>
      <c r="Y376" s="137" t="str">
        <f>IF(1=1,IF(F376="","",IF(G376="","",IFERROR(INDEX(E384:E428,MATCH(AE376,B384:B428,0)),G376&amp;""))),N("W6"))</f>
        <v/>
      </c>
      <c r="Z376" s="142" t="str">
        <f>IF(1=1,IF(X376="","",IF(AND(ISNUMBER(X376),X376&lt;1,Y376="kg"),MAX(1,ROUND(X376*1000,0)),IF(AND(ISNUMBER(X376),X376&lt;1,Y376="L"),MAX(1,ROUND(X376*100,0)),ROUND(X376,3)))),N("X40"))</f>
        <v/>
      </c>
      <c r="AA376" s="143" t="str">
        <f>IF(1=1,IF(X376="","",IF(AND(ISNUMBER(X376),X376&lt;1,Y376="kg"),"g",IF(AND(ISNUMBER(X376),X376&lt;1,Y376="L"),"cl",Y376))),N("Y40"))</f>
        <v/>
      </c>
      <c r="AB376" s="123" t="str">
        <f>IF(1=1,IF(E376="","",IF(F376="","A CONTROLER",IF(NOT(ISNUMBER(F376)),"TEXTE",IF(OR(W376="",W376&lt;=0),"COMMANDE COUVERTS INCOMPLETE",IF(G376="","UNITE MANQUANTE",IF(COUNTIF(B384:B428,AE376)=0,"UNITE A CONTROLER","OK")))))),N("Z6"))</f>
        <v/>
      </c>
      <c r="AD376" s="144" t="str">
        <f>IF(1=1,IF(E376="","",AD342),N("AB40"))</f>
        <v/>
      </c>
      <c r="AE376" s="125" t="str">
        <f>IF(1=1,IF(G376="","",UPPER(TRIM(SUBSTITUTE(SUBSTITUTE(G376&amp;"",CHAR(160)," ")," "," ")))),N("AC40"))</f>
        <v/>
      </c>
    </row>
    <row r="377" spans="1:31" x14ac:dyDescent="0.25">
      <c r="A377" s="249"/>
      <c r="B377" s="249"/>
      <c r="C377" s="249"/>
      <c r="D377" s="249"/>
      <c r="E377" s="249"/>
      <c r="F377" s="249"/>
      <c r="G377" s="249"/>
      <c r="H377" s="249"/>
      <c r="I377" s="249"/>
      <c r="J377" s="249"/>
      <c r="K377" s="249"/>
      <c r="L377" s="249"/>
      <c r="M377" s="249"/>
      <c r="N377" s="249"/>
      <c r="O377" s="249"/>
      <c r="P377" s="249"/>
      <c r="Q377" s="250"/>
      <c r="R377" s="249"/>
      <c r="S377" s="249"/>
      <c r="T377" s="249"/>
      <c r="U377" s="249"/>
      <c r="V377" s="249"/>
      <c r="W377" s="249"/>
      <c r="X377" s="249"/>
      <c r="Y377" s="249"/>
      <c r="Z377" s="249"/>
      <c r="AA377" s="250"/>
      <c r="AB377" s="249"/>
      <c r="AC377" s="249"/>
      <c r="AD377" s="249"/>
      <c r="AE377" s="249"/>
    </row>
    <row r="382" spans="1:31" ht="18.75" x14ac:dyDescent="0.25">
      <c r="B382" s="276" t="s">
        <v>5641</v>
      </c>
      <c r="C382" s="276"/>
      <c r="D382" s="276"/>
      <c r="E382" s="276"/>
    </row>
    <row r="383" spans="1:31" x14ac:dyDescent="0.25">
      <c r="B383" s="245" t="s">
        <v>16</v>
      </c>
      <c r="C383" s="245" t="s">
        <v>17</v>
      </c>
      <c r="D383" s="245" t="s">
        <v>18</v>
      </c>
      <c r="E383" s="245" t="s">
        <v>19</v>
      </c>
    </row>
    <row r="384" spans="1:31" x14ac:dyDescent="0.25">
      <c r="B384" s="8" t="s">
        <v>22</v>
      </c>
      <c r="C384" s="247" t="s">
        <v>23</v>
      </c>
      <c r="D384" s="247">
        <v>1</v>
      </c>
      <c r="E384" s="7" t="s">
        <v>24</v>
      </c>
    </row>
    <row r="385" spans="2:5" x14ac:dyDescent="0.25">
      <c r="B385" s="2" t="s">
        <v>25</v>
      </c>
      <c r="C385" s="247" t="s">
        <v>23</v>
      </c>
      <c r="D385" s="247">
        <v>1E-3</v>
      </c>
      <c r="E385" s="7" t="s">
        <v>24</v>
      </c>
    </row>
    <row r="386" spans="2:5" x14ac:dyDescent="0.25">
      <c r="B386" s="9" t="s">
        <v>26</v>
      </c>
      <c r="C386" s="247" t="s">
        <v>27</v>
      </c>
      <c r="D386" s="247">
        <v>1</v>
      </c>
      <c r="E386" s="7" t="s">
        <v>26</v>
      </c>
    </row>
    <row r="387" spans="2:5" x14ac:dyDescent="0.25">
      <c r="B387" s="1" t="s">
        <v>28</v>
      </c>
      <c r="C387" s="247" t="s">
        <v>27</v>
      </c>
      <c r="D387" s="247">
        <v>0.1</v>
      </c>
      <c r="E387" s="7" t="s">
        <v>26</v>
      </c>
    </row>
    <row r="388" spans="2:5" x14ac:dyDescent="0.25">
      <c r="B388" s="1" t="s">
        <v>29</v>
      </c>
      <c r="C388" s="247" t="s">
        <v>27</v>
      </c>
      <c r="D388" s="247">
        <v>0.01</v>
      </c>
      <c r="E388" s="7" t="s">
        <v>26</v>
      </c>
    </row>
    <row r="389" spans="2:5" x14ac:dyDescent="0.25">
      <c r="B389" s="1" t="s">
        <v>30</v>
      </c>
      <c r="C389" s="247" t="s">
        <v>27</v>
      </c>
      <c r="D389" s="247">
        <v>1E-3</v>
      </c>
      <c r="E389" s="7" t="s">
        <v>26</v>
      </c>
    </row>
    <row r="390" spans="2:5" x14ac:dyDescent="0.25">
      <c r="B390" s="4" t="s">
        <v>31</v>
      </c>
      <c r="C390" s="247" t="s">
        <v>23</v>
      </c>
      <c r="D390" s="247">
        <v>0.25</v>
      </c>
      <c r="E390" s="6" t="s">
        <v>24</v>
      </c>
    </row>
    <row r="391" spans="2:5" x14ac:dyDescent="0.25">
      <c r="B391" s="4" t="s">
        <v>32</v>
      </c>
      <c r="C391" s="247" t="s">
        <v>23</v>
      </c>
      <c r="D391" s="247">
        <v>0.33333333329999998</v>
      </c>
      <c r="E391" s="6" t="s">
        <v>24</v>
      </c>
    </row>
    <row r="392" spans="2:5" x14ac:dyDescent="0.25">
      <c r="B392" s="4" t="s">
        <v>33</v>
      </c>
      <c r="C392" s="247" t="s">
        <v>23</v>
      </c>
      <c r="D392" s="247">
        <v>0.5</v>
      </c>
      <c r="E392" s="6" t="s">
        <v>24</v>
      </c>
    </row>
    <row r="393" spans="2:5" x14ac:dyDescent="0.25">
      <c r="B393" s="5" t="s">
        <v>34</v>
      </c>
      <c r="C393" s="247" t="s">
        <v>27</v>
      </c>
      <c r="D393" s="247">
        <v>0.5</v>
      </c>
      <c r="E393" s="6" t="s">
        <v>26</v>
      </c>
    </row>
    <row r="394" spans="2:5" x14ac:dyDescent="0.25">
      <c r="B394" s="5" t="s">
        <v>35</v>
      </c>
      <c r="C394" s="247" t="s">
        <v>27</v>
      </c>
      <c r="D394" s="247">
        <v>0.25</v>
      </c>
      <c r="E394" s="6" t="s">
        <v>26</v>
      </c>
    </row>
    <row r="395" spans="2:5" x14ac:dyDescent="0.25">
      <c r="B395" s="5" t="s">
        <v>225</v>
      </c>
      <c r="C395" s="247" t="s">
        <v>27</v>
      </c>
      <c r="D395" s="247">
        <v>0.75</v>
      </c>
      <c r="E395" s="6" t="s">
        <v>26</v>
      </c>
    </row>
    <row r="396" spans="2:5" x14ac:dyDescent="0.25">
      <c r="B396" s="5" t="s">
        <v>36</v>
      </c>
      <c r="C396" s="247" t="s">
        <v>27</v>
      </c>
      <c r="D396" s="247">
        <v>0.33333333329999998</v>
      </c>
      <c r="E396" s="6" t="s">
        <v>26</v>
      </c>
    </row>
    <row r="397" spans="2:5" x14ac:dyDescent="0.25">
      <c r="B397" s="5" t="s">
        <v>37</v>
      </c>
      <c r="C397" s="247" t="s">
        <v>27</v>
      </c>
      <c r="D397" s="247">
        <v>0.2</v>
      </c>
      <c r="E397" s="6" t="s">
        <v>26</v>
      </c>
    </row>
    <row r="398" spans="2:5" x14ac:dyDescent="0.25">
      <c r="B398" s="4" t="s">
        <v>38</v>
      </c>
      <c r="C398" s="247" t="s">
        <v>23</v>
      </c>
      <c r="D398" s="247">
        <v>2.835E-2</v>
      </c>
      <c r="E398" s="6" t="s">
        <v>24</v>
      </c>
    </row>
    <row r="399" spans="2:5" x14ac:dyDescent="0.25">
      <c r="B399" s="4" t="s">
        <v>39</v>
      </c>
      <c r="C399" s="247" t="s">
        <v>23</v>
      </c>
      <c r="D399" s="247">
        <v>0.13</v>
      </c>
      <c r="E399" s="6" t="s">
        <v>24</v>
      </c>
    </row>
    <row r="400" spans="2:5" x14ac:dyDescent="0.25">
      <c r="B400" s="4" t="s">
        <v>40</v>
      </c>
      <c r="C400" s="247" t="s">
        <v>23</v>
      </c>
      <c r="D400" s="247">
        <v>0.2</v>
      </c>
      <c r="E400" s="6" t="s">
        <v>24</v>
      </c>
    </row>
    <row r="401" spans="2:5" x14ac:dyDescent="0.25">
      <c r="B401" s="4" t="s">
        <v>41</v>
      </c>
      <c r="C401" s="247" t="s">
        <v>23</v>
      </c>
      <c r="D401" s="247">
        <v>0.23</v>
      </c>
      <c r="E401" s="6" t="s">
        <v>24</v>
      </c>
    </row>
    <row r="402" spans="2:5" x14ac:dyDescent="0.25">
      <c r="B402" s="5" t="s">
        <v>42</v>
      </c>
      <c r="C402" s="247" t="s">
        <v>27</v>
      </c>
      <c r="D402" s="247">
        <v>0.22500000000000001</v>
      </c>
      <c r="E402" s="6" t="s">
        <v>26</v>
      </c>
    </row>
    <row r="403" spans="2:5" x14ac:dyDescent="0.25">
      <c r="B403" s="5" t="s">
        <v>43</v>
      </c>
      <c r="C403" s="247" t="s">
        <v>27</v>
      </c>
      <c r="D403" s="247">
        <v>0.35</v>
      </c>
      <c r="E403" s="6" t="s">
        <v>26</v>
      </c>
    </row>
    <row r="404" spans="2:5" x14ac:dyDescent="0.25">
      <c r="B404" s="5" t="s">
        <v>44</v>
      </c>
      <c r="C404" s="247" t="s">
        <v>27</v>
      </c>
      <c r="D404" s="247">
        <v>5.0000000000000001E-3</v>
      </c>
      <c r="E404" s="6" t="s">
        <v>26</v>
      </c>
    </row>
    <row r="405" spans="2:5" x14ac:dyDescent="0.25">
      <c r="B405" s="5" t="s">
        <v>45</v>
      </c>
      <c r="C405" s="247" t="s">
        <v>27</v>
      </c>
      <c r="D405" s="247">
        <v>5.0000000000000001E-3</v>
      </c>
      <c r="E405" s="6" t="s">
        <v>26</v>
      </c>
    </row>
    <row r="406" spans="2:5" x14ac:dyDescent="0.25">
      <c r="B406" s="5" t="s">
        <v>46</v>
      </c>
      <c r="C406" s="247" t="s">
        <v>27</v>
      </c>
      <c r="D406" s="247">
        <v>1.4999999999999999E-2</v>
      </c>
      <c r="E406" s="6" t="s">
        <v>26</v>
      </c>
    </row>
    <row r="407" spans="2:5" x14ac:dyDescent="0.25">
      <c r="B407" s="5" t="s">
        <v>47</v>
      </c>
      <c r="C407" s="247" t="s">
        <v>27</v>
      </c>
      <c r="D407" s="247">
        <v>0.1</v>
      </c>
      <c r="E407" s="6" t="s">
        <v>26</v>
      </c>
    </row>
    <row r="408" spans="2:5" x14ac:dyDescent="0.25">
      <c r="B408" s="5" t="s">
        <v>48</v>
      </c>
      <c r="C408" s="247" t="s">
        <v>27</v>
      </c>
      <c r="D408" s="247">
        <v>0.22500000000000001</v>
      </c>
      <c r="E408" s="6" t="s">
        <v>26</v>
      </c>
    </row>
    <row r="409" spans="2:5" x14ac:dyDescent="0.25">
      <c r="B409" s="5" t="s">
        <v>49</v>
      </c>
      <c r="C409" s="247" t="s">
        <v>27</v>
      </c>
      <c r="D409" s="247">
        <v>4.0000000000000001E-3</v>
      </c>
      <c r="E409" s="6" t="s">
        <v>26</v>
      </c>
    </row>
    <row r="410" spans="2:5" x14ac:dyDescent="0.25">
      <c r="B410" s="5" t="s">
        <v>50</v>
      </c>
      <c r="C410" s="247" t="s">
        <v>27</v>
      </c>
      <c r="D410" s="247">
        <v>1E-3</v>
      </c>
      <c r="E410" s="6" t="s">
        <v>26</v>
      </c>
    </row>
    <row r="411" spans="2:5" x14ac:dyDescent="0.25">
      <c r="B411" s="244" t="s">
        <v>51</v>
      </c>
      <c r="C411" s="247" t="s">
        <v>52</v>
      </c>
      <c r="D411" s="247">
        <v>1</v>
      </c>
      <c r="E411" s="248" t="s">
        <v>53</v>
      </c>
    </row>
    <row r="412" spans="2:5" x14ac:dyDescent="0.25">
      <c r="B412" s="244" t="s">
        <v>54</v>
      </c>
      <c r="C412" s="247" t="s">
        <v>52</v>
      </c>
      <c r="D412" s="247">
        <v>1</v>
      </c>
      <c r="E412" s="248" t="s">
        <v>55</v>
      </c>
    </row>
    <row r="413" spans="2:5" x14ac:dyDescent="0.25">
      <c r="B413" s="244" t="s">
        <v>56</v>
      </c>
      <c r="C413" s="247" t="s">
        <v>52</v>
      </c>
      <c r="D413" s="247">
        <v>1</v>
      </c>
      <c r="E413" s="248" t="s">
        <v>57</v>
      </c>
    </row>
    <row r="414" spans="2:5" x14ac:dyDescent="0.25">
      <c r="B414" s="244" t="s">
        <v>58</v>
      </c>
      <c r="C414" s="247" t="s">
        <v>52</v>
      </c>
      <c r="D414" s="247">
        <v>1</v>
      </c>
      <c r="E414" s="248" t="s">
        <v>59</v>
      </c>
    </row>
    <row r="415" spans="2:5" x14ac:dyDescent="0.25">
      <c r="B415" s="244" t="s">
        <v>60</v>
      </c>
      <c r="C415" s="247" t="s">
        <v>52</v>
      </c>
      <c r="D415" s="247">
        <v>1</v>
      </c>
      <c r="E415" s="248" t="s">
        <v>61</v>
      </c>
    </row>
    <row r="416" spans="2:5" x14ac:dyDescent="0.25">
      <c r="B416" s="244" t="s">
        <v>62</v>
      </c>
      <c r="C416" s="247" t="s">
        <v>52</v>
      </c>
      <c r="D416" s="247">
        <v>1</v>
      </c>
      <c r="E416" s="248" t="s">
        <v>63</v>
      </c>
    </row>
    <row r="417" spans="2:5" x14ac:dyDescent="0.25">
      <c r="B417" s="244" t="s">
        <v>64</v>
      </c>
      <c r="C417" s="247" t="s">
        <v>52</v>
      </c>
      <c r="D417" s="247">
        <v>1</v>
      </c>
      <c r="E417" s="248" t="s">
        <v>65</v>
      </c>
    </row>
    <row r="418" spans="2:5" x14ac:dyDescent="0.25">
      <c r="B418" s="244" t="s">
        <v>66</v>
      </c>
      <c r="C418" s="247" t="s">
        <v>52</v>
      </c>
      <c r="D418" s="247">
        <v>1</v>
      </c>
      <c r="E418" s="248" t="s">
        <v>67</v>
      </c>
    </row>
    <row r="419" spans="2:5" x14ac:dyDescent="0.25">
      <c r="B419" s="244" t="s">
        <v>68</v>
      </c>
      <c r="C419" s="247" t="s">
        <v>52</v>
      </c>
      <c r="D419" s="247">
        <v>1</v>
      </c>
      <c r="E419" s="248" t="s">
        <v>69</v>
      </c>
    </row>
    <row r="420" spans="2:5" x14ac:dyDescent="0.25">
      <c r="B420" s="244" t="s">
        <v>70</v>
      </c>
      <c r="C420" s="247" t="s">
        <v>52</v>
      </c>
      <c r="D420" s="247">
        <v>1</v>
      </c>
      <c r="E420" s="248" t="s">
        <v>71</v>
      </c>
    </row>
    <row r="421" spans="2:5" x14ac:dyDescent="0.25">
      <c r="B421" s="244" t="s">
        <v>72</v>
      </c>
      <c r="C421" s="247" t="s">
        <v>52</v>
      </c>
      <c r="D421" s="247">
        <v>1</v>
      </c>
      <c r="E421" s="248" t="s">
        <v>73</v>
      </c>
    </row>
    <row r="422" spans="2:5" x14ac:dyDescent="0.25">
      <c r="B422" s="244" t="s">
        <v>74</v>
      </c>
      <c r="C422" s="247" t="s">
        <v>52</v>
      </c>
      <c r="D422" s="247">
        <v>1</v>
      </c>
      <c r="E422" s="248" t="s">
        <v>75</v>
      </c>
    </row>
    <row r="423" spans="2:5" x14ac:dyDescent="0.25">
      <c r="B423" s="244" t="s">
        <v>76</v>
      </c>
      <c r="C423" s="247" t="s">
        <v>52</v>
      </c>
      <c r="D423" s="247">
        <v>1</v>
      </c>
      <c r="E423" s="248" t="s">
        <v>77</v>
      </c>
    </row>
    <row r="424" spans="2:5" x14ac:dyDescent="0.25">
      <c r="B424" s="244" t="s">
        <v>78</v>
      </c>
      <c r="C424" s="247" t="s">
        <v>52</v>
      </c>
      <c r="D424" s="247">
        <v>1</v>
      </c>
      <c r="E424" s="248" t="s">
        <v>79</v>
      </c>
    </row>
    <row r="425" spans="2:5" x14ac:dyDescent="0.25">
      <c r="B425" s="244" t="s">
        <v>80</v>
      </c>
      <c r="C425" s="247" t="s">
        <v>52</v>
      </c>
      <c r="D425" s="247">
        <v>1</v>
      </c>
      <c r="E425" s="248" t="s">
        <v>81</v>
      </c>
    </row>
    <row r="426" spans="2:5" x14ac:dyDescent="0.25">
      <c r="B426" s="244" t="s">
        <v>66</v>
      </c>
      <c r="C426" s="247" t="s">
        <v>52</v>
      </c>
      <c r="D426" s="247">
        <v>1</v>
      </c>
      <c r="E426" s="248" t="s">
        <v>67</v>
      </c>
    </row>
    <row r="427" spans="2:5" x14ac:dyDescent="0.25">
      <c r="B427" s="244" t="s">
        <v>64</v>
      </c>
      <c r="C427" s="247" t="s">
        <v>52</v>
      </c>
      <c r="D427" s="247">
        <v>1</v>
      </c>
      <c r="E427" s="248" t="s">
        <v>65</v>
      </c>
    </row>
    <row r="428" spans="2:5" x14ac:dyDescent="0.25">
      <c r="B428" s="244"/>
      <c r="C428" s="247"/>
      <c r="D428" s="247"/>
      <c r="E428" s="248"/>
    </row>
  </sheetData>
  <mergeCells count="1">
    <mergeCell ref="B382:E38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245BD-76E2-4AE5-BA0C-D1DD4C84F8E5}">
  <dimension ref="A1:AQ428"/>
  <sheetViews>
    <sheetView zoomScale="112" zoomScaleNormal="112" workbookViewId="0">
      <selection activeCell="E4" sqref="E4"/>
    </sheetView>
  </sheetViews>
  <sheetFormatPr baseColWidth="10" defaultColWidth="9" defaultRowHeight="15" x14ac:dyDescent="0.25"/>
  <cols>
    <col min="1" max="1" width="12" style="235" customWidth="1"/>
    <col min="2" max="2" width="28" style="235" customWidth="1"/>
    <col min="3" max="3" width="20.75" style="235" customWidth="1"/>
    <col min="4" max="4" width="8" style="235" customWidth="1"/>
    <col min="5" max="5" width="30" style="235" customWidth="1"/>
    <col min="6" max="6" width="12" style="235" customWidth="1"/>
    <col min="7" max="7" width="14" style="235" customWidth="1"/>
    <col min="8" max="8" width="2" style="235" customWidth="1"/>
    <col min="9" max="9" width="28" style="235" customWidth="1"/>
    <col min="10" max="10" width="9.25" style="235" customWidth="1"/>
    <col min="11" max="11" width="12.75" style="235" customWidth="1"/>
    <col min="12" max="12" width="11" style="235" customWidth="1"/>
    <col min="13" max="13" width="10.125" style="235" customWidth="1"/>
    <col min="14" max="14" width="9.875" style="235" customWidth="1"/>
    <col min="15" max="15" width="11" style="235" customWidth="1"/>
    <col min="16" max="16" width="13" style="235" customWidth="1"/>
    <col min="17" max="17" width="12" style="246" customWidth="1"/>
    <col min="18" max="18" width="22" style="235" customWidth="1"/>
    <col min="19" max="19" width="2" style="235" customWidth="1"/>
    <col min="20" max="20" width="33.5" style="235" customWidth="1"/>
    <col min="21" max="21" width="12" style="235" customWidth="1"/>
    <col min="22" max="22" width="13" style="235" customWidth="1"/>
    <col min="23" max="23" width="11" style="235" customWidth="1"/>
    <col min="24" max="25" width="6" style="235" customWidth="1"/>
    <col min="26" max="26" width="10.5" style="235" customWidth="1"/>
    <col min="27" max="27" width="10" style="246" customWidth="1"/>
    <col min="28" max="28" width="22" style="235" customWidth="1"/>
    <col min="29" max="29" width="3.5" style="235" customWidth="1"/>
    <col min="30" max="30" width="12" style="235" customWidth="1"/>
    <col min="31" max="31" width="16" style="235" customWidth="1"/>
    <col min="32" max="32" width="7.5" style="235" customWidth="1"/>
    <col min="33" max="33" width="20" style="235" customWidth="1"/>
    <col min="34" max="34" width="12" style="235" customWidth="1"/>
    <col min="35" max="35" width="10" style="235" customWidth="1"/>
    <col min="36" max="36" width="14" style="235" customWidth="1"/>
    <col min="37" max="16384" width="9" style="235"/>
  </cols>
  <sheetData>
    <row r="1" spans="1:43" ht="15.75" thickTop="1" x14ac:dyDescent="0.25">
      <c r="A1" s="234" t="str">
        <f t="shared" ref="A1:AE1" si="0">SUBSTITUTE(ADDRESS(1,COLUMN(),4),"1","")</f>
        <v>A</v>
      </c>
      <c r="B1" s="234" t="str">
        <f t="shared" si="0"/>
        <v>B</v>
      </c>
      <c r="C1" s="234" t="str">
        <f t="shared" si="0"/>
        <v>C</v>
      </c>
      <c r="D1" s="234" t="str">
        <f t="shared" si="0"/>
        <v>D</v>
      </c>
      <c r="E1" s="234" t="str">
        <f t="shared" si="0"/>
        <v>E</v>
      </c>
      <c r="F1" s="234" t="str">
        <f t="shared" si="0"/>
        <v>F</v>
      </c>
      <c r="G1" s="234" t="str">
        <f t="shared" si="0"/>
        <v>G</v>
      </c>
      <c r="H1" s="234" t="str">
        <f t="shared" si="0"/>
        <v>H</v>
      </c>
      <c r="I1" s="234" t="str">
        <f t="shared" si="0"/>
        <v>I</v>
      </c>
      <c r="J1" s="234" t="str">
        <f t="shared" si="0"/>
        <v>J</v>
      </c>
      <c r="K1" s="234" t="str">
        <f t="shared" si="0"/>
        <v>K</v>
      </c>
      <c r="L1" s="234" t="str">
        <f t="shared" si="0"/>
        <v>L</v>
      </c>
      <c r="M1" s="234" t="str">
        <f t="shared" si="0"/>
        <v>M</v>
      </c>
      <c r="N1" s="234" t="str">
        <f t="shared" si="0"/>
        <v>N</v>
      </c>
      <c r="O1" s="234" t="str">
        <f t="shared" si="0"/>
        <v>O</v>
      </c>
      <c r="P1" s="234" t="str">
        <f t="shared" si="0"/>
        <v>P</v>
      </c>
      <c r="Q1" s="234" t="str">
        <f t="shared" si="0"/>
        <v>Q</v>
      </c>
      <c r="R1" s="234" t="str">
        <f t="shared" si="0"/>
        <v>R</v>
      </c>
      <c r="S1" s="234" t="str">
        <f t="shared" si="0"/>
        <v>S</v>
      </c>
      <c r="T1" s="234" t="str">
        <f t="shared" si="0"/>
        <v>T</v>
      </c>
      <c r="U1" s="234" t="str">
        <f t="shared" si="0"/>
        <v>U</v>
      </c>
      <c r="V1" s="234" t="str">
        <f t="shared" si="0"/>
        <v>V</v>
      </c>
      <c r="W1" s="234" t="str">
        <f t="shared" si="0"/>
        <v>W</v>
      </c>
      <c r="X1" s="234" t="str">
        <f t="shared" si="0"/>
        <v>X</v>
      </c>
      <c r="Y1" s="234" t="str">
        <f t="shared" si="0"/>
        <v>Y</v>
      </c>
      <c r="Z1" s="234" t="str">
        <f t="shared" si="0"/>
        <v>Z</v>
      </c>
      <c r="AA1" s="234" t="str">
        <f t="shared" si="0"/>
        <v>AA</v>
      </c>
      <c r="AB1" s="234" t="str">
        <f t="shared" si="0"/>
        <v>AB</v>
      </c>
      <c r="AC1" s="234" t="str">
        <f t="shared" si="0"/>
        <v>AC</v>
      </c>
      <c r="AD1" s="234" t="str">
        <f t="shared" si="0"/>
        <v>AD</v>
      </c>
      <c r="AE1" s="234" t="str">
        <f t="shared" si="0"/>
        <v>AE</v>
      </c>
    </row>
    <row r="2" spans="1:43" ht="15.75" x14ac:dyDescent="0.25">
      <c r="A2" s="236">
        <f t="shared" ref="A2:AE2" ca="1" si="1">INDEX(CELL("largeur",A2),1,1)</f>
        <v>11</v>
      </c>
      <c r="B2" s="236">
        <f t="shared" ca="1" si="1"/>
        <v>27</v>
      </c>
      <c r="C2" s="236">
        <f t="shared" ca="1" si="1"/>
        <v>20</v>
      </c>
      <c r="D2" s="236">
        <f t="shared" ca="1" si="1"/>
        <v>7</v>
      </c>
      <c r="E2" s="236">
        <f t="shared" ca="1" si="1"/>
        <v>29</v>
      </c>
      <c r="F2" s="236">
        <f t="shared" ca="1" si="1"/>
        <v>11</v>
      </c>
      <c r="G2" s="236">
        <f t="shared" ca="1" si="1"/>
        <v>13</v>
      </c>
      <c r="H2" s="236">
        <f t="shared" ca="1" si="1"/>
        <v>1</v>
      </c>
      <c r="I2" s="236">
        <f t="shared" ca="1" si="1"/>
        <v>27</v>
      </c>
      <c r="J2" s="236">
        <f t="shared" ca="1" si="1"/>
        <v>9</v>
      </c>
      <c r="K2" s="236">
        <f t="shared" ca="1" si="1"/>
        <v>12</v>
      </c>
      <c r="L2" s="236">
        <f t="shared" ca="1" si="1"/>
        <v>10</v>
      </c>
      <c r="M2" s="236">
        <f t="shared" ca="1" si="1"/>
        <v>10</v>
      </c>
      <c r="N2" s="236">
        <f t="shared" ca="1" si="1"/>
        <v>9</v>
      </c>
      <c r="O2" s="236">
        <f t="shared" ca="1" si="1"/>
        <v>10</v>
      </c>
      <c r="P2" s="236">
        <f t="shared" ca="1" si="1"/>
        <v>12</v>
      </c>
      <c r="Q2" s="236">
        <f t="shared" ca="1" si="1"/>
        <v>11</v>
      </c>
      <c r="R2" s="236">
        <f t="shared" ca="1" si="1"/>
        <v>21</v>
      </c>
      <c r="S2" s="236">
        <f t="shared" ca="1" si="1"/>
        <v>1</v>
      </c>
      <c r="T2" s="236">
        <f t="shared" ca="1" si="1"/>
        <v>33</v>
      </c>
      <c r="U2" s="236">
        <f t="shared" ca="1" si="1"/>
        <v>11</v>
      </c>
      <c r="V2" s="236">
        <f t="shared" ca="1" si="1"/>
        <v>12</v>
      </c>
      <c r="W2" s="236">
        <f t="shared" ca="1" si="1"/>
        <v>10</v>
      </c>
      <c r="X2" s="236">
        <f t="shared" ca="1" si="1"/>
        <v>5</v>
      </c>
      <c r="Y2" s="236">
        <f t="shared" ca="1" si="1"/>
        <v>5</v>
      </c>
      <c r="Z2" s="236">
        <f t="shared" ca="1" si="1"/>
        <v>10</v>
      </c>
      <c r="AA2" s="236">
        <f t="shared" ca="1" si="1"/>
        <v>9</v>
      </c>
      <c r="AB2" s="236">
        <f t="shared" ca="1" si="1"/>
        <v>21</v>
      </c>
      <c r="AC2" s="236">
        <f t="shared" ca="1" si="1"/>
        <v>3</v>
      </c>
      <c r="AD2" s="236">
        <f t="shared" ca="1" si="1"/>
        <v>11</v>
      </c>
      <c r="AE2" s="236">
        <f t="shared" ca="1" si="1"/>
        <v>15</v>
      </c>
      <c r="AG2" s="32" t="s">
        <v>245</v>
      </c>
    </row>
    <row r="3" spans="1:43" ht="27.95" customHeight="1" x14ac:dyDescent="0.25">
      <c r="A3" s="64" t="s">
        <v>118</v>
      </c>
      <c r="B3" s="64"/>
      <c r="C3" s="64"/>
      <c r="D3" s="64"/>
      <c r="E3" s="64"/>
      <c r="F3" s="64"/>
      <c r="G3" s="65"/>
      <c r="H3" s="65"/>
      <c r="I3" s="65" t="s">
        <v>238</v>
      </c>
      <c r="J3" s="65"/>
      <c r="K3" s="65"/>
      <c r="L3" s="65"/>
      <c r="M3" s="65"/>
      <c r="N3" s="65"/>
      <c r="O3" s="65"/>
      <c r="P3" s="65"/>
      <c r="Q3" s="65"/>
      <c r="R3" s="65"/>
      <c r="S3" s="65"/>
      <c r="T3" s="65"/>
      <c r="U3" s="65"/>
      <c r="V3" s="65"/>
      <c r="W3" s="65"/>
      <c r="X3" s="65"/>
      <c r="Y3" s="65"/>
      <c r="Z3" s="65"/>
      <c r="AA3" s="65"/>
      <c r="AB3" s="65"/>
      <c r="AC3" s="65"/>
      <c r="AD3" s="65"/>
      <c r="AE3" s="65"/>
      <c r="AG3" s="14" t="s">
        <v>168</v>
      </c>
    </row>
    <row r="4" spans="1:43" ht="27.95" customHeight="1" x14ac:dyDescent="0.25">
      <c r="A4" s="66"/>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7" t="s">
        <v>161</v>
      </c>
      <c r="AG4" s="237" t="s">
        <v>166</v>
      </c>
    </row>
    <row r="5" spans="1:43" ht="30" customHeight="1" x14ac:dyDescent="0.25">
      <c r="A5" s="68"/>
      <c r="B5" s="68" t="s">
        <v>652</v>
      </c>
      <c r="C5" s="68"/>
      <c r="D5" s="68"/>
      <c r="E5" s="68"/>
      <c r="F5" s="68"/>
      <c r="G5" s="69"/>
      <c r="H5" s="68"/>
      <c r="I5" s="70"/>
      <c r="J5" s="70" t="s">
        <v>160</v>
      </c>
      <c r="K5" s="70"/>
      <c r="L5" s="70"/>
      <c r="M5" s="70"/>
      <c r="N5" s="70"/>
      <c r="O5" s="71"/>
      <c r="P5" s="71"/>
      <c r="Q5" s="71"/>
      <c r="R5" s="71"/>
      <c r="S5" s="71"/>
      <c r="T5" s="71"/>
      <c r="U5" s="71"/>
      <c r="V5" s="71"/>
      <c r="W5" s="71"/>
      <c r="X5" s="71"/>
      <c r="Y5" s="71"/>
      <c r="Z5" s="71"/>
      <c r="AA5" s="72"/>
      <c r="AB5" s="71"/>
      <c r="AC5" s="71"/>
      <c r="AD5" s="71"/>
      <c r="AE5" s="238" t="str" cm="1">
        <f t="array" aca="1" ref="AE5" ca="1">IF(COUNTIF(A2:AE2,"&lt;0.5")=0,"Aucune colonne masquée ",COUNTIF(A2:AE2,"&lt;0.5") &amp; " " &amp; IF(COUNTIF(A2:AE2,"&lt;0.5")&gt;1,"colonnes masquées","colonne masquée") &amp; " " &amp; _xlfn.TEXTJOIN(" ", TRUE, IF(A2:AE2&lt;0.5,A1:AE1,"")))&amp;" "</f>
        <v xml:space="preserve">Aucune colonne masquée  </v>
      </c>
      <c r="AG5" s="237" t="s">
        <v>167</v>
      </c>
      <c r="AH5" s="239"/>
      <c r="AI5" s="239"/>
      <c r="AJ5" s="239"/>
    </row>
    <row r="6" spans="1:43" ht="26.25" customHeight="1" x14ac:dyDescent="0.25">
      <c r="A6" s="73"/>
      <c r="B6" s="74"/>
      <c r="C6" s="74"/>
      <c r="D6" s="74"/>
      <c r="E6" s="74"/>
      <c r="F6" s="74"/>
      <c r="G6" s="69"/>
      <c r="H6" s="75"/>
      <c r="I6" s="76"/>
      <c r="J6" s="77"/>
      <c r="K6" s="77"/>
      <c r="L6" s="77"/>
      <c r="M6" s="78"/>
      <c r="N6" s="78"/>
      <c r="O6" s="77"/>
      <c r="P6" s="79" t="s">
        <v>163</v>
      </c>
      <c r="Q6" s="80"/>
      <c r="R6" s="80"/>
      <c r="S6" s="81"/>
      <c r="T6" s="79"/>
      <c r="U6" s="79" t="s">
        <v>165</v>
      </c>
      <c r="V6" s="79"/>
      <c r="W6" s="82"/>
      <c r="X6" s="83" t="s">
        <v>162</v>
      </c>
      <c r="Y6" s="83"/>
      <c r="Z6" s="79" t="s">
        <v>164</v>
      </c>
      <c r="AA6" s="80"/>
      <c r="AB6" s="80"/>
      <c r="AC6" s="240"/>
      <c r="AD6" s="84"/>
      <c r="AE6" s="84"/>
      <c r="AG6" s="241" t="s">
        <v>244</v>
      </c>
      <c r="AH6" s="242" t="str">
        <f ca="1">CELL("nomfichier")</f>
        <v>D:\Données\1.UPRT\0-UPRT.fait\1-UPRT.FR-SITE-WEB\ff-fiches-fabrications\ff.fiches.fabrication.2023\ffr.restaurant.2023\[C_LA-CUISINE-DE-COLLECTIVITE.xlsx]MODE_EMPLOI</v>
      </c>
    </row>
    <row r="7" spans="1:43" ht="26.25" customHeight="1" x14ac:dyDescent="0.25">
      <c r="A7" s="225"/>
      <c r="B7" s="226" t="s">
        <v>17</v>
      </c>
      <c r="C7" s="227"/>
      <c r="D7" s="228" t="s">
        <v>239</v>
      </c>
      <c r="E7" s="227"/>
      <c r="F7" s="227"/>
      <c r="G7" s="227"/>
      <c r="H7" s="229"/>
      <c r="I7" s="227"/>
      <c r="J7" s="227"/>
      <c r="K7" s="227"/>
      <c r="L7" s="227"/>
      <c r="M7" s="227"/>
      <c r="N7" s="227"/>
      <c r="O7" s="227"/>
      <c r="P7" s="227" t="str">
        <f>D7</f>
        <v>SOUS-FAMILLE</v>
      </c>
      <c r="Q7" s="227"/>
      <c r="R7" s="227"/>
      <c r="S7" s="229"/>
      <c r="T7" s="230" t="s">
        <v>664</v>
      </c>
      <c r="U7" s="231" cm="1">
        <f t="array" ref="U7">SUMPRODUCT(LEN(E9:E42)-LEN(SUBSTITUTE(E9:E42,"*","")))</f>
        <v>0</v>
      </c>
      <c r="V7" s="227"/>
      <c r="W7" s="227" t="str">
        <f>D7</f>
        <v>SOUS-FAMILLE</v>
      </c>
      <c r="X7" s="227"/>
      <c r="Y7" s="227"/>
      <c r="Z7" s="227"/>
      <c r="AA7" s="227"/>
      <c r="AB7" s="232"/>
      <c r="AC7" s="227"/>
      <c r="AD7" s="227"/>
      <c r="AE7" s="233" t="str">
        <f>B9</f>
        <v>NOM DE LA RECETTE À SAISIR</v>
      </c>
    </row>
    <row r="8" spans="1:43" ht="42" customHeight="1" thickBot="1" x14ac:dyDescent="0.3">
      <c r="A8" s="92" t="s">
        <v>0</v>
      </c>
      <c r="B8" s="92" t="s">
        <v>1</v>
      </c>
      <c r="C8" s="92" t="s">
        <v>142</v>
      </c>
      <c r="D8" s="92" t="s">
        <v>2</v>
      </c>
      <c r="E8" s="92" t="s">
        <v>117</v>
      </c>
      <c r="F8" s="92" t="s">
        <v>3</v>
      </c>
      <c r="G8" s="92" t="s">
        <v>4</v>
      </c>
      <c r="H8" s="81"/>
      <c r="I8" s="93" t="s">
        <v>5</v>
      </c>
      <c r="J8" s="92" t="s">
        <v>114</v>
      </c>
      <c r="K8" s="92" t="s">
        <v>4</v>
      </c>
      <c r="L8" s="92" t="s">
        <v>6</v>
      </c>
      <c r="M8" s="94" t="s">
        <v>7</v>
      </c>
      <c r="N8" s="94"/>
      <c r="O8" s="95" t="s">
        <v>115</v>
      </c>
      <c r="P8" s="96" t="s">
        <v>8</v>
      </c>
      <c r="Q8" s="97" t="s">
        <v>9</v>
      </c>
      <c r="R8" s="92" t="s">
        <v>10</v>
      </c>
      <c r="S8" s="81"/>
      <c r="T8" s="92" t="s">
        <v>117</v>
      </c>
      <c r="U8" s="98" t="s">
        <v>11</v>
      </c>
      <c r="V8" s="95" t="s">
        <v>12</v>
      </c>
      <c r="W8" s="92" t="s">
        <v>13</v>
      </c>
      <c r="X8" s="94" t="s">
        <v>7</v>
      </c>
      <c r="Y8" s="94" t="s">
        <v>116</v>
      </c>
      <c r="Z8" s="99" t="s">
        <v>8</v>
      </c>
      <c r="AA8" s="97" t="s">
        <v>9</v>
      </c>
      <c r="AB8" s="99" t="s">
        <v>10</v>
      </c>
      <c r="AC8" s="240"/>
      <c r="AD8" s="92" t="s">
        <v>14</v>
      </c>
      <c r="AE8" s="92" t="s">
        <v>15</v>
      </c>
      <c r="AG8" s="245" t="s">
        <v>5642</v>
      </c>
    </row>
    <row r="9" spans="1:43" ht="24" customHeight="1" thickBot="1" x14ac:dyDescent="0.3">
      <c r="A9" s="100" t="s">
        <v>5640</v>
      </c>
      <c r="B9" s="101" t="s">
        <v>20</v>
      </c>
      <c r="C9" s="101"/>
      <c r="D9" s="102">
        <v>0</v>
      </c>
      <c r="E9" s="103" t="s">
        <v>21</v>
      </c>
      <c r="F9" s="104">
        <v>10</v>
      </c>
      <c r="G9" s="8" t="s">
        <v>119</v>
      </c>
      <c r="H9" s="105"/>
      <c r="I9" s="106" t="str">
        <f>E9</f>
        <v>ÉLÉMENT PRINCIPAL À SAISIR</v>
      </c>
      <c r="J9" s="107">
        <f>F9</f>
        <v>10</v>
      </c>
      <c r="K9" s="108" t="str">
        <f>G9</f>
        <v>Quoi ?</v>
      </c>
      <c r="L9" s="109">
        <f>IF(1=1,IF(OR(J9="",O9="",NOT(ISNUMBER(J9)),NOT(ISNUMBER(O9)),J9=0),"",O9/J9),N("L6"))</f>
        <v>15</v>
      </c>
      <c r="M9" s="110">
        <f>IF(1=1,IF(OR(L9="",NOT(ISNUMBER(F9))),"",F9*L9*IFERROR(INDEX(D384:D428,MATCH(AE9,B384:B428,0)),1)),N("M13"))</f>
        <v>150</v>
      </c>
      <c r="N9" s="111" t="str">
        <f>IF(1=1,IF(F9="","",IF(G9="","",IFERROR(INDEX(E384:E428,MATCH(AE9,B384:B428,0)),G9&amp;""))),N("N6"))</f>
        <v>Quoi ?</v>
      </c>
      <c r="O9" s="112">
        <v>150</v>
      </c>
      <c r="P9" s="113">
        <f>IF(1=1,IF(M9="","",IF(AND(ISNUMBER(M9),M9&lt;1,N9="kg"),MAX(1,ROUND(M9*1000,0)),IF(AND(ISNUMBER(M9),M9&lt;1,N9="L"),MAX(1,ROUND(M9*100,0)),ROUND(M9,3)))),N("O6"))</f>
        <v>150</v>
      </c>
      <c r="Q9" s="114" t="str">
        <f>IF(1=1,IF(M9="","",IF(AND(ISNUMBER(M9),M9&lt;1,N9="kg"),"g",IF(AND(ISNUMBER(M9),M9&lt;1,N9="L"),"cl",N9))),N("P6"))</f>
        <v>Quoi ?</v>
      </c>
      <c r="R9" s="115" t="str">
        <f>IF(1=1,IF(E9="","",IF(F9="","A CONTROLER",IF(NOT(ISNUMBER(F9)),"TEXTE",IF(OR(L9="",L9&lt;=0),"COMMANDE PRINCIPALE INCOMPLETE",IF(G9="","UNITE MANQUANTE",IF(COUNTIF(B384:B428,AE9)=0,"UNITE A CONTROLER","OK")))))),N("Q9"))</f>
        <v>UNITE A CONTROLER</v>
      </c>
      <c r="S9" s="105"/>
      <c r="T9" s="116" t="str">
        <f>B9</f>
        <v>NOM DE LA RECETTE À SAISIR</v>
      </c>
      <c r="U9" s="117">
        <v>100</v>
      </c>
      <c r="V9" s="112">
        <v>150</v>
      </c>
      <c r="W9" s="118">
        <f>IF(1=1,IF(OR(U9="",V9="",NOT(ISNUMBER(U9)),NOT(ISNUMBER(V9)),U9=0),"",V9/U9),N("U6"))</f>
        <v>1.5</v>
      </c>
      <c r="X9" s="119">
        <f>IF(1=1,IF(OR(W9="",NOT(ISNUMBER(F9))),"",F9*W9*IFERROR(INDEX(D384:D428,MATCH(AE9,B384:B428,0)),1)),N("V7"))</f>
        <v>15</v>
      </c>
      <c r="Y9" s="120" t="str">
        <f>IF(1=1,IF(F9="","",IF(G9="","",IFERROR(INDEX(E384:E428,MATCH(AE9,B384:B428,0)),G9&amp;""))),N("W6"))</f>
        <v>Quoi ?</v>
      </c>
      <c r="Z9" s="121">
        <f>IF(1=1,IF(X9="","",IF(AND(ISNUMBER(X9),X9&lt;1,Y9="kg"),MAX(1,ROUND(X9*1000,0)),IF(AND(ISNUMBER(X9),X9&lt;1,Y9="L"),MAX(1,ROUND(X9*100,0)),ROUND(X9,3)))),N("X6"))</f>
        <v>15</v>
      </c>
      <c r="AA9" s="122" t="str">
        <f>IF(1=1,IF(X9="","",IF(AND(ISNUMBER(X9),X9&lt;1,Y9="kg"),"g",IF(AND(ISNUMBER(X9),X9&lt;1,Y9="L"),"cl",Y9))),N("Y6"))</f>
        <v>Quoi ?</v>
      </c>
      <c r="AB9" s="123" t="str">
        <f>IF(1=1,IF(E9="","",IF(F9="","A CONTROLER",IF(NOT(ISNUMBER(F9)),"TEXTE",IF(OR(W9="",W9&lt;=0),"COMMANDE COUVERTS INCOMPLETE",IF(G9="","UNITE MANQUANTE",IF(COUNTIF(B384:B428,AE9)=0,"UNITE A CONTROLER","OK")))))),N("Z6"))</f>
        <v>UNITE A CONTROLER</v>
      </c>
      <c r="AD9" s="124">
        <v>62</v>
      </c>
      <c r="AE9" s="125" t="str">
        <f>IF(1=1,IF(G9="","",UPPER(TRIM(SUBSTITUTE(SUBSTITUTE(G9&amp;"",CHAR(160)," ")," "," ")))),N("AC6"))</f>
        <v>QUOI ?</v>
      </c>
      <c r="AG9" s="8" t="s">
        <v>22</v>
      </c>
      <c r="AI9" s="100" t="str">
        <f>A9</f>
        <v>N° 00</v>
      </c>
      <c r="AJ9" s="251" t="str">
        <f>B9</f>
        <v>NOM DE LA RECETTE À SAISIR</v>
      </c>
      <c r="AK9" s="252"/>
      <c r="AL9" s="252"/>
      <c r="AM9" s="252"/>
      <c r="AN9" s="252"/>
      <c r="AO9" s="252"/>
      <c r="AP9" s="252"/>
      <c r="AQ9" s="252"/>
    </row>
    <row r="10" spans="1:43" ht="19.5" thickBot="1" x14ac:dyDescent="0.3">
      <c r="A10" s="126" t="str">
        <f>IF(1=1,IF(E10="","",A9),N("A7"))</f>
        <v/>
      </c>
      <c r="B10" s="127" t="str">
        <f>IF(1=1,IF(E10="","",B9),N("B7"))</f>
        <v/>
      </c>
      <c r="C10" s="128"/>
      <c r="D10" s="129" t="str">
        <f>IF(ISBLANK(E10),"",LARGE(D9:D9,1)+1)</f>
        <v/>
      </c>
      <c r="E10" s="130"/>
      <c r="F10" s="131"/>
      <c r="G10" s="170"/>
      <c r="H10" s="105"/>
      <c r="I10" s="132" t="str">
        <f>IF(1=1,IF(E10="","",I9),N("H7"))</f>
        <v/>
      </c>
      <c r="J10" s="133" t="str">
        <f>IF(1=1,IF(E10="","",J9),N("I7"))</f>
        <v/>
      </c>
      <c r="K10" s="134" t="str">
        <f>IF(1=1,IF(E10="","",K9),N("J7"))</f>
        <v/>
      </c>
      <c r="L10" s="135" t="str">
        <f>IF(1=1,IF(OR(J10="",O10="",NOT(ISNUMBER(J10)),NOT(ISNUMBER(O10)),J10=0),"",O10/J10),N("L7"))</f>
        <v/>
      </c>
      <c r="M10" s="136" t="str">
        <f>IF(1=1,IF(OR(L10="",NOT(ISNUMBER(F10))),"",F10*L10*IFERROR(INDEX(D384:D428,MATCH(AE10,B384:B428,0)),1)),N("M13"))</f>
        <v/>
      </c>
      <c r="N10" s="137" t="str">
        <f>IF(1=1,IF(F10="","",IF(G10="","",IFERROR(INDEX(E384:E428,MATCH(AE10,B384:B428,0)),G10&amp;""))),N("N6"))</f>
        <v/>
      </c>
      <c r="O10" s="138" t="str">
        <f>IF(1=1,IF(E10="","",O9),N("K7"))</f>
        <v/>
      </c>
      <c r="P10" s="139" t="str">
        <f>IF(1=1,IF(M10="","",IF(AND(ISNUMBER(M10),M10&lt;1,N10="kg"),MAX(1,ROUND(M10*1000,0)),IF(AND(ISNUMBER(M10),M10&lt;1,N10="L"),MAX(1,ROUND(M10*100,0)),ROUND(M10,3)))),N("O7"))</f>
        <v/>
      </c>
      <c r="Q10" s="140" t="str">
        <f>IF(1=1,IF(M10="","",IF(AND(ISNUMBER(M10),M10&lt;1,N10="kg"),"g",IF(AND(ISNUMBER(M10),M10&lt;1,N10="L"),"cl",N10))),N("P7"))</f>
        <v/>
      </c>
      <c r="R10" s="115" t="str">
        <f>IF(1=1,IF(E10="","",IF(F10="","A CONTROLER",IF(NOT(ISNUMBER(F10)),"TEXTE",IF(OR(L10="",L10&lt;=0),"COMMANDE PRINCIPALE INCOMPLETE",IF(G10="","UNITE MANQUANTE",IF(COUNTIF(B384:B428,AE10)=0,"UNITE A CONTROLER","OK")))))),N("Q9"))</f>
        <v/>
      </c>
      <c r="S10" s="105"/>
      <c r="T10" s="141">
        <f t="shared" ref="T10:T43" si="2">E10</f>
        <v>0</v>
      </c>
      <c r="U10" s="133" t="str">
        <f>IF(1=1,IF(E10="","",U9),N("S7"))</f>
        <v/>
      </c>
      <c r="V10" s="133" t="str">
        <f>IF(1=1,IF(E10="","",V9),N("T7"))</f>
        <v/>
      </c>
      <c r="W10" s="135" t="str">
        <f>IF(1=1,IF(OR(U10="",V10="",NOT(ISNUMBER(U10)),NOT(ISNUMBER(V10)),U10=0),"",V10/U10),N("U7"))</f>
        <v/>
      </c>
      <c r="X10" s="136" t="str">
        <f>IF(1=1,IF(OR(W10="",NOT(ISNUMBER(F10))),"",F10*W10*IFERROR(INDEX(D384:D428,MATCH(AE10,B384:B428,0)),1)),N("V7"))</f>
        <v/>
      </c>
      <c r="Y10" s="137" t="str">
        <f>IF(1=1,IF(F10="","",IF(G10="","",IFERROR(INDEX(E384:E428,MATCH(AE10,B384:B428,0)),G10&amp;""))),N("W6"))</f>
        <v/>
      </c>
      <c r="Z10" s="142" t="str">
        <f>IF(1=1,IF(X10="","",IF(AND(ISNUMBER(X10),X10&lt;1,Y10="kg"),MAX(1,ROUND(X10*1000,0)),IF(AND(ISNUMBER(X10),X10&lt;1,Y10="L"),MAX(1,ROUND(X10*100,0)),ROUND(X10,3)))),N("X7"))</f>
        <v/>
      </c>
      <c r="AA10" s="143" t="str">
        <f>IF(1=1,IF(X10="","",IF(AND(ISNUMBER(X10),X10&lt;1,Y10="kg"),"g",IF(AND(ISNUMBER(X10),X10&lt;1,Y10="L"),"cl",Y10))),N("Y7"))</f>
        <v/>
      </c>
      <c r="AB10" s="123" t="str">
        <f>IF(1=1,IF(E10="","",IF(F10="","A CONTROLER",IF(NOT(ISNUMBER(F10)),"TEXTE",IF(OR(W10="",W10&lt;=0),"COMMANDE COUVERTS INCOMPLETE",IF(G10="","UNITE MANQUANTE",IF(COUNTIF(B384:B428,AE10)=0,"UNITE A CONTROLER","OK")))))),N("Z6"))</f>
        <v/>
      </c>
      <c r="AD10" s="144" t="str">
        <f>IF(1=1,IF(E10="","",AD9),N("AB7"))</f>
        <v/>
      </c>
      <c r="AE10" s="125" t="str">
        <f>IF(1=1,IF(G10="","",UPPER(TRIM(SUBSTITUTE(SUBSTITUTE(G10&amp;"",CHAR(160)," ")," "," ")))),N("AC7"))</f>
        <v/>
      </c>
      <c r="AG10" s="2" t="s">
        <v>25</v>
      </c>
      <c r="AI10" s="158" t="str">
        <f t="shared" ref="AI10:AJ10" si="3">A46</f>
        <v>N° 00</v>
      </c>
      <c r="AJ10" s="251" t="str">
        <f t="shared" si="3"/>
        <v>NOM DE LA RECETTE À SAISIR</v>
      </c>
      <c r="AK10" s="252"/>
      <c r="AL10" s="252"/>
      <c r="AM10" s="252"/>
      <c r="AN10" s="252"/>
      <c r="AO10" s="252"/>
      <c r="AP10" s="252"/>
      <c r="AQ10" s="252"/>
    </row>
    <row r="11" spans="1:43" ht="19.5" thickBot="1" x14ac:dyDescent="0.3">
      <c r="A11" s="126" t="str">
        <f>IF(1=1,IF(E11="","",A9),N("A8"))</f>
        <v/>
      </c>
      <c r="B11" s="127" t="str">
        <f>IF(1=1,IF(E11="","",B9),N("B8"))</f>
        <v/>
      </c>
      <c r="C11" s="128"/>
      <c r="D11" s="129" t="str">
        <f>IF(ISBLANK(E11),"",LARGE(D9:D10,1)+1)</f>
        <v/>
      </c>
      <c r="E11" s="130"/>
      <c r="F11" s="131"/>
      <c r="G11" s="170"/>
      <c r="H11" s="105"/>
      <c r="I11" s="132" t="str">
        <f>IF(1=1,IF(E11="","",I9),N("H8"))</f>
        <v/>
      </c>
      <c r="J11" s="133" t="str">
        <f>IF(1=1,IF(E11="","",J9),N("I8"))</f>
        <v/>
      </c>
      <c r="K11" s="134" t="str">
        <f>IF(1=1,IF(E11="","",K9),N("J8"))</f>
        <v/>
      </c>
      <c r="L11" s="135" t="str">
        <f>IF(1=1,IF(OR(J11="",O11="",NOT(ISNUMBER(J11)),NOT(ISNUMBER(O11)),J11=0),"",O11/J11),N("L8"))</f>
        <v/>
      </c>
      <c r="M11" s="136" t="str">
        <f>IF(1=1,IF(OR(L11="",NOT(ISNUMBER(F11))),"",F11*L11*IFERROR(INDEX(D384:D428,MATCH(AE11,B384:B428,0)),1)),N("M13"))</f>
        <v/>
      </c>
      <c r="N11" s="137" t="str">
        <f>IF(1=1,IF(F11="","",IF(G11="","",IFERROR(INDEX(E384:E428,MATCH(AE11,B384:B428,0)),G11&amp;""))),N("N6"))</f>
        <v/>
      </c>
      <c r="O11" s="138" t="str">
        <f>IF(1=1,IF(E11="","",O9),N("K8"))</f>
        <v/>
      </c>
      <c r="P11" s="139" t="str">
        <f>IF(1=1,IF(M11="","",IF(AND(ISNUMBER(M11),M11&lt;1,N11="kg"),MAX(1,ROUND(M11*1000,0)),IF(AND(ISNUMBER(M11),M11&lt;1,N11="L"),MAX(1,ROUND(M11*100,0)),ROUND(M11,3)))),N("O8"))</f>
        <v/>
      </c>
      <c r="Q11" s="140" t="str">
        <f>IF(1=1,IF(M11="","",IF(AND(ISNUMBER(M11),M11&lt;1,N11="kg"),"g",IF(AND(ISNUMBER(M11),M11&lt;1,N11="L"),"cl",N11))),N("P8"))</f>
        <v/>
      </c>
      <c r="R11" s="115" t="str">
        <f>IF(1=1,IF(E11="","",IF(F11="","A CONTROLER",IF(NOT(ISNUMBER(F11)),"TEXTE",IF(OR(L11="",L11&lt;=0),"COMMANDE PRINCIPALE INCOMPLETE",IF(G11="","UNITE MANQUANTE",IF(COUNTIF(B384:B428,AE11)=0,"UNITE A CONTROLER","OK")))))),N("Q9"))</f>
        <v/>
      </c>
      <c r="S11" s="105"/>
      <c r="T11" s="141">
        <f t="shared" si="2"/>
        <v>0</v>
      </c>
      <c r="U11" s="133" t="str">
        <f>IF(1=1,IF(E11="","",U9),N("S8"))</f>
        <v/>
      </c>
      <c r="V11" s="133" t="str">
        <f>IF(1=1,IF(E11="","",V9),N("T8"))</f>
        <v/>
      </c>
      <c r="W11" s="135" t="str">
        <f>IF(1=1,IF(OR(U11="",V11="",NOT(ISNUMBER(U11)),NOT(ISNUMBER(V11)),U11=0),"",V11/U11),N("U8"))</f>
        <v/>
      </c>
      <c r="X11" s="136" t="str">
        <f>IF(1=1,IF(OR(W11="",NOT(ISNUMBER(F11))),"",F11*W11*IFERROR(INDEX(D384:D428,MATCH(AE11,B384:B428,0)),1)),N("V7"))</f>
        <v/>
      </c>
      <c r="Y11" s="137" t="str">
        <f>IF(1=1,IF(F11="","",IF(G11="","",IFERROR(INDEX(E384:E428,MATCH(AE11,B384:B428,0)),G11&amp;""))),N("W6"))</f>
        <v/>
      </c>
      <c r="Z11" s="142" t="str">
        <f>IF(1=1,IF(X11="","",IF(AND(ISNUMBER(X11),X11&lt;1,Y11="kg"),MAX(1,ROUND(X11*1000,0)),IF(AND(ISNUMBER(X11),X11&lt;1,Y11="L"),MAX(1,ROUND(X11*100,0)),ROUND(X11,3)))),N("X8"))</f>
        <v/>
      </c>
      <c r="AA11" s="143" t="str">
        <f>IF(1=1,IF(X11="","",IF(AND(ISNUMBER(X11),X11&lt;1,Y11="kg"),"g",IF(AND(ISNUMBER(X11),X11&lt;1,Y11="L"),"cl",Y11))),N("Y8"))</f>
        <v/>
      </c>
      <c r="AB11" s="123" t="str">
        <f>IF(1=1,IF(E11="","",IF(F11="","A CONTROLER",IF(NOT(ISNUMBER(F11)),"TEXTE",IF(OR(W11="",W11&lt;=0),"COMMANDE COUVERTS INCOMPLETE",IF(G11="","UNITE MANQUANTE",IF(COUNTIF(B384:B428,AE11)=0,"UNITE A CONTROLER","OK")))))),N("Z6"))</f>
        <v/>
      </c>
      <c r="AD11" s="144" t="str">
        <f>IF(1=1,IF(E11="","",AD9),N("AB8"))</f>
        <v/>
      </c>
      <c r="AE11" s="125" t="str">
        <f>IF(1=1,IF(G11="","",UPPER(TRIM(SUBSTITUTE(SUBSTITUTE(G11&amp;"",CHAR(160)," ")," "," ")))),N("AC8"))</f>
        <v/>
      </c>
      <c r="AG11" s="9" t="s">
        <v>26</v>
      </c>
      <c r="AI11" s="100" t="str">
        <f t="shared" ref="AI11:AJ11" si="4">A83</f>
        <v>N° 00</v>
      </c>
      <c r="AJ11" s="251" t="str">
        <f t="shared" si="4"/>
        <v>NOM DE LA RECETTE À SAISIR</v>
      </c>
      <c r="AK11" s="252"/>
      <c r="AL11" s="252"/>
      <c r="AM11" s="252"/>
      <c r="AN11" s="252"/>
      <c r="AO11" s="252"/>
      <c r="AP11" s="252"/>
      <c r="AQ11" s="252"/>
    </row>
    <row r="12" spans="1:43" ht="19.5" thickBot="1" x14ac:dyDescent="0.3">
      <c r="A12" s="126" t="str">
        <f>IF(1=1,IF(E12="","",A9),N("A9"))</f>
        <v/>
      </c>
      <c r="B12" s="127" t="str">
        <f>IF(1=1,IF(E12="","",B9),N("B9"))</f>
        <v/>
      </c>
      <c r="C12" s="128"/>
      <c r="D12" s="129" t="str">
        <f>IF(ISBLANK(E12),"",LARGE(D9:D11,1)+1)</f>
        <v/>
      </c>
      <c r="E12" s="130"/>
      <c r="F12" s="131"/>
      <c r="G12" s="170"/>
      <c r="H12" s="105"/>
      <c r="I12" s="132" t="str">
        <f>IF(1=1,IF(E12="","",I9),N("H9"))</f>
        <v/>
      </c>
      <c r="J12" s="133" t="str">
        <f>IF(1=1,IF(E12="","",J9),N("I9"))</f>
        <v/>
      </c>
      <c r="K12" s="134" t="str">
        <f>IF(1=1,IF(E12="","",K9),N("J9"))</f>
        <v/>
      </c>
      <c r="L12" s="135" t="str">
        <f>IF(1=1,IF(OR(J12="",O12="",NOT(ISNUMBER(J12)),NOT(ISNUMBER(O12)),J12=0),"",O12/J12),N("L9"))</f>
        <v/>
      </c>
      <c r="M12" s="136" t="str">
        <f>IF(1=1,IF(OR(L12="",NOT(ISNUMBER(F12))),"",F12*L12*IFERROR(INDEX(D384:D428,MATCH(AE12,B384:B428,0)),1)),N("M13"))</f>
        <v/>
      </c>
      <c r="N12" s="137" t="str">
        <f>IF(1=1,IF(F12="","",IF(G12="","",IFERROR(INDEX(E384:E428,MATCH(AE12,B384:B428,0)),G12&amp;""))),N("N6"))</f>
        <v/>
      </c>
      <c r="O12" s="138" t="str">
        <f>IF(1=1,IF(E12="","",O9),N("K9"))</f>
        <v/>
      </c>
      <c r="P12" s="139" t="str">
        <f>IF(1=1,IF(M12="","",IF(AND(ISNUMBER(M12),M12&lt;1,N12="kg"),MAX(1,ROUND(M12*1000,0)),IF(AND(ISNUMBER(M12),M12&lt;1,N12="L"),MAX(1,ROUND(M12*100,0)),ROUND(M12,3)))),N("O9"))</f>
        <v/>
      </c>
      <c r="Q12" s="140" t="str">
        <f>IF(1=1,IF(M12="","",IF(AND(ISNUMBER(M12),M12&lt;1,N12="kg"),"g",IF(AND(ISNUMBER(M12),M12&lt;1,N12="L"),"cl",N12))),N("P9"))</f>
        <v/>
      </c>
      <c r="R12" s="115" t="str">
        <f>IF(1=1,IF(E12="","",IF(F12="","A CONTROLER",IF(NOT(ISNUMBER(F12)),"TEXTE",IF(OR(L12="",L12&lt;=0),"COMMANDE PRINCIPALE INCOMPLETE",IF(G12="","UNITE MANQUANTE",IF(COUNTIF(B384:B428,AE12)=0,"UNITE A CONTROLER","OK")))))),N("Q9"))</f>
        <v/>
      </c>
      <c r="S12" s="105"/>
      <c r="T12" s="141">
        <f t="shared" si="2"/>
        <v>0</v>
      </c>
      <c r="U12" s="133" t="str">
        <f>IF(1=1,IF(E12="","",U9),N("S9"))</f>
        <v/>
      </c>
      <c r="V12" s="133" t="str">
        <f>IF(1=1,IF(E12="","",V9),N("T9"))</f>
        <v/>
      </c>
      <c r="W12" s="135" t="str">
        <f>IF(1=1,IF(OR(U12="",V12="",NOT(ISNUMBER(U12)),NOT(ISNUMBER(V12)),U12=0),"",V12/U12),N("U9"))</f>
        <v/>
      </c>
      <c r="X12" s="136" t="str">
        <f>IF(1=1,IF(OR(W12="",NOT(ISNUMBER(F12))),"",F12*W12*IFERROR(INDEX(D384:D428,MATCH(AE12,B384:B428,0)),1)),N("V7"))</f>
        <v/>
      </c>
      <c r="Y12" s="137" t="str">
        <f>IF(1=1,IF(F12="","",IF(G12="","",IFERROR(INDEX(E384:E428,MATCH(AE12,B384:B428,0)),G12&amp;""))),N("W6"))</f>
        <v/>
      </c>
      <c r="Z12" s="142" t="str">
        <f>IF(1=1,IF(X12="","",IF(AND(ISNUMBER(X12),X12&lt;1,Y12="kg"),MAX(1,ROUND(X12*1000,0)),IF(AND(ISNUMBER(X12),X12&lt;1,Y12="L"),MAX(1,ROUND(X12*100,0)),ROUND(X12,3)))),N("X9"))</f>
        <v/>
      </c>
      <c r="AA12" s="143" t="str">
        <f>IF(1=1,IF(X12="","",IF(AND(ISNUMBER(X12),X12&lt;1,Y12="kg"),"g",IF(AND(ISNUMBER(X12),X12&lt;1,Y12="L"),"cl",Y12))),N("Y9"))</f>
        <v/>
      </c>
      <c r="AB12" s="123" t="str">
        <f>IF(1=1,IF(E12="","",IF(F12="","A CONTROLER",IF(NOT(ISNUMBER(F12)),"TEXTE",IF(OR(W12="",W12&lt;=0),"COMMANDE COUVERTS INCOMPLETE",IF(G12="","UNITE MANQUANTE",IF(COUNTIF(B384:B428,AE12)=0,"UNITE A CONTROLER","OK")))))),N("Z6"))</f>
        <v/>
      </c>
      <c r="AD12" s="144" t="str">
        <f>IF(1=1,IF(E12="","",AD9),N("AB9"))</f>
        <v/>
      </c>
      <c r="AE12" s="125" t="str">
        <f>IF(1=1,IF(G12="","",UPPER(TRIM(SUBSTITUTE(SUBSTITUTE(G12&amp;"",CHAR(160)," ")," "," ")))),N("AC9"))</f>
        <v/>
      </c>
      <c r="AG12" s="1" t="s">
        <v>28</v>
      </c>
      <c r="AI12" s="158" t="str">
        <f t="shared" ref="AI12:AJ12" si="5">A120</f>
        <v>N° 00</v>
      </c>
      <c r="AJ12" s="251" t="str">
        <f t="shared" si="5"/>
        <v>NOM DE LA RECETTE À SAISIR</v>
      </c>
      <c r="AK12" s="252"/>
      <c r="AL12" s="252"/>
      <c r="AM12" s="252"/>
      <c r="AN12" s="252"/>
      <c r="AO12" s="252"/>
      <c r="AP12" s="252"/>
      <c r="AQ12" s="252"/>
    </row>
    <row r="13" spans="1:43" ht="19.5" thickBot="1" x14ac:dyDescent="0.3">
      <c r="A13" s="126" t="str">
        <f>IF(1=1,IF(E13="","",A9),N("A10"))</f>
        <v/>
      </c>
      <c r="B13" s="127" t="str">
        <f>IF(1=1,IF(E13="","",B9),N("B10"))</f>
        <v/>
      </c>
      <c r="C13" s="128"/>
      <c r="D13" s="129" t="str">
        <f>IF(ISBLANK(E13),"",LARGE(D9:D12,1)+1)</f>
        <v/>
      </c>
      <c r="E13" s="130"/>
      <c r="F13" s="131"/>
      <c r="G13" s="170"/>
      <c r="H13" s="105"/>
      <c r="I13" s="132" t="str">
        <f>IF(1=1,IF(E13="","",I9),N("H10"))</f>
        <v/>
      </c>
      <c r="J13" s="133" t="str">
        <f>IF(1=1,IF(E13="","",J9),N("I10"))</f>
        <v/>
      </c>
      <c r="K13" s="134" t="str">
        <f>IF(1=1,IF(E13="","",K9),N("J10"))</f>
        <v/>
      </c>
      <c r="L13" s="135" t="str">
        <f>IF(1=1,IF(OR(J13="",O13="",NOT(ISNUMBER(J13)),NOT(ISNUMBER(O13)),J13=0),"",O13/J13),N("L10"))</f>
        <v/>
      </c>
      <c r="M13" s="136" t="str">
        <f>IF(1=1,IF(OR(L13="",NOT(ISNUMBER(F13))),"",F13*L13*IFERROR(INDEX(D384:D428,MATCH(AE13,B384:B428,0)),1)),N("M13"))</f>
        <v/>
      </c>
      <c r="N13" s="137" t="str">
        <f>IF(1=1,IF(F13="","",IF(G13="","",IFERROR(INDEX(E384:E428,MATCH(AE13,B384:B428,0)),G13&amp;""))),N("N6"))</f>
        <v/>
      </c>
      <c r="O13" s="138" t="str">
        <f>IF(1=1,IF(E13="","",O9),N("K10"))</f>
        <v/>
      </c>
      <c r="P13" s="139" t="str">
        <f>IF(1=1,IF(M13="","",IF(AND(ISNUMBER(M13),M13&lt;1,N13="kg"),MAX(1,ROUND(M13*1000,0)),IF(AND(ISNUMBER(M13),M13&lt;1,N13="L"),MAX(1,ROUND(M13*100,0)),ROUND(M13,3)))),N("O10"))</f>
        <v/>
      </c>
      <c r="Q13" s="140" t="str">
        <f>IF(1=1,IF(M13="","",IF(AND(ISNUMBER(M13),M13&lt;1,N13="kg"),"g",IF(AND(ISNUMBER(M13),M13&lt;1,N13="L"),"cl",N13))),N("P10"))</f>
        <v/>
      </c>
      <c r="R13" s="115" t="str">
        <f>IF(1=1,IF(E13="","",IF(F13="","A CONTROLER",IF(NOT(ISNUMBER(F13)),"TEXTE",IF(OR(L13="",L13&lt;=0),"COMMANDE PRINCIPALE INCOMPLETE",IF(G13="","UNITE MANQUANTE",IF(COUNTIF(B384:B428,AE13)=0,"UNITE A CONTROLER","OK")))))),N("Q9"))</f>
        <v/>
      </c>
      <c r="S13" s="105"/>
      <c r="T13" s="141">
        <f t="shared" si="2"/>
        <v>0</v>
      </c>
      <c r="U13" s="133" t="str">
        <f>IF(1=1,IF(E13="","",U9),N("S10"))</f>
        <v/>
      </c>
      <c r="V13" s="133" t="str">
        <f>IF(1=1,IF(E13="","",V9),N("T10"))</f>
        <v/>
      </c>
      <c r="W13" s="135" t="str">
        <f>IF(1=1,IF(OR(U13="",V13="",NOT(ISNUMBER(U13)),NOT(ISNUMBER(V13)),U13=0),"",V13/U13),N("U10"))</f>
        <v/>
      </c>
      <c r="X13" s="136" t="str">
        <f>IF(1=1,IF(OR(W13="",NOT(ISNUMBER(F13))),"",F13*W13*IFERROR(INDEX(D384:D428,MATCH(AE13,B384:B428,0)),1)),N("V7"))</f>
        <v/>
      </c>
      <c r="Y13" s="137" t="str">
        <f>IF(1=1,IF(F13="","",IF(G13="","",IFERROR(INDEX(E384:E428,MATCH(AE13,B384:B428,0)),G13&amp;""))),N("W6"))</f>
        <v/>
      </c>
      <c r="Z13" s="142" t="str">
        <f>IF(1=1,IF(X13="","",IF(AND(ISNUMBER(X13),X13&lt;1,Y13="kg"),MAX(1,ROUND(X13*1000,0)),IF(AND(ISNUMBER(X13),X13&lt;1,Y13="L"),MAX(1,ROUND(X13*100,0)),ROUND(X13,3)))),N("X10"))</f>
        <v/>
      </c>
      <c r="AA13" s="143" t="str">
        <f>IF(1=1,IF(X13="","",IF(AND(ISNUMBER(X13),X13&lt;1,Y13="kg"),"g",IF(AND(ISNUMBER(X13),X13&lt;1,Y13="L"),"cl",Y13))),N("Y10"))</f>
        <v/>
      </c>
      <c r="AB13" s="123" t="str">
        <f>IF(1=1,IF(E13="","",IF(F13="","A CONTROLER",IF(NOT(ISNUMBER(F13)),"TEXTE",IF(OR(W13="",W13&lt;=0),"COMMANDE COUVERTS INCOMPLETE",IF(G13="","UNITE MANQUANTE",IF(COUNTIF(B384:B428,AE13)=0,"UNITE A CONTROLER","OK")))))),N("Z6"))</f>
        <v/>
      </c>
      <c r="AD13" s="144" t="str">
        <f>IF(1=1,IF(E13="","",AD9),N("AB10"))</f>
        <v/>
      </c>
      <c r="AE13" s="125" t="str">
        <f>IF(1=1,IF(G13="","",UPPER(TRIM(SUBSTITUTE(SUBSTITUTE(G13&amp;"",CHAR(160)," ")," "," ")))),N("AC10"))</f>
        <v/>
      </c>
      <c r="AG13" s="1" t="s">
        <v>29</v>
      </c>
      <c r="AI13" s="100" t="str">
        <f t="shared" ref="AI13:AJ13" si="6">A157</f>
        <v>N° 00</v>
      </c>
      <c r="AJ13" s="251" t="str">
        <f t="shared" si="6"/>
        <v>NOM DE LA RECETTE À SAISIR</v>
      </c>
      <c r="AK13" s="252"/>
      <c r="AL13" s="252"/>
      <c r="AM13" s="252"/>
      <c r="AN13" s="252"/>
      <c r="AO13" s="252"/>
      <c r="AP13" s="252"/>
      <c r="AQ13" s="252"/>
    </row>
    <row r="14" spans="1:43" ht="19.5" thickBot="1" x14ac:dyDescent="0.3">
      <c r="A14" s="126" t="str">
        <f>IF(1=1,IF(E14="","",A9),N("A11"))</f>
        <v/>
      </c>
      <c r="B14" s="127" t="str">
        <f>IF(1=1,IF(E14="","",B9),N("B11"))</f>
        <v/>
      </c>
      <c r="C14" s="128"/>
      <c r="D14" s="129" t="str">
        <f>IF(ISBLANK(E14),"",LARGE(D9:D13,1)+1)</f>
        <v/>
      </c>
      <c r="E14" s="130"/>
      <c r="F14" s="131"/>
      <c r="G14" s="170"/>
      <c r="H14" s="105"/>
      <c r="I14" s="132" t="str">
        <f>IF(1=1,IF(E14="","",I9),N("H11"))</f>
        <v/>
      </c>
      <c r="J14" s="133" t="str">
        <f>IF(1=1,IF(E14="","",J9),N("I11"))</f>
        <v/>
      </c>
      <c r="K14" s="134" t="str">
        <f>IF(1=1,IF(E14="","",K9),N("J11"))</f>
        <v/>
      </c>
      <c r="L14" s="135" t="str">
        <f>IF(1=1,IF(OR(J14="",O14="",NOT(ISNUMBER(J14)),NOT(ISNUMBER(O14)),J14=0),"",O14/J14),N("L11"))</f>
        <v/>
      </c>
      <c r="M14" s="136" t="str">
        <f>IF(1=1,IF(OR(L14="",NOT(ISNUMBER(F14))),"",F14*L14*IFERROR(INDEX(D384:D428,MATCH(AE14,B384:B428,0)),1)),N("M13"))</f>
        <v/>
      </c>
      <c r="N14" s="137" t="str">
        <f>IF(1=1,IF(F14="","",IF(G14="","",IFERROR(INDEX(E384:E428,MATCH(AE14,B384:B428,0)),G14&amp;""))),N("N6"))</f>
        <v/>
      </c>
      <c r="O14" s="138" t="str">
        <f>IF(1=1,IF(E14="","",O9),N("K11"))</f>
        <v/>
      </c>
      <c r="P14" s="139" t="str">
        <f>IF(1=1,IF(M14="","",IF(AND(ISNUMBER(M14),M14&lt;1,N14="kg"),MAX(1,ROUND(M14*1000,0)),IF(AND(ISNUMBER(M14),M14&lt;1,N14="L"),MAX(1,ROUND(M14*100,0)),ROUND(M14,3)))),N("O11"))</f>
        <v/>
      </c>
      <c r="Q14" s="140" t="str">
        <f>IF(1=1,IF(M14="","",IF(AND(ISNUMBER(M14),M14&lt;1,N14="kg"),"g",IF(AND(ISNUMBER(M14),M14&lt;1,N14="L"),"cl",N14))),N("P11"))</f>
        <v/>
      </c>
      <c r="R14" s="115" t="str">
        <f>IF(1=1,IF(E14="","",IF(F14="","A CONTROLER",IF(NOT(ISNUMBER(F14)),"TEXTE",IF(OR(L14="",L14&lt;=0),"COMMANDE PRINCIPALE INCOMPLETE",IF(G14="","UNITE MANQUANTE",IF(COUNTIF(B384:B428,AE14)=0,"UNITE A CONTROLER","OK")))))),N("Q9"))</f>
        <v/>
      </c>
      <c r="S14" s="105"/>
      <c r="T14" s="141">
        <f t="shared" si="2"/>
        <v>0</v>
      </c>
      <c r="U14" s="133" t="str">
        <f>IF(1=1,IF(E14="","",U9),N("S11"))</f>
        <v/>
      </c>
      <c r="V14" s="133" t="str">
        <f>IF(1=1,IF(E14="","",V9),N("T11"))</f>
        <v/>
      </c>
      <c r="W14" s="135" t="str">
        <f>IF(1=1,IF(OR(U14="",V14="",NOT(ISNUMBER(U14)),NOT(ISNUMBER(V14)),U14=0),"",V14/U14),N("U11"))</f>
        <v/>
      </c>
      <c r="X14" s="136" t="str">
        <f>IF(1=1,IF(OR(W14="",NOT(ISNUMBER(F14))),"",F14*W14*IFERROR(INDEX(D384:D428,MATCH(AE14,B384:B428,0)),1)),N("V7"))</f>
        <v/>
      </c>
      <c r="Y14" s="137" t="str">
        <f>IF(1=1,IF(F14="","",IF(G14="","",IFERROR(INDEX(E384:E428,MATCH(AE14,B384:B428,0)),G14&amp;""))),N("W6"))</f>
        <v/>
      </c>
      <c r="Z14" s="142" t="str">
        <f>IF(1=1,IF(X14="","",IF(AND(ISNUMBER(X14),X14&lt;1,Y14="kg"),MAX(1,ROUND(X14*1000,0)),IF(AND(ISNUMBER(X14),X14&lt;1,Y14="L"),MAX(1,ROUND(X14*100,0)),ROUND(X14,3)))),N("X11"))</f>
        <v/>
      </c>
      <c r="AA14" s="143" t="str">
        <f>IF(1=1,IF(X14="","",IF(AND(ISNUMBER(X14),X14&lt;1,Y14="kg"),"g",IF(AND(ISNUMBER(X14),X14&lt;1,Y14="L"),"cl",Y14))),N("Y11"))</f>
        <v/>
      </c>
      <c r="AB14" s="123" t="str">
        <f>IF(1=1,IF(E14="","",IF(F14="","A CONTROLER",IF(NOT(ISNUMBER(F14)),"TEXTE",IF(OR(W14="",W14&lt;=0),"COMMANDE COUVERTS INCOMPLETE",IF(G14="","UNITE MANQUANTE",IF(COUNTIF(B384:B428,AE14)=0,"UNITE A CONTROLER","OK")))))),N("Z6"))</f>
        <v/>
      </c>
      <c r="AD14" s="144" t="str">
        <f>IF(1=1,IF(E14="","",AD9),N("AB11"))</f>
        <v/>
      </c>
      <c r="AE14" s="125" t="str">
        <f>IF(1=1,IF(G14="","",UPPER(TRIM(SUBSTITUTE(SUBSTITUTE(G14&amp;"",CHAR(160)," ")," "," ")))),N("AC11"))</f>
        <v/>
      </c>
      <c r="AG14" s="1" t="s">
        <v>30</v>
      </c>
      <c r="AI14" s="158" t="str">
        <f t="shared" ref="AI14:AJ14" si="7">A194</f>
        <v>N° 00</v>
      </c>
      <c r="AJ14" s="251" t="str">
        <f t="shared" si="7"/>
        <v>NOM DE LA RECETTE À SAISIR</v>
      </c>
      <c r="AK14" s="252"/>
      <c r="AL14" s="252"/>
      <c r="AM14" s="252"/>
      <c r="AN14" s="252"/>
      <c r="AO14" s="252"/>
      <c r="AP14" s="252"/>
      <c r="AQ14" s="252"/>
    </row>
    <row r="15" spans="1:43" ht="19.5" thickBot="1" x14ac:dyDescent="0.3">
      <c r="A15" s="126" t="str">
        <f>IF(1=1,IF(E15="","",A9),N("A12"))</f>
        <v/>
      </c>
      <c r="B15" s="127" t="str">
        <f>IF(1=1,IF(E15="","",B9),N("B12"))</f>
        <v/>
      </c>
      <c r="C15" s="128"/>
      <c r="D15" s="129" t="str">
        <f>IF(ISBLANK(E15),"",LARGE(D9:D14,1)+1)</f>
        <v/>
      </c>
      <c r="E15" s="130"/>
      <c r="F15" s="131"/>
      <c r="G15" s="170"/>
      <c r="H15" s="105"/>
      <c r="I15" s="132" t="str">
        <f>IF(1=1,IF(E15="","",I9),N("H12"))</f>
        <v/>
      </c>
      <c r="J15" s="133" t="str">
        <f>IF(1=1,IF(E15="","",J9),N("I12"))</f>
        <v/>
      </c>
      <c r="K15" s="134" t="str">
        <f>IF(1=1,IF(E15="","",K9),N("J12"))</f>
        <v/>
      </c>
      <c r="L15" s="135" t="str">
        <f>IF(1=1,IF(OR(J15="",O15="",NOT(ISNUMBER(J15)),NOT(ISNUMBER(O15)),J15=0),"",O15/J15),N("L12"))</f>
        <v/>
      </c>
      <c r="M15" s="136" t="str">
        <f>IF(1=1,IF(OR(L15="",NOT(ISNUMBER(F15))),"",F15*L15*IFERROR(INDEX(D384:D428,MATCH(AE15,B384:B428,0)),1)),N("M13"))</f>
        <v/>
      </c>
      <c r="N15" s="137" t="str">
        <f>IF(1=1,IF(F15="","",IF(G15="","",IFERROR(INDEX(E384:E428,MATCH(AE15,B384:B428,0)),G15&amp;""))),N("N6"))</f>
        <v/>
      </c>
      <c r="O15" s="138" t="str">
        <f>IF(1=1,IF(E15="","",O9),N("K12"))</f>
        <v/>
      </c>
      <c r="P15" s="139" t="str">
        <f>IF(1=1,IF(M15="","",IF(AND(ISNUMBER(M15),M15&lt;1,N15="kg"),MAX(1,ROUND(M15*1000,0)),IF(AND(ISNUMBER(M15),M15&lt;1,N15="L"),MAX(1,ROUND(M15*100,0)),ROUND(M15,3)))),N("O12"))</f>
        <v/>
      </c>
      <c r="Q15" s="140" t="str">
        <f>IF(1=1,IF(M15="","",IF(AND(ISNUMBER(M15),M15&lt;1,N15="kg"),"g",IF(AND(ISNUMBER(M15),M15&lt;1,N15="L"),"cl",N15))),N("P12"))</f>
        <v/>
      </c>
      <c r="R15" s="115" t="str">
        <f>IF(1=1,IF(E15="","",IF(F15="","A CONTROLER",IF(NOT(ISNUMBER(F15)),"TEXTE",IF(OR(L15="",L15&lt;=0),"COMMANDE PRINCIPALE INCOMPLETE",IF(G15="","UNITE MANQUANTE",IF(COUNTIF(B384:B428,AE15)=0,"UNITE A CONTROLER","OK")))))),N("Q9"))</f>
        <v/>
      </c>
      <c r="S15" s="105"/>
      <c r="T15" s="141">
        <f t="shared" si="2"/>
        <v>0</v>
      </c>
      <c r="U15" s="133" t="str">
        <f>IF(1=1,IF(E15="","",U9),N("S12"))</f>
        <v/>
      </c>
      <c r="V15" s="133" t="str">
        <f>IF(1=1,IF(E15="","",V9),N("T12"))</f>
        <v/>
      </c>
      <c r="W15" s="135" t="str">
        <f>IF(1=1,IF(OR(U15="",V15="",NOT(ISNUMBER(U15)),NOT(ISNUMBER(V15)),U15=0),"",V15/U15),N("U12"))</f>
        <v/>
      </c>
      <c r="X15" s="136" t="str">
        <f>IF(1=1,IF(OR(W15="",NOT(ISNUMBER(F15))),"",F15*W15*IFERROR(INDEX(D384:D428,MATCH(AE15,B384:B428,0)),1)),N("V7"))</f>
        <v/>
      </c>
      <c r="Y15" s="137" t="str">
        <f>IF(1=1,IF(F15="","",IF(G15="","",IFERROR(INDEX(E384:E428,MATCH(AE15,B384:B428,0)),G15&amp;""))),N("W6"))</f>
        <v/>
      </c>
      <c r="Z15" s="142" t="str">
        <f>IF(1=1,IF(X15="","",IF(AND(ISNUMBER(X15),X15&lt;1,Y15="kg"),MAX(1,ROUND(X15*1000,0)),IF(AND(ISNUMBER(X15),X15&lt;1,Y15="L"),MAX(1,ROUND(X15*100,0)),ROUND(X15,3)))),N("X12"))</f>
        <v/>
      </c>
      <c r="AA15" s="143" t="str">
        <f>IF(1=1,IF(X15="","",IF(AND(ISNUMBER(X15),X15&lt;1,Y15="kg"),"g",IF(AND(ISNUMBER(X15),X15&lt;1,Y15="L"),"cl",Y15))),N("Y12"))</f>
        <v/>
      </c>
      <c r="AB15" s="123" t="str">
        <f>IF(1=1,IF(E15="","",IF(F15="","A CONTROLER",IF(NOT(ISNUMBER(F15)),"TEXTE",IF(OR(W15="",W15&lt;=0),"COMMANDE COUVERTS INCOMPLETE",IF(G15="","UNITE MANQUANTE",IF(COUNTIF(B384:B428,AE15)=0,"UNITE A CONTROLER","OK")))))),N("Z6"))</f>
        <v/>
      </c>
      <c r="AD15" s="144" t="str">
        <f>IF(1=1,IF(E15="","",AD9),N("AB12"))</f>
        <v/>
      </c>
      <c r="AE15" s="125" t="str">
        <f>IF(1=1,IF(G15="","",UPPER(TRIM(SUBSTITUTE(SUBSTITUTE(G15&amp;"",CHAR(160)," ")," "," ")))),N("AC12"))</f>
        <v/>
      </c>
      <c r="AG15" s="4" t="s">
        <v>31</v>
      </c>
      <c r="AI15" s="100" t="str">
        <f t="shared" ref="AI15:AJ15" si="8">A231</f>
        <v>N° 00</v>
      </c>
      <c r="AJ15" s="251" t="str">
        <f t="shared" si="8"/>
        <v>NOM DE LA RECETTE À SAISIR</v>
      </c>
      <c r="AK15" s="252"/>
      <c r="AL15" s="252"/>
      <c r="AM15" s="252"/>
      <c r="AN15" s="252"/>
      <c r="AO15" s="252"/>
      <c r="AP15" s="252"/>
      <c r="AQ15" s="252"/>
    </row>
    <row r="16" spans="1:43" ht="19.5" thickBot="1" x14ac:dyDescent="0.3">
      <c r="A16" s="126" t="str">
        <f>IF(1=1,IF(E16="","",A9),N("A13"))</f>
        <v/>
      </c>
      <c r="B16" s="127" t="str">
        <f>IF(1=1,IF(E16="","",B9),N("B13"))</f>
        <v/>
      </c>
      <c r="C16" s="128"/>
      <c r="D16" s="129" t="str">
        <f>IF(ISBLANK(E16),"",LARGE(D9:D15,1)+1)</f>
        <v/>
      </c>
      <c r="E16" s="130"/>
      <c r="F16" s="131"/>
      <c r="G16" s="170"/>
      <c r="H16" s="105"/>
      <c r="I16" s="132" t="str">
        <f>IF(1=1,IF(E16="","",I9),N("H13"))</f>
        <v/>
      </c>
      <c r="J16" s="133" t="str">
        <f>IF(1=1,IF(E16="","",J9),N("I13"))</f>
        <v/>
      </c>
      <c r="K16" s="134" t="str">
        <f>IF(1=1,IF(E16="","",K9),N("J13"))</f>
        <v/>
      </c>
      <c r="L16" s="135" t="str">
        <f>IF(1=1,IF(OR(J16="",O16="",NOT(ISNUMBER(J16)),NOT(ISNUMBER(O16)),J16=0),"",O16/J16),N("L13"))</f>
        <v/>
      </c>
      <c r="M16" s="136" t="str">
        <f>IF(1=1,IF(OR(L16="",NOT(ISNUMBER(F16))),"",F16*L16*IFERROR(INDEX(D384:D428,MATCH(AE16,B384:B428,0)),1)),N("M13"))</f>
        <v/>
      </c>
      <c r="N16" s="137" t="str">
        <f>IF(1=1,IF(F16="","",IF(G16="","",IFERROR(INDEX(E384:E428,MATCH(AE16,B384:B428,0)),G16&amp;""))),N("N6"))</f>
        <v/>
      </c>
      <c r="O16" s="138" t="str">
        <f>IF(1=1,IF(E16="","",O9),N("K13"))</f>
        <v/>
      </c>
      <c r="P16" s="139" t="str">
        <f>IF(1=1,IF(M16="","",IF(AND(ISNUMBER(M16),M16&lt;1,N16="kg"),MAX(1,ROUND(M16*1000,0)),IF(AND(ISNUMBER(M16),M16&lt;1,N16="L"),MAX(1,ROUND(M16*100,0)),ROUND(M16,3)))),N("O13"))</f>
        <v/>
      </c>
      <c r="Q16" s="140" t="str">
        <f>IF(1=1,IF(M16="","",IF(AND(ISNUMBER(M16),M16&lt;1,N16="kg"),"g",IF(AND(ISNUMBER(M16),M16&lt;1,N16="L"),"cl",N16))),N("P13"))</f>
        <v/>
      </c>
      <c r="R16" s="115" t="str">
        <f>IF(1=1,IF(E16="","",IF(F16="","A CONTROLER",IF(NOT(ISNUMBER(F16)),"TEXTE",IF(OR(L16="",L16&lt;=0),"COMMANDE PRINCIPALE INCOMPLETE",IF(G16="","UNITE MANQUANTE",IF(COUNTIF(B384:B428,AE16)=0,"UNITE A CONTROLER","OK")))))),N("Q9"))</f>
        <v/>
      </c>
      <c r="S16" s="105"/>
      <c r="T16" s="141">
        <f t="shared" si="2"/>
        <v>0</v>
      </c>
      <c r="U16" s="133" t="str">
        <f>IF(1=1,IF(E16="","",U9),N("S13"))</f>
        <v/>
      </c>
      <c r="V16" s="133" t="str">
        <f>IF(1=1,IF(E16="","",V9),N("T13"))</f>
        <v/>
      </c>
      <c r="W16" s="135" t="str">
        <f>IF(1=1,IF(OR(U16="",V16="",NOT(ISNUMBER(U16)),NOT(ISNUMBER(V16)),U16=0),"",V16/U16),N("U13"))</f>
        <v/>
      </c>
      <c r="X16" s="136" t="str">
        <f>IF(1=1,IF(OR(W16="",NOT(ISNUMBER(F16))),"",F16*W16*IFERROR(INDEX(D384:D428,MATCH(AE16,B384:B428,0)),1)),N("V7"))</f>
        <v/>
      </c>
      <c r="Y16" s="137" t="str">
        <f>IF(1=1,IF(F16="","",IF(G16="","",IFERROR(INDEX(E384:E428,MATCH(AE16,B384:B428,0)),G16&amp;""))),N("W6"))</f>
        <v/>
      </c>
      <c r="Z16" s="142" t="str">
        <f>IF(1=1,IF(X16="","",IF(AND(ISNUMBER(X16),X16&lt;1,Y16="kg"),MAX(1,ROUND(X16*1000,0)),IF(AND(ISNUMBER(X16),X16&lt;1,Y16="L"),MAX(1,ROUND(X16*100,0)),ROUND(X16,3)))),N("X13"))</f>
        <v/>
      </c>
      <c r="AA16" s="143" t="str">
        <f>IF(1=1,IF(X16="","",IF(AND(ISNUMBER(X16),X16&lt;1,Y16="kg"),"g",IF(AND(ISNUMBER(X16),X16&lt;1,Y16="L"),"cl",Y16))),N("Y13"))</f>
        <v/>
      </c>
      <c r="AB16" s="123" t="str">
        <f>IF(1=1,IF(E16="","",IF(F16="","A CONTROLER",IF(NOT(ISNUMBER(F16)),"TEXTE",IF(OR(W16="",W16&lt;=0),"COMMANDE COUVERTS INCOMPLETE",IF(G16="","UNITE MANQUANTE",IF(COUNTIF(B384:B428,AE16)=0,"UNITE A CONTROLER","OK")))))),N("Z6"))</f>
        <v/>
      </c>
      <c r="AD16" s="144" t="str">
        <f>IF(1=1,IF(E16="","",AD9),N("AB13"))</f>
        <v/>
      </c>
      <c r="AE16" s="125" t="str">
        <f>IF(1=1,IF(G16="","",UPPER(TRIM(SUBSTITUTE(SUBSTITUTE(G16&amp;"",CHAR(160)," ")," "," ")))),N("AC13"))</f>
        <v/>
      </c>
      <c r="AG16" s="4" t="s">
        <v>32</v>
      </c>
      <c r="AI16" s="158" t="str">
        <f t="shared" ref="AI16:AJ16" si="9">A268</f>
        <v>N° 00</v>
      </c>
      <c r="AJ16" s="251" t="str">
        <f t="shared" si="9"/>
        <v>NOM DE LA RECETTE À SAISIR</v>
      </c>
      <c r="AK16" s="252"/>
      <c r="AL16" s="252"/>
      <c r="AM16" s="252"/>
      <c r="AN16" s="252"/>
      <c r="AO16" s="252"/>
      <c r="AP16" s="252"/>
      <c r="AQ16" s="252"/>
    </row>
    <row r="17" spans="1:43" ht="19.5" thickBot="1" x14ac:dyDescent="0.3">
      <c r="A17" s="126" t="str">
        <f>IF(1=1,IF(E17="","",A9),N("A14"))</f>
        <v/>
      </c>
      <c r="B17" s="127" t="str">
        <f>IF(1=1,IF(E17="","",B9),N("B14"))</f>
        <v/>
      </c>
      <c r="C17" s="128"/>
      <c r="D17" s="129" t="str">
        <f>IF(ISBLANK(E17),"",LARGE(D9:D16,1)+1)</f>
        <v/>
      </c>
      <c r="E17" s="130"/>
      <c r="F17" s="131"/>
      <c r="G17" s="170"/>
      <c r="H17" s="105"/>
      <c r="I17" s="132" t="str">
        <f>IF(1=1,IF(E17="","",I9),N("H14"))</f>
        <v/>
      </c>
      <c r="J17" s="133" t="str">
        <f>IF(1=1,IF(E17="","",J9),N("I14"))</f>
        <v/>
      </c>
      <c r="K17" s="134" t="str">
        <f>IF(1=1,IF(E17="","",K9),N("J14"))</f>
        <v/>
      </c>
      <c r="L17" s="135" t="str">
        <f>IF(1=1,IF(OR(J17="",O17="",NOT(ISNUMBER(J17)),NOT(ISNUMBER(O17)),J17=0),"",O17/J17),N("L14"))</f>
        <v/>
      </c>
      <c r="M17" s="136" t="str">
        <f>IF(1=1,IF(OR(L17="",NOT(ISNUMBER(F17))),"",F17*L17*IFERROR(INDEX(D384:D428,MATCH(AE17,B384:B428,0)),1)),N("M13"))</f>
        <v/>
      </c>
      <c r="N17" s="137" t="str">
        <f>IF(1=1,IF(F17="","",IF(G17="","",IFERROR(INDEX(E384:E428,MATCH(AE17,B384:B428,0)),G17&amp;""))),N("N6"))</f>
        <v/>
      </c>
      <c r="O17" s="138" t="str">
        <f>IF(1=1,IF(E17="","",O9),N("K14"))</f>
        <v/>
      </c>
      <c r="P17" s="139" t="str">
        <f>IF(1=1,IF(M17="","",IF(AND(ISNUMBER(M17),M17&lt;1,N17="kg"),MAX(1,ROUND(M17*1000,0)),IF(AND(ISNUMBER(M17),M17&lt;1,N17="L"),MAX(1,ROUND(M17*100,0)),ROUND(M17,3)))),N("O14"))</f>
        <v/>
      </c>
      <c r="Q17" s="140" t="str">
        <f>IF(1=1,IF(M17="","",IF(AND(ISNUMBER(M17),M17&lt;1,N17="kg"),"g",IF(AND(ISNUMBER(M17),M17&lt;1,N17="L"),"cl",N17))),N("P14"))</f>
        <v/>
      </c>
      <c r="R17" s="115" t="str">
        <f>IF(1=1,IF(E17="","",IF(F17="","A CONTROLER",IF(NOT(ISNUMBER(F17)),"TEXTE",IF(OR(L17="",L17&lt;=0),"COMMANDE PRINCIPALE INCOMPLETE",IF(G17="","UNITE MANQUANTE",IF(COUNTIF(B384:B428,AE17)=0,"UNITE A CONTROLER","OK")))))),N("Q9"))</f>
        <v/>
      </c>
      <c r="S17" s="105"/>
      <c r="T17" s="141">
        <f t="shared" si="2"/>
        <v>0</v>
      </c>
      <c r="U17" s="133" t="str">
        <f>IF(1=1,IF(E17="","",U9),N("S14"))</f>
        <v/>
      </c>
      <c r="V17" s="133" t="str">
        <f>IF(1=1,IF(E17="","",V9),N("T14"))</f>
        <v/>
      </c>
      <c r="W17" s="135" t="str">
        <f>IF(1=1,IF(OR(U17="",V17="",NOT(ISNUMBER(U17)),NOT(ISNUMBER(V17)),U17=0),"",V17/U17),N("U14"))</f>
        <v/>
      </c>
      <c r="X17" s="136" t="str">
        <f>IF(1=1,IF(OR(W17="",NOT(ISNUMBER(F17))),"",F17*W17*IFERROR(INDEX(D384:D428,MATCH(AE17,B384:B428,0)),1)),N("V7"))</f>
        <v/>
      </c>
      <c r="Y17" s="137" t="str">
        <f>IF(1=1,IF(F17="","",IF(G17="","",IFERROR(INDEX(E384:E428,MATCH(AE17,B384:B428,0)),G17&amp;""))),N("W6"))</f>
        <v/>
      </c>
      <c r="Z17" s="142" t="str">
        <f>IF(1=1,IF(X17="","",IF(AND(ISNUMBER(X17),X17&lt;1,Y17="kg"),MAX(1,ROUND(X17*1000,0)),IF(AND(ISNUMBER(X17),X17&lt;1,Y17="L"),MAX(1,ROUND(X17*100,0)),ROUND(X17,3)))),N("X14"))</f>
        <v/>
      </c>
      <c r="AA17" s="143" t="str">
        <f>IF(1=1,IF(X17="","",IF(AND(ISNUMBER(X17),X17&lt;1,Y17="kg"),"g",IF(AND(ISNUMBER(X17),X17&lt;1,Y17="L"),"cl",Y17))),N("Y14"))</f>
        <v/>
      </c>
      <c r="AB17" s="123" t="str">
        <f>IF(1=1,IF(E17="","",IF(F17="","A CONTROLER",IF(NOT(ISNUMBER(F17)),"TEXTE",IF(OR(W17="",W17&lt;=0),"COMMANDE COUVERTS INCOMPLETE",IF(G17="","UNITE MANQUANTE",IF(COUNTIF(B384:B428,AE17)=0,"UNITE A CONTROLER","OK")))))),N("Z6"))</f>
        <v/>
      </c>
      <c r="AD17" s="144" t="str">
        <f>IF(1=1,IF(E17="","",AD9),N("AB14"))</f>
        <v/>
      </c>
      <c r="AE17" s="125" t="str">
        <f>IF(1=1,IF(G17="","",UPPER(TRIM(SUBSTITUTE(SUBSTITUTE(G17&amp;"",CHAR(160)," ")," "," ")))),N("AC14"))</f>
        <v/>
      </c>
      <c r="AG17" s="4" t="s">
        <v>33</v>
      </c>
      <c r="AI17" s="100" t="str">
        <f t="shared" ref="AI17:AJ17" si="10">A305</f>
        <v>N° 00</v>
      </c>
      <c r="AJ17" s="251" t="str">
        <f t="shared" si="10"/>
        <v>NOM DE LA RECETTE À SAISIR</v>
      </c>
      <c r="AK17" s="252"/>
      <c r="AL17" s="252"/>
      <c r="AM17" s="252"/>
      <c r="AN17" s="252"/>
      <c r="AO17" s="252"/>
      <c r="AP17" s="252"/>
      <c r="AQ17" s="252"/>
    </row>
    <row r="18" spans="1:43" ht="18.75" x14ac:dyDescent="0.25">
      <c r="A18" s="126" t="str">
        <f>IF(1=1,IF(E18="","",A9),N("A15"))</f>
        <v/>
      </c>
      <c r="B18" s="127" t="str">
        <f>IF(1=1,IF(E18="","",B9),N("B15"))</f>
        <v/>
      </c>
      <c r="C18" s="128"/>
      <c r="D18" s="129" t="str">
        <f>IF(ISBLANK(E18),"",LARGE(D9:D17,1)+1)</f>
        <v/>
      </c>
      <c r="E18" s="130"/>
      <c r="F18" s="131"/>
      <c r="G18" s="170"/>
      <c r="H18" s="105"/>
      <c r="I18" s="132" t="str">
        <f>IF(1=1,IF(E18="","",I9),N("H15"))</f>
        <v/>
      </c>
      <c r="J18" s="133" t="str">
        <f>IF(1=1,IF(E18="","",J9),N("I15"))</f>
        <v/>
      </c>
      <c r="K18" s="134" t="str">
        <f>IF(1=1,IF(E18="","",K9),N("J15"))</f>
        <v/>
      </c>
      <c r="L18" s="135" t="str">
        <f>IF(1=1,IF(OR(J18="",O18="",NOT(ISNUMBER(J18)),NOT(ISNUMBER(O18)),J18=0),"",O18/J18),N("L15"))</f>
        <v/>
      </c>
      <c r="M18" s="136" t="str">
        <f>IF(1=1,IF(OR(L18="",NOT(ISNUMBER(F18))),"",F18*L18*IFERROR(INDEX(D384:D428,MATCH(AE18,B384:B428,0)),1)),N("M13"))</f>
        <v/>
      </c>
      <c r="N18" s="137" t="str">
        <f>IF(1=1,IF(F18="","",IF(G18="","",IFERROR(INDEX(E384:E428,MATCH(AE18,B384:B428,0)),G18&amp;""))),N("N6"))</f>
        <v/>
      </c>
      <c r="O18" s="138" t="str">
        <f>IF(1=1,IF(E18="","",O9),N("K15"))</f>
        <v/>
      </c>
      <c r="P18" s="139" t="str">
        <f>IF(1=1,IF(M18="","",IF(AND(ISNUMBER(M18),M18&lt;1,N18="kg"),MAX(1,ROUND(M18*1000,0)),IF(AND(ISNUMBER(M18),M18&lt;1,N18="L"),MAX(1,ROUND(M18*100,0)),ROUND(M18,3)))),N("O15"))</f>
        <v/>
      </c>
      <c r="Q18" s="140" t="str">
        <f>IF(1=1,IF(M18="","",IF(AND(ISNUMBER(M18),M18&lt;1,N18="kg"),"g",IF(AND(ISNUMBER(M18),M18&lt;1,N18="L"),"cl",N18))),N("P15"))</f>
        <v/>
      </c>
      <c r="R18" s="115" t="str">
        <f>IF(1=1,IF(E18="","",IF(F18="","A CONTROLER",IF(NOT(ISNUMBER(F18)),"TEXTE",IF(OR(L18="",L18&lt;=0),"COMMANDE PRINCIPALE INCOMPLETE",IF(G18="","UNITE MANQUANTE",IF(COUNTIF(B384:B428,AE18)=0,"UNITE A CONTROLER","OK")))))),N("Q9"))</f>
        <v/>
      </c>
      <c r="S18" s="105"/>
      <c r="T18" s="141">
        <f t="shared" si="2"/>
        <v>0</v>
      </c>
      <c r="U18" s="133" t="str">
        <f>IF(1=1,IF(E18="","",U9),N("S15"))</f>
        <v/>
      </c>
      <c r="V18" s="133" t="str">
        <f>IF(1=1,IF(E18="","",V9),N("T15"))</f>
        <v/>
      </c>
      <c r="W18" s="135" t="str">
        <f>IF(1=1,IF(OR(U18="",V18="",NOT(ISNUMBER(U18)),NOT(ISNUMBER(V18)),U18=0),"",V18/U18),N("U15"))</f>
        <v/>
      </c>
      <c r="X18" s="136" t="str">
        <f>IF(1=1,IF(OR(W18="",NOT(ISNUMBER(F18))),"",F18*W18*IFERROR(INDEX(D384:D428,MATCH(AE18,B384:B428,0)),1)),N("V7"))</f>
        <v/>
      </c>
      <c r="Y18" s="137" t="str">
        <f>IF(1=1,IF(F18="","",IF(G18="","",IFERROR(INDEX(E384:E428,MATCH(AE18,B384:B428,0)),G18&amp;""))),N("W6"))</f>
        <v/>
      </c>
      <c r="Z18" s="142" t="str">
        <f>IF(1=1,IF(X18="","",IF(AND(ISNUMBER(X18),X18&lt;1,Y18="kg"),MAX(1,ROUND(X18*1000,0)),IF(AND(ISNUMBER(X18),X18&lt;1,Y18="L"),MAX(1,ROUND(X18*100,0)),ROUND(X18,3)))),N("X15"))</f>
        <v/>
      </c>
      <c r="AA18" s="143" t="str">
        <f>IF(1=1,IF(X18="","",IF(AND(ISNUMBER(X18),X18&lt;1,Y18="kg"),"g",IF(AND(ISNUMBER(X18),X18&lt;1,Y18="L"),"cl",Y18))),N("Y15"))</f>
        <v/>
      </c>
      <c r="AB18" s="123" t="str">
        <f>IF(1=1,IF(E18="","",IF(F18="","A CONTROLER",IF(NOT(ISNUMBER(F18)),"TEXTE",IF(OR(W18="",W18&lt;=0),"COMMANDE COUVERTS INCOMPLETE",IF(G18="","UNITE MANQUANTE",IF(COUNTIF(B384:B428,AE18)=0,"UNITE A CONTROLER","OK")))))),N("Z6"))</f>
        <v/>
      </c>
      <c r="AD18" s="144" t="str">
        <f>IF(1=1,IF(E18="","",AD9),N("AB15"))</f>
        <v/>
      </c>
      <c r="AE18" s="125" t="str">
        <f>IF(1=1,IF(G18="","",UPPER(TRIM(SUBSTITUTE(SUBSTITUTE(G18&amp;"",CHAR(160)," ")," "," ")))),N("AC15"))</f>
        <v/>
      </c>
      <c r="AG18" s="5" t="s">
        <v>34</v>
      </c>
      <c r="AI18" s="158" t="str">
        <f t="shared" ref="AI18:AJ18" si="11">A342</f>
        <v>N° 00</v>
      </c>
      <c r="AJ18" s="251" t="str">
        <f t="shared" si="11"/>
        <v>NOM DE LA RECETTE À SAISIR</v>
      </c>
      <c r="AK18" s="252"/>
      <c r="AL18" s="252"/>
      <c r="AM18" s="252"/>
      <c r="AN18" s="252"/>
      <c r="AO18" s="252"/>
      <c r="AP18" s="252"/>
      <c r="AQ18" s="252"/>
    </row>
    <row r="19" spans="1:43" ht="15.75" x14ac:dyDescent="0.25">
      <c r="A19" s="126" t="str">
        <f>IF(1=1,IF(E19="","",A9),N("A16"))</f>
        <v/>
      </c>
      <c r="B19" s="127" t="str">
        <f>IF(1=1,IF(E19="","",B9),N("B16"))</f>
        <v/>
      </c>
      <c r="C19" s="128"/>
      <c r="D19" s="129" t="str">
        <f>IF(ISBLANK(E19),"",LARGE(D9:D18,1)+1)</f>
        <v/>
      </c>
      <c r="E19" s="130"/>
      <c r="F19" s="131"/>
      <c r="G19" s="170"/>
      <c r="H19" s="105"/>
      <c r="I19" s="132" t="str">
        <f>IF(1=1,IF(E19="","",I9),N("H16"))</f>
        <v/>
      </c>
      <c r="J19" s="133" t="str">
        <f>IF(1=1,IF(E19="","",J9),N("I16"))</f>
        <v/>
      </c>
      <c r="K19" s="134" t="str">
        <f>IF(1=1,IF(E19="","",K9),N("J16"))</f>
        <v/>
      </c>
      <c r="L19" s="135" t="str">
        <f>IF(1=1,IF(OR(J19="",O19="",NOT(ISNUMBER(J19)),NOT(ISNUMBER(O19)),J19=0),"",O19/J19),N("L16"))</f>
        <v/>
      </c>
      <c r="M19" s="136" t="str">
        <f>IF(1=1,IF(OR(L19="",NOT(ISNUMBER(F19))),"",F19*L19*IFERROR(INDEX(D384:D428,MATCH(AE19,B384:B428,0)),1)),N("M13"))</f>
        <v/>
      </c>
      <c r="N19" s="137" t="str">
        <f>IF(1=1,IF(F19="","",IF(G19="","",IFERROR(INDEX(E384:E428,MATCH(AE19,B384:B428,0)),G19&amp;""))),N("N6"))</f>
        <v/>
      </c>
      <c r="O19" s="138" t="str">
        <f>IF(1=1,IF(E19="","",O9),N("K16"))</f>
        <v/>
      </c>
      <c r="P19" s="139" t="str">
        <f>IF(1=1,IF(M19="","",IF(AND(ISNUMBER(M19),M19&lt;1,N19="kg"),MAX(1,ROUND(M19*1000,0)),IF(AND(ISNUMBER(M19),M19&lt;1,N19="L"),MAX(1,ROUND(M19*100,0)),ROUND(M19,3)))),N("O16"))</f>
        <v/>
      </c>
      <c r="Q19" s="140" t="str">
        <f>IF(1=1,IF(M19="","",IF(AND(ISNUMBER(M19),M19&lt;1,N19="kg"),"g",IF(AND(ISNUMBER(M19),M19&lt;1,N19="L"),"cl",N19))),N("P16"))</f>
        <v/>
      </c>
      <c r="R19" s="115" t="str">
        <f>IF(1=1,IF(E19="","",IF(F19="","A CONTROLER",IF(NOT(ISNUMBER(F19)),"TEXTE",IF(OR(L19="",L19&lt;=0),"COMMANDE PRINCIPALE INCOMPLETE",IF(G19="","UNITE MANQUANTE",IF(COUNTIF(B384:B428,AE19)=0,"UNITE A CONTROLER","OK")))))),N("Q9"))</f>
        <v/>
      </c>
      <c r="S19" s="105"/>
      <c r="T19" s="141">
        <f t="shared" si="2"/>
        <v>0</v>
      </c>
      <c r="U19" s="133" t="str">
        <f>IF(1=1,IF(E19="","",U9),N("S16"))</f>
        <v/>
      </c>
      <c r="V19" s="133" t="str">
        <f>IF(1=1,IF(E19="","",V9),N("T16"))</f>
        <v/>
      </c>
      <c r="W19" s="135" t="str">
        <f>IF(1=1,IF(OR(U19="",V19="",NOT(ISNUMBER(U19)),NOT(ISNUMBER(V19)),U19=0),"",V19/U19),N("U16"))</f>
        <v/>
      </c>
      <c r="X19" s="136" t="str">
        <f>IF(1=1,IF(OR(W19="",NOT(ISNUMBER(F19))),"",F19*W19*IFERROR(INDEX(D384:D428,MATCH(AE19,B384:B428,0)),1)),N("V7"))</f>
        <v/>
      </c>
      <c r="Y19" s="137" t="str">
        <f>IF(1=1,IF(F19="","",IF(G19="","",IFERROR(INDEX(E384:E428,MATCH(AE19,B384:B428,0)),G19&amp;""))),N("W6"))</f>
        <v/>
      </c>
      <c r="Z19" s="142" t="str">
        <f>IF(1=1,IF(X19="","",IF(AND(ISNUMBER(X19),X19&lt;1,Y19="kg"),MAX(1,ROUND(X19*1000,0)),IF(AND(ISNUMBER(X19),X19&lt;1,Y19="L"),MAX(1,ROUND(X19*100,0)),ROUND(X19,3)))),N("X16"))</f>
        <v/>
      </c>
      <c r="AA19" s="143" t="str">
        <f>IF(1=1,IF(X19="","",IF(AND(ISNUMBER(X19),X19&lt;1,Y19="kg"),"g",IF(AND(ISNUMBER(X19),X19&lt;1,Y19="L"),"cl",Y19))),N("Y16"))</f>
        <v/>
      </c>
      <c r="AB19" s="123" t="str">
        <f>IF(1=1,IF(E19="","",IF(F19="","A CONTROLER",IF(NOT(ISNUMBER(F19)),"TEXTE",IF(OR(W19="",W19&lt;=0),"COMMANDE COUVERTS INCOMPLETE",IF(G19="","UNITE MANQUANTE",IF(COUNTIF(B384:B428,AE19)=0,"UNITE A CONTROLER","OK")))))),N("Z6"))</f>
        <v/>
      </c>
      <c r="AD19" s="144" t="str">
        <f>IF(1=1,IF(E19="","",AD9),N("AB16"))</f>
        <v/>
      </c>
      <c r="AE19" s="125" t="str">
        <f>IF(1=1,IF(G19="","",UPPER(TRIM(SUBSTITUTE(SUBSTITUTE(G19&amp;"",CHAR(160)," ")," "," ")))),N("AC16"))</f>
        <v/>
      </c>
      <c r="AG19" s="5" t="s">
        <v>35</v>
      </c>
    </row>
    <row r="20" spans="1:43" ht="15.75" x14ac:dyDescent="0.25">
      <c r="A20" s="126" t="str">
        <f>IF(1=1,IF(E20="","",A9),N("A17"))</f>
        <v/>
      </c>
      <c r="B20" s="127" t="str">
        <f>IF(1=1,IF(E20="","",B9),N("B17"))</f>
        <v/>
      </c>
      <c r="C20" s="128"/>
      <c r="D20" s="129" t="str">
        <f>IF(ISBLANK(E20),"",LARGE(D9:D19,1)+1)</f>
        <v/>
      </c>
      <c r="E20" s="130"/>
      <c r="F20" s="131"/>
      <c r="G20" s="170"/>
      <c r="H20" s="105"/>
      <c r="I20" s="132" t="str">
        <f>IF(1=1,IF(E20="","",I9),N("H17"))</f>
        <v/>
      </c>
      <c r="J20" s="133" t="str">
        <f>IF(1=1,IF(E20="","",J9),N("I17"))</f>
        <v/>
      </c>
      <c r="K20" s="134" t="str">
        <f>IF(1=1,IF(E20="","",K9),N("J17"))</f>
        <v/>
      </c>
      <c r="L20" s="135" t="str">
        <f>IF(1=1,IF(OR(J20="",O20="",NOT(ISNUMBER(J20)),NOT(ISNUMBER(O20)),J20=0),"",O20/J20),N("L17"))</f>
        <v/>
      </c>
      <c r="M20" s="136" t="str">
        <f>IF(1=1,IF(OR(L20="",NOT(ISNUMBER(F20))),"",F20*L20*IFERROR(INDEX(D384:D428,MATCH(AE20,B384:B428,0)),1)),N("M13"))</f>
        <v/>
      </c>
      <c r="N20" s="137" t="str">
        <f>IF(1=1,IF(F20="","",IF(G20="","",IFERROR(INDEX(E384:E428,MATCH(AE20,B384:B428,0)),G20&amp;""))),N("N6"))</f>
        <v/>
      </c>
      <c r="O20" s="138" t="str">
        <f>IF(1=1,IF(E20="","",O9),N("K17"))</f>
        <v/>
      </c>
      <c r="P20" s="139" t="str">
        <f>IF(1=1,IF(M20="","",IF(AND(ISNUMBER(M20),M20&lt;1,N20="kg"),MAX(1,ROUND(M20*1000,0)),IF(AND(ISNUMBER(M20),M20&lt;1,N20="L"),MAX(1,ROUND(M20*100,0)),ROUND(M20,3)))),N("O17"))</f>
        <v/>
      </c>
      <c r="Q20" s="140" t="str">
        <f>IF(1=1,IF(M20="","",IF(AND(ISNUMBER(M20),M20&lt;1,N20="kg"),"g",IF(AND(ISNUMBER(M20),M20&lt;1,N20="L"),"cl",N20))),N("P17"))</f>
        <v/>
      </c>
      <c r="R20" s="115" t="str">
        <f>IF(1=1,IF(E20="","",IF(F20="","A CONTROLER",IF(NOT(ISNUMBER(F20)),"TEXTE",IF(OR(L20="",L20&lt;=0),"COMMANDE PRINCIPALE INCOMPLETE",IF(G20="","UNITE MANQUANTE",IF(COUNTIF(B384:B428,AE20)=0,"UNITE A CONTROLER","OK")))))),N("Q9"))</f>
        <v/>
      </c>
      <c r="S20" s="105"/>
      <c r="T20" s="141">
        <f t="shared" si="2"/>
        <v>0</v>
      </c>
      <c r="U20" s="133" t="str">
        <f>IF(1=1,IF(E20="","",U9),N("S17"))</f>
        <v/>
      </c>
      <c r="V20" s="133" t="str">
        <f>IF(1=1,IF(E20="","",V9),N("T17"))</f>
        <v/>
      </c>
      <c r="W20" s="135" t="str">
        <f>IF(1=1,IF(OR(U20="",V20="",NOT(ISNUMBER(U20)),NOT(ISNUMBER(V20)),U20=0),"",V20/U20),N("U17"))</f>
        <v/>
      </c>
      <c r="X20" s="136" t="str">
        <f>IF(1=1,IF(OR(W20="",NOT(ISNUMBER(F20))),"",F20*W20*IFERROR(INDEX(D384:D428,MATCH(AE20,B384:B428,0)),1)),N("V7"))</f>
        <v/>
      </c>
      <c r="Y20" s="137" t="str">
        <f>IF(1=1,IF(F20="","",IF(G20="","",IFERROR(INDEX(E384:E428,MATCH(AE20,B384:B428,0)),G20&amp;""))),N("W6"))</f>
        <v/>
      </c>
      <c r="Z20" s="142" t="str">
        <f>IF(1=1,IF(X20="","",IF(AND(ISNUMBER(X20),X20&lt;1,Y20="kg"),MAX(1,ROUND(X20*1000,0)),IF(AND(ISNUMBER(X20),X20&lt;1,Y20="L"),MAX(1,ROUND(X20*100,0)),ROUND(X20,3)))),N("X17"))</f>
        <v/>
      </c>
      <c r="AA20" s="143" t="str">
        <f>IF(1=1,IF(X20="","",IF(AND(ISNUMBER(X20),X20&lt;1,Y20="kg"),"g",IF(AND(ISNUMBER(X20),X20&lt;1,Y20="L"),"cl",Y20))),N("Y17"))</f>
        <v/>
      </c>
      <c r="AB20" s="123" t="str">
        <f>IF(1=1,IF(E20="","",IF(F20="","A CONTROLER",IF(NOT(ISNUMBER(F20)),"TEXTE",IF(OR(W20="",W20&lt;=0),"COMMANDE COUVERTS INCOMPLETE",IF(G20="","UNITE MANQUANTE",IF(COUNTIF(B384:B428,AE20)=0,"UNITE A CONTROLER","OK")))))),N("Z6"))</f>
        <v/>
      </c>
      <c r="AD20" s="144" t="str">
        <f>IF(1=1,IF(E20="","",AD9),N("AB17"))</f>
        <v/>
      </c>
      <c r="AE20" s="125" t="str">
        <f>IF(1=1,IF(G20="","",UPPER(TRIM(SUBSTITUTE(SUBSTITUTE(G20&amp;"",CHAR(160)," ")," "," ")))),N("AC17"))</f>
        <v/>
      </c>
      <c r="AG20" s="5" t="s">
        <v>225</v>
      </c>
    </row>
    <row r="21" spans="1:43" ht="15.75" x14ac:dyDescent="0.25">
      <c r="A21" s="126" t="str">
        <f>IF(1=1,IF(E21="","",A9),N("A18"))</f>
        <v/>
      </c>
      <c r="B21" s="127" t="str">
        <f>IF(1=1,IF(E21="","",B9),N("B18"))</f>
        <v/>
      </c>
      <c r="C21" s="128"/>
      <c r="D21" s="129" t="str">
        <f>IF(ISBLANK(E21),"",LARGE(D9:D20,1)+1)</f>
        <v/>
      </c>
      <c r="E21" s="130"/>
      <c r="F21" s="131"/>
      <c r="G21" s="170"/>
      <c r="H21" s="105"/>
      <c r="I21" s="132" t="str">
        <f>IF(1=1,IF(E21="","",I9),N("H18"))</f>
        <v/>
      </c>
      <c r="J21" s="133" t="str">
        <f>IF(1=1,IF(E21="","",J9),N("I18"))</f>
        <v/>
      </c>
      <c r="K21" s="134" t="str">
        <f>IF(1=1,IF(E21="","",K9),N("J18"))</f>
        <v/>
      </c>
      <c r="L21" s="135" t="str">
        <f>IF(1=1,IF(OR(J21="",O21="",NOT(ISNUMBER(J21)),NOT(ISNUMBER(O21)),J21=0),"",O21/J21),N("L18"))</f>
        <v/>
      </c>
      <c r="M21" s="136" t="str">
        <f>IF(1=1,IF(OR(L21="",NOT(ISNUMBER(F21))),"",F21*L21*IFERROR(INDEX(D384:D428,MATCH(AE21,B384:B428,0)),1)),N("M13"))</f>
        <v/>
      </c>
      <c r="N21" s="137" t="str">
        <f>IF(1=1,IF(F21="","",IF(G21="","",IFERROR(INDEX(E384:E428,MATCH(AE21,B384:B428,0)),G21&amp;""))),N("N6"))</f>
        <v/>
      </c>
      <c r="O21" s="138" t="str">
        <f>IF(1=1,IF(E21="","",O9),N("K18"))</f>
        <v/>
      </c>
      <c r="P21" s="139" t="str">
        <f>IF(1=1,IF(M21="","",IF(AND(ISNUMBER(M21),M21&lt;1,N21="kg"),MAX(1,ROUND(M21*1000,0)),IF(AND(ISNUMBER(M21),M21&lt;1,N21="L"),MAX(1,ROUND(M21*100,0)),ROUND(M21,3)))),N("O18"))</f>
        <v/>
      </c>
      <c r="Q21" s="140" t="str">
        <f>IF(1=1,IF(M21="","",IF(AND(ISNUMBER(M21),M21&lt;1,N21="kg"),"g",IF(AND(ISNUMBER(M21),M21&lt;1,N21="L"),"cl",N21))),N("P18"))</f>
        <v/>
      </c>
      <c r="R21" s="115" t="str">
        <f>IF(1=1,IF(E21="","",IF(F21="","A CONTROLER",IF(NOT(ISNUMBER(F21)),"TEXTE",IF(OR(L21="",L21&lt;=0),"COMMANDE PRINCIPALE INCOMPLETE",IF(G21="","UNITE MANQUANTE",IF(COUNTIF(B384:B428,AE21)=0,"UNITE A CONTROLER","OK")))))),N("Q9"))</f>
        <v/>
      </c>
      <c r="S21" s="105"/>
      <c r="T21" s="141">
        <f t="shared" si="2"/>
        <v>0</v>
      </c>
      <c r="U21" s="133" t="str">
        <f>IF(1=1,IF(E21="","",U9),N("S18"))</f>
        <v/>
      </c>
      <c r="V21" s="133" t="str">
        <f>IF(1=1,IF(E21="","",V9),N("T18"))</f>
        <v/>
      </c>
      <c r="W21" s="135" t="str">
        <f>IF(1=1,IF(OR(U21="",V21="",NOT(ISNUMBER(U21)),NOT(ISNUMBER(V21)),U21=0),"",V21/U21),N("U18"))</f>
        <v/>
      </c>
      <c r="X21" s="136" t="str">
        <f>IF(1=1,IF(OR(W21="",NOT(ISNUMBER(F21))),"",F21*W21*IFERROR(INDEX(D384:D428,MATCH(AE21,B384:B428,0)),1)),N("V7"))</f>
        <v/>
      </c>
      <c r="Y21" s="137" t="str">
        <f>IF(1=1,IF(F21="","",IF(G21="","",IFERROR(INDEX(E384:E428,MATCH(AE21,B384:B428,0)),G21&amp;""))),N("W6"))</f>
        <v/>
      </c>
      <c r="Z21" s="142" t="str">
        <f>IF(1=1,IF(X21="","",IF(AND(ISNUMBER(X21),X21&lt;1,Y21="kg"),MAX(1,ROUND(X21*1000,0)),IF(AND(ISNUMBER(X21),X21&lt;1,Y21="L"),MAX(1,ROUND(X21*100,0)),ROUND(X21,3)))),N("X18"))</f>
        <v/>
      </c>
      <c r="AA21" s="143" t="str">
        <f>IF(1=1,IF(X21="","",IF(AND(ISNUMBER(X21),X21&lt;1,Y21="kg"),"g",IF(AND(ISNUMBER(X21),X21&lt;1,Y21="L"),"cl",Y21))),N("Y18"))</f>
        <v/>
      </c>
      <c r="AB21" s="123" t="str">
        <f>IF(1=1,IF(E21="","",IF(F21="","A CONTROLER",IF(NOT(ISNUMBER(F21)),"TEXTE",IF(OR(W21="",W21&lt;=0),"COMMANDE COUVERTS INCOMPLETE",IF(G21="","UNITE MANQUANTE",IF(COUNTIF(B384:B428,AE21)=0,"UNITE A CONTROLER","OK")))))),N("Z6"))</f>
        <v/>
      </c>
      <c r="AD21" s="144" t="str">
        <f>IF(1=1,IF(E21="","",AD9),N("AB18"))</f>
        <v/>
      </c>
      <c r="AE21" s="125" t="str">
        <f>IF(1=1,IF(G21="","",UPPER(TRIM(SUBSTITUTE(SUBSTITUTE(G21&amp;"",CHAR(160)," ")," "," ")))),N("AC18"))</f>
        <v/>
      </c>
      <c r="AG21" s="5" t="s">
        <v>36</v>
      </c>
    </row>
    <row r="22" spans="1:43" ht="15.75" x14ac:dyDescent="0.25">
      <c r="A22" s="126" t="str">
        <f>IF(1=1,IF(E22="","",A9),N("A19"))</f>
        <v/>
      </c>
      <c r="B22" s="127" t="str">
        <f>IF(1=1,IF(E22="","",B9),N("B19"))</f>
        <v/>
      </c>
      <c r="C22" s="128"/>
      <c r="D22" s="129" t="str">
        <f>IF(ISBLANK(E22),"",LARGE(D9:D21,1)+1)</f>
        <v/>
      </c>
      <c r="E22" s="130"/>
      <c r="F22" s="131"/>
      <c r="G22" s="170"/>
      <c r="H22" s="105"/>
      <c r="I22" s="132" t="str">
        <f>IF(1=1,IF(E22="","",I9),N("H19"))</f>
        <v/>
      </c>
      <c r="J22" s="133" t="str">
        <f>IF(1=1,IF(E22="","",J9),N("I19"))</f>
        <v/>
      </c>
      <c r="K22" s="134" t="str">
        <f>IF(1=1,IF(E22="","",K9),N("J19"))</f>
        <v/>
      </c>
      <c r="L22" s="135" t="str">
        <f>IF(1=1,IF(OR(J22="",O22="",NOT(ISNUMBER(J22)),NOT(ISNUMBER(O22)),J22=0),"",O22/J22),N("L19"))</f>
        <v/>
      </c>
      <c r="M22" s="136" t="str">
        <f>IF(1=1,IF(OR(L22="",NOT(ISNUMBER(F22))),"",F22*L22*IFERROR(INDEX(D384:D428,MATCH(AE22,B384:B428,0)),1)),N("M13"))</f>
        <v/>
      </c>
      <c r="N22" s="137" t="str">
        <f>IF(1=1,IF(F22="","",IF(G22="","",IFERROR(INDEX(E384:E428,MATCH(AE22,B384:B428,0)),G22&amp;""))),N("N6"))</f>
        <v/>
      </c>
      <c r="O22" s="138" t="str">
        <f>IF(1=1,IF(E22="","",O9),N("K19"))</f>
        <v/>
      </c>
      <c r="P22" s="139" t="str">
        <f>IF(1=1,IF(M22="","",IF(AND(ISNUMBER(M22),M22&lt;1,N22="kg"),MAX(1,ROUND(M22*1000,0)),IF(AND(ISNUMBER(M22),M22&lt;1,N22="L"),MAX(1,ROUND(M22*100,0)),ROUND(M22,3)))),N("O19"))</f>
        <v/>
      </c>
      <c r="Q22" s="140" t="str">
        <f>IF(1=1,IF(M22="","",IF(AND(ISNUMBER(M22),M22&lt;1,N22="kg"),"g",IF(AND(ISNUMBER(M22),M22&lt;1,N22="L"),"cl",N22))),N("P19"))</f>
        <v/>
      </c>
      <c r="R22" s="115" t="str">
        <f>IF(1=1,IF(E22="","",IF(F22="","A CONTROLER",IF(NOT(ISNUMBER(F22)),"TEXTE",IF(OR(L22="",L22&lt;=0),"COMMANDE PRINCIPALE INCOMPLETE",IF(G22="","UNITE MANQUANTE",IF(COUNTIF(B384:B428,AE22)=0,"UNITE A CONTROLER","OK")))))),N("Q9"))</f>
        <v/>
      </c>
      <c r="S22" s="105"/>
      <c r="T22" s="141">
        <f t="shared" si="2"/>
        <v>0</v>
      </c>
      <c r="U22" s="133" t="str">
        <f>IF(1=1,IF(E22="","",U9),N("S19"))</f>
        <v/>
      </c>
      <c r="V22" s="133" t="str">
        <f>IF(1=1,IF(E22="","",V9),N("T19"))</f>
        <v/>
      </c>
      <c r="W22" s="135" t="str">
        <f>IF(1=1,IF(OR(U22="",V22="",NOT(ISNUMBER(U22)),NOT(ISNUMBER(V22)),U22=0),"",V22/U22),N("U19"))</f>
        <v/>
      </c>
      <c r="X22" s="136" t="str">
        <f>IF(1=1,IF(OR(W22="",NOT(ISNUMBER(F22))),"",F22*W22*IFERROR(INDEX(D384:D428,MATCH(AE22,B384:B428,0)),1)),N("V7"))</f>
        <v/>
      </c>
      <c r="Y22" s="137" t="str">
        <f>IF(1=1,IF(F22="","",IF(G22="","",IFERROR(INDEX(E384:E428,MATCH(AE22,B384:B428,0)),G22&amp;""))),N("W6"))</f>
        <v/>
      </c>
      <c r="Z22" s="142" t="str">
        <f>IF(1=1,IF(X22="","",IF(AND(ISNUMBER(X22),X22&lt;1,Y22="kg"),MAX(1,ROUND(X22*1000,0)),IF(AND(ISNUMBER(X22),X22&lt;1,Y22="L"),MAX(1,ROUND(X22*100,0)),ROUND(X22,3)))),N("X19"))</f>
        <v/>
      </c>
      <c r="AA22" s="143" t="str">
        <f>IF(1=1,IF(X22="","",IF(AND(ISNUMBER(X22),X22&lt;1,Y22="kg"),"g",IF(AND(ISNUMBER(X22),X22&lt;1,Y22="L"),"cl",Y22))),N("Y19"))</f>
        <v/>
      </c>
      <c r="AB22" s="123" t="str">
        <f>IF(1=1,IF(E22="","",IF(F22="","A CONTROLER",IF(NOT(ISNUMBER(F22)),"TEXTE",IF(OR(W22="",W22&lt;=0),"COMMANDE COUVERTS INCOMPLETE",IF(G22="","UNITE MANQUANTE",IF(COUNTIF(B384:B428,AE22)=0,"UNITE A CONTROLER","OK")))))),N("Z6"))</f>
        <v/>
      </c>
      <c r="AD22" s="144" t="str">
        <f>IF(1=1,IF(E22="","",AD9),N("AB19"))</f>
        <v/>
      </c>
      <c r="AE22" s="125" t="str">
        <f>IF(1=1,IF(G22="","",UPPER(TRIM(SUBSTITUTE(SUBSTITUTE(G22&amp;"",CHAR(160)," ")," "," ")))),N("AC19"))</f>
        <v/>
      </c>
      <c r="AG22" s="5" t="s">
        <v>37</v>
      </c>
    </row>
    <row r="23" spans="1:43" ht="15.75" x14ac:dyDescent="0.25">
      <c r="A23" s="126" t="str">
        <f>IF(1=1,IF(E23="","",A9),N("A20"))</f>
        <v/>
      </c>
      <c r="B23" s="127" t="str">
        <f>IF(1=1,IF(E23="","",B9),N("B20"))</f>
        <v/>
      </c>
      <c r="C23" s="128"/>
      <c r="D23" s="129" t="str">
        <f>IF(ISBLANK(E23),"",LARGE(D9:D22,1)+1)</f>
        <v/>
      </c>
      <c r="E23" s="130"/>
      <c r="F23" s="131"/>
      <c r="G23" s="170"/>
      <c r="H23" s="105"/>
      <c r="I23" s="132" t="str">
        <f>IF(1=1,IF(E23="","",I9),N("H20"))</f>
        <v/>
      </c>
      <c r="J23" s="133" t="str">
        <f>IF(1=1,IF(E23="","",J9),N("I20"))</f>
        <v/>
      </c>
      <c r="K23" s="134" t="str">
        <f>IF(1=1,IF(E23="","",K9),N("J20"))</f>
        <v/>
      </c>
      <c r="L23" s="135" t="str">
        <f>IF(1=1,IF(OR(J23="",O23="",NOT(ISNUMBER(J23)),NOT(ISNUMBER(O23)),J23=0),"",O23/J23),N("L20"))</f>
        <v/>
      </c>
      <c r="M23" s="136" t="str">
        <f>IF(1=1,IF(OR(L23="",NOT(ISNUMBER(F23))),"",F23*L23*IFERROR(INDEX(D384:D428,MATCH(AE23,B384:B428,0)),1)),N("M13"))</f>
        <v/>
      </c>
      <c r="N23" s="137" t="str">
        <f>IF(1=1,IF(F23="","",IF(G23="","",IFERROR(INDEX(E384:E428,MATCH(AE23,B384:B428,0)),G23&amp;""))),N("N6"))</f>
        <v/>
      </c>
      <c r="O23" s="138" t="str">
        <f>IF(1=1,IF(E23="","",O9),N("K20"))</f>
        <v/>
      </c>
      <c r="P23" s="139" t="str">
        <f>IF(1=1,IF(M23="","",IF(AND(ISNUMBER(M23),M23&lt;1,N23="kg"),MAX(1,ROUND(M23*1000,0)),IF(AND(ISNUMBER(M23),M23&lt;1,N23="L"),MAX(1,ROUND(M23*100,0)),ROUND(M23,3)))),N("O20"))</f>
        <v/>
      </c>
      <c r="Q23" s="140" t="str">
        <f>IF(1=1,IF(M23="","",IF(AND(ISNUMBER(M23),M23&lt;1,N23="kg"),"g",IF(AND(ISNUMBER(M23),M23&lt;1,N23="L"),"cl",N23))),N("P20"))</f>
        <v/>
      </c>
      <c r="R23" s="115" t="str">
        <f>IF(1=1,IF(E23="","",IF(F23="","A CONTROLER",IF(NOT(ISNUMBER(F23)),"TEXTE",IF(OR(L23="",L23&lt;=0),"COMMANDE PRINCIPALE INCOMPLETE",IF(G23="","UNITE MANQUANTE",IF(COUNTIF(B384:B428,AE23)=0,"UNITE A CONTROLER","OK")))))),N("Q9"))</f>
        <v/>
      </c>
      <c r="S23" s="105"/>
      <c r="T23" s="141">
        <f t="shared" si="2"/>
        <v>0</v>
      </c>
      <c r="U23" s="133" t="str">
        <f>IF(1=1,IF(E23="","",U9),N("S20"))</f>
        <v/>
      </c>
      <c r="V23" s="133" t="str">
        <f>IF(1=1,IF(E23="","",V9),N("T20"))</f>
        <v/>
      </c>
      <c r="W23" s="135" t="str">
        <f>IF(1=1,IF(OR(U23="",V23="",NOT(ISNUMBER(U23)),NOT(ISNUMBER(V23)),U23=0),"",V23/U23),N("U20"))</f>
        <v/>
      </c>
      <c r="X23" s="136" t="str">
        <f>IF(1=1,IF(OR(W23="",NOT(ISNUMBER(F23))),"",F23*W23*IFERROR(INDEX(D384:D428,MATCH(AE23,B384:B428,0)),1)),N("V7"))</f>
        <v/>
      </c>
      <c r="Y23" s="137" t="str">
        <f>IF(1=1,IF(F23="","",IF(G23="","",IFERROR(INDEX(E384:E428,MATCH(AE23,B384:B428,0)),G23&amp;""))),N("W6"))</f>
        <v/>
      </c>
      <c r="Z23" s="142" t="str">
        <f>IF(1=1,IF(X23="","",IF(AND(ISNUMBER(X23),X23&lt;1,Y23="kg"),MAX(1,ROUND(X23*1000,0)),IF(AND(ISNUMBER(X23),X23&lt;1,Y23="L"),MAX(1,ROUND(X23*100,0)),ROUND(X23,3)))),N("X20"))</f>
        <v/>
      </c>
      <c r="AA23" s="143" t="str">
        <f>IF(1=1,IF(X23="","",IF(AND(ISNUMBER(X23),X23&lt;1,Y23="kg"),"g",IF(AND(ISNUMBER(X23),X23&lt;1,Y23="L"),"cl",Y23))),N("Y20"))</f>
        <v/>
      </c>
      <c r="AB23" s="123" t="str">
        <f>IF(1=1,IF(E23="","",IF(F23="","A CONTROLER",IF(NOT(ISNUMBER(F23)),"TEXTE",IF(OR(W23="",W23&lt;=0),"COMMANDE COUVERTS INCOMPLETE",IF(G23="","UNITE MANQUANTE",IF(COUNTIF(B384:B428,AE23)=0,"UNITE A CONTROLER","OK")))))),N("Z6"))</f>
        <v/>
      </c>
      <c r="AD23" s="144" t="str">
        <f>IF(1=1,IF(E23="","",AD9),N("AB20"))</f>
        <v/>
      </c>
      <c r="AE23" s="125" t="str">
        <f>IF(1=1,IF(G23="","",UPPER(TRIM(SUBSTITUTE(SUBSTITUTE(G23&amp;"",CHAR(160)," ")," "," ")))),N("AC20"))</f>
        <v/>
      </c>
      <c r="AG23" s="4" t="s">
        <v>38</v>
      </c>
    </row>
    <row r="24" spans="1:43" ht="15.75" x14ac:dyDescent="0.25">
      <c r="A24" s="126" t="str">
        <f>IF(1=1,IF(E24="","",A9),N("A21"))</f>
        <v/>
      </c>
      <c r="B24" s="127" t="str">
        <f>IF(1=1,IF(E24="","",B9),N("B21"))</f>
        <v/>
      </c>
      <c r="C24" s="128"/>
      <c r="D24" s="129" t="str">
        <f>IF(ISBLANK(E24),"",LARGE(D9:D23,1)+1)</f>
        <v/>
      </c>
      <c r="E24" s="130"/>
      <c r="F24" s="131"/>
      <c r="G24" s="170"/>
      <c r="H24" s="105"/>
      <c r="I24" s="132" t="str">
        <f>IF(1=1,IF(E24="","",I9),N("H21"))</f>
        <v/>
      </c>
      <c r="J24" s="133" t="str">
        <f>IF(1=1,IF(E24="","",J9),N("I21"))</f>
        <v/>
      </c>
      <c r="K24" s="134" t="str">
        <f>IF(1=1,IF(E24="","",K9),N("J21"))</f>
        <v/>
      </c>
      <c r="L24" s="135" t="str">
        <f>IF(1=1,IF(OR(J24="",O24="",NOT(ISNUMBER(J24)),NOT(ISNUMBER(O24)),J24=0),"",O24/J24),N("L21"))</f>
        <v/>
      </c>
      <c r="M24" s="136" t="str">
        <f>IF(1=1,IF(OR(L24="",NOT(ISNUMBER(F24))),"",F24*L24*IFERROR(INDEX(D384:D428,MATCH(AE24,B384:B428,0)),1)),N("M13"))</f>
        <v/>
      </c>
      <c r="N24" s="137" t="str">
        <f>IF(1=1,IF(F24="","",IF(G24="","",IFERROR(INDEX(E384:E428,MATCH(AE24,B384:B428,0)),G24&amp;""))),N("N6"))</f>
        <v/>
      </c>
      <c r="O24" s="138" t="str">
        <f>IF(1=1,IF(E24="","",O9),N("K21"))</f>
        <v/>
      </c>
      <c r="P24" s="139" t="str">
        <f>IF(1=1,IF(M24="","",IF(AND(ISNUMBER(M24),M24&lt;1,N24="kg"),MAX(1,ROUND(M24*1000,0)),IF(AND(ISNUMBER(M24),M24&lt;1,N24="L"),MAX(1,ROUND(M24*100,0)),ROUND(M24,3)))),N("O21"))</f>
        <v/>
      </c>
      <c r="Q24" s="140" t="str">
        <f>IF(1=1,IF(M24="","",IF(AND(ISNUMBER(M24),M24&lt;1,N24="kg"),"g",IF(AND(ISNUMBER(M24),M24&lt;1,N24="L"),"cl",N24))),N("P21"))</f>
        <v/>
      </c>
      <c r="R24" s="115" t="str">
        <f>IF(1=1,IF(E24="","",IF(F24="","A CONTROLER",IF(NOT(ISNUMBER(F24)),"TEXTE",IF(OR(L24="",L24&lt;=0),"COMMANDE PRINCIPALE INCOMPLETE",IF(G24="","UNITE MANQUANTE",IF(COUNTIF(B384:B428,AE24)=0,"UNITE A CONTROLER","OK")))))),N("Q9"))</f>
        <v/>
      </c>
      <c r="S24" s="105"/>
      <c r="T24" s="141">
        <f t="shared" si="2"/>
        <v>0</v>
      </c>
      <c r="U24" s="133" t="str">
        <f>IF(1=1,IF(E24="","",U9),N("S21"))</f>
        <v/>
      </c>
      <c r="V24" s="133" t="str">
        <f>IF(1=1,IF(E24="","",V9),N("T21"))</f>
        <v/>
      </c>
      <c r="W24" s="135" t="str">
        <f>IF(1=1,IF(OR(U24="",V24="",NOT(ISNUMBER(U24)),NOT(ISNUMBER(V24)),U24=0),"",V24/U24),N("U21"))</f>
        <v/>
      </c>
      <c r="X24" s="136" t="str">
        <f>IF(1=1,IF(OR(W24="",NOT(ISNUMBER(F24))),"",F24*W24*IFERROR(INDEX(D384:D428,MATCH(AE24,B384:B428,0)),1)),N("V7"))</f>
        <v/>
      </c>
      <c r="Y24" s="137" t="str">
        <f>IF(1=1,IF(F24="","",IF(G24="","",IFERROR(INDEX(E384:E428,MATCH(AE24,B384:B428,0)),G24&amp;""))),N("W6"))</f>
        <v/>
      </c>
      <c r="Z24" s="142" t="str">
        <f>IF(1=1,IF(X24="","",IF(AND(ISNUMBER(X24),X24&lt;1,Y24="kg"),MAX(1,ROUND(X24*1000,0)),IF(AND(ISNUMBER(X24),X24&lt;1,Y24="L"),MAX(1,ROUND(X24*100,0)),ROUND(X24,3)))),N("X21"))</f>
        <v/>
      </c>
      <c r="AA24" s="143" t="str">
        <f>IF(1=1,IF(X24="","",IF(AND(ISNUMBER(X24),X24&lt;1,Y24="kg"),"g",IF(AND(ISNUMBER(X24),X24&lt;1,Y24="L"),"cl",Y24))),N("Y21"))</f>
        <v/>
      </c>
      <c r="AB24" s="123" t="str">
        <f>IF(1=1,IF(E24="","",IF(F24="","A CONTROLER",IF(NOT(ISNUMBER(F24)),"TEXTE",IF(OR(W24="",W24&lt;=0),"COMMANDE COUVERTS INCOMPLETE",IF(G24="","UNITE MANQUANTE",IF(COUNTIF(B384:B428,AE24)=0,"UNITE A CONTROLER","OK")))))),N("Z6"))</f>
        <v/>
      </c>
      <c r="AD24" s="144" t="str">
        <f>IF(1=1,IF(E24="","",AD9),N("AB21"))</f>
        <v/>
      </c>
      <c r="AE24" s="125" t="str">
        <f>IF(1=1,IF(G24="","",UPPER(TRIM(SUBSTITUTE(SUBSTITUTE(G24&amp;"",CHAR(160)," ")," "," ")))),N("AC21"))</f>
        <v/>
      </c>
      <c r="AG24" s="4" t="s">
        <v>39</v>
      </c>
    </row>
    <row r="25" spans="1:43" ht="15.75" x14ac:dyDescent="0.25">
      <c r="A25" s="126" t="str">
        <f>IF(1=1,IF(E25="","",A9),N("A22"))</f>
        <v/>
      </c>
      <c r="B25" s="127" t="str">
        <f>IF(1=1,IF(E25="","",B9),N("B22"))</f>
        <v/>
      </c>
      <c r="C25" s="128"/>
      <c r="D25" s="129" t="str">
        <f>IF(ISBLANK(E25),"",LARGE(D9:D24,1)+1)</f>
        <v/>
      </c>
      <c r="E25" s="130"/>
      <c r="F25" s="131"/>
      <c r="G25" s="170"/>
      <c r="H25" s="105"/>
      <c r="I25" s="132" t="str">
        <f>IF(1=1,IF(E25="","",I9),N("H22"))</f>
        <v/>
      </c>
      <c r="J25" s="133" t="str">
        <f>IF(1=1,IF(E25="","",J9),N("I22"))</f>
        <v/>
      </c>
      <c r="K25" s="134" t="str">
        <f>IF(1=1,IF(E25="","",K9),N("J22"))</f>
        <v/>
      </c>
      <c r="L25" s="135" t="str">
        <f>IF(1=1,IF(OR(J25="",O25="",NOT(ISNUMBER(J25)),NOT(ISNUMBER(O25)),J25=0),"",O25/J25),N("L22"))</f>
        <v/>
      </c>
      <c r="M25" s="136" t="str">
        <f>IF(1=1,IF(OR(L25="",NOT(ISNUMBER(F25))),"",F25*L25*IFERROR(INDEX(D384:D428,MATCH(AE25,B384:B428,0)),1)),N("M13"))</f>
        <v/>
      </c>
      <c r="N25" s="137" t="str">
        <f>IF(1=1,IF(F25="","",IF(G25="","",IFERROR(INDEX(E384:E428,MATCH(AE25,B384:B428,0)),G25&amp;""))),N("N6"))</f>
        <v/>
      </c>
      <c r="O25" s="138" t="str">
        <f>IF(1=1,IF(E25="","",O9),N("K22"))</f>
        <v/>
      </c>
      <c r="P25" s="139" t="str">
        <f>IF(1=1,IF(M25="","",IF(AND(ISNUMBER(M25),M25&lt;1,N25="kg"),MAX(1,ROUND(M25*1000,0)),IF(AND(ISNUMBER(M25),M25&lt;1,N25="L"),MAX(1,ROUND(M25*100,0)),ROUND(M25,3)))),N("O22"))</f>
        <v/>
      </c>
      <c r="Q25" s="140" t="str">
        <f>IF(1=1,IF(M25="","",IF(AND(ISNUMBER(M25),M25&lt;1,N25="kg"),"g",IF(AND(ISNUMBER(M25),M25&lt;1,N25="L"),"cl",N25))),N("P22"))</f>
        <v/>
      </c>
      <c r="R25" s="115" t="str">
        <f>IF(1=1,IF(E25="","",IF(F25="","A CONTROLER",IF(NOT(ISNUMBER(F25)),"TEXTE",IF(OR(L25="",L25&lt;=0),"COMMANDE PRINCIPALE INCOMPLETE",IF(G25="","UNITE MANQUANTE",IF(COUNTIF(B384:B428,AE25)=0,"UNITE A CONTROLER","OK")))))),N("Q9"))</f>
        <v/>
      </c>
      <c r="S25" s="105"/>
      <c r="T25" s="141">
        <f t="shared" si="2"/>
        <v>0</v>
      </c>
      <c r="U25" s="133" t="str">
        <f>IF(1=1,IF(E25="","",U9),N("S22"))</f>
        <v/>
      </c>
      <c r="V25" s="133" t="str">
        <f>IF(1=1,IF(E25="","",V9),N("T22"))</f>
        <v/>
      </c>
      <c r="W25" s="135" t="str">
        <f>IF(1=1,IF(OR(U25="",V25="",NOT(ISNUMBER(U25)),NOT(ISNUMBER(V25)),U25=0),"",V25/U25),N("U22"))</f>
        <v/>
      </c>
      <c r="X25" s="136" t="str">
        <f>IF(1=1,IF(OR(W25="",NOT(ISNUMBER(F25))),"",F25*W25*IFERROR(INDEX(D384:D428,MATCH(AE25,B384:B428,0)),1)),N("V7"))</f>
        <v/>
      </c>
      <c r="Y25" s="137" t="str">
        <f>IF(1=1,IF(F25="","",IF(G25="","",IFERROR(INDEX(E384:E428,MATCH(AE25,B384:B428,0)),G25&amp;""))),N("W6"))</f>
        <v/>
      </c>
      <c r="Z25" s="142" t="str">
        <f>IF(1=1,IF(X25="","",IF(AND(ISNUMBER(X25),X25&lt;1,Y25="kg"),MAX(1,ROUND(X25*1000,0)),IF(AND(ISNUMBER(X25),X25&lt;1,Y25="L"),MAX(1,ROUND(X25*100,0)),ROUND(X25,3)))),N("X22"))</f>
        <v/>
      </c>
      <c r="AA25" s="143" t="str">
        <f>IF(1=1,IF(X25="","",IF(AND(ISNUMBER(X25),X25&lt;1,Y25="kg"),"g",IF(AND(ISNUMBER(X25),X25&lt;1,Y25="L"),"cl",Y25))),N("Y22"))</f>
        <v/>
      </c>
      <c r="AB25" s="123" t="str">
        <f>IF(1=1,IF(E25="","",IF(F25="","A CONTROLER",IF(NOT(ISNUMBER(F25)),"TEXTE",IF(OR(W25="",W25&lt;=0),"COMMANDE COUVERTS INCOMPLETE",IF(G25="","UNITE MANQUANTE",IF(COUNTIF(B384:B428,AE25)=0,"UNITE A CONTROLER","OK")))))),N("Z6"))</f>
        <v/>
      </c>
      <c r="AD25" s="144" t="str">
        <f>IF(1=1,IF(E25="","",AD9),N("AB22"))</f>
        <v/>
      </c>
      <c r="AE25" s="125" t="str">
        <f>IF(1=1,IF(G25="","",UPPER(TRIM(SUBSTITUTE(SUBSTITUTE(G25&amp;"",CHAR(160)," ")," "," ")))),N("AC22"))</f>
        <v/>
      </c>
      <c r="AG25" s="4" t="s">
        <v>40</v>
      </c>
    </row>
    <row r="26" spans="1:43" ht="15.75" x14ac:dyDescent="0.25">
      <c r="A26" s="126" t="str">
        <f>IF(1=1,IF(E26="","",A9),N("A23"))</f>
        <v/>
      </c>
      <c r="B26" s="127" t="str">
        <f>IF(1=1,IF(E26="","",B9),N("B23"))</f>
        <v/>
      </c>
      <c r="C26" s="128"/>
      <c r="D26" s="129" t="str">
        <f>IF(ISBLANK(E26),"",LARGE(D9:D25,1)+1)</f>
        <v/>
      </c>
      <c r="E26" s="130"/>
      <c r="F26" s="131"/>
      <c r="G26" s="170"/>
      <c r="H26" s="105"/>
      <c r="I26" s="132" t="str">
        <f>IF(1=1,IF(E26="","",I9),N("H23"))</f>
        <v/>
      </c>
      <c r="J26" s="133" t="str">
        <f>IF(1=1,IF(E26="","",J9),N("I23"))</f>
        <v/>
      </c>
      <c r="K26" s="134" t="str">
        <f>IF(1=1,IF(E26="","",K9),N("J23"))</f>
        <v/>
      </c>
      <c r="L26" s="135" t="str">
        <f>IF(1=1,IF(OR(J26="",O26="",NOT(ISNUMBER(J26)),NOT(ISNUMBER(O26)),J26=0),"",O26/J26),N("L23"))</f>
        <v/>
      </c>
      <c r="M26" s="136" t="str">
        <f>IF(1=1,IF(OR(L26="",NOT(ISNUMBER(F26))),"",F26*L26*IFERROR(INDEX(D384:D428,MATCH(AE26,B384:B428,0)),1)),N("M13"))</f>
        <v/>
      </c>
      <c r="N26" s="137" t="str">
        <f>IF(1=1,IF(F26="","",IF(G26="","",IFERROR(INDEX(E384:E428,MATCH(AE26,B384:B428,0)),G26&amp;""))),N("N6"))</f>
        <v/>
      </c>
      <c r="O26" s="138" t="str">
        <f>IF(1=1,IF(E26="","",O9),N("K23"))</f>
        <v/>
      </c>
      <c r="P26" s="139" t="str">
        <f>IF(1=1,IF(M26="","",IF(AND(ISNUMBER(M26),M26&lt;1,N26="kg"),MAX(1,ROUND(M26*1000,0)),IF(AND(ISNUMBER(M26),M26&lt;1,N26="L"),MAX(1,ROUND(M26*100,0)),ROUND(M26,3)))),N("O23"))</f>
        <v/>
      </c>
      <c r="Q26" s="140" t="str">
        <f>IF(1=1,IF(M26="","",IF(AND(ISNUMBER(M26),M26&lt;1,N26="kg"),"g",IF(AND(ISNUMBER(M26),M26&lt;1,N26="L"),"cl",N26))),N("P23"))</f>
        <v/>
      </c>
      <c r="R26" s="115" t="str">
        <f>IF(1=1,IF(E26="","",IF(F26="","A CONTROLER",IF(NOT(ISNUMBER(F26)),"TEXTE",IF(OR(L26="",L26&lt;=0),"COMMANDE PRINCIPALE INCOMPLETE",IF(G26="","UNITE MANQUANTE",IF(COUNTIF(B384:B428,AE26)=0,"UNITE A CONTROLER","OK")))))),N("Q9"))</f>
        <v/>
      </c>
      <c r="S26" s="105"/>
      <c r="T26" s="141">
        <f t="shared" si="2"/>
        <v>0</v>
      </c>
      <c r="U26" s="133" t="str">
        <f>IF(1=1,IF(E26="","",U9),N("S23"))</f>
        <v/>
      </c>
      <c r="V26" s="133" t="str">
        <f>IF(1=1,IF(E26="","",V9),N("T23"))</f>
        <v/>
      </c>
      <c r="W26" s="135" t="str">
        <f>IF(1=1,IF(OR(U26="",V26="",NOT(ISNUMBER(U26)),NOT(ISNUMBER(V26)),U26=0),"",V26/U26),N("U23"))</f>
        <v/>
      </c>
      <c r="X26" s="136" t="str">
        <f>IF(1=1,IF(OR(W26="",NOT(ISNUMBER(F26))),"",F26*W26*IFERROR(INDEX(D384:D428,MATCH(AE26,B384:B428,0)),1)),N("V7"))</f>
        <v/>
      </c>
      <c r="Y26" s="137" t="str">
        <f>IF(1=1,IF(F26="","",IF(G26="","",IFERROR(INDEX(E384:E428,MATCH(AE26,B384:B428,0)),G26&amp;""))),N("W6"))</f>
        <v/>
      </c>
      <c r="Z26" s="142" t="str">
        <f>IF(1=1,IF(X26="","",IF(AND(ISNUMBER(X26),X26&lt;1,Y26="kg"),MAX(1,ROUND(X26*1000,0)),IF(AND(ISNUMBER(X26),X26&lt;1,Y26="L"),MAX(1,ROUND(X26*100,0)),ROUND(X26,3)))),N("X23"))</f>
        <v/>
      </c>
      <c r="AA26" s="143" t="str">
        <f>IF(1=1,IF(X26="","",IF(AND(ISNUMBER(X26),X26&lt;1,Y26="kg"),"g",IF(AND(ISNUMBER(X26),X26&lt;1,Y26="L"),"cl",Y26))),N("Y23"))</f>
        <v/>
      </c>
      <c r="AB26" s="123" t="str">
        <f>IF(1=1,IF(E26="","",IF(F26="","A CONTROLER",IF(NOT(ISNUMBER(F26)),"TEXTE",IF(OR(W26="",W26&lt;=0),"COMMANDE COUVERTS INCOMPLETE",IF(G26="","UNITE MANQUANTE",IF(COUNTIF(B384:B428,AE26)=0,"UNITE A CONTROLER","OK")))))),N("Z6"))</f>
        <v/>
      </c>
      <c r="AD26" s="144" t="str">
        <f>IF(1=1,IF(E26="","",AD9),N("AB23"))</f>
        <v/>
      </c>
      <c r="AE26" s="125" t="str">
        <f>IF(1=1,IF(G26="","",UPPER(TRIM(SUBSTITUTE(SUBSTITUTE(G26&amp;"",CHAR(160)," ")," "," ")))),N("AC23"))</f>
        <v/>
      </c>
      <c r="AG26" s="4" t="s">
        <v>41</v>
      </c>
    </row>
    <row r="27" spans="1:43" ht="15.75" x14ac:dyDescent="0.25">
      <c r="A27" s="126" t="str">
        <f>IF(1=1,IF(E27="","",A9),N("A24"))</f>
        <v/>
      </c>
      <c r="B27" s="127" t="str">
        <f>IF(1=1,IF(E27="","",B9),N("B24"))</f>
        <v/>
      </c>
      <c r="C27" s="128"/>
      <c r="D27" s="129" t="str">
        <f>IF(ISBLANK(E27),"",LARGE(D9:D26,1)+1)</f>
        <v/>
      </c>
      <c r="E27" s="130"/>
      <c r="F27" s="131"/>
      <c r="G27" s="170"/>
      <c r="H27" s="105"/>
      <c r="I27" s="132" t="str">
        <f>IF(1=1,IF(E27="","",I9),N("H24"))</f>
        <v/>
      </c>
      <c r="J27" s="133" t="str">
        <f>IF(1=1,IF(E27="","",J9),N("I24"))</f>
        <v/>
      </c>
      <c r="K27" s="134" t="str">
        <f>IF(1=1,IF(E27="","",K9),N("J24"))</f>
        <v/>
      </c>
      <c r="L27" s="135" t="str">
        <f>IF(1=1,IF(OR(J27="",O27="",NOT(ISNUMBER(J27)),NOT(ISNUMBER(O27)),J27=0),"",O27/J27),N("L24"))</f>
        <v/>
      </c>
      <c r="M27" s="136" t="str">
        <f>IF(1=1,IF(OR(L27="",NOT(ISNUMBER(F27))),"",F27*L27*IFERROR(INDEX(D384:D428,MATCH(AE27,B384:B428,0)),1)),N("M13"))</f>
        <v/>
      </c>
      <c r="N27" s="137" t="str">
        <f>IF(1=1,IF(F27="","",IF(G27="","",IFERROR(INDEX(E384:E428,MATCH(AE27,B384:B428,0)),G27&amp;""))),N("N6"))</f>
        <v/>
      </c>
      <c r="O27" s="138" t="str">
        <f>IF(1=1,IF(E27="","",O9),N("K24"))</f>
        <v/>
      </c>
      <c r="P27" s="139" t="str">
        <f>IF(1=1,IF(M27="","",IF(AND(ISNUMBER(M27),M27&lt;1,N27="kg"),MAX(1,ROUND(M27*1000,0)),IF(AND(ISNUMBER(M27),M27&lt;1,N27="L"),MAX(1,ROUND(M27*100,0)),ROUND(M27,3)))),N("O24"))</f>
        <v/>
      </c>
      <c r="Q27" s="140" t="str">
        <f>IF(1=1,IF(M27="","",IF(AND(ISNUMBER(M27),M27&lt;1,N27="kg"),"g",IF(AND(ISNUMBER(M27),M27&lt;1,N27="L"),"cl",N27))),N("P24"))</f>
        <v/>
      </c>
      <c r="R27" s="115" t="str">
        <f>IF(1=1,IF(E27="","",IF(F27="","A CONTROLER",IF(NOT(ISNUMBER(F27)),"TEXTE",IF(OR(L27="",L27&lt;=0),"COMMANDE PRINCIPALE INCOMPLETE",IF(G27="","UNITE MANQUANTE",IF(COUNTIF(B384:B428,AE27)=0,"UNITE A CONTROLER","OK")))))),N("Q9"))</f>
        <v/>
      </c>
      <c r="S27" s="105"/>
      <c r="T27" s="141">
        <f t="shared" si="2"/>
        <v>0</v>
      </c>
      <c r="U27" s="133" t="str">
        <f>IF(1=1,IF(E27="","",U9),N("S24"))</f>
        <v/>
      </c>
      <c r="V27" s="133" t="str">
        <f>IF(1=1,IF(E27="","",V9),N("T24"))</f>
        <v/>
      </c>
      <c r="W27" s="135" t="str">
        <f>IF(1=1,IF(OR(U27="",V27="",NOT(ISNUMBER(U27)),NOT(ISNUMBER(V27)),U27=0),"",V27/U27),N("U24"))</f>
        <v/>
      </c>
      <c r="X27" s="136" t="str">
        <f>IF(1=1,IF(OR(W27="",NOT(ISNUMBER(F27))),"",F27*W27*IFERROR(INDEX(D384:D428,MATCH(AE27,B384:B428,0)),1)),N("V7"))</f>
        <v/>
      </c>
      <c r="Y27" s="137" t="str">
        <f>IF(1=1,IF(F27="","",IF(G27="","",IFERROR(INDEX(E384:E428,MATCH(AE27,B384:B428,0)),G27&amp;""))),N("W6"))</f>
        <v/>
      </c>
      <c r="Z27" s="142" t="str">
        <f>IF(1=1,IF(X27="","",IF(AND(ISNUMBER(X27),X27&lt;1,Y27="kg"),MAX(1,ROUND(X27*1000,0)),IF(AND(ISNUMBER(X27),X27&lt;1,Y27="L"),MAX(1,ROUND(X27*100,0)),ROUND(X27,3)))),N("X24"))</f>
        <v/>
      </c>
      <c r="AA27" s="143" t="str">
        <f>IF(1=1,IF(X27="","",IF(AND(ISNUMBER(X27),X27&lt;1,Y27="kg"),"g",IF(AND(ISNUMBER(X27),X27&lt;1,Y27="L"),"cl",Y27))),N("Y24"))</f>
        <v/>
      </c>
      <c r="AB27" s="123" t="str">
        <f>IF(1=1,IF(E27="","",IF(F27="","A CONTROLER",IF(NOT(ISNUMBER(F27)),"TEXTE",IF(OR(W27="",W27&lt;=0),"COMMANDE COUVERTS INCOMPLETE",IF(G27="","UNITE MANQUANTE",IF(COUNTIF(B384:B428,AE27)=0,"UNITE A CONTROLER","OK")))))),N("Z6"))</f>
        <v/>
      </c>
      <c r="AD27" s="144" t="str">
        <f>IF(1=1,IF(E27="","",AD9),N("AB24"))</f>
        <v/>
      </c>
      <c r="AE27" s="125" t="str">
        <f>IF(1=1,IF(G27="","",UPPER(TRIM(SUBSTITUTE(SUBSTITUTE(G27&amp;"",CHAR(160)," ")," "," ")))),N("AC24"))</f>
        <v/>
      </c>
      <c r="AG27" s="5" t="s">
        <v>42</v>
      </c>
    </row>
    <row r="28" spans="1:43" ht="15.75" x14ac:dyDescent="0.25">
      <c r="A28" s="126" t="str">
        <f>IF(1=1,IF(E28="","",A9),N("A25"))</f>
        <v/>
      </c>
      <c r="B28" s="127" t="str">
        <f>IF(1=1,IF(E28="","",B9),N("B25"))</f>
        <v/>
      </c>
      <c r="C28" s="128"/>
      <c r="D28" s="129" t="str">
        <f>IF(ISBLANK(E28),"",LARGE(D9:D27,1)+1)</f>
        <v/>
      </c>
      <c r="E28" s="130"/>
      <c r="F28" s="131"/>
      <c r="G28" s="170"/>
      <c r="H28" s="105"/>
      <c r="I28" s="132" t="str">
        <f>IF(1=1,IF(E28="","",I9),N("H25"))</f>
        <v/>
      </c>
      <c r="J28" s="133" t="str">
        <f>IF(1=1,IF(E28="","",J9),N("I25"))</f>
        <v/>
      </c>
      <c r="K28" s="134" t="str">
        <f>IF(1=1,IF(E28="","",K9),N("J25"))</f>
        <v/>
      </c>
      <c r="L28" s="135" t="str">
        <f>IF(1=1,IF(OR(J28="",O28="",NOT(ISNUMBER(J28)),NOT(ISNUMBER(O28)),J28=0),"",O28/J28),N("L25"))</f>
        <v/>
      </c>
      <c r="M28" s="136" t="str">
        <f>IF(1=1,IF(OR(L28="",NOT(ISNUMBER(F28))),"",F28*L28*IFERROR(INDEX(D384:D428,MATCH(AE28,B384:B428,0)),1)),N("M13"))</f>
        <v/>
      </c>
      <c r="N28" s="137" t="str">
        <f>IF(1=1,IF(F28="","",IF(G28="","",IFERROR(INDEX(E384:E428,MATCH(AE28,B384:B428,0)),G28&amp;""))),N("N6"))</f>
        <v/>
      </c>
      <c r="O28" s="138" t="str">
        <f>IF(1=1,IF(E28="","",O9),N("K25"))</f>
        <v/>
      </c>
      <c r="P28" s="139" t="str">
        <f>IF(1=1,IF(M28="","",IF(AND(ISNUMBER(M28),M28&lt;1,N28="kg"),MAX(1,ROUND(M28*1000,0)),IF(AND(ISNUMBER(M28),M28&lt;1,N28="L"),MAX(1,ROUND(M28*100,0)),ROUND(M28,3)))),N("O25"))</f>
        <v/>
      </c>
      <c r="Q28" s="140" t="str">
        <f>IF(1=1,IF(M28="","",IF(AND(ISNUMBER(M28),M28&lt;1,N28="kg"),"g",IF(AND(ISNUMBER(M28),M28&lt;1,N28="L"),"cl",N28))),N("P25"))</f>
        <v/>
      </c>
      <c r="R28" s="115" t="str">
        <f>IF(1=1,IF(E28="","",IF(F28="","A CONTROLER",IF(NOT(ISNUMBER(F28)),"TEXTE",IF(OR(L28="",L28&lt;=0),"COMMANDE PRINCIPALE INCOMPLETE",IF(G28="","UNITE MANQUANTE",IF(COUNTIF(B384:B428,AE28)=0,"UNITE A CONTROLER","OK")))))),N("Q9"))</f>
        <v/>
      </c>
      <c r="S28" s="105"/>
      <c r="T28" s="141">
        <f t="shared" si="2"/>
        <v>0</v>
      </c>
      <c r="U28" s="133" t="str">
        <f>IF(1=1,IF(E28="","",U9),N("S25"))</f>
        <v/>
      </c>
      <c r="V28" s="133" t="str">
        <f>IF(1=1,IF(E28="","",V9),N("T25"))</f>
        <v/>
      </c>
      <c r="W28" s="135" t="str">
        <f>IF(1=1,IF(OR(U28="",V28="",NOT(ISNUMBER(U28)),NOT(ISNUMBER(V28)),U28=0),"",V28/U28),N("U25"))</f>
        <v/>
      </c>
      <c r="X28" s="136" t="str">
        <f>IF(1=1,IF(OR(W28="",NOT(ISNUMBER(F28))),"",F28*W28*IFERROR(INDEX(D384:D428,MATCH(AE28,B384:B428,0)),1)),N("V7"))</f>
        <v/>
      </c>
      <c r="Y28" s="137" t="str">
        <f>IF(1=1,IF(F28="","",IF(G28="","",IFERROR(INDEX(E384:E428,MATCH(AE28,B384:B428,0)),G28&amp;""))),N("W6"))</f>
        <v/>
      </c>
      <c r="Z28" s="142" t="str">
        <f>IF(1=1,IF(X28="","",IF(AND(ISNUMBER(X28),X28&lt;1,Y28="kg"),MAX(1,ROUND(X28*1000,0)),IF(AND(ISNUMBER(X28),X28&lt;1,Y28="L"),MAX(1,ROUND(X28*100,0)),ROUND(X28,3)))),N("X25"))</f>
        <v/>
      </c>
      <c r="AA28" s="143" t="str">
        <f>IF(1=1,IF(X28="","",IF(AND(ISNUMBER(X28),X28&lt;1,Y28="kg"),"g",IF(AND(ISNUMBER(X28),X28&lt;1,Y28="L"),"cl",Y28))),N("Y25"))</f>
        <v/>
      </c>
      <c r="AB28" s="123" t="str">
        <f>IF(1=1,IF(E28="","",IF(F28="","A CONTROLER",IF(NOT(ISNUMBER(F28)),"TEXTE",IF(OR(W28="",W28&lt;=0),"COMMANDE COUVERTS INCOMPLETE",IF(G28="","UNITE MANQUANTE",IF(COUNTIF(B384:B428,AE28)=0,"UNITE A CONTROLER","OK")))))),N("Z6"))</f>
        <v/>
      </c>
      <c r="AD28" s="144" t="str">
        <f>IF(1=1,IF(E28="","",AD9),N("AB25"))</f>
        <v/>
      </c>
      <c r="AE28" s="125" t="str">
        <f>IF(1=1,IF(G28="","",UPPER(TRIM(SUBSTITUTE(SUBSTITUTE(G28&amp;"",CHAR(160)," ")," "," ")))),N("AC25"))</f>
        <v/>
      </c>
      <c r="AG28" s="5" t="s">
        <v>43</v>
      </c>
    </row>
    <row r="29" spans="1:43" ht="15.75" x14ac:dyDescent="0.25">
      <c r="A29" s="126" t="str">
        <f>IF(1=1,IF(E29="","",A9),N("A26"))</f>
        <v/>
      </c>
      <c r="B29" s="127" t="str">
        <f>IF(1=1,IF(E29="","",B9),N("B26"))</f>
        <v/>
      </c>
      <c r="C29" s="128"/>
      <c r="D29" s="129" t="str">
        <f>IF(ISBLANK(E29),"",LARGE(D9:D28,1)+1)</f>
        <v/>
      </c>
      <c r="E29" s="130"/>
      <c r="F29" s="131"/>
      <c r="G29" s="170"/>
      <c r="H29" s="105"/>
      <c r="I29" s="132" t="str">
        <f>IF(1=1,IF(E29="","",I9),N("H26"))</f>
        <v/>
      </c>
      <c r="J29" s="133" t="str">
        <f>IF(1=1,IF(E29="","",J9),N("I26"))</f>
        <v/>
      </c>
      <c r="K29" s="134" t="str">
        <f>IF(1=1,IF(E29="","",K9),N("J26"))</f>
        <v/>
      </c>
      <c r="L29" s="135" t="str">
        <f>IF(1=1,IF(OR(J29="",O29="",NOT(ISNUMBER(J29)),NOT(ISNUMBER(O29)),J29=0),"",O29/J29),N("L26"))</f>
        <v/>
      </c>
      <c r="M29" s="136" t="str">
        <f>IF(1=1,IF(OR(L29="",NOT(ISNUMBER(F29))),"",F29*L29*IFERROR(INDEX(D384:D428,MATCH(AE29,B384:B428,0)),1)),N("M13"))</f>
        <v/>
      </c>
      <c r="N29" s="137" t="str">
        <f>IF(1=1,IF(F29="","",IF(G29="","",IFERROR(INDEX(E384:E428,MATCH(AE29,B384:B428,0)),G29&amp;""))),N("N6"))</f>
        <v/>
      </c>
      <c r="O29" s="138" t="str">
        <f>IF(1=1,IF(E29="","",O9),N("K26"))</f>
        <v/>
      </c>
      <c r="P29" s="139" t="str">
        <f>IF(1=1,IF(M29="","",IF(AND(ISNUMBER(M29),M29&lt;1,N29="kg"),MAX(1,ROUND(M29*1000,0)),IF(AND(ISNUMBER(M29),M29&lt;1,N29="L"),MAX(1,ROUND(M29*100,0)),ROUND(M29,3)))),N("O26"))</f>
        <v/>
      </c>
      <c r="Q29" s="140" t="str">
        <f>IF(1=1,IF(M29="","",IF(AND(ISNUMBER(M29),M29&lt;1,N29="kg"),"g",IF(AND(ISNUMBER(M29),M29&lt;1,N29="L"),"cl",N29))),N("P26"))</f>
        <v/>
      </c>
      <c r="R29" s="115" t="str">
        <f>IF(1=1,IF(E29="","",IF(F29="","A CONTROLER",IF(NOT(ISNUMBER(F29)),"TEXTE",IF(OR(L29="",L29&lt;=0),"COMMANDE PRINCIPALE INCOMPLETE",IF(G29="","UNITE MANQUANTE",IF(COUNTIF(B384:B428,AE29)=0,"UNITE A CONTROLER","OK")))))),N("Q9"))</f>
        <v/>
      </c>
      <c r="S29" s="105"/>
      <c r="T29" s="141">
        <f t="shared" si="2"/>
        <v>0</v>
      </c>
      <c r="U29" s="133" t="str">
        <f>IF(1=1,IF(E29="","",U9),N("S26"))</f>
        <v/>
      </c>
      <c r="V29" s="133" t="str">
        <f>IF(1=1,IF(E29="","",V9),N("T26"))</f>
        <v/>
      </c>
      <c r="W29" s="135" t="str">
        <f>IF(1=1,IF(OR(U29="",V29="",NOT(ISNUMBER(U29)),NOT(ISNUMBER(V29)),U29=0),"",V29/U29),N("U26"))</f>
        <v/>
      </c>
      <c r="X29" s="136" t="str">
        <f>IF(1=1,IF(OR(W29="",NOT(ISNUMBER(F29))),"",F29*W29*IFERROR(INDEX(D384:D428,MATCH(AE29,B384:B428,0)),1)),N("V7"))</f>
        <v/>
      </c>
      <c r="Y29" s="137" t="str">
        <f>IF(1=1,IF(F29="","",IF(G29="","",IFERROR(INDEX(E384:E428,MATCH(AE29,B384:B428,0)),G29&amp;""))),N("W6"))</f>
        <v/>
      </c>
      <c r="Z29" s="142" t="str">
        <f>IF(1=1,IF(X29="","",IF(AND(ISNUMBER(X29),X29&lt;1,Y29="kg"),MAX(1,ROUND(X29*1000,0)),IF(AND(ISNUMBER(X29),X29&lt;1,Y29="L"),MAX(1,ROUND(X29*100,0)),ROUND(X29,3)))),N("X26"))</f>
        <v/>
      </c>
      <c r="AA29" s="143" t="str">
        <f>IF(1=1,IF(X29="","",IF(AND(ISNUMBER(X29),X29&lt;1,Y29="kg"),"g",IF(AND(ISNUMBER(X29),X29&lt;1,Y29="L"),"cl",Y29))),N("Y26"))</f>
        <v/>
      </c>
      <c r="AB29" s="123" t="str">
        <f>IF(1=1,IF(E29="","",IF(F29="","A CONTROLER",IF(NOT(ISNUMBER(F29)),"TEXTE",IF(OR(W29="",W29&lt;=0),"COMMANDE COUVERTS INCOMPLETE",IF(G29="","UNITE MANQUANTE",IF(COUNTIF(B384:B428,AE29)=0,"UNITE A CONTROLER","OK")))))),N("Z6"))</f>
        <v/>
      </c>
      <c r="AD29" s="144" t="str">
        <f>IF(1=1,IF(E29="","",AD9),N("AB26"))</f>
        <v/>
      </c>
      <c r="AE29" s="125" t="str">
        <f>IF(1=1,IF(G29="","",UPPER(TRIM(SUBSTITUTE(SUBSTITUTE(G29&amp;"",CHAR(160)," ")," "," ")))),N("AC26"))</f>
        <v/>
      </c>
      <c r="AG29" s="5" t="s">
        <v>44</v>
      </c>
    </row>
    <row r="30" spans="1:43" ht="15.75" x14ac:dyDescent="0.25">
      <c r="A30" s="126" t="str">
        <f>IF(1=1,IF(E30="","",A9),N("A27"))</f>
        <v/>
      </c>
      <c r="B30" s="127" t="str">
        <f>IF(1=1,IF(E30="","",B9),N("B27"))</f>
        <v/>
      </c>
      <c r="C30" s="128"/>
      <c r="D30" s="129" t="str">
        <f>IF(ISBLANK(E30),"",LARGE(D9:D29,1)+1)</f>
        <v/>
      </c>
      <c r="E30" s="130"/>
      <c r="F30" s="131"/>
      <c r="G30" s="170"/>
      <c r="H30" s="105"/>
      <c r="I30" s="132" t="str">
        <f>IF(1=1,IF(E30="","",I9),N("H27"))</f>
        <v/>
      </c>
      <c r="J30" s="133" t="str">
        <f>IF(1=1,IF(E30="","",J9),N("I27"))</f>
        <v/>
      </c>
      <c r="K30" s="134" t="str">
        <f>IF(1=1,IF(E30="","",K9),N("J27"))</f>
        <v/>
      </c>
      <c r="L30" s="135" t="str">
        <f>IF(1=1,IF(OR(J30="",O30="",NOT(ISNUMBER(J30)),NOT(ISNUMBER(O30)),J30=0),"",O30/J30),N("L27"))</f>
        <v/>
      </c>
      <c r="M30" s="136" t="str">
        <f>IF(1=1,IF(OR(L30="",NOT(ISNUMBER(F30))),"",F30*L30*IFERROR(INDEX(D384:D428,MATCH(AE30,B384:B428,0)),1)),N("M13"))</f>
        <v/>
      </c>
      <c r="N30" s="137" t="str">
        <f>IF(1=1,IF(F30="","",IF(G30="","",IFERROR(INDEX(E384:E428,MATCH(AE30,B384:B428,0)),G30&amp;""))),N("N6"))</f>
        <v/>
      </c>
      <c r="O30" s="138" t="str">
        <f>IF(1=1,IF(E30="","",O9),N("K27"))</f>
        <v/>
      </c>
      <c r="P30" s="139" t="str">
        <f>IF(1=1,IF(M30="","",IF(AND(ISNUMBER(M30),M30&lt;1,N30="kg"),MAX(1,ROUND(M30*1000,0)),IF(AND(ISNUMBER(M30),M30&lt;1,N30="L"),MAX(1,ROUND(M30*100,0)),ROUND(M30,3)))),N("O27"))</f>
        <v/>
      </c>
      <c r="Q30" s="140" t="str">
        <f>IF(1=1,IF(M30="","",IF(AND(ISNUMBER(M30),M30&lt;1,N30="kg"),"g",IF(AND(ISNUMBER(M30),M30&lt;1,N30="L"),"cl",N30))),N("P27"))</f>
        <v/>
      </c>
      <c r="R30" s="115" t="str">
        <f>IF(1=1,IF(E30="","",IF(F30="","A CONTROLER",IF(NOT(ISNUMBER(F30)),"TEXTE",IF(OR(L30="",L30&lt;=0),"COMMANDE PRINCIPALE INCOMPLETE",IF(G30="","UNITE MANQUANTE",IF(COUNTIF(B384:B428,AE30)=0,"UNITE A CONTROLER","OK")))))),N("Q9"))</f>
        <v/>
      </c>
      <c r="S30" s="105"/>
      <c r="T30" s="141">
        <f t="shared" si="2"/>
        <v>0</v>
      </c>
      <c r="U30" s="133" t="str">
        <f>IF(1=1,IF(E30="","",U9),N("S27"))</f>
        <v/>
      </c>
      <c r="V30" s="133" t="str">
        <f>IF(1=1,IF(E30="","",V9),N("T27"))</f>
        <v/>
      </c>
      <c r="W30" s="135" t="str">
        <f>IF(1=1,IF(OR(U30="",V30="",NOT(ISNUMBER(U30)),NOT(ISNUMBER(V30)),U30=0),"",V30/U30),N("U27"))</f>
        <v/>
      </c>
      <c r="X30" s="136" t="str">
        <f>IF(1=1,IF(OR(W30="",NOT(ISNUMBER(F30))),"",F30*W30*IFERROR(INDEX(D384:D428,MATCH(AE30,B384:B428,0)),1)),N("V7"))</f>
        <v/>
      </c>
      <c r="Y30" s="137" t="str">
        <f>IF(1=1,IF(F30="","",IF(G30="","",IFERROR(INDEX(E384:E428,MATCH(AE30,B384:B428,0)),G30&amp;""))),N("W6"))</f>
        <v/>
      </c>
      <c r="Z30" s="142" t="str">
        <f>IF(1=1,IF(X30="","",IF(AND(ISNUMBER(X30),X30&lt;1,Y30="kg"),MAX(1,ROUND(X30*1000,0)),IF(AND(ISNUMBER(X30),X30&lt;1,Y30="L"),MAX(1,ROUND(X30*100,0)),ROUND(X30,3)))),N("X27"))</f>
        <v/>
      </c>
      <c r="AA30" s="143" t="str">
        <f>IF(1=1,IF(X30="","",IF(AND(ISNUMBER(X30),X30&lt;1,Y30="kg"),"g",IF(AND(ISNUMBER(X30),X30&lt;1,Y30="L"),"cl",Y30))),N("Y27"))</f>
        <v/>
      </c>
      <c r="AB30" s="123" t="str">
        <f>IF(1=1,IF(E30="","",IF(F30="","A CONTROLER",IF(NOT(ISNUMBER(F30)),"TEXTE",IF(OR(W30="",W30&lt;=0),"COMMANDE COUVERTS INCOMPLETE",IF(G30="","UNITE MANQUANTE",IF(COUNTIF(B384:B428,AE30)=0,"UNITE A CONTROLER","OK")))))),N("Z6"))</f>
        <v/>
      </c>
      <c r="AD30" s="144" t="str">
        <f>IF(1=1,IF(E30="","",AD9),N("AB27"))</f>
        <v/>
      </c>
      <c r="AE30" s="125" t="str">
        <f>IF(1=1,IF(G30="","",UPPER(TRIM(SUBSTITUTE(SUBSTITUTE(G30&amp;"",CHAR(160)," ")," "," ")))),N("AC27"))</f>
        <v/>
      </c>
      <c r="AG30" s="5" t="s">
        <v>45</v>
      </c>
    </row>
    <row r="31" spans="1:43" ht="15.75" x14ac:dyDescent="0.25">
      <c r="A31" s="126" t="str">
        <f>IF(1=1,IF(E31="","",A9),N("A28"))</f>
        <v/>
      </c>
      <c r="B31" s="127" t="str">
        <f>IF(1=1,IF(E31="","",B9),N("B28"))</f>
        <v/>
      </c>
      <c r="C31" s="128"/>
      <c r="D31" s="129" t="str">
        <f>IF(ISBLANK(E31),"",LARGE(D9:D30,1)+1)</f>
        <v/>
      </c>
      <c r="E31" s="130"/>
      <c r="F31" s="131"/>
      <c r="G31" s="170"/>
      <c r="H31" s="105"/>
      <c r="I31" s="132" t="str">
        <f>IF(1=1,IF(E31="","",I9),N("H28"))</f>
        <v/>
      </c>
      <c r="J31" s="133" t="str">
        <f>IF(1=1,IF(E31="","",J9),N("I28"))</f>
        <v/>
      </c>
      <c r="K31" s="134" t="str">
        <f>IF(1=1,IF(E31="","",K9),N("J28"))</f>
        <v/>
      </c>
      <c r="L31" s="135" t="str">
        <f>IF(1=1,IF(OR(J31="",O31="",NOT(ISNUMBER(J31)),NOT(ISNUMBER(O31)),J31=0),"",O31/J31),N("L28"))</f>
        <v/>
      </c>
      <c r="M31" s="136" t="str">
        <f>IF(1=1,IF(OR(L31="",NOT(ISNUMBER(F31))),"",F31*L31*IFERROR(INDEX(D384:D428,MATCH(AE31,B384:B428,0)),1)),N("M13"))</f>
        <v/>
      </c>
      <c r="N31" s="137" t="str">
        <f>IF(1=1,IF(F31="","",IF(G31="","",IFERROR(INDEX(E384:E428,MATCH(AE31,B384:B428,0)),G31&amp;""))),N("N6"))</f>
        <v/>
      </c>
      <c r="O31" s="138" t="str">
        <f>IF(1=1,IF(E31="","",O9),N("K28"))</f>
        <v/>
      </c>
      <c r="P31" s="139" t="str">
        <f>IF(1=1,IF(M31="","",IF(AND(ISNUMBER(M31),M31&lt;1,N31="kg"),MAX(1,ROUND(M31*1000,0)),IF(AND(ISNUMBER(M31),M31&lt;1,N31="L"),MAX(1,ROUND(M31*100,0)),ROUND(M31,3)))),N("O28"))</f>
        <v/>
      </c>
      <c r="Q31" s="140" t="str">
        <f>IF(1=1,IF(M31="","",IF(AND(ISNUMBER(M31),M31&lt;1,N31="kg"),"g",IF(AND(ISNUMBER(M31),M31&lt;1,N31="L"),"cl",N31))),N("P28"))</f>
        <v/>
      </c>
      <c r="R31" s="115" t="str">
        <f>IF(1=1,IF(E31="","",IF(F31="","A CONTROLER",IF(NOT(ISNUMBER(F31)),"TEXTE",IF(OR(L31="",L31&lt;=0),"COMMANDE PRINCIPALE INCOMPLETE",IF(G31="","UNITE MANQUANTE",IF(COUNTIF(B384:B428,AE31)=0,"UNITE A CONTROLER","OK")))))),N("Q9"))</f>
        <v/>
      </c>
      <c r="S31" s="105"/>
      <c r="T31" s="141">
        <f t="shared" si="2"/>
        <v>0</v>
      </c>
      <c r="U31" s="133" t="str">
        <f>IF(1=1,IF(E31="","",U9),N("S28"))</f>
        <v/>
      </c>
      <c r="V31" s="133" t="str">
        <f>IF(1=1,IF(E31="","",V9),N("T28"))</f>
        <v/>
      </c>
      <c r="W31" s="135" t="str">
        <f>IF(1=1,IF(OR(U31="",V31="",NOT(ISNUMBER(U31)),NOT(ISNUMBER(V31)),U31=0),"",V31/U31),N("U28"))</f>
        <v/>
      </c>
      <c r="X31" s="136" t="str">
        <f>IF(1=1,IF(OR(W31="",NOT(ISNUMBER(F31))),"",F31*W31*IFERROR(INDEX(D384:D428,MATCH(AE31,B384:B428,0)),1)),N("V7"))</f>
        <v/>
      </c>
      <c r="Y31" s="137" t="str">
        <f>IF(1=1,IF(F31="","",IF(G31="","",IFERROR(INDEX(E384:E428,MATCH(AE31,B384:B428,0)),G31&amp;""))),N("W6"))</f>
        <v/>
      </c>
      <c r="Z31" s="142" t="str">
        <f>IF(1=1,IF(X31="","",IF(AND(ISNUMBER(X31),X31&lt;1,Y31="kg"),MAX(1,ROUND(X31*1000,0)),IF(AND(ISNUMBER(X31),X31&lt;1,Y31="L"),MAX(1,ROUND(X31*100,0)),ROUND(X31,3)))),N("X28"))</f>
        <v/>
      </c>
      <c r="AA31" s="143" t="str">
        <f>IF(1=1,IF(X31="","",IF(AND(ISNUMBER(X31),X31&lt;1,Y31="kg"),"g",IF(AND(ISNUMBER(X31),X31&lt;1,Y31="L"),"cl",Y31))),N("Y28"))</f>
        <v/>
      </c>
      <c r="AB31" s="123" t="str">
        <f>IF(1=1,IF(E31="","",IF(F31="","A CONTROLER",IF(NOT(ISNUMBER(F31)),"TEXTE",IF(OR(W31="",W31&lt;=0),"COMMANDE COUVERTS INCOMPLETE",IF(G31="","UNITE MANQUANTE",IF(COUNTIF(B384:B428,AE31)=0,"UNITE A CONTROLER","OK")))))),N("Z6"))</f>
        <v/>
      </c>
      <c r="AD31" s="144" t="str">
        <f>IF(1=1,IF(E31="","",AD9),N("AB28"))</f>
        <v/>
      </c>
      <c r="AE31" s="125" t="str">
        <f>IF(1=1,IF(G31="","",UPPER(TRIM(SUBSTITUTE(SUBSTITUTE(G31&amp;"",CHAR(160)," ")," "," ")))),N("AC28"))</f>
        <v/>
      </c>
      <c r="AG31" s="5" t="s">
        <v>46</v>
      </c>
    </row>
    <row r="32" spans="1:43" ht="15.75" x14ac:dyDescent="0.25">
      <c r="A32" s="126" t="str">
        <f>IF(1=1,IF(E32="","",A9),N("A29"))</f>
        <v/>
      </c>
      <c r="B32" s="127" t="str">
        <f>IF(1=1,IF(E32="","",B9),N("B29"))</f>
        <v/>
      </c>
      <c r="C32" s="128"/>
      <c r="D32" s="129" t="str">
        <f>IF(ISBLANK(E32),"",LARGE(D9:D31,1)+1)</f>
        <v/>
      </c>
      <c r="E32" s="130"/>
      <c r="F32" s="131"/>
      <c r="G32" s="170"/>
      <c r="H32" s="105"/>
      <c r="I32" s="132" t="str">
        <f>IF(1=1,IF(E32="","",I9),N("H29"))</f>
        <v/>
      </c>
      <c r="J32" s="133" t="str">
        <f>IF(1=1,IF(E32="","",J9),N("I29"))</f>
        <v/>
      </c>
      <c r="K32" s="134" t="str">
        <f>IF(1=1,IF(E32="","",K9),N("J29"))</f>
        <v/>
      </c>
      <c r="L32" s="135" t="str">
        <f>IF(1=1,IF(OR(J32="",O32="",NOT(ISNUMBER(J32)),NOT(ISNUMBER(O32)),J32=0),"",O32/J32),N("L29"))</f>
        <v/>
      </c>
      <c r="M32" s="136" t="str">
        <f>IF(1=1,IF(OR(L32="",NOT(ISNUMBER(F32))),"",F32*L32*IFERROR(INDEX(D384:D428,MATCH(AE32,B384:B428,0)),1)),N("M13"))</f>
        <v/>
      </c>
      <c r="N32" s="137" t="str">
        <f>IF(1=1,IF(F32="","",IF(G32="","",IFERROR(INDEX(E384:E428,MATCH(AE32,B384:B428,0)),G32&amp;""))),N("N6"))</f>
        <v/>
      </c>
      <c r="O32" s="138" t="str">
        <f>IF(1=1,IF(E32="","",O9),N("K29"))</f>
        <v/>
      </c>
      <c r="P32" s="139" t="str">
        <f>IF(1=1,IF(M32="","",IF(AND(ISNUMBER(M32),M32&lt;1,N32="kg"),MAX(1,ROUND(M32*1000,0)),IF(AND(ISNUMBER(M32),M32&lt;1,N32="L"),MAX(1,ROUND(M32*100,0)),ROUND(M32,3)))),N("O29"))</f>
        <v/>
      </c>
      <c r="Q32" s="140" t="str">
        <f>IF(1=1,IF(M32="","",IF(AND(ISNUMBER(M32),M32&lt;1,N32="kg"),"g",IF(AND(ISNUMBER(M32),M32&lt;1,N32="L"),"cl",N32))),N("P29"))</f>
        <v/>
      </c>
      <c r="R32" s="115" t="str">
        <f>IF(1=1,IF(E32="","",IF(F32="","A CONTROLER",IF(NOT(ISNUMBER(F32)),"TEXTE",IF(OR(L32="",L32&lt;=0),"COMMANDE PRINCIPALE INCOMPLETE",IF(G32="","UNITE MANQUANTE",IF(COUNTIF(B384:B428,AE32)=0,"UNITE A CONTROLER","OK")))))),N("Q9"))</f>
        <v/>
      </c>
      <c r="S32" s="105"/>
      <c r="T32" s="141">
        <f t="shared" si="2"/>
        <v>0</v>
      </c>
      <c r="U32" s="133" t="str">
        <f>IF(1=1,IF(E32="","",U9),N("S29"))</f>
        <v/>
      </c>
      <c r="V32" s="133" t="str">
        <f>IF(1=1,IF(E32="","",V9),N("T29"))</f>
        <v/>
      </c>
      <c r="W32" s="135" t="str">
        <f>IF(1=1,IF(OR(U32="",V32="",NOT(ISNUMBER(U32)),NOT(ISNUMBER(V32)),U32=0),"",V32/U32),N("U29"))</f>
        <v/>
      </c>
      <c r="X32" s="136" t="str">
        <f>IF(1=1,IF(OR(W32="",NOT(ISNUMBER(F32))),"",F32*W32*IFERROR(INDEX(D384:D428,MATCH(AE32,B384:B428,0)),1)),N("V7"))</f>
        <v/>
      </c>
      <c r="Y32" s="137" t="str">
        <f>IF(1=1,IF(F32="","",IF(G32="","",IFERROR(INDEX(E384:E428,MATCH(AE32,B384:B428,0)),G32&amp;""))),N("W6"))</f>
        <v/>
      </c>
      <c r="Z32" s="142" t="str">
        <f>IF(1=1,IF(X32="","",IF(AND(ISNUMBER(X32),X32&lt;1,Y32="kg"),MAX(1,ROUND(X32*1000,0)),IF(AND(ISNUMBER(X32),X32&lt;1,Y32="L"),MAX(1,ROUND(X32*100,0)),ROUND(X32,3)))),N("X29"))</f>
        <v/>
      </c>
      <c r="AA32" s="143" t="str">
        <f>IF(1=1,IF(X32="","",IF(AND(ISNUMBER(X32),X32&lt;1,Y32="kg"),"g",IF(AND(ISNUMBER(X32),X32&lt;1,Y32="L"),"cl",Y32))),N("Y29"))</f>
        <v/>
      </c>
      <c r="AB32" s="123" t="str">
        <f>IF(1=1,IF(E32="","",IF(F32="","A CONTROLER",IF(NOT(ISNUMBER(F32)),"TEXTE",IF(OR(W32="",W32&lt;=0),"COMMANDE COUVERTS INCOMPLETE",IF(G32="","UNITE MANQUANTE",IF(COUNTIF(B384:B428,AE32)=0,"UNITE A CONTROLER","OK")))))),N("Z6"))</f>
        <v/>
      </c>
      <c r="AD32" s="144" t="str">
        <f>IF(1=1,IF(E32="","",AD9),N("AB29"))</f>
        <v/>
      </c>
      <c r="AE32" s="125" t="str">
        <f>IF(1=1,IF(G32="","",UPPER(TRIM(SUBSTITUTE(SUBSTITUTE(G32&amp;"",CHAR(160)," ")," "," ")))),N("AC29"))</f>
        <v/>
      </c>
      <c r="AG32" s="5" t="s">
        <v>47</v>
      </c>
    </row>
    <row r="33" spans="1:33" ht="15.75" x14ac:dyDescent="0.25">
      <c r="A33" s="126" t="str">
        <f>IF(1=1,IF(E33="","",A9),N("A30"))</f>
        <v/>
      </c>
      <c r="B33" s="127" t="str">
        <f>IF(1=1,IF(E33="","",B9),N("B30"))</f>
        <v/>
      </c>
      <c r="C33" s="127"/>
      <c r="D33" s="129" t="str">
        <f>IF(ISBLANK(E33),"",LARGE(D9:D32,1)+1)</f>
        <v/>
      </c>
      <c r="E33" s="130"/>
      <c r="F33" s="131"/>
      <c r="G33" s="170"/>
      <c r="H33" s="105"/>
      <c r="I33" s="132" t="str">
        <f>IF(1=1,IF(E33="","",I9),N("H30"))</f>
        <v/>
      </c>
      <c r="J33" s="133" t="str">
        <f>IF(1=1,IF(E33="","",J9),N("I30"))</f>
        <v/>
      </c>
      <c r="K33" s="134" t="str">
        <f>IF(1=1,IF(E33="","",K9),N("J30"))</f>
        <v/>
      </c>
      <c r="L33" s="135" t="str">
        <f>IF(1=1,IF(OR(J33="",O33="",NOT(ISNUMBER(J33)),NOT(ISNUMBER(O33)),J33=0),"",O33/J33),N("L30"))</f>
        <v/>
      </c>
      <c r="M33" s="136" t="str">
        <f>IF(1=1,IF(OR(L33="",NOT(ISNUMBER(F33))),"",F33*L33*IFERROR(INDEX(D384:D428,MATCH(AE33,B384:B428,0)),1)),N("M13"))</f>
        <v/>
      </c>
      <c r="N33" s="137" t="str">
        <f>IF(1=1,IF(F33="","",IF(G33="","",IFERROR(INDEX(E384:E428,MATCH(AE33,B384:B428,0)),G33&amp;""))),N("N6"))</f>
        <v/>
      </c>
      <c r="O33" s="138" t="str">
        <f>IF(1=1,IF(E33="","",O9),N("K30"))</f>
        <v/>
      </c>
      <c r="P33" s="139" t="str">
        <f>IF(1=1,IF(M33="","",IF(AND(ISNUMBER(M33),M33&lt;1,N33="kg"),MAX(1,ROUND(M33*1000,0)),IF(AND(ISNUMBER(M33),M33&lt;1,N33="L"),MAX(1,ROUND(M33*100,0)),ROUND(M33,3)))),N("O30"))</f>
        <v/>
      </c>
      <c r="Q33" s="140" t="str">
        <f>IF(1=1,IF(M33="","",IF(AND(ISNUMBER(M33),M33&lt;1,N33="kg"),"g",IF(AND(ISNUMBER(M33),M33&lt;1,N33="L"),"cl",N33))),N("P30"))</f>
        <v/>
      </c>
      <c r="R33" s="115" t="str">
        <f>IF(1=1,IF(E33="","",IF(F33="","A CONTROLER",IF(NOT(ISNUMBER(F33)),"TEXTE",IF(OR(L33="",L33&lt;=0),"COMMANDE PRINCIPALE INCOMPLETE",IF(G33="","UNITE MANQUANTE",IF(COUNTIF(B384:B428,AE33)=0,"UNITE A CONTROLER","OK")))))),N("Q9"))</f>
        <v/>
      </c>
      <c r="S33" s="105"/>
      <c r="T33" s="141">
        <f t="shared" si="2"/>
        <v>0</v>
      </c>
      <c r="U33" s="133" t="str">
        <f>IF(1=1,IF(E33="","",U9),N("S30"))</f>
        <v/>
      </c>
      <c r="V33" s="133" t="str">
        <f>IF(1=1,IF(E33="","",V9),N("T30"))</f>
        <v/>
      </c>
      <c r="W33" s="135" t="str">
        <f>IF(1=1,IF(OR(U33="",V33="",NOT(ISNUMBER(U33)),NOT(ISNUMBER(V33)),U33=0),"",V33/U33),N("U30"))</f>
        <v/>
      </c>
      <c r="X33" s="136" t="str">
        <f>IF(1=1,IF(OR(W33="",NOT(ISNUMBER(F33))),"",F33*W33*IFERROR(INDEX(D384:D428,MATCH(AE33,B384:B428,0)),1)),N("V7"))</f>
        <v/>
      </c>
      <c r="Y33" s="137" t="str">
        <f>IF(1=1,IF(F33="","",IF(G33="","",IFERROR(INDEX(E384:E428,MATCH(AE33,B384:B428,0)),G33&amp;""))),N("W6"))</f>
        <v/>
      </c>
      <c r="Z33" s="142" t="str">
        <f>IF(1=1,IF(X33="","",IF(AND(ISNUMBER(X33),X33&lt;1,Y33="kg"),MAX(1,ROUND(X33*1000,0)),IF(AND(ISNUMBER(X33),X33&lt;1,Y33="L"),MAX(1,ROUND(X33*100,0)),ROUND(X33,3)))),N("X30"))</f>
        <v/>
      </c>
      <c r="AA33" s="143" t="str">
        <f>IF(1=1,IF(X33="","",IF(AND(ISNUMBER(X33),X33&lt;1,Y33="kg"),"g",IF(AND(ISNUMBER(X33),X33&lt;1,Y33="L"),"cl",Y33))),N("Y30"))</f>
        <v/>
      </c>
      <c r="AB33" s="123" t="str">
        <f>IF(1=1,IF(E33="","",IF(F33="","A CONTROLER",IF(NOT(ISNUMBER(F33)),"TEXTE",IF(OR(W33="",W33&lt;=0),"COMMANDE COUVERTS INCOMPLETE",IF(G33="","UNITE MANQUANTE",IF(COUNTIF(B384:B428,AE33)=0,"UNITE A CONTROLER","OK")))))),N("Z6"))</f>
        <v/>
      </c>
      <c r="AD33" s="144" t="str">
        <f>IF(1=1,IF(E33="","",AD9),N("AB30"))</f>
        <v/>
      </c>
      <c r="AE33" s="125" t="str">
        <f>IF(1=1,IF(G33="","",UPPER(TRIM(SUBSTITUTE(SUBSTITUTE(G33&amp;"",CHAR(160)," ")," "," ")))),N("AC30"))</f>
        <v/>
      </c>
      <c r="AG33" s="5" t="s">
        <v>48</v>
      </c>
    </row>
    <row r="34" spans="1:33" ht="15.75" x14ac:dyDescent="0.25">
      <c r="A34" s="126" t="str">
        <f>IF(1=1,IF(E34="","",A9),N("A31"))</f>
        <v/>
      </c>
      <c r="B34" s="127" t="str">
        <f>IF(1=1,IF(E34="","",B9),N("B31"))</f>
        <v/>
      </c>
      <c r="C34" s="127"/>
      <c r="D34" s="129" t="str">
        <f>IF(ISBLANK(E34),"",LARGE(D9:D33,1)+1)</f>
        <v/>
      </c>
      <c r="E34" s="130"/>
      <c r="F34" s="131"/>
      <c r="G34" s="170"/>
      <c r="H34" s="105"/>
      <c r="I34" s="132" t="str">
        <f>IF(1=1,IF(E34="","",I9),N("H31"))</f>
        <v/>
      </c>
      <c r="J34" s="133" t="str">
        <f>IF(1=1,IF(E34="","",J9),N("I31"))</f>
        <v/>
      </c>
      <c r="K34" s="134" t="str">
        <f>IF(1=1,IF(E34="","",K9),N("J31"))</f>
        <v/>
      </c>
      <c r="L34" s="135" t="str">
        <f>IF(1=1,IF(OR(J34="",O34="",NOT(ISNUMBER(J34)),NOT(ISNUMBER(O34)),J34=0),"",O34/J34),N("L31"))</f>
        <v/>
      </c>
      <c r="M34" s="136" t="str">
        <f>IF(1=1,IF(OR(L34="",NOT(ISNUMBER(F34))),"",F34*L34*IFERROR(INDEX(D384:D428,MATCH(AE34,B384:B428,0)),1)),N("M13"))</f>
        <v/>
      </c>
      <c r="N34" s="137" t="str">
        <f>IF(1=1,IF(F34="","",IF(G34="","",IFERROR(INDEX(E384:E428,MATCH(AE34,B384:B428,0)),G34&amp;""))),N("N6"))</f>
        <v/>
      </c>
      <c r="O34" s="138" t="str">
        <f>IF(1=1,IF(E34="","",O9),N("K31"))</f>
        <v/>
      </c>
      <c r="P34" s="139" t="str">
        <f>IF(1=1,IF(M34="","",IF(AND(ISNUMBER(M34),M34&lt;1,N34="kg"),MAX(1,ROUND(M34*1000,0)),IF(AND(ISNUMBER(M34),M34&lt;1,N34="L"),MAX(1,ROUND(M34*100,0)),ROUND(M34,3)))),N("O31"))</f>
        <v/>
      </c>
      <c r="Q34" s="140" t="str">
        <f>IF(1=1,IF(M34="","",IF(AND(ISNUMBER(M34),M34&lt;1,N34="kg"),"g",IF(AND(ISNUMBER(M34),M34&lt;1,N34="L"),"cl",N34))),N("P31"))</f>
        <v/>
      </c>
      <c r="R34" s="115" t="str">
        <f>IF(1=1,IF(E34="","",IF(F34="","A CONTROLER",IF(NOT(ISNUMBER(F34)),"TEXTE",IF(OR(L34="",L34&lt;=0),"COMMANDE PRINCIPALE INCOMPLETE",IF(G34="","UNITE MANQUANTE",IF(COUNTIF(B384:B428,AE34)=0,"UNITE A CONTROLER","OK")))))),N("Q9"))</f>
        <v/>
      </c>
      <c r="S34" s="105"/>
      <c r="T34" s="141">
        <f t="shared" si="2"/>
        <v>0</v>
      </c>
      <c r="U34" s="133" t="str">
        <f>IF(1=1,IF(E34="","",U9),N("S31"))</f>
        <v/>
      </c>
      <c r="V34" s="133" t="str">
        <f>IF(1=1,IF(E34="","",V9),N("T31"))</f>
        <v/>
      </c>
      <c r="W34" s="135" t="str">
        <f>IF(1=1,IF(OR(U34="",V34="",NOT(ISNUMBER(U34)),NOT(ISNUMBER(V34)),U34=0),"",V34/U34),N("U31"))</f>
        <v/>
      </c>
      <c r="X34" s="136" t="str">
        <f>IF(1=1,IF(OR(W34="",NOT(ISNUMBER(F34))),"",F34*W34*IFERROR(INDEX(D384:D428,MATCH(AE34,B384:B428,0)),1)),N("V7"))</f>
        <v/>
      </c>
      <c r="Y34" s="137" t="str">
        <f>IF(1=1,IF(F34="","",IF(G34="","",IFERROR(INDEX(E384:E428,MATCH(AE34,B384:B428,0)),G34&amp;""))),N("W6"))</f>
        <v/>
      </c>
      <c r="Z34" s="142" t="str">
        <f>IF(1=1,IF(X34="","",IF(AND(ISNUMBER(X34),X34&lt;1,Y34="kg"),MAX(1,ROUND(X34*1000,0)),IF(AND(ISNUMBER(X34),X34&lt;1,Y34="L"),MAX(1,ROUND(X34*100,0)),ROUND(X34,3)))),N("X31"))</f>
        <v/>
      </c>
      <c r="AA34" s="143" t="str">
        <f>IF(1=1,IF(X34="","",IF(AND(ISNUMBER(X34),X34&lt;1,Y34="kg"),"g",IF(AND(ISNUMBER(X34),X34&lt;1,Y34="L"),"cl",Y34))),N("Y31"))</f>
        <v/>
      </c>
      <c r="AB34" s="123" t="str">
        <f>IF(1=1,IF(E34="","",IF(F34="","A CONTROLER",IF(NOT(ISNUMBER(F34)),"TEXTE",IF(OR(W34="",W34&lt;=0),"COMMANDE COUVERTS INCOMPLETE",IF(G34="","UNITE MANQUANTE",IF(COUNTIF(B384:B428,AE34)=0,"UNITE A CONTROLER","OK")))))),N("Z6"))</f>
        <v/>
      </c>
      <c r="AD34" s="144" t="str">
        <f>IF(1=1,IF(E34="","",AD9),N("AB31"))</f>
        <v/>
      </c>
      <c r="AE34" s="125" t="str">
        <f>IF(1=1,IF(G34="","",UPPER(TRIM(SUBSTITUTE(SUBSTITUTE(G34&amp;"",CHAR(160)," ")," "," ")))),N("AC31"))</f>
        <v/>
      </c>
      <c r="AG34" s="5" t="s">
        <v>49</v>
      </c>
    </row>
    <row r="35" spans="1:33" ht="15.75" x14ac:dyDescent="0.25">
      <c r="A35" s="126" t="str">
        <f>IF(1=1,IF(E35="","",A9),N("A32"))</f>
        <v/>
      </c>
      <c r="B35" s="127" t="str">
        <f>IF(1=1,IF(E35="","",B9),N("B32"))</f>
        <v/>
      </c>
      <c r="C35" s="127"/>
      <c r="D35" s="129" t="str">
        <f>IF(ISBLANK(E35),"",LARGE(D9:D34,1)+1)</f>
        <v/>
      </c>
      <c r="E35" s="130"/>
      <c r="F35" s="131"/>
      <c r="G35" s="170"/>
      <c r="H35" s="105"/>
      <c r="I35" s="132" t="str">
        <f>IF(1=1,IF(E35="","",I9),N("H32"))</f>
        <v/>
      </c>
      <c r="J35" s="133" t="str">
        <f>IF(1=1,IF(E35="","",J9),N("I32"))</f>
        <v/>
      </c>
      <c r="K35" s="134" t="str">
        <f>IF(1=1,IF(E35="","",K9),N("J32"))</f>
        <v/>
      </c>
      <c r="L35" s="135" t="str">
        <f>IF(1=1,IF(OR(J35="",O35="",NOT(ISNUMBER(J35)),NOT(ISNUMBER(O35)),J35=0),"",O35/J35),N("L32"))</f>
        <v/>
      </c>
      <c r="M35" s="136" t="str">
        <f>IF(1=1,IF(OR(L35="",NOT(ISNUMBER(F35))),"",F35*L35*IFERROR(INDEX(D384:D428,MATCH(AE35,B384:B428,0)),1)),N("M13"))</f>
        <v/>
      </c>
      <c r="N35" s="137" t="str">
        <f>IF(1=1,IF(F35="","",IF(G35="","",IFERROR(INDEX(E384:E428,MATCH(AE35,B384:B428,0)),G35&amp;""))),N("N6"))</f>
        <v/>
      </c>
      <c r="O35" s="138" t="str">
        <f>IF(1=1,IF(E35="","",O9),N("K32"))</f>
        <v/>
      </c>
      <c r="P35" s="139" t="str">
        <f>IF(1=1,IF(M35="","",IF(AND(ISNUMBER(M35),M35&lt;1,N35="kg"),MAX(1,ROUND(M35*1000,0)),IF(AND(ISNUMBER(M35),M35&lt;1,N35="L"),MAX(1,ROUND(M35*100,0)),ROUND(M35,3)))),N("O32"))</f>
        <v/>
      </c>
      <c r="Q35" s="140" t="str">
        <f>IF(1=1,IF(M35="","",IF(AND(ISNUMBER(M35),M35&lt;1,N35="kg"),"g",IF(AND(ISNUMBER(M35),M35&lt;1,N35="L"),"cl",N35))),N("P32"))</f>
        <v/>
      </c>
      <c r="R35" s="115" t="str">
        <f>IF(1=1,IF(E35="","",IF(F35="","A CONTROLER",IF(NOT(ISNUMBER(F35)),"TEXTE",IF(OR(L35="",L35&lt;=0),"COMMANDE PRINCIPALE INCOMPLETE",IF(G35="","UNITE MANQUANTE",IF(COUNTIF(B384:B428,AE35)=0,"UNITE A CONTROLER","OK")))))),N("Q9"))</f>
        <v/>
      </c>
      <c r="S35" s="105"/>
      <c r="T35" s="141">
        <f t="shared" si="2"/>
        <v>0</v>
      </c>
      <c r="U35" s="133" t="str">
        <f>IF(1=1,IF(E35="","",U9),N("S32"))</f>
        <v/>
      </c>
      <c r="V35" s="133" t="str">
        <f>IF(1=1,IF(E35="","",V9),N("T32"))</f>
        <v/>
      </c>
      <c r="W35" s="135" t="str">
        <f>IF(1=1,IF(OR(U35="",V35="",NOT(ISNUMBER(U35)),NOT(ISNUMBER(V35)),U35=0),"",V35/U35),N("U32"))</f>
        <v/>
      </c>
      <c r="X35" s="136" t="str">
        <f>IF(1=1,IF(OR(W35="",NOT(ISNUMBER(F35))),"",F35*W35*IFERROR(INDEX(D384:D428,MATCH(AE35,B384:B428,0)),1)),N("V7"))</f>
        <v/>
      </c>
      <c r="Y35" s="137" t="str">
        <f>IF(1=1,IF(F35="","",IF(G35="","",IFERROR(INDEX(E384:E428,MATCH(AE35,B384:B428,0)),G35&amp;""))),N("W6"))</f>
        <v/>
      </c>
      <c r="Z35" s="142" t="str">
        <f>IF(1=1,IF(X35="","",IF(AND(ISNUMBER(X35),X35&lt;1,Y35="kg"),MAX(1,ROUND(X35*1000,0)),IF(AND(ISNUMBER(X35),X35&lt;1,Y35="L"),MAX(1,ROUND(X35*100,0)),ROUND(X35,3)))),N("X32"))</f>
        <v/>
      </c>
      <c r="AA35" s="143" t="str">
        <f>IF(1=1,IF(X35="","",IF(AND(ISNUMBER(X35),X35&lt;1,Y35="kg"),"g",IF(AND(ISNUMBER(X35),X35&lt;1,Y35="L"),"cl",Y35))),N("Y32"))</f>
        <v/>
      </c>
      <c r="AB35" s="123" t="str">
        <f>IF(1=1,IF(E35="","",IF(F35="","A CONTROLER",IF(NOT(ISNUMBER(F35)),"TEXTE",IF(OR(W35="",W35&lt;=0),"COMMANDE COUVERTS INCOMPLETE",IF(G35="","UNITE MANQUANTE",IF(COUNTIF(B384:B428,AE35)=0,"UNITE A CONTROLER","OK")))))),N("Z6"))</f>
        <v/>
      </c>
      <c r="AD35" s="144" t="str">
        <f>IF(1=1,IF(E35="","",AD9),N("AB32"))</f>
        <v/>
      </c>
      <c r="AE35" s="125" t="str">
        <f>IF(1=1,IF(G35="","",UPPER(TRIM(SUBSTITUTE(SUBSTITUTE(G35&amp;"",CHAR(160)," ")," "," ")))),N("AC32"))</f>
        <v/>
      </c>
      <c r="AG35" s="5" t="s">
        <v>50</v>
      </c>
    </row>
    <row r="36" spans="1:33" ht="15.75" x14ac:dyDescent="0.25">
      <c r="A36" s="126" t="str">
        <f>IF(1=1,IF(E36="","",A9),N("A33"))</f>
        <v/>
      </c>
      <c r="B36" s="127" t="str">
        <f>IF(1=1,IF(E36="","",B9),N("B33"))</f>
        <v/>
      </c>
      <c r="C36" s="127"/>
      <c r="D36" s="129" t="str">
        <f>IF(ISBLANK(E36),"",LARGE(D9:D35,1)+1)</f>
        <v/>
      </c>
      <c r="E36" s="130"/>
      <c r="F36" s="131"/>
      <c r="G36" s="170"/>
      <c r="H36" s="105"/>
      <c r="I36" s="132" t="str">
        <f>IF(1=1,IF(E36="","",I9),N("H33"))</f>
        <v/>
      </c>
      <c r="J36" s="133" t="str">
        <f>IF(1=1,IF(E36="","",J9),N("I33"))</f>
        <v/>
      </c>
      <c r="K36" s="134" t="str">
        <f>IF(1=1,IF(E36="","",K9),N("J33"))</f>
        <v/>
      </c>
      <c r="L36" s="135" t="str">
        <f>IF(1=1,IF(OR(J36="",O36="",NOT(ISNUMBER(J36)),NOT(ISNUMBER(O36)),J36=0),"",O36/J36),N("L33"))</f>
        <v/>
      </c>
      <c r="M36" s="136" t="str">
        <f>IF(1=1,IF(OR(L36="",NOT(ISNUMBER(F36))),"",F36*L36*IFERROR(INDEX(D384:D428,MATCH(AE36,B384:B428,0)),1)),N("M13"))</f>
        <v/>
      </c>
      <c r="N36" s="137" t="str">
        <f>IF(1=1,IF(F36="","",IF(G36="","",IFERROR(INDEX(E384:E428,MATCH(AE36,B384:B428,0)),G36&amp;""))),N("N6"))</f>
        <v/>
      </c>
      <c r="O36" s="138" t="str">
        <f>IF(1=1,IF(E36="","",O9),N("K33"))</f>
        <v/>
      </c>
      <c r="P36" s="139" t="str">
        <f>IF(1=1,IF(M36="","",IF(AND(ISNUMBER(M36),M36&lt;1,N36="kg"),MAX(1,ROUND(M36*1000,0)),IF(AND(ISNUMBER(M36),M36&lt;1,N36="L"),MAX(1,ROUND(M36*100,0)),ROUND(M36,3)))),N("O33"))</f>
        <v/>
      </c>
      <c r="Q36" s="140" t="str">
        <f>IF(1=1,IF(M36="","",IF(AND(ISNUMBER(M36),M36&lt;1,N36="kg"),"g",IF(AND(ISNUMBER(M36),M36&lt;1,N36="L"),"cl",N36))),N("P33"))</f>
        <v/>
      </c>
      <c r="R36" s="115" t="str">
        <f>IF(1=1,IF(E36="","",IF(F36="","A CONTROLER",IF(NOT(ISNUMBER(F36)),"TEXTE",IF(OR(L36="",L36&lt;=0),"COMMANDE PRINCIPALE INCOMPLETE",IF(G36="","UNITE MANQUANTE",IF(COUNTIF(B384:B428,AE36)=0,"UNITE A CONTROLER","OK")))))),N("Q9"))</f>
        <v/>
      </c>
      <c r="S36" s="105"/>
      <c r="T36" s="141">
        <f t="shared" si="2"/>
        <v>0</v>
      </c>
      <c r="U36" s="133" t="str">
        <f>IF(1=1,IF(E36="","",U9),N("S33"))</f>
        <v/>
      </c>
      <c r="V36" s="133" t="str">
        <f>IF(1=1,IF(E36="","",V9),N("T33"))</f>
        <v/>
      </c>
      <c r="W36" s="135" t="str">
        <f>IF(1=1,IF(OR(U36="",V36="",NOT(ISNUMBER(U36)),NOT(ISNUMBER(V36)),U36=0),"",V36/U36),N("U33"))</f>
        <v/>
      </c>
      <c r="X36" s="136" t="str">
        <f>IF(1=1,IF(OR(W36="",NOT(ISNUMBER(F36))),"",F36*W36*IFERROR(INDEX(D384:D428,MATCH(AE36,B384:B428,0)),1)),N("V7"))</f>
        <v/>
      </c>
      <c r="Y36" s="137" t="str">
        <f>IF(1=1,IF(F36="","",IF(G36="","",IFERROR(INDEX(E384:E428,MATCH(AE36,B384:B428,0)),G36&amp;""))),N("W6"))</f>
        <v/>
      </c>
      <c r="Z36" s="142" t="str">
        <f>IF(1=1,IF(X36="","",IF(AND(ISNUMBER(X36),X36&lt;1,Y36="kg"),MAX(1,ROUND(X36*1000,0)),IF(AND(ISNUMBER(X36),X36&lt;1,Y36="L"),MAX(1,ROUND(X36*100,0)),ROUND(X36,3)))),N("X33"))</f>
        <v/>
      </c>
      <c r="AA36" s="143" t="str">
        <f>IF(1=1,IF(X36="","",IF(AND(ISNUMBER(X36),X36&lt;1,Y36="kg"),"g",IF(AND(ISNUMBER(X36),X36&lt;1,Y36="L"),"cl",Y36))),N("Y33"))</f>
        <v/>
      </c>
      <c r="AB36" s="123" t="str">
        <f>IF(1=1,IF(E36="","",IF(F36="","A CONTROLER",IF(NOT(ISNUMBER(F36)),"TEXTE",IF(OR(W36="",W36&lt;=0),"COMMANDE COUVERTS INCOMPLETE",IF(G36="","UNITE MANQUANTE",IF(COUNTIF(B384:B428,AE36)=0,"UNITE A CONTROLER","OK")))))),N("Z6"))</f>
        <v/>
      </c>
      <c r="AD36" s="144" t="str">
        <f>IF(1=1,IF(E36="","",AD9),N("AB33"))</f>
        <v/>
      </c>
      <c r="AE36" s="125" t="str">
        <f>IF(1=1,IF(G36="","",UPPER(TRIM(SUBSTITUTE(SUBSTITUTE(G36&amp;"",CHAR(160)," ")," "," ")))),N("AC33"))</f>
        <v/>
      </c>
      <c r="AG36" s="244" t="s">
        <v>51</v>
      </c>
    </row>
    <row r="37" spans="1:33" ht="15.75" x14ac:dyDescent="0.25">
      <c r="A37" s="126" t="str">
        <f>IF(1=1,IF(E37="","",A9),N("A34"))</f>
        <v/>
      </c>
      <c r="B37" s="127" t="str">
        <f>IF(1=1,IF(E37="","",B9),N("B34"))</f>
        <v/>
      </c>
      <c r="C37" s="127"/>
      <c r="D37" s="129" t="str">
        <f>IF(ISBLANK(E37),"",LARGE(D9:D36,1)+1)</f>
        <v/>
      </c>
      <c r="E37" s="130"/>
      <c r="F37" s="131"/>
      <c r="G37" s="170"/>
      <c r="H37" s="105"/>
      <c r="I37" s="132" t="str">
        <f>IF(1=1,IF(E37="","",I9),N("H34"))</f>
        <v/>
      </c>
      <c r="J37" s="133" t="str">
        <f>IF(1=1,IF(E37="","",J9),N("I34"))</f>
        <v/>
      </c>
      <c r="K37" s="134" t="str">
        <f>IF(1=1,IF(E37="","",K9),N("J34"))</f>
        <v/>
      </c>
      <c r="L37" s="135" t="str">
        <f>IF(1=1,IF(OR(J37="",O37="",NOT(ISNUMBER(J37)),NOT(ISNUMBER(O37)),J37=0),"",O37/J37),N("L34"))</f>
        <v/>
      </c>
      <c r="M37" s="136" t="str">
        <f>IF(1=1,IF(OR(L37="",NOT(ISNUMBER(F37))),"",F37*L37*IFERROR(INDEX(D384:D428,MATCH(AE37,B384:B428,0)),1)),N("M13"))</f>
        <v/>
      </c>
      <c r="N37" s="137" t="str">
        <f>IF(1=1,IF(F37="","",IF(G37="","",IFERROR(INDEX(E384:E428,MATCH(AE37,B384:B428,0)),G37&amp;""))),N("N6"))</f>
        <v/>
      </c>
      <c r="O37" s="138" t="str">
        <f>IF(1=1,IF(E37="","",O9),N("K34"))</f>
        <v/>
      </c>
      <c r="P37" s="139" t="str">
        <f>IF(1=1,IF(M37="","",IF(AND(ISNUMBER(M37),M37&lt;1,N37="kg"),MAX(1,ROUND(M37*1000,0)),IF(AND(ISNUMBER(M37),M37&lt;1,N37="L"),MAX(1,ROUND(M37*100,0)),ROUND(M37,3)))),N("O34"))</f>
        <v/>
      </c>
      <c r="Q37" s="140" t="str">
        <f>IF(1=1,IF(M37="","",IF(AND(ISNUMBER(M37),M37&lt;1,N37="kg"),"g",IF(AND(ISNUMBER(M37),M37&lt;1,N37="L"),"cl",N37))),N("P34"))</f>
        <v/>
      </c>
      <c r="R37" s="115" t="str">
        <f>IF(1=1,IF(E37="","",IF(F37="","A CONTROLER",IF(NOT(ISNUMBER(F37)),"TEXTE",IF(OR(L37="",L37&lt;=0),"COMMANDE PRINCIPALE INCOMPLETE",IF(G37="","UNITE MANQUANTE",IF(COUNTIF(B384:B428,AE37)=0,"UNITE A CONTROLER","OK")))))),N("Q9"))</f>
        <v/>
      </c>
      <c r="S37" s="105"/>
      <c r="T37" s="141">
        <f t="shared" si="2"/>
        <v>0</v>
      </c>
      <c r="U37" s="133" t="str">
        <f>IF(1=1,IF(E37="","",U9),N("S34"))</f>
        <v/>
      </c>
      <c r="V37" s="133" t="str">
        <f>IF(1=1,IF(E37="","",V9),N("T34"))</f>
        <v/>
      </c>
      <c r="W37" s="135" t="str">
        <f>IF(1=1,IF(OR(U37="",V37="",NOT(ISNUMBER(U37)),NOT(ISNUMBER(V37)),U37=0),"",V37/U37),N("U34"))</f>
        <v/>
      </c>
      <c r="X37" s="136" t="str">
        <f>IF(1=1,IF(OR(W37="",NOT(ISNUMBER(F37))),"",F37*W37*IFERROR(INDEX(D384:D428,MATCH(AE37,B384:B428,0)),1)),N("V7"))</f>
        <v/>
      </c>
      <c r="Y37" s="137" t="str">
        <f>IF(1=1,IF(F37="","",IF(G37="","",IFERROR(INDEX(E384:E428,MATCH(AE37,B384:B428,0)),G37&amp;""))),N("W6"))</f>
        <v/>
      </c>
      <c r="Z37" s="142" t="str">
        <f>IF(1=1,IF(X37="","",IF(AND(ISNUMBER(X37),X37&lt;1,Y37="kg"),MAX(1,ROUND(X37*1000,0)),IF(AND(ISNUMBER(X37),X37&lt;1,Y37="L"),MAX(1,ROUND(X37*100,0)),ROUND(X37,3)))),N("X34"))</f>
        <v/>
      </c>
      <c r="AA37" s="143" t="str">
        <f>IF(1=1,IF(X37="","",IF(AND(ISNUMBER(X37),X37&lt;1,Y37="kg"),"g",IF(AND(ISNUMBER(X37),X37&lt;1,Y37="L"),"cl",Y37))),N("Y34"))</f>
        <v/>
      </c>
      <c r="AB37" s="123" t="str">
        <f>IF(1=1,IF(E37="","",IF(F37="","A CONTROLER",IF(NOT(ISNUMBER(F37)),"TEXTE",IF(OR(W37="",W37&lt;=0),"COMMANDE COUVERTS INCOMPLETE",IF(G37="","UNITE MANQUANTE",IF(COUNTIF(B384:B428,AE37)=0,"UNITE A CONTROLER","OK")))))),N("Z6"))</f>
        <v/>
      </c>
      <c r="AD37" s="144" t="str">
        <f>IF(1=1,IF(E37="","",AD9),N("AB34"))</f>
        <v/>
      </c>
      <c r="AE37" s="125" t="str">
        <f>IF(1=1,IF(G37="","",UPPER(TRIM(SUBSTITUTE(SUBSTITUTE(G37&amp;"",CHAR(160)," ")," "," ")))),N("AC34"))</f>
        <v/>
      </c>
      <c r="AG37" s="244" t="s">
        <v>54</v>
      </c>
    </row>
    <row r="38" spans="1:33" ht="15.75" x14ac:dyDescent="0.25">
      <c r="A38" s="126" t="str">
        <f>IF(1=1,IF(E38="","",A9),N("A35"))</f>
        <v/>
      </c>
      <c r="B38" s="127" t="str">
        <f>IF(1=1,IF(E38="","",B9),N("B35"))</f>
        <v/>
      </c>
      <c r="C38" s="127"/>
      <c r="D38" s="129" t="str">
        <f>IF(ISBLANK(E38),"",LARGE(D9:D37,1)+1)</f>
        <v/>
      </c>
      <c r="E38" s="130"/>
      <c r="F38" s="131"/>
      <c r="G38" s="170"/>
      <c r="H38" s="105"/>
      <c r="I38" s="132" t="str">
        <f>IF(1=1,IF(E38="","",I9),N("H35"))</f>
        <v/>
      </c>
      <c r="J38" s="133" t="str">
        <f>IF(1=1,IF(E38="","",J9),N("I35"))</f>
        <v/>
      </c>
      <c r="K38" s="134" t="str">
        <f>IF(1=1,IF(E38="","",K9),N("J35"))</f>
        <v/>
      </c>
      <c r="L38" s="135" t="str">
        <f>IF(1=1,IF(OR(J38="",O38="",NOT(ISNUMBER(J38)),NOT(ISNUMBER(O38)),J38=0),"",O38/J38),N("L35"))</f>
        <v/>
      </c>
      <c r="M38" s="136" t="str">
        <f>IF(1=1,IF(OR(L38="",NOT(ISNUMBER(F38))),"",F38*L38*IFERROR(INDEX(D384:D428,MATCH(AE38,B384:B428,0)),1)),N("M13"))</f>
        <v/>
      </c>
      <c r="N38" s="137" t="str">
        <f>IF(1=1,IF(F38="","",IF(G38="","",IFERROR(INDEX(E384:E428,MATCH(AE38,B384:B428,0)),G38&amp;""))),N("N6"))</f>
        <v/>
      </c>
      <c r="O38" s="138" t="str">
        <f>IF(1=1,IF(E38="","",O9),N("K35"))</f>
        <v/>
      </c>
      <c r="P38" s="139" t="str">
        <f>IF(1=1,IF(M38="","",IF(AND(ISNUMBER(M38),M38&lt;1,N38="kg"),MAX(1,ROUND(M38*1000,0)),IF(AND(ISNUMBER(M38),M38&lt;1,N38="L"),MAX(1,ROUND(M38*100,0)),ROUND(M38,3)))),N("O35"))</f>
        <v/>
      </c>
      <c r="Q38" s="140" t="str">
        <f>IF(1=1,IF(M38="","",IF(AND(ISNUMBER(M38),M38&lt;1,N38="kg"),"g",IF(AND(ISNUMBER(M38),M38&lt;1,N38="L"),"cl",N38))),N("P35"))</f>
        <v/>
      </c>
      <c r="R38" s="115" t="str">
        <f>IF(1=1,IF(E38="","",IF(F38="","A CONTROLER",IF(NOT(ISNUMBER(F38)),"TEXTE",IF(OR(L38="",L38&lt;=0),"COMMANDE PRINCIPALE INCOMPLETE",IF(G38="","UNITE MANQUANTE",IF(COUNTIF(B384:B428,AE38)=0,"UNITE A CONTROLER","OK")))))),N("Q9"))</f>
        <v/>
      </c>
      <c r="S38" s="105"/>
      <c r="T38" s="141">
        <f t="shared" si="2"/>
        <v>0</v>
      </c>
      <c r="U38" s="133" t="str">
        <f>IF(1=1,IF(E38="","",U9),N("S35"))</f>
        <v/>
      </c>
      <c r="V38" s="133" t="str">
        <f>IF(1=1,IF(E38="","",V9),N("T35"))</f>
        <v/>
      </c>
      <c r="W38" s="135" t="str">
        <f>IF(1=1,IF(OR(U38="",V38="",NOT(ISNUMBER(U38)),NOT(ISNUMBER(V38)),U38=0),"",V38/U38),N("U35"))</f>
        <v/>
      </c>
      <c r="X38" s="136" t="str">
        <f>IF(1=1,IF(OR(W38="",NOT(ISNUMBER(F38))),"",F38*W38*IFERROR(INDEX(D384:D428,MATCH(AE38,B384:B428,0)),1)),N("V7"))</f>
        <v/>
      </c>
      <c r="Y38" s="137" t="str">
        <f>IF(1=1,IF(F38="","",IF(G38="","",IFERROR(INDEX(E384:E428,MATCH(AE38,B384:B428,0)),G38&amp;""))),N("W6"))</f>
        <v/>
      </c>
      <c r="Z38" s="142" t="str">
        <f>IF(1=1,IF(X38="","",IF(AND(ISNUMBER(X38),X38&lt;1,Y38="kg"),MAX(1,ROUND(X38*1000,0)),IF(AND(ISNUMBER(X38),X38&lt;1,Y38="L"),MAX(1,ROUND(X38*100,0)),ROUND(X38,3)))),N("X35"))</f>
        <v/>
      </c>
      <c r="AA38" s="143" t="str">
        <f>IF(1=1,IF(X38="","",IF(AND(ISNUMBER(X38),X38&lt;1,Y38="kg"),"g",IF(AND(ISNUMBER(X38),X38&lt;1,Y38="L"),"cl",Y38))),N("Y35"))</f>
        <v/>
      </c>
      <c r="AB38" s="123" t="str">
        <f>IF(1=1,IF(E38="","",IF(F38="","A CONTROLER",IF(NOT(ISNUMBER(F38)),"TEXTE",IF(OR(W38="",W38&lt;=0),"COMMANDE COUVERTS INCOMPLETE",IF(G38="","UNITE MANQUANTE",IF(COUNTIF(B384:B428,AE38)=0,"UNITE A CONTROLER","OK")))))),N("Z6"))</f>
        <v/>
      </c>
      <c r="AD38" s="144" t="str">
        <f>IF(1=1,IF(E38="","",AD9),N("AB35"))</f>
        <v/>
      </c>
      <c r="AE38" s="125" t="str">
        <f>IF(1=1,IF(G38="","",UPPER(TRIM(SUBSTITUTE(SUBSTITUTE(G38&amp;"",CHAR(160)," ")," "," ")))),N("AC35"))</f>
        <v/>
      </c>
      <c r="AG38" s="244" t="s">
        <v>56</v>
      </c>
    </row>
    <row r="39" spans="1:33" ht="15.75" x14ac:dyDescent="0.25">
      <c r="A39" s="126" t="str">
        <f>IF(1=1,IF(E39="","",A9),N("A36"))</f>
        <v/>
      </c>
      <c r="B39" s="127" t="str">
        <f>IF(1=1,IF(E39="","",B9),N("B36"))</f>
        <v/>
      </c>
      <c r="C39" s="127"/>
      <c r="D39" s="129" t="str">
        <f>IF(ISBLANK(E39),"",LARGE(D9:D38,1)+1)</f>
        <v/>
      </c>
      <c r="E39" s="130"/>
      <c r="F39" s="131"/>
      <c r="G39" s="170"/>
      <c r="H39" s="105"/>
      <c r="I39" s="132" t="str">
        <f>IF(1=1,IF(E39="","",I9),N("H36"))</f>
        <v/>
      </c>
      <c r="J39" s="133" t="str">
        <f>IF(1=1,IF(E39="","",J9),N("I36"))</f>
        <v/>
      </c>
      <c r="K39" s="134" t="str">
        <f>IF(1=1,IF(E39="","",K9),N("J36"))</f>
        <v/>
      </c>
      <c r="L39" s="135" t="str">
        <f>IF(1=1,IF(OR(J39="",O39="",NOT(ISNUMBER(J39)),NOT(ISNUMBER(O39)),J39=0),"",O39/J39),N("L36"))</f>
        <v/>
      </c>
      <c r="M39" s="136" t="str">
        <f>IF(1=1,IF(OR(L39="",NOT(ISNUMBER(F39))),"",F39*L39*IFERROR(INDEX(D384:D428,MATCH(AE39,B384:B428,0)),1)),N("M13"))</f>
        <v/>
      </c>
      <c r="N39" s="137" t="str">
        <f>IF(1=1,IF(F39="","",IF(G39="","",IFERROR(INDEX(E384:E428,MATCH(AE39,B384:B428,0)),G39&amp;""))),N("N6"))</f>
        <v/>
      </c>
      <c r="O39" s="138" t="str">
        <f>IF(1=1,IF(E39="","",O9),N("K36"))</f>
        <v/>
      </c>
      <c r="P39" s="139" t="str">
        <f>IF(1=1,IF(M39="","",IF(AND(ISNUMBER(M39),M39&lt;1,N39="kg"),MAX(1,ROUND(M39*1000,0)),IF(AND(ISNUMBER(M39),M39&lt;1,N39="L"),MAX(1,ROUND(M39*100,0)),ROUND(M39,3)))),N("O36"))</f>
        <v/>
      </c>
      <c r="Q39" s="140" t="str">
        <f>IF(1=1,IF(M39="","",IF(AND(ISNUMBER(M39),M39&lt;1,N39="kg"),"g",IF(AND(ISNUMBER(M39),M39&lt;1,N39="L"),"cl",N39))),N("P36"))</f>
        <v/>
      </c>
      <c r="R39" s="115" t="str">
        <f>IF(1=1,IF(E39="","",IF(F39="","A CONTROLER",IF(NOT(ISNUMBER(F39)),"TEXTE",IF(OR(L39="",L39&lt;=0),"COMMANDE PRINCIPALE INCOMPLETE",IF(G39="","UNITE MANQUANTE",IF(COUNTIF(B384:B428,AE39)=0,"UNITE A CONTROLER","OK")))))),N("Q9"))</f>
        <v/>
      </c>
      <c r="S39" s="105"/>
      <c r="T39" s="141">
        <f t="shared" si="2"/>
        <v>0</v>
      </c>
      <c r="U39" s="133" t="str">
        <f>IF(1=1,IF(E39="","",U9),N("S36"))</f>
        <v/>
      </c>
      <c r="V39" s="133" t="str">
        <f>IF(1=1,IF(E39="","",V9),N("T36"))</f>
        <v/>
      </c>
      <c r="W39" s="135" t="str">
        <f>IF(1=1,IF(OR(U39="",V39="",NOT(ISNUMBER(U39)),NOT(ISNUMBER(V39)),U39=0),"",V39/U39),N("U36"))</f>
        <v/>
      </c>
      <c r="X39" s="136" t="str">
        <f>IF(1=1,IF(OR(W39="",NOT(ISNUMBER(F39))),"",F39*W39*IFERROR(INDEX(D384:D428,MATCH(AE39,B384:B428,0)),1)),N("V7"))</f>
        <v/>
      </c>
      <c r="Y39" s="137" t="str">
        <f>IF(1=1,IF(F39="","",IF(G39="","",IFERROR(INDEX(E384:E428,MATCH(AE39,B384:B428,0)),G39&amp;""))),N("W6"))</f>
        <v/>
      </c>
      <c r="Z39" s="142" t="str">
        <f>IF(1=1,IF(X39="","",IF(AND(ISNUMBER(X39),X39&lt;1,Y39="kg"),MAX(1,ROUND(X39*1000,0)),IF(AND(ISNUMBER(X39),X39&lt;1,Y39="L"),MAX(1,ROUND(X39*100,0)),ROUND(X39,3)))),N("X36"))</f>
        <v/>
      </c>
      <c r="AA39" s="143" t="str">
        <f>IF(1=1,IF(X39="","",IF(AND(ISNUMBER(X39),X39&lt;1,Y39="kg"),"g",IF(AND(ISNUMBER(X39),X39&lt;1,Y39="L"),"cl",Y39))),N("Y36"))</f>
        <v/>
      </c>
      <c r="AB39" s="123" t="str">
        <f>IF(1=1,IF(E39="","",IF(F39="","A CONTROLER",IF(NOT(ISNUMBER(F39)),"TEXTE",IF(OR(W39="",W39&lt;=0),"COMMANDE COUVERTS INCOMPLETE",IF(G39="","UNITE MANQUANTE",IF(COUNTIF(B384:B428,AE39)=0,"UNITE A CONTROLER","OK")))))),N("Z6"))</f>
        <v/>
      </c>
      <c r="AD39" s="144" t="str">
        <f>IF(1=1,IF(E39="","",AD9),N("AB36"))</f>
        <v/>
      </c>
      <c r="AE39" s="125" t="str">
        <f>IF(1=1,IF(G39="","",UPPER(TRIM(SUBSTITUTE(SUBSTITUTE(G39&amp;"",CHAR(160)," ")," "," ")))),N("AC36"))</f>
        <v/>
      </c>
      <c r="AG39" s="244" t="s">
        <v>58</v>
      </c>
    </row>
    <row r="40" spans="1:33" ht="15.75" x14ac:dyDescent="0.25">
      <c r="A40" s="126" t="str">
        <f>IF(1=1,IF(E40="","",A9),N("A37"))</f>
        <v/>
      </c>
      <c r="B40" s="127" t="str">
        <f>IF(1=1,IF(E40="","",B9),N("B37"))</f>
        <v/>
      </c>
      <c r="C40" s="127"/>
      <c r="D40" s="129" t="str">
        <f>IF(ISBLANK(E40),"",LARGE(D9:D39,1)+1)</f>
        <v/>
      </c>
      <c r="E40" s="130"/>
      <c r="F40" s="131"/>
      <c r="G40" s="170"/>
      <c r="H40" s="105"/>
      <c r="I40" s="132" t="str">
        <f>IF(1=1,IF(E40="","",I9),N("H37"))</f>
        <v/>
      </c>
      <c r="J40" s="133" t="str">
        <f>IF(1=1,IF(E40="","",J9),N("I37"))</f>
        <v/>
      </c>
      <c r="K40" s="134" t="str">
        <f>IF(1=1,IF(E40="","",K9),N("J37"))</f>
        <v/>
      </c>
      <c r="L40" s="135" t="str">
        <f>IF(1=1,IF(OR(J40="",O40="",NOT(ISNUMBER(J40)),NOT(ISNUMBER(O40)),J40=0),"",O40/J40),N("L37"))</f>
        <v/>
      </c>
      <c r="M40" s="136" t="str">
        <f>IF(1=1,IF(OR(L40="",NOT(ISNUMBER(F40))),"",F40*L40*IFERROR(INDEX(D384:D428,MATCH(AE40,B384:B428,0)),1)),N("M13"))</f>
        <v/>
      </c>
      <c r="N40" s="137" t="str">
        <f>IF(1=1,IF(F40="","",IF(G40="","",IFERROR(INDEX(E384:E428,MATCH(AE40,B384:B428,0)),G40&amp;""))),N("N6"))</f>
        <v/>
      </c>
      <c r="O40" s="138" t="str">
        <f>IF(1=1,IF(E40="","",O9),N("K37"))</f>
        <v/>
      </c>
      <c r="P40" s="139" t="str">
        <f>IF(1=1,IF(M40="","",IF(AND(ISNUMBER(M40),M40&lt;1,N40="kg"),MAX(1,ROUND(M40*1000,0)),IF(AND(ISNUMBER(M40),M40&lt;1,N40="L"),MAX(1,ROUND(M40*100,0)),ROUND(M40,3)))),N("O37"))</f>
        <v/>
      </c>
      <c r="Q40" s="140" t="str">
        <f>IF(1=1,IF(M40="","",IF(AND(ISNUMBER(M40),M40&lt;1,N40="kg"),"g",IF(AND(ISNUMBER(M40),M40&lt;1,N40="L"),"cl",N40))),N("P37"))</f>
        <v/>
      </c>
      <c r="R40" s="115" t="str">
        <f>IF(1=1,IF(E40="","",IF(F40="","A CONTROLER",IF(NOT(ISNUMBER(F40)),"TEXTE",IF(OR(L40="",L40&lt;=0),"COMMANDE PRINCIPALE INCOMPLETE",IF(G40="","UNITE MANQUANTE",IF(COUNTIF(B384:B428,AE40)=0,"UNITE A CONTROLER","OK")))))),N("Q9"))</f>
        <v/>
      </c>
      <c r="S40" s="105"/>
      <c r="T40" s="141">
        <f t="shared" si="2"/>
        <v>0</v>
      </c>
      <c r="U40" s="133" t="str">
        <f>IF(1=1,IF(E40="","",U9),N("S37"))</f>
        <v/>
      </c>
      <c r="V40" s="133" t="str">
        <f>IF(1=1,IF(E40="","",V9),N("T37"))</f>
        <v/>
      </c>
      <c r="W40" s="135" t="str">
        <f>IF(1=1,IF(OR(U40="",V40="",NOT(ISNUMBER(U40)),NOT(ISNUMBER(V40)),U40=0),"",V40/U40),N("U37"))</f>
        <v/>
      </c>
      <c r="X40" s="136" t="str">
        <f>IF(1=1,IF(OR(W40="",NOT(ISNUMBER(F40))),"",F40*W40*IFERROR(INDEX(D384:D428,MATCH(AE40,B384:B428,0)),1)),N("V7"))</f>
        <v/>
      </c>
      <c r="Y40" s="137" t="str">
        <f>IF(1=1,IF(F40="","",IF(G40="","",IFERROR(INDEX(E384:E428,MATCH(AE40,B384:B428,0)),G40&amp;""))),N("W6"))</f>
        <v/>
      </c>
      <c r="Z40" s="142" t="str">
        <f>IF(1=1,IF(X40="","",IF(AND(ISNUMBER(X40),X40&lt;1,Y40="kg"),MAX(1,ROUND(X40*1000,0)),IF(AND(ISNUMBER(X40),X40&lt;1,Y40="L"),MAX(1,ROUND(X40*100,0)),ROUND(X40,3)))),N("X37"))</f>
        <v/>
      </c>
      <c r="AA40" s="143" t="str">
        <f>IF(1=1,IF(X40="","",IF(AND(ISNUMBER(X40),X40&lt;1,Y40="kg"),"g",IF(AND(ISNUMBER(X40),X40&lt;1,Y40="L"),"cl",Y40))),N("Y37"))</f>
        <v/>
      </c>
      <c r="AB40" s="123" t="str">
        <f>IF(1=1,IF(E40="","",IF(F40="","A CONTROLER",IF(NOT(ISNUMBER(F40)),"TEXTE",IF(OR(W40="",W40&lt;=0),"COMMANDE COUVERTS INCOMPLETE",IF(G40="","UNITE MANQUANTE",IF(COUNTIF(B384:B428,AE40)=0,"UNITE A CONTROLER","OK")))))),N("Z6"))</f>
        <v/>
      </c>
      <c r="AD40" s="144" t="str">
        <f>IF(1=1,IF(E40="","",AD9),N("AB37"))</f>
        <v/>
      </c>
      <c r="AE40" s="125" t="str">
        <f>IF(1=1,IF(G40="","",UPPER(TRIM(SUBSTITUTE(SUBSTITUTE(G40&amp;"",CHAR(160)," ")," "," ")))),N("AC37"))</f>
        <v/>
      </c>
      <c r="AG40" s="244" t="s">
        <v>60</v>
      </c>
    </row>
    <row r="41" spans="1:33" ht="15.75" x14ac:dyDescent="0.25">
      <c r="A41" s="126" t="str">
        <f>IF(1=1,IF(E41="","",A9),N("A38"))</f>
        <v/>
      </c>
      <c r="B41" s="127" t="str">
        <f>IF(1=1,IF(E41="","",B9),N("B38"))</f>
        <v/>
      </c>
      <c r="C41" s="127"/>
      <c r="D41" s="129" t="str">
        <f>IF(ISBLANK(E41),"",LARGE(D9:D40,1)+1)</f>
        <v/>
      </c>
      <c r="E41" s="130"/>
      <c r="F41" s="131"/>
      <c r="G41" s="170"/>
      <c r="H41" s="105"/>
      <c r="I41" s="132" t="str">
        <f>IF(1=1,IF(E41="","",I9),N("H38"))</f>
        <v/>
      </c>
      <c r="J41" s="133" t="str">
        <f>IF(1=1,IF(E41="","",J9),N("I38"))</f>
        <v/>
      </c>
      <c r="K41" s="134" t="str">
        <f>IF(1=1,IF(E41="","",K9),N("J38"))</f>
        <v/>
      </c>
      <c r="L41" s="135" t="str">
        <f>IF(1=1,IF(OR(J41="",O41="",NOT(ISNUMBER(J41)),NOT(ISNUMBER(O41)),J41=0),"",O41/J41),N("L38"))</f>
        <v/>
      </c>
      <c r="M41" s="136" t="str">
        <f>IF(1=1,IF(OR(L41="",NOT(ISNUMBER(F41))),"",F41*L41*IFERROR(INDEX(D384:D428,MATCH(AE41,B384:B428,0)),1)),N("M13"))</f>
        <v/>
      </c>
      <c r="N41" s="137" t="str">
        <f>IF(1=1,IF(F41="","",IF(G41="","",IFERROR(INDEX(E384:E428,MATCH(AE41,B384:B428,0)),G41&amp;""))),N("N6"))</f>
        <v/>
      </c>
      <c r="O41" s="138" t="str">
        <f>IF(1=1,IF(E41="","",O9),N("K38"))</f>
        <v/>
      </c>
      <c r="P41" s="139" t="str">
        <f>IF(1=1,IF(M41="","",IF(AND(ISNUMBER(M41),M41&lt;1,N41="kg"),MAX(1,ROUND(M41*1000,0)),IF(AND(ISNUMBER(M41),M41&lt;1,N41="L"),MAX(1,ROUND(M41*100,0)),ROUND(M41,3)))),N("O38"))</f>
        <v/>
      </c>
      <c r="Q41" s="140" t="str">
        <f>IF(1=1,IF(M41="","",IF(AND(ISNUMBER(M41),M41&lt;1,N41="kg"),"g",IF(AND(ISNUMBER(M41),M41&lt;1,N41="L"),"cl",N41))),N("P38"))</f>
        <v/>
      </c>
      <c r="R41" s="115" t="str">
        <f>IF(1=1,IF(E41="","",IF(F41="","A CONTROLER",IF(NOT(ISNUMBER(F41)),"TEXTE",IF(OR(L41="",L41&lt;=0),"COMMANDE PRINCIPALE INCOMPLETE",IF(G41="","UNITE MANQUANTE",IF(COUNTIF(B384:B428,AE41)=0,"UNITE A CONTROLER","OK")))))),N("Q9"))</f>
        <v/>
      </c>
      <c r="S41" s="105"/>
      <c r="T41" s="141">
        <f t="shared" si="2"/>
        <v>0</v>
      </c>
      <c r="U41" s="133" t="str">
        <f>IF(1=1,IF(E41="","",U9),N("S38"))</f>
        <v/>
      </c>
      <c r="V41" s="133" t="str">
        <f>IF(1=1,IF(E41="","",V9),N("T38"))</f>
        <v/>
      </c>
      <c r="W41" s="135" t="str">
        <f>IF(1=1,IF(OR(U41="",V41="",NOT(ISNUMBER(U41)),NOT(ISNUMBER(V41)),U41=0),"",V41/U41),N("U38"))</f>
        <v/>
      </c>
      <c r="X41" s="136" t="str">
        <f>IF(1=1,IF(OR(W41="",NOT(ISNUMBER(F41))),"",F41*W41*IFERROR(INDEX(D384:D428,MATCH(AE41,B384:B428,0)),1)),N("V7"))</f>
        <v/>
      </c>
      <c r="Y41" s="137" t="str">
        <f>IF(1=1,IF(F41="","",IF(G41="","",IFERROR(INDEX(E384:E428,MATCH(AE41,B384:B428,0)),G41&amp;""))),N("W6"))</f>
        <v/>
      </c>
      <c r="Z41" s="142" t="str">
        <f>IF(1=1,IF(X41="","",IF(AND(ISNUMBER(X41),X41&lt;1,Y41="kg"),MAX(1,ROUND(X41*1000,0)),IF(AND(ISNUMBER(X41),X41&lt;1,Y41="L"),MAX(1,ROUND(X41*100,0)),ROUND(X41,3)))),N("X38"))</f>
        <v/>
      </c>
      <c r="AA41" s="143" t="str">
        <f>IF(1=1,IF(X41="","",IF(AND(ISNUMBER(X41),X41&lt;1,Y41="kg"),"g",IF(AND(ISNUMBER(X41),X41&lt;1,Y41="L"),"cl",Y41))),N("Y38"))</f>
        <v/>
      </c>
      <c r="AB41" s="123" t="str">
        <f>IF(1=1,IF(E41="","",IF(F41="","A CONTROLER",IF(NOT(ISNUMBER(F41)),"TEXTE",IF(OR(W41="",W41&lt;=0),"COMMANDE COUVERTS INCOMPLETE",IF(G41="","UNITE MANQUANTE",IF(COUNTIF(B384:B428,AE41)=0,"UNITE A CONTROLER","OK")))))),N("Z6"))</f>
        <v/>
      </c>
      <c r="AD41" s="144" t="str">
        <f>IF(1=1,IF(E41="","",AD9),N("AB38"))</f>
        <v/>
      </c>
      <c r="AE41" s="125" t="str">
        <f>IF(1=1,IF(G41="","",UPPER(TRIM(SUBSTITUTE(SUBSTITUTE(G41&amp;"",CHAR(160)," ")," "," ")))),N("AC38"))</f>
        <v/>
      </c>
      <c r="AG41" s="244" t="s">
        <v>62</v>
      </c>
    </row>
    <row r="42" spans="1:33" ht="15.75" x14ac:dyDescent="0.25">
      <c r="A42" s="126" t="str">
        <f>IF(1=1,IF(E42="","",A9),N("A39"))</f>
        <v/>
      </c>
      <c r="B42" s="127" t="str">
        <f>IF(1=1,IF(E42="","",B9),N("B39"))</f>
        <v/>
      </c>
      <c r="C42" s="127"/>
      <c r="D42" s="129" t="str">
        <f>IF(ISBLANK(E42),"",LARGE(D9:D41,1)+1)</f>
        <v/>
      </c>
      <c r="E42" s="130"/>
      <c r="F42" s="131"/>
      <c r="G42" s="170"/>
      <c r="H42" s="105"/>
      <c r="I42" s="132" t="str">
        <f>IF(1=1,IF(E42="","",I9),N("H39"))</f>
        <v/>
      </c>
      <c r="J42" s="133" t="str">
        <f>IF(1=1,IF(E42="","",J9),N("I39"))</f>
        <v/>
      </c>
      <c r="K42" s="134" t="str">
        <f>IF(1=1,IF(E42="","",K9),N("J39"))</f>
        <v/>
      </c>
      <c r="L42" s="135" t="str">
        <f>IF(1=1,IF(OR(J42="",O42="",NOT(ISNUMBER(J42)),NOT(ISNUMBER(O42)),J42=0),"",O42/J42),N("L39"))</f>
        <v/>
      </c>
      <c r="M42" s="136" t="str">
        <f>IF(1=1,IF(OR(L42="",NOT(ISNUMBER(F42))),"",F42*L42*IFERROR(INDEX(D384:D428,MATCH(AE42,B384:B428,0)),1)),N("M13"))</f>
        <v/>
      </c>
      <c r="N42" s="137" t="str">
        <f>IF(1=1,IF(F42="","",IF(G42="","",IFERROR(INDEX(E384:E428,MATCH(AE42,B384:B428,0)),G42&amp;""))),N("N6"))</f>
        <v/>
      </c>
      <c r="O42" s="138" t="str">
        <f>IF(1=1,IF(E42="","",O9),N("K39"))</f>
        <v/>
      </c>
      <c r="P42" s="139" t="str">
        <f>IF(1=1,IF(M42="","",IF(AND(ISNUMBER(M42),M42&lt;1,N42="kg"),MAX(1,ROUND(M42*1000,0)),IF(AND(ISNUMBER(M42),M42&lt;1,N42="L"),MAX(1,ROUND(M42*100,0)),ROUND(M42,3)))),N("O39"))</f>
        <v/>
      </c>
      <c r="Q42" s="140" t="str">
        <f>IF(1=1,IF(M42="","",IF(AND(ISNUMBER(M42),M42&lt;1,N42="kg"),"g",IF(AND(ISNUMBER(M42),M42&lt;1,N42="L"),"cl",N42))),N("P39"))</f>
        <v/>
      </c>
      <c r="R42" s="115" t="str">
        <f>IF(1=1,IF(E42="","",IF(F42="","A CONTROLER",IF(NOT(ISNUMBER(F42)),"TEXTE",IF(OR(L42="",L42&lt;=0),"COMMANDE PRINCIPALE INCOMPLETE",IF(G42="","UNITE MANQUANTE",IF(COUNTIF(B384:B428,AE42)=0,"UNITE A CONTROLER","OK")))))),N("Q9"))</f>
        <v/>
      </c>
      <c r="S42" s="105"/>
      <c r="T42" s="141">
        <f t="shared" si="2"/>
        <v>0</v>
      </c>
      <c r="U42" s="133" t="str">
        <f>IF(1=1,IF(E42="","",U9),N("S39"))</f>
        <v/>
      </c>
      <c r="V42" s="133" t="str">
        <f>IF(1=1,IF(E42="","",V9),N("T39"))</f>
        <v/>
      </c>
      <c r="W42" s="135" t="str">
        <f>IF(1=1,IF(OR(U42="",V42="",NOT(ISNUMBER(U42)),NOT(ISNUMBER(V42)),U42=0),"",V42/U42),N("U39"))</f>
        <v/>
      </c>
      <c r="X42" s="136" t="str">
        <f>IF(1=1,IF(OR(W42="",NOT(ISNUMBER(F42))),"",F42*W42*IFERROR(INDEX(D384:D428,MATCH(AE42,B384:B428,0)),1)),N("V7"))</f>
        <v/>
      </c>
      <c r="Y42" s="137" t="str">
        <f>IF(1=1,IF(F42="","",IF(G42="","",IFERROR(INDEX(E384:E428,MATCH(AE42,B384:B428,0)),G42&amp;""))),N("W6"))</f>
        <v/>
      </c>
      <c r="Z42" s="142" t="str">
        <f>IF(1=1,IF(X42="","",IF(AND(ISNUMBER(X42),X42&lt;1,Y42="kg"),MAX(1,ROUND(X42*1000,0)),IF(AND(ISNUMBER(X42),X42&lt;1,Y42="L"),MAX(1,ROUND(X42*100,0)),ROUND(X42,3)))),N("X39"))</f>
        <v/>
      </c>
      <c r="AA42" s="143" t="str">
        <f>IF(1=1,IF(X42="","",IF(AND(ISNUMBER(X42),X42&lt;1,Y42="kg"),"g",IF(AND(ISNUMBER(X42),X42&lt;1,Y42="L"),"cl",Y42))),N("Y39"))</f>
        <v/>
      </c>
      <c r="AB42" s="123" t="str">
        <f>IF(1=1,IF(E42="","",IF(F42="","A CONTROLER",IF(NOT(ISNUMBER(F42)),"TEXTE",IF(OR(W42="",W42&lt;=0),"COMMANDE COUVERTS INCOMPLETE",IF(G42="","UNITE MANQUANTE",IF(COUNTIF(B384:B428,AE42)=0,"UNITE A CONTROLER","OK")))))),N("Z6"))</f>
        <v/>
      </c>
      <c r="AD42" s="144" t="str">
        <f>IF(1=1,IF(E42="","",AD9),N("AB39"))</f>
        <v/>
      </c>
      <c r="AE42" s="125" t="str">
        <f>IF(1=1,IF(G42="","",UPPER(TRIM(SUBSTITUTE(SUBSTITUTE(G42&amp;"",CHAR(160)," ")," "," ")))),N("AC39"))</f>
        <v/>
      </c>
      <c r="AG42" s="244" t="s">
        <v>64</v>
      </c>
    </row>
    <row r="43" spans="1:33" ht="15.75" x14ac:dyDescent="0.25">
      <c r="A43" s="126" t="str">
        <f>IF(1=1,IF(E43="","",A9),N("A40"))</f>
        <v/>
      </c>
      <c r="B43" s="127" t="str">
        <f>IF(1=1,IF(E43="","",B9),N("B40"))</f>
        <v/>
      </c>
      <c r="C43" s="127"/>
      <c r="D43" s="129" t="str">
        <f>IF(ISBLANK(E43),"",LARGE(D9:D42,1)+1)</f>
        <v/>
      </c>
      <c r="E43" s="130"/>
      <c r="F43" s="131"/>
      <c r="G43" s="170"/>
      <c r="H43" s="105"/>
      <c r="I43" s="132" t="str">
        <f>IF(1=1,IF(E43="","",I9),N("H40"))</f>
        <v/>
      </c>
      <c r="J43" s="133" t="str">
        <f>IF(1=1,IF(E43="","",J9),N("I40"))</f>
        <v/>
      </c>
      <c r="K43" s="134" t="str">
        <f>IF(1=1,IF(E43="","",K9),N("J40"))</f>
        <v/>
      </c>
      <c r="L43" s="135" t="str">
        <f>IF(1=1,IF(OR(J43="",O43="",NOT(ISNUMBER(J43)),NOT(ISNUMBER(O43)),J43=0),"",O43/J43),N("L40"))</f>
        <v/>
      </c>
      <c r="M43" s="146" t="str">
        <f>IF(1=1,IF(OR(L43="",NOT(ISNUMBER(F43))),"",F43*L43*IFERROR(INDEX(D384:D428,MATCH(AE43,B384:B428,0)),1)),N("M13"))</f>
        <v/>
      </c>
      <c r="N43" s="147" t="str">
        <f>IF(1=1,IF(F43="","",IF(G43="","",IFERROR(INDEX(E384:E428,MATCH(AE43,B384:B428,0)),G43&amp;""))),N("N6"))</f>
        <v/>
      </c>
      <c r="O43" s="138" t="str">
        <f>IF(1=1,IF(E43="","",O9),N("K40"))</f>
        <v/>
      </c>
      <c r="P43" s="139" t="str">
        <f>IF(1=1,IF(M43="","",IF(AND(ISNUMBER(M43),M43&lt;1,N43="kg"),MAX(1,ROUND(M43*1000,0)),IF(AND(ISNUMBER(M43),M43&lt;1,N43="L"),MAX(1,ROUND(M43*100,0)),ROUND(M43,3)))),N("O40"))</f>
        <v/>
      </c>
      <c r="Q43" s="140" t="str">
        <f>IF(1=1,IF(M43="","",IF(AND(ISNUMBER(M43),M43&lt;1,N43="kg"),"g",IF(AND(ISNUMBER(M43),M43&lt;1,N43="L"),"cl",N43))),N("P40"))</f>
        <v/>
      </c>
      <c r="R43" s="115" t="str">
        <f>IF(1=1,IF(E43="","",IF(F43="","A CONTROLER",IF(NOT(ISNUMBER(F43)),"TEXTE",IF(OR(L43="",L43&lt;=0),"COMMANDE PRINCIPALE INCOMPLETE",IF(G43="","UNITE MANQUANTE",IF(COUNTIF(B384:B428,AE43)=0,"UNITE A CONTROLER","OK")))))),N("Q9"))</f>
        <v/>
      </c>
      <c r="S43" s="105"/>
      <c r="T43" s="141">
        <f t="shared" si="2"/>
        <v>0</v>
      </c>
      <c r="U43" s="133" t="str">
        <f>IF(1=1,IF(E43="","",U9),N("S40"))</f>
        <v/>
      </c>
      <c r="V43" s="133" t="str">
        <f>IF(1=1,IF(E43="","",V9),N("T40"))</f>
        <v/>
      </c>
      <c r="W43" s="135" t="str">
        <f>IF(1=1,IF(OR(U43="",V43="",NOT(ISNUMBER(U43)),NOT(ISNUMBER(V43)),U43=0),"",V43/U43),N("U40"))</f>
        <v/>
      </c>
      <c r="X43" s="133" t="str">
        <f>IF(1=1,IF(OR(W43="",NOT(ISNUMBER(F43))),"",F43*W43*IFERROR(INDEX(D384:D428,MATCH(AE43,B384:B428,0)),1)),N("V7"))</f>
        <v/>
      </c>
      <c r="Y43" s="134" t="str">
        <f>IF(1=1,IF(F43="","",IF(G43="","",IFERROR(INDEX(E384:E428,MATCH(AE43,B384:B428,0)),G43&amp;""))),N("W6"))</f>
        <v/>
      </c>
      <c r="Z43" s="142" t="str">
        <f>IF(1=1,IF(X43="","",IF(AND(ISNUMBER(X43),X43&lt;1,Y43="kg"),MAX(1,ROUND(X43*1000,0)),IF(AND(ISNUMBER(X43),X43&lt;1,Y43="L"),MAX(1,ROUND(X43*100,0)),ROUND(X43,3)))),N("X40"))</f>
        <v/>
      </c>
      <c r="AA43" s="143" t="str">
        <f>IF(1=1,IF(X43="","",IF(AND(ISNUMBER(X43),X43&lt;1,Y43="kg"),"g",IF(AND(ISNUMBER(X43),X43&lt;1,Y43="L"),"cl",Y43))),N("Y40"))</f>
        <v/>
      </c>
      <c r="AB43" s="123" t="str">
        <f>IF(1=1,IF(E43="","",IF(F43="","A CONTROLER",IF(NOT(ISNUMBER(F43)),"TEXTE",IF(OR(W43="",W43&lt;=0),"COMMANDE COUVERTS INCOMPLETE",IF(G43="","UNITE MANQUANTE",IF(COUNTIF(B384:B428,AE43)=0,"UNITE A CONTROLER","OK")))))),N("Z6"))</f>
        <v/>
      </c>
      <c r="AD43" s="144" t="str">
        <f>IF(1=1,IF(E43="","",AD9),N("AB40"))</f>
        <v/>
      </c>
      <c r="AE43" s="125" t="str">
        <f>IF(1=1,IF(G43="","",UPPER(TRIM(SUBSTITUTE(SUBSTITUTE(G43&amp;"",CHAR(160)," ")," "," ")))),N("AC40"))</f>
        <v/>
      </c>
      <c r="AG43" s="244" t="s">
        <v>66</v>
      </c>
    </row>
    <row r="44" spans="1:33" ht="23.25" x14ac:dyDescent="0.25">
      <c r="A44" s="225"/>
      <c r="B44" s="226" t="s">
        <v>17</v>
      </c>
      <c r="C44" s="227"/>
      <c r="D44" s="228" t="s">
        <v>239</v>
      </c>
      <c r="E44" s="227"/>
      <c r="F44" s="227"/>
      <c r="G44" s="227"/>
      <c r="H44" s="229"/>
      <c r="I44" s="227"/>
      <c r="J44" s="227"/>
      <c r="K44" s="227"/>
      <c r="L44" s="227"/>
      <c r="M44" s="227"/>
      <c r="N44" s="227"/>
      <c r="O44" s="227"/>
      <c r="P44" s="227" t="str">
        <f>D44</f>
        <v>SOUS-FAMILLE</v>
      </c>
      <c r="Q44" s="227"/>
      <c r="R44" s="227"/>
      <c r="S44" s="229"/>
      <c r="T44" s="230" t="s">
        <v>664</v>
      </c>
      <c r="U44" s="231" cm="1">
        <f t="array" ref="U44">SUMPRODUCT(LEN(E46:E79)-LEN(SUBSTITUTE(E46:E79,"*","")))</f>
        <v>0</v>
      </c>
      <c r="V44" s="227"/>
      <c r="W44" s="227" t="str">
        <f>D44</f>
        <v>SOUS-FAMILLE</v>
      </c>
      <c r="X44" s="227"/>
      <c r="Y44" s="227"/>
      <c r="Z44" s="227"/>
      <c r="AA44" s="227"/>
      <c r="AB44" s="232"/>
      <c r="AC44" s="227"/>
      <c r="AD44" s="227"/>
      <c r="AE44" s="233" t="str">
        <f>B46</f>
        <v>NOM DE LA RECETTE À SAISIR</v>
      </c>
      <c r="AG44" s="244" t="s">
        <v>68</v>
      </c>
    </row>
    <row r="45" spans="1:33" ht="45" customHeight="1" thickBot="1" x14ac:dyDescent="0.3">
      <c r="A45" s="156" t="s">
        <v>155</v>
      </c>
      <c r="B45" s="92" t="s">
        <v>1</v>
      </c>
      <c r="C45" s="92" t="s">
        <v>142</v>
      </c>
      <c r="D45" s="92" t="s">
        <v>2</v>
      </c>
      <c r="E45" s="92" t="s">
        <v>117</v>
      </c>
      <c r="F45" s="92" t="s">
        <v>3</v>
      </c>
      <c r="G45" s="92" t="s">
        <v>4</v>
      </c>
      <c r="H45" s="81"/>
      <c r="I45" s="157" t="s">
        <v>5</v>
      </c>
      <c r="J45" s="92" t="s">
        <v>114</v>
      </c>
      <c r="K45" s="92" t="s">
        <v>4</v>
      </c>
      <c r="L45" s="92" t="s">
        <v>6</v>
      </c>
      <c r="M45" s="94" t="s">
        <v>7</v>
      </c>
      <c r="N45" s="94" t="s">
        <v>116</v>
      </c>
      <c r="O45" s="95" t="s">
        <v>115</v>
      </c>
      <c r="P45" s="96" t="s">
        <v>8</v>
      </c>
      <c r="Q45" s="97" t="s">
        <v>9</v>
      </c>
      <c r="R45" s="92" t="s">
        <v>10</v>
      </c>
      <c r="S45" s="81"/>
      <c r="T45" s="92" t="s">
        <v>117</v>
      </c>
      <c r="U45" s="98" t="s">
        <v>11</v>
      </c>
      <c r="V45" s="95" t="s">
        <v>12</v>
      </c>
      <c r="W45" s="92" t="s">
        <v>13</v>
      </c>
      <c r="X45" s="94" t="s">
        <v>7</v>
      </c>
      <c r="Y45" s="94" t="s">
        <v>116</v>
      </c>
      <c r="Z45" s="99" t="s">
        <v>8</v>
      </c>
      <c r="AA45" s="97" t="s">
        <v>9</v>
      </c>
      <c r="AB45" s="99" t="s">
        <v>10</v>
      </c>
      <c r="AC45" s="240"/>
      <c r="AD45" s="92" t="s">
        <v>14</v>
      </c>
      <c r="AE45" s="92" t="s">
        <v>15</v>
      </c>
      <c r="AG45" s="244" t="s">
        <v>70</v>
      </c>
    </row>
    <row r="46" spans="1:33" ht="18.75" x14ac:dyDescent="0.25">
      <c r="A46" s="158" t="s">
        <v>5640</v>
      </c>
      <c r="B46" s="101" t="s">
        <v>20</v>
      </c>
      <c r="C46" s="101"/>
      <c r="D46" s="102">
        <v>0</v>
      </c>
      <c r="E46" s="103" t="s">
        <v>21</v>
      </c>
      <c r="F46" s="104">
        <v>10</v>
      </c>
      <c r="G46" s="8" t="s">
        <v>119</v>
      </c>
      <c r="H46" s="105"/>
      <c r="I46" s="106" t="str">
        <f>E46</f>
        <v>ÉLÉMENT PRINCIPAL À SAISIR</v>
      </c>
      <c r="J46" s="107">
        <f>F46</f>
        <v>10</v>
      </c>
      <c r="K46" s="108" t="str">
        <f>G46</f>
        <v>Quoi ?</v>
      </c>
      <c r="L46" s="109">
        <f>IF(1=1,IF(OR(J46="",O46="",NOT(ISNUMBER(J46)),NOT(ISNUMBER(O46)),J46=0),"",O46/J46),N("L6"))</f>
        <v>15</v>
      </c>
      <c r="M46" s="110">
        <f>IF(1=1,IF(OR(L46="",NOT(ISNUMBER(F46))),"",F46*L46*IFERROR(INDEX(D384:D428,MATCH(AE46,B384:B428,0)),1)),N("M13"))</f>
        <v>150</v>
      </c>
      <c r="N46" s="111" t="str">
        <f>IF(1=1,IF(F46="","",IF(G46="","",IFERROR(INDEX(E384:E428,MATCH(AE46,B384:B428,0)),G46&amp;""))),N("N6"))</f>
        <v>Quoi ?</v>
      </c>
      <c r="O46" s="112">
        <v>150</v>
      </c>
      <c r="P46" s="113">
        <f>IF(1=1,IF(M46="","",IF(AND(ISNUMBER(M46),M46&lt;1,N46="kg"),MAX(1,ROUND(M46*1000,0)),IF(AND(ISNUMBER(M46),M46&lt;1,N46="L"),MAX(1,ROUND(M46*100,0)),ROUND(M46,3)))),N("O6"))</f>
        <v>150</v>
      </c>
      <c r="Q46" s="114" t="str">
        <f>IF(1=1,IF(M46="","",IF(AND(ISNUMBER(M46),M46&lt;1,N46="kg"),"g",IF(AND(ISNUMBER(M46),M46&lt;1,N46="L"),"cl",N46))),N("P6"))</f>
        <v>Quoi ?</v>
      </c>
      <c r="R46" s="115" t="str">
        <f>IF(1=1,IF(E46="","",IF(F46="","A CONTROLER",IF(NOT(ISNUMBER(F46)),"TEXTE",IF(OR(L46="",L46&lt;=0),"COMMANDE PRINCIPALE INCOMPLETE",IF(G46="","UNITE MANQUANTE",IF(COUNTIF(B384:B428,AE46)=0,"UNITE A CONTROLER","OK")))))),N("Q9"))</f>
        <v>UNITE A CONTROLER</v>
      </c>
      <c r="S46" s="105"/>
      <c r="T46" s="159" t="str">
        <f>B46</f>
        <v>NOM DE LA RECETTE À SAISIR</v>
      </c>
      <c r="U46" s="117">
        <v>100</v>
      </c>
      <c r="V46" s="112">
        <v>150</v>
      </c>
      <c r="W46" s="118">
        <f>IF(1=1,IF(OR(U46="",V46="",NOT(ISNUMBER(U46)),NOT(ISNUMBER(V46)),U46=0),"",V46/U46),N("U6"))</f>
        <v>1.5</v>
      </c>
      <c r="X46" s="119">
        <f>IF(1=1,IF(OR(W46="",NOT(ISNUMBER(F46))),"",F46*W46*IFERROR(INDEX(D384:D428,MATCH(AE46,B384:B428,0)),1)),N("V7"))</f>
        <v>15</v>
      </c>
      <c r="Y46" s="120" t="str">
        <f>IF(1=1,IF(F46="","",IF(G46="","",IFERROR(INDEX(E384:E428,MATCH(AE46,B384:B428,0)),G46&amp;""))),N("W6"))</f>
        <v>Quoi ?</v>
      </c>
      <c r="Z46" s="121">
        <f>IF(1=1,IF(X46="","",IF(AND(ISNUMBER(X46),X46&lt;1,Y46="kg"),MAX(1,ROUND(X46*1000,0)),IF(AND(ISNUMBER(X46),X46&lt;1,Y46="L"),MAX(1,ROUND(X46*100,0)),ROUND(X46,3)))),N("X6"))</f>
        <v>15</v>
      </c>
      <c r="AA46" s="122" t="str">
        <f>IF(1=1,IF(X46="","",IF(AND(ISNUMBER(X46),X46&lt;1,Y46="kg"),"g",IF(AND(ISNUMBER(X46),X46&lt;1,Y46="L"),"cl",Y46))),N("Y6"))</f>
        <v>Quoi ?</v>
      </c>
      <c r="AB46" s="123" t="str">
        <f>IF(1=1,IF(E46="","",IF(F46="","A CONTROLER",IF(NOT(ISNUMBER(F46)),"TEXTE",IF(OR(W46="",W46&lt;=0),"COMMANDE COUVERTS INCOMPLETE",IF(G46="","UNITE MANQUANTE",IF(COUNTIF(B384:B428,AE46)=0,"UNITE A CONTROLER","OK")))))),N("Z6"))</f>
        <v>UNITE A CONTROLER</v>
      </c>
      <c r="AD46" s="124">
        <v>62</v>
      </c>
      <c r="AE46" s="125" t="str">
        <f>IF(1=1,IF(G46="","",UPPER(TRIM(SUBSTITUTE(SUBSTITUTE(G46&amp;"",CHAR(160)," ")," "," ")))),N("AC6"))</f>
        <v>QUOI ?</v>
      </c>
      <c r="AG46" s="244" t="s">
        <v>72</v>
      </c>
    </row>
    <row r="47" spans="1:33" ht="15.75" x14ac:dyDescent="0.25">
      <c r="A47" s="160" t="str">
        <f>IF(1=1,IF(E47="","",A46),N("A7"))</f>
        <v/>
      </c>
      <c r="B47" s="127" t="str">
        <f>IF(1=1,IF(E47="","",B46),N("B7"))</f>
        <v/>
      </c>
      <c r="C47" s="127"/>
      <c r="D47" s="129" t="str">
        <f>IF(ISBLANK(E47),"",LARGE(D46:D46,1)+1)</f>
        <v/>
      </c>
      <c r="E47" s="130"/>
      <c r="F47" s="131"/>
      <c r="G47" s="170"/>
      <c r="H47" s="105"/>
      <c r="I47" s="132" t="str">
        <f>IF(1=1,IF(E47="","",I46),N("H7"))</f>
        <v/>
      </c>
      <c r="J47" s="133" t="str">
        <f>IF(1=1,IF(E47="","",J46),N("I7"))</f>
        <v/>
      </c>
      <c r="K47" s="134" t="str">
        <f>IF(1=1,IF(E47="","",K46),N("J7"))</f>
        <v/>
      </c>
      <c r="L47" s="135" t="str">
        <f>IF(1=1,IF(OR(J47="",O47="",NOT(ISNUMBER(J47)),NOT(ISNUMBER(O47)),J47=0),"",O47/J47),N("L7"))</f>
        <v/>
      </c>
      <c r="M47" s="136" t="str">
        <f>IF(1=1,IF(OR(L47="",NOT(ISNUMBER(F47))),"",F47*L47*IFERROR(INDEX(D384:D428,MATCH(AE47,B384:B428,0)),1)),N("M13"))</f>
        <v/>
      </c>
      <c r="N47" s="137" t="str">
        <f>IF(1=1,IF(F47="","",IF(G47="","",IFERROR(INDEX(E384:E428,MATCH(AE47,B384:B428,0)),G47&amp;""))),N("N6"))</f>
        <v/>
      </c>
      <c r="O47" s="138" t="str">
        <f>IF(1=1,IF(E47="","",O46),N("K7"))</f>
        <v/>
      </c>
      <c r="P47" s="139" t="str">
        <f>IF(1=1,IF(M47="","",IF(AND(ISNUMBER(M47),M47&lt;1,N47="kg"),MAX(1,ROUND(M47*1000,0)),IF(AND(ISNUMBER(M47),M47&lt;1,N47="L"),MAX(1,ROUND(M47*100,0)),ROUND(M47,3)))),N("O7"))</f>
        <v/>
      </c>
      <c r="Q47" s="140" t="str">
        <f>IF(1=1,IF(M47="","",IF(AND(ISNUMBER(M47),M47&lt;1,N47="kg"),"g",IF(AND(ISNUMBER(M47),M47&lt;1,N47="L"),"cl",N47))),N("P7"))</f>
        <v/>
      </c>
      <c r="R47" s="161" t="str">
        <f>IF(1=1,IF(E47="","",IF(F47="","A CONTROLER",IF(NOT(ISNUMBER(F47)),"TEXTE",IF(OR(L47="",L47&lt;=0),"COMMANDE PRINCIPALE INCOMPLETE",IF(G47="","UNITE MANQUANTE",IF(COUNTIF(B384:B428,AE47)=0,"UNITE A CONTROLER","OK")))))),N("Q9"))</f>
        <v/>
      </c>
      <c r="S47" s="105"/>
      <c r="T47" s="141">
        <f t="shared" ref="T47:T80" si="12">E47</f>
        <v>0</v>
      </c>
      <c r="U47" s="133" t="str">
        <f>IF(1=1,IF(E47="","",U46),N("S7"))</f>
        <v/>
      </c>
      <c r="V47" s="133" t="str">
        <f>IF(1=1,IF(E47="","",V46),N("T7"))</f>
        <v/>
      </c>
      <c r="W47" s="135" t="str">
        <f>IF(1=1,IF(OR(U47="",V47="",NOT(ISNUMBER(U47)),NOT(ISNUMBER(V47)),U47=0),"",V47/U47),N("U7"))</f>
        <v/>
      </c>
      <c r="X47" s="136" t="str">
        <f>IF(1=1,IF(OR(W47="",NOT(ISNUMBER(F47))),"",F47*W47*IFERROR(INDEX(D384:D428,MATCH(AE47,B384:B428,0)),1)),N("V7"))</f>
        <v/>
      </c>
      <c r="Y47" s="137" t="str">
        <f>IF(1=1,IF(F47="","",IF(G47="","",IFERROR(INDEX(E384:E428,MATCH(AE47,B384:B428,0)),G47&amp;""))),N("W6"))</f>
        <v/>
      </c>
      <c r="Z47" s="142" t="str">
        <f>IF(1=1,IF(X47="","",IF(AND(ISNUMBER(X47),X47&lt;1,Y47="kg"),MAX(1,ROUND(X47*1000,0)),IF(AND(ISNUMBER(X47),X47&lt;1,Y47="L"),MAX(1,ROUND(X47*100,0)),ROUND(X47,3)))),N("X7"))</f>
        <v/>
      </c>
      <c r="AA47" s="143" t="str">
        <f>IF(1=1,IF(X47="","",IF(AND(ISNUMBER(X47),X47&lt;1,Y47="kg"),"g",IF(AND(ISNUMBER(X47),X47&lt;1,Y47="L"),"cl",Y47))),N("Y7"))</f>
        <v/>
      </c>
      <c r="AB47" s="123" t="str">
        <f>IF(1=1,IF(E47="","",IF(F47="","A CONTROLER",IF(NOT(ISNUMBER(F47)),"TEXTE",IF(OR(W47="",W47&lt;=0),"COMMANDE COUVERTS INCOMPLETE",IF(G47="","UNITE MANQUANTE",IF(COUNTIF(B384:B428,AE47)=0,"UNITE A CONTROLER","OK")))))),N("Z6"))</f>
        <v/>
      </c>
      <c r="AD47" s="144" t="str">
        <f>IF(1=1,IF(E47="","",AD46),N("AB7"))</f>
        <v/>
      </c>
      <c r="AE47" s="125" t="str">
        <f>IF(1=1,IF(G47="","",UPPER(TRIM(SUBSTITUTE(SUBSTITUTE(G47&amp;"",CHAR(160)," ")," "," ")))),N("AC7"))</f>
        <v/>
      </c>
      <c r="AG47" s="244" t="s">
        <v>74</v>
      </c>
    </row>
    <row r="48" spans="1:33" ht="15.75" x14ac:dyDescent="0.25">
      <c r="A48" s="160" t="str">
        <f>IF(1=1,IF(E48="","",A46),N("A8"))</f>
        <v/>
      </c>
      <c r="B48" s="127" t="str">
        <f>IF(1=1,IF(E48="","",B46),N("B8"))</f>
        <v/>
      </c>
      <c r="C48" s="127"/>
      <c r="D48" s="129" t="str">
        <f>IF(ISBLANK(E48),"",LARGE(D46:D47,1)+1)</f>
        <v/>
      </c>
      <c r="E48" s="130"/>
      <c r="F48" s="131"/>
      <c r="G48" s="170"/>
      <c r="H48" s="105"/>
      <c r="I48" s="132" t="str">
        <f>IF(1=1,IF(E48="","",I46),N("H8"))</f>
        <v/>
      </c>
      <c r="J48" s="133" t="str">
        <f>IF(1=1,IF(E48="","",J46),N("I8"))</f>
        <v/>
      </c>
      <c r="K48" s="134" t="str">
        <f>IF(1=1,IF(E48="","",K46),N("J8"))</f>
        <v/>
      </c>
      <c r="L48" s="135" t="str">
        <f>IF(1=1,IF(OR(J48="",O48="",NOT(ISNUMBER(J48)),NOT(ISNUMBER(O48)),J48=0),"",O48/J48),N("L8"))</f>
        <v/>
      </c>
      <c r="M48" s="136" t="str">
        <f>IF(1=1,IF(OR(L48="",NOT(ISNUMBER(F48))),"",F48*L48*IFERROR(INDEX(D384:D428,MATCH(AE48,B384:B428,0)),1)),N("M13"))</f>
        <v/>
      </c>
      <c r="N48" s="137" t="str">
        <f>IF(1=1,IF(F48="","",IF(G48="","",IFERROR(INDEX(E384:E428,MATCH(AE48,B384:B428,0)),G48&amp;""))),N("N6"))</f>
        <v/>
      </c>
      <c r="O48" s="138" t="str">
        <f>IF(1=1,IF(E48="","",O46),N("K8"))</f>
        <v/>
      </c>
      <c r="P48" s="139" t="str">
        <f>IF(1=1,IF(M48="","",IF(AND(ISNUMBER(M48),M48&lt;1,N48="kg"),MAX(1,ROUND(M48*1000,0)),IF(AND(ISNUMBER(M48),M48&lt;1,N48="L"),MAX(1,ROUND(M48*100,0)),ROUND(M48,3)))),N("O8"))</f>
        <v/>
      </c>
      <c r="Q48" s="140" t="str">
        <f>IF(1=1,IF(M48="","",IF(AND(ISNUMBER(M48),M48&lt;1,N48="kg"),"g",IF(AND(ISNUMBER(M48),M48&lt;1,N48="L"),"cl",N48))),N("P8"))</f>
        <v/>
      </c>
      <c r="R48" s="161" t="str">
        <f>IF(1=1,IF(E48="","",IF(F48="","A CONTROLER",IF(NOT(ISNUMBER(F48)),"TEXTE",IF(OR(L48="",L48&lt;=0),"COMMANDE PRINCIPALE INCOMPLETE",IF(G48="","UNITE MANQUANTE",IF(COUNTIF(B384:B428,AE48)=0,"UNITE A CONTROLER","OK")))))),N("Q9"))</f>
        <v/>
      </c>
      <c r="S48" s="105"/>
      <c r="T48" s="141">
        <f t="shared" si="12"/>
        <v>0</v>
      </c>
      <c r="U48" s="133" t="str">
        <f>IF(1=1,IF(E48="","",U46),N("S8"))</f>
        <v/>
      </c>
      <c r="V48" s="133" t="str">
        <f>IF(1=1,IF(E48="","",V46),N("T8"))</f>
        <v/>
      </c>
      <c r="W48" s="135" t="str">
        <f>IF(1=1,IF(OR(U48="",V48="",NOT(ISNUMBER(U48)),NOT(ISNUMBER(V48)),U48=0),"",V48/U48),N("U8"))</f>
        <v/>
      </c>
      <c r="X48" s="136" t="str">
        <f>IF(1=1,IF(OR(W48="",NOT(ISNUMBER(F48))),"",F48*W48*IFERROR(INDEX(D384:D428,MATCH(AE48,B384:B428,0)),1)),N("V7"))</f>
        <v/>
      </c>
      <c r="Y48" s="137" t="str">
        <f>IF(1=1,IF(F48="","",IF(G48="","",IFERROR(INDEX(E384:E428,MATCH(AE48,B384:B428,0)),G48&amp;""))),N("W6"))</f>
        <v/>
      </c>
      <c r="Z48" s="142" t="str">
        <f>IF(1=1,IF(X48="","",IF(AND(ISNUMBER(X48),X48&lt;1,Y48="kg"),MAX(1,ROUND(X48*1000,0)),IF(AND(ISNUMBER(X48),X48&lt;1,Y48="L"),MAX(1,ROUND(X48*100,0)),ROUND(X48,3)))),N("X8"))</f>
        <v/>
      </c>
      <c r="AA48" s="143" t="str">
        <f>IF(1=1,IF(X48="","",IF(AND(ISNUMBER(X48),X48&lt;1,Y48="kg"),"g",IF(AND(ISNUMBER(X48),X48&lt;1,Y48="L"),"cl",Y48))),N("Y8"))</f>
        <v/>
      </c>
      <c r="AB48" s="123" t="str">
        <f>IF(1=1,IF(E48="","",IF(F48="","A CONTROLER",IF(NOT(ISNUMBER(F48)),"TEXTE",IF(OR(W48="",W48&lt;=0),"COMMANDE COUVERTS INCOMPLETE",IF(G48="","UNITE MANQUANTE",IF(COUNTIF(B384:B428,AE48)=0,"UNITE A CONTROLER","OK")))))),N("Z6"))</f>
        <v/>
      </c>
      <c r="AD48" s="144" t="str">
        <f>IF(1=1,IF(E48="","",AD46),N("AB8"))</f>
        <v/>
      </c>
      <c r="AE48" s="125" t="str">
        <f>IF(1=1,IF(G48="","",UPPER(TRIM(SUBSTITUTE(SUBSTITUTE(G48&amp;"",CHAR(160)," ")," "," ")))),N("AC8"))</f>
        <v/>
      </c>
      <c r="AG48" s="244" t="s">
        <v>76</v>
      </c>
    </row>
    <row r="49" spans="1:33" ht="15.75" x14ac:dyDescent="0.25">
      <c r="A49" s="160" t="str">
        <f>IF(1=1,IF(E49="","",A46),N("A9"))</f>
        <v/>
      </c>
      <c r="B49" s="127" t="str">
        <f>IF(1=1,IF(E49="","",B46),N("B9"))</f>
        <v/>
      </c>
      <c r="C49" s="127"/>
      <c r="D49" s="129" t="str">
        <f>IF(ISBLANK(E49),"",LARGE(D46:D48,1)+1)</f>
        <v/>
      </c>
      <c r="E49" s="130"/>
      <c r="F49" s="131"/>
      <c r="G49" s="170"/>
      <c r="H49" s="105"/>
      <c r="I49" s="132" t="str">
        <f>IF(1=1,IF(E49="","",I46),N("H9"))</f>
        <v/>
      </c>
      <c r="J49" s="133" t="str">
        <f>IF(1=1,IF(E49="","",J46),N("I9"))</f>
        <v/>
      </c>
      <c r="K49" s="134" t="str">
        <f>IF(1=1,IF(E49="","",K46),N("J9"))</f>
        <v/>
      </c>
      <c r="L49" s="135" t="str">
        <f>IF(1=1,IF(OR(J49="",O49="",NOT(ISNUMBER(J49)),NOT(ISNUMBER(O49)),J49=0),"",O49/J49),N("L9"))</f>
        <v/>
      </c>
      <c r="M49" s="136" t="str">
        <f>IF(1=1,IF(OR(L49="",NOT(ISNUMBER(F49))),"",F49*L49*IFERROR(INDEX(D384:D428,MATCH(AE49,B384:B428,0)),1)),N("M13"))</f>
        <v/>
      </c>
      <c r="N49" s="137" t="str">
        <f>IF(1=1,IF(F49="","",IF(G49="","",IFERROR(INDEX(E384:E428,MATCH(AE49,B384:B428,0)),G49&amp;""))),N("N6"))</f>
        <v/>
      </c>
      <c r="O49" s="138" t="str">
        <f>IF(1=1,IF(E49="","",O46),N("K9"))</f>
        <v/>
      </c>
      <c r="P49" s="139" t="str">
        <f>IF(1=1,IF(M49="","",IF(AND(ISNUMBER(M49),M49&lt;1,N49="kg"),MAX(1,ROUND(M49*1000,0)),IF(AND(ISNUMBER(M49),M49&lt;1,N49="L"),MAX(1,ROUND(M49*100,0)),ROUND(M49,3)))),N("O9"))</f>
        <v/>
      </c>
      <c r="Q49" s="140" t="str">
        <f>IF(1=1,IF(M49="","",IF(AND(ISNUMBER(M49),M49&lt;1,N49="kg"),"g",IF(AND(ISNUMBER(M49),M49&lt;1,N49="L"),"cl",N49))),N("P9"))</f>
        <v/>
      </c>
      <c r="R49" s="161" t="str">
        <f>IF(1=1,IF(E49="","",IF(F49="","A CONTROLER",IF(NOT(ISNUMBER(F49)),"TEXTE",IF(OR(L49="",L49&lt;=0),"COMMANDE PRINCIPALE INCOMPLETE",IF(G49="","UNITE MANQUANTE",IF(COUNTIF(B384:B428,AE49)=0,"UNITE A CONTROLER","OK")))))),N("Q9"))</f>
        <v/>
      </c>
      <c r="S49" s="105"/>
      <c r="T49" s="141">
        <f t="shared" si="12"/>
        <v>0</v>
      </c>
      <c r="U49" s="133" t="str">
        <f>IF(1=1,IF(E49="","",U46),N("S9"))</f>
        <v/>
      </c>
      <c r="V49" s="133" t="str">
        <f>IF(1=1,IF(E49="","",V46),N("T9"))</f>
        <v/>
      </c>
      <c r="W49" s="135" t="str">
        <f>IF(1=1,IF(OR(U49="",V49="",NOT(ISNUMBER(U49)),NOT(ISNUMBER(V49)),U49=0),"",V49/U49),N("U9"))</f>
        <v/>
      </c>
      <c r="X49" s="136" t="str">
        <f>IF(1=1,IF(OR(W49="",NOT(ISNUMBER(F49))),"",F49*W49*IFERROR(INDEX(D384:D428,MATCH(AE49,B384:B428,0)),1)),N("V7"))</f>
        <v/>
      </c>
      <c r="Y49" s="137" t="str">
        <f>IF(1=1,IF(F49="","",IF(G49="","",IFERROR(INDEX(E384:E428,MATCH(AE49,B384:B428,0)),G49&amp;""))),N("W6"))</f>
        <v/>
      </c>
      <c r="Z49" s="142" t="str">
        <f>IF(1=1,IF(X49="","",IF(AND(ISNUMBER(X49),X49&lt;1,Y49="kg"),MAX(1,ROUND(X49*1000,0)),IF(AND(ISNUMBER(X49),X49&lt;1,Y49="L"),MAX(1,ROUND(X49*100,0)),ROUND(X49,3)))),N("X9"))</f>
        <v/>
      </c>
      <c r="AA49" s="143" t="str">
        <f>IF(1=1,IF(X49="","",IF(AND(ISNUMBER(X49),X49&lt;1,Y49="kg"),"g",IF(AND(ISNUMBER(X49),X49&lt;1,Y49="L"),"cl",Y49))),N("Y9"))</f>
        <v/>
      </c>
      <c r="AB49" s="123" t="str">
        <f>IF(1=1,IF(E49="","",IF(F49="","A CONTROLER",IF(NOT(ISNUMBER(F49)),"TEXTE",IF(OR(W49="",W49&lt;=0),"COMMANDE COUVERTS INCOMPLETE",IF(G49="","UNITE MANQUANTE",IF(COUNTIF(B384:B428,AE49)=0,"UNITE A CONTROLER","OK")))))),N("Z6"))</f>
        <v/>
      </c>
      <c r="AD49" s="144" t="str">
        <f>IF(1=1,IF(E49="","",AD46),N("AB9"))</f>
        <v/>
      </c>
      <c r="AE49" s="125" t="str">
        <f>IF(1=1,IF(G49="","",UPPER(TRIM(SUBSTITUTE(SUBSTITUTE(G49&amp;"",CHAR(160)," ")," "," ")))),N("AC9"))</f>
        <v/>
      </c>
      <c r="AG49" s="244" t="s">
        <v>78</v>
      </c>
    </row>
    <row r="50" spans="1:33" ht="15.75" x14ac:dyDescent="0.25">
      <c r="A50" s="160" t="str">
        <f>IF(1=1,IF(E50="","",A46),N("A10"))</f>
        <v/>
      </c>
      <c r="B50" s="127" t="str">
        <f>IF(1=1,IF(E50="","",B46),N("B10"))</f>
        <v/>
      </c>
      <c r="C50" s="127"/>
      <c r="D50" s="129" t="str">
        <f>IF(ISBLANK(E50),"",LARGE(D46:D49,1)+1)</f>
        <v/>
      </c>
      <c r="E50" s="130"/>
      <c r="F50" s="131"/>
      <c r="G50" s="170"/>
      <c r="H50" s="105"/>
      <c r="I50" s="132" t="str">
        <f>IF(1=1,IF(E50="","",I46),N("H10"))</f>
        <v/>
      </c>
      <c r="J50" s="133" t="str">
        <f>IF(1=1,IF(E50="","",J46),N("I10"))</f>
        <v/>
      </c>
      <c r="K50" s="134" t="str">
        <f>IF(1=1,IF(E50="","",K46),N("J10"))</f>
        <v/>
      </c>
      <c r="L50" s="135" t="str">
        <f>IF(1=1,IF(OR(J50="",O50="",NOT(ISNUMBER(J50)),NOT(ISNUMBER(O50)),J50=0),"",O50/J50),N("L10"))</f>
        <v/>
      </c>
      <c r="M50" s="136" t="str">
        <f>IF(1=1,IF(OR(L50="",NOT(ISNUMBER(F50))),"",F50*L50*IFERROR(INDEX(D384:D428,MATCH(AE50,B384:B428,0)),1)),N("M13"))</f>
        <v/>
      </c>
      <c r="N50" s="137" t="str">
        <f>IF(1=1,IF(F50="","",IF(G50="","",IFERROR(INDEX(E384:E428,MATCH(AE50,B384:B428,0)),G50&amp;""))),N("N6"))</f>
        <v/>
      </c>
      <c r="O50" s="138" t="str">
        <f>IF(1=1,IF(E50="","",O46),N("K10"))</f>
        <v/>
      </c>
      <c r="P50" s="139" t="str">
        <f>IF(1=1,IF(M50="","",IF(AND(ISNUMBER(M50),M50&lt;1,N50="kg"),MAX(1,ROUND(M50*1000,0)),IF(AND(ISNUMBER(M50),M50&lt;1,N50="L"),MAX(1,ROUND(M50*100,0)),ROUND(M50,3)))),N("O10"))</f>
        <v/>
      </c>
      <c r="Q50" s="140" t="str">
        <f>IF(1=1,IF(M50="","",IF(AND(ISNUMBER(M50),M50&lt;1,N50="kg"),"g",IF(AND(ISNUMBER(M50),M50&lt;1,N50="L"),"cl",N50))),N("P10"))</f>
        <v/>
      </c>
      <c r="R50" s="161" t="str">
        <f>IF(1=1,IF(E50="","",IF(F50="","A CONTROLER",IF(NOT(ISNUMBER(F50)),"TEXTE",IF(OR(L50="",L50&lt;=0),"COMMANDE PRINCIPALE INCOMPLETE",IF(G50="","UNITE MANQUANTE",IF(COUNTIF(B384:B428,AE50)=0,"UNITE A CONTROLER","OK")))))),N("Q9"))</f>
        <v/>
      </c>
      <c r="S50" s="105"/>
      <c r="T50" s="141">
        <f t="shared" si="12"/>
        <v>0</v>
      </c>
      <c r="U50" s="133" t="str">
        <f>IF(1=1,IF(E50="","",U46),N("S10"))</f>
        <v/>
      </c>
      <c r="V50" s="133" t="str">
        <f>IF(1=1,IF(E50="","",V46),N("T10"))</f>
        <v/>
      </c>
      <c r="W50" s="135" t="str">
        <f>IF(1=1,IF(OR(U50="",V50="",NOT(ISNUMBER(U50)),NOT(ISNUMBER(V50)),U50=0),"",V50/U50),N("U10"))</f>
        <v/>
      </c>
      <c r="X50" s="136" t="str">
        <f>IF(1=1,IF(OR(W50="",NOT(ISNUMBER(F50))),"",F50*W50*IFERROR(INDEX(D384:D428,MATCH(AE50,B384:B428,0)),1)),N("V7"))</f>
        <v/>
      </c>
      <c r="Y50" s="137" t="str">
        <f>IF(1=1,IF(F50="","",IF(G50="","",IFERROR(INDEX(E384:E428,MATCH(AE50,B384:B428,0)),G50&amp;""))),N("W6"))</f>
        <v/>
      </c>
      <c r="Z50" s="142" t="str">
        <f>IF(1=1,IF(X50="","",IF(AND(ISNUMBER(X50),X50&lt;1,Y50="kg"),MAX(1,ROUND(X50*1000,0)),IF(AND(ISNUMBER(X50),X50&lt;1,Y50="L"),MAX(1,ROUND(X50*100,0)),ROUND(X50,3)))),N("X10"))</f>
        <v/>
      </c>
      <c r="AA50" s="143" t="str">
        <f>IF(1=1,IF(X50="","",IF(AND(ISNUMBER(X50),X50&lt;1,Y50="kg"),"g",IF(AND(ISNUMBER(X50),X50&lt;1,Y50="L"),"cl",Y50))),N("Y10"))</f>
        <v/>
      </c>
      <c r="AB50" s="123" t="str">
        <f>IF(1=1,IF(E50="","",IF(F50="","A CONTROLER",IF(NOT(ISNUMBER(F50)),"TEXTE",IF(OR(W50="",W50&lt;=0),"COMMANDE COUVERTS INCOMPLETE",IF(G50="","UNITE MANQUANTE",IF(COUNTIF(B384:B428,AE50)=0,"UNITE A CONTROLER","OK")))))),N("Z6"))</f>
        <v/>
      </c>
      <c r="AD50" s="144" t="str">
        <f>IF(1=1,IF(E50="","",AD46),N("AB10"))</f>
        <v/>
      </c>
      <c r="AE50" s="125" t="str">
        <f>IF(1=1,IF(G50="","",UPPER(TRIM(SUBSTITUTE(SUBSTITUTE(G50&amp;"",CHAR(160)," ")," "," ")))),N("AC10"))</f>
        <v/>
      </c>
      <c r="AG50" s="244" t="s">
        <v>80</v>
      </c>
    </row>
    <row r="51" spans="1:33" ht="15.75" x14ac:dyDescent="0.25">
      <c r="A51" s="160" t="str">
        <f>IF(1=1,IF(E51="","",A46),N("A11"))</f>
        <v/>
      </c>
      <c r="B51" s="127" t="str">
        <f>IF(1=1,IF(E51="","",B46),N("B11"))</f>
        <v/>
      </c>
      <c r="C51" s="127"/>
      <c r="D51" s="129" t="str">
        <f>IF(ISBLANK(E51),"",LARGE(D46:D50,1)+1)</f>
        <v/>
      </c>
      <c r="E51" s="130"/>
      <c r="F51" s="131"/>
      <c r="G51" s="170"/>
      <c r="H51" s="105"/>
      <c r="I51" s="132" t="str">
        <f>IF(1=1,IF(E51="","",I46),N("H11"))</f>
        <v/>
      </c>
      <c r="J51" s="133" t="str">
        <f>IF(1=1,IF(E51="","",J46),N("I11"))</f>
        <v/>
      </c>
      <c r="K51" s="134" t="str">
        <f>IF(1=1,IF(E51="","",K46),N("J11"))</f>
        <v/>
      </c>
      <c r="L51" s="135" t="str">
        <f>IF(1=1,IF(OR(J51="",O51="",NOT(ISNUMBER(J51)),NOT(ISNUMBER(O51)),J51=0),"",O51/J51),N("L11"))</f>
        <v/>
      </c>
      <c r="M51" s="136" t="str">
        <f>IF(1=1,IF(OR(L51="",NOT(ISNUMBER(F51))),"",F51*L51*IFERROR(INDEX(D384:D428,MATCH(AE51,B384:B428,0)),1)),N("M13"))</f>
        <v/>
      </c>
      <c r="N51" s="137" t="str">
        <f>IF(1=1,IF(F51="","",IF(G51="","",IFERROR(INDEX(E384:E428,MATCH(AE51,B384:B428,0)),G51&amp;""))),N("N6"))</f>
        <v/>
      </c>
      <c r="O51" s="138" t="str">
        <f>IF(1=1,IF(E51="","",O46),N("K11"))</f>
        <v/>
      </c>
      <c r="P51" s="139" t="str">
        <f>IF(1=1,IF(M51="","",IF(AND(ISNUMBER(M51),M51&lt;1,N51="kg"),MAX(1,ROUND(M51*1000,0)),IF(AND(ISNUMBER(M51),M51&lt;1,N51="L"),MAX(1,ROUND(M51*100,0)),ROUND(M51,3)))),N("O11"))</f>
        <v/>
      </c>
      <c r="Q51" s="140" t="str">
        <f>IF(1=1,IF(M51="","",IF(AND(ISNUMBER(M51),M51&lt;1,N51="kg"),"g",IF(AND(ISNUMBER(M51),M51&lt;1,N51="L"),"cl",N51))),N("P11"))</f>
        <v/>
      </c>
      <c r="R51" s="161" t="str">
        <f>IF(1=1,IF(E51="","",IF(F51="","A CONTROLER",IF(NOT(ISNUMBER(F51)),"TEXTE",IF(OR(L51="",L51&lt;=0),"COMMANDE PRINCIPALE INCOMPLETE",IF(G51="","UNITE MANQUANTE",IF(COUNTIF(B384:B428,AE51)=0,"UNITE A CONTROLER","OK")))))),N("Q9"))</f>
        <v/>
      </c>
      <c r="S51" s="105"/>
      <c r="T51" s="141">
        <f t="shared" si="12"/>
        <v>0</v>
      </c>
      <c r="U51" s="133" t="str">
        <f>IF(1=1,IF(E51="","",U46),N("S11"))</f>
        <v/>
      </c>
      <c r="V51" s="133" t="str">
        <f>IF(1=1,IF(E51="","",V46),N("T11"))</f>
        <v/>
      </c>
      <c r="W51" s="135" t="str">
        <f>IF(1=1,IF(OR(U51="",V51="",NOT(ISNUMBER(U51)),NOT(ISNUMBER(V51)),U51=0),"",V51/U51),N("U11"))</f>
        <v/>
      </c>
      <c r="X51" s="136" t="str">
        <f>IF(1=1,IF(OR(W51="",NOT(ISNUMBER(F51))),"",F51*W51*IFERROR(INDEX(D384:D428,MATCH(AE51,B384:B428,0)),1)),N("V7"))</f>
        <v/>
      </c>
      <c r="Y51" s="137" t="str">
        <f>IF(1=1,IF(F51="","",IF(G51="","",IFERROR(INDEX(E384:E428,MATCH(AE51,B384:B428,0)),G51&amp;""))),N("W6"))</f>
        <v/>
      </c>
      <c r="Z51" s="142" t="str">
        <f>IF(1=1,IF(X51="","",IF(AND(ISNUMBER(X51),X51&lt;1,Y51="kg"),MAX(1,ROUND(X51*1000,0)),IF(AND(ISNUMBER(X51),X51&lt;1,Y51="L"),MAX(1,ROUND(X51*100,0)),ROUND(X51,3)))),N("X11"))</f>
        <v/>
      </c>
      <c r="AA51" s="143" t="str">
        <f>IF(1=1,IF(X51="","",IF(AND(ISNUMBER(X51),X51&lt;1,Y51="kg"),"g",IF(AND(ISNUMBER(X51),X51&lt;1,Y51="L"),"cl",Y51))),N("Y11"))</f>
        <v/>
      </c>
      <c r="AB51" s="123" t="str">
        <f>IF(1=1,IF(E51="","",IF(F51="","A CONTROLER",IF(NOT(ISNUMBER(F51)),"TEXTE",IF(OR(W51="",W51&lt;=0),"COMMANDE COUVERTS INCOMPLETE",IF(G51="","UNITE MANQUANTE",IF(COUNTIF(B384:B428,AE51)=0,"UNITE A CONTROLER","OK")))))),N("Z6"))</f>
        <v/>
      </c>
      <c r="AD51" s="144" t="str">
        <f>IF(1=1,IF(E51="","",AD46),N("AB11"))</f>
        <v/>
      </c>
      <c r="AE51" s="125" t="str">
        <f>IF(1=1,IF(G51="","",UPPER(TRIM(SUBSTITUTE(SUBSTITUTE(G51&amp;"",CHAR(160)," ")," "," ")))),N("AC11"))</f>
        <v/>
      </c>
      <c r="AG51" s="244" t="s">
        <v>66</v>
      </c>
    </row>
    <row r="52" spans="1:33" ht="15.75" x14ac:dyDescent="0.25">
      <c r="A52" s="160" t="str">
        <f>IF(1=1,IF(E52="","",A46),N("A12"))</f>
        <v/>
      </c>
      <c r="B52" s="127" t="str">
        <f>IF(1=1,IF(E52="","",B46),N("B12"))</f>
        <v/>
      </c>
      <c r="C52" s="127"/>
      <c r="D52" s="129" t="str">
        <f>IF(ISBLANK(E52),"",LARGE(D46:D51,1)+1)</f>
        <v/>
      </c>
      <c r="E52" s="130"/>
      <c r="F52" s="131"/>
      <c r="G52" s="170"/>
      <c r="H52" s="105"/>
      <c r="I52" s="132" t="str">
        <f>IF(1=1,IF(E52="","",I46),N("H12"))</f>
        <v/>
      </c>
      <c r="J52" s="133" t="str">
        <f>IF(1=1,IF(E52="","",J46),N("I12"))</f>
        <v/>
      </c>
      <c r="K52" s="134" t="str">
        <f>IF(1=1,IF(E52="","",K46),N("J12"))</f>
        <v/>
      </c>
      <c r="L52" s="135" t="str">
        <f>IF(1=1,IF(OR(J52="",O52="",NOT(ISNUMBER(J52)),NOT(ISNUMBER(O52)),J52=0),"",O52/J52),N("L12"))</f>
        <v/>
      </c>
      <c r="M52" s="136" t="str">
        <f>IF(1=1,IF(OR(L52="",NOT(ISNUMBER(F52))),"",F52*L52*IFERROR(INDEX(D384:D428,MATCH(AE52,B384:B428,0)),1)),N("M13"))</f>
        <v/>
      </c>
      <c r="N52" s="137" t="str">
        <f>IF(1=1,IF(F52="","",IF(G52="","",IFERROR(INDEX(E384:E428,MATCH(AE52,B384:B428,0)),G52&amp;""))),N("N6"))</f>
        <v/>
      </c>
      <c r="O52" s="138" t="str">
        <f>IF(1=1,IF(E52="","",O46),N("K12"))</f>
        <v/>
      </c>
      <c r="P52" s="139" t="str">
        <f>IF(1=1,IF(M52="","",IF(AND(ISNUMBER(M52),M52&lt;1,N52="kg"),MAX(1,ROUND(M52*1000,0)),IF(AND(ISNUMBER(M52),M52&lt;1,N52="L"),MAX(1,ROUND(M52*100,0)),ROUND(M52,3)))),N("O12"))</f>
        <v/>
      </c>
      <c r="Q52" s="140" t="str">
        <f>IF(1=1,IF(M52="","",IF(AND(ISNUMBER(M52),M52&lt;1,N52="kg"),"g",IF(AND(ISNUMBER(M52),M52&lt;1,N52="L"),"cl",N52))),N("P12"))</f>
        <v/>
      </c>
      <c r="R52" s="161" t="str">
        <f>IF(1=1,IF(E52="","",IF(F52="","A CONTROLER",IF(NOT(ISNUMBER(F52)),"TEXTE",IF(OR(L52="",L52&lt;=0),"COMMANDE PRINCIPALE INCOMPLETE",IF(G52="","UNITE MANQUANTE",IF(COUNTIF(B384:B428,AE52)=0,"UNITE A CONTROLER","OK")))))),N("Q9"))</f>
        <v/>
      </c>
      <c r="S52" s="105"/>
      <c r="T52" s="141">
        <f t="shared" si="12"/>
        <v>0</v>
      </c>
      <c r="U52" s="133" t="str">
        <f>IF(1=1,IF(E52="","",U46),N("S12"))</f>
        <v/>
      </c>
      <c r="V52" s="133" t="str">
        <f>IF(1=1,IF(E52="","",V46),N("T12"))</f>
        <v/>
      </c>
      <c r="W52" s="135" t="str">
        <f>IF(1=1,IF(OR(U52="",V52="",NOT(ISNUMBER(U52)),NOT(ISNUMBER(V52)),U52=0),"",V52/U52),N("U12"))</f>
        <v/>
      </c>
      <c r="X52" s="136" t="str">
        <f>IF(1=1,IF(OR(W52="",NOT(ISNUMBER(F52))),"",F52*W52*IFERROR(INDEX(D384:D428,MATCH(AE52,B384:B428,0)),1)),N("V7"))</f>
        <v/>
      </c>
      <c r="Y52" s="137" t="str">
        <f>IF(1=1,IF(F52="","",IF(G52="","",IFERROR(INDEX(E384:E428,MATCH(AE52,B384:B428,0)),G52&amp;""))),N("W6"))</f>
        <v/>
      </c>
      <c r="Z52" s="142" t="str">
        <f>IF(1=1,IF(X52="","",IF(AND(ISNUMBER(X52),X52&lt;1,Y52="kg"),MAX(1,ROUND(X52*1000,0)),IF(AND(ISNUMBER(X52),X52&lt;1,Y52="L"),MAX(1,ROUND(X52*100,0)),ROUND(X52,3)))),N("X12"))</f>
        <v/>
      </c>
      <c r="AA52" s="143" t="str">
        <f>IF(1=1,IF(X52="","",IF(AND(ISNUMBER(X52),X52&lt;1,Y52="kg"),"g",IF(AND(ISNUMBER(X52),X52&lt;1,Y52="L"),"cl",Y52))),N("Y12"))</f>
        <v/>
      </c>
      <c r="AB52" s="123" t="str">
        <f>IF(1=1,IF(E52="","",IF(F52="","A CONTROLER",IF(NOT(ISNUMBER(F52)),"TEXTE",IF(OR(W52="",W52&lt;=0),"COMMANDE COUVERTS INCOMPLETE",IF(G52="","UNITE MANQUANTE",IF(COUNTIF(B384:B428,AE52)=0,"UNITE A CONTROLER","OK")))))),N("Z6"))</f>
        <v/>
      </c>
      <c r="AD52" s="144" t="str">
        <f>IF(1=1,IF(E52="","",AD46),N("AB12"))</f>
        <v/>
      </c>
      <c r="AE52" s="125" t="str">
        <f>IF(1=1,IF(G52="","",UPPER(TRIM(SUBSTITUTE(SUBSTITUTE(G52&amp;"",CHAR(160)," ")," "," ")))),N("AC12"))</f>
        <v/>
      </c>
      <c r="AG52" s="244" t="s">
        <v>64</v>
      </c>
    </row>
    <row r="53" spans="1:33" ht="15.75" x14ac:dyDescent="0.25">
      <c r="A53" s="160" t="str">
        <f>IF(1=1,IF(E53="","",A46),N("A13"))</f>
        <v/>
      </c>
      <c r="B53" s="127" t="str">
        <f>IF(1=1,IF(E53="","",B46),N("B13"))</f>
        <v/>
      </c>
      <c r="C53" s="127"/>
      <c r="D53" s="129" t="str">
        <f>IF(ISBLANK(E53),"",LARGE(D46:D52,1)+1)</f>
        <v/>
      </c>
      <c r="E53" s="130"/>
      <c r="F53" s="131"/>
      <c r="G53" s="170"/>
      <c r="H53" s="105"/>
      <c r="I53" s="132" t="str">
        <f>IF(1=1,IF(E53="","",I46),N("H13"))</f>
        <v/>
      </c>
      <c r="J53" s="133" t="str">
        <f>IF(1=1,IF(E53="","",J46),N("I13"))</f>
        <v/>
      </c>
      <c r="K53" s="134" t="str">
        <f>IF(1=1,IF(E53="","",K46),N("J13"))</f>
        <v/>
      </c>
      <c r="L53" s="135" t="str">
        <f>IF(1=1,IF(OR(J53="",O53="",NOT(ISNUMBER(J53)),NOT(ISNUMBER(O53)),J53=0),"",O53/J53),N("L13"))</f>
        <v/>
      </c>
      <c r="M53" s="136" t="str">
        <f>IF(1=1,IF(OR(L53="",NOT(ISNUMBER(F53))),"",F53*L53*IFERROR(INDEX(D384:D428,MATCH(AE53,B384:B428,0)),1)),N("M13"))</f>
        <v/>
      </c>
      <c r="N53" s="137" t="str">
        <f>IF(1=1,IF(F53="","",IF(G53="","",IFERROR(INDEX(E384:E428,MATCH(AE53,B384:B428,0)),G53&amp;""))),N("N6"))</f>
        <v/>
      </c>
      <c r="O53" s="138" t="str">
        <f>IF(1=1,IF(E53="","",O46),N("K13"))</f>
        <v/>
      </c>
      <c r="P53" s="139" t="str">
        <f>IF(1=1,IF(M53="","",IF(AND(ISNUMBER(M53),M53&lt;1,N53="kg"),MAX(1,ROUND(M53*1000,0)),IF(AND(ISNUMBER(M53),M53&lt;1,N53="L"),MAX(1,ROUND(M53*100,0)),ROUND(M53,3)))),N("O13"))</f>
        <v/>
      </c>
      <c r="Q53" s="140" t="str">
        <f>IF(1=1,IF(M53="","",IF(AND(ISNUMBER(M53),M53&lt;1,N53="kg"),"g",IF(AND(ISNUMBER(M53),M53&lt;1,N53="L"),"cl",N53))),N("P13"))</f>
        <v/>
      </c>
      <c r="R53" s="161" t="str">
        <f>IF(1=1,IF(E53="","",IF(F53="","A CONTROLER",IF(NOT(ISNUMBER(F53)),"TEXTE",IF(OR(L53="",L53&lt;=0),"COMMANDE PRINCIPALE INCOMPLETE",IF(G53="","UNITE MANQUANTE",IF(COUNTIF(B384:B428,AE53)=0,"UNITE A CONTROLER","OK")))))),N("Q9"))</f>
        <v/>
      </c>
      <c r="S53" s="105"/>
      <c r="T53" s="141">
        <f t="shared" si="12"/>
        <v>0</v>
      </c>
      <c r="U53" s="133" t="str">
        <f>IF(1=1,IF(E53="","",U46),N("S13"))</f>
        <v/>
      </c>
      <c r="V53" s="133" t="str">
        <f>IF(1=1,IF(E53="","",V46),N("T13"))</f>
        <v/>
      </c>
      <c r="W53" s="135" t="str">
        <f>IF(1=1,IF(OR(U53="",V53="",NOT(ISNUMBER(U53)),NOT(ISNUMBER(V53)),U53=0),"",V53/U53),N("U13"))</f>
        <v/>
      </c>
      <c r="X53" s="136" t="str">
        <f>IF(1=1,IF(OR(W53="",NOT(ISNUMBER(F53))),"",F53*W53*IFERROR(INDEX(D384:D428,MATCH(AE53,B384:B428,0)),1)),N("V7"))</f>
        <v/>
      </c>
      <c r="Y53" s="137" t="str">
        <f>IF(1=1,IF(F53="","",IF(G53="","",IFERROR(INDEX(E384:E428,MATCH(AE53,B384:B428,0)),G53&amp;""))),N("W6"))</f>
        <v/>
      </c>
      <c r="Z53" s="142" t="str">
        <f>IF(1=1,IF(X53="","",IF(AND(ISNUMBER(X53),X53&lt;1,Y53="kg"),MAX(1,ROUND(X53*1000,0)),IF(AND(ISNUMBER(X53),X53&lt;1,Y53="L"),MAX(1,ROUND(X53*100,0)),ROUND(X53,3)))),N("X13"))</f>
        <v/>
      </c>
      <c r="AA53" s="143" t="str">
        <f>IF(1=1,IF(X53="","",IF(AND(ISNUMBER(X53),X53&lt;1,Y53="kg"),"g",IF(AND(ISNUMBER(X53),X53&lt;1,Y53="L"),"cl",Y53))),N("Y13"))</f>
        <v/>
      </c>
      <c r="AB53" s="123" t="str">
        <f>IF(1=1,IF(E53="","",IF(F53="","A CONTROLER",IF(NOT(ISNUMBER(F53)),"TEXTE",IF(OR(W53="",W53&lt;=0),"COMMANDE COUVERTS INCOMPLETE",IF(G53="","UNITE MANQUANTE",IF(COUNTIF(B384:B428,AE53)=0,"UNITE A CONTROLER","OK")))))),N("Z6"))</f>
        <v/>
      </c>
      <c r="AD53" s="144" t="str">
        <f>IF(1=1,IF(E53="","",AD46),N("AB13"))</f>
        <v/>
      </c>
      <c r="AE53" s="125" t="str">
        <f>IF(1=1,IF(G53="","",UPPER(TRIM(SUBSTITUTE(SUBSTITUTE(G53&amp;"",CHAR(160)," ")," "," ")))),N("AC13"))</f>
        <v/>
      </c>
      <c r="AG53" s="244"/>
    </row>
    <row r="54" spans="1:33" ht="15.75" x14ac:dyDescent="0.25">
      <c r="A54" s="160" t="str">
        <f>IF(1=1,IF(E54="","",A46),N("A14"))</f>
        <v/>
      </c>
      <c r="B54" s="127" t="str">
        <f>IF(1=1,IF(E54="","",B46),N("B14"))</f>
        <v/>
      </c>
      <c r="C54" s="127"/>
      <c r="D54" s="129" t="str">
        <f>IF(ISBLANK(E54),"",LARGE(D46:D53,1)+1)</f>
        <v/>
      </c>
      <c r="E54" s="130"/>
      <c r="F54" s="131"/>
      <c r="G54" s="170"/>
      <c r="H54" s="105"/>
      <c r="I54" s="132" t="str">
        <f>IF(1=1,IF(E54="","",I46),N("H14"))</f>
        <v/>
      </c>
      <c r="J54" s="133" t="str">
        <f>IF(1=1,IF(E54="","",J46),N("I14"))</f>
        <v/>
      </c>
      <c r="K54" s="134" t="str">
        <f>IF(1=1,IF(E54="","",K46),N("J14"))</f>
        <v/>
      </c>
      <c r="L54" s="135" t="str">
        <f>IF(1=1,IF(OR(J54="",O54="",NOT(ISNUMBER(J54)),NOT(ISNUMBER(O54)),J54=0),"",O54/J54),N("L14"))</f>
        <v/>
      </c>
      <c r="M54" s="136" t="str">
        <f>IF(1=1,IF(OR(L54="",NOT(ISNUMBER(F54))),"",F54*L54*IFERROR(INDEX(D384:D428,MATCH(AE54,B384:B428,0)),1)),N("M13"))</f>
        <v/>
      </c>
      <c r="N54" s="137" t="str">
        <f>IF(1=1,IF(F54="","",IF(G54="","",IFERROR(INDEX(E384:E428,MATCH(AE54,B384:B428,0)),G54&amp;""))),N("N6"))</f>
        <v/>
      </c>
      <c r="O54" s="138" t="str">
        <f>IF(1=1,IF(E54="","",O46),N("K14"))</f>
        <v/>
      </c>
      <c r="P54" s="139" t="str">
        <f>IF(1=1,IF(M54="","",IF(AND(ISNUMBER(M54),M54&lt;1,N54="kg"),MAX(1,ROUND(M54*1000,0)),IF(AND(ISNUMBER(M54),M54&lt;1,N54="L"),MAX(1,ROUND(M54*100,0)),ROUND(M54,3)))),N("O14"))</f>
        <v/>
      </c>
      <c r="Q54" s="140" t="str">
        <f>IF(1=1,IF(M54="","",IF(AND(ISNUMBER(M54),M54&lt;1,N54="kg"),"g",IF(AND(ISNUMBER(M54),M54&lt;1,N54="L"),"cl",N54))),N("P14"))</f>
        <v/>
      </c>
      <c r="R54" s="161" t="str">
        <f>IF(1=1,IF(E54="","",IF(F54="","A CONTROLER",IF(NOT(ISNUMBER(F54)),"TEXTE",IF(OR(L54="",L54&lt;=0),"COMMANDE PRINCIPALE INCOMPLETE",IF(G54="","UNITE MANQUANTE",IF(COUNTIF(B384:B428,AE54)=0,"UNITE A CONTROLER","OK")))))),N("Q9"))</f>
        <v/>
      </c>
      <c r="S54" s="105"/>
      <c r="T54" s="141">
        <f t="shared" si="12"/>
        <v>0</v>
      </c>
      <c r="U54" s="133" t="str">
        <f>IF(1=1,IF(E54="","",U46),N("S14"))</f>
        <v/>
      </c>
      <c r="V54" s="133" t="str">
        <f>IF(1=1,IF(E54="","",V46),N("T14"))</f>
        <v/>
      </c>
      <c r="W54" s="135" t="str">
        <f>IF(1=1,IF(OR(U54="",V54="",NOT(ISNUMBER(U54)),NOT(ISNUMBER(V54)),U54=0),"",V54/U54),N("U14"))</f>
        <v/>
      </c>
      <c r="X54" s="136" t="str">
        <f>IF(1=1,IF(OR(W54="",NOT(ISNUMBER(F54))),"",F54*W54*IFERROR(INDEX(D384:D428,MATCH(AE54,B384:B428,0)),1)),N("V7"))</f>
        <v/>
      </c>
      <c r="Y54" s="137" t="str">
        <f>IF(1=1,IF(F54="","",IF(G54="","",IFERROR(INDEX(E384:E428,MATCH(AE54,B384:B428,0)),G54&amp;""))),N("W6"))</f>
        <v/>
      </c>
      <c r="Z54" s="142" t="str">
        <f>IF(1=1,IF(X54="","",IF(AND(ISNUMBER(X54),X54&lt;1,Y54="kg"),MAX(1,ROUND(X54*1000,0)),IF(AND(ISNUMBER(X54),X54&lt;1,Y54="L"),MAX(1,ROUND(X54*100,0)),ROUND(X54,3)))),N("X14"))</f>
        <v/>
      </c>
      <c r="AA54" s="143" t="str">
        <f>IF(1=1,IF(X54="","",IF(AND(ISNUMBER(X54),X54&lt;1,Y54="kg"),"g",IF(AND(ISNUMBER(X54),X54&lt;1,Y54="L"),"cl",Y54))),N("Y14"))</f>
        <v/>
      </c>
      <c r="AB54" s="123" t="str">
        <f>IF(1=1,IF(E54="","",IF(F54="","A CONTROLER",IF(NOT(ISNUMBER(F54)),"TEXTE",IF(OR(W54="",W54&lt;=0),"COMMANDE COUVERTS INCOMPLETE",IF(G54="","UNITE MANQUANTE",IF(COUNTIF(B384:B428,AE54)=0,"UNITE A CONTROLER","OK")))))),N("Z6"))</f>
        <v/>
      </c>
      <c r="AD54" s="144" t="str">
        <f>IF(1=1,IF(E54="","",AD46),N("AB14"))</f>
        <v/>
      </c>
      <c r="AE54" s="125" t="str">
        <f>IF(1=1,IF(G54="","",UPPER(TRIM(SUBSTITUTE(SUBSTITUTE(G54&amp;"",CHAR(160)," ")," "," ")))),N("AC14"))</f>
        <v/>
      </c>
    </row>
    <row r="55" spans="1:33" ht="15.75" x14ac:dyDescent="0.25">
      <c r="A55" s="160" t="str">
        <f>IF(1=1,IF(E55="","",A46),N("A15"))</f>
        <v/>
      </c>
      <c r="B55" s="127" t="str">
        <f>IF(1=1,IF(E55="","",B46),N("B15"))</f>
        <v/>
      </c>
      <c r="C55" s="127"/>
      <c r="D55" s="129" t="str">
        <f>IF(ISBLANK(E55),"",LARGE(D46:D54,1)+1)</f>
        <v/>
      </c>
      <c r="E55" s="130"/>
      <c r="F55" s="131"/>
      <c r="G55" s="170"/>
      <c r="H55" s="105"/>
      <c r="I55" s="132" t="str">
        <f>IF(1=1,IF(E55="","",I46),N("H15"))</f>
        <v/>
      </c>
      <c r="J55" s="133" t="str">
        <f>IF(1=1,IF(E55="","",J46),N("I15"))</f>
        <v/>
      </c>
      <c r="K55" s="134" t="str">
        <f>IF(1=1,IF(E55="","",K46),N("J15"))</f>
        <v/>
      </c>
      <c r="L55" s="135" t="str">
        <f>IF(1=1,IF(OR(J55="",O55="",NOT(ISNUMBER(J55)),NOT(ISNUMBER(O55)),J55=0),"",O55/J55),N("L15"))</f>
        <v/>
      </c>
      <c r="M55" s="136" t="str">
        <f>IF(1=1,IF(OR(L55="",NOT(ISNUMBER(F55))),"",F55*L55*IFERROR(INDEX(D384:D428,MATCH(AE55,B384:B428,0)),1)),N("M13"))</f>
        <v/>
      </c>
      <c r="N55" s="137" t="str">
        <f>IF(1=1,IF(F55="","",IF(G55="","",IFERROR(INDEX(E384:E428,MATCH(AE55,B384:B428,0)),G55&amp;""))),N("N6"))</f>
        <v/>
      </c>
      <c r="O55" s="138" t="str">
        <f>IF(1=1,IF(E55="","",O46),N("K15"))</f>
        <v/>
      </c>
      <c r="P55" s="139" t="str">
        <f>IF(1=1,IF(M55="","",IF(AND(ISNUMBER(M55),M55&lt;1,N55="kg"),MAX(1,ROUND(M55*1000,0)),IF(AND(ISNUMBER(M55),M55&lt;1,N55="L"),MAX(1,ROUND(M55*100,0)),ROUND(M55,3)))),N("O15"))</f>
        <v/>
      </c>
      <c r="Q55" s="140" t="str">
        <f>IF(1=1,IF(M55="","",IF(AND(ISNUMBER(M55),M55&lt;1,N55="kg"),"g",IF(AND(ISNUMBER(M55),M55&lt;1,N55="L"),"cl",N55))),N("P15"))</f>
        <v/>
      </c>
      <c r="R55" s="161" t="str">
        <f>IF(1=1,IF(E55="","",IF(F55="","A CONTROLER",IF(NOT(ISNUMBER(F55)),"TEXTE",IF(OR(L55="",L55&lt;=0),"COMMANDE PRINCIPALE INCOMPLETE",IF(G55="","UNITE MANQUANTE",IF(COUNTIF(B384:B428,AE55)=0,"UNITE A CONTROLER","OK")))))),N("Q9"))</f>
        <v/>
      </c>
      <c r="S55" s="105"/>
      <c r="T55" s="141">
        <f t="shared" si="12"/>
        <v>0</v>
      </c>
      <c r="U55" s="133" t="str">
        <f>IF(1=1,IF(E55="","",U46),N("S15"))</f>
        <v/>
      </c>
      <c r="V55" s="133" t="str">
        <f>IF(1=1,IF(E55="","",V46),N("T15"))</f>
        <v/>
      </c>
      <c r="W55" s="135" t="str">
        <f>IF(1=1,IF(OR(U55="",V55="",NOT(ISNUMBER(U55)),NOT(ISNUMBER(V55)),U55=0),"",V55/U55),N("U15"))</f>
        <v/>
      </c>
      <c r="X55" s="136" t="str">
        <f>IF(1=1,IF(OR(W55="",NOT(ISNUMBER(F55))),"",F55*W55*IFERROR(INDEX(D384:D428,MATCH(AE55,B384:B428,0)),1)),N("V7"))</f>
        <v/>
      </c>
      <c r="Y55" s="137" t="str">
        <f>IF(1=1,IF(F55="","",IF(G55="","",IFERROR(INDEX(E384:E428,MATCH(AE55,B384:B428,0)),G55&amp;""))),N("W6"))</f>
        <v/>
      </c>
      <c r="Z55" s="142" t="str">
        <f>IF(1=1,IF(X55="","",IF(AND(ISNUMBER(X55),X55&lt;1,Y55="kg"),MAX(1,ROUND(X55*1000,0)),IF(AND(ISNUMBER(X55),X55&lt;1,Y55="L"),MAX(1,ROUND(X55*100,0)),ROUND(X55,3)))),N("X15"))</f>
        <v/>
      </c>
      <c r="AA55" s="143" t="str">
        <f>IF(1=1,IF(X55="","",IF(AND(ISNUMBER(X55),X55&lt;1,Y55="kg"),"g",IF(AND(ISNUMBER(X55),X55&lt;1,Y55="L"),"cl",Y55))),N("Y15"))</f>
        <v/>
      </c>
      <c r="AB55" s="123" t="str">
        <f>IF(1=1,IF(E55="","",IF(F55="","A CONTROLER",IF(NOT(ISNUMBER(F55)),"TEXTE",IF(OR(W55="",W55&lt;=0),"COMMANDE COUVERTS INCOMPLETE",IF(G55="","UNITE MANQUANTE",IF(COUNTIF(B384:B428,AE55)=0,"UNITE A CONTROLER","OK")))))),N("Z6"))</f>
        <v/>
      </c>
      <c r="AD55" s="144" t="str">
        <f>IF(1=1,IF(E55="","",AD46),N("AB15"))</f>
        <v/>
      </c>
      <c r="AE55" s="125" t="str">
        <f>IF(1=1,IF(G55="","",UPPER(TRIM(SUBSTITUTE(SUBSTITUTE(G55&amp;"",CHAR(160)," ")," "," ")))),N("AC15"))</f>
        <v/>
      </c>
    </row>
    <row r="56" spans="1:33" ht="15.75" x14ac:dyDescent="0.25">
      <c r="A56" s="160" t="str">
        <f>IF(1=1,IF(E56="","",A46),N("A16"))</f>
        <v/>
      </c>
      <c r="B56" s="127" t="str">
        <f>IF(1=1,IF(E56="","",B46),N("B16"))</f>
        <v/>
      </c>
      <c r="C56" s="127"/>
      <c r="D56" s="129" t="str">
        <f>IF(ISBLANK(E56),"",LARGE(D46:D55,1)+1)</f>
        <v/>
      </c>
      <c r="E56" s="130"/>
      <c r="F56" s="131"/>
      <c r="G56" s="170"/>
      <c r="H56" s="105"/>
      <c r="I56" s="132" t="str">
        <f>IF(1=1,IF(E56="","",I46),N("H16"))</f>
        <v/>
      </c>
      <c r="J56" s="133" t="str">
        <f>IF(1=1,IF(E56="","",J46),N("I16"))</f>
        <v/>
      </c>
      <c r="K56" s="134" t="str">
        <f>IF(1=1,IF(E56="","",K46),N("J16"))</f>
        <v/>
      </c>
      <c r="L56" s="135" t="str">
        <f>IF(1=1,IF(OR(J56="",O56="",NOT(ISNUMBER(J56)),NOT(ISNUMBER(O56)),J56=0),"",O56/J56),N("L16"))</f>
        <v/>
      </c>
      <c r="M56" s="136" t="str">
        <f>IF(1=1,IF(OR(L56="",NOT(ISNUMBER(F56))),"",F56*L56*IFERROR(INDEX(D384:D428,MATCH(AE56,B384:B428,0)),1)),N("M13"))</f>
        <v/>
      </c>
      <c r="N56" s="137" t="str">
        <f>IF(1=1,IF(F56="","",IF(G56="","",IFERROR(INDEX(E384:E428,MATCH(AE56,B384:B428,0)),G56&amp;""))),N("N6"))</f>
        <v/>
      </c>
      <c r="O56" s="138" t="str">
        <f>IF(1=1,IF(E56="","",O46),N("K16"))</f>
        <v/>
      </c>
      <c r="P56" s="139" t="str">
        <f>IF(1=1,IF(M56="","",IF(AND(ISNUMBER(M56),M56&lt;1,N56="kg"),MAX(1,ROUND(M56*1000,0)),IF(AND(ISNUMBER(M56),M56&lt;1,N56="L"),MAX(1,ROUND(M56*100,0)),ROUND(M56,3)))),N("O16"))</f>
        <v/>
      </c>
      <c r="Q56" s="140" t="str">
        <f>IF(1=1,IF(M56="","",IF(AND(ISNUMBER(M56),M56&lt;1,N56="kg"),"g",IF(AND(ISNUMBER(M56),M56&lt;1,N56="L"),"cl",N56))),N("P16"))</f>
        <v/>
      </c>
      <c r="R56" s="161" t="str">
        <f>IF(1=1,IF(E56="","",IF(F56="","A CONTROLER",IF(NOT(ISNUMBER(F56)),"TEXTE",IF(OR(L56="",L56&lt;=0),"COMMANDE PRINCIPALE INCOMPLETE",IF(G56="","UNITE MANQUANTE",IF(COUNTIF(B384:B428,AE56)=0,"UNITE A CONTROLER","OK")))))),N("Q9"))</f>
        <v/>
      </c>
      <c r="S56" s="105"/>
      <c r="T56" s="141">
        <f t="shared" si="12"/>
        <v>0</v>
      </c>
      <c r="U56" s="133" t="str">
        <f>IF(1=1,IF(E56="","",U46),N("S16"))</f>
        <v/>
      </c>
      <c r="V56" s="133" t="str">
        <f>IF(1=1,IF(E56="","",V46),N("T16"))</f>
        <v/>
      </c>
      <c r="W56" s="135" t="str">
        <f>IF(1=1,IF(OR(U56="",V56="",NOT(ISNUMBER(U56)),NOT(ISNUMBER(V56)),U56=0),"",V56/U56),N("U16"))</f>
        <v/>
      </c>
      <c r="X56" s="136" t="str">
        <f>IF(1=1,IF(OR(W56="",NOT(ISNUMBER(F56))),"",F56*W56*IFERROR(INDEX(D384:D428,MATCH(AE56,B384:B428,0)),1)),N("V7"))</f>
        <v/>
      </c>
      <c r="Y56" s="137" t="str">
        <f>IF(1=1,IF(F56="","",IF(G56="","",IFERROR(INDEX(E384:E428,MATCH(AE56,B384:B428,0)),G56&amp;""))),N("W6"))</f>
        <v/>
      </c>
      <c r="Z56" s="142" t="str">
        <f>IF(1=1,IF(X56="","",IF(AND(ISNUMBER(X56),X56&lt;1,Y56="kg"),MAX(1,ROUND(X56*1000,0)),IF(AND(ISNUMBER(X56),X56&lt;1,Y56="L"),MAX(1,ROUND(X56*100,0)),ROUND(X56,3)))),N("X16"))</f>
        <v/>
      </c>
      <c r="AA56" s="143" t="str">
        <f>IF(1=1,IF(X56="","",IF(AND(ISNUMBER(X56),X56&lt;1,Y56="kg"),"g",IF(AND(ISNUMBER(X56),X56&lt;1,Y56="L"),"cl",Y56))),N("Y16"))</f>
        <v/>
      </c>
      <c r="AB56" s="123" t="str">
        <f>IF(1=1,IF(E56="","",IF(F56="","A CONTROLER",IF(NOT(ISNUMBER(F56)),"TEXTE",IF(OR(W56="",W56&lt;=0),"COMMANDE COUVERTS INCOMPLETE",IF(G56="","UNITE MANQUANTE",IF(COUNTIF(B384:B428,AE56)=0,"UNITE A CONTROLER","OK")))))),N("Z6"))</f>
        <v/>
      </c>
      <c r="AD56" s="144" t="str">
        <f>IF(1=1,IF(E56="","",AD46),N("AB16"))</f>
        <v/>
      </c>
      <c r="AE56" s="125" t="str">
        <f>IF(1=1,IF(G56="","",UPPER(TRIM(SUBSTITUTE(SUBSTITUTE(G56&amp;"",CHAR(160)," ")," "," ")))),N("AC16"))</f>
        <v/>
      </c>
    </row>
    <row r="57" spans="1:33" ht="15.75" x14ac:dyDescent="0.25">
      <c r="A57" s="160" t="str">
        <f>IF(1=1,IF(E57="","",A46),N("A17"))</f>
        <v/>
      </c>
      <c r="B57" s="127" t="str">
        <f>IF(1=1,IF(E57="","",B46),N("B17"))</f>
        <v/>
      </c>
      <c r="C57" s="127"/>
      <c r="D57" s="129" t="str">
        <f>IF(ISBLANK(E57),"",LARGE(D46:D56,1)+1)</f>
        <v/>
      </c>
      <c r="E57" s="130"/>
      <c r="F57" s="131"/>
      <c r="G57" s="170"/>
      <c r="H57" s="105"/>
      <c r="I57" s="132" t="str">
        <f>IF(1=1,IF(E57="","",I46),N("H17"))</f>
        <v/>
      </c>
      <c r="J57" s="133" t="str">
        <f>IF(1=1,IF(E57="","",J46),N("I17"))</f>
        <v/>
      </c>
      <c r="K57" s="134" t="str">
        <f>IF(1=1,IF(E57="","",K46),N("J17"))</f>
        <v/>
      </c>
      <c r="L57" s="135" t="str">
        <f>IF(1=1,IF(OR(J57="",O57="",NOT(ISNUMBER(J57)),NOT(ISNUMBER(O57)),J57=0),"",O57/J57),N("L17"))</f>
        <v/>
      </c>
      <c r="M57" s="136" t="str">
        <f>IF(1=1,IF(OR(L57="",NOT(ISNUMBER(F57))),"",F57*L57*IFERROR(INDEX(D384:D428,MATCH(AE57,B384:B428,0)),1)),N("M13"))</f>
        <v/>
      </c>
      <c r="N57" s="137" t="str">
        <f>IF(1=1,IF(F57="","",IF(G57="","",IFERROR(INDEX(E384:E428,MATCH(AE57,B384:B428,0)),G57&amp;""))),N("N6"))</f>
        <v/>
      </c>
      <c r="O57" s="138" t="str">
        <f>IF(1=1,IF(E57="","",O46),N("K17"))</f>
        <v/>
      </c>
      <c r="P57" s="139" t="str">
        <f>IF(1=1,IF(M57="","",IF(AND(ISNUMBER(M57),M57&lt;1,N57="kg"),MAX(1,ROUND(M57*1000,0)),IF(AND(ISNUMBER(M57),M57&lt;1,N57="L"),MAX(1,ROUND(M57*100,0)),ROUND(M57,3)))),N("O17"))</f>
        <v/>
      </c>
      <c r="Q57" s="140" t="str">
        <f>IF(1=1,IF(M57="","",IF(AND(ISNUMBER(M57),M57&lt;1,N57="kg"),"g",IF(AND(ISNUMBER(M57),M57&lt;1,N57="L"),"cl",N57))),N("P17"))</f>
        <v/>
      </c>
      <c r="R57" s="161" t="str">
        <f>IF(1=1,IF(E57="","",IF(F57="","A CONTROLER",IF(NOT(ISNUMBER(F57)),"TEXTE",IF(OR(L57="",L57&lt;=0),"COMMANDE PRINCIPALE INCOMPLETE",IF(G57="","UNITE MANQUANTE",IF(COUNTIF(B384:B428,AE57)=0,"UNITE A CONTROLER","OK")))))),N("Q9"))</f>
        <v/>
      </c>
      <c r="S57" s="105"/>
      <c r="T57" s="141">
        <f t="shared" si="12"/>
        <v>0</v>
      </c>
      <c r="U57" s="133" t="str">
        <f>IF(1=1,IF(E57="","",U46),N("S17"))</f>
        <v/>
      </c>
      <c r="V57" s="133" t="str">
        <f>IF(1=1,IF(E57="","",V46),N("T17"))</f>
        <v/>
      </c>
      <c r="W57" s="135" t="str">
        <f>IF(1=1,IF(OR(U57="",V57="",NOT(ISNUMBER(U57)),NOT(ISNUMBER(V57)),U57=0),"",V57/U57),N("U17"))</f>
        <v/>
      </c>
      <c r="X57" s="136" t="str">
        <f>IF(1=1,IF(OR(W57="",NOT(ISNUMBER(F57))),"",F57*W57*IFERROR(INDEX(D384:D428,MATCH(AE57,B384:B428,0)),1)),N("V7"))</f>
        <v/>
      </c>
      <c r="Y57" s="137" t="str">
        <f>IF(1=1,IF(F57="","",IF(G57="","",IFERROR(INDEX(E384:E428,MATCH(AE57,B384:B428,0)),G57&amp;""))),N("W6"))</f>
        <v/>
      </c>
      <c r="Z57" s="142" t="str">
        <f>IF(1=1,IF(X57="","",IF(AND(ISNUMBER(X57),X57&lt;1,Y57="kg"),MAX(1,ROUND(X57*1000,0)),IF(AND(ISNUMBER(X57),X57&lt;1,Y57="L"),MAX(1,ROUND(X57*100,0)),ROUND(X57,3)))),N("X17"))</f>
        <v/>
      </c>
      <c r="AA57" s="143" t="str">
        <f>IF(1=1,IF(X57="","",IF(AND(ISNUMBER(X57),X57&lt;1,Y57="kg"),"g",IF(AND(ISNUMBER(X57),X57&lt;1,Y57="L"),"cl",Y57))),N("Y17"))</f>
        <v/>
      </c>
      <c r="AB57" s="123" t="str">
        <f>IF(1=1,IF(E57="","",IF(F57="","A CONTROLER",IF(NOT(ISNUMBER(F57)),"TEXTE",IF(OR(W57="",W57&lt;=0),"COMMANDE COUVERTS INCOMPLETE",IF(G57="","UNITE MANQUANTE",IF(COUNTIF(B384:B428,AE57)=0,"UNITE A CONTROLER","OK")))))),N("Z6"))</f>
        <v/>
      </c>
      <c r="AD57" s="144" t="str">
        <f>IF(1=1,IF(E57="","",AD46),N("AB17"))</f>
        <v/>
      </c>
      <c r="AE57" s="125" t="str">
        <f>IF(1=1,IF(G57="","",UPPER(TRIM(SUBSTITUTE(SUBSTITUTE(G57&amp;"",CHAR(160)," ")," "," ")))),N("AC17"))</f>
        <v/>
      </c>
    </row>
    <row r="58" spans="1:33" ht="15.75" x14ac:dyDescent="0.25">
      <c r="A58" s="160" t="str">
        <f>IF(1=1,IF(E58="","",A46),N("A18"))</f>
        <v/>
      </c>
      <c r="B58" s="127" t="str">
        <f>IF(1=1,IF(E58="","",B46),N("B18"))</f>
        <v/>
      </c>
      <c r="C58" s="127"/>
      <c r="D58" s="129" t="str">
        <f>IF(ISBLANK(E58),"",LARGE(D46:D57,1)+1)</f>
        <v/>
      </c>
      <c r="E58" s="130"/>
      <c r="F58" s="131"/>
      <c r="G58" s="170"/>
      <c r="H58" s="105"/>
      <c r="I58" s="132" t="str">
        <f>IF(1=1,IF(E58="","",I46),N("H18"))</f>
        <v/>
      </c>
      <c r="J58" s="133" t="str">
        <f>IF(1=1,IF(E58="","",J46),N("I18"))</f>
        <v/>
      </c>
      <c r="K58" s="134" t="str">
        <f>IF(1=1,IF(E58="","",K46),N("J18"))</f>
        <v/>
      </c>
      <c r="L58" s="135" t="str">
        <f>IF(1=1,IF(OR(J58="",O58="",NOT(ISNUMBER(J58)),NOT(ISNUMBER(O58)),J58=0),"",O58/J58),N("L18"))</f>
        <v/>
      </c>
      <c r="M58" s="136" t="str">
        <f>IF(1=1,IF(OR(L58="",NOT(ISNUMBER(F58))),"",F58*L58*IFERROR(INDEX(D384:D428,MATCH(AE58,B384:B428,0)),1)),N("M13"))</f>
        <v/>
      </c>
      <c r="N58" s="137" t="str">
        <f>IF(1=1,IF(F58="","",IF(G58="","",IFERROR(INDEX(E384:E428,MATCH(AE58,B384:B428,0)),G58&amp;""))),N("N6"))</f>
        <v/>
      </c>
      <c r="O58" s="138" t="str">
        <f>IF(1=1,IF(E58="","",O46),N("K18"))</f>
        <v/>
      </c>
      <c r="P58" s="139" t="str">
        <f>IF(1=1,IF(M58="","",IF(AND(ISNUMBER(M58),M58&lt;1,N58="kg"),MAX(1,ROUND(M58*1000,0)),IF(AND(ISNUMBER(M58),M58&lt;1,N58="L"),MAX(1,ROUND(M58*100,0)),ROUND(M58,3)))),N("O18"))</f>
        <v/>
      </c>
      <c r="Q58" s="140" t="str">
        <f>IF(1=1,IF(M58="","",IF(AND(ISNUMBER(M58),M58&lt;1,N58="kg"),"g",IF(AND(ISNUMBER(M58),M58&lt;1,N58="L"),"cl",N58))),N("P18"))</f>
        <v/>
      </c>
      <c r="R58" s="161" t="str">
        <f>IF(1=1,IF(E58="","",IF(F58="","A CONTROLER",IF(NOT(ISNUMBER(F58)),"TEXTE",IF(OR(L58="",L58&lt;=0),"COMMANDE PRINCIPALE INCOMPLETE",IF(G58="","UNITE MANQUANTE",IF(COUNTIF(B384:B428,AE58)=0,"UNITE A CONTROLER","OK")))))),N("Q9"))</f>
        <v/>
      </c>
      <c r="S58" s="105"/>
      <c r="T58" s="141">
        <f t="shared" si="12"/>
        <v>0</v>
      </c>
      <c r="U58" s="133" t="str">
        <f>IF(1=1,IF(E58="","",U46),N("S18"))</f>
        <v/>
      </c>
      <c r="V58" s="133" t="str">
        <f>IF(1=1,IF(E58="","",V46),N("T18"))</f>
        <v/>
      </c>
      <c r="W58" s="135" t="str">
        <f>IF(1=1,IF(OR(U58="",V58="",NOT(ISNUMBER(U58)),NOT(ISNUMBER(V58)),U58=0),"",V58/U58),N("U18"))</f>
        <v/>
      </c>
      <c r="X58" s="136" t="str">
        <f>IF(1=1,IF(OR(W58="",NOT(ISNUMBER(F58))),"",F58*W58*IFERROR(INDEX(D384:D428,MATCH(AE58,B384:B428,0)),1)),N("V7"))</f>
        <v/>
      </c>
      <c r="Y58" s="137" t="str">
        <f>IF(1=1,IF(F58="","",IF(G58="","",IFERROR(INDEX(E384:E428,MATCH(AE58,B384:B428,0)),G58&amp;""))),N("W6"))</f>
        <v/>
      </c>
      <c r="Z58" s="142" t="str">
        <f>IF(1=1,IF(X58="","",IF(AND(ISNUMBER(X58),X58&lt;1,Y58="kg"),MAX(1,ROUND(X58*1000,0)),IF(AND(ISNUMBER(X58),X58&lt;1,Y58="L"),MAX(1,ROUND(X58*100,0)),ROUND(X58,3)))),N("X18"))</f>
        <v/>
      </c>
      <c r="AA58" s="143" t="str">
        <f>IF(1=1,IF(X58="","",IF(AND(ISNUMBER(X58),X58&lt;1,Y58="kg"),"g",IF(AND(ISNUMBER(X58),X58&lt;1,Y58="L"),"cl",Y58))),N("Y18"))</f>
        <v/>
      </c>
      <c r="AB58" s="123" t="str">
        <f>IF(1=1,IF(E58="","",IF(F58="","A CONTROLER",IF(NOT(ISNUMBER(F58)),"TEXTE",IF(OR(W58="",W58&lt;=0),"COMMANDE COUVERTS INCOMPLETE",IF(G58="","UNITE MANQUANTE",IF(COUNTIF(B384:B428,AE58)=0,"UNITE A CONTROLER","OK")))))),N("Z6"))</f>
        <v/>
      </c>
      <c r="AD58" s="144" t="str">
        <f>IF(1=1,IF(E58="","",AD46),N("AB18"))</f>
        <v/>
      </c>
      <c r="AE58" s="125" t="str">
        <f>IF(1=1,IF(G58="","",UPPER(TRIM(SUBSTITUTE(SUBSTITUTE(G58&amp;"",CHAR(160)," ")," "," ")))),N("AC18"))</f>
        <v/>
      </c>
    </row>
    <row r="59" spans="1:33" ht="15.75" x14ac:dyDescent="0.25">
      <c r="A59" s="160" t="str">
        <f>IF(1=1,IF(E59="","",A46),N("A19"))</f>
        <v/>
      </c>
      <c r="B59" s="127" t="str">
        <f>IF(1=1,IF(E59="","",B46),N("B19"))</f>
        <v/>
      </c>
      <c r="C59" s="127"/>
      <c r="D59" s="129" t="str">
        <f>IF(ISBLANK(E59),"",LARGE(D46:D58,1)+1)</f>
        <v/>
      </c>
      <c r="E59" s="130"/>
      <c r="F59" s="131"/>
      <c r="G59" s="170"/>
      <c r="H59" s="105"/>
      <c r="I59" s="132" t="str">
        <f>IF(1=1,IF(E59="","",I46),N("H19"))</f>
        <v/>
      </c>
      <c r="J59" s="133" t="str">
        <f>IF(1=1,IF(E59="","",J46),N("I19"))</f>
        <v/>
      </c>
      <c r="K59" s="134" t="str">
        <f>IF(1=1,IF(E59="","",K46),N("J19"))</f>
        <v/>
      </c>
      <c r="L59" s="135" t="str">
        <f>IF(1=1,IF(OR(J59="",O59="",NOT(ISNUMBER(J59)),NOT(ISNUMBER(O59)),J59=0),"",O59/J59),N("L19"))</f>
        <v/>
      </c>
      <c r="M59" s="136" t="str">
        <f>IF(1=1,IF(OR(L59="",NOT(ISNUMBER(F59))),"",F59*L59*IFERROR(INDEX(D384:D428,MATCH(AE59,B384:B428,0)),1)),N("M13"))</f>
        <v/>
      </c>
      <c r="N59" s="137" t="str">
        <f>IF(1=1,IF(F59="","",IF(G59="","",IFERROR(INDEX(E384:E428,MATCH(AE59,B384:B428,0)),G59&amp;""))),N("N6"))</f>
        <v/>
      </c>
      <c r="O59" s="138" t="str">
        <f>IF(1=1,IF(E59="","",O46),N("K19"))</f>
        <v/>
      </c>
      <c r="P59" s="139" t="str">
        <f>IF(1=1,IF(M59="","",IF(AND(ISNUMBER(M59),M59&lt;1,N59="kg"),MAX(1,ROUND(M59*1000,0)),IF(AND(ISNUMBER(M59),M59&lt;1,N59="L"),MAX(1,ROUND(M59*100,0)),ROUND(M59,3)))),N("O19"))</f>
        <v/>
      </c>
      <c r="Q59" s="140" t="str">
        <f>IF(1=1,IF(M59="","",IF(AND(ISNUMBER(M59),M59&lt;1,N59="kg"),"g",IF(AND(ISNUMBER(M59),M59&lt;1,N59="L"),"cl",N59))),N("P19"))</f>
        <v/>
      </c>
      <c r="R59" s="161" t="str">
        <f>IF(1=1,IF(E59="","",IF(F59="","A CONTROLER",IF(NOT(ISNUMBER(F59)),"TEXTE",IF(OR(L59="",L59&lt;=0),"COMMANDE PRINCIPALE INCOMPLETE",IF(G59="","UNITE MANQUANTE",IF(COUNTIF(B384:B428,AE59)=0,"UNITE A CONTROLER","OK")))))),N("Q9"))</f>
        <v/>
      </c>
      <c r="S59" s="105"/>
      <c r="T59" s="141">
        <f t="shared" si="12"/>
        <v>0</v>
      </c>
      <c r="U59" s="133" t="str">
        <f>IF(1=1,IF(E59="","",U46),N("S19"))</f>
        <v/>
      </c>
      <c r="V59" s="133" t="str">
        <f>IF(1=1,IF(E59="","",V46),N("T19"))</f>
        <v/>
      </c>
      <c r="W59" s="135" t="str">
        <f>IF(1=1,IF(OR(U59="",V59="",NOT(ISNUMBER(U59)),NOT(ISNUMBER(V59)),U59=0),"",V59/U59),N("U19"))</f>
        <v/>
      </c>
      <c r="X59" s="136" t="str">
        <f>IF(1=1,IF(OR(W59="",NOT(ISNUMBER(F59))),"",F59*W59*IFERROR(INDEX(D384:D428,MATCH(AE59,B384:B428,0)),1)),N("V7"))</f>
        <v/>
      </c>
      <c r="Y59" s="137" t="str">
        <f>IF(1=1,IF(F59="","",IF(G59="","",IFERROR(INDEX(E384:E428,MATCH(AE59,B384:B428,0)),G59&amp;""))),N("W6"))</f>
        <v/>
      </c>
      <c r="Z59" s="142" t="str">
        <f>IF(1=1,IF(X59="","",IF(AND(ISNUMBER(X59),X59&lt;1,Y59="kg"),MAX(1,ROUND(X59*1000,0)),IF(AND(ISNUMBER(X59),X59&lt;1,Y59="L"),MAX(1,ROUND(X59*100,0)),ROUND(X59,3)))),N("X19"))</f>
        <v/>
      </c>
      <c r="AA59" s="143" t="str">
        <f>IF(1=1,IF(X59="","",IF(AND(ISNUMBER(X59),X59&lt;1,Y59="kg"),"g",IF(AND(ISNUMBER(X59),X59&lt;1,Y59="L"),"cl",Y59))),N("Y19"))</f>
        <v/>
      </c>
      <c r="AB59" s="123" t="str">
        <f>IF(1=1,IF(E59="","",IF(F59="","A CONTROLER",IF(NOT(ISNUMBER(F59)),"TEXTE",IF(OR(W59="",W59&lt;=0),"COMMANDE COUVERTS INCOMPLETE",IF(G59="","UNITE MANQUANTE",IF(COUNTIF(B384:B428,AE59)=0,"UNITE A CONTROLER","OK")))))),N("Z6"))</f>
        <v/>
      </c>
      <c r="AD59" s="144" t="str">
        <f>IF(1=1,IF(E59="","",AD46),N("AB19"))</f>
        <v/>
      </c>
      <c r="AE59" s="125" t="str">
        <f>IF(1=1,IF(G59="","",UPPER(TRIM(SUBSTITUTE(SUBSTITUTE(G59&amp;"",CHAR(160)," ")," "," ")))),N("AC19"))</f>
        <v/>
      </c>
    </row>
    <row r="60" spans="1:33" ht="15.75" x14ac:dyDescent="0.25">
      <c r="A60" s="160" t="str">
        <f>IF(1=1,IF(E60="","",A46),N("A20"))</f>
        <v/>
      </c>
      <c r="B60" s="127" t="str">
        <f>IF(1=1,IF(E60="","",B46),N("B20"))</f>
        <v/>
      </c>
      <c r="C60" s="127"/>
      <c r="D60" s="129" t="str">
        <f>IF(ISBLANK(E60),"",LARGE(D46:D59,1)+1)</f>
        <v/>
      </c>
      <c r="E60" s="130"/>
      <c r="F60" s="131"/>
      <c r="G60" s="170"/>
      <c r="H60" s="105"/>
      <c r="I60" s="132" t="str">
        <f>IF(1=1,IF(E60="","",I46),N("H20"))</f>
        <v/>
      </c>
      <c r="J60" s="133" t="str">
        <f>IF(1=1,IF(E60="","",J46),N("I20"))</f>
        <v/>
      </c>
      <c r="K60" s="134" t="str">
        <f>IF(1=1,IF(E60="","",K46),N("J20"))</f>
        <v/>
      </c>
      <c r="L60" s="135" t="str">
        <f>IF(1=1,IF(OR(J60="",O60="",NOT(ISNUMBER(J60)),NOT(ISNUMBER(O60)),J60=0),"",O60/J60),N("L20"))</f>
        <v/>
      </c>
      <c r="M60" s="136" t="str">
        <f>IF(1=1,IF(OR(L60="",NOT(ISNUMBER(F60))),"",F60*L60*IFERROR(INDEX(D384:D428,MATCH(AE60,B384:B428,0)),1)),N("M13"))</f>
        <v/>
      </c>
      <c r="N60" s="137" t="str">
        <f>IF(1=1,IF(F60="","",IF(G60="","",IFERROR(INDEX(E384:E428,MATCH(AE60,B384:B428,0)),G60&amp;""))),N("N6"))</f>
        <v/>
      </c>
      <c r="O60" s="138" t="str">
        <f>IF(1=1,IF(E60="","",O46),N("K20"))</f>
        <v/>
      </c>
      <c r="P60" s="139" t="str">
        <f>IF(1=1,IF(M60="","",IF(AND(ISNUMBER(M60),M60&lt;1,N60="kg"),MAX(1,ROUND(M60*1000,0)),IF(AND(ISNUMBER(M60),M60&lt;1,N60="L"),MAX(1,ROUND(M60*100,0)),ROUND(M60,3)))),N("O20"))</f>
        <v/>
      </c>
      <c r="Q60" s="140" t="str">
        <f>IF(1=1,IF(M60="","",IF(AND(ISNUMBER(M60),M60&lt;1,N60="kg"),"g",IF(AND(ISNUMBER(M60),M60&lt;1,N60="L"),"cl",N60))),N("P20"))</f>
        <v/>
      </c>
      <c r="R60" s="161" t="str">
        <f>IF(1=1,IF(E60="","",IF(F60="","A CONTROLER",IF(NOT(ISNUMBER(F60)),"TEXTE",IF(OR(L60="",L60&lt;=0),"COMMANDE PRINCIPALE INCOMPLETE",IF(G60="","UNITE MANQUANTE",IF(COUNTIF(B384:B428,AE60)=0,"UNITE A CONTROLER","OK")))))),N("Q9"))</f>
        <v/>
      </c>
      <c r="S60" s="105"/>
      <c r="T60" s="141">
        <f t="shared" si="12"/>
        <v>0</v>
      </c>
      <c r="U60" s="133" t="str">
        <f>IF(1=1,IF(E60="","",U46),N("S20"))</f>
        <v/>
      </c>
      <c r="V60" s="133" t="str">
        <f>IF(1=1,IF(E60="","",V46),N("T20"))</f>
        <v/>
      </c>
      <c r="W60" s="135" t="str">
        <f>IF(1=1,IF(OR(U60="",V60="",NOT(ISNUMBER(U60)),NOT(ISNUMBER(V60)),U60=0),"",V60/U60),N("U20"))</f>
        <v/>
      </c>
      <c r="X60" s="136" t="str">
        <f>IF(1=1,IF(OR(W60="",NOT(ISNUMBER(F60))),"",F60*W60*IFERROR(INDEX(D384:D428,MATCH(AE60,B384:B428,0)),1)),N("V7"))</f>
        <v/>
      </c>
      <c r="Y60" s="137" t="str">
        <f>IF(1=1,IF(F60="","",IF(G60="","",IFERROR(INDEX(E384:E428,MATCH(AE60,B384:B428,0)),G60&amp;""))),N("W6"))</f>
        <v/>
      </c>
      <c r="Z60" s="142" t="str">
        <f>IF(1=1,IF(X60="","",IF(AND(ISNUMBER(X60),X60&lt;1,Y60="kg"),MAX(1,ROUND(X60*1000,0)),IF(AND(ISNUMBER(X60),X60&lt;1,Y60="L"),MAX(1,ROUND(X60*100,0)),ROUND(X60,3)))),N("X20"))</f>
        <v/>
      </c>
      <c r="AA60" s="143" t="str">
        <f>IF(1=1,IF(X60="","",IF(AND(ISNUMBER(X60),X60&lt;1,Y60="kg"),"g",IF(AND(ISNUMBER(X60),X60&lt;1,Y60="L"),"cl",Y60))),N("Y20"))</f>
        <v/>
      </c>
      <c r="AB60" s="123" t="str">
        <f>IF(1=1,IF(E60="","",IF(F60="","A CONTROLER",IF(NOT(ISNUMBER(F60)),"TEXTE",IF(OR(W60="",W60&lt;=0),"COMMANDE COUVERTS INCOMPLETE",IF(G60="","UNITE MANQUANTE",IF(COUNTIF(B384:B428,AE60)=0,"UNITE A CONTROLER","OK")))))),N("Z6"))</f>
        <v/>
      </c>
      <c r="AD60" s="144" t="str">
        <f>IF(1=1,IF(E60="","",AD46),N("AB20"))</f>
        <v/>
      </c>
      <c r="AE60" s="125" t="str">
        <f>IF(1=1,IF(G60="","",UPPER(TRIM(SUBSTITUTE(SUBSTITUTE(G60&amp;"",CHAR(160)," ")," "," ")))),N("AC20"))</f>
        <v/>
      </c>
    </row>
    <row r="61" spans="1:33" ht="15.75" x14ac:dyDescent="0.25">
      <c r="A61" s="160" t="str">
        <f>IF(1=1,IF(E61="","",A46),N("A21"))</f>
        <v/>
      </c>
      <c r="B61" s="127" t="str">
        <f>IF(1=1,IF(E61="","",B46),N("B21"))</f>
        <v/>
      </c>
      <c r="C61" s="127"/>
      <c r="D61" s="129" t="str">
        <f>IF(ISBLANK(E61),"",LARGE(D46:D60,1)+1)</f>
        <v/>
      </c>
      <c r="E61" s="130"/>
      <c r="F61" s="131"/>
      <c r="G61" s="170"/>
      <c r="H61" s="105"/>
      <c r="I61" s="132" t="str">
        <f>IF(1=1,IF(E61="","",I46),N("H21"))</f>
        <v/>
      </c>
      <c r="J61" s="133" t="str">
        <f>IF(1=1,IF(E61="","",J46),N("I21"))</f>
        <v/>
      </c>
      <c r="K61" s="134" t="str">
        <f>IF(1=1,IF(E61="","",K46),N("J21"))</f>
        <v/>
      </c>
      <c r="L61" s="135" t="str">
        <f>IF(1=1,IF(OR(J61="",O61="",NOT(ISNUMBER(J61)),NOT(ISNUMBER(O61)),J61=0),"",O61/J61),N("L21"))</f>
        <v/>
      </c>
      <c r="M61" s="136" t="str">
        <f>IF(1=1,IF(OR(L61="",NOT(ISNUMBER(F61))),"",F61*L61*IFERROR(INDEX(D384:D428,MATCH(AE61,B384:B428,0)),1)),N("M13"))</f>
        <v/>
      </c>
      <c r="N61" s="137" t="str">
        <f>IF(1=1,IF(F61="","",IF(G61="","",IFERROR(INDEX(E384:E428,MATCH(AE61,B384:B428,0)),G61&amp;""))),N("N6"))</f>
        <v/>
      </c>
      <c r="O61" s="138" t="str">
        <f>IF(1=1,IF(E61="","",O46),N("K21"))</f>
        <v/>
      </c>
      <c r="P61" s="139" t="str">
        <f>IF(1=1,IF(M61="","",IF(AND(ISNUMBER(M61),M61&lt;1,N61="kg"),MAX(1,ROUND(M61*1000,0)),IF(AND(ISNUMBER(M61),M61&lt;1,N61="L"),MAX(1,ROUND(M61*100,0)),ROUND(M61,3)))),N("O21"))</f>
        <v/>
      </c>
      <c r="Q61" s="140" t="str">
        <f>IF(1=1,IF(M61="","",IF(AND(ISNUMBER(M61),M61&lt;1,N61="kg"),"g",IF(AND(ISNUMBER(M61),M61&lt;1,N61="L"),"cl",N61))),N("P21"))</f>
        <v/>
      </c>
      <c r="R61" s="161" t="str">
        <f>IF(1=1,IF(E61="","",IF(F61="","A CONTROLER",IF(NOT(ISNUMBER(F61)),"TEXTE",IF(OR(L61="",L61&lt;=0),"COMMANDE PRINCIPALE INCOMPLETE",IF(G61="","UNITE MANQUANTE",IF(COUNTIF(B384:B428,AE61)=0,"UNITE A CONTROLER","OK")))))),N("Q9"))</f>
        <v/>
      </c>
      <c r="S61" s="105"/>
      <c r="T61" s="141">
        <f t="shared" si="12"/>
        <v>0</v>
      </c>
      <c r="U61" s="133" t="str">
        <f>IF(1=1,IF(E61="","",U46),N("S21"))</f>
        <v/>
      </c>
      <c r="V61" s="133" t="str">
        <f>IF(1=1,IF(E61="","",V46),N("T21"))</f>
        <v/>
      </c>
      <c r="W61" s="135" t="str">
        <f>IF(1=1,IF(OR(U61="",V61="",NOT(ISNUMBER(U61)),NOT(ISNUMBER(V61)),U61=0),"",V61/U61),N("U21"))</f>
        <v/>
      </c>
      <c r="X61" s="136" t="str">
        <f>IF(1=1,IF(OR(W61="",NOT(ISNUMBER(F61))),"",F61*W61*IFERROR(INDEX(D384:D428,MATCH(AE61,B384:B428,0)),1)),N("V7"))</f>
        <v/>
      </c>
      <c r="Y61" s="137" t="str">
        <f>IF(1=1,IF(F61="","",IF(G61="","",IFERROR(INDEX(E384:E428,MATCH(AE61,B384:B428,0)),G61&amp;""))),N("W6"))</f>
        <v/>
      </c>
      <c r="Z61" s="142" t="str">
        <f>IF(1=1,IF(X61="","",IF(AND(ISNUMBER(X61),X61&lt;1,Y61="kg"),MAX(1,ROUND(X61*1000,0)),IF(AND(ISNUMBER(X61),X61&lt;1,Y61="L"),MAX(1,ROUND(X61*100,0)),ROUND(X61,3)))),N("X21"))</f>
        <v/>
      </c>
      <c r="AA61" s="143" t="str">
        <f>IF(1=1,IF(X61="","",IF(AND(ISNUMBER(X61),X61&lt;1,Y61="kg"),"g",IF(AND(ISNUMBER(X61),X61&lt;1,Y61="L"),"cl",Y61))),N("Y21"))</f>
        <v/>
      </c>
      <c r="AB61" s="123" t="str">
        <f>IF(1=1,IF(E61="","",IF(F61="","A CONTROLER",IF(NOT(ISNUMBER(F61)),"TEXTE",IF(OR(W61="",W61&lt;=0),"COMMANDE COUVERTS INCOMPLETE",IF(G61="","UNITE MANQUANTE",IF(COUNTIF(B384:B428,AE61)=0,"UNITE A CONTROLER","OK")))))),N("Z6"))</f>
        <v/>
      </c>
      <c r="AD61" s="144" t="str">
        <f>IF(1=1,IF(E61="","",AD46),N("AB21"))</f>
        <v/>
      </c>
      <c r="AE61" s="125" t="str">
        <f>IF(1=1,IF(G61="","",UPPER(TRIM(SUBSTITUTE(SUBSTITUTE(G61&amp;"",CHAR(160)," ")," "," ")))),N("AC21"))</f>
        <v/>
      </c>
    </row>
    <row r="62" spans="1:33" ht="15.75" x14ac:dyDescent="0.25">
      <c r="A62" s="160" t="str">
        <f>IF(1=1,IF(E62="","",A46),N("A22"))</f>
        <v/>
      </c>
      <c r="B62" s="127" t="str">
        <f>IF(1=1,IF(E62="","",B46),N("B22"))</f>
        <v/>
      </c>
      <c r="C62" s="127"/>
      <c r="D62" s="129" t="str">
        <f>IF(ISBLANK(E62),"",LARGE(D46:D61,1)+1)</f>
        <v/>
      </c>
      <c r="E62" s="130"/>
      <c r="F62" s="131"/>
      <c r="G62" s="170"/>
      <c r="H62" s="105"/>
      <c r="I62" s="132" t="str">
        <f>IF(1=1,IF(E62="","",I46),N("H22"))</f>
        <v/>
      </c>
      <c r="J62" s="133" t="str">
        <f>IF(1=1,IF(E62="","",J46),N("I22"))</f>
        <v/>
      </c>
      <c r="K62" s="134" t="str">
        <f>IF(1=1,IF(E62="","",K46),N("J22"))</f>
        <v/>
      </c>
      <c r="L62" s="135" t="str">
        <f>IF(1=1,IF(OR(J62="",O62="",NOT(ISNUMBER(J62)),NOT(ISNUMBER(O62)),J62=0),"",O62/J62),N("L22"))</f>
        <v/>
      </c>
      <c r="M62" s="136" t="str">
        <f>IF(1=1,IF(OR(L62="",NOT(ISNUMBER(F62))),"",F62*L62*IFERROR(INDEX(D384:D428,MATCH(AE62,B384:B428,0)),1)),N("M13"))</f>
        <v/>
      </c>
      <c r="N62" s="137" t="str">
        <f>IF(1=1,IF(F62="","",IF(G62="","",IFERROR(INDEX(E384:E428,MATCH(AE62,B384:B428,0)),G62&amp;""))),N("N6"))</f>
        <v/>
      </c>
      <c r="O62" s="138" t="str">
        <f>IF(1=1,IF(E62="","",O46),N("K22"))</f>
        <v/>
      </c>
      <c r="P62" s="139" t="str">
        <f>IF(1=1,IF(M62="","",IF(AND(ISNUMBER(M62),M62&lt;1,N62="kg"),MAX(1,ROUND(M62*1000,0)),IF(AND(ISNUMBER(M62),M62&lt;1,N62="L"),MAX(1,ROUND(M62*100,0)),ROUND(M62,3)))),N("O22"))</f>
        <v/>
      </c>
      <c r="Q62" s="140" t="str">
        <f>IF(1=1,IF(M62="","",IF(AND(ISNUMBER(M62),M62&lt;1,N62="kg"),"g",IF(AND(ISNUMBER(M62),M62&lt;1,N62="L"),"cl",N62))),N("P22"))</f>
        <v/>
      </c>
      <c r="R62" s="161" t="str">
        <f>IF(1=1,IF(E62="","",IF(F62="","A CONTROLER",IF(NOT(ISNUMBER(F62)),"TEXTE",IF(OR(L62="",L62&lt;=0),"COMMANDE PRINCIPALE INCOMPLETE",IF(G62="","UNITE MANQUANTE",IF(COUNTIF(B384:B428,AE62)=0,"UNITE A CONTROLER","OK")))))),N("Q9"))</f>
        <v/>
      </c>
      <c r="S62" s="105"/>
      <c r="T62" s="141">
        <f t="shared" si="12"/>
        <v>0</v>
      </c>
      <c r="U62" s="133" t="str">
        <f>IF(1=1,IF(E62="","",U46),N("S22"))</f>
        <v/>
      </c>
      <c r="V62" s="133" t="str">
        <f>IF(1=1,IF(E62="","",V46),N("T22"))</f>
        <v/>
      </c>
      <c r="W62" s="135" t="str">
        <f>IF(1=1,IF(OR(U62="",V62="",NOT(ISNUMBER(U62)),NOT(ISNUMBER(V62)),U62=0),"",V62/U62),N("U22"))</f>
        <v/>
      </c>
      <c r="X62" s="136" t="str">
        <f>IF(1=1,IF(OR(W62="",NOT(ISNUMBER(F62))),"",F62*W62*IFERROR(INDEX(D384:D428,MATCH(AE62,B384:B428,0)),1)),N("V7"))</f>
        <v/>
      </c>
      <c r="Y62" s="137" t="str">
        <f>IF(1=1,IF(F62="","",IF(G62="","",IFERROR(INDEX(E384:E428,MATCH(AE62,B384:B428,0)),G62&amp;""))),N("W6"))</f>
        <v/>
      </c>
      <c r="Z62" s="142" t="str">
        <f>IF(1=1,IF(X62="","",IF(AND(ISNUMBER(X62),X62&lt;1,Y62="kg"),MAX(1,ROUND(X62*1000,0)),IF(AND(ISNUMBER(X62),X62&lt;1,Y62="L"),MAX(1,ROUND(X62*100,0)),ROUND(X62,3)))),N("X22"))</f>
        <v/>
      </c>
      <c r="AA62" s="143" t="str">
        <f>IF(1=1,IF(X62="","",IF(AND(ISNUMBER(X62),X62&lt;1,Y62="kg"),"g",IF(AND(ISNUMBER(X62),X62&lt;1,Y62="L"),"cl",Y62))),N("Y22"))</f>
        <v/>
      </c>
      <c r="AB62" s="123" t="str">
        <f>IF(1=1,IF(E62="","",IF(F62="","A CONTROLER",IF(NOT(ISNUMBER(F62)),"TEXTE",IF(OR(W62="",W62&lt;=0),"COMMANDE COUVERTS INCOMPLETE",IF(G62="","UNITE MANQUANTE",IF(COUNTIF(B384:B428,AE62)=0,"UNITE A CONTROLER","OK")))))),N("Z6"))</f>
        <v/>
      </c>
      <c r="AD62" s="144" t="str">
        <f>IF(1=1,IF(E62="","",AD46),N("AB22"))</f>
        <v/>
      </c>
      <c r="AE62" s="125" t="str">
        <f>IF(1=1,IF(G62="","",UPPER(TRIM(SUBSTITUTE(SUBSTITUTE(G62&amp;"",CHAR(160)," ")," "," ")))),N("AC22"))</f>
        <v/>
      </c>
    </row>
    <row r="63" spans="1:33" ht="15.75" x14ac:dyDescent="0.25">
      <c r="A63" s="160" t="str">
        <f>IF(1=1,IF(E63="","",A46),N("A23"))</f>
        <v/>
      </c>
      <c r="B63" s="127" t="str">
        <f>IF(1=1,IF(E63="","",B46),N("B23"))</f>
        <v/>
      </c>
      <c r="C63" s="127"/>
      <c r="D63" s="129" t="str">
        <f>IF(ISBLANK(E63),"",LARGE(D46:D62,1)+1)</f>
        <v/>
      </c>
      <c r="E63" s="130"/>
      <c r="F63" s="131"/>
      <c r="G63" s="170"/>
      <c r="H63" s="105"/>
      <c r="I63" s="132" t="str">
        <f>IF(1=1,IF(E63="","",I46),N("H23"))</f>
        <v/>
      </c>
      <c r="J63" s="133" t="str">
        <f>IF(1=1,IF(E63="","",J46),N("I23"))</f>
        <v/>
      </c>
      <c r="K63" s="134" t="str">
        <f>IF(1=1,IF(E63="","",K46),N("J23"))</f>
        <v/>
      </c>
      <c r="L63" s="135" t="str">
        <f>IF(1=1,IF(OR(J63="",O63="",NOT(ISNUMBER(J63)),NOT(ISNUMBER(O63)),J63=0),"",O63/J63),N("L23"))</f>
        <v/>
      </c>
      <c r="M63" s="136" t="str">
        <f>IF(1=1,IF(OR(L63="",NOT(ISNUMBER(F63))),"",F63*L63*IFERROR(INDEX(D384:D428,MATCH(AE63,B384:B428,0)),1)),N("M13"))</f>
        <v/>
      </c>
      <c r="N63" s="137" t="str">
        <f>IF(1=1,IF(F63="","",IF(G63="","",IFERROR(INDEX(E384:E428,MATCH(AE63,B384:B428,0)),G63&amp;""))),N("N6"))</f>
        <v/>
      </c>
      <c r="O63" s="138" t="str">
        <f>IF(1=1,IF(E63="","",O46),N("K23"))</f>
        <v/>
      </c>
      <c r="P63" s="139" t="str">
        <f>IF(1=1,IF(M63="","",IF(AND(ISNUMBER(M63),M63&lt;1,N63="kg"),MAX(1,ROUND(M63*1000,0)),IF(AND(ISNUMBER(M63),M63&lt;1,N63="L"),MAX(1,ROUND(M63*100,0)),ROUND(M63,3)))),N("O23"))</f>
        <v/>
      </c>
      <c r="Q63" s="140" t="str">
        <f>IF(1=1,IF(M63="","",IF(AND(ISNUMBER(M63),M63&lt;1,N63="kg"),"g",IF(AND(ISNUMBER(M63),M63&lt;1,N63="L"),"cl",N63))),N("P23"))</f>
        <v/>
      </c>
      <c r="R63" s="161" t="str">
        <f>IF(1=1,IF(E63="","",IF(F63="","A CONTROLER",IF(NOT(ISNUMBER(F63)),"TEXTE",IF(OR(L63="",L63&lt;=0),"COMMANDE PRINCIPALE INCOMPLETE",IF(G63="","UNITE MANQUANTE",IF(COUNTIF(B384:B428,AE63)=0,"UNITE A CONTROLER","OK")))))),N("Q9"))</f>
        <v/>
      </c>
      <c r="S63" s="105"/>
      <c r="T63" s="141">
        <f t="shared" si="12"/>
        <v>0</v>
      </c>
      <c r="U63" s="133" t="str">
        <f>IF(1=1,IF(E63="","",U46),N("S23"))</f>
        <v/>
      </c>
      <c r="V63" s="133" t="str">
        <f>IF(1=1,IF(E63="","",V46),N("T23"))</f>
        <v/>
      </c>
      <c r="W63" s="135" t="str">
        <f>IF(1=1,IF(OR(U63="",V63="",NOT(ISNUMBER(U63)),NOT(ISNUMBER(V63)),U63=0),"",V63/U63),N("U23"))</f>
        <v/>
      </c>
      <c r="X63" s="136" t="str">
        <f>IF(1=1,IF(OR(W63="",NOT(ISNUMBER(F63))),"",F63*W63*IFERROR(INDEX(D384:D428,MATCH(AE63,B384:B428,0)),1)),N("V7"))</f>
        <v/>
      </c>
      <c r="Y63" s="137" t="str">
        <f>IF(1=1,IF(F63="","",IF(G63="","",IFERROR(INDEX(E384:E428,MATCH(AE63,B384:B428,0)),G63&amp;""))),N("W6"))</f>
        <v/>
      </c>
      <c r="Z63" s="142" t="str">
        <f>IF(1=1,IF(X63="","",IF(AND(ISNUMBER(X63),X63&lt;1,Y63="kg"),MAX(1,ROUND(X63*1000,0)),IF(AND(ISNUMBER(X63),X63&lt;1,Y63="L"),MAX(1,ROUND(X63*100,0)),ROUND(X63,3)))),N("X23"))</f>
        <v/>
      </c>
      <c r="AA63" s="143" t="str">
        <f>IF(1=1,IF(X63="","",IF(AND(ISNUMBER(X63),X63&lt;1,Y63="kg"),"g",IF(AND(ISNUMBER(X63),X63&lt;1,Y63="L"),"cl",Y63))),N("Y23"))</f>
        <v/>
      </c>
      <c r="AB63" s="123" t="str">
        <f>IF(1=1,IF(E63="","",IF(F63="","A CONTROLER",IF(NOT(ISNUMBER(F63)),"TEXTE",IF(OR(W63="",W63&lt;=0),"COMMANDE COUVERTS INCOMPLETE",IF(G63="","UNITE MANQUANTE",IF(COUNTIF(B384:B428,AE63)=0,"UNITE A CONTROLER","OK")))))),N("Z6"))</f>
        <v/>
      </c>
      <c r="AD63" s="144" t="str">
        <f>IF(1=1,IF(E63="","",AD46),N("AB23"))</f>
        <v/>
      </c>
      <c r="AE63" s="125" t="str">
        <f>IF(1=1,IF(G63="","",UPPER(TRIM(SUBSTITUTE(SUBSTITUTE(G63&amp;"",CHAR(160)," ")," "," ")))),N("AC23"))</f>
        <v/>
      </c>
    </row>
    <row r="64" spans="1:33" ht="15.75" x14ac:dyDescent="0.25">
      <c r="A64" s="160" t="str">
        <f>IF(1=1,IF(E64="","",A46),N("A24"))</f>
        <v/>
      </c>
      <c r="B64" s="127" t="str">
        <f>IF(1=1,IF(E64="","",B46),N("B24"))</f>
        <v/>
      </c>
      <c r="C64" s="127"/>
      <c r="D64" s="129" t="str">
        <f>IF(ISBLANK(E64),"",LARGE(D46:D63,1)+1)</f>
        <v/>
      </c>
      <c r="E64" s="130"/>
      <c r="F64" s="131"/>
      <c r="G64" s="170"/>
      <c r="H64" s="105"/>
      <c r="I64" s="132" t="str">
        <f>IF(1=1,IF(E64="","",I46),N("H24"))</f>
        <v/>
      </c>
      <c r="J64" s="133" t="str">
        <f>IF(1=1,IF(E64="","",J46),N("I24"))</f>
        <v/>
      </c>
      <c r="K64" s="134" t="str">
        <f>IF(1=1,IF(E64="","",K46),N("J24"))</f>
        <v/>
      </c>
      <c r="L64" s="135" t="str">
        <f>IF(1=1,IF(OR(J64="",O64="",NOT(ISNUMBER(J64)),NOT(ISNUMBER(O64)),J64=0),"",O64/J64),N("L24"))</f>
        <v/>
      </c>
      <c r="M64" s="136" t="str">
        <f>IF(1=1,IF(OR(L64="",NOT(ISNUMBER(F64))),"",F64*L64*IFERROR(INDEX(D384:D428,MATCH(AE64,B384:B428,0)),1)),N("M13"))</f>
        <v/>
      </c>
      <c r="N64" s="137" t="str">
        <f>IF(1=1,IF(F64="","",IF(G64="","",IFERROR(INDEX(E384:E428,MATCH(AE64,B384:B428,0)),G64&amp;""))),N("N6"))</f>
        <v/>
      </c>
      <c r="O64" s="138" t="str">
        <f>IF(1=1,IF(E64="","",O46),N("K24"))</f>
        <v/>
      </c>
      <c r="P64" s="139" t="str">
        <f>IF(1=1,IF(M64="","",IF(AND(ISNUMBER(M64),M64&lt;1,N64="kg"),MAX(1,ROUND(M64*1000,0)),IF(AND(ISNUMBER(M64),M64&lt;1,N64="L"),MAX(1,ROUND(M64*100,0)),ROUND(M64,3)))),N("O24"))</f>
        <v/>
      </c>
      <c r="Q64" s="140" t="str">
        <f>IF(1=1,IF(M64="","",IF(AND(ISNUMBER(M64),M64&lt;1,N64="kg"),"g",IF(AND(ISNUMBER(M64),M64&lt;1,N64="L"),"cl",N64))),N("P24"))</f>
        <v/>
      </c>
      <c r="R64" s="161" t="str">
        <f>IF(1=1,IF(E64="","",IF(F64="","A CONTROLER",IF(NOT(ISNUMBER(F64)),"TEXTE",IF(OR(L64="",L64&lt;=0),"COMMANDE PRINCIPALE INCOMPLETE",IF(G64="","UNITE MANQUANTE",IF(COUNTIF(B384:B428,AE64)=0,"UNITE A CONTROLER","OK")))))),N("Q9"))</f>
        <v/>
      </c>
      <c r="S64" s="105"/>
      <c r="T64" s="141">
        <f t="shared" si="12"/>
        <v>0</v>
      </c>
      <c r="U64" s="133" t="str">
        <f>IF(1=1,IF(E64="","",U46),N("S24"))</f>
        <v/>
      </c>
      <c r="V64" s="133" t="str">
        <f>IF(1=1,IF(E64="","",V46),N("T24"))</f>
        <v/>
      </c>
      <c r="W64" s="135" t="str">
        <f>IF(1=1,IF(OR(U64="",V64="",NOT(ISNUMBER(U64)),NOT(ISNUMBER(V64)),U64=0),"",V64/U64),N("U24"))</f>
        <v/>
      </c>
      <c r="X64" s="136" t="str">
        <f>IF(1=1,IF(OR(W64="",NOT(ISNUMBER(F64))),"",F64*W64*IFERROR(INDEX(D384:D428,MATCH(AE64,B384:B428,0)),1)),N("V7"))</f>
        <v/>
      </c>
      <c r="Y64" s="137" t="str">
        <f>IF(1=1,IF(F64="","",IF(G64="","",IFERROR(INDEX(E384:E428,MATCH(AE64,B384:B428,0)),G64&amp;""))),N("W6"))</f>
        <v/>
      </c>
      <c r="Z64" s="142" t="str">
        <f>IF(1=1,IF(X64="","",IF(AND(ISNUMBER(X64),X64&lt;1,Y64="kg"),MAX(1,ROUND(X64*1000,0)),IF(AND(ISNUMBER(X64),X64&lt;1,Y64="L"),MAX(1,ROUND(X64*100,0)),ROUND(X64,3)))),N("X24"))</f>
        <v/>
      </c>
      <c r="AA64" s="143" t="str">
        <f>IF(1=1,IF(X64="","",IF(AND(ISNUMBER(X64),X64&lt;1,Y64="kg"),"g",IF(AND(ISNUMBER(X64),X64&lt;1,Y64="L"),"cl",Y64))),N("Y24"))</f>
        <v/>
      </c>
      <c r="AB64" s="123" t="str">
        <f>IF(1=1,IF(E64="","",IF(F64="","A CONTROLER",IF(NOT(ISNUMBER(F64)),"TEXTE",IF(OR(W64="",W64&lt;=0),"COMMANDE COUVERTS INCOMPLETE",IF(G64="","UNITE MANQUANTE",IF(COUNTIF(B384:B428,AE64)=0,"UNITE A CONTROLER","OK")))))),N("Z6"))</f>
        <v/>
      </c>
      <c r="AD64" s="144" t="str">
        <f>IF(1=1,IF(E64="","",AD46),N("AB24"))</f>
        <v/>
      </c>
      <c r="AE64" s="125" t="str">
        <f>IF(1=1,IF(G64="","",UPPER(TRIM(SUBSTITUTE(SUBSTITUTE(G64&amp;"",CHAR(160)," ")," "," ")))),N("AC24"))</f>
        <v/>
      </c>
    </row>
    <row r="65" spans="1:31" ht="15.75" x14ac:dyDescent="0.25">
      <c r="A65" s="160" t="str">
        <f>IF(1=1,IF(E65="","",A46),N("A25"))</f>
        <v/>
      </c>
      <c r="B65" s="127" t="str">
        <f>IF(1=1,IF(E65="","",B46),N("B25"))</f>
        <v/>
      </c>
      <c r="C65" s="127"/>
      <c r="D65" s="129" t="str">
        <f>IF(ISBLANK(E65),"",LARGE(D46:D64,1)+1)</f>
        <v/>
      </c>
      <c r="E65" s="130"/>
      <c r="F65" s="131"/>
      <c r="G65" s="170"/>
      <c r="H65" s="105"/>
      <c r="I65" s="132" t="str">
        <f>IF(1=1,IF(E65="","",I46),N("H25"))</f>
        <v/>
      </c>
      <c r="J65" s="133" t="str">
        <f>IF(1=1,IF(E65="","",J46),N("I25"))</f>
        <v/>
      </c>
      <c r="K65" s="134" t="str">
        <f>IF(1=1,IF(E65="","",K46),N("J25"))</f>
        <v/>
      </c>
      <c r="L65" s="135" t="str">
        <f>IF(1=1,IF(OR(J65="",O65="",NOT(ISNUMBER(J65)),NOT(ISNUMBER(O65)),J65=0),"",O65/J65),N("L25"))</f>
        <v/>
      </c>
      <c r="M65" s="136" t="str">
        <f>IF(1=1,IF(OR(L65="",NOT(ISNUMBER(F65))),"",F65*L65*IFERROR(INDEX(D384:D428,MATCH(AE65,B384:B428,0)),1)),N("M13"))</f>
        <v/>
      </c>
      <c r="N65" s="137" t="str">
        <f>IF(1=1,IF(F65="","",IF(G65="","",IFERROR(INDEX(E384:E428,MATCH(AE65,B384:B428,0)),G65&amp;""))),N("N6"))</f>
        <v/>
      </c>
      <c r="O65" s="138" t="str">
        <f>IF(1=1,IF(E65="","",O46),N("K25"))</f>
        <v/>
      </c>
      <c r="P65" s="139" t="str">
        <f>IF(1=1,IF(M65="","",IF(AND(ISNUMBER(M65),M65&lt;1,N65="kg"),MAX(1,ROUND(M65*1000,0)),IF(AND(ISNUMBER(M65),M65&lt;1,N65="L"),MAX(1,ROUND(M65*100,0)),ROUND(M65,3)))),N("O25"))</f>
        <v/>
      </c>
      <c r="Q65" s="140" t="str">
        <f>IF(1=1,IF(M65="","",IF(AND(ISNUMBER(M65),M65&lt;1,N65="kg"),"g",IF(AND(ISNUMBER(M65),M65&lt;1,N65="L"),"cl",N65))),N("P25"))</f>
        <v/>
      </c>
      <c r="R65" s="161" t="str">
        <f>IF(1=1,IF(E65="","",IF(F65="","A CONTROLER",IF(NOT(ISNUMBER(F65)),"TEXTE",IF(OR(L65="",L65&lt;=0),"COMMANDE PRINCIPALE INCOMPLETE",IF(G65="","UNITE MANQUANTE",IF(COUNTIF(B384:B428,AE65)=0,"UNITE A CONTROLER","OK")))))),N("Q9"))</f>
        <v/>
      </c>
      <c r="S65" s="105"/>
      <c r="T65" s="141">
        <f t="shared" si="12"/>
        <v>0</v>
      </c>
      <c r="U65" s="133" t="str">
        <f>IF(1=1,IF(E65="","",U46),N("S25"))</f>
        <v/>
      </c>
      <c r="V65" s="133" t="str">
        <f>IF(1=1,IF(E65="","",V46),N("T25"))</f>
        <v/>
      </c>
      <c r="W65" s="135" t="str">
        <f>IF(1=1,IF(OR(U65="",V65="",NOT(ISNUMBER(U65)),NOT(ISNUMBER(V65)),U65=0),"",V65/U65),N("U25"))</f>
        <v/>
      </c>
      <c r="X65" s="136" t="str">
        <f>IF(1=1,IF(OR(W65="",NOT(ISNUMBER(F65))),"",F65*W65*IFERROR(INDEX(D384:D428,MATCH(AE65,B384:B428,0)),1)),N("V7"))</f>
        <v/>
      </c>
      <c r="Y65" s="137" t="str">
        <f>IF(1=1,IF(F65="","",IF(G65="","",IFERROR(INDEX(E384:E428,MATCH(AE65,B384:B428,0)),G65&amp;""))),N("W6"))</f>
        <v/>
      </c>
      <c r="Z65" s="142" t="str">
        <f>IF(1=1,IF(X65="","",IF(AND(ISNUMBER(X65),X65&lt;1,Y65="kg"),MAX(1,ROUND(X65*1000,0)),IF(AND(ISNUMBER(X65),X65&lt;1,Y65="L"),MAX(1,ROUND(X65*100,0)),ROUND(X65,3)))),N("X25"))</f>
        <v/>
      </c>
      <c r="AA65" s="143" t="str">
        <f>IF(1=1,IF(X65="","",IF(AND(ISNUMBER(X65),X65&lt;1,Y65="kg"),"g",IF(AND(ISNUMBER(X65),X65&lt;1,Y65="L"),"cl",Y65))),N("Y25"))</f>
        <v/>
      </c>
      <c r="AB65" s="123" t="str">
        <f>IF(1=1,IF(E65="","",IF(F65="","A CONTROLER",IF(NOT(ISNUMBER(F65)),"TEXTE",IF(OR(W65="",W65&lt;=0),"COMMANDE COUVERTS INCOMPLETE",IF(G65="","UNITE MANQUANTE",IF(COUNTIF(B384:B428,AE65)=0,"UNITE A CONTROLER","OK")))))),N("Z6"))</f>
        <v/>
      </c>
      <c r="AD65" s="144" t="str">
        <f>IF(1=1,IF(E65="","",AD46),N("AB25"))</f>
        <v/>
      </c>
      <c r="AE65" s="125" t="str">
        <f>IF(1=1,IF(G65="","",UPPER(TRIM(SUBSTITUTE(SUBSTITUTE(G65&amp;"",CHAR(160)," ")," "," ")))),N("AC25"))</f>
        <v/>
      </c>
    </row>
    <row r="66" spans="1:31" ht="15.75" x14ac:dyDescent="0.25">
      <c r="A66" s="160" t="str">
        <f>IF(1=1,IF(E66="","",A46),N("A26"))</f>
        <v/>
      </c>
      <c r="B66" s="127" t="str">
        <f>IF(1=1,IF(E66="","",B46),N("B26"))</f>
        <v/>
      </c>
      <c r="C66" s="127"/>
      <c r="D66" s="129" t="str">
        <f>IF(ISBLANK(E66),"",LARGE(D46:D65,1)+1)</f>
        <v/>
      </c>
      <c r="E66" s="130"/>
      <c r="F66" s="131"/>
      <c r="G66" s="170"/>
      <c r="H66" s="105"/>
      <c r="I66" s="132" t="str">
        <f>IF(1=1,IF(E66="","",I46),N("H26"))</f>
        <v/>
      </c>
      <c r="J66" s="133" t="str">
        <f>IF(1=1,IF(E66="","",J46),N("I26"))</f>
        <v/>
      </c>
      <c r="K66" s="134" t="str">
        <f>IF(1=1,IF(E66="","",K46),N("J26"))</f>
        <v/>
      </c>
      <c r="L66" s="135" t="str">
        <f>IF(1=1,IF(OR(J66="",O66="",NOT(ISNUMBER(J66)),NOT(ISNUMBER(O66)),J66=0),"",O66/J66),N("L26"))</f>
        <v/>
      </c>
      <c r="M66" s="136" t="str">
        <f>IF(1=1,IF(OR(L66="",NOT(ISNUMBER(F66))),"",F66*L66*IFERROR(INDEX(D384:D428,MATCH(AE66,B384:B428,0)),1)),N("M13"))</f>
        <v/>
      </c>
      <c r="N66" s="137" t="str">
        <f>IF(1=1,IF(F66="","",IF(G66="","",IFERROR(INDEX(E384:E428,MATCH(AE66,B384:B428,0)),G66&amp;""))),N("N6"))</f>
        <v/>
      </c>
      <c r="O66" s="138" t="str">
        <f>IF(1=1,IF(E66="","",O46),N("K26"))</f>
        <v/>
      </c>
      <c r="P66" s="139" t="str">
        <f>IF(1=1,IF(M66="","",IF(AND(ISNUMBER(M66),M66&lt;1,N66="kg"),MAX(1,ROUND(M66*1000,0)),IF(AND(ISNUMBER(M66),M66&lt;1,N66="L"),MAX(1,ROUND(M66*100,0)),ROUND(M66,3)))),N("O26"))</f>
        <v/>
      </c>
      <c r="Q66" s="140" t="str">
        <f>IF(1=1,IF(M66="","",IF(AND(ISNUMBER(M66),M66&lt;1,N66="kg"),"g",IF(AND(ISNUMBER(M66),M66&lt;1,N66="L"),"cl",N66))),N("P26"))</f>
        <v/>
      </c>
      <c r="R66" s="161" t="str">
        <f>IF(1=1,IF(E66="","",IF(F66="","A CONTROLER",IF(NOT(ISNUMBER(F66)),"TEXTE",IF(OR(L66="",L66&lt;=0),"COMMANDE PRINCIPALE INCOMPLETE",IF(G66="","UNITE MANQUANTE",IF(COUNTIF(B384:B428,AE66)=0,"UNITE A CONTROLER","OK")))))),N("Q9"))</f>
        <v/>
      </c>
      <c r="S66" s="105"/>
      <c r="T66" s="141">
        <f t="shared" si="12"/>
        <v>0</v>
      </c>
      <c r="U66" s="133" t="str">
        <f>IF(1=1,IF(E66="","",U46),N("S26"))</f>
        <v/>
      </c>
      <c r="V66" s="133" t="str">
        <f>IF(1=1,IF(E66="","",V46),N("T26"))</f>
        <v/>
      </c>
      <c r="W66" s="135" t="str">
        <f>IF(1=1,IF(OR(U66="",V66="",NOT(ISNUMBER(U66)),NOT(ISNUMBER(V66)),U66=0),"",V66/U66),N("U26"))</f>
        <v/>
      </c>
      <c r="X66" s="136" t="str">
        <f>IF(1=1,IF(OR(W66="",NOT(ISNUMBER(F66))),"",F66*W66*IFERROR(INDEX(D384:D428,MATCH(AE66,B384:B428,0)),1)),N("V7"))</f>
        <v/>
      </c>
      <c r="Y66" s="137" t="str">
        <f>IF(1=1,IF(F66="","",IF(G66="","",IFERROR(INDEX(E384:E428,MATCH(AE66,B384:B428,0)),G66&amp;""))),N("W6"))</f>
        <v/>
      </c>
      <c r="Z66" s="142" t="str">
        <f>IF(1=1,IF(X66="","",IF(AND(ISNUMBER(X66),X66&lt;1,Y66="kg"),MAX(1,ROUND(X66*1000,0)),IF(AND(ISNUMBER(X66),X66&lt;1,Y66="L"),MAX(1,ROUND(X66*100,0)),ROUND(X66,3)))),N("X26"))</f>
        <v/>
      </c>
      <c r="AA66" s="143" t="str">
        <f>IF(1=1,IF(X66="","",IF(AND(ISNUMBER(X66),X66&lt;1,Y66="kg"),"g",IF(AND(ISNUMBER(X66),X66&lt;1,Y66="L"),"cl",Y66))),N("Y26"))</f>
        <v/>
      </c>
      <c r="AB66" s="123" t="str">
        <f>IF(1=1,IF(E66="","",IF(F66="","A CONTROLER",IF(NOT(ISNUMBER(F66)),"TEXTE",IF(OR(W66="",W66&lt;=0),"COMMANDE COUVERTS INCOMPLETE",IF(G66="","UNITE MANQUANTE",IF(COUNTIF(B384:B428,AE66)=0,"UNITE A CONTROLER","OK")))))),N("Z6"))</f>
        <v/>
      </c>
      <c r="AD66" s="144" t="str">
        <f>IF(1=1,IF(E66="","",AD46),N("AB26"))</f>
        <v/>
      </c>
      <c r="AE66" s="125" t="str">
        <f>IF(1=1,IF(G66="","",UPPER(TRIM(SUBSTITUTE(SUBSTITUTE(G66&amp;"",CHAR(160)," ")," "," ")))),N("AC26"))</f>
        <v/>
      </c>
    </row>
    <row r="67" spans="1:31" ht="15.75" x14ac:dyDescent="0.25">
      <c r="A67" s="160" t="str">
        <f>IF(1=1,IF(E67="","",A46),N("A27"))</f>
        <v/>
      </c>
      <c r="B67" s="127" t="str">
        <f>IF(1=1,IF(E67="","",B46),N("B27"))</f>
        <v/>
      </c>
      <c r="C67" s="127"/>
      <c r="D67" s="129" t="str">
        <f>IF(ISBLANK(E67),"",LARGE(D46:D66,1)+1)</f>
        <v/>
      </c>
      <c r="E67" s="130"/>
      <c r="F67" s="131"/>
      <c r="G67" s="170"/>
      <c r="H67" s="105"/>
      <c r="I67" s="132" t="str">
        <f>IF(1=1,IF(E67="","",I46),N("H27"))</f>
        <v/>
      </c>
      <c r="J67" s="133" t="str">
        <f>IF(1=1,IF(E67="","",J46),N("I27"))</f>
        <v/>
      </c>
      <c r="K67" s="134" t="str">
        <f>IF(1=1,IF(E67="","",K46),N("J27"))</f>
        <v/>
      </c>
      <c r="L67" s="135" t="str">
        <f>IF(1=1,IF(OR(J67="",O67="",NOT(ISNUMBER(J67)),NOT(ISNUMBER(O67)),J67=0),"",O67/J67),N("L27"))</f>
        <v/>
      </c>
      <c r="M67" s="136" t="str">
        <f>IF(1=1,IF(OR(L67="",NOT(ISNUMBER(F67))),"",F67*L67*IFERROR(INDEX(D384:D428,MATCH(AE67,B384:B428,0)),1)),N("M13"))</f>
        <v/>
      </c>
      <c r="N67" s="137" t="str">
        <f>IF(1=1,IF(F67="","",IF(G67="","",IFERROR(INDEX(E384:E428,MATCH(AE67,B384:B428,0)),G67&amp;""))),N("N6"))</f>
        <v/>
      </c>
      <c r="O67" s="138" t="str">
        <f>IF(1=1,IF(E67="","",O46),N("K27"))</f>
        <v/>
      </c>
      <c r="P67" s="139" t="str">
        <f>IF(1=1,IF(M67="","",IF(AND(ISNUMBER(M67),M67&lt;1,N67="kg"),MAX(1,ROUND(M67*1000,0)),IF(AND(ISNUMBER(M67),M67&lt;1,N67="L"),MAX(1,ROUND(M67*100,0)),ROUND(M67,3)))),N("O27"))</f>
        <v/>
      </c>
      <c r="Q67" s="140" t="str">
        <f>IF(1=1,IF(M67="","",IF(AND(ISNUMBER(M67),M67&lt;1,N67="kg"),"g",IF(AND(ISNUMBER(M67),M67&lt;1,N67="L"),"cl",N67))),N("P27"))</f>
        <v/>
      </c>
      <c r="R67" s="161" t="str">
        <f>IF(1=1,IF(E67="","",IF(F67="","A CONTROLER",IF(NOT(ISNUMBER(F67)),"TEXTE",IF(OR(L67="",L67&lt;=0),"COMMANDE PRINCIPALE INCOMPLETE",IF(G67="","UNITE MANQUANTE",IF(COUNTIF(B384:B428,AE67)=0,"UNITE A CONTROLER","OK")))))),N("Q9"))</f>
        <v/>
      </c>
      <c r="S67" s="105"/>
      <c r="T67" s="141">
        <f t="shared" si="12"/>
        <v>0</v>
      </c>
      <c r="U67" s="133" t="str">
        <f>IF(1=1,IF(E67="","",U46),N("S27"))</f>
        <v/>
      </c>
      <c r="V67" s="133" t="str">
        <f>IF(1=1,IF(E67="","",V46),N("T27"))</f>
        <v/>
      </c>
      <c r="W67" s="135" t="str">
        <f>IF(1=1,IF(OR(U67="",V67="",NOT(ISNUMBER(U67)),NOT(ISNUMBER(V67)),U67=0),"",V67/U67),N("U27"))</f>
        <v/>
      </c>
      <c r="X67" s="136" t="str">
        <f>IF(1=1,IF(OR(W67="",NOT(ISNUMBER(F67))),"",F67*W67*IFERROR(INDEX(D384:D428,MATCH(AE67,B384:B428,0)),1)),N("V7"))</f>
        <v/>
      </c>
      <c r="Y67" s="137" t="str">
        <f>IF(1=1,IF(F67="","",IF(G67="","",IFERROR(INDEX(E384:E428,MATCH(AE67,B384:B428,0)),G67&amp;""))),N("W6"))</f>
        <v/>
      </c>
      <c r="Z67" s="142" t="str">
        <f>IF(1=1,IF(X67="","",IF(AND(ISNUMBER(X67),X67&lt;1,Y67="kg"),MAX(1,ROUND(X67*1000,0)),IF(AND(ISNUMBER(X67),X67&lt;1,Y67="L"),MAX(1,ROUND(X67*100,0)),ROUND(X67,3)))),N("X27"))</f>
        <v/>
      </c>
      <c r="AA67" s="143" t="str">
        <f>IF(1=1,IF(X67="","",IF(AND(ISNUMBER(X67),X67&lt;1,Y67="kg"),"g",IF(AND(ISNUMBER(X67),X67&lt;1,Y67="L"),"cl",Y67))),N("Y27"))</f>
        <v/>
      </c>
      <c r="AB67" s="123" t="str">
        <f>IF(1=1,IF(E67="","",IF(F67="","A CONTROLER",IF(NOT(ISNUMBER(F67)),"TEXTE",IF(OR(W67="",W67&lt;=0),"COMMANDE COUVERTS INCOMPLETE",IF(G67="","UNITE MANQUANTE",IF(COUNTIF(B384:B428,AE67)=0,"UNITE A CONTROLER","OK")))))),N("Z6"))</f>
        <v/>
      </c>
      <c r="AD67" s="144" t="str">
        <f>IF(1=1,IF(E67="","",AD46),N("AB27"))</f>
        <v/>
      </c>
      <c r="AE67" s="125" t="str">
        <f>IF(1=1,IF(G67="","",UPPER(TRIM(SUBSTITUTE(SUBSTITUTE(G67&amp;"",CHAR(160)," ")," "," ")))),N("AC27"))</f>
        <v/>
      </c>
    </row>
    <row r="68" spans="1:31" ht="15.75" x14ac:dyDescent="0.25">
      <c r="A68" s="160" t="str">
        <f>IF(1=1,IF(E68="","",A46),N("A28"))</f>
        <v/>
      </c>
      <c r="B68" s="127" t="str">
        <f>IF(1=1,IF(E68="","",B46),N("B28"))</f>
        <v/>
      </c>
      <c r="C68" s="127"/>
      <c r="D68" s="129" t="str">
        <f>IF(ISBLANK(E68),"",LARGE(D46:D67,1)+1)</f>
        <v/>
      </c>
      <c r="E68" s="130"/>
      <c r="F68" s="131"/>
      <c r="G68" s="170"/>
      <c r="H68" s="105"/>
      <c r="I68" s="132" t="str">
        <f>IF(1=1,IF(E68="","",I46),N("H28"))</f>
        <v/>
      </c>
      <c r="J68" s="133" t="str">
        <f>IF(1=1,IF(E68="","",J46),N("I28"))</f>
        <v/>
      </c>
      <c r="K68" s="134" t="str">
        <f>IF(1=1,IF(E68="","",K46),N("J28"))</f>
        <v/>
      </c>
      <c r="L68" s="135" t="str">
        <f>IF(1=1,IF(OR(J68="",O68="",NOT(ISNUMBER(J68)),NOT(ISNUMBER(O68)),J68=0),"",O68/J68),N("L28"))</f>
        <v/>
      </c>
      <c r="M68" s="136" t="str">
        <f>IF(1=1,IF(OR(L68="",NOT(ISNUMBER(F68))),"",F68*L68*IFERROR(INDEX(D384:D428,MATCH(AE68,B384:B428,0)),1)),N("M13"))</f>
        <v/>
      </c>
      <c r="N68" s="137" t="str">
        <f>IF(1=1,IF(F68="","",IF(G68="","",IFERROR(INDEX(E384:E428,MATCH(AE68,B384:B428,0)),G68&amp;""))),N("N6"))</f>
        <v/>
      </c>
      <c r="O68" s="138" t="str">
        <f>IF(1=1,IF(E68="","",O46),N("K28"))</f>
        <v/>
      </c>
      <c r="P68" s="139" t="str">
        <f>IF(1=1,IF(M68="","",IF(AND(ISNUMBER(M68),M68&lt;1,N68="kg"),MAX(1,ROUND(M68*1000,0)),IF(AND(ISNUMBER(M68),M68&lt;1,N68="L"),MAX(1,ROUND(M68*100,0)),ROUND(M68,3)))),N("O28"))</f>
        <v/>
      </c>
      <c r="Q68" s="140" t="str">
        <f>IF(1=1,IF(M68="","",IF(AND(ISNUMBER(M68),M68&lt;1,N68="kg"),"g",IF(AND(ISNUMBER(M68),M68&lt;1,N68="L"),"cl",N68))),N("P28"))</f>
        <v/>
      </c>
      <c r="R68" s="161" t="str">
        <f>IF(1=1,IF(E68="","",IF(F68="","A CONTROLER",IF(NOT(ISNUMBER(F68)),"TEXTE",IF(OR(L68="",L68&lt;=0),"COMMANDE PRINCIPALE INCOMPLETE",IF(G68="","UNITE MANQUANTE",IF(COUNTIF(B384:B428,AE68)=0,"UNITE A CONTROLER","OK")))))),N("Q9"))</f>
        <v/>
      </c>
      <c r="S68" s="105"/>
      <c r="T68" s="141">
        <f t="shared" si="12"/>
        <v>0</v>
      </c>
      <c r="U68" s="133" t="str">
        <f>IF(1=1,IF(E68="","",U46),N("S28"))</f>
        <v/>
      </c>
      <c r="V68" s="133" t="str">
        <f>IF(1=1,IF(E68="","",V46),N("T28"))</f>
        <v/>
      </c>
      <c r="W68" s="135" t="str">
        <f>IF(1=1,IF(OR(U68="",V68="",NOT(ISNUMBER(U68)),NOT(ISNUMBER(V68)),U68=0),"",V68/U68),N("U28"))</f>
        <v/>
      </c>
      <c r="X68" s="136" t="str">
        <f>IF(1=1,IF(OR(W68="",NOT(ISNUMBER(F68))),"",F68*W68*IFERROR(INDEX(D384:D428,MATCH(AE68,B384:B428,0)),1)),N("V7"))</f>
        <v/>
      </c>
      <c r="Y68" s="137" t="str">
        <f>IF(1=1,IF(F68="","",IF(G68="","",IFERROR(INDEX(E384:E428,MATCH(AE68,B384:B428,0)),G68&amp;""))),N("W6"))</f>
        <v/>
      </c>
      <c r="Z68" s="142" t="str">
        <f>IF(1=1,IF(X68="","",IF(AND(ISNUMBER(X68),X68&lt;1,Y68="kg"),MAX(1,ROUND(X68*1000,0)),IF(AND(ISNUMBER(X68),X68&lt;1,Y68="L"),MAX(1,ROUND(X68*100,0)),ROUND(X68,3)))),N("X28"))</f>
        <v/>
      </c>
      <c r="AA68" s="143" t="str">
        <f>IF(1=1,IF(X68="","",IF(AND(ISNUMBER(X68),X68&lt;1,Y68="kg"),"g",IF(AND(ISNUMBER(X68),X68&lt;1,Y68="L"),"cl",Y68))),N("Y28"))</f>
        <v/>
      </c>
      <c r="AB68" s="123" t="str">
        <f>IF(1=1,IF(E68="","",IF(F68="","A CONTROLER",IF(NOT(ISNUMBER(F68)),"TEXTE",IF(OR(W68="",W68&lt;=0),"COMMANDE COUVERTS INCOMPLETE",IF(G68="","UNITE MANQUANTE",IF(COUNTIF(B384:B428,AE68)=0,"UNITE A CONTROLER","OK")))))),N("Z6"))</f>
        <v/>
      </c>
      <c r="AD68" s="144" t="str">
        <f>IF(1=1,IF(E68="","",AD46),N("AB28"))</f>
        <v/>
      </c>
      <c r="AE68" s="125" t="str">
        <f>IF(1=1,IF(G68="","",UPPER(TRIM(SUBSTITUTE(SUBSTITUTE(G68&amp;"",CHAR(160)," ")," "," ")))),N("AC28"))</f>
        <v/>
      </c>
    </row>
    <row r="69" spans="1:31" ht="15.75" x14ac:dyDescent="0.25">
      <c r="A69" s="160" t="str">
        <f>IF(1=1,IF(E69="","",A46),N("A29"))</f>
        <v/>
      </c>
      <c r="B69" s="127" t="str">
        <f>IF(1=1,IF(E69="","",B46),N("B29"))</f>
        <v/>
      </c>
      <c r="C69" s="127"/>
      <c r="D69" s="129" t="str">
        <f>IF(ISBLANK(E69),"",LARGE(D46:D68,1)+1)</f>
        <v/>
      </c>
      <c r="E69" s="130"/>
      <c r="F69" s="131"/>
      <c r="G69" s="170"/>
      <c r="H69" s="105"/>
      <c r="I69" s="132" t="str">
        <f>IF(1=1,IF(E69="","",I46),N("H29"))</f>
        <v/>
      </c>
      <c r="J69" s="133" t="str">
        <f>IF(1=1,IF(E69="","",J46),N("I29"))</f>
        <v/>
      </c>
      <c r="K69" s="134" t="str">
        <f>IF(1=1,IF(E69="","",K46),N("J29"))</f>
        <v/>
      </c>
      <c r="L69" s="135" t="str">
        <f>IF(1=1,IF(OR(J69="",O69="",NOT(ISNUMBER(J69)),NOT(ISNUMBER(O69)),J69=0),"",O69/J69),N("L29"))</f>
        <v/>
      </c>
      <c r="M69" s="136" t="str">
        <f>IF(1=1,IF(OR(L69="",NOT(ISNUMBER(F69))),"",F69*L69*IFERROR(INDEX(D384:D428,MATCH(AE69,B384:B428,0)),1)),N("M13"))</f>
        <v/>
      </c>
      <c r="N69" s="137" t="str">
        <f>IF(1=1,IF(F69="","",IF(G69="","",IFERROR(INDEX(E384:E428,MATCH(AE69,B384:B428,0)),G69&amp;""))),N("N6"))</f>
        <v/>
      </c>
      <c r="O69" s="138" t="str">
        <f>IF(1=1,IF(E69="","",O46),N("K29"))</f>
        <v/>
      </c>
      <c r="P69" s="139" t="str">
        <f>IF(1=1,IF(M69="","",IF(AND(ISNUMBER(M69),M69&lt;1,N69="kg"),MAX(1,ROUND(M69*1000,0)),IF(AND(ISNUMBER(M69),M69&lt;1,N69="L"),MAX(1,ROUND(M69*100,0)),ROUND(M69,3)))),N("O29"))</f>
        <v/>
      </c>
      <c r="Q69" s="140" t="str">
        <f>IF(1=1,IF(M69="","",IF(AND(ISNUMBER(M69),M69&lt;1,N69="kg"),"g",IF(AND(ISNUMBER(M69),M69&lt;1,N69="L"),"cl",N69))),N("P29"))</f>
        <v/>
      </c>
      <c r="R69" s="161" t="str">
        <f>IF(1=1,IF(E69="","",IF(F69="","A CONTROLER",IF(NOT(ISNUMBER(F69)),"TEXTE",IF(OR(L69="",L69&lt;=0),"COMMANDE PRINCIPALE INCOMPLETE",IF(G69="","UNITE MANQUANTE",IF(COUNTIF(B384:B428,AE69)=0,"UNITE A CONTROLER","OK")))))),N("Q9"))</f>
        <v/>
      </c>
      <c r="S69" s="105"/>
      <c r="T69" s="141">
        <f t="shared" si="12"/>
        <v>0</v>
      </c>
      <c r="U69" s="133" t="str">
        <f>IF(1=1,IF(E69="","",U46),N("S29"))</f>
        <v/>
      </c>
      <c r="V69" s="133" t="str">
        <f>IF(1=1,IF(E69="","",V46),N("T29"))</f>
        <v/>
      </c>
      <c r="W69" s="135" t="str">
        <f>IF(1=1,IF(OR(U69="",V69="",NOT(ISNUMBER(U69)),NOT(ISNUMBER(V69)),U69=0),"",V69/U69),N("U29"))</f>
        <v/>
      </c>
      <c r="X69" s="136" t="str">
        <f>IF(1=1,IF(OR(W69="",NOT(ISNUMBER(F69))),"",F69*W69*IFERROR(INDEX(D384:D428,MATCH(AE69,B384:B428,0)),1)),N("V7"))</f>
        <v/>
      </c>
      <c r="Y69" s="137" t="str">
        <f>IF(1=1,IF(F69="","",IF(G69="","",IFERROR(INDEX(E384:E428,MATCH(AE69,B384:B428,0)),G69&amp;""))),N("W6"))</f>
        <v/>
      </c>
      <c r="Z69" s="142" t="str">
        <f>IF(1=1,IF(X69="","",IF(AND(ISNUMBER(X69),X69&lt;1,Y69="kg"),MAX(1,ROUND(X69*1000,0)),IF(AND(ISNUMBER(X69),X69&lt;1,Y69="L"),MAX(1,ROUND(X69*100,0)),ROUND(X69,3)))),N("X29"))</f>
        <v/>
      </c>
      <c r="AA69" s="143" t="str">
        <f>IF(1=1,IF(X69="","",IF(AND(ISNUMBER(X69),X69&lt;1,Y69="kg"),"g",IF(AND(ISNUMBER(X69),X69&lt;1,Y69="L"),"cl",Y69))),N("Y29"))</f>
        <v/>
      </c>
      <c r="AB69" s="123" t="str">
        <f>IF(1=1,IF(E69="","",IF(F69="","A CONTROLER",IF(NOT(ISNUMBER(F69)),"TEXTE",IF(OR(W69="",W69&lt;=0),"COMMANDE COUVERTS INCOMPLETE",IF(G69="","UNITE MANQUANTE",IF(COUNTIF(B384:B428,AE69)=0,"UNITE A CONTROLER","OK")))))),N("Z6"))</f>
        <v/>
      </c>
      <c r="AD69" s="144" t="str">
        <f>IF(1=1,IF(E69="","",AD46),N("AB29"))</f>
        <v/>
      </c>
      <c r="AE69" s="125" t="str">
        <f>IF(1=1,IF(G69="","",UPPER(TRIM(SUBSTITUTE(SUBSTITUTE(G69&amp;"",CHAR(160)," ")," "," ")))),N("AC29"))</f>
        <v/>
      </c>
    </row>
    <row r="70" spans="1:31" ht="15.75" x14ac:dyDescent="0.25">
      <c r="A70" s="160" t="str">
        <f>IF(1=1,IF(E70="","",A46),N("A30"))</f>
        <v/>
      </c>
      <c r="B70" s="127" t="str">
        <f>IF(1=1,IF(E70="","",B46),N("B30"))</f>
        <v/>
      </c>
      <c r="C70" s="127"/>
      <c r="D70" s="129" t="str">
        <f>IF(ISBLANK(E70),"",LARGE(D46:D69,1)+1)</f>
        <v/>
      </c>
      <c r="E70" s="130"/>
      <c r="F70" s="131"/>
      <c r="G70" s="170"/>
      <c r="H70" s="105"/>
      <c r="I70" s="132" t="str">
        <f>IF(1=1,IF(E70="","",I46),N("H30"))</f>
        <v/>
      </c>
      <c r="J70" s="133" t="str">
        <f>IF(1=1,IF(E70="","",J46),N("I30"))</f>
        <v/>
      </c>
      <c r="K70" s="134" t="str">
        <f>IF(1=1,IF(E70="","",K46),N("J30"))</f>
        <v/>
      </c>
      <c r="L70" s="135" t="str">
        <f>IF(1=1,IF(OR(J70="",O70="",NOT(ISNUMBER(J70)),NOT(ISNUMBER(O70)),J70=0),"",O70/J70),N("L30"))</f>
        <v/>
      </c>
      <c r="M70" s="136" t="str">
        <f>IF(1=1,IF(OR(L70="",NOT(ISNUMBER(F70))),"",F70*L70*IFERROR(INDEX(D384:D428,MATCH(AE70,B384:B428,0)),1)),N("M13"))</f>
        <v/>
      </c>
      <c r="N70" s="137" t="str">
        <f>IF(1=1,IF(F70="","",IF(G70="","",IFERROR(INDEX(E384:E428,MATCH(AE70,B384:B428,0)),G70&amp;""))),N("N6"))</f>
        <v/>
      </c>
      <c r="O70" s="138" t="str">
        <f>IF(1=1,IF(E70="","",O46),N("K30"))</f>
        <v/>
      </c>
      <c r="P70" s="139" t="str">
        <f>IF(1=1,IF(M70="","",IF(AND(ISNUMBER(M70),M70&lt;1,N70="kg"),MAX(1,ROUND(M70*1000,0)),IF(AND(ISNUMBER(M70),M70&lt;1,N70="L"),MAX(1,ROUND(M70*100,0)),ROUND(M70,3)))),N("O30"))</f>
        <v/>
      </c>
      <c r="Q70" s="140" t="str">
        <f>IF(1=1,IF(M70="","",IF(AND(ISNUMBER(M70),M70&lt;1,N70="kg"),"g",IF(AND(ISNUMBER(M70),M70&lt;1,N70="L"),"cl",N70))),N("P30"))</f>
        <v/>
      </c>
      <c r="R70" s="161" t="str">
        <f>IF(1=1,IF(E70="","",IF(F70="","A CONTROLER",IF(NOT(ISNUMBER(F70)),"TEXTE",IF(OR(L70="",L70&lt;=0),"COMMANDE PRINCIPALE INCOMPLETE",IF(G70="","UNITE MANQUANTE",IF(COUNTIF(B384:B428,AE70)=0,"UNITE A CONTROLER","OK")))))),N("Q9"))</f>
        <v/>
      </c>
      <c r="S70" s="105"/>
      <c r="T70" s="141">
        <f t="shared" si="12"/>
        <v>0</v>
      </c>
      <c r="U70" s="133" t="str">
        <f>IF(1=1,IF(E70="","",U46),N("S30"))</f>
        <v/>
      </c>
      <c r="V70" s="133" t="str">
        <f>IF(1=1,IF(E70="","",V46),N("T30"))</f>
        <v/>
      </c>
      <c r="W70" s="135" t="str">
        <f>IF(1=1,IF(OR(U70="",V70="",NOT(ISNUMBER(U70)),NOT(ISNUMBER(V70)),U70=0),"",V70/U70),N("U30"))</f>
        <v/>
      </c>
      <c r="X70" s="136" t="str">
        <f>IF(1=1,IF(OR(W70="",NOT(ISNUMBER(F70))),"",F70*W70*IFERROR(INDEX(D384:D428,MATCH(AE70,B384:B428,0)),1)),N("V7"))</f>
        <v/>
      </c>
      <c r="Y70" s="137" t="str">
        <f>IF(1=1,IF(F70="","",IF(G70="","",IFERROR(INDEX(E384:E428,MATCH(AE70,B384:B428,0)),G70&amp;""))),N("W6"))</f>
        <v/>
      </c>
      <c r="Z70" s="142" t="str">
        <f>IF(1=1,IF(X70="","",IF(AND(ISNUMBER(X70),X70&lt;1,Y70="kg"),MAX(1,ROUND(X70*1000,0)),IF(AND(ISNUMBER(X70),X70&lt;1,Y70="L"),MAX(1,ROUND(X70*100,0)),ROUND(X70,3)))),N("X30"))</f>
        <v/>
      </c>
      <c r="AA70" s="143" t="str">
        <f>IF(1=1,IF(X70="","",IF(AND(ISNUMBER(X70),X70&lt;1,Y70="kg"),"g",IF(AND(ISNUMBER(X70),X70&lt;1,Y70="L"),"cl",Y70))),N("Y30"))</f>
        <v/>
      </c>
      <c r="AB70" s="123" t="str">
        <f>IF(1=1,IF(E70="","",IF(F70="","A CONTROLER",IF(NOT(ISNUMBER(F70)),"TEXTE",IF(OR(W70="",W70&lt;=0),"COMMANDE COUVERTS INCOMPLETE",IF(G70="","UNITE MANQUANTE",IF(COUNTIF(B384:B428,AE70)=0,"UNITE A CONTROLER","OK")))))),N("Z6"))</f>
        <v/>
      </c>
      <c r="AD70" s="144" t="str">
        <f>IF(1=1,IF(E70="","",AD46),N("AB30"))</f>
        <v/>
      </c>
      <c r="AE70" s="125" t="str">
        <f>IF(1=1,IF(G70="","",UPPER(TRIM(SUBSTITUTE(SUBSTITUTE(G70&amp;"",CHAR(160)," ")," "," ")))),N("AC30"))</f>
        <v/>
      </c>
    </row>
    <row r="71" spans="1:31" ht="15.75" x14ac:dyDescent="0.25">
      <c r="A71" s="160" t="str">
        <f>IF(1=1,IF(E71="","",A46),N("A31"))</f>
        <v/>
      </c>
      <c r="B71" s="127" t="str">
        <f>IF(1=1,IF(E71="","",B46),N("B31"))</f>
        <v/>
      </c>
      <c r="C71" s="127"/>
      <c r="D71" s="129" t="str">
        <f>IF(ISBLANK(E71),"",LARGE(D46:D70,1)+1)</f>
        <v/>
      </c>
      <c r="E71" s="130"/>
      <c r="F71" s="131"/>
      <c r="G71" s="170"/>
      <c r="H71" s="105"/>
      <c r="I71" s="132" t="str">
        <f>IF(1=1,IF(E71="","",I46),N("H31"))</f>
        <v/>
      </c>
      <c r="J71" s="133" t="str">
        <f>IF(1=1,IF(E71="","",J46),N("I31"))</f>
        <v/>
      </c>
      <c r="K71" s="134" t="str">
        <f>IF(1=1,IF(E71="","",K46),N("J31"))</f>
        <v/>
      </c>
      <c r="L71" s="135" t="str">
        <f>IF(1=1,IF(OR(J71="",O71="",NOT(ISNUMBER(J71)),NOT(ISNUMBER(O71)),J71=0),"",O71/J71),N("L31"))</f>
        <v/>
      </c>
      <c r="M71" s="136" t="str">
        <f>IF(1=1,IF(OR(L71="",NOT(ISNUMBER(F71))),"",F71*L71*IFERROR(INDEX(D384:D428,MATCH(AE71,B384:B428,0)),1)),N("M13"))</f>
        <v/>
      </c>
      <c r="N71" s="137" t="str">
        <f>IF(1=1,IF(F71="","",IF(G71="","",IFERROR(INDEX(E384:E428,MATCH(AE71,B384:B428,0)),G71&amp;""))),N("N6"))</f>
        <v/>
      </c>
      <c r="O71" s="138" t="str">
        <f>IF(1=1,IF(E71="","",O46),N("K31"))</f>
        <v/>
      </c>
      <c r="P71" s="139" t="str">
        <f>IF(1=1,IF(M71="","",IF(AND(ISNUMBER(M71),M71&lt;1,N71="kg"),MAX(1,ROUND(M71*1000,0)),IF(AND(ISNUMBER(M71),M71&lt;1,N71="L"),MAX(1,ROUND(M71*100,0)),ROUND(M71,3)))),N("O31"))</f>
        <v/>
      </c>
      <c r="Q71" s="140" t="str">
        <f>IF(1=1,IF(M71="","",IF(AND(ISNUMBER(M71),M71&lt;1,N71="kg"),"g",IF(AND(ISNUMBER(M71),M71&lt;1,N71="L"),"cl",N71))),N("P31"))</f>
        <v/>
      </c>
      <c r="R71" s="161" t="str">
        <f>IF(1=1,IF(E71="","",IF(F71="","A CONTROLER",IF(NOT(ISNUMBER(F71)),"TEXTE",IF(OR(L71="",L71&lt;=0),"COMMANDE PRINCIPALE INCOMPLETE",IF(G71="","UNITE MANQUANTE",IF(COUNTIF(B384:B428,AE71)=0,"UNITE A CONTROLER","OK")))))),N("Q9"))</f>
        <v/>
      </c>
      <c r="S71" s="105"/>
      <c r="T71" s="141">
        <f t="shared" si="12"/>
        <v>0</v>
      </c>
      <c r="U71" s="133" t="str">
        <f>IF(1=1,IF(E71="","",U46),N("S31"))</f>
        <v/>
      </c>
      <c r="V71" s="133" t="str">
        <f>IF(1=1,IF(E71="","",V46),N("T31"))</f>
        <v/>
      </c>
      <c r="W71" s="135" t="str">
        <f>IF(1=1,IF(OR(U71="",V71="",NOT(ISNUMBER(U71)),NOT(ISNUMBER(V71)),U71=0),"",V71/U71),N("U31"))</f>
        <v/>
      </c>
      <c r="X71" s="136" t="str">
        <f>IF(1=1,IF(OR(W71="",NOT(ISNUMBER(F71))),"",F71*W71*IFERROR(INDEX(D384:D428,MATCH(AE71,B384:B428,0)),1)),N("V7"))</f>
        <v/>
      </c>
      <c r="Y71" s="137" t="str">
        <f>IF(1=1,IF(F71="","",IF(G71="","",IFERROR(INDEX(E384:E428,MATCH(AE71,B384:B428,0)),G71&amp;""))),N("W6"))</f>
        <v/>
      </c>
      <c r="Z71" s="142" t="str">
        <f>IF(1=1,IF(X71="","",IF(AND(ISNUMBER(X71),X71&lt;1,Y71="kg"),MAX(1,ROUND(X71*1000,0)),IF(AND(ISNUMBER(X71),X71&lt;1,Y71="L"),MAX(1,ROUND(X71*100,0)),ROUND(X71,3)))),N("X31"))</f>
        <v/>
      </c>
      <c r="AA71" s="143" t="str">
        <f>IF(1=1,IF(X71="","",IF(AND(ISNUMBER(X71),X71&lt;1,Y71="kg"),"g",IF(AND(ISNUMBER(X71),X71&lt;1,Y71="L"),"cl",Y71))),N("Y31"))</f>
        <v/>
      </c>
      <c r="AB71" s="123" t="str">
        <f>IF(1=1,IF(E71="","",IF(F71="","A CONTROLER",IF(NOT(ISNUMBER(F71)),"TEXTE",IF(OR(W71="",W71&lt;=0),"COMMANDE COUVERTS INCOMPLETE",IF(G71="","UNITE MANQUANTE",IF(COUNTIF(B384:B428,AE71)=0,"UNITE A CONTROLER","OK")))))),N("Z6"))</f>
        <v/>
      </c>
      <c r="AD71" s="144" t="str">
        <f>IF(1=1,IF(E71="","",AD46),N("AB31"))</f>
        <v/>
      </c>
      <c r="AE71" s="125" t="str">
        <f>IF(1=1,IF(G71="","",UPPER(TRIM(SUBSTITUTE(SUBSTITUTE(G71&amp;"",CHAR(160)," ")," "," ")))),N("AC31"))</f>
        <v/>
      </c>
    </row>
    <row r="72" spans="1:31" ht="15.75" x14ac:dyDescent="0.25">
      <c r="A72" s="160" t="str">
        <f>IF(1=1,IF(E72="","",A46),N("A32"))</f>
        <v/>
      </c>
      <c r="B72" s="127" t="str">
        <f>IF(1=1,IF(E72="","",B46),N("B32"))</f>
        <v/>
      </c>
      <c r="C72" s="127"/>
      <c r="D72" s="129" t="str">
        <f>IF(ISBLANK(E72),"",LARGE(D46:D71,1)+1)</f>
        <v/>
      </c>
      <c r="E72" s="130"/>
      <c r="F72" s="131"/>
      <c r="G72" s="170"/>
      <c r="H72" s="105"/>
      <c r="I72" s="132" t="str">
        <f>IF(1=1,IF(E72="","",I46),N("H32"))</f>
        <v/>
      </c>
      <c r="J72" s="133" t="str">
        <f>IF(1=1,IF(E72="","",J46),N("I32"))</f>
        <v/>
      </c>
      <c r="K72" s="134" t="str">
        <f>IF(1=1,IF(E72="","",K46),N("J32"))</f>
        <v/>
      </c>
      <c r="L72" s="135" t="str">
        <f>IF(1=1,IF(OR(J72="",O72="",NOT(ISNUMBER(J72)),NOT(ISNUMBER(O72)),J72=0),"",O72/J72),N("L32"))</f>
        <v/>
      </c>
      <c r="M72" s="136" t="str">
        <f>IF(1=1,IF(OR(L72="",NOT(ISNUMBER(F72))),"",F72*L72*IFERROR(INDEX(D384:D428,MATCH(AE72,B384:B428,0)),1)),N("M13"))</f>
        <v/>
      </c>
      <c r="N72" s="137" t="str">
        <f>IF(1=1,IF(F72="","",IF(G72="","",IFERROR(INDEX(E384:E428,MATCH(AE72,B384:B428,0)),G72&amp;""))),N("N6"))</f>
        <v/>
      </c>
      <c r="O72" s="138" t="str">
        <f>IF(1=1,IF(E72="","",O46),N("K32"))</f>
        <v/>
      </c>
      <c r="P72" s="139" t="str">
        <f>IF(1=1,IF(M72="","",IF(AND(ISNUMBER(M72),M72&lt;1,N72="kg"),MAX(1,ROUND(M72*1000,0)),IF(AND(ISNUMBER(M72),M72&lt;1,N72="L"),MAX(1,ROUND(M72*100,0)),ROUND(M72,3)))),N("O32"))</f>
        <v/>
      </c>
      <c r="Q72" s="140" t="str">
        <f>IF(1=1,IF(M72="","",IF(AND(ISNUMBER(M72),M72&lt;1,N72="kg"),"g",IF(AND(ISNUMBER(M72),M72&lt;1,N72="L"),"cl",N72))),N("P32"))</f>
        <v/>
      </c>
      <c r="R72" s="161" t="str">
        <f>IF(1=1,IF(E72="","",IF(F72="","A CONTROLER",IF(NOT(ISNUMBER(F72)),"TEXTE",IF(OR(L72="",L72&lt;=0),"COMMANDE PRINCIPALE INCOMPLETE",IF(G72="","UNITE MANQUANTE",IF(COUNTIF(B384:B428,AE72)=0,"UNITE A CONTROLER","OK")))))),N("Q9"))</f>
        <v/>
      </c>
      <c r="S72" s="105"/>
      <c r="T72" s="141">
        <f t="shared" si="12"/>
        <v>0</v>
      </c>
      <c r="U72" s="133" t="str">
        <f>IF(1=1,IF(E72="","",U46),N("S32"))</f>
        <v/>
      </c>
      <c r="V72" s="133" t="str">
        <f>IF(1=1,IF(E72="","",V46),N("T32"))</f>
        <v/>
      </c>
      <c r="W72" s="135" t="str">
        <f>IF(1=1,IF(OR(U72="",V72="",NOT(ISNUMBER(U72)),NOT(ISNUMBER(V72)),U72=0),"",V72/U72),N("U32"))</f>
        <v/>
      </c>
      <c r="X72" s="136" t="str">
        <f>IF(1=1,IF(OR(W72="",NOT(ISNUMBER(F72))),"",F72*W72*IFERROR(INDEX(D384:D428,MATCH(AE72,B384:B428,0)),1)),N("V7"))</f>
        <v/>
      </c>
      <c r="Y72" s="137" t="str">
        <f>IF(1=1,IF(F72="","",IF(G72="","",IFERROR(INDEX(E384:E428,MATCH(AE72,B384:B428,0)),G72&amp;""))),N("W6"))</f>
        <v/>
      </c>
      <c r="Z72" s="142" t="str">
        <f>IF(1=1,IF(X72="","",IF(AND(ISNUMBER(X72),X72&lt;1,Y72="kg"),MAX(1,ROUND(X72*1000,0)),IF(AND(ISNUMBER(X72),X72&lt;1,Y72="L"),MAX(1,ROUND(X72*100,0)),ROUND(X72,3)))),N("X32"))</f>
        <v/>
      </c>
      <c r="AA72" s="143" t="str">
        <f>IF(1=1,IF(X72="","",IF(AND(ISNUMBER(X72),X72&lt;1,Y72="kg"),"g",IF(AND(ISNUMBER(X72),X72&lt;1,Y72="L"),"cl",Y72))),N("Y32"))</f>
        <v/>
      </c>
      <c r="AB72" s="123" t="str">
        <f>IF(1=1,IF(E72="","",IF(F72="","A CONTROLER",IF(NOT(ISNUMBER(F72)),"TEXTE",IF(OR(W72="",W72&lt;=0),"COMMANDE COUVERTS INCOMPLETE",IF(G72="","UNITE MANQUANTE",IF(COUNTIF(B384:B428,AE72)=0,"UNITE A CONTROLER","OK")))))),N("Z6"))</f>
        <v/>
      </c>
      <c r="AD72" s="144" t="str">
        <f>IF(1=1,IF(E72="","",AD46),N("AB32"))</f>
        <v/>
      </c>
      <c r="AE72" s="125" t="str">
        <f>IF(1=1,IF(G72="","",UPPER(TRIM(SUBSTITUTE(SUBSTITUTE(G72&amp;"",CHAR(160)," ")," "," ")))),N("AC32"))</f>
        <v/>
      </c>
    </row>
    <row r="73" spans="1:31" ht="15.75" x14ac:dyDescent="0.25">
      <c r="A73" s="160" t="str">
        <f>IF(1=1,IF(E73="","",A46),N("A33"))</f>
        <v/>
      </c>
      <c r="B73" s="127" t="str">
        <f>IF(1=1,IF(E73="","",B46),N("B33"))</f>
        <v/>
      </c>
      <c r="C73" s="127"/>
      <c r="D73" s="129" t="str">
        <f>IF(ISBLANK(E73),"",LARGE(D46:D72,1)+1)</f>
        <v/>
      </c>
      <c r="E73" s="130"/>
      <c r="F73" s="131"/>
      <c r="G73" s="170"/>
      <c r="H73" s="105"/>
      <c r="I73" s="132" t="str">
        <f>IF(1=1,IF(E73="","",I46),N("H33"))</f>
        <v/>
      </c>
      <c r="J73" s="133" t="str">
        <f>IF(1=1,IF(E73="","",J46),N("I33"))</f>
        <v/>
      </c>
      <c r="K73" s="134" t="str">
        <f>IF(1=1,IF(E73="","",K46),N("J33"))</f>
        <v/>
      </c>
      <c r="L73" s="135" t="str">
        <f>IF(1=1,IF(OR(J73="",O73="",NOT(ISNUMBER(J73)),NOT(ISNUMBER(O73)),J73=0),"",O73/J73),N("L33"))</f>
        <v/>
      </c>
      <c r="M73" s="136" t="str">
        <f>IF(1=1,IF(OR(L73="",NOT(ISNUMBER(F73))),"",F73*L73*IFERROR(INDEX(D384:D428,MATCH(AE73,B384:B428,0)),1)),N("M13"))</f>
        <v/>
      </c>
      <c r="N73" s="137" t="str">
        <f>IF(1=1,IF(F73="","",IF(G73="","",IFERROR(INDEX(E384:E428,MATCH(AE73,B384:B428,0)),G73&amp;""))),N("N6"))</f>
        <v/>
      </c>
      <c r="O73" s="138" t="str">
        <f>IF(1=1,IF(E73="","",O46),N("K33"))</f>
        <v/>
      </c>
      <c r="P73" s="139" t="str">
        <f>IF(1=1,IF(M73="","",IF(AND(ISNUMBER(M73),M73&lt;1,N73="kg"),MAX(1,ROUND(M73*1000,0)),IF(AND(ISNUMBER(M73),M73&lt;1,N73="L"),MAX(1,ROUND(M73*100,0)),ROUND(M73,3)))),N("O33"))</f>
        <v/>
      </c>
      <c r="Q73" s="140" t="str">
        <f>IF(1=1,IF(M73="","",IF(AND(ISNUMBER(M73),M73&lt;1,N73="kg"),"g",IF(AND(ISNUMBER(M73),M73&lt;1,N73="L"),"cl",N73))),N("P33"))</f>
        <v/>
      </c>
      <c r="R73" s="161" t="str">
        <f>IF(1=1,IF(E73="","",IF(F73="","A CONTROLER",IF(NOT(ISNUMBER(F73)),"TEXTE",IF(OR(L73="",L73&lt;=0),"COMMANDE PRINCIPALE INCOMPLETE",IF(G73="","UNITE MANQUANTE",IF(COUNTIF(B384:B428,AE73)=0,"UNITE A CONTROLER","OK")))))),N("Q9"))</f>
        <v/>
      </c>
      <c r="S73" s="105"/>
      <c r="T73" s="141">
        <f t="shared" si="12"/>
        <v>0</v>
      </c>
      <c r="U73" s="133" t="str">
        <f>IF(1=1,IF(E73="","",U46),N("S33"))</f>
        <v/>
      </c>
      <c r="V73" s="133" t="str">
        <f>IF(1=1,IF(E73="","",V46),N("T33"))</f>
        <v/>
      </c>
      <c r="W73" s="135" t="str">
        <f>IF(1=1,IF(OR(U73="",V73="",NOT(ISNUMBER(U73)),NOT(ISNUMBER(V73)),U73=0),"",V73/U73),N("U33"))</f>
        <v/>
      </c>
      <c r="X73" s="136" t="str">
        <f>IF(1=1,IF(OR(W73="",NOT(ISNUMBER(F73))),"",F73*W73*IFERROR(INDEX(D384:D428,MATCH(AE73,B384:B428,0)),1)),N("V7"))</f>
        <v/>
      </c>
      <c r="Y73" s="137" t="str">
        <f>IF(1=1,IF(F73="","",IF(G73="","",IFERROR(INDEX(E384:E428,MATCH(AE73,B384:B428,0)),G73&amp;""))),N("W6"))</f>
        <v/>
      </c>
      <c r="Z73" s="142" t="str">
        <f>IF(1=1,IF(X73="","",IF(AND(ISNUMBER(X73),X73&lt;1,Y73="kg"),MAX(1,ROUND(X73*1000,0)),IF(AND(ISNUMBER(X73),X73&lt;1,Y73="L"),MAX(1,ROUND(X73*100,0)),ROUND(X73,3)))),N("X33"))</f>
        <v/>
      </c>
      <c r="AA73" s="143" t="str">
        <f>IF(1=1,IF(X73="","",IF(AND(ISNUMBER(X73),X73&lt;1,Y73="kg"),"g",IF(AND(ISNUMBER(X73),X73&lt;1,Y73="L"),"cl",Y73))),N("Y33"))</f>
        <v/>
      </c>
      <c r="AB73" s="123" t="str">
        <f>IF(1=1,IF(E73="","",IF(F73="","A CONTROLER",IF(NOT(ISNUMBER(F73)),"TEXTE",IF(OR(W73="",W73&lt;=0),"COMMANDE COUVERTS INCOMPLETE",IF(G73="","UNITE MANQUANTE",IF(COUNTIF(B384:B428,AE73)=0,"UNITE A CONTROLER","OK")))))),N("Z6"))</f>
        <v/>
      </c>
      <c r="AD73" s="144" t="str">
        <f>IF(1=1,IF(E73="","",AD46),N("AB33"))</f>
        <v/>
      </c>
      <c r="AE73" s="125" t="str">
        <f>IF(1=1,IF(G73="","",UPPER(TRIM(SUBSTITUTE(SUBSTITUTE(G73&amp;"",CHAR(160)," ")," "," ")))),N("AC33"))</f>
        <v/>
      </c>
    </row>
    <row r="74" spans="1:31" ht="15.75" x14ac:dyDescent="0.25">
      <c r="A74" s="160" t="str">
        <f>IF(1=1,IF(E74="","",A46),N("A34"))</f>
        <v/>
      </c>
      <c r="B74" s="127" t="str">
        <f>IF(1=1,IF(E74="","",B46),N("B34"))</f>
        <v/>
      </c>
      <c r="C74" s="127"/>
      <c r="D74" s="129" t="str">
        <f>IF(ISBLANK(E74),"",LARGE(D46:D73,1)+1)</f>
        <v/>
      </c>
      <c r="E74" s="130"/>
      <c r="F74" s="131"/>
      <c r="G74" s="170"/>
      <c r="H74" s="105"/>
      <c r="I74" s="132" t="str">
        <f>IF(1=1,IF(E74="","",I46),N("H34"))</f>
        <v/>
      </c>
      <c r="J74" s="133" t="str">
        <f>IF(1=1,IF(E74="","",J46),N("I34"))</f>
        <v/>
      </c>
      <c r="K74" s="134" t="str">
        <f>IF(1=1,IF(E74="","",K46),N("J34"))</f>
        <v/>
      </c>
      <c r="L74" s="135" t="str">
        <f>IF(1=1,IF(OR(J74="",O74="",NOT(ISNUMBER(J74)),NOT(ISNUMBER(O74)),J74=0),"",O74/J74),N("L34"))</f>
        <v/>
      </c>
      <c r="M74" s="136" t="str">
        <f>IF(1=1,IF(OR(L74="",NOT(ISNUMBER(F74))),"",F74*L74*IFERROR(INDEX(D384:D428,MATCH(AE74,B384:B428,0)),1)),N("M13"))</f>
        <v/>
      </c>
      <c r="N74" s="137" t="str">
        <f>IF(1=1,IF(F74="","",IF(G74="","",IFERROR(INDEX(E384:E428,MATCH(AE74,B384:B428,0)),G74&amp;""))),N("N6"))</f>
        <v/>
      </c>
      <c r="O74" s="138" t="str">
        <f>IF(1=1,IF(E74="","",O46),N("K34"))</f>
        <v/>
      </c>
      <c r="P74" s="139" t="str">
        <f>IF(1=1,IF(M74="","",IF(AND(ISNUMBER(M74),M74&lt;1,N74="kg"),MAX(1,ROUND(M74*1000,0)),IF(AND(ISNUMBER(M74),M74&lt;1,N74="L"),MAX(1,ROUND(M74*100,0)),ROUND(M74,3)))),N("O34"))</f>
        <v/>
      </c>
      <c r="Q74" s="140" t="str">
        <f>IF(1=1,IF(M74="","",IF(AND(ISNUMBER(M74),M74&lt;1,N74="kg"),"g",IF(AND(ISNUMBER(M74),M74&lt;1,N74="L"),"cl",N74))),N("P34"))</f>
        <v/>
      </c>
      <c r="R74" s="161" t="str">
        <f>IF(1=1,IF(E74="","",IF(F74="","A CONTROLER",IF(NOT(ISNUMBER(F74)),"TEXTE",IF(OR(L74="",L74&lt;=0),"COMMANDE PRINCIPALE INCOMPLETE",IF(G74="","UNITE MANQUANTE",IF(COUNTIF(B384:B428,AE74)=0,"UNITE A CONTROLER","OK")))))),N("Q9"))</f>
        <v/>
      </c>
      <c r="S74" s="105"/>
      <c r="T74" s="141">
        <f t="shared" si="12"/>
        <v>0</v>
      </c>
      <c r="U74" s="133" t="str">
        <f>IF(1=1,IF(E74="","",U46),N("S34"))</f>
        <v/>
      </c>
      <c r="V74" s="133" t="str">
        <f>IF(1=1,IF(E74="","",V46),N("T34"))</f>
        <v/>
      </c>
      <c r="W74" s="135" t="str">
        <f>IF(1=1,IF(OR(U74="",V74="",NOT(ISNUMBER(U74)),NOT(ISNUMBER(V74)),U74=0),"",V74/U74),N("U34"))</f>
        <v/>
      </c>
      <c r="X74" s="136" t="str">
        <f>IF(1=1,IF(OR(W74="",NOT(ISNUMBER(F74))),"",F74*W74*IFERROR(INDEX(D384:D428,MATCH(AE74,B384:B428,0)),1)),N("V7"))</f>
        <v/>
      </c>
      <c r="Y74" s="137" t="str">
        <f>IF(1=1,IF(F74="","",IF(G74="","",IFERROR(INDEX(E384:E428,MATCH(AE74,B384:B428,0)),G74&amp;""))),N("W6"))</f>
        <v/>
      </c>
      <c r="Z74" s="142" t="str">
        <f>IF(1=1,IF(X74="","",IF(AND(ISNUMBER(X74),X74&lt;1,Y74="kg"),MAX(1,ROUND(X74*1000,0)),IF(AND(ISNUMBER(X74),X74&lt;1,Y74="L"),MAX(1,ROUND(X74*100,0)),ROUND(X74,3)))),N("X34"))</f>
        <v/>
      </c>
      <c r="AA74" s="143" t="str">
        <f>IF(1=1,IF(X74="","",IF(AND(ISNUMBER(X74),X74&lt;1,Y74="kg"),"g",IF(AND(ISNUMBER(X74),X74&lt;1,Y74="L"),"cl",Y74))),N("Y34"))</f>
        <v/>
      </c>
      <c r="AB74" s="123" t="str">
        <f>IF(1=1,IF(E74="","",IF(F74="","A CONTROLER",IF(NOT(ISNUMBER(F74)),"TEXTE",IF(OR(W74="",W74&lt;=0),"COMMANDE COUVERTS INCOMPLETE",IF(G74="","UNITE MANQUANTE",IF(COUNTIF(B384:B428,AE74)=0,"UNITE A CONTROLER","OK")))))),N("Z6"))</f>
        <v/>
      </c>
      <c r="AD74" s="144" t="str">
        <f>IF(1=1,IF(E74="","",AD46),N("AB34"))</f>
        <v/>
      </c>
      <c r="AE74" s="125" t="str">
        <f>IF(1=1,IF(G74="","",UPPER(TRIM(SUBSTITUTE(SUBSTITUTE(G74&amp;"",CHAR(160)," ")," "," ")))),N("AC34"))</f>
        <v/>
      </c>
    </row>
    <row r="75" spans="1:31" ht="15.75" x14ac:dyDescent="0.25">
      <c r="A75" s="160" t="str">
        <f>IF(1=1,IF(E75="","",A46),N("A35"))</f>
        <v/>
      </c>
      <c r="B75" s="127" t="str">
        <f>IF(1=1,IF(E75="","",B46),N("B35"))</f>
        <v/>
      </c>
      <c r="C75" s="127"/>
      <c r="D75" s="129" t="str">
        <f>IF(ISBLANK(E75),"",LARGE(D46:D74,1)+1)</f>
        <v/>
      </c>
      <c r="E75" s="130"/>
      <c r="F75" s="131"/>
      <c r="G75" s="170"/>
      <c r="H75" s="105"/>
      <c r="I75" s="132" t="str">
        <f>IF(1=1,IF(E75="","",I46),N("H35"))</f>
        <v/>
      </c>
      <c r="J75" s="133" t="str">
        <f>IF(1=1,IF(E75="","",J46),N("I35"))</f>
        <v/>
      </c>
      <c r="K75" s="134" t="str">
        <f>IF(1=1,IF(E75="","",K46),N("J35"))</f>
        <v/>
      </c>
      <c r="L75" s="135" t="str">
        <f>IF(1=1,IF(OR(J75="",O75="",NOT(ISNUMBER(J75)),NOT(ISNUMBER(O75)),J75=0),"",O75/J75),N("L35"))</f>
        <v/>
      </c>
      <c r="M75" s="136" t="str">
        <f>IF(1=1,IF(OR(L75="",NOT(ISNUMBER(F75))),"",F75*L75*IFERROR(INDEX(D384:D428,MATCH(AE75,B384:B428,0)),1)),N("M13"))</f>
        <v/>
      </c>
      <c r="N75" s="137" t="str">
        <f>IF(1=1,IF(F75="","",IF(G75="","",IFERROR(INDEX(E384:E428,MATCH(AE75,B384:B428,0)),G75&amp;""))),N("N6"))</f>
        <v/>
      </c>
      <c r="O75" s="138" t="str">
        <f>IF(1=1,IF(E75="","",O46),N("K35"))</f>
        <v/>
      </c>
      <c r="P75" s="139" t="str">
        <f>IF(1=1,IF(M75="","",IF(AND(ISNUMBER(M75),M75&lt;1,N75="kg"),MAX(1,ROUND(M75*1000,0)),IF(AND(ISNUMBER(M75),M75&lt;1,N75="L"),MAX(1,ROUND(M75*100,0)),ROUND(M75,3)))),N("O35"))</f>
        <v/>
      </c>
      <c r="Q75" s="140" t="str">
        <f>IF(1=1,IF(M75="","",IF(AND(ISNUMBER(M75),M75&lt;1,N75="kg"),"g",IF(AND(ISNUMBER(M75),M75&lt;1,N75="L"),"cl",N75))),N("P35"))</f>
        <v/>
      </c>
      <c r="R75" s="161" t="str">
        <f>IF(1=1,IF(E75="","",IF(F75="","A CONTROLER",IF(NOT(ISNUMBER(F75)),"TEXTE",IF(OR(L75="",L75&lt;=0),"COMMANDE PRINCIPALE INCOMPLETE",IF(G75="","UNITE MANQUANTE",IF(COUNTIF(B384:B428,AE75)=0,"UNITE A CONTROLER","OK")))))),N("Q9"))</f>
        <v/>
      </c>
      <c r="S75" s="105"/>
      <c r="T75" s="141">
        <f t="shared" si="12"/>
        <v>0</v>
      </c>
      <c r="U75" s="133" t="str">
        <f>IF(1=1,IF(E75="","",U46),N("S35"))</f>
        <v/>
      </c>
      <c r="V75" s="133" t="str">
        <f>IF(1=1,IF(E75="","",V46),N("T35"))</f>
        <v/>
      </c>
      <c r="W75" s="135" t="str">
        <f>IF(1=1,IF(OR(U75="",V75="",NOT(ISNUMBER(U75)),NOT(ISNUMBER(V75)),U75=0),"",V75/U75),N("U35"))</f>
        <v/>
      </c>
      <c r="X75" s="136" t="str">
        <f>IF(1=1,IF(OR(W75="",NOT(ISNUMBER(F75))),"",F75*W75*IFERROR(INDEX(D384:D428,MATCH(AE75,B384:B428,0)),1)),N("V7"))</f>
        <v/>
      </c>
      <c r="Y75" s="137" t="str">
        <f>IF(1=1,IF(F75="","",IF(G75="","",IFERROR(INDEX(E384:E428,MATCH(AE75,B384:B428,0)),G75&amp;""))),N("W6"))</f>
        <v/>
      </c>
      <c r="Z75" s="142" t="str">
        <f>IF(1=1,IF(X75="","",IF(AND(ISNUMBER(X75),X75&lt;1,Y75="kg"),MAX(1,ROUND(X75*1000,0)),IF(AND(ISNUMBER(X75),X75&lt;1,Y75="L"),MAX(1,ROUND(X75*100,0)),ROUND(X75,3)))),N("X35"))</f>
        <v/>
      </c>
      <c r="AA75" s="143" t="str">
        <f>IF(1=1,IF(X75="","",IF(AND(ISNUMBER(X75),X75&lt;1,Y75="kg"),"g",IF(AND(ISNUMBER(X75),X75&lt;1,Y75="L"),"cl",Y75))),N("Y35"))</f>
        <v/>
      </c>
      <c r="AB75" s="123" t="str">
        <f>IF(1=1,IF(E75="","",IF(F75="","A CONTROLER",IF(NOT(ISNUMBER(F75)),"TEXTE",IF(OR(W75="",W75&lt;=0),"COMMANDE COUVERTS INCOMPLETE",IF(G75="","UNITE MANQUANTE",IF(COUNTIF(B384:B428,AE75)=0,"UNITE A CONTROLER","OK")))))),N("Z6"))</f>
        <v/>
      </c>
      <c r="AD75" s="144" t="str">
        <f>IF(1=1,IF(E75="","",AD46),N("AB35"))</f>
        <v/>
      </c>
      <c r="AE75" s="125" t="str">
        <f>IF(1=1,IF(G75="","",UPPER(TRIM(SUBSTITUTE(SUBSTITUTE(G75&amp;"",CHAR(160)," ")," "," ")))),N("AC35"))</f>
        <v/>
      </c>
    </row>
    <row r="76" spans="1:31" ht="15.75" x14ac:dyDescent="0.25">
      <c r="A76" s="160" t="str">
        <f>IF(1=1,IF(E76="","",A46),N("A36"))</f>
        <v/>
      </c>
      <c r="B76" s="127" t="str">
        <f>IF(1=1,IF(E76="","",B46),N("B36"))</f>
        <v/>
      </c>
      <c r="C76" s="127"/>
      <c r="D76" s="129" t="str">
        <f>IF(ISBLANK(E76),"",LARGE(D46:D75,1)+1)</f>
        <v/>
      </c>
      <c r="E76" s="130"/>
      <c r="F76" s="131"/>
      <c r="G76" s="170"/>
      <c r="H76" s="105"/>
      <c r="I76" s="132" t="str">
        <f>IF(1=1,IF(E76="","",I46),N("H36"))</f>
        <v/>
      </c>
      <c r="J76" s="133" t="str">
        <f>IF(1=1,IF(E76="","",J46),N("I36"))</f>
        <v/>
      </c>
      <c r="K76" s="134" t="str">
        <f>IF(1=1,IF(E76="","",K46),N("J36"))</f>
        <v/>
      </c>
      <c r="L76" s="135" t="str">
        <f>IF(1=1,IF(OR(J76="",O76="",NOT(ISNUMBER(J76)),NOT(ISNUMBER(O76)),J76=0),"",O76/J76),N("L36"))</f>
        <v/>
      </c>
      <c r="M76" s="136" t="str">
        <f>IF(1=1,IF(OR(L76="",NOT(ISNUMBER(F76))),"",F76*L76*IFERROR(INDEX(D384:D428,MATCH(AE76,B384:B428,0)),1)),N("M13"))</f>
        <v/>
      </c>
      <c r="N76" s="137" t="str">
        <f>IF(1=1,IF(F76="","",IF(G76="","",IFERROR(INDEX(E384:E428,MATCH(AE76,B384:B428,0)),G76&amp;""))),N("N6"))</f>
        <v/>
      </c>
      <c r="O76" s="138" t="str">
        <f>IF(1=1,IF(E76="","",O46),N("K36"))</f>
        <v/>
      </c>
      <c r="P76" s="139" t="str">
        <f>IF(1=1,IF(M76="","",IF(AND(ISNUMBER(M76),M76&lt;1,N76="kg"),MAX(1,ROUND(M76*1000,0)),IF(AND(ISNUMBER(M76),M76&lt;1,N76="L"),MAX(1,ROUND(M76*100,0)),ROUND(M76,3)))),N("O36"))</f>
        <v/>
      </c>
      <c r="Q76" s="140" t="str">
        <f>IF(1=1,IF(M76="","",IF(AND(ISNUMBER(M76),M76&lt;1,N76="kg"),"g",IF(AND(ISNUMBER(M76),M76&lt;1,N76="L"),"cl",N76))),N("P36"))</f>
        <v/>
      </c>
      <c r="R76" s="161" t="str">
        <f>IF(1=1,IF(E76="","",IF(F76="","A CONTROLER",IF(NOT(ISNUMBER(F76)),"TEXTE",IF(OR(L76="",L76&lt;=0),"COMMANDE PRINCIPALE INCOMPLETE",IF(G76="","UNITE MANQUANTE",IF(COUNTIF(B384:B428,AE76)=0,"UNITE A CONTROLER","OK")))))),N("Q9"))</f>
        <v/>
      </c>
      <c r="S76" s="105"/>
      <c r="T76" s="141">
        <f t="shared" si="12"/>
        <v>0</v>
      </c>
      <c r="U76" s="133" t="str">
        <f>IF(1=1,IF(E76="","",U46),N("S36"))</f>
        <v/>
      </c>
      <c r="V76" s="133" t="str">
        <f>IF(1=1,IF(E76="","",V46),N("T36"))</f>
        <v/>
      </c>
      <c r="W76" s="135" t="str">
        <f>IF(1=1,IF(OR(U76="",V76="",NOT(ISNUMBER(U76)),NOT(ISNUMBER(V76)),U76=0),"",V76/U76),N("U36"))</f>
        <v/>
      </c>
      <c r="X76" s="136" t="str">
        <f>IF(1=1,IF(OR(W76="",NOT(ISNUMBER(F76))),"",F76*W76*IFERROR(INDEX(D384:D428,MATCH(AE76,B384:B428,0)),1)),N("V7"))</f>
        <v/>
      </c>
      <c r="Y76" s="137" t="str">
        <f>IF(1=1,IF(F76="","",IF(G76="","",IFERROR(INDEX(E384:E428,MATCH(AE76,B384:B428,0)),G76&amp;""))),N("W6"))</f>
        <v/>
      </c>
      <c r="Z76" s="142" t="str">
        <f>IF(1=1,IF(X76="","",IF(AND(ISNUMBER(X76),X76&lt;1,Y76="kg"),MAX(1,ROUND(X76*1000,0)),IF(AND(ISNUMBER(X76),X76&lt;1,Y76="L"),MAX(1,ROUND(X76*100,0)),ROUND(X76,3)))),N("X36"))</f>
        <v/>
      </c>
      <c r="AA76" s="143" t="str">
        <f>IF(1=1,IF(X76="","",IF(AND(ISNUMBER(X76),X76&lt;1,Y76="kg"),"g",IF(AND(ISNUMBER(X76),X76&lt;1,Y76="L"),"cl",Y76))),N("Y36"))</f>
        <v/>
      </c>
      <c r="AB76" s="123" t="str">
        <f>IF(1=1,IF(E76="","",IF(F76="","A CONTROLER",IF(NOT(ISNUMBER(F76)),"TEXTE",IF(OR(W76="",W76&lt;=0),"COMMANDE COUVERTS INCOMPLETE",IF(G76="","UNITE MANQUANTE",IF(COUNTIF(B384:B428,AE76)=0,"UNITE A CONTROLER","OK")))))),N("Z6"))</f>
        <v/>
      </c>
      <c r="AD76" s="144" t="str">
        <f>IF(1=1,IF(E76="","",AD46),N("AB36"))</f>
        <v/>
      </c>
      <c r="AE76" s="125" t="str">
        <f>IF(1=1,IF(G76="","",UPPER(TRIM(SUBSTITUTE(SUBSTITUTE(G76&amp;"",CHAR(160)," ")," "," ")))),N("AC36"))</f>
        <v/>
      </c>
    </row>
    <row r="77" spans="1:31" ht="15.75" x14ac:dyDescent="0.25">
      <c r="A77" s="160" t="str">
        <f>IF(1=1,IF(E77="","",A46),N("A37"))</f>
        <v/>
      </c>
      <c r="B77" s="127" t="str">
        <f>IF(1=1,IF(E77="","",B46),N("B37"))</f>
        <v/>
      </c>
      <c r="C77" s="127"/>
      <c r="D77" s="129" t="str">
        <f>IF(ISBLANK(E77),"",LARGE(D46:D76,1)+1)</f>
        <v/>
      </c>
      <c r="E77" s="130"/>
      <c r="F77" s="131"/>
      <c r="G77" s="170"/>
      <c r="H77" s="105"/>
      <c r="I77" s="132" t="str">
        <f>IF(1=1,IF(E77="","",I46),N("H37"))</f>
        <v/>
      </c>
      <c r="J77" s="133" t="str">
        <f>IF(1=1,IF(E77="","",J46),N("I37"))</f>
        <v/>
      </c>
      <c r="K77" s="134" t="str">
        <f>IF(1=1,IF(E77="","",K46),N("J37"))</f>
        <v/>
      </c>
      <c r="L77" s="135" t="str">
        <f>IF(1=1,IF(OR(J77="",O77="",NOT(ISNUMBER(J77)),NOT(ISNUMBER(O77)),J77=0),"",O77/J77),N("L37"))</f>
        <v/>
      </c>
      <c r="M77" s="136" t="str">
        <f>IF(1=1,IF(OR(L77="",NOT(ISNUMBER(F77))),"",F77*L77*IFERROR(INDEX(D384:D428,MATCH(AE77,B384:B428,0)),1)),N("M13"))</f>
        <v/>
      </c>
      <c r="N77" s="137" t="str">
        <f>IF(1=1,IF(F77="","",IF(G77="","",IFERROR(INDEX(E384:E428,MATCH(AE77,B384:B428,0)),G77&amp;""))),N("N6"))</f>
        <v/>
      </c>
      <c r="O77" s="138" t="str">
        <f>IF(1=1,IF(E77="","",O46),N("K37"))</f>
        <v/>
      </c>
      <c r="P77" s="139" t="str">
        <f>IF(1=1,IF(M77="","",IF(AND(ISNUMBER(M77),M77&lt;1,N77="kg"),MAX(1,ROUND(M77*1000,0)),IF(AND(ISNUMBER(M77),M77&lt;1,N77="L"),MAX(1,ROUND(M77*100,0)),ROUND(M77,3)))),N("O37"))</f>
        <v/>
      </c>
      <c r="Q77" s="140" t="str">
        <f>IF(1=1,IF(M77="","",IF(AND(ISNUMBER(M77),M77&lt;1,N77="kg"),"g",IF(AND(ISNUMBER(M77),M77&lt;1,N77="L"),"cl",N77))),N("P37"))</f>
        <v/>
      </c>
      <c r="R77" s="161" t="str">
        <f>IF(1=1,IF(E77="","",IF(F77="","A CONTROLER",IF(NOT(ISNUMBER(F77)),"TEXTE",IF(OR(L77="",L77&lt;=0),"COMMANDE PRINCIPALE INCOMPLETE",IF(G77="","UNITE MANQUANTE",IF(COUNTIF(B384:B428,AE77)=0,"UNITE A CONTROLER","OK")))))),N("Q9"))</f>
        <v/>
      </c>
      <c r="S77" s="105"/>
      <c r="T77" s="141">
        <f t="shared" si="12"/>
        <v>0</v>
      </c>
      <c r="U77" s="133" t="str">
        <f>IF(1=1,IF(E77="","",U46),N("S37"))</f>
        <v/>
      </c>
      <c r="V77" s="133" t="str">
        <f>IF(1=1,IF(E77="","",V46),N("T37"))</f>
        <v/>
      </c>
      <c r="W77" s="135" t="str">
        <f>IF(1=1,IF(OR(U77="",V77="",NOT(ISNUMBER(U77)),NOT(ISNUMBER(V77)),U77=0),"",V77/U77),N("U37"))</f>
        <v/>
      </c>
      <c r="X77" s="136" t="str">
        <f>IF(1=1,IF(OR(W77="",NOT(ISNUMBER(F77))),"",F77*W77*IFERROR(INDEX(D384:D428,MATCH(AE77,B384:B428,0)),1)),N("V7"))</f>
        <v/>
      </c>
      <c r="Y77" s="137" t="str">
        <f>IF(1=1,IF(F77="","",IF(G77="","",IFERROR(INDEX(E384:E428,MATCH(AE77,B384:B428,0)),G77&amp;""))),N("W6"))</f>
        <v/>
      </c>
      <c r="Z77" s="142" t="str">
        <f>IF(1=1,IF(X77="","",IF(AND(ISNUMBER(X77),X77&lt;1,Y77="kg"),MAX(1,ROUND(X77*1000,0)),IF(AND(ISNUMBER(X77),X77&lt;1,Y77="L"),MAX(1,ROUND(X77*100,0)),ROUND(X77,3)))),N("X37"))</f>
        <v/>
      </c>
      <c r="AA77" s="143" t="str">
        <f>IF(1=1,IF(X77="","",IF(AND(ISNUMBER(X77),X77&lt;1,Y77="kg"),"g",IF(AND(ISNUMBER(X77),X77&lt;1,Y77="L"),"cl",Y77))),N("Y37"))</f>
        <v/>
      </c>
      <c r="AB77" s="123" t="str">
        <f>IF(1=1,IF(E77="","",IF(F77="","A CONTROLER",IF(NOT(ISNUMBER(F77)),"TEXTE",IF(OR(W77="",W77&lt;=0),"COMMANDE COUVERTS INCOMPLETE",IF(G77="","UNITE MANQUANTE",IF(COUNTIF(B384:B428,AE77)=0,"UNITE A CONTROLER","OK")))))),N("Z6"))</f>
        <v/>
      </c>
      <c r="AD77" s="144" t="str">
        <f>IF(1=1,IF(E77="","",AD46),N("AB37"))</f>
        <v/>
      </c>
      <c r="AE77" s="125" t="str">
        <f>IF(1=1,IF(G77="","",UPPER(TRIM(SUBSTITUTE(SUBSTITUTE(G77&amp;"",CHAR(160)," ")," "," ")))),N("AC37"))</f>
        <v/>
      </c>
    </row>
    <row r="78" spans="1:31" ht="15.75" x14ac:dyDescent="0.25">
      <c r="A78" s="160" t="str">
        <f>IF(1=1,IF(E78="","",A46),N("A38"))</f>
        <v/>
      </c>
      <c r="B78" s="127" t="str">
        <f>IF(1=1,IF(E78="","",B46),N("B38"))</f>
        <v/>
      </c>
      <c r="C78" s="127"/>
      <c r="D78" s="129" t="str">
        <f>IF(ISBLANK(E78),"",LARGE(D46:D77,1)+1)</f>
        <v/>
      </c>
      <c r="E78" s="130"/>
      <c r="F78" s="131"/>
      <c r="G78" s="170"/>
      <c r="H78" s="105"/>
      <c r="I78" s="132" t="str">
        <f>IF(1=1,IF(E78="","",I46),N("H38"))</f>
        <v/>
      </c>
      <c r="J78" s="133" t="str">
        <f>IF(1=1,IF(E78="","",J46),N("I38"))</f>
        <v/>
      </c>
      <c r="K78" s="134" t="str">
        <f>IF(1=1,IF(E78="","",K46),N("J38"))</f>
        <v/>
      </c>
      <c r="L78" s="135" t="str">
        <f>IF(1=1,IF(OR(J78="",O78="",NOT(ISNUMBER(J78)),NOT(ISNUMBER(O78)),J78=0),"",O78/J78),N("L38"))</f>
        <v/>
      </c>
      <c r="M78" s="136" t="str">
        <f>IF(1=1,IF(OR(L78="",NOT(ISNUMBER(F78))),"",F78*L78*IFERROR(INDEX(D384:D428,MATCH(AE78,B384:B428,0)),1)),N("M13"))</f>
        <v/>
      </c>
      <c r="N78" s="137" t="str">
        <f>IF(1=1,IF(F78="","",IF(G78="","",IFERROR(INDEX(E384:E428,MATCH(AE78,B384:B428,0)),G78&amp;""))),N("N6"))</f>
        <v/>
      </c>
      <c r="O78" s="138" t="str">
        <f>IF(1=1,IF(E78="","",O46),N("K38"))</f>
        <v/>
      </c>
      <c r="P78" s="139" t="str">
        <f>IF(1=1,IF(M78="","",IF(AND(ISNUMBER(M78),M78&lt;1,N78="kg"),MAX(1,ROUND(M78*1000,0)),IF(AND(ISNUMBER(M78),M78&lt;1,N78="L"),MAX(1,ROUND(M78*100,0)),ROUND(M78,3)))),N("O38"))</f>
        <v/>
      </c>
      <c r="Q78" s="140" t="str">
        <f>IF(1=1,IF(M78="","",IF(AND(ISNUMBER(M78),M78&lt;1,N78="kg"),"g",IF(AND(ISNUMBER(M78),M78&lt;1,N78="L"),"cl",N78))),N("P38"))</f>
        <v/>
      </c>
      <c r="R78" s="161" t="str">
        <f>IF(1=1,IF(E78="","",IF(F78="","A CONTROLER",IF(NOT(ISNUMBER(F78)),"TEXTE",IF(OR(L78="",L78&lt;=0),"COMMANDE PRINCIPALE INCOMPLETE",IF(G78="","UNITE MANQUANTE",IF(COUNTIF(B384:B428,AE78)=0,"UNITE A CONTROLER","OK")))))),N("Q9"))</f>
        <v/>
      </c>
      <c r="S78" s="105"/>
      <c r="T78" s="141">
        <f t="shared" si="12"/>
        <v>0</v>
      </c>
      <c r="U78" s="133" t="str">
        <f>IF(1=1,IF(E78="","",U46),N("S38"))</f>
        <v/>
      </c>
      <c r="V78" s="133" t="str">
        <f>IF(1=1,IF(E78="","",V46),N("T38"))</f>
        <v/>
      </c>
      <c r="W78" s="135" t="str">
        <f>IF(1=1,IF(OR(U78="",V78="",NOT(ISNUMBER(U78)),NOT(ISNUMBER(V78)),U78=0),"",V78/U78),N("U38"))</f>
        <v/>
      </c>
      <c r="X78" s="136" t="str">
        <f>IF(1=1,IF(OR(W78="",NOT(ISNUMBER(F78))),"",F78*W78*IFERROR(INDEX(D384:D428,MATCH(AE78,B384:B428,0)),1)),N("V7"))</f>
        <v/>
      </c>
      <c r="Y78" s="137" t="str">
        <f>IF(1=1,IF(F78="","",IF(G78="","",IFERROR(INDEX(E384:E428,MATCH(AE78,B384:B428,0)),G78&amp;""))),N("W6"))</f>
        <v/>
      </c>
      <c r="Z78" s="142" t="str">
        <f>IF(1=1,IF(X78="","",IF(AND(ISNUMBER(X78),X78&lt;1,Y78="kg"),MAX(1,ROUND(X78*1000,0)),IF(AND(ISNUMBER(X78),X78&lt;1,Y78="L"),MAX(1,ROUND(X78*100,0)),ROUND(X78,3)))),N("X38"))</f>
        <v/>
      </c>
      <c r="AA78" s="143" t="str">
        <f>IF(1=1,IF(X78="","",IF(AND(ISNUMBER(X78),X78&lt;1,Y78="kg"),"g",IF(AND(ISNUMBER(X78),X78&lt;1,Y78="L"),"cl",Y78))),N("Y38"))</f>
        <v/>
      </c>
      <c r="AB78" s="123" t="str">
        <f>IF(1=1,IF(E78="","",IF(F78="","A CONTROLER",IF(NOT(ISNUMBER(F78)),"TEXTE",IF(OR(W78="",W78&lt;=0),"COMMANDE COUVERTS INCOMPLETE",IF(G78="","UNITE MANQUANTE",IF(COUNTIF(B384:B428,AE78)=0,"UNITE A CONTROLER","OK")))))),N("Z6"))</f>
        <v/>
      </c>
      <c r="AD78" s="144" t="str">
        <f>IF(1=1,IF(E78="","",AD46),N("AB38"))</f>
        <v/>
      </c>
      <c r="AE78" s="125" t="str">
        <f>IF(1=1,IF(G78="","",UPPER(TRIM(SUBSTITUTE(SUBSTITUTE(G78&amp;"",CHAR(160)," ")," "," ")))),N("AC38"))</f>
        <v/>
      </c>
    </row>
    <row r="79" spans="1:31" ht="15.75" x14ac:dyDescent="0.25">
      <c r="A79" s="160" t="str">
        <f>IF(1=1,IF(E79="","",A46),N("A39"))</f>
        <v/>
      </c>
      <c r="B79" s="127" t="str">
        <f>IF(1=1,IF(E79="","",B46),N("B39"))</f>
        <v/>
      </c>
      <c r="C79" s="127"/>
      <c r="D79" s="129" t="str">
        <f>IF(ISBLANK(E79),"",LARGE(D46:D78,1)+1)</f>
        <v/>
      </c>
      <c r="E79" s="130"/>
      <c r="F79" s="131"/>
      <c r="G79" s="170"/>
      <c r="H79" s="105"/>
      <c r="I79" s="132" t="str">
        <f>IF(1=1,IF(E79="","",I46),N("H39"))</f>
        <v/>
      </c>
      <c r="J79" s="133" t="str">
        <f>IF(1=1,IF(E79="","",J46),N("I39"))</f>
        <v/>
      </c>
      <c r="K79" s="134" t="str">
        <f>IF(1=1,IF(E79="","",K46),N("J39"))</f>
        <v/>
      </c>
      <c r="L79" s="135" t="str">
        <f>IF(1=1,IF(OR(J79="",O79="",NOT(ISNUMBER(J79)),NOT(ISNUMBER(O79)),J79=0),"",O79/J79),N("L39"))</f>
        <v/>
      </c>
      <c r="M79" s="136" t="str">
        <f>IF(1=1,IF(OR(L79="",NOT(ISNUMBER(F79))),"",F79*L79*IFERROR(INDEX(D384:D428,MATCH(AE79,B384:B428,0)),1)),N("M13"))</f>
        <v/>
      </c>
      <c r="N79" s="137" t="str">
        <f>IF(1=1,IF(F79="","",IF(G79="","",IFERROR(INDEX(E384:E428,MATCH(AE79,B384:B428,0)),G79&amp;""))),N("N6"))</f>
        <v/>
      </c>
      <c r="O79" s="138" t="str">
        <f>IF(1=1,IF(E79="","",O46),N("K39"))</f>
        <v/>
      </c>
      <c r="P79" s="139" t="str">
        <f>IF(1=1,IF(M79="","",IF(AND(ISNUMBER(M79),M79&lt;1,N79="kg"),MAX(1,ROUND(M79*1000,0)),IF(AND(ISNUMBER(M79),M79&lt;1,N79="L"),MAX(1,ROUND(M79*100,0)),ROUND(M79,3)))),N("O39"))</f>
        <v/>
      </c>
      <c r="Q79" s="140" t="str">
        <f>IF(1=1,IF(M79="","",IF(AND(ISNUMBER(M79),M79&lt;1,N79="kg"),"g",IF(AND(ISNUMBER(M79),M79&lt;1,N79="L"),"cl",N79))),N("P39"))</f>
        <v/>
      </c>
      <c r="R79" s="161" t="str">
        <f>IF(1=1,IF(E79="","",IF(F79="","A CONTROLER",IF(NOT(ISNUMBER(F79)),"TEXTE",IF(OR(L79="",L79&lt;=0),"COMMANDE PRINCIPALE INCOMPLETE",IF(G79="","UNITE MANQUANTE",IF(COUNTIF(B384:B428,AE79)=0,"UNITE A CONTROLER","OK")))))),N("Q9"))</f>
        <v/>
      </c>
      <c r="S79" s="105"/>
      <c r="T79" s="141">
        <f t="shared" si="12"/>
        <v>0</v>
      </c>
      <c r="U79" s="133" t="str">
        <f>IF(1=1,IF(E79="","",U46),N("S39"))</f>
        <v/>
      </c>
      <c r="V79" s="133" t="str">
        <f>IF(1=1,IF(E79="","",V46),N("T39"))</f>
        <v/>
      </c>
      <c r="W79" s="135" t="str">
        <f>IF(1=1,IF(OR(U79="",V79="",NOT(ISNUMBER(U79)),NOT(ISNUMBER(V79)),U79=0),"",V79/U79),N("U39"))</f>
        <v/>
      </c>
      <c r="X79" s="136" t="str">
        <f>IF(1=1,IF(OR(W79="",NOT(ISNUMBER(F79))),"",F79*W79*IFERROR(INDEX(D384:D428,MATCH(AE79,B384:B428,0)),1)),N("V7"))</f>
        <v/>
      </c>
      <c r="Y79" s="137" t="str">
        <f>IF(1=1,IF(F79="","",IF(G79="","",IFERROR(INDEX(E384:E428,MATCH(AE79,B384:B428,0)),G79&amp;""))),N("W6"))</f>
        <v/>
      </c>
      <c r="Z79" s="142" t="str">
        <f>IF(1=1,IF(X79="","",IF(AND(ISNUMBER(X79),X79&lt;1,Y79="kg"),MAX(1,ROUND(X79*1000,0)),IF(AND(ISNUMBER(X79),X79&lt;1,Y79="L"),MAX(1,ROUND(X79*100,0)),ROUND(X79,3)))),N("X39"))</f>
        <v/>
      </c>
      <c r="AA79" s="143" t="str">
        <f>IF(1=1,IF(X79="","",IF(AND(ISNUMBER(X79),X79&lt;1,Y79="kg"),"g",IF(AND(ISNUMBER(X79),X79&lt;1,Y79="L"),"cl",Y79))),N("Y39"))</f>
        <v/>
      </c>
      <c r="AB79" s="123" t="str">
        <f>IF(1=1,IF(E79="","",IF(F79="","A CONTROLER",IF(NOT(ISNUMBER(F79)),"TEXTE",IF(OR(W79="",W79&lt;=0),"COMMANDE COUVERTS INCOMPLETE",IF(G79="","UNITE MANQUANTE",IF(COUNTIF(B384:B428,AE79)=0,"UNITE A CONTROLER","OK")))))),N("Z6"))</f>
        <v/>
      </c>
      <c r="AD79" s="144" t="str">
        <f>IF(1=1,IF(E79="","",AD46),N("AB39"))</f>
        <v/>
      </c>
      <c r="AE79" s="125" t="str">
        <f>IF(1=1,IF(G79="","",UPPER(TRIM(SUBSTITUTE(SUBSTITUTE(G79&amp;"",CHAR(160)," ")," "," ")))),N("AC39"))</f>
        <v/>
      </c>
    </row>
    <row r="80" spans="1:31" ht="24" customHeight="1" x14ac:dyDescent="0.25">
      <c r="A80" s="160" t="str">
        <f>IF(1=1,IF(E80="","",A46),N("A40"))</f>
        <v/>
      </c>
      <c r="B80" s="127" t="str">
        <f>IF(1=1,IF(E80="","",B46),N("B40"))</f>
        <v/>
      </c>
      <c r="C80" s="127"/>
      <c r="D80" s="129" t="str">
        <f>IF(ISBLANK(E80),"",LARGE(D46:D79,1)+1)</f>
        <v/>
      </c>
      <c r="E80" s="130"/>
      <c r="F80" s="131"/>
      <c r="G80" s="170"/>
      <c r="H80" s="105"/>
      <c r="I80" s="132" t="str">
        <f>IF(1=1,IF(E80="","",I46),N("H40"))</f>
        <v/>
      </c>
      <c r="J80" s="133" t="str">
        <f>IF(1=1,IF(E80="","",J46),N("I40"))</f>
        <v/>
      </c>
      <c r="K80" s="134" t="str">
        <f>IF(1=1,IF(E80="","",K46),N("J40"))</f>
        <v/>
      </c>
      <c r="L80" s="135" t="str">
        <f>IF(1=1,IF(OR(J80="",O80="",NOT(ISNUMBER(J80)),NOT(ISNUMBER(O80)),J80=0),"",O80/J80),N("L40"))</f>
        <v/>
      </c>
      <c r="M80" s="146" t="str">
        <f>IF(1=1,IF(OR(L80="",NOT(ISNUMBER(F80))),"",F80*L80*IFERROR(INDEX(D384:D428,MATCH(AE80,B384:B428,0)),1)),N("M13"))</f>
        <v/>
      </c>
      <c r="N80" s="147" t="str">
        <f>IF(1=1,IF(F80="","",IF(G80="","",IFERROR(INDEX(E384:E428,MATCH(AE80,B384:B428,0)),G80&amp;""))),N("N6"))</f>
        <v/>
      </c>
      <c r="O80" s="138" t="str">
        <f>IF(1=1,IF(E80="","",O46),N("K40"))</f>
        <v/>
      </c>
      <c r="P80" s="139" t="str">
        <f>IF(1=1,IF(M80="","",IF(AND(ISNUMBER(M80),M80&lt;1,N80="kg"),MAX(1,ROUND(M80*1000,0)),IF(AND(ISNUMBER(M80),M80&lt;1,N80="L"),MAX(1,ROUND(M80*100,0)),ROUND(M80,3)))),N("O40"))</f>
        <v/>
      </c>
      <c r="Q80" s="140" t="str">
        <f>IF(1=1,IF(M80="","",IF(AND(ISNUMBER(M80),M80&lt;1,N80="kg"),"g",IF(AND(ISNUMBER(M80),M80&lt;1,N80="L"),"cl",N80))),N("P40"))</f>
        <v/>
      </c>
      <c r="R80" s="161" t="str">
        <f>IF(1=1,IF(E80="","",IF(F80="","A CONTROLER",IF(NOT(ISNUMBER(F80)),"TEXTE",IF(OR(L80="",L80&lt;=0),"COMMANDE PRINCIPALE INCOMPLETE",IF(G80="","UNITE MANQUANTE",IF(COUNTIF(B384:B428,AE80)=0,"UNITE A CONTROLER","OK")))))),N("Q9"))</f>
        <v/>
      </c>
      <c r="S80" s="105"/>
      <c r="T80" s="141">
        <f t="shared" si="12"/>
        <v>0</v>
      </c>
      <c r="U80" s="133" t="str">
        <f>IF(1=1,IF(E80="","",U46),N("S40"))</f>
        <v/>
      </c>
      <c r="V80" s="133" t="str">
        <f>IF(1=1,IF(E80="","",V46),N("T40"))</f>
        <v/>
      </c>
      <c r="W80" s="135" t="str">
        <f>IF(1=1,IF(OR(U80="",V80="",NOT(ISNUMBER(U80)),NOT(ISNUMBER(V80)),U80=0),"",V80/U80),N("U40"))</f>
        <v/>
      </c>
      <c r="X80" s="133" t="str">
        <f>IF(1=1,IF(OR(W80="",NOT(ISNUMBER(F80))),"",F80*W80*IFERROR(INDEX(D384:D428,MATCH(AE80,B384:B428,0)),1)),N("V7"))</f>
        <v/>
      </c>
      <c r="Y80" s="134" t="str">
        <f>IF(1=1,IF(F80="","",IF(G80="","",IFERROR(INDEX(E384:E428,MATCH(AE80,B384:B428,0)),G80&amp;""))),N("W6"))</f>
        <v/>
      </c>
      <c r="Z80" s="142" t="str">
        <f>IF(1=1,IF(X80="","",IF(AND(ISNUMBER(X80),X80&lt;1,Y80="kg"),MAX(1,ROUND(X80*1000,0)),IF(AND(ISNUMBER(X80),X80&lt;1,Y80="L"),MAX(1,ROUND(X80*100,0)),ROUND(X80,3)))),N("X40"))</f>
        <v/>
      </c>
      <c r="AA80" s="143" t="str">
        <f>IF(1=1,IF(X80="","",IF(AND(ISNUMBER(X80),X80&lt;1,Y80="kg"),"g",IF(AND(ISNUMBER(X80),X80&lt;1,Y80="L"),"cl",Y80))),N("Y40"))</f>
        <v/>
      </c>
      <c r="AB80" s="123" t="str">
        <f>IF(1=1,IF(E80="","",IF(F80="","A CONTROLER",IF(NOT(ISNUMBER(F80)),"TEXTE",IF(OR(W80="",W80&lt;=0),"COMMANDE COUVERTS INCOMPLETE",IF(G80="","UNITE MANQUANTE",IF(COUNTIF(B384:B428,AE80)=0,"UNITE A CONTROLER","OK")))))),N("Z6"))</f>
        <v/>
      </c>
      <c r="AD80" s="144" t="str">
        <f>IF(1=1,IF(E80="","",AD46),N("AB40"))</f>
        <v/>
      </c>
      <c r="AE80" s="125" t="str">
        <f>IF(1=1,IF(G80="","",UPPER(TRIM(SUBSTITUTE(SUBSTITUTE(G80&amp;"",CHAR(160)," ")," "," ")))),N("AC40"))</f>
        <v/>
      </c>
    </row>
    <row r="81" spans="1:33" ht="24" customHeight="1" x14ac:dyDescent="0.25">
      <c r="A81" s="225"/>
      <c r="B81" s="226" t="s">
        <v>17</v>
      </c>
      <c r="C81" s="227"/>
      <c r="D81" s="228" t="s">
        <v>239</v>
      </c>
      <c r="E81" s="227"/>
      <c r="F81" s="227"/>
      <c r="G81" s="227"/>
      <c r="H81" s="229"/>
      <c r="I81" s="227"/>
      <c r="J81" s="227"/>
      <c r="K81" s="227"/>
      <c r="L81" s="227"/>
      <c r="M81" s="227"/>
      <c r="N81" s="227"/>
      <c r="O81" s="227"/>
      <c r="P81" s="227" t="str">
        <f>D81</f>
        <v>SOUS-FAMILLE</v>
      </c>
      <c r="Q81" s="227"/>
      <c r="R81" s="227"/>
      <c r="S81" s="229"/>
      <c r="T81" s="230" t="s">
        <v>664</v>
      </c>
      <c r="U81" s="231" cm="1">
        <f t="array" ref="U81">SUMPRODUCT(LEN(E83:E116)-LEN(SUBSTITUTE(E83:E116,"*","")))</f>
        <v>0</v>
      </c>
      <c r="V81" s="227"/>
      <c r="W81" s="227" t="str">
        <f>D81</f>
        <v>SOUS-FAMILLE</v>
      </c>
      <c r="X81" s="227"/>
      <c r="Y81" s="227"/>
      <c r="Z81" s="227"/>
      <c r="AA81" s="227"/>
      <c r="AB81" s="232"/>
      <c r="AC81" s="227"/>
      <c r="AD81" s="227"/>
      <c r="AE81" s="233" t="str">
        <f>B83</f>
        <v>NOM DE LA RECETTE À SAISIR</v>
      </c>
    </row>
    <row r="82" spans="1:33" ht="32.25" thickBot="1" x14ac:dyDescent="0.3">
      <c r="A82" s="92" t="s">
        <v>155</v>
      </c>
      <c r="B82" s="92" t="s">
        <v>1</v>
      </c>
      <c r="C82" s="92"/>
      <c r="D82" s="92" t="s">
        <v>2</v>
      </c>
      <c r="E82" s="92" t="s">
        <v>117</v>
      </c>
      <c r="F82" s="92" t="s">
        <v>3</v>
      </c>
      <c r="G82" s="92" t="s">
        <v>4</v>
      </c>
      <c r="H82" s="81"/>
      <c r="I82" s="157" t="s">
        <v>5</v>
      </c>
      <c r="J82" s="92" t="s">
        <v>114</v>
      </c>
      <c r="K82" s="92" t="s">
        <v>4</v>
      </c>
      <c r="L82" s="92" t="s">
        <v>6</v>
      </c>
      <c r="M82" s="94" t="s">
        <v>7</v>
      </c>
      <c r="N82" s="94" t="s">
        <v>116</v>
      </c>
      <c r="O82" s="95" t="s">
        <v>115</v>
      </c>
      <c r="P82" s="96" t="s">
        <v>8</v>
      </c>
      <c r="Q82" s="97" t="s">
        <v>9</v>
      </c>
      <c r="R82" s="92" t="s">
        <v>10</v>
      </c>
      <c r="S82" s="81"/>
      <c r="T82" s="92" t="s">
        <v>117</v>
      </c>
      <c r="U82" s="98" t="s">
        <v>11</v>
      </c>
      <c r="V82" s="95" t="s">
        <v>12</v>
      </c>
      <c r="W82" s="92" t="s">
        <v>13</v>
      </c>
      <c r="X82" s="94" t="s">
        <v>7</v>
      </c>
      <c r="Y82" s="94" t="s">
        <v>116</v>
      </c>
      <c r="Z82" s="99" t="s">
        <v>8</v>
      </c>
      <c r="AA82" s="97" t="s">
        <v>9</v>
      </c>
      <c r="AB82" s="99" t="s">
        <v>10</v>
      </c>
      <c r="AC82" s="240"/>
      <c r="AD82" s="92" t="s">
        <v>14</v>
      </c>
      <c r="AE82" s="92" t="s">
        <v>15</v>
      </c>
      <c r="AG82" s="245" t="s">
        <v>5642</v>
      </c>
    </row>
    <row r="83" spans="1:33" ht="18.75" x14ac:dyDescent="0.25">
      <c r="A83" s="100" t="s">
        <v>5640</v>
      </c>
      <c r="B83" s="101" t="s">
        <v>20</v>
      </c>
      <c r="C83" s="101"/>
      <c r="D83" s="102">
        <v>0</v>
      </c>
      <c r="E83" s="103" t="s">
        <v>21</v>
      </c>
      <c r="F83" s="104">
        <v>10</v>
      </c>
      <c r="G83" s="8" t="s">
        <v>119</v>
      </c>
      <c r="H83" s="105"/>
      <c r="I83" s="106" t="str">
        <f>E83</f>
        <v>ÉLÉMENT PRINCIPAL À SAISIR</v>
      </c>
      <c r="J83" s="107">
        <f>F83</f>
        <v>10</v>
      </c>
      <c r="K83" s="108" t="str">
        <f>G83</f>
        <v>Quoi ?</v>
      </c>
      <c r="L83" s="109">
        <f>IF(1=1,IF(OR(J83="",O83="",NOT(ISNUMBER(J83)),NOT(ISNUMBER(O83)),J83=0),"",O83/J83),N("L6"))</f>
        <v>15</v>
      </c>
      <c r="M83" s="110">
        <f>IF(1=1,IF(OR(L83="",NOT(ISNUMBER(F83))),"",F83*L83*IFERROR(INDEX(D384:D428,MATCH(AE83,B384:B428,0)),1)),N("M13"))</f>
        <v>150</v>
      </c>
      <c r="N83" s="111" t="str">
        <f>IF(1=1,IF(F83="","",IF(G83="","",IFERROR(INDEX(E384:E428,MATCH(AE83,B384:B428,0)),G83&amp;""))),N("N6"))</f>
        <v>Quoi ?</v>
      </c>
      <c r="O83" s="112">
        <v>150</v>
      </c>
      <c r="P83" s="113">
        <f>IF(1=1,IF(M83="","",IF(AND(ISNUMBER(M83),M83&lt;1,N83="kg"),MAX(1,ROUND(M83*1000,0)),IF(AND(ISNUMBER(M83),M83&lt;1,N83="L"),MAX(1,ROUND(M83*100,0)),ROUND(M83,3)))),N("O6"))</f>
        <v>150</v>
      </c>
      <c r="Q83" s="114" t="str">
        <f>IF(1=1,IF(M83="","",IF(AND(ISNUMBER(M83),M83&lt;1,N83="kg"),"g",IF(AND(ISNUMBER(M83),M83&lt;1,N83="L"),"cl",N83))),N("P6"))</f>
        <v>Quoi ?</v>
      </c>
      <c r="R83" s="115" t="str">
        <f>IF(1=1,IF(E83="","",IF(F83="","A CONTROLER",IF(NOT(ISNUMBER(F83)),"TEXTE",IF(OR(L83="",L83&lt;=0),"COMMANDE PRINCIPALE INCOMPLETE",IF(G83="","UNITE MANQUANTE",IF(COUNTIF(B384:B428,AE83)=0,"UNITE A CONTROLER","OK")))))),N("Q9"))</f>
        <v>UNITE A CONTROLER</v>
      </c>
      <c r="S83" s="105"/>
      <c r="T83" s="159" t="str">
        <f>B83</f>
        <v>NOM DE LA RECETTE À SAISIR</v>
      </c>
      <c r="U83" s="117">
        <v>100</v>
      </c>
      <c r="V83" s="112">
        <v>150</v>
      </c>
      <c r="W83" s="118">
        <f>IF(1=1,IF(OR(U83="",V83="",NOT(ISNUMBER(U83)),NOT(ISNUMBER(V83)),U83=0),"",V83/U83),N("U6"))</f>
        <v>1.5</v>
      </c>
      <c r="X83" s="119">
        <f>IF(1=1,IF(OR(W83="",NOT(ISNUMBER(F83))),"",F83*W83*IFERROR(INDEX(D384:D428,MATCH(AE83,B384:B428,0)),1)),N("V7"))</f>
        <v>15</v>
      </c>
      <c r="Y83" s="120" t="str">
        <f>IF(1=1,IF(F83="","",IF(G83="","",IFERROR(INDEX(E384:E428,MATCH(AE83,B384:B428,0)),G83&amp;""))),N("W6"))</f>
        <v>Quoi ?</v>
      </c>
      <c r="Z83" s="121">
        <f>IF(1=1,IF(X83="","",IF(AND(ISNUMBER(X83),X83&lt;1,Y83="kg"),MAX(1,ROUND(X83*1000,0)),IF(AND(ISNUMBER(X83),X83&lt;1,Y83="L"),MAX(1,ROUND(X83*100,0)),ROUND(X83,3)))),N("X6"))</f>
        <v>15</v>
      </c>
      <c r="AA83" s="122" t="str">
        <f>IF(1=1,IF(X83="","",IF(AND(ISNUMBER(X83),X83&lt;1,Y83="kg"),"g",IF(AND(ISNUMBER(X83),X83&lt;1,Y83="L"),"cl",Y83))),N("Y6"))</f>
        <v>Quoi ?</v>
      </c>
      <c r="AB83" s="123" t="str">
        <f>IF(1=1,IF(E83="","",IF(F83="","A CONTROLER",IF(NOT(ISNUMBER(F83)),"TEXTE",IF(OR(W83="",W83&lt;=0),"COMMANDE COUVERTS INCOMPLETE",IF(G83="","UNITE MANQUANTE",IF(COUNTIF(B384:B428,AE83)=0,"UNITE A CONTROLER","OK")))))),N("Z6"))</f>
        <v>UNITE A CONTROLER</v>
      </c>
      <c r="AD83" s="124">
        <v>62</v>
      </c>
      <c r="AE83" s="125" t="str">
        <f>IF(1=1,IF(G83="","",UPPER(TRIM(SUBSTITUTE(SUBSTITUTE(G83&amp;"",CHAR(160)," ")," "," ")))),N("AC6"))</f>
        <v>QUOI ?</v>
      </c>
      <c r="AG83" s="8" t="s">
        <v>22</v>
      </c>
    </row>
    <row r="84" spans="1:33" ht="15.75" x14ac:dyDescent="0.25">
      <c r="A84" s="126" t="str">
        <f>IF(1=1,IF(E84="","",A83),N("A7"))</f>
        <v/>
      </c>
      <c r="B84" s="127" t="str">
        <f>IF(1=1,IF(E84="","",B83),N("B7"))</f>
        <v/>
      </c>
      <c r="C84" s="128"/>
      <c r="D84" s="129" t="str">
        <f>IF(ISBLANK(E84),"",LARGE(D83:D83,1)+1)</f>
        <v/>
      </c>
      <c r="E84" s="130"/>
      <c r="F84" s="131"/>
      <c r="G84" s="170"/>
      <c r="H84" s="105"/>
      <c r="I84" s="132" t="str">
        <f>IF(1=1,IF(E84="","",I83),N("H7"))</f>
        <v/>
      </c>
      <c r="J84" s="133" t="str">
        <f>IF(1=1,IF(E84="","",J83),N("I7"))</f>
        <v/>
      </c>
      <c r="K84" s="134" t="str">
        <f>IF(1=1,IF(E84="","",K83),N("J7"))</f>
        <v/>
      </c>
      <c r="L84" s="135" t="str">
        <f>IF(1=1,IF(OR(J84="",O84="",NOT(ISNUMBER(J84)),NOT(ISNUMBER(O84)),J84=0),"",O84/J84),N("L7"))</f>
        <v/>
      </c>
      <c r="M84" s="136" t="str">
        <f>IF(1=1,IF(OR(L84="",NOT(ISNUMBER(F84))),"",F84*L84*IFERROR(INDEX(D384:D428,MATCH(AE84,B384:B428,0)),1)),N("M13"))</f>
        <v/>
      </c>
      <c r="N84" s="137" t="str">
        <f>IF(1=1,IF(F84="","",IF(G84="","",IFERROR(INDEX(E384:E428,MATCH(AE84,B384:B428,0)),G84&amp;""))),N("N6"))</f>
        <v/>
      </c>
      <c r="O84" s="138" t="str">
        <f>IF(1=1,IF(E84="","",O83),N("K7"))</f>
        <v/>
      </c>
      <c r="P84" s="139" t="str">
        <f>IF(1=1,IF(M84="","",IF(AND(ISNUMBER(M84),M84&lt;1,N84="kg"),MAX(1,ROUND(M84*1000,0)),IF(AND(ISNUMBER(M84),M84&lt;1,N84="L"),MAX(1,ROUND(M84*100,0)),ROUND(M84,3)))),N("O7"))</f>
        <v/>
      </c>
      <c r="Q84" s="140" t="str">
        <f>IF(1=1,IF(M84="","",IF(AND(ISNUMBER(M84),M84&lt;1,N84="kg"),"g",IF(AND(ISNUMBER(M84),M84&lt;1,N84="L"),"cl",N84))),N("P7"))</f>
        <v/>
      </c>
      <c r="R84" s="161" t="str">
        <f>IF(1=1,IF(E84="","",IF(F84="","A CONTROLER",IF(NOT(ISNUMBER(F84)),"TEXTE",IF(OR(L84="",L84&lt;=0),"COMMANDE PRINCIPALE INCOMPLETE",IF(G84="","UNITE MANQUANTE",IF(COUNTIF(B384:B428,AE84)=0,"UNITE A CONTROLER","OK")))))),N("Q9"))</f>
        <v/>
      </c>
      <c r="S84" s="105"/>
      <c r="T84" s="141">
        <f t="shared" ref="T84:T117" si="13">E84</f>
        <v>0</v>
      </c>
      <c r="U84" s="133" t="str">
        <f>IF(1=1,IF(E84="","",U83),N("S7"))</f>
        <v/>
      </c>
      <c r="V84" s="133" t="str">
        <f>IF(1=1,IF(E84="","",V83),N("T7"))</f>
        <v/>
      </c>
      <c r="W84" s="135" t="str">
        <f>IF(1=1,IF(OR(U84="",V84="",NOT(ISNUMBER(U84)),NOT(ISNUMBER(V84)),U84=0),"",V84/U84),N("U7"))</f>
        <v/>
      </c>
      <c r="X84" s="136" t="str">
        <f>IF(1=1,IF(OR(W84="",NOT(ISNUMBER(F84))),"",F84*W84*IFERROR(INDEX(D384:D428,MATCH(AE84,B384:B428,0)),1)),N("V7"))</f>
        <v/>
      </c>
      <c r="Y84" s="137" t="str">
        <f>IF(1=1,IF(F84="","",IF(G84="","",IFERROR(INDEX(E384:E428,MATCH(AE84,B384:B428,0)),G84&amp;""))),N("W6"))</f>
        <v/>
      </c>
      <c r="Z84" s="142" t="str">
        <f>IF(1=1,IF(X84="","",IF(AND(ISNUMBER(X84),X84&lt;1,Y84="kg"),MAX(1,ROUND(X84*1000,0)),IF(AND(ISNUMBER(X84),X84&lt;1,Y84="L"),MAX(1,ROUND(X84*100,0)),ROUND(X84,3)))),N("X7"))</f>
        <v/>
      </c>
      <c r="AA84" s="143" t="str">
        <f>IF(1=1,IF(X84="","",IF(AND(ISNUMBER(X84),X84&lt;1,Y84="kg"),"g",IF(AND(ISNUMBER(X84),X84&lt;1,Y84="L"),"cl",Y84))),N("Y7"))</f>
        <v/>
      </c>
      <c r="AB84" s="123" t="str">
        <f>IF(1=1,IF(E84="","",IF(F84="","A CONTROLER",IF(NOT(ISNUMBER(F84)),"TEXTE",IF(OR(W84="",W84&lt;=0),"COMMANDE COUVERTS INCOMPLETE",IF(G84="","UNITE MANQUANTE",IF(COUNTIF(B384:B428,AE84)=0,"UNITE A CONTROLER","OK")))))),N("Z6"))</f>
        <v/>
      </c>
      <c r="AD84" s="144" t="str">
        <f>IF(1=1,IF(E84="","",AD83),N("AB7"))</f>
        <v/>
      </c>
      <c r="AE84" s="125" t="str">
        <f>IF(1=1,IF(G84="","",UPPER(TRIM(SUBSTITUTE(SUBSTITUTE(G84&amp;"",CHAR(160)," ")," "," ")))),N("AC7"))</f>
        <v/>
      </c>
      <c r="AG84" s="2" t="s">
        <v>25</v>
      </c>
    </row>
    <row r="85" spans="1:33" ht="15.75" x14ac:dyDescent="0.25">
      <c r="A85" s="126" t="str">
        <f>IF(1=1,IF(E85="","",A83),N("A8"))</f>
        <v/>
      </c>
      <c r="B85" s="127" t="str">
        <f>IF(1=1,IF(E85="","",B83),N("B8"))</f>
        <v/>
      </c>
      <c r="C85" s="128"/>
      <c r="D85" s="129" t="str">
        <f>IF(ISBLANK(E85),"",LARGE(D83:D84,1)+1)</f>
        <v/>
      </c>
      <c r="E85" s="130"/>
      <c r="F85" s="131"/>
      <c r="G85" s="170"/>
      <c r="H85" s="105"/>
      <c r="I85" s="132" t="str">
        <f>IF(1=1,IF(E85="","",I83),N("H8"))</f>
        <v/>
      </c>
      <c r="J85" s="133" t="str">
        <f>IF(1=1,IF(E85="","",J83),N("I8"))</f>
        <v/>
      </c>
      <c r="K85" s="134" t="str">
        <f>IF(1=1,IF(E85="","",K83),N("J8"))</f>
        <v/>
      </c>
      <c r="L85" s="135" t="str">
        <f>IF(1=1,IF(OR(J85="",O85="",NOT(ISNUMBER(J85)),NOT(ISNUMBER(O85)),J85=0),"",O85/J85),N("L8"))</f>
        <v/>
      </c>
      <c r="M85" s="136" t="str">
        <f>IF(1=1,IF(OR(L85="",NOT(ISNUMBER(F85))),"",F85*L85*IFERROR(INDEX(D384:D428,MATCH(AE85,B384:B428,0)),1)),N("M13"))</f>
        <v/>
      </c>
      <c r="N85" s="137" t="str">
        <f>IF(1=1,IF(F85="","",IF(G85="","",IFERROR(INDEX(E384:E428,MATCH(AE85,B384:B428,0)),G85&amp;""))),N("N6"))</f>
        <v/>
      </c>
      <c r="O85" s="138" t="str">
        <f>IF(1=1,IF(E85="","",O83),N("K8"))</f>
        <v/>
      </c>
      <c r="P85" s="139" t="str">
        <f>IF(1=1,IF(M85="","",IF(AND(ISNUMBER(M85),M85&lt;1,N85="kg"),MAX(1,ROUND(M85*1000,0)),IF(AND(ISNUMBER(M85),M85&lt;1,N85="L"),MAX(1,ROUND(M85*100,0)),ROUND(M85,3)))),N("O8"))</f>
        <v/>
      </c>
      <c r="Q85" s="140" t="str">
        <f>IF(1=1,IF(M85="","",IF(AND(ISNUMBER(M85),M85&lt;1,N85="kg"),"g",IF(AND(ISNUMBER(M85),M85&lt;1,N85="L"),"cl",N85))),N("P8"))</f>
        <v/>
      </c>
      <c r="R85" s="161" t="str">
        <f>IF(1=1,IF(E85="","",IF(F85="","A CONTROLER",IF(NOT(ISNUMBER(F85)),"TEXTE",IF(OR(L85="",L85&lt;=0),"COMMANDE PRINCIPALE INCOMPLETE",IF(G85="","UNITE MANQUANTE",IF(COUNTIF(B384:B428,AE85)=0,"UNITE A CONTROLER","OK")))))),N("Q9"))</f>
        <v/>
      </c>
      <c r="S85" s="105"/>
      <c r="T85" s="141">
        <f t="shared" si="13"/>
        <v>0</v>
      </c>
      <c r="U85" s="133" t="str">
        <f>IF(1=1,IF(E85="","",U83),N("S8"))</f>
        <v/>
      </c>
      <c r="V85" s="133" t="str">
        <f>IF(1=1,IF(E85="","",V83),N("T8"))</f>
        <v/>
      </c>
      <c r="W85" s="135" t="str">
        <f>IF(1=1,IF(OR(U85="",V85="",NOT(ISNUMBER(U85)),NOT(ISNUMBER(V85)),U85=0),"",V85/U85),N("U8"))</f>
        <v/>
      </c>
      <c r="X85" s="136" t="str">
        <f>IF(1=1,IF(OR(W85="",NOT(ISNUMBER(F85))),"",F85*W85*IFERROR(INDEX(D384:D428,MATCH(AE85,B384:B428,0)),1)),N("V7"))</f>
        <v/>
      </c>
      <c r="Y85" s="137" t="str">
        <f>IF(1=1,IF(F85="","",IF(G85="","",IFERROR(INDEX(E384:E428,MATCH(AE85,B384:B428,0)),G85&amp;""))),N("W6"))</f>
        <v/>
      </c>
      <c r="Z85" s="142" t="str">
        <f>IF(1=1,IF(X85="","",IF(AND(ISNUMBER(X85),X85&lt;1,Y85="kg"),MAX(1,ROUND(X85*1000,0)),IF(AND(ISNUMBER(X85),X85&lt;1,Y85="L"),MAX(1,ROUND(X85*100,0)),ROUND(X85,3)))),N("X8"))</f>
        <v/>
      </c>
      <c r="AA85" s="143" t="str">
        <f>IF(1=1,IF(X85="","",IF(AND(ISNUMBER(X85),X85&lt;1,Y85="kg"),"g",IF(AND(ISNUMBER(X85),X85&lt;1,Y85="L"),"cl",Y85))),N("Y8"))</f>
        <v/>
      </c>
      <c r="AB85" s="123" t="str">
        <f>IF(1=1,IF(E85="","",IF(F85="","A CONTROLER",IF(NOT(ISNUMBER(F85)),"TEXTE",IF(OR(W85="",W85&lt;=0),"COMMANDE COUVERTS INCOMPLETE",IF(G85="","UNITE MANQUANTE",IF(COUNTIF(B384:B428,AE85)=0,"UNITE A CONTROLER","OK")))))),N("Z6"))</f>
        <v/>
      </c>
      <c r="AD85" s="144" t="str">
        <f>IF(1=1,IF(E85="","",AD83),N("AB8"))</f>
        <v/>
      </c>
      <c r="AE85" s="125" t="str">
        <f>IF(1=1,IF(G85="","",UPPER(TRIM(SUBSTITUTE(SUBSTITUTE(G85&amp;"",CHAR(160)," ")," "," ")))),N("AC8"))</f>
        <v/>
      </c>
      <c r="AG85" s="9" t="s">
        <v>26</v>
      </c>
    </row>
    <row r="86" spans="1:33" ht="15.75" x14ac:dyDescent="0.25">
      <c r="A86" s="126" t="str">
        <f>IF(1=1,IF(E86="","",A83),N("A9"))</f>
        <v/>
      </c>
      <c r="B86" s="127" t="str">
        <f>IF(1=1,IF(E86="","",B83),N("B9"))</f>
        <v/>
      </c>
      <c r="C86" s="128"/>
      <c r="D86" s="129" t="str">
        <f>IF(ISBLANK(E86),"",LARGE(D83:D85,1)+1)</f>
        <v/>
      </c>
      <c r="E86" s="130"/>
      <c r="F86" s="131"/>
      <c r="G86" s="170"/>
      <c r="H86" s="105"/>
      <c r="I86" s="132" t="str">
        <f>IF(1=1,IF(E86="","",I83),N("H9"))</f>
        <v/>
      </c>
      <c r="J86" s="133" t="str">
        <f>IF(1=1,IF(E86="","",J83),N("I9"))</f>
        <v/>
      </c>
      <c r="K86" s="134" t="str">
        <f>IF(1=1,IF(E86="","",K83),N("J9"))</f>
        <v/>
      </c>
      <c r="L86" s="135" t="str">
        <f>IF(1=1,IF(OR(J86="",O86="",NOT(ISNUMBER(J86)),NOT(ISNUMBER(O86)),J86=0),"",O86/J86),N("L9"))</f>
        <v/>
      </c>
      <c r="M86" s="136" t="str">
        <f>IF(1=1,IF(OR(L86="",NOT(ISNUMBER(F86))),"",F86*L86*IFERROR(INDEX(D384:D428,MATCH(AE86,B384:B428,0)),1)),N("M13"))</f>
        <v/>
      </c>
      <c r="N86" s="137" t="str">
        <f>IF(1=1,IF(F86="","",IF(G86="","",IFERROR(INDEX(E384:E428,MATCH(AE86,B384:B428,0)),G86&amp;""))),N("N6"))</f>
        <v/>
      </c>
      <c r="O86" s="138" t="str">
        <f>IF(1=1,IF(E86="","",O83),N("K9"))</f>
        <v/>
      </c>
      <c r="P86" s="139" t="str">
        <f>IF(1=1,IF(M86="","",IF(AND(ISNUMBER(M86),M86&lt;1,N86="kg"),MAX(1,ROUND(M86*1000,0)),IF(AND(ISNUMBER(M86),M86&lt;1,N86="L"),MAX(1,ROUND(M86*100,0)),ROUND(M86,3)))),N("O9"))</f>
        <v/>
      </c>
      <c r="Q86" s="140" t="str">
        <f>IF(1=1,IF(M86="","",IF(AND(ISNUMBER(M86),M86&lt;1,N86="kg"),"g",IF(AND(ISNUMBER(M86),M86&lt;1,N86="L"),"cl",N86))),N("P9"))</f>
        <v/>
      </c>
      <c r="R86" s="161" t="str">
        <f>IF(1=1,IF(E86="","",IF(F86="","A CONTROLER",IF(NOT(ISNUMBER(F86)),"TEXTE",IF(OR(L86="",L86&lt;=0),"COMMANDE PRINCIPALE INCOMPLETE",IF(G86="","UNITE MANQUANTE",IF(COUNTIF(B384:B428,AE86)=0,"UNITE A CONTROLER","OK")))))),N("Q9"))</f>
        <v/>
      </c>
      <c r="S86" s="105"/>
      <c r="T86" s="141">
        <f t="shared" si="13"/>
        <v>0</v>
      </c>
      <c r="U86" s="133" t="str">
        <f>IF(1=1,IF(E86="","",U83),N("S9"))</f>
        <v/>
      </c>
      <c r="V86" s="133" t="str">
        <f>IF(1=1,IF(E86="","",V83),N("T9"))</f>
        <v/>
      </c>
      <c r="W86" s="135" t="str">
        <f>IF(1=1,IF(OR(U86="",V86="",NOT(ISNUMBER(U86)),NOT(ISNUMBER(V86)),U86=0),"",V86/U86),N("U9"))</f>
        <v/>
      </c>
      <c r="X86" s="136" t="str">
        <f>IF(1=1,IF(OR(W86="",NOT(ISNUMBER(F86))),"",F86*W86*IFERROR(INDEX(D384:D428,MATCH(AE86,B384:B428,0)),1)),N("V7"))</f>
        <v/>
      </c>
      <c r="Y86" s="137" t="str">
        <f>IF(1=1,IF(F86="","",IF(G86="","",IFERROR(INDEX(E384:E428,MATCH(AE86,B384:B428,0)),G86&amp;""))),N("W6"))</f>
        <v/>
      </c>
      <c r="Z86" s="142" t="str">
        <f>IF(1=1,IF(X86="","",IF(AND(ISNUMBER(X86),X86&lt;1,Y86="kg"),MAX(1,ROUND(X86*1000,0)),IF(AND(ISNUMBER(X86),X86&lt;1,Y86="L"),MAX(1,ROUND(X86*100,0)),ROUND(X86,3)))),N("X9"))</f>
        <v/>
      </c>
      <c r="AA86" s="143" t="str">
        <f>IF(1=1,IF(X86="","",IF(AND(ISNUMBER(X86),X86&lt;1,Y86="kg"),"g",IF(AND(ISNUMBER(X86),X86&lt;1,Y86="L"),"cl",Y86))),N("Y9"))</f>
        <v/>
      </c>
      <c r="AB86" s="123" t="str">
        <f>IF(1=1,IF(E86="","",IF(F86="","A CONTROLER",IF(NOT(ISNUMBER(F86)),"TEXTE",IF(OR(W86="",W86&lt;=0),"COMMANDE COUVERTS INCOMPLETE",IF(G86="","UNITE MANQUANTE",IF(COUNTIF(B384:B428,AE86)=0,"UNITE A CONTROLER","OK")))))),N("Z6"))</f>
        <v/>
      </c>
      <c r="AD86" s="144" t="str">
        <f>IF(1=1,IF(E86="","",AD83),N("AB9"))</f>
        <v/>
      </c>
      <c r="AE86" s="125" t="str">
        <f>IF(1=1,IF(G86="","",UPPER(TRIM(SUBSTITUTE(SUBSTITUTE(G86&amp;"",CHAR(160)," ")," "," ")))),N("AC9"))</f>
        <v/>
      </c>
      <c r="AG86" s="1" t="s">
        <v>28</v>
      </c>
    </row>
    <row r="87" spans="1:33" ht="15.75" x14ac:dyDescent="0.25">
      <c r="A87" s="126" t="str">
        <f>IF(1=1,IF(E87="","",A83),N("A10"))</f>
        <v/>
      </c>
      <c r="B87" s="127" t="str">
        <f>IF(1=1,IF(E87="","",B83),N("B10"))</f>
        <v/>
      </c>
      <c r="C87" s="128"/>
      <c r="D87" s="129" t="str">
        <f>IF(ISBLANK(E87),"",LARGE(D83:D86,1)+1)</f>
        <v/>
      </c>
      <c r="E87" s="130"/>
      <c r="F87" s="131"/>
      <c r="G87" s="170"/>
      <c r="H87" s="105"/>
      <c r="I87" s="132" t="str">
        <f>IF(1=1,IF(E87="","",I83),N("H10"))</f>
        <v/>
      </c>
      <c r="J87" s="133" t="str">
        <f>IF(1=1,IF(E87="","",J83),N("I10"))</f>
        <v/>
      </c>
      <c r="K87" s="134" t="str">
        <f>IF(1=1,IF(E87="","",K83),N("J10"))</f>
        <v/>
      </c>
      <c r="L87" s="135" t="str">
        <f>IF(1=1,IF(OR(J87="",O87="",NOT(ISNUMBER(J87)),NOT(ISNUMBER(O87)),J87=0),"",O87/J87),N("L10"))</f>
        <v/>
      </c>
      <c r="M87" s="136" t="str">
        <f>IF(1=1,IF(OR(L87="",NOT(ISNUMBER(F87))),"",F87*L87*IFERROR(INDEX(D384:D428,MATCH(AE87,B384:B428,0)),1)),N("M13"))</f>
        <v/>
      </c>
      <c r="N87" s="137" t="str">
        <f>IF(1=1,IF(F87="","",IF(G87="","",IFERROR(INDEX(E384:E428,MATCH(AE87,B384:B428,0)),G87&amp;""))),N("N6"))</f>
        <v/>
      </c>
      <c r="O87" s="138" t="str">
        <f>IF(1=1,IF(E87="","",O83),N("K10"))</f>
        <v/>
      </c>
      <c r="P87" s="139" t="str">
        <f>IF(1=1,IF(M87="","",IF(AND(ISNUMBER(M87),M87&lt;1,N87="kg"),MAX(1,ROUND(M87*1000,0)),IF(AND(ISNUMBER(M87),M87&lt;1,N87="L"),MAX(1,ROUND(M87*100,0)),ROUND(M87,3)))),N("O10"))</f>
        <v/>
      </c>
      <c r="Q87" s="140" t="str">
        <f>IF(1=1,IF(M87="","",IF(AND(ISNUMBER(M87),M87&lt;1,N87="kg"),"g",IF(AND(ISNUMBER(M87),M87&lt;1,N87="L"),"cl",N87))),N("P10"))</f>
        <v/>
      </c>
      <c r="R87" s="161" t="str">
        <f>IF(1=1,IF(E87="","",IF(F87="","A CONTROLER",IF(NOT(ISNUMBER(F87)),"TEXTE",IF(OR(L87="",L87&lt;=0),"COMMANDE PRINCIPALE INCOMPLETE",IF(G87="","UNITE MANQUANTE",IF(COUNTIF(B384:B428,AE87)=0,"UNITE A CONTROLER","OK")))))),N("Q9"))</f>
        <v/>
      </c>
      <c r="S87" s="105"/>
      <c r="T87" s="141">
        <f t="shared" si="13"/>
        <v>0</v>
      </c>
      <c r="U87" s="133" t="str">
        <f>IF(1=1,IF(E87="","",U83),N("S10"))</f>
        <v/>
      </c>
      <c r="V87" s="133" t="str">
        <f>IF(1=1,IF(E87="","",V83),N("T10"))</f>
        <v/>
      </c>
      <c r="W87" s="135" t="str">
        <f>IF(1=1,IF(OR(U87="",V87="",NOT(ISNUMBER(U87)),NOT(ISNUMBER(V87)),U87=0),"",V87/U87),N("U10"))</f>
        <v/>
      </c>
      <c r="X87" s="136" t="str">
        <f>IF(1=1,IF(OR(W87="",NOT(ISNUMBER(F87))),"",F87*W87*IFERROR(INDEX(D384:D428,MATCH(AE87,B384:B428,0)),1)),N("V7"))</f>
        <v/>
      </c>
      <c r="Y87" s="137" t="str">
        <f>IF(1=1,IF(F87="","",IF(G87="","",IFERROR(INDEX(E384:E428,MATCH(AE87,B384:B428,0)),G87&amp;""))),N("W6"))</f>
        <v/>
      </c>
      <c r="Z87" s="142" t="str">
        <f>IF(1=1,IF(X87="","",IF(AND(ISNUMBER(X87),X87&lt;1,Y87="kg"),MAX(1,ROUND(X87*1000,0)),IF(AND(ISNUMBER(X87),X87&lt;1,Y87="L"),MAX(1,ROUND(X87*100,0)),ROUND(X87,3)))),N("X10"))</f>
        <v/>
      </c>
      <c r="AA87" s="143" t="str">
        <f>IF(1=1,IF(X87="","",IF(AND(ISNUMBER(X87),X87&lt;1,Y87="kg"),"g",IF(AND(ISNUMBER(X87),X87&lt;1,Y87="L"),"cl",Y87))),N("Y10"))</f>
        <v/>
      </c>
      <c r="AB87" s="123" t="str">
        <f>IF(1=1,IF(E87="","",IF(F87="","A CONTROLER",IF(NOT(ISNUMBER(F87)),"TEXTE",IF(OR(W87="",W87&lt;=0),"COMMANDE COUVERTS INCOMPLETE",IF(G87="","UNITE MANQUANTE",IF(COUNTIF(B384:B428,AE87)=0,"UNITE A CONTROLER","OK")))))),N("Z6"))</f>
        <v/>
      </c>
      <c r="AD87" s="144" t="str">
        <f>IF(1=1,IF(E87="","",AD83),N("AB10"))</f>
        <v/>
      </c>
      <c r="AE87" s="125" t="str">
        <f>IF(1=1,IF(G87="","",UPPER(TRIM(SUBSTITUTE(SUBSTITUTE(G87&amp;"",CHAR(160)," ")," "," ")))),N("AC10"))</f>
        <v/>
      </c>
      <c r="AG87" s="1" t="s">
        <v>29</v>
      </c>
    </row>
    <row r="88" spans="1:33" ht="15.75" x14ac:dyDescent="0.25">
      <c r="A88" s="126" t="str">
        <f>IF(1=1,IF(E88="","",A83),N("A11"))</f>
        <v/>
      </c>
      <c r="B88" s="127" t="str">
        <f>IF(1=1,IF(E88="","",B83),N("B11"))</f>
        <v/>
      </c>
      <c r="C88" s="128"/>
      <c r="D88" s="129" t="str">
        <f>IF(ISBLANK(E88),"",LARGE(D83:D87,1)+1)</f>
        <v/>
      </c>
      <c r="E88" s="130"/>
      <c r="F88" s="131"/>
      <c r="G88" s="170"/>
      <c r="H88" s="105"/>
      <c r="I88" s="132" t="str">
        <f>IF(1=1,IF(E88="","",I83),N("H11"))</f>
        <v/>
      </c>
      <c r="J88" s="133" t="str">
        <f>IF(1=1,IF(E88="","",J83),N("I11"))</f>
        <v/>
      </c>
      <c r="K88" s="134" t="str">
        <f>IF(1=1,IF(E88="","",K83),N("J11"))</f>
        <v/>
      </c>
      <c r="L88" s="135" t="str">
        <f>IF(1=1,IF(OR(J88="",O88="",NOT(ISNUMBER(J88)),NOT(ISNUMBER(O88)),J88=0),"",O88/J88),N("L11"))</f>
        <v/>
      </c>
      <c r="M88" s="136" t="str">
        <f>IF(1=1,IF(OR(L88="",NOT(ISNUMBER(F88))),"",F88*L88*IFERROR(INDEX(D384:D428,MATCH(AE88,B384:B428,0)),1)),N("M13"))</f>
        <v/>
      </c>
      <c r="N88" s="137" t="str">
        <f>IF(1=1,IF(F88="","",IF(G88="","",IFERROR(INDEX(E384:E428,MATCH(AE88,B384:B428,0)),G88&amp;""))),N("N6"))</f>
        <v/>
      </c>
      <c r="O88" s="138" t="str">
        <f>IF(1=1,IF(E88="","",O83),N("K11"))</f>
        <v/>
      </c>
      <c r="P88" s="139" t="str">
        <f>IF(1=1,IF(M88="","",IF(AND(ISNUMBER(M88),M88&lt;1,N88="kg"),MAX(1,ROUND(M88*1000,0)),IF(AND(ISNUMBER(M88),M88&lt;1,N88="L"),MAX(1,ROUND(M88*100,0)),ROUND(M88,3)))),N("O11"))</f>
        <v/>
      </c>
      <c r="Q88" s="140" t="str">
        <f>IF(1=1,IF(M88="","",IF(AND(ISNUMBER(M88),M88&lt;1,N88="kg"),"g",IF(AND(ISNUMBER(M88),M88&lt;1,N88="L"),"cl",N88))),N("P11"))</f>
        <v/>
      </c>
      <c r="R88" s="161" t="str">
        <f>IF(1=1,IF(E88="","",IF(F88="","A CONTROLER",IF(NOT(ISNUMBER(F88)),"TEXTE",IF(OR(L88="",L88&lt;=0),"COMMANDE PRINCIPALE INCOMPLETE",IF(G88="","UNITE MANQUANTE",IF(COUNTIF(B384:B428,AE88)=0,"UNITE A CONTROLER","OK")))))),N("Q9"))</f>
        <v/>
      </c>
      <c r="S88" s="105"/>
      <c r="T88" s="141">
        <f t="shared" si="13"/>
        <v>0</v>
      </c>
      <c r="U88" s="133" t="str">
        <f>IF(1=1,IF(E88="","",U83),N("S11"))</f>
        <v/>
      </c>
      <c r="V88" s="133" t="str">
        <f>IF(1=1,IF(E88="","",V83),N("T11"))</f>
        <v/>
      </c>
      <c r="W88" s="135" t="str">
        <f>IF(1=1,IF(OR(U88="",V88="",NOT(ISNUMBER(U88)),NOT(ISNUMBER(V88)),U88=0),"",V88/U88),N("U11"))</f>
        <v/>
      </c>
      <c r="X88" s="136" t="str">
        <f>IF(1=1,IF(OR(W88="",NOT(ISNUMBER(F88))),"",F88*W88*IFERROR(INDEX(D384:D428,MATCH(AE88,B384:B428,0)),1)),N("V7"))</f>
        <v/>
      </c>
      <c r="Y88" s="137" t="str">
        <f>IF(1=1,IF(F88="","",IF(G88="","",IFERROR(INDEX(E384:E428,MATCH(AE88,B384:B428,0)),G88&amp;""))),N("W6"))</f>
        <v/>
      </c>
      <c r="Z88" s="142" t="str">
        <f>IF(1=1,IF(X88="","",IF(AND(ISNUMBER(X88),X88&lt;1,Y88="kg"),MAX(1,ROUND(X88*1000,0)),IF(AND(ISNUMBER(X88),X88&lt;1,Y88="L"),MAX(1,ROUND(X88*100,0)),ROUND(X88,3)))),N("X11"))</f>
        <v/>
      </c>
      <c r="AA88" s="143" t="str">
        <f>IF(1=1,IF(X88="","",IF(AND(ISNUMBER(X88),X88&lt;1,Y88="kg"),"g",IF(AND(ISNUMBER(X88),X88&lt;1,Y88="L"),"cl",Y88))),N("Y11"))</f>
        <v/>
      </c>
      <c r="AB88" s="123" t="str">
        <f>IF(1=1,IF(E88="","",IF(F88="","A CONTROLER",IF(NOT(ISNUMBER(F88)),"TEXTE",IF(OR(W88="",W88&lt;=0),"COMMANDE COUVERTS INCOMPLETE",IF(G88="","UNITE MANQUANTE",IF(COUNTIF(B384:B428,AE88)=0,"UNITE A CONTROLER","OK")))))),N("Z6"))</f>
        <v/>
      </c>
      <c r="AD88" s="144" t="str">
        <f>IF(1=1,IF(E88="","",AD83),N("AB11"))</f>
        <v/>
      </c>
      <c r="AE88" s="125" t="str">
        <f>IF(1=1,IF(G88="","",UPPER(TRIM(SUBSTITUTE(SUBSTITUTE(G88&amp;"",CHAR(160)," ")," "," ")))),N("AC11"))</f>
        <v/>
      </c>
      <c r="AG88" s="1" t="s">
        <v>30</v>
      </c>
    </row>
    <row r="89" spans="1:33" ht="15.75" x14ac:dyDescent="0.25">
      <c r="A89" s="126" t="str">
        <f>IF(1=1,IF(E89="","",A83),N("A12"))</f>
        <v/>
      </c>
      <c r="B89" s="127" t="str">
        <f>IF(1=1,IF(E89="","",B83),N("B12"))</f>
        <v/>
      </c>
      <c r="C89" s="128"/>
      <c r="D89" s="129" t="str">
        <f>IF(ISBLANK(E89),"",LARGE(D83:D88,1)+1)</f>
        <v/>
      </c>
      <c r="E89" s="130"/>
      <c r="F89" s="131"/>
      <c r="G89" s="170"/>
      <c r="H89" s="105"/>
      <c r="I89" s="132" t="str">
        <f>IF(1=1,IF(E89="","",I83),N("H12"))</f>
        <v/>
      </c>
      <c r="J89" s="133" t="str">
        <f>IF(1=1,IF(E89="","",J83),N("I12"))</f>
        <v/>
      </c>
      <c r="K89" s="134" t="str">
        <f>IF(1=1,IF(E89="","",K83),N("J12"))</f>
        <v/>
      </c>
      <c r="L89" s="135" t="str">
        <f>IF(1=1,IF(OR(J89="",O89="",NOT(ISNUMBER(J89)),NOT(ISNUMBER(O89)),J89=0),"",O89/J89),N("L12"))</f>
        <v/>
      </c>
      <c r="M89" s="136" t="str">
        <f>IF(1=1,IF(OR(L89="",NOT(ISNUMBER(F89))),"",F89*L89*IFERROR(INDEX(D384:D428,MATCH(AE89,B384:B428,0)),1)),N("M13"))</f>
        <v/>
      </c>
      <c r="N89" s="137" t="str">
        <f>IF(1=1,IF(F89="","",IF(G89="","",IFERROR(INDEX(E384:E428,MATCH(AE89,B384:B428,0)),G89&amp;""))),N("N6"))</f>
        <v/>
      </c>
      <c r="O89" s="138" t="str">
        <f>IF(1=1,IF(E89="","",O83),N("K12"))</f>
        <v/>
      </c>
      <c r="P89" s="139" t="str">
        <f>IF(1=1,IF(M89="","",IF(AND(ISNUMBER(M89),M89&lt;1,N89="kg"),MAX(1,ROUND(M89*1000,0)),IF(AND(ISNUMBER(M89),M89&lt;1,N89="L"),MAX(1,ROUND(M89*100,0)),ROUND(M89,3)))),N("O12"))</f>
        <v/>
      </c>
      <c r="Q89" s="140" t="str">
        <f>IF(1=1,IF(M89="","",IF(AND(ISNUMBER(M89),M89&lt;1,N89="kg"),"g",IF(AND(ISNUMBER(M89),M89&lt;1,N89="L"),"cl",N89))),N("P12"))</f>
        <v/>
      </c>
      <c r="R89" s="161" t="str">
        <f>IF(1=1,IF(E89="","",IF(F89="","A CONTROLER",IF(NOT(ISNUMBER(F89)),"TEXTE",IF(OR(L89="",L89&lt;=0),"COMMANDE PRINCIPALE INCOMPLETE",IF(G89="","UNITE MANQUANTE",IF(COUNTIF(B384:B428,AE89)=0,"UNITE A CONTROLER","OK")))))),N("Q9"))</f>
        <v/>
      </c>
      <c r="S89" s="105"/>
      <c r="T89" s="141">
        <f t="shared" si="13"/>
        <v>0</v>
      </c>
      <c r="U89" s="133" t="str">
        <f>IF(1=1,IF(E89="","",U83),N("S12"))</f>
        <v/>
      </c>
      <c r="V89" s="133" t="str">
        <f>IF(1=1,IF(E89="","",V83),N("T12"))</f>
        <v/>
      </c>
      <c r="W89" s="135" t="str">
        <f>IF(1=1,IF(OR(U89="",V89="",NOT(ISNUMBER(U89)),NOT(ISNUMBER(V89)),U89=0),"",V89/U89),N("U12"))</f>
        <v/>
      </c>
      <c r="X89" s="136" t="str">
        <f>IF(1=1,IF(OR(W89="",NOT(ISNUMBER(F89))),"",F89*W89*IFERROR(INDEX(D384:D428,MATCH(AE89,B384:B428,0)),1)),N("V7"))</f>
        <v/>
      </c>
      <c r="Y89" s="137" t="str">
        <f>IF(1=1,IF(F89="","",IF(G89="","",IFERROR(INDEX(E384:E428,MATCH(AE89,B384:B428,0)),G89&amp;""))),N("W6"))</f>
        <v/>
      </c>
      <c r="Z89" s="142" t="str">
        <f>IF(1=1,IF(X89="","",IF(AND(ISNUMBER(X89),X89&lt;1,Y89="kg"),MAX(1,ROUND(X89*1000,0)),IF(AND(ISNUMBER(X89),X89&lt;1,Y89="L"),MAX(1,ROUND(X89*100,0)),ROUND(X89,3)))),N("X12"))</f>
        <v/>
      </c>
      <c r="AA89" s="143" t="str">
        <f>IF(1=1,IF(X89="","",IF(AND(ISNUMBER(X89),X89&lt;1,Y89="kg"),"g",IF(AND(ISNUMBER(X89),X89&lt;1,Y89="L"),"cl",Y89))),N("Y12"))</f>
        <v/>
      </c>
      <c r="AB89" s="123" t="str">
        <f>IF(1=1,IF(E89="","",IF(F89="","A CONTROLER",IF(NOT(ISNUMBER(F89)),"TEXTE",IF(OR(W89="",W89&lt;=0),"COMMANDE COUVERTS INCOMPLETE",IF(G89="","UNITE MANQUANTE",IF(COUNTIF(B384:B428,AE89)=0,"UNITE A CONTROLER","OK")))))),N("Z6"))</f>
        <v/>
      </c>
      <c r="AD89" s="144" t="str">
        <f>IF(1=1,IF(E89="","",AD83),N("AB12"))</f>
        <v/>
      </c>
      <c r="AE89" s="125" t="str">
        <f>IF(1=1,IF(G89="","",UPPER(TRIM(SUBSTITUTE(SUBSTITUTE(G89&amp;"",CHAR(160)," ")," "," ")))),N("AC12"))</f>
        <v/>
      </c>
      <c r="AG89" s="4" t="s">
        <v>31</v>
      </c>
    </row>
    <row r="90" spans="1:33" ht="15.75" x14ac:dyDescent="0.25">
      <c r="A90" s="126" t="str">
        <f>IF(1=1,IF(E90="","",A83),N("A13"))</f>
        <v/>
      </c>
      <c r="B90" s="127" t="str">
        <f>IF(1=1,IF(E90="","",B83),N("B13"))</f>
        <v/>
      </c>
      <c r="C90" s="128"/>
      <c r="D90" s="129" t="str">
        <f>IF(ISBLANK(E90),"",LARGE(D83:D89,1)+1)</f>
        <v/>
      </c>
      <c r="E90" s="130"/>
      <c r="F90" s="131"/>
      <c r="G90" s="170"/>
      <c r="H90" s="105"/>
      <c r="I90" s="132" t="str">
        <f>IF(1=1,IF(E90="","",I83),N("H13"))</f>
        <v/>
      </c>
      <c r="J90" s="133" t="str">
        <f>IF(1=1,IF(E90="","",J83),N("I13"))</f>
        <v/>
      </c>
      <c r="K90" s="134" t="str">
        <f>IF(1=1,IF(E90="","",K83),N("J13"))</f>
        <v/>
      </c>
      <c r="L90" s="135" t="str">
        <f>IF(1=1,IF(OR(J90="",O90="",NOT(ISNUMBER(J90)),NOT(ISNUMBER(O90)),J90=0),"",O90/J90),N("L13"))</f>
        <v/>
      </c>
      <c r="M90" s="136" t="str">
        <f>IF(1=1,IF(OR(L90="",NOT(ISNUMBER(F90))),"",F90*L90*IFERROR(INDEX(D384:D428,MATCH(AE90,B384:B428,0)),1)),N("M13"))</f>
        <v/>
      </c>
      <c r="N90" s="137" t="str">
        <f>IF(1=1,IF(F90="","",IF(G90="","",IFERROR(INDEX(E384:E428,MATCH(AE90,B384:B428,0)),G90&amp;""))),N("N6"))</f>
        <v/>
      </c>
      <c r="O90" s="138" t="str">
        <f>IF(1=1,IF(E90="","",O83),N("K13"))</f>
        <v/>
      </c>
      <c r="P90" s="139" t="str">
        <f>IF(1=1,IF(M90="","",IF(AND(ISNUMBER(M90),M90&lt;1,N90="kg"),MAX(1,ROUND(M90*1000,0)),IF(AND(ISNUMBER(M90),M90&lt;1,N90="L"),MAX(1,ROUND(M90*100,0)),ROUND(M90,3)))),N("O13"))</f>
        <v/>
      </c>
      <c r="Q90" s="140" t="str">
        <f>IF(1=1,IF(M90="","",IF(AND(ISNUMBER(M90),M90&lt;1,N90="kg"),"g",IF(AND(ISNUMBER(M90),M90&lt;1,N90="L"),"cl",N90))),N("P13"))</f>
        <v/>
      </c>
      <c r="R90" s="161" t="str">
        <f>IF(1=1,IF(E90="","",IF(F90="","A CONTROLER",IF(NOT(ISNUMBER(F90)),"TEXTE",IF(OR(L90="",L90&lt;=0),"COMMANDE PRINCIPALE INCOMPLETE",IF(G90="","UNITE MANQUANTE",IF(COUNTIF(B384:B428,AE90)=0,"UNITE A CONTROLER","OK")))))),N("Q9"))</f>
        <v/>
      </c>
      <c r="S90" s="105"/>
      <c r="T90" s="141">
        <f t="shared" si="13"/>
        <v>0</v>
      </c>
      <c r="U90" s="133" t="str">
        <f>IF(1=1,IF(E90="","",U83),N("S13"))</f>
        <v/>
      </c>
      <c r="V90" s="133" t="str">
        <f>IF(1=1,IF(E90="","",V83),N("T13"))</f>
        <v/>
      </c>
      <c r="W90" s="135" t="str">
        <f>IF(1=1,IF(OR(U90="",V90="",NOT(ISNUMBER(U90)),NOT(ISNUMBER(V90)),U90=0),"",V90/U90),N("U13"))</f>
        <v/>
      </c>
      <c r="X90" s="136" t="str">
        <f>IF(1=1,IF(OR(W90="",NOT(ISNUMBER(F90))),"",F90*W90*IFERROR(INDEX(D384:D428,MATCH(AE90,B384:B428,0)),1)),N("V7"))</f>
        <v/>
      </c>
      <c r="Y90" s="137" t="str">
        <f>IF(1=1,IF(F90="","",IF(G90="","",IFERROR(INDEX(E384:E428,MATCH(AE90,B384:B428,0)),G90&amp;""))),N("W6"))</f>
        <v/>
      </c>
      <c r="Z90" s="142" t="str">
        <f>IF(1=1,IF(X90="","",IF(AND(ISNUMBER(X90),X90&lt;1,Y90="kg"),MAX(1,ROUND(X90*1000,0)),IF(AND(ISNUMBER(X90),X90&lt;1,Y90="L"),MAX(1,ROUND(X90*100,0)),ROUND(X90,3)))),N("X13"))</f>
        <v/>
      </c>
      <c r="AA90" s="143" t="str">
        <f>IF(1=1,IF(X90="","",IF(AND(ISNUMBER(X90),X90&lt;1,Y90="kg"),"g",IF(AND(ISNUMBER(X90),X90&lt;1,Y90="L"),"cl",Y90))),N("Y13"))</f>
        <v/>
      </c>
      <c r="AB90" s="123" t="str">
        <f>IF(1=1,IF(E90="","",IF(F90="","A CONTROLER",IF(NOT(ISNUMBER(F90)),"TEXTE",IF(OR(W90="",W90&lt;=0),"COMMANDE COUVERTS INCOMPLETE",IF(G90="","UNITE MANQUANTE",IF(COUNTIF(B384:B428,AE90)=0,"UNITE A CONTROLER","OK")))))),N("Z6"))</f>
        <v/>
      </c>
      <c r="AD90" s="144" t="str">
        <f>IF(1=1,IF(E90="","",AD83),N("AB13"))</f>
        <v/>
      </c>
      <c r="AE90" s="125" t="str">
        <f>IF(1=1,IF(G90="","",UPPER(TRIM(SUBSTITUTE(SUBSTITUTE(G90&amp;"",CHAR(160)," ")," "," ")))),N("AC13"))</f>
        <v/>
      </c>
      <c r="AG90" s="4" t="s">
        <v>32</v>
      </c>
    </row>
    <row r="91" spans="1:33" ht="15.75" x14ac:dyDescent="0.25">
      <c r="A91" s="126" t="str">
        <f>IF(1=1,IF(E91="","",A83),N("A14"))</f>
        <v/>
      </c>
      <c r="B91" s="127" t="str">
        <f>IF(1=1,IF(E91="","",B83),N("B14"))</f>
        <v/>
      </c>
      <c r="C91" s="128"/>
      <c r="D91" s="129" t="str">
        <f>IF(ISBLANK(E91),"",LARGE(D83:D90,1)+1)</f>
        <v/>
      </c>
      <c r="E91" s="130"/>
      <c r="F91" s="131"/>
      <c r="G91" s="170"/>
      <c r="H91" s="105"/>
      <c r="I91" s="132" t="str">
        <f>IF(1=1,IF(E91="","",I83),N("H14"))</f>
        <v/>
      </c>
      <c r="J91" s="133" t="str">
        <f>IF(1=1,IF(E91="","",J83),N("I14"))</f>
        <v/>
      </c>
      <c r="K91" s="134" t="str">
        <f>IF(1=1,IF(E91="","",K83),N("J14"))</f>
        <v/>
      </c>
      <c r="L91" s="135" t="str">
        <f>IF(1=1,IF(OR(J91="",O91="",NOT(ISNUMBER(J91)),NOT(ISNUMBER(O91)),J91=0),"",O91/J91),N("L14"))</f>
        <v/>
      </c>
      <c r="M91" s="136" t="str">
        <f>IF(1=1,IF(OR(L91="",NOT(ISNUMBER(F91))),"",F91*L91*IFERROR(INDEX(D384:D428,MATCH(AE91,B384:B428,0)),1)),N("M13"))</f>
        <v/>
      </c>
      <c r="N91" s="137" t="str">
        <f>IF(1=1,IF(F91="","",IF(G91="","",IFERROR(INDEX(E384:E428,MATCH(AE91,B384:B428,0)),G91&amp;""))),N("N6"))</f>
        <v/>
      </c>
      <c r="O91" s="138" t="str">
        <f>IF(1=1,IF(E91="","",O83),N("K14"))</f>
        <v/>
      </c>
      <c r="P91" s="139" t="str">
        <f>IF(1=1,IF(M91="","",IF(AND(ISNUMBER(M91),M91&lt;1,N91="kg"),MAX(1,ROUND(M91*1000,0)),IF(AND(ISNUMBER(M91),M91&lt;1,N91="L"),MAX(1,ROUND(M91*100,0)),ROUND(M91,3)))),N("O14"))</f>
        <v/>
      </c>
      <c r="Q91" s="140" t="str">
        <f>IF(1=1,IF(M91="","",IF(AND(ISNUMBER(M91),M91&lt;1,N91="kg"),"g",IF(AND(ISNUMBER(M91),M91&lt;1,N91="L"),"cl",N91))),N("P14"))</f>
        <v/>
      </c>
      <c r="R91" s="161" t="str">
        <f>IF(1=1,IF(E91="","",IF(F91="","A CONTROLER",IF(NOT(ISNUMBER(F91)),"TEXTE",IF(OR(L91="",L91&lt;=0),"COMMANDE PRINCIPALE INCOMPLETE",IF(G91="","UNITE MANQUANTE",IF(COUNTIF(B384:B428,AE91)=0,"UNITE A CONTROLER","OK")))))),N("Q9"))</f>
        <v/>
      </c>
      <c r="S91" s="105"/>
      <c r="T91" s="141">
        <f t="shared" si="13"/>
        <v>0</v>
      </c>
      <c r="U91" s="133" t="str">
        <f>IF(1=1,IF(E91="","",U83),N("S14"))</f>
        <v/>
      </c>
      <c r="V91" s="133" t="str">
        <f>IF(1=1,IF(E91="","",V83),N("T14"))</f>
        <v/>
      </c>
      <c r="W91" s="135" t="str">
        <f>IF(1=1,IF(OR(U91="",V91="",NOT(ISNUMBER(U91)),NOT(ISNUMBER(V91)),U91=0),"",V91/U91),N("U14"))</f>
        <v/>
      </c>
      <c r="X91" s="136" t="str">
        <f>IF(1=1,IF(OR(W91="",NOT(ISNUMBER(F91))),"",F91*W91*IFERROR(INDEX(D384:D428,MATCH(AE91,B384:B428,0)),1)),N("V7"))</f>
        <v/>
      </c>
      <c r="Y91" s="137" t="str">
        <f>IF(1=1,IF(F91="","",IF(G91="","",IFERROR(INDEX(E384:E428,MATCH(AE91,B384:B428,0)),G91&amp;""))),N("W6"))</f>
        <v/>
      </c>
      <c r="Z91" s="142" t="str">
        <f>IF(1=1,IF(X91="","",IF(AND(ISNUMBER(X91),X91&lt;1,Y91="kg"),MAX(1,ROUND(X91*1000,0)),IF(AND(ISNUMBER(X91),X91&lt;1,Y91="L"),MAX(1,ROUND(X91*100,0)),ROUND(X91,3)))),N("X14"))</f>
        <v/>
      </c>
      <c r="AA91" s="143" t="str">
        <f>IF(1=1,IF(X91="","",IF(AND(ISNUMBER(X91),X91&lt;1,Y91="kg"),"g",IF(AND(ISNUMBER(X91),X91&lt;1,Y91="L"),"cl",Y91))),N("Y14"))</f>
        <v/>
      </c>
      <c r="AB91" s="123" t="str">
        <f>IF(1=1,IF(E91="","",IF(F91="","A CONTROLER",IF(NOT(ISNUMBER(F91)),"TEXTE",IF(OR(W91="",W91&lt;=0),"COMMANDE COUVERTS INCOMPLETE",IF(G91="","UNITE MANQUANTE",IF(COUNTIF(B384:B428,AE91)=0,"UNITE A CONTROLER","OK")))))),N("Z6"))</f>
        <v/>
      </c>
      <c r="AD91" s="144" t="str">
        <f>IF(1=1,IF(E91="","",AD83),N("AB14"))</f>
        <v/>
      </c>
      <c r="AE91" s="125" t="str">
        <f>IF(1=1,IF(G91="","",UPPER(TRIM(SUBSTITUTE(SUBSTITUTE(G91&amp;"",CHAR(160)," ")," "," ")))),N("AC14"))</f>
        <v/>
      </c>
      <c r="AG91" s="4" t="s">
        <v>33</v>
      </c>
    </row>
    <row r="92" spans="1:33" ht="15.75" x14ac:dyDescent="0.25">
      <c r="A92" s="126" t="str">
        <f>IF(1=1,IF(E92="","",A83),N("A15"))</f>
        <v/>
      </c>
      <c r="B92" s="127" t="str">
        <f>IF(1=1,IF(E92="","",B83),N("B15"))</f>
        <v/>
      </c>
      <c r="C92" s="128"/>
      <c r="D92" s="129" t="str">
        <f>IF(ISBLANK(E92),"",LARGE(D83:D91,1)+1)</f>
        <v/>
      </c>
      <c r="E92" s="130"/>
      <c r="F92" s="131"/>
      <c r="G92" s="170"/>
      <c r="H92" s="105"/>
      <c r="I92" s="132" t="str">
        <f>IF(1=1,IF(E92="","",I83),N("H15"))</f>
        <v/>
      </c>
      <c r="J92" s="133" t="str">
        <f>IF(1=1,IF(E92="","",J83),N("I15"))</f>
        <v/>
      </c>
      <c r="K92" s="134" t="str">
        <f>IF(1=1,IF(E92="","",K83),N("J15"))</f>
        <v/>
      </c>
      <c r="L92" s="135" t="str">
        <f>IF(1=1,IF(OR(J92="",O92="",NOT(ISNUMBER(J92)),NOT(ISNUMBER(O92)),J92=0),"",O92/J92),N("L15"))</f>
        <v/>
      </c>
      <c r="M92" s="136" t="str">
        <f>IF(1=1,IF(OR(L92="",NOT(ISNUMBER(F92))),"",F92*L92*IFERROR(INDEX(D384:D428,MATCH(AE92,B384:B428,0)),1)),N("M13"))</f>
        <v/>
      </c>
      <c r="N92" s="137" t="str">
        <f>IF(1=1,IF(F92="","",IF(G92="","",IFERROR(INDEX(E384:E428,MATCH(AE92,B384:B428,0)),G92&amp;""))),N("N6"))</f>
        <v/>
      </c>
      <c r="O92" s="138" t="str">
        <f>IF(1=1,IF(E92="","",O83),N("K15"))</f>
        <v/>
      </c>
      <c r="P92" s="139" t="str">
        <f>IF(1=1,IF(M92="","",IF(AND(ISNUMBER(M92),M92&lt;1,N92="kg"),MAX(1,ROUND(M92*1000,0)),IF(AND(ISNUMBER(M92),M92&lt;1,N92="L"),MAX(1,ROUND(M92*100,0)),ROUND(M92,3)))),N("O15"))</f>
        <v/>
      </c>
      <c r="Q92" s="140" t="str">
        <f>IF(1=1,IF(M92="","",IF(AND(ISNUMBER(M92),M92&lt;1,N92="kg"),"g",IF(AND(ISNUMBER(M92),M92&lt;1,N92="L"),"cl",N92))),N("P15"))</f>
        <v/>
      </c>
      <c r="R92" s="161" t="str">
        <f>IF(1=1,IF(E92="","",IF(F92="","A CONTROLER",IF(NOT(ISNUMBER(F92)),"TEXTE",IF(OR(L92="",L92&lt;=0),"COMMANDE PRINCIPALE INCOMPLETE",IF(G92="","UNITE MANQUANTE",IF(COUNTIF(B384:B428,AE92)=0,"UNITE A CONTROLER","OK")))))),N("Q9"))</f>
        <v/>
      </c>
      <c r="S92" s="105"/>
      <c r="T92" s="141">
        <f t="shared" si="13"/>
        <v>0</v>
      </c>
      <c r="U92" s="133" t="str">
        <f>IF(1=1,IF(E92="","",U83),N("S15"))</f>
        <v/>
      </c>
      <c r="V92" s="133" t="str">
        <f>IF(1=1,IF(E92="","",V83),N("T15"))</f>
        <v/>
      </c>
      <c r="W92" s="135" t="str">
        <f>IF(1=1,IF(OR(U92="",V92="",NOT(ISNUMBER(U92)),NOT(ISNUMBER(V92)),U92=0),"",V92/U92),N("U15"))</f>
        <v/>
      </c>
      <c r="X92" s="136" t="str">
        <f>IF(1=1,IF(OR(W92="",NOT(ISNUMBER(F92))),"",F92*W92*IFERROR(INDEX(D384:D428,MATCH(AE92,B384:B428,0)),1)),N("V7"))</f>
        <v/>
      </c>
      <c r="Y92" s="137" t="str">
        <f>IF(1=1,IF(F92="","",IF(G92="","",IFERROR(INDEX(E384:E428,MATCH(AE92,B384:B428,0)),G92&amp;""))),N("W6"))</f>
        <v/>
      </c>
      <c r="Z92" s="142" t="str">
        <f>IF(1=1,IF(X92="","",IF(AND(ISNUMBER(X92),X92&lt;1,Y92="kg"),MAX(1,ROUND(X92*1000,0)),IF(AND(ISNUMBER(X92),X92&lt;1,Y92="L"),MAX(1,ROUND(X92*100,0)),ROUND(X92,3)))),N("X15"))</f>
        <v/>
      </c>
      <c r="AA92" s="143" t="str">
        <f>IF(1=1,IF(X92="","",IF(AND(ISNUMBER(X92),X92&lt;1,Y92="kg"),"g",IF(AND(ISNUMBER(X92),X92&lt;1,Y92="L"),"cl",Y92))),N("Y15"))</f>
        <v/>
      </c>
      <c r="AB92" s="123" t="str">
        <f>IF(1=1,IF(E92="","",IF(F92="","A CONTROLER",IF(NOT(ISNUMBER(F92)),"TEXTE",IF(OR(W92="",W92&lt;=0),"COMMANDE COUVERTS INCOMPLETE",IF(G92="","UNITE MANQUANTE",IF(COUNTIF(B384:B428,AE92)=0,"UNITE A CONTROLER","OK")))))),N("Z6"))</f>
        <v/>
      </c>
      <c r="AD92" s="144" t="str">
        <f>IF(1=1,IF(E92="","",AD83),N("AB15"))</f>
        <v/>
      </c>
      <c r="AE92" s="125" t="str">
        <f>IF(1=1,IF(G92="","",UPPER(TRIM(SUBSTITUTE(SUBSTITUTE(G92&amp;"",CHAR(160)," ")," "," ")))),N("AC15"))</f>
        <v/>
      </c>
      <c r="AG92" s="5" t="s">
        <v>34</v>
      </c>
    </row>
    <row r="93" spans="1:33" ht="15.75" x14ac:dyDescent="0.25">
      <c r="A93" s="126" t="str">
        <f>IF(1=1,IF(E93="","",A83),N("A16"))</f>
        <v/>
      </c>
      <c r="B93" s="127" t="str">
        <f>IF(1=1,IF(E93="","",B83),N("B16"))</f>
        <v/>
      </c>
      <c r="C93" s="128"/>
      <c r="D93" s="129" t="str">
        <f>IF(ISBLANK(E93),"",LARGE(D83:D92,1)+1)</f>
        <v/>
      </c>
      <c r="E93" s="130"/>
      <c r="F93" s="131"/>
      <c r="G93" s="170"/>
      <c r="H93" s="105"/>
      <c r="I93" s="132" t="str">
        <f>IF(1=1,IF(E93="","",I83),N("H16"))</f>
        <v/>
      </c>
      <c r="J93" s="133" t="str">
        <f>IF(1=1,IF(E93="","",J83),N("I16"))</f>
        <v/>
      </c>
      <c r="K93" s="134" t="str">
        <f>IF(1=1,IF(E93="","",K83),N("J16"))</f>
        <v/>
      </c>
      <c r="L93" s="135" t="str">
        <f>IF(1=1,IF(OR(J93="",O93="",NOT(ISNUMBER(J93)),NOT(ISNUMBER(O93)),J93=0),"",O93/J93),N("L16"))</f>
        <v/>
      </c>
      <c r="M93" s="136" t="str">
        <f>IF(1=1,IF(OR(L93="",NOT(ISNUMBER(F93))),"",F93*L93*IFERROR(INDEX(D384:D428,MATCH(AE93,B384:B428,0)),1)),N("M13"))</f>
        <v/>
      </c>
      <c r="N93" s="137" t="str">
        <f>IF(1=1,IF(F93="","",IF(G93="","",IFERROR(INDEX(E384:E428,MATCH(AE93,B384:B428,0)),G93&amp;""))),N("N6"))</f>
        <v/>
      </c>
      <c r="O93" s="138" t="str">
        <f>IF(1=1,IF(E93="","",O83),N("K16"))</f>
        <v/>
      </c>
      <c r="P93" s="139" t="str">
        <f>IF(1=1,IF(M93="","",IF(AND(ISNUMBER(M93),M93&lt;1,N93="kg"),MAX(1,ROUND(M93*1000,0)),IF(AND(ISNUMBER(M93),M93&lt;1,N93="L"),MAX(1,ROUND(M93*100,0)),ROUND(M93,3)))),N("O16"))</f>
        <v/>
      </c>
      <c r="Q93" s="140" t="str">
        <f>IF(1=1,IF(M93="","",IF(AND(ISNUMBER(M93),M93&lt;1,N93="kg"),"g",IF(AND(ISNUMBER(M93),M93&lt;1,N93="L"),"cl",N93))),N("P16"))</f>
        <v/>
      </c>
      <c r="R93" s="161" t="str">
        <f>IF(1=1,IF(E93="","",IF(F93="","A CONTROLER",IF(NOT(ISNUMBER(F93)),"TEXTE",IF(OR(L93="",L93&lt;=0),"COMMANDE PRINCIPALE INCOMPLETE",IF(G93="","UNITE MANQUANTE",IF(COUNTIF(B384:B428,AE93)=0,"UNITE A CONTROLER","OK")))))),N("Q9"))</f>
        <v/>
      </c>
      <c r="S93" s="105"/>
      <c r="T93" s="141">
        <f t="shared" si="13"/>
        <v>0</v>
      </c>
      <c r="U93" s="133" t="str">
        <f>IF(1=1,IF(E93="","",U83),N("S16"))</f>
        <v/>
      </c>
      <c r="V93" s="133" t="str">
        <f>IF(1=1,IF(E93="","",V83),N("T16"))</f>
        <v/>
      </c>
      <c r="W93" s="135" t="str">
        <f>IF(1=1,IF(OR(U93="",V93="",NOT(ISNUMBER(U93)),NOT(ISNUMBER(V93)),U93=0),"",V93/U93),N("U16"))</f>
        <v/>
      </c>
      <c r="X93" s="136" t="str">
        <f>IF(1=1,IF(OR(W93="",NOT(ISNUMBER(F93))),"",F93*W93*IFERROR(INDEX(D384:D428,MATCH(AE93,B384:B428,0)),1)),N("V7"))</f>
        <v/>
      </c>
      <c r="Y93" s="137" t="str">
        <f>IF(1=1,IF(F93="","",IF(G93="","",IFERROR(INDEX(E384:E428,MATCH(AE93,B384:B428,0)),G93&amp;""))),N("W6"))</f>
        <v/>
      </c>
      <c r="Z93" s="142" t="str">
        <f>IF(1=1,IF(X93="","",IF(AND(ISNUMBER(X93),X93&lt;1,Y93="kg"),MAX(1,ROUND(X93*1000,0)),IF(AND(ISNUMBER(X93),X93&lt;1,Y93="L"),MAX(1,ROUND(X93*100,0)),ROUND(X93,3)))),N("X16"))</f>
        <v/>
      </c>
      <c r="AA93" s="143" t="str">
        <f>IF(1=1,IF(X93="","",IF(AND(ISNUMBER(X93),X93&lt;1,Y93="kg"),"g",IF(AND(ISNUMBER(X93),X93&lt;1,Y93="L"),"cl",Y93))),N("Y16"))</f>
        <v/>
      </c>
      <c r="AB93" s="123" t="str">
        <f>IF(1=1,IF(E93="","",IF(F93="","A CONTROLER",IF(NOT(ISNUMBER(F93)),"TEXTE",IF(OR(W93="",W93&lt;=0),"COMMANDE COUVERTS INCOMPLETE",IF(G93="","UNITE MANQUANTE",IF(COUNTIF(B384:B428,AE93)=0,"UNITE A CONTROLER","OK")))))),N("Z6"))</f>
        <v/>
      </c>
      <c r="AD93" s="144" t="str">
        <f>IF(1=1,IF(E93="","",AD83),N("AB16"))</f>
        <v/>
      </c>
      <c r="AE93" s="125" t="str">
        <f>IF(1=1,IF(G93="","",UPPER(TRIM(SUBSTITUTE(SUBSTITUTE(G93&amp;"",CHAR(160)," ")," "," ")))),N("AC16"))</f>
        <v/>
      </c>
      <c r="AG93" s="5" t="s">
        <v>35</v>
      </c>
    </row>
    <row r="94" spans="1:33" ht="15.75" x14ac:dyDescent="0.25">
      <c r="A94" s="126" t="str">
        <f>IF(1=1,IF(E94="","",A83),N("A17"))</f>
        <v/>
      </c>
      <c r="B94" s="127" t="str">
        <f>IF(1=1,IF(E94="","",B83),N("B17"))</f>
        <v/>
      </c>
      <c r="C94" s="128"/>
      <c r="D94" s="129" t="str">
        <f>IF(ISBLANK(E94),"",LARGE(D83:D93,1)+1)</f>
        <v/>
      </c>
      <c r="E94" s="130"/>
      <c r="F94" s="131"/>
      <c r="G94" s="170"/>
      <c r="H94" s="105"/>
      <c r="I94" s="132" t="str">
        <f>IF(1=1,IF(E94="","",I83),N("H17"))</f>
        <v/>
      </c>
      <c r="J94" s="133" t="str">
        <f>IF(1=1,IF(E94="","",J83),N("I17"))</f>
        <v/>
      </c>
      <c r="K94" s="134" t="str">
        <f>IF(1=1,IF(E94="","",K83),N("J17"))</f>
        <v/>
      </c>
      <c r="L94" s="135" t="str">
        <f>IF(1=1,IF(OR(J94="",O94="",NOT(ISNUMBER(J94)),NOT(ISNUMBER(O94)),J94=0),"",O94/J94),N("L17"))</f>
        <v/>
      </c>
      <c r="M94" s="136" t="str">
        <f>IF(1=1,IF(OR(L94="",NOT(ISNUMBER(F94))),"",F94*L94*IFERROR(INDEX(D384:D428,MATCH(AE94,B384:B428,0)),1)),N("M13"))</f>
        <v/>
      </c>
      <c r="N94" s="137" t="str">
        <f>IF(1=1,IF(F94="","",IF(G94="","",IFERROR(INDEX(E384:E428,MATCH(AE94,B384:B428,0)),G94&amp;""))),N("N6"))</f>
        <v/>
      </c>
      <c r="O94" s="138" t="str">
        <f>IF(1=1,IF(E94="","",O83),N("K17"))</f>
        <v/>
      </c>
      <c r="P94" s="139" t="str">
        <f>IF(1=1,IF(M94="","",IF(AND(ISNUMBER(M94),M94&lt;1,N94="kg"),MAX(1,ROUND(M94*1000,0)),IF(AND(ISNUMBER(M94),M94&lt;1,N94="L"),MAX(1,ROUND(M94*100,0)),ROUND(M94,3)))),N("O17"))</f>
        <v/>
      </c>
      <c r="Q94" s="140" t="str">
        <f>IF(1=1,IF(M94="","",IF(AND(ISNUMBER(M94),M94&lt;1,N94="kg"),"g",IF(AND(ISNUMBER(M94),M94&lt;1,N94="L"),"cl",N94))),N("P17"))</f>
        <v/>
      </c>
      <c r="R94" s="161" t="str">
        <f>IF(1=1,IF(E94="","",IF(F94="","A CONTROLER",IF(NOT(ISNUMBER(F94)),"TEXTE",IF(OR(L94="",L94&lt;=0),"COMMANDE PRINCIPALE INCOMPLETE",IF(G94="","UNITE MANQUANTE",IF(COUNTIF(B384:B428,AE94)=0,"UNITE A CONTROLER","OK")))))),N("Q9"))</f>
        <v/>
      </c>
      <c r="S94" s="105"/>
      <c r="T94" s="141">
        <f t="shared" si="13"/>
        <v>0</v>
      </c>
      <c r="U94" s="133" t="str">
        <f>IF(1=1,IF(E94="","",U83),N("S17"))</f>
        <v/>
      </c>
      <c r="V94" s="133" t="str">
        <f>IF(1=1,IF(E94="","",V83),N("T17"))</f>
        <v/>
      </c>
      <c r="W94" s="135" t="str">
        <f>IF(1=1,IF(OR(U94="",V94="",NOT(ISNUMBER(U94)),NOT(ISNUMBER(V94)),U94=0),"",V94/U94),N("U17"))</f>
        <v/>
      </c>
      <c r="X94" s="136" t="str">
        <f>IF(1=1,IF(OR(W94="",NOT(ISNUMBER(F94))),"",F94*W94*IFERROR(INDEX(D384:D428,MATCH(AE94,B384:B428,0)),1)),N("V7"))</f>
        <v/>
      </c>
      <c r="Y94" s="137" t="str">
        <f>IF(1=1,IF(F94="","",IF(G94="","",IFERROR(INDEX(E384:E428,MATCH(AE94,B384:B428,0)),G94&amp;""))),N("W6"))</f>
        <v/>
      </c>
      <c r="Z94" s="142" t="str">
        <f>IF(1=1,IF(X94="","",IF(AND(ISNUMBER(X94),X94&lt;1,Y94="kg"),MAX(1,ROUND(X94*1000,0)),IF(AND(ISNUMBER(X94),X94&lt;1,Y94="L"),MAX(1,ROUND(X94*100,0)),ROUND(X94,3)))),N("X17"))</f>
        <v/>
      </c>
      <c r="AA94" s="143" t="str">
        <f>IF(1=1,IF(X94="","",IF(AND(ISNUMBER(X94),X94&lt;1,Y94="kg"),"g",IF(AND(ISNUMBER(X94),X94&lt;1,Y94="L"),"cl",Y94))),N("Y17"))</f>
        <v/>
      </c>
      <c r="AB94" s="123" t="str">
        <f>IF(1=1,IF(E94="","",IF(F94="","A CONTROLER",IF(NOT(ISNUMBER(F94)),"TEXTE",IF(OR(W94="",W94&lt;=0),"COMMANDE COUVERTS INCOMPLETE",IF(G94="","UNITE MANQUANTE",IF(COUNTIF(B384:B428,AE94)=0,"UNITE A CONTROLER","OK")))))),N("Z6"))</f>
        <v/>
      </c>
      <c r="AD94" s="144" t="str">
        <f>IF(1=1,IF(E94="","",AD83),N("AB17"))</f>
        <v/>
      </c>
      <c r="AE94" s="125" t="str">
        <f>IF(1=1,IF(G94="","",UPPER(TRIM(SUBSTITUTE(SUBSTITUTE(G94&amp;"",CHAR(160)," ")," "," ")))),N("AC17"))</f>
        <v/>
      </c>
      <c r="AG94" s="5" t="s">
        <v>225</v>
      </c>
    </row>
    <row r="95" spans="1:33" ht="15.75" x14ac:dyDescent="0.25">
      <c r="A95" s="126" t="str">
        <f>IF(1=1,IF(E95="","",A83),N("A18"))</f>
        <v/>
      </c>
      <c r="B95" s="127" t="str">
        <f>IF(1=1,IF(E95="","",B83),N("B18"))</f>
        <v/>
      </c>
      <c r="C95" s="128"/>
      <c r="D95" s="129" t="str">
        <f>IF(ISBLANK(E95),"",LARGE(D83:D94,1)+1)</f>
        <v/>
      </c>
      <c r="E95" s="130"/>
      <c r="F95" s="131"/>
      <c r="G95" s="170"/>
      <c r="H95" s="105"/>
      <c r="I95" s="132" t="str">
        <f>IF(1=1,IF(E95="","",I83),N("H18"))</f>
        <v/>
      </c>
      <c r="J95" s="133" t="str">
        <f>IF(1=1,IF(E95="","",J83),N("I18"))</f>
        <v/>
      </c>
      <c r="K95" s="134" t="str">
        <f>IF(1=1,IF(E95="","",K83),N("J18"))</f>
        <v/>
      </c>
      <c r="L95" s="135" t="str">
        <f>IF(1=1,IF(OR(J95="",O95="",NOT(ISNUMBER(J95)),NOT(ISNUMBER(O95)),J95=0),"",O95/J95),N("L18"))</f>
        <v/>
      </c>
      <c r="M95" s="136" t="str">
        <f>IF(1=1,IF(OR(L95="",NOT(ISNUMBER(F95))),"",F95*L95*IFERROR(INDEX(D384:D428,MATCH(AE95,B384:B428,0)),1)),N("M13"))</f>
        <v/>
      </c>
      <c r="N95" s="137" t="str">
        <f>IF(1=1,IF(F95="","",IF(G95="","",IFERROR(INDEX(E384:E428,MATCH(AE95,B384:B428,0)),G95&amp;""))),N("N6"))</f>
        <v/>
      </c>
      <c r="O95" s="138" t="str">
        <f>IF(1=1,IF(E95="","",O83),N("K18"))</f>
        <v/>
      </c>
      <c r="P95" s="139" t="str">
        <f>IF(1=1,IF(M95="","",IF(AND(ISNUMBER(M95),M95&lt;1,N95="kg"),MAX(1,ROUND(M95*1000,0)),IF(AND(ISNUMBER(M95),M95&lt;1,N95="L"),MAX(1,ROUND(M95*100,0)),ROUND(M95,3)))),N("O18"))</f>
        <v/>
      </c>
      <c r="Q95" s="140" t="str">
        <f>IF(1=1,IF(M95="","",IF(AND(ISNUMBER(M95),M95&lt;1,N95="kg"),"g",IF(AND(ISNUMBER(M95),M95&lt;1,N95="L"),"cl",N95))),N("P18"))</f>
        <v/>
      </c>
      <c r="R95" s="161" t="str">
        <f>IF(1=1,IF(E95="","",IF(F95="","A CONTROLER",IF(NOT(ISNUMBER(F95)),"TEXTE",IF(OR(L95="",L95&lt;=0),"COMMANDE PRINCIPALE INCOMPLETE",IF(G95="","UNITE MANQUANTE",IF(COUNTIF(B384:B428,AE95)=0,"UNITE A CONTROLER","OK")))))),N("Q9"))</f>
        <v/>
      </c>
      <c r="S95" s="105"/>
      <c r="T95" s="141">
        <f t="shared" si="13"/>
        <v>0</v>
      </c>
      <c r="U95" s="133" t="str">
        <f>IF(1=1,IF(E95="","",U83),N("S18"))</f>
        <v/>
      </c>
      <c r="V95" s="133" t="str">
        <f>IF(1=1,IF(E95="","",V83),N("T18"))</f>
        <v/>
      </c>
      <c r="W95" s="135" t="str">
        <f>IF(1=1,IF(OR(U95="",V95="",NOT(ISNUMBER(U95)),NOT(ISNUMBER(V95)),U95=0),"",V95/U95),N("U18"))</f>
        <v/>
      </c>
      <c r="X95" s="136" t="str">
        <f>IF(1=1,IF(OR(W95="",NOT(ISNUMBER(F95))),"",F95*W95*IFERROR(INDEX(D384:D428,MATCH(AE95,B384:B428,0)),1)),N("V7"))</f>
        <v/>
      </c>
      <c r="Y95" s="137" t="str">
        <f>IF(1=1,IF(F95="","",IF(G95="","",IFERROR(INDEX(E384:E428,MATCH(AE95,B384:B428,0)),G95&amp;""))),N("W6"))</f>
        <v/>
      </c>
      <c r="Z95" s="142" t="str">
        <f>IF(1=1,IF(X95="","",IF(AND(ISNUMBER(X95),X95&lt;1,Y95="kg"),MAX(1,ROUND(X95*1000,0)),IF(AND(ISNUMBER(X95),X95&lt;1,Y95="L"),MAX(1,ROUND(X95*100,0)),ROUND(X95,3)))),N("X18"))</f>
        <v/>
      </c>
      <c r="AA95" s="143" t="str">
        <f>IF(1=1,IF(X95="","",IF(AND(ISNUMBER(X95),X95&lt;1,Y95="kg"),"g",IF(AND(ISNUMBER(X95),X95&lt;1,Y95="L"),"cl",Y95))),N("Y18"))</f>
        <v/>
      </c>
      <c r="AB95" s="123" t="str">
        <f>IF(1=1,IF(E95="","",IF(F95="","A CONTROLER",IF(NOT(ISNUMBER(F95)),"TEXTE",IF(OR(W95="",W95&lt;=0),"COMMANDE COUVERTS INCOMPLETE",IF(G95="","UNITE MANQUANTE",IF(COUNTIF(B384:B428,AE95)=0,"UNITE A CONTROLER","OK")))))),N("Z6"))</f>
        <v/>
      </c>
      <c r="AD95" s="144" t="str">
        <f>IF(1=1,IF(E95="","",AD83),N("AB18"))</f>
        <v/>
      </c>
      <c r="AE95" s="125" t="str">
        <f>IF(1=1,IF(G95="","",UPPER(TRIM(SUBSTITUTE(SUBSTITUTE(G95&amp;"",CHAR(160)," ")," "," ")))),N("AC18"))</f>
        <v/>
      </c>
      <c r="AG95" s="5" t="s">
        <v>36</v>
      </c>
    </row>
    <row r="96" spans="1:33" ht="15.75" x14ac:dyDescent="0.25">
      <c r="A96" s="126" t="str">
        <f>IF(1=1,IF(E96="","",A83),N("A19"))</f>
        <v/>
      </c>
      <c r="B96" s="127" t="str">
        <f>IF(1=1,IF(E96="","",B83),N("B19"))</f>
        <v/>
      </c>
      <c r="C96" s="128"/>
      <c r="D96" s="129" t="str">
        <f>IF(ISBLANK(E96),"",LARGE(D83:D95,1)+1)</f>
        <v/>
      </c>
      <c r="E96" s="130"/>
      <c r="F96" s="131"/>
      <c r="G96" s="170"/>
      <c r="H96" s="105"/>
      <c r="I96" s="132" t="str">
        <f>IF(1=1,IF(E96="","",I83),N("H19"))</f>
        <v/>
      </c>
      <c r="J96" s="133" t="str">
        <f>IF(1=1,IF(E96="","",J83),N("I19"))</f>
        <v/>
      </c>
      <c r="K96" s="134" t="str">
        <f>IF(1=1,IF(E96="","",K83),N("J19"))</f>
        <v/>
      </c>
      <c r="L96" s="135" t="str">
        <f>IF(1=1,IF(OR(J96="",O96="",NOT(ISNUMBER(J96)),NOT(ISNUMBER(O96)),J96=0),"",O96/J96),N("L19"))</f>
        <v/>
      </c>
      <c r="M96" s="136" t="str">
        <f>IF(1=1,IF(OR(L96="",NOT(ISNUMBER(F96))),"",F96*L96*IFERROR(INDEX(D384:D428,MATCH(AE96,B384:B428,0)),1)),N("M13"))</f>
        <v/>
      </c>
      <c r="N96" s="137" t="str">
        <f>IF(1=1,IF(F96="","",IF(G96="","",IFERROR(INDEX(E384:E428,MATCH(AE96,B384:B428,0)),G96&amp;""))),N("N6"))</f>
        <v/>
      </c>
      <c r="O96" s="138" t="str">
        <f>IF(1=1,IF(E96="","",O83),N("K19"))</f>
        <v/>
      </c>
      <c r="P96" s="139" t="str">
        <f>IF(1=1,IF(M96="","",IF(AND(ISNUMBER(M96),M96&lt;1,N96="kg"),MAX(1,ROUND(M96*1000,0)),IF(AND(ISNUMBER(M96),M96&lt;1,N96="L"),MAX(1,ROUND(M96*100,0)),ROUND(M96,3)))),N("O19"))</f>
        <v/>
      </c>
      <c r="Q96" s="140" t="str">
        <f>IF(1=1,IF(M96="","",IF(AND(ISNUMBER(M96),M96&lt;1,N96="kg"),"g",IF(AND(ISNUMBER(M96),M96&lt;1,N96="L"),"cl",N96))),N("P19"))</f>
        <v/>
      </c>
      <c r="R96" s="161" t="str">
        <f>IF(1=1,IF(E96="","",IF(F96="","A CONTROLER",IF(NOT(ISNUMBER(F96)),"TEXTE",IF(OR(L96="",L96&lt;=0),"COMMANDE PRINCIPALE INCOMPLETE",IF(G96="","UNITE MANQUANTE",IF(COUNTIF(B384:B428,AE96)=0,"UNITE A CONTROLER","OK")))))),N("Q9"))</f>
        <v/>
      </c>
      <c r="S96" s="105"/>
      <c r="T96" s="141">
        <f t="shared" si="13"/>
        <v>0</v>
      </c>
      <c r="U96" s="133" t="str">
        <f>IF(1=1,IF(E96="","",U83),N("S19"))</f>
        <v/>
      </c>
      <c r="V96" s="133" t="str">
        <f>IF(1=1,IF(E96="","",V83),N("T19"))</f>
        <v/>
      </c>
      <c r="W96" s="135" t="str">
        <f>IF(1=1,IF(OR(U96="",V96="",NOT(ISNUMBER(U96)),NOT(ISNUMBER(V96)),U96=0),"",V96/U96),N("U19"))</f>
        <v/>
      </c>
      <c r="X96" s="136" t="str">
        <f>IF(1=1,IF(OR(W96="",NOT(ISNUMBER(F96))),"",F96*W96*IFERROR(INDEX(D384:D428,MATCH(AE96,B384:B428,0)),1)),N("V7"))</f>
        <v/>
      </c>
      <c r="Y96" s="137" t="str">
        <f>IF(1=1,IF(F96="","",IF(G96="","",IFERROR(INDEX(E384:E428,MATCH(AE96,B384:B428,0)),G96&amp;""))),N("W6"))</f>
        <v/>
      </c>
      <c r="Z96" s="142" t="str">
        <f>IF(1=1,IF(X96="","",IF(AND(ISNUMBER(X96),X96&lt;1,Y96="kg"),MAX(1,ROUND(X96*1000,0)),IF(AND(ISNUMBER(X96),X96&lt;1,Y96="L"),MAX(1,ROUND(X96*100,0)),ROUND(X96,3)))),N("X19"))</f>
        <v/>
      </c>
      <c r="AA96" s="143" t="str">
        <f>IF(1=1,IF(X96="","",IF(AND(ISNUMBER(X96),X96&lt;1,Y96="kg"),"g",IF(AND(ISNUMBER(X96),X96&lt;1,Y96="L"),"cl",Y96))),N("Y19"))</f>
        <v/>
      </c>
      <c r="AB96" s="123" t="str">
        <f>IF(1=1,IF(E96="","",IF(F96="","A CONTROLER",IF(NOT(ISNUMBER(F96)),"TEXTE",IF(OR(W96="",W96&lt;=0),"COMMANDE COUVERTS INCOMPLETE",IF(G96="","UNITE MANQUANTE",IF(COUNTIF(B384:B428,AE96)=0,"UNITE A CONTROLER","OK")))))),N("Z6"))</f>
        <v/>
      </c>
      <c r="AD96" s="144" t="str">
        <f>IF(1=1,IF(E96="","",AD83),N("AB19"))</f>
        <v/>
      </c>
      <c r="AE96" s="125" t="str">
        <f>IF(1=1,IF(G96="","",UPPER(TRIM(SUBSTITUTE(SUBSTITUTE(G96&amp;"",CHAR(160)," ")," "," ")))),N("AC19"))</f>
        <v/>
      </c>
      <c r="AG96" s="5" t="s">
        <v>37</v>
      </c>
    </row>
    <row r="97" spans="1:33" ht="15.75" x14ac:dyDescent="0.25">
      <c r="A97" s="126" t="str">
        <f>IF(1=1,IF(E97="","",A83),N("A20"))</f>
        <v/>
      </c>
      <c r="B97" s="127" t="str">
        <f>IF(1=1,IF(E97="","",B83),N("B20"))</f>
        <v/>
      </c>
      <c r="C97" s="128"/>
      <c r="D97" s="129" t="str">
        <f>IF(ISBLANK(E97),"",LARGE(D83:D96,1)+1)</f>
        <v/>
      </c>
      <c r="E97" s="130"/>
      <c r="F97" s="131"/>
      <c r="G97" s="170"/>
      <c r="H97" s="105"/>
      <c r="I97" s="132" t="str">
        <f>IF(1=1,IF(E97="","",I83),N("H20"))</f>
        <v/>
      </c>
      <c r="J97" s="133" t="str">
        <f>IF(1=1,IF(E97="","",J83),N("I20"))</f>
        <v/>
      </c>
      <c r="K97" s="134" t="str">
        <f>IF(1=1,IF(E97="","",K83),N("J20"))</f>
        <v/>
      </c>
      <c r="L97" s="135" t="str">
        <f>IF(1=1,IF(OR(J97="",O97="",NOT(ISNUMBER(J97)),NOT(ISNUMBER(O97)),J97=0),"",O97/J97),N("L20"))</f>
        <v/>
      </c>
      <c r="M97" s="136" t="str">
        <f>IF(1=1,IF(OR(L97="",NOT(ISNUMBER(F97))),"",F97*L97*IFERROR(INDEX(D384:D428,MATCH(AE97,B384:B428,0)),1)),N("M13"))</f>
        <v/>
      </c>
      <c r="N97" s="137" t="str">
        <f>IF(1=1,IF(F97="","",IF(G97="","",IFERROR(INDEX(E384:E428,MATCH(AE97,B384:B428,0)),G97&amp;""))),N("N6"))</f>
        <v/>
      </c>
      <c r="O97" s="138" t="str">
        <f>IF(1=1,IF(E97="","",O83),N("K20"))</f>
        <v/>
      </c>
      <c r="P97" s="139" t="str">
        <f>IF(1=1,IF(M97="","",IF(AND(ISNUMBER(M97),M97&lt;1,N97="kg"),MAX(1,ROUND(M97*1000,0)),IF(AND(ISNUMBER(M97),M97&lt;1,N97="L"),MAX(1,ROUND(M97*100,0)),ROUND(M97,3)))),N("O20"))</f>
        <v/>
      </c>
      <c r="Q97" s="140" t="str">
        <f>IF(1=1,IF(M97="","",IF(AND(ISNUMBER(M97),M97&lt;1,N97="kg"),"g",IF(AND(ISNUMBER(M97),M97&lt;1,N97="L"),"cl",N97))),N("P20"))</f>
        <v/>
      </c>
      <c r="R97" s="161" t="str">
        <f>IF(1=1,IF(E97="","",IF(F97="","A CONTROLER",IF(NOT(ISNUMBER(F97)),"TEXTE",IF(OR(L97="",L97&lt;=0),"COMMANDE PRINCIPALE INCOMPLETE",IF(G97="","UNITE MANQUANTE",IF(COUNTIF(B384:B428,AE97)=0,"UNITE A CONTROLER","OK")))))),N("Q9"))</f>
        <v/>
      </c>
      <c r="S97" s="105"/>
      <c r="T97" s="141">
        <f t="shared" si="13"/>
        <v>0</v>
      </c>
      <c r="U97" s="133" t="str">
        <f>IF(1=1,IF(E97="","",U83),N("S20"))</f>
        <v/>
      </c>
      <c r="V97" s="133" t="str">
        <f>IF(1=1,IF(E97="","",V83),N("T20"))</f>
        <v/>
      </c>
      <c r="W97" s="135" t="str">
        <f>IF(1=1,IF(OR(U97="",V97="",NOT(ISNUMBER(U97)),NOT(ISNUMBER(V97)),U97=0),"",V97/U97),N("U20"))</f>
        <v/>
      </c>
      <c r="X97" s="136" t="str">
        <f>IF(1=1,IF(OR(W97="",NOT(ISNUMBER(F97))),"",F97*W97*IFERROR(INDEX(D384:D428,MATCH(AE97,B384:B428,0)),1)),N("V7"))</f>
        <v/>
      </c>
      <c r="Y97" s="137" t="str">
        <f>IF(1=1,IF(F97="","",IF(G97="","",IFERROR(INDEX(E384:E428,MATCH(AE97,B384:B428,0)),G97&amp;""))),N("W6"))</f>
        <v/>
      </c>
      <c r="Z97" s="142" t="str">
        <f>IF(1=1,IF(X97="","",IF(AND(ISNUMBER(X97),X97&lt;1,Y97="kg"),MAX(1,ROUND(X97*1000,0)),IF(AND(ISNUMBER(X97),X97&lt;1,Y97="L"),MAX(1,ROUND(X97*100,0)),ROUND(X97,3)))),N("X20"))</f>
        <v/>
      </c>
      <c r="AA97" s="143" t="str">
        <f>IF(1=1,IF(X97="","",IF(AND(ISNUMBER(X97),X97&lt;1,Y97="kg"),"g",IF(AND(ISNUMBER(X97),X97&lt;1,Y97="L"),"cl",Y97))),N("Y20"))</f>
        <v/>
      </c>
      <c r="AB97" s="123" t="str">
        <f>IF(1=1,IF(E97="","",IF(F97="","A CONTROLER",IF(NOT(ISNUMBER(F97)),"TEXTE",IF(OR(W97="",W97&lt;=0),"COMMANDE COUVERTS INCOMPLETE",IF(G97="","UNITE MANQUANTE",IF(COUNTIF(B384:B428,AE97)=0,"UNITE A CONTROLER","OK")))))),N("Z6"))</f>
        <v/>
      </c>
      <c r="AD97" s="144" t="str">
        <f>IF(1=1,IF(E97="","",AD83),N("AB20"))</f>
        <v/>
      </c>
      <c r="AE97" s="125" t="str">
        <f>IF(1=1,IF(G97="","",UPPER(TRIM(SUBSTITUTE(SUBSTITUTE(G97&amp;"",CHAR(160)," ")," "," ")))),N("AC20"))</f>
        <v/>
      </c>
      <c r="AG97" s="4" t="s">
        <v>38</v>
      </c>
    </row>
    <row r="98" spans="1:33" ht="15.75" x14ac:dyDescent="0.25">
      <c r="A98" s="126" t="str">
        <f>IF(1=1,IF(E98="","",A83),N("A21"))</f>
        <v/>
      </c>
      <c r="B98" s="127" t="str">
        <f>IF(1=1,IF(E98="","",B83),N("B21"))</f>
        <v/>
      </c>
      <c r="C98" s="128"/>
      <c r="D98" s="129" t="str">
        <f>IF(ISBLANK(E98),"",LARGE(D83:D97,1)+1)</f>
        <v/>
      </c>
      <c r="E98" s="130"/>
      <c r="F98" s="131"/>
      <c r="G98" s="170"/>
      <c r="H98" s="105"/>
      <c r="I98" s="132" t="str">
        <f>IF(1=1,IF(E98="","",I83),N("H21"))</f>
        <v/>
      </c>
      <c r="J98" s="133" t="str">
        <f>IF(1=1,IF(E98="","",J83),N("I21"))</f>
        <v/>
      </c>
      <c r="K98" s="134" t="str">
        <f>IF(1=1,IF(E98="","",K83),N("J21"))</f>
        <v/>
      </c>
      <c r="L98" s="135" t="str">
        <f>IF(1=1,IF(OR(J98="",O98="",NOT(ISNUMBER(J98)),NOT(ISNUMBER(O98)),J98=0),"",O98/J98),N("L21"))</f>
        <v/>
      </c>
      <c r="M98" s="136" t="str">
        <f>IF(1=1,IF(OR(L98="",NOT(ISNUMBER(F98))),"",F98*L98*IFERROR(INDEX(D384:D428,MATCH(AE98,B384:B428,0)),1)),N("M13"))</f>
        <v/>
      </c>
      <c r="N98" s="137" t="str">
        <f>IF(1=1,IF(F98="","",IF(G98="","",IFERROR(INDEX(E384:E428,MATCH(AE98,B384:B428,0)),G98&amp;""))),N("N6"))</f>
        <v/>
      </c>
      <c r="O98" s="138" t="str">
        <f>IF(1=1,IF(E98="","",O83),N("K21"))</f>
        <v/>
      </c>
      <c r="P98" s="139" t="str">
        <f>IF(1=1,IF(M98="","",IF(AND(ISNUMBER(M98),M98&lt;1,N98="kg"),MAX(1,ROUND(M98*1000,0)),IF(AND(ISNUMBER(M98),M98&lt;1,N98="L"),MAX(1,ROUND(M98*100,0)),ROUND(M98,3)))),N("O21"))</f>
        <v/>
      </c>
      <c r="Q98" s="140" t="str">
        <f>IF(1=1,IF(M98="","",IF(AND(ISNUMBER(M98),M98&lt;1,N98="kg"),"g",IF(AND(ISNUMBER(M98),M98&lt;1,N98="L"),"cl",N98))),N("P21"))</f>
        <v/>
      </c>
      <c r="R98" s="161" t="str">
        <f>IF(1=1,IF(E98="","",IF(F98="","A CONTROLER",IF(NOT(ISNUMBER(F98)),"TEXTE",IF(OR(L98="",L98&lt;=0),"COMMANDE PRINCIPALE INCOMPLETE",IF(G98="","UNITE MANQUANTE",IF(COUNTIF(B384:B428,AE98)=0,"UNITE A CONTROLER","OK")))))),N("Q9"))</f>
        <v/>
      </c>
      <c r="S98" s="105"/>
      <c r="T98" s="141">
        <f t="shared" si="13"/>
        <v>0</v>
      </c>
      <c r="U98" s="133" t="str">
        <f>IF(1=1,IF(E98="","",U83),N("S21"))</f>
        <v/>
      </c>
      <c r="V98" s="133" t="str">
        <f>IF(1=1,IF(E98="","",V83),N("T21"))</f>
        <v/>
      </c>
      <c r="W98" s="135" t="str">
        <f>IF(1=1,IF(OR(U98="",V98="",NOT(ISNUMBER(U98)),NOT(ISNUMBER(V98)),U98=0),"",V98/U98),N("U21"))</f>
        <v/>
      </c>
      <c r="X98" s="136" t="str">
        <f>IF(1=1,IF(OR(W98="",NOT(ISNUMBER(F98))),"",F98*W98*IFERROR(INDEX(D384:D428,MATCH(AE98,B384:B428,0)),1)),N("V7"))</f>
        <v/>
      </c>
      <c r="Y98" s="137" t="str">
        <f>IF(1=1,IF(F98="","",IF(G98="","",IFERROR(INDEX(E384:E428,MATCH(AE98,B384:B428,0)),G98&amp;""))),N("W6"))</f>
        <v/>
      </c>
      <c r="Z98" s="142" t="str">
        <f>IF(1=1,IF(X98="","",IF(AND(ISNUMBER(X98),X98&lt;1,Y98="kg"),MAX(1,ROUND(X98*1000,0)),IF(AND(ISNUMBER(X98),X98&lt;1,Y98="L"),MAX(1,ROUND(X98*100,0)),ROUND(X98,3)))),N("X21"))</f>
        <v/>
      </c>
      <c r="AA98" s="143" t="str">
        <f>IF(1=1,IF(X98="","",IF(AND(ISNUMBER(X98),X98&lt;1,Y98="kg"),"g",IF(AND(ISNUMBER(X98),X98&lt;1,Y98="L"),"cl",Y98))),N("Y21"))</f>
        <v/>
      </c>
      <c r="AB98" s="123" t="str">
        <f>IF(1=1,IF(E98="","",IF(F98="","A CONTROLER",IF(NOT(ISNUMBER(F98)),"TEXTE",IF(OR(W98="",W98&lt;=0),"COMMANDE COUVERTS INCOMPLETE",IF(G98="","UNITE MANQUANTE",IF(COUNTIF(B384:B428,AE98)=0,"UNITE A CONTROLER","OK")))))),N("Z6"))</f>
        <v/>
      </c>
      <c r="AD98" s="144" t="str">
        <f>IF(1=1,IF(E98="","",AD83),N("AB21"))</f>
        <v/>
      </c>
      <c r="AE98" s="125" t="str">
        <f>IF(1=1,IF(G98="","",UPPER(TRIM(SUBSTITUTE(SUBSTITUTE(G98&amp;"",CHAR(160)," ")," "," ")))),N("AC21"))</f>
        <v/>
      </c>
      <c r="AG98" s="4" t="s">
        <v>39</v>
      </c>
    </row>
    <row r="99" spans="1:33" ht="15.75" x14ac:dyDescent="0.25">
      <c r="A99" s="126" t="str">
        <f>IF(1=1,IF(E99="","",A83),N("A22"))</f>
        <v/>
      </c>
      <c r="B99" s="127" t="str">
        <f>IF(1=1,IF(E99="","",B83),N("B22"))</f>
        <v/>
      </c>
      <c r="C99" s="128"/>
      <c r="D99" s="129" t="str">
        <f>IF(ISBLANK(E99),"",LARGE(D83:D98,1)+1)</f>
        <v/>
      </c>
      <c r="E99" s="130"/>
      <c r="F99" s="131"/>
      <c r="G99" s="170"/>
      <c r="H99" s="105"/>
      <c r="I99" s="132" t="str">
        <f>IF(1=1,IF(E99="","",I83),N("H22"))</f>
        <v/>
      </c>
      <c r="J99" s="133" t="str">
        <f>IF(1=1,IF(E99="","",J83),N("I22"))</f>
        <v/>
      </c>
      <c r="K99" s="134" t="str">
        <f>IF(1=1,IF(E99="","",K83),N("J22"))</f>
        <v/>
      </c>
      <c r="L99" s="135" t="str">
        <f>IF(1=1,IF(OR(J99="",O99="",NOT(ISNUMBER(J99)),NOT(ISNUMBER(O99)),J99=0),"",O99/J99),N("L22"))</f>
        <v/>
      </c>
      <c r="M99" s="136" t="str">
        <f>IF(1=1,IF(OR(L99="",NOT(ISNUMBER(F99))),"",F99*L99*IFERROR(INDEX(D384:D428,MATCH(AE99,B384:B428,0)),1)),N("M13"))</f>
        <v/>
      </c>
      <c r="N99" s="137" t="str">
        <f>IF(1=1,IF(F99="","",IF(G99="","",IFERROR(INDEX(E384:E428,MATCH(AE99,B384:B428,0)),G99&amp;""))),N("N6"))</f>
        <v/>
      </c>
      <c r="O99" s="138" t="str">
        <f>IF(1=1,IF(E99="","",O83),N("K22"))</f>
        <v/>
      </c>
      <c r="P99" s="139" t="str">
        <f>IF(1=1,IF(M99="","",IF(AND(ISNUMBER(M99),M99&lt;1,N99="kg"),MAX(1,ROUND(M99*1000,0)),IF(AND(ISNUMBER(M99),M99&lt;1,N99="L"),MAX(1,ROUND(M99*100,0)),ROUND(M99,3)))),N("O22"))</f>
        <v/>
      </c>
      <c r="Q99" s="140" t="str">
        <f>IF(1=1,IF(M99="","",IF(AND(ISNUMBER(M99),M99&lt;1,N99="kg"),"g",IF(AND(ISNUMBER(M99),M99&lt;1,N99="L"),"cl",N99))),N("P22"))</f>
        <v/>
      </c>
      <c r="R99" s="161" t="str">
        <f>IF(1=1,IF(E99="","",IF(F99="","A CONTROLER",IF(NOT(ISNUMBER(F99)),"TEXTE",IF(OR(L99="",L99&lt;=0),"COMMANDE PRINCIPALE INCOMPLETE",IF(G99="","UNITE MANQUANTE",IF(COUNTIF(B384:B428,AE99)=0,"UNITE A CONTROLER","OK")))))),N("Q9"))</f>
        <v/>
      </c>
      <c r="S99" s="105"/>
      <c r="T99" s="141">
        <f t="shared" si="13"/>
        <v>0</v>
      </c>
      <c r="U99" s="133" t="str">
        <f>IF(1=1,IF(E99="","",U83),N("S22"))</f>
        <v/>
      </c>
      <c r="V99" s="133" t="str">
        <f>IF(1=1,IF(E99="","",V83),N("T22"))</f>
        <v/>
      </c>
      <c r="W99" s="135" t="str">
        <f>IF(1=1,IF(OR(U99="",V99="",NOT(ISNUMBER(U99)),NOT(ISNUMBER(V99)),U99=0),"",V99/U99),N("U22"))</f>
        <v/>
      </c>
      <c r="X99" s="136" t="str">
        <f>IF(1=1,IF(OR(W99="",NOT(ISNUMBER(F99))),"",F99*W99*IFERROR(INDEX(D384:D428,MATCH(AE99,B384:B428,0)),1)),N("V7"))</f>
        <v/>
      </c>
      <c r="Y99" s="137" t="str">
        <f>IF(1=1,IF(F99="","",IF(G99="","",IFERROR(INDEX(E384:E428,MATCH(AE99,B384:B428,0)),G99&amp;""))),N("W6"))</f>
        <v/>
      </c>
      <c r="Z99" s="142" t="str">
        <f>IF(1=1,IF(X99="","",IF(AND(ISNUMBER(X99),X99&lt;1,Y99="kg"),MAX(1,ROUND(X99*1000,0)),IF(AND(ISNUMBER(X99),X99&lt;1,Y99="L"),MAX(1,ROUND(X99*100,0)),ROUND(X99,3)))),N("X22"))</f>
        <v/>
      </c>
      <c r="AA99" s="143" t="str">
        <f>IF(1=1,IF(X99="","",IF(AND(ISNUMBER(X99),X99&lt;1,Y99="kg"),"g",IF(AND(ISNUMBER(X99),X99&lt;1,Y99="L"),"cl",Y99))),N("Y22"))</f>
        <v/>
      </c>
      <c r="AB99" s="123" t="str">
        <f>IF(1=1,IF(E99="","",IF(F99="","A CONTROLER",IF(NOT(ISNUMBER(F99)),"TEXTE",IF(OR(W99="",W99&lt;=0),"COMMANDE COUVERTS INCOMPLETE",IF(G99="","UNITE MANQUANTE",IF(COUNTIF(B384:B428,AE99)=0,"UNITE A CONTROLER","OK")))))),N("Z6"))</f>
        <v/>
      </c>
      <c r="AD99" s="144" t="str">
        <f>IF(1=1,IF(E99="","",AD83),N("AB22"))</f>
        <v/>
      </c>
      <c r="AE99" s="125" t="str">
        <f>IF(1=1,IF(G99="","",UPPER(TRIM(SUBSTITUTE(SUBSTITUTE(G99&amp;"",CHAR(160)," ")," "," ")))),N("AC22"))</f>
        <v/>
      </c>
      <c r="AG99" s="4" t="s">
        <v>40</v>
      </c>
    </row>
    <row r="100" spans="1:33" ht="15.75" x14ac:dyDescent="0.25">
      <c r="A100" s="126" t="str">
        <f>IF(1=1,IF(E100="","",A83),N("A23"))</f>
        <v/>
      </c>
      <c r="B100" s="127" t="str">
        <f>IF(1=1,IF(E100="","",B83),N("B23"))</f>
        <v/>
      </c>
      <c r="C100" s="128"/>
      <c r="D100" s="129" t="str">
        <f>IF(ISBLANK(E100),"",LARGE(D83:D99,1)+1)</f>
        <v/>
      </c>
      <c r="E100" s="130"/>
      <c r="F100" s="131"/>
      <c r="G100" s="170"/>
      <c r="H100" s="105"/>
      <c r="I100" s="132" t="str">
        <f>IF(1=1,IF(E100="","",I83),N("H23"))</f>
        <v/>
      </c>
      <c r="J100" s="133" t="str">
        <f>IF(1=1,IF(E100="","",J83),N("I23"))</f>
        <v/>
      </c>
      <c r="K100" s="134" t="str">
        <f>IF(1=1,IF(E100="","",K83),N("J23"))</f>
        <v/>
      </c>
      <c r="L100" s="135" t="str">
        <f>IF(1=1,IF(OR(J100="",O100="",NOT(ISNUMBER(J100)),NOT(ISNUMBER(O100)),J100=0),"",O100/J100),N("L23"))</f>
        <v/>
      </c>
      <c r="M100" s="136" t="str">
        <f>IF(1=1,IF(OR(L100="",NOT(ISNUMBER(F100))),"",F100*L100*IFERROR(INDEX(D384:D428,MATCH(AE100,B384:B428,0)),1)),N("M13"))</f>
        <v/>
      </c>
      <c r="N100" s="137" t="str">
        <f>IF(1=1,IF(F100="","",IF(G100="","",IFERROR(INDEX(E384:E428,MATCH(AE100,B384:B428,0)),G100&amp;""))),N("N6"))</f>
        <v/>
      </c>
      <c r="O100" s="138" t="str">
        <f>IF(1=1,IF(E100="","",O83),N("K23"))</f>
        <v/>
      </c>
      <c r="P100" s="139" t="str">
        <f>IF(1=1,IF(M100="","",IF(AND(ISNUMBER(M100),M100&lt;1,N100="kg"),MAX(1,ROUND(M100*1000,0)),IF(AND(ISNUMBER(M100),M100&lt;1,N100="L"),MAX(1,ROUND(M100*100,0)),ROUND(M100,3)))),N("O23"))</f>
        <v/>
      </c>
      <c r="Q100" s="140" t="str">
        <f>IF(1=1,IF(M100="","",IF(AND(ISNUMBER(M100),M100&lt;1,N100="kg"),"g",IF(AND(ISNUMBER(M100),M100&lt;1,N100="L"),"cl",N100))),N("P23"))</f>
        <v/>
      </c>
      <c r="R100" s="161" t="str">
        <f>IF(1=1,IF(E100="","",IF(F100="","A CONTROLER",IF(NOT(ISNUMBER(F100)),"TEXTE",IF(OR(L100="",L100&lt;=0),"COMMANDE PRINCIPALE INCOMPLETE",IF(G100="","UNITE MANQUANTE",IF(COUNTIF(B384:B428,AE100)=0,"UNITE A CONTROLER","OK")))))),N("Q9"))</f>
        <v/>
      </c>
      <c r="S100" s="105"/>
      <c r="T100" s="141">
        <f t="shared" si="13"/>
        <v>0</v>
      </c>
      <c r="U100" s="133" t="str">
        <f>IF(1=1,IF(E100="","",U83),N("S23"))</f>
        <v/>
      </c>
      <c r="V100" s="133" t="str">
        <f>IF(1=1,IF(E100="","",V83),N("T23"))</f>
        <v/>
      </c>
      <c r="W100" s="135" t="str">
        <f>IF(1=1,IF(OR(U100="",V100="",NOT(ISNUMBER(U100)),NOT(ISNUMBER(V100)),U100=0),"",V100/U100),N("U23"))</f>
        <v/>
      </c>
      <c r="X100" s="136" t="str">
        <f>IF(1=1,IF(OR(W100="",NOT(ISNUMBER(F100))),"",F100*W100*IFERROR(INDEX(D384:D428,MATCH(AE100,B384:B428,0)),1)),N("V7"))</f>
        <v/>
      </c>
      <c r="Y100" s="137" t="str">
        <f>IF(1=1,IF(F100="","",IF(G100="","",IFERROR(INDEX(E384:E428,MATCH(AE100,B384:B428,0)),G100&amp;""))),N("W6"))</f>
        <v/>
      </c>
      <c r="Z100" s="142" t="str">
        <f>IF(1=1,IF(X100="","",IF(AND(ISNUMBER(X100),X100&lt;1,Y100="kg"),MAX(1,ROUND(X100*1000,0)),IF(AND(ISNUMBER(X100),X100&lt;1,Y100="L"),MAX(1,ROUND(X100*100,0)),ROUND(X100,3)))),N("X23"))</f>
        <v/>
      </c>
      <c r="AA100" s="143" t="str">
        <f>IF(1=1,IF(X100="","",IF(AND(ISNUMBER(X100),X100&lt;1,Y100="kg"),"g",IF(AND(ISNUMBER(X100),X100&lt;1,Y100="L"),"cl",Y100))),N("Y23"))</f>
        <v/>
      </c>
      <c r="AB100" s="123" t="str">
        <f>IF(1=1,IF(E100="","",IF(F100="","A CONTROLER",IF(NOT(ISNUMBER(F100)),"TEXTE",IF(OR(W100="",W100&lt;=0),"COMMANDE COUVERTS INCOMPLETE",IF(G100="","UNITE MANQUANTE",IF(COUNTIF(B384:B428,AE100)=0,"UNITE A CONTROLER","OK")))))),N("Z6"))</f>
        <v/>
      </c>
      <c r="AD100" s="144" t="str">
        <f>IF(1=1,IF(E100="","",AD83),N("AB23"))</f>
        <v/>
      </c>
      <c r="AE100" s="125" t="str">
        <f>IF(1=1,IF(G100="","",UPPER(TRIM(SUBSTITUTE(SUBSTITUTE(G100&amp;"",CHAR(160)," ")," "," ")))),N("AC23"))</f>
        <v/>
      </c>
      <c r="AG100" s="4" t="s">
        <v>41</v>
      </c>
    </row>
    <row r="101" spans="1:33" ht="15.75" x14ac:dyDescent="0.25">
      <c r="A101" s="126" t="str">
        <f>IF(1=1,IF(E101="","",A83),N("A24"))</f>
        <v/>
      </c>
      <c r="B101" s="127" t="str">
        <f>IF(1=1,IF(E101="","",B83),N("B24"))</f>
        <v/>
      </c>
      <c r="C101" s="128"/>
      <c r="D101" s="129" t="str">
        <f>IF(ISBLANK(E101),"",LARGE(D83:D100,1)+1)</f>
        <v/>
      </c>
      <c r="E101" s="130"/>
      <c r="F101" s="131"/>
      <c r="G101" s="170"/>
      <c r="H101" s="105"/>
      <c r="I101" s="132" t="str">
        <f>IF(1=1,IF(E101="","",I83),N("H24"))</f>
        <v/>
      </c>
      <c r="J101" s="133" t="str">
        <f>IF(1=1,IF(E101="","",J83),N("I24"))</f>
        <v/>
      </c>
      <c r="K101" s="134" t="str">
        <f>IF(1=1,IF(E101="","",K83),N("J24"))</f>
        <v/>
      </c>
      <c r="L101" s="135" t="str">
        <f>IF(1=1,IF(OR(J101="",O101="",NOT(ISNUMBER(J101)),NOT(ISNUMBER(O101)),J101=0),"",O101/J101),N("L24"))</f>
        <v/>
      </c>
      <c r="M101" s="136" t="str">
        <f>IF(1=1,IF(OR(L101="",NOT(ISNUMBER(F101))),"",F101*L101*IFERROR(INDEX(D384:D428,MATCH(AE101,B384:B428,0)),1)),N("M13"))</f>
        <v/>
      </c>
      <c r="N101" s="137" t="str">
        <f>IF(1=1,IF(F101="","",IF(G101="","",IFERROR(INDEX(E384:E428,MATCH(AE101,B384:B428,0)),G101&amp;""))),N("N6"))</f>
        <v/>
      </c>
      <c r="O101" s="138" t="str">
        <f>IF(1=1,IF(E101="","",O83),N("K24"))</f>
        <v/>
      </c>
      <c r="P101" s="139" t="str">
        <f>IF(1=1,IF(M101="","",IF(AND(ISNUMBER(M101),M101&lt;1,N101="kg"),MAX(1,ROUND(M101*1000,0)),IF(AND(ISNUMBER(M101),M101&lt;1,N101="L"),MAX(1,ROUND(M101*100,0)),ROUND(M101,3)))),N("O24"))</f>
        <v/>
      </c>
      <c r="Q101" s="140" t="str">
        <f>IF(1=1,IF(M101="","",IF(AND(ISNUMBER(M101),M101&lt;1,N101="kg"),"g",IF(AND(ISNUMBER(M101),M101&lt;1,N101="L"),"cl",N101))),N("P24"))</f>
        <v/>
      </c>
      <c r="R101" s="161" t="str">
        <f>IF(1=1,IF(E101="","",IF(F101="","A CONTROLER",IF(NOT(ISNUMBER(F101)),"TEXTE",IF(OR(L101="",L101&lt;=0),"COMMANDE PRINCIPALE INCOMPLETE",IF(G101="","UNITE MANQUANTE",IF(COUNTIF(B384:B428,AE101)=0,"UNITE A CONTROLER","OK")))))),N("Q9"))</f>
        <v/>
      </c>
      <c r="S101" s="105"/>
      <c r="T101" s="141">
        <f t="shared" si="13"/>
        <v>0</v>
      </c>
      <c r="U101" s="133" t="str">
        <f>IF(1=1,IF(E101="","",U83),N("S24"))</f>
        <v/>
      </c>
      <c r="V101" s="133" t="str">
        <f>IF(1=1,IF(E101="","",V83),N("T24"))</f>
        <v/>
      </c>
      <c r="W101" s="135" t="str">
        <f>IF(1=1,IF(OR(U101="",V101="",NOT(ISNUMBER(U101)),NOT(ISNUMBER(V101)),U101=0),"",V101/U101),N("U24"))</f>
        <v/>
      </c>
      <c r="X101" s="136" t="str">
        <f>IF(1=1,IF(OR(W101="",NOT(ISNUMBER(F101))),"",F101*W101*IFERROR(INDEX(D384:D428,MATCH(AE101,B384:B428,0)),1)),N("V7"))</f>
        <v/>
      </c>
      <c r="Y101" s="137" t="str">
        <f>IF(1=1,IF(F101="","",IF(G101="","",IFERROR(INDEX(E384:E428,MATCH(AE101,B384:B428,0)),G101&amp;""))),N("W6"))</f>
        <v/>
      </c>
      <c r="Z101" s="142" t="str">
        <f>IF(1=1,IF(X101="","",IF(AND(ISNUMBER(X101),X101&lt;1,Y101="kg"),MAX(1,ROUND(X101*1000,0)),IF(AND(ISNUMBER(X101),X101&lt;1,Y101="L"),MAX(1,ROUND(X101*100,0)),ROUND(X101,3)))),N("X24"))</f>
        <v/>
      </c>
      <c r="AA101" s="143" t="str">
        <f>IF(1=1,IF(X101="","",IF(AND(ISNUMBER(X101),X101&lt;1,Y101="kg"),"g",IF(AND(ISNUMBER(X101),X101&lt;1,Y101="L"),"cl",Y101))),N("Y24"))</f>
        <v/>
      </c>
      <c r="AB101" s="123" t="str">
        <f>IF(1=1,IF(E101="","",IF(F101="","A CONTROLER",IF(NOT(ISNUMBER(F101)),"TEXTE",IF(OR(W101="",W101&lt;=0),"COMMANDE COUVERTS INCOMPLETE",IF(G101="","UNITE MANQUANTE",IF(COUNTIF(B384:B428,AE101)=0,"UNITE A CONTROLER","OK")))))),N("Z6"))</f>
        <v/>
      </c>
      <c r="AD101" s="144" t="str">
        <f>IF(1=1,IF(E101="","",AD83),N("AB24"))</f>
        <v/>
      </c>
      <c r="AE101" s="125" t="str">
        <f>IF(1=1,IF(G101="","",UPPER(TRIM(SUBSTITUTE(SUBSTITUTE(G101&amp;"",CHAR(160)," ")," "," ")))),N("AC24"))</f>
        <v/>
      </c>
      <c r="AG101" s="5" t="s">
        <v>42</v>
      </c>
    </row>
    <row r="102" spans="1:33" ht="15.75" x14ac:dyDescent="0.25">
      <c r="A102" s="126" t="str">
        <f>IF(1=1,IF(E102="","",A83),N("A25"))</f>
        <v/>
      </c>
      <c r="B102" s="127" t="str">
        <f>IF(1=1,IF(E102="","",B83),N("B25"))</f>
        <v/>
      </c>
      <c r="C102" s="128"/>
      <c r="D102" s="129" t="str">
        <f>IF(ISBLANK(E102),"",LARGE(D83:D101,1)+1)</f>
        <v/>
      </c>
      <c r="E102" s="130"/>
      <c r="F102" s="131"/>
      <c r="G102" s="170"/>
      <c r="H102" s="105"/>
      <c r="I102" s="132" t="str">
        <f>IF(1=1,IF(E102="","",I83),N("H25"))</f>
        <v/>
      </c>
      <c r="J102" s="133" t="str">
        <f>IF(1=1,IF(E102="","",J83),N("I25"))</f>
        <v/>
      </c>
      <c r="K102" s="134" t="str">
        <f>IF(1=1,IF(E102="","",K83),N("J25"))</f>
        <v/>
      </c>
      <c r="L102" s="135" t="str">
        <f>IF(1=1,IF(OR(J102="",O102="",NOT(ISNUMBER(J102)),NOT(ISNUMBER(O102)),J102=0),"",O102/J102),N("L25"))</f>
        <v/>
      </c>
      <c r="M102" s="136" t="str">
        <f>IF(1=1,IF(OR(L102="",NOT(ISNUMBER(F102))),"",F102*L102*IFERROR(INDEX(D384:D428,MATCH(AE102,B384:B428,0)),1)),N("M13"))</f>
        <v/>
      </c>
      <c r="N102" s="137" t="str">
        <f>IF(1=1,IF(F102="","",IF(G102="","",IFERROR(INDEX(E384:E428,MATCH(AE102,B384:B428,0)),G102&amp;""))),N("N6"))</f>
        <v/>
      </c>
      <c r="O102" s="138" t="str">
        <f>IF(1=1,IF(E102="","",O83),N("K25"))</f>
        <v/>
      </c>
      <c r="P102" s="139" t="str">
        <f>IF(1=1,IF(M102="","",IF(AND(ISNUMBER(M102),M102&lt;1,N102="kg"),MAX(1,ROUND(M102*1000,0)),IF(AND(ISNUMBER(M102),M102&lt;1,N102="L"),MAX(1,ROUND(M102*100,0)),ROUND(M102,3)))),N("O25"))</f>
        <v/>
      </c>
      <c r="Q102" s="140" t="str">
        <f>IF(1=1,IF(M102="","",IF(AND(ISNUMBER(M102),M102&lt;1,N102="kg"),"g",IF(AND(ISNUMBER(M102),M102&lt;1,N102="L"),"cl",N102))),N("P25"))</f>
        <v/>
      </c>
      <c r="R102" s="161" t="str">
        <f>IF(1=1,IF(E102="","",IF(F102="","A CONTROLER",IF(NOT(ISNUMBER(F102)),"TEXTE",IF(OR(L102="",L102&lt;=0),"COMMANDE PRINCIPALE INCOMPLETE",IF(G102="","UNITE MANQUANTE",IF(COUNTIF(B384:B428,AE102)=0,"UNITE A CONTROLER","OK")))))),N("Q9"))</f>
        <v/>
      </c>
      <c r="S102" s="105"/>
      <c r="T102" s="141">
        <f t="shared" si="13"/>
        <v>0</v>
      </c>
      <c r="U102" s="133" t="str">
        <f>IF(1=1,IF(E102="","",U83),N("S25"))</f>
        <v/>
      </c>
      <c r="V102" s="133" t="str">
        <f>IF(1=1,IF(E102="","",V83),N("T25"))</f>
        <v/>
      </c>
      <c r="W102" s="135" t="str">
        <f>IF(1=1,IF(OR(U102="",V102="",NOT(ISNUMBER(U102)),NOT(ISNUMBER(V102)),U102=0),"",V102/U102),N("U25"))</f>
        <v/>
      </c>
      <c r="X102" s="136" t="str">
        <f>IF(1=1,IF(OR(W102="",NOT(ISNUMBER(F102))),"",F102*W102*IFERROR(INDEX(D384:D428,MATCH(AE102,B384:B428,0)),1)),N("V7"))</f>
        <v/>
      </c>
      <c r="Y102" s="137" t="str">
        <f>IF(1=1,IF(F102="","",IF(G102="","",IFERROR(INDEX(E384:E428,MATCH(AE102,B384:B428,0)),G102&amp;""))),N("W6"))</f>
        <v/>
      </c>
      <c r="Z102" s="142" t="str">
        <f>IF(1=1,IF(X102="","",IF(AND(ISNUMBER(X102),X102&lt;1,Y102="kg"),MAX(1,ROUND(X102*1000,0)),IF(AND(ISNUMBER(X102),X102&lt;1,Y102="L"),MAX(1,ROUND(X102*100,0)),ROUND(X102,3)))),N("X25"))</f>
        <v/>
      </c>
      <c r="AA102" s="143" t="str">
        <f>IF(1=1,IF(X102="","",IF(AND(ISNUMBER(X102),X102&lt;1,Y102="kg"),"g",IF(AND(ISNUMBER(X102),X102&lt;1,Y102="L"),"cl",Y102))),N("Y25"))</f>
        <v/>
      </c>
      <c r="AB102" s="123" t="str">
        <f>IF(1=1,IF(E102="","",IF(F102="","A CONTROLER",IF(NOT(ISNUMBER(F102)),"TEXTE",IF(OR(W102="",W102&lt;=0),"COMMANDE COUVERTS INCOMPLETE",IF(G102="","UNITE MANQUANTE",IF(COUNTIF(B384:B428,AE102)=0,"UNITE A CONTROLER","OK")))))),N("Z6"))</f>
        <v/>
      </c>
      <c r="AD102" s="144" t="str">
        <f>IF(1=1,IF(E102="","",AD83),N("AB25"))</f>
        <v/>
      </c>
      <c r="AE102" s="125" t="str">
        <f>IF(1=1,IF(G102="","",UPPER(TRIM(SUBSTITUTE(SUBSTITUTE(G102&amp;"",CHAR(160)," ")," "," ")))),N("AC25"))</f>
        <v/>
      </c>
      <c r="AG102" s="5" t="s">
        <v>43</v>
      </c>
    </row>
    <row r="103" spans="1:33" ht="15.75" x14ac:dyDescent="0.25">
      <c r="A103" s="126" t="str">
        <f>IF(1=1,IF(E103="","",A83),N("A26"))</f>
        <v/>
      </c>
      <c r="B103" s="127" t="str">
        <f>IF(1=1,IF(E103="","",B83),N("B26"))</f>
        <v/>
      </c>
      <c r="C103" s="128"/>
      <c r="D103" s="129" t="str">
        <f>IF(ISBLANK(E103),"",LARGE(D83:D102,1)+1)</f>
        <v/>
      </c>
      <c r="E103" s="130"/>
      <c r="F103" s="131"/>
      <c r="G103" s="170"/>
      <c r="H103" s="105"/>
      <c r="I103" s="132" t="str">
        <f>IF(1=1,IF(E103="","",I83),N("H26"))</f>
        <v/>
      </c>
      <c r="J103" s="133" t="str">
        <f>IF(1=1,IF(E103="","",J83),N("I26"))</f>
        <v/>
      </c>
      <c r="K103" s="134" t="str">
        <f>IF(1=1,IF(E103="","",K83),N("J26"))</f>
        <v/>
      </c>
      <c r="L103" s="135" t="str">
        <f>IF(1=1,IF(OR(J103="",O103="",NOT(ISNUMBER(J103)),NOT(ISNUMBER(O103)),J103=0),"",O103/J103),N("L26"))</f>
        <v/>
      </c>
      <c r="M103" s="136" t="str">
        <f>IF(1=1,IF(OR(L103="",NOT(ISNUMBER(F103))),"",F103*L103*IFERROR(INDEX(D384:D428,MATCH(AE103,B384:B428,0)),1)),N("M13"))</f>
        <v/>
      </c>
      <c r="N103" s="137" t="str">
        <f>IF(1=1,IF(F103="","",IF(G103="","",IFERROR(INDEX(E384:E428,MATCH(AE103,B384:B428,0)),G103&amp;""))),N("N6"))</f>
        <v/>
      </c>
      <c r="O103" s="138" t="str">
        <f>IF(1=1,IF(E103="","",O83),N("K26"))</f>
        <v/>
      </c>
      <c r="P103" s="139" t="str">
        <f>IF(1=1,IF(M103="","",IF(AND(ISNUMBER(M103),M103&lt;1,N103="kg"),MAX(1,ROUND(M103*1000,0)),IF(AND(ISNUMBER(M103),M103&lt;1,N103="L"),MAX(1,ROUND(M103*100,0)),ROUND(M103,3)))),N("O26"))</f>
        <v/>
      </c>
      <c r="Q103" s="140" t="str">
        <f>IF(1=1,IF(M103="","",IF(AND(ISNUMBER(M103),M103&lt;1,N103="kg"),"g",IF(AND(ISNUMBER(M103),M103&lt;1,N103="L"),"cl",N103))),N("P26"))</f>
        <v/>
      </c>
      <c r="R103" s="161" t="str">
        <f>IF(1=1,IF(E103="","",IF(F103="","A CONTROLER",IF(NOT(ISNUMBER(F103)),"TEXTE",IF(OR(L103="",L103&lt;=0),"COMMANDE PRINCIPALE INCOMPLETE",IF(G103="","UNITE MANQUANTE",IF(COUNTIF(B384:B428,AE103)=0,"UNITE A CONTROLER","OK")))))),N("Q9"))</f>
        <v/>
      </c>
      <c r="S103" s="105"/>
      <c r="T103" s="141">
        <f t="shared" si="13"/>
        <v>0</v>
      </c>
      <c r="U103" s="133" t="str">
        <f>IF(1=1,IF(E103="","",U83),N("S26"))</f>
        <v/>
      </c>
      <c r="V103" s="133" t="str">
        <f>IF(1=1,IF(E103="","",V83),N("T26"))</f>
        <v/>
      </c>
      <c r="W103" s="135" t="str">
        <f>IF(1=1,IF(OR(U103="",V103="",NOT(ISNUMBER(U103)),NOT(ISNUMBER(V103)),U103=0),"",V103/U103),N("U26"))</f>
        <v/>
      </c>
      <c r="X103" s="136" t="str">
        <f>IF(1=1,IF(OR(W103="",NOT(ISNUMBER(F103))),"",F103*W103*IFERROR(INDEX(D384:D428,MATCH(AE103,B384:B428,0)),1)),N("V7"))</f>
        <v/>
      </c>
      <c r="Y103" s="137" t="str">
        <f>IF(1=1,IF(F103="","",IF(G103="","",IFERROR(INDEX(E384:E428,MATCH(AE103,B384:B428,0)),G103&amp;""))),N("W6"))</f>
        <v/>
      </c>
      <c r="Z103" s="142" t="str">
        <f>IF(1=1,IF(X103="","",IF(AND(ISNUMBER(X103),X103&lt;1,Y103="kg"),MAX(1,ROUND(X103*1000,0)),IF(AND(ISNUMBER(X103),X103&lt;1,Y103="L"),MAX(1,ROUND(X103*100,0)),ROUND(X103,3)))),N("X26"))</f>
        <v/>
      </c>
      <c r="AA103" s="143" t="str">
        <f>IF(1=1,IF(X103="","",IF(AND(ISNUMBER(X103),X103&lt;1,Y103="kg"),"g",IF(AND(ISNUMBER(X103),X103&lt;1,Y103="L"),"cl",Y103))),N("Y26"))</f>
        <v/>
      </c>
      <c r="AB103" s="123" t="str">
        <f>IF(1=1,IF(E103="","",IF(F103="","A CONTROLER",IF(NOT(ISNUMBER(F103)),"TEXTE",IF(OR(W103="",W103&lt;=0),"COMMANDE COUVERTS INCOMPLETE",IF(G103="","UNITE MANQUANTE",IF(COUNTIF(B384:B428,AE103)=0,"UNITE A CONTROLER","OK")))))),N("Z6"))</f>
        <v/>
      </c>
      <c r="AD103" s="144" t="str">
        <f>IF(1=1,IF(E103="","",AD83),N("AB26"))</f>
        <v/>
      </c>
      <c r="AE103" s="125" t="str">
        <f>IF(1=1,IF(G103="","",UPPER(TRIM(SUBSTITUTE(SUBSTITUTE(G103&amp;"",CHAR(160)," ")," "," ")))),N("AC26"))</f>
        <v/>
      </c>
      <c r="AG103" s="5" t="s">
        <v>44</v>
      </c>
    </row>
    <row r="104" spans="1:33" ht="15.75" x14ac:dyDescent="0.25">
      <c r="A104" s="126" t="str">
        <f>IF(1=1,IF(E104="","",A83),N("A27"))</f>
        <v/>
      </c>
      <c r="B104" s="127" t="str">
        <f>IF(1=1,IF(E104="","",B83),N("B27"))</f>
        <v/>
      </c>
      <c r="C104" s="127"/>
      <c r="D104" s="129" t="str">
        <f>IF(ISBLANK(E104),"",LARGE(D83:D103,1)+1)</f>
        <v/>
      </c>
      <c r="E104" s="130"/>
      <c r="F104" s="131"/>
      <c r="G104" s="170"/>
      <c r="H104" s="105"/>
      <c r="I104" s="132" t="str">
        <f>IF(1=1,IF(E104="","",I83),N("H27"))</f>
        <v/>
      </c>
      <c r="J104" s="133" t="str">
        <f>IF(1=1,IF(E104="","",J83),N("I27"))</f>
        <v/>
      </c>
      <c r="K104" s="134" t="str">
        <f>IF(1=1,IF(E104="","",K83),N("J27"))</f>
        <v/>
      </c>
      <c r="L104" s="135" t="str">
        <f>IF(1=1,IF(OR(J104="",O104="",NOT(ISNUMBER(J104)),NOT(ISNUMBER(O104)),J104=0),"",O104/J104),N("L27"))</f>
        <v/>
      </c>
      <c r="M104" s="136" t="str">
        <f>IF(1=1,IF(OR(L104="",NOT(ISNUMBER(F104))),"",F104*L104*IFERROR(INDEX(D384:D428,MATCH(AE104,B384:B428,0)),1)),N("M13"))</f>
        <v/>
      </c>
      <c r="N104" s="137" t="str">
        <f>IF(1=1,IF(F104="","",IF(G104="","",IFERROR(INDEX(E384:E428,MATCH(AE104,B384:B428,0)),G104&amp;""))),N("N6"))</f>
        <v/>
      </c>
      <c r="O104" s="138" t="str">
        <f>IF(1=1,IF(E104="","",O83),N("K27"))</f>
        <v/>
      </c>
      <c r="P104" s="139" t="str">
        <f>IF(1=1,IF(M104="","",IF(AND(ISNUMBER(M104),M104&lt;1,N104="kg"),MAX(1,ROUND(M104*1000,0)),IF(AND(ISNUMBER(M104),M104&lt;1,N104="L"),MAX(1,ROUND(M104*100,0)),ROUND(M104,3)))),N("O27"))</f>
        <v/>
      </c>
      <c r="Q104" s="140" t="str">
        <f>IF(1=1,IF(M104="","",IF(AND(ISNUMBER(M104),M104&lt;1,N104="kg"),"g",IF(AND(ISNUMBER(M104),M104&lt;1,N104="L"),"cl",N104))),N("P27"))</f>
        <v/>
      </c>
      <c r="R104" s="161" t="str">
        <f>IF(1=1,IF(E104="","",IF(F104="","A CONTROLER",IF(NOT(ISNUMBER(F104)),"TEXTE",IF(OR(L104="",L104&lt;=0),"COMMANDE PRINCIPALE INCOMPLETE",IF(G104="","UNITE MANQUANTE",IF(COUNTIF(B384:B428,AE104)=0,"UNITE A CONTROLER","OK")))))),N("Q9"))</f>
        <v/>
      </c>
      <c r="S104" s="105"/>
      <c r="T104" s="141">
        <f t="shared" si="13"/>
        <v>0</v>
      </c>
      <c r="U104" s="133" t="str">
        <f>IF(1=1,IF(E104="","",U83),N("S27"))</f>
        <v/>
      </c>
      <c r="V104" s="133" t="str">
        <f>IF(1=1,IF(E104="","",V83),N("T27"))</f>
        <v/>
      </c>
      <c r="W104" s="135" t="str">
        <f>IF(1=1,IF(OR(U104="",V104="",NOT(ISNUMBER(U104)),NOT(ISNUMBER(V104)),U104=0),"",V104/U104),N("U27"))</f>
        <v/>
      </c>
      <c r="X104" s="136" t="str">
        <f>IF(1=1,IF(OR(W104="",NOT(ISNUMBER(F104))),"",F104*W104*IFERROR(INDEX(D384:D428,MATCH(AE104,B384:B428,0)),1)),N("V7"))</f>
        <v/>
      </c>
      <c r="Y104" s="137" t="str">
        <f>IF(1=1,IF(F104="","",IF(G104="","",IFERROR(INDEX(E384:E428,MATCH(AE104,B384:B428,0)),G104&amp;""))),N("W6"))</f>
        <v/>
      </c>
      <c r="Z104" s="142" t="str">
        <f>IF(1=1,IF(X104="","",IF(AND(ISNUMBER(X104),X104&lt;1,Y104="kg"),MAX(1,ROUND(X104*1000,0)),IF(AND(ISNUMBER(X104),X104&lt;1,Y104="L"),MAX(1,ROUND(X104*100,0)),ROUND(X104,3)))),N("X27"))</f>
        <v/>
      </c>
      <c r="AA104" s="143" t="str">
        <f>IF(1=1,IF(X104="","",IF(AND(ISNUMBER(X104),X104&lt;1,Y104="kg"),"g",IF(AND(ISNUMBER(X104),X104&lt;1,Y104="L"),"cl",Y104))),N("Y27"))</f>
        <v/>
      </c>
      <c r="AB104" s="123" t="str">
        <f>IF(1=1,IF(E104="","",IF(F104="","A CONTROLER",IF(NOT(ISNUMBER(F104)),"TEXTE",IF(OR(W104="",W104&lt;=0),"COMMANDE COUVERTS INCOMPLETE",IF(G104="","UNITE MANQUANTE",IF(COUNTIF(B384:B428,AE104)=0,"UNITE A CONTROLER","OK")))))),N("Z6"))</f>
        <v/>
      </c>
      <c r="AD104" s="144" t="str">
        <f>IF(1=1,IF(E104="","",AD83),N("AB27"))</f>
        <v/>
      </c>
      <c r="AE104" s="125" t="str">
        <f>IF(1=1,IF(G104="","",UPPER(TRIM(SUBSTITUTE(SUBSTITUTE(G104&amp;"",CHAR(160)," ")," "," ")))),N("AC27"))</f>
        <v/>
      </c>
      <c r="AG104" s="5" t="s">
        <v>45</v>
      </c>
    </row>
    <row r="105" spans="1:33" ht="15.75" x14ac:dyDescent="0.25">
      <c r="A105" s="126" t="str">
        <f>IF(1=1,IF(E105="","",A83),N("A28"))</f>
        <v/>
      </c>
      <c r="B105" s="127" t="str">
        <f>IF(1=1,IF(E105="","",B83),N("B28"))</f>
        <v/>
      </c>
      <c r="C105" s="127"/>
      <c r="D105" s="129" t="str">
        <f>IF(ISBLANK(E105),"",LARGE(D83:D104,1)+1)</f>
        <v/>
      </c>
      <c r="E105" s="130"/>
      <c r="F105" s="131"/>
      <c r="G105" s="170"/>
      <c r="H105" s="105"/>
      <c r="I105" s="132" t="str">
        <f>IF(1=1,IF(E105="","",I83),N("H28"))</f>
        <v/>
      </c>
      <c r="J105" s="133" t="str">
        <f>IF(1=1,IF(E105="","",J83),N("I28"))</f>
        <v/>
      </c>
      <c r="K105" s="134" t="str">
        <f>IF(1=1,IF(E105="","",K83),N("J28"))</f>
        <v/>
      </c>
      <c r="L105" s="135" t="str">
        <f>IF(1=1,IF(OR(J105="",O105="",NOT(ISNUMBER(J105)),NOT(ISNUMBER(O105)),J105=0),"",O105/J105),N("L28"))</f>
        <v/>
      </c>
      <c r="M105" s="136" t="str">
        <f>IF(1=1,IF(OR(L105="",NOT(ISNUMBER(F105))),"",F105*L105*IFERROR(INDEX(D384:D428,MATCH(AE105,B384:B428,0)),1)),N("M13"))</f>
        <v/>
      </c>
      <c r="N105" s="137" t="str">
        <f>IF(1=1,IF(F105="","",IF(G105="","",IFERROR(INDEX(E384:E428,MATCH(AE105,B384:B428,0)),G105&amp;""))),N("N6"))</f>
        <v/>
      </c>
      <c r="O105" s="138" t="str">
        <f>IF(1=1,IF(E105="","",O83),N("K28"))</f>
        <v/>
      </c>
      <c r="P105" s="139" t="str">
        <f>IF(1=1,IF(M105="","",IF(AND(ISNUMBER(M105),M105&lt;1,N105="kg"),MAX(1,ROUND(M105*1000,0)),IF(AND(ISNUMBER(M105),M105&lt;1,N105="L"),MAX(1,ROUND(M105*100,0)),ROUND(M105,3)))),N("O28"))</f>
        <v/>
      </c>
      <c r="Q105" s="140" t="str">
        <f>IF(1=1,IF(M105="","",IF(AND(ISNUMBER(M105),M105&lt;1,N105="kg"),"g",IF(AND(ISNUMBER(M105),M105&lt;1,N105="L"),"cl",N105))),N("P28"))</f>
        <v/>
      </c>
      <c r="R105" s="161" t="str">
        <f>IF(1=1,IF(E105="","",IF(F105="","A CONTROLER",IF(NOT(ISNUMBER(F105)),"TEXTE",IF(OR(L105="",L105&lt;=0),"COMMANDE PRINCIPALE INCOMPLETE",IF(G105="","UNITE MANQUANTE",IF(COUNTIF(B384:B428,AE105)=0,"UNITE A CONTROLER","OK")))))),N("Q9"))</f>
        <v/>
      </c>
      <c r="S105" s="105"/>
      <c r="T105" s="141">
        <f t="shared" si="13"/>
        <v>0</v>
      </c>
      <c r="U105" s="133" t="str">
        <f>IF(1=1,IF(E105="","",U83),N("S28"))</f>
        <v/>
      </c>
      <c r="V105" s="133" t="str">
        <f>IF(1=1,IF(E105="","",V83),N("T28"))</f>
        <v/>
      </c>
      <c r="W105" s="135" t="str">
        <f>IF(1=1,IF(OR(U105="",V105="",NOT(ISNUMBER(U105)),NOT(ISNUMBER(V105)),U105=0),"",V105/U105),N("U28"))</f>
        <v/>
      </c>
      <c r="X105" s="136" t="str">
        <f>IF(1=1,IF(OR(W105="",NOT(ISNUMBER(F105))),"",F105*W105*IFERROR(INDEX(D384:D428,MATCH(AE105,B384:B428,0)),1)),N("V7"))</f>
        <v/>
      </c>
      <c r="Y105" s="137" t="str">
        <f>IF(1=1,IF(F105="","",IF(G105="","",IFERROR(INDEX(E384:E428,MATCH(AE105,B384:B428,0)),G105&amp;""))),N("W6"))</f>
        <v/>
      </c>
      <c r="Z105" s="142" t="str">
        <f>IF(1=1,IF(X105="","",IF(AND(ISNUMBER(X105),X105&lt;1,Y105="kg"),MAX(1,ROUND(X105*1000,0)),IF(AND(ISNUMBER(X105),X105&lt;1,Y105="L"),MAX(1,ROUND(X105*100,0)),ROUND(X105,3)))),N("X28"))</f>
        <v/>
      </c>
      <c r="AA105" s="143" t="str">
        <f>IF(1=1,IF(X105="","",IF(AND(ISNUMBER(X105),X105&lt;1,Y105="kg"),"g",IF(AND(ISNUMBER(X105),X105&lt;1,Y105="L"),"cl",Y105))),N("Y28"))</f>
        <v/>
      </c>
      <c r="AB105" s="123" t="str">
        <f>IF(1=1,IF(E105="","",IF(F105="","A CONTROLER",IF(NOT(ISNUMBER(F105)),"TEXTE",IF(OR(W105="",W105&lt;=0),"COMMANDE COUVERTS INCOMPLETE",IF(G105="","UNITE MANQUANTE",IF(COUNTIF(B384:B428,AE105)=0,"UNITE A CONTROLER","OK")))))),N("Z6"))</f>
        <v/>
      </c>
      <c r="AD105" s="144" t="str">
        <f>IF(1=1,IF(E105="","",AD83),N("AB28"))</f>
        <v/>
      </c>
      <c r="AE105" s="125" t="str">
        <f>IF(1=1,IF(G105="","",UPPER(TRIM(SUBSTITUTE(SUBSTITUTE(G105&amp;"",CHAR(160)," ")," "," ")))),N("AC28"))</f>
        <v/>
      </c>
      <c r="AG105" s="5" t="s">
        <v>46</v>
      </c>
    </row>
    <row r="106" spans="1:33" ht="15.75" x14ac:dyDescent="0.25">
      <c r="A106" s="126" t="str">
        <f>IF(1=1,IF(E106="","",A83),N("A29"))</f>
        <v/>
      </c>
      <c r="B106" s="127" t="str">
        <f>IF(1=1,IF(E106="","",B83),N("B29"))</f>
        <v/>
      </c>
      <c r="C106" s="127"/>
      <c r="D106" s="129" t="str">
        <f>IF(ISBLANK(E106),"",LARGE(D83:D105,1)+1)</f>
        <v/>
      </c>
      <c r="E106" s="130"/>
      <c r="F106" s="131"/>
      <c r="G106" s="170"/>
      <c r="H106" s="105"/>
      <c r="I106" s="132" t="str">
        <f>IF(1=1,IF(E106="","",I83),N("H29"))</f>
        <v/>
      </c>
      <c r="J106" s="133" t="str">
        <f>IF(1=1,IF(E106="","",J83),N("I29"))</f>
        <v/>
      </c>
      <c r="K106" s="134" t="str">
        <f>IF(1=1,IF(E106="","",K83),N("J29"))</f>
        <v/>
      </c>
      <c r="L106" s="135" t="str">
        <f>IF(1=1,IF(OR(J106="",O106="",NOT(ISNUMBER(J106)),NOT(ISNUMBER(O106)),J106=0),"",O106/J106),N("L29"))</f>
        <v/>
      </c>
      <c r="M106" s="136" t="str">
        <f>IF(1=1,IF(OR(L106="",NOT(ISNUMBER(F106))),"",F106*L106*IFERROR(INDEX(D384:D428,MATCH(AE106,B384:B428,0)),1)),N("M13"))</f>
        <v/>
      </c>
      <c r="N106" s="137" t="str">
        <f>IF(1=1,IF(F106="","",IF(G106="","",IFERROR(INDEX(E384:E428,MATCH(AE106,B384:B428,0)),G106&amp;""))),N("N6"))</f>
        <v/>
      </c>
      <c r="O106" s="138" t="str">
        <f>IF(1=1,IF(E106="","",O83),N("K29"))</f>
        <v/>
      </c>
      <c r="P106" s="139" t="str">
        <f>IF(1=1,IF(M106="","",IF(AND(ISNUMBER(M106),M106&lt;1,N106="kg"),MAX(1,ROUND(M106*1000,0)),IF(AND(ISNUMBER(M106),M106&lt;1,N106="L"),MAX(1,ROUND(M106*100,0)),ROUND(M106,3)))),N("O29"))</f>
        <v/>
      </c>
      <c r="Q106" s="140" t="str">
        <f>IF(1=1,IF(M106="","",IF(AND(ISNUMBER(M106),M106&lt;1,N106="kg"),"g",IF(AND(ISNUMBER(M106),M106&lt;1,N106="L"),"cl",N106))),N("P29"))</f>
        <v/>
      </c>
      <c r="R106" s="161" t="str">
        <f>IF(1=1,IF(E106="","",IF(F106="","A CONTROLER",IF(NOT(ISNUMBER(F106)),"TEXTE",IF(OR(L106="",L106&lt;=0),"COMMANDE PRINCIPALE INCOMPLETE",IF(G106="","UNITE MANQUANTE",IF(COUNTIF(B384:B428,AE106)=0,"UNITE A CONTROLER","OK")))))),N("Q9"))</f>
        <v/>
      </c>
      <c r="S106" s="105"/>
      <c r="T106" s="141">
        <f t="shared" si="13"/>
        <v>0</v>
      </c>
      <c r="U106" s="133" t="str">
        <f>IF(1=1,IF(E106="","",U83),N("S29"))</f>
        <v/>
      </c>
      <c r="V106" s="133" t="str">
        <f>IF(1=1,IF(E106="","",V83),N("T29"))</f>
        <v/>
      </c>
      <c r="W106" s="135" t="str">
        <f>IF(1=1,IF(OR(U106="",V106="",NOT(ISNUMBER(U106)),NOT(ISNUMBER(V106)),U106=0),"",V106/U106),N("U29"))</f>
        <v/>
      </c>
      <c r="X106" s="136" t="str">
        <f>IF(1=1,IF(OR(W106="",NOT(ISNUMBER(F106))),"",F106*W106*IFERROR(INDEX(D384:D428,MATCH(AE106,B384:B428,0)),1)),N("V7"))</f>
        <v/>
      </c>
      <c r="Y106" s="137" t="str">
        <f>IF(1=1,IF(F106="","",IF(G106="","",IFERROR(INDEX(E384:E428,MATCH(AE106,B384:B428,0)),G106&amp;""))),N("W6"))</f>
        <v/>
      </c>
      <c r="Z106" s="142" t="str">
        <f>IF(1=1,IF(X106="","",IF(AND(ISNUMBER(X106),X106&lt;1,Y106="kg"),MAX(1,ROUND(X106*1000,0)),IF(AND(ISNUMBER(X106),X106&lt;1,Y106="L"),MAX(1,ROUND(X106*100,0)),ROUND(X106,3)))),N("X29"))</f>
        <v/>
      </c>
      <c r="AA106" s="143" t="str">
        <f>IF(1=1,IF(X106="","",IF(AND(ISNUMBER(X106),X106&lt;1,Y106="kg"),"g",IF(AND(ISNUMBER(X106),X106&lt;1,Y106="L"),"cl",Y106))),N("Y29"))</f>
        <v/>
      </c>
      <c r="AB106" s="123" t="str">
        <f>IF(1=1,IF(E106="","",IF(F106="","A CONTROLER",IF(NOT(ISNUMBER(F106)),"TEXTE",IF(OR(W106="",W106&lt;=0),"COMMANDE COUVERTS INCOMPLETE",IF(G106="","UNITE MANQUANTE",IF(COUNTIF(B384:B428,AE106)=0,"UNITE A CONTROLER","OK")))))),N("Z6"))</f>
        <v/>
      </c>
      <c r="AD106" s="144" t="str">
        <f>IF(1=1,IF(E106="","",AD83),N("AB29"))</f>
        <v/>
      </c>
      <c r="AE106" s="125" t="str">
        <f>IF(1=1,IF(G106="","",UPPER(TRIM(SUBSTITUTE(SUBSTITUTE(G106&amp;"",CHAR(160)," ")," "," ")))),N("AC29"))</f>
        <v/>
      </c>
      <c r="AG106" s="5" t="s">
        <v>47</v>
      </c>
    </row>
    <row r="107" spans="1:33" ht="15.75" x14ac:dyDescent="0.25">
      <c r="A107" s="126" t="str">
        <f>IF(1=1,IF(E107="","",A83),N("A30"))</f>
        <v/>
      </c>
      <c r="B107" s="127" t="str">
        <f>IF(1=1,IF(E107="","",B83),N("B30"))</f>
        <v/>
      </c>
      <c r="C107" s="127"/>
      <c r="D107" s="129" t="str">
        <f>IF(ISBLANK(E107),"",LARGE(D83:D106,1)+1)</f>
        <v/>
      </c>
      <c r="E107" s="130"/>
      <c r="F107" s="131"/>
      <c r="G107" s="170"/>
      <c r="H107" s="105"/>
      <c r="I107" s="132" t="str">
        <f>IF(1=1,IF(E107="","",I83),N("H30"))</f>
        <v/>
      </c>
      <c r="J107" s="133" t="str">
        <f>IF(1=1,IF(E107="","",J83),N("I30"))</f>
        <v/>
      </c>
      <c r="K107" s="134" t="str">
        <f>IF(1=1,IF(E107="","",K83),N("J30"))</f>
        <v/>
      </c>
      <c r="L107" s="135" t="str">
        <f>IF(1=1,IF(OR(J107="",O107="",NOT(ISNUMBER(J107)),NOT(ISNUMBER(O107)),J107=0),"",O107/J107),N("L30"))</f>
        <v/>
      </c>
      <c r="M107" s="136" t="str">
        <f>IF(1=1,IF(OR(L107="",NOT(ISNUMBER(F107))),"",F107*L107*IFERROR(INDEX(D384:D428,MATCH(AE107,B384:B428,0)),1)),N("M13"))</f>
        <v/>
      </c>
      <c r="N107" s="137" t="str">
        <f>IF(1=1,IF(F107="","",IF(G107="","",IFERROR(INDEX(E384:E428,MATCH(AE107,B384:B428,0)),G107&amp;""))),N("N6"))</f>
        <v/>
      </c>
      <c r="O107" s="138" t="str">
        <f>IF(1=1,IF(E107="","",O83),N("K30"))</f>
        <v/>
      </c>
      <c r="P107" s="139" t="str">
        <f>IF(1=1,IF(M107="","",IF(AND(ISNUMBER(M107),M107&lt;1,N107="kg"),MAX(1,ROUND(M107*1000,0)),IF(AND(ISNUMBER(M107),M107&lt;1,N107="L"),MAX(1,ROUND(M107*100,0)),ROUND(M107,3)))),N("O30"))</f>
        <v/>
      </c>
      <c r="Q107" s="140" t="str">
        <f>IF(1=1,IF(M107="","",IF(AND(ISNUMBER(M107),M107&lt;1,N107="kg"),"g",IF(AND(ISNUMBER(M107),M107&lt;1,N107="L"),"cl",N107))),N("P30"))</f>
        <v/>
      </c>
      <c r="R107" s="161" t="str">
        <f>IF(1=1,IF(E107="","",IF(F107="","A CONTROLER",IF(NOT(ISNUMBER(F107)),"TEXTE",IF(OR(L107="",L107&lt;=0),"COMMANDE PRINCIPALE INCOMPLETE",IF(G107="","UNITE MANQUANTE",IF(COUNTIF(B384:B428,AE107)=0,"UNITE A CONTROLER","OK")))))),N("Q9"))</f>
        <v/>
      </c>
      <c r="S107" s="105"/>
      <c r="T107" s="141">
        <f t="shared" si="13"/>
        <v>0</v>
      </c>
      <c r="U107" s="133" t="str">
        <f>IF(1=1,IF(E107="","",U83),N("S30"))</f>
        <v/>
      </c>
      <c r="V107" s="133" t="str">
        <f>IF(1=1,IF(E107="","",V83),N("T30"))</f>
        <v/>
      </c>
      <c r="W107" s="135" t="str">
        <f>IF(1=1,IF(OR(U107="",V107="",NOT(ISNUMBER(U107)),NOT(ISNUMBER(V107)),U107=0),"",V107/U107),N("U30"))</f>
        <v/>
      </c>
      <c r="X107" s="136" t="str">
        <f>IF(1=1,IF(OR(W107="",NOT(ISNUMBER(F107))),"",F107*W107*IFERROR(INDEX(D384:D428,MATCH(AE107,B384:B428,0)),1)),N("V7"))</f>
        <v/>
      </c>
      <c r="Y107" s="137" t="str">
        <f>IF(1=1,IF(F107="","",IF(G107="","",IFERROR(INDEX(E384:E428,MATCH(AE107,B384:B428,0)),G107&amp;""))),N("W6"))</f>
        <v/>
      </c>
      <c r="Z107" s="142" t="str">
        <f>IF(1=1,IF(X107="","",IF(AND(ISNUMBER(X107),X107&lt;1,Y107="kg"),MAX(1,ROUND(X107*1000,0)),IF(AND(ISNUMBER(X107),X107&lt;1,Y107="L"),MAX(1,ROUND(X107*100,0)),ROUND(X107,3)))),N("X30"))</f>
        <v/>
      </c>
      <c r="AA107" s="143" t="str">
        <f>IF(1=1,IF(X107="","",IF(AND(ISNUMBER(X107),X107&lt;1,Y107="kg"),"g",IF(AND(ISNUMBER(X107),X107&lt;1,Y107="L"),"cl",Y107))),N("Y30"))</f>
        <v/>
      </c>
      <c r="AB107" s="123" t="str">
        <f>IF(1=1,IF(E107="","",IF(F107="","A CONTROLER",IF(NOT(ISNUMBER(F107)),"TEXTE",IF(OR(W107="",W107&lt;=0),"COMMANDE COUVERTS INCOMPLETE",IF(G107="","UNITE MANQUANTE",IF(COUNTIF(B384:B428,AE107)=0,"UNITE A CONTROLER","OK")))))),N("Z6"))</f>
        <v/>
      </c>
      <c r="AD107" s="144" t="str">
        <f>IF(1=1,IF(E107="","",AD83),N("AB30"))</f>
        <v/>
      </c>
      <c r="AE107" s="125" t="str">
        <f>IF(1=1,IF(G107="","",UPPER(TRIM(SUBSTITUTE(SUBSTITUTE(G107&amp;"",CHAR(160)," ")," "," ")))),N("AC30"))</f>
        <v/>
      </c>
      <c r="AG107" s="5" t="s">
        <v>48</v>
      </c>
    </row>
    <row r="108" spans="1:33" ht="15.75" x14ac:dyDescent="0.25">
      <c r="A108" s="126" t="str">
        <f>IF(1=1,IF(E108="","",A83),N("A31"))</f>
        <v/>
      </c>
      <c r="B108" s="127" t="str">
        <f>IF(1=1,IF(E108="","",B83),N("B31"))</f>
        <v/>
      </c>
      <c r="C108" s="127"/>
      <c r="D108" s="129" t="str">
        <f>IF(ISBLANK(E108),"",LARGE(D83:D107,1)+1)</f>
        <v/>
      </c>
      <c r="E108" s="130"/>
      <c r="F108" s="131"/>
      <c r="G108" s="170"/>
      <c r="H108" s="105"/>
      <c r="I108" s="132" t="str">
        <f>IF(1=1,IF(E108="","",I83),N("H31"))</f>
        <v/>
      </c>
      <c r="J108" s="133" t="str">
        <f>IF(1=1,IF(E108="","",J83),N("I31"))</f>
        <v/>
      </c>
      <c r="K108" s="134" t="str">
        <f>IF(1=1,IF(E108="","",K83),N("J31"))</f>
        <v/>
      </c>
      <c r="L108" s="135" t="str">
        <f>IF(1=1,IF(OR(J108="",O108="",NOT(ISNUMBER(J108)),NOT(ISNUMBER(O108)),J108=0),"",O108/J108),N("L31"))</f>
        <v/>
      </c>
      <c r="M108" s="136" t="str">
        <f>IF(1=1,IF(OR(L108="",NOT(ISNUMBER(F108))),"",F108*L108*IFERROR(INDEX(D384:D428,MATCH(AE108,B384:B428,0)),1)),N("M13"))</f>
        <v/>
      </c>
      <c r="N108" s="137" t="str">
        <f>IF(1=1,IF(F108="","",IF(G108="","",IFERROR(INDEX(E384:E428,MATCH(AE108,B384:B428,0)),G108&amp;""))),N("N6"))</f>
        <v/>
      </c>
      <c r="O108" s="138" t="str">
        <f>IF(1=1,IF(E108="","",O83),N("K31"))</f>
        <v/>
      </c>
      <c r="P108" s="139" t="str">
        <f>IF(1=1,IF(M108="","",IF(AND(ISNUMBER(M108),M108&lt;1,N108="kg"),MAX(1,ROUND(M108*1000,0)),IF(AND(ISNUMBER(M108),M108&lt;1,N108="L"),MAX(1,ROUND(M108*100,0)),ROUND(M108,3)))),N("O31"))</f>
        <v/>
      </c>
      <c r="Q108" s="140" t="str">
        <f>IF(1=1,IF(M108="","",IF(AND(ISNUMBER(M108),M108&lt;1,N108="kg"),"g",IF(AND(ISNUMBER(M108),M108&lt;1,N108="L"),"cl",N108))),N("P31"))</f>
        <v/>
      </c>
      <c r="R108" s="161" t="str">
        <f>IF(1=1,IF(E108="","",IF(F108="","A CONTROLER",IF(NOT(ISNUMBER(F108)),"TEXTE",IF(OR(L108="",L108&lt;=0),"COMMANDE PRINCIPALE INCOMPLETE",IF(G108="","UNITE MANQUANTE",IF(COUNTIF(B384:B428,AE108)=0,"UNITE A CONTROLER","OK")))))),N("Q9"))</f>
        <v/>
      </c>
      <c r="S108" s="105"/>
      <c r="T108" s="141">
        <f t="shared" si="13"/>
        <v>0</v>
      </c>
      <c r="U108" s="133" t="str">
        <f>IF(1=1,IF(E108="","",U83),N("S31"))</f>
        <v/>
      </c>
      <c r="V108" s="133" t="str">
        <f>IF(1=1,IF(E108="","",V83),N("T31"))</f>
        <v/>
      </c>
      <c r="W108" s="135" t="str">
        <f>IF(1=1,IF(OR(U108="",V108="",NOT(ISNUMBER(U108)),NOT(ISNUMBER(V108)),U108=0),"",V108/U108),N("U31"))</f>
        <v/>
      </c>
      <c r="X108" s="136" t="str">
        <f>IF(1=1,IF(OR(W108="",NOT(ISNUMBER(F108))),"",F108*W108*IFERROR(INDEX(D384:D428,MATCH(AE108,B384:B428,0)),1)),N("V7"))</f>
        <v/>
      </c>
      <c r="Y108" s="137" t="str">
        <f>IF(1=1,IF(F108="","",IF(G108="","",IFERROR(INDEX(E384:E428,MATCH(AE108,B384:B428,0)),G108&amp;""))),N("W6"))</f>
        <v/>
      </c>
      <c r="Z108" s="142" t="str">
        <f>IF(1=1,IF(X108="","",IF(AND(ISNUMBER(X108),X108&lt;1,Y108="kg"),MAX(1,ROUND(X108*1000,0)),IF(AND(ISNUMBER(X108),X108&lt;1,Y108="L"),MAX(1,ROUND(X108*100,0)),ROUND(X108,3)))),N("X31"))</f>
        <v/>
      </c>
      <c r="AA108" s="143" t="str">
        <f>IF(1=1,IF(X108="","",IF(AND(ISNUMBER(X108),X108&lt;1,Y108="kg"),"g",IF(AND(ISNUMBER(X108),X108&lt;1,Y108="L"),"cl",Y108))),N("Y31"))</f>
        <v/>
      </c>
      <c r="AB108" s="123" t="str">
        <f>IF(1=1,IF(E108="","",IF(F108="","A CONTROLER",IF(NOT(ISNUMBER(F108)),"TEXTE",IF(OR(W108="",W108&lt;=0),"COMMANDE COUVERTS INCOMPLETE",IF(G108="","UNITE MANQUANTE",IF(COUNTIF(B384:B428,AE108)=0,"UNITE A CONTROLER","OK")))))),N("Z6"))</f>
        <v/>
      </c>
      <c r="AD108" s="144" t="str">
        <f>IF(1=1,IF(E108="","",AD83),N("AB31"))</f>
        <v/>
      </c>
      <c r="AE108" s="125" t="str">
        <f>IF(1=1,IF(G108="","",UPPER(TRIM(SUBSTITUTE(SUBSTITUTE(G108&amp;"",CHAR(160)," ")," "," ")))),N("AC31"))</f>
        <v/>
      </c>
      <c r="AG108" s="5" t="s">
        <v>49</v>
      </c>
    </row>
    <row r="109" spans="1:33" ht="15.75" x14ac:dyDescent="0.25">
      <c r="A109" s="126" t="str">
        <f>IF(1=1,IF(E109="","",A83),N("A32"))</f>
        <v/>
      </c>
      <c r="B109" s="127" t="str">
        <f>IF(1=1,IF(E109="","",B83),N("B32"))</f>
        <v/>
      </c>
      <c r="C109" s="127"/>
      <c r="D109" s="129" t="str">
        <f>IF(ISBLANK(E109),"",LARGE(D83:D108,1)+1)</f>
        <v/>
      </c>
      <c r="E109" s="130"/>
      <c r="F109" s="131"/>
      <c r="G109" s="170"/>
      <c r="H109" s="105"/>
      <c r="I109" s="132" t="str">
        <f>IF(1=1,IF(E109="","",I83),N("H32"))</f>
        <v/>
      </c>
      <c r="J109" s="133" t="str">
        <f>IF(1=1,IF(E109="","",J83),N("I32"))</f>
        <v/>
      </c>
      <c r="K109" s="134" t="str">
        <f>IF(1=1,IF(E109="","",K83),N("J32"))</f>
        <v/>
      </c>
      <c r="L109" s="135" t="str">
        <f>IF(1=1,IF(OR(J109="",O109="",NOT(ISNUMBER(J109)),NOT(ISNUMBER(O109)),J109=0),"",O109/J109),N("L32"))</f>
        <v/>
      </c>
      <c r="M109" s="136" t="str">
        <f>IF(1=1,IF(OR(L109="",NOT(ISNUMBER(F109))),"",F109*L109*IFERROR(INDEX(D384:D428,MATCH(AE109,B384:B428,0)),1)),N("M13"))</f>
        <v/>
      </c>
      <c r="N109" s="137" t="str">
        <f>IF(1=1,IF(F109="","",IF(G109="","",IFERROR(INDEX(E384:E428,MATCH(AE109,B384:B428,0)),G109&amp;""))),N("N6"))</f>
        <v/>
      </c>
      <c r="O109" s="138" t="str">
        <f>IF(1=1,IF(E109="","",O83),N("K32"))</f>
        <v/>
      </c>
      <c r="P109" s="139" t="str">
        <f>IF(1=1,IF(M109="","",IF(AND(ISNUMBER(M109),M109&lt;1,N109="kg"),MAX(1,ROUND(M109*1000,0)),IF(AND(ISNUMBER(M109),M109&lt;1,N109="L"),MAX(1,ROUND(M109*100,0)),ROUND(M109,3)))),N("O32"))</f>
        <v/>
      </c>
      <c r="Q109" s="140" t="str">
        <f>IF(1=1,IF(M109="","",IF(AND(ISNUMBER(M109),M109&lt;1,N109="kg"),"g",IF(AND(ISNUMBER(M109),M109&lt;1,N109="L"),"cl",N109))),N("P32"))</f>
        <v/>
      </c>
      <c r="R109" s="161" t="str">
        <f>IF(1=1,IF(E109="","",IF(F109="","A CONTROLER",IF(NOT(ISNUMBER(F109)),"TEXTE",IF(OR(L109="",L109&lt;=0),"COMMANDE PRINCIPALE INCOMPLETE",IF(G109="","UNITE MANQUANTE",IF(COUNTIF(B384:B428,AE109)=0,"UNITE A CONTROLER","OK")))))),N("Q9"))</f>
        <v/>
      </c>
      <c r="S109" s="105"/>
      <c r="T109" s="141">
        <f t="shared" si="13"/>
        <v>0</v>
      </c>
      <c r="U109" s="133" t="str">
        <f>IF(1=1,IF(E109="","",U83),N("S32"))</f>
        <v/>
      </c>
      <c r="V109" s="133" t="str">
        <f>IF(1=1,IF(E109="","",V83),N("T32"))</f>
        <v/>
      </c>
      <c r="W109" s="135" t="str">
        <f>IF(1=1,IF(OR(U109="",V109="",NOT(ISNUMBER(U109)),NOT(ISNUMBER(V109)),U109=0),"",V109/U109),N("U32"))</f>
        <v/>
      </c>
      <c r="X109" s="136" t="str">
        <f>IF(1=1,IF(OR(W109="",NOT(ISNUMBER(F109))),"",F109*W109*IFERROR(INDEX(D384:D428,MATCH(AE109,B384:B428,0)),1)),N("V7"))</f>
        <v/>
      </c>
      <c r="Y109" s="137" t="str">
        <f>IF(1=1,IF(F109="","",IF(G109="","",IFERROR(INDEX(E384:E428,MATCH(AE109,B384:B428,0)),G109&amp;""))),N("W6"))</f>
        <v/>
      </c>
      <c r="Z109" s="142" t="str">
        <f>IF(1=1,IF(X109="","",IF(AND(ISNUMBER(X109),X109&lt;1,Y109="kg"),MAX(1,ROUND(X109*1000,0)),IF(AND(ISNUMBER(X109),X109&lt;1,Y109="L"),MAX(1,ROUND(X109*100,0)),ROUND(X109,3)))),N("X32"))</f>
        <v/>
      </c>
      <c r="AA109" s="143" t="str">
        <f>IF(1=1,IF(X109="","",IF(AND(ISNUMBER(X109),X109&lt;1,Y109="kg"),"g",IF(AND(ISNUMBER(X109),X109&lt;1,Y109="L"),"cl",Y109))),N("Y32"))</f>
        <v/>
      </c>
      <c r="AB109" s="123" t="str">
        <f>IF(1=1,IF(E109="","",IF(F109="","A CONTROLER",IF(NOT(ISNUMBER(F109)),"TEXTE",IF(OR(W109="",W109&lt;=0),"COMMANDE COUVERTS INCOMPLETE",IF(G109="","UNITE MANQUANTE",IF(COUNTIF(B384:B428,AE109)=0,"UNITE A CONTROLER","OK")))))),N("Z6"))</f>
        <v/>
      </c>
      <c r="AD109" s="144" t="str">
        <f>IF(1=1,IF(E109="","",AD83),N("AB32"))</f>
        <v/>
      </c>
      <c r="AE109" s="125" t="str">
        <f>IF(1=1,IF(G109="","",UPPER(TRIM(SUBSTITUTE(SUBSTITUTE(G109&amp;"",CHAR(160)," ")," "," ")))),N("AC32"))</f>
        <v/>
      </c>
      <c r="AG109" s="5" t="s">
        <v>50</v>
      </c>
    </row>
    <row r="110" spans="1:33" ht="15.75" x14ac:dyDescent="0.25">
      <c r="A110" s="126" t="str">
        <f>IF(1=1,IF(E110="","",A83),N("A33"))</f>
        <v/>
      </c>
      <c r="B110" s="127" t="str">
        <f>IF(1=1,IF(E110="","",B83),N("B33"))</f>
        <v/>
      </c>
      <c r="C110" s="127"/>
      <c r="D110" s="129" t="str">
        <f>IF(ISBLANK(E110),"",LARGE(D83:D109,1)+1)</f>
        <v/>
      </c>
      <c r="E110" s="130"/>
      <c r="F110" s="131"/>
      <c r="G110" s="170"/>
      <c r="H110" s="105"/>
      <c r="I110" s="132" t="str">
        <f>IF(1=1,IF(E110="","",I83),N("H33"))</f>
        <v/>
      </c>
      <c r="J110" s="133" t="str">
        <f>IF(1=1,IF(E110="","",J83),N("I33"))</f>
        <v/>
      </c>
      <c r="K110" s="134" t="str">
        <f>IF(1=1,IF(E110="","",K83),N("J33"))</f>
        <v/>
      </c>
      <c r="L110" s="135" t="str">
        <f>IF(1=1,IF(OR(J110="",O110="",NOT(ISNUMBER(J110)),NOT(ISNUMBER(O110)),J110=0),"",O110/J110),N("L33"))</f>
        <v/>
      </c>
      <c r="M110" s="136" t="str">
        <f>IF(1=1,IF(OR(L110="",NOT(ISNUMBER(F110))),"",F110*L110*IFERROR(INDEX(D384:D428,MATCH(AE110,B384:B428,0)),1)),N("M13"))</f>
        <v/>
      </c>
      <c r="N110" s="137" t="str">
        <f>IF(1=1,IF(F110="","",IF(G110="","",IFERROR(INDEX(E384:E428,MATCH(AE110,B384:B428,0)),G110&amp;""))),N("N6"))</f>
        <v/>
      </c>
      <c r="O110" s="138" t="str">
        <f>IF(1=1,IF(E110="","",O83),N("K33"))</f>
        <v/>
      </c>
      <c r="P110" s="139" t="str">
        <f>IF(1=1,IF(M110="","",IF(AND(ISNUMBER(M110),M110&lt;1,N110="kg"),MAX(1,ROUND(M110*1000,0)),IF(AND(ISNUMBER(M110),M110&lt;1,N110="L"),MAX(1,ROUND(M110*100,0)),ROUND(M110,3)))),N("O33"))</f>
        <v/>
      </c>
      <c r="Q110" s="140" t="str">
        <f>IF(1=1,IF(M110="","",IF(AND(ISNUMBER(M110),M110&lt;1,N110="kg"),"g",IF(AND(ISNUMBER(M110),M110&lt;1,N110="L"),"cl",N110))),N("P33"))</f>
        <v/>
      </c>
      <c r="R110" s="161" t="str">
        <f>IF(1=1,IF(E110="","",IF(F110="","A CONTROLER",IF(NOT(ISNUMBER(F110)),"TEXTE",IF(OR(L110="",L110&lt;=0),"COMMANDE PRINCIPALE INCOMPLETE",IF(G110="","UNITE MANQUANTE",IF(COUNTIF(B384:B428,AE110)=0,"UNITE A CONTROLER","OK")))))),N("Q9"))</f>
        <v/>
      </c>
      <c r="S110" s="105"/>
      <c r="T110" s="141">
        <f t="shared" si="13"/>
        <v>0</v>
      </c>
      <c r="U110" s="133" t="str">
        <f>IF(1=1,IF(E110="","",U83),N("S33"))</f>
        <v/>
      </c>
      <c r="V110" s="133" t="str">
        <f>IF(1=1,IF(E110="","",V83),N("T33"))</f>
        <v/>
      </c>
      <c r="W110" s="135" t="str">
        <f>IF(1=1,IF(OR(U110="",V110="",NOT(ISNUMBER(U110)),NOT(ISNUMBER(V110)),U110=0),"",V110/U110),N("U33"))</f>
        <v/>
      </c>
      <c r="X110" s="136" t="str">
        <f>IF(1=1,IF(OR(W110="",NOT(ISNUMBER(F110))),"",F110*W110*IFERROR(INDEX(D384:D428,MATCH(AE110,B384:B428,0)),1)),N("V7"))</f>
        <v/>
      </c>
      <c r="Y110" s="137" t="str">
        <f>IF(1=1,IF(F110="","",IF(G110="","",IFERROR(INDEX(E384:E428,MATCH(AE110,B384:B428,0)),G110&amp;""))),N("W6"))</f>
        <v/>
      </c>
      <c r="Z110" s="142" t="str">
        <f>IF(1=1,IF(X110="","",IF(AND(ISNUMBER(X110),X110&lt;1,Y110="kg"),MAX(1,ROUND(X110*1000,0)),IF(AND(ISNUMBER(X110),X110&lt;1,Y110="L"),MAX(1,ROUND(X110*100,0)),ROUND(X110,3)))),N("X33"))</f>
        <v/>
      </c>
      <c r="AA110" s="143" t="str">
        <f>IF(1=1,IF(X110="","",IF(AND(ISNUMBER(X110),X110&lt;1,Y110="kg"),"g",IF(AND(ISNUMBER(X110),X110&lt;1,Y110="L"),"cl",Y110))),N("Y33"))</f>
        <v/>
      </c>
      <c r="AB110" s="123" t="str">
        <f>IF(1=1,IF(E110="","",IF(F110="","A CONTROLER",IF(NOT(ISNUMBER(F110)),"TEXTE",IF(OR(W110="",W110&lt;=0),"COMMANDE COUVERTS INCOMPLETE",IF(G110="","UNITE MANQUANTE",IF(COUNTIF(B384:B428,AE110)=0,"UNITE A CONTROLER","OK")))))),N("Z6"))</f>
        <v/>
      </c>
      <c r="AD110" s="144" t="str">
        <f>IF(1=1,IF(E110="","",AD83),N("AB33"))</f>
        <v/>
      </c>
      <c r="AE110" s="125" t="str">
        <f>IF(1=1,IF(G110="","",UPPER(TRIM(SUBSTITUTE(SUBSTITUTE(G110&amp;"",CHAR(160)," ")," "," ")))),N("AC33"))</f>
        <v/>
      </c>
      <c r="AG110" s="244" t="s">
        <v>51</v>
      </c>
    </row>
    <row r="111" spans="1:33" ht="15.75" x14ac:dyDescent="0.25">
      <c r="A111" s="126" t="str">
        <f>IF(1=1,IF(E111="","",A83),N("A34"))</f>
        <v/>
      </c>
      <c r="B111" s="127" t="str">
        <f>IF(1=1,IF(E111="","",B83),N("B34"))</f>
        <v/>
      </c>
      <c r="C111" s="127"/>
      <c r="D111" s="129" t="str">
        <f>IF(ISBLANK(E111),"",LARGE(D83:D110,1)+1)</f>
        <v/>
      </c>
      <c r="E111" s="130"/>
      <c r="F111" s="131"/>
      <c r="G111" s="170"/>
      <c r="H111" s="105"/>
      <c r="I111" s="132" t="str">
        <f>IF(1=1,IF(E111="","",I83),N("H34"))</f>
        <v/>
      </c>
      <c r="J111" s="133" t="str">
        <f>IF(1=1,IF(E111="","",J83),N("I34"))</f>
        <v/>
      </c>
      <c r="K111" s="134" t="str">
        <f>IF(1=1,IF(E111="","",K83),N("J34"))</f>
        <v/>
      </c>
      <c r="L111" s="135" t="str">
        <f>IF(1=1,IF(OR(J111="",O111="",NOT(ISNUMBER(J111)),NOT(ISNUMBER(O111)),J111=0),"",O111/J111),N("L34"))</f>
        <v/>
      </c>
      <c r="M111" s="136" t="str">
        <f>IF(1=1,IF(OR(L111="",NOT(ISNUMBER(F111))),"",F111*L111*IFERROR(INDEX(D384:D428,MATCH(AE111,B384:B428,0)),1)),N("M13"))</f>
        <v/>
      </c>
      <c r="N111" s="137" t="str">
        <f>IF(1=1,IF(F111="","",IF(G111="","",IFERROR(INDEX(E384:E428,MATCH(AE111,B384:B428,0)),G111&amp;""))),N("N6"))</f>
        <v/>
      </c>
      <c r="O111" s="138" t="str">
        <f>IF(1=1,IF(E111="","",O83),N("K34"))</f>
        <v/>
      </c>
      <c r="P111" s="139" t="str">
        <f>IF(1=1,IF(M111="","",IF(AND(ISNUMBER(M111),M111&lt;1,N111="kg"),MAX(1,ROUND(M111*1000,0)),IF(AND(ISNUMBER(M111),M111&lt;1,N111="L"),MAX(1,ROUND(M111*100,0)),ROUND(M111,3)))),N("O34"))</f>
        <v/>
      </c>
      <c r="Q111" s="140" t="str">
        <f>IF(1=1,IF(M111="","",IF(AND(ISNUMBER(M111),M111&lt;1,N111="kg"),"g",IF(AND(ISNUMBER(M111),M111&lt;1,N111="L"),"cl",N111))),N("P34"))</f>
        <v/>
      </c>
      <c r="R111" s="161" t="str">
        <f>IF(1=1,IF(E111="","",IF(F111="","A CONTROLER",IF(NOT(ISNUMBER(F111)),"TEXTE",IF(OR(L111="",L111&lt;=0),"COMMANDE PRINCIPALE INCOMPLETE",IF(G111="","UNITE MANQUANTE",IF(COUNTIF(B384:B428,AE111)=0,"UNITE A CONTROLER","OK")))))),N("Q9"))</f>
        <v/>
      </c>
      <c r="S111" s="105"/>
      <c r="T111" s="141">
        <f t="shared" si="13"/>
        <v>0</v>
      </c>
      <c r="U111" s="133" t="str">
        <f>IF(1=1,IF(E111="","",U83),N("S34"))</f>
        <v/>
      </c>
      <c r="V111" s="133" t="str">
        <f>IF(1=1,IF(E111="","",V83),N("T34"))</f>
        <v/>
      </c>
      <c r="W111" s="135" t="str">
        <f>IF(1=1,IF(OR(U111="",V111="",NOT(ISNUMBER(U111)),NOT(ISNUMBER(V111)),U111=0),"",V111/U111),N("U34"))</f>
        <v/>
      </c>
      <c r="X111" s="136" t="str">
        <f>IF(1=1,IF(OR(W111="",NOT(ISNUMBER(F111))),"",F111*W111*IFERROR(INDEX(D384:D428,MATCH(AE111,B384:B428,0)),1)),N("V7"))</f>
        <v/>
      </c>
      <c r="Y111" s="137" t="str">
        <f>IF(1=1,IF(F111="","",IF(G111="","",IFERROR(INDEX(E384:E428,MATCH(AE111,B384:B428,0)),G111&amp;""))),N("W6"))</f>
        <v/>
      </c>
      <c r="Z111" s="142" t="str">
        <f>IF(1=1,IF(X111="","",IF(AND(ISNUMBER(X111),X111&lt;1,Y111="kg"),MAX(1,ROUND(X111*1000,0)),IF(AND(ISNUMBER(X111),X111&lt;1,Y111="L"),MAX(1,ROUND(X111*100,0)),ROUND(X111,3)))),N("X34"))</f>
        <v/>
      </c>
      <c r="AA111" s="143" t="str">
        <f>IF(1=1,IF(X111="","",IF(AND(ISNUMBER(X111),X111&lt;1,Y111="kg"),"g",IF(AND(ISNUMBER(X111),X111&lt;1,Y111="L"),"cl",Y111))),N("Y34"))</f>
        <v/>
      </c>
      <c r="AB111" s="123" t="str">
        <f>IF(1=1,IF(E111="","",IF(F111="","A CONTROLER",IF(NOT(ISNUMBER(F111)),"TEXTE",IF(OR(W111="",W111&lt;=0),"COMMANDE COUVERTS INCOMPLETE",IF(G111="","UNITE MANQUANTE",IF(COUNTIF(B384:B428,AE111)=0,"UNITE A CONTROLER","OK")))))),N("Z6"))</f>
        <v/>
      </c>
      <c r="AD111" s="144" t="str">
        <f>IF(1=1,IF(E111="","",AD83),N("AB34"))</f>
        <v/>
      </c>
      <c r="AE111" s="125" t="str">
        <f>IF(1=1,IF(G111="","",UPPER(TRIM(SUBSTITUTE(SUBSTITUTE(G111&amp;"",CHAR(160)," ")," "," ")))),N("AC34"))</f>
        <v/>
      </c>
      <c r="AG111" s="244" t="s">
        <v>54</v>
      </c>
    </row>
    <row r="112" spans="1:33" ht="15.75" x14ac:dyDescent="0.25">
      <c r="A112" s="126" t="str">
        <f>IF(1=1,IF(E112="","",A83),N("A35"))</f>
        <v/>
      </c>
      <c r="B112" s="127" t="str">
        <f>IF(1=1,IF(E112="","",B83),N("B35"))</f>
        <v/>
      </c>
      <c r="C112" s="127"/>
      <c r="D112" s="129" t="str">
        <f>IF(ISBLANK(E112),"",LARGE(D83:D111,1)+1)</f>
        <v/>
      </c>
      <c r="E112" s="130"/>
      <c r="F112" s="131"/>
      <c r="G112" s="170"/>
      <c r="H112" s="105"/>
      <c r="I112" s="132" t="str">
        <f>IF(1=1,IF(E112="","",I83),N("H35"))</f>
        <v/>
      </c>
      <c r="J112" s="133" t="str">
        <f>IF(1=1,IF(E112="","",J83),N("I35"))</f>
        <v/>
      </c>
      <c r="K112" s="134" t="str">
        <f>IF(1=1,IF(E112="","",K83),N("J35"))</f>
        <v/>
      </c>
      <c r="L112" s="135" t="str">
        <f>IF(1=1,IF(OR(J112="",O112="",NOT(ISNUMBER(J112)),NOT(ISNUMBER(O112)),J112=0),"",O112/J112),N("L35"))</f>
        <v/>
      </c>
      <c r="M112" s="136" t="str">
        <f>IF(1=1,IF(OR(L112="",NOT(ISNUMBER(F112))),"",F112*L112*IFERROR(INDEX(D384:D428,MATCH(AE112,B384:B428,0)),1)),N("M13"))</f>
        <v/>
      </c>
      <c r="N112" s="137" t="str">
        <f>IF(1=1,IF(F112="","",IF(G112="","",IFERROR(INDEX(E384:E428,MATCH(AE112,B384:B428,0)),G112&amp;""))),N("N6"))</f>
        <v/>
      </c>
      <c r="O112" s="138" t="str">
        <f>IF(1=1,IF(E112="","",O83),N("K35"))</f>
        <v/>
      </c>
      <c r="P112" s="139" t="str">
        <f>IF(1=1,IF(M112="","",IF(AND(ISNUMBER(M112),M112&lt;1,N112="kg"),MAX(1,ROUND(M112*1000,0)),IF(AND(ISNUMBER(M112),M112&lt;1,N112="L"),MAX(1,ROUND(M112*100,0)),ROUND(M112,3)))),N("O35"))</f>
        <v/>
      </c>
      <c r="Q112" s="140" t="str">
        <f>IF(1=1,IF(M112="","",IF(AND(ISNUMBER(M112),M112&lt;1,N112="kg"),"g",IF(AND(ISNUMBER(M112),M112&lt;1,N112="L"),"cl",N112))),N("P35"))</f>
        <v/>
      </c>
      <c r="R112" s="161" t="str">
        <f>IF(1=1,IF(E112="","",IF(F112="","A CONTROLER",IF(NOT(ISNUMBER(F112)),"TEXTE",IF(OR(L112="",L112&lt;=0),"COMMANDE PRINCIPALE INCOMPLETE",IF(G112="","UNITE MANQUANTE",IF(COUNTIF(B384:B428,AE112)=0,"UNITE A CONTROLER","OK")))))),N("Q9"))</f>
        <v/>
      </c>
      <c r="S112" s="105"/>
      <c r="T112" s="141">
        <f t="shared" si="13"/>
        <v>0</v>
      </c>
      <c r="U112" s="133" t="str">
        <f>IF(1=1,IF(E112="","",U83),N("S35"))</f>
        <v/>
      </c>
      <c r="V112" s="133" t="str">
        <f>IF(1=1,IF(E112="","",V83),N("T35"))</f>
        <v/>
      </c>
      <c r="W112" s="135" t="str">
        <f>IF(1=1,IF(OR(U112="",V112="",NOT(ISNUMBER(U112)),NOT(ISNUMBER(V112)),U112=0),"",V112/U112),N("U35"))</f>
        <v/>
      </c>
      <c r="X112" s="136" t="str">
        <f>IF(1=1,IF(OR(W112="",NOT(ISNUMBER(F112))),"",F112*W112*IFERROR(INDEX(D384:D428,MATCH(AE112,B384:B428,0)),1)),N("V7"))</f>
        <v/>
      </c>
      <c r="Y112" s="137" t="str">
        <f>IF(1=1,IF(F112="","",IF(G112="","",IFERROR(INDEX(E384:E428,MATCH(AE112,B384:B428,0)),G112&amp;""))),N("W6"))</f>
        <v/>
      </c>
      <c r="Z112" s="142" t="str">
        <f>IF(1=1,IF(X112="","",IF(AND(ISNUMBER(X112),X112&lt;1,Y112="kg"),MAX(1,ROUND(X112*1000,0)),IF(AND(ISNUMBER(X112),X112&lt;1,Y112="L"),MAX(1,ROUND(X112*100,0)),ROUND(X112,3)))),N("X35"))</f>
        <v/>
      </c>
      <c r="AA112" s="143" t="str">
        <f>IF(1=1,IF(X112="","",IF(AND(ISNUMBER(X112),X112&lt;1,Y112="kg"),"g",IF(AND(ISNUMBER(X112),X112&lt;1,Y112="L"),"cl",Y112))),N("Y35"))</f>
        <v/>
      </c>
      <c r="AB112" s="123" t="str">
        <f>IF(1=1,IF(E112="","",IF(F112="","A CONTROLER",IF(NOT(ISNUMBER(F112)),"TEXTE",IF(OR(W112="",W112&lt;=0),"COMMANDE COUVERTS INCOMPLETE",IF(G112="","UNITE MANQUANTE",IF(COUNTIF(B384:B428,AE112)=0,"UNITE A CONTROLER","OK")))))),N("Z6"))</f>
        <v/>
      </c>
      <c r="AD112" s="144" t="str">
        <f>IF(1=1,IF(E112="","",AD83),N("AB35"))</f>
        <v/>
      </c>
      <c r="AE112" s="125" t="str">
        <f>IF(1=1,IF(G112="","",UPPER(TRIM(SUBSTITUTE(SUBSTITUTE(G112&amp;"",CHAR(160)," ")," "," ")))),N("AC35"))</f>
        <v/>
      </c>
      <c r="AG112" s="244" t="s">
        <v>56</v>
      </c>
    </row>
    <row r="113" spans="1:33" ht="15.75" x14ac:dyDescent="0.25">
      <c r="A113" s="126" t="str">
        <f>IF(1=1,IF(E113="","",A83),N("A36"))</f>
        <v/>
      </c>
      <c r="B113" s="127" t="str">
        <f>IF(1=1,IF(E113="","",B83),N("B36"))</f>
        <v/>
      </c>
      <c r="C113" s="127"/>
      <c r="D113" s="129" t="str">
        <f>IF(ISBLANK(E113),"",LARGE(D83:D112,1)+1)</f>
        <v/>
      </c>
      <c r="E113" s="130"/>
      <c r="F113" s="131"/>
      <c r="G113" s="170"/>
      <c r="H113" s="105"/>
      <c r="I113" s="132" t="str">
        <f>IF(1=1,IF(E113="","",I83),N("H36"))</f>
        <v/>
      </c>
      <c r="J113" s="133" t="str">
        <f>IF(1=1,IF(E113="","",J83),N("I36"))</f>
        <v/>
      </c>
      <c r="K113" s="134" t="str">
        <f>IF(1=1,IF(E113="","",K83),N("J36"))</f>
        <v/>
      </c>
      <c r="L113" s="135" t="str">
        <f>IF(1=1,IF(OR(J113="",O113="",NOT(ISNUMBER(J113)),NOT(ISNUMBER(O113)),J113=0),"",O113/J113),N("L36"))</f>
        <v/>
      </c>
      <c r="M113" s="136" t="str">
        <f>IF(1=1,IF(OR(L113="",NOT(ISNUMBER(F113))),"",F113*L113*IFERROR(INDEX(D384:D428,MATCH(AE113,B384:B428,0)),1)),N("M13"))</f>
        <v/>
      </c>
      <c r="N113" s="137" t="str">
        <f>IF(1=1,IF(F113="","",IF(G113="","",IFERROR(INDEX(E384:E428,MATCH(AE113,B384:B428,0)),G113&amp;""))),N("N6"))</f>
        <v/>
      </c>
      <c r="O113" s="138" t="str">
        <f>IF(1=1,IF(E113="","",O83),N("K36"))</f>
        <v/>
      </c>
      <c r="P113" s="139" t="str">
        <f>IF(1=1,IF(M113="","",IF(AND(ISNUMBER(M113),M113&lt;1,N113="kg"),MAX(1,ROUND(M113*1000,0)),IF(AND(ISNUMBER(M113),M113&lt;1,N113="L"),MAX(1,ROUND(M113*100,0)),ROUND(M113,3)))),N("O36"))</f>
        <v/>
      </c>
      <c r="Q113" s="140" t="str">
        <f>IF(1=1,IF(M113="","",IF(AND(ISNUMBER(M113),M113&lt;1,N113="kg"),"g",IF(AND(ISNUMBER(M113),M113&lt;1,N113="L"),"cl",N113))),N("P36"))</f>
        <v/>
      </c>
      <c r="R113" s="161" t="str">
        <f>IF(1=1,IF(E113="","",IF(F113="","A CONTROLER",IF(NOT(ISNUMBER(F113)),"TEXTE",IF(OR(L113="",L113&lt;=0),"COMMANDE PRINCIPALE INCOMPLETE",IF(G113="","UNITE MANQUANTE",IF(COUNTIF(B384:B428,AE113)=0,"UNITE A CONTROLER","OK")))))),N("Q9"))</f>
        <v/>
      </c>
      <c r="S113" s="105"/>
      <c r="T113" s="141">
        <f t="shared" si="13"/>
        <v>0</v>
      </c>
      <c r="U113" s="133" t="str">
        <f>IF(1=1,IF(E113="","",U83),N("S36"))</f>
        <v/>
      </c>
      <c r="V113" s="133" t="str">
        <f>IF(1=1,IF(E113="","",V83),N("T36"))</f>
        <v/>
      </c>
      <c r="W113" s="135" t="str">
        <f>IF(1=1,IF(OR(U113="",V113="",NOT(ISNUMBER(U113)),NOT(ISNUMBER(V113)),U113=0),"",V113/U113),N("U36"))</f>
        <v/>
      </c>
      <c r="X113" s="136" t="str">
        <f>IF(1=1,IF(OR(W113="",NOT(ISNUMBER(F113))),"",F113*W113*IFERROR(INDEX(D384:D428,MATCH(AE113,B384:B428,0)),1)),N("V7"))</f>
        <v/>
      </c>
      <c r="Y113" s="137" t="str">
        <f>IF(1=1,IF(F113="","",IF(G113="","",IFERROR(INDEX(E384:E428,MATCH(AE113,B384:B428,0)),G113&amp;""))),N("W6"))</f>
        <v/>
      </c>
      <c r="Z113" s="142" t="str">
        <f>IF(1=1,IF(X113="","",IF(AND(ISNUMBER(X113),X113&lt;1,Y113="kg"),MAX(1,ROUND(X113*1000,0)),IF(AND(ISNUMBER(X113),X113&lt;1,Y113="L"),MAX(1,ROUND(X113*100,0)),ROUND(X113,3)))),N("X36"))</f>
        <v/>
      </c>
      <c r="AA113" s="143" t="str">
        <f>IF(1=1,IF(X113="","",IF(AND(ISNUMBER(X113),X113&lt;1,Y113="kg"),"g",IF(AND(ISNUMBER(X113),X113&lt;1,Y113="L"),"cl",Y113))),N("Y36"))</f>
        <v/>
      </c>
      <c r="AB113" s="123" t="str">
        <f>IF(1=1,IF(E113="","",IF(F113="","A CONTROLER",IF(NOT(ISNUMBER(F113)),"TEXTE",IF(OR(W113="",W113&lt;=0),"COMMANDE COUVERTS INCOMPLETE",IF(G113="","UNITE MANQUANTE",IF(COUNTIF(B384:B428,AE113)=0,"UNITE A CONTROLER","OK")))))),N("Z6"))</f>
        <v/>
      </c>
      <c r="AD113" s="144" t="str">
        <f>IF(1=1,IF(E113="","",AD83),N("AB36"))</f>
        <v/>
      </c>
      <c r="AE113" s="125" t="str">
        <f>IF(1=1,IF(G113="","",UPPER(TRIM(SUBSTITUTE(SUBSTITUTE(G113&amp;"",CHAR(160)," ")," "," ")))),N("AC36"))</f>
        <v/>
      </c>
      <c r="AG113" s="244" t="s">
        <v>58</v>
      </c>
    </row>
    <row r="114" spans="1:33" ht="15.75" x14ac:dyDescent="0.25">
      <c r="A114" s="126" t="str">
        <f>IF(1=1,IF(E114="","",A83),N("A37"))</f>
        <v/>
      </c>
      <c r="B114" s="127" t="str">
        <f>IF(1=1,IF(E114="","",B83),N("B37"))</f>
        <v/>
      </c>
      <c r="C114" s="127"/>
      <c r="D114" s="129" t="str">
        <f>IF(ISBLANK(E114),"",LARGE(D83:D113,1)+1)</f>
        <v/>
      </c>
      <c r="E114" s="130"/>
      <c r="F114" s="131"/>
      <c r="G114" s="170"/>
      <c r="H114" s="105"/>
      <c r="I114" s="132" t="str">
        <f>IF(1=1,IF(E114="","",I83),N("H37"))</f>
        <v/>
      </c>
      <c r="J114" s="133" t="str">
        <f>IF(1=1,IF(E114="","",J83),N("I37"))</f>
        <v/>
      </c>
      <c r="K114" s="134" t="str">
        <f>IF(1=1,IF(E114="","",K83),N("J37"))</f>
        <v/>
      </c>
      <c r="L114" s="135" t="str">
        <f>IF(1=1,IF(OR(J114="",O114="",NOT(ISNUMBER(J114)),NOT(ISNUMBER(O114)),J114=0),"",O114/J114),N("L37"))</f>
        <v/>
      </c>
      <c r="M114" s="136" t="str">
        <f>IF(1=1,IF(OR(L114="",NOT(ISNUMBER(F114))),"",F114*L114*IFERROR(INDEX(D384:D428,MATCH(AE114,B384:B428,0)),1)),N("M13"))</f>
        <v/>
      </c>
      <c r="N114" s="137" t="str">
        <f>IF(1=1,IF(F114="","",IF(G114="","",IFERROR(INDEX(E384:E428,MATCH(AE114,B384:B428,0)),G114&amp;""))),N("N6"))</f>
        <v/>
      </c>
      <c r="O114" s="138" t="str">
        <f>IF(1=1,IF(E114="","",O83),N("K37"))</f>
        <v/>
      </c>
      <c r="P114" s="139" t="str">
        <f>IF(1=1,IF(M114="","",IF(AND(ISNUMBER(M114),M114&lt;1,N114="kg"),MAX(1,ROUND(M114*1000,0)),IF(AND(ISNUMBER(M114),M114&lt;1,N114="L"),MAX(1,ROUND(M114*100,0)),ROUND(M114,3)))),N("O37"))</f>
        <v/>
      </c>
      <c r="Q114" s="140" t="str">
        <f>IF(1=1,IF(M114="","",IF(AND(ISNUMBER(M114),M114&lt;1,N114="kg"),"g",IF(AND(ISNUMBER(M114),M114&lt;1,N114="L"),"cl",N114))),N("P37"))</f>
        <v/>
      </c>
      <c r="R114" s="161" t="str">
        <f>IF(1=1,IF(E114="","",IF(F114="","A CONTROLER",IF(NOT(ISNUMBER(F114)),"TEXTE",IF(OR(L114="",L114&lt;=0),"COMMANDE PRINCIPALE INCOMPLETE",IF(G114="","UNITE MANQUANTE",IF(COUNTIF(B384:B428,AE114)=0,"UNITE A CONTROLER","OK")))))),N("Q9"))</f>
        <v/>
      </c>
      <c r="S114" s="105"/>
      <c r="T114" s="141">
        <f t="shared" si="13"/>
        <v>0</v>
      </c>
      <c r="U114" s="133" t="str">
        <f>IF(1=1,IF(E114="","",U83),N("S37"))</f>
        <v/>
      </c>
      <c r="V114" s="133" t="str">
        <f>IF(1=1,IF(E114="","",V83),N("T37"))</f>
        <v/>
      </c>
      <c r="W114" s="135" t="str">
        <f>IF(1=1,IF(OR(U114="",V114="",NOT(ISNUMBER(U114)),NOT(ISNUMBER(V114)),U114=0),"",V114/U114),N("U37"))</f>
        <v/>
      </c>
      <c r="X114" s="136" t="str">
        <f>IF(1=1,IF(OR(W114="",NOT(ISNUMBER(F114))),"",F114*W114*IFERROR(INDEX(D384:D428,MATCH(AE114,B384:B428,0)),1)),N("V7"))</f>
        <v/>
      </c>
      <c r="Y114" s="137" t="str">
        <f>IF(1=1,IF(F114="","",IF(G114="","",IFERROR(INDEX(E384:E428,MATCH(AE114,B384:B428,0)),G114&amp;""))),N("W6"))</f>
        <v/>
      </c>
      <c r="Z114" s="142" t="str">
        <f>IF(1=1,IF(X114="","",IF(AND(ISNUMBER(X114),X114&lt;1,Y114="kg"),MAX(1,ROUND(X114*1000,0)),IF(AND(ISNUMBER(X114),X114&lt;1,Y114="L"),MAX(1,ROUND(X114*100,0)),ROUND(X114,3)))),N("X37"))</f>
        <v/>
      </c>
      <c r="AA114" s="143" t="str">
        <f>IF(1=1,IF(X114="","",IF(AND(ISNUMBER(X114),X114&lt;1,Y114="kg"),"g",IF(AND(ISNUMBER(X114),X114&lt;1,Y114="L"),"cl",Y114))),N("Y37"))</f>
        <v/>
      </c>
      <c r="AB114" s="123" t="str">
        <f>IF(1=1,IF(E114="","",IF(F114="","A CONTROLER",IF(NOT(ISNUMBER(F114)),"TEXTE",IF(OR(W114="",W114&lt;=0),"COMMANDE COUVERTS INCOMPLETE",IF(G114="","UNITE MANQUANTE",IF(COUNTIF(B384:B428,AE114)=0,"UNITE A CONTROLER","OK")))))),N("Z6"))</f>
        <v/>
      </c>
      <c r="AD114" s="144" t="str">
        <f>IF(1=1,IF(E114="","",AD83),N("AB37"))</f>
        <v/>
      </c>
      <c r="AE114" s="125" t="str">
        <f>IF(1=1,IF(G114="","",UPPER(TRIM(SUBSTITUTE(SUBSTITUTE(G114&amp;"",CHAR(160)," ")," "," ")))),N("AC37"))</f>
        <v/>
      </c>
      <c r="AG114" s="244" t="s">
        <v>60</v>
      </c>
    </row>
    <row r="115" spans="1:33" ht="15.75" x14ac:dyDescent="0.25">
      <c r="A115" s="126" t="str">
        <f>IF(1=1,IF(E115="","",A83),N("A38"))</f>
        <v/>
      </c>
      <c r="B115" s="127" t="str">
        <f>IF(1=1,IF(E115="","",B83),N("B38"))</f>
        <v/>
      </c>
      <c r="C115" s="127"/>
      <c r="D115" s="129" t="str">
        <f>IF(ISBLANK(E115),"",LARGE(D83:D114,1)+1)</f>
        <v/>
      </c>
      <c r="E115" s="130"/>
      <c r="F115" s="131"/>
      <c r="G115" s="170"/>
      <c r="H115" s="105"/>
      <c r="I115" s="132" t="str">
        <f>IF(1=1,IF(E115="","",I83),N("H38"))</f>
        <v/>
      </c>
      <c r="J115" s="133" t="str">
        <f>IF(1=1,IF(E115="","",J83),N("I38"))</f>
        <v/>
      </c>
      <c r="K115" s="134" t="str">
        <f>IF(1=1,IF(E115="","",K83),N("J38"))</f>
        <v/>
      </c>
      <c r="L115" s="135" t="str">
        <f>IF(1=1,IF(OR(J115="",O115="",NOT(ISNUMBER(J115)),NOT(ISNUMBER(O115)),J115=0),"",O115/J115),N("L38"))</f>
        <v/>
      </c>
      <c r="M115" s="136" t="str">
        <f>IF(1=1,IF(OR(L115="",NOT(ISNUMBER(F115))),"",F115*L115*IFERROR(INDEX(D384:D428,MATCH(AE115,B384:B428,0)),1)),N("M13"))</f>
        <v/>
      </c>
      <c r="N115" s="137" t="str">
        <f>IF(1=1,IF(F115="","",IF(G115="","",IFERROR(INDEX(E384:E428,MATCH(AE115,B384:B428,0)),G115&amp;""))),N("N6"))</f>
        <v/>
      </c>
      <c r="O115" s="138" t="str">
        <f>IF(1=1,IF(E115="","",O83),N("K38"))</f>
        <v/>
      </c>
      <c r="P115" s="139" t="str">
        <f>IF(1=1,IF(M115="","",IF(AND(ISNUMBER(M115),M115&lt;1,N115="kg"),MAX(1,ROUND(M115*1000,0)),IF(AND(ISNUMBER(M115),M115&lt;1,N115="L"),MAX(1,ROUND(M115*100,0)),ROUND(M115,3)))),N("O38"))</f>
        <v/>
      </c>
      <c r="Q115" s="140" t="str">
        <f>IF(1=1,IF(M115="","",IF(AND(ISNUMBER(M115),M115&lt;1,N115="kg"),"g",IF(AND(ISNUMBER(M115),M115&lt;1,N115="L"),"cl",N115))),N("P38"))</f>
        <v/>
      </c>
      <c r="R115" s="161" t="str">
        <f>IF(1=1,IF(E115="","",IF(F115="","A CONTROLER",IF(NOT(ISNUMBER(F115)),"TEXTE",IF(OR(L115="",L115&lt;=0),"COMMANDE PRINCIPALE INCOMPLETE",IF(G115="","UNITE MANQUANTE",IF(COUNTIF(B384:B428,AE115)=0,"UNITE A CONTROLER","OK")))))),N("Q9"))</f>
        <v/>
      </c>
      <c r="S115" s="105"/>
      <c r="T115" s="141">
        <f t="shared" si="13"/>
        <v>0</v>
      </c>
      <c r="U115" s="133" t="str">
        <f>IF(1=1,IF(E115="","",U83),N("S38"))</f>
        <v/>
      </c>
      <c r="V115" s="133" t="str">
        <f>IF(1=1,IF(E115="","",V83),N("T38"))</f>
        <v/>
      </c>
      <c r="W115" s="135" t="str">
        <f>IF(1=1,IF(OR(U115="",V115="",NOT(ISNUMBER(U115)),NOT(ISNUMBER(V115)),U115=0),"",V115/U115),N("U38"))</f>
        <v/>
      </c>
      <c r="X115" s="136" t="str">
        <f>IF(1=1,IF(OR(W115="",NOT(ISNUMBER(F115))),"",F115*W115*IFERROR(INDEX(D384:D428,MATCH(AE115,B384:B428,0)),1)),N("V7"))</f>
        <v/>
      </c>
      <c r="Y115" s="137" t="str">
        <f>IF(1=1,IF(F115="","",IF(G115="","",IFERROR(INDEX(E384:E428,MATCH(AE115,B384:B428,0)),G115&amp;""))),N("W6"))</f>
        <v/>
      </c>
      <c r="Z115" s="142" t="str">
        <f>IF(1=1,IF(X115="","",IF(AND(ISNUMBER(X115),X115&lt;1,Y115="kg"),MAX(1,ROUND(X115*1000,0)),IF(AND(ISNUMBER(X115),X115&lt;1,Y115="L"),MAX(1,ROUND(X115*100,0)),ROUND(X115,3)))),N("X38"))</f>
        <v/>
      </c>
      <c r="AA115" s="143" t="str">
        <f>IF(1=1,IF(X115="","",IF(AND(ISNUMBER(X115),X115&lt;1,Y115="kg"),"g",IF(AND(ISNUMBER(X115),X115&lt;1,Y115="L"),"cl",Y115))),N("Y38"))</f>
        <v/>
      </c>
      <c r="AB115" s="123" t="str">
        <f>IF(1=1,IF(E115="","",IF(F115="","A CONTROLER",IF(NOT(ISNUMBER(F115)),"TEXTE",IF(OR(W115="",W115&lt;=0),"COMMANDE COUVERTS INCOMPLETE",IF(G115="","UNITE MANQUANTE",IF(COUNTIF(B384:B428,AE115)=0,"UNITE A CONTROLER","OK")))))),N("Z6"))</f>
        <v/>
      </c>
      <c r="AD115" s="144" t="str">
        <f>IF(1=1,IF(E115="","",AD83),N("AB38"))</f>
        <v/>
      </c>
      <c r="AE115" s="125" t="str">
        <f>IF(1=1,IF(G115="","",UPPER(TRIM(SUBSTITUTE(SUBSTITUTE(G115&amp;"",CHAR(160)," ")," "," ")))),N("AC38"))</f>
        <v/>
      </c>
      <c r="AG115" s="244" t="s">
        <v>62</v>
      </c>
    </row>
    <row r="116" spans="1:33" ht="15.75" x14ac:dyDescent="0.25">
      <c r="A116" s="126" t="str">
        <f>IF(1=1,IF(E116="","",A83),N("A39"))</f>
        <v/>
      </c>
      <c r="B116" s="127" t="str">
        <f>IF(1=1,IF(E116="","",B83),N("B39"))</f>
        <v/>
      </c>
      <c r="C116" s="127"/>
      <c r="D116" s="129" t="str">
        <f>IF(ISBLANK(E116),"",LARGE(D83:D115,1)+1)</f>
        <v/>
      </c>
      <c r="E116" s="130"/>
      <c r="F116" s="131"/>
      <c r="G116" s="170"/>
      <c r="H116" s="105"/>
      <c r="I116" s="132" t="str">
        <f>IF(1=1,IF(E116="","",I83),N("H39"))</f>
        <v/>
      </c>
      <c r="J116" s="133" t="str">
        <f>IF(1=1,IF(E116="","",J83),N("I39"))</f>
        <v/>
      </c>
      <c r="K116" s="134" t="str">
        <f>IF(1=1,IF(E116="","",K83),N("J39"))</f>
        <v/>
      </c>
      <c r="L116" s="135" t="str">
        <f>IF(1=1,IF(OR(J116="",O116="",NOT(ISNUMBER(J116)),NOT(ISNUMBER(O116)),J116=0),"",O116/J116),N("L39"))</f>
        <v/>
      </c>
      <c r="M116" s="136" t="str">
        <f>IF(1=1,IF(OR(L116="",NOT(ISNUMBER(F116))),"",F116*L116*IFERROR(INDEX(D384:D428,MATCH(AE116,B384:B428,0)),1)),N("M13"))</f>
        <v/>
      </c>
      <c r="N116" s="137" t="str">
        <f>IF(1=1,IF(F116="","",IF(G116="","",IFERROR(INDEX(E384:E428,MATCH(AE116,B384:B428,0)),G116&amp;""))),N("N6"))</f>
        <v/>
      </c>
      <c r="O116" s="138" t="str">
        <f>IF(1=1,IF(E116="","",O83),N("K39"))</f>
        <v/>
      </c>
      <c r="P116" s="139" t="str">
        <f>IF(1=1,IF(M116="","",IF(AND(ISNUMBER(M116),M116&lt;1,N116="kg"),MAX(1,ROUND(M116*1000,0)),IF(AND(ISNUMBER(M116),M116&lt;1,N116="L"),MAX(1,ROUND(M116*100,0)),ROUND(M116,3)))),N("O39"))</f>
        <v/>
      </c>
      <c r="Q116" s="140" t="str">
        <f>IF(1=1,IF(M116="","",IF(AND(ISNUMBER(M116),M116&lt;1,N116="kg"),"g",IF(AND(ISNUMBER(M116),M116&lt;1,N116="L"),"cl",N116))),N("P39"))</f>
        <v/>
      </c>
      <c r="R116" s="161" t="str">
        <f>IF(1=1,IF(E116="","",IF(F116="","A CONTROLER",IF(NOT(ISNUMBER(F116)),"TEXTE",IF(OR(L116="",L116&lt;=0),"COMMANDE PRINCIPALE INCOMPLETE",IF(G116="","UNITE MANQUANTE",IF(COUNTIF(B384:B428,AE116)=0,"UNITE A CONTROLER","OK")))))),N("Q9"))</f>
        <v/>
      </c>
      <c r="S116" s="105"/>
      <c r="T116" s="141">
        <f t="shared" si="13"/>
        <v>0</v>
      </c>
      <c r="U116" s="133" t="str">
        <f>IF(1=1,IF(E116="","",U83),N("S39"))</f>
        <v/>
      </c>
      <c r="V116" s="133" t="str">
        <f>IF(1=1,IF(E116="","",V83),N("T39"))</f>
        <v/>
      </c>
      <c r="W116" s="135" t="str">
        <f>IF(1=1,IF(OR(U116="",V116="",NOT(ISNUMBER(U116)),NOT(ISNUMBER(V116)),U116=0),"",V116/U116),N("U39"))</f>
        <v/>
      </c>
      <c r="X116" s="136" t="str">
        <f>IF(1=1,IF(OR(W116="",NOT(ISNUMBER(F116))),"",F116*W116*IFERROR(INDEX(D384:D428,MATCH(AE116,B384:B428,0)),1)),N("V7"))</f>
        <v/>
      </c>
      <c r="Y116" s="137" t="str">
        <f>IF(1=1,IF(F116="","",IF(G116="","",IFERROR(INDEX(E384:E428,MATCH(AE116,B384:B428,0)),G116&amp;""))),N("W6"))</f>
        <v/>
      </c>
      <c r="Z116" s="142" t="str">
        <f>IF(1=1,IF(X116="","",IF(AND(ISNUMBER(X116),X116&lt;1,Y116="kg"),MAX(1,ROUND(X116*1000,0)),IF(AND(ISNUMBER(X116),X116&lt;1,Y116="L"),MAX(1,ROUND(X116*100,0)),ROUND(X116,3)))),N("X39"))</f>
        <v/>
      </c>
      <c r="AA116" s="143" t="str">
        <f>IF(1=1,IF(X116="","",IF(AND(ISNUMBER(X116),X116&lt;1,Y116="kg"),"g",IF(AND(ISNUMBER(X116),X116&lt;1,Y116="L"),"cl",Y116))),N("Y39"))</f>
        <v/>
      </c>
      <c r="AB116" s="123" t="str">
        <f>IF(1=1,IF(E116="","",IF(F116="","A CONTROLER",IF(NOT(ISNUMBER(F116)),"TEXTE",IF(OR(W116="",W116&lt;=0),"COMMANDE COUVERTS INCOMPLETE",IF(G116="","UNITE MANQUANTE",IF(COUNTIF(B384:B428,AE116)=0,"UNITE A CONTROLER","OK")))))),N("Z6"))</f>
        <v/>
      </c>
      <c r="AD116" s="144" t="str">
        <f>IF(1=1,IF(E116="","",AD83),N("AB39"))</f>
        <v/>
      </c>
      <c r="AE116" s="125" t="str">
        <f>IF(1=1,IF(G116="","",UPPER(TRIM(SUBSTITUTE(SUBSTITUTE(G116&amp;"",CHAR(160)," ")," "," ")))),N("AC39"))</f>
        <v/>
      </c>
      <c r="AG116" s="244" t="s">
        <v>64</v>
      </c>
    </row>
    <row r="117" spans="1:33" ht="24" customHeight="1" x14ac:dyDescent="0.25">
      <c r="A117" s="126" t="str">
        <f>IF(1=1,IF(E117="","",A83),N("A40"))</f>
        <v/>
      </c>
      <c r="B117" s="127" t="str">
        <f>IF(1=1,IF(E117="","",B83),N("B40"))</f>
        <v/>
      </c>
      <c r="C117" s="127"/>
      <c r="D117" s="129" t="str">
        <f>IF(ISBLANK(E117),"",LARGE(D83:D116,1)+1)</f>
        <v/>
      </c>
      <c r="E117" s="130"/>
      <c r="F117" s="131"/>
      <c r="G117" s="170"/>
      <c r="H117" s="105"/>
      <c r="I117" s="132" t="str">
        <f>IF(1=1,IF(E117="","",I83),N("H40"))</f>
        <v/>
      </c>
      <c r="J117" s="133" t="str">
        <f>IF(1=1,IF(E117="","",J83),N("I40"))</f>
        <v/>
      </c>
      <c r="K117" s="134" t="str">
        <f>IF(1=1,IF(E117="","",K83),N("J40"))</f>
        <v/>
      </c>
      <c r="L117" s="135" t="str">
        <f>IF(1=1,IF(OR(J117="",O117="",NOT(ISNUMBER(J117)),NOT(ISNUMBER(O117)),J117=0),"",O117/J117),N("L40"))</f>
        <v/>
      </c>
      <c r="M117" s="136" t="str">
        <f>IF(1=1,IF(OR(L117="",NOT(ISNUMBER(F117))),"",F117*L117*IFERROR(INDEX(D384:D428,MATCH(AE117,B384:B428,0)),1)),N("M13"))</f>
        <v/>
      </c>
      <c r="N117" s="137" t="str">
        <f>IF(1=1,IF(F117="","",IF(G117="","",IFERROR(INDEX(E384:E428,MATCH(AE117,B384:B428,0)),G117&amp;""))),N("N6"))</f>
        <v/>
      </c>
      <c r="O117" s="138" t="str">
        <f>IF(1=1,IF(E117="","",O83),N("K40"))</f>
        <v/>
      </c>
      <c r="P117" s="139" t="str">
        <f>IF(1=1,IF(M117="","",IF(AND(ISNUMBER(M117),M117&lt;1,N117="kg"),MAX(1,ROUND(M117*1000,0)),IF(AND(ISNUMBER(M117),M117&lt;1,N117="L"),MAX(1,ROUND(M117*100,0)),ROUND(M117,3)))),N("O40"))</f>
        <v/>
      </c>
      <c r="Q117" s="140" t="str">
        <f>IF(1=1,IF(M117="","",IF(AND(ISNUMBER(M117),M117&lt;1,N117="kg"),"g",IF(AND(ISNUMBER(M117),M117&lt;1,N117="L"),"cl",N117))),N("P40"))</f>
        <v/>
      </c>
      <c r="R117" s="161" t="str">
        <f>IF(1=1,IF(E117="","",IF(F117="","A CONTROLER",IF(NOT(ISNUMBER(F117)),"TEXTE",IF(OR(L117="",L117&lt;=0),"COMMANDE PRINCIPALE INCOMPLETE",IF(G117="","UNITE MANQUANTE",IF(COUNTIF(B384:B428,AE117)=0,"UNITE A CONTROLER","OK")))))),N("Q9"))</f>
        <v/>
      </c>
      <c r="S117" s="105"/>
      <c r="T117" s="141">
        <f t="shared" si="13"/>
        <v>0</v>
      </c>
      <c r="U117" s="133" t="str">
        <f>IF(1=1,IF(E117="","",U83),N("S40"))</f>
        <v/>
      </c>
      <c r="V117" s="133" t="str">
        <f>IF(1=1,IF(E117="","",V83),N("T40"))</f>
        <v/>
      </c>
      <c r="W117" s="135" t="str">
        <f>IF(1=1,IF(OR(U117="",V117="",NOT(ISNUMBER(U117)),NOT(ISNUMBER(V117)),U117=0),"",V117/U117),N("U40"))</f>
        <v/>
      </c>
      <c r="X117" s="136" t="str">
        <f>IF(1=1,IF(OR(W117="",NOT(ISNUMBER(F117))),"",F117*W117*IFERROR(INDEX(D384:D428,MATCH(AE117,B384:B428,0)),1)),N("V7"))</f>
        <v/>
      </c>
      <c r="Y117" s="137" t="str">
        <f>IF(1=1,IF(F117="","",IF(G117="","",IFERROR(INDEX(E384:E428,MATCH(AE117,B384:B428,0)),G117&amp;""))),N("W6"))</f>
        <v/>
      </c>
      <c r="Z117" s="142" t="str">
        <f>IF(1=1,IF(X117="","",IF(AND(ISNUMBER(X117),X117&lt;1,Y117="kg"),MAX(1,ROUND(X117*1000,0)),IF(AND(ISNUMBER(X117),X117&lt;1,Y117="L"),MAX(1,ROUND(X117*100,0)),ROUND(X117,3)))),N("X40"))</f>
        <v/>
      </c>
      <c r="AA117" s="143" t="str">
        <f>IF(1=1,IF(X117="","",IF(AND(ISNUMBER(X117),X117&lt;1,Y117="kg"),"g",IF(AND(ISNUMBER(X117),X117&lt;1,Y117="L"),"cl",Y117))),N("Y40"))</f>
        <v/>
      </c>
      <c r="AB117" s="123" t="str">
        <f>IF(1=1,IF(E117="","",IF(F117="","A CONTROLER",IF(NOT(ISNUMBER(F117)),"TEXTE",IF(OR(W117="",W117&lt;=0),"COMMANDE COUVERTS INCOMPLETE",IF(G117="","UNITE MANQUANTE",IF(COUNTIF(B384:B428,AE117)=0,"UNITE A CONTROLER","OK")))))),N("Z6"))</f>
        <v/>
      </c>
      <c r="AD117" s="144" t="str">
        <f>IF(1=1,IF(E117="","",AD83),N("AB40"))</f>
        <v/>
      </c>
      <c r="AE117" s="125" t="str">
        <f>IF(1=1,IF(G117="","",UPPER(TRIM(SUBSTITUTE(SUBSTITUTE(G117&amp;"",CHAR(160)," ")," "," ")))),N("AC40"))</f>
        <v/>
      </c>
      <c r="AG117" s="244" t="s">
        <v>66</v>
      </c>
    </row>
    <row r="118" spans="1:33" ht="23.25" x14ac:dyDescent="0.25">
      <c r="A118" s="225"/>
      <c r="B118" s="226" t="s">
        <v>17</v>
      </c>
      <c r="C118" s="227"/>
      <c r="D118" s="228" t="s">
        <v>239</v>
      </c>
      <c r="E118" s="227"/>
      <c r="F118" s="227"/>
      <c r="G118" s="227"/>
      <c r="H118" s="229"/>
      <c r="I118" s="227"/>
      <c r="J118" s="227"/>
      <c r="K118" s="227"/>
      <c r="L118" s="227"/>
      <c r="M118" s="227"/>
      <c r="N118" s="227"/>
      <c r="O118" s="227"/>
      <c r="P118" s="227" t="str">
        <f>D118</f>
        <v>SOUS-FAMILLE</v>
      </c>
      <c r="Q118" s="227"/>
      <c r="R118" s="227"/>
      <c r="S118" s="229"/>
      <c r="T118" s="230" t="s">
        <v>664</v>
      </c>
      <c r="U118" s="231" cm="1">
        <f t="array" ref="U118">SUMPRODUCT(LEN(E120:E153)-LEN(SUBSTITUTE(E120:E153,"*","")))</f>
        <v>0</v>
      </c>
      <c r="V118" s="227"/>
      <c r="W118" s="227" t="str">
        <f>D118</f>
        <v>SOUS-FAMILLE</v>
      </c>
      <c r="X118" s="227"/>
      <c r="Y118" s="227"/>
      <c r="Z118" s="227"/>
      <c r="AA118" s="227"/>
      <c r="AB118" s="232"/>
      <c r="AC118" s="227"/>
      <c r="AD118" s="227"/>
      <c r="AE118" s="233" t="str">
        <f>B120</f>
        <v>NOM DE LA RECETTE À SAISIR</v>
      </c>
      <c r="AG118" s="244" t="s">
        <v>68</v>
      </c>
    </row>
    <row r="119" spans="1:33" ht="32.25" thickBot="1" x14ac:dyDescent="0.3">
      <c r="A119" s="92" t="s">
        <v>155</v>
      </c>
      <c r="B119" s="92" t="s">
        <v>1</v>
      </c>
      <c r="C119" s="92"/>
      <c r="D119" s="92" t="s">
        <v>2</v>
      </c>
      <c r="E119" s="92" t="s">
        <v>117</v>
      </c>
      <c r="F119" s="92" t="s">
        <v>3</v>
      </c>
      <c r="G119" s="92" t="s">
        <v>4</v>
      </c>
      <c r="H119" s="81"/>
      <c r="I119" s="157" t="s">
        <v>5</v>
      </c>
      <c r="J119" s="92" t="s">
        <v>114</v>
      </c>
      <c r="K119" s="92" t="s">
        <v>4</v>
      </c>
      <c r="L119" s="92" t="s">
        <v>6</v>
      </c>
      <c r="M119" s="94" t="s">
        <v>7</v>
      </c>
      <c r="N119" s="94" t="s">
        <v>116</v>
      </c>
      <c r="O119" s="95" t="s">
        <v>115</v>
      </c>
      <c r="P119" s="96" t="s">
        <v>8</v>
      </c>
      <c r="Q119" s="97" t="s">
        <v>9</v>
      </c>
      <c r="R119" s="92" t="s">
        <v>10</v>
      </c>
      <c r="S119" s="81"/>
      <c r="T119" s="92" t="s">
        <v>117</v>
      </c>
      <c r="U119" s="98" t="s">
        <v>11</v>
      </c>
      <c r="V119" s="95" t="s">
        <v>12</v>
      </c>
      <c r="W119" s="92" t="s">
        <v>13</v>
      </c>
      <c r="X119" s="94" t="s">
        <v>7</v>
      </c>
      <c r="Y119" s="94" t="s">
        <v>116</v>
      </c>
      <c r="Z119" s="99" t="s">
        <v>8</v>
      </c>
      <c r="AA119" s="97" t="s">
        <v>9</v>
      </c>
      <c r="AB119" s="99" t="s">
        <v>10</v>
      </c>
      <c r="AC119" s="240"/>
      <c r="AD119" s="92" t="s">
        <v>14</v>
      </c>
      <c r="AE119" s="92" t="s">
        <v>15</v>
      </c>
      <c r="AG119" s="244" t="s">
        <v>70</v>
      </c>
    </row>
    <row r="120" spans="1:33" ht="18.75" x14ac:dyDescent="0.25">
      <c r="A120" s="158" t="s">
        <v>5640</v>
      </c>
      <c r="B120" s="101" t="s">
        <v>20</v>
      </c>
      <c r="C120" s="101"/>
      <c r="D120" s="102">
        <v>0</v>
      </c>
      <c r="E120" s="103" t="s">
        <v>21</v>
      </c>
      <c r="F120" s="104">
        <v>10</v>
      </c>
      <c r="G120" s="8" t="s">
        <v>119</v>
      </c>
      <c r="H120" s="105"/>
      <c r="I120" s="106" t="str">
        <f>E120</f>
        <v>ÉLÉMENT PRINCIPAL À SAISIR</v>
      </c>
      <c r="J120" s="107">
        <f>F120</f>
        <v>10</v>
      </c>
      <c r="K120" s="108" t="str">
        <f>G120</f>
        <v>Quoi ?</v>
      </c>
      <c r="L120" s="109">
        <f>IF(1=1,IF(OR(J120="",O120="",NOT(ISNUMBER(J120)),NOT(ISNUMBER(O120)),J120=0),"",O120/J120),N("L6"))</f>
        <v>15</v>
      </c>
      <c r="M120" s="110">
        <f>IF(1=1,IF(OR(L120="",NOT(ISNUMBER(F120))),"",F120*L120*IFERROR(INDEX(D384:D428,MATCH(AE120,B384:B428,0)),1)),N("M13"))</f>
        <v>150</v>
      </c>
      <c r="N120" s="111" t="str">
        <f>IF(1=1,IF(F120="","",IF(G120="","",IFERROR(INDEX(E384:E428,MATCH(AE120,B384:B428,0)),G120&amp;""))),N("N6"))</f>
        <v>Quoi ?</v>
      </c>
      <c r="O120" s="112">
        <v>150</v>
      </c>
      <c r="P120" s="113">
        <f>IF(1=1,IF(M120="","",IF(AND(ISNUMBER(M120),M120&lt;1,N120="kg"),MAX(1,ROUND(M120*1000,0)),IF(AND(ISNUMBER(M120),M120&lt;1,N120="L"),MAX(1,ROUND(M120*100,0)),ROUND(M120,3)))),N("O6"))</f>
        <v>150</v>
      </c>
      <c r="Q120" s="114" t="str">
        <f>IF(1=1,IF(M120="","",IF(AND(ISNUMBER(M120),M120&lt;1,N120="kg"),"g",IF(AND(ISNUMBER(M120),M120&lt;1,N120="L"),"cl",N120))),N("P6"))</f>
        <v>Quoi ?</v>
      </c>
      <c r="R120" s="115" t="str">
        <f>IF(1=1,IF(E120="","",IF(F120="","A CONTROLER",IF(NOT(ISNUMBER(F120)),"TEXTE",IF(OR(L120="",L120&lt;=0),"COMMANDE PRINCIPALE INCOMPLETE",IF(G120="","UNITE MANQUANTE",IF(COUNTIF(B384:B428,AE120)=0,"UNITE A CONTROLER","OK")))))),N("Q9"))</f>
        <v>UNITE A CONTROLER</v>
      </c>
      <c r="S120" s="105"/>
      <c r="T120" s="159" t="str">
        <f>B120</f>
        <v>NOM DE LA RECETTE À SAISIR</v>
      </c>
      <c r="U120" s="117">
        <v>100</v>
      </c>
      <c r="V120" s="112">
        <v>150</v>
      </c>
      <c r="W120" s="118">
        <f>IF(1=1,IF(OR(U120="",V120="",NOT(ISNUMBER(U120)),NOT(ISNUMBER(V120)),U120=0),"",V120/U120),N("U6"))</f>
        <v>1.5</v>
      </c>
      <c r="X120" s="119">
        <f>IF(1=1,IF(OR(W120="",NOT(ISNUMBER(F120))),"",F120*W120*IFERROR(INDEX(D384:D428,MATCH(AE120,B384:B428,0)),1)),N("V7"))</f>
        <v>15</v>
      </c>
      <c r="Y120" s="120" t="str">
        <f>IF(1=1,IF(F120="","",IF(G120="","",IFERROR(INDEX(E384:E428,MATCH(AE120,B384:B428,0)),G120&amp;""))),N("W6"))</f>
        <v>Quoi ?</v>
      </c>
      <c r="Z120" s="121">
        <f>IF(1=1,IF(X120="","",IF(AND(ISNUMBER(X120),X120&lt;1,Y120="kg"),MAX(1,ROUND(X120*1000,0)),IF(AND(ISNUMBER(X120),X120&lt;1,Y120="L"),MAX(1,ROUND(X120*100,0)),ROUND(X120,3)))),N("X6"))</f>
        <v>15</v>
      </c>
      <c r="AA120" s="122" t="str">
        <f>IF(1=1,IF(X120="","",IF(AND(ISNUMBER(X120),X120&lt;1,Y120="kg"),"g",IF(AND(ISNUMBER(X120),X120&lt;1,Y120="L"),"cl",Y120))),N("Y6"))</f>
        <v>Quoi ?</v>
      </c>
      <c r="AB120" s="123" t="str">
        <f>IF(1=1,IF(E120="","",IF(F120="","A CONTROLER",IF(NOT(ISNUMBER(F120)),"TEXTE",IF(OR(W120="",W120&lt;=0),"COMMANDE COUVERTS INCOMPLETE",IF(G120="","UNITE MANQUANTE",IF(COUNTIF(B384:B428,AE120)=0,"UNITE A CONTROLER","OK")))))),N("Z6"))</f>
        <v>UNITE A CONTROLER</v>
      </c>
      <c r="AD120" s="124">
        <v>62</v>
      </c>
      <c r="AE120" s="125" t="str">
        <f>IF(1=1,IF(G120="","",UPPER(TRIM(SUBSTITUTE(SUBSTITUTE(G120&amp;"",CHAR(160)," ")," "," ")))),N("AC6"))</f>
        <v>QUOI ?</v>
      </c>
      <c r="AG120" s="244" t="s">
        <v>72</v>
      </c>
    </row>
    <row r="121" spans="1:33" ht="15.75" x14ac:dyDescent="0.25">
      <c r="A121" s="160" t="str">
        <f>IF(1=1,IF(E121="","",A120),N("A7"))</f>
        <v/>
      </c>
      <c r="B121" s="127" t="str">
        <f>IF(1=1,IF(E121="","",B120),N("B7"))</f>
        <v/>
      </c>
      <c r="C121" s="128"/>
      <c r="D121" s="129" t="str">
        <f>IF(ISBLANK(E121),"",LARGE(D120:D120,1)+1)</f>
        <v/>
      </c>
      <c r="E121" s="130"/>
      <c r="F121" s="131"/>
      <c r="G121" s="170"/>
      <c r="H121" s="105"/>
      <c r="I121" s="132" t="str">
        <f>IF(1=1,IF(E121="","",I120),N("H7"))</f>
        <v/>
      </c>
      <c r="J121" s="133" t="str">
        <f>IF(1=1,IF(E121="","",J120),N("I7"))</f>
        <v/>
      </c>
      <c r="K121" s="134" t="str">
        <f>IF(1=1,IF(E121="","",K120),N("J7"))</f>
        <v/>
      </c>
      <c r="L121" s="135" t="str">
        <f>IF(1=1,IF(OR(J121="",O121="",NOT(ISNUMBER(J121)),NOT(ISNUMBER(O121)),J121=0),"",O121/J121),N("L7"))</f>
        <v/>
      </c>
      <c r="M121" s="136" t="str">
        <f>IF(1=1,IF(OR(L121="",NOT(ISNUMBER(F121))),"",F121*L121*IFERROR(INDEX(D384:D428,MATCH(AE121,B384:B428,0)),1)),N("M13"))</f>
        <v/>
      </c>
      <c r="N121" s="137" t="str">
        <f>IF(1=1,IF(F121="","",IF(G121="","",IFERROR(INDEX(E384:E428,MATCH(AE121,B384:B428,0)),G121&amp;""))),N("N6"))</f>
        <v/>
      </c>
      <c r="O121" s="138" t="str">
        <f>IF(1=1,IF(E121="","",O120),N("K7"))</f>
        <v/>
      </c>
      <c r="P121" s="139" t="str">
        <f>IF(1=1,IF(M121="","",IF(AND(ISNUMBER(M121),M121&lt;1,N121="kg"),MAX(1,ROUND(M121*1000,0)),IF(AND(ISNUMBER(M121),M121&lt;1,N121="L"),MAX(1,ROUND(M121*100,0)),ROUND(M121,3)))),N("O7"))</f>
        <v/>
      </c>
      <c r="Q121" s="140" t="str">
        <f>IF(1=1,IF(M121="","",IF(AND(ISNUMBER(M121),M121&lt;1,N121="kg"),"g",IF(AND(ISNUMBER(M121),M121&lt;1,N121="L"),"cl",N121))),N("P7"))</f>
        <v/>
      </c>
      <c r="R121" s="161" t="str">
        <f>IF(1=1,IF(E121="","",IF(F121="","A CONTROLER",IF(NOT(ISNUMBER(F121)),"TEXTE",IF(OR(L121="",L121&lt;=0),"COMMANDE PRINCIPALE INCOMPLETE",IF(G121="","UNITE MANQUANTE",IF(COUNTIF(B384:B428,AE121)=0,"UNITE A CONTROLER","OK")))))),N("Q9"))</f>
        <v/>
      </c>
      <c r="S121" s="105"/>
      <c r="T121" s="141">
        <f t="shared" ref="T121:T154" si="14">E121</f>
        <v>0</v>
      </c>
      <c r="U121" s="133" t="str">
        <f>IF(1=1,IF(E121="","",U120),N("S7"))</f>
        <v/>
      </c>
      <c r="V121" s="133" t="str">
        <f>IF(1=1,IF(E121="","",V120),N("T7"))</f>
        <v/>
      </c>
      <c r="W121" s="135" t="str">
        <f>IF(1=1,IF(OR(U121="",V121="",NOT(ISNUMBER(U121)),NOT(ISNUMBER(V121)),U121=0),"",V121/U121),N("U7"))</f>
        <v/>
      </c>
      <c r="X121" s="136" t="str">
        <f>IF(1=1,IF(OR(W121="",NOT(ISNUMBER(F121))),"",F121*W121*IFERROR(INDEX(D384:D428,MATCH(AE121,B384:B428,0)),1)),N("V7"))</f>
        <v/>
      </c>
      <c r="Y121" s="137" t="str">
        <f>IF(1=1,IF(F121="","",IF(G121="","",IFERROR(INDEX(E384:E428,MATCH(AE121,B384:B428,0)),G121&amp;""))),N("W6"))</f>
        <v/>
      </c>
      <c r="Z121" s="142" t="str">
        <f>IF(1=1,IF(X121="","",IF(AND(ISNUMBER(X121),X121&lt;1,Y121="kg"),MAX(1,ROUND(X121*1000,0)),IF(AND(ISNUMBER(X121),X121&lt;1,Y121="L"),MAX(1,ROUND(X121*100,0)),ROUND(X121,3)))),N("X7"))</f>
        <v/>
      </c>
      <c r="AA121" s="143" t="str">
        <f>IF(1=1,IF(X121="","",IF(AND(ISNUMBER(X121),X121&lt;1,Y121="kg"),"g",IF(AND(ISNUMBER(X121),X121&lt;1,Y121="L"),"cl",Y121))),N("Y7"))</f>
        <v/>
      </c>
      <c r="AB121" s="123" t="str">
        <f>IF(1=1,IF(E121="","",IF(F121="","A CONTROLER",IF(NOT(ISNUMBER(F121)),"TEXTE",IF(OR(W121="",W121&lt;=0),"COMMANDE COUVERTS INCOMPLETE",IF(G121="","UNITE MANQUANTE",IF(COUNTIF(B384:B428,AE121)=0,"UNITE A CONTROLER","OK")))))),N("Z6"))</f>
        <v/>
      </c>
      <c r="AD121" s="144" t="str">
        <f>IF(1=1,IF(E121="","",AD120),N("AB7"))</f>
        <v/>
      </c>
      <c r="AE121" s="125" t="str">
        <f>IF(1=1,IF(G121="","",UPPER(TRIM(SUBSTITUTE(SUBSTITUTE(G121&amp;"",CHAR(160)," ")," "," ")))),N("AC7"))</f>
        <v/>
      </c>
      <c r="AG121" s="244" t="s">
        <v>74</v>
      </c>
    </row>
    <row r="122" spans="1:33" ht="15.75" x14ac:dyDescent="0.25">
      <c r="A122" s="160" t="str">
        <f>IF(1=1,IF(E122="","",A120),N("A8"))</f>
        <v/>
      </c>
      <c r="B122" s="127" t="str">
        <f>IF(1=1,IF(E122="","",B120),N("B8"))</f>
        <v/>
      </c>
      <c r="C122" s="128"/>
      <c r="D122" s="129" t="str">
        <f>IF(ISBLANK(E122),"",LARGE(D120:D121,1)+1)</f>
        <v/>
      </c>
      <c r="E122" s="130"/>
      <c r="F122" s="131"/>
      <c r="G122" s="170"/>
      <c r="H122" s="105"/>
      <c r="I122" s="132" t="str">
        <f>IF(1=1,IF(E122="","",I120),N("H8"))</f>
        <v/>
      </c>
      <c r="J122" s="133" t="str">
        <f>IF(1=1,IF(E122="","",J120),N("I8"))</f>
        <v/>
      </c>
      <c r="K122" s="134" t="str">
        <f>IF(1=1,IF(E122="","",K120),N("J8"))</f>
        <v/>
      </c>
      <c r="L122" s="135" t="str">
        <f>IF(1=1,IF(OR(J122="",O122="",NOT(ISNUMBER(J122)),NOT(ISNUMBER(O122)),J122=0),"",O122/J122),N("L8"))</f>
        <v/>
      </c>
      <c r="M122" s="136" t="str">
        <f>IF(1=1,IF(OR(L122="",NOT(ISNUMBER(F122))),"",F122*L122*IFERROR(INDEX(D384:D428,MATCH(AE122,B384:B428,0)),1)),N("M13"))</f>
        <v/>
      </c>
      <c r="N122" s="137" t="str">
        <f>IF(1=1,IF(F122="","",IF(G122="","",IFERROR(INDEX(E384:E428,MATCH(AE122,B384:B428,0)),G122&amp;""))),N("N6"))</f>
        <v/>
      </c>
      <c r="O122" s="138" t="str">
        <f>IF(1=1,IF(E122="","",O120),N("K8"))</f>
        <v/>
      </c>
      <c r="P122" s="139" t="str">
        <f>IF(1=1,IF(M122="","",IF(AND(ISNUMBER(M122),M122&lt;1,N122="kg"),MAX(1,ROUND(M122*1000,0)),IF(AND(ISNUMBER(M122),M122&lt;1,N122="L"),MAX(1,ROUND(M122*100,0)),ROUND(M122,3)))),N("O8"))</f>
        <v/>
      </c>
      <c r="Q122" s="140" t="str">
        <f>IF(1=1,IF(M122="","",IF(AND(ISNUMBER(M122),M122&lt;1,N122="kg"),"g",IF(AND(ISNUMBER(M122),M122&lt;1,N122="L"),"cl",N122))),N("P8"))</f>
        <v/>
      </c>
      <c r="R122" s="161" t="str">
        <f>IF(1=1,IF(E122="","",IF(F122="","A CONTROLER",IF(NOT(ISNUMBER(F122)),"TEXTE",IF(OR(L122="",L122&lt;=0),"COMMANDE PRINCIPALE INCOMPLETE",IF(G122="","UNITE MANQUANTE",IF(COUNTIF(B384:B428,AE122)=0,"UNITE A CONTROLER","OK")))))),N("Q9"))</f>
        <v/>
      </c>
      <c r="S122" s="105"/>
      <c r="T122" s="141">
        <f t="shared" si="14"/>
        <v>0</v>
      </c>
      <c r="U122" s="133" t="str">
        <f>IF(1=1,IF(E122="","",U120),N("S8"))</f>
        <v/>
      </c>
      <c r="V122" s="133" t="str">
        <f>IF(1=1,IF(E122="","",V120),N("T8"))</f>
        <v/>
      </c>
      <c r="W122" s="135" t="str">
        <f>IF(1=1,IF(OR(U122="",V122="",NOT(ISNUMBER(U122)),NOT(ISNUMBER(V122)),U122=0),"",V122/U122),N("U8"))</f>
        <v/>
      </c>
      <c r="X122" s="136" t="str">
        <f>IF(1=1,IF(OR(W122="",NOT(ISNUMBER(F122))),"",F122*W122*IFERROR(INDEX(D384:D428,MATCH(AE122,B384:B428,0)),1)),N("V7"))</f>
        <v/>
      </c>
      <c r="Y122" s="137" t="str">
        <f>IF(1=1,IF(F122="","",IF(G122="","",IFERROR(INDEX(E384:E428,MATCH(AE122,B384:B428,0)),G122&amp;""))),N("W6"))</f>
        <v/>
      </c>
      <c r="Z122" s="142" t="str">
        <f>IF(1=1,IF(X122="","",IF(AND(ISNUMBER(X122),X122&lt;1,Y122="kg"),MAX(1,ROUND(X122*1000,0)),IF(AND(ISNUMBER(X122),X122&lt;1,Y122="L"),MAX(1,ROUND(X122*100,0)),ROUND(X122,3)))),N("X8"))</f>
        <v/>
      </c>
      <c r="AA122" s="143" t="str">
        <f>IF(1=1,IF(X122="","",IF(AND(ISNUMBER(X122),X122&lt;1,Y122="kg"),"g",IF(AND(ISNUMBER(X122),X122&lt;1,Y122="L"),"cl",Y122))),N("Y8"))</f>
        <v/>
      </c>
      <c r="AB122" s="123" t="str">
        <f>IF(1=1,IF(E122="","",IF(F122="","A CONTROLER",IF(NOT(ISNUMBER(F122)),"TEXTE",IF(OR(W122="",W122&lt;=0),"COMMANDE COUVERTS INCOMPLETE",IF(G122="","UNITE MANQUANTE",IF(COUNTIF(B384:B428,AE122)=0,"UNITE A CONTROLER","OK")))))),N("Z6"))</f>
        <v/>
      </c>
      <c r="AD122" s="144" t="str">
        <f>IF(1=1,IF(E122="","",AD120),N("AB8"))</f>
        <v/>
      </c>
      <c r="AE122" s="125" t="str">
        <f>IF(1=1,IF(G122="","",UPPER(TRIM(SUBSTITUTE(SUBSTITUTE(G122&amp;"",CHAR(160)," ")," "," ")))),N("AC8"))</f>
        <v/>
      </c>
      <c r="AG122" s="244" t="s">
        <v>76</v>
      </c>
    </row>
    <row r="123" spans="1:33" ht="15.75" x14ac:dyDescent="0.25">
      <c r="A123" s="160" t="str">
        <f>IF(1=1,IF(E123="","",A120),N("A9"))</f>
        <v/>
      </c>
      <c r="B123" s="127" t="str">
        <f>IF(1=1,IF(E123="","",B120),N("B9"))</f>
        <v/>
      </c>
      <c r="C123" s="128"/>
      <c r="D123" s="129" t="str">
        <f>IF(ISBLANK(E123),"",LARGE(D120:D122,1)+1)</f>
        <v/>
      </c>
      <c r="E123" s="130"/>
      <c r="F123" s="131"/>
      <c r="G123" s="170"/>
      <c r="H123" s="105"/>
      <c r="I123" s="132" t="str">
        <f>IF(1=1,IF(E123="","",I120),N("H9"))</f>
        <v/>
      </c>
      <c r="J123" s="133" t="str">
        <f>IF(1=1,IF(E123="","",J120),N("I9"))</f>
        <v/>
      </c>
      <c r="K123" s="134" t="str">
        <f>IF(1=1,IF(E123="","",K120),N("J9"))</f>
        <v/>
      </c>
      <c r="L123" s="135" t="str">
        <f>IF(1=1,IF(OR(J123="",O123="",NOT(ISNUMBER(J123)),NOT(ISNUMBER(O123)),J123=0),"",O123/J123),N("L9"))</f>
        <v/>
      </c>
      <c r="M123" s="136" t="str">
        <f>IF(1=1,IF(OR(L123="",NOT(ISNUMBER(F123))),"",F123*L123*IFERROR(INDEX(D384:D428,MATCH(AE123,B384:B428,0)),1)),N("M13"))</f>
        <v/>
      </c>
      <c r="N123" s="137" t="str">
        <f>IF(1=1,IF(F123="","",IF(G123="","",IFERROR(INDEX(E384:E428,MATCH(AE123,B384:B428,0)),G123&amp;""))),N("N6"))</f>
        <v/>
      </c>
      <c r="O123" s="138" t="str">
        <f>IF(1=1,IF(E123="","",O120),N("K9"))</f>
        <v/>
      </c>
      <c r="P123" s="139" t="str">
        <f>IF(1=1,IF(M123="","",IF(AND(ISNUMBER(M123),M123&lt;1,N123="kg"),MAX(1,ROUND(M123*1000,0)),IF(AND(ISNUMBER(M123),M123&lt;1,N123="L"),MAX(1,ROUND(M123*100,0)),ROUND(M123,3)))),N("O9"))</f>
        <v/>
      </c>
      <c r="Q123" s="140" t="str">
        <f>IF(1=1,IF(M123="","",IF(AND(ISNUMBER(M123),M123&lt;1,N123="kg"),"g",IF(AND(ISNUMBER(M123),M123&lt;1,N123="L"),"cl",N123))),N("P9"))</f>
        <v/>
      </c>
      <c r="R123" s="161" t="str">
        <f>IF(1=1,IF(E123="","",IF(F123="","A CONTROLER",IF(NOT(ISNUMBER(F123)),"TEXTE",IF(OR(L123="",L123&lt;=0),"COMMANDE PRINCIPALE INCOMPLETE",IF(G123="","UNITE MANQUANTE",IF(COUNTIF(B384:B428,AE123)=0,"UNITE A CONTROLER","OK")))))),N("Q9"))</f>
        <v/>
      </c>
      <c r="S123" s="105"/>
      <c r="T123" s="141">
        <f t="shared" si="14"/>
        <v>0</v>
      </c>
      <c r="U123" s="133" t="str">
        <f>IF(1=1,IF(E123="","",U120),N("S9"))</f>
        <v/>
      </c>
      <c r="V123" s="133" t="str">
        <f>IF(1=1,IF(E123="","",V120),N("T9"))</f>
        <v/>
      </c>
      <c r="W123" s="135" t="str">
        <f>IF(1=1,IF(OR(U123="",V123="",NOT(ISNUMBER(U123)),NOT(ISNUMBER(V123)),U123=0),"",V123/U123),N("U9"))</f>
        <v/>
      </c>
      <c r="X123" s="136" t="str">
        <f>IF(1=1,IF(OR(W123="",NOT(ISNUMBER(F123))),"",F123*W123*IFERROR(INDEX(D384:D428,MATCH(AE123,B384:B428,0)),1)),N("V7"))</f>
        <v/>
      </c>
      <c r="Y123" s="137" t="str">
        <f>IF(1=1,IF(F123="","",IF(G123="","",IFERROR(INDEX(E384:E428,MATCH(AE123,B384:B428,0)),G123&amp;""))),N("W6"))</f>
        <v/>
      </c>
      <c r="Z123" s="142" t="str">
        <f>IF(1=1,IF(X123="","",IF(AND(ISNUMBER(X123),X123&lt;1,Y123="kg"),MAX(1,ROUND(X123*1000,0)),IF(AND(ISNUMBER(X123),X123&lt;1,Y123="L"),MAX(1,ROUND(X123*100,0)),ROUND(X123,3)))),N("X9"))</f>
        <v/>
      </c>
      <c r="AA123" s="143" t="str">
        <f>IF(1=1,IF(X123="","",IF(AND(ISNUMBER(X123),X123&lt;1,Y123="kg"),"g",IF(AND(ISNUMBER(X123),X123&lt;1,Y123="L"),"cl",Y123))),N("Y9"))</f>
        <v/>
      </c>
      <c r="AB123" s="123" t="str">
        <f>IF(1=1,IF(E123="","",IF(F123="","A CONTROLER",IF(NOT(ISNUMBER(F123)),"TEXTE",IF(OR(W123="",W123&lt;=0),"COMMANDE COUVERTS INCOMPLETE",IF(G123="","UNITE MANQUANTE",IF(COUNTIF(B384:B428,AE123)=0,"UNITE A CONTROLER","OK")))))),N("Z6"))</f>
        <v/>
      </c>
      <c r="AD123" s="144" t="str">
        <f>IF(1=1,IF(E123="","",AD120),N("AB9"))</f>
        <v/>
      </c>
      <c r="AE123" s="125" t="str">
        <f>IF(1=1,IF(G123="","",UPPER(TRIM(SUBSTITUTE(SUBSTITUTE(G123&amp;"",CHAR(160)," ")," "," ")))),N("AC9"))</f>
        <v/>
      </c>
      <c r="AG123" s="244" t="s">
        <v>78</v>
      </c>
    </row>
    <row r="124" spans="1:33" ht="15.75" x14ac:dyDescent="0.25">
      <c r="A124" s="160" t="str">
        <f>IF(1=1,IF(E124="","",A120),N("A10"))</f>
        <v/>
      </c>
      <c r="B124" s="127" t="str">
        <f>IF(1=1,IF(E124="","",B120),N("B10"))</f>
        <v/>
      </c>
      <c r="C124" s="128"/>
      <c r="D124" s="129" t="str">
        <f>IF(ISBLANK(E124),"",LARGE(D120:D123,1)+1)</f>
        <v/>
      </c>
      <c r="E124" s="130"/>
      <c r="F124" s="131"/>
      <c r="G124" s="170"/>
      <c r="H124" s="105"/>
      <c r="I124" s="132" t="str">
        <f>IF(1=1,IF(E124="","",I120),N("H10"))</f>
        <v/>
      </c>
      <c r="J124" s="133" t="str">
        <f>IF(1=1,IF(E124="","",J120),N("I10"))</f>
        <v/>
      </c>
      <c r="K124" s="134" t="str">
        <f>IF(1=1,IF(E124="","",K120),N("J10"))</f>
        <v/>
      </c>
      <c r="L124" s="135" t="str">
        <f>IF(1=1,IF(OR(J124="",O124="",NOT(ISNUMBER(J124)),NOT(ISNUMBER(O124)),J124=0),"",O124/J124),N("L10"))</f>
        <v/>
      </c>
      <c r="M124" s="136" t="str">
        <f>IF(1=1,IF(OR(L124="",NOT(ISNUMBER(F124))),"",F124*L124*IFERROR(INDEX(D384:D428,MATCH(AE124,B384:B428,0)),1)),N("M13"))</f>
        <v/>
      </c>
      <c r="N124" s="137" t="str">
        <f>IF(1=1,IF(F124="","",IF(G124="","",IFERROR(INDEX(E384:E428,MATCH(AE124,B384:B428,0)),G124&amp;""))),N("N6"))</f>
        <v/>
      </c>
      <c r="O124" s="138" t="str">
        <f>IF(1=1,IF(E124="","",O120),N("K10"))</f>
        <v/>
      </c>
      <c r="P124" s="139" t="str">
        <f>IF(1=1,IF(M124="","",IF(AND(ISNUMBER(M124),M124&lt;1,N124="kg"),MAX(1,ROUND(M124*1000,0)),IF(AND(ISNUMBER(M124),M124&lt;1,N124="L"),MAX(1,ROUND(M124*100,0)),ROUND(M124,3)))),N("O10"))</f>
        <v/>
      </c>
      <c r="Q124" s="140" t="str">
        <f>IF(1=1,IF(M124="","",IF(AND(ISNUMBER(M124),M124&lt;1,N124="kg"),"g",IF(AND(ISNUMBER(M124),M124&lt;1,N124="L"),"cl",N124))),N("P10"))</f>
        <v/>
      </c>
      <c r="R124" s="161" t="str">
        <f>IF(1=1,IF(E124="","",IF(F124="","A CONTROLER",IF(NOT(ISNUMBER(F124)),"TEXTE",IF(OR(L124="",L124&lt;=0),"COMMANDE PRINCIPALE INCOMPLETE",IF(G124="","UNITE MANQUANTE",IF(COUNTIF(B384:B428,AE124)=0,"UNITE A CONTROLER","OK")))))),N("Q9"))</f>
        <v/>
      </c>
      <c r="S124" s="105"/>
      <c r="T124" s="141">
        <f t="shared" si="14"/>
        <v>0</v>
      </c>
      <c r="U124" s="133" t="str">
        <f>IF(1=1,IF(E124="","",U120),N("S10"))</f>
        <v/>
      </c>
      <c r="V124" s="133" t="str">
        <f>IF(1=1,IF(E124="","",V120),N("T10"))</f>
        <v/>
      </c>
      <c r="W124" s="135" t="str">
        <f>IF(1=1,IF(OR(U124="",V124="",NOT(ISNUMBER(U124)),NOT(ISNUMBER(V124)),U124=0),"",V124/U124),N("U10"))</f>
        <v/>
      </c>
      <c r="X124" s="136" t="str">
        <f>IF(1=1,IF(OR(W124="",NOT(ISNUMBER(F124))),"",F124*W124*IFERROR(INDEX(D384:D428,MATCH(AE124,B384:B428,0)),1)),N("V7"))</f>
        <v/>
      </c>
      <c r="Y124" s="137" t="str">
        <f>IF(1=1,IF(F124="","",IF(G124="","",IFERROR(INDEX(E384:E428,MATCH(AE124,B384:B428,0)),G124&amp;""))),N("W6"))</f>
        <v/>
      </c>
      <c r="Z124" s="142" t="str">
        <f>IF(1=1,IF(X124="","",IF(AND(ISNUMBER(X124),X124&lt;1,Y124="kg"),MAX(1,ROUND(X124*1000,0)),IF(AND(ISNUMBER(X124),X124&lt;1,Y124="L"),MAX(1,ROUND(X124*100,0)),ROUND(X124,3)))),N("X10"))</f>
        <v/>
      </c>
      <c r="AA124" s="143" t="str">
        <f>IF(1=1,IF(X124="","",IF(AND(ISNUMBER(X124),X124&lt;1,Y124="kg"),"g",IF(AND(ISNUMBER(X124),X124&lt;1,Y124="L"),"cl",Y124))),N("Y10"))</f>
        <v/>
      </c>
      <c r="AB124" s="123" t="str">
        <f>IF(1=1,IF(E124="","",IF(F124="","A CONTROLER",IF(NOT(ISNUMBER(F124)),"TEXTE",IF(OR(W124="",W124&lt;=0),"COMMANDE COUVERTS INCOMPLETE",IF(G124="","UNITE MANQUANTE",IF(COUNTIF(B384:B428,AE124)=0,"UNITE A CONTROLER","OK")))))),N("Z6"))</f>
        <v/>
      </c>
      <c r="AD124" s="144" t="str">
        <f>IF(1=1,IF(E124="","",AD120),N("AB10"))</f>
        <v/>
      </c>
      <c r="AE124" s="125" t="str">
        <f>IF(1=1,IF(G124="","",UPPER(TRIM(SUBSTITUTE(SUBSTITUTE(G124&amp;"",CHAR(160)," ")," "," ")))),N("AC10"))</f>
        <v/>
      </c>
      <c r="AG124" s="244" t="s">
        <v>80</v>
      </c>
    </row>
    <row r="125" spans="1:33" ht="15.75" x14ac:dyDescent="0.25">
      <c r="A125" s="160" t="str">
        <f>IF(1=1,IF(E125="","",A120),N("A11"))</f>
        <v/>
      </c>
      <c r="B125" s="127" t="str">
        <f>IF(1=1,IF(E125="","",B120),N("B11"))</f>
        <v/>
      </c>
      <c r="C125" s="128"/>
      <c r="D125" s="129" t="str">
        <f>IF(ISBLANK(E125),"",LARGE(D120:D124,1)+1)</f>
        <v/>
      </c>
      <c r="E125" s="130"/>
      <c r="F125" s="131"/>
      <c r="G125" s="170"/>
      <c r="H125" s="105"/>
      <c r="I125" s="132" t="str">
        <f>IF(1=1,IF(E125="","",I120),N("H11"))</f>
        <v/>
      </c>
      <c r="J125" s="133" t="str">
        <f>IF(1=1,IF(E125="","",J120),N("I11"))</f>
        <v/>
      </c>
      <c r="K125" s="134" t="str">
        <f>IF(1=1,IF(E125="","",K120),N("J11"))</f>
        <v/>
      </c>
      <c r="L125" s="135" t="str">
        <f>IF(1=1,IF(OR(J125="",O125="",NOT(ISNUMBER(J125)),NOT(ISNUMBER(O125)),J125=0),"",O125/J125),N("L11"))</f>
        <v/>
      </c>
      <c r="M125" s="136" t="str">
        <f>IF(1=1,IF(OR(L125="",NOT(ISNUMBER(F125))),"",F125*L125*IFERROR(INDEX(D384:D428,MATCH(AE125,B384:B428,0)),1)),N("M13"))</f>
        <v/>
      </c>
      <c r="N125" s="137" t="str">
        <f>IF(1=1,IF(F125="","",IF(G125="","",IFERROR(INDEX(E384:E428,MATCH(AE125,B384:B428,0)),G125&amp;""))),N("N6"))</f>
        <v/>
      </c>
      <c r="O125" s="138" t="str">
        <f>IF(1=1,IF(E125="","",O120),N("K11"))</f>
        <v/>
      </c>
      <c r="P125" s="139" t="str">
        <f>IF(1=1,IF(M125="","",IF(AND(ISNUMBER(M125),M125&lt;1,N125="kg"),MAX(1,ROUND(M125*1000,0)),IF(AND(ISNUMBER(M125),M125&lt;1,N125="L"),MAX(1,ROUND(M125*100,0)),ROUND(M125,3)))),N("O11"))</f>
        <v/>
      </c>
      <c r="Q125" s="140" t="str">
        <f>IF(1=1,IF(M125="","",IF(AND(ISNUMBER(M125),M125&lt;1,N125="kg"),"g",IF(AND(ISNUMBER(M125),M125&lt;1,N125="L"),"cl",N125))),N("P11"))</f>
        <v/>
      </c>
      <c r="R125" s="161" t="str">
        <f>IF(1=1,IF(E125="","",IF(F125="","A CONTROLER",IF(NOT(ISNUMBER(F125)),"TEXTE",IF(OR(L125="",L125&lt;=0),"COMMANDE PRINCIPALE INCOMPLETE",IF(G125="","UNITE MANQUANTE",IF(COUNTIF(B384:B428,AE125)=0,"UNITE A CONTROLER","OK")))))),N("Q9"))</f>
        <v/>
      </c>
      <c r="S125" s="105"/>
      <c r="T125" s="141">
        <f t="shared" si="14"/>
        <v>0</v>
      </c>
      <c r="U125" s="133" t="str">
        <f>IF(1=1,IF(E125="","",U120),N("S11"))</f>
        <v/>
      </c>
      <c r="V125" s="133" t="str">
        <f>IF(1=1,IF(E125="","",V120),N("T11"))</f>
        <v/>
      </c>
      <c r="W125" s="135" t="str">
        <f>IF(1=1,IF(OR(U125="",V125="",NOT(ISNUMBER(U125)),NOT(ISNUMBER(V125)),U125=0),"",V125/U125),N("U11"))</f>
        <v/>
      </c>
      <c r="X125" s="136" t="str">
        <f>IF(1=1,IF(OR(W125="",NOT(ISNUMBER(F125))),"",F125*W125*IFERROR(INDEX(D384:D428,MATCH(AE125,B384:B428,0)),1)),N("V7"))</f>
        <v/>
      </c>
      <c r="Y125" s="137" t="str">
        <f>IF(1=1,IF(F125="","",IF(G125="","",IFERROR(INDEX(E384:E428,MATCH(AE125,B384:B428,0)),G125&amp;""))),N("W6"))</f>
        <v/>
      </c>
      <c r="Z125" s="142" t="str">
        <f>IF(1=1,IF(X125="","",IF(AND(ISNUMBER(X125),X125&lt;1,Y125="kg"),MAX(1,ROUND(X125*1000,0)),IF(AND(ISNUMBER(X125),X125&lt;1,Y125="L"),MAX(1,ROUND(X125*100,0)),ROUND(X125,3)))),N("X11"))</f>
        <v/>
      </c>
      <c r="AA125" s="143" t="str">
        <f>IF(1=1,IF(X125="","",IF(AND(ISNUMBER(X125),X125&lt;1,Y125="kg"),"g",IF(AND(ISNUMBER(X125),X125&lt;1,Y125="L"),"cl",Y125))),N("Y11"))</f>
        <v/>
      </c>
      <c r="AB125" s="123" t="str">
        <f>IF(1=1,IF(E125="","",IF(F125="","A CONTROLER",IF(NOT(ISNUMBER(F125)),"TEXTE",IF(OR(W125="",W125&lt;=0),"COMMANDE COUVERTS INCOMPLETE",IF(G125="","UNITE MANQUANTE",IF(COUNTIF(B384:B428,AE125)=0,"UNITE A CONTROLER","OK")))))),N("Z6"))</f>
        <v/>
      </c>
      <c r="AD125" s="144" t="str">
        <f>IF(1=1,IF(E125="","",AD120),N("AB11"))</f>
        <v/>
      </c>
      <c r="AE125" s="125" t="str">
        <f>IF(1=1,IF(G125="","",UPPER(TRIM(SUBSTITUTE(SUBSTITUTE(G125&amp;"",CHAR(160)," ")," "," ")))),N("AC11"))</f>
        <v/>
      </c>
      <c r="AG125" s="244" t="s">
        <v>66</v>
      </c>
    </row>
    <row r="126" spans="1:33" ht="15.75" x14ac:dyDescent="0.25">
      <c r="A126" s="160" t="str">
        <f>IF(1=1,IF(E126="","",A120),N("A12"))</f>
        <v/>
      </c>
      <c r="B126" s="127" t="str">
        <f>IF(1=1,IF(E126="","",B120),N("B12"))</f>
        <v/>
      </c>
      <c r="C126" s="128"/>
      <c r="D126" s="129" t="str">
        <f>IF(ISBLANK(E126),"",LARGE(D120:D125,1)+1)</f>
        <v/>
      </c>
      <c r="E126" s="130"/>
      <c r="F126" s="131"/>
      <c r="G126" s="170"/>
      <c r="H126" s="105"/>
      <c r="I126" s="132" t="str">
        <f>IF(1=1,IF(E126="","",I120),N("H12"))</f>
        <v/>
      </c>
      <c r="J126" s="133" t="str">
        <f>IF(1=1,IF(E126="","",J120),N("I12"))</f>
        <v/>
      </c>
      <c r="K126" s="134" t="str">
        <f>IF(1=1,IF(E126="","",K120),N("J12"))</f>
        <v/>
      </c>
      <c r="L126" s="135" t="str">
        <f>IF(1=1,IF(OR(J126="",O126="",NOT(ISNUMBER(J126)),NOT(ISNUMBER(O126)),J126=0),"",O126/J126),N("L12"))</f>
        <v/>
      </c>
      <c r="M126" s="136" t="str">
        <f>IF(1=1,IF(OR(L126="",NOT(ISNUMBER(F126))),"",F126*L126*IFERROR(INDEX(D384:D428,MATCH(AE126,B384:B428,0)),1)),N("M13"))</f>
        <v/>
      </c>
      <c r="N126" s="137" t="str">
        <f>IF(1=1,IF(F126="","",IF(G126="","",IFERROR(INDEX(E384:E428,MATCH(AE126,B384:B428,0)),G126&amp;""))),N("N6"))</f>
        <v/>
      </c>
      <c r="O126" s="138" t="str">
        <f>IF(1=1,IF(E126="","",O120),N("K12"))</f>
        <v/>
      </c>
      <c r="P126" s="139" t="str">
        <f>IF(1=1,IF(M126="","",IF(AND(ISNUMBER(M126),M126&lt;1,N126="kg"),MAX(1,ROUND(M126*1000,0)),IF(AND(ISNUMBER(M126),M126&lt;1,N126="L"),MAX(1,ROUND(M126*100,0)),ROUND(M126,3)))),N("O12"))</f>
        <v/>
      </c>
      <c r="Q126" s="140" t="str">
        <f>IF(1=1,IF(M126="","",IF(AND(ISNUMBER(M126),M126&lt;1,N126="kg"),"g",IF(AND(ISNUMBER(M126),M126&lt;1,N126="L"),"cl",N126))),N("P12"))</f>
        <v/>
      </c>
      <c r="R126" s="161" t="str">
        <f>IF(1=1,IF(E126="","",IF(F126="","A CONTROLER",IF(NOT(ISNUMBER(F126)),"TEXTE",IF(OR(L126="",L126&lt;=0),"COMMANDE PRINCIPALE INCOMPLETE",IF(G126="","UNITE MANQUANTE",IF(COUNTIF(B384:B428,AE126)=0,"UNITE A CONTROLER","OK")))))),N("Q9"))</f>
        <v/>
      </c>
      <c r="S126" s="105"/>
      <c r="T126" s="141">
        <f t="shared" si="14"/>
        <v>0</v>
      </c>
      <c r="U126" s="133" t="str">
        <f>IF(1=1,IF(E126="","",U120),N("S12"))</f>
        <v/>
      </c>
      <c r="V126" s="133" t="str">
        <f>IF(1=1,IF(E126="","",V120),N("T12"))</f>
        <v/>
      </c>
      <c r="W126" s="135" t="str">
        <f>IF(1=1,IF(OR(U126="",V126="",NOT(ISNUMBER(U126)),NOT(ISNUMBER(V126)),U126=0),"",V126/U126),N("U12"))</f>
        <v/>
      </c>
      <c r="X126" s="136" t="str">
        <f>IF(1=1,IF(OR(W126="",NOT(ISNUMBER(F126))),"",F126*W126*IFERROR(INDEX(D384:D428,MATCH(AE126,B384:B428,0)),1)),N("V7"))</f>
        <v/>
      </c>
      <c r="Y126" s="137" t="str">
        <f>IF(1=1,IF(F126="","",IF(G126="","",IFERROR(INDEX(E384:E428,MATCH(AE126,B384:B428,0)),G126&amp;""))),N("W6"))</f>
        <v/>
      </c>
      <c r="Z126" s="142" t="str">
        <f>IF(1=1,IF(X126="","",IF(AND(ISNUMBER(X126),X126&lt;1,Y126="kg"),MAX(1,ROUND(X126*1000,0)),IF(AND(ISNUMBER(X126),X126&lt;1,Y126="L"),MAX(1,ROUND(X126*100,0)),ROUND(X126,3)))),N("X12"))</f>
        <v/>
      </c>
      <c r="AA126" s="143" t="str">
        <f>IF(1=1,IF(X126="","",IF(AND(ISNUMBER(X126),X126&lt;1,Y126="kg"),"g",IF(AND(ISNUMBER(X126),X126&lt;1,Y126="L"),"cl",Y126))),N("Y12"))</f>
        <v/>
      </c>
      <c r="AB126" s="123" t="str">
        <f>IF(1=1,IF(E126="","",IF(F126="","A CONTROLER",IF(NOT(ISNUMBER(F126)),"TEXTE",IF(OR(W126="",W126&lt;=0),"COMMANDE COUVERTS INCOMPLETE",IF(G126="","UNITE MANQUANTE",IF(COUNTIF(B384:B428,AE126)=0,"UNITE A CONTROLER","OK")))))),N("Z6"))</f>
        <v/>
      </c>
      <c r="AD126" s="144" t="str">
        <f>IF(1=1,IF(E126="","",AD120),N("AB12"))</f>
        <v/>
      </c>
      <c r="AE126" s="125" t="str">
        <f>IF(1=1,IF(G126="","",UPPER(TRIM(SUBSTITUTE(SUBSTITUTE(G126&amp;"",CHAR(160)," ")," "," ")))),N("AC12"))</f>
        <v/>
      </c>
      <c r="AG126" s="244" t="s">
        <v>64</v>
      </c>
    </row>
    <row r="127" spans="1:33" ht="15.75" x14ac:dyDescent="0.25">
      <c r="A127" s="160" t="str">
        <f>IF(1=1,IF(E127="","",A120),N("A13"))</f>
        <v/>
      </c>
      <c r="B127" s="127" t="str">
        <f>IF(1=1,IF(E127="","",B120),N("B13"))</f>
        <v/>
      </c>
      <c r="C127" s="128"/>
      <c r="D127" s="129" t="str">
        <f>IF(ISBLANK(E127),"",LARGE(D120:D126,1)+1)</f>
        <v/>
      </c>
      <c r="E127" s="130"/>
      <c r="F127" s="131"/>
      <c r="G127" s="170"/>
      <c r="H127" s="105"/>
      <c r="I127" s="132" t="str">
        <f>IF(1=1,IF(E127="","",I120),N("H13"))</f>
        <v/>
      </c>
      <c r="J127" s="133" t="str">
        <f>IF(1=1,IF(E127="","",J120),N("I13"))</f>
        <v/>
      </c>
      <c r="K127" s="134" t="str">
        <f>IF(1=1,IF(E127="","",K120),N("J13"))</f>
        <v/>
      </c>
      <c r="L127" s="135" t="str">
        <f>IF(1=1,IF(OR(J127="",O127="",NOT(ISNUMBER(J127)),NOT(ISNUMBER(O127)),J127=0),"",O127/J127),N("L13"))</f>
        <v/>
      </c>
      <c r="M127" s="136" t="str">
        <f>IF(1=1,IF(OR(L127="",NOT(ISNUMBER(F127))),"",F127*L127*IFERROR(INDEX(D384:D428,MATCH(AE127,B384:B428,0)),1)),N("M13"))</f>
        <v/>
      </c>
      <c r="N127" s="137" t="str">
        <f>IF(1=1,IF(F127="","",IF(G127="","",IFERROR(INDEX(E384:E428,MATCH(AE127,B384:B428,0)),G127&amp;""))),N("N6"))</f>
        <v/>
      </c>
      <c r="O127" s="138" t="str">
        <f>IF(1=1,IF(E127="","",O120),N("K13"))</f>
        <v/>
      </c>
      <c r="P127" s="139" t="str">
        <f>IF(1=1,IF(M127="","",IF(AND(ISNUMBER(M127),M127&lt;1,N127="kg"),MAX(1,ROUND(M127*1000,0)),IF(AND(ISNUMBER(M127),M127&lt;1,N127="L"),MAX(1,ROUND(M127*100,0)),ROUND(M127,3)))),N("O13"))</f>
        <v/>
      </c>
      <c r="Q127" s="140" t="str">
        <f>IF(1=1,IF(M127="","",IF(AND(ISNUMBER(M127),M127&lt;1,N127="kg"),"g",IF(AND(ISNUMBER(M127),M127&lt;1,N127="L"),"cl",N127))),N("P13"))</f>
        <v/>
      </c>
      <c r="R127" s="161" t="str">
        <f>IF(1=1,IF(E127="","",IF(F127="","A CONTROLER",IF(NOT(ISNUMBER(F127)),"TEXTE",IF(OR(L127="",L127&lt;=0),"COMMANDE PRINCIPALE INCOMPLETE",IF(G127="","UNITE MANQUANTE",IF(COUNTIF(B384:B428,AE127)=0,"UNITE A CONTROLER","OK")))))),N("Q9"))</f>
        <v/>
      </c>
      <c r="S127" s="105"/>
      <c r="T127" s="141">
        <f t="shared" si="14"/>
        <v>0</v>
      </c>
      <c r="U127" s="133" t="str">
        <f>IF(1=1,IF(E127="","",U120),N("S13"))</f>
        <v/>
      </c>
      <c r="V127" s="133" t="str">
        <f>IF(1=1,IF(E127="","",V120),N("T13"))</f>
        <v/>
      </c>
      <c r="W127" s="135" t="str">
        <f>IF(1=1,IF(OR(U127="",V127="",NOT(ISNUMBER(U127)),NOT(ISNUMBER(V127)),U127=0),"",V127/U127),N("U13"))</f>
        <v/>
      </c>
      <c r="X127" s="136" t="str">
        <f>IF(1=1,IF(OR(W127="",NOT(ISNUMBER(F127))),"",F127*W127*IFERROR(INDEX(D384:D428,MATCH(AE127,B384:B428,0)),1)),N("V7"))</f>
        <v/>
      </c>
      <c r="Y127" s="137" t="str">
        <f>IF(1=1,IF(F127="","",IF(G127="","",IFERROR(INDEX(E384:E428,MATCH(AE127,B384:B428,0)),G127&amp;""))),N("W6"))</f>
        <v/>
      </c>
      <c r="Z127" s="142" t="str">
        <f>IF(1=1,IF(X127="","",IF(AND(ISNUMBER(X127),X127&lt;1,Y127="kg"),MAX(1,ROUND(X127*1000,0)),IF(AND(ISNUMBER(X127),X127&lt;1,Y127="L"),MAX(1,ROUND(X127*100,0)),ROUND(X127,3)))),N("X13"))</f>
        <v/>
      </c>
      <c r="AA127" s="143" t="str">
        <f>IF(1=1,IF(X127="","",IF(AND(ISNUMBER(X127),X127&lt;1,Y127="kg"),"g",IF(AND(ISNUMBER(X127),X127&lt;1,Y127="L"),"cl",Y127))),N("Y13"))</f>
        <v/>
      </c>
      <c r="AB127" s="123" t="str">
        <f>IF(1=1,IF(E127="","",IF(F127="","A CONTROLER",IF(NOT(ISNUMBER(F127)),"TEXTE",IF(OR(W127="",W127&lt;=0),"COMMANDE COUVERTS INCOMPLETE",IF(G127="","UNITE MANQUANTE",IF(COUNTIF(B384:B428,AE127)=0,"UNITE A CONTROLER","OK")))))),N("Z6"))</f>
        <v/>
      </c>
      <c r="AD127" s="144" t="str">
        <f>IF(1=1,IF(E127="","",AD120),N("AB13"))</f>
        <v/>
      </c>
      <c r="AE127" s="125" t="str">
        <f>IF(1=1,IF(G127="","",UPPER(TRIM(SUBSTITUTE(SUBSTITUTE(G127&amp;"",CHAR(160)," ")," "," ")))),N("AC13"))</f>
        <v/>
      </c>
      <c r="AG127" s="244"/>
    </row>
    <row r="128" spans="1:33" ht="15.75" x14ac:dyDescent="0.25">
      <c r="A128" s="160" t="str">
        <f>IF(1=1,IF(E128="","",A120),N("A14"))</f>
        <v/>
      </c>
      <c r="B128" s="127" t="str">
        <f>IF(1=1,IF(E128="","",B120),N("B14"))</f>
        <v/>
      </c>
      <c r="C128" s="128"/>
      <c r="D128" s="129" t="str">
        <f>IF(ISBLANK(E128),"",LARGE(D120:D127,1)+1)</f>
        <v/>
      </c>
      <c r="E128" s="130"/>
      <c r="F128" s="131"/>
      <c r="G128" s="170"/>
      <c r="H128" s="105"/>
      <c r="I128" s="132" t="str">
        <f>IF(1=1,IF(E128="","",I120),N("H14"))</f>
        <v/>
      </c>
      <c r="J128" s="133" t="str">
        <f>IF(1=1,IF(E128="","",J120),N("I14"))</f>
        <v/>
      </c>
      <c r="K128" s="134" t="str">
        <f>IF(1=1,IF(E128="","",K120),N("J14"))</f>
        <v/>
      </c>
      <c r="L128" s="135" t="str">
        <f>IF(1=1,IF(OR(J128="",O128="",NOT(ISNUMBER(J128)),NOT(ISNUMBER(O128)),J128=0),"",O128/J128),N("L14"))</f>
        <v/>
      </c>
      <c r="M128" s="136" t="str">
        <f>IF(1=1,IF(OR(L128="",NOT(ISNUMBER(F128))),"",F128*L128*IFERROR(INDEX(D384:D428,MATCH(AE128,B384:B428,0)),1)),N("M13"))</f>
        <v/>
      </c>
      <c r="N128" s="137" t="str">
        <f>IF(1=1,IF(F128="","",IF(G128="","",IFERROR(INDEX(E384:E428,MATCH(AE128,B384:B428,0)),G128&amp;""))),N("N6"))</f>
        <v/>
      </c>
      <c r="O128" s="138" t="str">
        <f>IF(1=1,IF(E128="","",O120),N("K14"))</f>
        <v/>
      </c>
      <c r="P128" s="139" t="str">
        <f>IF(1=1,IF(M128="","",IF(AND(ISNUMBER(M128),M128&lt;1,N128="kg"),MAX(1,ROUND(M128*1000,0)),IF(AND(ISNUMBER(M128),M128&lt;1,N128="L"),MAX(1,ROUND(M128*100,0)),ROUND(M128,3)))),N("O14"))</f>
        <v/>
      </c>
      <c r="Q128" s="140" t="str">
        <f>IF(1=1,IF(M128="","",IF(AND(ISNUMBER(M128),M128&lt;1,N128="kg"),"g",IF(AND(ISNUMBER(M128),M128&lt;1,N128="L"),"cl",N128))),N("P14"))</f>
        <v/>
      </c>
      <c r="R128" s="161" t="str">
        <f>IF(1=1,IF(E128="","",IF(F128="","A CONTROLER",IF(NOT(ISNUMBER(F128)),"TEXTE",IF(OR(L128="",L128&lt;=0),"COMMANDE PRINCIPALE INCOMPLETE",IF(G128="","UNITE MANQUANTE",IF(COUNTIF(B384:B428,AE128)=0,"UNITE A CONTROLER","OK")))))),N("Q9"))</f>
        <v/>
      </c>
      <c r="S128" s="105"/>
      <c r="T128" s="141">
        <f t="shared" si="14"/>
        <v>0</v>
      </c>
      <c r="U128" s="133" t="str">
        <f>IF(1=1,IF(E128="","",U120),N("S14"))</f>
        <v/>
      </c>
      <c r="V128" s="133" t="str">
        <f>IF(1=1,IF(E128="","",V120),N("T14"))</f>
        <v/>
      </c>
      <c r="W128" s="135" t="str">
        <f>IF(1=1,IF(OR(U128="",V128="",NOT(ISNUMBER(U128)),NOT(ISNUMBER(V128)),U128=0),"",V128/U128),N("U14"))</f>
        <v/>
      </c>
      <c r="X128" s="136" t="str">
        <f>IF(1=1,IF(OR(W128="",NOT(ISNUMBER(F128))),"",F128*W128*IFERROR(INDEX(D384:D428,MATCH(AE128,B384:B428,0)),1)),N("V7"))</f>
        <v/>
      </c>
      <c r="Y128" s="137" t="str">
        <f>IF(1=1,IF(F128="","",IF(G128="","",IFERROR(INDEX(E384:E428,MATCH(AE128,B384:B428,0)),G128&amp;""))),N("W6"))</f>
        <v/>
      </c>
      <c r="Z128" s="142" t="str">
        <f>IF(1=1,IF(X128="","",IF(AND(ISNUMBER(X128),X128&lt;1,Y128="kg"),MAX(1,ROUND(X128*1000,0)),IF(AND(ISNUMBER(X128),X128&lt;1,Y128="L"),MAX(1,ROUND(X128*100,0)),ROUND(X128,3)))),N("X14"))</f>
        <v/>
      </c>
      <c r="AA128" s="143" t="str">
        <f>IF(1=1,IF(X128="","",IF(AND(ISNUMBER(X128),X128&lt;1,Y128="kg"),"g",IF(AND(ISNUMBER(X128),X128&lt;1,Y128="L"),"cl",Y128))),N("Y14"))</f>
        <v/>
      </c>
      <c r="AB128" s="123" t="str">
        <f>IF(1=1,IF(E128="","",IF(F128="","A CONTROLER",IF(NOT(ISNUMBER(F128)),"TEXTE",IF(OR(W128="",W128&lt;=0),"COMMANDE COUVERTS INCOMPLETE",IF(G128="","UNITE MANQUANTE",IF(COUNTIF(B384:B428,AE128)=0,"UNITE A CONTROLER","OK")))))),N("Z6"))</f>
        <v/>
      </c>
      <c r="AD128" s="144" t="str">
        <f>IF(1=1,IF(E128="","",AD120),N("AB14"))</f>
        <v/>
      </c>
      <c r="AE128" s="125" t="str">
        <f>IF(1=1,IF(G128="","",UPPER(TRIM(SUBSTITUTE(SUBSTITUTE(G128&amp;"",CHAR(160)," ")," "," ")))),N("AC14"))</f>
        <v/>
      </c>
    </row>
    <row r="129" spans="1:31" ht="15.75" x14ac:dyDescent="0.25">
      <c r="A129" s="160" t="str">
        <f>IF(1=1,IF(E129="","",A120),N("A15"))</f>
        <v/>
      </c>
      <c r="B129" s="127" t="str">
        <f>IF(1=1,IF(E129="","",B120),N("B15"))</f>
        <v/>
      </c>
      <c r="C129" s="128"/>
      <c r="D129" s="129" t="str">
        <f>IF(ISBLANK(E129),"",LARGE(D120:D128,1)+1)</f>
        <v/>
      </c>
      <c r="E129" s="130"/>
      <c r="F129" s="131"/>
      <c r="G129" s="170"/>
      <c r="H129" s="105"/>
      <c r="I129" s="132" t="str">
        <f>IF(1=1,IF(E129="","",I120),N("H15"))</f>
        <v/>
      </c>
      <c r="J129" s="133" t="str">
        <f>IF(1=1,IF(E129="","",J120),N("I15"))</f>
        <v/>
      </c>
      <c r="K129" s="134" t="str">
        <f>IF(1=1,IF(E129="","",K120),N("J15"))</f>
        <v/>
      </c>
      <c r="L129" s="135" t="str">
        <f>IF(1=1,IF(OR(J129="",O129="",NOT(ISNUMBER(J129)),NOT(ISNUMBER(O129)),J129=0),"",O129/J129),N("L15"))</f>
        <v/>
      </c>
      <c r="M129" s="136" t="str">
        <f>IF(1=1,IF(OR(L129="",NOT(ISNUMBER(F129))),"",F129*L129*IFERROR(INDEX(D384:D428,MATCH(AE129,B384:B428,0)),1)),N("M13"))</f>
        <v/>
      </c>
      <c r="N129" s="137" t="str">
        <f>IF(1=1,IF(F129="","",IF(G129="","",IFERROR(INDEX(E384:E428,MATCH(AE129,B384:B428,0)),G129&amp;""))),N("N6"))</f>
        <v/>
      </c>
      <c r="O129" s="138" t="str">
        <f>IF(1=1,IF(E129="","",O120),N("K15"))</f>
        <v/>
      </c>
      <c r="P129" s="139" t="str">
        <f>IF(1=1,IF(M129="","",IF(AND(ISNUMBER(M129),M129&lt;1,N129="kg"),MAX(1,ROUND(M129*1000,0)),IF(AND(ISNUMBER(M129),M129&lt;1,N129="L"),MAX(1,ROUND(M129*100,0)),ROUND(M129,3)))),N("O15"))</f>
        <v/>
      </c>
      <c r="Q129" s="140" t="str">
        <f>IF(1=1,IF(M129="","",IF(AND(ISNUMBER(M129),M129&lt;1,N129="kg"),"g",IF(AND(ISNUMBER(M129),M129&lt;1,N129="L"),"cl",N129))),N("P15"))</f>
        <v/>
      </c>
      <c r="R129" s="161" t="str">
        <f>IF(1=1,IF(E129="","",IF(F129="","A CONTROLER",IF(NOT(ISNUMBER(F129)),"TEXTE",IF(OR(L129="",L129&lt;=0),"COMMANDE PRINCIPALE INCOMPLETE",IF(G129="","UNITE MANQUANTE",IF(COUNTIF(B384:B428,AE129)=0,"UNITE A CONTROLER","OK")))))),N("Q9"))</f>
        <v/>
      </c>
      <c r="S129" s="105"/>
      <c r="T129" s="141">
        <f t="shared" si="14"/>
        <v>0</v>
      </c>
      <c r="U129" s="133" t="str">
        <f>IF(1=1,IF(E129="","",U120),N("S15"))</f>
        <v/>
      </c>
      <c r="V129" s="133" t="str">
        <f>IF(1=1,IF(E129="","",V120),N("T15"))</f>
        <v/>
      </c>
      <c r="W129" s="135" t="str">
        <f>IF(1=1,IF(OR(U129="",V129="",NOT(ISNUMBER(U129)),NOT(ISNUMBER(V129)),U129=0),"",V129/U129),N("U15"))</f>
        <v/>
      </c>
      <c r="X129" s="136" t="str">
        <f>IF(1=1,IF(OR(W129="",NOT(ISNUMBER(F129))),"",F129*W129*IFERROR(INDEX(D384:D428,MATCH(AE129,B384:B428,0)),1)),N("V7"))</f>
        <v/>
      </c>
      <c r="Y129" s="137" t="str">
        <f>IF(1=1,IF(F129="","",IF(G129="","",IFERROR(INDEX(E384:E428,MATCH(AE129,B384:B428,0)),G129&amp;""))),N("W6"))</f>
        <v/>
      </c>
      <c r="Z129" s="142" t="str">
        <f>IF(1=1,IF(X129="","",IF(AND(ISNUMBER(X129),X129&lt;1,Y129="kg"),MAX(1,ROUND(X129*1000,0)),IF(AND(ISNUMBER(X129),X129&lt;1,Y129="L"),MAX(1,ROUND(X129*100,0)),ROUND(X129,3)))),N("X15"))</f>
        <v/>
      </c>
      <c r="AA129" s="143" t="str">
        <f>IF(1=1,IF(X129="","",IF(AND(ISNUMBER(X129),X129&lt;1,Y129="kg"),"g",IF(AND(ISNUMBER(X129),X129&lt;1,Y129="L"),"cl",Y129))),N("Y15"))</f>
        <v/>
      </c>
      <c r="AB129" s="123" t="str">
        <f>IF(1=1,IF(E129="","",IF(F129="","A CONTROLER",IF(NOT(ISNUMBER(F129)),"TEXTE",IF(OR(W129="",W129&lt;=0),"COMMANDE COUVERTS INCOMPLETE",IF(G129="","UNITE MANQUANTE",IF(COUNTIF(B384:B428,AE129)=0,"UNITE A CONTROLER","OK")))))),N("Z6"))</f>
        <v/>
      </c>
      <c r="AD129" s="144" t="str">
        <f>IF(1=1,IF(E129="","",AD120),N("AB15"))</f>
        <v/>
      </c>
      <c r="AE129" s="125" t="str">
        <f>IF(1=1,IF(G129="","",UPPER(TRIM(SUBSTITUTE(SUBSTITUTE(G129&amp;"",CHAR(160)," ")," "," ")))),N("AC15"))</f>
        <v/>
      </c>
    </row>
    <row r="130" spans="1:31" ht="15.75" x14ac:dyDescent="0.25">
      <c r="A130" s="160" t="str">
        <f>IF(1=1,IF(E130="","",A120),N("A16"))</f>
        <v/>
      </c>
      <c r="B130" s="127" t="str">
        <f>IF(1=1,IF(E130="","",B120),N("B16"))</f>
        <v/>
      </c>
      <c r="C130" s="128"/>
      <c r="D130" s="129" t="str">
        <f>IF(ISBLANK(E130),"",LARGE(D120:D129,1)+1)</f>
        <v/>
      </c>
      <c r="E130" s="130"/>
      <c r="F130" s="131"/>
      <c r="G130" s="170"/>
      <c r="H130" s="105"/>
      <c r="I130" s="132" t="str">
        <f>IF(1=1,IF(E130="","",I120),N("H16"))</f>
        <v/>
      </c>
      <c r="J130" s="133" t="str">
        <f>IF(1=1,IF(E130="","",J120),N("I16"))</f>
        <v/>
      </c>
      <c r="K130" s="134" t="str">
        <f>IF(1=1,IF(E130="","",K120),N("J16"))</f>
        <v/>
      </c>
      <c r="L130" s="135" t="str">
        <f>IF(1=1,IF(OR(J130="",O130="",NOT(ISNUMBER(J130)),NOT(ISNUMBER(O130)),J130=0),"",O130/J130),N("L16"))</f>
        <v/>
      </c>
      <c r="M130" s="136" t="str">
        <f>IF(1=1,IF(OR(L130="",NOT(ISNUMBER(F130))),"",F130*L130*IFERROR(INDEX(D384:D428,MATCH(AE130,B384:B428,0)),1)),N("M13"))</f>
        <v/>
      </c>
      <c r="N130" s="137" t="str">
        <f>IF(1=1,IF(F130="","",IF(G130="","",IFERROR(INDEX(E384:E428,MATCH(AE130,B384:B428,0)),G130&amp;""))),N("N6"))</f>
        <v/>
      </c>
      <c r="O130" s="138" t="str">
        <f>IF(1=1,IF(E130="","",O120),N("K16"))</f>
        <v/>
      </c>
      <c r="P130" s="139" t="str">
        <f>IF(1=1,IF(M130="","",IF(AND(ISNUMBER(M130),M130&lt;1,N130="kg"),MAX(1,ROUND(M130*1000,0)),IF(AND(ISNUMBER(M130),M130&lt;1,N130="L"),MAX(1,ROUND(M130*100,0)),ROUND(M130,3)))),N("O16"))</f>
        <v/>
      </c>
      <c r="Q130" s="140" t="str">
        <f>IF(1=1,IF(M130="","",IF(AND(ISNUMBER(M130),M130&lt;1,N130="kg"),"g",IF(AND(ISNUMBER(M130),M130&lt;1,N130="L"),"cl",N130))),N("P16"))</f>
        <v/>
      </c>
      <c r="R130" s="161" t="str">
        <f>IF(1=1,IF(E130="","",IF(F130="","A CONTROLER",IF(NOT(ISNUMBER(F130)),"TEXTE",IF(OR(L130="",L130&lt;=0),"COMMANDE PRINCIPALE INCOMPLETE",IF(G130="","UNITE MANQUANTE",IF(COUNTIF(B384:B428,AE130)=0,"UNITE A CONTROLER","OK")))))),N("Q9"))</f>
        <v/>
      </c>
      <c r="S130" s="105"/>
      <c r="T130" s="141">
        <f t="shared" si="14"/>
        <v>0</v>
      </c>
      <c r="U130" s="133" t="str">
        <f>IF(1=1,IF(E130="","",U120),N("S16"))</f>
        <v/>
      </c>
      <c r="V130" s="133" t="str">
        <f>IF(1=1,IF(E130="","",V120),N("T16"))</f>
        <v/>
      </c>
      <c r="W130" s="135" t="str">
        <f>IF(1=1,IF(OR(U130="",V130="",NOT(ISNUMBER(U130)),NOT(ISNUMBER(V130)),U130=0),"",V130/U130),N("U16"))</f>
        <v/>
      </c>
      <c r="X130" s="136" t="str">
        <f>IF(1=1,IF(OR(W130="",NOT(ISNUMBER(F130))),"",F130*W130*IFERROR(INDEX(D384:D428,MATCH(AE130,B384:B428,0)),1)),N("V7"))</f>
        <v/>
      </c>
      <c r="Y130" s="137" t="str">
        <f>IF(1=1,IF(F130="","",IF(G130="","",IFERROR(INDEX(E384:E428,MATCH(AE130,B384:B428,0)),G130&amp;""))),N("W6"))</f>
        <v/>
      </c>
      <c r="Z130" s="142" t="str">
        <f>IF(1=1,IF(X130="","",IF(AND(ISNUMBER(X130),X130&lt;1,Y130="kg"),MAX(1,ROUND(X130*1000,0)),IF(AND(ISNUMBER(X130),X130&lt;1,Y130="L"),MAX(1,ROUND(X130*100,0)),ROUND(X130,3)))),N("X16"))</f>
        <v/>
      </c>
      <c r="AA130" s="143" t="str">
        <f>IF(1=1,IF(X130="","",IF(AND(ISNUMBER(X130),X130&lt;1,Y130="kg"),"g",IF(AND(ISNUMBER(X130),X130&lt;1,Y130="L"),"cl",Y130))),N("Y16"))</f>
        <v/>
      </c>
      <c r="AB130" s="123" t="str">
        <f>IF(1=1,IF(E130="","",IF(F130="","A CONTROLER",IF(NOT(ISNUMBER(F130)),"TEXTE",IF(OR(W130="",W130&lt;=0),"COMMANDE COUVERTS INCOMPLETE",IF(G130="","UNITE MANQUANTE",IF(COUNTIF(B384:B428,AE130)=0,"UNITE A CONTROLER","OK")))))),N("Z6"))</f>
        <v/>
      </c>
      <c r="AD130" s="144" t="str">
        <f>IF(1=1,IF(E130="","",AD120),N("AB16"))</f>
        <v/>
      </c>
      <c r="AE130" s="125" t="str">
        <f>IF(1=1,IF(G130="","",UPPER(TRIM(SUBSTITUTE(SUBSTITUTE(G130&amp;"",CHAR(160)," ")," "," ")))),N("AC16"))</f>
        <v/>
      </c>
    </row>
    <row r="131" spans="1:31" ht="15.75" x14ac:dyDescent="0.25">
      <c r="A131" s="160" t="str">
        <f>IF(1=1,IF(E131="","",A120),N("A17"))</f>
        <v/>
      </c>
      <c r="B131" s="127" t="str">
        <f>IF(1=1,IF(E131="","",B120),N("B17"))</f>
        <v/>
      </c>
      <c r="C131" s="128"/>
      <c r="D131" s="129" t="str">
        <f>IF(ISBLANK(E131),"",LARGE(D120:D130,1)+1)</f>
        <v/>
      </c>
      <c r="E131" s="130"/>
      <c r="F131" s="131"/>
      <c r="G131" s="170"/>
      <c r="H131" s="105"/>
      <c r="I131" s="132" t="str">
        <f>IF(1=1,IF(E131="","",I120),N("H17"))</f>
        <v/>
      </c>
      <c r="J131" s="133" t="str">
        <f>IF(1=1,IF(E131="","",J120),N("I17"))</f>
        <v/>
      </c>
      <c r="K131" s="134" t="str">
        <f>IF(1=1,IF(E131="","",K120),N("J17"))</f>
        <v/>
      </c>
      <c r="L131" s="135" t="str">
        <f>IF(1=1,IF(OR(J131="",O131="",NOT(ISNUMBER(J131)),NOT(ISNUMBER(O131)),J131=0),"",O131/J131),N("L17"))</f>
        <v/>
      </c>
      <c r="M131" s="136" t="str">
        <f>IF(1=1,IF(OR(L131="",NOT(ISNUMBER(F131))),"",F131*L131*IFERROR(INDEX(D384:D428,MATCH(AE131,B384:B428,0)),1)),N("M13"))</f>
        <v/>
      </c>
      <c r="N131" s="137" t="str">
        <f>IF(1=1,IF(F131="","",IF(G131="","",IFERROR(INDEX(E384:E428,MATCH(AE131,B384:B428,0)),G131&amp;""))),N("N6"))</f>
        <v/>
      </c>
      <c r="O131" s="138" t="str">
        <f>IF(1=1,IF(E131="","",O120),N("K17"))</f>
        <v/>
      </c>
      <c r="P131" s="139" t="str">
        <f>IF(1=1,IF(M131="","",IF(AND(ISNUMBER(M131),M131&lt;1,N131="kg"),MAX(1,ROUND(M131*1000,0)),IF(AND(ISNUMBER(M131),M131&lt;1,N131="L"),MAX(1,ROUND(M131*100,0)),ROUND(M131,3)))),N("O17"))</f>
        <v/>
      </c>
      <c r="Q131" s="140" t="str">
        <f>IF(1=1,IF(M131="","",IF(AND(ISNUMBER(M131),M131&lt;1,N131="kg"),"g",IF(AND(ISNUMBER(M131),M131&lt;1,N131="L"),"cl",N131))),N("P17"))</f>
        <v/>
      </c>
      <c r="R131" s="161" t="str">
        <f>IF(1=1,IF(E131="","",IF(F131="","A CONTROLER",IF(NOT(ISNUMBER(F131)),"TEXTE",IF(OR(L131="",L131&lt;=0),"COMMANDE PRINCIPALE INCOMPLETE",IF(G131="","UNITE MANQUANTE",IF(COUNTIF(B384:B428,AE131)=0,"UNITE A CONTROLER","OK")))))),N("Q9"))</f>
        <v/>
      </c>
      <c r="S131" s="105"/>
      <c r="T131" s="141">
        <f t="shared" si="14"/>
        <v>0</v>
      </c>
      <c r="U131" s="133" t="str">
        <f>IF(1=1,IF(E131="","",U120),N("S17"))</f>
        <v/>
      </c>
      <c r="V131" s="133" t="str">
        <f>IF(1=1,IF(E131="","",V120),N("T17"))</f>
        <v/>
      </c>
      <c r="W131" s="135" t="str">
        <f>IF(1=1,IF(OR(U131="",V131="",NOT(ISNUMBER(U131)),NOT(ISNUMBER(V131)),U131=0),"",V131/U131),N("U17"))</f>
        <v/>
      </c>
      <c r="X131" s="136" t="str">
        <f>IF(1=1,IF(OR(W131="",NOT(ISNUMBER(F131))),"",F131*W131*IFERROR(INDEX(D384:D428,MATCH(AE131,B384:B428,0)),1)),N("V7"))</f>
        <v/>
      </c>
      <c r="Y131" s="137" t="str">
        <f>IF(1=1,IF(F131="","",IF(G131="","",IFERROR(INDEX(E384:E428,MATCH(AE131,B384:B428,0)),G131&amp;""))),N("W6"))</f>
        <v/>
      </c>
      <c r="Z131" s="142" t="str">
        <f>IF(1=1,IF(X131="","",IF(AND(ISNUMBER(X131),X131&lt;1,Y131="kg"),MAX(1,ROUND(X131*1000,0)),IF(AND(ISNUMBER(X131),X131&lt;1,Y131="L"),MAX(1,ROUND(X131*100,0)),ROUND(X131,3)))),N("X17"))</f>
        <v/>
      </c>
      <c r="AA131" s="143" t="str">
        <f>IF(1=1,IF(X131="","",IF(AND(ISNUMBER(X131),X131&lt;1,Y131="kg"),"g",IF(AND(ISNUMBER(X131),X131&lt;1,Y131="L"),"cl",Y131))),N("Y17"))</f>
        <v/>
      </c>
      <c r="AB131" s="123" t="str">
        <f>IF(1=1,IF(E131="","",IF(F131="","A CONTROLER",IF(NOT(ISNUMBER(F131)),"TEXTE",IF(OR(W131="",W131&lt;=0),"COMMANDE COUVERTS INCOMPLETE",IF(G131="","UNITE MANQUANTE",IF(COUNTIF(B384:B428,AE131)=0,"UNITE A CONTROLER","OK")))))),N("Z6"))</f>
        <v/>
      </c>
      <c r="AD131" s="144" t="str">
        <f>IF(1=1,IF(E131="","",AD120),N("AB17"))</f>
        <v/>
      </c>
      <c r="AE131" s="125" t="str">
        <f>IF(1=1,IF(G131="","",UPPER(TRIM(SUBSTITUTE(SUBSTITUTE(G131&amp;"",CHAR(160)," ")," "," ")))),N("AC17"))</f>
        <v/>
      </c>
    </row>
    <row r="132" spans="1:31" ht="15.75" x14ac:dyDescent="0.25">
      <c r="A132" s="160" t="str">
        <f>IF(1=1,IF(E132="","",A120),N("A18"))</f>
        <v/>
      </c>
      <c r="B132" s="127" t="str">
        <f>IF(1=1,IF(E132="","",B120),N("B18"))</f>
        <v/>
      </c>
      <c r="C132" s="128"/>
      <c r="D132" s="129" t="str">
        <f>IF(ISBLANK(E132),"",LARGE(D120:D131,1)+1)</f>
        <v/>
      </c>
      <c r="E132" s="130"/>
      <c r="F132" s="131"/>
      <c r="G132" s="170"/>
      <c r="H132" s="105"/>
      <c r="I132" s="132" t="str">
        <f>IF(1=1,IF(E132="","",I120),N("H18"))</f>
        <v/>
      </c>
      <c r="J132" s="133" t="str">
        <f>IF(1=1,IF(E132="","",J120),N("I18"))</f>
        <v/>
      </c>
      <c r="K132" s="134" t="str">
        <f>IF(1=1,IF(E132="","",K120),N("J18"))</f>
        <v/>
      </c>
      <c r="L132" s="135" t="str">
        <f>IF(1=1,IF(OR(J132="",O132="",NOT(ISNUMBER(J132)),NOT(ISNUMBER(O132)),J132=0),"",O132/J132),N("L18"))</f>
        <v/>
      </c>
      <c r="M132" s="136" t="str">
        <f>IF(1=1,IF(OR(L132="",NOT(ISNUMBER(F132))),"",F132*L132*IFERROR(INDEX(D384:D428,MATCH(AE132,B384:B428,0)),1)),N("M13"))</f>
        <v/>
      </c>
      <c r="N132" s="137" t="str">
        <f>IF(1=1,IF(F132="","",IF(G132="","",IFERROR(INDEX(E384:E428,MATCH(AE132,B384:B428,0)),G132&amp;""))),N("N6"))</f>
        <v/>
      </c>
      <c r="O132" s="138" t="str">
        <f>IF(1=1,IF(E132="","",O120),N("K18"))</f>
        <v/>
      </c>
      <c r="P132" s="139" t="str">
        <f>IF(1=1,IF(M132="","",IF(AND(ISNUMBER(M132),M132&lt;1,N132="kg"),MAX(1,ROUND(M132*1000,0)),IF(AND(ISNUMBER(M132),M132&lt;1,N132="L"),MAX(1,ROUND(M132*100,0)),ROUND(M132,3)))),N("O18"))</f>
        <v/>
      </c>
      <c r="Q132" s="140" t="str">
        <f>IF(1=1,IF(M132="","",IF(AND(ISNUMBER(M132),M132&lt;1,N132="kg"),"g",IF(AND(ISNUMBER(M132),M132&lt;1,N132="L"),"cl",N132))),N("P18"))</f>
        <v/>
      </c>
      <c r="R132" s="161" t="str">
        <f>IF(1=1,IF(E132="","",IF(F132="","A CONTROLER",IF(NOT(ISNUMBER(F132)),"TEXTE",IF(OR(L132="",L132&lt;=0),"COMMANDE PRINCIPALE INCOMPLETE",IF(G132="","UNITE MANQUANTE",IF(COUNTIF(B384:B428,AE132)=0,"UNITE A CONTROLER","OK")))))),N("Q9"))</f>
        <v/>
      </c>
      <c r="S132" s="105"/>
      <c r="T132" s="141">
        <f t="shared" si="14"/>
        <v>0</v>
      </c>
      <c r="U132" s="133" t="str">
        <f>IF(1=1,IF(E132="","",U120),N("S18"))</f>
        <v/>
      </c>
      <c r="V132" s="133" t="str">
        <f>IF(1=1,IF(E132="","",V120),N("T18"))</f>
        <v/>
      </c>
      <c r="W132" s="135" t="str">
        <f>IF(1=1,IF(OR(U132="",V132="",NOT(ISNUMBER(U132)),NOT(ISNUMBER(V132)),U132=0),"",V132/U132),N("U18"))</f>
        <v/>
      </c>
      <c r="X132" s="136" t="str">
        <f>IF(1=1,IF(OR(W132="",NOT(ISNUMBER(F132))),"",F132*W132*IFERROR(INDEX(D384:D428,MATCH(AE132,B384:B428,0)),1)),N("V7"))</f>
        <v/>
      </c>
      <c r="Y132" s="137" t="str">
        <f>IF(1=1,IF(F132="","",IF(G132="","",IFERROR(INDEX(E384:E428,MATCH(AE132,B384:B428,0)),G132&amp;""))),N("W6"))</f>
        <v/>
      </c>
      <c r="Z132" s="142" t="str">
        <f>IF(1=1,IF(X132="","",IF(AND(ISNUMBER(X132),X132&lt;1,Y132="kg"),MAX(1,ROUND(X132*1000,0)),IF(AND(ISNUMBER(X132),X132&lt;1,Y132="L"),MAX(1,ROUND(X132*100,0)),ROUND(X132,3)))),N("X18"))</f>
        <v/>
      </c>
      <c r="AA132" s="143" t="str">
        <f>IF(1=1,IF(X132="","",IF(AND(ISNUMBER(X132),X132&lt;1,Y132="kg"),"g",IF(AND(ISNUMBER(X132),X132&lt;1,Y132="L"),"cl",Y132))),N("Y18"))</f>
        <v/>
      </c>
      <c r="AB132" s="123" t="str">
        <f>IF(1=1,IF(E132="","",IF(F132="","A CONTROLER",IF(NOT(ISNUMBER(F132)),"TEXTE",IF(OR(W132="",W132&lt;=0),"COMMANDE COUVERTS INCOMPLETE",IF(G132="","UNITE MANQUANTE",IF(COUNTIF(B384:B428,AE132)=0,"UNITE A CONTROLER","OK")))))),N("Z6"))</f>
        <v/>
      </c>
      <c r="AD132" s="144" t="str">
        <f>IF(1=1,IF(E132="","",AD120),N("AB18"))</f>
        <v/>
      </c>
      <c r="AE132" s="125" t="str">
        <f>IF(1=1,IF(G132="","",UPPER(TRIM(SUBSTITUTE(SUBSTITUTE(G132&amp;"",CHAR(160)," ")," "," ")))),N("AC18"))</f>
        <v/>
      </c>
    </row>
    <row r="133" spans="1:31" ht="15.75" x14ac:dyDescent="0.25">
      <c r="A133" s="160" t="str">
        <f>IF(1=1,IF(E133="","",A120),N("A19"))</f>
        <v/>
      </c>
      <c r="B133" s="127" t="str">
        <f>IF(1=1,IF(E133="","",B120),N("B19"))</f>
        <v/>
      </c>
      <c r="C133" s="128"/>
      <c r="D133" s="129" t="str">
        <f>IF(ISBLANK(E133),"",LARGE(D120:D132,1)+1)</f>
        <v/>
      </c>
      <c r="E133" s="130"/>
      <c r="F133" s="131"/>
      <c r="G133" s="170"/>
      <c r="H133" s="105"/>
      <c r="I133" s="132" t="str">
        <f>IF(1=1,IF(E133="","",I120),N("H19"))</f>
        <v/>
      </c>
      <c r="J133" s="133" t="str">
        <f>IF(1=1,IF(E133="","",J120),N("I19"))</f>
        <v/>
      </c>
      <c r="K133" s="134" t="str">
        <f>IF(1=1,IF(E133="","",K120),N("J19"))</f>
        <v/>
      </c>
      <c r="L133" s="135" t="str">
        <f>IF(1=1,IF(OR(J133="",O133="",NOT(ISNUMBER(J133)),NOT(ISNUMBER(O133)),J133=0),"",O133/J133),N("L19"))</f>
        <v/>
      </c>
      <c r="M133" s="136" t="str">
        <f>IF(1=1,IF(OR(L133="",NOT(ISNUMBER(F133))),"",F133*L133*IFERROR(INDEX(D384:D428,MATCH(AE133,B384:B428,0)),1)),N("M13"))</f>
        <v/>
      </c>
      <c r="N133" s="137" t="str">
        <f>IF(1=1,IF(F133="","",IF(G133="","",IFERROR(INDEX(E384:E428,MATCH(AE133,B384:B428,0)),G133&amp;""))),N("N6"))</f>
        <v/>
      </c>
      <c r="O133" s="138" t="str">
        <f>IF(1=1,IF(E133="","",O120),N("K19"))</f>
        <v/>
      </c>
      <c r="P133" s="139" t="str">
        <f>IF(1=1,IF(M133="","",IF(AND(ISNUMBER(M133),M133&lt;1,N133="kg"),MAX(1,ROUND(M133*1000,0)),IF(AND(ISNUMBER(M133),M133&lt;1,N133="L"),MAX(1,ROUND(M133*100,0)),ROUND(M133,3)))),N("O19"))</f>
        <v/>
      </c>
      <c r="Q133" s="140" t="str">
        <f>IF(1=1,IF(M133="","",IF(AND(ISNUMBER(M133),M133&lt;1,N133="kg"),"g",IF(AND(ISNUMBER(M133),M133&lt;1,N133="L"),"cl",N133))),N("P19"))</f>
        <v/>
      </c>
      <c r="R133" s="161" t="str">
        <f>IF(1=1,IF(E133="","",IF(F133="","A CONTROLER",IF(NOT(ISNUMBER(F133)),"TEXTE",IF(OR(L133="",L133&lt;=0),"COMMANDE PRINCIPALE INCOMPLETE",IF(G133="","UNITE MANQUANTE",IF(COUNTIF(B384:B428,AE133)=0,"UNITE A CONTROLER","OK")))))),N("Q9"))</f>
        <v/>
      </c>
      <c r="S133" s="105"/>
      <c r="T133" s="141">
        <f t="shared" si="14"/>
        <v>0</v>
      </c>
      <c r="U133" s="133" t="str">
        <f>IF(1=1,IF(E133="","",U120),N("S19"))</f>
        <v/>
      </c>
      <c r="V133" s="133" t="str">
        <f>IF(1=1,IF(E133="","",V120),N("T19"))</f>
        <v/>
      </c>
      <c r="W133" s="135" t="str">
        <f>IF(1=1,IF(OR(U133="",V133="",NOT(ISNUMBER(U133)),NOT(ISNUMBER(V133)),U133=0),"",V133/U133),N("U19"))</f>
        <v/>
      </c>
      <c r="X133" s="136" t="str">
        <f>IF(1=1,IF(OR(W133="",NOT(ISNUMBER(F133))),"",F133*W133*IFERROR(INDEX(D384:D428,MATCH(AE133,B384:B428,0)),1)),N("V7"))</f>
        <v/>
      </c>
      <c r="Y133" s="137" t="str">
        <f>IF(1=1,IF(F133="","",IF(G133="","",IFERROR(INDEX(E384:E428,MATCH(AE133,B384:B428,0)),G133&amp;""))),N("W6"))</f>
        <v/>
      </c>
      <c r="Z133" s="142" t="str">
        <f>IF(1=1,IF(X133="","",IF(AND(ISNUMBER(X133),X133&lt;1,Y133="kg"),MAX(1,ROUND(X133*1000,0)),IF(AND(ISNUMBER(X133),X133&lt;1,Y133="L"),MAX(1,ROUND(X133*100,0)),ROUND(X133,3)))),N("X19"))</f>
        <v/>
      </c>
      <c r="AA133" s="143" t="str">
        <f>IF(1=1,IF(X133="","",IF(AND(ISNUMBER(X133),X133&lt;1,Y133="kg"),"g",IF(AND(ISNUMBER(X133),X133&lt;1,Y133="L"),"cl",Y133))),N("Y19"))</f>
        <v/>
      </c>
      <c r="AB133" s="123" t="str">
        <f>IF(1=1,IF(E133="","",IF(F133="","A CONTROLER",IF(NOT(ISNUMBER(F133)),"TEXTE",IF(OR(W133="",W133&lt;=0),"COMMANDE COUVERTS INCOMPLETE",IF(G133="","UNITE MANQUANTE",IF(COUNTIF(B384:B428,AE133)=0,"UNITE A CONTROLER","OK")))))),N("Z6"))</f>
        <v/>
      </c>
      <c r="AD133" s="144" t="str">
        <f>IF(1=1,IF(E133="","",AD120),N("AB19"))</f>
        <v/>
      </c>
      <c r="AE133" s="125" t="str">
        <f>IF(1=1,IF(G133="","",UPPER(TRIM(SUBSTITUTE(SUBSTITUTE(G133&amp;"",CHAR(160)," ")," "," ")))),N("AC19"))</f>
        <v/>
      </c>
    </row>
    <row r="134" spans="1:31" ht="15.75" x14ac:dyDescent="0.25">
      <c r="A134" s="160" t="str">
        <f>IF(1=1,IF(E134="","",A120),N("A20"))</f>
        <v/>
      </c>
      <c r="B134" s="127" t="str">
        <f>IF(1=1,IF(E134="","",B120),N("B20"))</f>
        <v/>
      </c>
      <c r="C134" s="128"/>
      <c r="D134" s="129" t="str">
        <f>IF(ISBLANK(E134),"",LARGE(D120:D133,1)+1)</f>
        <v/>
      </c>
      <c r="E134" s="130"/>
      <c r="F134" s="131"/>
      <c r="G134" s="170"/>
      <c r="H134" s="105"/>
      <c r="I134" s="132" t="str">
        <f>IF(1=1,IF(E134="","",I120),N("H20"))</f>
        <v/>
      </c>
      <c r="J134" s="133" t="str">
        <f>IF(1=1,IF(E134="","",J120),N("I20"))</f>
        <v/>
      </c>
      <c r="K134" s="134" t="str">
        <f>IF(1=1,IF(E134="","",K120),N("J20"))</f>
        <v/>
      </c>
      <c r="L134" s="135" t="str">
        <f>IF(1=1,IF(OR(J134="",O134="",NOT(ISNUMBER(J134)),NOT(ISNUMBER(O134)),J134=0),"",O134/J134),N("L20"))</f>
        <v/>
      </c>
      <c r="M134" s="136" t="str">
        <f>IF(1=1,IF(OR(L134="",NOT(ISNUMBER(F134))),"",F134*L134*IFERROR(INDEX(D384:D428,MATCH(AE134,B384:B428,0)),1)),N("M13"))</f>
        <v/>
      </c>
      <c r="N134" s="137" t="str">
        <f>IF(1=1,IF(F134="","",IF(G134="","",IFERROR(INDEX(E384:E428,MATCH(AE134,B384:B428,0)),G134&amp;""))),N("N6"))</f>
        <v/>
      </c>
      <c r="O134" s="138" t="str">
        <f>IF(1=1,IF(E134="","",O120),N("K20"))</f>
        <v/>
      </c>
      <c r="P134" s="139" t="str">
        <f>IF(1=1,IF(M134="","",IF(AND(ISNUMBER(M134),M134&lt;1,N134="kg"),MAX(1,ROUND(M134*1000,0)),IF(AND(ISNUMBER(M134),M134&lt;1,N134="L"),MAX(1,ROUND(M134*100,0)),ROUND(M134,3)))),N("O20"))</f>
        <v/>
      </c>
      <c r="Q134" s="140" t="str">
        <f>IF(1=1,IF(M134="","",IF(AND(ISNUMBER(M134),M134&lt;1,N134="kg"),"g",IF(AND(ISNUMBER(M134),M134&lt;1,N134="L"),"cl",N134))),N("P20"))</f>
        <v/>
      </c>
      <c r="R134" s="161" t="str">
        <f>IF(1=1,IF(E134="","",IF(F134="","A CONTROLER",IF(NOT(ISNUMBER(F134)),"TEXTE",IF(OR(L134="",L134&lt;=0),"COMMANDE PRINCIPALE INCOMPLETE",IF(G134="","UNITE MANQUANTE",IF(COUNTIF(B384:B428,AE134)=0,"UNITE A CONTROLER","OK")))))),N("Q9"))</f>
        <v/>
      </c>
      <c r="S134" s="105"/>
      <c r="T134" s="141">
        <f t="shared" si="14"/>
        <v>0</v>
      </c>
      <c r="U134" s="133" t="str">
        <f>IF(1=1,IF(E134="","",U120),N("S20"))</f>
        <v/>
      </c>
      <c r="V134" s="133" t="str">
        <f>IF(1=1,IF(E134="","",V120),N("T20"))</f>
        <v/>
      </c>
      <c r="W134" s="135" t="str">
        <f>IF(1=1,IF(OR(U134="",V134="",NOT(ISNUMBER(U134)),NOT(ISNUMBER(V134)),U134=0),"",V134/U134),N("U20"))</f>
        <v/>
      </c>
      <c r="X134" s="136" t="str">
        <f>IF(1=1,IF(OR(W134="",NOT(ISNUMBER(F134))),"",F134*W134*IFERROR(INDEX(D384:D428,MATCH(AE134,B384:B428,0)),1)),N("V7"))</f>
        <v/>
      </c>
      <c r="Y134" s="137" t="str">
        <f>IF(1=1,IF(F134="","",IF(G134="","",IFERROR(INDEX(E384:E428,MATCH(AE134,B384:B428,0)),G134&amp;""))),N("W6"))</f>
        <v/>
      </c>
      <c r="Z134" s="142" t="str">
        <f>IF(1=1,IF(X134="","",IF(AND(ISNUMBER(X134),X134&lt;1,Y134="kg"),MAX(1,ROUND(X134*1000,0)),IF(AND(ISNUMBER(X134),X134&lt;1,Y134="L"),MAX(1,ROUND(X134*100,0)),ROUND(X134,3)))),N("X20"))</f>
        <v/>
      </c>
      <c r="AA134" s="143" t="str">
        <f>IF(1=1,IF(X134="","",IF(AND(ISNUMBER(X134),X134&lt;1,Y134="kg"),"g",IF(AND(ISNUMBER(X134),X134&lt;1,Y134="L"),"cl",Y134))),N("Y20"))</f>
        <v/>
      </c>
      <c r="AB134" s="123" t="str">
        <f>IF(1=1,IF(E134="","",IF(F134="","A CONTROLER",IF(NOT(ISNUMBER(F134)),"TEXTE",IF(OR(W134="",W134&lt;=0),"COMMANDE COUVERTS INCOMPLETE",IF(G134="","UNITE MANQUANTE",IF(COUNTIF(B384:B428,AE134)=0,"UNITE A CONTROLER","OK")))))),N("Z6"))</f>
        <v/>
      </c>
      <c r="AD134" s="144" t="str">
        <f>IF(1=1,IF(E134="","",AD120),N("AB20"))</f>
        <v/>
      </c>
      <c r="AE134" s="125" t="str">
        <f>IF(1=1,IF(G134="","",UPPER(TRIM(SUBSTITUTE(SUBSTITUTE(G134&amp;"",CHAR(160)," ")," "," ")))),N("AC20"))</f>
        <v/>
      </c>
    </row>
    <row r="135" spans="1:31" ht="15.75" x14ac:dyDescent="0.25">
      <c r="A135" s="160" t="str">
        <f>IF(1=1,IF(E135="","",A120),N("A21"))</f>
        <v/>
      </c>
      <c r="B135" s="127" t="str">
        <f>IF(1=1,IF(E135="","",B120),N("B21"))</f>
        <v/>
      </c>
      <c r="C135" s="128"/>
      <c r="D135" s="129" t="str">
        <f>IF(ISBLANK(E135),"",LARGE(D120:D134,1)+1)</f>
        <v/>
      </c>
      <c r="E135" s="130"/>
      <c r="F135" s="131"/>
      <c r="G135" s="170"/>
      <c r="H135" s="105"/>
      <c r="I135" s="132" t="str">
        <f>IF(1=1,IF(E135="","",I120),N("H21"))</f>
        <v/>
      </c>
      <c r="J135" s="133" t="str">
        <f>IF(1=1,IF(E135="","",J120),N("I21"))</f>
        <v/>
      </c>
      <c r="K135" s="134" t="str">
        <f>IF(1=1,IF(E135="","",K120),N("J21"))</f>
        <v/>
      </c>
      <c r="L135" s="135" t="str">
        <f>IF(1=1,IF(OR(J135="",O135="",NOT(ISNUMBER(J135)),NOT(ISNUMBER(O135)),J135=0),"",O135/J135),N("L21"))</f>
        <v/>
      </c>
      <c r="M135" s="136" t="str">
        <f>IF(1=1,IF(OR(L135="",NOT(ISNUMBER(F135))),"",F135*L135*IFERROR(INDEX(D384:D428,MATCH(AE135,B384:B428,0)),1)),N("M13"))</f>
        <v/>
      </c>
      <c r="N135" s="137" t="str">
        <f>IF(1=1,IF(F135="","",IF(G135="","",IFERROR(INDEX(E384:E428,MATCH(AE135,B384:B428,0)),G135&amp;""))),N("N6"))</f>
        <v/>
      </c>
      <c r="O135" s="138" t="str">
        <f>IF(1=1,IF(E135="","",O120),N("K21"))</f>
        <v/>
      </c>
      <c r="P135" s="139" t="str">
        <f>IF(1=1,IF(M135="","",IF(AND(ISNUMBER(M135),M135&lt;1,N135="kg"),MAX(1,ROUND(M135*1000,0)),IF(AND(ISNUMBER(M135),M135&lt;1,N135="L"),MAX(1,ROUND(M135*100,0)),ROUND(M135,3)))),N("O21"))</f>
        <v/>
      </c>
      <c r="Q135" s="140" t="str">
        <f>IF(1=1,IF(M135="","",IF(AND(ISNUMBER(M135),M135&lt;1,N135="kg"),"g",IF(AND(ISNUMBER(M135),M135&lt;1,N135="L"),"cl",N135))),N("P21"))</f>
        <v/>
      </c>
      <c r="R135" s="161" t="str">
        <f>IF(1=1,IF(E135="","",IF(F135="","A CONTROLER",IF(NOT(ISNUMBER(F135)),"TEXTE",IF(OR(L135="",L135&lt;=0),"COMMANDE PRINCIPALE INCOMPLETE",IF(G135="","UNITE MANQUANTE",IF(COUNTIF(B384:B428,AE135)=0,"UNITE A CONTROLER","OK")))))),N("Q9"))</f>
        <v/>
      </c>
      <c r="S135" s="105"/>
      <c r="T135" s="141">
        <f t="shared" si="14"/>
        <v>0</v>
      </c>
      <c r="U135" s="133" t="str">
        <f>IF(1=1,IF(E135="","",U120),N("S21"))</f>
        <v/>
      </c>
      <c r="V135" s="133" t="str">
        <f>IF(1=1,IF(E135="","",V120),N("T21"))</f>
        <v/>
      </c>
      <c r="W135" s="135" t="str">
        <f>IF(1=1,IF(OR(U135="",V135="",NOT(ISNUMBER(U135)),NOT(ISNUMBER(V135)),U135=0),"",V135/U135),N("U21"))</f>
        <v/>
      </c>
      <c r="X135" s="136" t="str">
        <f>IF(1=1,IF(OR(W135="",NOT(ISNUMBER(F135))),"",F135*W135*IFERROR(INDEX(D384:D428,MATCH(AE135,B384:B428,0)),1)),N("V7"))</f>
        <v/>
      </c>
      <c r="Y135" s="137" t="str">
        <f>IF(1=1,IF(F135="","",IF(G135="","",IFERROR(INDEX(E384:E428,MATCH(AE135,B384:B428,0)),G135&amp;""))),N("W6"))</f>
        <v/>
      </c>
      <c r="Z135" s="142" t="str">
        <f>IF(1=1,IF(X135="","",IF(AND(ISNUMBER(X135),X135&lt;1,Y135="kg"),MAX(1,ROUND(X135*1000,0)),IF(AND(ISNUMBER(X135),X135&lt;1,Y135="L"),MAX(1,ROUND(X135*100,0)),ROUND(X135,3)))),N("X21"))</f>
        <v/>
      </c>
      <c r="AA135" s="143" t="str">
        <f>IF(1=1,IF(X135="","",IF(AND(ISNUMBER(X135),X135&lt;1,Y135="kg"),"g",IF(AND(ISNUMBER(X135),X135&lt;1,Y135="L"),"cl",Y135))),N("Y21"))</f>
        <v/>
      </c>
      <c r="AB135" s="123" t="str">
        <f>IF(1=1,IF(E135="","",IF(F135="","A CONTROLER",IF(NOT(ISNUMBER(F135)),"TEXTE",IF(OR(W135="",W135&lt;=0),"COMMANDE COUVERTS INCOMPLETE",IF(G135="","UNITE MANQUANTE",IF(COUNTIF(B384:B428,AE135)=0,"UNITE A CONTROLER","OK")))))),N("Z6"))</f>
        <v/>
      </c>
      <c r="AD135" s="144" t="str">
        <f>IF(1=1,IF(E135="","",AD120),N("AB21"))</f>
        <v/>
      </c>
      <c r="AE135" s="125" t="str">
        <f>IF(1=1,IF(G135="","",UPPER(TRIM(SUBSTITUTE(SUBSTITUTE(G135&amp;"",CHAR(160)," ")," "," ")))),N("AC21"))</f>
        <v/>
      </c>
    </row>
    <row r="136" spans="1:31" ht="15.75" x14ac:dyDescent="0.25">
      <c r="A136" s="160" t="str">
        <f>IF(1=1,IF(E136="","",A120),N("A22"))</f>
        <v/>
      </c>
      <c r="B136" s="127" t="str">
        <f>IF(1=1,IF(E136="","",B120),N("B22"))</f>
        <v/>
      </c>
      <c r="C136" s="128"/>
      <c r="D136" s="129" t="str">
        <f>IF(ISBLANK(E136),"",LARGE(D120:D135,1)+1)</f>
        <v/>
      </c>
      <c r="E136" s="130"/>
      <c r="F136" s="131"/>
      <c r="G136" s="170"/>
      <c r="H136" s="105"/>
      <c r="I136" s="132" t="str">
        <f>IF(1=1,IF(E136="","",I120),N("H22"))</f>
        <v/>
      </c>
      <c r="J136" s="133" t="str">
        <f>IF(1=1,IF(E136="","",J120),N("I22"))</f>
        <v/>
      </c>
      <c r="K136" s="134" t="str">
        <f>IF(1=1,IF(E136="","",K120),N("J22"))</f>
        <v/>
      </c>
      <c r="L136" s="135" t="str">
        <f>IF(1=1,IF(OR(J136="",O136="",NOT(ISNUMBER(J136)),NOT(ISNUMBER(O136)),J136=0),"",O136/J136),N("L22"))</f>
        <v/>
      </c>
      <c r="M136" s="136" t="str">
        <f>IF(1=1,IF(OR(L136="",NOT(ISNUMBER(F136))),"",F136*L136*IFERROR(INDEX(D384:D428,MATCH(AE136,B384:B428,0)),1)),N("M13"))</f>
        <v/>
      </c>
      <c r="N136" s="137" t="str">
        <f>IF(1=1,IF(F136="","",IF(G136="","",IFERROR(INDEX(E384:E428,MATCH(AE136,B384:B428,0)),G136&amp;""))),N("N6"))</f>
        <v/>
      </c>
      <c r="O136" s="138" t="str">
        <f>IF(1=1,IF(E136="","",O120),N("K22"))</f>
        <v/>
      </c>
      <c r="P136" s="139" t="str">
        <f>IF(1=1,IF(M136="","",IF(AND(ISNUMBER(M136),M136&lt;1,N136="kg"),MAX(1,ROUND(M136*1000,0)),IF(AND(ISNUMBER(M136),M136&lt;1,N136="L"),MAX(1,ROUND(M136*100,0)),ROUND(M136,3)))),N("O22"))</f>
        <v/>
      </c>
      <c r="Q136" s="140" t="str">
        <f>IF(1=1,IF(M136="","",IF(AND(ISNUMBER(M136),M136&lt;1,N136="kg"),"g",IF(AND(ISNUMBER(M136),M136&lt;1,N136="L"),"cl",N136))),N("P22"))</f>
        <v/>
      </c>
      <c r="R136" s="161" t="str">
        <f>IF(1=1,IF(E136="","",IF(F136="","A CONTROLER",IF(NOT(ISNUMBER(F136)),"TEXTE",IF(OR(L136="",L136&lt;=0),"COMMANDE PRINCIPALE INCOMPLETE",IF(G136="","UNITE MANQUANTE",IF(COUNTIF(B384:B428,AE136)=0,"UNITE A CONTROLER","OK")))))),N("Q9"))</f>
        <v/>
      </c>
      <c r="S136" s="105"/>
      <c r="T136" s="141">
        <f t="shared" si="14"/>
        <v>0</v>
      </c>
      <c r="U136" s="133" t="str">
        <f>IF(1=1,IF(E136="","",U120),N("S22"))</f>
        <v/>
      </c>
      <c r="V136" s="133" t="str">
        <f>IF(1=1,IF(E136="","",V120),N("T22"))</f>
        <v/>
      </c>
      <c r="W136" s="135" t="str">
        <f>IF(1=1,IF(OR(U136="",V136="",NOT(ISNUMBER(U136)),NOT(ISNUMBER(V136)),U136=0),"",V136/U136),N("U22"))</f>
        <v/>
      </c>
      <c r="X136" s="136" t="str">
        <f>IF(1=1,IF(OR(W136="",NOT(ISNUMBER(F136))),"",F136*W136*IFERROR(INDEX(D384:D428,MATCH(AE136,B384:B428,0)),1)),N("V7"))</f>
        <v/>
      </c>
      <c r="Y136" s="137" t="str">
        <f>IF(1=1,IF(F136="","",IF(G136="","",IFERROR(INDEX(E384:E428,MATCH(AE136,B384:B428,0)),G136&amp;""))),N("W6"))</f>
        <v/>
      </c>
      <c r="Z136" s="142" t="str">
        <f>IF(1=1,IF(X136="","",IF(AND(ISNUMBER(X136),X136&lt;1,Y136="kg"),MAX(1,ROUND(X136*1000,0)),IF(AND(ISNUMBER(X136),X136&lt;1,Y136="L"),MAX(1,ROUND(X136*100,0)),ROUND(X136,3)))),N("X22"))</f>
        <v/>
      </c>
      <c r="AA136" s="143" t="str">
        <f>IF(1=1,IF(X136="","",IF(AND(ISNUMBER(X136),X136&lt;1,Y136="kg"),"g",IF(AND(ISNUMBER(X136),X136&lt;1,Y136="L"),"cl",Y136))),N("Y22"))</f>
        <v/>
      </c>
      <c r="AB136" s="123" t="str">
        <f>IF(1=1,IF(E136="","",IF(F136="","A CONTROLER",IF(NOT(ISNUMBER(F136)),"TEXTE",IF(OR(W136="",W136&lt;=0),"COMMANDE COUVERTS INCOMPLETE",IF(G136="","UNITE MANQUANTE",IF(COUNTIF(B384:B428,AE136)=0,"UNITE A CONTROLER","OK")))))),N("Z6"))</f>
        <v/>
      </c>
      <c r="AD136" s="144" t="str">
        <f>IF(1=1,IF(E136="","",AD120),N("AB22"))</f>
        <v/>
      </c>
      <c r="AE136" s="125" t="str">
        <f>IF(1=1,IF(G136="","",UPPER(TRIM(SUBSTITUTE(SUBSTITUTE(G136&amp;"",CHAR(160)," ")," "," ")))),N("AC22"))</f>
        <v/>
      </c>
    </row>
    <row r="137" spans="1:31" ht="15.75" x14ac:dyDescent="0.25">
      <c r="A137" s="160" t="str">
        <f>IF(1=1,IF(E137="","",A120),N("A23"))</f>
        <v/>
      </c>
      <c r="B137" s="127" t="str">
        <f>IF(1=1,IF(E137="","",B120),N("B23"))</f>
        <v/>
      </c>
      <c r="C137" s="128"/>
      <c r="D137" s="129" t="str">
        <f>IF(ISBLANK(E137),"",LARGE(D120:D136,1)+1)</f>
        <v/>
      </c>
      <c r="E137" s="130"/>
      <c r="F137" s="131"/>
      <c r="G137" s="170"/>
      <c r="H137" s="105"/>
      <c r="I137" s="132" t="str">
        <f>IF(1=1,IF(E137="","",I120),N("H23"))</f>
        <v/>
      </c>
      <c r="J137" s="133" t="str">
        <f>IF(1=1,IF(E137="","",J120),N("I23"))</f>
        <v/>
      </c>
      <c r="K137" s="134" t="str">
        <f>IF(1=1,IF(E137="","",K120),N("J23"))</f>
        <v/>
      </c>
      <c r="L137" s="135" t="str">
        <f>IF(1=1,IF(OR(J137="",O137="",NOT(ISNUMBER(J137)),NOT(ISNUMBER(O137)),J137=0),"",O137/J137),N("L23"))</f>
        <v/>
      </c>
      <c r="M137" s="136" t="str">
        <f>IF(1=1,IF(OR(L137="",NOT(ISNUMBER(F137))),"",F137*L137*IFERROR(INDEX(D384:D428,MATCH(AE137,B384:B428,0)),1)),N("M13"))</f>
        <v/>
      </c>
      <c r="N137" s="137" t="str">
        <f>IF(1=1,IF(F137="","",IF(G137="","",IFERROR(INDEX(E384:E428,MATCH(AE137,B384:B428,0)),G137&amp;""))),N("N6"))</f>
        <v/>
      </c>
      <c r="O137" s="138" t="str">
        <f>IF(1=1,IF(E137="","",O120),N("K23"))</f>
        <v/>
      </c>
      <c r="P137" s="139" t="str">
        <f>IF(1=1,IF(M137="","",IF(AND(ISNUMBER(M137),M137&lt;1,N137="kg"),MAX(1,ROUND(M137*1000,0)),IF(AND(ISNUMBER(M137),M137&lt;1,N137="L"),MAX(1,ROUND(M137*100,0)),ROUND(M137,3)))),N("O23"))</f>
        <v/>
      </c>
      <c r="Q137" s="140" t="str">
        <f>IF(1=1,IF(M137="","",IF(AND(ISNUMBER(M137),M137&lt;1,N137="kg"),"g",IF(AND(ISNUMBER(M137),M137&lt;1,N137="L"),"cl",N137))),N("P23"))</f>
        <v/>
      </c>
      <c r="R137" s="161" t="str">
        <f>IF(1=1,IF(E137="","",IF(F137="","A CONTROLER",IF(NOT(ISNUMBER(F137)),"TEXTE",IF(OR(L137="",L137&lt;=0),"COMMANDE PRINCIPALE INCOMPLETE",IF(G137="","UNITE MANQUANTE",IF(COUNTIF(B384:B428,AE137)=0,"UNITE A CONTROLER","OK")))))),N("Q9"))</f>
        <v/>
      </c>
      <c r="S137" s="105"/>
      <c r="T137" s="141">
        <f t="shared" si="14"/>
        <v>0</v>
      </c>
      <c r="U137" s="133" t="str">
        <f>IF(1=1,IF(E137="","",U120),N("S23"))</f>
        <v/>
      </c>
      <c r="V137" s="133" t="str">
        <f>IF(1=1,IF(E137="","",V120),N("T23"))</f>
        <v/>
      </c>
      <c r="W137" s="135" t="str">
        <f>IF(1=1,IF(OR(U137="",V137="",NOT(ISNUMBER(U137)),NOT(ISNUMBER(V137)),U137=0),"",V137/U137),N("U23"))</f>
        <v/>
      </c>
      <c r="X137" s="136" t="str">
        <f>IF(1=1,IF(OR(W137="",NOT(ISNUMBER(F137))),"",F137*W137*IFERROR(INDEX(D384:D428,MATCH(AE137,B384:B428,0)),1)),N("V7"))</f>
        <v/>
      </c>
      <c r="Y137" s="137" t="str">
        <f>IF(1=1,IF(F137="","",IF(G137="","",IFERROR(INDEX(E384:E428,MATCH(AE137,B384:B428,0)),G137&amp;""))),N("W6"))</f>
        <v/>
      </c>
      <c r="Z137" s="142" t="str">
        <f>IF(1=1,IF(X137="","",IF(AND(ISNUMBER(X137),X137&lt;1,Y137="kg"),MAX(1,ROUND(X137*1000,0)),IF(AND(ISNUMBER(X137),X137&lt;1,Y137="L"),MAX(1,ROUND(X137*100,0)),ROUND(X137,3)))),N("X23"))</f>
        <v/>
      </c>
      <c r="AA137" s="143" t="str">
        <f>IF(1=1,IF(X137="","",IF(AND(ISNUMBER(X137),X137&lt;1,Y137="kg"),"g",IF(AND(ISNUMBER(X137),X137&lt;1,Y137="L"),"cl",Y137))),N("Y23"))</f>
        <v/>
      </c>
      <c r="AB137" s="123" t="str">
        <f>IF(1=1,IF(E137="","",IF(F137="","A CONTROLER",IF(NOT(ISNUMBER(F137)),"TEXTE",IF(OR(W137="",W137&lt;=0),"COMMANDE COUVERTS INCOMPLETE",IF(G137="","UNITE MANQUANTE",IF(COUNTIF(B384:B428,AE137)=0,"UNITE A CONTROLER","OK")))))),N("Z6"))</f>
        <v/>
      </c>
      <c r="AD137" s="144" t="str">
        <f>IF(1=1,IF(E137="","",AD120),N("AB23"))</f>
        <v/>
      </c>
      <c r="AE137" s="125" t="str">
        <f>IF(1=1,IF(G137="","",UPPER(TRIM(SUBSTITUTE(SUBSTITUTE(G137&amp;"",CHAR(160)," ")," "," ")))),N("AC23"))</f>
        <v/>
      </c>
    </row>
    <row r="138" spans="1:31" ht="15.75" x14ac:dyDescent="0.25">
      <c r="A138" s="160" t="str">
        <f>IF(1=1,IF(E138="","",A120),N("A24"))</f>
        <v/>
      </c>
      <c r="B138" s="127" t="str">
        <f>IF(1=1,IF(E138="","",B120),N("B24"))</f>
        <v/>
      </c>
      <c r="C138" s="128"/>
      <c r="D138" s="129" t="str">
        <f>IF(ISBLANK(E138),"",LARGE(D120:D137,1)+1)</f>
        <v/>
      </c>
      <c r="E138" s="130"/>
      <c r="F138" s="131"/>
      <c r="G138" s="170"/>
      <c r="H138" s="105"/>
      <c r="I138" s="132" t="str">
        <f>IF(1=1,IF(E138="","",I120),N("H24"))</f>
        <v/>
      </c>
      <c r="J138" s="133" t="str">
        <f>IF(1=1,IF(E138="","",J120),N("I24"))</f>
        <v/>
      </c>
      <c r="K138" s="134" t="str">
        <f>IF(1=1,IF(E138="","",K120),N("J24"))</f>
        <v/>
      </c>
      <c r="L138" s="135" t="str">
        <f>IF(1=1,IF(OR(J138="",O138="",NOT(ISNUMBER(J138)),NOT(ISNUMBER(O138)),J138=0),"",O138/J138),N("L24"))</f>
        <v/>
      </c>
      <c r="M138" s="136" t="str">
        <f>IF(1=1,IF(OR(L138="",NOT(ISNUMBER(F138))),"",F138*L138*IFERROR(INDEX(D384:D428,MATCH(AE138,B384:B428,0)),1)),N("M13"))</f>
        <v/>
      </c>
      <c r="N138" s="137" t="str">
        <f>IF(1=1,IF(F138="","",IF(G138="","",IFERROR(INDEX(E384:E428,MATCH(AE138,B384:B428,0)),G138&amp;""))),N("N6"))</f>
        <v/>
      </c>
      <c r="O138" s="138" t="str">
        <f>IF(1=1,IF(E138="","",O120),N("K24"))</f>
        <v/>
      </c>
      <c r="P138" s="139" t="str">
        <f>IF(1=1,IF(M138="","",IF(AND(ISNUMBER(M138),M138&lt;1,N138="kg"),MAX(1,ROUND(M138*1000,0)),IF(AND(ISNUMBER(M138),M138&lt;1,N138="L"),MAX(1,ROUND(M138*100,0)),ROUND(M138,3)))),N("O24"))</f>
        <v/>
      </c>
      <c r="Q138" s="140" t="str">
        <f>IF(1=1,IF(M138="","",IF(AND(ISNUMBER(M138),M138&lt;1,N138="kg"),"g",IF(AND(ISNUMBER(M138),M138&lt;1,N138="L"),"cl",N138))),N("P24"))</f>
        <v/>
      </c>
      <c r="R138" s="161" t="str">
        <f>IF(1=1,IF(E138="","",IF(F138="","A CONTROLER",IF(NOT(ISNUMBER(F138)),"TEXTE",IF(OR(L138="",L138&lt;=0),"COMMANDE PRINCIPALE INCOMPLETE",IF(G138="","UNITE MANQUANTE",IF(COUNTIF(B384:B428,AE138)=0,"UNITE A CONTROLER","OK")))))),N("Q9"))</f>
        <v/>
      </c>
      <c r="S138" s="105"/>
      <c r="T138" s="141">
        <f t="shared" si="14"/>
        <v>0</v>
      </c>
      <c r="U138" s="133" t="str">
        <f>IF(1=1,IF(E138="","",U120),N("S24"))</f>
        <v/>
      </c>
      <c r="V138" s="133" t="str">
        <f>IF(1=1,IF(E138="","",V120),N("T24"))</f>
        <v/>
      </c>
      <c r="W138" s="135" t="str">
        <f>IF(1=1,IF(OR(U138="",V138="",NOT(ISNUMBER(U138)),NOT(ISNUMBER(V138)),U138=0),"",V138/U138),N("U24"))</f>
        <v/>
      </c>
      <c r="X138" s="136" t="str">
        <f>IF(1=1,IF(OR(W138="",NOT(ISNUMBER(F138))),"",F138*W138*IFERROR(INDEX(D384:D428,MATCH(AE138,B384:B428,0)),1)),N("V7"))</f>
        <v/>
      </c>
      <c r="Y138" s="137" t="str">
        <f>IF(1=1,IF(F138="","",IF(G138="","",IFERROR(INDEX(E384:E428,MATCH(AE138,B384:B428,0)),G138&amp;""))),N("W6"))</f>
        <v/>
      </c>
      <c r="Z138" s="142" t="str">
        <f>IF(1=1,IF(X138="","",IF(AND(ISNUMBER(X138),X138&lt;1,Y138="kg"),MAX(1,ROUND(X138*1000,0)),IF(AND(ISNUMBER(X138),X138&lt;1,Y138="L"),MAX(1,ROUND(X138*100,0)),ROUND(X138,3)))),N("X24"))</f>
        <v/>
      </c>
      <c r="AA138" s="143" t="str">
        <f>IF(1=1,IF(X138="","",IF(AND(ISNUMBER(X138),X138&lt;1,Y138="kg"),"g",IF(AND(ISNUMBER(X138),X138&lt;1,Y138="L"),"cl",Y138))),N("Y24"))</f>
        <v/>
      </c>
      <c r="AB138" s="123" t="str">
        <f>IF(1=1,IF(E138="","",IF(F138="","A CONTROLER",IF(NOT(ISNUMBER(F138)),"TEXTE",IF(OR(W138="",W138&lt;=0),"COMMANDE COUVERTS INCOMPLETE",IF(G138="","UNITE MANQUANTE",IF(COUNTIF(B384:B428,AE138)=0,"UNITE A CONTROLER","OK")))))),N("Z6"))</f>
        <v/>
      </c>
      <c r="AD138" s="144" t="str">
        <f>IF(1=1,IF(E138="","",AD120),N("AB24"))</f>
        <v/>
      </c>
      <c r="AE138" s="125" t="str">
        <f>IF(1=1,IF(G138="","",UPPER(TRIM(SUBSTITUTE(SUBSTITUTE(G138&amp;"",CHAR(160)," ")," "," ")))),N("AC24"))</f>
        <v/>
      </c>
    </row>
    <row r="139" spans="1:31" ht="15.75" x14ac:dyDescent="0.25">
      <c r="A139" s="160" t="str">
        <f>IF(1=1,IF(E139="","",A120),N("A25"))</f>
        <v/>
      </c>
      <c r="B139" s="127" t="str">
        <f>IF(1=1,IF(E139="","",B120),N("B25"))</f>
        <v/>
      </c>
      <c r="C139" s="128"/>
      <c r="D139" s="129" t="str">
        <f>IF(ISBLANK(E139),"",LARGE(D120:D138,1)+1)</f>
        <v/>
      </c>
      <c r="E139" s="130"/>
      <c r="F139" s="131"/>
      <c r="G139" s="170"/>
      <c r="H139" s="105"/>
      <c r="I139" s="132" t="str">
        <f>IF(1=1,IF(E139="","",I120),N("H25"))</f>
        <v/>
      </c>
      <c r="J139" s="133" t="str">
        <f>IF(1=1,IF(E139="","",J120),N("I25"))</f>
        <v/>
      </c>
      <c r="K139" s="134" t="str">
        <f>IF(1=1,IF(E139="","",K120),N("J25"))</f>
        <v/>
      </c>
      <c r="L139" s="135" t="str">
        <f>IF(1=1,IF(OR(J139="",O139="",NOT(ISNUMBER(J139)),NOT(ISNUMBER(O139)),J139=0),"",O139/J139),N("L25"))</f>
        <v/>
      </c>
      <c r="M139" s="136" t="str">
        <f>IF(1=1,IF(OR(L139="",NOT(ISNUMBER(F139))),"",F139*L139*IFERROR(INDEX(D384:D428,MATCH(AE139,B384:B428,0)),1)),N("M13"))</f>
        <v/>
      </c>
      <c r="N139" s="137" t="str">
        <f>IF(1=1,IF(F139="","",IF(G139="","",IFERROR(INDEX(E384:E428,MATCH(AE139,B384:B428,0)),G139&amp;""))),N("N6"))</f>
        <v/>
      </c>
      <c r="O139" s="138" t="str">
        <f>IF(1=1,IF(E139="","",O120),N("K25"))</f>
        <v/>
      </c>
      <c r="P139" s="139" t="str">
        <f>IF(1=1,IF(M139="","",IF(AND(ISNUMBER(M139),M139&lt;1,N139="kg"),MAX(1,ROUND(M139*1000,0)),IF(AND(ISNUMBER(M139),M139&lt;1,N139="L"),MAX(1,ROUND(M139*100,0)),ROUND(M139,3)))),N("O25"))</f>
        <v/>
      </c>
      <c r="Q139" s="140" t="str">
        <f>IF(1=1,IF(M139="","",IF(AND(ISNUMBER(M139),M139&lt;1,N139="kg"),"g",IF(AND(ISNUMBER(M139),M139&lt;1,N139="L"),"cl",N139))),N("P25"))</f>
        <v/>
      </c>
      <c r="R139" s="161" t="str">
        <f>IF(1=1,IF(E139="","",IF(F139="","A CONTROLER",IF(NOT(ISNUMBER(F139)),"TEXTE",IF(OR(L139="",L139&lt;=0),"COMMANDE PRINCIPALE INCOMPLETE",IF(G139="","UNITE MANQUANTE",IF(COUNTIF(B384:B428,AE139)=0,"UNITE A CONTROLER","OK")))))),N("Q9"))</f>
        <v/>
      </c>
      <c r="S139" s="105"/>
      <c r="T139" s="141">
        <f t="shared" si="14"/>
        <v>0</v>
      </c>
      <c r="U139" s="133" t="str">
        <f>IF(1=1,IF(E139="","",U120),N("S25"))</f>
        <v/>
      </c>
      <c r="V139" s="133" t="str">
        <f>IF(1=1,IF(E139="","",V120),N("T25"))</f>
        <v/>
      </c>
      <c r="W139" s="135" t="str">
        <f>IF(1=1,IF(OR(U139="",V139="",NOT(ISNUMBER(U139)),NOT(ISNUMBER(V139)),U139=0),"",V139/U139),N("U25"))</f>
        <v/>
      </c>
      <c r="X139" s="136" t="str">
        <f>IF(1=1,IF(OR(W139="",NOT(ISNUMBER(F139))),"",F139*W139*IFERROR(INDEX(D384:D428,MATCH(AE139,B384:B428,0)),1)),N("V7"))</f>
        <v/>
      </c>
      <c r="Y139" s="137" t="str">
        <f>IF(1=1,IF(F139="","",IF(G139="","",IFERROR(INDEX(E384:E428,MATCH(AE139,B384:B428,0)),G139&amp;""))),N("W6"))</f>
        <v/>
      </c>
      <c r="Z139" s="142" t="str">
        <f>IF(1=1,IF(X139="","",IF(AND(ISNUMBER(X139),X139&lt;1,Y139="kg"),MAX(1,ROUND(X139*1000,0)),IF(AND(ISNUMBER(X139),X139&lt;1,Y139="L"),MAX(1,ROUND(X139*100,0)),ROUND(X139,3)))),N("X25"))</f>
        <v/>
      </c>
      <c r="AA139" s="143" t="str">
        <f>IF(1=1,IF(X139="","",IF(AND(ISNUMBER(X139),X139&lt;1,Y139="kg"),"g",IF(AND(ISNUMBER(X139),X139&lt;1,Y139="L"),"cl",Y139))),N("Y25"))</f>
        <v/>
      </c>
      <c r="AB139" s="123" t="str">
        <f>IF(1=1,IF(E139="","",IF(F139="","A CONTROLER",IF(NOT(ISNUMBER(F139)),"TEXTE",IF(OR(W139="",W139&lt;=0),"COMMANDE COUVERTS INCOMPLETE",IF(G139="","UNITE MANQUANTE",IF(COUNTIF(B384:B428,AE139)=0,"UNITE A CONTROLER","OK")))))),N("Z6"))</f>
        <v/>
      </c>
      <c r="AD139" s="144" t="str">
        <f>IF(1=1,IF(E139="","",AD120),N("AB25"))</f>
        <v/>
      </c>
      <c r="AE139" s="125" t="str">
        <f>IF(1=1,IF(G139="","",UPPER(TRIM(SUBSTITUTE(SUBSTITUTE(G139&amp;"",CHAR(160)," ")," "," ")))),N("AC25"))</f>
        <v/>
      </c>
    </row>
    <row r="140" spans="1:31" ht="15.75" x14ac:dyDescent="0.25">
      <c r="A140" s="160" t="str">
        <f>IF(1=1,IF(E140="","",A120),N("A26"))</f>
        <v/>
      </c>
      <c r="B140" s="127" t="str">
        <f>IF(1=1,IF(E140="","",B120),N("B26"))</f>
        <v/>
      </c>
      <c r="C140" s="128"/>
      <c r="D140" s="129" t="str">
        <f>IF(ISBLANK(E140),"",LARGE(D120:D139,1)+1)</f>
        <v/>
      </c>
      <c r="E140" s="130"/>
      <c r="F140" s="131"/>
      <c r="G140" s="170"/>
      <c r="H140" s="105"/>
      <c r="I140" s="132" t="str">
        <f>IF(1=1,IF(E140="","",I120),N("H26"))</f>
        <v/>
      </c>
      <c r="J140" s="133" t="str">
        <f>IF(1=1,IF(E140="","",J120),N("I26"))</f>
        <v/>
      </c>
      <c r="K140" s="134" t="str">
        <f>IF(1=1,IF(E140="","",K120),N("J26"))</f>
        <v/>
      </c>
      <c r="L140" s="135" t="str">
        <f>IF(1=1,IF(OR(J140="",O140="",NOT(ISNUMBER(J140)),NOT(ISNUMBER(O140)),J140=0),"",O140/J140),N("L26"))</f>
        <v/>
      </c>
      <c r="M140" s="136" t="str">
        <f>IF(1=1,IF(OR(L140="",NOT(ISNUMBER(F140))),"",F140*L140*IFERROR(INDEX(D384:D428,MATCH(AE140,B384:B428,0)),1)),N("M13"))</f>
        <v/>
      </c>
      <c r="N140" s="137" t="str">
        <f>IF(1=1,IF(F140="","",IF(G140="","",IFERROR(INDEX(E384:E428,MATCH(AE140,B384:B428,0)),G140&amp;""))),N("N6"))</f>
        <v/>
      </c>
      <c r="O140" s="138" t="str">
        <f>IF(1=1,IF(E140="","",O120),N("K26"))</f>
        <v/>
      </c>
      <c r="P140" s="139" t="str">
        <f>IF(1=1,IF(M140="","",IF(AND(ISNUMBER(M140),M140&lt;1,N140="kg"),MAX(1,ROUND(M140*1000,0)),IF(AND(ISNUMBER(M140),M140&lt;1,N140="L"),MAX(1,ROUND(M140*100,0)),ROUND(M140,3)))),N("O26"))</f>
        <v/>
      </c>
      <c r="Q140" s="140" t="str">
        <f>IF(1=1,IF(M140="","",IF(AND(ISNUMBER(M140),M140&lt;1,N140="kg"),"g",IF(AND(ISNUMBER(M140),M140&lt;1,N140="L"),"cl",N140))),N("P26"))</f>
        <v/>
      </c>
      <c r="R140" s="161" t="str">
        <f>IF(1=1,IF(E140="","",IF(F140="","A CONTROLER",IF(NOT(ISNUMBER(F140)),"TEXTE",IF(OR(L140="",L140&lt;=0),"COMMANDE PRINCIPALE INCOMPLETE",IF(G140="","UNITE MANQUANTE",IF(COUNTIF(B384:B428,AE140)=0,"UNITE A CONTROLER","OK")))))),N("Q9"))</f>
        <v/>
      </c>
      <c r="S140" s="105"/>
      <c r="T140" s="141">
        <f t="shared" si="14"/>
        <v>0</v>
      </c>
      <c r="U140" s="133" t="str">
        <f>IF(1=1,IF(E140="","",U120),N("S26"))</f>
        <v/>
      </c>
      <c r="V140" s="133" t="str">
        <f>IF(1=1,IF(E140="","",V120),N("T26"))</f>
        <v/>
      </c>
      <c r="W140" s="135" t="str">
        <f>IF(1=1,IF(OR(U140="",V140="",NOT(ISNUMBER(U140)),NOT(ISNUMBER(V140)),U140=0),"",V140/U140),N("U26"))</f>
        <v/>
      </c>
      <c r="X140" s="136" t="str">
        <f>IF(1=1,IF(OR(W140="",NOT(ISNUMBER(F140))),"",F140*W140*IFERROR(INDEX(D384:D428,MATCH(AE140,B384:B428,0)),1)),N("V7"))</f>
        <v/>
      </c>
      <c r="Y140" s="137" t="str">
        <f>IF(1=1,IF(F140="","",IF(G140="","",IFERROR(INDEX(E384:E428,MATCH(AE140,B384:B428,0)),G140&amp;""))),N("W6"))</f>
        <v/>
      </c>
      <c r="Z140" s="142" t="str">
        <f>IF(1=1,IF(X140="","",IF(AND(ISNUMBER(X140),X140&lt;1,Y140="kg"),MAX(1,ROUND(X140*1000,0)),IF(AND(ISNUMBER(X140),X140&lt;1,Y140="L"),MAX(1,ROUND(X140*100,0)),ROUND(X140,3)))),N("X26"))</f>
        <v/>
      </c>
      <c r="AA140" s="143" t="str">
        <f>IF(1=1,IF(X140="","",IF(AND(ISNUMBER(X140),X140&lt;1,Y140="kg"),"g",IF(AND(ISNUMBER(X140),X140&lt;1,Y140="L"),"cl",Y140))),N("Y26"))</f>
        <v/>
      </c>
      <c r="AB140" s="123" t="str">
        <f>IF(1=1,IF(E140="","",IF(F140="","A CONTROLER",IF(NOT(ISNUMBER(F140)),"TEXTE",IF(OR(W140="",W140&lt;=0),"COMMANDE COUVERTS INCOMPLETE",IF(G140="","UNITE MANQUANTE",IF(COUNTIF(B384:B428,AE140)=0,"UNITE A CONTROLER","OK")))))),N("Z6"))</f>
        <v/>
      </c>
      <c r="AD140" s="144" t="str">
        <f>IF(1=1,IF(E140="","",AD120),N("AB26"))</f>
        <v/>
      </c>
      <c r="AE140" s="125" t="str">
        <f>IF(1=1,IF(G140="","",UPPER(TRIM(SUBSTITUTE(SUBSTITUTE(G140&amp;"",CHAR(160)," ")," "," ")))),N("AC26"))</f>
        <v/>
      </c>
    </row>
    <row r="141" spans="1:31" ht="15.75" x14ac:dyDescent="0.25">
      <c r="A141" s="160" t="str">
        <f>IF(1=1,IF(E141="","",A120),N("A27"))</f>
        <v/>
      </c>
      <c r="B141" s="127" t="str">
        <f>IF(1=1,IF(E141="","",B120),N("B27"))</f>
        <v/>
      </c>
      <c r="C141" s="128"/>
      <c r="D141" s="129" t="str">
        <f>IF(ISBLANK(E141),"",LARGE(D120:D140,1)+1)</f>
        <v/>
      </c>
      <c r="E141" s="130"/>
      <c r="F141" s="131"/>
      <c r="G141" s="170"/>
      <c r="H141" s="105"/>
      <c r="I141" s="132" t="str">
        <f>IF(1=1,IF(E141="","",I120),N("H27"))</f>
        <v/>
      </c>
      <c r="J141" s="133" t="str">
        <f>IF(1=1,IF(E141="","",J120),N("I27"))</f>
        <v/>
      </c>
      <c r="K141" s="134" t="str">
        <f>IF(1=1,IF(E141="","",K120),N("J27"))</f>
        <v/>
      </c>
      <c r="L141" s="135" t="str">
        <f>IF(1=1,IF(OR(J141="",O141="",NOT(ISNUMBER(J141)),NOT(ISNUMBER(O141)),J141=0),"",O141/J141),N("L27"))</f>
        <v/>
      </c>
      <c r="M141" s="136" t="str">
        <f>IF(1=1,IF(OR(L141="",NOT(ISNUMBER(F141))),"",F141*L141*IFERROR(INDEX(D384:D428,MATCH(AE141,B384:B428,0)),1)),N("M13"))</f>
        <v/>
      </c>
      <c r="N141" s="137" t="str">
        <f>IF(1=1,IF(F141="","",IF(G141="","",IFERROR(INDEX(E384:E428,MATCH(AE141,B384:B428,0)),G141&amp;""))),N("N6"))</f>
        <v/>
      </c>
      <c r="O141" s="138" t="str">
        <f>IF(1=1,IF(E141="","",O120),N("K27"))</f>
        <v/>
      </c>
      <c r="P141" s="139" t="str">
        <f>IF(1=1,IF(M141="","",IF(AND(ISNUMBER(M141),M141&lt;1,N141="kg"),MAX(1,ROUND(M141*1000,0)),IF(AND(ISNUMBER(M141),M141&lt;1,N141="L"),MAX(1,ROUND(M141*100,0)),ROUND(M141,3)))),N("O27"))</f>
        <v/>
      </c>
      <c r="Q141" s="140" t="str">
        <f>IF(1=1,IF(M141="","",IF(AND(ISNUMBER(M141),M141&lt;1,N141="kg"),"g",IF(AND(ISNUMBER(M141),M141&lt;1,N141="L"),"cl",N141))),N("P27"))</f>
        <v/>
      </c>
      <c r="R141" s="161" t="str">
        <f>IF(1=1,IF(E141="","",IF(F141="","A CONTROLER",IF(NOT(ISNUMBER(F141)),"TEXTE",IF(OR(L141="",L141&lt;=0),"COMMANDE PRINCIPALE INCOMPLETE",IF(G141="","UNITE MANQUANTE",IF(COUNTIF(B384:B428,AE141)=0,"UNITE A CONTROLER","OK")))))),N("Q9"))</f>
        <v/>
      </c>
      <c r="S141" s="105"/>
      <c r="T141" s="141">
        <f t="shared" si="14"/>
        <v>0</v>
      </c>
      <c r="U141" s="133" t="str">
        <f>IF(1=1,IF(E141="","",U120),N("S27"))</f>
        <v/>
      </c>
      <c r="V141" s="133" t="str">
        <f>IF(1=1,IF(E141="","",V120),N("T27"))</f>
        <v/>
      </c>
      <c r="W141" s="135" t="str">
        <f>IF(1=1,IF(OR(U141="",V141="",NOT(ISNUMBER(U141)),NOT(ISNUMBER(V141)),U141=0),"",V141/U141),N("U27"))</f>
        <v/>
      </c>
      <c r="X141" s="136" t="str">
        <f>IF(1=1,IF(OR(W141="",NOT(ISNUMBER(F141))),"",F141*W141*IFERROR(INDEX(D384:D428,MATCH(AE141,B384:B428,0)),1)),N("V7"))</f>
        <v/>
      </c>
      <c r="Y141" s="137" t="str">
        <f>IF(1=1,IF(F141="","",IF(G141="","",IFERROR(INDEX(E384:E428,MATCH(AE141,B384:B428,0)),G141&amp;""))),N("W6"))</f>
        <v/>
      </c>
      <c r="Z141" s="142" t="str">
        <f>IF(1=1,IF(X141="","",IF(AND(ISNUMBER(X141),X141&lt;1,Y141="kg"),MAX(1,ROUND(X141*1000,0)),IF(AND(ISNUMBER(X141),X141&lt;1,Y141="L"),MAX(1,ROUND(X141*100,0)),ROUND(X141,3)))),N("X27"))</f>
        <v/>
      </c>
      <c r="AA141" s="143" t="str">
        <f>IF(1=1,IF(X141="","",IF(AND(ISNUMBER(X141),X141&lt;1,Y141="kg"),"g",IF(AND(ISNUMBER(X141),X141&lt;1,Y141="L"),"cl",Y141))),N("Y27"))</f>
        <v/>
      </c>
      <c r="AB141" s="123" t="str">
        <f>IF(1=1,IF(E141="","",IF(F141="","A CONTROLER",IF(NOT(ISNUMBER(F141)),"TEXTE",IF(OR(W141="",W141&lt;=0),"COMMANDE COUVERTS INCOMPLETE",IF(G141="","UNITE MANQUANTE",IF(COUNTIF(B384:B428,AE141)=0,"UNITE A CONTROLER","OK")))))),N("Z6"))</f>
        <v/>
      </c>
      <c r="AD141" s="144" t="str">
        <f>IF(1=1,IF(E141="","",AD120),N("AB27"))</f>
        <v/>
      </c>
      <c r="AE141" s="125" t="str">
        <f>IF(1=1,IF(G141="","",UPPER(TRIM(SUBSTITUTE(SUBSTITUTE(G141&amp;"",CHAR(160)," ")," "," ")))),N("AC27"))</f>
        <v/>
      </c>
    </row>
    <row r="142" spans="1:31" ht="15.75" x14ac:dyDescent="0.25">
      <c r="A142" s="160" t="str">
        <f>IF(1=1,IF(E142="","",A120),N("A28"))</f>
        <v/>
      </c>
      <c r="B142" s="127" t="str">
        <f>IF(1=1,IF(E142="","",B120),N("B28"))</f>
        <v/>
      </c>
      <c r="C142" s="127"/>
      <c r="D142" s="129" t="str">
        <f>IF(ISBLANK(E142),"",LARGE(D120:D141,1)+1)</f>
        <v/>
      </c>
      <c r="E142" s="130"/>
      <c r="F142" s="131"/>
      <c r="G142" s="170"/>
      <c r="H142" s="105"/>
      <c r="I142" s="132" t="str">
        <f>IF(1=1,IF(E142="","",I120),N("H28"))</f>
        <v/>
      </c>
      <c r="J142" s="133" t="str">
        <f>IF(1=1,IF(E142="","",J120),N("I28"))</f>
        <v/>
      </c>
      <c r="K142" s="134" t="str">
        <f>IF(1=1,IF(E142="","",K120),N("J28"))</f>
        <v/>
      </c>
      <c r="L142" s="135" t="str">
        <f>IF(1=1,IF(OR(J142="",O142="",NOT(ISNUMBER(J142)),NOT(ISNUMBER(O142)),J142=0),"",O142/J142),N("L28"))</f>
        <v/>
      </c>
      <c r="M142" s="136" t="str">
        <f>IF(1=1,IF(OR(L142="",NOT(ISNUMBER(F142))),"",F142*L142*IFERROR(INDEX(D384:D428,MATCH(AE142,B384:B428,0)),1)),N("M13"))</f>
        <v/>
      </c>
      <c r="N142" s="137" t="str">
        <f>IF(1=1,IF(F142="","",IF(G142="","",IFERROR(INDEX(E384:E428,MATCH(AE142,B384:B428,0)),G142&amp;""))),N("N6"))</f>
        <v/>
      </c>
      <c r="O142" s="138" t="str">
        <f>IF(1=1,IF(E142="","",O120),N("K28"))</f>
        <v/>
      </c>
      <c r="P142" s="139" t="str">
        <f>IF(1=1,IF(M142="","",IF(AND(ISNUMBER(M142),M142&lt;1,N142="kg"),MAX(1,ROUND(M142*1000,0)),IF(AND(ISNUMBER(M142),M142&lt;1,N142="L"),MAX(1,ROUND(M142*100,0)),ROUND(M142,3)))),N("O28"))</f>
        <v/>
      </c>
      <c r="Q142" s="140" t="str">
        <f>IF(1=1,IF(M142="","",IF(AND(ISNUMBER(M142),M142&lt;1,N142="kg"),"g",IF(AND(ISNUMBER(M142),M142&lt;1,N142="L"),"cl",N142))),N("P28"))</f>
        <v/>
      </c>
      <c r="R142" s="161" t="str">
        <f>IF(1=1,IF(E142="","",IF(F142="","A CONTROLER",IF(NOT(ISNUMBER(F142)),"TEXTE",IF(OR(L142="",L142&lt;=0),"COMMANDE PRINCIPALE INCOMPLETE",IF(G142="","UNITE MANQUANTE",IF(COUNTIF(B384:B428,AE142)=0,"UNITE A CONTROLER","OK")))))),N("Q9"))</f>
        <v/>
      </c>
      <c r="S142" s="105"/>
      <c r="T142" s="141">
        <f t="shared" si="14"/>
        <v>0</v>
      </c>
      <c r="U142" s="133" t="str">
        <f>IF(1=1,IF(E142="","",U120),N("S28"))</f>
        <v/>
      </c>
      <c r="V142" s="133" t="str">
        <f>IF(1=1,IF(E142="","",V120),N("T28"))</f>
        <v/>
      </c>
      <c r="W142" s="135" t="str">
        <f>IF(1=1,IF(OR(U142="",V142="",NOT(ISNUMBER(U142)),NOT(ISNUMBER(V142)),U142=0),"",V142/U142),N("U28"))</f>
        <v/>
      </c>
      <c r="X142" s="136" t="str">
        <f>IF(1=1,IF(OR(W142="",NOT(ISNUMBER(F142))),"",F142*W142*IFERROR(INDEX(D384:D428,MATCH(AE142,B384:B428,0)),1)),N("V7"))</f>
        <v/>
      </c>
      <c r="Y142" s="137" t="str">
        <f>IF(1=1,IF(F142="","",IF(G142="","",IFERROR(INDEX(E384:E428,MATCH(AE142,B384:B428,0)),G142&amp;""))),N("W6"))</f>
        <v/>
      </c>
      <c r="Z142" s="142" t="str">
        <f>IF(1=1,IF(X142="","",IF(AND(ISNUMBER(X142),X142&lt;1,Y142="kg"),MAX(1,ROUND(X142*1000,0)),IF(AND(ISNUMBER(X142),X142&lt;1,Y142="L"),MAX(1,ROUND(X142*100,0)),ROUND(X142,3)))),N("X28"))</f>
        <v/>
      </c>
      <c r="AA142" s="143" t="str">
        <f>IF(1=1,IF(X142="","",IF(AND(ISNUMBER(X142),X142&lt;1,Y142="kg"),"g",IF(AND(ISNUMBER(X142),X142&lt;1,Y142="L"),"cl",Y142))),N("Y28"))</f>
        <v/>
      </c>
      <c r="AB142" s="123" t="str">
        <f>IF(1=1,IF(E142="","",IF(F142="","A CONTROLER",IF(NOT(ISNUMBER(F142)),"TEXTE",IF(OR(W142="",W142&lt;=0),"COMMANDE COUVERTS INCOMPLETE",IF(G142="","UNITE MANQUANTE",IF(COUNTIF(B384:B428,AE142)=0,"UNITE A CONTROLER","OK")))))),N("Z6"))</f>
        <v/>
      </c>
      <c r="AD142" s="144" t="str">
        <f>IF(1=1,IF(E142="","",AD120),N("AB28"))</f>
        <v/>
      </c>
      <c r="AE142" s="125" t="str">
        <f>IF(1=1,IF(G142="","",UPPER(TRIM(SUBSTITUTE(SUBSTITUTE(G142&amp;"",CHAR(160)," ")," "," ")))),N("AC28"))</f>
        <v/>
      </c>
    </row>
    <row r="143" spans="1:31" ht="15.75" x14ac:dyDescent="0.25">
      <c r="A143" s="160" t="str">
        <f>IF(1=1,IF(E143="","",A120),N("A29"))</f>
        <v/>
      </c>
      <c r="B143" s="127" t="str">
        <f>IF(1=1,IF(E143="","",B120),N("B29"))</f>
        <v/>
      </c>
      <c r="C143" s="127"/>
      <c r="D143" s="129" t="str">
        <f>IF(ISBLANK(E143),"",LARGE(D120:D142,1)+1)</f>
        <v/>
      </c>
      <c r="E143" s="130"/>
      <c r="F143" s="131"/>
      <c r="G143" s="170"/>
      <c r="H143" s="105"/>
      <c r="I143" s="132" t="str">
        <f>IF(1=1,IF(E143="","",I120),N("H29"))</f>
        <v/>
      </c>
      <c r="J143" s="133" t="str">
        <f>IF(1=1,IF(E143="","",J120),N("I29"))</f>
        <v/>
      </c>
      <c r="K143" s="134" t="str">
        <f>IF(1=1,IF(E143="","",K120),N("J29"))</f>
        <v/>
      </c>
      <c r="L143" s="135" t="str">
        <f>IF(1=1,IF(OR(J143="",O143="",NOT(ISNUMBER(J143)),NOT(ISNUMBER(O143)),J143=0),"",O143/J143),N("L29"))</f>
        <v/>
      </c>
      <c r="M143" s="136" t="str">
        <f>IF(1=1,IF(OR(L143="",NOT(ISNUMBER(F143))),"",F143*L143*IFERROR(INDEX(D384:D428,MATCH(AE143,B384:B428,0)),1)),N("M13"))</f>
        <v/>
      </c>
      <c r="N143" s="137" t="str">
        <f>IF(1=1,IF(F143="","",IF(G143="","",IFERROR(INDEX(E384:E428,MATCH(AE143,B384:B428,0)),G143&amp;""))),N("N6"))</f>
        <v/>
      </c>
      <c r="O143" s="138" t="str">
        <f>IF(1=1,IF(E143="","",O120),N("K29"))</f>
        <v/>
      </c>
      <c r="P143" s="139" t="str">
        <f>IF(1=1,IF(M143="","",IF(AND(ISNUMBER(M143),M143&lt;1,N143="kg"),MAX(1,ROUND(M143*1000,0)),IF(AND(ISNUMBER(M143),M143&lt;1,N143="L"),MAX(1,ROUND(M143*100,0)),ROUND(M143,3)))),N("O29"))</f>
        <v/>
      </c>
      <c r="Q143" s="140" t="str">
        <f>IF(1=1,IF(M143="","",IF(AND(ISNUMBER(M143),M143&lt;1,N143="kg"),"g",IF(AND(ISNUMBER(M143),M143&lt;1,N143="L"),"cl",N143))),N("P29"))</f>
        <v/>
      </c>
      <c r="R143" s="161" t="str">
        <f>IF(1=1,IF(E143="","",IF(F143="","A CONTROLER",IF(NOT(ISNUMBER(F143)),"TEXTE",IF(OR(L143="",L143&lt;=0),"COMMANDE PRINCIPALE INCOMPLETE",IF(G143="","UNITE MANQUANTE",IF(COUNTIF(B384:B428,AE143)=0,"UNITE A CONTROLER","OK")))))),N("Q9"))</f>
        <v/>
      </c>
      <c r="S143" s="105"/>
      <c r="T143" s="141">
        <f t="shared" si="14"/>
        <v>0</v>
      </c>
      <c r="U143" s="133" t="str">
        <f>IF(1=1,IF(E143="","",U120),N("S29"))</f>
        <v/>
      </c>
      <c r="V143" s="133" t="str">
        <f>IF(1=1,IF(E143="","",V120),N("T29"))</f>
        <v/>
      </c>
      <c r="W143" s="135" t="str">
        <f>IF(1=1,IF(OR(U143="",V143="",NOT(ISNUMBER(U143)),NOT(ISNUMBER(V143)),U143=0),"",V143/U143),N("U29"))</f>
        <v/>
      </c>
      <c r="X143" s="136" t="str">
        <f>IF(1=1,IF(OR(W143="",NOT(ISNUMBER(F143))),"",F143*W143*IFERROR(INDEX(D384:D428,MATCH(AE143,B384:B428,0)),1)),N("V7"))</f>
        <v/>
      </c>
      <c r="Y143" s="137" t="str">
        <f>IF(1=1,IF(F143="","",IF(G143="","",IFERROR(INDEX(E384:E428,MATCH(AE143,B384:B428,0)),G143&amp;""))),N("W6"))</f>
        <v/>
      </c>
      <c r="Z143" s="142" t="str">
        <f>IF(1=1,IF(X143="","",IF(AND(ISNUMBER(X143),X143&lt;1,Y143="kg"),MAX(1,ROUND(X143*1000,0)),IF(AND(ISNUMBER(X143),X143&lt;1,Y143="L"),MAX(1,ROUND(X143*100,0)),ROUND(X143,3)))),N("X29"))</f>
        <v/>
      </c>
      <c r="AA143" s="143" t="str">
        <f>IF(1=1,IF(X143="","",IF(AND(ISNUMBER(X143),X143&lt;1,Y143="kg"),"g",IF(AND(ISNUMBER(X143),X143&lt;1,Y143="L"),"cl",Y143))),N("Y29"))</f>
        <v/>
      </c>
      <c r="AB143" s="123" t="str">
        <f>IF(1=1,IF(E143="","",IF(F143="","A CONTROLER",IF(NOT(ISNUMBER(F143)),"TEXTE",IF(OR(W143="",W143&lt;=0),"COMMANDE COUVERTS INCOMPLETE",IF(G143="","UNITE MANQUANTE",IF(COUNTIF(B384:B428,AE143)=0,"UNITE A CONTROLER","OK")))))),N("Z6"))</f>
        <v/>
      </c>
      <c r="AD143" s="144" t="str">
        <f>IF(1=1,IF(E143="","",AD120),N("AB29"))</f>
        <v/>
      </c>
      <c r="AE143" s="125" t="str">
        <f>IF(1=1,IF(G143="","",UPPER(TRIM(SUBSTITUTE(SUBSTITUTE(G143&amp;"",CHAR(160)," ")," "," ")))),N("AC29"))</f>
        <v/>
      </c>
    </row>
    <row r="144" spans="1:31" ht="15.75" x14ac:dyDescent="0.25">
      <c r="A144" s="160" t="str">
        <f>IF(1=1,IF(E144="","",A120),N("A30"))</f>
        <v/>
      </c>
      <c r="B144" s="127" t="str">
        <f>IF(1=1,IF(E144="","",B120),N("B30"))</f>
        <v/>
      </c>
      <c r="C144" s="127"/>
      <c r="D144" s="129" t="str">
        <f>IF(ISBLANK(E144),"",LARGE(D120:D143,1)+1)</f>
        <v/>
      </c>
      <c r="E144" s="130"/>
      <c r="F144" s="131"/>
      <c r="G144" s="170"/>
      <c r="H144" s="105"/>
      <c r="I144" s="132" t="str">
        <f>IF(1=1,IF(E144="","",I120),N("H30"))</f>
        <v/>
      </c>
      <c r="J144" s="133" t="str">
        <f>IF(1=1,IF(E144="","",J120),N("I30"))</f>
        <v/>
      </c>
      <c r="K144" s="134" t="str">
        <f>IF(1=1,IF(E144="","",K120),N("J30"))</f>
        <v/>
      </c>
      <c r="L144" s="135" t="str">
        <f>IF(1=1,IF(OR(J144="",O144="",NOT(ISNUMBER(J144)),NOT(ISNUMBER(O144)),J144=0),"",O144/J144),N("L30"))</f>
        <v/>
      </c>
      <c r="M144" s="136" t="str">
        <f>IF(1=1,IF(OR(L144="",NOT(ISNUMBER(F144))),"",F144*L144*IFERROR(INDEX(D384:D428,MATCH(AE144,B384:B428,0)),1)),N("M13"))</f>
        <v/>
      </c>
      <c r="N144" s="137" t="str">
        <f>IF(1=1,IF(F144="","",IF(G144="","",IFERROR(INDEX(E384:E428,MATCH(AE144,B384:B428,0)),G144&amp;""))),N("N6"))</f>
        <v/>
      </c>
      <c r="O144" s="138" t="str">
        <f>IF(1=1,IF(E144="","",O120),N("K30"))</f>
        <v/>
      </c>
      <c r="P144" s="139" t="str">
        <f>IF(1=1,IF(M144="","",IF(AND(ISNUMBER(M144),M144&lt;1,N144="kg"),MAX(1,ROUND(M144*1000,0)),IF(AND(ISNUMBER(M144),M144&lt;1,N144="L"),MAX(1,ROUND(M144*100,0)),ROUND(M144,3)))),N("O30"))</f>
        <v/>
      </c>
      <c r="Q144" s="140" t="str">
        <f>IF(1=1,IF(M144="","",IF(AND(ISNUMBER(M144),M144&lt;1,N144="kg"),"g",IF(AND(ISNUMBER(M144),M144&lt;1,N144="L"),"cl",N144))),N("P30"))</f>
        <v/>
      </c>
      <c r="R144" s="161" t="str">
        <f>IF(1=1,IF(E144="","",IF(F144="","A CONTROLER",IF(NOT(ISNUMBER(F144)),"TEXTE",IF(OR(L144="",L144&lt;=0),"COMMANDE PRINCIPALE INCOMPLETE",IF(G144="","UNITE MANQUANTE",IF(COUNTIF(B384:B428,AE144)=0,"UNITE A CONTROLER","OK")))))),N("Q9"))</f>
        <v/>
      </c>
      <c r="S144" s="105"/>
      <c r="T144" s="141">
        <f t="shared" si="14"/>
        <v>0</v>
      </c>
      <c r="U144" s="133" t="str">
        <f>IF(1=1,IF(E144="","",U120),N("S30"))</f>
        <v/>
      </c>
      <c r="V144" s="133" t="str">
        <f>IF(1=1,IF(E144="","",V120),N("T30"))</f>
        <v/>
      </c>
      <c r="W144" s="135" t="str">
        <f>IF(1=1,IF(OR(U144="",V144="",NOT(ISNUMBER(U144)),NOT(ISNUMBER(V144)),U144=0),"",V144/U144),N("U30"))</f>
        <v/>
      </c>
      <c r="X144" s="136" t="str">
        <f>IF(1=1,IF(OR(W144="",NOT(ISNUMBER(F144))),"",F144*W144*IFERROR(INDEX(D384:D428,MATCH(AE144,B384:B428,0)),1)),N("V7"))</f>
        <v/>
      </c>
      <c r="Y144" s="137" t="str">
        <f>IF(1=1,IF(F144="","",IF(G144="","",IFERROR(INDEX(E384:E428,MATCH(AE144,B384:B428,0)),G144&amp;""))),N("W6"))</f>
        <v/>
      </c>
      <c r="Z144" s="142" t="str">
        <f>IF(1=1,IF(X144="","",IF(AND(ISNUMBER(X144),X144&lt;1,Y144="kg"),MAX(1,ROUND(X144*1000,0)),IF(AND(ISNUMBER(X144),X144&lt;1,Y144="L"),MAX(1,ROUND(X144*100,0)),ROUND(X144,3)))),N("X30"))</f>
        <v/>
      </c>
      <c r="AA144" s="143" t="str">
        <f>IF(1=1,IF(X144="","",IF(AND(ISNUMBER(X144),X144&lt;1,Y144="kg"),"g",IF(AND(ISNUMBER(X144),X144&lt;1,Y144="L"),"cl",Y144))),N("Y30"))</f>
        <v/>
      </c>
      <c r="AB144" s="123" t="str">
        <f>IF(1=1,IF(E144="","",IF(F144="","A CONTROLER",IF(NOT(ISNUMBER(F144)),"TEXTE",IF(OR(W144="",W144&lt;=0),"COMMANDE COUVERTS INCOMPLETE",IF(G144="","UNITE MANQUANTE",IF(COUNTIF(B384:B428,AE144)=0,"UNITE A CONTROLER","OK")))))),N("Z6"))</f>
        <v/>
      </c>
      <c r="AD144" s="144" t="str">
        <f>IF(1=1,IF(E144="","",AD120),N("AB30"))</f>
        <v/>
      </c>
      <c r="AE144" s="125" t="str">
        <f>IF(1=1,IF(G144="","",UPPER(TRIM(SUBSTITUTE(SUBSTITUTE(G144&amp;"",CHAR(160)," ")," "," ")))),N("AC30"))</f>
        <v/>
      </c>
    </row>
    <row r="145" spans="1:33" ht="15.75" x14ac:dyDescent="0.25">
      <c r="A145" s="160" t="str">
        <f>IF(1=1,IF(E145="","",A120),N("A31"))</f>
        <v/>
      </c>
      <c r="B145" s="127" t="str">
        <f>IF(1=1,IF(E145="","",B120),N("B31"))</f>
        <v/>
      </c>
      <c r="C145" s="127"/>
      <c r="D145" s="129" t="str">
        <f>IF(ISBLANK(E145),"",LARGE(D120:D144,1)+1)</f>
        <v/>
      </c>
      <c r="E145" s="130"/>
      <c r="F145" s="131"/>
      <c r="G145" s="170"/>
      <c r="H145" s="105"/>
      <c r="I145" s="132" t="str">
        <f>IF(1=1,IF(E145="","",I120),N("H31"))</f>
        <v/>
      </c>
      <c r="J145" s="133" t="str">
        <f>IF(1=1,IF(E145="","",J120),N("I31"))</f>
        <v/>
      </c>
      <c r="K145" s="134" t="str">
        <f>IF(1=1,IF(E145="","",K120),N("J31"))</f>
        <v/>
      </c>
      <c r="L145" s="135" t="str">
        <f>IF(1=1,IF(OR(J145="",O145="",NOT(ISNUMBER(J145)),NOT(ISNUMBER(O145)),J145=0),"",O145/J145),N("L31"))</f>
        <v/>
      </c>
      <c r="M145" s="136" t="str">
        <f>IF(1=1,IF(OR(L145="",NOT(ISNUMBER(F145))),"",F145*L145*IFERROR(INDEX(D384:D428,MATCH(AE145,B384:B428,0)),1)),N("M13"))</f>
        <v/>
      </c>
      <c r="N145" s="137" t="str">
        <f>IF(1=1,IF(F145="","",IF(G145="","",IFERROR(INDEX(E384:E428,MATCH(AE145,B384:B428,0)),G145&amp;""))),N("N6"))</f>
        <v/>
      </c>
      <c r="O145" s="138" t="str">
        <f>IF(1=1,IF(E145="","",O120),N("K31"))</f>
        <v/>
      </c>
      <c r="P145" s="139" t="str">
        <f>IF(1=1,IF(M145="","",IF(AND(ISNUMBER(M145),M145&lt;1,N145="kg"),MAX(1,ROUND(M145*1000,0)),IF(AND(ISNUMBER(M145),M145&lt;1,N145="L"),MAX(1,ROUND(M145*100,0)),ROUND(M145,3)))),N("O31"))</f>
        <v/>
      </c>
      <c r="Q145" s="140" t="str">
        <f>IF(1=1,IF(M145="","",IF(AND(ISNUMBER(M145),M145&lt;1,N145="kg"),"g",IF(AND(ISNUMBER(M145),M145&lt;1,N145="L"),"cl",N145))),N("P31"))</f>
        <v/>
      </c>
      <c r="R145" s="161" t="str">
        <f>IF(1=1,IF(E145="","",IF(F145="","A CONTROLER",IF(NOT(ISNUMBER(F145)),"TEXTE",IF(OR(L145="",L145&lt;=0),"COMMANDE PRINCIPALE INCOMPLETE",IF(G145="","UNITE MANQUANTE",IF(COUNTIF(B384:B428,AE145)=0,"UNITE A CONTROLER","OK")))))),N("Q9"))</f>
        <v/>
      </c>
      <c r="S145" s="105"/>
      <c r="T145" s="141">
        <f t="shared" si="14"/>
        <v>0</v>
      </c>
      <c r="U145" s="133" t="str">
        <f>IF(1=1,IF(E145="","",U120),N("S31"))</f>
        <v/>
      </c>
      <c r="V145" s="133" t="str">
        <f>IF(1=1,IF(E145="","",V120),N("T31"))</f>
        <v/>
      </c>
      <c r="W145" s="135" t="str">
        <f>IF(1=1,IF(OR(U145="",V145="",NOT(ISNUMBER(U145)),NOT(ISNUMBER(V145)),U145=0),"",V145/U145),N("U31"))</f>
        <v/>
      </c>
      <c r="X145" s="136" t="str">
        <f>IF(1=1,IF(OR(W145="",NOT(ISNUMBER(F145))),"",F145*W145*IFERROR(INDEX(D384:D428,MATCH(AE145,B384:B428,0)),1)),N("V7"))</f>
        <v/>
      </c>
      <c r="Y145" s="137" t="str">
        <f>IF(1=1,IF(F145="","",IF(G145="","",IFERROR(INDEX(E384:E428,MATCH(AE145,B384:B428,0)),G145&amp;""))),N("W6"))</f>
        <v/>
      </c>
      <c r="Z145" s="142" t="str">
        <f>IF(1=1,IF(X145="","",IF(AND(ISNUMBER(X145),X145&lt;1,Y145="kg"),MAX(1,ROUND(X145*1000,0)),IF(AND(ISNUMBER(X145),X145&lt;1,Y145="L"),MAX(1,ROUND(X145*100,0)),ROUND(X145,3)))),N("X31"))</f>
        <v/>
      </c>
      <c r="AA145" s="143" t="str">
        <f>IF(1=1,IF(X145="","",IF(AND(ISNUMBER(X145),X145&lt;1,Y145="kg"),"g",IF(AND(ISNUMBER(X145),X145&lt;1,Y145="L"),"cl",Y145))),N("Y31"))</f>
        <v/>
      </c>
      <c r="AB145" s="123" t="str">
        <f>IF(1=1,IF(E145="","",IF(F145="","A CONTROLER",IF(NOT(ISNUMBER(F145)),"TEXTE",IF(OR(W145="",W145&lt;=0),"COMMANDE COUVERTS INCOMPLETE",IF(G145="","UNITE MANQUANTE",IF(COUNTIF(B384:B428,AE145)=0,"UNITE A CONTROLER","OK")))))),N("Z6"))</f>
        <v/>
      </c>
      <c r="AD145" s="144" t="str">
        <f>IF(1=1,IF(E145="","",AD120),N("AB31"))</f>
        <v/>
      </c>
      <c r="AE145" s="125" t="str">
        <f>IF(1=1,IF(G145="","",UPPER(TRIM(SUBSTITUTE(SUBSTITUTE(G145&amp;"",CHAR(160)," ")," "," ")))),N("AC31"))</f>
        <v/>
      </c>
    </row>
    <row r="146" spans="1:33" ht="15.75" x14ac:dyDescent="0.25">
      <c r="A146" s="160" t="str">
        <f>IF(1=1,IF(E146="","",A120),N("A32"))</f>
        <v/>
      </c>
      <c r="B146" s="127" t="str">
        <f>IF(1=1,IF(E146="","",B120),N("B32"))</f>
        <v/>
      </c>
      <c r="C146" s="127"/>
      <c r="D146" s="129" t="str">
        <f>IF(ISBLANK(E146),"",LARGE(D120:D145,1)+1)</f>
        <v/>
      </c>
      <c r="E146" s="130"/>
      <c r="F146" s="131"/>
      <c r="G146" s="170"/>
      <c r="H146" s="105"/>
      <c r="I146" s="132" t="str">
        <f>IF(1=1,IF(E146="","",I120),N("H32"))</f>
        <v/>
      </c>
      <c r="J146" s="133" t="str">
        <f>IF(1=1,IF(E146="","",J120),N("I32"))</f>
        <v/>
      </c>
      <c r="K146" s="134" t="str">
        <f>IF(1=1,IF(E146="","",K120),N("J32"))</f>
        <v/>
      </c>
      <c r="L146" s="135" t="str">
        <f>IF(1=1,IF(OR(J146="",O146="",NOT(ISNUMBER(J146)),NOT(ISNUMBER(O146)),J146=0),"",O146/J146),N("L32"))</f>
        <v/>
      </c>
      <c r="M146" s="136" t="str">
        <f>IF(1=1,IF(OR(L146="",NOT(ISNUMBER(F146))),"",F146*L146*IFERROR(INDEX(D384:D428,MATCH(AE146,B384:B428,0)),1)),N("M13"))</f>
        <v/>
      </c>
      <c r="N146" s="137" t="str">
        <f>IF(1=1,IF(F146="","",IF(G146="","",IFERROR(INDEX(E384:E428,MATCH(AE146,B384:B428,0)),G146&amp;""))),N("N6"))</f>
        <v/>
      </c>
      <c r="O146" s="138" t="str">
        <f>IF(1=1,IF(E146="","",O120),N("K32"))</f>
        <v/>
      </c>
      <c r="P146" s="139" t="str">
        <f>IF(1=1,IF(M146="","",IF(AND(ISNUMBER(M146),M146&lt;1,N146="kg"),MAX(1,ROUND(M146*1000,0)),IF(AND(ISNUMBER(M146),M146&lt;1,N146="L"),MAX(1,ROUND(M146*100,0)),ROUND(M146,3)))),N("O32"))</f>
        <v/>
      </c>
      <c r="Q146" s="140" t="str">
        <f>IF(1=1,IF(M146="","",IF(AND(ISNUMBER(M146),M146&lt;1,N146="kg"),"g",IF(AND(ISNUMBER(M146),M146&lt;1,N146="L"),"cl",N146))),N("P32"))</f>
        <v/>
      </c>
      <c r="R146" s="161" t="str">
        <f>IF(1=1,IF(E146="","",IF(F146="","A CONTROLER",IF(NOT(ISNUMBER(F146)),"TEXTE",IF(OR(L146="",L146&lt;=0),"COMMANDE PRINCIPALE INCOMPLETE",IF(G146="","UNITE MANQUANTE",IF(COUNTIF(B384:B428,AE146)=0,"UNITE A CONTROLER","OK")))))),N("Q9"))</f>
        <v/>
      </c>
      <c r="S146" s="105"/>
      <c r="T146" s="141">
        <f t="shared" si="14"/>
        <v>0</v>
      </c>
      <c r="U146" s="133" t="str">
        <f>IF(1=1,IF(E146="","",U120),N("S32"))</f>
        <v/>
      </c>
      <c r="V146" s="133" t="str">
        <f>IF(1=1,IF(E146="","",V120),N("T32"))</f>
        <v/>
      </c>
      <c r="W146" s="135" t="str">
        <f>IF(1=1,IF(OR(U146="",V146="",NOT(ISNUMBER(U146)),NOT(ISNUMBER(V146)),U146=0),"",V146/U146),N("U32"))</f>
        <v/>
      </c>
      <c r="X146" s="136" t="str">
        <f>IF(1=1,IF(OR(W146="",NOT(ISNUMBER(F146))),"",F146*W146*IFERROR(INDEX(D384:D428,MATCH(AE146,B384:B428,0)),1)),N("V7"))</f>
        <v/>
      </c>
      <c r="Y146" s="137" t="str">
        <f>IF(1=1,IF(F146="","",IF(G146="","",IFERROR(INDEX(E384:E428,MATCH(AE146,B384:B428,0)),G146&amp;""))),N("W6"))</f>
        <v/>
      </c>
      <c r="Z146" s="142" t="str">
        <f>IF(1=1,IF(X146="","",IF(AND(ISNUMBER(X146),X146&lt;1,Y146="kg"),MAX(1,ROUND(X146*1000,0)),IF(AND(ISNUMBER(X146),X146&lt;1,Y146="L"),MAX(1,ROUND(X146*100,0)),ROUND(X146,3)))),N("X32"))</f>
        <v/>
      </c>
      <c r="AA146" s="143" t="str">
        <f>IF(1=1,IF(X146="","",IF(AND(ISNUMBER(X146),X146&lt;1,Y146="kg"),"g",IF(AND(ISNUMBER(X146),X146&lt;1,Y146="L"),"cl",Y146))),N("Y32"))</f>
        <v/>
      </c>
      <c r="AB146" s="123" t="str">
        <f>IF(1=1,IF(E146="","",IF(F146="","A CONTROLER",IF(NOT(ISNUMBER(F146)),"TEXTE",IF(OR(W146="",W146&lt;=0),"COMMANDE COUVERTS INCOMPLETE",IF(G146="","UNITE MANQUANTE",IF(COUNTIF(B384:B428,AE146)=0,"UNITE A CONTROLER","OK")))))),N("Z6"))</f>
        <v/>
      </c>
      <c r="AD146" s="144" t="str">
        <f>IF(1=1,IF(E146="","",AD120),N("AB32"))</f>
        <v/>
      </c>
      <c r="AE146" s="125" t="str">
        <f>IF(1=1,IF(G146="","",UPPER(TRIM(SUBSTITUTE(SUBSTITUTE(G146&amp;"",CHAR(160)," ")," "," ")))),N("AC32"))</f>
        <v/>
      </c>
    </row>
    <row r="147" spans="1:33" ht="15.75" x14ac:dyDescent="0.25">
      <c r="A147" s="160" t="str">
        <f>IF(1=1,IF(E147="","",A120),N("A33"))</f>
        <v/>
      </c>
      <c r="B147" s="127" t="str">
        <f>IF(1=1,IF(E147="","",B120),N("B33"))</f>
        <v/>
      </c>
      <c r="C147" s="127"/>
      <c r="D147" s="129" t="str">
        <f>IF(ISBLANK(E147),"",LARGE(D120:D146,1)+1)</f>
        <v/>
      </c>
      <c r="E147" s="130"/>
      <c r="F147" s="131"/>
      <c r="G147" s="170"/>
      <c r="H147" s="105"/>
      <c r="I147" s="132" t="str">
        <f>IF(1=1,IF(E147="","",I120),N("H33"))</f>
        <v/>
      </c>
      <c r="J147" s="133" t="str">
        <f>IF(1=1,IF(E147="","",J120),N("I33"))</f>
        <v/>
      </c>
      <c r="K147" s="134" t="str">
        <f>IF(1=1,IF(E147="","",K120),N("J33"))</f>
        <v/>
      </c>
      <c r="L147" s="135" t="str">
        <f>IF(1=1,IF(OR(J147="",O147="",NOT(ISNUMBER(J147)),NOT(ISNUMBER(O147)),J147=0),"",O147/J147),N("L33"))</f>
        <v/>
      </c>
      <c r="M147" s="136" t="str">
        <f>IF(1=1,IF(OR(L147="",NOT(ISNUMBER(F147))),"",F147*L147*IFERROR(INDEX(D384:D428,MATCH(AE147,B384:B428,0)),1)),N("M13"))</f>
        <v/>
      </c>
      <c r="N147" s="137" t="str">
        <f>IF(1=1,IF(F147="","",IF(G147="","",IFERROR(INDEX(E384:E428,MATCH(AE147,B384:B428,0)),G147&amp;""))),N("N6"))</f>
        <v/>
      </c>
      <c r="O147" s="138" t="str">
        <f>IF(1=1,IF(E147="","",O120),N("K33"))</f>
        <v/>
      </c>
      <c r="P147" s="139" t="str">
        <f>IF(1=1,IF(M147="","",IF(AND(ISNUMBER(M147),M147&lt;1,N147="kg"),MAX(1,ROUND(M147*1000,0)),IF(AND(ISNUMBER(M147),M147&lt;1,N147="L"),MAX(1,ROUND(M147*100,0)),ROUND(M147,3)))),N("O33"))</f>
        <v/>
      </c>
      <c r="Q147" s="140" t="str">
        <f>IF(1=1,IF(M147="","",IF(AND(ISNUMBER(M147),M147&lt;1,N147="kg"),"g",IF(AND(ISNUMBER(M147),M147&lt;1,N147="L"),"cl",N147))),N("P33"))</f>
        <v/>
      </c>
      <c r="R147" s="161" t="str">
        <f>IF(1=1,IF(E147="","",IF(F147="","A CONTROLER",IF(NOT(ISNUMBER(F147)),"TEXTE",IF(OR(L147="",L147&lt;=0),"COMMANDE PRINCIPALE INCOMPLETE",IF(G147="","UNITE MANQUANTE",IF(COUNTIF(B384:B428,AE147)=0,"UNITE A CONTROLER","OK")))))),N("Q9"))</f>
        <v/>
      </c>
      <c r="S147" s="105"/>
      <c r="T147" s="141">
        <f t="shared" si="14"/>
        <v>0</v>
      </c>
      <c r="U147" s="133" t="str">
        <f>IF(1=1,IF(E147="","",U120),N("S33"))</f>
        <v/>
      </c>
      <c r="V147" s="133" t="str">
        <f>IF(1=1,IF(E147="","",V120),N("T33"))</f>
        <v/>
      </c>
      <c r="W147" s="135" t="str">
        <f>IF(1=1,IF(OR(U147="",V147="",NOT(ISNUMBER(U147)),NOT(ISNUMBER(V147)),U147=0),"",V147/U147),N("U33"))</f>
        <v/>
      </c>
      <c r="X147" s="136" t="str">
        <f>IF(1=1,IF(OR(W147="",NOT(ISNUMBER(F147))),"",F147*W147*IFERROR(INDEX(D384:D428,MATCH(AE147,B384:B428,0)),1)),N("V7"))</f>
        <v/>
      </c>
      <c r="Y147" s="137" t="str">
        <f>IF(1=1,IF(F147="","",IF(G147="","",IFERROR(INDEX(E384:E428,MATCH(AE147,B384:B428,0)),G147&amp;""))),N("W6"))</f>
        <v/>
      </c>
      <c r="Z147" s="142" t="str">
        <f>IF(1=1,IF(X147="","",IF(AND(ISNUMBER(X147),X147&lt;1,Y147="kg"),MAX(1,ROUND(X147*1000,0)),IF(AND(ISNUMBER(X147),X147&lt;1,Y147="L"),MAX(1,ROUND(X147*100,0)),ROUND(X147,3)))),N("X33"))</f>
        <v/>
      </c>
      <c r="AA147" s="143" t="str">
        <f>IF(1=1,IF(X147="","",IF(AND(ISNUMBER(X147),X147&lt;1,Y147="kg"),"g",IF(AND(ISNUMBER(X147),X147&lt;1,Y147="L"),"cl",Y147))),N("Y33"))</f>
        <v/>
      </c>
      <c r="AB147" s="123" t="str">
        <f>IF(1=1,IF(E147="","",IF(F147="","A CONTROLER",IF(NOT(ISNUMBER(F147)),"TEXTE",IF(OR(W147="",W147&lt;=0),"COMMANDE COUVERTS INCOMPLETE",IF(G147="","UNITE MANQUANTE",IF(COUNTIF(B384:B428,AE147)=0,"UNITE A CONTROLER","OK")))))),N("Z6"))</f>
        <v/>
      </c>
      <c r="AD147" s="144" t="str">
        <f>IF(1=1,IF(E147="","",AD120),N("AB33"))</f>
        <v/>
      </c>
      <c r="AE147" s="125" t="str">
        <f>IF(1=1,IF(G147="","",UPPER(TRIM(SUBSTITUTE(SUBSTITUTE(G147&amp;"",CHAR(160)," ")," "," ")))),N("AC33"))</f>
        <v/>
      </c>
    </row>
    <row r="148" spans="1:33" ht="15.75" x14ac:dyDescent="0.25">
      <c r="A148" s="160" t="str">
        <f>IF(1=1,IF(E148="","",A120),N("A34"))</f>
        <v/>
      </c>
      <c r="B148" s="127" t="str">
        <f>IF(1=1,IF(E148="","",B120),N("B34"))</f>
        <v/>
      </c>
      <c r="C148" s="127"/>
      <c r="D148" s="129" t="str">
        <f>IF(ISBLANK(E148),"",LARGE(D120:D147,1)+1)</f>
        <v/>
      </c>
      <c r="E148" s="130"/>
      <c r="F148" s="131"/>
      <c r="G148" s="170"/>
      <c r="H148" s="105"/>
      <c r="I148" s="132" t="str">
        <f>IF(1=1,IF(E148="","",I120),N("H34"))</f>
        <v/>
      </c>
      <c r="J148" s="133" t="str">
        <f>IF(1=1,IF(E148="","",J120),N("I34"))</f>
        <v/>
      </c>
      <c r="K148" s="134" t="str">
        <f>IF(1=1,IF(E148="","",K120),N("J34"))</f>
        <v/>
      </c>
      <c r="L148" s="135" t="str">
        <f>IF(1=1,IF(OR(J148="",O148="",NOT(ISNUMBER(J148)),NOT(ISNUMBER(O148)),J148=0),"",O148/J148),N("L34"))</f>
        <v/>
      </c>
      <c r="M148" s="136" t="str">
        <f>IF(1=1,IF(OR(L148="",NOT(ISNUMBER(F148))),"",F148*L148*IFERROR(INDEX(D384:D428,MATCH(AE148,B384:B428,0)),1)),N("M13"))</f>
        <v/>
      </c>
      <c r="N148" s="137" t="str">
        <f>IF(1=1,IF(F148="","",IF(G148="","",IFERROR(INDEX(E384:E428,MATCH(AE148,B384:B428,0)),G148&amp;""))),N("N6"))</f>
        <v/>
      </c>
      <c r="O148" s="138" t="str">
        <f>IF(1=1,IF(E148="","",O120),N("K34"))</f>
        <v/>
      </c>
      <c r="P148" s="139" t="str">
        <f>IF(1=1,IF(M148="","",IF(AND(ISNUMBER(M148),M148&lt;1,N148="kg"),MAX(1,ROUND(M148*1000,0)),IF(AND(ISNUMBER(M148),M148&lt;1,N148="L"),MAX(1,ROUND(M148*100,0)),ROUND(M148,3)))),N("O34"))</f>
        <v/>
      </c>
      <c r="Q148" s="140" t="str">
        <f>IF(1=1,IF(M148="","",IF(AND(ISNUMBER(M148),M148&lt;1,N148="kg"),"g",IF(AND(ISNUMBER(M148),M148&lt;1,N148="L"),"cl",N148))),N("P34"))</f>
        <v/>
      </c>
      <c r="R148" s="161" t="str">
        <f>IF(1=1,IF(E148="","",IF(F148="","A CONTROLER",IF(NOT(ISNUMBER(F148)),"TEXTE",IF(OR(L148="",L148&lt;=0),"COMMANDE PRINCIPALE INCOMPLETE",IF(G148="","UNITE MANQUANTE",IF(COUNTIF(B384:B428,AE148)=0,"UNITE A CONTROLER","OK")))))),N("Q9"))</f>
        <v/>
      </c>
      <c r="S148" s="105"/>
      <c r="T148" s="141">
        <f t="shared" si="14"/>
        <v>0</v>
      </c>
      <c r="U148" s="133" t="str">
        <f>IF(1=1,IF(E148="","",U120),N("S34"))</f>
        <v/>
      </c>
      <c r="V148" s="133" t="str">
        <f>IF(1=1,IF(E148="","",V120),N("T34"))</f>
        <v/>
      </c>
      <c r="W148" s="135" t="str">
        <f>IF(1=1,IF(OR(U148="",V148="",NOT(ISNUMBER(U148)),NOT(ISNUMBER(V148)),U148=0),"",V148/U148),N("U34"))</f>
        <v/>
      </c>
      <c r="X148" s="136" t="str">
        <f>IF(1=1,IF(OR(W148="",NOT(ISNUMBER(F148))),"",F148*W148*IFERROR(INDEX(D384:D428,MATCH(AE148,B384:B428,0)),1)),N("V7"))</f>
        <v/>
      </c>
      <c r="Y148" s="137" t="str">
        <f>IF(1=1,IF(F148="","",IF(G148="","",IFERROR(INDEX(E384:E428,MATCH(AE148,B384:B428,0)),G148&amp;""))),N("W6"))</f>
        <v/>
      </c>
      <c r="Z148" s="142" t="str">
        <f>IF(1=1,IF(X148="","",IF(AND(ISNUMBER(X148),X148&lt;1,Y148="kg"),MAX(1,ROUND(X148*1000,0)),IF(AND(ISNUMBER(X148),X148&lt;1,Y148="L"),MAX(1,ROUND(X148*100,0)),ROUND(X148,3)))),N("X34"))</f>
        <v/>
      </c>
      <c r="AA148" s="143" t="str">
        <f>IF(1=1,IF(X148="","",IF(AND(ISNUMBER(X148),X148&lt;1,Y148="kg"),"g",IF(AND(ISNUMBER(X148),X148&lt;1,Y148="L"),"cl",Y148))),N("Y34"))</f>
        <v/>
      </c>
      <c r="AB148" s="123" t="str">
        <f>IF(1=1,IF(E148="","",IF(F148="","A CONTROLER",IF(NOT(ISNUMBER(F148)),"TEXTE",IF(OR(W148="",W148&lt;=0),"COMMANDE COUVERTS INCOMPLETE",IF(G148="","UNITE MANQUANTE",IF(COUNTIF(B384:B428,AE148)=0,"UNITE A CONTROLER","OK")))))),N("Z6"))</f>
        <v/>
      </c>
      <c r="AD148" s="144" t="str">
        <f>IF(1=1,IF(E148="","",AD120),N("AB34"))</f>
        <v/>
      </c>
      <c r="AE148" s="125" t="str">
        <f>IF(1=1,IF(G148="","",UPPER(TRIM(SUBSTITUTE(SUBSTITUTE(G148&amp;"",CHAR(160)," ")," "," ")))),N("AC34"))</f>
        <v/>
      </c>
    </row>
    <row r="149" spans="1:33" ht="15.75" x14ac:dyDescent="0.25">
      <c r="A149" s="160" t="str">
        <f>IF(1=1,IF(E149="","",A120),N("A35"))</f>
        <v/>
      </c>
      <c r="B149" s="127" t="str">
        <f>IF(1=1,IF(E149="","",B120),N("B35"))</f>
        <v/>
      </c>
      <c r="C149" s="127"/>
      <c r="D149" s="129" t="str">
        <f>IF(ISBLANK(E149),"",LARGE(D120:D148,1)+1)</f>
        <v/>
      </c>
      <c r="E149" s="130"/>
      <c r="F149" s="131"/>
      <c r="G149" s="170"/>
      <c r="H149" s="105"/>
      <c r="I149" s="132" t="str">
        <f>IF(1=1,IF(E149="","",I120),N("H35"))</f>
        <v/>
      </c>
      <c r="J149" s="133" t="str">
        <f>IF(1=1,IF(E149="","",J120),N("I35"))</f>
        <v/>
      </c>
      <c r="K149" s="134" t="str">
        <f>IF(1=1,IF(E149="","",K120),N("J35"))</f>
        <v/>
      </c>
      <c r="L149" s="135" t="str">
        <f>IF(1=1,IF(OR(J149="",O149="",NOT(ISNUMBER(J149)),NOT(ISNUMBER(O149)),J149=0),"",O149/J149),N("L35"))</f>
        <v/>
      </c>
      <c r="M149" s="136" t="str">
        <f>IF(1=1,IF(OR(L149="",NOT(ISNUMBER(F149))),"",F149*L149*IFERROR(INDEX(D384:D428,MATCH(AE149,B384:B428,0)),1)),N("M13"))</f>
        <v/>
      </c>
      <c r="N149" s="137" t="str">
        <f>IF(1=1,IF(F149="","",IF(G149="","",IFERROR(INDEX(E384:E428,MATCH(AE149,B384:B428,0)),G149&amp;""))),N("N6"))</f>
        <v/>
      </c>
      <c r="O149" s="138" t="str">
        <f>IF(1=1,IF(E149="","",O120),N("K35"))</f>
        <v/>
      </c>
      <c r="P149" s="139" t="str">
        <f>IF(1=1,IF(M149="","",IF(AND(ISNUMBER(M149),M149&lt;1,N149="kg"),MAX(1,ROUND(M149*1000,0)),IF(AND(ISNUMBER(M149),M149&lt;1,N149="L"),MAX(1,ROUND(M149*100,0)),ROUND(M149,3)))),N("O35"))</f>
        <v/>
      </c>
      <c r="Q149" s="140" t="str">
        <f>IF(1=1,IF(M149="","",IF(AND(ISNUMBER(M149),M149&lt;1,N149="kg"),"g",IF(AND(ISNUMBER(M149),M149&lt;1,N149="L"),"cl",N149))),N("P35"))</f>
        <v/>
      </c>
      <c r="R149" s="161" t="str">
        <f>IF(1=1,IF(E149="","",IF(F149="","A CONTROLER",IF(NOT(ISNUMBER(F149)),"TEXTE",IF(OR(L149="",L149&lt;=0),"COMMANDE PRINCIPALE INCOMPLETE",IF(G149="","UNITE MANQUANTE",IF(COUNTIF(B384:B428,AE149)=0,"UNITE A CONTROLER","OK")))))),N("Q9"))</f>
        <v/>
      </c>
      <c r="S149" s="105"/>
      <c r="T149" s="141">
        <f t="shared" si="14"/>
        <v>0</v>
      </c>
      <c r="U149" s="133" t="str">
        <f>IF(1=1,IF(E149="","",U120),N("S35"))</f>
        <v/>
      </c>
      <c r="V149" s="133" t="str">
        <f>IF(1=1,IF(E149="","",V120),N("T35"))</f>
        <v/>
      </c>
      <c r="W149" s="135" t="str">
        <f>IF(1=1,IF(OR(U149="",V149="",NOT(ISNUMBER(U149)),NOT(ISNUMBER(V149)),U149=0),"",V149/U149),N("U35"))</f>
        <v/>
      </c>
      <c r="X149" s="136" t="str">
        <f>IF(1=1,IF(OR(W149="",NOT(ISNUMBER(F149))),"",F149*W149*IFERROR(INDEX(D384:D428,MATCH(AE149,B384:B428,0)),1)),N("V7"))</f>
        <v/>
      </c>
      <c r="Y149" s="137" t="str">
        <f>IF(1=1,IF(F149="","",IF(G149="","",IFERROR(INDEX(E384:E428,MATCH(AE149,B384:B428,0)),G149&amp;""))),N("W6"))</f>
        <v/>
      </c>
      <c r="Z149" s="142" t="str">
        <f>IF(1=1,IF(X149="","",IF(AND(ISNUMBER(X149),X149&lt;1,Y149="kg"),MAX(1,ROUND(X149*1000,0)),IF(AND(ISNUMBER(X149),X149&lt;1,Y149="L"),MAX(1,ROUND(X149*100,0)),ROUND(X149,3)))),N("X35"))</f>
        <v/>
      </c>
      <c r="AA149" s="143" t="str">
        <f>IF(1=1,IF(X149="","",IF(AND(ISNUMBER(X149),X149&lt;1,Y149="kg"),"g",IF(AND(ISNUMBER(X149),X149&lt;1,Y149="L"),"cl",Y149))),N("Y35"))</f>
        <v/>
      </c>
      <c r="AB149" s="123" t="str">
        <f>IF(1=1,IF(E149="","",IF(F149="","A CONTROLER",IF(NOT(ISNUMBER(F149)),"TEXTE",IF(OR(W149="",W149&lt;=0),"COMMANDE COUVERTS INCOMPLETE",IF(G149="","UNITE MANQUANTE",IF(COUNTIF(B384:B428,AE149)=0,"UNITE A CONTROLER","OK")))))),N("Z6"))</f>
        <v/>
      </c>
      <c r="AD149" s="144" t="str">
        <f>IF(1=1,IF(E149="","",AD120),N("AB35"))</f>
        <v/>
      </c>
      <c r="AE149" s="125" t="str">
        <f>IF(1=1,IF(G149="","",UPPER(TRIM(SUBSTITUTE(SUBSTITUTE(G149&amp;"",CHAR(160)," ")," "," ")))),N("AC35"))</f>
        <v/>
      </c>
    </row>
    <row r="150" spans="1:33" ht="15.75" x14ac:dyDescent="0.25">
      <c r="A150" s="160" t="str">
        <f>IF(1=1,IF(E150="","",A120),N("A36"))</f>
        <v/>
      </c>
      <c r="B150" s="127" t="str">
        <f>IF(1=1,IF(E150="","",B120),N("B36"))</f>
        <v/>
      </c>
      <c r="C150" s="127"/>
      <c r="D150" s="129" t="str">
        <f>IF(ISBLANK(E150),"",LARGE(D120:D149,1)+1)</f>
        <v/>
      </c>
      <c r="E150" s="130"/>
      <c r="F150" s="131"/>
      <c r="G150" s="170"/>
      <c r="H150" s="105"/>
      <c r="I150" s="132" t="str">
        <f>IF(1=1,IF(E150="","",I120),N("H36"))</f>
        <v/>
      </c>
      <c r="J150" s="133" t="str">
        <f>IF(1=1,IF(E150="","",J120),N("I36"))</f>
        <v/>
      </c>
      <c r="K150" s="134" t="str">
        <f>IF(1=1,IF(E150="","",K120),N("J36"))</f>
        <v/>
      </c>
      <c r="L150" s="135" t="str">
        <f>IF(1=1,IF(OR(J150="",O150="",NOT(ISNUMBER(J150)),NOT(ISNUMBER(O150)),J150=0),"",O150/J150),N("L36"))</f>
        <v/>
      </c>
      <c r="M150" s="136" t="str">
        <f>IF(1=1,IF(OR(L150="",NOT(ISNUMBER(F150))),"",F150*L150*IFERROR(INDEX(D384:D428,MATCH(AE150,B384:B428,0)),1)),N("M13"))</f>
        <v/>
      </c>
      <c r="N150" s="137" t="str">
        <f>IF(1=1,IF(F150="","",IF(G150="","",IFERROR(INDEX(E384:E428,MATCH(AE150,B384:B428,0)),G150&amp;""))),N("N6"))</f>
        <v/>
      </c>
      <c r="O150" s="138" t="str">
        <f>IF(1=1,IF(E150="","",O120),N("K36"))</f>
        <v/>
      </c>
      <c r="P150" s="139" t="str">
        <f>IF(1=1,IF(M150="","",IF(AND(ISNUMBER(M150),M150&lt;1,N150="kg"),MAX(1,ROUND(M150*1000,0)),IF(AND(ISNUMBER(M150),M150&lt;1,N150="L"),MAX(1,ROUND(M150*100,0)),ROUND(M150,3)))),N("O36"))</f>
        <v/>
      </c>
      <c r="Q150" s="140" t="str">
        <f>IF(1=1,IF(M150="","",IF(AND(ISNUMBER(M150),M150&lt;1,N150="kg"),"g",IF(AND(ISNUMBER(M150),M150&lt;1,N150="L"),"cl",N150))),N("P36"))</f>
        <v/>
      </c>
      <c r="R150" s="161" t="str">
        <f>IF(1=1,IF(E150="","",IF(F150="","A CONTROLER",IF(NOT(ISNUMBER(F150)),"TEXTE",IF(OR(L150="",L150&lt;=0),"COMMANDE PRINCIPALE INCOMPLETE",IF(G150="","UNITE MANQUANTE",IF(COUNTIF(B384:B428,AE150)=0,"UNITE A CONTROLER","OK")))))),N("Q9"))</f>
        <v/>
      </c>
      <c r="S150" s="105"/>
      <c r="T150" s="141">
        <f t="shared" si="14"/>
        <v>0</v>
      </c>
      <c r="U150" s="133" t="str">
        <f>IF(1=1,IF(E150="","",U120),N("S36"))</f>
        <v/>
      </c>
      <c r="V150" s="133" t="str">
        <f>IF(1=1,IF(E150="","",V120),N("T36"))</f>
        <v/>
      </c>
      <c r="W150" s="135" t="str">
        <f>IF(1=1,IF(OR(U150="",V150="",NOT(ISNUMBER(U150)),NOT(ISNUMBER(V150)),U150=0),"",V150/U150),N("U36"))</f>
        <v/>
      </c>
      <c r="X150" s="136" t="str">
        <f>IF(1=1,IF(OR(W150="",NOT(ISNUMBER(F150))),"",F150*W150*IFERROR(INDEX(D384:D428,MATCH(AE150,B384:B428,0)),1)),N("V7"))</f>
        <v/>
      </c>
      <c r="Y150" s="137" t="str">
        <f>IF(1=1,IF(F150="","",IF(G150="","",IFERROR(INDEX(E384:E428,MATCH(AE150,B384:B428,0)),G150&amp;""))),N("W6"))</f>
        <v/>
      </c>
      <c r="Z150" s="142" t="str">
        <f>IF(1=1,IF(X150="","",IF(AND(ISNUMBER(X150),X150&lt;1,Y150="kg"),MAX(1,ROUND(X150*1000,0)),IF(AND(ISNUMBER(X150),X150&lt;1,Y150="L"),MAX(1,ROUND(X150*100,0)),ROUND(X150,3)))),N("X36"))</f>
        <v/>
      </c>
      <c r="AA150" s="143" t="str">
        <f>IF(1=1,IF(X150="","",IF(AND(ISNUMBER(X150),X150&lt;1,Y150="kg"),"g",IF(AND(ISNUMBER(X150),X150&lt;1,Y150="L"),"cl",Y150))),N("Y36"))</f>
        <v/>
      </c>
      <c r="AB150" s="123" t="str">
        <f>IF(1=1,IF(E150="","",IF(F150="","A CONTROLER",IF(NOT(ISNUMBER(F150)),"TEXTE",IF(OR(W150="",W150&lt;=0),"COMMANDE COUVERTS INCOMPLETE",IF(G150="","UNITE MANQUANTE",IF(COUNTIF(B384:B428,AE150)=0,"UNITE A CONTROLER","OK")))))),N("Z6"))</f>
        <v/>
      </c>
      <c r="AD150" s="144" t="str">
        <f>IF(1=1,IF(E150="","",AD120),N("AB36"))</f>
        <v/>
      </c>
      <c r="AE150" s="125" t="str">
        <f>IF(1=1,IF(G150="","",UPPER(TRIM(SUBSTITUTE(SUBSTITUTE(G150&amp;"",CHAR(160)," ")," "," ")))),N("AC36"))</f>
        <v/>
      </c>
    </row>
    <row r="151" spans="1:33" ht="15.75" x14ac:dyDescent="0.25">
      <c r="A151" s="160" t="str">
        <f>IF(1=1,IF(E151="","",A120),N("A37"))</f>
        <v/>
      </c>
      <c r="B151" s="127" t="str">
        <f>IF(1=1,IF(E151="","",B120),N("B37"))</f>
        <v/>
      </c>
      <c r="C151" s="127"/>
      <c r="D151" s="129" t="str">
        <f>IF(ISBLANK(E151),"",LARGE(D120:D150,1)+1)</f>
        <v/>
      </c>
      <c r="E151" s="130"/>
      <c r="F151" s="131"/>
      <c r="G151" s="170"/>
      <c r="H151" s="105"/>
      <c r="I151" s="132" t="str">
        <f>IF(1=1,IF(E151="","",I120),N("H37"))</f>
        <v/>
      </c>
      <c r="J151" s="133" t="str">
        <f>IF(1=1,IF(E151="","",J120),N("I37"))</f>
        <v/>
      </c>
      <c r="K151" s="134" t="str">
        <f>IF(1=1,IF(E151="","",K120),N("J37"))</f>
        <v/>
      </c>
      <c r="L151" s="135" t="str">
        <f>IF(1=1,IF(OR(J151="",O151="",NOT(ISNUMBER(J151)),NOT(ISNUMBER(O151)),J151=0),"",O151/J151),N("L37"))</f>
        <v/>
      </c>
      <c r="M151" s="136" t="str">
        <f>IF(1=1,IF(OR(L151="",NOT(ISNUMBER(F151))),"",F151*L151*IFERROR(INDEX(D384:D428,MATCH(AE151,B384:B428,0)),1)),N("M13"))</f>
        <v/>
      </c>
      <c r="N151" s="137" t="str">
        <f>IF(1=1,IF(F151="","",IF(G151="","",IFERROR(INDEX(E384:E428,MATCH(AE151,B384:B428,0)),G151&amp;""))),N("N6"))</f>
        <v/>
      </c>
      <c r="O151" s="138" t="str">
        <f>IF(1=1,IF(E151="","",O120),N("K37"))</f>
        <v/>
      </c>
      <c r="P151" s="139" t="str">
        <f>IF(1=1,IF(M151="","",IF(AND(ISNUMBER(M151),M151&lt;1,N151="kg"),MAX(1,ROUND(M151*1000,0)),IF(AND(ISNUMBER(M151),M151&lt;1,N151="L"),MAX(1,ROUND(M151*100,0)),ROUND(M151,3)))),N("O37"))</f>
        <v/>
      </c>
      <c r="Q151" s="140" t="str">
        <f>IF(1=1,IF(M151="","",IF(AND(ISNUMBER(M151),M151&lt;1,N151="kg"),"g",IF(AND(ISNUMBER(M151),M151&lt;1,N151="L"),"cl",N151))),N("P37"))</f>
        <v/>
      </c>
      <c r="R151" s="161" t="str">
        <f>IF(1=1,IF(E151="","",IF(F151="","A CONTROLER",IF(NOT(ISNUMBER(F151)),"TEXTE",IF(OR(L151="",L151&lt;=0),"COMMANDE PRINCIPALE INCOMPLETE",IF(G151="","UNITE MANQUANTE",IF(COUNTIF(B384:B428,AE151)=0,"UNITE A CONTROLER","OK")))))),N("Q9"))</f>
        <v/>
      </c>
      <c r="S151" s="105"/>
      <c r="T151" s="141">
        <f t="shared" si="14"/>
        <v>0</v>
      </c>
      <c r="U151" s="133" t="str">
        <f>IF(1=1,IF(E151="","",U120),N("S37"))</f>
        <v/>
      </c>
      <c r="V151" s="133" t="str">
        <f>IF(1=1,IF(E151="","",V120),N("T37"))</f>
        <v/>
      </c>
      <c r="W151" s="135" t="str">
        <f>IF(1=1,IF(OR(U151="",V151="",NOT(ISNUMBER(U151)),NOT(ISNUMBER(V151)),U151=0),"",V151/U151),N("U37"))</f>
        <v/>
      </c>
      <c r="X151" s="136" t="str">
        <f>IF(1=1,IF(OR(W151="",NOT(ISNUMBER(F151))),"",F151*W151*IFERROR(INDEX(D384:D428,MATCH(AE151,B384:B428,0)),1)),N("V7"))</f>
        <v/>
      </c>
      <c r="Y151" s="137" t="str">
        <f>IF(1=1,IF(F151="","",IF(G151="","",IFERROR(INDEX(E384:E428,MATCH(AE151,B384:B428,0)),G151&amp;""))),N("W6"))</f>
        <v/>
      </c>
      <c r="Z151" s="142" t="str">
        <f>IF(1=1,IF(X151="","",IF(AND(ISNUMBER(X151),X151&lt;1,Y151="kg"),MAX(1,ROUND(X151*1000,0)),IF(AND(ISNUMBER(X151),X151&lt;1,Y151="L"),MAX(1,ROUND(X151*100,0)),ROUND(X151,3)))),N("X37"))</f>
        <v/>
      </c>
      <c r="AA151" s="143" t="str">
        <f>IF(1=1,IF(X151="","",IF(AND(ISNUMBER(X151),X151&lt;1,Y151="kg"),"g",IF(AND(ISNUMBER(X151),X151&lt;1,Y151="L"),"cl",Y151))),N("Y37"))</f>
        <v/>
      </c>
      <c r="AB151" s="123" t="str">
        <f>IF(1=1,IF(E151="","",IF(F151="","A CONTROLER",IF(NOT(ISNUMBER(F151)),"TEXTE",IF(OR(W151="",W151&lt;=0),"COMMANDE COUVERTS INCOMPLETE",IF(G151="","UNITE MANQUANTE",IF(COUNTIF(B384:B428,AE151)=0,"UNITE A CONTROLER","OK")))))),N("Z6"))</f>
        <v/>
      </c>
      <c r="AD151" s="144" t="str">
        <f>IF(1=1,IF(E151="","",AD120),N("AB37"))</f>
        <v/>
      </c>
      <c r="AE151" s="125" t="str">
        <f>IF(1=1,IF(G151="","",UPPER(TRIM(SUBSTITUTE(SUBSTITUTE(G151&amp;"",CHAR(160)," ")," "," ")))),N("AC37"))</f>
        <v/>
      </c>
    </row>
    <row r="152" spans="1:33" ht="15.75" x14ac:dyDescent="0.25">
      <c r="A152" s="160" t="str">
        <f>IF(1=1,IF(E152="","",A120),N("A38"))</f>
        <v/>
      </c>
      <c r="B152" s="127" t="str">
        <f>IF(1=1,IF(E152="","",B120),N("B38"))</f>
        <v/>
      </c>
      <c r="C152" s="127"/>
      <c r="D152" s="129" t="str">
        <f>IF(ISBLANK(E152),"",LARGE(D120:D151,1)+1)</f>
        <v/>
      </c>
      <c r="E152" s="130"/>
      <c r="F152" s="131"/>
      <c r="G152" s="170"/>
      <c r="H152" s="105"/>
      <c r="I152" s="132" t="str">
        <f>IF(1=1,IF(E152="","",I120),N("H38"))</f>
        <v/>
      </c>
      <c r="J152" s="133" t="str">
        <f>IF(1=1,IF(E152="","",J120),N("I38"))</f>
        <v/>
      </c>
      <c r="K152" s="134" t="str">
        <f>IF(1=1,IF(E152="","",K120),N("J38"))</f>
        <v/>
      </c>
      <c r="L152" s="135" t="str">
        <f>IF(1=1,IF(OR(J152="",O152="",NOT(ISNUMBER(J152)),NOT(ISNUMBER(O152)),J152=0),"",O152/J152),N("L38"))</f>
        <v/>
      </c>
      <c r="M152" s="136" t="str">
        <f>IF(1=1,IF(OR(L152="",NOT(ISNUMBER(F152))),"",F152*L152*IFERROR(INDEX(D384:D428,MATCH(AE152,B384:B428,0)),1)),N("M13"))</f>
        <v/>
      </c>
      <c r="N152" s="137" t="str">
        <f>IF(1=1,IF(F152="","",IF(G152="","",IFERROR(INDEX(E384:E428,MATCH(AE152,B384:B428,0)),G152&amp;""))),N("N6"))</f>
        <v/>
      </c>
      <c r="O152" s="138" t="str">
        <f>IF(1=1,IF(E152="","",O120),N("K38"))</f>
        <v/>
      </c>
      <c r="P152" s="139" t="str">
        <f>IF(1=1,IF(M152="","",IF(AND(ISNUMBER(M152),M152&lt;1,N152="kg"),MAX(1,ROUND(M152*1000,0)),IF(AND(ISNUMBER(M152),M152&lt;1,N152="L"),MAX(1,ROUND(M152*100,0)),ROUND(M152,3)))),N("O38"))</f>
        <v/>
      </c>
      <c r="Q152" s="140" t="str">
        <f>IF(1=1,IF(M152="","",IF(AND(ISNUMBER(M152),M152&lt;1,N152="kg"),"g",IF(AND(ISNUMBER(M152),M152&lt;1,N152="L"),"cl",N152))),N("P38"))</f>
        <v/>
      </c>
      <c r="R152" s="161" t="str">
        <f>IF(1=1,IF(E152="","",IF(F152="","A CONTROLER",IF(NOT(ISNUMBER(F152)),"TEXTE",IF(OR(L152="",L152&lt;=0),"COMMANDE PRINCIPALE INCOMPLETE",IF(G152="","UNITE MANQUANTE",IF(COUNTIF(B384:B428,AE152)=0,"UNITE A CONTROLER","OK")))))),N("Q9"))</f>
        <v/>
      </c>
      <c r="S152" s="105"/>
      <c r="T152" s="141">
        <f t="shared" si="14"/>
        <v>0</v>
      </c>
      <c r="U152" s="133" t="str">
        <f>IF(1=1,IF(E152="","",U120),N("S38"))</f>
        <v/>
      </c>
      <c r="V152" s="133" t="str">
        <f>IF(1=1,IF(E152="","",V120),N("T38"))</f>
        <v/>
      </c>
      <c r="W152" s="135" t="str">
        <f>IF(1=1,IF(OR(U152="",V152="",NOT(ISNUMBER(U152)),NOT(ISNUMBER(V152)),U152=0),"",V152/U152),N("U38"))</f>
        <v/>
      </c>
      <c r="X152" s="136" t="str">
        <f>IF(1=1,IF(OR(W152="",NOT(ISNUMBER(F152))),"",F152*W152*IFERROR(INDEX(D384:D428,MATCH(AE152,B384:B428,0)),1)),N("V7"))</f>
        <v/>
      </c>
      <c r="Y152" s="137" t="str">
        <f>IF(1=1,IF(F152="","",IF(G152="","",IFERROR(INDEX(E384:E428,MATCH(AE152,B384:B428,0)),G152&amp;""))),N("W6"))</f>
        <v/>
      </c>
      <c r="Z152" s="142" t="str">
        <f>IF(1=1,IF(X152="","",IF(AND(ISNUMBER(X152),X152&lt;1,Y152="kg"),MAX(1,ROUND(X152*1000,0)),IF(AND(ISNUMBER(X152),X152&lt;1,Y152="L"),MAX(1,ROUND(X152*100,0)),ROUND(X152,3)))),N("X38"))</f>
        <v/>
      </c>
      <c r="AA152" s="143" t="str">
        <f>IF(1=1,IF(X152="","",IF(AND(ISNUMBER(X152),X152&lt;1,Y152="kg"),"g",IF(AND(ISNUMBER(X152),X152&lt;1,Y152="L"),"cl",Y152))),N("Y38"))</f>
        <v/>
      </c>
      <c r="AB152" s="123" t="str">
        <f>IF(1=1,IF(E152="","",IF(F152="","A CONTROLER",IF(NOT(ISNUMBER(F152)),"TEXTE",IF(OR(W152="",W152&lt;=0),"COMMANDE COUVERTS INCOMPLETE",IF(G152="","UNITE MANQUANTE",IF(COUNTIF(B384:B428,AE152)=0,"UNITE A CONTROLER","OK")))))),N("Z6"))</f>
        <v/>
      </c>
      <c r="AD152" s="144" t="str">
        <f>IF(1=1,IF(E152="","",AD120),N("AB38"))</f>
        <v/>
      </c>
      <c r="AE152" s="125" t="str">
        <f>IF(1=1,IF(G152="","",UPPER(TRIM(SUBSTITUTE(SUBSTITUTE(G152&amp;"",CHAR(160)," ")," "," ")))),N("AC38"))</f>
        <v/>
      </c>
    </row>
    <row r="153" spans="1:33" ht="24" customHeight="1" x14ac:dyDescent="0.25">
      <c r="A153" s="160" t="str">
        <f>IF(1=1,IF(E153="","",A120),N("A39"))</f>
        <v/>
      </c>
      <c r="B153" s="127" t="str">
        <f>IF(1=1,IF(E153="","",B120),N("B39"))</f>
        <v/>
      </c>
      <c r="C153" s="127"/>
      <c r="D153" s="129" t="str">
        <f>IF(ISBLANK(E153),"",LARGE(D120:D152,1)+1)</f>
        <v/>
      </c>
      <c r="E153" s="130"/>
      <c r="F153" s="131"/>
      <c r="G153" s="170"/>
      <c r="H153" s="105"/>
      <c r="I153" s="132" t="str">
        <f>IF(1=1,IF(E153="","",I120),N("H39"))</f>
        <v/>
      </c>
      <c r="J153" s="133" t="str">
        <f>IF(1=1,IF(E153="","",J120),N("I39"))</f>
        <v/>
      </c>
      <c r="K153" s="134" t="str">
        <f>IF(1=1,IF(E153="","",K120),N("J39"))</f>
        <v/>
      </c>
      <c r="L153" s="135" t="str">
        <f>IF(1=1,IF(OR(J153="",O153="",NOT(ISNUMBER(J153)),NOT(ISNUMBER(O153)),J153=0),"",O153/J153),N("L39"))</f>
        <v/>
      </c>
      <c r="M153" s="136" t="str">
        <f>IF(1=1,IF(OR(L153="",NOT(ISNUMBER(F153))),"",F153*L153*IFERROR(INDEX(D384:D428,MATCH(AE153,B384:B428,0)),1)),N("M13"))</f>
        <v/>
      </c>
      <c r="N153" s="137" t="str">
        <f>IF(1=1,IF(F153="","",IF(G153="","",IFERROR(INDEX(E384:E428,MATCH(AE153,B384:B428,0)),G153&amp;""))),N("N6"))</f>
        <v/>
      </c>
      <c r="O153" s="138" t="str">
        <f>IF(1=1,IF(E153="","",O120),N("K39"))</f>
        <v/>
      </c>
      <c r="P153" s="139" t="str">
        <f>IF(1=1,IF(M153="","",IF(AND(ISNUMBER(M153),M153&lt;1,N153="kg"),MAX(1,ROUND(M153*1000,0)),IF(AND(ISNUMBER(M153),M153&lt;1,N153="L"),MAX(1,ROUND(M153*100,0)),ROUND(M153,3)))),N("O39"))</f>
        <v/>
      </c>
      <c r="Q153" s="140" t="str">
        <f>IF(1=1,IF(M153="","",IF(AND(ISNUMBER(M153),M153&lt;1,N153="kg"),"g",IF(AND(ISNUMBER(M153),M153&lt;1,N153="L"),"cl",N153))),N("P39"))</f>
        <v/>
      </c>
      <c r="R153" s="161" t="str">
        <f>IF(1=1,IF(E153="","",IF(F153="","A CONTROLER",IF(NOT(ISNUMBER(F153)),"TEXTE",IF(OR(L153="",L153&lt;=0),"COMMANDE PRINCIPALE INCOMPLETE",IF(G153="","UNITE MANQUANTE",IF(COUNTIF(B384:B428,AE153)=0,"UNITE A CONTROLER","OK")))))),N("Q9"))</f>
        <v/>
      </c>
      <c r="S153" s="105"/>
      <c r="T153" s="141">
        <f t="shared" si="14"/>
        <v>0</v>
      </c>
      <c r="U153" s="133" t="str">
        <f>IF(1=1,IF(E153="","",U120),N("S39"))</f>
        <v/>
      </c>
      <c r="V153" s="133" t="str">
        <f>IF(1=1,IF(E153="","",V120),N("T39"))</f>
        <v/>
      </c>
      <c r="W153" s="135" t="str">
        <f>IF(1=1,IF(OR(U153="",V153="",NOT(ISNUMBER(U153)),NOT(ISNUMBER(V153)),U153=0),"",V153/U153),N("U39"))</f>
        <v/>
      </c>
      <c r="X153" s="136" t="str">
        <f>IF(1=1,IF(OR(W153="",NOT(ISNUMBER(F153))),"",F153*W153*IFERROR(INDEX(D384:D428,MATCH(AE153,B384:B428,0)),1)),N("V7"))</f>
        <v/>
      </c>
      <c r="Y153" s="137" t="str">
        <f>IF(1=1,IF(F153="","",IF(G153="","",IFERROR(INDEX(E384:E428,MATCH(AE153,B384:B428,0)),G153&amp;""))),N("W6"))</f>
        <v/>
      </c>
      <c r="Z153" s="142" t="str">
        <f>IF(1=1,IF(X153="","",IF(AND(ISNUMBER(X153),X153&lt;1,Y153="kg"),MAX(1,ROUND(X153*1000,0)),IF(AND(ISNUMBER(X153),X153&lt;1,Y153="L"),MAX(1,ROUND(X153*100,0)),ROUND(X153,3)))),N("X39"))</f>
        <v/>
      </c>
      <c r="AA153" s="143" t="str">
        <f>IF(1=1,IF(X153="","",IF(AND(ISNUMBER(X153),X153&lt;1,Y153="kg"),"g",IF(AND(ISNUMBER(X153),X153&lt;1,Y153="L"),"cl",Y153))),N("Y39"))</f>
        <v/>
      </c>
      <c r="AB153" s="123" t="str">
        <f>IF(1=1,IF(E153="","",IF(F153="","A CONTROLER",IF(NOT(ISNUMBER(F153)),"TEXTE",IF(OR(W153="",W153&lt;=0),"COMMANDE COUVERTS INCOMPLETE",IF(G153="","UNITE MANQUANTE",IF(COUNTIF(B384:B428,AE153)=0,"UNITE A CONTROLER","OK")))))),N("Z6"))</f>
        <v/>
      </c>
      <c r="AD153" s="144" t="str">
        <f>IF(1=1,IF(E153="","",AD120),N("AB39"))</f>
        <v/>
      </c>
      <c r="AE153" s="125" t="str">
        <f>IF(1=1,IF(G153="","",UPPER(TRIM(SUBSTITUTE(SUBSTITUTE(G153&amp;"",CHAR(160)," ")," "," ")))),N("AC39"))</f>
        <v/>
      </c>
    </row>
    <row r="154" spans="1:33" ht="15.75" x14ac:dyDescent="0.25">
      <c r="A154" s="160" t="str">
        <f>IF(1=1,IF(E154="","",A120),N("A40"))</f>
        <v/>
      </c>
      <c r="B154" s="127" t="str">
        <f>IF(1=1,IF(E154="","",B120),N("B40"))</f>
        <v/>
      </c>
      <c r="C154" s="127"/>
      <c r="D154" s="129" t="str">
        <f>IF(ISBLANK(E154),"",LARGE(D120:D153,1)+1)</f>
        <v/>
      </c>
      <c r="E154" s="130"/>
      <c r="F154" s="131"/>
      <c r="G154" s="170"/>
      <c r="H154" s="105"/>
      <c r="I154" s="132" t="str">
        <f>IF(1=1,IF(E154="","",I120),N("H40"))</f>
        <v/>
      </c>
      <c r="J154" s="133" t="str">
        <f>IF(1=1,IF(E154="","",J120),N("I40"))</f>
        <v/>
      </c>
      <c r="K154" s="134" t="str">
        <f>IF(1=1,IF(E154="","",K120),N("J40"))</f>
        <v/>
      </c>
      <c r="L154" s="135" t="str">
        <f>IF(1=1,IF(OR(J154="",O154="",NOT(ISNUMBER(J154)),NOT(ISNUMBER(O154)),J154=0),"",O154/J154),N("L40"))</f>
        <v/>
      </c>
      <c r="M154" s="136" t="str">
        <f>IF(1=1,IF(OR(L154="",NOT(ISNUMBER(F154))),"",F154*L154*IFERROR(INDEX(D384:D428,MATCH(AE154,B384:B428,0)),1)),N("M13"))</f>
        <v/>
      </c>
      <c r="N154" s="137" t="str">
        <f>IF(1=1,IF(F154="","",IF(G154="","",IFERROR(INDEX(E384:E428,MATCH(AE154,B384:B428,0)),G154&amp;""))),N("N6"))</f>
        <v/>
      </c>
      <c r="O154" s="138" t="str">
        <f>IF(1=1,IF(E154="","",O120),N("K40"))</f>
        <v/>
      </c>
      <c r="P154" s="139" t="str">
        <f>IF(1=1,IF(M154="","",IF(AND(ISNUMBER(M154),M154&lt;1,N154="kg"),MAX(1,ROUND(M154*1000,0)),IF(AND(ISNUMBER(M154),M154&lt;1,N154="L"),MAX(1,ROUND(M154*100,0)),ROUND(M154,3)))),N("O40"))</f>
        <v/>
      </c>
      <c r="Q154" s="140" t="str">
        <f>IF(1=1,IF(M154="","",IF(AND(ISNUMBER(M154),M154&lt;1,N154="kg"),"g",IF(AND(ISNUMBER(M154),M154&lt;1,N154="L"),"cl",N154))),N("P40"))</f>
        <v/>
      </c>
      <c r="R154" s="161" t="str">
        <f>IF(1=1,IF(E154="","",IF(F154="","A CONTROLER",IF(NOT(ISNUMBER(F154)),"TEXTE",IF(OR(L154="",L154&lt;=0),"COMMANDE PRINCIPALE INCOMPLETE",IF(G154="","UNITE MANQUANTE",IF(COUNTIF(B384:B428,AE154)=0,"UNITE A CONTROLER","OK")))))),N("Q9"))</f>
        <v/>
      </c>
      <c r="S154" s="105"/>
      <c r="T154" s="141">
        <f t="shared" si="14"/>
        <v>0</v>
      </c>
      <c r="U154" s="133" t="str">
        <f>IF(1=1,IF(E154="","",U120),N("S40"))</f>
        <v/>
      </c>
      <c r="V154" s="133" t="str">
        <f>IF(1=1,IF(E154="","",V120),N("T40"))</f>
        <v/>
      </c>
      <c r="W154" s="135" t="str">
        <f>IF(1=1,IF(OR(U154="",V154="",NOT(ISNUMBER(U154)),NOT(ISNUMBER(V154)),U154=0),"",V154/U154),N("U40"))</f>
        <v/>
      </c>
      <c r="X154" s="136" t="str">
        <f>IF(1=1,IF(OR(W154="",NOT(ISNUMBER(F154))),"",F154*W154*IFERROR(INDEX(D384:D428,MATCH(AE154,B384:B428,0)),1)),N("V7"))</f>
        <v/>
      </c>
      <c r="Y154" s="137" t="str">
        <f>IF(1=1,IF(F154="","",IF(G154="","",IFERROR(INDEX(E384:E428,MATCH(AE154,B384:B428,0)),G154&amp;""))),N("W6"))</f>
        <v/>
      </c>
      <c r="Z154" s="142" t="str">
        <f>IF(1=1,IF(X154="","",IF(AND(ISNUMBER(X154),X154&lt;1,Y154="kg"),MAX(1,ROUND(X154*1000,0)),IF(AND(ISNUMBER(X154),X154&lt;1,Y154="L"),MAX(1,ROUND(X154*100,0)),ROUND(X154,3)))),N("X40"))</f>
        <v/>
      </c>
      <c r="AA154" s="143" t="str">
        <f>IF(1=1,IF(X154="","",IF(AND(ISNUMBER(X154),X154&lt;1,Y154="kg"),"g",IF(AND(ISNUMBER(X154),X154&lt;1,Y154="L"),"cl",Y154))),N("Y40"))</f>
        <v/>
      </c>
      <c r="AB154" s="123" t="str">
        <f>IF(1=1,IF(E154="","",IF(F154="","A CONTROLER",IF(NOT(ISNUMBER(F154)),"TEXTE",IF(OR(W154="",W154&lt;=0),"COMMANDE COUVERTS INCOMPLETE",IF(G154="","UNITE MANQUANTE",IF(COUNTIF(B384:B428,AE154)=0,"UNITE A CONTROLER","OK")))))),N("Z6"))</f>
        <v/>
      </c>
      <c r="AD154" s="144" t="str">
        <f>IF(1=1,IF(E154="","",AD120),N("AB40"))</f>
        <v/>
      </c>
      <c r="AE154" s="125" t="str">
        <f>IF(1=1,IF(G154="","",UPPER(TRIM(SUBSTITUTE(SUBSTITUTE(G154&amp;"",CHAR(160)," ")," "," ")))),N("AC40"))</f>
        <v/>
      </c>
    </row>
    <row r="155" spans="1:33" ht="23.25" x14ac:dyDescent="0.25">
      <c r="A155" s="225"/>
      <c r="B155" s="226" t="s">
        <v>17</v>
      </c>
      <c r="C155" s="227"/>
      <c r="D155" s="228" t="s">
        <v>239</v>
      </c>
      <c r="E155" s="227"/>
      <c r="F155" s="227"/>
      <c r="G155" s="227"/>
      <c r="H155" s="229"/>
      <c r="I155" s="227"/>
      <c r="J155" s="227"/>
      <c r="K155" s="227"/>
      <c r="L155" s="227"/>
      <c r="M155" s="227"/>
      <c r="N155" s="227"/>
      <c r="O155" s="227"/>
      <c r="P155" s="227" t="str">
        <f>D155</f>
        <v>SOUS-FAMILLE</v>
      </c>
      <c r="Q155" s="227"/>
      <c r="R155" s="227"/>
      <c r="S155" s="229"/>
      <c r="T155" s="230" t="s">
        <v>664</v>
      </c>
      <c r="U155" s="231" cm="1">
        <f t="array" ref="U155">SUMPRODUCT(LEN(E157:E190)-LEN(SUBSTITUTE(E157:E190,"*","")))</f>
        <v>0</v>
      </c>
      <c r="V155" s="227"/>
      <c r="W155" s="227" t="str">
        <f>D155</f>
        <v>SOUS-FAMILLE</v>
      </c>
      <c r="X155" s="227"/>
      <c r="Y155" s="227"/>
      <c r="Z155" s="227"/>
      <c r="AA155" s="227"/>
      <c r="AB155" s="232"/>
      <c r="AC155" s="227"/>
      <c r="AD155" s="227"/>
      <c r="AE155" s="233" t="str">
        <f>B157</f>
        <v>NOM DE LA RECETTE À SAISIR</v>
      </c>
      <c r="AG155" s="245" t="s">
        <v>5642</v>
      </c>
    </row>
    <row r="156" spans="1:33" ht="32.25" thickBot="1" x14ac:dyDescent="0.3">
      <c r="A156" s="92" t="s">
        <v>155</v>
      </c>
      <c r="B156" s="92" t="s">
        <v>1</v>
      </c>
      <c r="C156" s="92"/>
      <c r="D156" s="92" t="s">
        <v>2</v>
      </c>
      <c r="E156" s="92" t="s">
        <v>117</v>
      </c>
      <c r="F156" s="92" t="s">
        <v>3</v>
      </c>
      <c r="G156" s="92" t="s">
        <v>4</v>
      </c>
      <c r="H156" s="81"/>
      <c r="I156" s="157" t="s">
        <v>5</v>
      </c>
      <c r="J156" s="92" t="s">
        <v>114</v>
      </c>
      <c r="K156" s="92" t="s">
        <v>4</v>
      </c>
      <c r="L156" s="92" t="s">
        <v>6</v>
      </c>
      <c r="M156" s="94" t="s">
        <v>7</v>
      </c>
      <c r="N156" s="94" t="s">
        <v>116</v>
      </c>
      <c r="O156" s="95" t="s">
        <v>115</v>
      </c>
      <c r="P156" s="96" t="s">
        <v>8</v>
      </c>
      <c r="Q156" s="97" t="s">
        <v>9</v>
      </c>
      <c r="R156" s="92" t="s">
        <v>10</v>
      </c>
      <c r="S156" s="81"/>
      <c r="T156" s="92" t="s">
        <v>117</v>
      </c>
      <c r="U156" s="98" t="s">
        <v>11</v>
      </c>
      <c r="V156" s="95" t="s">
        <v>12</v>
      </c>
      <c r="W156" s="92" t="s">
        <v>13</v>
      </c>
      <c r="X156" s="94" t="s">
        <v>7</v>
      </c>
      <c r="Y156" s="94" t="s">
        <v>116</v>
      </c>
      <c r="Z156" s="99" t="s">
        <v>8</v>
      </c>
      <c r="AA156" s="97" t="s">
        <v>9</v>
      </c>
      <c r="AB156" s="99" t="s">
        <v>10</v>
      </c>
      <c r="AC156" s="240"/>
      <c r="AD156" s="92" t="s">
        <v>14</v>
      </c>
      <c r="AE156" s="92" t="s">
        <v>15</v>
      </c>
      <c r="AG156" s="8" t="s">
        <v>22</v>
      </c>
    </row>
    <row r="157" spans="1:33" ht="18.75" x14ac:dyDescent="0.25">
      <c r="A157" s="100" t="s">
        <v>5640</v>
      </c>
      <c r="B157" s="101" t="s">
        <v>20</v>
      </c>
      <c r="C157" s="101"/>
      <c r="D157" s="102">
        <v>0</v>
      </c>
      <c r="E157" s="103" t="s">
        <v>21</v>
      </c>
      <c r="F157" s="104">
        <v>10</v>
      </c>
      <c r="G157" s="8" t="s">
        <v>119</v>
      </c>
      <c r="H157" s="105"/>
      <c r="I157" s="106" t="str">
        <f>E157</f>
        <v>ÉLÉMENT PRINCIPAL À SAISIR</v>
      </c>
      <c r="J157" s="107">
        <f>F157</f>
        <v>10</v>
      </c>
      <c r="K157" s="108" t="str">
        <f>G157</f>
        <v>Quoi ?</v>
      </c>
      <c r="L157" s="109">
        <f>IF(1=1,IF(OR(J157="",O157="",NOT(ISNUMBER(J157)),NOT(ISNUMBER(O157)),J157=0),"",O157/J157),N("L6"))</f>
        <v>15</v>
      </c>
      <c r="M157" s="110">
        <f>IF(1=1,IF(OR(L157="",NOT(ISNUMBER(F157))),"",F157*L157*IFERROR(INDEX(D384:D428,MATCH(AE157,B384:B428,0)),1)),N("M13"))</f>
        <v>150</v>
      </c>
      <c r="N157" s="111" t="str">
        <f>IF(1=1,IF(F157="","",IF(G157="","",IFERROR(INDEX(E384:E428,MATCH(AE157,B384:B428,0)),G157&amp;""))),N("N6"))</f>
        <v>Quoi ?</v>
      </c>
      <c r="O157" s="112">
        <v>150</v>
      </c>
      <c r="P157" s="113">
        <f>IF(1=1,IF(M157="","",IF(AND(ISNUMBER(M157),M157&lt;1,N157="kg"),MAX(1,ROUND(M157*1000,0)),IF(AND(ISNUMBER(M157),M157&lt;1,N157="L"),MAX(1,ROUND(M157*100,0)),ROUND(M157,3)))),N("O6"))</f>
        <v>150</v>
      </c>
      <c r="Q157" s="114" t="str">
        <f>IF(1=1,IF(M157="","",IF(AND(ISNUMBER(M157),M157&lt;1,N157="kg"),"g",IF(AND(ISNUMBER(M157),M157&lt;1,N157="L"),"cl",N157))),N("P6"))</f>
        <v>Quoi ?</v>
      </c>
      <c r="R157" s="115" t="str">
        <f>IF(1=1,IF(E157="","",IF(F157="","A CONTROLER",IF(NOT(ISNUMBER(F157)),"TEXTE",IF(OR(L157="",L157&lt;=0),"COMMANDE PRINCIPALE INCOMPLETE",IF(G157="","UNITE MANQUANTE",IF(COUNTIF(B384:B428,AE157)=0,"UNITE A CONTROLER","OK")))))),N("Q9"))</f>
        <v>UNITE A CONTROLER</v>
      </c>
      <c r="S157" s="105"/>
      <c r="T157" s="159" t="str">
        <f>B157</f>
        <v>NOM DE LA RECETTE À SAISIR</v>
      </c>
      <c r="U157" s="117">
        <v>100</v>
      </c>
      <c r="V157" s="112">
        <v>150</v>
      </c>
      <c r="W157" s="118">
        <f>IF(1=1,IF(OR(U157="",V157="",NOT(ISNUMBER(U157)),NOT(ISNUMBER(V157)),U157=0),"",V157/U157),N("U6"))</f>
        <v>1.5</v>
      </c>
      <c r="X157" s="119">
        <f>IF(1=1,IF(OR(W157="",NOT(ISNUMBER(F157))),"",F157*W157*IFERROR(INDEX(D384:D428,MATCH(AE157,B384:B428,0)),1)),N("V7"))</f>
        <v>15</v>
      </c>
      <c r="Y157" s="120" t="str">
        <f>IF(1=1,IF(F157="","",IF(G157="","",IFERROR(INDEX(E384:E428,MATCH(AE157,B384:B428,0)),G157&amp;""))),N("W6"))</f>
        <v>Quoi ?</v>
      </c>
      <c r="Z157" s="121">
        <f>IF(1=1,IF(X157="","",IF(AND(ISNUMBER(X157),X157&lt;1,Y157="kg"),MAX(1,ROUND(X157*1000,0)),IF(AND(ISNUMBER(X157),X157&lt;1,Y157="L"),MAX(1,ROUND(X157*100,0)),ROUND(X157,3)))),N("X6"))</f>
        <v>15</v>
      </c>
      <c r="AA157" s="122" t="str">
        <f>IF(1=1,IF(X157="","",IF(AND(ISNUMBER(X157),X157&lt;1,Y157="kg"),"g",IF(AND(ISNUMBER(X157),X157&lt;1,Y157="L"),"cl",Y157))),N("Y6"))</f>
        <v>Quoi ?</v>
      </c>
      <c r="AB157" s="123" t="str">
        <f>IF(1=1,IF(E157="","",IF(F157="","A CONTROLER",IF(NOT(ISNUMBER(F157)),"TEXTE",IF(OR(W157="",W157&lt;=0),"COMMANDE COUVERTS INCOMPLETE",IF(G157="","UNITE MANQUANTE",IF(COUNTIF(B384:B428,AE157)=0,"UNITE A CONTROLER","OK")))))),N("Z6"))</f>
        <v>UNITE A CONTROLER</v>
      </c>
      <c r="AD157" s="124">
        <v>62</v>
      </c>
      <c r="AE157" s="125" t="str">
        <f>IF(1=1,IF(G157="","",UPPER(TRIM(SUBSTITUTE(SUBSTITUTE(G157&amp;"",CHAR(160)," ")," "," ")))),N("AC6"))</f>
        <v>QUOI ?</v>
      </c>
      <c r="AG157" s="2" t="s">
        <v>25</v>
      </c>
    </row>
    <row r="158" spans="1:33" ht="15.75" x14ac:dyDescent="0.25">
      <c r="A158" s="126" t="str">
        <f>IF(1=1,IF(E158="","",A157),N("A7"))</f>
        <v/>
      </c>
      <c r="B158" s="127" t="str">
        <f>IF(1=1,IF(E158="","",B157),N("B7"))</f>
        <v/>
      </c>
      <c r="C158" s="128"/>
      <c r="D158" s="129" t="str">
        <f>IF(ISBLANK(E158),"",LARGE(D157:D157,1)+1)</f>
        <v/>
      </c>
      <c r="E158" s="130"/>
      <c r="F158" s="131"/>
      <c r="G158" s="170"/>
      <c r="H158" s="105"/>
      <c r="I158" s="132" t="str">
        <f>IF(1=1,IF(E158="","",I157),N("H7"))</f>
        <v/>
      </c>
      <c r="J158" s="133" t="str">
        <f>IF(1=1,IF(E158="","",J157),N("I7"))</f>
        <v/>
      </c>
      <c r="K158" s="134" t="str">
        <f>IF(1=1,IF(E158="","",K157),N("J7"))</f>
        <v/>
      </c>
      <c r="L158" s="135" t="str">
        <f>IF(1=1,IF(OR(J158="",O158="",NOT(ISNUMBER(J158)),NOT(ISNUMBER(O158)),J158=0),"",O158/J158),N("L7"))</f>
        <v/>
      </c>
      <c r="M158" s="136" t="str">
        <f>IF(1=1,IF(OR(L158="",NOT(ISNUMBER(F158))),"",F158*L158*IFERROR(INDEX(D384:D428,MATCH(AE158,B384:B428,0)),1)),N("M13"))</f>
        <v/>
      </c>
      <c r="N158" s="137" t="str">
        <f>IF(1=1,IF(F158="","",IF(G158="","",IFERROR(INDEX(E384:E428,MATCH(AE158,B384:B428,0)),G158&amp;""))),N("N6"))</f>
        <v/>
      </c>
      <c r="O158" s="138" t="str">
        <f>IF(1=1,IF(E158="","",O157),N("K7"))</f>
        <v/>
      </c>
      <c r="P158" s="139" t="str">
        <f>IF(1=1,IF(M158="","",IF(AND(ISNUMBER(M158),M158&lt;1,N158="kg"),MAX(1,ROUND(M158*1000,0)),IF(AND(ISNUMBER(M158),M158&lt;1,N158="L"),MAX(1,ROUND(M158*100,0)),ROUND(M158,3)))),N("O7"))</f>
        <v/>
      </c>
      <c r="Q158" s="140" t="str">
        <f>IF(1=1,IF(M158="","",IF(AND(ISNUMBER(M158),M158&lt;1,N158="kg"),"g",IF(AND(ISNUMBER(M158),M158&lt;1,N158="L"),"cl",N158))),N("P7"))</f>
        <v/>
      </c>
      <c r="R158" s="161" t="str">
        <f>IF(1=1,IF(E158="","",IF(F158="","A CONTROLER",IF(NOT(ISNUMBER(F158)),"TEXTE",IF(OR(L158="",L158&lt;=0),"COMMANDE PRINCIPALE INCOMPLETE",IF(G158="","UNITE MANQUANTE",IF(COUNTIF(B384:B428,AE158)=0,"UNITE A CONTROLER","OK")))))),N("Q9"))</f>
        <v/>
      </c>
      <c r="S158" s="105"/>
      <c r="T158" s="141">
        <f t="shared" ref="T158:T191" si="15">E158</f>
        <v>0</v>
      </c>
      <c r="U158" s="133" t="str">
        <f>IF(1=1,IF(E158="","",U157),N("S7"))</f>
        <v/>
      </c>
      <c r="V158" s="133" t="str">
        <f>IF(1=1,IF(E158="","",V157),N("T7"))</f>
        <v/>
      </c>
      <c r="W158" s="135" t="str">
        <f>IF(1=1,IF(OR(U158="",V158="",NOT(ISNUMBER(U158)),NOT(ISNUMBER(V158)),U158=0),"",V158/U158),N("U7"))</f>
        <v/>
      </c>
      <c r="X158" s="136" t="str">
        <f>IF(1=1,IF(OR(W158="",NOT(ISNUMBER(F158))),"",F158*W158*IFERROR(INDEX(D384:D428,MATCH(AE158,B384:B428,0)),1)),N("V7"))</f>
        <v/>
      </c>
      <c r="Y158" s="137" t="str">
        <f>IF(1=1,IF(F158="","",IF(G158="","",IFERROR(INDEX(E384:E428,MATCH(AE158,B384:B428,0)),G158&amp;""))),N("W6"))</f>
        <v/>
      </c>
      <c r="Z158" s="142" t="str">
        <f>IF(1=1,IF(X158="","",IF(AND(ISNUMBER(X158),X158&lt;1,Y158="kg"),MAX(1,ROUND(X158*1000,0)),IF(AND(ISNUMBER(X158),X158&lt;1,Y158="L"),MAX(1,ROUND(X158*100,0)),ROUND(X158,3)))),N("X7"))</f>
        <v/>
      </c>
      <c r="AA158" s="143" t="str">
        <f>IF(1=1,IF(X158="","",IF(AND(ISNUMBER(X158),X158&lt;1,Y158="kg"),"g",IF(AND(ISNUMBER(X158),X158&lt;1,Y158="L"),"cl",Y158))),N("Y7"))</f>
        <v/>
      </c>
      <c r="AB158" s="123" t="str">
        <f>IF(1=1,IF(E158="","",IF(F158="","A CONTROLER",IF(NOT(ISNUMBER(F158)),"TEXTE",IF(OR(W158="",W158&lt;=0),"COMMANDE COUVERTS INCOMPLETE",IF(G158="","UNITE MANQUANTE",IF(COUNTIF(B384:B428,AE158)=0,"UNITE A CONTROLER","OK")))))),N("Z6"))</f>
        <v/>
      </c>
      <c r="AD158" s="144" t="str">
        <f>IF(1=1,IF(E158="","",AD157),N("AB7"))</f>
        <v/>
      </c>
      <c r="AE158" s="125" t="str">
        <f>IF(1=1,IF(G158="","",UPPER(TRIM(SUBSTITUTE(SUBSTITUTE(G158&amp;"",CHAR(160)," ")," "," ")))),N("AC7"))</f>
        <v/>
      </c>
      <c r="AG158" s="9" t="s">
        <v>26</v>
      </c>
    </row>
    <row r="159" spans="1:33" ht="15.75" x14ac:dyDescent="0.25">
      <c r="A159" s="126" t="str">
        <f>IF(1=1,IF(E159="","",A157),N("A8"))</f>
        <v/>
      </c>
      <c r="B159" s="127" t="str">
        <f>IF(1=1,IF(E159="","",B157),N("B8"))</f>
        <v/>
      </c>
      <c r="C159" s="128"/>
      <c r="D159" s="129" t="str">
        <f>IF(ISBLANK(E159),"",LARGE(D157:D158,1)+1)</f>
        <v/>
      </c>
      <c r="E159" s="130"/>
      <c r="F159" s="131"/>
      <c r="G159" s="170"/>
      <c r="H159" s="105"/>
      <c r="I159" s="132" t="str">
        <f>IF(1=1,IF(E159="","",I157),N("H8"))</f>
        <v/>
      </c>
      <c r="J159" s="133" t="str">
        <f>IF(1=1,IF(E159="","",J157),N("I8"))</f>
        <v/>
      </c>
      <c r="K159" s="134" t="str">
        <f>IF(1=1,IF(E159="","",K157),N("J8"))</f>
        <v/>
      </c>
      <c r="L159" s="135" t="str">
        <f>IF(1=1,IF(OR(J159="",O159="",NOT(ISNUMBER(J159)),NOT(ISNUMBER(O159)),J159=0),"",O159/J159),N("L8"))</f>
        <v/>
      </c>
      <c r="M159" s="136" t="str">
        <f>IF(1=1,IF(OR(L159="",NOT(ISNUMBER(F159))),"",F159*L159*IFERROR(INDEX(D384:D428,MATCH(AE159,B384:B428,0)),1)),N("M13"))</f>
        <v/>
      </c>
      <c r="N159" s="137" t="str">
        <f>IF(1=1,IF(F159="","",IF(G159="","",IFERROR(INDEX(E384:E428,MATCH(AE159,B384:B428,0)),G159&amp;""))),N("N6"))</f>
        <v/>
      </c>
      <c r="O159" s="138" t="str">
        <f>IF(1=1,IF(E159="","",O157),N("K8"))</f>
        <v/>
      </c>
      <c r="P159" s="139" t="str">
        <f>IF(1=1,IF(M159="","",IF(AND(ISNUMBER(M159),M159&lt;1,N159="kg"),MAX(1,ROUND(M159*1000,0)),IF(AND(ISNUMBER(M159),M159&lt;1,N159="L"),MAX(1,ROUND(M159*100,0)),ROUND(M159,3)))),N("O8"))</f>
        <v/>
      </c>
      <c r="Q159" s="140" t="str">
        <f>IF(1=1,IF(M159="","",IF(AND(ISNUMBER(M159),M159&lt;1,N159="kg"),"g",IF(AND(ISNUMBER(M159),M159&lt;1,N159="L"),"cl",N159))),N("P8"))</f>
        <v/>
      </c>
      <c r="R159" s="161" t="str">
        <f>IF(1=1,IF(E159="","",IF(F159="","A CONTROLER",IF(NOT(ISNUMBER(F159)),"TEXTE",IF(OR(L159="",L159&lt;=0),"COMMANDE PRINCIPALE INCOMPLETE",IF(G159="","UNITE MANQUANTE",IF(COUNTIF(B384:B428,AE159)=0,"UNITE A CONTROLER","OK")))))),N("Q9"))</f>
        <v/>
      </c>
      <c r="S159" s="105"/>
      <c r="T159" s="141">
        <f t="shared" si="15"/>
        <v>0</v>
      </c>
      <c r="U159" s="133" t="str">
        <f>IF(1=1,IF(E159="","",U157),N("S8"))</f>
        <v/>
      </c>
      <c r="V159" s="133" t="str">
        <f>IF(1=1,IF(E159="","",V157),N("T8"))</f>
        <v/>
      </c>
      <c r="W159" s="135" t="str">
        <f>IF(1=1,IF(OR(U159="",V159="",NOT(ISNUMBER(U159)),NOT(ISNUMBER(V159)),U159=0),"",V159/U159),N("U8"))</f>
        <v/>
      </c>
      <c r="X159" s="136" t="str">
        <f>IF(1=1,IF(OR(W159="",NOT(ISNUMBER(F159))),"",F159*W159*IFERROR(INDEX(D384:D428,MATCH(AE159,B384:B428,0)),1)),N("V7"))</f>
        <v/>
      </c>
      <c r="Y159" s="137" t="str">
        <f>IF(1=1,IF(F159="","",IF(G159="","",IFERROR(INDEX(E384:E428,MATCH(AE159,B384:B428,0)),G159&amp;""))),N("W6"))</f>
        <v/>
      </c>
      <c r="Z159" s="142" t="str">
        <f>IF(1=1,IF(X159="","",IF(AND(ISNUMBER(X159),X159&lt;1,Y159="kg"),MAX(1,ROUND(X159*1000,0)),IF(AND(ISNUMBER(X159),X159&lt;1,Y159="L"),MAX(1,ROUND(X159*100,0)),ROUND(X159,3)))),N("X8"))</f>
        <v/>
      </c>
      <c r="AA159" s="143" t="str">
        <f>IF(1=1,IF(X159="","",IF(AND(ISNUMBER(X159),X159&lt;1,Y159="kg"),"g",IF(AND(ISNUMBER(X159),X159&lt;1,Y159="L"),"cl",Y159))),N("Y8"))</f>
        <v/>
      </c>
      <c r="AB159" s="123" t="str">
        <f>IF(1=1,IF(E159="","",IF(F159="","A CONTROLER",IF(NOT(ISNUMBER(F159)),"TEXTE",IF(OR(W159="",W159&lt;=0),"COMMANDE COUVERTS INCOMPLETE",IF(G159="","UNITE MANQUANTE",IF(COUNTIF(B384:B428,AE159)=0,"UNITE A CONTROLER","OK")))))),N("Z6"))</f>
        <v/>
      </c>
      <c r="AD159" s="144" t="str">
        <f>IF(1=1,IF(E159="","",AD157),N("AB8"))</f>
        <v/>
      </c>
      <c r="AE159" s="125" t="str">
        <f>IF(1=1,IF(G159="","",UPPER(TRIM(SUBSTITUTE(SUBSTITUTE(G159&amp;"",CHAR(160)," ")," "," ")))),N("AC8"))</f>
        <v/>
      </c>
      <c r="AG159" s="1" t="s">
        <v>28</v>
      </c>
    </row>
    <row r="160" spans="1:33" ht="15.75" x14ac:dyDescent="0.25">
      <c r="A160" s="126" t="str">
        <f>IF(1=1,IF(E160="","",A157),N("A9"))</f>
        <v/>
      </c>
      <c r="B160" s="127" t="str">
        <f>IF(1=1,IF(E160="","",B157),N("B9"))</f>
        <v/>
      </c>
      <c r="C160" s="128"/>
      <c r="D160" s="129" t="str">
        <f>IF(ISBLANK(E160),"",LARGE(D157:D159,1)+1)</f>
        <v/>
      </c>
      <c r="E160" s="130"/>
      <c r="F160" s="131"/>
      <c r="G160" s="170"/>
      <c r="H160" s="105"/>
      <c r="I160" s="132" t="str">
        <f>IF(1=1,IF(E160="","",I157),N("H9"))</f>
        <v/>
      </c>
      <c r="J160" s="133" t="str">
        <f>IF(1=1,IF(E160="","",J157),N("I9"))</f>
        <v/>
      </c>
      <c r="K160" s="134" t="str">
        <f>IF(1=1,IF(E160="","",K157),N("J9"))</f>
        <v/>
      </c>
      <c r="L160" s="135" t="str">
        <f>IF(1=1,IF(OR(J160="",O160="",NOT(ISNUMBER(J160)),NOT(ISNUMBER(O160)),J160=0),"",O160/J160),N("L9"))</f>
        <v/>
      </c>
      <c r="M160" s="136" t="str">
        <f>IF(1=1,IF(OR(L160="",NOT(ISNUMBER(F160))),"",F160*L160*IFERROR(INDEX(D384:D428,MATCH(AE160,B384:B428,0)),1)),N("M13"))</f>
        <v/>
      </c>
      <c r="N160" s="137" t="str">
        <f>IF(1=1,IF(F160="","",IF(G160="","",IFERROR(INDEX(E384:E428,MATCH(AE160,B384:B428,0)),G160&amp;""))),N("N6"))</f>
        <v/>
      </c>
      <c r="O160" s="138" t="str">
        <f>IF(1=1,IF(E160="","",O157),N("K9"))</f>
        <v/>
      </c>
      <c r="P160" s="139" t="str">
        <f>IF(1=1,IF(M160="","",IF(AND(ISNUMBER(M160),M160&lt;1,N160="kg"),MAX(1,ROUND(M160*1000,0)),IF(AND(ISNUMBER(M160),M160&lt;1,N160="L"),MAX(1,ROUND(M160*100,0)),ROUND(M160,3)))),N("O9"))</f>
        <v/>
      </c>
      <c r="Q160" s="140" t="str">
        <f>IF(1=1,IF(M160="","",IF(AND(ISNUMBER(M160),M160&lt;1,N160="kg"),"g",IF(AND(ISNUMBER(M160),M160&lt;1,N160="L"),"cl",N160))),N("P9"))</f>
        <v/>
      </c>
      <c r="R160" s="161" t="str">
        <f>IF(1=1,IF(E160="","",IF(F160="","A CONTROLER",IF(NOT(ISNUMBER(F160)),"TEXTE",IF(OR(L160="",L160&lt;=0),"COMMANDE PRINCIPALE INCOMPLETE",IF(G160="","UNITE MANQUANTE",IF(COUNTIF(B384:B428,AE160)=0,"UNITE A CONTROLER","OK")))))),N("Q9"))</f>
        <v/>
      </c>
      <c r="S160" s="105"/>
      <c r="T160" s="141">
        <f t="shared" si="15"/>
        <v>0</v>
      </c>
      <c r="U160" s="133" t="str">
        <f>IF(1=1,IF(E160="","",U157),N("S9"))</f>
        <v/>
      </c>
      <c r="V160" s="133" t="str">
        <f>IF(1=1,IF(E160="","",V157),N("T9"))</f>
        <v/>
      </c>
      <c r="W160" s="135" t="str">
        <f>IF(1=1,IF(OR(U160="",V160="",NOT(ISNUMBER(U160)),NOT(ISNUMBER(V160)),U160=0),"",V160/U160),N("U9"))</f>
        <v/>
      </c>
      <c r="X160" s="136" t="str">
        <f>IF(1=1,IF(OR(W160="",NOT(ISNUMBER(F160))),"",F160*W160*IFERROR(INDEX(D384:D428,MATCH(AE160,B384:B428,0)),1)),N("V7"))</f>
        <v/>
      </c>
      <c r="Y160" s="137" t="str">
        <f>IF(1=1,IF(F160="","",IF(G160="","",IFERROR(INDEX(E384:E428,MATCH(AE160,B384:B428,0)),G160&amp;""))),N("W6"))</f>
        <v/>
      </c>
      <c r="Z160" s="142" t="str">
        <f>IF(1=1,IF(X160="","",IF(AND(ISNUMBER(X160),X160&lt;1,Y160="kg"),MAX(1,ROUND(X160*1000,0)),IF(AND(ISNUMBER(X160),X160&lt;1,Y160="L"),MAX(1,ROUND(X160*100,0)),ROUND(X160,3)))),N("X9"))</f>
        <v/>
      </c>
      <c r="AA160" s="143" t="str">
        <f>IF(1=1,IF(X160="","",IF(AND(ISNUMBER(X160),X160&lt;1,Y160="kg"),"g",IF(AND(ISNUMBER(X160),X160&lt;1,Y160="L"),"cl",Y160))),N("Y9"))</f>
        <v/>
      </c>
      <c r="AB160" s="123" t="str">
        <f>IF(1=1,IF(E160="","",IF(F160="","A CONTROLER",IF(NOT(ISNUMBER(F160)),"TEXTE",IF(OR(W160="",W160&lt;=0),"COMMANDE COUVERTS INCOMPLETE",IF(G160="","UNITE MANQUANTE",IF(COUNTIF(B384:B428,AE160)=0,"UNITE A CONTROLER","OK")))))),N("Z6"))</f>
        <v/>
      </c>
      <c r="AD160" s="144" t="str">
        <f>IF(1=1,IF(E160="","",AD157),N("AB9"))</f>
        <v/>
      </c>
      <c r="AE160" s="125" t="str">
        <f>IF(1=1,IF(G160="","",UPPER(TRIM(SUBSTITUTE(SUBSTITUTE(G160&amp;"",CHAR(160)," ")," "," ")))),N("AC9"))</f>
        <v/>
      </c>
      <c r="AG160" s="1" t="s">
        <v>29</v>
      </c>
    </row>
    <row r="161" spans="1:33" ht="15.75" x14ac:dyDescent="0.25">
      <c r="A161" s="126" t="str">
        <f>IF(1=1,IF(E161="","",A157),N("A10"))</f>
        <v/>
      </c>
      <c r="B161" s="127" t="str">
        <f>IF(1=1,IF(E161="","",B157),N("B10"))</f>
        <v/>
      </c>
      <c r="C161" s="128"/>
      <c r="D161" s="129" t="str">
        <f>IF(ISBLANK(E161),"",LARGE(D157:D160,1)+1)</f>
        <v/>
      </c>
      <c r="E161" s="130"/>
      <c r="F161" s="131"/>
      <c r="G161" s="170"/>
      <c r="H161" s="105"/>
      <c r="I161" s="132" t="str">
        <f>IF(1=1,IF(E161="","",I157),N("H10"))</f>
        <v/>
      </c>
      <c r="J161" s="133" t="str">
        <f>IF(1=1,IF(E161="","",J157),N("I10"))</f>
        <v/>
      </c>
      <c r="K161" s="134" t="str">
        <f>IF(1=1,IF(E161="","",K157),N("J10"))</f>
        <v/>
      </c>
      <c r="L161" s="135" t="str">
        <f>IF(1=1,IF(OR(J161="",O161="",NOT(ISNUMBER(J161)),NOT(ISNUMBER(O161)),J161=0),"",O161/J161),N("L10"))</f>
        <v/>
      </c>
      <c r="M161" s="136" t="str">
        <f>IF(1=1,IF(OR(L161="",NOT(ISNUMBER(F161))),"",F161*L161*IFERROR(INDEX(D384:D428,MATCH(AE161,B384:B428,0)),1)),N("M13"))</f>
        <v/>
      </c>
      <c r="N161" s="137" t="str">
        <f>IF(1=1,IF(F161="","",IF(G161="","",IFERROR(INDEX(E384:E428,MATCH(AE161,B384:B428,0)),G161&amp;""))),N("N6"))</f>
        <v/>
      </c>
      <c r="O161" s="138" t="str">
        <f>IF(1=1,IF(E161="","",O157),N("K10"))</f>
        <v/>
      </c>
      <c r="P161" s="139" t="str">
        <f>IF(1=1,IF(M161="","",IF(AND(ISNUMBER(M161),M161&lt;1,N161="kg"),MAX(1,ROUND(M161*1000,0)),IF(AND(ISNUMBER(M161),M161&lt;1,N161="L"),MAX(1,ROUND(M161*100,0)),ROUND(M161,3)))),N("O10"))</f>
        <v/>
      </c>
      <c r="Q161" s="140" t="str">
        <f>IF(1=1,IF(M161="","",IF(AND(ISNUMBER(M161),M161&lt;1,N161="kg"),"g",IF(AND(ISNUMBER(M161),M161&lt;1,N161="L"),"cl",N161))),N("P10"))</f>
        <v/>
      </c>
      <c r="R161" s="161" t="str">
        <f>IF(1=1,IF(E161="","",IF(F161="","A CONTROLER",IF(NOT(ISNUMBER(F161)),"TEXTE",IF(OR(L161="",L161&lt;=0),"COMMANDE PRINCIPALE INCOMPLETE",IF(G161="","UNITE MANQUANTE",IF(COUNTIF(B384:B428,AE161)=0,"UNITE A CONTROLER","OK")))))),N("Q9"))</f>
        <v/>
      </c>
      <c r="S161" s="105"/>
      <c r="T161" s="141">
        <f t="shared" si="15"/>
        <v>0</v>
      </c>
      <c r="U161" s="133" t="str">
        <f>IF(1=1,IF(E161="","",U157),N("S10"))</f>
        <v/>
      </c>
      <c r="V161" s="133" t="str">
        <f>IF(1=1,IF(E161="","",V157),N("T10"))</f>
        <v/>
      </c>
      <c r="W161" s="135" t="str">
        <f>IF(1=1,IF(OR(U161="",V161="",NOT(ISNUMBER(U161)),NOT(ISNUMBER(V161)),U161=0),"",V161/U161),N("U10"))</f>
        <v/>
      </c>
      <c r="X161" s="136" t="str">
        <f>IF(1=1,IF(OR(W161="",NOT(ISNUMBER(F161))),"",F161*W161*IFERROR(INDEX(D384:D428,MATCH(AE161,B384:B428,0)),1)),N("V7"))</f>
        <v/>
      </c>
      <c r="Y161" s="137" t="str">
        <f>IF(1=1,IF(F161="","",IF(G161="","",IFERROR(INDEX(E384:E428,MATCH(AE161,B384:B428,0)),G161&amp;""))),N("W6"))</f>
        <v/>
      </c>
      <c r="Z161" s="142" t="str">
        <f>IF(1=1,IF(X161="","",IF(AND(ISNUMBER(X161),X161&lt;1,Y161="kg"),MAX(1,ROUND(X161*1000,0)),IF(AND(ISNUMBER(X161),X161&lt;1,Y161="L"),MAX(1,ROUND(X161*100,0)),ROUND(X161,3)))),N("X10"))</f>
        <v/>
      </c>
      <c r="AA161" s="143" t="str">
        <f>IF(1=1,IF(X161="","",IF(AND(ISNUMBER(X161),X161&lt;1,Y161="kg"),"g",IF(AND(ISNUMBER(X161),X161&lt;1,Y161="L"),"cl",Y161))),N("Y10"))</f>
        <v/>
      </c>
      <c r="AB161" s="123" t="str">
        <f>IF(1=1,IF(E161="","",IF(F161="","A CONTROLER",IF(NOT(ISNUMBER(F161)),"TEXTE",IF(OR(W161="",W161&lt;=0),"COMMANDE COUVERTS INCOMPLETE",IF(G161="","UNITE MANQUANTE",IF(COUNTIF(B384:B428,AE161)=0,"UNITE A CONTROLER","OK")))))),N("Z6"))</f>
        <v/>
      </c>
      <c r="AD161" s="144" t="str">
        <f>IF(1=1,IF(E161="","",AD157),N("AB10"))</f>
        <v/>
      </c>
      <c r="AE161" s="125" t="str">
        <f>IF(1=1,IF(G161="","",UPPER(TRIM(SUBSTITUTE(SUBSTITUTE(G161&amp;"",CHAR(160)," ")," "," ")))),N("AC10"))</f>
        <v/>
      </c>
      <c r="AG161" s="1" t="s">
        <v>30</v>
      </c>
    </row>
    <row r="162" spans="1:33" ht="15.75" x14ac:dyDescent="0.25">
      <c r="A162" s="126" t="str">
        <f>IF(1=1,IF(E162="","",A157),N("A11"))</f>
        <v/>
      </c>
      <c r="B162" s="127" t="str">
        <f>IF(1=1,IF(E162="","",B157),N("B11"))</f>
        <v/>
      </c>
      <c r="C162" s="128"/>
      <c r="D162" s="129" t="str">
        <f>IF(ISBLANK(E162),"",LARGE(D157:D161,1)+1)</f>
        <v/>
      </c>
      <c r="E162" s="130"/>
      <c r="F162" s="131"/>
      <c r="G162" s="170"/>
      <c r="H162" s="105"/>
      <c r="I162" s="132" t="str">
        <f>IF(1=1,IF(E162="","",I157),N("H11"))</f>
        <v/>
      </c>
      <c r="J162" s="133" t="str">
        <f>IF(1=1,IF(E162="","",J157),N("I11"))</f>
        <v/>
      </c>
      <c r="K162" s="134" t="str">
        <f>IF(1=1,IF(E162="","",K157),N("J11"))</f>
        <v/>
      </c>
      <c r="L162" s="135" t="str">
        <f>IF(1=1,IF(OR(J162="",O162="",NOT(ISNUMBER(J162)),NOT(ISNUMBER(O162)),J162=0),"",O162/J162),N("L11"))</f>
        <v/>
      </c>
      <c r="M162" s="136" t="str">
        <f>IF(1=1,IF(OR(L162="",NOT(ISNUMBER(F162))),"",F162*L162*IFERROR(INDEX(D384:D428,MATCH(AE162,B384:B428,0)),1)),N("M13"))</f>
        <v/>
      </c>
      <c r="N162" s="137" t="str">
        <f>IF(1=1,IF(F162="","",IF(G162="","",IFERROR(INDEX(E384:E428,MATCH(AE162,B384:B428,0)),G162&amp;""))),N("N6"))</f>
        <v/>
      </c>
      <c r="O162" s="138" t="str">
        <f>IF(1=1,IF(E162="","",O157),N("K11"))</f>
        <v/>
      </c>
      <c r="P162" s="139" t="str">
        <f>IF(1=1,IF(M162="","",IF(AND(ISNUMBER(M162),M162&lt;1,N162="kg"),MAX(1,ROUND(M162*1000,0)),IF(AND(ISNUMBER(M162),M162&lt;1,N162="L"),MAX(1,ROUND(M162*100,0)),ROUND(M162,3)))),N("O11"))</f>
        <v/>
      </c>
      <c r="Q162" s="140" t="str">
        <f>IF(1=1,IF(M162="","",IF(AND(ISNUMBER(M162),M162&lt;1,N162="kg"),"g",IF(AND(ISNUMBER(M162),M162&lt;1,N162="L"),"cl",N162))),N("P11"))</f>
        <v/>
      </c>
      <c r="R162" s="161" t="str">
        <f>IF(1=1,IF(E162="","",IF(F162="","A CONTROLER",IF(NOT(ISNUMBER(F162)),"TEXTE",IF(OR(L162="",L162&lt;=0),"COMMANDE PRINCIPALE INCOMPLETE",IF(G162="","UNITE MANQUANTE",IF(COUNTIF(B384:B428,AE162)=0,"UNITE A CONTROLER","OK")))))),N("Q9"))</f>
        <v/>
      </c>
      <c r="S162" s="105"/>
      <c r="T162" s="141">
        <f t="shared" si="15"/>
        <v>0</v>
      </c>
      <c r="U162" s="133" t="str">
        <f>IF(1=1,IF(E162="","",U157),N("S11"))</f>
        <v/>
      </c>
      <c r="V162" s="133" t="str">
        <f>IF(1=1,IF(E162="","",V157),N("T11"))</f>
        <v/>
      </c>
      <c r="W162" s="135" t="str">
        <f>IF(1=1,IF(OR(U162="",V162="",NOT(ISNUMBER(U162)),NOT(ISNUMBER(V162)),U162=0),"",V162/U162),N("U11"))</f>
        <v/>
      </c>
      <c r="X162" s="136" t="str">
        <f>IF(1=1,IF(OR(W162="",NOT(ISNUMBER(F162))),"",F162*W162*IFERROR(INDEX(D384:D428,MATCH(AE162,B384:B428,0)),1)),N("V7"))</f>
        <v/>
      </c>
      <c r="Y162" s="137" t="str">
        <f>IF(1=1,IF(F162="","",IF(G162="","",IFERROR(INDEX(E384:E428,MATCH(AE162,B384:B428,0)),G162&amp;""))),N("W6"))</f>
        <v/>
      </c>
      <c r="Z162" s="142" t="str">
        <f>IF(1=1,IF(X162="","",IF(AND(ISNUMBER(X162),X162&lt;1,Y162="kg"),MAX(1,ROUND(X162*1000,0)),IF(AND(ISNUMBER(X162),X162&lt;1,Y162="L"),MAX(1,ROUND(X162*100,0)),ROUND(X162,3)))),N("X11"))</f>
        <v/>
      </c>
      <c r="AA162" s="143" t="str">
        <f>IF(1=1,IF(X162="","",IF(AND(ISNUMBER(X162),X162&lt;1,Y162="kg"),"g",IF(AND(ISNUMBER(X162),X162&lt;1,Y162="L"),"cl",Y162))),N("Y11"))</f>
        <v/>
      </c>
      <c r="AB162" s="123" t="str">
        <f>IF(1=1,IF(E162="","",IF(F162="","A CONTROLER",IF(NOT(ISNUMBER(F162)),"TEXTE",IF(OR(W162="",W162&lt;=0),"COMMANDE COUVERTS INCOMPLETE",IF(G162="","UNITE MANQUANTE",IF(COUNTIF(B384:B428,AE162)=0,"UNITE A CONTROLER","OK")))))),N("Z6"))</f>
        <v/>
      </c>
      <c r="AD162" s="144" t="str">
        <f>IF(1=1,IF(E162="","",AD157),N("AB11"))</f>
        <v/>
      </c>
      <c r="AE162" s="125" t="str">
        <f>IF(1=1,IF(G162="","",UPPER(TRIM(SUBSTITUTE(SUBSTITUTE(G162&amp;"",CHAR(160)," ")," "," ")))),N("AC11"))</f>
        <v/>
      </c>
      <c r="AG162" s="4" t="s">
        <v>31</v>
      </c>
    </row>
    <row r="163" spans="1:33" ht="15.75" x14ac:dyDescent="0.25">
      <c r="A163" s="126" t="str">
        <f>IF(1=1,IF(E163="","",A157),N("A12"))</f>
        <v/>
      </c>
      <c r="B163" s="127" t="str">
        <f>IF(1=1,IF(E163="","",B157),N("B12"))</f>
        <v/>
      </c>
      <c r="C163" s="128"/>
      <c r="D163" s="129" t="str">
        <f>IF(ISBLANK(E163),"",LARGE(D157:D162,1)+1)</f>
        <v/>
      </c>
      <c r="E163" s="130"/>
      <c r="F163" s="131"/>
      <c r="G163" s="170"/>
      <c r="H163" s="105"/>
      <c r="I163" s="132" t="str">
        <f>IF(1=1,IF(E163="","",I157),N("H12"))</f>
        <v/>
      </c>
      <c r="J163" s="133" t="str">
        <f>IF(1=1,IF(E163="","",J157),N("I12"))</f>
        <v/>
      </c>
      <c r="K163" s="134" t="str">
        <f>IF(1=1,IF(E163="","",K157),N("J12"))</f>
        <v/>
      </c>
      <c r="L163" s="135" t="str">
        <f>IF(1=1,IF(OR(J163="",O163="",NOT(ISNUMBER(J163)),NOT(ISNUMBER(O163)),J163=0),"",O163/J163),N("L12"))</f>
        <v/>
      </c>
      <c r="M163" s="136" t="str">
        <f>IF(1=1,IF(OR(L163="",NOT(ISNUMBER(F163))),"",F163*L163*IFERROR(INDEX(D384:D428,MATCH(AE163,B384:B428,0)),1)),N("M13"))</f>
        <v/>
      </c>
      <c r="N163" s="137" t="str">
        <f>IF(1=1,IF(F163="","",IF(G163="","",IFERROR(INDEX(E384:E428,MATCH(AE163,B384:B428,0)),G163&amp;""))),N("N6"))</f>
        <v/>
      </c>
      <c r="O163" s="138" t="str">
        <f>IF(1=1,IF(E163="","",O157),N("K12"))</f>
        <v/>
      </c>
      <c r="P163" s="139" t="str">
        <f>IF(1=1,IF(M163="","",IF(AND(ISNUMBER(M163),M163&lt;1,N163="kg"),MAX(1,ROUND(M163*1000,0)),IF(AND(ISNUMBER(M163),M163&lt;1,N163="L"),MAX(1,ROUND(M163*100,0)),ROUND(M163,3)))),N("O12"))</f>
        <v/>
      </c>
      <c r="Q163" s="140" t="str">
        <f>IF(1=1,IF(M163="","",IF(AND(ISNUMBER(M163),M163&lt;1,N163="kg"),"g",IF(AND(ISNUMBER(M163),M163&lt;1,N163="L"),"cl",N163))),N("P12"))</f>
        <v/>
      </c>
      <c r="R163" s="161" t="str">
        <f>IF(1=1,IF(E163="","",IF(F163="","A CONTROLER",IF(NOT(ISNUMBER(F163)),"TEXTE",IF(OR(L163="",L163&lt;=0),"COMMANDE PRINCIPALE INCOMPLETE",IF(G163="","UNITE MANQUANTE",IF(COUNTIF(B384:B428,AE163)=0,"UNITE A CONTROLER","OK")))))),N("Q9"))</f>
        <v/>
      </c>
      <c r="S163" s="105"/>
      <c r="T163" s="141">
        <f t="shared" si="15"/>
        <v>0</v>
      </c>
      <c r="U163" s="133" t="str">
        <f>IF(1=1,IF(E163="","",U157),N("S12"))</f>
        <v/>
      </c>
      <c r="V163" s="133" t="str">
        <f>IF(1=1,IF(E163="","",V157),N("T12"))</f>
        <v/>
      </c>
      <c r="W163" s="135" t="str">
        <f>IF(1=1,IF(OR(U163="",V163="",NOT(ISNUMBER(U163)),NOT(ISNUMBER(V163)),U163=0),"",V163/U163),N("U12"))</f>
        <v/>
      </c>
      <c r="X163" s="136" t="str">
        <f>IF(1=1,IF(OR(W163="",NOT(ISNUMBER(F163))),"",F163*W163*IFERROR(INDEX(D384:D428,MATCH(AE163,B384:B428,0)),1)),N("V7"))</f>
        <v/>
      </c>
      <c r="Y163" s="137" t="str">
        <f>IF(1=1,IF(F163="","",IF(G163="","",IFERROR(INDEX(E384:E428,MATCH(AE163,B384:B428,0)),G163&amp;""))),N("W6"))</f>
        <v/>
      </c>
      <c r="Z163" s="142" t="str">
        <f>IF(1=1,IF(X163="","",IF(AND(ISNUMBER(X163),X163&lt;1,Y163="kg"),MAX(1,ROUND(X163*1000,0)),IF(AND(ISNUMBER(X163),X163&lt;1,Y163="L"),MAX(1,ROUND(X163*100,0)),ROUND(X163,3)))),N("X12"))</f>
        <v/>
      </c>
      <c r="AA163" s="143" t="str">
        <f>IF(1=1,IF(X163="","",IF(AND(ISNUMBER(X163),X163&lt;1,Y163="kg"),"g",IF(AND(ISNUMBER(X163),X163&lt;1,Y163="L"),"cl",Y163))),N("Y12"))</f>
        <v/>
      </c>
      <c r="AB163" s="123" t="str">
        <f>IF(1=1,IF(E163="","",IF(F163="","A CONTROLER",IF(NOT(ISNUMBER(F163)),"TEXTE",IF(OR(W163="",W163&lt;=0),"COMMANDE COUVERTS INCOMPLETE",IF(G163="","UNITE MANQUANTE",IF(COUNTIF(B384:B428,AE163)=0,"UNITE A CONTROLER","OK")))))),N("Z6"))</f>
        <v/>
      </c>
      <c r="AD163" s="144" t="str">
        <f>IF(1=1,IF(E163="","",AD157),N("AB12"))</f>
        <v/>
      </c>
      <c r="AE163" s="125" t="str">
        <f>IF(1=1,IF(G163="","",UPPER(TRIM(SUBSTITUTE(SUBSTITUTE(G163&amp;"",CHAR(160)," ")," "," ")))),N("AC12"))</f>
        <v/>
      </c>
      <c r="AG163" s="4" t="s">
        <v>32</v>
      </c>
    </row>
    <row r="164" spans="1:33" ht="15.75" x14ac:dyDescent="0.25">
      <c r="A164" s="126" t="str">
        <f>IF(1=1,IF(E164="","",A157),N("A13"))</f>
        <v/>
      </c>
      <c r="B164" s="127" t="str">
        <f>IF(1=1,IF(E164="","",B157),N("B13"))</f>
        <v/>
      </c>
      <c r="C164" s="128"/>
      <c r="D164" s="129" t="str">
        <f>IF(ISBLANK(E164),"",LARGE(D157:D163,1)+1)</f>
        <v/>
      </c>
      <c r="E164" s="130"/>
      <c r="F164" s="131"/>
      <c r="G164" s="170"/>
      <c r="H164" s="105"/>
      <c r="I164" s="132" t="str">
        <f>IF(1=1,IF(E164="","",I157),N("H13"))</f>
        <v/>
      </c>
      <c r="J164" s="133" t="str">
        <f>IF(1=1,IF(E164="","",J157),N("I13"))</f>
        <v/>
      </c>
      <c r="K164" s="134" t="str">
        <f>IF(1=1,IF(E164="","",K157),N("J13"))</f>
        <v/>
      </c>
      <c r="L164" s="135" t="str">
        <f>IF(1=1,IF(OR(J164="",O164="",NOT(ISNUMBER(J164)),NOT(ISNUMBER(O164)),J164=0),"",O164/J164),N("L13"))</f>
        <v/>
      </c>
      <c r="M164" s="136" t="str">
        <f>IF(1=1,IF(OR(L164="",NOT(ISNUMBER(F164))),"",F164*L164*IFERROR(INDEX(D384:D428,MATCH(AE164,B384:B428,0)),1)),N("M13"))</f>
        <v/>
      </c>
      <c r="N164" s="137" t="str">
        <f>IF(1=1,IF(F164="","",IF(G164="","",IFERROR(INDEX(E384:E428,MATCH(AE164,B384:B428,0)),G164&amp;""))),N("N6"))</f>
        <v/>
      </c>
      <c r="O164" s="138" t="str">
        <f>IF(1=1,IF(E164="","",O157),N("K13"))</f>
        <v/>
      </c>
      <c r="P164" s="139" t="str">
        <f>IF(1=1,IF(M164="","",IF(AND(ISNUMBER(M164),M164&lt;1,N164="kg"),MAX(1,ROUND(M164*1000,0)),IF(AND(ISNUMBER(M164),M164&lt;1,N164="L"),MAX(1,ROUND(M164*100,0)),ROUND(M164,3)))),N("O13"))</f>
        <v/>
      </c>
      <c r="Q164" s="140" t="str">
        <f>IF(1=1,IF(M164="","",IF(AND(ISNUMBER(M164),M164&lt;1,N164="kg"),"g",IF(AND(ISNUMBER(M164),M164&lt;1,N164="L"),"cl",N164))),N("P13"))</f>
        <v/>
      </c>
      <c r="R164" s="161" t="str">
        <f>IF(1=1,IF(E164="","",IF(F164="","A CONTROLER",IF(NOT(ISNUMBER(F164)),"TEXTE",IF(OR(L164="",L164&lt;=0),"COMMANDE PRINCIPALE INCOMPLETE",IF(G164="","UNITE MANQUANTE",IF(COUNTIF(B384:B428,AE164)=0,"UNITE A CONTROLER","OK")))))),N("Q9"))</f>
        <v/>
      </c>
      <c r="S164" s="105"/>
      <c r="T164" s="141">
        <f t="shared" si="15"/>
        <v>0</v>
      </c>
      <c r="U164" s="133" t="str">
        <f>IF(1=1,IF(E164="","",U157),N("S13"))</f>
        <v/>
      </c>
      <c r="V164" s="133" t="str">
        <f>IF(1=1,IF(E164="","",V157),N("T13"))</f>
        <v/>
      </c>
      <c r="W164" s="135" t="str">
        <f>IF(1=1,IF(OR(U164="",V164="",NOT(ISNUMBER(U164)),NOT(ISNUMBER(V164)),U164=0),"",V164/U164),N("U13"))</f>
        <v/>
      </c>
      <c r="X164" s="136" t="str">
        <f>IF(1=1,IF(OR(W164="",NOT(ISNUMBER(F164))),"",F164*W164*IFERROR(INDEX(D384:D428,MATCH(AE164,B384:B428,0)),1)),N("V7"))</f>
        <v/>
      </c>
      <c r="Y164" s="137" t="str">
        <f>IF(1=1,IF(F164="","",IF(G164="","",IFERROR(INDEX(E384:E428,MATCH(AE164,B384:B428,0)),G164&amp;""))),N("W6"))</f>
        <v/>
      </c>
      <c r="Z164" s="142" t="str">
        <f>IF(1=1,IF(X164="","",IF(AND(ISNUMBER(X164),X164&lt;1,Y164="kg"),MAX(1,ROUND(X164*1000,0)),IF(AND(ISNUMBER(X164),X164&lt;1,Y164="L"),MAX(1,ROUND(X164*100,0)),ROUND(X164,3)))),N("X13"))</f>
        <v/>
      </c>
      <c r="AA164" s="143" t="str">
        <f>IF(1=1,IF(X164="","",IF(AND(ISNUMBER(X164),X164&lt;1,Y164="kg"),"g",IF(AND(ISNUMBER(X164),X164&lt;1,Y164="L"),"cl",Y164))),N("Y13"))</f>
        <v/>
      </c>
      <c r="AB164" s="123" t="str">
        <f>IF(1=1,IF(E164="","",IF(F164="","A CONTROLER",IF(NOT(ISNUMBER(F164)),"TEXTE",IF(OR(W164="",W164&lt;=0),"COMMANDE COUVERTS INCOMPLETE",IF(G164="","UNITE MANQUANTE",IF(COUNTIF(B384:B428,AE164)=0,"UNITE A CONTROLER","OK")))))),N("Z6"))</f>
        <v/>
      </c>
      <c r="AD164" s="144" t="str">
        <f>IF(1=1,IF(E164="","",AD157),N("AB13"))</f>
        <v/>
      </c>
      <c r="AE164" s="125" t="str">
        <f>IF(1=1,IF(G164="","",UPPER(TRIM(SUBSTITUTE(SUBSTITUTE(G164&amp;"",CHAR(160)," ")," "," ")))),N("AC13"))</f>
        <v/>
      </c>
      <c r="AG164" s="4" t="s">
        <v>33</v>
      </c>
    </row>
    <row r="165" spans="1:33" ht="15.75" x14ac:dyDescent="0.25">
      <c r="A165" s="126" t="str">
        <f>IF(1=1,IF(E165="","",A157),N("A14"))</f>
        <v/>
      </c>
      <c r="B165" s="127" t="str">
        <f>IF(1=1,IF(E165="","",B157),N("B14"))</f>
        <v/>
      </c>
      <c r="C165" s="128"/>
      <c r="D165" s="129" t="str">
        <f>IF(ISBLANK(E165),"",LARGE(D157:D164,1)+1)</f>
        <v/>
      </c>
      <c r="E165" s="130"/>
      <c r="F165" s="131"/>
      <c r="G165" s="170"/>
      <c r="H165" s="105"/>
      <c r="I165" s="132" t="str">
        <f>IF(1=1,IF(E165="","",I157),N("H14"))</f>
        <v/>
      </c>
      <c r="J165" s="133" t="str">
        <f>IF(1=1,IF(E165="","",J157),N("I14"))</f>
        <v/>
      </c>
      <c r="K165" s="134" t="str">
        <f>IF(1=1,IF(E165="","",K157),N("J14"))</f>
        <v/>
      </c>
      <c r="L165" s="135" t="str">
        <f>IF(1=1,IF(OR(J165="",O165="",NOT(ISNUMBER(J165)),NOT(ISNUMBER(O165)),J165=0),"",O165/J165),N("L14"))</f>
        <v/>
      </c>
      <c r="M165" s="136" t="str">
        <f>IF(1=1,IF(OR(L165="",NOT(ISNUMBER(F165))),"",F165*L165*IFERROR(INDEX(D384:D428,MATCH(AE165,B384:B428,0)),1)),N("M13"))</f>
        <v/>
      </c>
      <c r="N165" s="137" t="str">
        <f>IF(1=1,IF(F165="","",IF(G165="","",IFERROR(INDEX(E384:E428,MATCH(AE165,B384:B428,0)),G165&amp;""))),N("N6"))</f>
        <v/>
      </c>
      <c r="O165" s="138" t="str">
        <f>IF(1=1,IF(E165="","",O157),N("K14"))</f>
        <v/>
      </c>
      <c r="P165" s="139" t="str">
        <f>IF(1=1,IF(M165="","",IF(AND(ISNUMBER(M165),M165&lt;1,N165="kg"),MAX(1,ROUND(M165*1000,0)),IF(AND(ISNUMBER(M165),M165&lt;1,N165="L"),MAX(1,ROUND(M165*100,0)),ROUND(M165,3)))),N("O14"))</f>
        <v/>
      </c>
      <c r="Q165" s="140" t="str">
        <f>IF(1=1,IF(M165="","",IF(AND(ISNUMBER(M165),M165&lt;1,N165="kg"),"g",IF(AND(ISNUMBER(M165),M165&lt;1,N165="L"),"cl",N165))),N("P14"))</f>
        <v/>
      </c>
      <c r="R165" s="161" t="str">
        <f>IF(1=1,IF(E165="","",IF(F165="","A CONTROLER",IF(NOT(ISNUMBER(F165)),"TEXTE",IF(OR(L165="",L165&lt;=0),"COMMANDE PRINCIPALE INCOMPLETE",IF(G165="","UNITE MANQUANTE",IF(COUNTIF(B384:B428,AE165)=0,"UNITE A CONTROLER","OK")))))),N("Q9"))</f>
        <v/>
      </c>
      <c r="S165" s="105"/>
      <c r="T165" s="141">
        <f t="shared" si="15"/>
        <v>0</v>
      </c>
      <c r="U165" s="133" t="str">
        <f>IF(1=1,IF(E165="","",U157),N("S14"))</f>
        <v/>
      </c>
      <c r="V165" s="133" t="str">
        <f>IF(1=1,IF(E165="","",V157),N("T14"))</f>
        <v/>
      </c>
      <c r="W165" s="135" t="str">
        <f>IF(1=1,IF(OR(U165="",V165="",NOT(ISNUMBER(U165)),NOT(ISNUMBER(V165)),U165=0),"",V165/U165),N("U14"))</f>
        <v/>
      </c>
      <c r="X165" s="136" t="str">
        <f>IF(1=1,IF(OR(W165="",NOT(ISNUMBER(F165))),"",F165*W165*IFERROR(INDEX(D384:D428,MATCH(AE165,B384:B428,0)),1)),N("V7"))</f>
        <v/>
      </c>
      <c r="Y165" s="137" t="str">
        <f>IF(1=1,IF(F165="","",IF(G165="","",IFERROR(INDEX(E384:E428,MATCH(AE165,B384:B428,0)),G165&amp;""))),N("W6"))</f>
        <v/>
      </c>
      <c r="Z165" s="142" t="str">
        <f>IF(1=1,IF(X165="","",IF(AND(ISNUMBER(X165),X165&lt;1,Y165="kg"),MAX(1,ROUND(X165*1000,0)),IF(AND(ISNUMBER(X165),X165&lt;1,Y165="L"),MAX(1,ROUND(X165*100,0)),ROUND(X165,3)))),N("X14"))</f>
        <v/>
      </c>
      <c r="AA165" s="143" t="str">
        <f>IF(1=1,IF(X165="","",IF(AND(ISNUMBER(X165),X165&lt;1,Y165="kg"),"g",IF(AND(ISNUMBER(X165),X165&lt;1,Y165="L"),"cl",Y165))),N("Y14"))</f>
        <v/>
      </c>
      <c r="AB165" s="123" t="str">
        <f>IF(1=1,IF(E165="","",IF(F165="","A CONTROLER",IF(NOT(ISNUMBER(F165)),"TEXTE",IF(OR(W165="",W165&lt;=0),"COMMANDE COUVERTS INCOMPLETE",IF(G165="","UNITE MANQUANTE",IF(COUNTIF(B384:B428,AE165)=0,"UNITE A CONTROLER","OK")))))),N("Z6"))</f>
        <v/>
      </c>
      <c r="AD165" s="144" t="str">
        <f>IF(1=1,IF(E165="","",AD157),N("AB14"))</f>
        <v/>
      </c>
      <c r="AE165" s="125" t="str">
        <f>IF(1=1,IF(G165="","",UPPER(TRIM(SUBSTITUTE(SUBSTITUTE(G165&amp;"",CHAR(160)," ")," "," ")))),N("AC14"))</f>
        <v/>
      </c>
      <c r="AG165" s="5" t="s">
        <v>34</v>
      </c>
    </row>
    <row r="166" spans="1:33" ht="15.75" x14ac:dyDescent="0.25">
      <c r="A166" s="126" t="str">
        <f>IF(1=1,IF(E166="","",A157),N("A15"))</f>
        <v/>
      </c>
      <c r="B166" s="127" t="str">
        <f>IF(1=1,IF(E166="","",B157),N("B15"))</f>
        <v/>
      </c>
      <c r="C166" s="128"/>
      <c r="D166" s="129" t="str">
        <f>IF(ISBLANK(E166),"",LARGE(D157:D165,1)+1)</f>
        <v/>
      </c>
      <c r="E166" s="130"/>
      <c r="F166" s="131"/>
      <c r="G166" s="170"/>
      <c r="H166" s="105"/>
      <c r="I166" s="132" t="str">
        <f>IF(1=1,IF(E166="","",I157),N("H15"))</f>
        <v/>
      </c>
      <c r="J166" s="133" t="str">
        <f>IF(1=1,IF(E166="","",J157),N("I15"))</f>
        <v/>
      </c>
      <c r="K166" s="134" t="str">
        <f>IF(1=1,IF(E166="","",K157),N("J15"))</f>
        <v/>
      </c>
      <c r="L166" s="135" t="str">
        <f>IF(1=1,IF(OR(J166="",O166="",NOT(ISNUMBER(J166)),NOT(ISNUMBER(O166)),J166=0),"",O166/J166),N("L15"))</f>
        <v/>
      </c>
      <c r="M166" s="136" t="str">
        <f>IF(1=1,IF(OR(L166="",NOT(ISNUMBER(F166))),"",F166*L166*IFERROR(INDEX(D384:D428,MATCH(AE166,B384:B428,0)),1)),N("M13"))</f>
        <v/>
      </c>
      <c r="N166" s="137" t="str">
        <f>IF(1=1,IF(F166="","",IF(G166="","",IFERROR(INDEX(E384:E428,MATCH(AE166,B384:B428,0)),G166&amp;""))),N("N6"))</f>
        <v/>
      </c>
      <c r="O166" s="138" t="str">
        <f>IF(1=1,IF(E166="","",O157),N("K15"))</f>
        <v/>
      </c>
      <c r="P166" s="139" t="str">
        <f>IF(1=1,IF(M166="","",IF(AND(ISNUMBER(M166),M166&lt;1,N166="kg"),MAX(1,ROUND(M166*1000,0)),IF(AND(ISNUMBER(M166),M166&lt;1,N166="L"),MAX(1,ROUND(M166*100,0)),ROUND(M166,3)))),N("O15"))</f>
        <v/>
      </c>
      <c r="Q166" s="140" t="str">
        <f>IF(1=1,IF(M166="","",IF(AND(ISNUMBER(M166),M166&lt;1,N166="kg"),"g",IF(AND(ISNUMBER(M166),M166&lt;1,N166="L"),"cl",N166))),N("P15"))</f>
        <v/>
      </c>
      <c r="R166" s="161" t="str">
        <f>IF(1=1,IF(E166="","",IF(F166="","A CONTROLER",IF(NOT(ISNUMBER(F166)),"TEXTE",IF(OR(L166="",L166&lt;=0),"COMMANDE PRINCIPALE INCOMPLETE",IF(G166="","UNITE MANQUANTE",IF(COUNTIF(B384:B428,AE166)=0,"UNITE A CONTROLER","OK")))))),N("Q9"))</f>
        <v/>
      </c>
      <c r="S166" s="105"/>
      <c r="T166" s="141">
        <f t="shared" si="15"/>
        <v>0</v>
      </c>
      <c r="U166" s="133" t="str">
        <f>IF(1=1,IF(E166="","",U157),N("S15"))</f>
        <v/>
      </c>
      <c r="V166" s="133" t="str">
        <f>IF(1=1,IF(E166="","",V157),N("T15"))</f>
        <v/>
      </c>
      <c r="W166" s="135" t="str">
        <f>IF(1=1,IF(OR(U166="",V166="",NOT(ISNUMBER(U166)),NOT(ISNUMBER(V166)),U166=0),"",V166/U166),N("U15"))</f>
        <v/>
      </c>
      <c r="X166" s="136" t="str">
        <f>IF(1=1,IF(OR(W166="",NOT(ISNUMBER(F166))),"",F166*W166*IFERROR(INDEX(D384:D428,MATCH(AE166,B384:B428,0)),1)),N("V7"))</f>
        <v/>
      </c>
      <c r="Y166" s="137" t="str">
        <f>IF(1=1,IF(F166="","",IF(G166="","",IFERROR(INDEX(E384:E428,MATCH(AE166,B384:B428,0)),G166&amp;""))),N("W6"))</f>
        <v/>
      </c>
      <c r="Z166" s="142" t="str">
        <f>IF(1=1,IF(X166="","",IF(AND(ISNUMBER(X166),X166&lt;1,Y166="kg"),MAX(1,ROUND(X166*1000,0)),IF(AND(ISNUMBER(X166),X166&lt;1,Y166="L"),MAX(1,ROUND(X166*100,0)),ROUND(X166,3)))),N("X15"))</f>
        <v/>
      </c>
      <c r="AA166" s="143" t="str">
        <f>IF(1=1,IF(X166="","",IF(AND(ISNUMBER(X166),X166&lt;1,Y166="kg"),"g",IF(AND(ISNUMBER(X166),X166&lt;1,Y166="L"),"cl",Y166))),N("Y15"))</f>
        <v/>
      </c>
      <c r="AB166" s="123" t="str">
        <f>IF(1=1,IF(E166="","",IF(F166="","A CONTROLER",IF(NOT(ISNUMBER(F166)),"TEXTE",IF(OR(W166="",W166&lt;=0),"COMMANDE COUVERTS INCOMPLETE",IF(G166="","UNITE MANQUANTE",IF(COUNTIF(B384:B428,AE166)=0,"UNITE A CONTROLER","OK")))))),N("Z6"))</f>
        <v/>
      </c>
      <c r="AD166" s="144" t="str">
        <f>IF(1=1,IF(E166="","",AD157),N("AB15"))</f>
        <v/>
      </c>
      <c r="AE166" s="125" t="str">
        <f>IF(1=1,IF(G166="","",UPPER(TRIM(SUBSTITUTE(SUBSTITUTE(G166&amp;"",CHAR(160)," ")," "," ")))),N("AC15"))</f>
        <v/>
      </c>
      <c r="AG166" s="5" t="s">
        <v>35</v>
      </c>
    </row>
    <row r="167" spans="1:33" ht="15.75" x14ac:dyDescent="0.25">
      <c r="A167" s="126" t="str">
        <f>IF(1=1,IF(E167="","",A157),N("A16"))</f>
        <v/>
      </c>
      <c r="B167" s="127" t="str">
        <f>IF(1=1,IF(E167="","",B157),N("B16"))</f>
        <v/>
      </c>
      <c r="C167" s="128"/>
      <c r="D167" s="129" t="str">
        <f>IF(ISBLANK(E167),"",LARGE(D157:D166,1)+1)</f>
        <v/>
      </c>
      <c r="E167" s="130"/>
      <c r="F167" s="131"/>
      <c r="G167" s="170"/>
      <c r="H167" s="105"/>
      <c r="I167" s="132" t="str">
        <f>IF(1=1,IF(E167="","",I157),N("H16"))</f>
        <v/>
      </c>
      <c r="J167" s="133" t="str">
        <f>IF(1=1,IF(E167="","",J157),N("I16"))</f>
        <v/>
      </c>
      <c r="K167" s="134" t="str">
        <f>IF(1=1,IF(E167="","",K157),N("J16"))</f>
        <v/>
      </c>
      <c r="L167" s="135" t="str">
        <f>IF(1=1,IF(OR(J167="",O167="",NOT(ISNUMBER(J167)),NOT(ISNUMBER(O167)),J167=0),"",O167/J167),N("L16"))</f>
        <v/>
      </c>
      <c r="M167" s="136" t="str">
        <f>IF(1=1,IF(OR(L167="",NOT(ISNUMBER(F167))),"",F167*L167*IFERROR(INDEX(D384:D428,MATCH(AE167,B384:B428,0)),1)),N("M13"))</f>
        <v/>
      </c>
      <c r="N167" s="137" t="str">
        <f>IF(1=1,IF(F167="","",IF(G167="","",IFERROR(INDEX(E384:E428,MATCH(AE167,B384:B428,0)),G167&amp;""))),N("N6"))</f>
        <v/>
      </c>
      <c r="O167" s="138" t="str">
        <f>IF(1=1,IF(E167="","",O157),N("K16"))</f>
        <v/>
      </c>
      <c r="P167" s="139" t="str">
        <f>IF(1=1,IF(M167="","",IF(AND(ISNUMBER(M167),M167&lt;1,N167="kg"),MAX(1,ROUND(M167*1000,0)),IF(AND(ISNUMBER(M167),M167&lt;1,N167="L"),MAX(1,ROUND(M167*100,0)),ROUND(M167,3)))),N("O16"))</f>
        <v/>
      </c>
      <c r="Q167" s="140" t="str">
        <f>IF(1=1,IF(M167="","",IF(AND(ISNUMBER(M167),M167&lt;1,N167="kg"),"g",IF(AND(ISNUMBER(M167),M167&lt;1,N167="L"),"cl",N167))),N("P16"))</f>
        <v/>
      </c>
      <c r="R167" s="161" t="str">
        <f>IF(1=1,IF(E167="","",IF(F167="","A CONTROLER",IF(NOT(ISNUMBER(F167)),"TEXTE",IF(OR(L167="",L167&lt;=0),"COMMANDE PRINCIPALE INCOMPLETE",IF(G167="","UNITE MANQUANTE",IF(COUNTIF(B384:B428,AE167)=0,"UNITE A CONTROLER","OK")))))),N("Q9"))</f>
        <v/>
      </c>
      <c r="S167" s="105"/>
      <c r="T167" s="141">
        <f t="shared" si="15"/>
        <v>0</v>
      </c>
      <c r="U167" s="133" t="str">
        <f>IF(1=1,IF(E167="","",U157),N("S16"))</f>
        <v/>
      </c>
      <c r="V167" s="133" t="str">
        <f>IF(1=1,IF(E167="","",V157),N("T16"))</f>
        <v/>
      </c>
      <c r="W167" s="135" t="str">
        <f>IF(1=1,IF(OR(U167="",V167="",NOT(ISNUMBER(U167)),NOT(ISNUMBER(V167)),U167=0),"",V167/U167),N("U16"))</f>
        <v/>
      </c>
      <c r="X167" s="136" t="str">
        <f>IF(1=1,IF(OR(W167="",NOT(ISNUMBER(F167))),"",F167*W167*IFERROR(INDEX(D384:D428,MATCH(AE167,B384:B428,0)),1)),N("V7"))</f>
        <v/>
      </c>
      <c r="Y167" s="137" t="str">
        <f>IF(1=1,IF(F167="","",IF(G167="","",IFERROR(INDEX(E384:E428,MATCH(AE167,B384:B428,0)),G167&amp;""))),N("W6"))</f>
        <v/>
      </c>
      <c r="Z167" s="142" t="str">
        <f>IF(1=1,IF(X167="","",IF(AND(ISNUMBER(X167),X167&lt;1,Y167="kg"),MAX(1,ROUND(X167*1000,0)),IF(AND(ISNUMBER(X167),X167&lt;1,Y167="L"),MAX(1,ROUND(X167*100,0)),ROUND(X167,3)))),N("X16"))</f>
        <v/>
      </c>
      <c r="AA167" s="143" t="str">
        <f>IF(1=1,IF(X167="","",IF(AND(ISNUMBER(X167),X167&lt;1,Y167="kg"),"g",IF(AND(ISNUMBER(X167),X167&lt;1,Y167="L"),"cl",Y167))),N("Y16"))</f>
        <v/>
      </c>
      <c r="AB167" s="123" t="str">
        <f>IF(1=1,IF(E167="","",IF(F167="","A CONTROLER",IF(NOT(ISNUMBER(F167)),"TEXTE",IF(OR(W167="",W167&lt;=0),"COMMANDE COUVERTS INCOMPLETE",IF(G167="","UNITE MANQUANTE",IF(COUNTIF(B384:B428,AE167)=0,"UNITE A CONTROLER","OK")))))),N("Z6"))</f>
        <v/>
      </c>
      <c r="AD167" s="144" t="str">
        <f>IF(1=1,IF(E167="","",AD157),N("AB16"))</f>
        <v/>
      </c>
      <c r="AE167" s="125" t="str">
        <f>IF(1=1,IF(G167="","",UPPER(TRIM(SUBSTITUTE(SUBSTITUTE(G167&amp;"",CHAR(160)," ")," "," ")))),N("AC16"))</f>
        <v/>
      </c>
      <c r="AG167" s="5" t="s">
        <v>225</v>
      </c>
    </row>
    <row r="168" spans="1:33" ht="15.75" x14ac:dyDescent="0.25">
      <c r="A168" s="126" t="str">
        <f>IF(1=1,IF(E168="","",A157),N("A17"))</f>
        <v/>
      </c>
      <c r="B168" s="127" t="str">
        <f>IF(1=1,IF(E168="","",B157),N("B17"))</f>
        <v/>
      </c>
      <c r="C168" s="128"/>
      <c r="D168" s="129" t="str">
        <f>IF(ISBLANK(E168),"",LARGE(D157:D167,1)+1)</f>
        <v/>
      </c>
      <c r="E168" s="130"/>
      <c r="F168" s="131"/>
      <c r="G168" s="170"/>
      <c r="H168" s="105"/>
      <c r="I168" s="132" t="str">
        <f>IF(1=1,IF(E168="","",I157),N("H17"))</f>
        <v/>
      </c>
      <c r="J168" s="133" t="str">
        <f>IF(1=1,IF(E168="","",J157),N("I17"))</f>
        <v/>
      </c>
      <c r="K168" s="134" t="str">
        <f>IF(1=1,IF(E168="","",K157),N("J17"))</f>
        <v/>
      </c>
      <c r="L168" s="135" t="str">
        <f>IF(1=1,IF(OR(J168="",O168="",NOT(ISNUMBER(J168)),NOT(ISNUMBER(O168)),J168=0),"",O168/J168),N("L17"))</f>
        <v/>
      </c>
      <c r="M168" s="136" t="str">
        <f>IF(1=1,IF(OR(L168="",NOT(ISNUMBER(F168))),"",F168*L168*IFERROR(INDEX(D384:D428,MATCH(AE168,B384:B428,0)),1)),N("M13"))</f>
        <v/>
      </c>
      <c r="N168" s="137" t="str">
        <f>IF(1=1,IF(F168="","",IF(G168="","",IFERROR(INDEX(E384:E428,MATCH(AE168,B384:B428,0)),G168&amp;""))),N("N6"))</f>
        <v/>
      </c>
      <c r="O168" s="138" t="str">
        <f>IF(1=1,IF(E168="","",O157),N("K17"))</f>
        <v/>
      </c>
      <c r="P168" s="139" t="str">
        <f>IF(1=1,IF(M168="","",IF(AND(ISNUMBER(M168),M168&lt;1,N168="kg"),MAX(1,ROUND(M168*1000,0)),IF(AND(ISNUMBER(M168),M168&lt;1,N168="L"),MAX(1,ROUND(M168*100,0)),ROUND(M168,3)))),N("O17"))</f>
        <v/>
      </c>
      <c r="Q168" s="140" t="str">
        <f>IF(1=1,IF(M168="","",IF(AND(ISNUMBER(M168),M168&lt;1,N168="kg"),"g",IF(AND(ISNUMBER(M168),M168&lt;1,N168="L"),"cl",N168))),N("P17"))</f>
        <v/>
      </c>
      <c r="R168" s="161" t="str">
        <f>IF(1=1,IF(E168="","",IF(F168="","A CONTROLER",IF(NOT(ISNUMBER(F168)),"TEXTE",IF(OR(L168="",L168&lt;=0),"COMMANDE PRINCIPALE INCOMPLETE",IF(G168="","UNITE MANQUANTE",IF(COUNTIF(B384:B428,AE168)=0,"UNITE A CONTROLER","OK")))))),N("Q9"))</f>
        <v/>
      </c>
      <c r="S168" s="105"/>
      <c r="T168" s="141">
        <f t="shared" si="15"/>
        <v>0</v>
      </c>
      <c r="U168" s="133" t="str">
        <f>IF(1=1,IF(E168="","",U157),N("S17"))</f>
        <v/>
      </c>
      <c r="V168" s="133" t="str">
        <f>IF(1=1,IF(E168="","",V157),N("T17"))</f>
        <v/>
      </c>
      <c r="W168" s="135" t="str">
        <f>IF(1=1,IF(OR(U168="",V168="",NOT(ISNUMBER(U168)),NOT(ISNUMBER(V168)),U168=0),"",V168/U168),N("U17"))</f>
        <v/>
      </c>
      <c r="X168" s="136" t="str">
        <f>IF(1=1,IF(OR(W168="",NOT(ISNUMBER(F168))),"",F168*W168*IFERROR(INDEX(D384:D428,MATCH(AE168,B384:B428,0)),1)),N("V7"))</f>
        <v/>
      </c>
      <c r="Y168" s="137" t="str">
        <f>IF(1=1,IF(F168="","",IF(G168="","",IFERROR(INDEX(E384:E428,MATCH(AE168,B384:B428,0)),G168&amp;""))),N("W6"))</f>
        <v/>
      </c>
      <c r="Z168" s="142" t="str">
        <f>IF(1=1,IF(X168="","",IF(AND(ISNUMBER(X168),X168&lt;1,Y168="kg"),MAX(1,ROUND(X168*1000,0)),IF(AND(ISNUMBER(X168),X168&lt;1,Y168="L"),MAX(1,ROUND(X168*100,0)),ROUND(X168,3)))),N("X17"))</f>
        <v/>
      </c>
      <c r="AA168" s="143" t="str">
        <f>IF(1=1,IF(X168="","",IF(AND(ISNUMBER(X168),X168&lt;1,Y168="kg"),"g",IF(AND(ISNUMBER(X168),X168&lt;1,Y168="L"),"cl",Y168))),N("Y17"))</f>
        <v/>
      </c>
      <c r="AB168" s="123" t="str">
        <f>IF(1=1,IF(E168="","",IF(F168="","A CONTROLER",IF(NOT(ISNUMBER(F168)),"TEXTE",IF(OR(W168="",W168&lt;=0),"COMMANDE COUVERTS INCOMPLETE",IF(G168="","UNITE MANQUANTE",IF(COUNTIF(B384:B428,AE168)=0,"UNITE A CONTROLER","OK")))))),N("Z6"))</f>
        <v/>
      </c>
      <c r="AD168" s="144" t="str">
        <f>IF(1=1,IF(E168="","",AD157),N("AB17"))</f>
        <v/>
      </c>
      <c r="AE168" s="125" t="str">
        <f>IF(1=1,IF(G168="","",UPPER(TRIM(SUBSTITUTE(SUBSTITUTE(G168&amp;"",CHAR(160)," ")," "," ")))),N("AC17"))</f>
        <v/>
      </c>
      <c r="AG168" s="5" t="s">
        <v>36</v>
      </c>
    </row>
    <row r="169" spans="1:33" ht="15.75" x14ac:dyDescent="0.25">
      <c r="A169" s="126" t="str">
        <f>IF(1=1,IF(E169="","",A157),N("A18"))</f>
        <v/>
      </c>
      <c r="B169" s="127" t="str">
        <f>IF(1=1,IF(E169="","",B157),N("B18"))</f>
        <v/>
      </c>
      <c r="C169" s="128"/>
      <c r="D169" s="129" t="str">
        <f>IF(ISBLANK(E169),"",LARGE(D157:D168,1)+1)</f>
        <v/>
      </c>
      <c r="E169" s="130"/>
      <c r="F169" s="131"/>
      <c r="G169" s="170"/>
      <c r="H169" s="105"/>
      <c r="I169" s="132" t="str">
        <f>IF(1=1,IF(E169="","",I157),N("H18"))</f>
        <v/>
      </c>
      <c r="J169" s="133" t="str">
        <f>IF(1=1,IF(E169="","",J157),N("I18"))</f>
        <v/>
      </c>
      <c r="K169" s="134" t="str">
        <f>IF(1=1,IF(E169="","",K157),N("J18"))</f>
        <v/>
      </c>
      <c r="L169" s="135" t="str">
        <f>IF(1=1,IF(OR(J169="",O169="",NOT(ISNUMBER(J169)),NOT(ISNUMBER(O169)),J169=0),"",O169/J169),N("L18"))</f>
        <v/>
      </c>
      <c r="M169" s="136" t="str">
        <f>IF(1=1,IF(OR(L169="",NOT(ISNUMBER(F169))),"",F169*L169*IFERROR(INDEX(D384:D428,MATCH(AE169,B384:B428,0)),1)),N("M13"))</f>
        <v/>
      </c>
      <c r="N169" s="137" t="str">
        <f>IF(1=1,IF(F169="","",IF(G169="","",IFERROR(INDEX(E384:E428,MATCH(AE169,B384:B428,0)),G169&amp;""))),N("N6"))</f>
        <v/>
      </c>
      <c r="O169" s="138" t="str">
        <f>IF(1=1,IF(E169="","",O157),N("K18"))</f>
        <v/>
      </c>
      <c r="P169" s="139" t="str">
        <f>IF(1=1,IF(M169="","",IF(AND(ISNUMBER(M169),M169&lt;1,N169="kg"),MAX(1,ROUND(M169*1000,0)),IF(AND(ISNUMBER(M169),M169&lt;1,N169="L"),MAX(1,ROUND(M169*100,0)),ROUND(M169,3)))),N("O18"))</f>
        <v/>
      </c>
      <c r="Q169" s="140" t="str">
        <f>IF(1=1,IF(M169="","",IF(AND(ISNUMBER(M169),M169&lt;1,N169="kg"),"g",IF(AND(ISNUMBER(M169),M169&lt;1,N169="L"),"cl",N169))),N("P18"))</f>
        <v/>
      </c>
      <c r="R169" s="161" t="str">
        <f>IF(1=1,IF(E169="","",IF(F169="","A CONTROLER",IF(NOT(ISNUMBER(F169)),"TEXTE",IF(OR(L169="",L169&lt;=0),"COMMANDE PRINCIPALE INCOMPLETE",IF(G169="","UNITE MANQUANTE",IF(COUNTIF(B384:B428,AE169)=0,"UNITE A CONTROLER","OK")))))),N("Q9"))</f>
        <v/>
      </c>
      <c r="S169" s="105"/>
      <c r="T169" s="141">
        <f t="shared" si="15"/>
        <v>0</v>
      </c>
      <c r="U169" s="133" t="str">
        <f>IF(1=1,IF(E169="","",U157),N("S18"))</f>
        <v/>
      </c>
      <c r="V169" s="133" t="str">
        <f>IF(1=1,IF(E169="","",V157),N("T18"))</f>
        <v/>
      </c>
      <c r="W169" s="135" t="str">
        <f>IF(1=1,IF(OR(U169="",V169="",NOT(ISNUMBER(U169)),NOT(ISNUMBER(V169)),U169=0),"",V169/U169),N("U18"))</f>
        <v/>
      </c>
      <c r="X169" s="136" t="str">
        <f>IF(1=1,IF(OR(W169="",NOT(ISNUMBER(F169))),"",F169*W169*IFERROR(INDEX(D384:D428,MATCH(AE169,B384:B428,0)),1)),N("V7"))</f>
        <v/>
      </c>
      <c r="Y169" s="137" t="str">
        <f>IF(1=1,IF(F169="","",IF(G169="","",IFERROR(INDEX(E384:E428,MATCH(AE169,B384:B428,0)),G169&amp;""))),N("W6"))</f>
        <v/>
      </c>
      <c r="Z169" s="142" t="str">
        <f>IF(1=1,IF(X169="","",IF(AND(ISNUMBER(X169),X169&lt;1,Y169="kg"),MAX(1,ROUND(X169*1000,0)),IF(AND(ISNUMBER(X169),X169&lt;1,Y169="L"),MAX(1,ROUND(X169*100,0)),ROUND(X169,3)))),N("X18"))</f>
        <v/>
      </c>
      <c r="AA169" s="143" t="str">
        <f>IF(1=1,IF(X169="","",IF(AND(ISNUMBER(X169),X169&lt;1,Y169="kg"),"g",IF(AND(ISNUMBER(X169),X169&lt;1,Y169="L"),"cl",Y169))),N("Y18"))</f>
        <v/>
      </c>
      <c r="AB169" s="123" t="str">
        <f>IF(1=1,IF(E169="","",IF(F169="","A CONTROLER",IF(NOT(ISNUMBER(F169)),"TEXTE",IF(OR(W169="",W169&lt;=0),"COMMANDE COUVERTS INCOMPLETE",IF(G169="","UNITE MANQUANTE",IF(COUNTIF(B384:B428,AE169)=0,"UNITE A CONTROLER","OK")))))),N("Z6"))</f>
        <v/>
      </c>
      <c r="AD169" s="144" t="str">
        <f>IF(1=1,IF(E169="","",AD157),N("AB18"))</f>
        <v/>
      </c>
      <c r="AE169" s="125" t="str">
        <f>IF(1=1,IF(G169="","",UPPER(TRIM(SUBSTITUTE(SUBSTITUTE(G169&amp;"",CHAR(160)," ")," "," ")))),N("AC18"))</f>
        <v/>
      </c>
      <c r="AG169" s="5" t="s">
        <v>37</v>
      </c>
    </row>
    <row r="170" spans="1:33" ht="15.75" x14ac:dyDescent="0.25">
      <c r="A170" s="126" t="str">
        <f>IF(1=1,IF(E170="","",A157),N("A19"))</f>
        <v/>
      </c>
      <c r="B170" s="127" t="str">
        <f>IF(1=1,IF(E170="","",B157),N("B19"))</f>
        <v/>
      </c>
      <c r="C170" s="128"/>
      <c r="D170" s="129" t="str">
        <f>IF(ISBLANK(E170),"",LARGE(D157:D169,1)+1)</f>
        <v/>
      </c>
      <c r="E170" s="130"/>
      <c r="F170" s="131"/>
      <c r="G170" s="170"/>
      <c r="H170" s="105"/>
      <c r="I170" s="132" t="str">
        <f>IF(1=1,IF(E170="","",I157),N("H19"))</f>
        <v/>
      </c>
      <c r="J170" s="133" t="str">
        <f>IF(1=1,IF(E170="","",J157),N("I19"))</f>
        <v/>
      </c>
      <c r="K170" s="134" t="str">
        <f>IF(1=1,IF(E170="","",K157),N("J19"))</f>
        <v/>
      </c>
      <c r="L170" s="135" t="str">
        <f>IF(1=1,IF(OR(J170="",O170="",NOT(ISNUMBER(J170)),NOT(ISNUMBER(O170)),J170=0),"",O170/J170),N("L19"))</f>
        <v/>
      </c>
      <c r="M170" s="136" t="str">
        <f>IF(1=1,IF(OR(L170="",NOT(ISNUMBER(F170))),"",F170*L170*IFERROR(INDEX(D384:D428,MATCH(AE170,B384:B428,0)),1)),N("M13"))</f>
        <v/>
      </c>
      <c r="N170" s="137" t="str">
        <f>IF(1=1,IF(F170="","",IF(G170="","",IFERROR(INDEX(E384:E428,MATCH(AE170,B384:B428,0)),G170&amp;""))),N("N6"))</f>
        <v/>
      </c>
      <c r="O170" s="138" t="str">
        <f>IF(1=1,IF(E170="","",O157),N("K19"))</f>
        <v/>
      </c>
      <c r="P170" s="139" t="str">
        <f>IF(1=1,IF(M170="","",IF(AND(ISNUMBER(M170),M170&lt;1,N170="kg"),MAX(1,ROUND(M170*1000,0)),IF(AND(ISNUMBER(M170),M170&lt;1,N170="L"),MAX(1,ROUND(M170*100,0)),ROUND(M170,3)))),N("O19"))</f>
        <v/>
      </c>
      <c r="Q170" s="140" t="str">
        <f>IF(1=1,IF(M170="","",IF(AND(ISNUMBER(M170),M170&lt;1,N170="kg"),"g",IF(AND(ISNUMBER(M170),M170&lt;1,N170="L"),"cl",N170))),N("P19"))</f>
        <v/>
      </c>
      <c r="R170" s="161" t="str">
        <f>IF(1=1,IF(E170="","",IF(F170="","A CONTROLER",IF(NOT(ISNUMBER(F170)),"TEXTE",IF(OR(L170="",L170&lt;=0),"COMMANDE PRINCIPALE INCOMPLETE",IF(G170="","UNITE MANQUANTE",IF(COUNTIF(B384:B428,AE170)=0,"UNITE A CONTROLER","OK")))))),N("Q9"))</f>
        <v/>
      </c>
      <c r="S170" s="105"/>
      <c r="T170" s="141">
        <f t="shared" si="15"/>
        <v>0</v>
      </c>
      <c r="U170" s="133" t="str">
        <f>IF(1=1,IF(E170="","",U157),N("S19"))</f>
        <v/>
      </c>
      <c r="V170" s="133" t="str">
        <f>IF(1=1,IF(E170="","",V157),N("T19"))</f>
        <v/>
      </c>
      <c r="W170" s="135" t="str">
        <f>IF(1=1,IF(OR(U170="",V170="",NOT(ISNUMBER(U170)),NOT(ISNUMBER(V170)),U170=0),"",V170/U170),N("U19"))</f>
        <v/>
      </c>
      <c r="X170" s="136" t="str">
        <f>IF(1=1,IF(OR(W170="",NOT(ISNUMBER(F170))),"",F170*W170*IFERROR(INDEX(D384:D428,MATCH(AE170,B384:B428,0)),1)),N("V7"))</f>
        <v/>
      </c>
      <c r="Y170" s="137" t="str">
        <f>IF(1=1,IF(F170="","",IF(G170="","",IFERROR(INDEX(E384:E428,MATCH(AE170,B384:B428,0)),G170&amp;""))),N("W6"))</f>
        <v/>
      </c>
      <c r="Z170" s="142" t="str">
        <f>IF(1=1,IF(X170="","",IF(AND(ISNUMBER(X170),X170&lt;1,Y170="kg"),MAX(1,ROUND(X170*1000,0)),IF(AND(ISNUMBER(X170),X170&lt;1,Y170="L"),MAX(1,ROUND(X170*100,0)),ROUND(X170,3)))),N("X19"))</f>
        <v/>
      </c>
      <c r="AA170" s="143" t="str">
        <f>IF(1=1,IF(X170="","",IF(AND(ISNUMBER(X170),X170&lt;1,Y170="kg"),"g",IF(AND(ISNUMBER(X170),X170&lt;1,Y170="L"),"cl",Y170))),N("Y19"))</f>
        <v/>
      </c>
      <c r="AB170" s="123" t="str">
        <f>IF(1=1,IF(E170="","",IF(F170="","A CONTROLER",IF(NOT(ISNUMBER(F170)),"TEXTE",IF(OR(W170="",W170&lt;=0),"COMMANDE COUVERTS INCOMPLETE",IF(G170="","UNITE MANQUANTE",IF(COUNTIF(B384:B428,AE170)=0,"UNITE A CONTROLER","OK")))))),N("Z6"))</f>
        <v/>
      </c>
      <c r="AD170" s="144" t="str">
        <f>IF(1=1,IF(E170="","",AD157),N("AB19"))</f>
        <v/>
      </c>
      <c r="AE170" s="125" t="str">
        <f>IF(1=1,IF(G170="","",UPPER(TRIM(SUBSTITUTE(SUBSTITUTE(G170&amp;"",CHAR(160)," ")," "," ")))),N("AC19"))</f>
        <v/>
      </c>
      <c r="AG170" s="4" t="s">
        <v>38</v>
      </c>
    </row>
    <row r="171" spans="1:33" ht="15.75" x14ac:dyDescent="0.25">
      <c r="A171" s="126" t="str">
        <f>IF(1=1,IF(E171="","",A157),N("A20"))</f>
        <v/>
      </c>
      <c r="B171" s="127" t="str">
        <f>IF(1=1,IF(E171="","",B157),N("B20"))</f>
        <v/>
      </c>
      <c r="C171" s="128"/>
      <c r="D171" s="129" t="str">
        <f>IF(ISBLANK(E171),"",LARGE(D157:D170,1)+1)</f>
        <v/>
      </c>
      <c r="E171" s="130"/>
      <c r="F171" s="131"/>
      <c r="G171" s="170"/>
      <c r="H171" s="105"/>
      <c r="I171" s="132" t="str">
        <f>IF(1=1,IF(E171="","",I157),N("H20"))</f>
        <v/>
      </c>
      <c r="J171" s="133" t="str">
        <f>IF(1=1,IF(E171="","",J157),N("I20"))</f>
        <v/>
      </c>
      <c r="K171" s="134" t="str">
        <f>IF(1=1,IF(E171="","",K157),N("J20"))</f>
        <v/>
      </c>
      <c r="L171" s="135" t="str">
        <f>IF(1=1,IF(OR(J171="",O171="",NOT(ISNUMBER(J171)),NOT(ISNUMBER(O171)),J171=0),"",O171/J171),N("L20"))</f>
        <v/>
      </c>
      <c r="M171" s="136" t="str">
        <f>IF(1=1,IF(OR(L171="",NOT(ISNUMBER(F171))),"",F171*L171*IFERROR(INDEX(D384:D428,MATCH(AE171,B384:B428,0)),1)),N("M13"))</f>
        <v/>
      </c>
      <c r="N171" s="137" t="str">
        <f>IF(1=1,IF(F171="","",IF(G171="","",IFERROR(INDEX(E384:E428,MATCH(AE171,B384:B428,0)),G171&amp;""))),N("N6"))</f>
        <v/>
      </c>
      <c r="O171" s="138" t="str">
        <f>IF(1=1,IF(E171="","",O157),N("K20"))</f>
        <v/>
      </c>
      <c r="P171" s="139" t="str">
        <f>IF(1=1,IF(M171="","",IF(AND(ISNUMBER(M171),M171&lt;1,N171="kg"),MAX(1,ROUND(M171*1000,0)),IF(AND(ISNUMBER(M171),M171&lt;1,N171="L"),MAX(1,ROUND(M171*100,0)),ROUND(M171,3)))),N("O20"))</f>
        <v/>
      </c>
      <c r="Q171" s="140" t="str">
        <f>IF(1=1,IF(M171="","",IF(AND(ISNUMBER(M171),M171&lt;1,N171="kg"),"g",IF(AND(ISNUMBER(M171),M171&lt;1,N171="L"),"cl",N171))),N("P20"))</f>
        <v/>
      </c>
      <c r="R171" s="161" t="str">
        <f>IF(1=1,IF(E171="","",IF(F171="","A CONTROLER",IF(NOT(ISNUMBER(F171)),"TEXTE",IF(OR(L171="",L171&lt;=0),"COMMANDE PRINCIPALE INCOMPLETE",IF(G171="","UNITE MANQUANTE",IF(COUNTIF(B384:B428,AE171)=0,"UNITE A CONTROLER","OK")))))),N("Q9"))</f>
        <v/>
      </c>
      <c r="S171" s="105"/>
      <c r="T171" s="141">
        <f t="shared" si="15"/>
        <v>0</v>
      </c>
      <c r="U171" s="133" t="str">
        <f>IF(1=1,IF(E171="","",U157),N("S20"))</f>
        <v/>
      </c>
      <c r="V171" s="133" t="str">
        <f>IF(1=1,IF(E171="","",V157),N("T20"))</f>
        <v/>
      </c>
      <c r="W171" s="135" t="str">
        <f>IF(1=1,IF(OR(U171="",V171="",NOT(ISNUMBER(U171)),NOT(ISNUMBER(V171)),U171=0),"",V171/U171),N("U20"))</f>
        <v/>
      </c>
      <c r="X171" s="136" t="str">
        <f>IF(1=1,IF(OR(W171="",NOT(ISNUMBER(F171))),"",F171*W171*IFERROR(INDEX(D384:D428,MATCH(AE171,B384:B428,0)),1)),N("V7"))</f>
        <v/>
      </c>
      <c r="Y171" s="137" t="str">
        <f>IF(1=1,IF(F171="","",IF(G171="","",IFERROR(INDEX(E384:E428,MATCH(AE171,B384:B428,0)),G171&amp;""))),N("W6"))</f>
        <v/>
      </c>
      <c r="Z171" s="142" t="str">
        <f>IF(1=1,IF(X171="","",IF(AND(ISNUMBER(X171),X171&lt;1,Y171="kg"),MAX(1,ROUND(X171*1000,0)),IF(AND(ISNUMBER(X171),X171&lt;1,Y171="L"),MAX(1,ROUND(X171*100,0)),ROUND(X171,3)))),N("X20"))</f>
        <v/>
      </c>
      <c r="AA171" s="143" t="str">
        <f>IF(1=1,IF(X171="","",IF(AND(ISNUMBER(X171),X171&lt;1,Y171="kg"),"g",IF(AND(ISNUMBER(X171),X171&lt;1,Y171="L"),"cl",Y171))),N("Y20"))</f>
        <v/>
      </c>
      <c r="AB171" s="123" t="str">
        <f>IF(1=1,IF(E171="","",IF(F171="","A CONTROLER",IF(NOT(ISNUMBER(F171)),"TEXTE",IF(OR(W171="",W171&lt;=0),"COMMANDE COUVERTS INCOMPLETE",IF(G171="","UNITE MANQUANTE",IF(COUNTIF(B384:B428,AE171)=0,"UNITE A CONTROLER","OK")))))),N("Z6"))</f>
        <v/>
      </c>
      <c r="AD171" s="144" t="str">
        <f>IF(1=1,IF(E171="","",AD157),N("AB20"))</f>
        <v/>
      </c>
      <c r="AE171" s="125" t="str">
        <f>IF(1=1,IF(G171="","",UPPER(TRIM(SUBSTITUTE(SUBSTITUTE(G171&amp;"",CHAR(160)," ")," "," ")))),N("AC20"))</f>
        <v/>
      </c>
      <c r="AG171" s="4" t="s">
        <v>39</v>
      </c>
    </row>
    <row r="172" spans="1:33" ht="15.75" x14ac:dyDescent="0.25">
      <c r="A172" s="126" t="str">
        <f>IF(1=1,IF(E172="","",A157),N("A21"))</f>
        <v/>
      </c>
      <c r="B172" s="127" t="str">
        <f>IF(1=1,IF(E172="","",B157),N("B21"))</f>
        <v/>
      </c>
      <c r="C172" s="128"/>
      <c r="D172" s="129" t="str">
        <f>IF(ISBLANK(E172),"",LARGE(D157:D171,1)+1)</f>
        <v/>
      </c>
      <c r="E172" s="130"/>
      <c r="F172" s="131"/>
      <c r="G172" s="170"/>
      <c r="H172" s="105"/>
      <c r="I172" s="132" t="str">
        <f>IF(1=1,IF(E172="","",I157),N("H21"))</f>
        <v/>
      </c>
      <c r="J172" s="133" t="str">
        <f>IF(1=1,IF(E172="","",J157),N("I21"))</f>
        <v/>
      </c>
      <c r="K172" s="134" t="str">
        <f>IF(1=1,IF(E172="","",K157),N("J21"))</f>
        <v/>
      </c>
      <c r="L172" s="135" t="str">
        <f>IF(1=1,IF(OR(J172="",O172="",NOT(ISNUMBER(J172)),NOT(ISNUMBER(O172)),J172=0),"",O172/J172),N("L21"))</f>
        <v/>
      </c>
      <c r="M172" s="136" t="str">
        <f>IF(1=1,IF(OR(L172="",NOT(ISNUMBER(F172))),"",F172*L172*IFERROR(INDEX(D384:D428,MATCH(AE172,B384:B428,0)),1)),N("M13"))</f>
        <v/>
      </c>
      <c r="N172" s="137" t="str">
        <f>IF(1=1,IF(F172="","",IF(G172="","",IFERROR(INDEX(E384:E428,MATCH(AE172,B384:B428,0)),G172&amp;""))),N("N6"))</f>
        <v/>
      </c>
      <c r="O172" s="138" t="str">
        <f>IF(1=1,IF(E172="","",O157),N("K21"))</f>
        <v/>
      </c>
      <c r="P172" s="139" t="str">
        <f>IF(1=1,IF(M172="","",IF(AND(ISNUMBER(M172),M172&lt;1,N172="kg"),MAX(1,ROUND(M172*1000,0)),IF(AND(ISNUMBER(M172),M172&lt;1,N172="L"),MAX(1,ROUND(M172*100,0)),ROUND(M172,3)))),N("O21"))</f>
        <v/>
      </c>
      <c r="Q172" s="140" t="str">
        <f>IF(1=1,IF(M172="","",IF(AND(ISNUMBER(M172),M172&lt;1,N172="kg"),"g",IF(AND(ISNUMBER(M172),M172&lt;1,N172="L"),"cl",N172))),N("P21"))</f>
        <v/>
      </c>
      <c r="R172" s="161" t="str">
        <f>IF(1=1,IF(E172="","",IF(F172="","A CONTROLER",IF(NOT(ISNUMBER(F172)),"TEXTE",IF(OR(L172="",L172&lt;=0),"COMMANDE PRINCIPALE INCOMPLETE",IF(G172="","UNITE MANQUANTE",IF(COUNTIF(B384:B428,AE172)=0,"UNITE A CONTROLER","OK")))))),N("Q9"))</f>
        <v/>
      </c>
      <c r="S172" s="105"/>
      <c r="T172" s="141">
        <f t="shared" si="15"/>
        <v>0</v>
      </c>
      <c r="U172" s="133" t="str">
        <f>IF(1=1,IF(E172="","",U157),N("S21"))</f>
        <v/>
      </c>
      <c r="V172" s="133" t="str">
        <f>IF(1=1,IF(E172="","",V157),N("T21"))</f>
        <v/>
      </c>
      <c r="W172" s="135" t="str">
        <f>IF(1=1,IF(OR(U172="",V172="",NOT(ISNUMBER(U172)),NOT(ISNUMBER(V172)),U172=0),"",V172/U172),N("U21"))</f>
        <v/>
      </c>
      <c r="X172" s="136" t="str">
        <f>IF(1=1,IF(OR(W172="",NOT(ISNUMBER(F172))),"",F172*W172*IFERROR(INDEX(D384:D428,MATCH(AE172,B384:B428,0)),1)),N("V7"))</f>
        <v/>
      </c>
      <c r="Y172" s="137" t="str">
        <f>IF(1=1,IF(F172="","",IF(G172="","",IFERROR(INDEX(E384:E428,MATCH(AE172,B384:B428,0)),G172&amp;""))),N("W6"))</f>
        <v/>
      </c>
      <c r="Z172" s="142" t="str">
        <f>IF(1=1,IF(X172="","",IF(AND(ISNUMBER(X172),X172&lt;1,Y172="kg"),MAX(1,ROUND(X172*1000,0)),IF(AND(ISNUMBER(X172),X172&lt;1,Y172="L"),MAX(1,ROUND(X172*100,0)),ROUND(X172,3)))),N("X21"))</f>
        <v/>
      </c>
      <c r="AA172" s="143" t="str">
        <f>IF(1=1,IF(X172="","",IF(AND(ISNUMBER(X172),X172&lt;1,Y172="kg"),"g",IF(AND(ISNUMBER(X172),X172&lt;1,Y172="L"),"cl",Y172))),N("Y21"))</f>
        <v/>
      </c>
      <c r="AB172" s="123" t="str">
        <f>IF(1=1,IF(E172="","",IF(F172="","A CONTROLER",IF(NOT(ISNUMBER(F172)),"TEXTE",IF(OR(W172="",W172&lt;=0),"COMMANDE COUVERTS INCOMPLETE",IF(G172="","UNITE MANQUANTE",IF(COUNTIF(B384:B428,AE172)=0,"UNITE A CONTROLER","OK")))))),N("Z6"))</f>
        <v/>
      </c>
      <c r="AD172" s="144" t="str">
        <f>IF(1=1,IF(E172="","",AD157),N("AB21"))</f>
        <v/>
      </c>
      <c r="AE172" s="125" t="str">
        <f>IF(1=1,IF(G172="","",UPPER(TRIM(SUBSTITUTE(SUBSTITUTE(G172&amp;"",CHAR(160)," ")," "," ")))),N("AC21"))</f>
        <v/>
      </c>
      <c r="AG172" s="4" t="s">
        <v>40</v>
      </c>
    </row>
    <row r="173" spans="1:33" ht="15.75" x14ac:dyDescent="0.25">
      <c r="A173" s="126" t="str">
        <f>IF(1=1,IF(E173="","",A157),N("A22"))</f>
        <v/>
      </c>
      <c r="B173" s="127" t="str">
        <f>IF(1=1,IF(E173="","",B157),N("B22"))</f>
        <v/>
      </c>
      <c r="C173" s="128"/>
      <c r="D173" s="129" t="str">
        <f>IF(ISBLANK(E173),"",LARGE(D157:D172,1)+1)</f>
        <v/>
      </c>
      <c r="E173" s="130"/>
      <c r="F173" s="131"/>
      <c r="G173" s="170"/>
      <c r="H173" s="105"/>
      <c r="I173" s="132" t="str">
        <f>IF(1=1,IF(E173="","",I157),N("H22"))</f>
        <v/>
      </c>
      <c r="J173" s="133" t="str">
        <f>IF(1=1,IF(E173="","",J157),N("I22"))</f>
        <v/>
      </c>
      <c r="K173" s="134" t="str">
        <f>IF(1=1,IF(E173="","",K157),N("J22"))</f>
        <v/>
      </c>
      <c r="L173" s="135" t="str">
        <f>IF(1=1,IF(OR(J173="",O173="",NOT(ISNUMBER(J173)),NOT(ISNUMBER(O173)),J173=0),"",O173/J173),N("L22"))</f>
        <v/>
      </c>
      <c r="M173" s="136" t="str">
        <f>IF(1=1,IF(OR(L173="",NOT(ISNUMBER(F173))),"",F173*L173*IFERROR(INDEX(D384:D428,MATCH(AE173,B384:B428,0)),1)),N("M13"))</f>
        <v/>
      </c>
      <c r="N173" s="137" t="str">
        <f>IF(1=1,IF(F173="","",IF(G173="","",IFERROR(INDEX(E384:E428,MATCH(AE173,B384:B428,0)),G173&amp;""))),N("N6"))</f>
        <v/>
      </c>
      <c r="O173" s="138" t="str">
        <f>IF(1=1,IF(E173="","",O157),N("K22"))</f>
        <v/>
      </c>
      <c r="P173" s="139" t="str">
        <f>IF(1=1,IF(M173="","",IF(AND(ISNUMBER(M173),M173&lt;1,N173="kg"),MAX(1,ROUND(M173*1000,0)),IF(AND(ISNUMBER(M173),M173&lt;1,N173="L"),MAX(1,ROUND(M173*100,0)),ROUND(M173,3)))),N("O22"))</f>
        <v/>
      </c>
      <c r="Q173" s="140" t="str">
        <f>IF(1=1,IF(M173="","",IF(AND(ISNUMBER(M173),M173&lt;1,N173="kg"),"g",IF(AND(ISNUMBER(M173),M173&lt;1,N173="L"),"cl",N173))),N("P22"))</f>
        <v/>
      </c>
      <c r="R173" s="161" t="str">
        <f>IF(1=1,IF(E173="","",IF(F173="","A CONTROLER",IF(NOT(ISNUMBER(F173)),"TEXTE",IF(OR(L173="",L173&lt;=0),"COMMANDE PRINCIPALE INCOMPLETE",IF(G173="","UNITE MANQUANTE",IF(COUNTIF(B384:B428,AE173)=0,"UNITE A CONTROLER","OK")))))),N("Q9"))</f>
        <v/>
      </c>
      <c r="S173" s="105"/>
      <c r="T173" s="141">
        <f t="shared" si="15"/>
        <v>0</v>
      </c>
      <c r="U173" s="133" t="str">
        <f>IF(1=1,IF(E173="","",U157),N("S22"))</f>
        <v/>
      </c>
      <c r="V173" s="133" t="str">
        <f>IF(1=1,IF(E173="","",V157),N("T22"))</f>
        <v/>
      </c>
      <c r="W173" s="135" t="str">
        <f>IF(1=1,IF(OR(U173="",V173="",NOT(ISNUMBER(U173)),NOT(ISNUMBER(V173)),U173=0),"",V173/U173),N("U22"))</f>
        <v/>
      </c>
      <c r="X173" s="136" t="str">
        <f>IF(1=1,IF(OR(W173="",NOT(ISNUMBER(F173))),"",F173*W173*IFERROR(INDEX(D384:D428,MATCH(AE173,B384:B428,0)),1)),N("V7"))</f>
        <v/>
      </c>
      <c r="Y173" s="137" t="str">
        <f>IF(1=1,IF(F173="","",IF(G173="","",IFERROR(INDEX(E384:E428,MATCH(AE173,B384:B428,0)),G173&amp;""))),N("W6"))</f>
        <v/>
      </c>
      <c r="Z173" s="142" t="str">
        <f>IF(1=1,IF(X173="","",IF(AND(ISNUMBER(X173),X173&lt;1,Y173="kg"),MAX(1,ROUND(X173*1000,0)),IF(AND(ISNUMBER(X173),X173&lt;1,Y173="L"),MAX(1,ROUND(X173*100,0)),ROUND(X173,3)))),N("X22"))</f>
        <v/>
      </c>
      <c r="AA173" s="143" t="str">
        <f>IF(1=1,IF(X173="","",IF(AND(ISNUMBER(X173),X173&lt;1,Y173="kg"),"g",IF(AND(ISNUMBER(X173),X173&lt;1,Y173="L"),"cl",Y173))),N("Y22"))</f>
        <v/>
      </c>
      <c r="AB173" s="123" t="str">
        <f>IF(1=1,IF(E173="","",IF(F173="","A CONTROLER",IF(NOT(ISNUMBER(F173)),"TEXTE",IF(OR(W173="",W173&lt;=0),"COMMANDE COUVERTS INCOMPLETE",IF(G173="","UNITE MANQUANTE",IF(COUNTIF(B384:B428,AE173)=0,"UNITE A CONTROLER","OK")))))),N("Z6"))</f>
        <v/>
      </c>
      <c r="AD173" s="144" t="str">
        <f>IF(1=1,IF(E173="","",AD157),N("AB22"))</f>
        <v/>
      </c>
      <c r="AE173" s="125" t="str">
        <f>IF(1=1,IF(G173="","",UPPER(TRIM(SUBSTITUTE(SUBSTITUTE(G173&amp;"",CHAR(160)," ")," "," ")))),N("AC22"))</f>
        <v/>
      </c>
      <c r="AG173" s="4" t="s">
        <v>41</v>
      </c>
    </row>
    <row r="174" spans="1:33" ht="15.75" x14ac:dyDescent="0.25">
      <c r="A174" s="126" t="str">
        <f>IF(1=1,IF(E174="","",A157),N("A23"))</f>
        <v/>
      </c>
      <c r="B174" s="127" t="str">
        <f>IF(1=1,IF(E174="","",B157),N("B23"))</f>
        <v/>
      </c>
      <c r="C174" s="128"/>
      <c r="D174" s="129" t="str">
        <f>IF(ISBLANK(E174),"",LARGE(D157:D173,1)+1)</f>
        <v/>
      </c>
      <c r="E174" s="130"/>
      <c r="F174" s="131"/>
      <c r="G174" s="170"/>
      <c r="H174" s="105"/>
      <c r="I174" s="132" t="str">
        <f>IF(1=1,IF(E174="","",I157),N("H23"))</f>
        <v/>
      </c>
      <c r="J174" s="133" t="str">
        <f>IF(1=1,IF(E174="","",J157),N("I23"))</f>
        <v/>
      </c>
      <c r="K174" s="134" t="str">
        <f>IF(1=1,IF(E174="","",K157),N("J23"))</f>
        <v/>
      </c>
      <c r="L174" s="135" t="str">
        <f>IF(1=1,IF(OR(J174="",O174="",NOT(ISNUMBER(J174)),NOT(ISNUMBER(O174)),J174=0),"",O174/J174),N("L23"))</f>
        <v/>
      </c>
      <c r="M174" s="136" t="str">
        <f>IF(1=1,IF(OR(L174="",NOT(ISNUMBER(F174))),"",F174*L174*IFERROR(INDEX(D384:D428,MATCH(AE174,B384:B428,0)),1)),N("M13"))</f>
        <v/>
      </c>
      <c r="N174" s="137" t="str">
        <f>IF(1=1,IF(F174="","",IF(G174="","",IFERROR(INDEX(E384:E428,MATCH(AE174,B384:B428,0)),G174&amp;""))),N("N6"))</f>
        <v/>
      </c>
      <c r="O174" s="138" t="str">
        <f>IF(1=1,IF(E174="","",O157),N("K23"))</f>
        <v/>
      </c>
      <c r="P174" s="139" t="str">
        <f>IF(1=1,IF(M174="","",IF(AND(ISNUMBER(M174),M174&lt;1,N174="kg"),MAX(1,ROUND(M174*1000,0)),IF(AND(ISNUMBER(M174),M174&lt;1,N174="L"),MAX(1,ROUND(M174*100,0)),ROUND(M174,3)))),N("O23"))</f>
        <v/>
      </c>
      <c r="Q174" s="140" t="str">
        <f>IF(1=1,IF(M174="","",IF(AND(ISNUMBER(M174),M174&lt;1,N174="kg"),"g",IF(AND(ISNUMBER(M174),M174&lt;1,N174="L"),"cl",N174))),N("P23"))</f>
        <v/>
      </c>
      <c r="R174" s="161" t="str">
        <f>IF(1=1,IF(E174="","",IF(F174="","A CONTROLER",IF(NOT(ISNUMBER(F174)),"TEXTE",IF(OR(L174="",L174&lt;=0),"COMMANDE PRINCIPALE INCOMPLETE",IF(G174="","UNITE MANQUANTE",IF(COUNTIF(B384:B428,AE174)=0,"UNITE A CONTROLER","OK")))))),N("Q9"))</f>
        <v/>
      </c>
      <c r="S174" s="105"/>
      <c r="T174" s="141">
        <f t="shared" si="15"/>
        <v>0</v>
      </c>
      <c r="U174" s="133" t="str">
        <f>IF(1=1,IF(E174="","",U157),N("S23"))</f>
        <v/>
      </c>
      <c r="V174" s="133" t="str">
        <f>IF(1=1,IF(E174="","",V157),N("T23"))</f>
        <v/>
      </c>
      <c r="W174" s="135" t="str">
        <f>IF(1=1,IF(OR(U174="",V174="",NOT(ISNUMBER(U174)),NOT(ISNUMBER(V174)),U174=0),"",V174/U174),N("U23"))</f>
        <v/>
      </c>
      <c r="X174" s="136" t="str">
        <f>IF(1=1,IF(OR(W174="",NOT(ISNUMBER(F174))),"",F174*W174*IFERROR(INDEX(D384:D428,MATCH(AE174,B384:B428,0)),1)),N("V7"))</f>
        <v/>
      </c>
      <c r="Y174" s="137" t="str">
        <f>IF(1=1,IF(F174="","",IF(G174="","",IFERROR(INDEX(E384:E428,MATCH(AE174,B384:B428,0)),G174&amp;""))),N("W6"))</f>
        <v/>
      </c>
      <c r="Z174" s="142" t="str">
        <f>IF(1=1,IF(X174="","",IF(AND(ISNUMBER(X174),X174&lt;1,Y174="kg"),MAX(1,ROUND(X174*1000,0)),IF(AND(ISNUMBER(X174),X174&lt;1,Y174="L"),MAX(1,ROUND(X174*100,0)),ROUND(X174,3)))),N("X23"))</f>
        <v/>
      </c>
      <c r="AA174" s="143" t="str">
        <f>IF(1=1,IF(X174="","",IF(AND(ISNUMBER(X174),X174&lt;1,Y174="kg"),"g",IF(AND(ISNUMBER(X174),X174&lt;1,Y174="L"),"cl",Y174))),N("Y23"))</f>
        <v/>
      </c>
      <c r="AB174" s="123" t="str">
        <f>IF(1=1,IF(E174="","",IF(F174="","A CONTROLER",IF(NOT(ISNUMBER(F174)),"TEXTE",IF(OR(W174="",W174&lt;=0),"COMMANDE COUVERTS INCOMPLETE",IF(G174="","UNITE MANQUANTE",IF(COUNTIF(B384:B428,AE174)=0,"UNITE A CONTROLER","OK")))))),N("Z6"))</f>
        <v/>
      </c>
      <c r="AD174" s="144" t="str">
        <f>IF(1=1,IF(E174="","",AD157),N("AB23"))</f>
        <v/>
      </c>
      <c r="AE174" s="125" t="str">
        <f>IF(1=1,IF(G174="","",UPPER(TRIM(SUBSTITUTE(SUBSTITUTE(G174&amp;"",CHAR(160)," ")," "," ")))),N("AC23"))</f>
        <v/>
      </c>
      <c r="AG174" s="5" t="s">
        <v>42</v>
      </c>
    </row>
    <row r="175" spans="1:33" ht="15.75" x14ac:dyDescent="0.25">
      <c r="A175" s="126" t="str">
        <f>IF(1=1,IF(E175="","",A157),N("A24"))</f>
        <v/>
      </c>
      <c r="B175" s="127" t="str">
        <f>IF(1=1,IF(E175="","",B157),N("B24"))</f>
        <v/>
      </c>
      <c r="C175" s="128"/>
      <c r="D175" s="129" t="str">
        <f>IF(ISBLANK(E175),"",LARGE(D157:D174,1)+1)</f>
        <v/>
      </c>
      <c r="E175" s="130"/>
      <c r="F175" s="131"/>
      <c r="G175" s="170"/>
      <c r="H175" s="105"/>
      <c r="I175" s="132" t="str">
        <f>IF(1=1,IF(E175="","",I157),N("H24"))</f>
        <v/>
      </c>
      <c r="J175" s="133" t="str">
        <f>IF(1=1,IF(E175="","",J157),N("I24"))</f>
        <v/>
      </c>
      <c r="K175" s="134" t="str">
        <f>IF(1=1,IF(E175="","",K157),N("J24"))</f>
        <v/>
      </c>
      <c r="L175" s="135" t="str">
        <f>IF(1=1,IF(OR(J175="",O175="",NOT(ISNUMBER(J175)),NOT(ISNUMBER(O175)),J175=0),"",O175/J175),N("L24"))</f>
        <v/>
      </c>
      <c r="M175" s="136" t="str">
        <f>IF(1=1,IF(OR(L175="",NOT(ISNUMBER(F175))),"",F175*L175*IFERROR(INDEX(D384:D428,MATCH(AE175,B384:B428,0)),1)),N("M13"))</f>
        <v/>
      </c>
      <c r="N175" s="137" t="str">
        <f>IF(1=1,IF(F175="","",IF(G175="","",IFERROR(INDEX(E384:E428,MATCH(AE175,B384:B428,0)),G175&amp;""))),N("N6"))</f>
        <v/>
      </c>
      <c r="O175" s="138" t="str">
        <f>IF(1=1,IF(E175="","",O157),N("K24"))</f>
        <v/>
      </c>
      <c r="P175" s="139" t="str">
        <f>IF(1=1,IF(M175="","",IF(AND(ISNUMBER(M175),M175&lt;1,N175="kg"),MAX(1,ROUND(M175*1000,0)),IF(AND(ISNUMBER(M175),M175&lt;1,N175="L"),MAX(1,ROUND(M175*100,0)),ROUND(M175,3)))),N("O24"))</f>
        <v/>
      </c>
      <c r="Q175" s="140" t="str">
        <f>IF(1=1,IF(M175="","",IF(AND(ISNUMBER(M175),M175&lt;1,N175="kg"),"g",IF(AND(ISNUMBER(M175),M175&lt;1,N175="L"),"cl",N175))),N("P24"))</f>
        <v/>
      </c>
      <c r="R175" s="161" t="str">
        <f>IF(1=1,IF(E175="","",IF(F175="","A CONTROLER",IF(NOT(ISNUMBER(F175)),"TEXTE",IF(OR(L175="",L175&lt;=0),"COMMANDE PRINCIPALE INCOMPLETE",IF(G175="","UNITE MANQUANTE",IF(COUNTIF(B384:B428,AE175)=0,"UNITE A CONTROLER","OK")))))),N("Q9"))</f>
        <v/>
      </c>
      <c r="S175" s="105"/>
      <c r="T175" s="141">
        <f t="shared" si="15"/>
        <v>0</v>
      </c>
      <c r="U175" s="133" t="str">
        <f>IF(1=1,IF(E175="","",U157),N("S24"))</f>
        <v/>
      </c>
      <c r="V175" s="133" t="str">
        <f>IF(1=1,IF(E175="","",V157),N("T24"))</f>
        <v/>
      </c>
      <c r="W175" s="135" t="str">
        <f>IF(1=1,IF(OR(U175="",V175="",NOT(ISNUMBER(U175)),NOT(ISNUMBER(V175)),U175=0),"",V175/U175),N("U24"))</f>
        <v/>
      </c>
      <c r="X175" s="136" t="str">
        <f>IF(1=1,IF(OR(W175="",NOT(ISNUMBER(F175))),"",F175*W175*IFERROR(INDEX(D384:D428,MATCH(AE175,B384:B428,0)),1)),N("V7"))</f>
        <v/>
      </c>
      <c r="Y175" s="137" t="str">
        <f>IF(1=1,IF(F175="","",IF(G175="","",IFERROR(INDEX(E384:E428,MATCH(AE175,B384:B428,0)),G175&amp;""))),N("W6"))</f>
        <v/>
      </c>
      <c r="Z175" s="142" t="str">
        <f>IF(1=1,IF(X175="","",IF(AND(ISNUMBER(X175),X175&lt;1,Y175="kg"),MAX(1,ROUND(X175*1000,0)),IF(AND(ISNUMBER(X175),X175&lt;1,Y175="L"),MAX(1,ROUND(X175*100,0)),ROUND(X175,3)))),N("X24"))</f>
        <v/>
      </c>
      <c r="AA175" s="143" t="str">
        <f>IF(1=1,IF(X175="","",IF(AND(ISNUMBER(X175),X175&lt;1,Y175="kg"),"g",IF(AND(ISNUMBER(X175),X175&lt;1,Y175="L"),"cl",Y175))),N("Y24"))</f>
        <v/>
      </c>
      <c r="AB175" s="123" t="str">
        <f>IF(1=1,IF(E175="","",IF(F175="","A CONTROLER",IF(NOT(ISNUMBER(F175)),"TEXTE",IF(OR(W175="",W175&lt;=0),"COMMANDE COUVERTS INCOMPLETE",IF(G175="","UNITE MANQUANTE",IF(COUNTIF(B384:B428,AE175)=0,"UNITE A CONTROLER","OK")))))),N("Z6"))</f>
        <v/>
      </c>
      <c r="AD175" s="144" t="str">
        <f>IF(1=1,IF(E175="","",AD157),N("AB24"))</f>
        <v/>
      </c>
      <c r="AE175" s="125" t="str">
        <f>IF(1=1,IF(G175="","",UPPER(TRIM(SUBSTITUTE(SUBSTITUTE(G175&amp;"",CHAR(160)," ")," "," ")))),N("AC24"))</f>
        <v/>
      </c>
      <c r="AG175" s="5" t="s">
        <v>43</v>
      </c>
    </row>
    <row r="176" spans="1:33" ht="15.75" x14ac:dyDescent="0.25">
      <c r="A176" s="126" t="str">
        <f>IF(1=1,IF(E176="","",A157),N("A25"))</f>
        <v/>
      </c>
      <c r="B176" s="127" t="str">
        <f>IF(1=1,IF(E176="","",B157),N("B25"))</f>
        <v/>
      </c>
      <c r="C176" s="128"/>
      <c r="D176" s="129" t="str">
        <f>IF(ISBLANK(E176),"",LARGE(D157:D175,1)+1)</f>
        <v/>
      </c>
      <c r="E176" s="130"/>
      <c r="F176" s="131"/>
      <c r="G176" s="170"/>
      <c r="H176" s="105"/>
      <c r="I176" s="132" t="str">
        <f>IF(1=1,IF(E176="","",I157),N("H25"))</f>
        <v/>
      </c>
      <c r="J176" s="133" t="str">
        <f>IF(1=1,IF(E176="","",J157),N("I25"))</f>
        <v/>
      </c>
      <c r="K176" s="134" t="str">
        <f>IF(1=1,IF(E176="","",K157),N("J25"))</f>
        <v/>
      </c>
      <c r="L176" s="135" t="str">
        <f>IF(1=1,IF(OR(J176="",O176="",NOT(ISNUMBER(J176)),NOT(ISNUMBER(O176)),J176=0),"",O176/J176),N("L25"))</f>
        <v/>
      </c>
      <c r="M176" s="136" t="str">
        <f>IF(1=1,IF(OR(L176="",NOT(ISNUMBER(F176))),"",F176*L176*IFERROR(INDEX(D384:D428,MATCH(AE176,B384:B428,0)),1)),N("M13"))</f>
        <v/>
      </c>
      <c r="N176" s="137" t="str">
        <f>IF(1=1,IF(F176="","",IF(G176="","",IFERROR(INDEX(E384:E428,MATCH(AE176,B384:B428,0)),G176&amp;""))),N("N6"))</f>
        <v/>
      </c>
      <c r="O176" s="138" t="str">
        <f>IF(1=1,IF(E176="","",O157),N("K25"))</f>
        <v/>
      </c>
      <c r="P176" s="139" t="str">
        <f>IF(1=1,IF(M176="","",IF(AND(ISNUMBER(M176),M176&lt;1,N176="kg"),MAX(1,ROUND(M176*1000,0)),IF(AND(ISNUMBER(M176),M176&lt;1,N176="L"),MAX(1,ROUND(M176*100,0)),ROUND(M176,3)))),N("O25"))</f>
        <v/>
      </c>
      <c r="Q176" s="140" t="str">
        <f>IF(1=1,IF(M176="","",IF(AND(ISNUMBER(M176),M176&lt;1,N176="kg"),"g",IF(AND(ISNUMBER(M176),M176&lt;1,N176="L"),"cl",N176))),N("P25"))</f>
        <v/>
      </c>
      <c r="R176" s="161" t="str">
        <f>IF(1=1,IF(E176="","",IF(F176="","A CONTROLER",IF(NOT(ISNUMBER(F176)),"TEXTE",IF(OR(L176="",L176&lt;=0),"COMMANDE PRINCIPALE INCOMPLETE",IF(G176="","UNITE MANQUANTE",IF(COUNTIF(B384:B428,AE176)=0,"UNITE A CONTROLER","OK")))))),N("Q9"))</f>
        <v/>
      </c>
      <c r="S176" s="105"/>
      <c r="T176" s="141">
        <f t="shared" si="15"/>
        <v>0</v>
      </c>
      <c r="U176" s="133" t="str">
        <f>IF(1=1,IF(E176="","",U157),N("S25"))</f>
        <v/>
      </c>
      <c r="V176" s="133" t="str">
        <f>IF(1=1,IF(E176="","",V157),N("T25"))</f>
        <v/>
      </c>
      <c r="W176" s="135" t="str">
        <f>IF(1=1,IF(OR(U176="",V176="",NOT(ISNUMBER(U176)),NOT(ISNUMBER(V176)),U176=0),"",V176/U176),N("U25"))</f>
        <v/>
      </c>
      <c r="X176" s="136" t="str">
        <f>IF(1=1,IF(OR(W176="",NOT(ISNUMBER(F176))),"",F176*W176*IFERROR(INDEX(D384:D428,MATCH(AE176,B384:B428,0)),1)),N("V7"))</f>
        <v/>
      </c>
      <c r="Y176" s="137" t="str">
        <f>IF(1=1,IF(F176="","",IF(G176="","",IFERROR(INDEX(E384:E428,MATCH(AE176,B384:B428,0)),G176&amp;""))),N("W6"))</f>
        <v/>
      </c>
      <c r="Z176" s="142" t="str">
        <f>IF(1=1,IF(X176="","",IF(AND(ISNUMBER(X176),X176&lt;1,Y176="kg"),MAX(1,ROUND(X176*1000,0)),IF(AND(ISNUMBER(X176),X176&lt;1,Y176="L"),MAX(1,ROUND(X176*100,0)),ROUND(X176,3)))),N("X25"))</f>
        <v/>
      </c>
      <c r="AA176" s="143" t="str">
        <f>IF(1=1,IF(X176="","",IF(AND(ISNUMBER(X176),X176&lt;1,Y176="kg"),"g",IF(AND(ISNUMBER(X176),X176&lt;1,Y176="L"),"cl",Y176))),N("Y25"))</f>
        <v/>
      </c>
      <c r="AB176" s="123" t="str">
        <f>IF(1=1,IF(E176="","",IF(F176="","A CONTROLER",IF(NOT(ISNUMBER(F176)),"TEXTE",IF(OR(W176="",W176&lt;=0),"COMMANDE COUVERTS INCOMPLETE",IF(G176="","UNITE MANQUANTE",IF(COUNTIF(B384:B428,AE176)=0,"UNITE A CONTROLER","OK")))))),N("Z6"))</f>
        <v/>
      </c>
      <c r="AD176" s="144" t="str">
        <f>IF(1=1,IF(E176="","",AD157),N("AB25"))</f>
        <v/>
      </c>
      <c r="AE176" s="125" t="str">
        <f>IF(1=1,IF(G176="","",UPPER(TRIM(SUBSTITUTE(SUBSTITUTE(G176&amp;"",CHAR(160)," ")," "," ")))),N("AC25"))</f>
        <v/>
      </c>
      <c r="AG176" s="5" t="s">
        <v>44</v>
      </c>
    </row>
    <row r="177" spans="1:33" ht="15.75" x14ac:dyDescent="0.25">
      <c r="A177" s="126" t="str">
        <f>IF(1=1,IF(E177="","",A157),N("A26"))</f>
        <v/>
      </c>
      <c r="B177" s="127" t="str">
        <f>IF(1=1,IF(E177="","",B157),N("B26"))</f>
        <v/>
      </c>
      <c r="C177" s="128"/>
      <c r="D177" s="129" t="str">
        <f>IF(ISBLANK(E177),"",LARGE(D157:D176,1)+1)</f>
        <v/>
      </c>
      <c r="E177" s="130"/>
      <c r="F177" s="131"/>
      <c r="G177" s="170"/>
      <c r="H177" s="105"/>
      <c r="I177" s="132" t="str">
        <f>IF(1=1,IF(E177="","",I157),N("H26"))</f>
        <v/>
      </c>
      <c r="J177" s="133" t="str">
        <f>IF(1=1,IF(E177="","",J157),N("I26"))</f>
        <v/>
      </c>
      <c r="K177" s="134" t="str">
        <f>IF(1=1,IF(E177="","",K157),N("J26"))</f>
        <v/>
      </c>
      <c r="L177" s="135" t="str">
        <f>IF(1=1,IF(OR(J177="",O177="",NOT(ISNUMBER(J177)),NOT(ISNUMBER(O177)),J177=0),"",O177/J177),N("L26"))</f>
        <v/>
      </c>
      <c r="M177" s="136" t="str">
        <f>IF(1=1,IF(OR(L177="",NOT(ISNUMBER(F177))),"",F177*L177*IFERROR(INDEX(D384:D428,MATCH(AE177,B384:B428,0)),1)),N("M13"))</f>
        <v/>
      </c>
      <c r="N177" s="137" t="str">
        <f>IF(1=1,IF(F177="","",IF(G177="","",IFERROR(INDEX(E384:E428,MATCH(AE177,B384:B428,0)),G177&amp;""))),N("N6"))</f>
        <v/>
      </c>
      <c r="O177" s="138" t="str">
        <f>IF(1=1,IF(E177="","",O157),N("K26"))</f>
        <v/>
      </c>
      <c r="P177" s="139" t="str">
        <f>IF(1=1,IF(M177="","",IF(AND(ISNUMBER(M177),M177&lt;1,N177="kg"),MAX(1,ROUND(M177*1000,0)),IF(AND(ISNUMBER(M177),M177&lt;1,N177="L"),MAX(1,ROUND(M177*100,0)),ROUND(M177,3)))),N("O26"))</f>
        <v/>
      </c>
      <c r="Q177" s="140" t="str">
        <f>IF(1=1,IF(M177="","",IF(AND(ISNUMBER(M177),M177&lt;1,N177="kg"),"g",IF(AND(ISNUMBER(M177),M177&lt;1,N177="L"),"cl",N177))),N("P26"))</f>
        <v/>
      </c>
      <c r="R177" s="161" t="str">
        <f>IF(1=1,IF(E177="","",IF(F177="","A CONTROLER",IF(NOT(ISNUMBER(F177)),"TEXTE",IF(OR(L177="",L177&lt;=0),"COMMANDE PRINCIPALE INCOMPLETE",IF(G177="","UNITE MANQUANTE",IF(COUNTIF(B384:B428,AE177)=0,"UNITE A CONTROLER","OK")))))),N("Q9"))</f>
        <v/>
      </c>
      <c r="S177" s="105"/>
      <c r="T177" s="141">
        <f t="shared" si="15"/>
        <v>0</v>
      </c>
      <c r="U177" s="133" t="str">
        <f>IF(1=1,IF(E177="","",U157),N("S26"))</f>
        <v/>
      </c>
      <c r="V177" s="133" t="str">
        <f>IF(1=1,IF(E177="","",V157),N("T26"))</f>
        <v/>
      </c>
      <c r="W177" s="135" t="str">
        <f>IF(1=1,IF(OR(U177="",V177="",NOT(ISNUMBER(U177)),NOT(ISNUMBER(V177)),U177=0),"",V177/U177),N("U26"))</f>
        <v/>
      </c>
      <c r="X177" s="136" t="str">
        <f>IF(1=1,IF(OR(W177="",NOT(ISNUMBER(F177))),"",F177*W177*IFERROR(INDEX(D384:D428,MATCH(AE177,B384:B428,0)),1)),N("V7"))</f>
        <v/>
      </c>
      <c r="Y177" s="137" t="str">
        <f>IF(1=1,IF(F177="","",IF(G177="","",IFERROR(INDEX(E384:E428,MATCH(AE177,B384:B428,0)),G177&amp;""))),N("W6"))</f>
        <v/>
      </c>
      <c r="Z177" s="142" t="str">
        <f>IF(1=1,IF(X177="","",IF(AND(ISNUMBER(X177),X177&lt;1,Y177="kg"),MAX(1,ROUND(X177*1000,0)),IF(AND(ISNUMBER(X177),X177&lt;1,Y177="L"),MAX(1,ROUND(X177*100,0)),ROUND(X177,3)))),N("X26"))</f>
        <v/>
      </c>
      <c r="AA177" s="143" t="str">
        <f>IF(1=1,IF(X177="","",IF(AND(ISNUMBER(X177),X177&lt;1,Y177="kg"),"g",IF(AND(ISNUMBER(X177),X177&lt;1,Y177="L"),"cl",Y177))),N("Y26"))</f>
        <v/>
      </c>
      <c r="AB177" s="123" t="str">
        <f>IF(1=1,IF(E177="","",IF(F177="","A CONTROLER",IF(NOT(ISNUMBER(F177)),"TEXTE",IF(OR(W177="",W177&lt;=0),"COMMANDE COUVERTS INCOMPLETE",IF(G177="","UNITE MANQUANTE",IF(COUNTIF(B384:B428,AE177)=0,"UNITE A CONTROLER","OK")))))),N("Z6"))</f>
        <v/>
      </c>
      <c r="AD177" s="144" t="str">
        <f>IF(1=1,IF(E177="","",AD157),N("AB26"))</f>
        <v/>
      </c>
      <c r="AE177" s="125" t="str">
        <f>IF(1=1,IF(G177="","",UPPER(TRIM(SUBSTITUTE(SUBSTITUTE(G177&amp;"",CHAR(160)," ")," "," ")))),N("AC26"))</f>
        <v/>
      </c>
      <c r="AG177" s="5" t="s">
        <v>45</v>
      </c>
    </row>
    <row r="178" spans="1:33" ht="15.75" x14ac:dyDescent="0.25">
      <c r="A178" s="126" t="str">
        <f>IF(1=1,IF(E178="","",A157),N("A27"))</f>
        <v/>
      </c>
      <c r="B178" s="127" t="str">
        <f>IF(1=1,IF(E178="","",B157),N("B27"))</f>
        <v/>
      </c>
      <c r="C178" s="127"/>
      <c r="D178" s="129" t="str">
        <f>IF(ISBLANK(E178),"",LARGE(D157:D177,1)+1)</f>
        <v/>
      </c>
      <c r="E178" s="130"/>
      <c r="F178" s="131"/>
      <c r="G178" s="170"/>
      <c r="H178" s="105"/>
      <c r="I178" s="132" t="str">
        <f>IF(1=1,IF(E178="","",I157),N("H27"))</f>
        <v/>
      </c>
      <c r="J178" s="133" t="str">
        <f>IF(1=1,IF(E178="","",J157),N("I27"))</f>
        <v/>
      </c>
      <c r="K178" s="134" t="str">
        <f>IF(1=1,IF(E178="","",K157),N("J27"))</f>
        <v/>
      </c>
      <c r="L178" s="135" t="str">
        <f>IF(1=1,IF(OR(J178="",O178="",NOT(ISNUMBER(J178)),NOT(ISNUMBER(O178)),J178=0),"",O178/J178),N("L27"))</f>
        <v/>
      </c>
      <c r="M178" s="136" t="str">
        <f>IF(1=1,IF(OR(L178="",NOT(ISNUMBER(F178))),"",F178*L178*IFERROR(INDEX(D384:D428,MATCH(AE178,B384:B428,0)),1)),N("M13"))</f>
        <v/>
      </c>
      <c r="N178" s="137" t="str">
        <f>IF(1=1,IF(F178="","",IF(G178="","",IFERROR(INDEX(E384:E428,MATCH(AE178,B384:B428,0)),G178&amp;""))),N("N6"))</f>
        <v/>
      </c>
      <c r="O178" s="138" t="str">
        <f>IF(1=1,IF(E178="","",O157),N("K27"))</f>
        <v/>
      </c>
      <c r="P178" s="139" t="str">
        <f>IF(1=1,IF(M178="","",IF(AND(ISNUMBER(M178),M178&lt;1,N178="kg"),MAX(1,ROUND(M178*1000,0)),IF(AND(ISNUMBER(M178),M178&lt;1,N178="L"),MAX(1,ROUND(M178*100,0)),ROUND(M178,3)))),N("O27"))</f>
        <v/>
      </c>
      <c r="Q178" s="140" t="str">
        <f>IF(1=1,IF(M178="","",IF(AND(ISNUMBER(M178),M178&lt;1,N178="kg"),"g",IF(AND(ISNUMBER(M178),M178&lt;1,N178="L"),"cl",N178))),N("P27"))</f>
        <v/>
      </c>
      <c r="R178" s="161" t="str">
        <f>IF(1=1,IF(E178="","",IF(F178="","A CONTROLER",IF(NOT(ISNUMBER(F178)),"TEXTE",IF(OR(L178="",L178&lt;=0),"COMMANDE PRINCIPALE INCOMPLETE",IF(G178="","UNITE MANQUANTE",IF(COUNTIF(B384:B428,AE178)=0,"UNITE A CONTROLER","OK")))))),N("Q9"))</f>
        <v/>
      </c>
      <c r="S178" s="105"/>
      <c r="T178" s="141">
        <f t="shared" si="15"/>
        <v>0</v>
      </c>
      <c r="U178" s="133" t="str">
        <f>IF(1=1,IF(E178="","",U157),N("S27"))</f>
        <v/>
      </c>
      <c r="V178" s="133" t="str">
        <f>IF(1=1,IF(E178="","",V157),N("T27"))</f>
        <v/>
      </c>
      <c r="W178" s="135" t="str">
        <f>IF(1=1,IF(OR(U178="",V178="",NOT(ISNUMBER(U178)),NOT(ISNUMBER(V178)),U178=0),"",V178/U178),N("U27"))</f>
        <v/>
      </c>
      <c r="X178" s="136" t="str">
        <f>IF(1=1,IF(OR(W178="",NOT(ISNUMBER(F178))),"",F178*W178*IFERROR(INDEX(D384:D428,MATCH(AE178,B384:B428,0)),1)),N("V7"))</f>
        <v/>
      </c>
      <c r="Y178" s="137" t="str">
        <f>IF(1=1,IF(F178="","",IF(G178="","",IFERROR(INDEX(E384:E428,MATCH(AE178,B384:B428,0)),G178&amp;""))),N("W6"))</f>
        <v/>
      </c>
      <c r="Z178" s="142" t="str">
        <f>IF(1=1,IF(X178="","",IF(AND(ISNUMBER(X178),X178&lt;1,Y178="kg"),MAX(1,ROUND(X178*1000,0)),IF(AND(ISNUMBER(X178),X178&lt;1,Y178="L"),MAX(1,ROUND(X178*100,0)),ROUND(X178,3)))),N("X27"))</f>
        <v/>
      </c>
      <c r="AA178" s="143" t="str">
        <f>IF(1=1,IF(X178="","",IF(AND(ISNUMBER(X178),X178&lt;1,Y178="kg"),"g",IF(AND(ISNUMBER(X178),X178&lt;1,Y178="L"),"cl",Y178))),N("Y27"))</f>
        <v/>
      </c>
      <c r="AB178" s="123" t="str">
        <f>IF(1=1,IF(E178="","",IF(F178="","A CONTROLER",IF(NOT(ISNUMBER(F178)),"TEXTE",IF(OR(W178="",W178&lt;=0),"COMMANDE COUVERTS INCOMPLETE",IF(G178="","UNITE MANQUANTE",IF(COUNTIF(B384:B428,AE178)=0,"UNITE A CONTROLER","OK")))))),N("Z6"))</f>
        <v/>
      </c>
      <c r="AD178" s="144" t="str">
        <f>IF(1=1,IF(E178="","",AD157),N("AB27"))</f>
        <v/>
      </c>
      <c r="AE178" s="125" t="str">
        <f>IF(1=1,IF(G178="","",UPPER(TRIM(SUBSTITUTE(SUBSTITUTE(G178&amp;"",CHAR(160)," ")," "," ")))),N("AC27"))</f>
        <v/>
      </c>
      <c r="AG178" s="5" t="s">
        <v>46</v>
      </c>
    </row>
    <row r="179" spans="1:33" ht="15.75" x14ac:dyDescent="0.25">
      <c r="A179" s="126" t="str">
        <f>IF(1=1,IF(E179="","",A157),N("A28"))</f>
        <v/>
      </c>
      <c r="B179" s="127" t="str">
        <f>IF(1=1,IF(E179="","",B157),N("B28"))</f>
        <v/>
      </c>
      <c r="C179" s="127"/>
      <c r="D179" s="129" t="str">
        <f>IF(ISBLANK(E179),"",LARGE(D157:D178,1)+1)</f>
        <v/>
      </c>
      <c r="E179" s="130"/>
      <c r="F179" s="131"/>
      <c r="G179" s="170"/>
      <c r="H179" s="105"/>
      <c r="I179" s="132" t="str">
        <f>IF(1=1,IF(E179="","",I157),N("H28"))</f>
        <v/>
      </c>
      <c r="J179" s="133" t="str">
        <f>IF(1=1,IF(E179="","",J157),N("I28"))</f>
        <v/>
      </c>
      <c r="K179" s="134" t="str">
        <f>IF(1=1,IF(E179="","",K157),N("J28"))</f>
        <v/>
      </c>
      <c r="L179" s="135" t="str">
        <f>IF(1=1,IF(OR(J179="",O179="",NOT(ISNUMBER(J179)),NOT(ISNUMBER(O179)),J179=0),"",O179/J179),N("L28"))</f>
        <v/>
      </c>
      <c r="M179" s="136" t="str">
        <f>IF(1=1,IF(OR(L179="",NOT(ISNUMBER(F179))),"",F179*L179*IFERROR(INDEX(D384:D428,MATCH(AE179,B384:B428,0)),1)),N("M13"))</f>
        <v/>
      </c>
      <c r="N179" s="137" t="str">
        <f>IF(1=1,IF(F179="","",IF(G179="","",IFERROR(INDEX(E384:E428,MATCH(AE179,B384:B428,0)),G179&amp;""))),N("N6"))</f>
        <v/>
      </c>
      <c r="O179" s="138" t="str">
        <f>IF(1=1,IF(E179="","",O157),N("K28"))</f>
        <v/>
      </c>
      <c r="P179" s="139" t="str">
        <f>IF(1=1,IF(M179="","",IF(AND(ISNUMBER(M179),M179&lt;1,N179="kg"),MAX(1,ROUND(M179*1000,0)),IF(AND(ISNUMBER(M179),M179&lt;1,N179="L"),MAX(1,ROUND(M179*100,0)),ROUND(M179,3)))),N("O28"))</f>
        <v/>
      </c>
      <c r="Q179" s="140" t="str">
        <f>IF(1=1,IF(M179="","",IF(AND(ISNUMBER(M179),M179&lt;1,N179="kg"),"g",IF(AND(ISNUMBER(M179),M179&lt;1,N179="L"),"cl",N179))),N("P28"))</f>
        <v/>
      </c>
      <c r="R179" s="161" t="str">
        <f>IF(1=1,IF(E179="","",IF(F179="","A CONTROLER",IF(NOT(ISNUMBER(F179)),"TEXTE",IF(OR(L179="",L179&lt;=0),"COMMANDE PRINCIPALE INCOMPLETE",IF(G179="","UNITE MANQUANTE",IF(COUNTIF(B384:B428,AE179)=0,"UNITE A CONTROLER","OK")))))),N("Q9"))</f>
        <v/>
      </c>
      <c r="S179" s="105"/>
      <c r="T179" s="141">
        <f t="shared" si="15"/>
        <v>0</v>
      </c>
      <c r="U179" s="133" t="str">
        <f>IF(1=1,IF(E179="","",U157),N("S28"))</f>
        <v/>
      </c>
      <c r="V179" s="133" t="str">
        <f>IF(1=1,IF(E179="","",V157),N("T28"))</f>
        <v/>
      </c>
      <c r="W179" s="135" t="str">
        <f>IF(1=1,IF(OR(U179="",V179="",NOT(ISNUMBER(U179)),NOT(ISNUMBER(V179)),U179=0),"",V179/U179),N("U28"))</f>
        <v/>
      </c>
      <c r="X179" s="136" t="str">
        <f>IF(1=1,IF(OR(W179="",NOT(ISNUMBER(F179))),"",F179*W179*IFERROR(INDEX(D384:D428,MATCH(AE179,B384:B428,0)),1)),N("V7"))</f>
        <v/>
      </c>
      <c r="Y179" s="137" t="str">
        <f>IF(1=1,IF(F179="","",IF(G179="","",IFERROR(INDEX(E384:E428,MATCH(AE179,B384:B428,0)),G179&amp;""))),N("W6"))</f>
        <v/>
      </c>
      <c r="Z179" s="142" t="str">
        <f>IF(1=1,IF(X179="","",IF(AND(ISNUMBER(X179),X179&lt;1,Y179="kg"),MAX(1,ROUND(X179*1000,0)),IF(AND(ISNUMBER(X179),X179&lt;1,Y179="L"),MAX(1,ROUND(X179*100,0)),ROUND(X179,3)))),N("X28"))</f>
        <v/>
      </c>
      <c r="AA179" s="143" t="str">
        <f>IF(1=1,IF(X179="","",IF(AND(ISNUMBER(X179),X179&lt;1,Y179="kg"),"g",IF(AND(ISNUMBER(X179),X179&lt;1,Y179="L"),"cl",Y179))),N("Y28"))</f>
        <v/>
      </c>
      <c r="AB179" s="123" t="str">
        <f>IF(1=1,IF(E179="","",IF(F179="","A CONTROLER",IF(NOT(ISNUMBER(F179)),"TEXTE",IF(OR(W179="",W179&lt;=0),"COMMANDE COUVERTS INCOMPLETE",IF(G179="","UNITE MANQUANTE",IF(COUNTIF(B384:B428,AE179)=0,"UNITE A CONTROLER","OK")))))),N("Z6"))</f>
        <v/>
      </c>
      <c r="AD179" s="144" t="str">
        <f>IF(1=1,IF(E179="","",AD157),N("AB28"))</f>
        <v/>
      </c>
      <c r="AE179" s="125" t="str">
        <f>IF(1=1,IF(G179="","",UPPER(TRIM(SUBSTITUTE(SUBSTITUTE(G179&amp;"",CHAR(160)," ")," "," ")))),N("AC28"))</f>
        <v/>
      </c>
      <c r="AG179" s="5" t="s">
        <v>47</v>
      </c>
    </row>
    <row r="180" spans="1:33" ht="15.75" x14ac:dyDescent="0.25">
      <c r="A180" s="126" t="str">
        <f>IF(1=1,IF(E180="","",A157),N("A29"))</f>
        <v/>
      </c>
      <c r="B180" s="127" t="str">
        <f>IF(1=1,IF(E180="","",B157),N("B29"))</f>
        <v/>
      </c>
      <c r="C180" s="127"/>
      <c r="D180" s="129" t="str">
        <f>IF(ISBLANK(E180),"",LARGE(D157:D179,1)+1)</f>
        <v/>
      </c>
      <c r="E180" s="130"/>
      <c r="F180" s="131"/>
      <c r="G180" s="170"/>
      <c r="H180" s="105"/>
      <c r="I180" s="132" t="str">
        <f>IF(1=1,IF(E180="","",I157),N("H29"))</f>
        <v/>
      </c>
      <c r="J180" s="133" t="str">
        <f>IF(1=1,IF(E180="","",J157),N("I29"))</f>
        <v/>
      </c>
      <c r="K180" s="134" t="str">
        <f>IF(1=1,IF(E180="","",K157),N("J29"))</f>
        <v/>
      </c>
      <c r="L180" s="135" t="str">
        <f>IF(1=1,IF(OR(J180="",O180="",NOT(ISNUMBER(J180)),NOT(ISNUMBER(O180)),J180=0),"",O180/J180),N("L29"))</f>
        <v/>
      </c>
      <c r="M180" s="136" t="str">
        <f>IF(1=1,IF(OR(L180="",NOT(ISNUMBER(F180))),"",F180*L180*IFERROR(INDEX(D384:D428,MATCH(AE180,B384:B428,0)),1)),N("M13"))</f>
        <v/>
      </c>
      <c r="N180" s="137" t="str">
        <f>IF(1=1,IF(F180="","",IF(G180="","",IFERROR(INDEX(E384:E428,MATCH(AE180,B384:B428,0)),G180&amp;""))),N("N6"))</f>
        <v/>
      </c>
      <c r="O180" s="138" t="str">
        <f>IF(1=1,IF(E180="","",O157),N("K29"))</f>
        <v/>
      </c>
      <c r="P180" s="139" t="str">
        <f>IF(1=1,IF(M180="","",IF(AND(ISNUMBER(M180),M180&lt;1,N180="kg"),MAX(1,ROUND(M180*1000,0)),IF(AND(ISNUMBER(M180),M180&lt;1,N180="L"),MAX(1,ROUND(M180*100,0)),ROUND(M180,3)))),N("O29"))</f>
        <v/>
      </c>
      <c r="Q180" s="140" t="str">
        <f>IF(1=1,IF(M180="","",IF(AND(ISNUMBER(M180),M180&lt;1,N180="kg"),"g",IF(AND(ISNUMBER(M180),M180&lt;1,N180="L"),"cl",N180))),N("P29"))</f>
        <v/>
      </c>
      <c r="R180" s="161" t="str">
        <f>IF(1=1,IF(E180="","",IF(F180="","A CONTROLER",IF(NOT(ISNUMBER(F180)),"TEXTE",IF(OR(L180="",L180&lt;=0),"COMMANDE PRINCIPALE INCOMPLETE",IF(G180="","UNITE MANQUANTE",IF(COUNTIF(B384:B428,AE180)=0,"UNITE A CONTROLER","OK")))))),N("Q9"))</f>
        <v/>
      </c>
      <c r="S180" s="105"/>
      <c r="T180" s="141">
        <f t="shared" si="15"/>
        <v>0</v>
      </c>
      <c r="U180" s="133" t="str">
        <f>IF(1=1,IF(E180="","",U157),N("S29"))</f>
        <v/>
      </c>
      <c r="V180" s="133" t="str">
        <f>IF(1=1,IF(E180="","",V157),N("T29"))</f>
        <v/>
      </c>
      <c r="W180" s="135" t="str">
        <f>IF(1=1,IF(OR(U180="",V180="",NOT(ISNUMBER(U180)),NOT(ISNUMBER(V180)),U180=0),"",V180/U180),N("U29"))</f>
        <v/>
      </c>
      <c r="X180" s="136" t="str">
        <f>IF(1=1,IF(OR(W180="",NOT(ISNUMBER(F180))),"",F180*W180*IFERROR(INDEX(D384:D428,MATCH(AE180,B384:B428,0)),1)),N("V7"))</f>
        <v/>
      </c>
      <c r="Y180" s="137" t="str">
        <f>IF(1=1,IF(F180="","",IF(G180="","",IFERROR(INDEX(E384:E428,MATCH(AE180,B384:B428,0)),G180&amp;""))),N("W6"))</f>
        <v/>
      </c>
      <c r="Z180" s="142" t="str">
        <f>IF(1=1,IF(X180="","",IF(AND(ISNUMBER(X180),X180&lt;1,Y180="kg"),MAX(1,ROUND(X180*1000,0)),IF(AND(ISNUMBER(X180),X180&lt;1,Y180="L"),MAX(1,ROUND(X180*100,0)),ROUND(X180,3)))),N("X29"))</f>
        <v/>
      </c>
      <c r="AA180" s="143" t="str">
        <f>IF(1=1,IF(X180="","",IF(AND(ISNUMBER(X180),X180&lt;1,Y180="kg"),"g",IF(AND(ISNUMBER(X180),X180&lt;1,Y180="L"),"cl",Y180))),N("Y29"))</f>
        <v/>
      </c>
      <c r="AB180" s="123" t="str">
        <f>IF(1=1,IF(E180="","",IF(F180="","A CONTROLER",IF(NOT(ISNUMBER(F180)),"TEXTE",IF(OR(W180="",W180&lt;=0),"COMMANDE COUVERTS INCOMPLETE",IF(G180="","UNITE MANQUANTE",IF(COUNTIF(B384:B428,AE180)=0,"UNITE A CONTROLER","OK")))))),N("Z6"))</f>
        <v/>
      </c>
      <c r="AD180" s="144" t="str">
        <f>IF(1=1,IF(E180="","",AD157),N("AB29"))</f>
        <v/>
      </c>
      <c r="AE180" s="125" t="str">
        <f>IF(1=1,IF(G180="","",UPPER(TRIM(SUBSTITUTE(SUBSTITUTE(G180&amp;"",CHAR(160)," ")," "," ")))),N("AC29"))</f>
        <v/>
      </c>
      <c r="AG180" s="5" t="s">
        <v>48</v>
      </c>
    </row>
    <row r="181" spans="1:33" ht="15.75" x14ac:dyDescent="0.25">
      <c r="A181" s="126" t="str">
        <f>IF(1=1,IF(E181="","",A157),N("A30"))</f>
        <v/>
      </c>
      <c r="B181" s="127" t="str">
        <f>IF(1=1,IF(E181="","",B157),N("B30"))</f>
        <v/>
      </c>
      <c r="C181" s="127"/>
      <c r="D181" s="129" t="str">
        <f>IF(ISBLANK(E181),"",LARGE(D157:D180,1)+1)</f>
        <v/>
      </c>
      <c r="E181" s="130"/>
      <c r="F181" s="131"/>
      <c r="G181" s="170"/>
      <c r="H181" s="105"/>
      <c r="I181" s="132" t="str">
        <f>IF(1=1,IF(E181="","",I157),N("H30"))</f>
        <v/>
      </c>
      <c r="J181" s="133" t="str">
        <f>IF(1=1,IF(E181="","",J157),N("I30"))</f>
        <v/>
      </c>
      <c r="K181" s="134" t="str">
        <f>IF(1=1,IF(E181="","",K157),N("J30"))</f>
        <v/>
      </c>
      <c r="L181" s="135" t="str">
        <f>IF(1=1,IF(OR(J181="",O181="",NOT(ISNUMBER(J181)),NOT(ISNUMBER(O181)),J181=0),"",O181/J181),N("L30"))</f>
        <v/>
      </c>
      <c r="M181" s="136" t="str">
        <f>IF(1=1,IF(OR(L181="",NOT(ISNUMBER(F181))),"",F181*L181*IFERROR(INDEX(D384:D428,MATCH(AE181,B384:B428,0)),1)),N("M13"))</f>
        <v/>
      </c>
      <c r="N181" s="137" t="str">
        <f>IF(1=1,IF(F181="","",IF(G181="","",IFERROR(INDEX(E384:E428,MATCH(AE181,B384:B428,0)),G181&amp;""))),N("N6"))</f>
        <v/>
      </c>
      <c r="O181" s="138" t="str">
        <f>IF(1=1,IF(E181="","",O157),N("K30"))</f>
        <v/>
      </c>
      <c r="P181" s="139" t="str">
        <f>IF(1=1,IF(M181="","",IF(AND(ISNUMBER(M181),M181&lt;1,N181="kg"),MAX(1,ROUND(M181*1000,0)),IF(AND(ISNUMBER(M181),M181&lt;1,N181="L"),MAX(1,ROUND(M181*100,0)),ROUND(M181,3)))),N("O30"))</f>
        <v/>
      </c>
      <c r="Q181" s="140" t="str">
        <f>IF(1=1,IF(M181="","",IF(AND(ISNUMBER(M181),M181&lt;1,N181="kg"),"g",IF(AND(ISNUMBER(M181),M181&lt;1,N181="L"),"cl",N181))),N("P30"))</f>
        <v/>
      </c>
      <c r="R181" s="161" t="str">
        <f>IF(1=1,IF(E181="","",IF(F181="","A CONTROLER",IF(NOT(ISNUMBER(F181)),"TEXTE",IF(OR(L181="",L181&lt;=0),"COMMANDE PRINCIPALE INCOMPLETE",IF(G181="","UNITE MANQUANTE",IF(COUNTIF(B384:B428,AE181)=0,"UNITE A CONTROLER","OK")))))),N("Q9"))</f>
        <v/>
      </c>
      <c r="S181" s="105"/>
      <c r="T181" s="141">
        <f t="shared" si="15"/>
        <v>0</v>
      </c>
      <c r="U181" s="133" t="str">
        <f>IF(1=1,IF(E181="","",U157),N("S30"))</f>
        <v/>
      </c>
      <c r="V181" s="133" t="str">
        <f>IF(1=1,IF(E181="","",V157),N("T30"))</f>
        <v/>
      </c>
      <c r="W181" s="135" t="str">
        <f>IF(1=1,IF(OR(U181="",V181="",NOT(ISNUMBER(U181)),NOT(ISNUMBER(V181)),U181=0),"",V181/U181),N("U30"))</f>
        <v/>
      </c>
      <c r="X181" s="136" t="str">
        <f>IF(1=1,IF(OR(W181="",NOT(ISNUMBER(F181))),"",F181*W181*IFERROR(INDEX(D384:D428,MATCH(AE181,B384:B428,0)),1)),N("V7"))</f>
        <v/>
      </c>
      <c r="Y181" s="137" t="str">
        <f>IF(1=1,IF(F181="","",IF(G181="","",IFERROR(INDEX(E384:E428,MATCH(AE181,B384:B428,0)),G181&amp;""))),N("W6"))</f>
        <v/>
      </c>
      <c r="Z181" s="142" t="str">
        <f>IF(1=1,IF(X181="","",IF(AND(ISNUMBER(X181),X181&lt;1,Y181="kg"),MAX(1,ROUND(X181*1000,0)),IF(AND(ISNUMBER(X181),X181&lt;1,Y181="L"),MAX(1,ROUND(X181*100,0)),ROUND(X181,3)))),N("X30"))</f>
        <v/>
      </c>
      <c r="AA181" s="143" t="str">
        <f>IF(1=1,IF(X181="","",IF(AND(ISNUMBER(X181),X181&lt;1,Y181="kg"),"g",IF(AND(ISNUMBER(X181),X181&lt;1,Y181="L"),"cl",Y181))),N("Y30"))</f>
        <v/>
      </c>
      <c r="AB181" s="123" t="str">
        <f>IF(1=1,IF(E181="","",IF(F181="","A CONTROLER",IF(NOT(ISNUMBER(F181)),"TEXTE",IF(OR(W181="",W181&lt;=0),"COMMANDE COUVERTS INCOMPLETE",IF(G181="","UNITE MANQUANTE",IF(COUNTIF(B384:B428,AE181)=0,"UNITE A CONTROLER","OK")))))),N("Z6"))</f>
        <v/>
      </c>
      <c r="AD181" s="144" t="str">
        <f>IF(1=1,IF(E181="","",AD157),N("AB30"))</f>
        <v/>
      </c>
      <c r="AE181" s="125" t="str">
        <f>IF(1=1,IF(G181="","",UPPER(TRIM(SUBSTITUTE(SUBSTITUTE(G181&amp;"",CHAR(160)," ")," "," ")))),N("AC30"))</f>
        <v/>
      </c>
      <c r="AG181" s="5" t="s">
        <v>49</v>
      </c>
    </row>
    <row r="182" spans="1:33" ht="15.75" x14ac:dyDescent="0.25">
      <c r="A182" s="126" t="str">
        <f>IF(1=1,IF(E182="","",A157),N("A31"))</f>
        <v/>
      </c>
      <c r="B182" s="127" t="str">
        <f>IF(1=1,IF(E182="","",B157),N("B31"))</f>
        <v/>
      </c>
      <c r="C182" s="127"/>
      <c r="D182" s="129" t="str">
        <f>IF(ISBLANK(E182),"",LARGE(D157:D181,1)+1)</f>
        <v/>
      </c>
      <c r="E182" s="130"/>
      <c r="F182" s="131"/>
      <c r="G182" s="170"/>
      <c r="H182" s="105"/>
      <c r="I182" s="132" t="str">
        <f>IF(1=1,IF(E182="","",I157),N("H31"))</f>
        <v/>
      </c>
      <c r="J182" s="133" t="str">
        <f>IF(1=1,IF(E182="","",J157),N("I31"))</f>
        <v/>
      </c>
      <c r="K182" s="134" t="str">
        <f>IF(1=1,IF(E182="","",K157),N("J31"))</f>
        <v/>
      </c>
      <c r="L182" s="135" t="str">
        <f>IF(1=1,IF(OR(J182="",O182="",NOT(ISNUMBER(J182)),NOT(ISNUMBER(O182)),J182=0),"",O182/J182),N("L31"))</f>
        <v/>
      </c>
      <c r="M182" s="136" t="str">
        <f>IF(1=1,IF(OR(L182="",NOT(ISNUMBER(F182))),"",F182*L182*IFERROR(INDEX(D384:D428,MATCH(AE182,B384:B428,0)),1)),N("M13"))</f>
        <v/>
      </c>
      <c r="N182" s="137" t="str">
        <f>IF(1=1,IF(F182="","",IF(G182="","",IFERROR(INDEX(E384:E428,MATCH(AE182,B384:B428,0)),G182&amp;""))),N("N6"))</f>
        <v/>
      </c>
      <c r="O182" s="138" t="str">
        <f>IF(1=1,IF(E182="","",O157),N("K31"))</f>
        <v/>
      </c>
      <c r="P182" s="139" t="str">
        <f>IF(1=1,IF(M182="","",IF(AND(ISNUMBER(M182),M182&lt;1,N182="kg"),MAX(1,ROUND(M182*1000,0)),IF(AND(ISNUMBER(M182),M182&lt;1,N182="L"),MAX(1,ROUND(M182*100,0)),ROUND(M182,3)))),N("O31"))</f>
        <v/>
      </c>
      <c r="Q182" s="140" t="str">
        <f>IF(1=1,IF(M182="","",IF(AND(ISNUMBER(M182),M182&lt;1,N182="kg"),"g",IF(AND(ISNUMBER(M182),M182&lt;1,N182="L"),"cl",N182))),N("P31"))</f>
        <v/>
      </c>
      <c r="R182" s="161" t="str">
        <f>IF(1=1,IF(E182="","",IF(F182="","A CONTROLER",IF(NOT(ISNUMBER(F182)),"TEXTE",IF(OR(L182="",L182&lt;=0),"COMMANDE PRINCIPALE INCOMPLETE",IF(G182="","UNITE MANQUANTE",IF(COUNTIF(B384:B428,AE182)=0,"UNITE A CONTROLER","OK")))))),N("Q9"))</f>
        <v/>
      </c>
      <c r="S182" s="105"/>
      <c r="T182" s="141">
        <f t="shared" si="15"/>
        <v>0</v>
      </c>
      <c r="U182" s="133" t="str">
        <f>IF(1=1,IF(E182="","",U157),N("S31"))</f>
        <v/>
      </c>
      <c r="V182" s="133" t="str">
        <f>IF(1=1,IF(E182="","",V157),N("T31"))</f>
        <v/>
      </c>
      <c r="W182" s="135" t="str">
        <f>IF(1=1,IF(OR(U182="",V182="",NOT(ISNUMBER(U182)),NOT(ISNUMBER(V182)),U182=0),"",V182/U182),N("U31"))</f>
        <v/>
      </c>
      <c r="X182" s="136" t="str">
        <f>IF(1=1,IF(OR(W182="",NOT(ISNUMBER(F182))),"",F182*W182*IFERROR(INDEX(D384:D428,MATCH(AE182,B384:B428,0)),1)),N("V7"))</f>
        <v/>
      </c>
      <c r="Y182" s="137" t="str">
        <f>IF(1=1,IF(F182="","",IF(G182="","",IFERROR(INDEX(E384:E428,MATCH(AE182,B384:B428,0)),G182&amp;""))),N("W6"))</f>
        <v/>
      </c>
      <c r="Z182" s="142" t="str">
        <f>IF(1=1,IF(X182="","",IF(AND(ISNUMBER(X182),X182&lt;1,Y182="kg"),MAX(1,ROUND(X182*1000,0)),IF(AND(ISNUMBER(X182),X182&lt;1,Y182="L"),MAX(1,ROUND(X182*100,0)),ROUND(X182,3)))),N("X31"))</f>
        <v/>
      </c>
      <c r="AA182" s="143" t="str">
        <f>IF(1=1,IF(X182="","",IF(AND(ISNUMBER(X182),X182&lt;1,Y182="kg"),"g",IF(AND(ISNUMBER(X182),X182&lt;1,Y182="L"),"cl",Y182))),N("Y31"))</f>
        <v/>
      </c>
      <c r="AB182" s="123" t="str">
        <f>IF(1=1,IF(E182="","",IF(F182="","A CONTROLER",IF(NOT(ISNUMBER(F182)),"TEXTE",IF(OR(W182="",W182&lt;=0),"COMMANDE COUVERTS INCOMPLETE",IF(G182="","UNITE MANQUANTE",IF(COUNTIF(B384:B428,AE182)=0,"UNITE A CONTROLER","OK")))))),N("Z6"))</f>
        <v/>
      </c>
      <c r="AD182" s="144" t="str">
        <f>IF(1=1,IF(E182="","",AD157),N("AB31"))</f>
        <v/>
      </c>
      <c r="AE182" s="125" t="str">
        <f>IF(1=1,IF(G182="","",UPPER(TRIM(SUBSTITUTE(SUBSTITUTE(G182&amp;"",CHAR(160)," ")," "," ")))),N("AC31"))</f>
        <v/>
      </c>
      <c r="AG182" s="5" t="s">
        <v>50</v>
      </c>
    </row>
    <row r="183" spans="1:33" ht="15.75" x14ac:dyDescent="0.25">
      <c r="A183" s="126" t="str">
        <f>IF(1=1,IF(E183="","",A157),N("A32"))</f>
        <v/>
      </c>
      <c r="B183" s="127" t="str">
        <f>IF(1=1,IF(E183="","",B157),N("B32"))</f>
        <v/>
      </c>
      <c r="C183" s="127"/>
      <c r="D183" s="129" t="str">
        <f>IF(ISBLANK(E183),"",LARGE(D157:D182,1)+1)</f>
        <v/>
      </c>
      <c r="E183" s="130"/>
      <c r="F183" s="131"/>
      <c r="G183" s="170"/>
      <c r="H183" s="105"/>
      <c r="I183" s="132" t="str">
        <f>IF(1=1,IF(E183="","",I157),N("H32"))</f>
        <v/>
      </c>
      <c r="J183" s="133" t="str">
        <f>IF(1=1,IF(E183="","",J157),N("I32"))</f>
        <v/>
      </c>
      <c r="K183" s="134" t="str">
        <f>IF(1=1,IF(E183="","",K157),N("J32"))</f>
        <v/>
      </c>
      <c r="L183" s="135" t="str">
        <f>IF(1=1,IF(OR(J183="",O183="",NOT(ISNUMBER(J183)),NOT(ISNUMBER(O183)),J183=0),"",O183/J183),N("L32"))</f>
        <v/>
      </c>
      <c r="M183" s="136" t="str">
        <f>IF(1=1,IF(OR(L183="",NOT(ISNUMBER(F183))),"",F183*L183*IFERROR(INDEX(D384:D428,MATCH(AE183,B384:B428,0)),1)),N("M13"))</f>
        <v/>
      </c>
      <c r="N183" s="137" t="str">
        <f>IF(1=1,IF(F183="","",IF(G183="","",IFERROR(INDEX(E384:E428,MATCH(AE183,B384:B428,0)),G183&amp;""))),N("N6"))</f>
        <v/>
      </c>
      <c r="O183" s="138" t="str">
        <f>IF(1=1,IF(E183="","",O157),N("K32"))</f>
        <v/>
      </c>
      <c r="P183" s="139" t="str">
        <f>IF(1=1,IF(M183="","",IF(AND(ISNUMBER(M183),M183&lt;1,N183="kg"),MAX(1,ROUND(M183*1000,0)),IF(AND(ISNUMBER(M183),M183&lt;1,N183="L"),MAX(1,ROUND(M183*100,0)),ROUND(M183,3)))),N("O32"))</f>
        <v/>
      </c>
      <c r="Q183" s="140" t="str">
        <f>IF(1=1,IF(M183="","",IF(AND(ISNUMBER(M183),M183&lt;1,N183="kg"),"g",IF(AND(ISNUMBER(M183),M183&lt;1,N183="L"),"cl",N183))),N("P32"))</f>
        <v/>
      </c>
      <c r="R183" s="161" t="str">
        <f>IF(1=1,IF(E183="","",IF(F183="","A CONTROLER",IF(NOT(ISNUMBER(F183)),"TEXTE",IF(OR(L183="",L183&lt;=0),"COMMANDE PRINCIPALE INCOMPLETE",IF(G183="","UNITE MANQUANTE",IF(COUNTIF(B384:B428,AE183)=0,"UNITE A CONTROLER","OK")))))),N("Q9"))</f>
        <v/>
      </c>
      <c r="S183" s="105"/>
      <c r="T183" s="141">
        <f t="shared" si="15"/>
        <v>0</v>
      </c>
      <c r="U183" s="133" t="str">
        <f>IF(1=1,IF(E183="","",U157),N("S32"))</f>
        <v/>
      </c>
      <c r="V183" s="133" t="str">
        <f>IF(1=1,IF(E183="","",V157),N("T32"))</f>
        <v/>
      </c>
      <c r="W183" s="135" t="str">
        <f>IF(1=1,IF(OR(U183="",V183="",NOT(ISNUMBER(U183)),NOT(ISNUMBER(V183)),U183=0),"",V183/U183),N("U32"))</f>
        <v/>
      </c>
      <c r="X183" s="136" t="str">
        <f>IF(1=1,IF(OR(W183="",NOT(ISNUMBER(F183))),"",F183*W183*IFERROR(INDEX(D384:D428,MATCH(AE183,B384:B428,0)),1)),N("V7"))</f>
        <v/>
      </c>
      <c r="Y183" s="137" t="str">
        <f>IF(1=1,IF(F183="","",IF(G183="","",IFERROR(INDEX(E384:E428,MATCH(AE183,B384:B428,0)),G183&amp;""))),N("W6"))</f>
        <v/>
      </c>
      <c r="Z183" s="142" t="str">
        <f>IF(1=1,IF(X183="","",IF(AND(ISNUMBER(X183),X183&lt;1,Y183="kg"),MAX(1,ROUND(X183*1000,0)),IF(AND(ISNUMBER(X183),X183&lt;1,Y183="L"),MAX(1,ROUND(X183*100,0)),ROUND(X183,3)))),N("X32"))</f>
        <v/>
      </c>
      <c r="AA183" s="143" t="str">
        <f>IF(1=1,IF(X183="","",IF(AND(ISNUMBER(X183),X183&lt;1,Y183="kg"),"g",IF(AND(ISNUMBER(X183),X183&lt;1,Y183="L"),"cl",Y183))),N("Y32"))</f>
        <v/>
      </c>
      <c r="AB183" s="123" t="str">
        <f>IF(1=1,IF(E183="","",IF(F183="","A CONTROLER",IF(NOT(ISNUMBER(F183)),"TEXTE",IF(OR(W183="",W183&lt;=0),"COMMANDE COUVERTS INCOMPLETE",IF(G183="","UNITE MANQUANTE",IF(COUNTIF(B384:B428,AE183)=0,"UNITE A CONTROLER","OK")))))),N("Z6"))</f>
        <v/>
      </c>
      <c r="AD183" s="144" t="str">
        <f>IF(1=1,IF(E183="","",AD157),N("AB32"))</f>
        <v/>
      </c>
      <c r="AE183" s="125" t="str">
        <f>IF(1=1,IF(G183="","",UPPER(TRIM(SUBSTITUTE(SUBSTITUTE(G183&amp;"",CHAR(160)," ")," "," ")))),N("AC32"))</f>
        <v/>
      </c>
      <c r="AG183" s="244" t="s">
        <v>51</v>
      </c>
    </row>
    <row r="184" spans="1:33" ht="15.75" x14ac:dyDescent="0.25">
      <c r="A184" s="126" t="str">
        <f>IF(1=1,IF(E184="","",A157),N("A33"))</f>
        <v/>
      </c>
      <c r="B184" s="127" t="str">
        <f>IF(1=1,IF(E184="","",B157),N("B33"))</f>
        <v/>
      </c>
      <c r="C184" s="127"/>
      <c r="D184" s="129" t="str">
        <f>IF(ISBLANK(E184),"",LARGE(D157:D183,1)+1)</f>
        <v/>
      </c>
      <c r="E184" s="130"/>
      <c r="F184" s="131"/>
      <c r="G184" s="170"/>
      <c r="H184" s="105"/>
      <c r="I184" s="132" t="str">
        <f>IF(1=1,IF(E184="","",I157),N("H33"))</f>
        <v/>
      </c>
      <c r="J184" s="133" t="str">
        <f>IF(1=1,IF(E184="","",J157),N("I33"))</f>
        <v/>
      </c>
      <c r="K184" s="134" t="str">
        <f>IF(1=1,IF(E184="","",K157),N("J33"))</f>
        <v/>
      </c>
      <c r="L184" s="135" t="str">
        <f>IF(1=1,IF(OR(J184="",O184="",NOT(ISNUMBER(J184)),NOT(ISNUMBER(O184)),J184=0),"",O184/J184),N("L33"))</f>
        <v/>
      </c>
      <c r="M184" s="136" t="str">
        <f>IF(1=1,IF(OR(L184="",NOT(ISNUMBER(F184))),"",F184*L184*IFERROR(INDEX(D384:D428,MATCH(AE184,B384:B428,0)),1)),N("M13"))</f>
        <v/>
      </c>
      <c r="N184" s="137" t="str">
        <f>IF(1=1,IF(F184="","",IF(G184="","",IFERROR(INDEX(E384:E428,MATCH(AE184,B384:B428,0)),G184&amp;""))),N("N6"))</f>
        <v/>
      </c>
      <c r="O184" s="138" t="str">
        <f>IF(1=1,IF(E184="","",O157),N("K33"))</f>
        <v/>
      </c>
      <c r="P184" s="139" t="str">
        <f>IF(1=1,IF(M184="","",IF(AND(ISNUMBER(M184),M184&lt;1,N184="kg"),MAX(1,ROUND(M184*1000,0)),IF(AND(ISNUMBER(M184),M184&lt;1,N184="L"),MAX(1,ROUND(M184*100,0)),ROUND(M184,3)))),N("O33"))</f>
        <v/>
      </c>
      <c r="Q184" s="140" t="str">
        <f>IF(1=1,IF(M184="","",IF(AND(ISNUMBER(M184),M184&lt;1,N184="kg"),"g",IF(AND(ISNUMBER(M184),M184&lt;1,N184="L"),"cl",N184))),N("P33"))</f>
        <v/>
      </c>
      <c r="R184" s="161" t="str">
        <f>IF(1=1,IF(E184="","",IF(F184="","A CONTROLER",IF(NOT(ISNUMBER(F184)),"TEXTE",IF(OR(L184="",L184&lt;=0),"COMMANDE PRINCIPALE INCOMPLETE",IF(G184="","UNITE MANQUANTE",IF(COUNTIF(B384:B428,AE184)=0,"UNITE A CONTROLER","OK")))))),N("Q9"))</f>
        <v/>
      </c>
      <c r="S184" s="105"/>
      <c r="T184" s="141">
        <f t="shared" si="15"/>
        <v>0</v>
      </c>
      <c r="U184" s="133" t="str">
        <f>IF(1=1,IF(E184="","",U157),N("S33"))</f>
        <v/>
      </c>
      <c r="V184" s="133" t="str">
        <f>IF(1=1,IF(E184="","",V157),N("T33"))</f>
        <v/>
      </c>
      <c r="W184" s="135" t="str">
        <f>IF(1=1,IF(OR(U184="",V184="",NOT(ISNUMBER(U184)),NOT(ISNUMBER(V184)),U184=0),"",V184/U184),N("U33"))</f>
        <v/>
      </c>
      <c r="X184" s="136" t="str">
        <f>IF(1=1,IF(OR(W184="",NOT(ISNUMBER(F184))),"",F184*W184*IFERROR(INDEX(D384:D428,MATCH(AE184,B384:B428,0)),1)),N("V7"))</f>
        <v/>
      </c>
      <c r="Y184" s="137" t="str">
        <f>IF(1=1,IF(F184="","",IF(G184="","",IFERROR(INDEX(E384:E428,MATCH(AE184,B384:B428,0)),G184&amp;""))),N("W6"))</f>
        <v/>
      </c>
      <c r="Z184" s="142" t="str">
        <f>IF(1=1,IF(X184="","",IF(AND(ISNUMBER(X184),X184&lt;1,Y184="kg"),MAX(1,ROUND(X184*1000,0)),IF(AND(ISNUMBER(X184),X184&lt;1,Y184="L"),MAX(1,ROUND(X184*100,0)),ROUND(X184,3)))),N("X33"))</f>
        <v/>
      </c>
      <c r="AA184" s="143" t="str">
        <f>IF(1=1,IF(X184="","",IF(AND(ISNUMBER(X184),X184&lt;1,Y184="kg"),"g",IF(AND(ISNUMBER(X184),X184&lt;1,Y184="L"),"cl",Y184))),N("Y33"))</f>
        <v/>
      </c>
      <c r="AB184" s="123" t="str">
        <f>IF(1=1,IF(E184="","",IF(F184="","A CONTROLER",IF(NOT(ISNUMBER(F184)),"TEXTE",IF(OR(W184="",W184&lt;=0),"COMMANDE COUVERTS INCOMPLETE",IF(G184="","UNITE MANQUANTE",IF(COUNTIF(B384:B428,AE184)=0,"UNITE A CONTROLER","OK")))))),N("Z6"))</f>
        <v/>
      </c>
      <c r="AD184" s="144" t="str">
        <f>IF(1=1,IF(E184="","",AD157),N("AB33"))</f>
        <v/>
      </c>
      <c r="AE184" s="125" t="str">
        <f>IF(1=1,IF(G184="","",UPPER(TRIM(SUBSTITUTE(SUBSTITUTE(G184&amp;"",CHAR(160)," ")," "," ")))),N("AC33"))</f>
        <v/>
      </c>
      <c r="AG184" s="244" t="s">
        <v>54</v>
      </c>
    </row>
    <row r="185" spans="1:33" ht="15.75" x14ac:dyDescent="0.25">
      <c r="A185" s="126" t="str">
        <f>IF(1=1,IF(E185="","",A157),N("A34"))</f>
        <v/>
      </c>
      <c r="B185" s="127" t="str">
        <f>IF(1=1,IF(E185="","",B157),N("B34"))</f>
        <v/>
      </c>
      <c r="C185" s="127"/>
      <c r="D185" s="129" t="str">
        <f>IF(ISBLANK(E185),"",LARGE(D157:D184,1)+1)</f>
        <v/>
      </c>
      <c r="E185" s="130"/>
      <c r="F185" s="131"/>
      <c r="G185" s="170"/>
      <c r="H185" s="105"/>
      <c r="I185" s="132" t="str">
        <f>IF(1=1,IF(E185="","",I157),N("H34"))</f>
        <v/>
      </c>
      <c r="J185" s="133" t="str">
        <f>IF(1=1,IF(E185="","",J157),N("I34"))</f>
        <v/>
      </c>
      <c r="K185" s="134" t="str">
        <f>IF(1=1,IF(E185="","",K157),N("J34"))</f>
        <v/>
      </c>
      <c r="L185" s="135" t="str">
        <f>IF(1=1,IF(OR(J185="",O185="",NOT(ISNUMBER(J185)),NOT(ISNUMBER(O185)),J185=0),"",O185/J185),N("L34"))</f>
        <v/>
      </c>
      <c r="M185" s="136" t="str">
        <f>IF(1=1,IF(OR(L185="",NOT(ISNUMBER(F185))),"",F185*L185*IFERROR(INDEX(D384:D428,MATCH(AE185,B384:B428,0)),1)),N("M13"))</f>
        <v/>
      </c>
      <c r="N185" s="137" t="str">
        <f>IF(1=1,IF(F185="","",IF(G185="","",IFERROR(INDEX(E384:E428,MATCH(AE185,B384:B428,0)),G185&amp;""))),N("N6"))</f>
        <v/>
      </c>
      <c r="O185" s="138" t="str">
        <f>IF(1=1,IF(E185="","",O157),N("K34"))</f>
        <v/>
      </c>
      <c r="P185" s="139" t="str">
        <f>IF(1=1,IF(M185="","",IF(AND(ISNUMBER(M185),M185&lt;1,N185="kg"),MAX(1,ROUND(M185*1000,0)),IF(AND(ISNUMBER(M185),M185&lt;1,N185="L"),MAX(1,ROUND(M185*100,0)),ROUND(M185,3)))),N("O34"))</f>
        <v/>
      </c>
      <c r="Q185" s="140" t="str">
        <f>IF(1=1,IF(M185="","",IF(AND(ISNUMBER(M185),M185&lt;1,N185="kg"),"g",IF(AND(ISNUMBER(M185),M185&lt;1,N185="L"),"cl",N185))),N("P34"))</f>
        <v/>
      </c>
      <c r="R185" s="161" t="str">
        <f>IF(1=1,IF(E185="","",IF(F185="","A CONTROLER",IF(NOT(ISNUMBER(F185)),"TEXTE",IF(OR(L185="",L185&lt;=0),"COMMANDE PRINCIPALE INCOMPLETE",IF(G185="","UNITE MANQUANTE",IF(COUNTIF(B384:B428,AE185)=0,"UNITE A CONTROLER","OK")))))),N("Q9"))</f>
        <v/>
      </c>
      <c r="S185" s="105"/>
      <c r="T185" s="141">
        <f t="shared" si="15"/>
        <v>0</v>
      </c>
      <c r="U185" s="133" t="str">
        <f>IF(1=1,IF(E185="","",U157),N("S34"))</f>
        <v/>
      </c>
      <c r="V185" s="133" t="str">
        <f>IF(1=1,IF(E185="","",V157),N("T34"))</f>
        <v/>
      </c>
      <c r="W185" s="135" t="str">
        <f>IF(1=1,IF(OR(U185="",V185="",NOT(ISNUMBER(U185)),NOT(ISNUMBER(V185)),U185=0),"",V185/U185),N("U34"))</f>
        <v/>
      </c>
      <c r="X185" s="136" t="str">
        <f>IF(1=1,IF(OR(W185="",NOT(ISNUMBER(F185))),"",F185*W185*IFERROR(INDEX(D384:D428,MATCH(AE185,B384:B428,0)),1)),N("V7"))</f>
        <v/>
      </c>
      <c r="Y185" s="137" t="str">
        <f>IF(1=1,IF(F185="","",IF(G185="","",IFERROR(INDEX(E384:E428,MATCH(AE185,B384:B428,0)),G185&amp;""))),N("W6"))</f>
        <v/>
      </c>
      <c r="Z185" s="142" t="str">
        <f>IF(1=1,IF(X185="","",IF(AND(ISNUMBER(X185),X185&lt;1,Y185="kg"),MAX(1,ROUND(X185*1000,0)),IF(AND(ISNUMBER(X185),X185&lt;1,Y185="L"),MAX(1,ROUND(X185*100,0)),ROUND(X185,3)))),N("X34"))</f>
        <v/>
      </c>
      <c r="AA185" s="143" t="str">
        <f>IF(1=1,IF(X185="","",IF(AND(ISNUMBER(X185),X185&lt;1,Y185="kg"),"g",IF(AND(ISNUMBER(X185),X185&lt;1,Y185="L"),"cl",Y185))),N("Y34"))</f>
        <v/>
      </c>
      <c r="AB185" s="123" t="str">
        <f>IF(1=1,IF(E185="","",IF(F185="","A CONTROLER",IF(NOT(ISNUMBER(F185)),"TEXTE",IF(OR(W185="",W185&lt;=0),"COMMANDE COUVERTS INCOMPLETE",IF(G185="","UNITE MANQUANTE",IF(COUNTIF(B384:B428,AE185)=0,"UNITE A CONTROLER","OK")))))),N("Z6"))</f>
        <v/>
      </c>
      <c r="AD185" s="144" t="str">
        <f>IF(1=1,IF(E185="","",AD157),N("AB34"))</f>
        <v/>
      </c>
      <c r="AE185" s="125" t="str">
        <f>IF(1=1,IF(G185="","",UPPER(TRIM(SUBSTITUTE(SUBSTITUTE(G185&amp;"",CHAR(160)," ")," "," ")))),N("AC34"))</f>
        <v/>
      </c>
      <c r="AG185" s="244" t="s">
        <v>56</v>
      </c>
    </row>
    <row r="186" spans="1:33" ht="15.75" x14ac:dyDescent="0.25">
      <c r="A186" s="126" t="str">
        <f>IF(1=1,IF(E186="","",A157),N("A35"))</f>
        <v/>
      </c>
      <c r="B186" s="127" t="str">
        <f>IF(1=1,IF(E186="","",B157),N("B35"))</f>
        <v/>
      </c>
      <c r="C186" s="127"/>
      <c r="D186" s="129" t="str">
        <f>IF(ISBLANK(E186),"",LARGE(D157:D185,1)+1)</f>
        <v/>
      </c>
      <c r="E186" s="130"/>
      <c r="F186" s="131"/>
      <c r="G186" s="170"/>
      <c r="H186" s="105"/>
      <c r="I186" s="132" t="str">
        <f>IF(1=1,IF(E186="","",I157),N("H35"))</f>
        <v/>
      </c>
      <c r="J186" s="133" t="str">
        <f>IF(1=1,IF(E186="","",J157),N("I35"))</f>
        <v/>
      </c>
      <c r="K186" s="134" t="str">
        <f>IF(1=1,IF(E186="","",K157),N("J35"))</f>
        <v/>
      </c>
      <c r="L186" s="135" t="str">
        <f>IF(1=1,IF(OR(J186="",O186="",NOT(ISNUMBER(J186)),NOT(ISNUMBER(O186)),J186=0),"",O186/J186),N("L35"))</f>
        <v/>
      </c>
      <c r="M186" s="136" t="str">
        <f>IF(1=1,IF(OR(L186="",NOT(ISNUMBER(F186))),"",F186*L186*IFERROR(INDEX(D384:D428,MATCH(AE186,B384:B428,0)),1)),N("M13"))</f>
        <v/>
      </c>
      <c r="N186" s="137" t="str">
        <f>IF(1=1,IF(F186="","",IF(G186="","",IFERROR(INDEX(E384:E428,MATCH(AE186,B384:B428,0)),G186&amp;""))),N("N6"))</f>
        <v/>
      </c>
      <c r="O186" s="138" t="str">
        <f>IF(1=1,IF(E186="","",O157),N("K35"))</f>
        <v/>
      </c>
      <c r="P186" s="139" t="str">
        <f>IF(1=1,IF(M186="","",IF(AND(ISNUMBER(M186),M186&lt;1,N186="kg"),MAX(1,ROUND(M186*1000,0)),IF(AND(ISNUMBER(M186),M186&lt;1,N186="L"),MAX(1,ROUND(M186*100,0)),ROUND(M186,3)))),N("O35"))</f>
        <v/>
      </c>
      <c r="Q186" s="140" t="str">
        <f>IF(1=1,IF(M186="","",IF(AND(ISNUMBER(M186),M186&lt;1,N186="kg"),"g",IF(AND(ISNUMBER(M186),M186&lt;1,N186="L"),"cl",N186))),N("P35"))</f>
        <v/>
      </c>
      <c r="R186" s="161" t="str">
        <f>IF(1=1,IF(E186="","",IF(F186="","A CONTROLER",IF(NOT(ISNUMBER(F186)),"TEXTE",IF(OR(L186="",L186&lt;=0),"COMMANDE PRINCIPALE INCOMPLETE",IF(G186="","UNITE MANQUANTE",IF(COUNTIF(B384:B428,AE186)=0,"UNITE A CONTROLER","OK")))))),N("Q9"))</f>
        <v/>
      </c>
      <c r="S186" s="105"/>
      <c r="T186" s="141">
        <f t="shared" si="15"/>
        <v>0</v>
      </c>
      <c r="U186" s="133" t="str">
        <f>IF(1=1,IF(E186="","",U157),N("S35"))</f>
        <v/>
      </c>
      <c r="V186" s="133" t="str">
        <f>IF(1=1,IF(E186="","",V157),N("T35"))</f>
        <v/>
      </c>
      <c r="W186" s="135" t="str">
        <f>IF(1=1,IF(OR(U186="",V186="",NOT(ISNUMBER(U186)),NOT(ISNUMBER(V186)),U186=0),"",V186/U186),N("U35"))</f>
        <v/>
      </c>
      <c r="X186" s="136" t="str">
        <f>IF(1=1,IF(OR(W186="",NOT(ISNUMBER(F186))),"",F186*W186*IFERROR(INDEX(D384:D428,MATCH(AE186,B384:B428,0)),1)),N("V7"))</f>
        <v/>
      </c>
      <c r="Y186" s="137" t="str">
        <f>IF(1=1,IF(F186="","",IF(G186="","",IFERROR(INDEX(E384:E428,MATCH(AE186,B384:B428,0)),G186&amp;""))),N("W6"))</f>
        <v/>
      </c>
      <c r="Z186" s="142" t="str">
        <f>IF(1=1,IF(X186="","",IF(AND(ISNUMBER(X186),X186&lt;1,Y186="kg"),MAX(1,ROUND(X186*1000,0)),IF(AND(ISNUMBER(X186),X186&lt;1,Y186="L"),MAX(1,ROUND(X186*100,0)),ROUND(X186,3)))),N("X35"))</f>
        <v/>
      </c>
      <c r="AA186" s="143" t="str">
        <f>IF(1=1,IF(X186="","",IF(AND(ISNUMBER(X186),X186&lt;1,Y186="kg"),"g",IF(AND(ISNUMBER(X186),X186&lt;1,Y186="L"),"cl",Y186))),N("Y35"))</f>
        <v/>
      </c>
      <c r="AB186" s="123" t="str">
        <f>IF(1=1,IF(E186="","",IF(F186="","A CONTROLER",IF(NOT(ISNUMBER(F186)),"TEXTE",IF(OR(W186="",W186&lt;=0),"COMMANDE COUVERTS INCOMPLETE",IF(G186="","UNITE MANQUANTE",IF(COUNTIF(B384:B428,AE186)=0,"UNITE A CONTROLER","OK")))))),N("Z6"))</f>
        <v/>
      </c>
      <c r="AD186" s="144" t="str">
        <f>IF(1=1,IF(E186="","",AD157),N("AB35"))</f>
        <v/>
      </c>
      <c r="AE186" s="125" t="str">
        <f>IF(1=1,IF(G186="","",UPPER(TRIM(SUBSTITUTE(SUBSTITUTE(G186&amp;"",CHAR(160)," ")," "," ")))),N("AC35"))</f>
        <v/>
      </c>
      <c r="AG186" s="244" t="s">
        <v>58</v>
      </c>
    </row>
    <row r="187" spans="1:33" ht="15.75" x14ac:dyDescent="0.25">
      <c r="A187" s="126" t="str">
        <f>IF(1=1,IF(E187="","",A157),N("A36"))</f>
        <v/>
      </c>
      <c r="B187" s="127" t="str">
        <f>IF(1=1,IF(E187="","",B157),N("B36"))</f>
        <v/>
      </c>
      <c r="C187" s="127"/>
      <c r="D187" s="129" t="str">
        <f>IF(ISBLANK(E187),"",LARGE(D157:D186,1)+1)</f>
        <v/>
      </c>
      <c r="E187" s="130"/>
      <c r="F187" s="131"/>
      <c r="G187" s="170"/>
      <c r="H187" s="105"/>
      <c r="I187" s="132" t="str">
        <f>IF(1=1,IF(E187="","",I157),N("H36"))</f>
        <v/>
      </c>
      <c r="J187" s="133" t="str">
        <f>IF(1=1,IF(E187="","",J157),N("I36"))</f>
        <v/>
      </c>
      <c r="K187" s="134" t="str">
        <f>IF(1=1,IF(E187="","",K157),N("J36"))</f>
        <v/>
      </c>
      <c r="L187" s="135" t="str">
        <f>IF(1=1,IF(OR(J187="",O187="",NOT(ISNUMBER(J187)),NOT(ISNUMBER(O187)),J187=0),"",O187/J187),N("L36"))</f>
        <v/>
      </c>
      <c r="M187" s="136" t="str">
        <f>IF(1=1,IF(OR(L187="",NOT(ISNUMBER(F187))),"",F187*L187*IFERROR(INDEX(D384:D428,MATCH(AE187,B384:B428,0)),1)),N("M13"))</f>
        <v/>
      </c>
      <c r="N187" s="137" t="str">
        <f>IF(1=1,IF(F187="","",IF(G187="","",IFERROR(INDEX(E384:E428,MATCH(AE187,B384:B428,0)),G187&amp;""))),N("N6"))</f>
        <v/>
      </c>
      <c r="O187" s="138" t="str">
        <f>IF(1=1,IF(E187="","",O157),N("K36"))</f>
        <v/>
      </c>
      <c r="P187" s="139" t="str">
        <f>IF(1=1,IF(M187="","",IF(AND(ISNUMBER(M187),M187&lt;1,N187="kg"),MAX(1,ROUND(M187*1000,0)),IF(AND(ISNUMBER(M187),M187&lt;1,N187="L"),MAX(1,ROUND(M187*100,0)),ROUND(M187,3)))),N("O36"))</f>
        <v/>
      </c>
      <c r="Q187" s="140" t="str">
        <f>IF(1=1,IF(M187="","",IF(AND(ISNUMBER(M187),M187&lt;1,N187="kg"),"g",IF(AND(ISNUMBER(M187),M187&lt;1,N187="L"),"cl",N187))),N("P36"))</f>
        <v/>
      </c>
      <c r="R187" s="161" t="str">
        <f>IF(1=1,IF(E187="","",IF(F187="","A CONTROLER",IF(NOT(ISNUMBER(F187)),"TEXTE",IF(OR(L187="",L187&lt;=0),"COMMANDE PRINCIPALE INCOMPLETE",IF(G187="","UNITE MANQUANTE",IF(COUNTIF(B384:B428,AE187)=0,"UNITE A CONTROLER","OK")))))),N("Q9"))</f>
        <v/>
      </c>
      <c r="S187" s="105"/>
      <c r="T187" s="141">
        <f t="shared" si="15"/>
        <v>0</v>
      </c>
      <c r="U187" s="133" t="str">
        <f>IF(1=1,IF(E187="","",U157),N("S36"))</f>
        <v/>
      </c>
      <c r="V187" s="133" t="str">
        <f>IF(1=1,IF(E187="","",V157),N("T36"))</f>
        <v/>
      </c>
      <c r="W187" s="135" t="str">
        <f>IF(1=1,IF(OR(U187="",V187="",NOT(ISNUMBER(U187)),NOT(ISNUMBER(V187)),U187=0),"",V187/U187),N("U36"))</f>
        <v/>
      </c>
      <c r="X187" s="136" t="str">
        <f>IF(1=1,IF(OR(W187="",NOT(ISNUMBER(F187))),"",F187*W187*IFERROR(INDEX(D384:D428,MATCH(AE187,B384:B428,0)),1)),N("V7"))</f>
        <v/>
      </c>
      <c r="Y187" s="137" t="str">
        <f>IF(1=1,IF(F187="","",IF(G187="","",IFERROR(INDEX(E384:E428,MATCH(AE187,B384:B428,0)),G187&amp;""))),N("W6"))</f>
        <v/>
      </c>
      <c r="Z187" s="142" t="str">
        <f>IF(1=1,IF(X187="","",IF(AND(ISNUMBER(X187),X187&lt;1,Y187="kg"),MAX(1,ROUND(X187*1000,0)),IF(AND(ISNUMBER(X187),X187&lt;1,Y187="L"),MAX(1,ROUND(X187*100,0)),ROUND(X187,3)))),N("X36"))</f>
        <v/>
      </c>
      <c r="AA187" s="143" t="str">
        <f>IF(1=1,IF(X187="","",IF(AND(ISNUMBER(X187),X187&lt;1,Y187="kg"),"g",IF(AND(ISNUMBER(X187),X187&lt;1,Y187="L"),"cl",Y187))),N("Y36"))</f>
        <v/>
      </c>
      <c r="AB187" s="123" t="str">
        <f>IF(1=1,IF(E187="","",IF(F187="","A CONTROLER",IF(NOT(ISNUMBER(F187)),"TEXTE",IF(OR(W187="",W187&lt;=0),"COMMANDE COUVERTS INCOMPLETE",IF(G187="","UNITE MANQUANTE",IF(COUNTIF(B384:B428,AE187)=0,"UNITE A CONTROLER","OK")))))),N("Z6"))</f>
        <v/>
      </c>
      <c r="AD187" s="144" t="str">
        <f>IF(1=1,IF(E187="","",AD157),N("AB36"))</f>
        <v/>
      </c>
      <c r="AE187" s="125" t="str">
        <f>IF(1=1,IF(G187="","",UPPER(TRIM(SUBSTITUTE(SUBSTITUTE(G187&amp;"",CHAR(160)," ")," "," ")))),N("AC36"))</f>
        <v/>
      </c>
      <c r="AG187" s="244" t="s">
        <v>60</v>
      </c>
    </row>
    <row r="188" spans="1:33" ht="24" customHeight="1" x14ac:dyDescent="0.25">
      <c r="A188" s="126" t="str">
        <f>IF(1=1,IF(E188="","",A157),N("A37"))</f>
        <v/>
      </c>
      <c r="B188" s="127" t="str">
        <f>IF(1=1,IF(E188="","",B157),N("B37"))</f>
        <v/>
      </c>
      <c r="C188" s="127"/>
      <c r="D188" s="129" t="str">
        <f>IF(ISBLANK(E188),"",LARGE(D157:D187,1)+1)</f>
        <v/>
      </c>
      <c r="E188" s="130"/>
      <c r="F188" s="131"/>
      <c r="G188" s="170"/>
      <c r="H188" s="105"/>
      <c r="I188" s="132" t="str">
        <f>IF(1=1,IF(E188="","",I157),N("H37"))</f>
        <v/>
      </c>
      <c r="J188" s="133" t="str">
        <f>IF(1=1,IF(E188="","",J157),N("I37"))</f>
        <v/>
      </c>
      <c r="K188" s="134" t="str">
        <f>IF(1=1,IF(E188="","",K157),N("J37"))</f>
        <v/>
      </c>
      <c r="L188" s="135" t="str">
        <f>IF(1=1,IF(OR(J188="",O188="",NOT(ISNUMBER(J188)),NOT(ISNUMBER(O188)),J188=0),"",O188/J188),N("L37"))</f>
        <v/>
      </c>
      <c r="M188" s="136" t="str">
        <f>IF(1=1,IF(OR(L188="",NOT(ISNUMBER(F188))),"",F188*L188*IFERROR(INDEX(D384:D428,MATCH(AE188,B384:B428,0)),1)),N("M13"))</f>
        <v/>
      </c>
      <c r="N188" s="137" t="str">
        <f>IF(1=1,IF(F188="","",IF(G188="","",IFERROR(INDEX(E384:E428,MATCH(AE188,B384:B428,0)),G188&amp;""))),N("N6"))</f>
        <v/>
      </c>
      <c r="O188" s="138" t="str">
        <f>IF(1=1,IF(E188="","",O157),N("K37"))</f>
        <v/>
      </c>
      <c r="P188" s="139" t="str">
        <f>IF(1=1,IF(M188="","",IF(AND(ISNUMBER(M188),M188&lt;1,N188="kg"),MAX(1,ROUND(M188*1000,0)),IF(AND(ISNUMBER(M188),M188&lt;1,N188="L"),MAX(1,ROUND(M188*100,0)),ROUND(M188,3)))),N("O37"))</f>
        <v/>
      </c>
      <c r="Q188" s="140" t="str">
        <f>IF(1=1,IF(M188="","",IF(AND(ISNUMBER(M188),M188&lt;1,N188="kg"),"g",IF(AND(ISNUMBER(M188),M188&lt;1,N188="L"),"cl",N188))),N("P37"))</f>
        <v/>
      </c>
      <c r="R188" s="161" t="str">
        <f>IF(1=1,IF(E188="","",IF(F188="","A CONTROLER",IF(NOT(ISNUMBER(F188)),"TEXTE",IF(OR(L188="",L188&lt;=0),"COMMANDE PRINCIPALE INCOMPLETE",IF(G188="","UNITE MANQUANTE",IF(COUNTIF(B384:B428,AE188)=0,"UNITE A CONTROLER","OK")))))),N("Q9"))</f>
        <v/>
      </c>
      <c r="S188" s="105"/>
      <c r="T188" s="141">
        <f t="shared" si="15"/>
        <v>0</v>
      </c>
      <c r="U188" s="133" t="str">
        <f>IF(1=1,IF(E188="","",U157),N("S37"))</f>
        <v/>
      </c>
      <c r="V188" s="133" t="str">
        <f>IF(1=1,IF(E188="","",V157),N("T37"))</f>
        <v/>
      </c>
      <c r="W188" s="135" t="str">
        <f>IF(1=1,IF(OR(U188="",V188="",NOT(ISNUMBER(U188)),NOT(ISNUMBER(V188)),U188=0),"",V188/U188),N("U37"))</f>
        <v/>
      </c>
      <c r="X188" s="136" t="str">
        <f>IF(1=1,IF(OR(W188="",NOT(ISNUMBER(F188))),"",F188*W188*IFERROR(INDEX(D384:D428,MATCH(AE188,B384:B428,0)),1)),N("V7"))</f>
        <v/>
      </c>
      <c r="Y188" s="137" t="str">
        <f>IF(1=1,IF(F188="","",IF(G188="","",IFERROR(INDEX(E384:E428,MATCH(AE188,B384:B428,0)),G188&amp;""))),N("W6"))</f>
        <v/>
      </c>
      <c r="Z188" s="142" t="str">
        <f>IF(1=1,IF(X188="","",IF(AND(ISNUMBER(X188),X188&lt;1,Y188="kg"),MAX(1,ROUND(X188*1000,0)),IF(AND(ISNUMBER(X188),X188&lt;1,Y188="L"),MAX(1,ROUND(X188*100,0)),ROUND(X188,3)))),N("X37"))</f>
        <v/>
      </c>
      <c r="AA188" s="143" t="str">
        <f>IF(1=1,IF(X188="","",IF(AND(ISNUMBER(X188),X188&lt;1,Y188="kg"),"g",IF(AND(ISNUMBER(X188),X188&lt;1,Y188="L"),"cl",Y188))),N("Y37"))</f>
        <v/>
      </c>
      <c r="AB188" s="123" t="str">
        <f>IF(1=1,IF(E188="","",IF(F188="","A CONTROLER",IF(NOT(ISNUMBER(F188)),"TEXTE",IF(OR(W188="",W188&lt;=0),"COMMANDE COUVERTS INCOMPLETE",IF(G188="","UNITE MANQUANTE",IF(COUNTIF(B384:B428,AE188)=0,"UNITE A CONTROLER","OK")))))),N("Z6"))</f>
        <v/>
      </c>
      <c r="AD188" s="144" t="str">
        <f>IF(1=1,IF(E188="","",AD157),N("AB37"))</f>
        <v/>
      </c>
      <c r="AE188" s="125" t="str">
        <f>IF(1=1,IF(G188="","",UPPER(TRIM(SUBSTITUTE(SUBSTITUTE(G188&amp;"",CHAR(160)," ")," "," ")))),N("AC37"))</f>
        <v/>
      </c>
      <c r="AG188" s="244" t="s">
        <v>62</v>
      </c>
    </row>
    <row r="189" spans="1:33" ht="15.75" x14ac:dyDescent="0.25">
      <c r="A189" s="126" t="str">
        <f>IF(1=1,IF(E189="","",A157),N("A38"))</f>
        <v/>
      </c>
      <c r="B189" s="127" t="str">
        <f>IF(1=1,IF(E189="","",B157),N("B38"))</f>
        <v/>
      </c>
      <c r="C189" s="127"/>
      <c r="D189" s="129" t="str">
        <f>IF(ISBLANK(E189),"",LARGE(D157:D188,1)+1)</f>
        <v/>
      </c>
      <c r="E189" s="130"/>
      <c r="F189" s="131"/>
      <c r="G189" s="170"/>
      <c r="H189" s="105"/>
      <c r="I189" s="132" t="str">
        <f>IF(1=1,IF(E189="","",I157),N("H38"))</f>
        <v/>
      </c>
      <c r="J189" s="133" t="str">
        <f>IF(1=1,IF(E189="","",J157),N("I38"))</f>
        <v/>
      </c>
      <c r="K189" s="134" t="str">
        <f>IF(1=1,IF(E189="","",K157),N("J38"))</f>
        <v/>
      </c>
      <c r="L189" s="135" t="str">
        <f>IF(1=1,IF(OR(J189="",O189="",NOT(ISNUMBER(J189)),NOT(ISNUMBER(O189)),J189=0),"",O189/J189),N("L38"))</f>
        <v/>
      </c>
      <c r="M189" s="136" t="str">
        <f>IF(1=1,IF(OR(L189="",NOT(ISNUMBER(F189))),"",F189*L189*IFERROR(INDEX(D384:D428,MATCH(AE189,B384:B428,0)),1)),N("M13"))</f>
        <v/>
      </c>
      <c r="N189" s="137" t="str">
        <f>IF(1=1,IF(F189="","",IF(G189="","",IFERROR(INDEX(E384:E428,MATCH(AE189,B384:B428,0)),G189&amp;""))),N("N6"))</f>
        <v/>
      </c>
      <c r="O189" s="138" t="str">
        <f>IF(1=1,IF(E189="","",O157),N("K38"))</f>
        <v/>
      </c>
      <c r="P189" s="139" t="str">
        <f>IF(1=1,IF(M189="","",IF(AND(ISNUMBER(M189),M189&lt;1,N189="kg"),MAX(1,ROUND(M189*1000,0)),IF(AND(ISNUMBER(M189),M189&lt;1,N189="L"),MAX(1,ROUND(M189*100,0)),ROUND(M189,3)))),N("O38"))</f>
        <v/>
      </c>
      <c r="Q189" s="140" t="str">
        <f>IF(1=1,IF(M189="","",IF(AND(ISNUMBER(M189),M189&lt;1,N189="kg"),"g",IF(AND(ISNUMBER(M189),M189&lt;1,N189="L"),"cl",N189))),N("P38"))</f>
        <v/>
      </c>
      <c r="R189" s="161" t="str">
        <f>IF(1=1,IF(E189="","",IF(F189="","A CONTROLER",IF(NOT(ISNUMBER(F189)),"TEXTE",IF(OR(L189="",L189&lt;=0),"COMMANDE PRINCIPALE INCOMPLETE",IF(G189="","UNITE MANQUANTE",IF(COUNTIF(B384:B428,AE189)=0,"UNITE A CONTROLER","OK")))))),N("Q9"))</f>
        <v/>
      </c>
      <c r="S189" s="105"/>
      <c r="T189" s="141">
        <f t="shared" si="15"/>
        <v>0</v>
      </c>
      <c r="U189" s="133" t="str">
        <f>IF(1=1,IF(E189="","",U157),N("S38"))</f>
        <v/>
      </c>
      <c r="V189" s="133" t="str">
        <f>IF(1=1,IF(E189="","",V157),N("T38"))</f>
        <v/>
      </c>
      <c r="W189" s="135" t="str">
        <f>IF(1=1,IF(OR(U189="",V189="",NOT(ISNUMBER(U189)),NOT(ISNUMBER(V189)),U189=0),"",V189/U189),N("U38"))</f>
        <v/>
      </c>
      <c r="X189" s="136" t="str">
        <f>IF(1=1,IF(OR(W189="",NOT(ISNUMBER(F189))),"",F189*W189*IFERROR(INDEX(D384:D428,MATCH(AE189,B384:B428,0)),1)),N("V7"))</f>
        <v/>
      </c>
      <c r="Y189" s="137" t="str">
        <f>IF(1=1,IF(F189="","",IF(G189="","",IFERROR(INDEX(E384:E428,MATCH(AE189,B384:B428,0)),G189&amp;""))),N("W6"))</f>
        <v/>
      </c>
      <c r="Z189" s="142" t="str">
        <f>IF(1=1,IF(X189="","",IF(AND(ISNUMBER(X189),X189&lt;1,Y189="kg"),MAX(1,ROUND(X189*1000,0)),IF(AND(ISNUMBER(X189),X189&lt;1,Y189="L"),MAX(1,ROUND(X189*100,0)),ROUND(X189,3)))),N("X38"))</f>
        <v/>
      </c>
      <c r="AA189" s="143" t="str">
        <f>IF(1=1,IF(X189="","",IF(AND(ISNUMBER(X189),X189&lt;1,Y189="kg"),"g",IF(AND(ISNUMBER(X189),X189&lt;1,Y189="L"),"cl",Y189))),N("Y38"))</f>
        <v/>
      </c>
      <c r="AB189" s="123" t="str">
        <f>IF(1=1,IF(E189="","",IF(F189="","A CONTROLER",IF(NOT(ISNUMBER(F189)),"TEXTE",IF(OR(W189="",W189&lt;=0),"COMMANDE COUVERTS INCOMPLETE",IF(G189="","UNITE MANQUANTE",IF(COUNTIF(B384:B428,AE189)=0,"UNITE A CONTROLER","OK")))))),N("Z6"))</f>
        <v/>
      </c>
      <c r="AD189" s="144" t="str">
        <f>IF(1=1,IF(E189="","",AD157),N("AB38"))</f>
        <v/>
      </c>
      <c r="AE189" s="125" t="str">
        <f>IF(1=1,IF(G189="","",UPPER(TRIM(SUBSTITUTE(SUBSTITUTE(G189&amp;"",CHAR(160)," ")," "," ")))),N("AC38"))</f>
        <v/>
      </c>
      <c r="AG189" s="244" t="s">
        <v>64</v>
      </c>
    </row>
    <row r="190" spans="1:33" ht="15.75" x14ac:dyDescent="0.25">
      <c r="A190" s="126" t="str">
        <f>IF(1=1,IF(E190="","",A157),N("A39"))</f>
        <v/>
      </c>
      <c r="B190" s="127" t="str">
        <f>IF(1=1,IF(E190="","",B157),N("B39"))</f>
        <v/>
      </c>
      <c r="C190" s="127"/>
      <c r="D190" s="129" t="str">
        <f>IF(ISBLANK(E190),"",LARGE(D157:D189,1)+1)</f>
        <v/>
      </c>
      <c r="E190" s="130"/>
      <c r="F190" s="131"/>
      <c r="G190" s="170"/>
      <c r="H190" s="105"/>
      <c r="I190" s="132" t="str">
        <f>IF(1=1,IF(E190="","",I157),N("H39"))</f>
        <v/>
      </c>
      <c r="J190" s="133" t="str">
        <f>IF(1=1,IF(E190="","",J157),N("I39"))</f>
        <v/>
      </c>
      <c r="K190" s="134" t="str">
        <f>IF(1=1,IF(E190="","",K157),N("J39"))</f>
        <v/>
      </c>
      <c r="L190" s="135" t="str">
        <f>IF(1=1,IF(OR(J190="",O190="",NOT(ISNUMBER(J190)),NOT(ISNUMBER(O190)),J190=0),"",O190/J190),N("L39"))</f>
        <v/>
      </c>
      <c r="M190" s="136" t="str">
        <f>IF(1=1,IF(OR(L190="",NOT(ISNUMBER(F190))),"",F190*L190*IFERROR(INDEX(D384:D428,MATCH(AE190,B384:B428,0)),1)),N("M13"))</f>
        <v/>
      </c>
      <c r="N190" s="137" t="str">
        <f>IF(1=1,IF(F190="","",IF(G190="","",IFERROR(INDEX(E384:E428,MATCH(AE190,B384:B428,0)),G190&amp;""))),N("N6"))</f>
        <v/>
      </c>
      <c r="O190" s="138" t="str">
        <f>IF(1=1,IF(E190="","",O157),N("K39"))</f>
        <v/>
      </c>
      <c r="P190" s="139" t="str">
        <f>IF(1=1,IF(M190="","",IF(AND(ISNUMBER(M190),M190&lt;1,N190="kg"),MAX(1,ROUND(M190*1000,0)),IF(AND(ISNUMBER(M190),M190&lt;1,N190="L"),MAX(1,ROUND(M190*100,0)),ROUND(M190,3)))),N("O39"))</f>
        <v/>
      </c>
      <c r="Q190" s="140" t="str">
        <f>IF(1=1,IF(M190="","",IF(AND(ISNUMBER(M190),M190&lt;1,N190="kg"),"g",IF(AND(ISNUMBER(M190),M190&lt;1,N190="L"),"cl",N190))),N("P39"))</f>
        <v/>
      </c>
      <c r="R190" s="161" t="str">
        <f>IF(1=1,IF(E190="","",IF(F190="","A CONTROLER",IF(NOT(ISNUMBER(F190)),"TEXTE",IF(OR(L190="",L190&lt;=0),"COMMANDE PRINCIPALE INCOMPLETE",IF(G190="","UNITE MANQUANTE",IF(COUNTIF(B384:B428,AE190)=0,"UNITE A CONTROLER","OK")))))),N("Q9"))</f>
        <v/>
      </c>
      <c r="S190" s="105"/>
      <c r="T190" s="141">
        <f t="shared" si="15"/>
        <v>0</v>
      </c>
      <c r="U190" s="133" t="str">
        <f>IF(1=1,IF(E190="","",U157),N("S39"))</f>
        <v/>
      </c>
      <c r="V190" s="133" t="str">
        <f>IF(1=1,IF(E190="","",V157),N("T39"))</f>
        <v/>
      </c>
      <c r="W190" s="135" t="str">
        <f>IF(1=1,IF(OR(U190="",V190="",NOT(ISNUMBER(U190)),NOT(ISNUMBER(V190)),U190=0),"",V190/U190),N("U39"))</f>
        <v/>
      </c>
      <c r="X190" s="136" t="str">
        <f>IF(1=1,IF(OR(W190="",NOT(ISNUMBER(F190))),"",F190*W190*IFERROR(INDEX(D384:D428,MATCH(AE190,B384:B428,0)),1)),N("V7"))</f>
        <v/>
      </c>
      <c r="Y190" s="137" t="str">
        <f>IF(1=1,IF(F190="","",IF(G190="","",IFERROR(INDEX(E384:E428,MATCH(AE190,B384:B428,0)),G190&amp;""))),N("W6"))</f>
        <v/>
      </c>
      <c r="Z190" s="142" t="str">
        <f>IF(1=1,IF(X190="","",IF(AND(ISNUMBER(X190),X190&lt;1,Y190="kg"),MAX(1,ROUND(X190*1000,0)),IF(AND(ISNUMBER(X190),X190&lt;1,Y190="L"),MAX(1,ROUND(X190*100,0)),ROUND(X190,3)))),N("X39"))</f>
        <v/>
      </c>
      <c r="AA190" s="143" t="str">
        <f>IF(1=1,IF(X190="","",IF(AND(ISNUMBER(X190),X190&lt;1,Y190="kg"),"g",IF(AND(ISNUMBER(X190),X190&lt;1,Y190="L"),"cl",Y190))),N("Y39"))</f>
        <v/>
      </c>
      <c r="AB190" s="123" t="str">
        <f>IF(1=1,IF(E190="","",IF(F190="","A CONTROLER",IF(NOT(ISNUMBER(F190)),"TEXTE",IF(OR(W190="",W190&lt;=0),"COMMANDE COUVERTS INCOMPLETE",IF(G190="","UNITE MANQUANTE",IF(COUNTIF(B384:B428,AE190)=0,"UNITE A CONTROLER","OK")))))),N("Z6"))</f>
        <v/>
      </c>
      <c r="AD190" s="144" t="str">
        <f>IF(1=1,IF(E190="","",AD157),N("AB39"))</f>
        <v/>
      </c>
      <c r="AE190" s="125" t="str">
        <f>IF(1=1,IF(G190="","",UPPER(TRIM(SUBSTITUTE(SUBSTITUTE(G190&amp;"",CHAR(160)," ")," "," ")))),N("AC39"))</f>
        <v/>
      </c>
      <c r="AG190" s="244" t="s">
        <v>66</v>
      </c>
    </row>
    <row r="191" spans="1:33" ht="15.75" x14ac:dyDescent="0.25">
      <c r="A191" s="126" t="str">
        <f>IF(1=1,IF(E191="","",A157),N("A40"))</f>
        <v/>
      </c>
      <c r="B191" s="127" t="str">
        <f>IF(1=1,IF(E191="","",B157),N("B40"))</f>
        <v/>
      </c>
      <c r="C191" s="127"/>
      <c r="D191" s="129" t="str">
        <f>IF(ISBLANK(E191),"",LARGE(D157:D190,1)+1)</f>
        <v/>
      </c>
      <c r="E191" s="130"/>
      <c r="F191" s="131"/>
      <c r="G191" s="170"/>
      <c r="H191" s="105"/>
      <c r="I191" s="132" t="str">
        <f>IF(1=1,IF(E191="","",I157),N("H40"))</f>
        <v/>
      </c>
      <c r="J191" s="133" t="str">
        <f>IF(1=1,IF(E191="","",J157),N("I40"))</f>
        <v/>
      </c>
      <c r="K191" s="134" t="str">
        <f>IF(1=1,IF(E191="","",K157),N("J40"))</f>
        <v/>
      </c>
      <c r="L191" s="135" t="str">
        <f>IF(1=1,IF(OR(J191="",O191="",NOT(ISNUMBER(J191)),NOT(ISNUMBER(O191)),J191=0),"",O191/J191),N("L40"))</f>
        <v/>
      </c>
      <c r="M191" s="136" t="str">
        <f>IF(1=1,IF(OR(L191="",NOT(ISNUMBER(F191))),"",F191*L191*IFERROR(INDEX(D384:D428,MATCH(AE191,B384:B428,0)),1)),N("M13"))</f>
        <v/>
      </c>
      <c r="N191" s="137" t="str">
        <f>IF(1=1,IF(F191="","",IF(G191="","",IFERROR(INDEX(E384:E428,MATCH(AE191,B384:B428,0)),G191&amp;""))),N("N6"))</f>
        <v/>
      </c>
      <c r="O191" s="138" t="str">
        <f>IF(1=1,IF(E191="","",O157),N("K40"))</f>
        <v/>
      </c>
      <c r="P191" s="139" t="str">
        <f>IF(1=1,IF(M191="","",IF(AND(ISNUMBER(M191),M191&lt;1,N191="kg"),MAX(1,ROUND(M191*1000,0)),IF(AND(ISNUMBER(M191),M191&lt;1,N191="L"),MAX(1,ROUND(M191*100,0)),ROUND(M191,3)))),N("O40"))</f>
        <v/>
      </c>
      <c r="Q191" s="140" t="str">
        <f>IF(1=1,IF(M191="","",IF(AND(ISNUMBER(M191),M191&lt;1,N191="kg"),"g",IF(AND(ISNUMBER(M191),M191&lt;1,N191="L"),"cl",N191))),N("P40"))</f>
        <v/>
      </c>
      <c r="R191" s="161" t="str">
        <f>IF(1=1,IF(E191="","",IF(F191="","A CONTROLER",IF(NOT(ISNUMBER(F191)),"TEXTE",IF(OR(L191="",L191&lt;=0),"COMMANDE PRINCIPALE INCOMPLETE",IF(G191="","UNITE MANQUANTE",IF(COUNTIF(B384:B428,AE191)=0,"UNITE A CONTROLER","OK")))))),N("Q9"))</f>
        <v/>
      </c>
      <c r="S191" s="105"/>
      <c r="T191" s="141">
        <f t="shared" si="15"/>
        <v>0</v>
      </c>
      <c r="U191" s="133" t="str">
        <f>IF(1=1,IF(E191="","",U157),N("S40"))</f>
        <v/>
      </c>
      <c r="V191" s="133" t="str">
        <f>IF(1=1,IF(E191="","",V157),N("T40"))</f>
        <v/>
      </c>
      <c r="W191" s="135" t="str">
        <f>IF(1=1,IF(OR(U191="",V191="",NOT(ISNUMBER(U191)),NOT(ISNUMBER(V191)),U191=0),"",V191/U191),N("U40"))</f>
        <v/>
      </c>
      <c r="X191" s="136" t="str">
        <f>IF(1=1,IF(OR(W191="",NOT(ISNUMBER(F191))),"",F191*W191*IFERROR(INDEX(D384:D428,MATCH(AE191,B384:B428,0)),1)),N("V7"))</f>
        <v/>
      </c>
      <c r="Y191" s="137" t="str">
        <f>IF(1=1,IF(F191="","",IF(G191="","",IFERROR(INDEX(E384:E428,MATCH(AE191,B384:B428,0)),G191&amp;""))),N("W6"))</f>
        <v/>
      </c>
      <c r="Z191" s="142" t="str">
        <f>IF(1=1,IF(X191="","",IF(AND(ISNUMBER(X191),X191&lt;1,Y191="kg"),MAX(1,ROUND(X191*1000,0)),IF(AND(ISNUMBER(X191),X191&lt;1,Y191="L"),MAX(1,ROUND(X191*100,0)),ROUND(X191,3)))),N("X40"))</f>
        <v/>
      </c>
      <c r="AA191" s="143" t="str">
        <f>IF(1=1,IF(X191="","",IF(AND(ISNUMBER(X191),X191&lt;1,Y191="kg"),"g",IF(AND(ISNUMBER(X191),X191&lt;1,Y191="L"),"cl",Y191))),N("Y40"))</f>
        <v/>
      </c>
      <c r="AB191" s="123" t="str">
        <f>IF(1=1,IF(E191="","",IF(F191="","A CONTROLER",IF(NOT(ISNUMBER(F191)),"TEXTE",IF(OR(W191="",W191&lt;=0),"COMMANDE COUVERTS INCOMPLETE",IF(G191="","UNITE MANQUANTE",IF(COUNTIF(B384:B428,AE191)=0,"UNITE A CONTROLER","OK")))))),N("Z6"))</f>
        <v/>
      </c>
      <c r="AD191" s="144" t="str">
        <f>IF(1=1,IF(E191="","",AD157),N("AB40"))</f>
        <v/>
      </c>
      <c r="AE191" s="125" t="str">
        <f>IF(1=1,IF(G191="","",UPPER(TRIM(SUBSTITUTE(SUBSTITUTE(G191&amp;"",CHAR(160)," ")," "," ")))),N("AC40"))</f>
        <v/>
      </c>
      <c r="AG191" s="244" t="s">
        <v>68</v>
      </c>
    </row>
    <row r="192" spans="1:33" ht="23.25" x14ac:dyDescent="0.25">
      <c r="A192" s="225"/>
      <c r="B192" s="226" t="s">
        <v>17</v>
      </c>
      <c r="C192" s="227"/>
      <c r="D192" s="228" t="s">
        <v>239</v>
      </c>
      <c r="E192" s="227"/>
      <c r="F192" s="227"/>
      <c r="G192" s="227"/>
      <c r="H192" s="229"/>
      <c r="I192" s="227"/>
      <c r="J192" s="227"/>
      <c r="K192" s="227"/>
      <c r="L192" s="227"/>
      <c r="M192" s="227"/>
      <c r="N192" s="227"/>
      <c r="O192" s="227"/>
      <c r="P192" s="227" t="str">
        <f>D192</f>
        <v>SOUS-FAMILLE</v>
      </c>
      <c r="Q192" s="227"/>
      <c r="R192" s="227"/>
      <c r="S192" s="229"/>
      <c r="T192" s="230" t="s">
        <v>664</v>
      </c>
      <c r="U192" s="231" cm="1">
        <f t="array" ref="U192">SUMPRODUCT(LEN(E194:E227)-LEN(SUBSTITUTE(E194:E227,"*","")))</f>
        <v>0</v>
      </c>
      <c r="V192" s="227"/>
      <c r="W192" s="227" t="str">
        <f>D192</f>
        <v>SOUS-FAMILLE</v>
      </c>
      <c r="X192" s="227"/>
      <c r="Y192" s="227"/>
      <c r="Z192" s="227"/>
      <c r="AA192" s="227"/>
      <c r="AB192" s="232"/>
      <c r="AC192" s="227"/>
      <c r="AD192" s="227"/>
      <c r="AE192" s="233" t="str">
        <f>B194</f>
        <v>NOM DE LA RECETTE À SAISIR</v>
      </c>
      <c r="AG192" s="244" t="s">
        <v>70</v>
      </c>
    </row>
    <row r="193" spans="1:33" ht="32.25" thickBot="1" x14ac:dyDescent="0.3">
      <c r="A193" s="92" t="s">
        <v>155</v>
      </c>
      <c r="B193" s="92" t="s">
        <v>1</v>
      </c>
      <c r="C193" s="92"/>
      <c r="D193" s="92" t="s">
        <v>2</v>
      </c>
      <c r="E193" s="92" t="s">
        <v>117</v>
      </c>
      <c r="F193" s="92" t="s">
        <v>3</v>
      </c>
      <c r="G193" s="92" t="s">
        <v>4</v>
      </c>
      <c r="H193" s="81"/>
      <c r="I193" s="157" t="s">
        <v>5</v>
      </c>
      <c r="J193" s="92" t="s">
        <v>114</v>
      </c>
      <c r="K193" s="92" t="s">
        <v>4</v>
      </c>
      <c r="L193" s="92" t="s">
        <v>6</v>
      </c>
      <c r="M193" s="94" t="s">
        <v>7</v>
      </c>
      <c r="N193" s="94" t="s">
        <v>116</v>
      </c>
      <c r="O193" s="95" t="s">
        <v>115</v>
      </c>
      <c r="P193" s="96" t="s">
        <v>8</v>
      </c>
      <c r="Q193" s="97" t="s">
        <v>9</v>
      </c>
      <c r="R193" s="92" t="s">
        <v>10</v>
      </c>
      <c r="S193" s="81"/>
      <c r="T193" s="92" t="s">
        <v>117</v>
      </c>
      <c r="U193" s="98" t="s">
        <v>11</v>
      </c>
      <c r="V193" s="95" t="s">
        <v>12</v>
      </c>
      <c r="W193" s="92" t="s">
        <v>13</v>
      </c>
      <c r="X193" s="94" t="s">
        <v>7</v>
      </c>
      <c r="Y193" s="94" t="s">
        <v>116</v>
      </c>
      <c r="Z193" s="99" t="s">
        <v>8</v>
      </c>
      <c r="AA193" s="97" t="s">
        <v>9</v>
      </c>
      <c r="AB193" s="99" t="s">
        <v>10</v>
      </c>
      <c r="AC193" s="240"/>
      <c r="AD193" s="92" t="s">
        <v>14</v>
      </c>
      <c r="AE193" s="92" t="s">
        <v>15</v>
      </c>
      <c r="AG193" s="244" t="s">
        <v>72</v>
      </c>
    </row>
    <row r="194" spans="1:33" ht="18.75" x14ac:dyDescent="0.25">
      <c r="A194" s="158" t="s">
        <v>5640</v>
      </c>
      <c r="B194" s="101" t="s">
        <v>20</v>
      </c>
      <c r="C194" s="101"/>
      <c r="D194" s="102">
        <v>0</v>
      </c>
      <c r="E194" s="103" t="s">
        <v>21</v>
      </c>
      <c r="F194" s="104">
        <v>10</v>
      </c>
      <c r="G194" s="8" t="s">
        <v>119</v>
      </c>
      <c r="H194" s="105"/>
      <c r="I194" s="106" t="str">
        <f>E194</f>
        <v>ÉLÉMENT PRINCIPAL À SAISIR</v>
      </c>
      <c r="J194" s="107">
        <f>F194</f>
        <v>10</v>
      </c>
      <c r="K194" s="108" t="str">
        <f>G194</f>
        <v>Quoi ?</v>
      </c>
      <c r="L194" s="109">
        <f>IF(1=1,IF(OR(J194="",O194="",NOT(ISNUMBER(J194)),NOT(ISNUMBER(O194)),J194=0),"",O194/J194),N("L6"))</f>
        <v>15</v>
      </c>
      <c r="M194" s="110">
        <f>IF(1=1,IF(OR(L194="",NOT(ISNUMBER(F194))),"",F194*L194*IFERROR(INDEX(D384:D428,MATCH(AE194,B384:B428,0)),1)),N("M13"))</f>
        <v>150</v>
      </c>
      <c r="N194" s="111" t="str">
        <f>IF(1=1,IF(F194="","",IF(G194="","",IFERROR(INDEX(E384:E428,MATCH(AE194,B384:B428,0)),G194&amp;""))),N("N6"))</f>
        <v>Quoi ?</v>
      </c>
      <c r="O194" s="112">
        <v>150</v>
      </c>
      <c r="P194" s="113">
        <f>IF(1=1,IF(M194="","",IF(AND(ISNUMBER(M194),M194&lt;1,N194="kg"),MAX(1,ROUND(M194*1000,0)),IF(AND(ISNUMBER(M194),M194&lt;1,N194="L"),MAX(1,ROUND(M194*100,0)),ROUND(M194,3)))),N("O6"))</f>
        <v>150</v>
      </c>
      <c r="Q194" s="114" t="str">
        <f>IF(1=1,IF(M194="","",IF(AND(ISNUMBER(M194),M194&lt;1,N194="kg"),"g",IF(AND(ISNUMBER(M194),M194&lt;1,N194="L"),"cl",N194))),N("P6"))</f>
        <v>Quoi ?</v>
      </c>
      <c r="R194" s="115" t="str">
        <f>IF(1=1,IF(E194="","",IF(F194="","A CONTROLER",IF(NOT(ISNUMBER(F194)),"TEXTE",IF(OR(L194="",L194&lt;=0),"COMMANDE PRINCIPALE INCOMPLETE",IF(G194="","UNITE MANQUANTE",IF(COUNTIF(B384:B428,AE194)=0,"UNITE A CONTROLER","OK")))))),N("Q9"))</f>
        <v>UNITE A CONTROLER</v>
      </c>
      <c r="S194" s="105"/>
      <c r="T194" s="159" t="str">
        <f>B194</f>
        <v>NOM DE LA RECETTE À SAISIR</v>
      </c>
      <c r="U194" s="117">
        <v>100</v>
      </c>
      <c r="V194" s="112">
        <v>150</v>
      </c>
      <c r="W194" s="118">
        <f>IF(1=1,IF(OR(U194="",V194="",NOT(ISNUMBER(U194)),NOT(ISNUMBER(V194)),U194=0),"",V194/U194),N("U6"))</f>
        <v>1.5</v>
      </c>
      <c r="X194" s="119">
        <f>IF(1=1,IF(OR(W194="",NOT(ISNUMBER(F194))),"",F194*W194*IFERROR(INDEX(D384:D428,MATCH(AE194,B384:B428,0)),1)),N("V7"))</f>
        <v>15</v>
      </c>
      <c r="Y194" s="120" t="str">
        <f>IF(1=1,IF(F194="","",IF(G194="","",IFERROR(INDEX(E384:E428,MATCH(AE194,B384:B428,0)),G194&amp;""))),N("W6"))</f>
        <v>Quoi ?</v>
      </c>
      <c r="Z194" s="121">
        <f>IF(1=1,IF(X194="","",IF(AND(ISNUMBER(X194),X194&lt;1,Y194="kg"),MAX(1,ROUND(X194*1000,0)),IF(AND(ISNUMBER(X194),X194&lt;1,Y194="L"),MAX(1,ROUND(X194*100,0)),ROUND(X194,3)))),N("X6"))</f>
        <v>15</v>
      </c>
      <c r="AA194" s="122" t="str">
        <f>IF(1=1,IF(X194="","",IF(AND(ISNUMBER(X194),X194&lt;1,Y194="kg"),"g",IF(AND(ISNUMBER(X194),X194&lt;1,Y194="L"),"cl",Y194))),N("Y6"))</f>
        <v>Quoi ?</v>
      </c>
      <c r="AB194" s="123" t="str">
        <f>IF(1=1,IF(E194="","",IF(F194="","A CONTROLER",IF(NOT(ISNUMBER(F194)),"TEXTE",IF(OR(W194="",W194&lt;=0),"COMMANDE COUVERTS INCOMPLETE",IF(G194="","UNITE MANQUANTE",IF(COUNTIF(B384:B428,AE194)=0,"UNITE A CONTROLER","OK")))))),N("Z6"))</f>
        <v>UNITE A CONTROLER</v>
      </c>
      <c r="AD194" s="124">
        <v>62</v>
      </c>
      <c r="AE194" s="125" t="str">
        <f>IF(1=1,IF(G194="","",UPPER(TRIM(SUBSTITUTE(SUBSTITUTE(G194&amp;"",CHAR(160)," ")," "," ")))),N("AC6"))</f>
        <v>QUOI ?</v>
      </c>
      <c r="AG194" s="244" t="s">
        <v>74</v>
      </c>
    </row>
    <row r="195" spans="1:33" ht="15.75" x14ac:dyDescent="0.25">
      <c r="A195" s="160" t="str">
        <f>IF(1=1,IF(E195="","",A194),N("A7"))</f>
        <v/>
      </c>
      <c r="B195" s="127" t="str">
        <f>IF(1=1,IF(E195="","",B194),N("B7"))</f>
        <v/>
      </c>
      <c r="C195" s="128"/>
      <c r="D195" s="129" t="str">
        <f>IF(ISBLANK(E195),"",LARGE(D194:D194,1)+1)</f>
        <v/>
      </c>
      <c r="E195" s="130"/>
      <c r="F195" s="131"/>
      <c r="G195" s="170"/>
      <c r="H195" s="105"/>
      <c r="I195" s="132" t="str">
        <f>IF(1=1,IF(E195="","",I194),N("H7"))</f>
        <v/>
      </c>
      <c r="J195" s="133" t="str">
        <f>IF(1=1,IF(E195="","",J194),N("I7"))</f>
        <v/>
      </c>
      <c r="K195" s="134" t="str">
        <f>IF(1=1,IF(E195="","",K194),N("J7"))</f>
        <v/>
      </c>
      <c r="L195" s="135" t="str">
        <f>IF(1=1,IF(OR(J195="",O195="",NOT(ISNUMBER(J195)),NOT(ISNUMBER(O195)),J195=0),"",O195/J195),N("L7"))</f>
        <v/>
      </c>
      <c r="M195" s="136" t="str">
        <f>IF(1=1,IF(OR(L195="",NOT(ISNUMBER(F195))),"",F195*L195*IFERROR(INDEX(D384:D428,MATCH(AE195,B384:B428,0)),1)),N("M13"))</f>
        <v/>
      </c>
      <c r="N195" s="137" t="str">
        <f>IF(1=1,IF(F195="","",IF(G195="","",IFERROR(INDEX(E384:E428,MATCH(AE195,B384:B428,0)),G195&amp;""))),N("N6"))</f>
        <v/>
      </c>
      <c r="O195" s="138" t="str">
        <f>IF(1=1,IF(E195="","",O194),N("K7"))</f>
        <v/>
      </c>
      <c r="P195" s="139" t="str">
        <f>IF(1=1,IF(M195="","",IF(AND(ISNUMBER(M195),M195&lt;1,N195="kg"),MAX(1,ROUND(M195*1000,0)),IF(AND(ISNUMBER(M195),M195&lt;1,N195="L"),MAX(1,ROUND(M195*100,0)),ROUND(M195,3)))),N("O7"))</f>
        <v/>
      </c>
      <c r="Q195" s="140" t="str">
        <f>IF(1=1,IF(M195="","",IF(AND(ISNUMBER(M195),M195&lt;1,N195="kg"),"g",IF(AND(ISNUMBER(M195),M195&lt;1,N195="L"),"cl",N195))),N("P7"))</f>
        <v/>
      </c>
      <c r="R195" s="161" t="str">
        <f>IF(1=1,IF(E195="","",IF(F195="","A CONTROLER",IF(NOT(ISNUMBER(F195)),"TEXTE",IF(OR(L195="",L195&lt;=0),"COMMANDE PRINCIPALE INCOMPLETE",IF(G195="","UNITE MANQUANTE",IF(COUNTIF(B384:B428,AE195)=0,"UNITE A CONTROLER","OK")))))),N("Q9"))</f>
        <v/>
      </c>
      <c r="S195" s="105"/>
      <c r="T195" s="141">
        <f t="shared" ref="T195:T228" si="16">E195</f>
        <v>0</v>
      </c>
      <c r="U195" s="133" t="str">
        <f>IF(1=1,IF(E195="","",U194),N("S7"))</f>
        <v/>
      </c>
      <c r="V195" s="133" t="str">
        <f>IF(1=1,IF(E195="","",V194),N("T7"))</f>
        <v/>
      </c>
      <c r="W195" s="135" t="str">
        <f>IF(1=1,IF(OR(U195="",V195="",NOT(ISNUMBER(U195)),NOT(ISNUMBER(V195)),U195=0),"",V195/U195),N("U7"))</f>
        <v/>
      </c>
      <c r="X195" s="136" t="str">
        <f>IF(1=1,IF(OR(W195="",NOT(ISNUMBER(F195))),"",F195*W195*IFERROR(INDEX(D384:D428,MATCH(AE195,B384:B428,0)),1)),N("V7"))</f>
        <v/>
      </c>
      <c r="Y195" s="137" t="str">
        <f>IF(1=1,IF(F195="","",IF(G195="","",IFERROR(INDEX(E384:E428,MATCH(AE195,B384:B428,0)),G195&amp;""))),N("W6"))</f>
        <v/>
      </c>
      <c r="Z195" s="142" t="str">
        <f>IF(1=1,IF(X195="","",IF(AND(ISNUMBER(X195),X195&lt;1,Y195="kg"),MAX(1,ROUND(X195*1000,0)),IF(AND(ISNUMBER(X195),X195&lt;1,Y195="L"),MAX(1,ROUND(X195*100,0)),ROUND(X195,3)))),N("X7"))</f>
        <v/>
      </c>
      <c r="AA195" s="143" t="str">
        <f>IF(1=1,IF(X195="","",IF(AND(ISNUMBER(X195),X195&lt;1,Y195="kg"),"g",IF(AND(ISNUMBER(X195),X195&lt;1,Y195="L"),"cl",Y195))),N("Y7"))</f>
        <v/>
      </c>
      <c r="AB195" s="123" t="str">
        <f>IF(1=1,IF(E195="","",IF(F195="","A CONTROLER",IF(NOT(ISNUMBER(F195)),"TEXTE",IF(OR(W195="",W195&lt;=0),"COMMANDE COUVERTS INCOMPLETE",IF(G195="","UNITE MANQUANTE",IF(COUNTIF(B384:B428,AE195)=0,"UNITE A CONTROLER","OK")))))),N("Z6"))</f>
        <v/>
      </c>
      <c r="AD195" s="144" t="str">
        <f>IF(1=1,IF(E195="","",AD194),N("AB7"))</f>
        <v/>
      </c>
      <c r="AE195" s="125" t="str">
        <f>IF(1=1,IF(G195="","",UPPER(TRIM(SUBSTITUTE(SUBSTITUTE(G195&amp;"",CHAR(160)," ")," "," ")))),N("AC7"))</f>
        <v/>
      </c>
      <c r="AG195" s="244" t="s">
        <v>76</v>
      </c>
    </row>
    <row r="196" spans="1:33" ht="15.75" x14ac:dyDescent="0.25">
      <c r="A196" s="160" t="str">
        <f>IF(1=1,IF(E196="","",A194),N("A8"))</f>
        <v/>
      </c>
      <c r="B196" s="127" t="str">
        <f>IF(1=1,IF(E196="","",B194),N("B8"))</f>
        <v/>
      </c>
      <c r="C196" s="128"/>
      <c r="D196" s="129" t="str">
        <f>IF(ISBLANK(E196),"",LARGE(D194:D195,1)+1)</f>
        <v/>
      </c>
      <c r="E196" s="130"/>
      <c r="F196" s="131"/>
      <c r="G196" s="170"/>
      <c r="H196" s="105"/>
      <c r="I196" s="132" t="str">
        <f>IF(1=1,IF(E196="","",I194),N("H8"))</f>
        <v/>
      </c>
      <c r="J196" s="133" t="str">
        <f>IF(1=1,IF(E196="","",J194),N("I8"))</f>
        <v/>
      </c>
      <c r="K196" s="134" t="str">
        <f>IF(1=1,IF(E196="","",K194),N("J8"))</f>
        <v/>
      </c>
      <c r="L196" s="135" t="str">
        <f>IF(1=1,IF(OR(J196="",O196="",NOT(ISNUMBER(J196)),NOT(ISNUMBER(O196)),J196=0),"",O196/J196),N("L8"))</f>
        <v/>
      </c>
      <c r="M196" s="136" t="str">
        <f>IF(1=1,IF(OR(L196="",NOT(ISNUMBER(F196))),"",F196*L196*IFERROR(INDEX(D384:D428,MATCH(AE196,B384:B428,0)),1)),N("M13"))</f>
        <v/>
      </c>
      <c r="N196" s="137" t="str">
        <f>IF(1=1,IF(F196="","",IF(G196="","",IFERROR(INDEX(E384:E428,MATCH(AE196,B384:B428,0)),G196&amp;""))),N("N6"))</f>
        <v/>
      </c>
      <c r="O196" s="138" t="str">
        <f>IF(1=1,IF(E196="","",O194),N("K8"))</f>
        <v/>
      </c>
      <c r="P196" s="139" t="str">
        <f>IF(1=1,IF(M196="","",IF(AND(ISNUMBER(M196),M196&lt;1,N196="kg"),MAX(1,ROUND(M196*1000,0)),IF(AND(ISNUMBER(M196),M196&lt;1,N196="L"),MAX(1,ROUND(M196*100,0)),ROUND(M196,3)))),N("O8"))</f>
        <v/>
      </c>
      <c r="Q196" s="140" t="str">
        <f>IF(1=1,IF(M196="","",IF(AND(ISNUMBER(M196),M196&lt;1,N196="kg"),"g",IF(AND(ISNUMBER(M196),M196&lt;1,N196="L"),"cl",N196))),N("P8"))</f>
        <v/>
      </c>
      <c r="R196" s="161" t="str">
        <f>IF(1=1,IF(E196="","",IF(F196="","A CONTROLER",IF(NOT(ISNUMBER(F196)),"TEXTE",IF(OR(L196="",L196&lt;=0),"COMMANDE PRINCIPALE INCOMPLETE",IF(G196="","UNITE MANQUANTE",IF(COUNTIF(B384:B428,AE196)=0,"UNITE A CONTROLER","OK")))))),N("Q9"))</f>
        <v/>
      </c>
      <c r="S196" s="105"/>
      <c r="T196" s="141">
        <f t="shared" si="16"/>
        <v>0</v>
      </c>
      <c r="U196" s="133" t="str">
        <f>IF(1=1,IF(E196="","",U194),N("S8"))</f>
        <v/>
      </c>
      <c r="V196" s="133" t="str">
        <f>IF(1=1,IF(E196="","",V194),N("T8"))</f>
        <v/>
      </c>
      <c r="W196" s="135" t="str">
        <f>IF(1=1,IF(OR(U196="",V196="",NOT(ISNUMBER(U196)),NOT(ISNUMBER(V196)),U196=0),"",V196/U196),N("U8"))</f>
        <v/>
      </c>
      <c r="X196" s="136" t="str">
        <f>IF(1=1,IF(OR(W196="",NOT(ISNUMBER(F196))),"",F196*W196*IFERROR(INDEX(D384:D428,MATCH(AE196,B384:B428,0)),1)),N("V7"))</f>
        <v/>
      </c>
      <c r="Y196" s="137" t="str">
        <f>IF(1=1,IF(F196="","",IF(G196="","",IFERROR(INDEX(E384:E428,MATCH(AE196,B384:B428,0)),G196&amp;""))),N("W6"))</f>
        <v/>
      </c>
      <c r="Z196" s="142" t="str">
        <f>IF(1=1,IF(X196="","",IF(AND(ISNUMBER(X196),X196&lt;1,Y196="kg"),MAX(1,ROUND(X196*1000,0)),IF(AND(ISNUMBER(X196),X196&lt;1,Y196="L"),MAX(1,ROUND(X196*100,0)),ROUND(X196,3)))),N("X8"))</f>
        <v/>
      </c>
      <c r="AA196" s="143" t="str">
        <f>IF(1=1,IF(X196="","",IF(AND(ISNUMBER(X196),X196&lt;1,Y196="kg"),"g",IF(AND(ISNUMBER(X196),X196&lt;1,Y196="L"),"cl",Y196))),N("Y8"))</f>
        <v/>
      </c>
      <c r="AB196" s="123" t="str">
        <f>IF(1=1,IF(E196="","",IF(F196="","A CONTROLER",IF(NOT(ISNUMBER(F196)),"TEXTE",IF(OR(W196="",W196&lt;=0),"COMMANDE COUVERTS INCOMPLETE",IF(G196="","UNITE MANQUANTE",IF(COUNTIF(B384:B428,AE196)=0,"UNITE A CONTROLER","OK")))))),N("Z6"))</f>
        <v/>
      </c>
      <c r="AD196" s="144" t="str">
        <f>IF(1=1,IF(E196="","",AD194),N("AB8"))</f>
        <v/>
      </c>
      <c r="AE196" s="125" t="str">
        <f>IF(1=1,IF(G196="","",UPPER(TRIM(SUBSTITUTE(SUBSTITUTE(G196&amp;"",CHAR(160)," ")," "," ")))),N("AC8"))</f>
        <v/>
      </c>
      <c r="AG196" s="244" t="s">
        <v>78</v>
      </c>
    </row>
    <row r="197" spans="1:33" ht="15.75" x14ac:dyDescent="0.25">
      <c r="A197" s="160" t="str">
        <f>IF(1=1,IF(E197="","",A194),N("A9"))</f>
        <v/>
      </c>
      <c r="B197" s="127" t="str">
        <f>IF(1=1,IF(E197="","",B194),N("B9"))</f>
        <v/>
      </c>
      <c r="C197" s="128"/>
      <c r="D197" s="129" t="str">
        <f>IF(ISBLANK(E197),"",LARGE(D194:D196,1)+1)</f>
        <v/>
      </c>
      <c r="E197" s="130"/>
      <c r="F197" s="131"/>
      <c r="G197" s="170"/>
      <c r="H197" s="105"/>
      <c r="I197" s="132" t="str">
        <f>IF(1=1,IF(E197="","",I194),N("H9"))</f>
        <v/>
      </c>
      <c r="J197" s="133" t="str">
        <f>IF(1=1,IF(E197="","",J194),N("I9"))</f>
        <v/>
      </c>
      <c r="K197" s="134" t="str">
        <f>IF(1=1,IF(E197="","",K194),N("J9"))</f>
        <v/>
      </c>
      <c r="L197" s="135" t="str">
        <f>IF(1=1,IF(OR(J197="",O197="",NOT(ISNUMBER(J197)),NOT(ISNUMBER(O197)),J197=0),"",O197/J197),N("L9"))</f>
        <v/>
      </c>
      <c r="M197" s="136" t="str">
        <f>IF(1=1,IF(OR(L197="",NOT(ISNUMBER(F197))),"",F197*L197*IFERROR(INDEX(D384:D428,MATCH(AE197,B384:B428,0)),1)),N("M13"))</f>
        <v/>
      </c>
      <c r="N197" s="137" t="str">
        <f>IF(1=1,IF(F197="","",IF(G197="","",IFERROR(INDEX(E384:E428,MATCH(AE197,B384:B428,0)),G197&amp;""))),N("N6"))</f>
        <v/>
      </c>
      <c r="O197" s="138" t="str">
        <f>IF(1=1,IF(E197="","",O194),N("K9"))</f>
        <v/>
      </c>
      <c r="P197" s="139" t="str">
        <f>IF(1=1,IF(M197="","",IF(AND(ISNUMBER(M197),M197&lt;1,N197="kg"),MAX(1,ROUND(M197*1000,0)),IF(AND(ISNUMBER(M197),M197&lt;1,N197="L"),MAX(1,ROUND(M197*100,0)),ROUND(M197,3)))),N("O9"))</f>
        <v/>
      </c>
      <c r="Q197" s="140" t="str">
        <f>IF(1=1,IF(M197="","",IF(AND(ISNUMBER(M197),M197&lt;1,N197="kg"),"g",IF(AND(ISNUMBER(M197),M197&lt;1,N197="L"),"cl",N197))),N("P9"))</f>
        <v/>
      </c>
      <c r="R197" s="161" t="str">
        <f>IF(1=1,IF(E197="","",IF(F197="","A CONTROLER",IF(NOT(ISNUMBER(F197)),"TEXTE",IF(OR(L197="",L197&lt;=0),"COMMANDE PRINCIPALE INCOMPLETE",IF(G197="","UNITE MANQUANTE",IF(COUNTIF(B384:B428,AE197)=0,"UNITE A CONTROLER","OK")))))),N("Q9"))</f>
        <v/>
      </c>
      <c r="S197" s="105"/>
      <c r="T197" s="141">
        <f t="shared" si="16"/>
        <v>0</v>
      </c>
      <c r="U197" s="133" t="str">
        <f>IF(1=1,IF(E197="","",U194),N("S9"))</f>
        <v/>
      </c>
      <c r="V197" s="133" t="str">
        <f>IF(1=1,IF(E197="","",V194),N("T9"))</f>
        <v/>
      </c>
      <c r="W197" s="135" t="str">
        <f>IF(1=1,IF(OR(U197="",V197="",NOT(ISNUMBER(U197)),NOT(ISNUMBER(V197)),U197=0),"",V197/U197),N("U9"))</f>
        <v/>
      </c>
      <c r="X197" s="136" t="str">
        <f>IF(1=1,IF(OR(W197="",NOT(ISNUMBER(F197))),"",F197*W197*IFERROR(INDEX(D384:D428,MATCH(AE197,B384:B428,0)),1)),N("V7"))</f>
        <v/>
      </c>
      <c r="Y197" s="137" t="str">
        <f>IF(1=1,IF(F197="","",IF(G197="","",IFERROR(INDEX(E384:E428,MATCH(AE197,B384:B428,0)),G197&amp;""))),N("W6"))</f>
        <v/>
      </c>
      <c r="Z197" s="142" t="str">
        <f>IF(1=1,IF(X197="","",IF(AND(ISNUMBER(X197),X197&lt;1,Y197="kg"),MAX(1,ROUND(X197*1000,0)),IF(AND(ISNUMBER(X197),X197&lt;1,Y197="L"),MAX(1,ROUND(X197*100,0)),ROUND(X197,3)))),N("X9"))</f>
        <v/>
      </c>
      <c r="AA197" s="143" t="str">
        <f>IF(1=1,IF(X197="","",IF(AND(ISNUMBER(X197),X197&lt;1,Y197="kg"),"g",IF(AND(ISNUMBER(X197),X197&lt;1,Y197="L"),"cl",Y197))),N("Y9"))</f>
        <v/>
      </c>
      <c r="AB197" s="123" t="str">
        <f>IF(1=1,IF(E197="","",IF(F197="","A CONTROLER",IF(NOT(ISNUMBER(F197)),"TEXTE",IF(OR(W197="",W197&lt;=0),"COMMANDE COUVERTS INCOMPLETE",IF(G197="","UNITE MANQUANTE",IF(COUNTIF(B384:B428,AE197)=0,"UNITE A CONTROLER","OK")))))),N("Z6"))</f>
        <v/>
      </c>
      <c r="AD197" s="144" t="str">
        <f>IF(1=1,IF(E197="","",AD194),N("AB9"))</f>
        <v/>
      </c>
      <c r="AE197" s="125" t="str">
        <f>IF(1=1,IF(G197="","",UPPER(TRIM(SUBSTITUTE(SUBSTITUTE(G197&amp;"",CHAR(160)," ")," "," ")))),N("AC9"))</f>
        <v/>
      </c>
      <c r="AG197" s="244" t="s">
        <v>80</v>
      </c>
    </row>
    <row r="198" spans="1:33" ht="15.75" x14ac:dyDescent="0.25">
      <c r="A198" s="160" t="str">
        <f>IF(1=1,IF(E198="","",A194),N("A10"))</f>
        <v/>
      </c>
      <c r="B198" s="127" t="str">
        <f>IF(1=1,IF(E198="","",B194),N("B10"))</f>
        <v/>
      </c>
      <c r="C198" s="128"/>
      <c r="D198" s="129" t="str">
        <f>IF(ISBLANK(E198),"",LARGE(D194:D197,1)+1)</f>
        <v/>
      </c>
      <c r="E198" s="130"/>
      <c r="F198" s="131"/>
      <c r="G198" s="170"/>
      <c r="H198" s="105"/>
      <c r="I198" s="132" t="str">
        <f>IF(1=1,IF(E198="","",I194),N("H10"))</f>
        <v/>
      </c>
      <c r="J198" s="133" t="str">
        <f>IF(1=1,IF(E198="","",J194),N("I10"))</f>
        <v/>
      </c>
      <c r="K198" s="134" t="str">
        <f>IF(1=1,IF(E198="","",K194),N("J10"))</f>
        <v/>
      </c>
      <c r="L198" s="135" t="str">
        <f>IF(1=1,IF(OR(J198="",O198="",NOT(ISNUMBER(J198)),NOT(ISNUMBER(O198)),J198=0),"",O198/J198),N("L10"))</f>
        <v/>
      </c>
      <c r="M198" s="136" t="str">
        <f>IF(1=1,IF(OR(L198="",NOT(ISNUMBER(F198))),"",F198*L198*IFERROR(INDEX(D384:D428,MATCH(AE198,B384:B428,0)),1)),N("M13"))</f>
        <v/>
      </c>
      <c r="N198" s="137" t="str">
        <f>IF(1=1,IF(F198="","",IF(G198="","",IFERROR(INDEX(E384:E428,MATCH(AE198,B384:B428,0)),G198&amp;""))),N("N6"))</f>
        <v/>
      </c>
      <c r="O198" s="138" t="str">
        <f>IF(1=1,IF(E198="","",O194),N("K10"))</f>
        <v/>
      </c>
      <c r="P198" s="139" t="str">
        <f>IF(1=1,IF(M198="","",IF(AND(ISNUMBER(M198),M198&lt;1,N198="kg"),MAX(1,ROUND(M198*1000,0)),IF(AND(ISNUMBER(M198),M198&lt;1,N198="L"),MAX(1,ROUND(M198*100,0)),ROUND(M198,3)))),N("O10"))</f>
        <v/>
      </c>
      <c r="Q198" s="140" t="str">
        <f>IF(1=1,IF(M198="","",IF(AND(ISNUMBER(M198),M198&lt;1,N198="kg"),"g",IF(AND(ISNUMBER(M198),M198&lt;1,N198="L"),"cl",N198))),N("P10"))</f>
        <v/>
      </c>
      <c r="R198" s="161" t="str">
        <f>IF(1=1,IF(E198="","",IF(F198="","A CONTROLER",IF(NOT(ISNUMBER(F198)),"TEXTE",IF(OR(L198="",L198&lt;=0),"COMMANDE PRINCIPALE INCOMPLETE",IF(G198="","UNITE MANQUANTE",IF(COUNTIF(B384:B428,AE198)=0,"UNITE A CONTROLER","OK")))))),N("Q9"))</f>
        <v/>
      </c>
      <c r="S198" s="105"/>
      <c r="T198" s="141">
        <f t="shared" si="16"/>
        <v>0</v>
      </c>
      <c r="U198" s="133" t="str">
        <f>IF(1=1,IF(E198="","",U194),N("S10"))</f>
        <v/>
      </c>
      <c r="V198" s="133" t="str">
        <f>IF(1=1,IF(E198="","",V194),N("T10"))</f>
        <v/>
      </c>
      <c r="W198" s="135" t="str">
        <f>IF(1=1,IF(OR(U198="",V198="",NOT(ISNUMBER(U198)),NOT(ISNUMBER(V198)),U198=0),"",V198/U198),N("U10"))</f>
        <v/>
      </c>
      <c r="X198" s="136" t="str">
        <f>IF(1=1,IF(OR(W198="",NOT(ISNUMBER(F198))),"",F198*W198*IFERROR(INDEX(D384:D428,MATCH(AE198,B384:B428,0)),1)),N("V7"))</f>
        <v/>
      </c>
      <c r="Y198" s="137" t="str">
        <f>IF(1=1,IF(F198="","",IF(G198="","",IFERROR(INDEX(E384:E428,MATCH(AE198,B384:B428,0)),G198&amp;""))),N("W6"))</f>
        <v/>
      </c>
      <c r="Z198" s="142" t="str">
        <f>IF(1=1,IF(X198="","",IF(AND(ISNUMBER(X198),X198&lt;1,Y198="kg"),MAX(1,ROUND(X198*1000,0)),IF(AND(ISNUMBER(X198),X198&lt;1,Y198="L"),MAX(1,ROUND(X198*100,0)),ROUND(X198,3)))),N("X10"))</f>
        <v/>
      </c>
      <c r="AA198" s="143" t="str">
        <f>IF(1=1,IF(X198="","",IF(AND(ISNUMBER(X198),X198&lt;1,Y198="kg"),"g",IF(AND(ISNUMBER(X198),X198&lt;1,Y198="L"),"cl",Y198))),N("Y10"))</f>
        <v/>
      </c>
      <c r="AB198" s="123" t="str">
        <f>IF(1=1,IF(E198="","",IF(F198="","A CONTROLER",IF(NOT(ISNUMBER(F198)),"TEXTE",IF(OR(W198="",W198&lt;=0),"COMMANDE COUVERTS INCOMPLETE",IF(G198="","UNITE MANQUANTE",IF(COUNTIF(B384:B428,AE198)=0,"UNITE A CONTROLER","OK")))))),N("Z6"))</f>
        <v/>
      </c>
      <c r="AD198" s="144" t="str">
        <f>IF(1=1,IF(E198="","",AD194),N("AB10"))</f>
        <v/>
      </c>
      <c r="AE198" s="125" t="str">
        <f>IF(1=1,IF(G198="","",UPPER(TRIM(SUBSTITUTE(SUBSTITUTE(G198&amp;"",CHAR(160)," ")," "," ")))),N("AC10"))</f>
        <v/>
      </c>
      <c r="AG198" s="244" t="s">
        <v>66</v>
      </c>
    </row>
    <row r="199" spans="1:33" ht="15.75" x14ac:dyDescent="0.25">
      <c r="A199" s="160" t="str">
        <f>IF(1=1,IF(E199="","",A194),N("A11"))</f>
        <v/>
      </c>
      <c r="B199" s="127" t="str">
        <f>IF(1=1,IF(E199="","",B194),N("B11"))</f>
        <v/>
      </c>
      <c r="C199" s="128"/>
      <c r="D199" s="129" t="str">
        <f>IF(ISBLANK(E199),"",LARGE(D194:D198,1)+1)</f>
        <v/>
      </c>
      <c r="E199" s="130"/>
      <c r="F199" s="131"/>
      <c r="G199" s="170"/>
      <c r="H199" s="105"/>
      <c r="I199" s="132" t="str">
        <f>IF(1=1,IF(E199="","",I194),N("H11"))</f>
        <v/>
      </c>
      <c r="J199" s="133" t="str">
        <f>IF(1=1,IF(E199="","",J194),N("I11"))</f>
        <v/>
      </c>
      <c r="K199" s="134" t="str">
        <f>IF(1=1,IF(E199="","",K194),N("J11"))</f>
        <v/>
      </c>
      <c r="L199" s="135" t="str">
        <f>IF(1=1,IF(OR(J199="",O199="",NOT(ISNUMBER(J199)),NOT(ISNUMBER(O199)),J199=0),"",O199/J199),N("L11"))</f>
        <v/>
      </c>
      <c r="M199" s="136" t="str">
        <f>IF(1=1,IF(OR(L199="",NOT(ISNUMBER(F199))),"",F199*L199*IFERROR(INDEX(D384:D428,MATCH(AE199,B384:B428,0)),1)),N("M13"))</f>
        <v/>
      </c>
      <c r="N199" s="137" t="str">
        <f>IF(1=1,IF(F199="","",IF(G199="","",IFERROR(INDEX(E384:E428,MATCH(AE199,B384:B428,0)),G199&amp;""))),N("N6"))</f>
        <v/>
      </c>
      <c r="O199" s="138" t="str">
        <f>IF(1=1,IF(E199="","",O194),N("K11"))</f>
        <v/>
      </c>
      <c r="P199" s="139" t="str">
        <f>IF(1=1,IF(M199="","",IF(AND(ISNUMBER(M199),M199&lt;1,N199="kg"),MAX(1,ROUND(M199*1000,0)),IF(AND(ISNUMBER(M199),M199&lt;1,N199="L"),MAX(1,ROUND(M199*100,0)),ROUND(M199,3)))),N("O11"))</f>
        <v/>
      </c>
      <c r="Q199" s="140" t="str">
        <f>IF(1=1,IF(M199="","",IF(AND(ISNUMBER(M199),M199&lt;1,N199="kg"),"g",IF(AND(ISNUMBER(M199),M199&lt;1,N199="L"),"cl",N199))),N("P11"))</f>
        <v/>
      </c>
      <c r="R199" s="161" t="str">
        <f>IF(1=1,IF(E199="","",IF(F199="","A CONTROLER",IF(NOT(ISNUMBER(F199)),"TEXTE",IF(OR(L199="",L199&lt;=0),"COMMANDE PRINCIPALE INCOMPLETE",IF(G199="","UNITE MANQUANTE",IF(COUNTIF(B384:B428,AE199)=0,"UNITE A CONTROLER","OK")))))),N("Q9"))</f>
        <v/>
      </c>
      <c r="S199" s="105"/>
      <c r="T199" s="141">
        <f t="shared" si="16"/>
        <v>0</v>
      </c>
      <c r="U199" s="133" t="str">
        <f>IF(1=1,IF(E199="","",U194),N("S11"))</f>
        <v/>
      </c>
      <c r="V199" s="133" t="str">
        <f>IF(1=1,IF(E199="","",V194),N("T11"))</f>
        <v/>
      </c>
      <c r="W199" s="135" t="str">
        <f>IF(1=1,IF(OR(U199="",V199="",NOT(ISNUMBER(U199)),NOT(ISNUMBER(V199)),U199=0),"",V199/U199),N("U11"))</f>
        <v/>
      </c>
      <c r="X199" s="136" t="str">
        <f>IF(1=1,IF(OR(W199="",NOT(ISNUMBER(F199))),"",F199*W199*IFERROR(INDEX(D384:D428,MATCH(AE199,B384:B428,0)),1)),N("V7"))</f>
        <v/>
      </c>
      <c r="Y199" s="137" t="str">
        <f>IF(1=1,IF(F199="","",IF(G199="","",IFERROR(INDEX(E384:E428,MATCH(AE199,B384:B428,0)),G199&amp;""))),N("W6"))</f>
        <v/>
      </c>
      <c r="Z199" s="142" t="str">
        <f>IF(1=1,IF(X199="","",IF(AND(ISNUMBER(X199),X199&lt;1,Y199="kg"),MAX(1,ROUND(X199*1000,0)),IF(AND(ISNUMBER(X199),X199&lt;1,Y199="L"),MAX(1,ROUND(X199*100,0)),ROUND(X199,3)))),N("X11"))</f>
        <v/>
      </c>
      <c r="AA199" s="143" t="str">
        <f>IF(1=1,IF(X199="","",IF(AND(ISNUMBER(X199),X199&lt;1,Y199="kg"),"g",IF(AND(ISNUMBER(X199),X199&lt;1,Y199="L"),"cl",Y199))),N("Y11"))</f>
        <v/>
      </c>
      <c r="AB199" s="123" t="str">
        <f>IF(1=1,IF(E199="","",IF(F199="","A CONTROLER",IF(NOT(ISNUMBER(F199)),"TEXTE",IF(OR(W199="",W199&lt;=0),"COMMANDE COUVERTS INCOMPLETE",IF(G199="","UNITE MANQUANTE",IF(COUNTIF(B384:B428,AE199)=0,"UNITE A CONTROLER","OK")))))),N("Z6"))</f>
        <v/>
      </c>
      <c r="AD199" s="144" t="str">
        <f>IF(1=1,IF(E199="","",AD194),N("AB11"))</f>
        <v/>
      </c>
      <c r="AE199" s="125" t="str">
        <f>IF(1=1,IF(G199="","",UPPER(TRIM(SUBSTITUTE(SUBSTITUTE(G199&amp;"",CHAR(160)," ")," "," ")))),N("AC11"))</f>
        <v/>
      </c>
      <c r="AG199" s="244" t="s">
        <v>64</v>
      </c>
    </row>
    <row r="200" spans="1:33" ht="15.75" x14ac:dyDescent="0.25">
      <c r="A200" s="160" t="str">
        <f>IF(1=1,IF(E200="","",A194),N("A12"))</f>
        <v/>
      </c>
      <c r="B200" s="127" t="str">
        <f>IF(1=1,IF(E200="","",B194),N("B12"))</f>
        <v/>
      </c>
      <c r="C200" s="128"/>
      <c r="D200" s="129" t="str">
        <f>IF(ISBLANK(E200),"",LARGE(D194:D199,1)+1)</f>
        <v/>
      </c>
      <c r="E200" s="130"/>
      <c r="F200" s="131"/>
      <c r="G200" s="170"/>
      <c r="H200" s="105"/>
      <c r="I200" s="132" t="str">
        <f>IF(1=1,IF(E200="","",I194),N("H12"))</f>
        <v/>
      </c>
      <c r="J200" s="133" t="str">
        <f>IF(1=1,IF(E200="","",J194),N("I12"))</f>
        <v/>
      </c>
      <c r="K200" s="134" t="str">
        <f>IF(1=1,IF(E200="","",K194),N("J12"))</f>
        <v/>
      </c>
      <c r="L200" s="135" t="str">
        <f>IF(1=1,IF(OR(J200="",O200="",NOT(ISNUMBER(J200)),NOT(ISNUMBER(O200)),J200=0),"",O200/J200),N("L12"))</f>
        <v/>
      </c>
      <c r="M200" s="136" t="str">
        <f>IF(1=1,IF(OR(L200="",NOT(ISNUMBER(F200))),"",F200*L200*IFERROR(INDEX(D384:D428,MATCH(AE200,B384:B428,0)),1)),N("M13"))</f>
        <v/>
      </c>
      <c r="N200" s="137" t="str">
        <f>IF(1=1,IF(F200="","",IF(G200="","",IFERROR(INDEX(E384:E428,MATCH(AE200,B384:B428,0)),G200&amp;""))),N("N6"))</f>
        <v/>
      </c>
      <c r="O200" s="138" t="str">
        <f>IF(1=1,IF(E200="","",O194),N("K12"))</f>
        <v/>
      </c>
      <c r="P200" s="139" t="str">
        <f>IF(1=1,IF(M200="","",IF(AND(ISNUMBER(M200),M200&lt;1,N200="kg"),MAX(1,ROUND(M200*1000,0)),IF(AND(ISNUMBER(M200),M200&lt;1,N200="L"),MAX(1,ROUND(M200*100,0)),ROUND(M200,3)))),N("O12"))</f>
        <v/>
      </c>
      <c r="Q200" s="140" t="str">
        <f>IF(1=1,IF(M200="","",IF(AND(ISNUMBER(M200),M200&lt;1,N200="kg"),"g",IF(AND(ISNUMBER(M200),M200&lt;1,N200="L"),"cl",N200))),N("P12"))</f>
        <v/>
      </c>
      <c r="R200" s="161" t="str">
        <f>IF(1=1,IF(E200="","",IF(F200="","A CONTROLER",IF(NOT(ISNUMBER(F200)),"TEXTE",IF(OR(L200="",L200&lt;=0),"COMMANDE PRINCIPALE INCOMPLETE",IF(G200="","UNITE MANQUANTE",IF(COUNTIF(B384:B428,AE200)=0,"UNITE A CONTROLER","OK")))))),N("Q9"))</f>
        <v/>
      </c>
      <c r="S200" s="105"/>
      <c r="T200" s="141">
        <f t="shared" si="16"/>
        <v>0</v>
      </c>
      <c r="U200" s="133" t="str">
        <f>IF(1=1,IF(E200="","",U194),N("S12"))</f>
        <v/>
      </c>
      <c r="V200" s="133" t="str">
        <f>IF(1=1,IF(E200="","",V194),N("T12"))</f>
        <v/>
      </c>
      <c r="W200" s="135" t="str">
        <f>IF(1=1,IF(OR(U200="",V200="",NOT(ISNUMBER(U200)),NOT(ISNUMBER(V200)),U200=0),"",V200/U200),N("U12"))</f>
        <v/>
      </c>
      <c r="X200" s="136" t="str">
        <f>IF(1=1,IF(OR(W200="",NOT(ISNUMBER(F200))),"",F200*W200*IFERROR(INDEX(D384:D428,MATCH(AE200,B384:B428,0)),1)),N("V7"))</f>
        <v/>
      </c>
      <c r="Y200" s="137" t="str">
        <f>IF(1=1,IF(F200="","",IF(G200="","",IFERROR(INDEX(E384:E428,MATCH(AE200,B384:B428,0)),G200&amp;""))),N("W6"))</f>
        <v/>
      </c>
      <c r="Z200" s="142" t="str">
        <f>IF(1=1,IF(X200="","",IF(AND(ISNUMBER(X200),X200&lt;1,Y200="kg"),MAX(1,ROUND(X200*1000,0)),IF(AND(ISNUMBER(X200),X200&lt;1,Y200="L"),MAX(1,ROUND(X200*100,0)),ROUND(X200,3)))),N("X12"))</f>
        <v/>
      </c>
      <c r="AA200" s="143" t="str">
        <f>IF(1=1,IF(X200="","",IF(AND(ISNUMBER(X200),X200&lt;1,Y200="kg"),"g",IF(AND(ISNUMBER(X200),X200&lt;1,Y200="L"),"cl",Y200))),N("Y12"))</f>
        <v/>
      </c>
      <c r="AB200" s="123" t="str">
        <f>IF(1=1,IF(E200="","",IF(F200="","A CONTROLER",IF(NOT(ISNUMBER(F200)),"TEXTE",IF(OR(W200="",W200&lt;=0),"COMMANDE COUVERTS INCOMPLETE",IF(G200="","UNITE MANQUANTE",IF(COUNTIF(B384:B428,AE200)=0,"UNITE A CONTROLER","OK")))))),N("Z6"))</f>
        <v/>
      </c>
      <c r="AD200" s="144" t="str">
        <f>IF(1=1,IF(E200="","",AD194),N("AB12"))</f>
        <v/>
      </c>
      <c r="AE200" s="125" t="str">
        <f>IF(1=1,IF(G200="","",UPPER(TRIM(SUBSTITUTE(SUBSTITUTE(G200&amp;"",CHAR(160)," ")," "," ")))),N("AC12"))</f>
        <v/>
      </c>
      <c r="AG200" s="244"/>
    </row>
    <row r="201" spans="1:33" ht="15.75" x14ac:dyDescent="0.25">
      <c r="A201" s="160" t="str">
        <f>IF(1=1,IF(E201="","",A194),N("A13"))</f>
        <v/>
      </c>
      <c r="B201" s="127" t="str">
        <f>IF(1=1,IF(E201="","",B194),N("B13"))</f>
        <v/>
      </c>
      <c r="C201" s="128"/>
      <c r="D201" s="129" t="str">
        <f>IF(ISBLANK(E201),"",LARGE(D194:D200,1)+1)</f>
        <v/>
      </c>
      <c r="E201" s="130"/>
      <c r="F201" s="131"/>
      <c r="G201" s="170"/>
      <c r="H201" s="105"/>
      <c r="I201" s="132" t="str">
        <f>IF(1=1,IF(E201="","",I194),N("H13"))</f>
        <v/>
      </c>
      <c r="J201" s="133" t="str">
        <f>IF(1=1,IF(E201="","",J194),N("I13"))</f>
        <v/>
      </c>
      <c r="K201" s="134" t="str">
        <f>IF(1=1,IF(E201="","",K194),N("J13"))</f>
        <v/>
      </c>
      <c r="L201" s="135" t="str">
        <f>IF(1=1,IF(OR(J201="",O201="",NOT(ISNUMBER(J201)),NOT(ISNUMBER(O201)),J201=0),"",O201/J201),N("L13"))</f>
        <v/>
      </c>
      <c r="M201" s="136" t="str">
        <f>IF(1=1,IF(OR(L201="",NOT(ISNUMBER(F201))),"",F201*L201*IFERROR(INDEX(D384:D428,MATCH(AE201,B384:B428,0)),1)),N("M13"))</f>
        <v/>
      </c>
      <c r="N201" s="137" t="str">
        <f>IF(1=1,IF(F201="","",IF(G201="","",IFERROR(INDEX(E384:E428,MATCH(AE201,B384:B428,0)),G201&amp;""))),N("N6"))</f>
        <v/>
      </c>
      <c r="O201" s="138" t="str">
        <f>IF(1=1,IF(E201="","",O194),N("K13"))</f>
        <v/>
      </c>
      <c r="P201" s="139" t="str">
        <f>IF(1=1,IF(M201="","",IF(AND(ISNUMBER(M201),M201&lt;1,N201="kg"),MAX(1,ROUND(M201*1000,0)),IF(AND(ISNUMBER(M201),M201&lt;1,N201="L"),MAX(1,ROUND(M201*100,0)),ROUND(M201,3)))),N("O13"))</f>
        <v/>
      </c>
      <c r="Q201" s="140" t="str">
        <f>IF(1=1,IF(M201="","",IF(AND(ISNUMBER(M201),M201&lt;1,N201="kg"),"g",IF(AND(ISNUMBER(M201),M201&lt;1,N201="L"),"cl",N201))),N("P13"))</f>
        <v/>
      </c>
      <c r="R201" s="161" t="str">
        <f>IF(1=1,IF(E201="","",IF(F201="","A CONTROLER",IF(NOT(ISNUMBER(F201)),"TEXTE",IF(OR(L201="",L201&lt;=0),"COMMANDE PRINCIPALE INCOMPLETE",IF(G201="","UNITE MANQUANTE",IF(COUNTIF(B384:B428,AE201)=0,"UNITE A CONTROLER","OK")))))),N("Q9"))</f>
        <v/>
      </c>
      <c r="S201" s="105"/>
      <c r="T201" s="141">
        <f t="shared" si="16"/>
        <v>0</v>
      </c>
      <c r="U201" s="133" t="str">
        <f>IF(1=1,IF(E201="","",U194),N("S13"))</f>
        <v/>
      </c>
      <c r="V201" s="133" t="str">
        <f>IF(1=1,IF(E201="","",V194),N("T13"))</f>
        <v/>
      </c>
      <c r="W201" s="135" t="str">
        <f>IF(1=1,IF(OR(U201="",V201="",NOT(ISNUMBER(U201)),NOT(ISNUMBER(V201)),U201=0),"",V201/U201),N("U13"))</f>
        <v/>
      </c>
      <c r="X201" s="136" t="str">
        <f>IF(1=1,IF(OR(W201="",NOT(ISNUMBER(F201))),"",F201*W201*IFERROR(INDEX(D384:D428,MATCH(AE201,B384:B428,0)),1)),N("V7"))</f>
        <v/>
      </c>
      <c r="Y201" s="137" t="str">
        <f>IF(1=1,IF(F201="","",IF(G201="","",IFERROR(INDEX(E384:E428,MATCH(AE201,B384:B428,0)),G201&amp;""))),N("W6"))</f>
        <v/>
      </c>
      <c r="Z201" s="142" t="str">
        <f>IF(1=1,IF(X201="","",IF(AND(ISNUMBER(X201),X201&lt;1,Y201="kg"),MAX(1,ROUND(X201*1000,0)),IF(AND(ISNUMBER(X201),X201&lt;1,Y201="L"),MAX(1,ROUND(X201*100,0)),ROUND(X201,3)))),N("X13"))</f>
        <v/>
      </c>
      <c r="AA201" s="143" t="str">
        <f>IF(1=1,IF(X201="","",IF(AND(ISNUMBER(X201),X201&lt;1,Y201="kg"),"g",IF(AND(ISNUMBER(X201),X201&lt;1,Y201="L"),"cl",Y201))),N("Y13"))</f>
        <v/>
      </c>
      <c r="AB201" s="123" t="str">
        <f>IF(1=1,IF(E201="","",IF(F201="","A CONTROLER",IF(NOT(ISNUMBER(F201)),"TEXTE",IF(OR(W201="",W201&lt;=0),"COMMANDE COUVERTS INCOMPLETE",IF(G201="","UNITE MANQUANTE",IF(COUNTIF(B384:B428,AE201)=0,"UNITE A CONTROLER","OK")))))),N("Z6"))</f>
        <v/>
      </c>
      <c r="AD201" s="144" t="str">
        <f>IF(1=1,IF(E201="","",AD194),N("AB13"))</f>
        <v/>
      </c>
      <c r="AE201" s="125" t="str">
        <f>IF(1=1,IF(G201="","",UPPER(TRIM(SUBSTITUTE(SUBSTITUTE(G201&amp;"",CHAR(160)," ")," "," ")))),N("AC13"))</f>
        <v/>
      </c>
    </row>
    <row r="202" spans="1:33" ht="15.75" x14ac:dyDescent="0.25">
      <c r="A202" s="160" t="str">
        <f>IF(1=1,IF(E202="","",A194),N("A14"))</f>
        <v/>
      </c>
      <c r="B202" s="127" t="str">
        <f>IF(1=1,IF(E202="","",B194),N("B14"))</f>
        <v/>
      </c>
      <c r="C202" s="128"/>
      <c r="D202" s="129" t="str">
        <f>IF(ISBLANK(E202),"",LARGE(D194:D201,1)+1)</f>
        <v/>
      </c>
      <c r="E202" s="130"/>
      <c r="F202" s="131"/>
      <c r="G202" s="170"/>
      <c r="H202" s="105"/>
      <c r="I202" s="132" t="str">
        <f>IF(1=1,IF(E202="","",I194),N("H14"))</f>
        <v/>
      </c>
      <c r="J202" s="133" t="str">
        <f>IF(1=1,IF(E202="","",J194),N("I14"))</f>
        <v/>
      </c>
      <c r="K202" s="134" t="str">
        <f>IF(1=1,IF(E202="","",K194),N("J14"))</f>
        <v/>
      </c>
      <c r="L202" s="135" t="str">
        <f>IF(1=1,IF(OR(J202="",O202="",NOT(ISNUMBER(J202)),NOT(ISNUMBER(O202)),J202=0),"",O202/J202),N("L14"))</f>
        <v/>
      </c>
      <c r="M202" s="136" t="str">
        <f>IF(1=1,IF(OR(L202="",NOT(ISNUMBER(F202))),"",F202*L202*IFERROR(INDEX(D384:D428,MATCH(AE202,B384:B428,0)),1)),N("M13"))</f>
        <v/>
      </c>
      <c r="N202" s="137" t="str">
        <f>IF(1=1,IF(F202="","",IF(G202="","",IFERROR(INDEX(E384:E428,MATCH(AE202,B384:B428,0)),G202&amp;""))),N("N6"))</f>
        <v/>
      </c>
      <c r="O202" s="138" t="str">
        <f>IF(1=1,IF(E202="","",O194),N("K14"))</f>
        <v/>
      </c>
      <c r="P202" s="139" t="str">
        <f>IF(1=1,IF(M202="","",IF(AND(ISNUMBER(M202),M202&lt;1,N202="kg"),MAX(1,ROUND(M202*1000,0)),IF(AND(ISNUMBER(M202),M202&lt;1,N202="L"),MAX(1,ROUND(M202*100,0)),ROUND(M202,3)))),N("O14"))</f>
        <v/>
      </c>
      <c r="Q202" s="140" t="str">
        <f>IF(1=1,IF(M202="","",IF(AND(ISNUMBER(M202),M202&lt;1,N202="kg"),"g",IF(AND(ISNUMBER(M202),M202&lt;1,N202="L"),"cl",N202))),N("P14"))</f>
        <v/>
      </c>
      <c r="R202" s="161" t="str">
        <f>IF(1=1,IF(E202="","",IF(F202="","A CONTROLER",IF(NOT(ISNUMBER(F202)),"TEXTE",IF(OR(L202="",L202&lt;=0),"COMMANDE PRINCIPALE INCOMPLETE",IF(G202="","UNITE MANQUANTE",IF(COUNTIF(B384:B428,AE202)=0,"UNITE A CONTROLER","OK")))))),N("Q9"))</f>
        <v/>
      </c>
      <c r="S202" s="105"/>
      <c r="T202" s="141">
        <f t="shared" si="16"/>
        <v>0</v>
      </c>
      <c r="U202" s="133" t="str">
        <f>IF(1=1,IF(E202="","",U194),N("S14"))</f>
        <v/>
      </c>
      <c r="V202" s="133" t="str">
        <f>IF(1=1,IF(E202="","",V194),N("T14"))</f>
        <v/>
      </c>
      <c r="W202" s="135" t="str">
        <f>IF(1=1,IF(OR(U202="",V202="",NOT(ISNUMBER(U202)),NOT(ISNUMBER(V202)),U202=0),"",V202/U202),N("U14"))</f>
        <v/>
      </c>
      <c r="X202" s="136" t="str">
        <f>IF(1=1,IF(OR(W202="",NOT(ISNUMBER(F202))),"",F202*W202*IFERROR(INDEX(D384:D428,MATCH(AE202,B384:B428,0)),1)),N("V7"))</f>
        <v/>
      </c>
      <c r="Y202" s="137" t="str">
        <f>IF(1=1,IF(F202="","",IF(G202="","",IFERROR(INDEX(E384:E428,MATCH(AE202,B384:B428,0)),G202&amp;""))),N("W6"))</f>
        <v/>
      </c>
      <c r="Z202" s="142" t="str">
        <f>IF(1=1,IF(X202="","",IF(AND(ISNUMBER(X202),X202&lt;1,Y202="kg"),MAX(1,ROUND(X202*1000,0)),IF(AND(ISNUMBER(X202),X202&lt;1,Y202="L"),MAX(1,ROUND(X202*100,0)),ROUND(X202,3)))),N("X14"))</f>
        <v/>
      </c>
      <c r="AA202" s="143" t="str">
        <f>IF(1=1,IF(X202="","",IF(AND(ISNUMBER(X202),X202&lt;1,Y202="kg"),"g",IF(AND(ISNUMBER(X202),X202&lt;1,Y202="L"),"cl",Y202))),N("Y14"))</f>
        <v/>
      </c>
      <c r="AB202" s="123" t="str">
        <f>IF(1=1,IF(E202="","",IF(F202="","A CONTROLER",IF(NOT(ISNUMBER(F202)),"TEXTE",IF(OR(W202="",W202&lt;=0),"COMMANDE COUVERTS INCOMPLETE",IF(G202="","UNITE MANQUANTE",IF(COUNTIF(B384:B428,AE202)=0,"UNITE A CONTROLER","OK")))))),N("Z6"))</f>
        <v/>
      </c>
      <c r="AD202" s="144" t="str">
        <f>IF(1=1,IF(E202="","",AD194),N("AB14"))</f>
        <v/>
      </c>
      <c r="AE202" s="125" t="str">
        <f>IF(1=1,IF(G202="","",UPPER(TRIM(SUBSTITUTE(SUBSTITUTE(G202&amp;"",CHAR(160)," ")," "," ")))),N("AC14"))</f>
        <v/>
      </c>
    </row>
    <row r="203" spans="1:33" ht="15.75" x14ac:dyDescent="0.25">
      <c r="A203" s="160" t="str">
        <f>IF(1=1,IF(E203="","",A194),N("A15"))</f>
        <v/>
      </c>
      <c r="B203" s="127" t="str">
        <f>IF(1=1,IF(E203="","",B194),N("B15"))</f>
        <v/>
      </c>
      <c r="C203" s="128"/>
      <c r="D203" s="129" t="str">
        <f>IF(ISBLANK(E203),"",LARGE(D194:D202,1)+1)</f>
        <v/>
      </c>
      <c r="E203" s="130"/>
      <c r="F203" s="131"/>
      <c r="G203" s="170"/>
      <c r="H203" s="105"/>
      <c r="I203" s="132" t="str">
        <f>IF(1=1,IF(E203="","",I194),N("H15"))</f>
        <v/>
      </c>
      <c r="J203" s="133" t="str">
        <f>IF(1=1,IF(E203="","",J194),N("I15"))</f>
        <v/>
      </c>
      <c r="K203" s="134" t="str">
        <f>IF(1=1,IF(E203="","",K194),N("J15"))</f>
        <v/>
      </c>
      <c r="L203" s="135" t="str">
        <f>IF(1=1,IF(OR(J203="",O203="",NOT(ISNUMBER(J203)),NOT(ISNUMBER(O203)),J203=0),"",O203/J203),N("L15"))</f>
        <v/>
      </c>
      <c r="M203" s="136" t="str">
        <f>IF(1=1,IF(OR(L203="",NOT(ISNUMBER(F203))),"",F203*L203*IFERROR(INDEX(D384:D428,MATCH(AE203,B384:B428,0)),1)),N("M13"))</f>
        <v/>
      </c>
      <c r="N203" s="137" t="str">
        <f>IF(1=1,IF(F203="","",IF(G203="","",IFERROR(INDEX(E384:E428,MATCH(AE203,B384:B428,0)),G203&amp;""))),N("N6"))</f>
        <v/>
      </c>
      <c r="O203" s="138" t="str">
        <f>IF(1=1,IF(E203="","",O194),N("K15"))</f>
        <v/>
      </c>
      <c r="P203" s="139" t="str">
        <f>IF(1=1,IF(M203="","",IF(AND(ISNUMBER(M203),M203&lt;1,N203="kg"),MAX(1,ROUND(M203*1000,0)),IF(AND(ISNUMBER(M203),M203&lt;1,N203="L"),MAX(1,ROUND(M203*100,0)),ROUND(M203,3)))),N("O15"))</f>
        <v/>
      </c>
      <c r="Q203" s="140" t="str">
        <f>IF(1=1,IF(M203="","",IF(AND(ISNUMBER(M203),M203&lt;1,N203="kg"),"g",IF(AND(ISNUMBER(M203),M203&lt;1,N203="L"),"cl",N203))),N("P15"))</f>
        <v/>
      </c>
      <c r="R203" s="161" t="str">
        <f>IF(1=1,IF(E203="","",IF(F203="","A CONTROLER",IF(NOT(ISNUMBER(F203)),"TEXTE",IF(OR(L203="",L203&lt;=0),"COMMANDE PRINCIPALE INCOMPLETE",IF(G203="","UNITE MANQUANTE",IF(COUNTIF(B384:B428,AE203)=0,"UNITE A CONTROLER","OK")))))),N("Q9"))</f>
        <v/>
      </c>
      <c r="S203" s="105"/>
      <c r="T203" s="141">
        <f t="shared" si="16"/>
        <v>0</v>
      </c>
      <c r="U203" s="133" t="str">
        <f>IF(1=1,IF(E203="","",U194),N("S15"))</f>
        <v/>
      </c>
      <c r="V203" s="133" t="str">
        <f>IF(1=1,IF(E203="","",V194),N("T15"))</f>
        <v/>
      </c>
      <c r="W203" s="135" t="str">
        <f>IF(1=1,IF(OR(U203="",V203="",NOT(ISNUMBER(U203)),NOT(ISNUMBER(V203)),U203=0),"",V203/U203),N("U15"))</f>
        <v/>
      </c>
      <c r="X203" s="136" t="str">
        <f>IF(1=1,IF(OR(W203="",NOT(ISNUMBER(F203))),"",F203*W203*IFERROR(INDEX(D384:D428,MATCH(AE203,B384:B428,0)),1)),N("V7"))</f>
        <v/>
      </c>
      <c r="Y203" s="137" t="str">
        <f>IF(1=1,IF(F203="","",IF(G203="","",IFERROR(INDEX(E384:E428,MATCH(AE203,B384:B428,0)),G203&amp;""))),N("W6"))</f>
        <v/>
      </c>
      <c r="Z203" s="142" t="str">
        <f>IF(1=1,IF(X203="","",IF(AND(ISNUMBER(X203),X203&lt;1,Y203="kg"),MAX(1,ROUND(X203*1000,0)),IF(AND(ISNUMBER(X203),X203&lt;1,Y203="L"),MAX(1,ROUND(X203*100,0)),ROUND(X203,3)))),N("X15"))</f>
        <v/>
      </c>
      <c r="AA203" s="143" t="str">
        <f>IF(1=1,IF(X203="","",IF(AND(ISNUMBER(X203),X203&lt;1,Y203="kg"),"g",IF(AND(ISNUMBER(X203),X203&lt;1,Y203="L"),"cl",Y203))),N("Y15"))</f>
        <v/>
      </c>
      <c r="AB203" s="123" t="str">
        <f>IF(1=1,IF(E203="","",IF(F203="","A CONTROLER",IF(NOT(ISNUMBER(F203)),"TEXTE",IF(OR(W203="",W203&lt;=0),"COMMANDE COUVERTS INCOMPLETE",IF(G203="","UNITE MANQUANTE",IF(COUNTIF(B384:B428,AE203)=0,"UNITE A CONTROLER","OK")))))),N("Z6"))</f>
        <v/>
      </c>
      <c r="AD203" s="144" t="str">
        <f>IF(1=1,IF(E203="","",AD194),N("AB15"))</f>
        <v/>
      </c>
      <c r="AE203" s="125" t="str">
        <f>IF(1=1,IF(G203="","",UPPER(TRIM(SUBSTITUTE(SUBSTITUTE(G203&amp;"",CHAR(160)," ")," "," ")))),N("AC15"))</f>
        <v/>
      </c>
    </row>
    <row r="204" spans="1:33" ht="15.75" x14ac:dyDescent="0.25">
      <c r="A204" s="160" t="str">
        <f>IF(1=1,IF(E204="","",A194),N("A16"))</f>
        <v/>
      </c>
      <c r="B204" s="127" t="str">
        <f>IF(1=1,IF(E204="","",B194),N("B16"))</f>
        <v/>
      </c>
      <c r="C204" s="128"/>
      <c r="D204" s="129" t="str">
        <f>IF(ISBLANK(E204),"",LARGE(D194:D203,1)+1)</f>
        <v/>
      </c>
      <c r="E204" s="130"/>
      <c r="F204" s="131"/>
      <c r="G204" s="170"/>
      <c r="H204" s="105"/>
      <c r="I204" s="132" t="str">
        <f>IF(1=1,IF(E204="","",I194),N("H16"))</f>
        <v/>
      </c>
      <c r="J204" s="133" t="str">
        <f>IF(1=1,IF(E204="","",J194),N("I16"))</f>
        <v/>
      </c>
      <c r="K204" s="134" t="str">
        <f>IF(1=1,IF(E204="","",K194),N("J16"))</f>
        <v/>
      </c>
      <c r="L204" s="135" t="str">
        <f>IF(1=1,IF(OR(J204="",O204="",NOT(ISNUMBER(J204)),NOT(ISNUMBER(O204)),J204=0),"",O204/J204),N("L16"))</f>
        <v/>
      </c>
      <c r="M204" s="136" t="str">
        <f>IF(1=1,IF(OR(L204="",NOT(ISNUMBER(F204))),"",F204*L204*IFERROR(INDEX(D384:D428,MATCH(AE204,B384:B428,0)),1)),N("M13"))</f>
        <v/>
      </c>
      <c r="N204" s="137" t="str">
        <f>IF(1=1,IF(F204="","",IF(G204="","",IFERROR(INDEX(E384:E428,MATCH(AE204,B384:B428,0)),G204&amp;""))),N("N6"))</f>
        <v/>
      </c>
      <c r="O204" s="138" t="str">
        <f>IF(1=1,IF(E204="","",O194),N("K16"))</f>
        <v/>
      </c>
      <c r="P204" s="139" t="str">
        <f>IF(1=1,IF(M204="","",IF(AND(ISNUMBER(M204),M204&lt;1,N204="kg"),MAX(1,ROUND(M204*1000,0)),IF(AND(ISNUMBER(M204),M204&lt;1,N204="L"),MAX(1,ROUND(M204*100,0)),ROUND(M204,3)))),N("O16"))</f>
        <v/>
      </c>
      <c r="Q204" s="140" t="str">
        <f>IF(1=1,IF(M204="","",IF(AND(ISNUMBER(M204),M204&lt;1,N204="kg"),"g",IF(AND(ISNUMBER(M204),M204&lt;1,N204="L"),"cl",N204))),N("P16"))</f>
        <v/>
      </c>
      <c r="R204" s="161" t="str">
        <f>IF(1=1,IF(E204="","",IF(F204="","A CONTROLER",IF(NOT(ISNUMBER(F204)),"TEXTE",IF(OR(L204="",L204&lt;=0),"COMMANDE PRINCIPALE INCOMPLETE",IF(G204="","UNITE MANQUANTE",IF(COUNTIF(B384:B428,AE204)=0,"UNITE A CONTROLER","OK")))))),N("Q9"))</f>
        <v/>
      </c>
      <c r="S204" s="105"/>
      <c r="T204" s="141">
        <f t="shared" si="16"/>
        <v>0</v>
      </c>
      <c r="U204" s="133" t="str">
        <f>IF(1=1,IF(E204="","",U194),N("S16"))</f>
        <v/>
      </c>
      <c r="V204" s="133" t="str">
        <f>IF(1=1,IF(E204="","",V194),N("T16"))</f>
        <v/>
      </c>
      <c r="W204" s="135" t="str">
        <f>IF(1=1,IF(OR(U204="",V204="",NOT(ISNUMBER(U204)),NOT(ISNUMBER(V204)),U204=0),"",V204/U204),N("U16"))</f>
        <v/>
      </c>
      <c r="X204" s="136" t="str">
        <f>IF(1=1,IF(OR(W204="",NOT(ISNUMBER(F204))),"",F204*W204*IFERROR(INDEX(D384:D428,MATCH(AE204,B384:B428,0)),1)),N("V7"))</f>
        <v/>
      </c>
      <c r="Y204" s="137" t="str">
        <f>IF(1=1,IF(F204="","",IF(G204="","",IFERROR(INDEX(E384:E428,MATCH(AE204,B384:B428,0)),G204&amp;""))),N("W6"))</f>
        <v/>
      </c>
      <c r="Z204" s="142" t="str">
        <f>IF(1=1,IF(X204="","",IF(AND(ISNUMBER(X204),X204&lt;1,Y204="kg"),MAX(1,ROUND(X204*1000,0)),IF(AND(ISNUMBER(X204),X204&lt;1,Y204="L"),MAX(1,ROUND(X204*100,0)),ROUND(X204,3)))),N("X16"))</f>
        <v/>
      </c>
      <c r="AA204" s="143" t="str">
        <f>IF(1=1,IF(X204="","",IF(AND(ISNUMBER(X204),X204&lt;1,Y204="kg"),"g",IF(AND(ISNUMBER(X204),X204&lt;1,Y204="L"),"cl",Y204))),N("Y16"))</f>
        <v/>
      </c>
      <c r="AB204" s="123" t="str">
        <f>IF(1=1,IF(E204="","",IF(F204="","A CONTROLER",IF(NOT(ISNUMBER(F204)),"TEXTE",IF(OR(W204="",W204&lt;=0),"COMMANDE COUVERTS INCOMPLETE",IF(G204="","UNITE MANQUANTE",IF(COUNTIF(B384:B428,AE204)=0,"UNITE A CONTROLER","OK")))))),N("Z6"))</f>
        <v/>
      </c>
      <c r="AD204" s="144" t="str">
        <f>IF(1=1,IF(E204="","",AD194),N("AB16"))</f>
        <v/>
      </c>
      <c r="AE204" s="125" t="str">
        <f>IF(1=1,IF(G204="","",UPPER(TRIM(SUBSTITUTE(SUBSTITUTE(G204&amp;"",CHAR(160)," ")," "," ")))),N("AC16"))</f>
        <v/>
      </c>
    </row>
    <row r="205" spans="1:33" ht="15.75" x14ac:dyDescent="0.25">
      <c r="A205" s="160" t="str">
        <f>IF(1=1,IF(E205="","",A194),N("A17"))</f>
        <v/>
      </c>
      <c r="B205" s="127" t="str">
        <f>IF(1=1,IF(E205="","",B194),N("B17"))</f>
        <v/>
      </c>
      <c r="C205" s="128"/>
      <c r="D205" s="129" t="str">
        <f>IF(ISBLANK(E205),"",LARGE(D194:D204,1)+1)</f>
        <v/>
      </c>
      <c r="E205" s="130"/>
      <c r="F205" s="131"/>
      <c r="G205" s="170"/>
      <c r="H205" s="105"/>
      <c r="I205" s="132" t="str">
        <f>IF(1=1,IF(E205="","",I194),N("H17"))</f>
        <v/>
      </c>
      <c r="J205" s="133" t="str">
        <f>IF(1=1,IF(E205="","",J194),N("I17"))</f>
        <v/>
      </c>
      <c r="K205" s="134" t="str">
        <f>IF(1=1,IF(E205="","",K194),N("J17"))</f>
        <v/>
      </c>
      <c r="L205" s="135" t="str">
        <f>IF(1=1,IF(OR(J205="",O205="",NOT(ISNUMBER(J205)),NOT(ISNUMBER(O205)),J205=0),"",O205/J205),N("L17"))</f>
        <v/>
      </c>
      <c r="M205" s="136" t="str">
        <f>IF(1=1,IF(OR(L205="",NOT(ISNUMBER(F205))),"",F205*L205*IFERROR(INDEX(D384:D428,MATCH(AE205,B384:B428,0)),1)),N("M13"))</f>
        <v/>
      </c>
      <c r="N205" s="137" t="str">
        <f>IF(1=1,IF(F205="","",IF(G205="","",IFERROR(INDEX(E384:E428,MATCH(AE205,B384:B428,0)),G205&amp;""))),N("N6"))</f>
        <v/>
      </c>
      <c r="O205" s="138" t="str">
        <f>IF(1=1,IF(E205="","",O194),N("K17"))</f>
        <v/>
      </c>
      <c r="P205" s="139" t="str">
        <f>IF(1=1,IF(M205="","",IF(AND(ISNUMBER(M205),M205&lt;1,N205="kg"),MAX(1,ROUND(M205*1000,0)),IF(AND(ISNUMBER(M205),M205&lt;1,N205="L"),MAX(1,ROUND(M205*100,0)),ROUND(M205,3)))),N("O17"))</f>
        <v/>
      </c>
      <c r="Q205" s="140" t="str">
        <f>IF(1=1,IF(M205="","",IF(AND(ISNUMBER(M205),M205&lt;1,N205="kg"),"g",IF(AND(ISNUMBER(M205),M205&lt;1,N205="L"),"cl",N205))),N("P17"))</f>
        <v/>
      </c>
      <c r="R205" s="161" t="str">
        <f>IF(1=1,IF(E205="","",IF(F205="","A CONTROLER",IF(NOT(ISNUMBER(F205)),"TEXTE",IF(OR(L205="",L205&lt;=0),"COMMANDE PRINCIPALE INCOMPLETE",IF(G205="","UNITE MANQUANTE",IF(COUNTIF(B384:B428,AE205)=0,"UNITE A CONTROLER","OK")))))),N("Q9"))</f>
        <v/>
      </c>
      <c r="S205" s="105"/>
      <c r="T205" s="141">
        <f t="shared" si="16"/>
        <v>0</v>
      </c>
      <c r="U205" s="133" t="str">
        <f>IF(1=1,IF(E205="","",U194),N("S17"))</f>
        <v/>
      </c>
      <c r="V205" s="133" t="str">
        <f>IF(1=1,IF(E205="","",V194),N("T17"))</f>
        <v/>
      </c>
      <c r="W205" s="135" t="str">
        <f>IF(1=1,IF(OR(U205="",V205="",NOT(ISNUMBER(U205)),NOT(ISNUMBER(V205)),U205=0),"",V205/U205),N("U17"))</f>
        <v/>
      </c>
      <c r="X205" s="136" t="str">
        <f>IF(1=1,IF(OR(W205="",NOT(ISNUMBER(F205))),"",F205*W205*IFERROR(INDEX(D384:D428,MATCH(AE205,B384:B428,0)),1)),N("V7"))</f>
        <v/>
      </c>
      <c r="Y205" s="137" t="str">
        <f>IF(1=1,IF(F205="","",IF(G205="","",IFERROR(INDEX(E384:E428,MATCH(AE205,B384:B428,0)),G205&amp;""))),N("W6"))</f>
        <v/>
      </c>
      <c r="Z205" s="142" t="str">
        <f>IF(1=1,IF(X205="","",IF(AND(ISNUMBER(X205),X205&lt;1,Y205="kg"),MAX(1,ROUND(X205*1000,0)),IF(AND(ISNUMBER(X205),X205&lt;1,Y205="L"),MAX(1,ROUND(X205*100,0)),ROUND(X205,3)))),N("X17"))</f>
        <v/>
      </c>
      <c r="AA205" s="143" t="str">
        <f>IF(1=1,IF(X205="","",IF(AND(ISNUMBER(X205),X205&lt;1,Y205="kg"),"g",IF(AND(ISNUMBER(X205),X205&lt;1,Y205="L"),"cl",Y205))),N("Y17"))</f>
        <v/>
      </c>
      <c r="AB205" s="123" t="str">
        <f>IF(1=1,IF(E205="","",IF(F205="","A CONTROLER",IF(NOT(ISNUMBER(F205)),"TEXTE",IF(OR(W205="",W205&lt;=0),"COMMANDE COUVERTS INCOMPLETE",IF(G205="","UNITE MANQUANTE",IF(COUNTIF(B384:B428,AE205)=0,"UNITE A CONTROLER","OK")))))),N("Z6"))</f>
        <v/>
      </c>
      <c r="AD205" s="144" t="str">
        <f>IF(1=1,IF(E205="","",AD194),N("AB17"))</f>
        <v/>
      </c>
      <c r="AE205" s="125" t="str">
        <f>IF(1=1,IF(G205="","",UPPER(TRIM(SUBSTITUTE(SUBSTITUTE(G205&amp;"",CHAR(160)," ")," "," ")))),N("AC17"))</f>
        <v/>
      </c>
    </row>
    <row r="206" spans="1:33" ht="15.75" x14ac:dyDescent="0.25">
      <c r="A206" s="160" t="str">
        <f>IF(1=1,IF(E206="","",A194),N("A18"))</f>
        <v/>
      </c>
      <c r="B206" s="127" t="str">
        <f>IF(1=1,IF(E206="","",B194),N("B18"))</f>
        <v/>
      </c>
      <c r="C206" s="128"/>
      <c r="D206" s="129" t="str">
        <f>IF(ISBLANK(E206),"",LARGE(D194:D205,1)+1)</f>
        <v/>
      </c>
      <c r="E206" s="130"/>
      <c r="F206" s="131"/>
      <c r="G206" s="170"/>
      <c r="H206" s="105"/>
      <c r="I206" s="132" t="str">
        <f>IF(1=1,IF(E206="","",I194),N("H18"))</f>
        <v/>
      </c>
      <c r="J206" s="133" t="str">
        <f>IF(1=1,IF(E206="","",J194),N("I18"))</f>
        <v/>
      </c>
      <c r="K206" s="134" t="str">
        <f>IF(1=1,IF(E206="","",K194),N("J18"))</f>
        <v/>
      </c>
      <c r="L206" s="135" t="str">
        <f>IF(1=1,IF(OR(J206="",O206="",NOT(ISNUMBER(J206)),NOT(ISNUMBER(O206)),J206=0),"",O206/J206),N("L18"))</f>
        <v/>
      </c>
      <c r="M206" s="136" t="str">
        <f>IF(1=1,IF(OR(L206="",NOT(ISNUMBER(F206))),"",F206*L206*IFERROR(INDEX(D384:D428,MATCH(AE206,B384:B428,0)),1)),N("M13"))</f>
        <v/>
      </c>
      <c r="N206" s="137" t="str">
        <f>IF(1=1,IF(F206="","",IF(G206="","",IFERROR(INDEX(E384:E428,MATCH(AE206,B384:B428,0)),G206&amp;""))),N("N6"))</f>
        <v/>
      </c>
      <c r="O206" s="138" t="str">
        <f>IF(1=1,IF(E206="","",O194),N("K18"))</f>
        <v/>
      </c>
      <c r="P206" s="139" t="str">
        <f>IF(1=1,IF(M206="","",IF(AND(ISNUMBER(M206),M206&lt;1,N206="kg"),MAX(1,ROUND(M206*1000,0)),IF(AND(ISNUMBER(M206),M206&lt;1,N206="L"),MAX(1,ROUND(M206*100,0)),ROUND(M206,3)))),N("O18"))</f>
        <v/>
      </c>
      <c r="Q206" s="140" t="str">
        <f>IF(1=1,IF(M206="","",IF(AND(ISNUMBER(M206),M206&lt;1,N206="kg"),"g",IF(AND(ISNUMBER(M206),M206&lt;1,N206="L"),"cl",N206))),N("P18"))</f>
        <v/>
      </c>
      <c r="R206" s="161" t="str">
        <f>IF(1=1,IF(E206="","",IF(F206="","A CONTROLER",IF(NOT(ISNUMBER(F206)),"TEXTE",IF(OR(L206="",L206&lt;=0),"COMMANDE PRINCIPALE INCOMPLETE",IF(G206="","UNITE MANQUANTE",IF(COUNTIF(B384:B428,AE206)=0,"UNITE A CONTROLER","OK")))))),N("Q9"))</f>
        <v/>
      </c>
      <c r="S206" s="105"/>
      <c r="T206" s="141">
        <f t="shared" si="16"/>
        <v>0</v>
      </c>
      <c r="U206" s="133" t="str">
        <f>IF(1=1,IF(E206="","",U194),N("S18"))</f>
        <v/>
      </c>
      <c r="V206" s="133" t="str">
        <f>IF(1=1,IF(E206="","",V194),N("T18"))</f>
        <v/>
      </c>
      <c r="W206" s="135" t="str">
        <f>IF(1=1,IF(OR(U206="",V206="",NOT(ISNUMBER(U206)),NOT(ISNUMBER(V206)),U206=0),"",V206/U206),N("U18"))</f>
        <v/>
      </c>
      <c r="X206" s="136" t="str">
        <f>IF(1=1,IF(OR(W206="",NOT(ISNUMBER(F206))),"",F206*W206*IFERROR(INDEX(D384:D428,MATCH(AE206,B384:B428,0)),1)),N("V7"))</f>
        <v/>
      </c>
      <c r="Y206" s="137" t="str">
        <f>IF(1=1,IF(F206="","",IF(G206="","",IFERROR(INDEX(E384:E428,MATCH(AE206,B384:B428,0)),G206&amp;""))),N("W6"))</f>
        <v/>
      </c>
      <c r="Z206" s="142" t="str">
        <f>IF(1=1,IF(X206="","",IF(AND(ISNUMBER(X206),X206&lt;1,Y206="kg"),MAX(1,ROUND(X206*1000,0)),IF(AND(ISNUMBER(X206),X206&lt;1,Y206="L"),MAX(1,ROUND(X206*100,0)),ROUND(X206,3)))),N("X18"))</f>
        <v/>
      </c>
      <c r="AA206" s="143" t="str">
        <f>IF(1=1,IF(X206="","",IF(AND(ISNUMBER(X206),X206&lt;1,Y206="kg"),"g",IF(AND(ISNUMBER(X206),X206&lt;1,Y206="L"),"cl",Y206))),N("Y18"))</f>
        <v/>
      </c>
      <c r="AB206" s="123" t="str">
        <f>IF(1=1,IF(E206="","",IF(F206="","A CONTROLER",IF(NOT(ISNUMBER(F206)),"TEXTE",IF(OR(W206="",W206&lt;=0),"COMMANDE COUVERTS INCOMPLETE",IF(G206="","UNITE MANQUANTE",IF(COUNTIF(B384:B428,AE206)=0,"UNITE A CONTROLER","OK")))))),N("Z6"))</f>
        <v/>
      </c>
      <c r="AD206" s="144" t="str">
        <f>IF(1=1,IF(E206="","",AD194),N("AB18"))</f>
        <v/>
      </c>
      <c r="AE206" s="125" t="str">
        <f>IF(1=1,IF(G206="","",UPPER(TRIM(SUBSTITUTE(SUBSTITUTE(G206&amp;"",CHAR(160)," ")," "," ")))),N("AC18"))</f>
        <v/>
      </c>
    </row>
    <row r="207" spans="1:33" ht="15.75" x14ac:dyDescent="0.25">
      <c r="A207" s="160" t="str">
        <f>IF(1=1,IF(E207="","",A194),N("A19"))</f>
        <v/>
      </c>
      <c r="B207" s="127" t="str">
        <f>IF(1=1,IF(E207="","",B194),N("B19"))</f>
        <v/>
      </c>
      <c r="C207" s="128"/>
      <c r="D207" s="129" t="str">
        <f>IF(ISBLANK(E207),"",LARGE(D194:D206,1)+1)</f>
        <v/>
      </c>
      <c r="E207" s="130"/>
      <c r="F207" s="131"/>
      <c r="G207" s="170"/>
      <c r="H207" s="105"/>
      <c r="I207" s="132" t="str">
        <f>IF(1=1,IF(E207="","",I194),N("H19"))</f>
        <v/>
      </c>
      <c r="J207" s="133" t="str">
        <f>IF(1=1,IF(E207="","",J194),N("I19"))</f>
        <v/>
      </c>
      <c r="K207" s="134" t="str">
        <f>IF(1=1,IF(E207="","",K194),N("J19"))</f>
        <v/>
      </c>
      <c r="L207" s="135" t="str">
        <f>IF(1=1,IF(OR(J207="",O207="",NOT(ISNUMBER(J207)),NOT(ISNUMBER(O207)),J207=0),"",O207/J207),N("L19"))</f>
        <v/>
      </c>
      <c r="M207" s="136" t="str">
        <f>IF(1=1,IF(OR(L207="",NOT(ISNUMBER(F207))),"",F207*L207*IFERROR(INDEX(D384:D428,MATCH(AE207,B384:B428,0)),1)),N("M13"))</f>
        <v/>
      </c>
      <c r="N207" s="137" t="str">
        <f>IF(1=1,IF(F207="","",IF(G207="","",IFERROR(INDEX(E384:E428,MATCH(AE207,B384:B428,0)),G207&amp;""))),N("N6"))</f>
        <v/>
      </c>
      <c r="O207" s="138" t="str">
        <f>IF(1=1,IF(E207="","",O194),N("K19"))</f>
        <v/>
      </c>
      <c r="P207" s="139" t="str">
        <f>IF(1=1,IF(M207="","",IF(AND(ISNUMBER(M207),M207&lt;1,N207="kg"),MAX(1,ROUND(M207*1000,0)),IF(AND(ISNUMBER(M207),M207&lt;1,N207="L"),MAX(1,ROUND(M207*100,0)),ROUND(M207,3)))),N("O19"))</f>
        <v/>
      </c>
      <c r="Q207" s="140" t="str">
        <f>IF(1=1,IF(M207="","",IF(AND(ISNUMBER(M207),M207&lt;1,N207="kg"),"g",IF(AND(ISNUMBER(M207),M207&lt;1,N207="L"),"cl",N207))),N("P19"))</f>
        <v/>
      </c>
      <c r="R207" s="161" t="str">
        <f>IF(1=1,IF(E207="","",IF(F207="","A CONTROLER",IF(NOT(ISNUMBER(F207)),"TEXTE",IF(OR(L207="",L207&lt;=0),"COMMANDE PRINCIPALE INCOMPLETE",IF(G207="","UNITE MANQUANTE",IF(COUNTIF(B384:B428,AE207)=0,"UNITE A CONTROLER","OK")))))),N("Q9"))</f>
        <v/>
      </c>
      <c r="S207" s="105"/>
      <c r="T207" s="141">
        <f t="shared" si="16"/>
        <v>0</v>
      </c>
      <c r="U207" s="133" t="str">
        <f>IF(1=1,IF(E207="","",U194),N("S19"))</f>
        <v/>
      </c>
      <c r="V207" s="133" t="str">
        <f>IF(1=1,IF(E207="","",V194),N("T19"))</f>
        <v/>
      </c>
      <c r="W207" s="135" t="str">
        <f>IF(1=1,IF(OR(U207="",V207="",NOT(ISNUMBER(U207)),NOT(ISNUMBER(V207)),U207=0),"",V207/U207),N("U19"))</f>
        <v/>
      </c>
      <c r="X207" s="136" t="str">
        <f>IF(1=1,IF(OR(W207="",NOT(ISNUMBER(F207))),"",F207*W207*IFERROR(INDEX(D384:D428,MATCH(AE207,B384:B428,0)),1)),N("V7"))</f>
        <v/>
      </c>
      <c r="Y207" s="137" t="str">
        <f>IF(1=1,IF(F207="","",IF(G207="","",IFERROR(INDEX(E384:E428,MATCH(AE207,B384:B428,0)),G207&amp;""))),N("W6"))</f>
        <v/>
      </c>
      <c r="Z207" s="142" t="str">
        <f>IF(1=1,IF(X207="","",IF(AND(ISNUMBER(X207),X207&lt;1,Y207="kg"),MAX(1,ROUND(X207*1000,0)),IF(AND(ISNUMBER(X207),X207&lt;1,Y207="L"),MAX(1,ROUND(X207*100,0)),ROUND(X207,3)))),N("X19"))</f>
        <v/>
      </c>
      <c r="AA207" s="143" t="str">
        <f>IF(1=1,IF(X207="","",IF(AND(ISNUMBER(X207),X207&lt;1,Y207="kg"),"g",IF(AND(ISNUMBER(X207),X207&lt;1,Y207="L"),"cl",Y207))),N("Y19"))</f>
        <v/>
      </c>
      <c r="AB207" s="123" t="str">
        <f>IF(1=1,IF(E207="","",IF(F207="","A CONTROLER",IF(NOT(ISNUMBER(F207)),"TEXTE",IF(OR(W207="",W207&lt;=0),"COMMANDE COUVERTS INCOMPLETE",IF(G207="","UNITE MANQUANTE",IF(COUNTIF(B384:B428,AE207)=0,"UNITE A CONTROLER","OK")))))),N("Z6"))</f>
        <v/>
      </c>
      <c r="AD207" s="144" t="str">
        <f>IF(1=1,IF(E207="","",AD194),N("AB19"))</f>
        <v/>
      </c>
      <c r="AE207" s="125" t="str">
        <f>IF(1=1,IF(G207="","",UPPER(TRIM(SUBSTITUTE(SUBSTITUTE(G207&amp;"",CHAR(160)," ")," "," ")))),N("AC19"))</f>
        <v/>
      </c>
    </row>
    <row r="208" spans="1:33" ht="15.75" x14ac:dyDescent="0.25">
      <c r="A208" s="160" t="str">
        <f>IF(1=1,IF(E208="","",A194),N("A20"))</f>
        <v/>
      </c>
      <c r="B208" s="127" t="str">
        <f>IF(1=1,IF(E208="","",B194),N("B20"))</f>
        <v/>
      </c>
      <c r="C208" s="128"/>
      <c r="D208" s="129" t="str">
        <f>IF(ISBLANK(E208),"",LARGE(D194:D207,1)+1)</f>
        <v/>
      </c>
      <c r="E208" s="130"/>
      <c r="F208" s="131"/>
      <c r="G208" s="170"/>
      <c r="H208" s="105"/>
      <c r="I208" s="132" t="str">
        <f>IF(1=1,IF(E208="","",I194),N("H20"))</f>
        <v/>
      </c>
      <c r="J208" s="133" t="str">
        <f>IF(1=1,IF(E208="","",J194),N("I20"))</f>
        <v/>
      </c>
      <c r="K208" s="134" t="str">
        <f>IF(1=1,IF(E208="","",K194),N("J20"))</f>
        <v/>
      </c>
      <c r="L208" s="135" t="str">
        <f>IF(1=1,IF(OR(J208="",O208="",NOT(ISNUMBER(J208)),NOT(ISNUMBER(O208)),J208=0),"",O208/J208),N("L20"))</f>
        <v/>
      </c>
      <c r="M208" s="136" t="str">
        <f>IF(1=1,IF(OR(L208="",NOT(ISNUMBER(F208))),"",F208*L208*IFERROR(INDEX(D384:D428,MATCH(AE208,B384:B428,0)),1)),N("M13"))</f>
        <v/>
      </c>
      <c r="N208" s="137" t="str">
        <f>IF(1=1,IF(F208="","",IF(G208="","",IFERROR(INDEX(E384:E428,MATCH(AE208,B384:B428,0)),G208&amp;""))),N("N6"))</f>
        <v/>
      </c>
      <c r="O208" s="138" t="str">
        <f>IF(1=1,IF(E208="","",O194),N("K20"))</f>
        <v/>
      </c>
      <c r="P208" s="139" t="str">
        <f>IF(1=1,IF(M208="","",IF(AND(ISNUMBER(M208),M208&lt;1,N208="kg"),MAX(1,ROUND(M208*1000,0)),IF(AND(ISNUMBER(M208),M208&lt;1,N208="L"),MAX(1,ROUND(M208*100,0)),ROUND(M208,3)))),N("O20"))</f>
        <v/>
      </c>
      <c r="Q208" s="140" t="str">
        <f>IF(1=1,IF(M208="","",IF(AND(ISNUMBER(M208),M208&lt;1,N208="kg"),"g",IF(AND(ISNUMBER(M208),M208&lt;1,N208="L"),"cl",N208))),N("P20"))</f>
        <v/>
      </c>
      <c r="R208" s="161" t="str">
        <f>IF(1=1,IF(E208="","",IF(F208="","A CONTROLER",IF(NOT(ISNUMBER(F208)),"TEXTE",IF(OR(L208="",L208&lt;=0),"COMMANDE PRINCIPALE INCOMPLETE",IF(G208="","UNITE MANQUANTE",IF(COUNTIF(B384:B428,AE208)=0,"UNITE A CONTROLER","OK")))))),N("Q9"))</f>
        <v/>
      </c>
      <c r="S208" s="105"/>
      <c r="T208" s="141">
        <f t="shared" si="16"/>
        <v>0</v>
      </c>
      <c r="U208" s="133" t="str">
        <f>IF(1=1,IF(E208="","",U194),N("S20"))</f>
        <v/>
      </c>
      <c r="V208" s="133" t="str">
        <f>IF(1=1,IF(E208="","",V194),N("T20"))</f>
        <v/>
      </c>
      <c r="W208" s="135" t="str">
        <f>IF(1=1,IF(OR(U208="",V208="",NOT(ISNUMBER(U208)),NOT(ISNUMBER(V208)),U208=0),"",V208/U208),N("U20"))</f>
        <v/>
      </c>
      <c r="X208" s="136" t="str">
        <f>IF(1=1,IF(OR(W208="",NOT(ISNUMBER(F208))),"",F208*W208*IFERROR(INDEX(D384:D428,MATCH(AE208,B384:B428,0)),1)),N("V7"))</f>
        <v/>
      </c>
      <c r="Y208" s="137" t="str">
        <f>IF(1=1,IF(F208="","",IF(G208="","",IFERROR(INDEX(E384:E428,MATCH(AE208,B384:B428,0)),G208&amp;""))),N("W6"))</f>
        <v/>
      </c>
      <c r="Z208" s="142" t="str">
        <f>IF(1=1,IF(X208="","",IF(AND(ISNUMBER(X208),X208&lt;1,Y208="kg"),MAX(1,ROUND(X208*1000,0)),IF(AND(ISNUMBER(X208),X208&lt;1,Y208="L"),MAX(1,ROUND(X208*100,0)),ROUND(X208,3)))),N("X20"))</f>
        <v/>
      </c>
      <c r="AA208" s="143" t="str">
        <f>IF(1=1,IF(X208="","",IF(AND(ISNUMBER(X208),X208&lt;1,Y208="kg"),"g",IF(AND(ISNUMBER(X208),X208&lt;1,Y208="L"),"cl",Y208))),N("Y20"))</f>
        <v/>
      </c>
      <c r="AB208" s="123" t="str">
        <f>IF(1=1,IF(E208="","",IF(F208="","A CONTROLER",IF(NOT(ISNUMBER(F208)),"TEXTE",IF(OR(W208="",W208&lt;=0),"COMMANDE COUVERTS INCOMPLETE",IF(G208="","UNITE MANQUANTE",IF(COUNTIF(B384:B428,AE208)=0,"UNITE A CONTROLER","OK")))))),N("Z6"))</f>
        <v/>
      </c>
      <c r="AD208" s="144" t="str">
        <f>IF(1=1,IF(E208="","",AD194),N("AB20"))</f>
        <v/>
      </c>
      <c r="AE208" s="125" t="str">
        <f>IF(1=1,IF(G208="","",UPPER(TRIM(SUBSTITUTE(SUBSTITUTE(G208&amp;"",CHAR(160)," ")," "," ")))),N("AC20"))</f>
        <v/>
      </c>
    </row>
    <row r="209" spans="1:31" ht="15.75" x14ac:dyDescent="0.25">
      <c r="A209" s="160" t="str">
        <f>IF(1=1,IF(E209="","",A194),N("A21"))</f>
        <v/>
      </c>
      <c r="B209" s="127" t="str">
        <f>IF(1=1,IF(E209="","",B194),N("B21"))</f>
        <v/>
      </c>
      <c r="C209" s="128"/>
      <c r="D209" s="129" t="str">
        <f>IF(ISBLANK(E209),"",LARGE(D194:D208,1)+1)</f>
        <v/>
      </c>
      <c r="E209" s="130"/>
      <c r="F209" s="131"/>
      <c r="G209" s="170"/>
      <c r="H209" s="105"/>
      <c r="I209" s="132" t="str">
        <f>IF(1=1,IF(E209="","",I194),N("H21"))</f>
        <v/>
      </c>
      <c r="J209" s="133" t="str">
        <f>IF(1=1,IF(E209="","",J194),N("I21"))</f>
        <v/>
      </c>
      <c r="K209" s="134" t="str">
        <f>IF(1=1,IF(E209="","",K194),N("J21"))</f>
        <v/>
      </c>
      <c r="L209" s="135" t="str">
        <f>IF(1=1,IF(OR(J209="",O209="",NOT(ISNUMBER(J209)),NOT(ISNUMBER(O209)),J209=0),"",O209/J209),N("L21"))</f>
        <v/>
      </c>
      <c r="M209" s="136" t="str">
        <f>IF(1=1,IF(OR(L209="",NOT(ISNUMBER(F209))),"",F209*L209*IFERROR(INDEX(D384:D428,MATCH(AE209,B384:B428,0)),1)),N("M13"))</f>
        <v/>
      </c>
      <c r="N209" s="137" t="str">
        <f>IF(1=1,IF(F209="","",IF(G209="","",IFERROR(INDEX(E384:E428,MATCH(AE209,B384:B428,0)),G209&amp;""))),N("N6"))</f>
        <v/>
      </c>
      <c r="O209" s="138" t="str">
        <f>IF(1=1,IF(E209="","",O194),N("K21"))</f>
        <v/>
      </c>
      <c r="P209" s="139" t="str">
        <f>IF(1=1,IF(M209="","",IF(AND(ISNUMBER(M209),M209&lt;1,N209="kg"),MAX(1,ROUND(M209*1000,0)),IF(AND(ISNUMBER(M209),M209&lt;1,N209="L"),MAX(1,ROUND(M209*100,0)),ROUND(M209,3)))),N("O21"))</f>
        <v/>
      </c>
      <c r="Q209" s="140" t="str">
        <f>IF(1=1,IF(M209="","",IF(AND(ISNUMBER(M209),M209&lt;1,N209="kg"),"g",IF(AND(ISNUMBER(M209),M209&lt;1,N209="L"),"cl",N209))),N("P21"))</f>
        <v/>
      </c>
      <c r="R209" s="161" t="str">
        <f>IF(1=1,IF(E209="","",IF(F209="","A CONTROLER",IF(NOT(ISNUMBER(F209)),"TEXTE",IF(OR(L209="",L209&lt;=0),"COMMANDE PRINCIPALE INCOMPLETE",IF(G209="","UNITE MANQUANTE",IF(COUNTIF(B384:B428,AE209)=0,"UNITE A CONTROLER","OK")))))),N("Q9"))</f>
        <v/>
      </c>
      <c r="S209" s="105"/>
      <c r="T209" s="141">
        <f t="shared" si="16"/>
        <v>0</v>
      </c>
      <c r="U209" s="133" t="str">
        <f>IF(1=1,IF(E209="","",U194),N("S21"))</f>
        <v/>
      </c>
      <c r="V209" s="133" t="str">
        <f>IF(1=1,IF(E209="","",V194),N("T21"))</f>
        <v/>
      </c>
      <c r="W209" s="135" t="str">
        <f>IF(1=1,IF(OR(U209="",V209="",NOT(ISNUMBER(U209)),NOT(ISNUMBER(V209)),U209=0),"",V209/U209),N("U21"))</f>
        <v/>
      </c>
      <c r="X209" s="136" t="str">
        <f>IF(1=1,IF(OR(W209="",NOT(ISNUMBER(F209))),"",F209*W209*IFERROR(INDEX(D384:D428,MATCH(AE209,B384:B428,0)),1)),N("V7"))</f>
        <v/>
      </c>
      <c r="Y209" s="137" t="str">
        <f>IF(1=1,IF(F209="","",IF(G209="","",IFERROR(INDEX(E384:E428,MATCH(AE209,B384:B428,0)),G209&amp;""))),N("W6"))</f>
        <v/>
      </c>
      <c r="Z209" s="142" t="str">
        <f>IF(1=1,IF(X209="","",IF(AND(ISNUMBER(X209),X209&lt;1,Y209="kg"),MAX(1,ROUND(X209*1000,0)),IF(AND(ISNUMBER(X209),X209&lt;1,Y209="L"),MAX(1,ROUND(X209*100,0)),ROUND(X209,3)))),N("X21"))</f>
        <v/>
      </c>
      <c r="AA209" s="143" t="str">
        <f>IF(1=1,IF(X209="","",IF(AND(ISNUMBER(X209),X209&lt;1,Y209="kg"),"g",IF(AND(ISNUMBER(X209),X209&lt;1,Y209="L"),"cl",Y209))),N("Y21"))</f>
        <v/>
      </c>
      <c r="AB209" s="123" t="str">
        <f>IF(1=1,IF(E209="","",IF(F209="","A CONTROLER",IF(NOT(ISNUMBER(F209)),"TEXTE",IF(OR(W209="",W209&lt;=0),"COMMANDE COUVERTS INCOMPLETE",IF(G209="","UNITE MANQUANTE",IF(COUNTIF(B384:B428,AE209)=0,"UNITE A CONTROLER","OK")))))),N("Z6"))</f>
        <v/>
      </c>
      <c r="AD209" s="144" t="str">
        <f>IF(1=1,IF(E209="","",AD194),N("AB21"))</f>
        <v/>
      </c>
      <c r="AE209" s="125" t="str">
        <f>IF(1=1,IF(G209="","",UPPER(TRIM(SUBSTITUTE(SUBSTITUTE(G209&amp;"",CHAR(160)," ")," "," ")))),N("AC21"))</f>
        <v/>
      </c>
    </row>
    <row r="210" spans="1:31" ht="15.75" x14ac:dyDescent="0.25">
      <c r="A210" s="160" t="str">
        <f>IF(1=1,IF(E210="","",A194),N("A22"))</f>
        <v/>
      </c>
      <c r="B210" s="127" t="str">
        <f>IF(1=1,IF(E210="","",B194),N("B22"))</f>
        <v/>
      </c>
      <c r="C210" s="128"/>
      <c r="D210" s="129" t="str">
        <f>IF(ISBLANK(E210),"",LARGE(D194:D209,1)+1)</f>
        <v/>
      </c>
      <c r="E210" s="130"/>
      <c r="F210" s="131"/>
      <c r="G210" s="170"/>
      <c r="H210" s="105"/>
      <c r="I210" s="132" t="str">
        <f>IF(1=1,IF(E210="","",I194),N("H22"))</f>
        <v/>
      </c>
      <c r="J210" s="133" t="str">
        <f>IF(1=1,IF(E210="","",J194),N("I22"))</f>
        <v/>
      </c>
      <c r="K210" s="134" t="str">
        <f>IF(1=1,IF(E210="","",K194),N("J22"))</f>
        <v/>
      </c>
      <c r="L210" s="135" t="str">
        <f>IF(1=1,IF(OR(J210="",O210="",NOT(ISNUMBER(J210)),NOT(ISNUMBER(O210)),J210=0),"",O210/J210),N("L22"))</f>
        <v/>
      </c>
      <c r="M210" s="136" t="str">
        <f>IF(1=1,IF(OR(L210="",NOT(ISNUMBER(F210))),"",F210*L210*IFERROR(INDEX(D384:D428,MATCH(AE210,B384:B428,0)),1)),N("M13"))</f>
        <v/>
      </c>
      <c r="N210" s="137" t="str">
        <f>IF(1=1,IF(F210="","",IF(G210="","",IFERROR(INDEX(E384:E428,MATCH(AE210,B384:B428,0)),G210&amp;""))),N("N6"))</f>
        <v/>
      </c>
      <c r="O210" s="138" t="str">
        <f>IF(1=1,IF(E210="","",O194),N("K22"))</f>
        <v/>
      </c>
      <c r="P210" s="139" t="str">
        <f>IF(1=1,IF(M210="","",IF(AND(ISNUMBER(M210),M210&lt;1,N210="kg"),MAX(1,ROUND(M210*1000,0)),IF(AND(ISNUMBER(M210),M210&lt;1,N210="L"),MAX(1,ROUND(M210*100,0)),ROUND(M210,3)))),N("O22"))</f>
        <v/>
      </c>
      <c r="Q210" s="140" t="str">
        <f>IF(1=1,IF(M210="","",IF(AND(ISNUMBER(M210),M210&lt;1,N210="kg"),"g",IF(AND(ISNUMBER(M210),M210&lt;1,N210="L"),"cl",N210))),N("P22"))</f>
        <v/>
      </c>
      <c r="R210" s="161" t="str">
        <f>IF(1=1,IF(E210="","",IF(F210="","A CONTROLER",IF(NOT(ISNUMBER(F210)),"TEXTE",IF(OR(L210="",L210&lt;=0),"COMMANDE PRINCIPALE INCOMPLETE",IF(G210="","UNITE MANQUANTE",IF(COUNTIF(B384:B428,AE210)=0,"UNITE A CONTROLER","OK")))))),N("Q9"))</f>
        <v/>
      </c>
      <c r="S210" s="105"/>
      <c r="T210" s="141">
        <f t="shared" si="16"/>
        <v>0</v>
      </c>
      <c r="U210" s="133" t="str">
        <f>IF(1=1,IF(E210="","",U194),N("S22"))</f>
        <v/>
      </c>
      <c r="V210" s="133" t="str">
        <f>IF(1=1,IF(E210="","",V194),N("T22"))</f>
        <v/>
      </c>
      <c r="W210" s="135" t="str">
        <f>IF(1=1,IF(OR(U210="",V210="",NOT(ISNUMBER(U210)),NOT(ISNUMBER(V210)),U210=0),"",V210/U210),N("U22"))</f>
        <v/>
      </c>
      <c r="X210" s="136" t="str">
        <f>IF(1=1,IF(OR(W210="",NOT(ISNUMBER(F210))),"",F210*W210*IFERROR(INDEX(D384:D428,MATCH(AE210,B384:B428,0)),1)),N("V7"))</f>
        <v/>
      </c>
      <c r="Y210" s="137" t="str">
        <f>IF(1=1,IF(F210="","",IF(G210="","",IFERROR(INDEX(E384:E428,MATCH(AE210,B384:B428,0)),G210&amp;""))),N("W6"))</f>
        <v/>
      </c>
      <c r="Z210" s="142" t="str">
        <f>IF(1=1,IF(X210="","",IF(AND(ISNUMBER(X210),X210&lt;1,Y210="kg"),MAX(1,ROUND(X210*1000,0)),IF(AND(ISNUMBER(X210),X210&lt;1,Y210="L"),MAX(1,ROUND(X210*100,0)),ROUND(X210,3)))),N("X22"))</f>
        <v/>
      </c>
      <c r="AA210" s="143" t="str">
        <f>IF(1=1,IF(X210="","",IF(AND(ISNUMBER(X210),X210&lt;1,Y210="kg"),"g",IF(AND(ISNUMBER(X210),X210&lt;1,Y210="L"),"cl",Y210))),N("Y22"))</f>
        <v/>
      </c>
      <c r="AB210" s="123" t="str">
        <f>IF(1=1,IF(E210="","",IF(F210="","A CONTROLER",IF(NOT(ISNUMBER(F210)),"TEXTE",IF(OR(W210="",W210&lt;=0),"COMMANDE COUVERTS INCOMPLETE",IF(G210="","UNITE MANQUANTE",IF(COUNTIF(B384:B428,AE210)=0,"UNITE A CONTROLER","OK")))))),N("Z6"))</f>
        <v/>
      </c>
      <c r="AD210" s="144" t="str">
        <f>IF(1=1,IF(E210="","",AD194),N("AB22"))</f>
        <v/>
      </c>
      <c r="AE210" s="125" t="str">
        <f>IF(1=1,IF(G210="","",UPPER(TRIM(SUBSTITUTE(SUBSTITUTE(G210&amp;"",CHAR(160)," ")," "," ")))),N("AC22"))</f>
        <v/>
      </c>
    </row>
    <row r="211" spans="1:31" ht="15.75" x14ac:dyDescent="0.25">
      <c r="A211" s="160" t="str">
        <f>IF(1=1,IF(E211="","",A194),N("A23"))</f>
        <v/>
      </c>
      <c r="B211" s="127" t="str">
        <f>IF(1=1,IF(E211="","",B194),N("B23"))</f>
        <v/>
      </c>
      <c r="C211" s="128"/>
      <c r="D211" s="129" t="str">
        <f>IF(ISBLANK(E211),"",LARGE(D194:D210,1)+1)</f>
        <v/>
      </c>
      <c r="E211" s="130"/>
      <c r="F211" s="131"/>
      <c r="G211" s="170"/>
      <c r="H211" s="105"/>
      <c r="I211" s="132" t="str">
        <f>IF(1=1,IF(E211="","",I194),N("H23"))</f>
        <v/>
      </c>
      <c r="J211" s="133" t="str">
        <f>IF(1=1,IF(E211="","",J194),N("I23"))</f>
        <v/>
      </c>
      <c r="K211" s="134" t="str">
        <f>IF(1=1,IF(E211="","",K194),N("J23"))</f>
        <v/>
      </c>
      <c r="L211" s="135" t="str">
        <f>IF(1=1,IF(OR(J211="",O211="",NOT(ISNUMBER(J211)),NOT(ISNUMBER(O211)),J211=0),"",O211/J211),N("L23"))</f>
        <v/>
      </c>
      <c r="M211" s="136" t="str">
        <f>IF(1=1,IF(OR(L211="",NOT(ISNUMBER(F211))),"",F211*L211*IFERROR(INDEX(D384:D428,MATCH(AE211,B384:B428,0)),1)),N("M13"))</f>
        <v/>
      </c>
      <c r="N211" s="137" t="str">
        <f>IF(1=1,IF(F211="","",IF(G211="","",IFERROR(INDEX(E384:E428,MATCH(AE211,B384:B428,0)),G211&amp;""))),N("N6"))</f>
        <v/>
      </c>
      <c r="O211" s="138" t="str">
        <f>IF(1=1,IF(E211="","",O194),N("K23"))</f>
        <v/>
      </c>
      <c r="P211" s="139" t="str">
        <f>IF(1=1,IF(M211="","",IF(AND(ISNUMBER(M211),M211&lt;1,N211="kg"),MAX(1,ROUND(M211*1000,0)),IF(AND(ISNUMBER(M211),M211&lt;1,N211="L"),MAX(1,ROUND(M211*100,0)),ROUND(M211,3)))),N("O23"))</f>
        <v/>
      </c>
      <c r="Q211" s="140" t="str">
        <f>IF(1=1,IF(M211="","",IF(AND(ISNUMBER(M211),M211&lt;1,N211="kg"),"g",IF(AND(ISNUMBER(M211),M211&lt;1,N211="L"),"cl",N211))),N("P23"))</f>
        <v/>
      </c>
      <c r="R211" s="161" t="str">
        <f>IF(1=1,IF(E211="","",IF(F211="","A CONTROLER",IF(NOT(ISNUMBER(F211)),"TEXTE",IF(OR(L211="",L211&lt;=0),"COMMANDE PRINCIPALE INCOMPLETE",IF(G211="","UNITE MANQUANTE",IF(COUNTIF(B384:B428,AE211)=0,"UNITE A CONTROLER","OK")))))),N("Q9"))</f>
        <v/>
      </c>
      <c r="S211" s="105"/>
      <c r="T211" s="141">
        <f t="shared" si="16"/>
        <v>0</v>
      </c>
      <c r="U211" s="133" t="str">
        <f>IF(1=1,IF(E211="","",U194),N("S23"))</f>
        <v/>
      </c>
      <c r="V211" s="133" t="str">
        <f>IF(1=1,IF(E211="","",V194),N("T23"))</f>
        <v/>
      </c>
      <c r="W211" s="135" t="str">
        <f>IF(1=1,IF(OR(U211="",V211="",NOT(ISNUMBER(U211)),NOT(ISNUMBER(V211)),U211=0),"",V211/U211),N("U23"))</f>
        <v/>
      </c>
      <c r="X211" s="136" t="str">
        <f>IF(1=1,IF(OR(W211="",NOT(ISNUMBER(F211))),"",F211*W211*IFERROR(INDEX(D384:D428,MATCH(AE211,B384:B428,0)),1)),N("V7"))</f>
        <v/>
      </c>
      <c r="Y211" s="137" t="str">
        <f>IF(1=1,IF(F211="","",IF(G211="","",IFERROR(INDEX(E384:E428,MATCH(AE211,B384:B428,0)),G211&amp;""))),N("W6"))</f>
        <v/>
      </c>
      <c r="Z211" s="142" t="str">
        <f>IF(1=1,IF(X211="","",IF(AND(ISNUMBER(X211),X211&lt;1,Y211="kg"),MAX(1,ROUND(X211*1000,0)),IF(AND(ISNUMBER(X211),X211&lt;1,Y211="L"),MAX(1,ROUND(X211*100,0)),ROUND(X211,3)))),N("X23"))</f>
        <v/>
      </c>
      <c r="AA211" s="143" t="str">
        <f>IF(1=1,IF(X211="","",IF(AND(ISNUMBER(X211),X211&lt;1,Y211="kg"),"g",IF(AND(ISNUMBER(X211),X211&lt;1,Y211="L"),"cl",Y211))),N("Y23"))</f>
        <v/>
      </c>
      <c r="AB211" s="123" t="str">
        <f>IF(1=1,IF(E211="","",IF(F211="","A CONTROLER",IF(NOT(ISNUMBER(F211)),"TEXTE",IF(OR(W211="",W211&lt;=0),"COMMANDE COUVERTS INCOMPLETE",IF(G211="","UNITE MANQUANTE",IF(COUNTIF(B384:B428,AE211)=0,"UNITE A CONTROLER","OK")))))),N("Z6"))</f>
        <v/>
      </c>
      <c r="AD211" s="144" t="str">
        <f>IF(1=1,IF(E211="","",AD194),N("AB23"))</f>
        <v/>
      </c>
      <c r="AE211" s="125" t="str">
        <f>IF(1=1,IF(G211="","",UPPER(TRIM(SUBSTITUTE(SUBSTITUTE(G211&amp;"",CHAR(160)," ")," "," ")))),N("AC23"))</f>
        <v/>
      </c>
    </row>
    <row r="212" spans="1:31" ht="15.75" x14ac:dyDescent="0.25">
      <c r="A212" s="160" t="str">
        <f>IF(1=1,IF(E212="","",A194),N("A24"))</f>
        <v/>
      </c>
      <c r="B212" s="127" t="str">
        <f>IF(1=1,IF(E212="","",B194),N("B24"))</f>
        <v/>
      </c>
      <c r="C212" s="128"/>
      <c r="D212" s="129" t="str">
        <f>IF(ISBLANK(E212),"",LARGE(D194:D211,1)+1)</f>
        <v/>
      </c>
      <c r="E212" s="130"/>
      <c r="F212" s="131"/>
      <c r="G212" s="170"/>
      <c r="H212" s="105"/>
      <c r="I212" s="132" t="str">
        <f>IF(1=1,IF(E212="","",I194),N("H24"))</f>
        <v/>
      </c>
      <c r="J212" s="133" t="str">
        <f>IF(1=1,IF(E212="","",J194),N("I24"))</f>
        <v/>
      </c>
      <c r="K212" s="134" t="str">
        <f>IF(1=1,IF(E212="","",K194),N("J24"))</f>
        <v/>
      </c>
      <c r="L212" s="135" t="str">
        <f>IF(1=1,IF(OR(J212="",O212="",NOT(ISNUMBER(J212)),NOT(ISNUMBER(O212)),J212=0),"",O212/J212),N("L24"))</f>
        <v/>
      </c>
      <c r="M212" s="136" t="str">
        <f>IF(1=1,IF(OR(L212="",NOT(ISNUMBER(F212))),"",F212*L212*IFERROR(INDEX(D384:D428,MATCH(AE212,B384:B428,0)),1)),N("M13"))</f>
        <v/>
      </c>
      <c r="N212" s="137" t="str">
        <f>IF(1=1,IF(F212="","",IF(G212="","",IFERROR(INDEX(E384:E428,MATCH(AE212,B384:B428,0)),G212&amp;""))),N("N6"))</f>
        <v/>
      </c>
      <c r="O212" s="138" t="str">
        <f>IF(1=1,IF(E212="","",O194),N("K24"))</f>
        <v/>
      </c>
      <c r="P212" s="139" t="str">
        <f>IF(1=1,IF(M212="","",IF(AND(ISNUMBER(M212),M212&lt;1,N212="kg"),MAX(1,ROUND(M212*1000,0)),IF(AND(ISNUMBER(M212),M212&lt;1,N212="L"),MAX(1,ROUND(M212*100,0)),ROUND(M212,3)))),N("O24"))</f>
        <v/>
      </c>
      <c r="Q212" s="140" t="str">
        <f>IF(1=1,IF(M212="","",IF(AND(ISNUMBER(M212),M212&lt;1,N212="kg"),"g",IF(AND(ISNUMBER(M212),M212&lt;1,N212="L"),"cl",N212))),N("P24"))</f>
        <v/>
      </c>
      <c r="R212" s="161" t="str">
        <f>IF(1=1,IF(E212="","",IF(F212="","A CONTROLER",IF(NOT(ISNUMBER(F212)),"TEXTE",IF(OR(L212="",L212&lt;=0),"COMMANDE PRINCIPALE INCOMPLETE",IF(G212="","UNITE MANQUANTE",IF(COUNTIF(B384:B428,AE212)=0,"UNITE A CONTROLER","OK")))))),N("Q9"))</f>
        <v/>
      </c>
      <c r="S212" s="105"/>
      <c r="T212" s="141">
        <f t="shared" si="16"/>
        <v>0</v>
      </c>
      <c r="U212" s="133" t="str">
        <f>IF(1=1,IF(E212="","",U194),N("S24"))</f>
        <v/>
      </c>
      <c r="V212" s="133" t="str">
        <f>IF(1=1,IF(E212="","",V194),N("T24"))</f>
        <v/>
      </c>
      <c r="W212" s="135" t="str">
        <f>IF(1=1,IF(OR(U212="",V212="",NOT(ISNUMBER(U212)),NOT(ISNUMBER(V212)),U212=0),"",V212/U212),N("U24"))</f>
        <v/>
      </c>
      <c r="X212" s="136" t="str">
        <f>IF(1=1,IF(OR(W212="",NOT(ISNUMBER(F212))),"",F212*W212*IFERROR(INDEX(D384:D428,MATCH(AE212,B384:B428,0)),1)),N("V7"))</f>
        <v/>
      </c>
      <c r="Y212" s="137" t="str">
        <f>IF(1=1,IF(F212="","",IF(G212="","",IFERROR(INDEX(E384:E428,MATCH(AE212,B384:B428,0)),G212&amp;""))),N("W6"))</f>
        <v/>
      </c>
      <c r="Z212" s="142" t="str">
        <f>IF(1=1,IF(X212="","",IF(AND(ISNUMBER(X212),X212&lt;1,Y212="kg"),MAX(1,ROUND(X212*1000,0)),IF(AND(ISNUMBER(X212),X212&lt;1,Y212="L"),MAX(1,ROUND(X212*100,0)),ROUND(X212,3)))),N("X24"))</f>
        <v/>
      </c>
      <c r="AA212" s="143" t="str">
        <f>IF(1=1,IF(X212="","",IF(AND(ISNUMBER(X212),X212&lt;1,Y212="kg"),"g",IF(AND(ISNUMBER(X212),X212&lt;1,Y212="L"),"cl",Y212))),N("Y24"))</f>
        <v/>
      </c>
      <c r="AB212" s="123" t="str">
        <f>IF(1=1,IF(E212="","",IF(F212="","A CONTROLER",IF(NOT(ISNUMBER(F212)),"TEXTE",IF(OR(W212="",W212&lt;=0),"COMMANDE COUVERTS INCOMPLETE",IF(G212="","UNITE MANQUANTE",IF(COUNTIF(B384:B428,AE212)=0,"UNITE A CONTROLER","OK")))))),N("Z6"))</f>
        <v/>
      </c>
      <c r="AD212" s="144" t="str">
        <f>IF(1=1,IF(E212="","",AD194),N("AB24"))</f>
        <v/>
      </c>
      <c r="AE212" s="125" t="str">
        <f>IF(1=1,IF(G212="","",UPPER(TRIM(SUBSTITUTE(SUBSTITUTE(G212&amp;"",CHAR(160)," ")," "," ")))),N("AC24"))</f>
        <v/>
      </c>
    </row>
    <row r="213" spans="1:31" ht="15.75" x14ac:dyDescent="0.25">
      <c r="A213" s="160" t="str">
        <f>IF(1=1,IF(E213="","",A194),N("A25"))</f>
        <v/>
      </c>
      <c r="B213" s="127" t="str">
        <f>IF(1=1,IF(E213="","",B194),N("B25"))</f>
        <v/>
      </c>
      <c r="C213" s="128"/>
      <c r="D213" s="129" t="str">
        <f>IF(ISBLANK(E213),"",LARGE(D194:D212,1)+1)</f>
        <v/>
      </c>
      <c r="E213" s="130"/>
      <c r="F213" s="131"/>
      <c r="G213" s="170"/>
      <c r="H213" s="105"/>
      <c r="I213" s="132" t="str">
        <f>IF(1=1,IF(E213="","",I194),N("H25"))</f>
        <v/>
      </c>
      <c r="J213" s="133" t="str">
        <f>IF(1=1,IF(E213="","",J194),N("I25"))</f>
        <v/>
      </c>
      <c r="K213" s="134" t="str">
        <f>IF(1=1,IF(E213="","",K194),N("J25"))</f>
        <v/>
      </c>
      <c r="L213" s="135" t="str">
        <f>IF(1=1,IF(OR(J213="",O213="",NOT(ISNUMBER(J213)),NOT(ISNUMBER(O213)),J213=0),"",O213/J213),N("L25"))</f>
        <v/>
      </c>
      <c r="M213" s="136" t="str">
        <f>IF(1=1,IF(OR(L213="",NOT(ISNUMBER(F213))),"",F213*L213*IFERROR(INDEX(D384:D428,MATCH(AE213,B384:B428,0)),1)),N("M13"))</f>
        <v/>
      </c>
      <c r="N213" s="137" t="str">
        <f>IF(1=1,IF(F213="","",IF(G213="","",IFERROR(INDEX(E384:E428,MATCH(AE213,B384:B428,0)),G213&amp;""))),N("N6"))</f>
        <v/>
      </c>
      <c r="O213" s="138" t="str">
        <f>IF(1=1,IF(E213="","",O194),N("K25"))</f>
        <v/>
      </c>
      <c r="P213" s="139" t="str">
        <f>IF(1=1,IF(M213="","",IF(AND(ISNUMBER(M213),M213&lt;1,N213="kg"),MAX(1,ROUND(M213*1000,0)),IF(AND(ISNUMBER(M213),M213&lt;1,N213="L"),MAX(1,ROUND(M213*100,0)),ROUND(M213,3)))),N("O25"))</f>
        <v/>
      </c>
      <c r="Q213" s="140" t="str">
        <f>IF(1=1,IF(M213="","",IF(AND(ISNUMBER(M213),M213&lt;1,N213="kg"),"g",IF(AND(ISNUMBER(M213),M213&lt;1,N213="L"),"cl",N213))),N("P25"))</f>
        <v/>
      </c>
      <c r="R213" s="161" t="str">
        <f>IF(1=1,IF(E213="","",IF(F213="","A CONTROLER",IF(NOT(ISNUMBER(F213)),"TEXTE",IF(OR(L213="",L213&lt;=0),"COMMANDE PRINCIPALE INCOMPLETE",IF(G213="","UNITE MANQUANTE",IF(COUNTIF(B384:B428,AE213)=0,"UNITE A CONTROLER","OK")))))),N("Q9"))</f>
        <v/>
      </c>
      <c r="S213" s="105"/>
      <c r="T213" s="141">
        <f t="shared" si="16"/>
        <v>0</v>
      </c>
      <c r="U213" s="133" t="str">
        <f>IF(1=1,IF(E213="","",U194),N("S25"))</f>
        <v/>
      </c>
      <c r="V213" s="133" t="str">
        <f>IF(1=1,IF(E213="","",V194),N("T25"))</f>
        <v/>
      </c>
      <c r="W213" s="135" t="str">
        <f>IF(1=1,IF(OR(U213="",V213="",NOT(ISNUMBER(U213)),NOT(ISNUMBER(V213)),U213=0),"",V213/U213),N("U25"))</f>
        <v/>
      </c>
      <c r="X213" s="136" t="str">
        <f>IF(1=1,IF(OR(W213="",NOT(ISNUMBER(F213))),"",F213*W213*IFERROR(INDEX(D384:D428,MATCH(AE213,B384:B428,0)),1)),N("V7"))</f>
        <v/>
      </c>
      <c r="Y213" s="137" t="str">
        <f>IF(1=1,IF(F213="","",IF(G213="","",IFERROR(INDEX(E384:E428,MATCH(AE213,B384:B428,0)),G213&amp;""))),N("W6"))</f>
        <v/>
      </c>
      <c r="Z213" s="142" t="str">
        <f>IF(1=1,IF(X213="","",IF(AND(ISNUMBER(X213),X213&lt;1,Y213="kg"),MAX(1,ROUND(X213*1000,0)),IF(AND(ISNUMBER(X213),X213&lt;1,Y213="L"),MAX(1,ROUND(X213*100,0)),ROUND(X213,3)))),N("X25"))</f>
        <v/>
      </c>
      <c r="AA213" s="143" t="str">
        <f>IF(1=1,IF(X213="","",IF(AND(ISNUMBER(X213),X213&lt;1,Y213="kg"),"g",IF(AND(ISNUMBER(X213),X213&lt;1,Y213="L"),"cl",Y213))),N("Y25"))</f>
        <v/>
      </c>
      <c r="AB213" s="123" t="str">
        <f>IF(1=1,IF(E213="","",IF(F213="","A CONTROLER",IF(NOT(ISNUMBER(F213)),"TEXTE",IF(OR(W213="",W213&lt;=0),"COMMANDE COUVERTS INCOMPLETE",IF(G213="","UNITE MANQUANTE",IF(COUNTIF(B384:B428,AE213)=0,"UNITE A CONTROLER","OK")))))),N("Z6"))</f>
        <v/>
      </c>
      <c r="AD213" s="144" t="str">
        <f>IF(1=1,IF(E213="","",AD194),N("AB25"))</f>
        <v/>
      </c>
      <c r="AE213" s="125" t="str">
        <f>IF(1=1,IF(G213="","",UPPER(TRIM(SUBSTITUTE(SUBSTITUTE(G213&amp;"",CHAR(160)," ")," "," ")))),N("AC25"))</f>
        <v/>
      </c>
    </row>
    <row r="214" spans="1:31" ht="15.75" x14ac:dyDescent="0.25">
      <c r="A214" s="160" t="str">
        <f>IF(1=1,IF(E214="","",A194),N("A26"))</f>
        <v/>
      </c>
      <c r="B214" s="127" t="str">
        <f>IF(1=1,IF(E214="","",B194),N("B26"))</f>
        <v/>
      </c>
      <c r="C214" s="128"/>
      <c r="D214" s="129" t="str">
        <f>IF(ISBLANK(E214),"",LARGE(D194:D213,1)+1)</f>
        <v/>
      </c>
      <c r="E214" s="130"/>
      <c r="F214" s="131"/>
      <c r="G214" s="170"/>
      <c r="H214" s="105"/>
      <c r="I214" s="132" t="str">
        <f>IF(1=1,IF(E214="","",I194),N("H26"))</f>
        <v/>
      </c>
      <c r="J214" s="133" t="str">
        <f>IF(1=1,IF(E214="","",J194),N("I26"))</f>
        <v/>
      </c>
      <c r="K214" s="134" t="str">
        <f>IF(1=1,IF(E214="","",K194),N("J26"))</f>
        <v/>
      </c>
      <c r="L214" s="135" t="str">
        <f>IF(1=1,IF(OR(J214="",O214="",NOT(ISNUMBER(J214)),NOT(ISNUMBER(O214)),J214=0),"",O214/J214),N("L26"))</f>
        <v/>
      </c>
      <c r="M214" s="136" t="str">
        <f>IF(1=1,IF(OR(L214="",NOT(ISNUMBER(F214))),"",F214*L214*IFERROR(INDEX(D384:D428,MATCH(AE214,B384:B428,0)),1)),N("M13"))</f>
        <v/>
      </c>
      <c r="N214" s="137" t="str">
        <f>IF(1=1,IF(F214="","",IF(G214="","",IFERROR(INDEX(E384:E428,MATCH(AE214,B384:B428,0)),G214&amp;""))),N("N6"))</f>
        <v/>
      </c>
      <c r="O214" s="138" t="str">
        <f>IF(1=1,IF(E214="","",O194),N("K26"))</f>
        <v/>
      </c>
      <c r="P214" s="139" t="str">
        <f>IF(1=1,IF(M214="","",IF(AND(ISNUMBER(M214),M214&lt;1,N214="kg"),MAX(1,ROUND(M214*1000,0)),IF(AND(ISNUMBER(M214),M214&lt;1,N214="L"),MAX(1,ROUND(M214*100,0)),ROUND(M214,3)))),N("O26"))</f>
        <v/>
      </c>
      <c r="Q214" s="140" t="str">
        <f>IF(1=1,IF(M214="","",IF(AND(ISNUMBER(M214),M214&lt;1,N214="kg"),"g",IF(AND(ISNUMBER(M214),M214&lt;1,N214="L"),"cl",N214))),N("P26"))</f>
        <v/>
      </c>
      <c r="R214" s="161" t="str">
        <f>IF(1=1,IF(E214="","",IF(F214="","A CONTROLER",IF(NOT(ISNUMBER(F214)),"TEXTE",IF(OR(L214="",L214&lt;=0),"COMMANDE PRINCIPALE INCOMPLETE",IF(G214="","UNITE MANQUANTE",IF(COUNTIF(B384:B428,AE214)=0,"UNITE A CONTROLER","OK")))))),N("Q9"))</f>
        <v/>
      </c>
      <c r="S214" s="105"/>
      <c r="T214" s="141">
        <f t="shared" si="16"/>
        <v>0</v>
      </c>
      <c r="U214" s="133" t="str">
        <f>IF(1=1,IF(E214="","",U194),N("S26"))</f>
        <v/>
      </c>
      <c r="V214" s="133" t="str">
        <f>IF(1=1,IF(E214="","",V194),N("T26"))</f>
        <v/>
      </c>
      <c r="W214" s="135" t="str">
        <f>IF(1=1,IF(OR(U214="",V214="",NOT(ISNUMBER(U214)),NOT(ISNUMBER(V214)),U214=0),"",V214/U214),N("U26"))</f>
        <v/>
      </c>
      <c r="X214" s="136" t="str">
        <f>IF(1=1,IF(OR(W214="",NOT(ISNUMBER(F214))),"",F214*W214*IFERROR(INDEX(D384:D428,MATCH(AE214,B384:B428,0)),1)),N("V7"))</f>
        <v/>
      </c>
      <c r="Y214" s="137" t="str">
        <f>IF(1=1,IF(F214="","",IF(G214="","",IFERROR(INDEX(E384:E428,MATCH(AE214,B384:B428,0)),G214&amp;""))),N("W6"))</f>
        <v/>
      </c>
      <c r="Z214" s="142" t="str">
        <f>IF(1=1,IF(X214="","",IF(AND(ISNUMBER(X214),X214&lt;1,Y214="kg"),MAX(1,ROUND(X214*1000,0)),IF(AND(ISNUMBER(X214),X214&lt;1,Y214="L"),MAX(1,ROUND(X214*100,0)),ROUND(X214,3)))),N("X26"))</f>
        <v/>
      </c>
      <c r="AA214" s="143" t="str">
        <f>IF(1=1,IF(X214="","",IF(AND(ISNUMBER(X214),X214&lt;1,Y214="kg"),"g",IF(AND(ISNUMBER(X214),X214&lt;1,Y214="L"),"cl",Y214))),N("Y26"))</f>
        <v/>
      </c>
      <c r="AB214" s="123" t="str">
        <f>IF(1=1,IF(E214="","",IF(F214="","A CONTROLER",IF(NOT(ISNUMBER(F214)),"TEXTE",IF(OR(W214="",W214&lt;=0),"COMMANDE COUVERTS INCOMPLETE",IF(G214="","UNITE MANQUANTE",IF(COUNTIF(B384:B428,AE214)=0,"UNITE A CONTROLER","OK")))))),N("Z6"))</f>
        <v/>
      </c>
      <c r="AD214" s="144" t="str">
        <f>IF(1=1,IF(E214="","",AD194),N("AB26"))</f>
        <v/>
      </c>
      <c r="AE214" s="125" t="str">
        <f>IF(1=1,IF(G214="","",UPPER(TRIM(SUBSTITUTE(SUBSTITUTE(G214&amp;"",CHAR(160)," ")," "," ")))),N("AC26"))</f>
        <v/>
      </c>
    </row>
    <row r="215" spans="1:31" ht="15.75" x14ac:dyDescent="0.25">
      <c r="A215" s="160" t="str">
        <f>IF(1=1,IF(E215="","",A194),N("A27"))</f>
        <v/>
      </c>
      <c r="B215" s="127" t="str">
        <f>IF(1=1,IF(E215="","",B194),N("B27"))</f>
        <v/>
      </c>
      <c r="C215" s="128"/>
      <c r="D215" s="129" t="str">
        <f>IF(ISBLANK(E215),"",LARGE(D194:D214,1)+1)</f>
        <v/>
      </c>
      <c r="E215" s="130"/>
      <c r="F215" s="131"/>
      <c r="G215" s="170"/>
      <c r="H215" s="105"/>
      <c r="I215" s="132" t="str">
        <f>IF(1=1,IF(E215="","",I194),N("H27"))</f>
        <v/>
      </c>
      <c r="J215" s="133" t="str">
        <f>IF(1=1,IF(E215="","",J194),N("I27"))</f>
        <v/>
      </c>
      <c r="K215" s="134" t="str">
        <f>IF(1=1,IF(E215="","",K194),N("J27"))</f>
        <v/>
      </c>
      <c r="L215" s="135" t="str">
        <f>IF(1=1,IF(OR(J215="",O215="",NOT(ISNUMBER(J215)),NOT(ISNUMBER(O215)),J215=0),"",O215/J215),N("L27"))</f>
        <v/>
      </c>
      <c r="M215" s="136" t="str">
        <f>IF(1=1,IF(OR(L215="",NOT(ISNUMBER(F215))),"",F215*L215*IFERROR(INDEX(D384:D428,MATCH(AE215,B384:B428,0)),1)),N("M13"))</f>
        <v/>
      </c>
      <c r="N215" s="137" t="str">
        <f>IF(1=1,IF(F215="","",IF(G215="","",IFERROR(INDEX(E384:E428,MATCH(AE215,B384:B428,0)),G215&amp;""))),N("N6"))</f>
        <v/>
      </c>
      <c r="O215" s="138" t="str">
        <f>IF(1=1,IF(E215="","",O194),N("K27"))</f>
        <v/>
      </c>
      <c r="P215" s="139" t="str">
        <f>IF(1=1,IF(M215="","",IF(AND(ISNUMBER(M215),M215&lt;1,N215="kg"),MAX(1,ROUND(M215*1000,0)),IF(AND(ISNUMBER(M215),M215&lt;1,N215="L"),MAX(1,ROUND(M215*100,0)),ROUND(M215,3)))),N("O27"))</f>
        <v/>
      </c>
      <c r="Q215" s="140" t="str">
        <f>IF(1=1,IF(M215="","",IF(AND(ISNUMBER(M215),M215&lt;1,N215="kg"),"g",IF(AND(ISNUMBER(M215),M215&lt;1,N215="L"),"cl",N215))),N("P27"))</f>
        <v/>
      </c>
      <c r="R215" s="161" t="str">
        <f>IF(1=1,IF(E215="","",IF(F215="","A CONTROLER",IF(NOT(ISNUMBER(F215)),"TEXTE",IF(OR(L215="",L215&lt;=0),"COMMANDE PRINCIPALE INCOMPLETE",IF(G215="","UNITE MANQUANTE",IF(COUNTIF(B384:B428,AE215)=0,"UNITE A CONTROLER","OK")))))),N("Q9"))</f>
        <v/>
      </c>
      <c r="S215" s="105"/>
      <c r="T215" s="141">
        <f t="shared" si="16"/>
        <v>0</v>
      </c>
      <c r="U215" s="133" t="str">
        <f>IF(1=1,IF(E215="","",U194),N("S27"))</f>
        <v/>
      </c>
      <c r="V215" s="133" t="str">
        <f>IF(1=1,IF(E215="","",V194),N("T27"))</f>
        <v/>
      </c>
      <c r="W215" s="135" t="str">
        <f>IF(1=1,IF(OR(U215="",V215="",NOT(ISNUMBER(U215)),NOT(ISNUMBER(V215)),U215=0),"",V215/U215),N("U27"))</f>
        <v/>
      </c>
      <c r="X215" s="136" t="str">
        <f>IF(1=1,IF(OR(W215="",NOT(ISNUMBER(F215))),"",F215*W215*IFERROR(INDEX(D384:D428,MATCH(AE215,B384:B428,0)),1)),N("V7"))</f>
        <v/>
      </c>
      <c r="Y215" s="137" t="str">
        <f>IF(1=1,IF(F215="","",IF(G215="","",IFERROR(INDEX(E384:E428,MATCH(AE215,B384:B428,0)),G215&amp;""))),N("W6"))</f>
        <v/>
      </c>
      <c r="Z215" s="142" t="str">
        <f>IF(1=1,IF(X215="","",IF(AND(ISNUMBER(X215),X215&lt;1,Y215="kg"),MAX(1,ROUND(X215*1000,0)),IF(AND(ISNUMBER(X215),X215&lt;1,Y215="L"),MAX(1,ROUND(X215*100,0)),ROUND(X215,3)))),N("X27"))</f>
        <v/>
      </c>
      <c r="AA215" s="143" t="str">
        <f>IF(1=1,IF(X215="","",IF(AND(ISNUMBER(X215),X215&lt;1,Y215="kg"),"g",IF(AND(ISNUMBER(X215),X215&lt;1,Y215="L"),"cl",Y215))),N("Y27"))</f>
        <v/>
      </c>
      <c r="AB215" s="123" t="str">
        <f>IF(1=1,IF(E215="","",IF(F215="","A CONTROLER",IF(NOT(ISNUMBER(F215)),"TEXTE",IF(OR(W215="",W215&lt;=0),"COMMANDE COUVERTS INCOMPLETE",IF(G215="","UNITE MANQUANTE",IF(COUNTIF(B384:B428,AE215)=0,"UNITE A CONTROLER","OK")))))),N("Z6"))</f>
        <v/>
      </c>
      <c r="AD215" s="144" t="str">
        <f>IF(1=1,IF(E215="","",AD194),N("AB27"))</f>
        <v/>
      </c>
      <c r="AE215" s="125" t="str">
        <f>IF(1=1,IF(G215="","",UPPER(TRIM(SUBSTITUTE(SUBSTITUTE(G215&amp;"",CHAR(160)," ")," "," ")))),N("AC27"))</f>
        <v/>
      </c>
    </row>
    <row r="216" spans="1:31" ht="15.75" x14ac:dyDescent="0.25">
      <c r="A216" s="160" t="str">
        <f>IF(1=1,IF(E216="","",A194),N("A28"))</f>
        <v/>
      </c>
      <c r="B216" s="127" t="str">
        <f>IF(1=1,IF(E216="","",B194),N("B28"))</f>
        <v/>
      </c>
      <c r="C216" s="128"/>
      <c r="D216" s="129" t="str">
        <f>IF(ISBLANK(E216),"",LARGE(D194:D215,1)+1)</f>
        <v/>
      </c>
      <c r="E216" s="130"/>
      <c r="F216" s="131"/>
      <c r="G216" s="170"/>
      <c r="H216" s="105"/>
      <c r="I216" s="132" t="str">
        <f>IF(1=1,IF(E216="","",I194),N("H28"))</f>
        <v/>
      </c>
      <c r="J216" s="133" t="str">
        <f>IF(1=1,IF(E216="","",J194),N("I28"))</f>
        <v/>
      </c>
      <c r="K216" s="134" t="str">
        <f>IF(1=1,IF(E216="","",K194),N("J28"))</f>
        <v/>
      </c>
      <c r="L216" s="135" t="str">
        <f>IF(1=1,IF(OR(J216="",O216="",NOT(ISNUMBER(J216)),NOT(ISNUMBER(O216)),J216=0),"",O216/J216),N("L28"))</f>
        <v/>
      </c>
      <c r="M216" s="136" t="str">
        <f>IF(1=1,IF(OR(L216="",NOT(ISNUMBER(F216))),"",F216*L216*IFERROR(INDEX(D384:D428,MATCH(AE216,B384:B428,0)),1)),N("M13"))</f>
        <v/>
      </c>
      <c r="N216" s="137" t="str">
        <f>IF(1=1,IF(F216="","",IF(G216="","",IFERROR(INDEX(E384:E428,MATCH(AE216,B384:B428,0)),G216&amp;""))),N("N6"))</f>
        <v/>
      </c>
      <c r="O216" s="138" t="str">
        <f>IF(1=1,IF(E216="","",O194),N("K28"))</f>
        <v/>
      </c>
      <c r="P216" s="139" t="str">
        <f>IF(1=1,IF(M216="","",IF(AND(ISNUMBER(M216),M216&lt;1,N216="kg"),MAX(1,ROUND(M216*1000,0)),IF(AND(ISNUMBER(M216),M216&lt;1,N216="L"),MAX(1,ROUND(M216*100,0)),ROUND(M216,3)))),N("O28"))</f>
        <v/>
      </c>
      <c r="Q216" s="140" t="str">
        <f>IF(1=1,IF(M216="","",IF(AND(ISNUMBER(M216),M216&lt;1,N216="kg"),"g",IF(AND(ISNUMBER(M216),M216&lt;1,N216="L"),"cl",N216))),N("P28"))</f>
        <v/>
      </c>
      <c r="R216" s="161" t="str">
        <f>IF(1=1,IF(E216="","",IF(F216="","A CONTROLER",IF(NOT(ISNUMBER(F216)),"TEXTE",IF(OR(L216="",L216&lt;=0),"COMMANDE PRINCIPALE INCOMPLETE",IF(G216="","UNITE MANQUANTE",IF(COUNTIF(B384:B428,AE216)=0,"UNITE A CONTROLER","OK")))))),N("Q9"))</f>
        <v/>
      </c>
      <c r="S216" s="105"/>
      <c r="T216" s="141">
        <f t="shared" si="16"/>
        <v>0</v>
      </c>
      <c r="U216" s="133" t="str">
        <f>IF(1=1,IF(E216="","",U194),N("S28"))</f>
        <v/>
      </c>
      <c r="V216" s="133" t="str">
        <f>IF(1=1,IF(E216="","",V194),N("T28"))</f>
        <v/>
      </c>
      <c r="W216" s="135" t="str">
        <f>IF(1=1,IF(OR(U216="",V216="",NOT(ISNUMBER(U216)),NOT(ISNUMBER(V216)),U216=0),"",V216/U216),N("U28"))</f>
        <v/>
      </c>
      <c r="X216" s="136" t="str">
        <f>IF(1=1,IF(OR(W216="",NOT(ISNUMBER(F216))),"",F216*W216*IFERROR(INDEX(D384:D428,MATCH(AE216,B384:B428,0)),1)),N("V7"))</f>
        <v/>
      </c>
      <c r="Y216" s="137" t="str">
        <f>IF(1=1,IF(F216="","",IF(G216="","",IFERROR(INDEX(E384:E428,MATCH(AE216,B384:B428,0)),G216&amp;""))),N("W6"))</f>
        <v/>
      </c>
      <c r="Z216" s="142" t="str">
        <f>IF(1=1,IF(X216="","",IF(AND(ISNUMBER(X216),X216&lt;1,Y216="kg"),MAX(1,ROUND(X216*1000,0)),IF(AND(ISNUMBER(X216),X216&lt;1,Y216="L"),MAX(1,ROUND(X216*100,0)),ROUND(X216,3)))),N("X28"))</f>
        <v/>
      </c>
      <c r="AA216" s="143" t="str">
        <f>IF(1=1,IF(X216="","",IF(AND(ISNUMBER(X216),X216&lt;1,Y216="kg"),"g",IF(AND(ISNUMBER(X216),X216&lt;1,Y216="L"),"cl",Y216))),N("Y28"))</f>
        <v/>
      </c>
      <c r="AB216" s="123" t="str">
        <f>IF(1=1,IF(E216="","",IF(F216="","A CONTROLER",IF(NOT(ISNUMBER(F216)),"TEXTE",IF(OR(W216="",W216&lt;=0),"COMMANDE COUVERTS INCOMPLETE",IF(G216="","UNITE MANQUANTE",IF(COUNTIF(B384:B428,AE216)=0,"UNITE A CONTROLER","OK")))))),N("Z6"))</f>
        <v/>
      </c>
      <c r="AD216" s="144" t="str">
        <f>IF(1=1,IF(E216="","",AD194),N("AB28"))</f>
        <v/>
      </c>
      <c r="AE216" s="125" t="str">
        <f>IF(1=1,IF(G216="","",UPPER(TRIM(SUBSTITUTE(SUBSTITUTE(G216&amp;"",CHAR(160)," ")," "," ")))),N("AC28"))</f>
        <v/>
      </c>
    </row>
    <row r="217" spans="1:31" ht="15.75" x14ac:dyDescent="0.25">
      <c r="A217" s="160" t="str">
        <f>IF(1=1,IF(E217="","",A194),N("A29"))</f>
        <v/>
      </c>
      <c r="B217" s="127" t="str">
        <f>IF(1=1,IF(E217="","",B194),N("B29"))</f>
        <v/>
      </c>
      <c r="C217" s="128"/>
      <c r="D217" s="129" t="str">
        <f>IF(ISBLANK(E217),"",LARGE(D194:D216,1)+1)</f>
        <v/>
      </c>
      <c r="E217" s="130"/>
      <c r="F217" s="131"/>
      <c r="G217" s="170"/>
      <c r="H217" s="105"/>
      <c r="I217" s="132" t="str">
        <f>IF(1=1,IF(E217="","",I194),N("H29"))</f>
        <v/>
      </c>
      <c r="J217" s="133" t="str">
        <f>IF(1=1,IF(E217="","",J194),N("I29"))</f>
        <v/>
      </c>
      <c r="K217" s="134" t="str">
        <f>IF(1=1,IF(E217="","",K194),N("J29"))</f>
        <v/>
      </c>
      <c r="L217" s="135" t="str">
        <f>IF(1=1,IF(OR(J217="",O217="",NOT(ISNUMBER(J217)),NOT(ISNUMBER(O217)),J217=0),"",O217/J217),N("L29"))</f>
        <v/>
      </c>
      <c r="M217" s="136" t="str">
        <f>IF(1=1,IF(OR(L217="",NOT(ISNUMBER(F217))),"",F217*L217*IFERROR(INDEX(D384:D428,MATCH(AE217,B384:B428,0)),1)),N("M13"))</f>
        <v/>
      </c>
      <c r="N217" s="137" t="str">
        <f>IF(1=1,IF(F217="","",IF(G217="","",IFERROR(INDEX(E384:E428,MATCH(AE217,B384:B428,0)),G217&amp;""))),N("N6"))</f>
        <v/>
      </c>
      <c r="O217" s="138" t="str">
        <f>IF(1=1,IF(E217="","",O194),N("K29"))</f>
        <v/>
      </c>
      <c r="P217" s="139" t="str">
        <f>IF(1=1,IF(M217="","",IF(AND(ISNUMBER(M217),M217&lt;1,N217="kg"),MAX(1,ROUND(M217*1000,0)),IF(AND(ISNUMBER(M217),M217&lt;1,N217="L"),MAX(1,ROUND(M217*100,0)),ROUND(M217,3)))),N("O29"))</f>
        <v/>
      </c>
      <c r="Q217" s="140" t="str">
        <f>IF(1=1,IF(M217="","",IF(AND(ISNUMBER(M217),M217&lt;1,N217="kg"),"g",IF(AND(ISNUMBER(M217),M217&lt;1,N217="L"),"cl",N217))),N("P29"))</f>
        <v/>
      </c>
      <c r="R217" s="161" t="str">
        <f>IF(1=1,IF(E217="","",IF(F217="","A CONTROLER",IF(NOT(ISNUMBER(F217)),"TEXTE",IF(OR(L217="",L217&lt;=0),"COMMANDE PRINCIPALE INCOMPLETE",IF(G217="","UNITE MANQUANTE",IF(COUNTIF(B384:B428,AE217)=0,"UNITE A CONTROLER","OK")))))),N("Q9"))</f>
        <v/>
      </c>
      <c r="S217" s="105"/>
      <c r="T217" s="141">
        <f t="shared" si="16"/>
        <v>0</v>
      </c>
      <c r="U217" s="133" t="str">
        <f>IF(1=1,IF(E217="","",U194),N("S29"))</f>
        <v/>
      </c>
      <c r="V217" s="133" t="str">
        <f>IF(1=1,IF(E217="","",V194),N("T29"))</f>
        <v/>
      </c>
      <c r="W217" s="135" t="str">
        <f>IF(1=1,IF(OR(U217="",V217="",NOT(ISNUMBER(U217)),NOT(ISNUMBER(V217)),U217=0),"",V217/U217),N("U29"))</f>
        <v/>
      </c>
      <c r="X217" s="136" t="str">
        <f>IF(1=1,IF(OR(W217="",NOT(ISNUMBER(F217))),"",F217*W217*IFERROR(INDEX(D384:D428,MATCH(AE217,B384:B428,0)),1)),N("V7"))</f>
        <v/>
      </c>
      <c r="Y217" s="137" t="str">
        <f>IF(1=1,IF(F217="","",IF(G217="","",IFERROR(INDEX(E384:E428,MATCH(AE217,B384:B428,0)),G217&amp;""))),N("W6"))</f>
        <v/>
      </c>
      <c r="Z217" s="142" t="str">
        <f>IF(1=1,IF(X217="","",IF(AND(ISNUMBER(X217),X217&lt;1,Y217="kg"),MAX(1,ROUND(X217*1000,0)),IF(AND(ISNUMBER(X217),X217&lt;1,Y217="L"),MAX(1,ROUND(X217*100,0)),ROUND(X217,3)))),N("X29"))</f>
        <v/>
      </c>
      <c r="AA217" s="143" t="str">
        <f>IF(1=1,IF(X217="","",IF(AND(ISNUMBER(X217),X217&lt;1,Y217="kg"),"g",IF(AND(ISNUMBER(X217),X217&lt;1,Y217="L"),"cl",Y217))),N("Y29"))</f>
        <v/>
      </c>
      <c r="AB217" s="123" t="str">
        <f>IF(1=1,IF(E217="","",IF(F217="","A CONTROLER",IF(NOT(ISNUMBER(F217)),"TEXTE",IF(OR(W217="",W217&lt;=0),"COMMANDE COUVERTS INCOMPLETE",IF(G217="","UNITE MANQUANTE",IF(COUNTIF(B384:B428,AE217)=0,"UNITE A CONTROLER","OK")))))),N("Z6"))</f>
        <v/>
      </c>
      <c r="AD217" s="144" t="str">
        <f>IF(1=1,IF(E217="","",AD194),N("AB29"))</f>
        <v/>
      </c>
      <c r="AE217" s="125" t="str">
        <f>IF(1=1,IF(G217="","",UPPER(TRIM(SUBSTITUTE(SUBSTITUTE(G217&amp;"",CHAR(160)," ")," "," ")))),N("AC29"))</f>
        <v/>
      </c>
    </row>
    <row r="218" spans="1:31" ht="15.75" x14ac:dyDescent="0.25">
      <c r="A218" s="160" t="str">
        <f>IF(1=1,IF(E218="","",A194),N("A30"))</f>
        <v/>
      </c>
      <c r="B218" s="127" t="str">
        <f>IF(1=1,IF(E218="","",B194),N("B30"))</f>
        <v/>
      </c>
      <c r="C218" s="128"/>
      <c r="D218" s="129" t="str">
        <f>IF(ISBLANK(E218),"",LARGE(D194:D217,1)+1)</f>
        <v/>
      </c>
      <c r="E218" s="130"/>
      <c r="F218" s="131"/>
      <c r="G218" s="170"/>
      <c r="H218" s="105"/>
      <c r="I218" s="132" t="str">
        <f>IF(1=1,IF(E218="","",I194),N("H30"))</f>
        <v/>
      </c>
      <c r="J218" s="133" t="str">
        <f>IF(1=1,IF(E218="","",J194),N("I30"))</f>
        <v/>
      </c>
      <c r="K218" s="134" t="str">
        <f>IF(1=1,IF(E218="","",K194),N("J30"))</f>
        <v/>
      </c>
      <c r="L218" s="135" t="str">
        <f>IF(1=1,IF(OR(J218="",O218="",NOT(ISNUMBER(J218)),NOT(ISNUMBER(O218)),J218=0),"",O218/J218),N("L30"))</f>
        <v/>
      </c>
      <c r="M218" s="136" t="str">
        <f>IF(1=1,IF(OR(L218="",NOT(ISNUMBER(F218))),"",F218*L218*IFERROR(INDEX(D384:D428,MATCH(AE218,B384:B428,0)),1)),N("M13"))</f>
        <v/>
      </c>
      <c r="N218" s="137" t="str">
        <f>IF(1=1,IF(F218="","",IF(G218="","",IFERROR(INDEX(E384:E428,MATCH(AE218,B384:B428,0)),G218&amp;""))),N("N6"))</f>
        <v/>
      </c>
      <c r="O218" s="138" t="str">
        <f>IF(1=1,IF(E218="","",O194),N("K30"))</f>
        <v/>
      </c>
      <c r="P218" s="139" t="str">
        <f>IF(1=1,IF(M218="","",IF(AND(ISNUMBER(M218),M218&lt;1,N218="kg"),MAX(1,ROUND(M218*1000,0)),IF(AND(ISNUMBER(M218),M218&lt;1,N218="L"),MAX(1,ROUND(M218*100,0)),ROUND(M218,3)))),N("O30"))</f>
        <v/>
      </c>
      <c r="Q218" s="140" t="str">
        <f>IF(1=1,IF(M218="","",IF(AND(ISNUMBER(M218),M218&lt;1,N218="kg"),"g",IF(AND(ISNUMBER(M218),M218&lt;1,N218="L"),"cl",N218))),N("P30"))</f>
        <v/>
      </c>
      <c r="R218" s="161" t="str">
        <f>IF(1=1,IF(E218="","",IF(F218="","A CONTROLER",IF(NOT(ISNUMBER(F218)),"TEXTE",IF(OR(L218="",L218&lt;=0),"COMMANDE PRINCIPALE INCOMPLETE",IF(G218="","UNITE MANQUANTE",IF(COUNTIF(B384:B428,AE218)=0,"UNITE A CONTROLER","OK")))))),N("Q9"))</f>
        <v/>
      </c>
      <c r="S218" s="105"/>
      <c r="T218" s="141">
        <f t="shared" si="16"/>
        <v>0</v>
      </c>
      <c r="U218" s="133" t="str">
        <f>IF(1=1,IF(E218="","",U194),N("S30"))</f>
        <v/>
      </c>
      <c r="V218" s="133" t="str">
        <f>IF(1=1,IF(E218="","",V194),N("T30"))</f>
        <v/>
      </c>
      <c r="W218" s="135" t="str">
        <f>IF(1=1,IF(OR(U218="",V218="",NOT(ISNUMBER(U218)),NOT(ISNUMBER(V218)),U218=0),"",V218/U218),N("U30"))</f>
        <v/>
      </c>
      <c r="X218" s="136" t="str">
        <f>IF(1=1,IF(OR(W218="",NOT(ISNUMBER(F218))),"",F218*W218*IFERROR(INDEX(D384:D428,MATCH(AE218,B384:B428,0)),1)),N("V7"))</f>
        <v/>
      </c>
      <c r="Y218" s="137" t="str">
        <f>IF(1=1,IF(F218="","",IF(G218="","",IFERROR(INDEX(E384:E428,MATCH(AE218,B384:B428,0)),G218&amp;""))),N("W6"))</f>
        <v/>
      </c>
      <c r="Z218" s="142" t="str">
        <f>IF(1=1,IF(X218="","",IF(AND(ISNUMBER(X218),X218&lt;1,Y218="kg"),MAX(1,ROUND(X218*1000,0)),IF(AND(ISNUMBER(X218),X218&lt;1,Y218="L"),MAX(1,ROUND(X218*100,0)),ROUND(X218,3)))),N("X30"))</f>
        <v/>
      </c>
      <c r="AA218" s="143" t="str">
        <f>IF(1=1,IF(X218="","",IF(AND(ISNUMBER(X218),X218&lt;1,Y218="kg"),"g",IF(AND(ISNUMBER(X218),X218&lt;1,Y218="L"),"cl",Y218))),N("Y30"))</f>
        <v/>
      </c>
      <c r="AB218" s="123" t="str">
        <f>IF(1=1,IF(E218="","",IF(F218="","A CONTROLER",IF(NOT(ISNUMBER(F218)),"TEXTE",IF(OR(W218="",W218&lt;=0),"COMMANDE COUVERTS INCOMPLETE",IF(G218="","UNITE MANQUANTE",IF(COUNTIF(B384:B428,AE218)=0,"UNITE A CONTROLER","OK")))))),N("Z6"))</f>
        <v/>
      </c>
      <c r="AD218" s="144" t="str">
        <f>IF(1=1,IF(E218="","",AD194),N("AB30"))</f>
        <v/>
      </c>
      <c r="AE218" s="125" t="str">
        <f>IF(1=1,IF(G218="","",UPPER(TRIM(SUBSTITUTE(SUBSTITUTE(G218&amp;"",CHAR(160)," ")," "," ")))),N("AC30"))</f>
        <v/>
      </c>
    </row>
    <row r="219" spans="1:31" ht="15.75" x14ac:dyDescent="0.25">
      <c r="A219" s="160" t="str">
        <f>IF(1=1,IF(E219="","",A194),N("A31"))</f>
        <v/>
      </c>
      <c r="B219" s="127" t="str">
        <f>IF(1=1,IF(E219="","",B194),N("B31"))</f>
        <v/>
      </c>
      <c r="C219" s="128"/>
      <c r="D219" s="129" t="str">
        <f>IF(ISBLANK(E219),"",LARGE(D194:D218,1)+1)</f>
        <v/>
      </c>
      <c r="E219" s="130"/>
      <c r="F219" s="131"/>
      <c r="G219" s="170"/>
      <c r="H219" s="105"/>
      <c r="I219" s="132" t="str">
        <f>IF(1=1,IF(E219="","",I194),N("H31"))</f>
        <v/>
      </c>
      <c r="J219" s="133" t="str">
        <f>IF(1=1,IF(E219="","",J194),N("I31"))</f>
        <v/>
      </c>
      <c r="K219" s="134" t="str">
        <f>IF(1=1,IF(E219="","",K194),N("J31"))</f>
        <v/>
      </c>
      <c r="L219" s="135" t="str">
        <f>IF(1=1,IF(OR(J219="",O219="",NOT(ISNUMBER(J219)),NOT(ISNUMBER(O219)),J219=0),"",O219/J219),N("L31"))</f>
        <v/>
      </c>
      <c r="M219" s="136" t="str">
        <f>IF(1=1,IF(OR(L219="",NOT(ISNUMBER(F219))),"",F219*L219*IFERROR(INDEX(D384:D428,MATCH(AE219,B384:B428,0)),1)),N("M13"))</f>
        <v/>
      </c>
      <c r="N219" s="137" t="str">
        <f>IF(1=1,IF(F219="","",IF(G219="","",IFERROR(INDEX(E384:E428,MATCH(AE219,B384:B428,0)),G219&amp;""))),N("N6"))</f>
        <v/>
      </c>
      <c r="O219" s="138" t="str">
        <f>IF(1=1,IF(E219="","",O194),N("K31"))</f>
        <v/>
      </c>
      <c r="P219" s="139" t="str">
        <f>IF(1=1,IF(M219="","",IF(AND(ISNUMBER(M219),M219&lt;1,N219="kg"),MAX(1,ROUND(M219*1000,0)),IF(AND(ISNUMBER(M219),M219&lt;1,N219="L"),MAX(1,ROUND(M219*100,0)),ROUND(M219,3)))),N("O31"))</f>
        <v/>
      </c>
      <c r="Q219" s="140" t="str">
        <f>IF(1=1,IF(M219="","",IF(AND(ISNUMBER(M219),M219&lt;1,N219="kg"),"g",IF(AND(ISNUMBER(M219),M219&lt;1,N219="L"),"cl",N219))),N("P31"))</f>
        <v/>
      </c>
      <c r="R219" s="161" t="str">
        <f>IF(1=1,IF(E219="","",IF(F219="","A CONTROLER",IF(NOT(ISNUMBER(F219)),"TEXTE",IF(OR(L219="",L219&lt;=0),"COMMANDE PRINCIPALE INCOMPLETE",IF(G219="","UNITE MANQUANTE",IF(COUNTIF(B384:B428,AE219)=0,"UNITE A CONTROLER","OK")))))),N("Q9"))</f>
        <v/>
      </c>
      <c r="S219" s="105"/>
      <c r="T219" s="141">
        <f t="shared" si="16"/>
        <v>0</v>
      </c>
      <c r="U219" s="133" t="str">
        <f>IF(1=1,IF(E219="","",U194),N("S31"))</f>
        <v/>
      </c>
      <c r="V219" s="133" t="str">
        <f>IF(1=1,IF(E219="","",V194),N("T31"))</f>
        <v/>
      </c>
      <c r="W219" s="135" t="str">
        <f>IF(1=1,IF(OR(U219="",V219="",NOT(ISNUMBER(U219)),NOT(ISNUMBER(V219)),U219=0),"",V219/U219),N("U31"))</f>
        <v/>
      </c>
      <c r="X219" s="136" t="str">
        <f>IF(1=1,IF(OR(W219="",NOT(ISNUMBER(F219))),"",F219*W219*IFERROR(INDEX(D384:D428,MATCH(AE219,B384:B428,0)),1)),N("V7"))</f>
        <v/>
      </c>
      <c r="Y219" s="137" t="str">
        <f>IF(1=1,IF(F219="","",IF(G219="","",IFERROR(INDEX(E384:E428,MATCH(AE219,B384:B428,0)),G219&amp;""))),N("W6"))</f>
        <v/>
      </c>
      <c r="Z219" s="142" t="str">
        <f>IF(1=1,IF(X219="","",IF(AND(ISNUMBER(X219),X219&lt;1,Y219="kg"),MAX(1,ROUND(X219*1000,0)),IF(AND(ISNUMBER(X219),X219&lt;1,Y219="L"),MAX(1,ROUND(X219*100,0)),ROUND(X219,3)))),N("X31"))</f>
        <v/>
      </c>
      <c r="AA219" s="143" t="str">
        <f>IF(1=1,IF(X219="","",IF(AND(ISNUMBER(X219),X219&lt;1,Y219="kg"),"g",IF(AND(ISNUMBER(X219),X219&lt;1,Y219="L"),"cl",Y219))),N("Y31"))</f>
        <v/>
      </c>
      <c r="AB219" s="123" t="str">
        <f>IF(1=1,IF(E219="","",IF(F219="","A CONTROLER",IF(NOT(ISNUMBER(F219)),"TEXTE",IF(OR(W219="",W219&lt;=0),"COMMANDE COUVERTS INCOMPLETE",IF(G219="","UNITE MANQUANTE",IF(COUNTIF(B384:B428,AE219)=0,"UNITE A CONTROLER","OK")))))),N("Z6"))</f>
        <v/>
      </c>
      <c r="AD219" s="144" t="str">
        <f>IF(1=1,IF(E219="","",AD194),N("AB31"))</f>
        <v/>
      </c>
      <c r="AE219" s="125" t="str">
        <f>IF(1=1,IF(G219="","",UPPER(TRIM(SUBSTITUTE(SUBSTITUTE(G219&amp;"",CHAR(160)," ")," "," ")))),N("AC31"))</f>
        <v/>
      </c>
    </row>
    <row r="220" spans="1:31" ht="15.75" x14ac:dyDescent="0.25">
      <c r="A220" s="160" t="str">
        <f>IF(1=1,IF(E220="","",A194),N("A32"))</f>
        <v/>
      </c>
      <c r="B220" s="127" t="str">
        <f>IF(1=1,IF(E220="","",B194),N("B32"))</f>
        <v/>
      </c>
      <c r="C220" s="128"/>
      <c r="D220" s="129" t="str">
        <f>IF(ISBLANK(E220),"",LARGE(D194:D219,1)+1)</f>
        <v/>
      </c>
      <c r="E220" s="130"/>
      <c r="F220" s="131"/>
      <c r="G220" s="170"/>
      <c r="H220" s="105"/>
      <c r="I220" s="132" t="str">
        <f>IF(1=1,IF(E220="","",I194),N("H32"))</f>
        <v/>
      </c>
      <c r="J220" s="133" t="str">
        <f>IF(1=1,IF(E220="","",J194),N("I32"))</f>
        <v/>
      </c>
      <c r="K220" s="134" t="str">
        <f>IF(1=1,IF(E220="","",K194),N("J32"))</f>
        <v/>
      </c>
      <c r="L220" s="135" t="str">
        <f>IF(1=1,IF(OR(J220="",O220="",NOT(ISNUMBER(J220)),NOT(ISNUMBER(O220)),J220=0),"",O220/J220),N("L32"))</f>
        <v/>
      </c>
      <c r="M220" s="136" t="str">
        <f>IF(1=1,IF(OR(L220="",NOT(ISNUMBER(F220))),"",F220*L220*IFERROR(INDEX(D384:D428,MATCH(AE220,B384:B428,0)),1)),N("M13"))</f>
        <v/>
      </c>
      <c r="N220" s="137" t="str">
        <f>IF(1=1,IF(F220="","",IF(G220="","",IFERROR(INDEX(E384:E428,MATCH(AE220,B384:B428,0)),G220&amp;""))),N("N6"))</f>
        <v/>
      </c>
      <c r="O220" s="138" t="str">
        <f>IF(1=1,IF(E220="","",O194),N("K32"))</f>
        <v/>
      </c>
      <c r="P220" s="139" t="str">
        <f>IF(1=1,IF(M220="","",IF(AND(ISNUMBER(M220),M220&lt;1,N220="kg"),MAX(1,ROUND(M220*1000,0)),IF(AND(ISNUMBER(M220),M220&lt;1,N220="L"),MAX(1,ROUND(M220*100,0)),ROUND(M220,3)))),N("O32"))</f>
        <v/>
      </c>
      <c r="Q220" s="140" t="str">
        <f>IF(1=1,IF(M220="","",IF(AND(ISNUMBER(M220),M220&lt;1,N220="kg"),"g",IF(AND(ISNUMBER(M220),M220&lt;1,N220="L"),"cl",N220))),N("P32"))</f>
        <v/>
      </c>
      <c r="R220" s="161" t="str">
        <f>IF(1=1,IF(E220="","",IF(F220="","A CONTROLER",IF(NOT(ISNUMBER(F220)),"TEXTE",IF(OR(L220="",L220&lt;=0),"COMMANDE PRINCIPALE INCOMPLETE",IF(G220="","UNITE MANQUANTE",IF(COUNTIF(B384:B428,AE220)=0,"UNITE A CONTROLER","OK")))))),N("Q9"))</f>
        <v/>
      </c>
      <c r="S220" s="105"/>
      <c r="T220" s="141">
        <f t="shared" si="16"/>
        <v>0</v>
      </c>
      <c r="U220" s="133" t="str">
        <f>IF(1=1,IF(E220="","",U194),N("S32"))</f>
        <v/>
      </c>
      <c r="V220" s="133" t="str">
        <f>IF(1=1,IF(E220="","",V194),N("T32"))</f>
        <v/>
      </c>
      <c r="W220" s="135" t="str">
        <f>IF(1=1,IF(OR(U220="",V220="",NOT(ISNUMBER(U220)),NOT(ISNUMBER(V220)),U220=0),"",V220/U220),N("U32"))</f>
        <v/>
      </c>
      <c r="X220" s="136" t="str">
        <f>IF(1=1,IF(OR(W220="",NOT(ISNUMBER(F220))),"",F220*W220*IFERROR(INDEX(D384:D428,MATCH(AE220,B384:B428,0)),1)),N("V7"))</f>
        <v/>
      </c>
      <c r="Y220" s="137" t="str">
        <f>IF(1=1,IF(F220="","",IF(G220="","",IFERROR(INDEX(E384:E428,MATCH(AE220,B384:B428,0)),G220&amp;""))),N("W6"))</f>
        <v/>
      </c>
      <c r="Z220" s="142" t="str">
        <f>IF(1=1,IF(X220="","",IF(AND(ISNUMBER(X220),X220&lt;1,Y220="kg"),MAX(1,ROUND(X220*1000,0)),IF(AND(ISNUMBER(X220),X220&lt;1,Y220="L"),MAX(1,ROUND(X220*100,0)),ROUND(X220,3)))),N("X32"))</f>
        <v/>
      </c>
      <c r="AA220" s="143" t="str">
        <f>IF(1=1,IF(X220="","",IF(AND(ISNUMBER(X220),X220&lt;1,Y220="kg"),"g",IF(AND(ISNUMBER(X220),X220&lt;1,Y220="L"),"cl",Y220))),N("Y32"))</f>
        <v/>
      </c>
      <c r="AB220" s="123" t="str">
        <f>IF(1=1,IF(E220="","",IF(F220="","A CONTROLER",IF(NOT(ISNUMBER(F220)),"TEXTE",IF(OR(W220="",W220&lt;=0),"COMMANDE COUVERTS INCOMPLETE",IF(G220="","UNITE MANQUANTE",IF(COUNTIF(B384:B428,AE220)=0,"UNITE A CONTROLER","OK")))))),N("Z6"))</f>
        <v/>
      </c>
      <c r="AD220" s="144" t="str">
        <f>IF(1=1,IF(E220="","",AD194),N("AB32"))</f>
        <v/>
      </c>
      <c r="AE220" s="125" t="str">
        <f>IF(1=1,IF(G220="","",UPPER(TRIM(SUBSTITUTE(SUBSTITUTE(G220&amp;"",CHAR(160)," ")," "," ")))),N("AC32"))</f>
        <v/>
      </c>
    </row>
    <row r="221" spans="1:31" ht="15.75" x14ac:dyDescent="0.25">
      <c r="A221" s="160" t="str">
        <f>IF(1=1,IF(E221="","",A194),N("A33"))</f>
        <v/>
      </c>
      <c r="B221" s="127" t="str">
        <f>IF(1=1,IF(E221="","",B194),N("B33"))</f>
        <v/>
      </c>
      <c r="C221" s="128"/>
      <c r="D221" s="129" t="str">
        <f>IF(ISBLANK(E221),"",LARGE(D194:D220,1)+1)</f>
        <v/>
      </c>
      <c r="E221" s="130"/>
      <c r="F221" s="131"/>
      <c r="G221" s="170"/>
      <c r="H221" s="105"/>
      <c r="I221" s="132" t="str">
        <f>IF(1=1,IF(E221="","",I194),N("H33"))</f>
        <v/>
      </c>
      <c r="J221" s="133" t="str">
        <f>IF(1=1,IF(E221="","",J194),N("I33"))</f>
        <v/>
      </c>
      <c r="K221" s="134" t="str">
        <f>IF(1=1,IF(E221="","",K194),N("J33"))</f>
        <v/>
      </c>
      <c r="L221" s="135" t="str">
        <f>IF(1=1,IF(OR(J221="",O221="",NOT(ISNUMBER(J221)),NOT(ISNUMBER(O221)),J221=0),"",O221/J221),N("L33"))</f>
        <v/>
      </c>
      <c r="M221" s="136" t="str">
        <f>IF(1=1,IF(OR(L221="",NOT(ISNUMBER(F221))),"",F221*L221*IFERROR(INDEX(D384:D428,MATCH(AE221,B384:B428,0)),1)),N("M13"))</f>
        <v/>
      </c>
      <c r="N221" s="137" t="str">
        <f>IF(1=1,IF(F221="","",IF(G221="","",IFERROR(INDEX(E384:E428,MATCH(AE221,B384:B428,0)),G221&amp;""))),N("N6"))</f>
        <v/>
      </c>
      <c r="O221" s="138" t="str">
        <f>IF(1=1,IF(E221="","",O194),N("K33"))</f>
        <v/>
      </c>
      <c r="P221" s="139" t="str">
        <f>IF(1=1,IF(M221="","",IF(AND(ISNUMBER(M221),M221&lt;1,N221="kg"),MAX(1,ROUND(M221*1000,0)),IF(AND(ISNUMBER(M221),M221&lt;1,N221="L"),MAX(1,ROUND(M221*100,0)),ROUND(M221,3)))),N("O33"))</f>
        <v/>
      </c>
      <c r="Q221" s="140" t="str">
        <f>IF(1=1,IF(M221="","",IF(AND(ISNUMBER(M221),M221&lt;1,N221="kg"),"g",IF(AND(ISNUMBER(M221),M221&lt;1,N221="L"),"cl",N221))),N("P33"))</f>
        <v/>
      </c>
      <c r="R221" s="161" t="str">
        <f>IF(1=1,IF(E221="","",IF(F221="","A CONTROLER",IF(NOT(ISNUMBER(F221)),"TEXTE",IF(OR(L221="",L221&lt;=0),"COMMANDE PRINCIPALE INCOMPLETE",IF(G221="","UNITE MANQUANTE",IF(COUNTIF(B384:B428,AE221)=0,"UNITE A CONTROLER","OK")))))),N("Q9"))</f>
        <v/>
      </c>
      <c r="S221" s="105"/>
      <c r="T221" s="141">
        <f t="shared" si="16"/>
        <v>0</v>
      </c>
      <c r="U221" s="133" t="str">
        <f>IF(1=1,IF(E221="","",U194),N("S33"))</f>
        <v/>
      </c>
      <c r="V221" s="133" t="str">
        <f>IF(1=1,IF(E221="","",V194),N("T33"))</f>
        <v/>
      </c>
      <c r="W221" s="135" t="str">
        <f>IF(1=1,IF(OR(U221="",V221="",NOT(ISNUMBER(U221)),NOT(ISNUMBER(V221)),U221=0),"",V221/U221),N("U33"))</f>
        <v/>
      </c>
      <c r="X221" s="136" t="str">
        <f>IF(1=1,IF(OR(W221="",NOT(ISNUMBER(F221))),"",F221*W221*IFERROR(INDEX(D384:D428,MATCH(AE221,B384:B428,0)),1)),N("V7"))</f>
        <v/>
      </c>
      <c r="Y221" s="137" t="str">
        <f>IF(1=1,IF(F221="","",IF(G221="","",IFERROR(INDEX(E384:E428,MATCH(AE221,B384:B428,0)),G221&amp;""))),N("W6"))</f>
        <v/>
      </c>
      <c r="Z221" s="142" t="str">
        <f>IF(1=1,IF(X221="","",IF(AND(ISNUMBER(X221),X221&lt;1,Y221="kg"),MAX(1,ROUND(X221*1000,0)),IF(AND(ISNUMBER(X221),X221&lt;1,Y221="L"),MAX(1,ROUND(X221*100,0)),ROUND(X221,3)))),N("X33"))</f>
        <v/>
      </c>
      <c r="AA221" s="143" t="str">
        <f>IF(1=1,IF(X221="","",IF(AND(ISNUMBER(X221),X221&lt;1,Y221="kg"),"g",IF(AND(ISNUMBER(X221),X221&lt;1,Y221="L"),"cl",Y221))),N("Y33"))</f>
        <v/>
      </c>
      <c r="AB221" s="123" t="str">
        <f>IF(1=1,IF(E221="","",IF(F221="","A CONTROLER",IF(NOT(ISNUMBER(F221)),"TEXTE",IF(OR(W221="",W221&lt;=0),"COMMANDE COUVERTS INCOMPLETE",IF(G221="","UNITE MANQUANTE",IF(COUNTIF(B384:B428,AE221)=0,"UNITE A CONTROLER","OK")))))),N("Z6"))</f>
        <v/>
      </c>
      <c r="AD221" s="144" t="str">
        <f>IF(1=1,IF(E221="","",AD194),N("AB33"))</f>
        <v/>
      </c>
      <c r="AE221" s="125" t="str">
        <f>IF(1=1,IF(G221="","",UPPER(TRIM(SUBSTITUTE(SUBSTITUTE(G221&amp;"",CHAR(160)," ")," "," ")))),N("AC33"))</f>
        <v/>
      </c>
    </row>
    <row r="222" spans="1:31" ht="15.75" x14ac:dyDescent="0.25">
      <c r="A222" s="160" t="str">
        <f>IF(1=1,IF(E222="","",A194),N("A34"))</f>
        <v/>
      </c>
      <c r="B222" s="127" t="str">
        <f>IF(1=1,IF(E222="","",B194),N("B34"))</f>
        <v/>
      </c>
      <c r="C222" s="128"/>
      <c r="D222" s="129" t="str">
        <f>IF(ISBLANK(E222),"",LARGE(D194:D221,1)+1)</f>
        <v/>
      </c>
      <c r="E222" s="130"/>
      <c r="F222" s="131"/>
      <c r="G222" s="170"/>
      <c r="H222" s="105"/>
      <c r="I222" s="132" t="str">
        <f>IF(1=1,IF(E222="","",I194),N("H34"))</f>
        <v/>
      </c>
      <c r="J222" s="133" t="str">
        <f>IF(1=1,IF(E222="","",J194),N("I34"))</f>
        <v/>
      </c>
      <c r="K222" s="134" t="str">
        <f>IF(1=1,IF(E222="","",K194),N("J34"))</f>
        <v/>
      </c>
      <c r="L222" s="135" t="str">
        <f>IF(1=1,IF(OR(J222="",O222="",NOT(ISNUMBER(J222)),NOT(ISNUMBER(O222)),J222=0),"",O222/J222),N("L34"))</f>
        <v/>
      </c>
      <c r="M222" s="136" t="str">
        <f>IF(1=1,IF(OR(L222="",NOT(ISNUMBER(F222))),"",F222*L222*IFERROR(INDEX(D384:D428,MATCH(AE222,B384:B428,0)),1)),N("M13"))</f>
        <v/>
      </c>
      <c r="N222" s="137" t="str">
        <f>IF(1=1,IF(F222="","",IF(G222="","",IFERROR(INDEX(E384:E428,MATCH(AE222,B384:B428,0)),G222&amp;""))),N("N6"))</f>
        <v/>
      </c>
      <c r="O222" s="138" t="str">
        <f>IF(1=1,IF(E222="","",O194),N("K34"))</f>
        <v/>
      </c>
      <c r="P222" s="139" t="str">
        <f>IF(1=1,IF(M222="","",IF(AND(ISNUMBER(M222),M222&lt;1,N222="kg"),MAX(1,ROUND(M222*1000,0)),IF(AND(ISNUMBER(M222),M222&lt;1,N222="L"),MAX(1,ROUND(M222*100,0)),ROUND(M222,3)))),N("O34"))</f>
        <v/>
      </c>
      <c r="Q222" s="140" t="str">
        <f>IF(1=1,IF(M222="","",IF(AND(ISNUMBER(M222),M222&lt;1,N222="kg"),"g",IF(AND(ISNUMBER(M222),M222&lt;1,N222="L"),"cl",N222))),N("P34"))</f>
        <v/>
      </c>
      <c r="R222" s="161" t="str">
        <f>IF(1=1,IF(E222="","",IF(F222="","A CONTROLER",IF(NOT(ISNUMBER(F222)),"TEXTE",IF(OR(L222="",L222&lt;=0),"COMMANDE PRINCIPALE INCOMPLETE",IF(G222="","UNITE MANQUANTE",IF(COUNTIF(B384:B428,AE222)=0,"UNITE A CONTROLER","OK")))))),N("Q9"))</f>
        <v/>
      </c>
      <c r="S222" s="105"/>
      <c r="T222" s="141">
        <f t="shared" si="16"/>
        <v>0</v>
      </c>
      <c r="U222" s="133" t="str">
        <f>IF(1=1,IF(E222="","",U194),N("S34"))</f>
        <v/>
      </c>
      <c r="V222" s="133" t="str">
        <f>IF(1=1,IF(E222="","",V194),N("T34"))</f>
        <v/>
      </c>
      <c r="W222" s="135" t="str">
        <f>IF(1=1,IF(OR(U222="",V222="",NOT(ISNUMBER(U222)),NOT(ISNUMBER(V222)),U222=0),"",V222/U222),N("U34"))</f>
        <v/>
      </c>
      <c r="X222" s="136" t="str">
        <f>IF(1=1,IF(OR(W222="",NOT(ISNUMBER(F222))),"",F222*W222*IFERROR(INDEX(D384:D428,MATCH(AE222,B384:B428,0)),1)),N("V7"))</f>
        <v/>
      </c>
      <c r="Y222" s="137" t="str">
        <f>IF(1=1,IF(F222="","",IF(G222="","",IFERROR(INDEX(E384:E428,MATCH(AE222,B384:B428,0)),G222&amp;""))),N("W6"))</f>
        <v/>
      </c>
      <c r="Z222" s="142" t="str">
        <f>IF(1=1,IF(X222="","",IF(AND(ISNUMBER(X222),X222&lt;1,Y222="kg"),MAX(1,ROUND(X222*1000,0)),IF(AND(ISNUMBER(X222),X222&lt;1,Y222="L"),MAX(1,ROUND(X222*100,0)),ROUND(X222,3)))),N("X34"))</f>
        <v/>
      </c>
      <c r="AA222" s="143" t="str">
        <f>IF(1=1,IF(X222="","",IF(AND(ISNUMBER(X222),X222&lt;1,Y222="kg"),"g",IF(AND(ISNUMBER(X222),X222&lt;1,Y222="L"),"cl",Y222))),N("Y34"))</f>
        <v/>
      </c>
      <c r="AB222" s="123" t="str">
        <f>IF(1=1,IF(E222="","",IF(F222="","A CONTROLER",IF(NOT(ISNUMBER(F222)),"TEXTE",IF(OR(W222="",W222&lt;=0),"COMMANDE COUVERTS INCOMPLETE",IF(G222="","UNITE MANQUANTE",IF(COUNTIF(B384:B428,AE222)=0,"UNITE A CONTROLER","OK")))))),N("Z6"))</f>
        <v/>
      </c>
      <c r="AD222" s="144" t="str">
        <f>IF(1=1,IF(E222="","",AD194),N("AB34"))</f>
        <v/>
      </c>
      <c r="AE222" s="125" t="str">
        <f>IF(1=1,IF(G222="","",UPPER(TRIM(SUBSTITUTE(SUBSTITUTE(G222&amp;"",CHAR(160)," ")," "," ")))),N("AC34"))</f>
        <v/>
      </c>
    </row>
    <row r="223" spans="1:31" ht="15.75" x14ac:dyDescent="0.25">
      <c r="A223" s="160" t="str">
        <f>IF(1=1,IF(E223="","",A194),N("A35"))</f>
        <v/>
      </c>
      <c r="B223" s="127" t="str">
        <f>IF(1=1,IF(E223="","",B194),N("B35"))</f>
        <v/>
      </c>
      <c r="C223" s="128"/>
      <c r="D223" s="129" t="str">
        <f>IF(ISBLANK(E223),"",LARGE(D194:D222,1)+1)</f>
        <v/>
      </c>
      <c r="E223" s="130"/>
      <c r="F223" s="131"/>
      <c r="G223" s="170"/>
      <c r="H223" s="105"/>
      <c r="I223" s="132" t="str">
        <f>IF(1=1,IF(E223="","",I194),N("H35"))</f>
        <v/>
      </c>
      <c r="J223" s="133" t="str">
        <f>IF(1=1,IF(E223="","",J194),N("I35"))</f>
        <v/>
      </c>
      <c r="K223" s="134" t="str">
        <f>IF(1=1,IF(E223="","",K194),N("J35"))</f>
        <v/>
      </c>
      <c r="L223" s="135" t="str">
        <f>IF(1=1,IF(OR(J223="",O223="",NOT(ISNUMBER(J223)),NOT(ISNUMBER(O223)),J223=0),"",O223/J223),N("L35"))</f>
        <v/>
      </c>
      <c r="M223" s="136" t="str">
        <f>IF(1=1,IF(OR(L223="",NOT(ISNUMBER(F223))),"",F223*L223*IFERROR(INDEX(D384:D428,MATCH(AE223,B384:B428,0)),1)),N("M13"))</f>
        <v/>
      </c>
      <c r="N223" s="137" t="str">
        <f>IF(1=1,IF(F223="","",IF(G223="","",IFERROR(INDEX(E384:E428,MATCH(AE223,B384:B428,0)),G223&amp;""))),N("N6"))</f>
        <v/>
      </c>
      <c r="O223" s="138" t="str">
        <f>IF(1=1,IF(E223="","",O194),N("K35"))</f>
        <v/>
      </c>
      <c r="P223" s="139" t="str">
        <f>IF(1=1,IF(M223="","",IF(AND(ISNUMBER(M223),M223&lt;1,N223="kg"),MAX(1,ROUND(M223*1000,0)),IF(AND(ISNUMBER(M223),M223&lt;1,N223="L"),MAX(1,ROUND(M223*100,0)),ROUND(M223,3)))),N("O35"))</f>
        <v/>
      </c>
      <c r="Q223" s="140" t="str">
        <f>IF(1=1,IF(M223="","",IF(AND(ISNUMBER(M223),M223&lt;1,N223="kg"),"g",IF(AND(ISNUMBER(M223),M223&lt;1,N223="L"),"cl",N223))),N("P35"))</f>
        <v/>
      </c>
      <c r="R223" s="161" t="str">
        <f>IF(1=1,IF(E223="","",IF(F223="","A CONTROLER",IF(NOT(ISNUMBER(F223)),"TEXTE",IF(OR(L223="",L223&lt;=0),"COMMANDE PRINCIPALE INCOMPLETE",IF(G223="","UNITE MANQUANTE",IF(COUNTIF(B384:B428,AE223)=0,"UNITE A CONTROLER","OK")))))),N("Q9"))</f>
        <v/>
      </c>
      <c r="S223" s="105"/>
      <c r="T223" s="141">
        <f t="shared" si="16"/>
        <v>0</v>
      </c>
      <c r="U223" s="133" t="str">
        <f>IF(1=1,IF(E223="","",U194),N("S35"))</f>
        <v/>
      </c>
      <c r="V223" s="133" t="str">
        <f>IF(1=1,IF(E223="","",V194),N("T35"))</f>
        <v/>
      </c>
      <c r="W223" s="135" t="str">
        <f>IF(1=1,IF(OR(U223="",V223="",NOT(ISNUMBER(U223)),NOT(ISNUMBER(V223)),U223=0),"",V223/U223),N("U35"))</f>
        <v/>
      </c>
      <c r="X223" s="136" t="str">
        <f>IF(1=1,IF(OR(W223="",NOT(ISNUMBER(F223))),"",F223*W223*IFERROR(INDEX(D384:D428,MATCH(AE223,B384:B428,0)),1)),N("V7"))</f>
        <v/>
      </c>
      <c r="Y223" s="137" t="str">
        <f>IF(1=1,IF(F223="","",IF(G223="","",IFERROR(INDEX(E384:E428,MATCH(AE223,B384:B428,0)),G223&amp;""))),N("W6"))</f>
        <v/>
      </c>
      <c r="Z223" s="142" t="str">
        <f>IF(1=1,IF(X223="","",IF(AND(ISNUMBER(X223),X223&lt;1,Y223="kg"),MAX(1,ROUND(X223*1000,0)),IF(AND(ISNUMBER(X223),X223&lt;1,Y223="L"),MAX(1,ROUND(X223*100,0)),ROUND(X223,3)))),N("X35"))</f>
        <v/>
      </c>
      <c r="AA223" s="143" t="str">
        <f>IF(1=1,IF(X223="","",IF(AND(ISNUMBER(X223),X223&lt;1,Y223="kg"),"g",IF(AND(ISNUMBER(X223),X223&lt;1,Y223="L"),"cl",Y223))),N("Y35"))</f>
        <v/>
      </c>
      <c r="AB223" s="123" t="str">
        <f>IF(1=1,IF(E223="","",IF(F223="","A CONTROLER",IF(NOT(ISNUMBER(F223)),"TEXTE",IF(OR(W223="",W223&lt;=0),"COMMANDE COUVERTS INCOMPLETE",IF(G223="","UNITE MANQUANTE",IF(COUNTIF(B384:B428,AE223)=0,"UNITE A CONTROLER","OK")))))),N("Z6"))</f>
        <v/>
      </c>
      <c r="AD223" s="144" t="str">
        <f>IF(1=1,IF(E223="","",AD194),N("AB35"))</f>
        <v/>
      </c>
      <c r="AE223" s="125" t="str">
        <f>IF(1=1,IF(G223="","",UPPER(TRIM(SUBSTITUTE(SUBSTITUTE(G223&amp;"",CHAR(160)," ")," "," ")))),N("AC35"))</f>
        <v/>
      </c>
    </row>
    <row r="224" spans="1:31" ht="24" customHeight="1" x14ac:dyDescent="0.25">
      <c r="A224" s="160" t="str">
        <f>IF(1=1,IF(E224="","",A194),N("A36"))</f>
        <v/>
      </c>
      <c r="B224" s="127" t="str">
        <f>IF(1=1,IF(E224="","",B194),N("B36"))</f>
        <v/>
      </c>
      <c r="C224" s="128"/>
      <c r="D224" s="129" t="str">
        <f>IF(ISBLANK(E224),"",LARGE(D194:D223,1)+1)</f>
        <v/>
      </c>
      <c r="E224" s="130"/>
      <c r="F224" s="131"/>
      <c r="G224" s="170"/>
      <c r="H224" s="105"/>
      <c r="I224" s="132" t="str">
        <f>IF(1=1,IF(E224="","",I194),N("H36"))</f>
        <v/>
      </c>
      <c r="J224" s="133" t="str">
        <f>IF(1=1,IF(E224="","",J194),N("I36"))</f>
        <v/>
      </c>
      <c r="K224" s="134" t="str">
        <f>IF(1=1,IF(E224="","",K194),N("J36"))</f>
        <v/>
      </c>
      <c r="L224" s="135" t="str">
        <f>IF(1=1,IF(OR(J224="",O224="",NOT(ISNUMBER(J224)),NOT(ISNUMBER(O224)),J224=0),"",O224/J224),N("L36"))</f>
        <v/>
      </c>
      <c r="M224" s="136" t="str">
        <f>IF(1=1,IF(OR(L224="",NOT(ISNUMBER(F224))),"",F224*L224*IFERROR(INDEX(D384:D428,MATCH(AE224,B384:B428,0)),1)),N("M13"))</f>
        <v/>
      </c>
      <c r="N224" s="137" t="str">
        <f>IF(1=1,IF(F224="","",IF(G224="","",IFERROR(INDEX(E384:E428,MATCH(AE224,B384:B428,0)),G224&amp;""))),N("N6"))</f>
        <v/>
      </c>
      <c r="O224" s="138" t="str">
        <f>IF(1=1,IF(E224="","",O194),N("K36"))</f>
        <v/>
      </c>
      <c r="P224" s="139" t="str">
        <f>IF(1=1,IF(M224="","",IF(AND(ISNUMBER(M224),M224&lt;1,N224="kg"),MAX(1,ROUND(M224*1000,0)),IF(AND(ISNUMBER(M224),M224&lt;1,N224="L"),MAX(1,ROUND(M224*100,0)),ROUND(M224,3)))),N("O36"))</f>
        <v/>
      </c>
      <c r="Q224" s="140" t="str">
        <f>IF(1=1,IF(M224="","",IF(AND(ISNUMBER(M224),M224&lt;1,N224="kg"),"g",IF(AND(ISNUMBER(M224),M224&lt;1,N224="L"),"cl",N224))),N("P36"))</f>
        <v/>
      </c>
      <c r="R224" s="161" t="str">
        <f>IF(1=1,IF(E224="","",IF(F224="","A CONTROLER",IF(NOT(ISNUMBER(F224)),"TEXTE",IF(OR(L224="",L224&lt;=0),"COMMANDE PRINCIPALE INCOMPLETE",IF(G224="","UNITE MANQUANTE",IF(COUNTIF(B384:B428,AE224)=0,"UNITE A CONTROLER","OK")))))),N("Q9"))</f>
        <v/>
      </c>
      <c r="S224" s="105"/>
      <c r="T224" s="141">
        <f t="shared" si="16"/>
        <v>0</v>
      </c>
      <c r="U224" s="133" t="str">
        <f>IF(1=1,IF(E224="","",U194),N("S36"))</f>
        <v/>
      </c>
      <c r="V224" s="133" t="str">
        <f>IF(1=1,IF(E224="","",V194),N("T36"))</f>
        <v/>
      </c>
      <c r="W224" s="135" t="str">
        <f>IF(1=1,IF(OR(U224="",V224="",NOT(ISNUMBER(U224)),NOT(ISNUMBER(V224)),U224=0),"",V224/U224),N("U36"))</f>
        <v/>
      </c>
      <c r="X224" s="136" t="str">
        <f>IF(1=1,IF(OR(W224="",NOT(ISNUMBER(F224))),"",F224*W224*IFERROR(INDEX(D384:D428,MATCH(AE224,B384:B428,0)),1)),N("V7"))</f>
        <v/>
      </c>
      <c r="Y224" s="137" t="str">
        <f>IF(1=1,IF(F224="","",IF(G224="","",IFERROR(INDEX(E384:E428,MATCH(AE224,B384:B428,0)),G224&amp;""))),N("W6"))</f>
        <v/>
      </c>
      <c r="Z224" s="142" t="str">
        <f>IF(1=1,IF(X224="","",IF(AND(ISNUMBER(X224),X224&lt;1,Y224="kg"),MAX(1,ROUND(X224*1000,0)),IF(AND(ISNUMBER(X224),X224&lt;1,Y224="L"),MAX(1,ROUND(X224*100,0)),ROUND(X224,3)))),N("X36"))</f>
        <v/>
      </c>
      <c r="AA224" s="143" t="str">
        <f>IF(1=1,IF(X224="","",IF(AND(ISNUMBER(X224),X224&lt;1,Y224="kg"),"g",IF(AND(ISNUMBER(X224),X224&lt;1,Y224="L"),"cl",Y224))),N("Y36"))</f>
        <v/>
      </c>
      <c r="AB224" s="123" t="str">
        <f>IF(1=1,IF(E224="","",IF(F224="","A CONTROLER",IF(NOT(ISNUMBER(F224)),"TEXTE",IF(OR(W224="",W224&lt;=0),"COMMANDE COUVERTS INCOMPLETE",IF(G224="","UNITE MANQUANTE",IF(COUNTIF(B384:B428,AE224)=0,"UNITE A CONTROLER","OK")))))),N("Z6"))</f>
        <v/>
      </c>
      <c r="AD224" s="144" t="str">
        <f>IF(1=1,IF(E224="","",AD194),N("AB36"))</f>
        <v/>
      </c>
      <c r="AE224" s="125" t="str">
        <f>IF(1=1,IF(G224="","",UPPER(TRIM(SUBSTITUTE(SUBSTITUTE(G224&amp;"",CHAR(160)," ")," "," ")))),N("AC36"))</f>
        <v/>
      </c>
    </row>
    <row r="225" spans="1:33" ht="15.75" x14ac:dyDescent="0.25">
      <c r="A225" s="160" t="str">
        <f>IF(1=1,IF(E225="","",A194),N("A37"))</f>
        <v/>
      </c>
      <c r="B225" s="127" t="str">
        <f>IF(1=1,IF(E225="","",B194),N("B37"))</f>
        <v/>
      </c>
      <c r="C225" s="128"/>
      <c r="D225" s="129" t="str">
        <f>IF(ISBLANK(E225),"",LARGE(D194:D224,1)+1)</f>
        <v/>
      </c>
      <c r="E225" s="130"/>
      <c r="F225" s="131"/>
      <c r="G225" s="170"/>
      <c r="H225" s="105"/>
      <c r="I225" s="132" t="str">
        <f>IF(1=1,IF(E225="","",I194),N("H37"))</f>
        <v/>
      </c>
      <c r="J225" s="133" t="str">
        <f>IF(1=1,IF(E225="","",J194),N("I37"))</f>
        <v/>
      </c>
      <c r="K225" s="134" t="str">
        <f>IF(1=1,IF(E225="","",K194),N("J37"))</f>
        <v/>
      </c>
      <c r="L225" s="135" t="str">
        <f>IF(1=1,IF(OR(J225="",O225="",NOT(ISNUMBER(J225)),NOT(ISNUMBER(O225)),J225=0),"",O225/J225),N("L37"))</f>
        <v/>
      </c>
      <c r="M225" s="136" t="str">
        <f>IF(1=1,IF(OR(L225="",NOT(ISNUMBER(F225))),"",F225*L225*IFERROR(INDEX(D384:D428,MATCH(AE225,B384:B428,0)),1)),N("M13"))</f>
        <v/>
      </c>
      <c r="N225" s="137" t="str">
        <f>IF(1=1,IF(F225="","",IF(G225="","",IFERROR(INDEX(E384:E428,MATCH(AE225,B384:B428,0)),G225&amp;""))),N("N6"))</f>
        <v/>
      </c>
      <c r="O225" s="138" t="str">
        <f>IF(1=1,IF(E225="","",O194),N("K37"))</f>
        <v/>
      </c>
      <c r="P225" s="139" t="str">
        <f>IF(1=1,IF(M225="","",IF(AND(ISNUMBER(M225),M225&lt;1,N225="kg"),MAX(1,ROUND(M225*1000,0)),IF(AND(ISNUMBER(M225),M225&lt;1,N225="L"),MAX(1,ROUND(M225*100,0)),ROUND(M225,3)))),N("O37"))</f>
        <v/>
      </c>
      <c r="Q225" s="140" t="str">
        <f>IF(1=1,IF(M225="","",IF(AND(ISNUMBER(M225),M225&lt;1,N225="kg"),"g",IF(AND(ISNUMBER(M225),M225&lt;1,N225="L"),"cl",N225))),N("P37"))</f>
        <v/>
      </c>
      <c r="R225" s="161" t="str">
        <f>IF(1=1,IF(E225="","",IF(F225="","A CONTROLER",IF(NOT(ISNUMBER(F225)),"TEXTE",IF(OR(L225="",L225&lt;=0),"COMMANDE PRINCIPALE INCOMPLETE",IF(G225="","UNITE MANQUANTE",IF(COUNTIF(B384:B428,AE225)=0,"UNITE A CONTROLER","OK")))))),N("Q9"))</f>
        <v/>
      </c>
      <c r="S225" s="105"/>
      <c r="T225" s="141">
        <f t="shared" si="16"/>
        <v>0</v>
      </c>
      <c r="U225" s="133" t="str">
        <f>IF(1=1,IF(E225="","",U194),N("S37"))</f>
        <v/>
      </c>
      <c r="V225" s="133" t="str">
        <f>IF(1=1,IF(E225="","",V194),N("T37"))</f>
        <v/>
      </c>
      <c r="W225" s="135" t="str">
        <f>IF(1=1,IF(OR(U225="",V225="",NOT(ISNUMBER(U225)),NOT(ISNUMBER(V225)),U225=0),"",V225/U225),N("U37"))</f>
        <v/>
      </c>
      <c r="X225" s="136" t="str">
        <f>IF(1=1,IF(OR(W225="",NOT(ISNUMBER(F225))),"",F225*W225*IFERROR(INDEX(D384:D428,MATCH(AE225,B384:B428,0)),1)),N("V7"))</f>
        <v/>
      </c>
      <c r="Y225" s="137" t="str">
        <f>IF(1=1,IF(F225="","",IF(G225="","",IFERROR(INDEX(E384:E428,MATCH(AE225,B384:B428,0)),G225&amp;""))),N("W6"))</f>
        <v/>
      </c>
      <c r="Z225" s="142" t="str">
        <f>IF(1=1,IF(X225="","",IF(AND(ISNUMBER(X225),X225&lt;1,Y225="kg"),MAX(1,ROUND(X225*1000,0)),IF(AND(ISNUMBER(X225),X225&lt;1,Y225="L"),MAX(1,ROUND(X225*100,0)),ROUND(X225,3)))),N("X37"))</f>
        <v/>
      </c>
      <c r="AA225" s="143" t="str">
        <f>IF(1=1,IF(X225="","",IF(AND(ISNUMBER(X225),X225&lt;1,Y225="kg"),"g",IF(AND(ISNUMBER(X225),X225&lt;1,Y225="L"),"cl",Y225))),N("Y37"))</f>
        <v/>
      </c>
      <c r="AB225" s="123" t="str">
        <f>IF(1=1,IF(E225="","",IF(F225="","A CONTROLER",IF(NOT(ISNUMBER(F225)),"TEXTE",IF(OR(W225="",W225&lt;=0),"COMMANDE COUVERTS INCOMPLETE",IF(G225="","UNITE MANQUANTE",IF(COUNTIF(B384:B428,AE225)=0,"UNITE A CONTROLER","OK")))))),N("Z6"))</f>
        <v/>
      </c>
      <c r="AD225" s="144" t="str">
        <f>IF(1=1,IF(E225="","",AD194),N("AB37"))</f>
        <v/>
      </c>
      <c r="AE225" s="125" t="str">
        <f>IF(1=1,IF(G225="","",UPPER(TRIM(SUBSTITUTE(SUBSTITUTE(G225&amp;"",CHAR(160)," ")," "," ")))),N("AC37"))</f>
        <v/>
      </c>
    </row>
    <row r="226" spans="1:33" ht="15.75" x14ac:dyDescent="0.25">
      <c r="A226" s="160" t="str">
        <f>IF(1=1,IF(E226="","",A194),N("A38"))</f>
        <v/>
      </c>
      <c r="B226" s="127" t="str">
        <f>IF(1=1,IF(E226="","",B194),N("B38"))</f>
        <v/>
      </c>
      <c r="C226" s="128"/>
      <c r="D226" s="129" t="str">
        <f>IF(ISBLANK(E226),"",LARGE(D194:D225,1)+1)</f>
        <v/>
      </c>
      <c r="E226" s="130"/>
      <c r="F226" s="131"/>
      <c r="G226" s="170"/>
      <c r="H226" s="105"/>
      <c r="I226" s="132" t="str">
        <f>IF(1=1,IF(E226="","",I194),N("H38"))</f>
        <v/>
      </c>
      <c r="J226" s="133" t="str">
        <f>IF(1=1,IF(E226="","",J194),N("I38"))</f>
        <v/>
      </c>
      <c r="K226" s="134" t="str">
        <f>IF(1=1,IF(E226="","",K194),N("J38"))</f>
        <v/>
      </c>
      <c r="L226" s="135" t="str">
        <f>IF(1=1,IF(OR(J226="",O226="",NOT(ISNUMBER(J226)),NOT(ISNUMBER(O226)),J226=0),"",O226/J226),N("L38"))</f>
        <v/>
      </c>
      <c r="M226" s="136" t="str">
        <f>IF(1=1,IF(OR(L226="",NOT(ISNUMBER(F226))),"",F226*L226*IFERROR(INDEX(D384:D428,MATCH(AE226,B384:B428,0)),1)),N("M13"))</f>
        <v/>
      </c>
      <c r="N226" s="137" t="str">
        <f>IF(1=1,IF(F226="","",IF(G226="","",IFERROR(INDEX(E384:E428,MATCH(AE226,B384:B428,0)),G226&amp;""))),N("N6"))</f>
        <v/>
      </c>
      <c r="O226" s="138" t="str">
        <f>IF(1=1,IF(E226="","",O194),N("K38"))</f>
        <v/>
      </c>
      <c r="P226" s="139" t="str">
        <f>IF(1=1,IF(M226="","",IF(AND(ISNUMBER(M226),M226&lt;1,N226="kg"),MAX(1,ROUND(M226*1000,0)),IF(AND(ISNUMBER(M226),M226&lt;1,N226="L"),MAX(1,ROUND(M226*100,0)),ROUND(M226,3)))),N("O38"))</f>
        <v/>
      </c>
      <c r="Q226" s="140" t="str">
        <f>IF(1=1,IF(M226="","",IF(AND(ISNUMBER(M226),M226&lt;1,N226="kg"),"g",IF(AND(ISNUMBER(M226),M226&lt;1,N226="L"),"cl",N226))),N("P38"))</f>
        <v/>
      </c>
      <c r="R226" s="161" t="str">
        <f>IF(1=1,IF(E226="","",IF(F226="","A CONTROLER",IF(NOT(ISNUMBER(F226)),"TEXTE",IF(OR(L226="",L226&lt;=0),"COMMANDE PRINCIPALE INCOMPLETE",IF(G226="","UNITE MANQUANTE",IF(COUNTIF(B384:B428,AE226)=0,"UNITE A CONTROLER","OK")))))),N("Q9"))</f>
        <v/>
      </c>
      <c r="S226" s="105"/>
      <c r="T226" s="141">
        <f t="shared" si="16"/>
        <v>0</v>
      </c>
      <c r="U226" s="133" t="str">
        <f>IF(1=1,IF(E226="","",U194),N("S38"))</f>
        <v/>
      </c>
      <c r="V226" s="133" t="str">
        <f>IF(1=1,IF(E226="","",V194),N("T38"))</f>
        <v/>
      </c>
      <c r="W226" s="135" t="str">
        <f>IF(1=1,IF(OR(U226="",V226="",NOT(ISNUMBER(U226)),NOT(ISNUMBER(V226)),U226=0),"",V226/U226),N("U38"))</f>
        <v/>
      </c>
      <c r="X226" s="136" t="str">
        <f>IF(1=1,IF(OR(W226="",NOT(ISNUMBER(F226))),"",F226*W226*IFERROR(INDEX(D384:D428,MATCH(AE226,B384:B428,0)),1)),N("V7"))</f>
        <v/>
      </c>
      <c r="Y226" s="137" t="str">
        <f>IF(1=1,IF(F226="","",IF(G226="","",IFERROR(INDEX(E384:E428,MATCH(AE226,B384:B428,0)),G226&amp;""))),N("W6"))</f>
        <v/>
      </c>
      <c r="Z226" s="142" t="str">
        <f>IF(1=1,IF(X226="","",IF(AND(ISNUMBER(X226),X226&lt;1,Y226="kg"),MAX(1,ROUND(X226*1000,0)),IF(AND(ISNUMBER(X226),X226&lt;1,Y226="L"),MAX(1,ROUND(X226*100,0)),ROUND(X226,3)))),N("X38"))</f>
        <v/>
      </c>
      <c r="AA226" s="143" t="str">
        <f>IF(1=1,IF(X226="","",IF(AND(ISNUMBER(X226),X226&lt;1,Y226="kg"),"g",IF(AND(ISNUMBER(X226),X226&lt;1,Y226="L"),"cl",Y226))),N("Y38"))</f>
        <v/>
      </c>
      <c r="AB226" s="123" t="str">
        <f>IF(1=1,IF(E226="","",IF(F226="","A CONTROLER",IF(NOT(ISNUMBER(F226)),"TEXTE",IF(OR(W226="",W226&lt;=0),"COMMANDE COUVERTS INCOMPLETE",IF(G226="","UNITE MANQUANTE",IF(COUNTIF(B384:B428,AE226)=0,"UNITE A CONTROLER","OK")))))),N("Z6"))</f>
        <v/>
      </c>
      <c r="AD226" s="144" t="str">
        <f>IF(1=1,IF(E226="","",AD194),N("AB38"))</f>
        <v/>
      </c>
      <c r="AE226" s="125" t="str">
        <f>IF(1=1,IF(G226="","",UPPER(TRIM(SUBSTITUTE(SUBSTITUTE(G226&amp;"",CHAR(160)," ")," "," ")))),N("AC38"))</f>
        <v/>
      </c>
    </row>
    <row r="227" spans="1:33" ht="15.75" x14ac:dyDescent="0.25">
      <c r="A227" s="160" t="str">
        <f>IF(1=1,IF(E227="","",A194),N("A39"))</f>
        <v/>
      </c>
      <c r="B227" s="127" t="str">
        <f>IF(1=1,IF(E227="","",B194),N("B39"))</f>
        <v/>
      </c>
      <c r="C227" s="127"/>
      <c r="D227" s="129" t="str">
        <f>IF(ISBLANK(E227),"",LARGE(D194:D226,1)+1)</f>
        <v/>
      </c>
      <c r="E227" s="130"/>
      <c r="F227" s="131"/>
      <c r="G227" s="170"/>
      <c r="H227" s="105"/>
      <c r="I227" s="132" t="str">
        <f>IF(1=1,IF(E227="","",I194),N("H39"))</f>
        <v/>
      </c>
      <c r="J227" s="133" t="str">
        <f>IF(1=1,IF(E227="","",J194),N("I39"))</f>
        <v/>
      </c>
      <c r="K227" s="134" t="str">
        <f>IF(1=1,IF(E227="","",K194),N("J39"))</f>
        <v/>
      </c>
      <c r="L227" s="135" t="str">
        <f>IF(1=1,IF(OR(J227="",O227="",NOT(ISNUMBER(J227)),NOT(ISNUMBER(O227)),J227=0),"",O227/J227),N("L39"))</f>
        <v/>
      </c>
      <c r="M227" s="136" t="str">
        <f>IF(1=1,IF(OR(L227="",NOT(ISNUMBER(F227))),"",F227*L227*IFERROR(INDEX(D384:D428,MATCH(AE227,B384:B428,0)),1)),N("M13"))</f>
        <v/>
      </c>
      <c r="N227" s="137" t="str">
        <f>IF(1=1,IF(F227="","",IF(G227="","",IFERROR(INDEX(E384:E428,MATCH(AE227,B384:B428,0)),G227&amp;""))),N("N6"))</f>
        <v/>
      </c>
      <c r="O227" s="138" t="str">
        <f>IF(1=1,IF(E227="","",O194),N("K39"))</f>
        <v/>
      </c>
      <c r="P227" s="139" t="str">
        <f>IF(1=1,IF(M227="","",IF(AND(ISNUMBER(M227),M227&lt;1,N227="kg"),MAX(1,ROUND(M227*1000,0)),IF(AND(ISNUMBER(M227),M227&lt;1,N227="L"),MAX(1,ROUND(M227*100,0)),ROUND(M227,3)))),N("O39"))</f>
        <v/>
      </c>
      <c r="Q227" s="140" t="str">
        <f>IF(1=1,IF(M227="","",IF(AND(ISNUMBER(M227),M227&lt;1,N227="kg"),"g",IF(AND(ISNUMBER(M227),M227&lt;1,N227="L"),"cl",N227))),N("P39"))</f>
        <v/>
      </c>
      <c r="R227" s="161" t="str">
        <f>IF(1=1,IF(E227="","",IF(F227="","A CONTROLER",IF(NOT(ISNUMBER(F227)),"TEXTE",IF(OR(L227="",L227&lt;=0),"COMMANDE PRINCIPALE INCOMPLETE",IF(G227="","UNITE MANQUANTE",IF(COUNTIF(B384:B428,AE227)=0,"UNITE A CONTROLER","OK")))))),N("Q9"))</f>
        <v/>
      </c>
      <c r="S227" s="105"/>
      <c r="T227" s="141">
        <f t="shared" si="16"/>
        <v>0</v>
      </c>
      <c r="U227" s="133" t="str">
        <f>IF(1=1,IF(E227="","",U194),N("S39"))</f>
        <v/>
      </c>
      <c r="V227" s="133" t="str">
        <f>IF(1=1,IF(E227="","",V194),N("T39"))</f>
        <v/>
      </c>
      <c r="W227" s="135" t="str">
        <f>IF(1=1,IF(OR(U227="",V227="",NOT(ISNUMBER(U227)),NOT(ISNUMBER(V227)),U227=0),"",V227/U227),N("U39"))</f>
        <v/>
      </c>
      <c r="X227" s="136" t="str">
        <f>IF(1=1,IF(OR(W227="",NOT(ISNUMBER(F227))),"",F227*W227*IFERROR(INDEX(D384:D428,MATCH(AE227,B384:B428,0)),1)),N("V7"))</f>
        <v/>
      </c>
      <c r="Y227" s="137" t="str">
        <f>IF(1=1,IF(F227="","",IF(G227="","",IFERROR(INDEX(E384:E428,MATCH(AE227,B384:B428,0)),G227&amp;""))),N("W6"))</f>
        <v/>
      </c>
      <c r="Z227" s="142" t="str">
        <f>IF(1=1,IF(X227="","",IF(AND(ISNUMBER(X227),X227&lt;1,Y227="kg"),MAX(1,ROUND(X227*1000,0)),IF(AND(ISNUMBER(X227),X227&lt;1,Y227="L"),MAX(1,ROUND(X227*100,0)),ROUND(X227,3)))),N("X39"))</f>
        <v/>
      </c>
      <c r="AA227" s="143" t="str">
        <f>IF(1=1,IF(X227="","",IF(AND(ISNUMBER(X227),X227&lt;1,Y227="kg"),"g",IF(AND(ISNUMBER(X227),X227&lt;1,Y227="L"),"cl",Y227))),N("Y39"))</f>
        <v/>
      </c>
      <c r="AB227" s="123" t="str">
        <f>IF(1=1,IF(E227="","",IF(F227="","A CONTROLER",IF(NOT(ISNUMBER(F227)),"TEXTE",IF(OR(W227="",W227&lt;=0),"COMMANDE COUVERTS INCOMPLETE",IF(G227="","UNITE MANQUANTE",IF(COUNTIF(B384:B428,AE227)=0,"UNITE A CONTROLER","OK")))))),N("Z6"))</f>
        <v/>
      </c>
      <c r="AD227" s="144" t="str">
        <f>IF(1=1,IF(E227="","",AD194),N("AB39"))</f>
        <v/>
      </c>
      <c r="AE227" s="125" t="str">
        <f>IF(1=1,IF(G227="","",UPPER(TRIM(SUBSTITUTE(SUBSTITUTE(G227&amp;"",CHAR(160)," ")," "," ")))),N("AC39"))</f>
        <v/>
      </c>
    </row>
    <row r="228" spans="1:33" ht="15.75" x14ac:dyDescent="0.25">
      <c r="A228" s="160" t="str">
        <f>IF(1=1,IF(E228="","",A194),N("A40"))</f>
        <v/>
      </c>
      <c r="B228" s="127" t="str">
        <f>IF(1=1,IF(E228="","",B194),N("B40"))</f>
        <v/>
      </c>
      <c r="C228" s="127"/>
      <c r="D228" s="129" t="str">
        <f>IF(ISBLANK(E228),"",LARGE(D194:D227,1)+1)</f>
        <v/>
      </c>
      <c r="E228" s="130"/>
      <c r="F228" s="131"/>
      <c r="G228" s="170"/>
      <c r="H228" s="105"/>
      <c r="I228" s="132" t="str">
        <f>IF(1=1,IF(E228="","",I194),N("H40"))</f>
        <v/>
      </c>
      <c r="J228" s="133" t="str">
        <f>IF(1=1,IF(E228="","",J194),N("I40"))</f>
        <v/>
      </c>
      <c r="K228" s="134" t="str">
        <f>IF(1=1,IF(E228="","",K194),N("J40"))</f>
        <v/>
      </c>
      <c r="L228" s="135" t="str">
        <f>IF(1=1,IF(OR(J228="",O228="",NOT(ISNUMBER(J228)),NOT(ISNUMBER(O228)),J228=0),"",O228/J228),N("L40"))</f>
        <v/>
      </c>
      <c r="M228" s="136" t="str">
        <f>IF(1=1,IF(OR(L228="",NOT(ISNUMBER(F228))),"",F228*L228*IFERROR(INDEX(D384:D428,MATCH(AE228,B384:B428,0)),1)),N("M13"))</f>
        <v/>
      </c>
      <c r="N228" s="137" t="str">
        <f>IF(1=1,IF(F228="","",IF(G228="","",IFERROR(INDEX(E384:E428,MATCH(AE228,B384:B428,0)),G228&amp;""))),N("N6"))</f>
        <v/>
      </c>
      <c r="O228" s="138" t="str">
        <f>IF(1=1,IF(E228="","",O194),N("K40"))</f>
        <v/>
      </c>
      <c r="P228" s="139" t="str">
        <f>IF(1=1,IF(M228="","",IF(AND(ISNUMBER(M228),M228&lt;1,N228="kg"),MAX(1,ROUND(M228*1000,0)),IF(AND(ISNUMBER(M228),M228&lt;1,N228="L"),MAX(1,ROUND(M228*100,0)),ROUND(M228,3)))),N("O40"))</f>
        <v/>
      </c>
      <c r="Q228" s="140" t="str">
        <f>IF(1=1,IF(M228="","",IF(AND(ISNUMBER(M228),M228&lt;1,N228="kg"),"g",IF(AND(ISNUMBER(M228),M228&lt;1,N228="L"),"cl",N228))),N("P40"))</f>
        <v/>
      </c>
      <c r="R228" s="161" t="str">
        <f>IF(1=1,IF(E228="","",IF(F228="","A CONTROLER",IF(NOT(ISNUMBER(F228)),"TEXTE",IF(OR(L228="",L228&lt;=0),"COMMANDE PRINCIPALE INCOMPLETE",IF(G228="","UNITE MANQUANTE",IF(COUNTIF(B384:B428,AE228)=0,"UNITE A CONTROLER","OK")))))),N("Q9"))</f>
        <v/>
      </c>
      <c r="S228" s="105"/>
      <c r="T228" s="141">
        <f t="shared" si="16"/>
        <v>0</v>
      </c>
      <c r="U228" s="133" t="str">
        <f>IF(1=1,IF(E228="","",U194),N("S40"))</f>
        <v/>
      </c>
      <c r="V228" s="133" t="str">
        <f>IF(1=1,IF(E228="","",V194),N("T40"))</f>
        <v/>
      </c>
      <c r="W228" s="135" t="str">
        <f>IF(1=1,IF(OR(U228="",V228="",NOT(ISNUMBER(U228)),NOT(ISNUMBER(V228)),U228=0),"",V228/U228),N("U40"))</f>
        <v/>
      </c>
      <c r="X228" s="136" t="str">
        <f>IF(1=1,IF(OR(W228="",NOT(ISNUMBER(F228))),"",F228*W228*IFERROR(INDEX(D384:D428,MATCH(AE228,B384:B428,0)),1)),N("V7"))</f>
        <v/>
      </c>
      <c r="Y228" s="137" t="str">
        <f>IF(1=1,IF(F228="","",IF(G228="","",IFERROR(INDEX(E384:E428,MATCH(AE228,B384:B428,0)),G228&amp;""))),N("W6"))</f>
        <v/>
      </c>
      <c r="Z228" s="142" t="str">
        <f>IF(1=1,IF(X228="","",IF(AND(ISNUMBER(X228),X228&lt;1,Y228="kg"),MAX(1,ROUND(X228*1000,0)),IF(AND(ISNUMBER(X228),X228&lt;1,Y228="L"),MAX(1,ROUND(X228*100,0)),ROUND(X228,3)))),N("X40"))</f>
        <v/>
      </c>
      <c r="AA228" s="143" t="str">
        <f>IF(1=1,IF(X228="","",IF(AND(ISNUMBER(X228),X228&lt;1,Y228="kg"),"g",IF(AND(ISNUMBER(X228),X228&lt;1,Y228="L"),"cl",Y228))),N("Y40"))</f>
        <v/>
      </c>
      <c r="AB228" s="123" t="str">
        <f>IF(1=1,IF(E228="","",IF(F228="","A CONTROLER",IF(NOT(ISNUMBER(F228)),"TEXTE",IF(OR(W228="",W228&lt;=0),"COMMANDE COUVERTS INCOMPLETE",IF(G228="","UNITE MANQUANTE",IF(COUNTIF(B384:B428,AE228)=0,"UNITE A CONTROLER","OK")))))),N("Z6"))</f>
        <v/>
      </c>
      <c r="AD228" s="144" t="str">
        <f>IF(1=1,IF(E228="","",AD194),N("AB40"))</f>
        <v/>
      </c>
      <c r="AE228" s="125" t="str">
        <f>IF(1=1,IF(G228="","",UPPER(TRIM(SUBSTITUTE(SUBSTITUTE(G228&amp;"",CHAR(160)," ")," "," ")))),N("AC40"))</f>
        <v/>
      </c>
    </row>
    <row r="229" spans="1:33" ht="23.25" x14ac:dyDescent="0.25">
      <c r="A229" s="225"/>
      <c r="B229" s="226" t="s">
        <v>17</v>
      </c>
      <c r="C229" s="227"/>
      <c r="D229" s="228" t="s">
        <v>239</v>
      </c>
      <c r="E229" s="227"/>
      <c r="F229" s="227"/>
      <c r="G229" s="227"/>
      <c r="H229" s="229"/>
      <c r="I229" s="227"/>
      <c r="J229" s="227"/>
      <c r="K229" s="227"/>
      <c r="L229" s="227"/>
      <c r="M229" s="227"/>
      <c r="N229" s="227"/>
      <c r="O229" s="227"/>
      <c r="P229" s="227" t="str">
        <f>D229</f>
        <v>SOUS-FAMILLE</v>
      </c>
      <c r="Q229" s="227"/>
      <c r="R229" s="227"/>
      <c r="S229" s="229"/>
      <c r="T229" s="230" t="s">
        <v>664</v>
      </c>
      <c r="U229" s="231" cm="1">
        <f t="array" ref="U229">SUMPRODUCT(LEN(E231:E264)-LEN(SUBSTITUTE(E231:E264,"*","")))</f>
        <v>0</v>
      </c>
      <c r="V229" s="227"/>
      <c r="W229" s="227" t="str">
        <f>D229</f>
        <v>SOUS-FAMILLE</v>
      </c>
      <c r="X229" s="227"/>
      <c r="Y229" s="227"/>
      <c r="Z229" s="227"/>
      <c r="AA229" s="227"/>
      <c r="AB229" s="232"/>
      <c r="AC229" s="227"/>
      <c r="AD229" s="227"/>
      <c r="AE229" s="233" t="str">
        <f>B231</f>
        <v>NOM DE LA RECETTE À SAISIR</v>
      </c>
    </row>
    <row r="230" spans="1:33" ht="32.25" thickBot="1" x14ac:dyDescent="0.3">
      <c r="A230" s="92" t="s">
        <v>155</v>
      </c>
      <c r="B230" s="92" t="s">
        <v>1</v>
      </c>
      <c r="C230" s="92"/>
      <c r="D230" s="92" t="s">
        <v>2</v>
      </c>
      <c r="E230" s="92" t="s">
        <v>117</v>
      </c>
      <c r="F230" s="92" t="s">
        <v>3</v>
      </c>
      <c r="G230" s="92" t="s">
        <v>4</v>
      </c>
      <c r="H230" s="81"/>
      <c r="I230" s="157" t="s">
        <v>5</v>
      </c>
      <c r="J230" s="92" t="s">
        <v>114</v>
      </c>
      <c r="K230" s="92" t="s">
        <v>4</v>
      </c>
      <c r="L230" s="92" t="s">
        <v>6</v>
      </c>
      <c r="M230" s="94" t="s">
        <v>7</v>
      </c>
      <c r="N230" s="94" t="s">
        <v>116</v>
      </c>
      <c r="O230" s="95" t="s">
        <v>115</v>
      </c>
      <c r="P230" s="96" t="s">
        <v>8</v>
      </c>
      <c r="Q230" s="97" t="s">
        <v>9</v>
      </c>
      <c r="R230" s="92" t="s">
        <v>10</v>
      </c>
      <c r="S230" s="81"/>
      <c r="T230" s="92" t="s">
        <v>117</v>
      </c>
      <c r="U230" s="98" t="s">
        <v>11</v>
      </c>
      <c r="V230" s="95" t="s">
        <v>12</v>
      </c>
      <c r="W230" s="92" t="s">
        <v>13</v>
      </c>
      <c r="X230" s="94" t="s">
        <v>7</v>
      </c>
      <c r="Y230" s="94" t="s">
        <v>116</v>
      </c>
      <c r="Z230" s="99" t="s">
        <v>8</v>
      </c>
      <c r="AA230" s="97" t="s">
        <v>9</v>
      </c>
      <c r="AB230" s="99" t="s">
        <v>10</v>
      </c>
      <c r="AC230" s="240"/>
      <c r="AD230" s="92" t="s">
        <v>14</v>
      </c>
      <c r="AE230" s="92" t="s">
        <v>15</v>
      </c>
      <c r="AG230" s="245" t="s">
        <v>5642</v>
      </c>
    </row>
    <row r="231" spans="1:33" ht="18.75" x14ac:dyDescent="0.25">
      <c r="A231" s="100" t="s">
        <v>5640</v>
      </c>
      <c r="B231" s="101" t="s">
        <v>20</v>
      </c>
      <c r="C231" s="101"/>
      <c r="D231" s="102">
        <v>0</v>
      </c>
      <c r="E231" s="103" t="s">
        <v>21</v>
      </c>
      <c r="F231" s="104">
        <v>10</v>
      </c>
      <c r="G231" s="8" t="s">
        <v>119</v>
      </c>
      <c r="H231" s="105"/>
      <c r="I231" s="106" t="str">
        <f>E231</f>
        <v>ÉLÉMENT PRINCIPAL À SAISIR</v>
      </c>
      <c r="J231" s="107">
        <f>F231</f>
        <v>10</v>
      </c>
      <c r="K231" s="108" t="str">
        <f>G231</f>
        <v>Quoi ?</v>
      </c>
      <c r="L231" s="109">
        <f>IF(1=1,IF(OR(J231="",O231="",NOT(ISNUMBER(J231)),NOT(ISNUMBER(O231)),J231=0),"",O231/J231),N("L6"))</f>
        <v>15</v>
      </c>
      <c r="M231" s="110">
        <f>IF(1=1,IF(OR(L231="",NOT(ISNUMBER(F231))),"",F231*L231*IFERROR(INDEX(D384:D428,MATCH(AE231,B384:B428,0)),1)),N("M13"))</f>
        <v>150</v>
      </c>
      <c r="N231" s="111" t="str">
        <f>IF(1=1,IF(F231="","",IF(G231="","",IFERROR(INDEX(E384:E428,MATCH(AE231,B384:B428,0)),G231&amp;""))),N("N6"))</f>
        <v>Quoi ?</v>
      </c>
      <c r="O231" s="112">
        <v>150</v>
      </c>
      <c r="P231" s="113">
        <f>IF(1=1,IF(M231="","",IF(AND(ISNUMBER(M231),M231&lt;1,N231="kg"),MAX(1,ROUND(M231*1000,0)),IF(AND(ISNUMBER(M231),M231&lt;1,N231="L"),MAX(1,ROUND(M231*100,0)),ROUND(M231,3)))),N("O6"))</f>
        <v>150</v>
      </c>
      <c r="Q231" s="114" t="str">
        <f>IF(1=1,IF(M231="","",IF(AND(ISNUMBER(M231),M231&lt;1,N231="kg"),"g",IF(AND(ISNUMBER(M231),M231&lt;1,N231="L"),"cl",N231))),N("P6"))</f>
        <v>Quoi ?</v>
      </c>
      <c r="R231" s="115" t="str">
        <f>IF(1=1,IF(E231="","",IF(F231="","A CONTROLER",IF(NOT(ISNUMBER(F231)),"TEXTE",IF(OR(L231="",L231&lt;=0),"COMMANDE PRINCIPALE INCOMPLETE",IF(G231="","UNITE MANQUANTE",IF(COUNTIF(B384:B428,AE231)=0,"UNITE A CONTROLER","OK")))))),N("Q9"))</f>
        <v>UNITE A CONTROLER</v>
      </c>
      <c r="S231" s="105"/>
      <c r="T231" s="159" t="str">
        <f>B231</f>
        <v>NOM DE LA RECETTE À SAISIR</v>
      </c>
      <c r="U231" s="117">
        <v>100</v>
      </c>
      <c r="V231" s="112">
        <v>150</v>
      </c>
      <c r="W231" s="118">
        <f>IF(1=1,IF(OR(U231="",V231="",NOT(ISNUMBER(U231)),NOT(ISNUMBER(V231)),U231=0),"",V231/U231),N("U6"))</f>
        <v>1.5</v>
      </c>
      <c r="X231" s="119">
        <f>IF(1=1,IF(OR(W231="",NOT(ISNUMBER(F231))),"",F231*W231*IFERROR(INDEX(D384:D428,MATCH(AE231,B384:B428,0)),1)),N("V7"))</f>
        <v>15</v>
      </c>
      <c r="Y231" s="120" t="str">
        <f>IF(1=1,IF(F231="","",IF(G231="","",IFERROR(INDEX(E384:E428,MATCH(AE231,B384:B428,0)),G231&amp;""))),N("W6"))</f>
        <v>Quoi ?</v>
      </c>
      <c r="Z231" s="121">
        <f>IF(1=1,IF(X231="","",IF(AND(ISNUMBER(X231),X231&lt;1,Y231="kg"),MAX(1,ROUND(X231*1000,0)),IF(AND(ISNUMBER(X231),X231&lt;1,Y231="L"),MAX(1,ROUND(X231*100,0)),ROUND(X231,3)))),N("X6"))</f>
        <v>15</v>
      </c>
      <c r="AA231" s="122" t="str">
        <f>IF(1=1,IF(X231="","",IF(AND(ISNUMBER(X231),X231&lt;1,Y231="kg"),"g",IF(AND(ISNUMBER(X231),X231&lt;1,Y231="L"),"cl",Y231))),N("Y6"))</f>
        <v>Quoi ?</v>
      </c>
      <c r="AB231" s="123" t="str">
        <f>IF(1=1,IF(E231="","",IF(F231="","A CONTROLER",IF(NOT(ISNUMBER(F231)),"TEXTE",IF(OR(W231="",W231&lt;=0),"COMMANDE COUVERTS INCOMPLETE",IF(G231="","UNITE MANQUANTE",IF(COUNTIF(B384:B428,AE231)=0,"UNITE A CONTROLER","OK")))))),N("Z6"))</f>
        <v>UNITE A CONTROLER</v>
      </c>
      <c r="AD231" s="124">
        <v>62</v>
      </c>
      <c r="AE231" s="125" t="str">
        <f>IF(1=1,IF(G231="","",UPPER(TRIM(SUBSTITUTE(SUBSTITUTE(G231&amp;"",CHAR(160)," ")," "," ")))),N("AC6"))</f>
        <v>QUOI ?</v>
      </c>
      <c r="AG231" s="8" t="s">
        <v>22</v>
      </c>
    </row>
    <row r="232" spans="1:33" ht="15.75" x14ac:dyDescent="0.25">
      <c r="A232" s="126" t="str">
        <f>IF(1=1,IF(E232="","",A231),N("A7"))</f>
        <v/>
      </c>
      <c r="B232" s="127" t="str">
        <f>IF(1=1,IF(E232="","",B231),N("B7"))</f>
        <v/>
      </c>
      <c r="C232" s="128"/>
      <c r="D232" s="129" t="str">
        <f>IF(ISBLANK(E232),"",LARGE(D231:D231,1)+1)</f>
        <v/>
      </c>
      <c r="E232" s="130"/>
      <c r="F232" s="131"/>
      <c r="G232" s="170"/>
      <c r="H232" s="105"/>
      <c r="I232" s="132" t="str">
        <f>IF(1=1,IF(E232="","",I231),N("H7"))</f>
        <v/>
      </c>
      <c r="J232" s="133" t="str">
        <f>IF(1=1,IF(E232="","",J231),N("I7"))</f>
        <v/>
      </c>
      <c r="K232" s="134" t="str">
        <f>IF(1=1,IF(E232="","",K231),N("J7"))</f>
        <v/>
      </c>
      <c r="L232" s="135" t="str">
        <f>IF(1=1,IF(OR(J232="",O232="",NOT(ISNUMBER(J232)),NOT(ISNUMBER(O232)),J232=0),"",O232/J232),N("L7"))</f>
        <v/>
      </c>
      <c r="M232" s="136" t="str">
        <f>IF(1=1,IF(OR(L232="",NOT(ISNUMBER(F232))),"",F232*L232*IFERROR(INDEX(D384:D428,MATCH(AE232,B384:B428,0)),1)),N("M13"))</f>
        <v/>
      </c>
      <c r="N232" s="137" t="str">
        <f>IF(1=1,IF(F232="","",IF(G232="","",IFERROR(INDEX(E384:E428,MATCH(AE232,B384:B428,0)),G232&amp;""))),N("N6"))</f>
        <v/>
      </c>
      <c r="O232" s="138" t="str">
        <f>IF(1=1,IF(E232="","",O231),N("K7"))</f>
        <v/>
      </c>
      <c r="P232" s="139" t="str">
        <f>IF(1=1,IF(M232="","",IF(AND(ISNUMBER(M232),M232&lt;1,N232="kg"),MAX(1,ROUND(M232*1000,0)),IF(AND(ISNUMBER(M232),M232&lt;1,N232="L"),MAX(1,ROUND(M232*100,0)),ROUND(M232,3)))),N("O7"))</f>
        <v/>
      </c>
      <c r="Q232" s="140" t="str">
        <f>IF(1=1,IF(M232="","",IF(AND(ISNUMBER(M232),M232&lt;1,N232="kg"),"g",IF(AND(ISNUMBER(M232),M232&lt;1,N232="L"),"cl",N232))),N("P7"))</f>
        <v/>
      </c>
      <c r="R232" s="161" t="str">
        <f>IF(1=1,IF(E232="","",IF(F232="","A CONTROLER",IF(NOT(ISNUMBER(F232)),"TEXTE",IF(OR(L232="",L232&lt;=0),"COMMANDE PRINCIPALE INCOMPLETE",IF(G232="","UNITE MANQUANTE",IF(COUNTIF(B384:B428,AE232)=0,"UNITE A CONTROLER","OK")))))),N("Q9"))</f>
        <v/>
      </c>
      <c r="S232" s="105"/>
      <c r="T232" s="141">
        <f t="shared" ref="T232:T265" si="17">E232</f>
        <v>0</v>
      </c>
      <c r="U232" s="133" t="str">
        <f>IF(1=1,IF(E232="","",U231),N("S7"))</f>
        <v/>
      </c>
      <c r="V232" s="133" t="str">
        <f>IF(1=1,IF(E232="","",V231),N("T7"))</f>
        <v/>
      </c>
      <c r="W232" s="135" t="str">
        <f>IF(1=1,IF(OR(U232="",V232="",NOT(ISNUMBER(U232)),NOT(ISNUMBER(V232)),U232=0),"",V232/U232),N("U7"))</f>
        <v/>
      </c>
      <c r="X232" s="136" t="str">
        <f>IF(1=1,IF(OR(W232="",NOT(ISNUMBER(F232))),"",F232*W232*IFERROR(INDEX(D384:D428,MATCH(AE232,B384:B428,0)),1)),N("V7"))</f>
        <v/>
      </c>
      <c r="Y232" s="137" t="str">
        <f>IF(1=1,IF(F232="","",IF(G232="","",IFERROR(INDEX(E384:E428,MATCH(AE232,B384:B428,0)),G232&amp;""))),N("W6"))</f>
        <v/>
      </c>
      <c r="Z232" s="142" t="str">
        <f>IF(1=1,IF(X232="","",IF(AND(ISNUMBER(X232),X232&lt;1,Y232="kg"),MAX(1,ROUND(X232*1000,0)),IF(AND(ISNUMBER(X232),X232&lt;1,Y232="L"),MAX(1,ROUND(X232*100,0)),ROUND(X232,3)))),N("X7"))</f>
        <v/>
      </c>
      <c r="AA232" s="143" t="str">
        <f>IF(1=1,IF(X232="","",IF(AND(ISNUMBER(X232),X232&lt;1,Y232="kg"),"g",IF(AND(ISNUMBER(X232),X232&lt;1,Y232="L"),"cl",Y232))),N("Y7"))</f>
        <v/>
      </c>
      <c r="AB232" s="123" t="str">
        <f>IF(1=1,IF(E232="","",IF(F232="","A CONTROLER",IF(NOT(ISNUMBER(F232)),"TEXTE",IF(OR(W232="",W232&lt;=0),"COMMANDE COUVERTS INCOMPLETE",IF(G232="","UNITE MANQUANTE",IF(COUNTIF(B384:B428,AE232)=0,"UNITE A CONTROLER","OK")))))),N("Z6"))</f>
        <v/>
      </c>
      <c r="AD232" s="144" t="str">
        <f>IF(1=1,IF(E232="","",AD231),N("AB7"))</f>
        <v/>
      </c>
      <c r="AE232" s="125" t="str">
        <f>IF(1=1,IF(G232="","",UPPER(TRIM(SUBSTITUTE(SUBSTITUTE(G232&amp;"",CHAR(160)," ")," "," ")))),N("AC7"))</f>
        <v/>
      </c>
      <c r="AG232" s="2" t="s">
        <v>25</v>
      </c>
    </row>
    <row r="233" spans="1:33" ht="15.75" x14ac:dyDescent="0.25">
      <c r="A233" s="126" t="str">
        <f>IF(1=1,IF(E233="","",A231),N("A8"))</f>
        <v/>
      </c>
      <c r="B233" s="127" t="str">
        <f>IF(1=1,IF(E233="","",B231),N("B8"))</f>
        <v/>
      </c>
      <c r="C233" s="128"/>
      <c r="D233" s="129" t="str">
        <f>IF(ISBLANK(E233),"",LARGE(D231:D232,1)+1)</f>
        <v/>
      </c>
      <c r="E233" s="130"/>
      <c r="F233" s="131"/>
      <c r="G233" s="170"/>
      <c r="H233" s="105"/>
      <c r="I233" s="132" t="str">
        <f>IF(1=1,IF(E233="","",I231),N("H8"))</f>
        <v/>
      </c>
      <c r="J233" s="133" t="str">
        <f>IF(1=1,IF(E233="","",J231),N("I8"))</f>
        <v/>
      </c>
      <c r="K233" s="134" t="str">
        <f>IF(1=1,IF(E233="","",K231),N("J8"))</f>
        <v/>
      </c>
      <c r="L233" s="135" t="str">
        <f>IF(1=1,IF(OR(J233="",O233="",NOT(ISNUMBER(J233)),NOT(ISNUMBER(O233)),J233=0),"",O233/J233),N("L8"))</f>
        <v/>
      </c>
      <c r="M233" s="136" t="str">
        <f>IF(1=1,IF(OR(L233="",NOT(ISNUMBER(F233))),"",F233*L233*IFERROR(INDEX(D384:D428,MATCH(AE233,B384:B428,0)),1)),N("M13"))</f>
        <v/>
      </c>
      <c r="N233" s="137" t="str">
        <f>IF(1=1,IF(F233="","",IF(G233="","",IFERROR(INDEX(E384:E428,MATCH(AE233,B384:B428,0)),G233&amp;""))),N("N6"))</f>
        <v/>
      </c>
      <c r="O233" s="138" t="str">
        <f>IF(1=1,IF(E233="","",O231),N("K8"))</f>
        <v/>
      </c>
      <c r="P233" s="139" t="str">
        <f>IF(1=1,IF(M233="","",IF(AND(ISNUMBER(M233),M233&lt;1,N233="kg"),MAX(1,ROUND(M233*1000,0)),IF(AND(ISNUMBER(M233),M233&lt;1,N233="L"),MAX(1,ROUND(M233*100,0)),ROUND(M233,3)))),N("O8"))</f>
        <v/>
      </c>
      <c r="Q233" s="140" t="str">
        <f>IF(1=1,IF(M233="","",IF(AND(ISNUMBER(M233),M233&lt;1,N233="kg"),"g",IF(AND(ISNUMBER(M233),M233&lt;1,N233="L"),"cl",N233))),N("P8"))</f>
        <v/>
      </c>
      <c r="R233" s="161" t="str">
        <f>IF(1=1,IF(E233="","",IF(F233="","A CONTROLER",IF(NOT(ISNUMBER(F233)),"TEXTE",IF(OR(L233="",L233&lt;=0),"COMMANDE PRINCIPALE INCOMPLETE",IF(G233="","UNITE MANQUANTE",IF(COUNTIF(B384:B428,AE233)=0,"UNITE A CONTROLER","OK")))))),N("Q9"))</f>
        <v/>
      </c>
      <c r="S233" s="105"/>
      <c r="T233" s="141">
        <f t="shared" si="17"/>
        <v>0</v>
      </c>
      <c r="U233" s="133" t="str">
        <f>IF(1=1,IF(E233="","",U231),N("S8"))</f>
        <v/>
      </c>
      <c r="V233" s="133" t="str">
        <f>IF(1=1,IF(E233="","",V231),N("T8"))</f>
        <v/>
      </c>
      <c r="W233" s="135" t="str">
        <f>IF(1=1,IF(OR(U233="",V233="",NOT(ISNUMBER(U233)),NOT(ISNUMBER(V233)),U233=0),"",V233/U233),N("U8"))</f>
        <v/>
      </c>
      <c r="X233" s="136" t="str">
        <f>IF(1=1,IF(OR(W233="",NOT(ISNUMBER(F233))),"",F233*W233*IFERROR(INDEX(D384:D428,MATCH(AE233,B384:B428,0)),1)),N("V7"))</f>
        <v/>
      </c>
      <c r="Y233" s="137" t="str">
        <f>IF(1=1,IF(F233="","",IF(G233="","",IFERROR(INDEX(E384:E428,MATCH(AE233,B384:B428,0)),G233&amp;""))),N("W6"))</f>
        <v/>
      </c>
      <c r="Z233" s="142" t="str">
        <f>IF(1=1,IF(X233="","",IF(AND(ISNUMBER(X233),X233&lt;1,Y233="kg"),MAX(1,ROUND(X233*1000,0)),IF(AND(ISNUMBER(X233),X233&lt;1,Y233="L"),MAX(1,ROUND(X233*100,0)),ROUND(X233,3)))),N("X8"))</f>
        <v/>
      </c>
      <c r="AA233" s="143" t="str">
        <f>IF(1=1,IF(X233="","",IF(AND(ISNUMBER(X233),X233&lt;1,Y233="kg"),"g",IF(AND(ISNUMBER(X233),X233&lt;1,Y233="L"),"cl",Y233))),N("Y8"))</f>
        <v/>
      </c>
      <c r="AB233" s="123" t="str">
        <f>IF(1=1,IF(E233="","",IF(F233="","A CONTROLER",IF(NOT(ISNUMBER(F233)),"TEXTE",IF(OR(W233="",W233&lt;=0),"COMMANDE COUVERTS INCOMPLETE",IF(G233="","UNITE MANQUANTE",IF(COUNTIF(B384:B428,AE233)=0,"UNITE A CONTROLER","OK")))))),N("Z6"))</f>
        <v/>
      </c>
      <c r="AD233" s="144" t="str">
        <f>IF(1=1,IF(E233="","",AD231),N("AB8"))</f>
        <v/>
      </c>
      <c r="AE233" s="125" t="str">
        <f>IF(1=1,IF(G233="","",UPPER(TRIM(SUBSTITUTE(SUBSTITUTE(G233&amp;"",CHAR(160)," ")," "," ")))),N("AC8"))</f>
        <v/>
      </c>
      <c r="AG233" s="9" t="s">
        <v>26</v>
      </c>
    </row>
    <row r="234" spans="1:33" ht="15.75" x14ac:dyDescent="0.25">
      <c r="A234" s="126" t="str">
        <f>IF(1=1,IF(E234="","",A231),N("A9"))</f>
        <v/>
      </c>
      <c r="B234" s="127" t="str">
        <f>IF(1=1,IF(E234="","",B231),N("B9"))</f>
        <v/>
      </c>
      <c r="C234" s="128"/>
      <c r="D234" s="129" t="str">
        <f>IF(ISBLANK(E234),"",LARGE(D231:D233,1)+1)</f>
        <v/>
      </c>
      <c r="E234" s="130"/>
      <c r="F234" s="131"/>
      <c r="G234" s="170"/>
      <c r="H234" s="105"/>
      <c r="I234" s="132" t="str">
        <f>IF(1=1,IF(E234="","",I231),N("H9"))</f>
        <v/>
      </c>
      <c r="J234" s="133" t="str">
        <f>IF(1=1,IF(E234="","",J231),N("I9"))</f>
        <v/>
      </c>
      <c r="K234" s="134" t="str">
        <f>IF(1=1,IF(E234="","",K231),N("J9"))</f>
        <v/>
      </c>
      <c r="L234" s="135" t="str">
        <f>IF(1=1,IF(OR(J234="",O234="",NOT(ISNUMBER(J234)),NOT(ISNUMBER(O234)),J234=0),"",O234/J234),N("L9"))</f>
        <v/>
      </c>
      <c r="M234" s="136" t="str">
        <f>IF(1=1,IF(OR(L234="",NOT(ISNUMBER(F234))),"",F234*L234*IFERROR(INDEX(D384:D428,MATCH(AE234,B384:B428,0)),1)),N("M13"))</f>
        <v/>
      </c>
      <c r="N234" s="137" t="str">
        <f>IF(1=1,IF(F234="","",IF(G234="","",IFERROR(INDEX(E384:E428,MATCH(AE234,B384:B428,0)),G234&amp;""))),N("N6"))</f>
        <v/>
      </c>
      <c r="O234" s="138" t="str">
        <f>IF(1=1,IF(E234="","",O231),N("K9"))</f>
        <v/>
      </c>
      <c r="P234" s="139" t="str">
        <f>IF(1=1,IF(M234="","",IF(AND(ISNUMBER(M234),M234&lt;1,N234="kg"),MAX(1,ROUND(M234*1000,0)),IF(AND(ISNUMBER(M234),M234&lt;1,N234="L"),MAX(1,ROUND(M234*100,0)),ROUND(M234,3)))),N("O9"))</f>
        <v/>
      </c>
      <c r="Q234" s="140" t="str">
        <f>IF(1=1,IF(M234="","",IF(AND(ISNUMBER(M234),M234&lt;1,N234="kg"),"g",IF(AND(ISNUMBER(M234),M234&lt;1,N234="L"),"cl",N234))),N("P9"))</f>
        <v/>
      </c>
      <c r="R234" s="161" t="str">
        <f>IF(1=1,IF(E234="","",IF(F234="","A CONTROLER",IF(NOT(ISNUMBER(F234)),"TEXTE",IF(OR(L234="",L234&lt;=0),"COMMANDE PRINCIPALE INCOMPLETE",IF(G234="","UNITE MANQUANTE",IF(COUNTIF(B384:B428,AE234)=0,"UNITE A CONTROLER","OK")))))),N("Q9"))</f>
        <v/>
      </c>
      <c r="S234" s="105"/>
      <c r="T234" s="141">
        <f t="shared" si="17"/>
        <v>0</v>
      </c>
      <c r="U234" s="133" t="str">
        <f>IF(1=1,IF(E234="","",U231),N("S9"))</f>
        <v/>
      </c>
      <c r="V234" s="133" t="str">
        <f>IF(1=1,IF(E234="","",V231),N("T9"))</f>
        <v/>
      </c>
      <c r="W234" s="135" t="str">
        <f>IF(1=1,IF(OR(U234="",V234="",NOT(ISNUMBER(U234)),NOT(ISNUMBER(V234)),U234=0),"",V234/U234),N("U9"))</f>
        <v/>
      </c>
      <c r="X234" s="136" t="str">
        <f>IF(1=1,IF(OR(W234="",NOT(ISNUMBER(F234))),"",F234*W234*IFERROR(INDEX(D384:D428,MATCH(AE234,B384:B428,0)),1)),N("V7"))</f>
        <v/>
      </c>
      <c r="Y234" s="137" t="str">
        <f>IF(1=1,IF(F234="","",IF(G234="","",IFERROR(INDEX(E384:E428,MATCH(AE234,B384:B428,0)),G234&amp;""))),N("W6"))</f>
        <v/>
      </c>
      <c r="Z234" s="142" t="str">
        <f>IF(1=1,IF(X234="","",IF(AND(ISNUMBER(X234),X234&lt;1,Y234="kg"),MAX(1,ROUND(X234*1000,0)),IF(AND(ISNUMBER(X234),X234&lt;1,Y234="L"),MAX(1,ROUND(X234*100,0)),ROUND(X234,3)))),N("X9"))</f>
        <v/>
      </c>
      <c r="AA234" s="143" t="str">
        <f>IF(1=1,IF(X234="","",IF(AND(ISNUMBER(X234),X234&lt;1,Y234="kg"),"g",IF(AND(ISNUMBER(X234),X234&lt;1,Y234="L"),"cl",Y234))),N("Y9"))</f>
        <v/>
      </c>
      <c r="AB234" s="123" t="str">
        <f>IF(1=1,IF(E234="","",IF(F234="","A CONTROLER",IF(NOT(ISNUMBER(F234)),"TEXTE",IF(OR(W234="",W234&lt;=0),"COMMANDE COUVERTS INCOMPLETE",IF(G234="","UNITE MANQUANTE",IF(COUNTIF(B384:B428,AE234)=0,"UNITE A CONTROLER","OK")))))),N("Z6"))</f>
        <v/>
      </c>
      <c r="AD234" s="144" t="str">
        <f>IF(1=1,IF(E234="","",AD231),N("AB9"))</f>
        <v/>
      </c>
      <c r="AE234" s="125" t="str">
        <f>IF(1=1,IF(G234="","",UPPER(TRIM(SUBSTITUTE(SUBSTITUTE(G234&amp;"",CHAR(160)," ")," "," ")))),N("AC9"))</f>
        <v/>
      </c>
      <c r="AG234" s="1" t="s">
        <v>28</v>
      </c>
    </row>
    <row r="235" spans="1:33" ht="15.75" x14ac:dyDescent="0.25">
      <c r="A235" s="126" t="str">
        <f>IF(1=1,IF(E235="","",A231),N("A10"))</f>
        <v/>
      </c>
      <c r="B235" s="127" t="str">
        <f>IF(1=1,IF(E235="","",B231),N("B10"))</f>
        <v/>
      </c>
      <c r="C235" s="128"/>
      <c r="D235" s="129" t="str">
        <f>IF(ISBLANK(E235),"",LARGE(D231:D234,1)+1)</f>
        <v/>
      </c>
      <c r="E235" s="130"/>
      <c r="F235" s="131"/>
      <c r="G235" s="170"/>
      <c r="H235" s="105"/>
      <c r="I235" s="132" t="str">
        <f>IF(1=1,IF(E235="","",I231),N("H10"))</f>
        <v/>
      </c>
      <c r="J235" s="133" t="str">
        <f>IF(1=1,IF(E235="","",J231),N("I10"))</f>
        <v/>
      </c>
      <c r="K235" s="134" t="str">
        <f>IF(1=1,IF(E235="","",K231),N("J10"))</f>
        <v/>
      </c>
      <c r="L235" s="135" t="str">
        <f>IF(1=1,IF(OR(J235="",O235="",NOT(ISNUMBER(J235)),NOT(ISNUMBER(O235)),J235=0),"",O235/J235),N("L10"))</f>
        <v/>
      </c>
      <c r="M235" s="136" t="str">
        <f>IF(1=1,IF(OR(L235="",NOT(ISNUMBER(F235))),"",F235*L235*IFERROR(INDEX(D384:D428,MATCH(AE235,B384:B428,0)),1)),N("M13"))</f>
        <v/>
      </c>
      <c r="N235" s="137" t="str">
        <f>IF(1=1,IF(F235="","",IF(G235="","",IFERROR(INDEX(E384:E428,MATCH(AE235,B384:B428,0)),G235&amp;""))),N("N6"))</f>
        <v/>
      </c>
      <c r="O235" s="138" t="str">
        <f>IF(1=1,IF(E235="","",O231),N("K10"))</f>
        <v/>
      </c>
      <c r="P235" s="139" t="str">
        <f>IF(1=1,IF(M235="","",IF(AND(ISNUMBER(M235),M235&lt;1,N235="kg"),MAX(1,ROUND(M235*1000,0)),IF(AND(ISNUMBER(M235),M235&lt;1,N235="L"),MAX(1,ROUND(M235*100,0)),ROUND(M235,3)))),N("O10"))</f>
        <v/>
      </c>
      <c r="Q235" s="140" t="str">
        <f>IF(1=1,IF(M235="","",IF(AND(ISNUMBER(M235),M235&lt;1,N235="kg"),"g",IF(AND(ISNUMBER(M235),M235&lt;1,N235="L"),"cl",N235))),N("P10"))</f>
        <v/>
      </c>
      <c r="R235" s="161" t="str">
        <f>IF(1=1,IF(E235="","",IF(F235="","A CONTROLER",IF(NOT(ISNUMBER(F235)),"TEXTE",IF(OR(L235="",L235&lt;=0),"COMMANDE PRINCIPALE INCOMPLETE",IF(G235="","UNITE MANQUANTE",IF(COUNTIF(B384:B428,AE235)=0,"UNITE A CONTROLER","OK")))))),N("Q9"))</f>
        <v/>
      </c>
      <c r="S235" s="105"/>
      <c r="T235" s="141">
        <f t="shared" si="17"/>
        <v>0</v>
      </c>
      <c r="U235" s="133" t="str">
        <f>IF(1=1,IF(E235="","",U231),N("S10"))</f>
        <v/>
      </c>
      <c r="V235" s="133" t="str">
        <f>IF(1=1,IF(E235="","",V231),N("T10"))</f>
        <v/>
      </c>
      <c r="W235" s="135" t="str">
        <f>IF(1=1,IF(OR(U235="",V235="",NOT(ISNUMBER(U235)),NOT(ISNUMBER(V235)),U235=0),"",V235/U235),N("U10"))</f>
        <v/>
      </c>
      <c r="X235" s="136" t="str">
        <f>IF(1=1,IF(OR(W235="",NOT(ISNUMBER(F235))),"",F235*W235*IFERROR(INDEX(D384:D428,MATCH(AE235,B384:B428,0)),1)),N("V7"))</f>
        <v/>
      </c>
      <c r="Y235" s="137" t="str">
        <f>IF(1=1,IF(F235="","",IF(G235="","",IFERROR(INDEX(E384:E428,MATCH(AE235,B384:B428,0)),G235&amp;""))),N("W6"))</f>
        <v/>
      </c>
      <c r="Z235" s="142" t="str">
        <f>IF(1=1,IF(X235="","",IF(AND(ISNUMBER(X235),X235&lt;1,Y235="kg"),MAX(1,ROUND(X235*1000,0)),IF(AND(ISNUMBER(X235),X235&lt;1,Y235="L"),MAX(1,ROUND(X235*100,0)),ROUND(X235,3)))),N("X10"))</f>
        <v/>
      </c>
      <c r="AA235" s="143" t="str">
        <f>IF(1=1,IF(X235="","",IF(AND(ISNUMBER(X235),X235&lt;1,Y235="kg"),"g",IF(AND(ISNUMBER(X235),X235&lt;1,Y235="L"),"cl",Y235))),N("Y10"))</f>
        <v/>
      </c>
      <c r="AB235" s="123" t="str">
        <f>IF(1=1,IF(E235="","",IF(F235="","A CONTROLER",IF(NOT(ISNUMBER(F235)),"TEXTE",IF(OR(W235="",W235&lt;=0),"COMMANDE COUVERTS INCOMPLETE",IF(G235="","UNITE MANQUANTE",IF(COUNTIF(B384:B428,AE235)=0,"UNITE A CONTROLER","OK")))))),N("Z6"))</f>
        <v/>
      </c>
      <c r="AD235" s="144" t="str">
        <f>IF(1=1,IF(E235="","",AD231),N("AB10"))</f>
        <v/>
      </c>
      <c r="AE235" s="125" t="str">
        <f>IF(1=1,IF(G235="","",UPPER(TRIM(SUBSTITUTE(SUBSTITUTE(G235&amp;"",CHAR(160)," ")," "," ")))),N("AC10"))</f>
        <v/>
      </c>
      <c r="AG235" s="1" t="s">
        <v>29</v>
      </c>
    </row>
    <row r="236" spans="1:33" ht="15.75" x14ac:dyDescent="0.25">
      <c r="A236" s="126" t="str">
        <f>IF(1=1,IF(E236="","",A231),N("A11"))</f>
        <v/>
      </c>
      <c r="B236" s="127" t="str">
        <f>IF(1=1,IF(E236="","",B231),N("B11"))</f>
        <v/>
      </c>
      <c r="C236" s="128"/>
      <c r="D236" s="129" t="str">
        <f>IF(ISBLANK(E236),"",LARGE(D231:D235,1)+1)</f>
        <v/>
      </c>
      <c r="E236" s="130"/>
      <c r="F236" s="131"/>
      <c r="G236" s="170"/>
      <c r="H236" s="105"/>
      <c r="I236" s="132" t="str">
        <f>IF(1=1,IF(E236="","",I231),N("H11"))</f>
        <v/>
      </c>
      <c r="J236" s="133" t="str">
        <f>IF(1=1,IF(E236="","",J231),N("I11"))</f>
        <v/>
      </c>
      <c r="K236" s="134" t="str">
        <f>IF(1=1,IF(E236="","",K231),N("J11"))</f>
        <v/>
      </c>
      <c r="L236" s="135" t="str">
        <f>IF(1=1,IF(OR(J236="",O236="",NOT(ISNUMBER(J236)),NOT(ISNUMBER(O236)),J236=0),"",O236/J236),N("L11"))</f>
        <v/>
      </c>
      <c r="M236" s="136" t="str">
        <f>IF(1=1,IF(OR(L236="",NOT(ISNUMBER(F236))),"",F236*L236*IFERROR(INDEX(D384:D428,MATCH(AE236,B384:B428,0)),1)),N("M13"))</f>
        <v/>
      </c>
      <c r="N236" s="137" t="str">
        <f>IF(1=1,IF(F236="","",IF(G236="","",IFERROR(INDEX(E384:E428,MATCH(AE236,B384:B428,0)),G236&amp;""))),N("N6"))</f>
        <v/>
      </c>
      <c r="O236" s="138" t="str">
        <f>IF(1=1,IF(E236="","",O231),N("K11"))</f>
        <v/>
      </c>
      <c r="P236" s="139" t="str">
        <f>IF(1=1,IF(M236="","",IF(AND(ISNUMBER(M236),M236&lt;1,N236="kg"),MAX(1,ROUND(M236*1000,0)),IF(AND(ISNUMBER(M236),M236&lt;1,N236="L"),MAX(1,ROUND(M236*100,0)),ROUND(M236,3)))),N("O11"))</f>
        <v/>
      </c>
      <c r="Q236" s="140" t="str">
        <f>IF(1=1,IF(M236="","",IF(AND(ISNUMBER(M236),M236&lt;1,N236="kg"),"g",IF(AND(ISNUMBER(M236),M236&lt;1,N236="L"),"cl",N236))),N("P11"))</f>
        <v/>
      </c>
      <c r="R236" s="161" t="str">
        <f>IF(1=1,IF(E236="","",IF(F236="","A CONTROLER",IF(NOT(ISNUMBER(F236)),"TEXTE",IF(OR(L236="",L236&lt;=0),"COMMANDE PRINCIPALE INCOMPLETE",IF(G236="","UNITE MANQUANTE",IF(COUNTIF(B384:B428,AE236)=0,"UNITE A CONTROLER","OK")))))),N("Q9"))</f>
        <v/>
      </c>
      <c r="S236" s="105"/>
      <c r="T236" s="141">
        <f t="shared" si="17"/>
        <v>0</v>
      </c>
      <c r="U236" s="133" t="str">
        <f>IF(1=1,IF(E236="","",U231),N("S11"))</f>
        <v/>
      </c>
      <c r="V236" s="133" t="str">
        <f>IF(1=1,IF(E236="","",V231),N("T11"))</f>
        <v/>
      </c>
      <c r="W236" s="135" t="str">
        <f>IF(1=1,IF(OR(U236="",V236="",NOT(ISNUMBER(U236)),NOT(ISNUMBER(V236)),U236=0),"",V236/U236),N("U11"))</f>
        <v/>
      </c>
      <c r="X236" s="136" t="str">
        <f>IF(1=1,IF(OR(W236="",NOT(ISNUMBER(F236))),"",F236*W236*IFERROR(INDEX(D384:D428,MATCH(AE236,B384:B428,0)),1)),N("V7"))</f>
        <v/>
      </c>
      <c r="Y236" s="137" t="str">
        <f>IF(1=1,IF(F236="","",IF(G236="","",IFERROR(INDEX(E384:E428,MATCH(AE236,B384:B428,0)),G236&amp;""))),N("W6"))</f>
        <v/>
      </c>
      <c r="Z236" s="142" t="str">
        <f>IF(1=1,IF(X236="","",IF(AND(ISNUMBER(X236),X236&lt;1,Y236="kg"),MAX(1,ROUND(X236*1000,0)),IF(AND(ISNUMBER(X236),X236&lt;1,Y236="L"),MAX(1,ROUND(X236*100,0)),ROUND(X236,3)))),N("X11"))</f>
        <v/>
      </c>
      <c r="AA236" s="143" t="str">
        <f>IF(1=1,IF(X236="","",IF(AND(ISNUMBER(X236),X236&lt;1,Y236="kg"),"g",IF(AND(ISNUMBER(X236),X236&lt;1,Y236="L"),"cl",Y236))),N("Y11"))</f>
        <v/>
      </c>
      <c r="AB236" s="123" t="str">
        <f>IF(1=1,IF(E236="","",IF(F236="","A CONTROLER",IF(NOT(ISNUMBER(F236)),"TEXTE",IF(OR(W236="",W236&lt;=0),"COMMANDE COUVERTS INCOMPLETE",IF(G236="","UNITE MANQUANTE",IF(COUNTIF(B384:B428,AE236)=0,"UNITE A CONTROLER","OK")))))),N("Z6"))</f>
        <v/>
      </c>
      <c r="AD236" s="144" t="str">
        <f>IF(1=1,IF(E236="","",AD231),N("AB11"))</f>
        <v/>
      </c>
      <c r="AE236" s="125" t="str">
        <f>IF(1=1,IF(G236="","",UPPER(TRIM(SUBSTITUTE(SUBSTITUTE(G236&amp;"",CHAR(160)," ")," "," ")))),N("AC11"))</f>
        <v/>
      </c>
      <c r="AG236" s="1" t="s">
        <v>30</v>
      </c>
    </row>
    <row r="237" spans="1:33" ht="15.75" x14ac:dyDescent="0.25">
      <c r="A237" s="126" t="str">
        <f>IF(1=1,IF(E237="","",A231),N("A12"))</f>
        <v/>
      </c>
      <c r="B237" s="127" t="str">
        <f>IF(1=1,IF(E237="","",B231),N("B12"))</f>
        <v/>
      </c>
      <c r="C237" s="128"/>
      <c r="D237" s="129" t="str">
        <f>IF(ISBLANK(E237),"",LARGE(D231:D236,1)+1)</f>
        <v/>
      </c>
      <c r="E237" s="130"/>
      <c r="F237" s="131"/>
      <c r="G237" s="170"/>
      <c r="H237" s="105"/>
      <c r="I237" s="132" t="str">
        <f>IF(1=1,IF(E237="","",I231),N("H12"))</f>
        <v/>
      </c>
      <c r="J237" s="133" t="str">
        <f>IF(1=1,IF(E237="","",J231),N("I12"))</f>
        <v/>
      </c>
      <c r="K237" s="134" t="str">
        <f>IF(1=1,IF(E237="","",K231),N("J12"))</f>
        <v/>
      </c>
      <c r="L237" s="135" t="str">
        <f>IF(1=1,IF(OR(J237="",O237="",NOT(ISNUMBER(J237)),NOT(ISNUMBER(O237)),J237=0),"",O237/J237),N("L12"))</f>
        <v/>
      </c>
      <c r="M237" s="136" t="str">
        <f>IF(1=1,IF(OR(L237="",NOT(ISNUMBER(F237))),"",F237*L237*IFERROR(INDEX(D384:D428,MATCH(AE237,B384:B428,0)),1)),N("M13"))</f>
        <v/>
      </c>
      <c r="N237" s="137" t="str">
        <f>IF(1=1,IF(F237="","",IF(G237="","",IFERROR(INDEX(E384:E428,MATCH(AE237,B384:B428,0)),G237&amp;""))),N("N6"))</f>
        <v/>
      </c>
      <c r="O237" s="138" t="str">
        <f>IF(1=1,IF(E237="","",O231),N("K12"))</f>
        <v/>
      </c>
      <c r="P237" s="139" t="str">
        <f>IF(1=1,IF(M237="","",IF(AND(ISNUMBER(M237),M237&lt;1,N237="kg"),MAX(1,ROUND(M237*1000,0)),IF(AND(ISNUMBER(M237),M237&lt;1,N237="L"),MAX(1,ROUND(M237*100,0)),ROUND(M237,3)))),N("O12"))</f>
        <v/>
      </c>
      <c r="Q237" s="140" t="str">
        <f>IF(1=1,IF(M237="","",IF(AND(ISNUMBER(M237),M237&lt;1,N237="kg"),"g",IF(AND(ISNUMBER(M237),M237&lt;1,N237="L"),"cl",N237))),N("P12"))</f>
        <v/>
      </c>
      <c r="R237" s="161" t="str">
        <f>IF(1=1,IF(E237="","",IF(F237="","A CONTROLER",IF(NOT(ISNUMBER(F237)),"TEXTE",IF(OR(L237="",L237&lt;=0),"COMMANDE PRINCIPALE INCOMPLETE",IF(G237="","UNITE MANQUANTE",IF(COUNTIF(B384:B428,AE237)=0,"UNITE A CONTROLER","OK")))))),N("Q9"))</f>
        <v/>
      </c>
      <c r="S237" s="105"/>
      <c r="T237" s="141">
        <f t="shared" si="17"/>
        <v>0</v>
      </c>
      <c r="U237" s="133" t="str">
        <f>IF(1=1,IF(E237="","",U231),N("S12"))</f>
        <v/>
      </c>
      <c r="V237" s="133" t="str">
        <f>IF(1=1,IF(E237="","",V231),N("T12"))</f>
        <v/>
      </c>
      <c r="W237" s="135" t="str">
        <f>IF(1=1,IF(OR(U237="",V237="",NOT(ISNUMBER(U237)),NOT(ISNUMBER(V237)),U237=0),"",V237/U237),N("U12"))</f>
        <v/>
      </c>
      <c r="X237" s="136" t="str">
        <f>IF(1=1,IF(OR(W237="",NOT(ISNUMBER(F237))),"",F237*W237*IFERROR(INDEX(D384:D428,MATCH(AE237,B384:B428,0)),1)),N("V7"))</f>
        <v/>
      </c>
      <c r="Y237" s="137" t="str">
        <f>IF(1=1,IF(F237="","",IF(G237="","",IFERROR(INDEX(E384:E428,MATCH(AE237,B384:B428,0)),G237&amp;""))),N("W6"))</f>
        <v/>
      </c>
      <c r="Z237" s="142" t="str">
        <f>IF(1=1,IF(X237="","",IF(AND(ISNUMBER(X237),X237&lt;1,Y237="kg"),MAX(1,ROUND(X237*1000,0)),IF(AND(ISNUMBER(X237),X237&lt;1,Y237="L"),MAX(1,ROUND(X237*100,0)),ROUND(X237,3)))),N("X12"))</f>
        <v/>
      </c>
      <c r="AA237" s="143" t="str">
        <f>IF(1=1,IF(X237="","",IF(AND(ISNUMBER(X237),X237&lt;1,Y237="kg"),"g",IF(AND(ISNUMBER(X237),X237&lt;1,Y237="L"),"cl",Y237))),N("Y12"))</f>
        <v/>
      </c>
      <c r="AB237" s="123" t="str">
        <f>IF(1=1,IF(E237="","",IF(F237="","A CONTROLER",IF(NOT(ISNUMBER(F237)),"TEXTE",IF(OR(W237="",W237&lt;=0),"COMMANDE COUVERTS INCOMPLETE",IF(G237="","UNITE MANQUANTE",IF(COUNTIF(B384:B428,AE237)=0,"UNITE A CONTROLER","OK")))))),N("Z6"))</f>
        <v/>
      </c>
      <c r="AD237" s="144" t="str">
        <f>IF(1=1,IF(E237="","",AD231),N("AB12"))</f>
        <v/>
      </c>
      <c r="AE237" s="125" t="str">
        <f>IF(1=1,IF(G237="","",UPPER(TRIM(SUBSTITUTE(SUBSTITUTE(G237&amp;"",CHAR(160)," ")," "," ")))),N("AC12"))</f>
        <v/>
      </c>
      <c r="AG237" s="4" t="s">
        <v>31</v>
      </c>
    </row>
    <row r="238" spans="1:33" ht="15.75" x14ac:dyDescent="0.25">
      <c r="A238" s="126" t="str">
        <f>IF(1=1,IF(E238="","",A231),N("A13"))</f>
        <v/>
      </c>
      <c r="B238" s="127" t="str">
        <f>IF(1=1,IF(E238="","",B231),N("B13"))</f>
        <v/>
      </c>
      <c r="C238" s="128"/>
      <c r="D238" s="129" t="str">
        <f>IF(ISBLANK(E238),"",LARGE(D231:D237,1)+1)</f>
        <v/>
      </c>
      <c r="E238" s="130"/>
      <c r="F238" s="131"/>
      <c r="G238" s="170"/>
      <c r="H238" s="105"/>
      <c r="I238" s="132" t="str">
        <f>IF(1=1,IF(E238="","",I231),N("H13"))</f>
        <v/>
      </c>
      <c r="J238" s="133" t="str">
        <f>IF(1=1,IF(E238="","",J231),N("I13"))</f>
        <v/>
      </c>
      <c r="K238" s="134" t="str">
        <f>IF(1=1,IF(E238="","",K231),N("J13"))</f>
        <v/>
      </c>
      <c r="L238" s="135" t="str">
        <f>IF(1=1,IF(OR(J238="",O238="",NOT(ISNUMBER(J238)),NOT(ISNUMBER(O238)),J238=0),"",O238/J238),N("L13"))</f>
        <v/>
      </c>
      <c r="M238" s="136" t="str">
        <f>IF(1=1,IF(OR(L238="",NOT(ISNUMBER(F238))),"",F238*L238*IFERROR(INDEX(D384:D428,MATCH(AE238,B384:B428,0)),1)),N("M13"))</f>
        <v/>
      </c>
      <c r="N238" s="137" t="str">
        <f>IF(1=1,IF(F238="","",IF(G238="","",IFERROR(INDEX(E384:E428,MATCH(AE238,B384:B428,0)),G238&amp;""))),N("N6"))</f>
        <v/>
      </c>
      <c r="O238" s="138" t="str">
        <f>IF(1=1,IF(E238="","",O231),N("K13"))</f>
        <v/>
      </c>
      <c r="P238" s="139" t="str">
        <f>IF(1=1,IF(M238="","",IF(AND(ISNUMBER(M238),M238&lt;1,N238="kg"),MAX(1,ROUND(M238*1000,0)),IF(AND(ISNUMBER(M238),M238&lt;1,N238="L"),MAX(1,ROUND(M238*100,0)),ROUND(M238,3)))),N("O13"))</f>
        <v/>
      </c>
      <c r="Q238" s="140" t="str">
        <f>IF(1=1,IF(M238="","",IF(AND(ISNUMBER(M238),M238&lt;1,N238="kg"),"g",IF(AND(ISNUMBER(M238),M238&lt;1,N238="L"),"cl",N238))),N("P13"))</f>
        <v/>
      </c>
      <c r="R238" s="161" t="str">
        <f>IF(1=1,IF(E238="","",IF(F238="","A CONTROLER",IF(NOT(ISNUMBER(F238)),"TEXTE",IF(OR(L238="",L238&lt;=0),"COMMANDE PRINCIPALE INCOMPLETE",IF(G238="","UNITE MANQUANTE",IF(COUNTIF(B384:B428,AE238)=0,"UNITE A CONTROLER","OK")))))),N("Q9"))</f>
        <v/>
      </c>
      <c r="S238" s="105"/>
      <c r="T238" s="141">
        <f t="shared" si="17"/>
        <v>0</v>
      </c>
      <c r="U238" s="133" t="str">
        <f>IF(1=1,IF(E238="","",U231),N("S13"))</f>
        <v/>
      </c>
      <c r="V238" s="133" t="str">
        <f>IF(1=1,IF(E238="","",V231),N("T13"))</f>
        <v/>
      </c>
      <c r="W238" s="135" t="str">
        <f>IF(1=1,IF(OR(U238="",V238="",NOT(ISNUMBER(U238)),NOT(ISNUMBER(V238)),U238=0),"",V238/U238),N("U13"))</f>
        <v/>
      </c>
      <c r="X238" s="136" t="str">
        <f>IF(1=1,IF(OR(W238="",NOT(ISNUMBER(F238))),"",F238*W238*IFERROR(INDEX(D384:D428,MATCH(AE238,B384:B428,0)),1)),N("V7"))</f>
        <v/>
      </c>
      <c r="Y238" s="137" t="str">
        <f>IF(1=1,IF(F238="","",IF(G238="","",IFERROR(INDEX(E384:E428,MATCH(AE238,B384:B428,0)),G238&amp;""))),N("W6"))</f>
        <v/>
      </c>
      <c r="Z238" s="142" t="str">
        <f>IF(1=1,IF(X238="","",IF(AND(ISNUMBER(X238),X238&lt;1,Y238="kg"),MAX(1,ROUND(X238*1000,0)),IF(AND(ISNUMBER(X238),X238&lt;1,Y238="L"),MAX(1,ROUND(X238*100,0)),ROUND(X238,3)))),N("X13"))</f>
        <v/>
      </c>
      <c r="AA238" s="143" t="str">
        <f>IF(1=1,IF(X238="","",IF(AND(ISNUMBER(X238),X238&lt;1,Y238="kg"),"g",IF(AND(ISNUMBER(X238),X238&lt;1,Y238="L"),"cl",Y238))),N("Y13"))</f>
        <v/>
      </c>
      <c r="AB238" s="123" t="str">
        <f>IF(1=1,IF(E238="","",IF(F238="","A CONTROLER",IF(NOT(ISNUMBER(F238)),"TEXTE",IF(OR(W238="",W238&lt;=0),"COMMANDE COUVERTS INCOMPLETE",IF(G238="","UNITE MANQUANTE",IF(COUNTIF(B384:B428,AE238)=0,"UNITE A CONTROLER","OK")))))),N("Z6"))</f>
        <v/>
      </c>
      <c r="AD238" s="144" t="str">
        <f>IF(1=1,IF(E238="","",AD231),N("AB13"))</f>
        <v/>
      </c>
      <c r="AE238" s="125" t="str">
        <f>IF(1=1,IF(G238="","",UPPER(TRIM(SUBSTITUTE(SUBSTITUTE(G238&amp;"",CHAR(160)," ")," "," ")))),N("AC13"))</f>
        <v/>
      </c>
      <c r="AG238" s="4" t="s">
        <v>32</v>
      </c>
    </row>
    <row r="239" spans="1:33" ht="15.75" x14ac:dyDescent="0.25">
      <c r="A239" s="126" t="str">
        <f>IF(1=1,IF(E239="","",A231),N("A14"))</f>
        <v/>
      </c>
      <c r="B239" s="127" t="str">
        <f>IF(1=1,IF(E239="","",B231),N("B14"))</f>
        <v/>
      </c>
      <c r="C239" s="128"/>
      <c r="D239" s="129" t="str">
        <f>IF(ISBLANK(E239),"",LARGE(D231:D238,1)+1)</f>
        <v/>
      </c>
      <c r="E239" s="130"/>
      <c r="F239" s="131"/>
      <c r="G239" s="170"/>
      <c r="H239" s="105"/>
      <c r="I239" s="132" t="str">
        <f>IF(1=1,IF(E239="","",I231),N("H14"))</f>
        <v/>
      </c>
      <c r="J239" s="133" t="str">
        <f>IF(1=1,IF(E239="","",J231),N("I14"))</f>
        <v/>
      </c>
      <c r="K239" s="134" t="str">
        <f>IF(1=1,IF(E239="","",K231),N("J14"))</f>
        <v/>
      </c>
      <c r="L239" s="135" t="str">
        <f>IF(1=1,IF(OR(J239="",O239="",NOT(ISNUMBER(J239)),NOT(ISNUMBER(O239)),J239=0),"",O239/J239),N("L14"))</f>
        <v/>
      </c>
      <c r="M239" s="136" t="str">
        <f>IF(1=1,IF(OR(L239="",NOT(ISNUMBER(F239))),"",F239*L239*IFERROR(INDEX(D384:D428,MATCH(AE239,B384:B428,0)),1)),N("M13"))</f>
        <v/>
      </c>
      <c r="N239" s="137" t="str">
        <f>IF(1=1,IF(F239="","",IF(G239="","",IFERROR(INDEX(E384:E428,MATCH(AE239,B384:B428,0)),G239&amp;""))),N("N6"))</f>
        <v/>
      </c>
      <c r="O239" s="138" t="str">
        <f>IF(1=1,IF(E239="","",O231),N("K14"))</f>
        <v/>
      </c>
      <c r="P239" s="139" t="str">
        <f>IF(1=1,IF(M239="","",IF(AND(ISNUMBER(M239),M239&lt;1,N239="kg"),MAX(1,ROUND(M239*1000,0)),IF(AND(ISNUMBER(M239),M239&lt;1,N239="L"),MAX(1,ROUND(M239*100,0)),ROUND(M239,3)))),N("O14"))</f>
        <v/>
      </c>
      <c r="Q239" s="140" t="str">
        <f>IF(1=1,IF(M239="","",IF(AND(ISNUMBER(M239),M239&lt;1,N239="kg"),"g",IF(AND(ISNUMBER(M239),M239&lt;1,N239="L"),"cl",N239))),N("P14"))</f>
        <v/>
      </c>
      <c r="R239" s="161" t="str">
        <f>IF(1=1,IF(E239="","",IF(F239="","A CONTROLER",IF(NOT(ISNUMBER(F239)),"TEXTE",IF(OR(L239="",L239&lt;=0),"COMMANDE PRINCIPALE INCOMPLETE",IF(G239="","UNITE MANQUANTE",IF(COUNTIF(B384:B428,AE239)=0,"UNITE A CONTROLER","OK")))))),N("Q9"))</f>
        <v/>
      </c>
      <c r="S239" s="105"/>
      <c r="T239" s="141">
        <f t="shared" si="17"/>
        <v>0</v>
      </c>
      <c r="U239" s="133" t="str">
        <f>IF(1=1,IF(E239="","",U231),N("S14"))</f>
        <v/>
      </c>
      <c r="V239" s="133" t="str">
        <f>IF(1=1,IF(E239="","",V231),N("T14"))</f>
        <v/>
      </c>
      <c r="W239" s="135" t="str">
        <f>IF(1=1,IF(OR(U239="",V239="",NOT(ISNUMBER(U239)),NOT(ISNUMBER(V239)),U239=0),"",V239/U239),N("U14"))</f>
        <v/>
      </c>
      <c r="X239" s="136" t="str">
        <f>IF(1=1,IF(OR(W239="",NOT(ISNUMBER(F239))),"",F239*W239*IFERROR(INDEX(D384:D428,MATCH(AE239,B384:B428,0)),1)),N("V7"))</f>
        <v/>
      </c>
      <c r="Y239" s="137" t="str">
        <f>IF(1=1,IF(F239="","",IF(G239="","",IFERROR(INDEX(E384:E428,MATCH(AE239,B384:B428,0)),G239&amp;""))),N("W6"))</f>
        <v/>
      </c>
      <c r="Z239" s="142" t="str">
        <f>IF(1=1,IF(X239="","",IF(AND(ISNUMBER(X239),X239&lt;1,Y239="kg"),MAX(1,ROUND(X239*1000,0)),IF(AND(ISNUMBER(X239),X239&lt;1,Y239="L"),MAX(1,ROUND(X239*100,0)),ROUND(X239,3)))),N("X14"))</f>
        <v/>
      </c>
      <c r="AA239" s="143" t="str">
        <f>IF(1=1,IF(X239="","",IF(AND(ISNUMBER(X239),X239&lt;1,Y239="kg"),"g",IF(AND(ISNUMBER(X239),X239&lt;1,Y239="L"),"cl",Y239))),N("Y14"))</f>
        <v/>
      </c>
      <c r="AB239" s="123" t="str">
        <f>IF(1=1,IF(E239="","",IF(F239="","A CONTROLER",IF(NOT(ISNUMBER(F239)),"TEXTE",IF(OR(W239="",W239&lt;=0),"COMMANDE COUVERTS INCOMPLETE",IF(G239="","UNITE MANQUANTE",IF(COUNTIF(B384:B428,AE239)=0,"UNITE A CONTROLER","OK")))))),N("Z6"))</f>
        <v/>
      </c>
      <c r="AD239" s="144" t="str">
        <f>IF(1=1,IF(E239="","",AD231),N("AB14"))</f>
        <v/>
      </c>
      <c r="AE239" s="125" t="str">
        <f>IF(1=1,IF(G239="","",UPPER(TRIM(SUBSTITUTE(SUBSTITUTE(G239&amp;"",CHAR(160)," ")," "," ")))),N("AC14"))</f>
        <v/>
      </c>
      <c r="AG239" s="4" t="s">
        <v>33</v>
      </c>
    </row>
    <row r="240" spans="1:33" ht="15.75" x14ac:dyDescent="0.25">
      <c r="A240" s="126" t="str">
        <f>IF(1=1,IF(E240="","",A231),N("A15"))</f>
        <v/>
      </c>
      <c r="B240" s="127" t="str">
        <f>IF(1=1,IF(E240="","",B231),N("B15"))</f>
        <v/>
      </c>
      <c r="C240" s="128"/>
      <c r="D240" s="129" t="str">
        <f>IF(ISBLANK(E240),"",LARGE(D231:D239,1)+1)</f>
        <v/>
      </c>
      <c r="E240" s="130"/>
      <c r="F240" s="131"/>
      <c r="G240" s="170"/>
      <c r="H240" s="105"/>
      <c r="I240" s="132" t="str">
        <f>IF(1=1,IF(E240="","",I231),N("H15"))</f>
        <v/>
      </c>
      <c r="J240" s="133" t="str">
        <f>IF(1=1,IF(E240="","",J231),N("I15"))</f>
        <v/>
      </c>
      <c r="K240" s="134" t="str">
        <f>IF(1=1,IF(E240="","",K231),N("J15"))</f>
        <v/>
      </c>
      <c r="L240" s="135" t="str">
        <f>IF(1=1,IF(OR(J240="",O240="",NOT(ISNUMBER(J240)),NOT(ISNUMBER(O240)),J240=0),"",O240/J240),N("L15"))</f>
        <v/>
      </c>
      <c r="M240" s="136" t="str">
        <f>IF(1=1,IF(OR(L240="",NOT(ISNUMBER(F240))),"",F240*L240*IFERROR(INDEX(D384:D428,MATCH(AE240,B384:B428,0)),1)),N("M13"))</f>
        <v/>
      </c>
      <c r="N240" s="137" t="str">
        <f>IF(1=1,IF(F240="","",IF(G240="","",IFERROR(INDEX(E384:E428,MATCH(AE240,B384:B428,0)),G240&amp;""))),N("N6"))</f>
        <v/>
      </c>
      <c r="O240" s="138" t="str">
        <f>IF(1=1,IF(E240="","",O231),N("K15"))</f>
        <v/>
      </c>
      <c r="P240" s="139" t="str">
        <f>IF(1=1,IF(M240="","",IF(AND(ISNUMBER(M240),M240&lt;1,N240="kg"),MAX(1,ROUND(M240*1000,0)),IF(AND(ISNUMBER(M240),M240&lt;1,N240="L"),MAX(1,ROUND(M240*100,0)),ROUND(M240,3)))),N("O15"))</f>
        <v/>
      </c>
      <c r="Q240" s="140" t="str">
        <f>IF(1=1,IF(M240="","",IF(AND(ISNUMBER(M240),M240&lt;1,N240="kg"),"g",IF(AND(ISNUMBER(M240),M240&lt;1,N240="L"),"cl",N240))),N("P15"))</f>
        <v/>
      </c>
      <c r="R240" s="161" t="str">
        <f>IF(1=1,IF(E240="","",IF(F240="","A CONTROLER",IF(NOT(ISNUMBER(F240)),"TEXTE",IF(OR(L240="",L240&lt;=0),"COMMANDE PRINCIPALE INCOMPLETE",IF(G240="","UNITE MANQUANTE",IF(COUNTIF(B384:B428,AE240)=0,"UNITE A CONTROLER","OK")))))),N("Q9"))</f>
        <v/>
      </c>
      <c r="S240" s="105"/>
      <c r="T240" s="141">
        <f t="shared" si="17"/>
        <v>0</v>
      </c>
      <c r="U240" s="133" t="str">
        <f>IF(1=1,IF(E240="","",U231),N("S15"))</f>
        <v/>
      </c>
      <c r="V240" s="133" t="str">
        <f>IF(1=1,IF(E240="","",V231),N("T15"))</f>
        <v/>
      </c>
      <c r="W240" s="135" t="str">
        <f>IF(1=1,IF(OR(U240="",V240="",NOT(ISNUMBER(U240)),NOT(ISNUMBER(V240)),U240=0),"",V240/U240),N("U15"))</f>
        <v/>
      </c>
      <c r="X240" s="136" t="str">
        <f>IF(1=1,IF(OR(W240="",NOT(ISNUMBER(F240))),"",F240*W240*IFERROR(INDEX(D384:D428,MATCH(AE240,B384:B428,0)),1)),N("V7"))</f>
        <v/>
      </c>
      <c r="Y240" s="137" t="str">
        <f>IF(1=1,IF(F240="","",IF(G240="","",IFERROR(INDEX(E384:E428,MATCH(AE240,B384:B428,0)),G240&amp;""))),N("W6"))</f>
        <v/>
      </c>
      <c r="Z240" s="142" t="str">
        <f>IF(1=1,IF(X240="","",IF(AND(ISNUMBER(X240),X240&lt;1,Y240="kg"),MAX(1,ROUND(X240*1000,0)),IF(AND(ISNUMBER(X240),X240&lt;1,Y240="L"),MAX(1,ROUND(X240*100,0)),ROUND(X240,3)))),N("X15"))</f>
        <v/>
      </c>
      <c r="AA240" s="143" t="str">
        <f>IF(1=1,IF(X240="","",IF(AND(ISNUMBER(X240),X240&lt;1,Y240="kg"),"g",IF(AND(ISNUMBER(X240),X240&lt;1,Y240="L"),"cl",Y240))),N("Y15"))</f>
        <v/>
      </c>
      <c r="AB240" s="123" t="str">
        <f>IF(1=1,IF(E240="","",IF(F240="","A CONTROLER",IF(NOT(ISNUMBER(F240)),"TEXTE",IF(OR(W240="",W240&lt;=0),"COMMANDE COUVERTS INCOMPLETE",IF(G240="","UNITE MANQUANTE",IF(COUNTIF(B384:B428,AE240)=0,"UNITE A CONTROLER","OK")))))),N("Z6"))</f>
        <v/>
      </c>
      <c r="AD240" s="144" t="str">
        <f>IF(1=1,IF(E240="","",AD231),N("AB15"))</f>
        <v/>
      </c>
      <c r="AE240" s="125" t="str">
        <f>IF(1=1,IF(G240="","",UPPER(TRIM(SUBSTITUTE(SUBSTITUTE(G240&amp;"",CHAR(160)," ")," "," ")))),N("AC15"))</f>
        <v/>
      </c>
      <c r="AG240" s="5" t="s">
        <v>34</v>
      </c>
    </row>
    <row r="241" spans="1:33" ht="15.75" x14ac:dyDescent="0.25">
      <c r="A241" s="126" t="str">
        <f>IF(1=1,IF(E241="","",A231),N("A16"))</f>
        <v/>
      </c>
      <c r="B241" s="127" t="str">
        <f>IF(1=1,IF(E241="","",B231),N("B16"))</f>
        <v/>
      </c>
      <c r="C241" s="128"/>
      <c r="D241" s="129" t="str">
        <f>IF(ISBLANK(E241),"",LARGE(D231:D240,1)+1)</f>
        <v/>
      </c>
      <c r="E241" s="130"/>
      <c r="F241" s="131"/>
      <c r="G241" s="170"/>
      <c r="H241" s="105"/>
      <c r="I241" s="132" t="str">
        <f>IF(1=1,IF(E241="","",I231),N("H16"))</f>
        <v/>
      </c>
      <c r="J241" s="133" t="str">
        <f>IF(1=1,IF(E241="","",J231),N("I16"))</f>
        <v/>
      </c>
      <c r="K241" s="134" t="str">
        <f>IF(1=1,IF(E241="","",K231),N("J16"))</f>
        <v/>
      </c>
      <c r="L241" s="135" t="str">
        <f>IF(1=1,IF(OR(J241="",O241="",NOT(ISNUMBER(J241)),NOT(ISNUMBER(O241)),J241=0),"",O241/J241),N("L16"))</f>
        <v/>
      </c>
      <c r="M241" s="136" t="str">
        <f>IF(1=1,IF(OR(L241="",NOT(ISNUMBER(F241))),"",F241*L241*IFERROR(INDEX(D384:D428,MATCH(AE241,B384:B428,0)),1)),N("M13"))</f>
        <v/>
      </c>
      <c r="N241" s="137" t="str">
        <f>IF(1=1,IF(F241="","",IF(G241="","",IFERROR(INDEX(E384:E428,MATCH(AE241,B384:B428,0)),G241&amp;""))),N("N6"))</f>
        <v/>
      </c>
      <c r="O241" s="138" t="str">
        <f>IF(1=1,IF(E241="","",O231),N("K16"))</f>
        <v/>
      </c>
      <c r="P241" s="139" t="str">
        <f>IF(1=1,IF(M241="","",IF(AND(ISNUMBER(M241),M241&lt;1,N241="kg"),MAX(1,ROUND(M241*1000,0)),IF(AND(ISNUMBER(M241),M241&lt;1,N241="L"),MAX(1,ROUND(M241*100,0)),ROUND(M241,3)))),N("O16"))</f>
        <v/>
      </c>
      <c r="Q241" s="140" t="str">
        <f>IF(1=1,IF(M241="","",IF(AND(ISNUMBER(M241),M241&lt;1,N241="kg"),"g",IF(AND(ISNUMBER(M241),M241&lt;1,N241="L"),"cl",N241))),N("P16"))</f>
        <v/>
      </c>
      <c r="R241" s="161" t="str">
        <f>IF(1=1,IF(E241="","",IF(F241="","A CONTROLER",IF(NOT(ISNUMBER(F241)),"TEXTE",IF(OR(L241="",L241&lt;=0),"COMMANDE PRINCIPALE INCOMPLETE",IF(G241="","UNITE MANQUANTE",IF(COUNTIF(B384:B428,AE241)=0,"UNITE A CONTROLER","OK")))))),N("Q9"))</f>
        <v/>
      </c>
      <c r="S241" s="105"/>
      <c r="T241" s="141">
        <f t="shared" si="17"/>
        <v>0</v>
      </c>
      <c r="U241" s="133" t="str">
        <f>IF(1=1,IF(E241="","",U231),N("S16"))</f>
        <v/>
      </c>
      <c r="V241" s="133" t="str">
        <f>IF(1=1,IF(E241="","",V231),N("T16"))</f>
        <v/>
      </c>
      <c r="W241" s="135" t="str">
        <f>IF(1=1,IF(OR(U241="",V241="",NOT(ISNUMBER(U241)),NOT(ISNUMBER(V241)),U241=0),"",V241/U241),N("U16"))</f>
        <v/>
      </c>
      <c r="X241" s="136" t="str">
        <f>IF(1=1,IF(OR(W241="",NOT(ISNUMBER(F241))),"",F241*W241*IFERROR(INDEX(D384:D428,MATCH(AE241,B384:B428,0)),1)),N("V7"))</f>
        <v/>
      </c>
      <c r="Y241" s="137" t="str">
        <f>IF(1=1,IF(F241="","",IF(G241="","",IFERROR(INDEX(E384:E428,MATCH(AE241,B384:B428,0)),G241&amp;""))),N("W6"))</f>
        <v/>
      </c>
      <c r="Z241" s="142" t="str">
        <f>IF(1=1,IF(X241="","",IF(AND(ISNUMBER(X241),X241&lt;1,Y241="kg"),MAX(1,ROUND(X241*1000,0)),IF(AND(ISNUMBER(X241),X241&lt;1,Y241="L"),MAX(1,ROUND(X241*100,0)),ROUND(X241,3)))),N("X16"))</f>
        <v/>
      </c>
      <c r="AA241" s="143" t="str">
        <f>IF(1=1,IF(X241="","",IF(AND(ISNUMBER(X241),X241&lt;1,Y241="kg"),"g",IF(AND(ISNUMBER(X241),X241&lt;1,Y241="L"),"cl",Y241))),N("Y16"))</f>
        <v/>
      </c>
      <c r="AB241" s="123" t="str">
        <f>IF(1=1,IF(E241="","",IF(F241="","A CONTROLER",IF(NOT(ISNUMBER(F241)),"TEXTE",IF(OR(W241="",W241&lt;=0),"COMMANDE COUVERTS INCOMPLETE",IF(G241="","UNITE MANQUANTE",IF(COUNTIF(B384:B428,AE241)=0,"UNITE A CONTROLER","OK")))))),N("Z6"))</f>
        <v/>
      </c>
      <c r="AD241" s="144" t="str">
        <f>IF(1=1,IF(E241="","",AD231),N("AB16"))</f>
        <v/>
      </c>
      <c r="AE241" s="125" t="str">
        <f>IF(1=1,IF(G241="","",UPPER(TRIM(SUBSTITUTE(SUBSTITUTE(G241&amp;"",CHAR(160)," ")," "," ")))),N("AC16"))</f>
        <v/>
      </c>
      <c r="AG241" s="5" t="s">
        <v>35</v>
      </c>
    </row>
    <row r="242" spans="1:33" ht="15.75" x14ac:dyDescent="0.25">
      <c r="A242" s="126" t="str">
        <f>IF(1=1,IF(E242="","",A231),N("A17"))</f>
        <v/>
      </c>
      <c r="B242" s="127" t="str">
        <f>IF(1=1,IF(E242="","",B231),N("B17"))</f>
        <v/>
      </c>
      <c r="C242" s="128"/>
      <c r="D242" s="129" t="str">
        <f>IF(ISBLANK(E242),"",LARGE(D231:D241,1)+1)</f>
        <v/>
      </c>
      <c r="E242" s="130"/>
      <c r="F242" s="131"/>
      <c r="G242" s="170"/>
      <c r="H242" s="105"/>
      <c r="I242" s="132" t="str">
        <f>IF(1=1,IF(E242="","",I231),N("H17"))</f>
        <v/>
      </c>
      <c r="J242" s="133" t="str">
        <f>IF(1=1,IF(E242="","",J231),N("I17"))</f>
        <v/>
      </c>
      <c r="K242" s="134" t="str">
        <f>IF(1=1,IF(E242="","",K231),N("J17"))</f>
        <v/>
      </c>
      <c r="L242" s="135" t="str">
        <f>IF(1=1,IF(OR(J242="",O242="",NOT(ISNUMBER(J242)),NOT(ISNUMBER(O242)),J242=0),"",O242/J242),N("L17"))</f>
        <v/>
      </c>
      <c r="M242" s="136" t="str">
        <f>IF(1=1,IF(OR(L242="",NOT(ISNUMBER(F242))),"",F242*L242*IFERROR(INDEX(D384:D428,MATCH(AE242,B384:B428,0)),1)),N("M13"))</f>
        <v/>
      </c>
      <c r="N242" s="137" t="str">
        <f>IF(1=1,IF(F242="","",IF(G242="","",IFERROR(INDEX(E384:E428,MATCH(AE242,B384:B428,0)),G242&amp;""))),N("N6"))</f>
        <v/>
      </c>
      <c r="O242" s="138" t="str">
        <f>IF(1=1,IF(E242="","",O231),N("K17"))</f>
        <v/>
      </c>
      <c r="P242" s="139" t="str">
        <f>IF(1=1,IF(M242="","",IF(AND(ISNUMBER(M242),M242&lt;1,N242="kg"),MAX(1,ROUND(M242*1000,0)),IF(AND(ISNUMBER(M242),M242&lt;1,N242="L"),MAX(1,ROUND(M242*100,0)),ROUND(M242,3)))),N("O17"))</f>
        <v/>
      </c>
      <c r="Q242" s="140" t="str">
        <f>IF(1=1,IF(M242="","",IF(AND(ISNUMBER(M242),M242&lt;1,N242="kg"),"g",IF(AND(ISNUMBER(M242),M242&lt;1,N242="L"),"cl",N242))),N("P17"))</f>
        <v/>
      </c>
      <c r="R242" s="161" t="str">
        <f>IF(1=1,IF(E242="","",IF(F242="","A CONTROLER",IF(NOT(ISNUMBER(F242)),"TEXTE",IF(OR(L242="",L242&lt;=0),"COMMANDE PRINCIPALE INCOMPLETE",IF(G242="","UNITE MANQUANTE",IF(COUNTIF(B384:B428,AE242)=0,"UNITE A CONTROLER","OK")))))),N("Q9"))</f>
        <v/>
      </c>
      <c r="S242" s="105"/>
      <c r="T242" s="141">
        <f t="shared" si="17"/>
        <v>0</v>
      </c>
      <c r="U242" s="133" t="str">
        <f>IF(1=1,IF(E242="","",U231),N("S17"))</f>
        <v/>
      </c>
      <c r="V242" s="133" t="str">
        <f>IF(1=1,IF(E242="","",V231),N("T17"))</f>
        <v/>
      </c>
      <c r="W242" s="135" t="str">
        <f>IF(1=1,IF(OR(U242="",V242="",NOT(ISNUMBER(U242)),NOT(ISNUMBER(V242)),U242=0),"",V242/U242),N("U17"))</f>
        <v/>
      </c>
      <c r="X242" s="136" t="str">
        <f>IF(1=1,IF(OR(W242="",NOT(ISNUMBER(F242))),"",F242*W242*IFERROR(INDEX(D384:D428,MATCH(AE242,B384:B428,0)),1)),N("V7"))</f>
        <v/>
      </c>
      <c r="Y242" s="137" t="str">
        <f>IF(1=1,IF(F242="","",IF(G242="","",IFERROR(INDEX(E384:E428,MATCH(AE242,B384:B428,0)),G242&amp;""))),N("W6"))</f>
        <v/>
      </c>
      <c r="Z242" s="142" t="str">
        <f>IF(1=1,IF(X242="","",IF(AND(ISNUMBER(X242),X242&lt;1,Y242="kg"),MAX(1,ROUND(X242*1000,0)),IF(AND(ISNUMBER(X242),X242&lt;1,Y242="L"),MAX(1,ROUND(X242*100,0)),ROUND(X242,3)))),N("X17"))</f>
        <v/>
      </c>
      <c r="AA242" s="143" t="str">
        <f>IF(1=1,IF(X242="","",IF(AND(ISNUMBER(X242),X242&lt;1,Y242="kg"),"g",IF(AND(ISNUMBER(X242),X242&lt;1,Y242="L"),"cl",Y242))),N("Y17"))</f>
        <v/>
      </c>
      <c r="AB242" s="123" t="str">
        <f>IF(1=1,IF(E242="","",IF(F242="","A CONTROLER",IF(NOT(ISNUMBER(F242)),"TEXTE",IF(OR(W242="",W242&lt;=0),"COMMANDE COUVERTS INCOMPLETE",IF(G242="","UNITE MANQUANTE",IF(COUNTIF(B384:B428,AE242)=0,"UNITE A CONTROLER","OK")))))),N("Z6"))</f>
        <v/>
      </c>
      <c r="AD242" s="144" t="str">
        <f>IF(1=1,IF(E242="","",AD231),N("AB17"))</f>
        <v/>
      </c>
      <c r="AE242" s="125" t="str">
        <f>IF(1=1,IF(G242="","",UPPER(TRIM(SUBSTITUTE(SUBSTITUTE(G242&amp;"",CHAR(160)," ")," "," ")))),N("AC17"))</f>
        <v/>
      </c>
      <c r="AG242" s="5" t="s">
        <v>225</v>
      </c>
    </row>
    <row r="243" spans="1:33" ht="15.75" x14ac:dyDescent="0.25">
      <c r="A243" s="126" t="str">
        <f>IF(1=1,IF(E243="","",A231),N("A18"))</f>
        <v/>
      </c>
      <c r="B243" s="127" t="str">
        <f>IF(1=1,IF(E243="","",B231),N("B18"))</f>
        <v/>
      </c>
      <c r="C243" s="128"/>
      <c r="D243" s="129" t="str">
        <f>IF(ISBLANK(E243),"",LARGE(D231:D242,1)+1)</f>
        <v/>
      </c>
      <c r="E243" s="130"/>
      <c r="F243" s="131"/>
      <c r="G243" s="170"/>
      <c r="H243" s="105"/>
      <c r="I243" s="132" t="str">
        <f>IF(1=1,IF(E243="","",I231),N("H18"))</f>
        <v/>
      </c>
      <c r="J243" s="133" t="str">
        <f>IF(1=1,IF(E243="","",J231),N("I18"))</f>
        <v/>
      </c>
      <c r="K243" s="134" t="str">
        <f>IF(1=1,IF(E243="","",K231),N("J18"))</f>
        <v/>
      </c>
      <c r="L243" s="135" t="str">
        <f>IF(1=1,IF(OR(J243="",O243="",NOT(ISNUMBER(J243)),NOT(ISNUMBER(O243)),J243=0),"",O243/J243),N("L18"))</f>
        <v/>
      </c>
      <c r="M243" s="136" t="str">
        <f>IF(1=1,IF(OR(L243="",NOT(ISNUMBER(F243))),"",F243*L243*IFERROR(INDEX(D384:D428,MATCH(AE243,B384:B428,0)),1)),N("M13"))</f>
        <v/>
      </c>
      <c r="N243" s="137" t="str">
        <f>IF(1=1,IF(F243="","",IF(G243="","",IFERROR(INDEX(E384:E428,MATCH(AE243,B384:B428,0)),G243&amp;""))),N("N6"))</f>
        <v/>
      </c>
      <c r="O243" s="138" t="str">
        <f>IF(1=1,IF(E243="","",O231),N("K18"))</f>
        <v/>
      </c>
      <c r="P243" s="139" t="str">
        <f>IF(1=1,IF(M243="","",IF(AND(ISNUMBER(M243),M243&lt;1,N243="kg"),MAX(1,ROUND(M243*1000,0)),IF(AND(ISNUMBER(M243),M243&lt;1,N243="L"),MAX(1,ROUND(M243*100,0)),ROUND(M243,3)))),N("O18"))</f>
        <v/>
      </c>
      <c r="Q243" s="140" t="str">
        <f>IF(1=1,IF(M243="","",IF(AND(ISNUMBER(M243),M243&lt;1,N243="kg"),"g",IF(AND(ISNUMBER(M243),M243&lt;1,N243="L"),"cl",N243))),N("P18"))</f>
        <v/>
      </c>
      <c r="R243" s="161" t="str">
        <f>IF(1=1,IF(E243="","",IF(F243="","A CONTROLER",IF(NOT(ISNUMBER(F243)),"TEXTE",IF(OR(L243="",L243&lt;=0),"COMMANDE PRINCIPALE INCOMPLETE",IF(G243="","UNITE MANQUANTE",IF(COUNTIF(B384:B428,AE243)=0,"UNITE A CONTROLER","OK")))))),N("Q9"))</f>
        <v/>
      </c>
      <c r="S243" s="105"/>
      <c r="T243" s="141">
        <f t="shared" si="17"/>
        <v>0</v>
      </c>
      <c r="U243" s="133" t="str">
        <f>IF(1=1,IF(E243="","",U231),N("S18"))</f>
        <v/>
      </c>
      <c r="V243" s="133" t="str">
        <f>IF(1=1,IF(E243="","",V231),N("T18"))</f>
        <v/>
      </c>
      <c r="W243" s="135" t="str">
        <f>IF(1=1,IF(OR(U243="",V243="",NOT(ISNUMBER(U243)),NOT(ISNUMBER(V243)),U243=0),"",V243/U243),N("U18"))</f>
        <v/>
      </c>
      <c r="X243" s="136" t="str">
        <f>IF(1=1,IF(OR(W243="",NOT(ISNUMBER(F243))),"",F243*W243*IFERROR(INDEX(D384:D428,MATCH(AE243,B384:B428,0)),1)),N("V7"))</f>
        <v/>
      </c>
      <c r="Y243" s="137" t="str">
        <f>IF(1=1,IF(F243="","",IF(G243="","",IFERROR(INDEX(E384:E428,MATCH(AE243,B384:B428,0)),G243&amp;""))),N("W6"))</f>
        <v/>
      </c>
      <c r="Z243" s="142" t="str">
        <f>IF(1=1,IF(X243="","",IF(AND(ISNUMBER(X243),X243&lt;1,Y243="kg"),MAX(1,ROUND(X243*1000,0)),IF(AND(ISNUMBER(X243),X243&lt;1,Y243="L"),MAX(1,ROUND(X243*100,0)),ROUND(X243,3)))),N("X18"))</f>
        <v/>
      </c>
      <c r="AA243" s="143" t="str">
        <f>IF(1=1,IF(X243="","",IF(AND(ISNUMBER(X243),X243&lt;1,Y243="kg"),"g",IF(AND(ISNUMBER(X243),X243&lt;1,Y243="L"),"cl",Y243))),N("Y18"))</f>
        <v/>
      </c>
      <c r="AB243" s="123" t="str">
        <f>IF(1=1,IF(E243="","",IF(F243="","A CONTROLER",IF(NOT(ISNUMBER(F243)),"TEXTE",IF(OR(W243="",W243&lt;=0),"COMMANDE COUVERTS INCOMPLETE",IF(G243="","UNITE MANQUANTE",IF(COUNTIF(B384:B428,AE243)=0,"UNITE A CONTROLER","OK")))))),N("Z6"))</f>
        <v/>
      </c>
      <c r="AD243" s="144" t="str">
        <f>IF(1=1,IF(E243="","",AD231),N("AB18"))</f>
        <v/>
      </c>
      <c r="AE243" s="125" t="str">
        <f>IF(1=1,IF(G243="","",UPPER(TRIM(SUBSTITUTE(SUBSTITUTE(G243&amp;"",CHAR(160)," ")," "," ")))),N("AC18"))</f>
        <v/>
      </c>
      <c r="AG243" s="5" t="s">
        <v>36</v>
      </c>
    </row>
    <row r="244" spans="1:33" ht="15.75" x14ac:dyDescent="0.25">
      <c r="A244" s="126" t="str">
        <f>IF(1=1,IF(E244="","",A231),N("A19"))</f>
        <v/>
      </c>
      <c r="B244" s="127" t="str">
        <f>IF(1=1,IF(E244="","",B231),N("B19"))</f>
        <v/>
      </c>
      <c r="C244" s="128"/>
      <c r="D244" s="129" t="str">
        <f>IF(ISBLANK(E244),"",LARGE(D231:D243,1)+1)</f>
        <v/>
      </c>
      <c r="E244" s="130"/>
      <c r="F244" s="131"/>
      <c r="G244" s="170"/>
      <c r="H244" s="105"/>
      <c r="I244" s="132" t="str">
        <f>IF(1=1,IF(E244="","",I231),N("H19"))</f>
        <v/>
      </c>
      <c r="J244" s="133" t="str">
        <f>IF(1=1,IF(E244="","",J231),N("I19"))</f>
        <v/>
      </c>
      <c r="K244" s="134" t="str">
        <f>IF(1=1,IF(E244="","",K231),N("J19"))</f>
        <v/>
      </c>
      <c r="L244" s="135" t="str">
        <f>IF(1=1,IF(OR(J244="",O244="",NOT(ISNUMBER(J244)),NOT(ISNUMBER(O244)),J244=0),"",O244/J244),N("L19"))</f>
        <v/>
      </c>
      <c r="M244" s="136" t="str">
        <f>IF(1=1,IF(OR(L244="",NOT(ISNUMBER(F244))),"",F244*L244*IFERROR(INDEX(D384:D428,MATCH(AE244,B384:B428,0)),1)),N("M13"))</f>
        <v/>
      </c>
      <c r="N244" s="137" t="str">
        <f>IF(1=1,IF(F244="","",IF(G244="","",IFERROR(INDEX(E384:E428,MATCH(AE244,B384:B428,0)),G244&amp;""))),N("N6"))</f>
        <v/>
      </c>
      <c r="O244" s="138" t="str">
        <f>IF(1=1,IF(E244="","",O231),N("K19"))</f>
        <v/>
      </c>
      <c r="P244" s="139" t="str">
        <f>IF(1=1,IF(M244="","",IF(AND(ISNUMBER(M244),M244&lt;1,N244="kg"),MAX(1,ROUND(M244*1000,0)),IF(AND(ISNUMBER(M244),M244&lt;1,N244="L"),MAX(1,ROUND(M244*100,0)),ROUND(M244,3)))),N("O19"))</f>
        <v/>
      </c>
      <c r="Q244" s="140" t="str">
        <f>IF(1=1,IF(M244="","",IF(AND(ISNUMBER(M244),M244&lt;1,N244="kg"),"g",IF(AND(ISNUMBER(M244),M244&lt;1,N244="L"),"cl",N244))),N("P19"))</f>
        <v/>
      </c>
      <c r="R244" s="161" t="str">
        <f>IF(1=1,IF(E244="","",IF(F244="","A CONTROLER",IF(NOT(ISNUMBER(F244)),"TEXTE",IF(OR(L244="",L244&lt;=0),"COMMANDE PRINCIPALE INCOMPLETE",IF(G244="","UNITE MANQUANTE",IF(COUNTIF(B384:B428,AE244)=0,"UNITE A CONTROLER","OK")))))),N("Q9"))</f>
        <v/>
      </c>
      <c r="S244" s="105"/>
      <c r="T244" s="141">
        <f t="shared" si="17"/>
        <v>0</v>
      </c>
      <c r="U244" s="133" t="str">
        <f>IF(1=1,IF(E244="","",U231),N("S19"))</f>
        <v/>
      </c>
      <c r="V244" s="133" t="str">
        <f>IF(1=1,IF(E244="","",V231),N("T19"))</f>
        <v/>
      </c>
      <c r="W244" s="135" t="str">
        <f>IF(1=1,IF(OR(U244="",V244="",NOT(ISNUMBER(U244)),NOT(ISNUMBER(V244)),U244=0),"",V244/U244),N("U19"))</f>
        <v/>
      </c>
      <c r="X244" s="136" t="str">
        <f>IF(1=1,IF(OR(W244="",NOT(ISNUMBER(F244))),"",F244*W244*IFERROR(INDEX(D384:D428,MATCH(AE244,B384:B428,0)),1)),N("V7"))</f>
        <v/>
      </c>
      <c r="Y244" s="137" t="str">
        <f>IF(1=1,IF(F244="","",IF(G244="","",IFERROR(INDEX(E384:E428,MATCH(AE244,B384:B428,0)),G244&amp;""))),N("W6"))</f>
        <v/>
      </c>
      <c r="Z244" s="142" t="str">
        <f>IF(1=1,IF(X244="","",IF(AND(ISNUMBER(X244),X244&lt;1,Y244="kg"),MAX(1,ROUND(X244*1000,0)),IF(AND(ISNUMBER(X244),X244&lt;1,Y244="L"),MAX(1,ROUND(X244*100,0)),ROUND(X244,3)))),N("X19"))</f>
        <v/>
      </c>
      <c r="AA244" s="143" t="str">
        <f>IF(1=1,IF(X244="","",IF(AND(ISNUMBER(X244),X244&lt;1,Y244="kg"),"g",IF(AND(ISNUMBER(X244),X244&lt;1,Y244="L"),"cl",Y244))),N("Y19"))</f>
        <v/>
      </c>
      <c r="AB244" s="123" t="str">
        <f>IF(1=1,IF(E244="","",IF(F244="","A CONTROLER",IF(NOT(ISNUMBER(F244)),"TEXTE",IF(OR(W244="",W244&lt;=0),"COMMANDE COUVERTS INCOMPLETE",IF(G244="","UNITE MANQUANTE",IF(COUNTIF(B384:B428,AE244)=0,"UNITE A CONTROLER","OK")))))),N("Z6"))</f>
        <v/>
      </c>
      <c r="AD244" s="144" t="str">
        <f>IF(1=1,IF(E244="","",AD231),N("AB19"))</f>
        <v/>
      </c>
      <c r="AE244" s="125" t="str">
        <f>IF(1=1,IF(G244="","",UPPER(TRIM(SUBSTITUTE(SUBSTITUTE(G244&amp;"",CHAR(160)," ")," "," ")))),N("AC19"))</f>
        <v/>
      </c>
      <c r="AG244" s="5" t="s">
        <v>37</v>
      </c>
    </row>
    <row r="245" spans="1:33" ht="15.75" x14ac:dyDescent="0.25">
      <c r="A245" s="126" t="str">
        <f>IF(1=1,IF(E245="","",A231),N("A20"))</f>
        <v/>
      </c>
      <c r="B245" s="127" t="str">
        <f>IF(1=1,IF(E245="","",B231),N("B20"))</f>
        <v/>
      </c>
      <c r="C245" s="128"/>
      <c r="D245" s="129" t="str">
        <f>IF(ISBLANK(E245),"",LARGE(D231:D244,1)+1)</f>
        <v/>
      </c>
      <c r="E245" s="130"/>
      <c r="F245" s="131"/>
      <c r="G245" s="170"/>
      <c r="H245" s="105"/>
      <c r="I245" s="132" t="str">
        <f>IF(1=1,IF(E245="","",I231),N("H20"))</f>
        <v/>
      </c>
      <c r="J245" s="133" t="str">
        <f>IF(1=1,IF(E245="","",J231),N("I20"))</f>
        <v/>
      </c>
      <c r="K245" s="134" t="str">
        <f>IF(1=1,IF(E245="","",K231),N("J20"))</f>
        <v/>
      </c>
      <c r="L245" s="135" t="str">
        <f>IF(1=1,IF(OR(J245="",O245="",NOT(ISNUMBER(J245)),NOT(ISNUMBER(O245)),J245=0),"",O245/J245),N("L20"))</f>
        <v/>
      </c>
      <c r="M245" s="136" t="str">
        <f>IF(1=1,IF(OR(L245="",NOT(ISNUMBER(F245))),"",F245*L245*IFERROR(INDEX(D384:D428,MATCH(AE245,B384:B428,0)),1)),N("M13"))</f>
        <v/>
      </c>
      <c r="N245" s="137" t="str">
        <f>IF(1=1,IF(F245="","",IF(G245="","",IFERROR(INDEX(E384:E428,MATCH(AE245,B384:B428,0)),G245&amp;""))),N("N6"))</f>
        <v/>
      </c>
      <c r="O245" s="138" t="str">
        <f>IF(1=1,IF(E245="","",O231),N("K20"))</f>
        <v/>
      </c>
      <c r="P245" s="139" t="str">
        <f>IF(1=1,IF(M245="","",IF(AND(ISNUMBER(M245),M245&lt;1,N245="kg"),MAX(1,ROUND(M245*1000,0)),IF(AND(ISNUMBER(M245),M245&lt;1,N245="L"),MAX(1,ROUND(M245*100,0)),ROUND(M245,3)))),N("O20"))</f>
        <v/>
      </c>
      <c r="Q245" s="140" t="str">
        <f>IF(1=1,IF(M245="","",IF(AND(ISNUMBER(M245),M245&lt;1,N245="kg"),"g",IF(AND(ISNUMBER(M245),M245&lt;1,N245="L"),"cl",N245))),N("P20"))</f>
        <v/>
      </c>
      <c r="R245" s="161" t="str">
        <f>IF(1=1,IF(E245="","",IF(F245="","A CONTROLER",IF(NOT(ISNUMBER(F245)),"TEXTE",IF(OR(L245="",L245&lt;=0),"COMMANDE PRINCIPALE INCOMPLETE",IF(G245="","UNITE MANQUANTE",IF(COUNTIF(B384:B428,AE245)=0,"UNITE A CONTROLER","OK")))))),N("Q9"))</f>
        <v/>
      </c>
      <c r="S245" s="105"/>
      <c r="T245" s="141">
        <f t="shared" si="17"/>
        <v>0</v>
      </c>
      <c r="U245" s="133" t="str">
        <f>IF(1=1,IF(E245="","",U231),N("S20"))</f>
        <v/>
      </c>
      <c r="V245" s="133" t="str">
        <f>IF(1=1,IF(E245="","",V231),N("T20"))</f>
        <v/>
      </c>
      <c r="W245" s="135" t="str">
        <f>IF(1=1,IF(OR(U245="",V245="",NOT(ISNUMBER(U245)),NOT(ISNUMBER(V245)),U245=0),"",V245/U245),N("U20"))</f>
        <v/>
      </c>
      <c r="X245" s="136" t="str">
        <f>IF(1=1,IF(OR(W245="",NOT(ISNUMBER(F245))),"",F245*W245*IFERROR(INDEX(D384:D428,MATCH(AE245,B384:B428,0)),1)),N("V7"))</f>
        <v/>
      </c>
      <c r="Y245" s="137" t="str">
        <f>IF(1=1,IF(F245="","",IF(G245="","",IFERROR(INDEX(E384:E428,MATCH(AE245,B384:B428,0)),G245&amp;""))),N("W6"))</f>
        <v/>
      </c>
      <c r="Z245" s="142" t="str">
        <f>IF(1=1,IF(X245="","",IF(AND(ISNUMBER(X245),X245&lt;1,Y245="kg"),MAX(1,ROUND(X245*1000,0)),IF(AND(ISNUMBER(X245),X245&lt;1,Y245="L"),MAX(1,ROUND(X245*100,0)),ROUND(X245,3)))),N("X20"))</f>
        <v/>
      </c>
      <c r="AA245" s="143" t="str">
        <f>IF(1=1,IF(X245="","",IF(AND(ISNUMBER(X245),X245&lt;1,Y245="kg"),"g",IF(AND(ISNUMBER(X245),X245&lt;1,Y245="L"),"cl",Y245))),N("Y20"))</f>
        <v/>
      </c>
      <c r="AB245" s="123" t="str">
        <f>IF(1=1,IF(E245="","",IF(F245="","A CONTROLER",IF(NOT(ISNUMBER(F245)),"TEXTE",IF(OR(W245="",W245&lt;=0),"COMMANDE COUVERTS INCOMPLETE",IF(G245="","UNITE MANQUANTE",IF(COUNTIF(B384:B428,AE245)=0,"UNITE A CONTROLER","OK")))))),N("Z6"))</f>
        <v/>
      </c>
      <c r="AD245" s="144" t="str">
        <f>IF(1=1,IF(E245="","",AD231),N("AB20"))</f>
        <v/>
      </c>
      <c r="AE245" s="125" t="str">
        <f>IF(1=1,IF(G245="","",UPPER(TRIM(SUBSTITUTE(SUBSTITUTE(G245&amp;"",CHAR(160)," ")," "," ")))),N("AC20"))</f>
        <v/>
      </c>
      <c r="AG245" s="4" t="s">
        <v>38</v>
      </c>
    </row>
    <row r="246" spans="1:33" ht="15.75" x14ac:dyDescent="0.25">
      <c r="A246" s="126" t="str">
        <f>IF(1=1,IF(E246="","",A231),N("A21"))</f>
        <v/>
      </c>
      <c r="B246" s="127" t="str">
        <f>IF(1=1,IF(E246="","",B231),N("B21"))</f>
        <v/>
      </c>
      <c r="C246" s="128"/>
      <c r="D246" s="129" t="str">
        <f>IF(ISBLANK(E246),"",LARGE(D231:D245,1)+1)</f>
        <v/>
      </c>
      <c r="E246" s="130"/>
      <c r="F246" s="131"/>
      <c r="G246" s="170"/>
      <c r="H246" s="105"/>
      <c r="I246" s="132" t="str">
        <f>IF(1=1,IF(E246="","",I231),N("H21"))</f>
        <v/>
      </c>
      <c r="J246" s="133" t="str">
        <f>IF(1=1,IF(E246="","",J231),N("I21"))</f>
        <v/>
      </c>
      <c r="K246" s="134" t="str">
        <f>IF(1=1,IF(E246="","",K231),N("J21"))</f>
        <v/>
      </c>
      <c r="L246" s="135" t="str">
        <f>IF(1=1,IF(OR(J246="",O246="",NOT(ISNUMBER(J246)),NOT(ISNUMBER(O246)),J246=0),"",O246/J246),N("L21"))</f>
        <v/>
      </c>
      <c r="M246" s="136" t="str">
        <f>IF(1=1,IF(OR(L246="",NOT(ISNUMBER(F246))),"",F246*L246*IFERROR(INDEX(D384:D428,MATCH(AE246,B384:B428,0)),1)),N("M13"))</f>
        <v/>
      </c>
      <c r="N246" s="137" t="str">
        <f>IF(1=1,IF(F246="","",IF(G246="","",IFERROR(INDEX(E384:E428,MATCH(AE246,B384:B428,0)),G246&amp;""))),N("N6"))</f>
        <v/>
      </c>
      <c r="O246" s="138" t="str">
        <f>IF(1=1,IF(E246="","",O231),N("K21"))</f>
        <v/>
      </c>
      <c r="P246" s="139" t="str">
        <f>IF(1=1,IF(M246="","",IF(AND(ISNUMBER(M246),M246&lt;1,N246="kg"),MAX(1,ROUND(M246*1000,0)),IF(AND(ISNUMBER(M246),M246&lt;1,N246="L"),MAX(1,ROUND(M246*100,0)),ROUND(M246,3)))),N("O21"))</f>
        <v/>
      </c>
      <c r="Q246" s="140" t="str">
        <f>IF(1=1,IF(M246="","",IF(AND(ISNUMBER(M246),M246&lt;1,N246="kg"),"g",IF(AND(ISNUMBER(M246),M246&lt;1,N246="L"),"cl",N246))),N("P21"))</f>
        <v/>
      </c>
      <c r="R246" s="161" t="str">
        <f>IF(1=1,IF(E246="","",IF(F246="","A CONTROLER",IF(NOT(ISNUMBER(F246)),"TEXTE",IF(OR(L246="",L246&lt;=0),"COMMANDE PRINCIPALE INCOMPLETE",IF(G246="","UNITE MANQUANTE",IF(COUNTIF(B384:B428,AE246)=0,"UNITE A CONTROLER","OK")))))),N("Q9"))</f>
        <v/>
      </c>
      <c r="S246" s="105"/>
      <c r="T246" s="141">
        <f t="shared" si="17"/>
        <v>0</v>
      </c>
      <c r="U246" s="133" t="str">
        <f>IF(1=1,IF(E246="","",U231),N("S21"))</f>
        <v/>
      </c>
      <c r="V246" s="133" t="str">
        <f>IF(1=1,IF(E246="","",V231),N("T21"))</f>
        <v/>
      </c>
      <c r="W246" s="135" t="str">
        <f>IF(1=1,IF(OR(U246="",V246="",NOT(ISNUMBER(U246)),NOT(ISNUMBER(V246)),U246=0),"",V246/U246),N("U21"))</f>
        <v/>
      </c>
      <c r="X246" s="136" t="str">
        <f>IF(1=1,IF(OR(W246="",NOT(ISNUMBER(F246))),"",F246*W246*IFERROR(INDEX(D384:D428,MATCH(AE246,B384:B428,0)),1)),N("V7"))</f>
        <v/>
      </c>
      <c r="Y246" s="137" t="str">
        <f>IF(1=1,IF(F246="","",IF(G246="","",IFERROR(INDEX(E384:E428,MATCH(AE246,B384:B428,0)),G246&amp;""))),N("W6"))</f>
        <v/>
      </c>
      <c r="Z246" s="142" t="str">
        <f>IF(1=1,IF(X246="","",IF(AND(ISNUMBER(X246),X246&lt;1,Y246="kg"),MAX(1,ROUND(X246*1000,0)),IF(AND(ISNUMBER(X246),X246&lt;1,Y246="L"),MAX(1,ROUND(X246*100,0)),ROUND(X246,3)))),N("X21"))</f>
        <v/>
      </c>
      <c r="AA246" s="143" t="str">
        <f>IF(1=1,IF(X246="","",IF(AND(ISNUMBER(X246),X246&lt;1,Y246="kg"),"g",IF(AND(ISNUMBER(X246),X246&lt;1,Y246="L"),"cl",Y246))),N("Y21"))</f>
        <v/>
      </c>
      <c r="AB246" s="123" t="str">
        <f>IF(1=1,IF(E246="","",IF(F246="","A CONTROLER",IF(NOT(ISNUMBER(F246)),"TEXTE",IF(OR(W246="",W246&lt;=0),"COMMANDE COUVERTS INCOMPLETE",IF(G246="","UNITE MANQUANTE",IF(COUNTIF(B384:B428,AE246)=0,"UNITE A CONTROLER","OK")))))),N("Z6"))</f>
        <v/>
      </c>
      <c r="AD246" s="144" t="str">
        <f>IF(1=1,IF(E246="","",AD231),N("AB21"))</f>
        <v/>
      </c>
      <c r="AE246" s="125" t="str">
        <f>IF(1=1,IF(G246="","",UPPER(TRIM(SUBSTITUTE(SUBSTITUTE(G246&amp;"",CHAR(160)," ")," "," ")))),N("AC21"))</f>
        <v/>
      </c>
      <c r="AG246" s="4" t="s">
        <v>39</v>
      </c>
    </row>
    <row r="247" spans="1:33" ht="15.75" x14ac:dyDescent="0.25">
      <c r="A247" s="126" t="str">
        <f>IF(1=1,IF(E247="","",A231),N("A22"))</f>
        <v/>
      </c>
      <c r="B247" s="127" t="str">
        <f>IF(1=1,IF(E247="","",B231),N("B22"))</f>
        <v/>
      </c>
      <c r="C247" s="128"/>
      <c r="D247" s="129" t="str">
        <f>IF(ISBLANK(E247),"",LARGE(D231:D246,1)+1)</f>
        <v/>
      </c>
      <c r="E247" s="130"/>
      <c r="F247" s="131"/>
      <c r="G247" s="170"/>
      <c r="H247" s="105"/>
      <c r="I247" s="132" t="str">
        <f>IF(1=1,IF(E247="","",I231),N("H22"))</f>
        <v/>
      </c>
      <c r="J247" s="133" t="str">
        <f>IF(1=1,IF(E247="","",J231),N("I22"))</f>
        <v/>
      </c>
      <c r="K247" s="134" t="str">
        <f>IF(1=1,IF(E247="","",K231),N("J22"))</f>
        <v/>
      </c>
      <c r="L247" s="135" t="str">
        <f>IF(1=1,IF(OR(J247="",O247="",NOT(ISNUMBER(J247)),NOT(ISNUMBER(O247)),J247=0),"",O247/J247),N("L22"))</f>
        <v/>
      </c>
      <c r="M247" s="136" t="str">
        <f>IF(1=1,IF(OR(L247="",NOT(ISNUMBER(F247))),"",F247*L247*IFERROR(INDEX(D384:D428,MATCH(AE247,B384:B428,0)),1)),N("M13"))</f>
        <v/>
      </c>
      <c r="N247" s="137" t="str">
        <f>IF(1=1,IF(F247="","",IF(G247="","",IFERROR(INDEX(E384:E428,MATCH(AE247,B384:B428,0)),G247&amp;""))),N("N6"))</f>
        <v/>
      </c>
      <c r="O247" s="138" t="str">
        <f>IF(1=1,IF(E247="","",O231),N("K22"))</f>
        <v/>
      </c>
      <c r="P247" s="139" t="str">
        <f>IF(1=1,IF(M247="","",IF(AND(ISNUMBER(M247),M247&lt;1,N247="kg"),MAX(1,ROUND(M247*1000,0)),IF(AND(ISNUMBER(M247),M247&lt;1,N247="L"),MAX(1,ROUND(M247*100,0)),ROUND(M247,3)))),N("O22"))</f>
        <v/>
      </c>
      <c r="Q247" s="140" t="str">
        <f>IF(1=1,IF(M247="","",IF(AND(ISNUMBER(M247),M247&lt;1,N247="kg"),"g",IF(AND(ISNUMBER(M247),M247&lt;1,N247="L"),"cl",N247))),N("P22"))</f>
        <v/>
      </c>
      <c r="R247" s="161" t="str">
        <f>IF(1=1,IF(E247="","",IF(F247="","A CONTROLER",IF(NOT(ISNUMBER(F247)),"TEXTE",IF(OR(L247="",L247&lt;=0),"COMMANDE PRINCIPALE INCOMPLETE",IF(G247="","UNITE MANQUANTE",IF(COUNTIF(B384:B428,AE247)=0,"UNITE A CONTROLER","OK")))))),N("Q9"))</f>
        <v/>
      </c>
      <c r="S247" s="105"/>
      <c r="T247" s="141">
        <f t="shared" si="17"/>
        <v>0</v>
      </c>
      <c r="U247" s="133" t="str">
        <f>IF(1=1,IF(E247="","",U231),N("S22"))</f>
        <v/>
      </c>
      <c r="V247" s="133" t="str">
        <f>IF(1=1,IF(E247="","",V231),N("T22"))</f>
        <v/>
      </c>
      <c r="W247" s="135" t="str">
        <f>IF(1=1,IF(OR(U247="",V247="",NOT(ISNUMBER(U247)),NOT(ISNUMBER(V247)),U247=0),"",V247/U247),N("U22"))</f>
        <v/>
      </c>
      <c r="X247" s="136" t="str">
        <f>IF(1=1,IF(OR(W247="",NOT(ISNUMBER(F247))),"",F247*W247*IFERROR(INDEX(D384:D428,MATCH(AE247,B384:B428,0)),1)),N("V7"))</f>
        <v/>
      </c>
      <c r="Y247" s="137" t="str">
        <f>IF(1=1,IF(F247="","",IF(G247="","",IFERROR(INDEX(E384:E428,MATCH(AE247,B384:B428,0)),G247&amp;""))),N("W6"))</f>
        <v/>
      </c>
      <c r="Z247" s="142" t="str">
        <f>IF(1=1,IF(X247="","",IF(AND(ISNUMBER(X247),X247&lt;1,Y247="kg"),MAX(1,ROUND(X247*1000,0)),IF(AND(ISNUMBER(X247),X247&lt;1,Y247="L"),MAX(1,ROUND(X247*100,0)),ROUND(X247,3)))),N("X22"))</f>
        <v/>
      </c>
      <c r="AA247" s="143" t="str">
        <f>IF(1=1,IF(X247="","",IF(AND(ISNUMBER(X247),X247&lt;1,Y247="kg"),"g",IF(AND(ISNUMBER(X247),X247&lt;1,Y247="L"),"cl",Y247))),N("Y22"))</f>
        <v/>
      </c>
      <c r="AB247" s="123" t="str">
        <f>IF(1=1,IF(E247="","",IF(F247="","A CONTROLER",IF(NOT(ISNUMBER(F247)),"TEXTE",IF(OR(W247="",W247&lt;=0),"COMMANDE COUVERTS INCOMPLETE",IF(G247="","UNITE MANQUANTE",IF(COUNTIF(B384:B428,AE247)=0,"UNITE A CONTROLER","OK")))))),N("Z6"))</f>
        <v/>
      </c>
      <c r="AD247" s="144" t="str">
        <f>IF(1=1,IF(E247="","",AD231),N("AB22"))</f>
        <v/>
      </c>
      <c r="AE247" s="125" t="str">
        <f>IF(1=1,IF(G247="","",UPPER(TRIM(SUBSTITUTE(SUBSTITUTE(G247&amp;"",CHAR(160)," ")," "," ")))),N("AC22"))</f>
        <v/>
      </c>
      <c r="AG247" s="4" t="s">
        <v>40</v>
      </c>
    </row>
    <row r="248" spans="1:33" ht="15.75" x14ac:dyDescent="0.25">
      <c r="A248" s="126" t="str">
        <f>IF(1=1,IF(E248="","",A231),N("A23"))</f>
        <v/>
      </c>
      <c r="B248" s="127" t="str">
        <f>IF(1=1,IF(E248="","",B231),N("B23"))</f>
        <v/>
      </c>
      <c r="C248" s="128"/>
      <c r="D248" s="129" t="str">
        <f>IF(ISBLANK(E248),"",LARGE(D231:D247,1)+1)</f>
        <v/>
      </c>
      <c r="E248" s="130"/>
      <c r="F248" s="131"/>
      <c r="G248" s="170"/>
      <c r="H248" s="105"/>
      <c r="I248" s="132" t="str">
        <f>IF(1=1,IF(E248="","",I231),N("H23"))</f>
        <v/>
      </c>
      <c r="J248" s="133" t="str">
        <f>IF(1=1,IF(E248="","",J231),N("I23"))</f>
        <v/>
      </c>
      <c r="K248" s="134" t="str">
        <f>IF(1=1,IF(E248="","",K231),N("J23"))</f>
        <v/>
      </c>
      <c r="L248" s="135" t="str">
        <f>IF(1=1,IF(OR(J248="",O248="",NOT(ISNUMBER(J248)),NOT(ISNUMBER(O248)),J248=0),"",O248/J248),N("L23"))</f>
        <v/>
      </c>
      <c r="M248" s="136" t="str">
        <f>IF(1=1,IF(OR(L248="",NOT(ISNUMBER(F248))),"",F248*L248*IFERROR(INDEX(D384:D428,MATCH(AE248,B384:B428,0)),1)),N("M13"))</f>
        <v/>
      </c>
      <c r="N248" s="137" t="str">
        <f>IF(1=1,IF(F248="","",IF(G248="","",IFERROR(INDEX(E384:E428,MATCH(AE248,B384:B428,0)),G248&amp;""))),N("N6"))</f>
        <v/>
      </c>
      <c r="O248" s="138" t="str">
        <f>IF(1=1,IF(E248="","",O231),N("K23"))</f>
        <v/>
      </c>
      <c r="P248" s="139" t="str">
        <f>IF(1=1,IF(M248="","",IF(AND(ISNUMBER(M248),M248&lt;1,N248="kg"),MAX(1,ROUND(M248*1000,0)),IF(AND(ISNUMBER(M248),M248&lt;1,N248="L"),MAX(1,ROUND(M248*100,0)),ROUND(M248,3)))),N("O23"))</f>
        <v/>
      </c>
      <c r="Q248" s="140" t="str">
        <f>IF(1=1,IF(M248="","",IF(AND(ISNUMBER(M248),M248&lt;1,N248="kg"),"g",IF(AND(ISNUMBER(M248),M248&lt;1,N248="L"),"cl",N248))),N("P23"))</f>
        <v/>
      </c>
      <c r="R248" s="161" t="str">
        <f>IF(1=1,IF(E248="","",IF(F248="","A CONTROLER",IF(NOT(ISNUMBER(F248)),"TEXTE",IF(OR(L248="",L248&lt;=0),"COMMANDE PRINCIPALE INCOMPLETE",IF(G248="","UNITE MANQUANTE",IF(COUNTIF(B384:B428,AE248)=0,"UNITE A CONTROLER","OK")))))),N("Q9"))</f>
        <v/>
      </c>
      <c r="S248" s="105"/>
      <c r="T248" s="141">
        <f t="shared" si="17"/>
        <v>0</v>
      </c>
      <c r="U248" s="133" t="str">
        <f>IF(1=1,IF(E248="","",U231),N("S23"))</f>
        <v/>
      </c>
      <c r="V248" s="133" t="str">
        <f>IF(1=1,IF(E248="","",V231),N("T23"))</f>
        <v/>
      </c>
      <c r="W248" s="135" t="str">
        <f>IF(1=1,IF(OR(U248="",V248="",NOT(ISNUMBER(U248)),NOT(ISNUMBER(V248)),U248=0),"",V248/U248),N("U23"))</f>
        <v/>
      </c>
      <c r="X248" s="136" t="str">
        <f>IF(1=1,IF(OR(W248="",NOT(ISNUMBER(F248))),"",F248*W248*IFERROR(INDEX(D384:D428,MATCH(AE248,B384:B428,0)),1)),N("V7"))</f>
        <v/>
      </c>
      <c r="Y248" s="137" t="str">
        <f>IF(1=1,IF(F248="","",IF(G248="","",IFERROR(INDEX(E384:E428,MATCH(AE248,B384:B428,0)),G248&amp;""))),N("W6"))</f>
        <v/>
      </c>
      <c r="Z248" s="142" t="str">
        <f>IF(1=1,IF(X248="","",IF(AND(ISNUMBER(X248),X248&lt;1,Y248="kg"),MAX(1,ROUND(X248*1000,0)),IF(AND(ISNUMBER(X248),X248&lt;1,Y248="L"),MAX(1,ROUND(X248*100,0)),ROUND(X248,3)))),N("X23"))</f>
        <v/>
      </c>
      <c r="AA248" s="143" t="str">
        <f>IF(1=1,IF(X248="","",IF(AND(ISNUMBER(X248),X248&lt;1,Y248="kg"),"g",IF(AND(ISNUMBER(X248),X248&lt;1,Y248="L"),"cl",Y248))),N("Y23"))</f>
        <v/>
      </c>
      <c r="AB248" s="123" t="str">
        <f>IF(1=1,IF(E248="","",IF(F248="","A CONTROLER",IF(NOT(ISNUMBER(F248)),"TEXTE",IF(OR(W248="",W248&lt;=0),"COMMANDE COUVERTS INCOMPLETE",IF(G248="","UNITE MANQUANTE",IF(COUNTIF(B384:B428,AE248)=0,"UNITE A CONTROLER","OK")))))),N("Z6"))</f>
        <v/>
      </c>
      <c r="AD248" s="144" t="str">
        <f>IF(1=1,IF(E248="","",AD231),N("AB23"))</f>
        <v/>
      </c>
      <c r="AE248" s="125" t="str">
        <f>IF(1=1,IF(G248="","",UPPER(TRIM(SUBSTITUTE(SUBSTITUTE(G248&amp;"",CHAR(160)," ")," "," ")))),N("AC23"))</f>
        <v/>
      </c>
      <c r="AG248" s="4" t="s">
        <v>41</v>
      </c>
    </row>
    <row r="249" spans="1:33" ht="15.75" x14ac:dyDescent="0.25">
      <c r="A249" s="126" t="str">
        <f>IF(1=1,IF(E249="","",A231),N("A24"))</f>
        <v/>
      </c>
      <c r="B249" s="127" t="str">
        <f>IF(1=1,IF(E249="","",B231),N("B24"))</f>
        <v/>
      </c>
      <c r="C249" s="128"/>
      <c r="D249" s="129" t="str">
        <f>IF(ISBLANK(E249),"",LARGE(D231:D248,1)+1)</f>
        <v/>
      </c>
      <c r="E249" s="130"/>
      <c r="F249" s="131"/>
      <c r="G249" s="170"/>
      <c r="H249" s="105"/>
      <c r="I249" s="132" t="str">
        <f>IF(1=1,IF(E249="","",I231),N("H24"))</f>
        <v/>
      </c>
      <c r="J249" s="133" t="str">
        <f>IF(1=1,IF(E249="","",J231),N("I24"))</f>
        <v/>
      </c>
      <c r="K249" s="134" t="str">
        <f>IF(1=1,IF(E249="","",K231),N("J24"))</f>
        <v/>
      </c>
      <c r="L249" s="135" t="str">
        <f>IF(1=1,IF(OR(J249="",O249="",NOT(ISNUMBER(J249)),NOT(ISNUMBER(O249)),J249=0),"",O249/J249),N("L24"))</f>
        <v/>
      </c>
      <c r="M249" s="136" t="str">
        <f>IF(1=1,IF(OR(L249="",NOT(ISNUMBER(F249))),"",F249*L249*IFERROR(INDEX(D384:D428,MATCH(AE249,B384:B428,0)),1)),N("M13"))</f>
        <v/>
      </c>
      <c r="N249" s="137" t="str">
        <f>IF(1=1,IF(F249="","",IF(G249="","",IFERROR(INDEX(E384:E428,MATCH(AE249,B384:B428,0)),G249&amp;""))),N("N6"))</f>
        <v/>
      </c>
      <c r="O249" s="138" t="str">
        <f>IF(1=1,IF(E249="","",O231),N("K24"))</f>
        <v/>
      </c>
      <c r="P249" s="139" t="str">
        <f>IF(1=1,IF(M249="","",IF(AND(ISNUMBER(M249),M249&lt;1,N249="kg"),MAX(1,ROUND(M249*1000,0)),IF(AND(ISNUMBER(M249),M249&lt;1,N249="L"),MAX(1,ROUND(M249*100,0)),ROUND(M249,3)))),N("O24"))</f>
        <v/>
      </c>
      <c r="Q249" s="140" t="str">
        <f>IF(1=1,IF(M249="","",IF(AND(ISNUMBER(M249),M249&lt;1,N249="kg"),"g",IF(AND(ISNUMBER(M249),M249&lt;1,N249="L"),"cl",N249))),N("P24"))</f>
        <v/>
      </c>
      <c r="R249" s="161" t="str">
        <f>IF(1=1,IF(E249="","",IF(F249="","A CONTROLER",IF(NOT(ISNUMBER(F249)),"TEXTE",IF(OR(L249="",L249&lt;=0),"COMMANDE PRINCIPALE INCOMPLETE",IF(G249="","UNITE MANQUANTE",IF(COUNTIF(B384:B428,AE249)=0,"UNITE A CONTROLER","OK")))))),N("Q9"))</f>
        <v/>
      </c>
      <c r="S249" s="105"/>
      <c r="T249" s="141">
        <f t="shared" si="17"/>
        <v>0</v>
      </c>
      <c r="U249" s="133" t="str">
        <f>IF(1=1,IF(E249="","",U231),N("S24"))</f>
        <v/>
      </c>
      <c r="V249" s="133" t="str">
        <f>IF(1=1,IF(E249="","",V231),N("T24"))</f>
        <v/>
      </c>
      <c r="W249" s="135" t="str">
        <f>IF(1=1,IF(OR(U249="",V249="",NOT(ISNUMBER(U249)),NOT(ISNUMBER(V249)),U249=0),"",V249/U249),N("U24"))</f>
        <v/>
      </c>
      <c r="X249" s="136" t="str">
        <f>IF(1=1,IF(OR(W249="",NOT(ISNUMBER(F249))),"",F249*W249*IFERROR(INDEX(D384:D428,MATCH(AE249,B384:B428,0)),1)),N("V7"))</f>
        <v/>
      </c>
      <c r="Y249" s="137" t="str">
        <f>IF(1=1,IF(F249="","",IF(G249="","",IFERROR(INDEX(E384:E428,MATCH(AE249,B384:B428,0)),G249&amp;""))),N("W6"))</f>
        <v/>
      </c>
      <c r="Z249" s="142" t="str">
        <f>IF(1=1,IF(X249="","",IF(AND(ISNUMBER(X249),X249&lt;1,Y249="kg"),MAX(1,ROUND(X249*1000,0)),IF(AND(ISNUMBER(X249),X249&lt;1,Y249="L"),MAX(1,ROUND(X249*100,0)),ROUND(X249,3)))),N("X24"))</f>
        <v/>
      </c>
      <c r="AA249" s="143" t="str">
        <f>IF(1=1,IF(X249="","",IF(AND(ISNUMBER(X249),X249&lt;1,Y249="kg"),"g",IF(AND(ISNUMBER(X249),X249&lt;1,Y249="L"),"cl",Y249))),N("Y24"))</f>
        <v/>
      </c>
      <c r="AB249" s="123" t="str">
        <f>IF(1=1,IF(E249="","",IF(F249="","A CONTROLER",IF(NOT(ISNUMBER(F249)),"TEXTE",IF(OR(W249="",W249&lt;=0),"COMMANDE COUVERTS INCOMPLETE",IF(G249="","UNITE MANQUANTE",IF(COUNTIF(B384:B428,AE249)=0,"UNITE A CONTROLER","OK")))))),N("Z6"))</f>
        <v/>
      </c>
      <c r="AD249" s="144" t="str">
        <f>IF(1=1,IF(E249="","",AD231),N("AB24"))</f>
        <v/>
      </c>
      <c r="AE249" s="125" t="str">
        <f>IF(1=1,IF(G249="","",UPPER(TRIM(SUBSTITUTE(SUBSTITUTE(G249&amp;"",CHAR(160)," ")," "," ")))),N("AC24"))</f>
        <v/>
      </c>
      <c r="AG249" s="5" t="s">
        <v>42</v>
      </c>
    </row>
    <row r="250" spans="1:33" ht="15.75" x14ac:dyDescent="0.25">
      <c r="A250" s="126" t="str">
        <f>IF(1=1,IF(E250="","",A231),N("A25"))</f>
        <v/>
      </c>
      <c r="B250" s="127" t="str">
        <f>IF(1=1,IF(E250="","",B231),N("B25"))</f>
        <v/>
      </c>
      <c r="C250" s="128"/>
      <c r="D250" s="129" t="str">
        <f>IF(ISBLANK(E250),"",LARGE(D231:D249,1)+1)</f>
        <v/>
      </c>
      <c r="E250" s="130"/>
      <c r="F250" s="131"/>
      <c r="G250" s="170"/>
      <c r="H250" s="105"/>
      <c r="I250" s="132" t="str">
        <f>IF(1=1,IF(E250="","",I231),N("H25"))</f>
        <v/>
      </c>
      <c r="J250" s="133" t="str">
        <f>IF(1=1,IF(E250="","",J231),N("I25"))</f>
        <v/>
      </c>
      <c r="K250" s="134" t="str">
        <f>IF(1=1,IF(E250="","",K231),N("J25"))</f>
        <v/>
      </c>
      <c r="L250" s="135" t="str">
        <f>IF(1=1,IF(OR(J250="",O250="",NOT(ISNUMBER(J250)),NOT(ISNUMBER(O250)),J250=0),"",O250/J250),N("L25"))</f>
        <v/>
      </c>
      <c r="M250" s="136" t="str">
        <f>IF(1=1,IF(OR(L250="",NOT(ISNUMBER(F250))),"",F250*L250*IFERROR(INDEX(D384:D428,MATCH(AE250,B384:B428,0)),1)),N("M13"))</f>
        <v/>
      </c>
      <c r="N250" s="137" t="str">
        <f>IF(1=1,IF(F250="","",IF(G250="","",IFERROR(INDEX(E384:E428,MATCH(AE250,B384:B428,0)),G250&amp;""))),N("N6"))</f>
        <v/>
      </c>
      <c r="O250" s="138" t="str">
        <f>IF(1=1,IF(E250="","",O231),N("K25"))</f>
        <v/>
      </c>
      <c r="P250" s="139" t="str">
        <f>IF(1=1,IF(M250="","",IF(AND(ISNUMBER(M250),M250&lt;1,N250="kg"),MAX(1,ROUND(M250*1000,0)),IF(AND(ISNUMBER(M250),M250&lt;1,N250="L"),MAX(1,ROUND(M250*100,0)),ROUND(M250,3)))),N("O25"))</f>
        <v/>
      </c>
      <c r="Q250" s="140" t="str">
        <f>IF(1=1,IF(M250="","",IF(AND(ISNUMBER(M250),M250&lt;1,N250="kg"),"g",IF(AND(ISNUMBER(M250),M250&lt;1,N250="L"),"cl",N250))),N("P25"))</f>
        <v/>
      </c>
      <c r="R250" s="161" t="str">
        <f>IF(1=1,IF(E250="","",IF(F250="","A CONTROLER",IF(NOT(ISNUMBER(F250)),"TEXTE",IF(OR(L250="",L250&lt;=0),"COMMANDE PRINCIPALE INCOMPLETE",IF(G250="","UNITE MANQUANTE",IF(COUNTIF(B384:B428,AE250)=0,"UNITE A CONTROLER","OK")))))),N("Q9"))</f>
        <v/>
      </c>
      <c r="S250" s="105"/>
      <c r="T250" s="141">
        <f t="shared" si="17"/>
        <v>0</v>
      </c>
      <c r="U250" s="133" t="str">
        <f>IF(1=1,IF(E250="","",U231),N("S25"))</f>
        <v/>
      </c>
      <c r="V250" s="133" t="str">
        <f>IF(1=1,IF(E250="","",V231),N("T25"))</f>
        <v/>
      </c>
      <c r="W250" s="135" t="str">
        <f>IF(1=1,IF(OR(U250="",V250="",NOT(ISNUMBER(U250)),NOT(ISNUMBER(V250)),U250=0),"",V250/U250),N("U25"))</f>
        <v/>
      </c>
      <c r="X250" s="136" t="str">
        <f>IF(1=1,IF(OR(W250="",NOT(ISNUMBER(F250))),"",F250*W250*IFERROR(INDEX(D384:D428,MATCH(AE250,B384:B428,0)),1)),N("V7"))</f>
        <v/>
      </c>
      <c r="Y250" s="137" t="str">
        <f>IF(1=1,IF(F250="","",IF(G250="","",IFERROR(INDEX(E384:E428,MATCH(AE250,B384:B428,0)),G250&amp;""))),N("W6"))</f>
        <v/>
      </c>
      <c r="Z250" s="142" t="str">
        <f>IF(1=1,IF(X250="","",IF(AND(ISNUMBER(X250),X250&lt;1,Y250="kg"),MAX(1,ROUND(X250*1000,0)),IF(AND(ISNUMBER(X250),X250&lt;1,Y250="L"),MAX(1,ROUND(X250*100,0)),ROUND(X250,3)))),N("X25"))</f>
        <v/>
      </c>
      <c r="AA250" s="143" t="str">
        <f>IF(1=1,IF(X250="","",IF(AND(ISNUMBER(X250),X250&lt;1,Y250="kg"),"g",IF(AND(ISNUMBER(X250),X250&lt;1,Y250="L"),"cl",Y250))),N("Y25"))</f>
        <v/>
      </c>
      <c r="AB250" s="123" t="str">
        <f>IF(1=1,IF(E250="","",IF(F250="","A CONTROLER",IF(NOT(ISNUMBER(F250)),"TEXTE",IF(OR(W250="",W250&lt;=0),"COMMANDE COUVERTS INCOMPLETE",IF(G250="","UNITE MANQUANTE",IF(COUNTIF(B384:B428,AE250)=0,"UNITE A CONTROLER","OK")))))),N("Z6"))</f>
        <v/>
      </c>
      <c r="AD250" s="144" t="str">
        <f>IF(1=1,IF(E250="","",AD231),N("AB25"))</f>
        <v/>
      </c>
      <c r="AE250" s="125" t="str">
        <f>IF(1=1,IF(G250="","",UPPER(TRIM(SUBSTITUTE(SUBSTITUTE(G250&amp;"",CHAR(160)," ")," "," ")))),N("AC25"))</f>
        <v/>
      </c>
      <c r="AG250" s="5" t="s">
        <v>43</v>
      </c>
    </row>
    <row r="251" spans="1:33" ht="15.75" x14ac:dyDescent="0.25">
      <c r="A251" s="126" t="str">
        <f>IF(1=1,IF(E251="","",A231),N("A26"))</f>
        <v/>
      </c>
      <c r="B251" s="127" t="str">
        <f>IF(1=1,IF(E251="","",B231),N("B26"))</f>
        <v/>
      </c>
      <c r="C251" s="128"/>
      <c r="D251" s="129" t="str">
        <f>IF(ISBLANK(E251),"",LARGE(D231:D250,1)+1)</f>
        <v/>
      </c>
      <c r="E251" s="130"/>
      <c r="F251" s="131"/>
      <c r="G251" s="170"/>
      <c r="H251" s="105"/>
      <c r="I251" s="132" t="str">
        <f>IF(1=1,IF(E251="","",I231),N("H26"))</f>
        <v/>
      </c>
      <c r="J251" s="133" t="str">
        <f>IF(1=1,IF(E251="","",J231),N("I26"))</f>
        <v/>
      </c>
      <c r="K251" s="134" t="str">
        <f>IF(1=1,IF(E251="","",K231),N("J26"))</f>
        <v/>
      </c>
      <c r="L251" s="135" t="str">
        <f>IF(1=1,IF(OR(J251="",O251="",NOT(ISNUMBER(J251)),NOT(ISNUMBER(O251)),J251=0),"",O251/J251),N("L26"))</f>
        <v/>
      </c>
      <c r="M251" s="136" t="str">
        <f>IF(1=1,IF(OR(L251="",NOT(ISNUMBER(F251))),"",F251*L251*IFERROR(INDEX(D384:D428,MATCH(AE251,B384:B428,0)),1)),N("M13"))</f>
        <v/>
      </c>
      <c r="N251" s="137" t="str">
        <f>IF(1=1,IF(F251="","",IF(G251="","",IFERROR(INDEX(E384:E428,MATCH(AE251,B384:B428,0)),G251&amp;""))),N("N6"))</f>
        <v/>
      </c>
      <c r="O251" s="138" t="str">
        <f>IF(1=1,IF(E251="","",O231),N("K26"))</f>
        <v/>
      </c>
      <c r="P251" s="139" t="str">
        <f>IF(1=1,IF(M251="","",IF(AND(ISNUMBER(M251),M251&lt;1,N251="kg"),MAX(1,ROUND(M251*1000,0)),IF(AND(ISNUMBER(M251),M251&lt;1,N251="L"),MAX(1,ROUND(M251*100,0)),ROUND(M251,3)))),N("O26"))</f>
        <v/>
      </c>
      <c r="Q251" s="140" t="str">
        <f>IF(1=1,IF(M251="","",IF(AND(ISNUMBER(M251),M251&lt;1,N251="kg"),"g",IF(AND(ISNUMBER(M251),M251&lt;1,N251="L"),"cl",N251))),N("P26"))</f>
        <v/>
      </c>
      <c r="R251" s="161" t="str">
        <f>IF(1=1,IF(E251="","",IF(F251="","A CONTROLER",IF(NOT(ISNUMBER(F251)),"TEXTE",IF(OR(L251="",L251&lt;=0),"COMMANDE PRINCIPALE INCOMPLETE",IF(G251="","UNITE MANQUANTE",IF(COUNTIF(B384:B428,AE251)=0,"UNITE A CONTROLER","OK")))))),N("Q9"))</f>
        <v/>
      </c>
      <c r="S251" s="105"/>
      <c r="T251" s="141">
        <f t="shared" si="17"/>
        <v>0</v>
      </c>
      <c r="U251" s="133" t="str">
        <f>IF(1=1,IF(E251="","",U231),N("S26"))</f>
        <v/>
      </c>
      <c r="V251" s="133" t="str">
        <f>IF(1=1,IF(E251="","",V231),N("T26"))</f>
        <v/>
      </c>
      <c r="W251" s="135" t="str">
        <f>IF(1=1,IF(OR(U251="",V251="",NOT(ISNUMBER(U251)),NOT(ISNUMBER(V251)),U251=0),"",V251/U251),N("U26"))</f>
        <v/>
      </c>
      <c r="X251" s="136" t="str">
        <f>IF(1=1,IF(OR(W251="",NOT(ISNUMBER(F251))),"",F251*W251*IFERROR(INDEX(D384:D428,MATCH(AE251,B384:B428,0)),1)),N("V7"))</f>
        <v/>
      </c>
      <c r="Y251" s="137" t="str">
        <f>IF(1=1,IF(F251="","",IF(G251="","",IFERROR(INDEX(E384:E428,MATCH(AE251,B384:B428,0)),G251&amp;""))),N("W6"))</f>
        <v/>
      </c>
      <c r="Z251" s="142" t="str">
        <f>IF(1=1,IF(X251="","",IF(AND(ISNUMBER(X251),X251&lt;1,Y251="kg"),MAX(1,ROUND(X251*1000,0)),IF(AND(ISNUMBER(X251),X251&lt;1,Y251="L"),MAX(1,ROUND(X251*100,0)),ROUND(X251,3)))),N("X26"))</f>
        <v/>
      </c>
      <c r="AA251" s="143" t="str">
        <f>IF(1=1,IF(X251="","",IF(AND(ISNUMBER(X251),X251&lt;1,Y251="kg"),"g",IF(AND(ISNUMBER(X251),X251&lt;1,Y251="L"),"cl",Y251))),N("Y26"))</f>
        <v/>
      </c>
      <c r="AB251" s="123" t="str">
        <f>IF(1=1,IF(E251="","",IF(F251="","A CONTROLER",IF(NOT(ISNUMBER(F251)),"TEXTE",IF(OR(W251="",W251&lt;=0),"COMMANDE COUVERTS INCOMPLETE",IF(G251="","UNITE MANQUANTE",IF(COUNTIF(B384:B428,AE251)=0,"UNITE A CONTROLER","OK")))))),N("Z6"))</f>
        <v/>
      </c>
      <c r="AD251" s="144" t="str">
        <f>IF(1=1,IF(E251="","",AD231),N("AB26"))</f>
        <v/>
      </c>
      <c r="AE251" s="125" t="str">
        <f>IF(1=1,IF(G251="","",UPPER(TRIM(SUBSTITUTE(SUBSTITUTE(G251&amp;"",CHAR(160)," ")," "," ")))),N("AC26"))</f>
        <v/>
      </c>
      <c r="AG251" s="5" t="s">
        <v>44</v>
      </c>
    </row>
    <row r="252" spans="1:33" ht="15.75" x14ac:dyDescent="0.25">
      <c r="A252" s="126" t="str">
        <f>IF(1=1,IF(E252="","",A231),N("A27"))</f>
        <v/>
      </c>
      <c r="B252" s="127" t="str">
        <f>IF(1=1,IF(E252="","",B231),N("B27"))</f>
        <v/>
      </c>
      <c r="C252" s="128"/>
      <c r="D252" s="129" t="str">
        <f>IF(ISBLANK(E252),"",LARGE(D231:D251,1)+1)</f>
        <v/>
      </c>
      <c r="E252" s="130"/>
      <c r="F252" s="131"/>
      <c r="G252" s="170"/>
      <c r="H252" s="105"/>
      <c r="I252" s="132" t="str">
        <f>IF(1=1,IF(E252="","",I231),N("H27"))</f>
        <v/>
      </c>
      <c r="J252" s="133" t="str">
        <f>IF(1=1,IF(E252="","",J231),N("I27"))</f>
        <v/>
      </c>
      <c r="K252" s="134" t="str">
        <f>IF(1=1,IF(E252="","",K231),N("J27"))</f>
        <v/>
      </c>
      <c r="L252" s="135" t="str">
        <f>IF(1=1,IF(OR(J252="",O252="",NOT(ISNUMBER(J252)),NOT(ISNUMBER(O252)),J252=0),"",O252/J252),N("L27"))</f>
        <v/>
      </c>
      <c r="M252" s="136" t="str">
        <f>IF(1=1,IF(OR(L252="",NOT(ISNUMBER(F252))),"",F252*L252*IFERROR(INDEX(D384:D428,MATCH(AE252,B384:B428,0)),1)),N("M13"))</f>
        <v/>
      </c>
      <c r="N252" s="137" t="str">
        <f>IF(1=1,IF(F252="","",IF(G252="","",IFERROR(INDEX(E384:E428,MATCH(AE252,B384:B428,0)),G252&amp;""))),N("N6"))</f>
        <v/>
      </c>
      <c r="O252" s="138" t="str">
        <f>IF(1=1,IF(E252="","",O231),N("K27"))</f>
        <v/>
      </c>
      <c r="P252" s="139" t="str">
        <f>IF(1=1,IF(M252="","",IF(AND(ISNUMBER(M252),M252&lt;1,N252="kg"),MAX(1,ROUND(M252*1000,0)),IF(AND(ISNUMBER(M252),M252&lt;1,N252="L"),MAX(1,ROUND(M252*100,0)),ROUND(M252,3)))),N("O27"))</f>
        <v/>
      </c>
      <c r="Q252" s="140" t="str">
        <f>IF(1=1,IF(M252="","",IF(AND(ISNUMBER(M252),M252&lt;1,N252="kg"),"g",IF(AND(ISNUMBER(M252),M252&lt;1,N252="L"),"cl",N252))),N("P27"))</f>
        <v/>
      </c>
      <c r="R252" s="161" t="str">
        <f>IF(1=1,IF(E252="","",IF(F252="","A CONTROLER",IF(NOT(ISNUMBER(F252)),"TEXTE",IF(OR(L252="",L252&lt;=0),"COMMANDE PRINCIPALE INCOMPLETE",IF(G252="","UNITE MANQUANTE",IF(COUNTIF(B384:B428,AE252)=0,"UNITE A CONTROLER","OK")))))),N("Q9"))</f>
        <v/>
      </c>
      <c r="S252" s="105"/>
      <c r="T252" s="141">
        <f t="shared" si="17"/>
        <v>0</v>
      </c>
      <c r="U252" s="133" t="str">
        <f>IF(1=1,IF(E252="","",U231),N("S27"))</f>
        <v/>
      </c>
      <c r="V252" s="133" t="str">
        <f>IF(1=1,IF(E252="","",V231),N("T27"))</f>
        <v/>
      </c>
      <c r="W252" s="135" t="str">
        <f>IF(1=1,IF(OR(U252="",V252="",NOT(ISNUMBER(U252)),NOT(ISNUMBER(V252)),U252=0),"",V252/U252),N("U27"))</f>
        <v/>
      </c>
      <c r="X252" s="136" t="str">
        <f>IF(1=1,IF(OR(W252="",NOT(ISNUMBER(F252))),"",F252*W252*IFERROR(INDEX(D384:D428,MATCH(AE252,B384:B428,0)),1)),N("V7"))</f>
        <v/>
      </c>
      <c r="Y252" s="137" t="str">
        <f>IF(1=1,IF(F252="","",IF(G252="","",IFERROR(INDEX(E384:E428,MATCH(AE252,B384:B428,0)),G252&amp;""))),N("W6"))</f>
        <v/>
      </c>
      <c r="Z252" s="142" t="str">
        <f>IF(1=1,IF(X252="","",IF(AND(ISNUMBER(X252),X252&lt;1,Y252="kg"),MAX(1,ROUND(X252*1000,0)),IF(AND(ISNUMBER(X252),X252&lt;1,Y252="L"),MAX(1,ROUND(X252*100,0)),ROUND(X252,3)))),N("X27"))</f>
        <v/>
      </c>
      <c r="AA252" s="143" t="str">
        <f>IF(1=1,IF(X252="","",IF(AND(ISNUMBER(X252),X252&lt;1,Y252="kg"),"g",IF(AND(ISNUMBER(X252),X252&lt;1,Y252="L"),"cl",Y252))),N("Y27"))</f>
        <v/>
      </c>
      <c r="AB252" s="123" t="str">
        <f>IF(1=1,IF(E252="","",IF(F252="","A CONTROLER",IF(NOT(ISNUMBER(F252)),"TEXTE",IF(OR(W252="",W252&lt;=0),"COMMANDE COUVERTS INCOMPLETE",IF(G252="","UNITE MANQUANTE",IF(COUNTIF(B384:B428,AE252)=0,"UNITE A CONTROLER","OK")))))),N("Z6"))</f>
        <v/>
      </c>
      <c r="AD252" s="144" t="str">
        <f>IF(1=1,IF(E252="","",AD231),N("AB27"))</f>
        <v/>
      </c>
      <c r="AE252" s="125" t="str">
        <f>IF(1=1,IF(G252="","",UPPER(TRIM(SUBSTITUTE(SUBSTITUTE(G252&amp;"",CHAR(160)," ")," "," ")))),N("AC27"))</f>
        <v/>
      </c>
      <c r="AG252" s="5" t="s">
        <v>45</v>
      </c>
    </row>
    <row r="253" spans="1:33" ht="15.75" x14ac:dyDescent="0.25">
      <c r="A253" s="126" t="str">
        <f>IF(1=1,IF(E253="","",A231),N("A28"))</f>
        <v/>
      </c>
      <c r="B253" s="127" t="str">
        <f>IF(1=1,IF(E253="","",B231),N("B28"))</f>
        <v/>
      </c>
      <c r="C253" s="128"/>
      <c r="D253" s="129" t="str">
        <f>IF(ISBLANK(E253),"",LARGE(D231:D252,1)+1)</f>
        <v/>
      </c>
      <c r="E253" s="130"/>
      <c r="F253" s="131"/>
      <c r="G253" s="170"/>
      <c r="H253" s="105"/>
      <c r="I253" s="132" t="str">
        <f>IF(1=1,IF(E253="","",I231),N("H28"))</f>
        <v/>
      </c>
      <c r="J253" s="133" t="str">
        <f>IF(1=1,IF(E253="","",J231),N("I28"))</f>
        <v/>
      </c>
      <c r="K253" s="134" t="str">
        <f>IF(1=1,IF(E253="","",K231),N("J28"))</f>
        <v/>
      </c>
      <c r="L253" s="135" t="str">
        <f>IF(1=1,IF(OR(J253="",O253="",NOT(ISNUMBER(J253)),NOT(ISNUMBER(O253)),J253=0),"",O253/J253),N("L28"))</f>
        <v/>
      </c>
      <c r="M253" s="136" t="str">
        <f>IF(1=1,IF(OR(L253="",NOT(ISNUMBER(F253))),"",F253*L253*IFERROR(INDEX(D384:D428,MATCH(AE253,B384:B428,0)),1)),N("M13"))</f>
        <v/>
      </c>
      <c r="N253" s="137" t="str">
        <f>IF(1=1,IF(F253="","",IF(G253="","",IFERROR(INDEX(E384:E428,MATCH(AE253,B384:B428,0)),G253&amp;""))),N("N6"))</f>
        <v/>
      </c>
      <c r="O253" s="138" t="str">
        <f>IF(1=1,IF(E253="","",O231),N("K28"))</f>
        <v/>
      </c>
      <c r="P253" s="139" t="str">
        <f>IF(1=1,IF(M253="","",IF(AND(ISNUMBER(M253),M253&lt;1,N253="kg"),MAX(1,ROUND(M253*1000,0)),IF(AND(ISNUMBER(M253),M253&lt;1,N253="L"),MAX(1,ROUND(M253*100,0)),ROUND(M253,3)))),N("O28"))</f>
        <v/>
      </c>
      <c r="Q253" s="140" t="str">
        <f>IF(1=1,IF(M253="","",IF(AND(ISNUMBER(M253),M253&lt;1,N253="kg"),"g",IF(AND(ISNUMBER(M253),M253&lt;1,N253="L"),"cl",N253))),N("P28"))</f>
        <v/>
      </c>
      <c r="R253" s="161" t="str">
        <f>IF(1=1,IF(E253="","",IF(F253="","A CONTROLER",IF(NOT(ISNUMBER(F253)),"TEXTE",IF(OR(L253="",L253&lt;=0),"COMMANDE PRINCIPALE INCOMPLETE",IF(G253="","UNITE MANQUANTE",IF(COUNTIF(B384:B428,AE253)=0,"UNITE A CONTROLER","OK")))))),N("Q9"))</f>
        <v/>
      </c>
      <c r="S253" s="105"/>
      <c r="T253" s="141">
        <f t="shared" si="17"/>
        <v>0</v>
      </c>
      <c r="U253" s="133" t="str">
        <f>IF(1=1,IF(E253="","",U231),N("S28"))</f>
        <v/>
      </c>
      <c r="V253" s="133" t="str">
        <f>IF(1=1,IF(E253="","",V231),N("T28"))</f>
        <v/>
      </c>
      <c r="W253" s="135" t="str">
        <f>IF(1=1,IF(OR(U253="",V253="",NOT(ISNUMBER(U253)),NOT(ISNUMBER(V253)),U253=0),"",V253/U253),N("U28"))</f>
        <v/>
      </c>
      <c r="X253" s="136" t="str">
        <f>IF(1=1,IF(OR(W253="",NOT(ISNUMBER(F253))),"",F253*W253*IFERROR(INDEX(D384:D428,MATCH(AE253,B384:B428,0)),1)),N("V7"))</f>
        <v/>
      </c>
      <c r="Y253" s="137" t="str">
        <f>IF(1=1,IF(F253="","",IF(G253="","",IFERROR(INDEX(E384:E428,MATCH(AE253,B384:B428,0)),G253&amp;""))),N("W6"))</f>
        <v/>
      </c>
      <c r="Z253" s="142" t="str">
        <f>IF(1=1,IF(X253="","",IF(AND(ISNUMBER(X253),X253&lt;1,Y253="kg"),MAX(1,ROUND(X253*1000,0)),IF(AND(ISNUMBER(X253),X253&lt;1,Y253="L"),MAX(1,ROUND(X253*100,0)),ROUND(X253,3)))),N("X28"))</f>
        <v/>
      </c>
      <c r="AA253" s="143" t="str">
        <f>IF(1=1,IF(X253="","",IF(AND(ISNUMBER(X253),X253&lt;1,Y253="kg"),"g",IF(AND(ISNUMBER(X253),X253&lt;1,Y253="L"),"cl",Y253))),N("Y28"))</f>
        <v/>
      </c>
      <c r="AB253" s="123" t="str">
        <f>IF(1=1,IF(E253="","",IF(F253="","A CONTROLER",IF(NOT(ISNUMBER(F253)),"TEXTE",IF(OR(W253="",W253&lt;=0),"COMMANDE COUVERTS INCOMPLETE",IF(G253="","UNITE MANQUANTE",IF(COUNTIF(B384:B428,AE253)=0,"UNITE A CONTROLER","OK")))))),N("Z6"))</f>
        <v/>
      </c>
      <c r="AD253" s="144" t="str">
        <f>IF(1=1,IF(E253="","",AD231),N("AB28"))</f>
        <v/>
      </c>
      <c r="AE253" s="125" t="str">
        <f>IF(1=1,IF(G253="","",UPPER(TRIM(SUBSTITUTE(SUBSTITUTE(G253&amp;"",CHAR(160)," ")," "," ")))),N("AC28"))</f>
        <v/>
      </c>
      <c r="AG253" s="5" t="s">
        <v>46</v>
      </c>
    </row>
    <row r="254" spans="1:33" ht="15.75" x14ac:dyDescent="0.25">
      <c r="A254" s="126" t="str">
        <f>IF(1=1,IF(E254="","",A231),N("A29"))</f>
        <v/>
      </c>
      <c r="B254" s="127" t="str">
        <f>IF(1=1,IF(E254="","",B231),N("B29"))</f>
        <v/>
      </c>
      <c r="C254" s="128"/>
      <c r="D254" s="129" t="str">
        <f>IF(ISBLANK(E254),"",LARGE(D231:D253,1)+1)</f>
        <v/>
      </c>
      <c r="E254" s="130"/>
      <c r="F254" s="131"/>
      <c r="G254" s="170"/>
      <c r="H254" s="105"/>
      <c r="I254" s="132" t="str">
        <f>IF(1=1,IF(E254="","",I231),N("H29"))</f>
        <v/>
      </c>
      <c r="J254" s="133" t="str">
        <f>IF(1=1,IF(E254="","",J231),N("I29"))</f>
        <v/>
      </c>
      <c r="K254" s="134" t="str">
        <f>IF(1=1,IF(E254="","",K231),N("J29"))</f>
        <v/>
      </c>
      <c r="L254" s="135" t="str">
        <f>IF(1=1,IF(OR(J254="",O254="",NOT(ISNUMBER(J254)),NOT(ISNUMBER(O254)),J254=0),"",O254/J254),N("L29"))</f>
        <v/>
      </c>
      <c r="M254" s="136" t="str">
        <f>IF(1=1,IF(OR(L254="",NOT(ISNUMBER(F254))),"",F254*L254*IFERROR(INDEX(D384:D428,MATCH(AE254,B384:B428,0)),1)),N("M13"))</f>
        <v/>
      </c>
      <c r="N254" s="137" t="str">
        <f>IF(1=1,IF(F254="","",IF(G254="","",IFERROR(INDEX(E384:E428,MATCH(AE254,B384:B428,0)),G254&amp;""))),N("N6"))</f>
        <v/>
      </c>
      <c r="O254" s="138" t="str">
        <f>IF(1=1,IF(E254="","",O231),N("K29"))</f>
        <v/>
      </c>
      <c r="P254" s="139" t="str">
        <f>IF(1=1,IF(M254="","",IF(AND(ISNUMBER(M254),M254&lt;1,N254="kg"),MAX(1,ROUND(M254*1000,0)),IF(AND(ISNUMBER(M254),M254&lt;1,N254="L"),MAX(1,ROUND(M254*100,0)),ROUND(M254,3)))),N("O29"))</f>
        <v/>
      </c>
      <c r="Q254" s="140" t="str">
        <f>IF(1=1,IF(M254="","",IF(AND(ISNUMBER(M254),M254&lt;1,N254="kg"),"g",IF(AND(ISNUMBER(M254),M254&lt;1,N254="L"),"cl",N254))),N("P29"))</f>
        <v/>
      </c>
      <c r="R254" s="161" t="str">
        <f>IF(1=1,IF(E254="","",IF(F254="","A CONTROLER",IF(NOT(ISNUMBER(F254)),"TEXTE",IF(OR(L254="",L254&lt;=0),"COMMANDE PRINCIPALE INCOMPLETE",IF(G254="","UNITE MANQUANTE",IF(COUNTIF(B384:B428,AE254)=0,"UNITE A CONTROLER","OK")))))),N("Q9"))</f>
        <v/>
      </c>
      <c r="S254" s="105"/>
      <c r="T254" s="141">
        <f t="shared" si="17"/>
        <v>0</v>
      </c>
      <c r="U254" s="133" t="str">
        <f>IF(1=1,IF(E254="","",U231),N("S29"))</f>
        <v/>
      </c>
      <c r="V254" s="133" t="str">
        <f>IF(1=1,IF(E254="","",V231),N("T29"))</f>
        <v/>
      </c>
      <c r="W254" s="135" t="str">
        <f>IF(1=1,IF(OR(U254="",V254="",NOT(ISNUMBER(U254)),NOT(ISNUMBER(V254)),U254=0),"",V254/U254),N("U29"))</f>
        <v/>
      </c>
      <c r="X254" s="136" t="str">
        <f>IF(1=1,IF(OR(W254="",NOT(ISNUMBER(F254))),"",F254*W254*IFERROR(INDEX(D384:D428,MATCH(AE254,B384:B428,0)),1)),N("V7"))</f>
        <v/>
      </c>
      <c r="Y254" s="137" t="str">
        <f>IF(1=1,IF(F254="","",IF(G254="","",IFERROR(INDEX(E384:E428,MATCH(AE254,B384:B428,0)),G254&amp;""))),N("W6"))</f>
        <v/>
      </c>
      <c r="Z254" s="142" t="str">
        <f>IF(1=1,IF(X254="","",IF(AND(ISNUMBER(X254),X254&lt;1,Y254="kg"),MAX(1,ROUND(X254*1000,0)),IF(AND(ISNUMBER(X254),X254&lt;1,Y254="L"),MAX(1,ROUND(X254*100,0)),ROUND(X254,3)))),N("X29"))</f>
        <v/>
      </c>
      <c r="AA254" s="143" t="str">
        <f>IF(1=1,IF(X254="","",IF(AND(ISNUMBER(X254),X254&lt;1,Y254="kg"),"g",IF(AND(ISNUMBER(X254),X254&lt;1,Y254="L"),"cl",Y254))),N("Y29"))</f>
        <v/>
      </c>
      <c r="AB254" s="123" t="str">
        <f>IF(1=1,IF(E254="","",IF(F254="","A CONTROLER",IF(NOT(ISNUMBER(F254)),"TEXTE",IF(OR(W254="",W254&lt;=0),"COMMANDE COUVERTS INCOMPLETE",IF(G254="","UNITE MANQUANTE",IF(COUNTIF(B384:B428,AE254)=0,"UNITE A CONTROLER","OK")))))),N("Z6"))</f>
        <v/>
      </c>
      <c r="AD254" s="144" t="str">
        <f>IF(1=1,IF(E254="","",AD231),N("AB29"))</f>
        <v/>
      </c>
      <c r="AE254" s="125" t="str">
        <f>IF(1=1,IF(G254="","",UPPER(TRIM(SUBSTITUTE(SUBSTITUTE(G254&amp;"",CHAR(160)," ")," "," ")))),N("AC29"))</f>
        <v/>
      </c>
      <c r="AG254" s="5" t="s">
        <v>47</v>
      </c>
    </row>
    <row r="255" spans="1:33" ht="15.75" x14ac:dyDescent="0.25">
      <c r="A255" s="126" t="str">
        <f>IF(1=1,IF(E255="","",A231),N("A30"))</f>
        <v/>
      </c>
      <c r="B255" s="127" t="str">
        <f>IF(1=1,IF(E255="","",B231),N("B30"))</f>
        <v/>
      </c>
      <c r="C255" s="128"/>
      <c r="D255" s="129" t="str">
        <f>IF(ISBLANK(E255),"",LARGE(D231:D254,1)+1)</f>
        <v/>
      </c>
      <c r="E255" s="130"/>
      <c r="F255" s="131"/>
      <c r="G255" s="170"/>
      <c r="H255" s="105"/>
      <c r="I255" s="132" t="str">
        <f>IF(1=1,IF(E255="","",I231),N("H30"))</f>
        <v/>
      </c>
      <c r="J255" s="133" t="str">
        <f>IF(1=1,IF(E255="","",J231),N("I30"))</f>
        <v/>
      </c>
      <c r="K255" s="134" t="str">
        <f>IF(1=1,IF(E255="","",K231),N("J30"))</f>
        <v/>
      </c>
      <c r="L255" s="135" t="str">
        <f>IF(1=1,IF(OR(J255="",O255="",NOT(ISNUMBER(J255)),NOT(ISNUMBER(O255)),J255=0),"",O255/J255),N("L30"))</f>
        <v/>
      </c>
      <c r="M255" s="136" t="str">
        <f>IF(1=1,IF(OR(L255="",NOT(ISNUMBER(F255))),"",F255*L255*IFERROR(INDEX(D384:D428,MATCH(AE255,B384:B428,0)),1)),N("M13"))</f>
        <v/>
      </c>
      <c r="N255" s="137" t="str">
        <f>IF(1=1,IF(F255="","",IF(G255="","",IFERROR(INDEX(E384:E428,MATCH(AE255,B384:B428,0)),G255&amp;""))),N("N6"))</f>
        <v/>
      </c>
      <c r="O255" s="138" t="str">
        <f>IF(1=1,IF(E255="","",O231),N("K30"))</f>
        <v/>
      </c>
      <c r="P255" s="139" t="str">
        <f>IF(1=1,IF(M255="","",IF(AND(ISNUMBER(M255),M255&lt;1,N255="kg"),MAX(1,ROUND(M255*1000,0)),IF(AND(ISNUMBER(M255),M255&lt;1,N255="L"),MAX(1,ROUND(M255*100,0)),ROUND(M255,3)))),N("O30"))</f>
        <v/>
      </c>
      <c r="Q255" s="140" t="str">
        <f>IF(1=1,IF(M255="","",IF(AND(ISNUMBER(M255),M255&lt;1,N255="kg"),"g",IF(AND(ISNUMBER(M255),M255&lt;1,N255="L"),"cl",N255))),N("P30"))</f>
        <v/>
      </c>
      <c r="R255" s="161" t="str">
        <f>IF(1=1,IF(E255="","",IF(F255="","A CONTROLER",IF(NOT(ISNUMBER(F255)),"TEXTE",IF(OR(L255="",L255&lt;=0),"COMMANDE PRINCIPALE INCOMPLETE",IF(G255="","UNITE MANQUANTE",IF(COUNTIF(B384:B428,AE255)=0,"UNITE A CONTROLER","OK")))))),N("Q9"))</f>
        <v/>
      </c>
      <c r="S255" s="105"/>
      <c r="T255" s="141">
        <f t="shared" si="17"/>
        <v>0</v>
      </c>
      <c r="U255" s="133" t="str">
        <f>IF(1=1,IF(E255="","",U231),N("S30"))</f>
        <v/>
      </c>
      <c r="V255" s="133" t="str">
        <f>IF(1=1,IF(E255="","",V231),N("T30"))</f>
        <v/>
      </c>
      <c r="W255" s="135" t="str">
        <f>IF(1=1,IF(OR(U255="",V255="",NOT(ISNUMBER(U255)),NOT(ISNUMBER(V255)),U255=0),"",V255/U255),N("U30"))</f>
        <v/>
      </c>
      <c r="X255" s="136" t="str">
        <f>IF(1=1,IF(OR(W255="",NOT(ISNUMBER(F255))),"",F255*W255*IFERROR(INDEX(D384:D428,MATCH(AE255,B384:B428,0)),1)),N("V7"))</f>
        <v/>
      </c>
      <c r="Y255" s="137" t="str">
        <f>IF(1=1,IF(F255="","",IF(G255="","",IFERROR(INDEX(E384:E428,MATCH(AE255,B384:B428,0)),G255&amp;""))),N("W6"))</f>
        <v/>
      </c>
      <c r="Z255" s="142" t="str">
        <f>IF(1=1,IF(X255="","",IF(AND(ISNUMBER(X255),X255&lt;1,Y255="kg"),MAX(1,ROUND(X255*1000,0)),IF(AND(ISNUMBER(X255),X255&lt;1,Y255="L"),MAX(1,ROUND(X255*100,0)),ROUND(X255,3)))),N("X30"))</f>
        <v/>
      </c>
      <c r="AA255" s="143" t="str">
        <f>IF(1=1,IF(X255="","",IF(AND(ISNUMBER(X255),X255&lt;1,Y255="kg"),"g",IF(AND(ISNUMBER(X255),X255&lt;1,Y255="L"),"cl",Y255))),N("Y30"))</f>
        <v/>
      </c>
      <c r="AB255" s="123" t="str">
        <f>IF(1=1,IF(E255="","",IF(F255="","A CONTROLER",IF(NOT(ISNUMBER(F255)),"TEXTE",IF(OR(W255="",W255&lt;=0),"COMMANDE COUVERTS INCOMPLETE",IF(G255="","UNITE MANQUANTE",IF(COUNTIF(B384:B428,AE255)=0,"UNITE A CONTROLER","OK")))))),N("Z6"))</f>
        <v/>
      </c>
      <c r="AD255" s="144" t="str">
        <f>IF(1=1,IF(E255="","",AD231),N("AB30"))</f>
        <v/>
      </c>
      <c r="AE255" s="125" t="str">
        <f>IF(1=1,IF(G255="","",UPPER(TRIM(SUBSTITUTE(SUBSTITUTE(G255&amp;"",CHAR(160)," ")," "," ")))),N("AC30"))</f>
        <v/>
      </c>
      <c r="AG255" s="5" t="s">
        <v>48</v>
      </c>
    </row>
    <row r="256" spans="1:33" ht="15.75" x14ac:dyDescent="0.25">
      <c r="A256" s="126" t="str">
        <f>IF(1=1,IF(E256="","",A231),N("A31"))</f>
        <v/>
      </c>
      <c r="B256" s="127" t="str">
        <f>IF(1=1,IF(E256="","",B231),N("B31"))</f>
        <v/>
      </c>
      <c r="C256" s="128"/>
      <c r="D256" s="129" t="str">
        <f>IF(ISBLANK(E256),"",LARGE(D231:D255,1)+1)</f>
        <v/>
      </c>
      <c r="E256" s="130"/>
      <c r="F256" s="131"/>
      <c r="G256" s="170"/>
      <c r="H256" s="105"/>
      <c r="I256" s="132" t="str">
        <f>IF(1=1,IF(E256="","",I231),N("H31"))</f>
        <v/>
      </c>
      <c r="J256" s="133" t="str">
        <f>IF(1=1,IF(E256="","",J231),N("I31"))</f>
        <v/>
      </c>
      <c r="K256" s="134" t="str">
        <f>IF(1=1,IF(E256="","",K231),N("J31"))</f>
        <v/>
      </c>
      <c r="L256" s="135" t="str">
        <f>IF(1=1,IF(OR(J256="",O256="",NOT(ISNUMBER(J256)),NOT(ISNUMBER(O256)),J256=0),"",O256/J256),N("L31"))</f>
        <v/>
      </c>
      <c r="M256" s="136" t="str">
        <f>IF(1=1,IF(OR(L256="",NOT(ISNUMBER(F256))),"",F256*L256*IFERROR(INDEX(D384:D428,MATCH(AE256,B384:B428,0)),1)),N("M13"))</f>
        <v/>
      </c>
      <c r="N256" s="137" t="str">
        <f>IF(1=1,IF(F256="","",IF(G256="","",IFERROR(INDEX(E384:E428,MATCH(AE256,B384:B428,0)),G256&amp;""))),N("N6"))</f>
        <v/>
      </c>
      <c r="O256" s="138" t="str">
        <f>IF(1=1,IF(E256="","",O231),N("K31"))</f>
        <v/>
      </c>
      <c r="P256" s="139" t="str">
        <f>IF(1=1,IF(M256="","",IF(AND(ISNUMBER(M256),M256&lt;1,N256="kg"),MAX(1,ROUND(M256*1000,0)),IF(AND(ISNUMBER(M256),M256&lt;1,N256="L"),MAX(1,ROUND(M256*100,0)),ROUND(M256,3)))),N("O31"))</f>
        <v/>
      </c>
      <c r="Q256" s="140" t="str">
        <f>IF(1=1,IF(M256="","",IF(AND(ISNUMBER(M256),M256&lt;1,N256="kg"),"g",IF(AND(ISNUMBER(M256),M256&lt;1,N256="L"),"cl",N256))),N("P31"))</f>
        <v/>
      </c>
      <c r="R256" s="161" t="str">
        <f>IF(1=1,IF(E256="","",IF(F256="","A CONTROLER",IF(NOT(ISNUMBER(F256)),"TEXTE",IF(OR(L256="",L256&lt;=0),"COMMANDE PRINCIPALE INCOMPLETE",IF(G256="","UNITE MANQUANTE",IF(COUNTIF(B384:B428,AE256)=0,"UNITE A CONTROLER","OK")))))),N("Q9"))</f>
        <v/>
      </c>
      <c r="S256" s="105"/>
      <c r="T256" s="141">
        <f t="shared" si="17"/>
        <v>0</v>
      </c>
      <c r="U256" s="133" t="str">
        <f>IF(1=1,IF(E256="","",U231),N("S31"))</f>
        <v/>
      </c>
      <c r="V256" s="133" t="str">
        <f>IF(1=1,IF(E256="","",V231),N("T31"))</f>
        <v/>
      </c>
      <c r="W256" s="135" t="str">
        <f>IF(1=1,IF(OR(U256="",V256="",NOT(ISNUMBER(U256)),NOT(ISNUMBER(V256)),U256=0),"",V256/U256),N("U31"))</f>
        <v/>
      </c>
      <c r="X256" s="136" t="str">
        <f>IF(1=1,IF(OR(W256="",NOT(ISNUMBER(F256))),"",F256*W256*IFERROR(INDEX(D384:D428,MATCH(AE256,B384:B428,0)),1)),N("V7"))</f>
        <v/>
      </c>
      <c r="Y256" s="137" t="str">
        <f>IF(1=1,IF(F256="","",IF(G256="","",IFERROR(INDEX(E384:E428,MATCH(AE256,B384:B428,0)),G256&amp;""))),N("W6"))</f>
        <v/>
      </c>
      <c r="Z256" s="142" t="str">
        <f>IF(1=1,IF(X256="","",IF(AND(ISNUMBER(X256),X256&lt;1,Y256="kg"),MAX(1,ROUND(X256*1000,0)),IF(AND(ISNUMBER(X256),X256&lt;1,Y256="L"),MAX(1,ROUND(X256*100,0)),ROUND(X256,3)))),N("X31"))</f>
        <v/>
      </c>
      <c r="AA256" s="143" t="str">
        <f>IF(1=1,IF(X256="","",IF(AND(ISNUMBER(X256),X256&lt;1,Y256="kg"),"g",IF(AND(ISNUMBER(X256),X256&lt;1,Y256="L"),"cl",Y256))),N("Y31"))</f>
        <v/>
      </c>
      <c r="AB256" s="123" t="str">
        <f>IF(1=1,IF(E256="","",IF(F256="","A CONTROLER",IF(NOT(ISNUMBER(F256)),"TEXTE",IF(OR(W256="",W256&lt;=0),"COMMANDE COUVERTS INCOMPLETE",IF(G256="","UNITE MANQUANTE",IF(COUNTIF(B384:B428,AE256)=0,"UNITE A CONTROLER","OK")))))),N("Z6"))</f>
        <v/>
      </c>
      <c r="AD256" s="144" t="str">
        <f>IF(1=1,IF(E256="","",AD231),N("AB31"))</f>
        <v/>
      </c>
      <c r="AE256" s="125" t="str">
        <f>IF(1=1,IF(G256="","",UPPER(TRIM(SUBSTITUTE(SUBSTITUTE(G256&amp;"",CHAR(160)," ")," "," ")))),N("AC31"))</f>
        <v/>
      </c>
      <c r="AG256" s="5" t="s">
        <v>49</v>
      </c>
    </row>
    <row r="257" spans="1:33" ht="15.75" x14ac:dyDescent="0.25">
      <c r="A257" s="126" t="str">
        <f>IF(1=1,IF(E257="","",A231),N("A32"))</f>
        <v/>
      </c>
      <c r="B257" s="127" t="str">
        <f>IF(1=1,IF(E257="","",B231),N("B32"))</f>
        <v/>
      </c>
      <c r="C257" s="128"/>
      <c r="D257" s="129" t="str">
        <f>IF(ISBLANK(E257),"",LARGE(D231:D256,1)+1)</f>
        <v/>
      </c>
      <c r="E257" s="130"/>
      <c r="F257" s="131"/>
      <c r="G257" s="170"/>
      <c r="H257" s="105"/>
      <c r="I257" s="132" t="str">
        <f>IF(1=1,IF(E257="","",I231),N("H32"))</f>
        <v/>
      </c>
      <c r="J257" s="133" t="str">
        <f>IF(1=1,IF(E257="","",J231),N("I32"))</f>
        <v/>
      </c>
      <c r="K257" s="134" t="str">
        <f>IF(1=1,IF(E257="","",K231),N("J32"))</f>
        <v/>
      </c>
      <c r="L257" s="135" t="str">
        <f>IF(1=1,IF(OR(J257="",O257="",NOT(ISNUMBER(J257)),NOT(ISNUMBER(O257)),J257=0),"",O257/J257),N("L32"))</f>
        <v/>
      </c>
      <c r="M257" s="136" t="str">
        <f>IF(1=1,IF(OR(L257="",NOT(ISNUMBER(F257))),"",F257*L257*IFERROR(INDEX(D384:D428,MATCH(AE257,B384:B428,0)),1)),N("M13"))</f>
        <v/>
      </c>
      <c r="N257" s="137" t="str">
        <f>IF(1=1,IF(F257="","",IF(G257="","",IFERROR(INDEX(E384:E428,MATCH(AE257,B384:B428,0)),G257&amp;""))),N("N6"))</f>
        <v/>
      </c>
      <c r="O257" s="138" t="str">
        <f>IF(1=1,IF(E257="","",O231),N("K32"))</f>
        <v/>
      </c>
      <c r="P257" s="139" t="str">
        <f>IF(1=1,IF(M257="","",IF(AND(ISNUMBER(M257),M257&lt;1,N257="kg"),MAX(1,ROUND(M257*1000,0)),IF(AND(ISNUMBER(M257),M257&lt;1,N257="L"),MAX(1,ROUND(M257*100,0)),ROUND(M257,3)))),N("O32"))</f>
        <v/>
      </c>
      <c r="Q257" s="140" t="str">
        <f>IF(1=1,IF(M257="","",IF(AND(ISNUMBER(M257),M257&lt;1,N257="kg"),"g",IF(AND(ISNUMBER(M257),M257&lt;1,N257="L"),"cl",N257))),N("P32"))</f>
        <v/>
      </c>
      <c r="R257" s="161" t="str">
        <f>IF(1=1,IF(E257="","",IF(F257="","A CONTROLER",IF(NOT(ISNUMBER(F257)),"TEXTE",IF(OR(L257="",L257&lt;=0),"COMMANDE PRINCIPALE INCOMPLETE",IF(G257="","UNITE MANQUANTE",IF(COUNTIF(B384:B428,AE257)=0,"UNITE A CONTROLER","OK")))))),N("Q9"))</f>
        <v/>
      </c>
      <c r="S257" s="105"/>
      <c r="T257" s="141">
        <f t="shared" si="17"/>
        <v>0</v>
      </c>
      <c r="U257" s="133" t="str">
        <f>IF(1=1,IF(E257="","",U231),N("S32"))</f>
        <v/>
      </c>
      <c r="V257" s="133" t="str">
        <f>IF(1=1,IF(E257="","",V231),N("T32"))</f>
        <v/>
      </c>
      <c r="W257" s="135" t="str">
        <f>IF(1=1,IF(OR(U257="",V257="",NOT(ISNUMBER(U257)),NOT(ISNUMBER(V257)),U257=0),"",V257/U257),N("U32"))</f>
        <v/>
      </c>
      <c r="X257" s="136" t="str">
        <f>IF(1=1,IF(OR(W257="",NOT(ISNUMBER(F257))),"",F257*W257*IFERROR(INDEX(D384:D428,MATCH(AE257,B384:B428,0)),1)),N("V7"))</f>
        <v/>
      </c>
      <c r="Y257" s="137" t="str">
        <f>IF(1=1,IF(F257="","",IF(G257="","",IFERROR(INDEX(E384:E428,MATCH(AE257,B384:B428,0)),G257&amp;""))),N("W6"))</f>
        <v/>
      </c>
      <c r="Z257" s="142" t="str">
        <f>IF(1=1,IF(X257="","",IF(AND(ISNUMBER(X257),X257&lt;1,Y257="kg"),MAX(1,ROUND(X257*1000,0)),IF(AND(ISNUMBER(X257),X257&lt;1,Y257="L"),MAX(1,ROUND(X257*100,0)),ROUND(X257,3)))),N("X32"))</f>
        <v/>
      </c>
      <c r="AA257" s="143" t="str">
        <f>IF(1=1,IF(X257="","",IF(AND(ISNUMBER(X257),X257&lt;1,Y257="kg"),"g",IF(AND(ISNUMBER(X257),X257&lt;1,Y257="L"),"cl",Y257))),N("Y32"))</f>
        <v/>
      </c>
      <c r="AB257" s="123" t="str">
        <f>IF(1=1,IF(E257="","",IF(F257="","A CONTROLER",IF(NOT(ISNUMBER(F257)),"TEXTE",IF(OR(W257="",W257&lt;=0),"COMMANDE COUVERTS INCOMPLETE",IF(G257="","UNITE MANQUANTE",IF(COUNTIF(B384:B428,AE257)=0,"UNITE A CONTROLER","OK")))))),N("Z6"))</f>
        <v/>
      </c>
      <c r="AD257" s="144" t="str">
        <f>IF(1=1,IF(E257="","",AD231),N("AB32"))</f>
        <v/>
      </c>
      <c r="AE257" s="125" t="str">
        <f>IF(1=1,IF(G257="","",UPPER(TRIM(SUBSTITUTE(SUBSTITUTE(G257&amp;"",CHAR(160)," ")," "," ")))),N("AC32"))</f>
        <v/>
      </c>
      <c r="AG257" s="5" t="s">
        <v>50</v>
      </c>
    </row>
    <row r="258" spans="1:33" ht="15.75" x14ac:dyDescent="0.25">
      <c r="A258" s="126" t="str">
        <f>IF(1=1,IF(E258="","",A231),N("A33"))</f>
        <v/>
      </c>
      <c r="B258" s="127" t="str">
        <f>IF(1=1,IF(E258="","",B231),N("B33"))</f>
        <v/>
      </c>
      <c r="C258" s="128"/>
      <c r="D258" s="129" t="str">
        <f>IF(ISBLANK(E258),"",LARGE(D231:D257,1)+1)</f>
        <v/>
      </c>
      <c r="E258" s="130"/>
      <c r="F258" s="131"/>
      <c r="G258" s="170"/>
      <c r="H258" s="105"/>
      <c r="I258" s="132" t="str">
        <f>IF(1=1,IF(E258="","",I231),N("H33"))</f>
        <v/>
      </c>
      <c r="J258" s="133" t="str">
        <f>IF(1=1,IF(E258="","",J231),N("I33"))</f>
        <v/>
      </c>
      <c r="K258" s="134" t="str">
        <f>IF(1=1,IF(E258="","",K231),N("J33"))</f>
        <v/>
      </c>
      <c r="L258" s="135" t="str">
        <f>IF(1=1,IF(OR(J258="",O258="",NOT(ISNUMBER(J258)),NOT(ISNUMBER(O258)),J258=0),"",O258/J258),N("L33"))</f>
        <v/>
      </c>
      <c r="M258" s="136" t="str">
        <f>IF(1=1,IF(OR(L258="",NOT(ISNUMBER(F258))),"",F258*L258*IFERROR(INDEX(D384:D428,MATCH(AE258,B384:B428,0)),1)),N("M13"))</f>
        <v/>
      </c>
      <c r="N258" s="137" t="str">
        <f>IF(1=1,IF(F258="","",IF(G258="","",IFERROR(INDEX(E384:E428,MATCH(AE258,B384:B428,0)),G258&amp;""))),N("N6"))</f>
        <v/>
      </c>
      <c r="O258" s="138" t="str">
        <f>IF(1=1,IF(E258="","",O231),N("K33"))</f>
        <v/>
      </c>
      <c r="P258" s="139" t="str">
        <f>IF(1=1,IF(M258="","",IF(AND(ISNUMBER(M258),M258&lt;1,N258="kg"),MAX(1,ROUND(M258*1000,0)),IF(AND(ISNUMBER(M258),M258&lt;1,N258="L"),MAX(1,ROUND(M258*100,0)),ROUND(M258,3)))),N("O33"))</f>
        <v/>
      </c>
      <c r="Q258" s="140" t="str">
        <f>IF(1=1,IF(M258="","",IF(AND(ISNUMBER(M258),M258&lt;1,N258="kg"),"g",IF(AND(ISNUMBER(M258),M258&lt;1,N258="L"),"cl",N258))),N("P33"))</f>
        <v/>
      </c>
      <c r="R258" s="161" t="str">
        <f>IF(1=1,IF(E258="","",IF(F258="","A CONTROLER",IF(NOT(ISNUMBER(F258)),"TEXTE",IF(OR(L258="",L258&lt;=0),"COMMANDE PRINCIPALE INCOMPLETE",IF(G258="","UNITE MANQUANTE",IF(COUNTIF(B384:B428,AE258)=0,"UNITE A CONTROLER","OK")))))),N("Q9"))</f>
        <v/>
      </c>
      <c r="S258" s="105"/>
      <c r="T258" s="141">
        <f t="shared" si="17"/>
        <v>0</v>
      </c>
      <c r="U258" s="133" t="str">
        <f>IF(1=1,IF(E258="","",U231),N("S33"))</f>
        <v/>
      </c>
      <c r="V258" s="133" t="str">
        <f>IF(1=1,IF(E258="","",V231),N("T33"))</f>
        <v/>
      </c>
      <c r="W258" s="135" t="str">
        <f>IF(1=1,IF(OR(U258="",V258="",NOT(ISNUMBER(U258)),NOT(ISNUMBER(V258)),U258=0),"",V258/U258),N("U33"))</f>
        <v/>
      </c>
      <c r="X258" s="136" t="str">
        <f>IF(1=1,IF(OR(W258="",NOT(ISNUMBER(F258))),"",F258*W258*IFERROR(INDEX(D384:D428,MATCH(AE258,B384:B428,0)),1)),N("V7"))</f>
        <v/>
      </c>
      <c r="Y258" s="137" t="str">
        <f>IF(1=1,IF(F258="","",IF(G258="","",IFERROR(INDEX(E384:E428,MATCH(AE258,B384:B428,0)),G258&amp;""))),N("W6"))</f>
        <v/>
      </c>
      <c r="Z258" s="142" t="str">
        <f>IF(1=1,IF(X258="","",IF(AND(ISNUMBER(X258),X258&lt;1,Y258="kg"),MAX(1,ROUND(X258*1000,0)),IF(AND(ISNUMBER(X258),X258&lt;1,Y258="L"),MAX(1,ROUND(X258*100,0)),ROUND(X258,3)))),N("X33"))</f>
        <v/>
      </c>
      <c r="AA258" s="143" t="str">
        <f>IF(1=1,IF(X258="","",IF(AND(ISNUMBER(X258),X258&lt;1,Y258="kg"),"g",IF(AND(ISNUMBER(X258),X258&lt;1,Y258="L"),"cl",Y258))),N("Y33"))</f>
        <v/>
      </c>
      <c r="AB258" s="123" t="str">
        <f>IF(1=1,IF(E258="","",IF(F258="","A CONTROLER",IF(NOT(ISNUMBER(F258)),"TEXTE",IF(OR(W258="",W258&lt;=0),"COMMANDE COUVERTS INCOMPLETE",IF(G258="","UNITE MANQUANTE",IF(COUNTIF(B384:B428,AE258)=0,"UNITE A CONTROLER","OK")))))),N("Z6"))</f>
        <v/>
      </c>
      <c r="AD258" s="144" t="str">
        <f>IF(1=1,IF(E258="","",AD231),N("AB33"))</f>
        <v/>
      </c>
      <c r="AE258" s="125" t="str">
        <f>IF(1=1,IF(G258="","",UPPER(TRIM(SUBSTITUTE(SUBSTITUTE(G258&amp;"",CHAR(160)," ")," "," ")))),N("AC33"))</f>
        <v/>
      </c>
      <c r="AG258" s="244" t="s">
        <v>51</v>
      </c>
    </row>
    <row r="259" spans="1:33" ht="15.75" x14ac:dyDescent="0.25">
      <c r="A259" s="126" t="str">
        <f>IF(1=1,IF(E259="","",A231),N("A34"))</f>
        <v/>
      </c>
      <c r="B259" s="127" t="str">
        <f>IF(1=1,IF(E259="","",B231),N("B34"))</f>
        <v/>
      </c>
      <c r="C259" s="128"/>
      <c r="D259" s="129" t="str">
        <f>IF(ISBLANK(E259),"",LARGE(D231:D258,1)+1)</f>
        <v/>
      </c>
      <c r="E259" s="130"/>
      <c r="F259" s="131"/>
      <c r="G259" s="170"/>
      <c r="H259" s="105"/>
      <c r="I259" s="132" t="str">
        <f>IF(1=1,IF(E259="","",I231),N("H34"))</f>
        <v/>
      </c>
      <c r="J259" s="133" t="str">
        <f>IF(1=1,IF(E259="","",J231),N("I34"))</f>
        <v/>
      </c>
      <c r="K259" s="134" t="str">
        <f>IF(1=1,IF(E259="","",K231),N("J34"))</f>
        <v/>
      </c>
      <c r="L259" s="135" t="str">
        <f>IF(1=1,IF(OR(J259="",O259="",NOT(ISNUMBER(J259)),NOT(ISNUMBER(O259)),J259=0),"",O259/J259),N("L34"))</f>
        <v/>
      </c>
      <c r="M259" s="136" t="str">
        <f>IF(1=1,IF(OR(L259="",NOT(ISNUMBER(F259))),"",F259*L259*IFERROR(INDEX(D384:D428,MATCH(AE259,B384:B428,0)),1)),N("M13"))</f>
        <v/>
      </c>
      <c r="N259" s="137" t="str">
        <f>IF(1=1,IF(F259="","",IF(G259="","",IFERROR(INDEX(E384:E428,MATCH(AE259,B384:B428,0)),G259&amp;""))),N("N6"))</f>
        <v/>
      </c>
      <c r="O259" s="138" t="str">
        <f>IF(1=1,IF(E259="","",O231),N("K34"))</f>
        <v/>
      </c>
      <c r="P259" s="139" t="str">
        <f>IF(1=1,IF(M259="","",IF(AND(ISNUMBER(M259),M259&lt;1,N259="kg"),MAX(1,ROUND(M259*1000,0)),IF(AND(ISNUMBER(M259),M259&lt;1,N259="L"),MAX(1,ROUND(M259*100,0)),ROUND(M259,3)))),N("O34"))</f>
        <v/>
      </c>
      <c r="Q259" s="140" t="str">
        <f>IF(1=1,IF(M259="","",IF(AND(ISNUMBER(M259),M259&lt;1,N259="kg"),"g",IF(AND(ISNUMBER(M259),M259&lt;1,N259="L"),"cl",N259))),N("P34"))</f>
        <v/>
      </c>
      <c r="R259" s="161" t="str">
        <f>IF(1=1,IF(E259="","",IF(F259="","A CONTROLER",IF(NOT(ISNUMBER(F259)),"TEXTE",IF(OR(L259="",L259&lt;=0),"COMMANDE PRINCIPALE INCOMPLETE",IF(G259="","UNITE MANQUANTE",IF(COUNTIF(B384:B428,AE259)=0,"UNITE A CONTROLER","OK")))))),N("Q9"))</f>
        <v/>
      </c>
      <c r="S259" s="105"/>
      <c r="T259" s="141">
        <f t="shared" si="17"/>
        <v>0</v>
      </c>
      <c r="U259" s="133" t="str">
        <f>IF(1=1,IF(E259="","",U231),N("S34"))</f>
        <v/>
      </c>
      <c r="V259" s="133" t="str">
        <f>IF(1=1,IF(E259="","",V231),N("T34"))</f>
        <v/>
      </c>
      <c r="W259" s="135" t="str">
        <f>IF(1=1,IF(OR(U259="",V259="",NOT(ISNUMBER(U259)),NOT(ISNUMBER(V259)),U259=0),"",V259/U259),N("U34"))</f>
        <v/>
      </c>
      <c r="X259" s="136" t="str">
        <f>IF(1=1,IF(OR(W259="",NOT(ISNUMBER(F259))),"",F259*W259*IFERROR(INDEX(D384:D428,MATCH(AE259,B384:B428,0)),1)),N("V7"))</f>
        <v/>
      </c>
      <c r="Y259" s="137" t="str">
        <f>IF(1=1,IF(F259="","",IF(G259="","",IFERROR(INDEX(E384:E428,MATCH(AE259,B384:B428,0)),G259&amp;""))),N("W6"))</f>
        <v/>
      </c>
      <c r="Z259" s="142" t="str">
        <f>IF(1=1,IF(X259="","",IF(AND(ISNUMBER(X259),X259&lt;1,Y259="kg"),MAX(1,ROUND(X259*1000,0)),IF(AND(ISNUMBER(X259),X259&lt;1,Y259="L"),MAX(1,ROUND(X259*100,0)),ROUND(X259,3)))),N("X34"))</f>
        <v/>
      </c>
      <c r="AA259" s="143" t="str">
        <f>IF(1=1,IF(X259="","",IF(AND(ISNUMBER(X259),X259&lt;1,Y259="kg"),"g",IF(AND(ISNUMBER(X259),X259&lt;1,Y259="L"),"cl",Y259))),N("Y34"))</f>
        <v/>
      </c>
      <c r="AB259" s="123" t="str">
        <f>IF(1=1,IF(E259="","",IF(F259="","A CONTROLER",IF(NOT(ISNUMBER(F259)),"TEXTE",IF(OR(W259="",W259&lt;=0),"COMMANDE COUVERTS INCOMPLETE",IF(G259="","UNITE MANQUANTE",IF(COUNTIF(B384:B428,AE259)=0,"UNITE A CONTROLER","OK")))))),N("Z6"))</f>
        <v/>
      </c>
      <c r="AD259" s="144" t="str">
        <f>IF(1=1,IF(E259="","",AD231),N("AB34"))</f>
        <v/>
      </c>
      <c r="AE259" s="125" t="str">
        <f>IF(1=1,IF(G259="","",UPPER(TRIM(SUBSTITUTE(SUBSTITUTE(G259&amp;"",CHAR(160)," ")," "," ")))),N("AC34"))</f>
        <v/>
      </c>
      <c r="AG259" s="244" t="s">
        <v>54</v>
      </c>
    </row>
    <row r="260" spans="1:33" ht="24" customHeight="1" x14ac:dyDescent="0.25">
      <c r="A260" s="126" t="str">
        <f>IF(1=1,IF(E260="","",A231),N("A35"))</f>
        <v/>
      </c>
      <c r="B260" s="127" t="str">
        <f>IF(1=1,IF(E260="","",B231),N("B35"))</f>
        <v/>
      </c>
      <c r="C260" s="128"/>
      <c r="D260" s="129" t="str">
        <f>IF(ISBLANK(E260),"",LARGE(D231:D259,1)+1)</f>
        <v/>
      </c>
      <c r="E260" s="130"/>
      <c r="F260" s="131"/>
      <c r="G260" s="170"/>
      <c r="H260" s="105"/>
      <c r="I260" s="132" t="str">
        <f>IF(1=1,IF(E260="","",I231),N("H35"))</f>
        <v/>
      </c>
      <c r="J260" s="133" t="str">
        <f>IF(1=1,IF(E260="","",J231),N("I35"))</f>
        <v/>
      </c>
      <c r="K260" s="134" t="str">
        <f>IF(1=1,IF(E260="","",K231),N("J35"))</f>
        <v/>
      </c>
      <c r="L260" s="135" t="str">
        <f>IF(1=1,IF(OR(J260="",O260="",NOT(ISNUMBER(J260)),NOT(ISNUMBER(O260)),J260=0),"",O260/J260),N("L35"))</f>
        <v/>
      </c>
      <c r="M260" s="136" t="str">
        <f>IF(1=1,IF(OR(L260="",NOT(ISNUMBER(F260))),"",F260*L260*IFERROR(INDEX(D384:D428,MATCH(AE260,B384:B428,0)),1)),N("M13"))</f>
        <v/>
      </c>
      <c r="N260" s="137" t="str">
        <f>IF(1=1,IF(F260="","",IF(G260="","",IFERROR(INDEX(E384:E428,MATCH(AE260,B384:B428,0)),G260&amp;""))),N("N6"))</f>
        <v/>
      </c>
      <c r="O260" s="138" t="str">
        <f>IF(1=1,IF(E260="","",O231),N("K35"))</f>
        <v/>
      </c>
      <c r="P260" s="139" t="str">
        <f>IF(1=1,IF(M260="","",IF(AND(ISNUMBER(M260),M260&lt;1,N260="kg"),MAX(1,ROUND(M260*1000,0)),IF(AND(ISNUMBER(M260),M260&lt;1,N260="L"),MAX(1,ROUND(M260*100,0)),ROUND(M260,3)))),N("O35"))</f>
        <v/>
      </c>
      <c r="Q260" s="140" t="str">
        <f>IF(1=1,IF(M260="","",IF(AND(ISNUMBER(M260),M260&lt;1,N260="kg"),"g",IF(AND(ISNUMBER(M260),M260&lt;1,N260="L"),"cl",N260))),N("P35"))</f>
        <v/>
      </c>
      <c r="R260" s="161" t="str">
        <f>IF(1=1,IF(E260="","",IF(F260="","A CONTROLER",IF(NOT(ISNUMBER(F260)),"TEXTE",IF(OR(L260="",L260&lt;=0),"COMMANDE PRINCIPALE INCOMPLETE",IF(G260="","UNITE MANQUANTE",IF(COUNTIF(B384:B428,AE260)=0,"UNITE A CONTROLER","OK")))))),N("Q9"))</f>
        <v/>
      </c>
      <c r="S260" s="105"/>
      <c r="T260" s="141">
        <f t="shared" si="17"/>
        <v>0</v>
      </c>
      <c r="U260" s="133" t="str">
        <f>IF(1=1,IF(E260="","",U231),N("S35"))</f>
        <v/>
      </c>
      <c r="V260" s="133" t="str">
        <f>IF(1=1,IF(E260="","",V231),N("T35"))</f>
        <v/>
      </c>
      <c r="W260" s="135" t="str">
        <f>IF(1=1,IF(OR(U260="",V260="",NOT(ISNUMBER(U260)),NOT(ISNUMBER(V260)),U260=0),"",V260/U260),N("U35"))</f>
        <v/>
      </c>
      <c r="X260" s="136" t="str">
        <f>IF(1=1,IF(OR(W260="",NOT(ISNUMBER(F260))),"",F260*W260*IFERROR(INDEX(D384:D428,MATCH(AE260,B384:B428,0)),1)),N("V7"))</f>
        <v/>
      </c>
      <c r="Y260" s="137" t="str">
        <f>IF(1=1,IF(F260="","",IF(G260="","",IFERROR(INDEX(E384:E428,MATCH(AE260,B384:B428,0)),G260&amp;""))),N("W6"))</f>
        <v/>
      </c>
      <c r="Z260" s="142" t="str">
        <f>IF(1=1,IF(X260="","",IF(AND(ISNUMBER(X260),X260&lt;1,Y260="kg"),MAX(1,ROUND(X260*1000,0)),IF(AND(ISNUMBER(X260),X260&lt;1,Y260="L"),MAX(1,ROUND(X260*100,0)),ROUND(X260,3)))),N("X35"))</f>
        <v/>
      </c>
      <c r="AA260" s="143" t="str">
        <f>IF(1=1,IF(X260="","",IF(AND(ISNUMBER(X260),X260&lt;1,Y260="kg"),"g",IF(AND(ISNUMBER(X260),X260&lt;1,Y260="L"),"cl",Y260))),N("Y35"))</f>
        <v/>
      </c>
      <c r="AB260" s="123" t="str">
        <f>IF(1=1,IF(E260="","",IF(F260="","A CONTROLER",IF(NOT(ISNUMBER(F260)),"TEXTE",IF(OR(W260="",W260&lt;=0),"COMMANDE COUVERTS INCOMPLETE",IF(G260="","UNITE MANQUANTE",IF(COUNTIF(B384:B428,AE260)=0,"UNITE A CONTROLER","OK")))))),N("Z6"))</f>
        <v/>
      </c>
      <c r="AD260" s="144" t="str">
        <f>IF(1=1,IF(E260="","",AD231),N("AB35"))</f>
        <v/>
      </c>
      <c r="AE260" s="125" t="str">
        <f>IF(1=1,IF(G260="","",UPPER(TRIM(SUBSTITUTE(SUBSTITUTE(G260&amp;"",CHAR(160)," ")," "," ")))),N("AC35"))</f>
        <v/>
      </c>
      <c r="AG260" s="244" t="s">
        <v>56</v>
      </c>
    </row>
    <row r="261" spans="1:33" ht="15.75" x14ac:dyDescent="0.25">
      <c r="A261" s="126" t="str">
        <f>IF(1=1,IF(E261="","",A231),N("A36"))</f>
        <v/>
      </c>
      <c r="B261" s="127" t="str">
        <f>IF(1=1,IF(E261="","",B231),N("B36"))</f>
        <v/>
      </c>
      <c r="C261" s="128"/>
      <c r="D261" s="129" t="str">
        <f>IF(ISBLANK(E261),"",LARGE(D231:D260,1)+1)</f>
        <v/>
      </c>
      <c r="E261" s="130"/>
      <c r="F261" s="131"/>
      <c r="G261" s="170"/>
      <c r="H261" s="105"/>
      <c r="I261" s="132" t="str">
        <f>IF(1=1,IF(E261="","",I231),N("H36"))</f>
        <v/>
      </c>
      <c r="J261" s="133" t="str">
        <f>IF(1=1,IF(E261="","",J231),N("I36"))</f>
        <v/>
      </c>
      <c r="K261" s="134" t="str">
        <f>IF(1=1,IF(E261="","",K231),N("J36"))</f>
        <v/>
      </c>
      <c r="L261" s="135" t="str">
        <f>IF(1=1,IF(OR(J261="",O261="",NOT(ISNUMBER(J261)),NOT(ISNUMBER(O261)),J261=0),"",O261/J261),N("L36"))</f>
        <v/>
      </c>
      <c r="M261" s="136" t="str">
        <f>IF(1=1,IF(OR(L261="",NOT(ISNUMBER(F261))),"",F261*L261*IFERROR(INDEX(D384:D428,MATCH(AE261,B384:B428,0)),1)),N("M13"))</f>
        <v/>
      </c>
      <c r="N261" s="137" t="str">
        <f>IF(1=1,IF(F261="","",IF(G261="","",IFERROR(INDEX(E384:E428,MATCH(AE261,B384:B428,0)),G261&amp;""))),N("N6"))</f>
        <v/>
      </c>
      <c r="O261" s="138" t="str">
        <f>IF(1=1,IF(E261="","",O231),N("K36"))</f>
        <v/>
      </c>
      <c r="P261" s="139" t="str">
        <f>IF(1=1,IF(M261="","",IF(AND(ISNUMBER(M261),M261&lt;1,N261="kg"),MAX(1,ROUND(M261*1000,0)),IF(AND(ISNUMBER(M261),M261&lt;1,N261="L"),MAX(1,ROUND(M261*100,0)),ROUND(M261,3)))),N("O36"))</f>
        <v/>
      </c>
      <c r="Q261" s="140" t="str">
        <f>IF(1=1,IF(M261="","",IF(AND(ISNUMBER(M261),M261&lt;1,N261="kg"),"g",IF(AND(ISNUMBER(M261),M261&lt;1,N261="L"),"cl",N261))),N("P36"))</f>
        <v/>
      </c>
      <c r="R261" s="161" t="str">
        <f>IF(1=1,IF(E261="","",IF(F261="","A CONTROLER",IF(NOT(ISNUMBER(F261)),"TEXTE",IF(OR(L261="",L261&lt;=0),"COMMANDE PRINCIPALE INCOMPLETE",IF(G261="","UNITE MANQUANTE",IF(COUNTIF(B384:B428,AE261)=0,"UNITE A CONTROLER","OK")))))),N("Q9"))</f>
        <v/>
      </c>
      <c r="S261" s="105"/>
      <c r="T261" s="141">
        <f t="shared" si="17"/>
        <v>0</v>
      </c>
      <c r="U261" s="133" t="str">
        <f>IF(1=1,IF(E261="","",U231),N("S36"))</f>
        <v/>
      </c>
      <c r="V261" s="133" t="str">
        <f>IF(1=1,IF(E261="","",V231),N("T36"))</f>
        <v/>
      </c>
      <c r="W261" s="135" t="str">
        <f>IF(1=1,IF(OR(U261="",V261="",NOT(ISNUMBER(U261)),NOT(ISNUMBER(V261)),U261=0),"",V261/U261),N("U36"))</f>
        <v/>
      </c>
      <c r="X261" s="136" t="str">
        <f>IF(1=1,IF(OR(W261="",NOT(ISNUMBER(F261))),"",F261*W261*IFERROR(INDEX(D384:D428,MATCH(AE261,B384:B428,0)),1)),N("V7"))</f>
        <v/>
      </c>
      <c r="Y261" s="137" t="str">
        <f>IF(1=1,IF(F261="","",IF(G261="","",IFERROR(INDEX(E384:E428,MATCH(AE261,B384:B428,0)),G261&amp;""))),N("W6"))</f>
        <v/>
      </c>
      <c r="Z261" s="142" t="str">
        <f>IF(1=1,IF(X261="","",IF(AND(ISNUMBER(X261),X261&lt;1,Y261="kg"),MAX(1,ROUND(X261*1000,0)),IF(AND(ISNUMBER(X261),X261&lt;1,Y261="L"),MAX(1,ROUND(X261*100,0)),ROUND(X261,3)))),N("X36"))</f>
        <v/>
      </c>
      <c r="AA261" s="143" t="str">
        <f>IF(1=1,IF(X261="","",IF(AND(ISNUMBER(X261),X261&lt;1,Y261="kg"),"g",IF(AND(ISNUMBER(X261),X261&lt;1,Y261="L"),"cl",Y261))),N("Y36"))</f>
        <v/>
      </c>
      <c r="AB261" s="123" t="str">
        <f>IF(1=1,IF(E261="","",IF(F261="","A CONTROLER",IF(NOT(ISNUMBER(F261)),"TEXTE",IF(OR(W261="",W261&lt;=0),"COMMANDE COUVERTS INCOMPLETE",IF(G261="","UNITE MANQUANTE",IF(COUNTIF(B384:B428,AE261)=0,"UNITE A CONTROLER","OK")))))),N("Z6"))</f>
        <v/>
      </c>
      <c r="AD261" s="144" t="str">
        <f>IF(1=1,IF(E261="","",AD231),N("AB36"))</f>
        <v/>
      </c>
      <c r="AE261" s="125" t="str">
        <f>IF(1=1,IF(G261="","",UPPER(TRIM(SUBSTITUTE(SUBSTITUTE(G261&amp;"",CHAR(160)," ")," "," ")))),N("AC36"))</f>
        <v/>
      </c>
      <c r="AG261" s="244" t="s">
        <v>58</v>
      </c>
    </row>
    <row r="262" spans="1:33" ht="15.75" x14ac:dyDescent="0.25">
      <c r="A262" s="126" t="str">
        <f>IF(1=1,IF(E262="","",A231),N("A37"))</f>
        <v/>
      </c>
      <c r="B262" s="127" t="str">
        <f>IF(1=1,IF(E262="","",B231),N("B37"))</f>
        <v/>
      </c>
      <c r="C262" s="128"/>
      <c r="D262" s="129" t="str">
        <f>IF(ISBLANK(E262),"",LARGE(D231:D261,1)+1)</f>
        <v/>
      </c>
      <c r="E262" s="130"/>
      <c r="F262" s="131"/>
      <c r="G262" s="170"/>
      <c r="H262" s="105"/>
      <c r="I262" s="132" t="str">
        <f>IF(1=1,IF(E262="","",I231),N("H37"))</f>
        <v/>
      </c>
      <c r="J262" s="133" t="str">
        <f>IF(1=1,IF(E262="","",J231),N("I37"))</f>
        <v/>
      </c>
      <c r="K262" s="134" t="str">
        <f>IF(1=1,IF(E262="","",K231),N("J37"))</f>
        <v/>
      </c>
      <c r="L262" s="135" t="str">
        <f>IF(1=1,IF(OR(J262="",O262="",NOT(ISNUMBER(J262)),NOT(ISNUMBER(O262)),J262=0),"",O262/J262),N("L37"))</f>
        <v/>
      </c>
      <c r="M262" s="136" t="str">
        <f>IF(1=1,IF(OR(L262="",NOT(ISNUMBER(F262))),"",F262*L262*IFERROR(INDEX(D384:D428,MATCH(AE262,B384:B428,0)),1)),N("M13"))</f>
        <v/>
      </c>
      <c r="N262" s="137" t="str">
        <f>IF(1=1,IF(F262="","",IF(G262="","",IFERROR(INDEX(E384:E428,MATCH(AE262,B384:B428,0)),G262&amp;""))),N("N6"))</f>
        <v/>
      </c>
      <c r="O262" s="138" t="str">
        <f>IF(1=1,IF(E262="","",O231),N("K37"))</f>
        <v/>
      </c>
      <c r="P262" s="139" t="str">
        <f>IF(1=1,IF(M262="","",IF(AND(ISNUMBER(M262),M262&lt;1,N262="kg"),MAX(1,ROUND(M262*1000,0)),IF(AND(ISNUMBER(M262),M262&lt;1,N262="L"),MAX(1,ROUND(M262*100,0)),ROUND(M262,3)))),N("O37"))</f>
        <v/>
      </c>
      <c r="Q262" s="140" t="str">
        <f>IF(1=1,IF(M262="","",IF(AND(ISNUMBER(M262),M262&lt;1,N262="kg"),"g",IF(AND(ISNUMBER(M262),M262&lt;1,N262="L"),"cl",N262))),N("P37"))</f>
        <v/>
      </c>
      <c r="R262" s="161" t="str">
        <f>IF(1=1,IF(E262="","",IF(F262="","A CONTROLER",IF(NOT(ISNUMBER(F262)),"TEXTE",IF(OR(L262="",L262&lt;=0),"COMMANDE PRINCIPALE INCOMPLETE",IF(G262="","UNITE MANQUANTE",IF(COUNTIF(B384:B428,AE262)=0,"UNITE A CONTROLER","OK")))))),N("Q9"))</f>
        <v/>
      </c>
      <c r="S262" s="105"/>
      <c r="T262" s="141">
        <f t="shared" si="17"/>
        <v>0</v>
      </c>
      <c r="U262" s="133" t="str">
        <f>IF(1=1,IF(E262="","",U231),N("S37"))</f>
        <v/>
      </c>
      <c r="V262" s="133" t="str">
        <f>IF(1=1,IF(E262="","",V231),N("T37"))</f>
        <v/>
      </c>
      <c r="W262" s="135" t="str">
        <f>IF(1=1,IF(OR(U262="",V262="",NOT(ISNUMBER(U262)),NOT(ISNUMBER(V262)),U262=0),"",V262/U262),N("U37"))</f>
        <v/>
      </c>
      <c r="X262" s="136" t="str">
        <f>IF(1=1,IF(OR(W262="",NOT(ISNUMBER(F262))),"",F262*W262*IFERROR(INDEX(D384:D428,MATCH(AE262,B384:B428,0)),1)),N("V7"))</f>
        <v/>
      </c>
      <c r="Y262" s="137" t="str">
        <f>IF(1=1,IF(F262="","",IF(G262="","",IFERROR(INDEX(E384:E428,MATCH(AE262,B384:B428,0)),G262&amp;""))),N("W6"))</f>
        <v/>
      </c>
      <c r="Z262" s="142" t="str">
        <f>IF(1=1,IF(X262="","",IF(AND(ISNUMBER(X262),X262&lt;1,Y262="kg"),MAX(1,ROUND(X262*1000,0)),IF(AND(ISNUMBER(X262),X262&lt;1,Y262="L"),MAX(1,ROUND(X262*100,0)),ROUND(X262,3)))),N("X37"))</f>
        <v/>
      </c>
      <c r="AA262" s="143" t="str">
        <f>IF(1=1,IF(X262="","",IF(AND(ISNUMBER(X262),X262&lt;1,Y262="kg"),"g",IF(AND(ISNUMBER(X262),X262&lt;1,Y262="L"),"cl",Y262))),N("Y37"))</f>
        <v/>
      </c>
      <c r="AB262" s="123" t="str">
        <f>IF(1=1,IF(E262="","",IF(F262="","A CONTROLER",IF(NOT(ISNUMBER(F262)),"TEXTE",IF(OR(W262="",W262&lt;=0),"COMMANDE COUVERTS INCOMPLETE",IF(G262="","UNITE MANQUANTE",IF(COUNTIF(B384:B428,AE262)=0,"UNITE A CONTROLER","OK")))))),N("Z6"))</f>
        <v/>
      </c>
      <c r="AD262" s="144" t="str">
        <f>IF(1=1,IF(E262="","",AD231),N("AB37"))</f>
        <v/>
      </c>
      <c r="AE262" s="125" t="str">
        <f>IF(1=1,IF(G262="","",UPPER(TRIM(SUBSTITUTE(SUBSTITUTE(G262&amp;"",CHAR(160)," ")," "," ")))),N("AC37"))</f>
        <v/>
      </c>
      <c r="AG262" s="244" t="s">
        <v>60</v>
      </c>
    </row>
    <row r="263" spans="1:33" ht="15.75" x14ac:dyDescent="0.25">
      <c r="A263" s="126" t="str">
        <f>IF(1=1,IF(E263="","",A231),N("A38"))</f>
        <v/>
      </c>
      <c r="B263" s="127" t="str">
        <f>IF(1=1,IF(E263="","",B231),N("B38"))</f>
        <v/>
      </c>
      <c r="C263" s="128"/>
      <c r="D263" s="129" t="str">
        <f>IF(ISBLANK(E263),"",LARGE(D231:D262,1)+1)</f>
        <v/>
      </c>
      <c r="E263" s="130"/>
      <c r="F263" s="131"/>
      <c r="G263" s="170"/>
      <c r="H263" s="105"/>
      <c r="I263" s="132" t="str">
        <f>IF(1=1,IF(E263="","",I231),N("H38"))</f>
        <v/>
      </c>
      <c r="J263" s="133" t="str">
        <f>IF(1=1,IF(E263="","",J231),N("I38"))</f>
        <v/>
      </c>
      <c r="K263" s="134" t="str">
        <f>IF(1=1,IF(E263="","",K231),N("J38"))</f>
        <v/>
      </c>
      <c r="L263" s="135" t="str">
        <f>IF(1=1,IF(OR(J263="",O263="",NOT(ISNUMBER(J263)),NOT(ISNUMBER(O263)),J263=0),"",O263/J263),N("L38"))</f>
        <v/>
      </c>
      <c r="M263" s="136" t="str">
        <f>IF(1=1,IF(OR(L263="",NOT(ISNUMBER(F263))),"",F263*L263*IFERROR(INDEX(D384:D428,MATCH(AE263,B384:B428,0)),1)),N("M13"))</f>
        <v/>
      </c>
      <c r="N263" s="137" t="str">
        <f>IF(1=1,IF(F263="","",IF(G263="","",IFERROR(INDEX(E384:E428,MATCH(AE263,B384:B428,0)),G263&amp;""))),N("N6"))</f>
        <v/>
      </c>
      <c r="O263" s="138" t="str">
        <f>IF(1=1,IF(E263="","",O231),N("K38"))</f>
        <v/>
      </c>
      <c r="P263" s="139" t="str">
        <f>IF(1=1,IF(M263="","",IF(AND(ISNUMBER(M263),M263&lt;1,N263="kg"),MAX(1,ROUND(M263*1000,0)),IF(AND(ISNUMBER(M263),M263&lt;1,N263="L"),MAX(1,ROUND(M263*100,0)),ROUND(M263,3)))),N("O38"))</f>
        <v/>
      </c>
      <c r="Q263" s="140" t="str">
        <f>IF(1=1,IF(M263="","",IF(AND(ISNUMBER(M263),M263&lt;1,N263="kg"),"g",IF(AND(ISNUMBER(M263),M263&lt;1,N263="L"),"cl",N263))),N("P38"))</f>
        <v/>
      </c>
      <c r="R263" s="161" t="str">
        <f>IF(1=1,IF(E263="","",IF(F263="","A CONTROLER",IF(NOT(ISNUMBER(F263)),"TEXTE",IF(OR(L263="",L263&lt;=0),"COMMANDE PRINCIPALE INCOMPLETE",IF(G263="","UNITE MANQUANTE",IF(COUNTIF(B384:B428,AE263)=0,"UNITE A CONTROLER","OK")))))),N("Q9"))</f>
        <v/>
      </c>
      <c r="S263" s="105"/>
      <c r="T263" s="141">
        <f t="shared" si="17"/>
        <v>0</v>
      </c>
      <c r="U263" s="133" t="str">
        <f>IF(1=1,IF(E263="","",U231),N("S38"))</f>
        <v/>
      </c>
      <c r="V263" s="133" t="str">
        <f>IF(1=1,IF(E263="","",V231),N("T38"))</f>
        <v/>
      </c>
      <c r="W263" s="135" t="str">
        <f>IF(1=1,IF(OR(U263="",V263="",NOT(ISNUMBER(U263)),NOT(ISNUMBER(V263)),U263=0),"",V263/U263),N("U38"))</f>
        <v/>
      </c>
      <c r="X263" s="136" t="str">
        <f>IF(1=1,IF(OR(W263="",NOT(ISNUMBER(F263))),"",F263*W263*IFERROR(INDEX(D384:D428,MATCH(AE263,B384:B428,0)),1)),N("V7"))</f>
        <v/>
      </c>
      <c r="Y263" s="137" t="str">
        <f>IF(1=1,IF(F263="","",IF(G263="","",IFERROR(INDEX(E384:E428,MATCH(AE263,B384:B428,0)),G263&amp;""))),N("W6"))</f>
        <v/>
      </c>
      <c r="Z263" s="142" t="str">
        <f>IF(1=1,IF(X263="","",IF(AND(ISNUMBER(X263),X263&lt;1,Y263="kg"),MAX(1,ROUND(X263*1000,0)),IF(AND(ISNUMBER(X263),X263&lt;1,Y263="L"),MAX(1,ROUND(X263*100,0)),ROUND(X263,3)))),N("X38"))</f>
        <v/>
      </c>
      <c r="AA263" s="143" t="str">
        <f>IF(1=1,IF(X263="","",IF(AND(ISNUMBER(X263),X263&lt;1,Y263="kg"),"g",IF(AND(ISNUMBER(X263),X263&lt;1,Y263="L"),"cl",Y263))),N("Y38"))</f>
        <v/>
      </c>
      <c r="AB263" s="123" t="str">
        <f>IF(1=1,IF(E263="","",IF(F263="","A CONTROLER",IF(NOT(ISNUMBER(F263)),"TEXTE",IF(OR(W263="",W263&lt;=0),"COMMANDE COUVERTS INCOMPLETE",IF(G263="","UNITE MANQUANTE",IF(COUNTIF(B384:B428,AE263)=0,"UNITE A CONTROLER","OK")))))),N("Z6"))</f>
        <v/>
      </c>
      <c r="AD263" s="144" t="str">
        <f>IF(1=1,IF(E263="","",AD231),N("AB38"))</f>
        <v/>
      </c>
      <c r="AE263" s="125" t="str">
        <f>IF(1=1,IF(G263="","",UPPER(TRIM(SUBSTITUTE(SUBSTITUTE(G263&amp;"",CHAR(160)," ")," "," ")))),N("AC38"))</f>
        <v/>
      </c>
      <c r="AG263" s="244" t="s">
        <v>62</v>
      </c>
    </row>
    <row r="264" spans="1:33" ht="15.75" x14ac:dyDescent="0.25">
      <c r="A264" s="126" t="str">
        <f>IF(1=1,IF(E264="","",A231),N("A39"))</f>
        <v/>
      </c>
      <c r="B264" s="127" t="str">
        <f>IF(1=1,IF(E264="","",B231),N("B39"))</f>
        <v/>
      </c>
      <c r="C264" s="128"/>
      <c r="D264" s="129" t="str">
        <f>IF(ISBLANK(E264),"",LARGE(D231:D263,1)+1)</f>
        <v/>
      </c>
      <c r="E264" s="130"/>
      <c r="F264" s="131"/>
      <c r="G264" s="170"/>
      <c r="H264" s="105"/>
      <c r="I264" s="132" t="str">
        <f>IF(1=1,IF(E264="","",I231),N("H39"))</f>
        <v/>
      </c>
      <c r="J264" s="133" t="str">
        <f>IF(1=1,IF(E264="","",J231),N("I39"))</f>
        <v/>
      </c>
      <c r="K264" s="134" t="str">
        <f>IF(1=1,IF(E264="","",K231),N("J39"))</f>
        <v/>
      </c>
      <c r="L264" s="135" t="str">
        <f>IF(1=1,IF(OR(J264="",O264="",NOT(ISNUMBER(J264)),NOT(ISNUMBER(O264)),J264=0),"",O264/J264),N("L39"))</f>
        <v/>
      </c>
      <c r="M264" s="136" t="str">
        <f>IF(1=1,IF(OR(L264="",NOT(ISNUMBER(F264))),"",F264*L264*IFERROR(INDEX(D384:D428,MATCH(AE264,B384:B428,0)),1)),N("M13"))</f>
        <v/>
      </c>
      <c r="N264" s="137" t="str">
        <f>IF(1=1,IF(F264="","",IF(G264="","",IFERROR(INDEX(E384:E428,MATCH(AE264,B384:B428,0)),G264&amp;""))),N("N6"))</f>
        <v/>
      </c>
      <c r="O264" s="138" t="str">
        <f>IF(1=1,IF(E264="","",O231),N("K39"))</f>
        <v/>
      </c>
      <c r="P264" s="139" t="str">
        <f>IF(1=1,IF(M264="","",IF(AND(ISNUMBER(M264),M264&lt;1,N264="kg"),MAX(1,ROUND(M264*1000,0)),IF(AND(ISNUMBER(M264),M264&lt;1,N264="L"),MAX(1,ROUND(M264*100,0)),ROUND(M264,3)))),N("O39"))</f>
        <v/>
      </c>
      <c r="Q264" s="140" t="str">
        <f>IF(1=1,IF(M264="","",IF(AND(ISNUMBER(M264),M264&lt;1,N264="kg"),"g",IF(AND(ISNUMBER(M264),M264&lt;1,N264="L"),"cl",N264))),N("P39"))</f>
        <v/>
      </c>
      <c r="R264" s="161" t="str">
        <f>IF(1=1,IF(E264="","",IF(F264="","A CONTROLER",IF(NOT(ISNUMBER(F264)),"TEXTE",IF(OR(L264="",L264&lt;=0),"COMMANDE PRINCIPALE INCOMPLETE",IF(G264="","UNITE MANQUANTE",IF(COUNTIF(B384:B428,AE264)=0,"UNITE A CONTROLER","OK")))))),N("Q9"))</f>
        <v/>
      </c>
      <c r="S264" s="105"/>
      <c r="T264" s="141">
        <f t="shared" si="17"/>
        <v>0</v>
      </c>
      <c r="U264" s="133" t="str">
        <f>IF(1=1,IF(E264="","",U231),N("S39"))</f>
        <v/>
      </c>
      <c r="V264" s="133" t="str">
        <f>IF(1=1,IF(E264="","",V231),N("T39"))</f>
        <v/>
      </c>
      <c r="W264" s="135" t="str">
        <f>IF(1=1,IF(OR(U264="",V264="",NOT(ISNUMBER(U264)),NOT(ISNUMBER(V264)),U264=0),"",V264/U264),N("U39"))</f>
        <v/>
      </c>
      <c r="X264" s="136" t="str">
        <f>IF(1=1,IF(OR(W264="",NOT(ISNUMBER(F264))),"",F264*W264*IFERROR(INDEX(D384:D428,MATCH(AE264,B384:B428,0)),1)),N("V7"))</f>
        <v/>
      </c>
      <c r="Y264" s="137" t="str">
        <f>IF(1=1,IF(F264="","",IF(G264="","",IFERROR(INDEX(E384:E428,MATCH(AE264,B384:B428,0)),G264&amp;""))),N("W6"))</f>
        <v/>
      </c>
      <c r="Z264" s="142" t="str">
        <f>IF(1=1,IF(X264="","",IF(AND(ISNUMBER(X264),X264&lt;1,Y264="kg"),MAX(1,ROUND(X264*1000,0)),IF(AND(ISNUMBER(X264),X264&lt;1,Y264="L"),MAX(1,ROUND(X264*100,0)),ROUND(X264,3)))),N("X39"))</f>
        <v/>
      </c>
      <c r="AA264" s="143" t="str">
        <f>IF(1=1,IF(X264="","",IF(AND(ISNUMBER(X264),X264&lt;1,Y264="kg"),"g",IF(AND(ISNUMBER(X264),X264&lt;1,Y264="L"),"cl",Y264))),N("Y39"))</f>
        <v/>
      </c>
      <c r="AB264" s="123" t="str">
        <f>IF(1=1,IF(E264="","",IF(F264="","A CONTROLER",IF(NOT(ISNUMBER(F264)),"TEXTE",IF(OR(W264="",W264&lt;=0),"COMMANDE COUVERTS INCOMPLETE",IF(G264="","UNITE MANQUANTE",IF(COUNTIF(B384:B428,AE264)=0,"UNITE A CONTROLER","OK")))))),N("Z6"))</f>
        <v/>
      </c>
      <c r="AD264" s="144" t="str">
        <f>IF(1=1,IF(E264="","",AD231),N("AB39"))</f>
        <v/>
      </c>
      <c r="AE264" s="125" t="str">
        <f>IF(1=1,IF(G264="","",UPPER(TRIM(SUBSTITUTE(SUBSTITUTE(G264&amp;"",CHAR(160)," ")," "," ")))),N("AC39"))</f>
        <v/>
      </c>
      <c r="AG264" s="244" t="s">
        <v>64</v>
      </c>
    </row>
    <row r="265" spans="1:33" ht="15.75" x14ac:dyDescent="0.25">
      <c r="A265" s="126" t="str">
        <f>IF(1=1,IF(E265="","",A231),N("A40"))</f>
        <v/>
      </c>
      <c r="B265" s="127" t="str">
        <f>IF(1=1,IF(E265="","",B231),N("B40"))</f>
        <v/>
      </c>
      <c r="C265" s="127"/>
      <c r="D265" s="129" t="str">
        <f>IF(ISBLANK(E265),"",LARGE(D231:D264,1)+1)</f>
        <v/>
      </c>
      <c r="E265" s="130"/>
      <c r="F265" s="131"/>
      <c r="G265" s="170"/>
      <c r="H265" s="105"/>
      <c r="I265" s="132" t="str">
        <f>IF(1=1,IF(E265="","",I231),N("H40"))</f>
        <v/>
      </c>
      <c r="J265" s="133" t="str">
        <f>IF(1=1,IF(E265="","",J231),N("I40"))</f>
        <v/>
      </c>
      <c r="K265" s="134" t="str">
        <f>IF(1=1,IF(E265="","",K231),N("J40"))</f>
        <v/>
      </c>
      <c r="L265" s="135" t="str">
        <f>IF(1=1,IF(OR(J265="",O265="",NOT(ISNUMBER(J265)),NOT(ISNUMBER(O265)),J265=0),"",O265/J265),N("L40"))</f>
        <v/>
      </c>
      <c r="M265" s="136" t="str">
        <f>IF(1=1,IF(OR(L265="",NOT(ISNUMBER(F265))),"",F265*L265*IFERROR(INDEX(D384:D428,MATCH(AE265,B384:B428,0)),1)),N("M13"))</f>
        <v/>
      </c>
      <c r="N265" s="137" t="str">
        <f>IF(1=1,IF(F265="","",IF(G265="","",IFERROR(INDEX(E384:E428,MATCH(AE265,B384:B428,0)),G265&amp;""))),N("N6"))</f>
        <v/>
      </c>
      <c r="O265" s="138" t="str">
        <f>IF(1=1,IF(E265="","",O231),N("K40"))</f>
        <v/>
      </c>
      <c r="P265" s="139" t="str">
        <f>IF(1=1,IF(M265="","",IF(AND(ISNUMBER(M265),M265&lt;1,N265="kg"),MAX(1,ROUND(M265*1000,0)),IF(AND(ISNUMBER(M265),M265&lt;1,N265="L"),MAX(1,ROUND(M265*100,0)),ROUND(M265,3)))),N("O40"))</f>
        <v/>
      </c>
      <c r="Q265" s="140" t="str">
        <f>IF(1=1,IF(M265="","",IF(AND(ISNUMBER(M265),M265&lt;1,N265="kg"),"g",IF(AND(ISNUMBER(M265),M265&lt;1,N265="L"),"cl",N265))),N("P40"))</f>
        <v/>
      </c>
      <c r="R265" s="161" t="str">
        <f>IF(1=1,IF(E265="","",IF(F265="","A CONTROLER",IF(NOT(ISNUMBER(F265)),"TEXTE",IF(OR(L265="",L265&lt;=0),"COMMANDE PRINCIPALE INCOMPLETE",IF(G265="","UNITE MANQUANTE",IF(COUNTIF(B384:B428,AE265)=0,"UNITE A CONTROLER","OK")))))),N("Q9"))</f>
        <v/>
      </c>
      <c r="S265" s="105"/>
      <c r="T265" s="141">
        <f t="shared" si="17"/>
        <v>0</v>
      </c>
      <c r="U265" s="133" t="str">
        <f>IF(1=1,IF(E265="","",U231),N("S40"))</f>
        <v/>
      </c>
      <c r="V265" s="133" t="str">
        <f>IF(1=1,IF(E265="","",V231),N("T40"))</f>
        <v/>
      </c>
      <c r="W265" s="135" t="str">
        <f>IF(1=1,IF(OR(U265="",V265="",NOT(ISNUMBER(U265)),NOT(ISNUMBER(V265)),U265=0),"",V265/U265),N("U40"))</f>
        <v/>
      </c>
      <c r="X265" s="136" t="str">
        <f>IF(1=1,IF(OR(W265="",NOT(ISNUMBER(F265))),"",F265*W265*IFERROR(INDEX(D384:D428,MATCH(AE265,B384:B428,0)),1)),N("V7"))</f>
        <v/>
      </c>
      <c r="Y265" s="137" t="str">
        <f>IF(1=1,IF(F265="","",IF(G265="","",IFERROR(INDEX(E384:E428,MATCH(AE265,B384:B428,0)),G265&amp;""))),N("W6"))</f>
        <v/>
      </c>
      <c r="Z265" s="142" t="str">
        <f>IF(1=1,IF(X265="","",IF(AND(ISNUMBER(X265),X265&lt;1,Y265="kg"),MAX(1,ROUND(X265*1000,0)),IF(AND(ISNUMBER(X265),X265&lt;1,Y265="L"),MAX(1,ROUND(X265*100,0)),ROUND(X265,3)))),N("X40"))</f>
        <v/>
      </c>
      <c r="AA265" s="143" t="str">
        <f>IF(1=1,IF(X265="","",IF(AND(ISNUMBER(X265),X265&lt;1,Y265="kg"),"g",IF(AND(ISNUMBER(X265),X265&lt;1,Y265="L"),"cl",Y265))),N("Y40"))</f>
        <v/>
      </c>
      <c r="AB265" s="123" t="str">
        <f>IF(1=1,IF(E265="","",IF(F265="","A CONTROLER",IF(NOT(ISNUMBER(F265)),"TEXTE",IF(OR(W265="",W265&lt;=0),"COMMANDE COUVERTS INCOMPLETE",IF(G265="","UNITE MANQUANTE",IF(COUNTIF(B384:B428,AE265)=0,"UNITE A CONTROLER","OK")))))),N("Z6"))</f>
        <v/>
      </c>
      <c r="AD265" s="144" t="str">
        <f>IF(1=1,IF(E265="","",AD231),N("AB40"))</f>
        <v/>
      </c>
      <c r="AE265" s="125" t="str">
        <f>IF(1=1,IF(G265="","",UPPER(TRIM(SUBSTITUTE(SUBSTITUTE(G265&amp;"",CHAR(160)," ")," "," ")))),N("AC40"))</f>
        <v/>
      </c>
      <c r="AG265" s="244" t="s">
        <v>66</v>
      </c>
    </row>
    <row r="266" spans="1:33" ht="23.25" x14ac:dyDescent="0.25">
      <c r="A266" s="225"/>
      <c r="B266" s="226" t="s">
        <v>17</v>
      </c>
      <c r="C266" s="227"/>
      <c r="D266" s="228" t="s">
        <v>239</v>
      </c>
      <c r="E266" s="227"/>
      <c r="F266" s="227"/>
      <c r="G266" s="227"/>
      <c r="H266" s="229"/>
      <c r="I266" s="227"/>
      <c r="J266" s="227"/>
      <c r="K266" s="227"/>
      <c r="L266" s="227"/>
      <c r="M266" s="227"/>
      <c r="N266" s="227"/>
      <c r="O266" s="227"/>
      <c r="P266" s="227" t="str">
        <f>D266</f>
        <v>SOUS-FAMILLE</v>
      </c>
      <c r="Q266" s="227"/>
      <c r="R266" s="227"/>
      <c r="S266" s="229"/>
      <c r="T266" s="230" t="s">
        <v>664</v>
      </c>
      <c r="U266" s="231" cm="1">
        <f t="array" ref="U266">SUMPRODUCT(LEN(E268:E301)-LEN(SUBSTITUTE(E268:E301,"*","")))</f>
        <v>0</v>
      </c>
      <c r="V266" s="227"/>
      <c r="W266" s="227" t="str">
        <f>D266</f>
        <v>SOUS-FAMILLE</v>
      </c>
      <c r="X266" s="227"/>
      <c r="Y266" s="227"/>
      <c r="Z266" s="227"/>
      <c r="AA266" s="227"/>
      <c r="AB266" s="232"/>
      <c r="AC266" s="227"/>
      <c r="AD266" s="227"/>
      <c r="AE266" s="233" t="str">
        <f>B268</f>
        <v>NOM DE LA RECETTE À SAISIR</v>
      </c>
      <c r="AG266" s="244" t="s">
        <v>68</v>
      </c>
    </row>
    <row r="267" spans="1:33" ht="32.25" thickBot="1" x14ac:dyDescent="0.3">
      <c r="A267" s="92" t="s">
        <v>155</v>
      </c>
      <c r="B267" s="92" t="s">
        <v>1</v>
      </c>
      <c r="C267" s="92"/>
      <c r="D267" s="92" t="s">
        <v>2</v>
      </c>
      <c r="E267" s="92" t="s">
        <v>117</v>
      </c>
      <c r="F267" s="92" t="s">
        <v>3</v>
      </c>
      <c r="G267" s="92" t="s">
        <v>4</v>
      </c>
      <c r="H267" s="81"/>
      <c r="I267" s="157" t="s">
        <v>5</v>
      </c>
      <c r="J267" s="92" t="s">
        <v>114</v>
      </c>
      <c r="K267" s="92" t="s">
        <v>4</v>
      </c>
      <c r="L267" s="92" t="s">
        <v>6</v>
      </c>
      <c r="M267" s="94" t="s">
        <v>7</v>
      </c>
      <c r="N267" s="94" t="s">
        <v>116</v>
      </c>
      <c r="O267" s="95" t="s">
        <v>115</v>
      </c>
      <c r="P267" s="96" t="s">
        <v>8</v>
      </c>
      <c r="Q267" s="97" t="s">
        <v>9</v>
      </c>
      <c r="R267" s="92" t="s">
        <v>10</v>
      </c>
      <c r="S267" s="81"/>
      <c r="T267" s="92" t="s">
        <v>117</v>
      </c>
      <c r="U267" s="98" t="s">
        <v>11</v>
      </c>
      <c r="V267" s="95" t="s">
        <v>12</v>
      </c>
      <c r="W267" s="92" t="s">
        <v>13</v>
      </c>
      <c r="X267" s="94" t="s">
        <v>7</v>
      </c>
      <c r="Y267" s="94" t="s">
        <v>116</v>
      </c>
      <c r="Z267" s="99" t="s">
        <v>8</v>
      </c>
      <c r="AA267" s="97" t="s">
        <v>9</v>
      </c>
      <c r="AB267" s="99" t="s">
        <v>10</v>
      </c>
      <c r="AC267" s="240"/>
      <c r="AD267" s="92" t="s">
        <v>14</v>
      </c>
      <c r="AE267" s="92" t="s">
        <v>15</v>
      </c>
      <c r="AG267" s="244" t="s">
        <v>70</v>
      </c>
    </row>
    <row r="268" spans="1:33" ht="18.75" x14ac:dyDescent="0.25">
      <c r="A268" s="158" t="s">
        <v>5640</v>
      </c>
      <c r="B268" s="101" t="s">
        <v>20</v>
      </c>
      <c r="C268" s="101"/>
      <c r="D268" s="102">
        <v>0</v>
      </c>
      <c r="E268" s="103" t="s">
        <v>21</v>
      </c>
      <c r="F268" s="104">
        <v>10</v>
      </c>
      <c r="G268" s="8" t="s">
        <v>119</v>
      </c>
      <c r="H268" s="105"/>
      <c r="I268" s="106" t="str">
        <f>E268</f>
        <v>ÉLÉMENT PRINCIPAL À SAISIR</v>
      </c>
      <c r="J268" s="107">
        <f>F268</f>
        <v>10</v>
      </c>
      <c r="K268" s="108" t="str">
        <f>G268</f>
        <v>Quoi ?</v>
      </c>
      <c r="L268" s="109">
        <f>IF(1=1,IF(OR(J268="",O268="",NOT(ISNUMBER(J268)),NOT(ISNUMBER(O268)),J268=0),"",O268/J268),N("L6"))</f>
        <v>15</v>
      </c>
      <c r="M268" s="110">
        <f>IF(1=1,IF(OR(L268="",NOT(ISNUMBER(F268))),"",F268*L268*IFERROR(INDEX(D384:D428,MATCH(AE268,B384:B428,0)),1)),N("M13"))</f>
        <v>150</v>
      </c>
      <c r="N268" s="111" t="str">
        <f>IF(1=1,IF(F268="","",IF(G268="","",IFERROR(INDEX(E384:E428,MATCH(AE268,B384:B428,0)),G268&amp;""))),N("N6"))</f>
        <v>Quoi ?</v>
      </c>
      <c r="O268" s="112">
        <v>150</v>
      </c>
      <c r="P268" s="113">
        <f>IF(1=1,IF(M268="","",IF(AND(ISNUMBER(M268),M268&lt;1,N268="kg"),MAX(1,ROUND(M268*1000,0)),IF(AND(ISNUMBER(M268),M268&lt;1,N268="L"),MAX(1,ROUND(M268*100,0)),ROUND(M268,3)))),N("O6"))</f>
        <v>150</v>
      </c>
      <c r="Q268" s="114" t="str">
        <f>IF(1=1,IF(M268="","",IF(AND(ISNUMBER(M268),M268&lt;1,N268="kg"),"g",IF(AND(ISNUMBER(M268),M268&lt;1,N268="L"),"cl",N268))),N("P6"))</f>
        <v>Quoi ?</v>
      </c>
      <c r="R268" s="115" t="str">
        <f>IF(1=1,IF(E268="","",IF(F268="","A CONTROLER",IF(NOT(ISNUMBER(F268)),"TEXTE",IF(OR(L268="",L268&lt;=0),"COMMANDE PRINCIPALE INCOMPLETE",IF(G268="","UNITE MANQUANTE",IF(COUNTIF(B384:B428,AE268)=0,"UNITE A CONTROLER","OK")))))),N("Q9"))</f>
        <v>UNITE A CONTROLER</v>
      </c>
      <c r="S268" s="105"/>
      <c r="T268" s="159" t="str">
        <f>B268</f>
        <v>NOM DE LA RECETTE À SAISIR</v>
      </c>
      <c r="U268" s="117">
        <v>100</v>
      </c>
      <c r="V268" s="112">
        <v>150</v>
      </c>
      <c r="W268" s="118">
        <f>IF(1=1,IF(OR(U268="",V268="",NOT(ISNUMBER(U268)),NOT(ISNUMBER(V268)),U268=0),"",V268/U268),N("U6"))</f>
        <v>1.5</v>
      </c>
      <c r="X268" s="119">
        <f>IF(1=1,IF(OR(W268="",NOT(ISNUMBER(F268))),"",F268*W268*IFERROR(INDEX(D384:D428,MATCH(AE268,B384:B428,0)),1)),N("V7"))</f>
        <v>15</v>
      </c>
      <c r="Y268" s="120" t="str">
        <f>IF(1=1,IF(F268="","",IF(G268="","",IFERROR(INDEX(E384:E428,MATCH(AE268,B384:B428,0)),G268&amp;""))),N("W6"))</f>
        <v>Quoi ?</v>
      </c>
      <c r="Z268" s="121">
        <f>IF(1=1,IF(X268="","",IF(AND(ISNUMBER(X268),X268&lt;1,Y268="kg"),MAX(1,ROUND(X268*1000,0)),IF(AND(ISNUMBER(X268),X268&lt;1,Y268="L"),MAX(1,ROUND(X268*100,0)),ROUND(X268,3)))),N("X6"))</f>
        <v>15</v>
      </c>
      <c r="AA268" s="122" t="str">
        <f>IF(1=1,IF(X268="","",IF(AND(ISNUMBER(X268),X268&lt;1,Y268="kg"),"g",IF(AND(ISNUMBER(X268),X268&lt;1,Y268="L"),"cl",Y268))),N("Y6"))</f>
        <v>Quoi ?</v>
      </c>
      <c r="AB268" s="123" t="str">
        <f>IF(1=1,IF(E268="","",IF(F268="","A CONTROLER",IF(NOT(ISNUMBER(F268)),"TEXTE",IF(OR(W268="",W268&lt;=0),"COMMANDE COUVERTS INCOMPLETE",IF(G268="","UNITE MANQUANTE",IF(COUNTIF(B384:B428,AE268)=0,"UNITE A CONTROLER","OK")))))),N("Z6"))</f>
        <v>UNITE A CONTROLER</v>
      </c>
      <c r="AD268" s="124">
        <v>62</v>
      </c>
      <c r="AE268" s="125" t="str">
        <f>IF(1=1,IF(G268="","",UPPER(TRIM(SUBSTITUTE(SUBSTITUTE(G268&amp;"",CHAR(160)," ")," "," ")))),N("AC6"))</f>
        <v>QUOI ?</v>
      </c>
      <c r="AG268" s="244" t="s">
        <v>72</v>
      </c>
    </row>
    <row r="269" spans="1:33" ht="15.75" x14ac:dyDescent="0.25">
      <c r="A269" s="160" t="str">
        <f>IF(1=1,IF(E269="","",A268),N("A7"))</f>
        <v/>
      </c>
      <c r="B269" s="127" t="str">
        <f>IF(1=1,IF(E269="","",B268),N("B7"))</f>
        <v/>
      </c>
      <c r="C269" s="128"/>
      <c r="D269" s="129" t="str">
        <f>IF(ISBLANK(E269),"",LARGE(D268:D268,1)+1)</f>
        <v/>
      </c>
      <c r="E269" s="130"/>
      <c r="F269" s="131"/>
      <c r="G269" s="170"/>
      <c r="H269" s="105"/>
      <c r="I269" s="132" t="str">
        <f>IF(1=1,IF(E269="","",I268),N("H7"))</f>
        <v/>
      </c>
      <c r="J269" s="133" t="str">
        <f>IF(1=1,IF(E269="","",J268),N("I7"))</f>
        <v/>
      </c>
      <c r="K269" s="134" t="str">
        <f>IF(1=1,IF(E269="","",K268),N("J7"))</f>
        <v/>
      </c>
      <c r="L269" s="135" t="str">
        <f>IF(1=1,IF(OR(J269="",O269="",NOT(ISNUMBER(J269)),NOT(ISNUMBER(O269)),J269=0),"",O269/J269),N("L7"))</f>
        <v/>
      </c>
      <c r="M269" s="136" t="str">
        <f>IF(1=1,IF(OR(L269="",NOT(ISNUMBER(F269))),"",F269*L269*IFERROR(INDEX(D384:D428,MATCH(AE269,B384:B428,0)),1)),N("M13"))</f>
        <v/>
      </c>
      <c r="N269" s="137" t="str">
        <f>IF(1=1,IF(F269="","",IF(G269="","",IFERROR(INDEX(E384:E428,MATCH(AE269,B384:B428,0)),G269&amp;""))),N("N6"))</f>
        <v/>
      </c>
      <c r="O269" s="138" t="str">
        <f>IF(1=1,IF(E269="","",O268),N("K7"))</f>
        <v/>
      </c>
      <c r="P269" s="139" t="str">
        <f>IF(1=1,IF(M269="","",IF(AND(ISNUMBER(M269),M269&lt;1,N269="kg"),MAX(1,ROUND(M269*1000,0)),IF(AND(ISNUMBER(M269),M269&lt;1,N269="L"),MAX(1,ROUND(M269*100,0)),ROUND(M269,3)))),N("O7"))</f>
        <v/>
      </c>
      <c r="Q269" s="140" t="str">
        <f>IF(1=1,IF(M269="","",IF(AND(ISNUMBER(M269),M269&lt;1,N269="kg"),"g",IF(AND(ISNUMBER(M269),M269&lt;1,N269="L"),"cl",N269))),N("P7"))</f>
        <v/>
      </c>
      <c r="R269" s="161" t="str">
        <f>IF(1=1,IF(E269="","",IF(F269="","A CONTROLER",IF(NOT(ISNUMBER(F269)),"TEXTE",IF(OR(L269="",L269&lt;=0),"COMMANDE PRINCIPALE INCOMPLETE",IF(G269="","UNITE MANQUANTE",IF(COUNTIF(B384:B428,AE269)=0,"UNITE A CONTROLER","OK")))))),N("Q9"))</f>
        <v/>
      </c>
      <c r="S269" s="105"/>
      <c r="T269" s="141">
        <f t="shared" ref="T269:T302" si="18">E269</f>
        <v>0</v>
      </c>
      <c r="U269" s="133" t="str">
        <f>IF(1=1,IF(E269="","",U268),N("S7"))</f>
        <v/>
      </c>
      <c r="V269" s="133" t="str">
        <f>IF(1=1,IF(E269="","",V268),N("T7"))</f>
        <v/>
      </c>
      <c r="W269" s="135" t="str">
        <f>IF(1=1,IF(OR(U269="",V269="",NOT(ISNUMBER(U269)),NOT(ISNUMBER(V269)),U269=0),"",V269/U269),N("U7"))</f>
        <v/>
      </c>
      <c r="X269" s="136" t="str">
        <f>IF(1=1,IF(OR(W269="",NOT(ISNUMBER(F269))),"",F269*W269*IFERROR(INDEX(D384:D428,MATCH(AE269,B384:B428,0)),1)),N("V7"))</f>
        <v/>
      </c>
      <c r="Y269" s="137" t="str">
        <f>IF(1=1,IF(F269="","",IF(G269="","",IFERROR(INDEX(E384:E428,MATCH(AE269,B384:B428,0)),G269&amp;""))),N("W6"))</f>
        <v/>
      </c>
      <c r="Z269" s="142" t="str">
        <f>IF(1=1,IF(X269="","",IF(AND(ISNUMBER(X269),X269&lt;1,Y269="kg"),MAX(1,ROUND(X269*1000,0)),IF(AND(ISNUMBER(X269),X269&lt;1,Y269="L"),MAX(1,ROUND(X269*100,0)),ROUND(X269,3)))),N("X7"))</f>
        <v/>
      </c>
      <c r="AA269" s="143" t="str">
        <f>IF(1=1,IF(X269="","",IF(AND(ISNUMBER(X269),X269&lt;1,Y269="kg"),"g",IF(AND(ISNUMBER(X269),X269&lt;1,Y269="L"),"cl",Y269))),N("Y7"))</f>
        <v/>
      </c>
      <c r="AB269" s="123" t="str">
        <f>IF(1=1,IF(E269="","",IF(F269="","A CONTROLER",IF(NOT(ISNUMBER(F269)),"TEXTE",IF(OR(W269="",W269&lt;=0),"COMMANDE COUVERTS INCOMPLETE",IF(G269="","UNITE MANQUANTE",IF(COUNTIF(B384:B428,AE269)=0,"UNITE A CONTROLER","OK")))))),N("Z6"))</f>
        <v/>
      </c>
      <c r="AD269" s="144" t="str">
        <f>IF(1=1,IF(E269="","",AD268),N("AB7"))</f>
        <v/>
      </c>
      <c r="AE269" s="125" t="str">
        <f>IF(1=1,IF(G269="","",UPPER(TRIM(SUBSTITUTE(SUBSTITUTE(G269&amp;"",CHAR(160)," ")," "," ")))),N("AC7"))</f>
        <v/>
      </c>
      <c r="AG269" s="244" t="s">
        <v>74</v>
      </c>
    </row>
    <row r="270" spans="1:33" ht="15.75" x14ac:dyDescent="0.25">
      <c r="A270" s="160" t="str">
        <f>IF(1=1,IF(E270="","",A268),N("A8"))</f>
        <v/>
      </c>
      <c r="B270" s="127" t="str">
        <f>IF(1=1,IF(E270="","",B268),N("B8"))</f>
        <v/>
      </c>
      <c r="C270" s="128"/>
      <c r="D270" s="129" t="str">
        <f>IF(ISBLANK(E270),"",LARGE(D268:D269,1)+1)</f>
        <v/>
      </c>
      <c r="E270" s="130"/>
      <c r="F270" s="131"/>
      <c r="G270" s="170"/>
      <c r="H270" s="105"/>
      <c r="I270" s="132" t="str">
        <f>IF(1=1,IF(E270="","",I268),N("H8"))</f>
        <v/>
      </c>
      <c r="J270" s="133" t="str">
        <f>IF(1=1,IF(E270="","",J268),N("I8"))</f>
        <v/>
      </c>
      <c r="K270" s="134" t="str">
        <f>IF(1=1,IF(E270="","",K268),N("J8"))</f>
        <v/>
      </c>
      <c r="L270" s="135" t="str">
        <f>IF(1=1,IF(OR(J270="",O270="",NOT(ISNUMBER(J270)),NOT(ISNUMBER(O270)),J270=0),"",O270/J270),N("L8"))</f>
        <v/>
      </c>
      <c r="M270" s="136" t="str">
        <f>IF(1=1,IF(OR(L270="",NOT(ISNUMBER(F270))),"",F270*L270*IFERROR(INDEX(D384:D428,MATCH(AE270,B384:B428,0)),1)),N("M13"))</f>
        <v/>
      </c>
      <c r="N270" s="137" t="str">
        <f>IF(1=1,IF(F270="","",IF(G270="","",IFERROR(INDEX(E384:E428,MATCH(AE270,B384:B428,0)),G270&amp;""))),N("N6"))</f>
        <v/>
      </c>
      <c r="O270" s="138" t="str">
        <f>IF(1=1,IF(E270="","",O268),N("K8"))</f>
        <v/>
      </c>
      <c r="P270" s="139" t="str">
        <f>IF(1=1,IF(M270="","",IF(AND(ISNUMBER(M270),M270&lt;1,N270="kg"),MAX(1,ROUND(M270*1000,0)),IF(AND(ISNUMBER(M270),M270&lt;1,N270="L"),MAX(1,ROUND(M270*100,0)),ROUND(M270,3)))),N("O8"))</f>
        <v/>
      </c>
      <c r="Q270" s="140" t="str">
        <f>IF(1=1,IF(M270="","",IF(AND(ISNUMBER(M270),M270&lt;1,N270="kg"),"g",IF(AND(ISNUMBER(M270),M270&lt;1,N270="L"),"cl",N270))),N("P8"))</f>
        <v/>
      </c>
      <c r="R270" s="161" t="str">
        <f>IF(1=1,IF(E270="","",IF(F270="","A CONTROLER",IF(NOT(ISNUMBER(F270)),"TEXTE",IF(OR(L270="",L270&lt;=0),"COMMANDE PRINCIPALE INCOMPLETE",IF(G270="","UNITE MANQUANTE",IF(COUNTIF(B384:B428,AE270)=0,"UNITE A CONTROLER","OK")))))),N("Q9"))</f>
        <v/>
      </c>
      <c r="S270" s="105"/>
      <c r="T270" s="141">
        <f t="shared" si="18"/>
        <v>0</v>
      </c>
      <c r="U270" s="133" t="str">
        <f>IF(1=1,IF(E270="","",U268),N("S8"))</f>
        <v/>
      </c>
      <c r="V270" s="133" t="str">
        <f>IF(1=1,IF(E270="","",V268),N("T8"))</f>
        <v/>
      </c>
      <c r="W270" s="135" t="str">
        <f>IF(1=1,IF(OR(U270="",V270="",NOT(ISNUMBER(U270)),NOT(ISNUMBER(V270)),U270=0),"",V270/U270),N("U8"))</f>
        <v/>
      </c>
      <c r="X270" s="136" t="str">
        <f>IF(1=1,IF(OR(W270="",NOT(ISNUMBER(F270))),"",F270*W270*IFERROR(INDEX(D384:D428,MATCH(AE270,B384:B428,0)),1)),N("V7"))</f>
        <v/>
      </c>
      <c r="Y270" s="137" t="str">
        <f>IF(1=1,IF(F270="","",IF(G270="","",IFERROR(INDEX(E384:E428,MATCH(AE270,B384:B428,0)),G270&amp;""))),N("W6"))</f>
        <v/>
      </c>
      <c r="Z270" s="142" t="str">
        <f>IF(1=1,IF(X270="","",IF(AND(ISNUMBER(X270),X270&lt;1,Y270="kg"),MAX(1,ROUND(X270*1000,0)),IF(AND(ISNUMBER(X270),X270&lt;1,Y270="L"),MAX(1,ROUND(X270*100,0)),ROUND(X270,3)))),N("X8"))</f>
        <v/>
      </c>
      <c r="AA270" s="143" t="str">
        <f>IF(1=1,IF(X270="","",IF(AND(ISNUMBER(X270),X270&lt;1,Y270="kg"),"g",IF(AND(ISNUMBER(X270),X270&lt;1,Y270="L"),"cl",Y270))),N("Y8"))</f>
        <v/>
      </c>
      <c r="AB270" s="123" t="str">
        <f>IF(1=1,IF(E270="","",IF(F270="","A CONTROLER",IF(NOT(ISNUMBER(F270)),"TEXTE",IF(OR(W270="",W270&lt;=0),"COMMANDE COUVERTS INCOMPLETE",IF(G270="","UNITE MANQUANTE",IF(COUNTIF(B384:B428,AE270)=0,"UNITE A CONTROLER","OK")))))),N("Z6"))</f>
        <v/>
      </c>
      <c r="AD270" s="144" t="str">
        <f>IF(1=1,IF(E270="","",AD268),N("AB8"))</f>
        <v/>
      </c>
      <c r="AE270" s="125" t="str">
        <f>IF(1=1,IF(G270="","",UPPER(TRIM(SUBSTITUTE(SUBSTITUTE(G270&amp;"",CHAR(160)," ")," "," ")))),N("AC8"))</f>
        <v/>
      </c>
      <c r="AG270" s="244" t="s">
        <v>76</v>
      </c>
    </row>
    <row r="271" spans="1:33" ht="15.75" x14ac:dyDescent="0.25">
      <c r="A271" s="160" t="str">
        <f>IF(1=1,IF(E271="","",A268),N("A9"))</f>
        <v/>
      </c>
      <c r="B271" s="127" t="str">
        <f>IF(1=1,IF(E271="","",B268),N("B9"))</f>
        <v/>
      </c>
      <c r="C271" s="128"/>
      <c r="D271" s="129" t="str">
        <f>IF(ISBLANK(E271),"",LARGE(D268:D270,1)+1)</f>
        <v/>
      </c>
      <c r="E271" s="130"/>
      <c r="F271" s="131"/>
      <c r="G271" s="170"/>
      <c r="H271" s="105"/>
      <c r="I271" s="132" t="str">
        <f>IF(1=1,IF(E271="","",I268),N("H9"))</f>
        <v/>
      </c>
      <c r="J271" s="133" t="str">
        <f>IF(1=1,IF(E271="","",J268),N("I9"))</f>
        <v/>
      </c>
      <c r="K271" s="134" t="str">
        <f>IF(1=1,IF(E271="","",K268),N("J9"))</f>
        <v/>
      </c>
      <c r="L271" s="135" t="str">
        <f>IF(1=1,IF(OR(J271="",O271="",NOT(ISNUMBER(J271)),NOT(ISNUMBER(O271)),J271=0),"",O271/J271),N("L9"))</f>
        <v/>
      </c>
      <c r="M271" s="136" t="str">
        <f>IF(1=1,IF(OR(L271="",NOT(ISNUMBER(F271))),"",F271*L271*IFERROR(INDEX(D384:D428,MATCH(AE271,B384:B428,0)),1)),N("M13"))</f>
        <v/>
      </c>
      <c r="N271" s="137" t="str">
        <f>IF(1=1,IF(F271="","",IF(G271="","",IFERROR(INDEX(E384:E428,MATCH(AE271,B384:B428,0)),G271&amp;""))),N("N6"))</f>
        <v/>
      </c>
      <c r="O271" s="138" t="str">
        <f>IF(1=1,IF(E271="","",O268),N("K9"))</f>
        <v/>
      </c>
      <c r="P271" s="139" t="str">
        <f>IF(1=1,IF(M271="","",IF(AND(ISNUMBER(M271),M271&lt;1,N271="kg"),MAX(1,ROUND(M271*1000,0)),IF(AND(ISNUMBER(M271),M271&lt;1,N271="L"),MAX(1,ROUND(M271*100,0)),ROUND(M271,3)))),N("O9"))</f>
        <v/>
      </c>
      <c r="Q271" s="140" t="str">
        <f>IF(1=1,IF(M271="","",IF(AND(ISNUMBER(M271),M271&lt;1,N271="kg"),"g",IF(AND(ISNUMBER(M271),M271&lt;1,N271="L"),"cl",N271))),N("P9"))</f>
        <v/>
      </c>
      <c r="R271" s="161" t="str">
        <f>IF(1=1,IF(E271="","",IF(F271="","A CONTROLER",IF(NOT(ISNUMBER(F271)),"TEXTE",IF(OR(L271="",L271&lt;=0),"COMMANDE PRINCIPALE INCOMPLETE",IF(G271="","UNITE MANQUANTE",IF(COUNTIF(B384:B428,AE271)=0,"UNITE A CONTROLER","OK")))))),N("Q9"))</f>
        <v/>
      </c>
      <c r="S271" s="105"/>
      <c r="T271" s="141">
        <f t="shared" si="18"/>
        <v>0</v>
      </c>
      <c r="U271" s="133" t="str">
        <f>IF(1=1,IF(E271="","",U268),N("S9"))</f>
        <v/>
      </c>
      <c r="V271" s="133" t="str">
        <f>IF(1=1,IF(E271="","",V268),N("T9"))</f>
        <v/>
      </c>
      <c r="W271" s="135" t="str">
        <f>IF(1=1,IF(OR(U271="",V271="",NOT(ISNUMBER(U271)),NOT(ISNUMBER(V271)),U271=0),"",V271/U271),N("U9"))</f>
        <v/>
      </c>
      <c r="X271" s="136" t="str">
        <f>IF(1=1,IF(OR(W271="",NOT(ISNUMBER(F271))),"",F271*W271*IFERROR(INDEX(D384:D428,MATCH(AE271,B384:B428,0)),1)),N("V7"))</f>
        <v/>
      </c>
      <c r="Y271" s="137" t="str">
        <f>IF(1=1,IF(F271="","",IF(G271="","",IFERROR(INDEX(E384:E428,MATCH(AE271,B384:B428,0)),G271&amp;""))),N("W6"))</f>
        <v/>
      </c>
      <c r="Z271" s="142" t="str">
        <f>IF(1=1,IF(X271="","",IF(AND(ISNUMBER(X271),X271&lt;1,Y271="kg"),MAX(1,ROUND(X271*1000,0)),IF(AND(ISNUMBER(X271),X271&lt;1,Y271="L"),MAX(1,ROUND(X271*100,0)),ROUND(X271,3)))),N("X9"))</f>
        <v/>
      </c>
      <c r="AA271" s="143" t="str">
        <f>IF(1=1,IF(X271="","",IF(AND(ISNUMBER(X271),X271&lt;1,Y271="kg"),"g",IF(AND(ISNUMBER(X271),X271&lt;1,Y271="L"),"cl",Y271))),N("Y9"))</f>
        <v/>
      </c>
      <c r="AB271" s="123" t="str">
        <f>IF(1=1,IF(E271="","",IF(F271="","A CONTROLER",IF(NOT(ISNUMBER(F271)),"TEXTE",IF(OR(W271="",W271&lt;=0),"COMMANDE COUVERTS INCOMPLETE",IF(G271="","UNITE MANQUANTE",IF(COUNTIF(B384:B428,AE271)=0,"UNITE A CONTROLER","OK")))))),N("Z6"))</f>
        <v/>
      </c>
      <c r="AD271" s="144" t="str">
        <f>IF(1=1,IF(E271="","",AD268),N("AB9"))</f>
        <v/>
      </c>
      <c r="AE271" s="125" t="str">
        <f>IF(1=1,IF(G271="","",UPPER(TRIM(SUBSTITUTE(SUBSTITUTE(G271&amp;"",CHAR(160)," ")," "," ")))),N("AC9"))</f>
        <v/>
      </c>
      <c r="AG271" s="244" t="s">
        <v>78</v>
      </c>
    </row>
    <row r="272" spans="1:33" ht="15.75" x14ac:dyDescent="0.25">
      <c r="A272" s="160" t="str">
        <f>IF(1=1,IF(E272="","",A268),N("A10"))</f>
        <v/>
      </c>
      <c r="B272" s="127" t="str">
        <f>IF(1=1,IF(E272="","",B268),N("B10"))</f>
        <v/>
      </c>
      <c r="C272" s="128"/>
      <c r="D272" s="129" t="str">
        <f>IF(ISBLANK(E272),"",LARGE(D268:D271,1)+1)</f>
        <v/>
      </c>
      <c r="E272" s="130"/>
      <c r="F272" s="131"/>
      <c r="G272" s="170"/>
      <c r="H272" s="105"/>
      <c r="I272" s="132" t="str">
        <f>IF(1=1,IF(E272="","",I268),N("H10"))</f>
        <v/>
      </c>
      <c r="J272" s="133" t="str">
        <f>IF(1=1,IF(E272="","",J268),N("I10"))</f>
        <v/>
      </c>
      <c r="K272" s="134" t="str">
        <f>IF(1=1,IF(E272="","",K268),N("J10"))</f>
        <v/>
      </c>
      <c r="L272" s="135" t="str">
        <f>IF(1=1,IF(OR(J272="",O272="",NOT(ISNUMBER(J272)),NOT(ISNUMBER(O272)),J272=0),"",O272/J272),N("L10"))</f>
        <v/>
      </c>
      <c r="M272" s="136" t="str">
        <f>IF(1=1,IF(OR(L272="",NOT(ISNUMBER(F272))),"",F272*L272*IFERROR(INDEX(D384:D428,MATCH(AE272,B384:B428,0)),1)),N("M13"))</f>
        <v/>
      </c>
      <c r="N272" s="137" t="str">
        <f>IF(1=1,IF(F272="","",IF(G272="","",IFERROR(INDEX(E384:E428,MATCH(AE272,B384:B428,0)),G272&amp;""))),N("N6"))</f>
        <v/>
      </c>
      <c r="O272" s="138" t="str">
        <f>IF(1=1,IF(E272="","",O268),N("K10"))</f>
        <v/>
      </c>
      <c r="P272" s="139" t="str">
        <f>IF(1=1,IF(M272="","",IF(AND(ISNUMBER(M272),M272&lt;1,N272="kg"),MAX(1,ROUND(M272*1000,0)),IF(AND(ISNUMBER(M272),M272&lt;1,N272="L"),MAX(1,ROUND(M272*100,0)),ROUND(M272,3)))),N("O10"))</f>
        <v/>
      </c>
      <c r="Q272" s="140" t="str">
        <f>IF(1=1,IF(M272="","",IF(AND(ISNUMBER(M272),M272&lt;1,N272="kg"),"g",IF(AND(ISNUMBER(M272),M272&lt;1,N272="L"),"cl",N272))),N("P10"))</f>
        <v/>
      </c>
      <c r="R272" s="161" t="str">
        <f>IF(1=1,IF(E272="","",IF(F272="","A CONTROLER",IF(NOT(ISNUMBER(F272)),"TEXTE",IF(OR(L272="",L272&lt;=0),"COMMANDE PRINCIPALE INCOMPLETE",IF(G272="","UNITE MANQUANTE",IF(COUNTIF(B384:B428,AE272)=0,"UNITE A CONTROLER","OK")))))),N("Q9"))</f>
        <v/>
      </c>
      <c r="S272" s="105"/>
      <c r="T272" s="141">
        <f t="shared" si="18"/>
        <v>0</v>
      </c>
      <c r="U272" s="133" t="str">
        <f>IF(1=1,IF(E272="","",U268),N("S10"))</f>
        <v/>
      </c>
      <c r="V272" s="133" t="str">
        <f>IF(1=1,IF(E272="","",V268),N("T10"))</f>
        <v/>
      </c>
      <c r="W272" s="135" t="str">
        <f>IF(1=1,IF(OR(U272="",V272="",NOT(ISNUMBER(U272)),NOT(ISNUMBER(V272)),U272=0),"",V272/U272),N("U10"))</f>
        <v/>
      </c>
      <c r="X272" s="136" t="str">
        <f>IF(1=1,IF(OR(W272="",NOT(ISNUMBER(F272))),"",F272*W272*IFERROR(INDEX(D384:D428,MATCH(AE272,B384:B428,0)),1)),N("V7"))</f>
        <v/>
      </c>
      <c r="Y272" s="137" t="str">
        <f>IF(1=1,IF(F272="","",IF(G272="","",IFERROR(INDEX(E384:E428,MATCH(AE272,B384:B428,0)),G272&amp;""))),N("W6"))</f>
        <v/>
      </c>
      <c r="Z272" s="142" t="str">
        <f>IF(1=1,IF(X272="","",IF(AND(ISNUMBER(X272),X272&lt;1,Y272="kg"),MAX(1,ROUND(X272*1000,0)),IF(AND(ISNUMBER(X272),X272&lt;1,Y272="L"),MAX(1,ROUND(X272*100,0)),ROUND(X272,3)))),N("X10"))</f>
        <v/>
      </c>
      <c r="AA272" s="143" t="str">
        <f>IF(1=1,IF(X272="","",IF(AND(ISNUMBER(X272),X272&lt;1,Y272="kg"),"g",IF(AND(ISNUMBER(X272),X272&lt;1,Y272="L"),"cl",Y272))),N("Y10"))</f>
        <v/>
      </c>
      <c r="AB272" s="123" t="str">
        <f>IF(1=1,IF(E272="","",IF(F272="","A CONTROLER",IF(NOT(ISNUMBER(F272)),"TEXTE",IF(OR(W272="",W272&lt;=0),"COMMANDE COUVERTS INCOMPLETE",IF(G272="","UNITE MANQUANTE",IF(COUNTIF(B384:B428,AE272)=0,"UNITE A CONTROLER","OK")))))),N("Z6"))</f>
        <v/>
      </c>
      <c r="AD272" s="144" t="str">
        <f>IF(1=1,IF(E272="","",AD268),N("AB10"))</f>
        <v/>
      </c>
      <c r="AE272" s="125" t="str">
        <f>IF(1=1,IF(G272="","",UPPER(TRIM(SUBSTITUTE(SUBSTITUTE(G272&amp;"",CHAR(160)," ")," "," ")))),N("AC10"))</f>
        <v/>
      </c>
      <c r="AG272" s="244" t="s">
        <v>80</v>
      </c>
    </row>
    <row r="273" spans="1:33" ht="15.75" x14ac:dyDescent="0.25">
      <c r="A273" s="160" t="str">
        <f>IF(1=1,IF(E273="","",A268),N("A11"))</f>
        <v/>
      </c>
      <c r="B273" s="127" t="str">
        <f>IF(1=1,IF(E273="","",B268),N("B11"))</f>
        <v/>
      </c>
      <c r="C273" s="128"/>
      <c r="D273" s="129" t="str">
        <f>IF(ISBLANK(E273),"",LARGE(D268:D272,1)+1)</f>
        <v/>
      </c>
      <c r="E273" s="130"/>
      <c r="F273" s="131"/>
      <c r="G273" s="170"/>
      <c r="H273" s="105"/>
      <c r="I273" s="132" t="str">
        <f>IF(1=1,IF(E273="","",I268),N("H11"))</f>
        <v/>
      </c>
      <c r="J273" s="133" t="str">
        <f>IF(1=1,IF(E273="","",J268),N("I11"))</f>
        <v/>
      </c>
      <c r="K273" s="134" t="str">
        <f>IF(1=1,IF(E273="","",K268),N("J11"))</f>
        <v/>
      </c>
      <c r="L273" s="135" t="str">
        <f>IF(1=1,IF(OR(J273="",O273="",NOT(ISNUMBER(J273)),NOT(ISNUMBER(O273)),J273=0),"",O273/J273),N("L11"))</f>
        <v/>
      </c>
      <c r="M273" s="136" t="str">
        <f>IF(1=1,IF(OR(L273="",NOT(ISNUMBER(F273))),"",F273*L273*IFERROR(INDEX(D384:D428,MATCH(AE273,B384:B428,0)),1)),N("M13"))</f>
        <v/>
      </c>
      <c r="N273" s="137" t="str">
        <f>IF(1=1,IF(F273="","",IF(G273="","",IFERROR(INDEX(E384:E428,MATCH(AE273,B384:B428,0)),G273&amp;""))),N("N6"))</f>
        <v/>
      </c>
      <c r="O273" s="138" t="str">
        <f>IF(1=1,IF(E273="","",O268),N("K11"))</f>
        <v/>
      </c>
      <c r="P273" s="139" t="str">
        <f>IF(1=1,IF(M273="","",IF(AND(ISNUMBER(M273),M273&lt;1,N273="kg"),MAX(1,ROUND(M273*1000,0)),IF(AND(ISNUMBER(M273),M273&lt;1,N273="L"),MAX(1,ROUND(M273*100,0)),ROUND(M273,3)))),N("O11"))</f>
        <v/>
      </c>
      <c r="Q273" s="140" t="str">
        <f>IF(1=1,IF(M273="","",IF(AND(ISNUMBER(M273),M273&lt;1,N273="kg"),"g",IF(AND(ISNUMBER(M273),M273&lt;1,N273="L"),"cl",N273))),N("P11"))</f>
        <v/>
      </c>
      <c r="R273" s="161" t="str">
        <f>IF(1=1,IF(E273="","",IF(F273="","A CONTROLER",IF(NOT(ISNUMBER(F273)),"TEXTE",IF(OR(L273="",L273&lt;=0),"COMMANDE PRINCIPALE INCOMPLETE",IF(G273="","UNITE MANQUANTE",IF(COUNTIF(B384:B428,AE273)=0,"UNITE A CONTROLER","OK")))))),N("Q9"))</f>
        <v/>
      </c>
      <c r="S273" s="105"/>
      <c r="T273" s="141">
        <f t="shared" si="18"/>
        <v>0</v>
      </c>
      <c r="U273" s="133" t="str">
        <f>IF(1=1,IF(E273="","",U268),N("S11"))</f>
        <v/>
      </c>
      <c r="V273" s="133" t="str">
        <f>IF(1=1,IF(E273="","",V268),N("T11"))</f>
        <v/>
      </c>
      <c r="W273" s="135" t="str">
        <f>IF(1=1,IF(OR(U273="",V273="",NOT(ISNUMBER(U273)),NOT(ISNUMBER(V273)),U273=0),"",V273/U273),N("U11"))</f>
        <v/>
      </c>
      <c r="X273" s="136" t="str">
        <f>IF(1=1,IF(OR(W273="",NOT(ISNUMBER(F273))),"",F273*W273*IFERROR(INDEX(D384:D428,MATCH(AE273,B384:B428,0)),1)),N("V7"))</f>
        <v/>
      </c>
      <c r="Y273" s="137" t="str">
        <f>IF(1=1,IF(F273="","",IF(G273="","",IFERROR(INDEX(E384:E428,MATCH(AE273,B384:B428,0)),G273&amp;""))),N("W6"))</f>
        <v/>
      </c>
      <c r="Z273" s="142" t="str">
        <f>IF(1=1,IF(X273="","",IF(AND(ISNUMBER(X273),X273&lt;1,Y273="kg"),MAX(1,ROUND(X273*1000,0)),IF(AND(ISNUMBER(X273),X273&lt;1,Y273="L"),MAX(1,ROUND(X273*100,0)),ROUND(X273,3)))),N("X11"))</f>
        <v/>
      </c>
      <c r="AA273" s="143" t="str">
        <f>IF(1=1,IF(X273="","",IF(AND(ISNUMBER(X273),X273&lt;1,Y273="kg"),"g",IF(AND(ISNUMBER(X273),X273&lt;1,Y273="L"),"cl",Y273))),N("Y11"))</f>
        <v/>
      </c>
      <c r="AB273" s="123" t="str">
        <f>IF(1=1,IF(E273="","",IF(F273="","A CONTROLER",IF(NOT(ISNUMBER(F273)),"TEXTE",IF(OR(W273="",W273&lt;=0),"COMMANDE COUVERTS INCOMPLETE",IF(G273="","UNITE MANQUANTE",IF(COUNTIF(B384:B428,AE273)=0,"UNITE A CONTROLER","OK")))))),N("Z6"))</f>
        <v/>
      </c>
      <c r="AD273" s="144" t="str">
        <f>IF(1=1,IF(E273="","",AD268),N("AB11"))</f>
        <v/>
      </c>
      <c r="AE273" s="125" t="str">
        <f>IF(1=1,IF(G273="","",UPPER(TRIM(SUBSTITUTE(SUBSTITUTE(G273&amp;"",CHAR(160)," ")," "," ")))),N("AC11"))</f>
        <v/>
      </c>
      <c r="AG273" s="244" t="s">
        <v>66</v>
      </c>
    </row>
    <row r="274" spans="1:33" ht="15.75" x14ac:dyDescent="0.25">
      <c r="A274" s="160" t="str">
        <f>IF(1=1,IF(E274="","",A268),N("A12"))</f>
        <v/>
      </c>
      <c r="B274" s="127" t="str">
        <f>IF(1=1,IF(E274="","",B268),N("B12"))</f>
        <v/>
      </c>
      <c r="C274" s="128"/>
      <c r="D274" s="129" t="str">
        <f>IF(ISBLANK(E274),"",LARGE(D268:D273,1)+1)</f>
        <v/>
      </c>
      <c r="E274" s="130"/>
      <c r="F274" s="131"/>
      <c r="G274" s="170"/>
      <c r="H274" s="105"/>
      <c r="I274" s="132" t="str">
        <f>IF(1=1,IF(E274="","",I268),N("H12"))</f>
        <v/>
      </c>
      <c r="J274" s="133" t="str">
        <f>IF(1=1,IF(E274="","",J268),N("I12"))</f>
        <v/>
      </c>
      <c r="K274" s="134" t="str">
        <f>IF(1=1,IF(E274="","",K268),N("J12"))</f>
        <v/>
      </c>
      <c r="L274" s="135" t="str">
        <f>IF(1=1,IF(OR(J274="",O274="",NOT(ISNUMBER(J274)),NOT(ISNUMBER(O274)),J274=0),"",O274/J274),N("L12"))</f>
        <v/>
      </c>
      <c r="M274" s="136" t="str">
        <f>IF(1=1,IF(OR(L274="",NOT(ISNUMBER(F274))),"",F274*L274*IFERROR(INDEX(D384:D428,MATCH(AE274,B384:B428,0)),1)),N("M13"))</f>
        <v/>
      </c>
      <c r="N274" s="137" t="str">
        <f>IF(1=1,IF(F274="","",IF(G274="","",IFERROR(INDEX(E384:E428,MATCH(AE274,B384:B428,0)),G274&amp;""))),N("N6"))</f>
        <v/>
      </c>
      <c r="O274" s="138" t="str">
        <f>IF(1=1,IF(E274="","",O268),N("K12"))</f>
        <v/>
      </c>
      <c r="P274" s="139" t="str">
        <f>IF(1=1,IF(M274="","",IF(AND(ISNUMBER(M274),M274&lt;1,N274="kg"),MAX(1,ROUND(M274*1000,0)),IF(AND(ISNUMBER(M274),M274&lt;1,N274="L"),MAX(1,ROUND(M274*100,0)),ROUND(M274,3)))),N("O12"))</f>
        <v/>
      </c>
      <c r="Q274" s="140" t="str">
        <f>IF(1=1,IF(M274="","",IF(AND(ISNUMBER(M274),M274&lt;1,N274="kg"),"g",IF(AND(ISNUMBER(M274),M274&lt;1,N274="L"),"cl",N274))),N("P12"))</f>
        <v/>
      </c>
      <c r="R274" s="161" t="str">
        <f>IF(1=1,IF(E274="","",IF(F274="","A CONTROLER",IF(NOT(ISNUMBER(F274)),"TEXTE",IF(OR(L274="",L274&lt;=0),"COMMANDE PRINCIPALE INCOMPLETE",IF(G274="","UNITE MANQUANTE",IF(COUNTIF(B384:B428,AE274)=0,"UNITE A CONTROLER","OK")))))),N("Q9"))</f>
        <v/>
      </c>
      <c r="S274" s="105"/>
      <c r="T274" s="141">
        <f t="shared" si="18"/>
        <v>0</v>
      </c>
      <c r="U274" s="133" t="str">
        <f>IF(1=1,IF(E274="","",U268),N("S12"))</f>
        <v/>
      </c>
      <c r="V274" s="133" t="str">
        <f>IF(1=1,IF(E274="","",V268),N("T12"))</f>
        <v/>
      </c>
      <c r="W274" s="135" t="str">
        <f>IF(1=1,IF(OR(U274="",V274="",NOT(ISNUMBER(U274)),NOT(ISNUMBER(V274)),U274=0),"",V274/U274),N("U12"))</f>
        <v/>
      </c>
      <c r="X274" s="136" t="str">
        <f>IF(1=1,IF(OR(W274="",NOT(ISNUMBER(F274))),"",F274*W274*IFERROR(INDEX(D384:D428,MATCH(AE274,B384:B428,0)),1)),N("V7"))</f>
        <v/>
      </c>
      <c r="Y274" s="137" t="str">
        <f>IF(1=1,IF(F274="","",IF(G274="","",IFERROR(INDEX(E384:E428,MATCH(AE274,B384:B428,0)),G274&amp;""))),N("W6"))</f>
        <v/>
      </c>
      <c r="Z274" s="142" t="str">
        <f>IF(1=1,IF(X274="","",IF(AND(ISNUMBER(X274),X274&lt;1,Y274="kg"),MAX(1,ROUND(X274*1000,0)),IF(AND(ISNUMBER(X274),X274&lt;1,Y274="L"),MAX(1,ROUND(X274*100,0)),ROUND(X274,3)))),N("X12"))</f>
        <v/>
      </c>
      <c r="AA274" s="143" t="str">
        <f>IF(1=1,IF(X274="","",IF(AND(ISNUMBER(X274),X274&lt;1,Y274="kg"),"g",IF(AND(ISNUMBER(X274),X274&lt;1,Y274="L"),"cl",Y274))),N("Y12"))</f>
        <v/>
      </c>
      <c r="AB274" s="123" t="str">
        <f>IF(1=1,IF(E274="","",IF(F274="","A CONTROLER",IF(NOT(ISNUMBER(F274)),"TEXTE",IF(OR(W274="",W274&lt;=0),"COMMANDE COUVERTS INCOMPLETE",IF(G274="","UNITE MANQUANTE",IF(COUNTIF(B384:B428,AE274)=0,"UNITE A CONTROLER","OK")))))),N("Z6"))</f>
        <v/>
      </c>
      <c r="AD274" s="144" t="str">
        <f>IF(1=1,IF(E274="","",AD268),N("AB12"))</f>
        <v/>
      </c>
      <c r="AE274" s="125" t="str">
        <f>IF(1=1,IF(G274="","",UPPER(TRIM(SUBSTITUTE(SUBSTITUTE(G274&amp;"",CHAR(160)," ")," "," ")))),N("AC12"))</f>
        <v/>
      </c>
      <c r="AG274" s="244" t="s">
        <v>64</v>
      </c>
    </row>
    <row r="275" spans="1:33" ht="15.75" x14ac:dyDescent="0.25">
      <c r="A275" s="160" t="str">
        <f>IF(1=1,IF(E275="","",A268),N("A13"))</f>
        <v/>
      </c>
      <c r="B275" s="127" t="str">
        <f>IF(1=1,IF(E275="","",B268),N("B13"))</f>
        <v/>
      </c>
      <c r="C275" s="128"/>
      <c r="D275" s="129" t="str">
        <f>IF(ISBLANK(E275),"",LARGE(D268:D274,1)+1)</f>
        <v/>
      </c>
      <c r="E275" s="130"/>
      <c r="F275" s="131"/>
      <c r="G275" s="170"/>
      <c r="H275" s="105"/>
      <c r="I275" s="132" t="str">
        <f>IF(1=1,IF(E275="","",I268),N("H13"))</f>
        <v/>
      </c>
      <c r="J275" s="133" t="str">
        <f>IF(1=1,IF(E275="","",J268),N("I13"))</f>
        <v/>
      </c>
      <c r="K275" s="134" t="str">
        <f>IF(1=1,IF(E275="","",K268),N("J13"))</f>
        <v/>
      </c>
      <c r="L275" s="135" t="str">
        <f>IF(1=1,IF(OR(J275="",O275="",NOT(ISNUMBER(J275)),NOT(ISNUMBER(O275)),J275=0),"",O275/J275),N("L13"))</f>
        <v/>
      </c>
      <c r="M275" s="136" t="str">
        <f>IF(1=1,IF(OR(L275="",NOT(ISNUMBER(F275))),"",F275*L275*IFERROR(INDEX(D384:D428,MATCH(AE275,B384:B428,0)),1)),N("M13"))</f>
        <v/>
      </c>
      <c r="N275" s="137" t="str">
        <f>IF(1=1,IF(F275="","",IF(G275="","",IFERROR(INDEX(E384:E428,MATCH(AE275,B384:B428,0)),G275&amp;""))),N("N6"))</f>
        <v/>
      </c>
      <c r="O275" s="138" t="str">
        <f>IF(1=1,IF(E275="","",O268),N("K13"))</f>
        <v/>
      </c>
      <c r="P275" s="139" t="str">
        <f>IF(1=1,IF(M275="","",IF(AND(ISNUMBER(M275),M275&lt;1,N275="kg"),MAX(1,ROUND(M275*1000,0)),IF(AND(ISNUMBER(M275),M275&lt;1,N275="L"),MAX(1,ROUND(M275*100,0)),ROUND(M275,3)))),N("O13"))</f>
        <v/>
      </c>
      <c r="Q275" s="140" t="str">
        <f>IF(1=1,IF(M275="","",IF(AND(ISNUMBER(M275),M275&lt;1,N275="kg"),"g",IF(AND(ISNUMBER(M275),M275&lt;1,N275="L"),"cl",N275))),N("P13"))</f>
        <v/>
      </c>
      <c r="R275" s="161" t="str">
        <f>IF(1=1,IF(E275="","",IF(F275="","A CONTROLER",IF(NOT(ISNUMBER(F275)),"TEXTE",IF(OR(L275="",L275&lt;=0),"COMMANDE PRINCIPALE INCOMPLETE",IF(G275="","UNITE MANQUANTE",IF(COUNTIF(B384:B428,AE275)=0,"UNITE A CONTROLER","OK")))))),N("Q9"))</f>
        <v/>
      </c>
      <c r="S275" s="105"/>
      <c r="T275" s="141">
        <f t="shared" si="18"/>
        <v>0</v>
      </c>
      <c r="U275" s="133" t="str">
        <f>IF(1=1,IF(E275="","",U268),N("S13"))</f>
        <v/>
      </c>
      <c r="V275" s="133" t="str">
        <f>IF(1=1,IF(E275="","",V268),N("T13"))</f>
        <v/>
      </c>
      <c r="W275" s="135" t="str">
        <f>IF(1=1,IF(OR(U275="",V275="",NOT(ISNUMBER(U275)),NOT(ISNUMBER(V275)),U275=0),"",V275/U275),N("U13"))</f>
        <v/>
      </c>
      <c r="X275" s="136" t="str">
        <f>IF(1=1,IF(OR(W275="",NOT(ISNUMBER(F275))),"",F275*W275*IFERROR(INDEX(D384:D428,MATCH(AE275,B384:B428,0)),1)),N("V7"))</f>
        <v/>
      </c>
      <c r="Y275" s="137" t="str">
        <f>IF(1=1,IF(F275="","",IF(G275="","",IFERROR(INDEX(E384:E428,MATCH(AE275,B384:B428,0)),G275&amp;""))),N("W6"))</f>
        <v/>
      </c>
      <c r="Z275" s="142" t="str">
        <f>IF(1=1,IF(X275="","",IF(AND(ISNUMBER(X275),X275&lt;1,Y275="kg"),MAX(1,ROUND(X275*1000,0)),IF(AND(ISNUMBER(X275),X275&lt;1,Y275="L"),MAX(1,ROUND(X275*100,0)),ROUND(X275,3)))),N("X13"))</f>
        <v/>
      </c>
      <c r="AA275" s="143" t="str">
        <f>IF(1=1,IF(X275="","",IF(AND(ISNUMBER(X275),X275&lt;1,Y275="kg"),"g",IF(AND(ISNUMBER(X275),X275&lt;1,Y275="L"),"cl",Y275))),N("Y13"))</f>
        <v/>
      </c>
      <c r="AB275" s="123" t="str">
        <f>IF(1=1,IF(E275="","",IF(F275="","A CONTROLER",IF(NOT(ISNUMBER(F275)),"TEXTE",IF(OR(W275="",W275&lt;=0),"COMMANDE COUVERTS INCOMPLETE",IF(G275="","UNITE MANQUANTE",IF(COUNTIF(B384:B428,AE275)=0,"UNITE A CONTROLER","OK")))))),N("Z6"))</f>
        <v/>
      </c>
      <c r="AD275" s="144" t="str">
        <f>IF(1=1,IF(E275="","",AD268),N("AB13"))</f>
        <v/>
      </c>
      <c r="AE275" s="125" t="str">
        <f>IF(1=1,IF(G275="","",UPPER(TRIM(SUBSTITUTE(SUBSTITUTE(G275&amp;"",CHAR(160)," ")," "," ")))),N("AC13"))</f>
        <v/>
      </c>
      <c r="AG275" s="244"/>
    </row>
    <row r="276" spans="1:33" ht="15.75" x14ac:dyDescent="0.25">
      <c r="A276" s="160" t="str">
        <f>IF(1=1,IF(E276="","",A268),N("A14"))</f>
        <v/>
      </c>
      <c r="B276" s="127" t="str">
        <f>IF(1=1,IF(E276="","",B268),N("B14"))</f>
        <v/>
      </c>
      <c r="C276" s="128"/>
      <c r="D276" s="129" t="str">
        <f>IF(ISBLANK(E276),"",LARGE(D268:D275,1)+1)</f>
        <v/>
      </c>
      <c r="E276" s="130"/>
      <c r="F276" s="131"/>
      <c r="G276" s="170"/>
      <c r="H276" s="105"/>
      <c r="I276" s="132" t="str">
        <f>IF(1=1,IF(E276="","",I268),N("H14"))</f>
        <v/>
      </c>
      <c r="J276" s="133" t="str">
        <f>IF(1=1,IF(E276="","",J268),N("I14"))</f>
        <v/>
      </c>
      <c r="K276" s="134" t="str">
        <f>IF(1=1,IF(E276="","",K268),N("J14"))</f>
        <v/>
      </c>
      <c r="L276" s="135" t="str">
        <f>IF(1=1,IF(OR(J276="",O276="",NOT(ISNUMBER(J276)),NOT(ISNUMBER(O276)),J276=0),"",O276/J276),N("L14"))</f>
        <v/>
      </c>
      <c r="M276" s="136" t="str">
        <f>IF(1=1,IF(OR(L276="",NOT(ISNUMBER(F276))),"",F276*L276*IFERROR(INDEX(D384:D428,MATCH(AE276,B384:B428,0)),1)),N("M13"))</f>
        <v/>
      </c>
      <c r="N276" s="137" t="str">
        <f>IF(1=1,IF(F276="","",IF(G276="","",IFERROR(INDEX(E384:E428,MATCH(AE276,B384:B428,0)),G276&amp;""))),N("N6"))</f>
        <v/>
      </c>
      <c r="O276" s="138" t="str">
        <f>IF(1=1,IF(E276="","",O268),N("K14"))</f>
        <v/>
      </c>
      <c r="P276" s="139" t="str">
        <f>IF(1=1,IF(M276="","",IF(AND(ISNUMBER(M276),M276&lt;1,N276="kg"),MAX(1,ROUND(M276*1000,0)),IF(AND(ISNUMBER(M276),M276&lt;1,N276="L"),MAX(1,ROUND(M276*100,0)),ROUND(M276,3)))),N("O14"))</f>
        <v/>
      </c>
      <c r="Q276" s="140" t="str">
        <f>IF(1=1,IF(M276="","",IF(AND(ISNUMBER(M276),M276&lt;1,N276="kg"),"g",IF(AND(ISNUMBER(M276),M276&lt;1,N276="L"),"cl",N276))),N("P14"))</f>
        <v/>
      </c>
      <c r="R276" s="161" t="str">
        <f>IF(1=1,IF(E276="","",IF(F276="","A CONTROLER",IF(NOT(ISNUMBER(F276)),"TEXTE",IF(OR(L276="",L276&lt;=0),"COMMANDE PRINCIPALE INCOMPLETE",IF(G276="","UNITE MANQUANTE",IF(COUNTIF(B384:B428,AE276)=0,"UNITE A CONTROLER","OK")))))),N("Q9"))</f>
        <v/>
      </c>
      <c r="S276" s="105"/>
      <c r="T276" s="141">
        <f t="shared" si="18"/>
        <v>0</v>
      </c>
      <c r="U276" s="133" t="str">
        <f>IF(1=1,IF(E276="","",U268),N("S14"))</f>
        <v/>
      </c>
      <c r="V276" s="133" t="str">
        <f>IF(1=1,IF(E276="","",V268),N("T14"))</f>
        <v/>
      </c>
      <c r="W276" s="135" t="str">
        <f>IF(1=1,IF(OR(U276="",V276="",NOT(ISNUMBER(U276)),NOT(ISNUMBER(V276)),U276=0),"",V276/U276),N("U14"))</f>
        <v/>
      </c>
      <c r="X276" s="136" t="str">
        <f>IF(1=1,IF(OR(W276="",NOT(ISNUMBER(F276))),"",F276*W276*IFERROR(INDEX(D384:D428,MATCH(AE276,B384:B428,0)),1)),N("V7"))</f>
        <v/>
      </c>
      <c r="Y276" s="137" t="str">
        <f>IF(1=1,IF(F276="","",IF(G276="","",IFERROR(INDEX(E384:E428,MATCH(AE276,B384:B428,0)),G276&amp;""))),N("W6"))</f>
        <v/>
      </c>
      <c r="Z276" s="142" t="str">
        <f>IF(1=1,IF(X276="","",IF(AND(ISNUMBER(X276),X276&lt;1,Y276="kg"),MAX(1,ROUND(X276*1000,0)),IF(AND(ISNUMBER(X276),X276&lt;1,Y276="L"),MAX(1,ROUND(X276*100,0)),ROUND(X276,3)))),N("X14"))</f>
        <v/>
      </c>
      <c r="AA276" s="143" t="str">
        <f>IF(1=1,IF(X276="","",IF(AND(ISNUMBER(X276),X276&lt;1,Y276="kg"),"g",IF(AND(ISNUMBER(X276),X276&lt;1,Y276="L"),"cl",Y276))),N("Y14"))</f>
        <v/>
      </c>
      <c r="AB276" s="123" t="str">
        <f>IF(1=1,IF(E276="","",IF(F276="","A CONTROLER",IF(NOT(ISNUMBER(F276)),"TEXTE",IF(OR(W276="",W276&lt;=0),"COMMANDE COUVERTS INCOMPLETE",IF(G276="","UNITE MANQUANTE",IF(COUNTIF(B384:B428,AE276)=0,"UNITE A CONTROLER","OK")))))),N("Z6"))</f>
        <v/>
      </c>
      <c r="AD276" s="144" t="str">
        <f>IF(1=1,IF(E276="","",AD268),N("AB14"))</f>
        <v/>
      </c>
      <c r="AE276" s="125" t="str">
        <f>IF(1=1,IF(G276="","",UPPER(TRIM(SUBSTITUTE(SUBSTITUTE(G276&amp;"",CHAR(160)," ")," "," ")))),N("AC14"))</f>
        <v/>
      </c>
    </row>
    <row r="277" spans="1:33" ht="15.75" x14ac:dyDescent="0.25">
      <c r="A277" s="160" t="str">
        <f>IF(1=1,IF(E277="","",A268),N("A15"))</f>
        <v/>
      </c>
      <c r="B277" s="127" t="str">
        <f>IF(1=1,IF(E277="","",B268),N("B15"))</f>
        <v/>
      </c>
      <c r="C277" s="128"/>
      <c r="D277" s="129" t="str">
        <f>IF(ISBLANK(E277),"",LARGE(D268:D276,1)+1)</f>
        <v/>
      </c>
      <c r="E277" s="130"/>
      <c r="F277" s="131"/>
      <c r="G277" s="170"/>
      <c r="H277" s="105"/>
      <c r="I277" s="132" t="str">
        <f>IF(1=1,IF(E277="","",I268),N("H15"))</f>
        <v/>
      </c>
      <c r="J277" s="133" t="str">
        <f>IF(1=1,IF(E277="","",J268),N("I15"))</f>
        <v/>
      </c>
      <c r="K277" s="134" t="str">
        <f>IF(1=1,IF(E277="","",K268),N("J15"))</f>
        <v/>
      </c>
      <c r="L277" s="135" t="str">
        <f>IF(1=1,IF(OR(J277="",O277="",NOT(ISNUMBER(J277)),NOT(ISNUMBER(O277)),J277=0),"",O277/J277),N("L15"))</f>
        <v/>
      </c>
      <c r="M277" s="136" t="str">
        <f>IF(1=1,IF(OR(L277="",NOT(ISNUMBER(F277))),"",F277*L277*IFERROR(INDEX(D384:D428,MATCH(AE277,B384:B428,0)),1)),N("M13"))</f>
        <v/>
      </c>
      <c r="N277" s="137" t="str">
        <f>IF(1=1,IF(F277="","",IF(G277="","",IFERROR(INDEX(E384:E428,MATCH(AE277,B384:B428,0)),G277&amp;""))),N("N6"))</f>
        <v/>
      </c>
      <c r="O277" s="138" t="str">
        <f>IF(1=1,IF(E277="","",O268),N("K15"))</f>
        <v/>
      </c>
      <c r="P277" s="139" t="str">
        <f>IF(1=1,IF(M277="","",IF(AND(ISNUMBER(M277),M277&lt;1,N277="kg"),MAX(1,ROUND(M277*1000,0)),IF(AND(ISNUMBER(M277),M277&lt;1,N277="L"),MAX(1,ROUND(M277*100,0)),ROUND(M277,3)))),N("O15"))</f>
        <v/>
      </c>
      <c r="Q277" s="140" t="str">
        <f>IF(1=1,IF(M277="","",IF(AND(ISNUMBER(M277),M277&lt;1,N277="kg"),"g",IF(AND(ISNUMBER(M277),M277&lt;1,N277="L"),"cl",N277))),N("P15"))</f>
        <v/>
      </c>
      <c r="R277" s="161" t="str">
        <f>IF(1=1,IF(E277="","",IF(F277="","A CONTROLER",IF(NOT(ISNUMBER(F277)),"TEXTE",IF(OR(L277="",L277&lt;=0),"COMMANDE PRINCIPALE INCOMPLETE",IF(G277="","UNITE MANQUANTE",IF(COUNTIF(B384:B428,AE277)=0,"UNITE A CONTROLER","OK")))))),N("Q9"))</f>
        <v/>
      </c>
      <c r="S277" s="105"/>
      <c r="T277" s="141">
        <f t="shared" si="18"/>
        <v>0</v>
      </c>
      <c r="U277" s="133" t="str">
        <f>IF(1=1,IF(E277="","",U268),N("S15"))</f>
        <v/>
      </c>
      <c r="V277" s="133" t="str">
        <f>IF(1=1,IF(E277="","",V268),N("T15"))</f>
        <v/>
      </c>
      <c r="W277" s="135" t="str">
        <f>IF(1=1,IF(OR(U277="",V277="",NOT(ISNUMBER(U277)),NOT(ISNUMBER(V277)),U277=0),"",V277/U277),N("U15"))</f>
        <v/>
      </c>
      <c r="X277" s="136" t="str">
        <f>IF(1=1,IF(OR(W277="",NOT(ISNUMBER(F277))),"",F277*W277*IFERROR(INDEX(D384:D428,MATCH(AE277,B384:B428,0)),1)),N("V7"))</f>
        <v/>
      </c>
      <c r="Y277" s="137" t="str">
        <f>IF(1=1,IF(F277="","",IF(G277="","",IFERROR(INDEX(E384:E428,MATCH(AE277,B384:B428,0)),G277&amp;""))),N("W6"))</f>
        <v/>
      </c>
      <c r="Z277" s="142" t="str">
        <f>IF(1=1,IF(X277="","",IF(AND(ISNUMBER(X277),X277&lt;1,Y277="kg"),MAX(1,ROUND(X277*1000,0)),IF(AND(ISNUMBER(X277),X277&lt;1,Y277="L"),MAX(1,ROUND(X277*100,0)),ROUND(X277,3)))),N("X15"))</f>
        <v/>
      </c>
      <c r="AA277" s="143" t="str">
        <f>IF(1=1,IF(X277="","",IF(AND(ISNUMBER(X277),X277&lt;1,Y277="kg"),"g",IF(AND(ISNUMBER(X277),X277&lt;1,Y277="L"),"cl",Y277))),N("Y15"))</f>
        <v/>
      </c>
      <c r="AB277" s="123" t="str">
        <f>IF(1=1,IF(E277="","",IF(F277="","A CONTROLER",IF(NOT(ISNUMBER(F277)),"TEXTE",IF(OR(W277="",W277&lt;=0),"COMMANDE COUVERTS INCOMPLETE",IF(G277="","UNITE MANQUANTE",IF(COUNTIF(B384:B428,AE277)=0,"UNITE A CONTROLER","OK")))))),N("Z6"))</f>
        <v/>
      </c>
      <c r="AD277" s="144" t="str">
        <f>IF(1=1,IF(E277="","",AD268),N("AB15"))</f>
        <v/>
      </c>
      <c r="AE277" s="125" t="str">
        <f>IF(1=1,IF(G277="","",UPPER(TRIM(SUBSTITUTE(SUBSTITUTE(G277&amp;"",CHAR(160)," ")," "," ")))),N("AC15"))</f>
        <v/>
      </c>
    </row>
    <row r="278" spans="1:33" ht="15.75" x14ac:dyDescent="0.25">
      <c r="A278" s="160" t="str">
        <f>IF(1=1,IF(E278="","",A268),N("A16"))</f>
        <v/>
      </c>
      <c r="B278" s="127" t="str">
        <f>IF(1=1,IF(E278="","",B268),N("B16"))</f>
        <v/>
      </c>
      <c r="C278" s="128"/>
      <c r="D278" s="129" t="str">
        <f>IF(ISBLANK(E278),"",LARGE(D268:D277,1)+1)</f>
        <v/>
      </c>
      <c r="E278" s="130"/>
      <c r="F278" s="131"/>
      <c r="G278" s="170"/>
      <c r="H278" s="105"/>
      <c r="I278" s="132" t="str">
        <f>IF(1=1,IF(E278="","",I268),N("H16"))</f>
        <v/>
      </c>
      <c r="J278" s="133" t="str">
        <f>IF(1=1,IF(E278="","",J268),N("I16"))</f>
        <v/>
      </c>
      <c r="K278" s="134" t="str">
        <f>IF(1=1,IF(E278="","",K268),N("J16"))</f>
        <v/>
      </c>
      <c r="L278" s="135" t="str">
        <f>IF(1=1,IF(OR(J278="",O278="",NOT(ISNUMBER(J278)),NOT(ISNUMBER(O278)),J278=0),"",O278/J278),N("L16"))</f>
        <v/>
      </c>
      <c r="M278" s="136" t="str">
        <f>IF(1=1,IF(OR(L278="",NOT(ISNUMBER(F278))),"",F278*L278*IFERROR(INDEX(D384:D428,MATCH(AE278,B384:B428,0)),1)),N("M13"))</f>
        <v/>
      </c>
      <c r="N278" s="137" t="str">
        <f>IF(1=1,IF(F278="","",IF(G278="","",IFERROR(INDEX(E384:E428,MATCH(AE278,B384:B428,0)),G278&amp;""))),N("N6"))</f>
        <v/>
      </c>
      <c r="O278" s="138" t="str">
        <f>IF(1=1,IF(E278="","",O268),N("K16"))</f>
        <v/>
      </c>
      <c r="P278" s="139" t="str">
        <f>IF(1=1,IF(M278="","",IF(AND(ISNUMBER(M278),M278&lt;1,N278="kg"),MAX(1,ROUND(M278*1000,0)),IF(AND(ISNUMBER(M278),M278&lt;1,N278="L"),MAX(1,ROUND(M278*100,0)),ROUND(M278,3)))),N("O16"))</f>
        <v/>
      </c>
      <c r="Q278" s="140" t="str">
        <f>IF(1=1,IF(M278="","",IF(AND(ISNUMBER(M278),M278&lt;1,N278="kg"),"g",IF(AND(ISNUMBER(M278),M278&lt;1,N278="L"),"cl",N278))),N("P16"))</f>
        <v/>
      </c>
      <c r="R278" s="161" t="str">
        <f>IF(1=1,IF(E278="","",IF(F278="","A CONTROLER",IF(NOT(ISNUMBER(F278)),"TEXTE",IF(OR(L278="",L278&lt;=0),"COMMANDE PRINCIPALE INCOMPLETE",IF(G278="","UNITE MANQUANTE",IF(COUNTIF(B384:B428,AE278)=0,"UNITE A CONTROLER","OK")))))),N("Q9"))</f>
        <v/>
      </c>
      <c r="S278" s="105"/>
      <c r="T278" s="141">
        <f t="shared" si="18"/>
        <v>0</v>
      </c>
      <c r="U278" s="133" t="str">
        <f>IF(1=1,IF(E278="","",U268),N("S16"))</f>
        <v/>
      </c>
      <c r="V278" s="133" t="str">
        <f>IF(1=1,IF(E278="","",V268),N("T16"))</f>
        <v/>
      </c>
      <c r="W278" s="135" t="str">
        <f>IF(1=1,IF(OR(U278="",V278="",NOT(ISNUMBER(U278)),NOT(ISNUMBER(V278)),U278=0),"",V278/U278),N("U16"))</f>
        <v/>
      </c>
      <c r="X278" s="136" t="str">
        <f>IF(1=1,IF(OR(W278="",NOT(ISNUMBER(F278))),"",F278*W278*IFERROR(INDEX(D384:D428,MATCH(AE278,B384:B428,0)),1)),N("V7"))</f>
        <v/>
      </c>
      <c r="Y278" s="137" t="str">
        <f>IF(1=1,IF(F278="","",IF(G278="","",IFERROR(INDEX(E384:E428,MATCH(AE278,B384:B428,0)),G278&amp;""))),N("W6"))</f>
        <v/>
      </c>
      <c r="Z278" s="142" t="str">
        <f>IF(1=1,IF(X278="","",IF(AND(ISNUMBER(X278),X278&lt;1,Y278="kg"),MAX(1,ROUND(X278*1000,0)),IF(AND(ISNUMBER(X278),X278&lt;1,Y278="L"),MAX(1,ROUND(X278*100,0)),ROUND(X278,3)))),N("X16"))</f>
        <v/>
      </c>
      <c r="AA278" s="143" t="str">
        <f>IF(1=1,IF(X278="","",IF(AND(ISNUMBER(X278),X278&lt;1,Y278="kg"),"g",IF(AND(ISNUMBER(X278),X278&lt;1,Y278="L"),"cl",Y278))),N("Y16"))</f>
        <v/>
      </c>
      <c r="AB278" s="123" t="str">
        <f>IF(1=1,IF(E278="","",IF(F278="","A CONTROLER",IF(NOT(ISNUMBER(F278)),"TEXTE",IF(OR(W278="",W278&lt;=0),"COMMANDE COUVERTS INCOMPLETE",IF(G278="","UNITE MANQUANTE",IF(COUNTIF(B384:B428,AE278)=0,"UNITE A CONTROLER","OK")))))),N("Z6"))</f>
        <v/>
      </c>
      <c r="AD278" s="144" t="str">
        <f>IF(1=1,IF(E278="","",AD268),N("AB16"))</f>
        <v/>
      </c>
      <c r="AE278" s="125" t="str">
        <f>IF(1=1,IF(G278="","",UPPER(TRIM(SUBSTITUTE(SUBSTITUTE(G278&amp;"",CHAR(160)," ")," "," ")))),N("AC16"))</f>
        <v/>
      </c>
    </row>
    <row r="279" spans="1:33" ht="15.75" x14ac:dyDescent="0.25">
      <c r="A279" s="160" t="str">
        <f>IF(1=1,IF(E279="","",A268),N("A17"))</f>
        <v/>
      </c>
      <c r="B279" s="127" t="str">
        <f>IF(1=1,IF(E279="","",B268),N("B17"))</f>
        <v/>
      </c>
      <c r="C279" s="128"/>
      <c r="D279" s="129" t="str">
        <f>IF(ISBLANK(E279),"",LARGE(D268:D278,1)+1)</f>
        <v/>
      </c>
      <c r="E279" s="130"/>
      <c r="F279" s="131"/>
      <c r="G279" s="170"/>
      <c r="H279" s="105"/>
      <c r="I279" s="132" t="str">
        <f>IF(1=1,IF(E279="","",I268),N("H17"))</f>
        <v/>
      </c>
      <c r="J279" s="133" t="str">
        <f>IF(1=1,IF(E279="","",J268),N("I17"))</f>
        <v/>
      </c>
      <c r="K279" s="134" t="str">
        <f>IF(1=1,IF(E279="","",K268),N("J17"))</f>
        <v/>
      </c>
      <c r="L279" s="135" t="str">
        <f>IF(1=1,IF(OR(J279="",O279="",NOT(ISNUMBER(J279)),NOT(ISNUMBER(O279)),J279=0),"",O279/J279),N("L17"))</f>
        <v/>
      </c>
      <c r="M279" s="136" t="str">
        <f>IF(1=1,IF(OR(L279="",NOT(ISNUMBER(F279))),"",F279*L279*IFERROR(INDEX(D384:D428,MATCH(AE279,B384:B428,0)),1)),N("M13"))</f>
        <v/>
      </c>
      <c r="N279" s="137" t="str">
        <f>IF(1=1,IF(F279="","",IF(G279="","",IFERROR(INDEX(E384:E428,MATCH(AE279,B384:B428,0)),G279&amp;""))),N("N6"))</f>
        <v/>
      </c>
      <c r="O279" s="138" t="str">
        <f>IF(1=1,IF(E279="","",O268),N("K17"))</f>
        <v/>
      </c>
      <c r="P279" s="139" t="str">
        <f>IF(1=1,IF(M279="","",IF(AND(ISNUMBER(M279),M279&lt;1,N279="kg"),MAX(1,ROUND(M279*1000,0)),IF(AND(ISNUMBER(M279),M279&lt;1,N279="L"),MAX(1,ROUND(M279*100,0)),ROUND(M279,3)))),N("O17"))</f>
        <v/>
      </c>
      <c r="Q279" s="140" t="str">
        <f>IF(1=1,IF(M279="","",IF(AND(ISNUMBER(M279),M279&lt;1,N279="kg"),"g",IF(AND(ISNUMBER(M279),M279&lt;1,N279="L"),"cl",N279))),N("P17"))</f>
        <v/>
      </c>
      <c r="R279" s="161" t="str">
        <f>IF(1=1,IF(E279="","",IF(F279="","A CONTROLER",IF(NOT(ISNUMBER(F279)),"TEXTE",IF(OR(L279="",L279&lt;=0),"COMMANDE PRINCIPALE INCOMPLETE",IF(G279="","UNITE MANQUANTE",IF(COUNTIF(B384:B428,AE279)=0,"UNITE A CONTROLER","OK")))))),N("Q9"))</f>
        <v/>
      </c>
      <c r="S279" s="105"/>
      <c r="T279" s="141">
        <f t="shared" si="18"/>
        <v>0</v>
      </c>
      <c r="U279" s="133" t="str">
        <f>IF(1=1,IF(E279="","",U268),N("S17"))</f>
        <v/>
      </c>
      <c r="V279" s="133" t="str">
        <f>IF(1=1,IF(E279="","",V268),N("T17"))</f>
        <v/>
      </c>
      <c r="W279" s="135" t="str">
        <f>IF(1=1,IF(OR(U279="",V279="",NOT(ISNUMBER(U279)),NOT(ISNUMBER(V279)),U279=0),"",V279/U279),N("U17"))</f>
        <v/>
      </c>
      <c r="X279" s="136" t="str">
        <f>IF(1=1,IF(OR(W279="",NOT(ISNUMBER(F279))),"",F279*W279*IFERROR(INDEX(D384:D428,MATCH(AE279,B384:B428,0)),1)),N("V7"))</f>
        <v/>
      </c>
      <c r="Y279" s="137" t="str">
        <f>IF(1=1,IF(F279="","",IF(G279="","",IFERROR(INDEX(E384:E428,MATCH(AE279,B384:B428,0)),G279&amp;""))),N("W6"))</f>
        <v/>
      </c>
      <c r="Z279" s="142" t="str">
        <f>IF(1=1,IF(X279="","",IF(AND(ISNUMBER(X279),X279&lt;1,Y279="kg"),MAX(1,ROUND(X279*1000,0)),IF(AND(ISNUMBER(X279),X279&lt;1,Y279="L"),MAX(1,ROUND(X279*100,0)),ROUND(X279,3)))),N("X17"))</f>
        <v/>
      </c>
      <c r="AA279" s="143" t="str">
        <f>IF(1=1,IF(X279="","",IF(AND(ISNUMBER(X279),X279&lt;1,Y279="kg"),"g",IF(AND(ISNUMBER(X279),X279&lt;1,Y279="L"),"cl",Y279))),N("Y17"))</f>
        <v/>
      </c>
      <c r="AB279" s="123" t="str">
        <f>IF(1=1,IF(E279="","",IF(F279="","A CONTROLER",IF(NOT(ISNUMBER(F279)),"TEXTE",IF(OR(W279="",W279&lt;=0),"COMMANDE COUVERTS INCOMPLETE",IF(G279="","UNITE MANQUANTE",IF(COUNTIF(B384:B428,AE279)=0,"UNITE A CONTROLER","OK")))))),N("Z6"))</f>
        <v/>
      </c>
      <c r="AD279" s="144" t="str">
        <f>IF(1=1,IF(E279="","",AD268),N("AB17"))</f>
        <v/>
      </c>
      <c r="AE279" s="125" t="str">
        <f>IF(1=1,IF(G279="","",UPPER(TRIM(SUBSTITUTE(SUBSTITUTE(G279&amp;"",CHAR(160)," ")," "," ")))),N("AC17"))</f>
        <v/>
      </c>
    </row>
    <row r="280" spans="1:33" ht="15.75" x14ac:dyDescent="0.25">
      <c r="A280" s="160" t="str">
        <f>IF(1=1,IF(E280="","",A268),N("A18"))</f>
        <v/>
      </c>
      <c r="B280" s="127" t="str">
        <f>IF(1=1,IF(E280="","",B268),N("B18"))</f>
        <v/>
      </c>
      <c r="C280" s="128"/>
      <c r="D280" s="129" t="str">
        <f>IF(ISBLANK(E280),"",LARGE(D268:D279,1)+1)</f>
        <v/>
      </c>
      <c r="E280" s="130"/>
      <c r="F280" s="131"/>
      <c r="G280" s="170"/>
      <c r="H280" s="105"/>
      <c r="I280" s="132" t="str">
        <f>IF(1=1,IF(E280="","",I268),N("H18"))</f>
        <v/>
      </c>
      <c r="J280" s="133" t="str">
        <f>IF(1=1,IF(E280="","",J268),N("I18"))</f>
        <v/>
      </c>
      <c r="K280" s="134" t="str">
        <f>IF(1=1,IF(E280="","",K268),N("J18"))</f>
        <v/>
      </c>
      <c r="L280" s="135" t="str">
        <f>IF(1=1,IF(OR(J280="",O280="",NOT(ISNUMBER(J280)),NOT(ISNUMBER(O280)),J280=0),"",O280/J280),N("L18"))</f>
        <v/>
      </c>
      <c r="M280" s="136" t="str">
        <f>IF(1=1,IF(OR(L280="",NOT(ISNUMBER(F280))),"",F280*L280*IFERROR(INDEX(D384:D428,MATCH(AE280,B384:B428,0)),1)),N("M13"))</f>
        <v/>
      </c>
      <c r="N280" s="137" t="str">
        <f>IF(1=1,IF(F280="","",IF(G280="","",IFERROR(INDEX(E384:E428,MATCH(AE280,B384:B428,0)),G280&amp;""))),N("N6"))</f>
        <v/>
      </c>
      <c r="O280" s="138" t="str">
        <f>IF(1=1,IF(E280="","",O268),N("K18"))</f>
        <v/>
      </c>
      <c r="P280" s="139" t="str">
        <f>IF(1=1,IF(M280="","",IF(AND(ISNUMBER(M280),M280&lt;1,N280="kg"),MAX(1,ROUND(M280*1000,0)),IF(AND(ISNUMBER(M280),M280&lt;1,N280="L"),MAX(1,ROUND(M280*100,0)),ROUND(M280,3)))),N("O18"))</f>
        <v/>
      </c>
      <c r="Q280" s="140" t="str">
        <f>IF(1=1,IF(M280="","",IF(AND(ISNUMBER(M280),M280&lt;1,N280="kg"),"g",IF(AND(ISNUMBER(M280),M280&lt;1,N280="L"),"cl",N280))),N("P18"))</f>
        <v/>
      </c>
      <c r="R280" s="161" t="str">
        <f>IF(1=1,IF(E280="","",IF(F280="","A CONTROLER",IF(NOT(ISNUMBER(F280)),"TEXTE",IF(OR(L280="",L280&lt;=0),"COMMANDE PRINCIPALE INCOMPLETE",IF(G280="","UNITE MANQUANTE",IF(COUNTIF(B384:B428,AE280)=0,"UNITE A CONTROLER","OK")))))),N("Q9"))</f>
        <v/>
      </c>
      <c r="S280" s="105"/>
      <c r="T280" s="141">
        <f t="shared" si="18"/>
        <v>0</v>
      </c>
      <c r="U280" s="133" t="str">
        <f>IF(1=1,IF(E280="","",U268),N("S18"))</f>
        <v/>
      </c>
      <c r="V280" s="133" t="str">
        <f>IF(1=1,IF(E280="","",V268),N("T18"))</f>
        <v/>
      </c>
      <c r="W280" s="135" t="str">
        <f>IF(1=1,IF(OR(U280="",V280="",NOT(ISNUMBER(U280)),NOT(ISNUMBER(V280)),U280=0),"",V280/U280),N("U18"))</f>
        <v/>
      </c>
      <c r="X280" s="136" t="str">
        <f>IF(1=1,IF(OR(W280="",NOT(ISNUMBER(F280))),"",F280*W280*IFERROR(INDEX(D384:D428,MATCH(AE280,B384:B428,0)),1)),N("V7"))</f>
        <v/>
      </c>
      <c r="Y280" s="137" t="str">
        <f>IF(1=1,IF(F280="","",IF(G280="","",IFERROR(INDEX(E384:E428,MATCH(AE280,B384:B428,0)),G280&amp;""))),N("W6"))</f>
        <v/>
      </c>
      <c r="Z280" s="142" t="str">
        <f>IF(1=1,IF(X280="","",IF(AND(ISNUMBER(X280),X280&lt;1,Y280="kg"),MAX(1,ROUND(X280*1000,0)),IF(AND(ISNUMBER(X280),X280&lt;1,Y280="L"),MAX(1,ROUND(X280*100,0)),ROUND(X280,3)))),N("X18"))</f>
        <v/>
      </c>
      <c r="AA280" s="143" t="str">
        <f>IF(1=1,IF(X280="","",IF(AND(ISNUMBER(X280),X280&lt;1,Y280="kg"),"g",IF(AND(ISNUMBER(X280),X280&lt;1,Y280="L"),"cl",Y280))),N("Y18"))</f>
        <v/>
      </c>
      <c r="AB280" s="123" t="str">
        <f>IF(1=1,IF(E280="","",IF(F280="","A CONTROLER",IF(NOT(ISNUMBER(F280)),"TEXTE",IF(OR(W280="",W280&lt;=0),"COMMANDE COUVERTS INCOMPLETE",IF(G280="","UNITE MANQUANTE",IF(COUNTIF(B384:B428,AE280)=0,"UNITE A CONTROLER","OK")))))),N("Z6"))</f>
        <v/>
      </c>
      <c r="AD280" s="144" t="str">
        <f>IF(1=1,IF(E280="","",AD268),N("AB18"))</f>
        <v/>
      </c>
      <c r="AE280" s="125" t="str">
        <f>IF(1=1,IF(G280="","",UPPER(TRIM(SUBSTITUTE(SUBSTITUTE(G280&amp;"",CHAR(160)," ")," "," ")))),N("AC18"))</f>
        <v/>
      </c>
    </row>
    <row r="281" spans="1:33" ht="15.75" x14ac:dyDescent="0.25">
      <c r="A281" s="160" t="str">
        <f>IF(1=1,IF(E281="","",A268),N("A19"))</f>
        <v/>
      </c>
      <c r="B281" s="127" t="str">
        <f>IF(1=1,IF(E281="","",B268),N("B19"))</f>
        <v/>
      </c>
      <c r="C281" s="128"/>
      <c r="D281" s="129" t="str">
        <f>IF(ISBLANK(E281),"",LARGE(D268:D280,1)+1)</f>
        <v/>
      </c>
      <c r="E281" s="130"/>
      <c r="F281" s="131"/>
      <c r="G281" s="170"/>
      <c r="H281" s="105"/>
      <c r="I281" s="132" t="str">
        <f>IF(1=1,IF(E281="","",I268),N("H19"))</f>
        <v/>
      </c>
      <c r="J281" s="133" t="str">
        <f>IF(1=1,IF(E281="","",J268),N("I19"))</f>
        <v/>
      </c>
      <c r="K281" s="134" t="str">
        <f>IF(1=1,IF(E281="","",K268),N("J19"))</f>
        <v/>
      </c>
      <c r="L281" s="135" t="str">
        <f>IF(1=1,IF(OR(J281="",O281="",NOT(ISNUMBER(J281)),NOT(ISNUMBER(O281)),J281=0),"",O281/J281),N("L19"))</f>
        <v/>
      </c>
      <c r="M281" s="136" t="str">
        <f>IF(1=1,IF(OR(L281="",NOT(ISNUMBER(F281))),"",F281*L281*IFERROR(INDEX(D384:D428,MATCH(AE281,B384:B428,0)),1)),N("M13"))</f>
        <v/>
      </c>
      <c r="N281" s="137" t="str">
        <f>IF(1=1,IF(F281="","",IF(G281="","",IFERROR(INDEX(E384:E428,MATCH(AE281,B384:B428,0)),G281&amp;""))),N("N6"))</f>
        <v/>
      </c>
      <c r="O281" s="138" t="str">
        <f>IF(1=1,IF(E281="","",O268),N("K19"))</f>
        <v/>
      </c>
      <c r="P281" s="139" t="str">
        <f>IF(1=1,IF(M281="","",IF(AND(ISNUMBER(M281),M281&lt;1,N281="kg"),MAX(1,ROUND(M281*1000,0)),IF(AND(ISNUMBER(M281),M281&lt;1,N281="L"),MAX(1,ROUND(M281*100,0)),ROUND(M281,3)))),N("O19"))</f>
        <v/>
      </c>
      <c r="Q281" s="140" t="str">
        <f>IF(1=1,IF(M281="","",IF(AND(ISNUMBER(M281),M281&lt;1,N281="kg"),"g",IF(AND(ISNUMBER(M281),M281&lt;1,N281="L"),"cl",N281))),N("P19"))</f>
        <v/>
      </c>
      <c r="R281" s="161" t="str">
        <f>IF(1=1,IF(E281="","",IF(F281="","A CONTROLER",IF(NOT(ISNUMBER(F281)),"TEXTE",IF(OR(L281="",L281&lt;=0),"COMMANDE PRINCIPALE INCOMPLETE",IF(G281="","UNITE MANQUANTE",IF(COUNTIF(B384:B428,AE281)=0,"UNITE A CONTROLER","OK")))))),N("Q9"))</f>
        <v/>
      </c>
      <c r="S281" s="105"/>
      <c r="T281" s="141">
        <f t="shared" si="18"/>
        <v>0</v>
      </c>
      <c r="U281" s="133" t="str">
        <f>IF(1=1,IF(E281="","",U268),N("S19"))</f>
        <v/>
      </c>
      <c r="V281" s="133" t="str">
        <f>IF(1=1,IF(E281="","",V268),N("T19"))</f>
        <v/>
      </c>
      <c r="W281" s="135" t="str">
        <f>IF(1=1,IF(OR(U281="",V281="",NOT(ISNUMBER(U281)),NOT(ISNUMBER(V281)),U281=0),"",V281/U281),N("U19"))</f>
        <v/>
      </c>
      <c r="X281" s="136" t="str">
        <f>IF(1=1,IF(OR(W281="",NOT(ISNUMBER(F281))),"",F281*W281*IFERROR(INDEX(D384:D428,MATCH(AE281,B384:B428,0)),1)),N("V7"))</f>
        <v/>
      </c>
      <c r="Y281" s="137" t="str">
        <f>IF(1=1,IF(F281="","",IF(G281="","",IFERROR(INDEX(E384:E428,MATCH(AE281,B384:B428,0)),G281&amp;""))),N("W6"))</f>
        <v/>
      </c>
      <c r="Z281" s="142" t="str">
        <f>IF(1=1,IF(X281="","",IF(AND(ISNUMBER(X281),X281&lt;1,Y281="kg"),MAX(1,ROUND(X281*1000,0)),IF(AND(ISNUMBER(X281),X281&lt;1,Y281="L"),MAX(1,ROUND(X281*100,0)),ROUND(X281,3)))),N("X19"))</f>
        <v/>
      </c>
      <c r="AA281" s="143" t="str">
        <f>IF(1=1,IF(X281="","",IF(AND(ISNUMBER(X281),X281&lt;1,Y281="kg"),"g",IF(AND(ISNUMBER(X281),X281&lt;1,Y281="L"),"cl",Y281))),N("Y19"))</f>
        <v/>
      </c>
      <c r="AB281" s="123" t="str">
        <f>IF(1=1,IF(E281="","",IF(F281="","A CONTROLER",IF(NOT(ISNUMBER(F281)),"TEXTE",IF(OR(W281="",W281&lt;=0),"COMMANDE COUVERTS INCOMPLETE",IF(G281="","UNITE MANQUANTE",IF(COUNTIF(B384:B428,AE281)=0,"UNITE A CONTROLER","OK")))))),N("Z6"))</f>
        <v/>
      </c>
      <c r="AD281" s="144" t="str">
        <f>IF(1=1,IF(E281="","",AD268),N("AB19"))</f>
        <v/>
      </c>
      <c r="AE281" s="125" t="str">
        <f>IF(1=1,IF(G281="","",UPPER(TRIM(SUBSTITUTE(SUBSTITUTE(G281&amp;"",CHAR(160)," ")," "," ")))),N("AC19"))</f>
        <v/>
      </c>
    </row>
    <row r="282" spans="1:33" ht="15.75" x14ac:dyDescent="0.25">
      <c r="A282" s="160" t="str">
        <f>IF(1=1,IF(E282="","",A268),N("A20"))</f>
        <v/>
      </c>
      <c r="B282" s="127" t="str">
        <f>IF(1=1,IF(E282="","",B268),N("B20"))</f>
        <v/>
      </c>
      <c r="C282" s="128"/>
      <c r="D282" s="129" t="str">
        <f>IF(ISBLANK(E282),"",LARGE(D268:D281,1)+1)</f>
        <v/>
      </c>
      <c r="E282" s="130"/>
      <c r="F282" s="131"/>
      <c r="G282" s="170"/>
      <c r="H282" s="105"/>
      <c r="I282" s="132" t="str">
        <f>IF(1=1,IF(E282="","",I268),N("H20"))</f>
        <v/>
      </c>
      <c r="J282" s="133" t="str">
        <f>IF(1=1,IF(E282="","",J268),N("I20"))</f>
        <v/>
      </c>
      <c r="K282" s="134" t="str">
        <f>IF(1=1,IF(E282="","",K268),N("J20"))</f>
        <v/>
      </c>
      <c r="L282" s="135" t="str">
        <f>IF(1=1,IF(OR(J282="",O282="",NOT(ISNUMBER(J282)),NOT(ISNUMBER(O282)),J282=0),"",O282/J282),N("L20"))</f>
        <v/>
      </c>
      <c r="M282" s="136" t="str">
        <f>IF(1=1,IF(OR(L282="",NOT(ISNUMBER(F282))),"",F282*L282*IFERROR(INDEX(D384:D428,MATCH(AE282,B384:B428,0)),1)),N("M13"))</f>
        <v/>
      </c>
      <c r="N282" s="137" t="str">
        <f>IF(1=1,IF(F282="","",IF(G282="","",IFERROR(INDEX(E384:E428,MATCH(AE282,B384:B428,0)),G282&amp;""))),N("N6"))</f>
        <v/>
      </c>
      <c r="O282" s="138" t="str">
        <f>IF(1=1,IF(E282="","",O268),N("K20"))</f>
        <v/>
      </c>
      <c r="P282" s="139" t="str">
        <f>IF(1=1,IF(M282="","",IF(AND(ISNUMBER(M282),M282&lt;1,N282="kg"),MAX(1,ROUND(M282*1000,0)),IF(AND(ISNUMBER(M282),M282&lt;1,N282="L"),MAX(1,ROUND(M282*100,0)),ROUND(M282,3)))),N("O20"))</f>
        <v/>
      </c>
      <c r="Q282" s="140" t="str">
        <f>IF(1=1,IF(M282="","",IF(AND(ISNUMBER(M282),M282&lt;1,N282="kg"),"g",IF(AND(ISNUMBER(M282),M282&lt;1,N282="L"),"cl",N282))),N("P20"))</f>
        <v/>
      </c>
      <c r="R282" s="161" t="str">
        <f>IF(1=1,IF(E282="","",IF(F282="","A CONTROLER",IF(NOT(ISNUMBER(F282)),"TEXTE",IF(OR(L282="",L282&lt;=0),"COMMANDE PRINCIPALE INCOMPLETE",IF(G282="","UNITE MANQUANTE",IF(COUNTIF(B384:B428,AE282)=0,"UNITE A CONTROLER","OK")))))),N("Q9"))</f>
        <v/>
      </c>
      <c r="S282" s="105"/>
      <c r="T282" s="141">
        <f t="shared" si="18"/>
        <v>0</v>
      </c>
      <c r="U282" s="133" t="str">
        <f>IF(1=1,IF(E282="","",U268),N("S20"))</f>
        <v/>
      </c>
      <c r="V282" s="133" t="str">
        <f>IF(1=1,IF(E282="","",V268),N("T20"))</f>
        <v/>
      </c>
      <c r="W282" s="135" t="str">
        <f>IF(1=1,IF(OR(U282="",V282="",NOT(ISNUMBER(U282)),NOT(ISNUMBER(V282)),U282=0),"",V282/U282),N("U20"))</f>
        <v/>
      </c>
      <c r="X282" s="136" t="str">
        <f>IF(1=1,IF(OR(W282="",NOT(ISNUMBER(F282))),"",F282*W282*IFERROR(INDEX(D384:D428,MATCH(AE282,B384:B428,0)),1)),N("V7"))</f>
        <v/>
      </c>
      <c r="Y282" s="137" t="str">
        <f>IF(1=1,IF(F282="","",IF(G282="","",IFERROR(INDEX(E384:E428,MATCH(AE282,B384:B428,0)),G282&amp;""))),N("W6"))</f>
        <v/>
      </c>
      <c r="Z282" s="142" t="str">
        <f>IF(1=1,IF(X282="","",IF(AND(ISNUMBER(X282),X282&lt;1,Y282="kg"),MAX(1,ROUND(X282*1000,0)),IF(AND(ISNUMBER(X282),X282&lt;1,Y282="L"),MAX(1,ROUND(X282*100,0)),ROUND(X282,3)))),N("X20"))</f>
        <v/>
      </c>
      <c r="AA282" s="143" t="str">
        <f>IF(1=1,IF(X282="","",IF(AND(ISNUMBER(X282),X282&lt;1,Y282="kg"),"g",IF(AND(ISNUMBER(X282),X282&lt;1,Y282="L"),"cl",Y282))),N("Y20"))</f>
        <v/>
      </c>
      <c r="AB282" s="123" t="str">
        <f>IF(1=1,IF(E282="","",IF(F282="","A CONTROLER",IF(NOT(ISNUMBER(F282)),"TEXTE",IF(OR(W282="",W282&lt;=0),"COMMANDE COUVERTS INCOMPLETE",IF(G282="","UNITE MANQUANTE",IF(COUNTIF(B384:B428,AE282)=0,"UNITE A CONTROLER","OK")))))),N("Z6"))</f>
        <v/>
      </c>
      <c r="AD282" s="144" t="str">
        <f>IF(1=1,IF(E282="","",AD268),N("AB20"))</f>
        <v/>
      </c>
      <c r="AE282" s="125" t="str">
        <f>IF(1=1,IF(G282="","",UPPER(TRIM(SUBSTITUTE(SUBSTITUTE(G282&amp;"",CHAR(160)," ")," "," ")))),N("AC20"))</f>
        <v/>
      </c>
    </row>
    <row r="283" spans="1:33" ht="15.75" x14ac:dyDescent="0.25">
      <c r="A283" s="160" t="str">
        <f>IF(1=1,IF(E283="","",A268),N("A21"))</f>
        <v/>
      </c>
      <c r="B283" s="127" t="str">
        <f>IF(1=1,IF(E283="","",B268),N("B21"))</f>
        <v/>
      </c>
      <c r="C283" s="128"/>
      <c r="D283" s="129" t="str">
        <f>IF(ISBLANK(E283),"",LARGE(D268:D282,1)+1)</f>
        <v/>
      </c>
      <c r="E283" s="130"/>
      <c r="F283" s="131"/>
      <c r="G283" s="170"/>
      <c r="H283" s="105"/>
      <c r="I283" s="132" t="str">
        <f>IF(1=1,IF(E283="","",I268),N("H21"))</f>
        <v/>
      </c>
      <c r="J283" s="133" t="str">
        <f>IF(1=1,IF(E283="","",J268),N("I21"))</f>
        <v/>
      </c>
      <c r="K283" s="134" t="str">
        <f>IF(1=1,IF(E283="","",K268),N("J21"))</f>
        <v/>
      </c>
      <c r="L283" s="135" t="str">
        <f>IF(1=1,IF(OR(J283="",O283="",NOT(ISNUMBER(J283)),NOT(ISNUMBER(O283)),J283=0),"",O283/J283),N("L21"))</f>
        <v/>
      </c>
      <c r="M283" s="136" t="str">
        <f>IF(1=1,IF(OR(L283="",NOT(ISNUMBER(F283))),"",F283*L283*IFERROR(INDEX(D384:D428,MATCH(AE283,B384:B428,0)),1)),N("M13"))</f>
        <v/>
      </c>
      <c r="N283" s="137" t="str">
        <f>IF(1=1,IF(F283="","",IF(G283="","",IFERROR(INDEX(E384:E428,MATCH(AE283,B384:B428,0)),G283&amp;""))),N("N6"))</f>
        <v/>
      </c>
      <c r="O283" s="138" t="str">
        <f>IF(1=1,IF(E283="","",O268),N("K21"))</f>
        <v/>
      </c>
      <c r="P283" s="139" t="str">
        <f>IF(1=1,IF(M283="","",IF(AND(ISNUMBER(M283),M283&lt;1,N283="kg"),MAX(1,ROUND(M283*1000,0)),IF(AND(ISNUMBER(M283),M283&lt;1,N283="L"),MAX(1,ROUND(M283*100,0)),ROUND(M283,3)))),N("O21"))</f>
        <v/>
      </c>
      <c r="Q283" s="140" t="str">
        <f>IF(1=1,IF(M283="","",IF(AND(ISNUMBER(M283),M283&lt;1,N283="kg"),"g",IF(AND(ISNUMBER(M283),M283&lt;1,N283="L"),"cl",N283))),N("P21"))</f>
        <v/>
      </c>
      <c r="R283" s="161" t="str">
        <f>IF(1=1,IF(E283="","",IF(F283="","A CONTROLER",IF(NOT(ISNUMBER(F283)),"TEXTE",IF(OR(L283="",L283&lt;=0),"COMMANDE PRINCIPALE INCOMPLETE",IF(G283="","UNITE MANQUANTE",IF(COUNTIF(B384:B428,AE283)=0,"UNITE A CONTROLER","OK")))))),N("Q9"))</f>
        <v/>
      </c>
      <c r="S283" s="105"/>
      <c r="T283" s="141">
        <f t="shared" si="18"/>
        <v>0</v>
      </c>
      <c r="U283" s="133" t="str">
        <f>IF(1=1,IF(E283="","",U268),N("S21"))</f>
        <v/>
      </c>
      <c r="V283" s="133" t="str">
        <f>IF(1=1,IF(E283="","",V268),N("T21"))</f>
        <v/>
      </c>
      <c r="W283" s="135" t="str">
        <f>IF(1=1,IF(OR(U283="",V283="",NOT(ISNUMBER(U283)),NOT(ISNUMBER(V283)),U283=0),"",V283/U283),N("U21"))</f>
        <v/>
      </c>
      <c r="X283" s="136" t="str">
        <f>IF(1=1,IF(OR(W283="",NOT(ISNUMBER(F283))),"",F283*W283*IFERROR(INDEX(D384:D428,MATCH(AE283,B384:B428,0)),1)),N("V7"))</f>
        <v/>
      </c>
      <c r="Y283" s="137" t="str">
        <f>IF(1=1,IF(F283="","",IF(G283="","",IFERROR(INDEX(E384:E428,MATCH(AE283,B384:B428,0)),G283&amp;""))),N("W6"))</f>
        <v/>
      </c>
      <c r="Z283" s="142" t="str">
        <f>IF(1=1,IF(X283="","",IF(AND(ISNUMBER(X283),X283&lt;1,Y283="kg"),MAX(1,ROUND(X283*1000,0)),IF(AND(ISNUMBER(X283),X283&lt;1,Y283="L"),MAX(1,ROUND(X283*100,0)),ROUND(X283,3)))),N("X21"))</f>
        <v/>
      </c>
      <c r="AA283" s="143" t="str">
        <f>IF(1=1,IF(X283="","",IF(AND(ISNUMBER(X283),X283&lt;1,Y283="kg"),"g",IF(AND(ISNUMBER(X283),X283&lt;1,Y283="L"),"cl",Y283))),N("Y21"))</f>
        <v/>
      </c>
      <c r="AB283" s="123" t="str">
        <f>IF(1=1,IF(E283="","",IF(F283="","A CONTROLER",IF(NOT(ISNUMBER(F283)),"TEXTE",IF(OR(W283="",W283&lt;=0),"COMMANDE COUVERTS INCOMPLETE",IF(G283="","UNITE MANQUANTE",IF(COUNTIF(B384:B428,AE283)=0,"UNITE A CONTROLER","OK")))))),N("Z6"))</f>
        <v/>
      </c>
      <c r="AD283" s="144" t="str">
        <f>IF(1=1,IF(E283="","",AD268),N("AB21"))</f>
        <v/>
      </c>
      <c r="AE283" s="125" t="str">
        <f>IF(1=1,IF(G283="","",UPPER(TRIM(SUBSTITUTE(SUBSTITUTE(G283&amp;"",CHAR(160)," ")," "," ")))),N("AC21"))</f>
        <v/>
      </c>
    </row>
    <row r="284" spans="1:33" ht="15.75" x14ac:dyDescent="0.25">
      <c r="A284" s="160" t="str">
        <f>IF(1=1,IF(E284="","",A268),N("A22"))</f>
        <v/>
      </c>
      <c r="B284" s="127" t="str">
        <f>IF(1=1,IF(E284="","",B268),N("B22"))</f>
        <v/>
      </c>
      <c r="C284" s="128"/>
      <c r="D284" s="129" t="str">
        <f>IF(ISBLANK(E284),"",LARGE(D268:D283,1)+1)</f>
        <v/>
      </c>
      <c r="E284" s="130"/>
      <c r="F284" s="131"/>
      <c r="G284" s="170"/>
      <c r="H284" s="105"/>
      <c r="I284" s="132" t="str">
        <f>IF(1=1,IF(E284="","",I268),N("H22"))</f>
        <v/>
      </c>
      <c r="J284" s="133" t="str">
        <f>IF(1=1,IF(E284="","",J268),N("I22"))</f>
        <v/>
      </c>
      <c r="K284" s="134" t="str">
        <f>IF(1=1,IF(E284="","",K268),N("J22"))</f>
        <v/>
      </c>
      <c r="L284" s="135" t="str">
        <f>IF(1=1,IF(OR(J284="",O284="",NOT(ISNUMBER(J284)),NOT(ISNUMBER(O284)),J284=0),"",O284/J284),N("L22"))</f>
        <v/>
      </c>
      <c r="M284" s="136" t="str">
        <f>IF(1=1,IF(OR(L284="",NOT(ISNUMBER(F284))),"",F284*L284*IFERROR(INDEX(D384:D428,MATCH(AE284,B384:B428,0)),1)),N("M13"))</f>
        <v/>
      </c>
      <c r="N284" s="137" t="str">
        <f>IF(1=1,IF(F284="","",IF(G284="","",IFERROR(INDEX(E384:E428,MATCH(AE284,B384:B428,0)),G284&amp;""))),N("N6"))</f>
        <v/>
      </c>
      <c r="O284" s="138" t="str">
        <f>IF(1=1,IF(E284="","",O268),N("K22"))</f>
        <v/>
      </c>
      <c r="P284" s="139" t="str">
        <f>IF(1=1,IF(M284="","",IF(AND(ISNUMBER(M284),M284&lt;1,N284="kg"),MAX(1,ROUND(M284*1000,0)),IF(AND(ISNUMBER(M284),M284&lt;1,N284="L"),MAX(1,ROUND(M284*100,0)),ROUND(M284,3)))),N("O22"))</f>
        <v/>
      </c>
      <c r="Q284" s="140" t="str">
        <f>IF(1=1,IF(M284="","",IF(AND(ISNUMBER(M284),M284&lt;1,N284="kg"),"g",IF(AND(ISNUMBER(M284),M284&lt;1,N284="L"),"cl",N284))),N("P22"))</f>
        <v/>
      </c>
      <c r="R284" s="161" t="str">
        <f>IF(1=1,IF(E284="","",IF(F284="","A CONTROLER",IF(NOT(ISNUMBER(F284)),"TEXTE",IF(OR(L284="",L284&lt;=0),"COMMANDE PRINCIPALE INCOMPLETE",IF(G284="","UNITE MANQUANTE",IF(COUNTIF(B384:B428,AE284)=0,"UNITE A CONTROLER","OK")))))),N("Q9"))</f>
        <v/>
      </c>
      <c r="S284" s="105"/>
      <c r="T284" s="141">
        <f t="shared" si="18"/>
        <v>0</v>
      </c>
      <c r="U284" s="133" t="str">
        <f>IF(1=1,IF(E284="","",U268),N("S22"))</f>
        <v/>
      </c>
      <c r="V284" s="133" t="str">
        <f>IF(1=1,IF(E284="","",V268),N("T22"))</f>
        <v/>
      </c>
      <c r="W284" s="135" t="str">
        <f>IF(1=1,IF(OR(U284="",V284="",NOT(ISNUMBER(U284)),NOT(ISNUMBER(V284)),U284=0),"",V284/U284),N("U22"))</f>
        <v/>
      </c>
      <c r="X284" s="136" t="str">
        <f>IF(1=1,IF(OR(W284="",NOT(ISNUMBER(F284))),"",F284*W284*IFERROR(INDEX(D384:D428,MATCH(AE284,B384:B428,0)),1)),N("V7"))</f>
        <v/>
      </c>
      <c r="Y284" s="137" t="str">
        <f>IF(1=1,IF(F284="","",IF(G284="","",IFERROR(INDEX(E384:E428,MATCH(AE284,B384:B428,0)),G284&amp;""))),N("W6"))</f>
        <v/>
      </c>
      <c r="Z284" s="142" t="str">
        <f>IF(1=1,IF(X284="","",IF(AND(ISNUMBER(X284),X284&lt;1,Y284="kg"),MAX(1,ROUND(X284*1000,0)),IF(AND(ISNUMBER(X284),X284&lt;1,Y284="L"),MAX(1,ROUND(X284*100,0)),ROUND(X284,3)))),N("X22"))</f>
        <v/>
      </c>
      <c r="AA284" s="143" t="str">
        <f>IF(1=1,IF(X284="","",IF(AND(ISNUMBER(X284),X284&lt;1,Y284="kg"),"g",IF(AND(ISNUMBER(X284),X284&lt;1,Y284="L"),"cl",Y284))),N("Y22"))</f>
        <v/>
      </c>
      <c r="AB284" s="123" t="str">
        <f>IF(1=1,IF(E284="","",IF(F284="","A CONTROLER",IF(NOT(ISNUMBER(F284)),"TEXTE",IF(OR(W284="",W284&lt;=0),"COMMANDE COUVERTS INCOMPLETE",IF(G284="","UNITE MANQUANTE",IF(COUNTIF(B384:B428,AE284)=0,"UNITE A CONTROLER","OK")))))),N("Z6"))</f>
        <v/>
      </c>
      <c r="AD284" s="144" t="str">
        <f>IF(1=1,IF(E284="","",AD268),N("AB22"))</f>
        <v/>
      </c>
      <c r="AE284" s="125" t="str">
        <f>IF(1=1,IF(G284="","",UPPER(TRIM(SUBSTITUTE(SUBSTITUTE(G284&amp;"",CHAR(160)," ")," "," ")))),N("AC22"))</f>
        <v/>
      </c>
    </row>
    <row r="285" spans="1:33" ht="15.75" x14ac:dyDescent="0.25">
      <c r="A285" s="160" t="str">
        <f>IF(1=1,IF(E285="","",A268),N("A23"))</f>
        <v/>
      </c>
      <c r="B285" s="127" t="str">
        <f>IF(1=1,IF(E285="","",B268),N("B23"))</f>
        <v/>
      </c>
      <c r="C285" s="128"/>
      <c r="D285" s="129" t="str">
        <f>IF(ISBLANK(E285),"",LARGE(D268:D284,1)+1)</f>
        <v/>
      </c>
      <c r="E285" s="130"/>
      <c r="F285" s="131"/>
      <c r="G285" s="170"/>
      <c r="H285" s="105"/>
      <c r="I285" s="132" t="str">
        <f>IF(1=1,IF(E285="","",I268),N("H23"))</f>
        <v/>
      </c>
      <c r="J285" s="133" t="str">
        <f>IF(1=1,IF(E285="","",J268),N("I23"))</f>
        <v/>
      </c>
      <c r="K285" s="134" t="str">
        <f>IF(1=1,IF(E285="","",K268),N("J23"))</f>
        <v/>
      </c>
      <c r="L285" s="135" t="str">
        <f>IF(1=1,IF(OR(J285="",O285="",NOT(ISNUMBER(J285)),NOT(ISNUMBER(O285)),J285=0),"",O285/J285),N("L23"))</f>
        <v/>
      </c>
      <c r="M285" s="136" t="str">
        <f>IF(1=1,IF(OR(L285="",NOT(ISNUMBER(F285))),"",F285*L285*IFERROR(INDEX(D384:D428,MATCH(AE285,B384:B428,0)),1)),N("M13"))</f>
        <v/>
      </c>
      <c r="N285" s="137" t="str">
        <f>IF(1=1,IF(F285="","",IF(G285="","",IFERROR(INDEX(E384:E428,MATCH(AE285,B384:B428,0)),G285&amp;""))),N("N6"))</f>
        <v/>
      </c>
      <c r="O285" s="138" t="str">
        <f>IF(1=1,IF(E285="","",O268),N("K23"))</f>
        <v/>
      </c>
      <c r="P285" s="139" t="str">
        <f>IF(1=1,IF(M285="","",IF(AND(ISNUMBER(M285),M285&lt;1,N285="kg"),MAX(1,ROUND(M285*1000,0)),IF(AND(ISNUMBER(M285),M285&lt;1,N285="L"),MAX(1,ROUND(M285*100,0)),ROUND(M285,3)))),N("O23"))</f>
        <v/>
      </c>
      <c r="Q285" s="140" t="str">
        <f>IF(1=1,IF(M285="","",IF(AND(ISNUMBER(M285),M285&lt;1,N285="kg"),"g",IF(AND(ISNUMBER(M285),M285&lt;1,N285="L"),"cl",N285))),N("P23"))</f>
        <v/>
      </c>
      <c r="R285" s="161" t="str">
        <f>IF(1=1,IF(E285="","",IF(F285="","A CONTROLER",IF(NOT(ISNUMBER(F285)),"TEXTE",IF(OR(L285="",L285&lt;=0),"COMMANDE PRINCIPALE INCOMPLETE",IF(G285="","UNITE MANQUANTE",IF(COUNTIF(B384:B428,AE285)=0,"UNITE A CONTROLER","OK")))))),N("Q9"))</f>
        <v/>
      </c>
      <c r="S285" s="105"/>
      <c r="T285" s="141">
        <f t="shared" si="18"/>
        <v>0</v>
      </c>
      <c r="U285" s="133" t="str">
        <f>IF(1=1,IF(E285="","",U268),N("S23"))</f>
        <v/>
      </c>
      <c r="V285" s="133" t="str">
        <f>IF(1=1,IF(E285="","",V268),N("T23"))</f>
        <v/>
      </c>
      <c r="W285" s="135" t="str">
        <f>IF(1=1,IF(OR(U285="",V285="",NOT(ISNUMBER(U285)),NOT(ISNUMBER(V285)),U285=0),"",V285/U285),N("U23"))</f>
        <v/>
      </c>
      <c r="X285" s="136" t="str">
        <f>IF(1=1,IF(OR(W285="",NOT(ISNUMBER(F285))),"",F285*W285*IFERROR(INDEX(D384:D428,MATCH(AE285,B384:B428,0)),1)),N("V7"))</f>
        <v/>
      </c>
      <c r="Y285" s="137" t="str">
        <f>IF(1=1,IF(F285="","",IF(G285="","",IFERROR(INDEX(E384:E428,MATCH(AE285,B384:B428,0)),G285&amp;""))),N("W6"))</f>
        <v/>
      </c>
      <c r="Z285" s="142" t="str">
        <f>IF(1=1,IF(X285="","",IF(AND(ISNUMBER(X285),X285&lt;1,Y285="kg"),MAX(1,ROUND(X285*1000,0)),IF(AND(ISNUMBER(X285),X285&lt;1,Y285="L"),MAX(1,ROUND(X285*100,0)),ROUND(X285,3)))),N("X23"))</f>
        <v/>
      </c>
      <c r="AA285" s="143" t="str">
        <f>IF(1=1,IF(X285="","",IF(AND(ISNUMBER(X285),X285&lt;1,Y285="kg"),"g",IF(AND(ISNUMBER(X285),X285&lt;1,Y285="L"),"cl",Y285))),N("Y23"))</f>
        <v/>
      </c>
      <c r="AB285" s="123" t="str">
        <f>IF(1=1,IF(E285="","",IF(F285="","A CONTROLER",IF(NOT(ISNUMBER(F285)),"TEXTE",IF(OR(W285="",W285&lt;=0),"COMMANDE COUVERTS INCOMPLETE",IF(G285="","UNITE MANQUANTE",IF(COUNTIF(B384:B428,AE285)=0,"UNITE A CONTROLER","OK")))))),N("Z6"))</f>
        <v/>
      </c>
      <c r="AD285" s="144" t="str">
        <f>IF(1=1,IF(E285="","",AD268),N("AB23"))</f>
        <v/>
      </c>
      <c r="AE285" s="125" t="str">
        <f>IF(1=1,IF(G285="","",UPPER(TRIM(SUBSTITUTE(SUBSTITUTE(G285&amp;"",CHAR(160)," ")," "," ")))),N("AC23"))</f>
        <v/>
      </c>
    </row>
    <row r="286" spans="1:33" ht="15.75" x14ac:dyDescent="0.25">
      <c r="A286" s="160" t="str">
        <f>IF(1=1,IF(E286="","",A268),N("A24"))</f>
        <v/>
      </c>
      <c r="B286" s="127" t="str">
        <f>IF(1=1,IF(E286="","",B268),N("B24"))</f>
        <v/>
      </c>
      <c r="C286" s="128"/>
      <c r="D286" s="129" t="str">
        <f>IF(ISBLANK(E286),"",LARGE(D268:D285,1)+1)</f>
        <v/>
      </c>
      <c r="E286" s="130"/>
      <c r="F286" s="131"/>
      <c r="G286" s="170"/>
      <c r="H286" s="105"/>
      <c r="I286" s="132" t="str">
        <f>IF(1=1,IF(E286="","",I268),N("H24"))</f>
        <v/>
      </c>
      <c r="J286" s="133" t="str">
        <f>IF(1=1,IF(E286="","",J268),N("I24"))</f>
        <v/>
      </c>
      <c r="K286" s="134" t="str">
        <f>IF(1=1,IF(E286="","",K268),N("J24"))</f>
        <v/>
      </c>
      <c r="L286" s="135" t="str">
        <f>IF(1=1,IF(OR(J286="",O286="",NOT(ISNUMBER(J286)),NOT(ISNUMBER(O286)),J286=0),"",O286/J286),N("L24"))</f>
        <v/>
      </c>
      <c r="M286" s="136" t="str">
        <f>IF(1=1,IF(OR(L286="",NOT(ISNUMBER(F286))),"",F286*L286*IFERROR(INDEX(D384:D428,MATCH(AE286,B384:B428,0)),1)),N("M13"))</f>
        <v/>
      </c>
      <c r="N286" s="137" t="str">
        <f>IF(1=1,IF(F286="","",IF(G286="","",IFERROR(INDEX(E384:E428,MATCH(AE286,B384:B428,0)),G286&amp;""))),N("N6"))</f>
        <v/>
      </c>
      <c r="O286" s="138" t="str">
        <f>IF(1=1,IF(E286="","",O268),N("K24"))</f>
        <v/>
      </c>
      <c r="P286" s="139" t="str">
        <f>IF(1=1,IF(M286="","",IF(AND(ISNUMBER(M286),M286&lt;1,N286="kg"),MAX(1,ROUND(M286*1000,0)),IF(AND(ISNUMBER(M286),M286&lt;1,N286="L"),MAX(1,ROUND(M286*100,0)),ROUND(M286,3)))),N("O24"))</f>
        <v/>
      </c>
      <c r="Q286" s="140" t="str">
        <f>IF(1=1,IF(M286="","",IF(AND(ISNUMBER(M286),M286&lt;1,N286="kg"),"g",IF(AND(ISNUMBER(M286),M286&lt;1,N286="L"),"cl",N286))),N("P24"))</f>
        <v/>
      </c>
      <c r="R286" s="161" t="str">
        <f>IF(1=1,IF(E286="","",IF(F286="","A CONTROLER",IF(NOT(ISNUMBER(F286)),"TEXTE",IF(OR(L286="",L286&lt;=0),"COMMANDE PRINCIPALE INCOMPLETE",IF(G286="","UNITE MANQUANTE",IF(COUNTIF(B384:B428,AE286)=0,"UNITE A CONTROLER","OK")))))),N("Q9"))</f>
        <v/>
      </c>
      <c r="S286" s="105"/>
      <c r="T286" s="141">
        <f t="shared" si="18"/>
        <v>0</v>
      </c>
      <c r="U286" s="133" t="str">
        <f>IF(1=1,IF(E286="","",U268),N("S24"))</f>
        <v/>
      </c>
      <c r="V286" s="133" t="str">
        <f>IF(1=1,IF(E286="","",V268),N("T24"))</f>
        <v/>
      </c>
      <c r="W286" s="135" t="str">
        <f>IF(1=1,IF(OR(U286="",V286="",NOT(ISNUMBER(U286)),NOT(ISNUMBER(V286)),U286=0),"",V286/U286),N("U24"))</f>
        <v/>
      </c>
      <c r="X286" s="136" t="str">
        <f>IF(1=1,IF(OR(W286="",NOT(ISNUMBER(F286))),"",F286*W286*IFERROR(INDEX(D384:D428,MATCH(AE286,B384:B428,0)),1)),N("V7"))</f>
        <v/>
      </c>
      <c r="Y286" s="137" t="str">
        <f>IF(1=1,IF(F286="","",IF(G286="","",IFERROR(INDEX(E384:E428,MATCH(AE286,B384:B428,0)),G286&amp;""))),N("W6"))</f>
        <v/>
      </c>
      <c r="Z286" s="142" t="str">
        <f>IF(1=1,IF(X286="","",IF(AND(ISNUMBER(X286),X286&lt;1,Y286="kg"),MAX(1,ROUND(X286*1000,0)),IF(AND(ISNUMBER(X286),X286&lt;1,Y286="L"),MAX(1,ROUND(X286*100,0)),ROUND(X286,3)))),N("X24"))</f>
        <v/>
      </c>
      <c r="AA286" s="143" t="str">
        <f>IF(1=1,IF(X286="","",IF(AND(ISNUMBER(X286),X286&lt;1,Y286="kg"),"g",IF(AND(ISNUMBER(X286),X286&lt;1,Y286="L"),"cl",Y286))),N("Y24"))</f>
        <v/>
      </c>
      <c r="AB286" s="123" t="str">
        <f>IF(1=1,IF(E286="","",IF(F286="","A CONTROLER",IF(NOT(ISNUMBER(F286)),"TEXTE",IF(OR(W286="",W286&lt;=0),"COMMANDE COUVERTS INCOMPLETE",IF(G286="","UNITE MANQUANTE",IF(COUNTIF(B384:B428,AE286)=0,"UNITE A CONTROLER","OK")))))),N("Z6"))</f>
        <v/>
      </c>
      <c r="AD286" s="144" t="str">
        <f>IF(1=1,IF(E286="","",AD268),N("AB24"))</f>
        <v/>
      </c>
      <c r="AE286" s="125" t="str">
        <f>IF(1=1,IF(G286="","",UPPER(TRIM(SUBSTITUTE(SUBSTITUTE(G286&amp;"",CHAR(160)," ")," "," ")))),N("AC24"))</f>
        <v/>
      </c>
    </row>
    <row r="287" spans="1:33" ht="15.75" x14ac:dyDescent="0.25">
      <c r="A287" s="160" t="str">
        <f>IF(1=1,IF(E287="","",A268),N("A25"))</f>
        <v/>
      </c>
      <c r="B287" s="127" t="str">
        <f>IF(1=1,IF(E287="","",B268),N("B25"))</f>
        <v/>
      </c>
      <c r="C287" s="128"/>
      <c r="D287" s="129" t="str">
        <f>IF(ISBLANK(E287),"",LARGE(D268:D286,1)+1)</f>
        <v/>
      </c>
      <c r="E287" s="130"/>
      <c r="F287" s="131"/>
      <c r="G287" s="170"/>
      <c r="H287" s="105"/>
      <c r="I287" s="132" t="str">
        <f>IF(1=1,IF(E287="","",I268),N("H25"))</f>
        <v/>
      </c>
      <c r="J287" s="133" t="str">
        <f>IF(1=1,IF(E287="","",J268),N("I25"))</f>
        <v/>
      </c>
      <c r="K287" s="134" t="str">
        <f>IF(1=1,IF(E287="","",K268),N("J25"))</f>
        <v/>
      </c>
      <c r="L287" s="135" t="str">
        <f>IF(1=1,IF(OR(J287="",O287="",NOT(ISNUMBER(J287)),NOT(ISNUMBER(O287)),J287=0),"",O287/J287),N("L25"))</f>
        <v/>
      </c>
      <c r="M287" s="136" t="str">
        <f>IF(1=1,IF(OR(L287="",NOT(ISNUMBER(F287))),"",F287*L287*IFERROR(INDEX(D384:D428,MATCH(AE287,B384:B428,0)),1)),N("M13"))</f>
        <v/>
      </c>
      <c r="N287" s="137" t="str">
        <f>IF(1=1,IF(F287="","",IF(G287="","",IFERROR(INDEX(E384:E428,MATCH(AE287,B384:B428,0)),G287&amp;""))),N("N6"))</f>
        <v/>
      </c>
      <c r="O287" s="138" t="str">
        <f>IF(1=1,IF(E287="","",O268),N("K25"))</f>
        <v/>
      </c>
      <c r="P287" s="139" t="str">
        <f>IF(1=1,IF(M287="","",IF(AND(ISNUMBER(M287),M287&lt;1,N287="kg"),MAX(1,ROUND(M287*1000,0)),IF(AND(ISNUMBER(M287),M287&lt;1,N287="L"),MAX(1,ROUND(M287*100,0)),ROUND(M287,3)))),N("O25"))</f>
        <v/>
      </c>
      <c r="Q287" s="140" t="str">
        <f>IF(1=1,IF(M287="","",IF(AND(ISNUMBER(M287),M287&lt;1,N287="kg"),"g",IF(AND(ISNUMBER(M287),M287&lt;1,N287="L"),"cl",N287))),N("P25"))</f>
        <v/>
      </c>
      <c r="R287" s="161" t="str">
        <f>IF(1=1,IF(E287="","",IF(F287="","A CONTROLER",IF(NOT(ISNUMBER(F287)),"TEXTE",IF(OR(L287="",L287&lt;=0),"COMMANDE PRINCIPALE INCOMPLETE",IF(G287="","UNITE MANQUANTE",IF(COUNTIF(B384:B428,AE287)=0,"UNITE A CONTROLER","OK")))))),N("Q9"))</f>
        <v/>
      </c>
      <c r="S287" s="105"/>
      <c r="T287" s="141">
        <f t="shared" si="18"/>
        <v>0</v>
      </c>
      <c r="U287" s="133" t="str">
        <f>IF(1=1,IF(E287="","",U268),N("S25"))</f>
        <v/>
      </c>
      <c r="V287" s="133" t="str">
        <f>IF(1=1,IF(E287="","",V268),N("T25"))</f>
        <v/>
      </c>
      <c r="W287" s="135" t="str">
        <f>IF(1=1,IF(OR(U287="",V287="",NOT(ISNUMBER(U287)),NOT(ISNUMBER(V287)),U287=0),"",V287/U287),N("U25"))</f>
        <v/>
      </c>
      <c r="X287" s="136" t="str">
        <f>IF(1=1,IF(OR(W287="",NOT(ISNUMBER(F287))),"",F287*W287*IFERROR(INDEX(D384:D428,MATCH(AE287,B384:B428,0)),1)),N("V7"))</f>
        <v/>
      </c>
      <c r="Y287" s="137" t="str">
        <f>IF(1=1,IF(F287="","",IF(G287="","",IFERROR(INDEX(E384:E428,MATCH(AE287,B384:B428,0)),G287&amp;""))),N("W6"))</f>
        <v/>
      </c>
      <c r="Z287" s="142" t="str">
        <f>IF(1=1,IF(X287="","",IF(AND(ISNUMBER(X287),X287&lt;1,Y287="kg"),MAX(1,ROUND(X287*1000,0)),IF(AND(ISNUMBER(X287),X287&lt;1,Y287="L"),MAX(1,ROUND(X287*100,0)),ROUND(X287,3)))),N("X25"))</f>
        <v/>
      </c>
      <c r="AA287" s="143" t="str">
        <f>IF(1=1,IF(X287="","",IF(AND(ISNUMBER(X287),X287&lt;1,Y287="kg"),"g",IF(AND(ISNUMBER(X287),X287&lt;1,Y287="L"),"cl",Y287))),N("Y25"))</f>
        <v/>
      </c>
      <c r="AB287" s="123" t="str">
        <f>IF(1=1,IF(E287="","",IF(F287="","A CONTROLER",IF(NOT(ISNUMBER(F287)),"TEXTE",IF(OR(W287="",W287&lt;=0),"COMMANDE COUVERTS INCOMPLETE",IF(G287="","UNITE MANQUANTE",IF(COUNTIF(B384:B428,AE287)=0,"UNITE A CONTROLER","OK")))))),N("Z6"))</f>
        <v/>
      </c>
      <c r="AD287" s="144" t="str">
        <f>IF(1=1,IF(E287="","",AD268),N("AB25"))</f>
        <v/>
      </c>
      <c r="AE287" s="125" t="str">
        <f>IF(1=1,IF(G287="","",UPPER(TRIM(SUBSTITUTE(SUBSTITUTE(G287&amp;"",CHAR(160)," ")," "," ")))),N("AC25"))</f>
        <v/>
      </c>
    </row>
    <row r="288" spans="1:33" ht="15.75" x14ac:dyDescent="0.25">
      <c r="A288" s="160" t="str">
        <f>IF(1=1,IF(E288="","",A268),N("A26"))</f>
        <v/>
      </c>
      <c r="B288" s="127" t="str">
        <f>IF(1=1,IF(E288="","",B268),N("B26"))</f>
        <v/>
      </c>
      <c r="C288" s="128"/>
      <c r="D288" s="129" t="str">
        <f>IF(ISBLANK(E288),"",LARGE(D268:D287,1)+1)</f>
        <v/>
      </c>
      <c r="E288" s="130"/>
      <c r="F288" s="131"/>
      <c r="G288" s="170"/>
      <c r="H288" s="105"/>
      <c r="I288" s="132" t="str">
        <f>IF(1=1,IF(E288="","",I268),N("H26"))</f>
        <v/>
      </c>
      <c r="J288" s="133" t="str">
        <f>IF(1=1,IF(E288="","",J268),N("I26"))</f>
        <v/>
      </c>
      <c r="K288" s="134" t="str">
        <f>IF(1=1,IF(E288="","",K268),N("J26"))</f>
        <v/>
      </c>
      <c r="L288" s="135" t="str">
        <f>IF(1=1,IF(OR(J288="",O288="",NOT(ISNUMBER(J288)),NOT(ISNUMBER(O288)),J288=0),"",O288/J288),N("L26"))</f>
        <v/>
      </c>
      <c r="M288" s="136" t="str">
        <f>IF(1=1,IF(OR(L288="",NOT(ISNUMBER(F288))),"",F288*L288*IFERROR(INDEX(D384:D428,MATCH(AE288,B384:B428,0)),1)),N("M13"))</f>
        <v/>
      </c>
      <c r="N288" s="137" t="str">
        <f>IF(1=1,IF(F288="","",IF(G288="","",IFERROR(INDEX(E384:E428,MATCH(AE288,B384:B428,0)),G288&amp;""))),N("N6"))</f>
        <v/>
      </c>
      <c r="O288" s="138" t="str">
        <f>IF(1=1,IF(E288="","",O268),N("K26"))</f>
        <v/>
      </c>
      <c r="P288" s="139" t="str">
        <f>IF(1=1,IF(M288="","",IF(AND(ISNUMBER(M288),M288&lt;1,N288="kg"),MAX(1,ROUND(M288*1000,0)),IF(AND(ISNUMBER(M288),M288&lt;1,N288="L"),MAX(1,ROUND(M288*100,0)),ROUND(M288,3)))),N("O26"))</f>
        <v/>
      </c>
      <c r="Q288" s="140" t="str">
        <f>IF(1=1,IF(M288="","",IF(AND(ISNUMBER(M288),M288&lt;1,N288="kg"),"g",IF(AND(ISNUMBER(M288),M288&lt;1,N288="L"),"cl",N288))),N("P26"))</f>
        <v/>
      </c>
      <c r="R288" s="161" t="str">
        <f>IF(1=1,IF(E288="","",IF(F288="","A CONTROLER",IF(NOT(ISNUMBER(F288)),"TEXTE",IF(OR(L288="",L288&lt;=0),"COMMANDE PRINCIPALE INCOMPLETE",IF(G288="","UNITE MANQUANTE",IF(COUNTIF(B384:B428,AE288)=0,"UNITE A CONTROLER","OK")))))),N("Q9"))</f>
        <v/>
      </c>
      <c r="S288" s="105"/>
      <c r="T288" s="141">
        <f t="shared" si="18"/>
        <v>0</v>
      </c>
      <c r="U288" s="133" t="str">
        <f>IF(1=1,IF(E288="","",U268),N("S26"))</f>
        <v/>
      </c>
      <c r="V288" s="133" t="str">
        <f>IF(1=1,IF(E288="","",V268),N("T26"))</f>
        <v/>
      </c>
      <c r="W288" s="135" t="str">
        <f>IF(1=1,IF(OR(U288="",V288="",NOT(ISNUMBER(U288)),NOT(ISNUMBER(V288)),U288=0),"",V288/U288),N("U26"))</f>
        <v/>
      </c>
      <c r="X288" s="136" t="str">
        <f>IF(1=1,IF(OR(W288="",NOT(ISNUMBER(F288))),"",F288*W288*IFERROR(INDEX(D384:D428,MATCH(AE288,B384:B428,0)),1)),N("V7"))</f>
        <v/>
      </c>
      <c r="Y288" s="137" t="str">
        <f>IF(1=1,IF(F288="","",IF(G288="","",IFERROR(INDEX(E384:E428,MATCH(AE288,B384:B428,0)),G288&amp;""))),N("W6"))</f>
        <v/>
      </c>
      <c r="Z288" s="142" t="str">
        <f>IF(1=1,IF(X288="","",IF(AND(ISNUMBER(X288),X288&lt;1,Y288="kg"),MAX(1,ROUND(X288*1000,0)),IF(AND(ISNUMBER(X288),X288&lt;1,Y288="L"),MAX(1,ROUND(X288*100,0)),ROUND(X288,3)))),N("X26"))</f>
        <v/>
      </c>
      <c r="AA288" s="143" t="str">
        <f>IF(1=1,IF(X288="","",IF(AND(ISNUMBER(X288),X288&lt;1,Y288="kg"),"g",IF(AND(ISNUMBER(X288),X288&lt;1,Y288="L"),"cl",Y288))),N("Y26"))</f>
        <v/>
      </c>
      <c r="AB288" s="123" t="str">
        <f>IF(1=1,IF(E288="","",IF(F288="","A CONTROLER",IF(NOT(ISNUMBER(F288)),"TEXTE",IF(OR(W288="",W288&lt;=0),"COMMANDE COUVERTS INCOMPLETE",IF(G288="","UNITE MANQUANTE",IF(COUNTIF(B384:B428,AE288)=0,"UNITE A CONTROLER","OK")))))),N("Z6"))</f>
        <v/>
      </c>
      <c r="AD288" s="144" t="str">
        <f>IF(1=1,IF(E288="","",AD268),N("AB26"))</f>
        <v/>
      </c>
      <c r="AE288" s="125" t="str">
        <f>IF(1=1,IF(G288="","",UPPER(TRIM(SUBSTITUTE(SUBSTITUTE(G288&amp;"",CHAR(160)," ")," "," ")))),N("AC26"))</f>
        <v/>
      </c>
    </row>
    <row r="289" spans="1:33" ht="15.75" x14ac:dyDescent="0.25">
      <c r="A289" s="160" t="str">
        <f>IF(1=1,IF(E289="","",A268),N("A27"))</f>
        <v/>
      </c>
      <c r="B289" s="127" t="str">
        <f>IF(1=1,IF(E289="","",B268),N("B27"))</f>
        <v/>
      </c>
      <c r="C289" s="128"/>
      <c r="D289" s="129" t="str">
        <f>IF(ISBLANK(E289),"",LARGE(D268:D288,1)+1)</f>
        <v/>
      </c>
      <c r="E289" s="130"/>
      <c r="F289" s="131"/>
      <c r="G289" s="170"/>
      <c r="H289" s="105"/>
      <c r="I289" s="132" t="str">
        <f>IF(1=1,IF(E289="","",I268),N("H27"))</f>
        <v/>
      </c>
      <c r="J289" s="133" t="str">
        <f>IF(1=1,IF(E289="","",J268),N("I27"))</f>
        <v/>
      </c>
      <c r="K289" s="134" t="str">
        <f>IF(1=1,IF(E289="","",K268),N("J27"))</f>
        <v/>
      </c>
      <c r="L289" s="135" t="str">
        <f>IF(1=1,IF(OR(J289="",O289="",NOT(ISNUMBER(J289)),NOT(ISNUMBER(O289)),J289=0),"",O289/J289),N("L27"))</f>
        <v/>
      </c>
      <c r="M289" s="136" t="str">
        <f>IF(1=1,IF(OR(L289="",NOT(ISNUMBER(F289))),"",F289*L289*IFERROR(INDEX(D384:D428,MATCH(AE289,B384:B428,0)),1)),N("M13"))</f>
        <v/>
      </c>
      <c r="N289" s="137" t="str">
        <f>IF(1=1,IF(F289="","",IF(G289="","",IFERROR(INDEX(E384:E428,MATCH(AE289,B384:B428,0)),G289&amp;""))),N("N6"))</f>
        <v/>
      </c>
      <c r="O289" s="138" t="str">
        <f>IF(1=1,IF(E289="","",O268),N("K27"))</f>
        <v/>
      </c>
      <c r="P289" s="139" t="str">
        <f>IF(1=1,IF(M289="","",IF(AND(ISNUMBER(M289),M289&lt;1,N289="kg"),MAX(1,ROUND(M289*1000,0)),IF(AND(ISNUMBER(M289),M289&lt;1,N289="L"),MAX(1,ROUND(M289*100,0)),ROUND(M289,3)))),N("O27"))</f>
        <v/>
      </c>
      <c r="Q289" s="140" t="str">
        <f>IF(1=1,IF(M289="","",IF(AND(ISNUMBER(M289),M289&lt;1,N289="kg"),"g",IF(AND(ISNUMBER(M289),M289&lt;1,N289="L"),"cl",N289))),N("P27"))</f>
        <v/>
      </c>
      <c r="R289" s="161" t="str">
        <f>IF(1=1,IF(E289="","",IF(F289="","A CONTROLER",IF(NOT(ISNUMBER(F289)),"TEXTE",IF(OR(L289="",L289&lt;=0),"COMMANDE PRINCIPALE INCOMPLETE",IF(G289="","UNITE MANQUANTE",IF(COUNTIF(B384:B428,AE289)=0,"UNITE A CONTROLER","OK")))))),N("Q9"))</f>
        <v/>
      </c>
      <c r="S289" s="105"/>
      <c r="T289" s="141">
        <f t="shared" si="18"/>
        <v>0</v>
      </c>
      <c r="U289" s="133" t="str">
        <f>IF(1=1,IF(E289="","",U268),N("S27"))</f>
        <v/>
      </c>
      <c r="V289" s="133" t="str">
        <f>IF(1=1,IF(E289="","",V268),N("T27"))</f>
        <v/>
      </c>
      <c r="W289" s="135" t="str">
        <f>IF(1=1,IF(OR(U289="",V289="",NOT(ISNUMBER(U289)),NOT(ISNUMBER(V289)),U289=0),"",V289/U289),N("U27"))</f>
        <v/>
      </c>
      <c r="X289" s="136" t="str">
        <f>IF(1=1,IF(OR(W289="",NOT(ISNUMBER(F289))),"",F289*W289*IFERROR(INDEX(D384:D428,MATCH(AE289,B384:B428,0)),1)),N("V7"))</f>
        <v/>
      </c>
      <c r="Y289" s="137" t="str">
        <f>IF(1=1,IF(F289="","",IF(G289="","",IFERROR(INDEX(E384:E428,MATCH(AE289,B384:B428,0)),G289&amp;""))),N("W6"))</f>
        <v/>
      </c>
      <c r="Z289" s="142" t="str">
        <f>IF(1=1,IF(X289="","",IF(AND(ISNUMBER(X289),X289&lt;1,Y289="kg"),MAX(1,ROUND(X289*1000,0)),IF(AND(ISNUMBER(X289),X289&lt;1,Y289="L"),MAX(1,ROUND(X289*100,0)),ROUND(X289,3)))),N("X27"))</f>
        <v/>
      </c>
      <c r="AA289" s="143" t="str">
        <f>IF(1=1,IF(X289="","",IF(AND(ISNUMBER(X289),X289&lt;1,Y289="kg"),"g",IF(AND(ISNUMBER(X289),X289&lt;1,Y289="L"),"cl",Y289))),N("Y27"))</f>
        <v/>
      </c>
      <c r="AB289" s="123" t="str">
        <f>IF(1=1,IF(E289="","",IF(F289="","A CONTROLER",IF(NOT(ISNUMBER(F289)),"TEXTE",IF(OR(W289="",W289&lt;=0),"COMMANDE COUVERTS INCOMPLETE",IF(G289="","UNITE MANQUANTE",IF(COUNTIF(B384:B428,AE289)=0,"UNITE A CONTROLER","OK")))))),N("Z6"))</f>
        <v/>
      </c>
      <c r="AD289" s="144" t="str">
        <f>IF(1=1,IF(E289="","",AD268),N("AB27"))</f>
        <v/>
      </c>
      <c r="AE289" s="125" t="str">
        <f>IF(1=1,IF(G289="","",UPPER(TRIM(SUBSTITUTE(SUBSTITUTE(G289&amp;"",CHAR(160)," ")," "," ")))),N("AC27"))</f>
        <v/>
      </c>
    </row>
    <row r="290" spans="1:33" ht="15.75" x14ac:dyDescent="0.25">
      <c r="A290" s="160" t="str">
        <f>IF(1=1,IF(E290="","",A268),N("A28"))</f>
        <v/>
      </c>
      <c r="B290" s="127" t="str">
        <f>IF(1=1,IF(E290="","",B268),N("B28"))</f>
        <v/>
      </c>
      <c r="C290" s="128"/>
      <c r="D290" s="129" t="str">
        <f>IF(ISBLANK(E290),"",LARGE(D268:D289,1)+1)</f>
        <v/>
      </c>
      <c r="E290" s="130"/>
      <c r="F290" s="131"/>
      <c r="G290" s="170"/>
      <c r="H290" s="105"/>
      <c r="I290" s="132" t="str">
        <f>IF(1=1,IF(E290="","",I268),N("H28"))</f>
        <v/>
      </c>
      <c r="J290" s="133" t="str">
        <f>IF(1=1,IF(E290="","",J268),N("I28"))</f>
        <v/>
      </c>
      <c r="K290" s="134" t="str">
        <f>IF(1=1,IF(E290="","",K268),N("J28"))</f>
        <v/>
      </c>
      <c r="L290" s="135" t="str">
        <f>IF(1=1,IF(OR(J290="",O290="",NOT(ISNUMBER(J290)),NOT(ISNUMBER(O290)),J290=0),"",O290/J290),N("L28"))</f>
        <v/>
      </c>
      <c r="M290" s="136" t="str">
        <f>IF(1=1,IF(OR(L290="",NOT(ISNUMBER(F290))),"",F290*L290*IFERROR(INDEX(D384:D428,MATCH(AE290,B384:B428,0)),1)),N("M13"))</f>
        <v/>
      </c>
      <c r="N290" s="137" t="str">
        <f>IF(1=1,IF(F290="","",IF(G290="","",IFERROR(INDEX(E384:E428,MATCH(AE290,B384:B428,0)),G290&amp;""))),N("N6"))</f>
        <v/>
      </c>
      <c r="O290" s="138" t="str">
        <f>IF(1=1,IF(E290="","",O268),N("K28"))</f>
        <v/>
      </c>
      <c r="P290" s="139" t="str">
        <f>IF(1=1,IF(M290="","",IF(AND(ISNUMBER(M290),M290&lt;1,N290="kg"),MAX(1,ROUND(M290*1000,0)),IF(AND(ISNUMBER(M290),M290&lt;1,N290="L"),MAX(1,ROUND(M290*100,0)),ROUND(M290,3)))),N("O28"))</f>
        <v/>
      </c>
      <c r="Q290" s="140" t="str">
        <f>IF(1=1,IF(M290="","",IF(AND(ISNUMBER(M290),M290&lt;1,N290="kg"),"g",IF(AND(ISNUMBER(M290),M290&lt;1,N290="L"),"cl",N290))),N("P28"))</f>
        <v/>
      </c>
      <c r="R290" s="161" t="str">
        <f>IF(1=1,IF(E290="","",IF(F290="","A CONTROLER",IF(NOT(ISNUMBER(F290)),"TEXTE",IF(OR(L290="",L290&lt;=0),"COMMANDE PRINCIPALE INCOMPLETE",IF(G290="","UNITE MANQUANTE",IF(COUNTIF(B384:B428,AE290)=0,"UNITE A CONTROLER","OK")))))),N("Q9"))</f>
        <v/>
      </c>
      <c r="S290" s="105"/>
      <c r="T290" s="141">
        <f t="shared" si="18"/>
        <v>0</v>
      </c>
      <c r="U290" s="133" t="str">
        <f>IF(1=1,IF(E290="","",U268),N("S28"))</f>
        <v/>
      </c>
      <c r="V290" s="133" t="str">
        <f>IF(1=1,IF(E290="","",V268),N("T28"))</f>
        <v/>
      </c>
      <c r="W290" s="135" t="str">
        <f>IF(1=1,IF(OR(U290="",V290="",NOT(ISNUMBER(U290)),NOT(ISNUMBER(V290)),U290=0),"",V290/U290),N("U28"))</f>
        <v/>
      </c>
      <c r="X290" s="136" t="str">
        <f>IF(1=1,IF(OR(W290="",NOT(ISNUMBER(F290))),"",F290*W290*IFERROR(INDEX(D384:D428,MATCH(AE290,B384:B428,0)),1)),N("V7"))</f>
        <v/>
      </c>
      <c r="Y290" s="137" t="str">
        <f>IF(1=1,IF(F290="","",IF(G290="","",IFERROR(INDEX(E384:E428,MATCH(AE290,B384:B428,0)),G290&amp;""))),N("W6"))</f>
        <v/>
      </c>
      <c r="Z290" s="142" t="str">
        <f>IF(1=1,IF(X290="","",IF(AND(ISNUMBER(X290),X290&lt;1,Y290="kg"),MAX(1,ROUND(X290*1000,0)),IF(AND(ISNUMBER(X290),X290&lt;1,Y290="L"),MAX(1,ROUND(X290*100,0)),ROUND(X290,3)))),N("X28"))</f>
        <v/>
      </c>
      <c r="AA290" s="143" t="str">
        <f>IF(1=1,IF(X290="","",IF(AND(ISNUMBER(X290),X290&lt;1,Y290="kg"),"g",IF(AND(ISNUMBER(X290),X290&lt;1,Y290="L"),"cl",Y290))),N("Y28"))</f>
        <v/>
      </c>
      <c r="AB290" s="123" t="str">
        <f>IF(1=1,IF(E290="","",IF(F290="","A CONTROLER",IF(NOT(ISNUMBER(F290)),"TEXTE",IF(OR(W290="",W290&lt;=0),"COMMANDE COUVERTS INCOMPLETE",IF(G290="","UNITE MANQUANTE",IF(COUNTIF(B384:B428,AE290)=0,"UNITE A CONTROLER","OK")))))),N("Z6"))</f>
        <v/>
      </c>
      <c r="AD290" s="144" t="str">
        <f>IF(1=1,IF(E290="","",AD268),N("AB28"))</f>
        <v/>
      </c>
      <c r="AE290" s="125" t="str">
        <f>IF(1=1,IF(G290="","",UPPER(TRIM(SUBSTITUTE(SUBSTITUTE(G290&amp;"",CHAR(160)," ")," "," ")))),N("AC28"))</f>
        <v/>
      </c>
    </row>
    <row r="291" spans="1:33" ht="15.75" x14ac:dyDescent="0.25">
      <c r="A291" s="160" t="str">
        <f>IF(1=1,IF(E291="","",A268),N("A29"))</f>
        <v/>
      </c>
      <c r="B291" s="127" t="str">
        <f>IF(1=1,IF(E291="","",B268),N("B29"))</f>
        <v/>
      </c>
      <c r="C291" s="128"/>
      <c r="D291" s="129" t="str">
        <f>IF(ISBLANK(E291),"",LARGE(D268:D290,1)+1)</f>
        <v/>
      </c>
      <c r="E291" s="130"/>
      <c r="F291" s="131"/>
      <c r="G291" s="170"/>
      <c r="H291" s="105"/>
      <c r="I291" s="132" t="str">
        <f>IF(1=1,IF(E291="","",I268),N("H29"))</f>
        <v/>
      </c>
      <c r="J291" s="133" t="str">
        <f>IF(1=1,IF(E291="","",J268),N("I29"))</f>
        <v/>
      </c>
      <c r="K291" s="134" t="str">
        <f>IF(1=1,IF(E291="","",K268),N("J29"))</f>
        <v/>
      </c>
      <c r="L291" s="135" t="str">
        <f>IF(1=1,IF(OR(J291="",O291="",NOT(ISNUMBER(J291)),NOT(ISNUMBER(O291)),J291=0),"",O291/J291),N("L29"))</f>
        <v/>
      </c>
      <c r="M291" s="136" t="str">
        <f>IF(1=1,IF(OR(L291="",NOT(ISNUMBER(F291))),"",F291*L291*IFERROR(INDEX(D384:D428,MATCH(AE291,B384:B428,0)),1)),N("M13"))</f>
        <v/>
      </c>
      <c r="N291" s="137" t="str">
        <f>IF(1=1,IF(F291="","",IF(G291="","",IFERROR(INDEX(E384:E428,MATCH(AE291,B384:B428,0)),G291&amp;""))),N("N6"))</f>
        <v/>
      </c>
      <c r="O291" s="138" t="str">
        <f>IF(1=1,IF(E291="","",O268),N("K29"))</f>
        <v/>
      </c>
      <c r="P291" s="139" t="str">
        <f>IF(1=1,IF(M291="","",IF(AND(ISNUMBER(M291),M291&lt;1,N291="kg"),MAX(1,ROUND(M291*1000,0)),IF(AND(ISNUMBER(M291),M291&lt;1,N291="L"),MAX(1,ROUND(M291*100,0)),ROUND(M291,3)))),N("O29"))</f>
        <v/>
      </c>
      <c r="Q291" s="140" t="str">
        <f>IF(1=1,IF(M291="","",IF(AND(ISNUMBER(M291),M291&lt;1,N291="kg"),"g",IF(AND(ISNUMBER(M291),M291&lt;1,N291="L"),"cl",N291))),N("P29"))</f>
        <v/>
      </c>
      <c r="R291" s="161" t="str">
        <f>IF(1=1,IF(E291="","",IF(F291="","A CONTROLER",IF(NOT(ISNUMBER(F291)),"TEXTE",IF(OR(L291="",L291&lt;=0),"COMMANDE PRINCIPALE INCOMPLETE",IF(G291="","UNITE MANQUANTE",IF(COUNTIF(B384:B428,AE291)=0,"UNITE A CONTROLER","OK")))))),N("Q9"))</f>
        <v/>
      </c>
      <c r="S291" s="105"/>
      <c r="T291" s="141">
        <f t="shared" si="18"/>
        <v>0</v>
      </c>
      <c r="U291" s="133" t="str">
        <f>IF(1=1,IF(E291="","",U268),N("S29"))</f>
        <v/>
      </c>
      <c r="V291" s="133" t="str">
        <f>IF(1=1,IF(E291="","",V268),N("T29"))</f>
        <v/>
      </c>
      <c r="W291" s="135" t="str">
        <f>IF(1=1,IF(OR(U291="",V291="",NOT(ISNUMBER(U291)),NOT(ISNUMBER(V291)),U291=0),"",V291/U291),N("U29"))</f>
        <v/>
      </c>
      <c r="X291" s="136" t="str">
        <f>IF(1=1,IF(OR(W291="",NOT(ISNUMBER(F291))),"",F291*W291*IFERROR(INDEX(D384:D428,MATCH(AE291,B384:B428,0)),1)),N("V7"))</f>
        <v/>
      </c>
      <c r="Y291" s="137" t="str">
        <f>IF(1=1,IF(F291="","",IF(G291="","",IFERROR(INDEX(E384:E428,MATCH(AE291,B384:B428,0)),G291&amp;""))),N("W6"))</f>
        <v/>
      </c>
      <c r="Z291" s="142" t="str">
        <f>IF(1=1,IF(X291="","",IF(AND(ISNUMBER(X291),X291&lt;1,Y291="kg"),MAX(1,ROUND(X291*1000,0)),IF(AND(ISNUMBER(X291),X291&lt;1,Y291="L"),MAX(1,ROUND(X291*100,0)),ROUND(X291,3)))),N("X29"))</f>
        <v/>
      </c>
      <c r="AA291" s="143" t="str">
        <f>IF(1=1,IF(X291="","",IF(AND(ISNUMBER(X291),X291&lt;1,Y291="kg"),"g",IF(AND(ISNUMBER(X291),X291&lt;1,Y291="L"),"cl",Y291))),N("Y29"))</f>
        <v/>
      </c>
      <c r="AB291" s="123" t="str">
        <f>IF(1=1,IF(E291="","",IF(F291="","A CONTROLER",IF(NOT(ISNUMBER(F291)),"TEXTE",IF(OR(W291="",W291&lt;=0),"COMMANDE COUVERTS INCOMPLETE",IF(G291="","UNITE MANQUANTE",IF(COUNTIF(B384:B428,AE291)=0,"UNITE A CONTROLER","OK")))))),N("Z6"))</f>
        <v/>
      </c>
      <c r="AD291" s="144" t="str">
        <f>IF(1=1,IF(E291="","",AD268),N("AB29"))</f>
        <v/>
      </c>
      <c r="AE291" s="125" t="str">
        <f>IF(1=1,IF(G291="","",UPPER(TRIM(SUBSTITUTE(SUBSTITUTE(G291&amp;"",CHAR(160)," ")," "," ")))),N("AC29"))</f>
        <v/>
      </c>
    </row>
    <row r="292" spans="1:33" ht="15.75" x14ac:dyDescent="0.25">
      <c r="A292" s="160" t="str">
        <f>IF(1=1,IF(E292="","",A268),N("A30"))</f>
        <v/>
      </c>
      <c r="B292" s="127" t="str">
        <f>IF(1=1,IF(E292="","",B268),N("B30"))</f>
        <v/>
      </c>
      <c r="C292" s="128"/>
      <c r="D292" s="129" t="str">
        <f>IF(ISBLANK(E292),"",LARGE(D268:D291,1)+1)</f>
        <v/>
      </c>
      <c r="E292" s="130"/>
      <c r="F292" s="131"/>
      <c r="G292" s="170"/>
      <c r="H292" s="105"/>
      <c r="I292" s="132" t="str">
        <f>IF(1=1,IF(E292="","",I268),N("H30"))</f>
        <v/>
      </c>
      <c r="J292" s="133" t="str">
        <f>IF(1=1,IF(E292="","",J268),N("I30"))</f>
        <v/>
      </c>
      <c r="K292" s="134" t="str">
        <f>IF(1=1,IF(E292="","",K268),N("J30"))</f>
        <v/>
      </c>
      <c r="L292" s="135" t="str">
        <f>IF(1=1,IF(OR(J292="",O292="",NOT(ISNUMBER(J292)),NOT(ISNUMBER(O292)),J292=0),"",O292/J292),N("L30"))</f>
        <v/>
      </c>
      <c r="M292" s="136" t="str">
        <f>IF(1=1,IF(OR(L292="",NOT(ISNUMBER(F292))),"",F292*L292*IFERROR(INDEX(D384:D428,MATCH(AE292,B384:B428,0)),1)),N("M13"))</f>
        <v/>
      </c>
      <c r="N292" s="137" t="str">
        <f>IF(1=1,IF(F292="","",IF(G292="","",IFERROR(INDEX(E384:E428,MATCH(AE292,B384:B428,0)),G292&amp;""))),N("N6"))</f>
        <v/>
      </c>
      <c r="O292" s="138" t="str">
        <f>IF(1=1,IF(E292="","",O268),N("K30"))</f>
        <v/>
      </c>
      <c r="P292" s="139" t="str">
        <f>IF(1=1,IF(M292="","",IF(AND(ISNUMBER(M292),M292&lt;1,N292="kg"),MAX(1,ROUND(M292*1000,0)),IF(AND(ISNUMBER(M292),M292&lt;1,N292="L"),MAX(1,ROUND(M292*100,0)),ROUND(M292,3)))),N("O30"))</f>
        <v/>
      </c>
      <c r="Q292" s="140" t="str">
        <f>IF(1=1,IF(M292="","",IF(AND(ISNUMBER(M292),M292&lt;1,N292="kg"),"g",IF(AND(ISNUMBER(M292),M292&lt;1,N292="L"),"cl",N292))),N("P30"))</f>
        <v/>
      </c>
      <c r="R292" s="161" t="str">
        <f>IF(1=1,IF(E292="","",IF(F292="","A CONTROLER",IF(NOT(ISNUMBER(F292)),"TEXTE",IF(OR(L292="",L292&lt;=0),"COMMANDE PRINCIPALE INCOMPLETE",IF(G292="","UNITE MANQUANTE",IF(COUNTIF(B384:B428,AE292)=0,"UNITE A CONTROLER","OK")))))),N("Q9"))</f>
        <v/>
      </c>
      <c r="S292" s="105"/>
      <c r="T292" s="141">
        <f t="shared" si="18"/>
        <v>0</v>
      </c>
      <c r="U292" s="133" t="str">
        <f>IF(1=1,IF(E292="","",U268),N("S30"))</f>
        <v/>
      </c>
      <c r="V292" s="133" t="str">
        <f>IF(1=1,IF(E292="","",V268),N("T30"))</f>
        <v/>
      </c>
      <c r="W292" s="135" t="str">
        <f>IF(1=1,IF(OR(U292="",V292="",NOT(ISNUMBER(U292)),NOT(ISNUMBER(V292)),U292=0),"",V292/U292),N("U30"))</f>
        <v/>
      </c>
      <c r="X292" s="136" t="str">
        <f>IF(1=1,IF(OR(W292="",NOT(ISNUMBER(F292))),"",F292*W292*IFERROR(INDEX(D384:D428,MATCH(AE292,B384:B428,0)),1)),N("V7"))</f>
        <v/>
      </c>
      <c r="Y292" s="137" t="str">
        <f>IF(1=1,IF(F292="","",IF(G292="","",IFERROR(INDEX(E384:E428,MATCH(AE292,B384:B428,0)),G292&amp;""))),N("W6"))</f>
        <v/>
      </c>
      <c r="Z292" s="142" t="str">
        <f>IF(1=1,IF(X292="","",IF(AND(ISNUMBER(X292),X292&lt;1,Y292="kg"),MAX(1,ROUND(X292*1000,0)),IF(AND(ISNUMBER(X292),X292&lt;1,Y292="L"),MAX(1,ROUND(X292*100,0)),ROUND(X292,3)))),N("X30"))</f>
        <v/>
      </c>
      <c r="AA292" s="143" t="str">
        <f>IF(1=1,IF(X292="","",IF(AND(ISNUMBER(X292),X292&lt;1,Y292="kg"),"g",IF(AND(ISNUMBER(X292),X292&lt;1,Y292="L"),"cl",Y292))),N("Y30"))</f>
        <v/>
      </c>
      <c r="AB292" s="123" t="str">
        <f>IF(1=1,IF(E292="","",IF(F292="","A CONTROLER",IF(NOT(ISNUMBER(F292)),"TEXTE",IF(OR(W292="",W292&lt;=0),"COMMANDE COUVERTS INCOMPLETE",IF(G292="","UNITE MANQUANTE",IF(COUNTIF(B384:B428,AE292)=0,"UNITE A CONTROLER","OK")))))),N("Z6"))</f>
        <v/>
      </c>
      <c r="AD292" s="144" t="str">
        <f>IF(1=1,IF(E292="","",AD268),N("AB30"))</f>
        <v/>
      </c>
      <c r="AE292" s="125" t="str">
        <f>IF(1=1,IF(G292="","",UPPER(TRIM(SUBSTITUTE(SUBSTITUTE(G292&amp;"",CHAR(160)," ")," "," ")))),N("AC30"))</f>
        <v/>
      </c>
    </row>
    <row r="293" spans="1:33" ht="15.75" x14ac:dyDescent="0.25">
      <c r="A293" s="160" t="str">
        <f>IF(1=1,IF(E293="","",A268),N("A31"))</f>
        <v/>
      </c>
      <c r="B293" s="127" t="str">
        <f>IF(1=1,IF(E293="","",B268),N("B31"))</f>
        <v/>
      </c>
      <c r="C293" s="128"/>
      <c r="D293" s="129" t="str">
        <f>IF(ISBLANK(E293),"",LARGE(D268:D292,1)+1)</f>
        <v/>
      </c>
      <c r="E293" s="130"/>
      <c r="F293" s="131"/>
      <c r="G293" s="170"/>
      <c r="H293" s="105"/>
      <c r="I293" s="132" t="str">
        <f>IF(1=1,IF(E293="","",I268),N("H31"))</f>
        <v/>
      </c>
      <c r="J293" s="133" t="str">
        <f>IF(1=1,IF(E293="","",J268),N("I31"))</f>
        <v/>
      </c>
      <c r="K293" s="134" t="str">
        <f>IF(1=1,IF(E293="","",K268),N("J31"))</f>
        <v/>
      </c>
      <c r="L293" s="135" t="str">
        <f>IF(1=1,IF(OR(J293="",O293="",NOT(ISNUMBER(J293)),NOT(ISNUMBER(O293)),J293=0),"",O293/J293),N("L31"))</f>
        <v/>
      </c>
      <c r="M293" s="136" t="str">
        <f>IF(1=1,IF(OR(L293="",NOT(ISNUMBER(F293))),"",F293*L293*IFERROR(INDEX(D384:D428,MATCH(AE293,B384:B428,0)),1)),N("M13"))</f>
        <v/>
      </c>
      <c r="N293" s="137" t="str">
        <f>IF(1=1,IF(F293="","",IF(G293="","",IFERROR(INDEX(E384:E428,MATCH(AE293,B384:B428,0)),G293&amp;""))),N("N6"))</f>
        <v/>
      </c>
      <c r="O293" s="138" t="str">
        <f>IF(1=1,IF(E293="","",O268),N("K31"))</f>
        <v/>
      </c>
      <c r="P293" s="139" t="str">
        <f>IF(1=1,IF(M293="","",IF(AND(ISNUMBER(M293),M293&lt;1,N293="kg"),MAX(1,ROUND(M293*1000,0)),IF(AND(ISNUMBER(M293),M293&lt;1,N293="L"),MAX(1,ROUND(M293*100,0)),ROUND(M293,3)))),N("O31"))</f>
        <v/>
      </c>
      <c r="Q293" s="140" t="str">
        <f>IF(1=1,IF(M293="","",IF(AND(ISNUMBER(M293),M293&lt;1,N293="kg"),"g",IF(AND(ISNUMBER(M293),M293&lt;1,N293="L"),"cl",N293))),N("P31"))</f>
        <v/>
      </c>
      <c r="R293" s="161" t="str">
        <f>IF(1=1,IF(E293="","",IF(F293="","A CONTROLER",IF(NOT(ISNUMBER(F293)),"TEXTE",IF(OR(L293="",L293&lt;=0),"COMMANDE PRINCIPALE INCOMPLETE",IF(G293="","UNITE MANQUANTE",IF(COUNTIF(B384:B428,AE293)=0,"UNITE A CONTROLER","OK")))))),N("Q9"))</f>
        <v/>
      </c>
      <c r="S293" s="105"/>
      <c r="T293" s="141">
        <f t="shared" si="18"/>
        <v>0</v>
      </c>
      <c r="U293" s="133" t="str">
        <f>IF(1=1,IF(E293="","",U268),N("S31"))</f>
        <v/>
      </c>
      <c r="V293" s="133" t="str">
        <f>IF(1=1,IF(E293="","",V268),N("T31"))</f>
        <v/>
      </c>
      <c r="W293" s="135" t="str">
        <f>IF(1=1,IF(OR(U293="",V293="",NOT(ISNUMBER(U293)),NOT(ISNUMBER(V293)),U293=0),"",V293/U293),N("U31"))</f>
        <v/>
      </c>
      <c r="X293" s="136" t="str">
        <f>IF(1=1,IF(OR(W293="",NOT(ISNUMBER(F293))),"",F293*W293*IFERROR(INDEX(D384:D428,MATCH(AE293,B384:B428,0)),1)),N("V7"))</f>
        <v/>
      </c>
      <c r="Y293" s="137" t="str">
        <f>IF(1=1,IF(F293="","",IF(G293="","",IFERROR(INDEX(E384:E428,MATCH(AE293,B384:B428,0)),G293&amp;""))),N("W6"))</f>
        <v/>
      </c>
      <c r="Z293" s="142" t="str">
        <f>IF(1=1,IF(X293="","",IF(AND(ISNUMBER(X293),X293&lt;1,Y293="kg"),MAX(1,ROUND(X293*1000,0)),IF(AND(ISNUMBER(X293),X293&lt;1,Y293="L"),MAX(1,ROUND(X293*100,0)),ROUND(X293,3)))),N("X31"))</f>
        <v/>
      </c>
      <c r="AA293" s="143" t="str">
        <f>IF(1=1,IF(X293="","",IF(AND(ISNUMBER(X293),X293&lt;1,Y293="kg"),"g",IF(AND(ISNUMBER(X293),X293&lt;1,Y293="L"),"cl",Y293))),N("Y31"))</f>
        <v/>
      </c>
      <c r="AB293" s="123" t="str">
        <f>IF(1=1,IF(E293="","",IF(F293="","A CONTROLER",IF(NOT(ISNUMBER(F293)),"TEXTE",IF(OR(W293="",W293&lt;=0),"COMMANDE COUVERTS INCOMPLETE",IF(G293="","UNITE MANQUANTE",IF(COUNTIF(B384:B428,AE293)=0,"UNITE A CONTROLER","OK")))))),N("Z6"))</f>
        <v/>
      </c>
      <c r="AD293" s="144" t="str">
        <f>IF(1=1,IF(E293="","",AD268),N("AB31"))</f>
        <v/>
      </c>
      <c r="AE293" s="125" t="str">
        <f>IF(1=1,IF(G293="","",UPPER(TRIM(SUBSTITUTE(SUBSTITUTE(G293&amp;"",CHAR(160)," ")," "," ")))),N("AC31"))</f>
        <v/>
      </c>
    </row>
    <row r="294" spans="1:33" ht="15.75" x14ac:dyDescent="0.25">
      <c r="A294" s="160" t="str">
        <f>IF(1=1,IF(E294="","",A268),N("A32"))</f>
        <v/>
      </c>
      <c r="B294" s="127" t="str">
        <f>IF(1=1,IF(E294="","",B268),N("B32"))</f>
        <v/>
      </c>
      <c r="C294" s="128"/>
      <c r="D294" s="129" t="str">
        <f>IF(ISBLANK(E294),"",LARGE(D268:D293,1)+1)</f>
        <v/>
      </c>
      <c r="E294" s="130"/>
      <c r="F294" s="131"/>
      <c r="G294" s="170"/>
      <c r="H294" s="105"/>
      <c r="I294" s="132" t="str">
        <f>IF(1=1,IF(E294="","",I268),N("H32"))</f>
        <v/>
      </c>
      <c r="J294" s="133" t="str">
        <f>IF(1=1,IF(E294="","",J268),N("I32"))</f>
        <v/>
      </c>
      <c r="K294" s="134" t="str">
        <f>IF(1=1,IF(E294="","",K268),N("J32"))</f>
        <v/>
      </c>
      <c r="L294" s="135" t="str">
        <f>IF(1=1,IF(OR(J294="",O294="",NOT(ISNUMBER(J294)),NOT(ISNUMBER(O294)),J294=0),"",O294/J294),N("L32"))</f>
        <v/>
      </c>
      <c r="M294" s="136" t="str">
        <f>IF(1=1,IF(OR(L294="",NOT(ISNUMBER(F294))),"",F294*L294*IFERROR(INDEX(D384:D428,MATCH(AE294,B384:B428,0)),1)),N("M13"))</f>
        <v/>
      </c>
      <c r="N294" s="137" t="str">
        <f>IF(1=1,IF(F294="","",IF(G294="","",IFERROR(INDEX(E384:E428,MATCH(AE294,B384:B428,0)),G294&amp;""))),N("N6"))</f>
        <v/>
      </c>
      <c r="O294" s="138" t="str">
        <f>IF(1=1,IF(E294="","",O268),N("K32"))</f>
        <v/>
      </c>
      <c r="P294" s="139" t="str">
        <f>IF(1=1,IF(M294="","",IF(AND(ISNUMBER(M294),M294&lt;1,N294="kg"),MAX(1,ROUND(M294*1000,0)),IF(AND(ISNUMBER(M294),M294&lt;1,N294="L"),MAX(1,ROUND(M294*100,0)),ROUND(M294,3)))),N("O32"))</f>
        <v/>
      </c>
      <c r="Q294" s="140" t="str">
        <f>IF(1=1,IF(M294="","",IF(AND(ISNUMBER(M294),M294&lt;1,N294="kg"),"g",IF(AND(ISNUMBER(M294),M294&lt;1,N294="L"),"cl",N294))),N("P32"))</f>
        <v/>
      </c>
      <c r="R294" s="161" t="str">
        <f>IF(1=1,IF(E294="","",IF(F294="","A CONTROLER",IF(NOT(ISNUMBER(F294)),"TEXTE",IF(OR(L294="",L294&lt;=0),"COMMANDE PRINCIPALE INCOMPLETE",IF(G294="","UNITE MANQUANTE",IF(COUNTIF(B384:B428,AE294)=0,"UNITE A CONTROLER","OK")))))),N("Q9"))</f>
        <v/>
      </c>
      <c r="S294" s="105"/>
      <c r="T294" s="141">
        <f t="shared" si="18"/>
        <v>0</v>
      </c>
      <c r="U294" s="133" t="str">
        <f>IF(1=1,IF(E294="","",U268),N("S32"))</f>
        <v/>
      </c>
      <c r="V294" s="133" t="str">
        <f>IF(1=1,IF(E294="","",V268),N("T32"))</f>
        <v/>
      </c>
      <c r="W294" s="135" t="str">
        <f>IF(1=1,IF(OR(U294="",V294="",NOT(ISNUMBER(U294)),NOT(ISNUMBER(V294)),U294=0),"",V294/U294),N("U32"))</f>
        <v/>
      </c>
      <c r="X294" s="136" t="str">
        <f>IF(1=1,IF(OR(W294="",NOT(ISNUMBER(F294))),"",F294*W294*IFERROR(INDEX(D384:D428,MATCH(AE294,B384:B428,0)),1)),N("V7"))</f>
        <v/>
      </c>
      <c r="Y294" s="137" t="str">
        <f>IF(1=1,IF(F294="","",IF(G294="","",IFERROR(INDEX(E384:E428,MATCH(AE294,B384:B428,0)),G294&amp;""))),N("W6"))</f>
        <v/>
      </c>
      <c r="Z294" s="142" t="str">
        <f>IF(1=1,IF(X294="","",IF(AND(ISNUMBER(X294),X294&lt;1,Y294="kg"),MAX(1,ROUND(X294*1000,0)),IF(AND(ISNUMBER(X294),X294&lt;1,Y294="L"),MAX(1,ROUND(X294*100,0)),ROUND(X294,3)))),N("X32"))</f>
        <v/>
      </c>
      <c r="AA294" s="143" t="str">
        <f>IF(1=1,IF(X294="","",IF(AND(ISNUMBER(X294),X294&lt;1,Y294="kg"),"g",IF(AND(ISNUMBER(X294),X294&lt;1,Y294="L"),"cl",Y294))),N("Y32"))</f>
        <v/>
      </c>
      <c r="AB294" s="123" t="str">
        <f>IF(1=1,IF(E294="","",IF(F294="","A CONTROLER",IF(NOT(ISNUMBER(F294)),"TEXTE",IF(OR(W294="",W294&lt;=0),"COMMANDE COUVERTS INCOMPLETE",IF(G294="","UNITE MANQUANTE",IF(COUNTIF(B384:B428,AE294)=0,"UNITE A CONTROLER","OK")))))),N("Z6"))</f>
        <v/>
      </c>
      <c r="AD294" s="144" t="str">
        <f>IF(1=1,IF(E294="","",AD268),N("AB32"))</f>
        <v/>
      </c>
      <c r="AE294" s="125" t="str">
        <f>IF(1=1,IF(G294="","",UPPER(TRIM(SUBSTITUTE(SUBSTITUTE(G294&amp;"",CHAR(160)," ")," "," ")))),N("AC32"))</f>
        <v/>
      </c>
    </row>
    <row r="295" spans="1:33" ht="15.75" x14ac:dyDescent="0.25">
      <c r="A295" s="160" t="str">
        <f>IF(1=1,IF(E295="","",A268),N("A33"))</f>
        <v/>
      </c>
      <c r="B295" s="127" t="str">
        <f>IF(1=1,IF(E295="","",B268),N("B33"))</f>
        <v/>
      </c>
      <c r="C295" s="128"/>
      <c r="D295" s="129" t="str">
        <f>IF(ISBLANK(E295),"",LARGE(D268:D294,1)+1)</f>
        <v/>
      </c>
      <c r="E295" s="130"/>
      <c r="F295" s="131"/>
      <c r="G295" s="170"/>
      <c r="H295" s="105"/>
      <c r="I295" s="132" t="str">
        <f>IF(1=1,IF(E295="","",I268),N("H33"))</f>
        <v/>
      </c>
      <c r="J295" s="133" t="str">
        <f>IF(1=1,IF(E295="","",J268),N("I33"))</f>
        <v/>
      </c>
      <c r="K295" s="134" t="str">
        <f>IF(1=1,IF(E295="","",K268),N("J33"))</f>
        <v/>
      </c>
      <c r="L295" s="135" t="str">
        <f>IF(1=1,IF(OR(J295="",O295="",NOT(ISNUMBER(J295)),NOT(ISNUMBER(O295)),J295=0),"",O295/J295),N("L33"))</f>
        <v/>
      </c>
      <c r="M295" s="136" t="str">
        <f>IF(1=1,IF(OR(L295="",NOT(ISNUMBER(F295))),"",F295*L295*IFERROR(INDEX(D384:D428,MATCH(AE295,B384:B428,0)),1)),N("M13"))</f>
        <v/>
      </c>
      <c r="N295" s="137" t="str">
        <f>IF(1=1,IF(F295="","",IF(G295="","",IFERROR(INDEX(E384:E428,MATCH(AE295,B384:B428,0)),G295&amp;""))),N("N6"))</f>
        <v/>
      </c>
      <c r="O295" s="138" t="str">
        <f>IF(1=1,IF(E295="","",O268),N("K33"))</f>
        <v/>
      </c>
      <c r="P295" s="139" t="str">
        <f>IF(1=1,IF(M295="","",IF(AND(ISNUMBER(M295),M295&lt;1,N295="kg"),MAX(1,ROUND(M295*1000,0)),IF(AND(ISNUMBER(M295),M295&lt;1,N295="L"),MAX(1,ROUND(M295*100,0)),ROUND(M295,3)))),N("O33"))</f>
        <v/>
      </c>
      <c r="Q295" s="140" t="str">
        <f>IF(1=1,IF(M295="","",IF(AND(ISNUMBER(M295),M295&lt;1,N295="kg"),"g",IF(AND(ISNUMBER(M295),M295&lt;1,N295="L"),"cl",N295))),N("P33"))</f>
        <v/>
      </c>
      <c r="R295" s="161" t="str">
        <f>IF(1=1,IF(E295="","",IF(F295="","A CONTROLER",IF(NOT(ISNUMBER(F295)),"TEXTE",IF(OR(L295="",L295&lt;=0),"COMMANDE PRINCIPALE INCOMPLETE",IF(G295="","UNITE MANQUANTE",IF(COUNTIF(B384:B428,AE295)=0,"UNITE A CONTROLER","OK")))))),N("Q9"))</f>
        <v/>
      </c>
      <c r="S295" s="105"/>
      <c r="T295" s="141">
        <f t="shared" si="18"/>
        <v>0</v>
      </c>
      <c r="U295" s="133" t="str">
        <f>IF(1=1,IF(E295="","",U268),N("S33"))</f>
        <v/>
      </c>
      <c r="V295" s="133" t="str">
        <f>IF(1=1,IF(E295="","",V268),N("T33"))</f>
        <v/>
      </c>
      <c r="W295" s="135" t="str">
        <f>IF(1=1,IF(OR(U295="",V295="",NOT(ISNUMBER(U295)),NOT(ISNUMBER(V295)),U295=0),"",V295/U295),N("U33"))</f>
        <v/>
      </c>
      <c r="X295" s="136" t="str">
        <f>IF(1=1,IF(OR(W295="",NOT(ISNUMBER(F295))),"",F295*W295*IFERROR(INDEX(D384:D428,MATCH(AE295,B384:B428,0)),1)),N("V7"))</f>
        <v/>
      </c>
      <c r="Y295" s="137" t="str">
        <f>IF(1=1,IF(F295="","",IF(G295="","",IFERROR(INDEX(E384:E428,MATCH(AE295,B384:B428,0)),G295&amp;""))),N("W6"))</f>
        <v/>
      </c>
      <c r="Z295" s="142" t="str">
        <f>IF(1=1,IF(X295="","",IF(AND(ISNUMBER(X295),X295&lt;1,Y295="kg"),MAX(1,ROUND(X295*1000,0)),IF(AND(ISNUMBER(X295),X295&lt;1,Y295="L"),MAX(1,ROUND(X295*100,0)),ROUND(X295,3)))),N("X33"))</f>
        <v/>
      </c>
      <c r="AA295" s="143" t="str">
        <f>IF(1=1,IF(X295="","",IF(AND(ISNUMBER(X295),X295&lt;1,Y295="kg"),"g",IF(AND(ISNUMBER(X295),X295&lt;1,Y295="L"),"cl",Y295))),N("Y33"))</f>
        <v/>
      </c>
      <c r="AB295" s="123" t="str">
        <f>IF(1=1,IF(E295="","",IF(F295="","A CONTROLER",IF(NOT(ISNUMBER(F295)),"TEXTE",IF(OR(W295="",W295&lt;=0),"COMMANDE COUVERTS INCOMPLETE",IF(G295="","UNITE MANQUANTE",IF(COUNTIF(B384:B428,AE295)=0,"UNITE A CONTROLER","OK")))))),N("Z6"))</f>
        <v/>
      </c>
      <c r="AD295" s="144" t="str">
        <f>IF(1=1,IF(E295="","",AD268),N("AB33"))</f>
        <v/>
      </c>
      <c r="AE295" s="125" t="str">
        <f>IF(1=1,IF(G295="","",UPPER(TRIM(SUBSTITUTE(SUBSTITUTE(G295&amp;"",CHAR(160)," ")," "," ")))),N("AC33"))</f>
        <v/>
      </c>
    </row>
    <row r="296" spans="1:33" ht="24" customHeight="1" x14ac:dyDescent="0.25">
      <c r="A296" s="160" t="str">
        <f>IF(1=1,IF(E296="","",A268),N("A34"))</f>
        <v/>
      </c>
      <c r="B296" s="127" t="str">
        <f>IF(1=1,IF(E296="","",B268),N("B34"))</f>
        <v/>
      </c>
      <c r="C296" s="127"/>
      <c r="D296" s="129" t="str">
        <f>IF(ISBLANK(E296),"",LARGE(D268:D295,1)+1)</f>
        <v/>
      </c>
      <c r="E296" s="130"/>
      <c r="F296" s="131"/>
      <c r="G296" s="170"/>
      <c r="H296" s="105"/>
      <c r="I296" s="132" t="str">
        <f>IF(1=1,IF(E296="","",I268),N("H34"))</f>
        <v/>
      </c>
      <c r="J296" s="133" t="str">
        <f>IF(1=1,IF(E296="","",J268),N("I34"))</f>
        <v/>
      </c>
      <c r="K296" s="134" t="str">
        <f>IF(1=1,IF(E296="","",K268),N("J34"))</f>
        <v/>
      </c>
      <c r="L296" s="135" t="str">
        <f>IF(1=1,IF(OR(J296="",O296="",NOT(ISNUMBER(J296)),NOT(ISNUMBER(O296)),J296=0),"",O296/J296),N("L34"))</f>
        <v/>
      </c>
      <c r="M296" s="136" t="str">
        <f>IF(1=1,IF(OR(L296="",NOT(ISNUMBER(F296))),"",F296*L296*IFERROR(INDEX(D384:D428,MATCH(AE296,B384:B428,0)),1)),N("M13"))</f>
        <v/>
      </c>
      <c r="N296" s="137" t="str">
        <f>IF(1=1,IF(F296="","",IF(G296="","",IFERROR(INDEX(E384:E428,MATCH(AE296,B384:B428,0)),G296&amp;""))),N("N6"))</f>
        <v/>
      </c>
      <c r="O296" s="138" t="str">
        <f>IF(1=1,IF(E296="","",O268),N("K34"))</f>
        <v/>
      </c>
      <c r="P296" s="139" t="str">
        <f>IF(1=1,IF(M296="","",IF(AND(ISNUMBER(M296),M296&lt;1,N296="kg"),MAX(1,ROUND(M296*1000,0)),IF(AND(ISNUMBER(M296),M296&lt;1,N296="L"),MAX(1,ROUND(M296*100,0)),ROUND(M296,3)))),N("O34"))</f>
        <v/>
      </c>
      <c r="Q296" s="140" t="str">
        <f>IF(1=1,IF(M296="","",IF(AND(ISNUMBER(M296),M296&lt;1,N296="kg"),"g",IF(AND(ISNUMBER(M296),M296&lt;1,N296="L"),"cl",N296))),N("P34"))</f>
        <v/>
      </c>
      <c r="R296" s="161" t="str">
        <f>IF(1=1,IF(E296="","",IF(F296="","A CONTROLER",IF(NOT(ISNUMBER(F296)),"TEXTE",IF(OR(L296="",L296&lt;=0),"COMMANDE PRINCIPALE INCOMPLETE",IF(G296="","UNITE MANQUANTE",IF(COUNTIF(B384:B428,AE296)=0,"UNITE A CONTROLER","OK")))))),N("Q9"))</f>
        <v/>
      </c>
      <c r="S296" s="105"/>
      <c r="T296" s="141">
        <f t="shared" si="18"/>
        <v>0</v>
      </c>
      <c r="U296" s="133" t="str">
        <f>IF(1=1,IF(E296="","",U268),N("S34"))</f>
        <v/>
      </c>
      <c r="V296" s="133" t="str">
        <f>IF(1=1,IF(E296="","",V268),N("T34"))</f>
        <v/>
      </c>
      <c r="W296" s="135" t="str">
        <f>IF(1=1,IF(OR(U296="",V296="",NOT(ISNUMBER(U296)),NOT(ISNUMBER(V296)),U296=0),"",V296/U296),N("U34"))</f>
        <v/>
      </c>
      <c r="X296" s="136" t="str">
        <f>IF(1=1,IF(OR(W296="",NOT(ISNUMBER(F296))),"",F296*W296*IFERROR(INDEX(D384:D428,MATCH(AE296,B384:B428,0)),1)),N("V7"))</f>
        <v/>
      </c>
      <c r="Y296" s="137" t="str">
        <f>IF(1=1,IF(F296="","",IF(G296="","",IFERROR(INDEX(E384:E428,MATCH(AE296,B384:B428,0)),G296&amp;""))),N("W6"))</f>
        <v/>
      </c>
      <c r="Z296" s="142" t="str">
        <f>IF(1=1,IF(X296="","",IF(AND(ISNUMBER(X296),X296&lt;1,Y296="kg"),MAX(1,ROUND(X296*1000,0)),IF(AND(ISNUMBER(X296),X296&lt;1,Y296="L"),MAX(1,ROUND(X296*100,0)),ROUND(X296,3)))),N("X34"))</f>
        <v/>
      </c>
      <c r="AA296" s="143" t="str">
        <f>IF(1=1,IF(X296="","",IF(AND(ISNUMBER(X296),X296&lt;1,Y296="kg"),"g",IF(AND(ISNUMBER(X296),X296&lt;1,Y296="L"),"cl",Y296))),N("Y34"))</f>
        <v/>
      </c>
      <c r="AB296" s="123" t="str">
        <f>IF(1=1,IF(E296="","",IF(F296="","A CONTROLER",IF(NOT(ISNUMBER(F296)),"TEXTE",IF(OR(W296="",W296&lt;=0),"COMMANDE COUVERTS INCOMPLETE",IF(G296="","UNITE MANQUANTE",IF(COUNTIF(B384:B428,AE296)=0,"UNITE A CONTROLER","OK")))))),N("Z6"))</f>
        <v/>
      </c>
      <c r="AD296" s="144" t="str">
        <f>IF(1=1,IF(E296="","",AD268),N("AB34"))</f>
        <v/>
      </c>
      <c r="AE296" s="125" t="str">
        <f>IF(1=1,IF(G296="","",UPPER(TRIM(SUBSTITUTE(SUBSTITUTE(G296&amp;"",CHAR(160)," ")," "," ")))),N("AC34"))</f>
        <v/>
      </c>
    </row>
    <row r="297" spans="1:33" ht="15.75" x14ac:dyDescent="0.25">
      <c r="A297" s="160" t="str">
        <f>IF(1=1,IF(E297="","",A268),N("A35"))</f>
        <v/>
      </c>
      <c r="B297" s="127" t="str">
        <f>IF(1=1,IF(E297="","",B268),N("B35"))</f>
        <v/>
      </c>
      <c r="C297" s="127"/>
      <c r="D297" s="129" t="str">
        <f>IF(ISBLANK(E297),"",LARGE(D268:D296,1)+1)</f>
        <v/>
      </c>
      <c r="E297" s="130"/>
      <c r="F297" s="131"/>
      <c r="G297" s="170"/>
      <c r="H297" s="105"/>
      <c r="I297" s="132" t="str">
        <f>IF(1=1,IF(E297="","",I268),N("H35"))</f>
        <v/>
      </c>
      <c r="J297" s="133" t="str">
        <f>IF(1=1,IF(E297="","",J268),N("I35"))</f>
        <v/>
      </c>
      <c r="K297" s="134" t="str">
        <f>IF(1=1,IF(E297="","",K268),N("J35"))</f>
        <v/>
      </c>
      <c r="L297" s="135" t="str">
        <f>IF(1=1,IF(OR(J297="",O297="",NOT(ISNUMBER(J297)),NOT(ISNUMBER(O297)),J297=0),"",O297/J297),N("L35"))</f>
        <v/>
      </c>
      <c r="M297" s="136" t="str">
        <f>IF(1=1,IF(OR(L297="",NOT(ISNUMBER(F297))),"",F297*L297*IFERROR(INDEX(D384:D428,MATCH(AE297,B384:B428,0)),1)),N("M13"))</f>
        <v/>
      </c>
      <c r="N297" s="137" t="str">
        <f>IF(1=1,IF(F297="","",IF(G297="","",IFERROR(INDEX(E384:E428,MATCH(AE297,B384:B428,0)),G297&amp;""))),N("N6"))</f>
        <v/>
      </c>
      <c r="O297" s="138" t="str">
        <f>IF(1=1,IF(E297="","",O268),N("K35"))</f>
        <v/>
      </c>
      <c r="P297" s="139" t="str">
        <f>IF(1=1,IF(M297="","",IF(AND(ISNUMBER(M297),M297&lt;1,N297="kg"),MAX(1,ROUND(M297*1000,0)),IF(AND(ISNUMBER(M297),M297&lt;1,N297="L"),MAX(1,ROUND(M297*100,0)),ROUND(M297,3)))),N("O35"))</f>
        <v/>
      </c>
      <c r="Q297" s="140" t="str">
        <f>IF(1=1,IF(M297="","",IF(AND(ISNUMBER(M297),M297&lt;1,N297="kg"),"g",IF(AND(ISNUMBER(M297),M297&lt;1,N297="L"),"cl",N297))),N("P35"))</f>
        <v/>
      </c>
      <c r="R297" s="161" t="str">
        <f>IF(1=1,IF(E297="","",IF(F297="","A CONTROLER",IF(NOT(ISNUMBER(F297)),"TEXTE",IF(OR(L297="",L297&lt;=0),"COMMANDE PRINCIPALE INCOMPLETE",IF(G297="","UNITE MANQUANTE",IF(COUNTIF(B384:B428,AE297)=0,"UNITE A CONTROLER","OK")))))),N("Q9"))</f>
        <v/>
      </c>
      <c r="S297" s="105"/>
      <c r="T297" s="141">
        <f t="shared" si="18"/>
        <v>0</v>
      </c>
      <c r="U297" s="133" t="str">
        <f>IF(1=1,IF(E297="","",U268),N("S35"))</f>
        <v/>
      </c>
      <c r="V297" s="133" t="str">
        <f>IF(1=1,IF(E297="","",V268),N("T35"))</f>
        <v/>
      </c>
      <c r="W297" s="135" t="str">
        <f>IF(1=1,IF(OR(U297="",V297="",NOT(ISNUMBER(U297)),NOT(ISNUMBER(V297)),U297=0),"",V297/U297),N("U35"))</f>
        <v/>
      </c>
      <c r="X297" s="136" t="str">
        <f>IF(1=1,IF(OR(W297="",NOT(ISNUMBER(F297))),"",F297*W297*IFERROR(INDEX(D384:D428,MATCH(AE297,B384:B428,0)),1)),N("V7"))</f>
        <v/>
      </c>
      <c r="Y297" s="137" t="str">
        <f>IF(1=1,IF(F297="","",IF(G297="","",IFERROR(INDEX(E384:E428,MATCH(AE297,B384:B428,0)),G297&amp;""))),N("W6"))</f>
        <v/>
      </c>
      <c r="Z297" s="142" t="str">
        <f>IF(1=1,IF(X297="","",IF(AND(ISNUMBER(X297),X297&lt;1,Y297="kg"),MAX(1,ROUND(X297*1000,0)),IF(AND(ISNUMBER(X297),X297&lt;1,Y297="L"),MAX(1,ROUND(X297*100,0)),ROUND(X297,3)))),N("X35"))</f>
        <v/>
      </c>
      <c r="AA297" s="143" t="str">
        <f>IF(1=1,IF(X297="","",IF(AND(ISNUMBER(X297),X297&lt;1,Y297="kg"),"g",IF(AND(ISNUMBER(X297),X297&lt;1,Y297="L"),"cl",Y297))),N("Y35"))</f>
        <v/>
      </c>
      <c r="AB297" s="123" t="str">
        <f>IF(1=1,IF(E297="","",IF(F297="","A CONTROLER",IF(NOT(ISNUMBER(F297)),"TEXTE",IF(OR(W297="",W297&lt;=0),"COMMANDE COUVERTS INCOMPLETE",IF(G297="","UNITE MANQUANTE",IF(COUNTIF(B384:B428,AE297)=0,"UNITE A CONTROLER","OK")))))),N("Z6"))</f>
        <v/>
      </c>
      <c r="AD297" s="144" t="str">
        <f>IF(1=1,IF(E297="","",AD268),N("AB35"))</f>
        <v/>
      </c>
      <c r="AE297" s="125" t="str">
        <f>IF(1=1,IF(G297="","",UPPER(TRIM(SUBSTITUTE(SUBSTITUTE(G297&amp;"",CHAR(160)," ")," "," ")))),N("AC35"))</f>
        <v/>
      </c>
    </row>
    <row r="298" spans="1:33" ht="15.75" x14ac:dyDescent="0.25">
      <c r="A298" s="160" t="str">
        <f>IF(1=1,IF(E298="","",A268),N("A36"))</f>
        <v/>
      </c>
      <c r="B298" s="127" t="str">
        <f>IF(1=1,IF(E298="","",B268),N("B36"))</f>
        <v/>
      </c>
      <c r="C298" s="127"/>
      <c r="D298" s="129" t="str">
        <f>IF(ISBLANK(E298),"",LARGE(D268:D297,1)+1)</f>
        <v/>
      </c>
      <c r="E298" s="130"/>
      <c r="F298" s="131"/>
      <c r="G298" s="170"/>
      <c r="H298" s="105"/>
      <c r="I298" s="132" t="str">
        <f>IF(1=1,IF(E298="","",I268),N("H36"))</f>
        <v/>
      </c>
      <c r="J298" s="133" t="str">
        <f>IF(1=1,IF(E298="","",J268),N("I36"))</f>
        <v/>
      </c>
      <c r="K298" s="134" t="str">
        <f>IF(1=1,IF(E298="","",K268),N("J36"))</f>
        <v/>
      </c>
      <c r="L298" s="135" t="str">
        <f>IF(1=1,IF(OR(J298="",O298="",NOT(ISNUMBER(J298)),NOT(ISNUMBER(O298)),J298=0),"",O298/J298),N("L36"))</f>
        <v/>
      </c>
      <c r="M298" s="136" t="str">
        <f>IF(1=1,IF(OR(L298="",NOT(ISNUMBER(F298))),"",F298*L298*IFERROR(INDEX(D384:D428,MATCH(AE298,B384:B428,0)),1)),N("M13"))</f>
        <v/>
      </c>
      <c r="N298" s="137" t="str">
        <f>IF(1=1,IF(F298="","",IF(G298="","",IFERROR(INDEX(E384:E428,MATCH(AE298,B384:B428,0)),G298&amp;""))),N("N6"))</f>
        <v/>
      </c>
      <c r="O298" s="138" t="str">
        <f>IF(1=1,IF(E298="","",O268),N("K36"))</f>
        <v/>
      </c>
      <c r="P298" s="139" t="str">
        <f>IF(1=1,IF(M298="","",IF(AND(ISNUMBER(M298),M298&lt;1,N298="kg"),MAX(1,ROUND(M298*1000,0)),IF(AND(ISNUMBER(M298),M298&lt;1,N298="L"),MAX(1,ROUND(M298*100,0)),ROUND(M298,3)))),N("O36"))</f>
        <v/>
      </c>
      <c r="Q298" s="140" t="str">
        <f>IF(1=1,IF(M298="","",IF(AND(ISNUMBER(M298),M298&lt;1,N298="kg"),"g",IF(AND(ISNUMBER(M298),M298&lt;1,N298="L"),"cl",N298))),N("P36"))</f>
        <v/>
      </c>
      <c r="R298" s="161" t="str">
        <f>IF(1=1,IF(E298="","",IF(F298="","A CONTROLER",IF(NOT(ISNUMBER(F298)),"TEXTE",IF(OR(L298="",L298&lt;=0),"COMMANDE PRINCIPALE INCOMPLETE",IF(G298="","UNITE MANQUANTE",IF(COUNTIF(B384:B428,AE298)=0,"UNITE A CONTROLER","OK")))))),N("Q9"))</f>
        <v/>
      </c>
      <c r="S298" s="105"/>
      <c r="T298" s="141">
        <f t="shared" si="18"/>
        <v>0</v>
      </c>
      <c r="U298" s="133" t="str">
        <f>IF(1=1,IF(E298="","",U268),N("S36"))</f>
        <v/>
      </c>
      <c r="V298" s="133" t="str">
        <f>IF(1=1,IF(E298="","",V268),N("T36"))</f>
        <v/>
      </c>
      <c r="W298" s="135" t="str">
        <f>IF(1=1,IF(OR(U298="",V298="",NOT(ISNUMBER(U298)),NOT(ISNUMBER(V298)),U298=0),"",V298/U298),N("U36"))</f>
        <v/>
      </c>
      <c r="X298" s="136" t="str">
        <f>IF(1=1,IF(OR(W298="",NOT(ISNUMBER(F298))),"",F298*W298*IFERROR(INDEX(D384:D428,MATCH(AE298,B384:B428,0)),1)),N("V7"))</f>
        <v/>
      </c>
      <c r="Y298" s="137" t="str">
        <f>IF(1=1,IF(F298="","",IF(G298="","",IFERROR(INDEX(E384:E428,MATCH(AE298,B384:B428,0)),G298&amp;""))),N("W6"))</f>
        <v/>
      </c>
      <c r="Z298" s="142" t="str">
        <f>IF(1=1,IF(X298="","",IF(AND(ISNUMBER(X298),X298&lt;1,Y298="kg"),MAX(1,ROUND(X298*1000,0)),IF(AND(ISNUMBER(X298),X298&lt;1,Y298="L"),MAX(1,ROUND(X298*100,0)),ROUND(X298,3)))),N("X36"))</f>
        <v/>
      </c>
      <c r="AA298" s="143" t="str">
        <f>IF(1=1,IF(X298="","",IF(AND(ISNUMBER(X298),X298&lt;1,Y298="kg"),"g",IF(AND(ISNUMBER(X298),X298&lt;1,Y298="L"),"cl",Y298))),N("Y36"))</f>
        <v/>
      </c>
      <c r="AB298" s="123" t="str">
        <f>IF(1=1,IF(E298="","",IF(F298="","A CONTROLER",IF(NOT(ISNUMBER(F298)),"TEXTE",IF(OR(W298="",W298&lt;=0),"COMMANDE COUVERTS INCOMPLETE",IF(G298="","UNITE MANQUANTE",IF(COUNTIF(B384:B428,AE298)=0,"UNITE A CONTROLER","OK")))))),N("Z6"))</f>
        <v/>
      </c>
      <c r="AD298" s="144" t="str">
        <f>IF(1=1,IF(E298="","",AD268),N("AB36"))</f>
        <v/>
      </c>
      <c r="AE298" s="125" t="str">
        <f>IF(1=1,IF(G298="","",UPPER(TRIM(SUBSTITUTE(SUBSTITUTE(G298&amp;"",CHAR(160)," ")," "," ")))),N("AC36"))</f>
        <v/>
      </c>
    </row>
    <row r="299" spans="1:33" ht="15.75" x14ac:dyDescent="0.25">
      <c r="A299" s="160" t="str">
        <f>IF(1=1,IF(E299="","",A268),N("A37"))</f>
        <v/>
      </c>
      <c r="B299" s="127" t="str">
        <f>IF(1=1,IF(E299="","",B268),N("B37"))</f>
        <v/>
      </c>
      <c r="C299" s="127"/>
      <c r="D299" s="129" t="str">
        <f>IF(ISBLANK(E299),"",LARGE(D268:D298,1)+1)</f>
        <v/>
      </c>
      <c r="E299" s="130"/>
      <c r="F299" s="131"/>
      <c r="G299" s="170"/>
      <c r="H299" s="105"/>
      <c r="I299" s="132" t="str">
        <f>IF(1=1,IF(E299="","",I268),N("H37"))</f>
        <v/>
      </c>
      <c r="J299" s="133" t="str">
        <f>IF(1=1,IF(E299="","",J268),N("I37"))</f>
        <v/>
      </c>
      <c r="K299" s="134" t="str">
        <f>IF(1=1,IF(E299="","",K268),N("J37"))</f>
        <v/>
      </c>
      <c r="L299" s="135" t="str">
        <f>IF(1=1,IF(OR(J299="",O299="",NOT(ISNUMBER(J299)),NOT(ISNUMBER(O299)),J299=0),"",O299/J299),N("L37"))</f>
        <v/>
      </c>
      <c r="M299" s="136" t="str">
        <f>IF(1=1,IF(OR(L299="",NOT(ISNUMBER(F299))),"",F299*L299*IFERROR(INDEX(D384:D428,MATCH(AE299,B384:B428,0)),1)),N("M13"))</f>
        <v/>
      </c>
      <c r="N299" s="137" t="str">
        <f>IF(1=1,IF(F299="","",IF(G299="","",IFERROR(INDEX(E384:E428,MATCH(AE299,B384:B428,0)),G299&amp;""))),N("N6"))</f>
        <v/>
      </c>
      <c r="O299" s="138" t="str">
        <f>IF(1=1,IF(E299="","",O268),N("K37"))</f>
        <v/>
      </c>
      <c r="P299" s="139" t="str">
        <f>IF(1=1,IF(M299="","",IF(AND(ISNUMBER(M299),M299&lt;1,N299="kg"),MAX(1,ROUND(M299*1000,0)),IF(AND(ISNUMBER(M299),M299&lt;1,N299="L"),MAX(1,ROUND(M299*100,0)),ROUND(M299,3)))),N("O37"))</f>
        <v/>
      </c>
      <c r="Q299" s="140" t="str">
        <f>IF(1=1,IF(M299="","",IF(AND(ISNUMBER(M299),M299&lt;1,N299="kg"),"g",IF(AND(ISNUMBER(M299),M299&lt;1,N299="L"),"cl",N299))),N("P37"))</f>
        <v/>
      </c>
      <c r="R299" s="161" t="str">
        <f>IF(1=1,IF(E299="","",IF(F299="","A CONTROLER",IF(NOT(ISNUMBER(F299)),"TEXTE",IF(OR(L299="",L299&lt;=0),"COMMANDE PRINCIPALE INCOMPLETE",IF(G299="","UNITE MANQUANTE",IF(COUNTIF(B384:B428,AE299)=0,"UNITE A CONTROLER","OK")))))),N("Q9"))</f>
        <v/>
      </c>
      <c r="S299" s="105"/>
      <c r="T299" s="141">
        <f t="shared" si="18"/>
        <v>0</v>
      </c>
      <c r="U299" s="133" t="str">
        <f>IF(1=1,IF(E299="","",U268),N("S37"))</f>
        <v/>
      </c>
      <c r="V299" s="133" t="str">
        <f>IF(1=1,IF(E299="","",V268),N("T37"))</f>
        <v/>
      </c>
      <c r="W299" s="135" t="str">
        <f>IF(1=1,IF(OR(U299="",V299="",NOT(ISNUMBER(U299)),NOT(ISNUMBER(V299)),U299=0),"",V299/U299),N("U37"))</f>
        <v/>
      </c>
      <c r="X299" s="136" t="str">
        <f>IF(1=1,IF(OR(W299="",NOT(ISNUMBER(F299))),"",F299*W299*IFERROR(INDEX(D384:D428,MATCH(AE299,B384:B428,0)),1)),N("V7"))</f>
        <v/>
      </c>
      <c r="Y299" s="137" t="str">
        <f>IF(1=1,IF(F299="","",IF(G299="","",IFERROR(INDEX(E384:E428,MATCH(AE299,B384:B428,0)),G299&amp;""))),N("W6"))</f>
        <v/>
      </c>
      <c r="Z299" s="142" t="str">
        <f>IF(1=1,IF(X299="","",IF(AND(ISNUMBER(X299),X299&lt;1,Y299="kg"),MAX(1,ROUND(X299*1000,0)),IF(AND(ISNUMBER(X299),X299&lt;1,Y299="L"),MAX(1,ROUND(X299*100,0)),ROUND(X299,3)))),N("X37"))</f>
        <v/>
      </c>
      <c r="AA299" s="143" t="str">
        <f>IF(1=1,IF(X299="","",IF(AND(ISNUMBER(X299),X299&lt;1,Y299="kg"),"g",IF(AND(ISNUMBER(X299),X299&lt;1,Y299="L"),"cl",Y299))),N("Y37"))</f>
        <v/>
      </c>
      <c r="AB299" s="123" t="str">
        <f>IF(1=1,IF(E299="","",IF(F299="","A CONTROLER",IF(NOT(ISNUMBER(F299)),"TEXTE",IF(OR(W299="",W299&lt;=0),"COMMANDE COUVERTS INCOMPLETE",IF(G299="","UNITE MANQUANTE",IF(COUNTIF(B384:B428,AE299)=0,"UNITE A CONTROLER","OK")))))),N("Z6"))</f>
        <v/>
      </c>
      <c r="AD299" s="144" t="str">
        <f>IF(1=1,IF(E299="","",AD268),N("AB37"))</f>
        <v/>
      </c>
      <c r="AE299" s="125" t="str">
        <f>IF(1=1,IF(G299="","",UPPER(TRIM(SUBSTITUTE(SUBSTITUTE(G299&amp;"",CHAR(160)," ")," "," ")))),N("AC37"))</f>
        <v/>
      </c>
    </row>
    <row r="300" spans="1:33" ht="15.75" x14ac:dyDescent="0.25">
      <c r="A300" s="160" t="str">
        <f>IF(1=1,IF(E300="","",A268),N("A38"))</f>
        <v/>
      </c>
      <c r="B300" s="127" t="str">
        <f>IF(1=1,IF(E300="","",B268),N("B38"))</f>
        <v/>
      </c>
      <c r="C300" s="127"/>
      <c r="D300" s="129" t="str">
        <f>IF(ISBLANK(E300),"",LARGE(D268:D299,1)+1)</f>
        <v/>
      </c>
      <c r="E300" s="130"/>
      <c r="F300" s="131"/>
      <c r="G300" s="170"/>
      <c r="H300" s="105"/>
      <c r="I300" s="132" t="str">
        <f>IF(1=1,IF(E300="","",I268),N("H38"))</f>
        <v/>
      </c>
      <c r="J300" s="133" t="str">
        <f>IF(1=1,IF(E300="","",J268),N("I38"))</f>
        <v/>
      </c>
      <c r="K300" s="134" t="str">
        <f>IF(1=1,IF(E300="","",K268),N("J38"))</f>
        <v/>
      </c>
      <c r="L300" s="135" t="str">
        <f>IF(1=1,IF(OR(J300="",O300="",NOT(ISNUMBER(J300)),NOT(ISNUMBER(O300)),J300=0),"",O300/J300),N("L38"))</f>
        <v/>
      </c>
      <c r="M300" s="136" t="str">
        <f>IF(1=1,IF(OR(L300="",NOT(ISNUMBER(F300))),"",F300*L300*IFERROR(INDEX(D384:D428,MATCH(AE300,B384:B428,0)),1)),N("M13"))</f>
        <v/>
      </c>
      <c r="N300" s="137" t="str">
        <f>IF(1=1,IF(F300="","",IF(G300="","",IFERROR(INDEX(E384:E428,MATCH(AE300,B384:B428,0)),G300&amp;""))),N("N6"))</f>
        <v/>
      </c>
      <c r="O300" s="138" t="str">
        <f>IF(1=1,IF(E300="","",O268),N("K38"))</f>
        <v/>
      </c>
      <c r="P300" s="139" t="str">
        <f>IF(1=1,IF(M300="","",IF(AND(ISNUMBER(M300),M300&lt;1,N300="kg"),MAX(1,ROUND(M300*1000,0)),IF(AND(ISNUMBER(M300),M300&lt;1,N300="L"),MAX(1,ROUND(M300*100,0)),ROUND(M300,3)))),N("O38"))</f>
        <v/>
      </c>
      <c r="Q300" s="140" t="str">
        <f>IF(1=1,IF(M300="","",IF(AND(ISNUMBER(M300),M300&lt;1,N300="kg"),"g",IF(AND(ISNUMBER(M300),M300&lt;1,N300="L"),"cl",N300))),N("P38"))</f>
        <v/>
      </c>
      <c r="R300" s="161" t="str">
        <f>IF(1=1,IF(E300="","",IF(F300="","A CONTROLER",IF(NOT(ISNUMBER(F300)),"TEXTE",IF(OR(L300="",L300&lt;=0),"COMMANDE PRINCIPALE INCOMPLETE",IF(G300="","UNITE MANQUANTE",IF(COUNTIF(B384:B428,AE300)=0,"UNITE A CONTROLER","OK")))))),N("Q9"))</f>
        <v/>
      </c>
      <c r="S300" s="105"/>
      <c r="T300" s="141">
        <f t="shared" si="18"/>
        <v>0</v>
      </c>
      <c r="U300" s="133" t="str">
        <f>IF(1=1,IF(E300="","",U268),N("S38"))</f>
        <v/>
      </c>
      <c r="V300" s="133" t="str">
        <f>IF(1=1,IF(E300="","",V268),N("T38"))</f>
        <v/>
      </c>
      <c r="W300" s="135" t="str">
        <f>IF(1=1,IF(OR(U300="",V300="",NOT(ISNUMBER(U300)),NOT(ISNUMBER(V300)),U300=0),"",V300/U300),N("U38"))</f>
        <v/>
      </c>
      <c r="X300" s="136" t="str">
        <f>IF(1=1,IF(OR(W300="",NOT(ISNUMBER(F300))),"",F300*W300*IFERROR(INDEX(D384:D428,MATCH(AE300,B384:B428,0)),1)),N("V7"))</f>
        <v/>
      </c>
      <c r="Y300" s="137" t="str">
        <f>IF(1=1,IF(F300="","",IF(G300="","",IFERROR(INDEX(E384:E428,MATCH(AE300,B384:B428,0)),G300&amp;""))),N("W6"))</f>
        <v/>
      </c>
      <c r="Z300" s="142" t="str">
        <f>IF(1=1,IF(X300="","",IF(AND(ISNUMBER(X300),X300&lt;1,Y300="kg"),MAX(1,ROUND(X300*1000,0)),IF(AND(ISNUMBER(X300),X300&lt;1,Y300="L"),MAX(1,ROUND(X300*100,0)),ROUND(X300,3)))),N("X38"))</f>
        <v/>
      </c>
      <c r="AA300" s="143" t="str">
        <f>IF(1=1,IF(X300="","",IF(AND(ISNUMBER(X300),X300&lt;1,Y300="kg"),"g",IF(AND(ISNUMBER(X300),X300&lt;1,Y300="L"),"cl",Y300))),N("Y38"))</f>
        <v/>
      </c>
      <c r="AB300" s="123" t="str">
        <f>IF(1=1,IF(E300="","",IF(F300="","A CONTROLER",IF(NOT(ISNUMBER(F300)),"TEXTE",IF(OR(W300="",W300&lt;=0),"COMMANDE COUVERTS INCOMPLETE",IF(G300="","UNITE MANQUANTE",IF(COUNTIF(B384:B428,AE300)=0,"UNITE A CONTROLER","OK")))))),N("Z6"))</f>
        <v/>
      </c>
      <c r="AD300" s="144" t="str">
        <f>IF(1=1,IF(E300="","",AD268),N("AB38"))</f>
        <v/>
      </c>
      <c r="AE300" s="125" t="str">
        <f>IF(1=1,IF(G300="","",UPPER(TRIM(SUBSTITUTE(SUBSTITUTE(G300&amp;"",CHAR(160)," ")," "," ")))),N("AC38"))</f>
        <v/>
      </c>
    </row>
    <row r="301" spans="1:33" ht="15.75" x14ac:dyDescent="0.25">
      <c r="A301" s="160" t="str">
        <f>IF(1=1,IF(E301="","",A268),N("A39"))</f>
        <v/>
      </c>
      <c r="B301" s="127" t="str">
        <f>IF(1=1,IF(E301="","",B268),N("B39"))</f>
        <v/>
      </c>
      <c r="C301" s="127"/>
      <c r="D301" s="129" t="str">
        <f>IF(ISBLANK(E301),"",LARGE(D268:D300,1)+1)</f>
        <v/>
      </c>
      <c r="E301" s="130"/>
      <c r="F301" s="131"/>
      <c r="G301" s="170"/>
      <c r="H301" s="105"/>
      <c r="I301" s="132" t="str">
        <f>IF(1=1,IF(E301="","",I268),N("H39"))</f>
        <v/>
      </c>
      <c r="J301" s="133" t="str">
        <f>IF(1=1,IF(E301="","",J268),N("I39"))</f>
        <v/>
      </c>
      <c r="K301" s="134" t="str">
        <f>IF(1=1,IF(E301="","",K268),N("J39"))</f>
        <v/>
      </c>
      <c r="L301" s="135" t="str">
        <f>IF(1=1,IF(OR(J301="",O301="",NOT(ISNUMBER(J301)),NOT(ISNUMBER(O301)),J301=0),"",O301/J301),N("L39"))</f>
        <v/>
      </c>
      <c r="M301" s="136" t="str">
        <f>IF(1=1,IF(OR(L301="",NOT(ISNUMBER(F301))),"",F301*L301*IFERROR(INDEX(D384:D428,MATCH(AE301,B384:B428,0)),1)),N("M13"))</f>
        <v/>
      </c>
      <c r="N301" s="137" t="str">
        <f>IF(1=1,IF(F301="","",IF(G301="","",IFERROR(INDEX(E384:E428,MATCH(AE301,B384:B428,0)),G301&amp;""))),N("N6"))</f>
        <v/>
      </c>
      <c r="O301" s="138" t="str">
        <f>IF(1=1,IF(E301="","",O268),N("K39"))</f>
        <v/>
      </c>
      <c r="P301" s="139" t="str">
        <f>IF(1=1,IF(M301="","",IF(AND(ISNUMBER(M301),M301&lt;1,N301="kg"),MAX(1,ROUND(M301*1000,0)),IF(AND(ISNUMBER(M301),M301&lt;1,N301="L"),MAX(1,ROUND(M301*100,0)),ROUND(M301,3)))),N("O39"))</f>
        <v/>
      </c>
      <c r="Q301" s="140" t="str">
        <f>IF(1=1,IF(M301="","",IF(AND(ISNUMBER(M301),M301&lt;1,N301="kg"),"g",IF(AND(ISNUMBER(M301),M301&lt;1,N301="L"),"cl",N301))),N("P39"))</f>
        <v/>
      </c>
      <c r="R301" s="161" t="str">
        <f>IF(1=1,IF(E301="","",IF(F301="","A CONTROLER",IF(NOT(ISNUMBER(F301)),"TEXTE",IF(OR(L301="",L301&lt;=0),"COMMANDE PRINCIPALE INCOMPLETE",IF(G301="","UNITE MANQUANTE",IF(COUNTIF(B384:B428,AE301)=0,"UNITE A CONTROLER","OK")))))),N("Q9"))</f>
        <v/>
      </c>
      <c r="S301" s="105"/>
      <c r="T301" s="141">
        <f t="shared" si="18"/>
        <v>0</v>
      </c>
      <c r="U301" s="133" t="str">
        <f>IF(1=1,IF(E301="","",U268),N("S39"))</f>
        <v/>
      </c>
      <c r="V301" s="133" t="str">
        <f>IF(1=1,IF(E301="","",V268),N("T39"))</f>
        <v/>
      </c>
      <c r="W301" s="135" t="str">
        <f>IF(1=1,IF(OR(U301="",V301="",NOT(ISNUMBER(U301)),NOT(ISNUMBER(V301)),U301=0),"",V301/U301),N("U39"))</f>
        <v/>
      </c>
      <c r="X301" s="136" t="str">
        <f>IF(1=1,IF(OR(W301="",NOT(ISNUMBER(F301))),"",F301*W301*IFERROR(INDEX(D384:D428,MATCH(AE301,B384:B428,0)),1)),N("V7"))</f>
        <v/>
      </c>
      <c r="Y301" s="137" t="str">
        <f>IF(1=1,IF(F301="","",IF(G301="","",IFERROR(INDEX(E384:E428,MATCH(AE301,B384:B428,0)),G301&amp;""))),N("W6"))</f>
        <v/>
      </c>
      <c r="Z301" s="142" t="str">
        <f>IF(1=1,IF(X301="","",IF(AND(ISNUMBER(X301),X301&lt;1,Y301="kg"),MAX(1,ROUND(X301*1000,0)),IF(AND(ISNUMBER(X301),X301&lt;1,Y301="L"),MAX(1,ROUND(X301*100,0)),ROUND(X301,3)))),N("X39"))</f>
        <v/>
      </c>
      <c r="AA301" s="143" t="str">
        <f>IF(1=1,IF(X301="","",IF(AND(ISNUMBER(X301),X301&lt;1,Y301="kg"),"g",IF(AND(ISNUMBER(X301),X301&lt;1,Y301="L"),"cl",Y301))),N("Y39"))</f>
        <v/>
      </c>
      <c r="AB301" s="123" t="str">
        <f>IF(1=1,IF(E301="","",IF(F301="","A CONTROLER",IF(NOT(ISNUMBER(F301)),"TEXTE",IF(OR(W301="",W301&lt;=0),"COMMANDE COUVERTS INCOMPLETE",IF(G301="","UNITE MANQUANTE",IF(COUNTIF(B384:B428,AE301)=0,"UNITE A CONTROLER","OK")))))),N("Z6"))</f>
        <v/>
      </c>
      <c r="AD301" s="144" t="str">
        <f>IF(1=1,IF(E301="","",AD268),N("AB39"))</f>
        <v/>
      </c>
      <c r="AE301" s="125" t="str">
        <f>IF(1=1,IF(G301="","",UPPER(TRIM(SUBSTITUTE(SUBSTITUTE(G301&amp;"",CHAR(160)," ")," "," ")))),N("AC39"))</f>
        <v/>
      </c>
    </row>
    <row r="302" spans="1:33" ht="15.75" x14ac:dyDescent="0.25">
      <c r="A302" s="160" t="str">
        <f>IF(1=1,IF(E302="","",A268),N("A40"))</f>
        <v/>
      </c>
      <c r="B302" s="127" t="str">
        <f>IF(1=1,IF(E302="","",B268),N("B40"))</f>
        <v/>
      </c>
      <c r="C302" s="127"/>
      <c r="D302" s="129" t="str">
        <f>IF(ISBLANK(E302),"",LARGE(D268:D301,1)+1)</f>
        <v/>
      </c>
      <c r="E302" s="130"/>
      <c r="F302" s="131"/>
      <c r="G302" s="170"/>
      <c r="H302" s="105"/>
      <c r="I302" s="132" t="str">
        <f>IF(1=1,IF(E302="","",I268),N("H40"))</f>
        <v/>
      </c>
      <c r="J302" s="133" t="str">
        <f>IF(1=1,IF(E302="","",J268),N("I40"))</f>
        <v/>
      </c>
      <c r="K302" s="134" t="str">
        <f>IF(1=1,IF(E302="","",K268),N("J40"))</f>
        <v/>
      </c>
      <c r="L302" s="135" t="str">
        <f>IF(1=1,IF(OR(J302="",O302="",NOT(ISNUMBER(J302)),NOT(ISNUMBER(O302)),J302=0),"",O302/J302),N("L40"))</f>
        <v/>
      </c>
      <c r="M302" s="136" t="str">
        <f>IF(1=1,IF(OR(L302="",NOT(ISNUMBER(F302))),"",F302*L302*IFERROR(INDEX(D384:D428,MATCH(AE302,B384:B428,0)),1)),N("M13"))</f>
        <v/>
      </c>
      <c r="N302" s="137" t="str">
        <f>IF(1=1,IF(F302="","",IF(G302="","",IFERROR(INDEX(E384:E428,MATCH(AE302,B384:B428,0)),G302&amp;""))),N("N6"))</f>
        <v/>
      </c>
      <c r="O302" s="138" t="str">
        <f>IF(1=1,IF(E302="","",O268),N("K40"))</f>
        <v/>
      </c>
      <c r="P302" s="139" t="str">
        <f>IF(1=1,IF(M302="","",IF(AND(ISNUMBER(M302),M302&lt;1,N302="kg"),MAX(1,ROUND(M302*1000,0)),IF(AND(ISNUMBER(M302),M302&lt;1,N302="L"),MAX(1,ROUND(M302*100,0)),ROUND(M302,3)))),N("O40"))</f>
        <v/>
      </c>
      <c r="Q302" s="140" t="str">
        <f>IF(1=1,IF(M302="","",IF(AND(ISNUMBER(M302),M302&lt;1,N302="kg"),"g",IF(AND(ISNUMBER(M302),M302&lt;1,N302="L"),"cl",N302))),N("P40"))</f>
        <v/>
      </c>
      <c r="R302" s="161" t="str">
        <f>IF(1=1,IF(E302="","",IF(F302="","A CONTROLER",IF(NOT(ISNUMBER(F302)),"TEXTE",IF(OR(L302="",L302&lt;=0),"COMMANDE PRINCIPALE INCOMPLETE",IF(G302="","UNITE MANQUANTE",IF(COUNTIF(B384:B428,AE302)=0,"UNITE A CONTROLER","OK")))))),N("Q9"))</f>
        <v/>
      </c>
      <c r="S302" s="105"/>
      <c r="T302" s="141">
        <f t="shared" si="18"/>
        <v>0</v>
      </c>
      <c r="U302" s="133" t="str">
        <f>IF(1=1,IF(E302="","",U268),N("S40"))</f>
        <v/>
      </c>
      <c r="V302" s="133" t="str">
        <f>IF(1=1,IF(E302="","",V268),N("T40"))</f>
        <v/>
      </c>
      <c r="W302" s="135" t="str">
        <f>IF(1=1,IF(OR(U302="",V302="",NOT(ISNUMBER(U302)),NOT(ISNUMBER(V302)),U302=0),"",V302/U302),N("U40"))</f>
        <v/>
      </c>
      <c r="X302" s="136" t="str">
        <f>IF(1=1,IF(OR(W302="",NOT(ISNUMBER(F302))),"",F302*W302*IFERROR(INDEX(D384:D428,MATCH(AE302,B384:B428,0)),1)),N("V7"))</f>
        <v/>
      </c>
      <c r="Y302" s="137" t="str">
        <f>IF(1=1,IF(F302="","",IF(G302="","",IFERROR(INDEX(E384:E428,MATCH(AE302,B384:B428,0)),G302&amp;""))),N("W6"))</f>
        <v/>
      </c>
      <c r="Z302" s="142" t="str">
        <f>IF(1=1,IF(X302="","",IF(AND(ISNUMBER(X302),X302&lt;1,Y302="kg"),MAX(1,ROUND(X302*1000,0)),IF(AND(ISNUMBER(X302),X302&lt;1,Y302="L"),MAX(1,ROUND(X302*100,0)),ROUND(X302,3)))),N("X40"))</f>
        <v/>
      </c>
      <c r="AA302" s="143" t="str">
        <f>IF(1=1,IF(X302="","",IF(AND(ISNUMBER(X302),X302&lt;1,Y302="kg"),"g",IF(AND(ISNUMBER(X302),X302&lt;1,Y302="L"),"cl",Y302))),N("Y40"))</f>
        <v/>
      </c>
      <c r="AB302" s="123" t="str">
        <f>IF(1=1,IF(E302="","",IF(F302="","A CONTROLER",IF(NOT(ISNUMBER(F302)),"TEXTE",IF(OR(W302="",W302&lt;=0),"COMMANDE COUVERTS INCOMPLETE",IF(G302="","UNITE MANQUANTE",IF(COUNTIF(B384:B428,AE302)=0,"UNITE A CONTROLER","OK")))))),N("Z6"))</f>
        <v/>
      </c>
      <c r="AD302" s="144" t="str">
        <f>IF(1=1,IF(E302="","",AD268),N("AB40"))</f>
        <v/>
      </c>
      <c r="AE302" s="125" t="str">
        <f>IF(1=1,IF(G302="","",UPPER(TRIM(SUBSTITUTE(SUBSTITUTE(G302&amp;"",CHAR(160)," ")," "," ")))),N("AC40"))</f>
        <v/>
      </c>
    </row>
    <row r="303" spans="1:33" ht="23.25" x14ac:dyDescent="0.25">
      <c r="A303" s="225"/>
      <c r="B303" s="226" t="s">
        <v>17</v>
      </c>
      <c r="C303" s="227"/>
      <c r="D303" s="228" t="s">
        <v>239</v>
      </c>
      <c r="E303" s="227"/>
      <c r="F303" s="227"/>
      <c r="G303" s="227"/>
      <c r="H303" s="229"/>
      <c r="I303" s="227"/>
      <c r="J303" s="227"/>
      <c r="K303" s="227"/>
      <c r="L303" s="227"/>
      <c r="M303" s="227"/>
      <c r="N303" s="227"/>
      <c r="O303" s="227"/>
      <c r="P303" s="227" t="str">
        <f>D303</f>
        <v>SOUS-FAMILLE</v>
      </c>
      <c r="Q303" s="227"/>
      <c r="R303" s="227"/>
      <c r="S303" s="229"/>
      <c r="T303" s="230" t="s">
        <v>664</v>
      </c>
      <c r="U303" s="231" cm="1">
        <f t="array" ref="U303">SUMPRODUCT(LEN(E305:E338)-LEN(SUBSTITUTE(E305:E338,"*","")))</f>
        <v>0</v>
      </c>
      <c r="V303" s="227"/>
      <c r="W303" s="227" t="str">
        <f>D303</f>
        <v>SOUS-FAMILLE</v>
      </c>
      <c r="X303" s="227"/>
      <c r="Y303" s="227"/>
      <c r="Z303" s="227"/>
      <c r="AA303" s="227"/>
      <c r="AB303" s="232"/>
      <c r="AC303" s="227"/>
      <c r="AD303" s="227"/>
      <c r="AE303" s="233" t="str">
        <f>B305</f>
        <v>NOM DE LA RECETTE À SAISIR</v>
      </c>
    </row>
    <row r="304" spans="1:33" ht="32.25" thickBot="1" x14ac:dyDescent="0.3">
      <c r="A304" s="92" t="s">
        <v>155</v>
      </c>
      <c r="B304" s="92" t="s">
        <v>1</v>
      </c>
      <c r="C304" s="92"/>
      <c r="D304" s="92" t="s">
        <v>2</v>
      </c>
      <c r="E304" s="92" t="s">
        <v>117</v>
      </c>
      <c r="F304" s="92" t="s">
        <v>3</v>
      </c>
      <c r="G304" s="92" t="s">
        <v>4</v>
      </c>
      <c r="H304" s="81"/>
      <c r="I304" s="157" t="s">
        <v>5</v>
      </c>
      <c r="J304" s="92" t="s">
        <v>114</v>
      </c>
      <c r="K304" s="92" t="s">
        <v>4</v>
      </c>
      <c r="L304" s="92" t="s">
        <v>6</v>
      </c>
      <c r="M304" s="94" t="s">
        <v>7</v>
      </c>
      <c r="N304" s="94" t="s">
        <v>116</v>
      </c>
      <c r="O304" s="95" t="s">
        <v>115</v>
      </c>
      <c r="P304" s="96" t="s">
        <v>8</v>
      </c>
      <c r="Q304" s="97" t="s">
        <v>9</v>
      </c>
      <c r="R304" s="92" t="s">
        <v>10</v>
      </c>
      <c r="S304" s="81"/>
      <c r="T304" s="92" t="s">
        <v>117</v>
      </c>
      <c r="U304" s="98" t="s">
        <v>11</v>
      </c>
      <c r="V304" s="95" t="s">
        <v>12</v>
      </c>
      <c r="W304" s="92" t="s">
        <v>13</v>
      </c>
      <c r="X304" s="94" t="s">
        <v>7</v>
      </c>
      <c r="Y304" s="94" t="s">
        <v>116</v>
      </c>
      <c r="Z304" s="99" t="s">
        <v>8</v>
      </c>
      <c r="AA304" s="97" t="s">
        <v>9</v>
      </c>
      <c r="AB304" s="99" t="s">
        <v>10</v>
      </c>
      <c r="AC304" s="240"/>
      <c r="AD304" s="92" t="s">
        <v>14</v>
      </c>
      <c r="AE304" s="92" t="s">
        <v>15</v>
      </c>
      <c r="AG304" s="245" t="s">
        <v>5642</v>
      </c>
    </row>
    <row r="305" spans="1:33" ht="18.75" x14ac:dyDescent="0.25">
      <c r="A305" s="100" t="s">
        <v>5640</v>
      </c>
      <c r="B305" s="101" t="s">
        <v>20</v>
      </c>
      <c r="C305" s="101"/>
      <c r="D305" s="102">
        <v>0</v>
      </c>
      <c r="E305" s="103" t="s">
        <v>21</v>
      </c>
      <c r="F305" s="104">
        <v>10</v>
      </c>
      <c r="G305" s="8" t="s">
        <v>119</v>
      </c>
      <c r="H305" s="105"/>
      <c r="I305" s="106" t="str">
        <f>E305</f>
        <v>ÉLÉMENT PRINCIPAL À SAISIR</v>
      </c>
      <c r="J305" s="107">
        <f>F305</f>
        <v>10</v>
      </c>
      <c r="K305" s="108" t="str">
        <f>G305</f>
        <v>Quoi ?</v>
      </c>
      <c r="L305" s="109">
        <f>IF(1=1,IF(OR(J305="",O305="",NOT(ISNUMBER(J305)),NOT(ISNUMBER(O305)),J305=0),"",O305/J305),N("L6"))</f>
        <v>15</v>
      </c>
      <c r="M305" s="110">
        <f>IF(1=1,IF(OR(L305="",NOT(ISNUMBER(F305))),"",F305*L305*IFERROR(INDEX(D384:D428,MATCH(AE305,B384:B428,0)),1)),N("M13"))</f>
        <v>150</v>
      </c>
      <c r="N305" s="111" t="str">
        <f>IF(1=1,IF(F305="","",IF(G305="","",IFERROR(INDEX(E384:E428,MATCH(AE305,B384:B428,0)),G305&amp;""))),N("N6"))</f>
        <v>Quoi ?</v>
      </c>
      <c r="O305" s="112">
        <v>150</v>
      </c>
      <c r="P305" s="113">
        <f>IF(1=1,IF(M305="","",IF(AND(ISNUMBER(M305),M305&lt;1,N305="kg"),MAX(1,ROUND(M305*1000,0)),IF(AND(ISNUMBER(M305),M305&lt;1,N305="L"),MAX(1,ROUND(M305*100,0)),ROUND(M305,3)))),N("O6"))</f>
        <v>150</v>
      </c>
      <c r="Q305" s="114" t="str">
        <f>IF(1=1,IF(M305="","",IF(AND(ISNUMBER(M305),M305&lt;1,N305="kg"),"g",IF(AND(ISNUMBER(M305),M305&lt;1,N305="L"),"cl",N305))),N("P6"))</f>
        <v>Quoi ?</v>
      </c>
      <c r="R305" s="115" t="str">
        <f>IF(1=1,IF(E305="","",IF(F305="","A CONTROLER",IF(NOT(ISNUMBER(F305)),"TEXTE",IF(OR(L305="",L305&lt;=0),"COMMANDE PRINCIPALE INCOMPLETE",IF(G305="","UNITE MANQUANTE",IF(COUNTIF(B384:B428,AE305)=0,"UNITE A CONTROLER","OK")))))),N("Q9"))</f>
        <v>UNITE A CONTROLER</v>
      </c>
      <c r="S305" s="105"/>
      <c r="T305" s="159" t="str">
        <f>B305</f>
        <v>NOM DE LA RECETTE À SAISIR</v>
      </c>
      <c r="U305" s="117">
        <v>100</v>
      </c>
      <c r="V305" s="112">
        <v>150</v>
      </c>
      <c r="W305" s="118">
        <f>IF(1=1,IF(OR(U305="",V305="",NOT(ISNUMBER(U305)),NOT(ISNUMBER(V305)),U305=0),"",V305/U305),N("U6"))</f>
        <v>1.5</v>
      </c>
      <c r="X305" s="119">
        <f>IF(1=1,IF(OR(W305="",NOT(ISNUMBER(F305))),"",F305*W305*IFERROR(INDEX(D384:D428,MATCH(AE305,B384:B428,0)),1)),N("V7"))</f>
        <v>15</v>
      </c>
      <c r="Y305" s="120" t="str">
        <f>IF(1=1,IF(F305="","",IF(G305="","",IFERROR(INDEX(E384:E428,MATCH(AE305,B384:B428,0)),G305&amp;""))),N("W6"))</f>
        <v>Quoi ?</v>
      </c>
      <c r="Z305" s="121">
        <f>IF(1=1,IF(X305="","",IF(AND(ISNUMBER(X305),X305&lt;1,Y305="kg"),MAX(1,ROUND(X305*1000,0)),IF(AND(ISNUMBER(X305),X305&lt;1,Y305="L"),MAX(1,ROUND(X305*100,0)),ROUND(X305,3)))),N("X6"))</f>
        <v>15</v>
      </c>
      <c r="AA305" s="122" t="str">
        <f>IF(1=1,IF(X305="","",IF(AND(ISNUMBER(X305),X305&lt;1,Y305="kg"),"g",IF(AND(ISNUMBER(X305),X305&lt;1,Y305="L"),"cl",Y305))),N("Y6"))</f>
        <v>Quoi ?</v>
      </c>
      <c r="AB305" s="123" t="str">
        <f>IF(1=1,IF(E305="","",IF(F305="","A CONTROLER",IF(NOT(ISNUMBER(F305)),"TEXTE",IF(OR(W305="",W305&lt;=0),"COMMANDE COUVERTS INCOMPLETE",IF(G305="","UNITE MANQUANTE",IF(COUNTIF(B384:B428,AE305)=0,"UNITE A CONTROLER","OK")))))),N("Z6"))</f>
        <v>UNITE A CONTROLER</v>
      </c>
      <c r="AD305" s="124">
        <v>62</v>
      </c>
      <c r="AE305" s="125" t="str">
        <f>IF(1=1,IF(G305="","",UPPER(TRIM(SUBSTITUTE(SUBSTITUTE(G305&amp;"",CHAR(160)," ")," "," ")))),N("AC6"))</f>
        <v>QUOI ?</v>
      </c>
      <c r="AG305" s="8" t="s">
        <v>22</v>
      </c>
    </row>
    <row r="306" spans="1:33" ht="15.75" x14ac:dyDescent="0.25">
      <c r="A306" s="126" t="str">
        <f>IF(1=1,IF(E306="","",A305),N("A7"))</f>
        <v/>
      </c>
      <c r="B306" s="127" t="str">
        <f>IF(1=1,IF(E306="","",B305),N("B7"))</f>
        <v/>
      </c>
      <c r="C306" s="127"/>
      <c r="D306" s="129" t="str">
        <f>IF(ISBLANK(E306),"",LARGE(D305:D305,1)+1)</f>
        <v/>
      </c>
      <c r="E306" s="130"/>
      <c r="F306" s="131"/>
      <c r="G306" s="170"/>
      <c r="H306" s="105"/>
      <c r="I306" s="132" t="str">
        <f>IF(1=1,IF(E306="","",I305),N("H7"))</f>
        <v/>
      </c>
      <c r="J306" s="133" t="str">
        <f>IF(1=1,IF(E306="","",J305),N("I7"))</f>
        <v/>
      </c>
      <c r="K306" s="134" t="str">
        <f>IF(1=1,IF(E306="","",K305),N("J7"))</f>
        <v/>
      </c>
      <c r="L306" s="135" t="str">
        <f>IF(1=1,IF(OR(J306="",O306="",NOT(ISNUMBER(J306)),NOT(ISNUMBER(O306)),J306=0),"",O306/J306),N("L7"))</f>
        <v/>
      </c>
      <c r="M306" s="136" t="str">
        <f>IF(1=1,IF(OR(L306="",NOT(ISNUMBER(F306))),"",F306*L306*IFERROR(INDEX(D384:D428,MATCH(AE306,B384:B428,0)),1)),N("M13"))</f>
        <v/>
      </c>
      <c r="N306" s="137" t="str">
        <f>IF(1=1,IF(F306="","",IF(G306="","",IFERROR(INDEX(E384:E428,MATCH(AE306,B384:B428,0)),G306&amp;""))),N("N6"))</f>
        <v/>
      </c>
      <c r="O306" s="138" t="str">
        <f>IF(1=1,IF(E306="","",O305),N("K7"))</f>
        <v/>
      </c>
      <c r="P306" s="139" t="str">
        <f>IF(1=1,IF(M306="","",IF(AND(ISNUMBER(M306),M306&lt;1,N306="kg"),MAX(1,ROUND(M306*1000,0)),IF(AND(ISNUMBER(M306),M306&lt;1,N306="L"),MAX(1,ROUND(M306*100,0)),ROUND(M306,3)))),N("O7"))</f>
        <v/>
      </c>
      <c r="Q306" s="140" t="str">
        <f>IF(1=1,IF(M306="","",IF(AND(ISNUMBER(M306),M306&lt;1,N306="kg"),"g",IF(AND(ISNUMBER(M306),M306&lt;1,N306="L"),"cl",N306))),N("P7"))</f>
        <v/>
      </c>
      <c r="R306" s="161" t="str">
        <f>IF(1=1,IF(E306="","",IF(F306="","A CONTROLER",IF(NOT(ISNUMBER(F306)),"TEXTE",IF(OR(L306="",L306&lt;=0),"COMMANDE PRINCIPALE INCOMPLETE",IF(G306="","UNITE MANQUANTE",IF(COUNTIF(B384:B428,AE306)=0,"UNITE A CONTROLER","OK")))))),N("Q9"))</f>
        <v/>
      </c>
      <c r="S306" s="105"/>
      <c r="T306" s="141">
        <f t="shared" ref="T306:T339" si="19">E306</f>
        <v>0</v>
      </c>
      <c r="U306" s="133" t="str">
        <f>IF(1=1,IF(E306="","",U305),N("S7"))</f>
        <v/>
      </c>
      <c r="V306" s="133" t="str">
        <f>IF(1=1,IF(E306="","",V305),N("T7"))</f>
        <v/>
      </c>
      <c r="W306" s="135" t="str">
        <f>IF(1=1,IF(OR(U306="",V306="",NOT(ISNUMBER(U306)),NOT(ISNUMBER(V306)),U306=0),"",V306/U306),N("U7"))</f>
        <v/>
      </c>
      <c r="X306" s="136" t="str">
        <f>IF(1=1,IF(OR(W306="",NOT(ISNUMBER(F306))),"",F306*W306*IFERROR(INDEX(D384:D428,MATCH(AE306,B384:B428,0)),1)),N("V7"))</f>
        <v/>
      </c>
      <c r="Y306" s="137" t="str">
        <f>IF(1=1,IF(F306="","",IF(G306="","",IFERROR(INDEX(E384:E428,MATCH(AE306,B384:B428,0)),G306&amp;""))),N("W6"))</f>
        <v/>
      </c>
      <c r="Z306" s="142" t="str">
        <f>IF(1=1,IF(X306="","",IF(AND(ISNUMBER(X306),X306&lt;1,Y306="kg"),MAX(1,ROUND(X306*1000,0)),IF(AND(ISNUMBER(X306),X306&lt;1,Y306="L"),MAX(1,ROUND(X306*100,0)),ROUND(X306,3)))),N("X7"))</f>
        <v/>
      </c>
      <c r="AA306" s="143" t="str">
        <f>IF(1=1,IF(X306="","",IF(AND(ISNUMBER(X306),X306&lt;1,Y306="kg"),"g",IF(AND(ISNUMBER(X306),X306&lt;1,Y306="L"),"cl",Y306))),N("Y7"))</f>
        <v/>
      </c>
      <c r="AB306" s="123" t="str">
        <f>IF(1=1,IF(E306="","",IF(F306="","A CONTROLER",IF(NOT(ISNUMBER(F306)),"TEXTE",IF(OR(W306="",W306&lt;=0),"COMMANDE COUVERTS INCOMPLETE",IF(G306="","UNITE MANQUANTE",IF(COUNTIF(B384:B428,AE306)=0,"UNITE A CONTROLER","OK")))))),N("Z6"))</f>
        <v/>
      </c>
      <c r="AD306" s="144" t="str">
        <f>IF(1=1,IF(E306="","",AD305),N("AB7"))</f>
        <v/>
      </c>
      <c r="AE306" s="125" t="str">
        <f>IF(1=1,IF(G306="","",UPPER(TRIM(SUBSTITUTE(SUBSTITUTE(G306&amp;"",CHAR(160)," ")," "," ")))),N("AC7"))</f>
        <v/>
      </c>
      <c r="AG306" s="2" t="s">
        <v>25</v>
      </c>
    </row>
    <row r="307" spans="1:33" ht="15.75" x14ac:dyDescent="0.25">
      <c r="A307" s="126" t="str">
        <f>IF(1=1,IF(E307="","",A305),N("A8"))</f>
        <v/>
      </c>
      <c r="B307" s="127" t="str">
        <f>IF(1=1,IF(E307="","",B305),N("B8"))</f>
        <v/>
      </c>
      <c r="C307" s="127"/>
      <c r="D307" s="129" t="str">
        <f>IF(ISBLANK(E307),"",LARGE(D305:D306,1)+1)</f>
        <v/>
      </c>
      <c r="E307" s="130"/>
      <c r="F307" s="131"/>
      <c r="G307" s="170"/>
      <c r="H307" s="105"/>
      <c r="I307" s="132" t="str">
        <f>IF(1=1,IF(E307="","",I305),N("H8"))</f>
        <v/>
      </c>
      <c r="J307" s="133" t="str">
        <f>IF(1=1,IF(E307="","",J305),N("I8"))</f>
        <v/>
      </c>
      <c r="K307" s="134" t="str">
        <f>IF(1=1,IF(E307="","",K305),N("J8"))</f>
        <v/>
      </c>
      <c r="L307" s="135" t="str">
        <f>IF(1=1,IF(OR(J307="",O307="",NOT(ISNUMBER(J307)),NOT(ISNUMBER(O307)),J307=0),"",O307/J307),N("L8"))</f>
        <v/>
      </c>
      <c r="M307" s="136" t="str">
        <f>IF(1=1,IF(OR(L307="",NOT(ISNUMBER(F307))),"",F307*L307*IFERROR(INDEX(D384:D428,MATCH(AE307,B384:B428,0)),1)),N("M13"))</f>
        <v/>
      </c>
      <c r="N307" s="137" t="str">
        <f>IF(1=1,IF(F307="","",IF(G307="","",IFERROR(INDEX(E384:E428,MATCH(AE307,B384:B428,0)),G307&amp;""))),N("N6"))</f>
        <v/>
      </c>
      <c r="O307" s="138" t="str">
        <f>IF(1=1,IF(E307="","",O305),N("K8"))</f>
        <v/>
      </c>
      <c r="P307" s="139" t="str">
        <f>IF(1=1,IF(M307="","",IF(AND(ISNUMBER(M307),M307&lt;1,N307="kg"),MAX(1,ROUND(M307*1000,0)),IF(AND(ISNUMBER(M307),M307&lt;1,N307="L"),MAX(1,ROUND(M307*100,0)),ROUND(M307,3)))),N("O8"))</f>
        <v/>
      </c>
      <c r="Q307" s="140" t="str">
        <f>IF(1=1,IF(M307="","",IF(AND(ISNUMBER(M307),M307&lt;1,N307="kg"),"g",IF(AND(ISNUMBER(M307),M307&lt;1,N307="L"),"cl",N307))),N("P8"))</f>
        <v/>
      </c>
      <c r="R307" s="161" t="str">
        <f>IF(1=1,IF(E307="","",IF(F307="","A CONTROLER",IF(NOT(ISNUMBER(F307)),"TEXTE",IF(OR(L307="",L307&lt;=0),"COMMANDE PRINCIPALE INCOMPLETE",IF(G307="","UNITE MANQUANTE",IF(COUNTIF(B384:B428,AE307)=0,"UNITE A CONTROLER","OK")))))),N("Q9"))</f>
        <v/>
      </c>
      <c r="S307" s="105"/>
      <c r="T307" s="141">
        <f t="shared" si="19"/>
        <v>0</v>
      </c>
      <c r="U307" s="133" t="str">
        <f>IF(1=1,IF(E307="","",U305),N("S8"))</f>
        <v/>
      </c>
      <c r="V307" s="133" t="str">
        <f>IF(1=1,IF(E307="","",V305),N("T8"))</f>
        <v/>
      </c>
      <c r="W307" s="135" t="str">
        <f>IF(1=1,IF(OR(U307="",V307="",NOT(ISNUMBER(U307)),NOT(ISNUMBER(V307)),U307=0),"",V307/U307),N("U8"))</f>
        <v/>
      </c>
      <c r="X307" s="136" t="str">
        <f>IF(1=1,IF(OR(W307="",NOT(ISNUMBER(F307))),"",F307*W307*IFERROR(INDEX(D384:D428,MATCH(AE307,B384:B428,0)),1)),N("V7"))</f>
        <v/>
      </c>
      <c r="Y307" s="137" t="str">
        <f>IF(1=1,IF(F307="","",IF(G307="","",IFERROR(INDEX(E384:E428,MATCH(AE307,B384:B428,0)),G307&amp;""))),N("W6"))</f>
        <v/>
      </c>
      <c r="Z307" s="142" t="str">
        <f>IF(1=1,IF(X307="","",IF(AND(ISNUMBER(X307),X307&lt;1,Y307="kg"),MAX(1,ROUND(X307*1000,0)),IF(AND(ISNUMBER(X307),X307&lt;1,Y307="L"),MAX(1,ROUND(X307*100,0)),ROUND(X307,3)))),N("X8"))</f>
        <v/>
      </c>
      <c r="AA307" s="143" t="str">
        <f>IF(1=1,IF(X307="","",IF(AND(ISNUMBER(X307),X307&lt;1,Y307="kg"),"g",IF(AND(ISNUMBER(X307),X307&lt;1,Y307="L"),"cl",Y307))),N("Y8"))</f>
        <v/>
      </c>
      <c r="AB307" s="123" t="str">
        <f>IF(1=1,IF(E307="","",IF(F307="","A CONTROLER",IF(NOT(ISNUMBER(F307)),"TEXTE",IF(OR(W307="",W307&lt;=0),"COMMANDE COUVERTS INCOMPLETE",IF(G307="","UNITE MANQUANTE",IF(COUNTIF(B384:B428,AE307)=0,"UNITE A CONTROLER","OK")))))),N("Z6"))</f>
        <v/>
      </c>
      <c r="AD307" s="144" t="str">
        <f>IF(1=1,IF(E307="","",AD305),N("AB8"))</f>
        <v/>
      </c>
      <c r="AE307" s="125" t="str">
        <f>IF(1=1,IF(G307="","",UPPER(TRIM(SUBSTITUTE(SUBSTITUTE(G307&amp;"",CHAR(160)," ")," "," ")))),N("AC8"))</f>
        <v/>
      </c>
      <c r="AG307" s="9" t="s">
        <v>26</v>
      </c>
    </row>
    <row r="308" spans="1:33" ht="15.75" x14ac:dyDescent="0.25">
      <c r="A308" s="126" t="str">
        <f>IF(1=1,IF(E308="","",A305),N("A9"))</f>
        <v/>
      </c>
      <c r="B308" s="127" t="str">
        <f>IF(1=1,IF(E308="","",B305),N("B9"))</f>
        <v/>
      </c>
      <c r="C308" s="127"/>
      <c r="D308" s="129" t="str">
        <f>IF(ISBLANK(E308),"",LARGE(D305:D307,1)+1)</f>
        <v/>
      </c>
      <c r="E308" s="130"/>
      <c r="F308" s="131"/>
      <c r="G308" s="170"/>
      <c r="H308" s="105"/>
      <c r="I308" s="132" t="str">
        <f>IF(1=1,IF(E308="","",I305),N("H9"))</f>
        <v/>
      </c>
      <c r="J308" s="133" t="str">
        <f>IF(1=1,IF(E308="","",J305),N("I9"))</f>
        <v/>
      </c>
      <c r="K308" s="134" t="str">
        <f>IF(1=1,IF(E308="","",K305),N("J9"))</f>
        <v/>
      </c>
      <c r="L308" s="135" t="str">
        <f>IF(1=1,IF(OR(J308="",O308="",NOT(ISNUMBER(J308)),NOT(ISNUMBER(O308)),J308=0),"",O308/J308),N("L9"))</f>
        <v/>
      </c>
      <c r="M308" s="136" t="str">
        <f>IF(1=1,IF(OR(L308="",NOT(ISNUMBER(F308))),"",F308*L308*IFERROR(INDEX(D384:D428,MATCH(AE308,B384:B428,0)),1)),N("M13"))</f>
        <v/>
      </c>
      <c r="N308" s="137" t="str">
        <f>IF(1=1,IF(F308="","",IF(G308="","",IFERROR(INDEX(E384:E428,MATCH(AE308,B384:B428,0)),G308&amp;""))),N("N6"))</f>
        <v/>
      </c>
      <c r="O308" s="138" t="str">
        <f>IF(1=1,IF(E308="","",O305),N("K9"))</f>
        <v/>
      </c>
      <c r="P308" s="139" t="str">
        <f>IF(1=1,IF(M308="","",IF(AND(ISNUMBER(M308),M308&lt;1,N308="kg"),MAX(1,ROUND(M308*1000,0)),IF(AND(ISNUMBER(M308),M308&lt;1,N308="L"),MAX(1,ROUND(M308*100,0)),ROUND(M308,3)))),N("O9"))</f>
        <v/>
      </c>
      <c r="Q308" s="140" t="str">
        <f>IF(1=1,IF(M308="","",IF(AND(ISNUMBER(M308),M308&lt;1,N308="kg"),"g",IF(AND(ISNUMBER(M308),M308&lt;1,N308="L"),"cl",N308))),N("P9"))</f>
        <v/>
      </c>
      <c r="R308" s="161" t="str">
        <f>IF(1=1,IF(E308="","",IF(F308="","A CONTROLER",IF(NOT(ISNUMBER(F308)),"TEXTE",IF(OR(L308="",L308&lt;=0),"COMMANDE PRINCIPALE INCOMPLETE",IF(G308="","UNITE MANQUANTE",IF(COUNTIF(B384:B428,AE308)=0,"UNITE A CONTROLER","OK")))))),N("Q9"))</f>
        <v/>
      </c>
      <c r="S308" s="105"/>
      <c r="T308" s="141">
        <f t="shared" si="19"/>
        <v>0</v>
      </c>
      <c r="U308" s="133" t="str">
        <f>IF(1=1,IF(E308="","",U305),N("S9"))</f>
        <v/>
      </c>
      <c r="V308" s="133" t="str">
        <f>IF(1=1,IF(E308="","",V305),N("T9"))</f>
        <v/>
      </c>
      <c r="W308" s="135" t="str">
        <f>IF(1=1,IF(OR(U308="",V308="",NOT(ISNUMBER(U308)),NOT(ISNUMBER(V308)),U308=0),"",V308/U308),N("U9"))</f>
        <v/>
      </c>
      <c r="X308" s="136" t="str">
        <f>IF(1=1,IF(OR(W308="",NOT(ISNUMBER(F308))),"",F308*W308*IFERROR(INDEX(D384:D428,MATCH(AE308,B384:B428,0)),1)),N("V7"))</f>
        <v/>
      </c>
      <c r="Y308" s="137" t="str">
        <f>IF(1=1,IF(F308="","",IF(G308="","",IFERROR(INDEX(E384:E428,MATCH(AE308,B384:B428,0)),G308&amp;""))),N("W6"))</f>
        <v/>
      </c>
      <c r="Z308" s="142" t="str">
        <f>IF(1=1,IF(X308="","",IF(AND(ISNUMBER(X308),X308&lt;1,Y308="kg"),MAX(1,ROUND(X308*1000,0)),IF(AND(ISNUMBER(X308),X308&lt;1,Y308="L"),MAX(1,ROUND(X308*100,0)),ROUND(X308,3)))),N("X9"))</f>
        <v/>
      </c>
      <c r="AA308" s="143" t="str">
        <f>IF(1=1,IF(X308="","",IF(AND(ISNUMBER(X308),X308&lt;1,Y308="kg"),"g",IF(AND(ISNUMBER(X308),X308&lt;1,Y308="L"),"cl",Y308))),N("Y9"))</f>
        <v/>
      </c>
      <c r="AB308" s="123" t="str">
        <f>IF(1=1,IF(E308="","",IF(F308="","A CONTROLER",IF(NOT(ISNUMBER(F308)),"TEXTE",IF(OR(W308="",W308&lt;=0),"COMMANDE COUVERTS INCOMPLETE",IF(G308="","UNITE MANQUANTE",IF(COUNTIF(B384:B428,AE308)=0,"UNITE A CONTROLER","OK")))))),N("Z6"))</f>
        <v/>
      </c>
      <c r="AD308" s="144" t="str">
        <f>IF(1=1,IF(E308="","",AD305),N("AB9"))</f>
        <v/>
      </c>
      <c r="AE308" s="125" t="str">
        <f>IF(1=1,IF(G308="","",UPPER(TRIM(SUBSTITUTE(SUBSTITUTE(G308&amp;"",CHAR(160)," ")," "," ")))),N("AC9"))</f>
        <v/>
      </c>
      <c r="AG308" s="1" t="s">
        <v>28</v>
      </c>
    </row>
    <row r="309" spans="1:33" ht="15.75" x14ac:dyDescent="0.25">
      <c r="A309" s="126" t="str">
        <f>IF(1=1,IF(E309="","",A305),N("A10"))</f>
        <v/>
      </c>
      <c r="B309" s="127" t="str">
        <f>IF(1=1,IF(E309="","",B305),N("B10"))</f>
        <v/>
      </c>
      <c r="C309" s="127"/>
      <c r="D309" s="129" t="str">
        <f>IF(ISBLANK(E309),"",LARGE(D305:D308,1)+1)</f>
        <v/>
      </c>
      <c r="E309" s="130"/>
      <c r="F309" s="131"/>
      <c r="G309" s="170"/>
      <c r="H309" s="105"/>
      <c r="I309" s="132" t="str">
        <f>IF(1=1,IF(E309="","",I305),N("H10"))</f>
        <v/>
      </c>
      <c r="J309" s="133" t="str">
        <f>IF(1=1,IF(E309="","",J305),N("I10"))</f>
        <v/>
      </c>
      <c r="K309" s="134" t="str">
        <f>IF(1=1,IF(E309="","",K305),N("J10"))</f>
        <v/>
      </c>
      <c r="L309" s="135" t="str">
        <f>IF(1=1,IF(OR(J309="",O309="",NOT(ISNUMBER(J309)),NOT(ISNUMBER(O309)),J309=0),"",O309/J309),N("L10"))</f>
        <v/>
      </c>
      <c r="M309" s="136" t="str">
        <f>IF(1=1,IF(OR(L309="",NOT(ISNUMBER(F309))),"",F309*L309*IFERROR(INDEX(D384:D428,MATCH(AE309,B384:B428,0)),1)),N("M13"))</f>
        <v/>
      </c>
      <c r="N309" s="137" t="str">
        <f>IF(1=1,IF(F309="","",IF(G309="","",IFERROR(INDEX(E384:E428,MATCH(AE309,B384:B428,0)),G309&amp;""))),N("N6"))</f>
        <v/>
      </c>
      <c r="O309" s="138" t="str">
        <f>IF(1=1,IF(E309="","",O305),N("K10"))</f>
        <v/>
      </c>
      <c r="P309" s="139" t="str">
        <f>IF(1=1,IF(M309="","",IF(AND(ISNUMBER(M309),M309&lt;1,N309="kg"),MAX(1,ROUND(M309*1000,0)),IF(AND(ISNUMBER(M309),M309&lt;1,N309="L"),MAX(1,ROUND(M309*100,0)),ROUND(M309,3)))),N("O10"))</f>
        <v/>
      </c>
      <c r="Q309" s="140" t="str">
        <f>IF(1=1,IF(M309="","",IF(AND(ISNUMBER(M309),M309&lt;1,N309="kg"),"g",IF(AND(ISNUMBER(M309),M309&lt;1,N309="L"),"cl",N309))),N("P10"))</f>
        <v/>
      </c>
      <c r="R309" s="161" t="str">
        <f>IF(1=1,IF(E309="","",IF(F309="","A CONTROLER",IF(NOT(ISNUMBER(F309)),"TEXTE",IF(OR(L309="",L309&lt;=0),"COMMANDE PRINCIPALE INCOMPLETE",IF(G309="","UNITE MANQUANTE",IF(COUNTIF(B384:B428,AE309)=0,"UNITE A CONTROLER","OK")))))),N("Q9"))</f>
        <v/>
      </c>
      <c r="S309" s="105"/>
      <c r="T309" s="141">
        <f t="shared" si="19"/>
        <v>0</v>
      </c>
      <c r="U309" s="133" t="str">
        <f>IF(1=1,IF(E309="","",U305),N("S10"))</f>
        <v/>
      </c>
      <c r="V309" s="133" t="str">
        <f>IF(1=1,IF(E309="","",V305),N("T10"))</f>
        <v/>
      </c>
      <c r="W309" s="135" t="str">
        <f>IF(1=1,IF(OR(U309="",V309="",NOT(ISNUMBER(U309)),NOT(ISNUMBER(V309)),U309=0),"",V309/U309),N("U10"))</f>
        <v/>
      </c>
      <c r="X309" s="136" t="str">
        <f>IF(1=1,IF(OR(W309="",NOT(ISNUMBER(F309))),"",F309*W309*IFERROR(INDEX(D384:D428,MATCH(AE309,B384:B428,0)),1)),N("V7"))</f>
        <v/>
      </c>
      <c r="Y309" s="137" t="str">
        <f>IF(1=1,IF(F309="","",IF(G309="","",IFERROR(INDEX(E384:E428,MATCH(AE309,B384:B428,0)),G309&amp;""))),N("W6"))</f>
        <v/>
      </c>
      <c r="Z309" s="142" t="str">
        <f>IF(1=1,IF(X309="","",IF(AND(ISNUMBER(X309),X309&lt;1,Y309="kg"),MAX(1,ROUND(X309*1000,0)),IF(AND(ISNUMBER(X309),X309&lt;1,Y309="L"),MAX(1,ROUND(X309*100,0)),ROUND(X309,3)))),N("X10"))</f>
        <v/>
      </c>
      <c r="AA309" s="143" t="str">
        <f>IF(1=1,IF(X309="","",IF(AND(ISNUMBER(X309),X309&lt;1,Y309="kg"),"g",IF(AND(ISNUMBER(X309),X309&lt;1,Y309="L"),"cl",Y309))),N("Y10"))</f>
        <v/>
      </c>
      <c r="AB309" s="123" t="str">
        <f>IF(1=1,IF(E309="","",IF(F309="","A CONTROLER",IF(NOT(ISNUMBER(F309)),"TEXTE",IF(OR(W309="",W309&lt;=0),"COMMANDE COUVERTS INCOMPLETE",IF(G309="","UNITE MANQUANTE",IF(COUNTIF(B384:B428,AE309)=0,"UNITE A CONTROLER","OK")))))),N("Z6"))</f>
        <v/>
      </c>
      <c r="AD309" s="144" t="str">
        <f>IF(1=1,IF(E309="","",AD305),N("AB10"))</f>
        <v/>
      </c>
      <c r="AE309" s="125" t="str">
        <f>IF(1=1,IF(G309="","",UPPER(TRIM(SUBSTITUTE(SUBSTITUTE(G309&amp;"",CHAR(160)," ")," "," ")))),N("AC10"))</f>
        <v/>
      </c>
      <c r="AG309" s="1" t="s">
        <v>29</v>
      </c>
    </row>
    <row r="310" spans="1:33" ht="15.75" x14ac:dyDescent="0.25">
      <c r="A310" s="126" t="str">
        <f>IF(1=1,IF(E310="","",A305),N("A11"))</f>
        <v/>
      </c>
      <c r="B310" s="127" t="str">
        <f>IF(1=1,IF(E310="","",B305),N("B11"))</f>
        <v/>
      </c>
      <c r="C310" s="127"/>
      <c r="D310" s="129" t="str">
        <f>IF(ISBLANK(E310),"",LARGE(D305:D309,1)+1)</f>
        <v/>
      </c>
      <c r="E310" s="130"/>
      <c r="F310" s="131"/>
      <c r="G310" s="170"/>
      <c r="H310" s="105"/>
      <c r="I310" s="132" t="str">
        <f>IF(1=1,IF(E310="","",I305),N("H11"))</f>
        <v/>
      </c>
      <c r="J310" s="133" t="str">
        <f>IF(1=1,IF(E310="","",J305),N("I11"))</f>
        <v/>
      </c>
      <c r="K310" s="134" t="str">
        <f>IF(1=1,IF(E310="","",K305),N("J11"))</f>
        <v/>
      </c>
      <c r="L310" s="135" t="str">
        <f>IF(1=1,IF(OR(J310="",O310="",NOT(ISNUMBER(J310)),NOT(ISNUMBER(O310)),J310=0),"",O310/J310),N("L11"))</f>
        <v/>
      </c>
      <c r="M310" s="136" t="str">
        <f>IF(1=1,IF(OR(L310="",NOT(ISNUMBER(F310))),"",F310*L310*IFERROR(INDEX(D384:D428,MATCH(AE310,B384:B428,0)),1)),N("M13"))</f>
        <v/>
      </c>
      <c r="N310" s="137" t="str">
        <f>IF(1=1,IF(F310="","",IF(G310="","",IFERROR(INDEX(E384:E428,MATCH(AE310,B384:B428,0)),G310&amp;""))),N("N6"))</f>
        <v/>
      </c>
      <c r="O310" s="138" t="str">
        <f>IF(1=1,IF(E310="","",O305),N("K11"))</f>
        <v/>
      </c>
      <c r="P310" s="139" t="str">
        <f>IF(1=1,IF(M310="","",IF(AND(ISNUMBER(M310),M310&lt;1,N310="kg"),MAX(1,ROUND(M310*1000,0)),IF(AND(ISNUMBER(M310),M310&lt;1,N310="L"),MAX(1,ROUND(M310*100,0)),ROUND(M310,3)))),N("O11"))</f>
        <v/>
      </c>
      <c r="Q310" s="140" t="str">
        <f>IF(1=1,IF(M310="","",IF(AND(ISNUMBER(M310),M310&lt;1,N310="kg"),"g",IF(AND(ISNUMBER(M310),M310&lt;1,N310="L"),"cl",N310))),N("P11"))</f>
        <v/>
      </c>
      <c r="R310" s="161" t="str">
        <f>IF(1=1,IF(E310="","",IF(F310="","A CONTROLER",IF(NOT(ISNUMBER(F310)),"TEXTE",IF(OR(L310="",L310&lt;=0),"COMMANDE PRINCIPALE INCOMPLETE",IF(G310="","UNITE MANQUANTE",IF(COUNTIF(B384:B428,AE310)=0,"UNITE A CONTROLER","OK")))))),N("Q9"))</f>
        <v/>
      </c>
      <c r="S310" s="105"/>
      <c r="T310" s="141">
        <f t="shared" si="19"/>
        <v>0</v>
      </c>
      <c r="U310" s="133" t="str">
        <f>IF(1=1,IF(E310="","",U305),N("S11"))</f>
        <v/>
      </c>
      <c r="V310" s="133" t="str">
        <f>IF(1=1,IF(E310="","",V305),N("T11"))</f>
        <v/>
      </c>
      <c r="W310" s="135" t="str">
        <f>IF(1=1,IF(OR(U310="",V310="",NOT(ISNUMBER(U310)),NOT(ISNUMBER(V310)),U310=0),"",V310/U310),N("U11"))</f>
        <v/>
      </c>
      <c r="X310" s="136" t="str">
        <f>IF(1=1,IF(OR(W310="",NOT(ISNUMBER(F310))),"",F310*W310*IFERROR(INDEX(D384:D428,MATCH(AE310,B384:B428,0)),1)),N("V7"))</f>
        <v/>
      </c>
      <c r="Y310" s="137" t="str">
        <f>IF(1=1,IF(F310="","",IF(G310="","",IFERROR(INDEX(E384:E428,MATCH(AE310,B384:B428,0)),G310&amp;""))),N("W6"))</f>
        <v/>
      </c>
      <c r="Z310" s="142" t="str">
        <f>IF(1=1,IF(X310="","",IF(AND(ISNUMBER(X310),X310&lt;1,Y310="kg"),MAX(1,ROUND(X310*1000,0)),IF(AND(ISNUMBER(X310),X310&lt;1,Y310="L"),MAX(1,ROUND(X310*100,0)),ROUND(X310,3)))),N("X11"))</f>
        <v/>
      </c>
      <c r="AA310" s="143" t="str">
        <f>IF(1=1,IF(X310="","",IF(AND(ISNUMBER(X310),X310&lt;1,Y310="kg"),"g",IF(AND(ISNUMBER(X310),X310&lt;1,Y310="L"),"cl",Y310))),N("Y11"))</f>
        <v/>
      </c>
      <c r="AB310" s="123" t="str">
        <f>IF(1=1,IF(E310="","",IF(F310="","A CONTROLER",IF(NOT(ISNUMBER(F310)),"TEXTE",IF(OR(W310="",W310&lt;=0),"COMMANDE COUVERTS INCOMPLETE",IF(G310="","UNITE MANQUANTE",IF(COUNTIF(B384:B428,AE310)=0,"UNITE A CONTROLER","OK")))))),N("Z6"))</f>
        <v/>
      </c>
      <c r="AD310" s="144" t="str">
        <f>IF(1=1,IF(E310="","",AD305),N("AB11"))</f>
        <v/>
      </c>
      <c r="AE310" s="125" t="str">
        <f>IF(1=1,IF(G310="","",UPPER(TRIM(SUBSTITUTE(SUBSTITUTE(G310&amp;"",CHAR(160)," ")," "," ")))),N("AC11"))</f>
        <v/>
      </c>
      <c r="AG310" s="1" t="s">
        <v>30</v>
      </c>
    </row>
    <row r="311" spans="1:33" ht="15.75" x14ac:dyDescent="0.25">
      <c r="A311" s="126" t="str">
        <f>IF(1=1,IF(E311="","",A305),N("A12"))</f>
        <v/>
      </c>
      <c r="B311" s="127" t="str">
        <f>IF(1=1,IF(E311="","",B305),N("B12"))</f>
        <v/>
      </c>
      <c r="C311" s="127"/>
      <c r="D311" s="129" t="str">
        <f>IF(ISBLANK(E311),"",LARGE(D305:D310,1)+1)</f>
        <v/>
      </c>
      <c r="E311" s="130"/>
      <c r="F311" s="131"/>
      <c r="G311" s="170"/>
      <c r="H311" s="105"/>
      <c r="I311" s="132" t="str">
        <f>IF(1=1,IF(E311="","",I305),N("H12"))</f>
        <v/>
      </c>
      <c r="J311" s="133" t="str">
        <f>IF(1=1,IF(E311="","",J305),N("I12"))</f>
        <v/>
      </c>
      <c r="K311" s="134" t="str">
        <f>IF(1=1,IF(E311="","",K305),N("J12"))</f>
        <v/>
      </c>
      <c r="L311" s="135" t="str">
        <f>IF(1=1,IF(OR(J311="",O311="",NOT(ISNUMBER(J311)),NOT(ISNUMBER(O311)),J311=0),"",O311/J311),N("L12"))</f>
        <v/>
      </c>
      <c r="M311" s="136" t="str">
        <f>IF(1=1,IF(OR(L311="",NOT(ISNUMBER(F311))),"",F311*L311*IFERROR(INDEX(D384:D428,MATCH(AE311,B384:B428,0)),1)),N("M13"))</f>
        <v/>
      </c>
      <c r="N311" s="137" t="str">
        <f>IF(1=1,IF(F311="","",IF(G311="","",IFERROR(INDEX(E384:E428,MATCH(AE311,B384:B428,0)),G311&amp;""))),N("N6"))</f>
        <v/>
      </c>
      <c r="O311" s="138" t="str">
        <f>IF(1=1,IF(E311="","",O305),N("K12"))</f>
        <v/>
      </c>
      <c r="P311" s="139" t="str">
        <f>IF(1=1,IF(M311="","",IF(AND(ISNUMBER(M311),M311&lt;1,N311="kg"),MAX(1,ROUND(M311*1000,0)),IF(AND(ISNUMBER(M311),M311&lt;1,N311="L"),MAX(1,ROUND(M311*100,0)),ROUND(M311,3)))),N("O12"))</f>
        <v/>
      </c>
      <c r="Q311" s="140" t="str">
        <f>IF(1=1,IF(M311="","",IF(AND(ISNUMBER(M311),M311&lt;1,N311="kg"),"g",IF(AND(ISNUMBER(M311),M311&lt;1,N311="L"),"cl",N311))),N("P12"))</f>
        <v/>
      </c>
      <c r="R311" s="161" t="str">
        <f>IF(1=1,IF(E311="","",IF(F311="","A CONTROLER",IF(NOT(ISNUMBER(F311)),"TEXTE",IF(OR(L311="",L311&lt;=0),"COMMANDE PRINCIPALE INCOMPLETE",IF(G311="","UNITE MANQUANTE",IF(COUNTIF(B384:B428,AE311)=0,"UNITE A CONTROLER","OK")))))),N("Q9"))</f>
        <v/>
      </c>
      <c r="S311" s="105"/>
      <c r="T311" s="141">
        <f t="shared" si="19"/>
        <v>0</v>
      </c>
      <c r="U311" s="133" t="str">
        <f>IF(1=1,IF(E311="","",U305),N("S12"))</f>
        <v/>
      </c>
      <c r="V311" s="133" t="str">
        <f>IF(1=1,IF(E311="","",V305),N("T12"))</f>
        <v/>
      </c>
      <c r="W311" s="135" t="str">
        <f>IF(1=1,IF(OR(U311="",V311="",NOT(ISNUMBER(U311)),NOT(ISNUMBER(V311)),U311=0),"",V311/U311),N("U12"))</f>
        <v/>
      </c>
      <c r="X311" s="136" t="str">
        <f>IF(1=1,IF(OR(W311="",NOT(ISNUMBER(F311))),"",F311*W311*IFERROR(INDEX(D384:D428,MATCH(AE311,B384:B428,0)),1)),N("V7"))</f>
        <v/>
      </c>
      <c r="Y311" s="137" t="str">
        <f>IF(1=1,IF(F311="","",IF(G311="","",IFERROR(INDEX(E384:E428,MATCH(AE311,B384:B428,0)),G311&amp;""))),N("W6"))</f>
        <v/>
      </c>
      <c r="Z311" s="142" t="str">
        <f>IF(1=1,IF(X311="","",IF(AND(ISNUMBER(X311),X311&lt;1,Y311="kg"),MAX(1,ROUND(X311*1000,0)),IF(AND(ISNUMBER(X311),X311&lt;1,Y311="L"),MAX(1,ROUND(X311*100,0)),ROUND(X311,3)))),N("X12"))</f>
        <v/>
      </c>
      <c r="AA311" s="143" t="str">
        <f>IF(1=1,IF(X311="","",IF(AND(ISNUMBER(X311),X311&lt;1,Y311="kg"),"g",IF(AND(ISNUMBER(X311),X311&lt;1,Y311="L"),"cl",Y311))),N("Y12"))</f>
        <v/>
      </c>
      <c r="AB311" s="123" t="str">
        <f>IF(1=1,IF(E311="","",IF(F311="","A CONTROLER",IF(NOT(ISNUMBER(F311)),"TEXTE",IF(OR(W311="",W311&lt;=0),"COMMANDE COUVERTS INCOMPLETE",IF(G311="","UNITE MANQUANTE",IF(COUNTIF(B384:B428,AE311)=0,"UNITE A CONTROLER","OK")))))),N("Z6"))</f>
        <v/>
      </c>
      <c r="AD311" s="144" t="str">
        <f>IF(1=1,IF(E311="","",AD305),N("AB12"))</f>
        <v/>
      </c>
      <c r="AE311" s="125" t="str">
        <f>IF(1=1,IF(G311="","",UPPER(TRIM(SUBSTITUTE(SUBSTITUTE(G311&amp;"",CHAR(160)," ")," "," ")))),N("AC12"))</f>
        <v/>
      </c>
      <c r="AG311" s="4" t="s">
        <v>31</v>
      </c>
    </row>
    <row r="312" spans="1:33" ht="15.75" x14ac:dyDescent="0.25">
      <c r="A312" s="126" t="str">
        <f>IF(1=1,IF(E312="","",A305),N("A13"))</f>
        <v/>
      </c>
      <c r="B312" s="127" t="str">
        <f>IF(1=1,IF(E312="","",B305),N("B13"))</f>
        <v/>
      </c>
      <c r="C312" s="127"/>
      <c r="D312" s="129" t="str">
        <f>IF(ISBLANK(E312),"",LARGE(D305:D311,1)+1)</f>
        <v/>
      </c>
      <c r="E312" s="130"/>
      <c r="F312" s="131"/>
      <c r="G312" s="170"/>
      <c r="H312" s="105"/>
      <c r="I312" s="132" t="str">
        <f>IF(1=1,IF(E312="","",I305),N("H13"))</f>
        <v/>
      </c>
      <c r="J312" s="133" t="str">
        <f>IF(1=1,IF(E312="","",J305),N("I13"))</f>
        <v/>
      </c>
      <c r="K312" s="134" t="str">
        <f>IF(1=1,IF(E312="","",K305),N("J13"))</f>
        <v/>
      </c>
      <c r="L312" s="135" t="str">
        <f>IF(1=1,IF(OR(J312="",O312="",NOT(ISNUMBER(J312)),NOT(ISNUMBER(O312)),J312=0),"",O312/J312),N("L13"))</f>
        <v/>
      </c>
      <c r="M312" s="136" t="str">
        <f>IF(1=1,IF(OR(L312="",NOT(ISNUMBER(F312))),"",F312*L312*IFERROR(INDEX(D384:D428,MATCH(AE312,B384:B428,0)),1)),N("M13"))</f>
        <v/>
      </c>
      <c r="N312" s="137" t="str">
        <f>IF(1=1,IF(F312="","",IF(G312="","",IFERROR(INDEX(E384:E428,MATCH(AE312,B384:B428,0)),G312&amp;""))),N("N6"))</f>
        <v/>
      </c>
      <c r="O312" s="138" t="str">
        <f>IF(1=1,IF(E312="","",O305),N("K13"))</f>
        <v/>
      </c>
      <c r="P312" s="139" t="str">
        <f>IF(1=1,IF(M312="","",IF(AND(ISNUMBER(M312),M312&lt;1,N312="kg"),MAX(1,ROUND(M312*1000,0)),IF(AND(ISNUMBER(M312),M312&lt;1,N312="L"),MAX(1,ROUND(M312*100,0)),ROUND(M312,3)))),N("O13"))</f>
        <v/>
      </c>
      <c r="Q312" s="140" t="str">
        <f>IF(1=1,IF(M312="","",IF(AND(ISNUMBER(M312),M312&lt;1,N312="kg"),"g",IF(AND(ISNUMBER(M312),M312&lt;1,N312="L"),"cl",N312))),N("P13"))</f>
        <v/>
      </c>
      <c r="R312" s="161" t="str">
        <f>IF(1=1,IF(E312="","",IF(F312="","A CONTROLER",IF(NOT(ISNUMBER(F312)),"TEXTE",IF(OR(L312="",L312&lt;=0),"COMMANDE PRINCIPALE INCOMPLETE",IF(G312="","UNITE MANQUANTE",IF(COUNTIF(B384:B428,AE312)=0,"UNITE A CONTROLER","OK")))))),N("Q9"))</f>
        <v/>
      </c>
      <c r="S312" s="105"/>
      <c r="T312" s="141">
        <f t="shared" si="19"/>
        <v>0</v>
      </c>
      <c r="U312" s="133" t="str">
        <f>IF(1=1,IF(E312="","",U305),N("S13"))</f>
        <v/>
      </c>
      <c r="V312" s="133" t="str">
        <f>IF(1=1,IF(E312="","",V305),N("T13"))</f>
        <v/>
      </c>
      <c r="W312" s="135" t="str">
        <f>IF(1=1,IF(OR(U312="",V312="",NOT(ISNUMBER(U312)),NOT(ISNUMBER(V312)),U312=0),"",V312/U312),N("U13"))</f>
        <v/>
      </c>
      <c r="X312" s="136" t="str">
        <f>IF(1=1,IF(OR(W312="",NOT(ISNUMBER(F312))),"",F312*W312*IFERROR(INDEX(D384:D428,MATCH(AE312,B384:B428,0)),1)),N("V7"))</f>
        <v/>
      </c>
      <c r="Y312" s="137" t="str">
        <f>IF(1=1,IF(F312="","",IF(G312="","",IFERROR(INDEX(E384:E428,MATCH(AE312,B384:B428,0)),G312&amp;""))),N("W6"))</f>
        <v/>
      </c>
      <c r="Z312" s="142" t="str">
        <f>IF(1=1,IF(X312="","",IF(AND(ISNUMBER(X312),X312&lt;1,Y312="kg"),MAX(1,ROUND(X312*1000,0)),IF(AND(ISNUMBER(X312),X312&lt;1,Y312="L"),MAX(1,ROUND(X312*100,0)),ROUND(X312,3)))),N("X13"))</f>
        <v/>
      </c>
      <c r="AA312" s="143" t="str">
        <f>IF(1=1,IF(X312="","",IF(AND(ISNUMBER(X312),X312&lt;1,Y312="kg"),"g",IF(AND(ISNUMBER(X312),X312&lt;1,Y312="L"),"cl",Y312))),N("Y13"))</f>
        <v/>
      </c>
      <c r="AB312" s="123" t="str">
        <f>IF(1=1,IF(E312="","",IF(F312="","A CONTROLER",IF(NOT(ISNUMBER(F312)),"TEXTE",IF(OR(W312="",W312&lt;=0),"COMMANDE COUVERTS INCOMPLETE",IF(G312="","UNITE MANQUANTE",IF(COUNTIF(B384:B428,AE312)=0,"UNITE A CONTROLER","OK")))))),N("Z6"))</f>
        <v/>
      </c>
      <c r="AD312" s="144" t="str">
        <f>IF(1=1,IF(E312="","",AD305),N("AB13"))</f>
        <v/>
      </c>
      <c r="AE312" s="125" t="str">
        <f>IF(1=1,IF(G312="","",UPPER(TRIM(SUBSTITUTE(SUBSTITUTE(G312&amp;"",CHAR(160)," ")," "," ")))),N("AC13"))</f>
        <v/>
      </c>
      <c r="AG312" s="4" t="s">
        <v>32</v>
      </c>
    </row>
    <row r="313" spans="1:33" ht="15.75" x14ac:dyDescent="0.25">
      <c r="A313" s="126" t="str">
        <f>IF(1=1,IF(E313="","",A305),N("A14"))</f>
        <v/>
      </c>
      <c r="B313" s="127" t="str">
        <f>IF(1=1,IF(E313="","",B305),N("B14"))</f>
        <v/>
      </c>
      <c r="C313" s="127"/>
      <c r="D313" s="129" t="str">
        <f>IF(ISBLANK(E313),"",LARGE(D305:D312,1)+1)</f>
        <v/>
      </c>
      <c r="E313" s="130"/>
      <c r="F313" s="131"/>
      <c r="G313" s="170"/>
      <c r="H313" s="105"/>
      <c r="I313" s="132" t="str">
        <f>IF(1=1,IF(E313="","",I305),N("H14"))</f>
        <v/>
      </c>
      <c r="J313" s="133" t="str">
        <f>IF(1=1,IF(E313="","",J305),N("I14"))</f>
        <v/>
      </c>
      <c r="K313" s="134" t="str">
        <f>IF(1=1,IF(E313="","",K305),N("J14"))</f>
        <v/>
      </c>
      <c r="L313" s="135" t="str">
        <f>IF(1=1,IF(OR(J313="",O313="",NOT(ISNUMBER(J313)),NOT(ISNUMBER(O313)),J313=0),"",O313/J313),N("L14"))</f>
        <v/>
      </c>
      <c r="M313" s="136" t="str">
        <f>IF(1=1,IF(OR(L313="",NOT(ISNUMBER(F313))),"",F313*L313*IFERROR(INDEX(D384:D428,MATCH(AE313,B384:B428,0)),1)),N("M13"))</f>
        <v/>
      </c>
      <c r="N313" s="137" t="str">
        <f>IF(1=1,IF(F313="","",IF(G313="","",IFERROR(INDEX(E384:E428,MATCH(AE313,B384:B428,0)),G313&amp;""))),N("N6"))</f>
        <v/>
      </c>
      <c r="O313" s="138" t="str">
        <f>IF(1=1,IF(E313="","",O305),N("K14"))</f>
        <v/>
      </c>
      <c r="P313" s="139" t="str">
        <f>IF(1=1,IF(M313="","",IF(AND(ISNUMBER(M313),M313&lt;1,N313="kg"),MAX(1,ROUND(M313*1000,0)),IF(AND(ISNUMBER(M313),M313&lt;1,N313="L"),MAX(1,ROUND(M313*100,0)),ROUND(M313,3)))),N("O14"))</f>
        <v/>
      </c>
      <c r="Q313" s="140" t="str">
        <f>IF(1=1,IF(M313="","",IF(AND(ISNUMBER(M313),M313&lt;1,N313="kg"),"g",IF(AND(ISNUMBER(M313),M313&lt;1,N313="L"),"cl",N313))),N("P14"))</f>
        <v/>
      </c>
      <c r="R313" s="161" t="str">
        <f>IF(1=1,IF(E313="","",IF(F313="","A CONTROLER",IF(NOT(ISNUMBER(F313)),"TEXTE",IF(OR(L313="",L313&lt;=0),"COMMANDE PRINCIPALE INCOMPLETE",IF(G313="","UNITE MANQUANTE",IF(COUNTIF(B384:B428,AE313)=0,"UNITE A CONTROLER","OK")))))),N("Q9"))</f>
        <v/>
      </c>
      <c r="S313" s="105"/>
      <c r="T313" s="141">
        <f t="shared" si="19"/>
        <v>0</v>
      </c>
      <c r="U313" s="133" t="str">
        <f>IF(1=1,IF(E313="","",U305),N("S14"))</f>
        <v/>
      </c>
      <c r="V313" s="133" t="str">
        <f>IF(1=1,IF(E313="","",V305),N("T14"))</f>
        <v/>
      </c>
      <c r="W313" s="135" t="str">
        <f>IF(1=1,IF(OR(U313="",V313="",NOT(ISNUMBER(U313)),NOT(ISNUMBER(V313)),U313=0),"",V313/U313),N("U14"))</f>
        <v/>
      </c>
      <c r="X313" s="136" t="str">
        <f>IF(1=1,IF(OR(W313="",NOT(ISNUMBER(F313))),"",F313*W313*IFERROR(INDEX(D384:D428,MATCH(AE313,B384:B428,0)),1)),N("V7"))</f>
        <v/>
      </c>
      <c r="Y313" s="137" t="str">
        <f>IF(1=1,IF(F313="","",IF(G313="","",IFERROR(INDEX(E384:E428,MATCH(AE313,B384:B428,0)),G313&amp;""))),N("W6"))</f>
        <v/>
      </c>
      <c r="Z313" s="142" t="str">
        <f>IF(1=1,IF(X313="","",IF(AND(ISNUMBER(X313),X313&lt;1,Y313="kg"),MAX(1,ROUND(X313*1000,0)),IF(AND(ISNUMBER(X313),X313&lt;1,Y313="L"),MAX(1,ROUND(X313*100,0)),ROUND(X313,3)))),N("X14"))</f>
        <v/>
      </c>
      <c r="AA313" s="143" t="str">
        <f>IF(1=1,IF(X313="","",IF(AND(ISNUMBER(X313),X313&lt;1,Y313="kg"),"g",IF(AND(ISNUMBER(X313),X313&lt;1,Y313="L"),"cl",Y313))),N("Y14"))</f>
        <v/>
      </c>
      <c r="AB313" s="123" t="str">
        <f>IF(1=1,IF(E313="","",IF(F313="","A CONTROLER",IF(NOT(ISNUMBER(F313)),"TEXTE",IF(OR(W313="",W313&lt;=0),"COMMANDE COUVERTS INCOMPLETE",IF(G313="","UNITE MANQUANTE",IF(COUNTIF(B384:B428,AE313)=0,"UNITE A CONTROLER","OK")))))),N("Z6"))</f>
        <v/>
      </c>
      <c r="AD313" s="144" t="str">
        <f>IF(1=1,IF(E313="","",AD305),N("AB14"))</f>
        <v/>
      </c>
      <c r="AE313" s="125" t="str">
        <f>IF(1=1,IF(G313="","",UPPER(TRIM(SUBSTITUTE(SUBSTITUTE(G313&amp;"",CHAR(160)," ")," "," ")))),N("AC14"))</f>
        <v/>
      </c>
      <c r="AG313" s="4" t="s">
        <v>33</v>
      </c>
    </row>
    <row r="314" spans="1:33" ht="15.75" x14ac:dyDescent="0.25">
      <c r="A314" s="126" t="str">
        <f>IF(1=1,IF(E314="","",A305),N("A15"))</f>
        <v/>
      </c>
      <c r="B314" s="127" t="str">
        <f>IF(1=1,IF(E314="","",B305),N("B15"))</f>
        <v/>
      </c>
      <c r="C314" s="127"/>
      <c r="D314" s="129" t="str">
        <f>IF(ISBLANK(E314),"",LARGE(D305:D313,1)+1)</f>
        <v/>
      </c>
      <c r="E314" s="130"/>
      <c r="F314" s="131"/>
      <c r="G314" s="170"/>
      <c r="H314" s="105"/>
      <c r="I314" s="132" t="str">
        <f>IF(1=1,IF(E314="","",I305),N("H15"))</f>
        <v/>
      </c>
      <c r="J314" s="133" t="str">
        <f>IF(1=1,IF(E314="","",J305),N("I15"))</f>
        <v/>
      </c>
      <c r="K314" s="134" t="str">
        <f>IF(1=1,IF(E314="","",K305),N("J15"))</f>
        <v/>
      </c>
      <c r="L314" s="135" t="str">
        <f>IF(1=1,IF(OR(J314="",O314="",NOT(ISNUMBER(J314)),NOT(ISNUMBER(O314)),J314=0),"",O314/J314),N("L15"))</f>
        <v/>
      </c>
      <c r="M314" s="136" t="str">
        <f>IF(1=1,IF(OR(L314="",NOT(ISNUMBER(F314))),"",F314*L314*IFERROR(INDEX(D384:D428,MATCH(AE314,B384:B428,0)),1)),N("M13"))</f>
        <v/>
      </c>
      <c r="N314" s="137" t="str">
        <f>IF(1=1,IF(F314="","",IF(G314="","",IFERROR(INDEX(E384:E428,MATCH(AE314,B384:B428,0)),G314&amp;""))),N("N6"))</f>
        <v/>
      </c>
      <c r="O314" s="138" t="str">
        <f>IF(1=1,IF(E314="","",O305),N("K15"))</f>
        <v/>
      </c>
      <c r="P314" s="139" t="str">
        <f>IF(1=1,IF(M314="","",IF(AND(ISNUMBER(M314),M314&lt;1,N314="kg"),MAX(1,ROUND(M314*1000,0)),IF(AND(ISNUMBER(M314),M314&lt;1,N314="L"),MAX(1,ROUND(M314*100,0)),ROUND(M314,3)))),N("O15"))</f>
        <v/>
      </c>
      <c r="Q314" s="140" t="str">
        <f>IF(1=1,IF(M314="","",IF(AND(ISNUMBER(M314),M314&lt;1,N314="kg"),"g",IF(AND(ISNUMBER(M314),M314&lt;1,N314="L"),"cl",N314))),N("P15"))</f>
        <v/>
      </c>
      <c r="R314" s="161" t="str">
        <f>IF(1=1,IF(E314="","",IF(F314="","A CONTROLER",IF(NOT(ISNUMBER(F314)),"TEXTE",IF(OR(L314="",L314&lt;=0),"COMMANDE PRINCIPALE INCOMPLETE",IF(G314="","UNITE MANQUANTE",IF(COUNTIF(B384:B428,AE314)=0,"UNITE A CONTROLER","OK")))))),N("Q9"))</f>
        <v/>
      </c>
      <c r="S314" s="105"/>
      <c r="T314" s="141">
        <f t="shared" si="19"/>
        <v>0</v>
      </c>
      <c r="U314" s="133" t="str">
        <f>IF(1=1,IF(E314="","",U305),N("S15"))</f>
        <v/>
      </c>
      <c r="V314" s="133" t="str">
        <f>IF(1=1,IF(E314="","",V305),N("T15"))</f>
        <v/>
      </c>
      <c r="W314" s="135" t="str">
        <f>IF(1=1,IF(OR(U314="",V314="",NOT(ISNUMBER(U314)),NOT(ISNUMBER(V314)),U314=0),"",V314/U314),N("U15"))</f>
        <v/>
      </c>
      <c r="X314" s="136" t="str">
        <f>IF(1=1,IF(OR(W314="",NOT(ISNUMBER(F314))),"",F314*W314*IFERROR(INDEX(D384:D428,MATCH(AE314,B384:B428,0)),1)),N("V7"))</f>
        <v/>
      </c>
      <c r="Y314" s="137" t="str">
        <f>IF(1=1,IF(F314="","",IF(G314="","",IFERROR(INDEX(E384:E428,MATCH(AE314,B384:B428,0)),G314&amp;""))),N("W6"))</f>
        <v/>
      </c>
      <c r="Z314" s="142" t="str">
        <f>IF(1=1,IF(X314="","",IF(AND(ISNUMBER(X314),X314&lt;1,Y314="kg"),MAX(1,ROUND(X314*1000,0)),IF(AND(ISNUMBER(X314),X314&lt;1,Y314="L"),MAX(1,ROUND(X314*100,0)),ROUND(X314,3)))),N("X15"))</f>
        <v/>
      </c>
      <c r="AA314" s="143" t="str">
        <f>IF(1=1,IF(X314="","",IF(AND(ISNUMBER(X314),X314&lt;1,Y314="kg"),"g",IF(AND(ISNUMBER(X314),X314&lt;1,Y314="L"),"cl",Y314))),N("Y15"))</f>
        <v/>
      </c>
      <c r="AB314" s="123" t="str">
        <f>IF(1=1,IF(E314="","",IF(F314="","A CONTROLER",IF(NOT(ISNUMBER(F314)),"TEXTE",IF(OR(W314="",W314&lt;=0),"COMMANDE COUVERTS INCOMPLETE",IF(G314="","UNITE MANQUANTE",IF(COUNTIF(B384:B428,AE314)=0,"UNITE A CONTROLER","OK")))))),N("Z6"))</f>
        <v/>
      </c>
      <c r="AD314" s="144" t="str">
        <f>IF(1=1,IF(E314="","",AD305),N("AB15"))</f>
        <v/>
      </c>
      <c r="AE314" s="125" t="str">
        <f>IF(1=1,IF(G314="","",UPPER(TRIM(SUBSTITUTE(SUBSTITUTE(G314&amp;"",CHAR(160)," ")," "," ")))),N("AC15"))</f>
        <v/>
      </c>
      <c r="AG314" s="5" t="s">
        <v>34</v>
      </c>
    </row>
    <row r="315" spans="1:33" ht="15.75" x14ac:dyDescent="0.25">
      <c r="A315" s="126" t="str">
        <f>IF(1=1,IF(E315="","",A305),N("A16"))</f>
        <v/>
      </c>
      <c r="B315" s="127" t="str">
        <f>IF(1=1,IF(E315="","",B305),N("B16"))</f>
        <v/>
      </c>
      <c r="C315" s="127"/>
      <c r="D315" s="129" t="str">
        <f>IF(ISBLANK(E315),"",LARGE(D305:D314,1)+1)</f>
        <v/>
      </c>
      <c r="E315" s="130"/>
      <c r="F315" s="131"/>
      <c r="G315" s="170"/>
      <c r="H315" s="105"/>
      <c r="I315" s="132" t="str">
        <f>IF(1=1,IF(E315="","",I305),N("H16"))</f>
        <v/>
      </c>
      <c r="J315" s="133" t="str">
        <f>IF(1=1,IF(E315="","",J305),N("I16"))</f>
        <v/>
      </c>
      <c r="K315" s="134" t="str">
        <f>IF(1=1,IF(E315="","",K305),N("J16"))</f>
        <v/>
      </c>
      <c r="L315" s="135" t="str">
        <f>IF(1=1,IF(OR(J315="",O315="",NOT(ISNUMBER(J315)),NOT(ISNUMBER(O315)),J315=0),"",O315/J315),N("L16"))</f>
        <v/>
      </c>
      <c r="M315" s="136" t="str">
        <f>IF(1=1,IF(OR(L315="",NOT(ISNUMBER(F315))),"",F315*L315*IFERROR(INDEX(D384:D428,MATCH(AE315,B384:B428,0)),1)),N("M13"))</f>
        <v/>
      </c>
      <c r="N315" s="137" t="str">
        <f>IF(1=1,IF(F315="","",IF(G315="","",IFERROR(INDEX(E384:E428,MATCH(AE315,B384:B428,0)),G315&amp;""))),N("N6"))</f>
        <v/>
      </c>
      <c r="O315" s="138" t="str">
        <f>IF(1=1,IF(E315="","",O305),N("K16"))</f>
        <v/>
      </c>
      <c r="P315" s="139" t="str">
        <f>IF(1=1,IF(M315="","",IF(AND(ISNUMBER(M315),M315&lt;1,N315="kg"),MAX(1,ROUND(M315*1000,0)),IF(AND(ISNUMBER(M315),M315&lt;1,N315="L"),MAX(1,ROUND(M315*100,0)),ROUND(M315,3)))),N("O16"))</f>
        <v/>
      </c>
      <c r="Q315" s="140" t="str">
        <f>IF(1=1,IF(M315="","",IF(AND(ISNUMBER(M315),M315&lt;1,N315="kg"),"g",IF(AND(ISNUMBER(M315),M315&lt;1,N315="L"),"cl",N315))),N("P16"))</f>
        <v/>
      </c>
      <c r="R315" s="161" t="str">
        <f>IF(1=1,IF(E315="","",IF(F315="","A CONTROLER",IF(NOT(ISNUMBER(F315)),"TEXTE",IF(OR(L315="",L315&lt;=0),"COMMANDE PRINCIPALE INCOMPLETE",IF(G315="","UNITE MANQUANTE",IF(COUNTIF(B384:B428,AE315)=0,"UNITE A CONTROLER","OK")))))),N("Q9"))</f>
        <v/>
      </c>
      <c r="S315" s="105"/>
      <c r="T315" s="141">
        <f t="shared" si="19"/>
        <v>0</v>
      </c>
      <c r="U315" s="133" t="str">
        <f>IF(1=1,IF(E315="","",U305),N("S16"))</f>
        <v/>
      </c>
      <c r="V315" s="133" t="str">
        <f>IF(1=1,IF(E315="","",V305),N("T16"))</f>
        <v/>
      </c>
      <c r="W315" s="135" t="str">
        <f>IF(1=1,IF(OR(U315="",V315="",NOT(ISNUMBER(U315)),NOT(ISNUMBER(V315)),U315=0),"",V315/U315),N("U16"))</f>
        <v/>
      </c>
      <c r="X315" s="136" t="str">
        <f>IF(1=1,IF(OR(W315="",NOT(ISNUMBER(F315))),"",F315*W315*IFERROR(INDEX(D384:D428,MATCH(AE315,B384:B428,0)),1)),N("V7"))</f>
        <v/>
      </c>
      <c r="Y315" s="137" t="str">
        <f>IF(1=1,IF(F315="","",IF(G315="","",IFERROR(INDEX(E384:E428,MATCH(AE315,B384:B428,0)),G315&amp;""))),N("W6"))</f>
        <v/>
      </c>
      <c r="Z315" s="142" t="str">
        <f>IF(1=1,IF(X315="","",IF(AND(ISNUMBER(X315),X315&lt;1,Y315="kg"),MAX(1,ROUND(X315*1000,0)),IF(AND(ISNUMBER(X315),X315&lt;1,Y315="L"),MAX(1,ROUND(X315*100,0)),ROUND(X315,3)))),N("X16"))</f>
        <v/>
      </c>
      <c r="AA315" s="143" t="str">
        <f>IF(1=1,IF(X315="","",IF(AND(ISNUMBER(X315),X315&lt;1,Y315="kg"),"g",IF(AND(ISNUMBER(X315),X315&lt;1,Y315="L"),"cl",Y315))),N("Y16"))</f>
        <v/>
      </c>
      <c r="AB315" s="123" t="str">
        <f>IF(1=1,IF(E315="","",IF(F315="","A CONTROLER",IF(NOT(ISNUMBER(F315)),"TEXTE",IF(OR(W315="",W315&lt;=0),"COMMANDE COUVERTS INCOMPLETE",IF(G315="","UNITE MANQUANTE",IF(COUNTIF(B384:B428,AE315)=0,"UNITE A CONTROLER","OK")))))),N("Z6"))</f>
        <v/>
      </c>
      <c r="AD315" s="144" t="str">
        <f>IF(1=1,IF(E315="","",AD305),N("AB16"))</f>
        <v/>
      </c>
      <c r="AE315" s="125" t="str">
        <f>IF(1=1,IF(G315="","",UPPER(TRIM(SUBSTITUTE(SUBSTITUTE(G315&amp;"",CHAR(160)," ")," "," ")))),N("AC16"))</f>
        <v/>
      </c>
      <c r="AG315" s="5" t="s">
        <v>35</v>
      </c>
    </row>
    <row r="316" spans="1:33" ht="15.75" x14ac:dyDescent="0.25">
      <c r="A316" s="126" t="str">
        <f>IF(1=1,IF(E316="","",A305),N("A17"))</f>
        <v/>
      </c>
      <c r="B316" s="127" t="str">
        <f>IF(1=1,IF(E316="","",B305),N("B17"))</f>
        <v/>
      </c>
      <c r="C316" s="127"/>
      <c r="D316" s="129" t="str">
        <f>IF(ISBLANK(E316),"",LARGE(D305:D315,1)+1)</f>
        <v/>
      </c>
      <c r="E316" s="130"/>
      <c r="F316" s="131"/>
      <c r="G316" s="170"/>
      <c r="H316" s="105"/>
      <c r="I316" s="132" t="str">
        <f>IF(1=1,IF(E316="","",I305),N("H17"))</f>
        <v/>
      </c>
      <c r="J316" s="133" t="str">
        <f>IF(1=1,IF(E316="","",J305),N("I17"))</f>
        <v/>
      </c>
      <c r="K316" s="134" t="str">
        <f>IF(1=1,IF(E316="","",K305),N("J17"))</f>
        <v/>
      </c>
      <c r="L316" s="135" t="str">
        <f>IF(1=1,IF(OR(J316="",O316="",NOT(ISNUMBER(J316)),NOT(ISNUMBER(O316)),J316=0),"",O316/J316),N("L17"))</f>
        <v/>
      </c>
      <c r="M316" s="136" t="str">
        <f>IF(1=1,IF(OR(L316="",NOT(ISNUMBER(F316))),"",F316*L316*IFERROR(INDEX(D384:D428,MATCH(AE316,B384:B428,0)),1)),N("M13"))</f>
        <v/>
      </c>
      <c r="N316" s="137" t="str">
        <f>IF(1=1,IF(F316="","",IF(G316="","",IFERROR(INDEX(E384:E428,MATCH(AE316,B384:B428,0)),G316&amp;""))),N("N6"))</f>
        <v/>
      </c>
      <c r="O316" s="138" t="str">
        <f>IF(1=1,IF(E316="","",O305),N("K17"))</f>
        <v/>
      </c>
      <c r="P316" s="139" t="str">
        <f>IF(1=1,IF(M316="","",IF(AND(ISNUMBER(M316),M316&lt;1,N316="kg"),MAX(1,ROUND(M316*1000,0)),IF(AND(ISNUMBER(M316),M316&lt;1,N316="L"),MAX(1,ROUND(M316*100,0)),ROUND(M316,3)))),N("O17"))</f>
        <v/>
      </c>
      <c r="Q316" s="140" t="str">
        <f>IF(1=1,IF(M316="","",IF(AND(ISNUMBER(M316),M316&lt;1,N316="kg"),"g",IF(AND(ISNUMBER(M316),M316&lt;1,N316="L"),"cl",N316))),N("P17"))</f>
        <v/>
      </c>
      <c r="R316" s="161" t="str">
        <f>IF(1=1,IF(E316="","",IF(F316="","A CONTROLER",IF(NOT(ISNUMBER(F316)),"TEXTE",IF(OR(L316="",L316&lt;=0),"COMMANDE PRINCIPALE INCOMPLETE",IF(G316="","UNITE MANQUANTE",IF(COUNTIF(B384:B428,AE316)=0,"UNITE A CONTROLER","OK")))))),N("Q9"))</f>
        <v/>
      </c>
      <c r="S316" s="105"/>
      <c r="T316" s="141">
        <f t="shared" si="19"/>
        <v>0</v>
      </c>
      <c r="U316" s="133" t="str">
        <f>IF(1=1,IF(E316="","",U305),N("S17"))</f>
        <v/>
      </c>
      <c r="V316" s="133" t="str">
        <f>IF(1=1,IF(E316="","",V305),N("T17"))</f>
        <v/>
      </c>
      <c r="W316" s="135" t="str">
        <f>IF(1=1,IF(OR(U316="",V316="",NOT(ISNUMBER(U316)),NOT(ISNUMBER(V316)),U316=0),"",V316/U316),N("U17"))</f>
        <v/>
      </c>
      <c r="X316" s="136" t="str">
        <f>IF(1=1,IF(OR(W316="",NOT(ISNUMBER(F316))),"",F316*W316*IFERROR(INDEX(D384:D428,MATCH(AE316,B384:B428,0)),1)),N("V7"))</f>
        <v/>
      </c>
      <c r="Y316" s="137" t="str">
        <f>IF(1=1,IF(F316="","",IF(G316="","",IFERROR(INDEX(E384:E428,MATCH(AE316,B384:B428,0)),G316&amp;""))),N("W6"))</f>
        <v/>
      </c>
      <c r="Z316" s="142" t="str">
        <f>IF(1=1,IF(X316="","",IF(AND(ISNUMBER(X316),X316&lt;1,Y316="kg"),MAX(1,ROUND(X316*1000,0)),IF(AND(ISNUMBER(X316),X316&lt;1,Y316="L"),MAX(1,ROUND(X316*100,0)),ROUND(X316,3)))),N("X17"))</f>
        <v/>
      </c>
      <c r="AA316" s="143" t="str">
        <f>IF(1=1,IF(X316="","",IF(AND(ISNUMBER(X316),X316&lt;1,Y316="kg"),"g",IF(AND(ISNUMBER(X316),X316&lt;1,Y316="L"),"cl",Y316))),N("Y17"))</f>
        <v/>
      </c>
      <c r="AB316" s="123" t="str">
        <f>IF(1=1,IF(E316="","",IF(F316="","A CONTROLER",IF(NOT(ISNUMBER(F316)),"TEXTE",IF(OR(W316="",W316&lt;=0),"COMMANDE COUVERTS INCOMPLETE",IF(G316="","UNITE MANQUANTE",IF(COUNTIF(B384:B428,AE316)=0,"UNITE A CONTROLER","OK")))))),N("Z6"))</f>
        <v/>
      </c>
      <c r="AD316" s="144" t="str">
        <f>IF(1=1,IF(E316="","",AD305),N("AB17"))</f>
        <v/>
      </c>
      <c r="AE316" s="125" t="str">
        <f>IF(1=1,IF(G316="","",UPPER(TRIM(SUBSTITUTE(SUBSTITUTE(G316&amp;"",CHAR(160)," ")," "," ")))),N("AC17"))</f>
        <v/>
      </c>
      <c r="AG316" s="5" t="s">
        <v>225</v>
      </c>
    </row>
    <row r="317" spans="1:33" ht="15.75" x14ac:dyDescent="0.25">
      <c r="A317" s="126" t="str">
        <f>IF(1=1,IF(E317="","",A305),N("A18"))</f>
        <v/>
      </c>
      <c r="B317" s="127" t="str">
        <f>IF(1=1,IF(E317="","",B305),N("B18"))</f>
        <v/>
      </c>
      <c r="C317" s="127"/>
      <c r="D317" s="129" t="str">
        <f>IF(ISBLANK(E317),"",LARGE(D305:D316,1)+1)</f>
        <v/>
      </c>
      <c r="E317" s="130"/>
      <c r="F317" s="131"/>
      <c r="G317" s="170"/>
      <c r="H317" s="105"/>
      <c r="I317" s="132" t="str">
        <f>IF(1=1,IF(E317="","",I305),N("H18"))</f>
        <v/>
      </c>
      <c r="J317" s="133" t="str">
        <f>IF(1=1,IF(E317="","",J305),N("I18"))</f>
        <v/>
      </c>
      <c r="K317" s="134" t="str">
        <f>IF(1=1,IF(E317="","",K305),N("J18"))</f>
        <v/>
      </c>
      <c r="L317" s="135" t="str">
        <f>IF(1=1,IF(OR(J317="",O317="",NOT(ISNUMBER(J317)),NOT(ISNUMBER(O317)),J317=0),"",O317/J317),N("L18"))</f>
        <v/>
      </c>
      <c r="M317" s="136" t="str">
        <f>IF(1=1,IF(OR(L317="",NOT(ISNUMBER(F317))),"",F317*L317*IFERROR(INDEX(D384:D428,MATCH(AE317,B384:B428,0)),1)),N("M13"))</f>
        <v/>
      </c>
      <c r="N317" s="137" t="str">
        <f>IF(1=1,IF(F317="","",IF(G317="","",IFERROR(INDEX(E384:E428,MATCH(AE317,B384:B428,0)),G317&amp;""))),N("N6"))</f>
        <v/>
      </c>
      <c r="O317" s="138" t="str">
        <f>IF(1=1,IF(E317="","",O305),N("K18"))</f>
        <v/>
      </c>
      <c r="P317" s="139" t="str">
        <f>IF(1=1,IF(M317="","",IF(AND(ISNUMBER(M317),M317&lt;1,N317="kg"),MAX(1,ROUND(M317*1000,0)),IF(AND(ISNUMBER(M317),M317&lt;1,N317="L"),MAX(1,ROUND(M317*100,0)),ROUND(M317,3)))),N("O18"))</f>
        <v/>
      </c>
      <c r="Q317" s="140" t="str">
        <f>IF(1=1,IF(M317="","",IF(AND(ISNUMBER(M317),M317&lt;1,N317="kg"),"g",IF(AND(ISNUMBER(M317),M317&lt;1,N317="L"),"cl",N317))),N("P18"))</f>
        <v/>
      </c>
      <c r="R317" s="161" t="str">
        <f>IF(1=1,IF(E317="","",IF(F317="","A CONTROLER",IF(NOT(ISNUMBER(F317)),"TEXTE",IF(OR(L317="",L317&lt;=0),"COMMANDE PRINCIPALE INCOMPLETE",IF(G317="","UNITE MANQUANTE",IF(COUNTIF(B384:B428,AE317)=0,"UNITE A CONTROLER","OK")))))),N("Q9"))</f>
        <v/>
      </c>
      <c r="S317" s="105"/>
      <c r="T317" s="141">
        <f t="shared" si="19"/>
        <v>0</v>
      </c>
      <c r="U317" s="133" t="str">
        <f>IF(1=1,IF(E317="","",U305),N("S18"))</f>
        <v/>
      </c>
      <c r="V317" s="133" t="str">
        <f>IF(1=1,IF(E317="","",V305),N("T18"))</f>
        <v/>
      </c>
      <c r="W317" s="135" t="str">
        <f>IF(1=1,IF(OR(U317="",V317="",NOT(ISNUMBER(U317)),NOT(ISNUMBER(V317)),U317=0),"",V317/U317),N("U18"))</f>
        <v/>
      </c>
      <c r="X317" s="136" t="str">
        <f>IF(1=1,IF(OR(W317="",NOT(ISNUMBER(F317))),"",F317*W317*IFERROR(INDEX(D384:D428,MATCH(AE317,B384:B428,0)),1)),N("V7"))</f>
        <v/>
      </c>
      <c r="Y317" s="137" t="str">
        <f>IF(1=1,IF(F317="","",IF(G317="","",IFERROR(INDEX(E384:E428,MATCH(AE317,B384:B428,0)),G317&amp;""))),N("W6"))</f>
        <v/>
      </c>
      <c r="Z317" s="142" t="str">
        <f>IF(1=1,IF(X317="","",IF(AND(ISNUMBER(X317),X317&lt;1,Y317="kg"),MAX(1,ROUND(X317*1000,0)),IF(AND(ISNUMBER(X317),X317&lt;1,Y317="L"),MAX(1,ROUND(X317*100,0)),ROUND(X317,3)))),N("X18"))</f>
        <v/>
      </c>
      <c r="AA317" s="143" t="str">
        <f>IF(1=1,IF(X317="","",IF(AND(ISNUMBER(X317),X317&lt;1,Y317="kg"),"g",IF(AND(ISNUMBER(X317),X317&lt;1,Y317="L"),"cl",Y317))),N("Y18"))</f>
        <v/>
      </c>
      <c r="AB317" s="123" t="str">
        <f>IF(1=1,IF(E317="","",IF(F317="","A CONTROLER",IF(NOT(ISNUMBER(F317)),"TEXTE",IF(OR(W317="",W317&lt;=0),"COMMANDE COUVERTS INCOMPLETE",IF(G317="","UNITE MANQUANTE",IF(COUNTIF(B384:B428,AE317)=0,"UNITE A CONTROLER","OK")))))),N("Z6"))</f>
        <v/>
      </c>
      <c r="AD317" s="144" t="str">
        <f>IF(1=1,IF(E317="","",AD305),N("AB18"))</f>
        <v/>
      </c>
      <c r="AE317" s="125" t="str">
        <f>IF(1=1,IF(G317="","",UPPER(TRIM(SUBSTITUTE(SUBSTITUTE(G317&amp;"",CHAR(160)," ")," "," ")))),N("AC18"))</f>
        <v/>
      </c>
      <c r="AG317" s="5" t="s">
        <v>36</v>
      </c>
    </row>
    <row r="318" spans="1:33" ht="15.75" x14ac:dyDescent="0.25">
      <c r="A318" s="126" t="str">
        <f>IF(1=1,IF(E318="","",A305),N("A19"))</f>
        <v/>
      </c>
      <c r="B318" s="127" t="str">
        <f>IF(1=1,IF(E318="","",B305),N("B19"))</f>
        <v/>
      </c>
      <c r="C318" s="127"/>
      <c r="D318" s="129" t="str">
        <f>IF(ISBLANK(E318),"",LARGE(D305:D317,1)+1)</f>
        <v/>
      </c>
      <c r="E318" s="130"/>
      <c r="F318" s="131"/>
      <c r="G318" s="170"/>
      <c r="H318" s="105"/>
      <c r="I318" s="132" t="str">
        <f>IF(1=1,IF(E318="","",I305),N("H19"))</f>
        <v/>
      </c>
      <c r="J318" s="133" t="str">
        <f>IF(1=1,IF(E318="","",J305),N("I19"))</f>
        <v/>
      </c>
      <c r="K318" s="134" t="str">
        <f>IF(1=1,IF(E318="","",K305),N("J19"))</f>
        <v/>
      </c>
      <c r="L318" s="135" t="str">
        <f>IF(1=1,IF(OR(J318="",O318="",NOT(ISNUMBER(J318)),NOT(ISNUMBER(O318)),J318=0),"",O318/J318),N("L19"))</f>
        <v/>
      </c>
      <c r="M318" s="136" t="str">
        <f>IF(1=1,IF(OR(L318="",NOT(ISNUMBER(F318))),"",F318*L318*IFERROR(INDEX(D384:D428,MATCH(AE318,B384:B428,0)),1)),N("M13"))</f>
        <v/>
      </c>
      <c r="N318" s="137" t="str">
        <f>IF(1=1,IF(F318="","",IF(G318="","",IFERROR(INDEX(E384:E428,MATCH(AE318,B384:B428,0)),G318&amp;""))),N("N6"))</f>
        <v/>
      </c>
      <c r="O318" s="138" t="str">
        <f>IF(1=1,IF(E318="","",O305),N("K19"))</f>
        <v/>
      </c>
      <c r="P318" s="139" t="str">
        <f>IF(1=1,IF(M318="","",IF(AND(ISNUMBER(M318),M318&lt;1,N318="kg"),MAX(1,ROUND(M318*1000,0)),IF(AND(ISNUMBER(M318),M318&lt;1,N318="L"),MAX(1,ROUND(M318*100,0)),ROUND(M318,3)))),N("O19"))</f>
        <v/>
      </c>
      <c r="Q318" s="140" t="str">
        <f>IF(1=1,IF(M318="","",IF(AND(ISNUMBER(M318),M318&lt;1,N318="kg"),"g",IF(AND(ISNUMBER(M318),M318&lt;1,N318="L"),"cl",N318))),N("P19"))</f>
        <v/>
      </c>
      <c r="R318" s="161" t="str">
        <f>IF(1=1,IF(E318="","",IF(F318="","A CONTROLER",IF(NOT(ISNUMBER(F318)),"TEXTE",IF(OR(L318="",L318&lt;=0),"COMMANDE PRINCIPALE INCOMPLETE",IF(G318="","UNITE MANQUANTE",IF(COUNTIF(B384:B428,AE318)=0,"UNITE A CONTROLER","OK")))))),N("Q9"))</f>
        <v/>
      </c>
      <c r="S318" s="105"/>
      <c r="T318" s="141">
        <f t="shared" si="19"/>
        <v>0</v>
      </c>
      <c r="U318" s="133" t="str">
        <f>IF(1=1,IF(E318="","",U305),N("S19"))</f>
        <v/>
      </c>
      <c r="V318" s="133" t="str">
        <f>IF(1=1,IF(E318="","",V305),N("T19"))</f>
        <v/>
      </c>
      <c r="W318" s="135" t="str">
        <f>IF(1=1,IF(OR(U318="",V318="",NOT(ISNUMBER(U318)),NOT(ISNUMBER(V318)),U318=0),"",V318/U318),N("U19"))</f>
        <v/>
      </c>
      <c r="X318" s="136" t="str">
        <f>IF(1=1,IF(OR(W318="",NOT(ISNUMBER(F318))),"",F318*W318*IFERROR(INDEX(D384:D428,MATCH(AE318,B384:B428,0)),1)),N("V7"))</f>
        <v/>
      </c>
      <c r="Y318" s="137" t="str">
        <f>IF(1=1,IF(F318="","",IF(G318="","",IFERROR(INDEX(E384:E428,MATCH(AE318,B384:B428,0)),G318&amp;""))),N("W6"))</f>
        <v/>
      </c>
      <c r="Z318" s="142" t="str">
        <f>IF(1=1,IF(X318="","",IF(AND(ISNUMBER(X318),X318&lt;1,Y318="kg"),MAX(1,ROUND(X318*1000,0)),IF(AND(ISNUMBER(X318),X318&lt;1,Y318="L"),MAX(1,ROUND(X318*100,0)),ROUND(X318,3)))),N("X19"))</f>
        <v/>
      </c>
      <c r="AA318" s="143" t="str">
        <f>IF(1=1,IF(X318="","",IF(AND(ISNUMBER(X318),X318&lt;1,Y318="kg"),"g",IF(AND(ISNUMBER(X318),X318&lt;1,Y318="L"),"cl",Y318))),N("Y19"))</f>
        <v/>
      </c>
      <c r="AB318" s="123" t="str">
        <f>IF(1=1,IF(E318="","",IF(F318="","A CONTROLER",IF(NOT(ISNUMBER(F318)),"TEXTE",IF(OR(W318="",W318&lt;=0),"COMMANDE COUVERTS INCOMPLETE",IF(G318="","UNITE MANQUANTE",IF(COUNTIF(B384:B428,AE318)=0,"UNITE A CONTROLER","OK")))))),N("Z6"))</f>
        <v/>
      </c>
      <c r="AD318" s="144" t="str">
        <f>IF(1=1,IF(E318="","",AD305),N("AB19"))</f>
        <v/>
      </c>
      <c r="AE318" s="125" t="str">
        <f>IF(1=1,IF(G318="","",UPPER(TRIM(SUBSTITUTE(SUBSTITUTE(G318&amp;"",CHAR(160)," ")," "," ")))),N("AC19"))</f>
        <v/>
      </c>
      <c r="AG318" s="5" t="s">
        <v>37</v>
      </c>
    </row>
    <row r="319" spans="1:33" ht="15.75" x14ac:dyDescent="0.25">
      <c r="A319" s="126" t="str">
        <f>IF(1=1,IF(E319="","",A305),N("A20"))</f>
        <v/>
      </c>
      <c r="B319" s="127" t="str">
        <f>IF(1=1,IF(E319="","",B305),N("B20"))</f>
        <v/>
      </c>
      <c r="C319" s="127"/>
      <c r="D319" s="129" t="str">
        <f>IF(ISBLANK(E319),"",LARGE(D305:D318,1)+1)</f>
        <v/>
      </c>
      <c r="E319" s="130"/>
      <c r="F319" s="131"/>
      <c r="G319" s="170"/>
      <c r="H319" s="105"/>
      <c r="I319" s="132" t="str">
        <f>IF(1=1,IF(E319="","",I305),N("H20"))</f>
        <v/>
      </c>
      <c r="J319" s="133" t="str">
        <f>IF(1=1,IF(E319="","",J305),N("I20"))</f>
        <v/>
      </c>
      <c r="K319" s="134" t="str">
        <f>IF(1=1,IF(E319="","",K305),N("J20"))</f>
        <v/>
      </c>
      <c r="L319" s="135" t="str">
        <f>IF(1=1,IF(OR(J319="",O319="",NOT(ISNUMBER(J319)),NOT(ISNUMBER(O319)),J319=0),"",O319/J319),N("L20"))</f>
        <v/>
      </c>
      <c r="M319" s="136" t="str">
        <f>IF(1=1,IF(OR(L319="",NOT(ISNUMBER(F319))),"",F319*L319*IFERROR(INDEX(D384:D428,MATCH(AE319,B384:B428,0)),1)),N("M13"))</f>
        <v/>
      </c>
      <c r="N319" s="137" t="str">
        <f>IF(1=1,IF(F319="","",IF(G319="","",IFERROR(INDEX(E384:E428,MATCH(AE319,B384:B428,0)),G319&amp;""))),N("N6"))</f>
        <v/>
      </c>
      <c r="O319" s="138" t="str">
        <f>IF(1=1,IF(E319="","",O305),N("K20"))</f>
        <v/>
      </c>
      <c r="P319" s="139" t="str">
        <f>IF(1=1,IF(M319="","",IF(AND(ISNUMBER(M319),M319&lt;1,N319="kg"),MAX(1,ROUND(M319*1000,0)),IF(AND(ISNUMBER(M319),M319&lt;1,N319="L"),MAX(1,ROUND(M319*100,0)),ROUND(M319,3)))),N("O20"))</f>
        <v/>
      </c>
      <c r="Q319" s="140" t="str">
        <f>IF(1=1,IF(M319="","",IF(AND(ISNUMBER(M319),M319&lt;1,N319="kg"),"g",IF(AND(ISNUMBER(M319),M319&lt;1,N319="L"),"cl",N319))),N("P20"))</f>
        <v/>
      </c>
      <c r="R319" s="161" t="str">
        <f>IF(1=1,IF(E319="","",IF(F319="","A CONTROLER",IF(NOT(ISNUMBER(F319)),"TEXTE",IF(OR(L319="",L319&lt;=0),"COMMANDE PRINCIPALE INCOMPLETE",IF(G319="","UNITE MANQUANTE",IF(COUNTIF(B384:B428,AE319)=0,"UNITE A CONTROLER","OK")))))),N("Q9"))</f>
        <v/>
      </c>
      <c r="S319" s="105"/>
      <c r="T319" s="141">
        <f t="shared" si="19"/>
        <v>0</v>
      </c>
      <c r="U319" s="133" t="str">
        <f>IF(1=1,IF(E319="","",U305),N("S20"))</f>
        <v/>
      </c>
      <c r="V319" s="133" t="str">
        <f>IF(1=1,IF(E319="","",V305),N("T20"))</f>
        <v/>
      </c>
      <c r="W319" s="135" t="str">
        <f>IF(1=1,IF(OR(U319="",V319="",NOT(ISNUMBER(U319)),NOT(ISNUMBER(V319)),U319=0),"",V319/U319),N("U20"))</f>
        <v/>
      </c>
      <c r="X319" s="136" t="str">
        <f>IF(1=1,IF(OR(W319="",NOT(ISNUMBER(F319))),"",F319*W319*IFERROR(INDEX(D384:D428,MATCH(AE319,B384:B428,0)),1)),N("V7"))</f>
        <v/>
      </c>
      <c r="Y319" s="137" t="str">
        <f>IF(1=1,IF(F319="","",IF(G319="","",IFERROR(INDEX(E384:E428,MATCH(AE319,B384:B428,0)),G319&amp;""))),N("W6"))</f>
        <v/>
      </c>
      <c r="Z319" s="142" t="str">
        <f>IF(1=1,IF(X319="","",IF(AND(ISNUMBER(X319),X319&lt;1,Y319="kg"),MAX(1,ROUND(X319*1000,0)),IF(AND(ISNUMBER(X319),X319&lt;1,Y319="L"),MAX(1,ROUND(X319*100,0)),ROUND(X319,3)))),N("X20"))</f>
        <v/>
      </c>
      <c r="AA319" s="143" t="str">
        <f>IF(1=1,IF(X319="","",IF(AND(ISNUMBER(X319),X319&lt;1,Y319="kg"),"g",IF(AND(ISNUMBER(X319),X319&lt;1,Y319="L"),"cl",Y319))),N("Y20"))</f>
        <v/>
      </c>
      <c r="AB319" s="123" t="str">
        <f>IF(1=1,IF(E319="","",IF(F319="","A CONTROLER",IF(NOT(ISNUMBER(F319)),"TEXTE",IF(OR(W319="",W319&lt;=0),"COMMANDE COUVERTS INCOMPLETE",IF(G319="","UNITE MANQUANTE",IF(COUNTIF(B384:B428,AE319)=0,"UNITE A CONTROLER","OK")))))),N("Z6"))</f>
        <v/>
      </c>
      <c r="AD319" s="144" t="str">
        <f>IF(1=1,IF(E319="","",AD305),N("AB20"))</f>
        <v/>
      </c>
      <c r="AE319" s="125" t="str">
        <f>IF(1=1,IF(G319="","",UPPER(TRIM(SUBSTITUTE(SUBSTITUTE(G319&amp;"",CHAR(160)," ")," "," ")))),N("AC20"))</f>
        <v/>
      </c>
      <c r="AG319" s="4" t="s">
        <v>38</v>
      </c>
    </row>
    <row r="320" spans="1:33" ht="15.75" x14ac:dyDescent="0.25">
      <c r="A320" s="126" t="str">
        <f>IF(1=1,IF(E320="","",A305),N("A21"))</f>
        <v/>
      </c>
      <c r="B320" s="127" t="str">
        <f>IF(1=1,IF(E320="","",B305),N("B21"))</f>
        <v/>
      </c>
      <c r="C320" s="127"/>
      <c r="D320" s="129" t="str">
        <f>IF(ISBLANK(E320),"",LARGE(D305:D319,1)+1)</f>
        <v/>
      </c>
      <c r="E320" s="130"/>
      <c r="F320" s="131"/>
      <c r="G320" s="170"/>
      <c r="H320" s="105"/>
      <c r="I320" s="132" t="str">
        <f>IF(1=1,IF(E320="","",I305),N("H21"))</f>
        <v/>
      </c>
      <c r="J320" s="133" t="str">
        <f>IF(1=1,IF(E320="","",J305),N("I21"))</f>
        <v/>
      </c>
      <c r="K320" s="134" t="str">
        <f>IF(1=1,IF(E320="","",K305),N("J21"))</f>
        <v/>
      </c>
      <c r="L320" s="135" t="str">
        <f>IF(1=1,IF(OR(J320="",O320="",NOT(ISNUMBER(J320)),NOT(ISNUMBER(O320)),J320=0),"",O320/J320),N("L21"))</f>
        <v/>
      </c>
      <c r="M320" s="136" t="str">
        <f>IF(1=1,IF(OR(L320="",NOT(ISNUMBER(F320))),"",F320*L320*IFERROR(INDEX(D384:D428,MATCH(AE320,B384:B428,0)),1)),N("M13"))</f>
        <v/>
      </c>
      <c r="N320" s="137" t="str">
        <f>IF(1=1,IF(F320="","",IF(G320="","",IFERROR(INDEX(E384:E428,MATCH(AE320,B384:B428,0)),G320&amp;""))),N("N6"))</f>
        <v/>
      </c>
      <c r="O320" s="138" t="str">
        <f>IF(1=1,IF(E320="","",O305),N("K21"))</f>
        <v/>
      </c>
      <c r="P320" s="139" t="str">
        <f>IF(1=1,IF(M320="","",IF(AND(ISNUMBER(M320),M320&lt;1,N320="kg"),MAX(1,ROUND(M320*1000,0)),IF(AND(ISNUMBER(M320),M320&lt;1,N320="L"),MAX(1,ROUND(M320*100,0)),ROUND(M320,3)))),N("O21"))</f>
        <v/>
      </c>
      <c r="Q320" s="140" t="str">
        <f>IF(1=1,IF(M320="","",IF(AND(ISNUMBER(M320),M320&lt;1,N320="kg"),"g",IF(AND(ISNUMBER(M320),M320&lt;1,N320="L"),"cl",N320))),N("P21"))</f>
        <v/>
      </c>
      <c r="R320" s="161" t="str">
        <f>IF(1=1,IF(E320="","",IF(F320="","A CONTROLER",IF(NOT(ISNUMBER(F320)),"TEXTE",IF(OR(L320="",L320&lt;=0),"COMMANDE PRINCIPALE INCOMPLETE",IF(G320="","UNITE MANQUANTE",IF(COUNTIF(B384:B428,AE320)=0,"UNITE A CONTROLER","OK")))))),N("Q9"))</f>
        <v/>
      </c>
      <c r="S320" s="105"/>
      <c r="T320" s="141">
        <f t="shared" si="19"/>
        <v>0</v>
      </c>
      <c r="U320" s="133" t="str">
        <f>IF(1=1,IF(E320="","",U305),N("S21"))</f>
        <v/>
      </c>
      <c r="V320" s="133" t="str">
        <f>IF(1=1,IF(E320="","",V305),N("T21"))</f>
        <v/>
      </c>
      <c r="W320" s="135" t="str">
        <f>IF(1=1,IF(OR(U320="",V320="",NOT(ISNUMBER(U320)),NOT(ISNUMBER(V320)),U320=0),"",V320/U320),N("U21"))</f>
        <v/>
      </c>
      <c r="X320" s="136" t="str">
        <f>IF(1=1,IF(OR(W320="",NOT(ISNUMBER(F320))),"",F320*W320*IFERROR(INDEX(D384:D428,MATCH(AE320,B384:B428,0)),1)),N("V7"))</f>
        <v/>
      </c>
      <c r="Y320" s="137" t="str">
        <f>IF(1=1,IF(F320="","",IF(G320="","",IFERROR(INDEX(E384:E428,MATCH(AE320,B384:B428,0)),G320&amp;""))),N("W6"))</f>
        <v/>
      </c>
      <c r="Z320" s="142" t="str">
        <f>IF(1=1,IF(X320="","",IF(AND(ISNUMBER(X320),X320&lt;1,Y320="kg"),MAX(1,ROUND(X320*1000,0)),IF(AND(ISNUMBER(X320),X320&lt;1,Y320="L"),MAX(1,ROUND(X320*100,0)),ROUND(X320,3)))),N("X21"))</f>
        <v/>
      </c>
      <c r="AA320" s="143" t="str">
        <f>IF(1=1,IF(X320="","",IF(AND(ISNUMBER(X320),X320&lt;1,Y320="kg"),"g",IF(AND(ISNUMBER(X320),X320&lt;1,Y320="L"),"cl",Y320))),N("Y21"))</f>
        <v/>
      </c>
      <c r="AB320" s="123" t="str">
        <f>IF(1=1,IF(E320="","",IF(F320="","A CONTROLER",IF(NOT(ISNUMBER(F320)),"TEXTE",IF(OR(W320="",W320&lt;=0),"COMMANDE COUVERTS INCOMPLETE",IF(G320="","UNITE MANQUANTE",IF(COUNTIF(B384:B428,AE320)=0,"UNITE A CONTROLER","OK")))))),N("Z6"))</f>
        <v/>
      </c>
      <c r="AD320" s="144" t="str">
        <f>IF(1=1,IF(E320="","",AD305),N("AB21"))</f>
        <v/>
      </c>
      <c r="AE320" s="125" t="str">
        <f>IF(1=1,IF(G320="","",UPPER(TRIM(SUBSTITUTE(SUBSTITUTE(G320&amp;"",CHAR(160)," ")," "," ")))),N("AC21"))</f>
        <v/>
      </c>
      <c r="AG320" s="4" t="s">
        <v>39</v>
      </c>
    </row>
    <row r="321" spans="1:33" ht="15.75" x14ac:dyDescent="0.25">
      <c r="A321" s="126" t="str">
        <f>IF(1=1,IF(E321="","",A305),N("A22"))</f>
        <v/>
      </c>
      <c r="B321" s="127" t="str">
        <f>IF(1=1,IF(E321="","",B305),N("B22"))</f>
        <v/>
      </c>
      <c r="C321" s="127"/>
      <c r="D321" s="129" t="str">
        <f>IF(ISBLANK(E321),"",LARGE(D305:D320,1)+1)</f>
        <v/>
      </c>
      <c r="E321" s="130"/>
      <c r="F321" s="131"/>
      <c r="G321" s="170"/>
      <c r="H321" s="105"/>
      <c r="I321" s="132" t="str">
        <f>IF(1=1,IF(E321="","",I305),N("H22"))</f>
        <v/>
      </c>
      <c r="J321" s="133" t="str">
        <f>IF(1=1,IF(E321="","",J305),N("I22"))</f>
        <v/>
      </c>
      <c r="K321" s="134" t="str">
        <f>IF(1=1,IF(E321="","",K305),N("J22"))</f>
        <v/>
      </c>
      <c r="L321" s="135" t="str">
        <f>IF(1=1,IF(OR(J321="",O321="",NOT(ISNUMBER(J321)),NOT(ISNUMBER(O321)),J321=0),"",O321/J321),N("L22"))</f>
        <v/>
      </c>
      <c r="M321" s="136" t="str">
        <f>IF(1=1,IF(OR(L321="",NOT(ISNUMBER(F321))),"",F321*L321*IFERROR(INDEX(D384:D428,MATCH(AE321,B384:B428,0)),1)),N("M13"))</f>
        <v/>
      </c>
      <c r="N321" s="137" t="str">
        <f>IF(1=1,IF(F321="","",IF(G321="","",IFERROR(INDEX(E384:E428,MATCH(AE321,B384:B428,0)),G321&amp;""))),N("N6"))</f>
        <v/>
      </c>
      <c r="O321" s="138" t="str">
        <f>IF(1=1,IF(E321="","",O305),N("K22"))</f>
        <v/>
      </c>
      <c r="P321" s="139" t="str">
        <f>IF(1=1,IF(M321="","",IF(AND(ISNUMBER(M321),M321&lt;1,N321="kg"),MAX(1,ROUND(M321*1000,0)),IF(AND(ISNUMBER(M321),M321&lt;1,N321="L"),MAX(1,ROUND(M321*100,0)),ROUND(M321,3)))),N("O22"))</f>
        <v/>
      </c>
      <c r="Q321" s="140" t="str">
        <f>IF(1=1,IF(M321="","",IF(AND(ISNUMBER(M321),M321&lt;1,N321="kg"),"g",IF(AND(ISNUMBER(M321),M321&lt;1,N321="L"),"cl",N321))),N("P22"))</f>
        <v/>
      </c>
      <c r="R321" s="161" t="str">
        <f>IF(1=1,IF(E321="","",IF(F321="","A CONTROLER",IF(NOT(ISNUMBER(F321)),"TEXTE",IF(OR(L321="",L321&lt;=0),"COMMANDE PRINCIPALE INCOMPLETE",IF(G321="","UNITE MANQUANTE",IF(COUNTIF(B384:B428,AE321)=0,"UNITE A CONTROLER","OK")))))),N("Q9"))</f>
        <v/>
      </c>
      <c r="S321" s="105"/>
      <c r="T321" s="141">
        <f t="shared" si="19"/>
        <v>0</v>
      </c>
      <c r="U321" s="133" t="str">
        <f>IF(1=1,IF(E321="","",U305),N("S22"))</f>
        <v/>
      </c>
      <c r="V321" s="133" t="str">
        <f>IF(1=1,IF(E321="","",V305),N("T22"))</f>
        <v/>
      </c>
      <c r="W321" s="135" t="str">
        <f>IF(1=1,IF(OR(U321="",V321="",NOT(ISNUMBER(U321)),NOT(ISNUMBER(V321)),U321=0),"",V321/U321),N("U22"))</f>
        <v/>
      </c>
      <c r="X321" s="136" t="str">
        <f>IF(1=1,IF(OR(W321="",NOT(ISNUMBER(F321))),"",F321*W321*IFERROR(INDEX(D384:D428,MATCH(AE321,B384:B428,0)),1)),N("V7"))</f>
        <v/>
      </c>
      <c r="Y321" s="137" t="str">
        <f>IF(1=1,IF(F321="","",IF(G321="","",IFERROR(INDEX(E384:E428,MATCH(AE321,B384:B428,0)),G321&amp;""))),N("W6"))</f>
        <v/>
      </c>
      <c r="Z321" s="142" t="str">
        <f>IF(1=1,IF(X321="","",IF(AND(ISNUMBER(X321),X321&lt;1,Y321="kg"),MAX(1,ROUND(X321*1000,0)),IF(AND(ISNUMBER(X321),X321&lt;1,Y321="L"),MAX(1,ROUND(X321*100,0)),ROUND(X321,3)))),N("X22"))</f>
        <v/>
      </c>
      <c r="AA321" s="143" t="str">
        <f>IF(1=1,IF(X321="","",IF(AND(ISNUMBER(X321),X321&lt;1,Y321="kg"),"g",IF(AND(ISNUMBER(X321),X321&lt;1,Y321="L"),"cl",Y321))),N("Y22"))</f>
        <v/>
      </c>
      <c r="AB321" s="123" t="str">
        <f>IF(1=1,IF(E321="","",IF(F321="","A CONTROLER",IF(NOT(ISNUMBER(F321)),"TEXTE",IF(OR(W321="",W321&lt;=0),"COMMANDE COUVERTS INCOMPLETE",IF(G321="","UNITE MANQUANTE",IF(COUNTIF(B384:B428,AE321)=0,"UNITE A CONTROLER","OK")))))),N("Z6"))</f>
        <v/>
      </c>
      <c r="AD321" s="144" t="str">
        <f>IF(1=1,IF(E321="","",AD305),N("AB22"))</f>
        <v/>
      </c>
      <c r="AE321" s="125" t="str">
        <f>IF(1=1,IF(G321="","",UPPER(TRIM(SUBSTITUTE(SUBSTITUTE(G321&amp;"",CHAR(160)," ")," "," ")))),N("AC22"))</f>
        <v/>
      </c>
      <c r="AG321" s="4" t="s">
        <v>40</v>
      </c>
    </row>
    <row r="322" spans="1:33" ht="15.75" x14ac:dyDescent="0.25">
      <c r="A322" s="126" t="str">
        <f>IF(1=1,IF(E322="","",A305),N("A23"))</f>
        <v/>
      </c>
      <c r="B322" s="127" t="str">
        <f>IF(1=1,IF(E322="","",B305),N("B23"))</f>
        <v/>
      </c>
      <c r="C322" s="127"/>
      <c r="D322" s="129" t="str">
        <f>IF(ISBLANK(E322),"",LARGE(D305:D321,1)+1)</f>
        <v/>
      </c>
      <c r="E322" s="130"/>
      <c r="F322" s="131"/>
      <c r="G322" s="170"/>
      <c r="H322" s="105"/>
      <c r="I322" s="132" t="str">
        <f>IF(1=1,IF(E322="","",I305),N("H23"))</f>
        <v/>
      </c>
      <c r="J322" s="133" t="str">
        <f>IF(1=1,IF(E322="","",J305),N("I23"))</f>
        <v/>
      </c>
      <c r="K322" s="134" t="str">
        <f>IF(1=1,IF(E322="","",K305),N("J23"))</f>
        <v/>
      </c>
      <c r="L322" s="135" t="str">
        <f>IF(1=1,IF(OR(J322="",O322="",NOT(ISNUMBER(J322)),NOT(ISNUMBER(O322)),J322=0),"",O322/J322),N("L23"))</f>
        <v/>
      </c>
      <c r="M322" s="136" t="str">
        <f>IF(1=1,IF(OR(L322="",NOT(ISNUMBER(F322))),"",F322*L322*IFERROR(INDEX(D384:D428,MATCH(AE322,B384:B428,0)),1)),N("M13"))</f>
        <v/>
      </c>
      <c r="N322" s="137" t="str">
        <f>IF(1=1,IF(F322="","",IF(G322="","",IFERROR(INDEX(E384:E428,MATCH(AE322,B384:B428,0)),G322&amp;""))),N("N6"))</f>
        <v/>
      </c>
      <c r="O322" s="138" t="str">
        <f>IF(1=1,IF(E322="","",O305),N("K23"))</f>
        <v/>
      </c>
      <c r="P322" s="139" t="str">
        <f>IF(1=1,IF(M322="","",IF(AND(ISNUMBER(M322),M322&lt;1,N322="kg"),MAX(1,ROUND(M322*1000,0)),IF(AND(ISNUMBER(M322),M322&lt;1,N322="L"),MAX(1,ROUND(M322*100,0)),ROUND(M322,3)))),N("O23"))</f>
        <v/>
      </c>
      <c r="Q322" s="140" t="str">
        <f>IF(1=1,IF(M322="","",IF(AND(ISNUMBER(M322),M322&lt;1,N322="kg"),"g",IF(AND(ISNUMBER(M322),M322&lt;1,N322="L"),"cl",N322))),N("P23"))</f>
        <v/>
      </c>
      <c r="R322" s="161" t="str">
        <f>IF(1=1,IF(E322="","",IF(F322="","A CONTROLER",IF(NOT(ISNUMBER(F322)),"TEXTE",IF(OR(L322="",L322&lt;=0),"COMMANDE PRINCIPALE INCOMPLETE",IF(G322="","UNITE MANQUANTE",IF(COUNTIF(B384:B428,AE322)=0,"UNITE A CONTROLER","OK")))))),N("Q9"))</f>
        <v/>
      </c>
      <c r="S322" s="105"/>
      <c r="T322" s="141">
        <f t="shared" si="19"/>
        <v>0</v>
      </c>
      <c r="U322" s="133" t="str">
        <f>IF(1=1,IF(E322="","",U305),N("S23"))</f>
        <v/>
      </c>
      <c r="V322" s="133" t="str">
        <f>IF(1=1,IF(E322="","",V305),N("T23"))</f>
        <v/>
      </c>
      <c r="W322" s="135" t="str">
        <f>IF(1=1,IF(OR(U322="",V322="",NOT(ISNUMBER(U322)),NOT(ISNUMBER(V322)),U322=0),"",V322/U322),N("U23"))</f>
        <v/>
      </c>
      <c r="X322" s="136" t="str">
        <f>IF(1=1,IF(OR(W322="",NOT(ISNUMBER(F322))),"",F322*W322*IFERROR(INDEX(D384:D428,MATCH(AE322,B384:B428,0)),1)),N("V7"))</f>
        <v/>
      </c>
      <c r="Y322" s="137" t="str">
        <f>IF(1=1,IF(F322="","",IF(G322="","",IFERROR(INDEX(E384:E428,MATCH(AE322,B384:B428,0)),G322&amp;""))),N("W6"))</f>
        <v/>
      </c>
      <c r="Z322" s="142" t="str">
        <f>IF(1=1,IF(X322="","",IF(AND(ISNUMBER(X322),X322&lt;1,Y322="kg"),MAX(1,ROUND(X322*1000,0)),IF(AND(ISNUMBER(X322),X322&lt;1,Y322="L"),MAX(1,ROUND(X322*100,0)),ROUND(X322,3)))),N("X23"))</f>
        <v/>
      </c>
      <c r="AA322" s="143" t="str">
        <f>IF(1=1,IF(X322="","",IF(AND(ISNUMBER(X322),X322&lt;1,Y322="kg"),"g",IF(AND(ISNUMBER(X322),X322&lt;1,Y322="L"),"cl",Y322))),N("Y23"))</f>
        <v/>
      </c>
      <c r="AB322" s="123" t="str">
        <f>IF(1=1,IF(E322="","",IF(F322="","A CONTROLER",IF(NOT(ISNUMBER(F322)),"TEXTE",IF(OR(W322="",W322&lt;=0),"COMMANDE COUVERTS INCOMPLETE",IF(G322="","UNITE MANQUANTE",IF(COUNTIF(B384:B428,AE322)=0,"UNITE A CONTROLER","OK")))))),N("Z6"))</f>
        <v/>
      </c>
      <c r="AD322" s="144" t="str">
        <f>IF(1=1,IF(E322="","",AD305),N("AB23"))</f>
        <v/>
      </c>
      <c r="AE322" s="125" t="str">
        <f>IF(1=1,IF(G322="","",UPPER(TRIM(SUBSTITUTE(SUBSTITUTE(G322&amp;"",CHAR(160)," ")," "," ")))),N("AC23"))</f>
        <v/>
      </c>
      <c r="AG322" s="4" t="s">
        <v>41</v>
      </c>
    </row>
    <row r="323" spans="1:33" ht="15.75" x14ac:dyDescent="0.25">
      <c r="A323" s="126" t="str">
        <f>IF(1=1,IF(E323="","",A305),N("A24"))</f>
        <v/>
      </c>
      <c r="B323" s="127" t="str">
        <f>IF(1=1,IF(E323="","",B305),N("B24"))</f>
        <v/>
      </c>
      <c r="C323" s="127"/>
      <c r="D323" s="129" t="str">
        <f>IF(ISBLANK(E323),"",LARGE(D305:D322,1)+1)</f>
        <v/>
      </c>
      <c r="E323" s="130"/>
      <c r="F323" s="131"/>
      <c r="G323" s="170"/>
      <c r="H323" s="105"/>
      <c r="I323" s="132" t="str">
        <f>IF(1=1,IF(E323="","",I305),N("H24"))</f>
        <v/>
      </c>
      <c r="J323" s="133" t="str">
        <f>IF(1=1,IF(E323="","",J305),N("I24"))</f>
        <v/>
      </c>
      <c r="K323" s="134" t="str">
        <f>IF(1=1,IF(E323="","",K305),N("J24"))</f>
        <v/>
      </c>
      <c r="L323" s="135" t="str">
        <f>IF(1=1,IF(OR(J323="",O323="",NOT(ISNUMBER(J323)),NOT(ISNUMBER(O323)),J323=0),"",O323/J323),N("L24"))</f>
        <v/>
      </c>
      <c r="M323" s="136" t="str">
        <f>IF(1=1,IF(OR(L323="",NOT(ISNUMBER(F323))),"",F323*L323*IFERROR(INDEX(D384:D428,MATCH(AE323,B384:B428,0)),1)),N("M13"))</f>
        <v/>
      </c>
      <c r="N323" s="137" t="str">
        <f>IF(1=1,IF(F323="","",IF(G323="","",IFERROR(INDEX(E384:E428,MATCH(AE323,B384:B428,0)),G323&amp;""))),N("N6"))</f>
        <v/>
      </c>
      <c r="O323" s="138" t="str">
        <f>IF(1=1,IF(E323="","",O305),N("K24"))</f>
        <v/>
      </c>
      <c r="P323" s="139" t="str">
        <f>IF(1=1,IF(M323="","",IF(AND(ISNUMBER(M323),M323&lt;1,N323="kg"),MAX(1,ROUND(M323*1000,0)),IF(AND(ISNUMBER(M323),M323&lt;1,N323="L"),MAX(1,ROUND(M323*100,0)),ROUND(M323,3)))),N("O24"))</f>
        <v/>
      </c>
      <c r="Q323" s="140" t="str">
        <f>IF(1=1,IF(M323="","",IF(AND(ISNUMBER(M323),M323&lt;1,N323="kg"),"g",IF(AND(ISNUMBER(M323),M323&lt;1,N323="L"),"cl",N323))),N("P24"))</f>
        <v/>
      </c>
      <c r="R323" s="161" t="str">
        <f>IF(1=1,IF(E323="","",IF(F323="","A CONTROLER",IF(NOT(ISNUMBER(F323)),"TEXTE",IF(OR(L323="",L323&lt;=0),"COMMANDE PRINCIPALE INCOMPLETE",IF(G323="","UNITE MANQUANTE",IF(COUNTIF(B384:B428,AE323)=0,"UNITE A CONTROLER","OK")))))),N("Q9"))</f>
        <v/>
      </c>
      <c r="S323" s="105"/>
      <c r="T323" s="141">
        <f t="shared" si="19"/>
        <v>0</v>
      </c>
      <c r="U323" s="133" t="str">
        <f>IF(1=1,IF(E323="","",U305),N("S24"))</f>
        <v/>
      </c>
      <c r="V323" s="133" t="str">
        <f>IF(1=1,IF(E323="","",V305),N("T24"))</f>
        <v/>
      </c>
      <c r="W323" s="135" t="str">
        <f>IF(1=1,IF(OR(U323="",V323="",NOT(ISNUMBER(U323)),NOT(ISNUMBER(V323)),U323=0),"",V323/U323),N("U24"))</f>
        <v/>
      </c>
      <c r="X323" s="136" t="str">
        <f>IF(1=1,IF(OR(W323="",NOT(ISNUMBER(F323))),"",F323*W323*IFERROR(INDEX(D384:D428,MATCH(AE323,B384:B428,0)),1)),N("V7"))</f>
        <v/>
      </c>
      <c r="Y323" s="137" t="str">
        <f>IF(1=1,IF(F323="","",IF(G323="","",IFERROR(INDEX(E384:E428,MATCH(AE323,B384:B428,0)),G323&amp;""))),N("W6"))</f>
        <v/>
      </c>
      <c r="Z323" s="142" t="str">
        <f>IF(1=1,IF(X323="","",IF(AND(ISNUMBER(X323),X323&lt;1,Y323="kg"),MAX(1,ROUND(X323*1000,0)),IF(AND(ISNUMBER(X323),X323&lt;1,Y323="L"),MAX(1,ROUND(X323*100,0)),ROUND(X323,3)))),N("X24"))</f>
        <v/>
      </c>
      <c r="AA323" s="143" t="str">
        <f>IF(1=1,IF(X323="","",IF(AND(ISNUMBER(X323),X323&lt;1,Y323="kg"),"g",IF(AND(ISNUMBER(X323),X323&lt;1,Y323="L"),"cl",Y323))),N("Y24"))</f>
        <v/>
      </c>
      <c r="AB323" s="123" t="str">
        <f>IF(1=1,IF(E323="","",IF(F323="","A CONTROLER",IF(NOT(ISNUMBER(F323)),"TEXTE",IF(OR(W323="",W323&lt;=0),"COMMANDE COUVERTS INCOMPLETE",IF(G323="","UNITE MANQUANTE",IF(COUNTIF(B384:B428,AE323)=0,"UNITE A CONTROLER","OK")))))),N("Z6"))</f>
        <v/>
      </c>
      <c r="AD323" s="144" t="str">
        <f>IF(1=1,IF(E323="","",AD305),N("AB24"))</f>
        <v/>
      </c>
      <c r="AE323" s="125" t="str">
        <f>IF(1=1,IF(G323="","",UPPER(TRIM(SUBSTITUTE(SUBSTITUTE(G323&amp;"",CHAR(160)," ")," "," ")))),N("AC24"))</f>
        <v/>
      </c>
      <c r="AG323" s="5" t="s">
        <v>42</v>
      </c>
    </row>
    <row r="324" spans="1:33" ht="15.75" x14ac:dyDescent="0.25">
      <c r="A324" s="126" t="str">
        <f>IF(1=1,IF(E324="","",A305),N("A25"))</f>
        <v/>
      </c>
      <c r="B324" s="127" t="str">
        <f>IF(1=1,IF(E324="","",B305),N("B25"))</f>
        <v/>
      </c>
      <c r="C324" s="127"/>
      <c r="D324" s="129" t="str">
        <f>IF(ISBLANK(E324),"",LARGE(D305:D323,1)+1)</f>
        <v/>
      </c>
      <c r="E324" s="130"/>
      <c r="F324" s="131"/>
      <c r="G324" s="170"/>
      <c r="H324" s="105"/>
      <c r="I324" s="132" t="str">
        <f>IF(1=1,IF(E324="","",I305),N("H25"))</f>
        <v/>
      </c>
      <c r="J324" s="133" t="str">
        <f>IF(1=1,IF(E324="","",J305),N("I25"))</f>
        <v/>
      </c>
      <c r="K324" s="134" t="str">
        <f>IF(1=1,IF(E324="","",K305),N("J25"))</f>
        <v/>
      </c>
      <c r="L324" s="135" t="str">
        <f>IF(1=1,IF(OR(J324="",O324="",NOT(ISNUMBER(J324)),NOT(ISNUMBER(O324)),J324=0),"",O324/J324),N("L25"))</f>
        <v/>
      </c>
      <c r="M324" s="136" t="str">
        <f>IF(1=1,IF(OR(L324="",NOT(ISNUMBER(F324))),"",F324*L324*IFERROR(INDEX(D384:D428,MATCH(AE324,B384:B428,0)),1)),N("M13"))</f>
        <v/>
      </c>
      <c r="N324" s="137" t="str">
        <f>IF(1=1,IF(F324="","",IF(G324="","",IFERROR(INDEX(E384:E428,MATCH(AE324,B384:B428,0)),G324&amp;""))),N("N6"))</f>
        <v/>
      </c>
      <c r="O324" s="138" t="str">
        <f>IF(1=1,IF(E324="","",O305),N("K25"))</f>
        <v/>
      </c>
      <c r="P324" s="139" t="str">
        <f>IF(1=1,IF(M324="","",IF(AND(ISNUMBER(M324),M324&lt;1,N324="kg"),MAX(1,ROUND(M324*1000,0)),IF(AND(ISNUMBER(M324),M324&lt;1,N324="L"),MAX(1,ROUND(M324*100,0)),ROUND(M324,3)))),N("O25"))</f>
        <v/>
      </c>
      <c r="Q324" s="140" t="str">
        <f>IF(1=1,IF(M324="","",IF(AND(ISNUMBER(M324),M324&lt;1,N324="kg"),"g",IF(AND(ISNUMBER(M324),M324&lt;1,N324="L"),"cl",N324))),N("P25"))</f>
        <v/>
      </c>
      <c r="R324" s="161" t="str">
        <f>IF(1=1,IF(E324="","",IF(F324="","A CONTROLER",IF(NOT(ISNUMBER(F324)),"TEXTE",IF(OR(L324="",L324&lt;=0),"COMMANDE PRINCIPALE INCOMPLETE",IF(G324="","UNITE MANQUANTE",IF(COUNTIF(B384:B428,AE324)=0,"UNITE A CONTROLER","OK")))))),N("Q9"))</f>
        <v/>
      </c>
      <c r="S324" s="105"/>
      <c r="T324" s="141">
        <f t="shared" si="19"/>
        <v>0</v>
      </c>
      <c r="U324" s="133" t="str">
        <f>IF(1=1,IF(E324="","",U305),N("S25"))</f>
        <v/>
      </c>
      <c r="V324" s="133" t="str">
        <f>IF(1=1,IF(E324="","",V305),N("T25"))</f>
        <v/>
      </c>
      <c r="W324" s="135" t="str">
        <f>IF(1=1,IF(OR(U324="",V324="",NOT(ISNUMBER(U324)),NOT(ISNUMBER(V324)),U324=0),"",V324/U324),N("U25"))</f>
        <v/>
      </c>
      <c r="X324" s="136" t="str">
        <f>IF(1=1,IF(OR(W324="",NOT(ISNUMBER(F324))),"",F324*W324*IFERROR(INDEX(D384:D428,MATCH(AE324,B384:B428,0)),1)),N("V7"))</f>
        <v/>
      </c>
      <c r="Y324" s="137" t="str">
        <f>IF(1=1,IF(F324="","",IF(G324="","",IFERROR(INDEX(E384:E428,MATCH(AE324,B384:B428,0)),G324&amp;""))),N("W6"))</f>
        <v/>
      </c>
      <c r="Z324" s="142" t="str">
        <f>IF(1=1,IF(X324="","",IF(AND(ISNUMBER(X324),X324&lt;1,Y324="kg"),MAX(1,ROUND(X324*1000,0)),IF(AND(ISNUMBER(X324),X324&lt;1,Y324="L"),MAX(1,ROUND(X324*100,0)),ROUND(X324,3)))),N("X25"))</f>
        <v/>
      </c>
      <c r="AA324" s="143" t="str">
        <f>IF(1=1,IF(X324="","",IF(AND(ISNUMBER(X324),X324&lt;1,Y324="kg"),"g",IF(AND(ISNUMBER(X324),X324&lt;1,Y324="L"),"cl",Y324))),N("Y25"))</f>
        <v/>
      </c>
      <c r="AB324" s="123" t="str">
        <f>IF(1=1,IF(E324="","",IF(F324="","A CONTROLER",IF(NOT(ISNUMBER(F324)),"TEXTE",IF(OR(W324="",W324&lt;=0),"COMMANDE COUVERTS INCOMPLETE",IF(G324="","UNITE MANQUANTE",IF(COUNTIF(B384:B428,AE324)=0,"UNITE A CONTROLER","OK")))))),N("Z6"))</f>
        <v/>
      </c>
      <c r="AD324" s="144" t="str">
        <f>IF(1=1,IF(E324="","",AD305),N("AB25"))</f>
        <v/>
      </c>
      <c r="AE324" s="125" t="str">
        <f>IF(1=1,IF(G324="","",UPPER(TRIM(SUBSTITUTE(SUBSTITUTE(G324&amp;"",CHAR(160)," ")," "," ")))),N("AC25"))</f>
        <v/>
      </c>
      <c r="AG324" s="5" t="s">
        <v>43</v>
      </c>
    </row>
    <row r="325" spans="1:33" ht="15.75" x14ac:dyDescent="0.25">
      <c r="A325" s="126" t="str">
        <f>IF(1=1,IF(E325="","",A305),N("A26"))</f>
        <v/>
      </c>
      <c r="B325" s="127" t="str">
        <f>IF(1=1,IF(E325="","",B305),N("B26"))</f>
        <v/>
      </c>
      <c r="C325" s="127"/>
      <c r="D325" s="129" t="str">
        <f>IF(ISBLANK(E325),"",LARGE(D305:D324,1)+1)</f>
        <v/>
      </c>
      <c r="E325" s="130"/>
      <c r="F325" s="131"/>
      <c r="G325" s="170"/>
      <c r="H325" s="105"/>
      <c r="I325" s="132" t="str">
        <f>IF(1=1,IF(E325="","",I305),N("H26"))</f>
        <v/>
      </c>
      <c r="J325" s="133" t="str">
        <f>IF(1=1,IF(E325="","",J305),N("I26"))</f>
        <v/>
      </c>
      <c r="K325" s="134" t="str">
        <f>IF(1=1,IF(E325="","",K305),N("J26"))</f>
        <v/>
      </c>
      <c r="L325" s="135" t="str">
        <f>IF(1=1,IF(OR(J325="",O325="",NOT(ISNUMBER(J325)),NOT(ISNUMBER(O325)),J325=0),"",O325/J325),N("L26"))</f>
        <v/>
      </c>
      <c r="M325" s="136" t="str">
        <f>IF(1=1,IF(OR(L325="",NOT(ISNUMBER(F325))),"",F325*L325*IFERROR(INDEX(D384:D428,MATCH(AE325,B384:B428,0)),1)),N("M13"))</f>
        <v/>
      </c>
      <c r="N325" s="137" t="str">
        <f>IF(1=1,IF(F325="","",IF(G325="","",IFERROR(INDEX(E384:E428,MATCH(AE325,B384:B428,0)),G325&amp;""))),N("N6"))</f>
        <v/>
      </c>
      <c r="O325" s="138" t="str">
        <f>IF(1=1,IF(E325="","",O305),N("K26"))</f>
        <v/>
      </c>
      <c r="P325" s="139" t="str">
        <f>IF(1=1,IF(M325="","",IF(AND(ISNUMBER(M325),M325&lt;1,N325="kg"),MAX(1,ROUND(M325*1000,0)),IF(AND(ISNUMBER(M325),M325&lt;1,N325="L"),MAX(1,ROUND(M325*100,0)),ROUND(M325,3)))),N("O26"))</f>
        <v/>
      </c>
      <c r="Q325" s="140" t="str">
        <f>IF(1=1,IF(M325="","",IF(AND(ISNUMBER(M325),M325&lt;1,N325="kg"),"g",IF(AND(ISNUMBER(M325),M325&lt;1,N325="L"),"cl",N325))),N("P26"))</f>
        <v/>
      </c>
      <c r="R325" s="161" t="str">
        <f>IF(1=1,IF(E325="","",IF(F325="","A CONTROLER",IF(NOT(ISNUMBER(F325)),"TEXTE",IF(OR(L325="",L325&lt;=0),"COMMANDE PRINCIPALE INCOMPLETE",IF(G325="","UNITE MANQUANTE",IF(COUNTIF(B384:B428,AE325)=0,"UNITE A CONTROLER","OK")))))),N("Q9"))</f>
        <v/>
      </c>
      <c r="S325" s="105"/>
      <c r="T325" s="141">
        <f t="shared" si="19"/>
        <v>0</v>
      </c>
      <c r="U325" s="133" t="str">
        <f>IF(1=1,IF(E325="","",U305),N("S26"))</f>
        <v/>
      </c>
      <c r="V325" s="133" t="str">
        <f>IF(1=1,IF(E325="","",V305),N("T26"))</f>
        <v/>
      </c>
      <c r="W325" s="135" t="str">
        <f>IF(1=1,IF(OR(U325="",V325="",NOT(ISNUMBER(U325)),NOT(ISNUMBER(V325)),U325=0),"",V325/U325),N("U26"))</f>
        <v/>
      </c>
      <c r="X325" s="136" t="str">
        <f>IF(1=1,IF(OR(W325="",NOT(ISNUMBER(F325))),"",F325*W325*IFERROR(INDEX(D384:D428,MATCH(AE325,B384:B428,0)),1)),N("V7"))</f>
        <v/>
      </c>
      <c r="Y325" s="137" t="str">
        <f>IF(1=1,IF(F325="","",IF(G325="","",IFERROR(INDEX(E384:E428,MATCH(AE325,B384:B428,0)),G325&amp;""))),N("W6"))</f>
        <v/>
      </c>
      <c r="Z325" s="142" t="str">
        <f>IF(1=1,IF(X325="","",IF(AND(ISNUMBER(X325),X325&lt;1,Y325="kg"),MAX(1,ROUND(X325*1000,0)),IF(AND(ISNUMBER(X325),X325&lt;1,Y325="L"),MAX(1,ROUND(X325*100,0)),ROUND(X325,3)))),N("X26"))</f>
        <v/>
      </c>
      <c r="AA325" s="143" t="str">
        <f>IF(1=1,IF(X325="","",IF(AND(ISNUMBER(X325),X325&lt;1,Y325="kg"),"g",IF(AND(ISNUMBER(X325),X325&lt;1,Y325="L"),"cl",Y325))),N("Y26"))</f>
        <v/>
      </c>
      <c r="AB325" s="123" t="str">
        <f>IF(1=1,IF(E325="","",IF(F325="","A CONTROLER",IF(NOT(ISNUMBER(F325)),"TEXTE",IF(OR(W325="",W325&lt;=0),"COMMANDE COUVERTS INCOMPLETE",IF(G325="","UNITE MANQUANTE",IF(COUNTIF(B384:B428,AE325)=0,"UNITE A CONTROLER","OK")))))),N("Z6"))</f>
        <v/>
      </c>
      <c r="AD325" s="144" t="str">
        <f>IF(1=1,IF(E325="","",AD305),N("AB26"))</f>
        <v/>
      </c>
      <c r="AE325" s="125" t="str">
        <f>IF(1=1,IF(G325="","",UPPER(TRIM(SUBSTITUTE(SUBSTITUTE(G325&amp;"",CHAR(160)," ")," "," ")))),N("AC26"))</f>
        <v/>
      </c>
      <c r="AG325" s="5" t="s">
        <v>44</v>
      </c>
    </row>
    <row r="326" spans="1:33" ht="15.75" x14ac:dyDescent="0.25">
      <c r="A326" s="126" t="str">
        <f>IF(1=1,IF(E326="","",A305),N("A27"))</f>
        <v/>
      </c>
      <c r="B326" s="127" t="str">
        <f>IF(1=1,IF(E326="","",B305),N("B27"))</f>
        <v/>
      </c>
      <c r="C326" s="127"/>
      <c r="D326" s="129" t="str">
        <f>IF(ISBLANK(E326),"",LARGE(D305:D325,1)+1)</f>
        <v/>
      </c>
      <c r="E326" s="130"/>
      <c r="F326" s="131"/>
      <c r="G326" s="170"/>
      <c r="H326" s="105"/>
      <c r="I326" s="132" t="str">
        <f>IF(1=1,IF(E326="","",I305),N("H27"))</f>
        <v/>
      </c>
      <c r="J326" s="133" t="str">
        <f>IF(1=1,IF(E326="","",J305),N("I27"))</f>
        <v/>
      </c>
      <c r="K326" s="134" t="str">
        <f>IF(1=1,IF(E326="","",K305),N("J27"))</f>
        <v/>
      </c>
      <c r="L326" s="135" t="str">
        <f>IF(1=1,IF(OR(J326="",O326="",NOT(ISNUMBER(J326)),NOT(ISNUMBER(O326)),J326=0),"",O326/J326),N("L27"))</f>
        <v/>
      </c>
      <c r="M326" s="136" t="str">
        <f>IF(1=1,IF(OR(L326="",NOT(ISNUMBER(F326))),"",F326*L326*IFERROR(INDEX(D384:D428,MATCH(AE326,B384:B428,0)),1)),N("M13"))</f>
        <v/>
      </c>
      <c r="N326" s="137" t="str">
        <f>IF(1=1,IF(F326="","",IF(G326="","",IFERROR(INDEX(E384:E428,MATCH(AE326,B384:B428,0)),G326&amp;""))),N("N6"))</f>
        <v/>
      </c>
      <c r="O326" s="138" t="str">
        <f>IF(1=1,IF(E326="","",O305),N("K27"))</f>
        <v/>
      </c>
      <c r="P326" s="139" t="str">
        <f>IF(1=1,IF(M326="","",IF(AND(ISNUMBER(M326),M326&lt;1,N326="kg"),MAX(1,ROUND(M326*1000,0)),IF(AND(ISNUMBER(M326),M326&lt;1,N326="L"),MAX(1,ROUND(M326*100,0)),ROUND(M326,3)))),N("O27"))</f>
        <v/>
      </c>
      <c r="Q326" s="140" t="str">
        <f>IF(1=1,IF(M326="","",IF(AND(ISNUMBER(M326),M326&lt;1,N326="kg"),"g",IF(AND(ISNUMBER(M326),M326&lt;1,N326="L"),"cl",N326))),N("P27"))</f>
        <v/>
      </c>
      <c r="R326" s="161" t="str">
        <f>IF(1=1,IF(E326="","",IF(F326="","A CONTROLER",IF(NOT(ISNUMBER(F326)),"TEXTE",IF(OR(L326="",L326&lt;=0),"COMMANDE PRINCIPALE INCOMPLETE",IF(G326="","UNITE MANQUANTE",IF(COUNTIF(B384:B428,AE326)=0,"UNITE A CONTROLER","OK")))))),N("Q9"))</f>
        <v/>
      </c>
      <c r="S326" s="105"/>
      <c r="T326" s="141">
        <f t="shared" si="19"/>
        <v>0</v>
      </c>
      <c r="U326" s="133" t="str">
        <f>IF(1=1,IF(E326="","",U305),N("S27"))</f>
        <v/>
      </c>
      <c r="V326" s="133" t="str">
        <f>IF(1=1,IF(E326="","",V305),N("T27"))</f>
        <v/>
      </c>
      <c r="W326" s="135" t="str">
        <f>IF(1=1,IF(OR(U326="",V326="",NOT(ISNUMBER(U326)),NOT(ISNUMBER(V326)),U326=0),"",V326/U326),N("U27"))</f>
        <v/>
      </c>
      <c r="X326" s="136" t="str">
        <f>IF(1=1,IF(OR(W326="",NOT(ISNUMBER(F326))),"",F326*W326*IFERROR(INDEX(D384:D428,MATCH(AE326,B384:B428,0)),1)),N("V7"))</f>
        <v/>
      </c>
      <c r="Y326" s="137" t="str">
        <f>IF(1=1,IF(F326="","",IF(G326="","",IFERROR(INDEX(E384:E428,MATCH(AE326,B384:B428,0)),G326&amp;""))),N("W6"))</f>
        <v/>
      </c>
      <c r="Z326" s="142" t="str">
        <f>IF(1=1,IF(X326="","",IF(AND(ISNUMBER(X326),X326&lt;1,Y326="kg"),MAX(1,ROUND(X326*1000,0)),IF(AND(ISNUMBER(X326),X326&lt;1,Y326="L"),MAX(1,ROUND(X326*100,0)),ROUND(X326,3)))),N("X27"))</f>
        <v/>
      </c>
      <c r="AA326" s="143" t="str">
        <f>IF(1=1,IF(X326="","",IF(AND(ISNUMBER(X326),X326&lt;1,Y326="kg"),"g",IF(AND(ISNUMBER(X326),X326&lt;1,Y326="L"),"cl",Y326))),N("Y27"))</f>
        <v/>
      </c>
      <c r="AB326" s="123" t="str">
        <f>IF(1=1,IF(E326="","",IF(F326="","A CONTROLER",IF(NOT(ISNUMBER(F326)),"TEXTE",IF(OR(W326="",W326&lt;=0),"COMMANDE COUVERTS INCOMPLETE",IF(G326="","UNITE MANQUANTE",IF(COUNTIF(B384:B428,AE326)=0,"UNITE A CONTROLER","OK")))))),N("Z6"))</f>
        <v/>
      </c>
      <c r="AD326" s="144" t="str">
        <f>IF(1=1,IF(E326="","",AD305),N("AB27"))</f>
        <v/>
      </c>
      <c r="AE326" s="125" t="str">
        <f>IF(1=1,IF(G326="","",UPPER(TRIM(SUBSTITUTE(SUBSTITUTE(G326&amp;"",CHAR(160)," ")," "," ")))),N("AC27"))</f>
        <v/>
      </c>
      <c r="AG326" s="5" t="s">
        <v>45</v>
      </c>
    </row>
    <row r="327" spans="1:33" ht="15.75" x14ac:dyDescent="0.25">
      <c r="A327" s="126" t="str">
        <f>IF(1=1,IF(E327="","",A305),N("A28"))</f>
        <v/>
      </c>
      <c r="B327" s="127" t="str">
        <f>IF(1=1,IF(E327="","",B305),N("B28"))</f>
        <v/>
      </c>
      <c r="C327" s="127"/>
      <c r="D327" s="129" t="str">
        <f>IF(ISBLANK(E327),"",LARGE(D305:D326,1)+1)</f>
        <v/>
      </c>
      <c r="E327" s="130"/>
      <c r="F327" s="131"/>
      <c r="G327" s="170"/>
      <c r="H327" s="105"/>
      <c r="I327" s="132" t="str">
        <f>IF(1=1,IF(E327="","",I305),N("H28"))</f>
        <v/>
      </c>
      <c r="J327" s="133" t="str">
        <f>IF(1=1,IF(E327="","",J305),N("I28"))</f>
        <v/>
      </c>
      <c r="K327" s="134" t="str">
        <f>IF(1=1,IF(E327="","",K305),N("J28"))</f>
        <v/>
      </c>
      <c r="L327" s="135" t="str">
        <f>IF(1=1,IF(OR(J327="",O327="",NOT(ISNUMBER(J327)),NOT(ISNUMBER(O327)),J327=0),"",O327/J327),N("L28"))</f>
        <v/>
      </c>
      <c r="M327" s="136" t="str">
        <f>IF(1=1,IF(OR(L327="",NOT(ISNUMBER(F327))),"",F327*L327*IFERROR(INDEX(D384:D428,MATCH(AE327,B384:B428,0)),1)),N("M13"))</f>
        <v/>
      </c>
      <c r="N327" s="137" t="str">
        <f>IF(1=1,IF(F327="","",IF(G327="","",IFERROR(INDEX(E384:E428,MATCH(AE327,B384:B428,0)),G327&amp;""))),N("N6"))</f>
        <v/>
      </c>
      <c r="O327" s="138" t="str">
        <f>IF(1=1,IF(E327="","",O305),N("K28"))</f>
        <v/>
      </c>
      <c r="P327" s="139" t="str">
        <f>IF(1=1,IF(M327="","",IF(AND(ISNUMBER(M327),M327&lt;1,N327="kg"),MAX(1,ROUND(M327*1000,0)),IF(AND(ISNUMBER(M327),M327&lt;1,N327="L"),MAX(1,ROUND(M327*100,0)),ROUND(M327,3)))),N("O28"))</f>
        <v/>
      </c>
      <c r="Q327" s="140" t="str">
        <f>IF(1=1,IF(M327="","",IF(AND(ISNUMBER(M327),M327&lt;1,N327="kg"),"g",IF(AND(ISNUMBER(M327),M327&lt;1,N327="L"),"cl",N327))),N("P28"))</f>
        <v/>
      </c>
      <c r="R327" s="161" t="str">
        <f>IF(1=1,IF(E327="","",IF(F327="","A CONTROLER",IF(NOT(ISNUMBER(F327)),"TEXTE",IF(OR(L327="",L327&lt;=0),"COMMANDE PRINCIPALE INCOMPLETE",IF(G327="","UNITE MANQUANTE",IF(COUNTIF(B384:B428,AE327)=0,"UNITE A CONTROLER","OK")))))),N("Q9"))</f>
        <v/>
      </c>
      <c r="S327" s="105"/>
      <c r="T327" s="141">
        <f t="shared" si="19"/>
        <v>0</v>
      </c>
      <c r="U327" s="133" t="str">
        <f>IF(1=1,IF(E327="","",U305),N("S28"))</f>
        <v/>
      </c>
      <c r="V327" s="133" t="str">
        <f>IF(1=1,IF(E327="","",V305),N("T28"))</f>
        <v/>
      </c>
      <c r="W327" s="135" t="str">
        <f>IF(1=1,IF(OR(U327="",V327="",NOT(ISNUMBER(U327)),NOT(ISNUMBER(V327)),U327=0),"",V327/U327),N("U28"))</f>
        <v/>
      </c>
      <c r="X327" s="136" t="str">
        <f>IF(1=1,IF(OR(W327="",NOT(ISNUMBER(F327))),"",F327*W327*IFERROR(INDEX(D384:D428,MATCH(AE327,B384:B428,0)),1)),N("V7"))</f>
        <v/>
      </c>
      <c r="Y327" s="137" t="str">
        <f>IF(1=1,IF(F327="","",IF(G327="","",IFERROR(INDEX(E384:E428,MATCH(AE327,B384:B428,0)),G327&amp;""))),N("W6"))</f>
        <v/>
      </c>
      <c r="Z327" s="142" t="str">
        <f>IF(1=1,IF(X327="","",IF(AND(ISNUMBER(X327),X327&lt;1,Y327="kg"),MAX(1,ROUND(X327*1000,0)),IF(AND(ISNUMBER(X327),X327&lt;1,Y327="L"),MAX(1,ROUND(X327*100,0)),ROUND(X327,3)))),N("X28"))</f>
        <v/>
      </c>
      <c r="AA327" s="143" t="str">
        <f>IF(1=1,IF(X327="","",IF(AND(ISNUMBER(X327),X327&lt;1,Y327="kg"),"g",IF(AND(ISNUMBER(X327),X327&lt;1,Y327="L"),"cl",Y327))),N("Y28"))</f>
        <v/>
      </c>
      <c r="AB327" s="123" t="str">
        <f>IF(1=1,IF(E327="","",IF(F327="","A CONTROLER",IF(NOT(ISNUMBER(F327)),"TEXTE",IF(OR(W327="",W327&lt;=0),"COMMANDE COUVERTS INCOMPLETE",IF(G327="","UNITE MANQUANTE",IF(COUNTIF(B384:B428,AE327)=0,"UNITE A CONTROLER","OK")))))),N("Z6"))</f>
        <v/>
      </c>
      <c r="AD327" s="144" t="str">
        <f>IF(1=1,IF(E327="","",AD305),N("AB28"))</f>
        <v/>
      </c>
      <c r="AE327" s="125" t="str">
        <f>IF(1=1,IF(G327="","",UPPER(TRIM(SUBSTITUTE(SUBSTITUTE(G327&amp;"",CHAR(160)," ")," "," ")))),N("AC28"))</f>
        <v/>
      </c>
      <c r="AG327" s="5" t="s">
        <v>46</v>
      </c>
    </row>
    <row r="328" spans="1:33" ht="15.75" x14ac:dyDescent="0.25">
      <c r="A328" s="126" t="str">
        <f>IF(1=1,IF(E328="","",A305),N("A29"))</f>
        <v/>
      </c>
      <c r="B328" s="127" t="str">
        <f>IF(1=1,IF(E328="","",B305),N("B29"))</f>
        <v/>
      </c>
      <c r="C328" s="127"/>
      <c r="D328" s="129" t="str">
        <f>IF(ISBLANK(E328),"",LARGE(D305:D327,1)+1)</f>
        <v/>
      </c>
      <c r="E328" s="130"/>
      <c r="F328" s="131"/>
      <c r="G328" s="170"/>
      <c r="H328" s="105"/>
      <c r="I328" s="132" t="str">
        <f>IF(1=1,IF(E328="","",I305),N("H29"))</f>
        <v/>
      </c>
      <c r="J328" s="133" t="str">
        <f>IF(1=1,IF(E328="","",J305),N("I29"))</f>
        <v/>
      </c>
      <c r="K328" s="134" t="str">
        <f>IF(1=1,IF(E328="","",K305),N("J29"))</f>
        <v/>
      </c>
      <c r="L328" s="135" t="str">
        <f>IF(1=1,IF(OR(J328="",O328="",NOT(ISNUMBER(J328)),NOT(ISNUMBER(O328)),J328=0),"",O328/J328),N("L29"))</f>
        <v/>
      </c>
      <c r="M328" s="136" t="str">
        <f>IF(1=1,IF(OR(L328="",NOT(ISNUMBER(F328))),"",F328*L328*IFERROR(INDEX(D384:D428,MATCH(AE328,B384:B428,0)),1)),N("M13"))</f>
        <v/>
      </c>
      <c r="N328" s="137" t="str">
        <f>IF(1=1,IF(F328="","",IF(G328="","",IFERROR(INDEX(E384:E428,MATCH(AE328,B384:B428,0)),G328&amp;""))),N("N6"))</f>
        <v/>
      </c>
      <c r="O328" s="138" t="str">
        <f>IF(1=1,IF(E328="","",O305),N("K29"))</f>
        <v/>
      </c>
      <c r="P328" s="139" t="str">
        <f>IF(1=1,IF(M328="","",IF(AND(ISNUMBER(M328),M328&lt;1,N328="kg"),MAX(1,ROUND(M328*1000,0)),IF(AND(ISNUMBER(M328),M328&lt;1,N328="L"),MAX(1,ROUND(M328*100,0)),ROUND(M328,3)))),N("O29"))</f>
        <v/>
      </c>
      <c r="Q328" s="140" t="str">
        <f>IF(1=1,IF(M328="","",IF(AND(ISNUMBER(M328),M328&lt;1,N328="kg"),"g",IF(AND(ISNUMBER(M328),M328&lt;1,N328="L"),"cl",N328))),N("P29"))</f>
        <v/>
      </c>
      <c r="R328" s="161" t="str">
        <f>IF(1=1,IF(E328="","",IF(F328="","A CONTROLER",IF(NOT(ISNUMBER(F328)),"TEXTE",IF(OR(L328="",L328&lt;=0),"COMMANDE PRINCIPALE INCOMPLETE",IF(G328="","UNITE MANQUANTE",IF(COUNTIF(B384:B428,AE328)=0,"UNITE A CONTROLER","OK")))))),N("Q9"))</f>
        <v/>
      </c>
      <c r="S328" s="105"/>
      <c r="T328" s="141">
        <f t="shared" si="19"/>
        <v>0</v>
      </c>
      <c r="U328" s="133" t="str">
        <f>IF(1=1,IF(E328="","",U305),N("S29"))</f>
        <v/>
      </c>
      <c r="V328" s="133" t="str">
        <f>IF(1=1,IF(E328="","",V305),N("T29"))</f>
        <v/>
      </c>
      <c r="W328" s="135" t="str">
        <f>IF(1=1,IF(OR(U328="",V328="",NOT(ISNUMBER(U328)),NOT(ISNUMBER(V328)),U328=0),"",V328/U328),N("U29"))</f>
        <v/>
      </c>
      <c r="X328" s="136" t="str">
        <f>IF(1=1,IF(OR(W328="",NOT(ISNUMBER(F328))),"",F328*W328*IFERROR(INDEX(D384:D428,MATCH(AE328,B384:B428,0)),1)),N("V7"))</f>
        <v/>
      </c>
      <c r="Y328" s="137" t="str">
        <f>IF(1=1,IF(F328="","",IF(G328="","",IFERROR(INDEX(E384:E428,MATCH(AE328,B384:B428,0)),G328&amp;""))),N("W6"))</f>
        <v/>
      </c>
      <c r="Z328" s="142" t="str">
        <f>IF(1=1,IF(X328="","",IF(AND(ISNUMBER(X328),X328&lt;1,Y328="kg"),MAX(1,ROUND(X328*1000,0)),IF(AND(ISNUMBER(X328),X328&lt;1,Y328="L"),MAX(1,ROUND(X328*100,0)),ROUND(X328,3)))),N("X29"))</f>
        <v/>
      </c>
      <c r="AA328" s="143" t="str">
        <f>IF(1=1,IF(X328="","",IF(AND(ISNUMBER(X328),X328&lt;1,Y328="kg"),"g",IF(AND(ISNUMBER(X328),X328&lt;1,Y328="L"),"cl",Y328))),N("Y29"))</f>
        <v/>
      </c>
      <c r="AB328" s="123" t="str">
        <f>IF(1=1,IF(E328="","",IF(F328="","A CONTROLER",IF(NOT(ISNUMBER(F328)),"TEXTE",IF(OR(W328="",W328&lt;=0),"COMMANDE COUVERTS INCOMPLETE",IF(G328="","UNITE MANQUANTE",IF(COUNTIF(B384:B428,AE328)=0,"UNITE A CONTROLER","OK")))))),N("Z6"))</f>
        <v/>
      </c>
      <c r="AD328" s="144" t="str">
        <f>IF(1=1,IF(E328="","",AD305),N("AB29"))</f>
        <v/>
      </c>
      <c r="AE328" s="125" t="str">
        <f>IF(1=1,IF(G328="","",UPPER(TRIM(SUBSTITUTE(SUBSTITUTE(G328&amp;"",CHAR(160)," ")," "," ")))),N("AC29"))</f>
        <v/>
      </c>
      <c r="AG328" s="5" t="s">
        <v>47</v>
      </c>
    </row>
    <row r="329" spans="1:33" ht="15.75" x14ac:dyDescent="0.25">
      <c r="A329" s="126" t="str">
        <f>IF(1=1,IF(E329="","",A305),N("A30"))</f>
        <v/>
      </c>
      <c r="B329" s="127" t="str">
        <f>IF(1=1,IF(E329="","",B305),N("B30"))</f>
        <v/>
      </c>
      <c r="C329" s="127"/>
      <c r="D329" s="129" t="str">
        <f>IF(ISBLANK(E329),"",LARGE(D305:D328,1)+1)</f>
        <v/>
      </c>
      <c r="E329" s="130"/>
      <c r="F329" s="131"/>
      <c r="G329" s="170"/>
      <c r="H329" s="105"/>
      <c r="I329" s="132" t="str">
        <f>IF(1=1,IF(E329="","",I305),N("H30"))</f>
        <v/>
      </c>
      <c r="J329" s="133" t="str">
        <f>IF(1=1,IF(E329="","",J305),N("I30"))</f>
        <v/>
      </c>
      <c r="K329" s="134" t="str">
        <f>IF(1=1,IF(E329="","",K305),N("J30"))</f>
        <v/>
      </c>
      <c r="L329" s="135" t="str">
        <f>IF(1=1,IF(OR(J329="",O329="",NOT(ISNUMBER(J329)),NOT(ISNUMBER(O329)),J329=0),"",O329/J329),N("L30"))</f>
        <v/>
      </c>
      <c r="M329" s="136" t="str">
        <f>IF(1=1,IF(OR(L329="",NOT(ISNUMBER(F329))),"",F329*L329*IFERROR(INDEX(D384:D428,MATCH(AE329,B384:B428,0)),1)),N("M13"))</f>
        <v/>
      </c>
      <c r="N329" s="137" t="str">
        <f>IF(1=1,IF(F329="","",IF(G329="","",IFERROR(INDEX(E384:E428,MATCH(AE329,B384:B428,0)),G329&amp;""))),N("N6"))</f>
        <v/>
      </c>
      <c r="O329" s="138" t="str">
        <f>IF(1=1,IF(E329="","",O305),N("K30"))</f>
        <v/>
      </c>
      <c r="P329" s="139" t="str">
        <f>IF(1=1,IF(M329="","",IF(AND(ISNUMBER(M329),M329&lt;1,N329="kg"),MAX(1,ROUND(M329*1000,0)),IF(AND(ISNUMBER(M329),M329&lt;1,N329="L"),MAX(1,ROUND(M329*100,0)),ROUND(M329,3)))),N("O30"))</f>
        <v/>
      </c>
      <c r="Q329" s="140" t="str">
        <f>IF(1=1,IF(M329="","",IF(AND(ISNUMBER(M329),M329&lt;1,N329="kg"),"g",IF(AND(ISNUMBER(M329),M329&lt;1,N329="L"),"cl",N329))),N("P30"))</f>
        <v/>
      </c>
      <c r="R329" s="161" t="str">
        <f>IF(1=1,IF(E329="","",IF(F329="","A CONTROLER",IF(NOT(ISNUMBER(F329)),"TEXTE",IF(OR(L329="",L329&lt;=0),"COMMANDE PRINCIPALE INCOMPLETE",IF(G329="","UNITE MANQUANTE",IF(COUNTIF(B384:B428,AE329)=0,"UNITE A CONTROLER","OK")))))),N("Q9"))</f>
        <v/>
      </c>
      <c r="S329" s="105"/>
      <c r="T329" s="141">
        <f t="shared" si="19"/>
        <v>0</v>
      </c>
      <c r="U329" s="133" t="str">
        <f>IF(1=1,IF(E329="","",U305),N("S30"))</f>
        <v/>
      </c>
      <c r="V329" s="133" t="str">
        <f>IF(1=1,IF(E329="","",V305),N("T30"))</f>
        <v/>
      </c>
      <c r="W329" s="135" t="str">
        <f>IF(1=1,IF(OR(U329="",V329="",NOT(ISNUMBER(U329)),NOT(ISNUMBER(V329)),U329=0),"",V329/U329),N("U30"))</f>
        <v/>
      </c>
      <c r="X329" s="136" t="str">
        <f>IF(1=1,IF(OR(W329="",NOT(ISNUMBER(F329))),"",F329*W329*IFERROR(INDEX(D384:D428,MATCH(AE329,B384:B428,0)),1)),N("V7"))</f>
        <v/>
      </c>
      <c r="Y329" s="137" t="str">
        <f>IF(1=1,IF(F329="","",IF(G329="","",IFERROR(INDEX(E384:E428,MATCH(AE329,B384:B428,0)),G329&amp;""))),N("W6"))</f>
        <v/>
      </c>
      <c r="Z329" s="142" t="str">
        <f>IF(1=1,IF(X329="","",IF(AND(ISNUMBER(X329),X329&lt;1,Y329="kg"),MAX(1,ROUND(X329*1000,0)),IF(AND(ISNUMBER(X329),X329&lt;1,Y329="L"),MAX(1,ROUND(X329*100,0)),ROUND(X329,3)))),N("X30"))</f>
        <v/>
      </c>
      <c r="AA329" s="143" t="str">
        <f>IF(1=1,IF(X329="","",IF(AND(ISNUMBER(X329),X329&lt;1,Y329="kg"),"g",IF(AND(ISNUMBER(X329),X329&lt;1,Y329="L"),"cl",Y329))),N("Y30"))</f>
        <v/>
      </c>
      <c r="AB329" s="123" t="str">
        <f>IF(1=1,IF(E329="","",IF(F329="","A CONTROLER",IF(NOT(ISNUMBER(F329)),"TEXTE",IF(OR(W329="",W329&lt;=0),"COMMANDE COUVERTS INCOMPLETE",IF(G329="","UNITE MANQUANTE",IF(COUNTIF(B384:B428,AE329)=0,"UNITE A CONTROLER","OK")))))),N("Z6"))</f>
        <v/>
      </c>
      <c r="AD329" s="144" t="str">
        <f>IF(1=1,IF(E329="","",AD305),N("AB30"))</f>
        <v/>
      </c>
      <c r="AE329" s="125" t="str">
        <f>IF(1=1,IF(G329="","",UPPER(TRIM(SUBSTITUTE(SUBSTITUTE(G329&amp;"",CHAR(160)," ")," "," ")))),N("AC30"))</f>
        <v/>
      </c>
      <c r="AG329" s="5" t="s">
        <v>48</v>
      </c>
    </row>
    <row r="330" spans="1:33" ht="15.75" x14ac:dyDescent="0.25">
      <c r="A330" s="126" t="str">
        <f>IF(1=1,IF(E330="","",A305),N("A31"))</f>
        <v/>
      </c>
      <c r="B330" s="127" t="str">
        <f>IF(1=1,IF(E330="","",B305),N("B31"))</f>
        <v/>
      </c>
      <c r="C330" s="127"/>
      <c r="D330" s="129" t="str">
        <f>IF(ISBLANK(E330),"",LARGE(D305:D329,1)+1)</f>
        <v/>
      </c>
      <c r="E330" s="130"/>
      <c r="F330" s="131"/>
      <c r="G330" s="170"/>
      <c r="H330" s="105"/>
      <c r="I330" s="132" t="str">
        <f>IF(1=1,IF(E330="","",I305),N("H31"))</f>
        <v/>
      </c>
      <c r="J330" s="133" t="str">
        <f>IF(1=1,IF(E330="","",J305),N("I31"))</f>
        <v/>
      </c>
      <c r="K330" s="134" t="str">
        <f>IF(1=1,IF(E330="","",K305),N("J31"))</f>
        <v/>
      </c>
      <c r="L330" s="135" t="str">
        <f>IF(1=1,IF(OR(J330="",O330="",NOT(ISNUMBER(J330)),NOT(ISNUMBER(O330)),J330=0),"",O330/J330),N("L31"))</f>
        <v/>
      </c>
      <c r="M330" s="136" t="str">
        <f>IF(1=1,IF(OR(L330="",NOT(ISNUMBER(F330))),"",F330*L330*IFERROR(INDEX(D384:D428,MATCH(AE330,B384:B428,0)),1)),N("M13"))</f>
        <v/>
      </c>
      <c r="N330" s="137" t="str">
        <f>IF(1=1,IF(F330="","",IF(G330="","",IFERROR(INDEX(E384:E428,MATCH(AE330,B384:B428,0)),G330&amp;""))),N("N6"))</f>
        <v/>
      </c>
      <c r="O330" s="138" t="str">
        <f>IF(1=1,IF(E330="","",O305),N("K31"))</f>
        <v/>
      </c>
      <c r="P330" s="139" t="str">
        <f>IF(1=1,IF(M330="","",IF(AND(ISNUMBER(M330),M330&lt;1,N330="kg"),MAX(1,ROUND(M330*1000,0)),IF(AND(ISNUMBER(M330),M330&lt;1,N330="L"),MAX(1,ROUND(M330*100,0)),ROUND(M330,3)))),N("O31"))</f>
        <v/>
      </c>
      <c r="Q330" s="140" t="str">
        <f>IF(1=1,IF(M330="","",IF(AND(ISNUMBER(M330),M330&lt;1,N330="kg"),"g",IF(AND(ISNUMBER(M330),M330&lt;1,N330="L"),"cl",N330))),N("P31"))</f>
        <v/>
      </c>
      <c r="R330" s="161" t="str">
        <f>IF(1=1,IF(E330="","",IF(F330="","A CONTROLER",IF(NOT(ISNUMBER(F330)),"TEXTE",IF(OR(L330="",L330&lt;=0),"COMMANDE PRINCIPALE INCOMPLETE",IF(G330="","UNITE MANQUANTE",IF(COUNTIF(B384:B428,AE330)=0,"UNITE A CONTROLER","OK")))))),N("Q9"))</f>
        <v/>
      </c>
      <c r="S330" s="105"/>
      <c r="T330" s="141">
        <f t="shared" si="19"/>
        <v>0</v>
      </c>
      <c r="U330" s="133" t="str">
        <f>IF(1=1,IF(E330="","",U305),N("S31"))</f>
        <v/>
      </c>
      <c r="V330" s="133" t="str">
        <f>IF(1=1,IF(E330="","",V305),N("T31"))</f>
        <v/>
      </c>
      <c r="W330" s="135" t="str">
        <f>IF(1=1,IF(OR(U330="",V330="",NOT(ISNUMBER(U330)),NOT(ISNUMBER(V330)),U330=0),"",V330/U330),N("U31"))</f>
        <v/>
      </c>
      <c r="X330" s="136" t="str">
        <f>IF(1=1,IF(OR(W330="",NOT(ISNUMBER(F330))),"",F330*W330*IFERROR(INDEX(D384:D428,MATCH(AE330,B384:B428,0)),1)),N("V7"))</f>
        <v/>
      </c>
      <c r="Y330" s="137" t="str">
        <f>IF(1=1,IF(F330="","",IF(G330="","",IFERROR(INDEX(E384:E428,MATCH(AE330,B384:B428,0)),G330&amp;""))),N("W6"))</f>
        <v/>
      </c>
      <c r="Z330" s="142" t="str">
        <f>IF(1=1,IF(X330="","",IF(AND(ISNUMBER(X330),X330&lt;1,Y330="kg"),MAX(1,ROUND(X330*1000,0)),IF(AND(ISNUMBER(X330),X330&lt;1,Y330="L"),MAX(1,ROUND(X330*100,0)),ROUND(X330,3)))),N("X31"))</f>
        <v/>
      </c>
      <c r="AA330" s="143" t="str">
        <f>IF(1=1,IF(X330="","",IF(AND(ISNUMBER(X330),X330&lt;1,Y330="kg"),"g",IF(AND(ISNUMBER(X330),X330&lt;1,Y330="L"),"cl",Y330))),N("Y31"))</f>
        <v/>
      </c>
      <c r="AB330" s="123" t="str">
        <f>IF(1=1,IF(E330="","",IF(F330="","A CONTROLER",IF(NOT(ISNUMBER(F330)),"TEXTE",IF(OR(W330="",W330&lt;=0),"COMMANDE COUVERTS INCOMPLETE",IF(G330="","UNITE MANQUANTE",IF(COUNTIF(B384:B428,AE330)=0,"UNITE A CONTROLER","OK")))))),N("Z6"))</f>
        <v/>
      </c>
      <c r="AD330" s="144" t="str">
        <f>IF(1=1,IF(E330="","",AD305),N("AB31"))</f>
        <v/>
      </c>
      <c r="AE330" s="125" t="str">
        <f>IF(1=1,IF(G330="","",UPPER(TRIM(SUBSTITUTE(SUBSTITUTE(G330&amp;"",CHAR(160)," ")," "," ")))),N("AC31"))</f>
        <v/>
      </c>
      <c r="AG330" s="5" t="s">
        <v>49</v>
      </c>
    </row>
    <row r="331" spans="1:33" ht="15.75" x14ac:dyDescent="0.25">
      <c r="A331" s="126" t="str">
        <f>IF(1=1,IF(E331="","",A305),N("A32"))</f>
        <v/>
      </c>
      <c r="B331" s="127" t="str">
        <f>IF(1=1,IF(E331="","",B305),N("B32"))</f>
        <v/>
      </c>
      <c r="C331" s="127"/>
      <c r="D331" s="129" t="str">
        <f>IF(ISBLANK(E331),"",LARGE(D305:D330,1)+1)</f>
        <v/>
      </c>
      <c r="E331" s="130"/>
      <c r="F331" s="131"/>
      <c r="G331" s="170"/>
      <c r="H331" s="105"/>
      <c r="I331" s="132" t="str">
        <f>IF(1=1,IF(E331="","",I305),N("H32"))</f>
        <v/>
      </c>
      <c r="J331" s="133" t="str">
        <f>IF(1=1,IF(E331="","",J305),N("I32"))</f>
        <v/>
      </c>
      <c r="K331" s="134" t="str">
        <f>IF(1=1,IF(E331="","",K305),N("J32"))</f>
        <v/>
      </c>
      <c r="L331" s="135" t="str">
        <f>IF(1=1,IF(OR(J331="",O331="",NOT(ISNUMBER(J331)),NOT(ISNUMBER(O331)),J331=0),"",O331/J331),N("L32"))</f>
        <v/>
      </c>
      <c r="M331" s="136" t="str">
        <f>IF(1=1,IF(OR(L331="",NOT(ISNUMBER(F331))),"",F331*L331*IFERROR(INDEX(D384:D428,MATCH(AE331,B384:B428,0)),1)),N("M13"))</f>
        <v/>
      </c>
      <c r="N331" s="137" t="str">
        <f>IF(1=1,IF(F331="","",IF(G331="","",IFERROR(INDEX(E384:E428,MATCH(AE331,B384:B428,0)),G331&amp;""))),N("N6"))</f>
        <v/>
      </c>
      <c r="O331" s="138" t="str">
        <f>IF(1=1,IF(E331="","",O305),N("K32"))</f>
        <v/>
      </c>
      <c r="P331" s="139" t="str">
        <f>IF(1=1,IF(M331="","",IF(AND(ISNUMBER(M331),M331&lt;1,N331="kg"),MAX(1,ROUND(M331*1000,0)),IF(AND(ISNUMBER(M331),M331&lt;1,N331="L"),MAX(1,ROUND(M331*100,0)),ROUND(M331,3)))),N("O32"))</f>
        <v/>
      </c>
      <c r="Q331" s="140" t="str">
        <f>IF(1=1,IF(M331="","",IF(AND(ISNUMBER(M331),M331&lt;1,N331="kg"),"g",IF(AND(ISNUMBER(M331),M331&lt;1,N331="L"),"cl",N331))),N("P32"))</f>
        <v/>
      </c>
      <c r="R331" s="161" t="str">
        <f>IF(1=1,IF(E331="","",IF(F331="","A CONTROLER",IF(NOT(ISNUMBER(F331)),"TEXTE",IF(OR(L331="",L331&lt;=0),"COMMANDE PRINCIPALE INCOMPLETE",IF(G331="","UNITE MANQUANTE",IF(COUNTIF(B384:B428,AE331)=0,"UNITE A CONTROLER","OK")))))),N("Q9"))</f>
        <v/>
      </c>
      <c r="S331" s="105"/>
      <c r="T331" s="141">
        <f t="shared" si="19"/>
        <v>0</v>
      </c>
      <c r="U331" s="133" t="str">
        <f>IF(1=1,IF(E331="","",U305),N("S32"))</f>
        <v/>
      </c>
      <c r="V331" s="133" t="str">
        <f>IF(1=1,IF(E331="","",V305),N("T32"))</f>
        <v/>
      </c>
      <c r="W331" s="135" t="str">
        <f>IF(1=1,IF(OR(U331="",V331="",NOT(ISNUMBER(U331)),NOT(ISNUMBER(V331)),U331=0),"",V331/U331),N("U32"))</f>
        <v/>
      </c>
      <c r="X331" s="136" t="str">
        <f>IF(1=1,IF(OR(W331="",NOT(ISNUMBER(F331))),"",F331*W331*IFERROR(INDEX(D384:D428,MATCH(AE331,B384:B428,0)),1)),N("V7"))</f>
        <v/>
      </c>
      <c r="Y331" s="137" t="str">
        <f>IF(1=1,IF(F331="","",IF(G331="","",IFERROR(INDEX(E384:E428,MATCH(AE331,B384:B428,0)),G331&amp;""))),N("W6"))</f>
        <v/>
      </c>
      <c r="Z331" s="142" t="str">
        <f>IF(1=1,IF(X331="","",IF(AND(ISNUMBER(X331),X331&lt;1,Y331="kg"),MAX(1,ROUND(X331*1000,0)),IF(AND(ISNUMBER(X331),X331&lt;1,Y331="L"),MAX(1,ROUND(X331*100,0)),ROUND(X331,3)))),N("X32"))</f>
        <v/>
      </c>
      <c r="AA331" s="143" t="str">
        <f>IF(1=1,IF(X331="","",IF(AND(ISNUMBER(X331),X331&lt;1,Y331="kg"),"g",IF(AND(ISNUMBER(X331),X331&lt;1,Y331="L"),"cl",Y331))),N("Y32"))</f>
        <v/>
      </c>
      <c r="AB331" s="123" t="str">
        <f>IF(1=1,IF(E331="","",IF(F331="","A CONTROLER",IF(NOT(ISNUMBER(F331)),"TEXTE",IF(OR(W331="",W331&lt;=0),"COMMANDE COUVERTS INCOMPLETE",IF(G331="","UNITE MANQUANTE",IF(COUNTIF(B384:B428,AE331)=0,"UNITE A CONTROLER","OK")))))),N("Z6"))</f>
        <v/>
      </c>
      <c r="AD331" s="144" t="str">
        <f>IF(1=1,IF(E331="","",AD305),N("AB32"))</f>
        <v/>
      </c>
      <c r="AE331" s="125" t="str">
        <f>IF(1=1,IF(G331="","",UPPER(TRIM(SUBSTITUTE(SUBSTITUTE(G331&amp;"",CHAR(160)," ")," "," ")))),N("AC32"))</f>
        <v/>
      </c>
      <c r="AG331" s="5" t="s">
        <v>50</v>
      </c>
    </row>
    <row r="332" spans="1:33" ht="24" customHeight="1" x14ac:dyDescent="0.25">
      <c r="A332" s="126" t="str">
        <f>IF(1=1,IF(E332="","",A305),N("A33"))</f>
        <v/>
      </c>
      <c r="B332" s="127" t="str">
        <f>IF(1=1,IF(E332="","",B305),N("B33"))</f>
        <v/>
      </c>
      <c r="C332" s="127"/>
      <c r="D332" s="129" t="str">
        <f>IF(ISBLANK(E332),"",LARGE(D305:D331,1)+1)</f>
        <v/>
      </c>
      <c r="E332" s="130"/>
      <c r="F332" s="131"/>
      <c r="G332" s="170"/>
      <c r="H332" s="105"/>
      <c r="I332" s="132" t="str">
        <f>IF(1=1,IF(E332="","",I305),N("H33"))</f>
        <v/>
      </c>
      <c r="J332" s="133" t="str">
        <f>IF(1=1,IF(E332="","",J305),N("I33"))</f>
        <v/>
      </c>
      <c r="K332" s="134" t="str">
        <f>IF(1=1,IF(E332="","",K305),N("J33"))</f>
        <v/>
      </c>
      <c r="L332" s="135" t="str">
        <f>IF(1=1,IF(OR(J332="",O332="",NOT(ISNUMBER(J332)),NOT(ISNUMBER(O332)),J332=0),"",O332/J332),N("L33"))</f>
        <v/>
      </c>
      <c r="M332" s="136" t="str">
        <f>IF(1=1,IF(OR(L332="",NOT(ISNUMBER(F332))),"",F332*L332*IFERROR(INDEX(D384:D428,MATCH(AE332,B384:B428,0)),1)),N("M13"))</f>
        <v/>
      </c>
      <c r="N332" s="137" t="str">
        <f>IF(1=1,IF(F332="","",IF(G332="","",IFERROR(INDEX(E384:E428,MATCH(AE332,B384:B428,0)),G332&amp;""))),N("N6"))</f>
        <v/>
      </c>
      <c r="O332" s="138" t="str">
        <f>IF(1=1,IF(E332="","",O305),N("K33"))</f>
        <v/>
      </c>
      <c r="P332" s="139" t="str">
        <f>IF(1=1,IF(M332="","",IF(AND(ISNUMBER(M332),M332&lt;1,N332="kg"),MAX(1,ROUND(M332*1000,0)),IF(AND(ISNUMBER(M332),M332&lt;1,N332="L"),MAX(1,ROUND(M332*100,0)),ROUND(M332,3)))),N("O33"))</f>
        <v/>
      </c>
      <c r="Q332" s="140" t="str">
        <f>IF(1=1,IF(M332="","",IF(AND(ISNUMBER(M332),M332&lt;1,N332="kg"),"g",IF(AND(ISNUMBER(M332),M332&lt;1,N332="L"),"cl",N332))),N("P33"))</f>
        <v/>
      </c>
      <c r="R332" s="161" t="str">
        <f>IF(1=1,IF(E332="","",IF(F332="","A CONTROLER",IF(NOT(ISNUMBER(F332)),"TEXTE",IF(OR(L332="",L332&lt;=0),"COMMANDE PRINCIPALE INCOMPLETE",IF(G332="","UNITE MANQUANTE",IF(COUNTIF(B384:B428,AE332)=0,"UNITE A CONTROLER","OK")))))),N("Q9"))</f>
        <v/>
      </c>
      <c r="S332" s="105"/>
      <c r="T332" s="141">
        <f t="shared" si="19"/>
        <v>0</v>
      </c>
      <c r="U332" s="133" t="str">
        <f>IF(1=1,IF(E332="","",U305),N("S33"))</f>
        <v/>
      </c>
      <c r="V332" s="133" t="str">
        <f>IF(1=1,IF(E332="","",V305),N("T33"))</f>
        <v/>
      </c>
      <c r="W332" s="135" t="str">
        <f>IF(1=1,IF(OR(U332="",V332="",NOT(ISNUMBER(U332)),NOT(ISNUMBER(V332)),U332=0),"",V332/U332),N("U33"))</f>
        <v/>
      </c>
      <c r="X332" s="136" t="str">
        <f>IF(1=1,IF(OR(W332="",NOT(ISNUMBER(F332))),"",F332*W332*IFERROR(INDEX(D384:D428,MATCH(AE332,B384:B428,0)),1)),N("V7"))</f>
        <v/>
      </c>
      <c r="Y332" s="137" t="str">
        <f>IF(1=1,IF(F332="","",IF(G332="","",IFERROR(INDEX(E384:E428,MATCH(AE332,B384:B428,0)),G332&amp;""))),N("W6"))</f>
        <v/>
      </c>
      <c r="Z332" s="142" t="str">
        <f>IF(1=1,IF(X332="","",IF(AND(ISNUMBER(X332),X332&lt;1,Y332="kg"),MAX(1,ROUND(X332*1000,0)),IF(AND(ISNUMBER(X332),X332&lt;1,Y332="L"),MAX(1,ROUND(X332*100,0)),ROUND(X332,3)))),N("X33"))</f>
        <v/>
      </c>
      <c r="AA332" s="143" t="str">
        <f>IF(1=1,IF(X332="","",IF(AND(ISNUMBER(X332),X332&lt;1,Y332="kg"),"g",IF(AND(ISNUMBER(X332),X332&lt;1,Y332="L"),"cl",Y332))),N("Y33"))</f>
        <v/>
      </c>
      <c r="AB332" s="123" t="str">
        <f>IF(1=1,IF(E332="","",IF(F332="","A CONTROLER",IF(NOT(ISNUMBER(F332)),"TEXTE",IF(OR(W332="",W332&lt;=0),"COMMANDE COUVERTS INCOMPLETE",IF(G332="","UNITE MANQUANTE",IF(COUNTIF(B384:B428,AE332)=0,"UNITE A CONTROLER","OK")))))),N("Z6"))</f>
        <v/>
      </c>
      <c r="AD332" s="144" t="str">
        <f>IF(1=1,IF(E332="","",AD305),N("AB33"))</f>
        <v/>
      </c>
      <c r="AE332" s="125" t="str">
        <f>IF(1=1,IF(G332="","",UPPER(TRIM(SUBSTITUTE(SUBSTITUTE(G332&amp;"",CHAR(160)," ")," "," ")))),N("AC33"))</f>
        <v/>
      </c>
      <c r="AG332" s="244" t="s">
        <v>51</v>
      </c>
    </row>
    <row r="333" spans="1:33" ht="15.75" x14ac:dyDescent="0.25">
      <c r="A333" s="126" t="str">
        <f>IF(1=1,IF(E333="","",A305),N("A34"))</f>
        <v/>
      </c>
      <c r="B333" s="127" t="str">
        <f>IF(1=1,IF(E333="","",B305),N("B34"))</f>
        <v/>
      </c>
      <c r="C333" s="127"/>
      <c r="D333" s="129" t="str">
        <f>IF(ISBLANK(E333),"",LARGE(D305:D332,1)+1)</f>
        <v/>
      </c>
      <c r="E333" s="130"/>
      <c r="F333" s="131"/>
      <c r="G333" s="170"/>
      <c r="H333" s="105"/>
      <c r="I333" s="132" t="str">
        <f>IF(1=1,IF(E333="","",I305),N("H34"))</f>
        <v/>
      </c>
      <c r="J333" s="133" t="str">
        <f>IF(1=1,IF(E333="","",J305),N("I34"))</f>
        <v/>
      </c>
      <c r="K333" s="134" t="str">
        <f>IF(1=1,IF(E333="","",K305),N("J34"))</f>
        <v/>
      </c>
      <c r="L333" s="135" t="str">
        <f>IF(1=1,IF(OR(J333="",O333="",NOT(ISNUMBER(J333)),NOT(ISNUMBER(O333)),J333=0),"",O333/J333),N("L34"))</f>
        <v/>
      </c>
      <c r="M333" s="136" t="str">
        <f>IF(1=1,IF(OR(L333="",NOT(ISNUMBER(F333))),"",F333*L333*IFERROR(INDEX(D384:D428,MATCH(AE333,B384:B428,0)),1)),N("M13"))</f>
        <v/>
      </c>
      <c r="N333" s="137" t="str">
        <f>IF(1=1,IF(F333="","",IF(G333="","",IFERROR(INDEX(E384:E428,MATCH(AE333,B384:B428,0)),G333&amp;""))),N("N6"))</f>
        <v/>
      </c>
      <c r="O333" s="138" t="str">
        <f>IF(1=1,IF(E333="","",O305),N("K34"))</f>
        <v/>
      </c>
      <c r="P333" s="139" t="str">
        <f>IF(1=1,IF(M333="","",IF(AND(ISNUMBER(M333),M333&lt;1,N333="kg"),MAX(1,ROUND(M333*1000,0)),IF(AND(ISNUMBER(M333),M333&lt;1,N333="L"),MAX(1,ROUND(M333*100,0)),ROUND(M333,3)))),N("O34"))</f>
        <v/>
      </c>
      <c r="Q333" s="140" t="str">
        <f>IF(1=1,IF(M333="","",IF(AND(ISNUMBER(M333),M333&lt;1,N333="kg"),"g",IF(AND(ISNUMBER(M333),M333&lt;1,N333="L"),"cl",N333))),N("P34"))</f>
        <v/>
      </c>
      <c r="R333" s="161" t="str">
        <f>IF(1=1,IF(E333="","",IF(F333="","A CONTROLER",IF(NOT(ISNUMBER(F333)),"TEXTE",IF(OR(L333="",L333&lt;=0),"COMMANDE PRINCIPALE INCOMPLETE",IF(G333="","UNITE MANQUANTE",IF(COUNTIF(B384:B428,AE333)=0,"UNITE A CONTROLER","OK")))))),N("Q9"))</f>
        <v/>
      </c>
      <c r="S333" s="105"/>
      <c r="T333" s="141">
        <f t="shared" si="19"/>
        <v>0</v>
      </c>
      <c r="U333" s="133" t="str">
        <f>IF(1=1,IF(E333="","",U305),N("S34"))</f>
        <v/>
      </c>
      <c r="V333" s="133" t="str">
        <f>IF(1=1,IF(E333="","",V305),N("T34"))</f>
        <v/>
      </c>
      <c r="W333" s="135" t="str">
        <f>IF(1=1,IF(OR(U333="",V333="",NOT(ISNUMBER(U333)),NOT(ISNUMBER(V333)),U333=0),"",V333/U333),N("U34"))</f>
        <v/>
      </c>
      <c r="X333" s="136" t="str">
        <f>IF(1=1,IF(OR(W333="",NOT(ISNUMBER(F333))),"",F333*W333*IFERROR(INDEX(D384:D428,MATCH(AE333,B384:B428,0)),1)),N("V7"))</f>
        <v/>
      </c>
      <c r="Y333" s="137" t="str">
        <f>IF(1=1,IF(F333="","",IF(G333="","",IFERROR(INDEX(E384:E428,MATCH(AE333,B384:B428,0)),G333&amp;""))),N("W6"))</f>
        <v/>
      </c>
      <c r="Z333" s="142" t="str">
        <f>IF(1=1,IF(X333="","",IF(AND(ISNUMBER(X333),X333&lt;1,Y333="kg"),MAX(1,ROUND(X333*1000,0)),IF(AND(ISNUMBER(X333),X333&lt;1,Y333="L"),MAX(1,ROUND(X333*100,0)),ROUND(X333,3)))),N("X34"))</f>
        <v/>
      </c>
      <c r="AA333" s="143" t="str">
        <f>IF(1=1,IF(X333="","",IF(AND(ISNUMBER(X333),X333&lt;1,Y333="kg"),"g",IF(AND(ISNUMBER(X333),X333&lt;1,Y333="L"),"cl",Y333))),N("Y34"))</f>
        <v/>
      </c>
      <c r="AB333" s="123" t="str">
        <f>IF(1=1,IF(E333="","",IF(F333="","A CONTROLER",IF(NOT(ISNUMBER(F333)),"TEXTE",IF(OR(W333="",W333&lt;=0),"COMMANDE COUVERTS INCOMPLETE",IF(G333="","UNITE MANQUANTE",IF(COUNTIF(B384:B428,AE333)=0,"UNITE A CONTROLER","OK")))))),N("Z6"))</f>
        <v/>
      </c>
      <c r="AD333" s="144" t="str">
        <f>IF(1=1,IF(E333="","",AD305),N("AB34"))</f>
        <v/>
      </c>
      <c r="AE333" s="125" t="str">
        <f>IF(1=1,IF(G333="","",UPPER(TRIM(SUBSTITUTE(SUBSTITUTE(G333&amp;"",CHAR(160)," ")," "," ")))),N("AC34"))</f>
        <v/>
      </c>
      <c r="AG333" s="244" t="s">
        <v>54</v>
      </c>
    </row>
    <row r="334" spans="1:33" ht="15.75" x14ac:dyDescent="0.25">
      <c r="A334" s="126" t="str">
        <f>IF(1=1,IF(E334="","",A305),N("A35"))</f>
        <v/>
      </c>
      <c r="B334" s="127" t="str">
        <f>IF(1=1,IF(E334="","",B305),N("B35"))</f>
        <v/>
      </c>
      <c r="C334" s="127"/>
      <c r="D334" s="129" t="str">
        <f>IF(ISBLANK(E334),"",LARGE(D305:D333,1)+1)</f>
        <v/>
      </c>
      <c r="E334" s="130"/>
      <c r="F334" s="131"/>
      <c r="G334" s="170"/>
      <c r="H334" s="105"/>
      <c r="I334" s="132" t="str">
        <f>IF(1=1,IF(E334="","",I305),N("H35"))</f>
        <v/>
      </c>
      <c r="J334" s="133" t="str">
        <f>IF(1=1,IF(E334="","",J305),N("I35"))</f>
        <v/>
      </c>
      <c r="K334" s="134" t="str">
        <f>IF(1=1,IF(E334="","",K305),N("J35"))</f>
        <v/>
      </c>
      <c r="L334" s="135" t="str">
        <f>IF(1=1,IF(OR(J334="",O334="",NOT(ISNUMBER(J334)),NOT(ISNUMBER(O334)),J334=0),"",O334/J334),N("L35"))</f>
        <v/>
      </c>
      <c r="M334" s="136" t="str">
        <f>IF(1=1,IF(OR(L334="",NOT(ISNUMBER(F334))),"",F334*L334*IFERROR(INDEX(D384:D428,MATCH(AE334,B384:B428,0)),1)),N("M13"))</f>
        <v/>
      </c>
      <c r="N334" s="137" t="str">
        <f>IF(1=1,IF(F334="","",IF(G334="","",IFERROR(INDEX(E384:E428,MATCH(AE334,B384:B428,0)),G334&amp;""))),N("N6"))</f>
        <v/>
      </c>
      <c r="O334" s="138" t="str">
        <f>IF(1=1,IF(E334="","",O305),N("K35"))</f>
        <v/>
      </c>
      <c r="P334" s="139" t="str">
        <f>IF(1=1,IF(M334="","",IF(AND(ISNUMBER(M334),M334&lt;1,N334="kg"),MAX(1,ROUND(M334*1000,0)),IF(AND(ISNUMBER(M334),M334&lt;1,N334="L"),MAX(1,ROUND(M334*100,0)),ROUND(M334,3)))),N("O35"))</f>
        <v/>
      </c>
      <c r="Q334" s="140" t="str">
        <f>IF(1=1,IF(M334="","",IF(AND(ISNUMBER(M334),M334&lt;1,N334="kg"),"g",IF(AND(ISNUMBER(M334),M334&lt;1,N334="L"),"cl",N334))),N("P35"))</f>
        <v/>
      </c>
      <c r="R334" s="161" t="str">
        <f>IF(1=1,IF(E334="","",IF(F334="","A CONTROLER",IF(NOT(ISNUMBER(F334)),"TEXTE",IF(OR(L334="",L334&lt;=0),"COMMANDE PRINCIPALE INCOMPLETE",IF(G334="","UNITE MANQUANTE",IF(COUNTIF(B384:B428,AE334)=0,"UNITE A CONTROLER","OK")))))),N("Q9"))</f>
        <v/>
      </c>
      <c r="S334" s="105"/>
      <c r="T334" s="141">
        <f t="shared" si="19"/>
        <v>0</v>
      </c>
      <c r="U334" s="133" t="str">
        <f>IF(1=1,IF(E334="","",U305),N("S35"))</f>
        <v/>
      </c>
      <c r="V334" s="133" t="str">
        <f>IF(1=1,IF(E334="","",V305),N("T35"))</f>
        <v/>
      </c>
      <c r="W334" s="135" t="str">
        <f>IF(1=1,IF(OR(U334="",V334="",NOT(ISNUMBER(U334)),NOT(ISNUMBER(V334)),U334=0),"",V334/U334),N("U35"))</f>
        <v/>
      </c>
      <c r="X334" s="136" t="str">
        <f>IF(1=1,IF(OR(W334="",NOT(ISNUMBER(F334))),"",F334*W334*IFERROR(INDEX(D384:D428,MATCH(AE334,B384:B428,0)),1)),N("V7"))</f>
        <v/>
      </c>
      <c r="Y334" s="137" t="str">
        <f>IF(1=1,IF(F334="","",IF(G334="","",IFERROR(INDEX(E384:E428,MATCH(AE334,B384:B428,0)),G334&amp;""))),N("W6"))</f>
        <v/>
      </c>
      <c r="Z334" s="142" t="str">
        <f>IF(1=1,IF(X334="","",IF(AND(ISNUMBER(X334),X334&lt;1,Y334="kg"),MAX(1,ROUND(X334*1000,0)),IF(AND(ISNUMBER(X334),X334&lt;1,Y334="L"),MAX(1,ROUND(X334*100,0)),ROUND(X334,3)))),N("X35"))</f>
        <v/>
      </c>
      <c r="AA334" s="143" t="str">
        <f>IF(1=1,IF(X334="","",IF(AND(ISNUMBER(X334),X334&lt;1,Y334="kg"),"g",IF(AND(ISNUMBER(X334),X334&lt;1,Y334="L"),"cl",Y334))),N("Y35"))</f>
        <v/>
      </c>
      <c r="AB334" s="123" t="str">
        <f>IF(1=1,IF(E334="","",IF(F334="","A CONTROLER",IF(NOT(ISNUMBER(F334)),"TEXTE",IF(OR(W334="",W334&lt;=0),"COMMANDE COUVERTS INCOMPLETE",IF(G334="","UNITE MANQUANTE",IF(COUNTIF(B384:B428,AE334)=0,"UNITE A CONTROLER","OK")))))),N("Z6"))</f>
        <v/>
      </c>
      <c r="AD334" s="144" t="str">
        <f>IF(1=1,IF(E334="","",AD305),N("AB35"))</f>
        <v/>
      </c>
      <c r="AE334" s="125" t="str">
        <f>IF(1=1,IF(G334="","",UPPER(TRIM(SUBSTITUTE(SUBSTITUTE(G334&amp;"",CHAR(160)," ")," "," ")))),N("AC35"))</f>
        <v/>
      </c>
      <c r="AG334" s="244" t="s">
        <v>56</v>
      </c>
    </row>
    <row r="335" spans="1:33" ht="15.75" x14ac:dyDescent="0.25">
      <c r="A335" s="126" t="str">
        <f>IF(1=1,IF(E335="","",A305),N("A36"))</f>
        <v/>
      </c>
      <c r="B335" s="127" t="str">
        <f>IF(1=1,IF(E335="","",B305),N("B36"))</f>
        <v/>
      </c>
      <c r="C335" s="127"/>
      <c r="D335" s="129" t="str">
        <f>IF(ISBLANK(E335),"",LARGE(D305:D334,1)+1)</f>
        <v/>
      </c>
      <c r="E335" s="130"/>
      <c r="F335" s="131"/>
      <c r="G335" s="170"/>
      <c r="H335" s="105"/>
      <c r="I335" s="132" t="str">
        <f>IF(1=1,IF(E335="","",I305),N("H36"))</f>
        <v/>
      </c>
      <c r="J335" s="133" t="str">
        <f>IF(1=1,IF(E335="","",J305),N("I36"))</f>
        <v/>
      </c>
      <c r="K335" s="134" t="str">
        <f>IF(1=1,IF(E335="","",K305),N("J36"))</f>
        <v/>
      </c>
      <c r="L335" s="135" t="str">
        <f>IF(1=1,IF(OR(J335="",O335="",NOT(ISNUMBER(J335)),NOT(ISNUMBER(O335)),J335=0),"",O335/J335),N("L36"))</f>
        <v/>
      </c>
      <c r="M335" s="136" t="str">
        <f>IF(1=1,IF(OR(L335="",NOT(ISNUMBER(F335))),"",F335*L335*IFERROR(INDEX(D384:D428,MATCH(AE335,B384:B428,0)),1)),N("M13"))</f>
        <v/>
      </c>
      <c r="N335" s="137" t="str">
        <f>IF(1=1,IF(F335="","",IF(G335="","",IFERROR(INDEX(E384:E428,MATCH(AE335,B384:B428,0)),G335&amp;""))),N("N6"))</f>
        <v/>
      </c>
      <c r="O335" s="138" t="str">
        <f>IF(1=1,IF(E335="","",O305),N("K36"))</f>
        <v/>
      </c>
      <c r="P335" s="139" t="str">
        <f>IF(1=1,IF(M335="","",IF(AND(ISNUMBER(M335),M335&lt;1,N335="kg"),MAX(1,ROUND(M335*1000,0)),IF(AND(ISNUMBER(M335),M335&lt;1,N335="L"),MAX(1,ROUND(M335*100,0)),ROUND(M335,3)))),N("O36"))</f>
        <v/>
      </c>
      <c r="Q335" s="140" t="str">
        <f>IF(1=1,IF(M335="","",IF(AND(ISNUMBER(M335),M335&lt;1,N335="kg"),"g",IF(AND(ISNUMBER(M335),M335&lt;1,N335="L"),"cl",N335))),N("P36"))</f>
        <v/>
      </c>
      <c r="R335" s="161" t="str">
        <f>IF(1=1,IF(E335="","",IF(F335="","A CONTROLER",IF(NOT(ISNUMBER(F335)),"TEXTE",IF(OR(L335="",L335&lt;=0),"COMMANDE PRINCIPALE INCOMPLETE",IF(G335="","UNITE MANQUANTE",IF(COUNTIF(B384:B428,AE335)=0,"UNITE A CONTROLER","OK")))))),N("Q9"))</f>
        <v/>
      </c>
      <c r="S335" s="105"/>
      <c r="T335" s="141">
        <f t="shared" si="19"/>
        <v>0</v>
      </c>
      <c r="U335" s="133" t="str">
        <f>IF(1=1,IF(E335="","",U305),N("S36"))</f>
        <v/>
      </c>
      <c r="V335" s="133" t="str">
        <f>IF(1=1,IF(E335="","",V305),N("T36"))</f>
        <v/>
      </c>
      <c r="W335" s="135" t="str">
        <f>IF(1=1,IF(OR(U335="",V335="",NOT(ISNUMBER(U335)),NOT(ISNUMBER(V335)),U335=0),"",V335/U335),N("U36"))</f>
        <v/>
      </c>
      <c r="X335" s="136" t="str">
        <f>IF(1=1,IF(OR(W335="",NOT(ISNUMBER(F335))),"",F335*W335*IFERROR(INDEX(D384:D428,MATCH(AE335,B384:B428,0)),1)),N("V7"))</f>
        <v/>
      </c>
      <c r="Y335" s="137" t="str">
        <f>IF(1=1,IF(F335="","",IF(G335="","",IFERROR(INDEX(E384:E428,MATCH(AE335,B384:B428,0)),G335&amp;""))),N("W6"))</f>
        <v/>
      </c>
      <c r="Z335" s="142" t="str">
        <f>IF(1=1,IF(X335="","",IF(AND(ISNUMBER(X335),X335&lt;1,Y335="kg"),MAX(1,ROUND(X335*1000,0)),IF(AND(ISNUMBER(X335),X335&lt;1,Y335="L"),MAX(1,ROUND(X335*100,0)),ROUND(X335,3)))),N("X36"))</f>
        <v/>
      </c>
      <c r="AA335" s="143" t="str">
        <f>IF(1=1,IF(X335="","",IF(AND(ISNUMBER(X335),X335&lt;1,Y335="kg"),"g",IF(AND(ISNUMBER(X335),X335&lt;1,Y335="L"),"cl",Y335))),N("Y36"))</f>
        <v/>
      </c>
      <c r="AB335" s="123" t="str">
        <f>IF(1=1,IF(E335="","",IF(F335="","A CONTROLER",IF(NOT(ISNUMBER(F335)),"TEXTE",IF(OR(W335="",W335&lt;=0),"COMMANDE COUVERTS INCOMPLETE",IF(G335="","UNITE MANQUANTE",IF(COUNTIF(B384:B428,AE335)=0,"UNITE A CONTROLER","OK")))))),N("Z6"))</f>
        <v/>
      </c>
      <c r="AD335" s="144" t="str">
        <f>IF(1=1,IF(E335="","",AD305),N("AB36"))</f>
        <v/>
      </c>
      <c r="AE335" s="125" t="str">
        <f>IF(1=1,IF(G335="","",UPPER(TRIM(SUBSTITUTE(SUBSTITUTE(G335&amp;"",CHAR(160)," ")," "," ")))),N("AC36"))</f>
        <v/>
      </c>
      <c r="AG335" s="244" t="s">
        <v>58</v>
      </c>
    </row>
    <row r="336" spans="1:33" ht="15.75" x14ac:dyDescent="0.25">
      <c r="A336" s="126" t="str">
        <f>IF(1=1,IF(E336="","",A305),N("A37"))</f>
        <v/>
      </c>
      <c r="B336" s="127" t="str">
        <f>IF(1=1,IF(E336="","",B305),N("B37"))</f>
        <v/>
      </c>
      <c r="C336" s="127"/>
      <c r="D336" s="129" t="str">
        <f>IF(ISBLANK(E336),"",LARGE(D305:D335,1)+1)</f>
        <v/>
      </c>
      <c r="E336" s="130"/>
      <c r="F336" s="131"/>
      <c r="G336" s="170"/>
      <c r="H336" s="105"/>
      <c r="I336" s="132" t="str">
        <f>IF(1=1,IF(E336="","",I305),N("H37"))</f>
        <v/>
      </c>
      <c r="J336" s="133" t="str">
        <f>IF(1=1,IF(E336="","",J305),N("I37"))</f>
        <v/>
      </c>
      <c r="K336" s="134" t="str">
        <f>IF(1=1,IF(E336="","",K305),N("J37"))</f>
        <v/>
      </c>
      <c r="L336" s="135" t="str">
        <f>IF(1=1,IF(OR(J336="",O336="",NOT(ISNUMBER(J336)),NOT(ISNUMBER(O336)),J336=0),"",O336/J336),N("L37"))</f>
        <v/>
      </c>
      <c r="M336" s="136" t="str">
        <f>IF(1=1,IF(OR(L336="",NOT(ISNUMBER(F336))),"",F336*L336*IFERROR(INDEX(D384:D428,MATCH(AE336,B384:B428,0)),1)),N("M13"))</f>
        <v/>
      </c>
      <c r="N336" s="137" t="str">
        <f>IF(1=1,IF(F336="","",IF(G336="","",IFERROR(INDEX(E384:E428,MATCH(AE336,B384:B428,0)),G336&amp;""))),N("N6"))</f>
        <v/>
      </c>
      <c r="O336" s="138" t="str">
        <f>IF(1=1,IF(E336="","",O305),N("K37"))</f>
        <v/>
      </c>
      <c r="P336" s="139" t="str">
        <f>IF(1=1,IF(M336="","",IF(AND(ISNUMBER(M336),M336&lt;1,N336="kg"),MAX(1,ROUND(M336*1000,0)),IF(AND(ISNUMBER(M336),M336&lt;1,N336="L"),MAX(1,ROUND(M336*100,0)),ROUND(M336,3)))),N("O37"))</f>
        <v/>
      </c>
      <c r="Q336" s="140" t="str">
        <f>IF(1=1,IF(M336="","",IF(AND(ISNUMBER(M336),M336&lt;1,N336="kg"),"g",IF(AND(ISNUMBER(M336),M336&lt;1,N336="L"),"cl",N336))),N("P37"))</f>
        <v/>
      </c>
      <c r="R336" s="161" t="str">
        <f>IF(1=1,IF(E336="","",IF(F336="","A CONTROLER",IF(NOT(ISNUMBER(F336)),"TEXTE",IF(OR(L336="",L336&lt;=0),"COMMANDE PRINCIPALE INCOMPLETE",IF(G336="","UNITE MANQUANTE",IF(COUNTIF(B384:B428,AE336)=0,"UNITE A CONTROLER","OK")))))),N("Q9"))</f>
        <v/>
      </c>
      <c r="S336" s="105"/>
      <c r="T336" s="141">
        <f t="shared" si="19"/>
        <v>0</v>
      </c>
      <c r="U336" s="133" t="str">
        <f>IF(1=1,IF(E336="","",U305),N("S37"))</f>
        <v/>
      </c>
      <c r="V336" s="133" t="str">
        <f>IF(1=1,IF(E336="","",V305),N("T37"))</f>
        <v/>
      </c>
      <c r="W336" s="135" t="str">
        <f>IF(1=1,IF(OR(U336="",V336="",NOT(ISNUMBER(U336)),NOT(ISNUMBER(V336)),U336=0),"",V336/U336),N("U37"))</f>
        <v/>
      </c>
      <c r="X336" s="136" t="str">
        <f>IF(1=1,IF(OR(W336="",NOT(ISNUMBER(F336))),"",F336*W336*IFERROR(INDEX(D384:D428,MATCH(AE336,B384:B428,0)),1)),N("V7"))</f>
        <v/>
      </c>
      <c r="Y336" s="137" t="str">
        <f>IF(1=1,IF(F336="","",IF(G336="","",IFERROR(INDEX(E384:E428,MATCH(AE336,B384:B428,0)),G336&amp;""))),N("W6"))</f>
        <v/>
      </c>
      <c r="Z336" s="142" t="str">
        <f>IF(1=1,IF(X336="","",IF(AND(ISNUMBER(X336),X336&lt;1,Y336="kg"),MAX(1,ROUND(X336*1000,0)),IF(AND(ISNUMBER(X336),X336&lt;1,Y336="L"),MAX(1,ROUND(X336*100,0)),ROUND(X336,3)))),N("X37"))</f>
        <v/>
      </c>
      <c r="AA336" s="143" t="str">
        <f>IF(1=1,IF(X336="","",IF(AND(ISNUMBER(X336),X336&lt;1,Y336="kg"),"g",IF(AND(ISNUMBER(X336),X336&lt;1,Y336="L"),"cl",Y336))),N("Y37"))</f>
        <v/>
      </c>
      <c r="AB336" s="123" t="str">
        <f>IF(1=1,IF(E336="","",IF(F336="","A CONTROLER",IF(NOT(ISNUMBER(F336)),"TEXTE",IF(OR(W336="",W336&lt;=0),"COMMANDE COUVERTS INCOMPLETE",IF(G336="","UNITE MANQUANTE",IF(COUNTIF(B384:B428,AE336)=0,"UNITE A CONTROLER","OK")))))),N("Z6"))</f>
        <v/>
      </c>
      <c r="AD336" s="144" t="str">
        <f>IF(1=1,IF(E336="","",AD305),N("AB37"))</f>
        <v/>
      </c>
      <c r="AE336" s="125" t="str">
        <f>IF(1=1,IF(G336="","",UPPER(TRIM(SUBSTITUTE(SUBSTITUTE(G336&amp;"",CHAR(160)," ")," "," ")))),N("AC37"))</f>
        <v/>
      </c>
      <c r="AG336" s="244" t="s">
        <v>60</v>
      </c>
    </row>
    <row r="337" spans="1:33" ht="15.75" x14ac:dyDescent="0.25">
      <c r="A337" s="126" t="str">
        <f>IF(1=1,IF(E337="","",A305),N("A38"))</f>
        <v/>
      </c>
      <c r="B337" s="127" t="str">
        <f>IF(1=1,IF(E337="","",B305),N("B38"))</f>
        <v/>
      </c>
      <c r="C337" s="127"/>
      <c r="D337" s="129" t="str">
        <f>IF(ISBLANK(E337),"",LARGE(D305:D336,1)+1)</f>
        <v/>
      </c>
      <c r="E337" s="130"/>
      <c r="F337" s="131"/>
      <c r="G337" s="170"/>
      <c r="H337" s="105"/>
      <c r="I337" s="132" t="str">
        <f>IF(1=1,IF(E337="","",I305),N("H38"))</f>
        <v/>
      </c>
      <c r="J337" s="133" t="str">
        <f>IF(1=1,IF(E337="","",J305),N("I38"))</f>
        <v/>
      </c>
      <c r="K337" s="134" t="str">
        <f>IF(1=1,IF(E337="","",K305),N("J38"))</f>
        <v/>
      </c>
      <c r="L337" s="135" t="str">
        <f>IF(1=1,IF(OR(J337="",O337="",NOT(ISNUMBER(J337)),NOT(ISNUMBER(O337)),J337=0),"",O337/J337),N("L38"))</f>
        <v/>
      </c>
      <c r="M337" s="136" t="str">
        <f>IF(1=1,IF(OR(L337="",NOT(ISNUMBER(F337))),"",F337*L337*IFERROR(INDEX(D384:D428,MATCH(AE337,B384:B428,0)),1)),N("M13"))</f>
        <v/>
      </c>
      <c r="N337" s="137" t="str">
        <f>IF(1=1,IF(F337="","",IF(G337="","",IFERROR(INDEX(E384:E428,MATCH(AE337,B384:B428,0)),G337&amp;""))),N("N6"))</f>
        <v/>
      </c>
      <c r="O337" s="138" t="str">
        <f>IF(1=1,IF(E337="","",O305),N("K38"))</f>
        <v/>
      </c>
      <c r="P337" s="139" t="str">
        <f>IF(1=1,IF(M337="","",IF(AND(ISNUMBER(M337),M337&lt;1,N337="kg"),MAX(1,ROUND(M337*1000,0)),IF(AND(ISNUMBER(M337),M337&lt;1,N337="L"),MAX(1,ROUND(M337*100,0)),ROUND(M337,3)))),N("O38"))</f>
        <v/>
      </c>
      <c r="Q337" s="140" t="str">
        <f>IF(1=1,IF(M337="","",IF(AND(ISNUMBER(M337),M337&lt;1,N337="kg"),"g",IF(AND(ISNUMBER(M337),M337&lt;1,N337="L"),"cl",N337))),N("P38"))</f>
        <v/>
      </c>
      <c r="R337" s="161" t="str">
        <f>IF(1=1,IF(E337="","",IF(F337="","A CONTROLER",IF(NOT(ISNUMBER(F337)),"TEXTE",IF(OR(L337="",L337&lt;=0),"COMMANDE PRINCIPALE INCOMPLETE",IF(G337="","UNITE MANQUANTE",IF(COUNTIF(B384:B428,AE337)=0,"UNITE A CONTROLER","OK")))))),N("Q9"))</f>
        <v/>
      </c>
      <c r="S337" s="105"/>
      <c r="T337" s="141">
        <f t="shared" si="19"/>
        <v>0</v>
      </c>
      <c r="U337" s="133" t="str">
        <f>IF(1=1,IF(E337="","",U305),N("S38"))</f>
        <v/>
      </c>
      <c r="V337" s="133" t="str">
        <f>IF(1=1,IF(E337="","",V305),N("T38"))</f>
        <v/>
      </c>
      <c r="W337" s="135" t="str">
        <f>IF(1=1,IF(OR(U337="",V337="",NOT(ISNUMBER(U337)),NOT(ISNUMBER(V337)),U337=0),"",V337/U337),N("U38"))</f>
        <v/>
      </c>
      <c r="X337" s="136" t="str">
        <f>IF(1=1,IF(OR(W337="",NOT(ISNUMBER(F337))),"",F337*W337*IFERROR(INDEX(D384:D428,MATCH(AE337,B384:B428,0)),1)),N("V7"))</f>
        <v/>
      </c>
      <c r="Y337" s="137" t="str">
        <f>IF(1=1,IF(F337="","",IF(G337="","",IFERROR(INDEX(E384:E428,MATCH(AE337,B384:B428,0)),G337&amp;""))),N("W6"))</f>
        <v/>
      </c>
      <c r="Z337" s="142" t="str">
        <f>IF(1=1,IF(X337="","",IF(AND(ISNUMBER(X337),X337&lt;1,Y337="kg"),MAX(1,ROUND(X337*1000,0)),IF(AND(ISNUMBER(X337),X337&lt;1,Y337="L"),MAX(1,ROUND(X337*100,0)),ROUND(X337,3)))),N("X38"))</f>
        <v/>
      </c>
      <c r="AA337" s="143" t="str">
        <f>IF(1=1,IF(X337="","",IF(AND(ISNUMBER(X337),X337&lt;1,Y337="kg"),"g",IF(AND(ISNUMBER(X337),X337&lt;1,Y337="L"),"cl",Y337))),N("Y38"))</f>
        <v/>
      </c>
      <c r="AB337" s="123" t="str">
        <f>IF(1=1,IF(E337="","",IF(F337="","A CONTROLER",IF(NOT(ISNUMBER(F337)),"TEXTE",IF(OR(W337="",W337&lt;=0),"COMMANDE COUVERTS INCOMPLETE",IF(G337="","UNITE MANQUANTE",IF(COUNTIF(B384:B428,AE337)=0,"UNITE A CONTROLER","OK")))))),N("Z6"))</f>
        <v/>
      </c>
      <c r="AD337" s="144" t="str">
        <f>IF(1=1,IF(E337="","",AD305),N("AB38"))</f>
        <v/>
      </c>
      <c r="AE337" s="125" t="str">
        <f>IF(1=1,IF(G337="","",UPPER(TRIM(SUBSTITUTE(SUBSTITUTE(G337&amp;"",CHAR(160)," ")," "," ")))),N("AC38"))</f>
        <v/>
      </c>
      <c r="AG337" s="244" t="s">
        <v>62</v>
      </c>
    </row>
    <row r="338" spans="1:33" ht="15.75" x14ac:dyDescent="0.25">
      <c r="A338" s="126" t="str">
        <f>IF(1=1,IF(E338="","",A305),N("A39"))</f>
        <v/>
      </c>
      <c r="B338" s="127" t="str">
        <f>IF(1=1,IF(E338="","",B305),N("B39"))</f>
        <v/>
      </c>
      <c r="C338" s="127"/>
      <c r="D338" s="129" t="str">
        <f>IF(ISBLANK(E338),"",LARGE(D305:D337,1)+1)</f>
        <v/>
      </c>
      <c r="E338" s="130"/>
      <c r="F338" s="131"/>
      <c r="G338" s="170"/>
      <c r="H338" s="105"/>
      <c r="I338" s="132" t="str">
        <f>IF(1=1,IF(E338="","",I305),N("H39"))</f>
        <v/>
      </c>
      <c r="J338" s="133" t="str">
        <f>IF(1=1,IF(E338="","",J305),N("I39"))</f>
        <v/>
      </c>
      <c r="K338" s="134" t="str">
        <f>IF(1=1,IF(E338="","",K305),N("J39"))</f>
        <v/>
      </c>
      <c r="L338" s="135" t="str">
        <f>IF(1=1,IF(OR(J338="",O338="",NOT(ISNUMBER(J338)),NOT(ISNUMBER(O338)),J338=0),"",O338/J338),N("L39"))</f>
        <v/>
      </c>
      <c r="M338" s="136" t="str">
        <f>IF(1=1,IF(OR(L338="",NOT(ISNUMBER(F338))),"",F338*L338*IFERROR(INDEX(D384:D428,MATCH(AE338,B384:B428,0)),1)),N("M13"))</f>
        <v/>
      </c>
      <c r="N338" s="137" t="str">
        <f>IF(1=1,IF(F338="","",IF(G338="","",IFERROR(INDEX(E384:E428,MATCH(AE338,B384:B428,0)),G338&amp;""))),N("N6"))</f>
        <v/>
      </c>
      <c r="O338" s="138" t="str">
        <f>IF(1=1,IF(E338="","",O305),N("K39"))</f>
        <v/>
      </c>
      <c r="P338" s="139" t="str">
        <f>IF(1=1,IF(M338="","",IF(AND(ISNUMBER(M338),M338&lt;1,N338="kg"),MAX(1,ROUND(M338*1000,0)),IF(AND(ISNUMBER(M338),M338&lt;1,N338="L"),MAX(1,ROUND(M338*100,0)),ROUND(M338,3)))),N("O39"))</f>
        <v/>
      </c>
      <c r="Q338" s="140" t="str">
        <f>IF(1=1,IF(M338="","",IF(AND(ISNUMBER(M338),M338&lt;1,N338="kg"),"g",IF(AND(ISNUMBER(M338),M338&lt;1,N338="L"),"cl",N338))),N("P39"))</f>
        <v/>
      </c>
      <c r="R338" s="161" t="str">
        <f>IF(1=1,IF(E338="","",IF(F338="","A CONTROLER",IF(NOT(ISNUMBER(F338)),"TEXTE",IF(OR(L338="",L338&lt;=0),"COMMANDE PRINCIPALE INCOMPLETE",IF(G338="","UNITE MANQUANTE",IF(COUNTIF(B384:B428,AE338)=0,"UNITE A CONTROLER","OK")))))),N("Q9"))</f>
        <v/>
      </c>
      <c r="S338" s="105"/>
      <c r="T338" s="141">
        <f t="shared" si="19"/>
        <v>0</v>
      </c>
      <c r="U338" s="133" t="str">
        <f>IF(1=1,IF(E338="","",U305),N("S39"))</f>
        <v/>
      </c>
      <c r="V338" s="133" t="str">
        <f>IF(1=1,IF(E338="","",V305),N("T39"))</f>
        <v/>
      </c>
      <c r="W338" s="135" t="str">
        <f>IF(1=1,IF(OR(U338="",V338="",NOT(ISNUMBER(U338)),NOT(ISNUMBER(V338)),U338=0),"",V338/U338),N("U39"))</f>
        <v/>
      </c>
      <c r="X338" s="136" t="str">
        <f>IF(1=1,IF(OR(W338="",NOT(ISNUMBER(F338))),"",F338*W338*IFERROR(INDEX(D384:D428,MATCH(AE338,B384:B428,0)),1)),N("V7"))</f>
        <v/>
      </c>
      <c r="Y338" s="137" t="str">
        <f>IF(1=1,IF(F338="","",IF(G338="","",IFERROR(INDEX(E384:E428,MATCH(AE338,B384:B428,0)),G338&amp;""))),N("W6"))</f>
        <v/>
      </c>
      <c r="Z338" s="142" t="str">
        <f>IF(1=1,IF(X338="","",IF(AND(ISNUMBER(X338),X338&lt;1,Y338="kg"),MAX(1,ROUND(X338*1000,0)),IF(AND(ISNUMBER(X338),X338&lt;1,Y338="L"),MAX(1,ROUND(X338*100,0)),ROUND(X338,3)))),N("X39"))</f>
        <v/>
      </c>
      <c r="AA338" s="143" t="str">
        <f>IF(1=1,IF(X338="","",IF(AND(ISNUMBER(X338),X338&lt;1,Y338="kg"),"g",IF(AND(ISNUMBER(X338),X338&lt;1,Y338="L"),"cl",Y338))),N("Y39"))</f>
        <v/>
      </c>
      <c r="AB338" s="123" t="str">
        <f>IF(1=1,IF(E338="","",IF(F338="","A CONTROLER",IF(NOT(ISNUMBER(F338)),"TEXTE",IF(OR(W338="",W338&lt;=0),"COMMANDE COUVERTS INCOMPLETE",IF(G338="","UNITE MANQUANTE",IF(COUNTIF(B384:B428,AE338)=0,"UNITE A CONTROLER","OK")))))),N("Z6"))</f>
        <v/>
      </c>
      <c r="AD338" s="144" t="str">
        <f>IF(1=1,IF(E338="","",AD305),N("AB39"))</f>
        <v/>
      </c>
      <c r="AE338" s="125" t="str">
        <f>IF(1=1,IF(G338="","",UPPER(TRIM(SUBSTITUTE(SUBSTITUTE(G338&amp;"",CHAR(160)," ")," "," ")))),N("AC39"))</f>
        <v/>
      </c>
      <c r="AG338" s="244" t="s">
        <v>64</v>
      </c>
    </row>
    <row r="339" spans="1:33" ht="15.75" x14ac:dyDescent="0.25">
      <c r="A339" s="126" t="str">
        <f>IF(1=1,IF(E339="","",A305),N("A40"))</f>
        <v/>
      </c>
      <c r="B339" s="127" t="str">
        <f>IF(1=1,IF(E339="","",B305),N("B40"))</f>
        <v/>
      </c>
      <c r="C339" s="127"/>
      <c r="D339" s="129" t="str">
        <f>IF(ISBLANK(E339),"",LARGE(D305:D338,1)+1)</f>
        <v/>
      </c>
      <c r="E339" s="130"/>
      <c r="F339" s="131"/>
      <c r="G339" s="170"/>
      <c r="H339" s="105"/>
      <c r="I339" s="132" t="str">
        <f>IF(1=1,IF(E339="","",I305),N("H40"))</f>
        <v/>
      </c>
      <c r="J339" s="133" t="str">
        <f>IF(1=1,IF(E339="","",J305),N("I40"))</f>
        <v/>
      </c>
      <c r="K339" s="134" t="str">
        <f>IF(1=1,IF(E339="","",K305),N("J40"))</f>
        <v/>
      </c>
      <c r="L339" s="135" t="str">
        <f>IF(1=1,IF(OR(J339="",O339="",NOT(ISNUMBER(J339)),NOT(ISNUMBER(O339)),J339=0),"",O339/J339),N("L40"))</f>
        <v/>
      </c>
      <c r="M339" s="136" t="str">
        <f>IF(1=1,IF(OR(L339="",NOT(ISNUMBER(F339))),"",F339*L339*IFERROR(INDEX(D384:D428,MATCH(AE339,B384:B428,0)),1)),N("M13"))</f>
        <v/>
      </c>
      <c r="N339" s="137" t="str">
        <f>IF(1=1,IF(F339="","",IF(G339="","",IFERROR(INDEX(E384:E428,MATCH(AE339,B384:B428,0)),G339&amp;""))),N("N6"))</f>
        <v/>
      </c>
      <c r="O339" s="138" t="str">
        <f>IF(1=1,IF(E339="","",O305),N("K40"))</f>
        <v/>
      </c>
      <c r="P339" s="139" t="str">
        <f>IF(1=1,IF(M339="","",IF(AND(ISNUMBER(M339),M339&lt;1,N339="kg"),MAX(1,ROUND(M339*1000,0)),IF(AND(ISNUMBER(M339),M339&lt;1,N339="L"),MAX(1,ROUND(M339*100,0)),ROUND(M339,3)))),N("O40"))</f>
        <v/>
      </c>
      <c r="Q339" s="140" t="str">
        <f>IF(1=1,IF(M339="","",IF(AND(ISNUMBER(M339),M339&lt;1,N339="kg"),"g",IF(AND(ISNUMBER(M339),M339&lt;1,N339="L"),"cl",N339))),N("P40"))</f>
        <v/>
      </c>
      <c r="R339" s="161" t="str">
        <f>IF(1=1,IF(E339="","",IF(F339="","A CONTROLER",IF(NOT(ISNUMBER(F339)),"TEXTE",IF(OR(L339="",L339&lt;=0),"COMMANDE PRINCIPALE INCOMPLETE",IF(G339="","UNITE MANQUANTE",IF(COUNTIF(B384:B428,AE339)=0,"UNITE A CONTROLER","OK")))))),N("Q9"))</f>
        <v/>
      </c>
      <c r="S339" s="105"/>
      <c r="T339" s="141">
        <f t="shared" si="19"/>
        <v>0</v>
      </c>
      <c r="U339" s="133" t="str">
        <f>IF(1=1,IF(E339="","",U305),N("S40"))</f>
        <v/>
      </c>
      <c r="V339" s="133" t="str">
        <f>IF(1=1,IF(E339="","",V305),N("T40"))</f>
        <v/>
      </c>
      <c r="W339" s="135" t="str">
        <f>IF(1=1,IF(OR(U339="",V339="",NOT(ISNUMBER(U339)),NOT(ISNUMBER(V339)),U339=0),"",V339/U339),N("U40"))</f>
        <v/>
      </c>
      <c r="X339" s="136" t="str">
        <f>IF(1=1,IF(OR(W339="",NOT(ISNUMBER(F339))),"",F339*W339*IFERROR(INDEX(D384:D428,MATCH(AE339,B384:B428,0)),1)),N("V7"))</f>
        <v/>
      </c>
      <c r="Y339" s="137" t="str">
        <f>IF(1=1,IF(F339="","",IF(G339="","",IFERROR(INDEX(E384:E428,MATCH(AE339,B384:B428,0)),G339&amp;""))),N("W6"))</f>
        <v/>
      </c>
      <c r="Z339" s="142" t="str">
        <f>IF(1=1,IF(X339="","",IF(AND(ISNUMBER(X339),X339&lt;1,Y339="kg"),MAX(1,ROUND(X339*1000,0)),IF(AND(ISNUMBER(X339),X339&lt;1,Y339="L"),MAX(1,ROUND(X339*100,0)),ROUND(X339,3)))),N("X40"))</f>
        <v/>
      </c>
      <c r="AA339" s="143" t="str">
        <f>IF(1=1,IF(X339="","",IF(AND(ISNUMBER(X339),X339&lt;1,Y339="kg"),"g",IF(AND(ISNUMBER(X339),X339&lt;1,Y339="L"),"cl",Y339))),N("Y40"))</f>
        <v/>
      </c>
      <c r="AB339" s="123" t="str">
        <f>IF(1=1,IF(E339="","",IF(F339="","A CONTROLER",IF(NOT(ISNUMBER(F339)),"TEXTE",IF(OR(W339="",W339&lt;=0),"COMMANDE COUVERTS INCOMPLETE",IF(G339="","UNITE MANQUANTE",IF(COUNTIF(B384:B428,AE339)=0,"UNITE A CONTROLER","OK")))))),N("Z6"))</f>
        <v/>
      </c>
      <c r="AD339" s="144" t="str">
        <f>IF(1=1,IF(E339="","",AD305),N("AB40"))</f>
        <v/>
      </c>
      <c r="AE339" s="125" t="str">
        <f>IF(1=1,IF(G339="","",UPPER(TRIM(SUBSTITUTE(SUBSTITUTE(G339&amp;"",CHAR(160)," ")," "," ")))),N("AC40"))</f>
        <v/>
      </c>
      <c r="AG339" s="244" t="s">
        <v>66</v>
      </c>
    </row>
    <row r="340" spans="1:33" ht="23.25" x14ac:dyDescent="0.25">
      <c r="A340" s="225"/>
      <c r="B340" s="226" t="s">
        <v>17</v>
      </c>
      <c r="C340" s="227"/>
      <c r="D340" s="228" t="s">
        <v>239</v>
      </c>
      <c r="E340" s="227"/>
      <c r="F340" s="227"/>
      <c r="G340" s="227"/>
      <c r="H340" s="229"/>
      <c r="I340" s="227"/>
      <c r="J340" s="227"/>
      <c r="K340" s="227"/>
      <c r="L340" s="227"/>
      <c r="M340" s="227"/>
      <c r="N340" s="227"/>
      <c r="O340" s="227"/>
      <c r="P340" s="227" t="str">
        <f>D340</f>
        <v>SOUS-FAMILLE</v>
      </c>
      <c r="Q340" s="227"/>
      <c r="R340" s="227"/>
      <c r="S340" s="229"/>
      <c r="T340" s="230" t="s">
        <v>664</v>
      </c>
      <c r="U340" s="231" cm="1">
        <f t="array" ref="U340">SUMPRODUCT(LEN(E342:E375)-LEN(SUBSTITUTE(E342:E375,"*","")))</f>
        <v>0</v>
      </c>
      <c r="V340" s="227"/>
      <c r="W340" s="227" t="str">
        <f>D340</f>
        <v>SOUS-FAMILLE</v>
      </c>
      <c r="X340" s="227"/>
      <c r="Y340" s="227"/>
      <c r="Z340" s="227"/>
      <c r="AA340" s="227"/>
      <c r="AB340" s="232"/>
      <c r="AC340" s="227"/>
      <c r="AD340" s="227"/>
      <c r="AE340" s="233" t="str">
        <f>B342</f>
        <v>NOM DE LA RECETTE À SAISIR</v>
      </c>
      <c r="AG340" s="244" t="s">
        <v>68</v>
      </c>
    </row>
    <row r="341" spans="1:33" ht="32.25" thickBot="1" x14ac:dyDescent="0.3">
      <c r="A341" s="92" t="s">
        <v>155</v>
      </c>
      <c r="B341" s="92" t="s">
        <v>1</v>
      </c>
      <c r="C341" s="92"/>
      <c r="D341" s="92" t="s">
        <v>2</v>
      </c>
      <c r="E341" s="92" t="s">
        <v>117</v>
      </c>
      <c r="F341" s="92" t="s">
        <v>3</v>
      </c>
      <c r="G341" s="92" t="s">
        <v>4</v>
      </c>
      <c r="H341" s="81"/>
      <c r="I341" s="157" t="s">
        <v>5</v>
      </c>
      <c r="J341" s="92" t="s">
        <v>114</v>
      </c>
      <c r="K341" s="92" t="s">
        <v>4</v>
      </c>
      <c r="L341" s="92" t="s">
        <v>6</v>
      </c>
      <c r="M341" s="94" t="s">
        <v>7</v>
      </c>
      <c r="N341" s="94" t="s">
        <v>116</v>
      </c>
      <c r="O341" s="95" t="s">
        <v>115</v>
      </c>
      <c r="P341" s="96" t="s">
        <v>8</v>
      </c>
      <c r="Q341" s="97" t="s">
        <v>9</v>
      </c>
      <c r="R341" s="92" t="s">
        <v>10</v>
      </c>
      <c r="S341" s="81"/>
      <c r="T341" s="92" t="s">
        <v>117</v>
      </c>
      <c r="U341" s="98" t="s">
        <v>11</v>
      </c>
      <c r="V341" s="95" t="s">
        <v>12</v>
      </c>
      <c r="W341" s="92" t="s">
        <v>13</v>
      </c>
      <c r="X341" s="94" t="s">
        <v>7</v>
      </c>
      <c r="Y341" s="94" t="s">
        <v>116</v>
      </c>
      <c r="Z341" s="99" t="s">
        <v>8</v>
      </c>
      <c r="AA341" s="97" t="s">
        <v>9</v>
      </c>
      <c r="AB341" s="99" t="s">
        <v>10</v>
      </c>
      <c r="AC341" s="240"/>
      <c r="AD341" s="92" t="s">
        <v>14</v>
      </c>
      <c r="AE341" s="92" t="s">
        <v>15</v>
      </c>
      <c r="AG341" s="244" t="s">
        <v>70</v>
      </c>
    </row>
    <row r="342" spans="1:33" ht="18.75" x14ac:dyDescent="0.25">
      <c r="A342" s="158" t="s">
        <v>5640</v>
      </c>
      <c r="B342" s="101" t="s">
        <v>20</v>
      </c>
      <c r="C342" s="101"/>
      <c r="D342" s="102">
        <v>0</v>
      </c>
      <c r="E342" s="103" t="s">
        <v>21</v>
      </c>
      <c r="F342" s="104">
        <v>10</v>
      </c>
      <c r="G342" s="8" t="s">
        <v>119</v>
      </c>
      <c r="H342" s="105"/>
      <c r="I342" s="106" t="str">
        <f>E342</f>
        <v>ÉLÉMENT PRINCIPAL À SAISIR</v>
      </c>
      <c r="J342" s="107">
        <f>F342</f>
        <v>10</v>
      </c>
      <c r="K342" s="108" t="str">
        <f>G342</f>
        <v>Quoi ?</v>
      </c>
      <c r="L342" s="109">
        <f>IF(1=1,IF(OR(J342="",O342="",NOT(ISNUMBER(J342)),NOT(ISNUMBER(O342)),J342=0),"",O342/J342),N("L6"))</f>
        <v>15</v>
      </c>
      <c r="M342" s="110">
        <f>IF(1=1,IF(OR(L342="",NOT(ISNUMBER(F342))),"",F342*L342*IFERROR(INDEX(D384:D428,MATCH(AE342,B384:B428,0)),1)),N("M13"))</f>
        <v>150</v>
      </c>
      <c r="N342" s="111" t="str">
        <f>IF(1=1,IF(F342="","",IF(G342="","",IFERROR(INDEX(E384:E428,MATCH(AE342,B384:B428,0)),G342&amp;""))),N("N6"))</f>
        <v>Quoi ?</v>
      </c>
      <c r="O342" s="112">
        <v>150</v>
      </c>
      <c r="P342" s="113">
        <f>IF(1=1,IF(M342="","",IF(AND(ISNUMBER(M342),M342&lt;1,N342="kg"),MAX(1,ROUND(M342*1000,0)),IF(AND(ISNUMBER(M342),M342&lt;1,N342="L"),MAX(1,ROUND(M342*100,0)),ROUND(M342,3)))),N("O6"))</f>
        <v>150</v>
      </c>
      <c r="Q342" s="114" t="str">
        <f>IF(1=1,IF(M342="","",IF(AND(ISNUMBER(M342),M342&lt;1,N342="kg"),"g",IF(AND(ISNUMBER(M342),M342&lt;1,N342="L"),"cl",N342))),N("P6"))</f>
        <v>Quoi ?</v>
      </c>
      <c r="R342" s="115" t="str">
        <f>IF(1=1,IF(E342="","",IF(F342="","A CONTROLER",IF(NOT(ISNUMBER(F342)),"TEXTE",IF(OR(L342="",L342&lt;=0),"COMMANDE PRINCIPALE INCOMPLETE",IF(G342="","UNITE MANQUANTE",IF(COUNTIF(B384:B428,AE342)=0,"UNITE A CONTROLER","OK")))))),N("Q9"))</f>
        <v>UNITE A CONTROLER</v>
      </c>
      <c r="S342" s="105"/>
      <c r="T342" s="159" t="str">
        <f>B342</f>
        <v>NOM DE LA RECETTE À SAISIR</v>
      </c>
      <c r="U342" s="117">
        <v>100</v>
      </c>
      <c r="V342" s="112">
        <v>150</v>
      </c>
      <c r="W342" s="118">
        <f>IF(1=1,IF(OR(U342="",V342="",NOT(ISNUMBER(U342)),NOT(ISNUMBER(V342)),U342=0),"",V342/U342),N("U6"))</f>
        <v>1.5</v>
      </c>
      <c r="X342" s="119">
        <f>IF(1=1,IF(OR(W342="",NOT(ISNUMBER(F342))),"",F342*W342*IFERROR(INDEX(D384:D428,MATCH(AE342,B384:B428,0)),1)),N("V7"))</f>
        <v>15</v>
      </c>
      <c r="Y342" s="120" t="str">
        <f>IF(1=1,IF(F342="","",IF(G342="","",IFERROR(INDEX(E384:E428,MATCH(AE342,B384:B428,0)),G342&amp;""))),N("W6"))</f>
        <v>Quoi ?</v>
      </c>
      <c r="Z342" s="121">
        <f>IF(1=1,IF(X342="","",IF(AND(ISNUMBER(X342),X342&lt;1,Y342="kg"),MAX(1,ROUND(X342*1000,0)),IF(AND(ISNUMBER(X342),X342&lt;1,Y342="L"),MAX(1,ROUND(X342*100,0)),ROUND(X342,3)))),N("X6"))</f>
        <v>15</v>
      </c>
      <c r="AA342" s="122" t="str">
        <f>IF(1=1,IF(X342="","",IF(AND(ISNUMBER(X342),X342&lt;1,Y342="kg"),"g",IF(AND(ISNUMBER(X342),X342&lt;1,Y342="L"),"cl",Y342))),N("Y6"))</f>
        <v>Quoi ?</v>
      </c>
      <c r="AB342" s="123" t="str">
        <f>IF(1=1,IF(E342="","",IF(F342="","A CONTROLER",IF(NOT(ISNUMBER(F342)),"TEXTE",IF(OR(W342="",W342&lt;=0),"COMMANDE COUVERTS INCOMPLETE",IF(G342="","UNITE MANQUANTE",IF(COUNTIF(B384:B428,AE342)=0,"UNITE A CONTROLER","OK")))))),N("Z6"))</f>
        <v>UNITE A CONTROLER</v>
      </c>
      <c r="AD342" s="124">
        <v>62</v>
      </c>
      <c r="AE342" s="125" t="str">
        <f>IF(1=1,IF(G342="","",UPPER(TRIM(SUBSTITUTE(SUBSTITUTE(G342&amp;"",CHAR(160)," ")," "," ")))),N("AC6"))</f>
        <v>QUOI ?</v>
      </c>
      <c r="AG342" s="244" t="s">
        <v>72</v>
      </c>
    </row>
    <row r="343" spans="1:33" ht="15.75" x14ac:dyDescent="0.25">
      <c r="A343" s="160" t="str">
        <f>IF(1=1,IF(E343="","",A342),N("A7"))</f>
        <v/>
      </c>
      <c r="B343" s="127" t="str">
        <f>IF(1=1,IF(E343="","",B342),N("B7"))</f>
        <v/>
      </c>
      <c r="C343" s="127"/>
      <c r="D343" s="129" t="str">
        <f>IF(ISBLANK(E343),"",LARGE(D342:D342,1)+1)</f>
        <v/>
      </c>
      <c r="E343" s="130"/>
      <c r="F343" s="131"/>
      <c r="G343" s="170"/>
      <c r="H343" s="105"/>
      <c r="I343" s="132" t="str">
        <f>IF(1=1,IF(E343="","",I342),N("H7"))</f>
        <v/>
      </c>
      <c r="J343" s="133" t="str">
        <f>IF(1=1,IF(E343="","",J342),N("I7"))</f>
        <v/>
      </c>
      <c r="K343" s="134" t="str">
        <f>IF(1=1,IF(E343="","",K342),N("J7"))</f>
        <v/>
      </c>
      <c r="L343" s="135" t="str">
        <f>IF(1=1,IF(OR(J343="",O343="",NOT(ISNUMBER(J343)),NOT(ISNUMBER(O343)),J343=0),"",O343/J343),N("L7"))</f>
        <v/>
      </c>
      <c r="M343" s="136" t="str">
        <f>IF(1=1,IF(OR(L343="",NOT(ISNUMBER(F343))),"",F343*L343*IFERROR(INDEX(D384:D428,MATCH(AE343,B384:B428,0)),1)),N("M13"))</f>
        <v/>
      </c>
      <c r="N343" s="137" t="str">
        <f>IF(1=1,IF(F343="","",IF(G343="","",IFERROR(INDEX(E384:E428,MATCH(AE343,B384:B428,0)),G343&amp;""))),N("N6"))</f>
        <v/>
      </c>
      <c r="O343" s="138" t="str">
        <f>IF(1=1,IF(E343="","",O342),N("K7"))</f>
        <v/>
      </c>
      <c r="P343" s="139" t="str">
        <f>IF(1=1,IF(M343="","",IF(AND(ISNUMBER(M343),M343&lt;1,N343="kg"),MAX(1,ROUND(M343*1000,0)),IF(AND(ISNUMBER(M343),M343&lt;1,N343="L"),MAX(1,ROUND(M343*100,0)),ROUND(M343,3)))),N("O7"))</f>
        <v/>
      </c>
      <c r="Q343" s="140" t="str">
        <f>IF(1=1,IF(M343="","",IF(AND(ISNUMBER(M343),M343&lt;1,N343="kg"),"g",IF(AND(ISNUMBER(M343),M343&lt;1,N343="L"),"cl",N343))),N("P7"))</f>
        <v/>
      </c>
      <c r="R343" s="161" t="str">
        <f>IF(1=1,IF(E343="","",IF(F343="","A CONTROLER",IF(NOT(ISNUMBER(F343)),"TEXTE",IF(OR(L343="",L343&lt;=0),"COMMANDE PRINCIPALE INCOMPLETE",IF(G343="","UNITE MANQUANTE",IF(COUNTIF(B384:B428,AE343)=0,"UNITE A CONTROLER","OK")))))),N("Q9"))</f>
        <v/>
      </c>
      <c r="S343" s="105"/>
      <c r="T343" s="141">
        <f t="shared" ref="T343:T376" si="20">E343</f>
        <v>0</v>
      </c>
      <c r="U343" s="133" t="str">
        <f>IF(1=1,IF(E343="","",U342),N("S7"))</f>
        <v/>
      </c>
      <c r="V343" s="133" t="str">
        <f>IF(1=1,IF(E343="","",V342),N("T7"))</f>
        <v/>
      </c>
      <c r="W343" s="135" t="str">
        <f>IF(1=1,IF(OR(U343="",V343="",NOT(ISNUMBER(U343)),NOT(ISNUMBER(V343)),U343=0),"",V343/U343),N("U7"))</f>
        <v/>
      </c>
      <c r="X343" s="136" t="str">
        <f>IF(1=1,IF(OR(W343="",NOT(ISNUMBER(F343))),"",F343*W343*IFERROR(INDEX(D384:D428,MATCH(AE343,B384:B428,0)),1)),N("V7"))</f>
        <v/>
      </c>
      <c r="Y343" s="137" t="str">
        <f>IF(1=1,IF(F343="","",IF(G343="","",IFERROR(INDEX(E384:E428,MATCH(AE343,B384:B428,0)),G343&amp;""))),N("W6"))</f>
        <v/>
      </c>
      <c r="Z343" s="142" t="str">
        <f>IF(1=1,IF(X343="","",IF(AND(ISNUMBER(X343),X343&lt;1,Y343="kg"),MAX(1,ROUND(X343*1000,0)),IF(AND(ISNUMBER(X343),X343&lt;1,Y343="L"),MAX(1,ROUND(X343*100,0)),ROUND(X343,3)))),N("X7"))</f>
        <v/>
      </c>
      <c r="AA343" s="143" t="str">
        <f>IF(1=1,IF(X343="","",IF(AND(ISNUMBER(X343),X343&lt;1,Y343="kg"),"g",IF(AND(ISNUMBER(X343),X343&lt;1,Y343="L"),"cl",Y343))),N("Y7"))</f>
        <v/>
      </c>
      <c r="AB343" s="123" t="str">
        <f>IF(1=1,IF(E343="","",IF(F343="","A CONTROLER",IF(NOT(ISNUMBER(F343)),"TEXTE",IF(OR(W343="",W343&lt;=0),"COMMANDE COUVERTS INCOMPLETE",IF(G343="","UNITE MANQUANTE",IF(COUNTIF(B384:B428,AE343)=0,"UNITE A CONTROLER","OK")))))),N("Z6"))</f>
        <v/>
      </c>
      <c r="AD343" s="144" t="str">
        <f>IF(1=1,IF(E343="","",AD342),N("AB7"))</f>
        <v/>
      </c>
      <c r="AE343" s="125" t="str">
        <f>IF(1=1,IF(G343="","",UPPER(TRIM(SUBSTITUTE(SUBSTITUTE(G343&amp;"",CHAR(160)," ")," "," ")))),N("AC7"))</f>
        <v/>
      </c>
      <c r="AG343" s="244" t="s">
        <v>74</v>
      </c>
    </row>
    <row r="344" spans="1:33" ht="15.75" x14ac:dyDescent="0.25">
      <c r="A344" s="160" t="str">
        <f>IF(1=1,IF(E344="","",A342),N("A8"))</f>
        <v/>
      </c>
      <c r="B344" s="127" t="str">
        <f>IF(1=1,IF(E344="","",B342),N("B8"))</f>
        <v/>
      </c>
      <c r="C344" s="127"/>
      <c r="D344" s="129" t="str">
        <f>IF(ISBLANK(E344),"",LARGE(D342:D343,1)+1)</f>
        <v/>
      </c>
      <c r="E344" s="130"/>
      <c r="F344" s="131"/>
      <c r="G344" s="170"/>
      <c r="H344" s="105"/>
      <c r="I344" s="132" t="str">
        <f>IF(1=1,IF(E344="","",I342),N("H8"))</f>
        <v/>
      </c>
      <c r="J344" s="133" t="str">
        <f>IF(1=1,IF(E344="","",J342),N("I8"))</f>
        <v/>
      </c>
      <c r="K344" s="134" t="str">
        <f>IF(1=1,IF(E344="","",K342),N("J8"))</f>
        <v/>
      </c>
      <c r="L344" s="135" t="str">
        <f>IF(1=1,IF(OR(J344="",O344="",NOT(ISNUMBER(J344)),NOT(ISNUMBER(O344)),J344=0),"",O344/J344),N("L8"))</f>
        <v/>
      </c>
      <c r="M344" s="136" t="str">
        <f>IF(1=1,IF(OR(L344="",NOT(ISNUMBER(F344))),"",F344*L344*IFERROR(INDEX(D384:D428,MATCH(AE344,B384:B428,0)),1)),N("M13"))</f>
        <v/>
      </c>
      <c r="N344" s="137" t="str">
        <f>IF(1=1,IF(F344="","",IF(G344="","",IFERROR(INDEX(E384:E428,MATCH(AE344,B384:B428,0)),G344&amp;""))),N("N6"))</f>
        <v/>
      </c>
      <c r="O344" s="138" t="str">
        <f>IF(1=1,IF(E344="","",O342),N("K8"))</f>
        <v/>
      </c>
      <c r="P344" s="139" t="str">
        <f>IF(1=1,IF(M344="","",IF(AND(ISNUMBER(M344),M344&lt;1,N344="kg"),MAX(1,ROUND(M344*1000,0)),IF(AND(ISNUMBER(M344),M344&lt;1,N344="L"),MAX(1,ROUND(M344*100,0)),ROUND(M344,3)))),N("O8"))</f>
        <v/>
      </c>
      <c r="Q344" s="140" t="str">
        <f>IF(1=1,IF(M344="","",IF(AND(ISNUMBER(M344),M344&lt;1,N344="kg"),"g",IF(AND(ISNUMBER(M344),M344&lt;1,N344="L"),"cl",N344))),N("P8"))</f>
        <v/>
      </c>
      <c r="R344" s="161" t="str">
        <f>IF(1=1,IF(E344="","",IF(F344="","A CONTROLER",IF(NOT(ISNUMBER(F344)),"TEXTE",IF(OR(L344="",L344&lt;=0),"COMMANDE PRINCIPALE INCOMPLETE",IF(G344="","UNITE MANQUANTE",IF(COUNTIF(B384:B428,AE344)=0,"UNITE A CONTROLER","OK")))))),N("Q9"))</f>
        <v/>
      </c>
      <c r="S344" s="105"/>
      <c r="T344" s="141">
        <f t="shared" si="20"/>
        <v>0</v>
      </c>
      <c r="U344" s="133" t="str">
        <f>IF(1=1,IF(E344="","",U342),N("S8"))</f>
        <v/>
      </c>
      <c r="V344" s="133" t="str">
        <f>IF(1=1,IF(E344="","",V342),N("T8"))</f>
        <v/>
      </c>
      <c r="W344" s="135" t="str">
        <f>IF(1=1,IF(OR(U344="",V344="",NOT(ISNUMBER(U344)),NOT(ISNUMBER(V344)),U344=0),"",V344/U344),N("U8"))</f>
        <v/>
      </c>
      <c r="X344" s="136" t="str">
        <f>IF(1=1,IF(OR(W344="",NOT(ISNUMBER(F344))),"",F344*W344*IFERROR(INDEX(D384:D428,MATCH(AE344,B384:B428,0)),1)),N("V7"))</f>
        <v/>
      </c>
      <c r="Y344" s="137" t="str">
        <f>IF(1=1,IF(F344="","",IF(G344="","",IFERROR(INDEX(E384:E428,MATCH(AE344,B384:B428,0)),G344&amp;""))),N("W6"))</f>
        <v/>
      </c>
      <c r="Z344" s="142" t="str">
        <f>IF(1=1,IF(X344="","",IF(AND(ISNUMBER(X344),X344&lt;1,Y344="kg"),MAX(1,ROUND(X344*1000,0)),IF(AND(ISNUMBER(X344),X344&lt;1,Y344="L"),MAX(1,ROUND(X344*100,0)),ROUND(X344,3)))),N("X8"))</f>
        <v/>
      </c>
      <c r="AA344" s="143" t="str">
        <f>IF(1=1,IF(X344="","",IF(AND(ISNUMBER(X344),X344&lt;1,Y344="kg"),"g",IF(AND(ISNUMBER(X344),X344&lt;1,Y344="L"),"cl",Y344))),N("Y8"))</f>
        <v/>
      </c>
      <c r="AB344" s="123" t="str">
        <f>IF(1=1,IF(E344="","",IF(F344="","A CONTROLER",IF(NOT(ISNUMBER(F344)),"TEXTE",IF(OR(W344="",W344&lt;=0),"COMMANDE COUVERTS INCOMPLETE",IF(G344="","UNITE MANQUANTE",IF(COUNTIF(B384:B428,AE344)=0,"UNITE A CONTROLER","OK")))))),N("Z6"))</f>
        <v/>
      </c>
      <c r="AD344" s="144" t="str">
        <f>IF(1=1,IF(E344="","",AD342),N("AB8"))</f>
        <v/>
      </c>
      <c r="AE344" s="125" t="str">
        <f>IF(1=1,IF(G344="","",UPPER(TRIM(SUBSTITUTE(SUBSTITUTE(G344&amp;"",CHAR(160)," ")," "," ")))),N("AC8"))</f>
        <v/>
      </c>
      <c r="AG344" s="244" t="s">
        <v>76</v>
      </c>
    </row>
    <row r="345" spans="1:33" ht="15.75" x14ac:dyDescent="0.25">
      <c r="A345" s="160" t="str">
        <f>IF(1=1,IF(E345="","",A342),N("A9"))</f>
        <v/>
      </c>
      <c r="B345" s="127" t="str">
        <f>IF(1=1,IF(E345="","",B342),N("B9"))</f>
        <v/>
      </c>
      <c r="C345" s="127"/>
      <c r="D345" s="129" t="str">
        <f>IF(ISBLANK(E345),"",LARGE(D342:D344,1)+1)</f>
        <v/>
      </c>
      <c r="E345" s="130"/>
      <c r="F345" s="131"/>
      <c r="G345" s="170"/>
      <c r="H345" s="105"/>
      <c r="I345" s="132" t="str">
        <f>IF(1=1,IF(E345="","",I342),N("H9"))</f>
        <v/>
      </c>
      <c r="J345" s="133" t="str">
        <f>IF(1=1,IF(E345="","",J342),N("I9"))</f>
        <v/>
      </c>
      <c r="K345" s="134" t="str">
        <f>IF(1=1,IF(E345="","",K342),N("J9"))</f>
        <v/>
      </c>
      <c r="L345" s="135" t="str">
        <f>IF(1=1,IF(OR(J345="",O345="",NOT(ISNUMBER(J345)),NOT(ISNUMBER(O345)),J345=0),"",O345/J345),N("L9"))</f>
        <v/>
      </c>
      <c r="M345" s="136" t="str">
        <f>IF(1=1,IF(OR(L345="",NOT(ISNUMBER(F345))),"",F345*L345*IFERROR(INDEX(D384:D428,MATCH(AE345,B384:B428,0)),1)),N("M13"))</f>
        <v/>
      </c>
      <c r="N345" s="137" t="str">
        <f>IF(1=1,IF(F345="","",IF(G345="","",IFERROR(INDEX(E384:E428,MATCH(AE345,B384:B428,0)),G345&amp;""))),N("N6"))</f>
        <v/>
      </c>
      <c r="O345" s="138" t="str">
        <f>IF(1=1,IF(E345="","",O342),N("K9"))</f>
        <v/>
      </c>
      <c r="P345" s="139" t="str">
        <f>IF(1=1,IF(M345="","",IF(AND(ISNUMBER(M345),M345&lt;1,N345="kg"),MAX(1,ROUND(M345*1000,0)),IF(AND(ISNUMBER(M345),M345&lt;1,N345="L"),MAX(1,ROUND(M345*100,0)),ROUND(M345,3)))),N("O9"))</f>
        <v/>
      </c>
      <c r="Q345" s="140" t="str">
        <f>IF(1=1,IF(M345="","",IF(AND(ISNUMBER(M345),M345&lt;1,N345="kg"),"g",IF(AND(ISNUMBER(M345),M345&lt;1,N345="L"),"cl",N345))),N("P9"))</f>
        <v/>
      </c>
      <c r="R345" s="161" t="str">
        <f>IF(1=1,IF(E345="","",IF(F345="","A CONTROLER",IF(NOT(ISNUMBER(F345)),"TEXTE",IF(OR(L345="",L345&lt;=0),"COMMANDE PRINCIPALE INCOMPLETE",IF(G345="","UNITE MANQUANTE",IF(COUNTIF(B384:B428,AE345)=0,"UNITE A CONTROLER","OK")))))),N("Q9"))</f>
        <v/>
      </c>
      <c r="S345" s="105"/>
      <c r="T345" s="141">
        <f t="shared" si="20"/>
        <v>0</v>
      </c>
      <c r="U345" s="133" t="str">
        <f>IF(1=1,IF(E345="","",U342),N("S9"))</f>
        <v/>
      </c>
      <c r="V345" s="133" t="str">
        <f>IF(1=1,IF(E345="","",V342),N("T9"))</f>
        <v/>
      </c>
      <c r="W345" s="135" t="str">
        <f>IF(1=1,IF(OR(U345="",V345="",NOT(ISNUMBER(U345)),NOT(ISNUMBER(V345)),U345=0),"",V345/U345),N("U9"))</f>
        <v/>
      </c>
      <c r="X345" s="136" t="str">
        <f>IF(1=1,IF(OR(W345="",NOT(ISNUMBER(F345))),"",F345*W345*IFERROR(INDEX(D384:D428,MATCH(AE345,B384:B428,0)),1)),N("V7"))</f>
        <v/>
      </c>
      <c r="Y345" s="137" t="str">
        <f>IF(1=1,IF(F345="","",IF(G345="","",IFERROR(INDEX(E384:E428,MATCH(AE345,B384:B428,0)),G345&amp;""))),N("W6"))</f>
        <v/>
      </c>
      <c r="Z345" s="142" t="str">
        <f>IF(1=1,IF(X345="","",IF(AND(ISNUMBER(X345),X345&lt;1,Y345="kg"),MAX(1,ROUND(X345*1000,0)),IF(AND(ISNUMBER(X345),X345&lt;1,Y345="L"),MAX(1,ROUND(X345*100,0)),ROUND(X345,3)))),N("X9"))</f>
        <v/>
      </c>
      <c r="AA345" s="143" t="str">
        <f>IF(1=1,IF(X345="","",IF(AND(ISNUMBER(X345),X345&lt;1,Y345="kg"),"g",IF(AND(ISNUMBER(X345),X345&lt;1,Y345="L"),"cl",Y345))),N("Y9"))</f>
        <v/>
      </c>
      <c r="AB345" s="123" t="str">
        <f>IF(1=1,IF(E345="","",IF(F345="","A CONTROLER",IF(NOT(ISNUMBER(F345)),"TEXTE",IF(OR(W345="",W345&lt;=0),"COMMANDE COUVERTS INCOMPLETE",IF(G345="","UNITE MANQUANTE",IF(COUNTIF(B384:B428,AE345)=0,"UNITE A CONTROLER","OK")))))),N("Z6"))</f>
        <v/>
      </c>
      <c r="AD345" s="144" t="str">
        <f>IF(1=1,IF(E345="","",AD342),N("AB9"))</f>
        <v/>
      </c>
      <c r="AE345" s="125" t="str">
        <f>IF(1=1,IF(G345="","",UPPER(TRIM(SUBSTITUTE(SUBSTITUTE(G345&amp;"",CHAR(160)," ")," "," ")))),N("AC9"))</f>
        <v/>
      </c>
      <c r="AG345" s="244" t="s">
        <v>78</v>
      </c>
    </row>
    <row r="346" spans="1:33" ht="15.75" x14ac:dyDescent="0.25">
      <c r="A346" s="160" t="str">
        <f>IF(1=1,IF(E346="","",A342),N("A10"))</f>
        <v/>
      </c>
      <c r="B346" s="127" t="str">
        <f>IF(1=1,IF(E346="","",B342),N("B10"))</f>
        <v/>
      </c>
      <c r="C346" s="127"/>
      <c r="D346" s="129" t="str">
        <f>IF(ISBLANK(E346),"",LARGE(D342:D345,1)+1)</f>
        <v/>
      </c>
      <c r="E346" s="130"/>
      <c r="F346" s="131"/>
      <c r="G346" s="170"/>
      <c r="H346" s="105"/>
      <c r="I346" s="132" t="str">
        <f>IF(1=1,IF(E346="","",I342),N("H10"))</f>
        <v/>
      </c>
      <c r="J346" s="133" t="str">
        <f>IF(1=1,IF(E346="","",J342),N("I10"))</f>
        <v/>
      </c>
      <c r="K346" s="134" t="str">
        <f>IF(1=1,IF(E346="","",K342),N("J10"))</f>
        <v/>
      </c>
      <c r="L346" s="135" t="str">
        <f>IF(1=1,IF(OR(J346="",O346="",NOT(ISNUMBER(J346)),NOT(ISNUMBER(O346)),J346=0),"",O346/J346),N("L10"))</f>
        <v/>
      </c>
      <c r="M346" s="136" t="str">
        <f>IF(1=1,IF(OR(L346="",NOT(ISNUMBER(F346))),"",F346*L346*IFERROR(INDEX(D384:D428,MATCH(AE346,B384:B428,0)),1)),N("M13"))</f>
        <v/>
      </c>
      <c r="N346" s="137" t="str">
        <f>IF(1=1,IF(F346="","",IF(G346="","",IFERROR(INDEX(E384:E428,MATCH(AE346,B384:B428,0)),G346&amp;""))),N("N6"))</f>
        <v/>
      </c>
      <c r="O346" s="138" t="str">
        <f>IF(1=1,IF(E346="","",O342),N("K10"))</f>
        <v/>
      </c>
      <c r="P346" s="139" t="str">
        <f>IF(1=1,IF(M346="","",IF(AND(ISNUMBER(M346),M346&lt;1,N346="kg"),MAX(1,ROUND(M346*1000,0)),IF(AND(ISNUMBER(M346),M346&lt;1,N346="L"),MAX(1,ROUND(M346*100,0)),ROUND(M346,3)))),N("O10"))</f>
        <v/>
      </c>
      <c r="Q346" s="140" t="str">
        <f>IF(1=1,IF(M346="","",IF(AND(ISNUMBER(M346),M346&lt;1,N346="kg"),"g",IF(AND(ISNUMBER(M346),M346&lt;1,N346="L"),"cl",N346))),N("P10"))</f>
        <v/>
      </c>
      <c r="R346" s="161" t="str">
        <f>IF(1=1,IF(E346="","",IF(F346="","A CONTROLER",IF(NOT(ISNUMBER(F346)),"TEXTE",IF(OR(L346="",L346&lt;=0),"COMMANDE PRINCIPALE INCOMPLETE",IF(G346="","UNITE MANQUANTE",IF(COUNTIF(B384:B428,AE346)=0,"UNITE A CONTROLER","OK")))))),N("Q9"))</f>
        <v/>
      </c>
      <c r="S346" s="105"/>
      <c r="T346" s="141">
        <f t="shared" si="20"/>
        <v>0</v>
      </c>
      <c r="U346" s="133" t="str">
        <f>IF(1=1,IF(E346="","",U342),N("S10"))</f>
        <v/>
      </c>
      <c r="V346" s="133" t="str">
        <f>IF(1=1,IF(E346="","",V342),N("T10"))</f>
        <v/>
      </c>
      <c r="W346" s="135" t="str">
        <f>IF(1=1,IF(OR(U346="",V346="",NOT(ISNUMBER(U346)),NOT(ISNUMBER(V346)),U346=0),"",V346/U346),N("U10"))</f>
        <v/>
      </c>
      <c r="X346" s="136" t="str">
        <f>IF(1=1,IF(OR(W346="",NOT(ISNUMBER(F346))),"",F346*W346*IFERROR(INDEX(D384:D428,MATCH(AE346,B384:B428,0)),1)),N("V7"))</f>
        <v/>
      </c>
      <c r="Y346" s="137" t="str">
        <f>IF(1=1,IF(F346="","",IF(G346="","",IFERROR(INDEX(E384:E428,MATCH(AE346,B384:B428,0)),G346&amp;""))),N("W6"))</f>
        <v/>
      </c>
      <c r="Z346" s="142" t="str">
        <f>IF(1=1,IF(X346="","",IF(AND(ISNUMBER(X346),X346&lt;1,Y346="kg"),MAX(1,ROUND(X346*1000,0)),IF(AND(ISNUMBER(X346),X346&lt;1,Y346="L"),MAX(1,ROUND(X346*100,0)),ROUND(X346,3)))),N("X10"))</f>
        <v/>
      </c>
      <c r="AA346" s="143" t="str">
        <f>IF(1=1,IF(X346="","",IF(AND(ISNUMBER(X346),X346&lt;1,Y346="kg"),"g",IF(AND(ISNUMBER(X346),X346&lt;1,Y346="L"),"cl",Y346))),N("Y10"))</f>
        <v/>
      </c>
      <c r="AB346" s="123" t="str">
        <f>IF(1=1,IF(E346="","",IF(F346="","A CONTROLER",IF(NOT(ISNUMBER(F346)),"TEXTE",IF(OR(W346="",W346&lt;=0),"COMMANDE COUVERTS INCOMPLETE",IF(G346="","UNITE MANQUANTE",IF(COUNTIF(B384:B428,AE346)=0,"UNITE A CONTROLER","OK")))))),N("Z6"))</f>
        <v/>
      </c>
      <c r="AD346" s="144" t="str">
        <f>IF(1=1,IF(E346="","",AD342),N("AB10"))</f>
        <v/>
      </c>
      <c r="AE346" s="125" t="str">
        <f>IF(1=1,IF(G346="","",UPPER(TRIM(SUBSTITUTE(SUBSTITUTE(G346&amp;"",CHAR(160)," ")," "," ")))),N("AC10"))</f>
        <v/>
      </c>
      <c r="AG346" s="244" t="s">
        <v>80</v>
      </c>
    </row>
    <row r="347" spans="1:33" ht="15.75" x14ac:dyDescent="0.25">
      <c r="A347" s="160" t="str">
        <f>IF(1=1,IF(E347="","",A342),N("A11"))</f>
        <v/>
      </c>
      <c r="B347" s="127" t="str">
        <f>IF(1=1,IF(E347="","",B342),N("B11"))</f>
        <v/>
      </c>
      <c r="C347" s="127"/>
      <c r="D347" s="129" t="str">
        <f>IF(ISBLANK(E347),"",LARGE(D342:D346,1)+1)</f>
        <v/>
      </c>
      <c r="E347" s="130"/>
      <c r="F347" s="131"/>
      <c r="G347" s="170"/>
      <c r="H347" s="105"/>
      <c r="I347" s="132" t="str">
        <f>IF(1=1,IF(E347="","",I342),N("H11"))</f>
        <v/>
      </c>
      <c r="J347" s="133" t="str">
        <f>IF(1=1,IF(E347="","",J342),N("I11"))</f>
        <v/>
      </c>
      <c r="K347" s="134" t="str">
        <f>IF(1=1,IF(E347="","",K342),N("J11"))</f>
        <v/>
      </c>
      <c r="L347" s="135" t="str">
        <f>IF(1=1,IF(OR(J347="",O347="",NOT(ISNUMBER(J347)),NOT(ISNUMBER(O347)),J347=0),"",O347/J347),N("L11"))</f>
        <v/>
      </c>
      <c r="M347" s="136" t="str">
        <f>IF(1=1,IF(OR(L347="",NOT(ISNUMBER(F347))),"",F347*L347*IFERROR(INDEX(D384:D428,MATCH(AE347,B384:B428,0)),1)),N("M13"))</f>
        <v/>
      </c>
      <c r="N347" s="137" t="str">
        <f>IF(1=1,IF(F347="","",IF(G347="","",IFERROR(INDEX(E384:E428,MATCH(AE347,B384:B428,0)),G347&amp;""))),N("N6"))</f>
        <v/>
      </c>
      <c r="O347" s="138" t="str">
        <f>IF(1=1,IF(E347="","",O342),N("K11"))</f>
        <v/>
      </c>
      <c r="P347" s="139" t="str">
        <f>IF(1=1,IF(M347="","",IF(AND(ISNUMBER(M347),M347&lt;1,N347="kg"),MAX(1,ROUND(M347*1000,0)),IF(AND(ISNUMBER(M347),M347&lt;1,N347="L"),MAX(1,ROUND(M347*100,0)),ROUND(M347,3)))),N("O11"))</f>
        <v/>
      </c>
      <c r="Q347" s="140" t="str">
        <f>IF(1=1,IF(M347="","",IF(AND(ISNUMBER(M347),M347&lt;1,N347="kg"),"g",IF(AND(ISNUMBER(M347),M347&lt;1,N347="L"),"cl",N347))),N("P11"))</f>
        <v/>
      </c>
      <c r="R347" s="161" t="str">
        <f>IF(1=1,IF(E347="","",IF(F347="","A CONTROLER",IF(NOT(ISNUMBER(F347)),"TEXTE",IF(OR(L347="",L347&lt;=0),"COMMANDE PRINCIPALE INCOMPLETE",IF(G347="","UNITE MANQUANTE",IF(COUNTIF(B384:B428,AE347)=0,"UNITE A CONTROLER","OK")))))),N("Q9"))</f>
        <v/>
      </c>
      <c r="S347" s="105"/>
      <c r="T347" s="141">
        <f t="shared" si="20"/>
        <v>0</v>
      </c>
      <c r="U347" s="133" t="str">
        <f>IF(1=1,IF(E347="","",U342),N("S11"))</f>
        <v/>
      </c>
      <c r="V347" s="133" t="str">
        <f>IF(1=1,IF(E347="","",V342),N("T11"))</f>
        <v/>
      </c>
      <c r="W347" s="135" t="str">
        <f>IF(1=1,IF(OR(U347="",V347="",NOT(ISNUMBER(U347)),NOT(ISNUMBER(V347)),U347=0),"",V347/U347),N("U11"))</f>
        <v/>
      </c>
      <c r="X347" s="136" t="str">
        <f>IF(1=1,IF(OR(W347="",NOT(ISNUMBER(F347))),"",F347*W347*IFERROR(INDEX(D384:D428,MATCH(AE347,B384:B428,0)),1)),N("V7"))</f>
        <v/>
      </c>
      <c r="Y347" s="137" t="str">
        <f>IF(1=1,IF(F347="","",IF(G347="","",IFERROR(INDEX(E384:E428,MATCH(AE347,B384:B428,0)),G347&amp;""))),N("W6"))</f>
        <v/>
      </c>
      <c r="Z347" s="142" t="str">
        <f>IF(1=1,IF(X347="","",IF(AND(ISNUMBER(X347),X347&lt;1,Y347="kg"),MAX(1,ROUND(X347*1000,0)),IF(AND(ISNUMBER(X347),X347&lt;1,Y347="L"),MAX(1,ROUND(X347*100,0)),ROUND(X347,3)))),N("X11"))</f>
        <v/>
      </c>
      <c r="AA347" s="143" t="str">
        <f>IF(1=1,IF(X347="","",IF(AND(ISNUMBER(X347),X347&lt;1,Y347="kg"),"g",IF(AND(ISNUMBER(X347),X347&lt;1,Y347="L"),"cl",Y347))),N("Y11"))</f>
        <v/>
      </c>
      <c r="AB347" s="123" t="str">
        <f>IF(1=1,IF(E347="","",IF(F347="","A CONTROLER",IF(NOT(ISNUMBER(F347)),"TEXTE",IF(OR(W347="",W347&lt;=0),"COMMANDE COUVERTS INCOMPLETE",IF(G347="","UNITE MANQUANTE",IF(COUNTIF(B384:B428,AE347)=0,"UNITE A CONTROLER","OK")))))),N("Z6"))</f>
        <v/>
      </c>
      <c r="AD347" s="144" t="str">
        <f>IF(1=1,IF(E347="","",AD342),N("AB11"))</f>
        <v/>
      </c>
      <c r="AE347" s="125" t="str">
        <f>IF(1=1,IF(G347="","",UPPER(TRIM(SUBSTITUTE(SUBSTITUTE(G347&amp;"",CHAR(160)," ")," "," ")))),N("AC11"))</f>
        <v/>
      </c>
      <c r="AG347" s="244" t="s">
        <v>66</v>
      </c>
    </row>
    <row r="348" spans="1:33" ht="15.75" x14ac:dyDescent="0.25">
      <c r="A348" s="160" t="str">
        <f>IF(1=1,IF(E348="","",A342),N("A12"))</f>
        <v/>
      </c>
      <c r="B348" s="127" t="str">
        <f>IF(1=1,IF(E348="","",B342),N("B12"))</f>
        <v/>
      </c>
      <c r="C348" s="127"/>
      <c r="D348" s="129" t="str">
        <f>IF(ISBLANK(E348),"",LARGE(D342:D347,1)+1)</f>
        <v/>
      </c>
      <c r="E348" s="130"/>
      <c r="F348" s="131"/>
      <c r="G348" s="170"/>
      <c r="H348" s="105"/>
      <c r="I348" s="132" t="str">
        <f>IF(1=1,IF(E348="","",I342),N("H12"))</f>
        <v/>
      </c>
      <c r="J348" s="133" t="str">
        <f>IF(1=1,IF(E348="","",J342),N("I12"))</f>
        <v/>
      </c>
      <c r="K348" s="134" t="str">
        <f>IF(1=1,IF(E348="","",K342),N("J12"))</f>
        <v/>
      </c>
      <c r="L348" s="135" t="str">
        <f>IF(1=1,IF(OR(J348="",O348="",NOT(ISNUMBER(J348)),NOT(ISNUMBER(O348)),J348=0),"",O348/J348),N("L12"))</f>
        <v/>
      </c>
      <c r="M348" s="136" t="str">
        <f>IF(1=1,IF(OR(L348="",NOT(ISNUMBER(F348))),"",F348*L348*IFERROR(INDEX(D384:D428,MATCH(AE348,B384:B428,0)),1)),N("M13"))</f>
        <v/>
      </c>
      <c r="N348" s="137" t="str">
        <f>IF(1=1,IF(F348="","",IF(G348="","",IFERROR(INDEX(E384:E428,MATCH(AE348,B384:B428,0)),G348&amp;""))),N("N6"))</f>
        <v/>
      </c>
      <c r="O348" s="138" t="str">
        <f>IF(1=1,IF(E348="","",O342),N("K12"))</f>
        <v/>
      </c>
      <c r="P348" s="139" t="str">
        <f>IF(1=1,IF(M348="","",IF(AND(ISNUMBER(M348),M348&lt;1,N348="kg"),MAX(1,ROUND(M348*1000,0)),IF(AND(ISNUMBER(M348),M348&lt;1,N348="L"),MAX(1,ROUND(M348*100,0)),ROUND(M348,3)))),N("O12"))</f>
        <v/>
      </c>
      <c r="Q348" s="140" t="str">
        <f>IF(1=1,IF(M348="","",IF(AND(ISNUMBER(M348),M348&lt;1,N348="kg"),"g",IF(AND(ISNUMBER(M348),M348&lt;1,N348="L"),"cl",N348))),N("P12"))</f>
        <v/>
      </c>
      <c r="R348" s="161" t="str">
        <f>IF(1=1,IF(E348="","",IF(F348="","A CONTROLER",IF(NOT(ISNUMBER(F348)),"TEXTE",IF(OR(L348="",L348&lt;=0),"COMMANDE PRINCIPALE INCOMPLETE",IF(G348="","UNITE MANQUANTE",IF(COUNTIF(B384:B428,AE348)=0,"UNITE A CONTROLER","OK")))))),N("Q9"))</f>
        <v/>
      </c>
      <c r="S348" s="105"/>
      <c r="T348" s="141">
        <f t="shared" si="20"/>
        <v>0</v>
      </c>
      <c r="U348" s="133" t="str">
        <f>IF(1=1,IF(E348="","",U342),N("S12"))</f>
        <v/>
      </c>
      <c r="V348" s="133" t="str">
        <f>IF(1=1,IF(E348="","",V342),N("T12"))</f>
        <v/>
      </c>
      <c r="W348" s="135" t="str">
        <f>IF(1=1,IF(OR(U348="",V348="",NOT(ISNUMBER(U348)),NOT(ISNUMBER(V348)),U348=0),"",V348/U348),N("U12"))</f>
        <v/>
      </c>
      <c r="X348" s="136" t="str">
        <f>IF(1=1,IF(OR(W348="",NOT(ISNUMBER(F348))),"",F348*W348*IFERROR(INDEX(D384:D428,MATCH(AE348,B384:B428,0)),1)),N("V7"))</f>
        <v/>
      </c>
      <c r="Y348" s="137" t="str">
        <f>IF(1=1,IF(F348="","",IF(G348="","",IFERROR(INDEX(E384:E428,MATCH(AE348,B384:B428,0)),G348&amp;""))),N("W6"))</f>
        <v/>
      </c>
      <c r="Z348" s="142" t="str">
        <f>IF(1=1,IF(X348="","",IF(AND(ISNUMBER(X348),X348&lt;1,Y348="kg"),MAX(1,ROUND(X348*1000,0)),IF(AND(ISNUMBER(X348),X348&lt;1,Y348="L"),MAX(1,ROUND(X348*100,0)),ROUND(X348,3)))),N("X12"))</f>
        <v/>
      </c>
      <c r="AA348" s="143" t="str">
        <f>IF(1=1,IF(X348="","",IF(AND(ISNUMBER(X348),X348&lt;1,Y348="kg"),"g",IF(AND(ISNUMBER(X348),X348&lt;1,Y348="L"),"cl",Y348))),N("Y12"))</f>
        <v/>
      </c>
      <c r="AB348" s="123" t="str">
        <f>IF(1=1,IF(E348="","",IF(F348="","A CONTROLER",IF(NOT(ISNUMBER(F348)),"TEXTE",IF(OR(W348="",W348&lt;=0),"COMMANDE COUVERTS INCOMPLETE",IF(G348="","UNITE MANQUANTE",IF(COUNTIF(B384:B428,AE348)=0,"UNITE A CONTROLER","OK")))))),N("Z6"))</f>
        <v/>
      </c>
      <c r="AD348" s="144" t="str">
        <f>IF(1=1,IF(E348="","",AD342),N("AB12"))</f>
        <v/>
      </c>
      <c r="AE348" s="125" t="str">
        <f>IF(1=1,IF(G348="","",UPPER(TRIM(SUBSTITUTE(SUBSTITUTE(G348&amp;"",CHAR(160)," ")," "," ")))),N("AC12"))</f>
        <v/>
      </c>
      <c r="AG348" s="244" t="s">
        <v>64</v>
      </c>
    </row>
    <row r="349" spans="1:33" ht="15.75" x14ac:dyDescent="0.25">
      <c r="A349" s="160" t="str">
        <f>IF(1=1,IF(E349="","",A342),N("A13"))</f>
        <v/>
      </c>
      <c r="B349" s="127" t="str">
        <f>IF(1=1,IF(E349="","",B342),N("B13"))</f>
        <v/>
      </c>
      <c r="C349" s="127"/>
      <c r="D349" s="129" t="str">
        <f>IF(ISBLANK(E349),"",LARGE(D342:D348,1)+1)</f>
        <v/>
      </c>
      <c r="E349" s="130"/>
      <c r="F349" s="131"/>
      <c r="G349" s="170"/>
      <c r="H349" s="105"/>
      <c r="I349" s="132" t="str">
        <f>IF(1=1,IF(E349="","",I342),N("H13"))</f>
        <v/>
      </c>
      <c r="J349" s="133" t="str">
        <f>IF(1=1,IF(E349="","",J342),N("I13"))</f>
        <v/>
      </c>
      <c r="K349" s="134" t="str">
        <f>IF(1=1,IF(E349="","",K342),N("J13"))</f>
        <v/>
      </c>
      <c r="L349" s="135" t="str">
        <f>IF(1=1,IF(OR(J349="",O349="",NOT(ISNUMBER(J349)),NOT(ISNUMBER(O349)),J349=0),"",O349/J349),N("L13"))</f>
        <v/>
      </c>
      <c r="M349" s="136" t="str">
        <f>IF(1=1,IF(OR(L349="",NOT(ISNUMBER(F349))),"",F349*L349*IFERROR(INDEX(D384:D428,MATCH(AE349,B384:B428,0)),1)),N("M13"))</f>
        <v/>
      </c>
      <c r="N349" s="137" t="str">
        <f>IF(1=1,IF(F349="","",IF(G349="","",IFERROR(INDEX(E384:E428,MATCH(AE349,B384:B428,0)),G349&amp;""))),N("N6"))</f>
        <v/>
      </c>
      <c r="O349" s="138" t="str">
        <f>IF(1=1,IF(E349="","",O342),N("K13"))</f>
        <v/>
      </c>
      <c r="P349" s="139" t="str">
        <f>IF(1=1,IF(M349="","",IF(AND(ISNUMBER(M349),M349&lt;1,N349="kg"),MAX(1,ROUND(M349*1000,0)),IF(AND(ISNUMBER(M349),M349&lt;1,N349="L"),MAX(1,ROUND(M349*100,0)),ROUND(M349,3)))),N("O13"))</f>
        <v/>
      </c>
      <c r="Q349" s="140" t="str">
        <f>IF(1=1,IF(M349="","",IF(AND(ISNUMBER(M349),M349&lt;1,N349="kg"),"g",IF(AND(ISNUMBER(M349),M349&lt;1,N349="L"),"cl",N349))),N("P13"))</f>
        <v/>
      </c>
      <c r="R349" s="161" t="str">
        <f>IF(1=1,IF(E349="","",IF(F349="","A CONTROLER",IF(NOT(ISNUMBER(F349)),"TEXTE",IF(OR(L349="",L349&lt;=0),"COMMANDE PRINCIPALE INCOMPLETE",IF(G349="","UNITE MANQUANTE",IF(COUNTIF(B384:B428,AE349)=0,"UNITE A CONTROLER","OK")))))),N("Q9"))</f>
        <v/>
      </c>
      <c r="S349" s="105"/>
      <c r="T349" s="141">
        <f t="shared" si="20"/>
        <v>0</v>
      </c>
      <c r="U349" s="133" t="str">
        <f>IF(1=1,IF(E349="","",U342),N("S13"))</f>
        <v/>
      </c>
      <c r="V349" s="133" t="str">
        <f>IF(1=1,IF(E349="","",V342),N("T13"))</f>
        <v/>
      </c>
      <c r="W349" s="135" t="str">
        <f>IF(1=1,IF(OR(U349="",V349="",NOT(ISNUMBER(U349)),NOT(ISNUMBER(V349)),U349=0),"",V349/U349),N("U13"))</f>
        <v/>
      </c>
      <c r="X349" s="136" t="str">
        <f>IF(1=1,IF(OR(W349="",NOT(ISNUMBER(F349))),"",F349*W349*IFERROR(INDEX(D384:D428,MATCH(AE349,B384:B428,0)),1)),N("V7"))</f>
        <v/>
      </c>
      <c r="Y349" s="137" t="str">
        <f>IF(1=1,IF(F349="","",IF(G349="","",IFERROR(INDEX(E384:E428,MATCH(AE349,B384:B428,0)),G349&amp;""))),N("W6"))</f>
        <v/>
      </c>
      <c r="Z349" s="142" t="str">
        <f>IF(1=1,IF(X349="","",IF(AND(ISNUMBER(X349),X349&lt;1,Y349="kg"),MAX(1,ROUND(X349*1000,0)),IF(AND(ISNUMBER(X349),X349&lt;1,Y349="L"),MAX(1,ROUND(X349*100,0)),ROUND(X349,3)))),N("X13"))</f>
        <v/>
      </c>
      <c r="AA349" s="143" t="str">
        <f>IF(1=1,IF(X349="","",IF(AND(ISNUMBER(X349),X349&lt;1,Y349="kg"),"g",IF(AND(ISNUMBER(X349),X349&lt;1,Y349="L"),"cl",Y349))),N("Y13"))</f>
        <v/>
      </c>
      <c r="AB349" s="123" t="str">
        <f>IF(1=1,IF(E349="","",IF(F349="","A CONTROLER",IF(NOT(ISNUMBER(F349)),"TEXTE",IF(OR(W349="",W349&lt;=0),"COMMANDE COUVERTS INCOMPLETE",IF(G349="","UNITE MANQUANTE",IF(COUNTIF(B384:B428,AE349)=0,"UNITE A CONTROLER","OK")))))),N("Z6"))</f>
        <v/>
      </c>
      <c r="AD349" s="144" t="str">
        <f>IF(1=1,IF(E349="","",AD342),N("AB13"))</f>
        <v/>
      </c>
      <c r="AE349" s="125" t="str">
        <f>IF(1=1,IF(G349="","",UPPER(TRIM(SUBSTITUTE(SUBSTITUTE(G349&amp;"",CHAR(160)," ")," "," ")))),N("AC13"))</f>
        <v/>
      </c>
      <c r="AG349" s="244"/>
    </row>
    <row r="350" spans="1:33" ht="15.75" x14ac:dyDescent="0.25">
      <c r="A350" s="160" t="str">
        <f>IF(1=1,IF(E350="","",A342),N("A14"))</f>
        <v/>
      </c>
      <c r="B350" s="127" t="str">
        <f>IF(1=1,IF(E350="","",B342),N("B14"))</f>
        <v/>
      </c>
      <c r="C350" s="127"/>
      <c r="D350" s="129" t="str">
        <f>IF(ISBLANK(E350),"",LARGE(D342:D349,1)+1)</f>
        <v/>
      </c>
      <c r="E350" s="130"/>
      <c r="F350" s="131"/>
      <c r="G350" s="170"/>
      <c r="H350" s="105"/>
      <c r="I350" s="132" t="str">
        <f>IF(1=1,IF(E350="","",I342),N("H14"))</f>
        <v/>
      </c>
      <c r="J350" s="133" t="str">
        <f>IF(1=1,IF(E350="","",J342),N("I14"))</f>
        <v/>
      </c>
      <c r="K350" s="134" t="str">
        <f>IF(1=1,IF(E350="","",K342),N("J14"))</f>
        <v/>
      </c>
      <c r="L350" s="135" t="str">
        <f>IF(1=1,IF(OR(J350="",O350="",NOT(ISNUMBER(J350)),NOT(ISNUMBER(O350)),J350=0),"",O350/J350),N("L14"))</f>
        <v/>
      </c>
      <c r="M350" s="136" t="str">
        <f>IF(1=1,IF(OR(L350="",NOT(ISNUMBER(F350))),"",F350*L350*IFERROR(INDEX(D384:D428,MATCH(AE350,B384:B428,0)),1)),N("M13"))</f>
        <v/>
      </c>
      <c r="N350" s="137" t="str">
        <f>IF(1=1,IF(F350="","",IF(G350="","",IFERROR(INDEX(E384:E428,MATCH(AE350,B384:B428,0)),G350&amp;""))),N("N6"))</f>
        <v/>
      </c>
      <c r="O350" s="138" t="str">
        <f>IF(1=1,IF(E350="","",O342),N("K14"))</f>
        <v/>
      </c>
      <c r="P350" s="139" t="str">
        <f>IF(1=1,IF(M350="","",IF(AND(ISNUMBER(M350),M350&lt;1,N350="kg"),MAX(1,ROUND(M350*1000,0)),IF(AND(ISNUMBER(M350),M350&lt;1,N350="L"),MAX(1,ROUND(M350*100,0)),ROUND(M350,3)))),N("O14"))</f>
        <v/>
      </c>
      <c r="Q350" s="140" t="str">
        <f>IF(1=1,IF(M350="","",IF(AND(ISNUMBER(M350),M350&lt;1,N350="kg"),"g",IF(AND(ISNUMBER(M350),M350&lt;1,N350="L"),"cl",N350))),N("P14"))</f>
        <v/>
      </c>
      <c r="R350" s="161" t="str">
        <f>IF(1=1,IF(E350="","",IF(F350="","A CONTROLER",IF(NOT(ISNUMBER(F350)),"TEXTE",IF(OR(L350="",L350&lt;=0),"COMMANDE PRINCIPALE INCOMPLETE",IF(G350="","UNITE MANQUANTE",IF(COUNTIF(B384:B428,AE350)=0,"UNITE A CONTROLER","OK")))))),N("Q9"))</f>
        <v/>
      </c>
      <c r="S350" s="105"/>
      <c r="T350" s="141">
        <f t="shared" si="20"/>
        <v>0</v>
      </c>
      <c r="U350" s="133" t="str">
        <f>IF(1=1,IF(E350="","",U342),N("S14"))</f>
        <v/>
      </c>
      <c r="V350" s="133" t="str">
        <f>IF(1=1,IF(E350="","",V342),N("T14"))</f>
        <v/>
      </c>
      <c r="W350" s="135" t="str">
        <f>IF(1=1,IF(OR(U350="",V350="",NOT(ISNUMBER(U350)),NOT(ISNUMBER(V350)),U350=0),"",V350/U350),N("U14"))</f>
        <v/>
      </c>
      <c r="X350" s="136" t="str">
        <f>IF(1=1,IF(OR(W350="",NOT(ISNUMBER(F350))),"",F350*W350*IFERROR(INDEX(D384:D428,MATCH(AE350,B384:B428,0)),1)),N("V7"))</f>
        <v/>
      </c>
      <c r="Y350" s="137" t="str">
        <f>IF(1=1,IF(F350="","",IF(G350="","",IFERROR(INDEX(E384:E428,MATCH(AE350,B384:B428,0)),G350&amp;""))),N("W6"))</f>
        <v/>
      </c>
      <c r="Z350" s="142" t="str">
        <f>IF(1=1,IF(X350="","",IF(AND(ISNUMBER(X350),X350&lt;1,Y350="kg"),MAX(1,ROUND(X350*1000,0)),IF(AND(ISNUMBER(X350),X350&lt;1,Y350="L"),MAX(1,ROUND(X350*100,0)),ROUND(X350,3)))),N("X14"))</f>
        <v/>
      </c>
      <c r="AA350" s="143" t="str">
        <f>IF(1=1,IF(X350="","",IF(AND(ISNUMBER(X350),X350&lt;1,Y350="kg"),"g",IF(AND(ISNUMBER(X350),X350&lt;1,Y350="L"),"cl",Y350))),N("Y14"))</f>
        <v/>
      </c>
      <c r="AB350" s="123" t="str">
        <f>IF(1=1,IF(E350="","",IF(F350="","A CONTROLER",IF(NOT(ISNUMBER(F350)),"TEXTE",IF(OR(W350="",W350&lt;=0),"COMMANDE COUVERTS INCOMPLETE",IF(G350="","UNITE MANQUANTE",IF(COUNTIF(B384:B428,AE350)=0,"UNITE A CONTROLER","OK")))))),N("Z6"))</f>
        <v/>
      </c>
      <c r="AD350" s="144" t="str">
        <f>IF(1=1,IF(E350="","",AD342),N("AB14"))</f>
        <v/>
      </c>
      <c r="AE350" s="125" t="str">
        <f>IF(1=1,IF(G350="","",UPPER(TRIM(SUBSTITUTE(SUBSTITUTE(G350&amp;"",CHAR(160)," ")," "," ")))),N("AC14"))</f>
        <v/>
      </c>
    </row>
    <row r="351" spans="1:33" ht="15.75" x14ac:dyDescent="0.25">
      <c r="A351" s="160" t="str">
        <f>IF(1=1,IF(E351="","",A342),N("A15"))</f>
        <v/>
      </c>
      <c r="B351" s="127" t="str">
        <f>IF(1=1,IF(E351="","",B342),N("B15"))</f>
        <v/>
      </c>
      <c r="C351" s="127"/>
      <c r="D351" s="129" t="str">
        <f>IF(ISBLANK(E351),"",LARGE(D342:D350,1)+1)</f>
        <v/>
      </c>
      <c r="E351" s="130"/>
      <c r="F351" s="131"/>
      <c r="G351" s="170"/>
      <c r="H351" s="105"/>
      <c r="I351" s="132" t="str">
        <f>IF(1=1,IF(E351="","",I342),N("H15"))</f>
        <v/>
      </c>
      <c r="J351" s="133" t="str">
        <f>IF(1=1,IF(E351="","",J342),N("I15"))</f>
        <v/>
      </c>
      <c r="K351" s="134" t="str">
        <f>IF(1=1,IF(E351="","",K342),N("J15"))</f>
        <v/>
      </c>
      <c r="L351" s="135" t="str">
        <f>IF(1=1,IF(OR(J351="",O351="",NOT(ISNUMBER(J351)),NOT(ISNUMBER(O351)),J351=0),"",O351/J351),N("L15"))</f>
        <v/>
      </c>
      <c r="M351" s="136" t="str">
        <f>IF(1=1,IF(OR(L351="",NOT(ISNUMBER(F351))),"",F351*L351*IFERROR(INDEX(D384:D428,MATCH(AE351,B384:B428,0)),1)),N("M13"))</f>
        <v/>
      </c>
      <c r="N351" s="137" t="str">
        <f>IF(1=1,IF(F351="","",IF(G351="","",IFERROR(INDEX(E384:E428,MATCH(AE351,B384:B428,0)),G351&amp;""))),N("N6"))</f>
        <v/>
      </c>
      <c r="O351" s="138" t="str">
        <f>IF(1=1,IF(E351="","",O342),N("K15"))</f>
        <v/>
      </c>
      <c r="P351" s="139" t="str">
        <f>IF(1=1,IF(M351="","",IF(AND(ISNUMBER(M351),M351&lt;1,N351="kg"),MAX(1,ROUND(M351*1000,0)),IF(AND(ISNUMBER(M351),M351&lt;1,N351="L"),MAX(1,ROUND(M351*100,0)),ROUND(M351,3)))),N("O15"))</f>
        <v/>
      </c>
      <c r="Q351" s="140" t="str">
        <f>IF(1=1,IF(M351="","",IF(AND(ISNUMBER(M351),M351&lt;1,N351="kg"),"g",IF(AND(ISNUMBER(M351),M351&lt;1,N351="L"),"cl",N351))),N("P15"))</f>
        <v/>
      </c>
      <c r="R351" s="161" t="str">
        <f>IF(1=1,IF(E351="","",IF(F351="","A CONTROLER",IF(NOT(ISNUMBER(F351)),"TEXTE",IF(OR(L351="",L351&lt;=0),"COMMANDE PRINCIPALE INCOMPLETE",IF(G351="","UNITE MANQUANTE",IF(COUNTIF(B384:B428,AE351)=0,"UNITE A CONTROLER","OK")))))),N("Q9"))</f>
        <v/>
      </c>
      <c r="S351" s="105"/>
      <c r="T351" s="141">
        <f t="shared" si="20"/>
        <v>0</v>
      </c>
      <c r="U351" s="133" t="str">
        <f>IF(1=1,IF(E351="","",U342),N("S15"))</f>
        <v/>
      </c>
      <c r="V351" s="133" t="str">
        <f>IF(1=1,IF(E351="","",V342),N("T15"))</f>
        <v/>
      </c>
      <c r="W351" s="135" t="str">
        <f>IF(1=1,IF(OR(U351="",V351="",NOT(ISNUMBER(U351)),NOT(ISNUMBER(V351)),U351=0),"",V351/U351),N("U15"))</f>
        <v/>
      </c>
      <c r="X351" s="136" t="str">
        <f>IF(1=1,IF(OR(W351="",NOT(ISNUMBER(F351))),"",F351*W351*IFERROR(INDEX(D384:D428,MATCH(AE351,B384:B428,0)),1)),N("V7"))</f>
        <v/>
      </c>
      <c r="Y351" s="137" t="str">
        <f>IF(1=1,IF(F351="","",IF(G351="","",IFERROR(INDEX(E384:E428,MATCH(AE351,B384:B428,0)),G351&amp;""))),N("W6"))</f>
        <v/>
      </c>
      <c r="Z351" s="142" t="str">
        <f>IF(1=1,IF(X351="","",IF(AND(ISNUMBER(X351),X351&lt;1,Y351="kg"),MAX(1,ROUND(X351*1000,0)),IF(AND(ISNUMBER(X351),X351&lt;1,Y351="L"),MAX(1,ROUND(X351*100,0)),ROUND(X351,3)))),N("X15"))</f>
        <v/>
      </c>
      <c r="AA351" s="143" t="str">
        <f>IF(1=1,IF(X351="","",IF(AND(ISNUMBER(X351),X351&lt;1,Y351="kg"),"g",IF(AND(ISNUMBER(X351),X351&lt;1,Y351="L"),"cl",Y351))),N("Y15"))</f>
        <v/>
      </c>
      <c r="AB351" s="123" t="str">
        <f>IF(1=1,IF(E351="","",IF(F351="","A CONTROLER",IF(NOT(ISNUMBER(F351)),"TEXTE",IF(OR(W351="",W351&lt;=0),"COMMANDE COUVERTS INCOMPLETE",IF(G351="","UNITE MANQUANTE",IF(COUNTIF(B384:B428,AE351)=0,"UNITE A CONTROLER","OK")))))),N("Z6"))</f>
        <v/>
      </c>
      <c r="AD351" s="144" t="str">
        <f>IF(1=1,IF(E351="","",AD342),N("AB15"))</f>
        <v/>
      </c>
      <c r="AE351" s="125" t="str">
        <f>IF(1=1,IF(G351="","",UPPER(TRIM(SUBSTITUTE(SUBSTITUTE(G351&amp;"",CHAR(160)," ")," "," ")))),N("AC15"))</f>
        <v/>
      </c>
    </row>
    <row r="352" spans="1:33" ht="15.75" x14ac:dyDescent="0.25">
      <c r="A352" s="160" t="str">
        <f>IF(1=1,IF(E352="","",A342),N("A16"))</f>
        <v/>
      </c>
      <c r="B352" s="127" t="str">
        <f>IF(1=1,IF(E352="","",B342),N("B16"))</f>
        <v/>
      </c>
      <c r="C352" s="127"/>
      <c r="D352" s="129" t="str">
        <f>IF(ISBLANK(E352),"",LARGE(D342:D351,1)+1)</f>
        <v/>
      </c>
      <c r="E352" s="130"/>
      <c r="F352" s="131"/>
      <c r="G352" s="170"/>
      <c r="H352" s="105"/>
      <c r="I352" s="132" t="str">
        <f>IF(1=1,IF(E352="","",I342),N("H16"))</f>
        <v/>
      </c>
      <c r="J352" s="133" t="str">
        <f>IF(1=1,IF(E352="","",J342),N("I16"))</f>
        <v/>
      </c>
      <c r="K352" s="134" t="str">
        <f>IF(1=1,IF(E352="","",K342),N("J16"))</f>
        <v/>
      </c>
      <c r="L352" s="135" t="str">
        <f>IF(1=1,IF(OR(J352="",O352="",NOT(ISNUMBER(J352)),NOT(ISNUMBER(O352)),J352=0),"",O352/J352),N("L16"))</f>
        <v/>
      </c>
      <c r="M352" s="136" t="str">
        <f>IF(1=1,IF(OR(L352="",NOT(ISNUMBER(F352))),"",F352*L352*IFERROR(INDEX(D384:D428,MATCH(AE352,B384:B428,0)),1)),N("M13"))</f>
        <v/>
      </c>
      <c r="N352" s="137" t="str">
        <f>IF(1=1,IF(F352="","",IF(G352="","",IFERROR(INDEX(E384:E428,MATCH(AE352,B384:B428,0)),G352&amp;""))),N("N6"))</f>
        <v/>
      </c>
      <c r="O352" s="138" t="str">
        <f>IF(1=1,IF(E352="","",O342),N("K16"))</f>
        <v/>
      </c>
      <c r="P352" s="139" t="str">
        <f>IF(1=1,IF(M352="","",IF(AND(ISNUMBER(M352),M352&lt;1,N352="kg"),MAX(1,ROUND(M352*1000,0)),IF(AND(ISNUMBER(M352),M352&lt;1,N352="L"),MAX(1,ROUND(M352*100,0)),ROUND(M352,3)))),N("O16"))</f>
        <v/>
      </c>
      <c r="Q352" s="140" t="str">
        <f>IF(1=1,IF(M352="","",IF(AND(ISNUMBER(M352),M352&lt;1,N352="kg"),"g",IF(AND(ISNUMBER(M352),M352&lt;1,N352="L"),"cl",N352))),N("P16"))</f>
        <v/>
      </c>
      <c r="R352" s="161" t="str">
        <f>IF(1=1,IF(E352="","",IF(F352="","A CONTROLER",IF(NOT(ISNUMBER(F352)),"TEXTE",IF(OR(L352="",L352&lt;=0),"COMMANDE PRINCIPALE INCOMPLETE",IF(G352="","UNITE MANQUANTE",IF(COUNTIF(B384:B428,AE352)=0,"UNITE A CONTROLER","OK")))))),N("Q9"))</f>
        <v/>
      </c>
      <c r="S352" s="105"/>
      <c r="T352" s="141">
        <f t="shared" si="20"/>
        <v>0</v>
      </c>
      <c r="U352" s="133" t="str">
        <f>IF(1=1,IF(E352="","",U342),N("S16"))</f>
        <v/>
      </c>
      <c r="V352" s="133" t="str">
        <f>IF(1=1,IF(E352="","",V342),N("T16"))</f>
        <v/>
      </c>
      <c r="W352" s="135" t="str">
        <f>IF(1=1,IF(OR(U352="",V352="",NOT(ISNUMBER(U352)),NOT(ISNUMBER(V352)),U352=0),"",V352/U352),N("U16"))</f>
        <v/>
      </c>
      <c r="X352" s="136" t="str">
        <f>IF(1=1,IF(OR(W352="",NOT(ISNUMBER(F352))),"",F352*W352*IFERROR(INDEX(D384:D428,MATCH(AE352,B384:B428,0)),1)),N("V7"))</f>
        <v/>
      </c>
      <c r="Y352" s="137" t="str">
        <f>IF(1=1,IF(F352="","",IF(G352="","",IFERROR(INDEX(E384:E428,MATCH(AE352,B384:B428,0)),G352&amp;""))),N("W6"))</f>
        <v/>
      </c>
      <c r="Z352" s="142" t="str">
        <f>IF(1=1,IF(X352="","",IF(AND(ISNUMBER(X352),X352&lt;1,Y352="kg"),MAX(1,ROUND(X352*1000,0)),IF(AND(ISNUMBER(X352),X352&lt;1,Y352="L"),MAX(1,ROUND(X352*100,0)),ROUND(X352,3)))),N("X16"))</f>
        <v/>
      </c>
      <c r="AA352" s="143" t="str">
        <f>IF(1=1,IF(X352="","",IF(AND(ISNUMBER(X352),X352&lt;1,Y352="kg"),"g",IF(AND(ISNUMBER(X352),X352&lt;1,Y352="L"),"cl",Y352))),N("Y16"))</f>
        <v/>
      </c>
      <c r="AB352" s="123" t="str">
        <f>IF(1=1,IF(E352="","",IF(F352="","A CONTROLER",IF(NOT(ISNUMBER(F352)),"TEXTE",IF(OR(W352="",W352&lt;=0),"COMMANDE COUVERTS INCOMPLETE",IF(G352="","UNITE MANQUANTE",IF(COUNTIF(B384:B428,AE352)=0,"UNITE A CONTROLER","OK")))))),N("Z6"))</f>
        <v/>
      </c>
      <c r="AD352" s="144" t="str">
        <f>IF(1=1,IF(E352="","",AD342),N("AB16"))</f>
        <v/>
      </c>
      <c r="AE352" s="125" t="str">
        <f>IF(1=1,IF(G352="","",UPPER(TRIM(SUBSTITUTE(SUBSTITUTE(G352&amp;"",CHAR(160)," ")," "," ")))),N("AC16"))</f>
        <v/>
      </c>
    </row>
    <row r="353" spans="1:31" ht="15.75" x14ac:dyDescent="0.25">
      <c r="A353" s="160" t="str">
        <f>IF(1=1,IF(E353="","",A342),N("A17"))</f>
        <v/>
      </c>
      <c r="B353" s="127" t="str">
        <f>IF(1=1,IF(E353="","",B342),N("B17"))</f>
        <v/>
      </c>
      <c r="C353" s="127"/>
      <c r="D353" s="129" t="str">
        <f>IF(ISBLANK(E353),"",LARGE(D342:D352,1)+1)</f>
        <v/>
      </c>
      <c r="E353" s="130"/>
      <c r="F353" s="131"/>
      <c r="G353" s="170"/>
      <c r="H353" s="105"/>
      <c r="I353" s="132" t="str">
        <f>IF(1=1,IF(E353="","",I342),N("H17"))</f>
        <v/>
      </c>
      <c r="J353" s="133" t="str">
        <f>IF(1=1,IF(E353="","",J342),N("I17"))</f>
        <v/>
      </c>
      <c r="K353" s="134" t="str">
        <f>IF(1=1,IF(E353="","",K342),N("J17"))</f>
        <v/>
      </c>
      <c r="L353" s="135" t="str">
        <f>IF(1=1,IF(OR(J353="",O353="",NOT(ISNUMBER(J353)),NOT(ISNUMBER(O353)),J353=0),"",O353/J353),N("L17"))</f>
        <v/>
      </c>
      <c r="M353" s="136" t="str">
        <f>IF(1=1,IF(OR(L353="",NOT(ISNUMBER(F353))),"",F353*L353*IFERROR(INDEX(D384:D428,MATCH(AE353,B384:B428,0)),1)),N("M13"))</f>
        <v/>
      </c>
      <c r="N353" s="137" t="str">
        <f>IF(1=1,IF(F353="","",IF(G353="","",IFERROR(INDEX(E384:E428,MATCH(AE353,B384:B428,0)),G353&amp;""))),N("N6"))</f>
        <v/>
      </c>
      <c r="O353" s="138" t="str">
        <f>IF(1=1,IF(E353="","",O342),N("K17"))</f>
        <v/>
      </c>
      <c r="P353" s="139" t="str">
        <f>IF(1=1,IF(M353="","",IF(AND(ISNUMBER(M353),M353&lt;1,N353="kg"),MAX(1,ROUND(M353*1000,0)),IF(AND(ISNUMBER(M353),M353&lt;1,N353="L"),MAX(1,ROUND(M353*100,0)),ROUND(M353,3)))),N("O17"))</f>
        <v/>
      </c>
      <c r="Q353" s="140" t="str">
        <f>IF(1=1,IF(M353="","",IF(AND(ISNUMBER(M353),M353&lt;1,N353="kg"),"g",IF(AND(ISNUMBER(M353),M353&lt;1,N353="L"),"cl",N353))),N("P17"))</f>
        <v/>
      </c>
      <c r="R353" s="161" t="str">
        <f>IF(1=1,IF(E353="","",IF(F353="","A CONTROLER",IF(NOT(ISNUMBER(F353)),"TEXTE",IF(OR(L353="",L353&lt;=0),"COMMANDE PRINCIPALE INCOMPLETE",IF(G353="","UNITE MANQUANTE",IF(COUNTIF(B384:B428,AE353)=0,"UNITE A CONTROLER","OK")))))),N("Q9"))</f>
        <v/>
      </c>
      <c r="S353" s="105"/>
      <c r="T353" s="141">
        <f t="shared" si="20"/>
        <v>0</v>
      </c>
      <c r="U353" s="133" t="str">
        <f>IF(1=1,IF(E353="","",U342),N("S17"))</f>
        <v/>
      </c>
      <c r="V353" s="133" t="str">
        <f>IF(1=1,IF(E353="","",V342),N("T17"))</f>
        <v/>
      </c>
      <c r="W353" s="135" t="str">
        <f>IF(1=1,IF(OR(U353="",V353="",NOT(ISNUMBER(U353)),NOT(ISNUMBER(V353)),U353=0),"",V353/U353),N("U17"))</f>
        <v/>
      </c>
      <c r="X353" s="136" t="str">
        <f>IF(1=1,IF(OR(W353="",NOT(ISNUMBER(F353))),"",F353*W353*IFERROR(INDEX(D384:D428,MATCH(AE353,B384:B428,0)),1)),N("V7"))</f>
        <v/>
      </c>
      <c r="Y353" s="137" t="str">
        <f>IF(1=1,IF(F353="","",IF(G353="","",IFERROR(INDEX(E384:E428,MATCH(AE353,B384:B428,0)),G353&amp;""))),N("W6"))</f>
        <v/>
      </c>
      <c r="Z353" s="142" t="str">
        <f>IF(1=1,IF(X353="","",IF(AND(ISNUMBER(X353),X353&lt;1,Y353="kg"),MAX(1,ROUND(X353*1000,0)),IF(AND(ISNUMBER(X353),X353&lt;1,Y353="L"),MAX(1,ROUND(X353*100,0)),ROUND(X353,3)))),N("X17"))</f>
        <v/>
      </c>
      <c r="AA353" s="143" t="str">
        <f>IF(1=1,IF(X353="","",IF(AND(ISNUMBER(X353),X353&lt;1,Y353="kg"),"g",IF(AND(ISNUMBER(X353),X353&lt;1,Y353="L"),"cl",Y353))),N("Y17"))</f>
        <v/>
      </c>
      <c r="AB353" s="123" t="str">
        <f>IF(1=1,IF(E353="","",IF(F353="","A CONTROLER",IF(NOT(ISNUMBER(F353)),"TEXTE",IF(OR(W353="",W353&lt;=0),"COMMANDE COUVERTS INCOMPLETE",IF(G353="","UNITE MANQUANTE",IF(COUNTIF(B384:B428,AE353)=0,"UNITE A CONTROLER","OK")))))),N("Z6"))</f>
        <v/>
      </c>
      <c r="AD353" s="144" t="str">
        <f>IF(1=1,IF(E353="","",AD342),N("AB17"))</f>
        <v/>
      </c>
      <c r="AE353" s="125" t="str">
        <f>IF(1=1,IF(G353="","",UPPER(TRIM(SUBSTITUTE(SUBSTITUTE(G353&amp;"",CHAR(160)," ")," "," ")))),N("AC17"))</f>
        <v/>
      </c>
    </row>
    <row r="354" spans="1:31" ht="15.75" x14ac:dyDescent="0.25">
      <c r="A354" s="160" t="str">
        <f>IF(1=1,IF(E354="","",A342),N("A18"))</f>
        <v/>
      </c>
      <c r="B354" s="127" t="str">
        <f>IF(1=1,IF(E354="","",B342),N("B18"))</f>
        <v/>
      </c>
      <c r="C354" s="127"/>
      <c r="D354" s="129" t="str">
        <f>IF(ISBLANK(E354),"",LARGE(D342:D353,1)+1)</f>
        <v/>
      </c>
      <c r="E354" s="130"/>
      <c r="F354" s="131"/>
      <c r="G354" s="170"/>
      <c r="H354" s="105"/>
      <c r="I354" s="132" t="str">
        <f>IF(1=1,IF(E354="","",I342),N("H18"))</f>
        <v/>
      </c>
      <c r="J354" s="133" t="str">
        <f>IF(1=1,IF(E354="","",J342),N("I18"))</f>
        <v/>
      </c>
      <c r="K354" s="134" t="str">
        <f>IF(1=1,IF(E354="","",K342),N("J18"))</f>
        <v/>
      </c>
      <c r="L354" s="135" t="str">
        <f>IF(1=1,IF(OR(J354="",O354="",NOT(ISNUMBER(J354)),NOT(ISNUMBER(O354)),J354=0),"",O354/J354),N("L18"))</f>
        <v/>
      </c>
      <c r="M354" s="136" t="str">
        <f>IF(1=1,IF(OR(L354="",NOT(ISNUMBER(F354))),"",F354*L354*IFERROR(INDEX(D384:D428,MATCH(AE354,B384:B428,0)),1)),N("M13"))</f>
        <v/>
      </c>
      <c r="N354" s="137" t="str">
        <f>IF(1=1,IF(F354="","",IF(G354="","",IFERROR(INDEX(E384:E428,MATCH(AE354,B384:B428,0)),G354&amp;""))),N("N6"))</f>
        <v/>
      </c>
      <c r="O354" s="138" t="str">
        <f>IF(1=1,IF(E354="","",O342),N("K18"))</f>
        <v/>
      </c>
      <c r="P354" s="139" t="str">
        <f>IF(1=1,IF(M354="","",IF(AND(ISNUMBER(M354),M354&lt;1,N354="kg"),MAX(1,ROUND(M354*1000,0)),IF(AND(ISNUMBER(M354),M354&lt;1,N354="L"),MAX(1,ROUND(M354*100,0)),ROUND(M354,3)))),N("O18"))</f>
        <v/>
      </c>
      <c r="Q354" s="140" t="str">
        <f>IF(1=1,IF(M354="","",IF(AND(ISNUMBER(M354),M354&lt;1,N354="kg"),"g",IF(AND(ISNUMBER(M354),M354&lt;1,N354="L"),"cl",N354))),N("P18"))</f>
        <v/>
      </c>
      <c r="R354" s="161" t="str">
        <f>IF(1=1,IF(E354="","",IF(F354="","A CONTROLER",IF(NOT(ISNUMBER(F354)),"TEXTE",IF(OR(L354="",L354&lt;=0),"COMMANDE PRINCIPALE INCOMPLETE",IF(G354="","UNITE MANQUANTE",IF(COUNTIF(B384:B428,AE354)=0,"UNITE A CONTROLER","OK")))))),N("Q9"))</f>
        <v/>
      </c>
      <c r="S354" s="105"/>
      <c r="T354" s="141">
        <f t="shared" si="20"/>
        <v>0</v>
      </c>
      <c r="U354" s="133" t="str">
        <f>IF(1=1,IF(E354="","",U342),N("S18"))</f>
        <v/>
      </c>
      <c r="V354" s="133" t="str">
        <f>IF(1=1,IF(E354="","",V342),N("T18"))</f>
        <v/>
      </c>
      <c r="W354" s="135" t="str">
        <f>IF(1=1,IF(OR(U354="",V354="",NOT(ISNUMBER(U354)),NOT(ISNUMBER(V354)),U354=0),"",V354/U354),N("U18"))</f>
        <v/>
      </c>
      <c r="X354" s="136" t="str">
        <f>IF(1=1,IF(OR(W354="",NOT(ISNUMBER(F354))),"",F354*W354*IFERROR(INDEX(D384:D428,MATCH(AE354,B384:B428,0)),1)),N("V7"))</f>
        <v/>
      </c>
      <c r="Y354" s="137" t="str">
        <f>IF(1=1,IF(F354="","",IF(G354="","",IFERROR(INDEX(E384:E428,MATCH(AE354,B384:B428,0)),G354&amp;""))),N("W6"))</f>
        <v/>
      </c>
      <c r="Z354" s="142" t="str">
        <f>IF(1=1,IF(X354="","",IF(AND(ISNUMBER(X354),X354&lt;1,Y354="kg"),MAX(1,ROUND(X354*1000,0)),IF(AND(ISNUMBER(X354),X354&lt;1,Y354="L"),MAX(1,ROUND(X354*100,0)),ROUND(X354,3)))),N("X18"))</f>
        <v/>
      </c>
      <c r="AA354" s="143" t="str">
        <f>IF(1=1,IF(X354="","",IF(AND(ISNUMBER(X354),X354&lt;1,Y354="kg"),"g",IF(AND(ISNUMBER(X354),X354&lt;1,Y354="L"),"cl",Y354))),N("Y18"))</f>
        <v/>
      </c>
      <c r="AB354" s="123" t="str">
        <f>IF(1=1,IF(E354="","",IF(F354="","A CONTROLER",IF(NOT(ISNUMBER(F354)),"TEXTE",IF(OR(W354="",W354&lt;=0),"COMMANDE COUVERTS INCOMPLETE",IF(G354="","UNITE MANQUANTE",IF(COUNTIF(B384:B428,AE354)=0,"UNITE A CONTROLER","OK")))))),N("Z6"))</f>
        <v/>
      </c>
      <c r="AD354" s="144" t="str">
        <f>IF(1=1,IF(E354="","",AD342),N("AB18"))</f>
        <v/>
      </c>
      <c r="AE354" s="125" t="str">
        <f>IF(1=1,IF(G354="","",UPPER(TRIM(SUBSTITUTE(SUBSTITUTE(G354&amp;"",CHAR(160)," ")," "," ")))),N("AC18"))</f>
        <v/>
      </c>
    </row>
    <row r="355" spans="1:31" ht="15.75" x14ac:dyDescent="0.25">
      <c r="A355" s="160" t="str">
        <f>IF(1=1,IF(E355="","",A342),N("A19"))</f>
        <v/>
      </c>
      <c r="B355" s="127" t="str">
        <f>IF(1=1,IF(E355="","",B342),N("B19"))</f>
        <v/>
      </c>
      <c r="C355" s="127"/>
      <c r="D355" s="129" t="str">
        <f>IF(ISBLANK(E355),"",LARGE(D342:D354,1)+1)</f>
        <v/>
      </c>
      <c r="E355" s="130"/>
      <c r="F355" s="131"/>
      <c r="G355" s="170"/>
      <c r="H355" s="105"/>
      <c r="I355" s="132" t="str">
        <f>IF(1=1,IF(E355="","",I342),N("H19"))</f>
        <v/>
      </c>
      <c r="J355" s="133" t="str">
        <f>IF(1=1,IF(E355="","",J342),N("I19"))</f>
        <v/>
      </c>
      <c r="K355" s="134" t="str">
        <f>IF(1=1,IF(E355="","",K342),N("J19"))</f>
        <v/>
      </c>
      <c r="L355" s="135" t="str">
        <f>IF(1=1,IF(OR(J355="",O355="",NOT(ISNUMBER(J355)),NOT(ISNUMBER(O355)),J355=0),"",O355/J355),N("L19"))</f>
        <v/>
      </c>
      <c r="M355" s="136" t="str">
        <f>IF(1=1,IF(OR(L355="",NOT(ISNUMBER(F355))),"",F355*L355*IFERROR(INDEX(D384:D428,MATCH(AE355,B384:B428,0)),1)),N("M13"))</f>
        <v/>
      </c>
      <c r="N355" s="137" t="str">
        <f>IF(1=1,IF(F355="","",IF(G355="","",IFERROR(INDEX(E384:E428,MATCH(AE355,B384:B428,0)),G355&amp;""))),N("N6"))</f>
        <v/>
      </c>
      <c r="O355" s="138" t="str">
        <f>IF(1=1,IF(E355="","",O342),N("K19"))</f>
        <v/>
      </c>
      <c r="P355" s="139" t="str">
        <f>IF(1=1,IF(M355="","",IF(AND(ISNUMBER(M355),M355&lt;1,N355="kg"),MAX(1,ROUND(M355*1000,0)),IF(AND(ISNUMBER(M355),M355&lt;1,N355="L"),MAX(1,ROUND(M355*100,0)),ROUND(M355,3)))),N("O19"))</f>
        <v/>
      </c>
      <c r="Q355" s="140" t="str">
        <f>IF(1=1,IF(M355="","",IF(AND(ISNUMBER(M355),M355&lt;1,N355="kg"),"g",IF(AND(ISNUMBER(M355),M355&lt;1,N355="L"),"cl",N355))),N("P19"))</f>
        <v/>
      </c>
      <c r="R355" s="161" t="str">
        <f>IF(1=1,IF(E355="","",IF(F355="","A CONTROLER",IF(NOT(ISNUMBER(F355)),"TEXTE",IF(OR(L355="",L355&lt;=0),"COMMANDE PRINCIPALE INCOMPLETE",IF(G355="","UNITE MANQUANTE",IF(COUNTIF(B384:B428,AE355)=0,"UNITE A CONTROLER","OK")))))),N("Q9"))</f>
        <v/>
      </c>
      <c r="S355" s="105"/>
      <c r="T355" s="141">
        <f t="shared" si="20"/>
        <v>0</v>
      </c>
      <c r="U355" s="133" t="str">
        <f>IF(1=1,IF(E355="","",U342),N("S19"))</f>
        <v/>
      </c>
      <c r="V355" s="133" t="str">
        <f>IF(1=1,IF(E355="","",V342),N("T19"))</f>
        <v/>
      </c>
      <c r="W355" s="135" t="str">
        <f>IF(1=1,IF(OR(U355="",V355="",NOT(ISNUMBER(U355)),NOT(ISNUMBER(V355)),U355=0),"",V355/U355),N("U19"))</f>
        <v/>
      </c>
      <c r="X355" s="136" t="str">
        <f>IF(1=1,IF(OR(W355="",NOT(ISNUMBER(F355))),"",F355*W355*IFERROR(INDEX(D384:D428,MATCH(AE355,B384:B428,0)),1)),N("V7"))</f>
        <v/>
      </c>
      <c r="Y355" s="137" t="str">
        <f>IF(1=1,IF(F355="","",IF(G355="","",IFERROR(INDEX(E384:E428,MATCH(AE355,B384:B428,0)),G355&amp;""))),N("W6"))</f>
        <v/>
      </c>
      <c r="Z355" s="142" t="str">
        <f>IF(1=1,IF(X355="","",IF(AND(ISNUMBER(X355),X355&lt;1,Y355="kg"),MAX(1,ROUND(X355*1000,0)),IF(AND(ISNUMBER(X355),X355&lt;1,Y355="L"),MAX(1,ROUND(X355*100,0)),ROUND(X355,3)))),N("X19"))</f>
        <v/>
      </c>
      <c r="AA355" s="143" t="str">
        <f>IF(1=1,IF(X355="","",IF(AND(ISNUMBER(X355),X355&lt;1,Y355="kg"),"g",IF(AND(ISNUMBER(X355),X355&lt;1,Y355="L"),"cl",Y355))),N("Y19"))</f>
        <v/>
      </c>
      <c r="AB355" s="123" t="str">
        <f>IF(1=1,IF(E355="","",IF(F355="","A CONTROLER",IF(NOT(ISNUMBER(F355)),"TEXTE",IF(OR(W355="",W355&lt;=0),"COMMANDE COUVERTS INCOMPLETE",IF(G355="","UNITE MANQUANTE",IF(COUNTIF(B384:B428,AE355)=0,"UNITE A CONTROLER","OK")))))),N("Z6"))</f>
        <v/>
      </c>
      <c r="AD355" s="144" t="str">
        <f>IF(1=1,IF(E355="","",AD342),N("AB19"))</f>
        <v/>
      </c>
      <c r="AE355" s="125" t="str">
        <f>IF(1=1,IF(G355="","",UPPER(TRIM(SUBSTITUTE(SUBSTITUTE(G355&amp;"",CHAR(160)," ")," "," ")))),N("AC19"))</f>
        <v/>
      </c>
    </row>
    <row r="356" spans="1:31" ht="15.75" x14ac:dyDescent="0.25">
      <c r="A356" s="160" t="str">
        <f>IF(1=1,IF(E356="","",A342),N("A20"))</f>
        <v/>
      </c>
      <c r="B356" s="127" t="str">
        <f>IF(1=1,IF(E356="","",B342),N("B20"))</f>
        <v/>
      </c>
      <c r="C356" s="127"/>
      <c r="D356" s="129" t="str">
        <f>IF(ISBLANK(E356),"",LARGE(D342:D355,1)+1)</f>
        <v/>
      </c>
      <c r="E356" s="130"/>
      <c r="F356" s="131"/>
      <c r="G356" s="170"/>
      <c r="H356" s="105"/>
      <c r="I356" s="132" t="str">
        <f>IF(1=1,IF(E356="","",I342),N("H20"))</f>
        <v/>
      </c>
      <c r="J356" s="133" t="str">
        <f>IF(1=1,IF(E356="","",J342),N("I20"))</f>
        <v/>
      </c>
      <c r="K356" s="134" t="str">
        <f>IF(1=1,IF(E356="","",K342),N("J20"))</f>
        <v/>
      </c>
      <c r="L356" s="135" t="str">
        <f>IF(1=1,IF(OR(J356="",O356="",NOT(ISNUMBER(J356)),NOT(ISNUMBER(O356)),J356=0),"",O356/J356),N("L20"))</f>
        <v/>
      </c>
      <c r="M356" s="136" t="str">
        <f>IF(1=1,IF(OR(L356="",NOT(ISNUMBER(F356))),"",F356*L356*IFERROR(INDEX(D384:D428,MATCH(AE356,B384:B428,0)),1)),N("M13"))</f>
        <v/>
      </c>
      <c r="N356" s="137" t="str">
        <f>IF(1=1,IF(F356="","",IF(G356="","",IFERROR(INDEX(E384:E428,MATCH(AE356,B384:B428,0)),G356&amp;""))),N("N6"))</f>
        <v/>
      </c>
      <c r="O356" s="138" t="str">
        <f>IF(1=1,IF(E356="","",O342),N("K20"))</f>
        <v/>
      </c>
      <c r="P356" s="139" t="str">
        <f>IF(1=1,IF(M356="","",IF(AND(ISNUMBER(M356),M356&lt;1,N356="kg"),MAX(1,ROUND(M356*1000,0)),IF(AND(ISNUMBER(M356),M356&lt;1,N356="L"),MAX(1,ROUND(M356*100,0)),ROUND(M356,3)))),N("O20"))</f>
        <v/>
      </c>
      <c r="Q356" s="140" t="str">
        <f>IF(1=1,IF(M356="","",IF(AND(ISNUMBER(M356),M356&lt;1,N356="kg"),"g",IF(AND(ISNUMBER(M356),M356&lt;1,N356="L"),"cl",N356))),N("P20"))</f>
        <v/>
      </c>
      <c r="R356" s="161" t="str">
        <f>IF(1=1,IF(E356="","",IF(F356="","A CONTROLER",IF(NOT(ISNUMBER(F356)),"TEXTE",IF(OR(L356="",L356&lt;=0),"COMMANDE PRINCIPALE INCOMPLETE",IF(G356="","UNITE MANQUANTE",IF(COUNTIF(B384:B428,AE356)=0,"UNITE A CONTROLER","OK")))))),N("Q9"))</f>
        <v/>
      </c>
      <c r="S356" s="105"/>
      <c r="T356" s="141">
        <f t="shared" si="20"/>
        <v>0</v>
      </c>
      <c r="U356" s="133" t="str">
        <f>IF(1=1,IF(E356="","",U342),N("S20"))</f>
        <v/>
      </c>
      <c r="V356" s="133" t="str">
        <f>IF(1=1,IF(E356="","",V342),N("T20"))</f>
        <v/>
      </c>
      <c r="W356" s="135" t="str">
        <f>IF(1=1,IF(OR(U356="",V356="",NOT(ISNUMBER(U356)),NOT(ISNUMBER(V356)),U356=0),"",V356/U356),N("U20"))</f>
        <v/>
      </c>
      <c r="X356" s="136" t="str">
        <f>IF(1=1,IF(OR(W356="",NOT(ISNUMBER(F356))),"",F356*W356*IFERROR(INDEX(D384:D428,MATCH(AE356,B384:B428,0)),1)),N("V7"))</f>
        <v/>
      </c>
      <c r="Y356" s="137" t="str">
        <f>IF(1=1,IF(F356="","",IF(G356="","",IFERROR(INDEX(E384:E428,MATCH(AE356,B384:B428,0)),G356&amp;""))),N("W6"))</f>
        <v/>
      </c>
      <c r="Z356" s="142" t="str">
        <f>IF(1=1,IF(X356="","",IF(AND(ISNUMBER(X356),X356&lt;1,Y356="kg"),MAX(1,ROUND(X356*1000,0)),IF(AND(ISNUMBER(X356),X356&lt;1,Y356="L"),MAX(1,ROUND(X356*100,0)),ROUND(X356,3)))),N("X20"))</f>
        <v/>
      </c>
      <c r="AA356" s="143" t="str">
        <f>IF(1=1,IF(X356="","",IF(AND(ISNUMBER(X356),X356&lt;1,Y356="kg"),"g",IF(AND(ISNUMBER(X356),X356&lt;1,Y356="L"),"cl",Y356))),N("Y20"))</f>
        <v/>
      </c>
      <c r="AB356" s="123" t="str">
        <f>IF(1=1,IF(E356="","",IF(F356="","A CONTROLER",IF(NOT(ISNUMBER(F356)),"TEXTE",IF(OR(W356="",W356&lt;=0),"COMMANDE COUVERTS INCOMPLETE",IF(G356="","UNITE MANQUANTE",IF(COUNTIF(B384:B428,AE356)=0,"UNITE A CONTROLER","OK")))))),N("Z6"))</f>
        <v/>
      </c>
      <c r="AD356" s="144" t="str">
        <f>IF(1=1,IF(E356="","",AD342),N("AB20"))</f>
        <v/>
      </c>
      <c r="AE356" s="125" t="str">
        <f>IF(1=1,IF(G356="","",UPPER(TRIM(SUBSTITUTE(SUBSTITUTE(G356&amp;"",CHAR(160)," ")," "," ")))),N("AC20"))</f>
        <v/>
      </c>
    </row>
    <row r="357" spans="1:31" ht="15.75" x14ac:dyDescent="0.25">
      <c r="A357" s="160" t="str">
        <f>IF(1=1,IF(E357="","",A342),N("A21"))</f>
        <v/>
      </c>
      <c r="B357" s="127" t="str">
        <f>IF(1=1,IF(E357="","",B342),N("B21"))</f>
        <v/>
      </c>
      <c r="C357" s="127"/>
      <c r="D357" s="129" t="str">
        <f>IF(ISBLANK(E357),"",LARGE(D342:D356,1)+1)</f>
        <v/>
      </c>
      <c r="E357" s="130"/>
      <c r="F357" s="131"/>
      <c r="G357" s="170"/>
      <c r="H357" s="105"/>
      <c r="I357" s="132" t="str">
        <f>IF(1=1,IF(E357="","",I342),N("H21"))</f>
        <v/>
      </c>
      <c r="J357" s="133" t="str">
        <f>IF(1=1,IF(E357="","",J342),N("I21"))</f>
        <v/>
      </c>
      <c r="K357" s="134" t="str">
        <f>IF(1=1,IF(E357="","",K342),N("J21"))</f>
        <v/>
      </c>
      <c r="L357" s="135" t="str">
        <f>IF(1=1,IF(OR(J357="",O357="",NOT(ISNUMBER(J357)),NOT(ISNUMBER(O357)),J357=0),"",O357/J357),N("L21"))</f>
        <v/>
      </c>
      <c r="M357" s="136" t="str">
        <f>IF(1=1,IF(OR(L357="",NOT(ISNUMBER(F357))),"",F357*L357*IFERROR(INDEX(D384:D428,MATCH(AE357,B384:B428,0)),1)),N("M13"))</f>
        <v/>
      </c>
      <c r="N357" s="137" t="str">
        <f>IF(1=1,IF(F357="","",IF(G357="","",IFERROR(INDEX(E384:E428,MATCH(AE357,B384:B428,0)),G357&amp;""))),N("N6"))</f>
        <v/>
      </c>
      <c r="O357" s="138" t="str">
        <f>IF(1=1,IF(E357="","",O342),N("K21"))</f>
        <v/>
      </c>
      <c r="P357" s="139" t="str">
        <f>IF(1=1,IF(M357="","",IF(AND(ISNUMBER(M357),M357&lt;1,N357="kg"),MAX(1,ROUND(M357*1000,0)),IF(AND(ISNUMBER(M357),M357&lt;1,N357="L"),MAX(1,ROUND(M357*100,0)),ROUND(M357,3)))),N("O21"))</f>
        <v/>
      </c>
      <c r="Q357" s="140" t="str">
        <f>IF(1=1,IF(M357="","",IF(AND(ISNUMBER(M357),M357&lt;1,N357="kg"),"g",IF(AND(ISNUMBER(M357),M357&lt;1,N357="L"),"cl",N357))),N("P21"))</f>
        <v/>
      </c>
      <c r="R357" s="161" t="str">
        <f>IF(1=1,IF(E357="","",IF(F357="","A CONTROLER",IF(NOT(ISNUMBER(F357)),"TEXTE",IF(OR(L357="",L357&lt;=0),"COMMANDE PRINCIPALE INCOMPLETE",IF(G357="","UNITE MANQUANTE",IF(COUNTIF(B384:B428,AE357)=0,"UNITE A CONTROLER","OK")))))),N("Q9"))</f>
        <v/>
      </c>
      <c r="S357" s="105"/>
      <c r="T357" s="141">
        <f t="shared" si="20"/>
        <v>0</v>
      </c>
      <c r="U357" s="133" t="str">
        <f>IF(1=1,IF(E357="","",U342),N("S21"))</f>
        <v/>
      </c>
      <c r="V357" s="133" t="str">
        <f>IF(1=1,IF(E357="","",V342),N("T21"))</f>
        <v/>
      </c>
      <c r="W357" s="135" t="str">
        <f>IF(1=1,IF(OR(U357="",V357="",NOT(ISNUMBER(U357)),NOT(ISNUMBER(V357)),U357=0),"",V357/U357),N("U21"))</f>
        <v/>
      </c>
      <c r="X357" s="136" t="str">
        <f>IF(1=1,IF(OR(W357="",NOT(ISNUMBER(F357))),"",F357*W357*IFERROR(INDEX(D384:D428,MATCH(AE357,B384:B428,0)),1)),N("V7"))</f>
        <v/>
      </c>
      <c r="Y357" s="137" t="str">
        <f>IF(1=1,IF(F357="","",IF(G357="","",IFERROR(INDEX(E384:E428,MATCH(AE357,B384:B428,0)),G357&amp;""))),N("W6"))</f>
        <v/>
      </c>
      <c r="Z357" s="142" t="str">
        <f>IF(1=1,IF(X357="","",IF(AND(ISNUMBER(X357),X357&lt;1,Y357="kg"),MAX(1,ROUND(X357*1000,0)),IF(AND(ISNUMBER(X357),X357&lt;1,Y357="L"),MAX(1,ROUND(X357*100,0)),ROUND(X357,3)))),N("X21"))</f>
        <v/>
      </c>
      <c r="AA357" s="143" t="str">
        <f>IF(1=1,IF(X357="","",IF(AND(ISNUMBER(X357),X357&lt;1,Y357="kg"),"g",IF(AND(ISNUMBER(X357),X357&lt;1,Y357="L"),"cl",Y357))),N("Y21"))</f>
        <v/>
      </c>
      <c r="AB357" s="123" t="str">
        <f>IF(1=1,IF(E357="","",IF(F357="","A CONTROLER",IF(NOT(ISNUMBER(F357)),"TEXTE",IF(OR(W357="",W357&lt;=0),"COMMANDE COUVERTS INCOMPLETE",IF(G357="","UNITE MANQUANTE",IF(COUNTIF(B384:B428,AE357)=0,"UNITE A CONTROLER","OK")))))),N("Z6"))</f>
        <v/>
      </c>
      <c r="AD357" s="144" t="str">
        <f>IF(1=1,IF(E357="","",AD342),N("AB21"))</f>
        <v/>
      </c>
      <c r="AE357" s="125" t="str">
        <f>IF(1=1,IF(G357="","",UPPER(TRIM(SUBSTITUTE(SUBSTITUTE(G357&amp;"",CHAR(160)," ")," "," ")))),N("AC21"))</f>
        <v/>
      </c>
    </row>
    <row r="358" spans="1:31" ht="15.75" x14ac:dyDescent="0.25">
      <c r="A358" s="160" t="str">
        <f>IF(1=1,IF(E358="","",A342),N("A22"))</f>
        <v/>
      </c>
      <c r="B358" s="127" t="str">
        <f>IF(1=1,IF(E358="","",B342),N("B22"))</f>
        <v/>
      </c>
      <c r="C358" s="127"/>
      <c r="D358" s="129" t="str">
        <f>IF(ISBLANK(E358),"",LARGE(D342:D357,1)+1)</f>
        <v/>
      </c>
      <c r="E358" s="130"/>
      <c r="F358" s="131"/>
      <c r="G358" s="170"/>
      <c r="H358" s="105"/>
      <c r="I358" s="132" t="str">
        <f>IF(1=1,IF(E358="","",I342),N("H22"))</f>
        <v/>
      </c>
      <c r="J358" s="133" t="str">
        <f>IF(1=1,IF(E358="","",J342),N("I22"))</f>
        <v/>
      </c>
      <c r="K358" s="134" t="str">
        <f>IF(1=1,IF(E358="","",K342),N("J22"))</f>
        <v/>
      </c>
      <c r="L358" s="135" t="str">
        <f>IF(1=1,IF(OR(J358="",O358="",NOT(ISNUMBER(J358)),NOT(ISNUMBER(O358)),J358=0),"",O358/J358),N("L22"))</f>
        <v/>
      </c>
      <c r="M358" s="136" t="str">
        <f>IF(1=1,IF(OR(L358="",NOT(ISNUMBER(F358))),"",F358*L358*IFERROR(INDEX(D384:D428,MATCH(AE358,B384:B428,0)),1)),N("M13"))</f>
        <v/>
      </c>
      <c r="N358" s="137" t="str">
        <f>IF(1=1,IF(F358="","",IF(G358="","",IFERROR(INDEX(E384:E428,MATCH(AE358,B384:B428,0)),G358&amp;""))),N("N6"))</f>
        <v/>
      </c>
      <c r="O358" s="138" t="str">
        <f>IF(1=1,IF(E358="","",O342),N("K22"))</f>
        <v/>
      </c>
      <c r="P358" s="139" t="str">
        <f>IF(1=1,IF(M358="","",IF(AND(ISNUMBER(M358),M358&lt;1,N358="kg"),MAX(1,ROUND(M358*1000,0)),IF(AND(ISNUMBER(M358),M358&lt;1,N358="L"),MAX(1,ROUND(M358*100,0)),ROUND(M358,3)))),N("O22"))</f>
        <v/>
      </c>
      <c r="Q358" s="140" t="str">
        <f>IF(1=1,IF(M358="","",IF(AND(ISNUMBER(M358),M358&lt;1,N358="kg"),"g",IF(AND(ISNUMBER(M358),M358&lt;1,N358="L"),"cl",N358))),N("P22"))</f>
        <v/>
      </c>
      <c r="R358" s="161" t="str">
        <f>IF(1=1,IF(E358="","",IF(F358="","A CONTROLER",IF(NOT(ISNUMBER(F358)),"TEXTE",IF(OR(L358="",L358&lt;=0),"COMMANDE PRINCIPALE INCOMPLETE",IF(G358="","UNITE MANQUANTE",IF(COUNTIF(B384:B428,AE358)=0,"UNITE A CONTROLER","OK")))))),N("Q9"))</f>
        <v/>
      </c>
      <c r="S358" s="105"/>
      <c r="T358" s="141">
        <f t="shared" si="20"/>
        <v>0</v>
      </c>
      <c r="U358" s="133" t="str">
        <f>IF(1=1,IF(E358="","",U342),N("S22"))</f>
        <v/>
      </c>
      <c r="V358" s="133" t="str">
        <f>IF(1=1,IF(E358="","",V342),N("T22"))</f>
        <v/>
      </c>
      <c r="W358" s="135" t="str">
        <f>IF(1=1,IF(OR(U358="",V358="",NOT(ISNUMBER(U358)),NOT(ISNUMBER(V358)),U358=0),"",V358/U358),N("U22"))</f>
        <v/>
      </c>
      <c r="X358" s="136" t="str">
        <f>IF(1=1,IF(OR(W358="",NOT(ISNUMBER(F358))),"",F358*W358*IFERROR(INDEX(D384:D428,MATCH(AE358,B384:B428,0)),1)),N("V7"))</f>
        <v/>
      </c>
      <c r="Y358" s="137" t="str">
        <f>IF(1=1,IF(F358="","",IF(G358="","",IFERROR(INDEX(E384:E428,MATCH(AE358,B384:B428,0)),G358&amp;""))),N("W6"))</f>
        <v/>
      </c>
      <c r="Z358" s="142" t="str">
        <f>IF(1=1,IF(X358="","",IF(AND(ISNUMBER(X358),X358&lt;1,Y358="kg"),MAX(1,ROUND(X358*1000,0)),IF(AND(ISNUMBER(X358),X358&lt;1,Y358="L"),MAX(1,ROUND(X358*100,0)),ROUND(X358,3)))),N("X22"))</f>
        <v/>
      </c>
      <c r="AA358" s="143" t="str">
        <f>IF(1=1,IF(X358="","",IF(AND(ISNUMBER(X358),X358&lt;1,Y358="kg"),"g",IF(AND(ISNUMBER(X358),X358&lt;1,Y358="L"),"cl",Y358))),N("Y22"))</f>
        <v/>
      </c>
      <c r="AB358" s="123" t="str">
        <f>IF(1=1,IF(E358="","",IF(F358="","A CONTROLER",IF(NOT(ISNUMBER(F358)),"TEXTE",IF(OR(W358="",W358&lt;=0),"COMMANDE COUVERTS INCOMPLETE",IF(G358="","UNITE MANQUANTE",IF(COUNTIF(B384:B428,AE358)=0,"UNITE A CONTROLER","OK")))))),N("Z6"))</f>
        <v/>
      </c>
      <c r="AD358" s="144" t="str">
        <f>IF(1=1,IF(E358="","",AD342),N("AB22"))</f>
        <v/>
      </c>
      <c r="AE358" s="125" t="str">
        <f>IF(1=1,IF(G358="","",UPPER(TRIM(SUBSTITUTE(SUBSTITUTE(G358&amp;"",CHAR(160)," ")," "," ")))),N("AC22"))</f>
        <v/>
      </c>
    </row>
    <row r="359" spans="1:31" ht="15.75" x14ac:dyDescent="0.25">
      <c r="A359" s="160" t="str">
        <f>IF(1=1,IF(E359="","",A342),N("A23"))</f>
        <v/>
      </c>
      <c r="B359" s="127" t="str">
        <f>IF(1=1,IF(E359="","",B342),N("B23"))</f>
        <v/>
      </c>
      <c r="C359" s="127"/>
      <c r="D359" s="129" t="str">
        <f>IF(ISBLANK(E359),"",LARGE(D342:D358,1)+1)</f>
        <v/>
      </c>
      <c r="E359" s="130"/>
      <c r="F359" s="131"/>
      <c r="G359" s="170"/>
      <c r="H359" s="105"/>
      <c r="I359" s="132" t="str">
        <f>IF(1=1,IF(E359="","",I342),N("H23"))</f>
        <v/>
      </c>
      <c r="J359" s="133" t="str">
        <f>IF(1=1,IF(E359="","",J342),N("I23"))</f>
        <v/>
      </c>
      <c r="K359" s="134" t="str">
        <f>IF(1=1,IF(E359="","",K342),N("J23"))</f>
        <v/>
      </c>
      <c r="L359" s="135" t="str">
        <f>IF(1=1,IF(OR(J359="",O359="",NOT(ISNUMBER(J359)),NOT(ISNUMBER(O359)),J359=0),"",O359/J359),N("L23"))</f>
        <v/>
      </c>
      <c r="M359" s="136" t="str">
        <f>IF(1=1,IF(OR(L359="",NOT(ISNUMBER(F359))),"",F359*L359*IFERROR(INDEX(D384:D428,MATCH(AE359,B384:B428,0)),1)),N("M13"))</f>
        <v/>
      </c>
      <c r="N359" s="137" t="str">
        <f>IF(1=1,IF(F359="","",IF(G359="","",IFERROR(INDEX(E384:E428,MATCH(AE359,B384:B428,0)),G359&amp;""))),N("N6"))</f>
        <v/>
      </c>
      <c r="O359" s="138" t="str">
        <f>IF(1=1,IF(E359="","",O342),N("K23"))</f>
        <v/>
      </c>
      <c r="P359" s="139" t="str">
        <f>IF(1=1,IF(M359="","",IF(AND(ISNUMBER(M359),M359&lt;1,N359="kg"),MAX(1,ROUND(M359*1000,0)),IF(AND(ISNUMBER(M359),M359&lt;1,N359="L"),MAX(1,ROUND(M359*100,0)),ROUND(M359,3)))),N("O23"))</f>
        <v/>
      </c>
      <c r="Q359" s="140" t="str">
        <f>IF(1=1,IF(M359="","",IF(AND(ISNUMBER(M359),M359&lt;1,N359="kg"),"g",IF(AND(ISNUMBER(M359),M359&lt;1,N359="L"),"cl",N359))),N("P23"))</f>
        <v/>
      </c>
      <c r="R359" s="161" t="str">
        <f>IF(1=1,IF(E359="","",IF(F359="","A CONTROLER",IF(NOT(ISNUMBER(F359)),"TEXTE",IF(OR(L359="",L359&lt;=0),"COMMANDE PRINCIPALE INCOMPLETE",IF(G359="","UNITE MANQUANTE",IF(COUNTIF(B384:B428,AE359)=0,"UNITE A CONTROLER","OK")))))),N("Q9"))</f>
        <v/>
      </c>
      <c r="S359" s="105"/>
      <c r="T359" s="141">
        <f t="shared" si="20"/>
        <v>0</v>
      </c>
      <c r="U359" s="133" t="str">
        <f>IF(1=1,IF(E359="","",U342),N("S23"))</f>
        <v/>
      </c>
      <c r="V359" s="133" t="str">
        <f>IF(1=1,IF(E359="","",V342),N("T23"))</f>
        <v/>
      </c>
      <c r="W359" s="135" t="str">
        <f>IF(1=1,IF(OR(U359="",V359="",NOT(ISNUMBER(U359)),NOT(ISNUMBER(V359)),U359=0),"",V359/U359),N("U23"))</f>
        <v/>
      </c>
      <c r="X359" s="136" t="str">
        <f>IF(1=1,IF(OR(W359="",NOT(ISNUMBER(F359))),"",F359*W359*IFERROR(INDEX(D384:D428,MATCH(AE359,B384:B428,0)),1)),N("V7"))</f>
        <v/>
      </c>
      <c r="Y359" s="137" t="str">
        <f>IF(1=1,IF(F359="","",IF(G359="","",IFERROR(INDEX(E384:E428,MATCH(AE359,B384:B428,0)),G359&amp;""))),N("W6"))</f>
        <v/>
      </c>
      <c r="Z359" s="142" t="str">
        <f>IF(1=1,IF(X359="","",IF(AND(ISNUMBER(X359),X359&lt;1,Y359="kg"),MAX(1,ROUND(X359*1000,0)),IF(AND(ISNUMBER(X359),X359&lt;1,Y359="L"),MAX(1,ROUND(X359*100,0)),ROUND(X359,3)))),N("X23"))</f>
        <v/>
      </c>
      <c r="AA359" s="143" t="str">
        <f>IF(1=1,IF(X359="","",IF(AND(ISNUMBER(X359),X359&lt;1,Y359="kg"),"g",IF(AND(ISNUMBER(X359),X359&lt;1,Y359="L"),"cl",Y359))),N("Y23"))</f>
        <v/>
      </c>
      <c r="AB359" s="123" t="str">
        <f>IF(1=1,IF(E359="","",IF(F359="","A CONTROLER",IF(NOT(ISNUMBER(F359)),"TEXTE",IF(OR(W359="",W359&lt;=0),"COMMANDE COUVERTS INCOMPLETE",IF(G359="","UNITE MANQUANTE",IF(COUNTIF(B384:B428,AE359)=0,"UNITE A CONTROLER","OK")))))),N("Z6"))</f>
        <v/>
      </c>
      <c r="AD359" s="144" t="str">
        <f>IF(1=1,IF(E359="","",AD342),N("AB23"))</f>
        <v/>
      </c>
      <c r="AE359" s="125" t="str">
        <f>IF(1=1,IF(G359="","",UPPER(TRIM(SUBSTITUTE(SUBSTITUTE(G359&amp;"",CHAR(160)," ")," "," ")))),N("AC23"))</f>
        <v/>
      </c>
    </row>
    <row r="360" spans="1:31" ht="15.75" x14ac:dyDescent="0.25">
      <c r="A360" s="160" t="str">
        <f>IF(1=1,IF(E360="","",A342),N("A24"))</f>
        <v/>
      </c>
      <c r="B360" s="127" t="str">
        <f>IF(1=1,IF(E360="","",B342),N("B24"))</f>
        <v/>
      </c>
      <c r="C360" s="127"/>
      <c r="D360" s="129" t="str">
        <f>IF(ISBLANK(E360),"",LARGE(D342:D359,1)+1)</f>
        <v/>
      </c>
      <c r="E360" s="130"/>
      <c r="F360" s="131"/>
      <c r="G360" s="170"/>
      <c r="H360" s="105"/>
      <c r="I360" s="132" t="str">
        <f>IF(1=1,IF(E360="","",I342),N("H24"))</f>
        <v/>
      </c>
      <c r="J360" s="133" t="str">
        <f>IF(1=1,IF(E360="","",J342),N("I24"))</f>
        <v/>
      </c>
      <c r="K360" s="134" t="str">
        <f>IF(1=1,IF(E360="","",K342),N("J24"))</f>
        <v/>
      </c>
      <c r="L360" s="135" t="str">
        <f>IF(1=1,IF(OR(J360="",O360="",NOT(ISNUMBER(J360)),NOT(ISNUMBER(O360)),J360=0),"",O360/J360),N("L24"))</f>
        <v/>
      </c>
      <c r="M360" s="136" t="str">
        <f>IF(1=1,IF(OR(L360="",NOT(ISNUMBER(F360))),"",F360*L360*IFERROR(INDEX(D384:D428,MATCH(AE360,B384:B428,0)),1)),N("M13"))</f>
        <v/>
      </c>
      <c r="N360" s="137" t="str">
        <f>IF(1=1,IF(F360="","",IF(G360="","",IFERROR(INDEX(E384:E428,MATCH(AE360,B384:B428,0)),G360&amp;""))),N("N6"))</f>
        <v/>
      </c>
      <c r="O360" s="138" t="str">
        <f>IF(1=1,IF(E360="","",O342),N("K24"))</f>
        <v/>
      </c>
      <c r="P360" s="139" t="str">
        <f>IF(1=1,IF(M360="","",IF(AND(ISNUMBER(M360),M360&lt;1,N360="kg"),MAX(1,ROUND(M360*1000,0)),IF(AND(ISNUMBER(M360),M360&lt;1,N360="L"),MAX(1,ROUND(M360*100,0)),ROUND(M360,3)))),N("O24"))</f>
        <v/>
      </c>
      <c r="Q360" s="140" t="str">
        <f>IF(1=1,IF(M360="","",IF(AND(ISNUMBER(M360),M360&lt;1,N360="kg"),"g",IF(AND(ISNUMBER(M360),M360&lt;1,N360="L"),"cl",N360))),N("P24"))</f>
        <v/>
      </c>
      <c r="R360" s="161" t="str">
        <f>IF(1=1,IF(E360="","",IF(F360="","A CONTROLER",IF(NOT(ISNUMBER(F360)),"TEXTE",IF(OR(L360="",L360&lt;=0),"COMMANDE PRINCIPALE INCOMPLETE",IF(G360="","UNITE MANQUANTE",IF(COUNTIF(B384:B428,AE360)=0,"UNITE A CONTROLER","OK")))))),N("Q9"))</f>
        <v/>
      </c>
      <c r="S360" s="105"/>
      <c r="T360" s="141">
        <f t="shared" si="20"/>
        <v>0</v>
      </c>
      <c r="U360" s="133" t="str">
        <f>IF(1=1,IF(E360="","",U342),N("S24"))</f>
        <v/>
      </c>
      <c r="V360" s="133" t="str">
        <f>IF(1=1,IF(E360="","",V342),N("T24"))</f>
        <v/>
      </c>
      <c r="W360" s="135" t="str">
        <f>IF(1=1,IF(OR(U360="",V360="",NOT(ISNUMBER(U360)),NOT(ISNUMBER(V360)),U360=0),"",V360/U360),N("U24"))</f>
        <v/>
      </c>
      <c r="X360" s="136" t="str">
        <f>IF(1=1,IF(OR(W360="",NOT(ISNUMBER(F360))),"",F360*W360*IFERROR(INDEX(D384:D428,MATCH(AE360,B384:B428,0)),1)),N("V7"))</f>
        <v/>
      </c>
      <c r="Y360" s="137" t="str">
        <f>IF(1=1,IF(F360="","",IF(G360="","",IFERROR(INDEX(E384:E428,MATCH(AE360,B384:B428,0)),G360&amp;""))),N("W6"))</f>
        <v/>
      </c>
      <c r="Z360" s="142" t="str">
        <f>IF(1=1,IF(X360="","",IF(AND(ISNUMBER(X360),X360&lt;1,Y360="kg"),MAX(1,ROUND(X360*1000,0)),IF(AND(ISNUMBER(X360),X360&lt;1,Y360="L"),MAX(1,ROUND(X360*100,0)),ROUND(X360,3)))),N("X24"))</f>
        <v/>
      </c>
      <c r="AA360" s="143" t="str">
        <f>IF(1=1,IF(X360="","",IF(AND(ISNUMBER(X360),X360&lt;1,Y360="kg"),"g",IF(AND(ISNUMBER(X360),X360&lt;1,Y360="L"),"cl",Y360))),N("Y24"))</f>
        <v/>
      </c>
      <c r="AB360" s="123" t="str">
        <f>IF(1=1,IF(E360="","",IF(F360="","A CONTROLER",IF(NOT(ISNUMBER(F360)),"TEXTE",IF(OR(W360="",W360&lt;=0),"COMMANDE COUVERTS INCOMPLETE",IF(G360="","UNITE MANQUANTE",IF(COUNTIF(B384:B428,AE360)=0,"UNITE A CONTROLER","OK")))))),N("Z6"))</f>
        <v/>
      </c>
      <c r="AD360" s="144" t="str">
        <f>IF(1=1,IF(E360="","",AD342),N("AB24"))</f>
        <v/>
      </c>
      <c r="AE360" s="125" t="str">
        <f>IF(1=1,IF(G360="","",UPPER(TRIM(SUBSTITUTE(SUBSTITUTE(G360&amp;"",CHAR(160)," ")," "," ")))),N("AC24"))</f>
        <v/>
      </c>
    </row>
    <row r="361" spans="1:31" ht="15.75" x14ac:dyDescent="0.25">
      <c r="A361" s="160" t="str">
        <f>IF(1=1,IF(E361="","",A342),N("A25"))</f>
        <v/>
      </c>
      <c r="B361" s="127" t="str">
        <f>IF(1=1,IF(E361="","",B342),N("B25"))</f>
        <v/>
      </c>
      <c r="C361" s="127"/>
      <c r="D361" s="129" t="str">
        <f>IF(ISBLANK(E361),"",LARGE(D342:D360,1)+1)</f>
        <v/>
      </c>
      <c r="E361" s="130"/>
      <c r="F361" s="131"/>
      <c r="G361" s="170"/>
      <c r="H361" s="105"/>
      <c r="I361" s="132" t="str">
        <f>IF(1=1,IF(E361="","",I342),N("H25"))</f>
        <v/>
      </c>
      <c r="J361" s="133" t="str">
        <f>IF(1=1,IF(E361="","",J342),N("I25"))</f>
        <v/>
      </c>
      <c r="K361" s="134" t="str">
        <f>IF(1=1,IF(E361="","",K342),N("J25"))</f>
        <v/>
      </c>
      <c r="L361" s="135" t="str">
        <f>IF(1=1,IF(OR(J361="",O361="",NOT(ISNUMBER(J361)),NOT(ISNUMBER(O361)),J361=0),"",O361/J361),N("L25"))</f>
        <v/>
      </c>
      <c r="M361" s="136" t="str">
        <f>IF(1=1,IF(OR(L361="",NOT(ISNUMBER(F361))),"",F361*L361*IFERROR(INDEX(D384:D428,MATCH(AE361,B384:B428,0)),1)),N("M13"))</f>
        <v/>
      </c>
      <c r="N361" s="137" t="str">
        <f>IF(1=1,IF(F361="","",IF(G361="","",IFERROR(INDEX(E384:E428,MATCH(AE361,B384:B428,0)),G361&amp;""))),N("N6"))</f>
        <v/>
      </c>
      <c r="O361" s="138" t="str">
        <f>IF(1=1,IF(E361="","",O342),N("K25"))</f>
        <v/>
      </c>
      <c r="P361" s="139" t="str">
        <f>IF(1=1,IF(M361="","",IF(AND(ISNUMBER(M361),M361&lt;1,N361="kg"),MAX(1,ROUND(M361*1000,0)),IF(AND(ISNUMBER(M361),M361&lt;1,N361="L"),MAX(1,ROUND(M361*100,0)),ROUND(M361,3)))),N("O25"))</f>
        <v/>
      </c>
      <c r="Q361" s="140" t="str">
        <f>IF(1=1,IF(M361="","",IF(AND(ISNUMBER(M361),M361&lt;1,N361="kg"),"g",IF(AND(ISNUMBER(M361),M361&lt;1,N361="L"),"cl",N361))),N("P25"))</f>
        <v/>
      </c>
      <c r="R361" s="161" t="str">
        <f>IF(1=1,IF(E361="","",IF(F361="","A CONTROLER",IF(NOT(ISNUMBER(F361)),"TEXTE",IF(OR(L361="",L361&lt;=0),"COMMANDE PRINCIPALE INCOMPLETE",IF(G361="","UNITE MANQUANTE",IF(COUNTIF(B384:B428,AE361)=0,"UNITE A CONTROLER","OK")))))),N("Q9"))</f>
        <v/>
      </c>
      <c r="S361" s="105"/>
      <c r="T361" s="141">
        <f t="shared" si="20"/>
        <v>0</v>
      </c>
      <c r="U361" s="133" t="str">
        <f>IF(1=1,IF(E361="","",U342),N("S25"))</f>
        <v/>
      </c>
      <c r="V361" s="133" t="str">
        <f>IF(1=1,IF(E361="","",V342),N("T25"))</f>
        <v/>
      </c>
      <c r="W361" s="135" t="str">
        <f>IF(1=1,IF(OR(U361="",V361="",NOT(ISNUMBER(U361)),NOT(ISNUMBER(V361)),U361=0),"",V361/U361),N("U25"))</f>
        <v/>
      </c>
      <c r="X361" s="136" t="str">
        <f>IF(1=1,IF(OR(W361="",NOT(ISNUMBER(F361))),"",F361*W361*IFERROR(INDEX(D384:D428,MATCH(AE361,B384:B428,0)),1)),N("V7"))</f>
        <v/>
      </c>
      <c r="Y361" s="137" t="str">
        <f>IF(1=1,IF(F361="","",IF(G361="","",IFERROR(INDEX(E384:E428,MATCH(AE361,B384:B428,0)),G361&amp;""))),N("W6"))</f>
        <v/>
      </c>
      <c r="Z361" s="142" t="str">
        <f>IF(1=1,IF(X361="","",IF(AND(ISNUMBER(X361),X361&lt;1,Y361="kg"),MAX(1,ROUND(X361*1000,0)),IF(AND(ISNUMBER(X361),X361&lt;1,Y361="L"),MAX(1,ROUND(X361*100,0)),ROUND(X361,3)))),N("X25"))</f>
        <v/>
      </c>
      <c r="AA361" s="143" t="str">
        <f>IF(1=1,IF(X361="","",IF(AND(ISNUMBER(X361),X361&lt;1,Y361="kg"),"g",IF(AND(ISNUMBER(X361),X361&lt;1,Y361="L"),"cl",Y361))),N("Y25"))</f>
        <v/>
      </c>
      <c r="AB361" s="123" t="str">
        <f>IF(1=1,IF(E361="","",IF(F361="","A CONTROLER",IF(NOT(ISNUMBER(F361)),"TEXTE",IF(OR(W361="",W361&lt;=0),"COMMANDE COUVERTS INCOMPLETE",IF(G361="","UNITE MANQUANTE",IF(COUNTIF(B384:B428,AE361)=0,"UNITE A CONTROLER","OK")))))),N("Z6"))</f>
        <v/>
      </c>
      <c r="AD361" s="144" t="str">
        <f>IF(1=1,IF(E361="","",AD342),N("AB25"))</f>
        <v/>
      </c>
      <c r="AE361" s="125" t="str">
        <f>IF(1=1,IF(G361="","",UPPER(TRIM(SUBSTITUTE(SUBSTITUTE(G361&amp;"",CHAR(160)," ")," "," ")))),N("AC25"))</f>
        <v/>
      </c>
    </row>
    <row r="362" spans="1:31" ht="15.75" x14ac:dyDescent="0.25">
      <c r="A362" s="160" t="str">
        <f>IF(1=1,IF(E362="","",A342),N("A26"))</f>
        <v/>
      </c>
      <c r="B362" s="127" t="str">
        <f>IF(1=1,IF(E362="","",B342),N("B26"))</f>
        <v/>
      </c>
      <c r="C362" s="127"/>
      <c r="D362" s="129" t="str">
        <f>IF(ISBLANK(E362),"",LARGE(D342:D361,1)+1)</f>
        <v/>
      </c>
      <c r="E362" s="130"/>
      <c r="F362" s="131"/>
      <c r="G362" s="170"/>
      <c r="H362" s="105"/>
      <c r="I362" s="132" t="str">
        <f>IF(1=1,IF(E362="","",I342),N("H26"))</f>
        <v/>
      </c>
      <c r="J362" s="133" t="str">
        <f>IF(1=1,IF(E362="","",J342),N("I26"))</f>
        <v/>
      </c>
      <c r="K362" s="134" t="str">
        <f>IF(1=1,IF(E362="","",K342),N("J26"))</f>
        <v/>
      </c>
      <c r="L362" s="135" t="str">
        <f>IF(1=1,IF(OR(J362="",O362="",NOT(ISNUMBER(J362)),NOT(ISNUMBER(O362)),J362=0),"",O362/J362),N("L26"))</f>
        <v/>
      </c>
      <c r="M362" s="136" t="str">
        <f>IF(1=1,IF(OR(L362="",NOT(ISNUMBER(F362))),"",F362*L362*IFERROR(INDEX(D384:D428,MATCH(AE362,B384:B428,0)),1)),N("M13"))</f>
        <v/>
      </c>
      <c r="N362" s="137" t="str">
        <f>IF(1=1,IF(F362="","",IF(G362="","",IFERROR(INDEX(E384:E428,MATCH(AE362,B384:B428,0)),G362&amp;""))),N("N6"))</f>
        <v/>
      </c>
      <c r="O362" s="138" t="str">
        <f>IF(1=1,IF(E362="","",O342),N("K26"))</f>
        <v/>
      </c>
      <c r="P362" s="139" t="str">
        <f>IF(1=1,IF(M362="","",IF(AND(ISNUMBER(M362),M362&lt;1,N362="kg"),MAX(1,ROUND(M362*1000,0)),IF(AND(ISNUMBER(M362),M362&lt;1,N362="L"),MAX(1,ROUND(M362*100,0)),ROUND(M362,3)))),N("O26"))</f>
        <v/>
      </c>
      <c r="Q362" s="140" t="str">
        <f>IF(1=1,IF(M362="","",IF(AND(ISNUMBER(M362),M362&lt;1,N362="kg"),"g",IF(AND(ISNUMBER(M362),M362&lt;1,N362="L"),"cl",N362))),N("P26"))</f>
        <v/>
      </c>
      <c r="R362" s="161" t="str">
        <f>IF(1=1,IF(E362="","",IF(F362="","A CONTROLER",IF(NOT(ISNUMBER(F362)),"TEXTE",IF(OR(L362="",L362&lt;=0),"COMMANDE PRINCIPALE INCOMPLETE",IF(G362="","UNITE MANQUANTE",IF(COUNTIF(B384:B428,AE362)=0,"UNITE A CONTROLER","OK")))))),N("Q9"))</f>
        <v/>
      </c>
      <c r="S362" s="105"/>
      <c r="T362" s="141">
        <f t="shared" si="20"/>
        <v>0</v>
      </c>
      <c r="U362" s="133" t="str">
        <f>IF(1=1,IF(E362="","",U342),N("S26"))</f>
        <v/>
      </c>
      <c r="V362" s="133" t="str">
        <f>IF(1=1,IF(E362="","",V342),N("T26"))</f>
        <v/>
      </c>
      <c r="W362" s="135" t="str">
        <f>IF(1=1,IF(OR(U362="",V362="",NOT(ISNUMBER(U362)),NOT(ISNUMBER(V362)),U362=0),"",V362/U362),N("U26"))</f>
        <v/>
      </c>
      <c r="X362" s="136" t="str">
        <f>IF(1=1,IF(OR(W362="",NOT(ISNUMBER(F362))),"",F362*W362*IFERROR(INDEX(D384:D428,MATCH(AE362,B384:B428,0)),1)),N("V7"))</f>
        <v/>
      </c>
      <c r="Y362" s="137" t="str">
        <f>IF(1=1,IF(F362="","",IF(G362="","",IFERROR(INDEX(E384:E428,MATCH(AE362,B384:B428,0)),G362&amp;""))),N("W6"))</f>
        <v/>
      </c>
      <c r="Z362" s="142" t="str">
        <f>IF(1=1,IF(X362="","",IF(AND(ISNUMBER(X362),X362&lt;1,Y362="kg"),MAX(1,ROUND(X362*1000,0)),IF(AND(ISNUMBER(X362),X362&lt;1,Y362="L"),MAX(1,ROUND(X362*100,0)),ROUND(X362,3)))),N("X26"))</f>
        <v/>
      </c>
      <c r="AA362" s="143" t="str">
        <f>IF(1=1,IF(X362="","",IF(AND(ISNUMBER(X362),X362&lt;1,Y362="kg"),"g",IF(AND(ISNUMBER(X362),X362&lt;1,Y362="L"),"cl",Y362))),N("Y26"))</f>
        <v/>
      </c>
      <c r="AB362" s="123" t="str">
        <f>IF(1=1,IF(E362="","",IF(F362="","A CONTROLER",IF(NOT(ISNUMBER(F362)),"TEXTE",IF(OR(W362="",W362&lt;=0),"COMMANDE COUVERTS INCOMPLETE",IF(G362="","UNITE MANQUANTE",IF(COUNTIF(B384:B428,AE362)=0,"UNITE A CONTROLER","OK")))))),N("Z6"))</f>
        <v/>
      </c>
      <c r="AD362" s="144" t="str">
        <f>IF(1=1,IF(E362="","",AD342),N("AB26"))</f>
        <v/>
      </c>
      <c r="AE362" s="125" t="str">
        <f>IF(1=1,IF(G362="","",UPPER(TRIM(SUBSTITUTE(SUBSTITUTE(G362&amp;"",CHAR(160)," ")," "," ")))),N("AC26"))</f>
        <v/>
      </c>
    </row>
    <row r="363" spans="1:31" ht="15.75" x14ac:dyDescent="0.25">
      <c r="A363" s="160" t="str">
        <f>IF(1=1,IF(E363="","",A342),N("A27"))</f>
        <v/>
      </c>
      <c r="B363" s="127" t="str">
        <f>IF(1=1,IF(E363="","",B342),N("B27"))</f>
        <v/>
      </c>
      <c r="C363" s="127"/>
      <c r="D363" s="129" t="str">
        <f>IF(ISBLANK(E363),"",LARGE(D342:D362,1)+1)</f>
        <v/>
      </c>
      <c r="E363" s="130"/>
      <c r="F363" s="131"/>
      <c r="G363" s="170"/>
      <c r="H363" s="105"/>
      <c r="I363" s="132" t="str">
        <f>IF(1=1,IF(E363="","",I342),N("H27"))</f>
        <v/>
      </c>
      <c r="J363" s="133" t="str">
        <f>IF(1=1,IF(E363="","",J342),N("I27"))</f>
        <v/>
      </c>
      <c r="K363" s="134" t="str">
        <f>IF(1=1,IF(E363="","",K342),N("J27"))</f>
        <v/>
      </c>
      <c r="L363" s="135" t="str">
        <f>IF(1=1,IF(OR(J363="",O363="",NOT(ISNUMBER(J363)),NOT(ISNUMBER(O363)),J363=0),"",O363/J363),N("L27"))</f>
        <v/>
      </c>
      <c r="M363" s="136" t="str">
        <f>IF(1=1,IF(OR(L363="",NOT(ISNUMBER(F363))),"",F363*L363*IFERROR(INDEX(D384:D428,MATCH(AE363,B384:B428,0)),1)),N("M13"))</f>
        <v/>
      </c>
      <c r="N363" s="137" t="str">
        <f>IF(1=1,IF(F363="","",IF(G363="","",IFERROR(INDEX(E384:E428,MATCH(AE363,B384:B428,0)),G363&amp;""))),N("N6"))</f>
        <v/>
      </c>
      <c r="O363" s="138" t="str">
        <f>IF(1=1,IF(E363="","",O342),N("K27"))</f>
        <v/>
      </c>
      <c r="P363" s="139" t="str">
        <f>IF(1=1,IF(M363="","",IF(AND(ISNUMBER(M363),M363&lt;1,N363="kg"),MAX(1,ROUND(M363*1000,0)),IF(AND(ISNUMBER(M363),M363&lt;1,N363="L"),MAX(1,ROUND(M363*100,0)),ROUND(M363,3)))),N("O27"))</f>
        <v/>
      </c>
      <c r="Q363" s="140" t="str">
        <f>IF(1=1,IF(M363="","",IF(AND(ISNUMBER(M363),M363&lt;1,N363="kg"),"g",IF(AND(ISNUMBER(M363),M363&lt;1,N363="L"),"cl",N363))),N("P27"))</f>
        <v/>
      </c>
      <c r="R363" s="161" t="str">
        <f>IF(1=1,IF(E363="","",IF(F363="","A CONTROLER",IF(NOT(ISNUMBER(F363)),"TEXTE",IF(OR(L363="",L363&lt;=0),"COMMANDE PRINCIPALE INCOMPLETE",IF(G363="","UNITE MANQUANTE",IF(COUNTIF(B384:B428,AE363)=0,"UNITE A CONTROLER","OK")))))),N("Q9"))</f>
        <v/>
      </c>
      <c r="S363" s="105"/>
      <c r="T363" s="141">
        <f t="shared" si="20"/>
        <v>0</v>
      </c>
      <c r="U363" s="133" t="str">
        <f>IF(1=1,IF(E363="","",U342),N("S27"))</f>
        <v/>
      </c>
      <c r="V363" s="133" t="str">
        <f>IF(1=1,IF(E363="","",V342),N("T27"))</f>
        <v/>
      </c>
      <c r="W363" s="135" t="str">
        <f>IF(1=1,IF(OR(U363="",V363="",NOT(ISNUMBER(U363)),NOT(ISNUMBER(V363)),U363=0),"",V363/U363),N("U27"))</f>
        <v/>
      </c>
      <c r="X363" s="136" t="str">
        <f>IF(1=1,IF(OR(W363="",NOT(ISNUMBER(F363))),"",F363*W363*IFERROR(INDEX(D384:D428,MATCH(AE363,B384:B428,0)),1)),N("V7"))</f>
        <v/>
      </c>
      <c r="Y363" s="137" t="str">
        <f>IF(1=1,IF(F363="","",IF(G363="","",IFERROR(INDEX(E384:E428,MATCH(AE363,B384:B428,0)),G363&amp;""))),N("W6"))</f>
        <v/>
      </c>
      <c r="Z363" s="142" t="str">
        <f>IF(1=1,IF(X363="","",IF(AND(ISNUMBER(X363),X363&lt;1,Y363="kg"),MAX(1,ROUND(X363*1000,0)),IF(AND(ISNUMBER(X363),X363&lt;1,Y363="L"),MAX(1,ROUND(X363*100,0)),ROUND(X363,3)))),N("X27"))</f>
        <v/>
      </c>
      <c r="AA363" s="143" t="str">
        <f>IF(1=1,IF(X363="","",IF(AND(ISNUMBER(X363),X363&lt;1,Y363="kg"),"g",IF(AND(ISNUMBER(X363),X363&lt;1,Y363="L"),"cl",Y363))),N("Y27"))</f>
        <v/>
      </c>
      <c r="AB363" s="123" t="str">
        <f>IF(1=1,IF(E363="","",IF(F363="","A CONTROLER",IF(NOT(ISNUMBER(F363)),"TEXTE",IF(OR(W363="",W363&lt;=0),"COMMANDE COUVERTS INCOMPLETE",IF(G363="","UNITE MANQUANTE",IF(COUNTIF(B384:B428,AE363)=0,"UNITE A CONTROLER","OK")))))),N("Z6"))</f>
        <v/>
      </c>
      <c r="AD363" s="144" t="str">
        <f>IF(1=1,IF(E363="","",AD342),N("AB27"))</f>
        <v/>
      </c>
      <c r="AE363" s="125" t="str">
        <f>IF(1=1,IF(G363="","",UPPER(TRIM(SUBSTITUTE(SUBSTITUTE(G363&amp;"",CHAR(160)," ")," "," ")))),N("AC27"))</f>
        <v/>
      </c>
    </row>
    <row r="364" spans="1:31" ht="15.75" x14ac:dyDescent="0.25">
      <c r="A364" s="160" t="str">
        <f>IF(1=1,IF(E364="","",A342),N("A28"))</f>
        <v/>
      </c>
      <c r="B364" s="127" t="str">
        <f>IF(1=1,IF(E364="","",B342),N("B28"))</f>
        <v/>
      </c>
      <c r="C364" s="127"/>
      <c r="D364" s="129" t="str">
        <f>IF(ISBLANK(E364),"",LARGE(D342:D363,1)+1)</f>
        <v/>
      </c>
      <c r="E364" s="130"/>
      <c r="F364" s="131"/>
      <c r="G364" s="170"/>
      <c r="H364" s="105"/>
      <c r="I364" s="132" t="str">
        <f>IF(1=1,IF(E364="","",I342),N("H28"))</f>
        <v/>
      </c>
      <c r="J364" s="133" t="str">
        <f>IF(1=1,IF(E364="","",J342),N("I28"))</f>
        <v/>
      </c>
      <c r="K364" s="134" t="str">
        <f>IF(1=1,IF(E364="","",K342),N("J28"))</f>
        <v/>
      </c>
      <c r="L364" s="135" t="str">
        <f>IF(1=1,IF(OR(J364="",O364="",NOT(ISNUMBER(J364)),NOT(ISNUMBER(O364)),J364=0),"",O364/J364),N("L28"))</f>
        <v/>
      </c>
      <c r="M364" s="136" t="str">
        <f>IF(1=1,IF(OR(L364="",NOT(ISNUMBER(F364))),"",F364*L364*IFERROR(INDEX(D384:D428,MATCH(AE364,B384:B428,0)),1)),N("M13"))</f>
        <v/>
      </c>
      <c r="N364" s="137" t="str">
        <f>IF(1=1,IF(F364="","",IF(G364="","",IFERROR(INDEX(E384:E428,MATCH(AE364,B384:B428,0)),G364&amp;""))),N("N6"))</f>
        <v/>
      </c>
      <c r="O364" s="138" t="str">
        <f>IF(1=1,IF(E364="","",O342),N("K28"))</f>
        <v/>
      </c>
      <c r="P364" s="139" t="str">
        <f>IF(1=1,IF(M364="","",IF(AND(ISNUMBER(M364),M364&lt;1,N364="kg"),MAX(1,ROUND(M364*1000,0)),IF(AND(ISNUMBER(M364),M364&lt;1,N364="L"),MAX(1,ROUND(M364*100,0)),ROUND(M364,3)))),N("O28"))</f>
        <v/>
      </c>
      <c r="Q364" s="140" t="str">
        <f>IF(1=1,IF(M364="","",IF(AND(ISNUMBER(M364),M364&lt;1,N364="kg"),"g",IF(AND(ISNUMBER(M364),M364&lt;1,N364="L"),"cl",N364))),N("P28"))</f>
        <v/>
      </c>
      <c r="R364" s="161" t="str">
        <f>IF(1=1,IF(E364="","",IF(F364="","A CONTROLER",IF(NOT(ISNUMBER(F364)),"TEXTE",IF(OR(L364="",L364&lt;=0),"COMMANDE PRINCIPALE INCOMPLETE",IF(G364="","UNITE MANQUANTE",IF(COUNTIF(B384:B428,AE364)=0,"UNITE A CONTROLER","OK")))))),N("Q9"))</f>
        <v/>
      </c>
      <c r="S364" s="105"/>
      <c r="T364" s="141">
        <f t="shared" si="20"/>
        <v>0</v>
      </c>
      <c r="U364" s="133" t="str">
        <f>IF(1=1,IF(E364="","",U342),N("S28"))</f>
        <v/>
      </c>
      <c r="V364" s="133" t="str">
        <f>IF(1=1,IF(E364="","",V342),N("T28"))</f>
        <v/>
      </c>
      <c r="W364" s="135" t="str">
        <f>IF(1=1,IF(OR(U364="",V364="",NOT(ISNUMBER(U364)),NOT(ISNUMBER(V364)),U364=0),"",V364/U364),N("U28"))</f>
        <v/>
      </c>
      <c r="X364" s="136" t="str">
        <f>IF(1=1,IF(OR(W364="",NOT(ISNUMBER(F364))),"",F364*W364*IFERROR(INDEX(D384:D428,MATCH(AE364,B384:B428,0)),1)),N("V7"))</f>
        <v/>
      </c>
      <c r="Y364" s="137" t="str">
        <f>IF(1=1,IF(F364="","",IF(G364="","",IFERROR(INDEX(E384:E428,MATCH(AE364,B384:B428,0)),G364&amp;""))),N("W6"))</f>
        <v/>
      </c>
      <c r="Z364" s="142" t="str">
        <f>IF(1=1,IF(X364="","",IF(AND(ISNUMBER(X364),X364&lt;1,Y364="kg"),MAX(1,ROUND(X364*1000,0)),IF(AND(ISNUMBER(X364),X364&lt;1,Y364="L"),MAX(1,ROUND(X364*100,0)),ROUND(X364,3)))),N("X28"))</f>
        <v/>
      </c>
      <c r="AA364" s="143" t="str">
        <f>IF(1=1,IF(X364="","",IF(AND(ISNUMBER(X364),X364&lt;1,Y364="kg"),"g",IF(AND(ISNUMBER(X364),X364&lt;1,Y364="L"),"cl",Y364))),N("Y28"))</f>
        <v/>
      </c>
      <c r="AB364" s="123" t="str">
        <f>IF(1=1,IF(E364="","",IF(F364="","A CONTROLER",IF(NOT(ISNUMBER(F364)),"TEXTE",IF(OR(W364="",W364&lt;=0),"COMMANDE COUVERTS INCOMPLETE",IF(G364="","UNITE MANQUANTE",IF(COUNTIF(B384:B428,AE364)=0,"UNITE A CONTROLER","OK")))))),N("Z6"))</f>
        <v/>
      </c>
      <c r="AD364" s="144" t="str">
        <f>IF(1=1,IF(E364="","",AD342),N("AB28"))</f>
        <v/>
      </c>
      <c r="AE364" s="125" t="str">
        <f>IF(1=1,IF(G364="","",UPPER(TRIM(SUBSTITUTE(SUBSTITUTE(G364&amp;"",CHAR(160)," ")," "," ")))),N("AC28"))</f>
        <v/>
      </c>
    </row>
    <row r="365" spans="1:31" ht="15.75" x14ac:dyDescent="0.25">
      <c r="A365" s="160" t="str">
        <f>IF(1=1,IF(E365="","",A342),N("A29"))</f>
        <v/>
      </c>
      <c r="B365" s="127" t="str">
        <f>IF(1=1,IF(E365="","",B342),N("B29"))</f>
        <v/>
      </c>
      <c r="C365" s="127"/>
      <c r="D365" s="129" t="str">
        <f>IF(ISBLANK(E365),"",LARGE(D342:D364,1)+1)</f>
        <v/>
      </c>
      <c r="E365" s="130"/>
      <c r="F365" s="131"/>
      <c r="G365" s="170"/>
      <c r="H365" s="105"/>
      <c r="I365" s="132" t="str">
        <f>IF(1=1,IF(E365="","",I342),N("H29"))</f>
        <v/>
      </c>
      <c r="J365" s="133" t="str">
        <f>IF(1=1,IF(E365="","",J342),N("I29"))</f>
        <v/>
      </c>
      <c r="K365" s="134" t="str">
        <f>IF(1=1,IF(E365="","",K342),N("J29"))</f>
        <v/>
      </c>
      <c r="L365" s="135" t="str">
        <f>IF(1=1,IF(OR(J365="",O365="",NOT(ISNUMBER(J365)),NOT(ISNUMBER(O365)),J365=0),"",O365/J365),N("L29"))</f>
        <v/>
      </c>
      <c r="M365" s="136" t="str">
        <f>IF(1=1,IF(OR(L365="",NOT(ISNUMBER(F365))),"",F365*L365*IFERROR(INDEX(D384:D428,MATCH(AE365,B384:B428,0)),1)),N("M13"))</f>
        <v/>
      </c>
      <c r="N365" s="137" t="str">
        <f>IF(1=1,IF(F365="","",IF(G365="","",IFERROR(INDEX(E384:E428,MATCH(AE365,B384:B428,0)),G365&amp;""))),N("N6"))</f>
        <v/>
      </c>
      <c r="O365" s="138" t="str">
        <f>IF(1=1,IF(E365="","",O342),N("K29"))</f>
        <v/>
      </c>
      <c r="P365" s="139" t="str">
        <f>IF(1=1,IF(M365="","",IF(AND(ISNUMBER(M365),M365&lt;1,N365="kg"),MAX(1,ROUND(M365*1000,0)),IF(AND(ISNUMBER(M365),M365&lt;1,N365="L"),MAX(1,ROUND(M365*100,0)),ROUND(M365,3)))),N("O29"))</f>
        <v/>
      </c>
      <c r="Q365" s="140" t="str">
        <f>IF(1=1,IF(M365="","",IF(AND(ISNUMBER(M365),M365&lt;1,N365="kg"),"g",IF(AND(ISNUMBER(M365),M365&lt;1,N365="L"),"cl",N365))),N("P29"))</f>
        <v/>
      </c>
      <c r="R365" s="161" t="str">
        <f>IF(1=1,IF(E365="","",IF(F365="","A CONTROLER",IF(NOT(ISNUMBER(F365)),"TEXTE",IF(OR(L365="",L365&lt;=0),"COMMANDE PRINCIPALE INCOMPLETE",IF(G365="","UNITE MANQUANTE",IF(COUNTIF(B384:B428,AE365)=0,"UNITE A CONTROLER","OK")))))),N("Q9"))</f>
        <v/>
      </c>
      <c r="S365" s="105"/>
      <c r="T365" s="141">
        <f t="shared" si="20"/>
        <v>0</v>
      </c>
      <c r="U365" s="133" t="str">
        <f>IF(1=1,IF(E365="","",U342),N("S29"))</f>
        <v/>
      </c>
      <c r="V365" s="133" t="str">
        <f>IF(1=1,IF(E365="","",V342),N("T29"))</f>
        <v/>
      </c>
      <c r="W365" s="135" t="str">
        <f>IF(1=1,IF(OR(U365="",V365="",NOT(ISNUMBER(U365)),NOT(ISNUMBER(V365)),U365=0),"",V365/U365),N("U29"))</f>
        <v/>
      </c>
      <c r="X365" s="136" t="str">
        <f>IF(1=1,IF(OR(W365="",NOT(ISNUMBER(F365))),"",F365*W365*IFERROR(INDEX(D384:D428,MATCH(AE365,B384:B428,0)),1)),N("V7"))</f>
        <v/>
      </c>
      <c r="Y365" s="137" t="str">
        <f>IF(1=1,IF(F365="","",IF(G365="","",IFERROR(INDEX(E384:E428,MATCH(AE365,B384:B428,0)),G365&amp;""))),N("W6"))</f>
        <v/>
      </c>
      <c r="Z365" s="142" t="str">
        <f>IF(1=1,IF(X365="","",IF(AND(ISNUMBER(X365),X365&lt;1,Y365="kg"),MAX(1,ROUND(X365*1000,0)),IF(AND(ISNUMBER(X365),X365&lt;1,Y365="L"),MAX(1,ROUND(X365*100,0)),ROUND(X365,3)))),N("X29"))</f>
        <v/>
      </c>
      <c r="AA365" s="143" t="str">
        <f>IF(1=1,IF(X365="","",IF(AND(ISNUMBER(X365),X365&lt;1,Y365="kg"),"g",IF(AND(ISNUMBER(X365),X365&lt;1,Y365="L"),"cl",Y365))),N("Y29"))</f>
        <v/>
      </c>
      <c r="AB365" s="123" t="str">
        <f>IF(1=1,IF(E365="","",IF(F365="","A CONTROLER",IF(NOT(ISNUMBER(F365)),"TEXTE",IF(OR(W365="",W365&lt;=0),"COMMANDE COUVERTS INCOMPLETE",IF(G365="","UNITE MANQUANTE",IF(COUNTIF(B384:B428,AE365)=0,"UNITE A CONTROLER","OK")))))),N("Z6"))</f>
        <v/>
      </c>
      <c r="AD365" s="144" t="str">
        <f>IF(1=1,IF(E365="","",AD342),N("AB29"))</f>
        <v/>
      </c>
      <c r="AE365" s="125" t="str">
        <f>IF(1=1,IF(G365="","",UPPER(TRIM(SUBSTITUTE(SUBSTITUTE(G365&amp;"",CHAR(160)," ")," "," ")))),N("AC29"))</f>
        <v/>
      </c>
    </row>
    <row r="366" spans="1:31" ht="15.75" x14ac:dyDescent="0.25">
      <c r="A366" s="160" t="str">
        <f>IF(1=1,IF(E366="","",A342),N("A30"))</f>
        <v/>
      </c>
      <c r="B366" s="127" t="str">
        <f>IF(1=1,IF(E366="","",B342),N("B30"))</f>
        <v/>
      </c>
      <c r="C366" s="127"/>
      <c r="D366" s="129" t="str">
        <f>IF(ISBLANK(E366),"",LARGE(D342:D365,1)+1)</f>
        <v/>
      </c>
      <c r="E366" s="130"/>
      <c r="F366" s="131"/>
      <c r="G366" s="170"/>
      <c r="H366" s="105"/>
      <c r="I366" s="132" t="str">
        <f>IF(1=1,IF(E366="","",I342),N("H30"))</f>
        <v/>
      </c>
      <c r="J366" s="133" t="str">
        <f>IF(1=1,IF(E366="","",J342),N("I30"))</f>
        <v/>
      </c>
      <c r="K366" s="134" t="str">
        <f>IF(1=1,IF(E366="","",K342),N("J30"))</f>
        <v/>
      </c>
      <c r="L366" s="135" t="str">
        <f>IF(1=1,IF(OR(J366="",O366="",NOT(ISNUMBER(J366)),NOT(ISNUMBER(O366)),J366=0),"",O366/J366),N("L30"))</f>
        <v/>
      </c>
      <c r="M366" s="136" t="str">
        <f>IF(1=1,IF(OR(L366="",NOT(ISNUMBER(F366))),"",F366*L366*IFERROR(INDEX(D384:D428,MATCH(AE366,B384:B428,0)),1)),N("M13"))</f>
        <v/>
      </c>
      <c r="N366" s="137" t="str">
        <f>IF(1=1,IF(F366="","",IF(G366="","",IFERROR(INDEX(E384:E428,MATCH(AE366,B384:B428,0)),G366&amp;""))),N("N6"))</f>
        <v/>
      </c>
      <c r="O366" s="138" t="str">
        <f>IF(1=1,IF(E366="","",O342),N("K30"))</f>
        <v/>
      </c>
      <c r="P366" s="139" t="str">
        <f>IF(1=1,IF(M366="","",IF(AND(ISNUMBER(M366),M366&lt;1,N366="kg"),MAX(1,ROUND(M366*1000,0)),IF(AND(ISNUMBER(M366),M366&lt;1,N366="L"),MAX(1,ROUND(M366*100,0)),ROUND(M366,3)))),N("O30"))</f>
        <v/>
      </c>
      <c r="Q366" s="140" t="str">
        <f>IF(1=1,IF(M366="","",IF(AND(ISNUMBER(M366),M366&lt;1,N366="kg"),"g",IF(AND(ISNUMBER(M366),M366&lt;1,N366="L"),"cl",N366))),N("P30"))</f>
        <v/>
      </c>
      <c r="R366" s="161" t="str">
        <f>IF(1=1,IF(E366="","",IF(F366="","A CONTROLER",IF(NOT(ISNUMBER(F366)),"TEXTE",IF(OR(L366="",L366&lt;=0),"COMMANDE PRINCIPALE INCOMPLETE",IF(G366="","UNITE MANQUANTE",IF(COUNTIF(B384:B428,AE366)=0,"UNITE A CONTROLER","OK")))))),N("Q9"))</f>
        <v/>
      </c>
      <c r="S366" s="105"/>
      <c r="T366" s="141">
        <f t="shared" si="20"/>
        <v>0</v>
      </c>
      <c r="U366" s="133" t="str">
        <f>IF(1=1,IF(E366="","",U342),N("S30"))</f>
        <v/>
      </c>
      <c r="V366" s="133" t="str">
        <f>IF(1=1,IF(E366="","",V342),N("T30"))</f>
        <v/>
      </c>
      <c r="W366" s="135" t="str">
        <f>IF(1=1,IF(OR(U366="",V366="",NOT(ISNUMBER(U366)),NOT(ISNUMBER(V366)),U366=0),"",V366/U366),N("U30"))</f>
        <v/>
      </c>
      <c r="X366" s="136" t="str">
        <f>IF(1=1,IF(OR(W366="",NOT(ISNUMBER(F366))),"",F366*W366*IFERROR(INDEX(D384:D428,MATCH(AE366,B384:B428,0)),1)),N("V7"))</f>
        <v/>
      </c>
      <c r="Y366" s="137" t="str">
        <f>IF(1=1,IF(F366="","",IF(G366="","",IFERROR(INDEX(E384:E428,MATCH(AE366,B384:B428,0)),G366&amp;""))),N("W6"))</f>
        <v/>
      </c>
      <c r="Z366" s="142" t="str">
        <f>IF(1=1,IF(X366="","",IF(AND(ISNUMBER(X366),X366&lt;1,Y366="kg"),MAX(1,ROUND(X366*1000,0)),IF(AND(ISNUMBER(X366),X366&lt;1,Y366="L"),MAX(1,ROUND(X366*100,0)),ROUND(X366,3)))),N("X30"))</f>
        <v/>
      </c>
      <c r="AA366" s="143" t="str">
        <f>IF(1=1,IF(X366="","",IF(AND(ISNUMBER(X366),X366&lt;1,Y366="kg"),"g",IF(AND(ISNUMBER(X366),X366&lt;1,Y366="L"),"cl",Y366))),N("Y30"))</f>
        <v/>
      </c>
      <c r="AB366" s="123" t="str">
        <f>IF(1=1,IF(E366="","",IF(F366="","A CONTROLER",IF(NOT(ISNUMBER(F366)),"TEXTE",IF(OR(W366="",W366&lt;=0),"COMMANDE COUVERTS INCOMPLETE",IF(G366="","UNITE MANQUANTE",IF(COUNTIF(B384:B428,AE366)=0,"UNITE A CONTROLER","OK")))))),N("Z6"))</f>
        <v/>
      </c>
      <c r="AD366" s="144" t="str">
        <f>IF(1=1,IF(E366="","",AD342),N("AB30"))</f>
        <v/>
      </c>
      <c r="AE366" s="125" t="str">
        <f>IF(1=1,IF(G366="","",UPPER(TRIM(SUBSTITUTE(SUBSTITUTE(G366&amp;"",CHAR(160)," ")," "," ")))),N("AC30"))</f>
        <v/>
      </c>
    </row>
    <row r="367" spans="1:31" ht="15.75" x14ac:dyDescent="0.25">
      <c r="A367" s="160" t="str">
        <f>IF(1=1,IF(E367="","",A342),N("A31"))</f>
        <v/>
      </c>
      <c r="B367" s="127" t="str">
        <f>IF(1=1,IF(E367="","",B342),N("B31"))</f>
        <v/>
      </c>
      <c r="C367" s="127"/>
      <c r="D367" s="129" t="str">
        <f>IF(ISBLANK(E367),"",LARGE(D342:D366,1)+1)</f>
        <v/>
      </c>
      <c r="E367" s="130"/>
      <c r="F367" s="131"/>
      <c r="G367" s="170"/>
      <c r="H367" s="105"/>
      <c r="I367" s="132" t="str">
        <f>IF(1=1,IF(E367="","",I342),N("H31"))</f>
        <v/>
      </c>
      <c r="J367" s="133" t="str">
        <f>IF(1=1,IF(E367="","",J342),N("I31"))</f>
        <v/>
      </c>
      <c r="K367" s="134" t="str">
        <f>IF(1=1,IF(E367="","",K342),N("J31"))</f>
        <v/>
      </c>
      <c r="L367" s="135" t="str">
        <f>IF(1=1,IF(OR(J367="",O367="",NOT(ISNUMBER(J367)),NOT(ISNUMBER(O367)),J367=0),"",O367/J367),N("L31"))</f>
        <v/>
      </c>
      <c r="M367" s="136" t="str">
        <f>IF(1=1,IF(OR(L367="",NOT(ISNUMBER(F367))),"",F367*L367*IFERROR(INDEX(D384:D428,MATCH(AE367,B384:B428,0)),1)),N("M13"))</f>
        <v/>
      </c>
      <c r="N367" s="137" t="str">
        <f>IF(1=1,IF(F367="","",IF(G367="","",IFERROR(INDEX(E384:E428,MATCH(AE367,B384:B428,0)),G367&amp;""))),N("N6"))</f>
        <v/>
      </c>
      <c r="O367" s="138" t="str">
        <f>IF(1=1,IF(E367="","",O342),N("K31"))</f>
        <v/>
      </c>
      <c r="P367" s="139" t="str">
        <f>IF(1=1,IF(M367="","",IF(AND(ISNUMBER(M367),M367&lt;1,N367="kg"),MAX(1,ROUND(M367*1000,0)),IF(AND(ISNUMBER(M367),M367&lt;1,N367="L"),MAX(1,ROUND(M367*100,0)),ROUND(M367,3)))),N("O31"))</f>
        <v/>
      </c>
      <c r="Q367" s="140" t="str">
        <f>IF(1=1,IF(M367="","",IF(AND(ISNUMBER(M367),M367&lt;1,N367="kg"),"g",IF(AND(ISNUMBER(M367),M367&lt;1,N367="L"),"cl",N367))),N("P31"))</f>
        <v/>
      </c>
      <c r="R367" s="161" t="str">
        <f>IF(1=1,IF(E367="","",IF(F367="","A CONTROLER",IF(NOT(ISNUMBER(F367)),"TEXTE",IF(OR(L367="",L367&lt;=0),"COMMANDE PRINCIPALE INCOMPLETE",IF(G367="","UNITE MANQUANTE",IF(COUNTIF(B384:B428,AE367)=0,"UNITE A CONTROLER","OK")))))),N("Q9"))</f>
        <v/>
      </c>
      <c r="S367" s="105"/>
      <c r="T367" s="141">
        <f t="shared" si="20"/>
        <v>0</v>
      </c>
      <c r="U367" s="133" t="str">
        <f>IF(1=1,IF(E367="","",U342),N("S31"))</f>
        <v/>
      </c>
      <c r="V367" s="133" t="str">
        <f>IF(1=1,IF(E367="","",V342),N("T31"))</f>
        <v/>
      </c>
      <c r="W367" s="135" t="str">
        <f>IF(1=1,IF(OR(U367="",V367="",NOT(ISNUMBER(U367)),NOT(ISNUMBER(V367)),U367=0),"",V367/U367),N("U31"))</f>
        <v/>
      </c>
      <c r="X367" s="136" t="str">
        <f>IF(1=1,IF(OR(W367="",NOT(ISNUMBER(F367))),"",F367*W367*IFERROR(INDEX(D384:D428,MATCH(AE367,B384:B428,0)),1)),N("V7"))</f>
        <v/>
      </c>
      <c r="Y367" s="137" t="str">
        <f>IF(1=1,IF(F367="","",IF(G367="","",IFERROR(INDEX(E384:E428,MATCH(AE367,B384:B428,0)),G367&amp;""))),N("W6"))</f>
        <v/>
      </c>
      <c r="Z367" s="142" t="str">
        <f>IF(1=1,IF(X367="","",IF(AND(ISNUMBER(X367),X367&lt;1,Y367="kg"),MAX(1,ROUND(X367*1000,0)),IF(AND(ISNUMBER(X367),X367&lt;1,Y367="L"),MAX(1,ROUND(X367*100,0)),ROUND(X367,3)))),N("X31"))</f>
        <v/>
      </c>
      <c r="AA367" s="143" t="str">
        <f>IF(1=1,IF(X367="","",IF(AND(ISNUMBER(X367),X367&lt;1,Y367="kg"),"g",IF(AND(ISNUMBER(X367),X367&lt;1,Y367="L"),"cl",Y367))),N("Y31"))</f>
        <v/>
      </c>
      <c r="AB367" s="123" t="str">
        <f>IF(1=1,IF(E367="","",IF(F367="","A CONTROLER",IF(NOT(ISNUMBER(F367)),"TEXTE",IF(OR(W367="",W367&lt;=0),"COMMANDE COUVERTS INCOMPLETE",IF(G367="","UNITE MANQUANTE",IF(COUNTIF(B384:B428,AE367)=0,"UNITE A CONTROLER","OK")))))),N("Z6"))</f>
        <v/>
      </c>
      <c r="AD367" s="144" t="str">
        <f>IF(1=1,IF(E367="","",AD342),N("AB31"))</f>
        <v/>
      </c>
      <c r="AE367" s="125" t="str">
        <f>IF(1=1,IF(G367="","",UPPER(TRIM(SUBSTITUTE(SUBSTITUTE(G367&amp;"",CHAR(160)," ")," "," ")))),N("AC31"))</f>
        <v/>
      </c>
    </row>
    <row r="368" spans="1:31" ht="15.75" x14ac:dyDescent="0.25">
      <c r="A368" s="160" t="str">
        <f>IF(1=1,IF(E368="","",A342),N("A32"))</f>
        <v/>
      </c>
      <c r="B368" s="127" t="str">
        <f>IF(1=1,IF(E368="","",B342),N("B32"))</f>
        <v/>
      </c>
      <c r="C368" s="127"/>
      <c r="D368" s="129" t="str">
        <f>IF(ISBLANK(E368),"",LARGE(D342:D367,1)+1)</f>
        <v/>
      </c>
      <c r="E368" s="130"/>
      <c r="F368" s="131"/>
      <c r="G368" s="170"/>
      <c r="H368" s="105"/>
      <c r="I368" s="132" t="str">
        <f>IF(1=1,IF(E368="","",I342),N("H32"))</f>
        <v/>
      </c>
      <c r="J368" s="133" t="str">
        <f>IF(1=1,IF(E368="","",J342),N("I32"))</f>
        <v/>
      </c>
      <c r="K368" s="134" t="str">
        <f>IF(1=1,IF(E368="","",K342),N("J32"))</f>
        <v/>
      </c>
      <c r="L368" s="135" t="str">
        <f>IF(1=1,IF(OR(J368="",O368="",NOT(ISNUMBER(J368)),NOT(ISNUMBER(O368)),J368=0),"",O368/J368),N("L32"))</f>
        <v/>
      </c>
      <c r="M368" s="136" t="str">
        <f>IF(1=1,IF(OR(L368="",NOT(ISNUMBER(F368))),"",F368*L368*IFERROR(INDEX(D384:D428,MATCH(AE368,B384:B428,0)),1)),N("M13"))</f>
        <v/>
      </c>
      <c r="N368" s="137" t="str">
        <f>IF(1=1,IF(F368="","",IF(G368="","",IFERROR(INDEX(E384:E428,MATCH(AE368,B384:B428,0)),G368&amp;""))),N("N6"))</f>
        <v/>
      </c>
      <c r="O368" s="138" t="str">
        <f>IF(1=1,IF(E368="","",O342),N("K32"))</f>
        <v/>
      </c>
      <c r="P368" s="139" t="str">
        <f>IF(1=1,IF(M368="","",IF(AND(ISNUMBER(M368),M368&lt;1,N368="kg"),MAX(1,ROUND(M368*1000,0)),IF(AND(ISNUMBER(M368),M368&lt;1,N368="L"),MAX(1,ROUND(M368*100,0)),ROUND(M368,3)))),N("O32"))</f>
        <v/>
      </c>
      <c r="Q368" s="140" t="str">
        <f>IF(1=1,IF(M368="","",IF(AND(ISNUMBER(M368),M368&lt;1,N368="kg"),"g",IF(AND(ISNUMBER(M368),M368&lt;1,N368="L"),"cl",N368))),N("P32"))</f>
        <v/>
      </c>
      <c r="R368" s="161" t="str">
        <f>IF(1=1,IF(E368="","",IF(F368="","A CONTROLER",IF(NOT(ISNUMBER(F368)),"TEXTE",IF(OR(L368="",L368&lt;=0),"COMMANDE PRINCIPALE INCOMPLETE",IF(G368="","UNITE MANQUANTE",IF(COUNTIF(B384:B428,AE368)=0,"UNITE A CONTROLER","OK")))))),N("Q9"))</f>
        <v/>
      </c>
      <c r="S368" s="105"/>
      <c r="T368" s="141">
        <f t="shared" si="20"/>
        <v>0</v>
      </c>
      <c r="U368" s="133" t="str">
        <f>IF(1=1,IF(E368="","",U342),N("S32"))</f>
        <v/>
      </c>
      <c r="V368" s="133" t="str">
        <f>IF(1=1,IF(E368="","",V342),N("T32"))</f>
        <v/>
      </c>
      <c r="W368" s="135" t="str">
        <f>IF(1=1,IF(OR(U368="",V368="",NOT(ISNUMBER(U368)),NOT(ISNUMBER(V368)),U368=0),"",V368/U368),N("U32"))</f>
        <v/>
      </c>
      <c r="X368" s="136" t="str">
        <f>IF(1=1,IF(OR(W368="",NOT(ISNUMBER(F368))),"",F368*W368*IFERROR(INDEX(D384:D428,MATCH(AE368,B384:B428,0)),1)),N("V7"))</f>
        <v/>
      </c>
      <c r="Y368" s="137" t="str">
        <f>IF(1=1,IF(F368="","",IF(G368="","",IFERROR(INDEX(E384:E428,MATCH(AE368,B384:B428,0)),G368&amp;""))),N("W6"))</f>
        <v/>
      </c>
      <c r="Z368" s="142" t="str">
        <f>IF(1=1,IF(X368="","",IF(AND(ISNUMBER(X368),X368&lt;1,Y368="kg"),MAX(1,ROUND(X368*1000,0)),IF(AND(ISNUMBER(X368),X368&lt;1,Y368="L"),MAX(1,ROUND(X368*100,0)),ROUND(X368,3)))),N("X32"))</f>
        <v/>
      </c>
      <c r="AA368" s="143" t="str">
        <f>IF(1=1,IF(X368="","",IF(AND(ISNUMBER(X368),X368&lt;1,Y368="kg"),"g",IF(AND(ISNUMBER(X368),X368&lt;1,Y368="L"),"cl",Y368))),N("Y32"))</f>
        <v/>
      </c>
      <c r="AB368" s="123" t="str">
        <f>IF(1=1,IF(E368="","",IF(F368="","A CONTROLER",IF(NOT(ISNUMBER(F368)),"TEXTE",IF(OR(W368="",W368&lt;=0),"COMMANDE COUVERTS INCOMPLETE",IF(G368="","UNITE MANQUANTE",IF(COUNTIF(B384:B428,AE368)=0,"UNITE A CONTROLER","OK")))))),N("Z6"))</f>
        <v/>
      </c>
      <c r="AD368" s="144" t="str">
        <f>IF(1=1,IF(E368="","",AD342),N("AB32"))</f>
        <v/>
      </c>
      <c r="AE368" s="125" t="str">
        <f>IF(1=1,IF(G368="","",UPPER(TRIM(SUBSTITUTE(SUBSTITUTE(G368&amp;"",CHAR(160)," ")," "," ")))),N("AC32"))</f>
        <v/>
      </c>
    </row>
    <row r="369" spans="1:31" ht="15.75" x14ac:dyDescent="0.25">
      <c r="A369" s="160" t="str">
        <f>IF(1=1,IF(E369="","",A342),N("A33"))</f>
        <v/>
      </c>
      <c r="B369" s="127" t="str">
        <f>IF(1=1,IF(E369="","",B342),N("B33"))</f>
        <v/>
      </c>
      <c r="C369" s="127"/>
      <c r="D369" s="129" t="str">
        <f>IF(ISBLANK(E369),"",LARGE(D342:D368,1)+1)</f>
        <v/>
      </c>
      <c r="E369" s="130"/>
      <c r="F369" s="131"/>
      <c r="G369" s="170"/>
      <c r="H369" s="105"/>
      <c r="I369" s="132" t="str">
        <f>IF(1=1,IF(E369="","",I342),N("H33"))</f>
        <v/>
      </c>
      <c r="J369" s="133" t="str">
        <f>IF(1=1,IF(E369="","",J342),N("I33"))</f>
        <v/>
      </c>
      <c r="K369" s="134" t="str">
        <f>IF(1=1,IF(E369="","",K342),N("J33"))</f>
        <v/>
      </c>
      <c r="L369" s="135" t="str">
        <f>IF(1=1,IF(OR(J369="",O369="",NOT(ISNUMBER(J369)),NOT(ISNUMBER(O369)),J369=0),"",O369/J369),N("L33"))</f>
        <v/>
      </c>
      <c r="M369" s="136" t="str">
        <f>IF(1=1,IF(OR(L369="",NOT(ISNUMBER(F369))),"",F369*L369*IFERROR(INDEX(D384:D428,MATCH(AE369,B384:B428,0)),1)),N("M13"))</f>
        <v/>
      </c>
      <c r="N369" s="137" t="str">
        <f>IF(1=1,IF(F369="","",IF(G369="","",IFERROR(INDEX(E384:E428,MATCH(AE369,B384:B428,0)),G369&amp;""))),N("N6"))</f>
        <v/>
      </c>
      <c r="O369" s="138" t="str">
        <f>IF(1=1,IF(E369="","",O342),N("K33"))</f>
        <v/>
      </c>
      <c r="P369" s="139" t="str">
        <f>IF(1=1,IF(M369="","",IF(AND(ISNUMBER(M369),M369&lt;1,N369="kg"),MAX(1,ROUND(M369*1000,0)),IF(AND(ISNUMBER(M369),M369&lt;1,N369="L"),MAX(1,ROUND(M369*100,0)),ROUND(M369,3)))),N("O33"))</f>
        <v/>
      </c>
      <c r="Q369" s="140" t="str">
        <f>IF(1=1,IF(M369="","",IF(AND(ISNUMBER(M369),M369&lt;1,N369="kg"),"g",IF(AND(ISNUMBER(M369),M369&lt;1,N369="L"),"cl",N369))),N("P33"))</f>
        <v/>
      </c>
      <c r="R369" s="161" t="str">
        <f>IF(1=1,IF(E369="","",IF(F369="","A CONTROLER",IF(NOT(ISNUMBER(F369)),"TEXTE",IF(OR(L369="",L369&lt;=0),"COMMANDE PRINCIPALE INCOMPLETE",IF(G369="","UNITE MANQUANTE",IF(COUNTIF(B384:B428,AE369)=0,"UNITE A CONTROLER","OK")))))),N("Q9"))</f>
        <v/>
      </c>
      <c r="S369" s="105"/>
      <c r="T369" s="141">
        <f t="shared" si="20"/>
        <v>0</v>
      </c>
      <c r="U369" s="133" t="str">
        <f>IF(1=1,IF(E369="","",U342),N("S33"))</f>
        <v/>
      </c>
      <c r="V369" s="133" t="str">
        <f>IF(1=1,IF(E369="","",V342),N("T33"))</f>
        <v/>
      </c>
      <c r="W369" s="135" t="str">
        <f>IF(1=1,IF(OR(U369="",V369="",NOT(ISNUMBER(U369)),NOT(ISNUMBER(V369)),U369=0),"",V369/U369),N("U33"))</f>
        <v/>
      </c>
      <c r="X369" s="136" t="str">
        <f>IF(1=1,IF(OR(W369="",NOT(ISNUMBER(F369))),"",F369*W369*IFERROR(INDEX(D384:D428,MATCH(AE369,B384:B428,0)),1)),N("V7"))</f>
        <v/>
      </c>
      <c r="Y369" s="137" t="str">
        <f>IF(1=1,IF(F369="","",IF(G369="","",IFERROR(INDEX(E384:E428,MATCH(AE369,B384:B428,0)),G369&amp;""))),N("W6"))</f>
        <v/>
      </c>
      <c r="Z369" s="142" t="str">
        <f>IF(1=1,IF(X369="","",IF(AND(ISNUMBER(X369),X369&lt;1,Y369="kg"),MAX(1,ROUND(X369*1000,0)),IF(AND(ISNUMBER(X369),X369&lt;1,Y369="L"),MAX(1,ROUND(X369*100,0)),ROUND(X369,3)))),N("X33"))</f>
        <v/>
      </c>
      <c r="AA369" s="143" t="str">
        <f>IF(1=1,IF(X369="","",IF(AND(ISNUMBER(X369),X369&lt;1,Y369="kg"),"g",IF(AND(ISNUMBER(X369),X369&lt;1,Y369="L"),"cl",Y369))),N("Y33"))</f>
        <v/>
      </c>
      <c r="AB369" s="123" t="str">
        <f>IF(1=1,IF(E369="","",IF(F369="","A CONTROLER",IF(NOT(ISNUMBER(F369)),"TEXTE",IF(OR(W369="",W369&lt;=0),"COMMANDE COUVERTS INCOMPLETE",IF(G369="","UNITE MANQUANTE",IF(COUNTIF(B384:B428,AE369)=0,"UNITE A CONTROLER","OK")))))),N("Z6"))</f>
        <v/>
      </c>
      <c r="AD369" s="144" t="str">
        <f>IF(1=1,IF(E369="","",AD342),N("AB33"))</f>
        <v/>
      </c>
      <c r="AE369" s="125" t="str">
        <f>IF(1=1,IF(G369="","",UPPER(TRIM(SUBSTITUTE(SUBSTITUTE(G369&amp;"",CHAR(160)," ")," "," ")))),N("AC33"))</f>
        <v/>
      </c>
    </row>
    <row r="370" spans="1:31" ht="15.75" x14ac:dyDescent="0.25">
      <c r="A370" s="160" t="str">
        <f>IF(1=1,IF(E370="","",A342),N("A34"))</f>
        <v/>
      </c>
      <c r="B370" s="127" t="str">
        <f>IF(1=1,IF(E370="","",B342),N("B34"))</f>
        <v/>
      </c>
      <c r="C370" s="127"/>
      <c r="D370" s="129" t="str">
        <f>IF(ISBLANK(E370),"",LARGE(D342:D369,1)+1)</f>
        <v/>
      </c>
      <c r="E370" s="130"/>
      <c r="F370" s="131"/>
      <c r="G370" s="170"/>
      <c r="H370" s="105"/>
      <c r="I370" s="132" t="str">
        <f>IF(1=1,IF(E370="","",I342),N("H34"))</f>
        <v/>
      </c>
      <c r="J370" s="133" t="str">
        <f>IF(1=1,IF(E370="","",J342),N("I34"))</f>
        <v/>
      </c>
      <c r="K370" s="134" t="str">
        <f>IF(1=1,IF(E370="","",K342),N("J34"))</f>
        <v/>
      </c>
      <c r="L370" s="135" t="str">
        <f>IF(1=1,IF(OR(J370="",O370="",NOT(ISNUMBER(J370)),NOT(ISNUMBER(O370)),J370=0),"",O370/J370),N("L34"))</f>
        <v/>
      </c>
      <c r="M370" s="136" t="str">
        <f>IF(1=1,IF(OR(L370="",NOT(ISNUMBER(F370))),"",F370*L370*IFERROR(INDEX(D384:D428,MATCH(AE370,B384:B428,0)),1)),N("M13"))</f>
        <v/>
      </c>
      <c r="N370" s="137" t="str">
        <f>IF(1=1,IF(F370="","",IF(G370="","",IFERROR(INDEX(E384:E428,MATCH(AE370,B384:B428,0)),G370&amp;""))),N("N6"))</f>
        <v/>
      </c>
      <c r="O370" s="138" t="str">
        <f>IF(1=1,IF(E370="","",O342),N("K34"))</f>
        <v/>
      </c>
      <c r="P370" s="139" t="str">
        <f>IF(1=1,IF(M370="","",IF(AND(ISNUMBER(M370),M370&lt;1,N370="kg"),MAX(1,ROUND(M370*1000,0)),IF(AND(ISNUMBER(M370),M370&lt;1,N370="L"),MAX(1,ROUND(M370*100,0)),ROUND(M370,3)))),N("O34"))</f>
        <v/>
      </c>
      <c r="Q370" s="140" t="str">
        <f>IF(1=1,IF(M370="","",IF(AND(ISNUMBER(M370),M370&lt;1,N370="kg"),"g",IF(AND(ISNUMBER(M370),M370&lt;1,N370="L"),"cl",N370))),N("P34"))</f>
        <v/>
      </c>
      <c r="R370" s="161" t="str">
        <f>IF(1=1,IF(E370="","",IF(F370="","A CONTROLER",IF(NOT(ISNUMBER(F370)),"TEXTE",IF(OR(L370="",L370&lt;=0),"COMMANDE PRINCIPALE INCOMPLETE",IF(G370="","UNITE MANQUANTE",IF(COUNTIF(B384:B428,AE370)=0,"UNITE A CONTROLER","OK")))))),N("Q9"))</f>
        <v/>
      </c>
      <c r="S370" s="105"/>
      <c r="T370" s="141">
        <f t="shared" si="20"/>
        <v>0</v>
      </c>
      <c r="U370" s="133" t="str">
        <f>IF(1=1,IF(E370="","",U342),N("S34"))</f>
        <v/>
      </c>
      <c r="V370" s="133" t="str">
        <f>IF(1=1,IF(E370="","",V342),N("T34"))</f>
        <v/>
      </c>
      <c r="W370" s="135" t="str">
        <f>IF(1=1,IF(OR(U370="",V370="",NOT(ISNUMBER(U370)),NOT(ISNUMBER(V370)),U370=0),"",V370/U370),N("U34"))</f>
        <v/>
      </c>
      <c r="X370" s="136" t="str">
        <f>IF(1=1,IF(OR(W370="",NOT(ISNUMBER(F370))),"",F370*W370*IFERROR(INDEX(D384:D428,MATCH(AE370,B384:B428,0)),1)),N("V7"))</f>
        <v/>
      </c>
      <c r="Y370" s="137" t="str">
        <f>IF(1=1,IF(F370="","",IF(G370="","",IFERROR(INDEX(E384:E428,MATCH(AE370,B384:B428,0)),G370&amp;""))),N("W6"))</f>
        <v/>
      </c>
      <c r="Z370" s="142" t="str">
        <f>IF(1=1,IF(X370="","",IF(AND(ISNUMBER(X370),X370&lt;1,Y370="kg"),MAX(1,ROUND(X370*1000,0)),IF(AND(ISNUMBER(X370),X370&lt;1,Y370="L"),MAX(1,ROUND(X370*100,0)),ROUND(X370,3)))),N("X34"))</f>
        <v/>
      </c>
      <c r="AA370" s="143" t="str">
        <f>IF(1=1,IF(X370="","",IF(AND(ISNUMBER(X370),X370&lt;1,Y370="kg"),"g",IF(AND(ISNUMBER(X370),X370&lt;1,Y370="L"),"cl",Y370))),N("Y34"))</f>
        <v/>
      </c>
      <c r="AB370" s="123" t="str">
        <f>IF(1=1,IF(E370="","",IF(F370="","A CONTROLER",IF(NOT(ISNUMBER(F370)),"TEXTE",IF(OR(W370="",W370&lt;=0),"COMMANDE COUVERTS INCOMPLETE",IF(G370="","UNITE MANQUANTE",IF(COUNTIF(B384:B428,AE370)=0,"UNITE A CONTROLER","OK")))))),N("Z6"))</f>
        <v/>
      </c>
      <c r="AD370" s="144" t="str">
        <f>IF(1=1,IF(E370="","",AD342),N("AB34"))</f>
        <v/>
      </c>
      <c r="AE370" s="125" t="str">
        <f>IF(1=1,IF(G370="","",UPPER(TRIM(SUBSTITUTE(SUBSTITUTE(G370&amp;"",CHAR(160)," ")," "," ")))),N("AC34"))</f>
        <v/>
      </c>
    </row>
    <row r="371" spans="1:31" ht="15.75" x14ac:dyDescent="0.25">
      <c r="A371" s="160" t="str">
        <f>IF(1=1,IF(E371="","",A342),N("A35"))</f>
        <v/>
      </c>
      <c r="B371" s="127" t="str">
        <f>IF(1=1,IF(E371="","",B342),N("B35"))</f>
        <v/>
      </c>
      <c r="C371" s="127"/>
      <c r="D371" s="129" t="str">
        <f>IF(ISBLANK(E371),"",LARGE(D342:D370,1)+1)</f>
        <v/>
      </c>
      <c r="E371" s="130"/>
      <c r="F371" s="131"/>
      <c r="G371" s="170"/>
      <c r="H371" s="105"/>
      <c r="I371" s="132" t="str">
        <f>IF(1=1,IF(E371="","",I342),N("H35"))</f>
        <v/>
      </c>
      <c r="J371" s="133" t="str">
        <f>IF(1=1,IF(E371="","",J342),N("I35"))</f>
        <v/>
      </c>
      <c r="K371" s="134" t="str">
        <f>IF(1=1,IF(E371="","",K342),N("J35"))</f>
        <v/>
      </c>
      <c r="L371" s="135" t="str">
        <f>IF(1=1,IF(OR(J371="",O371="",NOT(ISNUMBER(J371)),NOT(ISNUMBER(O371)),J371=0),"",O371/J371),N("L35"))</f>
        <v/>
      </c>
      <c r="M371" s="136" t="str">
        <f>IF(1=1,IF(OR(L371="",NOT(ISNUMBER(F371))),"",F371*L371*IFERROR(INDEX(D384:D428,MATCH(AE371,B384:B428,0)),1)),N("M13"))</f>
        <v/>
      </c>
      <c r="N371" s="137" t="str">
        <f>IF(1=1,IF(F371="","",IF(G371="","",IFERROR(INDEX(E384:E428,MATCH(AE371,B384:B428,0)),G371&amp;""))),N("N6"))</f>
        <v/>
      </c>
      <c r="O371" s="138" t="str">
        <f>IF(1=1,IF(E371="","",O342),N("K35"))</f>
        <v/>
      </c>
      <c r="P371" s="139" t="str">
        <f>IF(1=1,IF(M371="","",IF(AND(ISNUMBER(M371),M371&lt;1,N371="kg"),MAX(1,ROUND(M371*1000,0)),IF(AND(ISNUMBER(M371),M371&lt;1,N371="L"),MAX(1,ROUND(M371*100,0)),ROUND(M371,3)))),N("O35"))</f>
        <v/>
      </c>
      <c r="Q371" s="140" t="str">
        <f>IF(1=1,IF(M371="","",IF(AND(ISNUMBER(M371),M371&lt;1,N371="kg"),"g",IF(AND(ISNUMBER(M371),M371&lt;1,N371="L"),"cl",N371))),N("P35"))</f>
        <v/>
      </c>
      <c r="R371" s="161" t="str">
        <f>IF(1=1,IF(E371="","",IF(F371="","A CONTROLER",IF(NOT(ISNUMBER(F371)),"TEXTE",IF(OR(L371="",L371&lt;=0),"COMMANDE PRINCIPALE INCOMPLETE",IF(G371="","UNITE MANQUANTE",IF(COUNTIF(B384:B428,AE371)=0,"UNITE A CONTROLER","OK")))))),N("Q9"))</f>
        <v/>
      </c>
      <c r="S371" s="105"/>
      <c r="T371" s="141">
        <f t="shared" si="20"/>
        <v>0</v>
      </c>
      <c r="U371" s="133" t="str">
        <f>IF(1=1,IF(E371="","",U342),N("S35"))</f>
        <v/>
      </c>
      <c r="V371" s="133" t="str">
        <f>IF(1=1,IF(E371="","",V342),N("T35"))</f>
        <v/>
      </c>
      <c r="W371" s="135" t="str">
        <f>IF(1=1,IF(OR(U371="",V371="",NOT(ISNUMBER(U371)),NOT(ISNUMBER(V371)),U371=0),"",V371/U371),N("U35"))</f>
        <v/>
      </c>
      <c r="X371" s="136" t="str">
        <f>IF(1=1,IF(OR(W371="",NOT(ISNUMBER(F371))),"",F371*W371*IFERROR(INDEX(D384:D428,MATCH(AE371,B384:B428,0)),1)),N("V7"))</f>
        <v/>
      </c>
      <c r="Y371" s="137" t="str">
        <f>IF(1=1,IF(F371="","",IF(G371="","",IFERROR(INDEX(E384:E428,MATCH(AE371,B384:B428,0)),G371&amp;""))),N("W6"))</f>
        <v/>
      </c>
      <c r="Z371" s="142" t="str">
        <f>IF(1=1,IF(X371="","",IF(AND(ISNUMBER(X371),X371&lt;1,Y371="kg"),MAX(1,ROUND(X371*1000,0)),IF(AND(ISNUMBER(X371),X371&lt;1,Y371="L"),MAX(1,ROUND(X371*100,0)),ROUND(X371,3)))),N("X35"))</f>
        <v/>
      </c>
      <c r="AA371" s="143" t="str">
        <f>IF(1=1,IF(X371="","",IF(AND(ISNUMBER(X371),X371&lt;1,Y371="kg"),"g",IF(AND(ISNUMBER(X371),X371&lt;1,Y371="L"),"cl",Y371))),N("Y35"))</f>
        <v/>
      </c>
      <c r="AB371" s="123" t="str">
        <f>IF(1=1,IF(E371="","",IF(F371="","A CONTROLER",IF(NOT(ISNUMBER(F371)),"TEXTE",IF(OR(W371="",W371&lt;=0),"COMMANDE COUVERTS INCOMPLETE",IF(G371="","UNITE MANQUANTE",IF(COUNTIF(B384:B428,AE371)=0,"UNITE A CONTROLER","OK")))))),N("Z6"))</f>
        <v/>
      </c>
      <c r="AD371" s="144" t="str">
        <f>IF(1=1,IF(E371="","",AD342),N("AB35"))</f>
        <v/>
      </c>
      <c r="AE371" s="125" t="str">
        <f>IF(1=1,IF(G371="","",UPPER(TRIM(SUBSTITUTE(SUBSTITUTE(G371&amp;"",CHAR(160)," ")," "," ")))),N("AC35"))</f>
        <v/>
      </c>
    </row>
    <row r="372" spans="1:31" ht="15.75" x14ac:dyDescent="0.25">
      <c r="A372" s="160" t="str">
        <f>IF(1=1,IF(E372="","",A342),N("A36"))</f>
        <v/>
      </c>
      <c r="B372" s="127" t="str">
        <f>IF(1=1,IF(E372="","",B342),N("B36"))</f>
        <v/>
      </c>
      <c r="C372" s="127"/>
      <c r="D372" s="129" t="str">
        <f>IF(ISBLANK(E372),"",LARGE(D342:D371,1)+1)</f>
        <v/>
      </c>
      <c r="E372" s="130"/>
      <c r="F372" s="131"/>
      <c r="G372" s="170"/>
      <c r="H372" s="105"/>
      <c r="I372" s="132" t="str">
        <f>IF(1=1,IF(E372="","",I342),N("H36"))</f>
        <v/>
      </c>
      <c r="J372" s="133" t="str">
        <f>IF(1=1,IF(E372="","",J342),N("I36"))</f>
        <v/>
      </c>
      <c r="K372" s="134" t="str">
        <f>IF(1=1,IF(E372="","",K342),N("J36"))</f>
        <v/>
      </c>
      <c r="L372" s="135" t="str">
        <f>IF(1=1,IF(OR(J372="",O372="",NOT(ISNUMBER(J372)),NOT(ISNUMBER(O372)),J372=0),"",O372/J372),N("L36"))</f>
        <v/>
      </c>
      <c r="M372" s="136" t="str">
        <f>IF(1=1,IF(OR(L372="",NOT(ISNUMBER(F372))),"",F372*L372*IFERROR(INDEX(D384:D428,MATCH(AE372,B384:B428,0)),1)),N("M13"))</f>
        <v/>
      </c>
      <c r="N372" s="137" t="str">
        <f>IF(1=1,IF(F372="","",IF(G372="","",IFERROR(INDEX(E384:E428,MATCH(AE372,B384:B428,0)),G372&amp;""))),N("N6"))</f>
        <v/>
      </c>
      <c r="O372" s="138" t="str">
        <f>IF(1=1,IF(E372="","",O342),N("K36"))</f>
        <v/>
      </c>
      <c r="P372" s="139" t="str">
        <f>IF(1=1,IF(M372="","",IF(AND(ISNUMBER(M372),M372&lt;1,N372="kg"),MAX(1,ROUND(M372*1000,0)),IF(AND(ISNUMBER(M372),M372&lt;1,N372="L"),MAX(1,ROUND(M372*100,0)),ROUND(M372,3)))),N("O36"))</f>
        <v/>
      </c>
      <c r="Q372" s="140" t="str">
        <f>IF(1=1,IF(M372="","",IF(AND(ISNUMBER(M372),M372&lt;1,N372="kg"),"g",IF(AND(ISNUMBER(M372),M372&lt;1,N372="L"),"cl",N372))),N("P36"))</f>
        <v/>
      </c>
      <c r="R372" s="161" t="str">
        <f>IF(1=1,IF(E372="","",IF(F372="","A CONTROLER",IF(NOT(ISNUMBER(F372)),"TEXTE",IF(OR(L372="",L372&lt;=0),"COMMANDE PRINCIPALE INCOMPLETE",IF(G372="","UNITE MANQUANTE",IF(COUNTIF(B384:B428,AE372)=0,"UNITE A CONTROLER","OK")))))),N("Q9"))</f>
        <v/>
      </c>
      <c r="S372" s="105"/>
      <c r="T372" s="141">
        <f t="shared" si="20"/>
        <v>0</v>
      </c>
      <c r="U372" s="133" t="str">
        <f>IF(1=1,IF(E372="","",U342),N("S36"))</f>
        <v/>
      </c>
      <c r="V372" s="133" t="str">
        <f>IF(1=1,IF(E372="","",V342),N("T36"))</f>
        <v/>
      </c>
      <c r="W372" s="135" t="str">
        <f>IF(1=1,IF(OR(U372="",V372="",NOT(ISNUMBER(U372)),NOT(ISNUMBER(V372)),U372=0),"",V372/U372),N("U36"))</f>
        <v/>
      </c>
      <c r="X372" s="136" t="str">
        <f>IF(1=1,IF(OR(W372="",NOT(ISNUMBER(F372))),"",F372*W372*IFERROR(INDEX(D384:D428,MATCH(AE372,B384:B428,0)),1)),N("V7"))</f>
        <v/>
      </c>
      <c r="Y372" s="137" t="str">
        <f>IF(1=1,IF(F372="","",IF(G372="","",IFERROR(INDEX(E384:E428,MATCH(AE372,B384:B428,0)),G372&amp;""))),N("W6"))</f>
        <v/>
      </c>
      <c r="Z372" s="142" t="str">
        <f>IF(1=1,IF(X372="","",IF(AND(ISNUMBER(X372),X372&lt;1,Y372="kg"),MAX(1,ROUND(X372*1000,0)),IF(AND(ISNUMBER(X372),X372&lt;1,Y372="L"),MAX(1,ROUND(X372*100,0)),ROUND(X372,3)))),N("X36"))</f>
        <v/>
      </c>
      <c r="AA372" s="143" t="str">
        <f>IF(1=1,IF(X372="","",IF(AND(ISNUMBER(X372),X372&lt;1,Y372="kg"),"g",IF(AND(ISNUMBER(X372),X372&lt;1,Y372="L"),"cl",Y372))),N("Y36"))</f>
        <v/>
      </c>
      <c r="AB372" s="123" t="str">
        <f>IF(1=1,IF(E372="","",IF(F372="","A CONTROLER",IF(NOT(ISNUMBER(F372)),"TEXTE",IF(OR(W372="",W372&lt;=0),"COMMANDE COUVERTS INCOMPLETE",IF(G372="","UNITE MANQUANTE",IF(COUNTIF(B384:B428,AE372)=0,"UNITE A CONTROLER","OK")))))),N("Z6"))</f>
        <v/>
      </c>
      <c r="AD372" s="144" t="str">
        <f>IF(1=1,IF(E372="","",AD342),N("AB36"))</f>
        <v/>
      </c>
      <c r="AE372" s="125" t="str">
        <f>IF(1=1,IF(G372="","",UPPER(TRIM(SUBSTITUTE(SUBSTITUTE(G372&amp;"",CHAR(160)," ")," "," ")))),N("AC36"))</f>
        <v/>
      </c>
    </row>
    <row r="373" spans="1:31" ht="15.75" x14ac:dyDescent="0.25">
      <c r="A373" s="160" t="str">
        <f>IF(1=1,IF(E373="","",A342),N("A37"))</f>
        <v/>
      </c>
      <c r="B373" s="127" t="str">
        <f>IF(1=1,IF(E373="","",B342),N("B37"))</f>
        <v/>
      </c>
      <c r="C373" s="127"/>
      <c r="D373" s="129" t="str">
        <f>IF(ISBLANK(E373),"",LARGE(D342:D372,1)+1)</f>
        <v/>
      </c>
      <c r="E373" s="130"/>
      <c r="F373" s="131"/>
      <c r="G373" s="170"/>
      <c r="H373" s="105"/>
      <c r="I373" s="132" t="str">
        <f>IF(1=1,IF(E373="","",I342),N("H37"))</f>
        <v/>
      </c>
      <c r="J373" s="133" t="str">
        <f>IF(1=1,IF(E373="","",J342),N("I37"))</f>
        <v/>
      </c>
      <c r="K373" s="134" t="str">
        <f>IF(1=1,IF(E373="","",K342),N("J37"))</f>
        <v/>
      </c>
      <c r="L373" s="135" t="str">
        <f>IF(1=1,IF(OR(J373="",O373="",NOT(ISNUMBER(J373)),NOT(ISNUMBER(O373)),J373=0),"",O373/J373),N("L37"))</f>
        <v/>
      </c>
      <c r="M373" s="136" t="str">
        <f>IF(1=1,IF(OR(L373="",NOT(ISNUMBER(F373))),"",F373*L373*IFERROR(INDEX(D384:D428,MATCH(AE373,B384:B428,0)),1)),N("M13"))</f>
        <v/>
      </c>
      <c r="N373" s="137" t="str">
        <f>IF(1=1,IF(F373="","",IF(G373="","",IFERROR(INDEX(E384:E428,MATCH(AE373,B384:B428,0)),G373&amp;""))),N("N6"))</f>
        <v/>
      </c>
      <c r="O373" s="138" t="str">
        <f>IF(1=1,IF(E373="","",O342),N("K37"))</f>
        <v/>
      </c>
      <c r="P373" s="139" t="str">
        <f>IF(1=1,IF(M373="","",IF(AND(ISNUMBER(M373),M373&lt;1,N373="kg"),MAX(1,ROUND(M373*1000,0)),IF(AND(ISNUMBER(M373),M373&lt;1,N373="L"),MAX(1,ROUND(M373*100,0)),ROUND(M373,3)))),N("O37"))</f>
        <v/>
      </c>
      <c r="Q373" s="140" t="str">
        <f>IF(1=1,IF(M373="","",IF(AND(ISNUMBER(M373),M373&lt;1,N373="kg"),"g",IF(AND(ISNUMBER(M373),M373&lt;1,N373="L"),"cl",N373))),N("P37"))</f>
        <v/>
      </c>
      <c r="R373" s="161" t="str">
        <f>IF(1=1,IF(E373="","",IF(F373="","A CONTROLER",IF(NOT(ISNUMBER(F373)),"TEXTE",IF(OR(L373="",L373&lt;=0),"COMMANDE PRINCIPALE INCOMPLETE",IF(G373="","UNITE MANQUANTE",IF(COUNTIF(B384:B428,AE373)=0,"UNITE A CONTROLER","OK")))))),N("Q9"))</f>
        <v/>
      </c>
      <c r="S373" s="105"/>
      <c r="T373" s="141">
        <f t="shared" si="20"/>
        <v>0</v>
      </c>
      <c r="U373" s="133" t="str">
        <f>IF(1=1,IF(E373="","",U342),N("S37"))</f>
        <v/>
      </c>
      <c r="V373" s="133" t="str">
        <f>IF(1=1,IF(E373="","",V342),N("T37"))</f>
        <v/>
      </c>
      <c r="W373" s="135" t="str">
        <f>IF(1=1,IF(OR(U373="",V373="",NOT(ISNUMBER(U373)),NOT(ISNUMBER(V373)),U373=0),"",V373/U373),N("U37"))</f>
        <v/>
      </c>
      <c r="X373" s="136" t="str">
        <f>IF(1=1,IF(OR(W373="",NOT(ISNUMBER(F373))),"",F373*W373*IFERROR(INDEX(D384:D428,MATCH(AE373,B384:B428,0)),1)),N("V7"))</f>
        <v/>
      </c>
      <c r="Y373" s="137" t="str">
        <f>IF(1=1,IF(F373="","",IF(G373="","",IFERROR(INDEX(E384:E428,MATCH(AE373,B384:B428,0)),G373&amp;""))),N("W6"))</f>
        <v/>
      </c>
      <c r="Z373" s="142" t="str">
        <f>IF(1=1,IF(X373="","",IF(AND(ISNUMBER(X373),X373&lt;1,Y373="kg"),MAX(1,ROUND(X373*1000,0)),IF(AND(ISNUMBER(X373),X373&lt;1,Y373="L"),MAX(1,ROUND(X373*100,0)),ROUND(X373,3)))),N("X37"))</f>
        <v/>
      </c>
      <c r="AA373" s="143" t="str">
        <f>IF(1=1,IF(X373="","",IF(AND(ISNUMBER(X373),X373&lt;1,Y373="kg"),"g",IF(AND(ISNUMBER(X373),X373&lt;1,Y373="L"),"cl",Y373))),N("Y37"))</f>
        <v/>
      </c>
      <c r="AB373" s="123" t="str">
        <f>IF(1=1,IF(E373="","",IF(F373="","A CONTROLER",IF(NOT(ISNUMBER(F373)),"TEXTE",IF(OR(W373="",W373&lt;=0),"COMMANDE COUVERTS INCOMPLETE",IF(G373="","UNITE MANQUANTE",IF(COUNTIF(B384:B428,AE373)=0,"UNITE A CONTROLER","OK")))))),N("Z6"))</f>
        <v/>
      </c>
      <c r="AD373" s="144" t="str">
        <f>IF(1=1,IF(E373="","",AD342),N("AB37"))</f>
        <v/>
      </c>
      <c r="AE373" s="125" t="str">
        <f>IF(1=1,IF(G373="","",UPPER(TRIM(SUBSTITUTE(SUBSTITUTE(G373&amp;"",CHAR(160)," ")," "," ")))),N("AC37"))</f>
        <v/>
      </c>
    </row>
    <row r="374" spans="1:31" ht="15.75" x14ac:dyDescent="0.25">
      <c r="A374" s="160" t="str">
        <f>IF(1=1,IF(E374="","",A342),N("A38"))</f>
        <v/>
      </c>
      <c r="B374" s="127" t="str">
        <f>IF(1=1,IF(E374="","",B342),N("B38"))</f>
        <v/>
      </c>
      <c r="C374" s="127"/>
      <c r="D374" s="129" t="str">
        <f>IF(ISBLANK(E374),"",LARGE(D342:D373,1)+1)</f>
        <v/>
      </c>
      <c r="E374" s="130"/>
      <c r="F374" s="131"/>
      <c r="G374" s="170"/>
      <c r="H374" s="105"/>
      <c r="I374" s="132" t="str">
        <f>IF(1=1,IF(E374="","",I342),N("H38"))</f>
        <v/>
      </c>
      <c r="J374" s="133" t="str">
        <f>IF(1=1,IF(E374="","",J342),N("I38"))</f>
        <v/>
      </c>
      <c r="K374" s="134" t="str">
        <f>IF(1=1,IF(E374="","",K342),N("J38"))</f>
        <v/>
      </c>
      <c r="L374" s="135" t="str">
        <f>IF(1=1,IF(OR(J374="",O374="",NOT(ISNUMBER(J374)),NOT(ISNUMBER(O374)),J374=0),"",O374/J374),N("L38"))</f>
        <v/>
      </c>
      <c r="M374" s="136" t="str">
        <f>IF(1=1,IF(OR(L374="",NOT(ISNUMBER(F374))),"",F374*L374*IFERROR(INDEX(D384:D428,MATCH(AE374,B384:B428,0)),1)),N("M13"))</f>
        <v/>
      </c>
      <c r="N374" s="137" t="str">
        <f>IF(1=1,IF(F374="","",IF(G374="","",IFERROR(INDEX(E384:E428,MATCH(AE374,B384:B428,0)),G374&amp;""))),N("N6"))</f>
        <v/>
      </c>
      <c r="O374" s="138" t="str">
        <f>IF(1=1,IF(E374="","",O342),N("K38"))</f>
        <v/>
      </c>
      <c r="P374" s="139" t="str">
        <f>IF(1=1,IF(M374="","",IF(AND(ISNUMBER(M374),M374&lt;1,N374="kg"),MAX(1,ROUND(M374*1000,0)),IF(AND(ISNUMBER(M374),M374&lt;1,N374="L"),MAX(1,ROUND(M374*100,0)),ROUND(M374,3)))),N("O38"))</f>
        <v/>
      </c>
      <c r="Q374" s="140" t="str">
        <f>IF(1=1,IF(M374="","",IF(AND(ISNUMBER(M374),M374&lt;1,N374="kg"),"g",IF(AND(ISNUMBER(M374),M374&lt;1,N374="L"),"cl",N374))),N("P38"))</f>
        <v/>
      </c>
      <c r="R374" s="161" t="str">
        <f>IF(1=1,IF(E374="","",IF(F374="","A CONTROLER",IF(NOT(ISNUMBER(F374)),"TEXTE",IF(OR(L374="",L374&lt;=0),"COMMANDE PRINCIPALE INCOMPLETE",IF(G374="","UNITE MANQUANTE",IF(COUNTIF(B384:B428,AE374)=0,"UNITE A CONTROLER","OK")))))),N("Q9"))</f>
        <v/>
      </c>
      <c r="S374" s="105"/>
      <c r="T374" s="141">
        <f t="shared" si="20"/>
        <v>0</v>
      </c>
      <c r="U374" s="133" t="str">
        <f>IF(1=1,IF(E374="","",U342),N("S38"))</f>
        <v/>
      </c>
      <c r="V374" s="133" t="str">
        <f>IF(1=1,IF(E374="","",V342),N("T38"))</f>
        <v/>
      </c>
      <c r="W374" s="135" t="str">
        <f>IF(1=1,IF(OR(U374="",V374="",NOT(ISNUMBER(U374)),NOT(ISNUMBER(V374)),U374=0),"",V374/U374),N("U38"))</f>
        <v/>
      </c>
      <c r="X374" s="136" t="str">
        <f>IF(1=1,IF(OR(W374="",NOT(ISNUMBER(F374))),"",F374*W374*IFERROR(INDEX(D384:D428,MATCH(AE374,B384:B428,0)),1)),N("V7"))</f>
        <v/>
      </c>
      <c r="Y374" s="137" t="str">
        <f>IF(1=1,IF(F374="","",IF(G374="","",IFERROR(INDEX(E384:E428,MATCH(AE374,B384:B428,0)),G374&amp;""))),N("W6"))</f>
        <v/>
      </c>
      <c r="Z374" s="142" t="str">
        <f>IF(1=1,IF(X374="","",IF(AND(ISNUMBER(X374),X374&lt;1,Y374="kg"),MAX(1,ROUND(X374*1000,0)),IF(AND(ISNUMBER(X374),X374&lt;1,Y374="L"),MAX(1,ROUND(X374*100,0)),ROUND(X374,3)))),N("X38"))</f>
        <v/>
      </c>
      <c r="AA374" s="143" t="str">
        <f>IF(1=1,IF(X374="","",IF(AND(ISNUMBER(X374),X374&lt;1,Y374="kg"),"g",IF(AND(ISNUMBER(X374),X374&lt;1,Y374="L"),"cl",Y374))),N("Y38"))</f>
        <v/>
      </c>
      <c r="AB374" s="123" t="str">
        <f>IF(1=1,IF(E374="","",IF(F374="","A CONTROLER",IF(NOT(ISNUMBER(F374)),"TEXTE",IF(OR(W374="",W374&lt;=0),"COMMANDE COUVERTS INCOMPLETE",IF(G374="","UNITE MANQUANTE",IF(COUNTIF(B384:B428,AE374)=0,"UNITE A CONTROLER","OK")))))),N("Z6"))</f>
        <v/>
      </c>
      <c r="AD374" s="144" t="str">
        <f>IF(1=1,IF(E374="","",AD342),N("AB38"))</f>
        <v/>
      </c>
      <c r="AE374" s="125" t="str">
        <f>IF(1=1,IF(G374="","",UPPER(TRIM(SUBSTITUTE(SUBSTITUTE(G374&amp;"",CHAR(160)," ")," "," ")))),N("AC38"))</f>
        <v/>
      </c>
    </row>
    <row r="375" spans="1:31" ht="15.75" x14ac:dyDescent="0.25">
      <c r="A375" s="160" t="str">
        <f>IF(1=1,IF(E375="","",A342),N("A39"))</f>
        <v/>
      </c>
      <c r="B375" s="127" t="str">
        <f>IF(1=1,IF(E375="","",B342),N("B39"))</f>
        <v/>
      </c>
      <c r="C375" s="127"/>
      <c r="D375" s="129" t="str">
        <f>IF(ISBLANK(E375),"",LARGE(D342:D374,1)+1)</f>
        <v/>
      </c>
      <c r="E375" s="130"/>
      <c r="F375" s="131"/>
      <c r="G375" s="170"/>
      <c r="H375" s="105"/>
      <c r="I375" s="132" t="str">
        <f>IF(1=1,IF(E375="","",I342),N("H39"))</f>
        <v/>
      </c>
      <c r="J375" s="133" t="str">
        <f>IF(1=1,IF(E375="","",J342),N("I39"))</f>
        <v/>
      </c>
      <c r="K375" s="134" t="str">
        <f>IF(1=1,IF(E375="","",K342),N("J39"))</f>
        <v/>
      </c>
      <c r="L375" s="135" t="str">
        <f>IF(1=1,IF(OR(J375="",O375="",NOT(ISNUMBER(J375)),NOT(ISNUMBER(O375)),J375=0),"",O375/J375),N("L39"))</f>
        <v/>
      </c>
      <c r="M375" s="136" t="str">
        <f>IF(1=1,IF(OR(L375="",NOT(ISNUMBER(F375))),"",F375*L375*IFERROR(INDEX(D384:D428,MATCH(AE375,B384:B428,0)),1)),N("M13"))</f>
        <v/>
      </c>
      <c r="N375" s="137" t="str">
        <f>IF(1=1,IF(F375="","",IF(G375="","",IFERROR(INDEX(E384:E428,MATCH(AE375,B384:B428,0)),G375&amp;""))),N("N6"))</f>
        <v/>
      </c>
      <c r="O375" s="138" t="str">
        <f>IF(1=1,IF(E375="","",O342),N("K39"))</f>
        <v/>
      </c>
      <c r="P375" s="139" t="str">
        <f>IF(1=1,IF(M375="","",IF(AND(ISNUMBER(M375),M375&lt;1,N375="kg"),MAX(1,ROUND(M375*1000,0)),IF(AND(ISNUMBER(M375),M375&lt;1,N375="L"),MAX(1,ROUND(M375*100,0)),ROUND(M375,3)))),N("O39"))</f>
        <v/>
      </c>
      <c r="Q375" s="140" t="str">
        <f>IF(1=1,IF(M375="","",IF(AND(ISNUMBER(M375),M375&lt;1,N375="kg"),"g",IF(AND(ISNUMBER(M375),M375&lt;1,N375="L"),"cl",N375))),N("P39"))</f>
        <v/>
      </c>
      <c r="R375" s="161" t="str">
        <f>IF(1=1,IF(E375="","",IF(F375="","A CONTROLER",IF(NOT(ISNUMBER(F375)),"TEXTE",IF(OR(L375="",L375&lt;=0),"COMMANDE PRINCIPALE INCOMPLETE",IF(G375="","UNITE MANQUANTE",IF(COUNTIF(B384:B428,AE375)=0,"UNITE A CONTROLER","OK")))))),N("Q9"))</f>
        <v/>
      </c>
      <c r="S375" s="105"/>
      <c r="T375" s="141">
        <f t="shared" si="20"/>
        <v>0</v>
      </c>
      <c r="U375" s="133" t="str">
        <f>IF(1=1,IF(E375="","",U342),N("S39"))</f>
        <v/>
      </c>
      <c r="V375" s="133" t="str">
        <f>IF(1=1,IF(E375="","",V342),N("T39"))</f>
        <v/>
      </c>
      <c r="W375" s="135" t="str">
        <f>IF(1=1,IF(OR(U375="",V375="",NOT(ISNUMBER(U375)),NOT(ISNUMBER(V375)),U375=0),"",V375/U375),N("U39"))</f>
        <v/>
      </c>
      <c r="X375" s="136" t="str">
        <f>IF(1=1,IF(OR(W375="",NOT(ISNUMBER(F375))),"",F375*W375*IFERROR(INDEX(D384:D428,MATCH(AE375,B384:B428,0)),1)),N("V7"))</f>
        <v/>
      </c>
      <c r="Y375" s="137" t="str">
        <f>IF(1=1,IF(F375="","",IF(G375="","",IFERROR(INDEX(E384:E428,MATCH(AE375,B384:B428,0)),G375&amp;""))),N("W6"))</f>
        <v/>
      </c>
      <c r="Z375" s="142" t="str">
        <f>IF(1=1,IF(X375="","",IF(AND(ISNUMBER(X375),X375&lt;1,Y375="kg"),MAX(1,ROUND(X375*1000,0)),IF(AND(ISNUMBER(X375),X375&lt;1,Y375="L"),MAX(1,ROUND(X375*100,0)),ROUND(X375,3)))),N("X39"))</f>
        <v/>
      </c>
      <c r="AA375" s="143" t="str">
        <f>IF(1=1,IF(X375="","",IF(AND(ISNUMBER(X375),X375&lt;1,Y375="kg"),"g",IF(AND(ISNUMBER(X375),X375&lt;1,Y375="L"),"cl",Y375))),N("Y39"))</f>
        <v/>
      </c>
      <c r="AB375" s="123" t="str">
        <f>IF(1=1,IF(E375="","",IF(F375="","A CONTROLER",IF(NOT(ISNUMBER(F375)),"TEXTE",IF(OR(W375="",W375&lt;=0),"COMMANDE COUVERTS INCOMPLETE",IF(G375="","UNITE MANQUANTE",IF(COUNTIF(B384:B428,AE375)=0,"UNITE A CONTROLER","OK")))))),N("Z6"))</f>
        <v/>
      </c>
      <c r="AD375" s="144" t="str">
        <f>IF(1=1,IF(E375="","",AD342),N("AB39"))</f>
        <v/>
      </c>
      <c r="AE375" s="125" t="str">
        <f>IF(1=1,IF(G375="","",UPPER(TRIM(SUBSTITUTE(SUBSTITUTE(G375&amp;"",CHAR(160)," ")," "," ")))),N("AC39"))</f>
        <v/>
      </c>
    </row>
    <row r="376" spans="1:31" ht="15.75" x14ac:dyDescent="0.25">
      <c r="A376" s="160" t="str">
        <f>IF(1=1,IF(E376="","",A342),N("A40"))</f>
        <v/>
      </c>
      <c r="B376" s="127" t="str">
        <f>IF(1=1,IF(E376="","",B342),N("B40"))</f>
        <v/>
      </c>
      <c r="C376" s="127"/>
      <c r="D376" s="129" t="str">
        <f>IF(ISBLANK(E376),"",LARGE(D342:D375,1)+1)</f>
        <v/>
      </c>
      <c r="E376" s="130"/>
      <c r="F376" s="131"/>
      <c r="G376" s="170"/>
      <c r="H376" s="105"/>
      <c r="I376" s="132" t="str">
        <f>IF(1=1,IF(E376="","",I342),N("H40"))</f>
        <v/>
      </c>
      <c r="J376" s="133" t="str">
        <f>IF(1=1,IF(E376="","",J342),N("I40"))</f>
        <v/>
      </c>
      <c r="K376" s="134" t="str">
        <f>IF(1=1,IF(E376="","",K342),N("J40"))</f>
        <v/>
      </c>
      <c r="L376" s="135" t="str">
        <f>IF(1=1,IF(OR(J376="",O376="",NOT(ISNUMBER(J376)),NOT(ISNUMBER(O376)),J376=0),"",O376/J376),N("L40"))</f>
        <v/>
      </c>
      <c r="M376" s="136" t="str">
        <f>IF(1=1,IF(OR(L376="",NOT(ISNUMBER(F376))),"",F376*L376*IFERROR(INDEX(D384:D428,MATCH(AE376,B384:B428,0)),1)),N("M13"))</f>
        <v/>
      </c>
      <c r="N376" s="137" t="str">
        <f>IF(1=1,IF(F376="","",IF(G376="","",IFERROR(INDEX(E384:E428,MATCH(AE376,B384:B428,0)),G376&amp;""))),N("N6"))</f>
        <v/>
      </c>
      <c r="O376" s="138" t="str">
        <f>IF(1=1,IF(E376="","",O342),N("K40"))</f>
        <v/>
      </c>
      <c r="P376" s="139" t="str">
        <f>IF(1=1,IF(M376="","",IF(AND(ISNUMBER(M376),M376&lt;1,N376="kg"),MAX(1,ROUND(M376*1000,0)),IF(AND(ISNUMBER(M376),M376&lt;1,N376="L"),MAX(1,ROUND(M376*100,0)),ROUND(M376,3)))),N("O40"))</f>
        <v/>
      </c>
      <c r="Q376" s="140" t="str">
        <f>IF(1=1,IF(M376="","",IF(AND(ISNUMBER(M376),M376&lt;1,N376="kg"),"g",IF(AND(ISNUMBER(M376),M376&lt;1,N376="L"),"cl",N376))),N("P40"))</f>
        <v/>
      </c>
      <c r="R376" s="161" t="str">
        <f>IF(1=1,IF(E376="","",IF(F376="","A CONTROLER",IF(NOT(ISNUMBER(F376)),"TEXTE",IF(OR(L376="",L376&lt;=0),"COMMANDE PRINCIPALE INCOMPLETE",IF(G376="","UNITE MANQUANTE",IF(COUNTIF(B384:B428,AE376)=0,"UNITE A CONTROLER","OK")))))),N("Q9"))</f>
        <v/>
      </c>
      <c r="S376" s="105"/>
      <c r="T376" s="141">
        <f t="shared" si="20"/>
        <v>0</v>
      </c>
      <c r="U376" s="133" t="str">
        <f>IF(1=1,IF(E376="","",U342),N("S40"))</f>
        <v/>
      </c>
      <c r="V376" s="133" t="str">
        <f>IF(1=1,IF(E376="","",V342),N("T40"))</f>
        <v/>
      </c>
      <c r="W376" s="135" t="str">
        <f>IF(1=1,IF(OR(U376="",V376="",NOT(ISNUMBER(U376)),NOT(ISNUMBER(V376)),U376=0),"",V376/U376),N("U40"))</f>
        <v/>
      </c>
      <c r="X376" s="136" t="str">
        <f>IF(1=1,IF(OR(W376="",NOT(ISNUMBER(F376))),"",F376*W376*IFERROR(INDEX(D384:D428,MATCH(AE376,B384:B428,0)),1)),N("V7"))</f>
        <v/>
      </c>
      <c r="Y376" s="137" t="str">
        <f>IF(1=1,IF(F376="","",IF(G376="","",IFERROR(INDEX(E384:E428,MATCH(AE376,B384:B428,0)),G376&amp;""))),N("W6"))</f>
        <v/>
      </c>
      <c r="Z376" s="142" t="str">
        <f>IF(1=1,IF(X376="","",IF(AND(ISNUMBER(X376),X376&lt;1,Y376="kg"),MAX(1,ROUND(X376*1000,0)),IF(AND(ISNUMBER(X376),X376&lt;1,Y376="L"),MAX(1,ROUND(X376*100,0)),ROUND(X376,3)))),N("X40"))</f>
        <v/>
      </c>
      <c r="AA376" s="143" t="str">
        <f>IF(1=1,IF(X376="","",IF(AND(ISNUMBER(X376),X376&lt;1,Y376="kg"),"g",IF(AND(ISNUMBER(X376),X376&lt;1,Y376="L"),"cl",Y376))),N("Y40"))</f>
        <v/>
      </c>
      <c r="AB376" s="123" t="str">
        <f>IF(1=1,IF(E376="","",IF(F376="","A CONTROLER",IF(NOT(ISNUMBER(F376)),"TEXTE",IF(OR(W376="",W376&lt;=0),"COMMANDE COUVERTS INCOMPLETE",IF(G376="","UNITE MANQUANTE",IF(COUNTIF(B384:B428,AE376)=0,"UNITE A CONTROLER","OK")))))),N("Z6"))</f>
        <v/>
      </c>
      <c r="AD376" s="144" t="str">
        <f>IF(1=1,IF(E376="","",AD342),N("AB40"))</f>
        <v/>
      </c>
      <c r="AE376" s="125" t="str">
        <f>IF(1=1,IF(G376="","",UPPER(TRIM(SUBSTITUTE(SUBSTITUTE(G376&amp;"",CHAR(160)," ")," "," ")))),N("AC40"))</f>
        <v/>
      </c>
    </row>
    <row r="377" spans="1:31" x14ac:dyDescent="0.25">
      <c r="A377" s="249"/>
      <c r="B377" s="249"/>
      <c r="C377" s="249"/>
      <c r="D377" s="249"/>
      <c r="E377" s="249"/>
      <c r="F377" s="249"/>
      <c r="G377" s="249"/>
      <c r="H377" s="249"/>
      <c r="I377" s="249"/>
      <c r="J377" s="249"/>
      <c r="K377" s="249"/>
      <c r="L377" s="249"/>
      <c r="M377" s="249"/>
      <c r="N377" s="249"/>
      <c r="O377" s="249"/>
      <c r="P377" s="249"/>
      <c r="Q377" s="250"/>
      <c r="R377" s="249"/>
      <c r="S377" s="249"/>
      <c r="T377" s="249"/>
      <c r="U377" s="249"/>
      <c r="V377" s="249"/>
      <c r="W377" s="249"/>
      <c r="X377" s="249"/>
      <c r="Y377" s="249"/>
      <c r="Z377" s="249"/>
      <c r="AA377" s="250"/>
      <c r="AB377" s="249"/>
      <c r="AC377" s="249"/>
      <c r="AD377" s="249"/>
      <c r="AE377" s="249"/>
    </row>
    <row r="382" spans="1:31" ht="18.75" x14ac:dyDescent="0.25">
      <c r="B382" s="276" t="s">
        <v>5641</v>
      </c>
      <c r="C382" s="276"/>
      <c r="D382" s="276"/>
      <c r="E382" s="276"/>
    </row>
    <row r="383" spans="1:31" x14ac:dyDescent="0.25">
      <c r="B383" s="245" t="s">
        <v>16</v>
      </c>
      <c r="C383" s="245" t="s">
        <v>17</v>
      </c>
      <c r="D383" s="245" t="s">
        <v>18</v>
      </c>
      <c r="E383" s="245" t="s">
        <v>19</v>
      </c>
    </row>
    <row r="384" spans="1:31" x14ac:dyDescent="0.25">
      <c r="B384" s="8" t="s">
        <v>22</v>
      </c>
      <c r="C384" s="247" t="s">
        <v>23</v>
      </c>
      <c r="D384" s="247">
        <v>1</v>
      </c>
      <c r="E384" s="7" t="s">
        <v>24</v>
      </c>
    </row>
    <row r="385" spans="2:5" x14ac:dyDescent="0.25">
      <c r="B385" s="2" t="s">
        <v>25</v>
      </c>
      <c r="C385" s="247" t="s">
        <v>23</v>
      </c>
      <c r="D385" s="247">
        <v>1E-3</v>
      </c>
      <c r="E385" s="7" t="s">
        <v>24</v>
      </c>
    </row>
    <row r="386" spans="2:5" x14ac:dyDescent="0.25">
      <c r="B386" s="9" t="s">
        <v>26</v>
      </c>
      <c r="C386" s="247" t="s">
        <v>27</v>
      </c>
      <c r="D386" s="247">
        <v>1</v>
      </c>
      <c r="E386" s="7" t="s">
        <v>26</v>
      </c>
    </row>
    <row r="387" spans="2:5" x14ac:dyDescent="0.25">
      <c r="B387" s="1" t="s">
        <v>28</v>
      </c>
      <c r="C387" s="247" t="s">
        <v>27</v>
      </c>
      <c r="D387" s="247">
        <v>0.1</v>
      </c>
      <c r="E387" s="7" t="s">
        <v>26</v>
      </c>
    </row>
    <row r="388" spans="2:5" x14ac:dyDescent="0.25">
      <c r="B388" s="1" t="s">
        <v>29</v>
      </c>
      <c r="C388" s="247" t="s">
        <v>27</v>
      </c>
      <c r="D388" s="247">
        <v>0.01</v>
      </c>
      <c r="E388" s="7" t="s">
        <v>26</v>
      </c>
    </row>
    <row r="389" spans="2:5" x14ac:dyDescent="0.25">
      <c r="B389" s="1" t="s">
        <v>30</v>
      </c>
      <c r="C389" s="247" t="s">
        <v>27</v>
      </c>
      <c r="D389" s="247">
        <v>1E-3</v>
      </c>
      <c r="E389" s="7" t="s">
        <v>26</v>
      </c>
    </row>
    <row r="390" spans="2:5" x14ac:dyDescent="0.25">
      <c r="B390" s="4" t="s">
        <v>31</v>
      </c>
      <c r="C390" s="247" t="s">
        <v>23</v>
      </c>
      <c r="D390" s="247">
        <v>0.25</v>
      </c>
      <c r="E390" s="6" t="s">
        <v>24</v>
      </c>
    </row>
    <row r="391" spans="2:5" x14ac:dyDescent="0.25">
      <c r="B391" s="4" t="s">
        <v>32</v>
      </c>
      <c r="C391" s="247" t="s">
        <v>23</v>
      </c>
      <c r="D391" s="247">
        <v>0.33333333329999998</v>
      </c>
      <c r="E391" s="6" t="s">
        <v>24</v>
      </c>
    </row>
    <row r="392" spans="2:5" x14ac:dyDescent="0.25">
      <c r="B392" s="4" t="s">
        <v>33</v>
      </c>
      <c r="C392" s="247" t="s">
        <v>23</v>
      </c>
      <c r="D392" s="247">
        <v>0.5</v>
      </c>
      <c r="E392" s="6" t="s">
        <v>24</v>
      </c>
    </row>
    <row r="393" spans="2:5" x14ac:dyDescent="0.25">
      <c r="B393" s="5" t="s">
        <v>34</v>
      </c>
      <c r="C393" s="247" t="s">
        <v>27</v>
      </c>
      <c r="D393" s="247">
        <v>0.5</v>
      </c>
      <c r="E393" s="6" t="s">
        <v>26</v>
      </c>
    </row>
    <row r="394" spans="2:5" x14ac:dyDescent="0.25">
      <c r="B394" s="5" t="s">
        <v>35</v>
      </c>
      <c r="C394" s="247" t="s">
        <v>27</v>
      </c>
      <c r="D394" s="247">
        <v>0.25</v>
      </c>
      <c r="E394" s="6" t="s">
        <v>26</v>
      </c>
    </row>
    <row r="395" spans="2:5" x14ac:dyDescent="0.25">
      <c r="B395" s="5" t="s">
        <v>225</v>
      </c>
      <c r="C395" s="247" t="s">
        <v>27</v>
      </c>
      <c r="D395" s="247">
        <v>0.75</v>
      </c>
      <c r="E395" s="6" t="s">
        <v>26</v>
      </c>
    </row>
    <row r="396" spans="2:5" x14ac:dyDescent="0.25">
      <c r="B396" s="5" t="s">
        <v>36</v>
      </c>
      <c r="C396" s="247" t="s">
        <v>27</v>
      </c>
      <c r="D396" s="247">
        <v>0.33333333329999998</v>
      </c>
      <c r="E396" s="6" t="s">
        <v>26</v>
      </c>
    </row>
    <row r="397" spans="2:5" x14ac:dyDescent="0.25">
      <c r="B397" s="5" t="s">
        <v>37</v>
      </c>
      <c r="C397" s="247" t="s">
        <v>27</v>
      </c>
      <c r="D397" s="247">
        <v>0.2</v>
      </c>
      <c r="E397" s="6" t="s">
        <v>26</v>
      </c>
    </row>
    <row r="398" spans="2:5" x14ac:dyDescent="0.25">
      <c r="B398" s="4" t="s">
        <v>38</v>
      </c>
      <c r="C398" s="247" t="s">
        <v>23</v>
      </c>
      <c r="D398" s="247">
        <v>2.835E-2</v>
      </c>
      <c r="E398" s="6" t="s">
        <v>24</v>
      </c>
    </row>
    <row r="399" spans="2:5" x14ac:dyDescent="0.25">
      <c r="B399" s="4" t="s">
        <v>39</v>
      </c>
      <c r="C399" s="247" t="s">
        <v>23</v>
      </c>
      <c r="D399" s="247">
        <v>0.13</v>
      </c>
      <c r="E399" s="6" t="s">
        <v>24</v>
      </c>
    </row>
    <row r="400" spans="2:5" x14ac:dyDescent="0.25">
      <c r="B400" s="4" t="s">
        <v>40</v>
      </c>
      <c r="C400" s="247" t="s">
        <v>23</v>
      </c>
      <c r="D400" s="247">
        <v>0.2</v>
      </c>
      <c r="E400" s="6" t="s">
        <v>24</v>
      </c>
    </row>
    <row r="401" spans="2:5" x14ac:dyDescent="0.25">
      <c r="B401" s="4" t="s">
        <v>41</v>
      </c>
      <c r="C401" s="247" t="s">
        <v>23</v>
      </c>
      <c r="D401" s="247">
        <v>0.23</v>
      </c>
      <c r="E401" s="6" t="s">
        <v>24</v>
      </c>
    </row>
    <row r="402" spans="2:5" x14ac:dyDescent="0.25">
      <c r="B402" s="5" t="s">
        <v>42</v>
      </c>
      <c r="C402" s="247" t="s">
        <v>27</v>
      </c>
      <c r="D402" s="247">
        <v>0.22500000000000001</v>
      </c>
      <c r="E402" s="6" t="s">
        <v>26</v>
      </c>
    </row>
    <row r="403" spans="2:5" x14ac:dyDescent="0.25">
      <c r="B403" s="5" t="s">
        <v>43</v>
      </c>
      <c r="C403" s="247" t="s">
        <v>27</v>
      </c>
      <c r="D403" s="247">
        <v>0.35</v>
      </c>
      <c r="E403" s="6" t="s">
        <v>26</v>
      </c>
    </row>
    <row r="404" spans="2:5" x14ac:dyDescent="0.25">
      <c r="B404" s="5" t="s">
        <v>44</v>
      </c>
      <c r="C404" s="247" t="s">
        <v>27</v>
      </c>
      <c r="D404" s="247">
        <v>5.0000000000000001E-3</v>
      </c>
      <c r="E404" s="6" t="s">
        <v>26</v>
      </c>
    </row>
    <row r="405" spans="2:5" x14ac:dyDescent="0.25">
      <c r="B405" s="5" t="s">
        <v>45</v>
      </c>
      <c r="C405" s="247" t="s">
        <v>27</v>
      </c>
      <c r="D405" s="247">
        <v>5.0000000000000001E-3</v>
      </c>
      <c r="E405" s="6" t="s">
        <v>26</v>
      </c>
    </row>
    <row r="406" spans="2:5" x14ac:dyDescent="0.25">
      <c r="B406" s="5" t="s">
        <v>46</v>
      </c>
      <c r="C406" s="247" t="s">
        <v>27</v>
      </c>
      <c r="D406" s="247">
        <v>1.4999999999999999E-2</v>
      </c>
      <c r="E406" s="6" t="s">
        <v>26</v>
      </c>
    </row>
    <row r="407" spans="2:5" x14ac:dyDescent="0.25">
      <c r="B407" s="5" t="s">
        <v>47</v>
      </c>
      <c r="C407" s="247" t="s">
        <v>27</v>
      </c>
      <c r="D407" s="247">
        <v>0.1</v>
      </c>
      <c r="E407" s="6" t="s">
        <v>26</v>
      </c>
    </row>
    <row r="408" spans="2:5" x14ac:dyDescent="0.25">
      <c r="B408" s="5" t="s">
        <v>48</v>
      </c>
      <c r="C408" s="247" t="s">
        <v>27</v>
      </c>
      <c r="D408" s="247">
        <v>0.22500000000000001</v>
      </c>
      <c r="E408" s="6" t="s">
        <v>26</v>
      </c>
    </row>
    <row r="409" spans="2:5" x14ac:dyDescent="0.25">
      <c r="B409" s="5" t="s">
        <v>49</v>
      </c>
      <c r="C409" s="247" t="s">
        <v>27</v>
      </c>
      <c r="D409" s="247">
        <v>4.0000000000000001E-3</v>
      </c>
      <c r="E409" s="6" t="s">
        <v>26</v>
      </c>
    </row>
    <row r="410" spans="2:5" x14ac:dyDescent="0.25">
      <c r="B410" s="5" t="s">
        <v>50</v>
      </c>
      <c r="C410" s="247" t="s">
        <v>27</v>
      </c>
      <c r="D410" s="247">
        <v>1E-3</v>
      </c>
      <c r="E410" s="6" t="s">
        <v>26</v>
      </c>
    </row>
    <row r="411" spans="2:5" x14ac:dyDescent="0.25">
      <c r="B411" s="244" t="s">
        <v>51</v>
      </c>
      <c r="C411" s="247" t="s">
        <v>52</v>
      </c>
      <c r="D411" s="247">
        <v>1</v>
      </c>
      <c r="E411" s="248" t="s">
        <v>53</v>
      </c>
    </row>
    <row r="412" spans="2:5" x14ac:dyDescent="0.25">
      <c r="B412" s="244" t="s">
        <v>54</v>
      </c>
      <c r="C412" s="247" t="s">
        <v>52</v>
      </c>
      <c r="D412" s="247">
        <v>1</v>
      </c>
      <c r="E412" s="248" t="s">
        <v>55</v>
      </c>
    </row>
    <row r="413" spans="2:5" x14ac:dyDescent="0.25">
      <c r="B413" s="244" t="s">
        <v>56</v>
      </c>
      <c r="C413" s="247" t="s">
        <v>52</v>
      </c>
      <c r="D413" s="247">
        <v>1</v>
      </c>
      <c r="E413" s="248" t="s">
        <v>57</v>
      </c>
    </row>
    <row r="414" spans="2:5" x14ac:dyDescent="0.25">
      <c r="B414" s="244" t="s">
        <v>58</v>
      </c>
      <c r="C414" s="247" t="s">
        <v>52</v>
      </c>
      <c r="D414" s="247">
        <v>1</v>
      </c>
      <c r="E414" s="248" t="s">
        <v>59</v>
      </c>
    </row>
    <row r="415" spans="2:5" x14ac:dyDescent="0.25">
      <c r="B415" s="244" t="s">
        <v>60</v>
      </c>
      <c r="C415" s="247" t="s">
        <v>52</v>
      </c>
      <c r="D415" s="247">
        <v>1</v>
      </c>
      <c r="E415" s="248" t="s">
        <v>61</v>
      </c>
    </row>
    <row r="416" spans="2:5" x14ac:dyDescent="0.25">
      <c r="B416" s="244" t="s">
        <v>62</v>
      </c>
      <c r="C416" s="247" t="s">
        <v>52</v>
      </c>
      <c r="D416" s="247">
        <v>1</v>
      </c>
      <c r="E416" s="248" t="s">
        <v>63</v>
      </c>
    </row>
    <row r="417" spans="2:5" x14ac:dyDescent="0.25">
      <c r="B417" s="244" t="s">
        <v>64</v>
      </c>
      <c r="C417" s="247" t="s">
        <v>52</v>
      </c>
      <c r="D417" s="247">
        <v>1</v>
      </c>
      <c r="E417" s="248" t="s">
        <v>65</v>
      </c>
    </row>
    <row r="418" spans="2:5" x14ac:dyDescent="0.25">
      <c r="B418" s="244" t="s">
        <v>66</v>
      </c>
      <c r="C418" s="247" t="s">
        <v>52</v>
      </c>
      <c r="D418" s="247">
        <v>1</v>
      </c>
      <c r="E418" s="248" t="s">
        <v>67</v>
      </c>
    </row>
    <row r="419" spans="2:5" x14ac:dyDescent="0.25">
      <c r="B419" s="244" t="s">
        <v>68</v>
      </c>
      <c r="C419" s="247" t="s">
        <v>52</v>
      </c>
      <c r="D419" s="247">
        <v>1</v>
      </c>
      <c r="E419" s="248" t="s">
        <v>69</v>
      </c>
    </row>
    <row r="420" spans="2:5" x14ac:dyDescent="0.25">
      <c r="B420" s="244" t="s">
        <v>70</v>
      </c>
      <c r="C420" s="247" t="s">
        <v>52</v>
      </c>
      <c r="D420" s="247">
        <v>1</v>
      </c>
      <c r="E420" s="248" t="s">
        <v>71</v>
      </c>
    </row>
    <row r="421" spans="2:5" x14ac:dyDescent="0.25">
      <c r="B421" s="244" t="s">
        <v>72</v>
      </c>
      <c r="C421" s="247" t="s">
        <v>52</v>
      </c>
      <c r="D421" s="247">
        <v>1</v>
      </c>
      <c r="E421" s="248" t="s">
        <v>73</v>
      </c>
    </row>
    <row r="422" spans="2:5" x14ac:dyDescent="0.25">
      <c r="B422" s="244" t="s">
        <v>74</v>
      </c>
      <c r="C422" s="247" t="s">
        <v>52</v>
      </c>
      <c r="D422" s="247">
        <v>1</v>
      </c>
      <c r="E422" s="248" t="s">
        <v>75</v>
      </c>
    </row>
    <row r="423" spans="2:5" x14ac:dyDescent="0.25">
      <c r="B423" s="244" t="s">
        <v>76</v>
      </c>
      <c r="C423" s="247" t="s">
        <v>52</v>
      </c>
      <c r="D423" s="247">
        <v>1</v>
      </c>
      <c r="E423" s="248" t="s">
        <v>77</v>
      </c>
    </row>
    <row r="424" spans="2:5" x14ac:dyDescent="0.25">
      <c r="B424" s="244" t="s">
        <v>78</v>
      </c>
      <c r="C424" s="247" t="s">
        <v>52</v>
      </c>
      <c r="D424" s="247">
        <v>1</v>
      </c>
      <c r="E424" s="248" t="s">
        <v>79</v>
      </c>
    </row>
    <row r="425" spans="2:5" x14ac:dyDescent="0.25">
      <c r="B425" s="244" t="s">
        <v>80</v>
      </c>
      <c r="C425" s="247" t="s">
        <v>52</v>
      </c>
      <c r="D425" s="247">
        <v>1</v>
      </c>
      <c r="E425" s="248" t="s">
        <v>81</v>
      </c>
    </row>
    <row r="426" spans="2:5" x14ac:dyDescent="0.25">
      <c r="B426" s="244" t="s">
        <v>66</v>
      </c>
      <c r="C426" s="247" t="s">
        <v>52</v>
      </c>
      <c r="D426" s="247">
        <v>1</v>
      </c>
      <c r="E426" s="248" t="s">
        <v>67</v>
      </c>
    </row>
    <row r="427" spans="2:5" x14ac:dyDescent="0.25">
      <c r="B427" s="244" t="s">
        <v>64</v>
      </c>
      <c r="C427" s="247" t="s">
        <v>52</v>
      </c>
      <c r="D427" s="247">
        <v>1</v>
      </c>
      <c r="E427" s="248" t="s">
        <v>65</v>
      </c>
    </row>
    <row r="428" spans="2:5" x14ac:dyDescent="0.25">
      <c r="B428" s="244"/>
      <c r="C428" s="247"/>
      <c r="D428" s="247"/>
      <c r="E428" s="248"/>
    </row>
  </sheetData>
  <mergeCells count="1">
    <mergeCell ref="B382:E38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6AA6C-2799-4479-920A-49FD5C3733E8}">
  <dimension ref="A1:AQ428"/>
  <sheetViews>
    <sheetView zoomScale="112" zoomScaleNormal="112" workbookViewId="0">
      <selection activeCell="AJ8" sqref="AJ8"/>
    </sheetView>
  </sheetViews>
  <sheetFormatPr baseColWidth="10" defaultColWidth="9" defaultRowHeight="15" x14ac:dyDescent="0.25"/>
  <cols>
    <col min="1" max="1" width="12" style="235" customWidth="1"/>
    <col min="2" max="2" width="28" style="235" customWidth="1"/>
    <col min="3" max="3" width="20.75" style="235" customWidth="1"/>
    <col min="4" max="4" width="8" style="235" customWidth="1"/>
    <col min="5" max="5" width="30" style="235" customWidth="1"/>
    <col min="6" max="6" width="12" style="235" customWidth="1"/>
    <col min="7" max="7" width="14" style="235" customWidth="1"/>
    <col min="8" max="8" width="2" style="235" customWidth="1"/>
    <col min="9" max="9" width="28" style="235" customWidth="1"/>
    <col min="10" max="10" width="9.25" style="235" customWidth="1"/>
    <col min="11" max="11" width="12.75" style="235" customWidth="1"/>
    <col min="12" max="12" width="11" style="235" customWidth="1"/>
    <col min="13" max="13" width="10.125" style="235" customWidth="1"/>
    <col min="14" max="14" width="9.875" style="235" customWidth="1"/>
    <col min="15" max="15" width="11" style="235" customWidth="1"/>
    <col min="16" max="16" width="13" style="235" customWidth="1"/>
    <col min="17" max="17" width="12" style="246" customWidth="1"/>
    <col min="18" max="18" width="22" style="235" customWidth="1"/>
    <col min="19" max="19" width="2" style="235" customWidth="1"/>
    <col min="20" max="20" width="33.5" style="235" customWidth="1"/>
    <col min="21" max="21" width="12" style="235" customWidth="1"/>
    <col min="22" max="22" width="13" style="235" customWidth="1"/>
    <col min="23" max="23" width="11" style="235" customWidth="1"/>
    <col min="24" max="25" width="6" style="235" customWidth="1"/>
    <col min="26" max="26" width="10.5" style="235" customWidth="1"/>
    <col min="27" max="27" width="10" style="246" customWidth="1"/>
    <col min="28" max="28" width="22" style="235" customWidth="1"/>
    <col min="29" max="29" width="3.5" style="235" customWidth="1"/>
    <col min="30" max="30" width="12" style="235" customWidth="1"/>
    <col min="31" max="31" width="16" style="235" customWidth="1"/>
    <col min="32" max="32" width="7.5" style="235" customWidth="1"/>
    <col min="33" max="33" width="20" style="235" customWidth="1"/>
    <col min="34" max="34" width="12" style="235" customWidth="1"/>
    <col min="35" max="35" width="10" style="235" customWidth="1"/>
    <col min="36" max="36" width="14" style="235" customWidth="1"/>
    <col min="37" max="16384" width="9" style="235"/>
  </cols>
  <sheetData>
    <row r="1" spans="1:43" ht="15.75" thickTop="1" x14ac:dyDescent="0.25">
      <c r="A1" s="234" t="str">
        <f t="shared" ref="A1:AE1" si="0">SUBSTITUTE(ADDRESS(1,COLUMN(),4),"1","")</f>
        <v>A</v>
      </c>
      <c r="B1" s="234" t="str">
        <f t="shared" si="0"/>
        <v>B</v>
      </c>
      <c r="C1" s="234" t="str">
        <f t="shared" si="0"/>
        <v>C</v>
      </c>
      <c r="D1" s="234" t="str">
        <f t="shared" si="0"/>
        <v>D</v>
      </c>
      <c r="E1" s="234" t="str">
        <f t="shared" si="0"/>
        <v>E</v>
      </c>
      <c r="F1" s="234" t="str">
        <f t="shared" si="0"/>
        <v>F</v>
      </c>
      <c r="G1" s="234" t="str">
        <f t="shared" si="0"/>
        <v>G</v>
      </c>
      <c r="H1" s="234" t="str">
        <f t="shared" si="0"/>
        <v>H</v>
      </c>
      <c r="I1" s="234" t="str">
        <f t="shared" si="0"/>
        <v>I</v>
      </c>
      <c r="J1" s="234" t="str">
        <f t="shared" si="0"/>
        <v>J</v>
      </c>
      <c r="K1" s="234" t="str">
        <f t="shared" si="0"/>
        <v>K</v>
      </c>
      <c r="L1" s="234" t="str">
        <f t="shared" si="0"/>
        <v>L</v>
      </c>
      <c r="M1" s="234" t="str">
        <f t="shared" si="0"/>
        <v>M</v>
      </c>
      <c r="N1" s="234" t="str">
        <f t="shared" si="0"/>
        <v>N</v>
      </c>
      <c r="O1" s="234" t="str">
        <f t="shared" si="0"/>
        <v>O</v>
      </c>
      <c r="P1" s="234" t="str">
        <f t="shared" si="0"/>
        <v>P</v>
      </c>
      <c r="Q1" s="234" t="str">
        <f t="shared" si="0"/>
        <v>Q</v>
      </c>
      <c r="R1" s="234" t="str">
        <f t="shared" si="0"/>
        <v>R</v>
      </c>
      <c r="S1" s="234" t="str">
        <f t="shared" si="0"/>
        <v>S</v>
      </c>
      <c r="T1" s="234" t="str">
        <f t="shared" si="0"/>
        <v>T</v>
      </c>
      <c r="U1" s="234" t="str">
        <f t="shared" si="0"/>
        <v>U</v>
      </c>
      <c r="V1" s="234" t="str">
        <f t="shared" si="0"/>
        <v>V</v>
      </c>
      <c r="W1" s="234" t="str">
        <f t="shared" si="0"/>
        <v>W</v>
      </c>
      <c r="X1" s="234" t="str">
        <f t="shared" si="0"/>
        <v>X</v>
      </c>
      <c r="Y1" s="234" t="str">
        <f t="shared" si="0"/>
        <v>Y</v>
      </c>
      <c r="Z1" s="234" t="str">
        <f t="shared" si="0"/>
        <v>Z</v>
      </c>
      <c r="AA1" s="234" t="str">
        <f t="shared" si="0"/>
        <v>AA</v>
      </c>
      <c r="AB1" s="234" t="str">
        <f t="shared" si="0"/>
        <v>AB</v>
      </c>
      <c r="AC1" s="234" t="str">
        <f t="shared" si="0"/>
        <v>AC</v>
      </c>
      <c r="AD1" s="234" t="str">
        <f t="shared" si="0"/>
        <v>AD</v>
      </c>
      <c r="AE1" s="234" t="str">
        <f t="shared" si="0"/>
        <v>AE</v>
      </c>
    </row>
    <row r="2" spans="1:43" ht="15.75" x14ac:dyDescent="0.25">
      <c r="A2" s="236">
        <f t="shared" ref="A2:AE2" ca="1" si="1">INDEX(CELL("largeur",A2),1,1)</f>
        <v>11</v>
      </c>
      <c r="B2" s="236">
        <f t="shared" ca="1" si="1"/>
        <v>27</v>
      </c>
      <c r="C2" s="236">
        <f t="shared" ca="1" si="1"/>
        <v>20</v>
      </c>
      <c r="D2" s="236">
        <f t="shared" ca="1" si="1"/>
        <v>7</v>
      </c>
      <c r="E2" s="236">
        <f t="shared" ca="1" si="1"/>
        <v>29</v>
      </c>
      <c r="F2" s="236">
        <f t="shared" ca="1" si="1"/>
        <v>11</v>
      </c>
      <c r="G2" s="236">
        <f t="shared" ca="1" si="1"/>
        <v>13</v>
      </c>
      <c r="H2" s="236">
        <f t="shared" ca="1" si="1"/>
        <v>1</v>
      </c>
      <c r="I2" s="236">
        <f t="shared" ca="1" si="1"/>
        <v>27</v>
      </c>
      <c r="J2" s="236">
        <f t="shared" ca="1" si="1"/>
        <v>9</v>
      </c>
      <c r="K2" s="236">
        <f t="shared" ca="1" si="1"/>
        <v>12</v>
      </c>
      <c r="L2" s="236">
        <f t="shared" ca="1" si="1"/>
        <v>10</v>
      </c>
      <c r="M2" s="236">
        <f t="shared" ca="1" si="1"/>
        <v>10</v>
      </c>
      <c r="N2" s="236">
        <f t="shared" ca="1" si="1"/>
        <v>9</v>
      </c>
      <c r="O2" s="236">
        <f t="shared" ca="1" si="1"/>
        <v>10</v>
      </c>
      <c r="P2" s="236">
        <f t="shared" ca="1" si="1"/>
        <v>12</v>
      </c>
      <c r="Q2" s="236">
        <f t="shared" ca="1" si="1"/>
        <v>11</v>
      </c>
      <c r="R2" s="236">
        <f t="shared" ca="1" si="1"/>
        <v>21</v>
      </c>
      <c r="S2" s="236">
        <f t="shared" ca="1" si="1"/>
        <v>1</v>
      </c>
      <c r="T2" s="236">
        <f t="shared" ca="1" si="1"/>
        <v>33</v>
      </c>
      <c r="U2" s="236">
        <f t="shared" ca="1" si="1"/>
        <v>11</v>
      </c>
      <c r="V2" s="236">
        <f t="shared" ca="1" si="1"/>
        <v>12</v>
      </c>
      <c r="W2" s="236">
        <f t="shared" ca="1" si="1"/>
        <v>10</v>
      </c>
      <c r="X2" s="236">
        <f t="shared" ca="1" si="1"/>
        <v>5</v>
      </c>
      <c r="Y2" s="236">
        <f t="shared" ca="1" si="1"/>
        <v>5</v>
      </c>
      <c r="Z2" s="236">
        <f t="shared" ca="1" si="1"/>
        <v>10</v>
      </c>
      <c r="AA2" s="236">
        <f t="shared" ca="1" si="1"/>
        <v>9</v>
      </c>
      <c r="AB2" s="236">
        <f t="shared" ca="1" si="1"/>
        <v>21</v>
      </c>
      <c r="AC2" s="236">
        <f t="shared" ca="1" si="1"/>
        <v>3</v>
      </c>
      <c r="AD2" s="236">
        <f t="shared" ca="1" si="1"/>
        <v>11</v>
      </c>
      <c r="AE2" s="236">
        <f t="shared" ca="1" si="1"/>
        <v>15</v>
      </c>
      <c r="AG2" s="32" t="s">
        <v>245</v>
      </c>
    </row>
    <row r="3" spans="1:43" ht="27.95" customHeight="1" x14ac:dyDescent="0.25">
      <c r="A3" s="64" t="s">
        <v>118</v>
      </c>
      <c r="B3" s="64"/>
      <c r="C3" s="64"/>
      <c r="D3" s="64"/>
      <c r="E3" s="64"/>
      <c r="F3" s="64"/>
      <c r="G3" s="65"/>
      <c r="H3" s="65"/>
      <c r="I3" s="65" t="s">
        <v>238</v>
      </c>
      <c r="J3" s="65"/>
      <c r="K3" s="65"/>
      <c r="L3" s="65"/>
      <c r="M3" s="65"/>
      <c r="N3" s="65"/>
      <c r="O3" s="65"/>
      <c r="P3" s="65"/>
      <c r="Q3" s="65"/>
      <c r="R3" s="65"/>
      <c r="S3" s="65"/>
      <c r="T3" s="65"/>
      <c r="U3" s="65"/>
      <c r="V3" s="65"/>
      <c r="W3" s="65"/>
      <c r="X3" s="65"/>
      <c r="Y3" s="65"/>
      <c r="Z3" s="65"/>
      <c r="AA3" s="65"/>
      <c r="AB3" s="65"/>
      <c r="AC3" s="65"/>
      <c r="AD3" s="65"/>
      <c r="AE3" s="65"/>
      <c r="AG3" s="14" t="s">
        <v>168</v>
      </c>
    </row>
    <row r="4" spans="1:43" ht="27.95" customHeight="1" x14ac:dyDescent="0.25">
      <c r="A4" s="66"/>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7" t="s">
        <v>161</v>
      </c>
      <c r="AG4" s="237" t="s">
        <v>166</v>
      </c>
    </row>
    <row r="5" spans="1:43" ht="30" customHeight="1" x14ac:dyDescent="0.25">
      <c r="A5" s="68"/>
      <c r="B5" s="68" t="s">
        <v>652</v>
      </c>
      <c r="C5" s="68"/>
      <c r="D5" s="68"/>
      <c r="E5" s="68"/>
      <c r="F5" s="68"/>
      <c r="G5" s="69"/>
      <c r="H5" s="68"/>
      <c r="I5" s="70"/>
      <c r="J5" s="70" t="s">
        <v>160</v>
      </c>
      <c r="K5" s="70"/>
      <c r="L5" s="70"/>
      <c r="M5" s="70"/>
      <c r="N5" s="70"/>
      <c r="O5" s="71"/>
      <c r="P5" s="71"/>
      <c r="Q5" s="71"/>
      <c r="R5" s="71"/>
      <c r="S5" s="71"/>
      <c r="T5" s="71"/>
      <c r="U5" s="71"/>
      <c r="V5" s="71"/>
      <c r="W5" s="71"/>
      <c r="X5" s="71"/>
      <c r="Y5" s="71"/>
      <c r="Z5" s="71"/>
      <c r="AA5" s="72"/>
      <c r="AB5" s="71"/>
      <c r="AC5" s="71"/>
      <c r="AD5" s="71"/>
      <c r="AE5" s="238" t="str" cm="1">
        <f t="array" aca="1" ref="AE5" ca="1">IF(COUNTIF(A2:AE2,"&lt;0.5")=0,"Aucune colonne masquée ",COUNTIF(A2:AE2,"&lt;0.5") &amp; " " &amp; IF(COUNTIF(A2:AE2,"&lt;0.5")&gt;1,"colonnes masquées","colonne masquée") &amp; " " &amp; _xlfn.TEXTJOIN(" ", TRUE, IF(A2:AE2&lt;0.5,A1:AE1,"")))&amp;" "</f>
        <v xml:space="preserve">Aucune colonne masquée  </v>
      </c>
      <c r="AG5" s="237" t="s">
        <v>167</v>
      </c>
      <c r="AH5" s="239"/>
      <c r="AI5" s="239"/>
      <c r="AJ5" s="239"/>
    </row>
    <row r="6" spans="1:43" ht="26.25" customHeight="1" x14ac:dyDescent="0.25">
      <c r="A6" s="73"/>
      <c r="B6" s="74"/>
      <c r="C6" s="74"/>
      <c r="D6" s="74"/>
      <c r="E6" s="74"/>
      <c r="F6" s="74"/>
      <c r="G6" s="69"/>
      <c r="H6" s="75"/>
      <c r="I6" s="76"/>
      <c r="J6" s="77"/>
      <c r="K6" s="77"/>
      <c r="L6" s="77"/>
      <c r="M6" s="78"/>
      <c r="N6" s="78"/>
      <c r="O6" s="77"/>
      <c r="P6" s="79" t="s">
        <v>163</v>
      </c>
      <c r="Q6" s="80"/>
      <c r="R6" s="80"/>
      <c r="S6" s="81"/>
      <c r="T6" s="79"/>
      <c r="U6" s="79" t="s">
        <v>165</v>
      </c>
      <c r="V6" s="79"/>
      <c r="W6" s="82"/>
      <c r="X6" s="83" t="s">
        <v>162</v>
      </c>
      <c r="Y6" s="83"/>
      <c r="Z6" s="79" t="s">
        <v>164</v>
      </c>
      <c r="AA6" s="80"/>
      <c r="AB6" s="80"/>
      <c r="AC6" s="240"/>
      <c r="AD6" s="84"/>
      <c r="AE6" s="84"/>
      <c r="AG6" s="241" t="s">
        <v>244</v>
      </c>
      <c r="AH6" s="242" t="str">
        <f ca="1">CELL("nomfichier")</f>
        <v>D:\Données\1.UPRT\0-UPRT.fait\1-UPRT.FR-SITE-WEB\ff-fiches-fabrications\ff.fiches.fabrication.2023\ffr.restaurant.2023\[C_LA-CUISINE-DE-COLLECTIVITE.xlsx]MODE_EMPLOI</v>
      </c>
    </row>
    <row r="7" spans="1:43" ht="26.25" customHeight="1" x14ac:dyDescent="0.25">
      <c r="A7" s="198"/>
      <c r="B7" s="199" t="s">
        <v>233</v>
      </c>
      <c r="C7" s="200"/>
      <c r="D7" s="201" t="s">
        <v>239</v>
      </c>
      <c r="E7" s="200"/>
      <c r="F7" s="200"/>
      <c r="G7" s="200"/>
      <c r="H7" s="202"/>
      <c r="I7" s="200"/>
      <c r="J7" s="200"/>
      <c r="K7" s="200"/>
      <c r="L7" s="200"/>
      <c r="M7" s="200"/>
      <c r="N7" s="200"/>
      <c r="O7" s="200"/>
      <c r="P7" s="200" t="str">
        <f>D7</f>
        <v>SOUS-FAMILLE</v>
      </c>
      <c r="Q7" s="200"/>
      <c r="R7" s="200"/>
      <c r="S7" s="202"/>
      <c r="T7" s="203" t="s">
        <v>664</v>
      </c>
      <c r="U7" s="204" cm="1">
        <f t="array" ref="U7">SUMPRODUCT(LEN(E9:E43)-LEN(SUBSTITUTE(E9:E43,"*","")))</f>
        <v>0</v>
      </c>
      <c r="V7" s="200"/>
      <c r="W7" s="200" t="str">
        <f>D7</f>
        <v>SOUS-FAMILLE</v>
      </c>
      <c r="X7" s="200"/>
      <c r="Y7" s="200"/>
      <c r="Z7" s="200"/>
      <c r="AA7" s="200"/>
      <c r="AB7" s="205"/>
      <c r="AC7" s="200"/>
      <c r="AD7" s="200"/>
      <c r="AE7" s="206" t="str">
        <f>B9</f>
        <v>NOM DE LA RECETTE À SAISIR</v>
      </c>
    </row>
    <row r="8" spans="1:43" ht="42" customHeight="1" thickBot="1" x14ac:dyDescent="0.3">
      <c r="A8" s="92" t="s">
        <v>0</v>
      </c>
      <c r="B8" s="92" t="s">
        <v>1</v>
      </c>
      <c r="C8" s="92" t="s">
        <v>142</v>
      </c>
      <c r="D8" s="92" t="s">
        <v>2</v>
      </c>
      <c r="E8" s="92" t="s">
        <v>117</v>
      </c>
      <c r="F8" s="92" t="s">
        <v>3</v>
      </c>
      <c r="G8" s="92" t="s">
        <v>4</v>
      </c>
      <c r="H8" s="81"/>
      <c r="I8" s="93" t="s">
        <v>5</v>
      </c>
      <c r="J8" s="92" t="s">
        <v>114</v>
      </c>
      <c r="K8" s="92" t="s">
        <v>4</v>
      </c>
      <c r="L8" s="92" t="s">
        <v>6</v>
      </c>
      <c r="M8" s="94" t="s">
        <v>7</v>
      </c>
      <c r="N8" s="94"/>
      <c r="O8" s="95" t="s">
        <v>115</v>
      </c>
      <c r="P8" s="96" t="s">
        <v>8</v>
      </c>
      <c r="Q8" s="97" t="s">
        <v>9</v>
      </c>
      <c r="R8" s="92" t="s">
        <v>10</v>
      </c>
      <c r="S8" s="81"/>
      <c r="T8" s="92" t="s">
        <v>117</v>
      </c>
      <c r="U8" s="98" t="s">
        <v>11</v>
      </c>
      <c r="V8" s="95" t="s">
        <v>12</v>
      </c>
      <c r="W8" s="92" t="s">
        <v>13</v>
      </c>
      <c r="X8" s="94" t="s">
        <v>7</v>
      </c>
      <c r="Y8" s="94" t="s">
        <v>116</v>
      </c>
      <c r="Z8" s="99" t="s">
        <v>8</v>
      </c>
      <c r="AA8" s="97" t="s">
        <v>9</v>
      </c>
      <c r="AB8" s="99" t="s">
        <v>10</v>
      </c>
      <c r="AC8" s="240"/>
      <c r="AD8" s="92" t="s">
        <v>14</v>
      </c>
      <c r="AE8" s="92" t="s">
        <v>15</v>
      </c>
      <c r="AG8" s="245" t="s">
        <v>5642</v>
      </c>
    </row>
    <row r="9" spans="1:43" ht="24" customHeight="1" thickBot="1" x14ac:dyDescent="0.3">
      <c r="A9" s="100" t="s">
        <v>5640</v>
      </c>
      <c r="B9" s="101" t="s">
        <v>20</v>
      </c>
      <c r="C9" s="101"/>
      <c r="D9" s="102">
        <v>0</v>
      </c>
      <c r="E9" s="103" t="s">
        <v>21</v>
      </c>
      <c r="F9" s="104">
        <v>10</v>
      </c>
      <c r="G9" s="8" t="s">
        <v>119</v>
      </c>
      <c r="H9" s="105"/>
      <c r="I9" s="106" t="str">
        <f>E9</f>
        <v>ÉLÉMENT PRINCIPAL À SAISIR</v>
      </c>
      <c r="J9" s="107">
        <f>F9</f>
        <v>10</v>
      </c>
      <c r="K9" s="108" t="str">
        <f>G9</f>
        <v>Quoi ?</v>
      </c>
      <c r="L9" s="109">
        <f>IF(1=1,IF(OR(J9="",O9="",NOT(ISNUMBER(J9)),NOT(ISNUMBER(O9)),J9=0),"",O9/J9),N("L6"))</f>
        <v>15</v>
      </c>
      <c r="M9" s="110">
        <f>IF(1=1,IF(OR(L9="",NOT(ISNUMBER(F9))),"",F9*L9*IFERROR(INDEX(D384:D428,MATCH(AE9,B384:B428,0)),1)),N("M13"))</f>
        <v>150</v>
      </c>
      <c r="N9" s="111" t="str">
        <f>IF(1=1,IF(F9="","",IF(G9="","",IFERROR(INDEX(E384:E428,MATCH(AE9,B384:B428,0)),G9&amp;""))),N("N6"))</f>
        <v>Quoi ?</v>
      </c>
      <c r="O9" s="112">
        <v>150</v>
      </c>
      <c r="P9" s="113">
        <f>IF(1=1,IF(M9="","",IF(AND(ISNUMBER(M9),M9&lt;1,N9="kg"),MAX(1,ROUND(M9*1000,0)),IF(AND(ISNUMBER(M9),M9&lt;1,N9="L"),MAX(1,ROUND(M9*100,0)),ROUND(M9,3)))),N("O6"))</f>
        <v>150</v>
      </c>
      <c r="Q9" s="114" t="str">
        <f>IF(1=1,IF(M9="","",IF(AND(ISNUMBER(M9),M9&lt;1,N9="kg"),"g",IF(AND(ISNUMBER(M9),M9&lt;1,N9="L"),"cl",N9))),N("P6"))</f>
        <v>Quoi ?</v>
      </c>
      <c r="R9" s="115" t="str">
        <f>IF(1=1,IF(E9="","",IF(F9="","A CONTROLER",IF(NOT(ISNUMBER(F9)),"TEXTE",IF(OR(L9="",L9&lt;=0),"COMMANDE PRINCIPALE INCOMPLETE",IF(G9="","UNITE MANQUANTE",IF(COUNTIF(B384:B428,AE9)=0,"UNITE A CONTROLER","OK")))))),N("Q9"))</f>
        <v>UNITE A CONTROLER</v>
      </c>
      <c r="S9" s="105"/>
      <c r="T9" s="116" t="str">
        <f>B9</f>
        <v>NOM DE LA RECETTE À SAISIR</v>
      </c>
      <c r="U9" s="117">
        <v>100</v>
      </c>
      <c r="V9" s="112">
        <v>150</v>
      </c>
      <c r="W9" s="118">
        <f>IF(1=1,IF(OR(U9="",V9="",NOT(ISNUMBER(U9)),NOT(ISNUMBER(V9)),U9=0),"",V9/U9),N("U6"))</f>
        <v>1.5</v>
      </c>
      <c r="X9" s="119">
        <f>IF(1=1,IF(OR(W9="",NOT(ISNUMBER(F9))),"",F9*W9*IFERROR(INDEX(D384:D428,MATCH(AE9,B384:B428,0)),1)),N("V7"))</f>
        <v>15</v>
      </c>
      <c r="Y9" s="120" t="str">
        <f>IF(1=1,IF(F9="","",IF(G9="","",IFERROR(INDEX(E384:E428,MATCH(AE9,B384:B428,0)),G9&amp;""))),N("W6"))</f>
        <v>Quoi ?</v>
      </c>
      <c r="Z9" s="121">
        <f>IF(1=1,IF(X9="","",IF(AND(ISNUMBER(X9),X9&lt;1,Y9="kg"),MAX(1,ROUND(X9*1000,0)),IF(AND(ISNUMBER(X9),X9&lt;1,Y9="L"),MAX(1,ROUND(X9*100,0)),ROUND(X9,3)))),N("X6"))</f>
        <v>15</v>
      </c>
      <c r="AA9" s="122" t="str">
        <f>IF(1=1,IF(X9="","",IF(AND(ISNUMBER(X9),X9&lt;1,Y9="kg"),"g",IF(AND(ISNUMBER(X9),X9&lt;1,Y9="L"),"cl",Y9))),N("Y6"))</f>
        <v>Quoi ?</v>
      </c>
      <c r="AB9" s="123" t="str">
        <f>IF(1=1,IF(E9="","",IF(F9="","A CONTROLER",IF(NOT(ISNUMBER(F9)),"TEXTE",IF(OR(W9="",W9&lt;=0),"COMMANDE COUVERTS INCOMPLETE",IF(G9="","UNITE MANQUANTE",IF(COUNTIF(B384:B428,AE9)=0,"UNITE A CONTROLER","OK")))))),N("Z6"))</f>
        <v>UNITE A CONTROLER</v>
      </c>
      <c r="AD9" s="124">
        <v>62</v>
      </c>
      <c r="AE9" s="125" t="str">
        <f>IF(1=1,IF(G9="","",UPPER(TRIM(SUBSTITUTE(SUBSTITUTE(G9&amp;"",CHAR(160)," ")," "," ")))),N("AC6"))</f>
        <v>QUOI ?</v>
      </c>
      <c r="AG9" s="8" t="s">
        <v>22</v>
      </c>
      <c r="AI9" s="100" t="str">
        <f>A9</f>
        <v>N° 00</v>
      </c>
      <c r="AJ9" s="251" t="str">
        <f>B9</f>
        <v>NOM DE LA RECETTE À SAISIR</v>
      </c>
      <c r="AK9" s="252"/>
      <c r="AL9" s="252"/>
      <c r="AM9" s="252"/>
      <c r="AN9" s="252"/>
      <c r="AO9" s="252"/>
      <c r="AP9" s="252"/>
      <c r="AQ9" s="252"/>
    </row>
    <row r="10" spans="1:43" ht="19.5" thickBot="1" x14ac:dyDescent="0.3">
      <c r="A10" s="126" t="str">
        <f>IF(1=1,IF(E10="","",A9),N("A7"))</f>
        <v/>
      </c>
      <c r="B10" s="127" t="str">
        <f>IF(1=1,IF(E10="","",B9),N("B7"))</f>
        <v/>
      </c>
      <c r="C10" s="128"/>
      <c r="D10" s="129" t="str">
        <f>IF(ISBLANK(E10),"",LARGE(D9:D9,1)+1)</f>
        <v/>
      </c>
      <c r="E10" s="130"/>
      <c r="F10" s="131"/>
      <c r="G10" s="170"/>
      <c r="H10" s="105"/>
      <c r="I10" s="132" t="str">
        <f>IF(1=1,IF(E10="","",I9),N("H7"))</f>
        <v/>
      </c>
      <c r="J10" s="133" t="str">
        <f>IF(1=1,IF(E10="","",J9),N("I7"))</f>
        <v/>
      </c>
      <c r="K10" s="134" t="str">
        <f>IF(1=1,IF(E10="","",K9),N("J7"))</f>
        <v/>
      </c>
      <c r="L10" s="135" t="str">
        <f>IF(1=1,IF(OR(J10="",O10="",NOT(ISNUMBER(J10)),NOT(ISNUMBER(O10)),J10=0),"",O10/J10),N("L7"))</f>
        <v/>
      </c>
      <c r="M10" s="136" t="str">
        <f>IF(1=1,IF(OR(L10="",NOT(ISNUMBER(F10))),"",F10*L10*IFERROR(INDEX(D384:D428,MATCH(AE10,B384:B428,0)),1)),N("M13"))</f>
        <v/>
      </c>
      <c r="N10" s="137" t="str">
        <f>IF(1=1,IF(F10="","",IF(G10="","",IFERROR(INDEX(E384:E428,MATCH(AE10,B384:B428,0)),G10&amp;""))),N("N6"))</f>
        <v/>
      </c>
      <c r="O10" s="138" t="str">
        <f>IF(1=1,IF(E10="","",O9),N("K7"))</f>
        <v/>
      </c>
      <c r="P10" s="139" t="str">
        <f>IF(1=1,IF(M10="","",IF(AND(ISNUMBER(M10),M10&lt;1,N10="kg"),MAX(1,ROUND(M10*1000,0)),IF(AND(ISNUMBER(M10),M10&lt;1,N10="L"),MAX(1,ROUND(M10*100,0)),ROUND(M10,3)))),N("O7"))</f>
        <v/>
      </c>
      <c r="Q10" s="140" t="str">
        <f>IF(1=1,IF(M10="","",IF(AND(ISNUMBER(M10),M10&lt;1,N10="kg"),"g",IF(AND(ISNUMBER(M10),M10&lt;1,N10="L"),"cl",N10))),N("P7"))</f>
        <v/>
      </c>
      <c r="R10" s="115" t="str">
        <f>IF(1=1,IF(E10="","",IF(F10="","A CONTROLER",IF(NOT(ISNUMBER(F10)),"TEXTE",IF(OR(L10="",L10&lt;=0),"COMMANDE PRINCIPALE INCOMPLETE",IF(G10="","UNITE MANQUANTE",IF(COUNTIF(B384:B428,AE10)=0,"UNITE A CONTROLER","OK")))))),N("Q9"))</f>
        <v/>
      </c>
      <c r="S10" s="105"/>
      <c r="T10" s="141">
        <f t="shared" ref="T10:T43" si="2">E10</f>
        <v>0</v>
      </c>
      <c r="U10" s="133" t="str">
        <f>IF(1=1,IF(E10="","",U9),N("S7"))</f>
        <v/>
      </c>
      <c r="V10" s="133" t="str">
        <f>IF(1=1,IF(E10="","",V9),N("T7"))</f>
        <v/>
      </c>
      <c r="W10" s="135" t="str">
        <f>IF(1=1,IF(OR(U10="",V10="",NOT(ISNUMBER(U10)),NOT(ISNUMBER(V10)),U10=0),"",V10/U10),N("U7"))</f>
        <v/>
      </c>
      <c r="X10" s="136" t="str">
        <f>IF(1=1,IF(OR(W10="",NOT(ISNUMBER(F10))),"",F10*W10*IFERROR(INDEX(D384:D428,MATCH(AE10,B384:B428,0)),1)),N("V7"))</f>
        <v/>
      </c>
      <c r="Y10" s="137" t="str">
        <f>IF(1=1,IF(F10="","",IF(G10="","",IFERROR(INDEX(E384:E428,MATCH(AE10,B384:B428,0)),G10&amp;""))),N("W6"))</f>
        <v/>
      </c>
      <c r="Z10" s="142" t="str">
        <f>IF(1=1,IF(X10="","",IF(AND(ISNUMBER(X10),X10&lt;1,Y10="kg"),MAX(1,ROUND(X10*1000,0)),IF(AND(ISNUMBER(X10),X10&lt;1,Y10="L"),MAX(1,ROUND(X10*100,0)),ROUND(X10,3)))),N("X7"))</f>
        <v/>
      </c>
      <c r="AA10" s="143" t="str">
        <f>IF(1=1,IF(X10="","",IF(AND(ISNUMBER(X10),X10&lt;1,Y10="kg"),"g",IF(AND(ISNUMBER(X10),X10&lt;1,Y10="L"),"cl",Y10))),N("Y7"))</f>
        <v/>
      </c>
      <c r="AB10" s="123" t="str">
        <f>IF(1=1,IF(E10="","",IF(F10="","A CONTROLER",IF(NOT(ISNUMBER(F10)),"TEXTE",IF(OR(W10="",W10&lt;=0),"COMMANDE COUVERTS INCOMPLETE",IF(G10="","UNITE MANQUANTE",IF(COUNTIF(B384:B428,AE10)=0,"UNITE A CONTROLER","OK")))))),N("Z6"))</f>
        <v/>
      </c>
      <c r="AD10" s="144" t="str">
        <f>IF(1=1,IF(E10="","",AD9),N("AB7"))</f>
        <v/>
      </c>
      <c r="AE10" s="125" t="str">
        <f>IF(1=1,IF(G10="","",UPPER(TRIM(SUBSTITUTE(SUBSTITUTE(G10&amp;"",CHAR(160)," ")," "," ")))),N("AC7"))</f>
        <v/>
      </c>
      <c r="AG10" s="2" t="s">
        <v>25</v>
      </c>
      <c r="AI10" s="158" t="str">
        <f t="shared" ref="AI10:AJ10" si="3">A46</f>
        <v>N° 00</v>
      </c>
      <c r="AJ10" s="251" t="str">
        <f t="shared" si="3"/>
        <v>NOM DE LA RECETTE À SAISIR</v>
      </c>
      <c r="AK10" s="252"/>
      <c r="AL10" s="252"/>
      <c r="AM10" s="252"/>
      <c r="AN10" s="252"/>
      <c r="AO10" s="252"/>
      <c r="AP10" s="252"/>
      <c r="AQ10" s="252"/>
    </row>
    <row r="11" spans="1:43" ht="19.5" thickBot="1" x14ac:dyDescent="0.3">
      <c r="A11" s="126" t="str">
        <f>IF(1=1,IF(E11="","",A9),N("A8"))</f>
        <v/>
      </c>
      <c r="B11" s="127" t="str">
        <f>IF(1=1,IF(E11="","",B9),N("B8"))</f>
        <v/>
      </c>
      <c r="C11" s="128"/>
      <c r="D11" s="129" t="str">
        <f>IF(ISBLANK(E11),"",LARGE(D9:D10,1)+1)</f>
        <v/>
      </c>
      <c r="E11" s="130"/>
      <c r="F11" s="131"/>
      <c r="G11" s="170"/>
      <c r="H11" s="105"/>
      <c r="I11" s="132" t="str">
        <f>IF(1=1,IF(E11="","",I9),N("H8"))</f>
        <v/>
      </c>
      <c r="J11" s="133" t="str">
        <f>IF(1=1,IF(E11="","",J9),N("I8"))</f>
        <v/>
      </c>
      <c r="K11" s="134" t="str">
        <f>IF(1=1,IF(E11="","",K9),N("J8"))</f>
        <v/>
      </c>
      <c r="L11" s="135" t="str">
        <f>IF(1=1,IF(OR(J11="",O11="",NOT(ISNUMBER(J11)),NOT(ISNUMBER(O11)),J11=0),"",O11/J11),N("L8"))</f>
        <v/>
      </c>
      <c r="M11" s="136" t="str">
        <f>IF(1=1,IF(OR(L11="",NOT(ISNUMBER(F11))),"",F11*L11*IFERROR(INDEX(D384:D428,MATCH(AE11,B384:B428,0)),1)),N("M13"))</f>
        <v/>
      </c>
      <c r="N11" s="137" t="str">
        <f>IF(1=1,IF(F11="","",IF(G11="","",IFERROR(INDEX(E384:E428,MATCH(AE11,B384:B428,0)),G11&amp;""))),N("N6"))</f>
        <v/>
      </c>
      <c r="O11" s="138" t="str">
        <f>IF(1=1,IF(E11="","",O9),N("K8"))</f>
        <v/>
      </c>
      <c r="P11" s="139" t="str">
        <f>IF(1=1,IF(M11="","",IF(AND(ISNUMBER(M11),M11&lt;1,N11="kg"),MAX(1,ROUND(M11*1000,0)),IF(AND(ISNUMBER(M11),M11&lt;1,N11="L"),MAX(1,ROUND(M11*100,0)),ROUND(M11,3)))),N("O8"))</f>
        <v/>
      </c>
      <c r="Q11" s="140" t="str">
        <f>IF(1=1,IF(M11="","",IF(AND(ISNUMBER(M11),M11&lt;1,N11="kg"),"g",IF(AND(ISNUMBER(M11),M11&lt;1,N11="L"),"cl",N11))),N("P8"))</f>
        <v/>
      </c>
      <c r="R11" s="115" t="str">
        <f>IF(1=1,IF(E11="","",IF(F11="","A CONTROLER",IF(NOT(ISNUMBER(F11)),"TEXTE",IF(OR(L11="",L11&lt;=0),"COMMANDE PRINCIPALE INCOMPLETE",IF(G11="","UNITE MANQUANTE",IF(COUNTIF(B384:B428,AE11)=0,"UNITE A CONTROLER","OK")))))),N("Q9"))</f>
        <v/>
      </c>
      <c r="S11" s="105"/>
      <c r="T11" s="141">
        <f t="shared" si="2"/>
        <v>0</v>
      </c>
      <c r="U11" s="133" t="str">
        <f>IF(1=1,IF(E11="","",U9),N("S8"))</f>
        <v/>
      </c>
      <c r="V11" s="133" t="str">
        <f>IF(1=1,IF(E11="","",V9),N("T8"))</f>
        <v/>
      </c>
      <c r="W11" s="135" t="str">
        <f>IF(1=1,IF(OR(U11="",V11="",NOT(ISNUMBER(U11)),NOT(ISNUMBER(V11)),U11=0),"",V11/U11),N("U8"))</f>
        <v/>
      </c>
      <c r="X11" s="136" t="str">
        <f>IF(1=1,IF(OR(W11="",NOT(ISNUMBER(F11))),"",F11*W11*IFERROR(INDEX(D384:D428,MATCH(AE11,B384:B428,0)),1)),N("V7"))</f>
        <v/>
      </c>
      <c r="Y11" s="137" t="str">
        <f>IF(1=1,IF(F11="","",IF(G11="","",IFERROR(INDEX(E384:E428,MATCH(AE11,B384:B428,0)),G11&amp;""))),N("W6"))</f>
        <v/>
      </c>
      <c r="Z11" s="142" t="str">
        <f>IF(1=1,IF(X11="","",IF(AND(ISNUMBER(X11),X11&lt;1,Y11="kg"),MAX(1,ROUND(X11*1000,0)),IF(AND(ISNUMBER(X11),X11&lt;1,Y11="L"),MAX(1,ROUND(X11*100,0)),ROUND(X11,3)))),N("X8"))</f>
        <v/>
      </c>
      <c r="AA11" s="143" t="str">
        <f>IF(1=1,IF(X11="","",IF(AND(ISNUMBER(X11),X11&lt;1,Y11="kg"),"g",IF(AND(ISNUMBER(X11),X11&lt;1,Y11="L"),"cl",Y11))),N("Y8"))</f>
        <v/>
      </c>
      <c r="AB11" s="123" t="str">
        <f>IF(1=1,IF(E11="","",IF(F11="","A CONTROLER",IF(NOT(ISNUMBER(F11)),"TEXTE",IF(OR(W11="",W11&lt;=0),"COMMANDE COUVERTS INCOMPLETE",IF(G11="","UNITE MANQUANTE",IF(COUNTIF(B384:B428,AE11)=0,"UNITE A CONTROLER","OK")))))),N("Z6"))</f>
        <v/>
      </c>
      <c r="AD11" s="144" t="str">
        <f>IF(1=1,IF(E11="","",AD9),N("AB8"))</f>
        <v/>
      </c>
      <c r="AE11" s="125" t="str">
        <f>IF(1=1,IF(G11="","",UPPER(TRIM(SUBSTITUTE(SUBSTITUTE(G11&amp;"",CHAR(160)," ")," "," ")))),N("AC8"))</f>
        <v/>
      </c>
      <c r="AG11" s="9" t="s">
        <v>26</v>
      </c>
      <c r="AI11" s="100" t="str">
        <f t="shared" ref="AI11:AJ11" si="4">A83</f>
        <v>N° 00</v>
      </c>
      <c r="AJ11" s="251" t="str">
        <f t="shared" si="4"/>
        <v>NOM DE LA RECETTE À SAISIR</v>
      </c>
      <c r="AK11" s="252"/>
      <c r="AL11" s="252"/>
      <c r="AM11" s="252"/>
      <c r="AN11" s="252"/>
      <c r="AO11" s="252"/>
      <c r="AP11" s="252"/>
      <c r="AQ11" s="252"/>
    </row>
    <row r="12" spans="1:43" ht="19.5" thickBot="1" x14ac:dyDescent="0.3">
      <c r="A12" s="126" t="str">
        <f>IF(1=1,IF(E12="","",A9),N("A9"))</f>
        <v/>
      </c>
      <c r="B12" s="127" t="str">
        <f>IF(1=1,IF(E12="","",B9),N("B9"))</f>
        <v/>
      </c>
      <c r="C12" s="128"/>
      <c r="D12" s="129" t="str">
        <f>IF(ISBLANK(E12),"",LARGE(D9:D11,1)+1)</f>
        <v/>
      </c>
      <c r="E12" s="130"/>
      <c r="F12" s="131"/>
      <c r="G12" s="170"/>
      <c r="H12" s="105"/>
      <c r="I12" s="132" t="str">
        <f>IF(1=1,IF(E12="","",I9),N("H9"))</f>
        <v/>
      </c>
      <c r="J12" s="133" t="str">
        <f>IF(1=1,IF(E12="","",J9),N("I9"))</f>
        <v/>
      </c>
      <c r="K12" s="134" t="str">
        <f>IF(1=1,IF(E12="","",K9),N("J9"))</f>
        <v/>
      </c>
      <c r="L12" s="135" t="str">
        <f>IF(1=1,IF(OR(J12="",O12="",NOT(ISNUMBER(J12)),NOT(ISNUMBER(O12)),J12=0),"",O12/J12),N("L9"))</f>
        <v/>
      </c>
      <c r="M12" s="136" t="str">
        <f>IF(1=1,IF(OR(L12="",NOT(ISNUMBER(F12))),"",F12*L12*IFERROR(INDEX(D384:D428,MATCH(AE12,B384:B428,0)),1)),N("M13"))</f>
        <v/>
      </c>
      <c r="N12" s="137" t="str">
        <f>IF(1=1,IF(F12="","",IF(G12="","",IFERROR(INDEX(E384:E428,MATCH(AE12,B384:B428,0)),G12&amp;""))),N("N6"))</f>
        <v/>
      </c>
      <c r="O12" s="138" t="str">
        <f>IF(1=1,IF(E12="","",O9),N("K9"))</f>
        <v/>
      </c>
      <c r="P12" s="139" t="str">
        <f>IF(1=1,IF(M12="","",IF(AND(ISNUMBER(M12),M12&lt;1,N12="kg"),MAX(1,ROUND(M12*1000,0)),IF(AND(ISNUMBER(M12),M12&lt;1,N12="L"),MAX(1,ROUND(M12*100,0)),ROUND(M12,3)))),N("O9"))</f>
        <v/>
      </c>
      <c r="Q12" s="140" t="str">
        <f>IF(1=1,IF(M12="","",IF(AND(ISNUMBER(M12),M12&lt;1,N12="kg"),"g",IF(AND(ISNUMBER(M12),M12&lt;1,N12="L"),"cl",N12))),N("P9"))</f>
        <v/>
      </c>
      <c r="R12" s="115" t="str">
        <f>IF(1=1,IF(E12="","",IF(F12="","A CONTROLER",IF(NOT(ISNUMBER(F12)),"TEXTE",IF(OR(L12="",L12&lt;=0),"COMMANDE PRINCIPALE INCOMPLETE",IF(G12="","UNITE MANQUANTE",IF(COUNTIF(B384:B428,AE12)=0,"UNITE A CONTROLER","OK")))))),N("Q9"))</f>
        <v/>
      </c>
      <c r="S12" s="105"/>
      <c r="T12" s="141">
        <f t="shared" si="2"/>
        <v>0</v>
      </c>
      <c r="U12" s="133" t="str">
        <f>IF(1=1,IF(E12="","",U9),N("S9"))</f>
        <v/>
      </c>
      <c r="V12" s="133" t="str">
        <f>IF(1=1,IF(E12="","",V9),N("T9"))</f>
        <v/>
      </c>
      <c r="W12" s="135" t="str">
        <f>IF(1=1,IF(OR(U12="",V12="",NOT(ISNUMBER(U12)),NOT(ISNUMBER(V12)),U12=0),"",V12/U12),N("U9"))</f>
        <v/>
      </c>
      <c r="X12" s="136" t="str">
        <f>IF(1=1,IF(OR(W12="",NOT(ISNUMBER(F12))),"",F12*W12*IFERROR(INDEX(D384:D428,MATCH(AE12,B384:B428,0)),1)),N("V7"))</f>
        <v/>
      </c>
      <c r="Y12" s="137" t="str">
        <f>IF(1=1,IF(F12="","",IF(G12="","",IFERROR(INDEX(E384:E428,MATCH(AE12,B384:B428,0)),G12&amp;""))),N("W6"))</f>
        <v/>
      </c>
      <c r="Z12" s="142" t="str">
        <f>IF(1=1,IF(X12="","",IF(AND(ISNUMBER(X12),X12&lt;1,Y12="kg"),MAX(1,ROUND(X12*1000,0)),IF(AND(ISNUMBER(X12),X12&lt;1,Y12="L"),MAX(1,ROUND(X12*100,0)),ROUND(X12,3)))),N("X9"))</f>
        <v/>
      </c>
      <c r="AA12" s="143" t="str">
        <f>IF(1=1,IF(X12="","",IF(AND(ISNUMBER(X12),X12&lt;1,Y12="kg"),"g",IF(AND(ISNUMBER(X12),X12&lt;1,Y12="L"),"cl",Y12))),N("Y9"))</f>
        <v/>
      </c>
      <c r="AB12" s="123" t="str">
        <f>IF(1=1,IF(E12="","",IF(F12="","A CONTROLER",IF(NOT(ISNUMBER(F12)),"TEXTE",IF(OR(W12="",W12&lt;=0),"COMMANDE COUVERTS INCOMPLETE",IF(G12="","UNITE MANQUANTE",IF(COUNTIF(B384:B428,AE12)=0,"UNITE A CONTROLER","OK")))))),N("Z6"))</f>
        <v/>
      </c>
      <c r="AD12" s="144" t="str">
        <f>IF(1=1,IF(E12="","",AD9),N("AB9"))</f>
        <v/>
      </c>
      <c r="AE12" s="125" t="str">
        <f>IF(1=1,IF(G12="","",UPPER(TRIM(SUBSTITUTE(SUBSTITUTE(G12&amp;"",CHAR(160)," ")," "," ")))),N("AC9"))</f>
        <v/>
      </c>
      <c r="AG12" s="1" t="s">
        <v>28</v>
      </c>
      <c r="AI12" s="158" t="str">
        <f t="shared" ref="AI12:AJ12" si="5">A120</f>
        <v>N° 00</v>
      </c>
      <c r="AJ12" s="251" t="str">
        <f t="shared" si="5"/>
        <v>NOM DE LA RECETTE À SAISIR</v>
      </c>
      <c r="AK12" s="252"/>
      <c r="AL12" s="252"/>
      <c r="AM12" s="252"/>
      <c r="AN12" s="252"/>
      <c r="AO12" s="252"/>
      <c r="AP12" s="252"/>
      <c r="AQ12" s="252"/>
    </row>
    <row r="13" spans="1:43" ht="19.5" thickBot="1" x14ac:dyDescent="0.3">
      <c r="A13" s="126" t="str">
        <f>IF(1=1,IF(E13="","",A9),N("A10"))</f>
        <v/>
      </c>
      <c r="B13" s="127" t="str">
        <f>IF(1=1,IF(E13="","",B9),N("B10"))</f>
        <v/>
      </c>
      <c r="C13" s="128"/>
      <c r="D13" s="129" t="str">
        <f>IF(ISBLANK(E13),"",LARGE(D9:D12,1)+1)</f>
        <v/>
      </c>
      <c r="E13" s="130"/>
      <c r="F13" s="131"/>
      <c r="G13" s="170"/>
      <c r="H13" s="105"/>
      <c r="I13" s="132" t="str">
        <f>IF(1=1,IF(E13="","",I9),N("H10"))</f>
        <v/>
      </c>
      <c r="J13" s="133" t="str">
        <f>IF(1=1,IF(E13="","",J9),N("I10"))</f>
        <v/>
      </c>
      <c r="K13" s="134" t="str">
        <f>IF(1=1,IF(E13="","",K9),N("J10"))</f>
        <v/>
      </c>
      <c r="L13" s="135" t="str">
        <f>IF(1=1,IF(OR(J13="",O13="",NOT(ISNUMBER(J13)),NOT(ISNUMBER(O13)),J13=0),"",O13/J13),N("L10"))</f>
        <v/>
      </c>
      <c r="M13" s="136" t="str">
        <f>IF(1=1,IF(OR(L13="",NOT(ISNUMBER(F13))),"",F13*L13*IFERROR(INDEX(D384:D428,MATCH(AE13,B384:B428,0)),1)),N("M13"))</f>
        <v/>
      </c>
      <c r="N13" s="137" t="str">
        <f>IF(1=1,IF(F13="","",IF(G13="","",IFERROR(INDEX(E384:E428,MATCH(AE13,B384:B428,0)),G13&amp;""))),N("N6"))</f>
        <v/>
      </c>
      <c r="O13" s="138" t="str">
        <f>IF(1=1,IF(E13="","",O9),N("K10"))</f>
        <v/>
      </c>
      <c r="P13" s="139" t="str">
        <f>IF(1=1,IF(M13="","",IF(AND(ISNUMBER(M13),M13&lt;1,N13="kg"),MAX(1,ROUND(M13*1000,0)),IF(AND(ISNUMBER(M13),M13&lt;1,N13="L"),MAX(1,ROUND(M13*100,0)),ROUND(M13,3)))),N("O10"))</f>
        <v/>
      </c>
      <c r="Q13" s="140" t="str">
        <f>IF(1=1,IF(M13="","",IF(AND(ISNUMBER(M13),M13&lt;1,N13="kg"),"g",IF(AND(ISNUMBER(M13),M13&lt;1,N13="L"),"cl",N13))),N("P10"))</f>
        <v/>
      </c>
      <c r="R13" s="115" t="str">
        <f>IF(1=1,IF(E13="","",IF(F13="","A CONTROLER",IF(NOT(ISNUMBER(F13)),"TEXTE",IF(OR(L13="",L13&lt;=0),"COMMANDE PRINCIPALE INCOMPLETE",IF(G13="","UNITE MANQUANTE",IF(COUNTIF(B384:B428,AE13)=0,"UNITE A CONTROLER","OK")))))),N("Q9"))</f>
        <v/>
      </c>
      <c r="S13" s="105"/>
      <c r="T13" s="141">
        <f t="shared" si="2"/>
        <v>0</v>
      </c>
      <c r="U13" s="133" t="str">
        <f>IF(1=1,IF(E13="","",U9),N("S10"))</f>
        <v/>
      </c>
      <c r="V13" s="133" t="str">
        <f>IF(1=1,IF(E13="","",V9),N("T10"))</f>
        <v/>
      </c>
      <c r="W13" s="135" t="str">
        <f>IF(1=1,IF(OR(U13="",V13="",NOT(ISNUMBER(U13)),NOT(ISNUMBER(V13)),U13=0),"",V13/U13),N("U10"))</f>
        <v/>
      </c>
      <c r="X13" s="136" t="str">
        <f>IF(1=1,IF(OR(W13="",NOT(ISNUMBER(F13))),"",F13*W13*IFERROR(INDEX(D384:D428,MATCH(AE13,B384:B428,0)),1)),N("V7"))</f>
        <v/>
      </c>
      <c r="Y13" s="137" t="str">
        <f>IF(1=1,IF(F13="","",IF(G13="","",IFERROR(INDEX(E384:E428,MATCH(AE13,B384:B428,0)),G13&amp;""))),N("W6"))</f>
        <v/>
      </c>
      <c r="Z13" s="142" t="str">
        <f>IF(1=1,IF(X13="","",IF(AND(ISNUMBER(X13),X13&lt;1,Y13="kg"),MAX(1,ROUND(X13*1000,0)),IF(AND(ISNUMBER(X13),X13&lt;1,Y13="L"),MAX(1,ROUND(X13*100,0)),ROUND(X13,3)))),N("X10"))</f>
        <v/>
      </c>
      <c r="AA13" s="143" t="str">
        <f>IF(1=1,IF(X13="","",IF(AND(ISNUMBER(X13),X13&lt;1,Y13="kg"),"g",IF(AND(ISNUMBER(X13),X13&lt;1,Y13="L"),"cl",Y13))),N("Y10"))</f>
        <v/>
      </c>
      <c r="AB13" s="123" t="str">
        <f>IF(1=1,IF(E13="","",IF(F13="","A CONTROLER",IF(NOT(ISNUMBER(F13)),"TEXTE",IF(OR(W13="",W13&lt;=0),"COMMANDE COUVERTS INCOMPLETE",IF(G13="","UNITE MANQUANTE",IF(COUNTIF(B384:B428,AE13)=0,"UNITE A CONTROLER","OK")))))),N("Z6"))</f>
        <v/>
      </c>
      <c r="AD13" s="144" t="str">
        <f>IF(1=1,IF(E13="","",AD9),N("AB10"))</f>
        <v/>
      </c>
      <c r="AE13" s="125" t="str">
        <f>IF(1=1,IF(G13="","",UPPER(TRIM(SUBSTITUTE(SUBSTITUTE(G13&amp;"",CHAR(160)," ")," "," ")))),N("AC10"))</f>
        <v/>
      </c>
      <c r="AG13" s="1" t="s">
        <v>29</v>
      </c>
      <c r="AI13" s="100" t="str">
        <f t="shared" ref="AI13:AJ13" si="6">A157</f>
        <v>N° 00</v>
      </c>
      <c r="AJ13" s="251" t="str">
        <f t="shared" si="6"/>
        <v>NOM DE LA RECETTE À SAISIR</v>
      </c>
      <c r="AK13" s="252"/>
      <c r="AL13" s="252"/>
      <c r="AM13" s="252"/>
      <c r="AN13" s="252"/>
      <c r="AO13" s="252"/>
      <c r="AP13" s="252"/>
      <c r="AQ13" s="252"/>
    </row>
    <row r="14" spans="1:43" ht="19.5" thickBot="1" x14ac:dyDescent="0.3">
      <c r="A14" s="126" t="str">
        <f>IF(1=1,IF(E14="","",A9),N("A11"))</f>
        <v/>
      </c>
      <c r="B14" s="127" t="str">
        <f>IF(1=1,IF(E14="","",B9),N("B11"))</f>
        <v/>
      </c>
      <c r="C14" s="128"/>
      <c r="D14" s="129" t="str">
        <f>IF(ISBLANK(E14),"",LARGE(D9:D13,1)+1)</f>
        <v/>
      </c>
      <c r="E14" s="130"/>
      <c r="F14" s="131"/>
      <c r="G14" s="170"/>
      <c r="H14" s="105"/>
      <c r="I14" s="132" t="str">
        <f>IF(1=1,IF(E14="","",I9),N("H11"))</f>
        <v/>
      </c>
      <c r="J14" s="133" t="str">
        <f>IF(1=1,IF(E14="","",J9),N("I11"))</f>
        <v/>
      </c>
      <c r="K14" s="134" t="str">
        <f>IF(1=1,IF(E14="","",K9),N("J11"))</f>
        <v/>
      </c>
      <c r="L14" s="135" t="str">
        <f>IF(1=1,IF(OR(J14="",O14="",NOT(ISNUMBER(J14)),NOT(ISNUMBER(O14)),J14=0),"",O14/J14),N("L11"))</f>
        <v/>
      </c>
      <c r="M14" s="136" t="str">
        <f>IF(1=1,IF(OR(L14="",NOT(ISNUMBER(F14))),"",F14*L14*IFERROR(INDEX(D384:D428,MATCH(AE14,B384:B428,0)),1)),N("M13"))</f>
        <v/>
      </c>
      <c r="N14" s="137" t="str">
        <f>IF(1=1,IF(F14="","",IF(G14="","",IFERROR(INDEX(E384:E428,MATCH(AE14,B384:B428,0)),G14&amp;""))),N("N6"))</f>
        <v/>
      </c>
      <c r="O14" s="138" t="str">
        <f>IF(1=1,IF(E14="","",O9),N("K11"))</f>
        <v/>
      </c>
      <c r="P14" s="139" t="str">
        <f>IF(1=1,IF(M14="","",IF(AND(ISNUMBER(M14),M14&lt;1,N14="kg"),MAX(1,ROUND(M14*1000,0)),IF(AND(ISNUMBER(M14),M14&lt;1,N14="L"),MAX(1,ROUND(M14*100,0)),ROUND(M14,3)))),N("O11"))</f>
        <v/>
      </c>
      <c r="Q14" s="140" t="str">
        <f>IF(1=1,IF(M14="","",IF(AND(ISNUMBER(M14),M14&lt;1,N14="kg"),"g",IF(AND(ISNUMBER(M14),M14&lt;1,N14="L"),"cl",N14))),N("P11"))</f>
        <v/>
      </c>
      <c r="R14" s="115" t="str">
        <f>IF(1=1,IF(E14="","",IF(F14="","A CONTROLER",IF(NOT(ISNUMBER(F14)),"TEXTE",IF(OR(L14="",L14&lt;=0),"COMMANDE PRINCIPALE INCOMPLETE",IF(G14="","UNITE MANQUANTE",IF(COUNTIF(B384:B428,AE14)=0,"UNITE A CONTROLER","OK")))))),N("Q9"))</f>
        <v/>
      </c>
      <c r="S14" s="105"/>
      <c r="T14" s="141">
        <f t="shared" si="2"/>
        <v>0</v>
      </c>
      <c r="U14" s="133" t="str">
        <f>IF(1=1,IF(E14="","",U9),N("S11"))</f>
        <v/>
      </c>
      <c r="V14" s="133" t="str">
        <f>IF(1=1,IF(E14="","",V9),N("T11"))</f>
        <v/>
      </c>
      <c r="W14" s="135" t="str">
        <f>IF(1=1,IF(OR(U14="",V14="",NOT(ISNUMBER(U14)),NOT(ISNUMBER(V14)),U14=0),"",V14/U14),N("U11"))</f>
        <v/>
      </c>
      <c r="X14" s="136" t="str">
        <f>IF(1=1,IF(OR(W14="",NOT(ISNUMBER(F14))),"",F14*W14*IFERROR(INDEX(D384:D428,MATCH(AE14,B384:B428,0)),1)),N("V7"))</f>
        <v/>
      </c>
      <c r="Y14" s="137" t="str">
        <f>IF(1=1,IF(F14="","",IF(G14="","",IFERROR(INDEX(E384:E428,MATCH(AE14,B384:B428,0)),G14&amp;""))),N("W6"))</f>
        <v/>
      </c>
      <c r="Z14" s="142" t="str">
        <f>IF(1=1,IF(X14="","",IF(AND(ISNUMBER(X14),X14&lt;1,Y14="kg"),MAX(1,ROUND(X14*1000,0)),IF(AND(ISNUMBER(X14),X14&lt;1,Y14="L"),MAX(1,ROUND(X14*100,0)),ROUND(X14,3)))),N("X11"))</f>
        <v/>
      </c>
      <c r="AA14" s="143" t="str">
        <f>IF(1=1,IF(X14="","",IF(AND(ISNUMBER(X14),X14&lt;1,Y14="kg"),"g",IF(AND(ISNUMBER(X14),X14&lt;1,Y14="L"),"cl",Y14))),N("Y11"))</f>
        <v/>
      </c>
      <c r="AB14" s="123" t="str">
        <f>IF(1=1,IF(E14="","",IF(F14="","A CONTROLER",IF(NOT(ISNUMBER(F14)),"TEXTE",IF(OR(W14="",W14&lt;=0),"COMMANDE COUVERTS INCOMPLETE",IF(G14="","UNITE MANQUANTE",IF(COUNTIF(B384:B428,AE14)=0,"UNITE A CONTROLER","OK")))))),N("Z6"))</f>
        <v/>
      </c>
      <c r="AD14" s="144" t="str">
        <f>IF(1=1,IF(E14="","",AD9),N("AB11"))</f>
        <v/>
      </c>
      <c r="AE14" s="125" t="str">
        <f>IF(1=1,IF(G14="","",UPPER(TRIM(SUBSTITUTE(SUBSTITUTE(G14&amp;"",CHAR(160)," ")," "," ")))),N("AC11"))</f>
        <v/>
      </c>
      <c r="AG14" s="1" t="s">
        <v>30</v>
      </c>
      <c r="AI14" s="158" t="str">
        <f t="shared" ref="AI14:AJ14" si="7">A194</f>
        <v>N° 00</v>
      </c>
      <c r="AJ14" s="251" t="str">
        <f t="shared" si="7"/>
        <v>NOM DE LA RECETTE À SAISIR</v>
      </c>
      <c r="AK14" s="252"/>
      <c r="AL14" s="252"/>
      <c r="AM14" s="252"/>
      <c r="AN14" s="252"/>
      <c r="AO14" s="252"/>
      <c r="AP14" s="252"/>
      <c r="AQ14" s="252"/>
    </row>
    <row r="15" spans="1:43" ht="19.5" thickBot="1" x14ac:dyDescent="0.3">
      <c r="A15" s="126" t="str">
        <f>IF(1=1,IF(E15="","",A9),N("A12"))</f>
        <v/>
      </c>
      <c r="B15" s="127" t="str">
        <f>IF(1=1,IF(E15="","",B9),N("B12"))</f>
        <v/>
      </c>
      <c r="C15" s="128"/>
      <c r="D15" s="129" t="str">
        <f>IF(ISBLANK(E15),"",LARGE(D9:D14,1)+1)</f>
        <v/>
      </c>
      <c r="E15" s="130"/>
      <c r="F15" s="131"/>
      <c r="G15" s="170"/>
      <c r="H15" s="105"/>
      <c r="I15" s="132" t="str">
        <f>IF(1=1,IF(E15="","",I9),N("H12"))</f>
        <v/>
      </c>
      <c r="J15" s="133" t="str">
        <f>IF(1=1,IF(E15="","",J9),N("I12"))</f>
        <v/>
      </c>
      <c r="K15" s="134" t="str">
        <f>IF(1=1,IF(E15="","",K9),N("J12"))</f>
        <v/>
      </c>
      <c r="L15" s="135" t="str">
        <f>IF(1=1,IF(OR(J15="",O15="",NOT(ISNUMBER(J15)),NOT(ISNUMBER(O15)),J15=0),"",O15/J15),N("L12"))</f>
        <v/>
      </c>
      <c r="M15" s="136" t="str">
        <f>IF(1=1,IF(OR(L15="",NOT(ISNUMBER(F15))),"",F15*L15*IFERROR(INDEX(D384:D428,MATCH(AE15,B384:B428,0)),1)),N("M13"))</f>
        <v/>
      </c>
      <c r="N15" s="137" t="str">
        <f>IF(1=1,IF(F15="","",IF(G15="","",IFERROR(INDEX(E384:E428,MATCH(AE15,B384:B428,0)),G15&amp;""))),N("N6"))</f>
        <v/>
      </c>
      <c r="O15" s="138" t="str">
        <f>IF(1=1,IF(E15="","",O9),N("K12"))</f>
        <v/>
      </c>
      <c r="P15" s="139" t="str">
        <f>IF(1=1,IF(M15="","",IF(AND(ISNUMBER(M15),M15&lt;1,N15="kg"),MAX(1,ROUND(M15*1000,0)),IF(AND(ISNUMBER(M15),M15&lt;1,N15="L"),MAX(1,ROUND(M15*100,0)),ROUND(M15,3)))),N("O12"))</f>
        <v/>
      </c>
      <c r="Q15" s="140" t="str">
        <f>IF(1=1,IF(M15="","",IF(AND(ISNUMBER(M15),M15&lt;1,N15="kg"),"g",IF(AND(ISNUMBER(M15),M15&lt;1,N15="L"),"cl",N15))),N("P12"))</f>
        <v/>
      </c>
      <c r="R15" s="115" t="str">
        <f>IF(1=1,IF(E15="","",IF(F15="","A CONTROLER",IF(NOT(ISNUMBER(F15)),"TEXTE",IF(OR(L15="",L15&lt;=0),"COMMANDE PRINCIPALE INCOMPLETE",IF(G15="","UNITE MANQUANTE",IF(COUNTIF(B384:B428,AE15)=0,"UNITE A CONTROLER","OK")))))),N("Q9"))</f>
        <v/>
      </c>
      <c r="S15" s="105"/>
      <c r="T15" s="141">
        <f t="shared" si="2"/>
        <v>0</v>
      </c>
      <c r="U15" s="133" t="str">
        <f>IF(1=1,IF(E15="","",U9),N("S12"))</f>
        <v/>
      </c>
      <c r="V15" s="133" t="str">
        <f>IF(1=1,IF(E15="","",V9),N("T12"))</f>
        <v/>
      </c>
      <c r="W15" s="135" t="str">
        <f>IF(1=1,IF(OR(U15="",V15="",NOT(ISNUMBER(U15)),NOT(ISNUMBER(V15)),U15=0),"",V15/U15),N("U12"))</f>
        <v/>
      </c>
      <c r="X15" s="136" t="str">
        <f>IF(1=1,IF(OR(W15="",NOT(ISNUMBER(F15))),"",F15*W15*IFERROR(INDEX(D384:D428,MATCH(AE15,B384:B428,0)),1)),N("V7"))</f>
        <v/>
      </c>
      <c r="Y15" s="137" t="str">
        <f>IF(1=1,IF(F15="","",IF(G15="","",IFERROR(INDEX(E384:E428,MATCH(AE15,B384:B428,0)),G15&amp;""))),N("W6"))</f>
        <v/>
      </c>
      <c r="Z15" s="142" t="str">
        <f>IF(1=1,IF(X15="","",IF(AND(ISNUMBER(X15),X15&lt;1,Y15="kg"),MAX(1,ROUND(X15*1000,0)),IF(AND(ISNUMBER(X15),X15&lt;1,Y15="L"),MAX(1,ROUND(X15*100,0)),ROUND(X15,3)))),N("X12"))</f>
        <v/>
      </c>
      <c r="AA15" s="143" t="str">
        <f>IF(1=1,IF(X15="","",IF(AND(ISNUMBER(X15),X15&lt;1,Y15="kg"),"g",IF(AND(ISNUMBER(X15),X15&lt;1,Y15="L"),"cl",Y15))),N("Y12"))</f>
        <v/>
      </c>
      <c r="AB15" s="123" t="str">
        <f>IF(1=1,IF(E15="","",IF(F15="","A CONTROLER",IF(NOT(ISNUMBER(F15)),"TEXTE",IF(OR(W15="",W15&lt;=0),"COMMANDE COUVERTS INCOMPLETE",IF(G15="","UNITE MANQUANTE",IF(COUNTIF(B384:B428,AE15)=0,"UNITE A CONTROLER","OK")))))),N("Z6"))</f>
        <v/>
      </c>
      <c r="AD15" s="144" t="str">
        <f>IF(1=1,IF(E15="","",AD9),N("AB12"))</f>
        <v/>
      </c>
      <c r="AE15" s="125" t="str">
        <f>IF(1=1,IF(G15="","",UPPER(TRIM(SUBSTITUTE(SUBSTITUTE(G15&amp;"",CHAR(160)," ")," "," ")))),N("AC12"))</f>
        <v/>
      </c>
      <c r="AG15" s="4" t="s">
        <v>31</v>
      </c>
      <c r="AI15" s="100" t="str">
        <f t="shared" ref="AI15:AJ15" si="8">A231</f>
        <v>N° 00</v>
      </c>
      <c r="AJ15" s="251" t="str">
        <f t="shared" si="8"/>
        <v>NOM DE LA RECETTE À SAISIR</v>
      </c>
      <c r="AK15" s="252"/>
      <c r="AL15" s="252"/>
      <c r="AM15" s="252"/>
      <c r="AN15" s="252"/>
      <c r="AO15" s="252"/>
      <c r="AP15" s="252"/>
      <c r="AQ15" s="252"/>
    </row>
    <row r="16" spans="1:43" ht="19.5" thickBot="1" x14ac:dyDescent="0.3">
      <c r="A16" s="126" t="str">
        <f>IF(1=1,IF(E16="","",A9),N("A13"))</f>
        <v/>
      </c>
      <c r="B16" s="127" t="str">
        <f>IF(1=1,IF(E16="","",B9),N("B13"))</f>
        <v/>
      </c>
      <c r="C16" s="128"/>
      <c r="D16" s="129" t="str">
        <f>IF(ISBLANK(E16),"",LARGE(D9:D15,1)+1)</f>
        <v/>
      </c>
      <c r="E16" s="130"/>
      <c r="F16" s="131"/>
      <c r="G16" s="170"/>
      <c r="H16" s="105"/>
      <c r="I16" s="132" t="str">
        <f>IF(1=1,IF(E16="","",I9),N("H13"))</f>
        <v/>
      </c>
      <c r="J16" s="133" t="str">
        <f>IF(1=1,IF(E16="","",J9),N("I13"))</f>
        <v/>
      </c>
      <c r="K16" s="134" t="str">
        <f>IF(1=1,IF(E16="","",K9),N("J13"))</f>
        <v/>
      </c>
      <c r="L16" s="135" t="str">
        <f>IF(1=1,IF(OR(J16="",O16="",NOT(ISNUMBER(J16)),NOT(ISNUMBER(O16)),J16=0),"",O16/J16),N("L13"))</f>
        <v/>
      </c>
      <c r="M16" s="136" t="str">
        <f>IF(1=1,IF(OR(L16="",NOT(ISNUMBER(F16))),"",F16*L16*IFERROR(INDEX(D384:D428,MATCH(AE16,B384:B428,0)),1)),N("M13"))</f>
        <v/>
      </c>
      <c r="N16" s="137" t="str">
        <f>IF(1=1,IF(F16="","",IF(G16="","",IFERROR(INDEX(E384:E428,MATCH(AE16,B384:B428,0)),G16&amp;""))),N("N6"))</f>
        <v/>
      </c>
      <c r="O16" s="138" t="str">
        <f>IF(1=1,IF(E16="","",O9),N("K13"))</f>
        <v/>
      </c>
      <c r="P16" s="139" t="str">
        <f>IF(1=1,IF(M16="","",IF(AND(ISNUMBER(M16),M16&lt;1,N16="kg"),MAX(1,ROUND(M16*1000,0)),IF(AND(ISNUMBER(M16),M16&lt;1,N16="L"),MAX(1,ROUND(M16*100,0)),ROUND(M16,3)))),N("O13"))</f>
        <v/>
      </c>
      <c r="Q16" s="140" t="str">
        <f>IF(1=1,IF(M16="","",IF(AND(ISNUMBER(M16),M16&lt;1,N16="kg"),"g",IF(AND(ISNUMBER(M16),M16&lt;1,N16="L"),"cl",N16))),N("P13"))</f>
        <v/>
      </c>
      <c r="R16" s="115" t="str">
        <f>IF(1=1,IF(E16="","",IF(F16="","A CONTROLER",IF(NOT(ISNUMBER(F16)),"TEXTE",IF(OR(L16="",L16&lt;=0),"COMMANDE PRINCIPALE INCOMPLETE",IF(G16="","UNITE MANQUANTE",IF(COUNTIF(B384:B428,AE16)=0,"UNITE A CONTROLER","OK")))))),N("Q9"))</f>
        <v/>
      </c>
      <c r="S16" s="105"/>
      <c r="T16" s="141">
        <f t="shared" si="2"/>
        <v>0</v>
      </c>
      <c r="U16" s="133" t="str">
        <f>IF(1=1,IF(E16="","",U9),N("S13"))</f>
        <v/>
      </c>
      <c r="V16" s="133" t="str">
        <f>IF(1=1,IF(E16="","",V9),N("T13"))</f>
        <v/>
      </c>
      <c r="W16" s="135" t="str">
        <f>IF(1=1,IF(OR(U16="",V16="",NOT(ISNUMBER(U16)),NOT(ISNUMBER(V16)),U16=0),"",V16/U16),N("U13"))</f>
        <v/>
      </c>
      <c r="X16" s="136" t="str">
        <f>IF(1=1,IF(OR(W16="",NOT(ISNUMBER(F16))),"",F16*W16*IFERROR(INDEX(D384:D428,MATCH(AE16,B384:B428,0)),1)),N("V7"))</f>
        <v/>
      </c>
      <c r="Y16" s="137" t="str">
        <f>IF(1=1,IF(F16="","",IF(G16="","",IFERROR(INDEX(E384:E428,MATCH(AE16,B384:B428,0)),G16&amp;""))),N("W6"))</f>
        <v/>
      </c>
      <c r="Z16" s="142" t="str">
        <f>IF(1=1,IF(X16="","",IF(AND(ISNUMBER(X16),X16&lt;1,Y16="kg"),MAX(1,ROUND(X16*1000,0)),IF(AND(ISNUMBER(X16),X16&lt;1,Y16="L"),MAX(1,ROUND(X16*100,0)),ROUND(X16,3)))),N("X13"))</f>
        <v/>
      </c>
      <c r="AA16" s="143" t="str">
        <f>IF(1=1,IF(X16="","",IF(AND(ISNUMBER(X16),X16&lt;1,Y16="kg"),"g",IF(AND(ISNUMBER(X16),X16&lt;1,Y16="L"),"cl",Y16))),N("Y13"))</f>
        <v/>
      </c>
      <c r="AB16" s="123" t="str">
        <f>IF(1=1,IF(E16="","",IF(F16="","A CONTROLER",IF(NOT(ISNUMBER(F16)),"TEXTE",IF(OR(W16="",W16&lt;=0),"COMMANDE COUVERTS INCOMPLETE",IF(G16="","UNITE MANQUANTE",IF(COUNTIF(B384:B428,AE16)=0,"UNITE A CONTROLER","OK")))))),N("Z6"))</f>
        <v/>
      </c>
      <c r="AD16" s="144" t="str">
        <f>IF(1=1,IF(E16="","",AD9),N("AB13"))</f>
        <v/>
      </c>
      <c r="AE16" s="125" t="str">
        <f>IF(1=1,IF(G16="","",UPPER(TRIM(SUBSTITUTE(SUBSTITUTE(G16&amp;"",CHAR(160)," ")," "," ")))),N("AC13"))</f>
        <v/>
      </c>
      <c r="AG16" s="4" t="s">
        <v>32</v>
      </c>
      <c r="AI16" s="158" t="str">
        <f t="shared" ref="AI16:AJ16" si="9">A268</f>
        <v>N° 00</v>
      </c>
      <c r="AJ16" s="251" t="str">
        <f t="shared" si="9"/>
        <v>NOM DE LA RECETTE À SAISIR</v>
      </c>
      <c r="AK16" s="252"/>
      <c r="AL16" s="252"/>
      <c r="AM16" s="252"/>
      <c r="AN16" s="252"/>
      <c r="AO16" s="252"/>
      <c r="AP16" s="252"/>
      <c r="AQ16" s="252"/>
    </row>
    <row r="17" spans="1:43" ht="19.5" thickBot="1" x14ac:dyDescent="0.3">
      <c r="A17" s="126" t="str">
        <f>IF(1=1,IF(E17="","",A9),N("A14"))</f>
        <v/>
      </c>
      <c r="B17" s="127" t="str">
        <f>IF(1=1,IF(E17="","",B9),N("B14"))</f>
        <v/>
      </c>
      <c r="C17" s="128"/>
      <c r="D17" s="129" t="str">
        <f>IF(ISBLANK(E17),"",LARGE(D9:D16,1)+1)</f>
        <v/>
      </c>
      <c r="E17" s="130"/>
      <c r="F17" s="131"/>
      <c r="G17" s="170"/>
      <c r="H17" s="105"/>
      <c r="I17" s="132" t="str">
        <f>IF(1=1,IF(E17="","",I9),N("H14"))</f>
        <v/>
      </c>
      <c r="J17" s="133" t="str">
        <f>IF(1=1,IF(E17="","",J9),N("I14"))</f>
        <v/>
      </c>
      <c r="K17" s="134" t="str">
        <f>IF(1=1,IF(E17="","",K9),N("J14"))</f>
        <v/>
      </c>
      <c r="L17" s="135" t="str">
        <f>IF(1=1,IF(OR(J17="",O17="",NOT(ISNUMBER(J17)),NOT(ISNUMBER(O17)),J17=0),"",O17/J17),N("L14"))</f>
        <v/>
      </c>
      <c r="M17" s="136" t="str">
        <f>IF(1=1,IF(OR(L17="",NOT(ISNUMBER(F17))),"",F17*L17*IFERROR(INDEX(D384:D428,MATCH(AE17,B384:B428,0)),1)),N("M13"))</f>
        <v/>
      </c>
      <c r="N17" s="137" t="str">
        <f>IF(1=1,IF(F17="","",IF(G17="","",IFERROR(INDEX(E384:E428,MATCH(AE17,B384:B428,0)),G17&amp;""))),N("N6"))</f>
        <v/>
      </c>
      <c r="O17" s="138" t="str">
        <f>IF(1=1,IF(E17="","",O9),N("K14"))</f>
        <v/>
      </c>
      <c r="P17" s="139" t="str">
        <f>IF(1=1,IF(M17="","",IF(AND(ISNUMBER(M17),M17&lt;1,N17="kg"),MAX(1,ROUND(M17*1000,0)),IF(AND(ISNUMBER(M17),M17&lt;1,N17="L"),MAX(1,ROUND(M17*100,0)),ROUND(M17,3)))),N("O14"))</f>
        <v/>
      </c>
      <c r="Q17" s="140" t="str">
        <f>IF(1=1,IF(M17="","",IF(AND(ISNUMBER(M17),M17&lt;1,N17="kg"),"g",IF(AND(ISNUMBER(M17),M17&lt;1,N17="L"),"cl",N17))),N("P14"))</f>
        <v/>
      </c>
      <c r="R17" s="115" t="str">
        <f>IF(1=1,IF(E17="","",IF(F17="","A CONTROLER",IF(NOT(ISNUMBER(F17)),"TEXTE",IF(OR(L17="",L17&lt;=0),"COMMANDE PRINCIPALE INCOMPLETE",IF(G17="","UNITE MANQUANTE",IF(COUNTIF(B384:B428,AE17)=0,"UNITE A CONTROLER","OK")))))),N("Q9"))</f>
        <v/>
      </c>
      <c r="S17" s="105"/>
      <c r="T17" s="141">
        <f t="shared" si="2"/>
        <v>0</v>
      </c>
      <c r="U17" s="133" t="str">
        <f>IF(1=1,IF(E17="","",U9),N("S14"))</f>
        <v/>
      </c>
      <c r="V17" s="133" t="str">
        <f>IF(1=1,IF(E17="","",V9),N("T14"))</f>
        <v/>
      </c>
      <c r="W17" s="135" t="str">
        <f>IF(1=1,IF(OR(U17="",V17="",NOT(ISNUMBER(U17)),NOT(ISNUMBER(V17)),U17=0),"",V17/U17),N("U14"))</f>
        <v/>
      </c>
      <c r="X17" s="136" t="str">
        <f>IF(1=1,IF(OR(W17="",NOT(ISNUMBER(F17))),"",F17*W17*IFERROR(INDEX(D384:D428,MATCH(AE17,B384:B428,0)),1)),N("V7"))</f>
        <v/>
      </c>
      <c r="Y17" s="137" t="str">
        <f>IF(1=1,IF(F17="","",IF(G17="","",IFERROR(INDEX(E384:E428,MATCH(AE17,B384:B428,0)),G17&amp;""))),N("W6"))</f>
        <v/>
      </c>
      <c r="Z17" s="142" t="str">
        <f>IF(1=1,IF(X17="","",IF(AND(ISNUMBER(X17),X17&lt;1,Y17="kg"),MAX(1,ROUND(X17*1000,0)),IF(AND(ISNUMBER(X17),X17&lt;1,Y17="L"),MAX(1,ROUND(X17*100,0)),ROUND(X17,3)))),N("X14"))</f>
        <v/>
      </c>
      <c r="AA17" s="143" t="str">
        <f>IF(1=1,IF(X17="","",IF(AND(ISNUMBER(X17),X17&lt;1,Y17="kg"),"g",IF(AND(ISNUMBER(X17),X17&lt;1,Y17="L"),"cl",Y17))),N("Y14"))</f>
        <v/>
      </c>
      <c r="AB17" s="123" t="str">
        <f>IF(1=1,IF(E17="","",IF(F17="","A CONTROLER",IF(NOT(ISNUMBER(F17)),"TEXTE",IF(OR(W17="",W17&lt;=0),"COMMANDE COUVERTS INCOMPLETE",IF(G17="","UNITE MANQUANTE",IF(COUNTIF(B384:B428,AE17)=0,"UNITE A CONTROLER","OK")))))),N("Z6"))</f>
        <v/>
      </c>
      <c r="AD17" s="144" t="str">
        <f>IF(1=1,IF(E17="","",AD9),N("AB14"))</f>
        <v/>
      </c>
      <c r="AE17" s="125" t="str">
        <f>IF(1=1,IF(G17="","",UPPER(TRIM(SUBSTITUTE(SUBSTITUTE(G17&amp;"",CHAR(160)," ")," "," ")))),N("AC14"))</f>
        <v/>
      </c>
      <c r="AG17" s="4" t="s">
        <v>33</v>
      </c>
      <c r="AI17" s="100" t="str">
        <f t="shared" ref="AI17:AJ17" si="10">A305</f>
        <v>N° 00</v>
      </c>
      <c r="AJ17" s="251" t="str">
        <f t="shared" si="10"/>
        <v>NOM DE LA RECETTE À SAISIR</v>
      </c>
      <c r="AK17" s="252"/>
      <c r="AL17" s="252"/>
      <c r="AM17" s="252"/>
      <c r="AN17" s="252"/>
      <c r="AO17" s="252"/>
      <c r="AP17" s="252"/>
      <c r="AQ17" s="252"/>
    </row>
    <row r="18" spans="1:43" ht="18.75" x14ac:dyDescent="0.25">
      <c r="A18" s="126" t="str">
        <f>IF(1=1,IF(E18="","",A9),N("A15"))</f>
        <v/>
      </c>
      <c r="B18" s="127" t="str">
        <f>IF(1=1,IF(E18="","",B9),N("B15"))</f>
        <v/>
      </c>
      <c r="C18" s="128"/>
      <c r="D18" s="129" t="str">
        <f>IF(ISBLANK(E18),"",LARGE(D9:D17,1)+1)</f>
        <v/>
      </c>
      <c r="E18" s="130"/>
      <c r="F18" s="131"/>
      <c r="G18" s="170"/>
      <c r="H18" s="105"/>
      <c r="I18" s="132" t="str">
        <f>IF(1=1,IF(E18="","",I9),N("H15"))</f>
        <v/>
      </c>
      <c r="J18" s="133" t="str">
        <f>IF(1=1,IF(E18="","",J9),N("I15"))</f>
        <v/>
      </c>
      <c r="K18" s="134" t="str">
        <f>IF(1=1,IF(E18="","",K9),N("J15"))</f>
        <v/>
      </c>
      <c r="L18" s="135" t="str">
        <f>IF(1=1,IF(OR(J18="",O18="",NOT(ISNUMBER(J18)),NOT(ISNUMBER(O18)),J18=0),"",O18/J18),N("L15"))</f>
        <v/>
      </c>
      <c r="M18" s="136" t="str">
        <f>IF(1=1,IF(OR(L18="",NOT(ISNUMBER(F18))),"",F18*L18*IFERROR(INDEX(D384:D428,MATCH(AE18,B384:B428,0)),1)),N("M13"))</f>
        <v/>
      </c>
      <c r="N18" s="137" t="str">
        <f>IF(1=1,IF(F18="","",IF(G18="","",IFERROR(INDEX(E384:E428,MATCH(AE18,B384:B428,0)),G18&amp;""))),N("N6"))</f>
        <v/>
      </c>
      <c r="O18" s="138" t="str">
        <f>IF(1=1,IF(E18="","",O9),N("K15"))</f>
        <v/>
      </c>
      <c r="P18" s="139" t="str">
        <f>IF(1=1,IF(M18="","",IF(AND(ISNUMBER(M18),M18&lt;1,N18="kg"),MAX(1,ROUND(M18*1000,0)),IF(AND(ISNUMBER(M18),M18&lt;1,N18="L"),MAX(1,ROUND(M18*100,0)),ROUND(M18,3)))),N("O15"))</f>
        <v/>
      </c>
      <c r="Q18" s="140" t="str">
        <f>IF(1=1,IF(M18="","",IF(AND(ISNUMBER(M18),M18&lt;1,N18="kg"),"g",IF(AND(ISNUMBER(M18),M18&lt;1,N18="L"),"cl",N18))),N("P15"))</f>
        <v/>
      </c>
      <c r="R18" s="115" t="str">
        <f>IF(1=1,IF(E18="","",IF(F18="","A CONTROLER",IF(NOT(ISNUMBER(F18)),"TEXTE",IF(OR(L18="",L18&lt;=0),"COMMANDE PRINCIPALE INCOMPLETE",IF(G18="","UNITE MANQUANTE",IF(COUNTIF(B384:B428,AE18)=0,"UNITE A CONTROLER","OK")))))),N("Q9"))</f>
        <v/>
      </c>
      <c r="S18" s="105"/>
      <c r="T18" s="141">
        <f t="shared" si="2"/>
        <v>0</v>
      </c>
      <c r="U18" s="133" t="str">
        <f>IF(1=1,IF(E18="","",U9),N("S15"))</f>
        <v/>
      </c>
      <c r="V18" s="133" t="str">
        <f>IF(1=1,IF(E18="","",V9),N("T15"))</f>
        <v/>
      </c>
      <c r="W18" s="135" t="str">
        <f>IF(1=1,IF(OR(U18="",V18="",NOT(ISNUMBER(U18)),NOT(ISNUMBER(V18)),U18=0),"",V18/U18),N("U15"))</f>
        <v/>
      </c>
      <c r="X18" s="136" t="str">
        <f>IF(1=1,IF(OR(W18="",NOT(ISNUMBER(F18))),"",F18*W18*IFERROR(INDEX(D384:D428,MATCH(AE18,B384:B428,0)),1)),N("V7"))</f>
        <v/>
      </c>
      <c r="Y18" s="137" t="str">
        <f>IF(1=1,IF(F18="","",IF(G18="","",IFERROR(INDEX(E384:E428,MATCH(AE18,B384:B428,0)),G18&amp;""))),N("W6"))</f>
        <v/>
      </c>
      <c r="Z18" s="142" t="str">
        <f>IF(1=1,IF(X18="","",IF(AND(ISNUMBER(X18),X18&lt;1,Y18="kg"),MAX(1,ROUND(X18*1000,0)),IF(AND(ISNUMBER(X18),X18&lt;1,Y18="L"),MAX(1,ROUND(X18*100,0)),ROUND(X18,3)))),N("X15"))</f>
        <v/>
      </c>
      <c r="AA18" s="143" t="str">
        <f>IF(1=1,IF(X18="","",IF(AND(ISNUMBER(X18),X18&lt;1,Y18="kg"),"g",IF(AND(ISNUMBER(X18),X18&lt;1,Y18="L"),"cl",Y18))),N("Y15"))</f>
        <v/>
      </c>
      <c r="AB18" s="123" t="str">
        <f>IF(1=1,IF(E18="","",IF(F18="","A CONTROLER",IF(NOT(ISNUMBER(F18)),"TEXTE",IF(OR(W18="",W18&lt;=0),"COMMANDE COUVERTS INCOMPLETE",IF(G18="","UNITE MANQUANTE",IF(COUNTIF(B384:B428,AE18)=0,"UNITE A CONTROLER","OK")))))),N("Z6"))</f>
        <v/>
      </c>
      <c r="AD18" s="144" t="str">
        <f>IF(1=1,IF(E18="","",AD9),N("AB15"))</f>
        <v/>
      </c>
      <c r="AE18" s="125" t="str">
        <f>IF(1=1,IF(G18="","",UPPER(TRIM(SUBSTITUTE(SUBSTITUTE(G18&amp;"",CHAR(160)," ")," "," ")))),N("AC15"))</f>
        <v/>
      </c>
      <c r="AG18" s="5" t="s">
        <v>34</v>
      </c>
      <c r="AI18" s="158" t="str">
        <f t="shared" ref="AI18:AJ18" si="11">A342</f>
        <v>N° 00</v>
      </c>
      <c r="AJ18" s="251" t="str">
        <f t="shared" si="11"/>
        <v>NOM DE LA RECETTE À SAISIR</v>
      </c>
      <c r="AK18" s="252"/>
      <c r="AL18" s="252"/>
      <c r="AM18" s="252"/>
      <c r="AN18" s="252"/>
      <c r="AO18" s="252"/>
      <c r="AP18" s="252"/>
      <c r="AQ18" s="252"/>
    </row>
    <row r="19" spans="1:43" ht="15.75" x14ac:dyDescent="0.25">
      <c r="A19" s="126" t="str">
        <f>IF(1=1,IF(E19="","",A9),N("A16"))</f>
        <v/>
      </c>
      <c r="B19" s="127" t="str">
        <f>IF(1=1,IF(E19="","",B9),N("B16"))</f>
        <v/>
      </c>
      <c r="C19" s="128"/>
      <c r="D19" s="129" t="str">
        <f>IF(ISBLANK(E19),"",LARGE(D9:D18,1)+1)</f>
        <v/>
      </c>
      <c r="E19" s="130"/>
      <c r="F19" s="131"/>
      <c r="G19" s="170"/>
      <c r="H19" s="105"/>
      <c r="I19" s="132" t="str">
        <f>IF(1=1,IF(E19="","",I9),N("H16"))</f>
        <v/>
      </c>
      <c r="J19" s="133" t="str">
        <f>IF(1=1,IF(E19="","",J9),N("I16"))</f>
        <v/>
      </c>
      <c r="K19" s="134" t="str">
        <f>IF(1=1,IF(E19="","",K9),N("J16"))</f>
        <v/>
      </c>
      <c r="L19" s="135" t="str">
        <f>IF(1=1,IF(OR(J19="",O19="",NOT(ISNUMBER(J19)),NOT(ISNUMBER(O19)),J19=0),"",O19/J19),N("L16"))</f>
        <v/>
      </c>
      <c r="M19" s="136" t="str">
        <f>IF(1=1,IF(OR(L19="",NOT(ISNUMBER(F19))),"",F19*L19*IFERROR(INDEX(D384:D428,MATCH(AE19,B384:B428,0)),1)),N("M13"))</f>
        <v/>
      </c>
      <c r="N19" s="137" t="str">
        <f>IF(1=1,IF(F19="","",IF(G19="","",IFERROR(INDEX(E384:E428,MATCH(AE19,B384:B428,0)),G19&amp;""))),N("N6"))</f>
        <v/>
      </c>
      <c r="O19" s="138" t="str">
        <f>IF(1=1,IF(E19="","",O9),N("K16"))</f>
        <v/>
      </c>
      <c r="P19" s="139" t="str">
        <f>IF(1=1,IF(M19="","",IF(AND(ISNUMBER(M19),M19&lt;1,N19="kg"),MAX(1,ROUND(M19*1000,0)),IF(AND(ISNUMBER(M19),M19&lt;1,N19="L"),MAX(1,ROUND(M19*100,0)),ROUND(M19,3)))),N("O16"))</f>
        <v/>
      </c>
      <c r="Q19" s="140" t="str">
        <f>IF(1=1,IF(M19="","",IF(AND(ISNUMBER(M19),M19&lt;1,N19="kg"),"g",IF(AND(ISNUMBER(M19),M19&lt;1,N19="L"),"cl",N19))),N("P16"))</f>
        <v/>
      </c>
      <c r="R19" s="115" t="str">
        <f>IF(1=1,IF(E19="","",IF(F19="","A CONTROLER",IF(NOT(ISNUMBER(F19)),"TEXTE",IF(OR(L19="",L19&lt;=0),"COMMANDE PRINCIPALE INCOMPLETE",IF(G19="","UNITE MANQUANTE",IF(COUNTIF(B384:B428,AE19)=0,"UNITE A CONTROLER","OK")))))),N("Q9"))</f>
        <v/>
      </c>
      <c r="S19" s="105"/>
      <c r="T19" s="141">
        <f t="shared" si="2"/>
        <v>0</v>
      </c>
      <c r="U19" s="133" t="str">
        <f>IF(1=1,IF(E19="","",U9),N("S16"))</f>
        <v/>
      </c>
      <c r="V19" s="133" t="str">
        <f>IF(1=1,IF(E19="","",V9),N("T16"))</f>
        <v/>
      </c>
      <c r="W19" s="135" t="str">
        <f>IF(1=1,IF(OR(U19="",V19="",NOT(ISNUMBER(U19)),NOT(ISNUMBER(V19)),U19=0),"",V19/U19),N("U16"))</f>
        <v/>
      </c>
      <c r="X19" s="136" t="str">
        <f>IF(1=1,IF(OR(W19="",NOT(ISNUMBER(F19))),"",F19*W19*IFERROR(INDEX(D384:D428,MATCH(AE19,B384:B428,0)),1)),N("V7"))</f>
        <v/>
      </c>
      <c r="Y19" s="137" t="str">
        <f>IF(1=1,IF(F19="","",IF(G19="","",IFERROR(INDEX(E384:E428,MATCH(AE19,B384:B428,0)),G19&amp;""))),N("W6"))</f>
        <v/>
      </c>
      <c r="Z19" s="142" t="str">
        <f>IF(1=1,IF(X19="","",IF(AND(ISNUMBER(X19),X19&lt;1,Y19="kg"),MAX(1,ROUND(X19*1000,0)),IF(AND(ISNUMBER(X19),X19&lt;1,Y19="L"),MAX(1,ROUND(X19*100,0)),ROUND(X19,3)))),N("X16"))</f>
        <v/>
      </c>
      <c r="AA19" s="143" t="str">
        <f>IF(1=1,IF(X19="","",IF(AND(ISNUMBER(X19),X19&lt;1,Y19="kg"),"g",IF(AND(ISNUMBER(X19),X19&lt;1,Y19="L"),"cl",Y19))),N("Y16"))</f>
        <v/>
      </c>
      <c r="AB19" s="123" t="str">
        <f>IF(1=1,IF(E19="","",IF(F19="","A CONTROLER",IF(NOT(ISNUMBER(F19)),"TEXTE",IF(OR(W19="",W19&lt;=0),"COMMANDE COUVERTS INCOMPLETE",IF(G19="","UNITE MANQUANTE",IF(COUNTIF(B384:B428,AE19)=0,"UNITE A CONTROLER","OK")))))),N("Z6"))</f>
        <v/>
      </c>
      <c r="AD19" s="144" t="str">
        <f>IF(1=1,IF(E19="","",AD9),N("AB16"))</f>
        <v/>
      </c>
      <c r="AE19" s="125" t="str">
        <f>IF(1=1,IF(G19="","",UPPER(TRIM(SUBSTITUTE(SUBSTITUTE(G19&amp;"",CHAR(160)," ")," "," ")))),N("AC16"))</f>
        <v/>
      </c>
      <c r="AG19" s="5" t="s">
        <v>35</v>
      </c>
    </row>
    <row r="20" spans="1:43" ht="15.75" x14ac:dyDescent="0.25">
      <c r="A20" s="126" t="str">
        <f>IF(1=1,IF(E20="","",A9),N("A17"))</f>
        <v/>
      </c>
      <c r="B20" s="127" t="str">
        <f>IF(1=1,IF(E20="","",B9),N("B17"))</f>
        <v/>
      </c>
      <c r="C20" s="128"/>
      <c r="D20" s="129" t="str">
        <f>IF(ISBLANK(E20),"",LARGE(D9:D19,1)+1)</f>
        <v/>
      </c>
      <c r="E20" s="130"/>
      <c r="F20" s="131"/>
      <c r="G20" s="170"/>
      <c r="H20" s="105"/>
      <c r="I20" s="132" t="str">
        <f>IF(1=1,IF(E20="","",I9),N("H17"))</f>
        <v/>
      </c>
      <c r="J20" s="133" t="str">
        <f>IF(1=1,IF(E20="","",J9),N("I17"))</f>
        <v/>
      </c>
      <c r="K20" s="134" t="str">
        <f>IF(1=1,IF(E20="","",K9),N("J17"))</f>
        <v/>
      </c>
      <c r="L20" s="135" t="str">
        <f>IF(1=1,IF(OR(J20="",O20="",NOT(ISNUMBER(J20)),NOT(ISNUMBER(O20)),J20=0),"",O20/J20),N("L17"))</f>
        <v/>
      </c>
      <c r="M20" s="136" t="str">
        <f>IF(1=1,IF(OR(L20="",NOT(ISNUMBER(F20))),"",F20*L20*IFERROR(INDEX(D384:D428,MATCH(AE20,B384:B428,0)),1)),N("M13"))</f>
        <v/>
      </c>
      <c r="N20" s="137" t="str">
        <f>IF(1=1,IF(F20="","",IF(G20="","",IFERROR(INDEX(E384:E428,MATCH(AE20,B384:B428,0)),G20&amp;""))),N("N6"))</f>
        <v/>
      </c>
      <c r="O20" s="138" t="str">
        <f>IF(1=1,IF(E20="","",O9),N("K17"))</f>
        <v/>
      </c>
      <c r="P20" s="139" t="str">
        <f>IF(1=1,IF(M20="","",IF(AND(ISNUMBER(M20),M20&lt;1,N20="kg"),MAX(1,ROUND(M20*1000,0)),IF(AND(ISNUMBER(M20),M20&lt;1,N20="L"),MAX(1,ROUND(M20*100,0)),ROUND(M20,3)))),N("O17"))</f>
        <v/>
      </c>
      <c r="Q20" s="140" t="str">
        <f>IF(1=1,IF(M20="","",IF(AND(ISNUMBER(M20),M20&lt;1,N20="kg"),"g",IF(AND(ISNUMBER(M20),M20&lt;1,N20="L"),"cl",N20))),N("P17"))</f>
        <v/>
      </c>
      <c r="R20" s="115" t="str">
        <f>IF(1=1,IF(E20="","",IF(F20="","A CONTROLER",IF(NOT(ISNUMBER(F20)),"TEXTE",IF(OR(L20="",L20&lt;=0),"COMMANDE PRINCIPALE INCOMPLETE",IF(G20="","UNITE MANQUANTE",IF(COUNTIF(B384:B428,AE20)=0,"UNITE A CONTROLER","OK")))))),N("Q9"))</f>
        <v/>
      </c>
      <c r="S20" s="105"/>
      <c r="T20" s="141">
        <f t="shared" si="2"/>
        <v>0</v>
      </c>
      <c r="U20" s="133" t="str">
        <f>IF(1=1,IF(E20="","",U9),N("S17"))</f>
        <v/>
      </c>
      <c r="V20" s="133" t="str">
        <f>IF(1=1,IF(E20="","",V9),N("T17"))</f>
        <v/>
      </c>
      <c r="W20" s="135" t="str">
        <f>IF(1=1,IF(OR(U20="",V20="",NOT(ISNUMBER(U20)),NOT(ISNUMBER(V20)),U20=0),"",V20/U20),N("U17"))</f>
        <v/>
      </c>
      <c r="X20" s="136" t="str">
        <f>IF(1=1,IF(OR(W20="",NOT(ISNUMBER(F20))),"",F20*W20*IFERROR(INDEX(D384:D428,MATCH(AE20,B384:B428,0)),1)),N("V7"))</f>
        <v/>
      </c>
      <c r="Y20" s="137" t="str">
        <f>IF(1=1,IF(F20="","",IF(G20="","",IFERROR(INDEX(E384:E428,MATCH(AE20,B384:B428,0)),G20&amp;""))),N("W6"))</f>
        <v/>
      </c>
      <c r="Z20" s="142" t="str">
        <f>IF(1=1,IF(X20="","",IF(AND(ISNUMBER(X20),X20&lt;1,Y20="kg"),MAX(1,ROUND(X20*1000,0)),IF(AND(ISNUMBER(X20),X20&lt;1,Y20="L"),MAX(1,ROUND(X20*100,0)),ROUND(X20,3)))),N("X17"))</f>
        <v/>
      </c>
      <c r="AA20" s="143" t="str">
        <f>IF(1=1,IF(X20="","",IF(AND(ISNUMBER(X20),X20&lt;1,Y20="kg"),"g",IF(AND(ISNUMBER(X20),X20&lt;1,Y20="L"),"cl",Y20))),N("Y17"))</f>
        <v/>
      </c>
      <c r="AB20" s="123" t="str">
        <f>IF(1=1,IF(E20="","",IF(F20="","A CONTROLER",IF(NOT(ISNUMBER(F20)),"TEXTE",IF(OR(W20="",W20&lt;=0),"COMMANDE COUVERTS INCOMPLETE",IF(G20="","UNITE MANQUANTE",IF(COUNTIF(B384:B428,AE20)=0,"UNITE A CONTROLER","OK")))))),N("Z6"))</f>
        <v/>
      </c>
      <c r="AD20" s="144" t="str">
        <f>IF(1=1,IF(E20="","",AD9),N("AB17"))</f>
        <v/>
      </c>
      <c r="AE20" s="125" t="str">
        <f>IF(1=1,IF(G20="","",UPPER(TRIM(SUBSTITUTE(SUBSTITUTE(G20&amp;"",CHAR(160)," ")," "," ")))),N("AC17"))</f>
        <v/>
      </c>
      <c r="AG20" s="5" t="s">
        <v>225</v>
      </c>
    </row>
    <row r="21" spans="1:43" ht="15.75" x14ac:dyDescent="0.25">
      <c r="A21" s="126" t="str">
        <f>IF(1=1,IF(E21="","",A9),N("A18"))</f>
        <v/>
      </c>
      <c r="B21" s="127" t="str">
        <f>IF(1=1,IF(E21="","",B9),N("B18"))</f>
        <v/>
      </c>
      <c r="C21" s="128"/>
      <c r="D21" s="129" t="str">
        <f>IF(ISBLANK(E21),"",LARGE(D9:D20,1)+1)</f>
        <v/>
      </c>
      <c r="E21" s="130"/>
      <c r="F21" s="131"/>
      <c r="G21" s="170"/>
      <c r="H21" s="105"/>
      <c r="I21" s="132" t="str">
        <f>IF(1=1,IF(E21="","",I9),N("H18"))</f>
        <v/>
      </c>
      <c r="J21" s="133" t="str">
        <f>IF(1=1,IF(E21="","",J9),N("I18"))</f>
        <v/>
      </c>
      <c r="K21" s="134" t="str">
        <f>IF(1=1,IF(E21="","",K9),N("J18"))</f>
        <v/>
      </c>
      <c r="L21" s="135" t="str">
        <f>IF(1=1,IF(OR(J21="",O21="",NOT(ISNUMBER(J21)),NOT(ISNUMBER(O21)),J21=0),"",O21/J21),N("L18"))</f>
        <v/>
      </c>
      <c r="M21" s="136" t="str">
        <f>IF(1=1,IF(OR(L21="",NOT(ISNUMBER(F21))),"",F21*L21*IFERROR(INDEX(D384:D428,MATCH(AE21,B384:B428,0)),1)),N("M13"))</f>
        <v/>
      </c>
      <c r="N21" s="137" t="str">
        <f>IF(1=1,IF(F21="","",IF(G21="","",IFERROR(INDEX(E384:E428,MATCH(AE21,B384:B428,0)),G21&amp;""))),N("N6"))</f>
        <v/>
      </c>
      <c r="O21" s="138" t="str">
        <f>IF(1=1,IF(E21="","",O9),N("K18"))</f>
        <v/>
      </c>
      <c r="P21" s="139" t="str">
        <f>IF(1=1,IF(M21="","",IF(AND(ISNUMBER(M21),M21&lt;1,N21="kg"),MAX(1,ROUND(M21*1000,0)),IF(AND(ISNUMBER(M21),M21&lt;1,N21="L"),MAX(1,ROUND(M21*100,0)),ROUND(M21,3)))),N("O18"))</f>
        <v/>
      </c>
      <c r="Q21" s="140" t="str">
        <f>IF(1=1,IF(M21="","",IF(AND(ISNUMBER(M21),M21&lt;1,N21="kg"),"g",IF(AND(ISNUMBER(M21),M21&lt;1,N21="L"),"cl",N21))),N("P18"))</f>
        <v/>
      </c>
      <c r="R21" s="115" t="str">
        <f>IF(1=1,IF(E21="","",IF(F21="","A CONTROLER",IF(NOT(ISNUMBER(F21)),"TEXTE",IF(OR(L21="",L21&lt;=0),"COMMANDE PRINCIPALE INCOMPLETE",IF(G21="","UNITE MANQUANTE",IF(COUNTIF(B384:B428,AE21)=0,"UNITE A CONTROLER","OK")))))),N("Q9"))</f>
        <v/>
      </c>
      <c r="S21" s="105"/>
      <c r="T21" s="141">
        <f t="shared" si="2"/>
        <v>0</v>
      </c>
      <c r="U21" s="133" t="str">
        <f>IF(1=1,IF(E21="","",U9),N("S18"))</f>
        <v/>
      </c>
      <c r="V21" s="133" t="str">
        <f>IF(1=1,IF(E21="","",V9),N("T18"))</f>
        <v/>
      </c>
      <c r="W21" s="135" t="str">
        <f>IF(1=1,IF(OR(U21="",V21="",NOT(ISNUMBER(U21)),NOT(ISNUMBER(V21)),U21=0),"",V21/U21),N("U18"))</f>
        <v/>
      </c>
      <c r="X21" s="136" t="str">
        <f>IF(1=1,IF(OR(W21="",NOT(ISNUMBER(F21))),"",F21*W21*IFERROR(INDEX(D384:D428,MATCH(AE21,B384:B428,0)),1)),N("V7"))</f>
        <v/>
      </c>
      <c r="Y21" s="137" t="str">
        <f>IF(1=1,IF(F21="","",IF(G21="","",IFERROR(INDEX(E384:E428,MATCH(AE21,B384:B428,0)),G21&amp;""))),N("W6"))</f>
        <v/>
      </c>
      <c r="Z21" s="142" t="str">
        <f>IF(1=1,IF(X21="","",IF(AND(ISNUMBER(X21),X21&lt;1,Y21="kg"),MAX(1,ROUND(X21*1000,0)),IF(AND(ISNUMBER(X21),X21&lt;1,Y21="L"),MAX(1,ROUND(X21*100,0)),ROUND(X21,3)))),N("X18"))</f>
        <v/>
      </c>
      <c r="AA21" s="143" t="str">
        <f>IF(1=1,IF(X21="","",IF(AND(ISNUMBER(X21),X21&lt;1,Y21="kg"),"g",IF(AND(ISNUMBER(X21),X21&lt;1,Y21="L"),"cl",Y21))),N("Y18"))</f>
        <v/>
      </c>
      <c r="AB21" s="123" t="str">
        <f>IF(1=1,IF(E21="","",IF(F21="","A CONTROLER",IF(NOT(ISNUMBER(F21)),"TEXTE",IF(OR(W21="",W21&lt;=0),"COMMANDE COUVERTS INCOMPLETE",IF(G21="","UNITE MANQUANTE",IF(COUNTIF(B384:B428,AE21)=0,"UNITE A CONTROLER","OK")))))),N("Z6"))</f>
        <v/>
      </c>
      <c r="AD21" s="144" t="str">
        <f>IF(1=1,IF(E21="","",AD9),N("AB18"))</f>
        <v/>
      </c>
      <c r="AE21" s="125" t="str">
        <f>IF(1=1,IF(G21="","",UPPER(TRIM(SUBSTITUTE(SUBSTITUTE(G21&amp;"",CHAR(160)," ")," "," ")))),N("AC18"))</f>
        <v/>
      </c>
      <c r="AG21" s="5" t="s">
        <v>36</v>
      </c>
    </row>
    <row r="22" spans="1:43" ht="15.75" x14ac:dyDescent="0.25">
      <c r="A22" s="126" t="str">
        <f>IF(1=1,IF(E22="","",A9),N("A19"))</f>
        <v/>
      </c>
      <c r="B22" s="127" t="str">
        <f>IF(1=1,IF(E22="","",B9),N("B19"))</f>
        <v/>
      </c>
      <c r="C22" s="128"/>
      <c r="D22" s="129" t="str">
        <f>IF(ISBLANK(E22),"",LARGE(D9:D21,1)+1)</f>
        <v/>
      </c>
      <c r="E22" s="130"/>
      <c r="F22" s="131"/>
      <c r="G22" s="170"/>
      <c r="H22" s="105"/>
      <c r="I22" s="132" t="str">
        <f>IF(1=1,IF(E22="","",I9),N("H19"))</f>
        <v/>
      </c>
      <c r="J22" s="133" t="str">
        <f>IF(1=1,IF(E22="","",J9),N("I19"))</f>
        <v/>
      </c>
      <c r="K22" s="134" t="str">
        <f>IF(1=1,IF(E22="","",K9),N("J19"))</f>
        <v/>
      </c>
      <c r="L22" s="135" t="str">
        <f>IF(1=1,IF(OR(J22="",O22="",NOT(ISNUMBER(J22)),NOT(ISNUMBER(O22)),J22=0),"",O22/J22),N("L19"))</f>
        <v/>
      </c>
      <c r="M22" s="136" t="str">
        <f>IF(1=1,IF(OR(L22="",NOT(ISNUMBER(F22))),"",F22*L22*IFERROR(INDEX(D384:D428,MATCH(AE22,B384:B428,0)),1)),N("M13"))</f>
        <v/>
      </c>
      <c r="N22" s="137" t="str">
        <f>IF(1=1,IF(F22="","",IF(G22="","",IFERROR(INDEX(E384:E428,MATCH(AE22,B384:B428,0)),G22&amp;""))),N("N6"))</f>
        <v/>
      </c>
      <c r="O22" s="138" t="str">
        <f>IF(1=1,IF(E22="","",O9),N("K19"))</f>
        <v/>
      </c>
      <c r="P22" s="139" t="str">
        <f>IF(1=1,IF(M22="","",IF(AND(ISNUMBER(M22),M22&lt;1,N22="kg"),MAX(1,ROUND(M22*1000,0)),IF(AND(ISNUMBER(M22),M22&lt;1,N22="L"),MAX(1,ROUND(M22*100,0)),ROUND(M22,3)))),N("O19"))</f>
        <v/>
      </c>
      <c r="Q22" s="140" t="str">
        <f>IF(1=1,IF(M22="","",IF(AND(ISNUMBER(M22),M22&lt;1,N22="kg"),"g",IF(AND(ISNUMBER(M22),M22&lt;1,N22="L"),"cl",N22))),N("P19"))</f>
        <v/>
      </c>
      <c r="R22" s="115" t="str">
        <f>IF(1=1,IF(E22="","",IF(F22="","A CONTROLER",IF(NOT(ISNUMBER(F22)),"TEXTE",IF(OR(L22="",L22&lt;=0),"COMMANDE PRINCIPALE INCOMPLETE",IF(G22="","UNITE MANQUANTE",IF(COUNTIF(B384:B428,AE22)=0,"UNITE A CONTROLER","OK")))))),N("Q9"))</f>
        <v/>
      </c>
      <c r="S22" s="105"/>
      <c r="T22" s="141">
        <f t="shared" si="2"/>
        <v>0</v>
      </c>
      <c r="U22" s="133" t="str">
        <f>IF(1=1,IF(E22="","",U9),N("S19"))</f>
        <v/>
      </c>
      <c r="V22" s="133" t="str">
        <f>IF(1=1,IF(E22="","",V9),N("T19"))</f>
        <v/>
      </c>
      <c r="W22" s="135" t="str">
        <f>IF(1=1,IF(OR(U22="",V22="",NOT(ISNUMBER(U22)),NOT(ISNUMBER(V22)),U22=0),"",V22/U22),N("U19"))</f>
        <v/>
      </c>
      <c r="X22" s="136" t="str">
        <f>IF(1=1,IF(OR(W22="",NOT(ISNUMBER(F22))),"",F22*W22*IFERROR(INDEX(D384:D428,MATCH(AE22,B384:B428,0)),1)),N("V7"))</f>
        <v/>
      </c>
      <c r="Y22" s="137" t="str">
        <f>IF(1=1,IF(F22="","",IF(G22="","",IFERROR(INDEX(E384:E428,MATCH(AE22,B384:B428,0)),G22&amp;""))),N("W6"))</f>
        <v/>
      </c>
      <c r="Z22" s="142" t="str">
        <f>IF(1=1,IF(X22="","",IF(AND(ISNUMBER(X22),X22&lt;1,Y22="kg"),MAX(1,ROUND(X22*1000,0)),IF(AND(ISNUMBER(X22),X22&lt;1,Y22="L"),MAX(1,ROUND(X22*100,0)),ROUND(X22,3)))),N("X19"))</f>
        <v/>
      </c>
      <c r="AA22" s="143" t="str">
        <f>IF(1=1,IF(X22="","",IF(AND(ISNUMBER(X22),X22&lt;1,Y22="kg"),"g",IF(AND(ISNUMBER(X22),X22&lt;1,Y22="L"),"cl",Y22))),N("Y19"))</f>
        <v/>
      </c>
      <c r="AB22" s="123" t="str">
        <f>IF(1=1,IF(E22="","",IF(F22="","A CONTROLER",IF(NOT(ISNUMBER(F22)),"TEXTE",IF(OR(W22="",W22&lt;=0),"COMMANDE COUVERTS INCOMPLETE",IF(G22="","UNITE MANQUANTE",IF(COUNTIF(B384:B428,AE22)=0,"UNITE A CONTROLER","OK")))))),N("Z6"))</f>
        <v/>
      </c>
      <c r="AD22" s="144" t="str">
        <f>IF(1=1,IF(E22="","",AD9),N("AB19"))</f>
        <v/>
      </c>
      <c r="AE22" s="125" t="str">
        <f>IF(1=1,IF(G22="","",UPPER(TRIM(SUBSTITUTE(SUBSTITUTE(G22&amp;"",CHAR(160)," ")," "," ")))),N("AC19"))</f>
        <v/>
      </c>
      <c r="AG22" s="5" t="s">
        <v>37</v>
      </c>
    </row>
    <row r="23" spans="1:43" ht="15.75" x14ac:dyDescent="0.25">
      <c r="A23" s="126" t="str">
        <f>IF(1=1,IF(E23="","",A9),N("A20"))</f>
        <v/>
      </c>
      <c r="B23" s="127" t="str">
        <f>IF(1=1,IF(E23="","",B9),N("B20"))</f>
        <v/>
      </c>
      <c r="C23" s="128"/>
      <c r="D23" s="129" t="str">
        <f>IF(ISBLANK(E23),"",LARGE(D9:D22,1)+1)</f>
        <v/>
      </c>
      <c r="E23" s="130"/>
      <c r="F23" s="131"/>
      <c r="G23" s="170"/>
      <c r="H23" s="105"/>
      <c r="I23" s="132" t="str">
        <f>IF(1=1,IF(E23="","",I9),N("H20"))</f>
        <v/>
      </c>
      <c r="J23" s="133" t="str">
        <f>IF(1=1,IF(E23="","",J9),N("I20"))</f>
        <v/>
      </c>
      <c r="K23" s="134" t="str">
        <f>IF(1=1,IF(E23="","",K9),N("J20"))</f>
        <v/>
      </c>
      <c r="L23" s="135" t="str">
        <f>IF(1=1,IF(OR(J23="",O23="",NOT(ISNUMBER(J23)),NOT(ISNUMBER(O23)),J23=0),"",O23/J23),N("L20"))</f>
        <v/>
      </c>
      <c r="M23" s="136" t="str">
        <f>IF(1=1,IF(OR(L23="",NOT(ISNUMBER(F23))),"",F23*L23*IFERROR(INDEX(D384:D428,MATCH(AE23,B384:B428,0)),1)),N("M13"))</f>
        <v/>
      </c>
      <c r="N23" s="137" t="str">
        <f>IF(1=1,IF(F23="","",IF(G23="","",IFERROR(INDEX(E384:E428,MATCH(AE23,B384:B428,0)),G23&amp;""))),N("N6"))</f>
        <v/>
      </c>
      <c r="O23" s="138" t="str">
        <f>IF(1=1,IF(E23="","",O9),N("K20"))</f>
        <v/>
      </c>
      <c r="P23" s="139" t="str">
        <f>IF(1=1,IF(M23="","",IF(AND(ISNUMBER(M23),M23&lt;1,N23="kg"),MAX(1,ROUND(M23*1000,0)),IF(AND(ISNUMBER(M23),M23&lt;1,N23="L"),MAX(1,ROUND(M23*100,0)),ROUND(M23,3)))),N("O20"))</f>
        <v/>
      </c>
      <c r="Q23" s="140" t="str">
        <f>IF(1=1,IF(M23="","",IF(AND(ISNUMBER(M23),M23&lt;1,N23="kg"),"g",IF(AND(ISNUMBER(M23),M23&lt;1,N23="L"),"cl",N23))),N("P20"))</f>
        <v/>
      </c>
      <c r="R23" s="115" t="str">
        <f>IF(1=1,IF(E23="","",IF(F23="","A CONTROLER",IF(NOT(ISNUMBER(F23)),"TEXTE",IF(OR(L23="",L23&lt;=0),"COMMANDE PRINCIPALE INCOMPLETE",IF(G23="","UNITE MANQUANTE",IF(COUNTIF(B384:B428,AE23)=0,"UNITE A CONTROLER","OK")))))),N("Q9"))</f>
        <v/>
      </c>
      <c r="S23" s="105"/>
      <c r="T23" s="141">
        <f t="shared" si="2"/>
        <v>0</v>
      </c>
      <c r="U23" s="133" t="str">
        <f>IF(1=1,IF(E23="","",U9),N("S20"))</f>
        <v/>
      </c>
      <c r="V23" s="133" t="str">
        <f>IF(1=1,IF(E23="","",V9),N("T20"))</f>
        <v/>
      </c>
      <c r="W23" s="135" t="str">
        <f>IF(1=1,IF(OR(U23="",V23="",NOT(ISNUMBER(U23)),NOT(ISNUMBER(V23)),U23=0),"",V23/U23),N("U20"))</f>
        <v/>
      </c>
      <c r="X23" s="136" t="str">
        <f>IF(1=1,IF(OR(W23="",NOT(ISNUMBER(F23))),"",F23*W23*IFERROR(INDEX(D384:D428,MATCH(AE23,B384:B428,0)),1)),N("V7"))</f>
        <v/>
      </c>
      <c r="Y23" s="137" t="str">
        <f>IF(1=1,IF(F23="","",IF(G23="","",IFERROR(INDEX(E384:E428,MATCH(AE23,B384:B428,0)),G23&amp;""))),N("W6"))</f>
        <v/>
      </c>
      <c r="Z23" s="142" t="str">
        <f>IF(1=1,IF(X23="","",IF(AND(ISNUMBER(X23),X23&lt;1,Y23="kg"),MAX(1,ROUND(X23*1000,0)),IF(AND(ISNUMBER(X23),X23&lt;1,Y23="L"),MAX(1,ROUND(X23*100,0)),ROUND(X23,3)))),N("X20"))</f>
        <v/>
      </c>
      <c r="AA23" s="143" t="str">
        <f>IF(1=1,IF(X23="","",IF(AND(ISNUMBER(X23),X23&lt;1,Y23="kg"),"g",IF(AND(ISNUMBER(X23),X23&lt;1,Y23="L"),"cl",Y23))),N("Y20"))</f>
        <v/>
      </c>
      <c r="AB23" s="123" t="str">
        <f>IF(1=1,IF(E23="","",IF(F23="","A CONTROLER",IF(NOT(ISNUMBER(F23)),"TEXTE",IF(OR(W23="",W23&lt;=0),"COMMANDE COUVERTS INCOMPLETE",IF(G23="","UNITE MANQUANTE",IF(COUNTIF(B384:B428,AE23)=0,"UNITE A CONTROLER","OK")))))),N("Z6"))</f>
        <v/>
      </c>
      <c r="AD23" s="144" t="str">
        <f>IF(1=1,IF(E23="","",AD9),N("AB20"))</f>
        <v/>
      </c>
      <c r="AE23" s="125" t="str">
        <f>IF(1=1,IF(G23="","",UPPER(TRIM(SUBSTITUTE(SUBSTITUTE(G23&amp;"",CHAR(160)," ")," "," ")))),N("AC20"))</f>
        <v/>
      </c>
      <c r="AG23" s="4" t="s">
        <v>38</v>
      </c>
    </row>
    <row r="24" spans="1:43" ht="15.75" x14ac:dyDescent="0.25">
      <c r="A24" s="126" t="str">
        <f>IF(1=1,IF(E24="","",A9),N("A21"))</f>
        <v/>
      </c>
      <c r="B24" s="127" t="str">
        <f>IF(1=1,IF(E24="","",B9),N("B21"))</f>
        <v/>
      </c>
      <c r="C24" s="128"/>
      <c r="D24" s="129" t="str">
        <f>IF(ISBLANK(E24),"",LARGE(D9:D23,1)+1)</f>
        <v/>
      </c>
      <c r="E24" s="130"/>
      <c r="F24" s="131"/>
      <c r="G24" s="170"/>
      <c r="H24" s="105"/>
      <c r="I24" s="132" t="str">
        <f>IF(1=1,IF(E24="","",I9),N("H21"))</f>
        <v/>
      </c>
      <c r="J24" s="133" t="str">
        <f>IF(1=1,IF(E24="","",J9),N("I21"))</f>
        <v/>
      </c>
      <c r="K24" s="134" t="str">
        <f>IF(1=1,IF(E24="","",K9),N("J21"))</f>
        <v/>
      </c>
      <c r="L24" s="135" t="str">
        <f>IF(1=1,IF(OR(J24="",O24="",NOT(ISNUMBER(J24)),NOT(ISNUMBER(O24)),J24=0),"",O24/J24),N("L21"))</f>
        <v/>
      </c>
      <c r="M24" s="136" t="str">
        <f>IF(1=1,IF(OR(L24="",NOT(ISNUMBER(F24))),"",F24*L24*IFERROR(INDEX(D384:D428,MATCH(AE24,B384:B428,0)),1)),N("M13"))</f>
        <v/>
      </c>
      <c r="N24" s="137" t="str">
        <f>IF(1=1,IF(F24="","",IF(G24="","",IFERROR(INDEX(E384:E428,MATCH(AE24,B384:B428,0)),G24&amp;""))),N("N6"))</f>
        <v/>
      </c>
      <c r="O24" s="138" t="str">
        <f>IF(1=1,IF(E24="","",O9),N("K21"))</f>
        <v/>
      </c>
      <c r="P24" s="139" t="str">
        <f>IF(1=1,IF(M24="","",IF(AND(ISNUMBER(M24),M24&lt;1,N24="kg"),MAX(1,ROUND(M24*1000,0)),IF(AND(ISNUMBER(M24),M24&lt;1,N24="L"),MAX(1,ROUND(M24*100,0)),ROUND(M24,3)))),N("O21"))</f>
        <v/>
      </c>
      <c r="Q24" s="140" t="str">
        <f>IF(1=1,IF(M24="","",IF(AND(ISNUMBER(M24),M24&lt;1,N24="kg"),"g",IF(AND(ISNUMBER(M24),M24&lt;1,N24="L"),"cl",N24))),N("P21"))</f>
        <v/>
      </c>
      <c r="R24" s="115" t="str">
        <f>IF(1=1,IF(E24="","",IF(F24="","A CONTROLER",IF(NOT(ISNUMBER(F24)),"TEXTE",IF(OR(L24="",L24&lt;=0),"COMMANDE PRINCIPALE INCOMPLETE",IF(G24="","UNITE MANQUANTE",IF(COUNTIF(B384:B428,AE24)=0,"UNITE A CONTROLER","OK")))))),N("Q9"))</f>
        <v/>
      </c>
      <c r="S24" s="105"/>
      <c r="T24" s="141">
        <f t="shared" si="2"/>
        <v>0</v>
      </c>
      <c r="U24" s="133" t="str">
        <f>IF(1=1,IF(E24="","",U9),N("S21"))</f>
        <v/>
      </c>
      <c r="V24" s="133" t="str">
        <f>IF(1=1,IF(E24="","",V9),N("T21"))</f>
        <v/>
      </c>
      <c r="W24" s="135" t="str">
        <f>IF(1=1,IF(OR(U24="",V24="",NOT(ISNUMBER(U24)),NOT(ISNUMBER(V24)),U24=0),"",V24/U24),N("U21"))</f>
        <v/>
      </c>
      <c r="X24" s="136" t="str">
        <f>IF(1=1,IF(OR(W24="",NOT(ISNUMBER(F24))),"",F24*W24*IFERROR(INDEX(D384:D428,MATCH(AE24,B384:B428,0)),1)),N("V7"))</f>
        <v/>
      </c>
      <c r="Y24" s="137" t="str">
        <f>IF(1=1,IF(F24="","",IF(G24="","",IFERROR(INDEX(E384:E428,MATCH(AE24,B384:B428,0)),G24&amp;""))),N("W6"))</f>
        <v/>
      </c>
      <c r="Z24" s="142" t="str">
        <f>IF(1=1,IF(X24="","",IF(AND(ISNUMBER(X24),X24&lt;1,Y24="kg"),MAX(1,ROUND(X24*1000,0)),IF(AND(ISNUMBER(X24),X24&lt;1,Y24="L"),MAX(1,ROUND(X24*100,0)),ROUND(X24,3)))),N("X21"))</f>
        <v/>
      </c>
      <c r="AA24" s="143" t="str">
        <f>IF(1=1,IF(X24="","",IF(AND(ISNUMBER(X24),X24&lt;1,Y24="kg"),"g",IF(AND(ISNUMBER(X24),X24&lt;1,Y24="L"),"cl",Y24))),N("Y21"))</f>
        <v/>
      </c>
      <c r="AB24" s="123" t="str">
        <f>IF(1=1,IF(E24="","",IF(F24="","A CONTROLER",IF(NOT(ISNUMBER(F24)),"TEXTE",IF(OR(W24="",W24&lt;=0),"COMMANDE COUVERTS INCOMPLETE",IF(G24="","UNITE MANQUANTE",IF(COUNTIF(B384:B428,AE24)=0,"UNITE A CONTROLER","OK")))))),N("Z6"))</f>
        <v/>
      </c>
      <c r="AD24" s="144" t="str">
        <f>IF(1=1,IF(E24="","",AD9),N("AB21"))</f>
        <v/>
      </c>
      <c r="AE24" s="125" t="str">
        <f>IF(1=1,IF(G24="","",UPPER(TRIM(SUBSTITUTE(SUBSTITUTE(G24&amp;"",CHAR(160)," ")," "," ")))),N("AC21"))</f>
        <v/>
      </c>
      <c r="AG24" s="4" t="s">
        <v>39</v>
      </c>
    </row>
    <row r="25" spans="1:43" ht="15.75" x14ac:dyDescent="0.25">
      <c r="A25" s="126" t="str">
        <f>IF(1=1,IF(E25="","",A9),N("A22"))</f>
        <v/>
      </c>
      <c r="B25" s="127" t="str">
        <f>IF(1=1,IF(E25="","",B9),N("B22"))</f>
        <v/>
      </c>
      <c r="C25" s="128"/>
      <c r="D25" s="129" t="str">
        <f>IF(ISBLANK(E25),"",LARGE(D9:D24,1)+1)</f>
        <v/>
      </c>
      <c r="E25" s="130"/>
      <c r="F25" s="131"/>
      <c r="G25" s="170"/>
      <c r="H25" s="105"/>
      <c r="I25" s="132" t="str">
        <f>IF(1=1,IF(E25="","",I9),N("H22"))</f>
        <v/>
      </c>
      <c r="J25" s="133" t="str">
        <f>IF(1=1,IF(E25="","",J9),N("I22"))</f>
        <v/>
      </c>
      <c r="K25" s="134" t="str">
        <f>IF(1=1,IF(E25="","",K9),N("J22"))</f>
        <v/>
      </c>
      <c r="L25" s="135" t="str">
        <f>IF(1=1,IF(OR(J25="",O25="",NOT(ISNUMBER(J25)),NOT(ISNUMBER(O25)),J25=0),"",O25/J25),N("L22"))</f>
        <v/>
      </c>
      <c r="M25" s="136" t="str">
        <f>IF(1=1,IF(OR(L25="",NOT(ISNUMBER(F25))),"",F25*L25*IFERROR(INDEX(D384:D428,MATCH(AE25,B384:B428,0)),1)),N("M13"))</f>
        <v/>
      </c>
      <c r="N25" s="137" t="str">
        <f>IF(1=1,IF(F25="","",IF(G25="","",IFERROR(INDEX(E384:E428,MATCH(AE25,B384:B428,0)),G25&amp;""))),N("N6"))</f>
        <v/>
      </c>
      <c r="O25" s="138" t="str">
        <f>IF(1=1,IF(E25="","",O9),N("K22"))</f>
        <v/>
      </c>
      <c r="P25" s="139" t="str">
        <f>IF(1=1,IF(M25="","",IF(AND(ISNUMBER(M25),M25&lt;1,N25="kg"),MAX(1,ROUND(M25*1000,0)),IF(AND(ISNUMBER(M25),M25&lt;1,N25="L"),MAX(1,ROUND(M25*100,0)),ROUND(M25,3)))),N("O22"))</f>
        <v/>
      </c>
      <c r="Q25" s="140" t="str">
        <f>IF(1=1,IF(M25="","",IF(AND(ISNUMBER(M25),M25&lt;1,N25="kg"),"g",IF(AND(ISNUMBER(M25),M25&lt;1,N25="L"),"cl",N25))),N("P22"))</f>
        <v/>
      </c>
      <c r="R25" s="115" t="str">
        <f>IF(1=1,IF(E25="","",IF(F25="","A CONTROLER",IF(NOT(ISNUMBER(F25)),"TEXTE",IF(OR(L25="",L25&lt;=0),"COMMANDE PRINCIPALE INCOMPLETE",IF(G25="","UNITE MANQUANTE",IF(COUNTIF(B384:B428,AE25)=0,"UNITE A CONTROLER","OK")))))),N("Q9"))</f>
        <v/>
      </c>
      <c r="S25" s="105"/>
      <c r="T25" s="141">
        <f t="shared" si="2"/>
        <v>0</v>
      </c>
      <c r="U25" s="133" t="str">
        <f>IF(1=1,IF(E25="","",U9),N("S22"))</f>
        <v/>
      </c>
      <c r="V25" s="133" t="str">
        <f>IF(1=1,IF(E25="","",V9),N("T22"))</f>
        <v/>
      </c>
      <c r="W25" s="135" t="str">
        <f>IF(1=1,IF(OR(U25="",V25="",NOT(ISNUMBER(U25)),NOT(ISNUMBER(V25)),U25=0),"",V25/U25),N("U22"))</f>
        <v/>
      </c>
      <c r="X25" s="136" t="str">
        <f>IF(1=1,IF(OR(W25="",NOT(ISNUMBER(F25))),"",F25*W25*IFERROR(INDEX(D384:D428,MATCH(AE25,B384:B428,0)),1)),N("V7"))</f>
        <v/>
      </c>
      <c r="Y25" s="137" t="str">
        <f>IF(1=1,IF(F25="","",IF(G25="","",IFERROR(INDEX(E384:E428,MATCH(AE25,B384:B428,0)),G25&amp;""))),N("W6"))</f>
        <v/>
      </c>
      <c r="Z25" s="142" t="str">
        <f>IF(1=1,IF(X25="","",IF(AND(ISNUMBER(X25),X25&lt;1,Y25="kg"),MAX(1,ROUND(X25*1000,0)),IF(AND(ISNUMBER(X25),X25&lt;1,Y25="L"),MAX(1,ROUND(X25*100,0)),ROUND(X25,3)))),N("X22"))</f>
        <v/>
      </c>
      <c r="AA25" s="143" t="str">
        <f>IF(1=1,IF(X25="","",IF(AND(ISNUMBER(X25),X25&lt;1,Y25="kg"),"g",IF(AND(ISNUMBER(X25),X25&lt;1,Y25="L"),"cl",Y25))),N("Y22"))</f>
        <v/>
      </c>
      <c r="AB25" s="123" t="str">
        <f>IF(1=1,IF(E25="","",IF(F25="","A CONTROLER",IF(NOT(ISNUMBER(F25)),"TEXTE",IF(OR(W25="",W25&lt;=0),"COMMANDE COUVERTS INCOMPLETE",IF(G25="","UNITE MANQUANTE",IF(COUNTIF(B384:B428,AE25)=0,"UNITE A CONTROLER","OK")))))),N("Z6"))</f>
        <v/>
      </c>
      <c r="AD25" s="144" t="str">
        <f>IF(1=1,IF(E25="","",AD9),N("AB22"))</f>
        <v/>
      </c>
      <c r="AE25" s="125" t="str">
        <f>IF(1=1,IF(G25="","",UPPER(TRIM(SUBSTITUTE(SUBSTITUTE(G25&amp;"",CHAR(160)," ")," "," ")))),N("AC22"))</f>
        <v/>
      </c>
      <c r="AG25" s="4" t="s">
        <v>40</v>
      </c>
    </row>
    <row r="26" spans="1:43" ht="15.75" x14ac:dyDescent="0.25">
      <c r="A26" s="126" t="str">
        <f>IF(1=1,IF(E26="","",A9),N("A23"))</f>
        <v/>
      </c>
      <c r="B26" s="127" t="str">
        <f>IF(1=1,IF(E26="","",B9),N("B23"))</f>
        <v/>
      </c>
      <c r="C26" s="128"/>
      <c r="D26" s="129" t="str">
        <f>IF(ISBLANK(E26),"",LARGE(D9:D25,1)+1)</f>
        <v/>
      </c>
      <c r="E26" s="130"/>
      <c r="F26" s="131"/>
      <c r="G26" s="170"/>
      <c r="H26" s="105"/>
      <c r="I26" s="132" t="str">
        <f>IF(1=1,IF(E26="","",I9),N("H23"))</f>
        <v/>
      </c>
      <c r="J26" s="133" t="str">
        <f>IF(1=1,IF(E26="","",J9),N("I23"))</f>
        <v/>
      </c>
      <c r="K26" s="134" t="str">
        <f>IF(1=1,IF(E26="","",K9),N("J23"))</f>
        <v/>
      </c>
      <c r="L26" s="135" t="str">
        <f>IF(1=1,IF(OR(J26="",O26="",NOT(ISNUMBER(J26)),NOT(ISNUMBER(O26)),J26=0),"",O26/J26),N("L23"))</f>
        <v/>
      </c>
      <c r="M26" s="136" t="str">
        <f>IF(1=1,IF(OR(L26="",NOT(ISNUMBER(F26))),"",F26*L26*IFERROR(INDEX(D384:D428,MATCH(AE26,B384:B428,0)),1)),N("M13"))</f>
        <v/>
      </c>
      <c r="N26" s="137" t="str">
        <f>IF(1=1,IF(F26="","",IF(G26="","",IFERROR(INDEX(E384:E428,MATCH(AE26,B384:B428,0)),G26&amp;""))),N("N6"))</f>
        <v/>
      </c>
      <c r="O26" s="138" t="str">
        <f>IF(1=1,IF(E26="","",O9),N("K23"))</f>
        <v/>
      </c>
      <c r="P26" s="139" t="str">
        <f>IF(1=1,IF(M26="","",IF(AND(ISNUMBER(M26),M26&lt;1,N26="kg"),MAX(1,ROUND(M26*1000,0)),IF(AND(ISNUMBER(M26),M26&lt;1,N26="L"),MAX(1,ROUND(M26*100,0)),ROUND(M26,3)))),N("O23"))</f>
        <v/>
      </c>
      <c r="Q26" s="140" t="str">
        <f>IF(1=1,IF(M26="","",IF(AND(ISNUMBER(M26),M26&lt;1,N26="kg"),"g",IF(AND(ISNUMBER(M26),M26&lt;1,N26="L"),"cl",N26))),N("P23"))</f>
        <v/>
      </c>
      <c r="R26" s="115" t="str">
        <f>IF(1=1,IF(E26="","",IF(F26="","A CONTROLER",IF(NOT(ISNUMBER(F26)),"TEXTE",IF(OR(L26="",L26&lt;=0),"COMMANDE PRINCIPALE INCOMPLETE",IF(G26="","UNITE MANQUANTE",IF(COUNTIF(B384:B428,AE26)=0,"UNITE A CONTROLER","OK")))))),N("Q9"))</f>
        <v/>
      </c>
      <c r="S26" s="105"/>
      <c r="T26" s="141">
        <f t="shared" si="2"/>
        <v>0</v>
      </c>
      <c r="U26" s="133" t="str">
        <f>IF(1=1,IF(E26="","",U9),N("S23"))</f>
        <v/>
      </c>
      <c r="V26" s="133" t="str">
        <f>IF(1=1,IF(E26="","",V9),N("T23"))</f>
        <v/>
      </c>
      <c r="W26" s="135" t="str">
        <f>IF(1=1,IF(OR(U26="",V26="",NOT(ISNUMBER(U26)),NOT(ISNUMBER(V26)),U26=0),"",V26/U26),N("U23"))</f>
        <v/>
      </c>
      <c r="X26" s="136" t="str">
        <f>IF(1=1,IF(OR(W26="",NOT(ISNUMBER(F26))),"",F26*W26*IFERROR(INDEX(D384:D428,MATCH(AE26,B384:B428,0)),1)),N("V7"))</f>
        <v/>
      </c>
      <c r="Y26" s="137" t="str">
        <f>IF(1=1,IF(F26="","",IF(G26="","",IFERROR(INDEX(E384:E428,MATCH(AE26,B384:B428,0)),G26&amp;""))),N("W6"))</f>
        <v/>
      </c>
      <c r="Z26" s="142" t="str">
        <f>IF(1=1,IF(X26="","",IF(AND(ISNUMBER(X26),X26&lt;1,Y26="kg"),MAX(1,ROUND(X26*1000,0)),IF(AND(ISNUMBER(X26),X26&lt;1,Y26="L"),MAX(1,ROUND(X26*100,0)),ROUND(X26,3)))),N("X23"))</f>
        <v/>
      </c>
      <c r="AA26" s="143" t="str">
        <f>IF(1=1,IF(X26="","",IF(AND(ISNUMBER(X26),X26&lt;1,Y26="kg"),"g",IF(AND(ISNUMBER(X26),X26&lt;1,Y26="L"),"cl",Y26))),N("Y23"))</f>
        <v/>
      </c>
      <c r="AB26" s="123" t="str">
        <f>IF(1=1,IF(E26="","",IF(F26="","A CONTROLER",IF(NOT(ISNUMBER(F26)),"TEXTE",IF(OR(W26="",W26&lt;=0),"COMMANDE COUVERTS INCOMPLETE",IF(G26="","UNITE MANQUANTE",IF(COUNTIF(B384:B428,AE26)=0,"UNITE A CONTROLER","OK")))))),N("Z6"))</f>
        <v/>
      </c>
      <c r="AD26" s="144" t="str">
        <f>IF(1=1,IF(E26="","",AD9),N("AB23"))</f>
        <v/>
      </c>
      <c r="AE26" s="125" t="str">
        <f>IF(1=1,IF(G26="","",UPPER(TRIM(SUBSTITUTE(SUBSTITUTE(G26&amp;"",CHAR(160)," ")," "," ")))),N("AC23"))</f>
        <v/>
      </c>
      <c r="AG26" s="4" t="s">
        <v>41</v>
      </c>
    </row>
    <row r="27" spans="1:43" ht="15.75" x14ac:dyDescent="0.25">
      <c r="A27" s="126" t="str">
        <f>IF(1=1,IF(E27="","",A9),N("A24"))</f>
        <v/>
      </c>
      <c r="B27" s="127" t="str">
        <f>IF(1=1,IF(E27="","",B9),N("B24"))</f>
        <v/>
      </c>
      <c r="C27" s="128"/>
      <c r="D27" s="129" t="str">
        <f>IF(ISBLANK(E27),"",LARGE(D9:D26,1)+1)</f>
        <v/>
      </c>
      <c r="E27" s="130"/>
      <c r="F27" s="131"/>
      <c r="G27" s="170"/>
      <c r="H27" s="105"/>
      <c r="I27" s="132" t="str">
        <f>IF(1=1,IF(E27="","",I9),N("H24"))</f>
        <v/>
      </c>
      <c r="J27" s="133" t="str">
        <f>IF(1=1,IF(E27="","",J9),N("I24"))</f>
        <v/>
      </c>
      <c r="K27" s="134" t="str">
        <f>IF(1=1,IF(E27="","",K9),N("J24"))</f>
        <v/>
      </c>
      <c r="L27" s="135" t="str">
        <f>IF(1=1,IF(OR(J27="",O27="",NOT(ISNUMBER(J27)),NOT(ISNUMBER(O27)),J27=0),"",O27/J27),N("L24"))</f>
        <v/>
      </c>
      <c r="M27" s="136" t="str">
        <f>IF(1=1,IF(OR(L27="",NOT(ISNUMBER(F27))),"",F27*L27*IFERROR(INDEX(D384:D428,MATCH(AE27,B384:B428,0)),1)),N("M13"))</f>
        <v/>
      </c>
      <c r="N27" s="137" t="str">
        <f>IF(1=1,IF(F27="","",IF(G27="","",IFERROR(INDEX(E384:E428,MATCH(AE27,B384:B428,0)),G27&amp;""))),N("N6"))</f>
        <v/>
      </c>
      <c r="O27" s="138" t="str">
        <f>IF(1=1,IF(E27="","",O9),N("K24"))</f>
        <v/>
      </c>
      <c r="P27" s="139" t="str">
        <f>IF(1=1,IF(M27="","",IF(AND(ISNUMBER(M27),M27&lt;1,N27="kg"),MAX(1,ROUND(M27*1000,0)),IF(AND(ISNUMBER(M27),M27&lt;1,N27="L"),MAX(1,ROUND(M27*100,0)),ROUND(M27,3)))),N("O24"))</f>
        <v/>
      </c>
      <c r="Q27" s="140" t="str">
        <f>IF(1=1,IF(M27="","",IF(AND(ISNUMBER(M27),M27&lt;1,N27="kg"),"g",IF(AND(ISNUMBER(M27),M27&lt;1,N27="L"),"cl",N27))),N("P24"))</f>
        <v/>
      </c>
      <c r="R27" s="115" t="str">
        <f>IF(1=1,IF(E27="","",IF(F27="","A CONTROLER",IF(NOT(ISNUMBER(F27)),"TEXTE",IF(OR(L27="",L27&lt;=0),"COMMANDE PRINCIPALE INCOMPLETE",IF(G27="","UNITE MANQUANTE",IF(COUNTIF(B384:B428,AE27)=0,"UNITE A CONTROLER","OK")))))),N("Q9"))</f>
        <v/>
      </c>
      <c r="S27" s="105"/>
      <c r="T27" s="141">
        <f t="shared" si="2"/>
        <v>0</v>
      </c>
      <c r="U27" s="133" t="str">
        <f>IF(1=1,IF(E27="","",U9),N("S24"))</f>
        <v/>
      </c>
      <c r="V27" s="133" t="str">
        <f>IF(1=1,IF(E27="","",V9),N("T24"))</f>
        <v/>
      </c>
      <c r="W27" s="135" t="str">
        <f>IF(1=1,IF(OR(U27="",V27="",NOT(ISNUMBER(U27)),NOT(ISNUMBER(V27)),U27=0),"",V27/U27),N("U24"))</f>
        <v/>
      </c>
      <c r="X27" s="136" t="str">
        <f>IF(1=1,IF(OR(W27="",NOT(ISNUMBER(F27))),"",F27*W27*IFERROR(INDEX(D384:D428,MATCH(AE27,B384:B428,0)),1)),N("V7"))</f>
        <v/>
      </c>
      <c r="Y27" s="137" t="str">
        <f>IF(1=1,IF(F27="","",IF(G27="","",IFERROR(INDEX(E384:E428,MATCH(AE27,B384:B428,0)),G27&amp;""))),N("W6"))</f>
        <v/>
      </c>
      <c r="Z27" s="142" t="str">
        <f>IF(1=1,IF(X27="","",IF(AND(ISNUMBER(X27),X27&lt;1,Y27="kg"),MAX(1,ROUND(X27*1000,0)),IF(AND(ISNUMBER(X27),X27&lt;1,Y27="L"),MAX(1,ROUND(X27*100,0)),ROUND(X27,3)))),N("X24"))</f>
        <v/>
      </c>
      <c r="AA27" s="143" t="str">
        <f>IF(1=1,IF(X27="","",IF(AND(ISNUMBER(X27),X27&lt;1,Y27="kg"),"g",IF(AND(ISNUMBER(X27),X27&lt;1,Y27="L"),"cl",Y27))),N("Y24"))</f>
        <v/>
      </c>
      <c r="AB27" s="123" t="str">
        <f>IF(1=1,IF(E27="","",IF(F27="","A CONTROLER",IF(NOT(ISNUMBER(F27)),"TEXTE",IF(OR(W27="",W27&lt;=0),"COMMANDE COUVERTS INCOMPLETE",IF(G27="","UNITE MANQUANTE",IF(COUNTIF(B384:B428,AE27)=0,"UNITE A CONTROLER","OK")))))),N("Z6"))</f>
        <v/>
      </c>
      <c r="AD27" s="144" t="str">
        <f>IF(1=1,IF(E27="","",AD9),N("AB24"))</f>
        <v/>
      </c>
      <c r="AE27" s="125" t="str">
        <f>IF(1=1,IF(G27="","",UPPER(TRIM(SUBSTITUTE(SUBSTITUTE(G27&amp;"",CHAR(160)," ")," "," ")))),N("AC24"))</f>
        <v/>
      </c>
      <c r="AG27" s="5" t="s">
        <v>42</v>
      </c>
    </row>
    <row r="28" spans="1:43" ht="15.75" x14ac:dyDescent="0.25">
      <c r="A28" s="126" t="str">
        <f>IF(1=1,IF(E28="","",A9),N("A25"))</f>
        <v/>
      </c>
      <c r="B28" s="127" t="str">
        <f>IF(1=1,IF(E28="","",B9),N("B25"))</f>
        <v/>
      </c>
      <c r="C28" s="128"/>
      <c r="D28" s="129" t="str">
        <f>IF(ISBLANK(E28),"",LARGE(D9:D27,1)+1)</f>
        <v/>
      </c>
      <c r="E28" s="130"/>
      <c r="F28" s="131"/>
      <c r="G28" s="170"/>
      <c r="H28" s="105"/>
      <c r="I28" s="132" t="str">
        <f>IF(1=1,IF(E28="","",I9),N("H25"))</f>
        <v/>
      </c>
      <c r="J28" s="133" t="str">
        <f>IF(1=1,IF(E28="","",J9),N("I25"))</f>
        <v/>
      </c>
      <c r="K28" s="134" t="str">
        <f>IF(1=1,IF(E28="","",K9),N("J25"))</f>
        <v/>
      </c>
      <c r="L28" s="135" t="str">
        <f>IF(1=1,IF(OR(J28="",O28="",NOT(ISNUMBER(J28)),NOT(ISNUMBER(O28)),J28=0),"",O28/J28),N("L25"))</f>
        <v/>
      </c>
      <c r="M28" s="136" t="str">
        <f>IF(1=1,IF(OR(L28="",NOT(ISNUMBER(F28))),"",F28*L28*IFERROR(INDEX(D384:D428,MATCH(AE28,B384:B428,0)),1)),N("M13"))</f>
        <v/>
      </c>
      <c r="N28" s="137" t="str">
        <f>IF(1=1,IF(F28="","",IF(G28="","",IFERROR(INDEX(E384:E428,MATCH(AE28,B384:B428,0)),G28&amp;""))),N("N6"))</f>
        <v/>
      </c>
      <c r="O28" s="138" t="str">
        <f>IF(1=1,IF(E28="","",O9),N("K25"))</f>
        <v/>
      </c>
      <c r="P28" s="139" t="str">
        <f>IF(1=1,IF(M28="","",IF(AND(ISNUMBER(M28),M28&lt;1,N28="kg"),MAX(1,ROUND(M28*1000,0)),IF(AND(ISNUMBER(M28),M28&lt;1,N28="L"),MAX(1,ROUND(M28*100,0)),ROUND(M28,3)))),N("O25"))</f>
        <v/>
      </c>
      <c r="Q28" s="140" t="str">
        <f>IF(1=1,IF(M28="","",IF(AND(ISNUMBER(M28),M28&lt;1,N28="kg"),"g",IF(AND(ISNUMBER(M28),M28&lt;1,N28="L"),"cl",N28))),N("P25"))</f>
        <v/>
      </c>
      <c r="R28" s="115" t="str">
        <f>IF(1=1,IF(E28="","",IF(F28="","A CONTROLER",IF(NOT(ISNUMBER(F28)),"TEXTE",IF(OR(L28="",L28&lt;=0),"COMMANDE PRINCIPALE INCOMPLETE",IF(G28="","UNITE MANQUANTE",IF(COUNTIF(B384:B428,AE28)=0,"UNITE A CONTROLER","OK")))))),N("Q9"))</f>
        <v/>
      </c>
      <c r="S28" s="105"/>
      <c r="T28" s="141">
        <f t="shared" si="2"/>
        <v>0</v>
      </c>
      <c r="U28" s="133" t="str">
        <f>IF(1=1,IF(E28="","",U9),N("S25"))</f>
        <v/>
      </c>
      <c r="V28" s="133" t="str">
        <f>IF(1=1,IF(E28="","",V9),N("T25"))</f>
        <v/>
      </c>
      <c r="W28" s="135" t="str">
        <f>IF(1=1,IF(OR(U28="",V28="",NOT(ISNUMBER(U28)),NOT(ISNUMBER(V28)),U28=0),"",V28/U28),N("U25"))</f>
        <v/>
      </c>
      <c r="X28" s="136" t="str">
        <f>IF(1=1,IF(OR(W28="",NOT(ISNUMBER(F28))),"",F28*W28*IFERROR(INDEX(D384:D428,MATCH(AE28,B384:B428,0)),1)),N("V7"))</f>
        <v/>
      </c>
      <c r="Y28" s="137" t="str">
        <f>IF(1=1,IF(F28="","",IF(G28="","",IFERROR(INDEX(E384:E428,MATCH(AE28,B384:B428,0)),G28&amp;""))),N("W6"))</f>
        <v/>
      </c>
      <c r="Z28" s="142" t="str">
        <f>IF(1=1,IF(X28="","",IF(AND(ISNUMBER(X28),X28&lt;1,Y28="kg"),MAX(1,ROUND(X28*1000,0)),IF(AND(ISNUMBER(X28),X28&lt;1,Y28="L"),MAX(1,ROUND(X28*100,0)),ROUND(X28,3)))),N("X25"))</f>
        <v/>
      </c>
      <c r="AA28" s="143" t="str">
        <f>IF(1=1,IF(X28="","",IF(AND(ISNUMBER(X28),X28&lt;1,Y28="kg"),"g",IF(AND(ISNUMBER(X28),X28&lt;1,Y28="L"),"cl",Y28))),N("Y25"))</f>
        <v/>
      </c>
      <c r="AB28" s="123" t="str">
        <f>IF(1=1,IF(E28="","",IF(F28="","A CONTROLER",IF(NOT(ISNUMBER(F28)),"TEXTE",IF(OR(W28="",W28&lt;=0),"COMMANDE COUVERTS INCOMPLETE",IF(G28="","UNITE MANQUANTE",IF(COUNTIF(B384:B428,AE28)=0,"UNITE A CONTROLER","OK")))))),N("Z6"))</f>
        <v/>
      </c>
      <c r="AD28" s="144" t="str">
        <f>IF(1=1,IF(E28="","",AD9),N("AB25"))</f>
        <v/>
      </c>
      <c r="AE28" s="125" t="str">
        <f>IF(1=1,IF(G28="","",UPPER(TRIM(SUBSTITUTE(SUBSTITUTE(G28&amp;"",CHAR(160)," ")," "," ")))),N("AC25"))</f>
        <v/>
      </c>
      <c r="AG28" s="5" t="s">
        <v>43</v>
      </c>
    </row>
    <row r="29" spans="1:43" ht="15.75" x14ac:dyDescent="0.25">
      <c r="A29" s="126" t="str">
        <f>IF(1=1,IF(E29="","",A9),N("A26"))</f>
        <v/>
      </c>
      <c r="B29" s="127" t="str">
        <f>IF(1=1,IF(E29="","",B9),N("B26"))</f>
        <v/>
      </c>
      <c r="C29" s="128"/>
      <c r="D29" s="129" t="str">
        <f>IF(ISBLANK(E29),"",LARGE(D9:D28,1)+1)</f>
        <v/>
      </c>
      <c r="E29" s="130"/>
      <c r="F29" s="131"/>
      <c r="G29" s="170"/>
      <c r="H29" s="105"/>
      <c r="I29" s="132" t="str">
        <f>IF(1=1,IF(E29="","",I9),N("H26"))</f>
        <v/>
      </c>
      <c r="J29" s="133" t="str">
        <f>IF(1=1,IF(E29="","",J9),N("I26"))</f>
        <v/>
      </c>
      <c r="K29" s="134" t="str">
        <f>IF(1=1,IF(E29="","",K9),N("J26"))</f>
        <v/>
      </c>
      <c r="L29" s="135" t="str">
        <f>IF(1=1,IF(OR(J29="",O29="",NOT(ISNUMBER(J29)),NOT(ISNUMBER(O29)),J29=0),"",O29/J29),N("L26"))</f>
        <v/>
      </c>
      <c r="M29" s="136" t="str">
        <f>IF(1=1,IF(OR(L29="",NOT(ISNUMBER(F29))),"",F29*L29*IFERROR(INDEX(D384:D428,MATCH(AE29,B384:B428,0)),1)),N("M13"))</f>
        <v/>
      </c>
      <c r="N29" s="137" t="str">
        <f>IF(1=1,IF(F29="","",IF(G29="","",IFERROR(INDEX(E384:E428,MATCH(AE29,B384:B428,0)),G29&amp;""))),N("N6"))</f>
        <v/>
      </c>
      <c r="O29" s="138" t="str">
        <f>IF(1=1,IF(E29="","",O9),N("K26"))</f>
        <v/>
      </c>
      <c r="P29" s="139" t="str">
        <f>IF(1=1,IF(M29="","",IF(AND(ISNUMBER(M29),M29&lt;1,N29="kg"),MAX(1,ROUND(M29*1000,0)),IF(AND(ISNUMBER(M29),M29&lt;1,N29="L"),MAX(1,ROUND(M29*100,0)),ROUND(M29,3)))),N("O26"))</f>
        <v/>
      </c>
      <c r="Q29" s="140" t="str">
        <f>IF(1=1,IF(M29="","",IF(AND(ISNUMBER(M29),M29&lt;1,N29="kg"),"g",IF(AND(ISNUMBER(M29),M29&lt;1,N29="L"),"cl",N29))),N("P26"))</f>
        <v/>
      </c>
      <c r="R29" s="115" t="str">
        <f>IF(1=1,IF(E29="","",IF(F29="","A CONTROLER",IF(NOT(ISNUMBER(F29)),"TEXTE",IF(OR(L29="",L29&lt;=0),"COMMANDE PRINCIPALE INCOMPLETE",IF(G29="","UNITE MANQUANTE",IF(COUNTIF(B384:B428,AE29)=0,"UNITE A CONTROLER","OK")))))),N("Q9"))</f>
        <v/>
      </c>
      <c r="S29" s="105"/>
      <c r="T29" s="141">
        <f t="shared" si="2"/>
        <v>0</v>
      </c>
      <c r="U29" s="133" t="str">
        <f>IF(1=1,IF(E29="","",U9),N("S26"))</f>
        <v/>
      </c>
      <c r="V29" s="133" t="str">
        <f>IF(1=1,IF(E29="","",V9),N("T26"))</f>
        <v/>
      </c>
      <c r="W29" s="135" t="str">
        <f>IF(1=1,IF(OR(U29="",V29="",NOT(ISNUMBER(U29)),NOT(ISNUMBER(V29)),U29=0),"",V29/U29),N("U26"))</f>
        <v/>
      </c>
      <c r="X29" s="136" t="str">
        <f>IF(1=1,IF(OR(W29="",NOT(ISNUMBER(F29))),"",F29*W29*IFERROR(INDEX(D384:D428,MATCH(AE29,B384:B428,0)),1)),N("V7"))</f>
        <v/>
      </c>
      <c r="Y29" s="137" t="str">
        <f>IF(1=1,IF(F29="","",IF(G29="","",IFERROR(INDEX(E384:E428,MATCH(AE29,B384:B428,0)),G29&amp;""))),N("W6"))</f>
        <v/>
      </c>
      <c r="Z29" s="142" t="str">
        <f>IF(1=1,IF(X29="","",IF(AND(ISNUMBER(X29),X29&lt;1,Y29="kg"),MAX(1,ROUND(X29*1000,0)),IF(AND(ISNUMBER(X29),X29&lt;1,Y29="L"),MAX(1,ROUND(X29*100,0)),ROUND(X29,3)))),N("X26"))</f>
        <v/>
      </c>
      <c r="AA29" s="143" t="str">
        <f>IF(1=1,IF(X29="","",IF(AND(ISNUMBER(X29),X29&lt;1,Y29="kg"),"g",IF(AND(ISNUMBER(X29),X29&lt;1,Y29="L"),"cl",Y29))),N("Y26"))</f>
        <v/>
      </c>
      <c r="AB29" s="123" t="str">
        <f>IF(1=1,IF(E29="","",IF(F29="","A CONTROLER",IF(NOT(ISNUMBER(F29)),"TEXTE",IF(OR(W29="",W29&lt;=0),"COMMANDE COUVERTS INCOMPLETE",IF(G29="","UNITE MANQUANTE",IF(COUNTIF(B384:B428,AE29)=0,"UNITE A CONTROLER","OK")))))),N("Z6"))</f>
        <v/>
      </c>
      <c r="AD29" s="144" t="str">
        <f>IF(1=1,IF(E29="","",AD9),N("AB26"))</f>
        <v/>
      </c>
      <c r="AE29" s="125" t="str">
        <f>IF(1=1,IF(G29="","",UPPER(TRIM(SUBSTITUTE(SUBSTITUTE(G29&amp;"",CHAR(160)," ")," "," ")))),N("AC26"))</f>
        <v/>
      </c>
      <c r="AG29" s="5" t="s">
        <v>44</v>
      </c>
    </row>
    <row r="30" spans="1:43" ht="15.75" x14ac:dyDescent="0.25">
      <c r="A30" s="126" t="str">
        <f>IF(1=1,IF(E30="","",A9),N("A27"))</f>
        <v/>
      </c>
      <c r="B30" s="127" t="str">
        <f>IF(1=1,IF(E30="","",B9),N("B27"))</f>
        <v/>
      </c>
      <c r="C30" s="128"/>
      <c r="D30" s="129" t="str">
        <f>IF(ISBLANK(E30),"",LARGE(D9:D29,1)+1)</f>
        <v/>
      </c>
      <c r="E30" s="130"/>
      <c r="F30" s="131"/>
      <c r="G30" s="170"/>
      <c r="H30" s="105"/>
      <c r="I30" s="132" t="str">
        <f>IF(1=1,IF(E30="","",I9),N("H27"))</f>
        <v/>
      </c>
      <c r="J30" s="133" t="str">
        <f>IF(1=1,IF(E30="","",J9),N("I27"))</f>
        <v/>
      </c>
      <c r="K30" s="134" t="str">
        <f>IF(1=1,IF(E30="","",K9),N("J27"))</f>
        <v/>
      </c>
      <c r="L30" s="135" t="str">
        <f>IF(1=1,IF(OR(J30="",O30="",NOT(ISNUMBER(J30)),NOT(ISNUMBER(O30)),J30=0),"",O30/J30),N("L27"))</f>
        <v/>
      </c>
      <c r="M30" s="136" t="str">
        <f>IF(1=1,IF(OR(L30="",NOT(ISNUMBER(F30))),"",F30*L30*IFERROR(INDEX(D384:D428,MATCH(AE30,B384:B428,0)),1)),N("M13"))</f>
        <v/>
      </c>
      <c r="N30" s="137" t="str">
        <f>IF(1=1,IF(F30="","",IF(G30="","",IFERROR(INDEX(E384:E428,MATCH(AE30,B384:B428,0)),G30&amp;""))),N("N6"))</f>
        <v/>
      </c>
      <c r="O30" s="138" t="str">
        <f>IF(1=1,IF(E30="","",O9),N("K27"))</f>
        <v/>
      </c>
      <c r="P30" s="139" t="str">
        <f>IF(1=1,IF(M30="","",IF(AND(ISNUMBER(M30),M30&lt;1,N30="kg"),MAX(1,ROUND(M30*1000,0)),IF(AND(ISNUMBER(M30),M30&lt;1,N30="L"),MAX(1,ROUND(M30*100,0)),ROUND(M30,3)))),N("O27"))</f>
        <v/>
      </c>
      <c r="Q30" s="140" t="str">
        <f>IF(1=1,IF(M30="","",IF(AND(ISNUMBER(M30),M30&lt;1,N30="kg"),"g",IF(AND(ISNUMBER(M30),M30&lt;1,N30="L"),"cl",N30))),N("P27"))</f>
        <v/>
      </c>
      <c r="R30" s="115" t="str">
        <f>IF(1=1,IF(E30="","",IF(F30="","A CONTROLER",IF(NOT(ISNUMBER(F30)),"TEXTE",IF(OR(L30="",L30&lt;=0),"COMMANDE PRINCIPALE INCOMPLETE",IF(G30="","UNITE MANQUANTE",IF(COUNTIF(B384:B428,AE30)=0,"UNITE A CONTROLER","OK")))))),N("Q9"))</f>
        <v/>
      </c>
      <c r="S30" s="105"/>
      <c r="T30" s="141">
        <f t="shared" si="2"/>
        <v>0</v>
      </c>
      <c r="U30" s="133" t="str">
        <f>IF(1=1,IF(E30="","",U9),N("S27"))</f>
        <v/>
      </c>
      <c r="V30" s="133" t="str">
        <f>IF(1=1,IF(E30="","",V9),N("T27"))</f>
        <v/>
      </c>
      <c r="W30" s="135" t="str">
        <f>IF(1=1,IF(OR(U30="",V30="",NOT(ISNUMBER(U30)),NOT(ISNUMBER(V30)),U30=0),"",V30/U30),N("U27"))</f>
        <v/>
      </c>
      <c r="X30" s="136" t="str">
        <f>IF(1=1,IF(OR(W30="",NOT(ISNUMBER(F30))),"",F30*W30*IFERROR(INDEX(D384:D428,MATCH(AE30,B384:B428,0)),1)),N("V7"))</f>
        <v/>
      </c>
      <c r="Y30" s="137" t="str">
        <f>IF(1=1,IF(F30="","",IF(G30="","",IFERROR(INDEX(E384:E428,MATCH(AE30,B384:B428,0)),G30&amp;""))),N("W6"))</f>
        <v/>
      </c>
      <c r="Z30" s="142" t="str">
        <f>IF(1=1,IF(X30="","",IF(AND(ISNUMBER(X30),X30&lt;1,Y30="kg"),MAX(1,ROUND(X30*1000,0)),IF(AND(ISNUMBER(X30),X30&lt;1,Y30="L"),MAX(1,ROUND(X30*100,0)),ROUND(X30,3)))),N("X27"))</f>
        <v/>
      </c>
      <c r="AA30" s="143" t="str">
        <f>IF(1=1,IF(X30="","",IF(AND(ISNUMBER(X30),X30&lt;1,Y30="kg"),"g",IF(AND(ISNUMBER(X30),X30&lt;1,Y30="L"),"cl",Y30))),N("Y27"))</f>
        <v/>
      </c>
      <c r="AB30" s="123" t="str">
        <f>IF(1=1,IF(E30="","",IF(F30="","A CONTROLER",IF(NOT(ISNUMBER(F30)),"TEXTE",IF(OR(W30="",W30&lt;=0),"COMMANDE COUVERTS INCOMPLETE",IF(G30="","UNITE MANQUANTE",IF(COUNTIF(B384:B428,AE30)=0,"UNITE A CONTROLER","OK")))))),N("Z6"))</f>
        <v/>
      </c>
      <c r="AD30" s="144" t="str">
        <f>IF(1=1,IF(E30="","",AD9),N("AB27"))</f>
        <v/>
      </c>
      <c r="AE30" s="125" t="str">
        <f>IF(1=1,IF(G30="","",UPPER(TRIM(SUBSTITUTE(SUBSTITUTE(G30&amp;"",CHAR(160)," ")," "," ")))),N("AC27"))</f>
        <v/>
      </c>
      <c r="AG30" s="5" t="s">
        <v>45</v>
      </c>
    </row>
    <row r="31" spans="1:43" ht="15.75" x14ac:dyDescent="0.25">
      <c r="A31" s="126" t="str">
        <f>IF(1=1,IF(E31="","",A9),N("A28"))</f>
        <v/>
      </c>
      <c r="B31" s="127" t="str">
        <f>IF(1=1,IF(E31="","",B9),N("B28"))</f>
        <v/>
      </c>
      <c r="C31" s="128"/>
      <c r="D31" s="129" t="str">
        <f>IF(ISBLANK(E31),"",LARGE(D9:D30,1)+1)</f>
        <v/>
      </c>
      <c r="E31" s="130"/>
      <c r="F31" s="131"/>
      <c r="G31" s="170"/>
      <c r="H31" s="105"/>
      <c r="I31" s="132" t="str">
        <f>IF(1=1,IF(E31="","",I9),N("H28"))</f>
        <v/>
      </c>
      <c r="J31" s="133" t="str">
        <f>IF(1=1,IF(E31="","",J9),N("I28"))</f>
        <v/>
      </c>
      <c r="K31" s="134" t="str">
        <f>IF(1=1,IF(E31="","",K9),N("J28"))</f>
        <v/>
      </c>
      <c r="L31" s="135" t="str">
        <f>IF(1=1,IF(OR(J31="",O31="",NOT(ISNUMBER(J31)),NOT(ISNUMBER(O31)),J31=0),"",O31/J31),N("L28"))</f>
        <v/>
      </c>
      <c r="M31" s="136" t="str">
        <f>IF(1=1,IF(OR(L31="",NOT(ISNUMBER(F31))),"",F31*L31*IFERROR(INDEX(D384:D428,MATCH(AE31,B384:B428,0)),1)),N("M13"))</f>
        <v/>
      </c>
      <c r="N31" s="137" t="str">
        <f>IF(1=1,IF(F31="","",IF(G31="","",IFERROR(INDEX(E384:E428,MATCH(AE31,B384:B428,0)),G31&amp;""))),N("N6"))</f>
        <v/>
      </c>
      <c r="O31" s="138" t="str">
        <f>IF(1=1,IF(E31="","",O9),N("K28"))</f>
        <v/>
      </c>
      <c r="P31" s="139" t="str">
        <f>IF(1=1,IF(M31="","",IF(AND(ISNUMBER(M31),M31&lt;1,N31="kg"),MAX(1,ROUND(M31*1000,0)),IF(AND(ISNUMBER(M31),M31&lt;1,N31="L"),MAX(1,ROUND(M31*100,0)),ROUND(M31,3)))),N("O28"))</f>
        <v/>
      </c>
      <c r="Q31" s="140" t="str">
        <f>IF(1=1,IF(M31="","",IF(AND(ISNUMBER(M31),M31&lt;1,N31="kg"),"g",IF(AND(ISNUMBER(M31),M31&lt;1,N31="L"),"cl",N31))),N("P28"))</f>
        <v/>
      </c>
      <c r="R31" s="115" t="str">
        <f>IF(1=1,IF(E31="","",IF(F31="","A CONTROLER",IF(NOT(ISNUMBER(F31)),"TEXTE",IF(OR(L31="",L31&lt;=0),"COMMANDE PRINCIPALE INCOMPLETE",IF(G31="","UNITE MANQUANTE",IF(COUNTIF(B384:B428,AE31)=0,"UNITE A CONTROLER","OK")))))),N("Q9"))</f>
        <v/>
      </c>
      <c r="S31" s="105"/>
      <c r="T31" s="141">
        <f t="shared" si="2"/>
        <v>0</v>
      </c>
      <c r="U31" s="133" t="str">
        <f>IF(1=1,IF(E31="","",U9),N("S28"))</f>
        <v/>
      </c>
      <c r="V31" s="133" t="str">
        <f>IF(1=1,IF(E31="","",V9),N("T28"))</f>
        <v/>
      </c>
      <c r="W31" s="135" t="str">
        <f>IF(1=1,IF(OR(U31="",V31="",NOT(ISNUMBER(U31)),NOT(ISNUMBER(V31)),U31=0),"",V31/U31),N("U28"))</f>
        <v/>
      </c>
      <c r="X31" s="136" t="str">
        <f>IF(1=1,IF(OR(W31="",NOT(ISNUMBER(F31))),"",F31*W31*IFERROR(INDEX(D384:D428,MATCH(AE31,B384:B428,0)),1)),N("V7"))</f>
        <v/>
      </c>
      <c r="Y31" s="137" t="str">
        <f>IF(1=1,IF(F31="","",IF(G31="","",IFERROR(INDEX(E384:E428,MATCH(AE31,B384:B428,0)),G31&amp;""))),N("W6"))</f>
        <v/>
      </c>
      <c r="Z31" s="142" t="str">
        <f>IF(1=1,IF(X31="","",IF(AND(ISNUMBER(X31),X31&lt;1,Y31="kg"),MAX(1,ROUND(X31*1000,0)),IF(AND(ISNUMBER(X31),X31&lt;1,Y31="L"),MAX(1,ROUND(X31*100,0)),ROUND(X31,3)))),N("X28"))</f>
        <v/>
      </c>
      <c r="AA31" s="143" t="str">
        <f>IF(1=1,IF(X31="","",IF(AND(ISNUMBER(X31),X31&lt;1,Y31="kg"),"g",IF(AND(ISNUMBER(X31),X31&lt;1,Y31="L"),"cl",Y31))),N("Y28"))</f>
        <v/>
      </c>
      <c r="AB31" s="123" t="str">
        <f>IF(1=1,IF(E31="","",IF(F31="","A CONTROLER",IF(NOT(ISNUMBER(F31)),"TEXTE",IF(OR(W31="",W31&lt;=0),"COMMANDE COUVERTS INCOMPLETE",IF(G31="","UNITE MANQUANTE",IF(COUNTIF(B384:B428,AE31)=0,"UNITE A CONTROLER","OK")))))),N("Z6"))</f>
        <v/>
      </c>
      <c r="AD31" s="144" t="str">
        <f>IF(1=1,IF(E31="","",AD9),N("AB28"))</f>
        <v/>
      </c>
      <c r="AE31" s="125" t="str">
        <f>IF(1=1,IF(G31="","",UPPER(TRIM(SUBSTITUTE(SUBSTITUTE(G31&amp;"",CHAR(160)," ")," "," ")))),N("AC28"))</f>
        <v/>
      </c>
      <c r="AG31" s="5" t="s">
        <v>46</v>
      </c>
    </row>
    <row r="32" spans="1:43" ht="15.75" x14ac:dyDescent="0.25">
      <c r="A32" s="126" t="str">
        <f>IF(1=1,IF(E32="","",A9),N("A29"))</f>
        <v/>
      </c>
      <c r="B32" s="127" t="str">
        <f>IF(1=1,IF(E32="","",B9),N("B29"))</f>
        <v/>
      </c>
      <c r="C32" s="128"/>
      <c r="D32" s="129" t="str">
        <f>IF(ISBLANK(E32),"",LARGE(D9:D31,1)+1)</f>
        <v/>
      </c>
      <c r="E32" s="130"/>
      <c r="F32" s="131"/>
      <c r="G32" s="170"/>
      <c r="H32" s="105"/>
      <c r="I32" s="132" t="str">
        <f>IF(1=1,IF(E32="","",I9),N("H29"))</f>
        <v/>
      </c>
      <c r="J32" s="133" t="str">
        <f>IF(1=1,IF(E32="","",J9),N("I29"))</f>
        <v/>
      </c>
      <c r="K32" s="134" t="str">
        <f>IF(1=1,IF(E32="","",K9),N("J29"))</f>
        <v/>
      </c>
      <c r="L32" s="135" t="str">
        <f>IF(1=1,IF(OR(J32="",O32="",NOT(ISNUMBER(J32)),NOT(ISNUMBER(O32)),J32=0),"",O32/J32),N("L29"))</f>
        <v/>
      </c>
      <c r="M32" s="136" t="str">
        <f>IF(1=1,IF(OR(L32="",NOT(ISNUMBER(F32))),"",F32*L32*IFERROR(INDEX(D384:D428,MATCH(AE32,B384:B428,0)),1)),N("M13"))</f>
        <v/>
      </c>
      <c r="N32" s="137" t="str">
        <f>IF(1=1,IF(F32="","",IF(G32="","",IFERROR(INDEX(E384:E428,MATCH(AE32,B384:B428,0)),G32&amp;""))),N("N6"))</f>
        <v/>
      </c>
      <c r="O32" s="138" t="str">
        <f>IF(1=1,IF(E32="","",O9),N("K29"))</f>
        <v/>
      </c>
      <c r="P32" s="139" t="str">
        <f>IF(1=1,IF(M32="","",IF(AND(ISNUMBER(M32),M32&lt;1,N32="kg"),MAX(1,ROUND(M32*1000,0)),IF(AND(ISNUMBER(M32),M32&lt;1,N32="L"),MAX(1,ROUND(M32*100,0)),ROUND(M32,3)))),N("O29"))</f>
        <v/>
      </c>
      <c r="Q32" s="140" t="str">
        <f>IF(1=1,IF(M32="","",IF(AND(ISNUMBER(M32),M32&lt;1,N32="kg"),"g",IF(AND(ISNUMBER(M32),M32&lt;1,N32="L"),"cl",N32))),N("P29"))</f>
        <v/>
      </c>
      <c r="R32" s="115" t="str">
        <f>IF(1=1,IF(E32="","",IF(F32="","A CONTROLER",IF(NOT(ISNUMBER(F32)),"TEXTE",IF(OR(L32="",L32&lt;=0),"COMMANDE PRINCIPALE INCOMPLETE",IF(G32="","UNITE MANQUANTE",IF(COUNTIF(B384:B428,AE32)=0,"UNITE A CONTROLER","OK")))))),N("Q9"))</f>
        <v/>
      </c>
      <c r="S32" s="105"/>
      <c r="T32" s="141">
        <f t="shared" si="2"/>
        <v>0</v>
      </c>
      <c r="U32" s="133" t="str">
        <f>IF(1=1,IF(E32="","",U9),N("S29"))</f>
        <v/>
      </c>
      <c r="V32" s="133" t="str">
        <f>IF(1=1,IF(E32="","",V9),N("T29"))</f>
        <v/>
      </c>
      <c r="W32" s="135" t="str">
        <f>IF(1=1,IF(OR(U32="",V32="",NOT(ISNUMBER(U32)),NOT(ISNUMBER(V32)),U32=0),"",V32/U32),N("U29"))</f>
        <v/>
      </c>
      <c r="X32" s="136" t="str">
        <f>IF(1=1,IF(OR(W32="",NOT(ISNUMBER(F32))),"",F32*W32*IFERROR(INDEX(D384:D428,MATCH(AE32,B384:B428,0)),1)),N("V7"))</f>
        <v/>
      </c>
      <c r="Y32" s="137" t="str">
        <f>IF(1=1,IF(F32="","",IF(G32="","",IFERROR(INDEX(E384:E428,MATCH(AE32,B384:B428,0)),G32&amp;""))),N("W6"))</f>
        <v/>
      </c>
      <c r="Z32" s="142" t="str">
        <f>IF(1=1,IF(X32="","",IF(AND(ISNUMBER(X32),X32&lt;1,Y32="kg"),MAX(1,ROUND(X32*1000,0)),IF(AND(ISNUMBER(X32),X32&lt;1,Y32="L"),MAX(1,ROUND(X32*100,0)),ROUND(X32,3)))),N("X29"))</f>
        <v/>
      </c>
      <c r="AA32" s="143" t="str">
        <f>IF(1=1,IF(X32="","",IF(AND(ISNUMBER(X32),X32&lt;1,Y32="kg"),"g",IF(AND(ISNUMBER(X32),X32&lt;1,Y32="L"),"cl",Y32))),N("Y29"))</f>
        <v/>
      </c>
      <c r="AB32" s="123" t="str">
        <f>IF(1=1,IF(E32="","",IF(F32="","A CONTROLER",IF(NOT(ISNUMBER(F32)),"TEXTE",IF(OR(W32="",W32&lt;=0),"COMMANDE COUVERTS INCOMPLETE",IF(G32="","UNITE MANQUANTE",IF(COUNTIF(B384:B428,AE32)=0,"UNITE A CONTROLER","OK")))))),N("Z6"))</f>
        <v/>
      </c>
      <c r="AD32" s="144" t="str">
        <f>IF(1=1,IF(E32="","",AD9),N("AB29"))</f>
        <v/>
      </c>
      <c r="AE32" s="125" t="str">
        <f>IF(1=1,IF(G32="","",UPPER(TRIM(SUBSTITUTE(SUBSTITUTE(G32&amp;"",CHAR(160)," ")," "," ")))),N("AC29"))</f>
        <v/>
      </c>
      <c r="AG32" s="5" t="s">
        <v>47</v>
      </c>
    </row>
    <row r="33" spans="1:33" ht="15.75" x14ac:dyDescent="0.25">
      <c r="A33" s="126" t="str">
        <f>IF(1=1,IF(E33="","",A9),N("A30"))</f>
        <v/>
      </c>
      <c r="B33" s="127" t="str">
        <f>IF(1=1,IF(E33="","",B9),N("B30"))</f>
        <v/>
      </c>
      <c r="C33" s="127"/>
      <c r="D33" s="129" t="str">
        <f>IF(ISBLANK(E33),"",LARGE(D9:D32,1)+1)</f>
        <v/>
      </c>
      <c r="E33" s="130"/>
      <c r="F33" s="131"/>
      <c r="G33" s="170"/>
      <c r="H33" s="105"/>
      <c r="I33" s="132" t="str">
        <f>IF(1=1,IF(E33="","",I9),N("H30"))</f>
        <v/>
      </c>
      <c r="J33" s="133" t="str">
        <f>IF(1=1,IF(E33="","",J9),N("I30"))</f>
        <v/>
      </c>
      <c r="K33" s="134" t="str">
        <f>IF(1=1,IF(E33="","",K9),N("J30"))</f>
        <v/>
      </c>
      <c r="L33" s="135" t="str">
        <f>IF(1=1,IF(OR(J33="",O33="",NOT(ISNUMBER(J33)),NOT(ISNUMBER(O33)),J33=0),"",O33/J33),N("L30"))</f>
        <v/>
      </c>
      <c r="M33" s="136" t="str">
        <f>IF(1=1,IF(OR(L33="",NOT(ISNUMBER(F33))),"",F33*L33*IFERROR(INDEX(D384:D428,MATCH(AE33,B384:B428,0)),1)),N("M13"))</f>
        <v/>
      </c>
      <c r="N33" s="137" t="str">
        <f>IF(1=1,IF(F33="","",IF(G33="","",IFERROR(INDEX(E384:E428,MATCH(AE33,B384:B428,0)),G33&amp;""))),N("N6"))</f>
        <v/>
      </c>
      <c r="O33" s="138" t="str">
        <f>IF(1=1,IF(E33="","",O9),N("K30"))</f>
        <v/>
      </c>
      <c r="P33" s="139" t="str">
        <f>IF(1=1,IF(M33="","",IF(AND(ISNUMBER(M33),M33&lt;1,N33="kg"),MAX(1,ROUND(M33*1000,0)),IF(AND(ISNUMBER(M33),M33&lt;1,N33="L"),MAX(1,ROUND(M33*100,0)),ROUND(M33,3)))),N("O30"))</f>
        <v/>
      </c>
      <c r="Q33" s="140" t="str">
        <f>IF(1=1,IF(M33="","",IF(AND(ISNUMBER(M33),M33&lt;1,N33="kg"),"g",IF(AND(ISNUMBER(M33),M33&lt;1,N33="L"),"cl",N33))),N("P30"))</f>
        <v/>
      </c>
      <c r="R33" s="115" t="str">
        <f>IF(1=1,IF(E33="","",IF(F33="","A CONTROLER",IF(NOT(ISNUMBER(F33)),"TEXTE",IF(OR(L33="",L33&lt;=0),"COMMANDE PRINCIPALE INCOMPLETE",IF(G33="","UNITE MANQUANTE",IF(COUNTIF(B384:B428,AE33)=0,"UNITE A CONTROLER","OK")))))),N("Q9"))</f>
        <v/>
      </c>
      <c r="S33" s="105"/>
      <c r="T33" s="141">
        <f t="shared" si="2"/>
        <v>0</v>
      </c>
      <c r="U33" s="133" t="str">
        <f>IF(1=1,IF(E33="","",U9),N("S30"))</f>
        <v/>
      </c>
      <c r="V33" s="133" t="str">
        <f>IF(1=1,IF(E33="","",V9),N("T30"))</f>
        <v/>
      </c>
      <c r="W33" s="135" t="str">
        <f>IF(1=1,IF(OR(U33="",V33="",NOT(ISNUMBER(U33)),NOT(ISNUMBER(V33)),U33=0),"",V33/U33),N("U30"))</f>
        <v/>
      </c>
      <c r="X33" s="136" t="str">
        <f>IF(1=1,IF(OR(W33="",NOT(ISNUMBER(F33))),"",F33*W33*IFERROR(INDEX(D384:D428,MATCH(AE33,B384:B428,0)),1)),N("V7"))</f>
        <v/>
      </c>
      <c r="Y33" s="137" t="str">
        <f>IF(1=1,IF(F33="","",IF(G33="","",IFERROR(INDEX(E384:E428,MATCH(AE33,B384:B428,0)),G33&amp;""))),N("W6"))</f>
        <v/>
      </c>
      <c r="Z33" s="142" t="str">
        <f>IF(1=1,IF(X33="","",IF(AND(ISNUMBER(X33),X33&lt;1,Y33="kg"),MAX(1,ROUND(X33*1000,0)),IF(AND(ISNUMBER(X33),X33&lt;1,Y33="L"),MAX(1,ROUND(X33*100,0)),ROUND(X33,3)))),N("X30"))</f>
        <v/>
      </c>
      <c r="AA33" s="143" t="str">
        <f>IF(1=1,IF(X33="","",IF(AND(ISNUMBER(X33),X33&lt;1,Y33="kg"),"g",IF(AND(ISNUMBER(X33),X33&lt;1,Y33="L"),"cl",Y33))),N("Y30"))</f>
        <v/>
      </c>
      <c r="AB33" s="123" t="str">
        <f>IF(1=1,IF(E33="","",IF(F33="","A CONTROLER",IF(NOT(ISNUMBER(F33)),"TEXTE",IF(OR(W33="",W33&lt;=0),"COMMANDE COUVERTS INCOMPLETE",IF(G33="","UNITE MANQUANTE",IF(COUNTIF(B384:B428,AE33)=0,"UNITE A CONTROLER","OK")))))),N("Z6"))</f>
        <v/>
      </c>
      <c r="AD33" s="144" t="str">
        <f>IF(1=1,IF(E33="","",AD9),N("AB30"))</f>
        <v/>
      </c>
      <c r="AE33" s="125" t="str">
        <f>IF(1=1,IF(G33="","",UPPER(TRIM(SUBSTITUTE(SUBSTITUTE(G33&amp;"",CHAR(160)," ")," "," ")))),N("AC30"))</f>
        <v/>
      </c>
      <c r="AG33" s="5" t="s">
        <v>48</v>
      </c>
    </row>
    <row r="34" spans="1:33" ht="15.75" x14ac:dyDescent="0.25">
      <c r="A34" s="126" t="str">
        <f>IF(1=1,IF(E34="","",A9),N("A31"))</f>
        <v/>
      </c>
      <c r="B34" s="127" t="str">
        <f>IF(1=1,IF(E34="","",B9),N("B31"))</f>
        <v/>
      </c>
      <c r="C34" s="127"/>
      <c r="D34" s="129" t="str">
        <f>IF(ISBLANK(E34),"",LARGE(D9:D33,1)+1)</f>
        <v/>
      </c>
      <c r="E34" s="130"/>
      <c r="F34" s="131"/>
      <c r="G34" s="170"/>
      <c r="H34" s="105"/>
      <c r="I34" s="132" t="str">
        <f>IF(1=1,IF(E34="","",I9),N("H31"))</f>
        <v/>
      </c>
      <c r="J34" s="133" t="str">
        <f>IF(1=1,IF(E34="","",J9),N("I31"))</f>
        <v/>
      </c>
      <c r="K34" s="134" t="str">
        <f>IF(1=1,IF(E34="","",K9),N("J31"))</f>
        <v/>
      </c>
      <c r="L34" s="135" t="str">
        <f>IF(1=1,IF(OR(J34="",O34="",NOT(ISNUMBER(J34)),NOT(ISNUMBER(O34)),J34=0),"",O34/J34),N("L31"))</f>
        <v/>
      </c>
      <c r="M34" s="136" t="str">
        <f>IF(1=1,IF(OR(L34="",NOT(ISNUMBER(F34))),"",F34*L34*IFERROR(INDEX(D384:D428,MATCH(AE34,B384:B428,0)),1)),N("M13"))</f>
        <v/>
      </c>
      <c r="N34" s="137" t="str">
        <f>IF(1=1,IF(F34="","",IF(G34="","",IFERROR(INDEX(E384:E428,MATCH(AE34,B384:B428,0)),G34&amp;""))),N("N6"))</f>
        <v/>
      </c>
      <c r="O34" s="138" t="str">
        <f>IF(1=1,IF(E34="","",O9),N("K31"))</f>
        <v/>
      </c>
      <c r="P34" s="139" t="str">
        <f>IF(1=1,IF(M34="","",IF(AND(ISNUMBER(M34),M34&lt;1,N34="kg"),MAX(1,ROUND(M34*1000,0)),IF(AND(ISNUMBER(M34),M34&lt;1,N34="L"),MAX(1,ROUND(M34*100,0)),ROUND(M34,3)))),N("O31"))</f>
        <v/>
      </c>
      <c r="Q34" s="140" t="str">
        <f>IF(1=1,IF(M34="","",IF(AND(ISNUMBER(M34),M34&lt;1,N34="kg"),"g",IF(AND(ISNUMBER(M34),M34&lt;1,N34="L"),"cl",N34))),N("P31"))</f>
        <v/>
      </c>
      <c r="R34" s="115" t="str">
        <f>IF(1=1,IF(E34="","",IF(F34="","A CONTROLER",IF(NOT(ISNUMBER(F34)),"TEXTE",IF(OR(L34="",L34&lt;=0),"COMMANDE PRINCIPALE INCOMPLETE",IF(G34="","UNITE MANQUANTE",IF(COUNTIF(B384:B428,AE34)=0,"UNITE A CONTROLER","OK")))))),N("Q9"))</f>
        <v/>
      </c>
      <c r="S34" s="105"/>
      <c r="T34" s="141">
        <f t="shared" si="2"/>
        <v>0</v>
      </c>
      <c r="U34" s="133" t="str">
        <f>IF(1=1,IF(E34="","",U9),N("S31"))</f>
        <v/>
      </c>
      <c r="V34" s="133" t="str">
        <f>IF(1=1,IF(E34="","",V9),N("T31"))</f>
        <v/>
      </c>
      <c r="W34" s="135" t="str">
        <f>IF(1=1,IF(OR(U34="",V34="",NOT(ISNUMBER(U34)),NOT(ISNUMBER(V34)),U34=0),"",V34/U34),N("U31"))</f>
        <v/>
      </c>
      <c r="X34" s="136" t="str">
        <f>IF(1=1,IF(OR(W34="",NOT(ISNUMBER(F34))),"",F34*W34*IFERROR(INDEX(D384:D428,MATCH(AE34,B384:B428,0)),1)),N("V7"))</f>
        <v/>
      </c>
      <c r="Y34" s="137" t="str">
        <f>IF(1=1,IF(F34="","",IF(G34="","",IFERROR(INDEX(E384:E428,MATCH(AE34,B384:B428,0)),G34&amp;""))),N("W6"))</f>
        <v/>
      </c>
      <c r="Z34" s="142" t="str">
        <f>IF(1=1,IF(X34="","",IF(AND(ISNUMBER(X34),X34&lt;1,Y34="kg"),MAX(1,ROUND(X34*1000,0)),IF(AND(ISNUMBER(X34),X34&lt;1,Y34="L"),MAX(1,ROUND(X34*100,0)),ROUND(X34,3)))),N("X31"))</f>
        <v/>
      </c>
      <c r="AA34" s="143" t="str">
        <f>IF(1=1,IF(X34="","",IF(AND(ISNUMBER(X34),X34&lt;1,Y34="kg"),"g",IF(AND(ISNUMBER(X34),X34&lt;1,Y34="L"),"cl",Y34))),N("Y31"))</f>
        <v/>
      </c>
      <c r="AB34" s="123" t="str">
        <f>IF(1=1,IF(E34="","",IF(F34="","A CONTROLER",IF(NOT(ISNUMBER(F34)),"TEXTE",IF(OR(W34="",W34&lt;=0),"COMMANDE COUVERTS INCOMPLETE",IF(G34="","UNITE MANQUANTE",IF(COUNTIF(B384:B428,AE34)=0,"UNITE A CONTROLER","OK")))))),N("Z6"))</f>
        <v/>
      </c>
      <c r="AD34" s="144" t="str">
        <f>IF(1=1,IF(E34="","",AD9),N("AB31"))</f>
        <v/>
      </c>
      <c r="AE34" s="125" t="str">
        <f>IF(1=1,IF(G34="","",UPPER(TRIM(SUBSTITUTE(SUBSTITUTE(G34&amp;"",CHAR(160)," ")," "," ")))),N("AC31"))</f>
        <v/>
      </c>
      <c r="AG34" s="5" t="s">
        <v>49</v>
      </c>
    </row>
    <row r="35" spans="1:33" ht="15.75" x14ac:dyDescent="0.25">
      <c r="A35" s="126" t="str">
        <f>IF(1=1,IF(E35="","",A9),N("A32"))</f>
        <v/>
      </c>
      <c r="B35" s="127" t="str">
        <f>IF(1=1,IF(E35="","",B9),N("B32"))</f>
        <v/>
      </c>
      <c r="C35" s="127"/>
      <c r="D35" s="129" t="str">
        <f>IF(ISBLANK(E35),"",LARGE(D9:D34,1)+1)</f>
        <v/>
      </c>
      <c r="E35" s="130"/>
      <c r="F35" s="131"/>
      <c r="G35" s="170"/>
      <c r="H35" s="105"/>
      <c r="I35" s="132" t="str">
        <f>IF(1=1,IF(E35="","",I9),N("H32"))</f>
        <v/>
      </c>
      <c r="J35" s="133" t="str">
        <f>IF(1=1,IF(E35="","",J9),N("I32"))</f>
        <v/>
      </c>
      <c r="K35" s="134" t="str">
        <f>IF(1=1,IF(E35="","",K9),N("J32"))</f>
        <v/>
      </c>
      <c r="L35" s="135" t="str">
        <f>IF(1=1,IF(OR(J35="",O35="",NOT(ISNUMBER(J35)),NOT(ISNUMBER(O35)),J35=0),"",O35/J35),N("L32"))</f>
        <v/>
      </c>
      <c r="M35" s="136" t="str">
        <f>IF(1=1,IF(OR(L35="",NOT(ISNUMBER(F35))),"",F35*L35*IFERROR(INDEX(D384:D428,MATCH(AE35,B384:B428,0)),1)),N("M13"))</f>
        <v/>
      </c>
      <c r="N35" s="137" t="str">
        <f>IF(1=1,IF(F35="","",IF(G35="","",IFERROR(INDEX(E384:E428,MATCH(AE35,B384:B428,0)),G35&amp;""))),N("N6"))</f>
        <v/>
      </c>
      <c r="O35" s="138" t="str">
        <f>IF(1=1,IF(E35="","",O9),N("K32"))</f>
        <v/>
      </c>
      <c r="P35" s="139" t="str">
        <f>IF(1=1,IF(M35="","",IF(AND(ISNUMBER(M35),M35&lt;1,N35="kg"),MAX(1,ROUND(M35*1000,0)),IF(AND(ISNUMBER(M35),M35&lt;1,N35="L"),MAX(1,ROUND(M35*100,0)),ROUND(M35,3)))),N("O32"))</f>
        <v/>
      </c>
      <c r="Q35" s="140" t="str">
        <f>IF(1=1,IF(M35="","",IF(AND(ISNUMBER(M35),M35&lt;1,N35="kg"),"g",IF(AND(ISNUMBER(M35),M35&lt;1,N35="L"),"cl",N35))),N("P32"))</f>
        <v/>
      </c>
      <c r="R35" s="115" t="str">
        <f>IF(1=1,IF(E35="","",IF(F35="","A CONTROLER",IF(NOT(ISNUMBER(F35)),"TEXTE",IF(OR(L35="",L35&lt;=0),"COMMANDE PRINCIPALE INCOMPLETE",IF(G35="","UNITE MANQUANTE",IF(COUNTIF(B384:B428,AE35)=0,"UNITE A CONTROLER","OK")))))),N("Q9"))</f>
        <v/>
      </c>
      <c r="S35" s="105"/>
      <c r="T35" s="141">
        <f t="shared" si="2"/>
        <v>0</v>
      </c>
      <c r="U35" s="133" t="str">
        <f>IF(1=1,IF(E35="","",U9),N("S32"))</f>
        <v/>
      </c>
      <c r="V35" s="133" t="str">
        <f>IF(1=1,IF(E35="","",V9),N("T32"))</f>
        <v/>
      </c>
      <c r="W35" s="135" t="str">
        <f>IF(1=1,IF(OR(U35="",V35="",NOT(ISNUMBER(U35)),NOT(ISNUMBER(V35)),U35=0),"",V35/U35),N("U32"))</f>
        <v/>
      </c>
      <c r="X35" s="136" t="str">
        <f>IF(1=1,IF(OR(W35="",NOT(ISNUMBER(F35))),"",F35*W35*IFERROR(INDEX(D384:D428,MATCH(AE35,B384:B428,0)),1)),N("V7"))</f>
        <v/>
      </c>
      <c r="Y35" s="137" t="str">
        <f>IF(1=1,IF(F35="","",IF(G35="","",IFERROR(INDEX(E384:E428,MATCH(AE35,B384:B428,0)),G35&amp;""))),N("W6"))</f>
        <v/>
      </c>
      <c r="Z35" s="142" t="str">
        <f>IF(1=1,IF(X35="","",IF(AND(ISNUMBER(X35),X35&lt;1,Y35="kg"),MAX(1,ROUND(X35*1000,0)),IF(AND(ISNUMBER(X35),X35&lt;1,Y35="L"),MAX(1,ROUND(X35*100,0)),ROUND(X35,3)))),N("X32"))</f>
        <v/>
      </c>
      <c r="AA35" s="143" t="str">
        <f>IF(1=1,IF(X35="","",IF(AND(ISNUMBER(X35),X35&lt;1,Y35="kg"),"g",IF(AND(ISNUMBER(X35),X35&lt;1,Y35="L"),"cl",Y35))),N("Y32"))</f>
        <v/>
      </c>
      <c r="AB35" s="123" t="str">
        <f>IF(1=1,IF(E35="","",IF(F35="","A CONTROLER",IF(NOT(ISNUMBER(F35)),"TEXTE",IF(OR(W35="",W35&lt;=0),"COMMANDE COUVERTS INCOMPLETE",IF(G35="","UNITE MANQUANTE",IF(COUNTIF(B384:B428,AE35)=0,"UNITE A CONTROLER","OK")))))),N("Z6"))</f>
        <v/>
      </c>
      <c r="AD35" s="144" t="str">
        <f>IF(1=1,IF(E35="","",AD9),N("AB32"))</f>
        <v/>
      </c>
      <c r="AE35" s="125" t="str">
        <f>IF(1=1,IF(G35="","",UPPER(TRIM(SUBSTITUTE(SUBSTITUTE(G35&amp;"",CHAR(160)," ")," "," ")))),N("AC32"))</f>
        <v/>
      </c>
      <c r="AG35" s="5" t="s">
        <v>50</v>
      </c>
    </row>
    <row r="36" spans="1:33" ht="15.75" x14ac:dyDescent="0.25">
      <c r="A36" s="126" t="str">
        <f>IF(1=1,IF(E36="","",A9),N("A33"))</f>
        <v/>
      </c>
      <c r="B36" s="127" t="str">
        <f>IF(1=1,IF(E36="","",B9),N("B33"))</f>
        <v/>
      </c>
      <c r="C36" s="127"/>
      <c r="D36" s="129" t="str">
        <f>IF(ISBLANK(E36),"",LARGE(D9:D35,1)+1)</f>
        <v/>
      </c>
      <c r="E36" s="130"/>
      <c r="F36" s="131"/>
      <c r="G36" s="170"/>
      <c r="H36" s="105"/>
      <c r="I36" s="132" t="str">
        <f>IF(1=1,IF(E36="","",I9),N("H33"))</f>
        <v/>
      </c>
      <c r="J36" s="133" t="str">
        <f>IF(1=1,IF(E36="","",J9),N("I33"))</f>
        <v/>
      </c>
      <c r="K36" s="134" t="str">
        <f>IF(1=1,IF(E36="","",K9),N("J33"))</f>
        <v/>
      </c>
      <c r="L36" s="135" t="str">
        <f>IF(1=1,IF(OR(J36="",O36="",NOT(ISNUMBER(J36)),NOT(ISNUMBER(O36)),J36=0),"",O36/J36),N("L33"))</f>
        <v/>
      </c>
      <c r="M36" s="136" t="str">
        <f>IF(1=1,IF(OR(L36="",NOT(ISNUMBER(F36))),"",F36*L36*IFERROR(INDEX(D384:D428,MATCH(AE36,B384:B428,0)),1)),N("M13"))</f>
        <v/>
      </c>
      <c r="N36" s="137" t="str">
        <f>IF(1=1,IF(F36="","",IF(G36="","",IFERROR(INDEX(E384:E428,MATCH(AE36,B384:B428,0)),G36&amp;""))),N("N6"))</f>
        <v/>
      </c>
      <c r="O36" s="138" t="str">
        <f>IF(1=1,IF(E36="","",O9),N("K33"))</f>
        <v/>
      </c>
      <c r="P36" s="139" t="str">
        <f>IF(1=1,IF(M36="","",IF(AND(ISNUMBER(M36),M36&lt;1,N36="kg"),MAX(1,ROUND(M36*1000,0)),IF(AND(ISNUMBER(M36),M36&lt;1,N36="L"),MAX(1,ROUND(M36*100,0)),ROUND(M36,3)))),N("O33"))</f>
        <v/>
      </c>
      <c r="Q36" s="140" t="str">
        <f>IF(1=1,IF(M36="","",IF(AND(ISNUMBER(M36),M36&lt;1,N36="kg"),"g",IF(AND(ISNUMBER(M36),M36&lt;1,N36="L"),"cl",N36))),N("P33"))</f>
        <v/>
      </c>
      <c r="R36" s="115" t="str">
        <f>IF(1=1,IF(E36="","",IF(F36="","A CONTROLER",IF(NOT(ISNUMBER(F36)),"TEXTE",IF(OR(L36="",L36&lt;=0),"COMMANDE PRINCIPALE INCOMPLETE",IF(G36="","UNITE MANQUANTE",IF(COUNTIF(B384:B428,AE36)=0,"UNITE A CONTROLER","OK")))))),N("Q9"))</f>
        <v/>
      </c>
      <c r="S36" s="105"/>
      <c r="T36" s="141">
        <f t="shared" si="2"/>
        <v>0</v>
      </c>
      <c r="U36" s="133" t="str">
        <f>IF(1=1,IF(E36="","",U9),N("S33"))</f>
        <v/>
      </c>
      <c r="V36" s="133" t="str">
        <f>IF(1=1,IF(E36="","",V9),N("T33"))</f>
        <v/>
      </c>
      <c r="W36" s="135" t="str">
        <f>IF(1=1,IF(OR(U36="",V36="",NOT(ISNUMBER(U36)),NOT(ISNUMBER(V36)),U36=0),"",V36/U36),N("U33"))</f>
        <v/>
      </c>
      <c r="X36" s="136" t="str">
        <f>IF(1=1,IF(OR(W36="",NOT(ISNUMBER(F36))),"",F36*W36*IFERROR(INDEX(D384:D428,MATCH(AE36,B384:B428,0)),1)),N("V7"))</f>
        <v/>
      </c>
      <c r="Y36" s="137" t="str">
        <f>IF(1=1,IF(F36="","",IF(G36="","",IFERROR(INDEX(E384:E428,MATCH(AE36,B384:B428,0)),G36&amp;""))),N("W6"))</f>
        <v/>
      </c>
      <c r="Z36" s="142" t="str">
        <f>IF(1=1,IF(X36="","",IF(AND(ISNUMBER(X36),X36&lt;1,Y36="kg"),MAX(1,ROUND(X36*1000,0)),IF(AND(ISNUMBER(X36),X36&lt;1,Y36="L"),MAX(1,ROUND(X36*100,0)),ROUND(X36,3)))),N("X33"))</f>
        <v/>
      </c>
      <c r="AA36" s="143" t="str">
        <f>IF(1=1,IF(X36="","",IF(AND(ISNUMBER(X36),X36&lt;1,Y36="kg"),"g",IF(AND(ISNUMBER(X36),X36&lt;1,Y36="L"),"cl",Y36))),N("Y33"))</f>
        <v/>
      </c>
      <c r="AB36" s="123" t="str">
        <f>IF(1=1,IF(E36="","",IF(F36="","A CONTROLER",IF(NOT(ISNUMBER(F36)),"TEXTE",IF(OR(W36="",W36&lt;=0),"COMMANDE COUVERTS INCOMPLETE",IF(G36="","UNITE MANQUANTE",IF(COUNTIF(B384:B428,AE36)=0,"UNITE A CONTROLER","OK")))))),N("Z6"))</f>
        <v/>
      </c>
      <c r="AD36" s="144" t="str">
        <f>IF(1=1,IF(E36="","",AD9),N("AB33"))</f>
        <v/>
      </c>
      <c r="AE36" s="125" t="str">
        <f>IF(1=1,IF(G36="","",UPPER(TRIM(SUBSTITUTE(SUBSTITUTE(G36&amp;"",CHAR(160)," ")," "," ")))),N("AC33"))</f>
        <v/>
      </c>
      <c r="AG36" s="244" t="s">
        <v>51</v>
      </c>
    </row>
    <row r="37" spans="1:33" ht="15.75" x14ac:dyDescent="0.25">
      <c r="A37" s="126" t="str">
        <f>IF(1=1,IF(E37="","",A9),N("A34"))</f>
        <v/>
      </c>
      <c r="B37" s="127" t="str">
        <f>IF(1=1,IF(E37="","",B9),N("B34"))</f>
        <v/>
      </c>
      <c r="C37" s="127"/>
      <c r="D37" s="129" t="str">
        <f>IF(ISBLANK(E37),"",LARGE(D9:D36,1)+1)</f>
        <v/>
      </c>
      <c r="E37" s="130"/>
      <c r="F37" s="131"/>
      <c r="G37" s="170"/>
      <c r="H37" s="105"/>
      <c r="I37" s="132" t="str">
        <f>IF(1=1,IF(E37="","",I9),N("H34"))</f>
        <v/>
      </c>
      <c r="J37" s="133" t="str">
        <f>IF(1=1,IF(E37="","",J9),N("I34"))</f>
        <v/>
      </c>
      <c r="K37" s="134" t="str">
        <f>IF(1=1,IF(E37="","",K9),N("J34"))</f>
        <v/>
      </c>
      <c r="L37" s="135" t="str">
        <f>IF(1=1,IF(OR(J37="",O37="",NOT(ISNUMBER(J37)),NOT(ISNUMBER(O37)),J37=0),"",O37/J37),N("L34"))</f>
        <v/>
      </c>
      <c r="M37" s="136" t="str">
        <f>IF(1=1,IF(OR(L37="",NOT(ISNUMBER(F37))),"",F37*L37*IFERROR(INDEX(D384:D428,MATCH(AE37,B384:B428,0)),1)),N("M13"))</f>
        <v/>
      </c>
      <c r="N37" s="137" t="str">
        <f>IF(1=1,IF(F37="","",IF(G37="","",IFERROR(INDEX(E384:E428,MATCH(AE37,B384:B428,0)),G37&amp;""))),N("N6"))</f>
        <v/>
      </c>
      <c r="O37" s="138" t="str">
        <f>IF(1=1,IF(E37="","",O9),N("K34"))</f>
        <v/>
      </c>
      <c r="P37" s="139" t="str">
        <f>IF(1=1,IF(M37="","",IF(AND(ISNUMBER(M37),M37&lt;1,N37="kg"),MAX(1,ROUND(M37*1000,0)),IF(AND(ISNUMBER(M37),M37&lt;1,N37="L"),MAX(1,ROUND(M37*100,0)),ROUND(M37,3)))),N("O34"))</f>
        <v/>
      </c>
      <c r="Q37" s="140" t="str">
        <f>IF(1=1,IF(M37="","",IF(AND(ISNUMBER(M37),M37&lt;1,N37="kg"),"g",IF(AND(ISNUMBER(M37),M37&lt;1,N37="L"),"cl",N37))),N("P34"))</f>
        <v/>
      </c>
      <c r="R37" s="115" t="str">
        <f>IF(1=1,IF(E37="","",IF(F37="","A CONTROLER",IF(NOT(ISNUMBER(F37)),"TEXTE",IF(OR(L37="",L37&lt;=0),"COMMANDE PRINCIPALE INCOMPLETE",IF(G37="","UNITE MANQUANTE",IF(COUNTIF(B384:B428,AE37)=0,"UNITE A CONTROLER","OK")))))),N("Q9"))</f>
        <v/>
      </c>
      <c r="S37" s="105"/>
      <c r="T37" s="141">
        <f t="shared" si="2"/>
        <v>0</v>
      </c>
      <c r="U37" s="133" t="str">
        <f>IF(1=1,IF(E37="","",U9),N("S34"))</f>
        <v/>
      </c>
      <c r="V37" s="133" t="str">
        <f>IF(1=1,IF(E37="","",V9),N("T34"))</f>
        <v/>
      </c>
      <c r="W37" s="135" t="str">
        <f>IF(1=1,IF(OR(U37="",V37="",NOT(ISNUMBER(U37)),NOT(ISNUMBER(V37)),U37=0),"",V37/U37),N("U34"))</f>
        <v/>
      </c>
      <c r="X37" s="136" t="str">
        <f>IF(1=1,IF(OR(W37="",NOT(ISNUMBER(F37))),"",F37*W37*IFERROR(INDEX(D384:D428,MATCH(AE37,B384:B428,0)),1)),N("V7"))</f>
        <v/>
      </c>
      <c r="Y37" s="137" t="str">
        <f>IF(1=1,IF(F37="","",IF(G37="","",IFERROR(INDEX(E384:E428,MATCH(AE37,B384:B428,0)),G37&amp;""))),N("W6"))</f>
        <v/>
      </c>
      <c r="Z37" s="142" t="str">
        <f>IF(1=1,IF(X37="","",IF(AND(ISNUMBER(X37),X37&lt;1,Y37="kg"),MAX(1,ROUND(X37*1000,0)),IF(AND(ISNUMBER(X37),X37&lt;1,Y37="L"),MAX(1,ROUND(X37*100,0)),ROUND(X37,3)))),N("X34"))</f>
        <v/>
      </c>
      <c r="AA37" s="143" t="str">
        <f>IF(1=1,IF(X37="","",IF(AND(ISNUMBER(X37),X37&lt;1,Y37="kg"),"g",IF(AND(ISNUMBER(X37),X37&lt;1,Y37="L"),"cl",Y37))),N("Y34"))</f>
        <v/>
      </c>
      <c r="AB37" s="123" t="str">
        <f>IF(1=1,IF(E37="","",IF(F37="","A CONTROLER",IF(NOT(ISNUMBER(F37)),"TEXTE",IF(OR(W37="",W37&lt;=0),"COMMANDE COUVERTS INCOMPLETE",IF(G37="","UNITE MANQUANTE",IF(COUNTIF(B384:B428,AE37)=0,"UNITE A CONTROLER","OK")))))),N("Z6"))</f>
        <v/>
      </c>
      <c r="AD37" s="144" t="str">
        <f>IF(1=1,IF(E37="","",AD9),N("AB34"))</f>
        <v/>
      </c>
      <c r="AE37" s="125" t="str">
        <f>IF(1=1,IF(G37="","",UPPER(TRIM(SUBSTITUTE(SUBSTITUTE(G37&amp;"",CHAR(160)," ")," "," ")))),N("AC34"))</f>
        <v/>
      </c>
      <c r="AG37" s="244" t="s">
        <v>54</v>
      </c>
    </row>
    <row r="38" spans="1:33" ht="15.75" x14ac:dyDescent="0.25">
      <c r="A38" s="126" t="str">
        <f>IF(1=1,IF(E38="","",A9),N("A35"))</f>
        <v/>
      </c>
      <c r="B38" s="127" t="str">
        <f>IF(1=1,IF(E38="","",B9),N("B35"))</f>
        <v/>
      </c>
      <c r="C38" s="127"/>
      <c r="D38" s="129" t="str">
        <f>IF(ISBLANK(E38),"",LARGE(D9:D37,1)+1)</f>
        <v/>
      </c>
      <c r="E38" s="130"/>
      <c r="F38" s="131"/>
      <c r="G38" s="170"/>
      <c r="H38" s="105"/>
      <c r="I38" s="132" t="str">
        <f>IF(1=1,IF(E38="","",I9),N("H35"))</f>
        <v/>
      </c>
      <c r="J38" s="133" t="str">
        <f>IF(1=1,IF(E38="","",J9),N("I35"))</f>
        <v/>
      </c>
      <c r="K38" s="134" t="str">
        <f>IF(1=1,IF(E38="","",K9),N("J35"))</f>
        <v/>
      </c>
      <c r="L38" s="135" t="str">
        <f>IF(1=1,IF(OR(J38="",O38="",NOT(ISNUMBER(J38)),NOT(ISNUMBER(O38)),J38=0),"",O38/J38),N("L35"))</f>
        <v/>
      </c>
      <c r="M38" s="136" t="str">
        <f>IF(1=1,IF(OR(L38="",NOT(ISNUMBER(F38))),"",F38*L38*IFERROR(INDEX(D384:D428,MATCH(AE38,B384:B428,0)),1)),N("M13"))</f>
        <v/>
      </c>
      <c r="N38" s="137" t="str">
        <f>IF(1=1,IF(F38="","",IF(G38="","",IFERROR(INDEX(E384:E428,MATCH(AE38,B384:B428,0)),G38&amp;""))),N("N6"))</f>
        <v/>
      </c>
      <c r="O38" s="138" t="str">
        <f>IF(1=1,IF(E38="","",O9),N("K35"))</f>
        <v/>
      </c>
      <c r="P38" s="139" t="str">
        <f>IF(1=1,IF(M38="","",IF(AND(ISNUMBER(M38),M38&lt;1,N38="kg"),MAX(1,ROUND(M38*1000,0)),IF(AND(ISNUMBER(M38),M38&lt;1,N38="L"),MAX(1,ROUND(M38*100,0)),ROUND(M38,3)))),N("O35"))</f>
        <v/>
      </c>
      <c r="Q38" s="140" t="str">
        <f>IF(1=1,IF(M38="","",IF(AND(ISNUMBER(M38),M38&lt;1,N38="kg"),"g",IF(AND(ISNUMBER(M38),M38&lt;1,N38="L"),"cl",N38))),N("P35"))</f>
        <v/>
      </c>
      <c r="R38" s="115" t="str">
        <f>IF(1=1,IF(E38="","",IF(F38="","A CONTROLER",IF(NOT(ISNUMBER(F38)),"TEXTE",IF(OR(L38="",L38&lt;=0),"COMMANDE PRINCIPALE INCOMPLETE",IF(G38="","UNITE MANQUANTE",IF(COUNTIF(B384:B428,AE38)=0,"UNITE A CONTROLER","OK")))))),N("Q9"))</f>
        <v/>
      </c>
      <c r="S38" s="105"/>
      <c r="T38" s="141">
        <f t="shared" si="2"/>
        <v>0</v>
      </c>
      <c r="U38" s="133" t="str">
        <f>IF(1=1,IF(E38="","",U9),N("S35"))</f>
        <v/>
      </c>
      <c r="V38" s="133" t="str">
        <f>IF(1=1,IF(E38="","",V9),N("T35"))</f>
        <v/>
      </c>
      <c r="W38" s="135" t="str">
        <f>IF(1=1,IF(OR(U38="",V38="",NOT(ISNUMBER(U38)),NOT(ISNUMBER(V38)),U38=0),"",V38/U38),N("U35"))</f>
        <v/>
      </c>
      <c r="X38" s="136" t="str">
        <f>IF(1=1,IF(OR(W38="",NOT(ISNUMBER(F38))),"",F38*W38*IFERROR(INDEX(D384:D428,MATCH(AE38,B384:B428,0)),1)),N("V7"))</f>
        <v/>
      </c>
      <c r="Y38" s="137" t="str">
        <f>IF(1=1,IF(F38="","",IF(G38="","",IFERROR(INDEX(E384:E428,MATCH(AE38,B384:B428,0)),G38&amp;""))),N("W6"))</f>
        <v/>
      </c>
      <c r="Z38" s="142" t="str">
        <f>IF(1=1,IF(X38="","",IF(AND(ISNUMBER(X38),X38&lt;1,Y38="kg"),MAX(1,ROUND(X38*1000,0)),IF(AND(ISNUMBER(X38),X38&lt;1,Y38="L"),MAX(1,ROUND(X38*100,0)),ROUND(X38,3)))),N("X35"))</f>
        <v/>
      </c>
      <c r="AA38" s="143" t="str">
        <f>IF(1=1,IF(X38="","",IF(AND(ISNUMBER(X38),X38&lt;1,Y38="kg"),"g",IF(AND(ISNUMBER(X38),X38&lt;1,Y38="L"),"cl",Y38))),N("Y35"))</f>
        <v/>
      </c>
      <c r="AB38" s="123" t="str">
        <f>IF(1=1,IF(E38="","",IF(F38="","A CONTROLER",IF(NOT(ISNUMBER(F38)),"TEXTE",IF(OR(W38="",W38&lt;=0),"COMMANDE COUVERTS INCOMPLETE",IF(G38="","UNITE MANQUANTE",IF(COUNTIF(B384:B428,AE38)=0,"UNITE A CONTROLER","OK")))))),N("Z6"))</f>
        <v/>
      </c>
      <c r="AD38" s="144" t="str">
        <f>IF(1=1,IF(E38="","",AD9),N("AB35"))</f>
        <v/>
      </c>
      <c r="AE38" s="125" t="str">
        <f>IF(1=1,IF(G38="","",UPPER(TRIM(SUBSTITUTE(SUBSTITUTE(G38&amp;"",CHAR(160)," ")," "," ")))),N("AC35"))</f>
        <v/>
      </c>
      <c r="AG38" s="244" t="s">
        <v>56</v>
      </c>
    </row>
    <row r="39" spans="1:33" ht="15.75" x14ac:dyDescent="0.25">
      <c r="A39" s="126" t="str">
        <f>IF(1=1,IF(E39="","",A9),N("A36"))</f>
        <v/>
      </c>
      <c r="B39" s="127" t="str">
        <f>IF(1=1,IF(E39="","",B9),N("B36"))</f>
        <v/>
      </c>
      <c r="C39" s="127"/>
      <c r="D39" s="129" t="str">
        <f>IF(ISBLANK(E39),"",LARGE(D9:D38,1)+1)</f>
        <v/>
      </c>
      <c r="E39" s="130"/>
      <c r="F39" s="131"/>
      <c r="G39" s="170"/>
      <c r="H39" s="105"/>
      <c r="I39" s="132" t="str">
        <f>IF(1=1,IF(E39="","",I9),N("H36"))</f>
        <v/>
      </c>
      <c r="J39" s="133" t="str">
        <f>IF(1=1,IF(E39="","",J9),N("I36"))</f>
        <v/>
      </c>
      <c r="K39" s="134" t="str">
        <f>IF(1=1,IF(E39="","",K9),N("J36"))</f>
        <v/>
      </c>
      <c r="L39" s="135" t="str">
        <f>IF(1=1,IF(OR(J39="",O39="",NOT(ISNUMBER(J39)),NOT(ISNUMBER(O39)),J39=0),"",O39/J39),N("L36"))</f>
        <v/>
      </c>
      <c r="M39" s="136" t="str">
        <f>IF(1=1,IF(OR(L39="",NOT(ISNUMBER(F39))),"",F39*L39*IFERROR(INDEX(D384:D428,MATCH(AE39,B384:B428,0)),1)),N("M13"))</f>
        <v/>
      </c>
      <c r="N39" s="137" t="str">
        <f>IF(1=1,IF(F39="","",IF(G39="","",IFERROR(INDEX(E384:E428,MATCH(AE39,B384:B428,0)),G39&amp;""))),N("N6"))</f>
        <v/>
      </c>
      <c r="O39" s="138" t="str">
        <f>IF(1=1,IF(E39="","",O9),N("K36"))</f>
        <v/>
      </c>
      <c r="P39" s="139" t="str">
        <f>IF(1=1,IF(M39="","",IF(AND(ISNUMBER(M39),M39&lt;1,N39="kg"),MAX(1,ROUND(M39*1000,0)),IF(AND(ISNUMBER(M39),M39&lt;1,N39="L"),MAX(1,ROUND(M39*100,0)),ROUND(M39,3)))),N("O36"))</f>
        <v/>
      </c>
      <c r="Q39" s="140" t="str">
        <f>IF(1=1,IF(M39="","",IF(AND(ISNUMBER(M39),M39&lt;1,N39="kg"),"g",IF(AND(ISNUMBER(M39),M39&lt;1,N39="L"),"cl",N39))),N("P36"))</f>
        <v/>
      </c>
      <c r="R39" s="115" t="str">
        <f>IF(1=1,IF(E39="","",IF(F39="","A CONTROLER",IF(NOT(ISNUMBER(F39)),"TEXTE",IF(OR(L39="",L39&lt;=0),"COMMANDE PRINCIPALE INCOMPLETE",IF(G39="","UNITE MANQUANTE",IF(COUNTIF(B384:B428,AE39)=0,"UNITE A CONTROLER","OK")))))),N("Q9"))</f>
        <v/>
      </c>
      <c r="S39" s="105"/>
      <c r="T39" s="141">
        <f t="shared" si="2"/>
        <v>0</v>
      </c>
      <c r="U39" s="133" t="str">
        <f>IF(1=1,IF(E39="","",U9),N("S36"))</f>
        <v/>
      </c>
      <c r="V39" s="133" t="str">
        <f>IF(1=1,IF(E39="","",V9),N("T36"))</f>
        <v/>
      </c>
      <c r="W39" s="135" t="str">
        <f>IF(1=1,IF(OR(U39="",V39="",NOT(ISNUMBER(U39)),NOT(ISNUMBER(V39)),U39=0),"",V39/U39),N("U36"))</f>
        <v/>
      </c>
      <c r="X39" s="136" t="str">
        <f>IF(1=1,IF(OR(W39="",NOT(ISNUMBER(F39))),"",F39*W39*IFERROR(INDEX(D384:D428,MATCH(AE39,B384:B428,0)),1)),N("V7"))</f>
        <v/>
      </c>
      <c r="Y39" s="137" t="str">
        <f>IF(1=1,IF(F39="","",IF(G39="","",IFERROR(INDEX(E384:E428,MATCH(AE39,B384:B428,0)),G39&amp;""))),N("W6"))</f>
        <v/>
      </c>
      <c r="Z39" s="142" t="str">
        <f>IF(1=1,IF(X39="","",IF(AND(ISNUMBER(X39),X39&lt;1,Y39="kg"),MAX(1,ROUND(X39*1000,0)),IF(AND(ISNUMBER(X39),X39&lt;1,Y39="L"),MAX(1,ROUND(X39*100,0)),ROUND(X39,3)))),N("X36"))</f>
        <v/>
      </c>
      <c r="AA39" s="143" t="str">
        <f>IF(1=1,IF(X39="","",IF(AND(ISNUMBER(X39),X39&lt;1,Y39="kg"),"g",IF(AND(ISNUMBER(X39),X39&lt;1,Y39="L"),"cl",Y39))),N("Y36"))</f>
        <v/>
      </c>
      <c r="AB39" s="123" t="str">
        <f>IF(1=1,IF(E39="","",IF(F39="","A CONTROLER",IF(NOT(ISNUMBER(F39)),"TEXTE",IF(OR(W39="",W39&lt;=0),"COMMANDE COUVERTS INCOMPLETE",IF(G39="","UNITE MANQUANTE",IF(COUNTIF(B384:B428,AE39)=0,"UNITE A CONTROLER","OK")))))),N("Z6"))</f>
        <v/>
      </c>
      <c r="AD39" s="144" t="str">
        <f>IF(1=1,IF(E39="","",AD9),N("AB36"))</f>
        <v/>
      </c>
      <c r="AE39" s="125" t="str">
        <f>IF(1=1,IF(G39="","",UPPER(TRIM(SUBSTITUTE(SUBSTITUTE(G39&amp;"",CHAR(160)," ")," "," ")))),N("AC36"))</f>
        <v/>
      </c>
      <c r="AG39" s="244" t="s">
        <v>58</v>
      </c>
    </row>
    <row r="40" spans="1:33" ht="15.75" x14ac:dyDescent="0.25">
      <c r="A40" s="126" t="str">
        <f>IF(1=1,IF(E40="","",A9),N("A37"))</f>
        <v/>
      </c>
      <c r="B40" s="127" t="str">
        <f>IF(1=1,IF(E40="","",B9),N("B37"))</f>
        <v/>
      </c>
      <c r="C40" s="127"/>
      <c r="D40" s="129" t="str">
        <f>IF(ISBLANK(E40),"",LARGE(D9:D39,1)+1)</f>
        <v/>
      </c>
      <c r="E40" s="130"/>
      <c r="F40" s="131"/>
      <c r="G40" s="170"/>
      <c r="H40" s="105"/>
      <c r="I40" s="132" t="str">
        <f>IF(1=1,IF(E40="","",I9),N("H37"))</f>
        <v/>
      </c>
      <c r="J40" s="133" t="str">
        <f>IF(1=1,IF(E40="","",J9),N("I37"))</f>
        <v/>
      </c>
      <c r="K40" s="134" t="str">
        <f>IF(1=1,IF(E40="","",K9),N("J37"))</f>
        <v/>
      </c>
      <c r="L40" s="135" t="str">
        <f>IF(1=1,IF(OR(J40="",O40="",NOT(ISNUMBER(J40)),NOT(ISNUMBER(O40)),J40=0),"",O40/J40),N("L37"))</f>
        <v/>
      </c>
      <c r="M40" s="136" t="str">
        <f>IF(1=1,IF(OR(L40="",NOT(ISNUMBER(F40))),"",F40*L40*IFERROR(INDEX(D384:D428,MATCH(AE40,B384:B428,0)),1)),N("M13"))</f>
        <v/>
      </c>
      <c r="N40" s="137" t="str">
        <f>IF(1=1,IF(F40="","",IF(G40="","",IFERROR(INDEX(E384:E428,MATCH(AE40,B384:B428,0)),G40&amp;""))),N("N6"))</f>
        <v/>
      </c>
      <c r="O40" s="138" t="str">
        <f>IF(1=1,IF(E40="","",O9),N("K37"))</f>
        <v/>
      </c>
      <c r="P40" s="139" t="str">
        <f>IF(1=1,IF(M40="","",IF(AND(ISNUMBER(M40),M40&lt;1,N40="kg"),MAX(1,ROUND(M40*1000,0)),IF(AND(ISNUMBER(M40),M40&lt;1,N40="L"),MAX(1,ROUND(M40*100,0)),ROUND(M40,3)))),N("O37"))</f>
        <v/>
      </c>
      <c r="Q40" s="140" t="str">
        <f>IF(1=1,IF(M40="","",IF(AND(ISNUMBER(M40),M40&lt;1,N40="kg"),"g",IF(AND(ISNUMBER(M40),M40&lt;1,N40="L"),"cl",N40))),N("P37"))</f>
        <v/>
      </c>
      <c r="R40" s="115" t="str">
        <f>IF(1=1,IF(E40="","",IF(F40="","A CONTROLER",IF(NOT(ISNUMBER(F40)),"TEXTE",IF(OR(L40="",L40&lt;=0),"COMMANDE PRINCIPALE INCOMPLETE",IF(G40="","UNITE MANQUANTE",IF(COUNTIF(B384:B428,AE40)=0,"UNITE A CONTROLER","OK")))))),N("Q9"))</f>
        <v/>
      </c>
      <c r="S40" s="105"/>
      <c r="T40" s="141">
        <f t="shared" si="2"/>
        <v>0</v>
      </c>
      <c r="U40" s="133" t="str">
        <f>IF(1=1,IF(E40="","",U9),N("S37"))</f>
        <v/>
      </c>
      <c r="V40" s="133" t="str">
        <f>IF(1=1,IF(E40="","",V9),N("T37"))</f>
        <v/>
      </c>
      <c r="W40" s="135" t="str">
        <f>IF(1=1,IF(OR(U40="",V40="",NOT(ISNUMBER(U40)),NOT(ISNUMBER(V40)),U40=0),"",V40/U40),N("U37"))</f>
        <v/>
      </c>
      <c r="X40" s="136" t="str">
        <f>IF(1=1,IF(OR(W40="",NOT(ISNUMBER(F40))),"",F40*W40*IFERROR(INDEX(D384:D428,MATCH(AE40,B384:B428,0)),1)),N("V7"))</f>
        <v/>
      </c>
      <c r="Y40" s="137" t="str">
        <f>IF(1=1,IF(F40="","",IF(G40="","",IFERROR(INDEX(E384:E428,MATCH(AE40,B384:B428,0)),G40&amp;""))),N("W6"))</f>
        <v/>
      </c>
      <c r="Z40" s="142" t="str">
        <f>IF(1=1,IF(X40="","",IF(AND(ISNUMBER(X40),X40&lt;1,Y40="kg"),MAX(1,ROUND(X40*1000,0)),IF(AND(ISNUMBER(X40),X40&lt;1,Y40="L"),MAX(1,ROUND(X40*100,0)),ROUND(X40,3)))),N("X37"))</f>
        <v/>
      </c>
      <c r="AA40" s="143" t="str">
        <f>IF(1=1,IF(X40="","",IF(AND(ISNUMBER(X40),X40&lt;1,Y40="kg"),"g",IF(AND(ISNUMBER(X40),X40&lt;1,Y40="L"),"cl",Y40))),N("Y37"))</f>
        <v/>
      </c>
      <c r="AB40" s="123" t="str">
        <f>IF(1=1,IF(E40="","",IF(F40="","A CONTROLER",IF(NOT(ISNUMBER(F40)),"TEXTE",IF(OR(W40="",W40&lt;=0),"COMMANDE COUVERTS INCOMPLETE",IF(G40="","UNITE MANQUANTE",IF(COUNTIF(B384:B428,AE40)=0,"UNITE A CONTROLER","OK")))))),N("Z6"))</f>
        <v/>
      </c>
      <c r="AD40" s="144" t="str">
        <f>IF(1=1,IF(E40="","",AD9),N("AB37"))</f>
        <v/>
      </c>
      <c r="AE40" s="125" t="str">
        <f>IF(1=1,IF(G40="","",UPPER(TRIM(SUBSTITUTE(SUBSTITUTE(G40&amp;"",CHAR(160)," ")," "," ")))),N("AC37"))</f>
        <v/>
      </c>
      <c r="AG40" s="244" t="s">
        <v>60</v>
      </c>
    </row>
    <row r="41" spans="1:33" ht="15.75" x14ac:dyDescent="0.25">
      <c r="A41" s="126" t="str">
        <f>IF(1=1,IF(E41="","",A9),N("A38"))</f>
        <v/>
      </c>
      <c r="B41" s="127" t="str">
        <f>IF(1=1,IF(E41="","",B9),N("B38"))</f>
        <v/>
      </c>
      <c r="C41" s="127"/>
      <c r="D41" s="129" t="str">
        <f>IF(ISBLANK(E41),"",LARGE(D9:D40,1)+1)</f>
        <v/>
      </c>
      <c r="E41" s="130"/>
      <c r="F41" s="131"/>
      <c r="G41" s="170"/>
      <c r="H41" s="105"/>
      <c r="I41" s="132" t="str">
        <f>IF(1=1,IF(E41="","",I9),N("H38"))</f>
        <v/>
      </c>
      <c r="J41" s="133" t="str">
        <f>IF(1=1,IF(E41="","",J9),N("I38"))</f>
        <v/>
      </c>
      <c r="K41" s="134" t="str">
        <f>IF(1=1,IF(E41="","",K9),N("J38"))</f>
        <v/>
      </c>
      <c r="L41" s="135" t="str">
        <f>IF(1=1,IF(OR(J41="",O41="",NOT(ISNUMBER(J41)),NOT(ISNUMBER(O41)),J41=0),"",O41/J41),N("L38"))</f>
        <v/>
      </c>
      <c r="M41" s="136" t="str">
        <f>IF(1=1,IF(OR(L41="",NOT(ISNUMBER(F41))),"",F41*L41*IFERROR(INDEX(D384:D428,MATCH(AE41,B384:B428,0)),1)),N("M13"))</f>
        <v/>
      </c>
      <c r="N41" s="137" t="str">
        <f>IF(1=1,IF(F41="","",IF(G41="","",IFERROR(INDEX(E384:E428,MATCH(AE41,B384:B428,0)),G41&amp;""))),N("N6"))</f>
        <v/>
      </c>
      <c r="O41" s="138" t="str">
        <f>IF(1=1,IF(E41="","",O9),N("K38"))</f>
        <v/>
      </c>
      <c r="P41" s="139" t="str">
        <f>IF(1=1,IF(M41="","",IF(AND(ISNUMBER(M41),M41&lt;1,N41="kg"),MAX(1,ROUND(M41*1000,0)),IF(AND(ISNUMBER(M41),M41&lt;1,N41="L"),MAX(1,ROUND(M41*100,0)),ROUND(M41,3)))),N("O38"))</f>
        <v/>
      </c>
      <c r="Q41" s="140" t="str">
        <f>IF(1=1,IF(M41="","",IF(AND(ISNUMBER(M41),M41&lt;1,N41="kg"),"g",IF(AND(ISNUMBER(M41),M41&lt;1,N41="L"),"cl",N41))),N("P38"))</f>
        <v/>
      </c>
      <c r="R41" s="115" t="str">
        <f>IF(1=1,IF(E41="","",IF(F41="","A CONTROLER",IF(NOT(ISNUMBER(F41)),"TEXTE",IF(OR(L41="",L41&lt;=0),"COMMANDE PRINCIPALE INCOMPLETE",IF(G41="","UNITE MANQUANTE",IF(COUNTIF(B384:B428,AE41)=0,"UNITE A CONTROLER","OK")))))),N("Q9"))</f>
        <v/>
      </c>
      <c r="S41" s="105"/>
      <c r="T41" s="141">
        <f t="shared" si="2"/>
        <v>0</v>
      </c>
      <c r="U41" s="133" t="str">
        <f>IF(1=1,IF(E41="","",U9),N("S38"))</f>
        <v/>
      </c>
      <c r="V41" s="133" t="str">
        <f>IF(1=1,IF(E41="","",V9),N("T38"))</f>
        <v/>
      </c>
      <c r="W41" s="135" t="str">
        <f>IF(1=1,IF(OR(U41="",V41="",NOT(ISNUMBER(U41)),NOT(ISNUMBER(V41)),U41=0),"",V41/U41),N("U38"))</f>
        <v/>
      </c>
      <c r="X41" s="136" t="str">
        <f>IF(1=1,IF(OR(W41="",NOT(ISNUMBER(F41))),"",F41*W41*IFERROR(INDEX(D384:D428,MATCH(AE41,B384:B428,0)),1)),N("V7"))</f>
        <v/>
      </c>
      <c r="Y41" s="137" t="str">
        <f>IF(1=1,IF(F41="","",IF(G41="","",IFERROR(INDEX(E384:E428,MATCH(AE41,B384:B428,0)),G41&amp;""))),N("W6"))</f>
        <v/>
      </c>
      <c r="Z41" s="142" t="str">
        <f>IF(1=1,IF(X41="","",IF(AND(ISNUMBER(X41),X41&lt;1,Y41="kg"),MAX(1,ROUND(X41*1000,0)),IF(AND(ISNUMBER(X41),X41&lt;1,Y41="L"),MAX(1,ROUND(X41*100,0)),ROUND(X41,3)))),N("X38"))</f>
        <v/>
      </c>
      <c r="AA41" s="143" t="str">
        <f>IF(1=1,IF(X41="","",IF(AND(ISNUMBER(X41),X41&lt;1,Y41="kg"),"g",IF(AND(ISNUMBER(X41),X41&lt;1,Y41="L"),"cl",Y41))),N("Y38"))</f>
        <v/>
      </c>
      <c r="AB41" s="123" t="str">
        <f>IF(1=1,IF(E41="","",IF(F41="","A CONTROLER",IF(NOT(ISNUMBER(F41)),"TEXTE",IF(OR(W41="",W41&lt;=0),"COMMANDE COUVERTS INCOMPLETE",IF(G41="","UNITE MANQUANTE",IF(COUNTIF(B384:B428,AE41)=0,"UNITE A CONTROLER","OK")))))),N("Z6"))</f>
        <v/>
      </c>
      <c r="AD41" s="144" t="str">
        <f>IF(1=1,IF(E41="","",AD9),N("AB38"))</f>
        <v/>
      </c>
      <c r="AE41" s="125" t="str">
        <f>IF(1=1,IF(G41="","",UPPER(TRIM(SUBSTITUTE(SUBSTITUTE(G41&amp;"",CHAR(160)," ")," "," ")))),N("AC38"))</f>
        <v/>
      </c>
      <c r="AG41" s="244" t="s">
        <v>62</v>
      </c>
    </row>
    <row r="42" spans="1:33" ht="15.75" x14ac:dyDescent="0.25">
      <c r="A42" s="126" t="str">
        <f>IF(1=1,IF(E42="","",A9),N("A39"))</f>
        <v/>
      </c>
      <c r="B42" s="127" t="str">
        <f>IF(1=1,IF(E42="","",B9),N("B39"))</f>
        <v/>
      </c>
      <c r="C42" s="127"/>
      <c r="D42" s="129" t="str">
        <f>IF(ISBLANK(E42),"",LARGE(D9:D41,1)+1)</f>
        <v/>
      </c>
      <c r="E42" s="130"/>
      <c r="F42" s="131"/>
      <c r="G42" s="170"/>
      <c r="H42" s="105"/>
      <c r="I42" s="132" t="str">
        <f>IF(1=1,IF(E42="","",I9),N("H39"))</f>
        <v/>
      </c>
      <c r="J42" s="133" t="str">
        <f>IF(1=1,IF(E42="","",J9),N("I39"))</f>
        <v/>
      </c>
      <c r="K42" s="134" t="str">
        <f>IF(1=1,IF(E42="","",K9),N("J39"))</f>
        <v/>
      </c>
      <c r="L42" s="135" t="str">
        <f>IF(1=1,IF(OR(J42="",O42="",NOT(ISNUMBER(J42)),NOT(ISNUMBER(O42)),J42=0),"",O42/J42),N("L39"))</f>
        <v/>
      </c>
      <c r="M42" s="136" t="str">
        <f>IF(1=1,IF(OR(L42="",NOT(ISNUMBER(F42))),"",F42*L42*IFERROR(INDEX(D384:D428,MATCH(AE42,B384:B428,0)),1)),N("M13"))</f>
        <v/>
      </c>
      <c r="N42" s="137" t="str">
        <f>IF(1=1,IF(F42="","",IF(G42="","",IFERROR(INDEX(E384:E428,MATCH(AE42,B384:B428,0)),G42&amp;""))),N("N6"))</f>
        <v/>
      </c>
      <c r="O42" s="138" t="str">
        <f>IF(1=1,IF(E42="","",O9),N("K39"))</f>
        <v/>
      </c>
      <c r="P42" s="139" t="str">
        <f>IF(1=1,IF(M42="","",IF(AND(ISNUMBER(M42),M42&lt;1,N42="kg"),MAX(1,ROUND(M42*1000,0)),IF(AND(ISNUMBER(M42),M42&lt;1,N42="L"),MAX(1,ROUND(M42*100,0)),ROUND(M42,3)))),N("O39"))</f>
        <v/>
      </c>
      <c r="Q42" s="140" t="str">
        <f>IF(1=1,IF(M42="","",IF(AND(ISNUMBER(M42),M42&lt;1,N42="kg"),"g",IF(AND(ISNUMBER(M42),M42&lt;1,N42="L"),"cl",N42))),N("P39"))</f>
        <v/>
      </c>
      <c r="R42" s="115" t="str">
        <f>IF(1=1,IF(E42="","",IF(F42="","A CONTROLER",IF(NOT(ISNUMBER(F42)),"TEXTE",IF(OR(L42="",L42&lt;=0),"COMMANDE PRINCIPALE INCOMPLETE",IF(G42="","UNITE MANQUANTE",IF(COUNTIF(B384:B428,AE42)=0,"UNITE A CONTROLER","OK")))))),N("Q9"))</f>
        <v/>
      </c>
      <c r="S42" s="105"/>
      <c r="T42" s="141">
        <f t="shared" si="2"/>
        <v>0</v>
      </c>
      <c r="U42" s="133" t="str">
        <f>IF(1=1,IF(E42="","",U9),N("S39"))</f>
        <v/>
      </c>
      <c r="V42" s="133" t="str">
        <f>IF(1=1,IF(E42="","",V9),N("T39"))</f>
        <v/>
      </c>
      <c r="W42" s="135" t="str">
        <f>IF(1=1,IF(OR(U42="",V42="",NOT(ISNUMBER(U42)),NOT(ISNUMBER(V42)),U42=0),"",V42/U42),N("U39"))</f>
        <v/>
      </c>
      <c r="X42" s="136" t="str">
        <f>IF(1=1,IF(OR(W42="",NOT(ISNUMBER(F42))),"",F42*W42*IFERROR(INDEX(D384:D428,MATCH(AE42,B384:B428,0)),1)),N("V7"))</f>
        <v/>
      </c>
      <c r="Y42" s="137" t="str">
        <f>IF(1=1,IF(F42="","",IF(G42="","",IFERROR(INDEX(E384:E428,MATCH(AE42,B384:B428,0)),G42&amp;""))),N("W6"))</f>
        <v/>
      </c>
      <c r="Z42" s="142" t="str">
        <f>IF(1=1,IF(X42="","",IF(AND(ISNUMBER(X42),X42&lt;1,Y42="kg"),MAX(1,ROUND(X42*1000,0)),IF(AND(ISNUMBER(X42),X42&lt;1,Y42="L"),MAX(1,ROUND(X42*100,0)),ROUND(X42,3)))),N("X39"))</f>
        <v/>
      </c>
      <c r="AA42" s="143" t="str">
        <f>IF(1=1,IF(X42="","",IF(AND(ISNUMBER(X42),X42&lt;1,Y42="kg"),"g",IF(AND(ISNUMBER(X42),X42&lt;1,Y42="L"),"cl",Y42))),N("Y39"))</f>
        <v/>
      </c>
      <c r="AB42" s="123" t="str">
        <f>IF(1=1,IF(E42="","",IF(F42="","A CONTROLER",IF(NOT(ISNUMBER(F42)),"TEXTE",IF(OR(W42="",W42&lt;=0),"COMMANDE COUVERTS INCOMPLETE",IF(G42="","UNITE MANQUANTE",IF(COUNTIF(B384:B428,AE42)=0,"UNITE A CONTROLER","OK")))))),N("Z6"))</f>
        <v/>
      </c>
      <c r="AD42" s="144" t="str">
        <f>IF(1=1,IF(E42="","",AD9),N("AB39"))</f>
        <v/>
      </c>
      <c r="AE42" s="125" t="str">
        <f>IF(1=1,IF(G42="","",UPPER(TRIM(SUBSTITUTE(SUBSTITUTE(G42&amp;"",CHAR(160)," ")," "," ")))),N("AC39"))</f>
        <v/>
      </c>
      <c r="AG42" s="244" t="s">
        <v>64</v>
      </c>
    </row>
    <row r="43" spans="1:33" ht="15.75" x14ac:dyDescent="0.25">
      <c r="A43" s="126" t="str">
        <f>IF(1=1,IF(E43="","",A9),N("A40"))</f>
        <v/>
      </c>
      <c r="B43" s="127" t="str">
        <f>IF(1=1,IF(E43="","",B9),N("B40"))</f>
        <v/>
      </c>
      <c r="C43" s="127"/>
      <c r="D43" s="129" t="str">
        <f>IF(ISBLANK(E43),"",LARGE(D9:D42,1)+1)</f>
        <v/>
      </c>
      <c r="E43" s="130"/>
      <c r="F43" s="131"/>
      <c r="G43" s="170"/>
      <c r="H43" s="105"/>
      <c r="I43" s="132" t="str">
        <f>IF(1=1,IF(E43="","",I9),N("H40"))</f>
        <v/>
      </c>
      <c r="J43" s="133" t="str">
        <f>IF(1=1,IF(E43="","",J9),N("I40"))</f>
        <v/>
      </c>
      <c r="K43" s="134" t="str">
        <f>IF(1=1,IF(E43="","",K9),N("J40"))</f>
        <v/>
      </c>
      <c r="L43" s="135" t="str">
        <f>IF(1=1,IF(OR(J43="",O43="",NOT(ISNUMBER(J43)),NOT(ISNUMBER(O43)),J43=0),"",O43/J43),N("L40"))</f>
        <v/>
      </c>
      <c r="M43" s="146" t="str">
        <f>IF(1=1,IF(OR(L43="",NOT(ISNUMBER(F43))),"",F43*L43*IFERROR(INDEX(D384:D428,MATCH(AE43,B384:B428,0)),1)),N("M13"))</f>
        <v/>
      </c>
      <c r="N43" s="147" t="str">
        <f>IF(1=1,IF(F43="","",IF(G43="","",IFERROR(INDEX(E384:E428,MATCH(AE43,B384:B428,0)),G43&amp;""))),N("N6"))</f>
        <v/>
      </c>
      <c r="O43" s="138" t="str">
        <f>IF(1=1,IF(E43="","",O9),N("K40"))</f>
        <v/>
      </c>
      <c r="P43" s="139" t="str">
        <f>IF(1=1,IF(M43="","",IF(AND(ISNUMBER(M43),M43&lt;1,N43="kg"),MAX(1,ROUND(M43*1000,0)),IF(AND(ISNUMBER(M43),M43&lt;1,N43="L"),MAX(1,ROUND(M43*100,0)),ROUND(M43,3)))),N("O40"))</f>
        <v/>
      </c>
      <c r="Q43" s="140" t="str">
        <f>IF(1=1,IF(M43="","",IF(AND(ISNUMBER(M43),M43&lt;1,N43="kg"),"g",IF(AND(ISNUMBER(M43),M43&lt;1,N43="L"),"cl",N43))),N("P40"))</f>
        <v/>
      </c>
      <c r="R43" s="115" t="str">
        <f>IF(1=1,IF(E43="","",IF(F43="","A CONTROLER",IF(NOT(ISNUMBER(F43)),"TEXTE",IF(OR(L43="",L43&lt;=0),"COMMANDE PRINCIPALE INCOMPLETE",IF(G43="","UNITE MANQUANTE",IF(COUNTIF(B384:B428,AE43)=0,"UNITE A CONTROLER","OK")))))),N("Q9"))</f>
        <v/>
      </c>
      <c r="S43" s="105"/>
      <c r="T43" s="141">
        <f t="shared" si="2"/>
        <v>0</v>
      </c>
      <c r="U43" s="133" t="str">
        <f>IF(1=1,IF(E43="","",U9),N("S40"))</f>
        <v/>
      </c>
      <c r="V43" s="133" t="str">
        <f>IF(1=1,IF(E43="","",V9),N("T40"))</f>
        <v/>
      </c>
      <c r="W43" s="135" t="str">
        <f>IF(1=1,IF(OR(U43="",V43="",NOT(ISNUMBER(U43)),NOT(ISNUMBER(V43)),U43=0),"",V43/U43),N("U40"))</f>
        <v/>
      </c>
      <c r="X43" s="133" t="str">
        <f>IF(1=1,IF(OR(W43="",NOT(ISNUMBER(F43))),"",F43*W43*IFERROR(INDEX(D384:D428,MATCH(AE43,B384:B428,0)),1)),N("V7"))</f>
        <v/>
      </c>
      <c r="Y43" s="134" t="str">
        <f>IF(1=1,IF(F43="","",IF(G43="","",IFERROR(INDEX(E384:E428,MATCH(AE43,B384:B428,0)),G43&amp;""))),N("W6"))</f>
        <v/>
      </c>
      <c r="Z43" s="142" t="str">
        <f>IF(1=1,IF(X43="","",IF(AND(ISNUMBER(X43),X43&lt;1,Y43="kg"),MAX(1,ROUND(X43*1000,0)),IF(AND(ISNUMBER(X43),X43&lt;1,Y43="L"),MAX(1,ROUND(X43*100,0)),ROUND(X43,3)))),N("X40"))</f>
        <v/>
      </c>
      <c r="AA43" s="143" t="str">
        <f>IF(1=1,IF(X43="","",IF(AND(ISNUMBER(X43),X43&lt;1,Y43="kg"),"g",IF(AND(ISNUMBER(X43),X43&lt;1,Y43="L"),"cl",Y43))),N("Y40"))</f>
        <v/>
      </c>
      <c r="AB43" s="123" t="str">
        <f>IF(1=1,IF(E43="","",IF(F43="","A CONTROLER",IF(NOT(ISNUMBER(F43)),"TEXTE",IF(OR(W43="",W43&lt;=0),"COMMANDE COUVERTS INCOMPLETE",IF(G43="","UNITE MANQUANTE",IF(COUNTIF(B384:B428,AE43)=0,"UNITE A CONTROLER","OK")))))),N("Z6"))</f>
        <v/>
      </c>
      <c r="AD43" s="144" t="str">
        <f>IF(1=1,IF(E43="","",AD9),N("AB40"))</f>
        <v/>
      </c>
      <c r="AE43" s="125" t="str">
        <f>IF(1=1,IF(G43="","",UPPER(TRIM(SUBSTITUTE(SUBSTITUTE(G43&amp;"",CHAR(160)," ")," "," ")))),N("AC40"))</f>
        <v/>
      </c>
      <c r="AG43" s="244" t="s">
        <v>66</v>
      </c>
    </row>
    <row r="44" spans="1:33" ht="23.25" x14ac:dyDescent="0.25">
      <c r="A44" s="198"/>
      <c r="B44" s="199" t="s">
        <v>233</v>
      </c>
      <c r="C44" s="200"/>
      <c r="D44" s="201" t="s">
        <v>239</v>
      </c>
      <c r="E44" s="200"/>
      <c r="F44" s="200"/>
      <c r="G44" s="200"/>
      <c r="H44" s="202"/>
      <c r="I44" s="200"/>
      <c r="J44" s="200"/>
      <c r="K44" s="200"/>
      <c r="L44" s="200"/>
      <c r="M44" s="200"/>
      <c r="N44" s="200"/>
      <c r="O44" s="200"/>
      <c r="P44" s="200" t="str">
        <f>D44</f>
        <v>SOUS-FAMILLE</v>
      </c>
      <c r="Q44" s="200"/>
      <c r="R44" s="200"/>
      <c r="S44" s="202"/>
      <c r="T44" s="203" t="s">
        <v>664</v>
      </c>
      <c r="U44" s="204" cm="1">
        <f t="array" ref="U44">SUMPRODUCT(LEN(E46:E80)-LEN(SUBSTITUTE(E46:E80,"*","")))</f>
        <v>0</v>
      </c>
      <c r="V44" s="200"/>
      <c r="W44" s="200" t="str">
        <f>D44</f>
        <v>SOUS-FAMILLE</v>
      </c>
      <c r="X44" s="200"/>
      <c r="Y44" s="200"/>
      <c r="Z44" s="200"/>
      <c r="AA44" s="200"/>
      <c r="AB44" s="205"/>
      <c r="AC44" s="200"/>
      <c r="AD44" s="200"/>
      <c r="AE44" s="206" t="str">
        <f>B46</f>
        <v>NOM DE LA RECETTE À SAISIR</v>
      </c>
      <c r="AG44" s="244" t="s">
        <v>68</v>
      </c>
    </row>
    <row r="45" spans="1:33" ht="45" customHeight="1" thickBot="1" x14ac:dyDescent="0.3">
      <c r="A45" s="156" t="s">
        <v>155</v>
      </c>
      <c r="B45" s="92" t="s">
        <v>1</v>
      </c>
      <c r="C45" s="92" t="s">
        <v>142</v>
      </c>
      <c r="D45" s="92" t="s">
        <v>2</v>
      </c>
      <c r="E45" s="92" t="s">
        <v>117</v>
      </c>
      <c r="F45" s="92" t="s">
        <v>3</v>
      </c>
      <c r="G45" s="92" t="s">
        <v>4</v>
      </c>
      <c r="H45" s="81"/>
      <c r="I45" s="157" t="s">
        <v>5</v>
      </c>
      <c r="J45" s="92" t="s">
        <v>114</v>
      </c>
      <c r="K45" s="92" t="s">
        <v>4</v>
      </c>
      <c r="L45" s="92" t="s">
        <v>6</v>
      </c>
      <c r="M45" s="94" t="s">
        <v>7</v>
      </c>
      <c r="N45" s="94" t="s">
        <v>116</v>
      </c>
      <c r="O45" s="95" t="s">
        <v>115</v>
      </c>
      <c r="P45" s="96" t="s">
        <v>8</v>
      </c>
      <c r="Q45" s="97" t="s">
        <v>9</v>
      </c>
      <c r="R45" s="92" t="s">
        <v>10</v>
      </c>
      <c r="S45" s="81"/>
      <c r="T45" s="92" t="s">
        <v>117</v>
      </c>
      <c r="U45" s="98" t="s">
        <v>11</v>
      </c>
      <c r="V45" s="95" t="s">
        <v>12</v>
      </c>
      <c r="W45" s="92" t="s">
        <v>13</v>
      </c>
      <c r="X45" s="94" t="s">
        <v>7</v>
      </c>
      <c r="Y45" s="94" t="s">
        <v>116</v>
      </c>
      <c r="Z45" s="99" t="s">
        <v>8</v>
      </c>
      <c r="AA45" s="97" t="s">
        <v>9</v>
      </c>
      <c r="AB45" s="99" t="s">
        <v>10</v>
      </c>
      <c r="AC45" s="240"/>
      <c r="AD45" s="92" t="s">
        <v>14</v>
      </c>
      <c r="AE45" s="92" t="s">
        <v>15</v>
      </c>
      <c r="AG45" s="244" t="s">
        <v>70</v>
      </c>
    </row>
    <row r="46" spans="1:33" ht="18.75" x14ac:dyDescent="0.25">
      <c r="A46" s="158" t="s">
        <v>5640</v>
      </c>
      <c r="B46" s="101" t="s">
        <v>20</v>
      </c>
      <c r="C46" s="101"/>
      <c r="D46" s="102">
        <v>0</v>
      </c>
      <c r="E46" s="103" t="s">
        <v>21</v>
      </c>
      <c r="F46" s="104">
        <v>10</v>
      </c>
      <c r="G46" s="8" t="s">
        <v>119</v>
      </c>
      <c r="H46" s="105"/>
      <c r="I46" s="106" t="str">
        <f>E46</f>
        <v>ÉLÉMENT PRINCIPAL À SAISIR</v>
      </c>
      <c r="J46" s="107">
        <f>F46</f>
        <v>10</v>
      </c>
      <c r="K46" s="108" t="str">
        <f>G46</f>
        <v>Quoi ?</v>
      </c>
      <c r="L46" s="109">
        <f>IF(1=1,IF(OR(J46="",O46="",NOT(ISNUMBER(J46)),NOT(ISNUMBER(O46)),J46=0),"",O46/J46),N("L6"))</f>
        <v>15</v>
      </c>
      <c r="M46" s="110">
        <f>IF(1=1,IF(OR(L46="",NOT(ISNUMBER(F46))),"",F46*L46*IFERROR(INDEX(D384:D428,MATCH(AE46,B384:B428,0)),1)),N("M13"))</f>
        <v>150</v>
      </c>
      <c r="N46" s="111" t="str">
        <f>IF(1=1,IF(F46="","",IF(G46="","",IFERROR(INDEX(E384:E428,MATCH(AE46,B384:B428,0)),G46&amp;""))),N("N6"))</f>
        <v>Quoi ?</v>
      </c>
      <c r="O46" s="112">
        <v>150</v>
      </c>
      <c r="P46" s="113">
        <f>IF(1=1,IF(M46="","",IF(AND(ISNUMBER(M46),M46&lt;1,N46="kg"),MAX(1,ROUND(M46*1000,0)),IF(AND(ISNUMBER(M46),M46&lt;1,N46="L"),MAX(1,ROUND(M46*100,0)),ROUND(M46,3)))),N("O6"))</f>
        <v>150</v>
      </c>
      <c r="Q46" s="114" t="str">
        <f>IF(1=1,IF(M46="","",IF(AND(ISNUMBER(M46),M46&lt;1,N46="kg"),"g",IF(AND(ISNUMBER(M46),M46&lt;1,N46="L"),"cl",N46))),N("P6"))</f>
        <v>Quoi ?</v>
      </c>
      <c r="R46" s="115" t="str">
        <f>IF(1=1,IF(E46="","",IF(F46="","A CONTROLER",IF(NOT(ISNUMBER(F46)),"TEXTE",IF(OR(L46="",L46&lt;=0),"COMMANDE PRINCIPALE INCOMPLETE",IF(G46="","UNITE MANQUANTE",IF(COUNTIF(B384:B428,AE46)=0,"UNITE A CONTROLER","OK")))))),N("Q9"))</f>
        <v>UNITE A CONTROLER</v>
      </c>
      <c r="S46" s="105"/>
      <c r="T46" s="159" t="str">
        <f>B46</f>
        <v>NOM DE LA RECETTE À SAISIR</v>
      </c>
      <c r="U46" s="117">
        <v>100</v>
      </c>
      <c r="V46" s="112">
        <v>150</v>
      </c>
      <c r="W46" s="118">
        <f>IF(1=1,IF(OR(U46="",V46="",NOT(ISNUMBER(U46)),NOT(ISNUMBER(V46)),U46=0),"",V46/U46),N("U6"))</f>
        <v>1.5</v>
      </c>
      <c r="X46" s="119">
        <f>IF(1=1,IF(OR(W46="",NOT(ISNUMBER(F46))),"",F46*W46*IFERROR(INDEX(D384:D428,MATCH(AE46,B384:B428,0)),1)),N("V7"))</f>
        <v>15</v>
      </c>
      <c r="Y46" s="120" t="str">
        <f>IF(1=1,IF(F46="","",IF(G46="","",IFERROR(INDEX(E384:E428,MATCH(AE46,B384:B428,0)),G46&amp;""))),N("W6"))</f>
        <v>Quoi ?</v>
      </c>
      <c r="Z46" s="121">
        <f>IF(1=1,IF(X46="","",IF(AND(ISNUMBER(X46),X46&lt;1,Y46="kg"),MAX(1,ROUND(X46*1000,0)),IF(AND(ISNUMBER(X46),X46&lt;1,Y46="L"),MAX(1,ROUND(X46*100,0)),ROUND(X46,3)))),N("X6"))</f>
        <v>15</v>
      </c>
      <c r="AA46" s="122" t="str">
        <f>IF(1=1,IF(X46="","",IF(AND(ISNUMBER(X46),X46&lt;1,Y46="kg"),"g",IF(AND(ISNUMBER(X46),X46&lt;1,Y46="L"),"cl",Y46))),N("Y6"))</f>
        <v>Quoi ?</v>
      </c>
      <c r="AB46" s="123" t="str">
        <f>IF(1=1,IF(E46="","",IF(F46="","A CONTROLER",IF(NOT(ISNUMBER(F46)),"TEXTE",IF(OR(W46="",W46&lt;=0),"COMMANDE COUVERTS INCOMPLETE",IF(G46="","UNITE MANQUANTE",IF(COUNTIF(B384:B428,AE46)=0,"UNITE A CONTROLER","OK")))))),N("Z6"))</f>
        <v>UNITE A CONTROLER</v>
      </c>
      <c r="AD46" s="124">
        <v>62</v>
      </c>
      <c r="AE46" s="125" t="str">
        <f>IF(1=1,IF(G46="","",UPPER(TRIM(SUBSTITUTE(SUBSTITUTE(G46&amp;"",CHAR(160)," ")," "," ")))),N("AC6"))</f>
        <v>QUOI ?</v>
      </c>
      <c r="AG46" s="244" t="s">
        <v>72</v>
      </c>
    </row>
    <row r="47" spans="1:33" ht="15.75" x14ac:dyDescent="0.25">
      <c r="A47" s="160" t="str">
        <f>IF(1=1,IF(E47="","",A46),N("A7"))</f>
        <v/>
      </c>
      <c r="B47" s="127" t="str">
        <f>IF(1=1,IF(E47="","",B46),N("B7"))</f>
        <v/>
      </c>
      <c r="C47" s="127"/>
      <c r="D47" s="129" t="str">
        <f>IF(ISBLANK(E47),"",LARGE(D46:D46,1)+1)</f>
        <v/>
      </c>
      <c r="E47" s="130"/>
      <c r="F47" s="131"/>
      <c r="G47" s="170"/>
      <c r="H47" s="105"/>
      <c r="I47" s="132" t="str">
        <f>IF(1=1,IF(E47="","",I46),N("H7"))</f>
        <v/>
      </c>
      <c r="J47" s="133" t="str">
        <f>IF(1=1,IF(E47="","",J46),N("I7"))</f>
        <v/>
      </c>
      <c r="K47" s="134" t="str">
        <f>IF(1=1,IF(E47="","",K46),N("J7"))</f>
        <v/>
      </c>
      <c r="L47" s="135" t="str">
        <f>IF(1=1,IF(OR(J47="",O47="",NOT(ISNUMBER(J47)),NOT(ISNUMBER(O47)),J47=0),"",O47/J47),N("L7"))</f>
        <v/>
      </c>
      <c r="M47" s="136" t="str">
        <f>IF(1=1,IF(OR(L47="",NOT(ISNUMBER(F47))),"",F47*L47*IFERROR(INDEX(D384:D428,MATCH(AE47,B384:B428,0)),1)),N("M13"))</f>
        <v/>
      </c>
      <c r="N47" s="137" t="str">
        <f>IF(1=1,IF(F47="","",IF(G47="","",IFERROR(INDEX(E384:E428,MATCH(AE47,B384:B428,0)),G47&amp;""))),N("N6"))</f>
        <v/>
      </c>
      <c r="O47" s="138" t="str">
        <f>IF(1=1,IF(E47="","",O46),N("K7"))</f>
        <v/>
      </c>
      <c r="P47" s="139" t="str">
        <f>IF(1=1,IF(M47="","",IF(AND(ISNUMBER(M47),M47&lt;1,N47="kg"),MAX(1,ROUND(M47*1000,0)),IF(AND(ISNUMBER(M47),M47&lt;1,N47="L"),MAX(1,ROUND(M47*100,0)),ROUND(M47,3)))),N("O7"))</f>
        <v/>
      </c>
      <c r="Q47" s="140" t="str">
        <f>IF(1=1,IF(M47="","",IF(AND(ISNUMBER(M47),M47&lt;1,N47="kg"),"g",IF(AND(ISNUMBER(M47),M47&lt;1,N47="L"),"cl",N47))),N("P7"))</f>
        <v/>
      </c>
      <c r="R47" s="161" t="str">
        <f>IF(1=1,IF(E47="","",IF(F47="","A CONTROLER",IF(NOT(ISNUMBER(F47)),"TEXTE",IF(OR(L47="",L47&lt;=0),"COMMANDE PRINCIPALE INCOMPLETE",IF(G47="","UNITE MANQUANTE",IF(COUNTIF(B384:B428,AE47)=0,"UNITE A CONTROLER","OK")))))),N("Q9"))</f>
        <v/>
      </c>
      <c r="S47" s="105"/>
      <c r="T47" s="141">
        <f t="shared" ref="T47:T80" si="12">E47</f>
        <v>0</v>
      </c>
      <c r="U47" s="133" t="str">
        <f>IF(1=1,IF(E47="","",U46),N("S7"))</f>
        <v/>
      </c>
      <c r="V47" s="133" t="str">
        <f>IF(1=1,IF(E47="","",V46),N("T7"))</f>
        <v/>
      </c>
      <c r="W47" s="135" t="str">
        <f>IF(1=1,IF(OR(U47="",V47="",NOT(ISNUMBER(U47)),NOT(ISNUMBER(V47)),U47=0),"",V47/U47),N("U7"))</f>
        <v/>
      </c>
      <c r="X47" s="136" t="str">
        <f>IF(1=1,IF(OR(W47="",NOT(ISNUMBER(F47))),"",F47*W47*IFERROR(INDEX(D384:D428,MATCH(AE47,B384:B428,0)),1)),N("V7"))</f>
        <v/>
      </c>
      <c r="Y47" s="137" t="str">
        <f>IF(1=1,IF(F47="","",IF(G47="","",IFERROR(INDEX(E384:E428,MATCH(AE47,B384:B428,0)),G47&amp;""))),N("W6"))</f>
        <v/>
      </c>
      <c r="Z47" s="142" t="str">
        <f>IF(1=1,IF(X47="","",IF(AND(ISNUMBER(X47),X47&lt;1,Y47="kg"),MAX(1,ROUND(X47*1000,0)),IF(AND(ISNUMBER(X47),X47&lt;1,Y47="L"),MAX(1,ROUND(X47*100,0)),ROUND(X47,3)))),N("X7"))</f>
        <v/>
      </c>
      <c r="AA47" s="143" t="str">
        <f>IF(1=1,IF(X47="","",IF(AND(ISNUMBER(X47),X47&lt;1,Y47="kg"),"g",IF(AND(ISNUMBER(X47),X47&lt;1,Y47="L"),"cl",Y47))),N("Y7"))</f>
        <v/>
      </c>
      <c r="AB47" s="123" t="str">
        <f>IF(1=1,IF(E47="","",IF(F47="","A CONTROLER",IF(NOT(ISNUMBER(F47)),"TEXTE",IF(OR(W47="",W47&lt;=0),"COMMANDE COUVERTS INCOMPLETE",IF(G47="","UNITE MANQUANTE",IF(COUNTIF(B384:B428,AE47)=0,"UNITE A CONTROLER","OK")))))),N("Z6"))</f>
        <v/>
      </c>
      <c r="AD47" s="144" t="str">
        <f>IF(1=1,IF(E47="","",AD46),N("AB7"))</f>
        <v/>
      </c>
      <c r="AE47" s="125" t="str">
        <f>IF(1=1,IF(G47="","",UPPER(TRIM(SUBSTITUTE(SUBSTITUTE(G47&amp;"",CHAR(160)," ")," "," ")))),N("AC7"))</f>
        <v/>
      </c>
      <c r="AG47" s="244" t="s">
        <v>74</v>
      </c>
    </row>
    <row r="48" spans="1:33" ht="15.75" x14ac:dyDescent="0.25">
      <c r="A48" s="160" t="str">
        <f>IF(1=1,IF(E48="","",A46),N("A8"))</f>
        <v/>
      </c>
      <c r="B48" s="127" t="str">
        <f>IF(1=1,IF(E48="","",B46),N("B8"))</f>
        <v/>
      </c>
      <c r="C48" s="127"/>
      <c r="D48" s="129" t="str">
        <f>IF(ISBLANK(E48),"",LARGE(D46:D47,1)+1)</f>
        <v/>
      </c>
      <c r="E48" s="130"/>
      <c r="F48" s="131"/>
      <c r="G48" s="170"/>
      <c r="H48" s="105"/>
      <c r="I48" s="132" t="str">
        <f>IF(1=1,IF(E48="","",I46),N("H8"))</f>
        <v/>
      </c>
      <c r="J48" s="133" t="str">
        <f>IF(1=1,IF(E48="","",J46),N("I8"))</f>
        <v/>
      </c>
      <c r="K48" s="134" t="str">
        <f>IF(1=1,IF(E48="","",K46),N("J8"))</f>
        <v/>
      </c>
      <c r="L48" s="135" t="str">
        <f>IF(1=1,IF(OR(J48="",O48="",NOT(ISNUMBER(J48)),NOT(ISNUMBER(O48)),J48=0),"",O48/J48),N("L8"))</f>
        <v/>
      </c>
      <c r="M48" s="136" t="str">
        <f>IF(1=1,IF(OR(L48="",NOT(ISNUMBER(F48))),"",F48*L48*IFERROR(INDEX(D384:D428,MATCH(AE48,B384:B428,0)),1)),N("M13"))</f>
        <v/>
      </c>
      <c r="N48" s="137" t="str">
        <f>IF(1=1,IF(F48="","",IF(G48="","",IFERROR(INDEX(E384:E428,MATCH(AE48,B384:B428,0)),G48&amp;""))),N("N6"))</f>
        <v/>
      </c>
      <c r="O48" s="138" t="str">
        <f>IF(1=1,IF(E48="","",O46),N("K8"))</f>
        <v/>
      </c>
      <c r="P48" s="139" t="str">
        <f>IF(1=1,IF(M48="","",IF(AND(ISNUMBER(M48),M48&lt;1,N48="kg"),MAX(1,ROUND(M48*1000,0)),IF(AND(ISNUMBER(M48),M48&lt;1,N48="L"),MAX(1,ROUND(M48*100,0)),ROUND(M48,3)))),N("O8"))</f>
        <v/>
      </c>
      <c r="Q48" s="140" t="str">
        <f>IF(1=1,IF(M48="","",IF(AND(ISNUMBER(M48),M48&lt;1,N48="kg"),"g",IF(AND(ISNUMBER(M48),M48&lt;1,N48="L"),"cl",N48))),N("P8"))</f>
        <v/>
      </c>
      <c r="R48" s="161" t="str">
        <f>IF(1=1,IF(E48="","",IF(F48="","A CONTROLER",IF(NOT(ISNUMBER(F48)),"TEXTE",IF(OR(L48="",L48&lt;=0),"COMMANDE PRINCIPALE INCOMPLETE",IF(G48="","UNITE MANQUANTE",IF(COUNTIF(B384:B428,AE48)=0,"UNITE A CONTROLER","OK")))))),N("Q9"))</f>
        <v/>
      </c>
      <c r="S48" s="105"/>
      <c r="T48" s="141">
        <f t="shared" si="12"/>
        <v>0</v>
      </c>
      <c r="U48" s="133" t="str">
        <f>IF(1=1,IF(E48="","",U46),N("S8"))</f>
        <v/>
      </c>
      <c r="V48" s="133" t="str">
        <f>IF(1=1,IF(E48="","",V46),N("T8"))</f>
        <v/>
      </c>
      <c r="W48" s="135" t="str">
        <f>IF(1=1,IF(OR(U48="",V48="",NOT(ISNUMBER(U48)),NOT(ISNUMBER(V48)),U48=0),"",V48/U48),N("U8"))</f>
        <v/>
      </c>
      <c r="X48" s="136" t="str">
        <f>IF(1=1,IF(OR(W48="",NOT(ISNUMBER(F48))),"",F48*W48*IFERROR(INDEX(D384:D428,MATCH(AE48,B384:B428,0)),1)),N("V7"))</f>
        <v/>
      </c>
      <c r="Y48" s="137" t="str">
        <f>IF(1=1,IF(F48="","",IF(G48="","",IFERROR(INDEX(E384:E428,MATCH(AE48,B384:B428,0)),G48&amp;""))),N("W6"))</f>
        <v/>
      </c>
      <c r="Z48" s="142" t="str">
        <f>IF(1=1,IF(X48="","",IF(AND(ISNUMBER(X48),X48&lt;1,Y48="kg"),MAX(1,ROUND(X48*1000,0)),IF(AND(ISNUMBER(X48),X48&lt;1,Y48="L"),MAX(1,ROUND(X48*100,0)),ROUND(X48,3)))),N("X8"))</f>
        <v/>
      </c>
      <c r="AA48" s="143" t="str">
        <f>IF(1=1,IF(X48="","",IF(AND(ISNUMBER(X48),X48&lt;1,Y48="kg"),"g",IF(AND(ISNUMBER(X48),X48&lt;1,Y48="L"),"cl",Y48))),N("Y8"))</f>
        <v/>
      </c>
      <c r="AB48" s="123" t="str">
        <f>IF(1=1,IF(E48="","",IF(F48="","A CONTROLER",IF(NOT(ISNUMBER(F48)),"TEXTE",IF(OR(W48="",W48&lt;=0),"COMMANDE COUVERTS INCOMPLETE",IF(G48="","UNITE MANQUANTE",IF(COUNTIF(B384:B428,AE48)=0,"UNITE A CONTROLER","OK")))))),N("Z6"))</f>
        <v/>
      </c>
      <c r="AD48" s="144" t="str">
        <f>IF(1=1,IF(E48="","",AD46),N("AB8"))</f>
        <v/>
      </c>
      <c r="AE48" s="125" t="str">
        <f>IF(1=1,IF(G48="","",UPPER(TRIM(SUBSTITUTE(SUBSTITUTE(G48&amp;"",CHAR(160)," ")," "," ")))),N("AC8"))</f>
        <v/>
      </c>
      <c r="AG48" s="244" t="s">
        <v>76</v>
      </c>
    </row>
    <row r="49" spans="1:33" ht="15.75" x14ac:dyDescent="0.25">
      <c r="A49" s="160" t="str">
        <f>IF(1=1,IF(E49="","",A46),N("A9"))</f>
        <v/>
      </c>
      <c r="B49" s="127" t="str">
        <f>IF(1=1,IF(E49="","",B46),N("B9"))</f>
        <v/>
      </c>
      <c r="C49" s="127"/>
      <c r="D49" s="129" t="str">
        <f>IF(ISBLANK(E49),"",LARGE(D46:D48,1)+1)</f>
        <v/>
      </c>
      <c r="E49" s="130"/>
      <c r="F49" s="131"/>
      <c r="G49" s="170"/>
      <c r="H49" s="105"/>
      <c r="I49" s="132" t="str">
        <f>IF(1=1,IF(E49="","",I46),N("H9"))</f>
        <v/>
      </c>
      <c r="J49" s="133" t="str">
        <f>IF(1=1,IF(E49="","",J46),N("I9"))</f>
        <v/>
      </c>
      <c r="K49" s="134" t="str">
        <f>IF(1=1,IF(E49="","",K46),N("J9"))</f>
        <v/>
      </c>
      <c r="L49" s="135" t="str">
        <f>IF(1=1,IF(OR(J49="",O49="",NOT(ISNUMBER(J49)),NOT(ISNUMBER(O49)),J49=0),"",O49/J49),N("L9"))</f>
        <v/>
      </c>
      <c r="M49" s="136" t="str">
        <f>IF(1=1,IF(OR(L49="",NOT(ISNUMBER(F49))),"",F49*L49*IFERROR(INDEX(D384:D428,MATCH(AE49,B384:B428,0)),1)),N("M13"))</f>
        <v/>
      </c>
      <c r="N49" s="137" t="str">
        <f>IF(1=1,IF(F49="","",IF(G49="","",IFERROR(INDEX(E384:E428,MATCH(AE49,B384:B428,0)),G49&amp;""))),N("N6"))</f>
        <v/>
      </c>
      <c r="O49" s="138" t="str">
        <f>IF(1=1,IF(E49="","",O46),N("K9"))</f>
        <v/>
      </c>
      <c r="P49" s="139" t="str">
        <f>IF(1=1,IF(M49="","",IF(AND(ISNUMBER(M49),M49&lt;1,N49="kg"),MAX(1,ROUND(M49*1000,0)),IF(AND(ISNUMBER(M49),M49&lt;1,N49="L"),MAX(1,ROUND(M49*100,0)),ROUND(M49,3)))),N("O9"))</f>
        <v/>
      </c>
      <c r="Q49" s="140" t="str">
        <f>IF(1=1,IF(M49="","",IF(AND(ISNUMBER(M49),M49&lt;1,N49="kg"),"g",IF(AND(ISNUMBER(M49),M49&lt;1,N49="L"),"cl",N49))),N("P9"))</f>
        <v/>
      </c>
      <c r="R49" s="161" t="str">
        <f>IF(1=1,IF(E49="","",IF(F49="","A CONTROLER",IF(NOT(ISNUMBER(F49)),"TEXTE",IF(OR(L49="",L49&lt;=0),"COMMANDE PRINCIPALE INCOMPLETE",IF(G49="","UNITE MANQUANTE",IF(COUNTIF(B384:B428,AE49)=0,"UNITE A CONTROLER","OK")))))),N("Q9"))</f>
        <v/>
      </c>
      <c r="S49" s="105"/>
      <c r="T49" s="141">
        <f t="shared" si="12"/>
        <v>0</v>
      </c>
      <c r="U49" s="133" t="str">
        <f>IF(1=1,IF(E49="","",U46),N("S9"))</f>
        <v/>
      </c>
      <c r="V49" s="133" t="str">
        <f>IF(1=1,IF(E49="","",V46),N("T9"))</f>
        <v/>
      </c>
      <c r="W49" s="135" t="str">
        <f>IF(1=1,IF(OR(U49="",V49="",NOT(ISNUMBER(U49)),NOT(ISNUMBER(V49)),U49=0),"",V49/U49),N("U9"))</f>
        <v/>
      </c>
      <c r="X49" s="136" t="str">
        <f>IF(1=1,IF(OR(W49="",NOT(ISNUMBER(F49))),"",F49*W49*IFERROR(INDEX(D384:D428,MATCH(AE49,B384:B428,0)),1)),N("V7"))</f>
        <v/>
      </c>
      <c r="Y49" s="137" t="str">
        <f>IF(1=1,IF(F49="","",IF(G49="","",IFERROR(INDEX(E384:E428,MATCH(AE49,B384:B428,0)),G49&amp;""))),N("W6"))</f>
        <v/>
      </c>
      <c r="Z49" s="142" t="str">
        <f>IF(1=1,IF(X49="","",IF(AND(ISNUMBER(X49),X49&lt;1,Y49="kg"),MAX(1,ROUND(X49*1000,0)),IF(AND(ISNUMBER(X49),X49&lt;1,Y49="L"),MAX(1,ROUND(X49*100,0)),ROUND(X49,3)))),N("X9"))</f>
        <v/>
      </c>
      <c r="AA49" s="143" t="str">
        <f>IF(1=1,IF(X49="","",IF(AND(ISNUMBER(X49),X49&lt;1,Y49="kg"),"g",IF(AND(ISNUMBER(X49),X49&lt;1,Y49="L"),"cl",Y49))),N("Y9"))</f>
        <v/>
      </c>
      <c r="AB49" s="123" t="str">
        <f>IF(1=1,IF(E49="","",IF(F49="","A CONTROLER",IF(NOT(ISNUMBER(F49)),"TEXTE",IF(OR(W49="",W49&lt;=0),"COMMANDE COUVERTS INCOMPLETE",IF(G49="","UNITE MANQUANTE",IF(COUNTIF(B384:B428,AE49)=0,"UNITE A CONTROLER","OK")))))),N("Z6"))</f>
        <v/>
      </c>
      <c r="AD49" s="144" t="str">
        <f>IF(1=1,IF(E49="","",AD46),N("AB9"))</f>
        <v/>
      </c>
      <c r="AE49" s="125" t="str">
        <f>IF(1=1,IF(G49="","",UPPER(TRIM(SUBSTITUTE(SUBSTITUTE(G49&amp;"",CHAR(160)," ")," "," ")))),N("AC9"))</f>
        <v/>
      </c>
      <c r="AG49" s="244" t="s">
        <v>78</v>
      </c>
    </row>
    <row r="50" spans="1:33" ht="15.75" x14ac:dyDescent="0.25">
      <c r="A50" s="160" t="str">
        <f>IF(1=1,IF(E50="","",A46),N("A10"))</f>
        <v/>
      </c>
      <c r="B50" s="127" t="str">
        <f>IF(1=1,IF(E50="","",B46),N("B10"))</f>
        <v/>
      </c>
      <c r="C50" s="127"/>
      <c r="D50" s="129" t="str">
        <f>IF(ISBLANK(E50),"",LARGE(D46:D49,1)+1)</f>
        <v/>
      </c>
      <c r="E50" s="130"/>
      <c r="F50" s="131"/>
      <c r="G50" s="170"/>
      <c r="H50" s="105"/>
      <c r="I50" s="132" t="str">
        <f>IF(1=1,IF(E50="","",I46),N("H10"))</f>
        <v/>
      </c>
      <c r="J50" s="133" t="str">
        <f>IF(1=1,IF(E50="","",J46),N("I10"))</f>
        <v/>
      </c>
      <c r="K50" s="134" t="str">
        <f>IF(1=1,IF(E50="","",K46),N("J10"))</f>
        <v/>
      </c>
      <c r="L50" s="135" t="str">
        <f>IF(1=1,IF(OR(J50="",O50="",NOT(ISNUMBER(J50)),NOT(ISNUMBER(O50)),J50=0),"",O50/J50),N("L10"))</f>
        <v/>
      </c>
      <c r="M50" s="136" t="str">
        <f>IF(1=1,IF(OR(L50="",NOT(ISNUMBER(F50))),"",F50*L50*IFERROR(INDEX(D384:D428,MATCH(AE50,B384:B428,0)),1)),N("M13"))</f>
        <v/>
      </c>
      <c r="N50" s="137" t="str">
        <f>IF(1=1,IF(F50="","",IF(G50="","",IFERROR(INDEX(E384:E428,MATCH(AE50,B384:B428,0)),G50&amp;""))),N("N6"))</f>
        <v/>
      </c>
      <c r="O50" s="138" t="str">
        <f>IF(1=1,IF(E50="","",O46),N("K10"))</f>
        <v/>
      </c>
      <c r="P50" s="139" t="str">
        <f>IF(1=1,IF(M50="","",IF(AND(ISNUMBER(M50),M50&lt;1,N50="kg"),MAX(1,ROUND(M50*1000,0)),IF(AND(ISNUMBER(M50),M50&lt;1,N50="L"),MAX(1,ROUND(M50*100,0)),ROUND(M50,3)))),N("O10"))</f>
        <v/>
      </c>
      <c r="Q50" s="140" t="str">
        <f>IF(1=1,IF(M50="","",IF(AND(ISNUMBER(M50),M50&lt;1,N50="kg"),"g",IF(AND(ISNUMBER(M50),M50&lt;1,N50="L"),"cl",N50))),N("P10"))</f>
        <v/>
      </c>
      <c r="R50" s="161" t="str">
        <f>IF(1=1,IF(E50="","",IF(F50="","A CONTROLER",IF(NOT(ISNUMBER(F50)),"TEXTE",IF(OR(L50="",L50&lt;=0),"COMMANDE PRINCIPALE INCOMPLETE",IF(G50="","UNITE MANQUANTE",IF(COUNTIF(B384:B428,AE50)=0,"UNITE A CONTROLER","OK")))))),N("Q9"))</f>
        <v/>
      </c>
      <c r="S50" s="105"/>
      <c r="T50" s="141">
        <f t="shared" si="12"/>
        <v>0</v>
      </c>
      <c r="U50" s="133" t="str">
        <f>IF(1=1,IF(E50="","",U46),N("S10"))</f>
        <v/>
      </c>
      <c r="V50" s="133" t="str">
        <f>IF(1=1,IF(E50="","",V46),N("T10"))</f>
        <v/>
      </c>
      <c r="W50" s="135" t="str">
        <f>IF(1=1,IF(OR(U50="",V50="",NOT(ISNUMBER(U50)),NOT(ISNUMBER(V50)),U50=0),"",V50/U50),N("U10"))</f>
        <v/>
      </c>
      <c r="X50" s="136" t="str">
        <f>IF(1=1,IF(OR(W50="",NOT(ISNUMBER(F50))),"",F50*W50*IFERROR(INDEX(D384:D428,MATCH(AE50,B384:B428,0)),1)),N("V7"))</f>
        <v/>
      </c>
      <c r="Y50" s="137" t="str">
        <f>IF(1=1,IF(F50="","",IF(G50="","",IFERROR(INDEX(E384:E428,MATCH(AE50,B384:B428,0)),G50&amp;""))),N("W6"))</f>
        <v/>
      </c>
      <c r="Z50" s="142" t="str">
        <f>IF(1=1,IF(X50="","",IF(AND(ISNUMBER(X50),X50&lt;1,Y50="kg"),MAX(1,ROUND(X50*1000,0)),IF(AND(ISNUMBER(X50),X50&lt;1,Y50="L"),MAX(1,ROUND(X50*100,0)),ROUND(X50,3)))),N("X10"))</f>
        <v/>
      </c>
      <c r="AA50" s="143" t="str">
        <f>IF(1=1,IF(X50="","",IF(AND(ISNUMBER(X50),X50&lt;1,Y50="kg"),"g",IF(AND(ISNUMBER(X50),X50&lt;1,Y50="L"),"cl",Y50))),N("Y10"))</f>
        <v/>
      </c>
      <c r="AB50" s="123" t="str">
        <f>IF(1=1,IF(E50="","",IF(F50="","A CONTROLER",IF(NOT(ISNUMBER(F50)),"TEXTE",IF(OR(W50="",W50&lt;=0),"COMMANDE COUVERTS INCOMPLETE",IF(G50="","UNITE MANQUANTE",IF(COUNTIF(B384:B428,AE50)=0,"UNITE A CONTROLER","OK")))))),N("Z6"))</f>
        <v/>
      </c>
      <c r="AD50" s="144" t="str">
        <f>IF(1=1,IF(E50="","",AD46),N("AB10"))</f>
        <v/>
      </c>
      <c r="AE50" s="125" t="str">
        <f>IF(1=1,IF(G50="","",UPPER(TRIM(SUBSTITUTE(SUBSTITUTE(G50&amp;"",CHAR(160)," ")," "," ")))),N("AC10"))</f>
        <v/>
      </c>
      <c r="AG50" s="244" t="s">
        <v>80</v>
      </c>
    </row>
    <row r="51" spans="1:33" ht="15.75" x14ac:dyDescent="0.25">
      <c r="A51" s="160" t="str">
        <f>IF(1=1,IF(E51="","",A46),N("A11"))</f>
        <v/>
      </c>
      <c r="B51" s="127" t="str">
        <f>IF(1=1,IF(E51="","",B46),N("B11"))</f>
        <v/>
      </c>
      <c r="C51" s="127"/>
      <c r="D51" s="129" t="str">
        <f>IF(ISBLANK(E51),"",LARGE(D46:D50,1)+1)</f>
        <v/>
      </c>
      <c r="E51" s="130"/>
      <c r="F51" s="131"/>
      <c r="G51" s="170"/>
      <c r="H51" s="105"/>
      <c r="I51" s="132" t="str">
        <f>IF(1=1,IF(E51="","",I46),N("H11"))</f>
        <v/>
      </c>
      <c r="J51" s="133" t="str">
        <f>IF(1=1,IF(E51="","",J46),N("I11"))</f>
        <v/>
      </c>
      <c r="K51" s="134" t="str">
        <f>IF(1=1,IF(E51="","",K46),N("J11"))</f>
        <v/>
      </c>
      <c r="L51" s="135" t="str">
        <f>IF(1=1,IF(OR(J51="",O51="",NOT(ISNUMBER(J51)),NOT(ISNUMBER(O51)),J51=0),"",O51/J51),N("L11"))</f>
        <v/>
      </c>
      <c r="M51" s="136" t="str">
        <f>IF(1=1,IF(OR(L51="",NOT(ISNUMBER(F51))),"",F51*L51*IFERROR(INDEX(D384:D428,MATCH(AE51,B384:B428,0)),1)),N("M13"))</f>
        <v/>
      </c>
      <c r="N51" s="137" t="str">
        <f>IF(1=1,IF(F51="","",IF(G51="","",IFERROR(INDEX(E384:E428,MATCH(AE51,B384:B428,0)),G51&amp;""))),N("N6"))</f>
        <v/>
      </c>
      <c r="O51" s="138" t="str">
        <f>IF(1=1,IF(E51="","",O46),N("K11"))</f>
        <v/>
      </c>
      <c r="P51" s="139" t="str">
        <f>IF(1=1,IF(M51="","",IF(AND(ISNUMBER(M51),M51&lt;1,N51="kg"),MAX(1,ROUND(M51*1000,0)),IF(AND(ISNUMBER(M51),M51&lt;1,N51="L"),MAX(1,ROUND(M51*100,0)),ROUND(M51,3)))),N("O11"))</f>
        <v/>
      </c>
      <c r="Q51" s="140" t="str">
        <f>IF(1=1,IF(M51="","",IF(AND(ISNUMBER(M51),M51&lt;1,N51="kg"),"g",IF(AND(ISNUMBER(M51),M51&lt;1,N51="L"),"cl",N51))),N("P11"))</f>
        <v/>
      </c>
      <c r="R51" s="161" t="str">
        <f>IF(1=1,IF(E51="","",IF(F51="","A CONTROLER",IF(NOT(ISNUMBER(F51)),"TEXTE",IF(OR(L51="",L51&lt;=0),"COMMANDE PRINCIPALE INCOMPLETE",IF(G51="","UNITE MANQUANTE",IF(COUNTIF(B384:B428,AE51)=0,"UNITE A CONTROLER","OK")))))),N("Q9"))</f>
        <v/>
      </c>
      <c r="S51" s="105"/>
      <c r="T51" s="141">
        <f t="shared" si="12"/>
        <v>0</v>
      </c>
      <c r="U51" s="133" t="str">
        <f>IF(1=1,IF(E51="","",U46),N("S11"))</f>
        <v/>
      </c>
      <c r="V51" s="133" t="str">
        <f>IF(1=1,IF(E51="","",V46),N("T11"))</f>
        <v/>
      </c>
      <c r="W51" s="135" t="str">
        <f>IF(1=1,IF(OR(U51="",V51="",NOT(ISNUMBER(U51)),NOT(ISNUMBER(V51)),U51=0),"",V51/U51),N("U11"))</f>
        <v/>
      </c>
      <c r="X51" s="136" t="str">
        <f>IF(1=1,IF(OR(W51="",NOT(ISNUMBER(F51))),"",F51*W51*IFERROR(INDEX(D384:D428,MATCH(AE51,B384:B428,0)),1)),N("V7"))</f>
        <v/>
      </c>
      <c r="Y51" s="137" t="str">
        <f>IF(1=1,IF(F51="","",IF(G51="","",IFERROR(INDEX(E384:E428,MATCH(AE51,B384:B428,0)),G51&amp;""))),N("W6"))</f>
        <v/>
      </c>
      <c r="Z51" s="142" t="str">
        <f>IF(1=1,IF(X51="","",IF(AND(ISNUMBER(X51),X51&lt;1,Y51="kg"),MAX(1,ROUND(X51*1000,0)),IF(AND(ISNUMBER(X51),X51&lt;1,Y51="L"),MAX(1,ROUND(X51*100,0)),ROUND(X51,3)))),N("X11"))</f>
        <v/>
      </c>
      <c r="AA51" s="143" t="str">
        <f>IF(1=1,IF(X51="","",IF(AND(ISNUMBER(X51),X51&lt;1,Y51="kg"),"g",IF(AND(ISNUMBER(X51),X51&lt;1,Y51="L"),"cl",Y51))),N("Y11"))</f>
        <v/>
      </c>
      <c r="AB51" s="123" t="str">
        <f>IF(1=1,IF(E51="","",IF(F51="","A CONTROLER",IF(NOT(ISNUMBER(F51)),"TEXTE",IF(OR(W51="",W51&lt;=0),"COMMANDE COUVERTS INCOMPLETE",IF(G51="","UNITE MANQUANTE",IF(COUNTIF(B384:B428,AE51)=0,"UNITE A CONTROLER","OK")))))),N("Z6"))</f>
        <v/>
      </c>
      <c r="AD51" s="144" t="str">
        <f>IF(1=1,IF(E51="","",AD46),N("AB11"))</f>
        <v/>
      </c>
      <c r="AE51" s="125" t="str">
        <f>IF(1=1,IF(G51="","",UPPER(TRIM(SUBSTITUTE(SUBSTITUTE(G51&amp;"",CHAR(160)," ")," "," ")))),N("AC11"))</f>
        <v/>
      </c>
      <c r="AG51" s="244" t="s">
        <v>66</v>
      </c>
    </row>
    <row r="52" spans="1:33" ht="15.75" x14ac:dyDescent="0.25">
      <c r="A52" s="160" t="str">
        <f>IF(1=1,IF(E52="","",A46),N("A12"))</f>
        <v/>
      </c>
      <c r="B52" s="127" t="str">
        <f>IF(1=1,IF(E52="","",B46),N("B12"))</f>
        <v/>
      </c>
      <c r="C52" s="127"/>
      <c r="D52" s="129" t="str">
        <f>IF(ISBLANK(E52),"",LARGE(D46:D51,1)+1)</f>
        <v/>
      </c>
      <c r="E52" s="130"/>
      <c r="F52" s="131"/>
      <c r="G52" s="170"/>
      <c r="H52" s="105"/>
      <c r="I52" s="132" t="str">
        <f>IF(1=1,IF(E52="","",I46),N("H12"))</f>
        <v/>
      </c>
      <c r="J52" s="133" t="str">
        <f>IF(1=1,IF(E52="","",J46),N("I12"))</f>
        <v/>
      </c>
      <c r="K52" s="134" t="str">
        <f>IF(1=1,IF(E52="","",K46),N("J12"))</f>
        <v/>
      </c>
      <c r="L52" s="135" t="str">
        <f>IF(1=1,IF(OR(J52="",O52="",NOT(ISNUMBER(J52)),NOT(ISNUMBER(O52)),J52=0),"",O52/J52),N("L12"))</f>
        <v/>
      </c>
      <c r="M52" s="136" t="str">
        <f>IF(1=1,IF(OR(L52="",NOT(ISNUMBER(F52))),"",F52*L52*IFERROR(INDEX(D384:D428,MATCH(AE52,B384:B428,0)),1)),N("M13"))</f>
        <v/>
      </c>
      <c r="N52" s="137" t="str">
        <f>IF(1=1,IF(F52="","",IF(G52="","",IFERROR(INDEX(E384:E428,MATCH(AE52,B384:B428,0)),G52&amp;""))),N("N6"))</f>
        <v/>
      </c>
      <c r="O52" s="138" t="str">
        <f>IF(1=1,IF(E52="","",O46),N("K12"))</f>
        <v/>
      </c>
      <c r="P52" s="139" t="str">
        <f>IF(1=1,IF(M52="","",IF(AND(ISNUMBER(M52),M52&lt;1,N52="kg"),MAX(1,ROUND(M52*1000,0)),IF(AND(ISNUMBER(M52),M52&lt;1,N52="L"),MAX(1,ROUND(M52*100,0)),ROUND(M52,3)))),N("O12"))</f>
        <v/>
      </c>
      <c r="Q52" s="140" t="str">
        <f>IF(1=1,IF(M52="","",IF(AND(ISNUMBER(M52),M52&lt;1,N52="kg"),"g",IF(AND(ISNUMBER(M52),M52&lt;1,N52="L"),"cl",N52))),N("P12"))</f>
        <v/>
      </c>
      <c r="R52" s="161" t="str">
        <f>IF(1=1,IF(E52="","",IF(F52="","A CONTROLER",IF(NOT(ISNUMBER(F52)),"TEXTE",IF(OR(L52="",L52&lt;=0),"COMMANDE PRINCIPALE INCOMPLETE",IF(G52="","UNITE MANQUANTE",IF(COUNTIF(B384:B428,AE52)=0,"UNITE A CONTROLER","OK")))))),N("Q9"))</f>
        <v/>
      </c>
      <c r="S52" s="105"/>
      <c r="T52" s="141">
        <f t="shared" si="12"/>
        <v>0</v>
      </c>
      <c r="U52" s="133" t="str">
        <f>IF(1=1,IF(E52="","",U46),N("S12"))</f>
        <v/>
      </c>
      <c r="V52" s="133" t="str">
        <f>IF(1=1,IF(E52="","",V46),N("T12"))</f>
        <v/>
      </c>
      <c r="W52" s="135" t="str">
        <f>IF(1=1,IF(OR(U52="",V52="",NOT(ISNUMBER(U52)),NOT(ISNUMBER(V52)),U52=0),"",V52/U52),N("U12"))</f>
        <v/>
      </c>
      <c r="X52" s="136" t="str">
        <f>IF(1=1,IF(OR(W52="",NOT(ISNUMBER(F52))),"",F52*W52*IFERROR(INDEX(D384:D428,MATCH(AE52,B384:B428,0)),1)),N("V7"))</f>
        <v/>
      </c>
      <c r="Y52" s="137" t="str">
        <f>IF(1=1,IF(F52="","",IF(G52="","",IFERROR(INDEX(E384:E428,MATCH(AE52,B384:B428,0)),G52&amp;""))),N("W6"))</f>
        <v/>
      </c>
      <c r="Z52" s="142" t="str">
        <f>IF(1=1,IF(X52="","",IF(AND(ISNUMBER(X52),X52&lt;1,Y52="kg"),MAX(1,ROUND(X52*1000,0)),IF(AND(ISNUMBER(X52),X52&lt;1,Y52="L"),MAX(1,ROUND(X52*100,0)),ROUND(X52,3)))),N("X12"))</f>
        <v/>
      </c>
      <c r="AA52" s="143" t="str">
        <f>IF(1=1,IF(X52="","",IF(AND(ISNUMBER(X52),X52&lt;1,Y52="kg"),"g",IF(AND(ISNUMBER(X52),X52&lt;1,Y52="L"),"cl",Y52))),N("Y12"))</f>
        <v/>
      </c>
      <c r="AB52" s="123" t="str">
        <f>IF(1=1,IF(E52="","",IF(F52="","A CONTROLER",IF(NOT(ISNUMBER(F52)),"TEXTE",IF(OR(W52="",W52&lt;=0),"COMMANDE COUVERTS INCOMPLETE",IF(G52="","UNITE MANQUANTE",IF(COUNTIF(B384:B428,AE52)=0,"UNITE A CONTROLER","OK")))))),N("Z6"))</f>
        <v/>
      </c>
      <c r="AD52" s="144" t="str">
        <f>IF(1=1,IF(E52="","",AD46),N("AB12"))</f>
        <v/>
      </c>
      <c r="AE52" s="125" t="str">
        <f>IF(1=1,IF(G52="","",UPPER(TRIM(SUBSTITUTE(SUBSTITUTE(G52&amp;"",CHAR(160)," ")," "," ")))),N("AC12"))</f>
        <v/>
      </c>
      <c r="AG52" s="244" t="s">
        <v>64</v>
      </c>
    </row>
    <row r="53" spans="1:33" ht="15.75" x14ac:dyDescent="0.25">
      <c r="A53" s="160" t="str">
        <f>IF(1=1,IF(E53="","",A46),N("A13"))</f>
        <v/>
      </c>
      <c r="B53" s="127" t="str">
        <f>IF(1=1,IF(E53="","",B46),N("B13"))</f>
        <v/>
      </c>
      <c r="C53" s="127"/>
      <c r="D53" s="129" t="str">
        <f>IF(ISBLANK(E53),"",LARGE(D46:D52,1)+1)</f>
        <v/>
      </c>
      <c r="E53" s="130"/>
      <c r="F53" s="131"/>
      <c r="G53" s="170"/>
      <c r="H53" s="105"/>
      <c r="I53" s="132" t="str">
        <f>IF(1=1,IF(E53="","",I46),N("H13"))</f>
        <v/>
      </c>
      <c r="J53" s="133" t="str">
        <f>IF(1=1,IF(E53="","",J46),N("I13"))</f>
        <v/>
      </c>
      <c r="K53" s="134" t="str">
        <f>IF(1=1,IF(E53="","",K46),N("J13"))</f>
        <v/>
      </c>
      <c r="L53" s="135" t="str">
        <f>IF(1=1,IF(OR(J53="",O53="",NOT(ISNUMBER(J53)),NOT(ISNUMBER(O53)),J53=0),"",O53/J53),N("L13"))</f>
        <v/>
      </c>
      <c r="M53" s="136" t="str">
        <f>IF(1=1,IF(OR(L53="",NOT(ISNUMBER(F53))),"",F53*L53*IFERROR(INDEX(D384:D428,MATCH(AE53,B384:B428,0)),1)),N("M13"))</f>
        <v/>
      </c>
      <c r="N53" s="137" t="str">
        <f>IF(1=1,IF(F53="","",IF(G53="","",IFERROR(INDEX(E384:E428,MATCH(AE53,B384:B428,0)),G53&amp;""))),N("N6"))</f>
        <v/>
      </c>
      <c r="O53" s="138" t="str">
        <f>IF(1=1,IF(E53="","",O46),N("K13"))</f>
        <v/>
      </c>
      <c r="P53" s="139" t="str">
        <f>IF(1=1,IF(M53="","",IF(AND(ISNUMBER(M53),M53&lt;1,N53="kg"),MAX(1,ROUND(M53*1000,0)),IF(AND(ISNUMBER(M53),M53&lt;1,N53="L"),MAX(1,ROUND(M53*100,0)),ROUND(M53,3)))),N("O13"))</f>
        <v/>
      </c>
      <c r="Q53" s="140" t="str">
        <f>IF(1=1,IF(M53="","",IF(AND(ISNUMBER(M53),M53&lt;1,N53="kg"),"g",IF(AND(ISNUMBER(M53),M53&lt;1,N53="L"),"cl",N53))),N("P13"))</f>
        <v/>
      </c>
      <c r="R53" s="161" t="str">
        <f>IF(1=1,IF(E53="","",IF(F53="","A CONTROLER",IF(NOT(ISNUMBER(F53)),"TEXTE",IF(OR(L53="",L53&lt;=0),"COMMANDE PRINCIPALE INCOMPLETE",IF(G53="","UNITE MANQUANTE",IF(COUNTIF(B384:B428,AE53)=0,"UNITE A CONTROLER","OK")))))),N("Q9"))</f>
        <v/>
      </c>
      <c r="S53" s="105"/>
      <c r="T53" s="141">
        <f t="shared" si="12"/>
        <v>0</v>
      </c>
      <c r="U53" s="133" t="str">
        <f>IF(1=1,IF(E53="","",U46),N("S13"))</f>
        <v/>
      </c>
      <c r="V53" s="133" t="str">
        <f>IF(1=1,IF(E53="","",V46),N("T13"))</f>
        <v/>
      </c>
      <c r="W53" s="135" t="str">
        <f>IF(1=1,IF(OR(U53="",V53="",NOT(ISNUMBER(U53)),NOT(ISNUMBER(V53)),U53=0),"",V53/U53),N("U13"))</f>
        <v/>
      </c>
      <c r="X53" s="136" t="str">
        <f>IF(1=1,IF(OR(W53="",NOT(ISNUMBER(F53))),"",F53*W53*IFERROR(INDEX(D384:D428,MATCH(AE53,B384:B428,0)),1)),N("V7"))</f>
        <v/>
      </c>
      <c r="Y53" s="137" t="str">
        <f>IF(1=1,IF(F53="","",IF(G53="","",IFERROR(INDEX(E384:E428,MATCH(AE53,B384:B428,0)),G53&amp;""))),N("W6"))</f>
        <v/>
      </c>
      <c r="Z53" s="142" t="str">
        <f>IF(1=1,IF(X53="","",IF(AND(ISNUMBER(X53),X53&lt;1,Y53="kg"),MAX(1,ROUND(X53*1000,0)),IF(AND(ISNUMBER(X53),X53&lt;1,Y53="L"),MAX(1,ROUND(X53*100,0)),ROUND(X53,3)))),N("X13"))</f>
        <v/>
      </c>
      <c r="AA53" s="143" t="str">
        <f>IF(1=1,IF(X53="","",IF(AND(ISNUMBER(X53),X53&lt;1,Y53="kg"),"g",IF(AND(ISNUMBER(X53),X53&lt;1,Y53="L"),"cl",Y53))),N("Y13"))</f>
        <v/>
      </c>
      <c r="AB53" s="123" t="str">
        <f>IF(1=1,IF(E53="","",IF(F53="","A CONTROLER",IF(NOT(ISNUMBER(F53)),"TEXTE",IF(OR(W53="",W53&lt;=0),"COMMANDE COUVERTS INCOMPLETE",IF(G53="","UNITE MANQUANTE",IF(COUNTIF(B384:B428,AE53)=0,"UNITE A CONTROLER","OK")))))),N("Z6"))</f>
        <v/>
      </c>
      <c r="AD53" s="144" t="str">
        <f>IF(1=1,IF(E53="","",AD46),N("AB13"))</f>
        <v/>
      </c>
      <c r="AE53" s="125" t="str">
        <f>IF(1=1,IF(G53="","",UPPER(TRIM(SUBSTITUTE(SUBSTITUTE(G53&amp;"",CHAR(160)," ")," "," ")))),N("AC13"))</f>
        <v/>
      </c>
      <c r="AG53" s="244"/>
    </row>
    <row r="54" spans="1:33" ht="15.75" x14ac:dyDescent="0.25">
      <c r="A54" s="160" t="str">
        <f>IF(1=1,IF(E54="","",A46),N("A14"))</f>
        <v/>
      </c>
      <c r="B54" s="127" t="str">
        <f>IF(1=1,IF(E54="","",B46),N("B14"))</f>
        <v/>
      </c>
      <c r="C54" s="127"/>
      <c r="D54" s="129" t="str">
        <f>IF(ISBLANK(E54),"",LARGE(D46:D53,1)+1)</f>
        <v/>
      </c>
      <c r="E54" s="130"/>
      <c r="F54" s="131"/>
      <c r="G54" s="170"/>
      <c r="H54" s="105"/>
      <c r="I54" s="132" t="str">
        <f>IF(1=1,IF(E54="","",I46),N("H14"))</f>
        <v/>
      </c>
      <c r="J54" s="133" t="str">
        <f>IF(1=1,IF(E54="","",J46),N("I14"))</f>
        <v/>
      </c>
      <c r="K54" s="134" t="str">
        <f>IF(1=1,IF(E54="","",K46),N("J14"))</f>
        <v/>
      </c>
      <c r="L54" s="135" t="str">
        <f>IF(1=1,IF(OR(J54="",O54="",NOT(ISNUMBER(J54)),NOT(ISNUMBER(O54)),J54=0),"",O54/J54),N("L14"))</f>
        <v/>
      </c>
      <c r="M54" s="136" t="str">
        <f>IF(1=1,IF(OR(L54="",NOT(ISNUMBER(F54))),"",F54*L54*IFERROR(INDEX(D384:D428,MATCH(AE54,B384:B428,0)),1)),N("M13"))</f>
        <v/>
      </c>
      <c r="N54" s="137" t="str">
        <f>IF(1=1,IF(F54="","",IF(G54="","",IFERROR(INDEX(E384:E428,MATCH(AE54,B384:B428,0)),G54&amp;""))),N("N6"))</f>
        <v/>
      </c>
      <c r="O54" s="138" t="str">
        <f>IF(1=1,IF(E54="","",O46),N("K14"))</f>
        <v/>
      </c>
      <c r="P54" s="139" t="str">
        <f>IF(1=1,IF(M54="","",IF(AND(ISNUMBER(M54),M54&lt;1,N54="kg"),MAX(1,ROUND(M54*1000,0)),IF(AND(ISNUMBER(M54),M54&lt;1,N54="L"),MAX(1,ROUND(M54*100,0)),ROUND(M54,3)))),N("O14"))</f>
        <v/>
      </c>
      <c r="Q54" s="140" t="str">
        <f>IF(1=1,IF(M54="","",IF(AND(ISNUMBER(M54),M54&lt;1,N54="kg"),"g",IF(AND(ISNUMBER(M54),M54&lt;1,N54="L"),"cl",N54))),N("P14"))</f>
        <v/>
      </c>
      <c r="R54" s="161" t="str">
        <f>IF(1=1,IF(E54="","",IF(F54="","A CONTROLER",IF(NOT(ISNUMBER(F54)),"TEXTE",IF(OR(L54="",L54&lt;=0),"COMMANDE PRINCIPALE INCOMPLETE",IF(G54="","UNITE MANQUANTE",IF(COUNTIF(B384:B428,AE54)=0,"UNITE A CONTROLER","OK")))))),N("Q9"))</f>
        <v/>
      </c>
      <c r="S54" s="105"/>
      <c r="T54" s="141">
        <f t="shared" si="12"/>
        <v>0</v>
      </c>
      <c r="U54" s="133" t="str">
        <f>IF(1=1,IF(E54="","",U46),N("S14"))</f>
        <v/>
      </c>
      <c r="V54" s="133" t="str">
        <f>IF(1=1,IF(E54="","",V46),N("T14"))</f>
        <v/>
      </c>
      <c r="W54" s="135" t="str">
        <f>IF(1=1,IF(OR(U54="",V54="",NOT(ISNUMBER(U54)),NOT(ISNUMBER(V54)),U54=0),"",V54/U54),N("U14"))</f>
        <v/>
      </c>
      <c r="X54" s="136" t="str">
        <f>IF(1=1,IF(OR(W54="",NOT(ISNUMBER(F54))),"",F54*W54*IFERROR(INDEX(D384:D428,MATCH(AE54,B384:B428,0)),1)),N("V7"))</f>
        <v/>
      </c>
      <c r="Y54" s="137" t="str">
        <f>IF(1=1,IF(F54="","",IF(G54="","",IFERROR(INDEX(E384:E428,MATCH(AE54,B384:B428,0)),G54&amp;""))),N("W6"))</f>
        <v/>
      </c>
      <c r="Z54" s="142" t="str">
        <f>IF(1=1,IF(X54="","",IF(AND(ISNUMBER(X54),X54&lt;1,Y54="kg"),MAX(1,ROUND(X54*1000,0)),IF(AND(ISNUMBER(X54),X54&lt;1,Y54="L"),MAX(1,ROUND(X54*100,0)),ROUND(X54,3)))),N("X14"))</f>
        <v/>
      </c>
      <c r="AA54" s="143" t="str">
        <f>IF(1=1,IF(X54="","",IF(AND(ISNUMBER(X54),X54&lt;1,Y54="kg"),"g",IF(AND(ISNUMBER(X54),X54&lt;1,Y54="L"),"cl",Y54))),N("Y14"))</f>
        <v/>
      </c>
      <c r="AB54" s="123" t="str">
        <f>IF(1=1,IF(E54="","",IF(F54="","A CONTROLER",IF(NOT(ISNUMBER(F54)),"TEXTE",IF(OR(W54="",W54&lt;=0),"COMMANDE COUVERTS INCOMPLETE",IF(G54="","UNITE MANQUANTE",IF(COUNTIF(B384:B428,AE54)=0,"UNITE A CONTROLER","OK")))))),N("Z6"))</f>
        <v/>
      </c>
      <c r="AD54" s="144" t="str">
        <f>IF(1=1,IF(E54="","",AD46),N("AB14"))</f>
        <v/>
      </c>
      <c r="AE54" s="125" t="str">
        <f>IF(1=1,IF(G54="","",UPPER(TRIM(SUBSTITUTE(SUBSTITUTE(G54&amp;"",CHAR(160)," ")," "," ")))),N("AC14"))</f>
        <v/>
      </c>
    </row>
    <row r="55" spans="1:33" ht="15.75" x14ac:dyDescent="0.25">
      <c r="A55" s="160" t="str">
        <f>IF(1=1,IF(E55="","",A46),N("A15"))</f>
        <v/>
      </c>
      <c r="B55" s="127" t="str">
        <f>IF(1=1,IF(E55="","",B46),N("B15"))</f>
        <v/>
      </c>
      <c r="C55" s="127"/>
      <c r="D55" s="129" t="str">
        <f>IF(ISBLANK(E55),"",LARGE(D46:D54,1)+1)</f>
        <v/>
      </c>
      <c r="E55" s="130"/>
      <c r="F55" s="131"/>
      <c r="G55" s="170"/>
      <c r="H55" s="105"/>
      <c r="I55" s="132" t="str">
        <f>IF(1=1,IF(E55="","",I46),N("H15"))</f>
        <v/>
      </c>
      <c r="J55" s="133" t="str">
        <f>IF(1=1,IF(E55="","",J46),N("I15"))</f>
        <v/>
      </c>
      <c r="K55" s="134" t="str">
        <f>IF(1=1,IF(E55="","",K46),N("J15"))</f>
        <v/>
      </c>
      <c r="L55" s="135" t="str">
        <f>IF(1=1,IF(OR(J55="",O55="",NOT(ISNUMBER(J55)),NOT(ISNUMBER(O55)),J55=0),"",O55/J55),N("L15"))</f>
        <v/>
      </c>
      <c r="M55" s="136" t="str">
        <f>IF(1=1,IF(OR(L55="",NOT(ISNUMBER(F55))),"",F55*L55*IFERROR(INDEX(D384:D428,MATCH(AE55,B384:B428,0)),1)),N("M13"))</f>
        <v/>
      </c>
      <c r="N55" s="137" t="str">
        <f>IF(1=1,IF(F55="","",IF(G55="","",IFERROR(INDEX(E384:E428,MATCH(AE55,B384:B428,0)),G55&amp;""))),N("N6"))</f>
        <v/>
      </c>
      <c r="O55" s="138" t="str">
        <f>IF(1=1,IF(E55="","",O46),N("K15"))</f>
        <v/>
      </c>
      <c r="P55" s="139" t="str">
        <f>IF(1=1,IF(M55="","",IF(AND(ISNUMBER(M55),M55&lt;1,N55="kg"),MAX(1,ROUND(M55*1000,0)),IF(AND(ISNUMBER(M55),M55&lt;1,N55="L"),MAX(1,ROUND(M55*100,0)),ROUND(M55,3)))),N("O15"))</f>
        <v/>
      </c>
      <c r="Q55" s="140" t="str">
        <f>IF(1=1,IF(M55="","",IF(AND(ISNUMBER(M55),M55&lt;1,N55="kg"),"g",IF(AND(ISNUMBER(M55),M55&lt;1,N55="L"),"cl",N55))),N("P15"))</f>
        <v/>
      </c>
      <c r="R55" s="161" t="str">
        <f>IF(1=1,IF(E55="","",IF(F55="","A CONTROLER",IF(NOT(ISNUMBER(F55)),"TEXTE",IF(OR(L55="",L55&lt;=0),"COMMANDE PRINCIPALE INCOMPLETE",IF(G55="","UNITE MANQUANTE",IF(COUNTIF(B384:B428,AE55)=0,"UNITE A CONTROLER","OK")))))),N("Q9"))</f>
        <v/>
      </c>
      <c r="S55" s="105"/>
      <c r="T55" s="141">
        <f t="shared" si="12"/>
        <v>0</v>
      </c>
      <c r="U55" s="133" t="str">
        <f>IF(1=1,IF(E55="","",U46),N("S15"))</f>
        <v/>
      </c>
      <c r="V55" s="133" t="str">
        <f>IF(1=1,IF(E55="","",V46),N("T15"))</f>
        <v/>
      </c>
      <c r="W55" s="135" t="str">
        <f>IF(1=1,IF(OR(U55="",V55="",NOT(ISNUMBER(U55)),NOT(ISNUMBER(V55)),U55=0),"",V55/U55),N("U15"))</f>
        <v/>
      </c>
      <c r="X55" s="136" t="str">
        <f>IF(1=1,IF(OR(W55="",NOT(ISNUMBER(F55))),"",F55*W55*IFERROR(INDEX(D384:D428,MATCH(AE55,B384:B428,0)),1)),N("V7"))</f>
        <v/>
      </c>
      <c r="Y55" s="137" t="str">
        <f>IF(1=1,IF(F55="","",IF(G55="","",IFERROR(INDEX(E384:E428,MATCH(AE55,B384:B428,0)),G55&amp;""))),N("W6"))</f>
        <v/>
      </c>
      <c r="Z55" s="142" t="str">
        <f>IF(1=1,IF(X55="","",IF(AND(ISNUMBER(X55),X55&lt;1,Y55="kg"),MAX(1,ROUND(X55*1000,0)),IF(AND(ISNUMBER(X55),X55&lt;1,Y55="L"),MAX(1,ROUND(X55*100,0)),ROUND(X55,3)))),N("X15"))</f>
        <v/>
      </c>
      <c r="AA55" s="143" t="str">
        <f>IF(1=1,IF(X55="","",IF(AND(ISNUMBER(X55),X55&lt;1,Y55="kg"),"g",IF(AND(ISNUMBER(X55),X55&lt;1,Y55="L"),"cl",Y55))),N("Y15"))</f>
        <v/>
      </c>
      <c r="AB55" s="123" t="str">
        <f>IF(1=1,IF(E55="","",IF(F55="","A CONTROLER",IF(NOT(ISNUMBER(F55)),"TEXTE",IF(OR(W55="",W55&lt;=0),"COMMANDE COUVERTS INCOMPLETE",IF(G55="","UNITE MANQUANTE",IF(COUNTIF(B384:B428,AE55)=0,"UNITE A CONTROLER","OK")))))),N("Z6"))</f>
        <v/>
      </c>
      <c r="AD55" s="144" t="str">
        <f>IF(1=1,IF(E55="","",AD46),N("AB15"))</f>
        <v/>
      </c>
      <c r="AE55" s="125" t="str">
        <f>IF(1=1,IF(G55="","",UPPER(TRIM(SUBSTITUTE(SUBSTITUTE(G55&amp;"",CHAR(160)," ")," "," ")))),N("AC15"))</f>
        <v/>
      </c>
    </row>
    <row r="56" spans="1:33" ht="15.75" x14ac:dyDescent="0.25">
      <c r="A56" s="160" t="str">
        <f>IF(1=1,IF(E56="","",A46),N("A16"))</f>
        <v/>
      </c>
      <c r="B56" s="127" t="str">
        <f>IF(1=1,IF(E56="","",B46),N("B16"))</f>
        <v/>
      </c>
      <c r="C56" s="127"/>
      <c r="D56" s="129" t="str">
        <f>IF(ISBLANK(E56),"",LARGE(D46:D55,1)+1)</f>
        <v/>
      </c>
      <c r="E56" s="130"/>
      <c r="F56" s="131"/>
      <c r="G56" s="170"/>
      <c r="H56" s="105"/>
      <c r="I56" s="132" t="str">
        <f>IF(1=1,IF(E56="","",I46),N("H16"))</f>
        <v/>
      </c>
      <c r="J56" s="133" t="str">
        <f>IF(1=1,IF(E56="","",J46),N("I16"))</f>
        <v/>
      </c>
      <c r="K56" s="134" t="str">
        <f>IF(1=1,IF(E56="","",K46),N("J16"))</f>
        <v/>
      </c>
      <c r="L56" s="135" t="str">
        <f>IF(1=1,IF(OR(J56="",O56="",NOT(ISNUMBER(J56)),NOT(ISNUMBER(O56)),J56=0),"",O56/J56),N("L16"))</f>
        <v/>
      </c>
      <c r="M56" s="136" t="str">
        <f>IF(1=1,IF(OR(L56="",NOT(ISNUMBER(F56))),"",F56*L56*IFERROR(INDEX(D384:D428,MATCH(AE56,B384:B428,0)),1)),N("M13"))</f>
        <v/>
      </c>
      <c r="N56" s="137" t="str">
        <f>IF(1=1,IF(F56="","",IF(G56="","",IFERROR(INDEX(E384:E428,MATCH(AE56,B384:B428,0)),G56&amp;""))),N("N6"))</f>
        <v/>
      </c>
      <c r="O56" s="138" t="str">
        <f>IF(1=1,IF(E56="","",O46),N("K16"))</f>
        <v/>
      </c>
      <c r="P56" s="139" t="str">
        <f>IF(1=1,IF(M56="","",IF(AND(ISNUMBER(M56),M56&lt;1,N56="kg"),MAX(1,ROUND(M56*1000,0)),IF(AND(ISNUMBER(M56),M56&lt;1,N56="L"),MAX(1,ROUND(M56*100,0)),ROUND(M56,3)))),N("O16"))</f>
        <v/>
      </c>
      <c r="Q56" s="140" t="str">
        <f>IF(1=1,IF(M56="","",IF(AND(ISNUMBER(M56),M56&lt;1,N56="kg"),"g",IF(AND(ISNUMBER(M56),M56&lt;1,N56="L"),"cl",N56))),N("P16"))</f>
        <v/>
      </c>
      <c r="R56" s="161" t="str">
        <f>IF(1=1,IF(E56="","",IF(F56="","A CONTROLER",IF(NOT(ISNUMBER(F56)),"TEXTE",IF(OR(L56="",L56&lt;=0),"COMMANDE PRINCIPALE INCOMPLETE",IF(G56="","UNITE MANQUANTE",IF(COUNTIF(B384:B428,AE56)=0,"UNITE A CONTROLER","OK")))))),N("Q9"))</f>
        <v/>
      </c>
      <c r="S56" s="105"/>
      <c r="T56" s="141">
        <f t="shared" si="12"/>
        <v>0</v>
      </c>
      <c r="U56" s="133" t="str">
        <f>IF(1=1,IF(E56="","",U46),N("S16"))</f>
        <v/>
      </c>
      <c r="V56" s="133" t="str">
        <f>IF(1=1,IF(E56="","",V46),N("T16"))</f>
        <v/>
      </c>
      <c r="W56" s="135" t="str">
        <f>IF(1=1,IF(OR(U56="",V56="",NOT(ISNUMBER(U56)),NOT(ISNUMBER(V56)),U56=0),"",V56/U56),N("U16"))</f>
        <v/>
      </c>
      <c r="X56" s="136" t="str">
        <f>IF(1=1,IF(OR(W56="",NOT(ISNUMBER(F56))),"",F56*W56*IFERROR(INDEX(D384:D428,MATCH(AE56,B384:B428,0)),1)),N("V7"))</f>
        <v/>
      </c>
      <c r="Y56" s="137" t="str">
        <f>IF(1=1,IF(F56="","",IF(G56="","",IFERROR(INDEX(E384:E428,MATCH(AE56,B384:B428,0)),G56&amp;""))),N("W6"))</f>
        <v/>
      </c>
      <c r="Z56" s="142" t="str">
        <f>IF(1=1,IF(X56="","",IF(AND(ISNUMBER(X56),X56&lt;1,Y56="kg"),MAX(1,ROUND(X56*1000,0)),IF(AND(ISNUMBER(X56),X56&lt;1,Y56="L"),MAX(1,ROUND(X56*100,0)),ROUND(X56,3)))),N("X16"))</f>
        <v/>
      </c>
      <c r="AA56" s="143" t="str">
        <f>IF(1=1,IF(X56="","",IF(AND(ISNUMBER(X56),X56&lt;1,Y56="kg"),"g",IF(AND(ISNUMBER(X56),X56&lt;1,Y56="L"),"cl",Y56))),N("Y16"))</f>
        <v/>
      </c>
      <c r="AB56" s="123" t="str">
        <f>IF(1=1,IF(E56="","",IF(F56="","A CONTROLER",IF(NOT(ISNUMBER(F56)),"TEXTE",IF(OR(W56="",W56&lt;=0),"COMMANDE COUVERTS INCOMPLETE",IF(G56="","UNITE MANQUANTE",IF(COUNTIF(B384:B428,AE56)=0,"UNITE A CONTROLER","OK")))))),N("Z6"))</f>
        <v/>
      </c>
      <c r="AD56" s="144" t="str">
        <f>IF(1=1,IF(E56="","",AD46),N("AB16"))</f>
        <v/>
      </c>
      <c r="AE56" s="125" t="str">
        <f>IF(1=1,IF(G56="","",UPPER(TRIM(SUBSTITUTE(SUBSTITUTE(G56&amp;"",CHAR(160)," ")," "," ")))),N("AC16"))</f>
        <v/>
      </c>
    </row>
    <row r="57" spans="1:33" ht="15.75" x14ac:dyDescent="0.25">
      <c r="A57" s="160" t="str">
        <f>IF(1=1,IF(E57="","",A46),N("A17"))</f>
        <v/>
      </c>
      <c r="B57" s="127" t="str">
        <f>IF(1=1,IF(E57="","",B46),N("B17"))</f>
        <v/>
      </c>
      <c r="C57" s="127"/>
      <c r="D57" s="129" t="str">
        <f>IF(ISBLANK(E57),"",LARGE(D46:D56,1)+1)</f>
        <v/>
      </c>
      <c r="E57" s="130"/>
      <c r="F57" s="131"/>
      <c r="G57" s="170"/>
      <c r="H57" s="105"/>
      <c r="I57" s="132" t="str">
        <f>IF(1=1,IF(E57="","",I46),N("H17"))</f>
        <v/>
      </c>
      <c r="J57" s="133" t="str">
        <f>IF(1=1,IF(E57="","",J46),N("I17"))</f>
        <v/>
      </c>
      <c r="K57" s="134" t="str">
        <f>IF(1=1,IF(E57="","",K46),N("J17"))</f>
        <v/>
      </c>
      <c r="L57" s="135" t="str">
        <f>IF(1=1,IF(OR(J57="",O57="",NOT(ISNUMBER(J57)),NOT(ISNUMBER(O57)),J57=0),"",O57/J57),N("L17"))</f>
        <v/>
      </c>
      <c r="M57" s="136" t="str">
        <f>IF(1=1,IF(OR(L57="",NOT(ISNUMBER(F57))),"",F57*L57*IFERROR(INDEX(D384:D428,MATCH(AE57,B384:B428,0)),1)),N("M13"))</f>
        <v/>
      </c>
      <c r="N57" s="137" t="str">
        <f>IF(1=1,IF(F57="","",IF(G57="","",IFERROR(INDEX(E384:E428,MATCH(AE57,B384:B428,0)),G57&amp;""))),N("N6"))</f>
        <v/>
      </c>
      <c r="O57" s="138" t="str">
        <f>IF(1=1,IF(E57="","",O46),N("K17"))</f>
        <v/>
      </c>
      <c r="P57" s="139" t="str">
        <f>IF(1=1,IF(M57="","",IF(AND(ISNUMBER(M57),M57&lt;1,N57="kg"),MAX(1,ROUND(M57*1000,0)),IF(AND(ISNUMBER(M57),M57&lt;1,N57="L"),MAX(1,ROUND(M57*100,0)),ROUND(M57,3)))),N("O17"))</f>
        <v/>
      </c>
      <c r="Q57" s="140" t="str">
        <f>IF(1=1,IF(M57="","",IF(AND(ISNUMBER(M57),M57&lt;1,N57="kg"),"g",IF(AND(ISNUMBER(M57),M57&lt;1,N57="L"),"cl",N57))),N("P17"))</f>
        <v/>
      </c>
      <c r="R57" s="161" t="str">
        <f>IF(1=1,IF(E57="","",IF(F57="","A CONTROLER",IF(NOT(ISNUMBER(F57)),"TEXTE",IF(OR(L57="",L57&lt;=0),"COMMANDE PRINCIPALE INCOMPLETE",IF(G57="","UNITE MANQUANTE",IF(COUNTIF(B384:B428,AE57)=0,"UNITE A CONTROLER","OK")))))),N("Q9"))</f>
        <v/>
      </c>
      <c r="S57" s="105"/>
      <c r="T57" s="141">
        <f t="shared" si="12"/>
        <v>0</v>
      </c>
      <c r="U57" s="133" t="str">
        <f>IF(1=1,IF(E57="","",U46),N("S17"))</f>
        <v/>
      </c>
      <c r="V57" s="133" t="str">
        <f>IF(1=1,IF(E57="","",V46),N("T17"))</f>
        <v/>
      </c>
      <c r="W57" s="135" t="str">
        <f>IF(1=1,IF(OR(U57="",V57="",NOT(ISNUMBER(U57)),NOT(ISNUMBER(V57)),U57=0),"",V57/U57),N("U17"))</f>
        <v/>
      </c>
      <c r="X57" s="136" t="str">
        <f>IF(1=1,IF(OR(W57="",NOT(ISNUMBER(F57))),"",F57*W57*IFERROR(INDEX(D384:D428,MATCH(AE57,B384:B428,0)),1)),N("V7"))</f>
        <v/>
      </c>
      <c r="Y57" s="137" t="str">
        <f>IF(1=1,IF(F57="","",IF(G57="","",IFERROR(INDEX(E384:E428,MATCH(AE57,B384:B428,0)),G57&amp;""))),N("W6"))</f>
        <v/>
      </c>
      <c r="Z57" s="142" t="str">
        <f>IF(1=1,IF(X57="","",IF(AND(ISNUMBER(X57),X57&lt;1,Y57="kg"),MAX(1,ROUND(X57*1000,0)),IF(AND(ISNUMBER(X57),X57&lt;1,Y57="L"),MAX(1,ROUND(X57*100,0)),ROUND(X57,3)))),N("X17"))</f>
        <v/>
      </c>
      <c r="AA57" s="143" t="str">
        <f>IF(1=1,IF(X57="","",IF(AND(ISNUMBER(X57),X57&lt;1,Y57="kg"),"g",IF(AND(ISNUMBER(X57),X57&lt;1,Y57="L"),"cl",Y57))),N("Y17"))</f>
        <v/>
      </c>
      <c r="AB57" s="123" t="str">
        <f>IF(1=1,IF(E57="","",IF(F57="","A CONTROLER",IF(NOT(ISNUMBER(F57)),"TEXTE",IF(OR(W57="",W57&lt;=0),"COMMANDE COUVERTS INCOMPLETE",IF(G57="","UNITE MANQUANTE",IF(COUNTIF(B384:B428,AE57)=0,"UNITE A CONTROLER","OK")))))),N("Z6"))</f>
        <v/>
      </c>
      <c r="AD57" s="144" t="str">
        <f>IF(1=1,IF(E57="","",AD46),N("AB17"))</f>
        <v/>
      </c>
      <c r="AE57" s="125" t="str">
        <f>IF(1=1,IF(G57="","",UPPER(TRIM(SUBSTITUTE(SUBSTITUTE(G57&amp;"",CHAR(160)," ")," "," ")))),N("AC17"))</f>
        <v/>
      </c>
    </row>
    <row r="58" spans="1:33" ht="15.75" x14ac:dyDescent="0.25">
      <c r="A58" s="160" t="str">
        <f>IF(1=1,IF(E58="","",A46),N("A18"))</f>
        <v/>
      </c>
      <c r="B58" s="127" t="str">
        <f>IF(1=1,IF(E58="","",B46),N("B18"))</f>
        <v/>
      </c>
      <c r="C58" s="127"/>
      <c r="D58" s="129" t="str">
        <f>IF(ISBLANK(E58),"",LARGE(D46:D57,1)+1)</f>
        <v/>
      </c>
      <c r="E58" s="130"/>
      <c r="F58" s="131"/>
      <c r="G58" s="170"/>
      <c r="H58" s="105"/>
      <c r="I58" s="132" t="str">
        <f>IF(1=1,IF(E58="","",I46),N("H18"))</f>
        <v/>
      </c>
      <c r="J58" s="133" t="str">
        <f>IF(1=1,IF(E58="","",J46),N("I18"))</f>
        <v/>
      </c>
      <c r="K58" s="134" t="str">
        <f>IF(1=1,IF(E58="","",K46),N("J18"))</f>
        <v/>
      </c>
      <c r="L58" s="135" t="str">
        <f>IF(1=1,IF(OR(J58="",O58="",NOT(ISNUMBER(J58)),NOT(ISNUMBER(O58)),J58=0),"",O58/J58),N("L18"))</f>
        <v/>
      </c>
      <c r="M58" s="136" t="str">
        <f>IF(1=1,IF(OR(L58="",NOT(ISNUMBER(F58))),"",F58*L58*IFERROR(INDEX(D384:D428,MATCH(AE58,B384:B428,0)),1)),N("M13"))</f>
        <v/>
      </c>
      <c r="N58" s="137" t="str">
        <f>IF(1=1,IF(F58="","",IF(G58="","",IFERROR(INDEX(E384:E428,MATCH(AE58,B384:B428,0)),G58&amp;""))),N("N6"))</f>
        <v/>
      </c>
      <c r="O58" s="138" t="str">
        <f>IF(1=1,IF(E58="","",O46),N("K18"))</f>
        <v/>
      </c>
      <c r="P58" s="139" t="str">
        <f>IF(1=1,IF(M58="","",IF(AND(ISNUMBER(M58),M58&lt;1,N58="kg"),MAX(1,ROUND(M58*1000,0)),IF(AND(ISNUMBER(M58),M58&lt;1,N58="L"),MAX(1,ROUND(M58*100,0)),ROUND(M58,3)))),N("O18"))</f>
        <v/>
      </c>
      <c r="Q58" s="140" t="str">
        <f>IF(1=1,IF(M58="","",IF(AND(ISNUMBER(M58),M58&lt;1,N58="kg"),"g",IF(AND(ISNUMBER(M58),M58&lt;1,N58="L"),"cl",N58))),N("P18"))</f>
        <v/>
      </c>
      <c r="R58" s="161" t="str">
        <f>IF(1=1,IF(E58="","",IF(F58="","A CONTROLER",IF(NOT(ISNUMBER(F58)),"TEXTE",IF(OR(L58="",L58&lt;=0),"COMMANDE PRINCIPALE INCOMPLETE",IF(G58="","UNITE MANQUANTE",IF(COUNTIF(B384:B428,AE58)=0,"UNITE A CONTROLER","OK")))))),N("Q9"))</f>
        <v/>
      </c>
      <c r="S58" s="105"/>
      <c r="T58" s="141">
        <f t="shared" si="12"/>
        <v>0</v>
      </c>
      <c r="U58" s="133" t="str">
        <f>IF(1=1,IF(E58="","",U46),N("S18"))</f>
        <v/>
      </c>
      <c r="V58" s="133" t="str">
        <f>IF(1=1,IF(E58="","",V46),N("T18"))</f>
        <v/>
      </c>
      <c r="W58" s="135" t="str">
        <f>IF(1=1,IF(OR(U58="",V58="",NOT(ISNUMBER(U58)),NOT(ISNUMBER(V58)),U58=0),"",V58/U58),N("U18"))</f>
        <v/>
      </c>
      <c r="X58" s="136" t="str">
        <f>IF(1=1,IF(OR(W58="",NOT(ISNUMBER(F58))),"",F58*W58*IFERROR(INDEX(D384:D428,MATCH(AE58,B384:B428,0)),1)),N("V7"))</f>
        <v/>
      </c>
      <c r="Y58" s="137" t="str">
        <f>IF(1=1,IF(F58="","",IF(G58="","",IFERROR(INDEX(E384:E428,MATCH(AE58,B384:B428,0)),G58&amp;""))),N("W6"))</f>
        <v/>
      </c>
      <c r="Z58" s="142" t="str">
        <f>IF(1=1,IF(X58="","",IF(AND(ISNUMBER(X58),X58&lt;1,Y58="kg"),MAX(1,ROUND(X58*1000,0)),IF(AND(ISNUMBER(X58),X58&lt;1,Y58="L"),MAX(1,ROUND(X58*100,0)),ROUND(X58,3)))),N("X18"))</f>
        <v/>
      </c>
      <c r="AA58" s="143" t="str">
        <f>IF(1=1,IF(X58="","",IF(AND(ISNUMBER(X58),X58&lt;1,Y58="kg"),"g",IF(AND(ISNUMBER(X58),X58&lt;1,Y58="L"),"cl",Y58))),N("Y18"))</f>
        <v/>
      </c>
      <c r="AB58" s="123" t="str">
        <f>IF(1=1,IF(E58="","",IF(F58="","A CONTROLER",IF(NOT(ISNUMBER(F58)),"TEXTE",IF(OR(W58="",W58&lt;=0),"COMMANDE COUVERTS INCOMPLETE",IF(G58="","UNITE MANQUANTE",IF(COUNTIF(B384:B428,AE58)=0,"UNITE A CONTROLER","OK")))))),N("Z6"))</f>
        <v/>
      </c>
      <c r="AD58" s="144" t="str">
        <f>IF(1=1,IF(E58="","",AD46),N("AB18"))</f>
        <v/>
      </c>
      <c r="AE58" s="125" t="str">
        <f>IF(1=1,IF(G58="","",UPPER(TRIM(SUBSTITUTE(SUBSTITUTE(G58&amp;"",CHAR(160)," ")," "," ")))),N("AC18"))</f>
        <v/>
      </c>
    </row>
    <row r="59" spans="1:33" ht="15.75" x14ac:dyDescent="0.25">
      <c r="A59" s="160" t="str">
        <f>IF(1=1,IF(E59="","",A46),N("A19"))</f>
        <v/>
      </c>
      <c r="B59" s="127" t="str">
        <f>IF(1=1,IF(E59="","",B46),N("B19"))</f>
        <v/>
      </c>
      <c r="C59" s="127"/>
      <c r="D59" s="129" t="str">
        <f>IF(ISBLANK(E59),"",LARGE(D46:D58,1)+1)</f>
        <v/>
      </c>
      <c r="E59" s="130"/>
      <c r="F59" s="131"/>
      <c r="G59" s="170"/>
      <c r="H59" s="105"/>
      <c r="I59" s="132" t="str">
        <f>IF(1=1,IF(E59="","",I46),N("H19"))</f>
        <v/>
      </c>
      <c r="J59" s="133" t="str">
        <f>IF(1=1,IF(E59="","",J46),N("I19"))</f>
        <v/>
      </c>
      <c r="K59" s="134" t="str">
        <f>IF(1=1,IF(E59="","",K46),N("J19"))</f>
        <v/>
      </c>
      <c r="L59" s="135" t="str">
        <f>IF(1=1,IF(OR(J59="",O59="",NOT(ISNUMBER(J59)),NOT(ISNUMBER(O59)),J59=0),"",O59/J59),N("L19"))</f>
        <v/>
      </c>
      <c r="M59" s="136" t="str">
        <f>IF(1=1,IF(OR(L59="",NOT(ISNUMBER(F59))),"",F59*L59*IFERROR(INDEX(D384:D428,MATCH(AE59,B384:B428,0)),1)),N("M13"))</f>
        <v/>
      </c>
      <c r="N59" s="137" t="str">
        <f>IF(1=1,IF(F59="","",IF(G59="","",IFERROR(INDEX(E384:E428,MATCH(AE59,B384:B428,0)),G59&amp;""))),N("N6"))</f>
        <v/>
      </c>
      <c r="O59" s="138" t="str">
        <f>IF(1=1,IF(E59="","",O46),N("K19"))</f>
        <v/>
      </c>
      <c r="P59" s="139" t="str">
        <f>IF(1=1,IF(M59="","",IF(AND(ISNUMBER(M59),M59&lt;1,N59="kg"),MAX(1,ROUND(M59*1000,0)),IF(AND(ISNUMBER(M59),M59&lt;1,N59="L"),MAX(1,ROUND(M59*100,0)),ROUND(M59,3)))),N("O19"))</f>
        <v/>
      </c>
      <c r="Q59" s="140" t="str">
        <f>IF(1=1,IF(M59="","",IF(AND(ISNUMBER(M59),M59&lt;1,N59="kg"),"g",IF(AND(ISNUMBER(M59),M59&lt;1,N59="L"),"cl",N59))),N("P19"))</f>
        <v/>
      </c>
      <c r="R59" s="161" t="str">
        <f>IF(1=1,IF(E59="","",IF(F59="","A CONTROLER",IF(NOT(ISNUMBER(F59)),"TEXTE",IF(OR(L59="",L59&lt;=0),"COMMANDE PRINCIPALE INCOMPLETE",IF(G59="","UNITE MANQUANTE",IF(COUNTIF(B384:B428,AE59)=0,"UNITE A CONTROLER","OK")))))),N("Q9"))</f>
        <v/>
      </c>
      <c r="S59" s="105"/>
      <c r="T59" s="141">
        <f t="shared" si="12"/>
        <v>0</v>
      </c>
      <c r="U59" s="133" t="str">
        <f>IF(1=1,IF(E59="","",U46),N("S19"))</f>
        <v/>
      </c>
      <c r="V59" s="133" t="str">
        <f>IF(1=1,IF(E59="","",V46),N("T19"))</f>
        <v/>
      </c>
      <c r="W59" s="135" t="str">
        <f>IF(1=1,IF(OR(U59="",V59="",NOT(ISNUMBER(U59)),NOT(ISNUMBER(V59)),U59=0),"",V59/U59),N("U19"))</f>
        <v/>
      </c>
      <c r="X59" s="136" t="str">
        <f>IF(1=1,IF(OR(W59="",NOT(ISNUMBER(F59))),"",F59*W59*IFERROR(INDEX(D384:D428,MATCH(AE59,B384:B428,0)),1)),N("V7"))</f>
        <v/>
      </c>
      <c r="Y59" s="137" t="str">
        <f>IF(1=1,IF(F59="","",IF(G59="","",IFERROR(INDEX(E384:E428,MATCH(AE59,B384:B428,0)),G59&amp;""))),N("W6"))</f>
        <v/>
      </c>
      <c r="Z59" s="142" t="str">
        <f>IF(1=1,IF(X59="","",IF(AND(ISNUMBER(X59),X59&lt;1,Y59="kg"),MAX(1,ROUND(X59*1000,0)),IF(AND(ISNUMBER(X59),X59&lt;1,Y59="L"),MAX(1,ROUND(X59*100,0)),ROUND(X59,3)))),N("X19"))</f>
        <v/>
      </c>
      <c r="AA59" s="143" t="str">
        <f>IF(1=1,IF(X59="","",IF(AND(ISNUMBER(X59),X59&lt;1,Y59="kg"),"g",IF(AND(ISNUMBER(X59),X59&lt;1,Y59="L"),"cl",Y59))),N("Y19"))</f>
        <v/>
      </c>
      <c r="AB59" s="123" t="str">
        <f>IF(1=1,IF(E59="","",IF(F59="","A CONTROLER",IF(NOT(ISNUMBER(F59)),"TEXTE",IF(OR(W59="",W59&lt;=0),"COMMANDE COUVERTS INCOMPLETE",IF(G59="","UNITE MANQUANTE",IF(COUNTIF(B384:B428,AE59)=0,"UNITE A CONTROLER","OK")))))),N("Z6"))</f>
        <v/>
      </c>
      <c r="AD59" s="144" t="str">
        <f>IF(1=1,IF(E59="","",AD46),N("AB19"))</f>
        <v/>
      </c>
      <c r="AE59" s="125" t="str">
        <f>IF(1=1,IF(G59="","",UPPER(TRIM(SUBSTITUTE(SUBSTITUTE(G59&amp;"",CHAR(160)," ")," "," ")))),N("AC19"))</f>
        <v/>
      </c>
    </row>
    <row r="60" spans="1:33" ht="15.75" x14ac:dyDescent="0.25">
      <c r="A60" s="160" t="str">
        <f>IF(1=1,IF(E60="","",A46),N("A20"))</f>
        <v/>
      </c>
      <c r="B60" s="127" t="str">
        <f>IF(1=1,IF(E60="","",B46),N("B20"))</f>
        <v/>
      </c>
      <c r="C60" s="127"/>
      <c r="D60" s="129" t="str">
        <f>IF(ISBLANK(E60),"",LARGE(D46:D59,1)+1)</f>
        <v/>
      </c>
      <c r="E60" s="130"/>
      <c r="F60" s="131"/>
      <c r="G60" s="170"/>
      <c r="H60" s="105"/>
      <c r="I60" s="132" t="str">
        <f>IF(1=1,IF(E60="","",I46),N("H20"))</f>
        <v/>
      </c>
      <c r="J60" s="133" t="str">
        <f>IF(1=1,IF(E60="","",J46),N("I20"))</f>
        <v/>
      </c>
      <c r="K60" s="134" t="str">
        <f>IF(1=1,IF(E60="","",K46),N("J20"))</f>
        <v/>
      </c>
      <c r="L60" s="135" t="str">
        <f>IF(1=1,IF(OR(J60="",O60="",NOT(ISNUMBER(J60)),NOT(ISNUMBER(O60)),J60=0),"",O60/J60),N("L20"))</f>
        <v/>
      </c>
      <c r="M60" s="136" t="str">
        <f>IF(1=1,IF(OR(L60="",NOT(ISNUMBER(F60))),"",F60*L60*IFERROR(INDEX(D384:D428,MATCH(AE60,B384:B428,0)),1)),N("M13"))</f>
        <v/>
      </c>
      <c r="N60" s="137" t="str">
        <f>IF(1=1,IF(F60="","",IF(G60="","",IFERROR(INDEX(E384:E428,MATCH(AE60,B384:B428,0)),G60&amp;""))),N("N6"))</f>
        <v/>
      </c>
      <c r="O60" s="138" t="str">
        <f>IF(1=1,IF(E60="","",O46),N("K20"))</f>
        <v/>
      </c>
      <c r="P60" s="139" t="str">
        <f>IF(1=1,IF(M60="","",IF(AND(ISNUMBER(M60),M60&lt;1,N60="kg"),MAX(1,ROUND(M60*1000,0)),IF(AND(ISNUMBER(M60),M60&lt;1,N60="L"),MAX(1,ROUND(M60*100,0)),ROUND(M60,3)))),N("O20"))</f>
        <v/>
      </c>
      <c r="Q60" s="140" t="str">
        <f>IF(1=1,IF(M60="","",IF(AND(ISNUMBER(M60),M60&lt;1,N60="kg"),"g",IF(AND(ISNUMBER(M60),M60&lt;1,N60="L"),"cl",N60))),N("P20"))</f>
        <v/>
      </c>
      <c r="R60" s="161" t="str">
        <f>IF(1=1,IF(E60="","",IF(F60="","A CONTROLER",IF(NOT(ISNUMBER(F60)),"TEXTE",IF(OR(L60="",L60&lt;=0),"COMMANDE PRINCIPALE INCOMPLETE",IF(G60="","UNITE MANQUANTE",IF(COUNTIF(B384:B428,AE60)=0,"UNITE A CONTROLER","OK")))))),N("Q9"))</f>
        <v/>
      </c>
      <c r="S60" s="105"/>
      <c r="T60" s="141">
        <f t="shared" si="12"/>
        <v>0</v>
      </c>
      <c r="U60" s="133" t="str">
        <f>IF(1=1,IF(E60="","",U46),N("S20"))</f>
        <v/>
      </c>
      <c r="V60" s="133" t="str">
        <f>IF(1=1,IF(E60="","",V46),N("T20"))</f>
        <v/>
      </c>
      <c r="W60" s="135" t="str">
        <f>IF(1=1,IF(OR(U60="",V60="",NOT(ISNUMBER(U60)),NOT(ISNUMBER(V60)),U60=0),"",V60/U60),N("U20"))</f>
        <v/>
      </c>
      <c r="X60" s="136" t="str">
        <f>IF(1=1,IF(OR(W60="",NOT(ISNUMBER(F60))),"",F60*W60*IFERROR(INDEX(D384:D428,MATCH(AE60,B384:B428,0)),1)),N("V7"))</f>
        <v/>
      </c>
      <c r="Y60" s="137" t="str">
        <f>IF(1=1,IF(F60="","",IF(G60="","",IFERROR(INDEX(E384:E428,MATCH(AE60,B384:B428,0)),G60&amp;""))),N("W6"))</f>
        <v/>
      </c>
      <c r="Z60" s="142" t="str">
        <f>IF(1=1,IF(X60="","",IF(AND(ISNUMBER(X60),X60&lt;1,Y60="kg"),MAX(1,ROUND(X60*1000,0)),IF(AND(ISNUMBER(X60),X60&lt;1,Y60="L"),MAX(1,ROUND(X60*100,0)),ROUND(X60,3)))),N("X20"))</f>
        <v/>
      </c>
      <c r="AA60" s="143" t="str">
        <f>IF(1=1,IF(X60="","",IF(AND(ISNUMBER(X60),X60&lt;1,Y60="kg"),"g",IF(AND(ISNUMBER(X60),X60&lt;1,Y60="L"),"cl",Y60))),N("Y20"))</f>
        <v/>
      </c>
      <c r="AB60" s="123" t="str">
        <f>IF(1=1,IF(E60="","",IF(F60="","A CONTROLER",IF(NOT(ISNUMBER(F60)),"TEXTE",IF(OR(W60="",W60&lt;=0),"COMMANDE COUVERTS INCOMPLETE",IF(G60="","UNITE MANQUANTE",IF(COUNTIF(B384:B428,AE60)=0,"UNITE A CONTROLER","OK")))))),N("Z6"))</f>
        <v/>
      </c>
      <c r="AD60" s="144" t="str">
        <f>IF(1=1,IF(E60="","",AD46),N("AB20"))</f>
        <v/>
      </c>
      <c r="AE60" s="125" t="str">
        <f>IF(1=1,IF(G60="","",UPPER(TRIM(SUBSTITUTE(SUBSTITUTE(G60&amp;"",CHAR(160)," ")," "," ")))),N("AC20"))</f>
        <v/>
      </c>
    </row>
    <row r="61" spans="1:33" ht="15.75" x14ac:dyDescent="0.25">
      <c r="A61" s="160" t="str">
        <f>IF(1=1,IF(E61="","",A46),N("A21"))</f>
        <v/>
      </c>
      <c r="B61" s="127" t="str">
        <f>IF(1=1,IF(E61="","",B46),N("B21"))</f>
        <v/>
      </c>
      <c r="C61" s="127"/>
      <c r="D61" s="129" t="str">
        <f>IF(ISBLANK(E61),"",LARGE(D46:D60,1)+1)</f>
        <v/>
      </c>
      <c r="E61" s="130"/>
      <c r="F61" s="131"/>
      <c r="G61" s="170"/>
      <c r="H61" s="105"/>
      <c r="I61" s="132" t="str">
        <f>IF(1=1,IF(E61="","",I46),N("H21"))</f>
        <v/>
      </c>
      <c r="J61" s="133" t="str">
        <f>IF(1=1,IF(E61="","",J46),N("I21"))</f>
        <v/>
      </c>
      <c r="K61" s="134" t="str">
        <f>IF(1=1,IF(E61="","",K46),N("J21"))</f>
        <v/>
      </c>
      <c r="L61" s="135" t="str">
        <f>IF(1=1,IF(OR(J61="",O61="",NOT(ISNUMBER(J61)),NOT(ISNUMBER(O61)),J61=0),"",O61/J61),N("L21"))</f>
        <v/>
      </c>
      <c r="M61" s="136" t="str">
        <f>IF(1=1,IF(OR(L61="",NOT(ISNUMBER(F61))),"",F61*L61*IFERROR(INDEX(D384:D428,MATCH(AE61,B384:B428,0)),1)),N("M13"))</f>
        <v/>
      </c>
      <c r="N61" s="137" t="str">
        <f>IF(1=1,IF(F61="","",IF(G61="","",IFERROR(INDEX(E384:E428,MATCH(AE61,B384:B428,0)),G61&amp;""))),N("N6"))</f>
        <v/>
      </c>
      <c r="O61" s="138" t="str">
        <f>IF(1=1,IF(E61="","",O46),N("K21"))</f>
        <v/>
      </c>
      <c r="P61" s="139" t="str">
        <f>IF(1=1,IF(M61="","",IF(AND(ISNUMBER(M61),M61&lt;1,N61="kg"),MAX(1,ROUND(M61*1000,0)),IF(AND(ISNUMBER(M61),M61&lt;1,N61="L"),MAX(1,ROUND(M61*100,0)),ROUND(M61,3)))),N("O21"))</f>
        <v/>
      </c>
      <c r="Q61" s="140" t="str">
        <f>IF(1=1,IF(M61="","",IF(AND(ISNUMBER(M61),M61&lt;1,N61="kg"),"g",IF(AND(ISNUMBER(M61),M61&lt;1,N61="L"),"cl",N61))),N("P21"))</f>
        <v/>
      </c>
      <c r="R61" s="161" t="str">
        <f>IF(1=1,IF(E61="","",IF(F61="","A CONTROLER",IF(NOT(ISNUMBER(F61)),"TEXTE",IF(OR(L61="",L61&lt;=0),"COMMANDE PRINCIPALE INCOMPLETE",IF(G61="","UNITE MANQUANTE",IF(COUNTIF(B384:B428,AE61)=0,"UNITE A CONTROLER","OK")))))),N("Q9"))</f>
        <v/>
      </c>
      <c r="S61" s="105"/>
      <c r="T61" s="141">
        <f t="shared" si="12"/>
        <v>0</v>
      </c>
      <c r="U61" s="133" t="str">
        <f>IF(1=1,IF(E61="","",U46),N("S21"))</f>
        <v/>
      </c>
      <c r="V61" s="133" t="str">
        <f>IF(1=1,IF(E61="","",V46),N("T21"))</f>
        <v/>
      </c>
      <c r="W61" s="135" t="str">
        <f>IF(1=1,IF(OR(U61="",V61="",NOT(ISNUMBER(U61)),NOT(ISNUMBER(V61)),U61=0),"",V61/U61),N("U21"))</f>
        <v/>
      </c>
      <c r="X61" s="136" t="str">
        <f>IF(1=1,IF(OR(W61="",NOT(ISNUMBER(F61))),"",F61*W61*IFERROR(INDEX(D384:D428,MATCH(AE61,B384:B428,0)),1)),N("V7"))</f>
        <v/>
      </c>
      <c r="Y61" s="137" t="str">
        <f>IF(1=1,IF(F61="","",IF(G61="","",IFERROR(INDEX(E384:E428,MATCH(AE61,B384:B428,0)),G61&amp;""))),N("W6"))</f>
        <v/>
      </c>
      <c r="Z61" s="142" t="str">
        <f>IF(1=1,IF(X61="","",IF(AND(ISNUMBER(X61),X61&lt;1,Y61="kg"),MAX(1,ROUND(X61*1000,0)),IF(AND(ISNUMBER(X61),X61&lt;1,Y61="L"),MAX(1,ROUND(X61*100,0)),ROUND(X61,3)))),N("X21"))</f>
        <v/>
      </c>
      <c r="AA61" s="143" t="str">
        <f>IF(1=1,IF(X61="","",IF(AND(ISNUMBER(X61),X61&lt;1,Y61="kg"),"g",IF(AND(ISNUMBER(X61),X61&lt;1,Y61="L"),"cl",Y61))),N("Y21"))</f>
        <v/>
      </c>
      <c r="AB61" s="123" t="str">
        <f>IF(1=1,IF(E61="","",IF(F61="","A CONTROLER",IF(NOT(ISNUMBER(F61)),"TEXTE",IF(OR(W61="",W61&lt;=0),"COMMANDE COUVERTS INCOMPLETE",IF(G61="","UNITE MANQUANTE",IF(COUNTIF(B384:B428,AE61)=0,"UNITE A CONTROLER","OK")))))),N("Z6"))</f>
        <v/>
      </c>
      <c r="AD61" s="144" t="str">
        <f>IF(1=1,IF(E61="","",AD46),N("AB21"))</f>
        <v/>
      </c>
      <c r="AE61" s="125" t="str">
        <f>IF(1=1,IF(G61="","",UPPER(TRIM(SUBSTITUTE(SUBSTITUTE(G61&amp;"",CHAR(160)," ")," "," ")))),N("AC21"))</f>
        <v/>
      </c>
    </row>
    <row r="62" spans="1:33" ht="15.75" x14ac:dyDescent="0.25">
      <c r="A62" s="160" t="str">
        <f>IF(1=1,IF(E62="","",A46),N("A22"))</f>
        <v/>
      </c>
      <c r="B62" s="127" t="str">
        <f>IF(1=1,IF(E62="","",B46),N("B22"))</f>
        <v/>
      </c>
      <c r="C62" s="127"/>
      <c r="D62" s="129" t="str">
        <f>IF(ISBLANK(E62),"",LARGE(D46:D61,1)+1)</f>
        <v/>
      </c>
      <c r="E62" s="130"/>
      <c r="F62" s="131"/>
      <c r="G62" s="170"/>
      <c r="H62" s="105"/>
      <c r="I62" s="132" t="str">
        <f>IF(1=1,IF(E62="","",I46),N("H22"))</f>
        <v/>
      </c>
      <c r="J62" s="133" t="str">
        <f>IF(1=1,IF(E62="","",J46),N("I22"))</f>
        <v/>
      </c>
      <c r="K62" s="134" t="str">
        <f>IF(1=1,IF(E62="","",K46),N("J22"))</f>
        <v/>
      </c>
      <c r="L62" s="135" t="str">
        <f>IF(1=1,IF(OR(J62="",O62="",NOT(ISNUMBER(J62)),NOT(ISNUMBER(O62)),J62=0),"",O62/J62),N("L22"))</f>
        <v/>
      </c>
      <c r="M62" s="136" t="str">
        <f>IF(1=1,IF(OR(L62="",NOT(ISNUMBER(F62))),"",F62*L62*IFERROR(INDEX(D384:D428,MATCH(AE62,B384:B428,0)),1)),N("M13"))</f>
        <v/>
      </c>
      <c r="N62" s="137" t="str">
        <f>IF(1=1,IF(F62="","",IF(G62="","",IFERROR(INDEX(E384:E428,MATCH(AE62,B384:B428,0)),G62&amp;""))),N("N6"))</f>
        <v/>
      </c>
      <c r="O62" s="138" t="str">
        <f>IF(1=1,IF(E62="","",O46),N("K22"))</f>
        <v/>
      </c>
      <c r="P62" s="139" t="str">
        <f>IF(1=1,IF(M62="","",IF(AND(ISNUMBER(M62),M62&lt;1,N62="kg"),MAX(1,ROUND(M62*1000,0)),IF(AND(ISNUMBER(M62),M62&lt;1,N62="L"),MAX(1,ROUND(M62*100,0)),ROUND(M62,3)))),N("O22"))</f>
        <v/>
      </c>
      <c r="Q62" s="140" t="str">
        <f>IF(1=1,IF(M62="","",IF(AND(ISNUMBER(M62),M62&lt;1,N62="kg"),"g",IF(AND(ISNUMBER(M62),M62&lt;1,N62="L"),"cl",N62))),N("P22"))</f>
        <v/>
      </c>
      <c r="R62" s="161" t="str">
        <f>IF(1=1,IF(E62="","",IF(F62="","A CONTROLER",IF(NOT(ISNUMBER(F62)),"TEXTE",IF(OR(L62="",L62&lt;=0),"COMMANDE PRINCIPALE INCOMPLETE",IF(G62="","UNITE MANQUANTE",IF(COUNTIF(B384:B428,AE62)=0,"UNITE A CONTROLER","OK")))))),N("Q9"))</f>
        <v/>
      </c>
      <c r="S62" s="105"/>
      <c r="T62" s="141">
        <f t="shared" si="12"/>
        <v>0</v>
      </c>
      <c r="U62" s="133" t="str">
        <f>IF(1=1,IF(E62="","",U46),N("S22"))</f>
        <v/>
      </c>
      <c r="V62" s="133" t="str">
        <f>IF(1=1,IF(E62="","",V46),N("T22"))</f>
        <v/>
      </c>
      <c r="W62" s="135" t="str">
        <f>IF(1=1,IF(OR(U62="",V62="",NOT(ISNUMBER(U62)),NOT(ISNUMBER(V62)),U62=0),"",V62/U62),N("U22"))</f>
        <v/>
      </c>
      <c r="X62" s="136" t="str">
        <f>IF(1=1,IF(OR(W62="",NOT(ISNUMBER(F62))),"",F62*W62*IFERROR(INDEX(D384:D428,MATCH(AE62,B384:B428,0)),1)),N("V7"))</f>
        <v/>
      </c>
      <c r="Y62" s="137" t="str">
        <f>IF(1=1,IF(F62="","",IF(G62="","",IFERROR(INDEX(E384:E428,MATCH(AE62,B384:B428,0)),G62&amp;""))),N("W6"))</f>
        <v/>
      </c>
      <c r="Z62" s="142" t="str">
        <f>IF(1=1,IF(X62="","",IF(AND(ISNUMBER(X62),X62&lt;1,Y62="kg"),MAX(1,ROUND(X62*1000,0)),IF(AND(ISNUMBER(X62),X62&lt;1,Y62="L"),MAX(1,ROUND(X62*100,0)),ROUND(X62,3)))),N("X22"))</f>
        <v/>
      </c>
      <c r="AA62" s="143" t="str">
        <f>IF(1=1,IF(X62="","",IF(AND(ISNUMBER(X62),X62&lt;1,Y62="kg"),"g",IF(AND(ISNUMBER(X62),X62&lt;1,Y62="L"),"cl",Y62))),N("Y22"))</f>
        <v/>
      </c>
      <c r="AB62" s="123" t="str">
        <f>IF(1=1,IF(E62="","",IF(F62="","A CONTROLER",IF(NOT(ISNUMBER(F62)),"TEXTE",IF(OR(W62="",W62&lt;=0),"COMMANDE COUVERTS INCOMPLETE",IF(G62="","UNITE MANQUANTE",IF(COUNTIF(B384:B428,AE62)=0,"UNITE A CONTROLER","OK")))))),N("Z6"))</f>
        <v/>
      </c>
      <c r="AD62" s="144" t="str">
        <f>IF(1=1,IF(E62="","",AD46),N("AB22"))</f>
        <v/>
      </c>
      <c r="AE62" s="125" t="str">
        <f>IF(1=1,IF(G62="","",UPPER(TRIM(SUBSTITUTE(SUBSTITUTE(G62&amp;"",CHAR(160)," ")," "," ")))),N("AC22"))</f>
        <v/>
      </c>
    </row>
    <row r="63" spans="1:33" ht="15.75" x14ac:dyDescent="0.25">
      <c r="A63" s="160" t="str">
        <f>IF(1=1,IF(E63="","",A46),N("A23"))</f>
        <v/>
      </c>
      <c r="B63" s="127" t="str">
        <f>IF(1=1,IF(E63="","",B46),N("B23"))</f>
        <v/>
      </c>
      <c r="C63" s="127"/>
      <c r="D63" s="129" t="str">
        <f>IF(ISBLANK(E63),"",LARGE(D46:D62,1)+1)</f>
        <v/>
      </c>
      <c r="E63" s="130"/>
      <c r="F63" s="131"/>
      <c r="G63" s="170"/>
      <c r="H63" s="105"/>
      <c r="I63" s="132" t="str">
        <f>IF(1=1,IF(E63="","",I46),N("H23"))</f>
        <v/>
      </c>
      <c r="J63" s="133" t="str">
        <f>IF(1=1,IF(E63="","",J46),N("I23"))</f>
        <v/>
      </c>
      <c r="K63" s="134" t="str">
        <f>IF(1=1,IF(E63="","",K46),N("J23"))</f>
        <v/>
      </c>
      <c r="L63" s="135" t="str">
        <f>IF(1=1,IF(OR(J63="",O63="",NOT(ISNUMBER(J63)),NOT(ISNUMBER(O63)),J63=0),"",O63/J63),N("L23"))</f>
        <v/>
      </c>
      <c r="M63" s="136" t="str">
        <f>IF(1=1,IF(OR(L63="",NOT(ISNUMBER(F63))),"",F63*L63*IFERROR(INDEX(D384:D428,MATCH(AE63,B384:B428,0)),1)),N("M13"))</f>
        <v/>
      </c>
      <c r="N63" s="137" t="str">
        <f>IF(1=1,IF(F63="","",IF(G63="","",IFERROR(INDEX(E384:E428,MATCH(AE63,B384:B428,0)),G63&amp;""))),N("N6"))</f>
        <v/>
      </c>
      <c r="O63" s="138" t="str">
        <f>IF(1=1,IF(E63="","",O46),N("K23"))</f>
        <v/>
      </c>
      <c r="P63" s="139" t="str">
        <f>IF(1=1,IF(M63="","",IF(AND(ISNUMBER(M63),M63&lt;1,N63="kg"),MAX(1,ROUND(M63*1000,0)),IF(AND(ISNUMBER(M63),M63&lt;1,N63="L"),MAX(1,ROUND(M63*100,0)),ROUND(M63,3)))),N("O23"))</f>
        <v/>
      </c>
      <c r="Q63" s="140" t="str">
        <f>IF(1=1,IF(M63="","",IF(AND(ISNUMBER(M63),M63&lt;1,N63="kg"),"g",IF(AND(ISNUMBER(M63),M63&lt;1,N63="L"),"cl",N63))),N("P23"))</f>
        <v/>
      </c>
      <c r="R63" s="161" t="str">
        <f>IF(1=1,IF(E63="","",IF(F63="","A CONTROLER",IF(NOT(ISNUMBER(F63)),"TEXTE",IF(OR(L63="",L63&lt;=0),"COMMANDE PRINCIPALE INCOMPLETE",IF(G63="","UNITE MANQUANTE",IF(COUNTIF(B384:B428,AE63)=0,"UNITE A CONTROLER","OK")))))),N("Q9"))</f>
        <v/>
      </c>
      <c r="S63" s="105"/>
      <c r="T63" s="141">
        <f t="shared" si="12"/>
        <v>0</v>
      </c>
      <c r="U63" s="133" t="str">
        <f>IF(1=1,IF(E63="","",U46),N("S23"))</f>
        <v/>
      </c>
      <c r="V63" s="133" t="str">
        <f>IF(1=1,IF(E63="","",V46),N("T23"))</f>
        <v/>
      </c>
      <c r="W63" s="135" t="str">
        <f>IF(1=1,IF(OR(U63="",V63="",NOT(ISNUMBER(U63)),NOT(ISNUMBER(V63)),U63=0),"",V63/U63),N("U23"))</f>
        <v/>
      </c>
      <c r="X63" s="136" t="str">
        <f>IF(1=1,IF(OR(W63="",NOT(ISNUMBER(F63))),"",F63*W63*IFERROR(INDEX(D384:D428,MATCH(AE63,B384:B428,0)),1)),N("V7"))</f>
        <v/>
      </c>
      <c r="Y63" s="137" t="str">
        <f>IF(1=1,IF(F63="","",IF(G63="","",IFERROR(INDEX(E384:E428,MATCH(AE63,B384:B428,0)),G63&amp;""))),N("W6"))</f>
        <v/>
      </c>
      <c r="Z63" s="142" t="str">
        <f>IF(1=1,IF(X63="","",IF(AND(ISNUMBER(X63),X63&lt;1,Y63="kg"),MAX(1,ROUND(X63*1000,0)),IF(AND(ISNUMBER(X63),X63&lt;1,Y63="L"),MAX(1,ROUND(X63*100,0)),ROUND(X63,3)))),N("X23"))</f>
        <v/>
      </c>
      <c r="AA63" s="143" t="str">
        <f>IF(1=1,IF(X63="","",IF(AND(ISNUMBER(X63),X63&lt;1,Y63="kg"),"g",IF(AND(ISNUMBER(X63),X63&lt;1,Y63="L"),"cl",Y63))),N("Y23"))</f>
        <v/>
      </c>
      <c r="AB63" s="123" t="str">
        <f>IF(1=1,IF(E63="","",IF(F63="","A CONTROLER",IF(NOT(ISNUMBER(F63)),"TEXTE",IF(OR(W63="",W63&lt;=0),"COMMANDE COUVERTS INCOMPLETE",IF(G63="","UNITE MANQUANTE",IF(COUNTIF(B384:B428,AE63)=0,"UNITE A CONTROLER","OK")))))),N("Z6"))</f>
        <v/>
      </c>
      <c r="AD63" s="144" t="str">
        <f>IF(1=1,IF(E63="","",AD46),N("AB23"))</f>
        <v/>
      </c>
      <c r="AE63" s="125" t="str">
        <f>IF(1=1,IF(G63="","",UPPER(TRIM(SUBSTITUTE(SUBSTITUTE(G63&amp;"",CHAR(160)," ")," "," ")))),N("AC23"))</f>
        <v/>
      </c>
    </row>
    <row r="64" spans="1:33" ht="15.75" x14ac:dyDescent="0.25">
      <c r="A64" s="160" t="str">
        <f>IF(1=1,IF(E64="","",A46),N("A24"))</f>
        <v/>
      </c>
      <c r="B64" s="127" t="str">
        <f>IF(1=1,IF(E64="","",B46),N("B24"))</f>
        <v/>
      </c>
      <c r="C64" s="127"/>
      <c r="D64" s="129" t="str">
        <f>IF(ISBLANK(E64),"",LARGE(D46:D63,1)+1)</f>
        <v/>
      </c>
      <c r="E64" s="130"/>
      <c r="F64" s="131"/>
      <c r="G64" s="170"/>
      <c r="H64" s="105"/>
      <c r="I64" s="132" t="str">
        <f>IF(1=1,IF(E64="","",I46),N("H24"))</f>
        <v/>
      </c>
      <c r="J64" s="133" t="str">
        <f>IF(1=1,IF(E64="","",J46),N("I24"))</f>
        <v/>
      </c>
      <c r="K64" s="134" t="str">
        <f>IF(1=1,IF(E64="","",K46),N("J24"))</f>
        <v/>
      </c>
      <c r="L64" s="135" t="str">
        <f>IF(1=1,IF(OR(J64="",O64="",NOT(ISNUMBER(J64)),NOT(ISNUMBER(O64)),J64=0),"",O64/J64),N("L24"))</f>
        <v/>
      </c>
      <c r="M64" s="136" t="str">
        <f>IF(1=1,IF(OR(L64="",NOT(ISNUMBER(F64))),"",F64*L64*IFERROR(INDEX(D384:D428,MATCH(AE64,B384:B428,0)),1)),N("M13"))</f>
        <v/>
      </c>
      <c r="N64" s="137" t="str">
        <f>IF(1=1,IF(F64="","",IF(G64="","",IFERROR(INDEX(E384:E428,MATCH(AE64,B384:B428,0)),G64&amp;""))),N("N6"))</f>
        <v/>
      </c>
      <c r="O64" s="138" t="str">
        <f>IF(1=1,IF(E64="","",O46),N("K24"))</f>
        <v/>
      </c>
      <c r="P64" s="139" t="str">
        <f>IF(1=1,IF(M64="","",IF(AND(ISNUMBER(M64),M64&lt;1,N64="kg"),MAX(1,ROUND(M64*1000,0)),IF(AND(ISNUMBER(M64),M64&lt;1,N64="L"),MAX(1,ROUND(M64*100,0)),ROUND(M64,3)))),N("O24"))</f>
        <v/>
      </c>
      <c r="Q64" s="140" t="str">
        <f>IF(1=1,IF(M64="","",IF(AND(ISNUMBER(M64),M64&lt;1,N64="kg"),"g",IF(AND(ISNUMBER(M64),M64&lt;1,N64="L"),"cl",N64))),N("P24"))</f>
        <v/>
      </c>
      <c r="R64" s="161" t="str">
        <f>IF(1=1,IF(E64="","",IF(F64="","A CONTROLER",IF(NOT(ISNUMBER(F64)),"TEXTE",IF(OR(L64="",L64&lt;=0),"COMMANDE PRINCIPALE INCOMPLETE",IF(G64="","UNITE MANQUANTE",IF(COUNTIF(B384:B428,AE64)=0,"UNITE A CONTROLER","OK")))))),N("Q9"))</f>
        <v/>
      </c>
      <c r="S64" s="105"/>
      <c r="T64" s="141">
        <f t="shared" si="12"/>
        <v>0</v>
      </c>
      <c r="U64" s="133" t="str">
        <f>IF(1=1,IF(E64="","",U46),N("S24"))</f>
        <v/>
      </c>
      <c r="V64" s="133" t="str">
        <f>IF(1=1,IF(E64="","",V46),N("T24"))</f>
        <v/>
      </c>
      <c r="W64" s="135" t="str">
        <f>IF(1=1,IF(OR(U64="",V64="",NOT(ISNUMBER(U64)),NOT(ISNUMBER(V64)),U64=0),"",V64/U64),N("U24"))</f>
        <v/>
      </c>
      <c r="X64" s="136" t="str">
        <f>IF(1=1,IF(OR(W64="",NOT(ISNUMBER(F64))),"",F64*W64*IFERROR(INDEX(D384:D428,MATCH(AE64,B384:B428,0)),1)),N("V7"))</f>
        <v/>
      </c>
      <c r="Y64" s="137" t="str">
        <f>IF(1=1,IF(F64="","",IF(G64="","",IFERROR(INDEX(E384:E428,MATCH(AE64,B384:B428,0)),G64&amp;""))),N("W6"))</f>
        <v/>
      </c>
      <c r="Z64" s="142" t="str">
        <f>IF(1=1,IF(X64="","",IF(AND(ISNUMBER(X64),X64&lt;1,Y64="kg"),MAX(1,ROUND(X64*1000,0)),IF(AND(ISNUMBER(X64),X64&lt;1,Y64="L"),MAX(1,ROUND(X64*100,0)),ROUND(X64,3)))),N("X24"))</f>
        <v/>
      </c>
      <c r="AA64" s="143" t="str">
        <f>IF(1=1,IF(X64="","",IF(AND(ISNUMBER(X64),X64&lt;1,Y64="kg"),"g",IF(AND(ISNUMBER(X64),X64&lt;1,Y64="L"),"cl",Y64))),N("Y24"))</f>
        <v/>
      </c>
      <c r="AB64" s="123" t="str">
        <f>IF(1=1,IF(E64="","",IF(F64="","A CONTROLER",IF(NOT(ISNUMBER(F64)),"TEXTE",IF(OR(W64="",W64&lt;=0),"COMMANDE COUVERTS INCOMPLETE",IF(G64="","UNITE MANQUANTE",IF(COUNTIF(B384:B428,AE64)=0,"UNITE A CONTROLER","OK")))))),N("Z6"))</f>
        <v/>
      </c>
      <c r="AD64" s="144" t="str">
        <f>IF(1=1,IF(E64="","",AD46),N("AB24"))</f>
        <v/>
      </c>
      <c r="AE64" s="125" t="str">
        <f>IF(1=1,IF(G64="","",UPPER(TRIM(SUBSTITUTE(SUBSTITUTE(G64&amp;"",CHAR(160)," ")," "," ")))),N("AC24"))</f>
        <v/>
      </c>
    </row>
    <row r="65" spans="1:31" ht="15.75" x14ac:dyDescent="0.25">
      <c r="A65" s="160" t="str">
        <f>IF(1=1,IF(E65="","",A46),N("A25"))</f>
        <v/>
      </c>
      <c r="B65" s="127" t="str">
        <f>IF(1=1,IF(E65="","",B46),N("B25"))</f>
        <v/>
      </c>
      <c r="C65" s="127"/>
      <c r="D65" s="129" t="str">
        <f>IF(ISBLANK(E65),"",LARGE(D46:D64,1)+1)</f>
        <v/>
      </c>
      <c r="E65" s="130"/>
      <c r="F65" s="131"/>
      <c r="G65" s="170"/>
      <c r="H65" s="105"/>
      <c r="I65" s="132" t="str">
        <f>IF(1=1,IF(E65="","",I46),N("H25"))</f>
        <v/>
      </c>
      <c r="J65" s="133" t="str">
        <f>IF(1=1,IF(E65="","",J46),N("I25"))</f>
        <v/>
      </c>
      <c r="K65" s="134" t="str">
        <f>IF(1=1,IF(E65="","",K46),N("J25"))</f>
        <v/>
      </c>
      <c r="L65" s="135" t="str">
        <f>IF(1=1,IF(OR(J65="",O65="",NOT(ISNUMBER(J65)),NOT(ISNUMBER(O65)),J65=0),"",O65/J65),N("L25"))</f>
        <v/>
      </c>
      <c r="M65" s="136" t="str">
        <f>IF(1=1,IF(OR(L65="",NOT(ISNUMBER(F65))),"",F65*L65*IFERROR(INDEX(D384:D428,MATCH(AE65,B384:B428,0)),1)),N("M13"))</f>
        <v/>
      </c>
      <c r="N65" s="137" t="str">
        <f>IF(1=1,IF(F65="","",IF(G65="","",IFERROR(INDEX(E384:E428,MATCH(AE65,B384:B428,0)),G65&amp;""))),N("N6"))</f>
        <v/>
      </c>
      <c r="O65" s="138" t="str">
        <f>IF(1=1,IF(E65="","",O46),N("K25"))</f>
        <v/>
      </c>
      <c r="P65" s="139" t="str">
        <f>IF(1=1,IF(M65="","",IF(AND(ISNUMBER(M65),M65&lt;1,N65="kg"),MAX(1,ROUND(M65*1000,0)),IF(AND(ISNUMBER(M65),M65&lt;1,N65="L"),MAX(1,ROUND(M65*100,0)),ROUND(M65,3)))),N("O25"))</f>
        <v/>
      </c>
      <c r="Q65" s="140" t="str">
        <f>IF(1=1,IF(M65="","",IF(AND(ISNUMBER(M65),M65&lt;1,N65="kg"),"g",IF(AND(ISNUMBER(M65),M65&lt;1,N65="L"),"cl",N65))),N("P25"))</f>
        <v/>
      </c>
      <c r="R65" s="161" t="str">
        <f>IF(1=1,IF(E65="","",IF(F65="","A CONTROLER",IF(NOT(ISNUMBER(F65)),"TEXTE",IF(OR(L65="",L65&lt;=0),"COMMANDE PRINCIPALE INCOMPLETE",IF(G65="","UNITE MANQUANTE",IF(COUNTIF(B384:B428,AE65)=0,"UNITE A CONTROLER","OK")))))),N("Q9"))</f>
        <v/>
      </c>
      <c r="S65" s="105"/>
      <c r="T65" s="141">
        <f t="shared" si="12"/>
        <v>0</v>
      </c>
      <c r="U65" s="133" t="str">
        <f>IF(1=1,IF(E65="","",U46),N("S25"))</f>
        <v/>
      </c>
      <c r="V65" s="133" t="str">
        <f>IF(1=1,IF(E65="","",V46),N("T25"))</f>
        <v/>
      </c>
      <c r="W65" s="135" t="str">
        <f>IF(1=1,IF(OR(U65="",V65="",NOT(ISNUMBER(U65)),NOT(ISNUMBER(V65)),U65=0),"",V65/U65),N("U25"))</f>
        <v/>
      </c>
      <c r="X65" s="136" t="str">
        <f>IF(1=1,IF(OR(W65="",NOT(ISNUMBER(F65))),"",F65*W65*IFERROR(INDEX(D384:D428,MATCH(AE65,B384:B428,0)),1)),N("V7"))</f>
        <v/>
      </c>
      <c r="Y65" s="137" t="str">
        <f>IF(1=1,IF(F65="","",IF(G65="","",IFERROR(INDEX(E384:E428,MATCH(AE65,B384:B428,0)),G65&amp;""))),N("W6"))</f>
        <v/>
      </c>
      <c r="Z65" s="142" t="str">
        <f>IF(1=1,IF(X65="","",IF(AND(ISNUMBER(X65),X65&lt;1,Y65="kg"),MAX(1,ROUND(X65*1000,0)),IF(AND(ISNUMBER(X65),X65&lt;1,Y65="L"),MAX(1,ROUND(X65*100,0)),ROUND(X65,3)))),N("X25"))</f>
        <v/>
      </c>
      <c r="AA65" s="143" t="str">
        <f>IF(1=1,IF(X65="","",IF(AND(ISNUMBER(X65),X65&lt;1,Y65="kg"),"g",IF(AND(ISNUMBER(X65),X65&lt;1,Y65="L"),"cl",Y65))),N("Y25"))</f>
        <v/>
      </c>
      <c r="AB65" s="123" t="str">
        <f>IF(1=1,IF(E65="","",IF(F65="","A CONTROLER",IF(NOT(ISNUMBER(F65)),"TEXTE",IF(OR(W65="",W65&lt;=0),"COMMANDE COUVERTS INCOMPLETE",IF(G65="","UNITE MANQUANTE",IF(COUNTIF(B384:B428,AE65)=0,"UNITE A CONTROLER","OK")))))),N("Z6"))</f>
        <v/>
      </c>
      <c r="AD65" s="144" t="str">
        <f>IF(1=1,IF(E65="","",AD46),N("AB25"))</f>
        <v/>
      </c>
      <c r="AE65" s="125" t="str">
        <f>IF(1=1,IF(G65="","",UPPER(TRIM(SUBSTITUTE(SUBSTITUTE(G65&amp;"",CHAR(160)," ")," "," ")))),N("AC25"))</f>
        <v/>
      </c>
    </row>
    <row r="66" spans="1:31" ht="15.75" x14ac:dyDescent="0.25">
      <c r="A66" s="160" t="str">
        <f>IF(1=1,IF(E66="","",A46),N("A26"))</f>
        <v/>
      </c>
      <c r="B66" s="127" t="str">
        <f>IF(1=1,IF(E66="","",B46),N("B26"))</f>
        <v/>
      </c>
      <c r="C66" s="127"/>
      <c r="D66" s="129" t="str">
        <f>IF(ISBLANK(E66),"",LARGE(D46:D65,1)+1)</f>
        <v/>
      </c>
      <c r="E66" s="130"/>
      <c r="F66" s="131"/>
      <c r="G66" s="170"/>
      <c r="H66" s="105"/>
      <c r="I66" s="132" t="str">
        <f>IF(1=1,IF(E66="","",I46),N("H26"))</f>
        <v/>
      </c>
      <c r="J66" s="133" t="str">
        <f>IF(1=1,IF(E66="","",J46),N("I26"))</f>
        <v/>
      </c>
      <c r="K66" s="134" t="str">
        <f>IF(1=1,IF(E66="","",K46),N("J26"))</f>
        <v/>
      </c>
      <c r="L66" s="135" t="str">
        <f>IF(1=1,IF(OR(J66="",O66="",NOT(ISNUMBER(J66)),NOT(ISNUMBER(O66)),J66=0),"",O66/J66),N("L26"))</f>
        <v/>
      </c>
      <c r="M66" s="136" t="str">
        <f>IF(1=1,IF(OR(L66="",NOT(ISNUMBER(F66))),"",F66*L66*IFERROR(INDEX(D384:D428,MATCH(AE66,B384:B428,0)),1)),N("M13"))</f>
        <v/>
      </c>
      <c r="N66" s="137" t="str">
        <f>IF(1=1,IF(F66="","",IF(G66="","",IFERROR(INDEX(E384:E428,MATCH(AE66,B384:B428,0)),G66&amp;""))),N("N6"))</f>
        <v/>
      </c>
      <c r="O66" s="138" t="str">
        <f>IF(1=1,IF(E66="","",O46),N("K26"))</f>
        <v/>
      </c>
      <c r="P66" s="139" t="str">
        <f>IF(1=1,IF(M66="","",IF(AND(ISNUMBER(M66),M66&lt;1,N66="kg"),MAX(1,ROUND(M66*1000,0)),IF(AND(ISNUMBER(M66),M66&lt;1,N66="L"),MAX(1,ROUND(M66*100,0)),ROUND(M66,3)))),N("O26"))</f>
        <v/>
      </c>
      <c r="Q66" s="140" t="str">
        <f>IF(1=1,IF(M66="","",IF(AND(ISNUMBER(M66),M66&lt;1,N66="kg"),"g",IF(AND(ISNUMBER(M66),M66&lt;1,N66="L"),"cl",N66))),N("P26"))</f>
        <v/>
      </c>
      <c r="R66" s="161" t="str">
        <f>IF(1=1,IF(E66="","",IF(F66="","A CONTROLER",IF(NOT(ISNUMBER(F66)),"TEXTE",IF(OR(L66="",L66&lt;=0),"COMMANDE PRINCIPALE INCOMPLETE",IF(G66="","UNITE MANQUANTE",IF(COUNTIF(B384:B428,AE66)=0,"UNITE A CONTROLER","OK")))))),N("Q9"))</f>
        <v/>
      </c>
      <c r="S66" s="105"/>
      <c r="T66" s="141">
        <f t="shared" si="12"/>
        <v>0</v>
      </c>
      <c r="U66" s="133" t="str">
        <f>IF(1=1,IF(E66="","",U46),N("S26"))</f>
        <v/>
      </c>
      <c r="V66" s="133" t="str">
        <f>IF(1=1,IF(E66="","",V46),N("T26"))</f>
        <v/>
      </c>
      <c r="W66" s="135" t="str">
        <f>IF(1=1,IF(OR(U66="",V66="",NOT(ISNUMBER(U66)),NOT(ISNUMBER(V66)),U66=0),"",V66/U66),N("U26"))</f>
        <v/>
      </c>
      <c r="X66" s="136" t="str">
        <f>IF(1=1,IF(OR(W66="",NOT(ISNUMBER(F66))),"",F66*W66*IFERROR(INDEX(D384:D428,MATCH(AE66,B384:B428,0)),1)),N("V7"))</f>
        <v/>
      </c>
      <c r="Y66" s="137" t="str">
        <f>IF(1=1,IF(F66="","",IF(G66="","",IFERROR(INDEX(E384:E428,MATCH(AE66,B384:B428,0)),G66&amp;""))),N("W6"))</f>
        <v/>
      </c>
      <c r="Z66" s="142" t="str">
        <f>IF(1=1,IF(X66="","",IF(AND(ISNUMBER(X66),X66&lt;1,Y66="kg"),MAX(1,ROUND(X66*1000,0)),IF(AND(ISNUMBER(X66),X66&lt;1,Y66="L"),MAX(1,ROUND(X66*100,0)),ROUND(X66,3)))),N("X26"))</f>
        <v/>
      </c>
      <c r="AA66" s="143" t="str">
        <f>IF(1=1,IF(X66="","",IF(AND(ISNUMBER(X66),X66&lt;1,Y66="kg"),"g",IF(AND(ISNUMBER(X66),X66&lt;1,Y66="L"),"cl",Y66))),N("Y26"))</f>
        <v/>
      </c>
      <c r="AB66" s="123" t="str">
        <f>IF(1=1,IF(E66="","",IF(F66="","A CONTROLER",IF(NOT(ISNUMBER(F66)),"TEXTE",IF(OR(W66="",W66&lt;=0),"COMMANDE COUVERTS INCOMPLETE",IF(G66="","UNITE MANQUANTE",IF(COUNTIF(B384:B428,AE66)=0,"UNITE A CONTROLER","OK")))))),N("Z6"))</f>
        <v/>
      </c>
      <c r="AD66" s="144" t="str">
        <f>IF(1=1,IF(E66="","",AD46),N("AB26"))</f>
        <v/>
      </c>
      <c r="AE66" s="125" t="str">
        <f>IF(1=1,IF(G66="","",UPPER(TRIM(SUBSTITUTE(SUBSTITUTE(G66&amp;"",CHAR(160)," ")," "," ")))),N("AC26"))</f>
        <v/>
      </c>
    </row>
    <row r="67" spans="1:31" ht="15.75" x14ac:dyDescent="0.25">
      <c r="A67" s="160" t="str">
        <f>IF(1=1,IF(E67="","",A46),N("A27"))</f>
        <v/>
      </c>
      <c r="B67" s="127" t="str">
        <f>IF(1=1,IF(E67="","",B46),N("B27"))</f>
        <v/>
      </c>
      <c r="C67" s="127"/>
      <c r="D67" s="129" t="str">
        <f>IF(ISBLANK(E67),"",LARGE(D46:D66,1)+1)</f>
        <v/>
      </c>
      <c r="E67" s="130"/>
      <c r="F67" s="131"/>
      <c r="G67" s="170"/>
      <c r="H67" s="105"/>
      <c r="I67" s="132" t="str">
        <f>IF(1=1,IF(E67="","",I46),N("H27"))</f>
        <v/>
      </c>
      <c r="J67" s="133" t="str">
        <f>IF(1=1,IF(E67="","",J46),N("I27"))</f>
        <v/>
      </c>
      <c r="K67" s="134" t="str">
        <f>IF(1=1,IF(E67="","",K46),N("J27"))</f>
        <v/>
      </c>
      <c r="L67" s="135" t="str">
        <f>IF(1=1,IF(OR(J67="",O67="",NOT(ISNUMBER(J67)),NOT(ISNUMBER(O67)),J67=0),"",O67/J67),N("L27"))</f>
        <v/>
      </c>
      <c r="M67" s="136" t="str">
        <f>IF(1=1,IF(OR(L67="",NOT(ISNUMBER(F67))),"",F67*L67*IFERROR(INDEX(D384:D428,MATCH(AE67,B384:B428,0)),1)),N("M13"))</f>
        <v/>
      </c>
      <c r="N67" s="137" t="str">
        <f>IF(1=1,IF(F67="","",IF(G67="","",IFERROR(INDEX(E384:E428,MATCH(AE67,B384:B428,0)),G67&amp;""))),N("N6"))</f>
        <v/>
      </c>
      <c r="O67" s="138" t="str">
        <f>IF(1=1,IF(E67="","",O46),N("K27"))</f>
        <v/>
      </c>
      <c r="P67" s="139" t="str">
        <f>IF(1=1,IF(M67="","",IF(AND(ISNUMBER(M67),M67&lt;1,N67="kg"),MAX(1,ROUND(M67*1000,0)),IF(AND(ISNUMBER(M67),M67&lt;1,N67="L"),MAX(1,ROUND(M67*100,0)),ROUND(M67,3)))),N("O27"))</f>
        <v/>
      </c>
      <c r="Q67" s="140" t="str">
        <f>IF(1=1,IF(M67="","",IF(AND(ISNUMBER(M67),M67&lt;1,N67="kg"),"g",IF(AND(ISNUMBER(M67),M67&lt;1,N67="L"),"cl",N67))),N("P27"))</f>
        <v/>
      </c>
      <c r="R67" s="161" t="str">
        <f>IF(1=1,IF(E67="","",IF(F67="","A CONTROLER",IF(NOT(ISNUMBER(F67)),"TEXTE",IF(OR(L67="",L67&lt;=0),"COMMANDE PRINCIPALE INCOMPLETE",IF(G67="","UNITE MANQUANTE",IF(COUNTIF(B384:B428,AE67)=0,"UNITE A CONTROLER","OK")))))),N("Q9"))</f>
        <v/>
      </c>
      <c r="S67" s="105"/>
      <c r="T67" s="141">
        <f t="shared" si="12"/>
        <v>0</v>
      </c>
      <c r="U67" s="133" t="str">
        <f>IF(1=1,IF(E67="","",U46),N("S27"))</f>
        <v/>
      </c>
      <c r="V67" s="133" t="str">
        <f>IF(1=1,IF(E67="","",V46),N("T27"))</f>
        <v/>
      </c>
      <c r="W67" s="135" t="str">
        <f>IF(1=1,IF(OR(U67="",V67="",NOT(ISNUMBER(U67)),NOT(ISNUMBER(V67)),U67=0),"",V67/U67),N("U27"))</f>
        <v/>
      </c>
      <c r="X67" s="136" t="str">
        <f>IF(1=1,IF(OR(W67="",NOT(ISNUMBER(F67))),"",F67*W67*IFERROR(INDEX(D384:D428,MATCH(AE67,B384:B428,0)),1)),N("V7"))</f>
        <v/>
      </c>
      <c r="Y67" s="137" t="str">
        <f>IF(1=1,IF(F67="","",IF(G67="","",IFERROR(INDEX(E384:E428,MATCH(AE67,B384:B428,0)),G67&amp;""))),N("W6"))</f>
        <v/>
      </c>
      <c r="Z67" s="142" t="str">
        <f>IF(1=1,IF(X67="","",IF(AND(ISNUMBER(X67),X67&lt;1,Y67="kg"),MAX(1,ROUND(X67*1000,0)),IF(AND(ISNUMBER(X67),X67&lt;1,Y67="L"),MAX(1,ROUND(X67*100,0)),ROUND(X67,3)))),N("X27"))</f>
        <v/>
      </c>
      <c r="AA67" s="143" t="str">
        <f>IF(1=1,IF(X67="","",IF(AND(ISNUMBER(X67),X67&lt;1,Y67="kg"),"g",IF(AND(ISNUMBER(X67),X67&lt;1,Y67="L"),"cl",Y67))),N("Y27"))</f>
        <v/>
      </c>
      <c r="AB67" s="123" t="str">
        <f>IF(1=1,IF(E67="","",IF(F67="","A CONTROLER",IF(NOT(ISNUMBER(F67)),"TEXTE",IF(OR(W67="",W67&lt;=0),"COMMANDE COUVERTS INCOMPLETE",IF(G67="","UNITE MANQUANTE",IF(COUNTIF(B384:B428,AE67)=0,"UNITE A CONTROLER","OK")))))),N("Z6"))</f>
        <v/>
      </c>
      <c r="AD67" s="144" t="str">
        <f>IF(1=1,IF(E67="","",AD46),N("AB27"))</f>
        <v/>
      </c>
      <c r="AE67" s="125" t="str">
        <f>IF(1=1,IF(G67="","",UPPER(TRIM(SUBSTITUTE(SUBSTITUTE(G67&amp;"",CHAR(160)," ")," "," ")))),N("AC27"))</f>
        <v/>
      </c>
    </row>
    <row r="68" spans="1:31" ht="15.75" x14ac:dyDescent="0.25">
      <c r="A68" s="160" t="str">
        <f>IF(1=1,IF(E68="","",A46),N("A28"))</f>
        <v/>
      </c>
      <c r="B68" s="127" t="str">
        <f>IF(1=1,IF(E68="","",B46),N("B28"))</f>
        <v/>
      </c>
      <c r="C68" s="127"/>
      <c r="D68" s="129" t="str">
        <f>IF(ISBLANK(E68),"",LARGE(D46:D67,1)+1)</f>
        <v/>
      </c>
      <c r="E68" s="130"/>
      <c r="F68" s="131"/>
      <c r="G68" s="170"/>
      <c r="H68" s="105"/>
      <c r="I68" s="132" t="str">
        <f>IF(1=1,IF(E68="","",I46),N("H28"))</f>
        <v/>
      </c>
      <c r="J68" s="133" t="str">
        <f>IF(1=1,IF(E68="","",J46),N("I28"))</f>
        <v/>
      </c>
      <c r="K68" s="134" t="str">
        <f>IF(1=1,IF(E68="","",K46),N("J28"))</f>
        <v/>
      </c>
      <c r="L68" s="135" t="str">
        <f>IF(1=1,IF(OR(J68="",O68="",NOT(ISNUMBER(J68)),NOT(ISNUMBER(O68)),J68=0),"",O68/J68),N("L28"))</f>
        <v/>
      </c>
      <c r="M68" s="136" t="str">
        <f>IF(1=1,IF(OR(L68="",NOT(ISNUMBER(F68))),"",F68*L68*IFERROR(INDEX(D384:D428,MATCH(AE68,B384:B428,0)),1)),N("M13"))</f>
        <v/>
      </c>
      <c r="N68" s="137" t="str">
        <f>IF(1=1,IF(F68="","",IF(G68="","",IFERROR(INDEX(E384:E428,MATCH(AE68,B384:B428,0)),G68&amp;""))),N("N6"))</f>
        <v/>
      </c>
      <c r="O68" s="138" t="str">
        <f>IF(1=1,IF(E68="","",O46),N("K28"))</f>
        <v/>
      </c>
      <c r="P68" s="139" t="str">
        <f>IF(1=1,IF(M68="","",IF(AND(ISNUMBER(M68),M68&lt;1,N68="kg"),MAX(1,ROUND(M68*1000,0)),IF(AND(ISNUMBER(M68),M68&lt;1,N68="L"),MAX(1,ROUND(M68*100,0)),ROUND(M68,3)))),N("O28"))</f>
        <v/>
      </c>
      <c r="Q68" s="140" t="str">
        <f>IF(1=1,IF(M68="","",IF(AND(ISNUMBER(M68),M68&lt;1,N68="kg"),"g",IF(AND(ISNUMBER(M68),M68&lt;1,N68="L"),"cl",N68))),N("P28"))</f>
        <v/>
      </c>
      <c r="R68" s="161" t="str">
        <f>IF(1=1,IF(E68="","",IF(F68="","A CONTROLER",IF(NOT(ISNUMBER(F68)),"TEXTE",IF(OR(L68="",L68&lt;=0),"COMMANDE PRINCIPALE INCOMPLETE",IF(G68="","UNITE MANQUANTE",IF(COUNTIF(B384:B428,AE68)=0,"UNITE A CONTROLER","OK")))))),N("Q9"))</f>
        <v/>
      </c>
      <c r="S68" s="105"/>
      <c r="T68" s="141">
        <f t="shared" si="12"/>
        <v>0</v>
      </c>
      <c r="U68" s="133" t="str">
        <f>IF(1=1,IF(E68="","",U46),N("S28"))</f>
        <v/>
      </c>
      <c r="V68" s="133" t="str">
        <f>IF(1=1,IF(E68="","",V46),N("T28"))</f>
        <v/>
      </c>
      <c r="W68" s="135" t="str">
        <f>IF(1=1,IF(OR(U68="",V68="",NOT(ISNUMBER(U68)),NOT(ISNUMBER(V68)),U68=0),"",V68/U68),N("U28"))</f>
        <v/>
      </c>
      <c r="X68" s="136" t="str">
        <f>IF(1=1,IF(OR(W68="",NOT(ISNUMBER(F68))),"",F68*W68*IFERROR(INDEX(D384:D428,MATCH(AE68,B384:B428,0)),1)),N("V7"))</f>
        <v/>
      </c>
      <c r="Y68" s="137" t="str">
        <f>IF(1=1,IF(F68="","",IF(G68="","",IFERROR(INDEX(E384:E428,MATCH(AE68,B384:B428,0)),G68&amp;""))),N("W6"))</f>
        <v/>
      </c>
      <c r="Z68" s="142" t="str">
        <f>IF(1=1,IF(X68="","",IF(AND(ISNUMBER(X68),X68&lt;1,Y68="kg"),MAX(1,ROUND(X68*1000,0)),IF(AND(ISNUMBER(X68),X68&lt;1,Y68="L"),MAX(1,ROUND(X68*100,0)),ROUND(X68,3)))),N("X28"))</f>
        <v/>
      </c>
      <c r="AA68" s="143" t="str">
        <f>IF(1=1,IF(X68="","",IF(AND(ISNUMBER(X68),X68&lt;1,Y68="kg"),"g",IF(AND(ISNUMBER(X68),X68&lt;1,Y68="L"),"cl",Y68))),N("Y28"))</f>
        <v/>
      </c>
      <c r="AB68" s="123" t="str">
        <f>IF(1=1,IF(E68="","",IF(F68="","A CONTROLER",IF(NOT(ISNUMBER(F68)),"TEXTE",IF(OR(W68="",W68&lt;=0),"COMMANDE COUVERTS INCOMPLETE",IF(G68="","UNITE MANQUANTE",IF(COUNTIF(B384:B428,AE68)=0,"UNITE A CONTROLER","OK")))))),N("Z6"))</f>
        <v/>
      </c>
      <c r="AD68" s="144" t="str">
        <f>IF(1=1,IF(E68="","",AD46),N("AB28"))</f>
        <v/>
      </c>
      <c r="AE68" s="125" t="str">
        <f>IF(1=1,IF(G68="","",UPPER(TRIM(SUBSTITUTE(SUBSTITUTE(G68&amp;"",CHAR(160)," ")," "," ")))),N("AC28"))</f>
        <v/>
      </c>
    </row>
    <row r="69" spans="1:31" ht="15.75" x14ac:dyDescent="0.25">
      <c r="A69" s="160" t="str">
        <f>IF(1=1,IF(E69="","",A46),N("A29"))</f>
        <v/>
      </c>
      <c r="B69" s="127" t="str">
        <f>IF(1=1,IF(E69="","",B46),N("B29"))</f>
        <v/>
      </c>
      <c r="C69" s="127"/>
      <c r="D69" s="129" t="str">
        <f>IF(ISBLANK(E69),"",LARGE(D46:D68,1)+1)</f>
        <v/>
      </c>
      <c r="E69" s="130"/>
      <c r="F69" s="131"/>
      <c r="G69" s="170"/>
      <c r="H69" s="105"/>
      <c r="I69" s="132" t="str">
        <f>IF(1=1,IF(E69="","",I46),N("H29"))</f>
        <v/>
      </c>
      <c r="J69" s="133" t="str">
        <f>IF(1=1,IF(E69="","",J46),N("I29"))</f>
        <v/>
      </c>
      <c r="K69" s="134" t="str">
        <f>IF(1=1,IF(E69="","",K46),N("J29"))</f>
        <v/>
      </c>
      <c r="L69" s="135" t="str">
        <f>IF(1=1,IF(OR(J69="",O69="",NOT(ISNUMBER(J69)),NOT(ISNUMBER(O69)),J69=0),"",O69/J69),N("L29"))</f>
        <v/>
      </c>
      <c r="M69" s="136" t="str">
        <f>IF(1=1,IF(OR(L69="",NOT(ISNUMBER(F69))),"",F69*L69*IFERROR(INDEX(D384:D428,MATCH(AE69,B384:B428,0)),1)),N("M13"))</f>
        <v/>
      </c>
      <c r="N69" s="137" t="str">
        <f>IF(1=1,IF(F69="","",IF(G69="","",IFERROR(INDEX(E384:E428,MATCH(AE69,B384:B428,0)),G69&amp;""))),N("N6"))</f>
        <v/>
      </c>
      <c r="O69" s="138" t="str">
        <f>IF(1=1,IF(E69="","",O46),N("K29"))</f>
        <v/>
      </c>
      <c r="P69" s="139" t="str">
        <f>IF(1=1,IF(M69="","",IF(AND(ISNUMBER(M69),M69&lt;1,N69="kg"),MAX(1,ROUND(M69*1000,0)),IF(AND(ISNUMBER(M69),M69&lt;1,N69="L"),MAX(1,ROUND(M69*100,0)),ROUND(M69,3)))),N("O29"))</f>
        <v/>
      </c>
      <c r="Q69" s="140" t="str">
        <f>IF(1=1,IF(M69="","",IF(AND(ISNUMBER(M69),M69&lt;1,N69="kg"),"g",IF(AND(ISNUMBER(M69),M69&lt;1,N69="L"),"cl",N69))),N("P29"))</f>
        <v/>
      </c>
      <c r="R69" s="161" t="str">
        <f>IF(1=1,IF(E69="","",IF(F69="","A CONTROLER",IF(NOT(ISNUMBER(F69)),"TEXTE",IF(OR(L69="",L69&lt;=0),"COMMANDE PRINCIPALE INCOMPLETE",IF(G69="","UNITE MANQUANTE",IF(COUNTIF(B384:B428,AE69)=0,"UNITE A CONTROLER","OK")))))),N("Q9"))</f>
        <v/>
      </c>
      <c r="S69" s="105"/>
      <c r="T69" s="141">
        <f t="shared" si="12"/>
        <v>0</v>
      </c>
      <c r="U69" s="133" t="str">
        <f>IF(1=1,IF(E69="","",U46),N("S29"))</f>
        <v/>
      </c>
      <c r="V69" s="133" t="str">
        <f>IF(1=1,IF(E69="","",V46),N("T29"))</f>
        <v/>
      </c>
      <c r="W69" s="135" t="str">
        <f>IF(1=1,IF(OR(U69="",V69="",NOT(ISNUMBER(U69)),NOT(ISNUMBER(V69)),U69=0),"",V69/U69),N("U29"))</f>
        <v/>
      </c>
      <c r="X69" s="136" t="str">
        <f>IF(1=1,IF(OR(W69="",NOT(ISNUMBER(F69))),"",F69*W69*IFERROR(INDEX(D384:D428,MATCH(AE69,B384:B428,0)),1)),N("V7"))</f>
        <v/>
      </c>
      <c r="Y69" s="137" t="str">
        <f>IF(1=1,IF(F69="","",IF(G69="","",IFERROR(INDEX(E384:E428,MATCH(AE69,B384:B428,0)),G69&amp;""))),N("W6"))</f>
        <v/>
      </c>
      <c r="Z69" s="142" t="str">
        <f>IF(1=1,IF(X69="","",IF(AND(ISNUMBER(X69),X69&lt;1,Y69="kg"),MAX(1,ROUND(X69*1000,0)),IF(AND(ISNUMBER(X69),X69&lt;1,Y69="L"),MAX(1,ROUND(X69*100,0)),ROUND(X69,3)))),N("X29"))</f>
        <v/>
      </c>
      <c r="AA69" s="143" t="str">
        <f>IF(1=1,IF(X69="","",IF(AND(ISNUMBER(X69),X69&lt;1,Y69="kg"),"g",IF(AND(ISNUMBER(X69),X69&lt;1,Y69="L"),"cl",Y69))),N("Y29"))</f>
        <v/>
      </c>
      <c r="AB69" s="123" t="str">
        <f>IF(1=1,IF(E69="","",IF(F69="","A CONTROLER",IF(NOT(ISNUMBER(F69)),"TEXTE",IF(OR(W69="",W69&lt;=0),"COMMANDE COUVERTS INCOMPLETE",IF(G69="","UNITE MANQUANTE",IF(COUNTIF(B384:B428,AE69)=0,"UNITE A CONTROLER","OK")))))),N("Z6"))</f>
        <v/>
      </c>
      <c r="AD69" s="144" t="str">
        <f>IF(1=1,IF(E69="","",AD46),N("AB29"))</f>
        <v/>
      </c>
      <c r="AE69" s="125" t="str">
        <f>IF(1=1,IF(G69="","",UPPER(TRIM(SUBSTITUTE(SUBSTITUTE(G69&amp;"",CHAR(160)," ")," "," ")))),N("AC29"))</f>
        <v/>
      </c>
    </row>
    <row r="70" spans="1:31" ht="15.75" x14ac:dyDescent="0.25">
      <c r="A70" s="160" t="str">
        <f>IF(1=1,IF(E70="","",A46),N("A30"))</f>
        <v/>
      </c>
      <c r="B70" s="127" t="str">
        <f>IF(1=1,IF(E70="","",B46),N("B30"))</f>
        <v/>
      </c>
      <c r="C70" s="127"/>
      <c r="D70" s="129" t="str">
        <f>IF(ISBLANK(E70),"",LARGE(D46:D69,1)+1)</f>
        <v/>
      </c>
      <c r="E70" s="130"/>
      <c r="F70" s="131"/>
      <c r="G70" s="170"/>
      <c r="H70" s="105"/>
      <c r="I70" s="132" t="str">
        <f>IF(1=1,IF(E70="","",I46),N("H30"))</f>
        <v/>
      </c>
      <c r="J70" s="133" t="str">
        <f>IF(1=1,IF(E70="","",J46),N("I30"))</f>
        <v/>
      </c>
      <c r="K70" s="134" t="str">
        <f>IF(1=1,IF(E70="","",K46),N("J30"))</f>
        <v/>
      </c>
      <c r="L70" s="135" t="str">
        <f>IF(1=1,IF(OR(J70="",O70="",NOT(ISNUMBER(J70)),NOT(ISNUMBER(O70)),J70=0),"",O70/J70),N("L30"))</f>
        <v/>
      </c>
      <c r="M70" s="136" t="str">
        <f>IF(1=1,IF(OR(L70="",NOT(ISNUMBER(F70))),"",F70*L70*IFERROR(INDEX(D384:D428,MATCH(AE70,B384:B428,0)),1)),N("M13"))</f>
        <v/>
      </c>
      <c r="N70" s="137" t="str">
        <f>IF(1=1,IF(F70="","",IF(G70="","",IFERROR(INDEX(E384:E428,MATCH(AE70,B384:B428,0)),G70&amp;""))),N("N6"))</f>
        <v/>
      </c>
      <c r="O70" s="138" t="str">
        <f>IF(1=1,IF(E70="","",O46),N("K30"))</f>
        <v/>
      </c>
      <c r="P70" s="139" t="str">
        <f>IF(1=1,IF(M70="","",IF(AND(ISNUMBER(M70),M70&lt;1,N70="kg"),MAX(1,ROUND(M70*1000,0)),IF(AND(ISNUMBER(M70),M70&lt;1,N70="L"),MAX(1,ROUND(M70*100,0)),ROUND(M70,3)))),N("O30"))</f>
        <v/>
      </c>
      <c r="Q70" s="140" t="str">
        <f>IF(1=1,IF(M70="","",IF(AND(ISNUMBER(M70),M70&lt;1,N70="kg"),"g",IF(AND(ISNUMBER(M70),M70&lt;1,N70="L"),"cl",N70))),N("P30"))</f>
        <v/>
      </c>
      <c r="R70" s="161" t="str">
        <f>IF(1=1,IF(E70="","",IF(F70="","A CONTROLER",IF(NOT(ISNUMBER(F70)),"TEXTE",IF(OR(L70="",L70&lt;=0),"COMMANDE PRINCIPALE INCOMPLETE",IF(G70="","UNITE MANQUANTE",IF(COUNTIF(B384:B428,AE70)=0,"UNITE A CONTROLER","OK")))))),N("Q9"))</f>
        <v/>
      </c>
      <c r="S70" s="105"/>
      <c r="T70" s="141">
        <f t="shared" si="12"/>
        <v>0</v>
      </c>
      <c r="U70" s="133" t="str">
        <f>IF(1=1,IF(E70="","",U46),N("S30"))</f>
        <v/>
      </c>
      <c r="V70" s="133" t="str">
        <f>IF(1=1,IF(E70="","",V46),N("T30"))</f>
        <v/>
      </c>
      <c r="W70" s="135" t="str">
        <f>IF(1=1,IF(OR(U70="",V70="",NOT(ISNUMBER(U70)),NOT(ISNUMBER(V70)),U70=0),"",V70/U70),N("U30"))</f>
        <v/>
      </c>
      <c r="X70" s="136" t="str">
        <f>IF(1=1,IF(OR(W70="",NOT(ISNUMBER(F70))),"",F70*W70*IFERROR(INDEX(D384:D428,MATCH(AE70,B384:B428,0)),1)),N("V7"))</f>
        <v/>
      </c>
      <c r="Y70" s="137" t="str">
        <f>IF(1=1,IF(F70="","",IF(G70="","",IFERROR(INDEX(E384:E428,MATCH(AE70,B384:B428,0)),G70&amp;""))),N("W6"))</f>
        <v/>
      </c>
      <c r="Z70" s="142" t="str">
        <f>IF(1=1,IF(X70="","",IF(AND(ISNUMBER(X70),X70&lt;1,Y70="kg"),MAX(1,ROUND(X70*1000,0)),IF(AND(ISNUMBER(X70),X70&lt;1,Y70="L"),MAX(1,ROUND(X70*100,0)),ROUND(X70,3)))),N("X30"))</f>
        <v/>
      </c>
      <c r="AA70" s="143" t="str">
        <f>IF(1=1,IF(X70="","",IF(AND(ISNUMBER(X70),X70&lt;1,Y70="kg"),"g",IF(AND(ISNUMBER(X70),X70&lt;1,Y70="L"),"cl",Y70))),N("Y30"))</f>
        <v/>
      </c>
      <c r="AB70" s="123" t="str">
        <f>IF(1=1,IF(E70="","",IF(F70="","A CONTROLER",IF(NOT(ISNUMBER(F70)),"TEXTE",IF(OR(W70="",W70&lt;=0),"COMMANDE COUVERTS INCOMPLETE",IF(G70="","UNITE MANQUANTE",IF(COUNTIF(B384:B428,AE70)=0,"UNITE A CONTROLER","OK")))))),N("Z6"))</f>
        <v/>
      </c>
      <c r="AD70" s="144" t="str">
        <f>IF(1=1,IF(E70="","",AD46),N("AB30"))</f>
        <v/>
      </c>
      <c r="AE70" s="125" t="str">
        <f>IF(1=1,IF(G70="","",UPPER(TRIM(SUBSTITUTE(SUBSTITUTE(G70&amp;"",CHAR(160)," ")," "," ")))),N("AC30"))</f>
        <v/>
      </c>
    </row>
    <row r="71" spans="1:31" ht="15.75" x14ac:dyDescent="0.25">
      <c r="A71" s="160" t="str">
        <f>IF(1=1,IF(E71="","",A46),N("A31"))</f>
        <v/>
      </c>
      <c r="B71" s="127" t="str">
        <f>IF(1=1,IF(E71="","",B46),N("B31"))</f>
        <v/>
      </c>
      <c r="C71" s="127"/>
      <c r="D71" s="129" t="str">
        <f>IF(ISBLANK(E71),"",LARGE(D46:D70,1)+1)</f>
        <v/>
      </c>
      <c r="E71" s="130"/>
      <c r="F71" s="131"/>
      <c r="G71" s="170"/>
      <c r="H71" s="105"/>
      <c r="I71" s="132" t="str">
        <f>IF(1=1,IF(E71="","",I46),N("H31"))</f>
        <v/>
      </c>
      <c r="J71" s="133" t="str">
        <f>IF(1=1,IF(E71="","",J46),N("I31"))</f>
        <v/>
      </c>
      <c r="K71" s="134" t="str">
        <f>IF(1=1,IF(E71="","",K46),N("J31"))</f>
        <v/>
      </c>
      <c r="L71" s="135" t="str">
        <f>IF(1=1,IF(OR(J71="",O71="",NOT(ISNUMBER(J71)),NOT(ISNUMBER(O71)),J71=0),"",O71/J71),N("L31"))</f>
        <v/>
      </c>
      <c r="M71" s="136" t="str">
        <f>IF(1=1,IF(OR(L71="",NOT(ISNUMBER(F71))),"",F71*L71*IFERROR(INDEX(D384:D428,MATCH(AE71,B384:B428,0)),1)),N("M13"))</f>
        <v/>
      </c>
      <c r="N71" s="137" t="str">
        <f>IF(1=1,IF(F71="","",IF(G71="","",IFERROR(INDEX(E384:E428,MATCH(AE71,B384:B428,0)),G71&amp;""))),N("N6"))</f>
        <v/>
      </c>
      <c r="O71" s="138" t="str">
        <f>IF(1=1,IF(E71="","",O46),N("K31"))</f>
        <v/>
      </c>
      <c r="P71" s="139" t="str">
        <f>IF(1=1,IF(M71="","",IF(AND(ISNUMBER(M71),M71&lt;1,N71="kg"),MAX(1,ROUND(M71*1000,0)),IF(AND(ISNUMBER(M71),M71&lt;1,N71="L"),MAX(1,ROUND(M71*100,0)),ROUND(M71,3)))),N("O31"))</f>
        <v/>
      </c>
      <c r="Q71" s="140" t="str">
        <f>IF(1=1,IF(M71="","",IF(AND(ISNUMBER(M71),M71&lt;1,N71="kg"),"g",IF(AND(ISNUMBER(M71),M71&lt;1,N71="L"),"cl",N71))),N("P31"))</f>
        <v/>
      </c>
      <c r="R71" s="161" t="str">
        <f>IF(1=1,IF(E71="","",IF(F71="","A CONTROLER",IF(NOT(ISNUMBER(F71)),"TEXTE",IF(OR(L71="",L71&lt;=0),"COMMANDE PRINCIPALE INCOMPLETE",IF(G71="","UNITE MANQUANTE",IF(COUNTIF(B384:B428,AE71)=0,"UNITE A CONTROLER","OK")))))),N("Q9"))</f>
        <v/>
      </c>
      <c r="S71" s="105"/>
      <c r="T71" s="141">
        <f t="shared" si="12"/>
        <v>0</v>
      </c>
      <c r="U71" s="133" t="str">
        <f>IF(1=1,IF(E71="","",U46),N("S31"))</f>
        <v/>
      </c>
      <c r="V71" s="133" t="str">
        <f>IF(1=1,IF(E71="","",V46),N("T31"))</f>
        <v/>
      </c>
      <c r="W71" s="135" t="str">
        <f>IF(1=1,IF(OR(U71="",V71="",NOT(ISNUMBER(U71)),NOT(ISNUMBER(V71)),U71=0),"",V71/U71),N("U31"))</f>
        <v/>
      </c>
      <c r="X71" s="136" t="str">
        <f>IF(1=1,IF(OR(W71="",NOT(ISNUMBER(F71))),"",F71*W71*IFERROR(INDEX(D384:D428,MATCH(AE71,B384:B428,0)),1)),N("V7"))</f>
        <v/>
      </c>
      <c r="Y71" s="137" t="str">
        <f>IF(1=1,IF(F71="","",IF(G71="","",IFERROR(INDEX(E384:E428,MATCH(AE71,B384:B428,0)),G71&amp;""))),N("W6"))</f>
        <v/>
      </c>
      <c r="Z71" s="142" t="str">
        <f>IF(1=1,IF(X71="","",IF(AND(ISNUMBER(X71),X71&lt;1,Y71="kg"),MAX(1,ROUND(X71*1000,0)),IF(AND(ISNUMBER(X71),X71&lt;1,Y71="L"),MAX(1,ROUND(X71*100,0)),ROUND(X71,3)))),N("X31"))</f>
        <v/>
      </c>
      <c r="AA71" s="143" t="str">
        <f>IF(1=1,IF(X71="","",IF(AND(ISNUMBER(X71),X71&lt;1,Y71="kg"),"g",IF(AND(ISNUMBER(X71),X71&lt;1,Y71="L"),"cl",Y71))),N("Y31"))</f>
        <v/>
      </c>
      <c r="AB71" s="123" t="str">
        <f>IF(1=1,IF(E71="","",IF(F71="","A CONTROLER",IF(NOT(ISNUMBER(F71)),"TEXTE",IF(OR(W71="",W71&lt;=0),"COMMANDE COUVERTS INCOMPLETE",IF(G71="","UNITE MANQUANTE",IF(COUNTIF(B384:B428,AE71)=0,"UNITE A CONTROLER","OK")))))),N("Z6"))</f>
        <v/>
      </c>
      <c r="AD71" s="144" t="str">
        <f>IF(1=1,IF(E71="","",AD46),N("AB31"))</f>
        <v/>
      </c>
      <c r="AE71" s="125" t="str">
        <f>IF(1=1,IF(G71="","",UPPER(TRIM(SUBSTITUTE(SUBSTITUTE(G71&amp;"",CHAR(160)," ")," "," ")))),N("AC31"))</f>
        <v/>
      </c>
    </row>
    <row r="72" spans="1:31" ht="15.75" x14ac:dyDescent="0.25">
      <c r="A72" s="160" t="str">
        <f>IF(1=1,IF(E72="","",A46),N("A32"))</f>
        <v/>
      </c>
      <c r="B72" s="127" t="str">
        <f>IF(1=1,IF(E72="","",B46),N("B32"))</f>
        <v/>
      </c>
      <c r="C72" s="127"/>
      <c r="D72" s="129" t="str">
        <f>IF(ISBLANK(E72),"",LARGE(D46:D71,1)+1)</f>
        <v/>
      </c>
      <c r="E72" s="130"/>
      <c r="F72" s="131"/>
      <c r="G72" s="170"/>
      <c r="H72" s="105"/>
      <c r="I72" s="132" t="str">
        <f>IF(1=1,IF(E72="","",I46),N("H32"))</f>
        <v/>
      </c>
      <c r="J72" s="133" t="str">
        <f>IF(1=1,IF(E72="","",J46),N("I32"))</f>
        <v/>
      </c>
      <c r="K72" s="134" t="str">
        <f>IF(1=1,IF(E72="","",K46),N("J32"))</f>
        <v/>
      </c>
      <c r="L72" s="135" t="str">
        <f>IF(1=1,IF(OR(J72="",O72="",NOT(ISNUMBER(J72)),NOT(ISNUMBER(O72)),J72=0),"",O72/J72),N("L32"))</f>
        <v/>
      </c>
      <c r="M72" s="136" t="str">
        <f>IF(1=1,IF(OR(L72="",NOT(ISNUMBER(F72))),"",F72*L72*IFERROR(INDEX(D384:D428,MATCH(AE72,B384:B428,0)),1)),N("M13"))</f>
        <v/>
      </c>
      <c r="N72" s="137" t="str">
        <f>IF(1=1,IF(F72="","",IF(G72="","",IFERROR(INDEX(E384:E428,MATCH(AE72,B384:B428,0)),G72&amp;""))),N("N6"))</f>
        <v/>
      </c>
      <c r="O72" s="138" t="str">
        <f>IF(1=1,IF(E72="","",O46),N("K32"))</f>
        <v/>
      </c>
      <c r="P72" s="139" t="str">
        <f>IF(1=1,IF(M72="","",IF(AND(ISNUMBER(M72),M72&lt;1,N72="kg"),MAX(1,ROUND(M72*1000,0)),IF(AND(ISNUMBER(M72),M72&lt;1,N72="L"),MAX(1,ROUND(M72*100,0)),ROUND(M72,3)))),N("O32"))</f>
        <v/>
      </c>
      <c r="Q72" s="140" t="str">
        <f>IF(1=1,IF(M72="","",IF(AND(ISNUMBER(M72),M72&lt;1,N72="kg"),"g",IF(AND(ISNUMBER(M72),M72&lt;1,N72="L"),"cl",N72))),N("P32"))</f>
        <v/>
      </c>
      <c r="R72" s="161" t="str">
        <f>IF(1=1,IF(E72="","",IF(F72="","A CONTROLER",IF(NOT(ISNUMBER(F72)),"TEXTE",IF(OR(L72="",L72&lt;=0),"COMMANDE PRINCIPALE INCOMPLETE",IF(G72="","UNITE MANQUANTE",IF(COUNTIF(B384:B428,AE72)=0,"UNITE A CONTROLER","OK")))))),N("Q9"))</f>
        <v/>
      </c>
      <c r="S72" s="105"/>
      <c r="T72" s="141">
        <f t="shared" si="12"/>
        <v>0</v>
      </c>
      <c r="U72" s="133" t="str">
        <f>IF(1=1,IF(E72="","",U46),N("S32"))</f>
        <v/>
      </c>
      <c r="V72" s="133" t="str">
        <f>IF(1=1,IF(E72="","",V46),N("T32"))</f>
        <v/>
      </c>
      <c r="W72" s="135" t="str">
        <f>IF(1=1,IF(OR(U72="",V72="",NOT(ISNUMBER(U72)),NOT(ISNUMBER(V72)),U72=0),"",V72/U72),N("U32"))</f>
        <v/>
      </c>
      <c r="X72" s="136" t="str">
        <f>IF(1=1,IF(OR(W72="",NOT(ISNUMBER(F72))),"",F72*W72*IFERROR(INDEX(D384:D428,MATCH(AE72,B384:B428,0)),1)),N("V7"))</f>
        <v/>
      </c>
      <c r="Y72" s="137" t="str">
        <f>IF(1=1,IF(F72="","",IF(G72="","",IFERROR(INDEX(E384:E428,MATCH(AE72,B384:B428,0)),G72&amp;""))),N("W6"))</f>
        <v/>
      </c>
      <c r="Z72" s="142" t="str">
        <f>IF(1=1,IF(X72="","",IF(AND(ISNUMBER(X72),X72&lt;1,Y72="kg"),MAX(1,ROUND(X72*1000,0)),IF(AND(ISNUMBER(X72),X72&lt;1,Y72="L"),MAX(1,ROUND(X72*100,0)),ROUND(X72,3)))),N("X32"))</f>
        <v/>
      </c>
      <c r="AA72" s="143" t="str">
        <f>IF(1=1,IF(X72="","",IF(AND(ISNUMBER(X72),X72&lt;1,Y72="kg"),"g",IF(AND(ISNUMBER(X72),X72&lt;1,Y72="L"),"cl",Y72))),N("Y32"))</f>
        <v/>
      </c>
      <c r="AB72" s="123" t="str">
        <f>IF(1=1,IF(E72="","",IF(F72="","A CONTROLER",IF(NOT(ISNUMBER(F72)),"TEXTE",IF(OR(W72="",W72&lt;=0),"COMMANDE COUVERTS INCOMPLETE",IF(G72="","UNITE MANQUANTE",IF(COUNTIF(B384:B428,AE72)=0,"UNITE A CONTROLER","OK")))))),N("Z6"))</f>
        <v/>
      </c>
      <c r="AD72" s="144" t="str">
        <f>IF(1=1,IF(E72="","",AD46),N("AB32"))</f>
        <v/>
      </c>
      <c r="AE72" s="125" t="str">
        <f>IF(1=1,IF(G72="","",UPPER(TRIM(SUBSTITUTE(SUBSTITUTE(G72&amp;"",CHAR(160)," ")," "," ")))),N("AC32"))</f>
        <v/>
      </c>
    </row>
    <row r="73" spans="1:31" ht="15.75" x14ac:dyDescent="0.25">
      <c r="A73" s="160" t="str">
        <f>IF(1=1,IF(E73="","",A46),N("A33"))</f>
        <v/>
      </c>
      <c r="B73" s="127" t="str">
        <f>IF(1=1,IF(E73="","",B46),N("B33"))</f>
        <v/>
      </c>
      <c r="C73" s="127"/>
      <c r="D73" s="129" t="str">
        <f>IF(ISBLANK(E73),"",LARGE(D46:D72,1)+1)</f>
        <v/>
      </c>
      <c r="E73" s="130"/>
      <c r="F73" s="131"/>
      <c r="G73" s="170"/>
      <c r="H73" s="105"/>
      <c r="I73" s="132" t="str">
        <f>IF(1=1,IF(E73="","",I46),N("H33"))</f>
        <v/>
      </c>
      <c r="J73" s="133" t="str">
        <f>IF(1=1,IF(E73="","",J46),N("I33"))</f>
        <v/>
      </c>
      <c r="K73" s="134" t="str">
        <f>IF(1=1,IF(E73="","",K46),N("J33"))</f>
        <v/>
      </c>
      <c r="L73" s="135" t="str">
        <f>IF(1=1,IF(OR(J73="",O73="",NOT(ISNUMBER(J73)),NOT(ISNUMBER(O73)),J73=0),"",O73/J73),N("L33"))</f>
        <v/>
      </c>
      <c r="M73" s="136" t="str">
        <f>IF(1=1,IF(OR(L73="",NOT(ISNUMBER(F73))),"",F73*L73*IFERROR(INDEX(D384:D428,MATCH(AE73,B384:B428,0)),1)),N("M13"))</f>
        <v/>
      </c>
      <c r="N73" s="137" t="str">
        <f>IF(1=1,IF(F73="","",IF(G73="","",IFERROR(INDEX(E384:E428,MATCH(AE73,B384:B428,0)),G73&amp;""))),N("N6"))</f>
        <v/>
      </c>
      <c r="O73" s="138" t="str">
        <f>IF(1=1,IF(E73="","",O46),N("K33"))</f>
        <v/>
      </c>
      <c r="P73" s="139" t="str">
        <f>IF(1=1,IF(M73="","",IF(AND(ISNUMBER(M73),M73&lt;1,N73="kg"),MAX(1,ROUND(M73*1000,0)),IF(AND(ISNUMBER(M73),M73&lt;1,N73="L"),MAX(1,ROUND(M73*100,0)),ROUND(M73,3)))),N("O33"))</f>
        <v/>
      </c>
      <c r="Q73" s="140" t="str">
        <f>IF(1=1,IF(M73="","",IF(AND(ISNUMBER(M73),M73&lt;1,N73="kg"),"g",IF(AND(ISNUMBER(M73),M73&lt;1,N73="L"),"cl",N73))),N("P33"))</f>
        <v/>
      </c>
      <c r="R73" s="161" t="str">
        <f>IF(1=1,IF(E73="","",IF(F73="","A CONTROLER",IF(NOT(ISNUMBER(F73)),"TEXTE",IF(OR(L73="",L73&lt;=0),"COMMANDE PRINCIPALE INCOMPLETE",IF(G73="","UNITE MANQUANTE",IF(COUNTIF(B384:B428,AE73)=0,"UNITE A CONTROLER","OK")))))),N("Q9"))</f>
        <v/>
      </c>
      <c r="S73" s="105"/>
      <c r="T73" s="141">
        <f t="shared" si="12"/>
        <v>0</v>
      </c>
      <c r="U73" s="133" t="str">
        <f>IF(1=1,IF(E73="","",U46),N("S33"))</f>
        <v/>
      </c>
      <c r="V73" s="133" t="str">
        <f>IF(1=1,IF(E73="","",V46),N("T33"))</f>
        <v/>
      </c>
      <c r="W73" s="135" t="str">
        <f>IF(1=1,IF(OR(U73="",V73="",NOT(ISNUMBER(U73)),NOT(ISNUMBER(V73)),U73=0),"",V73/U73),N("U33"))</f>
        <v/>
      </c>
      <c r="X73" s="136" t="str">
        <f>IF(1=1,IF(OR(W73="",NOT(ISNUMBER(F73))),"",F73*W73*IFERROR(INDEX(D384:D428,MATCH(AE73,B384:B428,0)),1)),N("V7"))</f>
        <v/>
      </c>
      <c r="Y73" s="137" t="str">
        <f>IF(1=1,IF(F73="","",IF(G73="","",IFERROR(INDEX(E384:E428,MATCH(AE73,B384:B428,0)),G73&amp;""))),N("W6"))</f>
        <v/>
      </c>
      <c r="Z73" s="142" t="str">
        <f>IF(1=1,IF(X73="","",IF(AND(ISNUMBER(X73),X73&lt;1,Y73="kg"),MAX(1,ROUND(X73*1000,0)),IF(AND(ISNUMBER(X73),X73&lt;1,Y73="L"),MAX(1,ROUND(X73*100,0)),ROUND(X73,3)))),N("X33"))</f>
        <v/>
      </c>
      <c r="AA73" s="143" t="str">
        <f>IF(1=1,IF(X73="","",IF(AND(ISNUMBER(X73),X73&lt;1,Y73="kg"),"g",IF(AND(ISNUMBER(X73),X73&lt;1,Y73="L"),"cl",Y73))),N("Y33"))</f>
        <v/>
      </c>
      <c r="AB73" s="123" t="str">
        <f>IF(1=1,IF(E73="","",IF(F73="","A CONTROLER",IF(NOT(ISNUMBER(F73)),"TEXTE",IF(OR(W73="",W73&lt;=0),"COMMANDE COUVERTS INCOMPLETE",IF(G73="","UNITE MANQUANTE",IF(COUNTIF(B384:B428,AE73)=0,"UNITE A CONTROLER","OK")))))),N("Z6"))</f>
        <v/>
      </c>
      <c r="AD73" s="144" t="str">
        <f>IF(1=1,IF(E73="","",AD46),N("AB33"))</f>
        <v/>
      </c>
      <c r="AE73" s="125" t="str">
        <f>IF(1=1,IF(G73="","",UPPER(TRIM(SUBSTITUTE(SUBSTITUTE(G73&amp;"",CHAR(160)," ")," "," ")))),N("AC33"))</f>
        <v/>
      </c>
    </row>
    <row r="74" spans="1:31" ht="15.75" x14ac:dyDescent="0.25">
      <c r="A74" s="160" t="str">
        <f>IF(1=1,IF(E74="","",A46),N("A34"))</f>
        <v/>
      </c>
      <c r="B74" s="127" t="str">
        <f>IF(1=1,IF(E74="","",B46),N("B34"))</f>
        <v/>
      </c>
      <c r="C74" s="127"/>
      <c r="D74" s="129" t="str">
        <f>IF(ISBLANK(E74),"",LARGE(D46:D73,1)+1)</f>
        <v/>
      </c>
      <c r="E74" s="130"/>
      <c r="F74" s="131"/>
      <c r="G74" s="170"/>
      <c r="H74" s="105"/>
      <c r="I74" s="132" t="str">
        <f>IF(1=1,IF(E74="","",I46),N("H34"))</f>
        <v/>
      </c>
      <c r="J74" s="133" t="str">
        <f>IF(1=1,IF(E74="","",J46),N("I34"))</f>
        <v/>
      </c>
      <c r="K74" s="134" t="str">
        <f>IF(1=1,IF(E74="","",K46),N("J34"))</f>
        <v/>
      </c>
      <c r="L74" s="135" t="str">
        <f>IF(1=1,IF(OR(J74="",O74="",NOT(ISNUMBER(J74)),NOT(ISNUMBER(O74)),J74=0),"",O74/J74),N("L34"))</f>
        <v/>
      </c>
      <c r="M74" s="136" t="str">
        <f>IF(1=1,IF(OR(L74="",NOT(ISNUMBER(F74))),"",F74*L74*IFERROR(INDEX(D384:D428,MATCH(AE74,B384:B428,0)),1)),N("M13"))</f>
        <v/>
      </c>
      <c r="N74" s="137" t="str">
        <f>IF(1=1,IF(F74="","",IF(G74="","",IFERROR(INDEX(E384:E428,MATCH(AE74,B384:B428,0)),G74&amp;""))),N("N6"))</f>
        <v/>
      </c>
      <c r="O74" s="138" t="str">
        <f>IF(1=1,IF(E74="","",O46),N("K34"))</f>
        <v/>
      </c>
      <c r="P74" s="139" t="str">
        <f>IF(1=1,IF(M74="","",IF(AND(ISNUMBER(M74),M74&lt;1,N74="kg"),MAX(1,ROUND(M74*1000,0)),IF(AND(ISNUMBER(M74),M74&lt;1,N74="L"),MAX(1,ROUND(M74*100,0)),ROUND(M74,3)))),N("O34"))</f>
        <v/>
      </c>
      <c r="Q74" s="140" t="str">
        <f>IF(1=1,IF(M74="","",IF(AND(ISNUMBER(M74),M74&lt;1,N74="kg"),"g",IF(AND(ISNUMBER(M74),M74&lt;1,N74="L"),"cl",N74))),N("P34"))</f>
        <v/>
      </c>
      <c r="R74" s="161" t="str">
        <f>IF(1=1,IF(E74="","",IF(F74="","A CONTROLER",IF(NOT(ISNUMBER(F74)),"TEXTE",IF(OR(L74="",L74&lt;=0),"COMMANDE PRINCIPALE INCOMPLETE",IF(G74="","UNITE MANQUANTE",IF(COUNTIF(B384:B428,AE74)=0,"UNITE A CONTROLER","OK")))))),N("Q9"))</f>
        <v/>
      </c>
      <c r="S74" s="105"/>
      <c r="T74" s="141">
        <f t="shared" si="12"/>
        <v>0</v>
      </c>
      <c r="U74" s="133" t="str">
        <f>IF(1=1,IF(E74="","",U46),N("S34"))</f>
        <v/>
      </c>
      <c r="V74" s="133" t="str">
        <f>IF(1=1,IF(E74="","",V46),N("T34"))</f>
        <v/>
      </c>
      <c r="W74" s="135" t="str">
        <f>IF(1=1,IF(OR(U74="",V74="",NOT(ISNUMBER(U74)),NOT(ISNUMBER(V74)),U74=0),"",V74/U74),N("U34"))</f>
        <v/>
      </c>
      <c r="X74" s="136" t="str">
        <f>IF(1=1,IF(OR(W74="",NOT(ISNUMBER(F74))),"",F74*W74*IFERROR(INDEX(D384:D428,MATCH(AE74,B384:B428,0)),1)),N("V7"))</f>
        <v/>
      </c>
      <c r="Y74" s="137" t="str">
        <f>IF(1=1,IF(F74="","",IF(G74="","",IFERROR(INDEX(E384:E428,MATCH(AE74,B384:B428,0)),G74&amp;""))),N("W6"))</f>
        <v/>
      </c>
      <c r="Z74" s="142" t="str">
        <f>IF(1=1,IF(X74="","",IF(AND(ISNUMBER(X74),X74&lt;1,Y74="kg"),MAX(1,ROUND(X74*1000,0)),IF(AND(ISNUMBER(X74),X74&lt;1,Y74="L"),MAX(1,ROUND(X74*100,0)),ROUND(X74,3)))),N("X34"))</f>
        <v/>
      </c>
      <c r="AA74" s="143" t="str">
        <f>IF(1=1,IF(X74="","",IF(AND(ISNUMBER(X74),X74&lt;1,Y74="kg"),"g",IF(AND(ISNUMBER(X74),X74&lt;1,Y74="L"),"cl",Y74))),N("Y34"))</f>
        <v/>
      </c>
      <c r="AB74" s="123" t="str">
        <f>IF(1=1,IF(E74="","",IF(F74="","A CONTROLER",IF(NOT(ISNUMBER(F74)),"TEXTE",IF(OR(W74="",W74&lt;=0),"COMMANDE COUVERTS INCOMPLETE",IF(G74="","UNITE MANQUANTE",IF(COUNTIF(B384:B428,AE74)=0,"UNITE A CONTROLER","OK")))))),N("Z6"))</f>
        <v/>
      </c>
      <c r="AD74" s="144" t="str">
        <f>IF(1=1,IF(E74="","",AD46),N("AB34"))</f>
        <v/>
      </c>
      <c r="AE74" s="125" t="str">
        <f>IF(1=1,IF(G74="","",UPPER(TRIM(SUBSTITUTE(SUBSTITUTE(G74&amp;"",CHAR(160)," ")," "," ")))),N("AC34"))</f>
        <v/>
      </c>
    </row>
    <row r="75" spans="1:31" ht="15.75" x14ac:dyDescent="0.25">
      <c r="A75" s="160" t="str">
        <f>IF(1=1,IF(E75="","",A46),N("A35"))</f>
        <v/>
      </c>
      <c r="B75" s="127" t="str">
        <f>IF(1=1,IF(E75="","",B46),N("B35"))</f>
        <v/>
      </c>
      <c r="C75" s="127"/>
      <c r="D75" s="129" t="str">
        <f>IF(ISBLANK(E75),"",LARGE(D46:D74,1)+1)</f>
        <v/>
      </c>
      <c r="E75" s="130"/>
      <c r="F75" s="131"/>
      <c r="G75" s="170"/>
      <c r="H75" s="105"/>
      <c r="I75" s="132" t="str">
        <f>IF(1=1,IF(E75="","",I46),N("H35"))</f>
        <v/>
      </c>
      <c r="J75" s="133" t="str">
        <f>IF(1=1,IF(E75="","",J46),N("I35"))</f>
        <v/>
      </c>
      <c r="K75" s="134" t="str">
        <f>IF(1=1,IF(E75="","",K46),N("J35"))</f>
        <v/>
      </c>
      <c r="L75" s="135" t="str">
        <f>IF(1=1,IF(OR(J75="",O75="",NOT(ISNUMBER(J75)),NOT(ISNUMBER(O75)),J75=0),"",O75/J75),N("L35"))</f>
        <v/>
      </c>
      <c r="M75" s="136" t="str">
        <f>IF(1=1,IF(OR(L75="",NOT(ISNUMBER(F75))),"",F75*L75*IFERROR(INDEX(D384:D428,MATCH(AE75,B384:B428,0)),1)),N("M13"))</f>
        <v/>
      </c>
      <c r="N75" s="137" t="str">
        <f>IF(1=1,IF(F75="","",IF(G75="","",IFERROR(INDEX(E384:E428,MATCH(AE75,B384:B428,0)),G75&amp;""))),N("N6"))</f>
        <v/>
      </c>
      <c r="O75" s="138" t="str">
        <f>IF(1=1,IF(E75="","",O46),N("K35"))</f>
        <v/>
      </c>
      <c r="P75" s="139" t="str">
        <f>IF(1=1,IF(M75="","",IF(AND(ISNUMBER(M75),M75&lt;1,N75="kg"),MAX(1,ROUND(M75*1000,0)),IF(AND(ISNUMBER(M75),M75&lt;1,N75="L"),MAX(1,ROUND(M75*100,0)),ROUND(M75,3)))),N("O35"))</f>
        <v/>
      </c>
      <c r="Q75" s="140" t="str">
        <f>IF(1=1,IF(M75="","",IF(AND(ISNUMBER(M75),M75&lt;1,N75="kg"),"g",IF(AND(ISNUMBER(M75),M75&lt;1,N75="L"),"cl",N75))),N("P35"))</f>
        <v/>
      </c>
      <c r="R75" s="161" t="str">
        <f>IF(1=1,IF(E75="","",IF(F75="","A CONTROLER",IF(NOT(ISNUMBER(F75)),"TEXTE",IF(OR(L75="",L75&lt;=0),"COMMANDE PRINCIPALE INCOMPLETE",IF(G75="","UNITE MANQUANTE",IF(COUNTIF(B384:B428,AE75)=0,"UNITE A CONTROLER","OK")))))),N("Q9"))</f>
        <v/>
      </c>
      <c r="S75" s="105"/>
      <c r="T75" s="141">
        <f t="shared" si="12"/>
        <v>0</v>
      </c>
      <c r="U75" s="133" t="str">
        <f>IF(1=1,IF(E75="","",U46),N("S35"))</f>
        <v/>
      </c>
      <c r="V75" s="133" t="str">
        <f>IF(1=1,IF(E75="","",V46),N("T35"))</f>
        <v/>
      </c>
      <c r="W75" s="135" t="str">
        <f>IF(1=1,IF(OR(U75="",V75="",NOT(ISNUMBER(U75)),NOT(ISNUMBER(V75)),U75=0),"",V75/U75),N("U35"))</f>
        <v/>
      </c>
      <c r="X75" s="136" t="str">
        <f>IF(1=1,IF(OR(W75="",NOT(ISNUMBER(F75))),"",F75*W75*IFERROR(INDEX(D384:D428,MATCH(AE75,B384:B428,0)),1)),N("V7"))</f>
        <v/>
      </c>
      <c r="Y75" s="137" t="str">
        <f>IF(1=1,IF(F75="","",IF(G75="","",IFERROR(INDEX(E384:E428,MATCH(AE75,B384:B428,0)),G75&amp;""))),N("W6"))</f>
        <v/>
      </c>
      <c r="Z75" s="142" t="str">
        <f>IF(1=1,IF(X75="","",IF(AND(ISNUMBER(X75),X75&lt;1,Y75="kg"),MAX(1,ROUND(X75*1000,0)),IF(AND(ISNUMBER(X75),X75&lt;1,Y75="L"),MAX(1,ROUND(X75*100,0)),ROUND(X75,3)))),N("X35"))</f>
        <v/>
      </c>
      <c r="AA75" s="143" t="str">
        <f>IF(1=1,IF(X75="","",IF(AND(ISNUMBER(X75),X75&lt;1,Y75="kg"),"g",IF(AND(ISNUMBER(X75),X75&lt;1,Y75="L"),"cl",Y75))),N("Y35"))</f>
        <v/>
      </c>
      <c r="AB75" s="123" t="str">
        <f>IF(1=1,IF(E75="","",IF(F75="","A CONTROLER",IF(NOT(ISNUMBER(F75)),"TEXTE",IF(OR(W75="",W75&lt;=0),"COMMANDE COUVERTS INCOMPLETE",IF(G75="","UNITE MANQUANTE",IF(COUNTIF(B384:B428,AE75)=0,"UNITE A CONTROLER","OK")))))),N("Z6"))</f>
        <v/>
      </c>
      <c r="AD75" s="144" t="str">
        <f>IF(1=1,IF(E75="","",AD46),N("AB35"))</f>
        <v/>
      </c>
      <c r="AE75" s="125" t="str">
        <f>IF(1=1,IF(G75="","",UPPER(TRIM(SUBSTITUTE(SUBSTITUTE(G75&amp;"",CHAR(160)," ")," "," ")))),N("AC35"))</f>
        <v/>
      </c>
    </row>
    <row r="76" spans="1:31" ht="15.75" x14ac:dyDescent="0.25">
      <c r="A76" s="160" t="str">
        <f>IF(1=1,IF(E76="","",A46),N("A36"))</f>
        <v/>
      </c>
      <c r="B76" s="127" t="str">
        <f>IF(1=1,IF(E76="","",B46),N("B36"))</f>
        <v/>
      </c>
      <c r="C76" s="127"/>
      <c r="D76" s="129" t="str">
        <f>IF(ISBLANK(E76),"",LARGE(D46:D75,1)+1)</f>
        <v/>
      </c>
      <c r="E76" s="130"/>
      <c r="F76" s="131"/>
      <c r="G76" s="170"/>
      <c r="H76" s="105"/>
      <c r="I76" s="132" t="str">
        <f>IF(1=1,IF(E76="","",I46),N("H36"))</f>
        <v/>
      </c>
      <c r="J76" s="133" t="str">
        <f>IF(1=1,IF(E76="","",J46),N("I36"))</f>
        <v/>
      </c>
      <c r="K76" s="134" t="str">
        <f>IF(1=1,IF(E76="","",K46),N("J36"))</f>
        <v/>
      </c>
      <c r="L76" s="135" t="str">
        <f>IF(1=1,IF(OR(J76="",O76="",NOT(ISNUMBER(J76)),NOT(ISNUMBER(O76)),J76=0),"",O76/J76),N("L36"))</f>
        <v/>
      </c>
      <c r="M76" s="136" t="str">
        <f>IF(1=1,IF(OR(L76="",NOT(ISNUMBER(F76))),"",F76*L76*IFERROR(INDEX(D384:D428,MATCH(AE76,B384:B428,0)),1)),N("M13"))</f>
        <v/>
      </c>
      <c r="N76" s="137" t="str">
        <f>IF(1=1,IF(F76="","",IF(G76="","",IFERROR(INDEX(E384:E428,MATCH(AE76,B384:B428,0)),G76&amp;""))),N("N6"))</f>
        <v/>
      </c>
      <c r="O76" s="138" t="str">
        <f>IF(1=1,IF(E76="","",O46),N("K36"))</f>
        <v/>
      </c>
      <c r="P76" s="139" t="str">
        <f>IF(1=1,IF(M76="","",IF(AND(ISNUMBER(M76),M76&lt;1,N76="kg"),MAX(1,ROUND(M76*1000,0)),IF(AND(ISNUMBER(M76),M76&lt;1,N76="L"),MAX(1,ROUND(M76*100,0)),ROUND(M76,3)))),N("O36"))</f>
        <v/>
      </c>
      <c r="Q76" s="140" t="str">
        <f>IF(1=1,IF(M76="","",IF(AND(ISNUMBER(M76),M76&lt;1,N76="kg"),"g",IF(AND(ISNUMBER(M76),M76&lt;1,N76="L"),"cl",N76))),N("P36"))</f>
        <v/>
      </c>
      <c r="R76" s="161" t="str">
        <f>IF(1=1,IF(E76="","",IF(F76="","A CONTROLER",IF(NOT(ISNUMBER(F76)),"TEXTE",IF(OR(L76="",L76&lt;=0),"COMMANDE PRINCIPALE INCOMPLETE",IF(G76="","UNITE MANQUANTE",IF(COUNTIF(B384:B428,AE76)=0,"UNITE A CONTROLER","OK")))))),N("Q9"))</f>
        <v/>
      </c>
      <c r="S76" s="105"/>
      <c r="T76" s="141">
        <f t="shared" si="12"/>
        <v>0</v>
      </c>
      <c r="U76" s="133" t="str">
        <f>IF(1=1,IF(E76="","",U46),N("S36"))</f>
        <v/>
      </c>
      <c r="V76" s="133" t="str">
        <f>IF(1=1,IF(E76="","",V46),N("T36"))</f>
        <v/>
      </c>
      <c r="W76" s="135" t="str">
        <f>IF(1=1,IF(OR(U76="",V76="",NOT(ISNUMBER(U76)),NOT(ISNUMBER(V76)),U76=0),"",V76/U76),N("U36"))</f>
        <v/>
      </c>
      <c r="X76" s="136" t="str">
        <f>IF(1=1,IF(OR(W76="",NOT(ISNUMBER(F76))),"",F76*W76*IFERROR(INDEX(D384:D428,MATCH(AE76,B384:B428,0)),1)),N("V7"))</f>
        <v/>
      </c>
      <c r="Y76" s="137" t="str">
        <f>IF(1=1,IF(F76="","",IF(G76="","",IFERROR(INDEX(E384:E428,MATCH(AE76,B384:B428,0)),G76&amp;""))),N("W6"))</f>
        <v/>
      </c>
      <c r="Z76" s="142" t="str">
        <f>IF(1=1,IF(X76="","",IF(AND(ISNUMBER(X76),X76&lt;1,Y76="kg"),MAX(1,ROUND(X76*1000,0)),IF(AND(ISNUMBER(X76),X76&lt;1,Y76="L"),MAX(1,ROUND(X76*100,0)),ROUND(X76,3)))),N("X36"))</f>
        <v/>
      </c>
      <c r="AA76" s="143" t="str">
        <f>IF(1=1,IF(X76="","",IF(AND(ISNUMBER(X76),X76&lt;1,Y76="kg"),"g",IF(AND(ISNUMBER(X76),X76&lt;1,Y76="L"),"cl",Y76))),N("Y36"))</f>
        <v/>
      </c>
      <c r="AB76" s="123" t="str">
        <f>IF(1=1,IF(E76="","",IF(F76="","A CONTROLER",IF(NOT(ISNUMBER(F76)),"TEXTE",IF(OR(W76="",W76&lt;=0),"COMMANDE COUVERTS INCOMPLETE",IF(G76="","UNITE MANQUANTE",IF(COUNTIF(B384:B428,AE76)=0,"UNITE A CONTROLER","OK")))))),N("Z6"))</f>
        <v/>
      </c>
      <c r="AD76" s="144" t="str">
        <f>IF(1=1,IF(E76="","",AD46),N("AB36"))</f>
        <v/>
      </c>
      <c r="AE76" s="125" t="str">
        <f>IF(1=1,IF(G76="","",UPPER(TRIM(SUBSTITUTE(SUBSTITUTE(G76&amp;"",CHAR(160)," ")," "," ")))),N("AC36"))</f>
        <v/>
      </c>
    </row>
    <row r="77" spans="1:31" ht="15.75" x14ac:dyDescent="0.25">
      <c r="A77" s="160" t="str">
        <f>IF(1=1,IF(E77="","",A46),N("A37"))</f>
        <v/>
      </c>
      <c r="B77" s="127" t="str">
        <f>IF(1=1,IF(E77="","",B46),N("B37"))</f>
        <v/>
      </c>
      <c r="C77" s="127"/>
      <c r="D77" s="129" t="str">
        <f>IF(ISBLANK(E77),"",LARGE(D46:D76,1)+1)</f>
        <v/>
      </c>
      <c r="E77" s="130"/>
      <c r="F77" s="131"/>
      <c r="G77" s="170"/>
      <c r="H77" s="105"/>
      <c r="I77" s="132" t="str">
        <f>IF(1=1,IF(E77="","",I46),N("H37"))</f>
        <v/>
      </c>
      <c r="J77" s="133" t="str">
        <f>IF(1=1,IF(E77="","",J46),N("I37"))</f>
        <v/>
      </c>
      <c r="K77" s="134" t="str">
        <f>IF(1=1,IF(E77="","",K46),N("J37"))</f>
        <v/>
      </c>
      <c r="L77" s="135" t="str">
        <f>IF(1=1,IF(OR(J77="",O77="",NOT(ISNUMBER(J77)),NOT(ISNUMBER(O77)),J77=0),"",O77/J77),N("L37"))</f>
        <v/>
      </c>
      <c r="M77" s="136" t="str">
        <f>IF(1=1,IF(OR(L77="",NOT(ISNUMBER(F77))),"",F77*L77*IFERROR(INDEX(D384:D428,MATCH(AE77,B384:B428,0)),1)),N("M13"))</f>
        <v/>
      </c>
      <c r="N77" s="137" t="str">
        <f>IF(1=1,IF(F77="","",IF(G77="","",IFERROR(INDEX(E384:E428,MATCH(AE77,B384:B428,0)),G77&amp;""))),N("N6"))</f>
        <v/>
      </c>
      <c r="O77" s="138" t="str">
        <f>IF(1=1,IF(E77="","",O46),N("K37"))</f>
        <v/>
      </c>
      <c r="P77" s="139" t="str">
        <f>IF(1=1,IF(M77="","",IF(AND(ISNUMBER(M77),M77&lt;1,N77="kg"),MAX(1,ROUND(M77*1000,0)),IF(AND(ISNUMBER(M77),M77&lt;1,N77="L"),MAX(1,ROUND(M77*100,0)),ROUND(M77,3)))),N("O37"))</f>
        <v/>
      </c>
      <c r="Q77" s="140" t="str">
        <f>IF(1=1,IF(M77="","",IF(AND(ISNUMBER(M77),M77&lt;1,N77="kg"),"g",IF(AND(ISNUMBER(M77),M77&lt;1,N77="L"),"cl",N77))),N("P37"))</f>
        <v/>
      </c>
      <c r="R77" s="161" t="str">
        <f>IF(1=1,IF(E77="","",IF(F77="","A CONTROLER",IF(NOT(ISNUMBER(F77)),"TEXTE",IF(OR(L77="",L77&lt;=0),"COMMANDE PRINCIPALE INCOMPLETE",IF(G77="","UNITE MANQUANTE",IF(COUNTIF(B384:B428,AE77)=0,"UNITE A CONTROLER","OK")))))),N("Q9"))</f>
        <v/>
      </c>
      <c r="S77" s="105"/>
      <c r="T77" s="141">
        <f t="shared" si="12"/>
        <v>0</v>
      </c>
      <c r="U77" s="133" t="str">
        <f>IF(1=1,IF(E77="","",U46),N("S37"))</f>
        <v/>
      </c>
      <c r="V77" s="133" t="str">
        <f>IF(1=1,IF(E77="","",V46),N("T37"))</f>
        <v/>
      </c>
      <c r="W77" s="135" t="str">
        <f>IF(1=1,IF(OR(U77="",V77="",NOT(ISNUMBER(U77)),NOT(ISNUMBER(V77)),U77=0),"",V77/U77),N("U37"))</f>
        <v/>
      </c>
      <c r="X77" s="136" t="str">
        <f>IF(1=1,IF(OR(W77="",NOT(ISNUMBER(F77))),"",F77*W77*IFERROR(INDEX(D384:D428,MATCH(AE77,B384:B428,0)),1)),N("V7"))</f>
        <v/>
      </c>
      <c r="Y77" s="137" t="str">
        <f>IF(1=1,IF(F77="","",IF(G77="","",IFERROR(INDEX(E384:E428,MATCH(AE77,B384:B428,0)),G77&amp;""))),N("W6"))</f>
        <v/>
      </c>
      <c r="Z77" s="142" t="str">
        <f>IF(1=1,IF(X77="","",IF(AND(ISNUMBER(X77),X77&lt;1,Y77="kg"),MAX(1,ROUND(X77*1000,0)),IF(AND(ISNUMBER(X77),X77&lt;1,Y77="L"),MAX(1,ROUND(X77*100,0)),ROUND(X77,3)))),N("X37"))</f>
        <v/>
      </c>
      <c r="AA77" s="143" t="str">
        <f>IF(1=1,IF(X77="","",IF(AND(ISNUMBER(X77),X77&lt;1,Y77="kg"),"g",IF(AND(ISNUMBER(X77),X77&lt;1,Y77="L"),"cl",Y77))),N("Y37"))</f>
        <v/>
      </c>
      <c r="AB77" s="123" t="str">
        <f>IF(1=1,IF(E77="","",IF(F77="","A CONTROLER",IF(NOT(ISNUMBER(F77)),"TEXTE",IF(OR(W77="",W77&lt;=0),"COMMANDE COUVERTS INCOMPLETE",IF(G77="","UNITE MANQUANTE",IF(COUNTIF(B384:B428,AE77)=0,"UNITE A CONTROLER","OK")))))),N("Z6"))</f>
        <v/>
      </c>
      <c r="AD77" s="144" t="str">
        <f>IF(1=1,IF(E77="","",AD46),N("AB37"))</f>
        <v/>
      </c>
      <c r="AE77" s="125" t="str">
        <f>IF(1=1,IF(G77="","",UPPER(TRIM(SUBSTITUTE(SUBSTITUTE(G77&amp;"",CHAR(160)," ")," "," ")))),N("AC37"))</f>
        <v/>
      </c>
    </row>
    <row r="78" spans="1:31" ht="15.75" x14ac:dyDescent="0.25">
      <c r="A78" s="160" t="str">
        <f>IF(1=1,IF(E78="","",A46),N("A38"))</f>
        <v/>
      </c>
      <c r="B78" s="127" t="str">
        <f>IF(1=1,IF(E78="","",B46),N("B38"))</f>
        <v/>
      </c>
      <c r="C78" s="127"/>
      <c r="D78" s="129" t="str">
        <f>IF(ISBLANK(E78),"",LARGE(D46:D77,1)+1)</f>
        <v/>
      </c>
      <c r="E78" s="130"/>
      <c r="F78" s="131"/>
      <c r="G78" s="170"/>
      <c r="H78" s="105"/>
      <c r="I78" s="132" t="str">
        <f>IF(1=1,IF(E78="","",I46),N("H38"))</f>
        <v/>
      </c>
      <c r="J78" s="133" t="str">
        <f>IF(1=1,IF(E78="","",J46),N("I38"))</f>
        <v/>
      </c>
      <c r="K78" s="134" t="str">
        <f>IF(1=1,IF(E78="","",K46),N("J38"))</f>
        <v/>
      </c>
      <c r="L78" s="135" t="str">
        <f>IF(1=1,IF(OR(J78="",O78="",NOT(ISNUMBER(J78)),NOT(ISNUMBER(O78)),J78=0),"",O78/J78),N("L38"))</f>
        <v/>
      </c>
      <c r="M78" s="136" t="str">
        <f>IF(1=1,IF(OR(L78="",NOT(ISNUMBER(F78))),"",F78*L78*IFERROR(INDEX(D384:D428,MATCH(AE78,B384:B428,0)),1)),N("M13"))</f>
        <v/>
      </c>
      <c r="N78" s="137" t="str">
        <f>IF(1=1,IF(F78="","",IF(G78="","",IFERROR(INDEX(E384:E428,MATCH(AE78,B384:B428,0)),G78&amp;""))),N("N6"))</f>
        <v/>
      </c>
      <c r="O78" s="138" t="str">
        <f>IF(1=1,IF(E78="","",O46),N("K38"))</f>
        <v/>
      </c>
      <c r="P78" s="139" t="str">
        <f>IF(1=1,IF(M78="","",IF(AND(ISNUMBER(M78),M78&lt;1,N78="kg"),MAX(1,ROUND(M78*1000,0)),IF(AND(ISNUMBER(M78),M78&lt;1,N78="L"),MAX(1,ROUND(M78*100,0)),ROUND(M78,3)))),N("O38"))</f>
        <v/>
      </c>
      <c r="Q78" s="140" t="str">
        <f>IF(1=1,IF(M78="","",IF(AND(ISNUMBER(M78),M78&lt;1,N78="kg"),"g",IF(AND(ISNUMBER(M78),M78&lt;1,N78="L"),"cl",N78))),N("P38"))</f>
        <v/>
      </c>
      <c r="R78" s="161" t="str">
        <f>IF(1=1,IF(E78="","",IF(F78="","A CONTROLER",IF(NOT(ISNUMBER(F78)),"TEXTE",IF(OR(L78="",L78&lt;=0),"COMMANDE PRINCIPALE INCOMPLETE",IF(G78="","UNITE MANQUANTE",IF(COUNTIF(B384:B428,AE78)=0,"UNITE A CONTROLER","OK")))))),N("Q9"))</f>
        <v/>
      </c>
      <c r="S78" s="105"/>
      <c r="T78" s="141">
        <f t="shared" si="12"/>
        <v>0</v>
      </c>
      <c r="U78" s="133" t="str">
        <f>IF(1=1,IF(E78="","",U46),N("S38"))</f>
        <v/>
      </c>
      <c r="V78" s="133" t="str">
        <f>IF(1=1,IF(E78="","",V46),N("T38"))</f>
        <v/>
      </c>
      <c r="W78" s="135" t="str">
        <f>IF(1=1,IF(OR(U78="",V78="",NOT(ISNUMBER(U78)),NOT(ISNUMBER(V78)),U78=0),"",V78/U78),N("U38"))</f>
        <v/>
      </c>
      <c r="X78" s="136" t="str">
        <f>IF(1=1,IF(OR(W78="",NOT(ISNUMBER(F78))),"",F78*W78*IFERROR(INDEX(D384:D428,MATCH(AE78,B384:B428,0)),1)),N("V7"))</f>
        <v/>
      </c>
      <c r="Y78" s="137" t="str">
        <f>IF(1=1,IF(F78="","",IF(G78="","",IFERROR(INDEX(E384:E428,MATCH(AE78,B384:B428,0)),G78&amp;""))),N("W6"))</f>
        <v/>
      </c>
      <c r="Z78" s="142" t="str">
        <f>IF(1=1,IF(X78="","",IF(AND(ISNUMBER(X78),X78&lt;1,Y78="kg"),MAX(1,ROUND(X78*1000,0)),IF(AND(ISNUMBER(X78),X78&lt;1,Y78="L"),MAX(1,ROUND(X78*100,0)),ROUND(X78,3)))),N("X38"))</f>
        <v/>
      </c>
      <c r="AA78" s="143" t="str">
        <f>IF(1=1,IF(X78="","",IF(AND(ISNUMBER(X78),X78&lt;1,Y78="kg"),"g",IF(AND(ISNUMBER(X78),X78&lt;1,Y78="L"),"cl",Y78))),N("Y38"))</f>
        <v/>
      </c>
      <c r="AB78" s="123" t="str">
        <f>IF(1=1,IF(E78="","",IF(F78="","A CONTROLER",IF(NOT(ISNUMBER(F78)),"TEXTE",IF(OR(W78="",W78&lt;=0),"COMMANDE COUVERTS INCOMPLETE",IF(G78="","UNITE MANQUANTE",IF(COUNTIF(B384:B428,AE78)=0,"UNITE A CONTROLER","OK")))))),N("Z6"))</f>
        <v/>
      </c>
      <c r="AD78" s="144" t="str">
        <f>IF(1=1,IF(E78="","",AD46),N("AB38"))</f>
        <v/>
      </c>
      <c r="AE78" s="125" t="str">
        <f>IF(1=1,IF(G78="","",UPPER(TRIM(SUBSTITUTE(SUBSTITUTE(G78&amp;"",CHAR(160)," ")," "," ")))),N("AC38"))</f>
        <v/>
      </c>
    </row>
    <row r="79" spans="1:31" ht="15.75" x14ac:dyDescent="0.25">
      <c r="A79" s="160" t="str">
        <f>IF(1=1,IF(E79="","",A46),N("A39"))</f>
        <v/>
      </c>
      <c r="B79" s="127" t="str">
        <f>IF(1=1,IF(E79="","",B46),N("B39"))</f>
        <v/>
      </c>
      <c r="C79" s="127"/>
      <c r="D79" s="129" t="str">
        <f>IF(ISBLANK(E79),"",LARGE(D46:D78,1)+1)</f>
        <v/>
      </c>
      <c r="E79" s="130"/>
      <c r="F79" s="131"/>
      <c r="G79" s="170"/>
      <c r="H79" s="105"/>
      <c r="I79" s="132" t="str">
        <f>IF(1=1,IF(E79="","",I46),N("H39"))</f>
        <v/>
      </c>
      <c r="J79" s="133" t="str">
        <f>IF(1=1,IF(E79="","",J46),N("I39"))</f>
        <v/>
      </c>
      <c r="K79" s="134" t="str">
        <f>IF(1=1,IF(E79="","",K46),N("J39"))</f>
        <v/>
      </c>
      <c r="L79" s="135" t="str">
        <f>IF(1=1,IF(OR(J79="",O79="",NOT(ISNUMBER(J79)),NOT(ISNUMBER(O79)),J79=0),"",O79/J79),N("L39"))</f>
        <v/>
      </c>
      <c r="M79" s="136" t="str">
        <f>IF(1=1,IF(OR(L79="",NOT(ISNUMBER(F79))),"",F79*L79*IFERROR(INDEX(D384:D428,MATCH(AE79,B384:B428,0)),1)),N("M13"))</f>
        <v/>
      </c>
      <c r="N79" s="137" t="str">
        <f>IF(1=1,IF(F79="","",IF(G79="","",IFERROR(INDEX(E384:E428,MATCH(AE79,B384:B428,0)),G79&amp;""))),N("N6"))</f>
        <v/>
      </c>
      <c r="O79" s="138" t="str">
        <f>IF(1=1,IF(E79="","",O46),N("K39"))</f>
        <v/>
      </c>
      <c r="P79" s="139" t="str">
        <f>IF(1=1,IF(M79="","",IF(AND(ISNUMBER(M79),M79&lt;1,N79="kg"),MAX(1,ROUND(M79*1000,0)),IF(AND(ISNUMBER(M79),M79&lt;1,N79="L"),MAX(1,ROUND(M79*100,0)),ROUND(M79,3)))),N("O39"))</f>
        <v/>
      </c>
      <c r="Q79" s="140" t="str">
        <f>IF(1=1,IF(M79="","",IF(AND(ISNUMBER(M79),M79&lt;1,N79="kg"),"g",IF(AND(ISNUMBER(M79),M79&lt;1,N79="L"),"cl",N79))),N("P39"))</f>
        <v/>
      </c>
      <c r="R79" s="161" t="str">
        <f>IF(1=1,IF(E79="","",IF(F79="","A CONTROLER",IF(NOT(ISNUMBER(F79)),"TEXTE",IF(OR(L79="",L79&lt;=0),"COMMANDE PRINCIPALE INCOMPLETE",IF(G79="","UNITE MANQUANTE",IF(COUNTIF(B384:B428,AE79)=0,"UNITE A CONTROLER","OK")))))),N("Q9"))</f>
        <v/>
      </c>
      <c r="S79" s="105"/>
      <c r="T79" s="141">
        <f t="shared" si="12"/>
        <v>0</v>
      </c>
      <c r="U79" s="133" t="str">
        <f>IF(1=1,IF(E79="","",U46),N("S39"))</f>
        <v/>
      </c>
      <c r="V79" s="133" t="str">
        <f>IF(1=1,IF(E79="","",V46),N("T39"))</f>
        <v/>
      </c>
      <c r="W79" s="135" t="str">
        <f>IF(1=1,IF(OR(U79="",V79="",NOT(ISNUMBER(U79)),NOT(ISNUMBER(V79)),U79=0),"",V79/U79),N("U39"))</f>
        <v/>
      </c>
      <c r="X79" s="136" t="str">
        <f>IF(1=1,IF(OR(W79="",NOT(ISNUMBER(F79))),"",F79*W79*IFERROR(INDEX(D384:D428,MATCH(AE79,B384:B428,0)),1)),N("V7"))</f>
        <v/>
      </c>
      <c r="Y79" s="137" t="str">
        <f>IF(1=1,IF(F79="","",IF(G79="","",IFERROR(INDEX(E384:E428,MATCH(AE79,B384:B428,0)),G79&amp;""))),N("W6"))</f>
        <v/>
      </c>
      <c r="Z79" s="142" t="str">
        <f>IF(1=1,IF(X79="","",IF(AND(ISNUMBER(X79),X79&lt;1,Y79="kg"),MAX(1,ROUND(X79*1000,0)),IF(AND(ISNUMBER(X79),X79&lt;1,Y79="L"),MAX(1,ROUND(X79*100,0)),ROUND(X79,3)))),N("X39"))</f>
        <v/>
      </c>
      <c r="AA79" s="143" t="str">
        <f>IF(1=1,IF(X79="","",IF(AND(ISNUMBER(X79),X79&lt;1,Y79="kg"),"g",IF(AND(ISNUMBER(X79),X79&lt;1,Y79="L"),"cl",Y79))),N("Y39"))</f>
        <v/>
      </c>
      <c r="AB79" s="123" t="str">
        <f>IF(1=1,IF(E79="","",IF(F79="","A CONTROLER",IF(NOT(ISNUMBER(F79)),"TEXTE",IF(OR(W79="",W79&lt;=0),"COMMANDE COUVERTS INCOMPLETE",IF(G79="","UNITE MANQUANTE",IF(COUNTIF(B384:B428,AE79)=0,"UNITE A CONTROLER","OK")))))),N("Z6"))</f>
        <v/>
      </c>
      <c r="AD79" s="144" t="str">
        <f>IF(1=1,IF(E79="","",AD46),N("AB39"))</f>
        <v/>
      </c>
      <c r="AE79" s="125" t="str">
        <f>IF(1=1,IF(G79="","",UPPER(TRIM(SUBSTITUTE(SUBSTITUTE(G79&amp;"",CHAR(160)," ")," "," ")))),N("AC39"))</f>
        <v/>
      </c>
    </row>
    <row r="80" spans="1:31" ht="24" customHeight="1" x14ac:dyDescent="0.25">
      <c r="A80" s="160" t="str">
        <f>IF(1=1,IF(E80="","",A46),N("A40"))</f>
        <v/>
      </c>
      <c r="B80" s="127" t="str">
        <f>IF(1=1,IF(E80="","",B46),N("B40"))</f>
        <v/>
      </c>
      <c r="C80" s="127"/>
      <c r="D80" s="129" t="str">
        <f>IF(ISBLANK(E80),"",LARGE(D46:D79,1)+1)</f>
        <v/>
      </c>
      <c r="E80" s="130"/>
      <c r="F80" s="131"/>
      <c r="G80" s="170"/>
      <c r="H80" s="105"/>
      <c r="I80" s="132" t="str">
        <f>IF(1=1,IF(E80="","",I46),N("H40"))</f>
        <v/>
      </c>
      <c r="J80" s="133" t="str">
        <f>IF(1=1,IF(E80="","",J46),N("I40"))</f>
        <v/>
      </c>
      <c r="K80" s="134" t="str">
        <f>IF(1=1,IF(E80="","",K46),N("J40"))</f>
        <v/>
      </c>
      <c r="L80" s="135" t="str">
        <f>IF(1=1,IF(OR(J80="",O80="",NOT(ISNUMBER(J80)),NOT(ISNUMBER(O80)),J80=0),"",O80/J80),N("L40"))</f>
        <v/>
      </c>
      <c r="M80" s="146" t="str">
        <f>IF(1=1,IF(OR(L80="",NOT(ISNUMBER(F80))),"",F80*L80*IFERROR(INDEX(D384:D428,MATCH(AE80,B384:B428,0)),1)),N("M13"))</f>
        <v/>
      </c>
      <c r="N80" s="147" t="str">
        <f>IF(1=1,IF(F80="","",IF(G80="","",IFERROR(INDEX(E384:E428,MATCH(AE80,B384:B428,0)),G80&amp;""))),N("N6"))</f>
        <v/>
      </c>
      <c r="O80" s="138" t="str">
        <f>IF(1=1,IF(E80="","",O46),N("K40"))</f>
        <v/>
      </c>
      <c r="P80" s="139" t="str">
        <f>IF(1=1,IF(M80="","",IF(AND(ISNUMBER(M80),M80&lt;1,N80="kg"),MAX(1,ROUND(M80*1000,0)),IF(AND(ISNUMBER(M80),M80&lt;1,N80="L"),MAX(1,ROUND(M80*100,0)),ROUND(M80,3)))),N("O40"))</f>
        <v/>
      </c>
      <c r="Q80" s="140" t="str">
        <f>IF(1=1,IF(M80="","",IF(AND(ISNUMBER(M80),M80&lt;1,N80="kg"),"g",IF(AND(ISNUMBER(M80),M80&lt;1,N80="L"),"cl",N80))),N("P40"))</f>
        <v/>
      </c>
      <c r="R80" s="161" t="str">
        <f>IF(1=1,IF(E80="","",IF(F80="","A CONTROLER",IF(NOT(ISNUMBER(F80)),"TEXTE",IF(OR(L80="",L80&lt;=0),"COMMANDE PRINCIPALE INCOMPLETE",IF(G80="","UNITE MANQUANTE",IF(COUNTIF(B384:B428,AE80)=0,"UNITE A CONTROLER","OK")))))),N("Q9"))</f>
        <v/>
      </c>
      <c r="S80" s="105"/>
      <c r="T80" s="141">
        <f t="shared" si="12"/>
        <v>0</v>
      </c>
      <c r="U80" s="133" t="str">
        <f>IF(1=1,IF(E80="","",U46),N("S40"))</f>
        <v/>
      </c>
      <c r="V80" s="133" t="str">
        <f>IF(1=1,IF(E80="","",V46),N("T40"))</f>
        <v/>
      </c>
      <c r="W80" s="135" t="str">
        <f>IF(1=1,IF(OR(U80="",V80="",NOT(ISNUMBER(U80)),NOT(ISNUMBER(V80)),U80=0),"",V80/U80),N("U40"))</f>
        <v/>
      </c>
      <c r="X80" s="133" t="str">
        <f>IF(1=1,IF(OR(W80="",NOT(ISNUMBER(F80))),"",F80*W80*IFERROR(INDEX(D384:D428,MATCH(AE80,B384:B428,0)),1)),N("V7"))</f>
        <v/>
      </c>
      <c r="Y80" s="134" t="str">
        <f>IF(1=1,IF(F80="","",IF(G80="","",IFERROR(INDEX(E384:E428,MATCH(AE80,B384:B428,0)),G80&amp;""))),N("W6"))</f>
        <v/>
      </c>
      <c r="Z80" s="142" t="str">
        <f>IF(1=1,IF(X80="","",IF(AND(ISNUMBER(X80),X80&lt;1,Y80="kg"),MAX(1,ROUND(X80*1000,0)),IF(AND(ISNUMBER(X80),X80&lt;1,Y80="L"),MAX(1,ROUND(X80*100,0)),ROUND(X80,3)))),N("X40"))</f>
        <v/>
      </c>
      <c r="AA80" s="143" t="str">
        <f>IF(1=1,IF(X80="","",IF(AND(ISNUMBER(X80),X80&lt;1,Y80="kg"),"g",IF(AND(ISNUMBER(X80),X80&lt;1,Y80="L"),"cl",Y80))),N("Y40"))</f>
        <v/>
      </c>
      <c r="AB80" s="123" t="str">
        <f>IF(1=1,IF(E80="","",IF(F80="","A CONTROLER",IF(NOT(ISNUMBER(F80)),"TEXTE",IF(OR(W80="",W80&lt;=0),"COMMANDE COUVERTS INCOMPLETE",IF(G80="","UNITE MANQUANTE",IF(COUNTIF(B384:B428,AE80)=0,"UNITE A CONTROLER","OK")))))),N("Z6"))</f>
        <v/>
      </c>
      <c r="AD80" s="144" t="str">
        <f>IF(1=1,IF(E80="","",AD46),N("AB40"))</f>
        <v/>
      </c>
      <c r="AE80" s="125" t="str">
        <f>IF(1=1,IF(G80="","",UPPER(TRIM(SUBSTITUTE(SUBSTITUTE(G80&amp;"",CHAR(160)," ")," "," ")))),N("AC40"))</f>
        <v/>
      </c>
    </row>
    <row r="81" spans="1:33" ht="24" customHeight="1" x14ac:dyDescent="0.25">
      <c r="A81" s="198"/>
      <c r="B81" s="199" t="s">
        <v>233</v>
      </c>
      <c r="C81" s="200"/>
      <c r="D81" s="201" t="s">
        <v>239</v>
      </c>
      <c r="E81" s="200"/>
      <c r="F81" s="200"/>
      <c r="G81" s="200"/>
      <c r="H81" s="202"/>
      <c r="I81" s="200"/>
      <c r="J81" s="200"/>
      <c r="K81" s="200"/>
      <c r="L81" s="200"/>
      <c r="M81" s="200"/>
      <c r="N81" s="200"/>
      <c r="O81" s="200"/>
      <c r="P81" s="200" t="str">
        <f>D81</f>
        <v>SOUS-FAMILLE</v>
      </c>
      <c r="Q81" s="200"/>
      <c r="R81" s="200"/>
      <c r="S81" s="202"/>
      <c r="T81" s="203" t="s">
        <v>664</v>
      </c>
      <c r="U81" s="204" cm="1">
        <f t="array" ref="U81">SUMPRODUCT(LEN(E83:E117)-LEN(SUBSTITUTE(E83:E117,"*","")))</f>
        <v>0</v>
      </c>
      <c r="V81" s="200"/>
      <c r="W81" s="200" t="str">
        <f>D81</f>
        <v>SOUS-FAMILLE</v>
      </c>
      <c r="X81" s="200"/>
      <c r="Y81" s="200"/>
      <c r="Z81" s="200"/>
      <c r="AA81" s="200"/>
      <c r="AB81" s="205"/>
      <c r="AC81" s="200"/>
      <c r="AD81" s="200"/>
      <c r="AE81" s="206" t="str">
        <f>B83</f>
        <v>NOM DE LA RECETTE À SAISIR</v>
      </c>
    </row>
    <row r="82" spans="1:33" ht="32.25" thickBot="1" x14ac:dyDescent="0.3">
      <c r="A82" s="92" t="s">
        <v>155</v>
      </c>
      <c r="B82" s="92" t="s">
        <v>1</v>
      </c>
      <c r="C82" s="92"/>
      <c r="D82" s="92" t="s">
        <v>2</v>
      </c>
      <c r="E82" s="92" t="s">
        <v>117</v>
      </c>
      <c r="F82" s="92" t="s">
        <v>3</v>
      </c>
      <c r="G82" s="92" t="s">
        <v>4</v>
      </c>
      <c r="H82" s="81"/>
      <c r="I82" s="157" t="s">
        <v>5</v>
      </c>
      <c r="J82" s="92" t="s">
        <v>114</v>
      </c>
      <c r="K82" s="92" t="s">
        <v>4</v>
      </c>
      <c r="L82" s="92" t="s">
        <v>6</v>
      </c>
      <c r="M82" s="94" t="s">
        <v>7</v>
      </c>
      <c r="N82" s="94" t="s">
        <v>116</v>
      </c>
      <c r="O82" s="95" t="s">
        <v>115</v>
      </c>
      <c r="P82" s="96" t="s">
        <v>8</v>
      </c>
      <c r="Q82" s="97" t="s">
        <v>9</v>
      </c>
      <c r="R82" s="92" t="s">
        <v>10</v>
      </c>
      <c r="S82" s="81"/>
      <c r="T82" s="92" t="s">
        <v>117</v>
      </c>
      <c r="U82" s="98" t="s">
        <v>11</v>
      </c>
      <c r="V82" s="95" t="s">
        <v>12</v>
      </c>
      <c r="W82" s="92" t="s">
        <v>13</v>
      </c>
      <c r="X82" s="94" t="s">
        <v>7</v>
      </c>
      <c r="Y82" s="94" t="s">
        <v>116</v>
      </c>
      <c r="Z82" s="99" t="s">
        <v>8</v>
      </c>
      <c r="AA82" s="97" t="s">
        <v>9</v>
      </c>
      <c r="AB82" s="99" t="s">
        <v>10</v>
      </c>
      <c r="AC82" s="240"/>
      <c r="AD82" s="92" t="s">
        <v>14</v>
      </c>
      <c r="AE82" s="92" t="s">
        <v>15</v>
      </c>
      <c r="AG82" s="245" t="s">
        <v>5642</v>
      </c>
    </row>
    <row r="83" spans="1:33" ht="18.75" x14ac:dyDescent="0.25">
      <c r="A83" s="100" t="s">
        <v>5640</v>
      </c>
      <c r="B83" s="101" t="s">
        <v>20</v>
      </c>
      <c r="C83" s="101"/>
      <c r="D83" s="102">
        <v>0</v>
      </c>
      <c r="E83" s="103" t="s">
        <v>21</v>
      </c>
      <c r="F83" s="104">
        <v>10</v>
      </c>
      <c r="G83" s="8" t="s">
        <v>119</v>
      </c>
      <c r="H83" s="105"/>
      <c r="I83" s="106" t="str">
        <f>E83</f>
        <v>ÉLÉMENT PRINCIPAL À SAISIR</v>
      </c>
      <c r="J83" s="107">
        <f>F83</f>
        <v>10</v>
      </c>
      <c r="K83" s="108" t="str">
        <f>G83</f>
        <v>Quoi ?</v>
      </c>
      <c r="L83" s="109">
        <f>IF(1=1,IF(OR(J83="",O83="",NOT(ISNUMBER(J83)),NOT(ISNUMBER(O83)),J83=0),"",O83/J83),N("L6"))</f>
        <v>15</v>
      </c>
      <c r="M83" s="110">
        <f>IF(1=1,IF(OR(L83="",NOT(ISNUMBER(F83))),"",F83*L83*IFERROR(INDEX(D384:D428,MATCH(AE83,B384:B428,0)),1)),N("M13"))</f>
        <v>150</v>
      </c>
      <c r="N83" s="111" t="str">
        <f>IF(1=1,IF(F83="","",IF(G83="","",IFERROR(INDEX(E384:E428,MATCH(AE83,B384:B428,0)),G83&amp;""))),N("N6"))</f>
        <v>Quoi ?</v>
      </c>
      <c r="O83" s="112">
        <v>150</v>
      </c>
      <c r="P83" s="113">
        <f>IF(1=1,IF(M83="","",IF(AND(ISNUMBER(M83),M83&lt;1,N83="kg"),MAX(1,ROUND(M83*1000,0)),IF(AND(ISNUMBER(M83),M83&lt;1,N83="L"),MAX(1,ROUND(M83*100,0)),ROUND(M83,3)))),N("O6"))</f>
        <v>150</v>
      </c>
      <c r="Q83" s="114" t="str">
        <f>IF(1=1,IF(M83="","",IF(AND(ISNUMBER(M83),M83&lt;1,N83="kg"),"g",IF(AND(ISNUMBER(M83),M83&lt;1,N83="L"),"cl",N83))),N("P6"))</f>
        <v>Quoi ?</v>
      </c>
      <c r="R83" s="115" t="str">
        <f>IF(1=1,IF(E83="","",IF(F83="","A CONTROLER",IF(NOT(ISNUMBER(F83)),"TEXTE",IF(OR(L83="",L83&lt;=0),"COMMANDE PRINCIPALE INCOMPLETE",IF(G83="","UNITE MANQUANTE",IF(COUNTIF(B384:B428,AE83)=0,"UNITE A CONTROLER","OK")))))),N("Q9"))</f>
        <v>UNITE A CONTROLER</v>
      </c>
      <c r="S83" s="105"/>
      <c r="T83" s="159" t="str">
        <f>B83</f>
        <v>NOM DE LA RECETTE À SAISIR</v>
      </c>
      <c r="U83" s="117">
        <v>100</v>
      </c>
      <c r="V83" s="112">
        <v>150</v>
      </c>
      <c r="W83" s="118">
        <f>IF(1=1,IF(OR(U83="",V83="",NOT(ISNUMBER(U83)),NOT(ISNUMBER(V83)),U83=0),"",V83/U83),N("U6"))</f>
        <v>1.5</v>
      </c>
      <c r="X83" s="119">
        <f>IF(1=1,IF(OR(W83="",NOT(ISNUMBER(F83))),"",F83*W83*IFERROR(INDEX(D384:D428,MATCH(AE83,B384:B428,0)),1)),N("V7"))</f>
        <v>15</v>
      </c>
      <c r="Y83" s="120" t="str">
        <f>IF(1=1,IF(F83="","",IF(G83="","",IFERROR(INDEX(E384:E428,MATCH(AE83,B384:B428,0)),G83&amp;""))),N("W6"))</f>
        <v>Quoi ?</v>
      </c>
      <c r="Z83" s="121">
        <f>IF(1=1,IF(X83="","",IF(AND(ISNUMBER(X83),X83&lt;1,Y83="kg"),MAX(1,ROUND(X83*1000,0)),IF(AND(ISNUMBER(X83),X83&lt;1,Y83="L"),MAX(1,ROUND(X83*100,0)),ROUND(X83,3)))),N("X6"))</f>
        <v>15</v>
      </c>
      <c r="AA83" s="122" t="str">
        <f>IF(1=1,IF(X83="","",IF(AND(ISNUMBER(X83),X83&lt;1,Y83="kg"),"g",IF(AND(ISNUMBER(X83),X83&lt;1,Y83="L"),"cl",Y83))),N("Y6"))</f>
        <v>Quoi ?</v>
      </c>
      <c r="AB83" s="123" t="str">
        <f>IF(1=1,IF(E83="","",IF(F83="","A CONTROLER",IF(NOT(ISNUMBER(F83)),"TEXTE",IF(OR(W83="",W83&lt;=0),"COMMANDE COUVERTS INCOMPLETE",IF(G83="","UNITE MANQUANTE",IF(COUNTIF(B384:B428,AE83)=0,"UNITE A CONTROLER","OK")))))),N("Z6"))</f>
        <v>UNITE A CONTROLER</v>
      </c>
      <c r="AD83" s="124">
        <v>62</v>
      </c>
      <c r="AE83" s="125" t="str">
        <f>IF(1=1,IF(G83="","",UPPER(TRIM(SUBSTITUTE(SUBSTITUTE(G83&amp;"",CHAR(160)," ")," "," ")))),N("AC6"))</f>
        <v>QUOI ?</v>
      </c>
      <c r="AG83" s="8" t="s">
        <v>22</v>
      </c>
    </row>
    <row r="84" spans="1:33" ht="15.75" x14ac:dyDescent="0.25">
      <c r="A84" s="126" t="str">
        <f>IF(1=1,IF(E84="","",A83),N("A7"))</f>
        <v/>
      </c>
      <c r="B84" s="127" t="str">
        <f>IF(1=1,IF(E84="","",B83),N("B7"))</f>
        <v/>
      </c>
      <c r="C84" s="128"/>
      <c r="D84" s="129" t="str">
        <f>IF(ISBLANK(E84),"",LARGE(D83:D83,1)+1)</f>
        <v/>
      </c>
      <c r="E84" s="130"/>
      <c r="F84" s="131"/>
      <c r="G84" s="170"/>
      <c r="H84" s="105"/>
      <c r="I84" s="132" t="str">
        <f>IF(1=1,IF(E84="","",I83),N("H7"))</f>
        <v/>
      </c>
      <c r="J84" s="133" t="str">
        <f>IF(1=1,IF(E84="","",J83),N("I7"))</f>
        <v/>
      </c>
      <c r="K84" s="134" t="str">
        <f>IF(1=1,IF(E84="","",K83),N("J7"))</f>
        <v/>
      </c>
      <c r="L84" s="135" t="str">
        <f>IF(1=1,IF(OR(J84="",O84="",NOT(ISNUMBER(J84)),NOT(ISNUMBER(O84)),J84=0),"",O84/J84),N("L7"))</f>
        <v/>
      </c>
      <c r="M84" s="136" t="str">
        <f>IF(1=1,IF(OR(L84="",NOT(ISNUMBER(F84))),"",F84*L84*IFERROR(INDEX(D384:D428,MATCH(AE84,B384:B428,0)),1)),N("M13"))</f>
        <v/>
      </c>
      <c r="N84" s="137" t="str">
        <f>IF(1=1,IF(F84="","",IF(G84="","",IFERROR(INDEX(E384:E428,MATCH(AE84,B384:B428,0)),G84&amp;""))),N("N6"))</f>
        <v/>
      </c>
      <c r="O84" s="138" t="str">
        <f>IF(1=1,IF(E84="","",O83),N("K7"))</f>
        <v/>
      </c>
      <c r="P84" s="139" t="str">
        <f>IF(1=1,IF(M84="","",IF(AND(ISNUMBER(M84),M84&lt;1,N84="kg"),MAX(1,ROUND(M84*1000,0)),IF(AND(ISNUMBER(M84),M84&lt;1,N84="L"),MAX(1,ROUND(M84*100,0)),ROUND(M84,3)))),N("O7"))</f>
        <v/>
      </c>
      <c r="Q84" s="140" t="str">
        <f>IF(1=1,IF(M84="","",IF(AND(ISNUMBER(M84),M84&lt;1,N84="kg"),"g",IF(AND(ISNUMBER(M84),M84&lt;1,N84="L"),"cl",N84))),N("P7"))</f>
        <v/>
      </c>
      <c r="R84" s="161" t="str">
        <f>IF(1=1,IF(E84="","",IF(F84="","A CONTROLER",IF(NOT(ISNUMBER(F84)),"TEXTE",IF(OR(L84="",L84&lt;=0),"COMMANDE PRINCIPALE INCOMPLETE",IF(G84="","UNITE MANQUANTE",IF(COUNTIF(B384:B428,AE84)=0,"UNITE A CONTROLER","OK")))))),N("Q9"))</f>
        <v/>
      </c>
      <c r="S84" s="105"/>
      <c r="T84" s="141">
        <f t="shared" ref="T84:T117" si="13">E84</f>
        <v>0</v>
      </c>
      <c r="U84" s="133" t="str">
        <f>IF(1=1,IF(E84="","",U83),N("S7"))</f>
        <v/>
      </c>
      <c r="V84" s="133" t="str">
        <f>IF(1=1,IF(E84="","",V83),N("T7"))</f>
        <v/>
      </c>
      <c r="W84" s="135" t="str">
        <f>IF(1=1,IF(OR(U84="",V84="",NOT(ISNUMBER(U84)),NOT(ISNUMBER(V84)),U84=0),"",V84/U84),N("U7"))</f>
        <v/>
      </c>
      <c r="X84" s="136" t="str">
        <f>IF(1=1,IF(OR(W84="",NOT(ISNUMBER(F84))),"",F84*W84*IFERROR(INDEX(D384:D428,MATCH(AE84,B384:B428,0)),1)),N("V7"))</f>
        <v/>
      </c>
      <c r="Y84" s="137" t="str">
        <f>IF(1=1,IF(F84="","",IF(G84="","",IFERROR(INDEX(E384:E428,MATCH(AE84,B384:B428,0)),G84&amp;""))),N("W6"))</f>
        <v/>
      </c>
      <c r="Z84" s="142" t="str">
        <f>IF(1=1,IF(X84="","",IF(AND(ISNUMBER(X84),X84&lt;1,Y84="kg"),MAX(1,ROUND(X84*1000,0)),IF(AND(ISNUMBER(X84),X84&lt;1,Y84="L"),MAX(1,ROUND(X84*100,0)),ROUND(X84,3)))),N("X7"))</f>
        <v/>
      </c>
      <c r="AA84" s="143" t="str">
        <f>IF(1=1,IF(X84="","",IF(AND(ISNUMBER(X84),X84&lt;1,Y84="kg"),"g",IF(AND(ISNUMBER(X84),X84&lt;1,Y84="L"),"cl",Y84))),N("Y7"))</f>
        <v/>
      </c>
      <c r="AB84" s="123" t="str">
        <f>IF(1=1,IF(E84="","",IF(F84="","A CONTROLER",IF(NOT(ISNUMBER(F84)),"TEXTE",IF(OR(W84="",W84&lt;=0),"COMMANDE COUVERTS INCOMPLETE",IF(G84="","UNITE MANQUANTE",IF(COUNTIF(B384:B428,AE84)=0,"UNITE A CONTROLER","OK")))))),N("Z6"))</f>
        <v/>
      </c>
      <c r="AD84" s="144" t="str">
        <f>IF(1=1,IF(E84="","",AD83),N("AB7"))</f>
        <v/>
      </c>
      <c r="AE84" s="125" t="str">
        <f>IF(1=1,IF(G84="","",UPPER(TRIM(SUBSTITUTE(SUBSTITUTE(G84&amp;"",CHAR(160)," ")," "," ")))),N("AC7"))</f>
        <v/>
      </c>
      <c r="AG84" s="2" t="s">
        <v>25</v>
      </c>
    </row>
    <row r="85" spans="1:33" ht="15.75" x14ac:dyDescent="0.25">
      <c r="A85" s="126" t="str">
        <f>IF(1=1,IF(E85="","",A83),N("A8"))</f>
        <v/>
      </c>
      <c r="B85" s="127" t="str">
        <f>IF(1=1,IF(E85="","",B83),N("B8"))</f>
        <v/>
      </c>
      <c r="C85" s="128"/>
      <c r="D85" s="129" t="str">
        <f>IF(ISBLANK(E85),"",LARGE(D83:D84,1)+1)</f>
        <v/>
      </c>
      <c r="E85" s="130"/>
      <c r="F85" s="131"/>
      <c r="G85" s="170"/>
      <c r="H85" s="105"/>
      <c r="I85" s="132" t="str">
        <f>IF(1=1,IF(E85="","",I83),N("H8"))</f>
        <v/>
      </c>
      <c r="J85" s="133" t="str">
        <f>IF(1=1,IF(E85="","",J83),N("I8"))</f>
        <v/>
      </c>
      <c r="K85" s="134" t="str">
        <f>IF(1=1,IF(E85="","",K83),N("J8"))</f>
        <v/>
      </c>
      <c r="L85" s="135" t="str">
        <f>IF(1=1,IF(OR(J85="",O85="",NOT(ISNUMBER(J85)),NOT(ISNUMBER(O85)),J85=0),"",O85/J85),N("L8"))</f>
        <v/>
      </c>
      <c r="M85" s="136" t="str">
        <f>IF(1=1,IF(OR(L85="",NOT(ISNUMBER(F85))),"",F85*L85*IFERROR(INDEX(D384:D428,MATCH(AE85,B384:B428,0)),1)),N("M13"))</f>
        <v/>
      </c>
      <c r="N85" s="137" t="str">
        <f>IF(1=1,IF(F85="","",IF(G85="","",IFERROR(INDEX(E384:E428,MATCH(AE85,B384:B428,0)),G85&amp;""))),N("N6"))</f>
        <v/>
      </c>
      <c r="O85" s="138" t="str">
        <f>IF(1=1,IF(E85="","",O83),N("K8"))</f>
        <v/>
      </c>
      <c r="P85" s="139" t="str">
        <f>IF(1=1,IF(M85="","",IF(AND(ISNUMBER(M85),M85&lt;1,N85="kg"),MAX(1,ROUND(M85*1000,0)),IF(AND(ISNUMBER(M85),M85&lt;1,N85="L"),MAX(1,ROUND(M85*100,0)),ROUND(M85,3)))),N("O8"))</f>
        <v/>
      </c>
      <c r="Q85" s="140" t="str">
        <f>IF(1=1,IF(M85="","",IF(AND(ISNUMBER(M85),M85&lt;1,N85="kg"),"g",IF(AND(ISNUMBER(M85),M85&lt;1,N85="L"),"cl",N85))),N("P8"))</f>
        <v/>
      </c>
      <c r="R85" s="161" t="str">
        <f>IF(1=1,IF(E85="","",IF(F85="","A CONTROLER",IF(NOT(ISNUMBER(F85)),"TEXTE",IF(OR(L85="",L85&lt;=0),"COMMANDE PRINCIPALE INCOMPLETE",IF(G85="","UNITE MANQUANTE",IF(COUNTIF(B384:B428,AE85)=0,"UNITE A CONTROLER","OK")))))),N("Q9"))</f>
        <v/>
      </c>
      <c r="S85" s="105"/>
      <c r="T85" s="141">
        <f t="shared" si="13"/>
        <v>0</v>
      </c>
      <c r="U85" s="133" t="str">
        <f>IF(1=1,IF(E85="","",U83),N("S8"))</f>
        <v/>
      </c>
      <c r="V85" s="133" t="str">
        <f>IF(1=1,IF(E85="","",V83),N("T8"))</f>
        <v/>
      </c>
      <c r="W85" s="135" t="str">
        <f>IF(1=1,IF(OR(U85="",V85="",NOT(ISNUMBER(U85)),NOT(ISNUMBER(V85)),U85=0),"",V85/U85),N("U8"))</f>
        <v/>
      </c>
      <c r="X85" s="136" t="str">
        <f>IF(1=1,IF(OR(W85="",NOT(ISNUMBER(F85))),"",F85*W85*IFERROR(INDEX(D384:D428,MATCH(AE85,B384:B428,0)),1)),N("V7"))</f>
        <v/>
      </c>
      <c r="Y85" s="137" t="str">
        <f>IF(1=1,IF(F85="","",IF(G85="","",IFERROR(INDEX(E384:E428,MATCH(AE85,B384:B428,0)),G85&amp;""))),N("W6"))</f>
        <v/>
      </c>
      <c r="Z85" s="142" t="str">
        <f>IF(1=1,IF(X85="","",IF(AND(ISNUMBER(X85),X85&lt;1,Y85="kg"),MAX(1,ROUND(X85*1000,0)),IF(AND(ISNUMBER(X85),X85&lt;1,Y85="L"),MAX(1,ROUND(X85*100,0)),ROUND(X85,3)))),N("X8"))</f>
        <v/>
      </c>
      <c r="AA85" s="143" t="str">
        <f>IF(1=1,IF(X85="","",IF(AND(ISNUMBER(X85),X85&lt;1,Y85="kg"),"g",IF(AND(ISNUMBER(X85),X85&lt;1,Y85="L"),"cl",Y85))),N("Y8"))</f>
        <v/>
      </c>
      <c r="AB85" s="123" t="str">
        <f>IF(1=1,IF(E85="","",IF(F85="","A CONTROLER",IF(NOT(ISNUMBER(F85)),"TEXTE",IF(OR(W85="",W85&lt;=0),"COMMANDE COUVERTS INCOMPLETE",IF(G85="","UNITE MANQUANTE",IF(COUNTIF(B384:B428,AE85)=0,"UNITE A CONTROLER","OK")))))),N("Z6"))</f>
        <v/>
      </c>
      <c r="AD85" s="144" t="str">
        <f>IF(1=1,IF(E85="","",AD83),N("AB8"))</f>
        <v/>
      </c>
      <c r="AE85" s="125" t="str">
        <f>IF(1=1,IF(G85="","",UPPER(TRIM(SUBSTITUTE(SUBSTITUTE(G85&amp;"",CHAR(160)," ")," "," ")))),N("AC8"))</f>
        <v/>
      </c>
      <c r="AG85" s="9" t="s">
        <v>26</v>
      </c>
    </row>
    <row r="86" spans="1:33" ht="15.75" x14ac:dyDescent="0.25">
      <c r="A86" s="126" t="str">
        <f>IF(1=1,IF(E86="","",A83),N("A9"))</f>
        <v/>
      </c>
      <c r="B86" s="127" t="str">
        <f>IF(1=1,IF(E86="","",B83),N("B9"))</f>
        <v/>
      </c>
      <c r="C86" s="128"/>
      <c r="D86" s="129" t="str">
        <f>IF(ISBLANK(E86),"",LARGE(D83:D85,1)+1)</f>
        <v/>
      </c>
      <c r="E86" s="130"/>
      <c r="F86" s="131"/>
      <c r="G86" s="170"/>
      <c r="H86" s="105"/>
      <c r="I86" s="132" t="str">
        <f>IF(1=1,IF(E86="","",I83),N("H9"))</f>
        <v/>
      </c>
      <c r="J86" s="133" t="str">
        <f>IF(1=1,IF(E86="","",J83),N("I9"))</f>
        <v/>
      </c>
      <c r="K86" s="134" t="str">
        <f>IF(1=1,IF(E86="","",K83),N("J9"))</f>
        <v/>
      </c>
      <c r="L86" s="135" t="str">
        <f>IF(1=1,IF(OR(J86="",O86="",NOT(ISNUMBER(J86)),NOT(ISNUMBER(O86)),J86=0),"",O86/J86),N("L9"))</f>
        <v/>
      </c>
      <c r="M86" s="136" t="str">
        <f>IF(1=1,IF(OR(L86="",NOT(ISNUMBER(F86))),"",F86*L86*IFERROR(INDEX(D384:D428,MATCH(AE86,B384:B428,0)),1)),N("M13"))</f>
        <v/>
      </c>
      <c r="N86" s="137" t="str">
        <f>IF(1=1,IF(F86="","",IF(G86="","",IFERROR(INDEX(E384:E428,MATCH(AE86,B384:B428,0)),G86&amp;""))),N("N6"))</f>
        <v/>
      </c>
      <c r="O86" s="138" t="str">
        <f>IF(1=1,IF(E86="","",O83),N("K9"))</f>
        <v/>
      </c>
      <c r="P86" s="139" t="str">
        <f>IF(1=1,IF(M86="","",IF(AND(ISNUMBER(M86),M86&lt;1,N86="kg"),MAX(1,ROUND(M86*1000,0)),IF(AND(ISNUMBER(M86),M86&lt;1,N86="L"),MAX(1,ROUND(M86*100,0)),ROUND(M86,3)))),N("O9"))</f>
        <v/>
      </c>
      <c r="Q86" s="140" t="str">
        <f>IF(1=1,IF(M86="","",IF(AND(ISNUMBER(M86),M86&lt;1,N86="kg"),"g",IF(AND(ISNUMBER(M86),M86&lt;1,N86="L"),"cl",N86))),N("P9"))</f>
        <v/>
      </c>
      <c r="R86" s="161" t="str">
        <f>IF(1=1,IF(E86="","",IF(F86="","A CONTROLER",IF(NOT(ISNUMBER(F86)),"TEXTE",IF(OR(L86="",L86&lt;=0),"COMMANDE PRINCIPALE INCOMPLETE",IF(G86="","UNITE MANQUANTE",IF(COUNTIF(B384:B428,AE86)=0,"UNITE A CONTROLER","OK")))))),N("Q9"))</f>
        <v/>
      </c>
      <c r="S86" s="105"/>
      <c r="T86" s="141">
        <f t="shared" si="13"/>
        <v>0</v>
      </c>
      <c r="U86" s="133" t="str">
        <f>IF(1=1,IF(E86="","",U83),N("S9"))</f>
        <v/>
      </c>
      <c r="V86" s="133" t="str">
        <f>IF(1=1,IF(E86="","",V83),N("T9"))</f>
        <v/>
      </c>
      <c r="W86" s="135" t="str">
        <f>IF(1=1,IF(OR(U86="",V86="",NOT(ISNUMBER(U86)),NOT(ISNUMBER(V86)),U86=0),"",V86/U86),N("U9"))</f>
        <v/>
      </c>
      <c r="X86" s="136" t="str">
        <f>IF(1=1,IF(OR(W86="",NOT(ISNUMBER(F86))),"",F86*W86*IFERROR(INDEX(D384:D428,MATCH(AE86,B384:B428,0)),1)),N("V7"))</f>
        <v/>
      </c>
      <c r="Y86" s="137" t="str">
        <f>IF(1=1,IF(F86="","",IF(G86="","",IFERROR(INDEX(E384:E428,MATCH(AE86,B384:B428,0)),G86&amp;""))),N("W6"))</f>
        <v/>
      </c>
      <c r="Z86" s="142" t="str">
        <f>IF(1=1,IF(X86="","",IF(AND(ISNUMBER(X86),X86&lt;1,Y86="kg"),MAX(1,ROUND(X86*1000,0)),IF(AND(ISNUMBER(X86),X86&lt;1,Y86="L"),MAX(1,ROUND(X86*100,0)),ROUND(X86,3)))),N("X9"))</f>
        <v/>
      </c>
      <c r="AA86" s="143" t="str">
        <f>IF(1=1,IF(X86="","",IF(AND(ISNUMBER(X86),X86&lt;1,Y86="kg"),"g",IF(AND(ISNUMBER(X86),X86&lt;1,Y86="L"),"cl",Y86))),N("Y9"))</f>
        <v/>
      </c>
      <c r="AB86" s="123" t="str">
        <f>IF(1=1,IF(E86="","",IF(F86="","A CONTROLER",IF(NOT(ISNUMBER(F86)),"TEXTE",IF(OR(W86="",W86&lt;=0),"COMMANDE COUVERTS INCOMPLETE",IF(G86="","UNITE MANQUANTE",IF(COUNTIF(B384:B428,AE86)=0,"UNITE A CONTROLER","OK")))))),N("Z6"))</f>
        <v/>
      </c>
      <c r="AD86" s="144" t="str">
        <f>IF(1=1,IF(E86="","",AD83),N("AB9"))</f>
        <v/>
      </c>
      <c r="AE86" s="125" t="str">
        <f>IF(1=1,IF(G86="","",UPPER(TRIM(SUBSTITUTE(SUBSTITUTE(G86&amp;"",CHAR(160)," ")," "," ")))),N("AC9"))</f>
        <v/>
      </c>
      <c r="AG86" s="1" t="s">
        <v>28</v>
      </c>
    </row>
    <row r="87" spans="1:33" ht="15.75" x14ac:dyDescent="0.25">
      <c r="A87" s="126" t="str">
        <f>IF(1=1,IF(E87="","",A83),N("A10"))</f>
        <v/>
      </c>
      <c r="B87" s="127" t="str">
        <f>IF(1=1,IF(E87="","",B83),N("B10"))</f>
        <v/>
      </c>
      <c r="C87" s="128"/>
      <c r="D87" s="129" t="str">
        <f>IF(ISBLANK(E87),"",LARGE(D83:D86,1)+1)</f>
        <v/>
      </c>
      <c r="E87" s="130"/>
      <c r="F87" s="131"/>
      <c r="G87" s="170"/>
      <c r="H87" s="105"/>
      <c r="I87" s="132" t="str">
        <f>IF(1=1,IF(E87="","",I83),N("H10"))</f>
        <v/>
      </c>
      <c r="J87" s="133" t="str">
        <f>IF(1=1,IF(E87="","",J83),N("I10"))</f>
        <v/>
      </c>
      <c r="K87" s="134" t="str">
        <f>IF(1=1,IF(E87="","",K83),N("J10"))</f>
        <v/>
      </c>
      <c r="L87" s="135" t="str">
        <f>IF(1=1,IF(OR(J87="",O87="",NOT(ISNUMBER(J87)),NOT(ISNUMBER(O87)),J87=0),"",O87/J87),N("L10"))</f>
        <v/>
      </c>
      <c r="M87" s="136" t="str">
        <f>IF(1=1,IF(OR(L87="",NOT(ISNUMBER(F87))),"",F87*L87*IFERROR(INDEX(D384:D428,MATCH(AE87,B384:B428,0)),1)),N("M13"))</f>
        <v/>
      </c>
      <c r="N87" s="137" t="str">
        <f>IF(1=1,IF(F87="","",IF(G87="","",IFERROR(INDEX(E384:E428,MATCH(AE87,B384:B428,0)),G87&amp;""))),N("N6"))</f>
        <v/>
      </c>
      <c r="O87" s="138" t="str">
        <f>IF(1=1,IF(E87="","",O83),N("K10"))</f>
        <v/>
      </c>
      <c r="P87" s="139" t="str">
        <f>IF(1=1,IF(M87="","",IF(AND(ISNUMBER(M87),M87&lt;1,N87="kg"),MAX(1,ROUND(M87*1000,0)),IF(AND(ISNUMBER(M87),M87&lt;1,N87="L"),MAX(1,ROUND(M87*100,0)),ROUND(M87,3)))),N("O10"))</f>
        <v/>
      </c>
      <c r="Q87" s="140" t="str">
        <f>IF(1=1,IF(M87="","",IF(AND(ISNUMBER(M87),M87&lt;1,N87="kg"),"g",IF(AND(ISNUMBER(M87),M87&lt;1,N87="L"),"cl",N87))),N("P10"))</f>
        <v/>
      </c>
      <c r="R87" s="161" t="str">
        <f>IF(1=1,IF(E87="","",IF(F87="","A CONTROLER",IF(NOT(ISNUMBER(F87)),"TEXTE",IF(OR(L87="",L87&lt;=0),"COMMANDE PRINCIPALE INCOMPLETE",IF(G87="","UNITE MANQUANTE",IF(COUNTIF(B384:B428,AE87)=0,"UNITE A CONTROLER","OK")))))),N("Q9"))</f>
        <v/>
      </c>
      <c r="S87" s="105"/>
      <c r="T87" s="141">
        <f t="shared" si="13"/>
        <v>0</v>
      </c>
      <c r="U87" s="133" t="str">
        <f>IF(1=1,IF(E87="","",U83),N("S10"))</f>
        <v/>
      </c>
      <c r="V87" s="133" t="str">
        <f>IF(1=1,IF(E87="","",V83),N("T10"))</f>
        <v/>
      </c>
      <c r="W87" s="135" t="str">
        <f>IF(1=1,IF(OR(U87="",V87="",NOT(ISNUMBER(U87)),NOT(ISNUMBER(V87)),U87=0),"",V87/U87),N("U10"))</f>
        <v/>
      </c>
      <c r="X87" s="136" t="str">
        <f>IF(1=1,IF(OR(W87="",NOT(ISNUMBER(F87))),"",F87*W87*IFERROR(INDEX(D384:D428,MATCH(AE87,B384:B428,0)),1)),N("V7"))</f>
        <v/>
      </c>
      <c r="Y87" s="137" t="str">
        <f>IF(1=1,IF(F87="","",IF(G87="","",IFERROR(INDEX(E384:E428,MATCH(AE87,B384:B428,0)),G87&amp;""))),N("W6"))</f>
        <v/>
      </c>
      <c r="Z87" s="142" t="str">
        <f>IF(1=1,IF(X87="","",IF(AND(ISNUMBER(X87),X87&lt;1,Y87="kg"),MAX(1,ROUND(X87*1000,0)),IF(AND(ISNUMBER(X87),X87&lt;1,Y87="L"),MAX(1,ROUND(X87*100,0)),ROUND(X87,3)))),N("X10"))</f>
        <v/>
      </c>
      <c r="AA87" s="143" t="str">
        <f>IF(1=1,IF(X87="","",IF(AND(ISNUMBER(X87),X87&lt;1,Y87="kg"),"g",IF(AND(ISNUMBER(X87),X87&lt;1,Y87="L"),"cl",Y87))),N("Y10"))</f>
        <v/>
      </c>
      <c r="AB87" s="123" t="str">
        <f>IF(1=1,IF(E87="","",IF(F87="","A CONTROLER",IF(NOT(ISNUMBER(F87)),"TEXTE",IF(OR(W87="",W87&lt;=0),"COMMANDE COUVERTS INCOMPLETE",IF(G87="","UNITE MANQUANTE",IF(COUNTIF(B384:B428,AE87)=0,"UNITE A CONTROLER","OK")))))),N("Z6"))</f>
        <v/>
      </c>
      <c r="AD87" s="144" t="str">
        <f>IF(1=1,IF(E87="","",AD83),N("AB10"))</f>
        <v/>
      </c>
      <c r="AE87" s="125" t="str">
        <f>IF(1=1,IF(G87="","",UPPER(TRIM(SUBSTITUTE(SUBSTITUTE(G87&amp;"",CHAR(160)," ")," "," ")))),N("AC10"))</f>
        <v/>
      </c>
      <c r="AG87" s="1" t="s">
        <v>29</v>
      </c>
    </row>
    <row r="88" spans="1:33" ht="15.75" x14ac:dyDescent="0.25">
      <c r="A88" s="126" t="str">
        <f>IF(1=1,IF(E88="","",A83),N("A11"))</f>
        <v/>
      </c>
      <c r="B88" s="127" t="str">
        <f>IF(1=1,IF(E88="","",B83),N("B11"))</f>
        <v/>
      </c>
      <c r="C88" s="128"/>
      <c r="D88" s="129" t="str">
        <f>IF(ISBLANK(E88),"",LARGE(D83:D87,1)+1)</f>
        <v/>
      </c>
      <c r="E88" s="130"/>
      <c r="F88" s="131"/>
      <c r="G88" s="170"/>
      <c r="H88" s="105"/>
      <c r="I88" s="132" t="str">
        <f>IF(1=1,IF(E88="","",I83),N("H11"))</f>
        <v/>
      </c>
      <c r="J88" s="133" t="str">
        <f>IF(1=1,IF(E88="","",J83),N("I11"))</f>
        <v/>
      </c>
      <c r="K88" s="134" t="str">
        <f>IF(1=1,IF(E88="","",K83),N("J11"))</f>
        <v/>
      </c>
      <c r="L88" s="135" t="str">
        <f>IF(1=1,IF(OR(J88="",O88="",NOT(ISNUMBER(J88)),NOT(ISNUMBER(O88)),J88=0),"",O88/J88),N("L11"))</f>
        <v/>
      </c>
      <c r="M88" s="136" t="str">
        <f>IF(1=1,IF(OR(L88="",NOT(ISNUMBER(F88))),"",F88*L88*IFERROR(INDEX(D384:D428,MATCH(AE88,B384:B428,0)),1)),N("M13"))</f>
        <v/>
      </c>
      <c r="N88" s="137" t="str">
        <f>IF(1=1,IF(F88="","",IF(G88="","",IFERROR(INDEX(E384:E428,MATCH(AE88,B384:B428,0)),G88&amp;""))),N("N6"))</f>
        <v/>
      </c>
      <c r="O88" s="138" t="str">
        <f>IF(1=1,IF(E88="","",O83),N("K11"))</f>
        <v/>
      </c>
      <c r="P88" s="139" t="str">
        <f>IF(1=1,IF(M88="","",IF(AND(ISNUMBER(M88),M88&lt;1,N88="kg"),MAX(1,ROUND(M88*1000,0)),IF(AND(ISNUMBER(M88),M88&lt;1,N88="L"),MAX(1,ROUND(M88*100,0)),ROUND(M88,3)))),N("O11"))</f>
        <v/>
      </c>
      <c r="Q88" s="140" t="str">
        <f>IF(1=1,IF(M88="","",IF(AND(ISNUMBER(M88),M88&lt;1,N88="kg"),"g",IF(AND(ISNUMBER(M88),M88&lt;1,N88="L"),"cl",N88))),N("P11"))</f>
        <v/>
      </c>
      <c r="R88" s="161" t="str">
        <f>IF(1=1,IF(E88="","",IF(F88="","A CONTROLER",IF(NOT(ISNUMBER(F88)),"TEXTE",IF(OR(L88="",L88&lt;=0),"COMMANDE PRINCIPALE INCOMPLETE",IF(G88="","UNITE MANQUANTE",IF(COUNTIF(B384:B428,AE88)=0,"UNITE A CONTROLER","OK")))))),N("Q9"))</f>
        <v/>
      </c>
      <c r="S88" s="105"/>
      <c r="T88" s="141">
        <f t="shared" si="13"/>
        <v>0</v>
      </c>
      <c r="U88" s="133" t="str">
        <f>IF(1=1,IF(E88="","",U83),N("S11"))</f>
        <v/>
      </c>
      <c r="V88" s="133" t="str">
        <f>IF(1=1,IF(E88="","",V83),N("T11"))</f>
        <v/>
      </c>
      <c r="W88" s="135" t="str">
        <f>IF(1=1,IF(OR(U88="",V88="",NOT(ISNUMBER(U88)),NOT(ISNUMBER(V88)),U88=0),"",V88/U88),N("U11"))</f>
        <v/>
      </c>
      <c r="X88" s="136" t="str">
        <f>IF(1=1,IF(OR(W88="",NOT(ISNUMBER(F88))),"",F88*W88*IFERROR(INDEX(D384:D428,MATCH(AE88,B384:B428,0)),1)),N("V7"))</f>
        <v/>
      </c>
      <c r="Y88" s="137" t="str">
        <f>IF(1=1,IF(F88="","",IF(G88="","",IFERROR(INDEX(E384:E428,MATCH(AE88,B384:B428,0)),G88&amp;""))),N("W6"))</f>
        <v/>
      </c>
      <c r="Z88" s="142" t="str">
        <f>IF(1=1,IF(X88="","",IF(AND(ISNUMBER(X88),X88&lt;1,Y88="kg"),MAX(1,ROUND(X88*1000,0)),IF(AND(ISNUMBER(X88),X88&lt;1,Y88="L"),MAX(1,ROUND(X88*100,0)),ROUND(X88,3)))),N("X11"))</f>
        <v/>
      </c>
      <c r="AA88" s="143" t="str">
        <f>IF(1=1,IF(X88="","",IF(AND(ISNUMBER(X88),X88&lt;1,Y88="kg"),"g",IF(AND(ISNUMBER(X88),X88&lt;1,Y88="L"),"cl",Y88))),N("Y11"))</f>
        <v/>
      </c>
      <c r="AB88" s="123" t="str">
        <f>IF(1=1,IF(E88="","",IF(F88="","A CONTROLER",IF(NOT(ISNUMBER(F88)),"TEXTE",IF(OR(W88="",W88&lt;=0),"COMMANDE COUVERTS INCOMPLETE",IF(G88="","UNITE MANQUANTE",IF(COUNTIF(B384:B428,AE88)=0,"UNITE A CONTROLER","OK")))))),N("Z6"))</f>
        <v/>
      </c>
      <c r="AD88" s="144" t="str">
        <f>IF(1=1,IF(E88="","",AD83),N("AB11"))</f>
        <v/>
      </c>
      <c r="AE88" s="125" t="str">
        <f>IF(1=1,IF(G88="","",UPPER(TRIM(SUBSTITUTE(SUBSTITUTE(G88&amp;"",CHAR(160)," ")," "," ")))),N("AC11"))</f>
        <v/>
      </c>
      <c r="AG88" s="1" t="s">
        <v>30</v>
      </c>
    </row>
    <row r="89" spans="1:33" ht="15.75" x14ac:dyDescent="0.25">
      <c r="A89" s="126" t="str">
        <f>IF(1=1,IF(E89="","",A83),N("A12"))</f>
        <v/>
      </c>
      <c r="B89" s="127" t="str">
        <f>IF(1=1,IF(E89="","",B83),N("B12"))</f>
        <v/>
      </c>
      <c r="C89" s="128"/>
      <c r="D89" s="129" t="str">
        <f>IF(ISBLANK(E89),"",LARGE(D83:D88,1)+1)</f>
        <v/>
      </c>
      <c r="E89" s="130"/>
      <c r="F89" s="131"/>
      <c r="G89" s="170"/>
      <c r="H89" s="105"/>
      <c r="I89" s="132" t="str">
        <f>IF(1=1,IF(E89="","",I83),N("H12"))</f>
        <v/>
      </c>
      <c r="J89" s="133" t="str">
        <f>IF(1=1,IF(E89="","",J83),N("I12"))</f>
        <v/>
      </c>
      <c r="K89" s="134" t="str">
        <f>IF(1=1,IF(E89="","",K83),N("J12"))</f>
        <v/>
      </c>
      <c r="L89" s="135" t="str">
        <f>IF(1=1,IF(OR(J89="",O89="",NOT(ISNUMBER(J89)),NOT(ISNUMBER(O89)),J89=0),"",O89/J89),N("L12"))</f>
        <v/>
      </c>
      <c r="M89" s="136" t="str">
        <f>IF(1=1,IF(OR(L89="",NOT(ISNUMBER(F89))),"",F89*L89*IFERROR(INDEX(D384:D428,MATCH(AE89,B384:B428,0)),1)),N("M13"))</f>
        <v/>
      </c>
      <c r="N89" s="137" t="str">
        <f>IF(1=1,IF(F89="","",IF(G89="","",IFERROR(INDEX(E384:E428,MATCH(AE89,B384:B428,0)),G89&amp;""))),N("N6"))</f>
        <v/>
      </c>
      <c r="O89" s="138" t="str">
        <f>IF(1=1,IF(E89="","",O83),N("K12"))</f>
        <v/>
      </c>
      <c r="P89" s="139" t="str">
        <f>IF(1=1,IF(M89="","",IF(AND(ISNUMBER(M89),M89&lt;1,N89="kg"),MAX(1,ROUND(M89*1000,0)),IF(AND(ISNUMBER(M89),M89&lt;1,N89="L"),MAX(1,ROUND(M89*100,0)),ROUND(M89,3)))),N("O12"))</f>
        <v/>
      </c>
      <c r="Q89" s="140" t="str">
        <f>IF(1=1,IF(M89="","",IF(AND(ISNUMBER(M89),M89&lt;1,N89="kg"),"g",IF(AND(ISNUMBER(M89),M89&lt;1,N89="L"),"cl",N89))),N("P12"))</f>
        <v/>
      </c>
      <c r="R89" s="161" t="str">
        <f>IF(1=1,IF(E89="","",IF(F89="","A CONTROLER",IF(NOT(ISNUMBER(F89)),"TEXTE",IF(OR(L89="",L89&lt;=0),"COMMANDE PRINCIPALE INCOMPLETE",IF(G89="","UNITE MANQUANTE",IF(COUNTIF(B384:B428,AE89)=0,"UNITE A CONTROLER","OK")))))),N("Q9"))</f>
        <v/>
      </c>
      <c r="S89" s="105"/>
      <c r="T89" s="141">
        <f t="shared" si="13"/>
        <v>0</v>
      </c>
      <c r="U89" s="133" t="str">
        <f>IF(1=1,IF(E89="","",U83),N("S12"))</f>
        <v/>
      </c>
      <c r="V89" s="133" t="str">
        <f>IF(1=1,IF(E89="","",V83),N("T12"))</f>
        <v/>
      </c>
      <c r="W89" s="135" t="str">
        <f>IF(1=1,IF(OR(U89="",V89="",NOT(ISNUMBER(U89)),NOT(ISNUMBER(V89)),U89=0),"",V89/U89),N("U12"))</f>
        <v/>
      </c>
      <c r="X89" s="136" t="str">
        <f>IF(1=1,IF(OR(W89="",NOT(ISNUMBER(F89))),"",F89*W89*IFERROR(INDEX(D384:D428,MATCH(AE89,B384:B428,0)),1)),N("V7"))</f>
        <v/>
      </c>
      <c r="Y89" s="137" t="str">
        <f>IF(1=1,IF(F89="","",IF(G89="","",IFERROR(INDEX(E384:E428,MATCH(AE89,B384:B428,0)),G89&amp;""))),N("W6"))</f>
        <v/>
      </c>
      <c r="Z89" s="142" t="str">
        <f>IF(1=1,IF(X89="","",IF(AND(ISNUMBER(X89),X89&lt;1,Y89="kg"),MAX(1,ROUND(X89*1000,0)),IF(AND(ISNUMBER(X89),X89&lt;1,Y89="L"),MAX(1,ROUND(X89*100,0)),ROUND(X89,3)))),N("X12"))</f>
        <v/>
      </c>
      <c r="AA89" s="143" t="str">
        <f>IF(1=1,IF(X89="","",IF(AND(ISNUMBER(X89),X89&lt;1,Y89="kg"),"g",IF(AND(ISNUMBER(X89),X89&lt;1,Y89="L"),"cl",Y89))),N("Y12"))</f>
        <v/>
      </c>
      <c r="AB89" s="123" t="str">
        <f>IF(1=1,IF(E89="","",IF(F89="","A CONTROLER",IF(NOT(ISNUMBER(F89)),"TEXTE",IF(OR(W89="",W89&lt;=0),"COMMANDE COUVERTS INCOMPLETE",IF(G89="","UNITE MANQUANTE",IF(COUNTIF(B384:B428,AE89)=0,"UNITE A CONTROLER","OK")))))),N("Z6"))</f>
        <v/>
      </c>
      <c r="AD89" s="144" t="str">
        <f>IF(1=1,IF(E89="","",AD83),N("AB12"))</f>
        <v/>
      </c>
      <c r="AE89" s="125" t="str">
        <f>IF(1=1,IF(G89="","",UPPER(TRIM(SUBSTITUTE(SUBSTITUTE(G89&amp;"",CHAR(160)," ")," "," ")))),N("AC12"))</f>
        <v/>
      </c>
      <c r="AG89" s="4" t="s">
        <v>31</v>
      </c>
    </row>
    <row r="90" spans="1:33" ht="15.75" x14ac:dyDescent="0.25">
      <c r="A90" s="126" t="str">
        <f>IF(1=1,IF(E90="","",A83),N("A13"))</f>
        <v/>
      </c>
      <c r="B90" s="127" t="str">
        <f>IF(1=1,IF(E90="","",B83),N("B13"))</f>
        <v/>
      </c>
      <c r="C90" s="128"/>
      <c r="D90" s="129" t="str">
        <f>IF(ISBLANK(E90),"",LARGE(D83:D89,1)+1)</f>
        <v/>
      </c>
      <c r="E90" s="130"/>
      <c r="F90" s="131"/>
      <c r="G90" s="170"/>
      <c r="H90" s="105"/>
      <c r="I90" s="132" t="str">
        <f>IF(1=1,IF(E90="","",I83),N("H13"))</f>
        <v/>
      </c>
      <c r="J90" s="133" t="str">
        <f>IF(1=1,IF(E90="","",J83),N("I13"))</f>
        <v/>
      </c>
      <c r="K90" s="134" t="str">
        <f>IF(1=1,IF(E90="","",K83),N("J13"))</f>
        <v/>
      </c>
      <c r="L90" s="135" t="str">
        <f>IF(1=1,IF(OR(J90="",O90="",NOT(ISNUMBER(J90)),NOT(ISNUMBER(O90)),J90=0),"",O90/J90),N("L13"))</f>
        <v/>
      </c>
      <c r="M90" s="136" t="str">
        <f>IF(1=1,IF(OR(L90="",NOT(ISNUMBER(F90))),"",F90*L90*IFERROR(INDEX(D384:D428,MATCH(AE90,B384:B428,0)),1)),N("M13"))</f>
        <v/>
      </c>
      <c r="N90" s="137" t="str">
        <f>IF(1=1,IF(F90="","",IF(G90="","",IFERROR(INDEX(E384:E428,MATCH(AE90,B384:B428,0)),G90&amp;""))),N("N6"))</f>
        <v/>
      </c>
      <c r="O90" s="138" t="str">
        <f>IF(1=1,IF(E90="","",O83),N("K13"))</f>
        <v/>
      </c>
      <c r="P90" s="139" t="str">
        <f>IF(1=1,IF(M90="","",IF(AND(ISNUMBER(M90),M90&lt;1,N90="kg"),MAX(1,ROUND(M90*1000,0)),IF(AND(ISNUMBER(M90),M90&lt;1,N90="L"),MAX(1,ROUND(M90*100,0)),ROUND(M90,3)))),N("O13"))</f>
        <v/>
      </c>
      <c r="Q90" s="140" t="str">
        <f>IF(1=1,IF(M90="","",IF(AND(ISNUMBER(M90),M90&lt;1,N90="kg"),"g",IF(AND(ISNUMBER(M90),M90&lt;1,N90="L"),"cl",N90))),N("P13"))</f>
        <v/>
      </c>
      <c r="R90" s="161" t="str">
        <f>IF(1=1,IF(E90="","",IF(F90="","A CONTROLER",IF(NOT(ISNUMBER(F90)),"TEXTE",IF(OR(L90="",L90&lt;=0),"COMMANDE PRINCIPALE INCOMPLETE",IF(G90="","UNITE MANQUANTE",IF(COUNTIF(B384:B428,AE90)=0,"UNITE A CONTROLER","OK")))))),N("Q9"))</f>
        <v/>
      </c>
      <c r="S90" s="105"/>
      <c r="T90" s="141">
        <f t="shared" si="13"/>
        <v>0</v>
      </c>
      <c r="U90" s="133" t="str">
        <f>IF(1=1,IF(E90="","",U83),N("S13"))</f>
        <v/>
      </c>
      <c r="V90" s="133" t="str">
        <f>IF(1=1,IF(E90="","",V83),N("T13"))</f>
        <v/>
      </c>
      <c r="W90" s="135" t="str">
        <f>IF(1=1,IF(OR(U90="",V90="",NOT(ISNUMBER(U90)),NOT(ISNUMBER(V90)),U90=0),"",V90/U90),N("U13"))</f>
        <v/>
      </c>
      <c r="X90" s="136" t="str">
        <f>IF(1=1,IF(OR(W90="",NOT(ISNUMBER(F90))),"",F90*W90*IFERROR(INDEX(D384:D428,MATCH(AE90,B384:B428,0)),1)),N("V7"))</f>
        <v/>
      </c>
      <c r="Y90" s="137" t="str">
        <f>IF(1=1,IF(F90="","",IF(G90="","",IFERROR(INDEX(E384:E428,MATCH(AE90,B384:B428,0)),G90&amp;""))),N("W6"))</f>
        <v/>
      </c>
      <c r="Z90" s="142" t="str">
        <f>IF(1=1,IF(X90="","",IF(AND(ISNUMBER(X90),X90&lt;1,Y90="kg"),MAX(1,ROUND(X90*1000,0)),IF(AND(ISNUMBER(X90),X90&lt;1,Y90="L"),MAX(1,ROUND(X90*100,0)),ROUND(X90,3)))),N("X13"))</f>
        <v/>
      </c>
      <c r="AA90" s="143" t="str">
        <f>IF(1=1,IF(X90="","",IF(AND(ISNUMBER(X90),X90&lt;1,Y90="kg"),"g",IF(AND(ISNUMBER(X90),X90&lt;1,Y90="L"),"cl",Y90))),N("Y13"))</f>
        <v/>
      </c>
      <c r="AB90" s="123" t="str">
        <f>IF(1=1,IF(E90="","",IF(F90="","A CONTROLER",IF(NOT(ISNUMBER(F90)),"TEXTE",IF(OR(W90="",W90&lt;=0),"COMMANDE COUVERTS INCOMPLETE",IF(G90="","UNITE MANQUANTE",IF(COUNTIF(B384:B428,AE90)=0,"UNITE A CONTROLER","OK")))))),N("Z6"))</f>
        <v/>
      </c>
      <c r="AD90" s="144" t="str">
        <f>IF(1=1,IF(E90="","",AD83),N("AB13"))</f>
        <v/>
      </c>
      <c r="AE90" s="125" t="str">
        <f>IF(1=1,IF(G90="","",UPPER(TRIM(SUBSTITUTE(SUBSTITUTE(G90&amp;"",CHAR(160)," ")," "," ")))),N("AC13"))</f>
        <v/>
      </c>
      <c r="AG90" s="4" t="s">
        <v>32</v>
      </c>
    </row>
    <row r="91" spans="1:33" ht="15.75" x14ac:dyDescent="0.25">
      <c r="A91" s="126" t="str">
        <f>IF(1=1,IF(E91="","",A83),N("A14"))</f>
        <v/>
      </c>
      <c r="B91" s="127" t="str">
        <f>IF(1=1,IF(E91="","",B83),N("B14"))</f>
        <v/>
      </c>
      <c r="C91" s="128"/>
      <c r="D91" s="129" t="str">
        <f>IF(ISBLANK(E91),"",LARGE(D83:D90,1)+1)</f>
        <v/>
      </c>
      <c r="E91" s="130"/>
      <c r="F91" s="131"/>
      <c r="G91" s="170"/>
      <c r="H91" s="105"/>
      <c r="I91" s="132" t="str">
        <f>IF(1=1,IF(E91="","",I83),N("H14"))</f>
        <v/>
      </c>
      <c r="J91" s="133" t="str">
        <f>IF(1=1,IF(E91="","",J83),N("I14"))</f>
        <v/>
      </c>
      <c r="K91" s="134" t="str">
        <f>IF(1=1,IF(E91="","",K83),N("J14"))</f>
        <v/>
      </c>
      <c r="L91" s="135" t="str">
        <f>IF(1=1,IF(OR(J91="",O91="",NOT(ISNUMBER(J91)),NOT(ISNUMBER(O91)),J91=0),"",O91/J91),N("L14"))</f>
        <v/>
      </c>
      <c r="M91" s="136" t="str">
        <f>IF(1=1,IF(OR(L91="",NOT(ISNUMBER(F91))),"",F91*L91*IFERROR(INDEX(D384:D428,MATCH(AE91,B384:B428,0)),1)),N("M13"))</f>
        <v/>
      </c>
      <c r="N91" s="137" t="str">
        <f>IF(1=1,IF(F91="","",IF(G91="","",IFERROR(INDEX(E384:E428,MATCH(AE91,B384:B428,0)),G91&amp;""))),N("N6"))</f>
        <v/>
      </c>
      <c r="O91" s="138" t="str">
        <f>IF(1=1,IF(E91="","",O83),N("K14"))</f>
        <v/>
      </c>
      <c r="P91" s="139" t="str">
        <f>IF(1=1,IF(M91="","",IF(AND(ISNUMBER(M91),M91&lt;1,N91="kg"),MAX(1,ROUND(M91*1000,0)),IF(AND(ISNUMBER(M91),M91&lt;1,N91="L"),MAX(1,ROUND(M91*100,0)),ROUND(M91,3)))),N("O14"))</f>
        <v/>
      </c>
      <c r="Q91" s="140" t="str">
        <f>IF(1=1,IF(M91="","",IF(AND(ISNUMBER(M91),M91&lt;1,N91="kg"),"g",IF(AND(ISNUMBER(M91),M91&lt;1,N91="L"),"cl",N91))),N("P14"))</f>
        <v/>
      </c>
      <c r="R91" s="161" t="str">
        <f>IF(1=1,IF(E91="","",IF(F91="","A CONTROLER",IF(NOT(ISNUMBER(F91)),"TEXTE",IF(OR(L91="",L91&lt;=0),"COMMANDE PRINCIPALE INCOMPLETE",IF(G91="","UNITE MANQUANTE",IF(COUNTIF(B384:B428,AE91)=0,"UNITE A CONTROLER","OK")))))),N("Q9"))</f>
        <v/>
      </c>
      <c r="S91" s="105"/>
      <c r="T91" s="141">
        <f t="shared" si="13"/>
        <v>0</v>
      </c>
      <c r="U91" s="133" t="str">
        <f>IF(1=1,IF(E91="","",U83),N("S14"))</f>
        <v/>
      </c>
      <c r="V91" s="133" t="str">
        <f>IF(1=1,IF(E91="","",V83),N("T14"))</f>
        <v/>
      </c>
      <c r="W91" s="135" t="str">
        <f>IF(1=1,IF(OR(U91="",V91="",NOT(ISNUMBER(U91)),NOT(ISNUMBER(V91)),U91=0),"",V91/U91),N("U14"))</f>
        <v/>
      </c>
      <c r="X91" s="136" t="str">
        <f>IF(1=1,IF(OR(W91="",NOT(ISNUMBER(F91))),"",F91*W91*IFERROR(INDEX(D384:D428,MATCH(AE91,B384:B428,0)),1)),N("V7"))</f>
        <v/>
      </c>
      <c r="Y91" s="137" t="str">
        <f>IF(1=1,IF(F91="","",IF(G91="","",IFERROR(INDEX(E384:E428,MATCH(AE91,B384:B428,0)),G91&amp;""))),N("W6"))</f>
        <v/>
      </c>
      <c r="Z91" s="142" t="str">
        <f>IF(1=1,IF(X91="","",IF(AND(ISNUMBER(X91),X91&lt;1,Y91="kg"),MAX(1,ROUND(X91*1000,0)),IF(AND(ISNUMBER(X91),X91&lt;1,Y91="L"),MAX(1,ROUND(X91*100,0)),ROUND(X91,3)))),N("X14"))</f>
        <v/>
      </c>
      <c r="AA91" s="143" t="str">
        <f>IF(1=1,IF(X91="","",IF(AND(ISNUMBER(X91),X91&lt;1,Y91="kg"),"g",IF(AND(ISNUMBER(X91),X91&lt;1,Y91="L"),"cl",Y91))),N("Y14"))</f>
        <v/>
      </c>
      <c r="AB91" s="123" t="str">
        <f>IF(1=1,IF(E91="","",IF(F91="","A CONTROLER",IF(NOT(ISNUMBER(F91)),"TEXTE",IF(OR(W91="",W91&lt;=0),"COMMANDE COUVERTS INCOMPLETE",IF(G91="","UNITE MANQUANTE",IF(COUNTIF(B384:B428,AE91)=0,"UNITE A CONTROLER","OK")))))),N("Z6"))</f>
        <v/>
      </c>
      <c r="AD91" s="144" t="str">
        <f>IF(1=1,IF(E91="","",AD83),N("AB14"))</f>
        <v/>
      </c>
      <c r="AE91" s="125" t="str">
        <f>IF(1=1,IF(G91="","",UPPER(TRIM(SUBSTITUTE(SUBSTITUTE(G91&amp;"",CHAR(160)," ")," "," ")))),N("AC14"))</f>
        <v/>
      </c>
      <c r="AG91" s="4" t="s">
        <v>33</v>
      </c>
    </row>
    <row r="92" spans="1:33" ht="15.75" x14ac:dyDescent="0.25">
      <c r="A92" s="126" t="str">
        <f>IF(1=1,IF(E92="","",A83),N("A15"))</f>
        <v/>
      </c>
      <c r="B92" s="127" t="str">
        <f>IF(1=1,IF(E92="","",B83),N("B15"))</f>
        <v/>
      </c>
      <c r="C92" s="128"/>
      <c r="D92" s="129" t="str">
        <f>IF(ISBLANK(E92),"",LARGE(D83:D91,1)+1)</f>
        <v/>
      </c>
      <c r="E92" s="130"/>
      <c r="F92" s="131"/>
      <c r="G92" s="170"/>
      <c r="H92" s="105"/>
      <c r="I92" s="132" t="str">
        <f>IF(1=1,IF(E92="","",I83),N("H15"))</f>
        <v/>
      </c>
      <c r="J92" s="133" t="str">
        <f>IF(1=1,IF(E92="","",J83),N("I15"))</f>
        <v/>
      </c>
      <c r="K92" s="134" t="str">
        <f>IF(1=1,IF(E92="","",K83),N("J15"))</f>
        <v/>
      </c>
      <c r="L92" s="135" t="str">
        <f>IF(1=1,IF(OR(J92="",O92="",NOT(ISNUMBER(J92)),NOT(ISNUMBER(O92)),J92=0),"",O92/J92),N("L15"))</f>
        <v/>
      </c>
      <c r="M92" s="136" t="str">
        <f>IF(1=1,IF(OR(L92="",NOT(ISNUMBER(F92))),"",F92*L92*IFERROR(INDEX(D384:D428,MATCH(AE92,B384:B428,0)),1)),N("M13"))</f>
        <v/>
      </c>
      <c r="N92" s="137" t="str">
        <f>IF(1=1,IF(F92="","",IF(G92="","",IFERROR(INDEX(E384:E428,MATCH(AE92,B384:B428,0)),G92&amp;""))),N("N6"))</f>
        <v/>
      </c>
      <c r="O92" s="138" t="str">
        <f>IF(1=1,IF(E92="","",O83),N("K15"))</f>
        <v/>
      </c>
      <c r="P92" s="139" t="str">
        <f>IF(1=1,IF(M92="","",IF(AND(ISNUMBER(M92),M92&lt;1,N92="kg"),MAX(1,ROUND(M92*1000,0)),IF(AND(ISNUMBER(M92),M92&lt;1,N92="L"),MAX(1,ROUND(M92*100,0)),ROUND(M92,3)))),N("O15"))</f>
        <v/>
      </c>
      <c r="Q92" s="140" t="str">
        <f>IF(1=1,IF(M92="","",IF(AND(ISNUMBER(M92),M92&lt;1,N92="kg"),"g",IF(AND(ISNUMBER(M92),M92&lt;1,N92="L"),"cl",N92))),N("P15"))</f>
        <v/>
      </c>
      <c r="R92" s="161" t="str">
        <f>IF(1=1,IF(E92="","",IF(F92="","A CONTROLER",IF(NOT(ISNUMBER(F92)),"TEXTE",IF(OR(L92="",L92&lt;=0),"COMMANDE PRINCIPALE INCOMPLETE",IF(G92="","UNITE MANQUANTE",IF(COUNTIF(B384:B428,AE92)=0,"UNITE A CONTROLER","OK")))))),N("Q9"))</f>
        <v/>
      </c>
      <c r="S92" s="105"/>
      <c r="T92" s="141">
        <f t="shared" si="13"/>
        <v>0</v>
      </c>
      <c r="U92" s="133" t="str">
        <f>IF(1=1,IF(E92="","",U83),N("S15"))</f>
        <v/>
      </c>
      <c r="V92" s="133" t="str">
        <f>IF(1=1,IF(E92="","",V83),N("T15"))</f>
        <v/>
      </c>
      <c r="W92" s="135" t="str">
        <f>IF(1=1,IF(OR(U92="",V92="",NOT(ISNUMBER(U92)),NOT(ISNUMBER(V92)),U92=0),"",V92/U92),N("U15"))</f>
        <v/>
      </c>
      <c r="X92" s="136" t="str">
        <f>IF(1=1,IF(OR(W92="",NOT(ISNUMBER(F92))),"",F92*W92*IFERROR(INDEX(D384:D428,MATCH(AE92,B384:B428,0)),1)),N("V7"))</f>
        <v/>
      </c>
      <c r="Y92" s="137" t="str">
        <f>IF(1=1,IF(F92="","",IF(G92="","",IFERROR(INDEX(E384:E428,MATCH(AE92,B384:B428,0)),G92&amp;""))),N("W6"))</f>
        <v/>
      </c>
      <c r="Z92" s="142" t="str">
        <f>IF(1=1,IF(X92="","",IF(AND(ISNUMBER(X92),X92&lt;1,Y92="kg"),MAX(1,ROUND(X92*1000,0)),IF(AND(ISNUMBER(X92),X92&lt;1,Y92="L"),MAX(1,ROUND(X92*100,0)),ROUND(X92,3)))),N("X15"))</f>
        <v/>
      </c>
      <c r="AA92" s="143" t="str">
        <f>IF(1=1,IF(X92="","",IF(AND(ISNUMBER(X92),X92&lt;1,Y92="kg"),"g",IF(AND(ISNUMBER(X92),X92&lt;1,Y92="L"),"cl",Y92))),N("Y15"))</f>
        <v/>
      </c>
      <c r="AB92" s="123" t="str">
        <f>IF(1=1,IF(E92="","",IF(F92="","A CONTROLER",IF(NOT(ISNUMBER(F92)),"TEXTE",IF(OR(W92="",W92&lt;=0),"COMMANDE COUVERTS INCOMPLETE",IF(G92="","UNITE MANQUANTE",IF(COUNTIF(B384:B428,AE92)=0,"UNITE A CONTROLER","OK")))))),N("Z6"))</f>
        <v/>
      </c>
      <c r="AD92" s="144" t="str">
        <f>IF(1=1,IF(E92="","",AD83),N("AB15"))</f>
        <v/>
      </c>
      <c r="AE92" s="125" t="str">
        <f>IF(1=1,IF(G92="","",UPPER(TRIM(SUBSTITUTE(SUBSTITUTE(G92&amp;"",CHAR(160)," ")," "," ")))),N("AC15"))</f>
        <v/>
      </c>
      <c r="AG92" s="5" t="s">
        <v>34</v>
      </c>
    </row>
    <row r="93" spans="1:33" ht="15.75" x14ac:dyDescent="0.25">
      <c r="A93" s="126" t="str">
        <f>IF(1=1,IF(E93="","",A83),N("A16"))</f>
        <v/>
      </c>
      <c r="B93" s="127" t="str">
        <f>IF(1=1,IF(E93="","",B83),N("B16"))</f>
        <v/>
      </c>
      <c r="C93" s="128"/>
      <c r="D93" s="129" t="str">
        <f>IF(ISBLANK(E93),"",LARGE(D83:D92,1)+1)</f>
        <v/>
      </c>
      <c r="E93" s="130"/>
      <c r="F93" s="131"/>
      <c r="G93" s="170"/>
      <c r="H93" s="105"/>
      <c r="I93" s="132" t="str">
        <f>IF(1=1,IF(E93="","",I83),N("H16"))</f>
        <v/>
      </c>
      <c r="J93" s="133" t="str">
        <f>IF(1=1,IF(E93="","",J83),N("I16"))</f>
        <v/>
      </c>
      <c r="K93" s="134" t="str">
        <f>IF(1=1,IF(E93="","",K83),N("J16"))</f>
        <v/>
      </c>
      <c r="L93" s="135" t="str">
        <f>IF(1=1,IF(OR(J93="",O93="",NOT(ISNUMBER(J93)),NOT(ISNUMBER(O93)),J93=0),"",O93/J93),N("L16"))</f>
        <v/>
      </c>
      <c r="M93" s="136" t="str">
        <f>IF(1=1,IF(OR(L93="",NOT(ISNUMBER(F93))),"",F93*L93*IFERROR(INDEX(D384:D428,MATCH(AE93,B384:B428,0)),1)),N("M13"))</f>
        <v/>
      </c>
      <c r="N93" s="137" t="str">
        <f>IF(1=1,IF(F93="","",IF(G93="","",IFERROR(INDEX(E384:E428,MATCH(AE93,B384:B428,0)),G93&amp;""))),N("N6"))</f>
        <v/>
      </c>
      <c r="O93" s="138" t="str">
        <f>IF(1=1,IF(E93="","",O83),N("K16"))</f>
        <v/>
      </c>
      <c r="P93" s="139" t="str">
        <f>IF(1=1,IF(M93="","",IF(AND(ISNUMBER(M93),M93&lt;1,N93="kg"),MAX(1,ROUND(M93*1000,0)),IF(AND(ISNUMBER(M93),M93&lt;1,N93="L"),MAX(1,ROUND(M93*100,0)),ROUND(M93,3)))),N("O16"))</f>
        <v/>
      </c>
      <c r="Q93" s="140" t="str">
        <f>IF(1=1,IF(M93="","",IF(AND(ISNUMBER(M93),M93&lt;1,N93="kg"),"g",IF(AND(ISNUMBER(M93),M93&lt;1,N93="L"),"cl",N93))),N("P16"))</f>
        <v/>
      </c>
      <c r="R93" s="161" t="str">
        <f>IF(1=1,IF(E93="","",IF(F93="","A CONTROLER",IF(NOT(ISNUMBER(F93)),"TEXTE",IF(OR(L93="",L93&lt;=0),"COMMANDE PRINCIPALE INCOMPLETE",IF(G93="","UNITE MANQUANTE",IF(COUNTIF(B384:B428,AE93)=0,"UNITE A CONTROLER","OK")))))),N("Q9"))</f>
        <v/>
      </c>
      <c r="S93" s="105"/>
      <c r="T93" s="141">
        <f t="shared" si="13"/>
        <v>0</v>
      </c>
      <c r="U93" s="133" t="str">
        <f>IF(1=1,IF(E93="","",U83),N("S16"))</f>
        <v/>
      </c>
      <c r="V93" s="133" t="str">
        <f>IF(1=1,IF(E93="","",V83),N("T16"))</f>
        <v/>
      </c>
      <c r="W93" s="135" t="str">
        <f>IF(1=1,IF(OR(U93="",V93="",NOT(ISNUMBER(U93)),NOT(ISNUMBER(V93)),U93=0),"",V93/U93),N("U16"))</f>
        <v/>
      </c>
      <c r="X93" s="136" t="str">
        <f>IF(1=1,IF(OR(W93="",NOT(ISNUMBER(F93))),"",F93*W93*IFERROR(INDEX(D384:D428,MATCH(AE93,B384:B428,0)),1)),N("V7"))</f>
        <v/>
      </c>
      <c r="Y93" s="137" t="str">
        <f>IF(1=1,IF(F93="","",IF(G93="","",IFERROR(INDEX(E384:E428,MATCH(AE93,B384:B428,0)),G93&amp;""))),N("W6"))</f>
        <v/>
      </c>
      <c r="Z93" s="142" t="str">
        <f>IF(1=1,IF(X93="","",IF(AND(ISNUMBER(X93),X93&lt;1,Y93="kg"),MAX(1,ROUND(X93*1000,0)),IF(AND(ISNUMBER(X93),X93&lt;1,Y93="L"),MAX(1,ROUND(X93*100,0)),ROUND(X93,3)))),N("X16"))</f>
        <v/>
      </c>
      <c r="AA93" s="143" t="str">
        <f>IF(1=1,IF(X93="","",IF(AND(ISNUMBER(X93),X93&lt;1,Y93="kg"),"g",IF(AND(ISNUMBER(X93),X93&lt;1,Y93="L"),"cl",Y93))),N("Y16"))</f>
        <v/>
      </c>
      <c r="AB93" s="123" t="str">
        <f>IF(1=1,IF(E93="","",IF(F93="","A CONTROLER",IF(NOT(ISNUMBER(F93)),"TEXTE",IF(OR(W93="",W93&lt;=0),"COMMANDE COUVERTS INCOMPLETE",IF(G93="","UNITE MANQUANTE",IF(COUNTIF(B384:B428,AE93)=0,"UNITE A CONTROLER","OK")))))),N("Z6"))</f>
        <v/>
      </c>
      <c r="AD93" s="144" t="str">
        <f>IF(1=1,IF(E93="","",AD83),N("AB16"))</f>
        <v/>
      </c>
      <c r="AE93" s="125" t="str">
        <f>IF(1=1,IF(G93="","",UPPER(TRIM(SUBSTITUTE(SUBSTITUTE(G93&amp;"",CHAR(160)," ")," "," ")))),N("AC16"))</f>
        <v/>
      </c>
      <c r="AG93" s="5" t="s">
        <v>35</v>
      </c>
    </row>
    <row r="94" spans="1:33" ht="15.75" x14ac:dyDescent="0.25">
      <c r="A94" s="126" t="str">
        <f>IF(1=1,IF(E94="","",A83),N("A17"))</f>
        <v/>
      </c>
      <c r="B94" s="127" t="str">
        <f>IF(1=1,IF(E94="","",B83),N("B17"))</f>
        <v/>
      </c>
      <c r="C94" s="128"/>
      <c r="D94" s="129" t="str">
        <f>IF(ISBLANK(E94),"",LARGE(D83:D93,1)+1)</f>
        <v/>
      </c>
      <c r="E94" s="130"/>
      <c r="F94" s="131"/>
      <c r="G94" s="170"/>
      <c r="H94" s="105"/>
      <c r="I94" s="132" t="str">
        <f>IF(1=1,IF(E94="","",I83),N("H17"))</f>
        <v/>
      </c>
      <c r="J94" s="133" t="str">
        <f>IF(1=1,IF(E94="","",J83),N("I17"))</f>
        <v/>
      </c>
      <c r="K94" s="134" t="str">
        <f>IF(1=1,IF(E94="","",K83),N("J17"))</f>
        <v/>
      </c>
      <c r="L94" s="135" t="str">
        <f>IF(1=1,IF(OR(J94="",O94="",NOT(ISNUMBER(J94)),NOT(ISNUMBER(O94)),J94=0),"",O94/J94),N("L17"))</f>
        <v/>
      </c>
      <c r="M94" s="136" t="str">
        <f>IF(1=1,IF(OR(L94="",NOT(ISNUMBER(F94))),"",F94*L94*IFERROR(INDEX(D384:D428,MATCH(AE94,B384:B428,0)),1)),N("M13"))</f>
        <v/>
      </c>
      <c r="N94" s="137" t="str">
        <f>IF(1=1,IF(F94="","",IF(G94="","",IFERROR(INDEX(E384:E428,MATCH(AE94,B384:B428,0)),G94&amp;""))),N("N6"))</f>
        <v/>
      </c>
      <c r="O94" s="138" t="str">
        <f>IF(1=1,IF(E94="","",O83),N("K17"))</f>
        <v/>
      </c>
      <c r="P94" s="139" t="str">
        <f>IF(1=1,IF(M94="","",IF(AND(ISNUMBER(M94),M94&lt;1,N94="kg"),MAX(1,ROUND(M94*1000,0)),IF(AND(ISNUMBER(M94),M94&lt;1,N94="L"),MAX(1,ROUND(M94*100,0)),ROUND(M94,3)))),N("O17"))</f>
        <v/>
      </c>
      <c r="Q94" s="140" t="str">
        <f>IF(1=1,IF(M94="","",IF(AND(ISNUMBER(M94),M94&lt;1,N94="kg"),"g",IF(AND(ISNUMBER(M94),M94&lt;1,N94="L"),"cl",N94))),N("P17"))</f>
        <v/>
      </c>
      <c r="R94" s="161" t="str">
        <f>IF(1=1,IF(E94="","",IF(F94="","A CONTROLER",IF(NOT(ISNUMBER(F94)),"TEXTE",IF(OR(L94="",L94&lt;=0),"COMMANDE PRINCIPALE INCOMPLETE",IF(G94="","UNITE MANQUANTE",IF(COUNTIF(B384:B428,AE94)=0,"UNITE A CONTROLER","OK")))))),N("Q9"))</f>
        <v/>
      </c>
      <c r="S94" s="105"/>
      <c r="T94" s="141">
        <f t="shared" si="13"/>
        <v>0</v>
      </c>
      <c r="U94" s="133" t="str">
        <f>IF(1=1,IF(E94="","",U83),N("S17"))</f>
        <v/>
      </c>
      <c r="V94" s="133" t="str">
        <f>IF(1=1,IF(E94="","",V83),N("T17"))</f>
        <v/>
      </c>
      <c r="W94" s="135" t="str">
        <f>IF(1=1,IF(OR(U94="",V94="",NOT(ISNUMBER(U94)),NOT(ISNUMBER(V94)),U94=0),"",V94/U94),N("U17"))</f>
        <v/>
      </c>
      <c r="X94" s="136" t="str">
        <f>IF(1=1,IF(OR(W94="",NOT(ISNUMBER(F94))),"",F94*W94*IFERROR(INDEX(D384:D428,MATCH(AE94,B384:B428,0)),1)),N("V7"))</f>
        <v/>
      </c>
      <c r="Y94" s="137" t="str">
        <f>IF(1=1,IF(F94="","",IF(G94="","",IFERROR(INDEX(E384:E428,MATCH(AE94,B384:B428,0)),G94&amp;""))),N("W6"))</f>
        <v/>
      </c>
      <c r="Z94" s="142" t="str">
        <f>IF(1=1,IF(X94="","",IF(AND(ISNUMBER(X94),X94&lt;1,Y94="kg"),MAX(1,ROUND(X94*1000,0)),IF(AND(ISNUMBER(X94),X94&lt;1,Y94="L"),MAX(1,ROUND(X94*100,0)),ROUND(X94,3)))),N("X17"))</f>
        <v/>
      </c>
      <c r="AA94" s="143" t="str">
        <f>IF(1=1,IF(X94="","",IF(AND(ISNUMBER(X94),X94&lt;1,Y94="kg"),"g",IF(AND(ISNUMBER(X94),X94&lt;1,Y94="L"),"cl",Y94))),N("Y17"))</f>
        <v/>
      </c>
      <c r="AB94" s="123" t="str">
        <f>IF(1=1,IF(E94="","",IF(F94="","A CONTROLER",IF(NOT(ISNUMBER(F94)),"TEXTE",IF(OR(W94="",W94&lt;=0),"COMMANDE COUVERTS INCOMPLETE",IF(G94="","UNITE MANQUANTE",IF(COUNTIF(B384:B428,AE94)=0,"UNITE A CONTROLER","OK")))))),N("Z6"))</f>
        <v/>
      </c>
      <c r="AD94" s="144" t="str">
        <f>IF(1=1,IF(E94="","",AD83),N("AB17"))</f>
        <v/>
      </c>
      <c r="AE94" s="125" t="str">
        <f>IF(1=1,IF(G94="","",UPPER(TRIM(SUBSTITUTE(SUBSTITUTE(G94&amp;"",CHAR(160)," ")," "," ")))),N("AC17"))</f>
        <v/>
      </c>
      <c r="AG94" s="5" t="s">
        <v>225</v>
      </c>
    </row>
    <row r="95" spans="1:33" ht="15.75" x14ac:dyDescent="0.25">
      <c r="A95" s="126" t="str">
        <f>IF(1=1,IF(E95="","",A83),N("A18"))</f>
        <v/>
      </c>
      <c r="B95" s="127" t="str">
        <f>IF(1=1,IF(E95="","",B83),N("B18"))</f>
        <v/>
      </c>
      <c r="C95" s="128"/>
      <c r="D95" s="129" t="str">
        <f>IF(ISBLANK(E95),"",LARGE(D83:D94,1)+1)</f>
        <v/>
      </c>
      <c r="E95" s="130"/>
      <c r="F95" s="131"/>
      <c r="G95" s="170"/>
      <c r="H95" s="105"/>
      <c r="I95" s="132" t="str">
        <f>IF(1=1,IF(E95="","",I83),N("H18"))</f>
        <v/>
      </c>
      <c r="J95" s="133" t="str">
        <f>IF(1=1,IF(E95="","",J83),N("I18"))</f>
        <v/>
      </c>
      <c r="K95" s="134" t="str">
        <f>IF(1=1,IF(E95="","",K83),N("J18"))</f>
        <v/>
      </c>
      <c r="L95" s="135" t="str">
        <f>IF(1=1,IF(OR(J95="",O95="",NOT(ISNUMBER(J95)),NOT(ISNUMBER(O95)),J95=0),"",O95/J95),N("L18"))</f>
        <v/>
      </c>
      <c r="M95" s="136" t="str">
        <f>IF(1=1,IF(OR(L95="",NOT(ISNUMBER(F95))),"",F95*L95*IFERROR(INDEX(D384:D428,MATCH(AE95,B384:B428,0)),1)),N("M13"))</f>
        <v/>
      </c>
      <c r="N95" s="137" t="str">
        <f>IF(1=1,IF(F95="","",IF(G95="","",IFERROR(INDEX(E384:E428,MATCH(AE95,B384:B428,0)),G95&amp;""))),N("N6"))</f>
        <v/>
      </c>
      <c r="O95" s="138" t="str">
        <f>IF(1=1,IF(E95="","",O83),N("K18"))</f>
        <v/>
      </c>
      <c r="P95" s="139" t="str">
        <f>IF(1=1,IF(M95="","",IF(AND(ISNUMBER(M95),M95&lt;1,N95="kg"),MAX(1,ROUND(M95*1000,0)),IF(AND(ISNUMBER(M95),M95&lt;1,N95="L"),MAX(1,ROUND(M95*100,0)),ROUND(M95,3)))),N("O18"))</f>
        <v/>
      </c>
      <c r="Q95" s="140" t="str">
        <f>IF(1=1,IF(M95="","",IF(AND(ISNUMBER(M95),M95&lt;1,N95="kg"),"g",IF(AND(ISNUMBER(M95),M95&lt;1,N95="L"),"cl",N95))),N("P18"))</f>
        <v/>
      </c>
      <c r="R95" s="161" t="str">
        <f>IF(1=1,IF(E95="","",IF(F95="","A CONTROLER",IF(NOT(ISNUMBER(F95)),"TEXTE",IF(OR(L95="",L95&lt;=0),"COMMANDE PRINCIPALE INCOMPLETE",IF(G95="","UNITE MANQUANTE",IF(COUNTIF(B384:B428,AE95)=0,"UNITE A CONTROLER","OK")))))),N("Q9"))</f>
        <v/>
      </c>
      <c r="S95" s="105"/>
      <c r="T95" s="141">
        <f t="shared" si="13"/>
        <v>0</v>
      </c>
      <c r="U95" s="133" t="str">
        <f>IF(1=1,IF(E95="","",U83),N("S18"))</f>
        <v/>
      </c>
      <c r="V95" s="133" t="str">
        <f>IF(1=1,IF(E95="","",V83),N("T18"))</f>
        <v/>
      </c>
      <c r="W95" s="135" t="str">
        <f>IF(1=1,IF(OR(U95="",V95="",NOT(ISNUMBER(U95)),NOT(ISNUMBER(V95)),U95=0),"",V95/U95),N("U18"))</f>
        <v/>
      </c>
      <c r="X95" s="136" t="str">
        <f>IF(1=1,IF(OR(W95="",NOT(ISNUMBER(F95))),"",F95*W95*IFERROR(INDEX(D384:D428,MATCH(AE95,B384:B428,0)),1)),N("V7"))</f>
        <v/>
      </c>
      <c r="Y95" s="137" t="str">
        <f>IF(1=1,IF(F95="","",IF(G95="","",IFERROR(INDEX(E384:E428,MATCH(AE95,B384:B428,0)),G95&amp;""))),N("W6"))</f>
        <v/>
      </c>
      <c r="Z95" s="142" t="str">
        <f>IF(1=1,IF(X95="","",IF(AND(ISNUMBER(X95),X95&lt;1,Y95="kg"),MAX(1,ROUND(X95*1000,0)),IF(AND(ISNUMBER(X95),X95&lt;1,Y95="L"),MAX(1,ROUND(X95*100,0)),ROUND(X95,3)))),N("X18"))</f>
        <v/>
      </c>
      <c r="AA95" s="143" t="str">
        <f>IF(1=1,IF(X95="","",IF(AND(ISNUMBER(X95),X95&lt;1,Y95="kg"),"g",IF(AND(ISNUMBER(X95),X95&lt;1,Y95="L"),"cl",Y95))),N("Y18"))</f>
        <v/>
      </c>
      <c r="AB95" s="123" t="str">
        <f>IF(1=1,IF(E95="","",IF(F95="","A CONTROLER",IF(NOT(ISNUMBER(F95)),"TEXTE",IF(OR(W95="",W95&lt;=0),"COMMANDE COUVERTS INCOMPLETE",IF(G95="","UNITE MANQUANTE",IF(COUNTIF(B384:B428,AE95)=0,"UNITE A CONTROLER","OK")))))),N("Z6"))</f>
        <v/>
      </c>
      <c r="AD95" s="144" t="str">
        <f>IF(1=1,IF(E95="","",AD83),N("AB18"))</f>
        <v/>
      </c>
      <c r="AE95" s="125" t="str">
        <f>IF(1=1,IF(G95="","",UPPER(TRIM(SUBSTITUTE(SUBSTITUTE(G95&amp;"",CHAR(160)," ")," "," ")))),N("AC18"))</f>
        <v/>
      </c>
      <c r="AG95" s="5" t="s">
        <v>36</v>
      </c>
    </row>
    <row r="96" spans="1:33" ht="15.75" x14ac:dyDescent="0.25">
      <c r="A96" s="126" t="str">
        <f>IF(1=1,IF(E96="","",A83),N("A19"))</f>
        <v/>
      </c>
      <c r="B96" s="127" t="str">
        <f>IF(1=1,IF(E96="","",B83),N("B19"))</f>
        <v/>
      </c>
      <c r="C96" s="128"/>
      <c r="D96" s="129" t="str">
        <f>IF(ISBLANK(E96),"",LARGE(D83:D95,1)+1)</f>
        <v/>
      </c>
      <c r="E96" s="130"/>
      <c r="F96" s="131"/>
      <c r="G96" s="170"/>
      <c r="H96" s="105"/>
      <c r="I96" s="132" t="str">
        <f>IF(1=1,IF(E96="","",I83),N("H19"))</f>
        <v/>
      </c>
      <c r="J96" s="133" t="str">
        <f>IF(1=1,IF(E96="","",J83),N("I19"))</f>
        <v/>
      </c>
      <c r="K96" s="134" t="str">
        <f>IF(1=1,IF(E96="","",K83),N("J19"))</f>
        <v/>
      </c>
      <c r="L96" s="135" t="str">
        <f>IF(1=1,IF(OR(J96="",O96="",NOT(ISNUMBER(J96)),NOT(ISNUMBER(O96)),J96=0),"",O96/J96),N("L19"))</f>
        <v/>
      </c>
      <c r="M96" s="136" t="str">
        <f>IF(1=1,IF(OR(L96="",NOT(ISNUMBER(F96))),"",F96*L96*IFERROR(INDEX(D384:D428,MATCH(AE96,B384:B428,0)),1)),N("M13"))</f>
        <v/>
      </c>
      <c r="N96" s="137" t="str">
        <f>IF(1=1,IF(F96="","",IF(G96="","",IFERROR(INDEX(E384:E428,MATCH(AE96,B384:B428,0)),G96&amp;""))),N("N6"))</f>
        <v/>
      </c>
      <c r="O96" s="138" t="str">
        <f>IF(1=1,IF(E96="","",O83),N("K19"))</f>
        <v/>
      </c>
      <c r="P96" s="139" t="str">
        <f>IF(1=1,IF(M96="","",IF(AND(ISNUMBER(M96),M96&lt;1,N96="kg"),MAX(1,ROUND(M96*1000,0)),IF(AND(ISNUMBER(M96),M96&lt;1,N96="L"),MAX(1,ROUND(M96*100,0)),ROUND(M96,3)))),N("O19"))</f>
        <v/>
      </c>
      <c r="Q96" s="140" t="str">
        <f>IF(1=1,IF(M96="","",IF(AND(ISNUMBER(M96),M96&lt;1,N96="kg"),"g",IF(AND(ISNUMBER(M96),M96&lt;1,N96="L"),"cl",N96))),N("P19"))</f>
        <v/>
      </c>
      <c r="R96" s="161" t="str">
        <f>IF(1=1,IF(E96="","",IF(F96="","A CONTROLER",IF(NOT(ISNUMBER(F96)),"TEXTE",IF(OR(L96="",L96&lt;=0),"COMMANDE PRINCIPALE INCOMPLETE",IF(G96="","UNITE MANQUANTE",IF(COUNTIF(B384:B428,AE96)=0,"UNITE A CONTROLER","OK")))))),N("Q9"))</f>
        <v/>
      </c>
      <c r="S96" s="105"/>
      <c r="T96" s="141">
        <f t="shared" si="13"/>
        <v>0</v>
      </c>
      <c r="U96" s="133" t="str">
        <f>IF(1=1,IF(E96="","",U83),N("S19"))</f>
        <v/>
      </c>
      <c r="V96" s="133" t="str">
        <f>IF(1=1,IF(E96="","",V83),N("T19"))</f>
        <v/>
      </c>
      <c r="W96" s="135" t="str">
        <f>IF(1=1,IF(OR(U96="",V96="",NOT(ISNUMBER(U96)),NOT(ISNUMBER(V96)),U96=0),"",V96/U96),N("U19"))</f>
        <v/>
      </c>
      <c r="X96" s="136" t="str">
        <f>IF(1=1,IF(OR(W96="",NOT(ISNUMBER(F96))),"",F96*W96*IFERROR(INDEX(D384:D428,MATCH(AE96,B384:B428,0)),1)),N("V7"))</f>
        <v/>
      </c>
      <c r="Y96" s="137" t="str">
        <f>IF(1=1,IF(F96="","",IF(G96="","",IFERROR(INDEX(E384:E428,MATCH(AE96,B384:B428,0)),G96&amp;""))),N("W6"))</f>
        <v/>
      </c>
      <c r="Z96" s="142" t="str">
        <f>IF(1=1,IF(X96="","",IF(AND(ISNUMBER(X96),X96&lt;1,Y96="kg"),MAX(1,ROUND(X96*1000,0)),IF(AND(ISNUMBER(X96),X96&lt;1,Y96="L"),MAX(1,ROUND(X96*100,0)),ROUND(X96,3)))),N("X19"))</f>
        <v/>
      </c>
      <c r="AA96" s="143" t="str">
        <f>IF(1=1,IF(X96="","",IF(AND(ISNUMBER(X96),X96&lt;1,Y96="kg"),"g",IF(AND(ISNUMBER(X96),X96&lt;1,Y96="L"),"cl",Y96))),N("Y19"))</f>
        <v/>
      </c>
      <c r="AB96" s="123" t="str">
        <f>IF(1=1,IF(E96="","",IF(F96="","A CONTROLER",IF(NOT(ISNUMBER(F96)),"TEXTE",IF(OR(W96="",W96&lt;=0),"COMMANDE COUVERTS INCOMPLETE",IF(G96="","UNITE MANQUANTE",IF(COUNTIF(B384:B428,AE96)=0,"UNITE A CONTROLER","OK")))))),N("Z6"))</f>
        <v/>
      </c>
      <c r="AD96" s="144" t="str">
        <f>IF(1=1,IF(E96="","",AD83),N("AB19"))</f>
        <v/>
      </c>
      <c r="AE96" s="125" t="str">
        <f>IF(1=1,IF(G96="","",UPPER(TRIM(SUBSTITUTE(SUBSTITUTE(G96&amp;"",CHAR(160)," ")," "," ")))),N("AC19"))</f>
        <v/>
      </c>
      <c r="AG96" s="5" t="s">
        <v>37</v>
      </c>
    </row>
    <row r="97" spans="1:33" ht="15.75" x14ac:dyDescent="0.25">
      <c r="A97" s="126" t="str">
        <f>IF(1=1,IF(E97="","",A83),N("A20"))</f>
        <v/>
      </c>
      <c r="B97" s="127" t="str">
        <f>IF(1=1,IF(E97="","",B83),N("B20"))</f>
        <v/>
      </c>
      <c r="C97" s="128"/>
      <c r="D97" s="129" t="str">
        <f>IF(ISBLANK(E97),"",LARGE(D83:D96,1)+1)</f>
        <v/>
      </c>
      <c r="E97" s="130"/>
      <c r="F97" s="131"/>
      <c r="G97" s="170"/>
      <c r="H97" s="105"/>
      <c r="I97" s="132" t="str">
        <f>IF(1=1,IF(E97="","",I83),N("H20"))</f>
        <v/>
      </c>
      <c r="J97" s="133" t="str">
        <f>IF(1=1,IF(E97="","",J83),N("I20"))</f>
        <v/>
      </c>
      <c r="K97" s="134" t="str">
        <f>IF(1=1,IF(E97="","",K83),N("J20"))</f>
        <v/>
      </c>
      <c r="L97" s="135" t="str">
        <f>IF(1=1,IF(OR(J97="",O97="",NOT(ISNUMBER(J97)),NOT(ISNUMBER(O97)),J97=0),"",O97/J97),N("L20"))</f>
        <v/>
      </c>
      <c r="M97" s="136" t="str">
        <f>IF(1=1,IF(OR(L97="",NOT(ISNUMBER(F97))),"",F97*L97*IFERROR(INDEX(D384:D428,MATCH(AE97,B384:B428,0)),1)),N("M13"))</f>
        <v/>
      </c>
      <c r="N97" s="137" t="str">
        <f>IF(1=1,IF(F97="","",IF(G97="","",IFERROR(INDEX(E384:E428,MATCH(AE97,B384:B428,0)),G97&amp;""))),N("N6"))</f>
        <v/>
      </c>
      <c r="O97" s="138" t="str">
        <f>IF(1=1,IF(E97="","",O83),N("K20"))</f>
        <v/>
      </c>
      <c r="P97" s="139" t="str">
        <f>IF(1=1,IF(M97="","",IF(AND(ISNUMBER(M97),M97&lt;1,N97="kg"),MAX(1,ROUND(M97*1000,0)),IF(AND(ISNUMBER(M97),M97&lt;1,N97="L"),MAX(1,ROUND(M97*100,0)),ROUND(M97,3)))),N("O20"))</f>
        <v/>
      </c>
      <c r="Q97" s="140" t="str">
        <f>IF(1=1,IF(M97="","",IF(AND(ISNUMBER(M97),M97&lt;1,N97="kg"),"g",IF(AND(ISNUMBER(M97),M97&lt;1,N97="L"),"cl",N97))),N("P20"))</f>
        <v/>
      </c>
      <c r="R97" s="161" t="str">
        <f>IF(1=1,IF(E97="","",IF(F97="","A CONTROLER",IF(NOT(ISNUMBER(F97)),"TEXTE",IF(OR(L97="",L97&lt;=0),"COMMANDE PRINCIPALE INCOMPLETE",IF(G97="","UNITE MANQUANTE",IF(COUNTIF(B384:B428,AE97)=0,"UNITE A CONTROLER","OK")))))),N("Q9"))</f>
        <v/>
      </c>
      <c r="S97" s="105"/>
      <c r="T97" s="141">
        <f t="shared" si="13"/>
        <v>0</v>
      </c>
      <c r="U97" s="133" t="str">
        <f>IF(1=1,IF(E97="","",U83),N("S20"))</f>
        <v/>
      </c>
      <c r="V97" s="133" t="str">
        <f>IF(1=1,IF(E97="","",V83),N("T20"))</f>
        <v/>
      </c>
      <c r="W97" s="135" t="str">
        <f>IF(1=1,IF(OR(U97="",V97="",NOT(ISNUMBER(U97)),NOT(ISNUMBER(V97)),U97=0),"",V97/U97),N("U20"))</f>
        <v/>
      </c>
      <c r="X97" s="136" t="str">
        <f>IF(1=1,IF(OR(W97="",NOT(ISNUMBER(F97))),"",F97*W97*IFERROR(INDEX(D384:D428,MATCH(AE97,B384:B428,0)),1)),N("V7"))</f>
        <v/>
      </c>
      <c r="Y97" s="137" t="str">
        <f>IF(1=1,IF(F97="","",IF(G97="","",IFERROR(INDEX(E384:E428,MATCH(AE97,B384:B428,0)),G97&amp;""))),N("W6"))</f>
        <v/>
      </c>
      <c r="Z97" s="142" t="str">
        <f>IF(1=1,IF(X97="","",IF(AND(ISNUMBER(X97),X97&lt;1,Y97="kg"),MAX(1,ROUND(X97*1000,0)),IF(AND(ISNUMBER(X97),X97&lt;1,Y97="L"),MAX(1,ROUND(X97*100,0)),ROUND(X97,3)))),N("X20"))</f>
        <v/>
      </c>
      <c r="AA97" s="143" t="str">
        <f>IF(1=1,IF(X97="","",IF(AND(ISNUMBER(X97),X97&lt;1,Y97="kg"),"g",IF(AND(ISNUMBER(X97),X97&lt;1,Y97="L"),"cl",Y97))),N("Y20"))</f>
        <v/>
      </c>
      <c r="AB97" s="123" t="str">
        <f>IF(1=1,IF(E97="","",IF(F97="","A CONTROLER",IF(NOT(ISNUMBER(F97)),"TEXTE",IF(OR(W97="",W97&lt;=0),"COMMANDE COUVERTS INCOMPLETE",IF(G97="","UNITE MANQUANTE",IF(COUNTIF(B384:B428,AE97)=0,"UNITE A CONTROLER","OK")))))),N("Z6"))</f>
        <v/>
      </c>
      <c r="AD97" s="144" t="str">
        <f>IF(1=1,IF(E97="","",AD83),N("AB20"))</f>
        <v/>
      </c>
      <c r="AE97" s="125" t="str">
        <f>IF(1=1,IF(G97="","",UPPER(TRIM(SUBSTITUTE(SUBSTITUTE(G97&amp;"",CHAR(160)," ")," "," ")))),N("AC20"))</f>
        <v/>
      </c>
      <c r="AG97" s="4" t="s">
        <v>38</v>
      </c>
    </row>
    <row r="98" spans="1:33" ht="15.75" x14ac:dyDescent="0.25">
      <c r="A98" s="126" t="str">
        <f>IF(1=1,IF(E98="","",A83),N("A21"))</f>
        <v/>
      </c>
      <c r="B98" s="127" t="str">
        <f>IF(1=1,IF(E98="","",B83),N("B21"))</f>
        <v/>
      </c>
      <c r="C98" s="128"/>
      <c r="D98" s="129" t="str">
        <f>IF(ISBLANK(E98),"",LARGE(D83:D97,1)+1)</f>
        <v/>
      </c>
      <c r="E98" s="130"/>
      <c r="F98" s="131"/>
      <c r="G98" s="170"/>
      <c r="H98" s="105"/>
      <c r="I98" s="132" t="str">
        <f>IF(1=1,IF(E98="","",I83),N("H21"))</f>
        <v/>
      </c>
      <c r="J98" s="133" t="str">
        <f>IF(1=1,IF(E98="","",J83),N("I21"))</f>
        <v/>
      </c>
      <c r="K98" s="134" t="str">
        <f>IF(1=1,IF(E98="","",K83),N("J21"))</f>
        <v/>
      </c>
      <c r="L98" s="135" t="str">
        <f>IF(1=1,IF(OR(J98="",O98="",NOT(ISNUMBER(J98)),NOT(ISNUMBER(O98)),J98=0),"",O98/J98),N("L21"))</f>
        <v/>
      </c>
      <c r="M98" s="136" t="str">
        <f>IF(1=1,IF(OR(L98="",NOT(ISNUMBER(F98))),"",F98*L98*IFERROR(INDEX(D384:D428,MATCH(AE98,B384:B428,0)),1)),N("M13"))</f>
        <v/>
      </c>
      <c r="N98" s="137" t="str">
        <f>IF(1=1,IF(F98="","",IF(G98="","",IFERROR(INDEX(E384:E428,MATCH(AE98,B384:B428,0)),G98&amp;""))),N("N6"))</f>
        <v/>
      </c>
      <c r="O98" s="138" t="str">
        <f>IF(1=1,IF(E98="","",O83),N("K21"))</f>
        <v/>
      </c>
      <c r="P98" s="139" t="str">
        <f>IF(1=1,IF(M98="","",IF(AND(ISNUMBER(M98),M98&lt;1,N98="kg"),MAX(1,ROUND(M98*1000,0)),IF(AND(ISNUMBER(M98),M98&lt;1,N98="L"),MAX(1,ROUND(M98*100,0)),ROUND(M98,3)))),N("O21"))</f>
        <v/>
      </c>
      <c r="Q98" s="140" t="str">
        <f>IF(1=1,IF(M98="","",IF(AND(ISNUMBER(M98),M98&lt;1,N98="kg"),"g",IF(AND(ISNUMBER(M98),M98&lt;1,N98="L"),"cl",N98))),N("P21"))</f>
        <v/>
      </c>
      <c r="R98" s="161" t="str">
        <f>IF(1=1,IF(E98="","",IF(F98="","A CONTROLER",IF(NOT(ISNUMBER(F98)),"TEXTE",IF(OR(L98="",L98&lt;=0),"COMMANDE PRINCIPALE INCOMPLETE",IF(G98="","UNITE MANQUANTE",IF(COUNTIF(B384:B428,AE98)=0,"UNITE A CONTROLER","OK")))))),N("Q9"))</f>
        <v/>
      </c>
      <c r="S98" s="105"/>
      <c r="T98" s="141">
        <f t="shared" si="13"/>
        <v>0</v>
      </c>
      <c r="U98" s="133" t="str">
        <f>IF(1=1,IF(E98="","",U83),N("S21"))</f>
        <v/>
      </c>
      <c r="V98" s="133" t="str">
        <f>IF(1=1,IF(E98="","",V83),N("T21"))</f>
        <v/>
      </c>
      <c r="W98" s="135" t="str">
        <f>IF(1=1,IF(OR(U98="",V98="",NOT(ISNUMBER(U98)),NOT(ISNUMBER(V98)),U98=0),"",V98/U98),N("U21"))</f>
        <v/>
      </c>
      <c r="X98" s="136" t="str">
        <f>IF(1=1,IF(OR(W98="",NOT(ISNUMBER(F98))),"",F98*W98*IFERROR(INDEX(D384:D428,MATCH(AE98,B384:B428,0)),1)),N("V7"))</f>
        <v/>
      </c>
      <c r="Y98" s="137" t="str">
        <f>IF(1=1,IF(F98="","",IF(G98="","",IFERROR(INDEX(E384:E428,MATCH(AE98,B384:B428,0)),G98&amp;""))),N("W6"))</f>
        <v/>
      </c>
      <c r="Z98" s="142" t="str">
        <f>IF(1=1,IF(X98="","",IF(AND(ISNUMBER(X98),X98&lt;1,Y98="kg"),MAX(1,ROUND(X98*1000,0)),IF(AND(ISNUMBER(X98),X98&lt;1,Y98="L"),MAX(1,ROUND(X98*100,0)),ROUND(X98,3)))),N("X21"))</f>
        <v/>
      </c>
      <c r="AA98" s="143" t="str">
        <f>IF(1=1,IF(X98="","",IF(AND(ISNUMBER(X98),X98&lt;1,Y98="kg"),"g",IF(AND(ISNUMBER(X98),X98&lt;1,Y98="L"),"cl",Y98))),N("Y21"))</f>
        <v/>
      </c>
      <c r="AB98" s="123" t="str">
        <f>IF(1=1,IF(E98="","",IF(F98="","A CONTROLER",IF(NOT(ISNUMBER(F98)),"TEXTE",IF(OR(W98="",W98&lt;=0),"COMMANDE COUVERTS INCOMPLETE",IF(G98="","UNITE MANQUANTE",IF(COUNTIF(B384:B428,AE98)=0,"UNITE A CONTROLER","OK")))))),N("Z6"))</f>
        <v/>
      </c>
      <c r="AD98" s="144" t="str">
        <f>IF(1=1,IF(E98="","",AD83),N("AB21"))</f>
        <v/>
      </c>
      <c r="AE98" s="125" t="str">
        <f>IF(1=1,IF(G98="","",UPPER(TRIM(SUBSTITUTE(SUBSTITUTE(G98&amp;"",CHAR(160)," ")," "," ")))),N("AC21"))</f>
        <v/>
      </c>
      <c r="AG98" s="4" t="s">
        <v>39</v>
      </c>
    </row>
    <row r="99" spans="1:33" ht="15.75" x14ac:dyDescent="0.25">
      <c r="A99" s="126" t="str">
        <f>IF(1=1,IF(E99="","",A83),N("A22"))</f>
        <v/>
      </c>
      <c r="B99" s="127" t="str">
        <f>IF(1=1,IF(E99="","",B83),N("B22"))</f>
        <v/>
      </c>
      <c r="C99" s="128"/>
      <c r="D99" s="129" t="str">
        <f>IF(ISBLANK(E99),"",LARGE(D83:D98,1)+1)</f>
        <v/>
      </c>
      <c r="E99" s="130"/>
      <c r="F99" s="131"/>
      <c r="G99" s="170"/>
      <c r="H99" s="105"/>
      <c r="I99" s="132" t="str">
        <f>IF(1=1,IF(E99="","",I83),N("H22"))</f>
        <v/>
      </c>
      <c r="J99" s="133" t="str">
        <f>IF(1=1,IF(E99="","",J83),N("I22"))</f>
        <v/>
      </c>
      <c r="K99" s="134" t="str">
        <f>IF(1=1,IF(E99="","",K83),N("J22"))</f>
        <v/>
      </c>
      <c r="L99" s="135" t="str">
        <f>IF(1=1,IF(OR(J99="",O99="",NOT(ISNUMBER(J99)),NOT(ISNUMBER(O99)),J99=0),"",O99/J99),N("L22"))</f>
        <v/>
      </c>
      <c r="M99" s="136" t="str">
        <f>IF(1=1,IF(OR(L99="",NOT(ISNUMBER(F99))),"",F99*L99*IFERROR(INDEX(D384:D428,MATCH(AE99,B384:B428,0)),1)),N("M13"))</f>
        <v/>
      </c>
      <c r="N99" s="137" t="str">
        <f>IF(1=1,IF(F99="","",IF(G99="","",IFERROR(INDEX(E384:E428,MATCH(AE99,B384:B428,0)),G99&amp;""))),N("N6"))</f>
        <v/>
      </c>
      <c r="O99" s="138" t="str">
        <f>IF(1=1,IF(E99="","",O83),N("K22"))</f>
        <v/>
      </c>
      <c r="P99" s="139" t="str">
        <f>IF(1=1,IF(M99="","",IF(AND(ISNUMBER(M99),M99&lt;1,N99="kg"),MAX(1,ROUND(M99*1000,0)),IF(AND(ISNUMBER(M99),M99&lt;1,N99="L"),MAX(1,ROUND(M99*100,0)),ROUND(M99,3)))),N("O22"))</f>
        <v/>
      </c>
      <c r="Q99" s="140" t="str">
        <f>IF(1=1,IF(M99="","",IF(AND(ISNUMBER(M99),M99&lt;1,N99="kg"),"g",IF(AND(ISNUMBER(M99),M99&lt;1,N99="L"),"cl",N99))),N("P22"))</f>
        <v/>
      </c>
      <c r="R99" s="161" t="str">
        <f>IF(1=1,IF(E99="","",IF(F99="","A CONTROLER",IF(NOT(ISNUMBER(F99)),"TEXTE",IF(OR(L99="",L99&lt;=0),"COMMANDE PRINCIPALE INCOMPLETE",IF(G99="","UNITE MANQUANTE",IF(COUNTIF(B384:B428,AE99)=0,"UNITE A CONTROLER","OK")))))),N("Q9"))</f>
        <v/>
      </c>
      <c r="S99" s="105"/>
      <c r="T99" s="141">
        <f t="shared" si="13"/>
        <v>0</v>
      </c>
      <c r="U99" s="133" t="str">
        <f>IF(1=1,IF(E99="","",U83),N("S22"))</f>
        <v/>
      </c>
      <c r="V99" s="133" t="str">
        <f>IF(1=1,IF(E99="","",V83),N("T22"))</f>
        <v/>
      </c>
      <c r="W99" s="135" t="str">
        <f>IF(1=1,IF(OR(U99="",V99="",NOT(ISNUMBER(U99)),NOT(ISNUMBER(V99)),U99=0),"",V99/U99),N("U22"))</f>
        <v/>
      </c>
      <c r="X99" s="136" t="str">
        <f>IF(1=1,IF(OR(W99="",NOT(ISNUMBER(F99))),"",F99*W99*IFERROR(INDEX(D384:D428,MATCH(AE99,B384:B428,0)),1)),N("V7"))</f>
        <v/>
      </c>
      <c r="Y99" s="137" t="str">
        <f>IF(1=1,IF(F99="","",IF(G99="","",IFERROR(INDEX(E384:E428,MATCH(AE99,B384:B428,0)),G99&amp;""))),N("W6"))</f>
        <v/>
      </c>
      <c r="Z99" s="142" t="str">
        <f>IF(1=1,IF(X99="","",IF(AND(ISNUMBER(X99),X99&lt;1,Y99="kg"),MAX(1,ROUND(X99*1000,0)),IF(AND(ISNUMBER(X99),X99&lt;1,Y99="L"),MAX(1,ROUND(X99*100,0)),ROUND(X99,3)))),N("X22"))</f>
        <v/>
      </c>
      <c r="AA99" s="143" t="str">
        <f>IF(1=1,IF(X99="","",IF(AND(ISNUMBER(X99),X99&lt;1,Y99="kg"),"g",IF(AND(ISNUMBER(X99),X99&lt;1,Y99="L"),"cl",Y99))),N("Y22"))</f>
        <v/>
      </c>
      <c r="AB99" s="123" t="str">
        <f>IF(1=1,IF(E99="","",IF(F99="","A CONTROLER",IF(NOT(ISNUMBER(F99)),"TEXTE",IF(OR(W99="",W99&lt;=0),"COMMANDE COUVERTS INCOMPLETE",IF(G99="","UNITE MANQUANTE",IF(COUNTIF(B384:B428,AE99)=0,"UNITE A CONTROLER","OK")))))),N("Z6"))</f>
        <v/>
      </c>
      <c r="AD99" s="144" t="str">
        <f>IF(1=1,IF(E99="","",AD83),N("AB22"))</f>
        <v/>
      </c>
      <c r="AE99" s="125" t="str">
        <f>IF(1=1,IF(G99="","",UPPER(TRIM(SUBSTITUTE(SUBSTITUTE(G99&amp;"",CHAR(160)," ")," "," ")))),N("AC22"))</f>
        <v/>
      </c>
      <c r="AG99" s="4" t="s">
        <v>40</v>
      </c>
    </row>
    <row r="100" spans="1:33" ht="15.75" x14ac:dyDescent="0.25">
      <c r="A100" s="126" t="str">
        <f>IF(1=1,IF(E100="","",A83),N("A23"))</f>
        <v/>
      </c>
      <c r="B100" s="127" t="str">
        <f>IF(1=1,IF(E100="","",B83),N("B23"))</f>
        <v/>
      </c>
      <c r="C100" s="128"/>
      <c r="D100" s="129" t="str">
        <f>IF(ISBLANK(E100),"",LARGE(D83:D99,1)+1)</f>
        <v/>
      </c>
      <c r="E100" s="130"/>
      <c r="F100" s="131"/>
      <c r="G100" s="170"/>
      <c r="H100" s="105"/>
      <c r="I100" s="132" t="str">
        <f>IF(1=1,IF(E100="","",I83),N("H23"))</f>
        <v/>
      </c>
      <c r="J100" s="133" t="str">
        <f>IF(1=1,IF(E100="","",J83),N("I23"))</f>
        <v/>
      </c>
      <c r="K100" s="134" t="str">
        <f>IF(1=1,IF(E100="","",K83),N("J23"))</f>
        <v/>
      </c>
      <c r="L100" s="135" t="str">
        <f>IF(1=1,IF(OR(J100="",O100="",NOT(ISNUMBER(J100)),NOT(ISNUMBER(O100)),J100=0),"",O100/J100),N("L23"))</f>
        <v/>
      </c>
      <c r="M100" s="136" t="str">
        <f>IF(1=1,IF(OR(L100="",NOT(ISNUMBER(F100))),"",F100*L100*IFERROR(INDEX(D384:D428,MATCH(AE100,B384:B428,0)),1)),N("M13"))</f>
        <v/>
      </c>
      <c r="N100" s="137" t="str">
        <f>IF(1=1,IF(F100="","",IF(G100="","",IFERROR(INDEX(E384:E428,MATCH(AE100,B384:B428,0)),G100&amp;""))),N("N6"))</f>
        <v/>
      </c>
      <c r="O100" s="138" t="str">
        <f>IF(1=1,IF(E100="","",O83),N("K23"))</f>
        <v/>
      </c>
      <c r="P100" s="139" t="str">
        <f>IF(1=1,IF(M100="","",IF(AND(ISNUMBER(M100),M100&lt;1,N100="kg"),MAX(1,ROUND(M100*1000,0)),IF(AND(ISNUMBER(M100),M100&lt;1,N100="L"),MAX(1,ROUND(M100*100,0)),ROUND(M100,3)))),N("O23"))</f>
        <v/>
      </c>
      <c r="Q100" s="140" t="str">
        <f>IF(1=1,IF(M100="","",IF(AND(ISNUMBER(M100),M100&lt;1,N100="kg"),"g",IF(AND(ISNUMBER(M100),M100&lt;1,N100="L"),"cl",N100))),N("P23"))</f>
        <v/>
      </c>
      <c r="R100" s="161" t="str">
        <f>IF(1=1,IF(E100="","",IF(F100="","A CONTROLER",IF(NOT(ISNUMBER(F100)),"TEXTE",IF(OR(L100="",L100&lt;=0),"COMMANDE PRINCIPALE INCOMPLETE",IF(G100="","UNITE MANQUANTE",IF(COUNTIF(B384:B428,AE100)=0,"UNITE A CONTROLER","OK")))))),N("Q9"))</f>
        <v/>
      </c>
      <c r="S100" s="105"/>
      <c r="T100" s="141">
        <f t="shared" si="13"/>
        <v>0</v>
      </c>
      <c r="U100" s="133" t="str">
        <f>IF(1=1,IF(E100="","",U83),N("S23"))</f>
        <v/>
      </c>
      <c r="V100" s="133" t="str">
        <f>IF(1=1,IF(E100="","",V83),N("T23"))</f>
        <v/>
      </c>
      <c r="W100" s="135" t="str">
        <f>IF(1=1,IF(OR(U100="",V100="",NOT(ISNUMBER(U100)),NOT(ISNUMBER(V100)),U100=0),"",V100/U100),N("U23"))</f>
        <v/>
      </c>
      <c r="X100" s="136" t="str">
        <f>IF(1=1,IF(OR(W100="",NOT(ISNUMBER(F100))),"",F100*W100*IFERROR(INDEX(D384:D428,MATCH(AE100,B384:B428,0)),1)),N("V7"))</f>
        <v/>
      </c>
      <c r="Y100" s="137" t="str">
        <f>IF(1=1,IF(F100="","",IF(G100="","",IFERROR(INDEX(E384:E428,MATCH(AE100,B384:B428,0)),G100&amp;""))),N("W6"))</f>
        <v/>
      </c>
      <c r="Z100" s="142" t="str">
        <f>IF(1=1,IF(X100="","",IF(AND(ISNUMBER(X100),X100&lt;1,Y100="kg"),MAX(1,ROUND(X100*1000,0)),IF(AND(ISNUMBER(X100),X100&lt;1,Y100="L"),MAX(1,ROUND(X100*100,0)),ROUND(X100,3)))),N("X23"))</f>
        <v/>
      </c>
      <c r="AA100" s="143" t="str">
        <f>IF(1=1,IF(X100="","",IF(AND(ISNUMBER(X100),X100&lt;1,Y100="kg"),"g",IF(AND(ISNUMBER(X100),X100&lt;1,Y100="L"),"cl",Y100))),N("Y23"))</f>
        <v/>
      </c>
      <c r="AB100" s="123" t="str">
        <f>IF(1=1,IF(E100="","",IF(F100="","A CONTROLER",IF(NOT(ISNUMBER(F100)),"TEXTE",IF(OR(W100="",W100&lt;=0),"COMMANDE COUVERTS INCOMPLETE",IF(G100="","UNITE MANQUANTE",IF(COUNTIF(B384:B428,AE100)=0,"UNITE A CONTROLER","OK")))))),N("Z6"))</f>
        <v/>
      </c>
      <c r="AD100" s="144" t="str">
        <f>IF(1=1,IF(E100="","",AD83),N("AB23"))</f>
        <v/>
      </c>
      <c r="AE100" s="125" t="str">
        <f>IF(1=1,IF(G100="","",UPPER(TRIM(SUBSTITUTE(SUBSTITUTE(G100&amp;"",CHAR(160)," ")," "," ")))),N("AC23"))</f>
        <v/>
      </c>
      <c r="AG100" s="4" t="s">
        <v>41</v>
      </c>
    </row>
    <row r="101" spans="1:33" ht="15.75" x14ac:dyDescent="0.25">
      <c r="A101" s="126" t="str">
        <f>IF(1=1,IF(E101="","",A83),N("A24"))</f>
        <v/>
      </c>
      <c r="B101" s="127" t="str">
        <f>IF(1=1,IF(E101="","",B83),N("B24"))</f>
        <v/>
      </c>
      <c r="C101" s="128"/>
      <c r="D101" s="129" t="str">
        <f>IF(ISBLANK(E101),"",LARGE(D83:D100,1)+1)</f>
        <v/>
      </c>
      <c r="E101" s="130"/>
      <c r="F101" s="131"/>
      <c r="G101" s="170"/>
      <c r="H101" s="105"/>
      <c r="I101" s="132" t="str">
        <f>IF(1=1,IF(E101="","",I83),N("H24"))</f>
        <v/>
      </c>
      <c r="J101" s="133" t="str">
        <f>IF(1=1,IF(E101="","",J83),N("I24"))</f>
        <v/>
      </c>
      <c r="K101" s="134" t="str">
        <f>IF(1=1,IF(E101="","",K83),N("J24"))</f>
        <v/>
      </c>
      <c r="L101" s="135" t="str">
        <f>IF(1=1,IF(OR(J101="",O101="",NOT(ISNUMBER(J101)),NOT(ISNUMBER(O101)),J101=0),"",O101/J101),N("L24"))</f>
        <v/>
      </c>
      <c r="M101" s="136" t="str">
        <f>IF(1=1,IF(OR(L101="",NOT(ISNUMBER(F101))),"",F101*L101*IFERROR(INDEX(D384:D428,MATCH(AE101,B384:B428,0)),1)),N("M13"))</f>
        <v/>
      </c>
      <c r="N101" s="137" t="str">
        <f>IF(1=1,IF(F101="","",IF(G101="","",IFERROR(INDEX(E384:E428,MATCH(AE101,B384:B428,0)),G101&amp;""))),N("N6"))</f>
        <v/>
      </c>
      <c r="O101" s="138" t="str">
        <f>IF(1=1,IF(E101="","",O83),N("K24"))</f>
        <v/>
      </c>
      <c r="P101" s="139" t="str">
        <f>IF(1=1,IF(M101="","",IF(AND(ISNUMBER(M101),M101&lt;1,N101="kg"),MAX(1,ROUND(M101*1000,0)),IF(AND(ISNUMBER(M101),M101&lt;1,N101="L"),MAX(1,ROUND(M101*100,0)),ROUND(M101,3)))),N("O24"))</f>
        <v/>
      </c>
      <c r="Q101" s="140" t="str">
        <f>IF(1=1,IF(M101="","",IF(AND(ISNUMBER(M101),M101&lt;1,N101="kg"),"g",IF(AND(ISNUMBER(M101),M101&lt;1,N101="L"),"cl",N101))),N("P24"))</f>
        <v/>
      </c>
      <c r="R101" s="161" t="str">
        <f>IF(1=1,IF(E101="","",IF(F101="","A CONTROLER",IF(NOT(ISNUMBER(F101)),"TEXTE",IF(OR(L101="",L101&lt;=0),"COMMANDE PRINCIPALE INCOMPLETE",IF(G101="","UNITE MANQUANTE",IF(COUNTIF(B384:B428,AE101)=0,"UNITE A CONTROLER","OK")))))),N("Q9"))</f>
        <v/>
      </c>
      <c r="S101" s="105"/>
      <c r="T101" s="141">
        <f t="shared" si="13"/>
        <v>0</v>
      </c>
      <c r="U101" s="133" t="str">
        <f>IF(1=1,IF(E101="","",U83),N("S24"))</f>
        <v/>
      </c>
      <c r="V101" s="133" t="str">
        <f>IF(1=1,IF(E101="","",V83),N("T24"))</f>
        <v/>
      </c>
      <c r="W101" s="135" t="str">
        <f>IF(1=1,IF(OR(U101="",V101="",NOT(ISNUMBER(U101)),NOT(ISNUMBER(V101)),U101=0),"",V101/U101),N("U24"))</f>
        <v/>
      </c>
      <c r="X101" s="136" t="str">
        <f>IF(1=1,IF(OR(W101="",NOT(ISNUMBER(F101))),"",F101*W101*IFERROR(INDEX(D384:D428,MATCH(AE101,B384:B428,0)),1)),N("V7"))</f>
        <v/>
      </c>
      <c r="Y101" s="137" t="str">
        <f>IF(1=1,IF(F101="","",IF(G101="","",IFERROR(INDEX(E384:E428,MATCH(AE101,B384:B428,0)),G101&amp;""))),N("W6"))</f>
        <v/>
      </c>
      <c r="Z101" s="142" t="str">
        <f>IF(1=1,IF(X101="","",IF(AND(ISNUMBER(X101),X101&lt;1,Y101="kg"),MAX(1,ROUND(X101*1000,0)),IF(AND(ISNUMBER(X101),X101&lt;1,Y101="L"),MAX(1,ROUND(X101*100,0)),ROUND(X101,3)))),N("X24"))</f>
        <v/>
      </c>
      <c r="AA101" s="143" t="str">
        <f>IF(1=1,IF(X101="","",IF(AND(ISNUMBER(X101),X101&lt;1,Y101="kg"),"g",IF(AND(ISNUMBER(X101),X101&lt;1,Y101="L"),"cl",Y101))),N("Y24"))</f>
        <v/>
      </c>
      <c r="AB101" s="123" t="str">
        <f>IF(1=1,IF(E101="","",IF(F101="","A CONTROLER",IF(NOT(ISNUMBER(F101)),"TEXTE",IF(OR(W101="",W101&lt;=0),"COMMANDE COUVERTS INCOMPLETE",IF(G101="","UNITE MANQUANTE",IF(COUNTIF(B384:B428,AE101)=0,"UNITE A CONTROLER","OK")))))),N("Z6"))</f>
        <v/>
      </c>
      <c r="AD101" s="144" t="str">
        <f>IF(1=1,IF(E101="","",AD83),N("AB24"))</f>
        <v/>
      </c>
      <c r="AE101" s="125" t="str">
        <f>IF(1=1,IF(G101="","",UPPER(TRIM(SUBSTITUTE(SUBSTITUTE(G101&amp;"",CHAR(160)," ")," "," ")))),N("AC24"))</f>
        <v/>
      </c>
      <c r="AG101" s="5" t="s">
        <v>42</v>
      </c>
    </row>
    <row r="102" spans="1:33" ht="15.75" x14ac:dyDescent="0.25">
      <c r="A102" s="126" t="str">
        <f>IF(1=1,IF(E102="","",A83),N("A25"))</f>
        <v/>
      </c>
      <c r="B102" s="127" t="str">
        <f>IF(1=1,IF(E102="","",B83),N("B25"))</f>
        <v/>
      </c>
      <c r="C102" s="128"/>
      <c r="D102" s="129" t="str">
        <f>IF(ISBLANK(E102),"",LARGE(D83:D101,1)+1)</f>
        <v/>
      </c>
      <c r="E102" s="130"/>
      <c r="F102" s="131"/>
      <c r="G102" s="170"/>
      <c r="H102" s="105"/>
      <c r="I102" s="132" t="str">
        <f>IF(1=1,IF(E102="","",I83),N("H25"))</f>
        <v/>
      </c>
      <c r="J102" s="133" t="str">
        <f>IF(1=1,IF(E102="","",J83),N("I25"))</f>
        <v/>
      </c>
      <c r="K102" s="134" t="str">
        <f>IF(1=1,IF(E102="","",K83),N("J25"))</f>
        <v/>
      </c>
      <c r="L102" s="135" t="str">
        <f>IF(1=1,IF(OR(J102="",O102="",NOT(ISNUMBER(J102)),NOT(ISNUMBER(O102)),J102=0),"",O102/J102),N("L25"))</f>
        <v/>
      </c>
      <c r="M102" s="136" t="str">
        <f>IF(1=1,IF(OR(L102="",NOT(ISNUMBER(F102))),"",F102*L102*IFERROR(INDEX(D384:D428,MATCH(AE102,B384:B428,0)),1)),N("M13"))</f>
        <v/>
      </c>
      <c r="N102" s="137" t="str">
        <f>IF(1=1,IF(F102="","",IF(G102="","",IFERROR(INDEX(E384:E428,MATCH(AE102,B384:B428,0)),G102&amp;""))),N("N6"))</f>
        <v/>
      </c>
      <c r="O102" s="138" t="str">
        <f>IF(1=1,IF(E102="","",O83),N("K25"))</f>
        <v/>
      </c>
      <c r="P102" s="139" t="str">
        <f>IF(1=1,IF(M102="","",IF(AND(ISNUMBER(M102),M102&lt;1,N102="kg"),MAX(1,ROUND(M102*1000,0)),IF(AND(ISNUMBER(M102),M102&lt;1,N102="L"),MAX(1,ROUND(M102*100,0)),ROUND(M102,3)))),N("O25"))</f>
        <v/>
      </c>
      <c r="Q102" s="140" t="str">
        <f>IF(1=1,IF(M102="","",IF(AND(ISNUMBER(M102),M102&lt;1,N102="kg"),"g",IF(AND(ISNUMBER(M102),M102&lt;1,N102="L"),"cl",N102))),N("P25"))</f>
        <v/>
      </c>
      <c r="R102" s="161" t="str">
        <f>IF(1=1,IF(E102="","",IF(F102="","A CONTROLER",IF(NOT(ISNUMBER(F102)),"TEXTE",IF(OR(L102="",L102&lt;=0),"COMMANDE PRINCIPALE INCOMPLETE",IF(G102="","UNITE MANQUANTE",IF(COUNTIF(B384:B428,AE102)=0,"UNITE A CONTROLER","OK")))))),N("Q9"))</f>
        <v/>
      </c>
      <c r="S102" s="105"/>
      <c r="T102" s="141">
        <f t="shared" si="13"/>
        <v>0</v>
      </c>
      <c r="U102" s="133" t="str">
        <f>IF(1=1,IF(E102="","",U83),N("S25"))</f>
        <v/>
      </c>
      <c r="V102" s="133" t="str">
        <f>IF(1=1,IF(E102="","",V83),N("T25"))</f>
        <v/>
      </c>
      <c r="W102" s="135" t="str">
        <f>IF(1=1,IF(OR(U102="",V102="",NOT(ISNUMBER(U102)),NOT(ISNUMBER(V102)),U102=0),"",V102/U102),N("U25"))</f>
        <v/>
      </c>
      <c r="X102" s="136" t="str">
        <f>IF(1=1,IF(OR(W102="",NOT(ISNUMBER(F102))),"",F102*W102*IFERROR(INDEX(D384:D428,MATCH(AE102,B384:B428,0)),1)),N("V7"))</f>
        <v/>
      </c>
      <c r="Y102" s="137" t="str">
        <f>IF(1=1,IF(F102="","",IF(G102="","",IFERROR(INDEX(E384:E428,MATCH(AE102,B384:B428,0)),G102&amp;""))),N("W6"))</f>
        <v/>
      </c>
      <c r="Z102" s="142" t="str">
        <f>IF(1=1,IF(X102="","",IF(AND(ISNUMBER(X102),X102&lt;1,Y102="kg"),MAX(1,ROUND(X102*1000,0)),IF(AND(ISNUMBER(X102),X102&lt;1,Y102="L"),MAX(1,ROUND(X102*100,0)),ROUND(X102,3)))),N("X25"))</f>
        <v/>
      </c>
      <c r="AA102" s="143" t="str">
        <f>IF(1=1,IF(X102="","",IF(AND(ISNUMBER(X102),X102&lt;1,Y102="kg"),"g",IF(AND(ISNUMBER(X102),X102&lt;1,Y102="L"),"cl",Y102))),N("Y25"))</f>
        <v/>
      </c>
      <c r="AB102" s="123" t="str">
        <f>IF(1=1,IF(E102="","",IF(F102="","A CONTROLER",IF(NOT(ISNUMBER(F102)),"TEXTE",IF(OR(W102="",W102&lt;=0),"COMMANDE COUVERTS INCOMPLETE",IF(G102="","UNITE MANQUANTE",IF(COUNTIF(B384:B428,AE102)=0,"UNITE A CONTROLER","OK")))))),N("Z6"))</f>
        <v/>
      </c>
      <c r="AD102" s="144" t="str">
        <f>IF(1=1,IF(E102="","",AD83),N("AB25"))</f>
        <v/>
      </c>
      <c r="AE102" s="125" t="str">
        <f>IF(1=1,IF(G102="","",UPPER(TRIM(SUBSTITUTE(SUBSTITUTE(G102&amp;"",CHAR(160)," ")," "," ")))),N("AC25"))</f>
        <v/>
      </c>
      <c r="AG102" s="5" t="s">
        <v>43</v>
      </c>
    </row>
    <row r="103" spans="1:33" ht="15.75" x14ac:dyDescent="0.25">
      <c r="A103" s="126" t="str">
        <f>IF(1=1,IF(E103="","",A83),N("A26"))</f>
        <v/>
      </c>
      <c r="B103" s="127" t="str">
        <f>IF(1=1,IF(E103="","",B83),N("B26"))</f>
        <v/>
      </c>
      <c r="C103" s="128"/>
      <c r="D103" s="129" t="str">
        <f>IF(ISBLANK(E103),"",LARGE(D83:D102,1)+1)</f>
        <v/>
      </c>
      <c r="E103" s="130"/>
      <c r="F103" s="131"/>
      <c r="G103" s="170"/>
      <c r="H103" s="105"/>
      <c r="I103" s="132" t="str">
        <f>IF(1=1,IF(E103="","",I83),N("H26"))</f>
        <v/>
      </c>
      <c r="J103" s="133" t="str">
        <f>IF(1=1,IF(E103="","",J83),N("I26"))</f>
        <v/>
      </c>
      <c r="K103" s="134" t="str">
        <f>IF(1=1,IF(E103="","",K83),N("J26"))</f>
        <v/>
      </c>
      <c r="L103" s="135" t="str">
        <f>IF(1=1,IF(OR(J103="",O103="",NOT(ISNUMBER(J103)),NOT(ISNUMBER(O103)),J103=0),"",O103/J103),N("L26"))</f>
        <v/>
      </c>
      <c r="M103" s="136" t="str">
        <f>IF(1=1,IF(OR(L103="",NOT(ISNUMBER(F103))),"",F103*L103*IFERROR(INDEX(D384:D428,MATCH(AE103,B384:B428,0)),1)),N("M13"))</f>
        <v/>
      </c>
      <c r="N103" s="137" t="str">
        <f>IF(1=1,IF(F103="","",IF(G103="","",IFERROR(INDEX(E384:E428,MATCH(AE103,B384:B428,0)),G103&amp;""))),N("N6"))</f>
        <v/>
      </c>
      <c r="O103" s="138" t="str">
        <f>IF(1=1,IF(E103="","",O83),N("K26"))</f>
        <v/>
      </c>
      <c r="P103" s="139" t="str">
        <f>IF(1=1,IF(M103="","",IF(AND(ISNUMBER(M103),M103&lt;1,N103="kg"),MAX(1,ROUND(M103*1000,0)),IF(AND(ISNUMBER(M103),M103&lt;1,N103="L"),MAX(1,ROUND(M103*100,0)),ROUND(M103,3)))),N("O26"))</f>
        <v/>
      </c>
      <c r="Q103" s="140" t="str">
        <f>IF(1=1,IF(M103="","",IF(AND(ISNUMBER(M103),M103&lt;1,N103="kg"),"g",IF(AND(ISNUMBER(M103),M103&lt;1,N103="L"),"cl",N103))),N("P26"))</f>
        <v/>
      </c>
      <c r="R103" s="161" t="str">
        <f>IF(1=1,IF(E103="","",IF(F103="","A CONTROLER",IF(NOT(ISNUMBER(F103)),"TEXTE",IF(OR(L103="",L103&lt;=0),"COMMANDE PRINCIPALE INCOMPLETE",IF(G103="","UNITE MANQUANTE",IF(COUNTIF(B384:B428,AE103)=0,"UNITE A CONTROLER","OK")))))),N("Q9"))</f>
        <v/>
      </c>
      <c r="S103" s="105"/>
      <c r="T103" s="141">
        <f t="shared" si="13"/>
        <v>0</v>
      </c>
      <c r="U103" s="133" t="str">
        <f>IF(1=1,IF(E103="","",U83),N("S26"))</f>
        <v/>
      </c>
      <c r="V103" s="133" t="str">
        <f>IF(1=1,IF(E103="","",V83),N("T26"))</f>
        <v/>
      </c>
      <c r="W103" s="135" t="str">
        <f>IF(1=1,IF(OR(U103="",V103="",NOT(ISNUMBER(U103)),NOT(ISNUMBER(V103)),U103=0),"",V103/U103),N("U26"))</f>
        <v/>
      </c>
      <c r="X103" s="136" t="str">
        <f>IF(1=1,IF(OR(W103="",NOT(ISNUMBER(F103))),"",F103*W103*IFERROR(INDEX(D384:D428,MATCH(AE103,B384:B428,0)),1)),N("V7"))</f>
        <v/>
      </c>
      <c r="Y103" s="137" t="str">
        <f>IF(1=1,IF(F103="","",IF(G103="","",IFERROR(INDEX(E384:E428,MATCH(AE103,B384:B428,0)),G103&amp;""))),N("W6"))</f>
        <v/>
      </c>
      <c r="Z103" s="142" t="str">
        <f>IF(1=1,IF(X103="","",IF(AND(ISNUMBER(X103),X103&lt;1,Y103="kg"),MAX(1,ROUND(X103*1000,0)),IF(AND(ISNUMBER(X103),X103&lt;1,Y103="L"),MAX(1,ROUND(X103*100,0)),ROUND(X103,3)))),N("X26"))</f>
        <v/>
      </c>
      <c r="AA103" s="143" t="str">
        <f>IF(1=1,IF(X103="","",IF(AND(ISNUMBER(X103),X103&lt;1,Y103="kg"),"g",IF(AND(ISNUMBER(X103),X103&lt;1,Y103="L"),"cl",Y103))),N("Y26"))</f>
        <v/>
      </c>
      <c r="AB103" s="123" t="str">
        <f>IF(1=1,IF(E103="","",IF(F103="","A CONTROLER",IF(NOT(ISNUMBER(F103)),"TEXTE",IF(OR(W103="",W103&lt;=0),"COMMANDE COUVERTS INCOMPLETE",IF(G103="","UNITE MANQUANTE",IF(COUNTIF(B384:B428,AE103)=0,"UNITE A CONTROLER","OK")))))),N("Z6"))</f>
        <v/>
      </c>
      <c r="AD103" s="144" t="str">
        <f>IF(1=1,IF(E103="","",AD83),N("AB26"))</f>
        <v/>
      </c>
      <c r="AE103" s="125" t="str">
        <f>IF(1=1,IF(G103="","",UPPER(TRIM(SUBSTITUTE(SUBSTITUTE(G103&amp;"",CHAR(160)," ")," "," ")))),N("AC26"))</f>
        <v/>
      </c>
      <c r="AG103" s="5" t="s">
        <v>44</v>
      </c>
    </row>
    <row r="104" spans="1:33" ht="15.75" x14ac:dyDescent="0.25">
      <c r="A104" s="126" t="str">
        <f>IF(1=1,IF(E104="","",A83),N("A27"))</f>
        <v/>
      </c>
      <c r="B104" s="127" t="str">
        <f>IF(1=1,IF(E104="","",B83),N("B27"))</f>
        <v/>
      </c>
      <c r="C104" s="127"/>
      <c r="D104" s="129" t="str">
        <f>IF(ISBLANK(E104),"",LARGE(D83:D103,1)+1)</f>
        <v/>
      </c>
      <c r="E104" s="130"/>
      <c r="F104" s="131"/>
      <c r="G104" s="170"/>
      <c r="H104" s="105"/>
      <c r="I104" s="132" t="str">
        <f>IF(1=1,IF(E104="","",I83),N("H27"))</f>
        <v/>
      </c>
      <c r="J104" s="133" t="str">
        <f>IF(1=1,IF(E104="","",J83),N("I27"))</f>
        <v/>
      </c>
      <c r="K104" s="134" t="str">
        <f>IF(1=1,IF(E104="","",K83),N("J27"))</f>
        <v/>
      </c>
      <c r="L104" s="135" t="str">
        <f>IF(1=1,IF(OR(J104="",O104="",NOT(ISNUMBER(J104)),NOT(ISNUMBER(O104)),J104=0),"",O104/J104),N("L27"))</f>
        <v/>
      </c>
      <c r="M104" s="136" t="str">
        <f>IF(1=1,IF(OR(L104="",NOT(ISNUMBER(F104))),"",F104*L104*IFERROR(INDEX(D384:D428,MATCH(AE104,B384:B428,0)),1)),N("M13"))</f>
        <v/>
      </c>
      <c r="N104" s="137" t="str">
        <f>IF(1=1,IF(F104="","",IF(G104="","",IFERROR(INDEX(E384:E428,MATCH(AE104,B384:B428,0)),G104&amp;""))),N("N6"))</f>
        <v/>
      </c>
      <c r="O104" s="138" t="str">
        <f>IF(1=1,IF(E104="","",O83),N("K27"))</f>
        <v/>
      </c>
      <c r="P104" s="139" t="str">
        <f>IF(1=1,IF(M104="","",IF(AND(ISNUMBER(M104),M104&lt;1,N104="kg"),MAX(1,ROUND(M104*1000,0)),IF(AND(ISNUMBER(M104),M104&lt;1,N104="L"),MAX(1,ROUND(M104*100,0)),ROUND(M104,3)))),N("O27"))</f>
        <v/>
      </c>
      <c r="Q104" s="140" t="str">
        <f>IF(1=1,IF(M104="","",IF(AND(ISNUMBER(M104),M104&lt;1,N104="kg"),"g",IF(AND(ISNUMBER(M104),M104&lt;1,N104="L"),"cl",N104))),N("P27"))</f>
        <v/>
      </c>
      <c r="R104" s="161" t="str">
        <f>IF(1=1,IF(E104="","",IF(F104="","A CONTROLER",IF(NOT(ISNUMBER(F104)),"TEXTE",IF(OR(L104="",L104&lt;=0),"COMMANDE PRINCIPALE INCOMPLETE",IF(G104="","UNITE MANQUANTE",IF(COUNTIF(B384:B428,AE104)=0,"UNITE A CONTROLER","OK")))))),N("Q9"))</f>
        <v/>
      </c>
      <c r="S104" s="105"/>
      <c r="T104" s="141">
        <f t="shared" si="13"/>
        <v>0</v>
      </c>
      <c r="U104" s="133" t="str">
        <f>IF(1=1,IF(E104="","",U83),N("S27"))</f>
        <v/>
      </c>
      <c r="V104" s="133" t="str">
        <f>IF(1=1,IF(E104="","",V83),N("T27"))</f>
        <v/>
      </c>
      <c r="W104" s="135" t="str">
        <f>IF(1=1,IF(OR(U104="",V104="",NOT(ISNUMBER(U104)),NOT(ISNUMBER(V104)),U104=0),"",V104/U104),N("U27"))</f>
        <v/>
      </c>
      <c r="X104" s="136" t="str">
        <f>IF(1=1,IF(OR(W104="",NOT(ISNUMBER(F104))),"",F104*W104*IFERROR(INDEX(D384:D428,MATCH(AE104,B384:B428,0)),1)),N("V7"))</f>
        <v/>
      </c>
      <c r="Y104" s="137" t="str">
        <f>IF(1=1,IF(F104="","",IF(G104="","",IFERROR(INDEX(E384:E428,MATCH(AE104,B384:B428,0)),G104&amp;""))),N("W6"))</f>
        <v/>
      </c>
      <c r="Z104" s="142" t="str">
        <f>IF(1=1,IF(X104="","",IF(AND(ISNUMBER(X104),X104&lt;1,Y104="kg"),MAX(1,ROUND(X104*1000,0)),IF(AND(ISNUMBER(X104),X104&lt;1,Y104="L"),MAX(1,ROUND(X104*100,0)),ROUND(X104,3)))),N("X27"))</f>
        <v/>
      </c>
      <c r="AA104" s="143" t="str">
        <f>IF(1=1,IF(X104="","",IF(AND(ISNUMBER(X104),X104&lt;1,Y104="kg"),"g",IF(AND(ISNUMBER(X104),X104&lt;1,Y104="L"),"cl",Y104))),N("Y27"))</f>
        <v/>
      </c>
      <c r="AB104" s="123" t="str">
        <f>IF(1=1,IF(E104="","",IF(F104="","A CONTROLER",IF(NOT(ISNUMBER(F104)),"TEXTE",IF(OR(W104="",W104&lt;=0),"COMMANDE COUVERTS INCOMPLETE",IF(G104="","UNITE MANQUANTE",IF(COUNTIF(B384:B428,AE104)=0,"UNITE A CONTROLER","OK")))))),N("Z6"))</f>
        <v/>
      </c>
      <c r="AD104" s="144" t="str">
        <f>IF(1=1,IF(E104="","",AD83),N("AB27"))</f>
        <v/>
      </c>
      <c r="AE104" s="125" t="str">
        <f>IF(1=1,IF(G104="","",UPPER(TRIM(SUBSTITUTE(SUBSTITUTE(G104&amp;"",CHAR(160)," ")," "," ")))),N("AC27"))</f>
        <v/>
      </c>
      <c r="AG104" s="5" t="s">
        <v>45</v>
      </c>
    </row>
    <row r="105" spans="1:33" ht="15.75" x14ac:dyDescent="0.25">
      <c r="A105" s="126" t="str">
        <f>IF(1=1,IF(E105="","",A83),N("A28"))</f>
        <v/>
      </c>
      <c r="B105" s="127" t="str">
        <f>IF(1=1,IF(E105="","",B83),N("B28"))</f>
        <v/>
      </c>
      <c r="C105" s="127"/>
      <c r="D105" s="129" t="str">
        <f>IF(ISBLANK(E105),"",LARGE(D83:D104,1)+1)</f>
        <v/>
      </c>
      <c r="E105" s="130"/>
      <c r="F105" s="131"/>
      <c r="G105" s="170"/>
      <c r="H105" s="105"/>
      <c r="I105" s="132" t="str">
        <f>IF(1=1,IF(E105="","",I83),N("H28"))</f>
        <v/>
      </c>
      <c r="J105" s="133" t="str">
        <f>IF(1=1,IF(E105="","",J83),N("I28"))</f>
        <v/>
      </c>
      <c r="K105" s="134" t="str">
        <f>IF(1=1,IF(E105="","",K83),N("J28"))</f>
        <v/>
      </c>
      <c r="L105" s="135" t="str">
        <f>IF(1=1,IF(OR(J105="",O105="",NOT(ISNUMBER(J105)),NOT(ISNUMBER(O105)),J105=0),"",O105/J105),N("L28"))</f>
        <v/>
      </c>
      <c r="M105" s="136" t="str">
        <f>IF(1=1,IF(OR(L105="",NOT(ISNUMBER(F105))),"",F105*L105*IFERROR(INDEX(D384:D428,MATCH(AE105,B384:B428,0)),1)),N("M13"))</f>
        <v/>
      </c>
      <c r="N105" s="137" t="str">
        <f>IF(1=1,IF(F105="","",IF(G105="","",IFERROR(INDEX(E384:E428,MATCH(AE105,B384:B428,0)),G105&amp;""))),N("N6"))</f>
        <v/>
      </c>
      <c r="O105" s="138" t="str">
        <f>IF(1=1,IF(E105="","",O83),N("K28"))</f>
        <v/>
      </c>
      <c r="P105" s="139" t="str">
        <f>IF(1=1,IF(M105="","",IF(AND(ISNUMBER(M105),M105&lt;1,N105="kg"),MAX(1,ROUND(M105*1000,0)),IF(AND(ISNUMBER(M105),M105&lt;1,N105="L"),MAX(1,ROUND(M105*100,0)),ROUND(M105,3)))),N("O28"))</f>
        <v/>
      </c>
      <c r="Q105" s="140" t="str">
        <f>IF(1=1,IF(M105="","",IF(AND(ISNUMBER(M105),M105&lt;1,N105="kg"),"g",IF(AND(ISNUMBER(M105),M105&lt;1,N105="L"),"cl",N105))),N("P28"))</f>
        <v/>
      </c>
      <c r="R105" s="161" t="str">
        <f>IF(1=1,IF(E105="","",IF(F105="","A CONTROLER",IF(NOT(ISNUMBER(F105)),"TEXTE",IF(OR(L105="",L105&lt;=0),"COMMANDE PRINCIPALE INCOMPLETE",IF(G105="","UNITE MANQUANTE",IF(COUNTIF(B384:B428,AE105)=0,"UNITE A CONTROLER","OK")))))),N("Q9"))</f>
        <v/>
      </c>
      <c r="S105" s="105"/>
      <c r="T105" s="141">
        <f t="shared" si="13"/>
        <v>0</v>
      </c>
      <c r="U105" s="133" t="str">
        <f>IF(1=1,IF(E105="","",U83),N("S28"))</f>
        <v/>
      </c>
      <c r="V105" s="133" t="str">
        <f>IF(1=1,IF(E105="","",V83),N("T28"))</f>
        <v/>
      </c>
      <c r="W105" s="135" t="str">
        <f>IF(1=1,IF(OR(U105="",V105="",NOT(ISNUMBER(U105)),NOT(ISNUMBER(V105)),U105=0),"",V105/U105),N("U28"))</f>
        <v/>
      </c>
      <c r="X105" s="136" t="str">
        <f>IF(1=1,IF(OR(W105="",NOT(ISNUMBER(F105))),"",F105*W105*IFERROR(INDEX(D384:D428,MATCH(AE105,B384:B428,0)),1)),N("V7"))</f>
        <v/>
      </c>
      <c r="Y105" s="137" t="str">
        <f>IF(1=1,IF(F105="","",IF(G105="","",IFERROR(INDEX(E384:E428,MATCH(AE105,B384:B428,0)),G105&amp;""))),N("W6"))</f>
        <v/>
      </c>
      <c r="Z105" s="142" t="str">
        <f>IF(1=1,IF(X105="","",IF(AND(ISNUMBER(X105),X105&lt;1,Y105="kg"),MAX(1,ROUND(X105*1000,0)),IF(AND(ISNUMBER(X105),X105&lt;1,Y105="L"),MAX(1,ROUND(X105*100,0)),ROUND(X105,3)))),N("X28"))</f>
        <v/>
      </c>
      <c r="AA105" s="143" t="str">
        <f>IF(1=1,IF(X105="","",IF(AND(ISNUMBER(X105),X105&lt;1,Y105="kg"),"g",IF(AND(ISNUMBER(X105),X105&lt;1,Y105="L"),"cl",Y105))),N("Y28"))</f>
        <v/>
      </c>
      <c r="AB105" s="123" t="str">
        <f>IF(1=1,IF(E105="","",IF(F105="","A CONTROLER",IF(NOT(ISNUMBER(F105)),"TEXTE",IF(OR(W105="",W105&lt;=0),"COMMANDE COUVERTS INCOMPLETE",IF(G105="","UNITE MANQUANTE",IF(COUNTIF(B384:B428,AE105)=0,"UNITE A CONTROLER","OK")))))),N("Z6"))</f>
        <v/>
      </c>
      <c r="AD105" s="144" t="str">
        <f>IF(1=1,IF(E105="","",AD83),N("AB28"))</f>
        <v/>
      </c>
      <c r="AE105" s="125" t="str">
        <f>IF(1=1,IF(G105="","",UPPER(TRIM(SUBSTITUTE(SUBSTITUTE(G105&amp;"",CHAR(160)," ")," "," ")))),N("AC28"))</f>
        <v/>
      </c>
      <c r="AG105" s="5" t="s">
        <v>46</v>
      </c>
    </row>
    <row r="106" spans="1:33" ht="15.75" x14ac:dyDescent="0.25">
      <c r="A106" s="126" t="str">
        <f>IF(1=1,IF(E106="","",A83),N("A29"))</f>
        <v/>
      </c>
      <c r="B106" s="127" t="str">
        <f>IF(1=1,IF(E106="","",B83),N("B29"))</f>
        <v/>
      </c>
      <c r="C106" s="127"/>
      <c r="D106" s="129" t="str">
        <f>IF(ISBLANK(E106),"",LARGE(D83:D105,1)+1)</f>
        <v/>
      </c>
      <c r="E106" s="130"/>
      <c r="F106" s="131"/>
      <c r="G106" s="170"/>
      <c r="H106" s="105"/>
      <c r="I106" s="132" t="str">
        <f>IF(1=1,IF(E106="","",I83),N("H29"))</f>
        <v/>
      </c>
      <c r="J106" s="133" t="str">
        <f>IF(1=1,IF(E106="","",J83),N("I29"))</f>
        <v/>
      </c>
      <c r="K106" s="134" t="str">
        <f>IF(1=1,IF(E106="","",K83),N("J29"))</f>
        <v/>
      </c>
      <c r="L106" s="135" t="str">
        <f>IF(1=1,IF(OR(J106="",O106="",NOT(ISNUMBER(J106)),NOT(ISNUMBER(O106)),J106=0),"",O106/J106),N("L29"))</f>
        <v/>
      </c>
      <c r="M106" s="136" t="str">
        <f>IF(1=1,IF(OR(L106="",NOT(ISNUMBER(F106))),"",F106*L106*IFERROR(INDEX(D384:D428,MATCH(AE106,B384:B428,0)),1)),N("M13"))</f>
        <v/>
      </c>
      <c r="N106" s="137" t="str">
        <f>IF(1=1,IF(F106="","",IF(G106="","",IFERROR(INDEX(E384:E428,MATCH(AE106,B384:B428,0)),G106&amp;""))),N("N6"))</f>
        <v/>
      </c>
      <c r="O106" s="138" t="str">
        <f>IF(1=1,IF(E106="","",O83),N("K29"))</f>
        <v/>
      </c>
      <c r="P106" s="139" t="str">
        <f>IF(1=1,IF(M106="","",IF(AND(ISNUMBER(M106),M106&lt;1,N106="kg"),MAX(1,ROUND(M106*1000,0)),IF(AND(ISNUMBER(M106),M106&lt;1,N106="L"),MAX(1,ROUND(M106*100,0)),ROUND(M106,3)))),N("O29"))</f>
        <v/>
      </c>
      <c r="Q106" s="140" t="str">
        <f>IF(1=1,IF(M106="","",IF(AND(ISNUMBER(M106),M106&lt;1,N106="kg"),"g",IF(AND(ISNUMBER(M106),M106&lt;1,N106="L"),"cl",N106))),N("P29"))</f>
        <v/>
      </c>
      <c r="R106" s="161" t="str">
        <f>IF(1=1,IF(E106="","",IF(F106="","A CONTROLER",IF(NOT(ISNUMBER(F106)),"TEXTE",IF(OR(L106="",L106&lt;=0),"COMMANDE PRINCIPALE INCOMPLETE",IF(G106="","UNITE MANQUANTE",IF(COUNTIF(B384:B428,AE106)=0,"UNITE A CONTROLER","OK")))))),N("Q9"))</f>
        <v/>
      </c>
      <c r="S106" s="105"/>
      <c r="T106" s="141">
        <f t="shared" si="13"/>
        <v>0</v>
      </c>
      <c r="U106" s="133" t="str">
        <f>IF(1=1,IF(E106="","",U83),N("S29"))</f>
        <v/>
      </c>
      <c r="V106" s="133" t="str">
        <f>IF(1=1,IF(E106="","",V83),N("T29"))</f>
        <v/>
      </c>
      <c r="W106" s="135" t="str">
        <f>IF(1=1,IF(OR(U106="",V106="",NOT(ISNUMBER(U106)),NOT(ISNUMBER(V106)),U106=0),"",V106/U106),N("U29"))</f>
        <v/>
      </c>
      <c r="X106" s="136" t="str">
        <f>IF(1=1,IF(OR(W106="",NOT(ISNUMBER(F106))),"",F106*W106*IFERROR(INDEX(D384:D428,MATCH(AE106,B384:B428,0)),1)),N("V7"))</f>
        <v/>
      </c>
      <c r="Y106" s="137" t="str">
        <f>IF(1=1,IF(F106="","",IF(G106="","",IFERROR(INDEX(E384:E428,MATCH(AE106,B384:B428,0)),G106&amp;""))),N("W6"))</f>
        <v/>
      </c>
      <c r="Z106" s="142" t="str">
        <f>IF(1=1,IF(X106="","",IF(AND(ISNUMBER(X106),X106&lt;1,Y106="kg"),MAX(1,ROUND(X106*1000,0)),IF(AND(ISNUMBER(X106),X106&lt;1,Y106="L"),MAX(1,ROUND(X106*100,0)),ROUND(X106,3)))),N("X29"))</f>
        <v/>
      </c>
      <c r="AA106" s="143" t="str">
        <f>IF(1=1,IF(X106="","",IF(AND(ISNUMBER(X106),X106&lt;1,Y106="kg"),"g",IF(AND(ISNUMBER(X106),X106&lt;1,Y106="L"),"cl",Y106))),N("Y29"))</f>
        <v/>
      </c>
      <c r="AB106" s="123" t="str">
        <f>IF(1=1,IF(E106="","",IF(F106="","A CONTROLER",IF(NOT(ISNUMBER(F106)),"TEXTE",IF(OR(W106="",W106&lt;=0),"COMMANDE COUVERTS INCOMPLETE",IF(G106="","UNITE MANQUANTE",IF(COUNTIF(B384:B428,AE106)=0,"UNITE A CONTROLER","OK")))))),N("Z6"))</f>
        <v/>
      </c>
      <c r="AD106" s="144" t="str">
        <f>IF(1=1,IF(E106="","",AD83),N("AB29"))</f>
        <v/>
      </c>
      <c r="AE106" s="125" t="str">
        <f>IF(1=1,IF(G106="","",UPPER(TRIM(SUBSTITUTE(SUBSTITUTE(G106&amp;"",CHAR(160)," ")," "," ")))),N("AC29"))</f>
        <v/>
      </c>
      <c r="AG106" s="5" t="s">
        <v>47</v>
      </c>
    </row>
    <row r="107" spans="1:33" ht="15.75" x14ac:dyDescent="0.25">
      <c r="A107" s="126" t="str">
        <f>IF(1=1,IF(E107="","",A83),N("A30"))</f>
        <v/>
      </c>
      <c r="B107" s="127" t="str">
        <f>IF(1=1,IF(E107="","",B83),N("B30"))</f>
        <v/>
      </c>
      <c r="C107" s="127"/>
      <c r="D107" s="129" t="str">
        <f>IF(ISBLANK(E107),"",LARGE(D83:D106,1)+1)</f>
        <v/>
      </c>
      <c r="E107" s="130"/>
      <c r="F107" s="131"/>
      <c r="G107" s="170"/>
      <c r="H107" s="105"/>
      <c r="I107" s="132" t="str">
        <f>IF(1=1,IF(E107="","",I83),N("H30"))</f>
        <v/>
      </c>
      <c r="J107" s="133" t="str">
        <f>IF(1=1,IF(E107="","",J83),N("I30"))</f>
        <v/>
      </c>
      <c r="K107" s="134" t="str">
        <f>IF(1=1,IF(E107="","",K83),N("J30"))</f>
        <v/>
      </c>
      <c r="L107" s="135" t="str">
        <f>IF(1=1,IF(OR(J107="",O107="",NOT(ISNUMBER(J107)),NOT(ISNUMBER(O107)),J107=0),"",O107/J107),N("L30"))</f>
        <v/>
      </c>
      <c r="M107" s="136" t="str">
        <f>IF(1=1,IF(OR(L107="",NOT(ISNUMBER(F107))),"",F107*L107*IFERROR(INDEX(D384:D428,MATCH(AE107,B384:B428,0)),1)),N("M13"))</f>
        <v/>
      </c>
      <c r="N107" s="137" t="str">
        <f>IF(1=1,IF(F107="","",IF(G107="","",IFERROR(INDEX(E384:E428,MATCH(AE107,B384:B428,0)),G107&amp;""))),N("N6"))</f>
        <v/>
      </c>
      <c r="O107" s="138" t="str">
        <f>IF(1=1,IF(E107="","",O83),N("K30"))</f>
        <v/>
      </c>
      <c r="P107" s="139" t="str">
        <f>IF(1=1,IF(M107="","",IF(AND(ISNUMBER(M107),M107&lt;1,N107="kg"),MAX(1,ROUND(M107*1000,0)),IF(AND(ISNUMBER(M107),M107&lt;1,N107="L"),MAX(1,ROUND(M107*100,0)),ROUND(M107,3)))),N("O30"))</f>
        <v/>
      </c>
      <c r="Q107" s="140" t="str">
        <f>IF(1=1,IF(M107="","",IF(AND(ISNUMBER(M107),M107&lt;1,N107="kg"),"g",IF(AND(ISNUMBER(M107),M107&lt;1,N107="L"),"cl",N107))),N("P30"))</f>
        <v/>
      </c>
      <c r="R107" s="161" t="str">
        <f>IF(1=1,IF(E107="","",IF(F107="","A CONTROLER",IF(NOT(ISNUMBER(F107)),"TEXTE",IF(OR(L107="",L107&lt;=0),"COMMANDE PRINCIPALE INCOMPLETE",IF(G107="","UNITE MANQUANTE",IF(COUNTIF(B384:B428,AE107)=0,"UNITE A CONTROLER","OK")))))),N("Q9"))</f>
        <v/>
      </c>
      <c r="S107" s="105"/>
      <c r="T107" s="141">
        <f t="shared" si="13"/>
        <v>0</v>
      </c>
      <c r="U107" s="133" t="str">
        <f>IF(1=1,IF(E107="","",U83),N("S30"))</f>
        <v/>
      </c>
      <c r="V107" s="133" t="str">
        <f>IF(1=1,IF(E107="","",V83),N("T30"))</f>
        <v/>
      </c>
      <c r="W107" s="135" t="str">
        <f>IF(1=1,IF(OR(U107="",V107="",NOT(ISNUMBER(U107)),NOT(ISNUMBER(V107)),U107=0),"",V107/U107),N("U30"))</f>
        <v/>
      </c>
      <c r="X107" s="136" t="str">
        <f>IF(1=1,IF(OR(W107="",NOT(ISNUMBER(F107))),"",F107*W107*IFERROR(INDEX(D384:D428,MATCH(AE107,B384:B428,0)),1)),N("V7"))</f>
        <v/>
      </c>
      <c r="Y107" s="137" t="str">
        <f>IF(1=1,IF(F107="","",IF(G107="","",IFERROR(INDEX(E384:E428,MATCH(AE107,B384:B428,0)),G107&amp;""))),N("W6"))</f>
        <v/>
      </c>
      <c r="Z107" s="142" t="str">
        <f>IF(1=1,IF(X107="","",IF(AND(ISNUMBER(X107),X107&lt;1,Y107="kg"),MAX(1,ROUND(X107*1000,0)),IF(AND(ISNUMBER(X107),X107&lt;1,Y107="L"),MAX(1,ROUND(X107*100,0)),ROUND(X107,3)))),N("X30"))</f>
        <v/>
      </c>
      <c r="AA107" s="143" t="str">
        <f>IF(1=1,IF(X107="","",IF(AND(ISNUMBER(X107),X107&lt;1,Y107="kg"),"g",IF(AND(ISNUMBER(X107),X107&lt;1,Y107="L"),"cl",Y107))),N("Y30"))</f>
        <v/>
      </c>
      <c r="AB107" s="123" t="str">
        <f>IF(1=1,IF(E107="","",IF(F107="","A CONTROLER",IF(NOT(ISNUMBER(F107)),"TEXTE",IF(OR(W107="",W107&lt;=0),"COMMANDE COUVERTS INCOMPLETE",IF(G107="","UNITE MANQUANTE",IF(COUNTIF(B384:B428,AE107)=0,"UNITE A CONTROLER","OK")))))),N("Z6"))</f>
        <v/>
      </c>
      <c r="AD107" s="144" t="str">
        <f>IF(1=1,IF(E107="","",AD83),N("AB30"))</f>
        <v/>
      </c>
      <c r="AE107" s="125" t="str">
        <f>IF(1=1,IF(G107="","",UPPER(TRIM(SUBSTITUTE(SUBSTITUTE(G107&amp;"",CHAR(160)," ")," "," ")))),N("AC30"))</f>
        <v/>
      </c>
      <c r="AG107" s="5" t="s">
        <v>48</v>
      </c>
    </row>
    <row r="108" spans="1:33" ht="15.75" x14ac:dyDescent="0.25">
      <c r="A108" s="126" t="str">
        <f>IF(1=1,IF(E108="","",A83),N("A31"))</f>
        <v/>
      </c>
      <c r="B108" s="127" t="str">
        <f>IF(1=1,IF(E108="","",B83),N("B31"))</f>
        <v/>
      </c>
      <c r="C108" s="127"/>
      <c r="D108" s="129" t="str">
        <f>IF(ISBLANK(E108),"",LARGE(D83:D107,1)+1)</f>
        <v/>
      </c>
      <c r="E108" s="130"/>
      <c r="F108" s="131"/>
      <c r="G108" s="170"/>
      <c r="H108" s="105"/>
      <c r="I108" s="132" t="str">
        <f>IF(1=1,IF(E108="","",I83),N("H31"))</f>
        <v/>
      </c>
      <c r="J108" s="133" t="str">
        <f>IF(1=1,IF(E108="","",J83),N("I31"))</f>
        <v/>
      </c>
      <c r="K108" s="134" t="str">
        <f>IF(1=1,IF(E108="","",K83),N("J31"))</f>
        <v/>
      </c>
      <c r="L108" s="135" t="str">
        <f>IF(1=1,IF(OR(J108="",O108="",NOT(ISNUMBER(J108)),NOT(ISNUMBER(O108)),J108=0),"",O108/J108),N("L31"))</f>
        <v/>
      </c>
      <c r="M108" s="136" t="str">
        <f>IF(1=1,IF(OR(L108="",NOT(ISNUMBER(F108))),"",F108*L108*IFERROR(INDEX(D384:D428,MATCH(AE108,B384:B428,0)),1)),N("M13"))</f>
        <v/>
      </c>
      <c r="N108" s="137" t="str">
        <f>IF(1=1,IF(F108="","",IF(G108="","",IFERROR(INDEX(E384:E428,MATCH(AE108,B384:B428,0)),G108&amp;""))),N("N6"))</f>
        <v/>
      </c>
      <c r="O108" s="138" t="str">
        <f>IF(1=1,IF(E108="","",O83),N("K31"))</f>
        <v/>
      </c>
      <c r="P108" s="139" t="str">
        <f>IF(1=1,IF(M108="","",IF(AND(ISNUMBER(M108),M108&lt;1,N108="kg"),MAX(1,ROUND(M108*1000,0)),IF(AND(ISNUMBER(M108),M108&lt;1,N108="L"),MAX(1,ROUND(M108*100,0)),ROUND(M108,3)))),N("O31"))</f>
        <v/>
      </c>
      <c r="Q108" s="140" t="str">
        <f>IF(1=1,IF(M108="","",IF(AND(ISNUMBER(M108),M108&lt;1,N108="kg"),"g",IF(AND(ISNUMBER(M108),M108&lt;1,N108="L"),"cl",N108))),N("P31"))</f>
        <v/>
      </c>
      <c r="R108" s="161" t="str">
        <f>IF(1=1,IF(E108="","",IF(F108="","A CONTROLER",IF(NOT(ISNUMBER(F108)),"TEXTE",IF(OR(L108="",L108&lt;=0),"COMMANDE PRINCIPALE INCOMPLETE",IF(G108="","UNITE MANQUANTE",IF(COUNTIF(B384:B428,AE108)=0,"UNITE A CONTROLER","OK")))))),N("Q9"))</f>
        <v/>
      </c>
      <c r="S108" s="105"/>
      <c r="T108" s="141">
        <f t="shared" si="13"/>
        <v>0</v>
      </c>
      <c r="U108" s="133" t="str">
        <f>IF(1=1,IF(E108="","",U83),N("S31"))</f>
        <v/>
      </c>
      <c r="V108" s="133" t="str">
        <f>IF(1=1,IF(E108="","",V83),N("T31"))</f>
        <v/>
      </c>
      <c r="W108" s="135" t="str">
        <f>IF(1=1,IF(OR(U108="",V108="",NOT(ISNUMBER(U108)),NOT(ISNUMBER(V108)),U108=0),"",V108/U108),N("U31"))</f>
        <v/>
      </c>
      <c r="X108" s="136" t="str">
        <f>IF(1=1,IF(OR(W108="",NOT(ISNUMBER(F108))),"",F108*W108*IFERROR(INDEX(D384:D428,MATCH(AE108,B384:B428,0)),1)),N("V7"))</f>
        <v/>
      </c>
      <c r="Y108" s="137" t="str">
        <f>IF(1=1,IF(F108="","",IF(G108="","",IFERROR(INDEX(E384:E428,MATCH(AE108,B384:B428,0)),G108&amp;""))),N("W6"))</f>
        <v/>
      </c>
      <c r="Z108" s="142" t="str">
        <f>IF(1=1,IF(X108="","",IF(AND(ISNUMBER(X108),X108&lt;1,Y108="kg"),MAX(1,ROUND(X108*1000,0)),IF(AND(ISNUMBER(X108),X108&lt;1,Y108="L"),MAX(1,ROUND(X108*100,0)),ROUND(X108,3)))),N("X31"))</f>
        <v/>
      </c>
      <c r="AA108" s="143" t="str">
        <f>IF(1=1,IF(X108="","",IF(AND(ISNUMBER(X108),X108&lt;1,Y108="kg"),"g",IF(AND(ISNUMBER(X108),X108&lt;1,Y108="L"),"cl",Y108))),N("Y31"))</f>
        <v/>
      </c>
      <c r="AB108" s="123" t="str">
        <f>IF(1=1,IF(E108="","",IF(F108="","A CONTROLER",IF(NOT(ISNUMBER(F108)),"TEXTE",IF(OR(W108="",W108&lt;=0),"COMMANDE COUVERTS INCOMPLETE",IF(G108="","UNITE MANQUANTE",IF(COUNTIF(B384:B428,AE108)=0,"UNITE A CONTROLER","OK")))))),N("Z6"))</f>
        <v/>
      </c>
      <c r="AD108" s="144" t="str">
        <f>IF(1=1,IF(E108="","",AD83),N("AB31"))</f>
        <v/>
      </c>
      <c r="AE108" s="125" t="str">
        <f>IF(1=1,IF(G108="","",UPPER(TRIM(SUBSTITUTE(SUBSTITUTE(G108&amp;"",CHAR(160)," ")," "," ")))),N("AC31"))</f>
        <v/>
      </c>
      <c r="AG108" s="5" t="s">
        <v>49</v>
      </c>
    </row>
    <row r="109" spans="1:33" ht="15.75" x14ac:dyDescent="0.25">
      <c r="A109" s="126" t="str">
        <f>IF(1=1,IF(E109="","",A83),N("A32"))</f>
        <v/>
      </c>
      <c r="B109" s="127" t="str">
        <f>IF(1=1,IF(E109="","",B83),N("B32"))</f>
        <v/>
      </c>
      <c r="C109" s="127"/>
      <c r="D109" s="129" t="str">
        <f>IF(ISBLANK(E109),"",LARGE(D83:D108,1)+1)</f>
        <v/>
      </c>
      <c r="E109" s="130"/>
      <c r="F109" s="131"/>
      <c r="G109" s="170"/>
      <c r="H109" s="105"/>
      <c r="I109" s="132" t="str">
        <f>IF(1=1,IF(E109="","",I83),N("H32"))</f>
        <v/>
      </c>
      <c r="J109" s="133" t="str">
        <f>IF(1=1,IF(E109="","",J83),N("I32"))</f>
        <v/>
      </c>
      <c r="K109" s="134" t="str">
        <f>IF(1=1,IF(E109="","",K83),N("J32"))</f>
        <v/>
      </c>
      <c r="L109" s="135" t="str">
        <f>IF(1=1,IF(OR(J109="",O109="",NOT(ISNUMBER(J109)),NOT(ISNUMBER(O109)),J109=0),"",O109/J109),N("L32"))</f>
        <v/>
      </c>
      <c r="M109" s="136" t="str">
        <f>IF(1=1,IF(OR(L109="",NOT(ISNUMBER(F109))),"",F109*L109*IFERROR(INDEX(D384:D428,MATCH(AE109,B384:B428,0)),1)),N("M13"))</f>
        <v/>
      </c>
      <c r="N109" s="137" t="str">
        <f>IF(1=1,IF(F109="","",IF(G109="","",IFERROR(INDEX(E384:E428,MATCH(AE109,B384:B428,0)),G109&amp;""))),N("N6"))</f>
        <v/>
      </c>
      <c r="O109" s="138" t="str">
        <f>IF(1=1,IF(E109="","",O83),N("K32"))</f>
        <v/>
      </c>
      <c r="P109" s="139" t="str">
        <f>IF(1=1,IF(M109="","",IF(AND(ISNUMBER(M109),M109&lt;1,N109="kg"),MAX(1,ROUND(M109*1000,0)),IF(AND(ISNUMBER(M109),M109&lt;1,N109="L"),MAX(1,ROUND(M109*100,0)),ROUND(M109,3)))),N("O32"))</f>
        <v/>
      </c>
      <c r="Q109" s="140" t="str">
        <f>IF(1=1,IF(M109="","",IF(AND(ISNUMBER(M109),M109&lt;1,N109="kg"),"g",IF(AND(ISNUMBER(M109),M109&lt;1,N109="L"),"cl",N109))),N("P32"))</f>
        <v/>
      </c>
      <c r="R109" s="161" t="str">
        <f>IF(1=1,IF(E109="","",IF(F109="","A CONTROLER",IF(NOT(ISNUMBER(F109)),"TEXTE",IF(OR(L109="",L109&lt;=0),"COMMANDE PRINCIPALE INCOMPLETE",IF(G109="","UNITE MANQUANTE",IF(COUNTIF(B384:B428,AE109)=0,"UNITE A CONTROLER","OK")))))),N("Q9"))</f>
        <v/>
      </c>
      <c r="S109" s="105"/>
      <c r="T109" s="141">
        <f t="shared" si="13"/>
        <v>0</v>
      </c>
      <c r="U109" s="133" t="str">
        <f>IF(1=1,IF(E109="","",U83),N("S32"))</f>
        <v/>
      </c>
      <c r="V109" s="133" t="str">
        <f>IF(1=1,IF(E109="","",V83),N("T32"))</f>
        <v/>
      </c>
      <c r="W109" s="135" t="str">
        <f>IF(1=1,IF(OR(U109="",V109="",NOT(ISNUMBER(U109)),NOT(ISNUMBER(V109)),U109=0),"",V109/U109),N("U32"))</f>
        <v/>
      </c>
      <c r="X109" s="136" t="str">
        <f>IF(1=1,IF(OR(W109="",NOT(ISNUMBER(F109))),"",F109*W109*IFERROR(INDEX(D384:D428,MATCH(AE109,B384:B428,0)),1)),N("V7"))</f>
        <v/>
      </c>
      <c r="Y109" s="137" t="str">
        <f>IF(1=1,IF(F109="","",IF(G109="","",IFERROR(INDEX(E384:E428,MATCH(AE109,B384:B428,0)),G109&amp;""))),N("W6"))</f>
        <v/>
      </c>
      <c r="Z109" s="142" t="str">
        <f>IF(1=1,IF(X109="","",IF(AND(ISNUMBER(X109),X109&lt;1,Y109="kg"),MAX(1,ROUND(X109*1000,0)),IF(AND(ISNUMBER(X109),X109&lt;1,Y109="L"),MAX(1,ROUND(X109*100,0)),ROUND(X109,3)))),N("X32"))</f>
        <v/>
      </c>
      <c r="AA109" s="143" t="str">
        <f>IF(1=1,IF(X109="","",IF(AND(ISNUMBER(X109),X109&lt;1,Y109="kg"),"g",IF(AND(ISNUMBER(X109),X109&lt;1,Y109="L"),"cl",Y109))),N("Y32"))</f>
        <v/>
      </c>
      <c r="AB109" s="123" t="str">
        <f>IF(1=1,IF(E109="","",IF(F109="","A CONTROLER",IF(NOT(ISNUMBER(F109)),"TEXTE",IF(OR(W109="",W109&lt;=0),"COMMANDE COUVERTS INCOMPLETE",IF(G109="","UNITE MANQUANTE",IF(COUNTIF(B384:B428,AE109)=0,"UNITE A CONTROLER","OK")))))),N("Z6"))</f>
        <v/>
      </c>
      <c r="AD109" s="144" t="str">
        <f>IF(1=1,IF(E109="","",AD83),N("AB32"))</f>
        <v/>
      </c>
      <c r="AE109" s="125" t="str">
        <f>IF(1=1,IF(G109="","",UPPER(TRIM(SUBSTITUTE(SUBSTITUTE(G109&amp;"",CHAR(160)," ")," "," ")))),N("AC32"))</f>
        <v/>
      </c>
      <c r="AG109" s="5" t="s">
        <v>50</v>
      </c>
    </row>
    <row r="110" spans="1:33" ht="15.75" x14ac:dyDescent="0.25">
      <c r="A110" s="126" t="str">
        <f>IF(1=1,IF(E110="","",A83),N("A33"))</f>
        <v/>
      </c>
      <c r="B110" s="127" t="str">
        <f>IF(1=1,IF(E110="","",B83),N("B33"))</f>
        <v/>
      </c>
      <c r="C110" s="127"/>
      <c r="D110" s="129" t="str">
        <f>IF(ISBLANK(E110),"",LARGE(D83:D109,1)+1)</f>
        <v/>
      </c>
      <c r="E110" s="130"/>
      <c r="F110" s="131"/>
      <c r="G110" s="170"/>
      <c r="H110" s="105"/>
      <c r="I110" s="132" t="str">
        <f>IF(1=1,IF(E110="","",I83),N("H33"))</f>
        <v/>
      </c>
      <c r="J110" s="133" t="str">
        <f>IF(1=1,IF(E110="","",J83),N("I33"))</f>
        <v/>
      </c>
      <c r="K110" s="134" t="str">
        <f>IF(1=1,IF(E110="","",K83),N("J33"))</f>
        <v/>
      </c>
      <c r="L110" s="135" t="str">
        <f>IF(1=1,IF(OR(J110="",O110="",NOT(ISNUMBER(J110)),NOT(ISNUMBER(O110)),J110=0),"",O110/J110),N("L33"))</f>
        <v/>
      </c>
      <c r="M110" s="136" t="str">
        <f>IF(1=1,IF(OR(L110="",NOT(ISNUMBER(F110))),"",F110*L110*IFERROR(INDEX(D384:D428,MATCH(AE110,B384:B428,0)),1)),N("M13"))</f>
        <v/>
      </c>
      <c r="N110" s="137" t="str">
        <f>IF(1=1,IF(F110="","",IF(G110="","",IFERROR(INDEX(E384:E428,MATCH(AE110,B384:B428,0)),G110&amp;""))),N("N6"))</f>
        <v/>
      </c>
      <c r="O110" s="138" t="str">
        <f>IF(1=1,IF(E110="","",O83),N("K33"))</f>
        <v/>
      </c>
      <c r="P110" s="139" t="str">
        <f>IF(1=1,IF(M110="","",IF(AND(ISNUMBER(M110),M110&lt;1,N110="kg"),MAX(1,ROUND(M110*1000,0)),IF(AND(ISNUMBER(M110),M110&lt;1,N110="L"),MAX(1,ROUND(M110*100,0)),ROUND(M110,3)))),N("O33"))</f>
        <v/>
      </c>
      <c r="Q110" s="140" t="str">
        <f>IF(1=1,IF(M110="","",IF(AND(ISNUMBER(M110),M110&lt;1,N110="kg"),"g",IF(AND(ISNUMBER(M110),M110&lt;1,N110="L"),"cl",N110))),N("P33"))</f>
        <v/>
      </c>
      <c r="R110" s="161" t="str">
        <f>IF(1=1,IF(E110="","",IF(F110="","A CONTROLER",IF(NOT(ISNUMBER(F110)),"TEXTE",IF(OR(L110="",L110&lt;=0),"COMMANDE PRINCIPALE INCOMPLETE",IF(G110="","UNITE MANQUANTE",IF(COUNTIF(B384:B428,AE110)=0,"UNITE A CONTROLER","OK")))))),N("Q9"))</f>
        <v/>
      </c>
      <c r="S110" s="105"/>
      <c r="T110" s="141">
        <f t="shared" si="13"/>
        <v>0</v>
      </c>
      <c r="U110" s="133" t="str">
        <f>IF(1=1,IF(E110="","",U83),N("S33"))</f>
        <v/>
      </c>
      <c r="V110" s="133" t="str">
        <f>IF(1=1,IF(E110="","",V83),N("T33"))</f>
        <v/>
      </c>
      <c r="W110" s="135" t="str">
        <f>IF(1=1,IF(OR(U110="",V110="",NOT(ISNUMBER(U110)),NOT(ISNUMBER(V110)),U110=0),"",V110/U110),N("U33"))</f>
        <v/>
      </c>
      <c r="X110" s="136" t="str">
        <f>IF(1=1,IF(OR(W110="",NOT(ISNUMBER(F110))),"",F110*W110*IFERROR(INDEX(D384:D428,MATCH(AE110,B384:B428,0)),1)),N("V7"))</f>
        <v/>
      </c>
      <c r="Y110" s="137" t="str">
        <f>IF(1=1,IF(F110="","",IF(G110="","",IFERROR(INDEX(E384:E428,MATCH(AE110,B384:B428,0)),G110&amp;""))),N("W6"))</f>
        <v/>
      </c>
      <c r="Z110" s="142" t="str">
        <f>IF(1=1,IF(X110="","",IF(AND(ISNUMBER(X110),X110&lt;1,Y110="kg"),MAX(1,ROUND(X110*1000,0)),IF(AND(ISNUMBER(X110),X110&lt;1,Y110="L"),MAX(1,ROUND(X110*100,0)),ROUND(X110,3)))),N("X33"))</f>
        <v/>
      </c>
      <c r="AA110" s="143" t="str">
        <f>IF(1=1,IF(X110="","",IF(AND(ISNUMBER(X110),X110&lt;1,Y110="kg"),"g",IF(AND(ISNUMBER(X110),X110&lt;1,Y110="L"),"cl",Y110))),N("Y33"))</f>
        <v/>
      </c>
      <c r="AB110" s="123" t="str">
        <f>IF(1=1,IF(E110="","",IF(F110="","A CONTROLER",IF(NOT(ISNUMBER(F110)),"TEXTE",IF(OR(W110="",W110&lt;=0),"COMMANDE COUVERTS INCOMPLETE",IF(G110="","UNITE MANQUANTE",IF(COUNTIF(B384:B428,AE110)=0,"UNITE A CONTROLER","OK")))))),N("Z6"))</f>
        <v/>
      </c>
      <c r="AD110" s="144" t="str">
        <f>IF(1=1,IF(E110="","",AD83),N("AB33"))</f>
        <v/>
      </c>
      <c r="AE110" s="125" t="str">
        <f>IF(1=1,IF(G110="","",UPPER(TRIM(SUBSTITUTE(SUBSTITUTE(G110&amp;"",CHAR(160)," ")," "," ")))),N("AC33"))</f>
        <v/>
      </c>
      <c r="AG110" s="244" t="s">
        <v>51</v>
      </c>
    </row>
    <row r="111" spans="1:33" ht="15.75" x14ac:dyDescent="0.25">
      <c r="A111" s="126" t="str">
        <f>IF(1=1,IF(E111="","",A83),N("A34"))</f>
        <v/>
      </c>
      <c r="B111" s="127" t="str">
        <f>IF(1=1,IF(E111="","",B83),N("B34"))</f>
        <v/>
      </c>
      <c r="C111" s="127"/>
      <c r="D111" s="129" t="str">
        <f>IF(ISBLANK(E111),"",LARGE(D83:D110,1)+1)</f>
        <v/>
      </c>
      <c r="E111" s="130"/>
      <c r="F111" s="131"/>
      <c r="G111" s="170"/>
      <c r="H111" s="105"/>
      <c r="I111" s="132" t="str">
        <f>IF(1=1,IF(E111="","",I83),N("H34"))</f>
        <v/>
      </c>
      <c r="J111" s="133" t="str">
        <f>IF(1=1,IF(E111="","",J83),N("I34"))</f>
        <v/>
      </c>
      <c r="K111" s="134" t="str">
        <f>IF(1=1,IF(E111="","",K83),N("J34"))</f>
        <v/>
      </c>
      <c r="L111" s="135" t="str">
        <f>IF(1=1,IF(OR(J111="",O111="",NOT(ISNUMBER(J111)),NOT(ISNUMBER(O111)),J111=0),"",O111/J111),N("L34"))</f>
        <v/>
      </c>
      <c r="M111" s="136" t="str">
        <f>IF(1=1,IF(OR(L111="",NOT(ISNUMBER(F111))),"",F111*L111*IFERROR(INDEX(D384:D428,MATCH(AE111,B384:B428,0)),1)),N("M13"))</f>
        <v/>
      </c>
      <c r="N111" s="137" t="str">
        <f>IF(1=1,IF(F111="","",IF(G111="","",IFERROR(INDEX(E384:E428,MATCH(AE111,B384:B428,0)),G111&amp;""))),N("N6"))</f>
        <v/>
      </c>
      <c r="O111" s="138" t="str">
        <f>IF(1=1,IF(E111="","",O83),N("K34"))</f>
        <v/>
      </c>
      <c r="P111" s="139" t="str">
        <f>IF(1=1,IF(M111="","",IF(AND(ISNUMBER(M111),M111&lt;1,N111="kg"),MAX(1,ROUND(M111*1000,0)),IF(AND(ISNUMBER(M111),M111&lt;1,N111="L"),MAX(1,ROUND(M111*100,0)),ROUND(M111,3)))),N("O34"))</f>
        <v/>
      </c>
      <c r="Q111" s="140" t="str">
        <f>IF(1=1,IF(M111="","",IF(AND(ISNUMBER(M111),M111&lt;1,N111="kg"),"g",IF(AND(ISNUMBER(M111),M111&lt;1,N111="L"),"cl",N111))),N("P34"))</f>
        <v/>
      </c>
      <c r="R111" s="161" t="str">
        <f>IF(1=1,IF(E111="","",IF(F111="","A CONTROLER",IF(NOT(ISNUMBER(F111)),"TEXTE",IF(OR(L111="",L111&lt;=0),"COMMANDE PRINCIPALE INCOMPLETE",IF(G111="","UNITE MANQUANTE",IF(COUNTIF(B384:B428,AE111)=0,"UNITE A CONTROLER","OK")))))),N("Q9"))</f>
        <v/>
      </c>
      <c r="S111" s="105"/>
      <c r="T111" s="141">
        <f t="shared" si="13"/>
        <v>0</v>
      </c>
      <c r="U111" s="133" t="str">
        <f>IF(1=1,IF(E111="","",U83),N("S34"))</f>
        <v/>
      </c>
      <c r="V111" s="133" t="str">
        <f>IF(1=1,IF(E111="","",V83),N("T34"))</f>
        <v/>
      </c>
      <c r="W111" s="135" t="str">
        <f>IF(1=1,IF(OR(U111="",V111="",NOT(ISNUMBER(U111)),NOT(ISNUMBER(V111)),U111=0),"",V111/U111),N("U34"))</f>
        <v/>
      </c>
      <c r="X111" s="136" t="str">
        <f>IF(1=1,IF(OR(W111="",NOT(ISNUMBER(F111))),"",F111*W111*IFERROR(INDEX(D384:D428,MATCH(AE111,B384:B428,0)),1)),N("V7"))</f>
        <v/>
      </c>
      <c r="Y111" s="137" t="str">
        <f>IF(1=1,IF(F111="","",IF(G111="","",IFERROR(INDEX(E384:E428,MATCH(AE111,B384:B428,0)),G111&amp;""))),N("W6"))</f>
        <v/>
      </c>
      <c r="Z111" s="142" t="str">
        <f>IF(1=1,IF(X111="","",IF(AND(ISNUMBER(X111),X111&lt;1,Y111="kg"),MAX(1,ROUND(X111*1000,0)),IF(AND(ISNUMBER(X111),X111&lt;1,Y111="L"),MAX(1,ROUND(X111*100,0)),ROUND(X111,3)))),N("X34"))</f>
        <v/>
      </c>
      <c r="AA111" s="143" t="str">
        <f>IF(1=1,IF(X111="","",IF(AND(ISNUMBER(X111),X111&lt;1,Y111="kg"),"g",IF(AND(ISNUMBER(X111),X111&lt;1,Y111="L"),"cl",Y111))),N("Y34"))</f>
        <v/>
      </c>
      <c r="AB111" s="123" t="str">
        <f>IF(1=1,IF(E111="","",IF(F111="","A CONTROLER",IF(NOT(ISNUMBER(F111)),"TEXTE",IF(OR(W111="",W111&lt;=0),"COMMANDE COUVERTS INCOMPLETE",IF(G111="","UNITE MANQUANTE",IF(COUNTIF(B384:B428,AE111)=0,"UNITE A CONTROLER","OK")))))),N("Z6"))</f>
        <v/>
      </c>
      <c r="AD111" s="144" t="str">
        <f>IF(1=1,IF(E111="","",AD83),N("AB34"))</f>
        <v/>
      </c>
      <c r="AE111" s="125" t="str">
        <f>IF(1=1,IF(G111="","",UPPER(TRIM(SUBSTITUTE(SUBSTITUTE(G111&amp;"",CHAR(160)," ")," "," ")))),N("AC34"))</f>
        <v/>
      </c>
      <c r="AG111" s="244" t="s">
        <v>54</v>
      </c>
    </row>
    <row r="112" spans="1:33" ht="15.75" x14ac:dyDescent="0.25">
      <c r="A112" s="126" t="str">
        <f>IF(1=1,IF(E112="","",A83),N("A35"))</f>
        <v/>
      </c>
      <c r="B112" s="127" t="str">
        <f>IF(1=1,IF(E112="","",B83),N("B35"))</f>
        <v/>
      </c>
      <c r="C112" s="127"/>
      <c r="D112" s="129" t="str">
        <f>IF(ISBLANK(E112),"",LARGE(D83:D111,1)+1)</f>
        <v/>
      </c>
      <c r="E112" s="130"/>
      <c r="F112" s="131"/>
      <c r="G112" s="170"/>
      <c r="H112" s="105"/>
      <c r="I112" s="132" t="str">
        <f>IF(1=1,IF(E112="","",I83),N("H35"))</f>
        <v/>
      </c>
      <c r="J112" s="133" t="str">
        <f>IF(1=1,IF(E112="","",J83),N("I35"))</f>
        <v/>
      </c>
      <c r="K112" s="134" t="str">
        <f>IF(1=1,IF(E112="","",K83),N("J35"))</f>
        <v/>
      </c>
      <c r="L112" s="135" t="str">
        <f>IF(1=1,IF(OR(J112="",O112="",NOT(ISNUMBER(J112)),NOT(ISNUMBER(O112)),J112=0),"",O112/J112),N("L35"))</f>
        <v/>
      </c>
      <c r="M112" s="136" t="str">
        <f>IF(1=1,IF(OR(L112="",NOT(ISNUMBER(F112))),"",F112*L112*IFERROR(INDEX(D384:D428,MATCH(AE112,B384:B428,0)),1)),N("M13"))</f>
        <v/>
      </c>
      <c r="N112" s="137" t="str">
        <f>IF(1=1,IF(F112="","",IF(G112="","",IFERROR(INDEX(E384:E428,MATCH(AE112,B384:B428,0)),G112&amp;""))),N("N6"))</f>
        <v/>
      </c>
      <c r="O112" s="138" t="str">
        <f>IF(1=1,IF(E112="","",O83),N("K35"))</f>
        <v/>
      </c>
      <c r="P112" s="139" t="str">
        <f>IF(1=1,IF(M112="","",IF(AND(ISNUMBER(M112),M112&lt;1,N112="kg"),MAX(1,ROUND(M112*1000,0)),IF(AND(ISNUMBER(M112),M112&lt;1,N112="L"),MAX(1,ROUND(M112*100,0)),ROUND(M112,3)))),N("O35"))</f>
        <v/>
      </c>
      <c r="Q112" s="140" t="str">
        <f>IF(1=1,IF(M112="","",IF(AND(ISNUMBER(M112),M112&lt;1,N112="kg"),"g",IF(AND(ISNUMBER(M112),M112&lt;1,N112="L"),"cl",N112))),N("P35"))</f>
        <v/>
      </c>
      <c r="R112" s="161" t="str">
        <f>IF(1=1,IF(E112="","",IF(F112="","A CONTROLER",IF(NOT(ISNUMBER(F112)),"TEXTE",IF(OR(L112="",L112&lt;=0),"COMMANDE PRINCIPALE INCOMPLETE",IF(G112="","UNITE MANQUANTE",IF(COUNTIF(B384:B428,AE112)=0,"UNITE A CONTROLER","OK")))))),N("Q9"))</f>
        <v/>
      </c>
      <c r="S112" s="105"/>
      <c r="T112" s="141">
        <f t="shared" si="13"/>
        <v>0</v>
      </c>
      <c r="U112" s="133" t="str">
        <f>IF(1=1,IF(E112="","",U83),N("S35"))</f>
        <v/>
      </c>
      <c r="V112" s="133" t="str">
        <f>IF(1=1,IF(E112="","",V83),N("T35"))</f>
        <v/>
      </c>
      <c r="W112" s="135" t="str">
        <f>IF(1=1,IF(OR(U112="",V112="",NOT(ISNUMBER(U112)),NOT(ISNUMBER(V112)),U112=0),"",V112/U112),N("U35"))</f>
        <v/>
      </c>
      <c r="X112" s="136" t="str">
        <f>IF(1=1,IF(OR(W112="",NOT(ISNUMBER(F112))),"",F112*W112*IFERROR(INDEX(D384:D428,MATCH(AE112,B384:B428,0)),1)),N("V7"))</f>
        <v/>
      </c>
      <c r="Y112" s="137" t="str">
        <f>IF(1=1,IF(F112="","",IF(G112="","",IFERROR(INDEX(E384:E428,MATCH(AE112,B384:B428,0)),G112&amp;""))),N("W6"))</f>
        <v/>
      </c>
      <c r="Z112" s="142" t="str">
        <f>IF(1=1,IF(X112="","",IF(AND(ISNUMBER(X112),X112&lt;1,Y112="kg"),MAX(1,ROUND(X112*1000,0)),IF(AND(ISNUMBER(X112),X112&lt;1,Y112="L"),MAX(1,ROUND(X112*100,0)),ROUND(X112,3)))),N("X35"))</f>
        <v/>
      </c>
      <c r="AA112" s="143" t="str">
        <f>IF(1=1,IF(X112="","",IF(AND(ISNUMBER(X112),X112&lt;1,Y112="kg"),"g",IF(AND(ISNUMBER(X112),X112&lt;1,Y112="L"),"cl",Y112))),N("Y35"))</f>
        <v/>
      </c>
      <c r="AB112" s="123" t="str">
        <f>IF(1=1,IF(E112="","",IF(F112="","A CONTROLER",IF(NOT(ISNUMBER(F112)),"TEXTE",IF(OR(W112="",W112&lt;=0),"COMMANDE COUVERTS INCOMPLETE",IF(G112="","UNITE MANQUANTE",IF(COUNTIF(B384:B428,AE112)=0,"UNITE A CONTROLER","OK")))))),N("Z6"))</f>
        <v/>
      </c>
      <c r="AD112" s="144" t="str">
        <f>IF(1=1,IF(E112="","",AD83),N("AB35"))</f>
        <v/>
      </c>
      <c r="AE112" s="125" t="str">
        <f>IF(1=1,IF(G112="","",UPPER(TRIM(SUBSTITUTE(SUBSTITUTE(G112&amp;"",CHAR(160)," ")," "," ")))),N("AC35"))</f>
        <v/>
      </c>
      <c r="AG112" s="244" t="s">
        <v>56</v>
      </c>
    </row>
    <row r="113" spans="1:33" ht="15.75" x14ac:dyDescent="0.25">
      <c r="A113" s="126" t="str">
        <f>IF(1=1,IF(E113="","",A83),N("A36"))</f>
        <v/>
      </c>
      <c r="B113" s="127" t="str">
        <f>IF(1=1,IF(E113="","",B83),N("B36"))</f>
        <v/>
      </c>
      <c r="C113" s="127"/>
      <c r="D113" s="129" t="str">
        <f>IF(ISBLANK(E113),"",LARGE(D83:D112,1)+1)</f>
        <v/>
      </c>
      <c r="E113" s="130"/>
      <c r="F113" s="131"/>
      <c r="G113" s="170"/>
      <c r="H113" s="105"/>
      <c r="I113" s="132" t="str">
        <f>IF(1=1,IF(E113="","",I83),N("H36"))</f>
        <v/>
      </c>
      <c r="J113" s="133" t="str">
        <f>IF(1=1,IF(E113="","",J83),N("I36"))</f>
        <v/>
      </c>
      <c r="K113" s="134" t="str">
        <f>IF(1=1,IF(E113="","",K83),N("J36"))</f>
        <v/>
      </c>
      <c r="L113" s="135" t="str">
        <f>IF(1=1,IF(OR(J113="",O113="",NOT(ISNUMBER(J113)),NOT(ISNUMBER(O113)),J113=0),"",O113/J113),N("L36"))</f>
        <v/>
      </c>
      <c r="M113" s="136" t="str">
        <f>IF(1=1,IF(OR(L113="",NOT(ISNUMBER(F113))),"",F113*L113*IFERROR(INDEX(D384:D428,MATCH(AE113,B384:B428,0)),1)),N("M13"))</f>
        <v/>
      </c>
      <c r="N113" s="137" t="str">
        <f>IF(1=1,IF(F113="","",IF(G113="","",IFERROR(INDEX(E384:E428,MATCH(AE113,B384:B428,0)),G113&amp;""))),N("N6"))</f>
        <v/>
      </c>
      <c r="O113" s="138" t="str">
        <f>IF(1=1,IF(E113="","",O83),N("K36"))</f>
        <v/>
      </c>
      <c r="P113" s="139" t="str">
        <f>IF(1=1,IF(M113="","",IF(AND(ISNUMBER(M113),M113&lt;1,N113="kg"),MAX(1,ROUND(M113*1000,0)),IF(AND(ISNUMBER(M113),M113&lt;1,N113="L"),MAX(1,ROUND(M113*100,0)),ROUND(M113,3)))),N("O36"))</f>
        <v/>
      </c>
      <c r="Q113" s="140" t="str">
        <f>IF(1=1,IF(M113="","",IF(AND(ISNUMBER(M113),M113&lt;1,N113="kg"),"g",IF(AND(ISNUMBER(M113),M113&lt;1,N113="L"),"cl",N113))),N("P36"))</f>
        <v/>
      </c>
      <c r="R113" s="161" t="str">
        <f>IF(1=1,IF(E113="","",IF(F113="","A CONTROLER",IF(NOT(ISNUMBER(F113)),"TEXTE",IF(OR(L113="",L113&lt;=0),"COMMANDE PRINCIPALE INCOMPLETE",IF(G113="","UNITE MANQUANTE",IF(COUNTIF(B384:B428,AE113)=0,"UNITE A CONTROLER","OK")))))),N("Q9"))</f>
        <v/>
      </c>
      <c r="S113" s="105"/>
      <c r="T113" s="141">
        <f t="shared" si="13"/>
        <v>0</v>
      </c>
      <c r="U113" s="133" t="str">
        <f>IF(1=1,IF(E113="","",U83),N("S36"))</f>
        <v/>
      </c>
      <c r="V113" s="133" t="str">
        <f>IF(1=1,IF(E113="","",V83),N("T36"))</f>
        <v/>
      </c>
      <c r="W113" s="135" t="str">
        <f>IF(1=1,IF(OR(U113="",V113="",NOT(ISNUMBER(U113)),NOT(ISNUMBER(V113)),U113=0),"",V113/U113),N("U36"))</f>
        <v/>
      </c>
      <c r="X113" s="136" t="str">
        <f>IF(1=1,IF(OR(W113="",NOT(ISNUMBER(F113))),"",F113*W113*IFERROR(INDEX(D384:D428,MATCH(AE113,B384:B428,0)),1)),N("V7"))</f>
        <v/>
      </c>
      <c r="Y113" s="137" t="str">
        <f>IF(1=1,IF(F113="","",IF(G113="","",IFERROR(INDEX(E384:E428,MATCH(AE113,B384:B428,0)),G113&amp;""))),N("W6"))</f>
        <v/>
      </c>
      <c r="Z113" s="142" t="str">
        <f>IF(1=1,IF(X113="","",IF(AND(ISNUMBER(X113),X113&lt;1,Y113="kg"),MAX(1,ROUND(X113*1000,0)),IF(AND(ISNUMBER(X113),X113&lt;1,Y113="L"),MAX(1,ROUND(X113*100,0)),ROUND(X113,3)))),N("X36"))</f>
        <v/>
      </c>
      <c r="AA113" s="143" t="str">
        <f>IF(1=1,IF(X113="","",IF(AND(ISNUMBER(X113),X113&lt;1,Y113="kg"),"g",IF(AND(ISNUMBER(X113),X113&lt;1,Y113="L"),"cl",Y113))),N("Y36"))</f>
        <v/>
      </c>
      <c r="AB113" s="123" t="str">
        <f>IF(1=1,IF(E113="","",IF(F113="","A CONTROLER",IF(NOT(ISNUMBER(F113)),"TEXTE",IF(OR(W113="",W113&lt;=0),"COMMANDE COUVERTS INCOMPLETE",IF(G113="","UNITE MANQUANTE",IF(COUNTIF(B384:B428,AE113)=0,"UNITE A CONTROLER","OK")))))),N("Z6"))</f>
        <v/>
      </c>
      <c r="AD113" s="144" t="str">
        <f>IF(1=1,IF(E113="","",AD83),N("AB36"))</f>
        <v/>
      </c>
      <c r="AE113" s="125" t="str">
        <f>IF(1=1,IF(G113="","",UPPER(TRIM(SUBSTITUTE(SUBSTITUTE(G113&amp;"",CHAR(160)," ")," "," ")))),N("AC36"))</f>
        <v/>
      </c>
      <c r="AG113" s="244" t="s">
        <v>58</v>
      </c>
    </row>
    <row r="114" spans="1:33" ht="15.75" x14ac:dyDescent="0.25">
      <c r="A114" s="126" t="str">
        <f>IF(1=1,IF(E114="","",A83),N("A37"))</f>
        <v/>
      </c>
      <c r="B114" s="127" t="str">
        <f>IF(1=1,IF(E114="","",B83),N("B37"))</f>
        <v/>
      </c>
      <c r="C114" s="127"/>
      <c r="D114" s="129" t="str">
        <f>IF(ISBLANK(E114),"",LARGE(D83:D113,1)+1)</f>
        <v/>
      </c>
      <c r="E114" s="130"/>
      <c r="F114" s="131"/>
      <c r="G114" s="170"/>
      <c r="H114" s="105"/>
      <c r="I114" s="132" t="str">
        <f>IF(1=1,IF(E114="","",I83),N("H37"))</f>
        <v/>
      </c>
      <c r="J114" s="133" t="str">
        <f>IF(1=1,IF(E114="","",J83),N("I37"))</f>
        <v/>
      </c>
      <c r="K114" s="134" t="str">
        <f>IF(1=1,IF(E114="","",K83),N("J37"))</f>
        <v/>
      </c>
      <c r="L114" s="135" t="str">
        <f>IF(1=1,IF(OR(J114="",O114="",NOT(ISNUMBER(J114)),NOT(ISNUMBER(O114)),J114=0),"",O114/J114),N("L37"))</f>
        <v/>
      </c>
      <c r="M114" s="136" t="str">
        <f>IF(1=1,IF(OR(L114="",NOT(ISNUMBER(F114))),"",F114*L114*IFERROR(INDEX(D384:D428,MATCH(AE114,B384:B428,0)),1)),N("M13"))</f>
        <v/>
      </c>
      <c r="N114" s="137" t="str">
        <f>IF(1=1,IF(F114="","",IF(G114="","",IFERROR(INDEX(E384:E428,MATCH(AE114,B384:B428,0)),G114&amp;""))),N("N6"))</f>
        <v/>
      </c>
      <c r="O114" s="138" t="str">
        <f>IF(1=1,IF(E114="","",O83),N("K37"))</f>
        <v/>
      </c>
      <c r="P114" s="139" t="str">
        <f>IF(1=1,IF(M114="","",IF(AND(ISNUMBER(M114),M114&lt;1,N114="kg"),MAX(1,ROUND(M114*1000,0)),IF(AND(ISNUMBER(M114),M114&lt;1,N114="L"),MAX(1,ROUND(M114*100,0)),ROUND(M114,3)))),N("O37"))</f>
        <v/>
      </c>
      <c r="Q114" s="140" t="str">
        <f>IF(1=1,IF(M114="","",IF(AND(ISNUMBER(M114),M114&lt;1,N114="kg"),"g",IF(AND(ISNUMBER(M114),M114&lt;1,N114="L"),"cl",N114))),N("P37"))</f>
        <v/>
      </c>
      <c r="R114" s="161" t="str">
        <f>IF(1=1,IF(E114="","",IF(F114="","A CONTROLER",IF(NOT(ISNUMBER(F114)),"TEXTE",IF(OR(L114="",L114&lt;=0),"COMMANDE PRINCIPALE INCOMPLETE",IF(G114="","UNITE MANQUANTE",IF(COUNTIF(B384:B428,AE114)=0,"UNITE A CONTROLER","OK")))))),N("Q9"))</f>
        <v/>
      </c>
      <c r="S114" s="105"/>
      <c r="T114" s="141">
        <f t="shared" si="13"/>
        <v>0</v>
      </c>
      <c r="U114" s="133" t="str">
        <f>IF(1=1,IF(E114="","",U83),N("S37"))</f>
        <v/>
      </c>
      <c r="V114" s="133" t="str">
        <f>IF(1=1,IF(E114="","",V83),N("T37"))</f>
        <v/>
      </c>
      <c r="W114" s="135" t="str">
        <f>IF(1=1,IF(OR(U114="",V114="",NOT(ISNUMBER(U114)),NOT(ISNUMBER(V114)),U114=0),"",V114/U114),N("U37"))</f>
        <v/>
      </c>
      <c r="X114" s="136" t="str">
        <f>IF(1=1,IF(OR(W114="",NOT(ISNUMBER(F114))),"",F114*W114*IFERROR(INDEX(D384:D428,MATCH(AE114,B384:B428,0)),1)),N("V7"))</f>
        <v/>
      </c>
      <c r="Y114" s="137" t="str">
        <f>IF(1=1,IF(F114="","",IF(G114="","",IFERROR(INDEX(E384:E428,MATCH(AE114,B384:B428,0)),G114&amp;""))),N("W6"))</f>
        <v/>
      </c>
      <c r="Z114" s="142" t="str">
        <f>IF(1=1,IF(X114="","",IF(AND(ISNUMBER(X114),X114&lt;1,Y114="kg"),MAX(1,ROUND(X114*1000,0)),IF(AND(ISNUMBER(X114),X114&lt;1,Y114="L"),MAX(1,ROUND(X114*100,0)),ROUND(X114,3)))),N("X37"))</f>
        <v/>
      </c>
      <c r="AA114" s="143" t="str">
        <f>IF(1=1,IF(X114="","",IF(AND(ISNUMBER(X114),X114&lt;1,Y114="kg"),"g",IF(AND(ISNUMBER(X114),X114&lt;1,Y114="L"),"cl",Y114))),N("Y37"))</f>
        <v/>
      </c>
      <c r="AB114" s="123" t="str">
        <f>IF(1=1,IF(E114="","",IF(F114="","A CONTROLER",IF(NOT(ISNUMBER(F114)),"TEXTE",IF(OR(W114="",W114&lt;=0),"COMMANDE COUVERTS INCOMPLETE",IF(G114="","UNITE MANQUANTE",IF(COUNTIF(B384:B428,AE114)=0,"UNITE A CONTROLER","OK")))))),N("Z6"))</f>
        <v/>
      </c>
      <c r="AD114" s="144" t="str">
        <f>IF(1=1,IF(E114="","",AD83),N("AB37"))</f>
        <v/>
      </c>
      <c r="AE114" s="125" t="str">
        <f>IF(1=1,IF(G114="","",UPPER(TRIM(SUBSTITUTE(SUBSTITUTE(G114&amp;"",CHAR(160)," ")," "," ")))),N("AC37"))</f>
        <v/>
      </c>
      <c r="AG114" s="244" t="s">
        <v>60</v>
      </c>
    </row>
    <row r="115" spans="1:33" ht="15.75" x14ac:dyDescent="0.25">
      <c r="A115" s="126" t="str">
        <f>IF(1=1,IF(E115="","",A83),N("A38"))</f>
        <v/>
      </c>
      <c r="B115" s="127" t="str">
        <f>IF(1=1,IF(E115="","",B83),N("B38"))</f>
        <v/>
      </c>
      <c r="C115" s="127"/>
      <c r="D115" s="129" t="str">
        <f>IF(ISBLANK(E115),"",LARGE(D83:D114,1)+1)</f>
        <v/>
      </c>
      <c r="E115" s="130"/>
      <c r="F115" s="131"/>
      <c r="G115" s="170"/>
      <c r="H115" s="105"/>
      <c r="I115" s="132" t="str">
        <f>IF(1=1,IF(E115="","",I83),N("H38"))</f>
        <v/>
      </c>
      <c r="J115" s="133" t="str">
        <f>IF(1=1,IF(E115="","",J83),N("I38"))</f>
        <v/>
      </c>
      <c r="K115" s="134" t="str">
        <f>IF(1=1,IF(E115="","",K83),N("J38"))</f>
        <v/>
      </c>
      <c r="L115" s="135" t="str">
        <f>IF(1=1,IF(OR(J115="",O115="",NOT(ISNUMBER(J115)),NOT(ISNUMBER(O115)),J115=0),"",O115/J115),N("L38"))</f>
        <v/>
      </c>
      <c r="M115" s="136" t="str">
        <f>IF(1=1,IF(OR(L115="",NOT(ISNUMBER(F115))),"",F115*L115*IFERROR(INDEX(D384:D428,MATCH(AE115,B384:B428,0)),1)),N("M13"))</f>
        <v/>
      </c>
      <c r="N115" s="137" t="str">
        <f>IF(1=1,IF(F115="","",IF(G115="","",IFERROR(INDEX(E384:E428,MATCH(AE115,B384:B428,0)),G115&amp;""))),N("N6"))</f>
        <v/>
      </c>
      <c r="O115" s="138" t="str">
        <f>IF(1=1,IF(E115="","",O83),N("K38"))</f>
        <v/>
      </c>
      <c r="P115" s="139" t="str">
        <f>IF(1=1,IF(M115="","",IF(AND(ISNUMBER(M115),M115&lt;1,N115="kg"),MAX(1,ROUND(M115*1000,0)),IF(AND(ISNUMBER(M115),M115&lt;1,N115="L"),MAX(1,ROUND(M115*100,0)),ROUND(M115,3)))),N("O38"))</f>
        <v/>
      </c>
      <c r="Q115" s="140" t="str">
        <f>IF(1=1,IF(M115="","",IF(AND(ISNUMBER(M115),M115&lt;1,N115="kg"),"g",IF(AND(ISNUMBER(M115),M115&lt;1,N115="L"),"cl",N115))),N("P38"))</f>
        <v/>
      </c>
      <c r="R115" s="161" t="str">
        <f>IF(1=1,IF(E115="","",IF(F115="","A CONTROLER",IF(NOT(ISNUMBER(F115)),"TEXTE",IF(OR(L115="",L115&lt;=0),"COMMANDE PRINCIPALE INCOMPLETE",IF(G115="","UNITE MANQUANTE",IF(COUNTIF(B384:B428,AE115)=0,"UNITE A CONTROLER","OK")))))),N("Q9"))</f>
        <v/>
      </c>
      <c r="S115" s="105"/>
      <c r="T115" s="141">
        <f t="shared" si="13"/>
        <v>0</v>
      </c>
      <c r="U115" s="133" t="str">
        <f>IF(1=1,IF(E115="","",U83),N("S38"))</f>
        <v/>
      </c>
      <c r="V115" s="133" t="str">
        <f>IF(1=1,IF(E115="","",V83),N("T38"))</f>
        <v/>
      </c>
      <c r="W115" s="135" t="str">
        <f>IF(1=1,IF(OR(U115="",V115="",NOT(ISNUMBER(U115)),NOT(ISNUMBER(V115)),U115=0),"",V115/U115),N("U38"))</f>
        <v/>
      </c>
      <c r="X115" s="136" t="str">
        <f>IF(1=1,IF(OR(W115="",NOT(ISNUMBER(F115))),"",F115*W115*IFERROR(INDEX(D384:D428,MATCH(AE115,B384:B428,0)),1)),N("V7"))</f>
        <v/>
      </c>
      <c r="Y115" s="137" t="str">
        <f>IF(1=1,IF(F115="","",IF(G115="","",IFERROR(INDEX(E384:E428,MATCH(AE115,B384:B428,0)),G115&amp;""))),N("W6"))</f>
        <v/>
      </c>
      <c r="Z115" s="142" t="str">
        <f>IF(1=1,IF(X115="","",IF(AND(ISNUMBER(X115),X115&lt;1,Y115="kg"),MAX(1,ROUND(X115*1000,0)),IF(AND(ISNUMBER(X115),X115&lt;1,Y115="L"),MAX(1,ROUND(X115*100,0)),ROUND(X115,3)))),N("X38"))</f>
        <v/>
      </c>
      <c r="AA115" s="143" t="str">
        <f>IF(1=1,IF(X115="","",IF(AND(ISNUMBER(X115),X115&lt;1,Y115="kg"),"g",IF(AND(ISNUMBER(X115),X115&lt;1,Y115="L"),"cl",Y115))),N("Y38"))</f>
        <v/>
      </c>
      <c r="AB115" s="123" t="str">
        <f>IF(1=1,IF(E115="","",IF(F115="","A CONTROLER",IF(NOT(ISNUMBER(F115)),"TEXTE",IF(OR(W115="",W115&lt;=0),"COMMANDE COUVERTS INCOMPLETE",IF(G115="","UNITE MANQUANTE",IF(COUNTIF(B384:B428,AE115)=0,"UNITE A CONTROLER","OK")))))),N("Z6"))</f>
        <v/>
      </c>
      <c r="AD115" s="144" t="str">
        <f>IF(1=1,IF(E115="","",AD83),N("AB38"))</f>
        <v/>
      </c>
      <c r="AE115" s="125" t="str">
        <f>IF(1=1,IF(G115="","",UPPER(TRIM(SUBSTITUTE(SUBSTITUTE(G115&amp;"",CHAR(160)," ")," "," ")))),N("AC38"))</f>
        <v/>
      </c>
      <c r="AG115" s="244" t="s">
        <v>62</v>
      </c>
    </row>
    <row r="116" spans="1:33" ht="15.75" x14ac:dyDescent="0.25">
      <c r="A116" s="126" t="str">
        <f>IF(1=1,IF(E116="","",A83),N("A39"))</f>
        <v/>
      </c>
      <c r="B116" s="127" t="str">
        <f>IF(1=1,IF(E116="","",B83),N("B39"))</f>
        <v/>
      </c>
      <c r="C116" s="127"/>
      <c r="D116" s="129" t="str">
        <f>IF(ISBLANK(E116),"",LARGE(D83:D115,1)+1)</f>
        <v/>
      </c>
      <c r="E116" s="130"/>
      <c r="F116" s="131"/>
      <c r="G116" s="170"/>
      <c r="H116" s="105"/>
      <c r="I116" s="132" t="str">
        <f>IF(1=1,IF(E116="","",I83),N("H39"))</f>
        <v/>
      </c>
      <c r="J116" s="133" t="str">
        <f>IF(1=1,IF(E116="","",J83),N("I39"))</f>
        <v/>
      </c>
      <c r="K116" s="134" t="str">
        <f>IF(1=1,IF(E116="","",K83),N("J39"))</f>
        <v/>
      </c>
      <c r="L116" s="135" t="str">
        <f>IF(1=1,IF(OR(J116="",O116="",NOT(ISNUMBER(J116)),NOT(ISNUMBER(O116)),J116=0),"",O116/J116),N("L39"))</f>
        <v/>
      </c>
      <c r="M116" s="136" t="str">
        <f>IF(1=1,IF(OR(L116="",NOT(ISNUMBER(F116))),"",F116*L116*IFERROR(INDEX(D384:D428,MATCH(AE116,B384:B428,0)),1)),N("M13"))</f>
        <v/>
      </c>
      <c r="N116" s="137" t="str">
        <f>IF(1=1,IF(F116="","",IF(G116="","",IFERROR(INDEX(E384:E428,MATCH(AE116,B384:B428,0)),G116&amp;""))),N("N6"))</f>
        <v/>
      </c>
      <c r="O116" s="138" t="str">
        <f>IF(1=1,IF(E116="","",O83),N("K39"))</f>
        <v/>
      </c>
      <c r="P116" s="139" t="str">
        <f>IF(1=1,IF(M116="","",IF(AND(ISNUMBER(M116),M116&lt;1,N116="kg"),MAX(1,ROUND(M116*1000,0)),IF(AND(ISNUMBER(M116),M116&lt;1,N116="L"),MAX(1,ROUND(M116*100,0)),ROUND(M116,3)))),N("O39"))</f>
        <v/>
      </c>
      <c r="Q116" s="140" t="str">
        <f>IF(1=1,IF(M116="","",IF(AND(ISNUMBER(M116),M116&lt;1,N116="kg"),"g",IF(AND(ISNUMBER(M116),M116&lt;1,N116="L"),"cl",N116))),N("P39"))</f>
        <v/>
      </c>
      <c r="R116" s="161" t="str">
        <f>IF(1=1,IF(E116="","",IF(F116="","A CONTROLER",IF(NOT(ISNUMBER(F116)),"TEXTE",IF(OR(L116="",L116&lt;=0),"COMMANDE PRINCIPALE INCOMPLETE",IF(G116="","UNITE MANQUANTE",IF(COUNTIF(B384:B428,AE116)=0,"UNITE A CONTROLER","OK")))))),N("Q9"))</f>
        <v/>
      </c>
      <c r="S116" s="105"/>
      <c r="T116" s="141">
        <f t="shared" si="13"/>
        <v>0</v>
      </c>
      <c r="U116" s="133" t="str">
        <f>IF(1=1,IF(E116="","",U83),N("S39"))</f>
        <v/>
      </c>
      <c r="V116" s="133" t="str">
        <f>IF(1=1,IF(E116="","",V83),N("T39"))</f>
        <v/>
      </c>
      <c r="W116" s="135" t="str">
        <f>IF(1=1,IF(OR(U116="",V116="",NOT(ISNUMBER(U116)),NOT(ISNUMBER(V116)),U116=0),"",V116/U116),N("U39"))</f>
        <v/>
      </c>
      <c r="X116" s="136" t="str">
        <f>IF(1=1,IF(OR(W116="",NOT(ISNUMBER(F116))),"",F116*W116*IFERROR(INDEX(D384:D428,MATCH(AE116,B384:B428,0)),1)),N("V7"))</f>
        <v/>
      </c>
      <c r="Y116" s="137" t="str">
        <f>IF(1=1,IF(F116="","",IF(G116="","",IFERROR(INDEX(E384:E428,MATCH(AE116,B384:B428,0)),G116&amp;""))),N("W6"))</f>
        <v/>
      </c>
      <c r="Z116" s="142" t="str">
        <f>IF(1=1,IF(X116="","",IF(AND(ISNUMBER(X116),X116&lt;1,Y116="kg"),MAX(1,ROUND(X116*1000,0)),IF(AND(ISNUMBER(X116),X116&lt;1,Y116="L"),MAX(1,ROUND(X116*100,0)),ROUND(X116,3)))),N("X39"))</f>
        <v/>
      </c>
      <c r="AA116" s="143" t="str">
        <f>IF(1=1,IF(X116="","",IF(AND(ISNUMBER(X116),X116&lt;1,Y116="kg"),"g",IF(AND(ISNUMBER(X116),X116&lt;1,Y116="L"),"cl",Y116))),N("Y39"))</f>
        <v/>
      </c>
      <c r="AB116" s="123" t="str">
        <f>IF(1=1,IF(E116="","",IF(F116="","A CONTROLER",IF(NOT(ISNUMBER(F116)),"TEXTE",IF(OR(W116="",W116&lt;=0),"COMMANDE COUVERTS INCOMPLETE",IF(G116="","UNITE MANQUANTE",IF(COUNTIF(B384:B428,AE116)=0,"UNITE A CONTROLER","OK")))))),N("Z6"))</f>
        <v/>
      </c>
      <c r="AD116" s="144" t="str">
        <f>IF(1=1,IF(E116="","",AD83),N("AB39"))</f>
        <v/>
      </c>
      <c r="AE116" s="125" t="str">
        <f>IF(1=1,IF(G116="","",UPPER(TRIM(SUBSTITUTE(SUBSTITUTE(G116&amp;"",CHAR(160)," ")," "," ")))),N("AC39"))</f>
        <v/>
      </c>
      <c r="AG116" s="244" t="s">
        <v>64</v>
      </c>
    </row>
    <row r="117" spans="1:33" ht="24" customHeight="1" x14ac:dyDescent="0.25">
      <c r="A117" s="126" t="str">
        <f>IF(1=1,IF(E117="","",A83),N("A40"))</f>
        <v/>
      </c>
      <c r="B117" s="127" t="str">
        <f>IF(1=1,IF(E117="","",B83),N("B40"))</f>
        <v/>
      </c>
      <c r="C117" s="127"/>
      <c r="D117" s="129" t="str">
        <f>IF(ISBLANK(E117),"",LARGE(D83:D116,1)+1)</f>
        <v/>
      </c>
      <c r="E117" s="130"/>
      <c r="F117" s="131"/>
      <c r="G117" s="170"/>
      <c r="H117" s="105"/>
      <c r="I117" s="132" t="str">
        <f>IF(1=1,IF(E117="","",I83),N("H40"))</f>
        <v/>
      </c>
      <c r="J117" s="133" t="str">
        <f>IF(1=1,IF(E117="","",J83),N("I40"))</f>
        <v/>
      </c>
      <c r="K117" s="134" t="str">
        <f>IF(1=1,IF(E117="","",K83),N("J40"))</f>
        <v/>
      </c>
      <c r="L117" s="135" t="str">
        <f>IF(1=1,IF(OR(J117="",O117="",NOT(ISNUMBER(J117)),NOT(ISNUMBER(O117)),J117=0),"",O117/J117),N("L40"))</f>
        <v/>
      </c>
      <c r="M117" s="136" t="str">
        <f>IF(1=1,IF(OR(L117="",NOT(ISNUMBER(F117))),"",F117*L117*IFERROR(INDEX(D384:D428,MATCH(AE117,B384:B428,0)),1)),N("M13"))</f>
        <v/>
      </c>
      <c r="N117" s="137" t="str">
        <f>IF(1=1,IF(F117="","",IF(G117="","",IFERROR(INDEX(E384:E428,MATCH(AE117,B384:B428,0)),G117&amp;""))),N("N6"))</f>
        <v/>
      </c>
      <c r="O117" s="138" t="str">
        <f>IF(1=1,IF(E117="","",O83),N("K40"))</f>
        <v/>
      </c>
      <c r="P117" s="139" t="str">
        <f>IF(1=1,IF(M117="","",IF(AND(ISNUMBER(M117),M117&lt;1,N117="kg"),MAX(1,ROUND(M117*1000,0)),IF(AND(ISNUMBER(M117),M117&lt;1,N117="L"),MAX(1,ROUND(M117*100,0)),ROUND(M117,3)))),N("O40"))</f>
        <v/>
      </c>
      <c r="Q117" s="140" t="str">
        <f>IF(1=1,IF(M117="","",IF(AND(ISNUMBER(M117),M117&lt;1,N117="kg"),"g",IF(AND(ISNUMBER(M117),M117&lt;1,N117="L"),"cl",N117))),N("P40"))</f>
        <v/>
      </c>
      <c r="R117" s="161" t="str">
        <f>IF(1=1,IF(E117="","",IF(F117="","A CONTROLER",IF(NOT(ISNUMBER(F117)),"TEXTE",IF(OR(L117="",L117&lt;=0),"COMMANDE PRINCIPALE INCOMPLETE",IF(G117="","UNITE MANQUANTE",IF(COUNTIF(B384:B428,AE117)=0,"UNITE A CONTROLER","OK")))))),N("Q9"))</f>
        <v/>
      </c>
      <c r="S117" s="105"/>
      <c r="T117" s="141">
        <f t="shared" si="13"/>
        <v>0</v>
      </c>
      <c r="U117" s="133" t="str">
        <f>IF(1=1,IF(E117="","",U83),N("S40"))</f>
        <v/>
      </c>
      <c r="V117" s="133" t="str">
        <f>IF(1=1,IF(E117="","",V83),N("T40"))</f>
        <v/>
      </c>
      <c r="W117" s="135" t="str">
        <f>IF(1=1,IF(OR(U117="",V117="",NOT(ISNUMBER(U117)),NOT(ISNUMBER(V117)),U117=0),"",V117/U117),N("U40"))</f>
        <v/>
      </c>
      <c r="X117" s="136" t="str">
        <f>IF(1=1,IF(OR(W117="",NOT(ISNUMBER(F117))),"",F117*W117*IFERROR(INDEX(D384:D428,MATCH(AE117,B384:B428,0)),1)),N("V7"))</f>
        <v/>
      </c>
      <c r="Y117" s="137" t="str">
        <f>IF(1=1,IF(F117="","",IF(G117="","",IFERROR(INDEX(E384:E428,MATCH(AE117,B384:B428,0)),G117&amp;""))),N("W6"))</f>
        <v/>
      </c>
      <c r="Z117" s="142" t="str">
        <f>IF(1=1,IF(X117="","",IF(AND(ISNUMBER(X117),X117&lt;1,Y117="kg"),MAX(1,ROUND(X117*1000,0)),IF(AND(ISNUMBER(X117),X117&lt;1,Y117="L"),MAX(1,ROUND(X117*100,0)),ROUND(X117,3)))),N("X40"))</f>
        <v/>
      </c>
      <c r="AA117" s="143" t="str">
        <f>IF(1=1,IF(X117="","",IF(AND(ISNUMBER(X117),X117&lt;1,Y117="kg"),"g",IF(AND(ISNUMBER(X117),X117&lt;1,Y117="L"),"cl",Y117))),N("Y40"))</f>
        <v/>
      </c>
      <c r="AB117" s="123" t="str">
        <f>IF(1=1,IF(E117="","",IF(F117="","A CONTROLER",IF(NOT(ISNUMBER(F117)),"TEXTE",IF(OR(W117="",W117&lt;=0),"COMMANDE COUVERTS INCOMPLETE",IF(G117="","UNITE MANQUANTE",IF(COUNTIF(B384:B428,AE117)=0,"UNITE A CONTROLER","OK")))))),N("Z6"))</f>
        <v/>
      </c>
      <c r="AD117" s="144" t="str">
        <f>IF(1=1,IF(E117="","",AD83),N("AB40"))</f>
        <v/>
      </c>
      <c r="AE117" s="125" t="str">
        <f>IF(1=1,IF(G117="","",UPPER(TRIM(SUBSTITUTE(SUBSTITUTE(G117&amp;"",CHAR(160)," ")," "," ")))),N("AC40"))</f>
        <v/>
      </c>
      <c r="AG117" s="244" t="s">
        <v>66</v>
      </c>
    </row>
    <row r="118" spans="1:33" ht="23.25" x14ac:dyDescent="0.25">
      <c r="A118" s="198"/>
      <c r="B118" s="199" t="s">
        <v>233</v>
      </c>
      <c r="C118" s="200"/>
      <c r="D118" s="201" t="s">
        <v>239</v>
      </c>
      <c r="E118" s="200"/>
      <c r="F118" s="200"/>
      <c r="G118" s="200"/>
      <c r="H118" s="202"/>
      <c r="I118" s="200"/>
      <c r="J118" s="200"/>
      <c r="K118" s="200"/>
      <c r="L118" s="200"/>
      <c r="M118" s="200"/>
      <c r="N118" s="200"/>
      <c r="O118" s="200"/>
      <c r="P118" s="200" t="str">
        <f>D118</f>
        <v>SOUS-FAMILLE</v>
      </c>
      <c r="Q118" s="200"/>
      <c r="R118" s="200"/>
      <c r="S118" s="202"/>
      <c r="T118" s="203" t="s">
        <v>664</v>
      </c>
      <c r="U118" s="204" cm="1">
        <f t="array" ref="U118">SUMPRODUCT(LEN(E120:E154)-LEN(SUBSTITUTE(E120:E154,"*","")))</f>
        <v>0</v>
      </c>
      <c r="V118" s="200"/>
      <c r="W118" s="200" t="str">
        <f>D118</f>
        <v>SOUS-FAMILLE</v>
      </c>
      <c r="X118" s="200"/>
      <c r="Y118" s="200"/>
      <c r="Z118" s="200"/>
      <c r="AA118" s="200"/>
      <c r="AB118" s="205"/>
      <c r="AC118" s="200"/>
      <c r="AD118" s="200"/>
      <c r="AE118" s="206" t="str">
        <f>B120</f>
        <v>NOM DE LA RECETTE À SAISIR</v>
      </c>
      <c r="AG118" s="244" t="s">
        <v>68</v>
      </c>
    </row>
    <row r="119" spans="1:33" ht="32.25" thickBot="1" x14ac:dyDescent="0.3">
      <c r="A119" s="92" t="s">
        <v>155</v>
      </c>
      <c r="B119" s="92" t="s">
        <v>1</v>
      </c>
      <c r="C119" s="92"/>
      <c r="D119" s="92" t="s">
        <v>2</v>
      </c>
      <c r="E119" s="92" t="s">
        <v>117</v>
      </c>
      <c r="F119" s="92" t="s">
        <v>3</v>
      </c>
      <c r="G119" s="92" t="s">
        <v>4</v>
      </c>
      <c r="H119" s="81"/>
      <c r="I119" s="157" t="s">
        <v>5</v>
      </c>
      <c r="J119" s="92" t="s">
        <v>114</v>
      </c>
      <c r="K119" s="92" t="s">
        <v>4</v>
      </c>
      <c r="L119" s="92" t="s">
        <v>6</v>
      </c>
      <c r="M119" s="94" t="s">
        <v>7</v>
      </c>
      <c r="N119" s="94" t="s">
        <v>116</v>
      </c>
      <c r="O119" s="95" t="s">
        <v>115</v>
      </c>
      <c r="P119" s="96" t="s">
        <v>8</v>
      </c>
      <c r="Q119" s="97" t="s">
        <v>9</v>
      </c>
      <c r="R119" s="92" t="s">
        <v>10</v>
      </c>
      <c r="S119" s="81"/>
      <c r="T119" s="92" t="s">
        <v>117</v>
      </c>
      <c r="U119" s="98" t="s">
        <v>11</v>
      </c>
      <c r="V119" s="95" t="s">
        <v>12</v>
      </c>
      <c r="W119" s="92" t="s">
        <v>13</v>
      </c>
      <c r="X119" s="94" t="s">
        <v>7</v>
      </c>
      <c r="Y119" s="94" t="s">
        <v>116</v>
      </c>
      <c r="Z119" s="99" t="s">
        <v>8</v>
      </c>
      <c r="AA119" s="97" t="s">
        <v>9</v>
      </c>
      <c r="AB119" s="99" t="s">
        <v>10</v>
      </c>
      <c r="AC119" s="240"/>
      <c r="AD119" s="92" t="s">
        <v>14</v>
      </c>
      <c r="AE119" s="92" t="s">
        <v>15</v>
      </c>
      <c r="AG119" s="244" t="s">
        <v>70</v>
      </c>
    </row>
    <row r="120" spans="1:33" ht="18.75" x14ac:dyDescent="0.25">
      <c r="A120" s="158" t="s">
        <v>5640</v>
      </c>
      <c r="B120" s="101" t="s">
        <v>20</v>
      </c>
      <c r="C120" s="101"/>
      <c r="D120" s="102">
        <v>0</v>
      </c>
      <c r="E120" s="103" t="s">
        <v>21</v>
      </c>
      <c r="F120" s="104">
        <v>10</v>
      </c>
      <c r="G120" s="8" t="s">
        <v>119</v>
      </c>
      <c r="H120" s="105"/>
      <c r="I120" s="106" t="str">
        <f>E120</f>
        <v>ÉLÉMENT PRINCIPAL À SAISIR</v>
      </c>
      <c r="J120" s="107">
        <f>F120</f>
        <v>10</v>
      </c>
      <c r="K120" s="108" t="str">
        <f>G120</f>
        <v>Quoi ?</v>
      </c>
      <c r="L120" s="109">
        <f>IF(1=1,IF(OR(J120="",O120="",NOT(ISNUMBER(J120)),NOT(ISNUMBER(O120)),J120=0),"",O120/J120),N("L6"))</f>
        <v>15</v>
      </c>
      <c r="M120" s="110">
        <f>IF(1=1,IF(OR(L120="",NOT(ISNUMBER(F120))),"",F120*L120*IFERROR(INDEX(D384:D428,MATCH(AE120,B384:B428,0)),1)),N("M13"))</f>
        <v>150</v>
      </c>
      <c r="N120" s="111" t="str">
        <f>IF(1=1,IF(F120="","",IF(G120="","",IFERROR(INDEX(E384:E428,MATCH(AE120,B384:B428,0)),G120&amp;""))),N("N6"))</f>
        <v>Quoi ?</v>
      </c>
      <c r="O120" s="112">
        <v>150</v>
      </c>
      <c r="P120" s="113">
        <f>IF(1=1,IF(M120="","",IF(AND(ISNUMBER(M120),M120&lt;1,N120="kg"),MAX(1,ROUND(M120*1000,0)),IF(AND(ISNUMBER(M120),M120&lt;1,N120="L"),MAX(1,ROUND(M120*100,0)),ROUND(M120,3)))),N("O6"))</f>
        <v>150</v>
      </c>
      <c r="Q120" s="114" t="str">
        <f>IF(1=1,IF(M120="","",IF(AND(ISNUMBER(M120),M120&lt;1,N120="kg"),"g",IF(AND(ISNUMBER(M120),M120&lt;1,N120="L"),"cl",N120))),N("P6"))</f>
        <v>Quoi ?</v>
      </c>
      <c r="R120" s="115" t="str">
        <f>IF(1=1,IF(E120="","",IF(F120="","A CONTROLER",IF(NOT(ISNUMBER(F120)),"TEXTE",IF(OR(L120="",L120&lt;=0),"COMMANDE PRINCIPALE INCOMPLETE",IF(G120="","UNITE MANQUANTE",IF(COUNTIF(B384:B428,AE120)=0,"UNITE A CONTROLER","OK")))))),N("Q9"))</f>
        <v>UNITE A CONTROLER</v>
      </c>
      <c r="S120" s="105"/>
      <c r="T120" s="159" t="str">
        <f>B120</f>
        <v>NOM DE LA RECETTE À SAISIR</v>
      </c>
      <c r="U120" s="117">
        <v>100</v>
      </c>
      <c r="V120" s="112">
        <v>150</v>
      </c>
      <c r="W120" s="118">
        <f>IF(1=1,IF(OR(U120="",V120="",NOT(ISNUMBER(U120)),NOT(ISNUMBER(V120)),U120=0),"",V120/U120),N("U6"))</f>
        <v>1.5</v>
      </c>
      <c r="X120" s="119">
        <f>IF(1=1,IF(OR(W120="",NOT(ISNUMBER(F120))),"",F120*W120*IFERROR(INDEX(D384:D428,MATCH(AE120,B384:B428,0)),1)),N("V7"))</f>
        <v>15</v>
      </c>
      <c r="Y120" s="120" t="str">
        <f>IF(1=1,IF(F120="","",IF(G120="","",IFERROR(INDEX(E384:E428,MATCH(AE120,B384:B428,0)),G120&amp;""))),N("W6"))</f>
        <v>Quoi ?</v>
      </c>
      <c r="Z120" s="121">
        <f>IF(1=1,IF(X120="","",IF(AND(ISNUMBER(X120),X120&lt;1,Y120="kg"),MAX(1,ROUND(X120*1000,0)),IF(AND(ISNUMBER(X120),X120&lt;1,Y120="L"),MAX(1,ROUND(X120*100,0)),ROUND(X120,3)))),N("X6"))</f>
        <v>15</v>
      </c>
      <c r="AA120" s="122" t="str">
        <f>IF(1=1,IF(X120="","",IF(AND(ISNUMBER(X120),X120&lt;1,Y120="kg"),"g",IF(AND(ISNUMBER(X120),X120&lt;1,Y120="L"),"cl",Y120))),N("Y6"))</f>
        <v>Quoi ?</v>
      </c>
      <c r="AB120" s="123" t="str">
        <f>IF(1=1,IF(E120="","",IF(F120="","A CONTROLER",IF(NOT(ISNUMBER(F120)),"TEXTE",IF(OR(W120="",W120&lt;=0),"COMMANDE COUVERTS INCOMPLETE",IF(G120="","UNITE MANQUANTE",IF(COUNTIF(B384:B428,AE120)=0,"UNITE A CONTROLER","OK")))))),N("Z6"))</f>
        <v>UNITE A CONTROLER</v>
      </c>
      <c r="AD120" s="124">
        <v>62</v>
      </c>
      <c r="AE120" s="125" t="str">
        <f>IF(1=1,IF(G120="","",UPPER(TRIM(SUBSTITUTE(SUBSTITUTE(G120&amp;"",CHAR(160)," ")," "," ")))),N("AC6"))</f>
        <v>QUOI ?</v>
      </c>
      <c r="AG120" s="244" t="s">
        <v>72</v>
      </c>
    </row>
    <row r="121" spans="1:33" ht="15.75" x14ac:dyDescent="0.25">
      <c r="A121" s="160" t="str">
        <f>IF(1=1,IF(E121="","",A120),N("A7"))</f>
        <v/>
      </c>
      <c r="B121" s="127" t="str">
        <f>IF(1=1,IF(E121="","",B120),N("B7"))</f>
        <v/>
      </c>
      <c r="C121" s="128"/>
      <c r="D121" s="129" t="str">
        <f>IF(ISBLANK(E121),"",LARGE(D120:D120,1)+1)</f>
        <v/>
      </c>
      <c r="E121" s="130"/>
      <c r="F121" s="131"/>
      <c r="G121" s="170"/>
      <c r="H121" s="105"/>
      <c r="I121" s="132" t="str">
        <f>IF(1=1,IF(E121="","",I120),N("H7"))</f>
        <v/>
      </c>
      <c r="J121" s="133" t="str">
        <f>IF(1=1,IF(E121="","",J120),N("I7"))</f>
        <v/>
      </c>
      <c r="K121" s="134" t="str">
        <f>IF(1=1,IF(E121="","",K120),N("J7"))</f>
        <v/>
      </c>
      <c r="L121" s="135" t="str">
        <f>IF(1=1,IF(OR(J121="",O121="",NOT(ISNUMBER(J121)),NOT(ISNUMBER(O121)),J121=0),"",O121/J121),N("L7"))</f>
        <v/>
      </c>
      <c r="M121" s="136" t="str">
        <f>IF(1=1,IF(OR(L121="",NOT(ISNUMBER(F121))),"",F121*L121*IFERROR(INDEX(D384:D428,MATCH(AE121,B384:B428,0)),1)),N("M13"))</f>
        <v/>
      </c>
      <c r="N121" s="137" t="str">
        <f>IF(1=1,IF(F121="","",IF(G121="","",IFERROR(INDEX(E384:E428,MATCH(AE121,B384:B428,0)),G121&amp;""))),N("N6"))</f>
        <v/>
      </c>
      <c r="O121" s="138" t="str">
        <f>IF(1=1,IF(E121="","",O120),N("K7"))</f>
        <v/>
      </c>
      <c r="P121" s="139" t="str">
        <f>IF(1=1,IF(M121="","",IF(AND(ISNUMBER(M121),M121&lt;1,N121="kg"),MAX(1,ROUND(M121*1000,0)),IF(AND(ISNUMBER(M121),M121&lt;1,N121="L"),MAX(1,ROUND(M121*100,0)),ROUND(M121,3)))),N("O7"))</f>
        <v/>
      </c>
      <c r="Q121" s="140" t="str">
        <f>IF(1=1,IF(M121="","",IF(AND(ISNUMBER(M121),M121&lt;1,N121="kg"),"g",IF(AND(ISNUMBER(M121),M121&lt;1,N121="L"),"cl",N121))),N("P7"))</f>
        <v/>
      </c>
      <c r="R121" s="161" t="str">
        <f>IF(1=1,IF(E121="","",IF(F121="","A CONTROLER",IF(NOT(ISNUMBER(F121)),"TEXTE",IF(OR(L121="",L121&lt;=0),"COMMANDE PRINCIPALE INCOMPLETE",IF(G121="","UNITE MANQUANTE",IF(COUNTIF(B384:B428,AE121)=0,"UNITE A CONTROLER","OK")))))),N("Q9"))</f>
        <v/>
      </c>
      <c r="S121" s="105"/>
      <c r="T121" s="141">
        <f t="shared" ref="T121:T154" si="14">E121</f>
        <v>0</v>
      </c>
      <c r="U121" s="133" t="str">
        <f>IF(1=1,IF(E121="","",U120),N("S7"))</f>
        <v/>
      </c>
      <c r="V121" s="133" t="str">
        <f>IF(1=1,IF(E121="","",V120),N("T7"))</f>
        <v/>
      </c>
      <c r="W121" s="135" t="str">
        <f>IF(1=1,IF(OR(U121="",V121="",NOT(ISNUMBER(U121)),NOT(ISNUMBER(V121)),U121=0),"",V121/U121),N("U7"))</f>
        <v/>
      </c>
      <c r="X121" s="136" t="str">
        <f>IF(1=1,IF(OR(W121="",NOT(ISNUMBER(F121))),"",F121*W121*IFERROR(INDEX(D384:D428,MATCH(AE121,B384:B428,0)),1)),N("V7"))</f>
        <v/>
      </c>
      <c r="Y121" s="137" t="str">
        <f>IF(1=1,IF(F121="","",IF(G121="","",IFERROR(INDEX(E384:E428,MATCH(AE121,B384:B428,0)),G121&amp;""))),N("W6"))</f>
        <v/>
      </c>
      <c r="Z121" s="142" t="str">
        <f>IF(1=1,IF(X121="","",IF(AND(ISNUMBER(X121),X121&lt;1,Y121="kg"),MAX(1,ROUND(X121*1000,0)),IF(AND(ISNUMBER(X121),X121&lt;1,Y121="L"),MAX(1,ROUND(X121*100,0)),ROUND(X121,3)))),N("X7"))</f>
        <v/>
      </c>
      <c r="AA121" s="143" t="str">
        <f>IF(1=1,IF(X121="","",IF(AND(ISNUMBER(X121),X121&lt;1,Y121="kg"),"g",IF(AND(ISNUMBER(X121),X121&lt;1,Y121="L"),"cl",Y121))),N("Y7"))</f>
        <v/>
      </c>
      <c r="AB121" s="123" t="str">
        <f>IF(1=1,IF(E121="","",IF(F121="","A CONTROLER",IF(NOT(ISNUMBER(F121)),"TEXTE",IF(OR(W121="",W121&lt;=0),"COMMANDE COUVERTS INCOMPLETE",IF(G121="","UNITE MANQUANTE",IF(COUNTIF(B384:B428,AE121)=0,"UNITE A CONTROLER","OK")))))),N("Z6"))</f>
        <v/>
      </c>
      <c r="AD121" s="144" t="str">
        <f>IF(1=1,IF(E121="","",AD120),N("AB7"))</f>
        <v/>
      </c>
      <c r="AE121" s="125" t="str">
        <f>IF(1=1,IF(G121="","",UPPER(TRIM(SUBSTITUTE(SUBSTITUTE(G121&amp;"",CHAR(160)," ")," "," ")))),N("AC7"))</f>
        <v/>
      </c>
      <c r="AG121" s="244" t="s">
        <v>74</v>
      </c>
    </row>
    <row r="122" spans="1:33" ht="15.75" x14ac:dyDescent="0.25">
      <c r="A122" s="160" t="str">
        <f>IF(1=1,IF(E122="","",A120),N("A8"))</f>
        <v/>
      </c>
      <c r="B122" s="127" t="str">
        <f>IF(1=1,IF(E122="","",B120),N("B8"))</f>
        <v/>
      </c>
      <c r="C122" s="128"/>
      <c r="D122" s="129" t="str">
        <f>IF(ISBLANK(E122),"",LARGE(D120:D121,1)+1)</f>
        <v/>
      </c>
      <c r="E122" s="130"/>
      <c r="F122" s="131"/>
      <c r="G122" s="170"/>
      <c r="H122" s="105"/>
      <c r="I122" s="132" t="str">
        <f>IF(1=1,IF(E122="","",I120),N("H8"))</f>
        <v/>
      </c>
      <c r="J122" s="133" t="str">
        <f>IF(1=1,IF(E122="","",J120),N("I8"))</f>
        <v/>
      </c>
      <c r="K122" s="134" t="str">
        <f>IF(1=1,IF(E122="","",K120),N("J8"))</f>
        <v/>
      </c>
      <c r="L122" s="135" t="str">
        <f>IF(1=1,IF(OR(J122="",O122="",NOT(ISNUMBER(J122)),NOT(ISNUMBER(O122)),J122=0),"",O122/J122),N("L8"))</f>
        <v/>
      </c>
      <c r="M122" s="136" t="str">
        <f>IF(1=1,IF(OR(L122="",NOT(ISNUMBER(F122))),"",F122*L122*IFERROR(INDEX(D384:D428,MATCH(AE122,B384:B428,0)),1)),N("M13"))</f>
        <v/>
      </c>
      <c r="N122" s="137" t="str">
        <f>IF(1=1,IF(F122="","",IF(G122="","",IFERROR(INDEX(E384:E428,MATCH(AE122,B384:B428,0)),G122&amp;""))),N("N6"))</f>
        <v/>
      </c>
      <c r="O122" s="138" t="str">
        <f>IF(1=1,IF(E122="","",O120),N("K8"))</f>
        <v/>
      </c>
      <c r="P122" s="139" t="str">
        <f>IF(1=1,IF(M122="","",IF(AND(ISNUMBER(M122),M122&lt;1,N122="kg"),MAX(1,ROUND(M122*1000,0)),IF(AND(ISNUMBER(M122),M122&lt;1,N122="L"),MAX(1,ROUND(M122*100,0)),ROUND(M122,3)))),N("O8"))</f>
        <v/>
      </c>
      <c r="Q122" s="140" t="str">
        <f>IF(1=1,IF(M122="","",IF(AND(ISNUMBER(M122),M122&lt;1,N122="kg"),"g",IF(AND(ISNUMBER(M122),M122&lt;1,N122="L"),"cl",N122))),N("P8"))</f>
        <v/>
      </c>
      <c r="R122" s="161" t="str">
        <f>IF(1=1,IF(E122="","",IF(F122="","A CONTROLER",IF(NOT(ISNUMBER(F122)),"TEXTE",IF(OR(L122="",L122&lt;=0),"COMMANDE PRINCIPALE INCOMPLETE",IF(G122="","UNITE MANQUANTE",IF(COUNTIF(B384:B428,AE122)=0,"UNITE A CONTROLER","OK")))))),N("Q9"))</f>
        <v/>
      </c>
      <c r="S122" s="105"/>
      <c r="T122" s="141">
        <f t="shared" si="14"/>
        <v>0</v>
      </c>
      <c r="U122" s="133" t="str">
        <f>IF(1=1,IF(E122="","",U120),N("S8"))</f>
        <v/>
      </c>
      <c r="V122" s="133" t="str">
        <f>IF(1=1,IF(E122="","",V120),N("T8"))</f>
        <v/>
      </c>
      <c r="W122" s="135" t="str">
        <f>IF(1=1,IF(OR(U122="",V122="",NOT(ISNUMBER(U122)),NOT(ISNUMBER(V122)),U122=0),"",V122/U122),N("U8"))</f>
        <v/>
      </c>
      <c r="X122" s="136" t="str">
        <f>IF(1=1,IF(OR(W122="",NOT(ISNUMBER(F122))),"",F122*W122*IFERROR(INDEX(D384:D428,MATCH(AE122,B384:B428,0)),1)),N("V7"))</f>
        <v/>
      </c>
      <c r="Y122" s="137" t="str">
        <f>IF(1=1,IF(F122="","",IF(G122="","",IFERROR(INDEX(E384:E428,MATCH(AE122,B384:B428,0)),G122&amp;""))),N("W6"))</f>
        <v/>
      </c>
      <c r="Z122" s="142" t="str">
        <f>IF(1=1,IF(X122="","",IF(AND(ISNUMBER(X122),X122&lt;1,Y122="kg"),MAX(1,ROUND(X122*1000,0)),IF(AND(ISNUMBER(X122),X122&lt;1,Y122="L"),MAX(1,ROUND(X122*100,0)),ROUND(X122,3)))),N("X8"))</f>
        <v/>
      </c>
      <c r="AA122" s="143" t="str">
        <f>IF(1=1,IF(X122="","",IF(AND(ISNUMBER(X122),X122&lt;1,Y122="kg"),"g",IF(AND(ISNUMBER(X122),X122&lt;1,Y122="L"),"cl",Y122))),N("Y8"))</f>
        <v/>
      </c>
      <c r="AB122" s="123" t="str">
        <f>IF(1=1,IF(E122="","",IF(F122="","A CONTROLER",IF(NOT(ISNUMBER(F122)),"TEXTE",IF(OR(W122="",W122&lt;=0),"COMMANDE COUVERTS INCOMPLETE",IF(G122="","UNITE MANQUANTE",IF(COUNTIF(B384:B428,AE122)=0,"UNITE A CONTROLER","OK")))))),N("Z6"))</f>
        <v/>
      </c>
      <c r="AD122" s="144" t="str">
        <f>IF(1=1,IF(E122="","",AD120),N("AB8"))</f>
        <v/>
      </c>
      <c r="AE122" s="125" t="str">
        <f>IF(1=1,IF(G122="","",UPPER(TRIM(SUBSTITUTE(SUBSTITUTE(G122&amp;"",CHAR(160)," ")," "," ")))),N("AC8"))</f>
        <v/>
      </c>
      <c r="AG122" s="244" t="s">
        <v>76</v>
      </c>
    </row>
    <row r="123" spans="1:33" ht="15.75" x14ac:dyDescent="0.25">
      <c r="A123" s="160" t="str">
        <f>IF(1=1,IF(E123="","",A120),N("A9"))</f>
        <v/>
      </c>
      <c r="B123" s="127" t="str">
        <f>IF(1=1,IF(E123="","",B120),N("B9"))</f>
        <v/>
      </c>
      <c r="C123" s="128"/>
      <c r="D123" s="129" t="str">
        <f>IF(ISBLANK(E123),"",LARGE(D120:D122,1)+1)</f>
        <v/>
      </c>
      <c r="E123" s="130"/>
      <c r="F123" s="131"/>
      <c r="G123" s="170"/>
      <c r="H123" s="105"/>
      <c r="I123" s="132" t="str">
        <f>IF(1=1,IF(E123="","",I120),N("H9"))</f>
        <v/>
      </c>
      <c r="J123" s="133" t="str">
        <f>IF(1=1,IF(E123="","",J120),N("I9"))</f>
        <v/>
      </c>
      <c r="K123" s="134" t="str">
        <f>IF(1=1,IF(E123="","",K120),N("J9"))</f>
        <v/>
      </c>
      <c r="L123" s="135" t="str">
        <f>IF(1=1,IF(OR(J123="",O123="",NOT(ISNUMBER(J123)),NOT(ISNUMBER(O123)),J123=0),"",O123/J123),N("L9"))</f>
        <v/>
      </c>
      <c r="M123" s="136" t="str">
        <f>IF(1=1,IF(OR(L123="",NOT(ISNUMBER(F123))),"",F123*L123*IFERROR(INDEX(D384:D428,MATCH(AE123,B384:B428,0)),1)),N("M13"))</f>
        <v/>
      </c>
      <c r="N123" s="137" t="str">
        <f>IF(1=1,IF(F123="","",IF(G123="","",IFERROR(INDEX(E384:E428,MATCH(AE123,B384:B428,0)),G123&amp;""))),N("N6"))</f>
        <v/>
      </c>
      <c r="O123" s="138" t="str">
        <f>IF(1=1,IF(E123="","",O120),N("K9"))</f>
        <v/>
      </c>
      <c r="P123" s="139" t="str">
        <f>IF(1=1,IF(M123="","",IF(AND(ISNUMBER(M123),M123&lt;1,N123="kg"),MAX(1,ROUND(M123*1000,0)),IF(AND(ISNUMBER(M123),M123&lt;1,N123="L"),MAX(1,ROUND(M123*100,0)),ROUND(M123,3)))),N("O9"))</f>
        <v/>
      </c>
      <c r="Q123" s="140" t="str">
        <f>IF(1=1,IF(M123="","",IF(AND(ISNUMBER(M123),M123&lt;1,N123="kg"),"g",IF(AND(ISNUMBER(M123),M123&lt;1,N123="L"),"cl",N123))),N("P9"))</f>
        <v/>
      </c>
      <c r="R123" s="161" t="str">
        <f>IF(1=1,IF(E123="","",IF(F123="","A CONTROLER",IF(NOT(ISNUMBER(F123)),"TEXTE",IF(OR(L123="",L123&lt;=0),"COMMANDE PRINCIPALE INCOMPLETE",IF(G123="","UNITE MANQUANTE",IF(COUNTIF(B384:B428,AE123)=0,"UNITE A CONTROLER","OK")))))),N("Q9"))</f>
        <v/>
      </c>
      <c r="S123" s="105"/>
      <c r="T123" s="141">
        <f t="shared" si="14"/>
        <v>0</v>
      </c>
      <c r="U123" s="133" t="str">
        <f>IF(1=1,IF(E123="","",U120),N("S9"))</f>
        <v/>
      </c>
      <c r="V123" s="133" t="str">
        <f>IF(1=1,IF(E123="","",V120),N("T9"))</f>
        <v/>
      </c>
      <c r="W123" s="135" t="str">
        <f>IF(1=1,IF(OR(U123="",V123="",NOT(ISNUMBER(U123)),NOT(ISNUMBER(V123)),U123=0),"",V123/U123),N("U9"))</f>
        <v/>
      </c>
      <c r="X123" s="136" t="str">
        <f>IF(1=1,IF(OR(W123="",NOT(ISNUMBER(F123))),"",F123*W123*IFERROR(INDEX(D384:D428,MATCH(AE123,B384:B428,0)),1)),N("V7"))</f>
        <v/>
      </c>
      <c r="Y123" s="137" t="str">
        <f>IF(1=1,IF(F123="","",IF(G123="","",IFERROR(INDEX(E384:E428,MATCH(AE123,B384:B428,0)),G123&amp;""))),N("W6"))</f>
        <v/>
      </c>
      <c r="Z123" s="142" t="str">
        <f>IF(1=1,IF(X123="","",IF(AND(ISNUMBER(X123),X123&lt;1,Y123="kg"),MAX(1,ROUND(X123*1000,0)),IF(AND(ISNUMBER(X123),X123&lt;1,Y123="L"),MAX(1,ROUND(X123*100,0)),ROUND(X123,3)))),N("X9"))</f>
        <v/>
      </c>
      <c r="AA123" s="143" t="str">
        <f>IF(1=1,IF(X123="","",IF(AND(ISNUMBER(X123),X123&lt;1,Y123="kg"),"g",IF(AND(ISNUMBER(X123),X123&lt;1,Y123="L"),"cl",Y123))),N("Y9"))</f>
        <v/>
      </c>
      <c r="AB123" s="123" t="str">
        <f>IF(1=1,IF(E123="","",IF(F123="","A CONTROLER",IF(NOT(ISNUMBER(F123)),"TEXTE",IF(OR(W123="",W123&lt;=0),"COMMANDE COUVERTS INCOMPLETE",IF(G123="","UNITE MANQUANTE",IF(COUNTIF(B384:B428,AE123)=0,"UNITE A CONTROLER","OK")))))),N("Z6"))</f>
        <v/>
      </c>
      <c r="AD123" s="144" t="str">
        <f>IF(1=1,IF(E123="","",AD120),N("AB9"))</f>
        <v/>
      </c>
      <c r="AE123" s="125" t="str">
        <f>IF(1=1,IF(G123="","",UPPER(TRIM(SUBSTITUTE(SUBSTITUTE(G123&amp;"",CHAR(160)," ")," "," ")))),N("AC9"))</f>
        <v/>
      </c>
      <c r="AG123" s="244" t="s">
        <v>78</v>
      </c>
    </row>
    <row r="124" spans="1:33" ht="15.75" x14ac:dyDescent="0.25">
      <c r="A124" s="160" t="str">
        <f>IF(1=1,IF(E124="","",A120),N("A10"))</f>
        <v/>
      </c>
      <c r="B124" s="127" t="str">
        <f>IF(1=1,IF(E124="","",B120),N("B10"))</f>
        <v/>
      </c>
      <c r="C124" s="128"/>
      <c r="D124" s="129" t="str">
        <f>IF(ISBLANK(E124),"",LARGE(D120:D123,1)+1)</f>
        <v/>
      </c>
      <c r="E124" s="130"/>
      <c r="F124" s="131"/>
      <c r="G124" s="170"/>
      <c r="H124" s="105"/>
      <c r="I124" s="132" t="str">
        <f>IF(1=1,IF(E124="","",I120),N("H10"))</f>
        <v/>
      </c>
      <c r="J124" s="133" t="str">
        <f>IF(1=1,IF(E124="","",J120),N("I10"))</f>
        <v/>
      </c>
      <c r="K124" s="134" t="str">
        <f>IF(1=1,IF(E124="","",K120),N("J10"))</f>
        <v/>
      </c>
      <c r="L124" s="135" t="str">
        <f>IF(1=1,IF(OR(J124="",O124="",NOT(ISNUMBER(J124)),NOT(ISNUMBER(O124)),J124=0),"",O124/J124),N("L10"))</f>
        <v/>
      </c>
      <c r="M124" s="136" t="str">
        <f>IF(1=1,IF(OR(L124="",NOT(ISNUMBER(F124))),"",F124*L124*IFERROR(INDEX(D384:D428,MATCH(AE124,B384:B428,0)),1)),N("M13"))</f>
        <v/>
      </c>
      <c r="N124" s="137" t="str">
        <f>IF(1=1,IF(F124="","",IF(G124="","",IFERROR(INDEX(E384:E428,MATCH(AE124,B384:B428,0)),G124&amp;""))),N("N6"))</f>
        <v/>
      </c>
      <c r="O124" s="138" t="str">
        <f>IF(1=1,IF(E124="","",O120),N("K10"))</f>
        <v/>
      </c>
      <c r="P124" s="139" t="str">
        <f>IF(1=1,IF(M124="","",IF(AND(ISNUMBER(M124),M124&lt;1,N124="kg"),MAX(1,ROUND(M124*1000,0)),IF(AND(ISNUMBER(M124),M124&lt;1,N124="L"),MAX(1,ROUND(M124*100,0)),ROUND(M124,3)))),N("O10"))</f>
        <v/>
      </c>
      <c r="Q124" s="140" t="str">
        <f>IF(1=1,IF(M124="","",IF(AND(ISNUMBER(M124),M124&lt;1,N124="kg"),"g",IF(AND(ISNUMBER(M124),M124&lt;1,N124="L"),"cl",N124))),N("P10"))</f>
        <v/>
      </c>
      <c r="R124" s="161" t="str">
        <f>IF(1=1,IF(E124="","",IF(F124="","A CONTROLER",IF(NOT(ISNUMBER(F124)),"TEXTE",IF(OR(L124="",L124&lt;=0),"COMMANDE PRINCIPALE INCOMPLETE",IF(G124="","UNITE MANQUANTE",IF(COUNTIF(B384:B428,AE124)=0,"UNITE A CONTROLER","OK")))))),N("Q9"))</f>
        <v/>
      </c>
      <c r="S124" s="105"/>
      <c r="T124" s="141">
        <f t="shared" si="14"/>
        <v>0</v>
      </c>
      <c r="U124" s="133" t="str">
        <f>IF(1=1,IF(E124="","",U120),N("S10"))</f>
        <v/>
      </c>
      <c r="V124" s="133" t="str">
        <f>IF(1=1,IF(E124="","",V120),N("T10"))</f>
        <v/>
      </c>
      <c r="W124" s="135" t="str">
        <f>IF(1=1,IF(OR(U124="",V124="",NOT(ISNUMBER(U124)),NOT(ISNUMBER(V124)),U124=0),"",V124/U124),N("U10"))</f>
        <v/>
      </c>
      <c r="X124" s="136" t="str">
        <f>IF(1=1,IF(OR(W124="",NOT(ISNUMBER(F124))),"",F124*W124*IFERROR(INDEX(D384:D428,MATCH(AE124,B384:B428,0)),1)),N("V7"))</f>
        <v/>
      </c>
      <c r="Y124" s="137" t="str">
        <f>IF(1=1,IF(F124="","",IF(G124="","",IFERROR(INDEX(E384:E428,MATCH(AE124,B384:B428,0)),G124&amp;""))),N("W6"))</f>
        <v/>
      </c>
      <c r="Z124" s="142" t="str">
        <f>IF(1=1,IF(X124="","",IF(AND(ISNUMBER(X124),X124&lt;1,Y124="kg"),MAX(1,ROUND(X124*1000,0)),IF(AND(ISNUMBER(X124),X124&lt;1,Y124="L"),MAX(1,ROUND(X124*100,0)),ROUND(X124,3)))),N("X10"))</f>
        <v/>
      </c>
      <c r="AA124" s="143" t="str">
        <f>IF(1=1,IF(X124="","",IF(AND(ISNUMBER(X124),X124&lt;1,Y124="kg"),"g",IF(AND(ISNUMBER(X124),X124&lt;1,Y124="L"),"cl",Y124))),N("Y10"))</f>
        <v/>
      </c>
      <c r="AB124" s="123" t="str">
        <f>IF(1=1,IF(E124="","",IF(F124="","A CONTROLER",IF(NOT(ISNUMBER(F124)),"TEXTE",IF(OR(W124="",W124&lt;=0),"COMMANDE COUVERTS INCOMPLETE",IF(G124="","UNITE MANQUANTE",IF(COUNTIF(B384:B428,AE124)=0,"UNITE A CONTROLER","OK")))))),N("Z6"))</f>
        <v/>
      </c>
      <c r="AD124" s="144" t="str">
        <f>IF(1=1,IF(E124="","",AD120),N("AB10"))</f>
        <v/>
      </c>
      <c r="AE124" s="125" t="str">
        <f>IF(1=1,IF(G124="","",UPPER(TRIM(SUBSTITUTE(SUBSTITUTE(G124&amp;"",CHAR(160)," ")," "," ")))),N("AC10"))</f>
        <v/>
      </c>
      <c r="AG124" s="244" t="s">
        <v>80</v>
      </c>
    </row>
    <row r="125" spans="1:33" ht="15.75" x14ac:dyDescent="0.25">
      <c r="A125" s="160" t="str">
        <f>IF(1=1,IF(E125="","",A120),N("A11"))</f>
        <v/>
      </c>
      <c r="B125" s="127" t="str">
        <f>IF(1=1,IF(E125="","",B120),N("B11"))</f>
        <v/>
      </c>
      <c r="C125" s="128"/>
      <c r="D125" s="129" t="str">
        <f>IF(ISBLANK(E125),"",LARGE(D120:D124,1)+1)</f>
        <v/>
      </c>
      <c r="E125" s="130"/>
      <c r="F125" s="131"/>
      <c r="G125" s="170"/>
      <c r="H125" s="105"/>
      <c r="I125" s="132" t="str">
        <f>IF(1=1,IF(E125="","",I120),N("H11"))</f>
        <v/>
      </c>
      <c r="J125" s="133" t="str">
        <f>IF(1=1,IF(E125="","",J120),N("I11"))</f>
        <v/>
      </c>
      <c r="K125" s="134" t="str">
        <f>IF(1=1,IF(E125="","",K120),N("J11"))</f>
        <v/>
      </c>
      <c r="L125" s="135" t="str">
        <f>IF(1=1,IF(OR(J125="",O125="",NOT(ISNUMBER(J125)),NOT(ISNUMBER(O125)),J125=0),"",O125/J125),N("L11"))</f>
        <v/>
      </c>
      <c r="M125" s="136" t="str">
        <f>IF(1=1,IF(OR(L125="",NOT(ISNUMBER(F125))),"",F125*L125*IFERROR(INDEX(D384:D428,MATCH(AE125,B384:B428,0)),1)),N("M13"))</f>
        <v/>
      </c>
      <c r="N125" s="137" t="str">
        <f>IF(1=1,IF(F125="","",IF(G125="","",IFERROR(INDEX(E384:E428,MATCH(AE125,B384:B428,0)),G125&amp;""))),N("N6"))</f>
        <v/>
      </c>
      <c r="O125" s="138" t="str">
        <f>IF(1=1,IF(E125="","",O120),N("K11"))</f>
        <v/>
      </c>
      <c r="P125" s="139" t="str">
        <f>IF(1=1,IF(M125="","",IF(AND(ISNUMBER(M125),M125&lt;1,N125="kg"),MAX(1,ROUND(M125*1000,0)),IF(AND(ISNUMBER(M125),M125&lt;1,N125="L"),MAX(1,ROUND(M125*100,0)),ROUND(M125,3)))),N("O11"))</f>
        <v/>
      </c>
      <c r="Q125" s="140" t="str">
        <f>IF(1=1,IF(M125="","",IF(AND(ISNUMBER(M125),M125&lt;1,N125="kg"),"g",IF(AND(ISNUMBER(M125),M125&lt;1,N125="L"),"cl",N125))),N("P11"))</f>
        <v/>
      </c>
      <c r="R125" s="161" t="str">
        <f>IF(1=1,IF(E125="","",IF(F125="","A CONTROLER",IF(NOT(ISNUMBER(F125)),"TEXTE",IF(OR(L125="",L125&lt;=0),"COMMANDE PRINCIPALE INCOMPLETE",IF(G125="","UNITE MANQUANTE",IF(COUNTIF(B384:B428,AE125)=0,"UNITE A CONTROLER","OK")))))),N("Q9"))</f>
        <v/>
      </c>
      <c r="S125" s="105"/>
      <c r="T125" s="141">
        <f t="shared" si="14"/>
        <v>0</v>
      </c>
      <c r="U125" s="133" t="str">
        <f>IF(1=1,IF(E125="","",U120),N("S11"))</f>
        <v/>
      </c>
      <c r="V125" s="133" t="str">
        <f>IF(1=1,IF(E125="","",V120),N("T11"))</f>
        <v/>
      </c>
      <c r="W125" s="135" t="str">
        <f>IF(1=1,IF(OR(U125="",V125="",NOT(ISNUMBER(U125)),NOT(ISNUMBER(V125)),U125=0),"",V125/U125),N("U11"))</f>
        <v/>
      </c>
      <c r="X125" s="136" t="str">
        <f>IF(1=1,IF(OR(W125="",NOT(ISNUMBER(F125))),"",F125*W125*IFERROR(INDEX(D384:D428,MATCH(AE125,B384:B428,0)),1)),N("V7"))</f>
        <v/>
      </c>
      <c r="Y125" s="137" t="str">
        <f>IF(1=1,IF(F125="","",IF(G125="","",IFERROR(INDEX(E384:E428,MATCH(AE125,B384:B428,0)),G125&amp;""))),N("W6"))</f>
        <v/>
      </c>
      <c r="Z125" s="142" t="str">
        <f>IF(1=1,IF(X125="","",IF(AND(ISNUMBER(X125),X125&lt;1,Y125="kg"),MAX(1,ROUND(X125*1000,0)),IF(AND(ISNUMBER(X125),X125&lt;1,Y125="L"),MAX(1,ROUND(X125*100,0)),ROUND(X125,3)))),N("X11"))</f>
        <v/>
      </c>
      <c r="AA125" s="143" t="str">
        <f>IF(1=1,IF(X125="","",IF(AND(ISNUMBER(X125),X125&lt;1,Y125="kg"),"g",IF(AND(ISNUMBER(X125),X125&lt;1,Y125="L"),"cl",Y125))),N("Y11"))</f>
        <v/>
      </c>
      <c r="AB125" s="123" t="str">
        <f>IF(1=1,IF(E125="","",IF(F125="","A CONTROLER",IF(NOT(ISNUMBER(F125)),"TEXTE",IF(OR(W125="",W125&lt;=0),"COMMANDE COUVERTS INCOMPLETE",IF(G125="","UNITE MANQUANTE",IF(COUNTIF(B384:B428,AE125)=0,"UNITE A CONTROLER","OK")))))),N("Z6"))</f>
        <v/>
      </c>
      <c r="AD125" s="144" t="str">
        <f>IF(1=1,IF(E125="","",AD120),N("AB11"))</f>
        <v/>
      </c>
      <c r="AE125" s="125" t="str">
        <f>IF(1=1,IF(G125="","",UPPER(TRIM(SUBSTITUTE(SUBSTITUTE(G125&amp;"",CHAR(160)," ")," "," ")))),N("AC11"))</f>
        <v/>
      </c>
      <c r="AG125" s="244" t="s">
        <v>66</v>
      </c>
    </row>
    <row r="126" spans="1:33" ht="15.75" x14ac:dyDescent="0.25">
      <c r="A126" s="160" t="str">
        <f>IF(1=1,IF(E126="","",A120),N("A12"))</f>
        <v/>
      </c>
      <c r="B126" s="127" t="str">
        <f>IF(1=1,IF(E126="","",B120),N("B12"))</f>
        <v/>
      </c>
      <c r="C126" s="128"/>
      <c r="D126" s="129" t="str">
        <f>IF(ISBLANK(E126),"",LARGE(D120:D125,1)+1)</f>
        <v/>
      </c>
      <c r="E126" s="130"/>
      <c r="F126" s="131"/>
      <c r="G126" s="170"/>
      <c r="H126" s="105"/>
      <c r="I126" s="132" t="str">
        <f>IF(1=1,IF(E126="","",I120),N("H12"))</f>
        <v/>
      </c>
      <c r="J126" s="133" t="str">
        <f>IF(1=1,IF(E126="","",J120),N("I12"))</f>
        <v/>
      </c>
      <c r="K126" s="134" t="str">
        <f>IF(1=1,IF(E126="","",K120),N("J12"))</f>
        <v/>
      </c>
      <c r="L126" s="135" t="str">
        <f>IF(1=1,IF(OR(J126="",O126="",NOT(ISNUMBER(J126)),NOT(ISNUMBER(O126)),J126=0),"",O126/J126),N("L12"))</f>
        <v/>
      </c>
      <c r="M126" s="136" t="str">
        <f>IF(1=1,IF(OR(L126="",NOT(ISNUMBER(F126))),"",F126*L126*IFERROR(INDEX(D384:D428,MATCH(AE126,B384:B428,0)),1)),N("M13"))</f>
        <v/>
      </c>
      <c r="N126" s="137" t="str">
        <f>IF(1=1,IF(F126="","",IF(G126="","",IFERROR(INDEX(E384:E428,MATCH(AE126,B384:B428,0)),G126&amp;""))),N("N6"))</f>
        <v/>
      </c>
      <c r="O126" s="138" t="str">
        <f>IF(1=1,IF(E126="","",O120),N("K12"))</f>
        <v/>
      </c>
      <c r="P126" s="139" t="str">
        <f>IF(1=1,IF(M126="","",IF(AND(ISNUMBER(M126),M126&lt;1,N126="kg"),MAX(1,ROUND(M126*1000,0)),IF(AND(ISNUMBER(M126),M126&lt;1,N126="L"),MAX(1,ROUND(M126*100,0)),ROUND(M126,3)))),N("O12"))</f>
        <v/>
      </c>
      <c r="Q126" s="140" t="str">
        <f>IF(1=1,IF(M126="","",IF(AND(ISNUMBER(M126),M126&lt;1,N126="kg"),"g",IF(AND(ISNUMBER(M126),M126&lt;1,N126="L"),"cl",N126))),N("P12"))</f>
        <v/>
      </c>
      <c r="R126" s="161" t="str">
        <f>IF(1=1,IF(E126="","",IF(F126="","A CONTROLER",IF(NOT(ISNUMBER(F126)),"TEXTE",IF(OR(L126="",L126&lt;=0),"COMMANDE PRINCIPALE INCOMPLETE",IF(G126="","UNITE MANQUANTE",IF(COUNTIF(B384:B428,AE126)=0,"UNITE A CONTROLER","OK")))))),N("Q9"))</f>
        <v/>
      </c>
      <c r="S126" s="105"/>
      <c r="T126" s="141">
        <f t="shared" si="14"/>
        <v>0</v>
      </c>
      <c r="U126" s="133" t="str">
        <f>IF(1=1,IF(E126="","",U120),N("S12"))</f>
        <v/>
      </c>
      <c r="V126" s="133" t="str">
        <f>IF(1=1,IF(E126="","",V120),N("T12"))</f>
        <v/>
      </c>
      <c r="W126" s="135" t="str">
        <f>IF(1=1,IF(OR(U126="",V126="",NOT(ISNUMBER(U126)),NOT(ISNUMBER(V126)),U126=0),"",V126/U126),N("U12"))</f>
        <v/>
      </c>
      <c r="X126" s="136" t="str">
        <f>IF(1=1,IF(OR(W126="",NOT(ISNUMBER(F126))),"",F126*W126*IFERROR(INDEX(D384:D428,MATCH(AE126,B384:B428,0)),1)),N("V7"))</f>
        <v/>
      </c>
      <c r="Y126" s="137" t="str">
        <f>IF(1=1,IF(F126="","",IF(G126="","",IFERROR(INDEX(E384:E428,MATCH(AE126,B384:B428,0)),G126&amp;""))),N("W6"))</f>
        <v/>
      </c>
      <c r="Z126" s="142" t="str">
        <f>IF(1=1,IF(X126="","",IF(AND(ISNUMBER(X126),X126&lt;1,Y126="kg"),MAX(1,ROUND(X126*1000,0)),IF(AND(ISNUMBER(X126),X126&lt;1,Y126="L"),MAX(1,ROUND(X126*100,0)),ROUND(X126,3)))),N("X12"))</f>
        <v/>
      </c>
      <c r="AA126" s="143" t="str">
        <f>IF(1=1,IF(X126="","",IF(AND(ISNUMBER(X126),X126&lt;1,Y126="kg"),"g",IF(AND(ISNUMBER(X126),X126&lt;1,Y126="L"),"cl",Y126))),N("Y12"))</f>
        <v/>
      </c>
      <c r="AB126" s="123" t="str">
        <f>IF(1=1,IF(E126="","",IF(F126="","A CONTROLER",IF(NOT(ISNUMBER(F126)),"TEXTE",IF(OR(W126="",W126&lt;=0),"COMMANDE COUVERTS INCOMPLETE",IF(G126="","UNITE MANQUANTE",IF(COUNTIF(B384:B428,AE126)=0,"UNITE A CONTROLER","OK")))))),N("Z6"))</f>
        <v/>
      </c>
      <c r="AD126" s="144" t="str">
        <f>IF(1=1,IF(E126="","",AD120),N("AB12"))</f>
        <v/>
      </c>
      <c r="AE126" s="125" t="str">
        <f>IF(1=1,IF(G126="","",UPPER(TRIM(SUBSTITUTE(SUBSTITUTE(G126&amp;"",CHAR(160)," ")," "," ")))),N("AC12"))</f>
        <v/>
      </c>
      <c r="AG126" s="244" t="s">
        <v>64</v>
      </c>
    </row>
    <row r="127" spans="1:33" ht="15.75" x14ac:dyDescent="0.25">
      <c r="A127" s="160" t="str">
        <f>IF(1=1,IF(E127="","",A120),N("A13"))</f>
        <v/>
      </c>
      <c r="B127" s="127" t="str">
        <f>IF(1=1,IF(E127="","",B120),N("B13"))</f>
        <v/>
      </c>
      <c r="C127" s="128"/>
      <c r="D127" s="129" t="str">
        <f>IF(ISBLANK(E127),"",LARGE(D120:D126,1)+1)</f>
        <v/>
      </c>
      <c r="E127" s="130"/>
      <c r="F127" s="131"/>
      <c r="G127" s="170"/>
      <c r="H127" s="105"/>
      <c r="I127" s="132" t="str">
        <f>IF(1=1,IF(E127="","",I120),N("H13"))</f>
        <v/>
      </c>
      <c r="J127" s="133" t="str">
        <f>IF(1=1,IF(E127="","",J120),N("I13"))</f>
        <v/>
      </c>
      <c r="K127" s="134" t="str">
        <f>IF(1=1,IF(E127="","",K120),N("J13"))</f>
        <v/>
      </c>
      <c r="L127" s="135" t="str">
        <f>IF(1=1,IF(OR(J127="",O127="",NOT(ISNUMBER(J127)),NOT(ISNUMBER(O127)),J127=0),"",O127/J127),N("L13"))</f>
        <v/>
      </c>
      <c r="M127" s="136" t="str">
        <f>IF(1=1,IF(OR(L127="",NOT(ISNUMBER(F127))),"",F127*L127*IFERROR(INDEX(D384:D428,MATCH(AE127,B384:B428,0)),1)),N("M13"))</f>
        <v/>
      </c>
      <c r="N127" s="137" t="str">
        <f>IF(1=1,IF(F127="","",IF(G127="","",IFERROR(INDEX(E384:E428,MATCH(AE127,B384:B428,0)),G127&amp;""))),N("N6"))</f>
        <v/>
      </c>
      <c r="O127" s="138" t="str">
        <f>IF(1=1,IF(E127="","",O120),N("K13"))</f>
        <v/>
      </c>
      <c r="P127" s="139" t="str">
        <f>IF(1=1,IF(M127="","",IF(AND(ISNUMBER(M127),M127&lt;1,N127="kg"),MAX(1,ROUND(M127*1000,0)),IF(AND(ISNUMBER(M127),M127&lt;1,N127="L"),MAX(1,ROUND(M127*100,0)),ROUND(M127,3)))),N("O13"))</f>
        <v/>
      </c>
      <c r="Q127" s="140" t="str">
        <f>IF(1=1,IF(M127="","",IF(AND(ISNUMBER(M127),M127&lt;1,N127="kg"),"g",IF(AND(ISNUMBER(M127),M127&lt;1,N127="L"),"cl",N127))),N("P13"))</f>
        <v/>
      </c>
      <c r="R127" s="161" t="str">
        <f>IF(1=1,IF(E127="","",IF(F127="","A CONTROLER",IF(NOT(ISNUMBER(F127)),"TEXTE",IF(OR(L127="",L127&lt;=0),"COMMANDE PRINCIPALE INCOMPLETE",IF(G127="","UNITE MANQUANTE",IF(COUNTIF(B384:B428,AE127)=0,"UNITE A CONTROLER","OK")))))),N("Q9"))</f>
        <v/>
      </c>
      <c r="S127" s="105"/>
      <c r="T127" s="141">
        <f t="shared" si="14"/>
        <v>0</v>
      </c>
      <c r="U127" s="133" t="str">
        <f>IF(1=1,IF(E127="","",U120),N("S13"))</f>
        <v/>
      </c>
      <c r="V127" s="133" t="str">
        <f>IF(1=1,IF(E127="","",V120),N("T13"))</f>
        <v/>
      </c>
      <c r="W127" s="135" t="str">
        <f>IF(1=1,IF(OR(U127="",V127="",NOT(ISNUMBER(U127)),NOT(ISNUMBER(V127)),U127=0),"",V127/U127),N("U13"))</f>
        <v/>
      </c>
      <c r="X127" s="136" t="str">
        <f>IF(1=1,IF(OR(W127="",NOT(ISNUMBER(F127))),"",F127*W127*IFERROR(INDEX(D384:D428,MATCH(AE127,B384:B428,0)),1)),N("V7"))</f>
        <v/>
      </c>
      <c r="Y127" s="137" t="str">
        <f>IF(1=1,IF(F127="","",IF(G127="","",IFERROR(INDEX(E384:E428,MATCH(AE127,B384:B428,0)),G127&amp;""))),N("W6"))</f>
        <v/>
      </c>
      <c r="Z127" s="142" t="str">
        <f>IF(1=1,IF(X127="","",IF(AND(ISNUMBER(X127),X127&lt;1,Y127="kg"),MAX(1,ROUND(X127*1000,0)),IF(AND(ISNUMBER(X127),X127&lt;1,Y127="L"),MAX(1,ROUND(X127*100,0)),ROUND(X127,3)))),N("X13"))</f>
        <v/>
      </c>
      <c r="AA127" s="143" t="str">
        <f>IF(1=1,IF(X127="","",IF(AND(ISNUMBER(X127),X127&lt;1,Y127="kg"),"g",IF(AND(ISNUMBER(X127),X127&lt;1,Y127="L"),"cl",Y127))),N("Y13"))</f>
        <v/>
      </c>
      <c r="AB127" s="123" t="str">
        <f>IF(1=1,IF(E127="","",IF(F127="","A CONTROLER",IF(NOT(ISNUMBER(F127)),"TEXTE",IF(OR(W127="",W127&lt;=0),"COMMANDE COUVERTS INCOMPLETE",IF(G127="","UNITE MANQUANTE",IF(COUNTIF(B384:B428,AE127)=0,"UNITE A CONTROLER","OK")))))),N("Z6"))</f>
        <v/>
      </c>
      <c r="AD127" s="144" t="str">
        <f>IF(1=1,IF(E127="","",AD120),N("AB13"))</f>
        <v/>
      </c>
      <c r="AE127" s="125" t="str">
        <f>IF(1=1,IF(G127="","",UPPER(TRIM(SUBSTITUTE(SUBSTITUTE(G127&amp;"",CHAR(160)," ")," "," ")))),N("AC13"))</f>
        <v/>
      </c>
      <c r="AG127" s="244"/>
    </row>
    <row r="128" spans="1:33" ht="15.75" x14ac:dyDescent="0.25">
      <c r="A128" s="160" t="str">
        <f>IF(1=1,IF(E128="","",A120),N("A14"))</f>
        <v/>
      </c>
      <c r="B128" s="127" t="str">
        <f>IF(1=1,IF(E128="","",B120),N("B14"))</f>
        <v/>
      </c>
      <c r="C128" s="128"/>
      <c r="D128" s="129" t="str">
        <f>IF(ISBLANK(E128),"",LARGE(D120:D127,1)+1)</f>
        <v/>
      </c>
      <c r="E128" s="130"/>
      <c r="F128" s="131"/>
      <c r="G128" s="170"/>
      <c r="H128" s="105"/>
      <c r="I128" s="132" t="str">
        <f>IF(1=1,IF(E128="","",I120),N("H14"))</f>
        <v/>
      </c>
      <c r="J128" s="133" t="str">
        <f>IF(1=1,IF(E128="","",J120),N("I14"))</f>
        <v/>
      </c>
      <c r="K128" s="134" t="str">
        <f>IF(1=1,IF(E128="","",K120),N("J14"))</f>
        <v/>
      </c>
      <c r="L128" s="135" t="str">
        <f>IF(1=1,IF(OR(J128="",O128="",NOT(ISNUMBER(J128)),NOT(ISNUMBER(O128)),J128=0),"",O128/J128),N("L14"))</f>
        <v/>
      </c>
      <c r="M128" s="136" t="str">
        <f>IF(1=1,IF(OR(L128="",NOT(ISNUMBER(F128))),"",F128*L128*IFERROR(INDEX(D384:D428,MATCH(AE128,B384:B428,0)),1)),N("M13"))</f>
        <v/>
      </c>
      <c r="N128" s="137" t="str">
        <f>IF(1=1,IF(F128="","",IF(G128="","",IFERROR(INDEX(E384:E428,MATCH(AE128,B384:B428,0)),G128&amp;""))),N("N6"))</f>
        <v/>
      </c>
      <c r="O128" s="138" t="str">
        <f>IF(1=1,IF(E128="","",O120),N("K14"))</f>
        <v/>
      </c>
      <c r="P128" s="139" t="str">
        <f>IF(1=1,IF(M128="","",IF(AND(ISNUMBER(M128),M128&lt;1,N128="kg"),MAX(1,ROUND(M128*1000,0)),IF(AND(ISNUMBER(M128),M128&lt;1,N128="L"),MAX(1,ROUND(M128*100,0)),ROUND(M128,3)))),N("O14"))</f>
        <v/>
      </c>
      <c r="Q128" s="140" t="str">
        <f>IF(1=1,IF(M128="","",IF(AND(ISNUMBER(M128),M128&lt;1,N128="kg"),"g",IF(AND(ISNUMBER(M128),M128&lt;1,N128="L"),"cl",N128))),N("P14"))</f>
        <v/>
      </c>
      <c r="R128" s="161" t="str">
        <f>IF(1=1,IF(E128="","",IF(F128="","A CONTROLER",IF(NOT(ISNUMBER(F128)),"TEXTE",IF(OR(L128="",L128&lt;=0),"COMMANDE PRINCIPALE INCOMPLETE",IF(G128="","UNITE MANQUANTE",IF(COUNTIF(B384:B428,AE128)=0,"UNITE A CONTROLER","OK")))))),N("Q9"))</f>
        <v/>
      </c>
      <c r="S128" s="105"/>
      <c r="T128" s="141">
        <f t="shared" si="14"/>
        <v>0</v>
      </c>
      <c r="U128" s="133" t="str">
        <f>IF(1=1,IF(E128="","",U120),N("S14"))</f>
        <v/>
      </c>
      <c r="V128" s="133" t="str">
        <f>IF(1=1,IF(E128="","",V120),N("T14"))</f>
        <v/>
      </c>
      <c r="W128" s="135" t="str">
        <f>IF(1=1,IF(OR(U128="",V128="",NOT(ISNUMBER(U128)),NOT(ISNUMBER(V128)),U128=0),"",V128/U128),N("U14"))</f>
        <v/>
      </c>
      <c r="X128" s="136" t="str">
        <f>IF(1=1,IF(OR(W128="",NOT(ISNUMBER(F128))),"",F128*W128*IFERROR(INDEX(D384:D428,MATCH(AE128,B384:B428,0)),1)),N("V7"))</f>
        <v/>
      </c>
      <c r="Y128" s="137" t="str">
        <f>IF(1=1,IF(F128="","",IF(G128="","",IFERROR(INDEX(E384:E428,MATCH(AE128,B384:B428,0)),G128&amp;""))),N("W6"))</f>
        <v/>
      </c>
      <c r="Z128" s="142" t="str">
        <f>IF(1=1,IF(X128="","",IF(AND(ISNUMBER(X128),X128&lt;1,Y128="kg"),MAX(1,ROUND(X128*1000,0)),IF(AND(ISNUMBER(X128),X128&lt;1,Y128="L"),MAX(1,ROUND(X128*100,0)),ROUND(X128,3)))),N("X14"))</f>
        <v/>
      </c>
      <c r="AA128" s="143" t="str">
        <f>IF(1=1,IF(X128="","",IF(AND(ISNUMBER(X128),X128&lt;1,Y128="kg"),"g",IF(AND(ISNUMBER(X128),X128&lt;1,Y128="L"),"cl",Y128))),N("Y14"))</f>
        <v/>
      </c>
      <c r="AB128" s="123" t="str">
        <f>IF(1=1,IF(E128="","",IF(F128="","A CONTROLER",IF(NOT(ISNUMBER(F128)),"TEXTE",IF(OR(W128="",W128&lt;=0),"COMMANDE COUVERTS INCOMPLETE",IF(G128="","UNITE MANQUANTE",IF(COUNTIF(B384:B428,AE128)=0,"UNITE A CONTROLER","OK")))))),N("Z6"))</f>
        <v/>
      </c>
      <c r="AD128" s="144" t="str">
        <f>IF(1=1,IF(E128="","",AD120),N("AB14"))</f>
        <v/>
      </c>
      <c r="AE128" s="125" t="str">
        <f>IF(1=1,IF(G128="","",UPPER(TRIM(SUBSTITUTE(SUBSTITUTE(G128&amp;"",CHAR(160)," ")," "," ")))),N("AC14"))</f>
        <v/>
      </c>
    </row>
    <row r="129" spans="1:31" ht="15.75" x14ac:dyDescent="0.25">
      <c r="A129" s="160" t="str">
        <f>IF(1=1,IF(E129="","",A120),N("A15"))</f>
        <v/>
      </c>
      <c r="B129" s="127" t="str">
        <f>IF(1=1,IF(E129="","",B120),N("B15"))</f>
        <v/>
      </c>
      <c r="C129" s="128"/>
      <c r="D129" s="129" t="str">
        <f>IF(ISBLANK(E129),"",LARGE(D120:D128,1)+1)</f>
        <v/>
      </c>
      <c r="E129" s="130"/>
      <c r="F129" s="131"/>
      <c r="G129" s="170"/>
      <c r="H129" s="105"/>
      <c r="I129" s="132" t="str">
        <f>IF(1=1,IF(E129="","",I120),N("H15"))</f>
        <v/>
      </c>
      <c r="J129" s="133" t="str">
        <f>IF(1=1,IF(E129="","",J120),N("I15"))</f>
        <v/>
      </c>
      <c r="K129" s="134" t="str">
        <f>IF(1=1,IF(E129="","",K120),N("J15"))</f>
        <v/>
      </c>
      <c r="L129" s="135" t="str">
        <f>IF(1=1,IF(OR(J129="",O129="",NOT(ISNUMBER(J129)),NOT(ISNUMBER(O129)),J129=0),"",O129/J129),N("L15"))</f>
        <v/>
      </c>
      <c r="M129" s="136" t="str">
        <f>IF(1=1,IF(OR(L129="",NOT(ISNUMBER(F129))),"",F129*L129*IFERROR(INDEX(D384:D428,MATCH(AE129,B384:B428,0)),1)),N("M13"))</f>
        <v/>
      </c>
      <c r="N129" s="137" t="str">
        <f>IF(1=1,IF(F129="","",IF(G129="","",IFERROR(INDEX(E384:E428,MATCH(AE129,B384:B428,0)),G129&amp;""))),N("N6"))</f>
        <v/>
      </c>
      <c r="O129" s="138" t="str">
        <f>IF(1=1,IF(E129="","",O120),N("K15"))</f>
        <v/>
      </c>
      <c r="P129" s="139" t="str">
        <f>IF(1=1,IF(M129="","",IF(AND(ISNUMBER(M129),M129&lt;1,N129="kg"),MAX(1,ROUND(M129*1000,0)),IF(AND(ISNUMBER(M129),M129&lt;1,N129="L"),MAX(1,ROUND(M129*100,0)),ROUND(M129,3)))),N("O15"))</f>
        <v/>
      </c>
      <c r="Q129" s="140" t="str">
        <f>IF(1=1,IF(M129="","",IF(AND(ISNUMBER(M129),M129&lt;1,N129="kg"),"g",IF(AND(ISNUMBER(M129),M129&lt;1,N129="L"),"cl",N129))),N("P15"))</f>
        <v/>
      </c>
      <c r="R129" s="161" t="str">
        <f>IF(1=1,IF(E129="","",IF(F129="","A CONTROLER",IF(NOT(ISNUMBER(F129)),"TEXTE",IF(OR(L129="",L129&lt;=0),"COMMANDE PRINCIPALE INCOMPLETE",IF(G129="","UNITE MANQUANTE",IF(COUNTIF(B384:B428,AE129)=0,"UNITE A CONTROLER","OK")))))),N("Q9"))</f>
        <v/>
      </c>
      <c r="S129" s="105"/>
      <c r="T129" s="141">
        <f t="shared" si="14"/>
        <v>0</v>
      </c>
      <c r="U129" s="133" t="str">
        <f>IF(1=1,IF(E129="","",U120),N("S15"))</f>
        <v/>
      </c>
      <c r="V129" s="133" t="str">
        <f>IF(1=1,IF(E129="","",V120),N("T15"))</f>
        <v/>
      </c>
      <c r="W129" s="135" t="str">
        <f>IF(1=1,IF(OR(U129="",V129="",NOT(ISNUMBER(U129)),NOT(ISNUMBER(V129)),U129=0),"",V129/U129),N("U15"))</f>
        <v/>
      </c>
      <c r="X129" s="136" t="str">
        <f>IF(1=1,IF(OR(W129="",NOT(ISNUMBER(F129))),"",F129*W129*IFERROR(INDEX(D384:D428,MATCH(AE129,B384:B428,0)),1)),N("V7"))</f>
        <v/>
      </c>
      <c r="Y129" s="137" t="str">
        <f>IF(1=1,IF(F129="","",IF(G129="","",IFERROR(INDEX(E384:E428,MATCH(AE129,B384:B428,0)),G129&amp;""))),N("W6"))</f>
        <v/>
      </c>
      <c r="Z129" s="142" t="str">
        <f>IF(1=1,IF(X129="","",IF(AND(ISNUMBER(X129),X129&lt;1,Y129="kg"),MAX(1,ROUND(X129*1000,0)),IF(AND(ISNUMBER(X129),X129&lt;1,Y129="L"),MAX(1,ROUND(X129*100,0)),ROUND(X129,3)))),N("X15"))</f>
        <v/>
      </c>
      <c r="AA129" s="143" t="str">
        <f>IF(1=1,IF(X129="","",IF(AND(ISNUMBER(X129),X129&lt;1,Y129="kg"),"g",IF(AND(ISNUMBER(X129),X129&lt;1,Y129="L"),"cl",Y129))),N("Y15"))</f>
        <v/>
      </c>
      <c r="AB129" s="123" t="str">
        <f>IF(1=1,IF(E129="","",IF(F129="","A CONTROLER",IF(NOT(ISNUMBER(F129)),"TEXTE",IF(OR(W129="",W129&lt;=0),"COMMANDE COUVERTS INCOMPLETE",IF(G129="","UNITE MANQUANTE",IF(COUNTIF(B384:B428,AE129)=0,"UNITE A CONTROLER","OK")))))),N("Z6"))</f>
        <v/>
      </c>
      <c r="AD129" s="144" t="str">
        <f>IF(1=1,IF(E129="","",AD120),N("AB15"))</f>
        <v/>
      </c>
      <c r="AE129" s="125" t="str">
        <f>IF(1=1,IF(G129="","",UPPER(TRIM(SUBSTITUTE(SUBSTITUTE(G129&amp;"",CHAR(160)," ")," "," ")))),N("AC15"))</f>
        <v/>
      </c>
    </row>
    <row r="130" spans="1:31" ht="15.75" x14ac:dyDescent="0.25">
      <c r="A130" s="160" t="str">
        <f>IF(1=1,IF(E130="","",A120),N("A16"))</f>
        <v/>
      </c>
      <c r="B130" s="127" t="str">
        <f>IF(1=1,IF(E130="","",B120),N("B16"))</f>
        <v/>
      </c>
      <c r="C130" s="128"/>
      <c r="D130" s="129" t="str">
        <f>IF(ISBLANK(E130),"",LARGE(D120:D129,1)+1)</f>
        <v/>
      </c>
      <c r="E130" s="130"/>
      <c r="F130" s="131"/>
      <c r="G130" s="170"/>
      <c r="H130" s="105"/>
      <c r="I130" s="132" t="str">
        <f>IF(1=1,IF(E130="","",I120),N("H16"))</f>
        <v/>
      </c>
      <c r="J130" s="133" t="str">
        <f>IF(1=1,IF(E130="","",J120),N("I16"))</f>
        <v/>
      </c>
      <c r="K130" s="134" t="str">
        <f>IF(1=1,IF(E130="","",K120),N("J16"))</f>
        <v/>
      </c>
      <c r="L130" s="135" t="str">
        <f>IF(1=1,IF(OR(J130="",O130="",NOT(ISNUMBER(J130)),NOT(ISNUMBER(O130)),J130=0),"",O130/J130),N("L16"))</f>
        <v/>
      </c>
      <c r="M130" s="136" t="str">
        <f>IF(1=1,IF(OR(L130="",NOT(ISNUMBER(F130))),"",F130*L130*IFERROR(INDEX(D384:D428,MATCH(AE130,B384:B428,0)),1)),N("M13"))</f>
        <v/>
      </c>
      <c r="N130" s="137" t="str">
        <f>IF(1=1,IF(F130="","",IF(G130="","",IFERROR(INDEX(E384:E428,MATCH(AE130,B384:B428,0)),G130&amp;""))),N("N6"))</f>
        <v/>
      </c>
      <c r="O130" s="138" t="str">
        <f>IF(1=1,IF(E130="","",O120),N("K16"))</f>
        <v/>
      </c>
      <c r="P130" s="139" t="str">
        <f>IF(1=1,IF(M130="","",IF(AND(ISNUMBER(M130),M130&lt;1,N130="kg"),MAX(1,ROUND(M130*1000,0)),IF(AND(ISNUMBER(M130),M130&lt;1,N130="L"),MAX(1,ROUND(M130*100,0)),ROUND(M130,3)))),N("O16"))</f>
        <v/>
      </c>
      <c r="Q130" s="140" t="str">
        <f>IF(1=1,IF(M130="","",IF(AND(ISNUMBER(M130),M130&lt;1,N130="kg"),"g",IF(AND(ISNUMBER(M130),M130&lt;1,N130="L"),"cl",N130))),N("P16"))</f>
        <v/>
      </c>
      <c r="R130" s="161" t="str">
        <f>IF(1=1,IF(E130="","",IF(F130="","A CONTROLER",IF(NOT(ISNUMBER(F130)),"TEXTE",IF(OR(L130="",L130&lt;=0),"COMMANDE PRINCIPALE INCOMPLETE",IF(G130="","UNITE MANQUANTE",IF(COUNTIF(B384:B428,AE130)=0,"UNITE A CONTROLER","OK")))))),N("Q9"))</f>
        <v/>
      </c>
      <c r="S130" s="105"/>
      <c r="T130" s="141">
        <f t="shared" si="14"/>
        <v>0</v>
      </c>
      <c r="U130" s="133" t="str">
        <f>IF(1=1,IF(E130="","",U120),N("S16"))</f>
        <v/>
      </c>
      <c r="V130" s="133" t="str">
        <f>IF(1=1,IF(E130="","",V120),N("T16"))</f>
        <v/>
      </c>
      <c r="W130" s="135" t="str">
        <f>IF(1=1,IF(OR(U130="",V130="",NOT(ISNUMBER(U130)),NOT(ISNUMBER(V130)),U130=0),"",V130/U130),N("U16"))</f>
        <v/>
      </c>
      <c r="X130" s="136" t="str">
        <f>IF(1=1,IF(OR(W130="",NOT(ISNUMBER(F130))),"",F130*W130*IFERROR(INDEX(D384:D428,MATCH(AE130,B384:B428,0)),1)),N("V7"))</f>
        <v/>
      </c>
      <c r="Y130" s="137" t="str">
        <f>IF(1=1,IF(F130="","",IF(G130="","",IFERROR(INDEX(E384:E428,MATCH(AE130,B384:B428,0)),G130&amp;""))),N("W6"))</f>
        <v/>
      </c>
      <c r="Z130" s="142" t="str">
        <f>IF(1=1,IF(X130="","",IF(AND(ISNUMBER(X130),X130&lt;1,Y130="kg"),MAX(1,ROUND(X130*1000,0)),IF(AND(ISNUMBER(X130),X130&lt;1,Y130="L"),MAX(1,ROUND(X130*100,0)),ROUND(X130,3)))),N("X16"))</f>
        <v/>
      </c>
      <c r="AA130" s="143" t="str">
        <f>IF(1=1,IF(X130="","",IF(AND(ISNUMBER(X130),X130&lt;1,Y130="kg"),"g",IF(AND(ISNUMBER(X130),X130&lt;1,Y130="L"),"cl",Y130))),N("Y16"))</f>
        <v/>
      </c>
      <c r="AB130" s="123" t="str">
        <f>IF(1=1,IF(E130="","",IF(F130="","A CONTROLER",IF(NOT(ISNUMBER(F130)),"TEXTE",IF(OR(W130="",W130&lt;=0),"COMMANDE COUVERTS INCOMPLETE",IF(G130="","UNITE MANQUANTE",IF(COUNTIF(B384:B428,AE130)=0,"UNITE A CONTROLER","OK")))))),N("Z6"))</f>
        <v/>
      </c>
      <c r="AD130" s="144" t="str">
        <f>IF(1=1,IF(E130="","",AD120),N("AB16"))</f>
        <v/>
      </c>
      <c r="AE130" s="125" t="str">
        <f>IF(1=1,IF(G130="","",UPPER(TRIM(SUBSTITUTE(SUBSTITUTE(G130&amp;"",CHAR(160)," ")," "," ")))),N("AC16"))</f>
        <v/>
      </c>
    </row>
    <row r="131" spans="1:31" ht="15.75" x14ac:dyDescent="0.25">
      <c r="A131" s="160" t="str">
        <f>IF(1=1,IF(E131="","",A120),N("A17"))</f>
        <v/>
      </c>
      <c r="B131" s="127" t="str">
        <f>IF(1=1,IF(E131="","",B120),N("B17"))</f>
        <v/>
      </c>
      <c r="C131" s="128"/>
      <c r="D131" s="129" t="str">
        <f>IF(ISBLANK(E131),"",LARGE(D120:D130,1)+1)</f>
        <v/>
      </c>
      <c r="E131" s="130"/>
      <c r="F131" s="131"/>
      <c r="G131" s="170"/>
      <c r="H131" s="105"/>
      <c r="I131" s="132" t="str">
        <f>IF(1=1,IF(E131="","",I120),N("H17"))</f>
        <v/>
      </c>
      <c r="J131" s="133" t="str">
        <f>IF(1=1,IF(E131="","",J120),N("I17"))</f>
        <v/>
      </c>
      <c r="K131" s="134" t="str">
        <f>IF(1=1,IF(E131="","",K120),N("J17"))</f>
        <v/>
      </c>
      <c r="L131" s="135" t="str">
        <f>IF(1=1,IF(OR(J131="",O131="",NOT(ISNUMBER(J131)),NOT(ISNUMBER(O131)),J131=0),"",O131/J131),N("L17"))</f>
        <v/>
      </c>
      <c r="M131" s="136" t="str">
        <f>IF(1=1,IF(OR(L131="",NOT(ISNUMBER(F131))),"",F131*L131*IFERROR(INDEX(D384:D428,MATCH(AE131,B384:B428,0)),1)),N("M13"))</f>
        <v/>
      </c>
      <c r="N131" s="137" t="str">
        <f>IF(1=1,IF(F131="","",IF(G131="","",IFERROR(INDEX(E384:E428,MATCH(AE131,B384:B428,0)),G131&amp;""))),N("N6"))</f>
        <v/>
      </c>
      <c r="O131" s="138" t="str">
        <f>IF(1=1,IF(E131="","",O120),N("K17"))</f>
        <v/>
      </c>
      <c r="P131" s="139" t="str">
        <f>IF(1=1,IF(M131="","",IF(AND(ISNUMBER(M131),M131&lt;1,N131="kg"),MAX(1,ROUND(M131*1000,0)),IF(AND(ISNUMBER(M131),M131&lt;1,N131="L"),MAX(1,ROUND(M131*100,0)),ROUND(M131,3)))),N("O17"))</f>
        <v/>
      </c>
      <c r="Q131" s="140" t="str">
        <f>IF(1=1,IF(M131="","",IF(AND(ISNUMBER(M131),M131&lt;1,N131="kg"),"g",IF(AND(ISNUMBER(M131),M131&lt;1,N131="L"),"cl",N131))),N("P17"))</f>
        <v/>
      </c>
      <c r="R131" s="161" t="str">
        <f>IF(1=1,IF(E131="","",IF(F131="","A CONTROLER",IF(NOT(ISNUMBER(F131)),"TEXTE",IF(OR(L131="",L131&lt;=0),"COMMANDE PRINCIPALE INCOMPLETE",IF(G131="","UNITE MANQUANTE",IF(COUNTIF(B384:B428,AE131)=0,"UNITE A CONTROLER","OK")))))),N("Q9"))</f>
        <v/>
      </c>
      <c r="S131" s="105"/>
      <c r="T131" s="141">
        <f t="shared" si="14"/>
        <v>0</v>
      </c>
      <c r="U131" s="133" t="str">
        <f>IF(1=1,IF(E131="","",U120),N("S17"))</f>
        <v/>
      </c>
      <c r="V131" s="133" t="str">
        <f>IF(1=1,IF(E131="","",V120),N("T17"))</f>
        <v/>
      </c>
      <c r="W131" s="135" t="str">
        <f>IF(1=1,IF(OR(U131="",V131="",NOT(ISNUMBER(U131)),NOT(ISNUMBER(V131)),U131=0),"",V131/U131),N("U17"))</f>
        <v/>
      </c>
      <c r="X131" s="136" t="str">
        <f>IF(1=1,IF(OR(W131="",NOT(ISNUMBER(F131))),"",F131*W131*IFERROR(INDEX(D384:D428,MATCH(AE131,B384:B428,0)),1)),N("V7"))</f>
        <v/>
      </c>
      <c r="Y131" s="137" t="str">
        <f>IF(1=1,IF(F131="","",IF(G131="","",IFERROR(INDEX(E384:E428,MATCH(AE131,B384:B428,0)),G131&amp;""))),N("W6"))</f>
        <v/>
      </c>
      <c r="Z131" s="142" t="str">
        <f>IF(1=1,IF(X131="","",IF(AND(ISNUMBER(X131),X131&lt;1,Y131="kg"),MAX(1,ROUND(X131*1000,0)),IF(AND(ISNUMBER(X131),X131&lt;1,Y131="L"),MAX(1,ROUND(X131*100,0)),ROUND(X131,3)))),N("X17"))</f>
        <v/>
      </c>
      <c r="AA131" s="143" t="str">
        <f>IF(1=1,IF(X131="","",IF(AND(ISNUMBER(X131),X131&lt;1,Y131="kg"),"g",IF(AND(ISNUMBER(X131),X131&lt;1,Y131="L"),"cl",Y131))),N("Y17"))</f>
        <v/>
      </c>
      <c r="AB131" s="123" t="str">
        <f>IF(1=1,IF(E131="","",IF(F131="","A CONTROLER",IF(NOT(ISNUMBER(F131)),"TEXTE",IF(OR(W131="",W131&lt;=0),"COMMANDE COUVERTS INCOMPLETE",IF(G131="","UNITE MANQUANTE",IF(COUNTIF(B384:B428,AE131)=0,"UNITE A CONTROLER","OK")))))),N("Z6"))</f>
        <v/>
      </c>
      <c r="AD131" s="144" t="str">
        <f>IF(1=1,IF(E131="","",AD120),N("AB17"))</f>
        <v/>
      </c>
      <c r="AE131" s="125" t="str">
        <f>IF(1=1,IF(G131="","",UPPER(TRIM(SUBSTITUTE(SUBSTITUTE(G131&amp;"",CHAR(160)," ")," "," ")))),N("AC17"))</f>
        <v/>
      </c>
    </row>
    <row r="132" spans="1:31" ht="15.75" x14ac:dyDescent="0.25">
      <c r="A132" s="160" t="str">
        <f>IF(1=1,IF(E132="","",A120),N("A18"))</f>
        <v/>
      </c>
      <c r="B132" s="127" t="str">
        <f>IF(1=1,IF(E132="","",B120),N("B18"))</f>
        <v/>
      </c>
      <c r="C132" s="128"/>
      <c r="D132" s="129" t="str">
        <f>IF(ISBLANK(E132),"",LARGE(D120:D131,1)+1)</f>
        <v/>
      </c>
      <c r="E132" s="130"/>
      <c r="F132" s="131"/>
      <c r="G132" s="170"/>
      <c r="H132" s="105"/>
      <c r="I132" s="132" t="str">
        <f>IF(1=1,IF(E132="","",I120),N("H18"))</f>
        <v/>
      </c>
      <c r="J132" s="133" t="str">
        <f>IF(1=1,IF(E132="","",J120),N("I18"))</f>
        <v/>
      </c>
      <c r="K132" s="134" t="str">
        <f>IF(1=1,IF(E132="","",K120),N("J18"))</f>
        <v/>
      </c>
      <c r="L132" s="135" t="str">
        <f>IF(1=1,IF(OR(J132="",O132="",NOT(ISNUMBER(J132)),NOT(ISNUMBER(O132)),J132=0),"",O132/J132),N("L18"))</f>
        <v/>
      </c>
      <c r="M132" s="136" t="str">
        <f>IF(1=1,IF(OR(L132="",NOT(ISNUMBER(F132))),"",F132*L132*IFERROR(INDEX(D384:D428,MATCH(AE132,B384:B428,0)),1)),N("M13"))</f>
        <v/>
      </c>
      <c r="N132" s="137" t="str">
        <f>IF(1=1,IF(F132="","",IF(G132="","",IFERROR(INDEX(E384:E428,MATCH(AE132,B384:B428,0)),G132&amp;""))),N("N6"))</f>
        <v/>
      </c>
      <c r="O132" s="138" t="str">
        <f>IF(1=1,IF(E132="","",O120),N("K18"))</f>
        <v/>
      </c>
      <c r="P132" s="139" t="str">
        <f>IF(1=1,IF(M132="","",IF(AND(ISNUMBER(M132),M132&lt;1,N132="kg"),MAX(1,ROUND(M132*1000,0)),IF(AND(ISNUMBER(M132),M132&lt;1,N132="L"),MAX(1,ROUND(M132*100,0)),ROUND(M132,3)))),N("O18"))</f>
        <v/>
      </c>
      <c r="Q132" s="140" t="str">
        <f>IF(1=1,IF(M132="","",IF(AND(ISNUMBER(M132),M132&lt;1,N132="kg"),"g",IF(AND(ISNUMBER(M132),M132&lt;1,N132="L"),"cl",N132))),N("P18"))</f>
        <v/>
      </c>
      <c r="R132" s="161" t="str">
        <f>IF(1=1,IF(E132="","",IF(F132="","A CONTROLER",IF(NOT(ISNUMBER(F132)),"TEXTE",IF(OR(L132="",L132&lt;=0),"COMMANDE PRINCIPALE INCOMPLETE",IF(G132="","UNITE MANQUANTE",IF(COUNTIF(B384:B428,AE132)=0,"UNITE A CONTROLER","OK")))))),N("Q9"))</f>
        <v/>
      </c>
      <c r="S132" s="105"/>
      <c r="T132" s="141">
        <f t="shared" si="14"/>
        <v>0</v>
      </c>
      <c r="U132" s="133" t="str">
        <f>IF(1=1,IF(E132="","",U120),N("S18"))</f>
        <v/>
      </c>
      <c r="V132" s="133" t="str">
        <f>IF(1=1,IF(E132="","",V120),N("T18"))</f>
        <v/>
      </c>
      <c r="W132" s="135" t="str">
        <f>IF(1=1,IF(OR(U132="",V132="",NOT(ISNUMBER(U132)),NOT(ISNUMBER(V132)),U132=0),"",V132/U132),N("U18"))</f>
        <v/>
      </c>
      <c r="X132" s="136" t="str">
        <f>IF(1=1,IF(OR(W132="",NOT(ISNUMBER(F132))),"",F132*W132*IFERROR(INDEX(D384:D428,MATCH(AE132,B384:B428,0)),1)),N("V7"))</f>
        <v/>
      </c>
      <c r="Y132" s="137" t="str">
        <f>IF(1=1,IF(F132="","",IF(G132="","",IFERROR(INDEX(E384:E428,MATCH(AE132,B384:B428,0)),G132&amp;""))),N("W6"))</f>
        <v/>
      </c>
      <c r="Z132" s="142" t="str">
        <f>IF(1=1,IF(X132="","",IF(AND(ISNUMBER(X132),X132&lt;1,Y132="kg"),MAX(1,ROUND(X132*1000,0)),IF(AND(ISNUMBER(X132),X132&lt;1,Y132="L"),MAX(1,ROUND(X132*100,0)),ROUND(X132,3)))),N("X18"))</f>
        <v/>
      </c>
      <c r="AA132" s="143" t="str">
        <f>IF(1=1,IF(X132="","",IF(AND(ISNUMBER(X132),X132&lt;1,Y132="kg"),"g",IF(AND(ISNUMBER(X132),X132&lt;1,Y132="L"),"cl",Y132))),N("Y18"))</f>
        <v/>
      </c>
      <c r="AB132" s="123" t="str">
        <f>IF(1=1,IF(E132="","",IF(F132="","A CONTROLER",IF(NOT(ISNUMBER(F132)),"TEXTE",IF(OR(W132="",W132&lt;=0),"COMMANDE COUVERTS INCOMPLETE",IF(G132="","UNITE MANQUANTE",IF(COUNTIF(B384:B428,AE132)=0,"UNITE A CONTROLER","OK")))))),N("Z6"))</f>
        <v/>
      </c>
      <c r="AD132" s="144" t="str">
        <f>IF(1=1,IF(E132="","",AD120),N("AB18"))</f>
        <v/>
      </c>
      <c r="AE132" s="125" t="str">
        <f>IF(1=1,IF(G132="","",UPPER(TRIM(SUBSTITUTE(SUBSTITUTE(G132&amp;"",CHAR(160)," ")," "," ")))),N("AC18"))</f>
        <v/>
      </c>
    </row>
    <row r="133" spans="1:31" ht="15.75" x14ac:dyDescent="0.25">
      <c r="A133" s="160" t="str">
        <f>IF(1=1,IF(E133="","",A120),N("A19"))</f>
        <v/>
      </c>
      <c r="B133" s="127" t="str">
        <f>IF(1=1,IF(E133="","",B120),N("B19"))</f>
        <v/>
      </c>
      <c r="C133" s="128"/>
      <c r="D133" s="129" t="str">
        <f>IF(ISBLANK(E133),"",LARGE(D120:D132,1)+1)</f>
        <v/>
      </c>
      <c r="E133" s="130"/>
      <c r="F133" s="131"/>
      <c r="G133" s="170"/>
      <c r="H133" s="105"/>
      <c r="I133" s="132" t="str">
        <f>IF(1=1,IF(E133="","",I120),N("H19"))</f>
        <v/>
      </c>
      <c r="J133" s="133" t="str">
        <f>IF(1=1,IF(E133="","",J120),N("I19"))</f>
        <v/>
      </c>
      <c r="K133" s="134" t="str">
        <f>IF(1=1,IF(E133="","",K120),N("J19"))</f>
        <v/>
      </c>
      <c r="L133" s="135" t="str">
        <f>IF(1=1,IF(OR(J133="",O133="",NOT(ISNUMBER(J133)),NOT(ISNUMBER(O133)),J133=0),"",O133/J133),N("L19"))</f>
        <v/>
      </c>
      <c r="M133" s="136" t="str">
        <f>IF(1=1,IF(OR(L133="",NOT(ISNUMBER(F133))),"",F133*L133*IFERROR(INDEX(D384:D428,MATCH(AE133,B384:B428,0)),1)),N("M13"))</f>
        <v/>
      </c>
      <c r="N133" s="137" t="str">
        <f>IF(1=1,IF(F133="","",IF(G133="","",IFERROR(INDEX(E384:E428,MATCH(AE133,B384:B428,0)),G133&amp;""))),N("N6"))</f>
        <v/>
      </c>
      <c r="O133" s="138" t="str">
        <f>IF(1=1,IF(E133="","",O120),N("K19"))</f>
        <v/>
      </c>
      <c r="P133" s="139" t="str">
        <f>IF(1=1,IF(M133="","",IF(AND(ISNUMBER(M133),M133&lt;1,N133="kg"),MAX(1,ROUND(M133*1000,0)),IF(AND(ISNUMBER(M133),M133&lt;1,N133="L"),MAX(1,ROUND(M133*100,0)),ROUND(M133,3)))),N("O19"))</f>
        <v/>
      </c>
      <c r="Q133" s="140" t="str">
        <f>IF(1=1,IF(M133="","",IF(AND(ISNUMBER(M133),M133&lt;1,N133="kg"),"g",IF(AND(ISNUMBER(M133),M133&lt;1,N133="L"),"cl",N133))),N("P19"))</f>
        <v/>
      </c>
      <c r="R133" s="161" t="str">
        <f>IF(1=1,IF(E133="","",IF(F133="","A CONTROLER",IF(NOT(ISNUMBER(F133)),"TEXTE",IF(OR(L133="",L133&lt;=0),"COMMANDE PRINCIPALE INCOMPLETE",IF(G133="","UNITE MANQUANTE",IF(COUNTIF(B384:B428,AE133)=0,"UNITE A CONTROLER","OK")))))),N("Q9"))</f>
        <v/>
      </c>
      <c r="S133" s="105"/>
      <c r="T133" s="141">
        <f t="shared" si="14"/>
        <v>0</v>
      </c>
      <c r="U133" s="133" t="str">
        <f>IF(1=1,IF(E133="","",U120),N("S19"))</f>
        <v/>
      </c>
      <c r="V133" s="133" t="str">
        <f>IF(1=1,IF(E133="","",V120),N("T19"))</f>
        <v/>
      </c>
      <c r="W133" s="135" t="str">
        <f>IF(1=1,IF(OR(U133="",V133="",NOT(ISNUMBER(U133)),NOT(ISNUMBER(V133)),U133=0),"",V133/U133),N("U19"))</f>
        <v/>
      </c>
      <c r="X133" s="136" t="str">
        <f>IF(1=1,IF(OR(W133="",NOT(ISNUMBER(F133))),"",F133*W133*IFERROR(INDEX(D384:D428,MATCH(AE133,B384:B428,0)),1)),N("V7"))</f>
        <v/>
      </c>
      <c r="Y133" s="137" t="str">
        <f>IF(1=1,IF(F133="","",IF(G133="","",IFERROR(INDEX(E384:E428,MATCH(AE133,B384:B428,0)),G133&amp;""))),N("W6"))</f>
        <v/>
      </c>
      <c r="Z133" s="142" t="str">
        <f>IF(1=1,IF(X133="","",IF(AND(ISNUMBER(X133),X133&lt;1,Y133="kg"),MAX(1,ROUND(X133*1000,0)),IF(AND(ISNUMBER(X133),X133&lt;1,Y133="L"),MAX(1,ROUND(X133*100,0)),ROUND(X133,3)))),N("X19"))</f>
        <v/>
      </c>
      <c r="AA133" s="143" t="str">
        <f>IF(1=1,IF(X133="","",IF(AND(ISNUMBER(X133),X133&lt;1,Y133="kg"),"g",IF(AND(ISNUMBER(X133),X133&lt;1,Y133="L"),"cl",Y133))),N("Y19"))</f>
        <v/>
      </c>
      <c r="AB133" s="123" t="str">
        <f>IF(1=1,IF(E133="","",IF(F133="","A CONTROLER",IF(NOT(ISNUMBER(F133)),"TEXTE",IF(OR(W133="",W133&lt;=0),"COMMANDE COUVERTS INCOMPLETE",IF(G133="","UNITE MANQUANTE",IF(COUNTIF(B384:B428,AE133)=0,"UNITE A CONTROLER","OK")))))),N("Z6"))</f>
        <v/>
      </c>
      <c r="AD133" s="144" t="str">
        <f>IF(1=1,IF(E133="","",AD120),N("AB19"))</f>
        <v/>
      </c>
      <c r="AE133" s="125" t="str">
        <f>IF(1=1,IF(G133="","",UPPER(TRIM(SUBSTITUTE(SUBSTITUTE(G133&amp;"",CHAR(160)," ")," "," ")))),N("AC19"))</f>
        <v/>
      </c>
    </row>
    <row r="134" spans="1:31" ht="15.75" x14ac:dyDescent="0.25">
      <c r="A134" s="160" t="str">
        <f>IF(1=1,IF(E134="","",A120),N("A20"))</f>
        <v/>
      </c>
      <c r="B134" s="127" t="str">
        <f>IF(1=1,IF(E134="","",B120),N("B20"))</f>
        <v/>
      </c>
      <c r="C134" s="128"/>
      <c r="D134" s="129" t="str">
        <f>IF(ISBLANK(E134),"",LARGE(D120:D133,1)+1)</f>
        <v/>
      </c>
      <c r="E134" s="130"/>
      <c r="F134" s="131"/>
      <c r="G134" s="170"/>
      <c r="H134" s="105"/>
      <c r="I134" s="132" t="str">
        <f>IF(1=1,IF(E134="","",I120),N("H20"))</f>
        <v/>
      </c>
      <c r="J134" s="133" t="str">
        <f>IF(1=1,IF(E134="","",J120),N("I20"))</f>
        <v/>
      </c>
      <c r="K134" s="134" t="str">
        <f>IF(1=1,IF(E134="","",K120),N("J20"))</f>
        <v/>
      </c>
      <c r="L134" s="135" t="str">
        <f>IF(1=1,IF(OR(J134="",O134="",NOT(ISNUMBER(J134)),NOT(ISNUMBER(O134)),J134=0),"",O134/J134),N("L20"))</f>
        <v/>
      </c>
      <c r="M134" s="136" t="str">
        <f>IF(1=1,IF(OR(L134="",NOT(ISNUMBER(F134))),"",F134*L134*IFERROR(INDEX(D384:D428,MATCH(AE134,B384:B428,0)),1)),N("M13"))</f>
        <v/>
      </c>
      <c r="N134" s="137" t="str">
        <f>IF(1=1,IF(F134="","",IF(G134="","",IFERROR(INDEX(E384:E428,MATCH(AE134,B384:B428,0)),G134&amp;""))),N("N6"))</f>
        <v/>
      </c>
      <c r="O134" s="138" t="str">
        <f>IF(1=1,IF(E134="","",O120),N("K20"))</f>
        <v/>
      </c>
      <c r="P134" s="139" t="str">
        <f>IF(1=1,IF(M134="","",IF(AND(ISNUMBER(M134),M134&lt;1,N134="kg"),MAX(1,ROUND(M134*1000,0)),IF(AND(ISNUMBER(M134),M134&lt;1,N134="L"),MAX(1,ROUND(M134*100,0)),ROUND(M134,3)))),N("O20"))</f>
        <v/>
      </c>
      <c r="Q134" s="140" t="str">
        <f>IF(1=1,IF(M134="","",IF(AND(ISNUMBER(M134),M134&lt;1,N134="kg"),"g",IF(AND(ISNUMBER(M134),M134&lt;1,N134="L"),"cl",N134))),N("P20"))</f>
        <v/>
      </c>
      <c r="R134" s="161" t="str">
        <f>IF(1=1,IF(E134="","",IF(F134="","A CONTROLER",IF(NOT(ISNUMBER(F134)),"TEXTE",IF(OR(L134="",L134&lt;=0),"COMMANDE PRINCIPALE INCOMPLETE",IF(G134="","UNITE MANQUANTE",IF(COUNTIF(B384:B428,AE134)=0,"UNITE A CONTROLER","OK")))))),N("Q9"))</f>
        <v/>
      </c>
      <c r="S134" s="105"/>
      <c r="T134" s="141">
        <f t="shared" si="14"/>
        <v>0</v>
      </c>
      <c r="U134" s="133" t="str">
        <f>IF(1=1,IF(E134="","",U120),N("S20"))</f>
        <v/>
      </c>
      <c r="V134" s="133" t="str">
        <f>IF(1=1,IF(E134="","",V120),N("T20"))</f>
        <v/>
      </c>
      <c r="W134" s="135" t="str">
        <f>IF(1=1,IF(OR(U134="",V134="",NOT(ISNUMBER(U134)),NOT(ISNUMBER(V134)),U134=0),"",V134/U134),N("U20"))</f>
        <v/>
      </c>
      <c r="X134" s="136" t="str">
        <f>IF(1=1,IF(OR(W134="",NOT(ISNUMBER(F134))),"",F134*W134*IFERROR(INDEX(D384:D428,MATCH(AE134,B384:B428,0)),1)),N("V7"))</f>
        <v/>
      </c>
      <c r="Y134" s="137" t="str">
        <f>IF(1=1,IF(F134="","",IF(G134="","",IFERROR(INDEX(E384:E428,MATCH(AE134,B384:B428,0)),G134&amp;""))),N("W6"))</f>
        <v/>
      </c>
      <c r="Z134" s="142" t="str">
        <f>IF(1=1,IF(X134="","",IF(AND(ISNUMBER(X134),X134&lt;1,Y134="kg"),MAX(1,ROUND(X134*1000,0)),IF(AND(ISNUMBER(X134),X134&lt;1,Y134="L"),MAX(1,ROUND(X134*100,0)),ROUND(X134,3)))),N("X20"))</f>
        <v/>
      </c>
      <c r="AA134" s="143" t="str">
        <f>IF(1=1,IF(X134="","",IF(AND(ISNUMBER(X134),X134&lt;1,Y134="kg"),"g",IF(AND(ISNUMBER(X134),X134&lt;1,Y134="L"),"cl",Y134))),N("Y20"))</f>
        <v/>
      </c>
      <c r="AB134" s="123" t="str">
        <f>IF(1=1,IF(E134="","",IF(F134="","A CONTROLER",IF(NOT(ISNUMBER(F134)),"TEXTE",IF(OR(W134="",W134&lt;=0),"COMMANDE COUVERTS INCOMPLETE",IF(G134="","UNITE MANQUANTE",IF(COUNTIF(B384:B428,AE134)=0,"UNITE A CONTROLER","OK")))))),N("Z6"))</f>
        <v/>
      </c>
      <c r="AD134" s="144" t="str">
        <f>IF(1=1,IF(E134="","",AD120),N("AB20"))</f>
        <v/>
      </c>
      <c r="AE134" s="125" t="str">
        <f>IF(1=1,IF(G134="","",UPPER(TRIM(SUBSTITUTE(SUBSTITUTE(G134&amp;"",CHAR(160)," ")," "," ")))),N("AC20"))</f>
        <v/>
      </c>
    </row>
    <row r="135" spans="1:31" ht="15.75" x14ac:dyDescent="0.25">
      <c r="A135" s="160" t="str">
        <f>IF(1=1,IF(E135="","",A120),N("A21"))</f>
        <v/>
      </c>
      <c r="B135" s="127" t="str">
        <f>IF(1=1,IF(E135="","",B120),N("B21"))</f>
        <v/>
      </c>
      <c r="C135" s="128"/>
      <c r="D135" s="129" t="str">
        <f>IF(ISBLANK(E135),"",LARGE(D120:D134,1)+1)</f>
        <v/>
      </c>
      <c r="E135" s="130"/>
      <c r="F135" s="131"/>
      <c r="G135" s="170"/>
      <c r="H135" s="105"/>
      <c r="I135" s="132" t="str">
        <f>IF(1=1,IF(E135="","",I120),N("H21"))</f>
        <v/>
      </c>
      <c r="J135" s="133" t="str">
        <f>IF(1=1,IF(E135="","",J120),N("I21"))</f>
        <v/>
      </c>
      <c r="K135" s="134" t="str">
        <f>IF(1=1,IF(E135="","",K120),N("J21"))</f>
        <v/>
      </c>
      <c r="L135" s="135" t="str">
        <f>IF(1=1,IF(OR(J135="",O135="",NOT(ISNUMBER(J135)),NOT(ISNUMBER(O135)),J135=0),"",O135/J135),N("L21"))</f>
        <v/>
      </c>
      <c r="M135" s="136" t="str">
        <f>IF(1=1,IF(OR(L135="",NOT(ISNUMBER(F135))),"",F135*L135*IFERROR(INDEX(D384:D428,MATCH(AE135,B384:B428,0)),1)),N("M13"))</f>
        <v/>
      </c>
      <c r="N135" s="137" t="str">
        <f>IF(1=1,IF(F135="","",IF(G135="","",IFERROR(INDEX(E384:E428,MATCH(AE135,B384:B428,0)),G135&amp;""))),N("N6"))</f>
        <v/>
      </c>
      <c r="O135" s="138" t="str">
        <f>IF(1=1,IF(E135="","",O120),N("K21"))</f>
        <v/>
      </c>
      <c r="P135" s="139" t="str">
        <f>IF(1=1,IF(M135="","",IF(AND(ISNUMBER(M135),M135&lt;1,N135="kg"),MAX(1,ROUND(M135*1000,0)),IF(AND(ISNUMBER(M135),M135&lt;1,N135="L"),MAX(1,ROUND(M135*100,0)),ROUND(M135,3)))),N("O21"))</f>
        <v/>
      </c>
      <c r="Q135" s="140" t="str">
        <f>IF(1=1,IF(M135="","",IF(AND(ISNUMBER(M135),M135&lt;1,N135="kg"),"g",IF(AND(ISNUMBER(M135),M135&lt;1,N135="L"),"cl",N135))),N("P21"))</f>
        <v/>
      </c>
      <c r="R135" s="161" t="str">
        <f>IF(1=1,IF(E135="","",IF(F135="","A CONTROLER",IF(NOT(ISNUMBER(F135)),"TEXTE",IF(OR(L135="",L135&lt;=0),"COMMANDE PRINCIPALE INCOMPLETE",IF(G135="","UNITE MANQUANTE",IF(COUNTIF(B384:B428,AE135)=0,"UNITE A CONTROLER","OK")))))),N("Q9"))</f>
        <v/>
      </c>
      <c r="S135" s="105"/>
      <c r="T135" s="141">
        <f t="shared" si="14"/>
        <v>0</v>
      </c>
      <c r="U135" s="133" t="str">
        <f>IF(1=1,IF(E135="","",U120),N("S21"))</f>
        <v/>
      </c>
      <c r="V135" s="133" t="str">
        <f>IF(1=1,IF(E135="","",V120),N("T21"))</f>
        <v/>
      </c>
      <c r="W135" s="135" t="str">
        <f>IF(1=1,IF(OR(U135="",V135="",NOT(ISNUMBER(U135)),NOT(ISNUMBER(V135)),U135=0),"",V135/U135),N("U21"))</f>
        <v/>
      </c>
      <c r="X135" s="136" t="str">
        <f>IF(1=1,IF(OR(W135="",NOT(ISNUMBER(F135))),"",F135*W135*IFERROR(INDEX(D384:D428,MATCH(AE135,B384:B428,0)),1)),N("V7"))</f>
        <v/>
      </c>
      <c r="Y135" s="137" t="str">
        <f>IF(1=1,IF(F135="","",IF(G135="","",IFERROR(INDEX(E384:E428,MATCH(AE135,B384:B428,0)),G135&amp;""))),N("W6"))</f>
        <v/>
      </c>
      <c r="Z135" s="142" t="str">
        <f>IF(1=1,IF(X135="","",IF(AND(ISNUMBER(X135),X135&lt;1,Y135="kg"),MAX(1,ROUND(X135*1000,0)),IF(AND(ISNUMBER(X135),X135&lt;1,Y135="L"),MAX(1,ROUND(X135*100,0)),ROUND(X135,3)))),N("X21"))</f>
        <v/>
      </c>
      <c r="AA135" s="143" t="str">
        <f>IF(1=1,IF(X135="","",IF(AND(ISNUMBER(X135),X135&lt;1,Y135="kg"),"g",IF(AND(ISNUMBER(X135),X135&lt;1,Y135="L"),"cl",Y135))),N("Y21"))</f>
        <v/>
      </c>
      <c r="AB135" s="123" t="str">
        <f>IF(1=1,IF(E135="","",IF(F135="","A CONTROLER",IF(NOT(ISNUMBER(F135)),"TEXTE",IF(OR(W135="",W135&lt;=0),"COMMANDE COUVERTS INCOMPLETE",IF(G135="","UNITE MANQUANTE",IF(COUNTIF(B384:B428,AE135)=0,"UNITE A CONTROLER","OK")))))),N("Z6"))</f>
        <v/>
      </c>
      <c r="AD135" s="144" t="str">
        <f>IF(1=1,IF(E135="","",AD120),N("AB21"))</f>
        <v/>
      </c>
      <c r="AE135" s="125" t="str">
        <f>IF(1=1,IF(G135="","",UPPER(TRIM(SUBSTITUTE(SUBSTITUTE(G135&amp;"",CHAR(160)," ")," "," ")))),N("AC21"))</f>
        <v/>
      </c>
    </row>
    <row r="136" spans="1:31" ht="15.75" x14ac:dyDescent="0.25">
      <c r="A136" s="160" t="str">
        <f>IF(1=1,IF(E136="","",A120),N("A22"))</f>
        <v/>
      </c>
      <c r="B136" s="127" t="str">
        <f>IF(1=1,IF(E136="","",B120),N("B22"))</f>
        <v/>
      </c>
      <c r="C136" s="128"/>
      <c r="D136" s="129" t="str">
        <f>IF(ISBLANK(E136),"",LARGE(D120:D135,1)+1)</f>
        <v/>
      </c>
      <c r="E136" s="130"/>
      <c r="F136" s="131"/>
      <c r="G136" s="170"/>
      <c r="H136" s="105"/>
      <c r="I136" s="132" t="str">
        <f>IF(1=1,IF(E136="","",I120),N("H22"))</f>
        <v/>
      </c>
      <c r="J136" s="133" t="str">
        <f>IF(1=1,IF(E136="","",J120),N("I22"))</f>
        <v/>
      </c>
      <c r="K136" s="134" t="str">
        <f>IF(1=1,IF(E136="","",K120),N("J22"))</f>
        <v/>
      </c>
      <c r="L136" s="135" t="str">
        <f>IF(1=1,IF(OR(J136="",O136="",NOT(ISNUMBER(J136)),NOT(ISNUMBER(O136)),J136=0),"",O136/J136),N("L22"))</f>
        <v/>
      </c>
      <c r="M136" s="136" t="str">
        <f>IF(1=1,IF(OR(L136="",NOT(ISNUMBER(F136))),"",F136*L136*IFERROR(INDEX(D384:D428,MATCH(AE136,B384:B428,0)),1)),N("M13"))</f>
        <v/>
      </c>
      <c r="N136" s="137" t="str">
        <f>IF(1=1,IF(F136="","",IF(G136="","",IFERROR(INDEX(E384:E428,MATCH(AE136,B384:B428,0)),G136&amp;""))),N("N6"))</f>
        <v/>
      </c>
      <c r="O136" s="138" t="str">
        <f>IF(1=1,IF(E136="","",O120),N("K22"))</f>
        <v/>
      </c>
      <c r="P136" s="139" t="str">
        <f>IF(1=1,IF(M136="","",IF(AND(ISNUMBER(M136),M136&lt;1,N136="kg"),MAX(1,ROUND(M136*1000,0)),IF(AND(ISNUMBER(M136),M136&lt;1,N136="L"),MAX(1,ROUND(M136*100,0)),ROUND(M136,3)))),N("O22"))</f>
        <v/>
      </c>
      <c r="Q136" s="140" t="str">
        <f>IF(1=1,IF(M136="","",IF(AND(ISNUMBER(M136),M136&lt;1,N136="kg"),"g",IF(AND(ISNUMBER(M136),M136&lt;1,N136="L"),"cl",N136))),N("P22"))</f>
        <v/>
      </c>
      <c r="R136" s="161" t="str">
        <f>IF(1=1,IF(E136="","",IF(F136="","A CONTROLER",IF(NOT(ISNUMBER(F136)),"TEXTE",IF(OR(L136="",L136&lt;=0),"COMMANDE PRINCIPALE INCOMPLETE",IF(G136="","UNITE MANQUANTE",IF(COUNTIF(B384:B428,AE136)=0,"UNITE A CONTROLER","OK")))))),N("Q9"))</f>
        <v/>
      </c>
      <c r="S136" s="105"/>
      <c r="T136" s="141">
        <f t="shared" si="14"/>
        <v>0</v>
      </c>
      <c r="U136" s="133" t="str">
        <f>IF(1=1,IF(E136="","",U120),N("S22"))</f>
        <v/>
      </c>
      <c r="V136" s="133" t="str">
        <f>IF(1=1,IF(E136="","",V120),N("T22"))</f>
        <v/>
      </c>
      <c r="W136" s="135" t="str">
        <f>IF(1=1,IF(OR(U136="",V136="",NOT(ISNUMBER(U136)),NOT(ISNUMBER(V136)),U136=0),"",V136/U136),N("U22"))</f>
        <v/>
      </c>
      <c r="X136" s="136" t="str">
        <f>IF(1=1,IF(OR(W136="",NOT(ISNUMBER(F136))),"",F136*W136*IFERROR(INDEX(D384:D428,MATCH(AE136,B384:B428,0)),1)),N("V7"))</f>
        <v/>
      </c>
      <c r="Y136" s="137" t="str">
        <f>IF(1=1,IF(F136="","",IF(G136="","",IFERROR(INDEX(E384:E428,MATCH(AE136,B384:B428,0)),G136&amp;""))),N("W6"))</f>
        <v/>
      </c>
      <c r="Z136" s="142" t="str">
        <f>IF(1=1,IF(X136="","",IF(AND(ISNUMBER(X136),X136&lt;1,Y136="kg"),MAX(1,ROUND(X136*1000,0)),IF(AND(ISNUMBER(X136),X136&lt;1,Y136="L"),MAX(1,ROUND(X136*100,0)),ROUND(X136,3)))),N("X22"))</f>
        <v/>
      </c>
      <c r="AA136" s="143" t="str">
        <f>IF(1=1,IF(X136="","",IF(AND(ISNUMBER(X136),X136&lt;1,Y136="kg"),"g",IF(AND(ISNUMBER(X136),X136&lt;1,Y136="L"),"cl",Y136))),N("Y22"))</f>
        <v/>
      </c>
      <c r="AB136" s="123" t="str">
        <f>IF(1=1,IF(E136="","",IF(F136="","A CONTROLER",IF(NOT(ISNUMBER(F136)),"TEXTE",IF(OR(W136="",W136&lt;=0),"COMMANDE COUVERTS INCOMPLETE",IF(G136="","UNITE MANQUANTE",IF(COUNTIF(B384:B428,AE136)=0,"UNITE A CONTROLER","OK")))))),N("Z6"))</f>
        <v/>
      </c>
      <c r="AD136" s="144" t="str">
        <f>IF(1=1,IF(E136="","",AD120),N("AB22"))</f>
        <v/>
      </c>
      <c r="AE136" s="125" t="str">
        <f>IF(1=1,IF(G136="","",UPPER(TRIM(SUBSTITUTE(SUBSTITUTE(G136&amp;"",CHAR(160)," ")," "," ")))),N("AC22"))</f>
        <v/>
      </c>
    </row>
    <row r="137" spans="1:31" ht="15.75" x14ac:dyDescent="0.25">
      <c r="A137" s="160" t="str">
        <f>IF(1=1,IF(E137="","",A120),N("A23"))</f>
        <v/>
      </c>
      <c r="B137" s="127" t="str">
        <f>IF(1=1,IF(E137="","",B120),N("B23"))</f>
        <v/>
      </c>
      <c r="C137" s="128"/>
      <c r="D137" s="129" t="str">
        <f>IF(ISBLANK(E137),"",LARGE(D120:D136,1)+1)</f>
        <v/>
      </c>
      <c r="E137" s="130"/>
      <c r="F137" s="131"/>
      <c r="G137" s="170"/>
      <c r="H137" s="105"/>
      <c r="I137" s="132" t="str">
        <f>IF(1=1,IF(E137="","",I120),N("H23"))</f>
        <v/>
      </c>
      <c r="J137" s="133" t="str">
        <f>IF(1=1,IF(E137="","",J120),N("I23"))</f>
        <v/>
      </c>
      <c r="K137" s="134" t="str">
        <f>IF(1=1,IF(E137="","",K120),N("J23"))</f>
        <v/>
      </c>
      <c r="L137" s="135" t="str">
        <f>IF(1=1,IF(OR(J137="",O137="",NOT(ISNUMBER(J137)),NOT(ISNUMBER(O137)),J137=0),"",O137/J137),N("L23"))</f>
        <v/>
      </c>
      <c r="M137" s="136" t="str">
        <f>IF(1=1,IF(OR(L137="",NOT(ISNUMBER(F137))),"",F137*L137*IFERROR(INDEX(D384:D428,MATCH(AE137,B384:B428,0)),1)),N("M13"))</f>
        <v/>
      </c>
      <c r="N137" s="137" t="str">
        <f>IF(1=1,IF(F137="","",IF(G137="","",IFERROR(INDEX(E384:E428,MATCH(AE137,B384:B428,0)),G137&amp;""))),N("N6"))</f>
        <v/>
      </c>
      <c r="O137" s="138" t="str">
        <f>IF(1=1,IF(E137="","",O120),N("K23"))</f>
        <v/>
      </c>
      <c r="P137" s="139" t="str">
        <f>IF(1=1,IF(M137="","",IF(AND(ISNUMBER(M137),M137&lt;1,N137="kg"),MAX(1,ROUND(M137*1000,0)),IF(AND(ISNUMBER(M137),M137&lt;1,N137="L"),MAX(1,ROUND(M137*100,0)),ROUND(M137,3)))),N("O23"))</f>
        <v/>
      </c>
      <c r="Q137" s="140" t="str">
        <f>IF(1=1,IF(M137="","",IF(AND(ISNUMBER(M137),M137&lt;1,N137="kg"),"g",IF(AND(ISNUMBER(M137),M137&lt;1,N137="L"),"cl",N137))),N("P23"))</f>
        <v/>
      </c>
      <c r="R137" s="161" t="str">
        <f>IF(1=1,IF(E137="","",IF(F137="","A CONTROLER",IF(NOT(ISNUMBER(F137)),"TEXTE",IF(OR(L137="",L137&lt;=0),"COMMANDE PRINCIPALE INCOMPLETE",IF(G137="","UNITE MANQUANTE",IF(COUNTIF(B384:B428,AE137)=0,"UNITE A CONTROLER","OK")))))),N("Q9"))</f>
        <v/>
      </c>
      <c r="S137" s="105"/>
      <c r="T137" s="141">
        <f t="shared" si="14"/>
        <v>0</v>
      </c>
      <c r="U137" s="133" t="str">
        <f>IF(1=1,IF(E137="","",U120),N("S23"))</f>
        <v/>
      </c>
      <c r="V137" s="133" t="str">
        <f>IF(1=1,IF(E137="","",V120),N("T23"))</f>
        <v/>
      </c>
      <c r="W137" s="135" t="str">
        <f>IF(1=1,IF(OR(U137="",V137="",NOT(ISNUMBER(U137)),NOT(ISNUMBER(V137)),U137=0),"",V137/U137),N("U23"))</f>
        <v/>
      </c>
      <c r="X137" s="136" t="str">
        <f>IF(1=1,IF(OR(W137="",NOT(ISNUMBER(F137))),"",F137*W137*IFERROR(INDEX(D384:D428,MATCH(AE137,B384:B428,0)),1)),N("V7"))</f>
        <v/>
      </c>
      <c r="Y137" s="137" t="str">
        <f>IF(1=1,IF(F137="","",IF(G137="","",IFERROR(INDEX(E384:E428,MATCH(AE137,B384:B428,0)),G137&amp;""))),N("W6"))</f>
        <v/>
      </c>
      <c r="Z137" s="142" t="str">
        <f>IF(1=1,IF(X137="","",IF(AND(ISNUMBER(X137),X137&lt;1,Y137="kg"),MAX(1,ROUND(X137*1000,0)),IF(AND(ISNUMBER(X137),X137&lt;1,Y137="L"),MAX(1,ROUND(X137*100,0)),ROUND(X137,3)))),N("X23"))</f>
        <v/>
      </c>
      <c r="AA137" s="143" t="str">
        <f>IF(1=1,IF(X137="","",IF(AND(ISNUMBER(X137),X137&lt;1,Y137="kg"),"g",IF(AND(ISNUMBER(X137),X137&lt;1,Y137="L"),"cl",Y137))),N("Y23"))</f>
        <v/>
      </c>
      <c r="AB137" s="123" t="str">
        <f>IF(1=1,IF(E137="","",IF(F137="","A CONTROLER",IF(NOT(ISNUMBER(F137)),"TEXTE",IF(OR(W137="",W137&lt;=0),"COMMANDE COUVERTS INCOMPLETE",IF(G137="","UNITE MANQUANTE",IF(COUNTIF(B384:B428,AE137)=0,"UNITE A CONTROLER","OK")))))),N("Z6"))</f>
        <v/>
      </c>
      <c r="AD137" s="144" t="str">
        <f>IF(1=1,IF(E137="","",AD120),N("AB23"))</f>
        <v/>
      </c>
      <c r="AE137" s="125" t="str">
        <f>IF(1=1,IF(G137="","",UPPER(TRIM(SUBSTITUTE(SUBSTITUTE(G137&amp;"",CHAR(160)," ")," "," ")))),N("AC23"))</f>
        <v/>
      </c>
    </row>
    <row r="138" spans="1:31" ht="15.75" x14ac:dyDescent="0.25">
      <c r="A138" s="160" t="str">
        <f>IF(1=1,IF(E138="","",A120),N("A24"))</f>
        <v/>
      </c>
      <c r="B138" s="127" t="str">
        <f>IF(1=1,IF(E138="","",B120),N("B24"))</f>
        <v/>
      </c>
      <c r="C138" s="128"/>
      <c r="D138" s="129" t="str">
        <f>IF(ISBLANK(E138),"",LARGE(D120:D137,1)+1)</f>
        <v/>
      </c>
      <c r="E138" s="130"/>
      <c r="F138" s="131"/>
      <c r="G138" s="170"/>
      <c r="H138" s="105"/>
      <c r="I138" s="132" t="str">
        <f>IF(1=1,IF(E138="","",I120),N("H24"))</f>
        <v/>
      </c>
      <c r="J138" s="133" t="str">
        <f>IF(1=1,IF(E138="","",J120),N("I24"))</f>
        <v/>
      </c>
      <c r="K138" s="134" t="str">
        <f>IF(1=1,IF(E138="","",K120),N("J24"))</f>
        <v/>
      </c>
      <c r="L138" s="135" t="str">
        <f>IF(1=1,IF(OR(J138="",O138="",NOT(ISNUMBER(J138)),NOT(ISNUMBER(O138)),J138=0),"",O138/J138),N("L24"))</f>
        <v/>
      </c>
      <c r="M138" s="136" t="str">
        <f>IF(1=1,IF(OR(L138="",NOT(ISNUMBER(F138))),"",F138*L138*IFERROR(INDEX(D384:D428,MATCH(AE138,B384:B428,0)),1)),N("M13"))</f>
        <v/>
      </c>
      <c r="N138" s="137" t="str">
        <f>IF(1=1,IF(F138="","",IF(G138="","",IFERROR(INDEX(E384:E428,MATCH(AE138,B384:B428,0)),G138&amp;""))),N("N6"))</f>
        <v/>
      </c>
      <c r="O138" s="138" t="str">
        <f>IF(1=1,IF(E138="","",O120),N("K24"))</f>
        <v/>
      </c>
      <c r="P138" s="139" t="str">
        <f>IF(1=1,IF(M138="","",IF(AND(ISNUMBER(M138),M138&lt;1,N138="kg"),MAX(1,ROUND(M138*1000,0)),IF(AND(ISNUMBER(M138),M138&lt;1,N138="L"),MAX(1,ROUND(M138*100,0)),ROUND(M138,3)))),N("O24"))</f>
        <v/>
      </c>
      <c r="Q138" s="140" t="str">
        <f>IF(1=1,IF(M138="","",IF(AND(ISNUMBER(M138),M138&lt;1,N138="kg"),"g",IF(AND(ISNUMBER(M138),M138&lt;1,N138="L"),"cl",N138))),N("P24"))</f>
        <v/>
      </c>
      <c r="R138" s="161" t="str">
        <f>IF(1=1,IF(E138="","",IF(F138="","A CONTROLER",IF(NOT(ISNUMBER(F138)),"TEXTE",IF(OR(L138="",L138&lt;=0),"COMMANDE PRINCIPALE INCOMPLETE",IF(G138="","UNITE MANQUANTE",IF(COUNTIF(B384:B428,AE138)=0,"UNITE A CONTROLER","OK")))))),N("Q9"))</f>
        <v/>
      </c>
      <c r="S138" s="105"/>
      <c r="T138" s="141">
        <f t="shared" si="14"/>
        <v>0</v>
      </c>
      <c r="U138" s="133" t="str">
        <f>IF(1=1,IF(E138="","",U120),N("S24"))</f>
        <v/>
      </c>
      <c r="V138" s="133" t="str">
        <f>IF(1=1,IF(E138="","",V120),N("T24"))</f>
        <v/>
      </c>
      <c r="W138" s="135" t="str">
        <f>IF(1=1,IF(OR(U138="",V138="",NOT(ISNUMBER(U138)),NOT(ISNUMBER(V138)),U138=0),"",V138/U138),N("U24"))</f>
        <v/>
      </c>
      <c r="X138" s="136" t="str">
        <f>IF(1=1,IF(OR(W138="",NOT(ISNUMBER(F138))),"",F138*W138*IFERROR(INDEX(D384:D428,MATCH(AE138,B384:B428,0)),1)),N("V7"))</f>
        <v/>
      </c>
      <c r="Y138" s="137" t="str">
        <f>IF(1=1,IF(F138="","",IF(G138="","",IFERROR(INDEX(E384:E428,MATCH(AE138,B384:B428,0)),G138&amp;""))),N("W6"))</f>
        <v/>
      </c>
      <c r="Z138" s="142" t="str">
        <f>IF(1=1,IF(X138="","",IF(AND(ISNUMBER(X138),X138&lt;1,Y138="kg"),MAX(1,ROUND(X138*1000,0)),IF(AND(ISNUMBER(X138),X138&lt;1,Y138="L"),MAX(1,ROUND(X138*100,0)),ROUND(X138,3)))),N("X24"))</f>
        <v/>
      </c>
      <c r="AA138" s="143" t="str">
        <f>IF(1=1,IF(X138="","",IF(AND(ISNUMBER(X138),X138&lt;1,Y138="kg"),"g",IF(AND(ISNUMBER(X138),X138&lt;1,Y138="L"),"cl",Y138))),N("Y24"))</f>
        <v/>
      </c>
      <c r="AB138" s="123" t="str">
        <f>IF(1=1,IF(E138="","",IF(F138="","A CONTROLER",IF(NOT(ISNUMBER(F138)),"TEXTE",IF(OR(W138="",W138&lt;=0),"COMMANDE COUVERTS INCOMPLETE",IF(G138="","UNITE MANQUANTE",IF(COUNTIF(B384:B428,AE138)=0,"UNITE A CONTROLER","OK")))))),N("Z6"))</f>
        <v/>
      </c>
      <c r="AD138" s="144" t="str">
        <f>IF(1=1,IF(E138="","",AD120),N("AB24"))</f>
        <v/>
      </c>
      <c r="AE138" s="125" t="str">
        <f>IF(1=1,IF(G138="","",UPPER(TRIM(SUBSTITUTE(SUBSTITUTE(G138&amp;"",CHAR(160)," ")," "," ")))),N("AC24"))</f>
        <v/>
      </c>
    </row>
    <row r="139" spans="1:31" ht="15.75" x14ac:dyDescent="0.25">
      <c r="A139" s="160" t="str">
        <f>IF(1=1,IF(E139="","",A120),N("A25"))</f>
        <v/>
      </c>
      <c r="B139" s="127" t="str">
        <f>IF(1=1,IF(E139="","",B120),N("B25"))</f>
        <v/>
      </c>
      <c r="C139" s="128"/>
      <c r="D139" s="129" t="str">
        <f>IF(ISBLANK(E139),"",LARGE(D120:D138,1)+1)</f>
        <v/>
      </c>
      <c r="E139" s="130"/>
      <c r="F139" s="131"/>
      <c r="G139" s="170"/>
      <c r="H139" s="105"/>
      <c r="I139" s="132" t="str">
        <f>IF(1=1,IF(E139="","",I120),N("H25"))</f>
        <v/>
      </c>
      <c r="J139" s="133" t="str">
        <f>IF(1=1,IF(E139="","",J120),N("I25"))</f>
        <v/>
      </c>
      <c r="K139" s="134" t="str">
        <f>IF(1=1,IF(E139="","",K120),N("J25"))</f>
        <v/>
      </c>
      <c r="L139" s="135" t="str">
        <f>IF(1=1,IF(OR(J139="",O139="",NOT(ISNUMBER(J139)),NOT(ISNUMBER(O139)),J139=0),"",O139/J139),N("L25"))</f>
        <v/>
      </c>
      <c r="M139" s="136" t="str">
        <f>IF(1=1,IF(OR(L139="",NOT(ISNUMBER(F139))),"",F139*L139*IFERROR(INDEX(D384:D428,MATCH(AE139,B384:B428,0)),1)),N("M13"))</f>
        <v/>
      </c>
      <c r="N139" s="137" t="str">
        <f>IF(1=1,IF(F139="","",IF(G139="","",IFERROR(INDEX(E384:E428,MATCH(AE139,B384:B428,0)),G139&amp;""))),N("N6"))</f>
        <v/>
      </c>
      <c r="O139" s="138" t="str">
        <f>IF(1=1,IF(E139="","",O120),N("K25"))</f>
        <v/>
      </c>
      <c r="P139" s="139" t="str">
        <f>IF(1=1,IF(M139="","",IF(AND(ISNUMBER(M139),M139&lt;1,N139="kg"),MAX(1,ROUND(M139*1000,0)),IF(AND(ISNUMBER(M139),M139&lt;1,N139="L"),MAX(1,ROUND(M139*100,0)),ROUND(M139,3)))),N("O25"))</f>
        <v/>
      </c>
      <c r="Q139" s="140" t="str">
        <f>IF(1=1,IF(M139="","",IF(AND(ISNUMBER(M139),M139&lt;1,N139="kg"),"g",IF(AND(ISNUMBER(M139),M139&lt;1,N139="L"),"cl",N139))),N("P25"))</f>
        <v/>
      </c>
      <c r="R139" s="161" t="str">
        <f>IF(1=1,IF(E139="","",IF(F139="","A CONTROLER",IF(NOT(ISNUMBER(F139)),"TEXTE",IF(OR(L139="",L139&lt;=0),"COMMANDE PRINCIPALE INCOMPLETE",IF(G139="","UNITE MANQUANTE",IF(COUNTIF(B384:B428,AE139)=0,"UNITE A CONTROLER","OK")))))),N("Q9"))</f>
        <v/>
      </c>
      <c r="S139" s="105"/>
      <c r="T139" s="141">
        <f t="shared" si="14"/>
        <v>0</v>
      </c>
      <c r="U139" s="133" t="str">
        <f>IF(1=1,IF(E139="","",U120),N("S25"))</f>
        <v/>
      </c>
      <c r="V139" s="133" t="str">
        <f>IF(1=1,IF(E139="","",V120),N("T25"))</f>
        <v/>
      </c>
      <c r="W139" s="135" t="str">
        <f>IF(1=1,IF(OR(U139="",V139="",NOT(ISNUMBER(U139)),NOT(ISNUMBER(V139)),U139=0),"",V139/U139),N("U25"))</f>
        <v/>
      </c>
      <c r="X139" s="136" t="str">
        <f>IF(1=1,IF(OR(W139="",NOT(ISNUMBER(F139))),"",F139*W139*IFERROR(INDEX(D384:D428,MATCH(AE139,B384:B428,0)),1)),N("V7"))</f>
        <v/>
      </c>
      <c r="Y139" s="137" t="str">
        <f>IF(1=1,IF(F139="","",IF(G139="","",IFERROR(INDEX(E384:E428,MATCH(AE139,B384:B428,0)),G139&amp;""))),N("W6"))</f>
        <v/>
      </c>
      <c r="Z139" s="142" t="str">
        <f>IF(1=1,IF(X139="","",IF(AND(ISNUMBER(X139),X139&lt;1,Y139="kg"),MAX(1,ROUND(X139*1000,0)),IF(AND(ISNUMBER(X139),X139&lt;1,Y139="L"),MAX(1,ROUND(X139*100,0)),ROUND(X139,3)))),N("X25"))</f>
        <v/>
      </c>
      <c r="AA139" s="143" t="str">
        <f>IF(1=1,IF(X139="","",IF(AND(ISNUMBER(X139),X139&lt;1,Y139="kg"),"g",IF(AND(ISNUMBER(X139),X139&lt;1,Y139="L"),"cl",Y139))),N("Y25"))</f>
        <v/>
      </c>
      <c r="AB139" s="123" t="str">
        <f>IF(1=1,IF(E139="","",IF(F139="","A CONTROLER",IF(NOT(ISNUMBER(F139)),"TEXTE",IF(OR(W139="",W139&lt;=0),"COMMANDE COUVERTS INCOMPLETE",IF(G139="","UNITE MANQUANTE",IF(COUNTIF(B384:B428,AE139)=0,"UNITE A CONTROLER","OK")))))),N("Z6"))</f>
        <v/>
      </c>
      <c r="AD139" s="144" t="str">
        <f>IF(1=1,IF(E139="","",AD120),N("AB25"))</f>
        <v/>
      </c>
      <c r="AE139" s="125" t="str">
        <f>IF(1=1,IF(G139="","",UPPER(TRIM(SUBSTITUTE(SUBSTITUTE(G139&amp;"",CHAR(160)," ")," "," ")))),N("AC25"))</f>
        <v/>
      </c>
    </row>
    <row r="140" spans="1:31" ht="15.75" x14ac:dyDescent="0.25">
      <c r="A140" s="160" t="str">
        <f>IF(1=1,IF(E140="","",A120),N("A26"))</f>
        <v/>
      </c>
      <c r="B140" s="127" t="str">
        <f>IF(1=1,IF(E140="","",B120),N("B26"))</f>
        <v/>
      </c>
      <c r="C140" s="128"/>
      <c r="D140" s="129" t="str">
        <f>IF(ISBLANK(E140),"",LARGE(D120:D139,1)+1)</f>
        <v/>
      </c>
      <c r="E140" s="130"/>
      <c r="F140" s="131"/>
      <c r="G140" s="170"/>
      <c r="H140" s="105"/>
      <c r="I140" s="132" t="str">
        <f>IF(1=1,IF(E140="","",I120),N("H26"))</f>
        <v/>
      </c>
      <c r="J140" s="133" t="str">
        <f>IF(1=1,IF(E140="","",J120),N("I26"))</f>
        <v/>
      </c>
      <c r="K140" s="134" t="str">
        <f>IF(1=1,IF(E140="","",K120),N("J26"))</f>
        <v/>
      </c>
      <c r="L140" s="135" t="str">
        <f>IF(1=1,IF(OR(J140="",O140="",NOT(ISNUMBER(J140)),NOT(ISNUMBER(O140)),J140=0),"",O140/J140),N("L26"))</f>
        <v/>
      </c>
      <c r="M140" s="136" t="str">
        <f>IF(1=1,IF(OR(L140="",NOT(ISNUMBER(F140))),"",F140*L140*IFERROR(INDEX(D384:D428,MATCH(AE140,B384:B428,0)),1)),N("M13"))</f>
        <v/>
      </c>
      <c r="N140" s="137" t="str">
        <f>IF(1=1,IF(F140="","",IF(G140="","",IFERROR(INDEX(E384:E428,MATCH(AE140,B384:B428,0)),G140&amp;""))),N("N6"))</f>
        <v/>
      </c>
      <c r="O140" s="138" t="str">
        <f>IF(1=1,IF(E140="","",O120),N("K26"))</f>
        <v/>
      </c>
      <c r="P140" s="139" t="str">
        <f>IF(1=1,IF(M140="","",IF(AND(ISNUMBER(M140),M140&lt;1,N140="kg"),MAX(1,ROUND(M140*1000,0)),IF(AND(ISNUMBER(M140),M140&lt;1,N140="L"),MAX(1,ROUND(M140*100,0)),ROUND(M140,3)))),N("O26"))</f>
        <v/>
      </c>
      <c r="Q140" s="140" t="str">
        <f>IF(1=1,IF(M140="","",IF(AND(ISNUMBER(M140),M140&lt;1,N140="kg"),"g",IF(AND(ISNUMBER(M140),M140&lt;1,N140="L"),"cl",N140))),N("P26"))</f>
        <v/>
      </c>
      <c r="R140" s="161" t="str">
        <f>IF(1=1,IF(E140="","",IF(F140="","A CONTROLER",IF(NOT(ISNUMBER(F140)),"TEXTE",IF(OR(L140="",L140&lt;=0),"COMMANDE PRINCIPALE INCOMPLETE",IF(G140="","UNITE MANQUANTE",IF(COUNTIF(B384:B428,AE140)=0,"UNITE A CONTROLER","OK")))))),N("Q9"))</f>
        <v/>
      </c>
      <c r="S140" s="105"/>
      <c r="T140" s="141">
        <f t="shared" si="14"/>
        <v>0</v>
      </c>
      <c r="U140" s="133" t="str">
        <f>IF(1=1,IF(E140="","",U120),N("S26"))</f>
        <v/>
      </c>
      <c r="V140" s="133" t="str">
        <f>IF(1=1,IF(E140="","",V120),N("T26"))</f>
        <v/>
      </c>
      <c r="W140" s="135" t="str">
        <f>IF(1=1,IF(OR(U140="",V140="",NOT(ISNUMBER(U140)),NOT(ISNUMBER(V140)),U140=0),"",V140/U140),N("U26"))</f>
        <v/>
      </c>
      <c r="X140" s="136" t="str">
        <f>IF(1=1,IF(OR(W140="",NOT(ISNUMBER(F140))),"",F140*W140*IFERROR(INDEX(D384:D428,MATCH(AE140,B384:B428,0)),1)),N("V7"))</f>
        <v/>
      </c>
      <c r="Y140" s="137" t="str">
        <f>IF(1=1,IF(F140="","",IF(G140="","",IFERROR(INDEX(E384:E428,MATCH(AE140,B384:B428,0)),G140&amp;""))),N("W6"))</f>
        <v/>
      </c>
      <c r="Z140" s="142" t="str">
        <f>IF(1=1,IF(X140="","",IF(AND(ISNUMBER(X140),X140&lt;1,Y140="kg"),MAX(1,ROUND(X140*1000,0)),IF(AND(ISNUMBER(X140),X140&lt;1,Y140="L"),MAX(1,ROUND(X140*100,0)),ROUND(X140,3)))),N("X26"))</f>
        <v/>
      </c>
      <c r="AA140" s="143" t="str">
        <f>IF(1=1,IF(X140="","",IF(AND(ISNUMBER(X140),X140&lt;1,Y140="kg"),"g",IF(AND(ISNUMBER(X140),X140&lt;1,Y140="L"),"cl",Y140))),N("Y26"))</f>
        <v/>
      </c>
      <c r="AB140" s="123" t="str">
        <f>IF(1=1,IF(E140="","",IF(F140="","A CONTROLER",IF(NOT(ISNUMBER(F140)),"TEXTE",IF(OR(W140="",W140&lt;=0),"COMMANDE COUVERTS INCOMPLETE",IF(G140="","UNITE MANQUANTE",IF(COUNTIF(B384:B428,AE140)=0,"UNITE A CONTROLER","OK")))))),N("Z6"))</f>
        <v/>
      </c>
      <c r="AD140" s="144" t="str">
        <f>IF(1=1,IF(E140="","",AD120),N("AB26"))</f>
        <v/>
      </c>
      <c r="AE140" s="125" t="str">
        <f>IF(1=1,IF(G140="","",UPPER(TRIM(SUBSTITUTE(SUBSTITUTE(G140&amp;"",CHAR(160)," ")," "," ")))),N("AC26"))</f>
        <v/>
      </c>
    </row>
    <row r="141" spans="1:31" ht="15.75" x14ac:dyDescent="0.25">
      <c r="A141" s="160" t="str">
        <f>IF(1=1,IF(E141="","",A120),N("A27"))</f>
        <v/>
      </c>
      <c r="B141" s="127" t="str">
        <f>IF(1=1,IF(E141="","",B120),N("B27"))</f>
        <v/>
      </c>
      <c r="C141" s="128"/>
      <c r="D141" s="129" t="str">
        <f>IF(ISBLANK(E141),"",LARGE(D120:D140,1)+1)</f>
        <v/>
      </c>
      <c r="E141" s="130"/>
      <c r="F141" s="131"/>
      <c r="G141" s="170"/>
      <c r="H141" s="105"/>
      <c r="I141" s="132" t="str">
        <f>IF(1=1,IF(E141="","",I120),N("H27"))</f>
        <v/>
      </c>
      <c r="J141" s="133" t="str">
        <f>IF(1=1,IF(E141="","",J120),N("I27"))</f>
        <v/>
      </c>
      <c r="K141" s="134" t="str">
        <f>IF(1=1,IF(E141="","",K120),N("J27"))</f>
        <v/>
      </c>
      <c r="L141" s="135" t="str">
        <f>IF(1=1,IF(OR(J141="",O141="",NOT(ISNUMBER(J141)),NOT(ISNUMBER(O141)),J141=0),"",O141/J141),N("L27"))</f>
        <v/>
      </c>
      <c r="M141" s="136" t="str">
        <f>IF(1=1,IF(OR(L141="",NOT(ISNUMBER(F141))),"",F141*L141*IFERROR(INDEX(D384:D428,MATCH(AE141,B384:B428,0)),1)),N("M13"))</f>
        <v/>
      </c>
      <c r="N141" s="137" t="str">
        <f>IF(1=1,IF(F141="","",IF(G141="","",IFERROR(INDEX(E384:E428,MATCH(AE141,B384:B428,0)),G141&amp;""))),N("N6"))</f>
        <v/>
      </c>
      <c r="O141" s="138" t="str">
        <f>IF(1=1,IF(E141="","",O120),N("K27"))</f>
        <v/>
      </c>
      <c r="P141" s="139" t="str">
        <f>IF(1=1,IF(M141="","",IF(AND(ISNUMBER(M141),M141&lt;1,N141="kg"),MAX(1,ROUND(M141*1000,0)),IF(AND(ISNUMBER(M141),M141&lt;1,N141="L"),MAX(1,ROUND(M141*100,0)),ROUND(M141,3)))),N("O27"))</f>
        <v/>
      </c>
      <c r="Q141" s="140" t="str">
        <f>IF(1=1,IF(M141="","",IF(AND(ISNUMBER(M141),M141&lt;1,N141="kg"),"g",IF(AND(ISNUMBER(M141),M141&lt;1,N141="L"),"cl",N141))),N("P27"))</f>
        <v/>
      </c>
      <c r="R141" s="161" t="str">
        <f>IF(1=1,IF(E141="","",IF(F141="","A CONTROLER",IF(NOT(ISNUMBER(F141)),"TEXTE",IF(OR(L141="",L141&lt;=0),"COMMANDE PRINCIPALE INCOMPLETE",IF(G141="","UNITE MANQUANTE",IF(COUNTIF(B384:B428,AE141)=0,"UNITE A CONTROLER","OK")))))),N("Q9"))</f>
        <v/>
      </c>
      <c r="S141" s="105"/>
      <c r="T141" s="141">
        <f t="shared" si="14"/>
        <v>0</v>
      </c>
      <c r="U141" s="133" t="str">
        <f>IF(1=1,IF(E141="","",U120),N("S27"))</f>
        <v/>
      </c>
      <c r="V141" s="133" t="str">
        <f>IF(1=1,IF(E141="","",V120),N("T27"))</f>
        <v/>
      </c>
      <c r="W141" s="135" t="str">
        <f>IF(1=1,IF(OR(U141="",V141="",NOT(ISNUMBER(U141)),NOT(ISNUMBER(V141)),U141=0),"",V141/U141),N("U27"))</f>
        <v/>
      </c>
      <c r="X141" s="136" t="str">
        <f>IF(1=1,IF(OR(W141="",NOT(ISNUMBER(F141))),"",F141*W141*IFERROR(INDEX(D384:D428,MATCH(AE141,B384:B428,0)),1)),N("V7"))</f>
        <v/>
      </c>
      <c r="Y141" s="137" t="str">
        <f>IF(1=1,IF(F141="","",IF(G141="","",IFERROR(INDEX(E384:E428,MATCH(AE141,B384:B428,0)),G141&amp;""))),N("W6"))</f>
        <v/>
      </c>
      <c r="Z141" s="142" t="str">
        <f>IF(1=1,IF(X141="","",IF(AND(ISNUMBER(X141),X141&lt;1,Y141="kg"),MAX(1,ROUND(X141*1000,0)),IF(AND(ISNUMBER(X141),X141&lt;1,Y141="L"),MAX(1,ROUND(X141*100,0)),ROUND(X141,3)))),N("X27"))</f>
        <v/>
      </c>
      <c r="AA141" s="143" t="str">
        <f>IF(1=1,IF(X141="","",IF(AND(ISNUMBER(X141),X141&lt;1,Y141="kg"),"g",IF(AND(ISNUMBER(X141),X141&lt;1,Y141="L"),"cl",Y141))),N("Y27"))</f>
        <v/>
      </c>
      <c r="AB141" s="123" t="str">
        <f>IF(1=1,IF(E141="","",IF(F141="","A CONTROLER",IF(NOT(ISNUMBER(F141)),"TEXTE",IF(OR(W141="",W141&lt;=0),"COMMANDE COUVERTS INCOMPLETE",IF(G141="","UNITE MANQUANTE",IF(COUNTIF(B384:B428,AE141)=0,"UNITE A CONTROLER","OK")))))),N("Z6"))</f>
        <v/>
      </c>
      <c r="AD141" s="144" t="str">
        <f>IF(1=1,IF(E141="","",AD120),N("AB27"))</f>
        <v/>
      </c>
      <c r="AE141" s="125" t="str">
        <f>IF(1=1,IF(G141="","",UPPER(TRIM(SUBSTITUTE(SUBSTITUTE(G141&amp;"",CHAR(160)," ")," "," ")))),N("AC27"))</f>
        <v/>
      </c>
    </row>
    <row r="142" spans="1:31" ht="15.75" x14ac:dyDescent="0.25">
      <c r="A142" s="160" t="str">
        <f>IF(1=1,IF(E142="","",A120),N("A28"))</f>
        <v/>
      </c>
      <c r="B142" s="127" t="str">
        <f>IF(1=1,IF(E142="","",B120),N("B28"))</f>
        <v/>
      </c>
      <c r="C142" s="127"/>
      <c r="D142" s="129" t="str">
        <f>IF(ISBLANK(E142),"",LARGE(D120:D141,1)+1)</f>
        <v/>
      </c>
      <c r="E142" s="130"/>
      <c r="F142" s="131"/>
      <c r="G142" s="170"/>
      <c r="H142" s="105"/>
      <c r="I142" s="132" t="str">
        <f>IF(1=1,IF(E142="","",I120),N("H28"))</f>
        <v/>
      </c>
      <c r="J142" s="133" t="str">
        <f>IF(1=1,IF(E142="","",J120),N("I28"))</f>
        <v/>
      </c>
      <c r="K142" s="134" t="str">
        <f>IF(1=1,IF(E142="","",K120),N("J28"))</f>
        <v/>
      </c>
      <c r="L142" s="135" t="str">
        <f>IF(1=1,IF(OR(J142="",O142="",NOT(ISNUMBER(J142)),NOT(ISNUMBER(O142)),J142=0),"",O142/J142),N("L28"))</f>
        <v/>
      </c>
      <c r="M142" s="136" t="str">
        <f>IF(1=1,IF(OR(L142="",NOT(ISNUMBER(F142))),"",F142*L142*IFERROR(INDEX(D384:D428,MATCH(AE142,B384:B428,0)),1)),N("M13"))</f>
        <v/>
      </c>
      <c r="N142" s="137" t="str">
        <f>IF(1=1,IF(F142="","",IF(G142="","",IFERROR(INDEX(E384:E428,MATCH(AE142,B384:B428,0)),G142&amp;""))),N("N6"))</f>
        <v/>
      </c>
      <c r="O142" s="138" t="str">
        <f>IF(1=1,IF(E142="","",O120),N("K28"))</f>
        <v/>
      </c>
      <c r="P142" s="139" t="str">
        <f>IF(1=1,IF(M142="","",IF(AND(ISNUMBER(M142),M142&lt;1,N142="kg"),MAX(1,ROUND(M142*1000,0)),IF(AND(ISNUMBER(M142),M142&lt;1,N142="L"),MAX(1,ROUND(M142*100,0)),ROUND(M142,3)))),N("O28"))</f>
        <v/>
      </c>
      <c r="Q142" s="140" t="str">
        <f>IF(1=1,IF(M142="","",IF(AND(ISNUMBER(M142),M142&lt;1,N142="kg"),"g",IF(AND(ISNUMBER(M142),M142&lt;1,N142="L"),"cl",N142))),N("P28"))</f>
        <v/>
      </c>
      <c r="R142" s="161" t="str">
        <f>IF(1=1,IF(E142="","",IF(F142="","A CONTROLER",IF(NOT(ISNUMBER(F142)),"TEXTE",IF(OR(L142="",L142&lt;=0),"COMMANDE PRINCIPALE INCOMPLETE",IF(G142="","UNITE MANQUANTE",IF(COUNTIF(B384:B428,AE142)=0,"UNITE A CONTROLER","OK")))))),N("Q9"))</f>
        <v/>
      </c>
      <c r="S142" s="105"/>
      <c r="T142" s="141">
        <f t="shared" si="14"/>
        <v>0</v>
      </c>
      <c r="U142" s="133" t="str">
        <f>IF(1=1,IF(E142="","",U120),N("S28"))</f>
        <v/>
      </c>
      <c r="V142" s="133" t="str">
        <f>IF(1=1,IF(E142="","",V120),N("T28"))</f>
        <v/>
      </c>
      <c r="W142" s="135" t="str">
        <f>IF(1=1,IF(OR(U142="",V142="",NOT(ISNUMBER(U142)),NOT(ISNUMBER(V142)),U142=0),"",V142/U142),N("U28"))</f>
        <v/>
      </c>
      <c r="X142" s="136" t="str">
        <f>IF(1=1,IF(OR(W142="",NOT(ISNUMBER(F142))),"",F142*W142*IFERROR(INDEX(D384:D428,MATCH(AE142,B384:B428,0)),1)),N("V7"))</f>
        <v/>
      </c>
      <c r="Y142" s="137" t="str">
        <f>IF(1=1,IF(F142="","",IF(G142="","",IFERROR(INDEX(E384:E428,MATCH(AE142,B384:B428,0)),G142&amp;""))),N("W6"))</f>
        <v/>
      </c>
      <c r="Z142" s="142" t="str">
        <f>IF(1=1,IF(X142="","",IF(AND(ISNUMBER(X142),X142&lt;1,Y142="kg"),MAX(1,ROUND(X142*1000,0)),IF(AND(ISNUMBER(X142),X142&lt;1,Y142="L"),MAX(1,ROUND(X142*100,0)),ROUND(X142,3)))),N("X28"))</f>
        <v/>
      </c>
      <c r="AA142" s="143" t="str">
        <f>IF(1=1,IF(X142="","",IF(AND(ISNUMBER(X142),X142&lt;1,Y142="kg"),"g",IF(AND(ISNUMBER(X142),X142&lt;1,Y142="L"),"cl",Y142))),N("Y28"))</f>
        <v/>
      </c>
      <c r="AB142" s="123" t="str">
        <f>IF(1=1,IF(E142="","",IF(F142="","A CONTROLER",IF(NOT(ISNUMBER(F142)),"TEXTE",IF(OR(W142="",W142&lt;=0),"COMMANDE COUVERTS INCOMPLETE",IF(G142="","UNITE MANQUANTE",IF(COUNTIF(B384:B428,AE142)=0,"UNITE A CONTROLER","OK")))))),N("Z6"))</f>
        <v/>
      </c>
      <c r="AD142" s="144" t="str">
        <f>IF(1=1,IF(E142="","",AD120),N("AB28"))</f>
        <v/>
      </c>
      <c r="AE142" s="125" t="str">
        <f>IF(1=1,IF(G142="","",UPPER(TRIM(SUBSTITUTE(SUBSTITUTE(G142&amp;"",CHAR(160)," ")," "," ")))),N("AC28"))</f>
        <v/>
      </c>
    </row>
    <row r="143" spans="1:31" ht="15.75" x14ac:dyDescent="0.25">
      <c r="A143" s="160" t="str">
        <f>IF(1=1,IF(E143="","",A120),N("A29"))</f>
        <v/>
      </c>
      <c r="B143" s="127" t="str">
        <f>IF(1=1,IF(E143="","",B120),N("B29"))</f>
        <v/>
      </c>
      <c r="C143" s="127"/>
      <c r="D143" s="129" t="str">
        <f>IF(ISBLANK(E143),"",LARGE(D120:D142,1)+1)</f>
        <v/>
      </c>
      <c r="E143" s="130"/>
      <c r="F143" s="131"/>
      <c r="G143" s="170"/>
      <c r="H143" s="105"/>
      <c r="I143" s="132" t="str">
        <f>IF(1=1,IF(E143="","",I120),N("H29"))</f>
        <v/>
      </c>
      <c r="J143" s="133" t="str">
        <f>IF(1=1,IF(E143="","",J120),N("I29"))</f>
        <v/>
      </c>
      <c r="K143" s="134" t="str">
        <f>IF(1=1,IF(E143="","",K120),N("J29"))</f>
        <v/>
      </c>
      <c r="L143" s="135" t="str">
        <f>IF(1=1,IF(OR(J143="",O143="",NOT(ISNUMBER(J143)),NOT(ISNUMBER(O143)),J143=0),"",O143/J143),N("L29"))</f>
        <v/>
      </c>
      <c r="M143" s="136" t="str">
        <f>IF(1=1,IF(OR(L143="",NOT(ISNUMBER(F143))),"",F143*L143*IFERROR(INDEX(D384:D428,MATCH(AE143,B384:B428,0)),1)),N("M13"))</f>
        <v/>
      </c>
      <c r="N143" s="137" t="str">
        <f>IF(1=1,IF(F143="","",IF(G143="","",IFERROR(INDEX(E384:E428,MATCH(AE143,B384:B428,0)),G143&amp;""))),N("N6"))</f>
        <v/>
      </c>
      <c r="O143" s="138" t="str">
        <f>IF(1=1,IF(E143="","",O120),N("K29"))</f>
        <v/>
      </c>
      <c r="P143" s="139" t="str">
        <f>IF(1=1,IF(M143="","",IF(AND(ISNUMBER(M143),M143&lt;1,N143="kg"),MAX(1,ROUND(M143*1000,0)),IF(AND(ISNUMBER(M143),M143&lt;1,N143="L"),MAX(1,ROUND(M143*100,0)),ROUND(M143,3)))),N("O29"))</f>
        <v/>
      </c>
      <c r="Q143" s="140" t="str">
        <f>IF(1=1,IF(M143="","",IF(AND(ISNUMBER(M143),M143&lt;1,N143="kg"),"g",IF(AND(ISNUMBER(M143),M143&lt;1,N143="L"),"cl",N143))),N("P29"))</f>
        <v/>
      </c>
      <c r="R143" s="161" t="str">
        <f>IF(1=1,IF(E143="","",IF(F143="","A CONTROLER",IF(NOT(ISNUMBER(F143)),"TEXTE",IF(OR(L143="",L143&lt;=0),"COMMANDE PRINCIPALE INCOMPLETE",IF(G143="","UNITE MANQUANTE",IF(COUNTIF(B384:B428,AE143)=0,"UNITE A CONTROLER","OK")))))),N("Q9"))</f>
        <v/>
      </c>
      <c r="S143" s="105"/>
      <c r="T143" s="141">
        <f t="shared" si="14"/>
        <v>0</v>
      </c>
      <c r="U143" s="133" t="str">
        <f>IF(1=1,IF(E143="","",U120),N("S29"))</f>
        <v/>
      </c>
      <c r="V143" s="133" t="str">
        <f>IF(1=1,IF(E143="","",V120),N("T29"))</f>
        <v/>
      </c>
      <c r="W143" s="135" t="str">
        <f>IF(1=1,IF(OR(U143="",V143="",NOT(ISNUMBER(U143)),NOT(ISNUMBER(V143)),U143=0),"",V143/U143),N("U29"))</f>
        <v/>
      </c>
      <c r="X143" s="136" t="str">
        <f>IF(1=1,IF(OR(W143="",NOT(ISNUMBER(F143))),"",F143*W143*IFERROR(INDEX(D384:D428,MATCH(AE143,B384:B428,0)),1)),N("V7"))</f>
        <v/>
      </c>
      <c r="Y143" s="137" t="str">
        <f>IF(1=1,IF(F143="","",IF(G143="","",IFERROR(INDEX(E384:E428,MATCH(AE143,B384:B428,0)),G143&amp;""))),N("W6"))</f>
        <v/>
      </c>
      <c r="Z143" s="142" t="str">
        <f>IF(1=1,IF(X143="","",IF(AND(ISNUMBER(X143),X143&lt;1,Y143="kg"),MAX(1,ROUND(X143*1000,0)),IF(AND(ISNUMBER(X143),X143&lt;1,Y143="L"),MAX(1,ROUND(X143*100,0)),ROUND(X143,3)))),N("X29"))</f>
        <v/>
      </c>
      <c r="AA143" s="143" t="str">
        <f>IF(1=1,IF(X143="","",IF(AND(ISNUMBER(X143),X143&lt;1,Y143="kg"),"g",IF(AND(ISNUMBER(X143),X143&lt;1,Y143="L"),"cl",Y143))),N("Y29"))</f>
        <v/>
      </c>
      <c r="AB143" s="123" t="str">
        <f>IF(1=1,IF(E143="","",IF(F143="","A CONTROLER",IF(NOT(ISNUMBER(F143)),"TEXTE",IF(OR(W143="",W143&lt;=0),"COMMANDE COUVERTS INCOMPLETE",IF(G143="","UNITE MANQUANTE",IF(COUNTIF(B384:B428,AE143)=0,"UNITE A CONTROLER","OK")))))),N("Z6"))</f>
        <v/>
      </c>
      <c r="AD143" s="144" t="str">
        <f>IF(1=1,IF(E143="","",AD120),N("AB29"))</f>
        <v/>
      </c>
      <c r="AE143" s="125" t="str">
        <f>IF(1=1,IF(G143="","",UPPER(TRIM(SUBSTITUTE(SUBSTITUTE(G143&amp;"",CHAR(160)," ")," "," ")))),N("AC29"))</f>
        <v/>
      </c>
    </row>
    <row r="144" spans="1:31" ht="15.75" x14ac:dyDescent="0.25">
      <c r="A144" s="160" t="str">
        <f>IF(1=1,IF(E144="","",A120),N("A30"))</f>
        <v/>
      </c>
      <c r="B144" s="127" t="str">
        <f>IF(1=1,IF(E144="","",B120),N("B30"))</f>
        <v/>
      </c>
      <c r="C144" s="127"/>
      <c r="D144" s="129" t="str">
        <f>IF(ISBLANK(E144),"",LARGE(D120:D143,1)+1)</f>
        <v/>
      </c>
      <c r="E144" s="130"/>
      <c r="F144" s="131"/>
      <c r="G144" s="170"/>
      <c r="H144" s="105"/>
      <c r="I144" s="132" t="str">
        <f>IF(1=1,IF(E144="","",I120),N("H30"))</f>
        <v/>
      </c>
      <c r="J144" s="133" t="str">
        <f>IF(1=1,IF(E144="","",J120),N("I30"))</f>
        <v/>
      </c>
      <c r="K144" s="134" t="str">
        <f>IF(1=1,IF(E144="","",K120),N("J30"))</f>
        <v/>
      </c>
      <c r="L144" s="135" t="str">
        <f>IF(1=1,IF(OR(J144="",O144="",NOT(ISNUMBER(J144)),NOT(ISNUMBER(O144)),J144=0),"",O144/J144),N("L30"))</f>
        <v/>
      </c>
      <c r="M144" s="136" t="str">
        <f>IF(1=1,IF(OR(L144="",NOT(ISNUMBER(F144))),"",F144*L144*IFERROR(INDEX(D384:D428,MATCH(AE144,B384:B428,0)),1)),N("M13"))</f>
        <v/>
      </c>
      <c r="N144" s="137" t="str">
        <f>IF(1=1,IF(F144="","",IF(G144="","",IFERROR(INDEX(E384:E428,MATCH(AE144,B384:B428,0)),G144&amp;""))),N("N6"))</f>
        <v/>
      </c>
      <c r="O144" s="138" t="str">
        <f>IF(1=1,IF(E144="","",O120),N("K30"))</f>
        <v/>
      </c>
      <c r="P144" s="139" t="str">
        <f>IF(1=1,IF(M144="","",IF(AND(ISNUMBER(M144),M144&lt;1,N144="kg"),MAX(1,ROUND(M144*1000,0)),IF(AND(ISNUMBER(M144),M144&lt;1,N144="L"),MAX(1,ROUND(M144*100,0)),ROUND(M144,3)))),N("O30"))</f>
        <v/>
      </c>
      <c r="Q144" s="140" t="str">
        <f>IF(1=1,IF(M144="","",IF(AND(ISNUMBER(M144),M144&lt;1,N144="kg"),"g",IF(AND(ISNUMBER(M144),M144&lt;1,N144="L"),"cl",N144))),N("P30"))</f>
        <v/>
      </c>
      <c r="R144" s="161" t="str">
        <f>IF(1=1,IF(E144="","",IF(F144="","A CONTROLER",IF(NOT(ISNUMBER(F144)),"TEXTE",IF(OR(L144="",L144&lt;=0),"COMMANDE PRINCIPALE INCOMPLETE",IF(G144="","UNITE MANQUANTE",IF(COUNTIF(B384:B428,AE144)=0,"UNITE A CONTROLER","OK")))))),N("Q9"))</f>
        <v/>
      </c>
      <c r="S144" s="105"/>
      <c r="T144" s="141">
        <f t="shared" si="14"/>
        <v>0</v>
      </c>
      <c r="U144" s="133" t="str">
        <f>IF(1=1,IF(E144="","",U120),N("S30"))</f>
        <v/>
      </c>
      <c r="V144" s="133" t="str">
        <f>IF(1=1,IF(E144="","",V120),N("T30"))</f>
        <v/>
      </c>
      <c r="W144" s="135" t="str">
        <f>IF(1=1,IF(OR(U144="",V144="",NOT(ISNUMBER(U144)),NOT(ISNUMBER(V144)),U144=0),"",V144/U144),N("U30"))</f>
        <v/>
      </c>
      <c r="X144" s="136" t="str">
        <f>IF(1=1,IF(OR(W144="",NOT(ISNUMBER(F144))),"",F144*W144*IFERROR(INDEX(D384:D428,MATCH(AE144,B384:B428,0)),1)),N("V7"))</f>
        <v/>
      </c>
      <c r="Y144" s="137" t="str">
        <f>IF(1=1,IF(F144="","",IF(G144="","",IFERROR(INDEX(E384:E428,MATCH(AE144,B384:B428,0)),G144&amp;""))),N("W6"))</f>
        <v/>
      </c>
      <c r="Z144" s="142" t="str">
        <f>IF(1=1,IF(X144="","",IF(AND(ISNUMBER(X144),X144&lt;1,Y144="kg"),MAX(1,ROUND(X144*1000,0)),IF(AND(ISNUMBER(X144),X144&lt;1,Y144="L"),MAX(1,ROUND(X144*100,0)),ROUND(X144,3)))),N("X30"))</f>
        <v/>
      </c>
      <c r="AA144" s="143" t="str">
        <f>IF(1=1,IF(X144="","",IF(AND(ISNUMBER(X144),X144&lt;1,Y144="kg"),"g",IF(AND(ISNUMBER(X144),X144&lt;1,Y144="L"),"cl",Y144))),N("Y30"))</f>
        <v/>
      </c>
      <c r="AB144" s="123" t="str">
        <f>IF(1=1,IF(E144="","",IF(F144="","A CONTROLER",IF(NOT(ISNUMBER(F144)),"TEXTE",IF(OR(W144="",W144&lt;=0),"COMMANDE COUVERTS INCOMPLETE",IF(G144="","UNITE MANQUANTE",IF(COUNTIF(B384:B428,AE144)=0,"UNITE A CONTROLER","OK")))))),N("Z6"))</f>
        <v/>
      </c>
      <c r="AD144" s="144" t="str">
        <f>IF(1=1,IF(E144="","",AD120),N("AB30"))</f>
        <v/>
      </c>
      <c r="AE144" s="125" t="str">
        <f>IF(1=1,IF(G144="","",UPPER(TRIM(SUBSTITUTE(SUBSTITUTE(G144&amp;"",CHAR(160)," ")," "," ")))),N("AC30"))</f>
        <v/>
      </c>
    </row>
    <row r="145" spans="1:33" ht="15.75" x14ac:dyDescent="0.25">
      <c r="A145" s="160" t="str">
        <f>IF(1=1,IF(E145="","",A120),N("A31"))</f>
        <v/>
      </c>
      <c r="B145" s="127" t="str">
        <f>IF(1=1,IF(E145="","",B120),N("B31"))</f>
        <v/>
      </c>
      <c r="C145" s="127"/>
      <c r="D145" s="129" t="str">
        <f>IF(ISBLANK(E145),"",LARGE(D120:D144,1)+1)</f>
        <v/>
      </c>
      <c r="E145" s="130"/>
      <c r="F145" s="131"/>
      <c r="G145" s="170"/>
      <c r="H145" s="105"/>
      <c r="I145" s="132" t="str">
        <f>IF(1=1,IF(E145="","",I120),N("H31"))</f>
        <v/>
      </c>
      <c r="J145" s="133" t="str">
        <f>IF(1=1,IF(E145="","",J120),N("I31"))</f>
        <v/>
      </c>
      <c r="K145" s="134" t="str">
        <f>IF(1=1,IF(E145="","",K120),N("J31"))</f>
        <v/>
      </c>
      <c r="L145" s="135" t="str">
        <f>IF(1=1,IF(OR(J145="",O145="",NOT(ISNUMBER(J145)),NOT(ISNUMBER(O145)),J145=0),"",O145/J145),N("L31"))</f>
        <v/>
      </c>
      <c r="M145" s="136" t="str">
        <f>IF(1=1,IF(OR(L145="",NOT(ISNUMBER(F145))),"",F145*L145*IFERROR(INDEX(D384:D428,MATCH(AE145,B384:B428,0)),1)),N("M13"))</f>
        <v/>
      </c>
      <c r="N145" s="137" t="str">
        <f>IF(1=1,IF(F145="","",IF(G145="","",IFERROR(INDEX(E384:E428,MATCH(AE145,B384:B428,0)),G145&amp;""))),N("N6"))</f>
        <v/>
      </c>
      <c r="O145" s="138" t="str">
        <f>IF(1=1,IF(E145="","",O120),N("K31"))</f>
        <v/>
      </c>
      <c r="P145" s="139" t="str">
        <f>IF(1=1,IF(M145="","",IF(AND(ISNUMBER(M145),M145&lt;1,N145="kg"),MAX(1,ROUND(M145*1000,0)),IF(AND(ISNUMBER(M145),M145&lt;1,N145="L"),MAX(1,ROUND(M145*100,0)),ROUND(M145,3)))),N("O31"))</f>
        <v/>
      </c>
      <c r="Q145" s="140" t="str">
        <f>IF(1=1,IF(M145="","",IF(AND(ISNUMBER(M145),M145&lt;1,N145="kg"),"g",IF(AND(ISNUMBER(M145),M145&lt;1,N145="L"),"cl",N145))),N("P31"))</f>
        <v/>
      </c>
      <c r="R145" s="161" t="str">
        <f>IF(1=1,IF(E145="","",IF(F145="","A CONTROLER",IF(NOT(ISNUMBER(F145)),"TEXTE",IF(OR(L145="",L145&lt;=0),"COMMANDE PRINCIPALE INCOMPLETE",IF(G145="","UNITE MANQUANTE",IF(COUNTIF(B384:B428,AE145)=0,"UNITE A CONTROLER","OK")))))),N("Q9"))</f>
        <v/>
      </c>
      <c r="S145" s="105"/>
      <c r="T145" s="141">
        <f t="shared" si="14"/>
        <v>0</v>
      </c>
      <c r="U145" s="133" t="str">
        <f>IF(1=1,IF(E145="","",U120),N("S31"))</f>
        <v/>
      </c>
      <c r="V145" s="133" t="str">
        <f>IF(1=1,IF(E145="","",V120),N("T31"))</f>
        <v/>
      </c>
      <c r="W145" s="135" t="str">
        <f>IF(1=1,IF(OR(U145="",V145="",NOT(ISNUMBER(U145)),NOT(ISNUMBER(V145)),U145=0),"",V145/U145),N("U31"))</f>
        <v/>
      </c>
      <c r="X145" s="136" t="str">
        <f>IF(1=1,IF(OR(W145="",NOT(ISNUMBER(F145))),"",F145*W145*IFERROR(INDEX(D384:D428,MATCH(AE145,B384:B428,0)),1)),N("V7"))</f>
        <v/>
      </c>
      <c r="Y145" s="137" t="str">
        <f>IF(1=1,IF(F145="","",IF(G145="","",IFERROR(INDEX(E384:E428,MATCH(AE145,B384:B428,0)),G145&amp;""))),N("W6"))</f>
        <v/>
      </c>
      <c r="Z145" s="142" t="str">
        <f>IF(1=1,IF(X145="","",IF(AND(ISNUMBER(X145),X145&lt;1,Y145="kg"),MAX(1,ROUND(X145*1000,0)),IF(AND(ISNUMBER(X145),X145&lt;1,Y145="L"),MAX(1,ROUND(X145*100,0)),ROUND(X145,3)))),N("X31"))</f>
        <v/>
      </c>
      <c r="AA145" s="143" t="str">
        <f>IF(1=1,IF(X145="","",IF(AND(ISNUMBER(X145),X145&lt;1,Y145="kg"),"g",IF(AND(ISNUMBER(X145),X145&lt;1,Y145="L"),"cl",Y145))),N("Y31"))</f>
        <v/>
      </c>
      <c r="AB145" s="123" t="str">
        <f>IF(1=1,IF(E145="","",IF(F145="","A CONTROLER",IF(NOT(ISNUMBER(F145)),"TEXTE",IF(OR(W145="",W145&lt;=0),"COMMANDE COUVERTS INCOMPLETE",IF(G145="","UNITE MANQUANTE",IF(COUNTIF(B384:B428,AE145)=0,"UNITE A CONTROLER","OK")))))),N("Z6"))</f>
        <v/>
      </c>
      <c r="AD145" s="144" t="str">
        <f>IF(1=1,IF(E145="","",AD120),N("AB31"))</f>
        <v/>
      </c>
      <c r="AE145" s="125" t="str">
        <f>IF(1=1,IF(G145="","",UPPER(TRIM(SUBSTITUTE(SUBSTITUTE(G145&amp;"",CHAR(160)," ")," "," ")))),N("AC31"))</f>
        <v/>
      </c>
    </row>
    <row r="146" spans="1:33" ht="15.75" x14ac:dyDescent="0.25">
      <c r="A146" s="160" t="str">
        <f>IF(1=1,IF(E146="","",A120),N("A32"))</f>
        <v/>
      </c>
      <c r="B146" s="127" t="str">
        <f>IF(1=1,IF(E146="","",B120),N("B32"))</f>
        <v/>
      </c>
      <c r="C146" s="127"/>
      <c r="D146" s="129" t="str">
        <f>IF(ISBLANK(E146),"",LARGE(D120:D145,1)+1)</f>
        <v/>
      </c>
      <c r="E146" s="130"/>
      <c r="F146" s="131"/>
      <c r="G146" s="170"/>
      <c r="H146" s="105"/>
      <c r="I146" s="132" t="str">
        <f>IF(1=1,IF(E146="","",I120),N("H32"))</f>
        <v/>
      </c>
      <c r="J146" s="133" t="str">
        <f>IF(1=1,IF(E146="","",J120),N("I32"))</f>
        <v/>
      </c>
      <c r="K146" s="134" t="str">
        <f>IF(1=1,IF(E146="","",K120),N("J32"))</f>
        <v/>
      </c>
      <c r="L146" s="135" t="str">
        <f>IF(1=1,IF(OR(J146="",O146="",NOT(ISNUMBER(J146)),NOT(ISNUMBER(O146)),J146=0),"",O146/J146),N("L32"))</f>
        <v/>
      </c>
      <c r="M146" s="136" t="str">
        <f>IF(1=1,IF(OR(L146="",NOT(ISNUMBER(F146))),"",F146*L146*IFERROR(INDEX(D384:D428,MATCH(AE146,B384:B428,0)),1)),N("M13"))</f>
        <v/>
      </c>
      <c r="N146" s="137" t="str">
        <f>IF(1=1,IF(F146="","",IF(G146="","",IFERROR(INDEX(E384:E428,MATCH(AE146,B384:B428,0)),G146&amp;""))),N("N6"))</f>
        <v/>
      </c>
      <c r="O146" s="138" t="str">
        <f>IF(1=1,IF(E146="","",O120),N("K32"))</f>
        <v/>
      </c>
      <c r="P146" s="139" t="str">
        <f>IF(1=1,IF(M146="","",IF(AND(ISNUMBER(M146),M146&lt;1,N146="kg"),MAX(1,ROUND(M146*1000,0)),IF(AND(ISNUMBER(M146),M146&lt;1,N146="L"),MAX(1,ROUND(M146*100,0)),ROUND(M146,3)))),N("O32"))</f>
        <v/>
      </c>
      <c r="Q146" s="140" t="str">
        <f>IF(1=1,IF(M146="","",IF(AND(ISNUMBER(M146),M146&lt;1,N146="kg"),"g",IF(AND(ISNUMBER(M146),M146&lt;1,N146="L"),"cl",N146))),N("P32"))</f>
        <v/>
      </c>
      <c r="R146" s="161" t="str">
        <f>IF(1=1,IF(E146="","",IF(F146="","A CONTROLER",IF(NOT(ISNUMBER(F146)),"TEXTE",IF(OR(L146="",L146&lt;=0),"COMMANDE PRINCIPALE INCOMPLETE",IF(G146="","UNITE MANQUANTE",IF(COUNTIF(B384:B428,AE146)=0,"UNITE A CONTROLER","OK")))))),N("Q9"))</f>
        <v/>
      </c>
      <c r="S146" s="105"/>
      <c r="T146" s="141">
        <f t="shared" si="14"/>
        <v>0</v>
      </c>
      <c r="U146" s="133" t="str">
        <f>IF(1=1,IF(E146="","",U120),N("S32"))</f>
        <v/>
      </c>
      <c r="V146" s="133" t="str">
        <f>IF(1=1,IF(E146="","",V120),N("T32"))</f>
        <v/>
      </c>
      <c r="W146" s="135" t="str">
        <f>IF(1=1,IF(OR(U146="",V146="",NOT(ISNUMBER(U146)),NOT(ISNUMBER(V146)),U146=0),"",V146/U146),N("U32"))</f>
        <v/>
      </c>
      <c r="X146" s="136" t="str">
        <f>IF(1=1,IF(OR(W146="",NOT(ISNUMBER(F146))),"",F146*W146*IFERROR(INDEX(D384:D428,MATCH(AE146,B384:B428,0)),1)),N("V7"))</f>
        <v/>
      </c>
      <c r="Y146" s="137" t="str">
        <f>IF(1=1,IF(F146="","",IF(G146="","",IFERROR(INDEX(E384:E428,MATCH(AE146,B384:B428,0)),G146&amp;""))),N("W6"))</f>
        <v/>
      </c>
      <c r="Z146" s="142" t="str">
        <f>IF(1=1,IF(X146="","",IF(AND(ISNUMBER(X146),X146&lt;1,Y146="kg"),MAX(1,ROUND(X146*1000,0)),IF(AND(ISNUMBER(X146),X146&lt;1,Y146="L"),MAX(1,ROUND(X146*100,0)),ROUND(X146,3)))),N("X32"))</f>
        <v/>
      </c>
      <c r="AA146" s="143" t="str">
        <f>IF(1=1,IF(X146="","",IF(AND(ISNUMBER(X146),X146&lt;1,Y146="kg"),"g",IF(AND(ISNUMBER(X146),X146&lt;1,Y146="L"),"cl",Y146))),N("Y32"))</f>
        <v/>
      </c>
      <c r="AB146" s="123" t="str">
        <f>IF(1=1,IF(E146="","",IF(F146="","A CONTROLER",IF(NOT(ISNUMBER(F146)),"TEXTE",IF(OR(W146="",W146&lt;=0),"COMMANDE COUVERTS INCOMPLETE",IF(G146="","UNITE MANQUANTE",IF(COUNTIF(B384:B428,AE146)=0,"UNITE A CONTROLER","OK")))))),N("Z6"))</f>
        <v/>
      </c>
      <c r="AD146" s="144" t="str">
        <f>IF(1=1,IF(E146="","",AD120),N("AB32"))</f>
        <v/>
      </c>
      <c r="AE146" s="125" t="str">
        <f>IF(1=1,IF(G146="","",UPPER(TRIM(SUBSTITUTE(SUBSTITUTE(G146&amp;"",CHAR(160)," ")," "," ")))),N("AC32"))</f>
        <v/>
      </c>
    </row>
    <row r="147" spans="1:33" ht="15.75" x14ac:dyDescent="0.25">
      <c r="A147" s="160" t="str">
        <f>IF(1=1,IF(E147="","",A120),N("A33"))</f>
        <v/>
      </c>
      <c r="B147" s="127" t="str">
        <f>IF(1=1,IF(E147="","",B120),N("B33"))</f>
        <v/>
      </c>
      <c r="C147" s="127"/>
      <c r="D147" s="129" t="str">
        <f>IF(ISBLANK(E147),"",LARGE(D120:D146,1)+1)</f>
        <v/>
      </c>
      <c r="E147" s="130"/>
      <c r="F147" s="131"/>
      <c r="G147" s="170"/>
      <c r="H147" s="105"/>
      <c r="I147" s="132" t="str">
        <f>IF(1=1,IF(E147="","",I120),N("H33"))</f>
        <v/>
      </c>
      <c r="J147" s="133" t="str">
        <f>IF(1=1,IF(E147="","",J120),N("I33"))</f>
        <v/>
      </c>
      <c r="K147" s="134" t="str">
        <f>IF(1=1,IF(E147="","",K120),N("J33"))</f>
        <v/>
      </c>
      <c r="L147" s="135" t="str">
        <f>IF(1=1,IF(OR(J147="",O147="",NOT(ISNUMBER(J147)),NOT(ISNUMBER(O147)),J147=0),"",O147/J147),N("L33"))</f>
        <v/>
      </c>
      <c r="M147" s="136" t="str">
        <f>IF(1=1,IF(OR(L147="",NOT(ISNUMBER(F147))),"",F147*L147*IFERROR(INDEX(D384:D428,MATCH(AE147,B384:B428,0)),1)),N("M13"))</f>
        <v/>
      </c>
      <c r="N147" s="137" t="str">
        <f>IF(1=1,IF(F147="","",IF(G147="","",IFERROR(INDEX(E384:E428,MATCH(AE147,B384:B428,0)),G147&amp;""))),N("N6"))</f>
        <v/>
      </c>
      <c r="O147" s="138" t="str">
        <f>IF(1=1,IF(E147="","",O120),N("K33"))</f>
        <v/>
      </c>
      <c r="P147" s="139" t="str">
        <f>IF(1=1,IF(M147="","",IF(AND(ISNUMBER(M147),M147&lt;1,N147="kg"),MAX(1,ROUND(M147*1000,0)),IF(AND(ISNUMBER(M147),M147&lt;1,N147="L"),MAX(1,ROUND(M147*100,0)),ROUND(M147,3)))),N("O33"))</f>
        <v/>
      </c>
      <c r="Q147" s="140" t="str">
        <f>IF(1=1,IF(M147="","",IF(AND(ISNUMBER(M147),M147&lt;1,N147="kg"),"g",IF(AND(ISNUMBER(M147),M147&lt;1,N147="L"),"cl",N147))),N("P33"))</f>
        <v/>
      </c>
      <c r="R147" s="161" t="str">
        <f>IF(1=1,IF(E147="","",IF(F147="","A CONTROLER",IF(NOT(ISNUMBER(F147)),"TEXTE",IF(OR(L147="",L147&lt;=0),"COMMANDE PRINCIPALE INCOMPLETE",IF(G147="","UNITE MANQUANTE",IF(COUNTIF(B384:B428,AE147)=0,"UNITE A CONTROLER","OK")))))),N("Q9"))</f>
        <v/>
      </c>
      <c r="S147" s="105"/>
      <c r="T147" s="141">
        <f t="shared" si="14"/>
        <v>0</v>
      </c>
      <c r="U147" s="133" t="str">
        <f>IF(1=1,IF(E147="","",U120),N("S33"))</f>
        <v/>
      </c>
      <c r="V147" s="133" t="str">
        <f>IF(1=1,IF(E147="","",V120),N("T33"))</f>
        <v/>
      </c>
      <c r="W147" s="135" t="str">
        <f>IF(1=1,IF(OR(U147="",V147="",NOT(ISNUMBER(U147)),NOT(ISNUMBER(V147)),U147=0),"",V147/U147),N("U33"))</f>
        <v/>
      </c>
      <c r="X147" s="136" t="str">
        <f>IF(1=1,IF(OR(W147="",NOT(ISNUMBER(F147))),"",F147*W147*IFERROR(INDEX(D384:D428,MATCH(AE147,B384:B428,0)),1)),N("V7"))</f>
        <v/>
      </c>
      <c r="Y147" s="137" t="str">
        <f>IF(1=1,IF(F147="","",IF(G147="","",IFERROR(INDEX(E384:E428,MATCH(AE147,B384:B428,0)),G147&amp;""))),N("W6"))</f>
        <v/>
      </c>
      <c r="Z147" s="142" t="str">
        <f>IF(1=1,IF(X147="","",IF(AND(ISNUMBER(X147),X147&lt;1,Y147="kg"),MAX(1,ROUND(X147*1000,0)),IF(AND(ISNUMBER(X147),X147&lt;1,Y147="L"),MAX(1,ROUND(X147*100,0)),ROUND(X147,3)))),N("X33"))</f>
        <v/>
      </c>
      <c r="AA147" s="143" t="str">
        <f>IF(1=1,IF(X147="","",IF(AND(ISNUMBER(X147),X147&lt;1,Y147="kg"),"g",IF(AND(ISNUMBER(X147),X147&lt;1,Y147="L"),"cl",Y147))),N("Y33"))</f>
        <v/>
      </c>
      <c r="AB147" s="123" t="str">
        <f>IF(1=1,IF(E147="","",IF(F147="","A CONTROLER",IF(NOT(ISNUMBER(F147)),"TEXTE",IF(OR(W147="",W147&lt;=0),"COMMANDE COUVERTS INCOMPLETE",IF(G147="","UNITE MANQUANTE",IF(COUNTIF(B384:B428,AE147)=0,"UNITE A CONTROLER","OK")))))),N("Z6"))</f>
        <v/>
      </c>
      <c r="AD147" s="144" t="str">
        <f>IF(1=1,IF(E147="","",AD120),N("AB33"))</f>
        <v/>
      </c>
      <c r="AE147" s="125" t="str">
        <f>IF(1=1,IF(G147="","",UPPER(TRIM(SUBSTITUTE(SUBSTITUTE(G147&amp;"",CHAR(160)," ")," "," ")))),N("AC33"))</f>
        <v/>
      </c>
    </row>
    <row r="148" spans="1:33" ht="15.75" x14ac:dyDescent="0.25">
      <c r="A148" s="160" t="str">
        <f>IF(1=1,IF(E148="","",A120),N("A34"))</f>
        <v/>
      </c>
      <c r="B148" s="127" t="str">
        <f>IF(1=1,IF(E148="","",B120),N("B34"))</f>
        <v/>
      </c>
      <c r="C148" s="127"/>
      <c r="D148" s="129" t="str">
        <f>IF(ISBLANK(E148),"",LARGE(D120:D147,1)+1)</f>
        <v/>
      </c>
      <c r="E148" s="130"/>
      <c r="F148" s="131"/>
      <c r="G148" s="170"/>
      <c r="H148" s="105"/>
      <c r="I148" s="132" t="str">
        <f>IF(1=1,IF(E148="","",I120),N("H34"))</f>
        <v/>
      </c>
      <c r="J148" s="133" t="str">
        <f>IF(1=1,IF(E148="","",J120),N("I34"))</f>
        <v/>
      </c>
      <c r="K148" s="134" t="str">
        <f>IF(1=1,IF(E148="","",K120),N("J34"))</f>
        <v/>
      </c>
      <c r="L148" s="135" t="str">
        <f>IF(1=1,IF(OR(J148="",O148="",NOT(ISNUMBER(J148)),NOT(ISNUMBER(O148)),J148=0),"",O148/J148),N("L34"))</f>
        <v/>
      </c>
      <c r="M148" s="136" t="str">
        <f>IF(1=1,IF(OR(L148="",NOT(ISNUMBER(F148))),"",F148*L148*IFERROR(INDEX(D384:D428,MATCH(AE148,B384:B428,0)),1)),N("M13"))</f>
        <v/>
      </c>
      <c r="N148" s="137" t="str">
        <f>IF(1=1,IF(F148="","",IF(G148="","",IFERROR(INDEX(E384:E428,MATCH(AE148,B384:B428,0)),G148&amp;""))),N("N6"))</f>
        <v/>
      </c>
      <c r="O148" s="138" t="str">
        <f>IF(1=1,IF(E148="","",O120),N("K34"))</f>
        <v/>
      </c>
      <c r="P148" s="139" t="str">
        <f>IF(1=1,IF(M148="","",IF(AND(ISNUMBER(M148),M148&lt;1,N148="kg"),MAX(1,ROUND(M148*1000,0)),IF(AND(ISNUMBER(M148),M148&lt;1,N148="L"),MAX(1,ROUND(M148*100,0)),ROUND(M148,3)))),N("O34"))</f>
        <v/>
      </c>
      <c r="Q148" s="140" t="str">
        <f>IF(1=1,IF(M148="","",IF(AND(ISNUMBER(M148),M148&lt;1,N148="kg"),"g",IF(AND(ISNUMBER(M148),M148&lt;1,N148="L"),"cl",N148))),N("P34"))</f>
        <v/>
      </c>
      <c r="R148" s="161" t="str">
        <f>IF(1=1,IF(E148="","",IF(F148="","A CONTROLER",IF(NOT(ISNUMBER(F148)),"TEXTE",IF(OR(L148="",L148&lt;=0),"COMMANDE PRINCIPALE INCOMPLETE",IF(G148="","UNITE MANQUANTE",IF(COUNTIF(B384:B428,AE148)=0,"UNITE A CONTROLER","OK")))))),N("Q9"))</f>
        <v/>
      </c>
      <c r="S148" s="105"/>
      <c r="T148" s="141">
        <f t="shared" si="14"/>
        <v>0</v>
      </c>
      <c r="U148" s="133" t="str">
        <f>IF(1=1,IF(E148="","",U120),N("S34"))</f>
        <v/>
      </c>
      <c r="V148" s="133" t="str">
        <f>IF(1=1,IF(E148="","",V120),N("T34"))</f>
        <v/>
      </c>
      <c r="W148" s="135" t="str">
        <f>IF(1=1,IF(OR(U148="",V148="",NOT(ISNUMBER(U148)),NOT(ISNUMBER(V148)),U148=0),"",V148/U148),N("U34"))</f>
        <v/>
      </c>
      <c r="X148" s="136" t="str">
        <f>IF(1=1,IF(OR(W148="",NOT(ISNUMBER(F148))),"",F148*W148*IFERROR(INDEX(D384:D428,MATCH(AE148,B384:B428,0)),1)),N("V7"))</f>
        <v/>
      </c>
      <c r="Y148" s="137" t="str">
        <f>IF(1=1,IF(F148="","",IF(G148="","",IFERROR(INDEX(E384:E428,MATCH(AE148,B384:B428,0)),G148&amp;""))),N("W6"))</f>
        <v/>
      </c>
      <c r="Z148" s="142" t="str">
        <f>IF(1=1,IF(X148="","",IF(AND(ISNUMBER(X148),X148&lt;1,Y148="kg"),MAX(1,ROUND(X148*1000,0)),IF(AND(ISNUMBER(X148),X148&lt;1,Y148="L"),MAX(1,ROUND(X148*100,0)),ROUND(X148,3)))),N("X34"))</f>
        <v/>
      </c>
      <c r="AA148" s="143" t="str">
        <f>IF(1=1,IF(X148="","",IF(AND(ISNUMBER(X148),X148&lt;1,Y148="kg"),"g",IF(AND(ISNUMBER(X148),X148&lt;1,Y148="L"),"cl",Y148))),N("Y34"))</f>
        <v/>
      </c>
      <c r="AB148" s="123" t="str">
        <f>IF(1=1,IF(E148="","",IF(F148="","A CONTROLER",IF(NOT(ISNUMBER(F148)),"TEXTE",IF(OR(W148="",W148&lt;=0),"COMMANDE COUVERTS INCOMPLETE",IF(G148="","UNITE MANQUANTE",IF(COUNTIF(B384:B428,AE148)=0,"UNITE A CONTROLER","OK")))))),N("Z6"))</f>
        <v/>
      </c>
      <c r="AD148" s="144" t="str">
        <f>IF(1=1,IF(E148="","",AD120),N("AB34"))</f>
        <v/>
      </c>
      <c r="AE148" s="125" t="str">
        <f>IF(1=1,IF(G148="","",UPPER(TRIM(SUBSTITUTE(SUBSTITUTE(G148&amp;"",CHAR(160)," ")," "," ")))),N("AC34"))</f>
        <v/>
      </c>
    </row>
    <row r="149" spans="1:33" ht="15.75" x14ac:dyDescent="0.25">
      <c r="A149" s="160" t="str">
        <f>IF(1=1,IF(E149="","",A120),N("A35"))</f>
        <v/>
      </c>
      <c r="B149" s="127" t="str">
        <f>IF(1=1,IF(E149="","",B120),N("B35"))</f>
        <v/>
      </c>
      <c r="C149" s="127"/>
      <c r="D149" s="129" t="str">
        <f>IF(ISBLANK(E149),"",LARGE(D120:D148,1)+1)</f>
        <v/>
      </c>
      <c r="E149" s="130"/>
      <c r="F149" s="131"/>
      <c r="G149" s="170"/>
      <c r="H149" s="105"/>
      <c r="I149" s="132" t="str">
        <f>IF(1=1,IF(E149="","",I120),N("H35"))</f>
        <v/>
      </c>
      <c r="J149" s="133" t="str">
        <f>IF(1=1,IF(E149="","",J120),N("I35"))</f>
        <v/>
      </c>
      <c r="K149" s="134" t="str">
        <f>IF(1=1,IF(E149="","",K120),N("J35"))</f>
        <v/>
      </c>
      <c r="L149" s="135" t="str">
        <f>IF(1=1,IF(OR(J149="",O149="",NOT(ISNUMBER(J149)),NOT(ISNUMBER(O149)),J149=0),"",O149/J149),N("L35"))</f>
        <v/>
      </c>
      <c r="M149" s="136" t="str">
        <f>IF(1=1,IF(OR(L149="",NOT(ISNUMBER(F149))),"",F149*L149*IFERROR(INDEX(D384:D428,MATCH(AE149,B384:B428,0)),1)),N("M13"))</f>
        <v/>
      </c>
      <c r="N149" s="137" t="str">
        <f>IF(1=1,IF(F149="","",IF(G149="","",IFERROR(INDEX(E384:E428,MATCH(AE149,B384:B428,0)),G149&amp;""))),N("N6"))</f>
        <v/>
      </c>
      <c r="O149" s="138" t="str">
        <f>IF(1=1,IF(E149="","",O120),N("K35"))</f>
        <v/>
      </c>
      <c r="P149" s="139" t="str">
        <f>IF(1=1,IF(M149="","",IF(AND(ISNUMBER(M149),M149&lt;1,N149="kg"),MAX(1,ROUND(M149*1000,0)),IF(AND(ISNUMBER(M149),M149&lt;1,N149="L"),MAX(1,ROUND(M149*100,0)),ROUND(M149,3)))),N("O35"))</f>
        <v/>
      </c>
      <c r="Q149" s="140" t="str">
        <f>IF(1=1,IF(M149="","",IF(AND(ISNUMBER(M149),M149&lt;1,N149="kg"),"g",IF(AND(ISNUMBER(M149),M149&lt;1,N149="L"),"cl",N149))),N("P35"))</f>
        <v/>
      </c>
      <c r="R149" s="161" t="str">
        <f>IF(1=1,IF(E149="","",IF(F149="","A CONTROLER",IF(NOT(ISNUMBER(F149)),"TEXTE",IF(OR(L149="",L149&lt;=0),"COMMANDE PRINCIPALE INCOMPLETE",IF(G149="","UNITE MANQUANTE",IF(COUNTIF(B384:B428,AE149)=0,"UNITE A CONTROLER","OK")))))),N("Q9"))</f>
        <v/>
      </c>
      <c r="S149" s="105"/>
      <c r="T149" s="141">
        <f t="shared" si="14"/>
        <v>0</v>
      </c>
      <c r="U149" s="133" t="str">
        <f>IF(1=1,IF(E149="","",U120),N("S35"))</f>
        <v/>
      </c>
      <c r="V149" s="133" t="str">
        <f>IF(1=1,IF(E149="","",V120),N("T35"))</f>
        <v/>
      </c>
      <c r="W149" s="135" t="str">
        <f>IF(1=1,IF(OR(U149="",V149="",NOT(ISNUMBER(U149)),NOT(ISNUMBER(V149)),U149=0),"",V149/U149),N("U35"))</f>
        <v/>
      </c>
      <c r="X149" s="136" t="str">
        <f>IF(1=1,IF(OR(W149="",NOT(ISNUMBER(F149))),"",F149*W149*IFERROR(INDEX(D384:D428,MATCH(AE149,B384:B428,0)),1)),N("V7"))</f>
        <v/>
      </c>
      <c r="Y149" s="137" t="str">
        <f>IF(1=1,IF(F149="","",IF(G149="","",IFERROR(INDEX(E384:E428,MATCH(AE149,B384:B428,0)),G149&amp;""))),N("W6"))</f>
        <v/>
      </c>
      <c r="Z149" s="142" t="str">
        <f>IF(1=1,IF(X149="","",IF(AND(ISNUMBER(X149),X149&lt;1,Y149="kg"),MAX(1,ROUND(X149*1000,0)),IF(AND(ISNUMBER(X149),X149&lt;1,Y149="L"),MAX(1,ROUND(X149*100,0)),ROUND(X149,3)))),N("X35"))</f>
        <v/>
      </c>
      <c r="AA149" s="143" t="str">
        <f>IF(1=1,IF(X149="","",IF(AND(ISNUMBER(X149),X149&lt;1,Y149="kg"),"g",IF(AND(ISNUMBER(X149),X149&lt;1,Y149="L"),"cl",Y149))),N("Y35"))</f>
        <v/>
      </c>
      <c r="AB149" s="123" t="str">
        <f>IF(1=1,IF(E149="","",IF(F149="","A CONTROLER",IF(NOT(ISNUMBER(F149)),"TEXTE",IF(OR(W149="",W149&lt;=0),"COMMANDE COUVERTS INCOMPLETE",IF(G149="","UNITE MANQUANTE",IF(COUNTIF(B384:B428,AE149)=0,"UNITE A CONTROLER","OK")))))),N("Z6"))</f>
        <v/>
      </c>
      <c r="AD149" s="144" t="str">
        <f>IF(1=1,IF(E149="","",AD120),N("AB35"))</f>
        <v/>
      </c>
      <c r="AE149" s="125" t="str">
        <f>IF(1=1,IF(G149="","",UPPER(TRIM(SUBSTITUTE(SUBSTITUTE(G149&amp;"",CHAR(160)," ")," "," ")))),N("AC35"))</f>
        <v/>
      </c>
    </row>
    <row r="150" spans="1:33" ht="15.75" x14ac:dyDescent="0.25">
      <c r="A150" s="160" t="str">
        <f>IF(1=1,IF(E150="","",A120),N("A36"))</f>
        <v/>
      </c>
      <c r="B150" s="127" t="str">
        <f>IF(1=1,IF(E150="","",B120),N("B36"))</f>
        <v/>
      </c>
      <c r="C150" s="127"/>
      <c r="D150" s="129" t="str">
        <f>IF(ISBLANK(E150),"",LARGE(D120:D149,1)+1)</f>
        <v/>
      </c>
      <c r="E150" s="130"/>
      <c r="F150" s="131"/>
      <c r="G150" s="170"/>
      <c r="H150" s="105"/>
      <c r="I150" s="132" t="str">
        <f>IF(1=1,IF(E150="","",I120),N("H36"))</f>
        <v/>
      </c>
      <c r="J150" s="133" t="str">
        <f>IF(1=1,IF(E150="","",J120),N("I36"))</f>
        <v/>
      </c>
      <c r="K150" s="134" t="str">
        <f>IF(1=1,IF(E150="","",K120),N("J36"))</f>
        <v/>
      </c>
      <c r="L150" s="135" t="str">
        <f>IF(1=1,IF(OR(J150="",O150="",NOT(ISNUMBER(J150)),NOT(ISNUMBER(O150)),J150=0),"",O150/J150),N("L36"))</f>
        <v/>
      </c>
      <c r="M150" s="136" t="str">
        <f>IF(1=1,IF(OR(L150="",NOT(ISNUMBER(F150))),"",F150*L150*IFERROR(INDEX(D384:D428,MATCH(AE150,B384:B428,0)),1)),N("M13"))</f>
        <v/>
      </c>
      <c r="N150" s="137" t="str">
        <f>IF(1=1,IF(F150="","",IF(G150="","",IFERROR(INDEX(E384:E428,MATCH(AE150,B384:B428,0)),G150&amp;""))),N("N6"))</f>
        <v/>
      </c>
      <c r="O150" s="138" t="str">
        <f>IF(1=1,IF(E150="","",O120),N("K36"))</f>
        <v/>
      </c>
      <c r="P150" s="139" t="str">
        <f>IF(1=1,IF(M150="","",IF(AND(ISNUMBER(M150),M150&lt;1,N150="kg"),MAX(1,ROUND(M150*1000,0)),IF(AND(ISNUMBER(M150),M150&lt;1,N150="L"),MAX(1,ROUND(M150*100,0)),ROUND(M150,3)))),N("O36"))</f>
        <v/>
      </c>
      <c r="Q150" s="140" t="str">
        <f>IF(1=1,IF(M150="","",IF(AND(ISNUMBER(M150),M150&lt;1,N150="kg"),"g",IF(AND(ISNUMBER(M150),M150&lt;1,N150="L"),"cl",N150))),N("P36"))</f>
        <v/>
      </c>
      <c r="R150" s="161" t="str">
        <f>IF(1=1,IF(E150="","",IF(F150="","A CONTROLER",IF(NOT(ISNUMBER(F150)),"TEXTE",IF(OR(L150="",L150&lt;=0),"COMMANDE PRINCIPALE INCOMPLETE",IF(G150="","UNITE MANQUANTE",IF(COUNTIF(B384:B428,AE150)=0,"UNITE A CONTROLER","OK")))))),N("Q9"))</f>
        <v/>
      </c>
      <c r="S150" s="105"/>
      <c r="T150" s="141">
        <f t="shared" si="14"/>
        <v>0</v>
      </c>
      <c r="U150" s="133" t="str">
        <f>IF(1=1,IF(E150="","",U120),N("S36"))</f>
        <v/>
      </c>
      <c r="V150" s="133" t="str">
        <f>IF(1=1,IF(E150="","",V120),N("T36"))</f>
        <v/>
      </c>
      <c r="W150" s="135" t="str">
        <f>IF(1=1,IF(OR(U150="",V150="",NOT(ISNUMBER(U150)),NOT(ISNUMBER(V150)),U150=0),"",V150/U150),N("U36"))</f>
        <v/>
      </c>
      <c r="X150" s="136" t="str">
        <f>IF(1=1,IF(OR(W150="",NOT(ISNUMBER(F150))),"",F150*W150*IFERROR(INDEX(D384:D428,MATCH(AE150,B384:B428,0)),1)),N("V7"))</f>
        <v/>
      </c>
      <c r="Y150" s="137" t="str">
        <f>IF(1=1,IF(F150="","",IF(G150="","",IFERROR(INDEX(E384:E428,MATCH(AE150,B384:B428,0)),G150&amp;""))),N("W6"))</f>
        <v/>
      </c>
      <c r="Z150" s="142" t="str">
        <f>IF(1=1,IF(X150="","",IF(AND(ISNUMBER(X150),X150&lt;1,Y150="kg"),MAX(1,ROUND(X150*1000,0)),IF(AND(ISNUMBER(X150),X150&lt;1,Y150="L"),MAX(1,ROUND(X150*100,0)),ROUND(X150,3)))),N("X36"))</f>
        <v/>
      </c>
      <c r="AA150" s="143" t="str">
        <f>IF(1=1,IF(X150="","",IF(AND(ISNUMBER(X150),X150&lt;1,Y150="kg"),"g",IF(AND(ISNUMBER(X150),X150&lt;1,Y150="L"),"cl",Y150))),N("Y36"))</f>
        <v/>
      </c>
      <c r="AB150" s="123" t="str">
        <f>IF(1=1,IF(E150="","",IF(F150="","A CONTROLER",IF(NOT(ISNUMBER(F150)),"TEXTE",IF(OR(W150="",W150&lt;=0),"COMMANDE COUVERTS INCOMPLETE",IF(G150="","UNITE MANQUANTE",IF(COUNTIF(B384:B428,AE150)=0,"UNITE A CONTROLER","OK")))))),N("Z6"))</f>
        <v/>
      </c>
      <c r="AD150" s="144" t="str">
        <f>IF(1=1,IF(E150="","",AD120),N("AB36"))</f>
        <v/>
      </c>
      <c r="AE150" s="125" t="str">
        <f>IF(1=1,IF(G150="","",UPPER(TRIM(SUBSTITUTE(SUBSTITUTE(G150&amp;"",CHAR(160)," ")," "," ")))),N("AC36"))</f>
        <v/>
      </c>
    </row>
    <row r="151" spans="1:33" ht="15.75" x14ac:dyDescent="0.25">
      <c r="A151" s="160" t="str">
        <f>IF(1=1,IF(E151="","",A120),N("A37"))</f>
        <v/>
      </c>
      <c r="B151" s="127" t="str">
        <f>IF(1=1,IF(E151="","",B120),N("B37"))</f>
        <v/>
      </c>
      <c r="C151" s="127"/>
      <c r="D151" s="129" t="str">
        <f>IF(ISBLANK(E151),"",LARGE(D120:D150,1)+1)</f>
        <v/>
      </c>
      <c r="E151" s="130"/>
      <c r="F151" s="131"/>
      <c r="G151" s="170"/>
      <c r="H151" s="105"/>
      <c r="I151" s="132" t="str">
        <f>IF(1=1,IF(E151="","",I120),N("H37"))</f>
        <v/>
      </c>
      <c r="J151" s="133" t="str">
        <f>IF(1=1,IF(E151="","",J120),N("I37"))</f>
        <v/>
      </c>
      <c r="K151" s="134" t="str">
        <f>IF(1=1,IF(E151="","",K120),N("J37"))</f>
        <v/>
      </c>
      <c r="L151" s="135" t="str">
        <f>IF(1=1,IF(OR(J151="",O151="",NOT(ISNUMBER(J151)),NOT(ISNUMBER(O151)),J151=0),"",O151/J151),N("L37"))</f>
        <v/>
      </c>
      <c r="M151" s="136" t="str">
        <f>IF(1=1,IF(OR(L151="",NOT(ISNUMBER(F151))),"",F151*L151*IFERROR(INDEX(D384:D428,MATCH(AE151,B384:B428,0)),1)),N("M13"))</f>
        <v/>
      </c>
      <c r="N151" s="137" t="str">
        <f>IF(1=1,IF(F151="","",IF(G151="","",IFERROR(INDEX(E384:E428,MATCH(AE151,B384:B428,0)),G151&amp;""))),N("N6"))</f>
        <v/>
      </c>
      <c r="O151" s="138" t="str">
        <f>IF(1=1,IF(E151="","",O120),N("K37"))</f>
        <v/>
      </c>
      <c r="P151" s="139" t="str">
        <f>IF(1=1,IF(M151="","",IF(AND(ISNUMBER(M151),M151&lt;1,N151="kg"),MAX(1,ROUND(M151*1000,0)),IF(AND(ISNUMBER(M151),M151&lt;1,N151="L"),MAX(1,ROUND(M151*100,0)),ROUND(M151,3)))),N("O37"))</f>
        <v/>
      </c>
      <c r="Q151" s="140" t="str">
        <f>IF(1=1,IF(M151="","",IF(AND(ISNUMBER(M151),M151&lt;1,N151="kg"),"g",IF(AND(ISNUMBER(M151),M151&lt;1,N151="L"),"cl",N151))),N("P37"))</f>
        <v/>
      </c>
      <c r="R151" s="161" t="str">
        <f>IF(1=1,IF(E151="","",IF(F151="","A CONTROLER",IF(NOT(ISNUMBER(F151)),"TEXTE",IF(OR(L151="",L151&lt;=0),"COMMANDE PRINCIPALE INCOMPLETE",IF(G151="","UNITE MANQUANTE",IF(COUNTIF(B384:B428,AE151)=0,"UNITE A CONTROLER","OK")))))),N("Q9"))</f>
        <v/>
      </c>
      <c r="S151" s="105"/>
      <c r="T151" s="141">
        <f t="shared" si="14"/>
        <v>0</v>
      </c>
      <c r="U151" s="133" t="str">
        <f>IF(1=1,IF(E151="","",U120),N("S37"))</f>
        <v/>
      </c>
      <c r="V151" s="133" t="str">
        <f>IF(1=1,IF(E151="","",V120),N("T37"))</f>
        <v/>
      </c>
      <c r="W151" s="135" t="str">
        <f>IF(1=1,IF(OR(U151="",V151="",NOT(ISNUMBER(U151)),NOT(ISNUMBER(V151)),U151=0),"",V151/U151),N("U37"))</f>
        <v/>
      </c>
      <c r="X151" s="136" t="str">
        <f>IF(1=1,IF(OR(W151="",NOT(ISNUMBER(F151))),"",F151*W151*IFERROR(INDEX(D384:D428,MATCH(AE151,B384:B428,0)),1)),N("V7"))</f>
        <v/>
      </c>
      <c r="Y151" s="137" t="str">
        <f>IF(1=1,IF(F151="","",IF(G151="","",IFERROR(INDEX(E384:E428,MATCH(AE151,B384:B428,0)),G151&amp;""))),N("W6"))</f>
        <v/>
      </c>
      <c r="Z151" s="142" t="str">
        <f>IF(1=1,IF(X151="","",IF(AND(ISNUMBER(X151),X151&lt;1,Y151="kg"),MAX(1,ROUND(X151*1000,0)),IF(AND(ISNUMBER(X151),X151&lt;1,Y151="L"),MAX(1,ROUND(X151*100,0)),ROUND(X151,3)))),N("X37"))</f>
        <v/>
      </c>
      <c r="AA151" s="143" t="str">
        <f>IF(1=1,IF(X151="","",IF(AND(ISNUMBER(X151),X151&lt;1,Y151="kg"),"g",IF(AND(ISNUMBER(X151),X151&lt;1,Y151="L"),"cl",Y151))),N("Y37"))</f>
        <v/>
      </c>
      <c r="AB151" s="123" t="str">
        <f>IF(1=1,IF(E151="","",IF(F151="","A CONTROLER",IF(NOT(ISNUMBER(F151)),"TEXTE",IF(OR(W151="",W151&lt;=0),"COMMANDE COUVERTS INCOMPLETE",IF(G151="","UNITE MANQUANTE",IF(COUNTIF(B384:B428,AE151)=0,"UNITE A CONTROLER","OK")))))),N("Z6"))</f>
        <v/>
      </c>
      <c r="AD151" s="144" t="str">
        <f>IF(1=1,IF(E151="","",AD120),N("AB37"))</f>
        <v/>
      </c>
      <c r="AE151" s="125" t="str">
        <f>IF(1=1,IF(G151="","",UPPER(TRIM(SUBSTITUTE(SUBSTITUTE(G151&amp;"",CHAR(160)," ")," "," ")))),N("AC37"))</f>
        <v/>
      </c>
    </row>
    <row r="152" spans="1:33" ht="15.75" x14ac:dyDescent="0.25">
      <c r="A152" s="160" t="str">
        <f>IF(1=1,IF(E152="","",A120),N("A38"))</f>
        <v/>
      </c>
      <c r="B152" s="127" t="str">
        <f>IF(1=1,IF(E152="","",B120),N("B38"))</f>
        <v/>
      </c>
      <c r="C152" s="127"/>
      <c r="D152" s="129" t="str">
        <f>IF(ISBLANK(E152),"",LARGE(D120:D151,1)+1)</f>
        <v/>
      </c>
      <c r="E152" s="130"/>
      <c r="F152" s="131"/>
      <c r="G152" s="170"/>
      <c r="H152" s="105"/>
      <c r="I152" s="132" t="str">
        <f>IF(1=1,IF(E152="","",I120),N("H38"))</f>
        <v/>
      </c>
      <c r="J152" s="133" t="str">
        <f>IF(1=1,IF(E152="","",J120),N("I38"))</f>
        <v/>
      </c>
      <c r="K152" s="134" t="str">
        <f>IF(1=1,IF(E152="","",K120),N("J38"))</f>
        <v/>
      </c>
      <c r="L152" s="135" t="str">
        <f>IF(1=1,IF(OR(J152="",O152="",NOT(ISNUMBER(J152)),NOT(ISNUMBER(O152)),J152=0),"",O152/J152),N("L38"))</f>
        <v/>
      </c>
      <c r="M152" s="136" t="str">
        <f>IF(1=1,IF(OR(L152="",NOT(ISNUMBER(F152))),"",F152*L152*IFERROR(INDEX(D384:D428,MATCH(AE152,B384:B428,0)),1)),N("M13"))</f>
        <v/>
      </c>
      <c r="N152" s="137" t="str">
        <f>IF(1=1,IF(F152="","",IF(G152="","",IFERROR(INDEX(E384:E428,MATCH(AE152,B384:B428,0)),G152&amp;""))),N("N6"))</f>
        <v/>
      </c>
      <c r="O152" s="138" t="str">
        <f>IF(1=1,IF(E152="","",O120),N("K38"))</f>
        <v/>
      </c>
      <c r="P152" s="139" t="str">
        <f>IF(1=1,IF(M152="","",IF(AND(ISNUMBER(M152),M152&lt;1,N152="kg"),MAX(1,ROUND(M152*1000,0)),IF(AND(ISNUMBER(M152),M152&lt;1,N152="L"),MAX(1,ROUND(M152*100,0)),ROUND(M152,3)))),N("O38"))</f>
        <v/>
      </c>
      <c r="Q152" s="140" t="str">
        <f>IF(1=1,IF(M152="","",IF(AND(ISNUMBER(M152),M152&lt;1,N152="kg"),"g",IF(AND(ISNUMBER(M152),M152&lt;1,N152="L"),"cl",N152))),N("P38"))</f>
        <v/>
      </c>
      <c r="R152" s="161" t="str">
        <f>IF(1=1,IF(E152="","",IF(F152="","A CONTROLER",IF(NOT(ISNUMBER(F152)),"TEXTE",IF(OR(L152="",L152&lt;=0),"COMMANDE PRINCIPALE INCOMPLETE",IF(G152="","UNITE MANQUANTE",IF(COUNTIF(B384:B428,AE152)=0,"UNITE A CONTROLER","OK")))))),N("Q9"))</f>
        <v/>
      </c>
      <c r="S152" s="105"/>
      <c r="T152" s="141">
        <f t="shared" si="14"/>
        <v>0</v>
      </c>
      <c r="U152" s="133" t="str">
        <f>IF(1=1,IF(E152="","",U120),N("S38"))</f>
        <v/>
      </c>
      <c r="V152" s="133" t="str">
        <f>IF(1=1,IF(E152="","",V120),N("T38"))</f>
        <v/>
      </c>
      <c r="W152" s="135" t="str">
        <f>IF(1=1,IF(OR(U152="",V152="",NOT(ISNUMBER(U152)),NOT(ISNUMBER(V152)),U152=0),"",V152/U152),N("U38"))</f>
        <v/>
      </c>
      <c r="X152" s="136" t="str">
        <f>IF(1=1,IF(OR(W152="",NOT(ISNUMBER(F152))),"",F152*W152*IFERROR(INDEX(D384:D428,MATCH(AE152,B384:B428,0)),1)),N("V7"))</f>
        <v/>
      </c>
      <c r="Y152" s="137" t="str">
        <f>IF(1=1,IF(F152="","",IF(G152="","",IFERROR(INDEX(E384:E428,MATCH(AE152,B384:B428,0)),G152&amp;""))),N("W6"))</f>
        <v/>
      </c>
      <c r="Z152" s="142" t="str">
        <f>IF(1=1,IF(X152="","",IF(AND(ISNUMBER(X152),X152&lt;1,Y152="kg"),MAX(1,ROUND(X152*1000,0)),IF(AND(ISNUMBER(X152),X152&lt;1,Y152="L"),MAX(1,ROUND(X152*100,0)),ROUND(X152,3)))),N("X38"))</f>
        <v/>
      </c>
      <c r="AA152" s="143" t="str">
        <f>IF(1=1,IF(X152="","",IF(AND(ISNUMBER(X152),X152&lt;1,Y152="kg"),"g",IF(AND(ISNUMBER(X152),X152&lt;1,Y152="L"),"cl",Y152))),N("Y38"))</f>
        <v/>
      </c>
      <c r="AB152" s="123" t="str">
        <f>IF(1=1,IF(E152="","",IF(F152="","A CONTROLER",IF(NOT(ISNUMBER(F152)),"TEXTE",IF(OR(W152="",W152&lt;=0),"COMMANDE COUVERTS INCOMPLETE",IF(G152="","UNITE MANQUANTE",IF(COUNTIF(B384:B428,AE152)=0,"UNITE A CONTROLER","OK")))))),N("Z6"))</f>
        <v/>
      </c>
      <c r="AD152" s="144" t="str">
        <f>IF(1=1,IF(E152="","",AD120),N("AB38"))</f>
        <v/>
      </c>
      <c r="AE152" s="125" t="str">
        <f>IF(1=1,IF(G152="","",UPPER(TRIM(SUBSTITUTE(SUBSTITUTE(G152&amp;"",CHAR(160)," ")," "," ")))),N("AC38"))</f>
        <v/>
      </c>
    </row>
    <row r="153" spans="1:33" ht="24" customHeight="1" x14ac:dyDescent="0.25">
      <c r="A153" s="160" t="str">
        <f>IF(1=1,IF(E153="","",A120),N("A39"))</f>
        <v/>
      </c>
      <c r="B153" s="127" t="str">
        <f>IF(1=1,IF(E153="","",B120),N("B39"))</f>
        <v/>
      </c>
      <c r="C153" s="127"/>
      <c r="D153" s="129" t="str">
        <f>IF(ISBLANK(E153),"",LARGE(D120:D152,1)+1)</f>
        <v/>
      </c>
      <c r="E153" s="130"/>
      <c r="F153" s="131"/>
      <c r="G153" s="170"/>
      <c r="H153" s="105"/>
      <c r="I153" s="132" t="str">
        <f>IF(1=1,IF(E153="","",I120),N("H39"))</f>
        <v/>
      </c>
      <c r="J153" s="133" t="str">
        <f>IF(1=1,IF(E153="","",J120),N("I39"))</f>
        <v/>
      </c>
      <c r="K153" s="134" t="str">
        <f>IF(1=1,IF(E153="","",K120),N("J39"))</f>
        <v/>
      </c>
      <c r="L153" s="135" t="str">
        <f>IF(1=1,IF(OR(J153="",O153="",NOT(ISNUMBER(J153)),NOT(ISNUMBER(O153)),J153=0),"",O153/J153),N("L39"))</f>
        <v/>
      </c>
      <c r="M153" s="136" t="str">
        <f>IF(1=1,IF(OR(L153="",NOT(ISNUMBER(F153))),"",F153*L153*IFERROR(INDEX(D384:D428,MATCH(AE153,B384:B428,0)),1)),N("M13"))</f>
        <v/>
      </c>
      <c r="N153" s="137" t="str">
        <f>IF(1=1,IF(F153="","",IF(G153="","",IFERROR(INDEX(E384:E428,MATCH(AE153,B384:B428,0)),G153&amp;""))),N("N6"))</f>
        <v/>
      </c>
      <c r="O153" s="138" t="str">
        <f>IF(1=1,IF(E153="","",O120),N("K39"))</f>
        <v/>
      </c>
      <c r="P153" s="139" t="str">
        <f>IF(1=1,IF(M153="","",IF(AND(ISNUMBER(M153),M153&lt;1,N153="kg"),MAX(1,ROUND(M153*1000,0)),IF(AND(ISNUMBER(M153),M153&lt;1,N153="L"),MAX(1,ROUND(M153*100,0)),ROUND(M153,3)))),N("O39"))</f>
        <v/>
      </c>
      <c r="Q153" s="140" t="str">
        <f>IF(1=1,IF(M153="","",IF(AND(ISNUMBER(M153),M153&lt;1,N153="kg"),"g",IF(AND(ISNUMBER(M153),M153&lt;1,N153="L"),"cl",N153))),N("P39"))</f>
        <v/>
      </c>
      <c r="R153" s="161" t="str">
        <f>IF(1=1,IF(E153="","",IF(F153="","A CONTROLER",IF(NOT(ISNUMBER(F153)),"TEXTE",IF(OR(L153="",L153&lt;=0),"COMMANDE PRINCIPALE INCOMPLETE",IF(G153="","UNITE MANQUANTE",IF(COUNTIF(B384:B428,AE153)=0,"UNITE A CONTROLER","OK")))))),N("Q9"))</f>
        <v/>
      </c>
      <c r="S153" s="105"/>
      <c r="T153" s="141">
        <f t="shared" si="14"/>
        <v>0</v>
      </c>
      <c r="U153" s="133" t="str">
        <f>IF(1=1,IF(E153="","",U120),N("S39"))</f>
        <v/>
      </c>
      <c r="V153" s="133" t="str">
        <f>IF(1=1,IF(E153="","",V120),N("T39"))</f>
        <v/>
      </c>
      <c r="W153" s="135" t="str">
        <f>IF(1=1,IF(OR(U153="",V153="",NOT(ISNUMBER(U153)),NOT(ISNUMBER(V153)),U153=0),"",V153/U153),N("U39"))</f>
        <v/>
      </c>
      <c r="X153" s="136" t="str">
        <f>IF(1=1,IF(OR(W153="",NOT(ISNUMBER(F153))),"",F153*W153*IFERROR(INDEX(D384:D428,MATCH(AE153,B384:B428,0)),1)),N("V7"))</f>
        <v/>
      </c>
      <c r="Y153" s="137" t="str">
        <f>IF(1=1,IF(F153="","",IF(G153="","",IFERROR(INDEX(E384:E428,MATCH(AE153,B384:B428,0)),G153&amp;""))),N("W6"))</f>
        <v/>
      </c>
      <c r="Z153" s="142" t="str">
        <f>IF(1=1,IF(X153="","",IF(AND(ISNUMBER(X153),X153&lt;1,Y153="kg"),MAX(1,ROUND(X153*1000,0)),IF(AND(ISNUMBER(X153),X153&lt;1,Y153="L"),MAX(1,ROUND(X153*100,0)),ROUND(X153,3)))),N("X39"))</f>
        <v/>
      </c>
      <c r="AA153" s="143" t="str">
        <f>IF(1=1,IF(X153="","",IF(AND(ISNUMBER(X153),X153&lt;1,Y153="kg"),"g",IF(AND(ISNUMBER(X153),X153&lt;1,Y153="L"),"cl",Y153))),N("Y39"))</f>
        <v/>
      </c>
      <c r="AB153" s="123" t="str">
        <f>IF(1=1,IF(E153="","",IF(F153="","A CONTROLER",IF(NOT(ISNUMBER(F153)),"TEXTE",IF(OR(W153="",W153&lt;=0),"COMMANDE COUVERTS INCOMPLETE",IF(G153="","UNITE MANQUANTE",IF(COUNTIF(B384:B428,AE153)=0,"UNITE A CONTROLER","OK")))))),N("Z6"))</f>
        <v/>
      </c>
      <c r="AD153" s="144" t="str">
        <f>IF(1=1,IF(E153="","",AD120),N("AB39"))</f>
        <v/>
      </c>
      <c r="AE153" s="125" t="str">
        <f>IF(1=1,IF(G153="","",UPPER(TRIM(SUBSTITUTE(SUBSTITUTE(G153&amp;"",CHAR(160)," ")," "," ")))),N("AC39"))</f>
        <v/>
      </c>
    </row>
    <row r="154" spans="1:33" ht="15.75" x14ac:dyDescent="0.25">
      <c r="A154" s="160" t="str">
        <f>IF(1=1,IF(E154="","",A120),N("A40"))</f>
        <v/>
      </c>
      <c r="B154" s="127" t="str">
        <f>IF(1=1,IF(E154="","",B120),N("B40"))</f>
        <v/>
      </c>
      <c r="C154" s="127"/>
      <c r="D154" s="129" t="str">
        <f>IF(ISBLANK(E154),"",LARGE(D120:D153,1)+1)</f>
        <v/>
      </c>
      <c r="E154" s="130"/>
      <c r="F154" s="131"/>
      <c r="G154" s="170"/>
      <c r="H154" s="105"/>
      <c r="I154" s="132" t="str">
        <f>IF(1=1,IF(E154="","",I120),N("H40"))</f>
        <v/>
      </c>
      <c r="J154" s="133" t="str">
        <f>IF(1=1,IF(E154="","",J120),N("I40"))</f>
        <v/>
      </c>
      <c r="K154" s="134" t="str">
        <f>IF(1=1,IF(E154="","",K120),N("J40"))</f>
        <v/>
      </c>
      <c r="L154" s="135" t="str">
        <f>IF(1=1,IF(OR(J154="",O154="",NOT(ISNUMBER(J154)),NOT(ISNUMBER(O154)),J154=0),"",O154/J154),N("L40"))</f>
        <v/>
      </c>
      <c r="M154" s="136" t="str">
        <f>IF(1=1,IF(OR(L154="",NOT(ISNUMBER(F154))),"",F154*L154*IFERROR(INDEX(D384:D428,MATCH(AE154,B384:B428,0)),1)),N("M13"))</f>
        <v/>
      </c>
      <c r="N154" s="137" t="str">
        <f>IF(1=1,IF(F154="","",IF(G154="","",IFERROR(INDEX(E384:E428,MATCH(AE154,B384:B428,0)),G154&amp;""))),N("N6"))</f>
        <v/>
      </c>
      <c r="O154" s="138" t="str">
        <f>IF(1=1,IF(E154="","",O120),N("K40"))</f>
        <v/>
      </c>
      <c r="P154" s="139" t="str">
        <f>IF(1=1,IF(M154="","",IF(AND(ISNUMBER(M154),M154&lt;1,N154="kg"),MAX(1,ROUND(M154*1000,0)),IF(AND(ISNUMBER(M154),M154&lt;1,N154="L"),MAX(1,ROUND(M154*100,0)),ROUND(M154,3)))),N("O40"))</f>
        <v/>
      </c>
      <c r="Q154" s="140" t="str">
        <f>IF(1=1,IF(M154="","",IF(AND(ISNUMBER(M154),M154&lt;1,N154="kg"),"g",IF(AND(ISNUMBER(M154),M154&lt;1,N154="L"),"cl",N154))),N("P40"))</f>
        <v/>
      </c>
      <c r="R154" s="161" t="str">
        <f>IF(1=1,IF(E154="","",IF(F154="","A CONTROLER",IF(NOT(ISNUMBER(F154)),"TEXTE",IF(OR(L154="",L154&lt;=0),"COMMANDE PRINCIPALE INCOMPLETE",IF(G154="","UNITE MANQUANTE",IF(COUNTIF(B384:B428,AE154)=0,"UNITE A CONTROLER","OK")))))),N("Q9"))</f>
        <v/>
      </c>
      <c r="S154" s="105"/>
      <c r="T154" s="141">
        <f t="shared" si="14"/>
        <v>0</v>
      </c>
      <c r="U154" s="133" t="str">
        <f>IF(1=1,IF(E154="","",U120),N("S40"))</f>
        <v/>
      </c>
      <c r="V154" s="133" t="str">
        <f>IF(1=1,IF(E154="","",V120),N("T40"))</f>
        <v/>
      </c>
      <c r="W154" s="135" t="str">
        <f>IF(1=1,IF(OR(U154="",V154="",NOT(ISNUMBER(U154)),NOT(ISNUMBER(V154)),U154=0),"",V154/U154),N("U40"))</f>
        <v/>
      </c>
      <c r="X154" s="136" t="str">
        <f>IF(1=1,IF(OR(W154="",NOT(ISNUMBER(F154))),"",F154*W154*IFERROR(INDEX(D384:D428,MATCH(AE154,B384:B428,0)),1)),N("V7"))</f>
        <v/>
      </c>
      <c r="Y154" s="137" t="str">
        <f>IF(1=1,IF(F154="","",IF(G154="","",IFERROR(INDEX(E384:E428,MATCH(AE154,B384:B428,0)),G154&amp;""))),N("W6"))</f>
        <v/>
      </c>
      <c r="Z154" s="142" t="str">
        <f>IF(1=1,IF(X154="","",IF(AND(ISNUMBER(X154),X154&lt;1,Y154="kg"),MAX(1,ROUND(X154*1000,0)),IF(AND(ISNUMBER(X154),X154&lt;1,Y154="L"),MAX(1,ROUND(X154*100,0)),ROUND(X154,3)))),N("X40"))</f>
        <v/>
      </c>
      <c r="AA154" s="143" t="str">
        <f>IF(1=1,IF(X154="","",IF(AND(ISNUMBER(X154),X154&lt;1,Y154="kg"),"g",IF(AND(ISNUMBER(X154),X154&lt;1,Y154="L"),"cl",Y154))),N("Y40"))</f>
        <v/>
      </c>
      <c r="AB154" s="123" t="str">
        <f>IF(1=1,IF(E154="","",IF(F154="","A CONTROLER",IF(NOT(ISNUMBER(F154)),"TEXTE",IF(OR(W154="",W154&lt;=0),"COMMANDE COUVERTS INCOMPLETE",IF(G154="","UNITE MANQUANTE",IF(COUNTIF(B384:B428,AE154)=0,"UNITE A CONTROLER","OK")))))),N("Z6"))</f>
        <v/>
      </c>
      <c r="AD154" s="144" t="str">
        <f>IF(1=1,IF(E154="","",AD120),N("AB40"))</f>
        <v/>
      </c>
      <c r="AE154" s="125" t="str">
        <f>IF(1=1,IF(G154="","",UPPER(TRIM(SUBSTITUTE(SUBSTITUTE(G154&amp;"",CHAR(160)," ")," "," ")))),N("AC40"))</f>
        <v/>
      </c>
    </row>
    <row r="155" spans="1:33" ht="23.25" x14ac:dyDescent="0.25">
      <c r="A155" s="198"/>
      <c r="B155" s="199" t="s">
        <v>233</v>
      </c>
      <c r="C155" s="200"/>
      <c r="D155" s="201" t="s">
        <v>239</v>
      </c>
      <c r="E155" s="200"/>
      <c r="F155" s="200"/>
      <c r="G155" s="200"/>
      <c r="H155" s="202"/>
      <c r="I155" s="200"/>
      <c r="J155" s="200"/>
      <c r="K155" s="200"/>
      <c r="L155" s="200"/>
      <c r="M155" s="200"/>
      <c r="N155" s="200"/>
      <c r="O155" s="200"/>
      <c r="P155" s="200" t="str">
        <f>D155</f>
        <v>SOUS-FAMILLE</v>
      </c>
      <c r="Q155" s="200"/>
      <c r="R155" s="200"/>
      <c r="S155" s="202"/>
      <c r="T155" s="203" t="s">
        <v>664</v>
      </c>
      <c r="U155" s="204" cm="1">
        <f t="array" ref="U155">SUMPRODUCT(LEN(E157:E191)-LEN(SUBSTITUTE(E157:E191,"*","")))</f>
        <v>0</v>
      </c>
      <c r="V155" s="200"/>
      <c r="W155" s="200" t="str">
        <f>D155</f>
        <v>SOUS-FAMILLE</v>
      </c>
      <c r="X155" s="200"/>
      <c r="Y155" s="200"/>
      <c r="Z155" s="200"/>
      <c r="AA155" s="200"/>
      <c r="AB155" s="205"/>
      <c r="AC155" s="200"/>
      <c r="AD155" s="200"/>
      <c r="AE155" s="206" t="str">
        <f>B157</f>
        <v>NOM DE LA RECETTE À SAISIR</v>
      </c>
      <c r="AG155" s="245" t="s">
        <v>5642</v>
      </c>
    </row>
    <row r="156" spans="1:33" ht="32.25" thickBot="1" x14ac:dyDescent="0.3">
      <c r="A156" s="92" t="s">
        <v>155</v>
      </c>
      <c r="B156" s="92" t="s">
        <v>1</v>
      </c>
      <c r="C156" s="92"/>
      <c r="D156" s="92" t="s">
        <v>2</v>
      </c>
      <c r="E156" s="92" t="s">
        <v>117</v>
      </c>
      <c r="F156" s="92" t="s">
        <v>3</v>
      </c>
      <c r="G156" s="92" t="s">
        <v>4</v>
      </c>
      <c r="H156" s="81"/>
      <c r="I156" s="157" t="s">
        <v>5</v>
      </c>
      <c r="J156" s="92" t="s">
        <v>114</v>
      </c>
      <c r="K156" s="92" t="s">
        <v>4</v>
      </c>
      <c r="L156" s="92" t="s">
        <v>6</v>
      </c>
      <c r="M156" s="94" t="s">
        <v>7</v>
      </c>
      <c r="N156" s="94" t="s">
        <v>116</v>
      </c>
      <c r="O156" s="95" t="s">
        <v>115</v>
      </c>
      <c r="P156" s="96" t="s">
        <v>8</v>
      </c>
      <c r="Q156" s="97" t="s">
        <v>9</v>
      </c>
      <c r="R156" s="92" t="s">
        <v>10</v>
      </c>
      <c r="S156" s="81"/>
      <c r="T156" s="92" t="s">
        <v>117</v>
      </c>
      <c r="U156" s="98" t="s">
        <v>11</v>
      </c>
      <c r="V156" s="95" t="s">
        <v>12</v>
      </c>
      <c r="W156" s="92" t="s">
        <v>13</v>
      </c>
      <c r="X156" s="94" t="s">
        <v>7</v>
      </c>
      <c r="Y156" s="94" t="s">
        <v>116</v>
      </c>
      <c r="Z156" s="99" t="s">
        <v>8</v>
      </c>
      <c r="AA156" s="97" t="s">
        <v>9</v>
      </c>
      <c r="AB156" s="99" t="s">
        <v>10</v>
      </c>
      <c r="AC156" s="240"/>
      <c r="AD156" s="92" t="s">
        <v>14</v>
      </c>
      <c r="AE156" s="92" t="s">
        <v>15</v>
      </c>
      <c r="AG156" s="8" t="s">
        <v>22</v>
      </c>
    </row>
    <row r="157" spans="1:33" ht="18.75" x14ac:dyDescent="0.25">
      <c r="A157" s="100" t="s">
        <v>5640</v>
      </c>
      <c r="B157" s="101" t="s">
        <v>20</v>
      </c>
      <c r="C157" s="101"/>
      <c r="D157" s="102">
        <v>0</v>
      </c>
      <c r="E157" s="103" t="s">
        <v>21</v>
      </c>
      <c r="F157" s="104">
        <v>10</v>
      </c>
      <c r="G157" s="8" t="s">
        <v>119</v>
      </c>
      <c r="H157" s="105"/>
      <c r="I157" s="106" t="str">
        <f>E157</f>
        <v>ÉLÉMENT PRINCIPAL À SAISIR</v>
      </c>
      <c r="J157" s="107">
        <f>F157</f>
        <v>10</v>
      </c>
      <c r="K157" s="108" t="str">
        <f>G157</f>
        <v>Quoi ?</v>
      </c>
      <c r="L157" s="109">
        <f>IF(1=1,IF(OR(J157="",O157="",NOT(ISNUMBER(J157)),NOT(ISNUMBER(O157)),J157=0),"",O157/J157),N("L6"))</f>
        <v>15</v>
      </c>
      <c r="M157" s="110">
        <f>IF(1=1,IF(OR(L157="",NOT(ISNUMBER(F157))),"",F157*L157*IFERROR(INDEX(D384:D428,MATCH(AE157,B384:B428,0)),1)),N("M13"))</f>
        <v>150</v>
      </c>
      <c r="N157" s="111" t="str">
        <f>IF(1=1,IF(F157="","",IF(G157="","",IFERROR(INDEX(E384:E428,MATCH(AE157,B384:B428,0)),G157&amp;""))),N("N6"))</f>
        <v>Quoi ?</v>
      </c>
      <c r="O157" s="112">
        <v>150</v>
      </c>
      <c r="P157" s="113">
        <f>IF(1=1,IF(M157="","",IF(AND(ISNUMBER(M157),M157&lt;1,N157="kg"),MAX(1,ROUND(M157*1000,0)),IF(AND(ISNUMBER(M157),M157&lt;1,N157="L"),MAX(1,ROUND(M157*100,0)),ROUND(M157,3)))),N("O6"))</f>
        <v>150</v>
      </c>
      <c r="Q157" s="114" t="str">
        <f>IF(1=1,IF(M157="","",IF(AND(ISNUMBER(M157),M157&lt;1,N157="kg"),"g",IF(AND(ISNUMBER(M157),M157&lt;1,N157="L"),"cl",N157))),N("P6"))</f>
        <v>Quoi ?</v>
      </c>
      <c r="R157" s="115" t="str">
        <f>IF(1=1,IF(E157="","",IF(F157="","A CONTROLER",IF(NOT(ISNUMBER(F157)),"TEXTE",IF(OR(L157="",L157&lt;=0),"COMMANDE PRINCIPALE INCOMPLETE",IF(G157="","UNITE MANQUANTE",IF(COUNTIF(B384:B428,AE157)=0,"UNITE A CONTROLER","OK")))))),N("Q9"))</f>
        <v>UNITE A CONTROLER</v>
      </c>
      <c r="S157" s="105"/>
      <c r="T157" s="159" t="str">
        <f>B157</f>
        <v>NOM DE LA RECETTE À SAISIR</v>
      </c>
      <c r="U157" s="117">
        <v>100</v>
      </c>
      <c r="V157" s="112">
        <v>150</v>
      </c>
      <c r="W157" s="118">
        <f>IF(1=1,IF(OR(U157="",V157="",NOT(ISNUMBER(U157)),NOT(ISNUMBER(V157)),U157=0),"",V157/U157),N("U6"))</f>
        <v>1.5</v>
      </c>
      <c r="X157" s="119">
        <f>IF(1=1,IF(OR(W157="",NOT(ISNUMBER(F157))),"",F157*W157*IFERROR(INDEX(D384:D428,MATCH(AE157,B384:B428,0)),1)),N("V7"))</f>
        <v>15</v>
      </c>
      <c r="Y157" s="120" t="str">
        <f>IF(1=1,IF(F157="","",IF(G157="","",IFERROR(INDEX(E384:E428,MATCH(AE157,B384:B428,0)),G157&amp;""))),N("W6"))</f>
        <v>Quoi ?</v>
      </c>
      <c r="Z157" s="121">
        <f>IF(1=1,IF(X157="","",IF(AND(ISNUMBER(X157),X157&lt;1,Y157="kg"),MAX(1,ROUND(X157*1000,0)),IF(AND(ISNUMBER(X157),X157&lt;1,Y157="L"),MAX(1,ROUND(X157*100,0)),ROUND(X157,3)))),N("X6"))</f>
        <v>15</v>
      </c>
      <c r="AA157" s="122" t="str">
        <f>IF(1=1,IF(X157="","",IF(AND(ISNUMBER(X157),X157&lt;1,Y157="kg"),"g",IF(AND(ISNUMBER(X157),X157&lt;1,Y157="L"),"cl",Y157))),N("Y6"))</f>
        <v>Quoi ?</v>
      </c>
      <c r="AB157" s="123" t="str">
        <f>IF(1=1,IF(E157="","",IF(F157="","A CONTROLER",IF(NOT(ISNUMBER(F157)),"TEXTE",IF(OR(W157="",W157&lt;=0),"COMMANDE COUVERTS INCOMPLETE",IF(G157="","UNITE MANQUANTE",IF(COUNTIF(B384:B428,AE157)=0,"UNITE A CONTROLER","OK")))))),N("Z6"))</f>
        <v>UNITE A CONTROLER</v>
      </c>
      <c r="AD157" s="124">
        <v>62</v>
      </c>
      <c r="AE157" s="125" t="str">
        <f>IF(1=1,IF(G157="","",UPPER(TRIM(SUBSTITUTE(SUBSTITUTE(G157&amp;"",CHAR(160)," ")," "," ")))),N("AC6"))</f>
        <v>QUOI ?</v>
      </c>
      <c r="AG157" s="2" t="s">
        <v>25</v>
      </c>
    </row>
    <row r="158" spans="1:33" ht="15.75" x14ac:dyDescent="0.25">
      <c r="A158" s="126" t="str">
        <f>IF(1=1,IF(E158="","",A157),N("A7"))</f>
        <v/>
      </c>
      <c r="B158" s="127" t="str">
        <f>IF(1=1,IF(E158="","",B157),N("B7"))</f>
        <v/>
      </c>
      <c r="C158" s="128"/>
      <c r="D158" s="129" t="str">
        <f>IF(ISBLANK(E158),"",LARGE(D157:D157,1)+1)</f>
        <v/>
      </c>
      <c r="E158" s="130"/>
      <c r="F158" s="131"/>
      <c r="G158" s="170"/>
      <c r="H158" s="105"/>
      <c r="I158" s="132" t="str">
        <f>IF(1=1,IF(E158="","",I157),N("H7"))</f>
        <v/>
      </c>
      <c r="J158" s="133" t="str">
        <f>IF(1=1,IF(E158="","",J157),N("I7"))</f>
        <v/>
      </c>
      <c r="K158" s="134" t="str">
        <f>IF(1=1,IF(E158="","",K157),N("J7"))</f>
        <v/>
      </c>
      <c r="L158" s="135" t="str">
        <f>IF(1=1,IF(OR(J158="",O158="",NOT(ISNUMBER(J158)),NOT(ISNUMBER(O158)),J158=0),"",O158/J158),N("L7"))</f>
        <v/>
      </c>
      <c r="M158" s="136" t="str">
        <f>IF(1=1,IF(OR(L158="",NOT(ISNUMBER(F158))),"",F158*L158*IFERROR(INDEX(D384:D428,MATCH(AE158,B384:B428,0)),1)),N("M13"))</f>
        <v/>
      </c>
      <c r="N158" s="137" t="str">
        <f>IF(1=1,IF(F158="","",IF(G158="","",IFERROR(INDEX(E384:E428,MATCH(AE158,B384:B428,0)),G158&amp;""))),N("N6"))</f>
        <v/>
      </c>
      <c r="O158" s="138" t="str">
        <f>IF(1=1,IF(E158="","",O157),N("K7"))</f>
        <v/>
      </c>
      <c r="P158" s="139" t="str">
        <f>IF(1=1,IF(M158="","",IF(AND(ISNUMBER(M158),M158&lt;1,N158="kg"),MAX(1,ROUND(M158*1000,0)),IF(AND(ISNUMBER(M158),M158&lt;1,N158="L"),MAX(1,ROUND(M158*100,0)),ROUND(M158,3)))),N("O7"))</f>
        <v/>
      </c>
      <c r="Q158" s="140" t="str">
        <f>IF(1=1,IF(M158="","",IF(AND(ISNUMBER(M158),M158&lt;1,N158="kg"),"g",IF(AND(ISNUMBER(M158),M158&lt;1,N158="L"),"cl",N158))),N("P7"))</f>
        <v/>
      </c>
      <c r="R158" s="161" t="str">
        <f>IF(1=1,IF(E158="","",IF(F158="","A CONTROLER",IF(NOT(ISNUMBER(F158)),"TEXTE",IF(OR(L158="",L158&lt;=0),"COMMANDE PRINCIPALE INCOMPLETE",IF(G158="","UNITE MANQUANTE",IF(COUNTIF(B384:B428,AE158)=0,"UNITE A CONTROLER","OK")))))),N("Q9"))</f>
        <v/>
      </c>
      <c r="S158" s="105"/>
      <c r="T158" s="141">
        <f t="shared" ref="T158:T191" si="15">E158</f>
        <v>0</v>
      </c>
      <c r="U158" s="133" t="str">
        <f>IF(1=1,IF(E158="","",U157),N("S7"))</f>
        <v/>
      </c>
      <c r="V158" s="133" t="str">
        <f>IF(1=1,IF(E158="","",V157),N("T7"))</f>
        <v/>
      </c>
      <c r="W158" s="135" t="str">
        <f>IF(1=1,IF(OR(U158="",V158="",NOT(ISNUMBER(U158)),NOT(ISNUMBER(V158)),U158=0),"",V158/U158),N("U7"))</f>
        <v/>
      </c>
      <c r="X158" s="136" t="str">
        <f>IF(1=1,IF(OR(W158="",NOT(ISNUMBER(F158))),"",F158*W158*IFERROR(INDEX(D384:D428,MATCH(AE158,B384:B428,0)),1)),N("V7"))</f>
        <v/>
      </c>
      <c r="Y158" s="137" t="str">
        <f>IF(1=1,IF(F158="","",IF(G158="","",IFERROR(INDEX(E384:E428,MATCH(AE158,B384:B428,0)),G158&amp;""))),N("W6"))</f>
        <v/>
      </c>
      <c r="Z158" s="142" t="str">
        <f>IF(1=1,IF(X158="","",IF(AND(ISNUMBER(X158),X158&lt;1,Y158="kg"),MAX(1,ROUND(X158*1000,0)),IF(AND(ISNUMBER(X158),X158&lt;1,Y158="L"),MAX(1,ROUND(X158*100,0)),ROUND(X158,3)))),N("X7"))</f>
        <v/>
      </c>
      <c r="AA158" s="143" t="str">
        <f>IF(1=1,IF(X158="","",IF(AND(ISNUMBER(X158),X158&lt;1,Y158="kg"),"g",IF(AND(ISNUMBER(X158),X158&lt;1,Y158="L"),"cl",Y158))),N("Y7"))</f>
        <v/>
      </c>
      <c r="AB158" s="123" t="str">
        <f>IF(1=1,IF(E158="","",IF(F158="","A CONTROLER",IF(NOT(ISNUMBER(F158)),"TEXTE",IF(OR(W158="",W158&lt;=0),"COMMANDE COUVERTS INCOMPLETE",IF(G158="","UNITE MANQUANTE",IF(COUNTIF(B384:B428,AE158)=0,"UNITE A CONTROLER","OK")))))),N("Z6"))</f>
        <v/>
      </c>
      <c r="AD158" s="144" t="str">
        <f>IF(1=1,IF(E158="","",AD157),N("AB7"))</f>
        <v/>
      </c>
      <c r="AE158" s="125" t="str">
        <f>IF(1=1,IF(G158="","",UPPER(TRIM(SUBSTITUTE(SUBSTITUTE(G158&amp;"",CHAR(160)," ")," "," ")))),N("AC7"))</f>
        <v/>
      </c>
      <c r="AG158" s="9" t="s">
        <v>26</v>
      </c>
    </row>
    <row r="159" spans="1:33" ht="15.75" x14ac:dyDescent="0.25">
      <c r="A159" s="126" t="str">
        <f>IF(1=1,IF(E159="","",A157),N("A8"))</f>
        <v/>
      </c>
      <c r="B159" s="127" t="str">
        <f>IF(1=1,IF(E159="","",B157),N("B8"))</f>
        <v/>
      </c>
      <c r="C159" s="128"/>
      <c r="D159" s="129" t="str">
        <f>IF(ISBLANK(E159),"",LARGE(D157:D158,1)+1)</f>
        <v/>
      </c>
      <c r="E159" s="130"/>
      <c r="F159" s="131"/>
      <c r="G159" s="170"/>
      <c r="H159" s="105"/>
      <c r="I159" s="132" t="str">
        <f>IF(1=1,IF(E159="","",I157),N("H8"))</f>
        <v/>
      </c>
      <c r="J159" s="133" t="str">
        <f>IF(1=1,IF(E159="","",J157),N("I8"))</f>
        <v/>
      </c>
      <c r="K159" s="134" t="str">
        <f>IF(1=1,IF(E159="","",K157),N("J8"))</f>
        <v/>
      </c>
      <c r="L159" s="135" t="str">
        <f>IF(1=1,IF(OR(J159="",O159="",NOT(ISNUMBER(J159)),NOT(ISNUMBER(O159)),J159=0),"",O159/J159),N("L8"))</f>
        <v/>
      </c>
      <c r="M159" s="136" t="str">
        <f>IF(1=1,IF(OR(L159="",NOT(ISNUMBER(F159))),"",F159*L159*IFERROR(INDEX(D384:D428,MATCH(AE159,B384:B428,0)),1)),N("M13"))</f>
        <v/>
      </c>
      <c r="N159" s="137" t="str">
        <f>IF(1=1,IF(F159="","",IF(G159="","",IFERROR(INDEX(E384:E428,MATCH(AE159,B384:B428,0)),G159&amp;""))),N("N6"))</f>
        <v/>
      </c>
      <c r="O159" s="138" t="str">
        <f>IF(1=1,IF(E159="","",O157),N("K8"))</f>
        <v/>
      </c>
      <c r="P159" s="139" t="str">
        <f>IF(1=1,IF(M159="","",IF(AND(ISNUMBER(M159),M159&lt;1,N159="kg"),MAX(1,ROUND(M159*1000,0)),IF(AND(ISNUMBER(M159),M159&lt;1,N159="L"),MAX(1,ROUND(M159*100,0)),ROUND(M159,3)))),N("O8"))</f>
        <v/>
      </c>
      <c r="Q159" s="140" t="str">
        <f>IF(1=1,IF(M159="","",IF(AND(ISNUMBER(M159),M159&lt;1,N159="kg"),"g",IF(AND(ISNUMBER(M159),M159&lt;1,N159="L"),"cl",N159))),N("P8"))</f>
        <v/>
      </c>
      <c r="R159" s="161" t="str">
        <f>IF(1=1,IF(E159="","",IF(F159="","A CONTROLER",IF(NOT(ISNUMBER(F159)),"TEXTE",IF(OR(L159="",L159&lt;=0),"COMMANDE PRINCIPALE INCOMPLETE",IF(G159="","UNITE MANQUANTE",IF(COUNTIF(B384:B428,AE159)=0,"UNITE A CONTROLER","OK")))))),N("Q9"))</f>
        <v/>
      </c>
      <c r="S159" s="105"/>
      <c r="T159" s="141">
        <f t="shared" si="15"/>
        <v>0</v>
      </c>
      <c r="U159" s="133" t="str">
        <f>IF(1=1,IF(E159="","",U157),N("S8"))</f>
        <v/>
      </c>
      <c r="V159" s="133" t="str">
        <f>IF(1=1,IF(E159="","",V157),N("T8"))</f>
        <v/>
      </c>
      <c r="W159" s="135" t="str">
        <f>IF(1=1,IF(OR(U159="",V159="",NOT(ISNUMBER(U159)),NOT(ISNUMBER(V159)),U159=0),"",V159/U159),N("U8"))</f>
        <v/>
      </c>
      <c r="X159" s="136" t="str">
        <f>IF(1=1,IF(OR(W159="",NOT(ISNUMBER(F159))),"",F159*W159*IFERROR(INDEX(D384:D428,MATCH(AE159,B384:B428,0)),1)),N("V7"))</f>
        <v/>
      </c>
      <c r="Y159" s="137" t="str">
        <f>IF(1=1,IF(F159="","",IF(G159="","",IFERROR(INDEX(E384:E428,MATCH(AE159,B384:B428,0)),G159&amp;""))),N("W6"))</f>
        <v/>
      </c>
      <c r="Z159" s="142" t="str">
        <f>IF(1=1,IF(X159="","",IF(AND(ISNUMBER(X159),X159&lt;1,Y159="kg"),MAX(1,ROUND(X159*1000,0)),IF(AND(ISNUMBER(X159),X159&lt;1,Y159="L"),MAX(1,ROUND(X159*100,0)),ROUND(X159,3)))),N("X8"))</f>
        <v/>
      </c>
      <c r="AA159" s="143" t="str">
        <f>IF(1=1,IF(X159="","",IF(AND(ISNUMBER(X159),X159&lt;1,Y159="kg"),"g",IF(AND(ISNUMBER(X159),X159&lt;1,Y159="L"),"cl",Y159))),N("Y8"))</f>
        <v/>
      </c>
      <c r="AB159" s="123" t="str">
        <f>IF(1=1,IF(E159="","",IF(F159="","A CONTROLER",IF(NOT(ISNUMBER(F159)),"TEXTE",IF(OR(W159="",W159&lt;=0),"COMMANDE COUVERTS INCOMPLETE",IF(G159="","UNITE MANQUANTE",IF(COUNTIF(B384:B428,AE159)=0,"UNITE A CONTROLER","OK")))))),N("Z6"))</f>
        <v/>
      </c>
      <c r="AD159" s="144" t="str">
        <f>IF(1=1,IF(E159="","",AD157),N("AB8"))</f>
        <v/>
      </c>
      <c r="AE159" s="125" t="str">
        <f>IF(1=1,IF(G159="","",UPPER(TRIM(SUBSTITUTE(SUBSTITUTE(G159&amp;"",CHAR(160)," ")," "," ")))),N("AC8"))</f>
        <v/>
      </c>
      <c r="AG159" s="1" t="s">
        <v>28</v>
      </c>
    </row>
    <row r="160" spans="1:33" ht="15.75" x14ac:dyDescent="0.25">
      <c r="A160" s="126" t="str">
        <f>IF(1=1,IF(E160="","",A157),N("A9"))</f>
        <v/>
      </c>
      <c r="B160" s="127" t="str">
        <f>IF(1=1,IF(E160="","",B157),N("B9"))</f>
        <v/>
      </c>
      <c r="C160" s="128"/>
      <c r="D160" s="129" t="str">
        <f>IF(ISBLANK(E160),"",LARGE(D157:D159,1)+1)</f>
        <v/>
      </c>
      <c r="E160" s="130"/>
      <c r="F160" s="131"/>
      <c r="G160" s="170"/>
      <c r="H160" s="105"/>
      <c r="I160" s="132" t="str">
        <f>IF(1=1,IF(E160="","",I157),N("H9"))</f>
        <v/>
      </c>
      <c r="J160" s="133" t="str">
        <f>IF(1=1,IF(E160="","",J157),N("I9"))</f>
        <v/>
      </c>
      <c r="K160" s="134" t="str">
        <f>IF(1=1,IF(E160="","",K157),N("J9"))</f>
        <v/>
      </c>
      <c r="L160" s="135" t="str">
        <f>IF(1=1,IF(OR(J160="",O160="",NOT(ISNUMBER(J160)),NOT(ISNUMBER(O160)),J160=0),"",O160/J160),N("L9"))</f>
        <v/>
      </c>
      <c r="M160" s="136" t="str">
        <f>IF(1=1,IF(OR(L160="",NOT(ISNUMBER(F160))),"",F160*L160*IFERROR(INDEX(D384:D428,MATCH(AE160,B384:B428,0)),1)),N("M13"))</f>
        <v/>
      </c>
      <c r="N160" s="137" t="str">
        <f>IF(1=1,IF(F160="","",IF(G160="","",IFERROR(INDEX(E384:E428,MATCH(AE160,B384:B428,0)),G160&amp;""))),N("N6"))</f>
        <v/>
      </c>
      <c r="O160" s="138" t="str">
        <f>IF(1=1,IF(E160="","",O157),N("K9"))</f>
        <v/>
      </c>
      <c r="P160" s="139" t="str">
        <f>IF(1=1,IF(M160="","",IF(AND(ISNUMBER(M160),M160&lt;1,N160="kg"),MAX(1,ROUND(M160*1000,0)),IF(AND(ISNUMBER(M160),M160&lt;1,N160="L"),MAX(1,ROUND(M160*100,0)),ROUND(M160,3)))),N("O9"))</f>
        <v/>
      </c>
      <c r="Q160" s="140" t="str">
        <f>IF(1=1,IF(M160="","",IF(AND(ISNUMBER(M160),M160&lt;1,N160="kg"),"g",IF(AND(ISNUMBER(M160),M160&lt;1,N160="L"),"cl",N160))),N("P9"))</f>
        <v/>
      </c>
      <c r="R160" s="161" t="str">
        <f>IF(1=1,IF(E160="","",IF(F160="","A CONTROLER",IF(NOT(ISNUMBER(F160)),"TEXTE",IF(OR(L160="",L160&lt;=0),"COMMANDE PRINCIPALE INCOMPLETE",IF(G160="","UNITE MANQUANTE",IF(COUNTIF(B384:B428,AE160)=0,"UNITE A CONTROLER","OK")))))),N("Q9"))</f>
        <v/>
      </c>
      <c r="S160" s="105"/>
      <c r="T160" s="141">
        <f t="shared" si="15"/>
        <v>0</v>
      </c>
      <c r="U160" s="133" t="str">
        <f>IF(1=1,IF(E160="","",U157),N("S9"))</f>
        <v/>
      </c>
      <c r="V160" s="133" t="str">
        <f>IF(1=1,IF(E160="","",V157),N("T9"))</f>
        <v/>
      </c>
      <c r="W160" s="135" t="str">
        <f>IF(1=1,IF(OR(U160="",V160="",NOT(ISNUMBER(U160)),NOT(ISNUMBER(V160)),U160=0),"",V160/U160),N("U9"))</f>
        <v/>
      </c>
      <c r="X160" s="136" t="str">
        <f>IF(1=1,IF(OR(W160="",NOT(ISNUMBER(F160))),"",F160*W160*IFERROR(INDEX(D384:D428,MATCH(AE160,B384:B428,0)),1)),N("V7"))</f>
        <v/>
      </c>
      <c r="Y160" s="137" t="str">
        <f>IF(1=1,IF(F160="","",IF(G160="","",IFERROR(INDEX(E384:E428,MATCH(AE160,B384:B428,0)),G160&amp;""))),N("W6"))</f>
        <v/>
      </c>
      <c r="Z160" s="142" t="str">
        <f>IF(1=1,IF(X160="","",IF(AND(ISNUMBER(X160),X160&lt;1,Y160="kg"),MAX(1,ROUND(X160*1000,0)),IF(AND(ISNUMBER(X160),X160&lt;1,Y160="L"),MAX(1,ROUND(X160*100,0)),ROUND(X160,3)))),N("X9"))</f>
        <v/>
      </c>
      <c r="AA160" s="143" t="str">
        <f>IF(1=1,IF(X160="","",IF(AND(ISNUMBER(X160),X160&lt;1,Y160="kg"),"g",IF(AND(ISNUMBER(X160),X160&lt;1,Y160="L"),"cl",Y160))),N("Y9"))</f>
        <v/>
      </c>
      <c r="AB160" s="123" t="str">
        <f>IF(1=1,IF(E160="","",IF(F160="","A CONTROLER",IF(NOT(ISNUMBER(F160)),"TEXTE",IF(OR(W160="",W160&lt;=0),"COMMANDE COUVERTS INCOMPLETE",IF(G160="","UNITE MANQUANTE",IF(COUNTIF(B384:B428,AE160)=0,"UNITE A CONTROLER","OK")))))),N("Z6"))</f>
        <v/>
      </c>
      <c r="AD160" s="144" t="str">
        <f>IF(1=1,IF(E160="","",AD157),N("AB9"))</f>
        <v/>
      </c>
      <c r="AE160" s="125" t="str">
        <f>IF(1=1,IF(G160="","",UPPER(TRIM(SUBSTITUTE(SUBSTITUTE(G160&amp;"",CHAR(160)," ")," "," ")))),N("AC9"))</f>
        <v/>
      </c>
      <c r="AG160" s="1" t="s">
        <v>29</v>
      </c>
    </row>
    <row r="161" spans="1:33" ht="15.75" x14ac:dyDescent="0.25">
      <c r="A161" s="126" t="str">
        <f>IF(1=1,IF(E161="","",A157),N("A10"))</f>
        <v/>
      </c>
      <c r="B161" s="127" t="str">
        <f>IF(1=1,IF(E161="","",B157),N("B10"))</f>
        <v/>
      </c>
      <c r="C161" s="128"/>
      <c r="D161" s="129" t="str">
        <f>IF(ISBLANK(E161),"",LARGE(D157:D160,1)+1)</f>
        <v/>
      </c>
      <c r="E161" s="130"/>
      <c r="F161" s="131"/>
      <c r="G161" s="170"/>
      <c r="H161" s="105"/>
      <c r="I161" s="132" t="str">
        <f>IF(1=1,IF(E161="","",I157),N("H10"))</f>
        <v/>
      </c>
      <c r="J161" s="133" t="str">
        <f>IF(1=1,IF(E161="","",J157),N("I10"))</f>
        <v/>
      </c>
      <c r="K161" s="134" t="str">
        <f>IF(1=1,IF(E161="","",K157),N("J10"))</f>
        <v/>
      </c>
      <c r="L161" s="135" t="str">
        <f>IF(1=1,IF(OR(J161="",O161="",NOT(ISNUMBER(J161)),NOT(ISNUMBER(O161)),J161=0),"",O161/J161),N("L10"))</f>
        <v/>
      </c>
      <c r="M161" s="136" t="str">
        <f>IF(1=1,IF(OR(L161="",NOT(ISNUMBER(F161))),"",F161*L161*IFERROR(INDEX(D384:D428,MATCH(AE161,B384:B428,0)),1)),N("M13"))</f>
        <v/>
      </c>
      <c r="N161" s="137" t="str">
        <f>IF(1=1,IF(F161="","",IF(G161="","",IFERROR(INDEX(E384:E428,MATCH(AE161,B384:B428,0)),G161&amp;""))),N("N6"))</f>
        <v/>
      </c>
      <c r="O161" s="138" t="str">
        <f>IF(1=1,IF(E161="","",O157),N("K10"))</f>
        <v/>
      </c>
      <c r="P161" s="139" t="str">
        <f>IF(1=1,IF(M161="","",IF(AND(ISNUMBER(M161),M161&lt;1,N161="kg"),MAX(1,ROUND(M161*1000,0)),IF(AND(ISNUMBER(M161),M161&lt;1,N161="L"),MAX(1,ROUND(M161*100,0)),ROUND(M161,3)))),N("O10"))</f>
        <v/>
      </c>
      <c r="Q161" s="140" t="str">
        <f>IF(1=1,IF(M161="","",IF(AND(ISNUMBER(M161),M161&lt;1,N161="kg"),"g",IF(AND(ISNUMBER(M161),M161&lt;1,N161="L"),"cl",N161))),N("P10"))</f>
        <v/>
      </c>
      <c r="R161" s="161" t="str">
        <f>IF(1=1,IF(E161="","",IF(F161="","A CONTROLER",IF(NOT(ISNUMBER(F161)),"TEXTE",IF(OR(L161="",L161&lt;=0),"COMMANDE PRINCIPALE INCOMPLETE",IF(G161="","UNITE MANQUANTE",IF(COUNTIF(B384:B428,AE161)=0,"UNITE A CONTROLER","OK")))))),N("Q9"))</f>
        <v/>
      </c>
      <c r="S161" s="105"/>
      <c r="T161" s="141">
        <f t="shared" si="15"/>
        <v>0</v>
      </c>
      <c r="U161" s="133" t="str">
        <f>IF(1=1,IF(E161="","",U157),N("S10"))</f>
        <v/>
      </c>
      <c r="V161" s="133" t="str">
        <f>IF(1=1,IF(E161="","",V157),N("T10"))</f>
        <v/>
      </c>
      <c r="W161" s="135" t="str">
        <f>IF(1=1,IF(OR(U161="",V161="",NOT(ISNUMBER(U161)),NOT(ISNUMBER(V161)),U161=0),"",V161/U161),N("U10"))</f>
        <v/>
      </c>
      <c r="X161" s="136" t="str">
        <f>IF(1=1,IF(OR(W161="",NOT(ISNUMBER(F161))),"",F161*W161*IFERROR(INDEX(D384:D428,MATCH(AE161,B384:B428,0)),1)),N("V7"))</f>
        <v/>
      </c>
      <c r="Y161" s="137" t="str">
        <f>IF(1=1,IF(F161="","",IF(G161="","",IFERROR(INDEX(E384:E428,MATCH(AE161,B384:B428,0)),G161&amp;""))),N("W6"))</f>
        <v/>
      </c>
      <c r="Z161" s="142" t="str">
        <f>IF(1=1,IF(X161="","",IF(AND(ISNUMBER(X161),X161&lt;1,Y161="kg"),MAX(1,ROUND(X161*1000,0)),IF(AND(ISNUMBER(X161),X161&lt;1,Y161="L"),MAX(1,ROUND(X161*100,0)),ROUND(X161,3)))),N("X10"))</f>
        <v/>
      </c>
      <c r="AA161" s="143" t="str">
        <f>IF(1=1,IF(X161="","",IF(AND(ISNUMBER(X161),X161&lt;1,Y161="kg"),"g",IF(AND(ISNUMBER(X161),X161&lt;1,Y161="L"),"cl",Y161))),N("Y10"))</f>
        <v/>
      </c>
      <c r="AB161" s="123" t="str">
        <f>IF(1=1,IF(E161="","",IF(F161="","A CONTROLER",IF(NOT(ISNUMBER(F161)),"TEXTE",IF(OR(W161="",W161&lt;=0),"COMMANDE COUVERTS INCOMPLETE",IF(G161="","UNITE MANQUANTE",IF(COUNTIF(B384:B428,AE161)=0,"UNITE A CONTROLER","OK")))))),N("Z6"))</f>
        <v/>
      </c>
      <c r="AD161" s="144" t="str">
        <f>IF(1=1,IF(E161="","",AD157),N("AB10"))</f>
        <v/>
      </c>
      <c r="AE161" s="125" t="str">
        <f>IF(1=1,IF(G161="","",UPPER(TRIM(SUBSTITUTE(SUBSTITUTE(G161&amp;"",CHAR(160)," ")," "," ")))),N("AC10"))</f>
        <v/>
      </c>
      <c r="AG161" s="1" t="s">
        <v>30</v>
      </c>
    </row>
    <row r="162" spans="1:33" ht="15.75" x14ac:dyDescent="0.25">
      <c r="A162" s="126" t="str">
        <f>IF(1=1,IF(E162="","",A157),N("A11"))</f>
        <v/>
      </c>
      <c r="B162" s="127" t="str">
        <f>IF(1=1,IF(E162="","",B157),N("B11"))</f>
        <v/>
      </c>
      <c r="C162" s="128"/>
      <c r="D162" s="129" t="str">
        <f>IF(ISBLANK(E162),"",LARGE(D157:D161,1)+1)</f>
        <v/>
      </c>
      <c r="E162" s="130"/>
      <c r="F162" s="131"/>
      <c r="G162" s="170"/>
      <c r="H162" s="105"/>
      <c r="I162" s="132" t="str">
        <f>IF(1=1,IF(E162="","",I157),N("H11"))</f>
        <v/>
      </c>
      <c r="J162" s="133" t="str">
        <f>IF(1=1,IF(E162="","",J157),N("I11"))</f>
        <v/>
      </c>
      <c r="K162" s="134" t="str">
        <f>IF(1=1,IF(E162="","",K157),N("J11"))</f>
        <v/>
      </c>
      <c r="L162" s="135" t="str">
        <f>IF(1=1,IF(OR(J162="",O162="",NOT(ISNUMBER(J162)),NOT(ISNUMBER(O162)),J162=0),"",O162/J162),N("L11"))</f>
        <v/>
      </c>
      <c r="M162" s="136" t="str">
        <f>IF(1=1,IF(OR(L162="",NOT(ISNUMBER(F162))),"",F162*L162*IFERROR(INDEX(D384:D428,MATCH(AE162,B384:B428,0)),1)),N("M13"))</f>
        <v/>
      </c>
      <c r="N162" s="137" t="str">
        <f>IF(1=1,IF(F162="","",IF(G162="","",IFERROR(INDEX(E384:E428,MATCH(AE162,B384:B428,0)),G162&amp;""))),N("N6"))</f>
        <v/>
      </c>
      <c r="O162" s="138" t="str">
        <f>IF(1=1,IF(E162="","",O157),N("K11"))</f>
        <v/>
      </c>
      <c r="P162" s="139" t="str">
        <f>IF(1=1,IF(M162="","",IF(AND(ISNUMBER(M162),M162&lt;1,N162="kg"),MAX(1,ROUND(M162*1000,0)),IF(AND(ISNUMBER(M162),M162&lt;1,N162="L"),MAX(1,ROUND(M162*100,0)),ROUND(M162,3)))),N("O11"))</f>
        <v/>
      </c>
      <c r="Q162" s="140" t="str">
        <f>IF(1=1,IF(M162="","",IF(AND(ISNUMBER(M162),M162&lt;1,N162="kg"),"g",IF(AND(ISNUMBER(M162),M162&lt;1,N162="L"),"cl",N162))),N("P11"))</f>
        <v/>
      </c>
      <c r="R162" s="161" t="str">
        <f>IF(1=1,IF(E162="","",IF(F162="","A CONTROLER",IF(NOT(ISNUMBER(F162)),"TEXTE",IF(OR(L162="",L162&lt;=0),"COMMANDE PRINCIPALE INCOMPLETE",IF(G162="","UNITE MANQUANTE",IF(COUNTIF(B384:B428,AE162)=0,"UNITE A CONTROLER","OK")))))),N("Q9"))</f>
        <v/>
      </c>
      <c r="S162" s="105"/>
      <c r="T162" s="141">
        <f t="shared" si="15"/>
        <v>0</v>
      </c>
      <c r="U162" s="133" t="str">
        <f>IF(1=1,IF(E162="","",U157),N("S11"))</f>
        <v/>
      </c>
      <c r="V162" s="133" t="str">
        <f>IF(1=1,IF(E162="","",V157),N("T11"))</f>
        <v/>
      </c>
      <c r="W162" s="135" t="str">
        <f>IF(1=1,IF(OR(U162="",V162="",NOT(ISNUMBER(U162)),NOT(ISNUMBER(V162)),U162=0),"",V162/U162),N("U11"))</f>
        <v/>
      </c>
      <c r="X162" s="136" t="str">
        <f>IF(1=1,IF(OR(W162="",NOT(ISNUMBER(F162))),"",F162*W162*IFERROR(INDEX(D384:D428,MATCH(AE162,B384:B428,0)),1)),N("V7"))</f>
        <v/>
      </c>
      <c r="Y162" s="137" t="str">
        <f>IF(1=1,IF(F162="","",IF(G162="","",IFERROR(INDEX(E384:E428,MATCH(AE162,B384:B428,0)),G162&amp;""))),N("W6"))</f>
        <v/>
      </c>
      <c r="Z162" s="142" t="str">
        <f>IF(1=1,IF(X162="","",IF(AND(ISNUMBER(X162),X162&lt;1,Y162="kg"),MAX(1,ROUND(X162*1000,0)),IF(AND(ISNUMBER(X162),X162&lt;1,Y162="L"),MAX(1,ROUND(X162*100,0)),ROUND(X162,3)))),N("X11"))</f>
        <v/>
      </c>
      <c r="AA162" s="143" t="str">
        <f>IF(1=1,IF(X162="","",IF(AND(ISNUMBER(X162),X162&lt;1,Y162="kg"),"g",IF(AND(ISNUMBER(X162),X162&lt;1,Y162="L"),"cl",Y162))),N("Y11"))</f>
        <v/>
      </c>
      <c r="AB162" s="123" t="str">
        <f>IF(1=1,IF(E162="","",IF(F162="","A CONTROLER",IF(NOT(ISNUMBER(F162)),"TEXTE",IF(OR(W162="",W162&lt;=0),"COMMANDE COUVERTS INCOMPLETE",IF(G162="","UNITE MANQUANTE",IF(COUNTIF(B384:B428,AE162)=0,"UNITE A CONTROLER","OK")))))),N("Z6"))</f>
        <v/>
      </c>
      <c r="AD162" s="144" t="str">
        <f>IF(1=1,IF(E162="","",AD157),N("AB11"))</f>
        <v/>
      </c>
      <c r="AE162" s="125" t="str">
        <f>IF(1=1,IF(G162="","",UPPER(TRIM(SUBSTITUTE(SUBSTITUTE(G162&amp;"",CHAR(160)," ")," "," ")))),N("AC11"))</f>
        <v/>
      </c>
      <c r="AG162" s="4" t="s">
        <v>31</v>
      </c>
    </row>
    <row r="163" spans="1:33" ht="15.75" x14ac:dyDescent="0.25">
      <c r="A163" s="126" t="str">
        <f>IF(1=1,IF(E163="","",A157),N("A12"))</f>
        <v/>
      </c>
      <c r="B163" s="127" t="str">
        <f>IF(1=1,IF(E163="","",B157),N("B12"))</f>
        <v/>
      </c>
      <c r="C163" s="128"/>
      <c r="D163" s="129" t="str">
        <f>IF(ISBLANK(E163),"",LARGE(D157:D162,1)+1)</f>
        <v/>
      </c>
      <c r="E163" s="130"/>
      <c r="F163" s="131"/>
      <c r="G163" s="170"/>
      <c r="H163" s="105"/>
      <c r="I163" s="132" t="str">
        <f>IF(1=1,IF(E163="","",I157),N("H12"))</f>
        <v/>
      </c>
      <c r="J163" s="133" t="str">
        <f>IF(1=1,IF(E163="","",J157),N("I12"))</f>
        <v/>
      </c>
      <c r="K163" s="134" t="str">
        <f>IF(1=1,IF(E163="","",K157),N("J12"))</f>
        <v/>
      </c>
      <c r="L163" s="135" t="str">
        <f>IF(1=1,IF(OR(J163="",O163="",NOT(ISNUMBER(J163)),NOT(ISNUMBER(O163)),J163=0),"",O163/J163),N("L12"))</f>
        <v/>
      </c>
      <c r="M163" s="136" t="str">
        <f>IF(1=1,IF(OR(L163="",NOT(ISNUMBER(F163))),"",F163*L163*IFERROR(INDEX(D384:D428,MATCH(AE163,B384:B428,0)),1)),N("M13"))</f>
        <v/>
      </c>
      <c r="N163" s="137" t="str">
        <f>IF(1=1,IF(F163="","",IF(G163="","",IFERROR(INDEX(E384:E428,MATCH(AE163,B384:B428,0)),G163&amp;""))),N("N6"))</f>
        <v/>
      </c>
      <c r="O163" s="138" t="str">
        <f>IF(1=1,IF(E163="","",O157),N("K12"))</f>
        <v/>
      </c>
      <c r="P163" s="139" t="str">
        <f>IF(1=1,IF(M163="","",IF(AND(ISNUMBER(M163),M163&lt;1,N163="kg"),MAX(1,ROUND(M163*1000,0)),IF(AND(ISNUMBER(M163),M163&lt;1,N163="L"),MAX(1,ROUND(M163*100,0)),ROUND(M163,3)))),N("O12"))</f>
        <v/>
      </c>
      <c r="Q163" s="140" t="str">
        <f>IF(1=1,IF(M163="","",IF(AND(ISNUMBER(M163),M163&lt;1,N163="kg"),"g",IF(AND(ISNUMBER(M163),M163&lt;1,N163="L"),"cl",N163))),N("P12"))</f>
        <v/>
      </c>
      <c r="R163" s="161" t="str">
        <f>IF(1=1,IF(E163="","",IF(F163="","A CONTROLER",IF(NOT(ISNUMBER(F163)),"TEXTE",IF(OR(L163="",L163&lt;=0),"COMMANDE PRINCIPALE INCOMPLETE",IF(G163="","UNITE MANQUANTE",IF(COUNTIF(B384:B428,AE163)=0,"UNITE A CONTROLER","OK")))))),N("Q9"))</f>
        <v/>
      </c>
      <c r="S163" s="105"/>
      <c r="T163" s="141">
        <f t="shared" si="15"/>
        <v>0</v>
      </c>
      <c r="U163" s="133" t="str">
        <f>IF(1=1,IF(E163="","",U157),N("S12"))</f>
        <v/>
      </c>
      <c r="V163" s="133" t="str">
        <f>IF(1=1,IF(E163="","",V157),N("T12"))</f>
        <v/>
      </c>
      <c r="W163" s="135" t="str">
        <f>IF(1=1,IF(OR(U163="",V163="",NOT(ISNUMBER(U163)),NOT(ISNUMBER(V163)),U163=0),"",V163/U163),N("U12"))</f>
        <v/>
      </c>
      <c r="X163" s="136" t="str">
        <f>IF(1=1,IF(OR(W163="",NOT(ISNUMBER(F163))),"",F163*W163*IFERROR(INDEX(D384:D428,MATCH(AE163,B384:B428,0)),1)),N("V7"))</f>
        <v/>
      </c>
      <c r="Y163" s="137" t="str">
        <f>IF(1=1,IF(F163="","",IF(G163="","",IFERROR(INDEX(E384:E428,MATCH(AE163,B384:B428,0)),G163&amp;""))),N("W6"))</f>
        <v/>
      </c>
      <c r="Z163" s="142" t="str">
        <f>IF(1=1,IF(X163="","",IF(AND(ISNUMBER(X163),X163&lt;1,Y163="kg"),MAX(1,ROUND(X163*1000,0)),IF(AND(ISNUMBER(X163),X163&lt;1,Y163="L"),MAX(1,ROUND(X163*100,0)),ROUND(X163,3)))),N("X12"))</f>
        <v/>
      </c>
      <c r="AA163" s="143" t="str">
        <f>IF(1=1,IF(X163="","",IF(AND(ISNUMBER(X163),X163&lt;1,Y163="kg"),"g",IF(AND(ISNUMBER(X163),X163&lt;1,Y163="L"),"cl",Y163))),N("Y12"))</f>
        <v/>
      </c>
      <c r="AB163" s="123" t="str">
        <f>IF(1=1,IF(E163="","",IF(F163="","A CONTROLER",IF(NOT(ISNUMBER(F163)),"TEXTE",IF(OR(W163="",W163&lt;=0),"COMMANDE COUVERTS INCOMPLETE",IF(G163="","UNITE MANQUANTE",IF(COUNTIF(B384:B428,AE163)=0,"UNITE A CONTROLER","OK")))))),N("Z6"))</f>
        <v/>
      </c>
      <c r="AD163" s="144" t="str">
        <f>IF(1=1,IF(E163="","",AD157),N("AB12"))</f>
        <v/>
      </c>
      <c r="AE163" s="125" t="str">
        <f>IF(1=1,IF(G163="","",UPPER(TRIM(SUBSTITUTE(SUBSTITUTE(G163&amp;"",CHAR(160)," ")," "," ")))),N("AC12"))</f>
        <v/>
      </c>
      <c r="AG163" s="4" t="s">
        <v>32</v>
      </c>
    </row>
    <row r="164" spans="1:33" ht="15.75" x14ac:dyDescent="0.25">
      <c r="A164" s="126" t="str">
        <f>IF(1=1,IF(E164="","",A157),N("A13"))</f>
        <v/>
      </c>
      <c r="B164" s="127" t="str">
        <f>IF(1=1,IF(E164="","",B157),N("B13"))</f>
        <v/>
      </c>
      <c r="C164" s="128"/>
      <c r="D164" s="129" t="str">
        <f>IF(ISBLANK(E164),"",LARGE(D157:D163,1)+1)</f>
        <v/>
      </c>
      <c r="E164" s="130"/>
      <c r="F164" s="131"/>
      <c r="G164" s="170"/>
      <c r="H164" s="105"/>
      <c r="I164" s="132" t="str">
        <f>IF(1=1,IF(E164="","",I157),N("H13"))</f>
        <v/>
      </c>
      <c r="J164" s="133" t="str">
        <f>IF(1=1,IF(E164="","",J157),N("I13"))</f>
        <v/>
      </c>
      <c r="K164" s="134" t="str">
        <f>IF(1=1,IF(E164="","",K157),N("J13"))</f>
        <v/>
      </c>
      <c r="L164" s="135" t="str">
        <f>IF(1=1,IF(OR(J164="",O164="",NOT(ISNUMBER(J164)),NOT(ISNUMBER(O164)),J164=0),"",O164/J164),N("L13"))</f>
        <v/>
      </c>
      <c r="M164" s="136" t="str">
        <f>IF(1=1,IF(OR(L164="",NOT(ISNUMBER(F164))),"",F164*L164*IFERROR(INDEX(D384:D428,MATCH(AE164,B384:B428,0)),1)),N("M13"))</f>
        <v/>
      </c>
      <c r="N164" s="137" t="str">
        <f>IF(1=1,IF(F164="","",IF(G164="","",IFERROR(INDEX(E384:E428,MATCH(AE164,B384:B428,0)),G164&amp;""))),N("N6"))</f>
        <v/>
      </c>
      <c r="O164" s="138" t="str">
        <f>IF(1=1,IF(E164="","",O157),N("K13"))</f>
        <v/>
      </c>
      <c r="P164" s="139" t="str">
        <f>IF(1=1,IF(M164="","",IF(AND(ISNUMBER(M164),M164&lt;1,N164="kg"),MAX(1,ROUND(M164*1000,0)),IF(AND(ISNUMBER(M164),M164&lt;1,N164="L"),MAX(1,ROUND(M164*100,0)),ROUND(M164,3)))),N("O13"))</f>
        <v/>
      </c>
      <c r="Q164" s="140" t="str">
        <f>IF(1=1,IF(M164="","",IF(AND(ISNUMBER(M164),M164&lt;1,N164="kg"),"g",IF(AND(ISNUMBER(M164),M164&lt;1,N164="L"),"cl",N164))),N("P13"))</f>
        <v/>
      </c>
      <c r="R164" s="161" t="str">
        <f>IF(1=1,IF(E164="","",IF(F164="","A CONTROLER",IF(NOT(ISNUMBER(F164)),"TEXTE",IF(OR(L164="",L164&lt;=0),"COMMANDE PRINCIPALE INCOMPLETE",IF(G164="","UNITE MANQUANTE",IF(COUNTIF(B384:B428,AE164)=0,"UNITE A CONTROLER","OK")))))),N("Q9"))</f>
        <v/>
      </c>
      <c r="S164" s="105"/>
      <c r="T164" s="141">
        <f t="shared" si="15"/>
        <v>0</v>
      </c>
      <c r="U164" s="133" t="str">
        <f>IF(1=1,IF(E164="","",U157),N("S13"))</f>
        <v/>
      </c>
      <c r="V164" s="133" t="str">
        <f>IF(1=1,IF(E164="","",V157),N("T13"))</f>
        <v/>
      </c>
      <c r="W164" s="135" t="str">
        <f>IF(1=1,IF(OR(U164="",V164="",NOT(ISNUMBER(U164)),NOT(ISNUMBER(V164)),U164=0),"",V164/U164),N("U13"))</f>
        <v/>
      </c>
      <c r="X164" s="136" t="str">
        <f>IF(1=1,IF(OR(W164="",NOT(ISNUMBER(F164))),"",F164*W164*IFERROR(INDEX(D384:D428,MATCH(AE164,B384:B428,0)),1)),N("V7"))</f>
        <v/>
      </c>
      <c r="Y164" s="137" t="str">
        <f>IF(1=1,IF(F164="","",IF(G164="","",IFERROR(INDEX(E384:E428,MATCH(AE164,B384:B428,0)),G164&amp;""))),N("W6"))</f>
        <v/>
      </c>
      <c r="Z164" s="142" t="str">
        <f>IF(1=1,IF(X164="","",IF(AND(ISNUMBER(X164),X164&lt;1,Y164="kg"),MAX(1,ROUND(X164*1000,0)),IF(AND(ISNUMBER(X164),X164&lt;1,Y164="L"),MAX(1,ROUND(X164*100,0)),ROUND(X164,3)))),N("X13"))</f>
        <v/>
      </c>
      <c r="AA164" s="143" t="str">
        <f>IF(1=1,IF(X164="","",IF(AND(ISNUMBER(X164),X164&lt;1,Y164="kg"),"g",IF(AND(ISNUMBER(X164),X164&lt;1,Y164="L"),"cl",Y164))),N("Y13"))</f>
        <v/>
      </c>
      <c r="AB164" s="123" t="str">
        <f>IF(1=1,IF(E164="","",IF(F164="","A CONTROLER",IF(NOT(ISNUMBER(F164)),"TEXTE",IF(OR(W164="",W164&lt;=0),"COMMANDE COUVERTS INCOMPLETE",IF(G164="","UNITE MANQUANTE",IF(COUNTIF(B384:B428,AE164)=0,"UNITE A CONTROLER","OK")))))),N("Z6"))</f>
        <v/>
      </c>
      <c r="AD164" s="144" t="str">
        <f>IF(1=1,IF(E164="","",AD157),N("AB13"))</f>
        <v/>
      </c>
      <c r="AE164" s="125" t="str">
        <f>IF(1=1,IF(G164="","",UPPER(TRIM(SUBSTITUTE(SUBSTITUTE(G164&amp;"",CHAR(160)," ")," "," ")))),N("AC13"))</f>
        <v/>
      </c>
      <c r="AG164" s="4" t="s">
        <v>33</v>
      </c>
    </row>
    <row r="165" spans="1:33" ht="15.75" x14ac:dyDescent="0.25">
      <c r="A165" s="126" t="str">
        <f>IF(1=1,IF(E165="","",A157),N("A14"))</f>
        <v/>
      </c>
      <c r="B165" s="127" t="str">
        <f>IF(1=1,IF(E165="","",B157),N("B14"))</f>
        <v/>
      </c>
      <c r="C165" s="128"/>
      <c r="D165" s="129" t="str">
        <f>IF(ISBLANK(E165),"",LARGE(D157:D164,1)+1)</f>
        <v/>
      </c>
      <c r="E165" s="130"/>
      <c r="F165" s="131"/>
      <c r="G165" s="170"/>
      <c r="H165" s="105"/>
      <c r="I165" s="132" t="str">
        <f>IF(1=1,IF(E165="","",I157),N("H14"))</f>
        <v/>
      </c>
      <c r="J165" s="133" t="str">
        <f>IF(1=1,IF(E165="","",J157),N("I14"))</f>
        <v/>
      </c>
      <c r="K165" s="134" t="str">
        <f>IF(1=1,IF(E165="","",K157),N("J14"))</f>
        <v/>
      </c>
      <c r="L165" s="135" t="str">
        <f>IF(1=1,IF(OR(J165="",O165="",NOT(ISNUMBER(J165)),NOT(ISNUMBER(O165)),J165=0),"",O165/J165),N("L14"))</f>
        <v/>
      </c>
      <c r="M165" s="136" t="str">
        <f>IF(1=1,IF(OR(L165="",NOT(ISNUMBER(F165))),"",F165*L165*IFERROR(INDEX(D384:D428,MATCH(AE165,B384:B428,0)),1)),N("M13"))</f>
        <v/>
      </c>
      <c r="N165" s="137" t="str">
        <f>IF(1=1,IF(F165="","",IF(G165="","",IFERROR(INDEX(E384:E428,MATCH(AE165,B384:B428,0)),G165&amp;""))),N("N6"))</f>
        <v/>
      </c>
      <c r="O165" s="138" t="str">
        <f>IF(1=1,IF(E165="","",O157),N("K14"))</f>
        <v/>
      </c>
      <c r="P165" s="139" t="str">
        <f>IF(1=1,IF(M165="","",IF(AND(ISNUMBER(M165),M165&lt;1,N165="kg"),MAX(1,ROUND(M165*1000,0)),IF(AND(ISNUMBER(M165),M165&lt;1,N165="L"),MAX(1,ROUND(M165*100,0)),ROUND(M165,3)))),N("O14"))</f>
        <v/>
      </c>
      <c r="Q165" s="140" t="str">
        <f>IF(1=1,IF(M165="","",IF(AND(ISNUMBER(M165),M165&lt;1,N165="kg"),"g",IF(AND(ISNUMBER(M165),M165&lt;1,N165="L"),"cl",N165))),N("P14"))</f>
        <v/>
      </c>
      <c r="R165" s="161" t="str">
        <f>IF(1=1,IF(E165="","",IF(F165="","A CONTROLER",IF(NOT(ISNUMBER(F165)),"TEXTE",IF(OR(L165="",L165&lt;=0),"COMMANDE PRINCIPALE INCOMPLETE",IF(G165="","UNITE MANQUANTE",IF(COUNTIF(B384:B428,AE165)=0,"UNITE A CONTROLER","OK")))))),N("Q9"))</f>
        <v/>
      </c>
      <c r="S165" s="105"/>
      <c r="T165" s="141">
        <f t="shared" si="15"/>
        <v>0</v>
      </c>
      <c r="U165" s="133" t="str">
        <f>IF(1=1,IF(E165="","",U157),N("S14"))</f>
        <v/>
      </c>
      <c r="V165" s="133" t="str">
        <f>IF(1=1,IF(E165="","",V157),N("T14"))</f>
        <v/>
      </c>
      <c r="W165" s="135" t="str">
        <f>IF(1=1,IF(OR(U165="",V165="",NOT(ISNUMBER(U165)),NOT(ISNUMBER(V165)),U165=0),"",V165/U165),N("U14"))</f>
        <v/>
      </c>
      <c r="X165" s="136" t="str">
        <f>IF(1=1,IF(OR(W165="",NOT(ISNUMBER(F165))),"",F165*W165*IFERROR(INDEX(D384:D428,MATCH(AE165,B384:B428,0)),1)),N("V7"))</f>
        <v/>
      </c>
      <c r="Y165" s="137" t="str">
        <f>IF(1=1,IF(F165="","",IF(G165="","",IFERROR(INDEX(E384:E428,MATCH(AE165,B384:B428,0)),G165&amp;""))),N("W6"))</f>
        <v/>
      </c>
      <c r="Z165" s="142" t="str">
        <f>IF(1=1,IF(X165="","",IF(AND(ISNUMBER(X165),X165&lt;1,Y165="kg"),MAX(1,ROUND(X165*1000,0)),IF(AND(ISNUMBER(X165),X165&lt;1,Y165="L"),MAX(1,ROUND(X165*100,0)),ROUND(X165,3)))),N("X14"))</f>
        <v/>
      </c>
      <c r="AA165" s="143" t="str">
        <f>IF(1=1,IF(X165="","",IF(AND(ISNUMBER(X165),X165&lt;1,Y165="kg"),"g",IF(AND(ISNUMBER(X165),X165&lt;1,Y165="L"),"cl",Y165))),N("Y14"))</f>
        <v/>
      </c>
      <c r="AB165" s="123" t="str">
        <f>IF(1=1,IF(E165="","",IF(F165="","A CONTROLER",IF(NOT(ISNUMBER(F165)),"TEXTE",IF(OR(W165="",W165&lt;=0),"COMMANDE COUVERTS INCOMPLETE",IF(G165="","UNITE MANQUANTE",IF(COUNTIF(B384:B428,AE165)=0,"UNITE A CONTROLER","OK")))))),N("Z6"))</f>
        <v/>
      </c>
      <c r="AD165" s="144" t="str">
        <f>IF(1=1,IF(E165="","",AD157),N("AB14"))</f>
        <v/>
      </c>
      <c r="AE165" s="125" t="str">
        <f>IF(1=1,IF(G165="","",UPPER(TRIM(SUBSTITUTE(SUBSTITUTE(G165&amp;"",CHAR(160)," ")," "," ")))),N("AC14"))</f>
        <v/>
      </c>
      <c r="AG165" s="5" t="s">
        <v>34</v>
      </c>
    </row>
    <row r="166" spans="1:33" ht="15.75" x14ac:dyDescent="0.25">
      <c r="A166" s="126" t="str">
        <f>IF(1=1,IF(E166="","",A157),N("A15"))</f>
        <v/>
      </c>
      <c r="B166" s="127" t="str">
        <f>IF(1=1,IF(E166="","",B157),N("B15"))</f>
        <v/>
      </c>
      <c r="C166" s="128"/>
      <c r="D166" s="129" t="str">
        <f>IF(ISBLANK(E166),"",LARGE(D157:D165,1)+1)</f>
        <v/>
      </c>
      <c r="E166" s="130"/>
      <c r="F166" s="131"/>
      <c r="G166" s="170"/>
      <c r="H166" s="105"/>
      <c r="I166" s="132" t="str">
        <f>IF(1=1,IF(E166="","",I157),N("H15"))</f>
        <v/>
      </c>
      <c r="J166" s="133" t="str">
        <f>IF(1=1,IF(E166="","",J157),N("I15"))</f>
        <v/>
      </c>
      <c r="K166" s="134" t="str">
        <f>IF(1=1,IF(E166="","",K157),N("J15"))</f>
        <v/>
      </c>
      <c r="L166" s="135" t="str">
        <f>IF(1=1,IF(OR(J166="",O166="",NOT(ISNUMBER(J166)),NOT(ISNUMBER(O166)),J166=0),"",O166/J166),N("L15"))</f>
        <v/>
      </c>
      <c r="M166" s="136" t="str">
        <f>IF(1=1,IF(OR(L166="",NOT(ISNUMBER(F166))),"",F166*L166*IFERROR(INDEX(D384:D428,MATCH(AE166,B384:B428,0)),1)),N("M13"))</f>
        <v/>
      </c>
      <c r="N166" s="137" t="str">
        <f>IF(1=1,IF(F166="","",IF(G166="","",IFERROR(INDEX(E384:E428,MATCH(AE166,B384:B428,0)),G166&amp;""))),N("N6"))</f>
        <v/>
      </c>
      <c r="O166" s="138" t="str">
        <f>IF(1=1,IF(E166="","",O157),N("K15"))</f>
        <v/>
      </c>
      <c r="P166" s="139" t="str">
        <f>IF(1=1,IF(M166="","",IF(AND(ISNUMBER(M166),M166&lt;1,N166="kg"),MAX(1,ROUND(M166*1000,0)),IF(AND(ISNUMBER(M166),M166&lt;1,N166="L"),MAX(1,ROUND(M166*100,0)),ROUND(M166,3)))),N("O15"))</f>
        <v/>
      </c>
      <c r="Q166" s="140" t="str">
        <f>IF(1=1,IF(M166="","",IF(AND(ISNUMBER(M166),M166&lt;1,N166="kg"),"g",IF(AND(ISNUMBER(M166),M166&lt;1,N166="L"),"cl",N166))),N("P15"))</f>
        <v/>
      </c>
      <c r="R166" s="161" t="str">
        <f>IF(1=1,IF(E166="","",IF(F166="","A CONTROLER",IF(NOT(ISNUMBER(F166)),"TEXTE",IF(OR(L166="",L166&lt;=0),"COMMANDE PRINCIPALE INCOMPLETE",IF(G166="","UNITE MANQUANTE",IF(COUNTIF(B384:B428,AE166)=0,"UNITE A CONTROLER","OK")))))),N("Q9"))</f>
        <v/>
      </c>
      <c r="S166" s="105"/>
      <c r="T166" s="141">
        <f t="shared" si="15"/>
        <v>0</v>
      </c>
      <c r="U166" s="133" t="str">
        <f>IF(1=1,IF(E166="","",U157),N("S15"))</f>
        <v/>
      </c>
      <c r="V166" s="133" t="str">
        <f>IF(1=1,IF(E166="","",V157),N("T15"))</f>
        <v/>
      </c>
      <c r="W166" s="135" t="str">
        <f>IF(1=1,IF(OR(U166="",V166="",NOT(ISNUMBER(U166)),NOT(ISNUMBER(V166)),U166=0),"",V166/U166),N("U15"))</f>
        <v/>
      </c>
      <c r="X166" s="136" t="str">
        <f>IF(1=1,IF(OR(W166="",NOT(ISNUMBER(F166))),"",F166*W166*IFERROR(INDEX(D384:D428,MATCH(AE166,B384:B428,0)),1)),N("V7"))</f>
        <v/>
      </c>
      <c r="Y166" s="137" t="str">
        <f>IF(1=1,IF(F166="","",IF(G166="","",IFERROR(INDEX(E384:E428,MATCH(AE166,B384:B428,0)),G166&amp;""))),N("W6"))</f>
        <v/>
      </c>
      <c r="Z166" s="142" t="str">
        <f>IF(1=1,IF(X166="","",IF(AND(ISNUMBER(X166),X166&lt;1,Y166="kg"),MAX(1,ROUND(X166*1000,0)),IF(AND(ISNUMBER(X166),X166&lt;1,Y166="L"),MAX(1,ROUND(X166*100,0)),ROUND(X166,3)))),N("X15"))</f>
        <v/>
      </c>
      <c r="AA166" s="143" t="str">
        <f>IF(1=1,IF(X166="","",IF(AND(ISNUMBER(X166),X166&lt;1,Y166="kg"),"g",IF(AND(ISNUMBER(X166),X166&lt;1,Y166="L"),"cl",Y166))),N("Y15"))</f>
        <v/>
      </c>
      <c r="AB166" s="123" t="str">
        <f>IF(1=1,IF(E166="","",IF(F166="","A CONTROLER",IF(NOT(ISNUMBER(F166)),"TEXTE",IF(OR(W166="",W166&lt;=0),"COMMANDE COUVERTS INCOMPLETE",IF(G166="","UNITE MANQUANTE",IF(COUNTIF(B384:B428,AE166)=0,"UNITE A CONTROLER","OK")))))),N("Z6"))</f>
        <v/>
      </c>
      <c r="AD166" s="144" t="str">
        <f>IF(1=1,IF(E166="","",AD157),N("AB15"))</f>
        <v/>
      </c>
      <c r="AE166" s="125" t="str">
        <f>IF(1=1,IF(G166="","",UPPER(TRIM(SUBSTITUTE(SUBSTITUTE(G166&amp;"",CHAR(160)," ")," "," ")))),N("AC15"))</f>
        <v/>
      </c>
      <c r="AG166" s="5" t="s">
        <v>35</v>
      </c>
    </row>
    <row r="167" spans="1:33" ht="15.75" x14ac:dyDescent="0.25">
      <c r="A167" s="126" t="str">
        <f>IF(1=1,IF(E167="","",A157),N("A16"))</f>
        <v/>
      </c>
      <c r="B167" s="127" t="str">
        <f>IF(1=1,IF(E167="","",B157),N("B16"))</f>
        <v/>
      </c>
      <c r="C167" s="128"/>
      <c r="D167" s="129" t="str">
        <f>IF(ISBLANK(E167),"",LARGE(D157:D166,1)+1)</f>
        <v/>
      </c>
      <c r="E167" s="130"/>
      <c r="F167" s="131"/>
      <c r="G167" s="170"/>
      <c r="H167" s="105"/>
      <c r="I167" s="132" t="str">
        <f>IF(1=1,IF(E167="","",I157),N("H16"))</f>
        <v/>
      </c>
      <c r="J167" s="133" t="str">
        <f>IF(1=1,IF(E167="","",J157),N("I16"))</f>
        <v/>
      </c>
      <c r="K167" s="134" t="str">
        <f>IF(1=1,IF(E167="","",K157),N("J16"))</f>
        <v/>
      </c>
      <c r="L167" s="135" t="str">
        <f>IF(1=1,IF(OR(J167="",O167="",NOT(ISNUMBER(J167)),NOT(ISNUMBER(O167)),J167=0),"",O167/J167),N("L16"))</f>
        <v/>
      </c>
      <c r="M167" s="136" t="str">
        <f>IF(1=1,IF(OR(L167="",NOT(ISNUMBER(F167))),"",F167*L167*IFERROR(INDEX(D384:D428,MATCH(AE167,B384:B428,0)),1)),N("M13"))</f>
        <v/>
      </c>
      <c r="N167" s="137" t="str">
        <f>IF(1=1,IF(F167="","",IF(G167="","",IFERROR(INDEX(E384:E428,MATCH(AE167,B384:B428,0)),G167&amp;""))),N("N6"))</f>
        <v/>
      </c>
      <c r="O167" s="138" t="str">
        <f>IF(1=1,IF(E167="","",O157),N("K16"))</f>
        <v/>
      </c>
      <c r="P167" s="139" t="str">
        <f>IF(1=1,IF(M167="","",IF(AND(ISNUMBER(M167),M167&lt;1,N167="kg"),MAX(1,ROUND(M167*1000,0)),IF(AND(ISNUMBER(M167),M167&lt;1,N167="L"),MAX(1,ROUND(M167*100,0)),ROUND(M167,3)))),N("O16"))</f>
        <v/>
      </c>
      <c r="Q167" s="140" t="str">
        <f>IF(1=1,IF(M167="","",IF(AND(ISNUMBER(M167),M167&lt;1,N167="kg"),"g",IF(AND(ISNUMBER(M167),M167&lt;1,N167="L"),"cl",N167))),N("P16"))</f>
        <v/>
      </c>
      <c r="R167" s="161" t="str">
        <f>IF(1=1,IF(E167="","",IF(F167="","A CONTROLER",IF(NOT(ISNUMBER(F167)),"TEXTE",IF(OR(L167="",L167&lt;=0),"COMMANDE PRINCIPALE INCOMPLETE",IF(G167="","UNITE MANQUANTE",IF(COUNTIF(B384:B428,AE167)=0,"UNITE A CONTROLER","OK")))))),N("Q9"))</f>
        <v/>
      </c>
      <c r="S167" s="105"/>
      <c r="T167" s="141">
        <f t="shared" si="15"/>
        <v>0</v>
      </c>
      <c r="U167" s="133" t="str">
        <f>IF(1=1,IF(E167="","",U157),N("S16"))</f>
        <v/>
      </c>
      <c r="V167" s="133" t="str">
        <f>IF(1=1,IF(E167="","",V157),N("T16"))</f>
        <v/>
      </c>
      <c r="W167" s="135" t="str">
        <f>IF(1=1,IF(OR(U167="",V167="",NOT(ISNUMBER(U167)),NOT(ISNUMBER(V167)),U167=0),"",V167/U167),N("U16"))</f>
        <v/>
      </c>
      <c r="X167" s="136" t="str">
        <f>IF(1=1,IF(OR(W167="",NOT(ISNUMBER(F167))),"",F167*W167*IFERROR(INDEX(D384:D428,MATCH(AE167,B384:B428,0)),1)),N("V7"))</f>
        <v/>
      </c>
      <c r="Y167" s="137" t="str">
        <f>IF(1=1,IF(F167="","",IF(G167="","",IFERROR(INDEX(E384:E428,MATCH(AE167,B384:B428,0)),G167&amp;""))),N("W6"))</f>
        <v/>
      </c>
      <c r="Z167" s="142" t="str">
        <f>IF(1=1,IF(X167="","",IF(AND(ISNUMBER(X167),X167&lt;1,Y167="kg"),MAX(1,ROUND(X167*1000,0)),IF(AND(ISNUMBER(X167),X167&lt;1,Y167="L"),MAX(1,ROUND(X167*100,0)),ROUND(X167,3)))),N("X16"))</f>
        <v/>
      </c>
      <c r="AA167" s="143" t="str">
        <f>IF(1=1,IF(X167="","",IF(AND(ISNUMBER(X167),X167&lt;1,Y167="kg"),"g",IF(AND(ISNUMBER(X167),X167&lt;1,Y167="L"),"cl",Y167))),N("Y16"))</f>
        <v/>
      </c>
      <c r="AB167" s="123" t="str">
        <f>IF(1=1,IF(E167="","",IF(F167="","A CONTROLER",IF(NOT(ISNUMBER(F167)),"TEXTE",IF(OR(W167="",W167&lt;=0),"COMMANDE COUVERTS INCOMPLETE",IF(G167="","UNITE MANQUANTE",IF(COUNTIF(B384:B428,AE167)=0,"UNITE A CONTROLER","OK")))))),N("Z6"))</f>
        <v/>
      </c>
      <c r="AD167" s="144" t="str">
        <f>IF(1=1,IF(E167="","",AD157),N("AB16"))</f>
        <v/>
      </c>
      <c r="AE167" s="125" t="str">
        <f>IF(1=1,IF(G167="","",UPPER(TRIM(SUBSTITUTE(SUBSTITUTE(G167&amp;"",CHAR(160)," ")," "," ")))),N("AC16"))</f>
        <v/>
      </c>
      <c r="AG167" s="5" t="s">
        <v>225</v>
      </c>
    </row>
    <row r="168" spans="1:33" ht="15.75" x14ac:dyDescent="0.25">
      <c r="A168" s="126" t="str">
        <f>IF(1=1,IF(E168="","",A157),N("A17"))</f>
        <v/>
      </c>
      <c r="B168" s="127" t="str">
        <f>IF(1=1,IF(E168="","",B157),N("B17"))</f>
        <v/>
      </c>
      <c r="C168" s="128"/>
      <c r="D168" s="129" t="str">
        <f>IF(ISBLANK(E168),"",LARGE(D157:D167,1)+1)</f>
        <v/>
      </c>
      <c r="E168" s="130"/>
      <c r="F168" s="131"/>
      <c r="G168" s="170"/>
      <c r="H168" s="105"/>
      <c r="I168" s="132" t="str">
        <f>IF(1=1,IF(E168="","",I157),N("H17"))</f>
        <v/>
      </c>
      <c r="J168" s="133" t="str">
        <f>IF(1=1,IF(E168="","",J157),N("I17"))</f>
        <v/>
      </c>
      <c r="K168" s="134" t="str">
        <f>IF(1=1,IF(E168="","",K157),N("J17"))</f>
        <v/>
      </c>
      <c r="L168" s="135" t="str">
        <f>IF(1=1,IF(OR(J168="",O168="",NOT(ISNUMBER(J168)),NOT(ISNUMBER(O168)),J168=0),"",O168/J168),N("L17"))</f>
        <v/>
      </c>
      <c r="M168" s="136" t="str">
        <f>IF(1=1,IF(OR(L168="",NOT(ISNUMBER(F168))),"",F168*L168*IFERROR(INDEX(D384:D428,MATCH(AE168,B384:B428,0)),1)),N("M13"))</f>
        <v/>
      </c>
      <c r="N168" s="137" t="str">
        <f>IF(1=1,IF(F168="","",IF(G168="","",IFERROR(INDEX(E384:E428,MATCH(AE168,B384:B428,0)),G168&amp;""))),N("N6"))</f>
        <v/>
      </c>
      <c r="O168" s="138" t="str">
        <f>IF(1=1,IF(E168="","",O157),N("K17"))</f>
        <v/>
      </c>
      <c r="P168" s="139" t="str">
        <f>IF(1=1,IF(M168="","",IF(AND(ISNUMBER(M168),M168&lt;1,N168="kg"),MAX(1,ROUND(M168*1000,0)),IF(AND(ISNUMBER(M168),M168&lt;1,N168="L"),MAX(1,ROUND(M168*100,0)),ROUND(M168,3)))),N("O17"))</f>
        <v/>
      </c>
      <c r="Q168" s="140" t="str">
        <f>IF(1=1,IF(M168="","",IF(AND(ISNUMBER(M168),M168&lt;1,N168="kg"),"g",IF(AND(ISNUMBER(M168),M168&lt;1,N168="L"),"cl",N168))),N("P17"))</f>
        <v/>
      </c>
      <c r="R168" s="161" t="str">
        <f>IF(1=1,IF(E168="","",IF(F168="","A CONTROLER",IF(NOT(ISNUMBER(F168)),"TEXTE",IF(OR(L168="",L168&lt;=0),"COMMANDE PRINCIPALE INCOMPLETE",IF(G168="","UNITE MANQUANTE",IF(COUNTIF(B384:B428,AE168)=0,"UNITE A CONTROLER","OK")))))),N("Q9"))</f>
        <v/>
      </c>
      <c r="S168" s="105"/>
      <c r="T168" s="141">
        <f t="shared" si="15"/>
        <v>0</v>
      </c>
      <c r="U168" s="133" t="str">
        <f>IF(1=1,IF(E168="","",U157),N("S17"))</f>
        <v/>
      </c>
      <c r="V168" s="133" t="str">
        <f>IF(1=1,IF(E168="","",V157),N("T17"))</f>
        <v/>
      </c>
      <c r="W168" s="135" t="str">
        <f>IF(1=1,IF(OR(U168="",V168="",NOT(ISNUMBER(U168)),NOT(ISNUMBER(V168)),U168=0),"",V168/U168),N("U17"))</f>
        <v/>
      </c>
      <c r="X168" s="136" t="str">
        <f>IF(1=1,IF(OR(W168="",NOT(ISNUMBER(F168))),"",F168*W168*IFERROR(INDEX(D384:D428,MATCH(AE168,B384:B428,0)),1)),N("V7"))</f>
        <v/>
      </c>
      <c r="Y168" s="137" t="str">
        <f>IF(1=1,IF(F168="","",IF(G168="","",IFERROR(INDEX(E384:E428,MATCH(AE168,B384:B428,0)),G168&amp;""))),N("W6"))</f>
        <v/>
      </c>
      <c r="Z168" s="142" t="str">
        <f>IF(1=1,IF(X168="","",IF(AND(ISNUMBER(X168),X168&lt;1,Y168="kg"),MAX(1,ROUND(X168*1000,0)),IF(AND(ISNUMBER(X168),X168&lt;1,Y168="L"),MAX(1,ROUND(X168*100,0)),ROUND(X168,3)))),N("X17"))</f>
        <v/>
      </c>
      <c r="AA168" s="143" t="str">
        <f>IF(1=1,IF(X168="","",IF(AND(ISNUMBER(X168),X168&lt;1,Y168="kg"),"g",IF(AND(ISNUMBER(X168),X168&lt;1,Y168="L"),"cl",Y168))),N("Y17"))</f>
        <v/>
      </c>
      <c r="AB168" s="123" t="str">
        <f>IF(1=1,IF(E168="","",IF(F168="","A CONTROLER",IF(NOT(ISNUMBER(F168)),"TEXTE",IF(OR(W168="",W168&lt;=0),"COMMANDE COUVERTS INCOMPLETE",IF(G168="","UNITE MANQUANTE",IF(COUNTIF(B384:B428,AE168)=0,"UNITE A CONTROLER","OK")))))),N("Z6"))</f>
        <v/>
      </c>
      <c r="AD168" s="144" t="str">
        <f>IF(1=1,IF(E168="","",AD157),N("AB17"))</f>
        <v/>
      </c>
      <c r="AE168" s="125" t="str">
        <f>IF(1=1,IF(G168="","",UPPER(TRIM(SUBSTITUTE(SUBSTITUTE(G168&amp;"",CHAR(160)," ")," "," ")))),N("AC17"))</f>
        <v/>
      </c>
      <c r="AG168" s="5" t="s">
        <v>36</v>
      </c>
    </row>
    <row r="169" spans="1:33" ht="15.75" x14ac:dyDescent="0.25">
      <c r="A169" s="126" t="str">
        <f>IF(1=1,IF(E169="","",A157),N("A18"))</f>
        <v/>
      </c>
      <c r="B169" s="127" t="str">
        <f>IF(1=1,IF(E169="","",B157),N("B18"))</f>
        <v/>
      </c>
      <c r="C169" s="128"/>
      <c r="D169" s="129" t="str">
        <f>IF(ISBLANK(E169),"",LARGE(D157:D168,1)+1)</f>
        <v/>
      </c>
      <c r="E169" s="130"/>
      <c r="F169" s="131"/>
      <c r="G169" s="170"/>
      <c r="H169" s="105"/>
      <c r="I169" s="132" t="str">
        <f>IF(1=1,IF(E169="","",I157),N("H18"))</f>
        <v/>
      </c>
      <c r="J169" s="133" t="str">
        <f>IF(1=1,IF(E169="","",J157),N("I18"))</f>
        <v/>
      </c>
      <c r="K169" s="134" t="str">
        <f>IF(1=1,IF(E169="","",K157),N("J18"))</f>
        <v/>
      </c>
      <c r="L169" s="135" t="str">
        <f>IF(1=1,IF(OR(J169="",O169="",NOT(ISNUMBER(J169)),NOT(ISNUMBER(O169)),J169=0),"",O169/J169),N("L18"))</f>
        <v/>
      </c>
      <c r="M169" s="136" t="str">
        <f>IF(1=1,IF(OR(L169="",NOT(ISNUMBER(F169))),"",F169*L169*IFERROR(INDEX(D384:D428,MATCH(AE169,B384:B428,0)),1)),N("M13"))</f>
        <v/>
      </c>
      <c r="N169" s="137" t="str">
        <f>IF(1=1,IF(F169="","",IF(G169="","",IFERROR(INDEX(E384:E428,MATCH(AE169,B384:B428,0)),G169&amp;""))),N("N6"))</f>
        <v/>
      </c>
      <c r="O169" s="138" t="str">
        <f>IF(1=1,IF(E169="","",O157),N("K18"))</f>
        <v/>
      </c>
      <c r="P169" s="139" t="str">
        <f>IF(1=1,IF(M169="","",IF(AND(ISNUMBER(M169),M169&lt;1,N169="kg"),MAX(1,ROUND(M169*1000,0)),IF(AND(ISNUMBER(M169),M169&lt;1,N169="L"),MAX(1,ROUND(M169*100,0)),ROUND(M169,3)))),N("O18"))</f>
        <v/>
      </c>
      <c r="Q169" s="140" t="str">
        <f>IF(1=1,IF(M169="","",IF(AND(ISNUMBER(M169),M169&lt;1,N169="kg"),"g",IF(AND(ISNUMBER(M169),M169&lt;1,N169="L"),"cl",N169))),N("P18"))</f>
        <v/>
      </c>
      <c r="R169" s="161" t="str">
        <f>IF(1=1,IF(E169="","",IF(F169="","A CONTROLER",IF(NOT(ISNUMBER(F169)),"TEXTE",IF(OR(L169="",L169&lt;=0),"COMMANDE PRINCIPALE INCOMPLETE",IF(G169="","UNITE MANQUANTE",IF(COUNTIF(B384:B428,AE169)=0,"UNITE A CONTROLER","OK")))))),N("Q9"))</f>
        <v/>
      </c>
      <c r="S169" s="105"/>
      <c r="T169" s="141">
        <f t="shared" si="15"/>
        <v>0</v>
      </c>
      <c r="U169" s="133" t="str">
        <f>IF(1=1,IF(E169="","",U157),N("S18"))</f>
        <v/>
      </c>
      <c r="V169" s="133" t="str">
        <f>IF(1=1,IF(E169="","",V157),N("T18"))</f>
        <v/>
      </c>
      <c r="W169" s="135" t="str">
        <f>IF(1=1,IF(OR(U169="",V169="",NOT(ISNUMBER(U169)),NOT(ISNUMBER(V169)),U169=0),"",V169/U169),N("U18"))</f>
        <v/>
      </c>
      <c r="X169" s="136" t="str">
        <f>IF(1=1,IF(OR(W169="",NOT(ISNUMBER(F169))),"",F169*W169*IFERROR(INDEX(D384:D428,MATCH(AE169,B384:B428,0)),1)),N("V7"))</f>
        <v/>
      </c>
      <c r="Y169" s="137" t="str">
        <f>IF(1=1,IF(F169="","",IF(G169="","",IFERROR(INDEX(E384:E428,MATCH(AE169,B384:B428,0)),G169&amp;""))),N("W6"))</f>
        <v/>
      </c>
      <c r="Z169" s="142" t="str">
        <f>IF(1=1,IF(X169="","",IF(AND(ISNUMBER(X169),X169&lt;1,Y169="kg"),MAX(1,ROUND(X169*1000,0)),IF(AND(ISNUMBER(X169),X169&lt;1,Y169="L"),MAX(1,ROUND(X169*100,0)),ROUND(X169,3)))),N("X18"))</f>
        <v/>
      </c>
      <c r="AA169" s="143" t="str">
        <f>IF(1=1,IF(X169="","",IF(AND(ISNUMBER(X169),X169&lt;1,Y169="kg"),"g",IF(AND(ISNUMBER(X169),X169&lt;1,Y169="L"),"cl",Y169))),N("Y18"))</f>
        <v/>
      </c>
      <c r="AB169" s="123" t="str">
        <f>IF(1=1,IF(E169="","",IF(F169="","A CONTROLER",IF(NOT(ISNUMBER(F169)),"TEXTE",IF(OR(W169="",W169&lt;=0),"COMMANDE COUVERTS INCOMPLETE",IF(G169="","UNITE MANQUANTE",IF(COUNTIF(B384:B428,AE169)=0,"UNITE A CONTROLER","OK")))))),N("Z6"))</f>
        <v/>
      </c>
      <c r="AD169" s="144" t="str">
        <f>IF(1=1,IF(E169="","",AD157),N("AB18"))</f>
        <v/>
      </c>
      <c r="AE169" s="125" t="str">
        <f>IF(1=1,IF(G169="","",UPPER(TRIM(SUBSTITUTE(SUBSTITUTE(G169&amp;"",CHAR(160)," ")," "," ")))),N("AC18"))</f>
        <v/>
      </c>
      <c r="AG169" s="5" t="s">
        <v>37</v>
      </c>
    </row>
    <row r="170" spans="1:33" ht="15.75" x14ac:dyDescent="0.25">
      <c r="A170" s="126" t="str">
        <f>IF(1=1,IF(E170="","",A157),N("A19"))</f>
        <v/>
      </c>
      <c r="B170" s="127" t="str">
        <f>IF(1=1,IF(E170="","",B157),N("B19"))</f>
        <v/>
      </c>
      <c r="C170" s="128"/>
      <c r="D170" s="129" t="str">
        <f>IF(ISBLANK(E170),"",LARGE(D157:D169,1)+1)</f>
        <v/>
      </c>
      <c r="E170" s="130"/>
      <c r="F170" s="131"/>
      <c r="G170" s="170"/>
      <c r="H170" s="105"/>
      <c r="I170" s="132" t="str">
        <f>IF(1=1,IF(E170="","",I157),N("H19"))</f>
        <v/>
      </c>
      <c r="J170" s="133" t="str">
        <f>IF(1=1,IF(E170="","",J157),N("I19"))</f>
        <v/>
      </c>
      <c r="K170" s="134" t="str">
        <f>IF(1=1,IF(E170="","",K157),N("J19"))</f>
        <v/>
      </c>
      <c r="L170" s="135" t="str">
        <f>IF(1=1,IF(OR(J170="",O170="",NOT(ISNUMBER(J170)),NOT(ISNUMBER(O170)),J170=0),"",O170/J170),N("L19"))</f>
        <v/>
      </c>
      <c r="M170" s="136" t="str">
        <f>IF(1=1,IF(OR(L170="",NOT(ISNUMBER(F170))),"",F170*L170*IFERROR(INDEX(D384:D428,MATCH(AE170,B384:B428,0)),1)),N("M13"))</f>
        <v/>
      </c>
      <c r="N170" s="137" t="str">
        <f>IF(1=1,IF(F170="","",IF(G170="","",IFERROR(INDEX(E384:E428,MATCH(AE170,B384:B428,0)),G170&amp;""))),N("N6"))</f>
        <v/>
      </c>
      <c r="O170" s="138" t="str">
        <f>IF(1=1,IF(E170="","",O157),N("K19"))</f>
        <v/>
      </c>
      <c r="P170" s="139" t="str">
        <f>IF(1=1,IF(M170="","",IF(AND(ISNUMBER(M170),M170&lt;1,N170="kg"),MAX(1,ROUND(M170*1000,0)),IF(AND(ISNUMBER(M170),M170&lt;1,N170="L"),MAX(1,ROUND(M170*100,0)),ROUND(M170,3)))),N("O19"))</f>
        <v/>
      </c>
      <c r="Q170" s="140" t="str">
        <f>IF(1=1,IF(M170="","",IF(AND(ISNUMBER(M170),M170&lt;1,N170="kg"),"g",IF(AND(ISNUMBER(M170),M170&lt;1,N170="L"),"cl",N170))),N("P19"))</f>
        <v/>
      </c>
      <c r="R170" s="161" t="str">
        <f>IF(1=1,IF(E170="","",IF(F170="","A CONTROLER",IF(NOT(ISNUMBER(F170)),"TEXTE",IF(OR(L170="",L170&lt;=0),"COMMANDE PRINCIPALE INCOMPLETE",IF(G170="","UNITE MANQUANTE",IF(COUNTIF(B384:B428,AE170)=0,"UNITE A CONTROLER","OK")))))),N("Q9"))</f>
        <v/>
      </c>
      <c r="S170" s="105"/>
      <c r="T170" s="141">
        <f t="shared" si="15"/>
        <v>0</v>
      </c>
      <c r="U170" s="133" t="str">
        <f>IF(1=1,IF(E170="","",U157),N("S19"))</f>
        <v/>
      </c>
      <c r="V170" s="133" t="str">
        <f>IF(1=1,IF(E170="","",V157),N("T19"))</f>
        <v/>
      </c>
      <c r="W170" s="135" t="str">
        <f>IF(1=1,IF(OR(U170="",V170="",NOT(ISNUMBER(U170)),NOT(ISNUMBER(V170)),U170=0),"",V170/U170),N("U19"))</f>
        <v/>
      </c>
      <c r="X170" s="136" t="str">
        <f>IF(1=1,IF(OR(W170="",NOT(ISNUMBER(F170))),"",F170*W170*IFERROR(INDEX(D384:D428,MATCH(AE170,B384:B428,0)),1)),N("V7"))</f>
        <v/>
      </c>
      <c r="Y170" s="137" t="str">
        <f>IF(1=1,IF(F170="","",IF(G170="","",IFERROR(INDEX(E384:E428,MATCH(AE170,B384:B428,0)),G170&amp;""))),N("W6"))</f>
        <v/>
      </c>
      <c r="Z170" s="142" t="str">
        <f>IF(1=1,IF(X170="","",IF(AND(ISNUMBER(X170),X170&lt;1,Y170="kg"),MAX(1,ROUND(X170*1000,0)),IF(AND(ISNUMBER(X170),X170&lt;1,Y170="L"),MAX(1,ROUND(X170*100,0)),ROUND(X170,3)))),N("X19"))</f>
        <v/>
      </c>
      <c r="AA170" s="143" t="str">
        <f>IF(1=1,IF(X170="","",IF(AND(ISNUMBER(X170),X170&lt;1,Y170="kg"),"g",IF(AND(ISNUMBER(X170),X170&lt;1,Y170="L"),"cl",Y170))),N("Y19"))</f>
        <v/>
      </c>
      <c r="AB170" s="123" t="str">
        <f>IF(1=1,IF(E170="","",IF(F170="","A CONTROLER",IF(NOT(ISNUMBER(F170)),"TEXTE",IF(OR(W170="",W170&lt;=0),"COMMANDE COUVERTS INCOMPLETE",IF(G170="","UNITE MANQUANTE",IF(COUNTIF(B384:B428,AE170)=0,"UNITE A CONTROLER","OK")))))),N("Z6"))</f>
        <v/>
      </c>
      <c r="AD170" s="144" t="str">
        <f>IF(1=1,IF(E170="","",AD157),N("AB19"))</f>
        <v/>
      </c>
      <c r="AE170" s="125" t="str">
        <f>IF(1=1,IF(G170="","",UPPER(TRIM(SUBSTITUTE(SUBSTITUTE(G170&amp;"",CHAR(160)," ")," "," ")))),N("AC19"))</f>
        <v/>
      </c>
      <c r="AG170" s="4" t="s">
        <v>38</v>
      </c>
    </row>
    <row r="171" spans="1:33" ht="15.75" x14ac:dyDescent="0.25">
      <c r="A171" s="126" t="str">
        <f>IF(1=1,IF(E171="","",A157),N("A20"))</f>
        <v/>
      </c>
      <c r="B171" s="127" t="str">
        <f>IF(1=1,IF(E171="","",B157),N("B20"))</f>
        <v/>
      </c>
      <c r="C171" s="128"/>
      <c r="D171" s="129" t="str">
        <f>IF(ISBLANK(E171),"",LARGE(D157:D170,1)+1)</f>
        <v/>
      </c>
      <c r="E171" s="130"/>
      <c r="F171" s="131"/>
      <c r="G171" s="170"/>
      <c r="H171" s="105"/>
      <c r="I171" s="132" t="str">
        <f>IF(1=1,IF(E171="","",I157),N("H20"))</f>
        <v/>
      </c>
      <c r="J171" s="133" t="str">
        <f>IF(1=1,IF(E171="","",J157),N("I20"))</f>
        <v/>
      </c>
      <c r="K171" s="134" t="str">
        <f>IF(1=1,IF(E171="","",K157),N("J20"))</f>
        <v/>
      </c>
      <c r="L171" s="135" t="str">
        <f>IF(1=1,IF(OR(J171="",O171="",NOT(ISNUMBER(J171)),NOT(ISNUMBER(O171)),J171=0),"",O171/J171),N("L20"))</f>
        <v/>
      </c>
      <c r="M171" s="136" t="str">
        <f>IF(1=1,IF(OR(L171="",NOT(ISNUMBER(F171))),"",F171*L171*IFERROR(INDEX(D384:D428,MATCH(AE171,B384:B428,0)),1)),N("M13"))</f>
        <v/>
      </c>
      <c r="N171" s="137" t="str">
        <f>IF(1=1,IF(F171="","",IF(G171="","",IFERROR(INDEX(E384:E428,MATCH(AE171,B384:B428,0)),G171&amp;""))),N("N6"))</f>
        <v/>
      </c>
      <c r="O171" s="138" t="str">
        <f>IF(1=1,IF(E171="","",O157),N("K20"))</f>
        <v/>
      </c>
      <c r="P171" s="139" t="str">
        <f>IF(1=1,IF(M171="","",IF(AND(ISNUMBER(M171),M171&lt;1,N171="kg"),MAX(1,ROUND(M171*1000,0)),IF(AND(ISNUMBER(M171),M171&lt;1,N171="L"),MAX(1,ROUND(M171*100,0)),ROUND(M171,3)))),N("O20"))</f>
        <v/>
      </c>
      <c r="Q171" s="140" t="str">
        <f>IF(1=1,IF(M171="","",IF(AND(ISNUMBER(M171),M171&lt;1,N171="kg"),"g",IF(AND(ISNUMBER(M171),M171&lt;1,N171="L"),"cl",N171))),N("P20"))</f>
        <v/>
      </c>
      <c r="R171" s="161" t="str">
        <f>IF(1=1,IF(E171="","",IF(F171="","A CONTROLER",IF(NOT(ISNUMBER(F171)),"TEXTE",IF(OR(L171="",L171&lt;=0),"COMMANDE PRINCIPALE INCOMPLETE",IF(G171="","UNITE MANQUANTE",IF(COUNTIF(B384:B428,AE171)=0,"UNITE A CONTROLER","OK")))))),N("Q9"))</f>
        <v/>
      </c>
      <c r="S171" s="105"/>
      <c r="T171" s="141">
        <f t="shared" si="15"/>
        <v>0</v>
      </c>
      <c r="U171" s="133" t="str">
        <f>IF(1=1,IF(E171="","",U157),N("S20"))</f>
        <v/>
      </c>
      <c r="V171" s="133" t="str">
        <f>IF(1=1,IF(E171="","",V157),N("T20"))</f>
        <v/>
      </c>
      <c r="W171" s="135" t="str">
        <f>IF(1=1,IF(OR(U171="",V171="",NOT(ISNUMBER(U171)),NOT(ISNUMBER(V171)),U171=0),"",V171/U171),N("U20"))</f>
        <v/>
      </c>
      <c r="X171" s="136" t="str">
        <f>IF(1=1,IF(OR(W171="",NOT(ISNUMBER(F171))),"",F171*W171*IFERROR(INDEX(D384:D428,MATCH(AE171,B384:B428,0)),1)),N("V7"))</f>
        <v/>
      </c>
      <c r="Y171" s="137" t="str">
        <f>IF(1=1,IF(F171="","",IF(G171="","",IFERROR(INDEX(E384:E428,MATCH(AE171,B384:B428,0)),G171&amp;""))),N("W6"))</f>
        <v/>
      </c>
      <c r="Z171" s="142" t="str">
        <f>IF(1=1,IF(X171="","",IF(AND(ISNUMBER(X171),X171&lt;1,Y171="kg"),MAX(1,ROUND(X171*1000,0)),IF(AND(ISNUMBER(X171),X171&lt;1,Y171="L"),MAX(1,ROUND(X171*100,0)),ROUND(X171,3)))),N("X20"))</f>
        <v/>
      </c>
      <c r="AA171" s="143" t="str">
        <f>IF(1=1,IF(X171="","",IF(AND(ISNUMBER(X171),X171&lt;1,Y171="kg"),"g",IF(AND(ISNUMBER(X171),X171&lt;1,Y171="L"),"cl",Y171))),N("Y20"))</f>
        <v/>
      </c>
      <c r="AB171" s="123" t="str">
        <f>IF(1=1,IF(E171="","",IF(F171="","A CONTROLER",IF(NOT(ISNUMBER(F171)),"TEXTE",IF(OR(W171="",W171&lt;=0),"COMMANDE COUVERTS INCOMPLETE",IF(G171="","UNITE MANQUANTE",IF(COUNTIF(B384:B428,AE171)=0,"UNITE A CONTROLER","OK")))))),N("Z6"))</f>
        <v/>
      </c>
      <c r="AD171" s="144" t="str">
        <f>IF(1=1,IF(E171="","",AD157),N("AB20"))</f>
        <v/>
      </c>
      <c r="AE171" s="125" t="str">
        <f>IF(1=1,IF(G171="","",UPPER(TRIM(SUBSTITUTE(SUBSTITUTE(G171&amp;"",CHAR(160)," ")," "," ")))),N("AC20"))</f>
        <v/>
      </c>
      <c r="AG171" s="4" t="s">
        <v>39</v>
      </c>
    </row>
    <row r="172" spans="1:33" ht="15.75" x14ac:dyDescent="0.25">
      <c r="A172" s="126" t="str">
        <f>IF(1=1,IF(E172="","",A157),N("A21"))</f>
        <v/>
      </c>
      <c r="B172" s="127" t="str">
        <f>IF(1=1,IF(E172="","",B157),N("B21"))</f>
        <v/>
      </c>
      <c r="C172" s="128"/>
      <c r="D172" s="129" t="str">
        <f>IF(ISBLANK(E172),"",LARGE(D157:D171,1)+1)</f>
        <v/>
      </c>
      <c r="E172" s="130"/>
      <c r="F172" s="131"/>
      <c r="G172" s="170"/>
      <c r="H172" s="105"/>
      <c r="I172" s="132" t="str">
        <f>IF(1=1,IF(E172="","",I157),N("H21"))</f>
        <v/>
      </c>
      <c r="J172" s="133" t="str">
        <f>IF(1=1,IF(E172="","",J157),N("I21"))</f>
        <v/>
      </c>
      <c r="K172" s="134" t="str">
        <f>IF(1=1,IF(E172="","",K157),N("J21"))</f>
        <v/>
      </c>
      <c r="L172" s="135" t="str">
        <f>IF(1=1,IF(OR(J172="",O172="",NOT(ISNUMBER(J172)),NOT(ISNUMBER(O172)),J172=0),"",O172/J172),N("L21"))</f>
        <v/>
      </c>
      <c r="M172" s="136" t="str">
        <f>IF(1=1,IF(OR(L172="",NOT(ISNUMBER(F172))),"",F172*L172*IFERROR(INDEX(D384:D428,MATCH(AE172,B384:B428,0)),1)),N("M13"))</f>
        <v/>
      </c>
      <c r="N172" s="137" t="str">
        <f>IF(1=1,IF(F172="","",IF(G172="","",IFERROR(INDEX(E384:E428,MATCH(AE172,B384:B428,0)),G172&amp;""))),N("N6"))</f>
        <v/>
      </c>
      <c r="O172" s="138" t="str">
        <f>IF(1=1,IF(E172="","",O157),N("K21"))</f>
        <v/>
      </c>
      <c r="P172" s="139" t="str">
        <f>IF(1=1,IF(M172="","",IF(AND(ISNUMBER(M172),M172&lt;1,N172="kg"),MAX(1,ROUND(M172*1000,0)),IF(AND(ISNUMBER(M172),M172&lt;1,N172="L"),MAX(1,ROUND(M172*100,0)),ROUND(M172,3)))),N("O21"))</f>
        <v/>
      </c>
      <c r="Q172" s="140" t="str">
        <f>IF(1=1,IF(M172="","",IF(AND(ISNUMBER(M172),M172&lt;1,N172="kg"),"g",IF(AND(ISNUMBER(M172),M172&lt;1,N172="L"),"cl",N172))),N("P21"))</f>
        <v/>
      </c>
      <c r="R172" s="161" t="str">
        <f>IF(1=1,IF(E172="","",IF(F172="","A CONTROLER",IF(NOT(ISNUMBER(F172)),"TEXTE",IF(OR(L172="",L172&lt;=0),"COMMANDE PRINCIPALE INCOMPLETE",IF(G172="","UNITE MANQUANTE",IF(COUNTIF(B384:B428,AE172)=0,"UNITE A CONTROLER","OK")))))),N("Q9"))</f>
        <v/>
      </c>
      <c r="S172" s="105"/>
      <c r="T172" s="141">
        <f t="shared" si="15"/>
        <v>0</v>
      </c>
      <c r="U172" s="133" t="str">
        <f>IF(1=1,IF(E172="","",U157),N("S21"))</f>
        <v/>
      </c>
      <c r="V172" s="133" t="str">
        <f>IF(1=1,IF(E172="","",V157),N("T21"))</f>
        <v/>
      </c>
      <c r="W172" s="135" t="str">
        <f>IF(1=1,IF(OR(U172="",V172="",NOT(ISNUMBER(U172)),NOT(ISNUMBER(V172)),U172=0),"",V172/U172),N("U21"))</f>
        <v/>
      </c>
      <c r="X172" s="136" t="str">
        <f>IF(1=1,IF(OR(W172="",NOT(ISNUMBER(F172))),"",F172*W172*IFERROR(INDEX(D384:D428,MATCH(AE172,B384:B428,0)),1)),N("V7"))</f>
        <v/>
      </c>
      <c r="Y172" s="137" t="str">
        <f>IF(1=1,IF(F172="","",IF(G172="","",IFERROR(INDEX(E384:E428,MATCH(AE172,B384:B428,0)),G172&amp;""))),N("W6"))</f>
        <v/>
      </c>
      <c r="Z172" s="142" t="str">
        <f>IF(1=1,IF(X172="","",IF(AND(ISNUMBER(X172),X172&lt;1,Y172="kg"),MAX(1,ROUND(X172*1000,0)),IF(AND(ISNUMBER(X172),X172&lt;1,Y172="L"),MAX(1,ROUND(X172*100,0)),ROUND(X172,3)))),N("X21"))</f>
        <v/>
      </c>
      <c r="AA172" s="143" t="str">
        <f>IF(1=1,IF(X172="","",IF(AND(ISNUMBER(X172),X172&lt;1,Y172="kg"),"g",IF(AND(ISNUMBER(X172),X172&lt;1,Y172="L"),"cl",Y172))),N("Y21"))</f>
        <v/>
      </c>
      <c r="AB172" s="123" t="str">
        <f>IF(1=1,IF(E172="","",IF(F172="","A CONTROLER",IF(NOT(ISNUMBER(F172)),"TEXTE",IF(OR(W172="",W172&lt;=0),"COMMANDE COUVERTS INCOMPLETE",IF(G172="","UNITE MANQUANTE",IF(COUNTIF(B384:B428,AE172)=0,"UNITE A CONTROLER","OK")))))),N("Z6"))</f>
        <v/>
      </c>
      <c r="AD172" s="144" t="str">
        <f>IF(1=1,IF(E172="","",AD157),N("AB21"))</f>
        <v/>
      </c>
      <c r="AE172" s="125" t="str">
        <f>IF(1=1,IF(G172="","",UPPER(TRIM(SUBSTITUTE(SUBSTITUTE(G172&amp;"",CHAR(160)," ")," "," ")))),N("AC21"))</f>
        <v/>
      </c>
      <c r="AG172" s="4" t="s">
        <v>40</v>
      </c>
    </row>
    <row r="173" spans="1:33" ht="15.75" x14ac:dyDescent="0.25">
      <c r="A173" s="126" t="str">
        <f>IF(1=1,IF(E173="","",A157),N("A22"))</f>
        <v/>
      </c>
      <c r="B173" s="127" t="str">
        <f>IF(1=1,IF(E173="","",B157),N("B22"))</f>
        <v/>
      </c>
      <c r="C173" s="128"/>
      <c r="D173" s="129" t="str">
        <f>IF(ISBLANK(E173),"",LARGE(D157:D172,1)+1)</f>
        <v/>
      </c>
      <c r="E173" s="130"/>
      <c r="F173" s="131"/>
      <c r="G173" s="170"/>
      <c r="H173" s="105"/>
      <c r="I173" s="132" t="str">
        <f>IF(1=1,IF(E173="","",I157),N("H22"))</f>
        <v/>
      </c>
      <c r="J173" s="133" t="str">
        <f>IF(1=1,IF(E173="","",J157),N("I22"))</f>
        <v/>
      </c>
      <c r="K173" s="134" t="str">
        <f>IF(1=1,IF(E173="","",K157),N("J22"))</f>
        <v/>
      </c>
      <c r="L173" s="135" t="str">
        <f>IF(1=1,IF(OR(J173="",O173="",NOT(ISNUMBER(J173)),NOT(ISNUMBER(O173)),J173=0),"",O173/J173),N("L22"))</f>
        <v/>
      </c>
      <c r="M173" s="136" t="str">
        <f>IF(1=1,IF(OR(L173="",NOT(ISNUMBER(F173))),"",F173*L173*IFERROR(INDEX(D384:D428,MATCH(AE173,B384:B428,0)),1)),N("M13"))</f>
        <v/>
      </c>
      <c r="N173" s="137" t="str">
        <f>IF(1=1,IF(F173="","",IF(G173="","",IFERROR(INDEX(E384:E428,MATCH(AE173,B384:B428,0)),G173&amp;""))),N("N6"))</f>
        <v/>
      </c>
      <c r="O173" s="138" t="str">
        <f>IF(1=1,IF(E173="","",O157),N("K22"))</f>
        <v/>
      </c>
      <c r="P173" s="139" t="str">
        <f>IF(1=1,IF(M173="","",IF(AND(ISNUMBER(M173),M173&lt;1,N173="kg"),MAX(1,ROUND(M173*1000,0)),IF(AND(ISNUMBER(M173),M173&lt;1,N173="L"),MAX(1,ROUND(M173*100,0)),ROUND(M173,3)))),N("O22"))</f>
        <v/>
      </c>
      <c r="Q173" s="140" t="str">
        <f>IF(1=1,IF(M173="","",IF(AND(ISNUMBER(M173),M173&lt;1,N173="kg"),"g",IF(AND(ISNUMBER(M173),M173&lt;1,N173="L"),"cl",N173))),N("P22"))</f>
        <v/>
      </c>
      <c r="R173" s="161" t="str">
        <f>IF(1=1,IF(E173="","",IF(F173="","A CONTROLER",IF(NOT(ISNUMBER(F173)),"TEXTE",IF(OR(L173="",L173&lt;=0),"COMMANDE PRINCIPALE INCOMPLETE",IF(G173="","UNITE MANQUANTE",IF(COUNTIF(B384:B428,AE173)=0,"UNITE A CONTROLER","OK")))))),N("Q9"))</f>
        <v/>
      </c>
      <c r="S173" s="105"/>
      <c r="T173" s="141">
        <f t="shared" si="15"/>
        <v>0</v>
      </c>
      <c r="U173" s="133" t="str">
        <f>IF(1=1,IF(E173="","",U157),N("S22"))</f>
        <v/>
      </c>
      <c r="V173" s="133" t="str">
        <f>IF(1=1,IF(E173="","",V157),N("T22"))</f>
        <v/>
      </c>
      <c r="W173" s="135" t="str">
        <f>IF(1=1,IF(OR(U173="",V173="",NOT(ISNUMBER(U173)),NOT(ISNUMBER(V173)),U173=0),"",V173/U173),N("U22"))</f>
        <v/>
      </c>
      <c r="X173" s="136" t="str">
        <f>IF(1=1,IF(OR(W173="",NOT(ISNUMBER(F173))),"",F173*W173*IFERROR(INDEX(D384:D428,MATCH(AE173,B384:B428,0)),1)),N("V7"))</f>
        <v/>
      </c>
      <c r="Y173" s="137" t="str">
        <f>IF(1=1,IF(F173="","",IF(G173="","",IFERROR(INDEX(E384:E428,MATCH(AE173,B384:B428,0)),G173&amp;""))),N("W6"))</f>
        <v/>
      </c>
      <c r="Z173" s="142" t="str">
        <f>IF(1=1,IF(X173="","",IF(AND(ISNUMBER(X173),X173&lt;1,Y173="kg"),MAX(1,ROUND(X173*1000,0)),IF(AND(ISNUMBER(X173),X173&lt;1,Y173="L"),MAX(1,ROUND(X173*100,0)),ROUND(X173,3)))),N("X22"))</f>
        <v/>
      </c>
      <c r="AA173" s="143" t="str">
        <f>IF(1=1,IF(X173="","",IF(AND(ISNUMBER(X173),X173&lt;1,Y173="kg"),"g",IF(AND(ISNUMBER(X173),X173&lt;1,Y173="L"),"cl",Y173))),N("Y22"))</f>
        <v/>
      </c>
      <c r="AB173" s="123" t="str">
        <f>IF(1=1,IF(E173="","",IF(F173="","A CONTROLER",IF(NOT(ISNUMBER(F173)),"TEXTE",IF(OR(W173="",W173&lt;=0),"COMMANDE COUVERTS INCOMPLETE",IF(G173="","UNITE MANQUANTE",IF(COUNTIF(B384:B428,AE173)=0,"UNITE A CONTROLER","OK")))))),N("Z6"))</f>
        <v/>
      </c>
      <c r="AD173" s="144" t="str">
        <f>IF(1=1,IF(E173="","",AD157),N("AB22"))</f>
        <v/>
      </c>
      <c r="AE173" s="125" t="str">
        <f>IF(1=1,IF(G173="","",UPPER(TRIM(SUBSTITUTE(SUBSTITUTE(G173&amp;"",CHAR(160)," ")," "," ")))),N("AC22"))</f>
        <v/>
      </c>
      <c r="AG173" s="4" t="s">
        <v>41</v>
      </c>
    </row>
    <row r="174" spans="1:33" ht="15.75" x14ac:dyDescent="0.25">
      <c r="A174" s="126" t="str">
        <f>IF(1=1,IF(E174="","",A157),N("A23"))</f>
        <v/>
      </c>
      <c r="B174" s="127" t="str">
        <f>IF(1=1,IF(E174="","",B157),N("B23"))</f>
        <v/>
      </c>
      <c r="C174" s="128"/>
      <c r="D174" s="129" t="str">
        <f>IF(ISBLANK(E174),"",LARGE(D157:D173,1)+1)</f>
        <v/>
      </c>
      <c r="E174" s="130"/>
      <c r="F174" s="131"/>
      <c r="G174" s="170"/>
      <c r="H174" s="105"/>
      <c r="I174" s="132" t="str">
        <f>IF(1=1,IF(E174="","",I157),N("H23"))</f>
        <v/>
      </c>
      <c r="J174" s="133" t="str">
        <f>IF(1=1,IF(E174="","",J157),N("I23"))</f>
        <v/>
      </c>
      <c r="K174" s="134" t="str">
        <f>IF(1=1,IF(E174="","",K157),N("J23"))</f>
        <v/>
      </c>
      <c r="L174" s="135" t="str">
        <f>IF(1=1,IF(OR(J174="",O174="",NOT(ISNUMBER(J174)),NOT(ISNUMBER(O174)),J174=0),"",O174/J174),N("L23"))</f>
        <v/>
      </c>
      <c r="M174" s="136" t="str">
        <f>IF(1=1,IF(OR(L174="",NOT(ISNUMBER(F174))),"",F174*L174*IFERROR(INDEX(D384:D428,MATCH(AE174,B384:B428,0)),1)),N("M13"))</f>
        <v/>
      </c>
      <c r="N174" s="137" t="str">
        <f>IF(1=1,IF(F174="","",IF(G174="","",IFERROR(INDEX(E384:E428,MATCH(AE174,B384:B428,0)),G174&amp;""))),N("N6"))</f>
        <v/>
      </c>
      <c r="O174" s="138" t="str">
        <f>IF(1=1,IF(E174="","",O157),N("K23"))</f>
        <v/>
      </c>
      <c r="P174" s="139" t="str">
        <f>IF(1=1,IF(M174="","",IF(AND(ISNUMBER(M174),M174&lt;1,N174="kg"),MAX(1,ROUND(M174*1000,0)),IF(AND(ISNUMBER(M174),M174&lt;1,N174="L"),MAX(1,ROUND(M174*100,0)),ROUND(M174,3)))),N("O23"))</f>
        <v/>
      </c>
      <c r="Q174" s="140" t="str">
        <f>IF(1=1,IF(M174="","",IF(AND(ISNUMBER(M174),M174&lt;1,N174="kg"),"g",IF(AND(ISNUMBER(M174),M174&lt;1,N174="L"),"cl",N174))),N("P23"))</f>
        <v/>
      </c>
      <c r="R174" s="161" t="str">
        <f>IF(1=1,IF(E174="","",IF(F174="","A CONTROLER",IF(NOT(ISNUMBER(F174)),"TEXTE",IF(OR(L174="",L174&lt;=0),"COMMANDE PRINCIPALE INCOMPLETE",IF(G174="","UNITE MANQUANTE",IF(COUNTIF(B384:B428,AE174)=0,"UNITE A CONTROLER","OK")))))),N("Q9"))</f>
        <v/>
      </c>
      <c r="S174" s="105"/>
      <c r="T174" s="141">
        <f t="shared" si="15"/>
        <v>0</v>
      </c>
      <c r="U174" s="133" t="str">
        <f>IF(1=1,IF(E174="","",U157),N("S23"))</f>
        <v/>
      </c>
      <c r="V174" s="133" t="str">
        <f>IF(1=1,IF(E174="","",V157),N("T23"))</f>
        <v/>
      </c>
      <c r="W174" s="135" t="str">
        <f>IF(1=1,IF(OR(U174="",V174="",NOT(ISNUMBER(U174)),NOT(ISNUMBER(V174)),U174=0),"",V174/U174),N("U23"))</f>
        <v/>
      </c>
      <c r="X174" s="136" t="str">
        <f>IF(1=1,IF(OR(W174="",NOT(ISNUMBER(F174))),"",F174*W174*IFERROR(INDEX(D384:D428,MATCH(AE174,B384:B428,0)),1)),N("V7"))</f>
        <v/>
      </c>
      <c r="Y174" s="137" t="str">
        <f>IF(1=1,IF(F174="","",IF(G174="","",IFERROR(INDEX(E384:E428,MATCH(AE174,B384:B428,0)),G174&amp;""))),N("W6"))</f>
        <v/>
      </c>
      <c r="Z174" s="142" t="str">
        <f>IF(1=1,IF(X174="","",IF(AND(ISNUMBER(X174),X174&lt;1,Y174="kg"),MAX(1,ROUND(X174*1000,0)),IF(AND(ISNUMBER(X174),X174&lt;1,Y174="L"),MAX(1,ROUND(X174*100,0)),ROUND(X174,3)))),N("X23"))</f>
        <v/>
      </c>
      <c r="AA174" s="143" t="str">
        <f>IF(1=1,IF(X174="","",IF(AND(ISNUMBER(X174),X174&lt;1,Y174="kg"),"g",IF(AND(ISNUMBER(X174),X174&lt;1,Y174="L"),"cl",Y174))),N("Y23"))</f>
        <v/>
      </c>
      <c r="AB174" s="123" t="str">
        <f>IF(1=1,IF(E174="","",IF(F174="","A CONTROLER",IF(NOT(ISNUMBER(F174)),"TEXTE",IF(OR(W174="",W174&lt;=0),"COMMANDE COUVERTS INCOMPLETE",IF(G174="","UNITE MANQUANTE",IF(COUNTIF(B384:B428,AE174)=0,"UNITE A CONTROLER","OK")))))),N("Z6"))</f>
        <v/>
      </c>
      <c r="AD174" s="144" t="str">
        <f>IF(1=1,IF(E174="","",AD157),N("AB23"))</f>
        <v/>
      </c>
      <c r="AE174" s="125" t="str">
        <f>IF(1=1,IF(G174="","",UPPER(TRIM(SUBSTITUTE(SUBSTITUTE(G174&amp;"",CHAR(160)," ")," "," ")))),N("AC23"))</f>
        <v/>
      </c>
      <c r="AG174" s="5" t="s">
        <v>42</v>
      </c>
    </row>
    <row r="175" spans="1:33" ht="15.75" x14ac:dyDescent="0.25">
      <c r="A175" s="126" t="str">
        <f>IF(1=1,IF(E175="","",A157),N("A24"))</f>
        <v/>
      </c>
      <c r="B175" s="127" t="str">
        <f>IF(1=1,IF(E175="","",B157),N("B24"))</f>
        <v/>
      </c>
      <c r="C175" s="128"/>
      <c r="D175" s="129" t="str">
        <f>IF(ISBLANK(E175),"",LARGE(D157:D174,1)+1)</f>
        <v/>
      </c>
      <c r="E175" s="130"/>
      <c r="F175" s="131"/>
      <c r="G175" s="170"/>
      <c r="H175" s="105"/>
      <c r="I175" s="132" t="str">
        <f>IF(1=1,IF(E175="","",I157),N("H24"))</f>
        <v/>
      </c>
      <c r="J175" s="133" t="str">
        <f>IF(1=1,IF(E175="","",J157),N("I24"))</f>
        <v/>
      </c>
      <c r="K175" s="134" t="str">
        <f>IF(1=1,IF(E175="","",K157),N("J24"))</f>
        <v/>
      </c>
      <c r="L175" s="135" t="str">
        <f>IF(1=1,IF(OR(J175="",O175="",NOT(ISNUMBER(J175)),NOT(ISNUMBER(O175)),J175=0),"",O175/J175),N("L24"))</f>
        <v/>
      </c>
      <c r="M175" s="136" t="str">
        <f>IF(1=1,IF(OR(L175="",NOT(ISNUMBER(F175))),"",F175*L175*IFERROR(INDEX(D384:D428,MATCH(AE175,B384:B428,0)),1)),N("M13"))</f>
        <v/>
      </c>
      <c r="N175" s="137" t="str">
        <f>IF(1=1,IF(F175="","",IF(G175="","",IFERROR(INDEX(E384:E428,MATCH(AE175,B384:B428,0)),G175&amp;""))),N("N6"))</f>
        <v/>
      </c>
      <c r="O175" s="138" t="str">
        <f>IF(1=1,IF(E175="","",O157),N("K24"))</f>
        <v/>
      </c>
      <c r="P175" s="139" t="str">
        <f>IF(1=1,IF(M175="","",IF(AND(ISNUMBER(M175),M175&lt;1,N175="kg"),MAX(1,ROUND(M175*1000,0)),IF(AND(ISNUMBER(M175),M175&lt;1,N175="L"),MAX(1,ROUND(M175*100,0)),ROUND(M175,3)))),N("O24"))</f>
        <v/>
      </c>
      <c r="Q175" s="140" t="str">
        <f>IF(1=1,IF(M175="","",IF(AND(ISNUMBER(M175),M175&lt;1,N175="kg"),"g",IF(AND(ISNUMBER(M175),M175&lt;1,N175="L"),"cl",N175))),N("P24"))</f>
        <v/>
      </c>
      <c r="R175" s="161" t="str">
        <f>IF(1=1,IF(E175="","",IF(F175="","A CONTROLER",IF(NOT(ISNUMBER(F175)),"TEXTE",IF(OR(L175="",L175&lt;=0),"COMMANDE PRINCIPALE INCOMPLETE",IF(G175="","UNITE MANQUANTE",IF(COUNTIF(B384:B428,AE175)=0,"UNITE A CONTROLER","OK")))))),N("Q9"))</f>
        <v/>
      </c>
      <c r="S175" s="105"/>
      <c r="T175" s="141">
        <f t="shared" si="15"/>
        <v>0</v>
      </c>
      <c r="U175" s="133" t="str">
        <f>IF(1=1,IF(E175="","",U157),N("S24"))</f>
        <v/>
      </c>
      <c r="V175" s="133" t="str">
        <f>IF(1=1,IF(E175="","",V157),N("T24"))</f>
        <v/>
      </c>
      <c r="W175" s="135" t="str">
        <f>IF(1=1,IF(OR(U175="",V175="",NOT(ISNUMBER(U175)),NOT(ISNUMBER(V175)),U175=0),"",V175/U175),N("U24"))</f>
        <v/>
      </c>
      <c r="X175" s="136" t="str">
        <f>IF(1=1,IF(OR(W175="",NOT(ISNUMBER(F175))),"",F175*W175*IFERROR(INDEX(D384:D428,MATCH(AE175,B384:B428,0)),1)),N("V7"))</f>
        <v/>
      </c>
      <c r="Y175" s="137" t="str">
        <f>IF(1=1,IF(F175="","",IF(G175="","",IFERROR(INDEX(E384:E428,MATCH(AE175,B384:B428,0)),G175&amp;""))),N("W6"))</f>
        <v/>
      </c>
      <c r="Z175" s="142" t="str">
        <f>IF(1=1,IF(X175="","",IF(AND(ISNUMBER(X175),X175&lt;1,Y175="kg"),MAX(1,ROUND(X175*1000,0)),IF(AND(ISNUMBER(X175),X175&lt;1,Y175="L"),MAX(1,ROUND(X175*100,0)),ROUND(X175,3)))),N("X24"))</f>
        <v/>
      </c>
      <c r="AA175" s="143" t="str">
        <f>IF(1=1,IF(X175="","",IF(AND(ISNUMBER(X175),X175&lt;1,Y175="kg"),"g",IF(AND(ISNUMBER(X175),X175&lt;1,Y175="L"),"cl",Y175))),N("Y24"))</f>
        <v/>
      </c>
      <c r="AB175" s="123" t="str">
        <f>IF(1=1,IF(E175="","",IF(F175="","A CONTROLER",IF(NOT(ISNUMBER(F175)),"TEXTE",IF(OR(W175="",W175&lt;=0),"COMMANDE COUVERTS INCOMPLETE",IF(G175="","UNITE MANQUANTE",IF(COUNTIF(B384:B428,AE175)=0,"UNITE A CONTROLER","OK")))))),N("Z6"))</f>
        <v/>
      </c>
      <c r="AD175" s="144" t="str">
        <f>IF(1=1,IF(E175="","",AD157),N("AB24"))</f>
        <v/>
      </c>
      <c r="AE175" s="125" t="str">
        <f>IF(1=1,IF(G175="","",UPPER(TRIM(SUBSTITUTE(SUBSTITUTE(G175&amp;"",CHAR(160)," ")," "," ")))),N("AC24"))</f>
        <v/>
      </c>
      <c r="AG175" s="5" t="s">
        <v>43</v>
      </c>
    </row>
    <row r="176" spans="1:33" ht="15.75" x14ac:dyDescent="0.25">
      <c r="A176" s="126" t="str">
        <f>IF(1=1,IF(E176="","",A157),N("A25"))</f>
        <v/>
      </c>
      <c r="B176" s="127" t="str">
        <f>IF(1=1,IF(E176="","",B157),N("B25"))</f>
        <v/>
      </c>
      <c r="C176" s="128"/>
      <c r="D176" s="129" t="str">
        <f>IF(ISBLANK(E176),"",LARGE(D157:D175,1)+1)</f>
        <v/>
      </c>
      <c r="E176" s="130"/>
      <c r="F176" s="131"/>
      <c r="G176" s="170"/>
      <c r="H176" s="105"/>
      <c r="I176" s="132" t="str">
        <f>IF(1=1,IF(E176="","",I157),N("H25"))</f>
        <v/>
      </c>
      <c r="J176" s="133" t="str">
        <f>IF(1=1,IF(E176="","",J157),N("I25"))</f>
        <v/>
      </c>
      <c r="K176" s="134" t="str">
        <f>IF(1=1,IF(E176="","",K157),N("J25"))</f>
        <v/>
      </c>
      <c r="L176" s="135" t="str">
        <f>IF(1=1,IF(OR(J176="",O176="",NOT(ISNUMBER(J176)),NOT(ISNUMBER(O176)),J176=0),"",O176/J176),N("L25"))</f>
        <v/>
      </c>
      <c r="M176" s="136" t="str">
        <f>IF(1=1,IF(OR(L176="",NOT(ISNUMBER(F176))),"",F176*L176*IFERROR(INDEX(D384:D428,MATCH(AE176,B384:B428,0)),1)),N("M13"))</f>
        <v/>
      </c>
      <c r="N176" s="137" t="str">
        <f>IF(1=1,IF(F176="","",IF(G176="","",IFERROR(INDEX(E384:E428,MATCH(AE176,B384:B428,0)),G176&amp;""))),N("N6"))</f>
        <v/>
      </c>
      <c r="O176" s="138" t="str">
        <f>IF(1=1,IF(E176="","",O157),N("K25"))</f>
        <v/>
      </c>
      <c r="P176" s="139" t="str">
        <f>IF(1=1,IF(M176="","",IF(AND(ISNUMBER(M176),M176&lt;1,N176="kg"),MAX(1,ROUND(M176*1000,0)),IF(AND(ISNUMBER(M176),M176&lt;1,N176="L"),MAX(1,ROUND(M176*100,0)),ROUND(M176,3)))),N("O25"))</f>
        <v/>
      </c>
      <c r="Q176" s="140" t="str">
        <f>IF(1=1,IF(M176="","",IF(AND(ISNUMBER(M176),M176&lt;1,N176="kg"),"g",IF(AND(ISNUMBER(M176),M176&lt;1,N176="L"),"cl",N176))),N("P25"))</f>
        <v/>
      </c>
      <c r="R176" s="161" t="str">
        <f>IF(1=1,IF(E176="","",IF(F176="","A CONTROLER",IF(NOT(ISNUMBER(F176)),"TEXTE",IF(OR(L176="",L176&lt;=0),"COMMANDE PRINCIPALE INCOMPLETE",IF(G176="","UNITE MANQUANTE",IF(COUNTIF(B384:B428,AE176)=0,"UNITE A CONTROLER","OK")))))),N("Q9"))</f>
        <v/>
      </c>
      <c r="S176" s="105"/>
      <c r="T176" s="141">
        <f t="shared" si="15"/>
        <v>0</v>
      </c>
      <c r="U176" s="133" t="str">
        <f>IF(1=1,IF(E176="","",U157),N("S25"))</f>
        <v/>
      </c>
      <c r="V176" s="133" t="str">
        <f>IF(1=1,IF(E176="","",V157),N("T25"))</f>
        <v/>
      </c>
      <c r="W176" s="135" t="str">
        <f>IF(1=1,IF(OR(U176="",V176="",NOT(ISNUMBER(U176)),NOT(ISNUMBER(V176)),U176=0),"",V176/U176),N("U25"))</f>
        <v/>
      </c>
      <c r="X176" s="136" t="str">
        <f>IF(1=1,IF(OR(W176="",NOT(ISNUMBER(F176))),"",F176*W176*IFERROR(INDEX(D384:D428,MATCH(AE176,B384:B428,0)),1)),N("V7"))</f>
        <v/>
      </c>
      <c r="Y176" s="137" t="str">
        <f>IF(1=1,IF(F176="","",IF(G176="","",IFERROR(INDEX(E384:E428,MATCH(AE176,B384:B428,0)),G176&amp;""))),N("W6"))</f>
        <v/>
      </c>
      <c r="Z176" s="142" t="str">
        <f>IF(1=1,IF(X176="","",IF(AND(ISNUMBER(X176),X176&lt;1,Y176="kg"),MAX(1,ROUND(X176*1000,0)),IF(AND(ISNUMBER(X176),X176&lt;1,Y176="L"),MAX(1,ROUND(X176*100,0)),ROUND(X176,3)))),N("X25"))</f>
        <v/>
      </c>
      <c r="AA176" s="143" t="str">
        <f>IF(1=1,IF(X176="","",IF(AND(ISNUMBER(X176),X176&lt;1,Y176="kg"),"g",IF(AND(ISNUMBER(X176),X176&lt;1,Y176="L"),"cl",Y176))),N("Y25"))</f>
        <v/>
      </c>
      <c r="AB176" s="123" t="str">
        <f>IF(1=1,IF(E176="","",IF(F176="","A CONTROLER",IF(NOT(ISNUMBER(F176)),"TEXTE",IF(OR(W176="",W176&lt;=0),"COMMANDE COUVERTS INCOMPLETE",IF(G176="","UNITE MANQUANTE",IF(COUNTIF(B384:B428,AE176)=0,"UNITE A CONTROLER","OK")))))),N("Z6"))</f>
        <v/>
      </c>
      <c r="AD176" s="144" t="str">
        <f>IF(1=1,IF(E176="","",AD157),N("AB25"))</f>
        <v/>
      </c>
      <c r="AE176" s="125" t="str">
        <f>IF(1=1,IF(G176="","",UPPER(TRIM(SUBSTITUTE(SUBSTITUTE(G176&amp;"",CHAR(160)," ")," "," ")))),N("AC25"))</f>
        <v/>
      </c>
      <c r="AG176" s="5" t="s">
        <v>44</v>
      </c>
    </row>
    <row r="177" spans="1:33" ht="15.75" x14ac:dyDescent="0.25">
      <c r="A177" s="126" t="str">
        <f>IF(1=1,IF(E177="","",A157),N("A26"))</f>
        <v/>
      </c>
      <c r="B177" s="127" t="str">
        <f>IF(1=1,IF(E177="","",B157),N("B26"))</f>
        <v/>
      </c>
      <c r="C177" s="128"/>
      <c r="D177" s="129" t="str">
        <f>IF(ISBLANK(E177),"",LARGE(D157:D176,1)+1)</f>
        <v/>
      </c>
      <c r="E177" s="130"/>
      <c r="F177" s="131"/>
      <c r="G177" s="170"/>
      <c r="H177" s="105"/>
      <c r="I177" s="132" t="str">
        <f>IF(1=1,IF(E177="","",I157),N("H26"))</f>
        <v/>
      </c>
      <c r="J177" s="133" t="str">
        <f>IF(1=1,IF(E177="","",J157),N("I26"))</f>
        <v/>
      </c>
      <c r="K177" s="134" t="str">
        <f>IF(1=1,IF(E177="","",K157),N("J26"))</f>
        <v/>
      </c>
      <c r="L177" s="135" t="str">
        <f>IF(1=1,IF(OR(J177="",O177="",NOT(ISNUMBER(J177)),NOT(ISNUMBER(O177)),J177=0),"",O177/J177),N("L26"))</f>
        <v/>
      </c>
      <c r="M177" s="136" t="str">
        <f>IF(1=1,IF(OR(L177="",NOT(ISNUMBER(F177))),"",F177*L177*IFERROR(INDEX(D384:D428,MATCH(AE177,B384:B428,0)),1)),N("M13"))</f>
        <v/>
      </c>
      <c r="N177" s="137" t="str">
        <f>IF(1=1,IF(F177="","",IF(G177="","",IFERROR(INDEX(E384:E428,MATCH(AE177,B384:B428,0)),G177&amp;""))),N("N6"))</f>
        <v/>
      </c>
      <c r="O177" s="138" t="str">
        <f>IF(1=1,IF(E177="","",O157),N("K26"))</f>
        <v/>
      </c>
      <c r="P177" s="139" t="str">
        <f>IF(1=1,IF(M177="","",IF(AND(ISNUMBER(M177),M177&lt;1,N177="kg"),MAX(1,ROUND(M177*1000,0)),IF(AND(ISNUMBER(M177),M177&lt;1,N177="L"),MAX(1,ROUND(M177*100,0)),ROUND(M177,3)))),N("O26"))</f>
        <v/>
      </c>
      <c r="Q177" s="140" t="str">
        <f>IF(1=1,IF(M177="","",IF(AND(ISNUMBER(M177),M177&lt;1,N177="kg"),"g",IF(AND(ISNUMBER(M177),M177&lt;1,N177="L"),"cl",N177))),N("P26"))</f>
        <v/>
      </c>
      <c r="R177" s="161" t="str">
        <f>IF(1=1,IF(E177="","",IF(F177="","A CONTROLER",IF(NOT(ISNUMBER(F177)),"TEXTE",IF(OR(L177="",L177&lt;=0),"COMMANDE PRINCIPALE INCOMPLETE",IF(G177="","UNITE MANQUANTE",IF(COUNTIF(B384:B428,AE177)=0,"UNITE A CONTROLER","OK")))))),N("Q9"))</f>
        <v/>
      </c>
      <c r="S177" s="105"/>
      <c r="T177" s="141">
        <f t="shared" si="15"/>
        <v>0</v>
      </c>
      <c r="U177" s="133" t="str">
        <f>IF(1=1,IF(E177="","",U157),N("S26"))</f>
        <v/>
      </c>
      <c r="V177" s="133" t="str">
        <f>IF(1=1,IF(E177="","",V157),N("T26"))</f>
        <v/>
      </c>
      <c r="W177" s="135" t="str">
        <f>IF(1=1,IF(OR(U177="",V177="",NOT(ISNUMBER(U177)),NOT(ISNUMBER(V177)),U177=0),"",V177/U177),N("U26"))</f>
        <v/>
      </c>
      <c r="X177" s="136" t="str">
        <f>IF(1=1,IF(OR(W177="",NOT(ISNUMBER(F177))),"",F177*W177*IFERROR(INDEX(D384:D428,MATCH(AE177,B384:B428,0)),1)),N("V7"))</f>
        <v/>
      </c>
      <c r="Y177" s="137" t="str">
        <f>IF(1=1,IF(F177="","",IF(G177="","",IFERROR(INDEX(E384:E428,MATCH(AE177,B384:B428,0)),G177&amp;""))),N("W6"))</f>
        <v/>
      </c>
      <c r="Z177" s="142" t="str">
        <f>IF(1=1,IF(X177="","",IF(AND(ISNUMBER(X177),X177&lt;1,Y177="kg"),MAX(1,ROUND(X177*1000,0)),IF(AND(ISNUMBER(X177),X177&lt;1,Y177="L"),MAX(1,ROUND(X177*100,0)),ROUND(X177,3)))),N("X26"))</f>
        <v/>
      </c>
      <c r="AA177" s="143" t="str">
        <f>IF(1=1,IF(X177="","",IF(AND(ISNUMBER(X177),X177&lt;1,Y177="kg"),"g",IF(AND(ISNUMBER(X177),X177&lt;1,Y177="L"),"cl",Y177))),N("Y26"))</f>
        <v/>
      </c>
      <c r="AB177" s="123" t="str">
        <f>IF(1=1,IF(E177="","",IF(F177="","A CONTROLER",IF(NOT(ISNUMBER(F177)),"TEXTE",IF(OR(W177="",W177&lt;=0),"COMMANDE COUVERTS INCOMPLETE",IF(G177="","UNITE MANQUANTE",IF(COUNTIF(B384:B428,AE177)=0,"UNITE A CONTROLER","OK")))))),N("Z6"))</f>
        <v/>
      </c>
      <c r="AD177" s="144" t="str">
        <f>IF(1=1,IF(E177="","",AD157),N("AB26"))</f>
        <v/>
      </c>
      <c r="AE177" s="125" t="str">
        <f>IF(1=1,IF(G177="","",UPPER(TRIM(SUBSTITUTE(SUBSTITUTE(G177&amp;"",CHAR(160)," ")," "," ")))),N("AC26"))</f>
        <v/>
      </c>
      <c r="AG177" s="5" t="s">
        <v>45</v>
      </c>
    </row>
    <row r="178" spans="1:33" ht="15.75" x14ac:dyDescent="0.25">
      <c r="A178" s="126" t="str">
        <f>IF(1=1,IF(E178="","",A157),N("A27"))</f>
        <v/>
      </c>
      <c r="B178" s="127" t="str">
        <f>IF(1=1,IF(E178="","",B157),N("B27"))</f>
        <v/>
      </c>
      <c r="C178" s="127"/>
      <c r="D178" s="129" t="str">
        <f>IF(ISBLANK(E178),"",LARGE(D157:D177,1)+1)</f>
        <v/>
      </c>
      <c r="E178" s="130"/>
      <c r="F178" s="131"/>
      <c r="G178" s="170"/>
      <c r="H178" s="105"/>
      <c r="I178" s="132" t="str">
        <f>IF(1=1,IF(E178="","",I157),N("H27"))</f>
        <v/>
      </c>
      <c r="J178" s="133" t="str">
        <f>IF(1=1,IF(E178="","",J157),N("I27"))</f>
        <v/>
      </c>
      <c r="K178" s="134" t="str">
        <f>IF(1=1,IF(E178="","",K157),N("J27"))</f>
        <v/>
      </c>
      <c r="L178" s="135" t="str">
        <f>IF(1=1,IF(OR(J178="",O178="",NOT(ISNUMBER(J178)),NOT(ISNUMBER(O178)),J178=0),"",O178/J178),N("L27"))</f>
        <v/>
      </c>
      <c r="M178" s="136" t="str">
        <f>IF(1=1,IF(OR(L178="",NOT(ISNUMBER(F178))),"",F178*L178*IFERROR(INDEX(D384:D428,MATCH(AE178,B384:B428,0)),1)),N("M13"))</f>
        <v/>
      </c>
      <c r="N178" s="137" t="str">
        <f>IF(1=1,IF(F178="","",IF(G178="","",IFERROR(INDEX(E384:E428,MATCH(AE178,B384:B428,0)),G178&amp;""))),N("N6"))</f>
        <v/>
      </c>
      <c r="O178" s="138" t="str">
        <f>IF(1=1,IF(E178="","",O157),N("K27"))</f>
        <v/>
      </c>
      <c r="P178" s="139" t="str">
        <f>IF(1=1,IF(M178="","",IF(AND(ISNUMBER(M178),M178&lt;1,N178="kg"),MAX(1,ROUND(M178*1000,0)),IF(AND(ISNUMBER(M178),M178&lt;1,N178="L"),MAX(1,ROUND(M178*100,0)),ROUND(M178,3)))),N("O27"))</f>
        <v/>
      </c>
      <c r="Q178" s="140" t="str">
        <f>IF(1=1,IF(M178="","",IF(AND(ISNUMBER(M178),M178&lt;1,N178="kg"),"g",IF(AND(ISNUMBER(M178),M178&lt;1,N178="L"),"cl",N178))),N("P27"))</f>
        <v/>
      </c>
      <c r="R178" s="161" t="str">
        <f>IF(1=1,IF(E178="","",IF(F178="","A CONTROLER",IF(NOT(ISNUMBER(F178)),"TEXTE",IF(OR(L178="",L178&lt;=0),"COMMANDE PRINCIPALE INCOMPLETE",IF(G178="","UNITE MANQUANTE",IF(COUNTIF(B384:B428,AE178)=0,"UNITE A CONTROLER","OK")))))),N("Q9"))</f>
        <v/>
      </c>
      <c r="S178" s="105"/>
      <c r="T178" s="141">
        <f t="shared" si="15"/>
        <v>0</v>
      </c>
      <c r="U178" s="133" t="str">
        <f>IF(1=1,IF(E178="","",U157),N("S27"))</f>
        <v/>
      </c>
      <c r="V178" s="133" t="str">
        <f>IF(1=1,IF(E178="","",V157),N("T27"))</f>
        <v/>
      </c>
      <c r="W178" s="135" t="str">
        <f>IF(1=1,IF(OR(U178="",V178="",NOT(ISNUMBER(U178)),NOT(ISNUMBER(V178)),U178=0),"",V178/U178),N("U27"))</f>
        <v/>
      </c>
      <c r="X178" s="136" t="str">
        <f>IF(1=1,IF(OR(W178="",NOT(ISNUMBER(F178))),"",F178*W178*IFERROR(INDEX(D384:D428,MATCH(AE178,B384:B428,0)),1)),N("V7"))</f>
        <v/>
      </c>
      <c r="Y178" s="137" t="str">
        <f>IF(1=1,IF(F178="","",IF(G178="","",IFERROR(INDEX(E384:E428,MATCH(AE178,B384:B428,0)),G178&amp;""))),N("W6"))</f>
        <v/>
      </c>
      <c r="Z178" s="142" t="str">
        <f>IF(1=1,IF(X178="","",IF(AND(ISNUMBER(X178),X178&lt;1,Y178="kg"),MAX(1,ROUND(X178*1000,0)),IF(AND(ISNUMBER(X178),X178&lt;1,Y178="L"),MAX(1,ROUND(X178*100,0)),ROUND(X178,3)))),N("X27"))</f>
        <v/>
      </c>
      <c r="AA178" s="143" t="str">
        <f>IF(1=1,IF(X178="","",IF(AND(ISNUMBER(X178),X178&lt;1,Y178="kg"),"g",IF(AND(ISNUMBER(X178),X178&lt;1,Y178="L"),"cl",Y178))),N("Y27"))</f>
        <v/>
      </c>
      <c r="AB178" s="123" t="str">
        <f>IF(1=1,IF(E178="","",IF(F178="","A CONTROLER",IF(NOT(ISNUMBER(F178)),"TEXTE",IF(OR(W178="",W178&lt;=0),"COMMANDE COUVERTS INCOMPLETE",IF(G178="","UNITE MANQUANTE",IF(COUNTIF(B384:B428,AE178)=0,"UNITE A CONTROLER","OK")))))),N("Z6"))</f>
        <v/>
      </c>
      <c r="AD178" s="144" t="str">
        <f>IF(1=1,IF(E178="","",AD157),N("AB27"))</f>
        <v/>
      </c>
      <c r="AE178" s="125" t="str">
        <f>IF(1=1,IF(G178="","",UPPER(TRIM(SUBSTITUTE(SUBSTITUTE(G178&amp;"",CHAR(160)," ")," "," ")))),N("AC27"))</f>
        <v/>
      </c>
      <c r="AG178" s="5" t="s">
        <v>46</v>
      </c>
    </row>
    <row r="179" spans="1:33" ht="15.75" x14ac:dyDescent="0.25">
      <c r="A179" s="126" t="str">
        <f>IF(1=1,IF(E179="","",A157),N("A28"))</f>
        <v/>
      </c>
      <c r="B179" s="127" t="str">
        <f>IF(1=1,IF(E179="","",B157),N("B28"))</f>
        <v/>
      </c>
      <c r="C179" s="127"/>
      <c r="D179" s="129" t="str">
        <f>IF(ISBLANK(E179),"",LARGE(D157:D178,1)+1)</f>
        <v/>
      </c>
      <c r="E179" s="130"/>
      <c r="F179" s="131"/>
      <c r="G179" s="170"/>
      <c r="H179" s="105"/>
      <c r="I179" s="132" t="str">
        <f>IF(1=1,IF(E179="","",I157),N("H28"))</f>
        <v/>
      </c>
      <c r="J179" s="133" t="str">
        <f>IF(1=1,IF(E179="","",J157),N("I28"))</f>
        <v/>
      </c>
      <c r="K179" s="134" t="str">
        <f>IF(1=1,IF(E179="","",K157),N("J28"))</f>
        <v/>
      </c>
      <c r="L179" s="135" t="str">
        <f>IF(1=1,IF(OR(J179="",O179="",NOT(ISNUMBER(J179)),NOT(ISNUMBER(O179)),J179=0),"",O179/J179),N("L28"))</f>
        <v/>
      </c>
      <c r="M179" s="136" t="str">
        <f>IF(1=1,IF(OR(L179="",NOT(ISNUMBER(F179))),"",F179*L179*IFERROR(INDEX(D384:D428,MATCH(AE179,B384:B428,0)),1)),N("M13"))</f>
        <v/>
      </c>
      <c r="N179" s="137" t="str">
        <f>IF(1=1,IF(F179="","",IF(G179="","",IFERROR(INDEX(E384:E428,MATCH(AE179,B384:B428,0)),G179&amp;""))),N("N6"))</f>
        <v/>
      </c>
      <c r="O179" s="138" t="str">
        <f>IF(1=1,IF(E179="","",O157),N("K28"))</f>
        <v/>
      </c>
      <c r="P179" s="139" t="str">
        <f>IF(1=1,IF(M179="","",IF(AND(ISNUMBER(M179),M179&lt;1,N179="kg"),MAX(1,ROUND(M179*1000,0)),IF(AND(ISNUMBER(M179),M179&lt;1,N179="L"),MAX(1,ROUND(M179*100,0)),ROUND(M179,3)))),N("O28"))</f>
        <v/>
      </c>
      <c r="Q179" s="140" t="str">
        <f>IF(1=1,IF(M179="","",IF(AND(ISNUMBER(M179),M179&lt;1,N179="kg"),"g",IF(AND(ISNUMBER(M179),M179&lt;1,N179="L"),"cl",N179))),N("P28"))</f>
        <v/>
      </c>
      <c r="R179" s="161" t="str">
        <f>IF(1=1,IF(E179="","",IF(F179="","A CONTROLER",IF(NOT(ISNUMBER(F179)),"TEXTE",IF(OR(L179="",L179&lt;=0),"COMMANDE PRINCIPALE INCOMPLETE",IF(G179="","UNITE MANQUANTE",IF(COUNTIF(B384:B428,AE179)=0,"UNITE A CONTROLER","OK")))))),N("Q9"))</f>
        <v/>
      </c>
      <c r="S179" s="105"/>
      <c r="T179" s="141">
        <f t="shared" si="15"/>
        <v>0</v>
      </c>
      <c r="U179" s="133" t="str">
        <f>IF(1=1,IF(E179="","",U157),N("S28"))</f>
        <v/>
      </c>
      <c r="V179" s="133" t="str">
        <f>IF(1=1,IF(E179="","",V157),N("T28"))</f>
        <v/>
      </c>
      <c r="W179" s="135" t="str">
        <f>IF(1=1,IF(OR(U179="",V179="",NOT(ISNUMBER(U179)),NOT(ISNUMBER(V179)),U179=0),"",V179/U179),N("U28"))</f>
        <v/>
      </c>
      <c r="X179" s="136" t="str">
        <f>IF(1=1,IF(OR(W179="",NOT(ISNUMBER(F179))),"",F179*W179*IFERROR(INDEX(D384:D428,MATCH(AE179,B384:B428,0)),1)),N("V7"))</f>
        <v/>
      </c>
      <c r="Y179" s="137" t="str">
        <f>IF(1=1,IF(F179="","",IF(G179="","",IFERROR(INDEX(E384:E428,MATCH(AE179,B384:B428,0)),G179&amp;""))),N("W6"))</f>
        <v/>
      </c>
      <c r="Z179" s="142" t="str">
        <f>IF(1=1,IF(X179="","",IF(AND(ISNUMBER(X179),X179&lt;1,Y179="kg"),MAX(1,ROUND(X179*1000,0)),IF(AND(ISNUMBER(X179),X179&lt;1,Y179="L"),MAX(1,ROUND(X179*100,0)),ROUND(X179,3)))),N("X28"))</f>
        <v/>
      </c>
      <c r="AA179" s="143" t="str">
        <f>IF(1=1,IF(X179="","",IF(AND(ISNUMBER(X179),X179&lt;1,Y179="kg"),"g",IF(AND(ISNUMBER(X179),X179&lt;1,Y179="L"),"cl",Y179))),N("Y28"))</f>
        <v/>
      </c>
      <c r="AB179" s="123" t="str">
        <f>IF(1=1,IF(E179="","",IF(F179="","A CONTROLER",IF(NOT(ISNUMBER(F179)),"TEXTE",IF(OR(W179="",W179&lt;=0),"COMMANDE COUVERTS INCOMPLETE",IF(G179="","UNITE MANQUANTE",IF(COUNTIF(B384:B428,AE179)=0,"UNITE A CONTROLER","OK")))))),N("Z6"))</f>
        <v/>
      </c>
      <c r="AD179" s="144" t="str">
        <f>IF(1=1,IF(E179="","",AD157),N("AB28"))</f>
        <v/>
      </c>
      <c r="AE179" s="125" t="str">
        <f>IF(1=1,IF(G179="","",UPPER(TRIM(SUBSTITUTE(SUBSTITUTE(G179&amp;"",CHAR(160)," ")," "," ")))),N("AC28"))</f>
        <v/>
      </c>
      <c r="AG179" s="5" t="s">
        <v>47</v>
      </c>
    </row>
    <row r="180" spans="1:33" ht="15.75" x14ac:dyDescent="0.25">
      <c r="A180" s="126" t="str">
        <f>IF(1=1,IF(E180="","",A157),N("A29"))</f>
        <v/>
      </c>
      <c r="B180" s="127" t="str">
        <f>IF(1=1,IF(E180="","",B157),N("B29"))</f>
        <v/>
      </c>
      <c r="C180" s="127"/>
      <c r="D180" s="129" t="str">
        <f>IF(ISBLANK(E180),"",LARGE(D157:D179,1)+1)</f>
        <v/>
      </c>
      <c r="E180" s="130"/>
      <c r="F180" s="131"/>
      <c r="G180" s="170"/>
      <c r="H180" s="105"/>
      <c r="I180" s="132" t="str">
        <f>IF(1=1,IF(E180="","",I157),N("H29"))</f>
        <v/>
      </c>
      <c r="J180" s="133" t="str">
        <f>IF(1=1,IF(E180="","",J157),N("I29"))</f>
        <v/>
      </c>
      <c r="K180" s="134" t="str">
        <f>IF(1=1,IF(E180="","",K157),N("J29"))</f>
        <v/>
      </c>
      <c r="L180" s="135" t="str">
        <f>IF(1=1,IF(OR(J180="",O180="",NOT(ISNUMBER(J180)),NOT(ISNUMBER(O180)),J180=0),"",O180/J180),N("L29"))</f>
        <v/>
      </c>
      <c r="M180" s="136" t="str">
        <f>IF(1=1,IF(OR(L180="",NOT(ISNUMBER(F180))),"",F180*L180*IFERROR(INDEX(D384:D428,MATCH(AE180,B384:B428,0)),1)),N("M13"))</f>
        <v/>
      </c>
      <c r="N180" s="137" t="str">
        <f>IF(1=1,IF(F180="","",IF(G180="","",IFERROR(INDEX(E384:E428,MATCH(AE180,B384:B428,0)),G180&amp;""))),N("N6"))</f>
        <v/>
      </c>
      <c r="O180" s="138" t="str">
        <f>IF(1=1,IF(E180="","",O157),N("K29"))</f>
        <v/>
      </c>
      <c r="P180" s="139" t="str">
        <f>IF(1=1,IF(M180="","",IF(AND(ISNUMBER(M180),M180&lt;1,N180="kg"),MAX(1,ROUND(M180*1000,0)),IF(AND(ISNUMBER(M180),M180&lt;1,N180="L"),MAX(1,ROUND(M180*100,0)),ROUND(M180,3)))),N("O29"))</f>
        <v/>
      </c>
      <c r="Q180" s="140" t="str">
        <f>IF(1=1,IF(M180="","",IF(AND(ISNUMBER(M180),M180&lt;1,N180="kg"),"g",IF(AND(ISNUMBER(M180),M180&lt;1,N180="L"),"cl",N180))),N("P29"))</f>
        <v/>
      </c>
      <c r="R180" s="161" t="str">
        <f>IF(1=1,IF(E180="","",IF(F180="","A CONTROLER",IF(NOT(ISNUMBER(F180)),"TEXTE",IF(OR(L180="",L180&lt;=0),"COMMANDE PRINCIPALE INCOMPLETE",IF(G180="","UNITE MANQUANTE",IF(COUNTIF(B384:B428,AE180)=0,"UNITE A CONTROLER","OK")))))),N("Q9"))</f>
        <v/>
      </c>
      <c r="S180" s="105"/>
      <c r="T180" s="141">
        <f t="shared" si="15"/>
        <v>0</v>
      </c>
      <c r="U180" s="133" t="str">
        <f>IF(1=1,IF(E180="","",U157),N("S29"))</f>
        <v/>
      </c>
      <c r="V180" s="133" t="str">
        <f>IF(1=1,IF(E180="","",V157),N("T29"))</f>
        <v/>
      </c>
      <c r="W180" s="135" t="str">
        <f>IF(1=1,IF(OR(U180="",V180="",NOT(ISNUMBER(U180)),NOT(ISNUMBER(V180)),U180=0),"",V180/U180),N("U29"))</f>
        <v/>
      </c>
      <c r="X180" s="136" t="str">
        <f>IF(1=1,IF(OR(W180="",NOT(ISNUMBER(F180))),"",F180*W180*IFERROR(INDEX(D384:D428,MATCH(AE180,B384:B428,0)),1)),N("V7"))</f>
        <v/>
      </c>
      <c r="Y180" s="137" t="str">
        <f>IF(1=1,IF(F180="","",IF(G180="","",IFERROR(INDEX(E384:E428,MATCH(AE180,B384:B428,0)),G180&amp;""))),N("W6"))</f>
        <v/>
      </c>
      <c r="Z180" s="142" t="str">
        <f>IF(1=1,IF(X180="","",IF(AND(ISNUMBER(X180),X180&lt;1,Y180="kg"),MAX(1,ROUND(X180*1000,0)),IF(AND(ISNUMBER(X180),X180&lt;1,Y180="L"),MAX(1,ROUND(X180*100,0)),ROUND(X180,3)))),N("X29"))</f>
        <v/>
      </c>
      <c r="AA180" s="143" t="str">
        <f>IF(1=1,IF(X180="","",IF(AND(ISNUMBER(X180),X180&lt;1,Y180="kg"),"g",IF(AND(ISNUMBER(X180),X180&lt;1,Y180="L"),"cl",Y180))),N("Y29"))</f>
        <v/>
      </c>
      <c r="AB180" s="123" t="str">
        <f>IF(1=1,IF(E180="","",IF(F180="","A CONTROLER",IF(NOT(ISNUMBER(F180)),"TEXTE",IF(OR(W180="",W180&lt;=0),"COMMANDE COUVERTS INCOMPLETE",IF(G180="","UNITE MANQUANTE",IF(COUNTIF(B384:B428,AE180)=0,"UNITE A CONTROLER","OK")))))),N("Z6"))</f>
        <v/>
      </c>
      <c r="AD180" s="144" t="str">
        <f>IF(1=1,IF(E180="","",AD157),N("AB29"))</f>
        <v/>
      </c>
      <c r="AE180" s="125" t="str">
        <f>IF(1=1,IF(G180="","",UPPER(TRIM(SUBSTITUTE(SUBSTITUTE(G180&amp;"",CHAR(160)," ")," "," ")))),N("AC29"))</f>
        <v/>
      </c>
      <c r="AG180" s="5" t="s">
        <v>48</v>
      </c>
    </row>
    <row r="181" spans="1:33" ht="15.75" x14ac:dyDescent="0.25">
      <c r="A181" s="126" t="str">
        <f>IF(1=1,IF(E181="","",A157),N("A30"))</f>
        <v/>
      </c>
      <c r="B181" s="127" t="str">
        <f>IF(1=1,IF(E181="","",B157),N("B30"))</f>
        <v/>
      </c>
      <c r="C181" s="127"/>
      <c r="D181" s="129" t="str">
        <f>IF(ISBLANK(E181),"",LARGE(D157:D180,1)+1)</f>
        <v/>
      </c>
      <c r="E181" s="130"/>
      <c r="F181" s="131"/>
      <c r="G181" s="170"/>
      <c r="H181" s="105"/>
      <c r="I181" s="132" t="str">
        <f>IF(1=1,IF(E181="","",I157),N("H30"))</f>
        <v/>
      </c>
      <c r="J181" s="133" t="str">
        <f>IF(1=1,IF(E181="","",J157),N("I30"))</f>
        <v/>
      </c>
      <c r="K181" s="134" t="str">
        <f>IF(1=1,IF(E181="","",K157),N("J30"))</f>
        <v/>
      </c>
      <c r="L181" s="135" t="str">
        <f>IF(1=1,IF(OR(J181="",O181="",NOT(ISNUMBER(J181)),NOT(ISNUMBER(O181)),J181=0),"",O181/J181),N("L30"))</f>
        <v/>
      </c>
      <c r="M181" s="136" t="str">
        <f>IF(1=1,IF(OR(L181="",NOT(ISNUMBER(F181))),"",F181*L181*IFERROR(INDEX(D384:D428,MATCH(AE181,B384:B428,0)),1)),N("M13"))</f>
        <v/>
      </c>
      <c r="N181" s="137" t="str">
        <f>IF(1=1,IF(F181="","",IF(G181="","",IFERROR(INDEX(E384:E428,MATCH(AE181,B384:B428,0)),G181&amp;""))),N("N6"))</f>
        <v/>
      </c>
      <c r="O181" s="138" t="str">
        <f>IF(1=1,IF(E181="","",O157),N("K30"))</f>
        <v/>
      </c>
      <c r="P181" s="139" t="str">
        <f>IF(1=1,IF(M181="","",IF(AND(ISNUMBER(M181),M181&lt;1,N181="kg"),MAX(1,ROUND(M181*1000,0)),IF(AND(ISNUMBER(M181),M181&lt;1,N181="L"),MAX(1,ROUND(M181*100,0)),ROUND(M181,3)))),N("O30"))</f>
        <v/>
      </c>
      <c r="Q181" s="140" t="str">
        <f>IF(1=1,IF(M181="","",IF(AND(ISNUMBER(M181),M181&lt;1,N181="kg"),"g",IF(AND(ISNUMBER(M181),M181&lt;1,N181="L"),"cl",N181))),N("P30"))</f>
        <v/>
      </c>
      <c r="R181" s="161" t="str">
        <f>IF(1=1,IF(E181="","",IF(F181="","A CONTROLER",IF(NOT(ISNUMBER(F181)),"TEXTE",IF(OR(L181="",L181&lt;=0),"COMMANDE PRINCIPALE INCOMPLETE",IF(G181="","UNITE MANQUANTE",IF(COUNTIF(B384:B428,AE181)=0,"UNITE A CONTROLER","OK")))))),N("Q9"))</f>
        <v/>
      </c>
      <c r="S181" s="105"/>
      <c r="T181" s="141">
        <f t="shared" si="15"/>
        <v>0</v>
      </c>
      <c r="U181" s="133" t="str">
        <f>IF(1=1,IF(E181="","",U157),N("S30"))</f>
        <v/>
      </c>
      <c r="V181" s="133" t="str">
        <f>IF(1=1,IF(E181="","",V157),N("T30"))</f>
        <v/>
      </c>
      <c r="W181" s="135" t="str">
        <f>IF(1=1,IF(OR(U181="",V181="",NOT(ISNUMBER(U181)),NOT(ISNUMBER(V181)),U181=0),"",V181/U181),N("U30"))</f>
        <v/>
      </c>
      <c r="X181" s="136" t="str">
        <f>IF(1=1,IF(OR(W181="",NOT(ISNUMBER(F181))),"",F181*W181*IFERROR(INDEX(D384:D428,MATCH(AE181,B384:B428,0)),1)),N("V7"))</f>
        <v/>
      </c>
      <c r="Y181" s="137" t="str">
        <f>IF(1=1,IF(F181="","",IF(G181="","",IFERROR(INDEX(E384:E428,MATCH(AE181,B384:B428,0)),G181&amp;""))),N("W6"))</f>
        <v/>
      </c>
      <c r="Z181" s="142" t="str">
        <f>IF(1=1,IF(X181="","",IF(AND(ISNUMBER(X181),X181&lt;1,Y181="kg"),MAX(1,ROUND(X181*1000,0)),IF(AND(ISNUMBER(X181),X181&lt;1,Y181="L"),MAX(1,ROUND(X181*100,0)),ROUND(X181,3)))),N("X30"))</f>
        <v/>
      </c>
      <c r="AA181" s="143" t="str">
        <f>IF(1=1,IF(X181="","",IF(AND(ISNUMBER(X181),X181&lt;1,Y181="kg"),"g",IF(AND(ISNUMBER(X181),X181&lt;1,Y181="L"),"cl",Y181))),N("Y30"))</f>
        <v/>
      </c>
      <c r="AB181" s="123" t="str">
        <f>IF(1=1,IF(E181="","",IF(F181="","A CONTROLER",IF(NOT(ISNUMBER(F181)),"TEXTE",IF(OR(W181="",W181&lt;=0),"COMMANDE COUVERTS INCOMPLETE",IF(G181="","UNITE MANQUANTE",IF(COUNTIF(B384:B428,AE181)=0,"UNITE A CONTROLER","OK")))))),N("Z6"))</f>
        <v/>
      </c>
      <c r="AD181" s="144" t="str">
        <f>IF(1=1,IF(E181="","",AD157),N("AB30"))</f>
        <v/>
      </c>
      <c r="AE181" s="125" t="str">
        <f>IF(1=1,IF(G181="","",UPPER(TRIM(SUBSTITUTE(SUBSTITUTE(G181&amp;"",CHAR(160)," ")," "," ")))),N("AC30"))</f>
        <v/>
      </c>
      <c r="AG181" s="5" t="s">
        <v>49</v>
      </c>
    </row>
    <row r="182" spans="1:33" ht="15.75" x14ac:dyDescent="0.25">
      <c r="A182" s="126" t="str">
        <f>IF(1=1,IF(E182="","",A157),N("A31"))</f>
        <v/>
      </c>
      <c r="B182" s="127" t="str">
        <f>IF(1=1,IF(E182="","",B157),N("B31"))</f>
        <v/>
      </c>
      <c r="C182" s="127"/>
      <c r="D182" s="129" t="str">
        <f>IF(ISBLANK(E182),"",LARGE(D157:D181,1)+1)</f>
        <v/>
      </c>
      <c r="E182" s="130"/>
      <c r="F182" s="131"/>
      <c r="G182" s="170"/>
      <c r="H182" s="105"/>
      <c r="I182" s="132" t="str">
        <f>IF(1=1,IF(E182="","",I157),N("H31"))</f>
        <v/>
      </c>
      <c r="J182" s="133" t="str">
        <f>IF(1=1,IF(E182="","",J157),N("I31"))</f>
        <v/>
      </c>
      <c r="K182" s="134" t="str">
        <f>IF(1=1,IF(E182="","",K157),N("J31"))</f>
        <v/>
      </c>
      <c r="L182" s="135" t="str">
        <f>IF(1=1,IF(OR(J182="",O182="",NOT(ISNUMBER(J182)),NOT(ISNUMBER(O182)),J182=0),"",O182/J182),N("L31"))</f>
        <v/>
      </c>
      <c r="M182" s="136" t="str">
        <f>IF(1=1,IF(OR(L182="",NOT(ISNUMBER(F182))),"",F182*L182*IFERROR(INDEX(D384:D428,MATCH(AE182,B384:B428,0)),1)),N("M13"))</f>
        <v/>
      </c>
      <c r="N182" s="137" t="str">
        <f>IF(1=1,IF(F182="","",IF(G182="","",IFERROR(INDEX(E384:E428,MATCH(AE182,B384:B428,0)),G182&amp;""))),N("N6"))</f>
        <v/>
      </c>
      <c r="O182" s="138" t="str">
        <f>IF(1=1,IF(E182="","",O157),N("K31"))</f>
        <v/>
      </c>
      <c r="P182" s="139" t="str">
        <f>IF(1=1,IF(M182="","",IF(AND(ISNUMBER(M182),M182&lt;1,N182="kg"),MAX(1,ROUND(M182*1000,0)),IF(AND(ISNUMBER(M182),M182&lt;1,N182="L"),MAX(1,ROUND(M182*100,0)),ROUND(M182,3)))),N("O31"))</f>
        <v/>
      </c>
      <c r="Q182" s="140" t="str">
        <f>IF(1=1,IF(M182="","",IF(AND(ISNUMBER(M182),M182&lt;1,N182="kg"),"g",IF(AND(ISNUMBER(M182),M182&lt;1,N182="L"),"cl",N182))),N("P31"))</f>
        <v/>
      </c>
      <c r="R182" s="161" t="str">
        <f>IF(1=1,IF(E182="","",IF(F182="","A CONTROLER",IF(NOT(ISNUMBER(F182)),"TEXTE",IF(OR(L182="",L182&lt;=0),"COMMANDE PRINCIPALE INCOMPLETE",IF(G182="","UNITE MANQUANTE",IF(COUNTIF(B384:B428,AE182)=0,"UNITE A CONTROLER","OK")))))),N("Q9"))</f>
        <v/>
      </c>
      <c r="S182" s="105"/>
      <c r="T182" s="141">
        <f t="shared" si="15"/>
        <v>0</v>
      </c>
      <c r="U182" s="133" t="str">
        <f>IF(1=1,IF(E182="","",U157),N("S31"))</f>
        <v/>
      </c>
      <c r="V182" s="133" t="str">
        <f>IF(1=1,IF(E182="","",V157),N("T31"))</f>
        <v/>
      </c>
      <c r="W182" s="135" t="str">
        <f>IF(1=1,IF(OR(U182="",V182="",NOT(ISNUMBER(U182)),NOT(ISNUMBER(V182)),U182=0),"",V182/U182),N("U31"))</f>
        <v/>
      </c>
      <c r="X182" s="136" t="str">
        <f>IF(1=1,IF(OR(W182="",NOT(ISNUMBER(F182))),"",F182*W182*IFERROR(INDEX(D384:D428,MATCH(AE182,B384:B428,0)),1)),N("V7"))</f>
        <v/>
      </c>
      <c r="Y182" s="137" t="str">
        <f>IF(1=1,IF(F182="","",IF(G182="","",IFERROR(INDEX(E384:E428,MATCH(AE182,B384:B428,0)),G182&amp;""))),N("W6"))</f>
        <v/>
      </c>
      <c r="Z182" s="142" t="str">
        <f>IF(1=1,IF(X182="","",IF(AND(ISNUMBER(X182),X182&lt;1,Y182="kg"),MAX(1,ROUND(X182*1000,0)),IF(AND(ISNUMBER(X182),X182&lt;1,Y182="L"),MAX(1,ROUND(X182*100,0)),ROUND(X182,3)))),N("X31"))</f>
        <v/>
      </c>
      <c r="AA182" s="143" t="str">
        <f>IF(1=1,IF(X182="","",IF(AND(ISNUMBER(X182),X182&lt;1,Y182="kg"),"g",IF(AND(ISNUMBER(X182),X182&lt;1,Y182="L"),"cl",Y182))),N("Y31"))</f>
        <v/>
      </c>
      <c r="AB182" s="123" t="str">
        <f>IF(1=1,IF(E182="","",IF(F182="","A CONTROLER",IF(NOT(ISNUMBER(F182)),"TEXTE",IF(OR(W182="",W182&lt;=0),"COMMANDE COUVERTS INCOMPLETE",IF(G182="","UNITE MANQUANTE",IF(COUNTIF(B384:B428,AE182)=0,"UNITE A CONTROLER","OK")))))),N("Z6"))</f>
        <v/>
      </c>
      <c r="AD182" s="144" t="str">
        <f>IF(1=1,IF(E182="","",AD157),N("AB31"))</f>
        <v/>
      </c>
      <c r="AE182" s="125" t="str">
        <f>IF(1=1,IF(G182="","",UPPER(TRIM(SUBSTITUTE(SUBSTITUTE(G182&amp;"",CHAR(160)," ")," "," ")))),N("AC31"))</f>
        <v/>
      </c>
      <c r="AG182" s="5" t="s">
        <v>50</v>
      </c>
    </row>
    <row r="183" spans="1:33" ht="15.75" x14ac:dyDescent="0.25">
      <c r="A183" s="126" t="str">
        <f>IF(1=1,IF(E183="","",A157),N("A32"))</f>
        <v/>
      </c>
      <c r="B183" s="127" t="str">
        <f>IF(1=1,IF(E183="","",B157),N("B32"))</f>
        <v/>
      </c>
      <c r="C183" s="127"/>
      <c r="D183" s="129" t="str">
        <f>IF(ISBLANK(E183),"",LARGE(D157:D182,1)+1)</f>
        <v/>
      </c>
      <c r="E183" s="130"/>
      <c r="F183" s="131"/>
      <c r="G183" s="170"/>
      <c r="H183" s="105"/>
      <c r="I183" s="132" t="str">
        <f>IF(1=1,IF(E183="","",I157),N("H32"))</f>
        <v/>
      </c>
      <c r="J183" s="133" t="str">
        <f>IF(1=1,IF(E183="","",J157),N("I32"))</f>
        <v/>
      </c>
      <c r="K183" s="134" t="str">
        <f>IF(1=1,IF(E183="","",K157),N("J32"))</f>
        <v/>
      </c>
      <c r="L183" s="135" t="str">
        <f>IF(1=1,IF(OR(J183="",O183="",NOT(ISNUMBER(J183)),NOT(ISNUMBER(O183)),J183=0),"",O183/J183),N("L32"))</f>
        <v/>
      </c>
      <c r="M183" s="136" t="str">
        <f>IF(1=1,IF(OR(L183="",NOT(ISNUMBER(F183))),"",F183*L183*IFERROR(INDEX(D384:D428,MATCH(AE183,B384:B428,0)),1)),N("M13"))</f>
        <v/>
      </c>
      <c r="N183" s="137" t="str">
        <f>IF(1=1,IF(F183="","",IF(G183="","",IFERROR(INDEX(E384:E428,MATCH(AE183,B384:B428,0)),G183&amp;""))),N("N6"))</f>
        <v/>
      </c>
      <c r="O183" s="138" t="str">
        <f>IF(1=1,IF(E183="","",O157),N("K32"))</f>
        <v/>
      </c>
      <c r="P183" s="139" t="str">
        <f>IF(1=1,IF(M183="","",IF(AND(ISNUMBER(M183),M183&lt;1,N183="kg"),MAX(1,ROUND(M183*1000,0)),IF(AND(ISNUMBER(M183),M183&lt;1,N183="L"),MAX(1,ROUND(M183*100,0)),ROUND(M183,3)))),N("O32"))</f>
        <v/>
      </c>
      <c r="Q183" s="140" t="str">
        <f>IF(1=1,IF(M183="","",IF(AND(ISNUMBER(M183),M183&lt;1,N183="kg"),"g",IF(AND(ISNUMBER(M183),M183&lt;1,N183="L"),"cl",N183))),N("P32"))</f>
        <v/>
      </c>
      <c r="R183" s="161" t="str">
        <f>IF(1=1,IF(E183="","",IF(F183="","A CONTROLER",IF(NOT(ISNUMBER(F183)),"TEXTE",IF(OR(L183="",L183&lt;=0),"COMMANDE PRINCIPALE INCOMPLETE",IF(G183="","UNITE MANQUANTE",IF(COUNTIF(B384:B428,AE183)=0,"UNITE A CONTROLER","OK")))))),N("Q9"))</f>
        <v/>
      </c>
      <c r="S183" s="105"/>
      <c r="T183" s="141">
        <f t="shared" si="15"/>
        <v>0</v>
      </c>
      <c r="U183" s="133" t="str">
        <f>IF(1=1,IF(E183="","",U157),N("S32"))</f>
        <v/>
      </c>
      <c r="V183" s="133" t="str">
        <f>IF(1=1,IF(E183="","",V157),N("T32"))</f>
        <v/>
      </c>
      <c r="W183" s="135" t="str">
        <f>IF(1=1,IF(OR(U183="",V183="",NOT(ISNUMBER(U183)),NOT(ISNUMBER(V183)),U183=0),"",V183/U183),N("U32"))</f>
        <v/>
      </c>
      <c r="X183" s="136" t="str">
        <f>IF(1=1,IF(OR(W183="",NOT(ISNUMBER(F183))),"",F183*W183*IFERROR(INDEX(D384:D428,MATCH(AE183,B384:B428,0)),1)),N("V7"))</f>
        <v/>
      </c>
      <c r="Y183" s="137" t="str">
        <f>IF(1=1,IF(F183="","",IF(G183="","",IFERROR(INDEX(E384:E428,MATCH(AE183,B384:B428,0)),G183&amp;""))),N("W6"))</f>
        <v/>
      </c>
      <c r="Z183" s="142" t="str">
        <f>IF(1=1,IF(X183="","",IF(AND(ISNUMBER(X183),X183&lt;1,Y183="kg"),MAX(1,ROUND(X183*1000,0)),IF(AND(ISNUMBER(X183),X183&lt;1,Y183="L"),MAX(1,ROUND(X183*100,0)),ROUND(X183,3)))),N("X32"))</f>
        <v/>
      </c>
      <c r="AA183" s="143" t="str">
        <f>IF(1=1,IF(X183="","",IF(AND(ISNUMBER(X183),X183&lt;1,Y183="kg"),"g",IF(AND(ISNUMBER(X183),X183&lt;1,Y183="L"),"cl",Y183))),N("Y32"))</f>
        <v/>
      </c>
      <c r="AB183" s="123" t="str">
        <f>IF(1=1,IF(E183="","",IF(F183="","A CONTROLER",IF(NOT(ISNUMBER(F183)),"TEXTE",IF(OR(W183="",W183&lt;=0),"COMMANDE COUVERTS INCOMPLETE",IF(G183="","UNITE MANQUANTE",IF(COUNTIF(B384:B428,AE183)=0,"UNITE A CONTROLER","OK")))))),N("Z6"))</f>
        <v/>
      </c>
      <c r="AD183" s="144" t="str">
        <f>IF(1=1,IF(E183="","",AD157),N("AB32"))</f>
        <v/>
      </c>
      <c r="AE183" s="125" t="str">
        <f>IF(1=1,IF(G183="","",UPPER(TRIM(SUBSTITUTE(SUBSTITUTE(G183&amp;"",CHAR(160)," ")," "," ")))),N("AC32"))</f>
        <v/>
      </c>
      <c r="AG183" s="244" t="s">
        <v>51</v>
      </c>
    </row>
    <row r="184" spans="1:33" ht="15.75" x14ac:dyDescent="0.25">
      <c r="A184" s="126" t="str">
        <f>IF(1=1,IF(E184="","",A157),N("A33"))</f>
        <v/>
      </c>
      <c r="B184" s="127" t="str">
        <f>IF(1=1,IF(E184="","",B157),N("B33"))</f>
        <v/>
      </c>
      <c r="C184" s="127"/>
      <c r="D184" s="129" t="str">
        <f>IF(ISBLANK(E184),"",LARGE(D157:D183,1)+1)</f>
        <v/>
      </c>
      <c r="E184" s="130"/>
      <c r="F184" s="131"/>
      <c r="G184" s="170"/>
      <c r="H184" s="105"/>
      <c r="I184" s="132" t="str">
        <f>IF(1=1,IF(E184="","",I157),N("H33"))</f>
        <v/>
      </c>
      <c r="J184" s="133" t="str">
        <f>IF(1=1,IF(E184="","",J157),N("I33"))</f>
        <v/>
      </c>
      <c r="K184" s="134" t="str">
        <f>IF(1=1,IF(E184="","",K157),N("J33"))</f>
        <v/>
      </c>
      <c r="L184" s="135" t="str">
        <f>IF(1=1,IF(OR(J184="",O184="",NOT(ISNUMBER(J184)),NOT(ISNUMBER(O184)),J184=0),"",O184/J184),N("L33"))</f>
        <v/>
      </c>
      <c r="M184" s="136" t="str">
        <f>IF(1=1,IF(OR(L184="",NOT(ISNUMBER(F184))),"",F184*L184*IFERROR(INDEX(D384:D428,MATCH(AE184,B384:B428,0)),1)),N("M13"))</f>
        <v/>
      </c>
      <c r="N184" s="137" t="str">
        <f>IF(1=1,IF(F184="","",IF(G184="","",IFERROR(INDEX(E384:E428,MATCH(AE184,B384:B428,0)),G184&amp;""))),N("N6"))</f>
        <v/>
      </c>
      <c r="O184" s="138" t="str">
        <f>IF(1=1,IF(E184="","",O157),N("K33"))</f>
        <v/>
      </c>
      <c r="P184" s="139" t="str">
        <f>IF(1=1,IF(M184="","",IF(AND(ISNUMBER(M184),M184&lt;1,N184="kg"),MAX(1,ROUND(M184*1000,0)),IF(AND(ISNUMBER(M184),M184&lt;1,N184="L"),MAX(1,ROUND(M184*100,0)),ROUND(M184,3)))),N("O33"))</f>
        <v/>
      </c>
      <c r="Q184" s="140" t="str">
        <f>IF(1=1,IF(M184="","",IF(AND(ISNUMBER(M184),M184&lt;1,N184="kg"),"g",IF(AND(ISNUMBER(M184),M184&lt;1,N184="L"),"cl",N184))),N("P33"))</f>
        <v/>
      </c>
      <c r="R184" s="161" t="str">
        <f>IF(1=1,IF(E184="","",IF(F184="","A CONTROLER",IF(NOT(ISNUMBER(F184)),"TEXTE",IF(OR(L184="",L184&lt;=0),"COMMANDE PRINCIPALE INCOMPLETE",IF(G184="","UNITE MANQUANTE",IF(COUNTIF(B384:B428,AE184)=0,"UNITE A CONTROLER","OK")))))),N("Q9"))</f>
        <v/>
      </c>
      <c r="S184" s="105"/>
      <c r="T184" s="141">
        <f t="shared" si="15"/>
        <v>0</v>
      </c>
      <c r="U184" s="133" t="str">
        <f>IF(1=1,IF(E184="","",U157),N("S33"))</f>
        <v/>
      </c>
      <c r="V184" s="133" t="str">
        <f>IF(1=1,IF(E184="","",V157),N("T33"))</f>
        <v/>
      </c>
      <c r="W184" s="135" t="str">
        <f>IF(1=1,IF(OR(U184="",V184="",NOT(ISNUMBER(U184)),NOT(ISNUMBER(V184)),U184=0),"",V184/U184),N("U33"))</f>
        <v/>
      </c>
      <c r="X184" s="136" t="str">
        <f>IF(1=1,IF(OR(W184="",NOT(ISNUMBER(F184))),"",F184*W184*IFERROR(INDEX(D384:D428,MATCH(AE184,B384:B428,0)),1)),N("V7"))</f>
        <v/>
      </c>
      <c r="Y184" s="137" t="str">
        <f>IF(1=1,IF(F184="","",IF(G184="","",IFERROR(INDEX(E384:E428,MATCH(AE184,B384:B428,0)),G184&amp;""))),N("W6"))</f>
        <v/>
      </c>
      <c r="Z184" s="142" t="str">
        <f>IF(1=1,IF(X184="","",IF(AND(ISNUMBER(X184),X184&lt;1,Y184="kg"),MAX(1,ROUND(X184*1000,0)),IF(AND(ISNUMBER(X184),X184&lt;1,Y184="L"),MAX(1,ROUND(X184*100,0)),ROUND(X184,3)))),N("X33"))</f>
        <v/>
      </c>
      <c r="AA184" s="143" t="str">
        <f>IF(1=1,IF(X184="","",IF(AND(ISNUMBER(X184),X184&lt;1,Y184="kg"),"g",IF(AND(ISNUMBER(X184),X184&lt;1,Y184="L"),"cl",Y184))),N("Y33"))</f>
        <v/>
      </c>
      <c r="AB184" s="123" t="str">
        <f>IF(1=1,IF(E184="","",IF(F184="","A CONTROLER",IF(NOT(ISNUMBER(F184)),"TEXTE",IF(OR(W184="",W184&lt;=0),"COMMANDE COUVERTS INCOMPLETE",IF(G184="","UNITE MANQUANTE",IF(COUNTIF(B384:B428,AE184)=0,"UNITE A CONTROLER","OK")))))),N("Z6"))</f>
        <v/>
      </c>
      <c r="AD184" s="144" t="str">
        <f>IF(1=1,IF(E184="","",AD157),N("AB33"))</f>
        <v/>
      </c>
      <c r="AE184" s="125" t="str">
        <f>IF(1=1,IF(G184="","",UPPER(TRIM(SUBSTITUTE(SUBSTITUTE(G184&amp;"",CHAR(160)," ")," "," ")))),N("AC33"))</f>
        <v/>
      </c>
      <c r="AG184" s="244" t="s">
        <v>54</v>
      </c>
    </row>
    <row r="185" spans="1:33" ht="15.75" x14ac:dyDescent="0.25">
      <c r="A185" s="126" t="str">
        <f>IF(1=1,IF(E185="","",A157),N("A34"))</f>
        <v/>
      </c>
      <c r="B185" s="127" t="str">
        <f>IF(1=1,IF(E185="","",B157),N("B34"))</f>
        <v/>
      </c>
      <c r="C185" s="127"/>
      <c r="D185" s="129" t="str">
        <f>IF(ISBLANK(E185),"",LARGE(D157:D184,1)+1)</f>
        <v/>
      </c>
      <c r="E185" s="130"/>
      <c r="F185" s="131"/>
      <c r="G185" s="170"/>
      <c r="H185" s="105"/>
      <c r="I185" s="132" t="str">
        <f>IF(1=1,IF(E185="","",I157),N("H34"))</f>
        <v/>
      </c>
      <c r="J185" s="133" t="str">
        <f>IF(1=1,IF(E185="","",J157),N("I34"))</f>
        <v/>
      </c>
      <c r="K185" s="134" t="str">
        <f>IF(1=1,IF(E185="","",K157),N("J34"))</f>
        <v/>
      </c>
      <c r="L185" s="135" t="str">
        <f>IF(1=1,IF(OR(J185="",O185="",NOT(ISNUMBER(J185)),NOT(ISNUMBER(O185)),J185=0),"",O185/J185),N("L34"))</f>
        <v/>
      </c>
      <c r="M185" s="136" t="str">
        <f>IF(1=1,IF(OR(L185="",NOT(ISNUMBER(F185))),"",F185*L185*IFERROR(INDEX(D384:D428,MATCH(AE185,B384:B428,0)),1)),N("M13"))</f>
        <v/>
      </c>
      <c r="N185" s="137" t="str">
        <f>IF(1=1,IF(F185="","",IF(G185="","",IFERROR(INDEX(E384:E428,MATCH(AE185,B384:B428,0)),G185&amp;""))),N("N6"))</f>
        <v/>
      </c>
      <c r="O185" s="138" t="str">
        <f>IF(1=1,IF(E185="","",O157),N("K34"))</f>
        <v/>
      </c>
      <c r="P185" s="139" t="str">
        <f>IF(1=1,IF(M185="","",IF(AND(ISNUMBER(M185),M185&lt;1,N185="kg"),MAX(1,ROUND(M185*1000,0)),IF(AND(ISNUMBER(M185),M185&lt;1,N185="L"),MAX(1,ROUND(M185*100,0)),ROUND(M185,3)))),N("O34"))</f>
        <v/>
      </c>
      <c r="Q185" s="140" t="str">
        <f>IF(1=1,IF(M185="","",IF(AND(ISNUMBER(M185),M185&lt;1,N185="kg"),"g",IF(AND(ISNUMBER(M185),M185&lt;1,N185="L"),"cl",N185))),N("P34"))</f>
        <v/>
      </c>
      <c r="R185" s="161" t="str">
        <f>IF(1=1,IF(E185="","",IF(F185="","A CONTROLER",IF(NOT(ISNUMBER(F185)),"TEXTE",IF(OR(L185="",L185&lt;=0),"COMMANDE PRINCIPALE INCOMPLETE",IF(G185="","UNITE MANQUANTE",IF(COUNTIF(B384:B428,AE185)=0,"UNITE A CONTROLER","OK")))))),N("Q9"))</f>
        <v/>
      </c>
      <c r="S185" s="105"/>
      <c r="T185" s="141">
        <f t="shared" si="15"/>
        <v>0</v>
      </c>
      <c r="U185" s="133" t="str">
        <f>IF(1=1,IF(E185="","",U157),N("S34"))</f>
        <v/>
      </c>
      <c r="V185" s="133" t="str">
        <f>IF(1=1,IF(E185="","",V157),N("T34"))</f>
        <v/>
      </c>
      <c r="W185" s="135" t="str">
        <f>IF(1=1,IF(OR(U185="",V185="",NOT(ISNUMBER(U185)),NOT(ISNUMBER(V185)),U185=0),"",V185/U185),N("U34"))</f>
        <v/>
      </c>
      <c r="X185" s="136" t="str">
        <f>IF(1=1,IF(OR(W185="",NOT(ISNUMBER(F185))),"",F185*W185*IFERROR(INDEX(D384:D428,MATCH(AE185,B384:B428,0)),1)),N("V7"))</f>
        <v/>
      </c>
      <c r="Y185" s="137" t="str">
        <f>IF(1=1,IF(F185="","",IF(G185="","",IFERROR(INDEX(E384:E428,MATCH(AE185,B384:B428,0)),G185&amp;""))),N("W6"))</f>
        <v/>
      </c>
      <c r="Z185" s="142" t="str">
        <f>IF(1=1,IF(X185="","",IF(AND(ISNUMBER(X185),X185&lt;1,Y185="kg"),MAX(1,ROUND(X185*1000,0)),IF(AND(ISNUMBER(X185),X185&lt;1,Y185="L"),MAX(1,ROUND(X185*100,0)),ROUND(X185,3)))),N("X34"))</f>
        <v/>
      </c>
      <c r="AA185" s="143" t="str">
        <f>IF(1=1,IF(X185="","",IF(AND(ISNUMBER(X185),X185&lt;1,Y185="kg"),"g",IF(AND(ISNUMBER(X185),X185&lt;1,Y185="L"),"cl",Y185))),N("Y34"))</f>
        <v/>
      </c>
      <c r="AB185" s="123" t="str">
        <f>IF(1=1,IF(E185="","",IF(F185="","A CONTROLER",IF(NOT(ISNUMBER(F185)),"TEXTE",IF(OR(W185="",W185&lt;=0),"COMMANDE COUVERTS INCOMPLETE",IF(G185="","UNITE MANQUANTE",IF(COUNTIF(B384:B428,AE185)=0,"UNITE A CONTROLER","OK")))))),N("Z6"))</f>
        <v/>
      </c>
      <c r="AD185" s="144" t="str">
        <f>IF(1=1,IF(E185="","",AD157),N("AB34"))</f>
        <v/>
      </c>
      <c r="AE185" s="125" t="str">
        <f>IF(1=1,IF(G185="","",UPPER(TRIM(SUBSTITUTE(SUBSTITUTE(G185&amp;"",CHAR(160)," ")," "," ")))),N("AC34"))</f>
        <v/>
      </c>
      <c r="AG185" s="244" t="s">
        <v>56</v>
      </c>
    </row>
    <row r="186" spans="1:33" ht="15.75" x14ac:dyDescent="0.25">
      <c r="A186" s="126" t="str">
        <f>IF(1=1,IF(E186="","",A157),N("A35"))</f>
        <v/>
      </c>
      <c r="B186" s="127" t="str">
        <f>IF(1=1,IF(E186="","",B157),N("B35"))</f>
        <v/>
      </c>
      <c r="C186" s="127"/>
      <c r="D186" s="129" t="str">
        <f>IF(ISBLANK(E186),"",LARGE(D157:D185,1)+1)</f>
        <v/>
      </c>
      <c r="E186" s="130"/>
      <c r="F186" s="131"/>
      <c r="G186" s="170"/>
      <c r="H186" s="105"/>
      <c r="I186" s="132" t="str">
        <f>IF(1=1,IF(E186="","",I157),N("H35"))</f>
        <v/>
      </c>
      <c r="J186" s="133" t="str">
        <f>IF(1=1,IF(E186="","",J157),N("I35"))</f>
        <v/>
      </c>
      <c r="K186" s="134" t="str">
        <f>IF(1=1,IF(E186="","",K157),N("J35"))</f>
        <v/>
      </c>
      <c r="L186" s="135" t="str">
        <f>IF(1=1,IF(OR(J186="",O186="",NOT(ISNUMBER(J186)),NOT(ISNUMBER(O186)),J186=0),"",O186/J186),N("L35"))</f>
        <v/>
      </c>
      <c r="M186" s="136" t="str">
        <f>IF(1=1,IF(OR(L186="",NOT(ISNUMBER(F186))),"",F186*L186*IFERROR(INDEX(D384:D428,MATCH(AE186,B384:B428,0)),1)),N("M13"))</f>
        <v/>
      </c>
      <c r="N186" s="137" t="str">
        <f>IF(1=1,IF(F186="","",IF(G186="","",IFERROR(INDEX(E384:E428,MATCH(AE186,B384:B428,0)),G186&amp;""))),N("N6"))</f>
        <v/>
      </c>
      <c r="O186" s="138" t="str">
        <f>IF(1=1,IF(E186="","",O157),N("K35"))</f>
        <v/>
      </c>
      <c r="P186" s="139" t="str">
        <f>IF(1=1,IF(M186="","",IF(AND(ISNUMBER(M186),M186&lt;1,N186="kg"),MAX(1,ROUND(M186*1000,0)),IF(AND(ISNUMBER(M186),M186&lt;1,N186="L"),MAX(1,ROUND(M186*100,0)),ROUND(M186,3)))),N("O35"))</f>
        <v/>
      </c>
      <c r="Q186" s="140" t="str">
        <f>IF(1=1,IF(M186="","",IF(AND(ISNUMBER(M186),M186&lt;1,N186="kg"),"g",IF(AND(ISNUMBER(M186),M186&lt;1,N186="L"),"cl",N186))),N("P35"))</f>
        <v/>
      </c>
      <c r="R186" s="161" t="str">
        <f>IF(1=1,IF(E186="","",IF(F186="","A CONTROLER",IF(NOT(ISNUMBER(F186)),"TEXTE",IF(OR(L186="",L186&lt;=0),"COMMANDE PRINCIPALE INCOMPLETE",IF(G186="","UNITE MANQUANTE",IF(COUNTIF(B384:B428,AE186)=0,"UNITE A CONTROLER","OK")))))),N("Q9"))</f>
        <v/>
      </c>
      <c r="S186" s="105"/>
      <c r="T186" s="141">
        <f t="shared" si="15"/>
        <v>0</v>
      </c>
      <c r="U186" s="133" t="str">
        <f>IF(1=1,IF(E186="","",U157),N("S35"))</f>
        <v/>
      </c>
      <c r="V186" s="133" t="str">
        <f>IF(1=1,IF(E186="","",V157),N("T35"))</f>
        <v/>
      </c>
      <c r="W186" s="135" t="str">
        <f>IF(1=1,IF(OR(U186="",V186="",NOT(ISNUMBER(U186)),NOT(ISNUMBER(V186)),U186=0),"",V186/U186),N("U35"))</f>
        <v/>
      </c>
      <c r="X186" s="136" t="str">
        <f>IF(1=1,IF(OR(W186="",NOT(ISNUMBER(F186))),"",F186*W186*IFERROR(INDEX(D384:D428,MATCH(AE186,B384:B428,0)),1)),N("V7"))</f>
        <v/>
      </c>
      <c r="Y186" s="137" t="str">
        <f>IF(1=1,IF(F186="","",IF(G186="","",IFERROR(INDEX(E384:E428,MATCH(AE186,B384:B428,0)),G186&amp;""))),N("W6"))</f>
        <v/>
      </c>
      <c r="Z186" s="142" t="str">
        <f>IF(1=1,IF(X186="","",IF(AND(ISNUMBER(X186),X186&lt;1,Y186="kg"),MAX(1,ROUND(X186*1000,0)),IF(AND(ISNUMBER(X186),X186&lt;1,Y186="L"),MAX(1,ROUND(X186*100,0)),ROUND(X186,3)))),N("X35"))</f>
        <v/>
      </c>
      <c r="AA186" s="143" t="str">
        <f>IF(1=1,IF(X186="","",IF(AND(ISNUMBER(X186),X186&lt;1,Y186="kg"),"g",IF(AND(ISNUMBER(X186),X186&lt;1,Y186="L"),"cl",Y186))),N("Y35"))</f>
        <v/>
      </c>
      <c r="AB186" s="123" t="str">
        <f>IF(1=1,IF(E186="","",IF(F186="","A CONTROLER",IF(NOT(ISNUMBER(F186)),"TEXTE",IF(OR(W186="",W186&lt;=0),"COMMANDE COUVERTS INCOMPLETE",IF(G186="","UNITE MANQUANTE",IF(COUNTIF(B384:B428,AE186)=0,"UNITE A CONTROLER","OK")))))),N("Z6"))</f>
        <v/>
      </c>
      <c r="AD186" s="144" t="str">
        <f>IF(1=1,IF(E186="","",AD157),N("AB35"))</f>
        <v/>
      </c>
      <c r="AE186" s="125" t="str">
        <f>IF(1=1,IF(G186="","",UPPER(TRIM(SUBSTITUTE(SUBSTITUTE(G186&amp;"",CHAR(160)," ")," "," ")))),N("AC35"))</f>
        <v/>
      </c>
      <c r="AG186" s="244" t="s">
        <v>58</v>
      </c>
    </row>
    <row r="187" spans="1:33" ht="15.75" x14ac:dyDescent="0.25">
      <c r="A187" s="126" t="str">
        <f>IF(1=1,IF(E187="","",A157),N("A36"))</f>
        <v/>
      </c>
      <c r="B187" s="127" t="str">
        <f>IF(1=1,IF(E187="","",B157),N("B36"))</f>
        <v/>
      </c>
      <c r="C187" s="127"/>
      <c r="D187" s="129" t="str">
        <f>IF(ISBLANK(E187),"",LARGE(D157:D186,1)+1)</f>
        <v/>
      </c>
      <c r="E187" s="130"/>
      <c r="F187" s="131"/>
      <c r="G187" s="170"/>
      <c r="H187" s="105"/>
      <c r="I187" s="132" t="str">
        <f>IF(1=1,IF(E187="","",I157),N("H36"))</f>
        <v/>
      </c>
      <c r="J187" s="133" t="str">
        <f>IF(1=1,IF(E187="","",J157),N("I36"))</f>
        <v/>
      </c>
      <c r="K187" s="134" t="str">
        <f>IF(1=1,IF(E187="","",K157),N("J36"))</f>
        <v/>
      </c>
      <c r="L187" s="135" t="str">
        <f>IF(1=1,IF(OR(J187="",O187="",NOT(ISNUMBER(J187)),NOT(ISNUMBER(O187)),J187=0),"",O187/J187),N("L36"))</f>
        <v/>
      </c>
      <c r="M187" s="136" t="str">
        <f>IF(1=1,IF(OR(L187="",NOT(ISNUMBER(F187))),"",F187*L187*IFERROR(INDEX(D384:D428,MATCH(AE187,B384:B428,0)),1)),N("M13"))</f>
        <v/>
      </c>
      <c r="N187" s="137" t="str">
        <f>IF(1=1,IF(F187="","",IF(G187="","",IFERROR(INDEX(E384:E428,MATCH(AE187,B384:B428,0)),G187&amp;""))),N("N6"))</f>
        <v/>
      </c>
      <c r="O187" s="138" t="str">
        <f>IF(1=1,IF(E187="","",O157),N("K36"))</f>
        <v/>
      </c>
      <c r="P187" s="139" t="str">
        <f>IF(1=1,IF(M187="","",IF(AND(ISNUMBER(M187),M187&lt;1,N187="kg"),MAX(1,ROUND(M187*1000,0)),IF(AND(ISNUMBER(M187),M187&lt;1,N187="L"),MAX(1,ROUND(M187*100,0)),ROUND(M187,3)))),N("O36"))</f>
        <v/>
      </c>
      <c r="Q187" s="140" t="str">
        <f>IF(1=1,IF(M187="","",IF(AND(ISNUMBER(M187),M187&lt;1,N187="kg"),"g",IF(AND(ISNUMBER(M187),M187&lt;1,N187="L"),"cl",N187))),N("P36"))</f>
        <v/>
      </c>
      <c r="R187" s="161" t="str">
        <f>IF(1=1,IF(E187="","",IF(F187="","A CONTROLER",IF(NOT(ISNUMBER(F187)),"TEXTE",IF(OR(L187="",L187&lt;=0),"COMMANDE PRINCIPALE INCOMPLETE",IF(G187="","UNITE MANQUANTE",IF(COUNTIF(B384:B428,AE187)=0,"UNITE A CONTROLER","OK")))))),N("Q9"))</f>
        <v/>
      </c>
      <c r="S187" s="105"/>
      <c r="T187" s="141">
        <f t="shared" si="15"/>
        <v>0</v>
      </c>
      <c r="U187" s="133" t="str">
        <f>IF(1=1,IF(E187="","",U157),N("S36"))</f>
        <v/>
      </c>
      <c r="V187" s="133" t="str">
        <f>IF(1=1,IF(E187="","",V157),N("T36"))</f>
        <v/>
      </c>
      <c r="W187" s="135" t="str">
        <f>IF(1=1,IF(OR(U187="",V187="",NOT(ISNUMBER(U187)),NOT(ISNUMBER(V187)),U187=0),"",V187/U187),N("U36"))</f>
        <v/>
      </c>
      <c r="X187" s="136" t="str">
        <f>IF(1=1,IF(OR(W187="",NOT(ISNUMBER(F187))),"",F187*W187*IFERROR(INDEX(D384:D428,MATCH(AE187,B384:B428,0)),1)),N("V7"))</f>
        <v/>
      </c>
      <c r="Y187" s="137" t="str">
        <f>IF(1=1,IF(F187="","",IF(G187="","",IFERROR(INDEX(E384:E428,MATCH(AE187,B384:B428,0)),G187&amp;""))),N("W6"))</f>
        <v/>
      </c>
      <c r="Z187" s="142" t="str">
        <f>IF(1=1,IF(X187="","",IF(AND(ISNUMBER(X187),X187&lt;1,Y187="kg"),MAX(1,ROUND(X187*1000,0)),IF(AND(ISNUMBER(X187),X187&lt;1,Y187="L"),MAX(1,ROUND(X187*100,0)),ROUND(X187,3)))),N("X36"))</f>
        <v/>
      </c>
      <c r="AA187" s="143" t="str">
        <f>IF(1=1,IF(X187="","",IF(AND(ISNUMBER(X187),X187&lt;1,Y187="kg"),"g",IF(AND(ISNUMBER(X187),X187&lt;1,Y187="L"),"cl",Y187))),N("Y36"))</f>
        <v/>
      </c>
      <c r="AB187" s="123" t="str">
        <f>IF(1=1,IF(E187="","",IF(F187="","A CONTROLER",IF(NOT(ISNUMBER(F187)),"TEXTE",IF(OR(W187="",W187&lt;=0),"COMMANDE COUVERTS INCOMPLETE",IF(G187="","UNITE MANQUANTE",IF(COUNTIF(B384:B428,AE187)=0,"UNITE A CONTROLER","OK")))))),N("Z6"))</f>
        <v/>
      </c>
      <c r="AD187" s="144" t="str">
        <f>IF(1=1,IF(E187="","",AD157),N("AB36"))</f>
        <v/>
      </c>
      <c r="AE187" s="125" t="str">
        <f>IF(1=1,IF(G187="","",UPPER(TRIM(SUBSTITUTE(SUBSTITUTE(G187&amp;"",CHAR(160)," ")," "," ")))),N("AC36"))</f>
        <v/>
      </c>
      <c r="AG187" s="244" t="s">
        <v>60</v>
      </c>
    </row>
    <row r="188" spans="1:33" ht="24" customHeight="1" x14ac:dyDescent="0.25">
      <c r="A188" s="126" t="str">
        <f>IF(1=1,IF(E188="","",A157),N("A37"))</f>
        <v/>
      </c>
      <c r="B188" s="127" t="str">
        <f>IF(1=1,IF(E188="","",B157),N("B37"))</f>
        <v/>
      </c>
      <c r="C188" s="127"/>
      <c r="D188" s="129" t="str">
        <f>IF(ISBLANK(E188),"",LARGE(D157:D187,1)+1)</f>
        <v/>
      </c>
      <c r="E188" s="130"/>
      <c r="F188" s="131"/>
      <c r="G188" s="170"/>
      <c r="H188" s="105"/>
      <c r="I188" s="132" t="str">
        <f>IF(1=1,IF(E188="","",I157),N("H37"))</f>
        <v/>
      </c>
      <c r="J188" s="133" t="str">
        <f>IF(1=1,IF(E188="","",J157),N("I37"))</f>
        <v/>
      </c>
      <c r="K188" s="134" t="str">
        <f>IF(1=1,IF(E188="","",K157),N("J37"))</f>
        <v/>
      </c>
      <c r="L188" s="135" t="str">
        <f>IF(1=1,IF(OR(J188="",O188="",NOT(ISNUMBER(J188)),NOT(ISNUMBER(O188)),J188=0),"",O188/J188),N("L37"))</f>
        <v/>
      </c>
      <c r="M188" s="136" t="str">
        <f>IF(1=1,IF(OR(L188="",NOT(ISNUMBER(F188))),"",F188*L188*IFERROR(INDEX(D384:D428,MATCH(AE188,B384:B428,0)),1)),N("M13"))</f>
        <v/>
      </c>
      <c r="N188" s="137" t="str">
        <f>IF(1=1,IF(F188="","",IF(G188="","",IFERROR(INDEX(E384:E428,MATCH(AE188,B384:B428,0)),G188&amp;""))),N("N6"))</f>
        <v/>
      </c>
      <c r="O188" s="138" t="str">
        <f>IF(1=1,IF(E188="","",O157),N("K37"))</f>
        <v/>
      </c>
      <c r="P188" s="139" t="str">
        <f>IF(1=1,IF(M188="","",IF(AND(ISNUMBER(M188),M188&lt;1,N188="kg"),MAX(1,ROUND(M188*1000,0)),IF(AND(ISNUMBER(M188),M188&lt;1,N188="L"),MAX(1,ROUND(M188*100,0)),ROUND(M188,3)))),N("O37"))</f>
        <v/>
      </c>
      <c r="Q188" s="140" t="str">
        <f>IF(1=1,IF(M188="","",IF(AND(ISNUMBER(M188),M188&lt;1,N188="kg"),"g",IF(AND(ISNUMBER(M188),M188&lt;1,N188="L"),"cl",N188))),N("P37"))</f>
        <v/>
      </c>
      <c r="R188" s="161" t="str">
        <f>IF(1=1,IF(E188="","",IF(F188="","A CONTROLER",IF(NOT(ISNUMBER(F188)),"TEXTE",IF(OR(L188="",L188&lt;=0),"COMMANDE PRINCIPALE INCOMPLETE",IF(G188="","UNITE MANQUANTE",IF(COUNTIF(B384:B428,AE188)=0,"UNITE A CONTROLER","OK")))))),N("Q9"))</f>
        <v/>
      </c>
      <c r="S188" s="105"/>
      <c r="T188" s="141">
        <f t="shared" si="15"/>
        <v>0</v>
      </c>
      <c r="U188" s="133" t="str">
        <f>IF(1=1,IF(E188="","",U157),N("S37"))</f>
        <v/>
      </c>
      <c r="V188" s="133" t="str">
        <f>IF(1=1,IF(E188="","",V157),N("T37"))</f>
        <v/>
      </c>
      <c r="W188" s="135" t="str">
        <f>IF(1=1,IF(OR(U188="",V188="",NOT(ISNUMBER(U188)),NOT(ISNUMBER(V188)),U188=0),"",V188/U188),N("U37"))</f>
        <v/>
      </c>
      <c r="X188" s="136" t="str">
        <f>IF(1=1,IF(OR(W188="",NOT(ISNUMBER(F188))),"",F188*W188*IFERROR(INDEX(D384:D428,MATCH(AE188,B384:B428,0)),1)),N("V7"))</f>
        <v/>
      </c>
      <c r="Y188" s="137" t="str">
        <f>IF(1=1,IF(F188="","",IF(G188="","",IFERROR(INDEX(E384:E428,MATCH(AE188,B384:B428,0)),G188&amp;""))),N("W6"))</f>
        <v/>
      </c>
      <c r="Z188" s="142" t="str">
        <f>IF(1=1,IF(X188="","",IF(AND(ISNUMBER(X188),X188&lt;1,Y188="kg"),MAX(1,ROUND(X188*1000,0)),IF(AND(ISNUMBER(X188),X188&lt;1,Y188="L"),MAX(1,ROUND(X188*100,0)),ROUND(X188,3)))),N("X37"))</f>
        <v/>
      </c>
      <c r="AA188" s="143" t="str">
        <f>IF(1=1,IF(X188="","",IF(AND(ISNUMBER(X188),X188&lt;1,Y188="kg"),"g",IF(AND(ISNUMBER(X188),X188&lt;1,Y188="L"),"cl",Y188))),N("Y37"))</f>
        <v/>
      </c>
      <c r="AB188" s="123" t="str">
        <f>IF(1=1,IF(E188="","",IF(F188="","A CONTROLER",IF(NOT(ISNUMBER(F188)),"TEXTE",IF(OR(W188="",W188&lt;=0),"COMMANDE COUVERTS INCOMPLETE",IF(G188="","UNITE MANQUANTE",IF(COUNTIF(B384:B428,AE188)=0,"UNITE A CONTROLER","OK")))))),N("Z6"))</f>
        <v/>
      </c>
      <c r="AD188" s="144" t="str">
        <f>IF(1=1,IF(E188="","",AD157),N("AB37"))</f>
        <v/>
      </c>
      <c r="AE188" s="125" t="str">
        <f>IF(1=1,IF(G188="","",UPPER(TRIM(SUBSTITUTE(SUBSTITUTE(G188&amp;"",CHAR(160)," ")," "," ")))),N("AC37"))</f>
        <v/>
      </c>
      <c r="AG188" s="244" t="s">
        <v>62</v>
      </c>
    </row>
    <row r="189" spans="1:33" ht="15.75" x14ac:dyDescent="0.25">
      <c r="A189" s="126" t="str">
        <f>IF(1=1,IF(E189="","",A157),N("A38"))</f>
        <v/>
      </c>
      <c r="B189" s="127" t="str">
        <f>IF(1=1,IF(E189="","",B157),N("B38"))</f>
        <v/>
      </c>
      <c r="C189" s="127"/>
      <c r="D189" s="129" t="str">
        <f>IF(ISBLANK(E189),"",LARGE(D157:D188,1)+1)</f>
        <v/>
      </c>
      <c r="E189" s="130"/>
      <c r="F189" s="131"/>
      <c r="G189" s="170"/>
      <c r="H189" s="105"/>
      <c r="I189" s="132" t="str">
        <f>IF(1=1,IF(E189="","",I157),N("H38"))</f>
        <v/>
      </c>
      <c r="J189" s="133" t="str">
        <f>IF(1=1,IF(E189="","",J157),N("I38"))</f>
        <v/>
      </c>
      <c r="K189" s="134" t="str">
        <f>IF(1=1,IF(E189="","",K157),N("J38"))</f>
        <v/>
      </c>
      <c r="L189" s="135" t="str">
        <f>IF(1=1,IF(OR(J189="",O189="",NOT(ISNUMBER(J189)),NOT(ISNUMBER(O189)),J189=0),"",O189/J189),N("L38"))</f>
        <v/>
      </c>
      <c r="M189" s="136" t="str">
        <f>IF(1=1,IF(OR(L189="",NOT(ISNUMBER(F189))),"",F189*L189*IFERROR(INDEX(D384:D428,MATCH(AE189,B384:B428,0)),1)),N("M13"))</f>
        <v/>
      </c>
      <c r="N189" s="137" t="str">
        <f>IF(1=1,IF(F189="","",IF(G189="","",IFERROR(INDEX(E384:E428,MATCH(AE189,B384:B428,0)),G189&amp;""))),N("N6"))</f>
        <v/>
      </c>
      <c r="O189" s="138" t="str">
        <f>IF(1=1,IF(E189="","",O157),N("K38"))</f>
        <v/>
      </c>
      <c r="P189" s="139" t="str">
        <f>IF(1=1,IF(M189="","",IF(AND(ISNUMBER(M189),M189&lt;1,N189="kg"),MAX(1,ROUND(M189*1000,0)),IF(AND(ISNUMBER(M189),M189&lt;1,N189="L"),MAX(1,ROUND(M189*100,0)),ROUND(M189,3)))),N("O38"))</f>
        <v/>
      </c>
      <c r="Q189" s="140" t="str">
        <f>IF(1=1,IF(M189="","",IF(AND(ISNUMBER(M189),M189&lt;1,N189="kg"),"g",IF(AND(ISNUMBER(M189),M189&lt;1,N189="L"),"cl",N189))),N("P38"))</f>
        <v/>
      </c>
      <c r="R189" s="161" t="str">
        <f>IF(1=1,IF(E189="","",IF(F189="","A CONTROLER",IF(NOT(ISNUMBER(F189)),"TEXTE",IF(OR(L189="",L189&lt;=0),"COMMANDE PRINCIPALE INCOMPLETE",IF(G189="","UNITE MANQUANTE",IF(COUNTIF(B384:B428,AE189)=0,"UNITE A CONTROLER","OK")))))),N("Q9"))</f>
        <v/>
      </c>
      <c r="S189" s="105"/>
      <c r="T189" s="141">
        <f t="shared" si="15"/>
        <v>0</v>
      </c>
      <c r="U189" s="133" t="str">
        <f>IF(1=1,IF(E189="","",U157),N("S38"))</f>
        <v/>
      </c>
      <c r="V189" s="133" t="str">
        <f>IF(1=1,IF(E189="","",V157),N("T38"))</f>
        <v/>
      </c>
      <c r="W189" s="135" t="str">
        <f>IF(1=1,IF(OR(U189="",V189="",NOT(ISNUMBER(U189)),NOT(ISNUMBER(V189)),U189=0),"",V189/U189),N("U38"))</f>
        <v/>
      </c>
      <c r="X189" s="136" t="str">
        <f>IF(1=1,IF(OR(W189="",NOT(ISNUMBER(F189))),"",F189*W189*IFERROR(INDEX(D384:D428,MATCH(AE189,B384:B428,0)),1)),N("V7"))</f>
        <v/>
      </c>
      <c r="Y189" s="137" t="str">
        <f>IF(1=1,IF(F189="","",IF(G189="","",IFERROR(INDEX(E384:E428,MATCH(AE189,B384:B428,0)),G189&amp;""))),N("W6"))</f>
        <v/>
      </c>
      <c r="Z189" s="142" t="str">
        <f>IF(1=1,IF(X189="","",IF(AND(ISNUMBER(X189),X189&lt;1,Y189="kg"),MAX(1,ROUND(X189*1000,0)),IF(AND(ISNUMBER(X189),X189&lt;1,Y189="L"),MAX(1,ROUND(X189*100,0)),ROUND(X189,3)))),N("X38"))</f>
        <v/>
      </c>
      <c r="AA189" s="143" t="str">
        <f>IF(1=1,IF(X189="","",IF(AND(ISNUMBER(X189),X189&lt;1,Y189="kg"),"g",IF(AND(ISNUMBER(X189),X189&lt;1,Y189="L"),"cl",Y189))),N("Y38"))</f>
        <v/>
      </c>
      <c r="AB189" s="123" t="str">
        <f>IF(1=1,IF(E189="","",IF(F189="","A CONTROLER",IF(NOT(ISNUMBER(F189)),"TEXTE",IF(OR(W189="",W189&lt;=0),"COMMANDE COUVERTS INCOMPLETE",IF(G189="","UNITE MANQUANTE",IF(COUNTIF(B384:B428,AE189)=0,"UNITE A CONTROLER","OK")))))),N("Z6"))</f>
        <v/>
      </c>
      <c r="AD189" s="144" t="str">
        <f>IF(1=1,IF(E189="","",AD157),N("AB38"))</f>
        <v/>
      </c>
      <c r="AE189" s="125" t="str">
        <f>IF(1=1,IF(G189="","",UPPER(TRIM(SUBSTITUTE(SUBSTITUTE(G189&amp;"",CHAR(160)," ")," "," ")))),N("AC38"))</f>
        <v/>
      </c>
      <c r="AG189" s="244" t="s">
        <v>64</v>
      </c>
    </row>
    <row r="190" spans="1:33" ht="15.75" x14ac:dyDescent="0.25">
      <c r="A190" s="126" t="str">
        <f>IF(1=1,IF(E190="","",A157),N("A39"))</f>
        <v/>
      </c>
      <c r="B190" s="127" t="str">
        <f>IF(1=1,IF(E190="","",B157),N("B39"))</f>
        <v/>
      </c>
      <c r="C190" s="127"/>
      <c r="D190" s="129" t="str">
        <f>IF(ISBLANK(E190),"",LARGE(D157:D189,1)+1)</f>
        <v/>
      </c>
      <c r="E190" s="130"/>
      <c r="F190" s="131"/>
      <c r="G190" s="170"/>
      <c r="H190" s="105"/>
      <c r="I190" s="132" t="str">
        <f>IF(1=1,IF(E190="","",I157),N("H39"))</f>
        <v/>
      </c>
      <c r="J190" s="133" t="str">
        <f>IF(1=1,IF(E190="","",J157),N("I39"))</f>
        <v/>
      </c>
      <c r="K190" s="134" t="str">
        <f>IF(1=1,IF(E190="","",K157),N("J39"))</f>
        <v/>
      </c>
      <c r="L190" s="135" t="str">
        <f>IF(1=1,IF(OR(J190="",O190="",NOT(ISNUMBER(J190)),NOT(ISNUMBER(O190)),J190=0),"",O190/J190),N("L39"))</f>
        <v/>
      </c>
      <c r="M190" s="136" t="str">
        <f>IF(1=1,IF(OR(L190="",NOT(ISNUMBER(F190))),"",F190*L190*IFERROR(INDEX(D384:D428,MATCH(AE190,B384:B428,0)),1)),N("M13"))</f>
        <v/>
      </c>
      <c r="N190" s="137" t="str">
        <f>IF(1=1,IF(F190="","",IF(G190="","",IFERROR(INDEX(E384:E428,MATCH(AE190,B384:B428,0)),G190&amp;""))),N("N6"))</f>
        <v/>
      </c>
      <c r="O190" s="138" t="str">
        <f>IF(1=1,IF(E190="","",O157),N("K39"))</f>
        <v/>
      </c>
      <c r="P190" s="139" t="str">
        <f>IF(1=1,IF(M190="","",IF(AND(ISNUMBER(M190),M190&lt;1,N190="kg"),MAX(1,ROUND(M190*1000,0)),IF(AND(ISNUMBER(M190),M190&lt;1,N190="L"),MAX(1,ROUND(M190*100,0)),ROUND(M190,3)))),N("O39"))</f>
        <v/>
      </c>
      <c r="Q190" s="140" t="str">
        <f>IF(1=1,IF(M190="","",IF(AND(ISNUMBER(M190),M190&lt;1,N190="kg"),"g",IF(AND(ISNUMBER(M190),M190&lt;1,N190="L"),"cl",N190))),N("P39"))</f>
        <v/>
      </c>
      <c r="R190" s="161" t="str">
        <f>IF(1=1,IF(E190="","",IF(F190="","A CONTROLER",IF(NOT(ISNUMBER(F190)),"TEXTE",IF(OR(L190="",L190&lt;=0),"COMMANDE PRINCIPALE INCOMPLETE",IF(G190="","UNITE MANQUANTE",IF(COUNTIF(B384:B428,AE190)=0,"UNITE A CONTROLER","OK")))))),N("Q9"))</f>
        <v/>
      </c>
      <c r="S190" s="105"/>
      <c r="T190" s="141">
        <f t="shared" si="15"/>
        <v>0</v>
      </c>
      <c r="U190" s="133" t="str">
        <f>IF(1=1,IF(E190="","",U157),N("S39"))</f>
        <v/>
      </c>
      <c r="V190" s="133" t="str">
        <f>IF(1=1,IF(E190="","",V157),N("T39"))</f>
        <v/>
      </c>
      <c r="W190" s="135" t="str">
        <f>IF(1=1,IF(OR(U190="",V190="",NOT(ISNUMBER(U190)),NOT(ISNUMBER(V190)),U190=0),"",V190/U190),N("U39"))</f>
        <v/>
      </c>
      <c r="X190" s="136" t="str">
        <f>IF(1=1,IF(OR(W190="",NOT(ISNUMBER(F190))),"",F190*W190*IFERROR(INDEX(D384:D428,MATCH(AE190,B384:B428,0)),1)),N("V7"))</f>
        <v/>
      </c>
      <c r="Y190" s="137" t="str">
        <f>IF(1=1,IF(F190="","",IF(G190="","",IFERROR(INDEX(E384:E428,MATCH(AE190,B384:B428,0)),G190&amp;""))),N("W6"))</f>
        <v/>
      </c>
      <c r="Z190" s="142" t="str">
        <f>IF(1=1,IF(X190="","",IF(AND(ISNUMBER(X190),X190&lt;1,Y190="kg"),MAX(1,ROUND(X190*1000,0)),IF(AND(ISNUMBER(X190),X190&lt;1,Y190="L"),MAX(1,ROUND(X190*100,0)),ROUND(X190,3)))),N("X39"))</f>
        <v/>
      </c>
      <c r="AA190" s="143" t="str">
        <f>IF(1=1,IF(X190="","",IF(AND(ISNUMBER(X190),X190&lt;1,Y190="kg"),"g",IF(AND(ISNUMBER(X190),X190&lt;1,Y190="L"),"cl",Y190))),N("Y39"))</f>
        <v/>
      </c>
      <c r="AB190" s="123" t="str">
        <f>IF(1=1,IF(E190="","",IF(F190="","A CONTROLER",IF(NOT(ISNUMBER(F190)),"TEXTE",IF(OR(W190="",W190&lt;=0),"COMMANDE COUVERTS INCOMPLETE",IF(G190="","UNITE MANQUANTE",IF(COUNTIF(B384:B428,AE190)=0,"UNITE A CONTROLER","OK")))))),N("Z6"))</f>
        <v/>
      </c>
      <c r="AD190" s="144" t="str">
        <f>IF(1=1,IF(E190="","",AD157),N("AB39"))</f>
        <v/>
      </c>
      <c r="AE190" s="125" t="str">
        <f>IF(1=1,IF(G190="","",UPPER(TRIM(SUBSTITUTE(SUBSTITUTE(G190&amp;"",CHAR(160)," ")," "," ")))),N("AC39"))</f>
        <v/>
      </c>
      <c r="AG190" s="244" t="s">
        <v>66</v>
      </c>
    </row>
    <row r="191" spans="1:33" ht="15.75" x14ac:dyDescent="0.25">
      <c r="A191" s="126" t="str">
        <f>IF(1=1,IF(E191="","",A157),N("A40"))</f>
        <v/>
      </c>
      <c r="B191" s="127" t="str">
        <f>IF(1=1,IF(E191="","",B157),N("B40"))</f>
        <v/>
      </c>
      <c r="C191" s="127"/>
      <c r="D191" s="129" t="str">
        <f>IF(ISBLANK(E191),"",LARGE(D157:D190,1)+1)</f>
        <v/>
      </c>
      <c r="E191" s="130"/>
      <c r="F191" s="131"/>
      <c r="G191" s="170"/>
      <c r="H191" s="105"/>
      <c r="I191" s="132" t="str">
        <f>IF(1=1,IF(E191="","",I157),N("H40"))</f>
        <v/>
      </c>
      <c r="J191" s="133" t="str">
        <f>IF(1=1,IF(E191="","",J157),N("I40"))</f>
        <v/>
      </c>
      <c r="K191" s="134" t="str">
        <f>IF(1=1,IF(E191="","",K157),N("J40"))</f>
        <v/>
      </c>
      <c r="L191" s="135" t="str">
        <f>IF(1=1,IF(OR(J191="",O191="",NOT(ISNUMBER(J191)),NOT(ISNUMBER(O191)),J191=0),"",O191/J191),N("L40"))</f>
        <v/>
      </c>
      <c r="M191" s="136" t="str">
        <f>IF(1=1,IF(OR(L191="",NOT(ISNUMBER(F191))),"",F191*L191*IFERROR(INDEX(D384:D428,MATCH(AE191,B384:B428,0)),1)),N("M13"))</f>
        <v/>
      </c>
      <c r="N191" s="137" t="str">
        <f>IF(1=1,IF(F191="","",IF(G191="","",IFERROR(INDEX(E384:E428,MATCH(AE191,B384:B428,0)),G191&amp;""))),N("N6"))</f>
        <v/>
      </c>
      <c r="O191" s="138" t="str">
        <f>IF(1=1,IF(E191="","",O157),N("K40"))</f>
        <v/>
      </c>
      <c r="P191" s="139" t="str">
        <f>IF(1=1,IF(M191="","",IF(AND(ISNUMBER(M191),M191&lt;1,N191="kg"),MAX(1,ROUND(M191*1000,0)),IF(AND(ISNUMBER(M191),M191&lt;1,N191="L"),MAX(1,ROUND(M191*100,0)),ROUND(M191,3)))),N("O40"))</f>
        <v/>
      </c>
      <c r="Q191" s="140" t="str">
        <f>IF(1=1,IF(M191="","",IF(AND(ISNUMBER(M191),M191&lt;1,N191="kg"),"g",IF(AND(ISNUMBER(M191),M191&lt;1,N191="L"),"cl",N191))),N("P40"))</f>
        <v/>
      </c>
      <c r="R191" s="161" t="str">
        <f>IF(1=1,IF(E191="","",IF(F191="","A CONTROLER",IF(NOT(ISNUMBER(F191)),"TEXTE",IF(OR(L191="",L191&lt;=0),"COMMANDE PRINCIPALE INCOMPLETE",IF(G191="","UNITE MANQUANTE",IF(COUNTIF(B384:B428,AE191)=0,"UNITE A CONTROLER","OK")))))),N("Q9"))</f>
        <v/>
      </c>
      <c r="S191" s="105"/>
      <c r="T191" s="141">
        <f t="shared" si="15"/>
        <v>0</v>
      </c>
      <c r="U191" s="133" t="str">
        <f>IF(1=1,IF(E191="","",U157),N("S40"))</f>
        <v/>
      </c>
      <c r="V191" s="133" t="str">
        <f>IF(1=1,IF(E191="","",V157),N("T40"))</f>
        <v/>
      </c>
      <c r="W191" s="135" t="str">
        <f>IF(1=1,IF(OR(U191="",V191="",NOT(ISNUMBER(U191)),NOT(ISNUMBER(V191)),U191=0),"",V191/U191),N("U40"))</f>
        <v/>
      </c>
      <c r="X191" s="136" t="str">
        <f>IF(1=1,IF(OR(W191="",NOT(ISNUMBER(F191))),"",F191*W191*IFERROR(INDEX(D384:D428,MATCH(AE191,B384:B428,0)),1)),N("V7"))</f>
        <v/>
      </c>
      <c r="Y191" s="137" t="str">
        <f>IF(1=1,IF(F191="","",IF(G191="","",IFERROR(INDEX(E384:E428,MATCH(AE191,B384:B428,0)),G191&amp;""))),N("W6"))</f>
        <v/>
      </c>
      <c r="Z191" s="142" t="str">
        <f>IF(1=1,IF(X191="","",IF(AND(ISNUMBER(X191),X191&lt;1,Y191="kg"),MAX(1,ROUND(X191*1000,0)),IF(AND(ISNUMBER(X191),X191&lt;1,Y191="L"),MAX(1,ROUND(X191*100,0)),ROUND(X191,3)))),N("X40"))</f>
        <v/>
      </c>
      <c r="AA191" s="143" t="str">
        <f>IF(1=1,IF(X191="","",IF(AND(ISNUMBER(X191),X191&lt;1,Y191="kg"),"g",IF(AND(ISNUMBER(X191),X191&lt;1,Y191="L"),"cl",Y191))),N("Y40"))</f>
        <v/>
      </c>
      <c r="AB191" s="123" t="str">
        <f>IF(1=1,IF(E191="","",IF(F191="","A CONTROLER",IF(NOT(ISNUMBER(F191)),"TEXTE",IF(OR(W191="",W191&lt;=0),"COMMANDE COUVERTS INCOMPLETE",IF(G191="","UNITE MANQUANTE",IF(COUNTIF(B384:B428,AE191)=0,"UNITE A CONTROLER","OK")))))),N("Z6"))</f>
        <v/>
      </c>
      <c r="AD191" s="144" t="str">
        <f>IF(1=1,IF(E191="","",AD157),N("AB40"))</f>
        <v/>
      </c>
      <c r="AE191" s="125" t="str">
        <f>IF(1=1,IF(G191="","",UPPER(TRIM(SUBSTITUTE(SUBSTITUTE(G191&amp;"",CHAR(160)," ")," "," ")))),N("AC40"))</f>
        <v/>
      </c>
      <c r="AG191" s="244" t="s">
        <v>68</v>
      </c>
    </row>
    <row r="192" spans="1:33" ht="23.25" x14ac:dyDescent="0.25">
      <c r="A192" s="198"/>
      <c r="B192" s="199" t="s">
        <v>233</v>
      </c>
      <c r="C192" s="200"/>
      <c r="D192" s="201" t="s">
        <v>239</v>
      </c>
      <c r="E192" s="200"/>
      <c r="F192" s="200"/>
      <c r="G192" s="200"/>
      <c r="H192" s="202"/>
      <c r="I192" s="200"/>
      <c r="J192" s="200"/>
      <c r="K192" s="200"/>
      <c r="L192" s="200"/>
      <c r="M192" s="200"/>
      <c r="N192" s="200"/>
      <c r="O192" s="200"/>
      <c r="P192" s="200" t="str">
        <f>D192</f>
        <v>SOUS-FAMILLE</v>
      </c>
      <c r="Q192" s="200"/>
      <c r="R192" s="200"/>
      <c r="S192" s="202"/>
      <c r="T192" s="203" t="s">
        <v>664</v>
      </c>
      <c r="U192" s="204" cm="1">
        <f t="array" ref="U192">SUMPRODUCT(LEN(E194:E228)-LEN(SUBSTITUTE(E194:E228,"*","")))</f>
        <v>0</v>
      </c>
      <c r="V192" s="200"/>
      <c r="W192" s="200" t="str">
        <f>D192</f>
        <v>SOUS-FAMILLE</v>
      </c>
      <c r="X192" s="200"/>
      <c r="Y192" s="200"/>
      <c r="Z192" s="200"/>
      <c r="AA192" s="200"/>
      <c r="AB192" s="205"/>
      <c r="AC192" s="200"/>
      <c r="AD192" s="200"/>
      <c r="AE192" s="206" t="str">
        <f>B194</f>
        <v>NOM DE LA RECETTE À SAISIR</v>
      </c>
      <c r="AG192" s="244" t="s">
        <v>70</v>
      </c>
    </row>
    <row r="193" spans="1:33" ht="32.25" thickBot="1" x14ac:dyDescent="0.3">
      <c r="A193" s="92" t="s">
        <v>155</v>
      </c>
      <c r="B193" s="92" t="s">
        <v>1</v>
      </c>
      <c r="C193" s="92"/>
      <c r="D193" s="92" t="s">
        <v>2</v>
      </c>
      <c r="E193" s="92" t="s">
        <v>117</v>
      </c>
      <c r="F193" s="92" t="s">
        <v>3</v>
      </c>
      <c r="G193" s="92" t="s">
        <v>4</v>
      </c>
      <c r="H193" s="81"/>
      <c r="I193" s="157" t="s">
        <v>5</v>
      </c>
      <c r="J193" s="92" t="s">
        <v>114</v>
      </c>
      <c r="K193" s="92" t="s">
        <v>4</v>
      </c>
      <c r="L193" s="92" t="s">
        <v>6</v>
      </c>
      <c r="M193" s="94" t="s">
        <v>7</v>
      </c>
      <c r="N193" s="94" t="s">
        <v>116</v>
      </c>
      <c r="O193" s="95" t="s">
        <v>115</v>
      </c>
      <c r="P193" s="96" t="s">
        <v>8</v>
      </c>
      <c r="Q193" s="97" t="s">
        <v>9</v>
      </c>
      <c r="R193" s="92" t="s">
        <v>10</v>
      </c>
      <c r="S193" s="81"/>
      <c r="T193" s="92" t="s">
        <v>117</v>
      </c>
      <c r="U193" s="98" t="s">
        <v>11</v>
      </c>
      <c r="V193" s="95" t="s">
        <v>12</v>
      </c>
      <c r="W193" s="92" t="s">
        <v>13</v>
      </c>
      <c r="X193" s="94" t="s">
        <v>7</v>
      </c>
      <c r="Y193" s="94" t="s">
        <v>116</v>
      </c>
      <c r="Z193" s="99" t="s">
        <v>8</v>
      </c>
      <c r="AA193" s="97" t="s">
        <v>9</v>
      </c>
      <c r="AB193" s="99" t="s">
        <v>10</v>
      </c>
      <c r="AC193" s="240"/>
      <c r="AD193" s="92" t="s">
        <v>14</v>
      </c>
      <c r="AE193" s="92" t="s">
        <v>15</v>
      </c>
      <c r="AG193" s="244" t="s">
        <v>72</v>
      </c>
    </row>
    <row r="194" spans="1:33" ht="18.75" x14ac:dyDescent="0.25">
      <c r="A194" s="158" t="s">
        <v>5640</v>
      </c>
      <c r="B194" s="101" t="s">
        <v>20</v>
      </c>
      <c r="C194" s="101"/>
      <c r="D194" s="102">
        <v>0</v>
      </c>
      <c r="E194" s="103" t="s">
        <v>21</v>
      </c>
      <c r="F194" s="104">
        <v>10</v>
      </c>
      <c r="G194" s="8" t="s">
        <v>119</v>
      </c>
      <c r="H194" s="105"/>
      <c r="I194" s="106" t="str">
        <f>E194</f>
        <v>ÉLÉMENT PRINCIPAL À SAISIR</v>
      </c>
      <c r="J194" s="107">
        <f>F194</f>
        <v>10</v>
      </c>
      <c r="K194" s="108" t="str">
        <f>G194</f>
        <v>Quoi ?</v>
      </c>
      <c r="L194" s="109">
        <f>IF(1=1,IF(OR(J194="",O194="",NOT(ISNUMBER(J194)),NOT(ISNUMBER(O194)),J194=0),"",O194/J194),N("L6"))</f>
        <v>15</v>
      </c>
      <c r="M194" s="110">
        <f>IF(1=1,IF(OR(L194="",NOT(ISNUMBER(F194))),"",F194*L194*IFERROR(INDEX(D384:D428,MATCH(AE194,B384:B428,0)),1)),N("M13"))</f>
        <v>150</v>
      </c>
      <c r="N194" s="111" t="str">
        <f>IF(1=1,IF(F194="","",IF(G194="","",IFERROR(INDEX(E384:E428,MATCH(AE194,B384:B428,0)),G194&amp;""))),N("N6"))</f>
        <v>Quoi ?</v>
      </c>
      <c r="O194" s="112">
        <v>150</v>
      </c>
      <c r="P194" s="113">
        <f>IF(1=1,IF(M194="","",IF(AND(ISNUMBER(M194),M194&lt;1,N194="kg"),MAX(1,ROUND(M194*1000,0)),IF(AND(ISNUMBER(M194),M194&lt;1,N194="L"),MAX(1,ROUND(M194*100,0)),ROUND(M194,3)))),N("O6"))</f>
        <v>150</v>
      </c>
      <c r="Q194" s="114" t="str">
        <f>IF(1=1,IF(M194="","",IF(AND(ISNUMBER(M194),M194&lt;1,N194="kg"),"g",IF(AND(ISNUMBER(M194),M194&lt;1,N194="L"),"cl",N194))),N("P6"))</f>
        <v>Quoi ?</v>
      </c>
      <c r="R194" s="115" t="str">
        <f>IF(1=1,IF(E194="","",IF(F194="","A CONTROLER",IF(NOT(ISNUMBER(F194)),"TEXTE",IF(OR(L194="",L194&lt;=0),"COMMANDE PRINCIPALE INCOMPLETE",IF(G194="","UNITE MANQUANTE",IF(COUNTIF(B384:B428,AE194)=0,"UNITE A CONTROLER","OK")))))),N("Q9"))</f>
        <v>UNITE A CONTROLER</v>
      </c>
      <c r="S194" s="105"/>
      <c r="T194" s="159" t="str">
        <f>B194</f>
        <v>NOM DE LA RECETTE À SAISIR</v>
      </c>
      <c r="U194" s="117">
        <v>100</v>
      </c>
      <c r="V194" s="112">
        <v>150</v>
      </c>
      <c r="W194" s="118">
        <f>IF(1=1,IF(OR(U194="",V194="",NOT(ISNUMBER(U194)),NOT(ISNUMBER(V194)),U194=0),"",V194/U194),N("U6"))</f>
        <v>1.5</v>
      </c>
      <c r="X194" s="119">
        <f>IF(1=1,IF(OR(W194="",NOT(ISNUMBER(F194))),"",F194*W194*IFERROR(INDEX(D384:D428,MATCH(AE194,B384:B428,0)),1)),N("V7"))</f>
        <v>15</v>
      </c>
      <c r="Y194" s="120" t="str">
        <f>IF(1=1,IF(F194="","",IF(G194="","",IFERROR(INDEX(E384:E428,MATCH(AE194,B384:B428,0)),G194&amp;""))),N("W6"))</f>
        <v>Quoi ?</v>
      </c>
      <c r="Z194" s="121">
        <f>IF(1=1,IF(X194="","",IF(AND(ISNUMBER(X194),X194&lt;1,Y194="kg"),MAX(1,ROUND(X194*1000,0)),IF(AND(ISNUMBER(X194),X194&lt;1,Y194="L"),MAX(1,ROUND(X194*100,0)),ROUND(X194,3)))),N("X6"))</f>
        <v>15</v>
      </c>
      <c r="AA194" s="122" t="str">
        <f>IF(1=1,IF(X194="","",IF(AND(ISNUMBER(X194),X194&lt;1,Y194="kg"),"g",IF(AND(ISNUMBER(X194),X194&lt;1,Y194="L"),"cl",Y194))),N("Y6"))</f>
        <v>Quoi ?</v>
      </c>
      <c r="AB194" s="123" t="str">
        <f>IF(1=1,IF(E194="","",IF(F194="","A CONTROLER",IF(NOT(ISNUMBER(F194)),"TEXTE",IF(OR(W194="",W194&lt;=0),"COMMANDE COUVERTS INCOMPLETE",IF(G194="","UNITE MANQUANTE",IF(COUNTIF(B384:B428,AE194)=0,"UNITE A CONTROLER","OK")))))),N("Z6"))</f>
        <v>UNITE A CONTROLER</v>
      </c>
      <c r="AD194" s="124">
        <v>62</v>
      </c>
      <c r="AE194" s="125" t="str">
        <f>IF(1=1,IF(G194="","",UPPER(TRIM(SUBSTITUTE(SUBSTITUTE(G194&amp;"",CHAR(160)," ")," "," ")))),N("AC6"))</f>
        <v>QUOI ?</v>
      </c>
      <c r="AG194" s="244" t="s">
        <v>74</v>
      </c>
    </row>
    <row r="195" spans="1:33" ht="15.75" x14ac:dyDescent="0.25">
      <c r="A195" s="160" t="str">
        <f>IF(1=1,IF(E195="","",A194),N("A7"))</f>
        <v/>
      </c>
      <c r="B195" s="127" t="str">
        <f>IF(1=1,IF(E195="","",B194),N("B7"))</f>
        <v/>
      </c>
      <c r="C195" s="128"/>
      <c r="D195" s="129" t="str">
        <f>IF(ISBLANK(E195),"",LARGE(D194:D194,1)+1)</f>
        <v/>
      </c>
      <c r="E195" s="130"/>
      <c r="F195" s="131"/>
      <c r="G195" s="170"/>
      <c r="H195" s="105"/>
      <c r="I195" s="132" t="str">
        <f>IF(1=1,IF(E195="","",I194),N("H7"))</f>
        <v/>
      </c>
      <c r="J195" s="133" t="str">
        <f>IF(1=1,IF(E195="","",J194),N("I7"))</f>
        <v/>
      </c>
      <c r="K195" s="134" t="str">
        <f>IF(1=1,IF(E195="","",K194),N("J7"))</f>
        <v/>
      </c>
      <c r="L195" s="135" t="str">
        <f>IF(1=1,IF(OR(J195="",O195="",NOT(ISNUMBER(J195)),NOT(ISNUMBER(O195)),J195=0),"",O195/J195),N("L7"))</f>
        <v/>
      </c>
      <c r="M195" s="136" t="str">
        <f>IF(1=1,IF(OR(L195="",NOT(ISNUMBER(F195))),"",F195*L195*IFERROR(INDEX(D384:D428,MATCH(AE195,B384:B428,0)),1)),N("M13"))</f>
        <v/>
      </c>
      <c r="N195" s="137" t="str">
        <f>IF(1=1,IF(F195="","",IF(G195="","",IFERROR(INDEX(E384:E428,MATCH(AE195,B384:B428,0)),G195&amp;""))),N("N6"))</f>
        <v/>
      </c>
      <c r="O195" s="138" t="str">
        <f>IF(1=1,IF(E195="","",O194),N("K7"))</f>
        <v/>
      </c>
      <c r="P195" s="139" t="str">
        <f>IF(1=1,IF(M195="","",IF(AND(ISNUMBER(M195),M195&lt;1,N195="kg"),MAX(1,ROUND(M195*1000,0)),IF(AND(ISNUMBER(M195),M195&lt;1,N195="L"),MAX(1,ROUND(M195*100,0)),ROUND(M195,3)))),N("O7"))</f>
        <v/>
      </c>
      <c r="Q195" s="140" t="str">
        <f>IF(1=1,IF(M195="","",IF(AND(ISNUMBER(M195),M195&lt;1,N195="kg"),"g",IF(AND(ISNUMBER(M195),M195&lt;1,N195="L"),"cl",N195))),N("P7"))</f>
        <v/>
      </c>
      <c r="R195" s="161" t="str">
        <f>IF(1=1,IF(E195="","",IF(F195="","A CONTROLER",IF(NOT(ISNUMBER(F195)),"TEXTE",IF(OR(L195="",L195&lt;=0),"COMMANDE PRINCIPALE INCOMPLETE",IF(G195="","UNITE MANQUANTE",IF(COUNTIF(B384:B428,AE195)=0,"UNITE A CONTROLER","OK")))))),N("Q9"))</f>
        <v/>
      </c>
      <c r="S195" s="105"/>
      <c r="T195" s="141">
        <f t="shared" ref="T195:T228" si="16">E195</f>
        <v>0</v>
      </c>
      <c r="U195" s="133" t="str">
        <f>IF(1=1,IF(E195="","",U194),N("S7"))</f>
        <v/>
      </c>
      <c r="V195" s="133" t="str">
        <f>IF(1=1,IF(E195="","",V194),N("T7"))</f>
        <v/>
      </c>
      <c r="W195" s="135" t="str">
        <f>IF(1=1,IF(OR(U195="",V195="",NOT(ISNUMBER(U195)),NOT(ISNUMBER(V195)),U195=0),"",V195/U195),N("U7"))</f>
        <v/>
      </c>
      <c r="X195" s="136" t="str">
        <f>IF(1=1,IF(OR(W195="",NOT(ISNUMBER(F195))),"",F195*W195*IFERROR(INDEX(D384:D428,MATCH(AE195,B384:B428,0)),1)),N("V7"))</f>
        <v/>
      </c>
      <c r="Y195" s="137" t="str">
        <f>IF(1=1,IF(F195="","",IF(G195="","",IFERROR(INDEX(E384:E428,MATCH(AE195,B384:B428,0)),G195&amp;""))),N("W6"))</f>
        <v/>
      </c>
      <c r="Z195" s="142" t="str">
        <f>IF(1=1,IF(X195="","",IF(AND(ISNUMBER(X195),X195&lt;1,Y195="kg"),MAX(1,ROUND(X195*1000,0)),IF(AND(ISNUMBER(X195),X195&lt;1,Y195="L"),MAX(1,ROUND(X195*100,0)),ROUND(X195,3)))),N("X7"))</f>
        <v/>
      </c>
      <c r="AA195" s="143" t="str">
        <f>IF(1=1,IF(X195="","",IF(AND(ISNUMBER(X195),X195&lt;1,Y195="kg"),"g",IF(AND(ISNUMBER(X195),X195&lt;1,Y195="L"),"cl",Y195))),N("Y7"))</f>
        <v/>
      </c>
      <c r="AB195" s="123" t="str">
        <f>IF(1=1,IF(E195="","",IF(F195="","A CONTROLER",IF(NOT(ISNUMBER(F195)),"TEXTE",IF(OR(W195="",W195&lt;=0),"COMMANDE COUVERTS INCOMPLETE",IF(G195="","UNITE MANQUANTE",IF(COUNTIF(B384:B428,AE195)=0,"UNITE A CONTROLER","OK")))))),N("Z6"))</f>
        <v/>
      </c>
      <c r="AD195" s="144" t="str">
        <f>IF(1=1,IF(E195="","",AD194),N("AB7"))</f>
        <v/>
      </c>
      <c r="AE195" s="125" t="str">
        <f>IF(1=1,IF(G195="","",UPPER(TRIM(SUBSTITUTE(SUBSTITUTE(G195&amp;"",CHAR(160)," ")," "," ")))),N("AC7"))</f>
        <v/>
      </c>
      <c r="AG195" s="244" t="s">
        <v>76</v>
      </c>
    </row>
    <row r="196" spans="1:33" ht="15.75" x14ac:dyDescent="0.25">
      <c r="A196" s="160" t="str">
        <f>IF(1=1,IF(E196="","",A194),N("A8"))</f>
        <v/>
      </c>
      <c r="B196" s="127" t="str">
        <f>IF(1=1,IF(E196="","",B194),N("B8"))</f>
        <v/>
      </c>
      <c r="C196" s="128"/>
      <c r="D196" s="129" t="str">
        <f>IF(ISBLANK(E196),"",LARGE(D194:D195,1)+1)</f>
        <v/>
      </c>
      <c r="E196" s="130"/>
      <c r="F196" s="131"/>
      <c r="G196" s="170"/>
      <c r="H196" s="105"/>
      <c r="I196" s="132" t="str">
        <f>IF(1=1,IF(E196="","",I194),N("H8"))</f>
        <v/>
      </c>
      <c r="J196" s="133" t="str">
        <f>IF(1=1,IF(E196="","",J194),N("I8"))</f>
        <v/>
      </c>
      <c r="K196" s="134" t="str">
        <f>IF(1=1,IF(E196="","",K194),N("J8"))</f>
        <v/>
      </c>
      <c r="L196" s="135" t="str">
        <f>IF(1=1,IF(OR(J196="",O196="",NOT(ISNUMBER(J196)),NOT(ISNUMBER(O196)),J196=0),"",O196/J196),N("L8"))</f>
        <v/>
      </c>
      <c r="M196" s="136" t="str">
        <f>IF(1=1,IF(OR(L196="",NOT(ISNUMBER(F196))),"",F196*L196*IFERROR(INDEX(D384:D428,MATCH(AE196,B384:B428,0)),1)),N("M13"))</f>
        <v/>
      </c>
      <c r="N196" s="137" t="str">
        <f>IF(1=1,IF(F196="","",IF(G196="","",IFERROR(INDEX(E384:E428,MATCH(AE196,B384:B428,0)),G196&amp;""))),N("N6"))</f>
        <v/>
      </c>
      <c r="O196" s="138" t="str">
        <f>IF(1=1,IF(E196="","",O194),N("K8"))</f>
        <v/>
      </c>
      <c r="P196" s="139" t="str">
        <f>IF(1=1,IF(M196="","",IF(AND(ISNUMBER(M196),M196&lt;1,N196="kg"),MAX(1,ROUND(M196*1000,0)),IF(AND(ISNUMBER(M196),M196&lt;1,N196="L"),MAX(1,ROUND(M196*100,0)),ROUND(M196,3)))),N("O8"))</f>
        <v/>
      </c>
      <c r="Q196" s="140" t="str">
        <f>IF(1=1,IF(M196="","",IF(AND(ISNUMBER(M196),M196&lt;1,N196="kg"),"g",IF(AND(ISNUMBER(M196),M196&lt;1,N196="L"),"cl",N196))),N("P8"))</f>
        <v/>
      </c>
      <c r="R196" s="161" t="str">
        <f>IF(1=1,IF(E196="","",IF(F196="","A CONTROLER",IF(NOT(ISNUMBER(F196)),"TEXTE",IF(OR(L196="",L196&lt;=0),"COMMANDE PRINCIPALE INCOMPLETE",IF(G196="","UNITE MANQUANTE",IF(COUNTIF(B384:B428,AE196)=0,"UNITE A CONTROLER","OK")))))),N("Q9"))</f>
        <v/>
      </c>
      <c r="S196" s="105"/>
      <c r="T196" s="141">
        <f t="shared" si="16"/>
        <v>0</v>
      </c>
      <c r="U196" s="133" t="str">
        <f>IF(1=1,IF(E196="","",U194),N("S8"))</f>
        <v/>
      </c>
      <c r="V196" s="133" t="str">
        <f>IF(1=1,IF(E196="","",V194),N("T8"))</f>
        <v/>
      </c>
      <c r="W196" s="135" t="str">
        <f>IF(1=1,IF(OR(U196="",V196="",NOT(ISNUMBER(U196)),NOT(ISNUMBER(V196)),U196=0),"",V196/U196),N("U8"))</f>
        <v/>
      </c>
      <c r="X196" s="136" t="str">
        <f>IF(1=1,IF(OR(W196="",NOT(ISNUMBER(F196))),"",F196*W196*IFERROR(INDEX(D384:D428,MATCH(AE196,B384:B428,0)),1)),N("V7"))</f>
        <v/>
      </c>
      <c r="Y196" s="137" t="str">
        <f>IF(1=1,IF(F196="","",IF(G196="","",IFERROR(INDEX(E384:E428,MATCH(AE196,B384:B428,0)),G196&amp;""))),N("W6"))</f>
        <v/>
      </c>
      <c r="Z196" s="142" t="str">
        <f>IF(1=1,IF(X196="","",IF(AND(ISNUMBER(X196),X196&lt;1,Y196="kg"),MAX(1,ROUND(X196*1000,0)),IF(AND(ISNUMBER(X196),X196&lt;1,Y196="L"),MAX(1,ROUND(X196*100,0)),ROUND(X196,3)))),N("X8"))</f>
        <v/>
      </c>
      <c r="AA196" s="143" t="str">
        <f>IF(1=1,IF(X196="","",IF(AND(ISNUMBER(X196),X196&lt;1,Y196="kg"),"g",IF(AND(ISNUMBER(X196),X196&lt;1,Y196="L"),"cl",Y196))),N("Y8"))</f>
        <v/>
      </c>
      <c r="AB196" s="123" t="str">
        <f>IF(1=1,IF(E196="","",IF(F196="","A CONTROLER",IF(NOT(ISNUMBER(F196)),"TEXTE",IF(OR(W196="",W196&lt;=0),"COMMANDE COUVERTS INCOMPLETE",IF(G196="","UNITE MANQUANTE",IF(COUNTIF(B384:B428,AE196)=0,"UNITE A CONTROLER","OK")))))),N("Z6"))</f>
        <v/>
      </c>
      <c r="AD196" s="144" t="str">
        <f>IF(1=1,IF(E196="","",AD194),N("AB8"))</f>
        <v/>
      </c>
      <c r="AE196" s="125" t="str">
        <f>IF(1=1,IF(G196="","",UPPER(TRIM(SUBSTITUTE(SUBSTITUTE(G196&amp;"",CHAR(160)," ")," "," ")))),N("AC8"))</f>
        <v/>
      </c>
      <c r="AG196" s="244" t="s">
        <v>78</v>
      </c>
    </row>
    <row r="197" spans="1:33" ht="15.75" x14ac:dyDescent="0.25">
      <c r="A197" s="160" t="str">
        <f>IF(1=1,IF(E197="","",A194),N("A9"))</f>
        <v/>
      </c>
      <c r="B197" s="127" t="str">
        <f>IF(1=1,IF(E197="","",B194),N("B9"))</f>
        <v/>
      </c>
      <c r="C197" s="128"/>
      <c r="D197" s="129" t="str">
        <f>IF(ISBLANK(E197),"",LARGE(D194:D196,1)+1)</f>
        <v/>
      </c>
      <c r="E197" s="130"/>
      <c r="F197" s="131"/>
      <c r="G197" s="170"/>
      <c r="H197" s="105"/>
      <c r="I197" s="132" t="str">
        <f>IF(1=1,IF(E197="","",I194),N("H9"))</f>
        <v/>
      </c>
      <c r="J197" s="133" t="str">
        <f>IF(1=1,IF(E197="","",J194),N("I9"))</f>
        <v/>
      </c>
      <c r="K197" s="134" t="str">
        <f>IF(1=1,IF(E197="","",K194),N("J9"))</f>
        <v/>
      </c>
      <c r="L197" s="135" t="str">
        <f>IF(1=1,IF(OR(J197="",O197="",NOT(ISNUMBER(J197)),NOT(ISNUMBER(O197)),J197=0),"",O197/J197),N("L9"))</f>
        <v/>
      </c>
      <c r="M197" s="136" t="str">
        <f>IF(1=1,IF(OR(L197="",NOT(ISNUMBER(F197))),"",F197*L197*IFERROR(INDEX(D384:D428,MATCH(AE197,B384:B428,0)),1)),N("M13"))</f>
        <v/>
      </c>
      <c r="N197" s="137" t="str">
        <f>IF(1=1,IF(F197="","",IF(G197="","",IFERROR(INDEX(E384:E428,MATCH(AE197,B384:B428,0)),G197&amp;""))),N("N6"))</f>
        <v/>
      </c>
      <c r="O197" s="138" t="str">
        <f>IF(1=1,IF(E197="","",O194),N("K9"))</f>
        <v/>
      </c>
      <c r="P197" s="139" t="str">
        <f>IF(1=1,IF(M197="","",IF(AND(ISNUMBER(M197),M197&lt;1,N197="kg"),MAX(1,ROUND(M197*1000,0)),IF(AND(ISNUMBER(M197),M197&lt;1,N197="L"),MAX(1,ROUND(M197*100,0)),ROUND(M197,3)))),N("O9"))</f>
        <v/>
      </c>
      <c r="Q197" s="140" t="str">
        <f>IF(1=1,IF(M197="","",IF(AND(ISNUMBER(M197),M197&lt;1,N197="kg"),"g",IF(AND(ISNUMBER(M197),M197&lt;1,N197="L"),"cl",N197))),N("P9"))</f>
        <v/>
      </c>
      <c r="R197" s="161" t="str">
        <f>IF(1=1,IF(E197="","",IF(F197="","A CONTROLER",IF(NOT(ISNUMBER(F197)),"TEXTE",IF(OR(L197="",L197&lt;=0),"COMMANDE PRINCIPALE INCOMPLETE",IF(G197="","UNITE MANQUANTE",IF(COUNTIF(B384:B428,AE197)=0,"UNITE A CONTROLER","OK")))))),N("Q9"))</f>
        <v/>
      </c>
      <c r="S197" s="105"/>
      <c r="T197" s="141">
        <f t="shared" si="16"/>
        <v>0</v>
      </c>
      <c r="U197" s="133" t="str">
        <f>IF(1=1,IF(E197="","",U194),N("S9"))</f>
        <v/>
      </c>
      <c r="V197" s="133" t="str">
        <f>IF(1=1,IF(E197="","",V194),N("T9"))</f>
        <v/>
      </c>
      <c r="W197" s="135" t="str">
        <f>IF(1=1,IF(OR(U197="",V197="",NOT(ISNUMBER(U197)),NOT(ISNUMBER(V197)),U197=0),"",V197/U197),N("U9"))</f>
        <v/>
      </c>
      <c r="X197" s="136" t="str">
        <f>IF(1=1,IF(OR(W197="",NOT(ISNUMBER(F197))),"",F197*W197*IFERROR(INDEX(D384:D428,MATCH(AE197,B384:B428,0)),1)),N("V7"))</f>
        <v/>
      </c>
      <c r="Y197" s="137" t="str">
        <f>IF(1=1,IF(F197="","",IF(G197="","",IFERROR(INDEX(E384:E428,MATCH(AE197,B384:B428,0)),G197&amp;""))),N("W6"))</f>
        <v/>
      </c>
      <c r="Z197" s="142" t="str">
        <f>IF(1=1,IF(X197="","",IF(AND(ISNUMBER(X197),X197&lt;1,Y197="kg"),MAX(1,ROUND(X197*1000,0)),IF(AND(ISNUMBER(X197),X197&lt;1,Y197="L"),MAX(1,ROUND(X197*100,0)),ROUND(X197,3)))),N("X9"))</f>
        <v/>
      </c>
      <c r="AA197" s="143" t="str">
        <f>IF(1=1,IF(X197="","",IF(AND(ISNUMBER(X197),X197&lt;1,Y197="kg"),"g",IF(AND(ISNUMBER(X197),X197&lt;1,Y197="L"),"cl",Y197))),N("Y9"))</f>
        <v/>
      </c>
      <c r="AB197" s="123" t="str">
        <f>IF(1=1,IF(E197="","",IF(F197="","A CONTROLER",IF(NOT(ISNUMBER(F197)),"TEXTE",IF(OR(W197="",W197&lt;=0),"COMMANDE COUVERTS INCOMPLETE",IF(G197="","UNITE MANQUANTE",IF(COUNTIF(B384:B428,AE197)=0,"UNITE A CONTROLER","OK")))))),N("Z6"))</f>
        <v/>
      </c>
      <c r="AD197" s="144" t="str">
        <f>IF(1=1,IF(E197="","",AD194),N("AB9"))</f>
        <v/>
      </c>
      <c r="AE197" s="125" t="str">
        <f>IF(1=1,IF(G197="","",UPPER(TRIM(SUBSTITUTE(SUBSTITUTE(G197&amp;"",CHAR(160)," ")," "," ")))),N("AC9"))</f>
        <v/>
      </c>
      <c r="AG197" s="244" t="s">
        <v>80</v>
      </c>
    </row>
    <row r="198" spans="1:33" ht="15.75" x14ac:dyDescent="0.25">
      <c r="A198" s="160" t="str">
        <f>IF(1=1,IF(E198="","",A194),N("A10"))</f>
        <v/>
      </c>
      <c r="B198" s="127" t="str">
        <f>IF(1=1,IF(E198="","",B194),N("B10"))</f>
        <v/>
      </c>
      <c r="C198" s="128"/>
      <c r="D198" s="129" t="str">
        <f>IF(ISBLANK(E198),"",LARGE(D194:D197,1)+1)</f>
        <v/>
      </c>
      <c r="E198" s="130"/>
      <c r="F198" s="131"/>
      <c r="G198" s="170"/>
      <c r="H198" s="105"/>
      <c r="I198" s="132" t="str">
        <f>IF(1=1,IF(E198="","",I194),N("H10"))</f>
        <v/>
      </c>
      <c r="J198" s="133" t="str">
        <f>IF(1=1,IF(E198="","",J194),N("I10"))</f>
        <v/>
      </c>
      <c r="K198" s="134" t="str">
        <f>IF(1=1,IF(E198="","",K194),N("J10"))</f>
        <v/>
      </c>
      <c r="L198" s="135" t="str">
        <f>IF(1=1,IF(OR(J198="",O198="",NOT(ISNUMBER(J198)),NOT(ISNUMBER(O198)),J198=0),"",O198/J198),N("L10"))</f>
        <v/>
      </c>
      <c r="M198" s="136" t="str">
        <f>IF(1=1,IF(OR(L198="",NOT(ISNUMBER(F198))),"",F198*L198*IFERROR(INDEX(D384:D428,MATCH(AE198,B384:B428,0)),1)),N("M13"))</f>
        <v/>
      </c>
      <c r="N198" s="137" t="str">
        <f>IF(1=1,IF(F198="","",IF(G198="","",IFERROR(INDEX(E384:E428,MATCH(AE198,B384:B428,0)),G198&amp;""))),N("N6"))</f>
        <v/>
      </c>
      <c r="O198" s="138" t="str">
        <f>IF(1=1,IF(E198="","",O194),N("K10"))</f>
        <v/>
      </c>
      <c r="P198" s="139" t="str">
        <f>IF(1=1,IF(M198="","",IF(AND(ISNUMBER(M198),M198&lt;1,N198="kg"),MAX(1,ROUND(M198*1000,0)),IF(AND(ISNUMBER(M198),M198&lt;1,N198="L"),MAX(1,ROUND(M198*100,0)),ROUND(M198,3)))),N("O10"))</f>
        <v/>
      </c>
      <c r="Q198" s="140" t="str">
        <f>IF(1=1,IF(M198="","",IF(AND(ISNUMBER(M198),M198&lt;1,N198="kg"),"g",IF(AND(ISNUMBER(M198),M198&lt;1,N198="L"),"cl",N198))),N("P10"))</f>
        <v/>
      </c>
      <c r="R198" s="161" t="str">
        <f>IF(1=1,IF(E198="","",IF(F198="","A CONTROLER",IF(NOT(ISNUMBER(F198)),"TEXTE",IF(OR(L198="",L198&lt;=0),"COMMANDE PRINCIPALE INCOMPLETE",IF(G198="","UNITE MANQUANTE",IF(COUNTIF(B384:B428,AE198)=0,"UNITE A CONTROLER","OK")))))),N("Q9"))</f>
        <v/>
      </c>
      <c r="S198" s="105"/>
      <c r="T198" s="141">
        <f t="shared" si="16"/>
        <v>0</v>
      </c>
      <c r="U198" s="133" t="str">
        <f>IF(1=1,IF(E198="","",U194),N("S10"))</f>
        <v/>
      </c>
      <c r="V198" s="133" t="str">
        <f>IF(1=1,IF(E198="","",V194),N("T10"))</f>
        <v/>
      </c>
      <c r="W198" s="135" t="str">
        <f>IF(1=1,IF(OR(U198="",V198="",NOT(ISNUMBER(U198)),NOT(ISNUMBER(V198)),U198=0),"",V198/U198),N("U10"))</f>
        <v/>
      </c>
      <c r="X198" s="136" t="str">
        <f>IF(1=1,IF(OR(W198="",NOT(ISNUMBER(F198))),"",F198*W198*IFERROR(INDEX(D384:D428,MATCH(AE198,B384:B428,0)),1)),N("V7"))</f>
        <v/>
      </c>
      <c r="Y198" s="137" t="str">
        <f>IF(1=1,IF(F198="","",IF(G198="","",IFERROR(INDEX(E384:E428,MATCH(AE198,B384:B428,0)),G198&amp;""))),N("W6"))</f>
        <v/>
      </c>
      <c r="Z198" s="142" t="str">
        <f>IF(1=1,IF(X198="","",IF(AND(ISNUMBER(X198),X198&lt;1,Y198="kg"),MAX(1,ROUND(X198*1000,0)),IF(AND(ISNUMBER(X198),X198&lt;1,Y198="L"),MAX(1,ROUND(X198*100,0)),ROUND(X198,3)))),N("X10"))</f>
        <v/>
      </c>
      <c r="AA198" s="143" t="str">
        <f>IF(1=1,IF(X198="","",IF(AND(ISNUMBER(X198),X198&lt;1,Y198="kg"),"g",IF(AND(ISNUMBER(X198),X198&lt;1,Y198="L"),"cl",Y198))),N("Y10"))</f>
        <v/>
      </c>
      <c r="AB198" s="123" t="str">
        <f>IF(1=1,IF(E198="","",IF(F198="","A CONTROLER",IF(NOT(ISNUMBER(F198)),"TEXTE",IF(OR(W198="",W198&lt;=0),"COMMANDE COUVERTS INCOMPLETE",IF(G198="","UNITE MANQUANTE",IF(COUNTIF(B384:B428,AE198)=0,"UNITE A CONTROLER","OK")))))),N("Z6"))</f>
        <v/>
      </c>
      <c r="AD198" s="144" t="str">
        <f>IF(1=1,IF(E198="","",AD194),N("AB10"))</f>
        <v/>
      </c>
      <c r="AE198" s="125" t="str">
        <f>IF(1=1,IF(G198="","",UPPER(TRIM(SUBSTITUTE(SUBSTITUTE(G198&amp;"",CHAR(160)," ")," "," ")))),N("AC10"))</f>
        <v/>
      </c>
      <c r="AG198" s="244" t="s">
        <v>66</v>
      </c>
    </row>
    <row r="199" spans="1:33" ht="15.75" x14ac:dyDescent="0.25">
      <c r="A199" s="160" t="str">
        <f>IF(1=1,IF(E199="","",A194),N("A11"))</f>
        <v/>
      </c>
      <c r="B199" s="127" t="str">
        <f>IF(1=1,IF(E199="","",B194),N("B11"))</f>
        <v/>
      </c>
      <c r="C199" s="128"/>
      <c r="D199" s="129" t="str">
        <f>IF(ISBLANK(E199),"",LARGE(D194:D198,1)+1)</f>
        <v/>
      </c>
      <c r="E199" s="130"/>
      <c r="F199" s="131"/>
      <c r="G199" s="170"/>
      <c r="H199" s="105"/>
      <c r="I199" s="132" t="str">
        <f>IF(1=1,IF(E199="","",I194),N("H11"))</f>
        <v/>
      </c>
      <c r="J199" s="133" t="str">
        <f>IF(1=1,IF(E199="","",J194),N("I11"))</f>
        <v/>
      </c>
      <c r="K199" s="134" t="str">
        <f>IF(1=1,IF(E199="","",K194),N("J11"))</f>
        <v/>
      </c>
      <c r="L199" s="135" t="str">
        <f>IF(1=1,IF(OR(J199="",O199="",NOT(ISNUMBER(J199)),NOT(ISNUMBER(O199)),J199=0),"",O199/J199),N("L11"))</f>
        <v/>
      </c>
      <c r="M199" s="136" t="str">
        <f>IF(1=1,IF(OR(L199="",NOT(ISNUMBER(F199))),"",F199*L199*IFERROR(INDEX(D384:D428,MATCH(AE199,B384:B428,0)),1)),N("M13"))</f>
        <v/>
      </c>
      <c r="N199" s="137" t="str">
        <f>IF(1=1,IF(F199="","",IF(G199="","",IFERROR(INDEX(E384:E428,MATCH(AE199,B384:B428,0)),G199&amp;""))),N("N6"))</f>
        <v/>
      </c>
      <c r="O199" s="138" t="str">
        <f>IF(1=1,IF(E199="","",O194),N("K11"))</f>
        <v/>
      </c>
      <c r="P199" s="139" t="str">
        <f>IF(1=1,IF(M199="","",IF(AND(ISNUMBER(M199),M199&lt;1,N199="kg"),MAX(1,ROUND(M199*1000,0)),IF(AND(ISNUMBER(M199),M199&lt;1,N199="L"),MAX(1,ROUND(M199*100,0)),ROUND(M199,3)))),N("O11"))</f>
        <v/>
      </c>
      <c r="Q199" s="140" t="str">
        <f>IF(1=1,IF(M199="","",IF(AND(ISNUMBER(M199),M199&lt;1,N199="kg"),"g",IF(AND(ISNUMBER(M199),M199&lt;1,N199="L"),"cl",N199))),N("P11"))</f>
        <v/>
      </c>
      <c r="R199" s="161" t="str">
        <f>IF(1=1,IF(E199="","",IF(F199="","A CONTROLER",IF(NOT(ISNUMBER(F199)),"TEXTE",IF(OR(L199="",L199&lt;=0),"COMMANDE PRINCIPALE INCOMPLETE",IF(G199="","UNITE MANQUANTE",IF(COUNTIF(B384:B428,AE199)=0,"UNITE A CONTROLER","OK")))))),N("Q9"))</f>
        <v/>
      </c>
      <c r="S199" s="105"/>
      <c r="T199" s="141">
        <f t="shared" si="16"/>
        <v>0</v>
      </c>
      <c r="U199" s="133" t="str">
        <f>IF(1=1,IF(E199="","",U194),N("S11"))</f>
        <v/>
      </c>
      <c r="V199" s="133" t="str">
        <f>IF(1=1,IF(E199="","",V194),N("T11"))</f>
        <v/>
      </c>
      <c r="W199" s="135" t="str">
        <f>IF(1=1,IF(OR(U199="",V199="",NOT(ISNUMBER(U199)),NOT(ISNUMBER(V199)),U199=0),"",V199/U199),N("U11"))</f>
        <v/>
      </c>
      <c r="X199" s="136" t="str">
        <f>IF(1=1,IF(OR(W199="",NOT(ISNUMBER(F199))),"",F199*W199*IFERROR(INDEX(D384:D428,MATCH(AE199,B384:B428,0)),1)),N("V7"))</f>
        <v/>
      </c>
      <c r="Y199" s="137" t="str">
        <f>IF(1=1,IF(F199="","",IF(G199="","",IFERROR(INDEX(E384:E428,MATCH(AE199,B384:B428,0)),G199&amp;""))),N("W6"))</f>
        <v/>
      </c>
      <c r="Z199" s="142" t="str">
        <f>IF(1=1,IF(X199="","",IF(AND(ISNUMBER(X199),X199&lt;1,Y199="kg"),MAX(1,ROUND(X199*1000,0)),IF(AND(ISNUMBER(X199),X199&lt;1,Y199="L"),MAX(1,ROUND(X199*100,0)),ROUND(X199,3)))),N("X11"))</f>
        <v/>
      </c>
      <c r="AA199" s="143" t="str">
        <f>IF(1=1,IF(X199="","",IF(AND(ISNUMBER(X199),X199&lt;1,Y199="kg"),"g",IF(AND(ISNUMBER(X199),X199&lt;1,Y199="L"),"cl",Y199))),N("Y11"))</f>
        <v/>
      </c>
      <c r="AB199" s="123" t="str">
        <f>IF(1=1,IF(E199="","",IF(F199="","A CONTROLER",IF(NOT(ISNUMBER(F199)),"TEXTE",IF(OR(W199="",W199&lt;=0),"COMMANDE COUVERTS INCOMPLETE",IF(G199="","UNITE MANQUANTE",IF(COUNTIF(B384:B428,AE199)=0,"UNITE A CONTROLER","OK")))))),N("Z6"))</f>
        <v/>
      </c>
      <c r="AD199" s="144" t="str">
        <f>IF(1=1,IF(E199="","",AD194),N("AB11"))</f>
        <v/>
      </c>
      <c r="AE199" s="125" t="str">
        <f>IF(1=1,IF(G199="","",UPPER(TRIM(SUBSTITUTE(SUBSTITUTE(G199&amp;"",CHAR(160)," ")," "," ")))),N("AC11"))</f>
        <v/>
      </c>
      <c r="AG199" s="244" t="s">
        <v>64</v>
      </c>
    </row>
    <row r="200" spans="1:33" ht="15.75" x14ac:dyDescent="0.25">
      <c r="A200" s="160" t="str">
        <f>IF(1=1,IF(E200="","",A194),N("A12"))</f>
        <v/>
      </c>
      <c r="B200" s="127" t="str">
        <f>IF(1=1,IF(E200="","",B194),N("B12"))</f>
        <v/>
      </c>
      <c r="C200" s="128"/>
      <c r="D200" s="129" t="str">
        <f>IF(ISBLANK(E200),"",LARGE(D194:D199,1)+1)</f>
        <v/>
      </c>
      <c r="E200" s="130"/>
      <c r="F200" s="131"/>
      <c r="G200" s="170"/>
      <c r="H200" s="105"/>
      <c r="I200" s="132" t="str">
        <f>IF(1=1,IF(E200="","",I194),N("H12"))</f>
        <v/>
      </c>
      <c r="J200" s="133" t="str">
        <f>IF(1=1,IF(E200="","",J194),N("I12"))</f>
        <v/>
      </c>
      <c r="K200" s="134" t="str">
        <f>IF(1=1,IF(E200="","",K194),N("J12"))</f>
        <v/>
      </c>
      <c r="L200" s="135" t="str">
        <f>IF(1=1,IF(OR(J200="",O200="",NOT(ISNUMBER(J200)),NOT(ISNUMBER(O200)),J200=0),"",O200/J200),N("L12"))</f>
        <v/>
      </c>
      <c r="M200" s="136" t="str">
        <f>IF(1=1,IF(OR(L200="",NOT(ISNUMBER(F200))),"",F200*L200*IFERROR(INDEX(D384:D428,MATCH(AE200,B384:B428,0)),1)),N("M13"))</f>
        <v/>
      </c>
      <c r="N200" s="137" t="str">
        <f>IF(1=1,IF(F200="","",IF(G200="","",IFERROR(INDEX(E384:E428,MATCH(AE200,B384:B428,0)),G200&amp;""))),N("N6"))</f>
        <v/>
      </c>
      <c r="O200" s="138" t="str">
        <f>IF(1=1,IF(E200="","",O194),N("K12"))</f>
        <v/>
      </c>
      <c r="P200" s="139" t="str">
        <f>IF(1=1,IF(M200="","",IF(AND(ISNUMBER(M200),M200&lt;1,N200="kg"),MAX(1,ROUND(M200*1000,0)),IF(AND(ISNUMBER(M200),M200&lt;1,N200="L"),MAX(1,ROUND(M200*100,0)),ROUND(M200,3)))),N("O12"))</f>
        <v/>
      </c>
      <c r="Q200" s="140" t="str">
        <f>IF(1=1,IF(M200="","",IF(AND(ISNUMBER(M200),M200&lt;1,N200="kg"),"g",IF(AND(ISNUMBER(M200),M200&lt;1,N200="L"),"cl",N200))),N("P12"))</f>
        <v/>
      </c>
      <c r="R200" s="161" t="str">
        <f>IF(1=1,IF(E200="","",IF(F200="","A CONTROLER",IF(NOT(ISNUMBER(F200)),"TEXTE",IF(OR(L200="",L200&lt;=0),"COMMANDE PRINCIPALE INCOMPLETE",IF(G200="","UNITE MANQUANTE",IF(COUNTIF(B384:B428,AE200)=0,"UNITE A CONTROLER","OK")))))),N("Q9"))</f>
        <v/>
      </c>
      <c r="S200" s="105"/>
      <c r="T200" s="141">
        <f t="shared" si="16"/>
        <v>0</v>
      </c>
      <c r="U200" s="133" t="str">
        <f>IF(1=1,IF(E200="","",U194),N("S12"))</f>
        <v/>
      </c>
      <c r="V200" s="133" t="str">
        <f>IF(1=1,IF(E200="","",V194),N("T12"))</f>
        <v/>
      </c>
      <c r="W200" s="135" t="str">
        <f>IF(1=1,IF(OR(U200="",V200="",NOT(ISNUMBER(U200)),NOT(ISNUMBER(V200)),U200=0),"",V200/U200),N("U12"))</f>
        <v/>
      </c>
      <c r="X200" s="136" t="str">
        <f>IF(1=1,IF(OR(W200="",NOT(ISNUMBER(F200))),"",F200*W200*IFERROR(INDEX(D384:D428,MATCH(AE200,B384:B428,0)),1)),N("V7"))</f>
        <v/>
      </c>
      <c r="Y200" s="137" t="str">
        <f>IF(1=1,IF(F200="","",IF(G200="","",IFERROR(INDEX(E384:E428,MATCH(AE200,B384:B428,0)),G200&amp;""))),N("W6"))</f>
        <v/>
      </c>
      <c r="Z200" s="142" t="str">
        <f>IF(1=1,IF(X200="","",IF(AND(ISNUMBER(X200),X200&lt;1,Y200="kg"),MAX(1,ROUND(X200*1000,0)),IF(AND(ISNUMBER(X200),X200&lt;1,Y200="L"),MAX(1,ROUND(X200*100,0)),ROUND(X200,3)))),N("X12"))</f>
        <v/>
      </c>
      <c r="AA200" s="143" t="str">
        <f>IF(1=1,IF(X200="","",IF(AND(ISNUMBER(X200),X200&lt;1,Y200="kg"),"g",IF(AND(ISNUMBER(X200),X200&lt;1,Y200="L"),"cl",Y200))),N("Y12"))</f>
        <v/>
      </c>
      <c r="AB200" s="123" t="str">
        <f>IF(1=1,IF(E200="","",IF(F200="","A CONTROLER",IF(NOT(ISNUMBER(F200)),"TEXTE",IF(OR(W200="",W200&lt;=0),"COMMANDE COUVERTS INCOMPLETE",IF(G200="","UNITE MANQUANTE",IF(COUNTIF(B384:B428,AE200)=0,"UNITE A CONTROLER","OK")))))),N("Z6"))</f>
        <v/>
      </c>
      <c r="AD200" s="144" t="str">
        <f>IF(1=1,IF(E200="","",AD194),N("AB12"))</f>
        <v/>
      </c>
      <c r="AE200" s="125" t="str">
        <f>IF(1=1,IF(G200="","",UPPER(TRIM(SUBSTITUTE(SUBSTITUTE(G200&amp;"",CHAR(160)," ")," "," ")))),N("AC12"))</f>
        <v/>
      </c>
      <c r="AG200" s="244"/>
    </row>
    <row r="201" spans="1:33" ht="15.75" x14ac:dyDescent="0.25">
      <c r="A201" s="160" t="str">
        <f>IF(1=1,IF(E201="","",A194),N("A13"))</f>
        <v/>
      </c>
      <c r="B201" s="127" t="str">
        <f>IF(1=1,IF(E201="","",B194),N("B13"))</f>
        <v/>
      </c>
      <c r="C201" s="128"/>
      <c r="D201" s="129" t="str">
        <f>IF(ISBLANK(E201),"",LARGE(D194:D200,1)+1)</f>
        <v/>
      </c>
      <c r="E201" s="130"/>
      <c r="F201" s="131"/>
      <c r="G201" s="170"/>
      <c r="H201" s="105"/>
      <c r="I201" s="132" t="str">
        <f>IF(1=1,IF(E201="","",I194),N("H13"))</f>
        <v/>
      </c>
      <c r="J201" s="133" t="str">
        <f>IF(1=1,IF(E201="","",J194),N("I13"))</f>
        <v/>
      </c>
      <c r="K201" s="134" t="str">
        <f>IF(1=1,IF(E201="","",K194),N("J13"))</f>
        <v/>
      </c>
      <c r="L201" s="135" t="str">
        <f>IF(1=1,IF(OR(J201="",O201="",NOT(ISNUMBER(J201)),NOT(ISNUMBER(O201)),J201=0),"",O201/J201),N("L13"))</f>
        <v/>
      </c>
      <c r="M201" s="136" t="str">
        <f>IF(1=1,IF(OR(L201="",NOT(ISNUMBER(F201))),"",F201*L201*IFERROR(INDEX(D384:D428,MATCH(AE201,B384:B428,0)),1)),N("M13"))</f>
        <v/>
      </c>
      <c r="N201" s="137" t="str">
        <f>IF(1=1,IF(F201="","",IF(G201="","",IFERROR(INDEX(E384:E428,MATCH(AE201,B384:B428,0)),G201&amp;""))),N("N6"))</f>
        <v/>
      </c>
      <c r="O201" s="138" t="str">
        <f>IF(1=1,IF(E201="","",O194),N("K13"))</f>
        <v/>
      </c>
      <c r="P201" s="139" t="str">
        <f>IF(1=1,IF(M201="","",IF(AND(ISNUMBER(M201),M201&lt;1,N201="kg"),MAX(1,ROUND(M201*1000,0)),IF(AND(ISNUMBER(M201),M201&lt;1,N201="L"),MAX(1,ROUND(M201*100,0)),ROUND(M201,3)))),N("O13"))</f>
        <v/>
      </c>
      <c r="Q201" s="140" t="str">
        <f>IF(1=1,IF(M201="","",IF(AND(ISNUMBER(M201),M201&lt;1,N201="kg"),"g",IF(AND(ISNUMBER(M201),M201&lt;1,N201="L"),"cl",N201))),N("P13"))</f>
        <v/>
      </c>
      <c r="R201" s="161" t="str">
        <f>IF(1=1,IF(E201="","",IF(F201="","A CONTROLER",IF(NOT(ISNUMBER(F201)),"TEXTE",IF(OR(L201="",L201&lt;=0),"COMMANDE PRINCIPALE INCOMPLETE",IF(G201="","UNITE MANQUANTE",IF(COUNTIF(B384:B428,AE201)=0,"UNITE A CONTROLER","OK")))))),N("Q9"))</f>
        <v/>
      </c>
      <c r="S201" s="105"/>
      <c r="T201" s="141">
        <f t="shared" si="16"/>
        <v>0</v>
      </c>
      <c r="U201" s="133" t="str">
        <f>IF(1=1,IF(E201="","",U194),N("S13"))</f>
        <v/>
      </c>
      <c r="V201" s="133" t="str">
        <f>IF(1=1,IF(E201="","",V194),N("T13"))</f>
        <v/>
      </c>
      <c r="W201" s="135" t="str">
        <f>IF(1=1,IF(OR(U201="",V201="",NOT(ISNUMBER(U201)),NOT(ISNUMBER(V201)),U201=0),"",V201/U201),N("U13"))</f>
        <v/>
      </c>
      <c r="X201" s="136" t="str">
        <f>IF(1=1,IF(OR(W201="",NOT(ISNUMBER(F201))),"",F201*W201*IFERROR(INDEX(D384:D428,MATCH(AE201,B384:B428,0)),1)),N("V7"))</f>
        <v/>
      </c>
      <c r="Y201" s="137" t="str">
        <f>IF(1=1,IF(F201="","",IF(G201="","",IFERROR(INDEX(E384:E428,MATCH(AE201,B384:B428,0)),G201&amp;""))),N("W6"))</f>
        <v/>
      </c>
      <c r="Z201" s="142" t="str">
        <f>IF(1=1,IF(X201="","",IF(AND(ISNUMBER(X201),X201&lt;1,Y201="kg"),MAX(1,ROUND(X201*1000,0)),IF(AND(ISNUMBER(X201),X201&lt;1,Y201="L"),MAX(1,ROUND(X201*100,0)),ROUND(X201,3)))),N("X13"))</f>
        <v/>
      </c>
      <c r="AA201" s="143" t="str">
        <f>IF(1=1,IF(X201="","",IF(AND(ISNUMBER(X201),X201&lt;1,Y201="kg"),"g",IF(AND(ISNUMBER(X201),X201&lt;1,Y201="L"),"cl",Y201))),N("Y13"))</f>
        <v/>
      </c>
      <c r="AB201" s="123" t="str">
        <f>IF(1=1,IF(E201="","",IF(F201="","A CONTROLER",IF(NOT(ISNUMBER(F201)),"TEXTE",IF(OR(W201="",W201&lt;=0),"COMMANDE COUVERTS INCOMPLETE",IF(G201="","UNITE MANQUANTE",IF(COUNTIF(B384:B428,AE201)=0,"UNITE A CONTROLER","OK")))))),N("Z6"))</f>
        <v/>
      </c>
      <c r="AD201" s="144" t="str">
        <f>IF(1=1,IF(E201="","",AD194),N("AB13"))</f>
        <v/>
      </c>
      <c r="AE201" s="125" t="str">
        <f>IF(1=1,IF(G201="","",UPPER(TRIM(SUBSTITUTE(SUBSTITUTE(G201&amp;"",CHAR(160)," ")," "," ")))),N("AC13"))</f>
        <v/>
      </c>
    </row>
    <row r="202" spans="1:33" ht="15.75" x14ac:dyDescent="0.25">
      <c r="A202" s="160" t="str">
        <f>IF(1=1,IF(E202="","",A194),N("A14"))</f>
        <v/>
      </c>
      <c r="B202" s="127" t="str">
        <f>IF(1=1,IF(E202="","",B194),N("B14"))</f>
        <v/>
      </c>
      <c r="C202" s="128"/>
      <c r="D202" s="129" t="str">
        <f>IF(ISBLANK(E202),"",LARGE(D194:D201,1)+1)</f>
        <v/>
      </c>
      <c r="E202" s="130"/>
      <c r="F202" s="131"/>
      <c r="G202" s="170"/>
      <c r="H202" s="105"/>
      <c r="I202" s="132" t="str">
        <f>IF(1=1,IF(E202="","",I194),N("H14"))</f>
        <v/>
      </c>
      <c r="J202" s="133" t="str">
        <f>IF(1=1,IF(E202="","",J194),N("I14"))</f>
        <v/>
      </c>
      <c r="K202" s="134" t="str">
        <f>IF(1=1,IF(E202="","",K194),N("J14"))</f>
        <v/>
      </c>
      <c r="L202" s="135" t="str">
        <f>IF(1=1,IF(OR(J202="",O202="",NOT(ISNUMBER(J202)),NOT(ISNUMBER(O202)),J202=0),"",O202/J202),N("L14"))</f>
        <v/>
      </c>
      <c r="M202" s="136" t="str">
        <f>IF(1=1,IF(OR(L202="",NOT(ISNUMBER(F202))),"",F202*L202*IFERROR(INDEX(D384:D428,MATCH(AE202,B384:B428,0)),1)),N("M13"))</f>
        <v/>
      </c>
      <c r="N202" s="137" t="str">
        <f>IF(1=1,IF(F202="","",IF(G202="","",IFERROR(INDEX(E384:E428,MATCH(AE202,B384:B428,0)),G202&amp;""))),N("N6"))</f>
        <v/>
      </c>
      <c r="O202" s="138" t="str">
        <f>IF(1=1,IF(E202="","",O194),N("K14"))</f>
        <v/>
      </c>
      <c r="P202" s="139" t="str">
        <f>IF(1=1,IF(M202="","",IF(AND(ISNUMBER(M202),M202&lt;1,N202="kg"),MAX(1,ROUND(M202*1000,0)),IF(AND(ISNUMBER(M202),M202&lt;1,N202="L"),MAX(1,ROUND(M202*100,0)),ROUND(M202,3)))),N("O14"))</f>
        <v/>
      </c>
      <c r="Q202" s="140" t="str">
        <f>IF(1=1,IF(M202="","",IF(AND(ISNUMBER(M202),M202&lt;1,N202="kg"),"g",IF(AND(ISNUMBER(M202),M202&lt;1,N202="L"),"cl",N202))),N("P14"))</f>
        <v/>
      </c>
      <c r="R202" s="161" t="str">
        <f>IF(1=1,IF(E202="","",IF(F202="","A CONTROLER",IF(NOT(ISNUMBER(F202)),"TEXTE",IF(OR(L202="",L202&lt;=0),"COMMANDE PRINCIPALE INCOMPLETE",IF(G202="","UNITE MANQUANTE",IF(COUNTIF(B384:B428,AE202)=0,"UNITE A CONTROLER","OK")))))),N("Q9"))</f>
        <v/>
      </c>
      <c r="S202" s="105"/>
      <c r="T202" s="141">
        <f t="shared" si="16"/>
        <v>0</v>
      </c>
      <c r="U202" s="133" t="str">
        <f>IF(1=1,IF(E202="","",U194),N("S14"))</f>
        <v/>
      </c>
      <c r="V202" s="133" t="str">
        <f>IF(1=1,IF(E202="","",V194),N("T14"))</f>
        <v/>
      </c>
      <c r="W202" s="135" t="str">
        <f>IF(1=1,IF(OR(U202="",V202="",NOT(ISNUMBER(U202)),NOT(ISNUMBER(V202)),U202=0),"",V202/U202),N("U14"))</f>
        <v/>
      </c>
      <c r="X202" s="136" t="str">
        <f>IF(1=1,IF(OR(W202="",NOT(ISNUMBER(F202))),"",F202*W202*IFERROR(INDEX(D384:D428,MATCH(AE202,B384:B428,0)),1)),N("V7"))</f>
        <v/>
      </c>
      <c r="Y202" s="137" t="str">
        <f>IF(1=1,IF(F202="","",IF(G202="","",IFERROR(INDEX(E384:E428,MATCH(AE202,B384:B428,0)),G202&amp;""))),N("W6"))</f>
        <v/>
      </c>
      <c r="Z202" s="142" t="str">
        <f>IF(1=1,IF(X202="","",IF(AND(ISNUMBER(X202),X202&lt;1,Y202="kg"),MAX(1,ROUND(X202*1000,0)),IF(AND(ISNUMBER(X202),X202&lt;1,Y202="L"),MAX(1,ROUND(X202*100,0)),ROUND(X202,3)))),N("X14"))</f>
        <v/>
      </c>
      <c r="AA202" s="143" t="str">
        <f>IF(1=1,IF(X202="","",IF(AND(ISNUMBER(X202),X202&lt;1,Y202="kg"),"g",IF(AND(ISNUMBER(X202),X202&lt;1,Y202="L"),"cl",Y202))),N("Y14"))</f>
        <v/>
      </c>
      <c r="AB202" s="123" t="str">
        <f>IF(1=1,IF(E202="","",IF(F202="","A CONTROLER",IF(NOT(ISNUMBER(F202)),"TEXTE",IF(OR(W202="",W202&lt;=0),"COMMANDE COUVERTS INCOMPLETE",IF(G202="","UNITE MANQUANTE",IF(COUNTIF(B384:B428,AE202)=0,"UNITE A CONTROLER","OK")))))),N("Z6"))</f>
        <v/>
      </c>
      <c r="AD202" s="144" t="str">
        <f>IF(1=1,IF(E202="","",AD194),N("AB14"))</f>
        <v/>
      </c>
      <c r="AE202" s="125" t="str">
        <f>IF(1=1,IF(G202="","",UPPER(TRIM(SUBSTITUTE(SUBSTITUTE(G202&amp;"",CHAR(160)," ")," "," ")))),N("AC14"))</f>
        <v/>
      </c>
    </row>
    <row r="203" spans="1:33" ht="15.75" x14ac:dyDescent="0.25">
      <c r="A203" s="160" t="str">
        <f>IF(1=1,IF(E203="","",A194),N("A15"))</f>
        <v/>
      </c>
      <c r="B203" s="127" t="str">
        <f>IF(1=1,IF(E203="","",B194),N("B15"))</f>
        <v/>
      </c>
      <c r="C203" s="128"/>
      <c r="D203" s="129" t="str">
        <f>IF(ISBLANK(E203),"",LARGE(D194:D202,1)+1)</f>
        <v/>
      </c>
      <c r="E203" s="130"/>
      <c r="F203" s="131"/>
      <c r="G203" s="170"/>
      <c r="H203" s="105"/>
      <c r="I203" s="132" t="str">
        <f>IF(1=1,IF(E203="","",I194),N("H15"))</f>
        <v/>
      </c>
      <c r="J203" s="133" t="str">
        <f>IF(1=1,IF(E203="","",J194),N("I15"))</f>
        <v/>
      </c>
      <c r="K203" s="134" t="str">
        <f>IF(1=1,IF(E203="","",K194),N("J15"))</f>
        <v/>
      </c>
      <c r="L203" s="135" t="str">
        <f>IF(1=1,IF(OR(J203="",O203="",NOT(ISNUMBER(J203)),NOT(ISNUMBER(O203)),J203=0),"",O203/J203),N("L15"))</f>
        <v/>
      </c>
      <c r="M203" s="136" t="str">
        <f>IF(1=1,IF(OR(L203="",NOT(ISNUMBER(F203))),"",F203*L203*IFERROR(INDEX(D384:D428,MATCH(AE203,B384:B428,0)),1)),N("M13"))</f>
        <v/>
      </c>
      <c r="N203" s="137" t="str">
        <f>IF(1=1,IF(F203="","",IF(G203="","",IFERROR(INDEX(E384:E428,MATCH(AE203,B384:B428,0)),G203&amp;""))),N("N6"))</f>
        <v/>
      </c>
      <c r="O203" s="138" t="str">
        <f>IF(1=1,IF(E203="","",O194),N("K15"))</f>
        <v/>
      </c>
      <c r="P203" s="139" t="str">
        <f>IF(1=1,IF(M203="","",IF(AND(ISNUMBER(M203),M203&lt;1,N203="kg"),MAX(1,ROUND(M203*1000,0)),IF(AND(ISNUMBER(M203),M203&lt;1,N203="L"),MAX(1,ROUND(M203*100,0)),ROUND(M203,3)))),N("O15"))</f>
        <v/>
      </c>
      <c r="Q203" s="140" t="str">
        <f>IF(1=1,IF(M203="","",IF(AND(ISNUMBER(M203),M203&lt;1,N203="kg"),"g",IF(AND(ISNUMBER(M203),M203&lt;1,N203="L"),"cl",N203))),N("P15"))</f>
        <v/>
      </c>
      <c r="R203" s="161" t="str">
        <f>IF(1=1,IF(E203="","",IF(F203="","A CONTROLER",IF(NOT(ISNUMBER(F203)),"TEXTE",IF(OR(L203="",L203&lt;=0),"COMMANDE PRINCIPALE INCOMPLETE",IF(G203="","UNITE MANQUANTE",IF(COUNTIF(B384:B428,AE203)=0,"UNITE A CONTROLER","OK")))))),N("Q9"))</f>
        <v/>
      </c>
      <c r="S203" s="105"/>
      <c r="T203" s="141">
        <f t="shared" si="16"/>
        <v>0</v>
      </c>
      <c r="U203" s="133" t="str">
        <f>IF(1=1,IF(E203="","",U194),N("S15"))</f>
        <v/>
      </c>
      <c r="V203" s="133" t="str">
        <f>IF(1=1,IF(E203="","",V194),N("T15"))</f>
        <v/>
      </c>
      <c r="W203" s="135" t="str">
        <f>IF(1=1,IF(OR(U203="",V203="",NOT(ISNUMBER(U203)),NOT(ISNUMBER(V203)),U203=0),"",V203/U203),N("U15"))</f>
        <v/>
      </c>
      <c r="X203" s="136" t="str">
        <f>IF(1=1,IF(OR(W203="",NOT(ISNUMBER(F203))),"",F203*W203*IFERROR(INDEX(D384:D428,MATCH(AE203,B384:B428,0)),1)),N("V7"))</f>
        <v/>
      </c>
      <c r="Y203" s="137" t="str">
        <f>IF(1=1,IF(F203="","",IF(G203="","",IFERROR(INDEX(E384:E428,MATCH(AE203,B384:B428,0)),G203&amp;""))),N("W6"))</f>
        <v/>
      </c>
      <c r="Z203" s="142" t="str">
        <f>IF(1=1,IF(X203="","",IF(AND(ISNUMBER(X203),X203&lt;1,Y203="kg"),MAX(1,ROUND(X203*1000,0)),IF(AND(ISNUMBER(X203),X203&lt;1,Y203="L"),MAX(1,ROUND(X203*100,0)),ROUND(X203,3)))),N("X15"))</f>
        <v/>
      </c>
      <c r="AA203" s="143" t="str">
        <f>IF(1=1,IF(X203="","",IF(AND(ISNUMBER(X203),X203&lt;1,Y203="kg"),"g",IF(AND(ISNUMBER(X203),X203&lt;1,Y203="L"),"cl",Y203))),N("Y15"))</f>
        <v/>
      </c>
      <c r="AB203" s="123" t="str">
        <f>IF(1=1,IF(E203="","",IF(F203="","A CONTROLER",IF(NOT(ISNUMBER(F203)),"TEXTE",IF(OR(W203="",W203&lt;=0),"COMMANDE COUVERTS INCOMPLETE",IF(G203="","UNITE MANQUANTE",IF(COUNTIF(B384:B428,AE203)=0,"UNITE A CONTROLER","OK")))))),N("Z6"))</f>
        <v/>
      </c>
      <c r="AD203" s="144" t="str">
        <f>IF(1=1,IF(E203="","",AD194),N("AB15"))</f>
        <v/>
      </c>
      <c r="AE203" s="125" t="str">
        <f>IF(1=1,IF(G203="","",UPPER(TRIM(SUBSTITUTE(SUBSTITUTE(G203&amp;"",CHAR(160)," ")," "," ")))),N("AC15"))</f>
        <v/>
      </c>
    </row>
    <row r="204" spans="1:33" ht="15.75" x14ac:dyDescent="0.25">
      <c r="A204" s="160" t="str">
        <f>IF(1=1,IF(E204="","",A194),N("A16"))</f>
        <v/>
      </c>
      <c r="B204" s="127" t="str">
        <f>IF(1=1,IF(E204="","",B194),N("B16"))</f>
        <v/>
      </c>
      <c r="C204" s="128"/>
      <c r="D204" s="129" t="str">
        <f>IF(ISBLANK(E204),"",LARGE(D194:D203,1)+1)</f>
        <v/>
      </c>
      <c r="E204" s="130"/>
      <c r="F204" s="131"/>
      <c r="G204" s="170"/>
      <c r="H204" s="105"/>
      <c r="I204" s="132" t="str">
        <f>IF(1=1,IF(E204="","",I194),N("H16"))</f>
        <v/>
      </c>
      <c r="J204" s="133" t="str">
        <f>IF(1=1,IF(E204="","",J194),N("I16"))</f>
        <v/>
      </c>
      <c r="K204" s="134" t="str">
        <f>IF(1=1,IF(E204="","",K194),N("J16"))</f>
        <v/>
      </c>
      <c r="L204" s="135" t="str">
        <f>IF(1=1,IF(OR(J204="",O204="",NOT(ISNUMBER(J204)),NOT(ISNUMBER(O204)),J204=0),"",O204/J204),N("L16"))</f>
        <v/>
      </c>
      <c r="M204" s="136" t="str">
        <f>IF(1=1,IF(OR(L204="",NOT(ISNUMBER(F204))),"",F204*L204*IFERROR(INDEX(D384:D428,MATCH(AE204,B384:B428,0)),1)),N("M13"))</f>
        <v/>
      </c>
      <c r="N204" s="137" t="str">
        <f>IF(1=1,IF(F204="","",IF(G204="","",IFERROR(INDEX(E384:E428,MATCH(AE204,B384:B428,0)),G204&amp;""))),N("N6"))</f>
        <v/>
      </c>
      <c r="O204" s="138" t="str">
        <f>IF(1=1,IF(E204="","",O194),N("K16"))</f>
        <v/>
      </c>
      <c r="P204" s="139" t="str">
        <f>IF(1=1,IF(M204="","",IF(AND(ISNUMBER(M204),M204&lt;1,N204="kg"),MAX(1,ROUND(M204*1000,0)),IF(AND(ISNUMBER(M204),M204&lt;1,N204="L"),MAX(1,ROUND(M204*100,0)),ROUND(M204,3)))),N("O16"))</f>
        <v/>
      </c>
      <c r="Q204" s="140" t="str">
        <f>IF(1=1,IF(M204="","",IF(AND(ISNUMBER(M204),M204&lt;1,N204="kg"),"g",IF(AND(ISNUMBER(M204),M204&lt;1,N204="L"),"cl",N204))),N("P16"))</f>
        <v/>
      </c>
      <c r="R204" s="161" t="str">
        <f>IF(1=1,IF(E204="","",IF(F204="","A CONTROLER",IF(NOT(ISNUMBER(F204)),"TEXTE",IF(OR(L204="",L204&lt;=0),"COMMANDE PRINCIPALE INCOMPLETE",IF(G204="","UNITE MANQUANTE",IF(COUNTIF(B384:B428,AE204)=0,"UNITE A CONTROLER","OK")))))),N("Q9"))</f>
        <v/>
      </c>
      <c r="S204" s="105"/>
      <c r="T204" s="141">
        <f t="shared" si="16"/>
        <v>0</v>
      </c>
      <c r="U204" s="133" t="str">
        <f>IF(1=1,IF(E204="","",U194),N("S16"))</f>
        <v/>
      </c>
      <c r="V204" s="133" t="str">
        <f>IF(1=1,IF(E204="","",V194),N("T16"))</f>
        <v/>
      </c>
      <c r="W204" s="135" t="str">
        <f>IF(1=1,IF(OR(U204="",V204="",NOT(ISNUMBER(U204)),NOT(ISNUMBER(V204)),U204=0),"",V204/U204),N("U16"))</f>
        <v/>
      </c>
      <c r="X204" s="136" t="str">
        <f>IF(1=1,IF(OR(W204="",NOT(ISNUMBER(F204))),"",F204*W204*IFERROR(INDEX(D384:D428,MATCH(AE204,B384:B428,0)),1)),N("V7"))</f>
        <v/>
      </c>
      <c r="Y204" s="137" t="str">
        <f>IF(1=1,IF(F204="","",IF(G204="","",IFERROR(INDEX(E384:E428,MATCH(AE204,B384:B428,0)),G204&amp;""))),N("W6"))</f>
        <v/>
      </c>
      <c r="Z204" s="142" t="str">
        <f>IF(1=1,IF(X204="","",IF(AND(ISNUMBER(X204),X204&lt;1,Y204="kg"),MAX(1,ROUND(X204*1000,0)),IF(AND(ISNUMBER(X204),X204&lt;1,Y204="L"),MAX(1,ROUND(X204*100,0)),ROUND(X204,3)))),N("X16"))</f>
        <v/>
      </c>
      <c r="AA204" s="143" t="str">
        <f>IF(1=1,IF(X204="","",IF(AND(ISNUMBER(X204),X204&lt;1,Y204="kg"),"g",IF(AND(ISNUMBER(X204),X204&lt;1,Y204="L"),"cl",Y204))),N("Y16"))</f>
        <v/>
      </c>
      <c r="AB204" s="123" t="str">
        <f>IF(1=1,IF(E204="","",IF(F204="","A CONTROLER",IF(NOT(ISNUMBER(F204)),"TEXTE",IF(OR(W204="",W204&lt;=0),"COMMANDE COUVERTS INCOMPLETE",IF(G204="","UNITE MANQUANTE",IF(COUNTIF(B384:B428,AE204)=0,"UNITE A CONTROLER","OK")))))),N("Z6"))</f>
        <v/>
      </c>
      <c r="AD204" s="144" t="str">
        <f>IF(1=1,IF(E204="","",AD194),N("AB16"))</f>
        <v/>
      </c>
      <c r="AE204" s="125" t="str">
        <f>IF(1=1,IF(G204="","",UPPER(TRIM(SUBSTITUTE(SUBSTITUTE(G204&amp;"",CHAR(160)," ")," "," ")))),N("AC16"))</f>
        <v/>
      </c>
    </row>
    <row r="205" spans="1:33" ht="15.75" x14ac:dyDescent="0.25">
      <c r="A205" s="160" t="str">
        <f>IF(1=1,IF(E205="","",A194),N("A17"))</f>
        <v/>
      </c>
      <c r="B205" s="127" t="str">
        <f>IF(1=1,IF(E205="","",B194),N("B17"))</f>
        <v/>
      </c>
      <c r="C205" s="128"/>
      <c r="D205" s="129" t="str">
        <f>IF(ISBLANK(E205),"",LARGE(D194:D204,1)+1)</f>
        <v/>
      </c>
      <c r="E205" s="130"/>
      <c r="F205" s="131"/>
      <c r="G205" s="170"/>
      <c r="H205" s="105"/>
      <c r="I205" s="132" t="str">
        <f>IF(1=1,IF(E205="","",I194),N("H17"))</f>
        <v/>
      </c>
      <c r="J205" s="133" t="str">
        <f>IF(1=1,IF(E205="","",J194),N("I17"))</f>
        <v/>
      </c>
      <c r="K205" s="134" t="str">
        <f>IF(1=1,IF(E205="","",K194),N("J17"))</f>
        <v/>
      </c>
      <c r="L205" s="135" t="str">
        <f>IF(1=1,IF(OR(J205="",O205="",NOT(ISNUMBER(J205)),NOT(ISNUMBER(O205)),J205=0),"",O205/J205),N("L17"))</f>
        <v/>
      </c>
      <c r="M205" s="136" t="str">
        <f>IF(1=1,IF(OR(L205="",NOT(ISNUMBER(F205))),"",F205*L205*IFERROR(INDEX(D384:D428,MATCH(AE205,B384:B428,0)),1)),N("M13"))</f>
        <v/>
      </c>
      <c r="N205" s="137" t="str">
        <f>IF(1=1,IF(F205="","",IF(G205="","",IFERROR(INDEX(E384:E428,MATCH(AE205,B384:B428,0)),G205&amp;""))),N("N6"))</f>
        <v/>
      </c>
      <c r="O205" s="138" t="str">
        <f>IF(1=1,IF(E205="","",O194),N("K17"))</f>
        <v/>
      </c>
      <c r="P205" s="139" t="str">
        <f>IF(1=1,IF(M205="","",IF(AND(ISNUMBER(M205),M205&lt;1,N205="kg"),MAX(1,ROUND(M205*1000,0)),IF(AND(ISNUMBER(M205),M205&lt;1,N205="L"),MAX(1,ROUND(M205*100,0)),ROUND(M205,3)))),N("O17"))</f>
        <v/>
      </c>
      <c r="Q205" s="140" t="str">
        <f>IF(1=1,IF(M205="","",IF(AND(ISNUMBER(M205),M205&lt;1,N205="kg"),"g",IF(AND(ISNUMBER(M205),M205&lt;1,N205="L"),"cl",N205))),N("P17"))</f>
        <v/>
      </c>
      <c r="R205" s="161" t="str">
        <f>IF(1=1,IF(E205="","",IF(F205="","A CONTROLER",IF(NOT(ISNUMBER(F205)),"TEXTE",IF(OR(L205="",L205&lt;=0),"COMMANDE PRINCIPALE INCOMPLETE",IF(G205="","UNITE MANQUANTE",IF(COUNTIF(B384:B428,AE205)=0,"UNITE A CONTROLER","OK")))))),N("Q9"))</f>
        <v/>
      </c>
      <c r="S205" s="105"/>
      <c r="T205" s="141">
        <f t="shared" si="16"/>
        <v>0</v>
      </c>
      <c r="U205" s="133" t="str">
        <f>IF(1=1,IF(E205="","",U194),N("S17"))</f>
        <v/>
      </c>
      <c r="V205" s="133" t="str">
        <f>IF(1=1,IF(E205="","",V194),N("T17"))</f>
        <v/>
      </c>
      <c r="W205" s="135" t="str">
        <f>IF(1=1,IF(OR(U205="",V205="",NOT(ISNUMBER(U205)),NOT(ISNUMBER(V205)),U205=0),"",V205/U205),N("U17"))</f>
        <v/>
      </c>
      <c r="X205" s="136" t="str">
        <f>IF(1=1,IF(OR(W205="",NOT(ISNUMBER(F205))),"",F205*W205*IFERROR(INDEX(D384:D428,MATCH(AE205,B384:B428,0)),1)),N("V7"))</f>
        <v/>
      </c>
      <c r="Y205" s="137" t="str">
        <f>IF(1=1,IF(F205="","",IF(G205="","",IFERROR(INDEX(E384:E428,MATCH(AE205,B384:B428,0)),G205&amp;""))),N("W6"))</f>
        <v/>
      </c>
      <c r="Z205" s="142" t="str">
        <f>IF(1=1,IF(X205="","",IF(AND(ISNUMBER(X205),X205&lt;1,Y205="kg"),MAX(1,ROUND(X205*1000,0)),IF(AND(ISNUMBER(X205),X205&lt;1,Y205="L"),MAX(1,ROUND(X205*100,0)),ROUND(X205,3)))),N("X17"))</f>
        <v/>
      </c>
      <c r="AA205" s="143" t="str">
        <f>IF(1=1,IF(X205="","",IF(AND(ISNUMBER(X205),X205&lt;1,Y205="kg"),"g",IF(AND(ISNUMBER(X205),X205&lt;1,Y205="L"),"cl",Y205))),N("Y17"))</f>
        <v/>
      </c>
      <c r="AB205" s="123" t="str">
        <f>IF(1=1,IF(E205="","",IF(F205="","A CONTROLER",IF(NOT(ISNUMBER(F205)),"TEXTE",IF(OR(W205="",W205&lt;=0),"COMMANDE COUVERTS INCOMPLETE",IF(G205="","UNITE MANQUANTE",IF(COUNTIF(B384:B428,AE205)=0,"UNITE A CONTROLER","OK")))))),N("Z6"))</f>
        <v/>
      </c>
      <c r="AD205" s="144" t="str">
        <f>IF(1=1,IF(E205="","",AD194),N("AB17"))</f>
        <v/>
      </c>
      <c r="AE205" s="125" t="str">
        <f>IF(1=1,IF(G205="","",UPPER(TRIM(SUBSTITUTE(SUBSTITUTE(G205&amp;"",CHAR(160)," ")," "," ")))),N("AC17"))</f>
        <v/>
      </c>
    </row>
    <row r="206" spans="1:33" ht="15.75" x14ac:dyDescent="0.25">
      <c r="A206" s="160" t="str">
        <f>IF(1=1,IF(E206="","",A194),N("A18"))</f>
        <v/>
      </c>
      <c r="B206" s="127" t="str">
        <f>IF(1=1,IF(E206="","",B194),N("B18"))</f>
        <v/>
      </c>
      <c r="C206" s="128"/>
      <c r="D206" s="129" t="str">
        <f>IF(ISBLANK(E206),"",LARGE(D194:D205,1)+1)</f>
        <v/>
      </c>
      <c r="E206" s="130"/>
      <c r="F206" s="131"/>
      <c r="G206" s="170"/>
      <c r="H206" s="105"/>
      <c r="I206" s="132" t="str">
        <f>IF(1=1,IF(E206="","",I194),N("H18"))</f>
        <v/>
      </c>
      <c r="J206" s="133" t="str">
        <f>IF(1=1,IF(E206="","",J194),N("I18"))</f>
        <v/>
      </c>
      <c r="K206" s="134" t="str">
        <f>IF(1=1,IF(E206="","",K194),N("J18"))</f>
        <v/>
      </c>
      <c r="L206" s="135" t="str">
        <f>IF(1=1,IF(OR(J206="",O206="",NOT(ISNUMBER(J206)),NOT(ISNUMBER(O206)),J206=0),"",O206/J206),N("L18"))</f>
        <v/>
      </c>
      <c r="M206" s="136" t="str">
        <f>IF(1=1,IF(OR(L206="",NOT(ISNUMBER(F206))),"",F206*L206*IFERROR(INDEX(D384:D428,MATCH(AE206,B384:B428,0)),1)),N("M13"))</f>
        <v/>
      </c>
      <c r="N206" s="137" t="str">
        <f>IF(1=1,IF(F206="","",IF(G206="","",IFERROR(INDEX(E384:E428,MATCH(AE206,B384:B428,0)),G206&amp;""))),N("N6"))</f>
        <v/>
      </c>
      <c r="O206" s="138" t="str">
        <f>IF(1=1,IF(E206="","",O194),N("K18"))</f>
        <v/>
      </c>
      <c r="P206" s="139" t="str">
        <f>IF(1=1,IF(M206="","",IF(AND(ISNUMBER(M206),M206&lt;1,N206="kg"),MAX(1,ROUND(M206*1000,0)),IF(AND(ISNUMBER(M206),M206&lt;1,N206="L"),MAX(1,ROUND(M206*100,0)),ROUND(M206,3)))),N("O18"))</f>
        <v/>
      </c>
      <c r="Q206" s="140" t="str">
        <f>IF(1=1,IF(M206="","",IF(AND(ISNUMBER(M206),M206&lt;1,N206="kg"),"g",IF(AND(ISNUMBER(M206),M206&lt;1,N206="L"),"cl",N206))),N("P18"))</f>
        <v/>
      </c>
      <c r="R206" s="161" t="str">
        <f>IF(1=1,IF(E206="","",IF(F206="","A CONTROLER",IF(NOT(ISNUMBER(F206)),"TEXTE",IF(OR(L206="",L206&lt;=0),"COMMANDE PRINCIPALE INCOMPLETE",IF(G206="","UNITE MANQUANTE",IF(COUNTIF(B384:B428,AE206)=0,"UNITE A CONTROLER","OK")))))),N("Q9"))</f>
        <v/>
      </c>
      <c r="S206" s="105"/>
      <c r="T206" s="141">
        <f t="shared" si="16"/>
        <v>0</v>
      </c>
      <c r="U206" s="133" t="str">
        <f>IF(1=1,IF(E206="","",U194),N("S18"))</f>
        <v/>
      </c>
      <c r="V206" s="133" t="str">
        <f>IF(1=1,IF(E206="","",V194),N("T18"))</f>
        <v/>
      </c>
      <c r="W206" s="135" t="str">
        <f>IF(1=1,IF(OR(U206="",V206="",NOT(ISNUMBER(U206)),NOT(ISNUMBER(V206)),U206=0),"",V206/U206),N("U18"))</f>
        <v/>
      </c>
      <c r="X206" s="136" t="str">
        <f>IF(1=1,IF(OR(W206="",NOT(ISNUMBER(F206))),"",F206*W206*IFERROR(INDEX(D384:D428,MATCH(AE206,B384:B428,0)),1)),N("V7"))</f>
        <v/>
      </c>
      <c r="Y206" s="137" t="str">
        <f>IF(1=1,IF(F206="","",IF(G206="","",IFERROR(INDEX(E384:E428,MATCH(AE206,B384:B428,0)),G206&amp;""))),N("W6"))</f>
        <v/>
      </c>
      <c r="Z206" s="142" t="str">
        <f>IF(1=1,IF(X206="","",IF(AND(ISNUMBER(X206),X206&lt;1,Y206="kg"),MAX(1,ROUND(X206*1000,0)),IF(AND(ISNUMBER(X206),X206&lt;1,Y206="L"),MAX(1,ROUND(X206*100,0)),ROUND(X206,3)))),N("X18"))</f>
        <v/>
      </c>
      <c r="AA206" s="143" t="str">
        <f>IF(1=1,IF(X206="","",IF(AND(ISNUMBER(X206),X206&lt;1,Y206="kg"),"g",IF(AND(ISNUMBER(X206),X206&lt;1,Y206="L"),"cl",Y206))),N("Y18"))</f>
        <v/>
      </c>
      <c r="AB206" s="123" t="str">
        <f>IF(1=1,IF(E206="","",IF(F206="","A CONTROLER",IF(NOT(ISNUMBER(F206)),"TEXTE",IF(OR(W206="",W206&lt;=0),"COMMANDE COUVERTS INCOMPLETE",IF(G206="","UNITE MANQUANTE",IF(COUNTIF(B384:B428,AE206)=0,"UNITE A CONTROLER","OK")))))),N("Z6"))</f>
        <v/>
      </c>
      <c r="AD206" s="144" t="str">
        <f>IF(1=1,IF(E206="","",AD194),N("AB18"))</f>
        <v/>
      </c>
      <c r="AE206" s="125" t="str">
        <f>IF(1=1,IF(G206="","",UPPER(TRIM(SUBSTITUTE(SUBSTITUTE(G206&amp;"",CHAR(160)," ")," "," ")))),N("AC18"))</f>
        <v/>
      </c>
    </row>
    <row r="207" spans="1:33" ht="15.75" x14ac:dyDescent="0.25">
      <c r="A207" s="160" t="str">
        <f>IF(1=1,IF(E207="","",A194),N("A19"))</f>
        <v/>
      </c>
      <c r="B207" s="127" t="str">
        <f>IF(1=1,IF(E207="","",B194),N("B19"))</f>
        <v/>
      </c>
      <c r="C207" s="128"/>
      <c r="D207" s="129" t="str">
        <f>IF(ISBLANK(E207),"",LARGE(D194:D206,1)+1)</f>
        <v/>
      </c>
      <c r="E207" s="130"/>
      <c r="F207" s="131"/>
      <c r="G207" s="170"/>
      <c r="H207" s="105"/>
      <c r="I207" s="132" t="str">
        <f>IF(1=1,IF(E207="","",I194),N("H19"))</f>
        <v/>
      </c>
      <c r="J207" s="133" t="str">
        <f>IF(1=1,IF(E207="","",J194),N("I19"))</f>
        <v/>
      </c>
      <c r="K207" s="134" t="str">
        <f>IF(1=1,IF(E207="","",K194),N("J19"))</f>
        <v/>
      </c>
      <c r="L207" s="135" t="str">
        <f>IF(1=1,IF(OR(J207="",O207="",NOT(ISNUMBER(J207)),NOT(ISNUMBER(O207)),J207=0),"",O207/J207),N("L19"))</f>
        <v/>
      </c>
      <c r="M207" s="136" t="str">
        <f>IF(1=1,IF(OR(L207="",NOT(ISNUMBER(F207))),"",F207*L207*IFERROR(INDEX(D384:D428,MATCH(AE207,B384:B428,0)),1)),N("M13"))</f>
        <v/>
      </c>
      <c r="N207" s="137" t="str">
        <f>IF(1=1,IF(F207="","",IF(G207="","",IFERROR(INDEX(E384:E428,MATCH(AE207,B384:B428,0)),G207&amp;""))),N("N6"))</f>
        <v/>
      </c>
      <c r="O207" s="138" t="str">
        <f>IF(1=1,IF(E207="","",O194),N("K19"))</f>
        <v/>
      </c>
      <c r="P207" s="139" t="str">
        <f>IF(1=1,IF(M207="","",IF(AND(ISNUMBER(M207),M207&lt;1,N207="kg"),MAX(1,ROUND(M207*1000,0)),IF(AND(ISNUMBER(M207),M207&lt;1,N207="L"),MAX(1,ROUND(M207*100,0)),ROUND(M207,3)))),N("O19"))</f>
        <v/>
      </c>
      <c r="Q207" s="140" t="str">
        <f>IF(1=1,IF(M207="","",IF(AND(ISNUMBER(M207),M207&lt;1,N207="kg"),"g",IF(AND(ISNUMBER(M207),M207&lt;1,N207="L"),"cl",N207))),N("P19"))</f>
        <v/>
      </c>
      <c r="R207" s="161" t="str">
        <f>IF(1=1,IF(E207="","",IF(F207="","A CONTROLER",IF(NOT(ISNUMBER(F207)),"TEXTE",IF(OR(L207="",L207&lt;=0),"COMMANDE PRINCIPALE INCOMPLETE",IF(G207="","UNITE MANQUANTE",IF(COUNTIF(B384:B428,AE207)=0,"UNITE A CONTROLER","OK")))))),N("Q9"))</f>
        <v/>
      </c>
      <c r="S207" s="105"/>
      <c r="T207" s="141">
        <f t="shared" si="16"/>
        <v>0</v>
      </c>
      <c r="U207" s="133" t="str">
        <f>IF(1=1,IF(E207="","",U194),N("S19"))</f>
        <v/>
      </c>
      <c r="V207" s="133" t="str">
        <f>IF(1=1,IF(E207="","",V194),N("T19"))</f>
        <v/>
      </c>
      <c r="W207" s="135" t="str">
        <f>IF(1=1,IF(OR(U207="",V207="",NOT(ISNUMBER(U207)),NOT(ISNUMBER(V207)),U207=0),"",V207/U207),N("U19"))</f>
        <v/>
      </c>
      <c r="X207" s="136" t="str">
        <f>IF(1=1,IF(OR(W207="",NOT(ISNUMBER(F207))),"",F207*W207*IFERROR(INDEX(D384:D428,MATCH(AE207,B384:B428,0)),1)),N("V7"))</f>
        <v/>
      </c>
      <c r="Y207" s="137" t="str">
        <f>IF(1=1,IF(F207="","",IF(G207="","",IFERROR(INDEX(E384:E428,MATCH(AE207,B384:B428,0)),G207&amp;""))),N("W6"))</f>
        <v/>
      </c>
      <c r="Z207" s="142" t="str">
        <f>IF(1=1,IF(X207="","",IF(AND(ISNUMBER(X207),X207&lt;1,Y207="kg"),MAX(1,ROUND(X207*1000,0)),IF(AND(ISNUMBER(X207),X207&lt;1,Y207="L"),MAX(1,ROUND(X207*100,0)),ROUND(X207,3)))),N("X19"))</f>
        <v/>
      </c>
      <c r="AA207" s="143" t="str">
        <f>IF(1=1,IF(X207="","",IF(AND(ISNUMBER(X207),X207&lt;1,Y207="kg"),"g",IF(AND(ISNUMBER(X207),X207&lt;1,Y207="L"),"cl",Y207))),N("Y19"))</f>
        <v/>
      </c>
      <c r="AB207" s="123" t="str">
        <f>IF(1=1,IF(E207="","",IF(F207="","A CONTROLER",IF(NOT(ISNUMBER(F207)),"TEXTE",IF(OR(W207="",W207&lt;=0),"COMMANDE COUVERTS INCOMPLETE",IF(G207="","UNITE MANQUANTE",IF(COUNTIF(B384:B428,AE207)=0,"UNITE A CONTROLER","OK")))))),N("Z6"))</f>
        <v/>
      </c>
      <c r="AD207" s="144" t="str">
        <f>IF(1=1,IF(E207="","",AD194),N("AB19"))</f>
        <v/>
      </c>
      <c r="AE207" s="125" t="str">
        <f>IF(1=1,IF(G207="","",UPPER(TRIM(SUBSTITUTE(SUBSTITUTE(G207&amp;"",CHAR(160)," ")," "," ")))),N("AC19"))</f>
        <v/>
      </c>
    </row>
    <row r="208" spans="1:33" ht="15.75" x14ac:dyDescent="0.25">
      <c r="A208" s="160" t="str">
        <f>IF(1=1,IF(E208="","",A194),N("A20"))</f>
        <v/>
      </c>
      <c r="B208" s="127" t="str">
        <f>IF(1=1,IF(E208="","",B194),N("B20"))</f>
        <v/>
      </c>
      <c r="C208" s="128"/>
      <c r="D208" s="129" t="str">
        <f>IF(ISBLANK(E208),"",LARGE(D194:D207,1)+1)</f>
        <v/>
      </c>
      <c r="E208" s="130"/>
      <c r="F208" s="131"/>
      <c r="G208" s="170"/>
      <c r="H208" s="105"/>
      <c r="I208" s="132" t="str">
        <f>IF(1=1,IF(E208="","",I194),N("H20"))</f>
        <v/>
      </c>
      <c r="J208" s="133" t="str">
        <f>IF(1=1,IF(E208="","",J194),N("I20"))</f>
        <v/>
      </c>
      <c r="K208" s="134" t="str">
        <f>IF(1=1,IF(E208="","",K194),N("J20"))</f>
        <v/>
      </c>
      <c r="L208" s="135" t="str">
        <f>IF(1=1,IF(OR(J208="",O208="",NOT(ISNUMBER(J208)),NOT(ISNUMBER(O208)),J208=0),"",O208/J208),N("L20"))</f>
        <v/>
      </c>
      <c r="M208" s="136" t="str">
        <f>IF(1=1,IF(OR(L208="",NOT(ISNUMBER(F208))),"",F208*L208*IFERROR(INDEX(D384:D428,MATCH(AE208,B384:B428,0)),1)),N("M13"))</f>
        <v/>
      </c>
      <c r="N208" s="137" t="str">
        <f>IF(1=1,IF(F208="","",IF(G208="","",IFERROR(INDEX(E384:E428,MATCH(AE208,B384:B428,0)),G208&amp;""))),N("N6"))</f>
        <v/>
      </c>
      <c r="O208" s="138" t="str">
        <f>IF(1=1,IF(E208="","",O194),N("K20"))</f>
        <v/>
      </c>
      <c r="P208" s="139" t="str">
        <f>IF(1=1,IF(M208="","",IF(AND(ISNUMBER(M208),M208&lt;1,N208="kg"),MAX(1,ROUND(M208*1000,0)),IF(AND(ISNUMBER(M208),M208&lt;1,N208="L"),MAX(1,ROUND(M208*100,0)),ROUND(M208,3)))),N("O20"))</f>
        <v/>
      </c>
      <c r="Q208" s="140" t="str">
        <f>IF(1=1,IF(M208="","",IF(AND(ISNUMBER(M208),M208&lt;1,N208="kg"),"g",IF(AND(ISNUMBER(M208),M208&lt;1,N208="L"),"cl",N208))),N("P20"))</f>
        <v/>
      </c>
      <c r="R208" s="161" t="str">
        <f>IF(1=1,IF(E208="","",IF(F208="","A CONTROLER",IF(NOT(ISNUMBER(F208)),"TEXTE",IF(OR(L208="",L208&lt;=0),"COMMANDE PRINCIPALE INCOMPLETE",IF(G208="","UNITE MANQUANTE",IF(COUNTIF(B384:B428,AE208)=0,"UNITE A CONTROLER","OK")))))),N("Q9"))</f>
        <v/>
      </c>
      <c r="S208" s="105"/>
      <c r="T208" s="141">
        <f t="shared" si="16"/>
        <v>0</v>
      </c>
      <c r="U208" s="133" t="str">
        <f>IF(1=1,IF(E208="","",U194),N("S20"))</f>
        <v/>
      </c>
      <c r="V208" s="133" t="str">
        <f>IF(1=1,IF(E208="","",V194),N("T20"))</f>
        <v/>
      </c>
      <c r="W208" s="135" t="str">
        <f>IF(1=1,IF(OR(U208="",V208="",NOT(ISNUMBER(U208)),NOT(ISNUMBER(V208)),U208=0),"",V208/U208),N("U20"))</f>
        <v/>
      </c>
      <c r="X208" s="136" t="str">
        <f>IF(1=1,IF(OR(W208="",NOT(ISNUMBER(F208))),"",F208*W208*IFERROR(INDEX(D384:D428,MATCH(AE208,B384:B428,0)),1)),N("V7"))</f>
        <v/>
      </c>
      <c r="Y208" s="137" t="str">
        <f>IF(1=1,IF(F208="","",IF(G208="","",IFERROR(INDEX(E384:E428,MATCH(AE208,B384:B428,0)),G208&amp;""))),N("W6"))</f>
        <v/>
      </c>
      <c r="Z208" s="142" t="str">
        <f>IF(1=1,IF(X208="","",IF(AND(ISNUMBER(X208),X208&lt;1,Y208="kg"),MAX(1,ROUND(X208*1000,0)),IF(AND(ISNUMBER(X208),X208&lt;1,Y208="L"),MAX(1,ROUND(X208*100,0)),ROUND(X208,3)))),N("X20"))</f>
        <v/>
      </c>
      <c r="AA208" s="143" t="str">
        <f>IF(1=1,IF(X208="","",IF(AND(ISNUMBER(X208),X208&lt;1,Y208="kg"),"g",IF(AND(ISNUMBER(X208),X208&lt;1,Y208="L"),"cl",Y208))),N("Y20"))</f>
        <v/>
      </c>
      <c r="AB208" s="123" t="str">
        <f>IF(1=1,IF(E208="","",IF(F208="","A CONTROLER",IF(NOT(ISNUMBER(F208)),"TEXTE",IF(OR(W208="",W208&lt;=0),"COMMANDE COUVERTS INCOMPLETE",IF(G208="","UNITE MANQUANTE",IF(COUNTIF(B384:B428,AE208)=0,"UNITE A CONTROLER","OK")))))),N("Z6"))</f>
        <v/>
      </c>
      <c r="AD208" s="144" t="str">
        <f>IF(1=1,IF(E208="","",AD194),N("AB20"))</f>
        <v/>
      </c>
      <c r="AE208" s="125" t="str">
        <f>IF(1=1,IF(G208="","",UPPER(TRIM(SUBSTITUTE(SUBSTITUTE(G208&amp;"",CHAR(160)," ")," "," ")))),N("AC20"))</f>
        <v/>
      </c>
    </row>
    <row r="209" spans="1:31" ht="15.75" x14ac:dyDescent="0.25">
      <c r="A209" s="160" t="str">
        <f>IF(1=1,IF(E209="","",A194),N("A21"))</f>
        <v/>
      </c>
      <c r="B209" s="127" t="str">
        <f>IF(1=1,IF(E209="","",B194),N("B21"))</f>
        <v/>
      </c>
      <c r="C209" s="128"/>
      <c r="D209" s="129" t="str">
        <f>IF(ISBLANK(E209),"",LARGE(D194:D208,1)+1)</f>
        <v/>
      </c>
      <c r="E209" s="130"/>
      <c r="F209" s="131"/>
      <c r="G209" s="170"/>
      <c r="H209" s="105"/>
      <c r="I209" s="132" t="str">
        <f>IF(1=1,IF(E209="","",I194),N("H21"))</f>
        <v/>
      </c>
      <c r="J209" s="133" t="str">
        <f>IF(1=1,IF(E209="","",J194),N("I21"))</f>
        <v/>
      </c>
      <c r="K209" s="134" t="str">
        <f>IF(1=1,IF(E209="","",K194),N("J21"))</f>
        <v/>
      </c>
      <c r="L209" s="135" t="str">
        <f>IF(1=1,IF(OR(J209="",O209="",NOT(ISNUMBER(J209)),NOT(ISNUMBER(O209)),J209=0),"",O209/J209),N("L21"))</f>
        <v/>
      </c>
      <c r="M209" s="136" t="str">
        <f>IF(1=1,IF(OR(L209="",NOT(ISNUMBER(F209))),"",F209*L209*IFERROR(INDEX(D384:D428,MATCH(AE209,B384:B428,0)),1)),N("M13"))</f>
        <v/>
      </c>
      <c r="N209" s="137" t="str">
        <f>IF(1=1,IF(F209="","",IF(G209="","",IFERROR(INDEX(E384:E428,MATCH(AE209,B384:B428,0)),G209&amp;""))),N("N6"))</f>
        <v/>
      </c>
      <c r="O209" s="138" t="str">
        <f>IF(1=1,IF(E209="","",O194),N("K21"))</f>
        <v/>
      </c>
      <c r="P209" s="139" t="str">
        <f>IF(1=1,IF(M209="","",IF(AND(ISNUMBER(M209),M209&lt;1,N209="kg"),MAX(1,ROUND(M209*1000,0)),IF(AND(ISNUMBER(M209),M209&lt;1,N209="L"),MAX(1,ROUND(M209*100,0)),ROUND(M209,3)))),N("O21"))</f>
        <v/>
      </c>
      <c r="Q209" s="140" t="str">
        <f>IF(1=1,IF(M209="","",IF(AND(ISNUMBER(M209),M209&lt;1,N209="kg"),"g",IF(AND(ISNUMBER(M209),M209&lt;1,N209="L"),"cl",N209))),N("P21"))</f>
        <v/>
      </c>
      <c r="R209" s="161" t="str">
        <f>IF(1=1,IF(E209="","",IF(F209="","A CONTROLER",IF(NOT(ISNUMBER(F209)),"TEXTE",IF(OR(L209="",L209&lt;=0),"COMMANDE PRINCIPALE INCOMPLETE",IF(G209="","UNITE MANQUANTE",IF(COUNTIF(B384:B428,AE209)=0,"UNITE A CONTROLER","OK")))))),N("Q9"))</f>
        <v/>
      </c>
      <c r="S209" s="105"/>
      <c r="T209" s="141">
        <f t="shared" si="16"/>
        <v>0</v>
      </c>
      <c r="U209" s="133" t="str">
        <f>IF(1=1,IF(E209="","",U194),N("S21"))</f>
        <v/>
      </c>
      <c r="V209" s="133" t="str">
        <f>IF(1=1,IF(E209="","",V194),N("T21"))</f>
        <v/>
      </c>
      <c r="W209" s="135" t="str">
        <f>IF(1=1,IF(OR(U209="",V209="",NOT(ISNUMBER(U209)),NOT(ISNUMBER(V209)),U209=0),"",V209/U209),N("U21"))</f>
        <v/>
      </c>
      <c r="X209" s="136" t="str">
        <f>IF(1=1,IF(OR(W209="",NOT(ISNUMBER(F209))),"",F209*W209*IFERROR(INDEX(D384:D428,MATCH(AE209,B384:B428,0)),1)),N("V7"))</f>
        <v/>
      </c>
      <c r="Y209" s="137" t="str">
        <f>IF(1=1,IF(F209="","",IF(G209="","",IFERROR(INDEX(E384:E428,MATCH(AE209,B384:B428,0)),G209&amp;""))),N("W6"))</f>
        <v/>
      </c>
      <c r="Z209" s="142" t="str">
        <f>IF(1=1,IF(X209="","",IF(AND(ISNUMBER(X209),X209&lt;1,Y209="kg"),MAX(1,ROUND(X209*1000,0)),IF(AND(ISNUMBER(X209),X209&lt;1,Y209="L"),MAX(1,ROUND(X209*100,0)),ROUND(X209,3)))),N("X21"))</f>
        <v/>
      </c>
      <c r="AA209" s="143" t="str">
        <f>IF(1=1,IF(X209="","",IF(AND(ISNUMBER(X209),X209&lt;1,Y209="kg"),"g",IF(AND(ISNUMBER(X209),X209&lt;1,Y209="L"),"cl",Y209))),N("Y21"))</f>
        <v/>
      </c>
      <c r="AB209" s="123" t="str">
        <f>IF(1=1,IF(E209="","",IF(F209="","A CONTROLER",IF(NOT(ISNUMBER(F209)),"TEXTE",IF(OR(W209="",W209&lt;=0),"COMMANDE COUVERTS INCOMPLETE",IF(G209="","UNITE MANQUANTE",IF(COUNTIF(B384:B428,AE209)=0,"UNITE A CONTROLER","OK")))))),N("Z6"))</f>
        <v/>
      </c>
      <c r="AD209" s="144" t="str">
        <f>IF(1=1,IF(E209="","",AD194),N("AB21"))</f>
        <v/>
      </c>
      <c r="AE209" s="125" t="str">
        <f>IF(1=1,IF(G209="","",UPPER(TRIM(SUBSTITUTE(SUBSTITUTE(G209&amp;"",CHAR(160)," ")," "," ")))),N("AC21"))</f>
        <v/>
      </c>
    </row>
    <row r="210" spans="1:31" ht="15.75" x14ac:dyDescent="0.25">
      <c r="A210" s="160" t="str">
        <f>IF(1=1,IF(E210="","",A194),N("A22"))</f>
        <v/>
      </c>
      <c r="B210" s="127" t="str">
        <f>IF(1=1,IF(E210="","",B194),N("B22"))</f>
        <v/>
      </c>
      <c r="C210" s="128"/>
      <c r="D210" s="129" t="str">
        <f>IF(ISBLANK(E210),"",LARGE(D194:D209,1)+1)</f>
        <v/>
      </c>
      <c r="E210" s="130"/>
      <c r="F210" s="131"/>
      <c r="G210" s="170"/>
      <c r="H210" s="105"/>
      <c r="I210" s="132" t="str">
        <f>IF(1=1,IF(E210="","",I194),N("H22"))</f>
        <v/>
      </c>
      <c r="J210" s="133" t="str">
        <f>IF(1=1,IF(E210="","",J194),N("I22"))</f>
        <v/>
      </c>
      <c r="K210" s="134" t="str">
        <f>IF(1=1,IF(E210="","",K194),N("J22"))</f>
        <v/>
      </c>
      <c r="L210" s="135" t="str">
        <f>IF(1=1,IF(OR(J210="",O210="",NOT(ISNUMBER(J210)),NOT(ISNUMBER(O210)),J210=0),"",O210/J210),N("L22"))</f>
        <v/>
      </c>
      <c r="M210" s="136" t="str">
        <f>IF(1=1,IF(OR(L210="",NOT(ISNUMBER(F210))),"",F210*L210*IFERROR(INDEX(D384:D428,MATCH(AE210,B384:B428,0)),1)),N("M13"))</f>
        <v/>
      </c>
      <c r="N210" s="137" t="str">
        <f>IF(1=1,IF(F210="","",IF(G210="","",IFERROR(INDEX(E384:E428,MATCH(AE210,B384:B428,0)),G210&amp;""))),N("N6"))</f>
        <v/>
      </c>
      <c r="O210" s="138" t="str">
        <f>IF(1=1,IF(E210="","",O194),N("K22"))</f>
        <v/>
      </c>
      <c r="P210" s="139" t="str">
        <f>IF(1=1,IF(M210="","",IF(AND(ISNUMBER(M210),M210&lt;1,N210="kg"),MAX(1,ROUND(M210*1000,0)),IF(AND(ISNUMBER(M210),M210&lt;1,N210="L"),MAX(1,ROUND(M210*100,0)),ROUND(M210,3)))),N("O22"))</f>
        <v/>
      </c>
      <c r="Q210" s="140" t="str">
        <f>IF(1=1,IF(M210="","",IF(AND(ISNUMBER(M210),M210&lt;1,N210="kg"),"g",IF(AND(ISNUMBER(M210),M210&lt;1,N210="L"),"cl",N210))),N("P22"))</f>
        <v/>
      </c>
      <c r="R210" s="161" t="str">
        <f>IF(1=1,IF(E210="","",IF(F210="","A CONTROLER",IF(NOT(ISNUMBER(F210)),"TEXTE",IF(OR(L210="",L210&lt;=0),"COMMANDE PRINCIPALE INCOMPLETE",IF(G210="","UNITE MANQUANTE",IF(COUNTIF(B384:B428,AE210)=0,"UNITE A CONTROLER","OK")))))),N("Q9"))</f>
        <v/>
      </c>
      <c r="S210" s="105"/>
      <c r="T210" s="141">
        <f t="shared" si="16"/>
        <v>0</v>
      </c>
      <c r="U210" s="133" t="str">
        <f>IF(1=1,IF(E210="","",U194),N("S22"))</f>
        <v/>
      </c>
      <c r="V210" s="133" t="str">
        <f>IF(1=1,IF(E210="","",V194),N("T22"))</f>
        <v/>
      </c>
      <c r="W210" s="135" t="str">
        <f>IF(1=1,IF(OR(U210="",V210="",NOT(ISNUMBER(U210)),NOT(ISNUMBER(V210)),U210=0),"",V210/U210),N("U22"))</f>
        <v/>
      </c>
      <c r="X210" s="136" t="str">
        <f>IF(1=1,IF(OR(W210="",NOT(ISNUMBER(F210))),"",F210*W210*IFERROR(INDEX(D384:D428,MATCH(AE210,B384:B428,0)),1)),N("V7"))</f>
        <v/>
      </c>
      <c r="Y210" s="137" t="str">
        <f>IF(1=1,IF(F210="","",IF(G210="","",IFERROR(INDEX(E384:E428,MATCH(AE210,B384:B428,0)),G210&amp;""))),N("W6"))</f>
        <v/>
      </c>
      <c r="Z210" s="142" t="str">
        <f>IF(1=1,IF(X210="","",IF(AND(ISNUMBER(X210),X210&lt;1,Y210="kg"),MAX(1,ROUND(X210*1000,0)),IF(AND(ISNUMBER(X210),X210&lt;1,Y210="L"),MAX(1,ROUND(X210*100,0)),ROUND(X210,3)))),N("X22"))</f>
        <v/>
      </c>
      <c r="AA210" s="143" t="str">
        <f>IF(1=1,IF(X210="","",IF(AND(ISNUMBER(X210),X210&lt;1,Y210="kg"),"g",IF(AND(ISNUMBER(X210),X210&lt;1,Y210="L"),"cl",Y210))),N("Y22"))</f>
        <v/>
      </c>
      <c r="AB210" s="123" t="str">
        <f>IF(1=1,IF(E210="","",IF(F210="","A CONTROLER",IF(NOT(ISNUMBER(F210)),"TEXTE",IF(OR(W210="",W210&lt;=0),"COMMANDE COUVERTS INCOMPLETE",IF(G210="","UNITE MANQUANTE",IF(COUNTIF(B384:B428,AE210)=0,"UNITE A CONTROLER","OK")))))),N("Z6"))</f>
        <v/>
      </c>
      <c r="AD210" s="144" t="str">
        <f>IF(1=1,IF(E210="","",AD194),N("AB22"))</f>
        <v/>
      </c>
      <c r="AE210" s="125" t="str">
        <f>IF(1=1,IF(G210="","",UPPER(TRIM(SUBSTITUTE(SUBSTITUTE(G210&amp;"",CHAR(160)," ")," "," ")))),N("AC22"))</f>
        <v/>
      </c>
    </row>
    <row r="211" spans="1:31" ht="15.75" x14ac:dyDescent="0.25">
      <c r="A211" s="160" t="str">
        <f>IF(1=1,IF(E211="","",A194),N("A23"))</f>
        <v/>
      </c>
      <c r="B211" s="127" t="str">
        <f>IF(1=1,IF(E211="","",B194),N("B23"))</f>
        <v/>
      </c>
      <c r="C211" s="128"/>
      <c r="D211" s="129" t="str">
        <f>IF(ISBLANK(E211),"",LARGE(D194:D210,1)+1)</f>
        <v/>
      </c>
      <c r="E211" s="130"/>
      <c r="F211" s="131"/>
      <c r="G211" s="170"/>
      <c r="H211" s="105"/>
      <c r="I211" s="132" t="str">
        <f>IF(1=1,IF(E211="","",I194),N("H23"))</f>
        <v/>
      </c>
      <c r="J211" s="133" t="str">
        <f>IF(1=1,IF(E211="","",J194),N("I23"))</f>
        <v/>
      </c>
      <c r="K211" s="134" t="str">
        <f>IF(1=1,IF(E211="","",K194),N("J23"))</f>
        <v/>
      </c>
      <c r="L211" s="135" t="str">
        <f>IF(1=1,IF(OR(J211="",O211="",NOT(ISNUMBER(J211)),NOT(ISNUMBER(O211)),J211=0),"",O211/J211),N("L23"))</f>
        <v/>
      </c>
      <c r="M211" s="136" t="str">
        <f>IF(1=1,IF(OR(L211="",NOT(ISNUMBER(F211))),"",F211*L211*IFERROR(INDEX(D384:D428,MATCH(AE211,B384:B428,0)),1)),N("M13"))</f>
        <v/>
      </c>
      <c r="N211" s="137" t="str">
        <f>IF(1=1,IF(F211="","",IF(G211="","",IFERROR(INDEX(E384:E428,MATCH(AE211,B384:B428,0)),G211&amp;""))),N("N6"))</f>
        <v/>
      </c>
      <c r="O211" s="138" t="str">
        <f>IF(1=1,IF(E211="","",O194),N("K23"))</f>
        <v/>
      </c>
      <c r="P211" s="139" t="str">
        <f>IF(1=1,IF(M211="","",IF(AND(ISNUMBER(M211),M211&lt;1,N211="kg"),MAX(1,ROUND(M211*1000,0)),IF(AND(ISNUMBER(M211),M211&lt;1,N211="L"),MAX(1,ROUND(M211*100,0)),ROUND(M211,3)))),N("O23"))</f>
        <v/>
      </c>
      <c r="Q211" s="140" t="str">
        <f>IF(1=1,IF(M211="","",IF(AND(ISNUMBER(M211),M211&lt;1,N211="kg"),"g",IF(AND(ISNUMBER(M211),M211&lt;1,N211="L"),"cl",N211))),N("P23"))</f>
        <v/>
      </c>
      <c r="R211" s="161" t="str">
        <f>IF(1=1,IF(E211="","",IF(F211="","A CONTROLER",IF(NOT(ISNUMBER(F211)),"TEXTE",IF(OR(L211="",L211&lt;=0),"COMMANDE PRINCIPALE INCOMPLETE",IF(G211="","UNITE MANQUANTE",IF(COUNTIF(B384:B428,AE211)=0,"UNITE A CONTROLER","OK")))))),N("Q9"))</f>
        <v/>
      </c>
      <c r="S211" s="105"/>
      <c r="T211" s="141">
        <f t="shared" si="16"/>
        <v>0</v>
      </c>
      <c r="U211" s="133" t="str">
        <f>IF(1=1,IF(E211="","",U194),N("S23"))</f>
        <v/>
      </c>
      <c r="V211" s="133" t="str">
        <f>IF(1=1,IF(E211="","",V194),N("T23"))</f>
        <v/>
      </c>
      <c r="W211" s="135" t="str">
        <f>IF(1=1,IF(OR(U211="",V211="",NOT(ISNUMBER(U211)),NOT(ISNUMBER(V211)),U211=0),"",V211/U211),N("U23"))</f>
        <v/>
      </c>
      <c r="X211" s="136" t="str">
        <f>IF(1=1,IF(OR(W211="",NOT(ISNUMBER(F211))),"",F211*W211*IFERROR(INDEX(D384:D428,MATCH(AE211,B384:B428,0)),1)),N("V7"))</f>
        <v/>
      </c>
      <c r="Y211" s="137" t="str">
        <f>IF(1=1,IF(F211="","",IF(G211="","",IFERROR(INDEX(E384:E428,MATCH(AE211,B384:B428,0)),G211&amp;""))),N("W6"))</f>
        <v/>
      </c>
      <c r="Z211" s="142" t="str">
        <f>IF(1=1,IF(X211="","",IF(AND(ISNUMBER(X211),X211&lt;1,Y211="kg"),MAX(1,ROUND(X211*1000,0)),IF(AND(ISNUMBER(X211),X211&lt;1,Y211="L"),MAX(1,ROUND(X211*100,0)),ROUND(X211,3)))),N("X23"))</f>
        <v/>
      </c>
      <c r="AA211" s="143" t="str">
        <f>IF(1=1,IF(X211="","",IF(AND(ISNUMBER(X211),X211&lt;1,Y211="kg"),"g",IF(AND(ISNUMBER(X211),X211&lt;1,Y211="L"),"cl",Y211))),N("Y23"))</f>
        <v/>
      </c>
      <c r="AB211" s="123" t="str">
        <f>IF(1=1,IF(E211="","",IF(F211="","A CONTROLER",IF(NOT(ISNUMBER(F211)),"TEXTE",IF(OR(W211="",W211&lt;=0),"COMMANDE COUVERTS INCOMPLETE",IF(G211="","UNITE MANQUANTE",IF(COUNTIF(B384:B428,AE211)=0,"UNITE A CONTROLER","OK")))))),N("Z6"))</f>
        <v/>
      </c>
      <c r="AD211" s="144" t="str">
        <f>IF(1=1,IF(E211="","",AD194),N("AB23"))</f>
        <v/>
      </c>
      <c r="AE211" s="125" t="str">
        <f>IF(1=1,IF(G211="","",UPPER(TRIM(SUBSTITUTE(SUBSTITUTE(G211&amp;"",CHAR(160)," ")," "," ")))),N("AC23"))</f>
        <v/>
      </c>
    </row>
    <row r="212" spans="1:31" ht="15.75" x14ac:dyDescent="0.25">
      <c r="A212" s="160" t="str">
        <f>IF(1=1,IF(E212="","",A194),N("A24"))</f>
        <v/>
      </c>
      <c r="B212" s="127" t="str">
        <f>IF(1=1,IF(E212="","",B194),N("B24"))</f>
        <v/>
      </c>
      <c r="C212" s="128"/>
      <c r="D212" s="129" t="str">
        <f>IF(ISBLANK(E212),"",LARGE(D194:D211,1)+1)</f>
        <v/>
      </c>
      <c r="E212" s="130"/>
      <c r="F212" s="131"/>
      <c r="G212" s="170"/>
      <c r="H212" s="105"/>
      <c r="I212" s="132" t="str">
        <f>IF(1=1,IF(E212="","",I194),N("H24"))</f>
        <v/>
      </c>
      <c r="J212" s="133" t="str">
        <f>IF(1=1,IF(E212="","",J194),N("I24"))</f>
        <v/>
      </c>
      <c r="K212" s="134" t="str">
        <f>IF(1=1,IF(E212="","",K194),N("J24"))</f>
        <v/>
      </c>
      <c r="L212" s="135" t="str">
        <f>IF(1=1,IF(OR(J212="",O212="",NOT(ISNUMBER(J212)),NOT(ISNUMBER(O212)),J212=0),"",O212/J212),N("L24"))</f>
        <v/>
      </c>
      <c r="M212" s="136" t="str">
        <f>IF(1=1,IF(OR(L212="",NOT(ISNUMBER(F212))),"",F212*L212*IFERROR(INDEX(D384:D428,MATCH(AE212,B384:B428,0)),1)),N("M13"))</f>
        <v/>
      </c>
      <c r="N212" s="137" t="str">
        <f>IF(1=1,IF(F212="","",IF(G212="","",IFERROR(INDEX(E384:E428,MATCH(AE212,B384:B428,0)),G212&amp;""))),N("N6"))</f>
        <v/>
      </c>
      <c r="O212" s="138" t="str">
        <f>IF(1=1,IF(E212="","",O194),N("K24"))</f>
        <v/>
      </c>
      <c r="P212" s="139" t="str">
        <f>IF(1=1,IF(M212="","",IF(AND(ISNUMBER(M212),M212&lt;1,N212="kg"),MAX(1,ROUND(M212*1000,0)),IF(AND(ISNUMBER(M212),M212&lt;1,N212="L"),MAX(1,ROUND(M212*100,0)),ROUND(M212,3)))),N("O24"))</f>
        <v/>
      </c>
      <c r="Q212" s="140" t="str">
        <f>IF(1=1,IF(M212="","",IF(AND(ISNUMBER(M212),M212&lt;1,N212="kg"),"g",IF(AND(ISNUMBER(M212),M212&lt;1,N212="L"),"cl",N212))),N("P24"))</f>
        <v/>
      </c>
      <c r="R212" s="161" t="str">
        <f>IF(1=1,IF(E212="","",IF(F212="","A CONTROLER",IF(NOT(ISNUMBER(F212)),"TEXTE",IF(OR(L212="",L212&lt;=0),"COMMANDE PRINCIPALE INCOMPLETE",IF(G212="","UNITE MANQUANTE",IF(COUNTIF(B384:B428,AE212)=0,"UNITE A CONTROLER","OK")))))),N("Q9"))</f>
        <v/>
      </c>
      <c r="S212" s="105"/>
      <c r="T212" s="141">
        <f t="shared" si="16"/>
        <v>0</v>
      </c>
      <c r="U212" s="133" t="str">
        <f>IF(1=1,IF(E212="","",U194),N("S24"))</f>
        <v/>
      </c>
      <c r="V212" s="133" t="str">
        <f>IF(1=1,IF(E212="","",V194),N("T24"))</f>
        <v/>
      </c>
      <c r="W212" s="135" t="str">
        <f>IF(1=1,IF(OR(U212="",V212="",NOT(ISNUMBER(U212)),NOT(ISNUMBER(V212)),U212=0),"",V212/U212),N("U24"))</f>
        <v/>
      </c>
      <c r="X212" s="136" t="str">
        <f>IF(1=1,IF(OR(W212="",NOT(ISNUMBER(F212))),"",F212*W212*IFERROR(INDEX(D384:D428,MATCH(AE212,B384:B428,0)),1)),N("V7"))</f>
        <v/>
      </c>
      <c r="Y212" s="137" t="str">
        <f>IF(1=1,IF(F212="","",IF(G212="","",IFERROR(INDEX(E384:E428,MATCH(AE212,B384:B428,0)),G212&amp;""))),N("W6"))</f>
        <v/>
      </c>
      <c r="Z212" s="142" t="str">
        <f>IF(1=1,IF(X212="","",IF(AND(ISNUMBER(X212),X212&lt;1,Y212="kg"),MAX(1,ROUND(X212*1000,0)),IF(AND(ISNUMBER(X212),X212&lt;1,Y212="L"),MAX(1,ROUND(X212*100,0)),ROUND(X212,3)))),N("X24"))</f>
        <v/>
      </c>
      <c r="AA212" s="143" t="str">
        <f>IF(1=1,IF(X212="","",IF(AND(ISNUMBER(X212),X212&lt;1,Y212="kg"),"g",IF(AND(ISNUMBER(X212),X212&lt;1,Y212="L"),"cl",Y212))),N("Y24"))</f>
        <v/>
      </c>
      <c r="AB212" s="123" t="str">
        <f>IF(1=1,IF(E212="","",IF(F212="","A CONTROLER",IF(NOT(ISNUMBER(F212)),"TEXTE",IF(OR(W212="",W212&lt;=0),"COMMANDE COUVERTS INCOMPLETE",IF(G212="","UNITE MANQUANTE",IF(COUNTIF(B384:B428,AE212)=0,"UNITE A CONTROLER","OK")))))),N("Z6"))</f>
        <v/>
      </c>
      <c r="AD212" s="144" t="str">
        <f>IF(1=1,IF(E212="","",AD194),N("AB24"))</f>
        <v/>
      </c>
      <c r="AE212" s="125" t="str">
        <f>IF(1=1,IF(G212="","",UPPER(TRIM(SUBSTITUTE(SUBSTITUTE(G212&amp;"",CHAR(160)," ")," "," ")))),N("AC24"))</f>
        <v/>
      </c>
    </row>
    <row r="213" spans="1:31" ht="15.75" x14ac:dyDescent="0.25">
      <c r="A213" s="160" t="str">
        <f>IF(1=1,IF(E213="","",A194),N("A25"))</f>
        <v/>
      </c>
      <c r="B213" s="127" t="str">
        <f>IF(1=1,IF(E213="","",B194),N("B25"))</f>
        <v/>
      </c>
      <c r="C213" s="128"/>
      <c r="D213" s="129" t="str">
        <f>IF(ISBLANK(E213),"",LARGE(D194:D212,1)+1)</f>
        <v/>
      </c>
      <c r="E213" s="130"/>
      <c r="F213" s="131"/>
      <c r="G213" s="170"/>
      <c r="H213" s="105"/>
      <c r="I213" s="132" t="str">
        <f>IF(1=1,IF(E213="","",I194),N("H25"))</f>
        <v/>
      </c>
      <c r="J213" s="133" t="str">
        <f>IF(1=1,IF(E213="","",J194),N("I25"))</f>
        <v/>
      </c>
      <c r="K213" s="134" t="str">
        <f>IF(1=1,IF(E213="","",K194),N("J25"))</f>
        <v/>
      </c>
      <c r="L213" s="135" t="str">
        <f>IF(1=1,IF(OR(J213="",O213="",NOT(ISNUMBER(J213)),NOT(ISNUMBER(O213)),J213=0),"",O213/J213),N("L25"))</f>
        <v/>
      </c>
      <c r="M213" s="136" t="str">
        <f>IF(1=1,IF(OR(L213="",NOT(ISNUMBER(F213))),"",F213*L213*IFERROR(INDEX(D384:D428,MATCH(AE213,B384:B428,0)),1)),N("M13"))</f>
        <v/>
      </c>
      <c r="N213" s="137" t="str">
        <f>IF(1=1,IF(F213="","",IF(G213="","",IFERROR(INDEX(E384:E428,MATCH(AE213,B384:B428,0)),G213&amp;""))),N("N6"))</f>
        <v/>
      </c>
      <c r="O213" s="138" t="str">
        <f>IF(1=1,IF(E213="","",O194),N("K25"))</f>
        <v/>
      </c>
      <c r="P213" s="139" t="str">
        <f>IF(1=1,IF(M213="","",IF(AND(ISNUMBER(M213),M213&lt;1,N213="kg"),MAX(1,ROUND(M213*1000,0)),IF(AND(ISNUMBER(M213),M213&lt;1,N213="L"),MAX(1,ROUND(M213*100,0)),ROUND(M213,3)))),N("O25"))</f>
        <v/>
      </c>
      <c r="Q213" s="140" t="str">
        <f>IF(1=1,IF(M213="","",IF(AND(ISNUMBER(M213),M213&lt;1,N213="kg"),"g",IF(AND(ISNUMBER(M213),M213&lt;1,N213="L"),"cl",N213))),N("P25"))</f>
        <v/>
      </c>
      <c r="R213" s="161" t="str">
        <f>IF(1=1,IF(E213="","",IF(F213="","A CONTROLER",IF(NOT(ISNUMBER(F213)),"TEXTE",IF(OR(L213="",L213&lt;=0),"COMMANDE PRINCIPALE INCOMPLETE",IF(G213="","UNITE MANQUANTE",IF(COUNTIF(B384:B428,AE213)=0,"UNITE A CONTROLER","OK")))))),N("Q9"))</f>
        <v/>
      </c>
      <c r="S213" s="105"/>
      <c r="T213" s="141">
        <f t="shared" si="16"/>
        <v>0</v>
      </c>
      <c r="U213" s="133" t="str">
        <f>IF(1=1,IF(E213="","",U194),N("S25"))</f>
        <v/>
      </c>
      <c r="V213" s="133" t="str">
        <f>IF(1=1,IF(E213="","",V194),N("T25"))</f>
        <v/>
      </c>
      <c r="W213" s="135" t="str">
        <f>IF(1=1,IF(OR(U213="",V213="",NOT(ISNUMBER(U213)),NOT(ISNUMBER(V213)),U213=0),"",V213/U213),N("U25"))</f>
        <v/>
      </c>
      <c r="X213" s="136" t="str">
        <f>IF(1=1,IF(OR(W213="",NOT(ISNUMBER(F213))),"",F213*W213*IFERROR(INDEX(D384:D428,MATCH(AE213,B384:B428,0)),1)),N("V7"))</f>
        <v/>
      </c>
      <c r="Y213" s="137" t="str">
        <f>IF(1=1,IF(F213="","",IF(G213="","",IFERROR(INDEX(E384:E428,MATCH(AE213,B384:B428,0)),G213&amp;""))),N("W6"))</f>
        <v/>
      </c>
      <c r="Z213" s="142" t="str">
        <f>IF(1=1,IF(X213="","",IF(AND(ISNUMBER(X213),X213&lt;1,Y213="kg"),MAX(1,ROUND(X213*1000,0)),IF(AND(ISNUMBER(X213),X213&lt;1,Y213="L"),MAX(1,ROUND(X213*100,0)),ROUND(X213,3)))),N("X25"))</f>
        <v/>
      </c>
      <c r="AA213" s="143" t="str">
        <f>IF(1=1,IF(X213="","",IF(AND(ISNUMBER(X213),X213&lt;1,Y213="kg"),"g",IF(AND(ISNUMBER(X213),X213&lt;1,Y213="L"),"cl",Y213))),N("Y25"))</f>
        <v/>
      </c>
      <c r="AB213" s="123" t="str">
        <f>IF(1=1,IF(E213="","",IF(F213="","A CONTROLER",IF(NOT(ISNUMBER(F213)),"TEXTE",IF(OR(W213="",W213&lt;=0),"COMMANDE COUVERTS INCOMPLETE",IF(G213="","UNITE MANQUANTE",IF(COUNTIF(B384:B428,AE213)=0,"UNITE A CONTROLER","OK")))))),N("Z6"))</f>
        <v/>
      </c>
      <c r="AD213" s="144" t="str">
        <f>IF(1=1,IF(E213="","",AD194),N("AB25"))</f>
        <v/>
      </c>
      <c r="AE213" s="125" t="str">
        <f>IF(1=1,IF(G213="","",UPPER(TRIM(SUBSTITUTE(SUBSTITUTE(G213&amp;"",CHAR(160)," ")," "," ")))),N("AC25"))</f>
        <v/>
      </c>
    </row>
    <row r="214" spans="1:31" ht="15.75" x14ac:dyDescent="0.25">
      <c r="A214" s="160" t="str">
        <f>IF(1=1,IF(E214="","",A194),N("A26"))</f>
        <v/>
      </c>
      <c r="B214" s="127" t="str">
        <f>IF(1=1,IF(E214="","",B194),N("B26"))</f>
        <v/>
      </c>
      <c r="C214" s="128"/>
      <c r="D214" s="129" t="str">
        <f>IF(ISBLANK(E214),"",LARGE(D194:D213,1)+1)</f>
        <v/>
      </c>
      <c r="E214" s="130"/>
      <c r="F214" s="131"/>
      <c r="G214" s="170"/>
      <c r="H214" s="105"/>
      <c r="I214" s="132" t="str">
        <f>IF(1=1,IF(E214="","",I194),N("H26"))</f>
        <v/>
      </c>
      <c r="J214" s="133" t="str">
        <f>IF(1=1,IF(E214="","",J194),N("I26"))</f>
        <v/>
      </c>
      <c r="K214" s="134" t="str">
        <f>IF(1=1,IF(E214="","",K194),N("J26"))</f>
        <v/>
      </c>
      <c r="L214" s="135" t="str">
        <f>IF(1=1,IF(OR(J214="",O214="",NOT(ISNUMBER(J214)),NOT(ISNUMBER(O214)),J214=0),"",O214/J214),N("L26"))</f>
        <v/>
      </c>
      <c r="M214" s="136" t="str">
        <f>IF(1=1,IF(OR(L214="",NOT(ISNUMBER(F214))),"",F214*L214*IFERROR(INDEX(D384:D428,MATCH(AE214,B384:B428,0)),1)),N("M13"))</f>
        <v/>
      </c>
      <c r="N214" s="137" t="str">
        <f>IF(1=1,IF(F214="","",IF(G214="","",IFERROR(INDEX(E384:E428,MATCH(AE214,B384:B428,0)),G214&amp;""))),N("N6"))</f>
        <v/>
      </c>
      <c r="O214" s="138" t="str">
        <f>IF(1=1,IF(E214="","",O194),N("K26"))</f>
        <v/>
      </c>
      <c r="P214" s="139" t="str">
        <f>IF(1=1,IF(M214="","",IF(AND(ISNUMBER(M214),M214&lt;1,N214="kg"),MAX(1,ROUND(M214*1000,0)),IF(AND(ISNUMBER(M214),M214&lt;1,N214="L"),MAX(1,ROUND(M214*100,0)),ROUND(M214,3)))),N("O26"))</f>
        <v/>
      </c>
      <c r="Q214" s="140" t="str">
        <f>IF(1=1,IF(M214="","",IF(AND(ISNUMBER(M214),M214&lt;1,N214="kg"),"g",IF(AND(ISNUMBER(M214),M214&lt;1,N214="L"),"cl",N214))),N("P26"))</f>
        <v/>
      </c>
      <c r="R214" s="161" t="str">
        <f>IF(1=1,IF(E214="","",IF(F214="","A CONTROLER",IF(NOT(ISNUMBER(F214)),"TEXTE",IF(OR(L214="",L214&lt;=0),"COMMANDE PRINCIPALE INCOMPLETE",IF(G214="","UNITE MANQUANTE",IF(COUNTIF(B384:B428,AE214)=0,"UNITE A CONTROLER","OK")))))),N("Q9"))</f>
        <v/>
      </c>
      <c r="S214" s="105"/>
      <c r="T214" s="141">
        <f t="shared" si="16"/>
        <v>0</v>
      </c>
      <c r="U214" s="133" t="str">
        <f>IF(1=1,IF(E214="","",U194),N("S26"))</f>
        <v/>
      </c>
      <c r="V214" s="133" t="str">
        <f>IF(1=1,IF(E214="","",V194),N("T26"))</f>
        <v/>
      </c>
      <c r="W214" s="135" t="str">
        <f>IF(1=1,IF(OR(U214="",V214="",NOT(ISNUMBER(U214)),NOT(ISNUMBER(V214)),U214=0),"",V214/U214),N("U26"))</f>
        <v/>
      </c>
      <c r="X214" s="136" t="str">
        <f>IF(1=1,IF(OR(W214="",NOT(ISNUMBER(F214))),"",F214*W214*IFERROR(INDEX(D384:D428,MATCH(AE214,B384:B428,0)),1)),N("V7"))</f>
        <v/>
      </c>
      <c r="Y214" s="137" t="str">
        <f>IF(1=1,IF(F214="","",IF(G214="","",IFERROR(INDEX(E384:E428,MATCH(AE214,B384:B428,0)),G214&amp;""))),N("W6"))</f>
        <v/>
      </c>
      <c r="Z214" s="142" t="str">
        <f>IF(1=1,IF(X214="","",IF(AND(ISNUMBER(X214),X214&lt;1,Y214="kg"),MAX(1,ROUND(X214*1000,0)),IF(AND(ISNUMBER(X214),X214&lt;1,Y214="L"),MAX(1,ROUND(X214*100,0)),ROUND(X214,3)))),N("X26"))</f>
        <v/>
      </c>
      <c r="AA214" s="143" t="str">
        <f>IF(1=1,IF(X214="","",IF(AND(ISNUMBER(X214),X214&lt;1,Y214="kg"),"g",IF(AND(ISNUMBER(X214),X214&lt;1,Y214="L"),"cl",Y214))),N("Y26"))</f>
        <v/>
      </c>
      <c r="AB214" s="123" t="str">
        <f>IF(1=1,IF(E214="","",IF(F214="","A CONTROLER",IF(NOT(ISNUMBER(F214)),"TEXTE",IF(OR(W214="",W214&lt;=0),"COMMANDE COUVERTS INCOMPLETE",IF(G214="","UNITE MANQUANTE",IF(COUNTIF(B384:B428,AE214)=0,"UNITE A CONTROLER","OK")))))),N("Z6"))</f>
        <v/>
      </c>
      <c r="AD214" s="144" t="str">
        <f>IF(1=1,IF(E214="","",AD194),N("AB26"))</f>
        <v/>
      </c>
      <c r="AE214" s="125" t="str">
        <f>IF(1=1,IF(G214="","",UPPER(TRIM(SUBSTITUTE(SUBSTITUTE(G214&amp;"",CHAR(160)," ")," "," ")))),N("AC26"))</f>
        <v/>
      </c>
    </row>
    <row r="215" spans="1:31" ht="15.75" x14ac:dyDescent="0.25">
      <c r="A215" s="160" t="str">
        <f>IF(1=1,IF(E215="","",A194),N("A27"))</f>
        <v/>
      </c>
      <c r="B215" s="127" t="str">
        <f>IF(1=1,IF(E215="","",B194),N("B27"))</f>
        <v/>
      </c>
      <c r="C215" s="128"/>
      <c r="D215" s="129" t="str">
        <f>IF(ISBLANK(E215),"",LARGE(D194:D214,1)+1)</f>
        <v/>
      </c>
      <c r="E215" s="130"/>
      <c r="F215" s="131"/>
      <c r="G215" s="170"/>
      <c r="H215" s="105"/>
      <c r="I215" s="132" t="str">
        <f>IF(1=1,IF(E215="","",I194),N("H27"))</f>
        <v/>
      </c>
      <c r="J215" s="133" t="str">
        <f>IF(1=1,IF(E215="","",J194),N("I27"))</f>
        <v/>
      </c>
      <c r="K215" s="134" t="str">
        <f>IF(1=1,IF(E215="","",K194),N("J27"))</f>
        <v/>
      </c>
      <c r="L215" s="135" t="str">
        <f>IF(1=1,IF(OR(J215="",O215="",NOT(ISNUMBER(J215)),NOT(ISNUMBER(O215)),J215=0),"",O215/J215),N("L27"))</f>
        <v/>
      </c>
      <c r="M215" s="136" t="str">
        <f>IF(1=1,IF(OR(L215="",NOT(ISNUMBER(F215))),"",F215*L215*IFERROR(INDEX(D384:D428,MATCH(AE215,B384:B428,0)),1)),N("M13"))</f>
        <v/>
      </c>
      <c r="N215" s="137" t="str">
        <f>IF(1=1,IF(F215="","",IF(G215="","",IFERROR(INDEX(E384:E428,MATCH(AE215,B384:B428,0)),G215&amp;""))),N("N6"))</f>
        <v/>
      </c>
      <c r="O215" s="138" t="str">
        <f>IF(1=1,IF(E215="","",O194),N("K27"))</f>
        <v/>
      </c>
      <c r="P215" s="139" t="str">
        <f>IF(1=1,IF(M215="","",IF(AND(ISNUMBER(M215),M215&lt;1,N215="kg"),MAX(1,ROUND(M215*1000,0)),IF(AND(ISNUMBER(M215),M215&lt;1,N215="L"),MAX(1,ROUND(M215*100,0)),ROUND(M215,3)))),N("O27"))</f>
        <v/>
      </c>
      <c r="Q215" s="140" t="str">
        <f>IF(1=1,IF(M215="","",IF(AND(ISNUMBER(M215),M215&lt;1,N215="kg"),"g",IF(AND(ISNUMBER(M215),M215&lt;1,N215="L"),"cl",N215))),N("P27"))</f>
        <v/>
      </c>
      <c r="R215" s="161" t="str">
        <f>IF(1=1,IF(E215="","",IF(F215="","A CONTROLER",IF(NOT(ISNUMBER(F215)),"TEXTE",IF(OR(L215="",L215&lt;=0),"COMMANDE PRINCIPALE INCOMPLETE",IF(G215="","UNITE MANQUANTE",IF(COUNTIF(B384:B428,AE215)=0,"UNITE A CONTROLER","OK")))))),N("Q9"))</f>
        <v/>
      </c>
      <c r="S215" s="105"/>
      <c r="T215" s="141">
        <f t="shared" si="16"/>
        <v>0</v>
      </c>
      <c r="U215" s="133" t="str">
        <f>IF(1=1,IF(E215="","",U194),N("S27"))</f>
        <v/>
      </c>
      <c r="V215" s="133" t="str">
        <f>IF(1=1,IF(E215="","",V194),N("T27"))</f>
        <v/>
      </c>
      <c r="W215" s="135" t="str">
        <f>IF(1=1,IF(OR(U215="",V215="",NOT(ISNUMBER(U215)),NOT(ISNUMBER(V215)),U215=0),"",V215/U215),N("U27"))</f>
        <v/>
      </c>
      <c r="X215" s="136" t="str">
        <f>IF(1=1,IF(OR(W215="",NOT(ISNUMBER(F215))),"",F215*W215*IFERROR(INDEX(D384:D428,MATCH(AE215,B384:B428,0)),1)),N("V7"))</f>
        <v/>
      </c>
      <c r="Y215" s="137" t="str">
        <f>IF(1=1,IF(F215="","",IF(G215="","",IFERROR(INDEX(E384:E428,MATCH(AE215,B384:B428,0)),G215&amp;""))),N("W6"))</f>
        <v/>
      </c>
      <c r="Z215" s="142" t="str">
        <f>IF(1=1,IF(X215="","",IF(AND(ISNUMBER(X215),X215&lt;1,Y215="kg"),MAX(1,ROUND(X215*1000,0)),IF(AND(ISNUMBER(X215),X215&lt;1,Y215="L"),MAX(1,ROUND(X215*100,0)),ROUND(X215,3)))),N("X27"))</f>
        <v/>
      </c>
      <c r="AA215" s="143" t="str">
        <f>IF(1=1,IF(X215="","",IF(AND(ISNUMBER(X215),X215&lt;1,Y215="kg"),"g",IF(AND(ISNUMBER(X215),X215&lt;1,Y215="L"),"cl",Y215))),N("Y27"))</f>
        <v/>
      </c>
      <c r="AB215" s="123" t="str">
        <f>IF(1=1,IF(E215="","",IF(F215="","A CONTROLER",IF(NOT(ISNUMBER(F215)),"TEXTE",IF(OR(W215="",W215&lt;=0),"COMMANDE COUVERTS INCOMPLETE",IF(G215="","UNITE MANQUANTE",IF(COUNTIF(B384:B428,AE215)=0,"UNITE A CONTROLER","OK")))))),N("Z6"))</f>
        <v/>
      </c>
      <c r="AD215" s="144" t="str">
        <f>IF(1=1,IF(E215="","",AD194),N("AB27"))</f>
        <v/>
      </c>
      <c r="AE215" s="125" t="str">
        <f>IF(1=1,IF(G215="","",UPPER(TRIM(SUBSTITUTE(SUBSTITUTE(G215&amp;"",CHAR(160)," ")," "," ")))),N("AC27"))</f>
        <v/>
      </c>
    </row>
    <row r="216" spans="1:31" ht="15.75" x14ac:dyDescent="0.25">
      <c r="A216" s="160" t="str">
        <f>IF(1=1,IF(E216="","",A194),N("A28"))</f>
        <v/>
      </c>
      <c r="B216" s="127" t="str">
        <f>IF(1=1,IF(E216="","",B194),N("B28"))</f>
        <v/>
      </c>
      <c r="C216" s="128"/>
      <c r="D216" s="129" t="str">
        <f>IF(ISBLANK(E216),"",LARGE(D194:D215,1)+1)</f>
        <v/>
      </c>
      <c r="E216" s="130"/>
      <c r="F216" s="131"/>
      <c r="G216" s="170"/>
      <c r="H216" s="105"/>
      <c r="I216" s="132" t="str">
        <f>IF(1=1,IF(E216="","",I194),N("H28"))</f>
        <v/>
      </c>
      <c r="J216" s="133" t="str">
        <f>IF(1=1,IF(E216="","",J194),N("I28"))</f>
        <v/>
      </c>
      <c r="K216" s="134" t="str">
        <f>IF(1=1,IF(E216="","",K194),N("J28"))</f>
        <v/>
      </c>
      <c r="L216" s="135" t="str">
        <f>IF(1=1,IF(OR(J216="",O216="",NOT(ISNUMBER(J216)),NOT(ISNUMBER(O216)),J216=0),"",O216/J216),N("L28"))</f>
        <v/>
      </c>
      <c r="M216" s="136" t="str">
        <f>IF(1=1,IF(OR(L216="",NOT(ISNUMBER(F216))),"",F216*L216*IFERROR(INDEX(D384:D428,MATCH(AE216,B384:B428,0)),1)),N("M13"))</f>
        <v/>
      </c>
      <c r="N216" s="137" t="str">
        <f>IF(1=1,IF(F216="","",IF(G216="","",IFERROR(INDEX(E384:E428,MATCH(AE216,B384:B428,0)),G216&amp;""))),N("N6"))</f>
        <v/>
      </c>
      <c r="O216" s="138" t="str">
        <f>IF(1=1,IF(E216="","",O194),N("K28"))</f>
        <v/>
      </c>
      <c r="P216" s="139" t="str">
        <f>IF(1=1,IF(M216="","",IF(AND(ISNUMBER(M216),M216&lt;1,N216="kg"),MAX(1,ROUND(M216*1000,0)),IF(AND(ISNUMBER(M216),M216&lt;1,N216="L"),MAX(1,ROUND(M216*100,0)),ROUND(M216,3)))),N("O28"))</f>
        <v/>
      </c>
      <c r="Q216" s="140" t="str">
        <f>IF(1=1,IF(M216="","",IF(AND(ISNUMBER(M216),M216&lt;1,N216="kg"),"g",IF(AND(ISNUMBER(M216),M216&lt;1,N216="L"),"cl",N216))),N("P28"))</f>
        <v/>
      </c>
      <c r="R216" s="161" t="str">
        <f>IF(1=1,IF(E216="","",IF(F216="","A CONTROLER",IF(NOT(ISNUMBER(F216)),"TEXTE",IF(OR(L216="",L216&lt;=0),"COMMANDE PRINCIPALE INCOMPLETE",IF(G216="","UNITE MANQUANTE",IF(COUNTIF(B384:B428,AE216)=0,"UNITE A CONTROLER","OK")))))),N("Q9"))</f>
        <v/>
      </c>
      <c r="S216" s="105"/>
      <c r="T216" s="141">
        <f t="shared" si="16"/>
        <v>0</v>
      </c>
      <c r="U216" s="133" t="str">
        <f>IF(1=1,IF(E216="","",U194),N("S28"))</f>
        <v/>
      </c>
      <c r="V216" s="133" t="str">
        <f>IF(1=1,IF(E216="","",V194),N("T28"))</f>
        <v/>
      </c>
      <c r="W216" s="135" t="str">
        <f>IF(1=1,IF(OR(U216="",V216="",NOT(ISNUMBER(U216)),NOT(ISNUMBER(V216)),U216=0),"",V216/U216),N("U28"))</f>
        <v/>
      </c>
      <c r="X216" s="136" t="str">
        <f>IF(1=1,IF(OR(W216="",NOT(ISNUMBER(F216))),"",F216*W216*IFERROR(INDEX(D384:D428,MATCH(AE216,B384:B428,0)),1)),N("V7"))</f>
        <v/>
      </c>
      <c r="Y216" s="137" t="str">
        <f>IF(1=1,IF(F216="","",IF(G216="","",IFERROR(INDEX(E384:E428,MATCH(AE216,B384:B428,0)),G216&amp;""))),N("W6"))</f>
        <v/>
      </c>
      <c r="Z216" s="142" t="str">
        <f>IF(1=1,IF(X216="","",IF(AND(ISNUMBER(X216),X216&lt;1,Y216="kg"),MAX(1,ROUND(X216*1000,0)),IF(AND(ISNUMBER(X216),X216&lt;1,Y216="L"),MAX(1,ROUND(X216*100,0)),ROUND(X216,3)))),N("X28"))</f>
        <v/>
      </c>
      <c r="AA216" s="143" t="str">
        <f>IF(1=1,IF(X216="","",IF(AND(ISNUMBER(X216),X216&lt;1,Y216="kg"),"g",IF(AND(ISNUMBER(X216),X216&lt;1,Y216="L"),"cl",Y216))),N("Y28"))</f>
        <v/>
      </c>
      <c r="AB216" s="123" t="str">
        <f>IF(1=1,IF(E216="","",IF(F216="","A CONTROLER",IF(NOT(ISNUMBER(F216)),"TEXTE",IF(OR(W216="",W216&lt;=0),"COMMANDE COUVERTS INCOMPLETE",IF(G216="","UNITE MANQUANTE",IF(COUNTIF(B384:B428,AE216)=0,"UNITE A CONTROLER","OK")))))),N("Z6"))</f>
        <v/>
      </c>
      <c r="AD216" s="144" t="str">
        <f>IF(1=1,IF(E216="","",AD194),N("AB28"))</f>
        <v/>
      </c>
      <c r="AE216" s="125" t="str">
        <f>IF(1=1,IF(G216="","",UPPER(TRIM(SUBSTITUTE(SUBSTITUTE(G216&amp;"",CHAR(160)," ")," "," ")))),N("AC28"))</f>
        <v/>
      </c>
    </row>
    <row r="217" spans="1:31" ht="15.75" x14ac:dyDescent="0.25">
      <c r="A217" s="160" t="str">
        <f>IF(1=1,IF(E217="","",A194),N("A29"))</f>
        <v/>
      </c>
      <c r="B217" s="127" t="str">
        <f>IF(1=1,IF(E217="","",B194),N("B29"))</f>
        <v/>
      </c>
      <c r="C217" s="128"/>
      <c r="D217" s="129" t="str">
        <f>IF(ISBLANK(E217),"",LARGE(D194:D216,1)+1)</f>
        <v/>
      </c>
      <c r="E217" s="130"/>
      <c r="F217" s="131"/>
      <c r="G217" s="170"/>
      <c r="H217" s="105"/>
      <c r="I217" s="132" t="str">
        <f>IF(1=1,IF(E217="","",I194),N("H29"))</f>
        <v/>
      </c>
      <c r="J217" s="133" t="str">
        <f>IF(1=1,IF(E217="","",J194),N("I29"))</f>
        <v/>
      </c>
      <c r="K217" s="134" t="str">
        <f>IF(1=1,IF(E217="","",K194),N("J29"))</f>
        <v/>
      </c>
      <c r="L217" s="135" t="str">
        <f>IF(1=1,IF(OR(J217="",O217="",NOT(ISNUMBER(J217)),NOT(ISNUMBER(O217)),J217=0),"",O217/J217),N("L29"))</f>
        <v/>
      </c>
      <c r="M217" s="136" t="str">
        <f>IF(1=1,IF(OR(L217="",NOT(ISNUMBER(F217))),"",F217*L217*IFERROR(INDEX(D384:D428,MATCH(AE217,B384:B428,0)),1)),N("M13"))</f>
        <v/>
      </c>
      <c r="N217" s="137" t="str">
        <f>IF(1=1,IF(F217="","",IF(G217="","",IFERROR(INDEX(E384:E428,MATCH(AE217,B384:B428,0)),G217&amp;""))),N("N6"))</f>
        <v/>
      </c>
      <c r="O217" s="138" t="str">
        <f>IF(1=1,IF(E217="","",O194),N("K29"))</f>
        <v/>
      </c>
      <c r="P217" s="139" t="str">
        <f>IF(1=1,IF(M217="","",IF(AND(ISNUMBER(M217),M217&lt;1,N217="kg"),MAX(1,ROUND(M217*1000,0)),IF(AND(ISNUMBER(M217),M217&lt;1,N217="L"),MAX(1,ROUND(M217*100,0)),ROUND(M217,3)))),N("O29"))</f>
        <v/>
      </c>
      <c r="Q217" s="140" t="str">
        <f>IF(1=1,IF(M217="","",IF(AND(ISNUMBER(M217),M217&lt;1,N217="kg"),"g",IF(AND(ISNUMBER(M217),M217&lt;1,N217="L"),"cl",N217))),N("P29"))</f>
        <v/>
      </c>
      <c r="R217" s="161" t="str">
        <f>IF(1=1,IF(E217="","",IF(F217="","A CONTROLER",IF(NOT(ISNUMBER(F217)),"TEXTE",IF(OR(L217="",L217&lt;=0),"COMMANDE PRINCIPALE INCOMPLETE",IF(G217="","UNITE MANQUANTE",IF(COUNTIF(B384:B428,AE217)=0,"UNITE A CONTROLER","OK")))))),N("Q9"))</f>
        <v/>
      </c>
      <c r="S217" s="105"/>
      <c r="T217" s="141">
        <f t="shared" si="16"/>
        <v>0</v>
      </c>
      <c r="U217" s="133" t="str">
        <f>IF(1=1,IF(E217="","",U194),N("S29"))</f>
        <v/>
      </c>
      <c r="V217" s="133" t="str">
        <f>IF(1=1,IF(E217="","",V194),N("T29"))</f>
        <v/>
      </c>
      <c r="W217" s="135" t="str">
        <f>IF(1=1,IF(OR(U217="",V217="",NOT(ISNUMBER(U217)),NOT(ISNUMBER(V217)),U217=0),"",V217/U217),N("U29"))</f>
        <v/>
      </c>
      <c r="X217" s="136" t="str">
        <f>IF(1=1,IF(OR(W217="",NOT(ISNUMBER(F217))),"",F217*W217*IFERROR(INDEX(D384:D428,MATCH(AE217,B384:B428,0)),1)),N("V7"))</f>
        <v/>
      </c>
      <c r="Y217" s="137" t="str">
        <f>IF(1=1,IF(F217="","",IF(G217="","",IFERROR(INDEX(E384:E428,MATCH(AE217,B384:B428,0)),G217&amp;""))),N("W6"))</f>
        <v/>
      </c>
      <c r="Z217" s="142" t="str">
        <f>IF(1=1,IF(X217="","",IF(AND(ISNUMBER(X217),X217&lt;1,Y217="kg"),MAX(1,ROUND(X217*1000,0)),IF(AND(ISNUMBER(X217),X217&lt;1,Y217="L"),MAX(1,ROUND(X217*100,0)),ROUND(X217,3)))),N("X29"))</f>
        <v/>
      </c>
      <c r="AA217" s="143" t="str">
        <f>IF(1=1,IF(X217="","",IF(AND(ISNUMBER(X217),X217&lt;1,Y217="kg"),"g",IF(AND(ISNUMBER(X217),X217&lt;1,Y217="L"),"cl",Y217))),N("Y29"))</f>
        <v/>
      </c>
      <c r="AB217" s="123" t="str">
        <f>IF(1=1,IF(E217="","",IF(F217="","A CONTROLER",IF(NOT(ISNUMBER(F217)),"TEXTE",IF(OR(W217="",W217&lt;=0),"COMMANDE COUVERTS INCOMPLETE",IF(G217="","UNITE MANQUANTE",IF(COUNTIF(B384:B428,AE217)=0,"UNITE A CONTROLER","OK")))))),N("Z6"))</f>
        <v/>
      </c>
      <c r="AD217" s="144" t="str">
        <f>IF(1=1,IF(E217="","",AD194),N("AB29"))</f>
        <v/>
      </c>
      <c r="AE217" s="125" t="str">
        <f>IF(1=1,IF(G217="","",UPPER(TRIM(SUBSTITUTE(SUBSTITUTE(G217&amp;"",CHAR(160)," ")," "," ")))),N("AC29"))</f>
        <v/>
      </c>
    </row>
    <row r="218" spans="1:31" ht="15.75" x14ac:dyDescent="0.25">
      <c r="A218" s="160" t="str">
        <f>IF(1=1,IF(E218="","",A194),N("A30"))</f>
        <v/>
      </c>
      <c r="B218" s="127" t="str">
        <f>IF(1=1,IF(E218="","",B194),N("B30"))</f>
        <v/>
      </c>
      <c r="C218" s="128"/>
      <c r="D218" s="129" t="str">
        <f>IF(ISBLANK(E218),"",LARGE(D194:D217,1)+1)</f>
        <v/>
      </c>
      <c r="E218" s="130"/>
      <c r="F218" s="131"/>
      <c r="G218" s="170"/>
      <c r="H218" s="105"/>
      <c r="I218" s="132" t="str">
        <f>IF(1=1,IF(E218="","",I194),N("H30"))</f>
        <v/>
      </c>
      <c r="J218" s="133" t="str">
        <f>IF(1=1,IF(E218="","",J194),N("I30"))</f>
        <v/>
      </c>
      <c r="K218" s="134" t="str">
        <f>IF(1=1,IF(E218="","",K194),N("J30"))</f>
        <v/>
      </c>
      <c r="L218" s="135" t="str">
        <f>IF(1=1,IF(OR(J218="",O218="",NOT(ISNUMBER(J218)),NOT(ISNUMBER(O218)),J218=0),"",O218/J218),N("L30"))</f>
        <v/>
      </c>
      <c r="M218" s="136" t="str">
        <f>IF(1=1,IF(OR(L218="",NOT(ISNUMBER(F218))),"",F218*L218*IFERROR(INDEX(D384:D428,MATCH(AE218,B384:B428,0)),1)),N("M13"))</f>
        <v/>
      </c>
      <c r="N218" s="137" t="str">
        <f>IF(1=1,IF(F218="","",IF(G218="","",IFERROR(INDEX(E384:E428,MATCH(AE218,B384:B428,0)),G218&amp;""))),N("N6"))</f>
        <v/>
      </c>
      <c r="O218" s="138" t="str">
        <f>IF(1=1,IF(E218="","",O194),N("K30"))</f>
        <v/>
      </c>
      <c r="P218" s="139" t="str">
        <f>IF(1=1,IF(M218="","",IF(AND(ISNUMBER(M218),M218&lt;1,N218="kg"),MAX(1,ROUND(M218*1000,0)),IF(AND(ISNUMBER(M218),M218&lt;1,N218="L"),MAX(1,ROUND(M218*100,0)),ROUND(M218,3)))),N("O30"))</f>
        <v/>
      </c>
      <c r="Q218" s="140" t="str">
        <f>IF(1=1,IF(M218="","",IF(AND(ISNUMBER(M218),M218&lt;1,N218="kg"),"g",IF(AND(ISNUMBER(M218),M218&lt;1,N218="L"),"cl",N218))),N("P30"))</f>
        <v/>
      </c>
      <c r="R218" s="161" t="str">
        <f>IF(1=1,IF(E218="","",IF(F218="","A CONTROLER",IF(NOT(ISNUMBER(F218)),"TEXTE",IF(OR(L218="",L218&lt;=0),"COMMANDE PRINCIPALE INCOMPLETE",IF(G218="","UNITE MANQUANTE",IF(COUNTIF(B384:B428,AE218)=0,"UNITE A CONTROLER","OK")))))),N("Q9"))</f>
        <v/>
      </c>
      <c r="S218" s="105"/>
      <c r="T218" s="141">
        <f t="shared" si="16"/>
        <v>0</v>
      </c>
      <c r="U218" s="133" t="str">
        <f>IF(1=1,IF(E218="","",U194),N("S30"))</f>
        <v/>
      </c>
      <c r="V218" s="133" t="str">
        <f>IF(1=1,IF(E218="","",V194),N("T30"))</f>
        <v/>
      </c>
      <c r="W218" s="135" t="str">
        <f>IF(1=1,IF(OR(U218="",V218="",NOT(ISNUMBER(U218)),NOT(ISNUMBER(V218)),U218=0),"",V218/U218),N("U30"))</f>
        <v/>
      </c>
      <c r="X218" s="136" t="str">
        <f>IF(1=1,IF(OR(W218="",NOT(ISNUMBER(F218))),"",F218*W218*IFERROR(INDEX(D384:D428,MATCH(AE218,B384:B428,0)),1)),N("V7"))</f>
        <v/>
      </c>
      <c r="Y218" s="137" t="str">
        <f>IF(1=1,IF(F218="","",IF(G218="","",IFERROR(INDEX(E384:E428,MATCH(AE218,B384:B428,0)),G218&amp;""))),N("W6"))</f>
        <v/>
      </c>
      <c r="Z218" s="142" t="str">
        <f>IF(1=1,IF(X218="","",IF(AND(ISNUMBER(X218),X218&lt;1,Y218="kg"),MAX(1,ROUND(X218*1000,0)),IF(AND(ISNUMBER(X218),X218&lt;1,Y218="L"),MAX(1,ROUND(X218*100,0)),ROUND(X218,3)))),N("X30"))</f>
        <v/>
      </c>
      <c r="AA218" s="143" t="str">
        <f>IF(1=1,IF(X218="","",IF(AND(ISNUMBER(X218),X218&lt;1,Y218="kg"),"g",IF(AND(ISNUMBER(X218),X218&lt;1,Y218="L"),"cl",Y218))),N("Y30"))</f>
        <v/>
      </c>
      <c r="AB218" s="123" t="str">
        <f>IF(1=1,IF(E218="","",IF(F218="","A CONTROLER",IF(NOT(ISNUMBER(F218)),"TEXTE",IF(OR(W218="",W218&lt;=0),"COMMANDE COUVERTS INCOMPLETE",IF(G218="","UNITE MANQUANTE",IF(COUNTIF(B384:B428,AE218)=0,"UNITE A CONTROLER","OK")))))),N("Z6"))</f>
        <v/>
      </c>
      <c r="AD218" s="144" t="str">
        <f>IF(1=1,IF(E218="","",AD194),N("AB30"))</f>
        <v/>
      </c>
      <c r="AE218" s="125" t="str">
        <f>IF(1=1,IF(G218="","",UPPER(TRIM(SUBSTITUTE(SUBSTITUTE(G218&amp;"",CHAR(160)," ")," "," ")))),N("AC30"))</f>
        <v/>
      </c>
    </row>
    <row r="219" spans="1:31" ht="15.75" x14ac:dyDescent="0.25">
      <c r="A219" s="160" t="str">
        <f>IF(1=1,IF(E219="","",A194),N("A31"))</f>
        <v/>
      </c>
      <c r="B219" s="127" t="str">
        <f>IF(1=1,IF(E219="","",B194),N("B31"))</f>
        <v/>
      </c>
      <c r="C219" s="128"/>
      <c r="D219" s="129" t="str">
        <f>IF(ISBLANK(E219),"",LARGE(D194:D218,1)+1)</f>
        <v/>
      </c>
      <c r="E219" s="130"/>
      <c r="F219" s="131"/>
      <c r="G219" s="170"/>
      <c r="H219" s="105"/>
      <c r="I219" s="132" t="str">
        <f>IF(1=1,IF(E219="","",I194),N("H31"))</f>
        <v/>
      </c>
      <c r="J219" s="133" t="str">
        <f>IF(1=1,IF(E219="","",J194),N("I31"))</f>
        <v/>
      </c>
      <c r="K219" s="134" t="str">
        <f>IF(1=1,IF(E219="","",K194),N("J31"))</f>
        <v/>
      </c>
      <c r="L219" s="135" t="str">
        <f>IF(1=1,IF(OR(J219="",O219="",NOT(ISNUMBER(J219)),NOT(ISNUMBER(O219)),J219=0),"",O219/J219),N("L31"))</f>
        <v/>
      </c>
      <c r="M219" s="136" t="str">
        <f>IF(1=1,IF(OR(L219="",NOT(ISNUMBER(F219))),"",F219*L219*IFERROR(INDEX(D384:D428,MATCH(AE219,B384:B428,0)),1)),N("M13"))</f>
        <v/>
      </c>
      <c r="N219" s="137" t="str">
        <f>IF(1=1,IF(F219="","",IF(G219="","",IFERROR(INDEX(E384:E428,MATCH(AE219,B384:B428,0)),G219&amp;""))),N("N6"))</f>
        <v/>
      </c>
      <c r="O219" s="138" t="str">
        <f>IF(1=1,IF(E219="","",O194),N("K31"))</f>
        <v/>
      </c>
      <c r="P219" s="139" t="str">
        <f>IF(1=1,IF(M219="","",IF(AND(ISNUMBER(M219),M219&lt;1,N219="kg"),MAX(1,ROUND(M219*1000,0)),IF(AND(ISNUMBER(M219),M219&lt;1,N219="L"),MAX(1,ROUND(M219*100,0)),ROUND(M219,3)))),N("O31"))</f>
        <v/>
      </c>
      <c r="Q219" s="140" t="str">
        <f>IF(1=1,IF(M219="","",IF(AND(ISNUMBER(M219),M219&lt;1,N219="kg"),"g",IF(AND(ISNUMBER(M219),M219&lt;1,N219="L"),"cl",N219))),N("P31"))</f>
        <v/>
      </c>
      <c r="R219" s="161" t="str">
        <f>IF(1=1,IF(E219="","",IF(F219="","A CONTROLER",IF(NOT(ISNUMBER(F219)),"TEXTE",IF(OR(L219="",L219&lt;=0),"COMMANDE PRINCIPALE INCOMPLETE",IF(G219="","UNITE MANQUANTE",IF(COUNTIF(B384:B428,AE219)=0,"UNITE A CONTROLER","OK")))))),N("Q9"))</f>
        <v/>
      </c>
      <c r="S219" s="105"/>
      <c r="T219" s="141">
        <f t="shared" si="16"/>
        <v>0</v>
      </c>
      <c r="U219" s="133" t="str">
        <f>IF(1=1,IF(E219="","",U194),N("S31"))</f>
        <v/>
      </c>
      <c r="V219" s="133" t="str">
        <f>IF(1=1,IF(E219="","",V194),N("T31"))</f>
        <v/>
      </c>
      <c r="W219" s="135" t="str">
        <f>IF(1=1,IF(OR(U219="",V219="",NOT(ISNUMBER(U219)),NOT(ISNUMBER(V219)),U219=0),"",V219/U219),N("U31"))</f>
        <v/>
      </c>
      <c r="X219" s="136" t="str">
        <f>IF(1=1,IF(OR(W219="",NOT(ISNUMBER(F219))),"",F219*W219*IFERROR(INDEX(D384:D428,MATCH(AE219,B384:B428,0)),1)),N("V7"))</f>
        <v/>
      </c>
      <c r="Y219" s="137" t="str">
        <f>IF(1=1,IF(F219="","",IF(G219="","",IFERROR(INDEX(E384:E428,MATCH(AE219,B384:B428,0)),G219&amp;""))),N("W6"))</f>
        <v/>
      </c>
      <c r="Z219" s="142" t="str">
        <f>IF(1=1,IF(X219="","",IF(AND(ISNUMBER(X219),X219&lt;1,Y219="kg"),MAX(1,ROUND(X219*1000,0)),IF(AND(ISNUMBER(X219),X219&lt;1,Y219="L"),MAX(1,ROUND(X219*100,0)),ROUND(X219,3)))),N("X31"))</f>
        <v/>
      </c>
      <c r="AA219" s="143" t="str">
        <f>IF(1=1,IF(X219="","",IF(AND(ISNUMBER(X219),X219&lt;1,Y219="kg"),"g",IF(AND(ISNUMBER(X219),X219&lt;1,Y219="L"),"cl",Y219))),N("Y31"))</f>
        <v/>
      </c>
      <c r="AB219" s="123" t="str">
        <f>IF(1=1,IF(E219="","",IF(F219="","A CONTROLER",IF(NOT(ISNUMBER(F219)),"TEXTE",IF(OR(W219="",W219&lt;=0),"COMMANDE COUVERTS INCOMPLETE",IF(G219="","UNITE MANQUANTE",IF(COUNTIF(B384:B428,AE219)=0,"UNITE A CONTROLER","OK")))))),N("Z6"))</f>
        <v/>
      </c>
      <c r="AD219" s="144" t="str">
        <f>IF(1=1,IF(E219="","",AD194),N("AB31"))</f>
        <v/>
      </c>
      <c r="AE219" s="125" t="str">
        <f>IF(1=1,IF(G219="","",UPPER(TRIM(SUBSTITUTE(SUBSTITUTE(G219&amp;"",CHAR(160)," ")," "," ")))),N("AC31"))</f>
        <v/>
      </c>
    </row>
    <row r="220" spans="1:31" ht="15.75" x14ac:dyDescent="0.25">
      <c r="A220" s="160" t="str">
        <f>IF(1=1,IF(E220="","",A194),N("A32"))</f>
        <v/>
      </c>
      <c r="B220" s="127" t="str">
        <f>IF(1=1,IF(E220="","",B194),N("B32"))</f>
        <v/>
      </c>
      <c r="C220" s="128"/>
      <c r="D220" s="129" t="str">
        <f>IF(ISBLANK(E220),"",LARGE(D194:D219,1)+1)</f>
        <v/>
      </c>
      <c r="E220" s="130"/>
      <c r="F220" s="131"/>
      <c r="G220" s="170"/>
      <c r="H220" s="105"/>
      <c r="I220" s="132" t="str">
        <f>IF(1=1,IF(E220="","",I194),N("H32"))</f>
        <v/>
      </c>
      <c r="J220" s="133" t="str">
        <f>IF(1=1,IF(E220="","",J194),N("I32"))</f>
        <v/>
      </c>
      <c r="K220" s="134" t="str">
        <f>IF(1=1,IF(E220="","",K194),N("J32"))</f>
        <v/>
      </c>
      <c r="L220" s="135" t="str">
        <f>IF(1=1,IF(OR(J220="",O220="",NOT(ISNUMBER(J220)),NOT(ISNUMBER(O220)),J220=0),"",O220/J220),N("L32"))</f>
        <v/>
      </c>
      <c r="M220" s="136" t="str">
        <f>IF(1=1,IF(OR(L220="",NOT(ISNUMBER(F220))),"",F220*L220*IFERROR(INDEX(D384:D428,MATCH(AE220,B384:B428,0)),1)),N("M13"))</f>
        <v/>
      </c>
      <c r="N220" s="137" t="str">
        <f>IF(1=1,IF(F220="","",IF(G220="","",IFERROR(INDEX(E384:E428,MATCH(AE220,B384:B428,0)),G220&amp;""))),N("N6"))</f>
        <v/>
      </c>
      <c r="O220" s="138" t="str">
        <f>IF(1=1,IF(E220="","",O194),N("K32"))</f>
        <v/>
      </c>
      <c r="P220" s="139" t="str">
        <f>IF(1=1,IF(M220="","",IF(AND(ISNUMBER(M220),M220&lt;1,N220="kg"),MAX(1,ROUND(M220*1000,0)),IF(AND(ISNUMBER(M220),M220&lt;1,N220="L"),MAX(1,ROUND(M220*100,0)),ROUND(M220,3)))),N("O32"))</f>
        <v/>
      </c>
      <c r="Q220" s="140" t="str">
        <f>IF(1=1,IF(M220="","",IF(AND(ISNUMBER(M220),M220&lt;1,N220="kg"),"g",IF(AND(ISNUMBER(M220),M220&lt;1,N220="L"),"cl",N220))),N("P32"))</f>
        <v/>
      </c>
      <c r="R220" s="161" t="str">
        <f>IF(1=1,IF(E220="","",IF(F220="","A CONTROLER",IF(NOT(ISNUMBER(F220)),"TEXTE",IF(OR(L220="",L220&lt;=0),"COMMANDE PRINCIPALE INCOMPLETE",IF(G220="","UNITE MANQUANTE",IF(COUNTIF(B384:B428,AE220)=0,"UNITE A CONTROLER","OK")))))),N("Q9"))</f>
        <v/>
      </c>
      <c r="S220" s="105"/>
      <c r="T220" s="141">
        <f t="shared" si="16"/>
        <v>0</v>
      </c>
      <c r="U220" s="133" t="str">
        <f>IF(1=1,IF(E220="","",U194),N("S32"))</f>
        <v/>
      </c>
      <c r="V220" s="133" t="str">
        <f>IF(1=1,IF(E220="","",V194),N("T32"))</f>
        <v/>
      </c>
      <c r="W220" s="135" t="str">
        <f>IF(1=1,IF(OR(U220="",V220="",NOT(ISNUMBER(U220)),NOT(ISNUMBER(V220)),U220=0),"",V220/U220),N("U32"))</f>
        <v/>
      </c>
      <c r="X220" s="136" t="str">
        <f>IF(1=1,IF(OR(W220="",NOT(ISNUMBER(F220))),"",F220*W220*IFERROR(INDEX(D384:D428,MATCH(AE220,B384:B428,0)),1)),N("V7"))</f>
        <v/>
      </c>
      <c r="Y220" s="137" t="str">
        <f>IF(1=1,IF(F220="","",IF(G220="","",IFERROR(INDEX(E384:E428,MATCH(AE220,B384:B428,0)),G220&amp;""))),N("W6"))</f>
        <v/>
      </c>
      <c r="Z220" s="142" t="str">
        <f>IF(1=1,IF(X220="","",IF(AND(ISNUMBER(X220),X220&lt;1,Y220="kg"),MAX(1,ROUND(X220*1000,0)),IF(AND(ISNUMBER(X220),X220&lt;1,Y220="L"),MAX(1,ROUND(X220*100,0)),ROUND(X220,3)))),N("X32"))</f>
        <v/>
      </c>
      <c r="AA220" s="143" t="str">
        <f>IF(1=1,IF(X220="","",IF(AND(ISNUMBER(X220),X220&lt;1,Y220="kg"),"g",IF(AND(ISNUMBER(X220),X220&lt;1,Y220="L"),"cl",Y220))),N("Y32"))</f>
        <v/>
      </c>
      <c r="AB220" s="123" t="str">
        <f>IF(1=1,IF(E220="","",IF(F220="","A CONTROLER",IF(NOT(ISNUMBER(F220)),"TEXTE",IF(OR(W220="",W220&lt;=0),"COMMANDE COUVERTS INCOMPLETE",IF(G220="","UNITE MANQUANTE",IF(COUNTIF(B384:B428,AE220)=0,"UNITE A CONTROLER","OK")))))),N("Z6"))</f>
        <v/>
      </c>
      <c r="AD220" s="144" t="str">
        <f>IF(1=1,IF(E220="","",AD194),N("AB32"))</f>
        <v/>
      </c>
      <c r="AE220" s="125" t="str">
        <f>IF(1=1,IF(G220="","",UPPER(TRIM(SUBSTITUTE(SUBSTITUTE(G220&amp;"",CHAR(160)," ")," "," ")))),N("AC32"))</f>
        <v/>
      </c>
    </row>
    <row r="221" spans="1:31" ht="15.75" x14ac:dyDescent="0.25">
      <c r="A221" s="160" t="str">
        <f>IF(1=1,IF(E221="","",A194),N("A33"))</f>
        <v/>
      </c>
      <c r="B221" s="127" t="str">
        <f>IF(1=1,IF(E221="","",B194),N("B33"))</f>
        <v/>
      </c>
      <c r="C221" s="128"/>
      <c r="D221" s="129" t="str">
        <f>IF(ISBLANK(E221),"",LARGE(D194:D220,1)+1)</f>
        <v/>
      </c>
      <c r="E221" s="130"/>
      <c r="F221" s="131"/>
      <c r="G221" s="170"/>
      <c r="H221" s="105"/>
      <c r="I221" s="132" t="str">
        <f>IF(1=1,IF(E221="","",I194),N("H33"))</f>
        <v/>
      </c>
      <c r="J221" s="133" t="str">
        <f>IF(1=1,IF(E221="","",J194),N("I33"))</f>
        <v/>
      </c>
      <c r="K221" s="134" t="str">
        <f>IF(1=1,IF(E221="","",K194),N("J33"))</f>
        <v/>
      </c>
      <c r="L221" s="135" t="str">
        <f>IF(1=1,IF(OR(J221="",O221="",NOT(ISNUMBER(J221)),NOT(ISNUMBER(O221)),J221=0),"",O221/J221),N("L33"))</f>
        <v/>
      </c>
      <c r="M221" s="136" t="str">
        <f>IF(1=1,IF(OR(L221="",NOT(ISNUMBER(F221))),"",F221*L221*IFERROR(INDEX(D384:D428,MATCH(AE221,B384:B428,0)),1)),N("M13"))</f>
        <v/>
      </c>
      <c r="N221" s="137" t="str">
        <f>IF(1=1,IF(F221="","",IF(G221="","",IFERROR(INDEX(E384:E428,MATCH(AE221,B384:B428,0)),G221&amp;""))),N("N6"))</f>
        <v/>
      </c>
      <c r="O221" s="138" t="str">
        <f>IF(1=1,IF(E221="","",O194),N("K33"))</f>
        <v/>
      </c>
      <c r="P221" s="139" t="str">
        <f>IF(1=1,IF(M221="","",IF(AND(ISNUMBER(M221),M221&lt;1,N221="kg"),MAX(1,ROUND(M221*1000,0)),IF(AND(ISNUMBER(M221),M221&lt;1,N221="L"),MAX(1,ROUND(M221*100,0)),ROUND(M221,3)))),N("O33"))</f>
        <v/>
      </c>
      <c r="Q221" s="140" t="str">
        <f>IF(1=1,IF(M221="","",IF(AND(ISNUMBER(M221),M221&lt;1,N221="kg"),"g",IF(AND(ISNUMBER(M221),M221&lt;1,N221="L"),"cl",N221))),N("P33"))</f>
        <v/>
      </c>
      <c r="R221" s="161" t="str">
        <f>IF(1=1,IF(E221="","",IF(F221="","A CONTROLER",IF(NOT(ISNUMBER(F221)),"TEXTE",IF(OR(L221="",L221&lt;=0),"COMMANDE PRINCIPALE INCOMPLETE",IF(G221="","UNITE MANQUANTE",IF(COUNTIF(B384:B428,AE221)=0,"UNITE A CONTROLER","OK")))))),N("Q9"))</f>
        <v/>
      </c>
      <c r="S221" s="105"/>
      <c r="T221" s="141">
        <f t="shared" si="16"/>
        <v>0</v>
      </c>
      <c r="U221" s="133" t="str">
        <f>IF(1=1,IF(E221="","",U194),N("S33"))</f>
        <v/>
      </c>
      <c r="V221" s="133" t="str">
        <f>IF(1=1,IF(E221="","",V194),N("T33"))</f>
        <v/>
      </c>
      <c r="W221" s="135" t="str">
        <f>IF(1=1,IF(OR(U221="",V221="",NOT(ISNUMBER(U221)),NOT(ISNUMBER(V221)),U221=0),"",V221/U221),N("U33"))</f>
        <v/>
      </c>
      <c r="X221" s="136" t="str">
        <f>IF(1=1,IF(OR(W221="",NOT(ISNUMBER(F221))),"",F221*W221*IFERROR(INDEX(D384:D428,MATCH(AE221,B384:B428,0)),1)),N("V7"))</f>
        <v/>
      </c>
      <c r="Y221" s="137" t="str">
        <f>IF(1=1,IF(F221="","",IF(G221="","",IFERROR(INDEX(E384:E428,MATCH(AE221,B384:B428,0)),G221&amp;""))),N("W6"))</f>
        <v/>
      </c>
      <c r="Z221" s="142" t="str">
        <f>IF(1=1,IF(X221="","",IF(AND(ISNUMBER(X221),X221&lt;1,Y221="kg"),MAX(1,ROUND(X221*1000,0)),IF(AND(ISNUMBER(X221),X221&lt;1,Y221="L"),MAX(1,ROUND(X221*100,0)),ROUND(X221,3)))),N("X33"))</f>
        <v/>
      </c>
      <c r="AA221" s="143" t="str">
        <f>IF(1=1,IF(X221="","",IF(AND(ISNUMBER(X221),X221&lt;1,Y221="kg"),"g",IF(AND(ISNUMBER(X221),X221&lt;1,Y221="L"),"cl",Y221))),N("Y33"))</f>
        <v/>
      </c>
      <c r="AB221" s="123" t="str">
        <f>IF(1=1,IF(E221="","",IF(F221="","A CONTROLER",IF(NOT(ISNUMBER(F221)),"TEXTE",IF(OR(W221="",W221&lt;=0),"COMMANDE COUVERTS INCOMPLETE",IF(G221="","UNITE MANQUANTE",IF(COUNTIF(B384:B428,AE221)=0,"UNITE A CONTROLER","OK")))))),N("Z6"))</f>
        <v/>
      </c>
      <c r="AD221" s="144" t="str">
        <f>IF(1=1,IF(E221="","",AD194),N("AB33"))</f>
        <v/>
      </c>
      <c r="AE221" s="125" t="str">
        <f>IF(1=1,IF(G221="","",UPPER(TRIM(SUBSTITUTE(SUBSTITUTE(G221&amp;"",CHAR(160)," ")," "," ")))),N("AC33"))</f>
        <v/>
      </c>
    </row>
    <row r="222" spans="1:31" ht="15.75" x14ac:dyDescent="0.25">
      <c r="A222" s="160" t="str">
        <f>IF(1=1,IF(E222="","",A194),N("A34"))</f>
        <v/>
      </c>
      <c r="B222" s="127" t="str">
        <f>IF(1=1,IF(E222="","",B194),N("B34"))</f>
        <v/>
      </c>
      <c r="C222" s="128"/>
      <c r="D222" s="129" t="str">
        <f>IF(ISBLANK(E222),"",LARGE(D194:D221,1)+1)</f>
        <v/>
      </c>
      <c r="E222" s="130"/>
      <c r="F222" s="131"/>
      <c r="G222" s="170"/>
      <c r="H222" s="105"/>
      <c r="I222" s="132" t="str">
        <f>IF(1=1,IF(E222="","",I194),N("H34"))</f>
        <v/>
      </c>
      <c r="J222" s="133" t="str">
        <f>IF(1=1,IF(E222="","",J194),N("I34"))</f>
        <v/>
      </c>
      <c r="K222" s="134" t="str">
        <f>IF(1=1,IF(E222="","",K194),N("J34"))</f>
        <v/>
      </c>
      <c r="L222" s="135" t="str">
        <f>IF(1=1,IF(OR(J222="",O222="",NOT(ISNUMBER(J222)),NOT(ISNUMBER(O222)),J222=0),"",O222/J222),N("L34"))</f>
        <v/>
      </c>
      <c r="M222" s="136" t="str">
        <f>IF(1=1,IF(OR(L222="",NOT(ISNUMBER(F222))),"",F222*L222*IFERROR(INDEX(D384:D428,MATCH(AE222,B384:B428,0)),1)),N("M13"))</f>
        <v/>
      </c>
      <c r="N222" s="137" t="str">
        <f>IF(1=1,IF(F222="","",IF(G222="","",IFERROR(INDEX(E384:E428,MATCH(AE222,B384:B428,0)),G222&amp;""))),N("N6"))</f>
        <v/>
      </c>
      <c r="O222" s="138" t="str">
        <f>IF(1=1,IF(E222="","",O194),N("K34"))</f>
        <v/>
      </c>
      <c r="P222" s="139" t="str">
        <f>IF(1=1,IF(M222="","",IF(AND(ISNUMBER(M222),M222&lt;1,N222="kg"),MAX(1,ROUND(M222*1000,0)),IF(AND(ISNUMBER(M222),M222&lt;1,N222="L"),MAX(1,ROUND(M222*100,0)),ROUND(M222,3)))),N("O34"))</f>
        <v/>
      </c>
      <c r="Q222" s="140" t="str">
        <f>IF(1=1,IF(M222="","",IF(AND(ISNUMBER(M222),M222&lt;1,N222="kg"),"g",IF(AND(ISNUMBER(M222),M222&lt;1,N222="L"),"cl",N222))),N("P34"))</f>
        <v/>
      </c>
      <c r="R222" s="161" t="str">
        <f>IF(1=1,IF(E222="","",IF(F222="","A CONTROLER",IF(NOT(ISNUMBER(F222)),"TEXTE",IF(OR(L222="",L222&lt;=0),"COMMANDE PRINCIPALE INCOMPLETE",IF(G222="","UNITE MANQUANTE",IF(COUNTIF(B384:B428,AE222)=0,"UNITE A CONTROLER","OK")))))),N("Q9"))</f>
        <v/>
      </c>
      <c r="S222" s="105"/>
      <c r="T222" s="141">
        <f t="shared" si="16"/>
        <v>0</v>
      </c>
      <c r="U222" s="133" t="str">
        <f>IF(1=1,IF(E222="","",U194),N("S34"))</f>
        <v/>
      </c>
      <c r="V222" s="133" t="str">
        <f>IF(1=1,IF(E222="","",V194),N("T34"))</f>
        <v/>
      </c>
      <c r="W222" s="135" t="str">
        <f>IF(1=1,IF(OR(U222="",V222="",NOT(ISNUMBER(U222)),NOT(ISNUMBER(V222)),U222=0),"",V222/U222),N("U34"))</f>
        <v/>
      </c>
      <c r="X222" s="136" t="str">
        <f>IF(1=1,IF(OR(W222="",NOT(ISNUMBER(F222))),"",F222*W222*IFERROR(INDEX(D384:D428,MATCH(AE222,B384:B428,0)),1)),N("V7"))</f>
        <v/>
      </c>
      <c r="Y222" s="137" t="str">
        <f>IF(1=1,IF(F222="","",IF(G222="","",IFERROR(INDEX(E384:E428,MATCH(AE222,B384:B428,0)),G222&amp;""))),N("W6"))</f>
        <v/>
      </c>
      <c r="Z222" s="142" t="str">
        <f>IF(1=1,IF(X222="","",IF(AND(ISNUMBER(X222),X222&lt;1,Y222="kg"),MAX(1,ROUND(X222*1000,0)),IF(AND(ISNUMBER(X222),X222&lt;1,Y222="L"),MAX(1,ROUND(X222*100,0)),ROUND(X222,3)))),N("X34"))</f>
        <v/>
      </c>
      <c r="AA222" s="143" t="str">
        <f>IF(1=1,IF(X222="","",IF(AND(ISNUMBER(X222),X222&lt;1,Y222="kg"),"g",IF(AND(ISNUMBER(X222),X222&lt;1,Y222="L"),"cl",Y222))),N("Y34"))</f>
        <v/>
      </c>
      <c r="AB222" s="123" t="str">
        <f>IF(1=1,IF(E222="","",IF(F222="","A CONTROLER",IF(NOT(ISNUMBER(F222)),"TEXTE",IF(OR(W222="",W222&lt;=0),"COMMANDE COUVERTS INCOMPLETE",IF(G222="","UNITE MANQUANTE",IF(COUNTIF(B384:B428,AE222)=0,"UNITE A CONTROLER","OK")))))),N("Z6"))</f>
        <v/>
      </c>
      <c r="AD222" s="144" t="str">
        <f>IF(1=1,IF(E222="","",AD194),N("AB34"))</f>
        <v/>
      </c>
      <c r="AE222" s="125" t="str">
        <f>IF(1=1,IF(G222="","",UPPER(TRIM(SUBSTITUTE(SUBSTITUTE(G222&amp;"",CHAR(160)," ")," "," ")))),N("AC34"))</f>
        <v/>
      </c>
    </row>
    <row r="223" spans="1:31" ht="15.75" x14ac:dyDescent="0.25">
      <c r="A223" s="160" t="str">
        <f>IF(1=1,IF(E223="","",A194),N("A35"))</f>
        <v/>
      </c>
      <c r="B223" s="127" t="str">
        <f>IF(1=1,IF(E223="","",B194),N("B35"))</f>
        <v/>
      </c>
      <c r="C223" s="128"/>
      <c r="D223" s="129" t="str">
        <f>IF(ISBLANK(E223),"",LARGE(D194:D222,1)+1)</f>
        <v/>
      </c>
      <c r="E223" s="130"/>
      <c r="F223" s="131"/>
      <c r="G223" s="170"/>
      <c r="H223" s="105"/>
      <c r="I223" s="132" t="str">
        <f>IF(1=1,IF(E223="","",I194),N("H35"))</f>
        <v/>
      </c>
      <c r="J223" s="133" t="str">
        <f>IF(1=1,IF(E223="","",J194),N("I35"))</f>
        <v/>
      </c>
      <c r="K223" s="134" t="str">
        <f>IF(1=1,IF(E223="","",K194),N("J35"))</f>
        <v/>
      </c>
      <c r="L223" s="135" t="str">
        <f>IF(1=1,IF(OR(J223="",O223="",NOT(ISNUMBER(J223)),NOT(ISNUMBER(O223)),J223=0),"",O223/J223),N("L35"))</f>
        <v/>
      </c>
      <c r="M223" s="136" t="str">
        <f>IF(1=1,IF(OR(L223="",NOT(ISNUMBER(F223))),"",F223*L223*IFERROR(INDEX(D384:D428,MATCH(AE223,B384:B428,0)),1)),N("M13"))</f>
        <v/>
      </c>
      <c r="N223" s="137" t="str">
        <f>IF(1=1,IF(F223="","",IF(G223="","",IFERROR(INDEX(E384:E428,MATCH(AE223,B384:B428,0)),G223&amp;""))),N("N6"))</f>
        <v/>
      </c>
      <c r="O223" s="138" t="str">
        <f>IF(1=1,IF(E223="","",O194),N("K35"))</f>
        <v/>
      </c>
      <c r="P223" s="139" t="str">
        <f>IF(1=1,IF(M223="","",IF(AND(ISNUMBER(M223),M223&lt;1,N223="kg"),MAX(1,ROUND(M223*1000,0)),IF(AND(ISNUMBER(M223),M223&lt;1,N223="L"),MAX(1,ROUND(M223*100,0)),ROUND(M223,3)))),N("O35"))</f>
        <v/>
      </c>
      <c r="Q223" s="140" t="str">
        <f>IF(1=1,IF(M223="","",IF(AND(ISNUMBER(M223),M223&lt;1,N223="kg"),"g",IF(AND(ISNUMBER(M223),M223&lt;1,N223="L"),"cl",N223))),N("P35"))</f>
        <v/>
      </c>
      <c r="R223" s="161" t="str">
        <f>IF(1=1,IF(E223="","",IF(F223="","A CONTROLER",IF(NOT(ISNUMBER(F223)),"TEXTE",IF(OR(L223="",L223&lt;=0),"COMMANDE PRINCIPALE INCOMPLETE",IF(G223="","UNITE MANQUANTE",IF(COUNTIF(B384:B428,AE223)=0,"UNITE A CONTROLER","OK")))))),N("Q9"))</f>
        <v/>
      </c>
      <c r="S223" s="105"/>
      <c r="T223" s="141">
        <f t="shared" si="16"/>
        <v>0</v>
      </c>
      <c r="U223" s="133" t="str">
        <f>IF(1=1,IF(E223="","",U194),N("S35"))</f>
        <v/>
      </c>
      <c r="V223" s="133" t="str">
        <f>IF(1=1,IF(E223="","",V194),N("T35"))</f>
        <v/>
      </c>
      <c r="W223" s="135" t="str">
        <f>IF(1=1,IF(OR(U223="",V223="",NOT(ISNUMBER(U223)),NOT(ISNUMBER(V223)),U223=0),"",V223/U223),N("U35"))</f>
        <v/>
      </c>
      <c r="X223" s="136" t="str">
        <f>IF(1=1,IF(OR(W223="",NOT(ISNUMBER(F223))),"",F223*W223*IFERROR(INDEX(D384:D428,MATCH(AE223,B384:B428,0)),1)),N("V7"))</f>
        <v/>
      </c>
      <c r="Y223" s="137" t="str">
        <f>IF(1=1,IF(F223="","",IF(G223="","",IFERROR(INDEX(E384:E428,MATCH(AE223,B384:B428,0)),G223&amp;""))),N("W6"))</f>
        <v/>
      </c>
      <c r="Z223" s="142" t="str">
        <f>IF(1=1,IF(X223="","",IF(AND(ISNUMBER(X223),X223&lt;1,Y223="kg"),MAX(1,ROUND(X223*1000,0)),IF(AND(ISNUMBER(X223),X223&lt;1,Y223="L"),MAX(1,ROUND(X223*100,0)),ROUND(X223,3)))),N("X35"))</f>
        <v/>
      </c>
      <c r="AA223" s="143" t="str">
        <f>IF(1=1,IF(X223="","",IF(AND(ISNUMBER(X223),X223&lt;1,Y223="kg"),"g",IF(AND(ISNUMBER(X223),X223&lt;1,Y223="L"),"cl",Y223))),N("Y35"))</f>
        <v/>
      </c>
      <c r="AB223" s="123" t="str">
        <f>IF(1=1,IF(E223="","",IF(F223="","A CONTROLER",IF(NOT(ISNUMBER(F223)),"TEXTE",IF(OR(W223="",W223&lt;=0),"COMMANDE COUVERTS INCOMPLETE",IF(G223="","UNITE MANQUANTE",IF(COUNTIF(B384:B428,AE223)=0,"UNITE A CONTROLER","OK")))))),N("Z6"))</f>
        <v/>
      </c>
      <c r="AD223" s="144" t="str">
        <f>IF(1=1,IF(E223="","",AD194),N("AB35"))</f>
        <v/>
      </c>
      <c r="AE223" s="125" t="str">
        <f>IF(1=1,IF(G223="","",UPPER(TRIM(SUBSTITUTE(SUBSTITUTE(G223&amp;"",CHAR(160)," ")," "," ")))),N("AC35"))</f>
        <v/>
      </c>
    </row>
    <row r="224" spans="1:31" ht="24" customHeight="1" x14ac:dyDescent="0.25">
      <c r="A224" s="160" t="str">
        <f>IF(1=1,IF(E224="","",A194),N("A36"))</f>
        <v/>
      </c>
      <c r="B224" s="127" t="str">
        <f>IF(1=1,IF(E224="","",B194),N("B36"))</f>
        <v/>
      </c>
      <c r="C224" s="128"/>
      <c r="D224" s="129" t="str">
        <f>IF(ISBLANK(E224),"",LARGE(D194:D223,1)+1)</f>
        <v/>
      </c>
      <c r="E224" s="130"/>
      <c r="F224" s="131"/>
      <c r="G224" s="170"/>
      <c r="H224" s="105"/>
      <c r="I224" s="132" t="str">
        <f>IF(1=1,IF(E224="","",I194),N("H36"))</f>
        <v/>
      </c>
      <c r="J224" s="133" t="str">
        <f>IF(1=1,IF(E224="","",J194),N("I36"))</f>
        <v/>
      </c>
      <c r="K224" s="134" t="str">
        <f>IF(1=1,IF(E224="","",K194),N("J36"))</f>
        <v/>
      </c>
      <c r="L224" s="135" t="str">
        <f>IF(1=1,IF(OR(J224="",O224="",NOT(ISNUMBER(J224)),NOT(ISNUMBER(O224)),J224=0),"",O224/J224),N("L36"))</f>
        <v/>
      </c>
      <c r="M224" s="136" t="str">
        <f>IF(1=1,IF(OR(L224="",NOT(ISNUMBER(F224))),"",F224*L224*IFERROR(INDEX(D384:D428,MATCH(AE224,B384:B428,0)),1)),N("M13"))</f>
        <v/>
      </c>
      <c r="N224" s="137" t="str">
        <f>IF(1=1,IF(F224="","",IF(G224="","",IFERROR(INDEX(E384:E428,MATCH(AE224,B384:B428,0)),G224&amp;""))),N("N6"))</f>
        <v/>
      </c>
      <c r="O224" s="138" t="str">
        <f>IF(1=1,IF(E224="","",O194),N("K36"))</f>
        <v/>
      </c>
      <c r="P224" s="139" t="str">
        <f>IF(1=1,IF(M224="","",IF(AND(ISNUMBER(M224),M224&lt;1,N224="kg"),MAX(1,ROUND(M224*1000,0)),IF(AND(ISNUMBER(M224),M224&lt;1,N224="L"),MAX(1,ROUND(M224*100,0)),ROUND(M224,3)))),N("O36"))</f>
        <v/>
      </c>
      <c r="Q224" s="140" t="str">
        <f>IF(1=1,IF(M224="","",IF(AND(ISNUMBER(M224),M224&lt;1,N224="kg"),"g",IF(AND(ISNUMBER(M224),M224&lt;1,N224="L"),"cl",N224))),N("P36"))</f>
        <v/>
      </c>
      <c r="R224" s="161" t="str">
        <f>IF(1=1,IF(E224="","",IF(F224="","A CONTROLER",IF(NOT(ISNUMBER(F224)),"TEXTE",IF(OR(L224="",L224&lt;=0),"COMMANDE PRINCIPALE INCOMPLETE",IF(G224="","UNITE MANQUANTE",IF(COUNTIF(B384:B428,AE224)=0,"UNITE A CONTROLER","OK")))))),N("Q9"))</f>
        <v/>
      </c>
      <c r="S224" s="105"/>
      <c r="T224" s="141">
        <f t="shared" si="16"/>
        <v>0</v>
      </c>
      <c r="U224" s="133" t="str">
        <f>IF(1=1,IF(E224="","",U194),N("S36"))</f>
        <v/>
      </c>
      <c r="V224" s="133" t="str">
        <f>IF(1=1,IF(E224="","",V194),N("T36"))</f>
        <v/>
      </c>
      <c r="W224" s="135" t="str">
        <f>IF(1=1,IF(OR(U224="",V224="",NOT(ISNUMBER(U224)),NOT(ISNUMBER(V224)),U224=0),"",V224/U224),N("U36"))</f>
        <v/>
      </c>
      <c r="X224" s="136" t="str">
        <f>IF(1=1,IF(OR(W224="",NOT(ISNUMBER(F224))),"",F224*W224*IFERROR(INDEX(D384:D428,MATCH(AE224,B384:B428,0)),1)),N("V7"))</f>
        <v/>
      </c>
      <c r="Y224" s="137" t="str">
        <f>IF(1=1,IF(F224="","",IF(G224="","",IFERROR(INDEX(E384:E428,MATCH(AE224,B384:B428,0)),G224&amp;""))),N("W6"))</f>
        <v/>
      </c>
      <c r="Z224" s="142" t="str">
        <f>IF(1=1,IF(X224="","",IF(AND(ISNUMBER(X224),X224&lt;1,Y224="kg"),MAX(1,ROUND(X224*1000,0)),IF(AND(ISNUMBER(X224),X224&lt;1,Y224="L"),MAX(1,ROUND(X224*100,0)),ROUND(X224,3)))),N("X36"))</f>
        <v/>
      </c>
      <c r="AA224" s="143" t="str">
        <f>IF(1=1,IF(X224="","",IF(AND(ISNUMBER(X224),X224&lt;1,Y224="kg"),"g",IF(AND(ISNUMBER(X224),X224&lt;1,Y224="L"),"cl",Y224))),N("Y36"))</f>
        <v/>
      </c>
      <c r="AB224" s="123" t="str">
        <f>IF(1=1,IF(E224="","",IF(F224="","A CONTROLER",IF(NOT(ISNUMBER(F224)),"TEXTE",IF(OR(W224="",W224&lt;=0),"COMMANDE COUVERTS INCOMPLETE",IF(G224="","UNITE MANQUANTE",IF(COUNTIF(B384:B428,AE224)=0,"UNITE A CONTROLER","OK")))))),N("Z6"))</f>
        <v/>
      </c>
      <c r="AD224" s="144" t="str">
        <f>IF(1=1,IF(E224="","",AD194),N("AB36"))</f>
        <v/>
      </c>
      <c r="AE224" s="125" t="str">
        <f>IF(1=1,IF(G224="","",UPPER(TRIM(SUBSTITUTE(SUBSTITUTE(G224&amp;"",CHAR(160)," ")," "," ")))),N("AC36"))</f>
        <v/>
      </c>
    </row>
    <row r="225" spans="1:33" ht="15.75" x14ac:dyDescent="0.25">
      <c r="A225" s="160" t="str">
        <f>IF(1=1,IF(E225="","",A194),N("A37"))</f>
        <v/>
      </c>
      <c r="B225" s="127" t="str">
        <f>IF(1=1,IF(E225="","",B194),N("B37"))</f>
        <v/>
      </c>
      <c r="C225" s="128"/>
      <c r="D225" s="129" t="str">
        <f>IF(ISBLANK(E225),"",LARGE(D194:D224,1)+1)</f>
        <v/>
      </c>
      <c r="E225" s="130"/>
      <c r="F225" s="131"/>
      <c r="G225" s="170"/>
      <c r="H225" s="105"/>
      <c r="I225" s="132" t="str">
        <f>IF(1=1,IF(E225="","",I194),N("H37"))</f>
        <v/>
      </c>
      <c r="J225" s="133" t="str">
        <f>IF(1=1,IF(E225="","",J194),N("I37"))</f>
        <v/>
      </c>
      <c r="K225" s="134" t="str">
        <f>IF(1=1,IF(E225="","",K194),N("J37"))</f>
        <v/>
      </c>
      <c r="L225" s="135" t="str">
        <f>IF(1=1,IF(OR(J225="",O225="",NOT(ISNUMBER(J225)),NOT(ISNUMBER(O225)),J225=0),"",O225/J225),N("L37"))</f>
        <v/>
      </c>
      <c r="M225" s="136" t="str">
        <f>IF(1=1,IF(OR(L225="",NOT(ISNUMBER(F225))),"",F225*L225*IFERROR(INDEX(D384:D428,MATCH(AE225,B384:B428,0)),1)),N("M13"))</f>
        <v/>
      </c>
      <c r="N225" s="137" t="str">
        <f>IF(1=1,IF(F225="","",IF(G225="","",IFERROR(INDEX(E384:E428,MATCH(AE225,B384:B428,0)),G225&amp;""))),N("N6"))</f>
        <v/>
      </c>
      <c r="O225" s="138" t="str">
        <f>IF(1=1,IF(E225="","",O194),N("K37"))</f>
        <v/>
      </c>
      <c r="P225" s="139" t="str">
        <f>IF(1=1,IF(M225="","",IF(AND(ISNUMBER(M225),M225&lt;1,N225="kg"),MAX(1,ROUND(M225*1000,0)),IF(AND(ISNUMBER(M225),M225&lt;1,N225="L"),MAX(1,ROUND(M225*100,0)),ROUND(M225,3)))),N("O37"))</f>
        <v/>
      </c>
      <c r="Q225" s="140" t="str">
        <f>IF(1=1,IF(M225="","",IF(AND(ISNUMBER(M225),M225&lt;1,N225="kg"),"g",IF(AND(ISNUMBER(M225),M225&lt;1,N225="L"),"cl",N225))),N("P37"))</f>
        <v/>
      </c>
      <c r="R225" s="161" t="str">
        <f>IF(1=1,IF(E225="","",IF(F225="","A CONTROLER",IF(NOT(ISNUMBER(F225)),"TEXTE",IF(OR(L225="",L225&lt;=0),"COMMANDE PRINCIPALE INCOMPLETE",IF(G225="","UNITE MANQUANTE",IF(COUNTIF(B384:B428,AE225)=0,"UNITE A CONTROLER","OK")))))),N("Q9"))</f>
        <v/>
      </c>
      <c r="S225" s="105"/>
      <c r="T225" s="141">
        <f t="shared" si="16"/>
        <v>0</v>
      </c>
      <c r="U225" s="133" t="str">
        <f>IF(1=1,IF(E225="","",U194),N("S37"))</f>
        <v/>
      </c>
      <c r="V225" s="133" t="str">
        <f>IF(1=1,IF(E225="","",V194),N("T37"))</f>
        <v/>
      </c>
      <c r="W225" s="135" t="str">
        <f>IF(1=1,IF(OR(U225="",V225="",NOT(ISNUMBER(U225)),NOT(ISNUMBER(V225)),U225=0),"",V225/U225),N("U37"))</f>
        <v/>
      </c>
      <c r="X225" s="136" t="str">
        <f>IF(1=1,IF(OR(W225="",NOT(ISNUMBER(F225))),"",F225*W225*IFERROR(INDEX(D384:D428,MATCH(AE225,B384:B428,0)),1)),N("V7"))</f>
        <v/>
      </c>
      <c r="Y225" s="137" t="str">
        <f>IF(1=1,IF(F225="","",IF(G225="","",IFERROR(INDEX(E384:E428,MATCH(AE225,B384:B428,0)),G225&amp;""))),N("W6"))</f>
        <v/>
      </c>
      <c r="Z225" s="142" t="str">
        <f>IF(1=1,IF(X225="","",IF(AND(ISNUMBER(X225),X225&lt;1,Y225="kg"),MAX(1,ROUND(X225*1000,0)),IF(AND(ISNUMBER(X225),X225&lt;1,Y225="L"),MAX(1,ROUND(X225*100,0)),ROUND(X225,3)))),N("X37"))</f>
        <v/>
      </c>
      <c r="AA225" s="143" t="str">
        <f>IF(1=1,IF(X225="","",IF(AND(ISNUMBER(X225),X225&lt;1,Y225="kg"),"g",IF(AND(ISNUMBER(X225),X225&lt;1,Y225="L"),"cl",Y225))),N("Y37"))</f>
        <v/>
      </c>
      <c r="AB225" s="123" t="str">
        <f>IF(1=1,IF(E225="","",IF(F225="","A CONTROLER",IF(NOT(ISNUMBER(F225)),"TEXTE",IF(OR(W225="",W225&lt;=0),"COMMANDE COUVERTS INCOMPLETE",IF(G225="","UNITE MANQUANTE",IF(COUNTIF(B384:B428,AE225)=0,"UNITE A CONTROLER","OK")))))),N("Z6"))</f>
        <v/>
      </c>
      <c r="AD225" s="144" t="str">
        <f>IF(1=1,IF(E225="","",AD194),N("AB37"))</f>
        <v/>
      </c>
      <c r="AE225" s="125" t="str">
        <f>IF(1=1,IF(G225="","",UPPER(TRIM(SUBSTITUTE(SUBSTITUTE(G225&amp;"",CHAR(160)," ")," "," ")))),N("AC37"))</f>
        <v/>
      </c>
    </row>
    <row r="226" spans="1:33" ht="15.75" x14ac:dyDescent="0.25">
      <c r="A226" s="160" t="str">
        <f>IF(1=1,IF(E226="","",A194),N("A38"))</f>
        <v/>
      </c>
      <c r="B226" s="127" t="str">
        <f>IF(1=1,IF(E226="","",B194),N("B38"))</f>
        <v/>
      </c>
      <c r="C226" s="128"/>
      <c r="D226" s="129" t="str">
        <f>IF(ISBLANK(E226),"",LARGE(D194:D225,1)+1)</f>
        <v/>
      </c>
      <c r="E226" s="130"/>
      <c r="F226" s="131"/>
      <c r="G226" s="170"/>
      <c r="H226" s="105"/>
      <c r="I226" s="132" t="str">
        <f>IF(1=1,IF(E226="","",I194),N("H38"))</f>
        <v/>
      </c>
      <c r="J226" s="133" t="str">
        <f>IF(1=1,IF(E226="","",J194),N("I38"))</f>
        <v/>
      </c>
      <c r="K226" s="134" t="str">
        <f>IF(1=1,IF(E226="","",K194),N("J38"))</f>
        <v/>
      </c>
      <c r="L226" s="135" t="str">
        <f>IF(1=1,IF(OR(J226="",O226="",NOT(ISNUMBER(J226)),NOT(ISNUMBER(O226)),J226=0),"",O226/J226),N("L38"))</f>
        <v/>
      </c>
      <c r="M226" s="136" t="str">
        <f>IF(1=1,IF(OR(L226="",NOT(ISNUMBER(F226))),"",F226*L226*IFERROR(INDEX(D384:D428,MATCH(AE226,B384:B428,0)),1)),N("M13"))</f>
        <v/>
      </c>
      <c r="N226" s="137" t="str">
        <f>IF(1=1,IF(F226="","",IF(G226="","",IFERROR(INDEX(E384:E428,MATCH(AE226,B384:B428,0)),G226&amp;""))),N("N6"))</f>
        <v/>
      </c>
      <c r="O226" s="138" t="str">
        <f>IF(1=1,IF(E226="","",O194),N("K38"))</f>
        <v/>
      </c>
      <c r="P226" s="139" t="str">
        <f>IF(1=1,IF(M226="","",IF(AND(ISNUMBER(M226),M226&lt;1,N226="kg"),MAX(1,ROUND(M226*1000,0)),IF(AND(ISNUMBER(M226),M226&lt;1,N226="L"),MAX(1,ROUND(M226*100,0)),ROUND(M226,3)))),N("O38"))</f>
        <v/>
      </c>
      <c r="Q226" s="140" t="str">
        <f>IF(1=1,IF(M226="","",IF(AND(ISNUMBER(M226),M226&lt;1,N226="kg"),"g",IF(AND(ISNUMBER(M226),M226&lt;1,N226="L"),"cl",N226))),N("P38"))</f>
        <v/>
      </c>
      <c r="R226" s="161" t="str">
        <f>IF(1=1,IF(E226="","",IF(F226="","A CONTROLER",IF(NOT(ISNUMBER(F226)),"TEXTE",IF(OR(L226="",L226&lt;=0),"COMMANDE PRINCIPALE INCOMPLETE",IF(G226="","UNITE MANQUANTE",IF(COUNTIF(B384:B428,AE226)=0,"UNITE A CONTROLER","OK")))))),N("Q9"))</f>
        <v/>
      </c>
      <c r="S226" s="105"/>
      <c r="T226" s="141">
        <f t="shared" si="16"/>
        <v>0</v>
      </c>
      <c r="U226" s="133" t="str">
        <f>IF(1=1,IF(E226="","",U194),N("S38"))</f>
        <v/>
      </c>
      <c r="V226" s="133" t="str">
        <f>IF(1=1,IF(E226="","",V194),N("T38"))</f>
        <v/>
      </c>
      <c r="W226" s="135" t="str">
        <f>IF(1=1,IF(OR(U226="",V226="",NOT(ISNUMBER(U226)),NOT(ISNUMBER(V226)),U226=0),"",V226/U226),N("U38"))</f>
        <v/>
      </c>
      <c r="X226" s="136" t="str">
        <f>IF(1=1,IF(OR(W226="",NOT(ISNUMBER(F226))),"",F226*W226*IFERROR(INDEX(D384:D428,MATCH(AE226,B384:B428,0)),1)),N("V7"))</f>
        <v/>
      </c>
      <c r="Y226" s="137" t="str">
        <f>IF(1=1,IF(F226="","",IF(G226="","",IFERROR(INDEX(E384:E428,MATCH(AE226,B384:B428,0)),G226&amp;""))),N("W6"))</f>
        <v/>
      </c>
      <c r="Z226" s="142" t="str">
        <f>IF(1=1,IF(X226="","",IF(AND(ISNUMBER(X226),X226&lt;1,Y226="kg"),MAX(1,ROUND(X226*1000,0)),IF(AND(ISNUMBER(X226),X226&lt;1,Y226="L"),MAX(1,ROUND(X226*100,0)),ROUND(X226,3)))),N("X38"))</f>
        <v/>
      </c>
      <c r="AA226" s="143" t="str">
        <f>IF(1=1,IF(X226="","",IF(AND(ISNUMBER(X226),X226&lt;1,Y226="kg"),"g",IF(AND(ISNUMBER(X226),X226&lt;1,Y226="L"),"cl",Y226))),N("Y38"))</f>
        <v/>
      </c>
      <c r="AB226" s="123" t="str">
        <f>IF(1=1,IF(E226="","",IF(F226="","A CONTROLER",IF(NOT(ISNUMBER(F226)),"TEXTE",IF(OR(W226="",W226&lt;=0),"COMMANDE COUVERTS INCOMPLETE",IF(G226="","UNITE MANQUANTE",IF(COUNTIF(B384:B428,AE226)=0,"UNITE A CONTROLER","OK")))))),N("Z6"))</f>
        <v/>
      </c>
      <c r="AD226" s="144" t="str">
        <f>IF(1=1,IF(E226="","",AD194),N("AB38"))</f>
        <v/>
      </c>
      <c r="AE226" s="125" t="str">
        <f>IF(1=1,IF(G226="","",UPPER(TRIM(SUBSTITUTE(SUBSTITUTE(G226&amp;"",CHAR(160)," ")," "," ")))),N("AC38"))</f>
        <v/>
      </c>
    </row>
    <row r="227" spans="1:33" ht="15.75" x14ac:dyDescent="0.25">
      <c r="A227" s="160" t="str">
        <f>IF(1=1,IF(E227="","",A194),N("A39"))</f>
        <v/>
      </c>
      <c r="B227" s="127" t="str">
        <f>IF(1=1,IF(E227="","",B194),N("B39"))</f>
        <v/>
      </c>
      <c r="C227" s="127"/>
      <c r="D227" s="129" t="str">
        <f>IF(ISBLANK(E227),"",LARGE(D194:D226,1)+1)</f>
        <v/>
      </c>
      <c r="E227" s="130"/>
      <c r="F227" s="131"/>
      <c r="G227" s="170"/>
      <c r="H227" s="105"/>
      <c r="I227" s="132" t="str">
        <f>IF(1=1,IF(E227="","",I194),N("H39"))</f>
        <v/>
      </c>
      <c r="J227" s="133" t="str">
        <f>IF(1=1,IF(E227="","",J194),N("I39"))</f>
        <v/>
      </c>
      <c r="K227" s="134" t="str">
        <f>IF(1=1,IF(E227="","",K194),N("J39"))</f>
        <v/>
      </c>
      <c r="L227" s="135" t="str">
        <f>IF(1=1,IF(OR(J227="",O227="",NOT(ISNUMBER(J227)),NOT(ISNUMBER(O227)),J227=0),"",O227/J227),N("L39"))</f>
        <v/>
      </c>
      <c r="M227" s="136" t="str">
        <f>IF(1=1,IF(OR(L227="",NOT(ISNUMBER(F227))),"",F227*L227*IFERROR(INDEX(D384:D428,MATCH(AE227,B384:B428,0)),1)),N("M13"))</f>
        <v/>
      </c>
      <c r="N227" s="137" t="str">
        <f>IF(1=1,IF(F227="","",IF(G227="","",IFERROR(INDEX(E384:E428,MATCH(AE227,B384:B428,0)),G227&amp;""))),N("N6"))</f>
        <v/>
      </c>
      <c r="O227" s="138" t="str">
        <f>IF(1=1,IF(E227="","",O194),N("K39"))</f>
        <v/>
      </c>
      <c r="P227" s="139" t="str">
        <f>IF(1=1,IF(M227="","",IF(AND(ISNUMBER(M227),M227&lt;1,N227="kg"),MAX(1,ROUND(M227*1000,0)),IF(AND(ISNUMBER(M227),M227&lt;1,N227="L"),MAX(1,ROUND(M227*100,0)),ROUND(M227,3)))),N("O39"))</f>
        <v/>
      </c>
      <c r="Q227" s="140" t="str">
        <f>IF(1=1,IF(M227="","",IF(AND(ISNUMBER(M227),M227&lt;1,N227="kg"),"g",IF(AND(ISNUMBER(M227),M227&lt;1,N227="L"),"cl",N227))),N("P39"))</f>
        <v/>
      </c>
      <c r="R227" s="161" t="str">
        <f>IF(1=1,IF(E227="","",IF(F227="","A CONTROLER",IF(NOT(ISNUMBER(F227)),"TEXTE",IF(OR(L227="",L227&lt;=0),"COMMANDE PRINCIPALE INCOMPLETE",IF(G227="","UNITE MANQUANTE",IF(COUNTIF(B384:B428,AE227)=0,"UNITE A CONTROLER","OK")))))),N("Q9"))</f>
        <v/>
      </c>
      <c r="S227" s="105"/>
      <c r="T227" s="141">
        <f t="shared" si="16"/>
        <v>0</v>
      </c>
      <c r="U227" s="133" t="str">
        <f>IF(1=1,IF(E227="","",U194),N("S39"))</f>
        <v/>
      </c>
      <c r="V227" s="133" t="str">
        <f>IF(1=1,IF(E227="","",V194),N("T39"))</f>
        <v/>
      </c>
      <c r="W227" s="135" t="str">
        <f>IF(1=1,IF(OR(U227="",V227="",NOT(ISNUMBER(U227)),NOT(ISNUMBER(V227)),U227=0),"",V227/U227),N("U39"))</f>
        <v/>
      </c>
      <c r="X227" s="136" t="str">
        <f>IF(1=1,IF(OR(W227="",NOT(ISNUMBER(F227))),"",F227*W227*IFERROR(INDEX(D384:D428,MATCH(AE227,B384:B428,0)),1)),N("V7"))</f>
        <v/>
      </c>
      <c r="Y227" s="137" t="str">
        <f>IF(1=1,IF(F227="","",IF(G227="","",IFERROR(INDEX(E384:E428,MATCH(AE227,B384:B428,0)),G227&amp;""))),N("W6"))</f>
        <v/>
      </c>
      <c r="Z227" s="142" t="str">
        <f>IF(1=1,IF(X227="","",IF(AND(ISNUMBER(X227),X227&lt;1,Y227="kg"),MAX(1,ROUND(X227*1000,0)),IF(AND(ISNUMBER(X227),X227&lt;1,Y227="L"),MAX(1,ROUND(X227*100,0)),ROUND(X227,3)))),N("X39"))</f>
        <v/>
      </c>
      <c r="AA227" s="143" t="str">
        <f>IF(1=1,IF(X227="","",IF(AND(ISNUMBER(X227),X227&lt;1,Y227="kg"),"g",IF(AND(ISNUMBER(X227),X227&lt;1,Y227="L"),"cl",Y227))),N("Y39"))</f>
        <v/>
      </c>
      <c r="AB227" s="123" t="str">
        <f>IF(1=1,IF(E227="","",IF(F227="","A CONTROLER",IF(NOT(ISNUMBER(F227)),"TEXTE",IF(OR(W227="",W227&lt;=0),"COMMANDE COUVERTS INCOMPLETE",IF(G227="","UNITE MANQUANTE",IF(COUNTIF(B384:B428,AE227)=0,"UNITE A CONTROLER","OK")))))),N("Z6"))</f>
        <v/>
      </c>
      <c r="AD227" s="144" t="str">
        <f>IF(1=1,IF(E227="","",AD194),N("AB39"))</f>
        <v/>
      </c>
      <c r="AE227" s="125" t="str">
        <f>IF(1=1,IF(G227="","",UPPER(TRIM(SUBSTITUTE(SUBSTITUTE(G227&amp;"",CHAR(160)," ")," "," ")))),N("AC39"))</f>
        <v/>
      </c>
    </row>
    <row r="228" spans="1:33" ht="15.75" x14ac:dyDescent="0.25">
      <c r="A228" s="160" t="str">
        <f>IF(1=1,IF(E228="","",A194),N("A40"))</f>
        <v/>
      </c>
      <c r="B228" s="127" t="str">
        <f>IF(1=1,IF(E228="","",B194),N("B40"))</f>
        <v/>
      </c>
      <c r="C228" s="127"/>
      <c r="D228" s="129" t="str">
        <f>IF(ISBLANK(E228),"",LARGE(D194:D227,1)+1)</f>
        <v/>
      </c>
      <c r="E228" s="130"/>
      <c r="F228" s="131"/>
      <c r="G228" s="170"/>
      <c r="H228" s="105"/>
      <c r="I228" s="132" t="str">
        <f>IF(1=1,IF(E228="","",I194),N("H40"))</f>
        <v/>
      </c>
      <c r="J228" s="133" t="str">
        <f>IF(1=1,IF(E228="","",J194),N("I40"))</f>
        <v/>
      </c>
      <c r="K228" s="134" t="str">
        <f>IF(1=1,IF(E228="","",K194),N("J40"))</f>
        <v/>
      </c>
      <c r="L228" s="135" t="str">
        <f>IF(1=1,IF(OR(J228="",O228="",NOT(ISNUMBER(J228)),NOT(ISNUMBER(O228)),J228=0),"",O228/J228),N("L40"))</f>
        <v/>
      </c>
      <c r="M228" s="136" t="str">
        <f>IF(1=1,IF(OR(L228="",NOT(ISNUMBER(F228))),"",F228*L228*IFERROR(INDEX(D384:D428,MATCH(AE228,B384:B428,0)),1)),N("M13"))</f>
        <v/>
      </c>
      <c r="N228" s="137" t="str">
        <f>IF(1=1,IF(F228="","",IF(G228="","",IFERROR(INDEX(E384:E428,MATCH(AE228,B384:B428,0)),G228&amp;""))),N("N6"))</f>
        <v/>
      </c>
      <c r="O228" s="138" t="str">
        <f>IF(1=1,IF(E228="","",O194),N("K40"))</f>
        <v/>
      </c>
      <c r="P228" s="139" t="str">
        <f>IF(1=1,IF(M228="","",IF(AND(ISNUMBER(M228),M228&lt;1,N228="kg"),MAX(1,ROUND(M228*1000,0)),IF(AND(ISNUMBER(M228),M228&lt;1,N228="L"),MAX(1,ROUND(M228*100,0)),ROUND(M228,3)))),N("O40"))</f>
        <v/>
      </c>
      <c r="Q228" s="140" t="str">
        <f>IF(1=1,IF(M228="","",IF(AND(ISNUMBER(M228),M228&lt;1,N228="kg"),"g",IF(AND(ISNUMBER(M228),M228&lt;1,N228="L"),"cl",N228))),N("P40"))</f>
        <v/>
      </c>
      <c r="R228" s="161" t="str">
        <f>IF(1=1,IF(E228="","",IF(F228="","A CONTROLER",IF(NOT(ISNUMBER(F228)),"TEXTE",IF(OR(L228="",L228&lt;=0),"COMMANDE PRINCIPALE INCOMPLETE",IF(G228="","UNITE MANQUANTE",IF(COUNTIF(B384:B428,AE228)=0,"UNITE A CONTROLER","OK")))))),N("Q9"))</f>
        <v/>
      </c>
      <c r="S228" s="105"/>
      <c r="T228" s="141">
        <f t="shared" si="16"/>
        <v>0</v>
      </c>
      <c r="U228" s="133" t="str">
        <f>IF(1=1,IF(E228="","",U194),N("S40"))</f>
        <v/>
      </c>
      <c r="V228" s="133" t="str">
        <f>IF(1=1,IF(E228="","",V194),N("T40"))</f>
        <v/>
      </c>
      <c r="W228" s="135" t="str">
        <f>IF(1=1,IF(OR(U228="",V228="",NOT(ISNUMBER(U228)),NOT(ISNUMBER(V228)),U228=0),"",V228/U228),N("U40"))</f>
        <v/>
      </c>
      <c r="X228" s="136" t="str">
        <f>IF(1=1,IF(OR(W228="",NOT(ISNUMBER(F228))),"",F228*W228*IFERROR(INDEX(D384:D428,MATCH(AE228,B384:B428,0)),1)),N("V7"))</f>
        <v/>
      </c>
      <c r="Y228" s="137" t="str">
        <f>IF(1=1,IF(F228="","",IF(G228="","",IFERROR(INDEX(E384:E428,MATCH(AE228,B384:B428,0)),G228&amp;""))),N("W6"))</f>
        <v/>
      </c>
      <c r="Z228" s="142" t="str">
        <f>IF(1=1,IF(X228="","",IF(AND(ISNUMBER(X228),X228&lt;1,Y228="kg"),MAX(1,ROUND(X228*1000,0)),IF(AND(ISNUMBER(X228),X228&lt;1,Y228="L"),MAX(1,ROUND(X228*100,0)),ROUND(X228,3)))),N("X40"))</f>
        <v/>
      </c>
      <c r="AA228" s="143" t="str">
        <f>IF(1=1,IF(X228="","",IF(AND(ISNUMBER(X228),X228&lt;1,Y228="kg"),"g",IF(AND(ISNUMBER(X228),X228&lt;1,Y228="L"),"cl",Y228))),N("Y40"))</f>
        <v/>
      </c>
      <c r="AB228" s="123" t="str">
        <f>IF(1=1,IF(E228="","",IF(F228="","A CONTROLER",IF(NOT(ISNUMBER(F228)),"TEXTE",IF(OR(W228="",W228&lt;=0),"COMMANDE COUVERTS INCOMPLETE",IF(G228="","UNITE MANQUANTE",IF(COUNTIF(B384:B428,AE228)=0,"UNITE A CONTROLER","OK")))))),N("Z6"))</f>
        <v/>
      </c>
      <c r="AD228" s="144" t="str">
        <f>IF(1=1,IF(E228="","",AD194),N("AB40"))</f>
        <v/>
      </c>
      <c r="AE228" s="125" t="str">
        <f>IF(1=1,IF(G228="","",UPPER(TRIM(SUBSTITUTE(SUBSTITUTE(G228&amp;"",CHAR(160)," ")," "," ")))),N("AC40"))</f>
        <v/>
      </c>
    </row>
    <row r="229" spans="1:33" ht="23.25" x14ac:dyDescent="0.25">
      <c r="A229" s="198"/>
      <c r="B229" s="199" t="s">
        <v>233</v>
      </c>
      <c r="C229" s="200"/>
      <c r="D229" s="201" t="s">
        <v>239</v>
      </c>
      <c r="E229" s="200"/>
      <c r="F229" s="200"/>
      <c r="G229" s="200"/>
      <c r="H229" s="202"/>
      <c r="I229" s="200"/>
      <c r="J229" s="200"/>
      <c r="K229" s="200"/>
      <c r="L229" s="200"/>
      <c r="M229" s="200"/>
      <c r="N229" s="200"/>
      <c r="O229" s="200"/>
      <c r="P229" s="200" t="str">
        <f>D229</f>
        <v>SOUS-FAMILLE</v>
      </c>
      <c r="Q229" s="200"/>
      <c r="R229" s="200"/>
      <c r="S229" s="202"/>
      <c r="T229" s="203" t="s">
        <v>664</v>
      </c>
      <c r="U229" s="204" cm="1">
        <f t="array" ref="U229">SUMPRODUCT(LEN(E231:E265)-LEN(SUBSTITUTE(E231:E265,"*","")))</f>
        <v>0</v>
      </c>
      <c r="V229" s="200"/>
      <c r="W229" s="200" t="str">
        <f>D229</f>
        <v>SOUS-FAMILLE</v>
      </c>
      <c r="X229" s="200"/>
      <c r="Y229" s="200"/>
      <c r="Z229" s="200"/>
      <c r="AA229" s="200"/>
      <c r="AB229" s="205"/>
      <c r="AC229" s="200"/>
      <c r="AD229" s="200"/>
      <c r="AE229" s="206" t="str">
        <f>B231</f>
        <v>NOM DE LA RECETTE À SAISIR</v>
      </c>
    </row>
    <row r="230" spans="1:33" ht="32.25" thickBot="1" x14ac:dyDescent="0.3">
      <c r="A230" s="92" t="s">
        <v>155</v>
      </c>
      <c r="B230" s="92" t="s">
        <v>1</v>
      </c>
      <c r="C230" s="92"/>
      <c r="D230" s="92" t="s">
        <v>2</v>
      </c>
      <c r="E230" s="92" t="s">
        <v>117</v>
      </c>
      <c r="F230" s="92" t="s">
        <v>3</v>
      </c>
      <c r="G230" s="92" t="s">
        <v>4</v>
      </c>
      <c r="H230" s="81"/>
      <c r="I230" s="157" t="s">
        <v>5</v>
      </c>
      <c r="J230" s="92" t="s">
        <v>114</v>
      </c>
      <c r="K230" s="92" t="s">
        <v>4</v>
      </c>
      <c r="L230" s="92" t="s">
        <v>6</v>
      </c>
      <c r="M230" s="94" t="s">
        <v>7</v>
      </c>
      <c r="N230" s="94" t="s">
        <v>116</v>
      </c>
      <c r="O230" s="95" t="s">
        <v>115</v>
      </c>
      <c r="P230" s="96" t="s">
        <v>8</v>
      </c>
      <c r="Q230" s="97" t="s">
        <v>9</v>
      </c>
      <c r="R230" s="92" t="s">
        <v>10</v>
      </c>
      <c r="S230" s="81"/>
      <c r="T230" s="92" t="s">
        <v>117</v>
      </c>
      <c r="U230" s="98" t="s">
        <v>11</v>
      </c>
      <c r="V230" s="95" t="s">
        <v>12</v>
      </c>
      <c r="W230" s="92" t="s">
        <v>13</v>
      </c>
      <c r="X230" s="94" t="s">
        <v>7</v>
      </c>
      <c r="Y230" s="94" t="s">
        <v>116</v>
      </c>
      <c r="Z230" s="99" t="s">
        <v>8</v>
      </c>
      <c r="AA230" s="97" t="s">
        <v>9</v>
      </c>
      <c r="AB230" s="99" t="s">
        <v>10</v>
      </c>
      <c r="AC230" s="240"/>
      <c r="AD230" s="92" t="s">
        <v>14</v>
      </c>
      <c r="AE230" s="92" t="s">
        <v>15</v>
      </c>
      <c r="AG230" s="245" t="s">
        <v>5642</v>
      </c>
    </row>
    <row r="231" spans="1:33" ht="18.75" x14ac:dyDescent="0.25">
      <c r="A231" s="100" t="s">
        <v>5640</v>
      </c>
      <c r="B231" s="101" t="s">
        <v>20</v>
      </c>
      <c r="C231" s="101"/>
      <c r="D231" s="102">
        <v>0</v>
      </c>
      <c r="E231" s="103" t="s">
        <v>21</v>
      </c>
      <c r="F231" s="104">
        <v>10</v>
      </c>
      <c r="G231" s="8" t="s">
        <v>119</v>
      </c>
      <c r="H231" s="105"/>
      <c r="I231" s="106" t="str">
        <f>E231</f>
        <v>ÉLÉMENT PRINCIPAL À SAISIR</v>
      </c>
      <c r="J231" s="107">
        <f>F231</f>
        <v>10</v>
      </c>
      <c r="K231" s="108" t="str">
        <f>G231</f>
        <v>Quoi ?</v>
      </c>
      <c r="L231" s="109">
        <f>IF(1=1,IF(OR(J231="",O231="",NOT(ISNUMBER(J231)),NOT(ISNUMBER(O231)),J231=0),"",O231/J231),N("L6"))</f>
        <v>15</v>
      </c>
      <c r="M231" s="110">
        <f>IF(1=1,IF(OR(L231="",NOT(ISNUMBER(F231))),"",F231*L231*IFERROR(INDEX(D384:D428,MATCH(AE231,B384:B428,0)),1)),N("M13"))</f>
        <v>150</v>
      </c>
      <c r="N231" s="111" t="str">
        <f>IF(1=1,IF(F231="","",IF(G231="","",IFERROR(INDEX(E384:E428,MATCH(AE231,B384:B428,0)),G231&amp;""))),N("N6"))</f>
        <v>Quoi ?</v>
      </c>
      <c r="O231" s="112">
        <v>150</v>
      </c>
      <c r="P231" s="113">
        <f>IF(1=1,IF(M231="","",IF(AND(ISNUMBER(M231),M231&lt;1,N231="kg"),MAX(1,ROUND(M231*1000,0)),IF(AND(ISNUMBER(M231),M231&lt;1,N231="L"),MAX(1,ROUND(M231*100,0)),ROUND(M231,3)))),N("O6"))</f>
        <v>150</v>
      </c>
      <c r="Q231" s="114" t="str">
        <f>IF(1=1,IF(M231="","",IF(AND(ISNUMBER(M231),M231&lt;1,N231="kg"),"g",IF(AND(ISNUMBER(M231),M231&lt;1,N231="L"),"cl",N231))),N("P6"))</f>
        <v>Quoi ?</v>
      </c>
      <c r="R231" s="115" t="str">
        <f>IF(1=1,IF(E231="","",IF(F231="","A CONTROLER",IF(NOT(ISNUMBER(F231)),"TEXTE",IF(OR(L231="",L231&lt;=0),"COMMANDE PRINCIPALE INCOMPLETE",IF(G231="","UNITE MANQUANTE",IF(COUNTIF(B384:B428,AE231)=0,"UNITE A CONTROLER","OK")))))),N("Q9"))</f>
        <v>UNITE A CONTROLER</v>
      </c>
      <c r="S231" s="105"/>
      <c r="T231" s="159" t="str">
        <f>B231</f>
        <v>NOM DE LA RECETTE À SAISIR</v>
      </c>
      <c r="U231" s="117">
        <v>100</v>
      </c>
      <c r="V231" s="112">
        <v>150</v>
      </c>
      <c r="W231" s="118">
        <f>IF(1=1,IF(OR(U231="",V231="",NOT(ISNUMBER(U231)),NOT(ISNUMBER(V231)),U231=0),"",V231/U231),N("U6"))</f>
        <v>1.5</v>
      </c>
      <c r="X231" s="119">
        <f>IF(1=1,IF(OR(W231="",NOT(ISNUMBER(F231))),"",F231*W231*IFERROR(INDEX(D384:D428,MATCH(AE231,B384:B428,0)),1)),N("V7"))</f>
        <v>15</v>
      </c>
      <c r="Y231" s="120" t="str">
        <f>IF(1=1,IF(F231="","",IF(G231="","",IFERROR(INDEX(E384:E428,MATCH(AE231,B384:B428,0)),G231&amp;""))),N("W6"))</f>
        <v>Quoi ?</v>
      </c>
      <c r="Z231" s="121">
        <f>IF(1=1,IF(X231="","",IF(AND(ISNUMBER(X231),X231&lt;1,Y231="kg"),MAX(1,ROUND(X231*1000,0)),IF(AND(ISNUMBER(X231),X231&lt;1,Y231="L"),MAX(1,ROUND(X231*100,0)),ROUND(X231,3)))),N("X6"))</f>
        <v>15</v>
      </c>
      <c r="AA231" s="122" t="str">
        <f>IF(1=1,IF(X231="","",IF(AND(ISNUMBER(X231),X231&lt;1,Y231="kg"),"g",IF(AND(ISNUMBER(X231),X231&lt;1,Y231="L"),"cl",Y231))),N("Y6"))</f>
        <v>Quoi ?</v>
      </c>
      <c r="AB231" s="123" t="str">
        <f>IF(1=1,IF(E231="","",IF(F231="","A CONTROLER",IF(NOT(ISNUMBER(F231)),"TEXTE",IF(OR(W231="",W231&lt;=0),"COMMANDE COUVERTS INCOMPLETE",IF(G231="","UNITE MANQUANTE",IF(COUNTIF(B384:B428,AE231)=0,"UNITE A CONTROLER","OK")))))),N("Z6"))</f>
        <v>UNITE A CONTROLER</v>
      </c>
      <c r="AD231" s="124">
        <v>62</v>
      </c>
      <c r="AE231" s="125" t="str">
        <f>IF(1=1,IF(G231="","",UPPER(TRIM(SUBSTITUTE(SUBSTITUTE(G231&amp;"",CHAR(160)," ")," "," ")))),N("AC6"))</f>
        <v>QUOI ?</v>
      </c>
      <c r="AG231" s="8" t="s">
        <v>22</v>
      </c>
    </row>
    <row r="232" spans="1:33" ht="15.75" x14ac:dyDescent="0.25">
      <c r="A232" s="126" t="str">
        <f>IF(1=1,IF(E232="","",A231),N("A7"))</f>
        <v/>
      </c>
      <c r="B232" s="127" t="str">
        <f>IF(1=1,IF(E232="","",B231),N("B7"))</f>
        <v/>
      </c>
      <c r="C232" s="128"/>
      <c r="D232" s="129" t="str">
        <f>IF(ISBLANK(E232),"",LARGE(D231:D231,1)+1)</f>
        <v/>
      </c>
      <c r="E232" s="130"/>
      <c r="F232" s="131"/>
      <c r="G232" s="170"/>
      <c r="H232" s="105"/>
      <c r="I232" s="132" t="str">
        <f>IF(1=1,IF(E232="","",I231),N("H7"))</f>
        <v/>
      </c>
      <c r="J232" s="133" t="str">
        <f>IF(1=1,IF(E232="","",J231),N("I7"))</f>
        <v/>
      </c>
      <c r="K232" s="134" t="str">
        <f>IF(1=1,IF(E232="","",K231),N("J7"))</f>
        <v/>
      </c>
      <c r="L232" s="135" t="str">
        <f>IF(1=1,IF(OR(J232="",O232="",NOT(ISNUMBER(J232)),NOT(ISNUMBER(O232)),J232=0),"",O232/J232),N("L7"))</f>
        <v/>
      </c>
      <c r="M232" s="136" t="str">
        <f>IF(1=1,IF(OR(L232="",NOT(ISNUMBER(F232))),"",F232*L232*IFERROR(INDEX(D384:D428,MATCH(AE232,B384:B428,0)),1)),N("M13"))</f>
        <v/>
      </c>
      <c r="N232" s="137" t="str">
        <f>IF(1=1,IF(F232="","",IF(G232="","",IFERROR(INDEX(E384:E428,MATCH(AE232,B384:B428,0)),G232&amp;""))),N("N6"))</f>
        <v/>
      </c>
      <c r="O232" s="138" t="str">
        <f>IF(1=1,IF(E232="","",O231),N("K7"))</f>
        <v/>
      </c>
      <c r="P232" s="139" t="str">
        <f>IF(1=1,IF(M232="","",IF(AND(ISNUMBER(M232),M232&lt;1,N232="kg"),MAX(1,ROUND(M232*1000,0)),IF(AND(ISNUMBER(M232),M232&lt;1,N232="L"),MAX(1,ROUND(M232*100,0)),ROUND(M232,3)))),N("O7"))</f>
        <v/>
      </c>
      <c r="Q232" s="140" t="str">
        <f>IF(1=1,IF(M232="","",IF(AND(ISNUMBER(M232),M232&lt;1,N232="kg"),"g",IF(AND(ISNUMBER(M232),M232&lt;1,N232="L"),"cl",N232))),N("P7"))</f>
        <v/>
      </c>
      <c r="R232" s="161" t="str">
        <f>IF(1=1,IF(E232="","",IF(F232="","A CONTROLER",IF(NOT(ISNUMBER(F232)),"TEXTE",IF(OR(L232="",L232&lt;=0),"COMMANDE PRINCIPALE INCOMPLETE",IF(G232="","UNITE MANQUANTE",IF(COUNTIF(B384:B428,AE232)=0,"UNITE A CONTROLER","OK")))))),N("Q9"))</f>
        <v/>
      </c>
      <c r="S232" s="105"/>
      <c r="T232" s="141">
        <f t="shared" ref="T232:T265" si="17">E232</f>
        <v>0</v>
      </c>
      <c r="U232" s="133" t="str">
        <f>IF(1=1,IF(E232="","",U231),N("S7"))</f>
        <v/>
      </c>
      <c r="V232" s="133" t="str">
        <f>IF(1=1,IF(E232="","",V231),N("T7"))</f>
        <v/>
      </c>
      <c r="W232" s="135" t="str">
        <f>IF(1=1,IF(OR(U232="",V232="",NOT(ISNUMBER(U232)),NOT(ISNUMBER(V232)),U232=0),"",V232/U232),N("U7"))</f>
        <v/>
      </c>
      <c r="X232" s="136" t="str">
        <f>IF(1=1,IF(OR(W232="",NOT(ISNUMBER(F232))),"",F232*W232*IFERROR(INDEX(D384:D428,MATCH(AE232,B384:B428,0)),1)),N("V7"))</f>
        <v/>
      </c>
      <c r="Y232" s="137" t="str">
        <f>IF(1=1,IF(F232="","",IF(G232="","",IFERROR(INDEX(E384:E428,MATCH(AE232,B384:B428,0)),G232&amp;""))),N("W6"))</f>
        <v/>
      </c>
      <c r="Z232" s="142" t="str">
        <f>IF(1=1,IF(X232="","",IF(AND(ISNUMBER(X232),X232&lt;1,Y232="kg"),MAX(1,ROUND(X232*1000,0)),IF(AND(ISNUMBER(X232),X232&lt;1,Y232="L"),MAX(1,ROUND(X232*100,0)),ROUND(X232,3)))),N("X7"))</f>
        <v/>
      </c>
      <c r="AA232" s="143" t="str">
        <f>IF(1=1,IF(X232="","",IF(AND(ISNUMBER(X232),X232&lt;1,Y232="kg"),"g",IF(AND(ISNUMBER(X232),X232&lt;1,Y232="L"),"cl",Y232))),N("Y7"))</f>
        <v/>
      </c>
      <c r="AB232" s="123" t="str">
        <f>IF(1=1,IF(E232="","",IF(F232="","A CONTROLER",IF(NOT(ISNUMBER(F232)),"TEXTE",IF(OR(W232="",W232&lt;=0),"COMMANDE COUVERTS INCOMPLETE",IF(G232="","UNITE MANQUANTE",IF(COUNTIF(B384:B428,AE232)=0,"UNITE A CONTROLER","OK")))))),N("Z6"))</f>
        <v/>
      </c>
      <c r="AD232" s="144" t="str">
        <f>IF(1=1,IF(E232="","",AD231),N("AB7"))</f>
        <v/>
      </c>
      <c r="AE232" s="125" t="str">
        <f>IF(1=1,IF(G232="","",UPPER(TRIM(SUBSTITUTE(SUBSTITUTE(G232&amp;"",CHAR(160)," ")," "," ")))),N("AC7"))</f>
        <v/>
      </c>
      <c r="AG232" s="2" t="s">
        <v>25</v>
      </c>
    </row>
    <row r="233" spans="1:33" ht="15.75" x14ac:dyDescent="0.25">
      <c r="A233" s="126" t="str">
        <f>IF(1=1,IF(E233="","",A231),N("A8"))</f>
        <v/>
      </c>
      <c r="B233" s="127" t="str">
        <f>IF(1=1,IF(E233="","",B231),N("B8"))</f>
        <v/>
      </c>
      <c r="C233" s="128"/>
      <c r="D233" s="129" t="str">
        <f>IF(ISBLANK(E233),"",LARGE(D231:D232,1)+1)</f>
        <v/>
      </c>
      <c r="E233" s="130"/>
      <c r="F233" s="131"/>
      <c r="G233" s="170"/>
      <c r="H233" s="105"/>
      <c r="I233" s="132" t="str">
        <f>IF(1=1,IF(E233="","",I231),N("H8"))</f>
        <v/>
      </c>
      <c r="J233" s="133" t="str">
        <f>IF(1=1,IF(E233="","",J231),N("I8"))</f>
        <v/>
      </c>
      <c r="K233" s="134" t="str">
        <f>IF(1=1,IF(E233="","",K231),N("J8"))</f>
        <v/>
      </c>
      <c r="L233" s="135" t="str">
        <f>IF(1=1,IF(OR(J233="",O233="",NOT(ISNUMBER(J233)),NOT(ISNUMBER(O233)),J233=0),"",O233/J233),N("L8"))</f>
        <v/>
      </c>
      <c r="M233" s="136" t="str">
        <f>IF(1=1,IF(OR(L233="",NOT(ISNUMBER(F233))),"",F233*L233*IFERROR(INDEX(D384:D428,MATCH(AE233,B384:B428,0)),1)),N("M13"))</f>
        <v/>
      </c>
      <c r="N233" s="137" t="str">
        <f>IF(1=1,IF(F233="","",IF(G233="","",IFERROR(INDEX(E384:E428,MATCH(AE233,B384:B428,0)),G233&amp;""))),N("N6"))</f>
        <v/>
      </c>
      <c r="O233" s="138" t="str">
        <f>IF(1=1,IF(E233="","",O231),N("K8"))</f>
        <v/>
      </c>
      <c r="P233" s="139" t="str">
        <f>IF(1=1,IF(M233="","",IF(AND(ISNUMBER(M233),M233&lt;1,N233="kg"),MAX(1,ROUND(M233*1000,0)),IF(AND(ISNUMBER(M233),M233&lt;1,N233="L"),MAX(1,ROUND(M233*100,0)),ROUND(M233,3)))),N("O8"))</f>
        <v/>
      </c>
      <c r="Q233" s="140" t="str">
        <f>IF(1=1,IF(M233="","",IF(AND(ISNUMBER(M233),M233&lt;1,N233="kg"),"g",IF(AND(ISNUMBER(M233),M233&lt;1,N233="L"),"cl",N233))),N("P8"))</f>
        <v/>
      </c>
      <c r="R233" s="161" t="str">
        <f>IF(1=1,IF(E233="","",IF(F233="","A CONTROLER",IF(NOT(ISNUMBER(F233)),"TEXTE",IF(OR(L233="",L233&lt;=0),"COMMANDE PRINCIPALE INCOMPLETE",IF(G233="","UNITE MANQUANTE",IF(COUNTIF(B384:B428,AE233)=0,"UNITE A CONTROLER","OK")))))),N("Q9"))</f>
        <v/>
      </c>
      <c r="S233" s="105"/>
      <c r="T233" s="141">
        <f t="shared" si="17"/>
        <v>0</v>
      </c>
      <c r="U233" s="133" t="str">
        <f>IF(1=1,IF(E233="","",U231),N("S8"))</f>
        <v/>
      </c>
      <c r="V233" s="133" t="str">
        <f>IF(1=1,IF(E233="","",V231),N("T8"))</f>
        <v/>
      </c>
      <c r="W233" s="135" t="str">
        <f>IF(1=1,IF(OR(U233="",V233="",NOT(ISNUMBER(U233)),NOT(ISNUMBER(V233)),U233=0),"",V233/U233),N("U8"))</f>
        <v/>
      </c>
      <c r="X233" s="136" t="str">
        <f>IF(1=1,IF(OR(W233="",NOT(ISNUMBER(F233))),"",F233*W233*IFERROR(INDEX(D384:D428,MATCH(AE233,B384:B428,0)),1)),N("V7"))</f>
        <v/>
      </c>
      <c r="Y233" s="137" t="str">
        <f>IF(1=1,IF(F233="","",IF(G233="","",IFERROR(INDEX(E384:E428,MATCH(AE233,B384:B428,0)),G233&amp;""))),N("W6"))</f>
        <v/>
      </c>
      <c r="Z233" s="142" t="str">
        <f>IF(1=1,IF(X233="","",IF(AND(ISNUMBER(X233),X233&lt;1,Y233="kg"),MAX(1,ROUND(X233*1000,0)),IF(AND(ISNUMBER(X233),X233&lt;1,Y233="L"),MAX(1,ROUND(X233*100,0)),ROUND(X233,3)))),N("X8"))</f>
        <v/>
      </c>
      <c r="AA233" s="143" t="str">
        <f>IF(1=1,IF(X233="","",IF(AND(ISNUMBER(X233),X233&lt;1,Y233="kg"),"g",IF(AND(ISNUMBER(X233),X233&lt;1,Y233="L"),"cl",Y233))),N("Y8"))</f>
        <v/>
      </c>
      <c r="AB233" s="123" t="str">
        <f>IF(1=1,IF(E233="","",IF(F233="","A CONTROLER",IF(NOT(ISNUMBER(F233)),"TEXTE",IF(OR(W233="",W233&lt;=0),"COMMANDE COUVERTS INCOMPLETE",IF(G233="","UNITE MANQUANTE",IF(COUNTIF(B384:B428,AE233)=0,"UNITE A CONTROLER","OK")))))),N("Z6"))</f>
        <v/>
      </c>
      <c r="AD233" s="144" t="str">
        <f>IF(1=1,IF(E233="","",AD231),N("AB8"))</f>
        <v/>
      </c>
      <c r="AE233" s="125" t="str">
        <f>IF(1=1,IF(G233="","",UPPER(TRIM(SUBSTITUTE(SUBSTITUTE(G233&amp;"",CHAR(160)," ")," "," ")))),N("AC8"))</f>
        <v/>
      </c>
      <c r="AG233" s="9" t="s">
        <v>26</v>
      </c>
    </row>
    <row r="234" spans="1:33" ht="15.75" x14ac:dyDescent="0.25">
      <c r="A234" s="126" t="str">
        <f>IF(1=1,IF(E234="","",A231),N("A9"))</f>
        <v/>
      </c>
      <c r="B234" s="127" t="str">
        <f>IF(1=1,IF(E234="","",B231),N("B9"))</f>
        <v/>
      </c>
      <c r="C234" s="128"/>
      <c r="D234" s="129" t="str">
        <f>IF(ISBLANK(E234),"",LARGE(D231:D233,1)+1)</f>
        <v/>
      </c>
      <c r="E234" s="130"/>
      <c r="F234" s="131"/>
      <c r="G234" s="170"/>
      <c r="H234" s="105"/>
      <c r="I234" s="132" t="str">
        <f>IF(1=1,IF(E234="","",I231),N("H9"))</f>
        <v/>
      </c>
      <c r="J234" s="133" t="str">
        <f>IF(1=1,IF(E234="","",J231),N("I9"))</f>
        <v/>
      </c>
      <c r="K234" s="134" t="str">
        <f>IF(1=1,IF(E234="","",K231),N("J9"))</f>
        <v/>
      </c>
      <c r="L234" s="135" t="str">
        <f>IF(1=1,IF(OR(J234="",O234="",NOT(ISNUMBER(J234)),NOT(ISNUMBER(O234)),J234=0),"",O234/J234),N("L9"))</f>
        <v/>
      </c>
      <c r="M234" s="136" t="str">
        <f>IF(1=1,IF(OR(L234="",NOT(ISNUMBER(F234))),"",F234*L234*IFERROR(INDEX(D384:D428,MATCH(AE234,B384:B428,0)),1)),N("M13"))</f>
        <v/>
      </c>
      <c r="N234" s="137" t="str">
        <f>IF(1=1,IF(F234="","",IF(G234="","",IFERROR(INDEX(E384:E428,MATCH(AE234,B384:B428,0)),G234&amp;""))),N("N6"))</f>
        <v/>
      </c>
      <c r="O234" s="138" t="str">
        <f>IF(1=1,IF(E234="","",O231),N("K9"))</f>
        <v/>
      </c>
      <c r="P234" s="139" t="str">
        <f>IF(1=1,IF(M234="","",IF(AND(ISNUMBER(M234),M234&lt;1,N234="kg"),MAX(1,ROUND(M234*1000,0)),IF(AND(ISNUMBER(M234),M234&lt;1,N234="L"),MAX(1,ROUND(M234*100,0)),ROUND(M234,3)))),N("O9"))</f>
        <v/>
      </c>
      <c r="Q234" s="140" t="str">
        <f>IF(1=1,IF(M234="","",IF(AND(ISNUMBER(M234),M234&lt;1,N234="kg"),"g",IF(AND(ISNUMBER(M234),M234&lt;1,N234="L"),"cl",N234))),N("P9"))</f>
        <v/>
      </c>
      <c r="R234" s="161" t="str">
        <f>IF(1=1,IF(E234="","",IF(F234="","A CONTROLER",IF(NOT(ISNUMBER(F234)),"TEXTE",IF(OR(L234="",L234&lt;=0),"COMMANDE PRINCIPALE INCOMPLETE",IF(G234="","UNITE MANQUANTE",IF(COUNTIF(B384:B428,AE234)=0,"UNITE A CONTROLER","OK")))))),N("Q9"))</f>
        <v/>
      </c>
      <c r="S234" s="105"/>
      <c r="T234" s="141">
        <f t="shared" si="17"/>
        <v>0</v>
      </c>
      <c r="U234" s="133" t="str">
        <f>IF(1=1,IF(E234="","",U231),N("S9"))</f>
        <v/>
      </c>
      <c r="V234" s="133" t="str">
        <f>IF(1=1,IF(E234="","",V231),N("T9"))</f>
        <v/>
      </c>
      <c r="W234" s="135" t="str">
        <f>IF(1=1,IF(OR(U234="",V234="",NOT(ISNUMBER(U234)),NOT(ISNUMBER(V234)),U234=0),"",V234/U234),N("U9"))</f>
        <v/>
      </c>
      <c r="X234" s="136" t="str">
        <f>IF(1=1,IF(OR(W234="",NOT(ISNUMBER(F234))),"",F234*W234*IFERROR(INDEX(D384:D428,MATCH(AE234,B384:B428,0)),1)),N("V7"))</f>
        <v/>
      </c>
      <c r="Y234" s="137" t="str">
        <f>IF(1=1,IF(F234="","",IF(G234="","",IFERROR(INDEX(E384:E428,MATCH(AE234,B384:B428,0)),G234&amp;""))),N("W6"))</f>
        <v/>
      </c>
      <c r="Z234" s="142" t="str">
        <f>IF(1=1,IF(X234="","",IF(AND(ISNUMBER(X234),X234&lt;1,Y234="kg"),MAX(1,ROUND(X234*1000,0)),IF(AND(ISNUMBER(X234),X234&lt;1,Y234="L"),MAX(1,ROUND(X234*100,0)),ROUND(X234,3)))),N("X9"))</f>
        <v/>
      </c>
      <c r="AA234" s="143" t="str">
        <f>IF(1=1,IF(X234="","",IF(AND(ISNUMBER(X234),X234&lt;1,Y234="kg"),"g",IF(AND(ISNUMBER(X234),X234&lt;1,Y234="L"),"cl",Y234))),N("Y9"))</f>
        <v/>
      </c>
      <c r="AB234" s="123" t="str">
        <f>IF(1=1,IF(E234="","",IF(F234="","A CONTROLER",IF(NOT(ISNUMBER(F234)),"TEXTE",IF(OR(W234="",W234&lt;=0),"COMMANDE COUVERTS INCOMPLETE",IF(G234="","UNITE MANQUANTE",IF(COUNTIF(B384:B428,AE234)=0,"UNITE A CONTROLER","OK")))))),N("Z6"))</f>
        <v/>
      </c>
      <c r="AD234" s="144" t="str">
        <f>IF(1=1,IF(E234="","",AD231),N("AB9"))</f>
        <v/>
      </c>
      <c r="AE234" s="125" t="str">
        <f>IF(1=1,IF(G234="","",UPPER(TRIM(SUBSTITUTE(SUBSTITUTE(G234&amp;"",CHAR(160)," ")," "," ")))),N("AC9"))</f>
        <v/>
      </c>
      <c r="AG234" s="1" t="s">
        <v>28</v>
      </c>
    </row>
    <row r="235" spans="1:33" ht="15.75" x14ac:dyDescent="0.25">
      <c r="A235" s="126" t="str">
        <f>IF(1=1,IF(E235="","",A231),N("A10"))</f>
        <v/>
      </c>
      <c r="B235" s="127" t="str">
        <f>IF(1=1,IF(E235="","",B231),N("B10"))</f>
        <v/>
      </c>
      <c r="C235" s="128"/>
      <c r="D235" s="129" t="str">
        <f>IF(ISBLANK(E235),"",LARGE(D231:D234,1)+1)</f>
        <v/>
      </c>
      <c r="E235" s="130"/>
      <c r="F235" s="131"/>
      <c r="G235" s="170"/>
      <c r="H235" s="105"/>
      <c r="I235" s="132" t="str">
        <f>IF(1=1,IF(E235="","",I231),N("H10"))</f>
        <v/>
      </c>
      <c r="J235" s="133" t="str">
        <f>IF(1=1,IF(E235="","",J231),N("I10"))</f>
        <v/>
      </c>
      <c r="K235" s="134" t="str">
        <f>IF(1=1,IF(E235="","",K231),N("J10"))</f>
        <v/>
      </c>
      <c r="L235" s="135" t="str">
        <f>IF(1=1,IF(OR(J235="",O235="",NOT(ISNUMBER(J235)),NOT(ISNUMBER(O235)),J235=0),"",O235/J235),N("L10"))</f>
        <v/>
      </c>
      <c r="M235" s="136" t="str">
        <f>IF(1=1,IF(OR(L235="",NOT(ISNUMBER(F235))),"",F235*L235*IFERROR(INDEX(D384:D428,MATCH(AE235,B384:B428,0)),1)),N("M13"))</f>
        <v/>
      </c>
      <c r="N235" s="137" t="str">
        <f>IF(1=1,IF(F235="","",IF(G235="","",IFERROR(INDEX(E384:E428,MATCH(AE235,B384:B428,0)),G235&amp;""))),N("N6"))</f>
        <v/>
      </c>
      <c r="O235" s="138" t="str">
        <f>IF(1=1,IF(E235="","",O231),N("K10"))</f>
        <v/>
      </c>
      <c r="P235" s="139" t="str">
        <f>IF(1=1,IF(M235="","",IF(AND(ISNUMBER(M235),M235&lt;1,N235="kg"),MAX(1,ROUND(M235*1000,0)),IF(AND(ISNUMBER(M235),M235&lt;1,N235="L"),MAX(1,ROUND(M235*100,0)),ROUND(M235,3)))),N("O10"))</f>
        <v/>
      </c>
      <c r="Q235" s="140" t="str">
        <f>IF(1=1,IF(M235="","",IF(AND(ISNUMBER(M235),M235&lt;1,N235="kg"),"g",IF(AND(ISNUMBER(M235),M235&lt;1,N235="L"),"cl",N235))),N("P10"))</f>
        <v/>
      </c>
      <c r="R235" s="161" t="str">
        <f>IF(1=1,IF(E235="","",IF(F235="","A CONTROLER",IF(NOT(ISNUMBER(F235)),"TEXTE",IF(OR(L235="",L235&lt;=0),"COMMANDE PRINCIPALE INCOMPLETE",IF(G235="","UNITE MANQUANTE",IF(COUNTIF(B384:B428,AE235)=0,"UNITE A CONTROLER","OK")))))),N("Q9"))</f>
        <v/>
      </c>
      <c r="S235" s="105"/>
      <c r="T235" s="141">
        <f t="shared" si="17"/>
        <v>0</v>
      </c>
      <c r="U235" s="133" t="str">
        <f>IF(1=1,IF(E235="","",U231),N("S10"))</f>
        <v/>
      </c>
      <c r="V235" s="133" t="str">
        <f>IF(1=1,IF(E235="","",V231),N("T10"))</f>
        <v/>
      </c>
      <c r="W235" s="135" t="str">
        <f>IF(1=1,IF(OR(U235="",V235="",NOT(ISNUMBER(U235)),NOT(ISNUMBER(V235)),U235=0),"",V235/U235),N("U10"))</f>
        <v/>
      </c>
      <c r="X235" s="136" t="str">
        <f>IF(1=1,IF(OR(W235="",NOT(ISNUMBER(F235))),"",F235*W235*IFERROR(INDEX(D384:D428,MATCH(AE235,B384:B428,0)),1)),N("V7"))</f>
        <v/>
      </c>
      <c r="Y235" s="137" t="str">
        <f>IF(1=1,IF(F235="","",IF(G235="","",IFERROR(INDEX(E384:E428,MATCH(AE235,B384:B428,0)),G235&amp;""))),N("W6"))</f>
        <v/>
      </c>
      <c r="Z235" s="142" t="str">
        <f>IF(1=1,IF(X235="","",IF(AND(ISNUMBER(X235),X235&lt;1,Y235="kg"),MAX(1,ROUND(X235*1000,0)),IF(AND(ISNUMBER(X235),X235&lt;1,Y235="L"),MAX(1,ROUND(X235*100,0)),ROUND(X235,3)))),N("X10"))</f>
        <v/>
      </c>
      <c r="AA235" s="143" t="str">
        <f>IF(1=1,IF(X235="","",IF(AND(ISNUMBER(X235),X235&lt;1,Y235="kg"),"g",IF(AND(ISNUMBER(X235),X235&lt;1,Y235="L"),"cl",Y235))),N("Y10"))</f>
        <v/>
      </c>
      <c r="AB235" s="123" t="str">
        <f>IF(1=1,IF(E235="","",IF(F235="","A CONTROLER",IF(NOT(ISNUMBER(F235)),"TEXTE",IF(OR(W235="",W235&lt;=0),"COMMANDE COUVERTS INCOMPLETE",IF(G235="","UNITE MANQUANTE",IF(COUNTIF(B384:B428,AE235)=0,"UNITE A CONTROLER","OK")))))),N("Z6"))</f>
        <v/>
      </c>
      <c r="AD235" s="144" t="str">
        <f>IF(1=1,IF(E235="","",AD231),N("AB10"))</f>
        <v/>
      </c>
      <c r="AE235" s="125" t="str">
        <f>IF(1=1,IF(G235="","",UPPER(TRIM(SUBSTITUTE(SUBSTITUTE(G235&amp;"",CHAR(160)," ")," "," ")))),N("AC10"))</f>
        <v/>
      </c>
      <c r="AG235" s="1" t="s">
        <v>29</v>
      </c>
    </row>
    <row r="236" spans="1:33" ht="15.75" x14ac:dyDescent="0.25">
      <c r="A236" s="126" t="str">
        <f>IF(1=1,IF(E236="","",A231),N("A11"))</f>
        <v/>
      </c>
      <c r="B236" s="127" t="str">
        <f>IF(1=1,IF(E236="","",B231),N("B11"))</f>
        <v/>
      </c>
      <c r="C236" s="128"/>
      <c r="D236" s="129" t="str">
        <f>IF(ISBLANK(E236),"",LARGE(D231:D235,1)+1)</f>
        <v/>
      </c>
      <c r="E236" s="130"/>
      <c r="F236" s="131"/>
      <c r="G236" s="170"/>
      <c r="H236" s="105"/>
      <c r="I236" s="132" t="str">
        <f>IF(1=1,IF(E236="","",I231),N("H11"))</f>
        <v/>
      </c>
      <c r="J236" s="133" t="str">
        <f>IF(1=1,IF(E236="","",J231),N("I11"))</f>
        <v/>
      </c>
      <c r="K236" s="134" t="str">
        <f>IF(1=1,IF(E236="","",K231),N("J11"))</f>
        <v/>
      </c>
      <c r="L236" s="135" t="str">
        <f>IF(1=1,IF(OR(J236="",O236="",NOT(ISNUMBER(J236)),NOT(ISNUMBER(O236)),J236=0),"",O236/J236),N("L11"))</f>
        <v/>
      </c>
      <c r="M236" s="136" t="str">
        <f>IF(1=1,IF(OR(L236="",NOT(ISNUMBER(F236))),"",F236*L236*IFERROR(INDEX(D384:D428,MATCH(AE236,B384:B428,0)),1)),N("M13"))</f>
        <v/>
      </c>
      <c r="N236" s="137" t="str">
        <f>IF(1=1,IF(F236="","",IF(G236="","",IFERROR(INDEX(E384:E428,MATCH(AE236,B384:B428,0)),G236&amp;""))),N("N6"))</f>
        <v/>
      </c>
      <c r="O236" s="138" t="str">
        <f>IF(1=1,IF(E236="","",O231),N("K11"))</f>
        <v/>
      </c>
      <c r="P236" s="139" t="str">
        <f>IF(1=1,IF(M236="","",IF(AND(ISNUMBER(M236),M236&lt;1,N236="kg"),MAX(1,ROUND(M236*1000,0)),IF(AND(ISNUMBER(M236),M236&lt;1,N236="L"),MAX(1,ROUND(M236*100,0)),ROUND(M236,3)))),N("O11"))</f>
        <v/>
      </c>
      <c r="Q236" s="140" t="str">
        <f>IF(1=1,IF(M236="","",IF(AND(ISNUMBER(M236),M236&lt;1,N236="kg"),"g",IF(AND(ISNUMBER(M236),M236&lt;1,N236="L"),"cl",N236))),N("P11"))</f>
        <v/>
      </c>
      <c r="R236" s="161" t="str">
        <f>IF(1=1,IF(E236="","",IF(F236="","A CONTROLER",IF(NOT(ISNUMBER(F236)),"TEXTE",IF(OR(L236="",L236&lt;=0),"COMMANDE PRINCIPALE INCOMPLETE",IF(G236="","UNITE MANQUANTE",IF(COUNTIF(B384:B428,AE236)=0,"UNITE A CONTROLER","OK")))))),N("Q9"))</f>
        <v/>
      </c>
      <c r="S236" s="105"/>
      <c r="T236" s="141">
        <f t="shared" si="17"/>
        <v>0</v>
      </c>
      <c r="U236" s="133" t="str">
        <f>IF(1=1,IF(E236="","",U231),N("S11"))</f>
        <v/>
      </c>
      <c r="V236" s="133" t="str">
        <f>IF(1=1,IF(E236="","",V231),N("T11"))</f>
        <v/>
      </c>
      <c r="W236" s="135" t="str">
        <f>IF(1=1,IF(OR(U236="",V236="",NOT(ISNUMBER(U236)),NOT(ISNUMBER(V236)),U236=0),"",V236/U236),N("U11"))</f>
        <v/>
      </c>
      <c r="X236" s="136" t="str">
        <f>IF(1=1,IF(OR(W236="",NOT(ISNUMBER(F236))),"",F236*W236*IFERROR(INDEX(D384:D428,MATCH(AE236,B384:B428,0)),1)),N("V7"))</f>
        <v/>
      </c>
      <c r="Y236" s="137" t="str">
        <f>IF(1=1,IF(F236="","",IF(G236="","",IFERROR(INDEX(E384:E428,MATCH(AE236,B384:B428,0)),G236&amp;""))),N("W6"))</f>
        <v/>
      </c>
      <c r="Z236" s="142" t="str">
        <f>IF(1=1,IF(X236="","",IF(AND(ISNUMBER(X236),X236&lt;1,Y236="kg"),MAX(1,ROUND(X236*1000,0)),IF(AND(ISNUMBER(X236),X236&lt;1,Y236="L"),MAX(1,ROUND(X236*100,0)),ROUND(X236,3)))),N("X11"))</f>
        <v/>
      </c>
      <c r="AA236" s="143" t="str">
        <f>IF(1=1,IF(X236="","",IF(AND(ISNUMBER(X236),X236&lt;1,Y236="kg"),"g",IF(AND(ISNUMBER(X236),X236&lt;1,Y236="L"),"cl",Y236))),N("Y11"))</f>
        <v/>
      </c>
      <c r="AB236" s="123" t="str">
        <f>IF(1=1,IF(E236="","",IF(F236="","A CONTROLER",IF(NOT(ISNUMBER(F236)),"TEXTE",IF(OR(W236="",W236&lt;=0),"COMMANDE COUVERTS INCOMPLETE",IF(G236="","UNITE MANQUANTE",IF(COUNTIF(B384:B428,AE236)=0,"UNITE A CONTROLER","OK")))))),N("Z6"))</f>
        <v/>
      </c>
      <c r="AD236" s="144" t="str">
        <f>IF(1=1,IF(E236="","",AD231),N("AB11"))</f>
        <v/>
      </c>
      <c r="AE236" s="125" t="str">
        <f>IF(1=1,IF(G236="","",UPPER(TRIM(SUBSTITUTE(SUBSTITUTE(G236&amp;"",CHAR(160)," ")," "," ")))),N("AC11"))</f>
        <v/>
      </c>
      <c r="AG236" s="1" t="s">
        <v>30</v>
      </c>
    </row>
    <row r="237" spans="1:33" ht="15.75" x14ac:dyDescent="0.25">
      <c r="A237" s="126" t="str">
        <f>IF(1=1,IF(E237="","",A231),N("A12"))</f>
        <v/>
      </c>
      <c r="B237" s="127" t="str">
        <f>IF(1=1,IF(E237="","",B231),N("B12"))</f>
        <v/>
      </c>
      <c r="C237" s="128"/>
      <c r="D237" s="129" t="str">
        <f>IF(ISBLANK(E237),"",LARGE(D231:D236,1)+1)</f>
        <v/>
      </c>
      <c r="E237" s="130"/>
      <c r="F237" s="131"/>
      <c r="G237" s="170"/>
      <c r="H237" s="105"/>
      <c r="I237" s="132" t="str">
        <f>IF(1=1,IF(E237="","",I231),N("H12"))</f>
        <v/>
      </c>
      <c r="J237" s="133" t="str">
        <f>IF(1=1,IF(E237="","",J231),N("I12"))</f>
        <v/>
      </c>
      <c r="K237" s="134" t="str">
        <f>IF(1=1,IF(E237="","",K231),N("J12"))</f>
        <v/>
      </c>
      <c r="L237" s="135" t="str">
        <f>IF(1=1,IF(OR(J237="",O237="",NOT(ISNUMBER(J237)),NOT(ISNUMBER(O237)),J237=0),"",O237/J237),N("L12"))</f>
        <v/>
      </c>
      <c r="M237" s="136" t="str">
        <f>IF(1=1,IF(OR(L237="",NOT(ISNUMBER(F237))),"",F237*L237*IFERROR(INDEX(D384:D428,MATCH(AE237,B384:B428,0)),1)),N("M13"))</f>
        <v/>
      </c>
      <c r="N237" s="137" t="str">
        <f>IF(1=1,IF(F237="","",IF(G237="","",IFERROR(INDEX(E384:E428,MATCH(AE237,B384:B428,0)),G237&amp;""))),N("N6"))</f>
        <v/>
      </c>
      <c r="O237" s="138" t="str">
        <f>IF(1=1,IF(E237="","",O231),N("K12"))</f>
        <v/>
      </c>
      <c r="P237" s="139" t="str">
        <f>IF(1=1,IF(M237="","",IF(AND(ISNUMBER(M237),M237&lt;1,N237="kg"),MAX(1,ROUND(M237*1000,0)),IF(AND(ISNUMBER(M237),M237&lt;1,N237="L"),MAX(1,ROUND(M237*100,0)),ROUND(M237,3)))),N("O12"))</f>
        <v/>
      </c>
      <c r="Q237" s="140" t="str">
        <f>IF(1=1,IF(M237="","",IF(AND(ISNUMBER(M237),M237&lt;1,N237="kg"),"g",IF(AND(ISNUMBER(M237),M237&lt;1,N237="L"),"cl",N237))),N("P12"))</f>
        <v/>
      </c>
      <c r="R237" s="161" t="str">
        <f>IF(1=1,IF(E237="","",IF(F237="","A CONTROLER",IF(NOT(ISNUMBER(F237)),"TEXTE",IF(OR(L237="",L237&lt;=0),"COMMANDE PRINCIPALE INCOMPLETE",IF(G237="","UNITE MANQUANTE",IF(COUNTIF(B384:B428,AE237)=0,"UNITE A CONTROLER","OK")))))),N("Q9"))</f>
        <v/>
      </c>
      <c r="S237" s="105"/>
      <c r="T237" s="141">
        <f t="shared" si="17"/>
        <v>0</v>
      </c>
      <c r="U237" s="133" t="str">
        <f>IF(1=1,IF(E237="","",U231),N("S12"))</f>
        <v/>
      </c>
      <c r="V237" s="133" t="str">
        <f>IF(1=1,IF(E237="","",V231),N("T12"))</f>
        <v/>
      </c>
      <c r="W237" s="135" t="str">
        <f>IF(1=1,IF(OR(U237="",V237="",NOT(ISNUMBER(U237)),NOT(ISNUMBER(V237)),U237=0),"",V237/U237),N("U12"))</f>
        <v/>
      </c>
      <c r="X237" s="136" t="str">
        <f>IF(1=1,IF(OR(W237="",NOT(ISNUMBER(F237))),"",F237*W237*IFERROR(INDEX(D384:D428,MATCH(AE237,B384:B428,0)),1)),N("V7"))</f>
        <v/>
      </c>
      <c r="Y237" s="137" t="str">
        <f>IF(1=1,IF(F237="","",IF(G237="","",IFERROR(INDEX(E384:E428,MATCH(AE237,B384:B428,0)),G237&amp;""))),N("W6"))</f>
        <v/>
      </c>
      <c r="Z237" s="142" t="str">
        <f>IF(1=1,IF(X237="","",IF(AND(ISNUMBER(X237),X237&lt;1,Y237="kg"),MAX(1,ROUND(X237*1000,0)),IF(AND(ISNUMBER(X237),X237&lt;1,Y237="L"),MAX(1,ROUND(X237*100,0)),ROUND(X237,3)))),N("X12"))</f>
        <v/>
      </c>
      <c r="AA237" s="143" t="str">
        <f>IF(1=1,IF(X237="","",IF(AND(ISNUMBER(X237),X237&lt;1,Y237="kg"),"g",IF(AND(ISNUMBER(X237),X237&lt;1,Y237="L"),"cl",Y237))),N("Y12"))</f>
        <v/>
      </c>
      <c r="AB237" s="123" t="str">
        <f>IF(1=1,IF(E237="","",IF(F237="","A CONTROLER",IF(NOT(ISNUMBER(F237)),"TEXTE",IF(OR(W237="",W237&lt;=0),"COMMANDE COUVERTS INCOMPLETE",IF(G237="","UNITE MANQUANTE",IF(COUNTIF(B384:B428,AE237)=0,"UNITE A CONTROLER","OK")))))),N("Z6"))</f>
        <v/>
      </c>
      <c r="AD237" s="144" t="str">
        <f>IF(1=1,IF(E237="","",AD231),N("AB12"))</f>
        <v/>
      </c>
      <c r="AE237" s="125" t="str">
        <f>IF(1=1,IF(G237="","",UPPER(TRIM(SUBSTITUTE(SUBSTITUTE(G237&amp;"",CHAR(160)," ")," "," ")))),N("AC12"))</f>
        <v/>
      </c>
      <c r="AG237" s="4" t="s">
        <v>31</v>
      </c>
    </row>
    <row r="238" spans="1:33" ht="15.75" x14ac:dyDescent="0.25">
      <c r="A238" s="126" t="str">
        <f>IF(1=1,IF(E238="","",A231),N("A13"))</f>
        <v/>
      </c>
      <c r="B238" s="127" t="str">
        <f>IF(1=1,IF(E238="","",B231),N("B13"))</f>
        <v/>
      </c>
      <c r="C238" s="128"/>
      <c r="D238" s="129" t="str">
        <f>IF(ISBLANK(E238),"",LARGE(D231:D237,1)+1)</f>
        <v/>
      </c>
      <c r="E238" s="130"/>
      <c r="F238" s="131"/>
      <c r="G238" s="170"/>
      <c r="H238" s="105"/>
      <c r="I238" s="132" t="str">
        <f>IF(1=1,IF(E238="","",I231),N("H13"))</f>
        <v/>
      </c>
      <c r="J238" s="133" t="str">
        <f>IF(1=1,IF(E238="","",J231),N("I13"))</f>
        <v/>
      </c>
      <c r="K238" s="134" t="str">
        <f>IF(1=1,IF(E238="","",K231),N("J13"))</f>
        <v/>
      </c>
      <c r="L238" s="135" t="str">
        <f>IF(1=1,IF(OR(J238="",O238="",NOT(ISNUMBER(J238)),NOT(ISNUMBER(O238)),J238=0),"",O238/J238),N("L13"))</f>
        <v/>
      </c>
      <c r="M238" s="136" t="str">
        <f>IF(1=1,IF(OR(L238="",NOT(ISNUMBER(F238))),"",F238*L238*IFERROR(INDEX(D384:D428,MATCH(AE238,B384:B428,0)),1)),N("M13"))</f>
        <v/>
      </c>
      <c r="N238" s="137" t="str">
        <f>IF(1=1,IF(F238="","",IF(G238="","",IFERROR(INDEX(E384:E428,MATCH(AE238,B384:B428,0)),G238&amp;""))),N("N6"))</f>
        <v/>
      </c>
      <c r="O238" s="138" t="str">
        <f>IF(1=1,IF(E238="","",O231),N("K13"))</f>
        <v/>
      </c>
      <c r="P238" s="139" t="str">
        <f>IF(1=1,IF(M238="","",IF(AND(ISNUMBER(M238),M238&lt;1,N238="kg"),MAX(1,ROUND(M238*1000,0)),IF(AND(ISNUMBER(M238),M238&lt;1,N238="L"),MAX(1,ROUND(M238*100,0)),ROUND(M238,3)))),N("O13"))</f>
        <v/>
      </c>
      <c r="Q238" s="140" t="str">
        <f>IF(1=1,IF(M238="","",IF(AND(ISNUMBER(M238),M238&lt;1,N238="kg"),"g",IF(AND(ISNUMBER(M238),M238&lt;1,N238="L"),"cl",N238))),N("P13"))</f>
        <v/>
      </c>
      <c r="R238" s="161" t="str">
        <f>IF(1=1,IF(E238="","",IF(F238="","A CONTROLER",IF(NOT(ISNUMBER(F238)),"TEXTE",IF(OR(L238="",L238&lt;=0),"COMMANDE PRINCIPALE INCOMPLETE",IF(G238="","UNITE MANQUANTE",IF(COUNTIF(B384:B428,AE238)=0,"UNITE A CONTROLER","OK")))))),N("Q9"))</f>
        <v/>
      </c>
      <c r="S238" s="105"/>
      <c r="T238" s="141">
        <f t="shared" si="17"/>
        <v>0</v>
      </c>
      <c r="U238" s="133" t="str">
        <f>IF(1=1,IF(E238="","",U231),N("S13"))</f>
        <v/>
      </c>
      <c r="V238" s="133" t="str">
        <f>IF(1=1,IF(E238="","",V231),N("T13"))</f>
        <v/>
      </c>
      <c r="W238" s="135" t="str">
        <f>IF(1=1,IF(OR(U238="",V238="",NOT(ISNUMBER(U238)),NOT(ISNUMBER(V238)),U238=0),"",V238/U238),N("U13"))</f>
        <v/>
      </c>
      <c r="X238" s="136" t="str">
        <f>IF(1=1,IF(OR(W238="",NOT(ISNUMBER(F238))),"",F238*W238*IFERROR(INDEX(D384:D428,MATCH(AE238,B384:B428,0)),1)),N("V7"))</f>
        <v/>
      </c>
      <c r="Y238" s="137" t="str">
        <f>IF(1=1,IF(F238="","",IF(G238="","",IFERROR(INDEX(E384:E428,MATCH(AE238,B384:B428,0)),G238&amp;""))),N("W6"))</f>
        <v/>
      </c>
      <c r="Z238" s="142" t="str">
        <f>IF(1=1,IF(X238="","",IF(AND(ISNUMBER(X238),X238&lt;1,Y238="kg"),MAX(1,ROUND(X238*1000,0)),IF(AND(ISNUMBER(X238),X238&lt;1,Y238="L"),MAX(1,ROUND(X238*100,0)),ROUND(X238,3)))),N("X13"))</f>
        <v/>
      </c>
      <c r="AA238" s="143" t="str">
        <f>IF(1=1,IF(X238="","",IF(AND(ISNUMBER(X238),X238&lt;1,Y238="kg"),"g",IF(AND(ISNUMBER(X238),X238&lt;1,Y238="L"),"cl",Y238))),N("Y13"))</f>
        <v/>
      </c>
      <c r="AB238" s="123" t="str">
        <f>IF(1=1,IF(E238="","",IF(F238="","A CONTROLER",IF(NOT(ISNUMBER(F238)),"TEXTE",IF(OR(W238="",W238&lt;=0),"COMMANDE COUVERTS INCOMPLETE",IF(G238="","UNITE MANQUANTE",IF(COUNTIF(B384:B428,AE238)=0,"UNITE A CONTROLER","OK")))))),N("Z6"))</f>
        <v/>
      </c>
      <c r="AD238" s="144" t="str">
        <f>IF(1=1,IF(E238="","",AD231),N("AB13"))</f>
        <v/>
      </c>
      <c r="AE238" s="125" t="str">
        <f>IF(1=1,IF(G238="","",UPPER(TRIM(SUBSTITUTE(SUBSTITUTE(G238&amp;"",CHAR(160)," ")," "," ")))),N("AC13"))</f>
        <v/>
      </c>
      <c r="AG238" s="4" t="s">
        <v>32</v>
      </c>
    </row>
    <row r="239" spans="1:33" ht="15.75" x14ac:dyDescent="0.25">
      <c r="A239" s="126" t="str">
        <f>IF(1=1,IF(E239="","",A231),N("A14"))</f>
        <v/>
      </c>
      <c r="B239" s="127" t="str">
        <f>IF(1=1,IF(E239="","",B231),N("B14"))</f>
        <v/>
      </c>
      <c r="C239" s="128"/>
      <c r="D239" s="129" t="str">
        <f>IF(ISBLANK(E239),"",LARGE(D231:D238,1)+1)</f>
        <v/>
      </c>
      <c r="E239" s="130"/>
      <c r="F239" s="131"/>
      <c r="G239" s="170"/>
      <c r="H239" s="105"/>
      <c r="I239" s="132" t="str">
        <f>IF(1=1,IF(E239="","",I231),N("H14"))</f>
        <v/>
      </c>
      <c r="J239" s="133" t="str">
        <f>IF(1=1,IF(E239="","",J231),N("I14"))</f>
        <v/>
      </c>
      <c r="K239" s="134" t="str">
        <f>IF(1=1,IF(E239="","",K231),N("J14"))</f>
        <v/>
      </c>
      <c r="L239" s="135" t="str">
        <f>IF(1=1,IF(OR(J239="",O239="",NOT(ISNUMBER(J239)),NOT(ISNUMBER(O239)),J239=0),"",O239/J239),N("L14"))</f>
        <v/>
      </c>
      <c r="M239" s="136" t="str">
        <f>IF(1=1,IF(OR(L239="",NOT(ISNUMBER(F239))),"",F239*L239*IFERROR(INDEX(D384:D428,MATCH(AE239,B384:B428,0)),1)),N("M13"))</f>
        <v/>
      </c>
      <c r="N239" s="137" t="str">
        <f>IF(1=1,IF(F239="","",IF(G239="","",IFERROR(INDEX(E384:E428,MATCH(AE239,B384:B428,0)),G239&amp;""))),N("N6"))</f>
        <v/>
      </c>
      <c r="O239" s="138" t="str">
        <f>IF(1=1,IF(E239="","",O231),N("K14"))</f>
        <v/>
      </c>
      <c r="P239" s="139" t="str">
        <f>IF(1=1,IF(M239="","",IF(AND(ISNUMBER(M239),M239&lt;1,N239="kg"),MAX(1,ROUND(M239*1000,0)),IF(AND(ISNUMBER(M239),M239&lt;1,N239="L"),MAX(1,ROUND(M239*100,0)),ROUND(M239,3)))),N("O14"))</f>
        <v/>
      </c>
      <c r="Q239" s="140" t="str">
        <f>IF(1=1,IF(M239="","",IF(AND(ISNUMBER(M239),M239&lt;1,N239="kg"),"g",IF(AND(ISNUMBER(M239),M239&lt;1,N239="L"),"cl",N239))),N("P14"))</f>
        <v/>
      </c>
      <c r="R239" s="161" t="str">
        <f>IF(1=1,IF(E239="","",IF(F239="","A CONTROLER",IF(NOT(ISNUMBER(F239)),"TEXTE",IF(OR(L239="",L239&lt;=0),"COMMANDE PRINCIPALE INCOMPLETE",IF(G239="","UNITE MANQUANTE",IF(COUNTIF(B384:B428,AE239)=0,"UNITE A CONTROLER","OK")))))),N("Q9"))</f>
        <v/>
      </c>
      <c r="S239" s="105"/>
      <c r="T239" s="141">
        <f t="shared" si="17"/>
        <v>0</v>
      </c>
      <c r="U239" s="133" t="str">
        <f>IF(1=1,IF(E239="","",U231),N("S14"))</f>
        <v/>
      </c>
      <c r="V239" s="133" t="str">
        <f>IF(1=1,IF(E239="","",V231),N("T14"))</f>
        <v/>
      </c>
      <c r="W239" s="135" t="str">
        <f>IF(1=1,IF(OR(U239="",V239="",NOT(ISNUMBER(U239)),NOT(ISNUMBER(V239)),U239=0),"",V239/U239),N("U14"))</f>
        <v/>
      </c>
      <c r="X239" s="136" t="str">
        <f>IF(1=1,IF(OR(W239="",NOT(ISNUMBER(F239))),"",F239*W239*IFERROR(INDEX(D384:D428,MATCH(AE239,B384:B428,0)),1)),N("V7"))</f>
        <v/>
      </c>
      <c r="Y239" s="137" t="str">
        <f>IF(1=1,IF(F239="","",IF(G239="","",IFERROR(INDEX(E384:E428,MATCH(AE239,B384:B428,0)),G239&amp;""))),N("W6"))</f>
        <v/>
      </c>
      <c r="Z239" s="142" t="str">
        <f>IF(1=1,IF(X239="","",IF(AND(ISNUMBER(X239),X239&lt;1,Y239="kg"),MAX(1,ROUND(X239*1000,0)),IF(AND(ISNUMBER(X239),X239&lt;1,Y239="L"),MAX(1,ROUND(X239*100,0)),ROUND(X239,3)))),N("X14"))</f>
        <v/>
      </c>
      <c r="AA239" s="143" t="str">
        <f>IF(1=1,IF(X239="","",IF(AND(ISNUMBER(X239),X239&lt;1,Y239="kg"),"g",IF(AND(ISNUMBER(X239),X239&lt;1,Y239="L"),"cl",Y239))),N("Y14"))</f>
        <v/>
      </c>
      <c r="AB239" s="123" t="str">
        <f>IF(1=1,IF(E239="","",IF(F239="","A CONTROLER",IF(NOT(ISNUMBER(F239)),"TEXTE",IF(OR(W239="",W239&lt;=0),"COMMANDE COUVERTS INCOMPLETE",IF(G239="","UNITE MANQUANTE",IF(COUNTIF(B384:B428,AE239)=0,"UNITE A CONTROLER","OK")))))),N("Z6"))</f>
        <v/>
      </c>
      <c r="AD239" s="144" t="str">
        <f>IF(1=1,IF(E239="","",AD231),N("AB14"))</f>
        <v/>
      </c>
      <c r="AE239" s="125" t="str">
        <f>IF(1=1,IF(G239="","",UPPER(TRIM(SUBSTITUTE(SUBSTITUTE(G239&amp;"",CHAR(160)," ")," "," ")))),N("AC14"))</f>
        <v/>
      </c>
      <c r="AG239" s="4" t="s">
        <v>33</v>
      </c>
    </row>
    <row r="240" spans="1:33" ht="15.75" x14ac:dyDescent="0.25">
      <c r="A240" s="126" t="str">
        <f>IF(1=1,IF(E240="","",A231),N("A15"))</f>
        <v/>
      </c>
      <c r="B240" s="127" t="str">
        <f>IF(1=1,IF(E240="","",B231),N("B15"))</f>
        <v/>
      </c>
      <c r="C240" s="128"/>
      <c r="D240" s="129" t="str">
        <f>IF(ISBLANK(E240),"",LARGE(D231:D239,1)+1)</f>
        <v/>
      </c>
      <c r="E240" s="130"/>
      <c r="F240" s="131"/>
      <c r="G240" s="170"/>
      <c r="H240" s="105"/>
      <c r="I240" s="132" t="str">
        <f>IF(1=1,IF(E240="","",I231),N("H15"))</f>
        <v/>
      </c>
      <c r="J240" s="133" t="str">
        <f>IF(1=1,IF(E240="","",J231),N("I15"))</f>
        <v/>
      </c>
      <c r="K240" s="134" t="str">
        <f>IF(1=1,IF(E240="","",K231),N("J15"))</f>
        <v/>
      </c>
      <c r="L240" s="135" t="str">
        <f>IF(1=1,IF(OR(J240="",O240="",NOT(ISNUMBER(J240)),NOT(ISNUMBER(O240)),J240=0),"",O240/J240),N("L15"))</f>
        <v/>
      </c>
      <c r="M240" s="136" t="str">
        <f>IF(1=1,IF(OR(L240="",NOT(ISNUMBER(F240))),"",F240*L240*IFERROR(INDEX(D384:D428,MATCH(AE240,B384:B428,0)),1)),N("M13"))</f>
        <v/>
      </c>
      <c r="N240" s="137" t="str">
        <f>IF(1=1,IF(F240="","",IF(G240="","",IFERROR(INDEX(E384:E428,MATCH(AE240,B384:B428,0)),G240&amp;""))),N("N6"))</f>
        <v/>
      </c>
      <c r="O240" s="138" t="str">
        <f>IF(1=1,IF(E240="","",O231),N("K15"))</f>
        <v/>
      </c>
      <c r="P240" s="139" t="str">
        <f>IF(1=1,IF(M240="","",IF(AND(ISNUMBER(M240),M240&lt;1,N240="kg"),MAX(1,ROUND(M240*1000,0)),IF(AND(ISNUMBER(M240),M240&lt;1,N240="L"),MAX(1,ROUND(M240*100,0)),ROUND(M240,3)))),N("O15"))</f>
        <v/>
      </c>
      <c r="Q240" s="140" t="str">
        <f>IF(1=1,IF(M240="","",IF(AND(ISNUMBER(M240),M240&lt;1,N240="kg"),"g",IF(AND(ISNUMBER(M240),M240&lt;1,N240="L"),"cl",N240))),N("P15"))</f>
        <v/>
      </c>
      <c r="R240" s="161" t="str">
        <f>IF(1=1,IF(E240="","",IF(F240="","A CONTROLER",IF(NOT(ISNUMBER(F240)),"TEXTE",IF(OR(L240="",L240&lt;=0),"COMMANDE PRINCIPALE INCOMPLETE",IF(G240="","UNITE MANQUANTE",IF(COUNTIF(B384:B428,AE240)=0,"UNITE A CONTROLER","OK")))))),N("Q9"))</f>
        <v/>
      </c>
      <c r="S240" s="105"/>
      <c r="T240" s="141">
        <f t="shared" si="17"/>
        <v>0</v>
      </c>
      <c r="U240" s="133" t="str">
        <f>IF(1=1,IF(E240="","",U231),N("S15"))</f>
        <v/>
      </c>
      <c r="V240" s="133" t="str">
        <f>IF(1=1,IF(E240="","",V231),N("T15"))</f>
        <v/>
      </c>
      <c r="W240" s="135" t="str">
        <f>IF(1=1,IF(OR(U240="",V240="",NOT(ISNUMBER(U240)),NOT(ISNUMBER(V240)),U240=0),"",V240/U240),N("U15"))</f>
        <v/>
      </c>
      <c r="X240" s="136" t="str">
        <f>IF(1=1,IF(OR(W240="",NOT(ISNUMBER(F240))),"",F240*W240*IFERROR(INDEX(D384:D428,MATCH(AE240,B384:B428,0)),1)),N("V7"))</f>
        <v/>
      </c>
      <c r="Y240" s="137" t="str">
        <f>IF(1=1,IF(F240="","",IF(G240="","",IFERROR(INDEX(E384:E428,MATCH(AE240,B384:B428,0)),G240&amp;""))),N("W6"))</f>
        <v/>
      </c>
      <c r="Z240" s="142" t="str">
        <f>IF(1=1,IF(X240="","",IF(AND(ISNUMBER(X240),X240&lt;1,Y240="kg"),MAX(1,ROUND(X240*1000,0)),IF(AND(ISNUMBER(X240),X240&lt;1,Y240="L"),MAX(1,ROUND(X240*100,0)),ROUND(X240,3)))),N("X15"))</f>
        <v/>
      </c>
      <c r="AA240" s="143" t="str">
        <f>IF(1=1,IF(X240="","",IF(AND(ISNUMBER(X240),X240&lt;1,Y240="kg"),"g",IF(AND(ISNUMBER(X240),X240&lt;1,Y240="L"),"cl",Y240))),N("Y15"))</f>
        <v/>
      </c>
      <c r="AB240" s="123" t="str">
        <f>IF(1=1,IF(E240="","",IF(F240="","A CONTROLER",IF(NOT(ISNUMBER(F240)),"TEXTE",IF(OR(W240="",W240&lt;=0),"COMMANDE COUVERTS INCOMPLETE",IF(G240="","UNITE MANQUANTE",IF(COUNTIF(B384:B428,AE240)=0,"UNITE A CONTROLER","OK")))))),N("Z6"))</f>
        <v/>
      </c>
      <c r="AD240" s="144" t="str">
        <f>IF(1=1,IF(E240="","",AD231),N("AB15"))</f>
        <v/>
      </c>
      <c r="AE240" s="125" t="str">
        <f>IF(1=1,IF(G240="","",UPPER(TRIM(SUBSTITUTE(SUBSTITUTE(G240&amp;"",CHAR(160)," ")," "," ")))),N("AC15"))</f>
        <v/>
      </c>
      <c r="AG240" s="5" t="s">
        <v>34</v>
      </c>
    </row>
    <row r="241" spans="1:33" ht="15.75" x14ac:dyDescent="0.25">
      <c r="A241" s="126" t="str">
        <f>IF(1=1,IF(E241="","",A231),N("A16"))</f>
        <v/>
      </c>
      <c r="B241" s="127" t="str">
        <f>IF(1=1,IF(E241="","",B231),N("B16"))</f>
        <v/>
      </c>
      <c r="C241" s="128"/>
      <c r="D241" s="129" t="str">
        <f>IF(ISBLANK(E241),"",LARGE(D231:D240,1)+1)</f>
        <v/>
      </c>
      <c r="E241" s="130"/>
      <c r="F241" s="131"/>
      <c r="G241" s="170"/>
      <c r="H241" s="105"/>
      <c r="I241" s="132" t="str">
        <f>IF(1=1,IF(E241="","",I231),N("H16"))</f>
        <v/>
      </c>
      <c r="J241" s="133" t="str">
        <f>IF(1=1,IF(E241="","",J231),N("I16"))</f>
        <v/>
      </c>
      <c r="K241" s="134" t="str">
        <f>IF(1=1,IF(E241="","",K231),N("J16"))</f>
        <v/>
      </c>
      <c r="L241" s="135" t="str">
        <f>IF(1=1,IF(OR(J241="",O241="",NOT(ISNUMBER(J241)),NOT(ISNUMBER(O241)),J241=0),"",O241/J241),N("L16"))</f>
        <v/>
      </c>
      <c r="M241" s="136" t="str">
        <f>IF(1=1,IF(OR(L241="",NOT(ISNUMBER(F241))),"",F241*L241*IFERROR(INDEX(D384:D428,MATCH(AE241,B384:B428,0)),1)),N("M13"))</f>
        <v/>
      </c>
      <c r="N241" s="137" t="str">
        <f>IF(1=1,IF(F241="","",IF(G241="","",IFERROR(INDEX(E384:E428,MATCH(AE241,B384:B428,0)),G241&amp;""))),N("N6"))</f>
        <v/>
      </c>
      <c r="O241" s="138" t="str">
        <f>IF(1=1,IF(E241="","",O231),N("K16"))</f>
        <v/>
      </c>
      <c r="P241" s="139" t="str">
        <f>IF(1=1,IF(M241="","",IF(AND(ISNUMBER(M241),M241&lt;1,N241="kg"),MAX(1,ROUND(M241*1000,0)),IF(AND(ISNUMBER(M241),M241&lt;1,N241="L"),MAX(1,ROUND(M241*100,0)),ROUND(M241,3)))),N("O16"))</f>
        <v/>
      </c>
      <c r="Q241" s="140" t="str">
        <f>IF(1=1,IF(M241="","",IF(AND(ISNUMBER(M241),M241&lt;1,N241="kg"),"g",IF(AND(ISNUMBER(M241),M241&lt;1,N241="L"),"cl",N241))),N("P16"))</f>
        <v/>
      </c>
      <c r="R241" s="161" t="str">
        <f>IF(1=1,IF(E241="","",IF(F241="","A CONTROLER",IF(NOT(ISNUMBER(F241)),"TEXTE",IF(OR(L241="",L241&lt;=0),"COMMANDE PRINCIPALE INCOMPLETE",IF(G241="","UNITE MANQUANTE",IF(COUNTIF(B384:B428,AE241)=0,"UNITE A CONTROLER","OK")))))),N("Q9"))</f>
        <v/>
      </c>
      <c r="S241" s="105"/>
      <c r="T241" s="141">
        <f t="shared" si="17"/>
        <v>0</v>
      </c>
      <c r="U241" s="133" t="str">
        <f>IF(1=1,IF(E241="","",U231),N("S16"))</f>
        <v/>
      </c>
      <c r="V241" s="133" t="str">
        <f>IF(1=1,IF(E241="","",V231),N("T16"))</f>
        <v/>
      </c>
      <c r="W241" s="135" t="str">
        <f>IF(1=1,IF(OR(U241="",V241="",NOT(ISNUMBER(U241)),NOT(ISNUMBER(V241)),U241=0),"",V241/U241),N("U16"))</f>
        <v/>
      </c>
      <c r="X241" s="136" t="str">
        <f>IF(1=1,IF(OR(W241="",NOT(ISNUMBER(F241))),"",F241*W241*IFERROR(INDEX(D384:D428,MATCH(AE241,B384:B428,0)),1)),N("V7"))</f>
        <v/>
      </c>
      <c r="Y241" s="137" t="str">
        <f>IF(1=1,IF(F241="","",IF(G241="","",IFERROR(INDEX(E384:E428,MATCH(AE241,B384:B428,0)),G241&amp;""))),N("W6"))</f>
        <v/>
      </c>
      <c r="Z241" s="142" t="str">
        <f>IF(1=1,IF(X241="","",IF(AND(ISNUMBER(X241),X241&lt;1,Y241="kg"),MAX(1,ROUND(X241*1000,0)),IF(AND(ISNUMBER(X241),X241&lt;1,Y241="L"),MAX(1,ROUND(X241*100,0)),ROUND(X241,3)))),N("X16"))</f>
        <v/>
      </c>
      <c r="AA241" s="143" t="str">
        <f>IF(1=1,IF(X241="","",IF(AND(ISNUMBER(X241),X241&lt;1,Y241="kg"),"g",IF(AND(ISNUMBER(X241),X241&lt;1,Y241="L"),"cl",Y241))),N("Y16"))</f>
        <v/>
      </c>
      <c r="AB241" s="123" t="str">
        <f>IF(1=1,IF(E241="","",IF(F241="","A CONTROLER",IF(NOT(ISNUMBER(F241)),"TEXTE",IF(OR(W241="",W241&lt;=0),"COMMANDE COUVERTS INCOMPLETE",IF(G241="","UNITE MANQUANTE",IF(COUNTIF(B384:B428,AE241)=0,"UNITE A CONTROLER","OK")))))),N("Z6"))</f>
        <v/>
      </c>
      <c r="AD241" s="144" t="str">
        <f>IF(1=1,IF(E241="","",AD231),N("AB16"))</f>
        <v/>
      </c>
      <c r="AE241" s="125" t="str">
        <f>IF(1=1,IF(G241="","",UPPER(TRIM(SUBSTITUTE(SUBSTITUTE(G241&amp;"",CHAR(160)," ")," "," ")))),N("AC16"))</f>
        <v/>
      </c>
      <c r="AG241" s="5" t="s">
        <v>35</v>
      </c>
    </row>
    <row r="242" spans="1:33" ht="15.75" x14ac:dyDescent="0.25">
      <c r="A242" s="126" t="str">
        <f>IF(1=1,IF(E242="","",A231),N("A17"))</f>
        <v/>
      </c>
      <c r="B242" s="127" t="str">
        <f>IF(1=1,IF(E242="","",B231),N("B17"))</f>
        <v/>
      </c>
      <c r="C242" s="128"/>
      <c r="D242" s="129" t="str">
        <f>IF(ISBLANK(E242),"",LARGE(D231:D241,1)+1)</f>
        <v/>
      </c>
      <c r="E242" s="130"/>
      <c r="F242" s="131"/>
      <c r="G242" s="170"/>
      <c r="H242" s="105"/>
      <c r="I242" s="132" t="str">
        <f>IF(1=1,IF(E242="","",I231),N("H17"))</f>
        <v/>
      </c>
      <c r="J242" s="133" t="str">
        <f>IF(1=1,IF(E242="","",J231),N("I17"))</f>
        <v/>
      </c>
      <c r="K242" s="134" t="str">
        <f>IF(1=1,IF(E242="","",K231),N("J17"))</f>
        <v/>
      </c>
      <c r="L242" s="135" t="str">
        <f>IF(1=1,IF(OR(J242="",O242="",NOT(ISNUMBER(J242)),NOT(ISNUMBER(O242)),J242=0),"",O242/J242),N("L17"))</f>
        <v/>
      </c>
      <c r="M242" s="136" t="str">
        <f>IF(1=1,IF(OR(L242="",NOT(ISNUMBER(F242))),"",F242*L242*IFERROR(INDEX(D384:D428,MATCH(AE242,B384:B428,0)),1)),N("M13"))</f>
        <v/>
      </c>
      <c r="N242" s="137" t="str">
        <f>IF(1=1,IF(F242="","",IF(G242="","",IFERROR(INDEX(E384:E428,MATCH(AE242,B384:B428,0)),G242&amp;""))),N("N6"))</f>
        <v/>
      </c>
      <c r="O242" s="138" t="str">
        <f>IF(1=1,IF(E242="","",O231),N("K17"))</f>
        <v/>
      </c>
      <c r="P242" s="139" t="str">
        <f>IF(1=1,IF(M242="","",IF(AND(ISNUMBER(M242),M242&lt;1,N242="kg"),MAX(1,ROUND(M242*1000,0)),IF(AND(ISNUMBER(M242),M242&lt;1,N242="L"),MAX(1,ROUND(M242*100,0)),ROUND(M242,3)))),N("O17"))</f>
        <v/>
      </c>
      <c r="Q242" s="140" t="str">
        <f>IF(1=1,IF(M242="","",IF(AND(ISNUMBER(M242),M242&lt;1,N242="kg"),"g",IF(AND(ISNUMBER(M242),M242&lt;1,N242="L"),"cl",N242))),N("P17"))</f>
        <v/>
      </c>
      <c r="R242" s="161" t="str">
        <f>IF(1=1,IF(E242="","",IF(F242="","A CONTROLER",IF(NOT(ISNUMBER(F242)),"TEXTE",IF(OR(L242="",L242&lt;=0),"COMMANDE PRINCIPALE INCOMPLETE",IF(G242="","UNITE MANQUANTE",IF(COUNTIF(B384:B428,AE242)=0,"UNITE A CONTROLER","OK")))))),N("Q9"))</f>
        <v/>
      </c>
      <c r="S242" s="105"/>
      <c r="T242" s="141">
        <f t="shared" si="17"/>
        <v>0</v>
      </c>
      <c r="U242" s="133" t="str">
        <f>IF(1=1,IF(E242="","",U231),N("S17"))</f>
        <v/>
      </c>
      <c r="V242" s="133" t="str">
        <f>IF(1=1,IF(E242="","",V231),N("T17"))</f>
        <v/>
      </c>
      <c r="W242" s="135" t="str">
        <f>IF(1=1,IF(OR(U242="",V242="",NOT(ISNUMBER(U242)),NOT(ISNUMBER(V242)),U242=0),"",V242/U242),N("U17"))</f>
        <v/>
      </c>
      <c r="X242" s="136" t="str">
        <f>IF(1=1,IF(OR(W242="",NOT(ISNUMBER(F242))),"",F242*W242*IFERROR(INDEX(D384:D428,MATCH(AE242,B384:B428,0)),1)),N("V7"))</f>
        <v/>
      </c>
      <c r="Y242" s="137" t="str">
        <f>IF(1=1,IF(F242="","",IF(G242="","",IFERROR(INDEX(E384:E428,MATCH(AE242,B384:B428,0)),G242&amp;""))),N("W6"))</f>
        <v/>
      </c>
      <c r="Z242" s="142" t="str">
        <f>IF(1=1,IF(X242="","",IF(AND(ISNUMBER(X242),X242&lt;1,Y242="kg"),MAX(1,ROUND(X242*1000,0)),IF(AND(ISNUMBER(X242),X242&lt;1,Y242="L"),MAX(1,ROUND(X242*100,0)),ROUND(X242,3)))),N("X17"))</f>
        <v/>
      </c>
      <c r="AA242" s="143" t="str">
        <f>IF(1=1,IF(X242="","",IF(AND(ISNUMBER(X242),X242&lt;1,Y242="kg"),"g",IF(AND(ISNUMBER(X242),X242&lt;1,Y242="L"),"cl",Y242))),N("Y17"))</f>
        <v/>
      </c>
      <c r="AB242" s="123" t="str">
        <f>IF(1=1,IF(E242="","",IF(F242="","A CONTROLER",IF(NOT(ISNUMBER(F242)),"TEXTE",IF(OR(W242="",W242&lt;=0),"COMMANDE COUVERTS INCOMPLETE",IF(G242="","UNITE MANQUANTE",IF(COUNTIF(B384:B428,AE242)=0,"UNITE A CONTROLER","OK")))))),N("Z6"))</f>
        <v/>
      </c>
      <c r="AD242" s="144" t="str">
        <f>IF(1=1,IF(E242="","",AD231),N("AB17"))</f>
        <v/>
      </c>
      <c r="AE242" s="125" t="str">
        <f>IF(1=1,IF(G242="","",UPPER(TRIM(SUBSTITUTE(SUBSTITUTE(G242&amp;"",CHAR(160)," ")," "," ")))),N("AC17"))</f>
        <v/>
      </c>
      <c r="AG242" s="5" t="s">
        <v>225</v>
      </c>
    </row>
    <row r="243" spans="1:33" ht="15.75" x14ac:dyDescent="0.25">
      <c r="A243" s="126" t="str">
        <f>IF(1=1,IF(E243="","",A231),N("A18"))</f>
        <v/>
      </c>
      <c r="B243" s="127" t="str">
        <f>IF(1=1,IF(E243="","",B231),N("B18"))</f>
        <v/>
      </c>
      <c r="C243" s="128"/>
      <c r="D243" s="129" t="str">
        <f>IF(ISBLANK(E243),"",LARGE(D231:D242,1)+1)</f>
        <v/>
      </c>
      <c r="E243" s="130"/>
      <c r="F243" s="131"/>
      <c r="G243" s="170"/>
      <c r="H243" s="105"/>
      <c r="I243" s="132" t="str">
        <f>IF(1=1,IF(E243="","",I231),N("H18"))</f>
        <v/>
      </c>
      <c r="J243" s="133" t="str">
        <f>IF(1=1,IF(E243="","",J231),N("I18"))</f>
        <v/>
      </c>
      <c r="K243" s="134" t="str">
        <f>IF(1=1,IF(E243="","",K231),N("J18"))</f>
        <v/>
      </c>
      <c r="L243" s="135" t="str">
        <f>IF(1=1,IF(OR(J243="",O243="",NOT(ISNUMBER(J243)),NOT(ISNUMBER(O243)),J243=0),"",O243/J243),N("L18"))</f>
        <v/>
      </c>
      <c r="M243" s="136" t="str">
        <f>IF(1=1,IF(OR(L243="",NOT(ISNUMBER(F243))),"",F243*L243*IFERROR(INDEX(D384:D428,MATCH(AE243,B384:B428,0)),1)),N("M13"))</f>
        <v/>
      </c>
      <c r="N243" s="137" t="str">
        <f>IF(1=1,IF(F243="","",IF(G243="","",IFERROR(INDEX(E384:E428,MATCH(AE243,B384:B428,0)),G243&amp;""))),N("N6"))</f>
        <v/>
      </c>
      <c r="O243" s="138" t="str">
        <f>IF(1=1,IF(E243="","",O231),N("K18"))</f>
        <v/>
      </c>
      <c r="P243" s="139" t="str">
        <f>IF(1=1,IF(M243="","",IF(AND(ISNUMBER(M243),M243&lt;1,N243="kg"),MAX(1,ROUND(M243*1000,0)),IF(AND(ISNUMBER(M243),M243&lt;1,N243="L"),MAX(1,ROUND(M243*100,0)),ROUND(M243,3)))),N("O18"))</f>
        <v/>
      </c>
      <c r="Q243" s="140" t="str">
        <f>IF(1=1,IF(M243="","",IF(AND(ISNUMBER(M243),M243&lt;1,N243="kg"),"g",IF(AND(ISNUMBER(M243),M243&lt;1,N243="L"),"cl",N243))),N("P18"))</f>
        <v/>
      </c>
      <c r="R243" s="161" t="str">
        <f>IF(1=1,IF(E243="","",IF(F243="","A CONTROLER",IF(NOT(ISNUMBER(F243)),"TEXTE",IF(OR(L243="",L243&lt;=0),"COMMANDE PRINCIPALE INCOMPLETE",IF(G243="","UNITE MANQUANTE",IF(COUNTIF(B384:B428,AE243)=0,"UNITE A CONTROLER","OK")))))),N("Q9"))</f>
        <v/>
      </c>
      <c r="S243" s="105"/>
      <c r="T243" s="141">
        <f t="shared" si="17"/>
        <v>0</v>
      </c>
      <c r="U243" s="133" t="str">
        <f>IF(1=1,IF(E243="","",U231),N("S18"))</f>
        <v/>
      </c>
      <c r="V243" s="133" t="str">
        <f>IF(1=1,IF(E243="","",V231),N("T18"))</f>
        <v/>
      </c>
      <c r="W243" s="135" t="str">
        <f>IF(1=1,IF(OR(U243="",V243="",NOT(ISNUMBER(U243)),NOT(ISNUMBER(V243)),U243=0),"",V243/U243),N("U18"))</f>
        <v/>
      </c>
      <c r="X243" s="136" t="str">
        <f>IF(1=1,IF(OR(W243="",NOT(ISNUMBER(F243))),"",F243*W243*IFERROR(INDEX(D384:D428,MATCH(AE243,B384:B428,0)),1)),N("V7"))</f>
        <v/>
      </c>
      <c r="Y243" s="137" t="str">
        <f>IF(1=1,IF(F243="","",IF(G243="","",IFERROR(INDEX(E384:E428,MATCH(AE243,B384:B428,0)),G243&amp;""))),N("W6"))</f>
        <v/>
      </c>
      <c r="Z243" s="142" t="str">
        <f>IF(1=1,IF(X243="","",IF(AND(ISNUMBER(X243),X243&lt;1,Y243="kg"),MAX(1,ROUND(X243*1000,0)),IF(AND(ISNUMBER(X243),X243&lt;1,Y243="L"),MAX(1,ROUND(X243*100,0)),ROUND(X243,3)))),N("X18"))</f>
        <v/>
      </c>
      <c r="AA243" s="143" t="str">
        <f>IF(1=1,IF(X243="","",IF(AND(ISNUMBER(X243),X243&lt;1,Y243="kg"),"g",IF(AND(ISNUMBER(X243),X243&lt;1,Y243="L"),"cl",Y243))),N("Y18"))</f>
        <v/>
      </c>
      <c r="AB243" s="123" t="str">
        <f>IF(1=1,IF(E243="","",IF(F243="","A CONTROLER",IF(NOT(ISNUMBER(F243)),"TEXTE",IF(OR(W243="",W243&lt;=0),"COMMANDE COUVERTS INCOMPLETE",IF(G243="","UNITE MANQUANTE",IF(COUNTIF(B384:B428,AE243)=0,"UNITE A CONTROLER","OK")))))),N("Z6"))</f>
        <v/>
      </c>
      <c r="AD243" s="144" t="str">
        <f>IF(1=1,IF(E243="","",AD231),N("AB18"))</f>
        <v/>
      </c>
      <c r="AE243" s="125" t="str">
        <f>IF(1=1,IF(G243="","",UPPER(TRIM(SUBSTITUTE(SUBSTITUTE(G243&amp;"",CHAR(160)," ")," "," ")))),N("AC18"))</f>
        <v/>
      </c>
      <c r="AG243" s="5" t="s">
        <v>36</v>
      </c>
    </row>
    <row r="244" spans="1:33" ht="15.75" x14ac:dyDescent="0.25">
      <c r="A244" s="126" t="str">
        <f>IF(1=1,IF(E244="","",A231),N("A19"))</f>
        <v/>
      </c>
      <c r="B244" s="127" t="str">
        <f>IF(1=1,IF(E244="","",B231),N("B19"))</f>
        <v/>
      </c>
      <c r="C244" s="128"/>
      <c r="D244" s="129" t="str">
        <f>IF(ISBLANK(E244),"",LARGE(D231:D243,1)+1)</f>
        <v/>
      </c>
      <c r="E244" s="130"/>
      <c r="F244" s="131"/>
      <c r="G244" s="170"/>
      <c r="H244" s="105"/>
      <c r="I244" s="132" t="str">
        <f>IF(1=1,IF(E244="","",I231),N("H19"))</f>
        <v/>
      </c>
      <c r="J244" s="133" t="str">
        <f>IF(1=1,IF(E244="","",J231),N("I19"))</f>
        <v/>
      </c>
      <c r="K244" s="134" t="str">
        <f>IF(1=1,IF(E244="","",K231),N("J19"))</f>
        <v/>
      </c>
      <c r="L244" s="135" t="str">
        <f>IF(1=1,IF(OR(J244="",O244="",NOT(ISNUMBER(J244)),NOT(ISNUMBER(O244)),J244=0),"",O244/J244),N("L19"))</f>
        <v/>
      </c>
      <c r="M244" s="136" t="str">
        <f>IF(1=1,IF(OR(L244="",NOT(ISNUMBER(F244))),"",F244*L244*IFERROR(INDEX(D384:D428,MATCH(AE244,B384:B428,0)),1)),N("M13"))</f>
        <v/>
      </c>
      <c r="N244" s="137" t="str">
        <f>IF(1=1,IF(F244="","",IF(G244="","",IFERROR(INDEX(E384:E428,MATCH(AE244,B384:B428,0)),G244&amp;""))),N("N6"))</f>
        <v/>
      </c>
      <c r="O244" s="138" t="str">
        <f>IF(1=1,IF(E244="","",O231),N("K19"))</f>
        <v/>
      </c>
      <c r="P244" s="139" t="str">
        <f>IF(1=1,IF(M244="","",IF(AND(ISNUMBER(M244),M244&lt;1,N244="kg"),MAX(1,ROUND(M244*1000,0)),IF(AND(ISNUMBER(M244),M244&lt;1,N244="L"),MAX(1,ROUND(M244*100,0)),ROUND(M244,3)))),N("O19"))</f>
        <v/>
      </c>
      <c r="Q244" s="140" t="str">
        <f>IF(1=1,IF(M244="","",IF(AND(ISNUMBER(M244),M244&lt;1,N244="kg"),"g",IF(AND(ISNUMBER(M244),M244&lt;1,N244="L"),"cl",N244))),N("P19"))</f>
        <v/>
      </c>
      <c r="R244" s="161" t="str">
        <f>IF(1=1,IF(E244="","",IF(F244="","A CONTROLER",IF(NOT(ISNUMBER(F244)),"TEXTE",IF(OR(L244="",L244&lt;=0),"COMMANDE PRINCIPALE INCOMPLETE",IF(G244="","UNITE MANQUANTE",IF(COUNTIF(B384:B428,AE244)=0,"UNITE A CONTROLER","OK")))))),N("Q9"))</f>
        <v/>
      </c>
      <c r="S244" s="105"/>
      <c r="T244" s="141">
        <f t="shared" si="17"/>
        <v>0</v>
      </c>
      <c r="U244" s="133" t="str">
        <f>IF(1=1,IF(E244="","",U231),N("S19"))</f>
        <v/>
      </c>
      <c r="V244" s="133" t="str">
        <f>IF(1=1,IF(E244="","",V231),N("T19"))</f>
        <v/>
      </c>
      <c r="W244" s="135" t="str">
        <f>IF(1=1,IF(OR(U244="",V244="",NOT(ISNUMBER(U244)),NOT(ISNUMBER(V244)),U244=0),"",V244/U244),N("U19"))</f>
        <v/>
      </c>
      <c r="X244" s="136" t="str">
        <f>IF(1=1,IF(OR(W244="",NOT(ISNUMBER(F244))),"",F244*W244*IFERROR(INDEX(D384:D428,MATCH(AE244,B384:B428,0)),1)),N("V7"))</f>
        <v/>
      </c>
      <c r="Y244" s="137" t="str">
        <f>IF(1=1,IF(F244="","",IF(G244="","",IFERROR(INDEX(E384:E428,MATCH(AE244,B384:B428,0)),G244&amp;""))),N("W6"))</f>
        <v/>
      </c>
      <c r="Z244" s="142" t="str">
        <f>IF(1=1,IF(X244="","",IF(AND(ISNUMBER(X244),X244&lt;1,Y244="kg"),MAX(1,ROUND(X244*1000,0)),IF(AND(ISNUMBER(X244),X244&lt;1,Y244="L"),MAX(1,ROUND(X244*100,0)),ROUND(X244,3)))),N("X19"))</f>
        <v/>
      </c>
      <c r="AA244" s="143" t="str">
        <f>IF(1=1,IF(X244="","",IF(AND(ISNUMBER(X244),X244&lt;1,Y244="kg"),"g",IF(AND(ISNUMBER(X244),X244&lt;1,Y244="L"),"cl",Y244))),N("Y19"))</f>
        <v/>
      </c>
      <c r="AB244" s="123" t="str">
        <f>IF(1=1,IF(E244="","",IF(F244="","A CONTROLER",IF(NOT(ISNUMBER(F244)),"TEXTE",IF(OR(W244="",W244&lt;=0),"COMMANDE COUVERTS INCOMPLETE",IF(G244="","UNITE MANQUANTE",IF(COUNTIF(B384:B428,AE244)=0,"UNITE A CONTROLER","OK")))))),N("Z6"))</f>
        <v/>
      </c>
      <c r="AD244" s="144" t="str">
        <f>IF(1=1,IF(E244="","",AD231),N("AB19"))</f>
        <v/>
      </c>
      <c r="AE244" s="125" t="str">
        <f>IF(1=1,IF(G244="","",UPPER(TRIM(SUBSTITUTE(SUBSTITUTE(G244&amp;"",CHAR(160)," ")," "," ")))),N("AC19"))</f>
        <v/>
      </c>
      <c r="AG244" s="5" t="s">
        <v>37</v>
      </c>
    </row>
    <row r="245" spans="1:33" ht="15.75" x14ac:dyDescent="0.25">
      <c r="A245" s="126" t="str">
        <f>IF(1=1,IF(E245="","",A231),N("A20"))</f>
        <v/>
      </c>
      <c r="B245" s="127" t="str">
        <f>IF(1=1,IF(E245="","",B231),N("B20"))</f>
        <v/>
      </c>
      <c r="C245" s="128"/>
      <c r="D245" s="129" t="str">
        <f>IF(ISBLANK(E245),"",LARGE(D231:D244,1)+1)</f>
        <v/>
      </c>
      <c r="E245" s="130"/>
      <c r="F245" s="131"/>
      <c r="G245" s="170"/>
      <c r="H245" s="105"/>
      <c r="I245" s="132" t="str">
        <f>IF(1=1,IF(E245="","",I231),N("H20"))</f>
        <v/>
      </c>
      <c r="J245" s="133" t="str">
        <f>IF(1=1,IF(E245="","",J231),N("I20"))</f>
        <v/>
      </c>
      <c r="K245" s="134" t="str">
        <f>IF(1=1,IF(E245="","",K231),N("J20"))</f>
        <v/>
      </c>
      <c r="L245" s="135" t="str">
        <f>IF(1=1,IF(OR(J245="",O245="",NOT(ISNUMBER(J245)),NOT(ISNUMBER(O245)),J245=0),"",O245/J245),N("L20"))</f>
        <v/>
      </c>
      <c r="M245" s="136" t="str">
        <f>IF(1=1,IF(OR(L245="",NOT(ISNUMBER(F245))),"",F245*L245*IFERROR(INDEX(D384:D428,MATCH(AE245,B384:B428,0)),1)),N("M13"))</f>
        <v/>
      </c>
      <c r="N245" s="137" t="str">
        <f>IF(1=1,IF(F245="","",IF(G245="","",IFERROR(INDEX(E384:E428,MATCH(AE245,B384:B428,0)),G245&amp;""))),N("N6"))</f>
        <v/>
      </c>
      <c r="O245" s="138" t="str">
        <f>IF(1=1,IF(E245="","",O231),N("K20"))</f>
        <v/>
      </c>
      <c r="P245" s="139" t="str">
        <f>IF(1=1,IF(M245="","",IF(AND(ISNUMBER(M245),M245&lt;1,N245="kg"),MAX(1,ROUND(M245*1000,0)),IF(AND(ISNUMBER(M245),M245&lt;1,N245="L"),MAX(1,ROUND(M245*100,0)),ROUND(M245,3)))),N("O20"))</f>
        <v/>
      </c>
      <c r="Q245" s="140" t="str">
        <f>IF(1=1,IF(M245="","",IF(AND(ISNUMBER(M245),M245&lt;1,N245="kg"),"g",IF(AND(ISNUMBER(M245),M245&lt;1,N245="L"),"cl",N245))),N("P20"))</f>
        <v/>
      </c>
      <c r="R245" s="161" t="str">
        <f>IF(1=1,IF(E245="","",IF(F245="","A CONTROLER",IF(NOT(ISNUMBER(F245)),"TEXTE",IF(OR(L245="",L245&lt;=0),"COMMANDE PRINCIPALE INCOMPLETE",IF(G245="","UNITE MANQUANTE",IF(COUNTIF(B384:B428,AE245)=0,"UNITE A CONTROLER","OK")))))),N("Q9"))</f>
        <v/>
      </c>
      <c r="S245" s="105"/>
      <c r="T245" s="141">
        <f t="shared" si="17"/>
        <v>0</v>
      </c>
      <c r="U245" s="133" t="str">
        <f>IF(1=1,IF(E245="","",U231),N("S20"))</f>
        <v/>
      </c>
      <c r="V245" s="133" t="str">
        <f>IF(1=1,IF(E245="","",V231),N("T20"))</f>
        <v/>
      </c>
      <c r="W245" s="135" t="str">
        <f>IF(1=1,IF(OR(U245="",V245="",NOT(ISNUMBER(U245)),NOT(ISNUMBER(V245)),U245=0),"",V245/U245),N("U20"))</f>
        <v/>
      </c>
      <c r="X245" s="136" t="str">
        <f>IF(1=1,IF(OR(W245="",NOT(ISNUMBER(F245))),"",F245*W245*IFERROR(INDEX(D384:D428,MATCH(AE245,B384:B428,0)),1)),N("V7"))</f>
        <v/>
      </c>
      <c r="Y245" s="137" t="str">
        <f>IF(1=1,IF(F245="","",IF(G245="","",IFERROR(INDEX(E384:E428,MATCH(AE245,B384:B428,0)),G245&amp;""))),N("W6"))</f>
        <v/>
      </c>
      <c r="Z245" s="142" t="str">
        <f>IF(1=1,IF(X245="","",IF(AND(ISNUMBER(X245),X245&lt;1,Y245="kg"),MAX(1,ROUND(X245*1000,0)),IF(AND(ISNUMBER(X245),X245&lt;1,Y245="L"),MAX(1,ROUND(X245*100,0)),ROUND(X245,3)))),N("X20"))</f>
        <v/>
      </c>
      <c r="AA245" s="143" t="str">
        <f>IF(1=1,IF(X245="","",IF(AND(ISNUMBER(X245),X245&lt;1,Y245="kg"),"g",IF(AND(ISNUMBER(X245),X245&lt;1,Y245="L"),"cl",Y245))),N("Y20"))</f>
        <v/>
      </c>
      <c r="AB245" s="123" t="str">
        <f>IF(1=1,IF(E245="","",IF(F245="","A CONTROLER",IF(NOT(ISNUMBER(F245)),"TEXTE",IF(OR(W245="",W245&lt;=0),"COMMANDE COUVERTS INCOMPLETE",IF(G245="","UNITE MANQUANTE",IF(COUNTIF(B384:B428,AE245)=0,"UNITE A CONTROLER","OK")))))),N("Z6"))</f>
        <v/>
      </c>
      <c r="AD245" s="144" t="str">
        <f>IF(1=1,IF(E245="","",AD231),N("AB20"))</f>
        <v/>
      </c>
      <c r="AE245" s="125" t="str">
        <f>IF(1=1,IF(G245="","",UPPER(TRIM(SUBSTITUTE(SUBSTITUTE(G245&amp;"",CHAR(160)," ")," "," ")))),N("AC20"))</f>
        <v/>
      </c>
      <c r="AG245" s="4" t="s">
        <v>38</v>
      </c>
    </row>
    <row r="246" spans="1:33" ht="15.75" x14ac:dyDescent="0.25">
      <c r="A246" s="126" t="str">
        <f>IF(1=1,IF(E246="","",A231),N("A21"))</f>
        <v/>
      </c>
      <c r="B246" s="127" t="str">
        <f>IF(1=1,IF(E246="","",B231),N("B21"))</f>
        <v/>
      </c>
      <c r="C246" s="128"/>
      <c r="D246" s="129" t="str">
        <f>IF(ISBLANK(E246),"",LARGE(D231:D245,1)+1)</f>
        <v/>
      </c>
      <c r="E246" s="130"/>
      <c r="F246" s="131"/>
      <c r="G246" s="170"/>
      <c r="H246" s="105"/>
      <c r="I246" s="132" t="str">
        <f>IF(1=1,IF(E246="","",I231),N("H21"))</f>
        <v/>
      </c>
      <c r="J246" s="133" t="str">
        <f>IF(1=1,IF(E246="","",J231),N("I21"))</f>
        <v/>
      </c>
      <c r="K246" s="134" t="str">
        <f>IF(1=1,IF(E246="","",K231),N("J21"))</f>
        <v/>
      </c>
      <c r="L246" s="135" t="str">
        <f>IF(1=1,IF(OR(J246="",O246="",NOT(ISNUMBER(J246)),NOT(ISNUMBER(O246)),J246=0),"",O246/J246),N("L21"))</f>
        <v/>
      </c>
      <c r="M246" s="136" t="str">
        <f>IF(1=1,IF(OR(L246="",NOT(ISNUMBER(F246))),"",F246*L246*IFERROR(INDEX(D384:D428,MATCH(AE246,B384:B428,0)),1)),N("M13"))</f>
        <v/>
      </c>
      <c r="N246" s="137" t="str">
        <f>IF(1=1,IF(F246="","",IF(G246="","",IFERROR(INDEX(E384:E428,MATCH(AE246,B384:B428,0)),G246&amp;""))),N("N6"))</f>
        <v/>
      </c>
      <c r="O246" s="138" t="str">
        <f>IF(1=1,IF(E246="","",O231),N("K21"))</f>
        <v/>
      </c>
      <c r="P246" s="139" t="str">
        <f>IF(1=1,IF(M246="","",IF(AND(ISNUMBER(M246),M246&lt;1,N246="kg"),MAX(1,ROUND(M246*1000,0)),IF(AND(ISNUMBER(M246),M246&lt;1,N246="L"),MAX(1,ROUND(M246*100,0)),ROUND(M246,3)))),N("O21"))</f>
        <v/>
      </c>
      <c r="Q246" s="140" t="str">
        <f>IF(1=1,IF(M246="","",IF(AND(ISNUMBER(M246),M246&lt;1,N246="kg"),"g",IF(AND(ISNUMBER(M246),M246&lt;1,N246="L"),"cl",N246))),N("P21"))</f>
        <v/>
      </c>
      <c r="R246" s="161" t="str">
        <f>IF(1=1,IF(E246="","",IF(F246="","A CONTROLER",IF(NOT(ISNUMBER(F246)),"TEXTE",IF(OR(L246="",L246&lt;=0),"COMMANDE PRINCIPALE INCOMPLETE",IF(G246="","UNITE MANQUANTE",IF(COUNTIF(B384:B428,AE246)=0,"UNITE A CONTROLER","OK")))))),N("Q9"))</f>
        <v/>
      </c>
      <c r="S246" s="105"/>
      <c r="T246" s="141">
        <f t="shared" si="17"/>
        <v>0</v>
      </c>
      <c r="U246" s="133" t="str">
        <f>IF(1=1,IF(E246="","",U231),N("S21"))</f>
        <v/>
      </c>
      <c r="V246" s="133" t="str">
        <f>IF(1=1,IF(E246="","",V231),N("T21"))</f>
        <v/>
      </c>
      <c r="W246" s="135" t="str">
        <f>IF(1=1,IF(OR(U246="",V246="",NOT(ISNUMBER(U246)),NOT(ISNUMBER(V246)),U246=0),"",V246/U246),N("U21"))</f>
        <v/>
      </c>
      <c r="X246" s="136" t="str">
        <f>IF(1=1,IF(OR(W246="",NOT(ISNUMBER(F246))),"",F246*W246*IFERROR(INDEX(D384:D428,MATCH(AE246,B384:B428,0)),1)),N("V7"))</f>
        <v/>
      </c>
      <c r="Y246" s="137" t="str">
        <f>IF(1=1,IF(F246="","",IF(G246="","",IFERROR(INDEX(E384:E428,MATCH(AE246,B384:B428,0)),G246&amp;""))),N("W6"))</f>
        <v/>
      </c>
      <c r="Z246" s="142" t="str">
        <f>IF(1=1,IF(X246="","",IF(AND(ISNUMBER(X246),X246&lt;1,Y246="kg"),MAX(1,ROUND(X246*1000,0)),IF(AND(ISNUMBER(X246),X246&lt;1,Y246="L"),MAX(1,ROUND(X246*100,0)),ROUND(X246,3)))),N("X21"))</f>
        <v/>
      </c>
      <c r="AA246" s="143" t="str">
        <f>IF(1=1,IF(X246="","",IF(AND(ISNUMBER(X246),X246&lt;1,Y246="kg"),"g",IF(AND(ISNUMBER(X246),X246&lt;1,Y246="L"),"cl",Y246))),N("Y21"))</f>
        <v/>
      </c>
      <c r="AB246" s="123" t="str">
        <f>IF(1=1,IF(E246="","",IF(F246="","A CONTROLER",IF(NOT(ISNUMBER(F246)),"TEXTE",IF(OR(W246="",W246&lt;=0),"COMMANDE COUVERTS INCOMPLETE",IF(G246="","UNITE MANQUANTE",IF(COUNTIF(B384:B428,AE246)=0,"UNITE A CONTROLER","OK")))))),N("Z6"))</f>
        <v/>
      </c>
      <c r="AD246" s="144" t="str">
        <f>IF(1=1,IF(E246="","",AD231),N("AB21"))</f>
        <v/>
      </c>
      <c r="AE246" s="125" t="str">
        <f>IF(1=1,IF(G246="","",UPPER(TRIM(SUBSTITUTE(SUBSTITUTE(G246&amp;"",CHAR(160)," ")," "," ")))),N("AC21"))</f>
        <v/>
      </c>
      <c r="AG246" s="4" t="s">
        <v>39</v>
      </c>
    </row>
    <row r="247" spans="1:33" ht="15.75" x14ac:dyDescent="0.25">
      <c r="A247" s="126" t="str">
        <f>IF(1=1,IF(E247="","",A231),N("A22"))</f>
        <v/>
      </c>
      <c r="B247" s="127" t="str">
        <f>IF(1=1,IF(E247="","",B231),N("B22"))</f>
        <v/>
      </c>
      <c r="C247" s="128"/>
      <c r="D247" s="129" t="str">
        <f>IF(ISBLANK(E247),"",LARGE(D231:D246,1)+1)</f>
        <v/>
      </c>
      <c r="E247" s="130"/>
      <c r="F247" s="131"/>
      <c r="G247" s="170"/>
      <c r="H247" s="105"/>
      <c r="I247" s="132" t="str">
        <f>IF(1=1,IF(E247="","",I231),N("H22"))</f>
        <v/>
      </c>
      <c r="J247" s="133" t="str">
        <f>IF(1=1,IF(E247="","",J231),N("I22"))</f>
        <v/>
      </c>
      <c r="K247" s="134" t="str">
        <f>IF(1=1,IF(E247="","",K231),N("J22"))</f>
        <v/>
      </c>
      <c r="L247" s="135" t="str">
        <f>IF(1=1,IF(OR(J247="",O247="",NOT(ISNUMBER(J247)),NOT(ISNUMBER(O247)),J247=0),"",O247/J247),N("L22"))</f>
        <v/>
      </c>
      <c r="M247" s="136" t="str">
        <f>IF(1=1,IF(OR(L247="",NOT(ISNUMBER(F247))),"",F247*L247*IFERROR(INDEX(D384:D428,MATCH(AE247,B384:B428,0)),1)),N("M13"))</f>
        <v/>
      </c>
      <c r="N247" s="137" t="str">
        <f>IF(1=1,IF(F247="","",IF(G247="","",IFERROR(INDEX(E384:E428,MATCH(AE247,B384:B428,0)),G247&amp;""))),N("N6"))</f>
        <v/>
      </c>
      <c r="O247" s="138" t="str">
        <f>IF(1=1,IF(E247="","",O231),N("K22"))</f>
        <v/>
      </c>
      <c r="P247" s="139" t="str">
        <f>IF(1=1,IF(M247="","",IF(AND(ISNUMBER(M247),M247&lt;1,N247="kg"),MAX(1,ROUND(M247*1000,0)),IF(AND(ISNUMBER(M247),M247&lt;1,N247="L"),MAX(1,ROUND(M247*100,0)),ROUND(M247,3)))),N("O22"))</f>
        <v/>
      </c>
      <c r="Q247" s="140" t="str">
        <f>IF(1=1,IF(M247="","",IF(AND(ISNUMBER(M247),M247&lt;1,N247="kg"),"g",IF(AND(ISNUMBER(M247),M247&lt;1,N247="L"),"cl",N247))),N("P22"))</f>
        <v/>
      </c>
      <c r="R247" s="161" t="str">
        <f>IF(1=1,IF(E247="","",IF(F247="","A CONTROLER",IF(NOT(ISNUMBER(F247)),"TEXTE",IF(OR(L247="",L247&lt;=0),"COMMANDE PRINCIPALE INCOMPLETE",IF(G247="","UNITE MANQUANTE",IF(COUNTIF(B384:B428,AE247)=0,"UNITE A CONTROLER","OK")))))),N("Q9"))</f>
        <v/>
      </c>
      <c r="S247" s="105"/>
      <c r="T247" s="141">
        <f t="shared" si="17"/>
        <v>0</v>
      </c>
      <c r="U247" s="133" t="str">
        <f>IF(1=1,IF(E247="","",U231),N("S22"))</f>
        <v/>
      </c>
      <c r="V247" s="133" t="str">
        <f>IF(1=1,IF(E247="","",V231),N("T22"))</f>
        <v/>
      </c>
      <c r="W247" s="135" t="str">
        <f>IF(1=1,IF(OR(U247="",V247="",NOT(ISNUMBER(U247)),NOT(ISNUMBER(V247)),U247=0),"",V247/U247),N("U22"))</f>
        <v/>
      </c>
      <c r="X247" s="136" t="str">
        <f>IF(1=1,IF(OR(W247="",NOT(ISNUMBER(F247))),"",F247*W247*IFERROR(INDEX(D384:D428,MATCH(AE247,B384:B428,0)),1)),N("V7"))</f>
        <v/>
      </c>
      <c r="Y247" s="137" t="str">
        <f>IF(1=1,IF(F247="","",IF(G247="","",IFERROR(INDEX(E384:E428,MATCH(AE247,B384:B428,0)),G247&amp;""))),N("W6"))</f>
        <v/>
      </c>
      <c r="Z247" s="142" t="str">
        <f>IF(1=1,IF(X247="","",IF(AND(ISNUMBER(X247),X247&lt;1,Y247="kg"),MAX(1,ROUND(X247*1000,0)),IF(AND(ISNUMBER(X247),X247&lt;1,Y247="L"),MAX(1,ROUND(X247*100,0)),ROUND(X247,3)))),N("X22"))</f>
        <v/>
      </c>
      <c r="AA247" s="143" t="str">
        <f>IF(1=1,IF(X247="","",IF(AND(ISNUMBER(X247),X247&lt;1,Y247="kg"),"g",IF(AND(ISNUMBER(X247),X247&lt;1,Y247="L"),"cl",Y247))),N("Y22"))</f>
        <v/>
      </c>
      <c r="AB247" s="123" t="str">
        <f>IF(1=1,IF(E247="","",IF(F247="","A CONTROLER",IF(NOT(ISNUMBER(F247)),"TEXTE",IF(OR(W247="",W247&lt;=0),"COMMANDE COUVERTS INCOMPLETE",IF(G247="","UNITE MANQUANTE",IF(COUNTIF(B384:B428,AE247)=0,"UNITE A CONTROLER","OK")))))),N("Z6"))</f>
        <v/>
      </c>
      <c r="AD247" s="144" t="str">
        <f>IF(1=1,IF(E247="","",AD231),N("AB22"))</f>
        <v/>
      </c>
      <c r="AE247" s="125" t="str">
        <f>IF(1=1,IF(G247="","",UPPER(TRIM(SUBSTITUTE(SUBSTITUTE(G247&amp;"",CHAR(160)," ")," "," ")))),N("AC22"))</f>
        <v/>
      </c>
      <c r="AG247" s="4" t="s">
        <v>40</v>
      </c>
    </row>
    <row r="248" spans="1:33" ht="15.75" x14ac:dyDescent="0.25">
      <c r="A248" s="126" t="str">
        <f>IF(1=1,IF(E248="","",A231),N("A23"))</f>
        <v/>
      </c>
      <c r="B248" s="127" t="str">
        <f>IF(1=1,IF(E248="","",B231),N("B23"))</f>
        <v/>
      </c>
      <c r="C248" s="128"/>
      <c r="D248" s="129" t="str">
        <f>IF(ISBLANK(E248),"",LARGE(D231:D247,1)+1)</f>
        <v/>
      </c>
      <c r="E248" s="130"/>
      <c r="F248" s="131"/>
      <c r="G248" s="170"/>
      <c r="H248" s="105"/>
      <c r="I248" s="132" t="str">
        <f>IF(1=1,IF(E248="","",I231),N("H23"))</f>
        <v/>
      </c>
      <c r="J248" s="133" t="str">
        <f>IF(1=1,IF(E248="","",J231),N("I23"))</f>
        <v/>
      </c>
      <c r="K248" s="134" t="str">
        <f>IF(1=1,IF(E248="","",K231),N("J23"))</f>
        <v/>
      </c>
      <c r="L248" s="135" t="str">
        <f>IF(1=1,IF(OR(J248="",O248="",NOT(ISNUMBER(J248)),NOT(ISNUMBER(O248)),J248=0),"",O248/J248),N("L23"))</f>
        <v/>
      </c>
      <c r="M248" s="136" t="str">
        <f>IF(1=1,IF(OR(L248="",NOT(ISNUMBER(F248))),"",F248*L248*IFERROR(INDEX(D384:D428,MATCH(AE248,B384:B428,0)),1)),N("M13"))</f>
        <v/>
      </c>
      <c r="N248" s="137" t="str">
        <f>IF(1=1,IF(F248="","",IF(G248="","",IFERROR(INDEX(E384:E428,MATCH(AE248,B384:B428,0)),G248&amp;""))),N("N6"))</f>
        <v/>
      </c>
      <c r="O248" s="138" t="str">
        <f>IF(1=1,IF(E248="","",O231),N("K23"))</f>
        <v/>
      </c>
      <c r="P248" s="139" t="str">
        <f>IF(1=1,IF(M248="","",IF(AND(ISNUMBER(M248),M248&lt;1,N248="kg"),MAX(1,ROUND(M248*1000,0)),IF(AND(ISNUMBER(M248),M248&lt;1,N248="L"),MAX(1,ROUND(M248*100,0)),ROUND(M248,3)))),N("O23"))</f>
        <v/>
      </c>
      <c r="Q248" s="140" t="str">
        <f>IF(1=1,IF(M248="","",IF(AND(ISNUMBER(M248),M248&lt;1,N248="kg"),"g",IF(AND(ISNUMBER(M248),M248&lt;1,N248="L"),"cl",N248))),N("P23"))</f>
        <v/>
      </c>
      <c r="R248" s="161" t="str">
        <f>IF(1=1,IF(E248="","",IF(F248="","A CONTROLER",IF(NOT(ISNUMBER(F248)),"TEXTE",IF(OR(L248="",L248&lt;=0),"COMMANDE PRINCIPALE INCOMPLETE",IF(G248="","UNITE MANQUANTE",IF(COUNTIF(B384:B428,AE248)=0,"UNITE A CONTROLER","OK")))))),N("Q9"))</f>
        <v/>
      </c>
      <c r="S248" s="105"/>
      <c r="T248" s="141">
        <f t="shared" si="17"/>
        <v>0</v>
      </c>
      <c r="U248" s="133" t="str">
        <f>IF(1=1,IF(E248="","",U231),N("S23"))</f>
        <v/>
      </c>
      <c r="V248" s="133" t="str">
        <f>IF(1=1,IF(E248="","",V231),N("T23"))</f>
        <v/>
      </c>
      <c r="W248" s="135" t="str">
        <f>IF(1=1,IF(OR(U248="",V248="",NOT(ISNUMBER(U248)),NOT(ISNUMBER(V248)),U248=0),"",V248/U248),N("U23"))</f>
        <v/>
      </c>
      <c r="X248" s="136" t="str">
        <f>IF(1=1,IF(OR(W248="",NOT(ISNUMBER(F248))),"",F248*W248*IFERROR(INDEX(D384:D428,MATCH(AE248,B384:B428,0)),1)),N("V7"))</f>
        <v/>
      </c>
      <c r="Y248" s="137" t="str">
        <f>IF(1=1,IF(F248="","",IF(G248="","",IFERROR(INDEX(E384:E428,MATCH(AE248,B384:B428,0)),G248&amp;""))),N("W6"))</f>
        <v/>
      </c>
      <c r="Z248" s="142" t="str">
        <f>IF(1=1,IF(X248="","",IF(AND(ISNUMBER(X248),X248&lt;1,Y248="kg"),MAX(1,ROUND(X248*1000,0)),IF(AND(ISNUMBER(X248),X248&lt;1,Y248="L"),MAX(1,ROUND(X248*100,0)),ROUND(X248,3)))),N("X23"))</f>
        <v/>
      </c>
      <c r="AA248" s="143" t="str">
        <f>IF(1=1,IF(X248="","",IF(AND(ISNUMBER(X248),X248&lt;1,Y248="kg"),"g",IF(AND(ISNUMBER(X248),X248&lt;1,Y248="L"),"cl",Y248))),N("Y23"))</f>
        <v/>
      </c>
      <c r="AB248" s="123" t="str">
        <f>IF(1=1,IF(E248="","",IF(F248="","A CONTROLER",IF(NOT(ISNUMBER(F248)),"TEXTE",IF(OR(W248="",W248&lt;=0),"COMMANDE COUVERTS INCOMPLETE",IF(G248="","UNITE MANQUANTE",IF(COUNTIF(B384:B428,AE248)=0,"UNITE A CONTROLER","OK")))))),N("Z6"))</f>
        <v/>
      </c>
      <c r="AD248" s="144" t="str">
        <f>IF(1=1,IF(E248="","",AD231),N("AB23"))</f>
        <v/>
      </c>
      <c r="AE248" s="125" t="str">
        <f>IF(1=1,IF(G248="","",UPPER(TRIM(SUBSTITUTE(SUBSTITUTE(G248&amp;"",CHAR(160)," ")," "," ")))),N("AC23"))</f>
        <v/>
      </c>
      <c r="AG248" s="4" t="s">
        <v>41</v>
      </c>
    </row>
    <row r="249" spans="1:33" ht="15.75" x14ac:dyDescent="0.25">
      <c r="A249" s="126" t="str">
        <f>IF(1=1,IF(E249="","",A231),N("A24"))</f>
        <v/>
      </c>
      <c r="B249" s="127" t="str">
        <f>IF(1=1,IF(E249="","",B231),N("B24"))</f>
        <v/>
      </c>
      <c r="C249" s="128"/>
      <c r="D249" s="129" t="str">
        <f>IF(ISBLANK(E249),"",LARGE(D231:D248,1)+1)</f>
        <v/>
      </c>
      <c r="E249" s="130"/>
      <c r="F249" s="131"/>
      <c r="G249" s="170"/>
      <c r="H249" s="105"/>
      <c r="I249" s="132" t="str">
        <f>IF(1=1,IF(E249="","",I231),N("H24"))</f>
        <v/>
      </c>
      <c r="J249" s="133" t="str">
        <f>IF(1=1,IF(E249="","",J231),N("I24"))</f>
        <v/>
      </c>
      <c r="K249" s="134" t="str">
        <f>IF(1=1,IF(E249="","",K231),N("J24"))</f>
        <v/>
      </c>
      <c r="L249" s="135" t="str">
        <f>IF(1=1,IF(OR(J249="",O249="",NOT(ISNUMBER(J249)),NOT(ISNUMBER(O249)),J249=0),"",O249/J249),N("L24"))</f>
        <v/>
      </c>
      <c r="M249" s="136" t="str">
        <f>IF(1=1,IF(OR(L249="",NOT(ISNUMBER(F249))),"",F249*L249*IFERROR(INDEX(D384:D428,MATCH(AE249,B384:B428,0)),1)),N("M13"))</f>
        <v/>
      </c>
      <c r="N249" s="137" t="str">
        <f>IF(1=1,IF(F249="","",IF(G249="","",IFERROR(INDEX(E384:E428,MATCH(AE249,B384:B428,0)),G249&amp;""))),N("N6"))</f>
        <v/>
      </c>
      <c r="O249" s="138" t="str">
        <f>IF(1=1,IF(E249="","",O231),N("K24"))</f>
        <v/>
      </c>
      <c r="P249" s="139" t="str">
        <f>IF(1=1,IF(M249="","",IF(AND(ISNUMBER(M249),M249&lt;1,N249="kg"),MAX(1,ROUND(M249*1000,0)),IF(AND(ISNUMBER(M249),M249&lt;1,N249="L"),MAX(1,ROUND(M249*100,0)),ROUND(M249,3)))),N("O24"))</f>
        <v/>
      </c>
      <c r="Q249" s="140" t="str">
        <f>IF(1=1,IF(M249="","",IF(AND(ISNUMBER(M249),M249&lt;1,N249="kg"),"g",IF(AND(ISNUMBER(M249),M249&lt;1,N249="L"),"cl",N249))),N("P24"))</f>
        <v/>
      </c>
      <c r="R249" s="161" t="str">
        <f>IF(1=1,IF(E249="","",IF(F249="","A CONTROLER",IF(NOT(ISNUMBER(F249)),"TEXTE",IF(OR(L249="",L249&lt;=0),"COMMANDE PRINCIPALE INCOMPLETE",IF(G249="","UNITE MANQUANTE",IF(COUNTIF(B384:B428,AE249)=0,"UNITE A CONTROLER","OK")))))),N("Q9"))</f>
        <v/>
      </c>
      <c r="S249" s="105"/>
      <c r="T249" s="141">
        <f t="shared" si="17"/>
        <v>0</v>
      </c>
      <c r="U249" s="133" t="str">
        <f>IF(1=1,IF(E249="","",U231),N("S24"))</f>
        <v/>
      </c>
      <c r="V249" s="133" t="str">
        <f>IF(1=1,IF(E249="","",V231),N("T24"))</f>
        <v/>
      </c>
      <c r="W249" s="135" t="str">
        <f>IF(1=1,IF(OR(U249="",V249="",NOT(ISNUMBER(U249)),NOT(ISNUMBER(V249)),U249=0),"",V249/U249),N("U24"))</f>
        <v/>
      </c>
      <c r="X249" s="136" t="str">
        <f>IF(1=1,IF(OR(W249="",NOT(ISNUMBER(F249))),"",F249*W249*IFERROR(INDEX(D384:D428,MATCH(AE249,B384:B428,0)),1)),N("V7"))</f>
        <v/>
      </c>
      <c r="Y249" s="137" t="str">
        <f>IF(1=1,IF(F249="","",IF(G249="","",IFERROR(INDEX(E384:E428,MATCH(AE249,B384:B428,0)),G249&amp;""))),N("W6"))</f>
        <v/>
      </c>
      <c r="Z249" s="142" t="str">
        <f>IF(1=1,IF(X249="","",IF(AND(ISNUMBER(X249),X249&lt;1,Y249="kg"),MAX(1,ROUND(X249*1000,0)),IF(AND(ISNUMBER(X249),X249&lt;1,Y249="L"),MAX(1,ROUND(X249*100,0)),ROUND(X249,3)))),N("X24"))</f>
        <v/>
      </c>
      <c r="AA249" s="143" t="str">
        <f>IF(1=1,IF(X249="","",IF(AND(ISNUMBER(X249),X249&lt;1,Y249="kg"),"g",IF(AND(ISNUMBER(X249),X249&lt;1,Y249="L"),"cl",Y249))),N("Y24"))</f>
        <v/>
      </c>
      <c r="AB249" s="123" t="str">
        <f>IF(1=1,IF(E249="","",IF(F249="","A CONTROLER",IF(NOT(ISNUMBER(F249)),"TEXTE",IF(OR(W249="",W249&lt;=0),"COMMANDE COUVERTS INCOMPLETE",IF(G249="","UNITE MANQUANTE",IF(COUNTIF(B384:B428,AE249)=0,"UNITE A CONTROLER","OK")))))),N("Z6"))</f>
        <v/>
      </c>
      <c r="AD249" s="144" t="str">
        <f>IF(1=1,IF(E249="","",AD231),N("AB24"))</f>
        <v/>
      </c>
      <c r="AE249" s="125" t="str">
        <f>IF(1=1,IF(G249="","",UPPER(TRIM(SUBSTITUTE(SUBSTITUTE(G249&amp;"",CHAR(160)," ")," "," ")))),N("AC24"))</f>
        <v/>
      </c>
      <c r="AG249" s="5" t="s">
        <v>42</v>
      </c>
    </row>
    <row r="250" spans="1:33" ht="15.75" x14ac:dyDescent="0.25">
      <c r="A250" s="126" t="str">
        <f>IF(1=1,IF(E250="","",A231),N("A25"))</f>
        <v/>
      </c>
      <c r="B250" s="127" t="str">
        <f>IF(1=1,IF(E250="","",B231),N("B25"))</f>
        <v/>
      </c>
      <c r="C250" s="128"/>
      <c r="D250" s="129" t="str">
        <f>IF(ISBLANK(E250),"",LARGE(D231:D249,1)+1)</f>
        <v/>
      </c>
      <c r="E250" s="130"/>
      <c r="F250" s="131"/>
      <c r="G250" s="170"/>
      <c r="H250" s="105"/>
      <c r="I250" s="132" t="str">
        <f>IF(1=1,IF(E250="","",I231),N("H25"))</f>
        <v/>
      </c>
      <c r="J250" s="133" t="str">
        <f>IF(1=1,IF(E250="","",J231),N("I25"))</f>
        <v/>
      </c>
      <c r="K250" s="134" t="str">
        <f>IF(1=1,IF(E250="","",K231),N("J25"))</f>
        <v/>
      </c>
      <c r="L250" s="135" t="str">
        <f>IF(1=1,IF(OR(J250="",O250="",NOT(ISNUMBER(J250)),NOT(ISNUMBER(O250)),J250=0),"",O250/J250),N("L25"))</f>
        <v/>
      </c>
      <c r="M250" s="136" t="str">
        <f>IF(1=1,IF(OR(L250="",NOT(ISNUMBER(F250))),"",F250*L250*IFERROR(INDEX(D384:D428,MATCH(AE250,B384:B428,0)),1)),N("M13"))</f>
        <v/>
      </c>
      <c r="N250" s="137" t="str">
        <f>IF(1=1,IF(F250="","",IF(G250="","",IFERROR(INDEX(E384:E428,MATCH(AE250,B384:B428,0)),G250&amp;""))),N("N6"))</f>
        <v/>
      </c>
      <c r="O250" s="138" t="str">
        <f>IF(1=1,IF(E250="","",O231),N("K25"))</f>
        <v/>
      </c>
      <c r="P250" s="139" t="str">
        <f>IF(1=1,IF(M250="","",IF(AND(ISNUMBER(M250),M250&lt;1,N250="kg"),MAX(1,ROUND(M250*1000,0)),IF(AND(ISNUMBER(M250),M250&lt;1,N250="L"),MAX(1,ROUND(M250*100,0)),ROUND(M250,3)))),N("O25"))</f>
        <v/>
      </c>
      <c r="Q250" s="140" t="str">
        <f>IF(1=1,IF(M250="","",IF(AND(ISNUMBER(M250),M250&lt;1,N250="kg"),"g",IF(AND(ISNUMBER(M250),M250&lt;1,N250="L"),"cl",N250))),N("P25"))</f>
        <v/>
      </c>
      <c r="R250" s="161" t="str">
        <f>IF(1=1,IF(E250="","",IF(F250="","A CONTROLER",IF(NOT(ISNUMBER(F250)),"TEXTE",IF(OR(L250="",L250&lt;=0),"COMMANDE PRINCIPALE INCOMPLETE",IF(G250="","UNITE MANQUANTE",IF(COUNTIF(B384:B428,AE250)=0,"UNITE A CONTROLER","OK")))))),N("Q9"))</f>
        <v/>
      </c>
      <c r="S250" s="105"/>
      <c r="T250" s="141">
        <f t="shared" si="17"/>
        <v>0</v>
      </c>
      <c r="U250" s="133" t="str">
        <f>IF(1=1,IF(E250="","",U231),N("S25"))</f>
        <v/>
      </c>
      <c r="V250" s="133" t="str">
        <f>IF(1=1,IF(E250="","",V231),N("T25"))</f>
        <v/>
      </c>
      <c r="W250" s="135" t="str">
        <f>IF(1=1,IF(OR(U250="",V250="",NOT(ISNUMBER(U250)),NOT(ISNUMBER(V250)),U250=0),"",V250/U250),N("U25"))</f>
        <v/>
      </c>
      <c r="X250" s="136" t="str">
        <f>IF(1=1,IF(OR(W250="",NOT(ISNUMBER(F250))),"",F250*W250*IFERROR(INDEX(D384:D428,MATCH(AE250,B384:B428,0)),1)),N("V7"))</f>
        <v/>
      </c>
      <c r="Y250" s="137" t="str">
        <f>IF(1=1,IF(F250="","",IF(G250="","",IFERROR(INDEX(E384:E428,MATCH(AE250,B384:B428,0)),G250&amp;""))),N("W6"))</f>
        <v/>
      </c>
      <c r="Z250" s="142" t="str">
        <f>IF(1=1,IF(X250="","",IF(AND(ISNUMBER(X250),X250&lt;1,Y250="kg"),MAX(1,ROUND(X250*1000,0)),IF(AND(ISNUMBER(X250),X250&lt;1,Y250="L"),MAX(1,ROUND(X250*100,0)),ROUND(X250,3)))),N("X25"))</f>
        <v/>
      </c>
      <c r="AA250" s="143" t="str">
        <f>IF(1=1,IF(X250="","",IF(AND(ISNUMBER(X250),X250&lt;1,Y250="kg"),"g",IF(AND(ISNUMBER(X250),X250&lt;1,Y250="L"),"cl",Y250))),N("Y25"))</f>
        <v/>
      </c>
      <c r="AB250" s="123" t="str">
        <f>IF(1=1,IF(E250="","",IF(F250="","A CONTROLER",IF(NOT(ISNUMBER(F250)),"TEXTE",IF(OR(W250="",W250&lt;=0),"COMMANDE COUVERTS INCOMPLETE",IF(G250="","UNITE MANQUANTE",IF(COUNTIF(B384:B428,AE250)=0,"UNITE A CONTROLER","OK")))))),N("Z6"))</f>
        <v/>
      </c>
      <c r="AD250" s="144" t="str">
        <f>IF(1=1,IF(E250="","",AD231),N("AB25"))</f>
        <v/>
      </c>
      <c r="AE250" s="125" t="str">
        <f>IF(1=1,IF(G250="","",UPPER(TRIM(SUBSTITUTE(SUBSTITUTE(G250&amp;"",CHAR(160)," ")," "," ")))),N("AC25"))</f>
        <v/>
      </c>
      <c r="AG250" s="5" t="s">
        <v>43</v>
      </c>
    </row>
    <row r="251" spans="1:33" ht="15.75" x14ac:dyDescent="0.25">
      <c r="A251" s="126" t="str">
        <f>IF(1=1,IF(E251="","",A231),N("A26"))</f>
        <v/>
      </c>
      <c r="B251" s="127" t="str">
        <f>IF(1=1,IF(E251="","",B231),N("B26"))</f>
        <v/>
      </c>
      <c r="C251" s="128"/>
      <c r="D251" s="129" t="str">
        <f>IF(ISBLANK(E251),"",LARGE(D231:D250,1)+1)</f>
        <v/>
      </c>
      <c r="E251" s="130"/>
      <c r="F251" s="131"/>
      <c r="G251" s="170"/>
      <c r="H251" s="105"/>
      <c r="I251" s="132" t="str">
        <f>IF(1=1,IF(E251="","",I231),N("H26"))</f>
        <v/>
      </c>
      <c r="J251" s="133" t="str">
        <f>IF(1=1,IF(E251="","",J231),N("I26"))</f>
        <v/>
      </c>
      <c r="K251" s="134" t="str">
        <f>IF(1=1,IF(E251="","",K231),N("J26"))</f>
        <v/>
      </c>
      <c r="L251" s="135" t="str">
        <f>IF(1=1,IF(OR(J251="",O251="",NOT(ISNUMBER(J251)),NOT(ISNUMBER(O251)),J251=0),"",O251/J251),N("L26"))</f>
        <v/>
      </c>
      <c r="M251" s="136" t="str">
        <f>IF(1=1,IF(OR(L251="",NOT(ISNUMBER(F251))),"",F251*L251*IFERROR(INDEX(D384:D428,MATCH(AE251,B384:B428,0)),1)),N("M13"))</f>
        <v/>
      </c>
      <c r="N251" s="137" t="str">
        <f>IF(1=1,IF(F251="","",IF(G251="","",IFERROR(INDEX(E384:E428,MATCH(AE251,B384:B428,0)),G251&amp;""))),N("N6"))</f>
        <v/>
      </c>
      <c r="O251" s="138" t="str">
        <f>IF(1=1,IF(E251="","",O231),N("K26"))</f>
        <v/>
      </c>
      <c r="P251" s="139" t="str">
        <f>IF(1=1,IF(M251="","",IF(AND(ISNUMBER(M251),M251&lt;1,N251="kg"),MAX(1,ROUND(M251*1000,0)),IF(AND(ISNUMBER(M251),M251&lt;1,N251="L"),MAX(1,ROUND(M251*100,0)),ROUND(M251,3)))),N("O26"))</f>
        <v/>
      </c>
      <c r="Q251" s="140" t="str">
        <f>IF(1=1,IF(M251="","",IF(AND(ISNUMBER(M251),M251&lt;1,N251="kg"),"g",IF(AND(ISNUMBER(M251),M251&lt;1,N251="L"),"cl",N251))),N("P26"))</f>
        <v/>
      </c>
      <c r="R251" s="161" t="str">
        <f>IF(1=1,IF(E251="","",IF(F251="","A CONTROLER",IF(NOT(ISNUMBER(F251)),"TEXTE",IF(OR(L251="",L251&lt;=0),"COMMANDE PRINCIPALE INCOMPLETE",IF(G251="","UNITE MANQUANTE",IF(COUNTIF(B384:B428,AE251)=0,"UNITE A CONTROLER","OK")))))),N("Q9"))</f>
        <v/>
      </c>
      <c r="S251" s="105"/>
      <c r="T251" s="141">
        <f t="shared" si="17"/>
        <v>0</v>
      </c>
      <c r="U251" s="133" t="str">
        <f>IF(1=1,IF(E251="","",U231),N("S26"))</f>
        <v/>
      </c>
      <c r="V251" s="133" t="str">
        <f>IF(1=1,IF(E251="","",V231),N("T26"))</f>
        <v/>
      </c>
      <c r="W251" s="135" t="str">
        <f>IF(1=1,IF(OR(U251="",V251="",NOT(ISNUMBER(U251)),NOT(ISNUMBER(V251)),U251=0),"",V251/U251),N("U26"))</f>
        <v/>
      </c>
      <c r="X251" s="136" t="str">
        <f>IF(1=1,IF(OR(W251="",NOT(ISNUMBER(F251))),"",F251*W251*IFERROR(INDEX(D384:D428,MATCH(AE251,B384:B428,0)),1)),N("V7"))</f>
        <v/>
      </c>
      <c r="Y251" s="137" t="str">
        <f>IF(1=1,IF(F251="","",IF(G251="","",IFERROR(INDEX(E384:E428,MATCH(AE251,B384:B428,0)),G251&amp;""))),N("W6"))</f>
        <v/>
      </c>
      <c r="Z251" s="142" t="str">
        <f>IF(1=1,IF(X251="","",IF(AND(ISNUMBER(X251),X251&lt;1,Y251="kg"),MAX(1,ROUND(X251*1000,0)),IF(AND(ISNUMBER(X251),X251&lt;1,Y251="L"),MAX(1,ROUND(X251*100,0)),ROUND(X251,3)))),N("X26"))</f>
        <v/>
      </c>
      <c r="AA251" s="143" t="str">
        <f>IF(1=1,IF(X251="","",IF(AND(ISNUMBER(X251),X251&lt;1,Y251="kg"),"g",IF(AND(ISNUMBER(X251),X251&lt;1,Y251="L"),"cl",Y251))),N("Y26"))</f>
        <v/>
      </c>
      <c r="AB251" s="123" t="str">
        <f>IF(1=1,IF(E251="","",IF(F251="","A CONTROLER",IF(NOT(ISNUMBER(F251)),"TEXTE",IF(OR(W251="",W251&lt;=0),"COMMANDE COUVERTS INCOMPLETE",IF(G251="","UNITE MANQUANTE",IF(COUNTIF(B384:B428,AE251)=0,"UNITE A CONTROLER","OK")))))),N("Z6"))</f>
        <v/>
      </c>
      <c r="AD251" s="144" t="str">
        <f>IF(1=1,IF(E251="","",AD231),N("AB26"))</f>
        <v/>
      </c>
      <c r="AE251" s="125" t="str">
        <f>IF(1=1,IF(G251="","",UPPER(TRIM(SUBSTITUTE(SUBSTITUTE(G251&amp;"",CHAR(160)," ")," "," ")))),N("AC26"))</f>
        <v/>
      </c>
      <c r="AG251" s="5" t="s">
        <v>44</v>
      </c>
    </row>
    <row r="252" spans="1:33" ht="15.75" x14ac:dyDescent="0.25">
      <c r="A252" s="126" t="str">
        <f>IF(1=1,IF(E252="","",A231),N("A27"))</f>
        <v/>
      </c>
      <c r="B252" s="127" t="str">
        <f>IF(1=1,IF(E252="","",B231),N("B27"))</f>
        <v/>
      </c>
      <c r="C252" s="128"/>
      <c r="D252" s="129" t="str">
        <f>IF(ISBLANK(E252),"",LARGE(D231:D251,1)+1)</f>
        <v/>
      </c>
      <c r="E252" s="130"/>
      <c r="F252" s="131"/>
      <c r="G252" s="170"/>
      <c r="H252" s="105"/>
      <c r="I252" s="132" t="str">
        <f>IF(1=1,IF(E252="","",I231),N("H27"))</f>
        <v/>
      </c>
      <c r="J252" s="133" t="str">
        <f>IF(1=1,IF(E252="","",J231),N("I27"))</f>
        <v/>
      </c>
      <c r="K252" s="134" t="str">
        <f>IF(1=1,IF(E252="","",K231),N("J27"))</f>
        <v/>
      </c>
      <c r="L252" s="135" t="str">
        <f>IF(1=1,IF(OR(J252="",O252="",NOT(ISNUMBER(J252)),NOT(ISNUMBER(O252)),J252=0),"",O252/J252),N("L27"))</f>
        <v/>
      </c>
      <c r="M252" s="136" t="str">
        <f>IF(1=1,IF(OR(L252="",NOT(ISNUMBER(F252))),"",F252*L252*IFERROR(INDEX(D384:D428,MATCH(AE252,B384:B428,0)),1)),N("M13"))</f>
        <v/>
      </c>
      <c r="N252" s="137" t="str">
        <f>IF(1=1,IF(F252="","",IF(G252="","",IFERROR(INDEX(E384:E428,MATCH(AE252,B384:B428,0)),G252&amp;""))),N("N6"))</f>
        <v/>
      </c>
      <c r="O252" s="138" t="str">
        <f>IF(1=1,IF(E252="","",O231),N("K27"))</f>
        <v/>
      </c>
      <c r="P252" s="139" t="str">
        <f>IF(1=1,IF(M252="","",IF(AND(ISNUMBER(M252),M252&lt;1,N252="kg"),MAX(1,ROUND(M252*1000,0)),IF(AND(ISNUMBER(M252),M252&lt;1,N252="L"),MAX(1,ROUND(M252*100,0)),ROUND(M252,3)))),N("O27"))</f>
        <v/>
      </c>
      <c r="Q252" s="140" t="str">
        <f>IF(1=1,IF(M252="","",IF(AND(ISNUMBER(M252),M252&lt;1,N252="kg"),"g",IF(AND(ISNUMBER(M252),M252&lt;1,N252="L"),"cl",N252))),N("P27"))</f>
        <v/>
      </c>
      <c r="R252" s="161" t="str">
        <f>IF(1=1,IF(E252="","",IF(F252="","A CONTROLER",IF(NOT(ISNUMBER(F252)),"TEXTE",IF(OR(L252="",L252&lt;=0),"COMMANDE PRINCIPALE INCOMPLETE",IF(G252="","UNITE MANQUANTE",IF(COUNTIF(B384:B428,AE252)=0,"UNITE A CONTROLER","OK")))))),N("Q9"))</f>
        <v/>
      </c>
      <c r="S252" s="105"/>
      <c r="T252" s="141">
        <f t="shared" si="17"/>
        <v>0</v>
      </c>
      <c r="U252" s="133" t="str">
        <f>IF(1=1,IF(E252="","",U231),N("S27"))</f>
        <v/>
      </c>
      <c r="V252" s="133" t="str">
        <f>IF(1=1,IF(E252="","",V231),N("T27"))</f>
        <v/>
      </c>
      <c r="W252" s="135" t="str">
        <f>IF(1=1,IF(OR(U252="",V252="",NOT(ISNUMBER(U252)),NOT(ISNUMBER(V252)),U252=0),"",V252/U252),N("U27"))</f>
        <v/>
      </c>
      <c r="X252" s="136" t="str">
        <f>IF(1=1,IF(OR(W252="",NOT(ISNUMBER(F252))),"",F252*W252*IFERROR(INDEX(D384:D428,MATCH(AE252,B384:B428,0)),1)),N("V7"))</f>
        <v/>
      </c>
      <c r="Y252" s="137" t="str">
        <f>IF(1=1,IF(F252="","",IF(G252="","",IFERROR(INDEX(E384:E428,MATCH(AE252,B384:B428,0)),G252&amp;""))),N("W6"))</f>
        <v/>
      </c>
      <c r="Z252" s="142" t="str">
        <f>IF(1=1,IF(X252="","",IF(AND(ISNUMBER(X252),X252&lt;1,Y252="kg"),MAX(1,ROUND(X252*1000,0)),IF(AND(ISNUMBER(X252),X252&lt;1,Y252="L"),MAX(1,ROUND(X252*100,0)),ROUND(X252,3)))),N("X27"))</f>
        <v/>
      </c>
      <c r="AA252" s="143" t="str">
        <f>IF(1=1,IF(X252="","",IF(AND(ISNUMBER(X252),X252&lt;1,Y252="kg"),"g",IF(AND(ISNUMBER(X252),X252&lt;1,Y252="L"),"cl",Y252))),N("Y27"))</f>
        <v/>
      </c>
      <c r="AB252" s="123" t="str">
        <f>IF(1=1,IF(E252="","",IF(F252="","A CONTROLER",IF(NOT(ISNUMBER(F252)),"TEXTE",IF(OR(W252="",W252&lt;=0),"COMMANDE COUVERTS INCOMPLETE",IF(G252="","UNITE MANQUANTE",IF(COUNTIF(B384:B428,AE252)=0,"UNITE A CONTROLER","OK")))))),N("Z6"))</f>
        <v/>
      </c>
      <c r="AD252" s="144" t="str">
        <f>IF(1=1,IF(E252="","",AD231),N("AB27"))</f>
        <v/>
      </c>
      <c r="AE252" s="125" t="str">
        <f>IF(1=1,IF(G252="","",UPPER(TRIM(SUBSTITUTE(SUBSTITUTE(G252&amp;"",CHAR(160)," ")," "," ")))),N("AC27"))</f>
        <v/>
      </c>
      <c r="AG252" s="5" t="s">
        <v>45</v>
      </c>
    </row>
    <row r="253" spans="1:33" ht="15.75" x14ac:dyDescent="0.25">
      <c r="A253" s="126" t="str">
        <f>IF(1=1,IF(E253="","",A231),N("A28"))</f>
        <v/>
      </c>
      <c r="B253" s="127" t="str">
        <f>IF(1=1,IF(E253="","",B231),N("B28"))</f>
        <v/>
      </c>
      <c r="C253" s="128"/>
      <c r="D253" s="129" t="str">
        <f>IF(ISBLANK(E253),"",LARGE(D231:D252,1)+1)</f>
        <v/>
      </c>
      <c r="E253" s="130"/>
      <c r="F253" s="131"/>
      <c r="G253" s="170"/>
      <c r="H253" s="105"/>
      <c r="I253" s="132" t="str">
        <f>IF(1=1,IF(E253="","",I231),N("H28"))</f>
        <v/>
      </c>
      <c r="J253" s="133" t="str">
        <f>IF(1=1,IF(E253="","",J231),N("I28"))</f>
        <v/>
      </c>
      <c r="K253" s="134" t="str">
        <f>IF(1=1,IF(E253="","",K231),N("J28"))</f>
        <v/>
      </c>
      <c r="L253" s="135" t="str">
        <f>IF(1=1,IF(OR(J253="",O253="",NOT(ISNUMBER(J253)),NOT(ISNUMBER(O253)),J253=0),"",O253/J253),N("L28"))</f>
        <v/>
      </c>
      <c r="M253" s="136" t="str">
        <f>IF(1=1,IF(OR(L253="",NOT(ISNUMBER(F253))),"",F253*L253*IFERROR(INDEX(D384:D428,MATCH(AE253,B384:B428,0)),1)),N("M13"))</f>
        <v/>
      </c>
      <c r="N253" s="137" t="str">
        <f>IF(1=1,IF(F253="","",IF(G253="","",IFERROR(INDEX(E384:E428,MATCH(AE253,B384:B428,0)),G253&amp;""))),N("N6"))</f>
        <v/>
      </c>
      <c r="O253" s="138" t="str">
        <f>IF(1=1,IF(E253="","",O231),N("K28"))</f>
        <v/>
      </c>
      <c r="P253" s="139" t="str">
        <f>IF(1=1,IF(M253="","",IF(AND(ISNUMBER(M253),M253&lt;1,N253="kg"),MAX(1,ROUND(M253*1000,0)),IF(AND(ISNUMBER(M253),M253&lt;1,N253="L"),MAX(1,ROUND(M253*100,0)),ROUND(M253,3)))),N("O28"))</f>
        <v/>
      </c>
      <c r="Q253" s="140" t="str">
        <f>IF(1=1,IF(M253="","",IF(AND(ISNUMBER(M253),M253&lt;1,N253="kg"),"g",IF(AND(ISNUMBER(M253),M253&lt;1,N253="L"),"cl",N253))),N("P28"))</f>
        <v/>
      </c>
      <c r="R253" s="161" t="str">
        <f>IF(1=1,IF(E253="","",IF(F253="","A CONTROLER",IF(NOT(ISNUMBER(F253)),"TEXTE",IF(OR(L253="",L253&lt;=0),"COMMANDE PRINCIPALE INCOMPLETE",IF(G253="","UNITE MANQUANTE",IF(COUNTIF(B384:B428,AE253)=0,"UNITE A CONTROLER","OK")))))),N("Q9"))</f>
        <v/>
      </c>
      <c r="S253" s="105"/>
      <c r="T253" s="141">
        <f t="shared" si="17"/>
        <v>0</v>
      </c>
      <c r="U253" s="133" t="str">
        <f>IF(1=1,IF(E253="","",U231),N("S28"))</f>
        <v/>
      </c>
      <c r="V253" s="133" t="str">
        <f>IF(1=1,IF(E253="","",V231),N("T28"))</f>
        <v/>
      </c>
      <c r="W253" s="135" t="str">
        <f>IF(1=1,IF(OR(U253="",V253="",NOT(ISNUMBER(U253)),NOT(ISNUMBER(V253)),U253=0),"",V253/U253),N("U28"))</f>
        <v/>
      </c>
      <c r="X253" s="136" t="str">
        <f>IF(1=1,IF(OR(W253="",NOT(ISNUMBER(F253))),"",F253*W253*IFERROR(INDEX(D384:D428,MATCH(AE253,B384:B428,0)),1)),N("V7"))</f>
        <v/>
      </c>
      <c r="Y253" s="137" t="str">
        <f>IF(1=1,IF(F253="","",IF(G253="","",IFERROR(INDEX(E384:E428,MATCH(AE253,B384:B428,0)),G253&amp;""))),N("W6"))</f>
        <v/>
      </c>
      <c r="Z253" s="142" t="str">
        <f>IF(1=1,IF(X253="","",IF(AND(ISNUMBER(X253),X253&lt;1,Y253="kg"),MAX(1,ROUND(X253*1000,0)),IF(AND(ISNUMBER(X253),X253&lt;1,Y253="L"),MAX(1,ROUND(X253*100,0)),ROUND(X253,3)))),N("X28"))</f>
        <v/>
      </c>
      <c r="AA253" s="143" t="str">
        <f>IF(1=1,IF(X253="","",IF(AND(ISNUMBER(X253),X253&lt;1,Y253="kg"),"g",IF(AND(ISNUMBER(X253),X253&lt;1,Y253="L"),"cl",Y253))),N("Y28"))</f>
        <v/>
      </c>
      <c r="AB253" s="123" t="str">
        <f>IF(1=1,IF(E253="","",IF(F253="","A CONTROLER",IF(NOT(ISNUMBER(F253)),"TEXTE",IF(OR(W253="",W253&lt;=0),"COMMANDE COUVERTS INCOMPLETE",IF(G253="","UNITE MANQUANTE",IF(COUNTIF(B384:B428,AE253)=0,"UNITE A CONTROLER","OK")))))),N("Z6"))</f>
        <v/>
      </c>
      <c r="AD253" s="144" t="str">
        <f>IF(1=1,IF(E253="","",AD231),N("AB28"))</f>
        <v/>
      </c>
      <c r="AE253" s="125" t="str">
        <f>IF(1=1,IF(G253="","",UPPER(TRIM(SUBSTITUTE(SUBSTITUTE(G253&amp;"",CHAR(160)," ")," "," ")))),N("AC28"))</f>
        <v/>
      </c>
      <c r="AG253" s="5" t="s">
        <v>46</v>
      </c>
    </row>
    <row r="254" spans="1:33" ht="15.75" x14ac:dyDescent="0.25">
      <c r="A254" s="126" t="str">
        <f>IF(1=1,IF(E254="","",A231),N("A29"))</f>
        <v/>
      </c>
      <c r="B254" s="127" t="str">
        <f>IF(1=1,IF(E254="","",B231),N("B29"))</f>
        <v/>
      </c>
      <c r="C254" s="128"/>
      <c r="D254" s="129" t="str">
        <f>IF(ISBLANK(E254),"",LARGE(D231:D253,1)+1)</f>
        <v/>
      </c>
      <c r="E254" s="130"/>
      <c r="F254" s="131"/>
      <c r="G254" s="170"/>
      <c r="H254" s="105"/>
      <c r="I254" s="132" t="str">
        <f>IF(1=1,IF(E254="","",I231),N("H29"))</f>
        <v/>
      </c>
      <c r="J254" s="133" t="str">
        <f>IF(1=1,IF(E254="","",J231),N("I29"))</f>
        <v/>
      </c>
      <c r="K254" s="134" t="str">
        <f>IF(1=1,IF(E254="","",K231),N("J29"))</f>
        <v/>
      </c>
      <c r="L254" s="135" t="str">
        <f>IF(1=1,IF(OR(J254="",O254="",NOT(ISNUMBER(J254)),NOT(ISNUMBER(O254)),J254=0),"",O254/J254),N("L29"))</f>
        <v/>
      </c>
      <c r="M254" s="136" t="str">
        <f>IF(1=1,IF(OR(L254="",NOT(ISNUMBER(F254))),"",F254*L254*IFERROR(INDEX(D384:D428,MATCH(AE254,B384:B428,0)),1)),N("M13"))</f>
        <v/>
      </c>
      <c r="N254" s="137" t="str">
        <f>IF(1=1,IF(F254="","",IF(G254="","",IFERROR(INDEX(E384:E428,MATCH(AE254,B384:B428,0)),G254&amp;""))),N("N6"))</f>
        <v/>
      </c>
      <c r="O254" s="138" t="str">
        <f>IF(1=1,IF(E254="","",O231),N("K29"))</f>
        <v/>
      </c>
      <c r="P254" s="139" t="str">
        <f>IF(1=1,IF(M254="","",IF(AND(ISNUMBER(M254),M254&lt;1,N254="kg"),MAX(1,ROUND(M254*1000,0)),IF(AND(ISNUMBER(M254),M254&lt;1,N254="L"),MAX(1,ROUND(M254*100,0)),ROUND(M254,3)))),N("O29"))</f>
        <v/>
      </c>
      <c r="Q254" s="140" t="str">
        <f>IF(1=1,IF(M254="","",IF(AND(ISNUMBER(M254),M254&lt;1,N254="kg"),"g",IF(AND(ISNUMBER(M254),M254&lt;1,N254="L"),"cl",N254))),N("P29"))</f>
        <v/>
      </c>
      <c r="R254" s="161" t="str">
        <f>IF(1=1,IF(E254="","",IF(F254="","A CONTROLER",IF(NOT(ISNUMBER(F254)),"TEXTE",IF(OR(L254="",L254&lt;=0),"COMMANDE PRINCIPALE INCOMPLETE",IF(G254="","UNITE MANQUANTE",IF(COUNTIF(B384:B428,AE254)=0,"UNITE A CONTROLER","OK")))))),N("Q9"))</f>
        <v/>
      </c>
      <c r="S254" s="105"/>
      <c r="T254" s="141">
        <f t="shared" si="17"/>
        <v>0</v>
      </c>
      <c r="U254" s="133" t="str">
        <f>IF(1=1,IF(E254="","",U231),N("S29"))</f>
        <v/>
      </c>
      <c r="V254" s="133" t="str">
        <f>IF(1=1,IF(E254="","",V231),N("T29"))</f>
        <v/>
      </c>
      <c r="W254" s="135" t="str">
        <f>IF(1=1,IF(OR(U254="",V254="",NOT(ISNUMBER(U254)),NOT(ISNUMBER(V254)),U254=0),"",V254/U254),N("U29"))</f>
        <v/>
      </c>
      <c r="X254" s="136" t="str">
        <f>IF(1=1,IF(OR(W254="",NOT(ISNUMBER(F254))),"",F254*W254*IFERROR(INDEX(D384:D428,MATCH(AE254,B384:B428,0)),1)),N("V7"))</f>
        <v/>
      </c>
      <c r="Y254" s="137" t="str">
        <f>IF(1=1,IF(F254="","",IF(G254="","",IFERROR(INDEX(E384:E428,MATCH(AE254,B384:B428,0)),G254&amp;""))),N("W6"))</f>
        <v/>
      </c>
      <c r="Z254" s="142" t="str">
        <f>IF(1=1,IF(X254="","",IF(AND(ISNUMBER(X254),X254&lt;1,Y254="kg"),MAX(1,ROUND(X254*1000,0)),IF(AND(ISNUMBER(X254),X254&lt;1,Y254="L"),MAX(1,ROUND(X254*100,0)),ROUND(X254,3)))),N("X29"))</f>
        <v/>
      </c>
      <c r="AA254" s="143" t="str">
        <f>IF(1=1,IF(X254="","",IF(AND(ISNUMBER(X254),X254&lt;1,Y254="kg"),"g",IF(AND(ISNUMBER(X254),X254&lt;1,Y254="L"),"cl",Y254))),N("Y29"))</f>
        <v/>
      </c>
      <c r="AB254" s="123" t="str">
        <f>IF(1=1,IF(E254="","",IF(F254="","A CONTROLER",IF(NOT(ISNUMBER(F254)),"TEXTE",IF(OR(W254="",W254&lt;=0),"COMMANDE COUVERTS INCOMPLETE",IF(G254="","UNITE MANQUANTE",IF(COUNTIF(B384:B428,AE254)=0,"UNITE A CONTROLER","OK")))))),N("Z6"))</f>
        <v/>
      </c>
      <c r="AD254" s="144" t="str">
        <f>IF(1=1,IF(E254="","",AD231),N("AB29"))</f>
        <v/>
      </c>
      <c r="AE254" s="125" t="str">
        <f>IF(1=1,IF(G254="","",UPPER(TRIM(SUBSTITUTE(SUBSTITUTE(G254&amp;"",CHAR(160)," ")," "," ")))),N("AC29"))</f>
        <v/>
      </c>
      <c r="AG254" s="5" t="s">
        <v>47</v>
      </c>
    </row>
    <row r="255" spans="1:33" ht="15.75" x14ac:dyDescent="0.25">
      <c r="A255" s="126" t="str">
        <f>IF(1=1,IF(E255="","",A231),N("A30"))</f>
        <v/>
      </c>
      <c r="B255" s="127" t="str">
        <f>IF(1=1,IF(E255="","",B231),N("B30"))</f>
        <v/>
      </c>
      <c r="C255" s="128"/>
      <c r="D255" s="129" t="str">
        <f>IF(ISBLANK(E255),"",LARGE(D231:D254,1)+1)</f>
        <v/>
      </c>
      <c r="E255" s="130"/>
      <c r="F255" s="131"/>
      <c r="G255" s="170"/>
      <c r="H255" s="105"/>
      <c r="I255" s="132" t="str">
        <f>IF(1=1,IF(E255="","",I231),N("H30"))</f>
        <v/>
      </c>
      <c r="J255" s="133" t="str">
        <f>IF(1=1,IF(E255="","",J231),N("I30"))</f>
        <v/>
      </c>
      <c r="K255" s="134" t="str">
        <f>IF(1=1,IF(E255="","",K231),N("J30"))</f>
        <v/>
      </c>
      <c r="L255" s="135" t="str">
        <f>IF(1=1,IF(OR(J255="",O255="",NOT(ISNUMBER(J255)),NOT(ISNUMBER(O255)),J255=0),"",O255/J255),N("L30"))</f>
        <v/>
      </c>
      <c r="M255" s="136" t="str">
        <f>IF(1=1,IF(OR(L255="",NOT(ISNUMBER(F255))),"",F255*L255*IFERROR(INDEX(D384:D428,MATCH(AE255,B384:B428,0)),1)),N("M13"))</f>
        <v/>
      </c>
      <c r="N255" s="137" t="str">
        <f>IF(1=1,IF(F255="","",IF(G255="","",IFERROR(INDEX(E384:E428,MATCH(AE255,B384:B428,0)),G255&amp;""))),N("N6"))</f>
        <v/>
      </c>
      <c r="O255" s="138" t="str">
        <f>IF(1=1,IF(E255="","",O231),N("K30"))</f>
        <v/>
      </c>
      <c r="P255" s="139" t="str">
        <f>IF(1=1,IF(M255="","",IF(AND(ISNUMBER(M255),M255&lt;1,N255="kg"),MAX(1,ROUND(M255*1000,0)),IF(AND(ISNUMBER(M255),M255&lt;1,N255="L"),MAX(1,ROUND(M255*100,0)),ROUND(M255,3)))),N("O30"))</f>
        <v/>
      </c>
      <c r="Q255" s="140" t="str">
        <f>IF(1=1,IF(M255="","",IF(AND(ISNUMBER(M255),M255&lt;1,N255="kg"),"g",IF(AND(ISNUMBER(M255),M255&lt;1,N255="L"),"cl",N255))),N("P30"))</f>
        <v/>
      </c>
      <c r="R255" s="161" t="str">
        <f>IF(1=1,IF(E255="","",IF(F255="","A CONTROLER",IF(NOT(ISNUMBER(F255)),"TEXTE",IF(OR(L255="",L255&lt;=0),"COMMANDE PRINCIPALE INCOMPLETE",IF(G255="","UNITE MANQUANTE",IF(COUNTIF(B384:B428,AE255)=0,"UNITE A CONTROLER","OK")))))),N("Q9"))</f>
        <v/>
      </c>
      <c r="S255" s="105"/>
      <c r="T255" s="141">
        <f t="shared" si="17"/>
        <v>0</v>
      </c>
      <c r="U255" s="133" t="str">
        <f>IF(1=1,IF(E255="","",U231),N("S30"))</f>
        <v/>
      </c>
      <c r="V255" s="133" t="str">
        <f>IF(1=1,IF(E255="","",V231),N("T30"))</f>
        <v/>
      </c>
      <c r="W255" s="135" t="str">
        <f>IF(1=1,IF(OR(U255="",V255="",NOT(ISNUMBER(U255)),NOT(ISNUMBER(V255)),U255=0),"",V255/U255),N("U30"))</f>
        <v/>
      </c>
      <c r="X255" s="136" t="str">
        <f>IF(1=1,IF(OR(W255="",NOT(ISNUMBER(F255))),"",F255*W255*IFERROR(INDEX(D384:D428,MATCH(AE255,B384:B428,0)),1)),N("V7"))</f>
        <v/>
      </c>
      <c r="Y255" s="137" t="str">
        <f>IF(1=1,IF(F255="","",IF(G255="","",IFERROR(INDEX(E384:E428,MATCH(AE255,B384:B428,0)),G255&amp;""))),N("W6"))</f>
        <v/>
      </c>
      <c r="Z255" s="142" t="str">
        <f>IF(1=1,IF(X255="","",IF(AND(ISNUMBER(X255),X255&lt;1,Y255="kg"),MAX(1,ROUND(X255*1000,0)),IF(AND(ISNUMBER(X255),X255&lt;1,Y255="L"),MAX(1,ROUND(X255*100,0)),ROUND(X255,3)))),N("X30"))</f>
        <v/>
      </c>
      <c r="AA255" s="143" t="str">
        <f>IF(1=1,IF(X255="","",IF(AND(ISNUMBER(X255),X255&lt;1,Y255="kg"),"g",IF(AND(ISNUMBER(X255),X255&lt;1,Y255="L"),"cl",Y255))),N("Y30"))</f>
        <v/>
      </c>
      <c r="AB255" s="123" t="str">
        <f>IF(1=1,IF(E255="","",IF(F255="","A CONTROLER",IF(NOT(ISNUMBER(F255)),"TEXTE",IF(OR(W255="",W255&lt;=0),"COMMANDE COUVERTS INCOMPLETE",IF(G255="","UNITE MANQUANTE",IF(COUNTIF(B384:B428,AE255)=0,"UNITE A CONTROLER","OK")))))),N("Z6"))</f>
        <v/>
      </c>
      <c r="AD255" s="144" t="str">
        <f>IF(1=1,IF(E255="","",AD231),N("AB30"))</f>
        <v/>
      </c>
      <c r="AE255" s="125" t="str">
        <f>IF(1=1,IF(G255="","",UPPER(TRIM(SUBSTITUTE(SUBSTITUTE(G255&amp;"",CHAR(160)," ")," "," ")))),N("AC30"))</f>
        <v/>
      </c>
      <c r="AG255" s="5" t="s">
        <v>48</v>
      </c>
    </row>
    <row r="256" spans="1:33" ht="15.75" x14ac:dyDescent="0.25">
      <c r="A256" s="126" t="str">
        <f>IF(1=1,IF(E256="","",A231),N("A31"))</f>
        <v/>
      </c>
      <c r="B256" s="127" t="str">
        <f>IF(1=1,IF(E256="","",B231),N("B31"))</f>
        <v/>
      </c>
      <c r="C256" s="128"/>
      <c r="D256" s="129" t="str">
        <f>IF(ISBLANK(E256),"",LARGE(D231:D255,1)+1)</f>
        <v/>
      </c>
      <c r="E256" s="130"/>
      <c r="F256" s="131"/>
      <c r="G256" s="170"/>
      <c r="H256" s="105"/>
      <c r="I256" s="132" t="str">
        <f>IF(1=1,IF(E256="","",I231),N("H31"))</f>
        <v/>
      </c>
      <c r="J256" s="133" t="str">
        <f>IF(1=1,IF(E256="","",J231),N("I31"))</f>
        <v/>
      </c>
      <c r="K256" s="134" t="str">
        <f>IF(1=1,IF(E256="","",K231),N("J31"))</f>
        <v/>
      </c>
      <c r="L256" s="135" t="str">
        <f>IF(1=1,IF(OR(J256="",O256="",NOT(ISNUMBER(J256)),NOT(ISNUMBER(O256)),J256=0),"",O256/J256),N("L31"))</f>
        <v/>
      </c>
      <c r="M256" s="136" t="str">
        <f>IF(1=1,IF(OR(L256="",NOT(ISNUMBER(F256))),"",F256*L256*IFERROR(INDEX(D384:D428,MATCH(AE256,B384:B428,0)),1)),N("M13"))</f>
        <v/>
      </c>
      <c r="N256" s="137" t="str">
        <f>IF(1=1,IF(F256="","",IF(G256="","",IFERROR(INDEX(E384:E428,MATCH(AE256,B384:B428,0)),G256&amp;""))),N("N6"))</f>
        <v/>
      </c>
      <c r="O256" s="138" t="str">
        <f>IF(1=1,IF(E256="","",O231),N("K31"))</f>
        <v/>
      </c>
      <c r="P256" s="139" t="str">
        <f>IF(1=1,IF(M256="","",IF(AND(ISNUMBER(M256),M256&lt;1,N256="kg"),MAX(1,ROUND(M256*1000,0)),IF(AND(ISNUMBER(M256),M256&lt;1,N256="L"),MAX(1,ROUND(M256*100,0)),ROUND(M256,3)))),N("O31"))</f>
        <v/>
      </c>
      <c r="Q256" s="140" t="str">
        <f>IF(1=1,IF(M256="","",IF(AND(ISNUMBER(M256),M256&lt;1,N256="kg"),"g",IF(AND(ISNUMBER(M256),M256&lt;1,N256="L"),"cl",N256))),N("P31"))</f>
        <v/>
      </c>
      <c r="R256" s="161" t="str">
        <f>IF(1=1,IF(E256="","",IF(F256="","A CONTROLER",IF(NOT(ISNUMBER(F256)),"TEXTE",IF(OR(L256="",L256&lt;=0),"COMMANDE PRINCIPALE INCOMPLETE",IF(G256="","UNITE MANQUANTE",IF(COUNTIF(B384:B428,AE256)=0,"UNITE A CONTROLER","OK")))))),N("Q9"))</f>
        <v/>
      </c>
      <c r="S256" s="105"/>
      <c r="T256" s="141">
        <f t="shared" si="17"/>
        <v>0</v>
      </c>
      <c r="U256" s="133" t="str">
        <f>IF(1=1,IF(E256="","",U231),N("S31"))</f>
        <v/>
      </c>
      <c r="V256" s="133" t="str">
        <f>IF(1=1,IF(E256="","",V231),N("T31"))</f>
        <v/>
      </c>
      <c r="W256" s="135" t="str">
        <f>IF(1=1,IF(OR(U256="",V256="",NOT(ISNUMBER(U256)),NOT(ISNUMBER(V256)),U256=0),"",V256/U256),N("U31"))</f>
        <v/>
      </c>
      <c r="X256" s="136" t="str">
        <f>IF(1=1,IF(OR(W256="",NOT(ISNUMBER(F256))),"",F256*W256*IFERROR(INDEX(D384:D428,MATCH(AE256,B384:B428,0)),1)),N("V7"))</f>
        <v/>
      </c>
      <c r="Y256" s="137" t="str">
        <f>IF(1=1,IF(F256="","",IF(G256="","",IFERROR(INDEX(E384:E428,MATCH(AE256,B384:B428,0)),G256&amp;""))),N("W6"))</f>
        <v/>
      </c>
      <c r="Z256" s="142" t="str">
        <f>IF(1=1,IF(X256="","",IF(AND(ISNUMBER(X256),X256&lt;1,Y256="kg"),MAX(1,ROUND(X256*1000,0)),IF(AND(ISNUMBER(X256),X256&lt;1,Y256="L"),MAX(1,ROUND(X256*100,0)),ROUND(X256,3)))),N("X31"))</f>
        <v/>
      </c>
      <c r="AA256" s="143" t="str">
        <f>IF(1=1,IF(X256="","",IF(AND(ISNUMBER(X256),X256&lt;1,Y256="kg"),"g",IF(AND(ISNUMBER(X256),X256&lt;1,Y256="L"),"cl",Y256))),N("Y31"))</f>
        <v/>
      </c>
      <c r="AB256" s="123" t="str">
        <f>IF(1=1,IF(E256="","",IF(F256="","A CONTROLER",IF(NOT(ISNUMBER(F256)),"TEXTE",IF(OR(W256="",W256&lt;=0),"COMMANDE COUVERTS INCOMPLETE",IF(G256="","UNITE MANQUANTE",IF(COUNTIF(B384:B428,AE256)=0,"UNITE A CONTROLER","OK")))))),N("Z6"))</f>
        <v/>
      </c>
      <c r="AD256" s="144" t="str">
        <f>IF(1=1,IF(E256="","",AD231),N("AB31"))</f>
        <v/>
      </c>
      <c r="AE256" s="125" t="str">
        <f>IF(1=1,IF(G256="","",UPPER(TRIM(SUBSTITUTE(SUBSTITUTE(G256&amp;"",CHAR(160)," ")," "," ")))),N("AC31"))</f>
        <v/>
      </c>
      <c r="AG256" s="5" t="s">
        <v>49</v>
      </c>
    </row>
    <row r="257" spans="1:33" ht="15.75" x14ac:dyDescent="0.25">
      <c r="A257" s="126" t="str">
        <f>IF(1=1,IF(E257="","",A231),N("A32"))</f>
        <v/>
      </c>
      <c r="B257" s="127" t="str">
        <f>IF(1=1,IF(E257="","",B231),N("B32"))</f>
        <v/>
      </c>
      <c r="C257" s="128"/>
      <c r="D257" s="129" t="str">
        <f>IF(ISBLANK(E257),"",LARGE(D231:D256,1)+1)</f>
        <v/>
      </c>
      <c r="E257" s="130"/>
      <c r="F257" s="131"/>
      <c r="G257" s="170"/>
      <c r="H257" s="105"/>
      <c r="I257" s="132" t="str">
        <f>IF(1=1,IF(E257="","",I231),N("H32"))</f>
        <v/>
      </c>
      <c r="J257" s="133" t="str">
        <f>IF(1=1,IF(E257="","",J231),N("I32"))</f>
        <v/>
      </c>
      <c r="K257" s="134" t="str">
        <f>IF(1=1,IF(E257="","",K231),N("J32"))</f>
        <v/>
      </c>
      <c r="L257" s="135" t="str">
        <f>IF(1=1,IF(OR(J257="",O257="",NOT(ISNUMBER(J257)),NOT(ISNUMBER(O257)),J257=0),"",O257/J257),N("L32"))</f>
        <v/>
      </c>
      <c r="M257" s="136" t="str">
        <f>IF(1=1,IF(OR(L257="",NOT(ISNUMBER(F257))),"",F257*L257*IFERROR(INDEX(D384:D428,MATCH(AE257,B384:B428,0)),1)),N("M13"))</f>
        <v/>
      </c>
      <c r="N257" s="137" t="str">
        <f>IF(1=1,IF(F257="","",IF(G257="","",IFERROR(INDEX(E384:E428,MATCH(AE257,B384:B428,0)),G257&amp;""))),N("N6"))</f>
        <v/>
      </c>
      <c r="O257" s="138" t="str">
        <f>IF(1=1,IF(E257="","",O231),N("K32"))</f>
        <v/>
      </c>
      <c r="P257" s="139" t="str">
        <f>IF(1=1,IF(M257="","",IF(AND(ISNUMBER(M257),M257&lt;1,N257="kg"),MAX(1,ROUND(M257*1000,0)),IF(AND(ISNUMBER(M257),M257&lt;1,N257="L"),MAX(1,ROUND(M257*100,0)),ROUND(M257,3)))),N("O32"))</f>
        <v/>
      </c>
      <c r="Q257" s="140" t="str">
        <f>IF(1=1,IF(M257="","",IF(AND(ISNUMBER(M257),M257&lt;1,N257="kg"),"g",IF(AND(ISNUMBER(M257),M257&lt;1,N257="L"),"cl",N257))),N("P32"))</f>
        <v/>
      </c>
      <c r="R257" s="161" t="str">
        <f>IF(1=1,IF(E257="","",IF(F257="","A CONTROLER",IF(NOT(ISNUMBER(F257)),"TEXTE",IF(OR(L257="",L257&lt;=0),"COMMANDE PRINCIPALE INCOMPLETE",IF(G257="","UNITE MANQUANTE",IF(COUNTIF(B384:B428,AE257)=0,"UNITE A CONTROLER","OK")))))),N("Q9"))</f>
        <v/>
      </c>
      <c r="S257" s="105"/>
      <c r="T257" s="141">
        <f t="shared" si="17"/>
        <v>0</v>
      </c>
      <c r="U257" s="133" t="str">
        <f>IF(1=1,IF(E257="","",U231),N("S32"))</f>
        <v/>
      </c>
      <c r="V257" s="133" t="str">
        <f>IF(1=1,IF(E257="","",V231),N("T32"))</f>
        <v/>
      </c>
      <c r="W257" s="135" t="str">
        <f>IF(1=1,IF(OR(U257="",V257="",NOT(ISNUMBER(U257)),NOT(ISNUMBER(V257)),U257=0),"",V257/U257),N("U32"))</f>
        <v/>
      </c>
      <c r="X257" s="136" t="str">
        <f>IF(1=1,IF(OR(W257="",NOT(ISNUMBER(F257))),"",F257*W257*IFERROR(INDEX(D384:D428,MATCH(AE257,B384:B428,0)),1)),N("V7"))</f>
        <v/>
      </c>
      <c r="Y257" s="137" t="str">
        <f>IF(1=1,IF(F257="","",IF(G257="","",IFERROR(INDEX(E384:E428,MATCH(AE257,B384:B428,0)),G257&amp;""))),N("W6"))</f>
        <v/>
      </c>
      <c r="Z257" s="142" t="str">
        <f>IF(1=1,IF(X257="","",IF(AND(ISNUMBER(X257),X257&lt;1,Y257="kg"),MAX(1,ROUND(X257*1000,0)),IF(AND(ISNUMBER(X257),X257&lt;1,Y257="L"),MAX(1,ROUND(X257*100,0)),ROUND(X257,3)))),N("X32"))</f>
        <v/>
      </c>
      <c r="AA257" s="143" t="str">
        <f>IF(1=1,IF(X257="","",IF(AND(ISNUMBER(X257),X257&lt;1,Y257="kg"),"g",IF(AND(ISNUMBER(X257),X257&lt;1,Y257="L"),"cl",Y257))),N("Y32"))</f>
        <v/>
      </c>
      <c r="AB257" s="123" t="str">
        <f>IF(1=1,IF(E257="","",IF(F257="","A CONTROLER",IF(NOT(ISNUMBER(F257)),"TEXTE",IF(OR(W257="",W257&lt;=0),"COMMANDE COUVERTS INCOMPLETE",IF(G257="","UNITE MANQUANTE",IF(COUNTIF(B384:B428,AE257)=0,"UNITE A CONTROLER","OK")))))),N("Z6"))</f>
        <v/>
      </c>
      <c r="AD257" s="144" t="str">
        <f>IF(1=1,IF(E257="","",AD231),N("AB32"))</f>
        <v/>
      </c>
      <c r="AE257" s="125" t="str">
        <f>IF(1=1,IF(G257="","",UPPER(TRIM(SUBSTITUTE(SUBSTITUTE(G257&amp;"",CHAR(160)," ")," "," ")))),N("AC32"))</f>
        <v/>
      </c>
      <c r="AG257" s="5" t="s">
        <v>50</v>
      </c>
    </row>
    <row r="258" spans="1:33" ht="15.75" x14ac:dyDescent="0.25">
      <c r="A258" s="126" t="str">
        <f>IF(1=1,IF(E258="","",A231),N("A33"))</f>
        <v/>
      </c>
      <c r="B258" s="127" t="str">
        <f>IF(1=1,IF(E258="","",B231),N("B33"))</f>
        <v/>
      </c>
      <c r="C258" s="128"/>
      <c r="D258" s="129" t="str">
        <f>IF(ISBLANK(E258),"",LARGE(D231:D257,1)+1)</f>
        <v/>
      </c>
      <c r="E258" s="130"/>
      <c r="F258" s="131"/>
      <c r="G258" s="170"/>
      <c r="H258" s="105"/>
      <c r="I258" s="132" t="str">
        <f>IF(1=1,IF(E258="","",I231),N("H33"))</f>
        <v/>
      </c>
      <c r="J258" s="133" t="str">
        <f>IF(1=1,IF(E258="","",J231),N("I33"))</f>
        <v/>
      </c>
      <c r="K258" s="134" t="str">
        <f>IF(1=1,IF(E258="","",K231),N("J33"))</f>
        <v/>
      </c>
      <c r="L258" s="135" t="str">
        <f>IF(1=1,IF(OR(J258="",O258="",NOT(ISNUMBER(J258)),NOT(ISNUMBER(O258)),J258=0),"",O258/J258),N("L33"))</f>
        <v/>
      </c>
      <c r="M258" s="136" t="str">
        <f>IF(1=1,IF(OR(L258="",NOT(ISNUMBER(F258))),"",F258*L258*IFERROR(INDEX(D384:D428,MATCH(AE258,B384:B428,0)),1)),N("M13"))</f>
        <v/>
      </c>
      <c r="N258" s="137" t="str">
        <f>IF(1=1,IF(F258="","",IF(G258="","",IFERROR(INDEX(E384:E428,MATCH(AE258,B384:B428,0)),G258&amp;""))),N("N6"))</f>
        <v/>
      </c>
      <c r="O258" s="138" t="str">
        <f>IF(1=1,IF(E258="","",O231),N("K33"))</f>
        <v/>
      </c>
      <c r="P258" s="139" t="str">
        <f>IF(1=1,IF(M258="","",IF(AND(ISNUMBER(M258),M258&lt;1,N258="kg"),MAX(1,ROUND(M258*1000,0)),IF(AND(ISNUMBER(M258),M258&lt;1,N258="L"),MAX(1,ROUND(M258*100,0)),ROUND(M258,3)))),N("O33"))</f>
        <v/>
      </c>
      <c r="Q258" s="140" t="str">
        <f>IF(1=1,IF(M258="","",IF(AND(ISNUMBER(M258),M258&lt;1,N258="kg"),"g",IF(AND(ISNUMBER(M258),M258&lt;1,N258="L"),"cl",N258))),N("P33"))</f>
        <v/>
      </c>
      <c r="R258" s="161" t="str">
        <f>IF(1=1,IF(E258="","",IF(F258="","A CONTROLER",IF(NOT(ISNUMBER(F258)),"TEXTE",IF(OR(L258="",L258&lt;=0),"COMMANDE PRINCIPALE INCOMPLETE",IF(G258="","UNITE MANQUANTE",IF(COUNTIF(B384:B428,AE258)=0,"UNITE A CONTROLER","OK")))))),N("Q9"))</f>
        <v/>
      </c>
      <c r="S258" s="105"/>
      <c r="T258" s="141">
        <f t="shared" si="17"/>
        <v>0</v>
      </c>
      <c r="U258" s="133" t="str">
        <f>IF(1=1,IF(E258="","",U231),N("S33"))</f>
        <v/>
      </c>
      <c r="V258" s="133" t="str">
        <f>IF(1=1,IF(E258="","",V231),N("T33"))</f>
        <v/>
      </c>
      <c r="W258" s="135" t="str">
        <f>IF(1=1,IF(OR(U258="",V258="",NOT(ISNUMBER(U258)),NOT(ISNUMBER(V258)),U258=0),"",V258/U258),N("U33"))</f>
        <v/>
      </c>
      <c r="X258" s="136" t="str">
        <f>IF(1=1,IF(OR(W258="",NOT(ISNUMBER(F258))),"",F258*W258*IFERROR(INDEX(D384:D428,MATCH(AE258,B384:B428,0)),1)),N("V7"))</f>
        <v/>
      </c>
      <c r="Y258" s="137" t="str">
        <f>IF(1=1,IF(F258="","",IF(G258="","",IFERROR(INDEX(E384:E428,MATCH(AE258,B384:B428,0)),G258&amp;""))),N("W6"))</f>
        <v/>
      </c>
      <c r="Z258" s="142" t="str">
        <f>IF(1=1,IF(X258="","",IF(AND(ISNUMBER(X258),X258&lt;1,Y258="kg"),MAX(1,ROUND(X258*1000,0)),IF(AND(ISNUMBER(X258),X258&lt;1,Y258="L"),MAX(1,ROUND(X258*100,0)),ROUND(X258,3)))),N("X33"))</f>
        <v/>
      </c>
      <c r="AA258" s="143" t="str">
        <f>IF(1=1,IF(X258="","",IF(AND(ISNUMBER(X258),X258&lt;1,Y258="kg"),"g",IF(AND(ISNUMBER(X258),X258&lt;1,Y258="L"),"cl",Y258))),N("Y33"))</f>
        <v/>
      </c>
      <c r="AB258" s="123" t="str">
        <f>IF(1=1,IF(E258="","",IF(F258="","A CONTROLER",IF(NOT(ISNUMBER(F258)),"TEXTE",IF(OR(W258="",W258&lt;=0),"COMMANDE COUVERTS INCOMPLETE",IF(G258="","UNITE MANQUANTE",IF(COUNTIF(B384:B428,AE258)=0,"UNITE A CONTROLER","OK")))))),N("Z6"))</f>
        <v/>
      </c>
      <c r="AD258" s="144" t="str">
        <f>IF(1=1,IF(E258="","",AD231),N("AB33"))</f>
        <v/>
      </c>
      <c r="AE258" s="125" t="str">
        <f>IF(1=1,IF(G258="","",UPPER(TRIM(SUBSTITUTE(SUBSTITUTE(G258&amp;"",CHAR(160)," ")," "," ")))),N("AC33"))</f>
        <v/>
      </c>
      <c r="AG258" s="244" t="s">
        <v>51</v>
      </c>
    </row>
    <row r="259" spans="1:33" ht="15.75" x14ac:dyDescent="0.25">
      <c r="A259" s="126" t="str">
        <f>IF(1=1,IF(E259="","",A231),N("A34"))</f>
        <v/>
      </c>
      <c r="B259" s="127" t="str">
        <f>IF(1=1,IF(E259="","",B231),N("B34"))</f>
        <v/>
      </c>
      <c r="C259" s="128"/>
      <c r="D259" s="129" t="str">
        <f>IF(ISBLANK(E259),"",LARGE(D231:D258,1)+1)</f>
        <v/>
      </c>
      <c r="E259" s="130"/>
      <c r="F259" s="131"/>
      <c r="G259" s="170"/>
      <c r="H259" s="105"/>
      <c r="I259" s="132" t="str">
        <f>IF(1=1,IF(E259="","",I231),N("H34"))</f>
        <v/>
      </c>
      <c r="J259" s="133" t="str">
        <f>IF(1=1,IF(E259="","",J231),N("I34"))</f>
        <v/>
      </c>
      <c r="K259" s="134" t="str">
        <f>IF(1=1,IF(E259="","",K231),N("J34"))</f>
        <v/>
      </c>
      <c r="L259" s="135" t="str">
        <f>IF(1=1,IF(OR(J259="",O259="",NOT(ISNUMBER(J259)),NOT(ISNUMBER(O259)),J259=0),"",O259/J259),N("L34"))</f>
        <v/>
      </c>
      <c r="M259" s="136" t="str">
        <f>IF(1=1,IF(OR(L259="",NOT(ISNUMBER(F259))),"",F259*L259*IFERROR(INDEX(D384:D428,MATCH(AE259,B384:B428,0)),1)),N("M13"))</f>
        <v/>
      </c>
      <c r="N259" s="137" t="str">
        <f>IF(1=1,IF(F259="","",IF(G259="","",IFERROR(INDEX(E384:E428,MATCH(AE259,B384:B428,0)),G259&amp;""))),N("N6"))</f>
        <v/>
      </c>
      <c r="O259" s="138" t="str">
        <f>IF(1=1,IF(E259="","",O231),N("K34"))</f>
        <v/>
      </c>
      <c r="P259" s="139" t="str">
        <f>IF(1=1,IF(M259="","",IF(AND(ISNUMBER(M259),M259&lt;1,N259="kg"),MAX(1,ROUND(M259*1000,0)),IF(AND(ISNUMBER(M259),M259&lt;1,N259="L"),MAX(1,ROUND(M259*100,0)),ROUND(M259,3)))),N("O34"))</f>
        <v/>
      </c>
      <c r="Q259" s="140" t="str">
        <f>IF(1=1,IF(M259="","",IF(AND(ISNUMBER(M259),M259&lt;1,N259="kg"),"g",IF(AND(ISNUMBER(M259),M259&lt;1,N259="L"),"cl",N259))),N("P34"))</f>
        <v/>
      </c>
      <c r="R259" s="161" t="str">
        <f>IF(1=1,IF(E259="","",IF(F259="","A CONTROLER",IF(NOT(ISNUMBER(F259)),"TEXTE",IF(OR(L259="",L259&lt;=0),"COMMANDE PRINCIPALE INCOMPLETE",IF(G259="","UNITE MANQUANTE",IF(COUNTIF(B384:B428,AE259)=0,"UNITE A CONTROLER","OK")))))),N("Q9"))</f>
        <v/>
      </c>
      <c r="S259" s="105"/>
      <c r="T259" s="141">
        <f t="shared" si="17"/>
        <v>0</v>
      </c>
      <c r="U259" s="133" t="str">
        <f>IF(1=1,IF(E259="","",U231),N("S34"))</f>
        <v/>
      </c>
      <c r="V259" s="133" t="str">
        <f>IF(1=1,IF(E259="","",V231),N("T34"))</f>
        <v/>
      </c>
      <c r="W259" s="135" t="str">
        <f>IF(1=1,IF(OR(U259="",V259="",NOT(ISNUMBER(U259)),NOT(ISNUMBER(V259)),U259=0),"",V259/U259),N("U34"))</f>
        <v/>
      </c>
      <c r="X259" s="136" t="str">
        <f>IF(1=1,IF(OR(W259="",NOT(ISNUMBER(F259))),"",F259*W259*IFERROR(INDEX(D384:D428,MATCH(AE259,B384:B428,0)),1)),N("V7"))</f>
        <v/>
      </c>
      <c r="Y259" s="137" t="str">
        <f>IF(1=1,IF(F259="","",IF(G259="","",IFERROR(INDEX(E384:E428,MATCH(AE259,B384:B428,0)),G259&amp;""))),N("W6"))</f>
        <v/>
      </c>
      <c r="Z259" s="142" t="str">
        <f>IF(1=1,IF(X259="","",IF(AND(ISNUMBER(X259),X259&lt;1,Y259="kg"),MAX(1,ROUND(X259*1000,0)),IF(AND(ISNUMBER(X259),X259&lt;1,Y259="L"),MAX(1,ROUND(X259*100,0)),ROUND(X259,3)))),N("X34"))</f>
        <v/>
      </c>
      <c r="AA259" s="143" t="str">
        <f>IF(1=1,IF(X259="","",IF(AND(ISNUMBER(X259),X259&lt;1,Y259="kg"),"g",IF(AND(ISNUMBER(X259),X259&lt;1,Y259="L"),"cl",Y259))),N("Y34"))</f>
        <v/>
      </c>
      <c r="AB259" s="123" t="str">
        <f>IF(1=1,IF(E259="","",IF(F259="","A CONTROLER",IF(NOT(ISNUMBER(F259)),"TEXTE",IF(OR(W259="",W259&lt;=0),"COMMANDE COUVERTS INCOMPLETE",IF(G259="","UNITE MANQUANTE",IF(COUNTIF(B384:B428,AE259)=0,"UNITE A CONTROLER","OK")))))),N("Z6"))</f>
        <v/>
      </c>
      <c r="AD259" s="144" t="str">
        <f>IF(1=1,IF(E259="","",AD231),N("AB34"))</f>
        <v/>
      </c>
      <c r="AE259" s="125" t="str">
        <f>IF(1=1,IF(G259="","",UPPER(TRIM(SUBSTITUTE(SUBSTITUTE(G259&amp;"",CHAR(160)," ")," "," ")))),N("AC34"))</f>
        <v/>
      </c>
      <c r="AG259" s="244" t="s">
        <v>54</v>
      </c>
    </row>
    <row r="260" spans="1:33" ht="24" customHeight="1" x14ac:dyDescent="0.25">
      <c r="A260" s="126" t="str">
        <f>IF(1=1,IF(E260="","",A231),N("A35"))</f>
        <v/>
      </c>
      <c r="B260" s="127" t="str">
        <f>IF(1=1,IF(E260="","",B231),N("B35"))</f>
        <v/>
      </c>
      <c r="C260" s="128"/>
      <c r="D260" s="129" t="str">
        <f>IF(ISBLANK(E260),"",LARGE(D231:D259,1)+1)</f>
        <v/>
      </c>
      <c r="E260" s="130"/>
      <c r="F260" s="131"/>
      <c r="G260" s="170"/>
      <c r="H260" s="105"/>
      <c r="I260" s="132" t="str">
        <f>IF(1=1,IF(E260="","",I231),N("H35"))</f>
        <v/>
      </c>
      <c r="J260" s="133" t="str">
        <f>IF(1=1,IF(E260="","",J231),N("I35"))</f>
        <v/>
      </c>
      <c r="K260" s="134" t="str">
        <f>IF(1=1,IF(E260="","",K231),N("J35"))</f>
        <v/>
      </c>
      <c r="L260" s="135" t="str">
        <f>IF(1=1,IF(OR(J260="",O260="",NOT(ISNUMBER(J260)),NOT(ISNUMBER(O260)),J260=0),"",O260/J260),N("L35"))</f>
        <v/>
      </c>
      <c r="M260" s="136" t="str">
        <f>IF(1=1,IF(OR(L260="",NOT(ISNUMBER(F260))),"",F260*L260*IFERROR(INDEX(D384:D428,MATCH(AE260,B384:B428,0)),1)),N("M13"))</f>
        <v/>
      </c>
      <c r="N260" s="137" t="str">
        <f>IF(1=1,IF(F260="","",IF(G260="","",IFERROR(INDEX(E384:E428,MATCH(AE260,B384:B428,0)),G260&amp;""))),N("N6"))</f>
        <v/>
      </c>
      <c r="O260" s="138" t="str">
        <f>IF(1=1,IF(E260="","",O231),N("K35"))</f>
        <v/>
      </c>
      <c r="P260" s="139" t="str">
        <f>IF(1=1,IF(M260="","",IF(AND(ISNUMBER(M260),M260&lt;1,N260="kg"),MAX(1,ROUND(M260*1000,0)),IF(AND(ISNUMBER(M260),M260&lt;1,N260="L"),MAX(1,ROUND(M260*100,0)),ROUND(M260,3)))),N("O35"))</f>
        <v/>
      </c>
      <c r="Q260" s="140" t="str">
        <f>IF(1=1,IF(M260="","",IF(AND(ISNUMBER(M260),M260&lt;1,N260="kg"),"g",IF(AND(ISNUMBER(M260),M260&lt;1,N260="L"),"cl",N260))),N("P35"))</f>
        <v/>
      </c>
      <c r="R260" s="161" t="str">
        <f>IF(1=1,IF(E260="","",IF(F260="","A CONTROLER",IF(NOT(ISNUMBER(F260)),"TEXTE",IF(OR(L260="",L260&lt;=0),"COMMANDE PRINCIPALE INCOMPLETE",IF(G260="","UNITE MANQUANTE",IF(COUNTIF(B384:B428,AE260)=0,"UNITE A CONTROLER","OK")))))),N("Q9"))</f>
        <v/>
      </c>
      <c r="S260" s="105"/>
      <c r="T260" s="141">
        <f t="shared" si="17"/>
        <v>0</v>
      </c>
      <c r="U260" s="133" t="str">
        <f>IF(1=1,IF(E260="","",U231),N("S35"))</f>
        <v/>
      </c>
      <c r="V260" s="133" t="str">
        <f>IF(1=1,IF(E260="","",V231),N("T35"))</f>
        <v/>
      </c>
      <c r="W260" s="135" t="str">
        <f>IF(1=1,IF(OR(U260="",V260="",NOT(ISNUMBER(U260)),NOT(ISNUMBER(V260)),U260=0),"",V260/U260),N("U35"))</f>
        <v/>
      </c>
      <c r="X260" s="136" t="str">
        <f>IF(1=1,IF(OR(W260="",NOT(ISNUMBER(F260))),"",F260*W260*IFERROR(INDEX(D384:D428,MATCH(AE260,B384:B428,0)),1)),N("V7"))</f>
        <v/>
      </c>
      <c r="Y260" s="137" t="str">
        <f>IF(1=1,IF(F260="","",IF(G260="","",IFERROR(INDEX(E384:E428,MATCH(AE260,B384:B428,0)),G260&amp;""))),N("W6"))</f>
        <v/>
      </c>
      <c r="Z260" s="142" t="str">
        <f>IF(1=1,IF(X260="","",IF(AND(ISNUMBER(X260),X260&lt;1,Y260="kg"),MAX(1,ROUND(X260*1000,0)),IF(AND(ISNUMBER(X260),X260&lt;1,Y260="L"),MAX(1,ROUND(X260*100,0)),ROUND(X260,3)))),N("X35"))</f>
        <v/>
      </c>
      <c r="AA260" s="143" t="str">
        <f>IF(1=1,IF(X260="","",IF(AND(ISNUMBER(X260),X260&lt;1,Y260="kg"),"g",IF(AND(ISNUMBER(X260),X260&lt;1,Y260="L"),"cl",Y260))),N("Y35"))</f>
        <v/>
      </c>
      <c r="AB260" s="123" t="str">
        <f>IF(1=1,IF(E260="","",IF(F260="","A CONTROLER",IF(NOT(ISNUMBER(F260)),"TEXTE",IF(OR(W260="",W260&lt;=0),"COMMANDE COUVERTS INCOMPLETE",IF(G260="","UNITE MANQUANTE",IF(COUNTIF(B384:B428,AE260)=0,"UNITE A CONTROLER","OK")))))),N("Z6"))</f>
        <v/>
      </c>
      <c r="AD260" s="144" t="str">
        <f>IF(1=1,IF(E260="","",AD231),N("AB35"))</f>
        <v/>
      </c>
      <c r="AE260" s="125" t="str">
        <f>IF(1=1,IF(G260="","",UPPER(TRIM(SUBSTITUTE(SUBSTITUTE(G260&amp;"",CHAR(160)," ")," "," ")))),N("AC35"))</f>
        <v/>
      </c>
      <c r="AG260" s="244" t="s">
        <v>56</v>
      </c>
    </row>
    <row r="261" spans="1:33" ht="15.75" x14ac:dyDescent="0.25">
      <c r="A261" s="126" t="str">
        <f>IF(1=1,IF(E261="","",A231),N("A36"))</f>
        <v/>
      </c>
      <c r="B261" s="127" t="str">
        <f>IF(1=1,IF(E261="","",B231),N("B36"))</f>
        <v/>
      </c>
      <c r="C261" s="128"/>
      <c r="D261" s="129" t="str">
        <f>IF(ISBLANK(E261),"",LARGE(D231:D260,1)+1)</f>
        <v/>
      </c>
      <c r="E261" s="130"/>
      <c r="F261" s="131"/>
      <c r="G261" s="170"/>
      <c r="H261" s="105"/>
      <c r="I261" s="132" t="str">
        <f>IF(1=1,IF(E261="","",I231),N("H36"))</f>
        <v/>
      </c>
      <c r="J261" s="133" t="str">
        <f>IF(1=1,IF(E261="","",J231),N("I36"))</f>
        <v/>
      </c>
      <c r="K261" s="134" t="str">
        <f>IF(1=1,IF(E261="","",K231),N("J36"))</f>
        <v/>
      </c>
      <c r="L261" s="135" t="str">
        <f>IF(1=1,IF(OR(J261="",O261="",NOT(ISNUMBER(J261)),NOT(ISNUMBER(O261)),J261=0),"",O261/J261),N("L36"))</f>
        <v/>
      </c>
      <c r="M261" s="136" t="str">
        <f>IF(1=1,IF(OR(L261="",NOT(ISNUMBER(F261))),"",F261*L261*IFERROR(INDEX(D384:D428,MATCH(AE261,B384:B428,0)),1)),N("M13"))</f>
        <v/>
      </c>
      <c r="N261" s="137" t="str">
        <f>IF(1=1,IF(F261="","",IF(G261="","",IFERROR(INDEX(E384:E428,MATCH(AE261,B384:B428,0)),G261&amp;""))),N("N6"))</f>
        <v/>
      </c>
      <c r="O261" s="138" t="str">
        <f>IF(1=1,IF(E261="","",O231),N("K36"))</f>
        <v/>
      </c>
      <c r="P261" s="139" t="str">
        <f>IF(1=1,IF(M261="","",IF(AND(ISNUMBER(M261),M261&lt;1,N261="kg"),MAX(1,ROUND(M261*1000,0)),IF(AND(ISNUMBER(M261),M261&lt;1,N261="L"),MAX(1,ROUND(M261*100,0)),ROUND(M261,3)))),N("O36"))</f>
        <v/>
      </c>
      <c r="Q261" s="140" t="str">
        <f>IF(1=1,IF(M261="","",IF(AND(ISNUMBER(M261),M261&lt;1,N261="kg"),"g",IF(AND(ISNUMBER(M261),M261&lt;1,N261="L"),"cl",N261))),N("P36"))</f>
        <v/>
      </c>
      <c r="R261" s="161" t="str">
        <f>IF(1=1,IF(E261="","",IF(F261="","A CONTROLER",IF(NOT(ISNUMBER(F261)),"TEXTE",IF(OR(L261="",L261&lt;=0),"COMMANDE PRINCIPALE INCOMPLETE",IF(G261="","UNITE MANQUANTE",IF(COUNTIF(B384:B428,AE261)=0,"UNITE A CONTROLER","OK")))))),N("Q9"))</f>
        <v/>
      </c>
      <c r="S261" s="105"/>
      <c r="T261" s="141">
        <f t="shared" si="17"/>
        <v>0</v>
      </c>
      <c r="U261" s="133" t="str">
        <f>IF(1=1,IF(E261="","",U231),N("S36"))</f>
        <v/>
      </c>
      <c r="V261" s="133" t="str">
        <f>IF(1=1,IF(E261="","",V231),N("T36"))</f>
        <v/>
      </c>
      <c r="W261" s="135" t="str">
        <f>IF(1=1,IF(OR(U261="",V261="",NOT(ISNUMBER(U261)),NOT(ISNUMBER(V261)),U261=0),"",V261/U261),N("U36"))</f>
        <v/>
      </c>
      <c r="X261" s="136" t="str">
        <f>IF(1=1,IF(OR(W261="",NOT(ISNUMBER(F261))),"",F261*W261*IFERROR(INDEX(D384:D428,MATCH(AE261,B384:B428,0)),1)),N("V7"))</f>
        <v/>
      </c>
      <c r="Y261" s="137" t="str">
        <f>IF(1=1,IF(F261="","",IF(G261="","",IFERROR(INDEX(E384:E428,MATCH(AE261,B384:B428,0)),G261&amp;""))),N("W6"))</f>
        <v/>
      </c>
      <c r="Z261" s="142" t="str">
        <f>IF(1=1,IF(X261="","",IF(AND(ISNUMBER(X261),X261&lt;1,Y261="kg"),MAX(1,ROUND(X261*1000,0)),IF(AND(ISNUMBER(X261),X261&lt;1,Y261="L"),MAX(1,ROUND(X261*100,0)),ROUND(X261,3)))),N("X36"))</f>
        <v/>
      </c>
      <c r="AA261" s="143" t="str">
        <f>IF(1=1,IF(X261="","",IF(AND(ISNUMBER(X261),X261&lt;1,Y261="kg"),"g",IF(AND(ISNUMBER(X261),X261&lt;1,Y261="L"),"cl",Y261))),N("Y36"))</f>
        <v/>
      </c>
      <c r="AB261" s="123" t="str">
        <f>IF(1=1,IF(E261="","",IF(F261="","A CONTROLER",IF(NOT(ISNUMBER(F261)),"TEXTE",IF(OR(W261="",W261&lt;=0),"COMMANDE COUVERTS INCOMPLETE",IF(G261="","UNITE MANQUANTE",IF(COUNTIF(B384:B428,AE261)=0,"UNITE A CONTROLER","OK")))))),N("Z6"))</f>
        <v/>
      </c>
      <c r="AD261" s="144" t="str">
        <f>IF(1=1,IF(E261="","",AD231),N("AB36"))</f>
        <v/>
      </c>
      <c r="AE261" s="125" t="str">
        <f>IF(1=1,IF(G261="","",UPPER(TRIM(SUBSTITUTE(SUBSTITUTE(G261&amp;"",CHAR(160)," ")," "," ")))),N("AC36"))</f>
        <v/>
      </c>
      <c r="AG261" s="244" t="s">
        <v>58</v>
      </c>
    </row>
    <row r="262" spans="1:33" ht="15.75" x14ac:dyDescent="0.25">
      <c r="A262" s="126" t="str">
        <f>IF(1=1,IF(E262="","",A231),N("A37"))</f>
        <v/>
      </c>
      <c r="B262" s="127" t="str">
        <f>IF(1=1,IF(E262="","",B231),N("B37"))</f>
        <v/>
      </c>
      <c r="C262" s="128"/>
      <c r="D262" s="129" t="str">
        <f>IF(ISBLANK(E262),"",LARGE(D231:D261,1)+1)</f>
        <v/>
      </c>
      <c r="E262" s="130"/>
      <c r="F262" s="131"/>
      <c r="G262" s="170"/>
      <c r="H262" s="105"/>
      <c r="I262" s="132" t="str">
        <f>IF(1=1,IF(E262="","",I231),N("H37"))</f>
        <v/>
      </c>
      <c r="J262" s="133" t="str">
        <f>IF(1=1,IF(E262="","",J231),N("I37"))</f>
        <v/>
      </c>
      <c r="K262" s="134" t="str">
        <f>IF(1=1,IF(E262="","",K231),N("J37"))</f>
        <v/>
      </c>
      <c r="L262" s="135" t="str">
        <f>IF(1=1,IF(OR(J262="",O262="",NOT(ISNUMBER(J262)),NOT(ISNUMBER(O262)),J262=0),"",O262/J262),N("L37"))</f>
        <v/>
      </c>
      <c r="M262" s="136" t="str">
        <f>IF(1=1,IF(OR(L262="",NOT(ISNUMBER(F262))),"",F262*L262*IFERROR(INDEX(D384:D428,MATCH(AE262,B384:B428,0)),1)),N("M13"))</f>
        <v/>
      </c>
      <c r="N262" s="137" t="str">
        <f>IF(1=1,IF(F262="","",IF(G262="","",IFERROR(INDEX(E384:E428,MATCH(AE262,B384:B428,0)),G262&amp;""))),N("N6"))</f>
        <v/>
      </c>
      <c r="O262" s="138" t="str">
        <f>IF(1=1,IF(E262="","",O231),N("K37"))</f>
        <v/>
      </c>
      <c r="P262" s="139" t="str">
        <f>IF(1=1,IF(M262="","",IF(AND(ISNUMBER(M262),M262&lt;1,N262="kg"),MAX(1,ROUND(M262*1000,0)),IF(AND(ISNUMBER(M262),M262&lt;1,N262="L"),MAX(1,ROUND(M262*100,0)),ROUND(M262,3)))),N("O37"))</f>
        <v/>
      </c>
      <c r="Q262" s="140" t="str">
        <f>IF(1=1,IF(M262="","",IF(AND(ISNUMBER(M262),M262&lt;1,N262="kg"),"g",IF(AND(ISNUMBER(M262),M262&lt;1,N262="L"),"cl",N262))),N("P37"))</f>
        <v/>
      </c>
      <c r="R262" s="161" t="str">
        <f>IF(1=1,IF(E262="","",IF(F262="","A CONTROLER",IF(NOT(ISNUMBER(F262)),"TEXTE",IF(OR(L262="",L262&lt;=0),"COMMANDE PRINCIPALE INCOMPLETE",IF(G262="","UNITE MANQUANTE",IF(COUNTIF(B384:B428,AE262)=0,"UNITE A CONTROLER","OK")))))),N("Q9"))</f>
        <v/>
      </c>
      <c r="S262" s="105"/>
      <c r="T262" s="141">
        <f t="shared" si="17"/>
        <v>0</v>
      </c>
      <c r="U262" s="133" t="str">
        <f>IF(1=1,IF(E262="","",U231),N("S37"))</f>
        <v/>
      </c>
      <c r="V262" s="133" t="str">
        <f>IF(1=1,IF(E262="","",V231),N("T37"))</f>
        <v/>
      </c>
      <c r="W262" s="135" t="str">
        <f>IF(1=1,IF(OR(U262="",V262="",NOT(ISNUMBER(U262)),NOT(ISNUMBER(V262)),U262=0),"",V262/U262),N("U37"))</f>
        <v/>
      </c>
      <c r="X262" s="136" t="str">
        <f>IF(1=1,IF(OR(W262="",NOT(ISNUMBER(F262))),"",F262*W262*IFERROR(INDEX(D384:D428,MATCH(AE262,B384:B428,0)),1)),N("V7"))</f>
        <v/>
      </c>
      <c r="Y262" s="137" t="str">
        <f>IF(1=1,IF(F262="","",IF(G262="","",IFERROR(INDEX(E384:E428,MATCH(AE262,B384:B428,0)),G262&amp;""))),N("W6"))</f>
        <v/>
      </c>
      <c r="Z262" s="142" t="str">
        <f>IF(1=1,IF(X262="","",IF(AND(ISNUMBER(X262),X262&lt;1,Y262="kg"),MAX(1,ROUND(X262*1000,0)),IF(AND(ISNUMBER(X262),X262&lt;1,Y262="L"),MAX(1,ROUND(X262*100,0)),ROUND(X262,3)))),N("X37"))</f>
        <v/>
      </c>
      <c r="AA262" s="143" t="str">
        <f>IF(1=1,IF(X262="","",IF(AND(ISNUMBER(X262),X262&lt;1,Y262="kg"),"g",IF(AND(ISNUMBER(X262),X262&lt;1,Y262="L"),"cl",Y262))),N("Y37"))</f>
        <v/>
      </c>
      <c r="AB262" s="123" t="str">
        <f>IF(1=1,IF(E262="","",IF(F262="","A CONTROLER",IF(NOT(ISNUMBER(F262)),"TEXTE",IF(OR(W262="",W262&lt;=0),"COMMANDE COUVERTS INCOMPLETE",IF(G262="","UNITE MANQUANTE",IF(COUNTIF(B384:B428,AE262)=0,"UNITE A CONTROLER","OK")))))),N("Z6"))</f>
        <v/>
      </c>
      <c r="AD262" s="144" t="str">
        <f>IF(1=1,IF(E262="","",AD231),N("AB37"))</f>
        <v/>
      </c>
      <c r="AE262" s="125" t="str">
        <f>IF(1=1,IF(G262="","",UPPER(TRIM(SUBSTITUTE(SUBSTITUTE(G262&amp;"",CHAR(160)," ")," "," ")))),N("AC37"))</f>
        <v/>
      </c>
      <c r="AG262" s="244" t="s">
        <v>60</v>
      </c>
    </row>
    <row r="263" spans="1:33" ht="15.75" x14ac:dyDescent="0.25">
      <c r="A263" s="126" t="str">
        <f>IF(1=1,IF(E263="","",A231),N("A38"))</f>
        <v/>
      </c>
      <c r="B263" s="127" t="str">
        <f>IF(1=1,IF(E263="","",B231),N("B38"))</f>
        <v/>
      </c>
      <c r="C263" s="128"/>
      <c r="D263" s="129" t="str">
        <f>IF(ISBLANK(E263),"",LARGE(D231:D262,1)+1)</f>
        <v/>
      </c>
      <c r="E263" s="130"/>
      <c r="F263" s="131"/>
      <c r="G263" s="170"/>
      <c r="H263" s="105"/>
      <c r="I263" s="132" t="str">
        <f>IF(1=1,IF(E263="","",I231),N("H38"))</f>
        <v/>
      </c>
      <c r="J263" s="133" t="str">
        <f>IF(1=1,IF(E263="","",J231),N("I38"))</f>
        <v/>
      </c>
      <c r="K263" s="134" t="str">
        <f>IF(1=1,IF(E263="","",K231),N("J38"))</f>
        <v/>
      </c>
      <c r="L263" s="135" t="str">
        <f>IF(1=1,IF(OR(J263="",O263="",NOT(ISNUMBER(J263)),NOT(ISNUMBER(O263)),J263=0),"",O263/J263),N("L38"))</f>
        <v/>
      </c>
      <c r="M263" s="136" t="str">
        <f>IF(1=1,IF(OR(L263="",NOT(ISNUMBER(F263))),"",F263*L263*IFERROR(INDEX(D384:D428,MATCH(AE263,B384:B428,0)),1)),N("M13"))</f>
        <v/>
      </c>
      <c r="N263" s="137" t="str">
        <f>IF(1=1,IF(F263="","",IF(G263="","",IFERROR(INDEX(E384:E428,MATCH(AE263,B384:B428,0)),G263&amp;""))),N("N6"))</f>
        <v/>
      </c>
      <c r="O263" s="138" t="str">
        <f>IF(1=1,IF(E263="","",O231),N("K38"))</f>
        <v/>
      </c>
      <c r="P263" s="139" t="str">
        <f>IF(1=1,IF(M263="","",IF(AND(ISNUMBER(M263),M263&lt;1,N263="kg"),MAX(1,ROUND(M263*1000,0)),IF(AND(ISNUMBER(M263),M263&lt;1,N263="L"),MAX(1,ROUND(M263*100,0)),ROUND(M263,3)))),N("O38"))</f>
        <v/>
      </c>
      <c r="Q263" s="140" t="str">
        <f>IF(1=1,IF(M263="","",IF(AND(ISNUMBER(M263),M263&lt;1,N263="kg"),"g",IF(AND(ISNUMBER(M263),M263&lt;1,N263="L"),"cl",N263))),N("P38"))</f>
        <v/>
      </c>
      <c r="R263" s="161" t="str">
        <f>IF(1=1,IF(E263="","",IF(F263="","A CONTROLER",IF(NOT(ISNUMBER(F263)),"TEXTE",IF(OR(L263="",L263&lt;=0),"COMMANDE PRINCIPALE INCOMPLETE",IF(G263="","UNITE MANQUANTE",IF(COUNTIF(B384:B428,AE263)=0,"UNITE A CONTROLER","OK")))))),N("Q9"))</f>
        <v/>
      </c>
      <c r="S263" s="105"/>
      <c r="T263" s="141">
        <f t="shared" si="17"/>
        <v>0</v>
      </c>
      <c r="U263" s="133" t="str">
        <f>IF(1=1,IF(E263="","",U231),N("S38"))</f>
        <v/>
      </c>
      <c r="V263" s="133" t="str">
        <f>IF(1=1,IF(E263="","",V231),N("T38"))</f>
        <v/>
      </c>
      <c r="W263" s="135" t="str">
        <f>IF(1=1,IF(OR(U263="",V263="",NOT(ISNUMBER(U263)),NOT(ISNUMBER(V263)),U263=0),"",V263/U263),N("U38"))</f>
        <v/>
      </c>
      <c r="X263" s="136" t="str">
        <f>IF(1=1,IF(OR(W263="",NOT(ISNUMBER(F263))),"",F263*W263*IFERROR(INDEX(D384:D428,MATCH(AE263,B384:B428,0)),1)),N("V7"))</f>
        <v/>
      </c>
      <c r="Y263" s="137" t="str">
        <f>IF(1=1,IF(F263="","",IF(G263="","",IFERROR(INDEX(E384:E428,MATCH(AE263,B384:B428,0)),G263&amp;""))),N("W6"))</f>
        <v/>
      </c>
      <c r="Z263" s="142" t="str">
        <f>IF(1=1,IF(X263="","",IF(AND(ISNUMBER(X263),X263&lt;1,Y263="kg"),MAX(1,ROUND(X263*1000,0)),IF(AND(ISNUMBER(X263),X263&lt;1,Y263="L"),MAX(1,ROUND(X263*100,0)),ROUND(X263,3)))),N("X38"))</f>
        <v/>
      </c>
      <c r="AA263" s="143" t="str">
        <f>IF(1=1,IF(X263="","",IF(AND(ISNUMBER(X263),X263&lt;1,Y263="kg"),"g",IF(AND(ISNUMBER(X263),X263&lt;1,Y263="L"),"cl",Y263))),N("Y38"))</f>
        <v/>
      </c>
      <c r="AB263" s="123" t="str">
        <f>IF(1=1,IF(E263="","",IF(F263="","A CONTROLER",IF(NOT(ISNUMBER(F263)),"TEXTE",IF(OR(W263="",W263&lt;=0),"COMMANDE COUVERTS INCOMPLETE",IF(G263="","UNITE MANQUANTE",IF(COUNTIF(B384:B428,AE263)=0,"UNITE A CONTROLER","OK")))))),N("Z6"))</f>
        <v/>
      </c>
      <c r="AD263" s="144" t="str">
        <f>IF(1=1,IF(E263="","",AD231),N("AB38"))</f>
        <v/>
      </c>
      <c r="AE263" s="125" t="str">
        <f>IF(1=1,IF(G263="","",UPPER(TRIM(SUBSTITUTE(SUBSTITUTE(G263&amp;"",CHAR(160)," ")," "," ")))),N("AC38"))</f>
        <v/>
      </c>
      <c r="AG263" s="244" t="s">
        <v>62</v>
      </c>
    </row>
    <row r="264" spans="1:33" ht="15.75" x14ac:dyDescent="0.25">
      <c r="A264" s="126" t="str">
        <f>IF(1=1,IF(E264="","",A231),N("A39"))</f>
        <v/>
      </c>
      <c r="B264" s="127" t="str">
        <f>IF(1=1,IF(E264="","",B231),N("B39"))</f>
        <v/>
      </c>
      <c r="C264" s="128"/>
      <c r="D264" s="129" t="str">
        <f>IF(ISBLANK(E264),"",LARGE(D231:D263,1)+1)</f>
        <v/>
      </c>
      <c r="E264" s="130"/>
      <c r="F264" s="131"/>
      <c r="G264" s="170"/>
      <c r="H264" s="105"/>
      <c r="I264" s="132" t="str">
        <f>IF(1=1,IF(E264="","",I231),N("H39"))</f>
        <v/>
      </c>
      <c r="J264" s="133" t="str">
        <f>IF(1=1,IF(E264="","",J231),N("I39"))</f>
        <v/>
      </c>
      <c r="K264" s="134" t="str">
        <f>IF(1=1,IF(E264="","",K231),N("J39"))</f>
        <v/>
      </c>
      <c r="L264" s="135" t="str">
        <f>IF(1=1,IF(OR(J264="",O264="",NOT(ISNUMBER(J264)),NOT(ISNUMBER(O264)),J264=0),"",O264/J264),N("L39"))</f>
        <v/>
      </c>
      <c r="M264" s="136" t="str">
        <f>IF(1=1,IF(OR(L264="",NOT(ISNUMBER(F264))),"",F264*L264*IFERROR(INDEX(D384:D428,MATCH(AE264,B384:B428,0)),1)),N("M13"))</f>
        <v/>
      </c>
      <c r="N264" s="137" t="str">
        <f>IF(1=1,IF(F264="","",IF(G264="","",IFERROR(INDEX(E384:E428,MATCH(AE264,B384:B428,0)),G264&amp;""))),N("N6"))</f>
        <v/>
      </c>
      <c r="O264" s="138" t="str">
        <f>IF(1=1,IF(E264="","",O231),N("K39"))</f>
        <v/>
      </c>
      <c r="P264" s="139" t="str">
        <f>IF(1=1,IF(M264="","",IF(AND(ISNUMBER(M264),M264&lt;1,N264="kg"),MAX(1,ROUND(M264*1000,0)),IF(AND(ISNUMBER(M264),M264&lt;1,N264="L"),MAX(1,ROUND(M264*100,0)),ROUND(M264,3)))),N("O39"))</f>
        <v/>
      </c>
      <c r="Q264" s="140" t="str">
        <f>IF(1=1,IF(M264="","",IF(AND(ISNUMBER(M264),M264&lt;1,N264="kg"),"g",IF(AND(ISNUMBER(M264),M264&lt;1,N264="L"),"cl",N264))),N("P39"))</f>
        <v/>
      </c>
      <c r="R264" s="161" t="str">
        <f>IF(1=1,IF(E264="","",IF(F264="","A CONTROLER",IF(NOT(ISNUMBER(F264)),"TEXTE",IF(OR(L264="",L264&lt;=0),"COMMANDE PRINCIPALE INCOMPLETE",IF(G264="","UNITE MANQUANTE",IF(COUNTIF(B384:B428,AE264)=0,"UNITE A CONTROLER","OK")))))),N("Q9"))</f>
        <v/>
      </c>
      <c r="S264" s="105"/>
      <c r="T264" s="141">
        <f t="shared" si="17"/>
        <v>0</v>
      </c>
      <c r="U264" s="133" t="str">
        <f>IF(1=1,IF(E264="","",U231),N("S39"))</f>
        <v/>
      </c>
      <c r="V264" s="133" t="str">
        <f>IF(1=1,IF(E264="","",V231),N("T39"))</f>
        <v/>
      </c>
      <c r="W264" s="135" t="str">
        <f>IF(1=1,IF(OR(U264="",V264="",NOT(ISNUMBER(U264)),NOT(ISNUMBER(V264)),U264=0),"",V264/U264),N("U39"))</f>
        <v/>
      </c>
      <c r="X264" s="136" t="str">
        <f>IF(1=1,IF(OR(W264="",NOT(ISNUMBER(F264))),"",F264*W264*IFERROR(INDEX(D384:D428,MATCH(AE264,B384:B428,0)),1)),N("V7"))</f>
        <v/>
      </c>
      <c r="Y264" s="137" t="str">
        <f>IF(1=1,IF(F264="","",IF(G264="","",IFERROR(INDEX(E384:E428,MATCH(AE264,B384:B428,0)),G264&amp;""))),N("W6"))</f>
        <v/>
      </c>
      <c r="Z264" s="142" t="str">
        <f>IF(1=1,IF(X264="","",IF(AND(ISNUMBER(X264),X264&lt;1,Y264="kg"),MAX(1,ROUND(X264*1000,0)),IF(AND(ISNUMBER(X264),X264&lt;1,Y264="L"),MAX(1,ROUND(X264*100,0)),ROUND(X264,3)))),N("X39"))</f>
        <v/>
      </c>
      <c r="AA264" s="143" t="str">
        <f>IF(1=1,IF(X264="","",IF(AND(ISNUMBER(X264),X264&lt;1,Y264="kg"),"g",IF(AND(ISNUMBER(X264),X264&lt;1,Y264="L"),"cl",Y264))),N("Y39"))</f>
        <v/>
      </c>
      <c r="AB264" s="123" t="str">
        <f>IF(1=1,IF(E264="","",IF(F264="","A CONTROLER",IF(NOT(ISNUMBER(F264)),"TEXTE",IF(OR(W264="",W264&lt;=0),"COMMANDE COUVERTS INCOMPLETE",IF(G264="","UNITE MANQUANTE",IF(COUNTIF(B384:B428,AE264)=0,"UNITE A CONTROLER","OK")))))),N("Z6"))</f>
        <v/>
      </c>
      <c r="AD264" s="144" t="str">
        <f>IF(1=1,IF(E264="","",AD231),N("AB39"))</f>
        <v/>
      </c>
      <c r="AE264" s="125" t="str">
        <f>IF(1=1,IF(G264="","",UPPER(TRIM(SUBSTITUTE(SUBSTITUTE(G264&amp;"",CHAR(160)," ")," "," ")))),N("AC39"))</f>
        <v/>
      </c>
      <c r="AG264" s="244" t="s">
        <v>64</v>
      </c>
    </row>
    <row r="265" spans="1:33" ht="15.75" x14ac:dyDescent="0.25">
      <c r="A265" s="126" t="str">
        <f>IF(1=1,IF(E265="","",A231),N("A40"))</f>
        <v/>
      </c>
      <c r="B265" s="127" t="str">
        <f>IF(1=1,IF(E265="","",B231),N("B40"))</f>
        <v/>
      </c>
      <c r="C265" s="127"/>
      <c r="D265" s="129" t="str">
        <f>IF(ISBLANK(E265),"",LARGE(D231:D264,1)+1)</f>
        <v/>
      </c>
      <c r="E265" s="130"/>
      <c r="F265" s="131"/>
      <c r="G265" s="170"/>
      <c r="H265" s="105"/>
      <c r="I265" s="132" t="str">
        <f>IF(1=1,IF(E265="","",I231),N("H40"))</f>
        <v/>
      </c>
      <c r="J265" s="133" t="str">
        <f>IF(1=1,IF(E265="","",J231),N("I40"))</f>
        <v/>
      </c>
      <c r="K265" s="134" t="str">
        <f>IF(1=1,IF(E265="","",K231),N("J40"))</f>
        <v/>
      </c>
      <c r="L265" s="135" t="str">
        <f>IF(1=1,IF(OR(J265="",O265="",NOT(ISNUMBER(J265)),NOT(ISNUMBER(O265)),J265=0),"",O265/J265),N("L40"))</f>
        <v/>
      </c>
      <c r="M265" s="136" t="str">
        <f>IF(1=1,IF(OR(L265="",NOT(ISNUMBER(F265))),"",F265*L265*IFERROR(INDEX(D384:D428,MATCH(AE265,B384:B428,0)),1)),N("M13"))</f>
        <v/>
      </c>
      <c r="N265" s="137" t="str">
        <f>IF(1=1,IF(F265="","",IF(G265="","",IFERROR(INDEX(E384:E428,MATCH(AE265,B384:B428,0)),G265&amp;""))),N("N6"))</f>
        <v/>
      </c>
      <c r="O265" s="138" t="str">
        <f>IF(1=1,IF(E265="","",O231),N("K40"))</f>
        <v/>
      </c>
      <c r="P265" s="139" t="str">
        <f>IF(1=1,IF(M265="","",IF(AND(ISNUMBER(M265),M265&lt;1,N265="kg"),MAX(1,ROUND(M265*1000,0)),IF(AND(ISNUMBER(M265),M265&lt;1,N265="L"),MAX(1,ROUND(M265*100,0)),ROUND(M265,3)))),N("O40"))</f>
        <v/>
      </c>
      <c r="Q265" s="140" t="str">
        <f>IF(1=1,IF(M265="","",IF(AND(ISNUMBER(M265),M265&lt;1,N265="kg"),"g",IF(AND(ISNUMBER(M265),M265&lt;1,N265="L"),"cl",N265))),N("P40"))</f>
        <v/>
      </c>
      <c r="R265" s="161" t="str">
        <f>IF(1=1,IF(E265="","",IF(F265="","A CONTROLER",IF(NOT(ISNUMBER(F265)),"TEXTE",IF(OR(L265="",L265&lt;=0),"COMMANDE PRINCIPALE INCOMPLETE",IF(G265="","UNITE MANQUANTE",IF(COUNTIF(B384:B428,AE265)=0,"UNITE A CONTROLER","OK")))))),N("Q9"))</f>
        <v/>
      </c>
      <c r="S265" s="105"/>
      <c r="T265" s="141">
        <f t="shared" si="17"/>
        <v>0</v>
      </c>
      <c r="U265" s="133" t="str">
        <f>IF(1=1,IF(E265="","",U231),N("S40"))</f>
        <v/>
      </c>
      <c r="V265" s="133" t="str">
        <f>IF(1=1,IF(E265="","",V231),N("T40"))</f>
        <v/>
      </c>
      <c r="W265" s="135" t="str">
        <f>IF(1=1,IF(OR(U265="",V265="",NOT(ISNUMBER(U265)),NOT(ISNUMBER(V265)),U265=0),"",V265/U265),N("U40"))</f>
        <v/>
      </c>
      <c r="X265" s="136" t="str">
        <f>IF(1=1,IF(OR(W265="",NOT(ISNUMBER(F265))),"",F265*W265*IFERROR(INDEX(D384:D428,MATCH(AE265,B384:B428,0)),1)),N("V7"))</f>
        <v/>
      </c>
      <c r="Y265" s="137" t="str">
        <f>IF(1=1,IF(F265="","",IF(G265="","",IFERROR(INDEX(E384:E428,MATCH(AE265,B384:B428,0)),G265&amp;""))),N("W6"))</f>
        <v/>
      </c>
      <c r="Z265" s="142" t="str">
        <f>IF(1=1,IF(X265="","",IF(AND(ISNUMBER(X265),X265&lt;1,Y265="kg"),MAX(1,ROUND(X265*1000,0)),IF(AND(ISNUMBER(X265),X265&lt;1,Y265="L"),MAX(1,ROUND(X265*100,0)),ROUND(X265,3)))),N("X40"))</f>
        <v/>
      </c>
      <c r="AA265" s="143" t="str">
        <f>IF(1=1,IF(X265="","",IF(AND(ISNUMBER(X265),X265&lt;1,Y265="kg"),"g",IF(AND(ISNUMBER(X265),X265&lt;1,Y265="L"),"cl",Y265))),N("Y40"))</f>
        <v/>
      </c>
      <c r="AB265" s="123" t="str">
        <f>IF(1=1,IF(E265="","",IF(F265="","A CONTROLER",IF(NOT(ISNUMBER(F265)),"TEXTE",IF(OR(W265="",W265&lt;=0),"COMMANDE COUVERTS INCOMPLETE",IF(G265="","UNITE MANQUANTE",IF(COUNTIF(B384:B428,AE265)=0,"UNITE A CONTROLER","OK")))))),N("Z6"))</f>
        <v/>
      </c>
      <c r="AD265" s="144" t="str">
        <f>IF(1=1,IF(E265="","",AD231),N("AB40"))</f>
        <v/>
      </c>
      <c r="AE265" s="125" t="str">
        <f>IF(1=1,IF(G265="","",UPPER(TRIM(SUBSTITUTE(SUBSTITUTE(G265&amp;"",CHAR(160)," ")," "," ")))),N("AC40"))</f>
        <v/>
      </c>
      <c r="AG265" s="244" t="s">
        <v>66</v>
      </c>
    </row>
    <row r="266" spans="1:33" ht="23.25" x14ac:dyDescent="0.25">
      <c r="A266" s="198"/>
      <c r="B266" s="199" t="s">
        <v>233</v>
      </c>
      <c r="C266" s="200"/>
      <c r="D266" s="201" t="s">
        <v>239</v>
      </c>
      <c r="E266" s="200"/>
      <c r="F266" s="200"/>
      <c r="G266" s="200"/>
      <c r="H266" s="202"/>
      <c r="I266" s="200"/>
      <c r="J266" s="200"/>
      <c r="K266" s="200"/>
      <c r="L266" s="200"/>
      <c r="M266" s="200"/>
      <c r="N266" s="200"/>
      <c r="O266" s="200"/>
      <c r="P266" s="200" t="str">
        <f>D266</f>
        <v>SOUS-FAMILLE</v>
      </c>
      <c r="Q266" s="200"/>
      <c r="R266" s="200"/>
      <c r="S266" s="202"/>
      <c r="T266" s="203" t="s">
        <v>664</v>
      </c>
      <c r="U266" s="204" cm="1">
        <f t="array" ref="U266">SUMPRODUCT(LEN(E268:E302)-LEN(SUBSTITUTE(E268:E302,"*","")))</f>
        <v>0</v>
      </c>
      <c r="V266" s="200"/>
      <c r="W266" s="200" t="str">
        <f>D266</f>
        <v>SOUS-FAMILLE</v>
      </c>
      <c r="X266" s="200"/>
      <c r="Y266" s="200"/>
      <c r="Z266" s="200"/>
      <c r="AA266" s="200"/>
      <c r="AB266" s="205"/>
      <c r="AC266" s="200"/>
      <c r="AD266" s="200"/>
      <c r="AE266" s="206" t="str">
        <f>B268</f>
        <v>NOM DE LA RECETTE À SAISIR</v>
      </c>
      <c r="AG266" s="244" t="s">
        <v>68</v>
      </c>
    </row>
    <row r="267" spans="1:33" ht="32.25" thickBot="1" x14ac:dyDescent="0.3">
      <c r="A267" s="92" t="s">
        <v>155</v>
      </c>
      <c r="B267" s="92" t="s">
        <v>1</v>
      </c>
      <c r="C267" s="92"/>
      <c r="D267" s="92" t="s">
        <v>2</v>
      </c>
      <c r="E267" s="92" t="s">
        <v>117</v>
      </c>
      <c r="F267" s="92" t="s">
        <v>3</v>
      </c>
      <c r="G267" s="92" t="s">
        <v>4</v>
      </c>
      <c r="H267" s="81"/>
      <c r="I267" s="157" t="s">
        <v>5</v>
      </c>
      <c r="J267" s="92" t="s">
        <v>114</v>
      </c>
      <c r="K267" s="92" t="s">
        <v>4</v>
      </c>
      <c r="L267" s="92" t="s">
        <v>6</v>
      </c>
      <c r="M267" s="94" t="s">
        <v>7</v>
      </c>
      <c r="N267" s="94" t="s">
        <v>116</v>
      </c>
      <c r="O267" s="95" t="s">
        <v>115</v>
      </c>
      <c r="P267" s="96" t="s">
        <v>8</v>
      </c>
      <c r="Q267" s="97" t="s">
        <v>9</v>
      </c>
      <c r="R267" s="92" t="s">
        <v>10</v>
      </c>
      <c r="S267" s="81"/>
      <c r="T267" s="92" t="s">
        <v>117</v>
      </c>
      <c r="U267" s="98" t="s">
        <v>11</v>
      </c>
      <c r="V267" s="95" t="s">
        <v>12</v>
      </c>
      <c r="W267" s="92" t="s">
        <v>13</v>
      </c>
      <c r="X267" s="94" t="s">
        <v>7</v>
      </c>
      <c r="Y267" s="94" t="s">
        <v>116</v>
      </c>
      <c r="Z267" s="99" t="s">
        <v>8</v>
      </c>
      <c r="AA267" s="97" t="s">
        <v>9</v>
      </c>
      <c r="AB267" s="99" t="s">
        <v>10</v>
      </c>
      <c r="AC267" s="240"/>
      <c r="AD267" s="92" t="s">
        <v>14</v>
      </c>
      <c r="AE267" s="92" t="s">
        <v>15</v>
      </c>
      <c r="AG267" s="244" t="s">
        <v>70</v>
      </c>
    </row>
    <row r="268" spans="1:33" ht="18.75" x14ac:dyDescent="0.25">
      <c r="A268" s="158" t="s">
        <v>5640</v>
      </c>
      <c r="B268" s="101" t="s">
        <v>20</v>
      </c>
      <c r="C268" s="101"/>
      <c r="D268" s="102">
        <v>0</v>
      </c>
      <c r="E268" s="103" t="s">
        <v>21</v>
      </c>
      <c r="F268" s="104">
        <v>10</v>
      </c>
      <c r="G268" s="8" t="s">
        <v>119</v>
      </c>
      <c r="H268" s="105"/>
      <c r="I268" s="106" t="str">
        <f>E268</f>
        <v>ÉLÉMENT PRINCIPAL À SAISIR</v>
      </c>
      <c r="J268" s="107">
        <f>F268</f>
        <v>10</v>
      </c>
      <c r="K268" s="108" t="str">
        <f>G268</f>
        <v>Quoi ?</v>
      </c>
      <c r="L268" s="109">
        <f>IF(1=1,IF(OR(J268="",O268="",NOT(ISNUMBER(J268)),NOT(ISNUMBER(O268)),J268=0),"",O268/J268),N("L6"))</f>
        <v>15</v>
      </c>
      <c r="M268" s="110">
        <f>IF(1=1,IF(OR(L268="",NOT(ISNUMBER(F268))),"",F268*L268*IFERROR(INDEX(D384:D428,MATCH(AE268,B384:B428,0)),1)),N("M13"))</f>
        <v>150</v>
      </c>
      <c r="N268" s="111" t="str">
        <f>IF(1=1,IF(F268="","",IF(G268="","",IFERROR(INDEX(E384:E428,MATCH(AE268,B384:B428,0)),G268&amp;""))),N("N6"))</f>
        <v>Quoi ?</v>
      </c>
      <c r="O268" s="112">
        <v>150</v>
      </c>
      <c r="P268" s="113">
        <f>IF(1=1,IF(M268="","",IF(AND(ISNUMBER(M268),M268&lt;1,N268="kg"),MAX(1,ROUND(M268*1000,0)),IF(AND(ISNUMBER(M268),M268&lt;1,N268="L"),MAX(1,ROUND(M268*100,0)),ROUND(M268,3)))),N("O6"))</f>
        <v>150</v>
      </c>
      <c r="Q268" s="114" t="str">
        <f>IF(1=1,IF(M268="","",IF(AND(ISNUMBER(M268),M268&lt;1,N268="kg"),"g",IF(AND(ISNUMBER(M268),M268&lt;1,N268="L"),"cl",N268))),N("P6"))</f>
        <v>Quoi ?</v>
      </c>
      <c r="R268" s="115" t="str">
        <f>IF(1=1,IF(E268="","",IF(F268="","A CONTROLER",IF(NOT(ISNUMBER(F268)),"TEXTE",IF(OR(L268="",L268&lt;=0),"COMMANDE PRINCIPALE INCOMPLETE",IF(G268="","UNITE MANQUANTE",IF(COUNTIF(B384:B428,AE268)=0,"UNITE A CONTROLER","OK")))))),N("Q9"))</f>
        <v>UNITE A CONTROLER</v>
      </c>
      <c r="S268" s="105"/>
      <c r="T268" s="159" t="str">
        <f>B268</f>
        <v>NOM DE LA RECETTE À SAISIR</v>
      </c>
      <c r="U268" s="117">
        <v>100</v>
      </c>
      <c r="V268" s="112">
        <v>150</v>
      </c>
      <c r="W268" s="118">
        <f>IF(1=1,IF(OR(U268="",V268="",NOT(ISNUMBER(U268)),NOT(ISNUMBER(V268)),U268=0),"",V268/U268),N("U6"))</f>
        <v>1.5</v>
      </c>
      <c r="X268" s="119">
        <f>IF(1=1,IF(OR(W268="",NOT(ISNUMBER(F268))),"",F268*W268*IFERROR(INDEX(D384:D428,MATCH(AE268,B384:B428,0)),1)),N("V7"))</f>
        <v>15</v>
      </c>
      <c r="Y268" s="120" t="str">
        <f>IF(1=1,IF(F268="","",IF(G268="","",IFERROR(INDEX(E384:E428,MATCH(AE268,B384:B428,0)),G268&amp;""))),N("W6"))</f>
        <v>Quoi ?</v>
      </c>
      <c r="Z268" s="121">
        <f>IF(1=1,IF(X268="","",IF(AND(ISNUMBER(X268),X268&lt;1,Y268="kg"),MAX(1,ROUND(X268*1000,0)),IF(AND(ISNUMBER(X268),X268&lt;1,Y268="L"),MAX(1,ROUND(X268*100,0)),ROUND(X268,3)))),N("X6"))</f>
        <v>15</v>
      </c>
      <c r="AA268" s="122" t="str">
        <f>IF(1=1,IF(X268="","",IF(AND(ISNUMBER(X268),X268&lt;1,Y268="kg"),"g",IF(AND(ISNUMBER(X268),X268&lt;1,Y268="L"),"cl",Y268))),N("Y6"))</f>
        <v>Quoi ?</v>
      </c>
      <c r="AB268" s="123" t="str">
        <f>IF(1=1,IF(E268="","",IF(F268="","A CONTROLER",IF(NOT(ISNUMBER(F268)),"TEXTE",IF(OR(W268="",W268&lt;=0),"COMMANDE COUVERTS INCOMPLETE",IF(G268="","UNITE MANQUANTE",IF(COUNTIF(B384:B428,AE268)=0,"UNITE A CONTROLER","OK")))))),N("Z6"))</f>
        <v>UNITE A CONTROLER</v>
      </c>
      <c r="AD268" s="124">
        <v>62</v>
      </c>
      <c r="AE268" s="125" t="str">
        <f>IF(1=1,IF(G268="","",UPPER(TRIM(SUBSTITUTE(SUBSTITUTE(G268&amp;"",CHAR(160)," ")," "," ")))),N("AC6"))</f>
        <v>QUOI ?</v>
      </c>
      <c r="AG268" s="244" t="s">
        <v>72</v>
      </c>
    </row>
    <row r="269" spans="1:33" ht="15.75" x14ac:dyDescent="0.25">
      <c r="A269" s="160" t="str">
        <f>IF(1=1,IF(E269="","",A268),N("A7"))</f>
        <v/>
      </c>
      <c r="B269" s="127" t="str">
        <f>IF(1=1,IF(E269="","",B268),N("B7"))</f>
        <v/>
      </c>
      <c r="C269" s="128"/>
      <c r="D269" s="129" t="str">
        <f>IF(ISBLANK(E269),"",LARGE(D268:D268,1)+1)</f>
        <v/>
      </c>
      <c r="E269" s="130"/>
      <c r="F269" s="131"/>
      <c r="G269" s="170"/>
      <c r="H269" s="105"/>
      <c r="I269" s="132" t="str">
        <f>IF(1=1,IF(E269="","",I268),N("H7"))</f>
        <v/>
      </c>
      <c r="J269" s="133" t="str">
        <f>IF(1=1,IF(E269="","",J268),N("I7"))</f>
        <v/>
      </c>
      <c r="K269" s="134" t="str">
        <f>IF(1=1,IF(E269="","",K268),N("J7"))</f>
        <v/>
      </c>
      <c r="L269" s="135" t="str">
        <f>IF(1=1,IF(OR(J269="",O269="",NOT(ISNUMBER(J269)),NOT(ISNUMBER(O269)),J269=0),"",O269/J269),N("L7"))</f>
        <v/>
      </c>
      <c r="M269" s="136" t="str">
        <f>IF(1=1,IF(OR(L269="",NOT(ISNUMBER(F269))),"",F269*L269*IFERROR(INDEX(D384:D428,MATCH(AE269,B384:B428,0)),1)),N("M13"))</f>
        <v/>
      </c>
      <c r="N269" s="137" t="str">
        <f>IF(1=1,IF(F269="","",IF(G269="","",IFERROR(INDEX(E384:E428,MATCH(AE269,B384:B428,0)),G269&amp;""))),N("N6"))</f>
        <v/>
      </c>
      <c r="O269" s="138" t="str">
        <f>IF(1=1,IF(E269="","",O268),N("K7"))</f>
        <v/>
      </c>
      <c r="P269" s="139" t="str">
        <f>IF(1=1,IF(M269="","",IF(AND(ISNUMBER(M269),M269&lt;1,N269="kg"),MAX(1,ROUND(M269*1000,0)),IF(AND(ISNUMBER(M269),M269&lt;1,N269="L"),MAX(1,ROUND(M269*100,0)),ROUND(M269,3)))),N("O7"))</f>
        <v/>
      </c>
      <c r="Q269" s="140" t="str">
        <f>IF(1=1,IF(M269="","",IF(AND(ISNUMBER(M269),M269&lt;1,N269="kg"),"g",IF(AND(ISNUMBER(M269),M269&lt;1,N269="L"),"cl",N269))),N("P7"))</f>
        <v/>
      </c>
      <c r="R269" s="161" t="str">
        <f>IF(1=1,IF(E269="","",IF(F269="","A CONTROLER",IF(NOT(ISNUMBER(F269)),"TEXTE",IF(OR(L269="",L269&lt;=0),"COMMANDE PRINCIPALE INCOMPLETE",IF(G269="","UNITE MANQUANTE",IF(COUNTIF(B384:B428,AE269)=0,"UNITE A CONTROLER","OK")))))),N("Q9"))</f>
        <v/>
      </c>
      <c r="S269" s="105"/>
      <c r="T269" s="141">
        <f t="shared" ref="T269:T302" si="18">E269</f>
        <v>0</v>
      </c>
      <c r="U269" s="133" t="str">
        <f>IF(1=1,IF(E269="","",U268),N("S7"))</f>
        <v/>
      </c>
      <c r="V269" s="133" t="str">
        <f>IF(1=1,IF(E269="","",V268),N("T7"))</f>
        <v/>
      </c>
      <c r="W269" s="135" t="str">
        <f>IF(1=1,IF(OR(U269="",V269="",NOT(ISNUMBER(U269)),NOT(ISNUMBER(V269)),U269=0),"",V269/U269),N("U7"))</f>
        <v/>
      </c>
      <c r="X269" s="136" t="str">
        <f>IF(1=1,IF(OR(W269="",NOT(ISNUMBER(F269))),"",F269*W269*IFERROR(INDEX(D384:D428,MATCH(AE269,B384:B428,0)),1)),N("V7"))</f>
        <v/>
      </c>
      <c r="Y269" s="137" t="str">
        <f>IF(1=1,IF(F269="","",IF(G269="","",IFERROR(INDEX(E384:E428,MATCH(AE269,B384:B428,0)),G269&amp;""))),N("W6"))</f>
        <v/>
      </c>
      <c r="Z269" s="142" t="str">
        <f>IF(1=1,IF(X269="","",IF(AND(ISNUMBER(X269),X269&lt;1,Y269="kg"),MAX(1,ROUND(X269*1000,0)),IF(AND(ISNUMBER(X269),X269&lt;1,Y269="L"),MAX(1,ROUND(X269*100,0)),ROUND(X269,3)))),N("X7"))</f>
        <v/>
      </c>
      <c r="AA269" s="143" t="str">
        <f>IF(1=1,IF(X269="","",IF(AND(ISNUMBER(X269),X269&lt;1,Y269="kg"),"g",IF(AND(ISNUMBER(X269),X269&lt;1,Y269="L"),"cl",Y269))),N("Y7"))</f>
        <v/>
      </c>
      <c r="AB269" s="123" t="str">
        <f>IF(1=1,IF(E269="","",IF(F269="","A CONTROLER",IF(NOT(ISNUMBER(F269)),"TEXTE",IF(OR(W269="",W269&lt;=0),"COMMANDE COUVERTS INCOMPLETE",IF(G269="","UNITE MANQUANTE",IF(COUNTIF(B384:B428,AE269)=0,"UNITE A CONTROLER","OK")))))),N("Z6"))</f>
        <v/>
      </c>
      <c r="AD269" s="144" t="str">
        <f>IF(1=1,IF(E269="","",AD268),N("AB7"))</f>
        <v/>
      </c>
      <c r="AE269" s="125" t="str">
        <f>IF(1=1,IF(G269="","",UPPER(TRIM(SUBSTITUTE(SUBSTITUTE(G269&amp;"",CHAR(160)," ")," "," ")))),N("AC7"))</f>
        <v/>
      </c>
      <c r="AG269" s="244" t="s">
        <v>74</v>
      </c>
    </row>
    <row r="270" spans="1:33" ht="15.75" x14ac:dyDescent="0.25">
      <c r="A270" s="160" t="str">
        <f>IF(1=1,IF(E270="","",A268),N("A8"))</f>
        <v/>
      </c>
      <c r="B270" s="127" t="str">
        <f>IF(1=1,IF(E270="","",B268),N("B8"))</f>
        <v/>
      </c>
      <c r="C270" s="128"/>
      <c r="D270" s="129" t="str">
        <f>IF(ISBLANK(E270),"",LARGE(D268:D269,1)+1)</f>
        <v/>
      </c>
      <c r="E270" s="130"/>
      <c r="F270" s="131"/>
      <c r="G270" s="170"/>
      <c r="H270" s="105"/>
      <c r="I270" s="132" t="str">
        <f>IF(1=1,IF(E270="","",I268),N("H8"))</f>
        <v/>
      </c>
      <c r="J270" s="133" t="str">
        <f>IF(1=1,IF(E270="","",J268),N("I8"))</f>
        <v/>
      </c>
      <c r="K270" s="134" t="str">
        <f>IF(1=1,IF(E270="","",K268),N("J8"))</f>
        <v/>
      </c>
      <c r="L270" s="135" t="str">
        <f>IF(1=1,IF(OR(J270="",O270="",NOT(ISNUMBER(J270)),NOT(ISNUMBER(O270)),J270=0),"",O270/J270),N("L8"))</f>
        <v/>
      </c>
      <c r="M270" s="136" t="str">
        <f>IF(1=1,IF(OR(L270="",NOT(ISNUMBER(F270))),"",F270*L270*IFERROR(INDEX(D384:D428,MATCH(AE270,B384:B428,0)),1)),N("M13"))</f>
        <v/>
      </c>
      <c r="N270" s="137" t="str">
        <f>IF(1=1,IF(F270="","",IF(G270="","",IFERROR(INDEX(E384:E428,MATCH(AE270,B384:B428,0)),G270&amp;""))),N("N6"))</f>
        <v/>
      </c>
      <c r="O270" s="138" t="str">
        <f>IF(1=1,IF(E270="","",O268),N("K8"))</f>
        <v/>
      </c>
      <c r="P270" s="139" t="str">
        <f>IF(1=1,IF(M270="","",IF(AND(ISNUMBER(M270),M270&lt;1,N270="kg"),MAX(1,ROUND(M270*1000,0)),IF(AND(ISNUMBER(M270),M270&lt;1,N270="L"),MAX(1,ROUND(M270*100,0)),ROUND(M270,3)))),N("O8"))</f>
        <v/>
      </c>
      <c r="Q270" s="140" t="str">
        <f>IF(1=1,IF(M270="","",IF(AND(ISNUMBER(M270),M270&lt;1,N270="kg"),"g",IF(AND(ISNUMBER(M270),M270&lt;1,N270="L"),"cl",N270))),N("P8"))</f>
        <v/>
      </c>
      <c r="R270" s="161" t="str">
        <f>IF(1=1,IF(E270="","",IF(F270="","A CONTROLER",IF(NOT(ISNUMBER(F270)),"TEXTE",IF(OR(L270="",L270&lt;=0),"COMMANDE PRINCIPALE INCOMPLETE",IF(G270="","UNITE MANQUANTE",IF(COUNTIF(B384:B428,AE270)=0,"UNITE A CONTROLER","OK")))))),N("Q9"))</f>
        <v/>
      </c>
      <c r="S270" s="105"/>
      <c r="T270" s="141">
        <f t="shared" si="18"/>
        <v>0</v>
      </c>
      <c r="U270" s="133" t="str">
        <f>IF(1=1,IF(E270="","",U268),N("S8"))</f>
        <v/>
      </c>
      <c r="V270" s="133" t="str">
        <f>IF(1=1,IF(E270="","",V268),N("T8"))</f>
        <v/>
      </c>
      <c r="W270" s="135" t="str">
        <f>IF(1=1,IF(OR(U270="",V270="",NOT(ISNUMBER(U270)),NOT(ISNUMBER(V270)),U270=0),"",V270/U270),N("U8"))</f>
        <v/>
      </c>
      <c r="X270" s="136" t="str">
        <f>IF(1=1,IF(OR(W270="",NOT(ISNUMBER(F270))),"",F270*W270*IFERROR(INDEX(D384:D428,MATCH(AE270,B384:B428,0)),1)),N("V7"))</f>
        <v/>
      </c>
      <c r="Y270" s="137" t="str">
        <f>IF(1=1,IF(F270="","",IF(G270="","",IFERROR(INDEX(E384:E428,MATCH(AE270,B384:B428,0)),G270&amp;""))),N("W6"))</f>
        <v/>
      </c>
      <c r="Z270" s="142" t="str">
        <f>IF(1=1,IF(X270="","",IF(AND(ISNUMBER(X270),X270&lt;1,Y270="kg"),MAX(1,ROUND(X270*1000,0)),IF(AND(ISNUMBER(X270),X270&lt;1,Y270="L"),MAX(1,ROUND(X270*100,0)),ROUND(X270,3)))),N("X8"))</f>
        <v/>
      </c>
      <c r="AA270" s="143" t="str">
        <f>IF(1=1,IF(X270="","",IF(AND(ISNUMBER(X270),X270&lt;1,Y270="kg"),"g",IF(AND(ISNUMBER(X270),X270&lt;1,Y270="L"),"cl",Y270))),N("Y8"))</f>
        <v/>
      </c>
      <c r="AB270" s="123" t="str">
        <f>IF(1=1,IF(E270="","",IF(F270="","A CONTROLER",IF(NOT(ISNUMBER(F270)),"TEXTE",IF(OR(W270="",W270&lt;=0),"COMMANDE COUVERTS INCOMPLETE",IF(G270="","UNITE MANQUANTE",IF(COUNTIF(B384:B428,AE270)=0,"UNITE A CONTROLER","OK")))))),N("Z6"))</f>
        <v/>
      </c>
      <c r="AD270" s="144" t="str">
        <f>IF(1=1,IF(E270="","",AD268),N("AB8"))</f>
        <v/>
      </c>
      <c r="AE270" s="125" t="str">
        <f>IF(1=1,IF(G270="","",UPPER(TRIM(SUBSTITUTE(SUBSTITUTE(G270&amp;"",CHAR(160)," ")," "," ")))),N("AC8"))</f>
        <v/>
      </c>
      <c r="AG270" s="244" t="s">
        <v>76</v>
      </c>
    </row>
    <row r="271" spans="1:33" ht="15.75" x14ac:dyDescent="0.25">
      <c r="A271" s="160" t="str">
        <f>IF(1=1,IF(E271="","",A268),N("A9"))</f>
        <v/>
      </c>
      <c r="B271" s="127" t="str">
        <f>IF(1=1,IF(E271="","",B268),N("B9"))</f>
        <v/>
      </c>
      <c r="C271" s="128"/>
      <c r="D271" s="129" t="str">
        <f>IF(ISBLANK(E271),"",LARGE(D268:D270,1)+1)</f>
        <v/>
      </c>
      <c r="E271" s="130"/>
      <c r="F271" s="131"/>
      <c r="G271" s="170"/>
      <c r="H271" s="105"/>
      <c r="I271" s="132" t="str">
        <f>IF(1=1,IF(E271="","",I268),N("H9"))</f>
        <v/>
      </c>
      <c r="J271" s="133" t="str">
        <f>IF(1=1,IF(E271="","",J268),N("I9"))</f>
        <v/>
      </c>
      <c r="K271" s="134" t="str">
        <f>IF(1=1,IF(E271="","",K268),N("J9"))</f>
        <v/>
      </c>
      <c r="L271" s="135" t="str">
        <f>IF(1=1,IF(OR(J271="",O271="",NOT(ISNUMBER(J271)),NOT(ISNUMBER(O271)),J271=0),"",O271/J271),N("L9"))</f>
        <v/>
      </c>
      <c r="M271" s="136" t="str">
        <f>IF(1=1,IF(OR(L271="",NOT(ISNUMBER(F271))),"",F271*L271*IFERROR(INDEX(D384:D428,MATCH(AE271,B384:B428,0)),1)),N("M13"))</f>
        <v/>
      </c>
      <c r="N271" s="137" t="str">
        <f>IF(1=1,IF(F271="","",IF(G271="","",IFERROR(INDEX(E384:E428,MATCH(AE271,B384:B428,0)),G271&amp;""))),N("N6"))</f>
        <v/>
      </c>
      <c r="O271" s="138" t="str">
        <f>IF(1=1,IF(E271="","",O268),N("K9"))</f>
        <v/>
      </c>
      <c r="P271" s="139" t="str">
        <f>IF(1=1,IF(M271="","",IF(AND(ISNUMBER(M271),M271&lt;1,N271="kg"),MAX(1,ROUND(M271*1000,0)),IF(AND(ISNUMBER(M271),M271&lt;1,N271="L"),MAX(1,ROUND(M271*100,0)),ROUND(M271,3)))),N("O9"))</f>
        <v/>
      </c>
      <c r="Q271" s="140" t="str">
        <f>IF(1=1,IF(M271="","",IF(AND(ISNUMBER(M271),M271&lt;1,N271="kg"),"g",IF(AND(ISNUMBER(M271),M271&lt;1,N271="L"),"cl",N271))),N("P9"))</f>
        <v/>
      </c>
      <c r="R271" s="161" t="str">
        <f>IF(1=1,IF(E271="","",IF(F271="","A CONTROLER",IF(NOT(ISNUMBER(F271)),"TEXTE",IF(OR(L271="",L271&lt;=0),"COMMANDE PRINCIPALE INCOMPLETE",IF(G271="","UNITE MANQUANTE",IF(COUNTIF(B384:B428,AE271)=0,"UNITE A CONTROLER","OK")))))),N("Q9"))</f>
        <v/>
      </c>
      <c r="S271" s="105"/>
      <c r="T271" s="141">
        <f t="shared" si="18"/>
        <v>0</v>
      </c>
      <c r="U271" s="133" t="str">
        <f>IF(1=1,IF(E271="","",U268),N("S9"))</f>
        <v/>
      </c>
      <c r="V271" s="133" t="str">
        <f>IF(1=1,IF(E271="","",V268),N("T9"))</f>
        <v/>
      </c>
      <c r="W271" s="135" t="str">
        <f>IF(1=1,IF(OR(U271="",V271="",NOT(ISNUMBER(U271)),NOT(ISNUMBER(V271)),U271=0),"",V271/U271),N("U9"))</f>
        <v/>
      </c>
      <c r="X271" s="136" t="str">
        <f>IF(1=1,IF(OR(W271="",NOT(ISNUMBER(F271))),"",F271*W271*IFERROR(INDEX(D384:D428,MATCH(AE271,B384:B428,0)),1)),N("V7"))</f>
        <v/>
      </c>
      <c r="Y271" s="137" t="str">
        <f>IF(1=1,IF(F271="","",IF(G271="","",IFERROR(INDEX(E384:E428,MATCH(AE271,B384:B428,0)),G271&amp;""))),N("W6"))</f>
        <v/>
      </c>
      <c r="Z271" s="142" t="str">
        <f>IF(1=1,IF(X271="","",IF(AND(ISNUMBER(X271),X271&lt;1,Y271="kg"),MAX(1,ROUND(X271*1000,0)),IF(AND(ISNUMBER(X271),X271&lt;1,Y271="L"),MAX(1,ROUND(X271*100,0)),ROUND(X271,3)))),N("X9"))</f>
        <v/>
      </c>
      <c r="AA271" s="143" t="str">
        <f>IF(1=1,IF(X271="","",IF(AND(ISNUMBER(X271),X271&lt;1,Y271="kg"),"g",IF(AND(ISNUMBER(X271),X271&lt;1,Y271="L"),"cl",Y271))),N("Y9"))</f>
        <v/>
      </c>
      <c r="AB271" s="123" t="str">
        <f>IF(1=1,IF(E271="","",IF(F271="","A CONTROLER",IF(NOT(ISNUMBER(F271)),"TEXTE",IF(OR(W271="",W271&lt;=0),"COMMANDE COUVERTS INCOMPLETE",IF(G271="","UNITE MANQUANTE",IF(COUNTIF(B384:B428,AE271)=0,"UNITE A CONTROLER","OK")))))),N("Z6"))</f>
        <v/>
      </c>
      <c r="AD271" s="144" t="str">
        <f>IF(1=1,IF(E271="","",AD268),N("AB9"))</f>
        <v/>
      </c>
      <c r="AE271" s="125" t="str">
        <f>IF(1=1,IF(G271="","",UPPER(TRIM(SUBSTITUTE(SUBSTITUTE(G271&amp;"",CHAR(160)," ")," "," ")))),N("AC9"))</f>
        <v/>
      </c>
      <c r="AG271" s="244" t="s">
        <v>78</v>
      </c>
    </row>
    <row r="272" spans="1:33" ht="15.75" x14ac:dyDescent="0.25">
      <c r="A272" s="160" t="str">
        <f>IF(1=1,IF(E272="","",A268),N("A10"))</f>
        <v/>
      </c>
      <c r="B272" s="127" t="str">
        <f>IF(1=1,IF(E272="","",B268),N("B10"))</f>
        <v/>
      </c>
      <c r="C272" s="128"/>
      <c r="D272" s="129" t="str">
        <f>IF(ISBLANK(E272),"",LARGE(D268:D271,1)+1)</f>
        <v/>
      </c>
      <c r="E272" s="130"/>
      <c r="F272" s="131"/>
      <c r="G272" s="170"/>
      <c r="H272" s="105"/>
      <c r="I272" s="132" t="str">
        <f>IF(1=1,IF(E272="","",I268),N("H10"))</f>
        <v/>
      </c>
      <c r="J272" s="133" t="str">
        <f>IF(1=1,IF(E272="","",J268),N("I10"))</f>
        <v/>
      </c>
      <c r="K272" s="134" t="str">
        <f>IF(1=1,IF(E272="","",K268),N("J10"))</f>
        <v/>
      </c>
      <c r="L272" s="135" t="str">
        <f>IF(1=1,IF(OR(J272="",O272="",NOT(ISNUMBER(J272)),NOT(ISNUMBER(O272)),J272=0),"",O272/J272),N("L10"))</f>
        <v/>
      </c>
      <c r="M272" s="136" t="str">
        <f>IF(1=1,IF(OR(L272="",NOT(ISNUMBER(F272))),"",F272*L272*IFERROR(INDEX(D384:D428,MATCH(AE272,B384:B428,0)),1)),N("M13"))</f>
        <v/>
      </c>
      <c r="N272" s="137" t="str">
        <f>IF(1=1,IF(F272="","",IF(G272="","",IFERROR(INDEX(E384:E428,MATCH(AE272,B384:B428,0)),G272&amp;""))),N("N6"))</f>
        <v/>
      </c>
      <c r="O272" s="138" t="str">
        <f>IF(1=1,IF(E272="","",O268),N("K10"))</f>
        <v/>
      </c>
      <c r="P272" s="139" t="str">
        <f>IF(1=1,IF(M272="","",IF(AND(ISNUMBER(M272),M272&lt;1,N272="kg"),MAX(1,ROUND(M272*1000,0)),IF(AND(ISNUMBER(M272),M272&lt;1,N272="L"),MAX(1,ROUND(M272*100,0)),ROUND(M272,3)))),N("O10"))</f>
        <v/>
      </c>
      <c r="Q272" s="140" t="str">
        <f>IF(1=1,IF(M272="","",IF(AND(ISNUMBER(M272),M272&lt;1,N272="kg"),"g",IF(AND(ISNUMBER(M272),M272&lt;1,N272="L"),"cl",N272))),N("P10"))</f>
        <v/>
      </c>
      <c r="R272" s="161" t="str">
        <f>IF(1=1,IF(E272="","",IF(F272="","A CONTROLER",IF(NOT(ISNUMBER(F272)),"TEXTE",IF(OR(L272="",L272&lt;=0),"COMMANDE PRINCIPALE INCOMPLETE",IF(G272="","UNITE MANQUANTE",IF(COUNTIF(B384:B428,AE272)=0,"UNITE A CONTROLER","OK")))))),N("Q9"))</f>
        <v/>
      </c>
      <c r="S272" s="105"/>
      <c r="T272" s="141">
        <f t="shared" si="18"/>
        <v>0</v>
      </c>
      <c r="U272" s="133" t="str">
        <f>IF(1=1,IF(E272="","",U268),N("S10"))</f>
        <v/>
      </c>
      <c r="V272" s="133" t="str">
        <f>IF(1=1,IF(E272="","",V268),N("T10"))</f>
        <v/>
      </c>
      <c r="W272" s="135" t="str">
        <f>IF(1=1,IF(OR(U272="",V272="",NOT(ISNUMBER(U272)),NOT(ISNUMBER(V272)),U272=0),"",V272/U272),N("U10"))</f>
        <v/>
      </c>
      <c r="X272" s="136" t="str">
        <f>IF(1=1,IF(OR(W272="",NOT(ISNUMBER(F272))),"",F272*W272*IFERROR(INDEX(D384:D428,MATCH(AE272,B384:B428,0)),1)),N("V7"))</f>
        <v/>
      </c>
      <c r="Y272" s="137" t="str">
        <f>IF(1=1,IF(F272="","",IF(G272="","",IFERROR(INDEX(E384:E428,MATCH(AE272,B384:B428,0)),G272&amp;""))),N("W6"))</f>
        <v/>
      </c>
      <c r="Z272" s="142" t="str">
        <f>IF(1=1,IF(X272="","",IF(AND(ISNUMBER(X272),X272&lt;1,Y272="kg"),MAX(1,ROUND(X272*1000,0)),IF(AND(ISNUMBER(X272),X272&lt;1,Y272="L"),MAX(1,ROUND(X272*100,0)),ROUND(X272,3)))),N("X10"))</f>
        <v/>
      </c>
      <c r="AA272" s="143" t="str">
        <f>IF(1=1,IF(X272="","",IF(AND(ISNUMBER(X272),X272&lt;1,Y272="kg"),"g",IF(AND(ISNUMBER(X272),X272&lt;1,Y272="L"),"cl",Y272))),N("Y10"))</f>
        <v/>
      </c>
      <c r="AB272" s="123" t="str">
        <f>IF(1=1,IF(E272="","",IF(F272="","A CONTROLER",IF(NOT(ISNUMBER(F272)),"TEXTE",IF(OR(W272="",W272&lt;=0),"COMMANDE COUVERTS INCOMPLETE",IF(G272="","UNITE MANQUANTE",IF(COUNTIF(B384:B428,AE272)=0,"UNITE A CONTROLER","OK")))))),N("Z6"))</f>
        <v/>
      </c>
      <c r="AD272" s="144" t="str">
        <f>IF(1=1,IF(E272="","",AD268),N("AB10"))</f>
        <v/>
      </c>
      <c r="AE272" s="125" t="str">
        <f>IF(1=1,IF(G272="","",UPPER(TRIM(SUBSTITUTE(SUBSTITUTE(G272&amp;"",CHAR(160)," ")," "," ")))),N("AC10"))</f>
        <v/>
      </c>
      <c r="AG272" s="244" t="s">
        <v>80</v>
      </c>
    </row>
    <row r="273" spans="1:33" ht="15.75" x14ac:dyDescent="0.25">
      <c r="A273" s="160" t="str">
        <f>IF(1=1,IF(E273="","",A268),N("A11"))</f>
        <v/>
      </c>
      <c r="B273" s="127" t="str">
        <f>IF(1=1,IF(E273="","",B268),N("B11"))</f>
        <v/>
      </c>
      <c r="C273" s="128"/>
      <c r="D273" s="129" t="str">
        <f>IF(ISBLANK(E273),"",LARGE(D268:D272,1)+1)</f>
        <v/>
      </c>
      <c r="E273" s="130"/>
      <c r="F273" s="131"/>
      <c r="G273" s="170"/>
      <c r="H273" s="105"/>
      <c r="I273" s="132" t="str">
        <f>IF(1=1,IF(E273="","",I268),N("H11"))</f>
        <v/>
      </c>
      <c r="J273" s="133" t="str">
        <f>IF(1=1,IF(E273="","",J268),N("I11"))</f>
        <v/>
      </c>
      <c r="K273" s="134" t="str">
        <f>IF(1=1,IF(E273="","",K268),N("J11"))</f>
        <v/>
      </c>
      <c r="L273" s="135" t="str">
        <f>IF(1=1,IF(OR(J273="",O273="",NOT(ISNUMBER(J273)),NOT(ISNUMBER(O273)),J273=0),"",O273/J273),N("L11"))</f>
        <v/>
      </c>
      <c r="M273" s="136" t="str">
        <f>IF(1=1,IF(OR(L273="",NOT(ISNUMBER(F273))),"",F273*L273*IFERROR(INDEX(D384:D428,MATCH(AE273,B384:B428,0)),1)),N("M13"))</f>
        <v/>
      </c>
      <c r="N273" s="137" t="str">
        <f>IF(1=1,IF(F273="","",IF(G273="","",IFERROR(INDEX(E384:E428,MATCH(AE273,B384:B428,0)),G273&amp;""))),N("N6"))</f>
        <v/>
      </c>
      <c r="O273" s="138" t="str">
        <f>IF(1=1,IF(E273="","",O268),N("K11"))</f>
        <v/>
      </c>
      <c r="P273" s="139" t="str">
        <f>IF(1=1,IF(M273="","",IF(AND(ISNUMBER(M273),M273&lt;1,N273="kg"),MAX(1,ROUND(M273*1000,0)),IF(AND(ISNUMBER(M273),M273&lt;1,N273="L"),MAX(1,ROUND(M273*100,0)),ROUND(M273,3)))),N("O11"))</f>
        <v/>
      </c>
      <c r="Q273" s="140" t="str">
        <f>IF(1=1,IF(M273="","",IF(AND(ISNUMBER(M273),M273&lt;1,N273="kg"),"g",IF(AND(ISNUMBER(M273),M273&lt;1,N273="L"),"cl",N273))),N("P11"))</f>
        <v/>
      </c>
      <c r="R273" s="161" t="str">
        <f>IF(1=1,IF(E273="","",IF(F273="","A CONTROLER",IF(NOT(ISNUMBER(F273)),"TEXTE",IF(OR(L273="",L273&lt;=0),"COMMANDE PRINCIPALE INCOMPLETE",IF(G273="","UNITE MANQUANTE",IF(COUNTIF(B384:B428,AE273)=0,"UNITE A CONTROLER","OK")))))),N("Q9"))</f>
        <v/>
      </c>
      <c r="S273" s="105"/>
      <c r="T273" s="141">
        <f t="shared" si="18"/>
        <v>0</v>
      </c>
      <c r="U273" s="133" t="str">
        <f>IF(1=1,IF(E273="","",U268),N("S11"))</f>
        <v/>
      </c>
      <c r="V273" s="133" t="str">
        <f>IF(1=1,IF(E273="","",V268),N("T11"))</f>
        <v/>
      </c>
      <c r="W273" s="135" t="str">
        <f>IF(1=1,IF(OR(U273="",V273="",NOT(ISNUMBER(U273)),NOT(ISNUMBER(V273)),U273=0),"",V273/U273),N("U11"))</f>
        <v/>
      </c>
      <c r="X273" s="136" t="str">
        <f>IF(1=1,IF(OR(W273="",NOT(ISNUMBER(F273))),"",F273*W273*IFERROR(INDEX(D384:D428,MATCH(AE273,B384:B428,0)),1)),N("V7"))</f>
        <v/>
      </c>
      <c r="Y273" s="137" t="str">
        <f>IF(1=1,IF(F273="","",IF(G273="","",IFERROR(INDEX(E384:E428,MATCH(AE273,B384:B428,0)),G273&amp;""))),N("W6"))</f>
        <v/>
      </c>
      <c r="Z273" s="142" t="str">
        <f>IF(1=1,IF(X273="","",IF(AND(ISNUMBER(X273),X273&lt;1,Y273="kg"),MAX(1,ROUND(X273*1000,0)),IF(AND(ISNUMBER(X273),X273&lt;1,Y273="L"),MAX(1,ROUND(X273*100,0)),ROUND(X273,3)))),N("X11"))</f>
        <v/>
      </c>
      <c r="AA273" s="143" t="str">
        <f>IF(1=1,IF(X273="","",IF(AND(ISNUMBER(X273),X273&lt;1,Y273="kg"),"g",IF(AND(ISNUMBER(X273),X273&lt;1,Y273="L"),"cl",Y273))),N("Y11"))</f>
        <v/>
      </c>
      <c r="AB273" s="123" t="str">
        <f>IF(1=1,IF(E273="","",IF(F273="","A CONTROLER",IF(NOT(ISNUMBER(F273)),"TEXTE",IF(OR(W273="",W273&lt;=0),"COMMANDE COUVERTS INCOMPLETE",IF(G273="","UNITE MANQUANTE",IF(COUNTIF(B384:B428,AE273)=0,"UNITE A CONTROLER","OK")))))),N("Z6"))</f>
        <v/>
      </c>
      <c r="AD273" s="144" t="str">
        <f>IF(1=1,IF(E273="","",AD268),N("AB11"))</f>
        <v/>
      </c>
      <c r="AE273" s="125" t="str">
        <f>IF(1=1,IF(G273="","",UPPER(TRIM(SUBSTITUTE(SUBSTITUTE(G273&amp;"",CHAR(160)," ")," "," ")))),N("AC11"))</f>
        <v/>
      </c>
      <c r="AG273" s="244" t="s">
        <v>66</v>
      </c>
    </row>
    <row r="274" spans="1:33" ht="15.75" x14ac:dyDescent="0.25">
      <c r="A274" s="160" t="str">
        <f>IF(1=1,IF(E274="","",A268),N("A12"))</f>
        <v/>
      </c>
      <c r="B274" s="127" t="str">
        <f>IF(1=1,IF(E274="","",B268),N("B12"))</f>
        <v/>
      </c>
      <c r="C274" s="128"/>
      <c r="D274" s="129" t="str">
        <f>IF(ISBLANK(E274),"",LARGE(D268:D273,1)+1)</f>
        <v/>
      </c>
      <c r="E274" s="130"/>
      <c r="F274" s="131"/>
      <c r="G274" s="170"/>
      <c r="H274" s="105"/>
      <c r="I274" s="132" t="str">
        <f>IF(1=1,IF(E274="","",I268),N("H12"))</f>
        <v/>
      </c>
      <c r="J274" s="133" t="str">
        <f>IF(1=1,IF(E274="","",J268),N("I12"))</f>
        <v/>
      </c>
      <c r="K274" s="134" t="str">
        <f>IF(1=1,IF(E274="","",K268),N("J12"))</f>
        <v/>
      </c>
      <c r="L274" s="135" t="str">
        <f>IF(1=1,IF(OR(J274="",O274="",NOT(ISNUMBER(J274)),NOT(ISNUMBER(O274)),J274=0),"",O274/J274),N("L12"))</f>
        <v/>
      </c>
      <c r="M274" s="136" t="str">
        <f>IF(1=1,IF(OR(L274="",NOT(ISNUMBER(F274))),"",F274*L274*IFERROR(INDEX(D384:D428,MATCH(AE274,B384:B428,0)),1)),N("M13"))</f>
        <v/>
      </c>
      <c r="N274" s="137" t="str">
        <f>IF(1=1,IF(F274="","",IF(G274="","",IFERROR(INDEX(E384:E428,MATCH(AE274,B384:B428,0)),G274&amp;""))),N("N6"))</f>
        <v/>
      </c>
      <c r="O274" s="138" t="str">
        <f>IF(1=1,IF(E274="","",O268),N("K12"))</f>
        <v/>
      </c>
      <c r="P274" s="139" t="str">
        <f>IF(1=1,IF(M274="","",IF(AND(ISNUMBER(M274),M274&lt;1,N274="kg"),MAX(1,ROUND(M274*1000,0)),IF(AND(ISNUMBER(M274),M274&lt;1,N274="L"),MAX(1,ROUND(M274*100,0)),ROUND(M274,3)))),N("O12"))</f>
        <v/>
      </c>
      <c r="Q274" s="140" t="str">
        <f>IF(1=1,IF(M274="","",IF(AND(ISNUMBER(M274),M274&lt;1,N274="kg"),"g",IF(AND(ISNUMBER(M274),M274&lt;1,N274="L"),"cl",N274))),N("P12"))</f>
        <v/>
      </c>
      <c r="R274" s="161" t="str">
        <f>IF(1=1,IF(E274="","",IF(F274="","A CONTROLER",IF(NOT(ISNUMBER(F274)),"TEXTE",IF(OR(L274="",L274&lt;=0),"COMMANDE PRINCIPALE INCOMPLETE",IF(G274="","UNITE MANQUANTE",IF(COUNTIF(B384:B428,AE274)=0,"UNITE A CONTROLER","OK")))))),N("Q9"))</f>
        <v/>
      </c>
      <c r="S274" s="105"/>
      <c r="T274" s="141">
        <f t="shared" si="18"/>
        <v>0</v>
      </c>
      <c r="U274" s="133" t="str">
        <f>IF(1=1,IF(E274="","",U268),N("S12"))</f>
        <v/>
      </c>
      <c r="V274" s="133" t="str">
        <f>IF(1=1,IF(E274="","",V268),N("T12"))</f>
        <v/>
      </c>
      <c r="W274" s="135" t="str">
        <f>IF(1=1,IF(OR(U274="",V274="",NOT(ISNUMBER(U274)),NOT(ISNUMBER(V274)),U274=0),"",V274/U274),N("U12"))</f>
        <v/>
      </c>
      <c r="X274" s="136" t="str">
        <f>IF(1=1,IF(OR(W274="",NOT(ISNUMBER(F274))),"",F274*W274*IFERROR(INDEX(D384:D428,MATCH(AE274,B384:B428,0)),1)),N("V7"))</f>
        <v/>
      </c>
      <c r="Y274" s="137" t="str">
        <f>IF(1=1,IF(F274="","",IF(G274="","",IFERROR(INDEX(E384:E428,MATCH(AE274,B384:B428,0)),G274&amp;""))),N("W6"))</f>
        <v/>
      </c>
      <c r="Z274" s="142" t="str">
        <f>IF(1=1,IF(X274="","",IF(AND(ISNUMBER(X274),X274&lt;1,Y274="kg"),MAX(1,ROUND(X274*1000,0)),IF(AND(ISNUMBER(X274),X274&lt;1,Y274="L"),MAX(1,ROUND(X274*100,0)),ROUND(X274,3)))),N("X12"))</f>
        <v/>
      </c>
      <c r="AA274" s="143" t="str">
        <f>IF(1=1,IF(X274="","",IF(AND(ISNUMBER(X274),X274&lt;1,Y274="kg"),"g",IF(AND(ISNUMBER(X274),X274&lt;1,Y274="L"),"cl",Y274))),N("Y12"))</f>
        <v/>
      </c>
      <c r="AB274" s="123" t="str">
        <f>IF(1=1,IF(E274="","",IF(F274="","A CONTROLER",IF(NOT(ISNUMBER(F274)),"TEXTE",IF(OR(W274="",W274&lt;=0),"COMMANDE COUVERTS INCOMPLETE",IF(G274="","UNITE MANQUANTE",IF(COUNTIF(B384:B428,AE274)=0,"UNITE A CONTROLER","OK")))))),N("Z6"))</f>
        <v/>
      </c>
      <c r="AD274" s="144" t="str">
        <f>IF(1=1,IF(E274="","",AD268),N("AB12"))</f>
        <v/>
      </c>
      <c r="AE274" s="125" t="str">
        <f>IF(1=1,IF(G274="","",UPPER(TRIM(SUBSTITUTE(SUBSTITUTE(G274&amp;"",CHAR(160)," ")," "," ")))),N("AC12"))</f>
        <v/>
      </c>
      <c r="AG274" s="244" t="s">
        <v>64</v>
      </c>
    </row>
    <row r="275" spans="1:33" ht="15.75" x14ac:dyDescent="0.25">
      <c r="A275" s="160" t="str">
        <f>IF(1=1,IF(E275="","",A268),N("A13"))</f>
        <v/>
      </c>
      <c r="B275" s="127" t="str">
        <f>IF(1=1,IF(E275="","",B268),N("B13"))</f>
        <v/>
      </c>
      <c r="C275" s="128"/>
      <c r="D275" s="129" t="str">
        <f>IF(ISBLANK(E275),"",LARGE(D268:D274,1)+1)</f>
        <v/>
      </c>
      <c r="E275" s="130"/>
      <c r="F275" s="131"/>
      <c r="G275" s="170"/>
      <c r="H275" s="105"/>
      <c r="I275" s="132" t="str">
        <f>IF(1=1,IF(E275="","",I268),N("H13"))</f>
        <v/>
      </c>
      <c r="J275" s="133" t="str">
        <f>IF(1=1,IF(E275="","",J268),N("I13"))</f>
        <v/>
      </c>
      <c r="K275" s="134" t="str">
        <f>IF(1=1,IF(E275="","",K268),N("J13"))</f>
        <v/>
      </c>
      <c r="L275" s="135" t="str">
        <f>IF(1=1,IF(OR(J275="",O275="",NOT(ISNUMBER(J275)),NOT(ISNUMBER(O275)),J275=0),"",O275/J275),N("L13"))</f>
        <v/>
      </c>
      <c r="M275" s="136" t="str">
        <f>IF(1=1,IF(OR(L275="",NOT(ISNUMBER(F275))),"",F275*L275*IFERROR(INDEX(D384:D428,MATCH(AE275,B384:B428,0)),1)),N("M13"))</f>
        <v/>
      </c>
      <c r="N275" s="137" t="str">
        <f>IF(1=1,IF(F275="","",IF(G275="","",IFERROR(INDEX(E384:E428,MATCH(AE275,B384:B428,0)),G275&amp;""))),N("N6"))</f>
        <v/>
      </c>
      <c r="O275" s="138" t="str">
        <f>IF(1=1,IF(E275="","",O268),N("K13"))</f>
        <v/>
      </c>
      <c r="P275" s="139" t="str">
        <f>IF(1=1,IF(M275="","",IF(AND(ISNUMBER(M275),M275&lt;1,N275="kg"),MAX(1,ROUND(M275*1000,0)),IF(AND(ISNUMBER(M275),M275&lt;1,N275="L"),MAX(1,ROUND(M275*100,0)),ROUND(M275,3)))),N("O13"))</f>
        <v/>
      </c>
      <c r="Q275" s="140" t="str">
        <f>IF(1=1,IF(M275="","",IF(AND(ISNUMBER(M275),M275&lt;1,N275="kg"),"g",IF(AND(ISNUMBER(M275),M275&lt;1,N275="L"),"cl",N275))),N("P13"))</f>
        <v/>
      </c>
      <c r="R275" s="161" t="str">
        <f>IF(1=1,IF(E275="","",IF(F275="","A CONTROLER",IF(NOT(ISNUMBER(F275)),"TEXTE",IF(OR(L275="",L275&lt;=0),"COMMANDE PRINCIPALE INCOMPLETE",IF(G275="","UNITE MANQUANTE",IF(COUNTIF(B384:B428,AE275)=0,"UNITE A CONTROLER","OK")))))),N("Q9"))</f>
        <v/>
      </c>
      <c r="S275" s="105"/>
      <c r="T275" s="141">
        <f t="shared" si="18"/>
        <v>0</v>
      </c>
      <c r="U275" s="133" t="str">
        <f>IF(1=1,IF(E275="","",U268),N("S13"))</f>
        <v/>
      </c>
      <c r="V275" s="133" t="str">
        <f>IF(1=1,IF(E275="","",V268),N("T13"))</f>
        <v/>
      </c>
      <c r="W275" s="135" t="str">
        <f>IF(1=1,IF(OR(U275="",V275="",NOT(ISNUMBER(U275)),NOT(ISNUMBER(V275)),U275=0),"",V275/U275),N("U13"))</f>
        <v/>
      </c>
      <c r="X275" s="136" t="str">
        <f>IF(1=1,IF(OR(W275="",NOT(ISNUMBER(F275))),"",F275*W275*IFERROR(INDEX(D384:D428,MATCH(AE275,B384:B428,0)),1)),N("V7"))</f>
        <v/>
      </c>
      <c r="Y275" s="137" t="str">
        <f>IF(1=1,IF(F275="","",IF(G275="","",IFERROR(INDEX(E384:E428,MATCH(AE275,B384:B428,0)),G275&amp;""))),N("W6"))</f>
        <v/>
      </c>
      <c r="Z275" s="142" t="str">
        <f>IF(1=1,IF(X275="","",IF(AND(ISNUMBER(X275),X275&lt;1,Y275="kg"),MAX(1,ROUND(X275*1000,0)),IF(AND(ISNUMBER(X275),X275&lt;1,Y275="L"),MAX(1,ROUND(X275*100,0)),ROUND(X275,3)))),N("X13"))</f>
        <v/>
      </c>
      <c r="AA275" s="143" t="str">
        <f>IF(1=1,IF(X275="","",IF(AND(ISNUMBER(X275),X275&lt;1,Y275="kg"),"g",IF(AND(ISNUMBER(X275),X275&lt;1,Y275="L"),"cl",Y275))),N("Y13"))</f>
        <v/>
      </c>
      <c r="AB275" s="123" t="str">
        <f>IF(1=1,IF(E275="","",IF(F275="","A CONTROLER",IF(NOT(ISNUMBER(F275)),"TEXTE",IF(OR(W275="",W275&lt;=0),"COMMANDE COUVERTS INCOMPLETE",IF(G275="","UNITE MANQUANTE",IF(COUNTIF(B384:B428,AE275)=0,"UNITE A CONTROLER","OK")))))),N("Z6"))</f>
        <v/>
      </c>
      <c r="AD275" s="144" t="str">
        <f>IF(1=1,IF(E275="","",AD268),N("AB13"))</f>
        <v/>
      </c>
      <c r="AE275" s="125" t="str">
        <f>IF(1=1,IF(G275="","",UPPER(TRIM(SUBSTITUTE(SUBSTITUTE(G275&amp;"",CHAR(160)," ")," "," ")))),N("AC13"))</f>
        <v/>
      </c>
      <c r="AG275" s="244"/>
    </row>
    <row r="276" spans="1:33" ht="15.75" x14ac:dyDescent="0.25">
      <c r="A276" s="160" t="str">
        <f>IF(1=1,IF(E276="","",A268),N("A14"))</f>
        <v/>
      </c>
      <c r="B276" s="127" t="str">
        <f>IF(1=1,IF(E276="","",B268),N("B14"))</f>
        <v/>
      </c>
      <c r="C276" s="128"/>
      <c r="D276" s="129" t="str">
        <f>IF(ISBLANK(E276),"",LARGE(D268:D275,1)+1)</f>
        <v/>
      </c>
      <c r="E276" s="130"/>
      <c r="F276" s="131"/>
      <c r="G276" s="170"/>
      <c r="H276" s="105"/>
      <c r="I276" s="132" t="str">
        <f>IF(1=1,IF(E276="","",I268),N("H14"))</f>
        <v/>
      </c>
      <c r="J276" s="133" t="str">
        <f>IF(1=1,IF(E276="","",J268),N("I14"))</f>
        <v/>
      </c>
      <c r="K276" s="134" t="str">
        <f>IF(1=1,IF(E276="","",K268),N("J14"))</f>
        <v/>
      </c>
      <c r="L276" s="135" t="str">
        <f>IF(1=1,IF(OR(J276="",O276="",NOT(ISNUMBER(J276)),NOT(ISNUMBER(O276)),J276=0),"",O276/J276),N("L14"))</f>
        <v/>
      </c>
      <c r="M276" s="136" t="str">
        <f>IF(1=1,IF(OR(L276="",NOT(ISNUMBER(F276))),"",F276*L276*IFERROR(INDEX(D384:D428,MATCH(AE276,B384:B428,0)),1)),N("M13"))</f>
        <v/>
      </c>
      <c r="N276" s="137" t="str">
        <f>IF(1=1,IF(F276="","",IF(G276="","",IFERROR(INDEX(E384:E428,MATCH(AE276,B384:B428,0)),G276&amp;""))),N("N6"))</f>
        <v/>
      </c>
      <c r="O276" s="138" t="str">
        <f>IF(1=1,IF(E276="","",O268),N("K14"))</f>
        <v/>
      </c>
      <c r="P276" s="139" t="str">
        <f>IF(1=1,IF(M276="","",IF(AND(ISNUMBER(M276),M276&lt;1,N276="kg"),MAX(1,ROUND(M276*1000,0)),IF(AND(ISNUMBER(M276),M276&lt;1,N276="L"),MAX(1,ROUND(M276*100,0)),ROUND(M276,3)))),N("O14"))</f>
        <v/>
      </c>
      <c r="Q276" s="140" t="str">
        <f>IF(1=1,IF(M276="","",IF(AND(ISNUMBER(M276),M276&lt;1,N276="kg"),"g",IF(AND(ISNUMBER(M276),M276&lt;1,N276="L"),"cl",N276))),N("P14"))</f>
        <v/>
      </c>
      <c r="R276" s="161" t="str">
        <f>IF(1=1,IF(E276="","",IF(F276="","A CONTROLER",IF(NOT(ISNUMBER(F276)),"TEXTE",IF(OR(L276="",L276&lt;=0),"COMMANDE PRINCIPALE INCOMPLETE",IF(G276="","UNITE MANQUANTE",IF(COUNTIF(B384:B428,AE276)=0,"UNITE A CONTROLER","OK")))))),N("Q9"))</f>
        <v/>
      </c>
      <c r="S276" s="105"/>
      <c r="T276" s="141">
        <f t="shared" si="18"/>
        <v>0</v>
      </c>
      <c r="U276" s="133" t="str">
        <f>IF(1=1,IF(E276="","",U268),N("S14"))</f>
        <v/>
      </c>
      <c r="V276" s="133" t="str">
        <f>IF(1=1,IF(E276="","",V268),N("T14"))</f>
        <v/>
      </c>
      <c r="W276" s="135" t="str">
        <f>IF(1=1,IF(OR(U276="",V276="",NOT(ISNUMBER(U276)),NOT(ISNUMBER(V276)),U276=0),"",V276/U276),N("U14"))</f>
        <v/>
      </c>
      <c r="X276" s="136" t="str">
        <f>IF(1=1,IF(OR(W276="",NOT(ISNUMBER(F276))),"",F276*W276*IFERROR(INDEX(D384:D428,MATCH(AE276,B384:B428,0)),1)),N("V7"))</f>
        <v/>
      </c>
      <c r="Y276" s="137" t="str">
        <f>IF(1=1,IF(F276="","",IF(G276="","",IFERROR(INDEX(E384:E428,MATCH(AE276,B384:B428,0)),G276&amp;""))),N("W6"))</f>
        <v/>
      </c>
      <c r="Z276" s="142" t="str">
        <f>IF(1=1,IF(X276="","",IF(AND(ISNUMBER(X276),X276&lt;1,Y276="kg"),MAX(1,ROUND(X276*1000,0)),IF(AND(ISNUMBER(X276),X276&lt;1,Y276="L"),MAX(1,ROUND(X276*100,0)),ROUND(X276,3)))),N("X14"))</f>
        <v/>
      </c>
      <c r="AA276" s="143" t="str">
        <f>IF(1=1,IF(X276="","",IF(AND(ISNUMBER(X276),X276&lt;1,Y276="kg"),"g",IF(AND(ISNUMBER(X276),X276&lt;1,Y276="L"),"cl",Y276))),N("Y14"))</f>
        <v/>
      </c>
      <c r="AB276" s="123" t="str">
        <f>IF(1=1,IF(E276="","",IF(F276="","A CONTROLER",IF(NOT(ISNUMBER(F276)),"TEXTE",IF(OR(W276="",W276&lt;=0),"COMMANDE COUVERTS INCOMPLETE",IF(G276="","UNITE MANQUANTE",IF(COUNTIF(B384:B428,AE276)=0,"UNITE A CONTROLER","OK")))))),N("Z6"))</f>
        <v/>
      </c>
      <c r="AD276" s="144" t="str">
        <f>IF(1=1,IF(E276="","",AD268),N("AB14"))</f>
        <v/>
      </c>
      <c r="AE276" s="125" t="str">
        <f>IF(1=1,IF(G276="","",UPPER(TRIM(SUBSTITUTE(SUBSTITUTE(G276&amp;"",CHAR(160)," ")," "," ")))),N("AC14"))</f>
        <v/>
      </c>
    </row>
    <row r="277" spans="1:33" ht="15.75" x14ac:dyDescent="0.25">
      <c r="A277" s="160" t="str">
        <f>IF(1=1,IF(E277="","",A268),N("A15"))</f>
        <v/>
      </c>
      <c r="B277" s="127" t="str">
        <f>IF(1=1,IF(E277="","",B268),N("B15"))</f>
        <v/>
      </c>
      <c r="C277" s="128"/>
      <c r="D277" s="129" t="str">
        <f>IF(ISBLANK(E277),"",LARGE(D268:D276,1)+1)</f>
        <v/>
      </c>
      <c r="E277" s="130"/>
      <c r="F277" s="131"/>
      <c r="G277" s="170"/>
      <c r="H277" s="105"/>
      <c r="I277" s="132" t="str">
        <f>IF(1=1,IF(E277="","",I268),N("H15"))</f>
        <v/>
      </c>
      <c r="J277" s="133" t="str">
        <f>IF(1=1,IF(E277="","",J268),N("I15"))</f>
        <v/>
      </c>
      <c r="K277" s="134" t="str">
        <f>IF(1=1,IF(E277="","",K268),N("J15"))</f>
        <v/>
      </c>
      <c r="L277" s="135" t="str">
        <f>IF(1=1,IF(OR(J277="",O277="",NOT(ISNUMBER(J277)),NOT(ISNUMBER(O277)),J277=0),"",O277/J277),N("L15"))</f>
        <v/>
      </c>
      <c r="M277" s="136" t="str">
        <f>IF(1=1,IF(OR(L277="",NOT(ISNUMBER(F277))),"",F277*L277*IFERROR(INDEX(D384:D428,MATCH(AE277,B384:B428,0)),1)),N("M13"))</f>
        <v/>
      </c>
      <c r="N277" s="137" t="str">
        <f>IF(1=1,IF(F277="","",IF(G277="","",IFERROR(INDEX(E384:E428,MATCH(AE277,B384:B428,0)),G277&amp;""))),N("N6"))</f>
        <v/>
      </c>
      <c r="O277" s="138" t="str">
        <f>IF(1=1,IF(E277="","",O268),N("K15"))</f>
        <v/>
      </c>
      <c r="P277" s="139" t="str">
        <f>IF(1=1,IF(M277="","",IF(AND(ISNUMBER(M277),M277&lt;1,N277="kg"),MAX(1,ROUND(M277*1000,0)),IF(AND(ISNUMBER(M277),M277&lt;1,N277="L"),MAX(1,ROUND(M277*100,0)),ROUND(M277,3)))),N("O15"))</f>
        <v/>
      </c>
      <c r="Q277" s="140" t="str">
        <f>IF(1=1,IF(M277="","",IF(AND(ISNUMBER(M277),M277&lt;1,N277="kg"),"g",IF(AND(ISNUMBER(M277),M277&lt;1,N277="L"),"cl",N277))),N("P15"))</f>
        <v/>
      </c>
      <c r="R277" s="161" t="str">
        <f>IF(1=1,IF(E277="","",IF(F277="","A CONTROLER",IF(NOT(ISNUMBER(F277)),"TEXTE",IF(OR(L277="",L277&lt;=0),"COMMANDE PRINCIPALE INCOMPLETE",IF(G277="","UNITE MANQUANTE",IF(COUNTIF(B384:B428,AE277)=0,"UNITE A CONTROLER","OK")))))),N("Q9"))</f>
        <v/>
      </c>
      <c r="S277" s="105"/>
      <c r="T277" s="141">
        <f t="shared" si="18"/>
        <v>0</v>
      </c>
      <c r="U277" s="133" t="str">
        <f>IF(1=1,IF(E277="","",U268),N("S15"))</f>
        <v/>
      </c>
      <c r="V277" s="133" t="str">
        <f>IF(1=1,IF(E277="","",V268),N("T15"))</f>
        <v/>
      </c>
      <c r="W277" s="135" t="str">
        <f>IF(1=1,IF(OR(U277="",V277="",NOT(ISNUMBER(U277)),NOT(ISNUMBER(V277)),U277=0),"",V277/U277),N("U15"))</f>
        <v/>
      </c>
      <c r="X277" s="136" t="str">
        <f>IF(1=1,IF(OR(W277="",NOT(ISNUMBER(F277))),"",F277*W277*IFERROR(INDEX(D384:D428,MATCH(AE277,B384:B428,0)),1)),N("V7"))</f>
        <v/>
      </c>
      <c r="Y277" s="137" t="str">
        <f>IF(1=1,IF(F277="","",IF(G277="","",IFERROR(INDEX(E384:E428,MATCH(AE277,B384:B428,0)),G277&amp;""))),N("W6"))</f>
        <v/>
      </c>
      <c r="Z277" s="142" t="str">
        <f>IF(1=1,IF(X277="","",IF(AND(ISNUMBER(X277),X277&lt;1,Y277="kg"),MAX(1,ROUND(X277*1000,0)),IF(AND(ISNUMBER(X277),X277&lt;1,Y277="L"),MAX(1,ROUND(X277*100,0)),ROUND(X277,3)))),N("X15"))</f>
        <v/>
      </c>
      <c r="AA277" s="143" t="str">
        <f>IF(1=1,IF(X277="","",IF(AND(ISNUMBER(X277),X277&lt;1,Y277="kg"),"g",IF(AND(ISNUMBER(X277),X277&lt;1,Y277="L"),"cl",Y277))),N("Y15"))</f>
        <v/>
      </c>
      <c r="AB277" s="123" t="str">
        <f>IF(1=1,IF(E277="","",IF(F277="","A CONTROLER",IF(NOT(ISNUMBER(F277)),"TEXTE",IF(OR(W277="",W277&lt;=0),"COMMANDE COUVERTS INCOMPLETE",IF(G277="","UNITE MANQUANTE",IF(COUNTIF(B384:B428,AE277)=0,"UNITE A CONTROLER","OK")))))),N("Z6"))</f>
        <v/>
      </c>
      <c r="AD277" s="144" t="str">
        <f>IF(1=1,IF(E277="","",AD268),N("AB15"))</f>
        <v/>
      </c>
      <c r="AE277" s="125" t="str">
        <f>IF(1=1,IF(G277="","",UPPER(TRIM(SUBSTITUTE(SUBSTITUTE(G277&amp;"",CHAR(160)," ")," "," ")))),N("AC15"))</f>
        <v/>
      </c>
    </row>
    <row r="278" spans="1:33" ht="15.75" x14ac:dyDescent="0.25">
      <c r="A278" s="160" t="str">
        <f>IF(1=1,IF(E278="","",A268),N("A16"))</f>
        <v/>
      </c>
      <c r="B278" s="127" t="str">
        <f>IF(1=1,IF(E278="","",B268),N("B16"))</f>
        <v/>
      </c>
      <c r="C278" s="128"/>
      <c r="D278" s="129" t="str">
        <f>IF(ISBLANK(E278),"",LARGE(D268:D277,1)+1)</f>
        <v/>
      </c>
      <c r="E278" s="130"/>
      <c r="F278" s="131"/>
      <c r="G278" s="170"/>
      <c r="H278" s="105"/>
      <c r="I278" s="132" t="str">
        <f>IF(1=1,IF(E278="","",I268),N("H16"))</f>
        <v/>
      </c>
      <c r="J278" s="133" t="str">
        <f>IF(1=1,IF(E278="","",J268),N("I16"))</f>
        <v/>
      </c>
      <c r="K278" s="134" t="str">
        <f>IF(1=1,IF(E278="","",K268),N("J16"))</f>
        <v/>
      </c>
      <c r="L278" s="135" t="str">
        <f>IF(1=1,IF(OR(J278="",O278="",NOT(ISNUMBER(J278)),NOT(ISNUMBER(O278)),J278=0),"",O278/J278),N("L16"))</f>
        <v/>
      </c>
      <c r="M278" s="136" t="str">
        <f>IF(1=1,IF(OR(L278="",NOT(ISNUMBER(F278))),"",F278*L278*IFERROR(INDEX(D384:D428,MATCH(AE278,B384:B428,0)),1)),N("M13"))</f>
        <v/>
      </c>
      <c r="N278" s="137" t="str">
        <f>IF(1=1,IF(F278="","",IF(G278="","",IFERROR(INDEX(E384:E428,MATCH(AE278,B384:B428,0)),G278&amp;""))),N("N6"))</f>
        <v/>
      </c>
      <c r="O278" s="138" t="str">
        <f>IF(1=1,IF(E278="","",O268),N("K16"))</f>
        <v/>
      </c>
      <c r="P278" s="139" t="str">
        <f>IF(1=1,IF(M278="","",IF(AND(ISNUMBER(M278),M278&lt;1,N278="kg"),MAX(1,ROUND(M278*1000,0)),IF(AND(ISNUMBER(M278),M278&lt;1,N278="L"),MAX(1,ROUND(M278*100,0)),ROUND(M278,3)))),N("O16"))</f>
        <v/>
      </c>
      <c r="Q278" s="140" t="str">
        <f>IF(1=1,IF(M278="","",IF(AND(ISNUMBER(M278),M278&lt;1,N278="kg"),"g",IF(AND(ISNUMBER(M278),M278&lt;1,N278="L"),"cl",N278))),N("P16"))</f>
        <v/>
      </c>
      <c r="R278" s="161" t="str">
        <f>IF(1=1,IF(E278="","",IF(F278="","A CONTROLER",IF(NOT(ISNUMBER(F278)),"TEXTE",IF(OR(L278="",L278&lt;=0),"COMMANDE PRINCIPALE INCOMPLETE",IF(G278="","UNITE MANQUANTE",IF(COUNTIF(B384:B428,AE278)=0,"UNITE A CONTROLER","OK")))))),N("Q9"))</f>
        <v/>
      </c>
      <c r="S278" s="105"/>
      <c r="T278" s="141">
        <f t="shared" si="18"/>
        <v>0</v>
      </c>
      <c r="U278" s="133" t="str">
        <f>IF(1=1,IF(E278="","",U268),N("S16"))</f>
        <v/>
      </c>
      <c r="V278" s="133" t="str">
        <f>IF(1=1,IF(E278="","",V268),N("T16"))</f>
        <v/>
      </c>
      <c r="W278" s="135" t="str">
        <f>IF(1=1,IF(OR(U278="",V278="",NOT(ISNUMBER(U278)),NOT(ISNUMBER(V278)),U278=0),"",V278/U278),N("U16"))</f>
        <v/>
      </c>
      <c r="X278" s="136" t="str">
        <f>IF(1=1,IF(OR(W278="",NOT(ISNUMBER(F278))),"",F278*W278*IFERROR(INDEX(D384:D428,MATCH(AE278,B384:B428,0)),1)),N("V7"))</f>
        <v/>
      </c>
      <c r="Y278" s="137" t="str">
        <f>IF(1=1,IF(F278="","",IF(G278="","",IFERROR(INDEX(E384:E428,MATCH(AE278,B384:B428,0)),G278&amp;""))),N("W6"))</f>
        <v/>
      </c>
      <c r="Z278" s="142" t="str">
        <f>IF(1=1,IF(X278="","",IF(AND(ISNUMBER(X278),X278&lt;1,Y278="kg"),MAX(1,ROUND(X278*1000,0)),IF(AND(ISNUMBER(X278),X278&lt;1,Y278="L"),MAX(1,ROUND(X278*100,0)),ROUND(X278,3)))),N("X16"))</f>
        <v/>
      </c>
      <c r="AA278" s="143" t="str">
        <f>IF(1=1,IF(X278="","",IF(AND(ISNUMBER(X278),X278&lt;1,Y278="kg"),"g",IF(AND(ISNUMBER(X278),X278&lt;1,Y278="L"),"cl",Y278))),N("Y16"))</f>
        <v/>
      </c>
      <c r="AB278" s="123" t="str">
        <f>IF(1=1,IF(E278="","",IF(F278="","A CONTROLER",IF(NOT(ISNUMBER(F278)),"TEXTE",IF(OR(W278="",W278&lt;=0),"COMMANDE COUVERTS INCOMPLETE",IF(G278="","UNITE MANQUANTE",IF(COUNTIF(B384:B428,AE278)=0,"UNITE A CONTROLER","OK")))))),N("Z6"))</f>
        <v/>
      </c>
      <c r="AD278" s="144" t="str">
        <f>IF(1=1,IF(E278="","",AD268),N("AB16"))</f>
        <v/>
      </c>
      <c r="AE278" s="125" t="str">
        <f>IF(1=1,IF(G278="","",UPPER(TRIM(SUBSTITUTE(SUBSTITUTE(G278&amp;"",CHAR(160)," ")," "," ")))),N("AC16"))</f>
        <v/>
      </c>
    </row>
    <row r="279" spans="1:33" ht="15.75" x14ac:dyDescent="0.25">
      <c r="A279" s="160" t="str">
        <f>IF(1=1,IF(E279="","",A268),N("A17"))</f>
        <v/>
      </c>
      <c r="B279" s="127" t="str">
        <f>IF(1=1,IF(E279="","",B268),N("B17"))</f>
        <v/>
      </c>
      <c r="C279" s="128"/>
      <c r="D279" s="129" t="str">
        <f>IF(ISBLANK(E279),"",LARGE(D268:D278,1)+1)</f>
        <v/>
      </c>
      <c r="E279" s="130"/>
      <c r="F279" s="131"/>
      <c r="G279" s="170"/>
      <c r="H279" s="105"/>
      <c r="I279" s="132" t="str">
        <f>IF(1=1,IF(E279="","",I268),N("H17"))</f>
        <v/>
      </c>
      <c r="J279" s="133" t="str">
        <f>IF(1=1,IF(E279="","",J268),N("I17"))</f>
        <v/>
      </c>
      <c r="K279" s="134" t="str">
        <f>IF(1=1,IF(E279="","",K268),N("J17"))</f>
        <v/>
      </c>
      <c r="L279" s="135" t="str">
        <f>IF(1=1,IF(OR(J279="",O279="",NOT(ISNUMBER(J279)),NOT(ISNUMBER(O279)),J279=0),"",O279/J279),N("L17"))</f>
        <v/>
      </c>
      <c r="M279" s="136" t="str">
        <f>IF(1=1,IF(OR(L279="",NOT(ISNUMBER(F279))),"",F279*L279*IFERROR(INDEX(D384:D428,MATCH(AE279,B384:B428,0)),1)),N("M13"))</f>
        <v/>
      </c>
      <c r="N279" s="137" t="str">
        <f>IF(1=1,IF(F279="","",IF(G279="","",IFERROR(INDEX(E384:E428,MATCH(AE279,B384:B428,0)),G279&amp;""))),N("N6"))</f>
        <v/>
      </c>
      <c r="O279" s="138" t="str">
        <f>IF(1=1,IF(E279="","",O268),N("K17"))</f>
        <v/>
      </c>
      <c r="P279" s="139" t="str">
        <f>IF(1=1,IF(M279="","",IF(AND(ISNUMBER(M279),M279&lt;1,N279="kg"),MAX(1,ROUND(M279*1000,0)),IF(AND(ISNUMBER(M279),M279&lt;1,N279="L"),MAX(1,ROUND(M279*100,0)),ROUND(M279,3)))),N("O17"))</f>
        <v/>
      </c>
      <c r="Q279" s="140" t="str">
        <f>IF(1=1,IF(M279="","",IF(AND(ISNUMBER(M279),M279&lt;1,N279="kg"),"g",IF(AND(ISNUMBER(M279),M279&lt;1,N279="L"),"cl",N279))),N("P17"))</f>
        <v/>
      </c>
      <c r="R279" s="161" t="str">
        <f>IF(1=1,IF(E279="","",IF(F279="","A CONTROLER",IF(NOT(ISNUMBER(F279)),"TEXTE",IF(OR(L279="",L279&lt;=0),"COMMANDE PRINCIPALE INCOMPLETE",IF(G279="","UNITE MANQUANTE",IF(COUNTIF(B384:B428,AE279)=0,"UNITE A CONTROLER","OK")))))),N("Q9"))</f>
        <v/>
      </c>
      <c r="S279" s="105"/>
      <c r="T279" s="141">
        <f t="shared" si="18"/>
        <v>0</v>
      </c>
      <c r="U279" s="133" t="str">
        <f>IF(1=1,IF(E279="","",U268),N("S17"))</f>
        <v/>
      </c>
      <c r="V279" s="133" t="str">
        <f>IF(1=1,IF(E279="","",V268),N("T17"))</f>
        <v/>
      </c>
      <c r="W279" s="135" t="str">
        <f>IF(1=1,IF(OR(U279="",V279="",NOT(ISNUMBER(U279)),NOT(ISNUMBER(V279)),U279=0),"",V279/U279),N("U17"))</f>
        <v/>
      </c>
      <c r="X279" s="136" t="str">
        <f>IF(1=1,IF(OR(W279="",NOT(ISNUMBER(F279))),"",F279*W279*IFERROR(INDEX(D384:D428,MATCH(AE279,B384:B428,0)),1)),N("V7"))</f>
        <v/>
      </c>
      <c r="Y279" s="137" t="str">
        <f>IF(1=1,IF(F279="","",IF(G279="","",IFERROR(INDEX(E384:E428,MATCH(AE279,B384:B428,0)),G279&amp;""))),N("W6"))</f>
        <v/>
      </c>
      <c r="Z279" s="142" t="str">
        <f>IF(1=1,IF(X279="","",IF(AND(ISNUMBER(X279),X279&lt;1,Y279="kg"),MAX(1,ROUND(X279*1000,0)),IF(AND(ISNUMBER(X279),X279&lt;1,Y279="L"),MAX(1,ROUND(X279*100,0)),ROUND(X279,3)))),N("X17"))</f>
        <v/>
      </c>
      <c r="AA279" s="143" t="str">
        <f>IF(1=1,IF(X279="","",IF(AND(ISNUMBER(X279),X279&lt;1,Y279="kg"),"g",IF(AND(ISNUMBER(X279),X279&lt;1,Y279="L"),"cl",Y279))),N("Y17"))</f>
        <v/>
      </c>
      <c r="AB279" s="123" t="str">
        <f>IF(1=1,IF(E279="","",IF(F279="","A CONTROLER",IF(NOT(ISNUMBER(F279)),"TEXTE",IF(OR(W279="",W279&lt;=0),"COMMANDE COUVERTS INCOMPLETE",IF(G279="","UNITE MANQUANTE",IF(COUNTIF(B384:B428,AE279)=0,"UNITE A CONTROLER","OK")))))),N("Z6"))</f>
        <v/>
      </c>
      <c r="AD279" s="144" t="str">
        <f>IF(1=1,IF(E279="","",AD268),N("AB17"))</f>
        <v/>
      </c>
      <c r="AE279" s="125" t="str">
        <f>IF(1=1,IF(G279="","",UPPER(TRIM(SUBSTITUTE(SUBSTITUTE(G279&amp;"",CHAR(160)," ")," "," ")))),N("AC17"))</f>
        <v/>
      </c>
    </row>
    <row r="280" spans="1:33" ht="15.75" x14ac:dyDescent="0.25">
      <c r="A280" s="160" t="str">
        <f>IF(1=1,IF(E280="","",A268),N("A18"))</f>
        <v/>
      </c>
      <c r="B280" s="127" t="str">
        <f>IF(1=1,IF(E280="","",B268),N("B18"))</f>
        <v/>
      </c>
      <c r="C280" s="128"/>
      <c r="D280" s="129" t="str">
        <f>IF(ISBLANK(E280),"",LARGE(D268:D279,1)+1)</f>
        <v/>
      </c>
      <c r="E280" s="130"/>
      <c r="F280" s="131"/>
      <c r="G280" s="170"/>
      <c r="H280" s="105"/>
      <c r="I280" s="132" t="str">
        <f>IF(1=1,IF(E280="","",I268),N("H18"))</f>
        <v/>
      </c>
      <c r="J280" s="133" t="str">
        <f>IF(1=1,IF(E280="","",J268),N("I18"))</f>
        <v/>
      </c>
      <c r="K280" s="134" t="str">
        <f>IF(1=1,IF(E280="","",K268),N("J18"))</f>
        <v/>
      </c>
      <c r="L280" s="135" t="str">
        <f>IF(1=1,IF(OR(J280="",O280="",NOT(ISNUMBER(J280)),NOT(ISNUMBER(O280)),J280=0),"",O280/J280),N("L18"))</f>
        <v/>
      </c>
      <c r="M280" s="136" t="str">
        <f>IF(1=1,IF(OR(L280="",NOT(ISNUMBER(F280))),"",F280*L280*IFERROR(INDEX(D384:D428,MATCH(AE280,B384:B428,0)),1)),N("M13"))</f>
        <v/>
      </c>
      <c r="N280" s="137" t="str">
        <f>IF(1=1,IF(F280="","",IF(G280="","",IFERROR(INDEX(E384:E428,MATCH(AE280,B384:B428,0)),G280&amp;""))),N("N6"))</f>
        <v/>
      </c>
      <c r="O280" s="138" t="str">
        <f>IF(1=1,IF(E280="","",O268),N("K18"))</f>
        <v/>
      </c>
      <c r="P280" s="139" t="str">
        <f>IF(1=1,IF(M280="","",IF(AND(ISNUMBER(M280),M280&lt;1,N280="kg"),MAX(1,ROUND(M280*1000,0)),IF(AND(ISNUMBER(M280),M280&lt;1,N280="L"),MAX(1,ROUND(M280*100,0)),ROUND(M280,3)))),N("O18"))</f>
        <v/>
      </c>
      <c r="Q280" s="140" t="str">
        <f>IF(1=1,IF(M280="","",IF(AND(ISNUMBER(M280),M280&lt;1,N280="kg"),"g",IF(AND(ISNUMBER(M280),M280&lt;1,N280="L"),"cl",N280))),N("P18"))</f>
        <v/>
      </c>
      <c r="R280" s="161" t="str">
        <f>IF(1=1,IF(E280="","",IF(F280="","A CONTROLER",IF(NOT(ISNUMBER(F280)),"TEXTE",IF(OR(L280="",L280&lt;=0),"COMMANDE PRINCIPALE INCOMPLETE",IF(G280="","UNITE MANQUANTE",IF(COUNTIF(B384:B428,AE280)=0,"UNITE A CONTROLER","OK")))))),N("Q9"))</f>
        <v/>
      </c>
      <c r="S280" s="105"/>
      <c r="T280" s="141">
        <f t="shared" si="18"/>
        <v>0</v>
      </c>
      <c r="U280" s="133" t="str">
        <f>IF(1=1,IF(E280="","",U268),N("S18"))</f>
        <v/>
      </c>
      <c r="V280" s="133" t="str">
        <f>IF(1=1,IF(E280="","",V268),N("T18"))</f>
        <v/>
      </c>
      <c r="W280" s="135" t="str">
        <f>IF(1=1,IF(OR(U280="",V280="",NOT(ISNUMBER(U280)),NOT(ISNUMBER(V280)),U280=0),"",V280/U280),N("U18"))</f>
        <v/>
      </c>
      <c r="X280" s="136" t="str">
        <f>IF(1=1,IF(OR(W280="",NOT(ISNUMBER(F280))),"",F280*W280*IFERROR(INDEX(D384:D428,MATCH(AE280,B384:B428,0)),1)),N("V7"))</f>
        <v/>
      </c>
      <c r="Y280" s="137" t="str">
        <f>IF(1=1,IF(F280="","",IF(G280="","",IFERROR(INDEX(E384:E428,MATCH(AE280,B384:B428,0)),G280&amp;""))),N("W6"))</f>
        <v/>
      </c>
      <c r="Z280" s="142" t="str">
        <f>IF(1=1,IF(X280="","",IF(AND(ISNUMBER(X280),X280&lt;1,Y280="kg"),MAX(1,ROUND(X280*1000,0)),IF(AND(ISNUMBER(X280),X280&lt;1,Y280="L"),MAX(1,ROUND(X280*100,0)),ROUND(X280,3)))),N("X18"))</f>
        <v/>
      </c>
      <c r="AA280" s="143" t="str">
        <f>IF(1=1,IF(X280="","",IF(AND(ISNUMBER(X280),X280&lt;1,Y280="kg"),"g",IF(AND(ISNUMBER(X280),X280&lt;1,Y280="L"),"cl",Y280))),N("Y18"))</f>
        <v/>
      </c>
      <c r="AB280" s="123" t="str">
        <f>IF(1=1,IF(E280="","",IF(F280="","A CONTROLER",IF(NOT(ISNUMBER(F280)),"TEXTE",IF(OR(W280="",W280&lt;=0),"COMMANDE COUVERTS INCOMPLETE",IF(G280="","UNITE MANQUANTE",IF(COUNTIF(B384:B428,AE280)=0,"UNITE A CONTROLER","OK")))))),N("Z6"))</f>
        <v/>
      </c>
      <c r="AD280" s="144" t="str">
        <f>IF(1=1,IF(E280="","",AD268),N("AB18"))</f>
        <v/>
      </c>
      <c r="AE280" s="125" t="str">
        <f>IF(1=1,IF(G280="","",UPPER(TRIM(SUBSTITUTE(SUBSTITUTE(G280&amp;"",CHAR(160)," ")," "," ")))),N("AC18"))</f>
        <v/>
      </c>
    </row>
    <row r="281" spans="1:33" ht="15.75" x14ac:dyDescent="0.25">
      <c r="A281" s="160" t="str">
        <f>IF(1=1,IF(E281="","",A268),N("A19"))</f>
        <v/>
      </c>
      <c r="B281" s="127" t="str">
        <f>IF(1=1,IF(E281="","",B268),N("B19"))</f>
        <v/>
      </c>
      <c r="C281" s="128"/>
      <c r="D281" s="129" t="str">
        <f>IF(ISBLANK(E281),"",LARGE(D268:D280,1)+1)</f>
        <v/>
      </c>
      <c r="E281" s="130"/>
      <c r="F281" s="131"/>
      <c r="G281" s="170"/>
      <c r="H281" s="105"/>
      <c r="I281" s="132" t="str">
        <f>IF(1=1,IF(E281="","",I268),N("H19"))</f>
        <v/>
      </c>
      <c r="J281" s="133" t="str">
        <f>IF(1=1,IF(E281="","",J268),N("I19"))</f>
        <v/>
      </c>
      <c r="K281" s="134" t="str">
        <f>IF(1=1,IF(E281="","",K268),N("J19"))</f>
        <v/>
      </c>
      <c r="L281" s="135" t="str">
        <f>IF(1=1,IF(OR(J281="",O281="",NOT(ISNUMBER(J281)),NOT(ISNUMBER(O281)),J281=0),"",O281/J281),N("L19"))</f>
        <v/>
      </c>
      <c r="M281" s="136" t="str">
        <f>IF(1=1,IF(OR(L281="",NOT(ISNUMBER(F281))),"",F281*L281*IFERROR(INDEX(D384:D428,MATCH(AE281,B384:B428,0)),1)),N("M13"))</f>
        <v/>
      </c>
      <c r="N281" s="137" t="str">
        <f>IF(1=1,IF(F281="","",IF(G281="","",IFERROR(INDEX(E384:E428,MATCH(AE281,B384:B428,0)),G281&amp;""))),N("N6"))</f>
        <v/>
      </c>
      <c r="O281" s="138" t="str">
        <f>IF(1=1,IF(E281="","",O268),N("K19"))</f>
        <v/>
      </c>
      <c r="P281" s="139" t="str">
        <f>IF(1=1,IF(M281="","",IF(AND(ISNUMBER(M281),M281&lt;1,N281="kg"),MAX(1,ROUND(M281*1000,0)),IF(AND(ISNUMBER(M281),M281&lt;1,N281="L"),MAX(1,ROUND(M281*100,0)),ROUND(M281,3)))),N("O19"))</f>
        <v/>
      </c>
      <c r="Q281" s="140" t="str">
        <f>IF(1=1,IF(M281="","",IF(AND(ISNUMBER(M281),M281&lt;1,N281="kg"),"g",IF(AND(ISNUMBER(M281),M281&lt;1,N281="L"),"cl",N281))),N("P19"))</f>
        <v/>
      </c>
      <c r="R281" s="161" t="str">
        <f>IF(1=1,IF(E281="","",IF(F281="","A CONTROLER",IF(NOT(ISNUMBER(F281)),"TEXTE",IF(OR(L281="",L281&lt;=0),"COMMANDE PRINCIPALE INCOMPLETE",IF(G281="","UNITE MANQUANTE",IF(COUNTIF(B384:B428,AE281)=0,"UNITE A CONTROLER","OK")))))),N("Q9"))</f>
        <v/>
      </c>
      <c r="S281" s="105"/>
      <c r="T281" s="141">
        <f t="shared" si="18"/>
        <v>0</v>
      </c>
      <c r="U281" s="133" t="str">
        <f>IF(1=1,IF(E281="","",U268),N("S19"))</f>
        <v/>
      </c>
      <c r="V281" s="133" t="str">
        <f>IF(1=1,IF(E281="","",V268),N("T19"))</f>
        <v/>
      </c>
      <c r="W281" s="135" t="str">
        <f>IF(1=1,IF(OR(U281="",V281="",NOT(ISNUMBER(U281)),NOT(ISNUMBER(V281)),U281=0),"",V281/U281),N("U19"))</f>
        <v/>
      </c>
      <c r="X281" s="136" t="str">
        <f>IF(1=1,IF(OR(W281="",NOT(ISNUMBER(F281))),"",F281*W281*IFERROR(INDEX(D384:D428,MATCH(AE281,B384:B428,0)),1)),N("V7"))</f>
        <v/>
      </c>
      <c r="Y281" s="137" t="str">
        <f>IF(1=1,IF(F281="","",IF(G281="","",IFERROR(INDEX(E384:E428,MATCH(AE281,B384:B428,0)),G281&amp;""))),N("W6"))</f>
        <v/>
      </c>
      <c r="Z281" s="142" t="str">
        <f>IF(1=1,IF(X281="","",IF(AND(ISNUMBER(X281),X281&lt;1,Y281="kg"),MAX(1,ROUND(X281*1000,0)),IF(AND(ISNUMBER(X281),X281&lt;1,Y281="L"),MAX(1,ROUND(X281*100,0)),ROUND(X281,3)))),N("X19"))</f>
        <v/>
      </c>
      <c r="AA281" s="143" t="str">
        <f>IF(1=1,IF(X281="","",IF(AND(ISNUMBER(X281),X281&lt;1,Y281="kg"),"g",IF(AND(ISNUMBER(X281),X281&lt;1,Y281="L"),"cl",Y281))),N("Y19"))</f>
        <v/>
      </c>
      <c r="AB281" s="123" t="str">
        <f>IF(1=1,IF(E281="","",IF(F281="","A CONTROLER",IF(NOT(ISNUMBER(F281)),"TEXTE",IF(OR(W281="",W281&lt;=0),"COMMANDE COUVERTS INCOMPLETE",IF(G281="","UNITE MANQUANTE",IF(COUNTIF(B384:B428,AE281)=0,"UNITE A CONTROLER","OK")))))),N("Z6"))</f>
        <v/>
      </c>
      <c r="AD281" s="144" t="str">
        <f>IF(1=1,IF(E281="","",AD268),N("AB19"))</f>
        <v/>
      </c>
      <c r="AE281" s="125" t="str">
        <f>IF(1=1,IF(G281="","",UPPER(TRIM(SUBSTITUTE(SUBSTITUTE(G281&amp;"",CHAR(160)," ")," "," ")))),N("AC19"))</f>
        <v/>
      </c>
    </row>
    <row r="282" spans="1:33" ht="15.75" x14ac:dyDescent="0.25">
      <c r="A282" s="160" t="str">
        <f>IF(1=1,IF(E282="","",A268),N("A20"))</f>
        <v/>
      </c>
      <c r="B282" s="127" t="str">
        <f>IF(1=1,IF(E282="","",B268),N("B20"))</f>
        <v/>
      </c>
      <c r="C282" s="128"/>
      <c r="D282" s="129" t="str">
        <f>IF(ISBLANK(E282),"",LARGE(D268:D281,1)+1)</f>
        <v/>
      </c>
      <c r="E282" s="130"/>
      <c r="F282" s="131"/>
      <c r="G282" s="170"/>
      <c r="H282" s="105"/>
      <c r="I282" s="132" t="str">
        <f>IF(1=1,IF(E282="","",I268),N("H20"))</f>
        <v/>
      </c>
      <c r="J282" s="133" t="str">
        <f>IF(1=1,IF(E282="","",J268),N("I20"))</f>
        <v/>
      </c>
      <c r="K282" s="134" t="str">
        <f>IF(1=1,IF(E282="","",K268),N("J20"))</f>
        <v/>
      </c>
      <c r="L282" s="135" t="str">
        <f>IF(1=1,IF(OR(J282="",O282="",NOT(ISNUMBER(J282)),NOT(ISNUMBER(O282)),J282=0),"",O282/J282),N("L20"))</f>
        <v/>
      </c>
      <c r="M282" s="136" t="str">
        <f>IF(1=1,IF(OR(L282="",NOT(ISNUMBER(F282))),"",F282*L282*IFERROR(INDEX(D384:D428,MATCH(AE282,B384:B428,0)),1)),N("M13"))</f>
        <v/>
      </c>
      <c r="N282" s="137" t="str">
        <f>IF(1=1,IF(F282="","",IF(G282="","",IFERROR(INDEX(E384:E428,MATCH(AE282,B384:B428,0)),G282&amp;""))),N("N6"))</f>
        <v/>
      </c>
      <c r="O282" s="138" t="str">
        <f>IF(1=1,IF(E282="","",O268),N("K20"))</f>
        <v/>
      </c>
      <c r="P282" s="139" t="str">
        <f>IF(1=1,IF(M282="","",IF(AND(ISNUMBER(M282),M282&lt;1,N282="kg"),MAX(1,ROUND(M282*1000,0)),IF(AND(ISNUMBER(M282),M282&lt;1,N282="L"),MAX(1,ROUND(M282*100,0)),ROUND(M282,3)))),N("O20"))</f>
        <v/>
      </c>
      <c r="Q282" s="140" t="str">
        <f>IF(1=1,IF(M282="","",IF(AND(ISNUMBER(M282),M282&lt;1,N282="kg"),"g",IF(AND(ISNUMBER(M282),M282&lt;1,N282="L"),"cl",N282))),N("P20"))</f>
        <v/>
      </c>
      <c r="R282" s="161" t="str">
        <f>IF(1=1,IF(E282="","",IF(F282="","A CONTROLER",IF(NOT(ISNUMBER(F282)),"TEXTE",IF(OR(L282="",L282&lt;=0),"COMMANDE PRINCIPALE INCOMPLETE",IF(G282="","UNITE MANQUANTE",IF(COUNTIF(B384:B428,AE282)=0,"UNITE A CONTROLER","OK")))))),N("Q9"))</f>
        <v/>
      </c>
      <c r="S282" s="105"/>
      <c r="T282" s="141">
        <f t="shared" si="18"/>
        <v>0</v>
      </c>
      <c r="U282" s="133" t="str">
        <f>IF(1=1,IF(E282="","",U268),N("S20"))</f>
        <v/>
      </c>
      <c r="V282" s="133" t="str">
        <f>IF(1=1,IF(E282="","",V268),N("T20"))</f>
        <v/>
      </c>
      <c r="W282" s="135" t="str">
        <f>IF(1=1,IF(OR(U282="",V282="",NOT(ISNUMBER(U282)),NOT(ISNUMBER(V282)),U282=0),"",V282/U282),N("U20"))</f>
        <v/>
      </c>
      <c r="X282" s="136" t="str">
        <f>IF(1=1,IF(OR(W282="",NOT(ISNUMBER(F282))),"",F282*W282*IFERROR(INDEX(D384:D428,MATCH(AE282,B384:B428,0)),1)),N("V7"))</f>
        <v/>
      </c>
      <c r="Y282" s="137" t="str">
        <f>IF(1=1,IF(F282="","",IF(G282="","",IFERROR(INDEX(E384:E428,MATCH(AE282,B384:B428,0)),G282&amp;""))),N("W6"))</f>
        <v/>
      </c>
      <c r="Z282" s="142" t="str">
        <f>IF(1=1,IF(X282="","",IF(AND(ISNUMBER(X282),X282&lt;1,Y282="kg"),MAX(1,ROUND(X282*1000,0)),IF(AND(ISNUMBER(X282),X282&lt;1,Y282="L"),MAX(1,ROUND(X282*100,0)),ROUND(X282,3)))),N("X20"))</f>
        <v/>
      </c>
      <c r="AA282" s="143" t="str">
        <f>IF(1=1,IF(X282="","",IF(AND(ISNUMBER(X282),X282&lt;1,Y282="kg"),"g",IF(AND(ISNUMBER(X282),X282&lt;1,Y282="L"),"cl",Y282))),N("Y20"))</f>
        <v/>
      </c>
      <c r="AB282" s="123" t="str">
        <f>IF(1=1,IF(E282="","",IF(F282="","A CONTROLER",IF(NOT(ISNUMBER(F282)),"TEXTE",IF(OR(W282="",W282&lt;=0),"COMMANDE COUVERTS INCOMPLETE",IF(G282="","UNITE MANQUANTE",IF(COUNTIF(B384:B428,AE282)=0,"UNITE A CONTROLER","OK")))))),N("Z6"))</f>
        <v/>
      </c>
      <c r="AD282" s="144" t="str">
        <f>IF(1=1,IF(E282="","",AD268),N("AB20"))</f>
        <v/>
      </c>
      <c r="AE282" s="125" t="str">
        <f>IF(1=1,IF(G282="","",UPPER(TRIM(SUBSTITUTE(SUBSTITUTE(G282&amp;"",CHAR(160)," ")," "," ")))),N("AC20"))</f>
        <v/>
      </c>
    </row>
    <row r="283" spans="1:33" ht="15.75" x14ac:dyDescent="0.25">
      <c r="A283" s="160" t="str">
        <f>IF(1=1,IF(E283="","",A268),N("A21"))</f>
        <v/>
      </c>
      <c r="B283" s="127" t="str">
        <f>IF(1=1,IF(E283="","",B268),N("B21"))</f>
        <v/>
      </c>
      <c r="C283" s="128"/>
      <c r="D283" s="129" t="str">
        <f>IF(ISBLANK(E283),"",LARGE(D268:D282,1)+1)</f>
        <v/>
      </c>
      <c r="E283" s="130"/>
      <c r="F283" s="131"/>
      <c r="G283" s="170"/>
      <c r="H283" s="105"/>
      <c r="I283" s="132" t="str">
        <f>IF(1=1,IF(E283="","",I268),N("H21"))</f>
        <v/>
      </c>
      <c r="J283" s="133" t="str">
        <f>IF(1=1,IF(E283="","",J268),N("I21"))</f>
        <v/>
      </c>
      <c r="K283" s="134" t="str">
        <f>IF(1=1,IF(E283="","",K268),N("J21"))</f>
        <v/>
      </c>
      <c r="L283" s="135" t="str">
        <f>IF(1=1,IF(OR(J283="",O283="",NOT(ISNUMBER(J283)),NOT(ISNUMBER(O283)),J283=0),"",O283/J283),N("L21"))</f>
        <v/>
      </c>
      <c r="M283" s="136" t="str">
        <f>IF(1=1,IF(OR(L283="",NOT(ISNUMBER(F283))),"",F283*L283*IFERROR(INDEX(D384:D428,MATCH(AE283,B384:B428,0)),1)),N("M13"))</f>
        <v/>
      </c>
      <c r="N283" s="137" t="str">
        <f>IF(1=1,IF(F283="","",IF(G283="","",IFERROR(INDEX(E384:E428,MATCH(AE283,B384:B428,0)),G283&amp;""))),N("N6"))</f>
        <v/>
      </c>
      <c r="O283" s="138" t="str">
        <f>IF(1=1,IF(E283="","",O268),N("K21"))</f>
        <v/>
      </c>
      <c r="P283" s="139" t="str">
        <f>IF(1=1,IF(M283="","",IF(AND(ISNUMBER(M283),M283&lt;1,N283="kg"),MAX(1,ROUND(M283*1000,0)),IF(AND(ISNUMBER(M283),M283&lt;1,N283="L"),MAX(1,ROUND(M283*100,0)),ROUND(M283,3)))),N("O21"))</f>
        <v/>
      </c>
      <c r="Q283" s="140" t="str">
        <f>IF(1=1,IF(M283="","",IF(AND(ISNUMBER(M283),M283&lt;1,N283="kg"),"g",IF(AND(ISNUMBER(M283),M283&lt;1,N283="L"),"cl",N283))),N("P21"))</f>
        <v/>
      </c>
      <c r="R283" s="161" t="str">
        <f>IF(1=1,IF(E283="","",IF(F283="","A CONTROLER",IF(NOT(ISNUMBER(F283)),"TEXTE",IF(OR(L283="",L283&lt;=0),"COMMANDE PRINCIPALE INCOMPLETE",IF(G283="","UNITE MANQUANTE",IF(COUNTIF(B384:B428,AE283)=0,"UNITE A CONTROLER","OK")))))),N("Q9"))</f>
        <v/>
      </c>
      <c r="S283" s="105"/>
      <c r="T283" s="141">
        <f t="shared" si="18"/>
        <v>0</v>
      </c>
      <c r="U283" s="133" t="str">
        <f>IF(1=1,IF(E283="","",U268),N("S21"))</f>
        <v/>
      </c>
      <c r="V283" s="133" t="str">
        <f>IF(1=1,IF(E283="","",V268),N("T21"))</f>
        <v/>
      </c>
      <c r="W283" s="135" t="str">
        <f>IF(1=1,IF(OR(U283="",V283="",NOT(ISNUMBER(U283)),NOT(ISNUMBER(V283)),U283=0),"",V283/U283),N("U21"))</f>
        <v/>
      </c>
      <c r="X283" s="136" t="str">
        <f>IF(1=1,IF(OR(W283="",NOT(ISNUMBER(F283))),"",F283*W283*IFERROR(INDEX(D384:D428,MATCH(AE283,B384:B428,0)),1)),N("V7"))</f>
        <v/>
      </c>
      <c r="Y283" s="137" t="str">
        <f>IF(1=1,IF(F283="","",IF(G283="","",IFERROR(INDEX(E384:E428,MATCH(AE283,B384:B428,0)),G283&amp;""))),N("W6"))</f>
        <v/>
      </c>
      <c r="Z283" s="142" t="str">
        <f>IF(1=1,IF(X283="","",IF(AND(ISNUMBER(X283),X283&lt;1,Y283="kg"),MAX(1,ROUND(X283*1000,0)),IF(AND(ISNUMBER(X283),X283&lt;1,Y283="L"),MAX(1,ROUND(X283*100,0)),ROUND(X283,3)))),N("X21"))</f>
        <v/>
      </c>
      <c r="AA283" s="143" t="str">
        <f>IF(1=1,IF(X283="","",IF(AND(ISNUMBER(X283),X283&lt;1,Y283="kg"),"g",IF(AND(ISNUMBER(X283),X283&lt;1,Y283="L"),"cl",Y283))),N("Y21"))</f>
        <v/>
      </c>
      <c r="AB283" s="123" t="str">
        <f>IF(1=1,IF(E283="","",IF(F283="","A CONTROLER",IF(NOT(ISNUMBER(F283)),"TEXTE",IF(OR(W283="",W283&lt;=0),"COMMANDE COUVERTS INCOMPLETE",IF(G283="","UNITE MANQUANTE",IF(COUNTIF(B384:B428,AE283)=0,"UNITE A CONTROLER","OK")))))),N("Z6"))</f>
        <v/>
      </c>
      <c r="AD283" s="144" t="str">
        <f>IF(1=1,IF(E283="","",AD268),N("AB21"))</f>
        <v/>
      </c>
      <c r="AE283" s="125" t="str">
        <f>IF(1=1,IF(G283="","",UPPER(TRIM(SUBSTITUTE(SUBSTITUTE(G283&amp;"",CHAR(160)," ")," "," ")))),N("AC21"))</f>
        <v/>
      </c>
    </row>
    <row r="284" spans="1:33" ht="15.75" x14ac:dyDescent="0.25">
      <c r="A284" s="160" t="str">
        <f>IF(1=1,IF(E284="","",A268),N("A22"))</f>
        <v/>
      </c>
      <c r="B284" s="127" t="str">
        <f>IF(1=1,IF(E284="","",B268),N("B22"))</f>
        <v/>
      </c>
      <c r="C284" s="128"/>
      <c r="D284" s="129" t="str">
        <f>IF(ISBLANK(E284),"",LARGE(D268:D283,1)+1)</f>
        <v/>
      </c>
      <c r="E284" s="130"/>
      <c r="F284" s="131"/>
      <c r="G284" s="170"/>
      <c r="H284" s="105"/>
      <c r="I284" s="132" t="str">
        <f>IF(1=1,IF(E284="","",I268),N("H22"))</f>
        <v/>
      </c>
      <c r="J284" s="133" t="str">
        <f>IF(1=1,IF(E284="","",J268),N("I22"))</f>
        <v/>
      </c>
      <c r="K284" s="134" t="str">
        <f>IF(1=1,IF(E284="","",K268),N("J22"))</f>
        <v/>
      </c>
      <c r="L284" s="135" t="str">
        <f>IF(1=1,IF(OR(J284="",O284="",NOT(ISNUMBER(J284)),NOT(ISNUMBER(O284)),J284=0),"",O284/J284),N("L22"))</f>
        <v/>
      </c>
      <c r="M284" s="136" t="str">
        <f>IF(1=1,IF(OR(L284="",NOT(ISNUMBER(F284))),"",F284*L284*IFERROR(INDEX(D384:D428,MATCH(AE284,B384:B428,0)),1)),N("M13"))</f>
        <v/>
      </c>
      <c r="N284" s="137" t="str">
        <f>IF(1=1,IF(F284="","",IF(G284="","",IFERROR(INDEX(E384:E428,MATCH(AE284,B384:B428,0)),G284&amp;""))),N("N6"))</f>
        <v/>
      </c>
      <c r="O284" s="138" t="str">
        <f>IF(1=1,IF(E284="","",O268),N("K22"))</f>
        <v/>
      </c>
      <c r="P284" s="139" t="str">
        <f>IF(1=1,IF(M284="","",IF(AND(ISNUMBER(M284),M284&lt;1,N284="kg"),MAX(1,ROUND(M284*1000,0)),IF(AND(ISNUMBER(M284),M284&lt;1,N284="L"),MAX(1,ROUND(M284*100,0)),ROUND(M284,3)))),N("O22"))</f>
        <v/>
      </c>
      <c r="Q284" s="140" t="str">
        <f>IF(1=1,IF(M284="","",IF(AND(ISNUMBER(M284),M284&lt;1,N284="kg"),"g",IF(AND(ISNUMBER(M284),M284&lt;1,N284="L"),"cl",N284))),N("P22"))</f>
        <v/>
      </c>
      <c r="R284" s="161" t="str">
        <f>IF(1=1,IF(E284="","",IF(F284="","A CONTROLER",IF(NOT(ISNUMBER(F284)),"TEXTE",IF(OR(L284="",L284&lt;=0),"COMMANDE PRINCIPALE INCOMPLETE",IF(G284="","UNITE MANQUANTE",IF(COUNTIF(B384:B428,AE284)=0,"UNITE A CONTROLER","OK")))))),N("Q9"))</f>
        <v/>
      </c>
      <c r="S284" s="105"/>
      <c r="T284" s="141">
        <f t="shared" si="18"/>
        <v>0</v>
      </c>
      <c r="U284" s="133" t="str">
        <f>IF(1=1,IF(E284="","",U268),N("S22"))</f>
        <v/>
      </c>
      <c r="V284" s="133" t="str">
        <f>IF(1=1,IF(E284="","",V268),N("T22"))</f>
        <v/>
      </c>
      <c r="W284" s="135" t="str">
        <f>IF(1=1,IF(OR(U284="",V284="",NOT(ISNUMBER(U284)),NOT(ISNUMBER(V284)),U284=0),"",V284/U284),N("U22"))</f>
        <v/>
      </c>
      <c r="X284" s="136" t="str">
        <f>IF(1=1,IF(OR(W284="",NOT(ISNUMBER(F284))),"",F284*W284*IFERROR(INDEX(D384:D428,MATCH(AE284,B384:B428,0)),1)),N("V7"))</f>
        <v/>
      </c>
      <c r="Y284" s="137" t="str">
        <f>IF(1=1,IF(F284="","",IF(G284="","",IFERROR(INDEX(E384:E428,MATCH(AE284,B384:B428,0)),G284&amp;""))),N("W6"))</f>
        <v/>
      </c>
      <c r="Z284" s="142" t="str">
        <f>IF(1=1,IF(X284="","",IF(AND(ISNUMBER(X284),X284&lt;1,Y284="kg"),MAX(1,ROUND(X284*1000,0)),IF(AND(ISNUMBER(X284),X284&lt;1,Y284="L"),MAX(1,ROUND(X284*100,0)),ROUND(X284,3)))),N("X22"))</f>
        <v/>
      </c>
      <c r="AA284" s="143" t="str">
        <f>IF(1=1,IF(X284="","",IF(AND(ISNUMBER(X284),X284&lt;1,Y284="kg"),"g",IF(AND(ISNUMBER(X284),X284&lt;1,Y284="L"),"cl",Y284))),N("Y22"))</f>
        <v/>
      </c>
      <c r="AB284" s="123" t="str">
        <f>IF(1=1,IF(E284="","",IF(F284="","A CONTROLER",IF(NOT(ISNUMBER(F284)),"TEXTE",IF(OR(W284="",W284&lt;=0),"COMMANDE COUVERTS INCOMPLETE",IF(G284="","UNITE MANQUANTE",IF(COUNTIF(B384:B428,AE284)=0,"UNITE A CONTROLER","OK")))))),N("Z6"))</f>
        <v/>
      </c>
      <c r="AD284" s="144" t="str">
        <f>IF(1=1,IF(E284="","",AD268),N("AB22"))</f>
        <v/>
      </c>
      <c r="AE284" s="125" t="str">
        <f>IF(1=1,IF(G284="","",UPPER(TRIM(SUBSTITUTE(SUBSTITUTE(G284&amp;"",CHAR(160)," ")," "," ")))),N("AC22"))</f>
        <v/>
      </c>
    </row>
    <row r="285" spans="1:33" ht="15.75" x14ac:dyDescent="0.25">
      <c r="A285" s="160" t="str">
        <f>IF(1=1,IF(E285="","",A268),N("A23"))</f>
        <v/>
      </c>
      <c r="B285" s="127" t="str">
        <f>IF(1=1,IF(E285="","",B268),N("B23"))</f>
        <v/>
      </c>
      <c r="C285" s="128"/>
      <c r="D285" s="129" t="str">
        <f>IF(ISBLANK(E285),"",LARGE(D268:D284,1)+1)</f>
        <v/>
      </c>
      <c r="E285" s="130"/>
      <c r="F285" s="131"/>
      <c r="G285" s="170"/>
      <c r="H285" s="105"/>
      <c r="I285" s="132" t="str">
        <f>IF(1=1,IF(E285="","",I268),N("H23"))</f>
        <v/>
      </c>
      <c r="J285" s="133" t="str">
        <f>IF(1=1,IF(E285="","",J268),N("I23"))</f>
        <v/>
      </c>
      <c r="K285" s="134" t="str">
        <f>IF(1=1,IF(E285="","",K268),N("J23"))</f>
        <v/>
      </c>
      <c r="L285" s="135" t="str">
        <f>IF(1=1,IF(OR(J285="",O285="",NOT(ISNUMBER(J285)),NOT(ISNUMBER(O285)),J285=0),"",O285/J285),N("L23"))</f>
        <v/>
      </c>
      <c r="M285" s="136" t="str">
        <f>IF(1=1,IF(OR(L285="",NOT(ISNUMBER(F285))),"",F285*L285*IFERROR(INDEX(D384:D428,MATCH(AE285,B384:B428,0)),1)),N("M13"))</f>
        <v/>
      </c>
      <c r="N285" s="137" t="str">
        <f>IF(1=1,IF(F285="","",IF(G285="","",IFERROR(INDEX(E384:E428,MATCH(AE285,B384:B428,0)),G285&amp;""))),N("N6"))</f>
        <v/>
      </c>
      <c r="O285" s="138" t="str">
        <f>IF(1=1,IF(E285="","",O268),N("K23"))</f>
        <v/>
      </c>
      <c r="P285" s="139" t="str">
        <f>IF(1=1,IF(M285="","",IF(AND(ISNUMBER(M285),M285&lt;1,N285="kg"),MAX(1,ROUND(M285*1000,0)),IF(AND(ISNUMBER(M285),M285&lt;1,N285="L"),MAX(1,ROUND(M285*100,0)),ROUND(M285,3)))),N("O23"))</f>
        <v/>
      </c>
      <c r="Q285" s="140" t="str">
        <f>IF(1=1,IF(M285="","",IF(AND(ISNUMBER(M285),M285&lt;1,N285="kg"),"g",IF(AND(ISNUMBER(M285),M285&lt;1,N285="L"),"cl",N285))),N("P23"))</f>
        <v/>
      </c>
      <c r="R285" s="161" t="str">
        <f>IF(1=1,IF(E285="","",IF(F285="","A CONTROLER",IF(NOT(ISNUMBER(F285)),"TEXTE",IF(OR(L285="",L285&lt;=0),"COMMANDE PRINCIPALE INCOMPLETE",IF(G285="","UNITE MANQUANTE",IF(COUNTIF(B384:B428,AE285)=0,"UNITE A CONTROLER","OK")))))),N("Q9"))</f>
        <v/>
      </c>
      <c r="S285" s="105"/>
      <c r="T285" s="141">
        <f t="shared" si="18"/>
        <v>0</v>
      </c>
      <c r="U285" s="133" t="str">
        <f>IF(1=1,IF(E285="","",U268),N("S23"))</f>
        <v/>
      </c>
      <c r="V285" s="133" t="str">
        <f>IF(1=1,IF(E285="","",V268),N("T23"))</f>
        <v/>
      </c>
      <c r="W285" s="135" t="str">
        <f>IF(1=1,IF(OR(U285="",V285="",NOT(ISNUMBER(U285)),NOT(ISNUMBER(V285)),U285=0),"",V285/U285),N("U23"))</f>
        <v/>
      </c>
      <c r="X285" s="136" t="str">
        <f>IF(1=1,IF(OR(W285="",NOT(ISNUMBER(F285))),"",F285*W285*IFERROR(INDEX(D384:D428,MATCH(AE285,B384:B428,0)),1)),N("V7"))</f>
        <v/>
      </c>
      <c r="Y285" s="137" t="str">
        <f>IF(1=1,IF(F285="","",IF(G285="","",IFERROR(INDEX(E384:E428,MATCH(AE285,B384:B428,0)),G285&amp;""))),N("W6"))</f>
        <v/>
      </c>
      <c r="Z285" s="142" t="str">
        <f>IF(1=1,IF(X285="","",IF(AND(ISNUMBER(X285),X285&lt;1,Y285="kg"),MAX(1,ROUND(X285*1000,0)),IF(AND(ISNUMBER(X285),X285&lt;1,Y285="L"),MAX(1,ROUND(X285*100,0)),ROUND(X285,3)))),N("X23"))</f>
        <v/>
      </c>
      <c r="AA285" s="143" t="str">
        <f>IF(1=1,IF(X285="","",IF(AND(ISNUMBER(X285),X285&lt;1,Y285="kg"),"g",IF(AND(ISNUMBER(X285),X285&lt;1,Y285="L"),"cl",Y285))),N("Y23"))</f>
        <v/>
      </c>
      <c r="AB285" s="123" t="str">
        <f>IF(1=1,IF(E285="","",IF(F285="","A CONTROLER",IF(NOT(ISNUMBER(F285)),"TEXTE",IF(OR(W285="",W285&lt;=0),"COMMANDE COUVERTS INCOMPLETE",IF(G285="","UNITE MANQUANTE",IF(COUNTIF(B384:B428,AE285)=0,"UNITE A CONTROLER","OK")))))),N("Z6"))</f>
        <v/>
      </c>
      <c r="AD285" s="144" t="str">
        <f>IF(1=1,IF(E285="","",AD268),N("AB23"))</f>
        <v/>
      </c>
      <c r="AE285" s="125" t="str">
        <f>IF(1=1,IF(G285="","",UPPER(TRIM(SUBSTITUTE(SUBSTITUTE(G285&amp;"",CHAR(160)," ")," "," ")))),N("AC23"))</f>
        <v/>
      </c>
    </row>
    <row r="286" spans="1:33" ht="15.75" x14ac:dyDescent="0.25">
      <c r="A286" s="160" t="str">
        <f>IF(1=1,IF(E286="","",A268),N("A24"))</f>
        <v/>
      </c>
      <c r="B286" s="127" t="str">
        <f>IF(1=1,IF(E286="","",B268),N("B24"))</f>
        <v/>
      </c>
      <c r="C286" s="128"/>
      <c r="D286" s="129" t="str">
        <f>IF(ISBLANK(E286),"",LARGE(D268:D285,1)+1)</f>
        <v/>
      </c>
      <c r="E286" s="130"/>
      <c r="F286" s="131"/>
      <c r="G286" s="170"/>
      <c r="H286" s="105"/>
      <c r="I286" s="132" t="str">
        <f>IF(1=1,IF(E286="","",I268),N("H24"))</f>
        <v/>
      </c>
      <c r="J286" s="133" t="str">
        <f>IF(1=1,IF(E286="","",J268),N("I24"))</f>
        <v/>
      </c>
      <c r="K286" s="134" t="str">
        <f>IF(1=1,IF(E286="","",K268),N("J24"))</f>
        <v/>
      </c>
      <c r="L286" s="135" t="str">
        <f>IF(1=1,IF(OR(J286="",O286="",NOT(ISNUMBER(J286)),NOT(ISNUMBER(O286)),J286=0),"",O286/J286),N("L24"))</f>
        <v/>
      </c>
      <c r="M286" s="136" t="str">
        <f>IF(1=1,IF(OR(L286="",NOT(ISNUMBER(F286))),"",F286*L286*IFERROR(INDEX(D384:D428,MATCH(AE286,B384:B428,0)),1)),N("M13"))</f>
        <v/>
      </c>
      <c r="N286" s="137" t="str">
        <f>IF(1=1,IF(F286="","",IF(G286="","",IFERROR(INDEX(E384:E428,MATCH(AE286,B384:B428,0)),G286&amp;""))),N("N6"))</f>
        <v/>
      </c>
      <c r="O286" s="138" t="str">
        <f>IF(1=1,IF(E286="","",O268),N("K24"))</f>
        <v/>
      </c>
      <c r="P286" s="139" t="str">
        <f>IF(1=1,IF(M286="","",IF(AND(ISNUMBER(M286),M286&lt;1,N286="kg"),MAX(1,ROUND(M286*1000,0)),IF(AND(ISNUMBER(M286),M286&lt;1,N286="L"),MAX(1,ROUND(M286*100,0)),ROUND(M286,3)))),N("O24"))</f>
        <v/>
      </c>
      <c r="Q286" s="140" t="str">
        <f>IF(1=1,IF(M286="","",IF(AND(ISNUMBER(M286),M286&lt;1,N286="kg"),"g",IF(AND(ISNUMBER(M286),M286&lt;1,N286="L"),"cl",N286))),N("P24"))</f>
        <v/>
      </c>
      <c r="R286" s="161" t="str">
        <f>IF(1=1,IF(E286="","",IF(F286="","A CONTROLER",IF(NOT(ISNUMBER(F286)),"TEXTE",IF(OR(L286="",L286&lt;=0),"COMMANDE PRINCIPALE INCOMPLETE",IF(G286="","UNITE MANQUANTE",IF(COUNTIF(B384:B428,AE286)=0,"UNITE A CONTROLER","OK")))))),N("Q9"))</f>
        <v/>
      </c>
      <c r="S286" s="105"/>
      <c r="T286" s="141">
        <f t="shared" si="18"/>
        <v>0</v>
      </c>
      <c r="U286" s="133" t="str">
        <f>IF(1=1,IF(E286="","",U268),N("S24"))</f>
        <v/>
      </c>
      <c r="V286" s="133" t="str">
        <f>IF(1=1,IF(E286="","",V268),N("T24"))</f>
        <v/>
      </c>
      <c r="W286" s="135" t="str">
        <f>IF(1=1,IF(OR(U286="",V286="",NOT(ISNUMBER(U286)),NOT(ISNUMBER(V286)),U286=0),"",V286/U286),N("U24"))</f>
        <v/>
      </c>
      <c r="X286" s="136" t="str">
        <f>IF(1=1,IF(OR(W286="",NOT(ISNUMBER(F286))),"",F286*W286*IFERROR(INDEX(D384:D428,MATCH(AE286,B384:B428,0)),1)),N("V7"))</f>
        <v/>
      </c>
      <c r="Y286" s="137" t="str">
        <f>IF(1=1,IF(F286="","",IF(G286="","",IFERROR(INDEX(E384:E428,MATCH(AE286,B384:B428,0)),G286&amp;""))),N("W6"))</f>
        <v/>
      </c>
      <c r="Z286" s="142" t="str">
        <f>IF(1=1,IF(X286="","",IF(AND(ISNUMBER(X286),X286&lt;1,Y286="kg"),MAX(1,ROUND(X286*1000,0)),IF(AND(ISNUMBER(X286),X286&lt;1,Y286="L"),MAX(1,ROUND(X286*100,0)),ROUND(X286,3)))),N("X24"))</f>
        <v/>
      </c>
      <c r="AA286" s="143" t="str">
        <f>IF(1=1,IF(X286="","",IF(AND(ISNUMBER(X286),X286&lt;1,Y286="kg"),"g",IF(AND(ISNUMBER(X286),X286&lt;1,Y286="L"),"cl",Y286))),N("Y24"))</f>
        <v/>
      </c>
      <c r="AB286" s="123" t="str">
        <f>IF(1=1,IF(E286="","",IF(F286="","A CONTROLER",IF(NOT(ISNUMBER(F286)),"TEXTE",IF(OR(W286="",W286&lt;=0),"COMMANDE COUVERTS INCOMPLETE",IF(G286="","UNITE MANQUANTE",IF(COUNTIF(B384:B428,AE286)=0,"UNITE A CONTROLER","OK")))))),N("Z6"))</f>
        <v/>
      </c>
      <c r="AD286" s="144" t="str">
        <f>IF(1=1,IF(E286="","",AD268),N("AB24"))</f>
        <v/>
      </c>
      <c r="AE286" s="125" t="str">
        <f>IF(1=1,IF(G286="","",UPPER(TRIM(SUBSTITUTE(SUBSTITUTE(G286&amp;"",CHAR(160)," ")," "," ")))),N("AC24"))</f>
        <v/>
      </c>
    </row>
    <row r="287" spans="1:33" ht="15.75" x14ac:dyDescent="0.25">
      <c r="A287" s="160" t="str">
        <f>IF(1=1,IF(E287="","",A268),N("A25"))</f>
        <v/>
      </c>
      <c r="B287" s="127" t="str">
        <f>IF(1=1,IF(E287="","",B268),N("B25"))</f>
        <v/>
      </c>
      <c r="C287" s="128"/>
      <c r="D287" s="129" t="str">
        <f>IF(ISBLANK(E287),"",LARGE(D268:D286,1)+1)</f>
        <v/>
      </c>
      <c r="E287" s="130"/>
      <c r="F287" s="131"/>
      <c r="G287" s="170"/>
      <c r="H287" s="105"/>
      <c r="I287" s="132" t="str">
        <f>IF(1=1,IF(E287="","",I268),N("H25"))</f>
        <v/>
      </c>
      <c r="J287" s="133" t="str">
        <f>IF(1=1,IF(E287="","",J268),N("I25"))</f>
        <v/>
      </c>
      <c r="K287" s="134" t="str">
        <f>IF(1=1,IF(E287="","",K268),N("J25"))</f>
        <v/>
      </c>
      <c r="L287" s="135" t="str">
        <f>IF(1=1,IF(OR(J287="",O287="",NOT(ISNUMBER(J287)),NOT(ISNUMBER(O287)),J287=0),"",O287/J287),N("L25"))</f>
        <v/>
      </c>
      <c r="M287" s="136" t="str">
        <f>IF(1=1,IF(OR(L287="",NOT(ISNUMBER(F287))),"",F287*L287*IFERROR(INDEX(D384:D428,MATCH(AE287,B384:B428,0)),1)),N("M13"))</f>
        <v/>
      </c>
      <c r="N287" s="137" t="str">
        <f>IF(1=1,IF(F287="","",IF(G287="","",IFERROR(INDEX(E384:E428,MATCH(AE287,B384:B428,0)),G287&amp;""))),N("N6"))</f>
        <v/>
      </c>
      <c r="O287" s="138" t="str">
        <f>IF(1=1,IF(E287="","",O268),N("K25"))</f>
        <v/>
      </c>
      <c r="P287" s="139" t="str">
        <f>IF(1=1,IF(M287="","",IF(AND(ISNUMBER(M287),M287&lt;1,N287="kg"),MAX(1,ROUND(M287*1000,0)),IF(AND(ISNUMBER(M287),M287&lt;1,N287="L"),MAX(1,ROUND(M287*100,0)),ROUND(M287,3)))),N("O25"))</f>
        <v/>
      </c>
      <c r="Q287" s="140" t="str">
        <f>IF(1=1,IF(M287="","",IF(AND(ISNUMBER(M287),M287&lt;1,N287="kg"),"g",IF(AND(ISNUMBER(M287),M287&lt;1,N287="L"),"cl",N287))),N("P25"))</f>
        <v/>
      </c>
      <c r="R287" s="161" t="str">
        <f>IF(1=1,IF(E287="","",IF(F287="","A CONTROLER",IF(NOT(ISNUMBER(F287)),"TEXTE",IF(OR(L287="",L287&lt;=0),"COMMANDE PRINCIPALE INCOMPLETE",IF(G287="","UNITE MANQUANTE",IF(COUNTIF(B384:B428,AE287)=0,"UNITE A CONTROLER","OK")))))),N("Q9"))</f>
        <v/>
      </c>
      <c r="S287" s="105"/>
      <c r="T287" s="141">
        <f t="shared" si="18"/>
        <v>0</v>
      </c>
      <c r="U287" s="133" t="str">
        <f>IF(1=1,IF(E287="","",U268),N("S25"))</f>
        <v/>
      </c>
      <c r="V287" s="133" t="str">
        <f>IF(1=1,IF(E287="","",V268),N("T25"))</f>
        <v/>
      </c>
      <c r="W287" s="135" t="str">
        <f>IF(1=1,IF(OR(U287="",V287="",NOT(ISNUMBER(U287)),NOT(ISNUMBER(V287)),U287=0),"",V287/U287),N("U25"))</f>
        <v/>
      </c>
      <c r="X287" s="136" t="str">
        <f>IF(1=1,IF(OR(W287="",NOT(ISNUMBER(F287))),"",F287*W287*IFERROR(INDEX(D384:D428,MATCH(AE287,B384:B428,0)),1)),N("V7"))</f>
        <v/>
      </c>
      <c r="Y287" s="137" t="str">
        <f>IF(1=1,IF(F287="","",IF(G287="","",IFERROR(INDEX(E384:E428,MATCH(AE287,B384:B428,0)),G287&amp;""))),N("W6"))</f>
        <v/>
      </c>
      <c r="Z287" s="142" t="str">
        <f>IF(1=1,IF(X287="","",IF(AND(ISNUMBER(X287),X287&lt;1,Y287="kg"),MAX(1,ROUND(X287*1000,0)),IF(AND(ISNUMBER(X287),X287&lt;1,Y287="L"),MAX(1,ROUND(X287*100,0)),ROUND(X287,3)))),N("X25"))</f>
        <v/>
      </c>
      <c r="AA287" s="143" t="str">
        <f>IF(1=1,IF(X287="","",IF(AND(ISNUMBER(X287),X287&lt;1,Y287="kg"),"g",IF(AND(ISNUMBER(X287),X287&lt;1,Y287="L"),"cl",Y287))),N("Y25"))</f>
        <v/>
      </c>
      <c r="AB287" s="123" t="str">
        <f>IF(1=1,IF(E287="","",IF(F287="","A CONTROLER",IF(NOT(ISNUMBER(F287)),"TEXTE",IF(OR(W287="",W287&lt;=0),"COMMANDE COUVERTS INCOMPLETE",IF(G287="","UNITE MANQUANTE",IF(COUNTIF(B384:B428,AE287)=0,"UNITE A CONTROLER","OK")))))),N("Z6"))</f>
        <v/>
      </c>
      <c r="AD287" s="144" t="str">
        <f>IF(1=1,IF(E287="","",AD268),N("AB25"))</f>
        <v/>
      </c>
      <c r="AE287" s="125" t="str">
        <f>IF(1=1,IF(G287="","",UPPER(TRIM(SUBSTITUTE(SUBSTITUTE(G287&amp;"",CHAR(160)," ")," "," ")))),N("AC25"))</f>
        <v/>
      </c>
    </row>
    <row r="288" spans="1:33" ht="15.75" x14ac:dyDescent="0.25">
      <c r="A288" s="160" t="str">
        <f>IF(1=1,IF(E288="","",A268),N("A26"))</f>
        <v/>
      </c>
      <c r="B288" s="127" t="str">
        <f>IF(1=1,IF(E288="","",B268),N("B26"))</f>
        <v/>
      </c>
      <c r="C288" s="128"/>
      <c r="D288" s="129" t="str">
        <f>IF(ISBLANK(E288),"",LARGE(D268:D287,1)+1)</f>
        <v/>
      </c>
      <c r="E288" s="130"/>
      <c r="F288" s="131"/>
      <c r="G288" s="170"/>
      <c r="H288" s="105"/>
      <c r="I288" s="132" t="str">
        <f>IF(1=1,IF(E288="","",I268),N("H26"))</f>
        <v/>
      </c>
      <c r="J288" s="133" t="str">
        <f>IF(1=1,IF(E288="","",J268),N("I26"))</f>
        <v/>
      </c>
      <c r="K288" s="134" t="str">
        <f>IF(1=1,IF(E288="","",K268),N("J26"))</f>
        <v/>
      </c>
      <c r="L288" s="135" t="str">
        <f>IF(1=1,IF(OR(J288="",O288="",NOT(ISNUMBER(J288)),NOT(ISNUMBER(O288)),J288=0),"",O288/J288),N("L26"))</f>
        <v/>
      </c>
      <c r="M288" s="136" t="str">
        <f>IF(1=1,IF(OR(L288="",NOT(ISNUMBER(F288))),"",F288*L288*IFERROR(INDEX(D384:D428,MATCH(AE288,B384:B428,0)),1)),N("M13"))</f>
        <v/>
      </c>
      <c r="N288" s="137" t="str">
        <f>IF(1=1,IF(F288="","",IF(G288="","",IFERROR(INDEX(E384:E428,MATCH(AE288,B384:B428,0)),G288&amp;""))),N("N6"))</f>
        <v/>
      </c>
      <c r="O288" s="138" t="str">
        <f>IF(1=1,IF(E288="","",O268),N("K26"))</f>
        <v/>
      </c>
      <c r="P288" s="139" t="str">
        <f>IF(1=1,IF(M288="","",IF(AND(ISNUMBER(M288),M288&lt;1,N288="kg"),MAX(1,ROUND(M288*1000,0)),IF(AND(ISNUMBER(M288),M288&lt;1,N288="L"),MAX(1,ROUND(M288*100,0)),ROUND(M288,3)))),N("O26"))</f>
        <v/>
      </c>
      <c r="Q288" s="140" t="str">
        <f>IF(1=1,IF(M288="","",IF(AND(ISNUMBER(M288),M288&lt;1,N288="kg"),"g",IF(AND(ISNUMBER(M288),M288&lt;1,N288="L"),"cl",N288))),N("P26"))</f>
        <v/>
      </c>
      <c r="R288" s="161" t="str">
        <f>IF(1=1,IF(E288="","",IF(F288="","A CONTROLER",IF(NOT(ISNUMBER(F288)),"TEXTE",IF(OR(L288="",L288&lt;=0),"COMMANDE PRINCIPALE INCOMPLETE",IF(G288="","UNITE MANQUANTE",IF(COUNTIF(B384:B428,AE288)=0,"UNITE A CONTROLER","OK")))))),N("Q9"))</f>
        <v/>
      </c>
      <c r="S288" s="105"/>
      <c r="T288" s="141">
        <f t="shared" si="18"/>
        <v>0</v>
      </c>
      <c r="U288" s="133" t="str">
        <f>IF(1=1,IF(E288="","",U268),N("S26"))</f>
        <v/>
      </c>
      <c r="V288" s="133" t="str">
        <f>IF(1=1,IF(E288="","",V268),N("T26"))</f>
        <v/>
      </c>
      <c r="W288" s="135" t="str">
        <f>IF(1=1,IF(OR(U288="",V288="",NOT(ISNUMBER(U288)),NOT(ISNUMBER(V288)),U288=0),"",V288/U288),N("U26"))</f>
        <v/>
      </c>
      <c r="X288" s="136" t="str">
        <f>IF(1=1,IF(OR(W288="",NOT(ISNUMBER(F288))),"",F288*W288*IFERROR(INDEX(D384:D428,MATCH(AE288,B384:B428,0)),1)),N("V7"))</f>
        <v/>
      </c>
      <c r="Y288" s="137" t="str">
        <f>IF(1=1,IF(F288="","",IF(G288="","",IFERROR(INDEX(E384:E428,MATCH(AE288,B384:B428,0)),G288&amp;""))),N("W6"))</f>
        <v/>
      </c>
      <c r="Z288" s="142" t="str">
        <f>IF(1=1,IF(X288="","",IF(AND(ISNUMBER(X288),X288&lt;1,Y288="kg"),MAX(1,ROUND(X288*1000,0)),IF(AND(ISNUMBER(X288),X288&lt;1,Y288="L"),MAX(1,ROUND(X288*100,0)),ROUND(X288,3)))),N("X26"))</f>
        <v/>
      </c>
      <c r="AA288" s="143" t="str">
        <f>IF(1=1,IF(X288="","",IF(AND(ISNUMBER(X288),X288&lt;1,Y288="kg"),"g",IF(AND(ISNUMBER(X288),X288&lt;1,Y288="L"),"cl",Y288))),N("Y26"))</f>
        <v/>
      </c>
      <c r="AB288" s="123" t="str">
        <f>IF(1=1,IF(E288="","",IF(F288="","A CONTROLER",IF(NOT(ISNUMBER(F288)),"TEXTE",IF(OR(W288="",W288&lt;=0),"COMMANDE COUVERTS INCOMPLETE",IF(G288="","UNITE MANQUANTE",IF(COUNTIF(B384:B428,AE288)=0,"UNITE A CONTROLER","OK")))))),N("Z6"))</f>
        <v/>
      </c>
      <c r="AD288" s="144" t="str">
        <f>IF(1=1,IF(E288="","",AD268),N("AB26"))</f>
        <v/>
      </c>
      <c r="AE288" s="125" t="str">
        <f>IF(1=1,IF(G288="","",UPPER(TRIM(SUBSTITUTE(SUBSTITUTE(G288&amp;"",CHAR(160)," ")," "," ")))),N("AC26"))</f>
        <v/>
      </c>
    </row>
    <row r="289" spans="1:33" ht="15.75" x14ac:dyDescent="0.25">
      <c r="A289" s="160" t="str">
        <f>IF(1=1,IF(E289="","",A268),N("A27"))</f>
        <v/>
      </c>
      <c r="B289" s="127" t="str">
        <f>IF(1=1,IF(E289="","",B268),N("B27"))</f>
        <v/>
      </c>
      <c r="C289" s="128"/>
      <c r="D289" s="129" t="str">
        <f>IF(ISBLANK(E289),"",LARGE(D268:D288,1)+1)</f>
        <v/>
      </c>
      <c r="E289" s="130"/>
      <c r="F289" s="131"/>
      <c r="G289" s="170"/>
      <c r="H289" s="105"/>
      <c r="I289" s="132" t="str">
        <f>IF(1=1,IF(E289="","",I268),N("H27"))</f>
        <v/>
      </c>
      <c r="J289" s="133" t="str">
        <f>IF(1=1,IF(E289="","",J268),N("I27"))</f>
        <v/>
      </c>
      <c r="K289" s="134" t="str">
        <f>IF(1=1,IF(E289="","",K268),N("J27"))</f>
        <v/>
      </c>
      <c r="L289" s="135" t="str">
        <f>IF(1=1,IF(OR(J289="",O289="",NOT(ISNUMBER(J289)),NOT(ISNUMBER(O289)),J289=0),"",O289/J289),N("L27"))</f>
        <v/>
      </c>
      <c r="M289" s="136" t="str">
        <f>IF(1=1,IF(OR(L289="",NOT(ISNUMBER(F289))),"",F289*L289*IFERROR(INDEX(D384:D428,MATCH(AE289,B384:B428,0)),1)),N("M13"))</f>
        <v/>
      </c>
      <c r="N289" s="137" t="str">
        <f>IF(1=1,IF(F289="","",IF(G289="","",IFERROR(INDEX(E384:E428,MATCH(AE289,B384:B428,0)),G289&amp;""))),N("N6"))</f>
        <v/>
      </c>
      <c r="O289" s="138" t="str">
        <f>IF(1=1,IF(E289="","",O268),N("K27"))</f>
        <v/>
      </c>
      <c r="P289" s="139" t="str">
        <f>IF(1=1,IF(M289="","",IF(AND(ISNUMBER(M289),M289&lt;1,N289="kg"),MAX(1,ROUND(M289*1000,0)),IF(AND(ISNUMBER(M289),M289&lt;1,N289="L"),MAX(1,ROUND(M289*100,0)),ROUND(M289,3)))),N("O27"))</f>
        <v/>
      </c>
      <c r="Q289" s="140" t="str">
        <f>IF(1=1,IF(M289="","",IF(AND(ISNUMBER(M289),M289&lt;1,N289="kg"),"g",IF(AND(ISNUMBER(M289),M289&lt;1,N289="L"),"cl",N289))),N("P27"))</f>
        <v/>
      </c>
      <c r="R289" s="161" t="str">
        <f>IF(1=1,IF(E289="","",IF(F289="","A CONTROLER",IF(NOT(ISNUMBER(F289)),"TEXTE",IF(OR(L289="",L289&lt;=0),"COMMANDE PRINCIPALE INCOMPLETE",IF(G289="","UNITE MANQUANTE",IF(COUNTIF(B384:B428,AE289)=0,"UNITE A CONTROLER","OK")))))),N("Q9"))</f>
        <v/>
      </c>
      <c r="S289" s="105"/>
      <c r="T289" s="141">
        <f t="shared" si="18"/>
        <v>0</v>
      </c>
      <c r="U289" s="133" t="str">
        <f>IF(1=1,IF(E289="","",U268),N("S27"))</f>
        <v/>
      </c>
      <c r="V289" s="133" t="str">
        <f>IF(1=1,IF(E289="","",V268),N("T27"))</f>
        <v/>
      </c>
      <c r="W289" s="135" t="str">
        <f>IF(1=1,IF(OR(U289="",V289="",NOT(ISNUMBER(U289)),NOT(ISNUMBER(V289)),U289=0),"",V289/U289),N("U27"))</f>
        <v/>
      </c>
      <c r="X289" s="136" t="str">
        <f>IF(1=1,IF(OR(W289="",NOT(ISNUMBER(F289))),"",F289*W289*IFERROR(INDEX(D384:D428,MATCH(AE289,B384:B428,0)),1)),N("V7"))</f>
        <v/>
      </c>
      <c r="Y289" s="137" t="str">
        <f>IF(1=1,IF(F289="","",IF(G289="","",IFERROR(INDEX(E384:E428,MATCH(AE289,B384:B428,0)),G289&amp;""))),N("W6"))</f>
        <v/>
      </c>
      <c r="Z289" s="142" t="str">
        <f>IF(1=1,IF(X289="","",IF(AND(ISNUMBER(X289),X289&lt;1,Y289="kg"),MAX(1,ROUND(X289*1000,0)),IF(AND(ISNUMBER(X289),X289&lt;1,Y289="L"),MAX(1,ROUND(X289*100,0)),ROUND(X289,3)))),N("X27"))</f>
        <v/>
      </c>
      <c r="AA289" s="143" t="str">
        <f>IF(1=1,IF(X289="","",IF(AND(ISNUMBER(X289),X289&lt;1,Y289="kg"),"g",IF(AND(ISNUMBER(X289),X289&lt;1,Y289="L"),"cl",Y289))),N("Y27"))</f>
        <v/>
      </c>
      <c r="AB289" s="123" t="str">
        <f>IF(1=1,IF(E289="","",IF(F289="","A CONTROLER",IF(NOT(ISNUMBER(F289)),"TEXTE",IF(OR(W289="",W289&lt;=0),"COMMANDE COUVERTS INCOMPLETE",IF(G289="","UNITE MANQUANTE",IF(COUNTIF(B384:B428,AE289)=0,"UNITE A CONTROLER","OK")))))),N("Z6"))</f>
        <v/>
      </c>
      <c r="AD289" s="144" t="str">
        <f>IF(1=1,IF(E289="","",AD268),N("AB27"))</f>
        <v/>
      </c>
      <c r="AE289" s="125" t="str">
        <f>IF(1=1,IF(G289="","",UPPER(TRIM(SUBSTITUTE(SUBSTITUTE(G289&amp;"",CHAR(160)," ")," "," ")))),N("AC27"))</f>
        <v/>
      </c>
    </row>
    <row r="290" spans="1:33" ht="15.75" x14ac:dyDescent="0.25">
      <c r="A290" s="160" t="str">
        <f>IF(1=1,IF(E290="","",A268),N("A28"))</f>
        <v/>
      </c>
      <c r="B290" s="127" t="str">
        <f>IF(1=1,IF(E290="","",B268),N("B28"))</f>
        <v/>
      </c>
      <c r="C290" s="128"/>
      <c r="D290" s="129" t="str">
        <f>IF(ISBLANK(E290),"",LARGE(D268:D289,1)+1)</f>
        <v/>
      </c>
      <c r="E290" s="130"/>
      <c r="F290" s="131"/>
      <c r="G290" s="170"/>
      <c r="H290" s="105"/>
      <c r="I290" s="132" t="str">
        <f>IF(1=1,IF(E290="","",I268),N("H28"))</f>
        <v/>
      </c>
      <c r="J290" s="133" t="str">
        <f>IF(1=1,IF(E290="","",J268),N("I28"))</f>
        <v/>
      </c>
      <c r="K290" s="134" t="str">
        <f>IF(1=1,IF(E290="","",K268),N("J28"))</f>
        <v/>
      </c>
      <c r="L290" s="135" t="str">
        <f>IF(1=1,IF(OR(J290="",O290="",NOT(ISNUMBER(J290)),NOT(ISNUMBER(O290)),J290=0),"",O290/J290),N("L28"))</f>
        <v/>
      </c>
      <c r="M290" s="136" t="str">
        <f>IF(1=1,IF(OR(L290="",NOT(ISNUMBER(F290))),"",F290*L290*IFERROR(INDEX(D384:D428,MATCH(AE290,B384:B428,0)),1)),N("M13"))</f>
        <v/>
      </c>
      <c r="N290" s="137" t="str">
        <f>IF(1=1,IF(F290="","",IF(G290="","",IFERROR(INDEX(E384:E428,MATCH(AE290,B384:B428,0)),G290&amp;""))),N("N6"))</f>
        <v/>
      </c>
      <c r="O290" s="138" t="str">
        <f>IF(1=1,IF(E290="","",O268),N("K28"))</f>
        <v/>
      </c>
      <c r="P290" s="139" t="str">
        <f>IF(1=1,IF(M290="","",IF(AND(ISNUMBER(M290),M290&lt;1,N290="kg"),MAX(1,ROUND(M290*1000,0)),IF(AND(ISNUMBER(M290),M290&lt;1,N290="L"),MAX(1,ROUND(M290*100,0)),ROUND(M290,3)))),N("O28"))</f>
        <v/>
      </c>
      <c r="Q290" s="140" t="str">
        <f>IF(1=1,IF(M290="","",IF(AND(ISNUMBER(M290),M290&lt;1,N290="kg"),"g",IF(AND(ISNUMBER(M290),M290&lt;1,N290="L"),"cl",N290))),N("P28"))</f>
        <v/>
      </c>
      <c r="R290" s="161" t="str">
        <f>IF(1=1,IF(E290="","",IF(F290="","A CONTROLER",IF(NOT(ISNUMBER(F290)),"TEXTE",IF(OR(L290="",L290&lt;=0),"COMMANDE PRINCIPALE INCOMPLETE",IF(G290="","UNITE MANQUANTE",IF(COUNTIF(B384:B428,AE290)=0,"UNITE A CONTROLER","OK")))))),N("Q9"))</f>
        <v/>
      </c>
      <c r="S290" s="105"/>
      <c r="T290" s="141">
        <f t="shared" si="18"/>
        <v>0</v>
      </c>
      <c r="U290" s="133" t="str">
        <f>IF(1=1,IF(E290="","",U268),N("S28"))</f>
        <v/>
      </c>
      <c r="V290" s="133" t="str">
        <f>IF(1=1,IF(E290="","",V268),N("T28"))</f>
        <v/>
      </c>
      <c r="W290" s="135" t="str">
        <f>IF(1=1,IF(OR(U290="",V290="",NOT(ISNUMBER(U290)),NOT(ISNUMBER(V290)),U290=0),"",V290/U290),N("U28"))</f>
        <v/>
      </c>
      <c r="X290" s="136" t="str">
        <f>IF(1=1,IF(OR(W290="",NOT(ISNUMBER(F290))),"",F290*W290*IFERROR(INDEX(D384:D428,MATCH(AE290,B384:B428,0)),1)),N("V7"))</f>
        <v/>
      </c>
      <c r="Y290" s="137" t="str">
        <f>IF(1=1,IF(F290="","",IF(G290="","",IFERROR(INDEX(E384:E428,MATCH(AE290,B384:B428,0)),G290&amp;""))),N("W6"))</f>
        <v/>
      </c>
      <c r="Z290" s="142" t="str">
        <f>IF(1=1,IF(X290="","",IF(AND(ISNUMBER(X290),X290&lt;1,Y290="kg"),MAX(1,ROUND(X290*1000,0)),IF(AND(ISNUMBER(X290),X290&lt;1,Y290="L"),MAX(1,ROUND(X290*100,0)),ROUND(X290,3)))),N("X28"))</f>
        <v/>
      </c>
      <c r="AA290" s="143" t="str">
        <f>IF(1=1,IF(X290="","",IF(AND(ISNUMBER(X290),X290&lt;1,Y290="kg"),"g",IF(AND(ISNUMBER(X290),X290&lt;1,Y290="L"),"cl",Y290))),N("Y28"))</f>
        <v/>
      </c>
      <c r="AB290" s="123" t="str">
        <f>IF(1=1,IF(E290="","",IF(F290="","A CONTROLER",IF(NOT(ISNUMBER(F290)),"TEXTE",IF(OR(W290="",W290&lt;=0),"COMMANDE COUVERTS INCOMPLETE",IF(G290="","UNITE MANQUANTE",IF(COUNTIF(B384:B428,AE290)=0,"UNITE A CONTROLER","OK")))))),N("Z6"))</f>
        <v/>
      </c>
      <c r="AD290" s="144" t="str">
        <f>IF(1=1,IF(E290="","",AD268),N("AB28"))</f>
        <v/>
      </c>
      <c r="AE290" s="125" t="str">
        <f>IF(1=1,IF(G290="","",UPPER(TRIM(SUBSTITUTE(SUBSTITUTE(G290&amp;"",CHAR(160)," ")," "," ")))),N("AC28"))</f>
        <v/>
      </c>
    </row>
    <row r="291" spans="1:33" ht="15.75" x14ac:dyDescent="0.25">
      <c r="A291" s="160" t="str">
        <f>IF(1=1,IF(E291="","",A268),N("A29"))</f>
        <v/>
      </c>
      <c r="B291" s="127" t="str">
        <f>IF(1=1,IF(E291="","",B268),N("B29"))</f>
        <v/>
      </c>
      <c r="C291" s="128"/>
      <c r="D291" s="129" t="str">
        <f>IF(ISBLANK(E291),"",LARGE(D268:D290,1)+1)</f>
        <v/>
      </c>
      <c r="E291" s="130"/>
      <c r="F291" s="131"/>
      <c r="G291" s="170"/>
      <c r="H291" s="105"/>
      <c r="I291" s="132" t="str">
        <f>IF(1=1,IF(E291="","",I268),N("H29"))</f>
        <v/>
      </c>
      <c r="J291" s="133" t="str">
        <f>IF(1=1,IF(E291="","",J268),N("I29"))</f>
        <v/>
      </c>
      <c r="K291" s="134" t="str">
        <f>IF(1=1,IF(E291="","",K268),N("J29"))</f>
        <v/>
      </c>
      <c r="L291" s="135" t="str">
        <f>IF(1=1,IF(OR(J291="",O291="",NOT(ISNUMBER(J291)),NOT(ISNUMBER(O291)),J291=0),"",O291/J291),N("L29"))</f>
        <v/>
      </c>
      <c r="M291" s="136" t="str">
        <f>IF(1=1,IF(OR(L291="",NOT(ISNUMBER(F291))),"",F291*L291*IFERROR(INDEX(D384:D428,MATCH(AE291,B384:B428,0)),1)),N("M13"))</f>
        <v/>
      </c>
      <c r="N291" s="137" t="str">
        <f>IF(1=1,IF(F291="","",IF(G291="","",IFERROR(INDEX(E384:E428,MATCH(AE291,B384:B428,0)),G291&amp;""))),N("N6"))</f>
        <v/>
      </c>
      <c r="O291" s="138" t="str">
        <f>IF(1=1,IF(E291="","",O268),N("K29"))</f>
        <v/>
      </c>
      <c r="P291" s="139" t="str">
        <f>IF(1=1,IF(M291="","",IF(AND(ISNUMBER(M291),M291&lt;1,N291="kg"),MAX(1,ROUND(M291*1000,0)),IF(AND(ISNUMBER(M291),M291&lt;1,N291="L"),MAX(1,ROUND(M291*100,0)),ROUND(M291,3)))),N("O29"))</f>
        <v/>
      </c>
      <c r="Q291" s="140" t="str">
        <f>IF(1=1,IF(M291="","",IF(AND(ISNUMBER(M291),M291&lt;1,N291="kg"),"g",IF(AND(ISNUMBER(M291),M291&lt;1,N291="L"),"cl",N291))),N("P29"))</f>
        <v/>
      </c>
      <c r="R291" s="161" t="str">
        <f>IF(1=1,IF(E291="","",IF(F291="","A CONTROLER",IF(NOT(ISNUMBER(F291)),"TEXTE",IF(OR(L291="",L291&lt;=0),"COMMANDE PRINCIPALE INCOMPLETE",IF(G291="","UNITE MANQUANTE",IF(COUNTIF(B384:B428,AE291)=0,"UNITE A CONTROLER","OK")))))),N("Q9"))</f>
        <v/>
      </c>
      <c r="S291" s="105"/>
      <c r="T291" s="141">
        <f t="shared" si="18"/>
        <v>0</v>
      </c>
      <c r="U291" s="133" t="str">
        <f>IF(1=1,IF(E291="","",U268),N("S29"))</f>
        <v/>
      </c>
      <c r="V291" s="133" t="str">
        <f>IF(1=1,IF(E291="","",V268),N("T29"))</f>
        <v/>
      </c>
      <c r="W291" s="135" t="str">
        <f>IF(1=1,IF(OR(U291="",V291="",NOT(ISNUMBER(U291)),NOT(ISNUMBER(V291)),U291=0),"",V291/U291),N("U29"))</f>
        <v/>
      </c>
      <c r="X291" s="136" t="str">
        <f>IF(1=1,IF(OR(W291="",NOT(ISNUMBER(F291))),"",F291*W291*IFERROR(INDEX(D384:D428,MATCH(AE291,B384:B428,0)),1)),N("V7"))</f>
        <v/>
      </c>
      <c r="Y291" s="137" t="str">
        <f>IF(1=1,IF(F291="","",IF(G291="","",IFERROR(INDEX(E384:E428,MATCH(AE291,B384:B428,0)),G291&amp;""))),N("W6"))</f>
        <v/>
      </c>
      <c r="Z291" s="142" t="str">
        <f>IF(1=1,IF(X291="","",IF(AND(ISNUMBER(X291),X291&lt;1,Y291="kg"),MAX(1,ROUND(X291*1000,0)),IF(AND(ISNUMBER(X291),X291&lt;1,Y291="L"),MAX(1,ROUND(X291*100,0)),ROUND(X291,3)))),N("X29"))</f>
        <v/>
      </c>
      <c r="AA291" s="143" t="str">
        <f>IF(1=1,IF(X291="","",IF(AND(ISNUMBER(X291),X291&lt;1,Y291="kg"),"g",IF(AND(ISNUMBER(X291),X291&lt;1,Y291="L"),"cl",Y291))),N("Y29"))</f>
        <v/>
      </c>
      <c r="AB291" s="123" t="str">
        <f>IF(1=1,IF(E291="","",IF(F291="","A CONTROLER",IF(NOT(ISNUMBER(F291)),"TEXTE",IF(OR(W291="",W291&lt;=0),"COMMANDE COUVERTS INCOMPLETE",IF(G291="","UNITE MANQUANTE",IF(COUNTIF(B384:B428,AE291)=0,"UNITE A CONTROLER","OK")))))),N("Z6"))</f>
        <v/>
      </c>
      <c r="AD291" s="144" t="str">
        <f>IF(1=1,IF(E291="","",AD268),N("AB29"))</f>
        <v/>
      </c>
      <c r="AE291" s="125" t="str">
        <f>IF(1=1,IF(G291="","",UPPER(TRIM(SUBSTITUTE(SUBSTITUTE(G291&amp;"",CHAR(160)," ")," "," ")))),N("AC29"))</f>
        <v/>
      </c>
    </row>
    <row r="292" spans="1:33" ht="15.75" x14ac:dyDescent="0.25">
      <c r="A292" s="160" t="str">
        <f>IF(1=1,IF(E292="","",A268),N("A30"))</f>
        <v/>
      </c>
      <c r="B292" s="127" t="str">
        <f>IF(1=1,IF(E292="","",B268),N("B30"))</f>
        <v/>
      </c>
      <c r="C292" s="128"/>
      <c r="D292" s="129" t="str">
        <f>IF(ISBLANK(E292),"",LARGE(D268:D291,1)+1)</f>
        <v/>
      </c>
      <c r="E292" s="130"/>
      <c r="F292" s="131"/>
      <c r="G292" s="170"/>
      <c r="H292" s="105"/>
      <c r="I292" s="132" t="str">
        <f>IF(1=1,IF(E292="","",I268),N("H30"))</f>
        <v/>
      </c>
      <c r="J292" s="133" t="str">
        <f>IF(1=1,IF(E292="","",J268),N("I30"))</f>
        <v/>
      </c>
      <c r="K292" s="134" t="str">
        <f>IF(1=1,IF(E292="","",K268),N("J30"))</f>
        <v/>
      </c>
      <c r="L292" s="135" t="str">
        <f>IF(1=1,IF(OR(J292="",O292="",NOT(ISNUMBER(J292)),NOT(ISNUMBER(O292)),J292=0),"",O292/J292),N("L30"))</f>
        <v/>
      </c>
      <c r="M292" s="136" t="str">
        <f>IF(1=1,IF(OR(L292="",NOT(ISNUMBER(F292))),"",F292*L292*IFERROR(INDEX(D384:D428,MATCH(AE292,B384:B428,0)),1)),N("M13"))</f>
        <v/>
      </c>
      <c r="N292" s="137" t="str">
        <f>IF(1=1,IF(F292="","",IF(G292="","",IFERROR(INDEX(E384:E428,MATCH(AE292,B384:B428,0)),G292&amp;""))),N("N6"))</f>
        <v/>
      </c>
      <c r="O292" s="138" t="str">
        <f>IF(1=1,IF(E292="","",O268),N("K30"))</f>
        <v/>
      </c>
      <c r="P292" s="139" t="str">
        <f>IF(1=1,IF(M292="","",IF(AND(ISNUMBER(M292),M292&lt;1,N292="kg"),MAX(1,ROUND(M292*1000,0)),IF(AND(ISNUMBER(M292),M292&lt;1,N292="L"),MAX(1,ROUND(M292*100,0)),ROUND(M292,3)))),N("O30"))</f>
        <v/>
      </c>
      <c r="Q292" s="140" t="str">
        <f>IF(1=1,IF(M292="","",IF(AND(ISNUMBER(M292),M292&lt;1,N292="kg"),"g",IF(AND(ISNUMBER(M292),M292&lt;1,N292="L"),"cl",N292))),N("P30"))</f>
        <v/>
      </c>
      <c r="R292" s="161" t="str">
        <f>IF(1=1,IF(E292="","",IF(F292="","A CONTROLER",IF(NOT(ISNUMBER(F292)),"TEXTE",IF(OR(L292="",L292&lt;=0),"COMMANDE PRINCIPALE INCOMPLETE",IF(G292="","UNITE MANQUANTE",IF(COUNTIF(B384:B428,AE292)=0,"UNITE A CONTROLER","OK")))))),N("Q9"))</f>
        <v/>
      </c>
      <c r="S292" s="105"/>
      <c r="T292" s="141">
        <f t="shared" si="18"/>
        <v>0</v>
      </c>
      <c r="U292" s="133" t="str">
        <f>IF(1=1,IF(E292="","",U268),N("S30"))</f>
        <v/>
      </c>
      <c r="V292" s="133" t="str">
        <f>IF(1=1,IF(E292="","",V268),N("T30"))</f>
        <v/>
      </c>
      <c r="W292" s="135" t="str">
        <f>IF(1=1,IF(OR(U292="",V292="",NOT(ISNUMBER(U292)),NOT(ISNUMBER(V292)),U292=0),"",V292/U292),N("U30"))</f>
        <v/>
      </c>
      <c r="X292" s="136" t="str">
        <f>IF(1=1,IF(OR(W292="",NOT(ISNUMBER(F292))),"",F292*W292*IFERROR(INDEX(D384:D428,MATCH(AE292,B384:B428,0)),1)),N("V7"))</f>
        <v/>
      </c>
      <c r="Y292" s="137" t="str">
        <f>IF(1=1,IF(F292="","",IF(G292="","",IFERROR(INDEX(E384:E428,MATCH(AE292,B384:B428,0)),G292&amp;""))),N("W6"))</f>
        <v/>
      </c>
      <c r="Z292" s="142" t="str">
        <f>IF(1=1,IF(X292="","",IF(AND(ISNUMBER(X292),X292&lt;1,Y292="kg"),MAX(1,ROUND(X292*1000,0)),IF(AND(ISNUMBER(X292),X292&lt;1,Y292="L"),MAX(1,ROUND(X292*100,0)),ROUND(X292,3)))),N("X30"))</f>
        <v/>
      </c>
      <c r="AA292" s="143" t="str">
        <f>IF(1=1,IF(X292="","",IF(AND(ISNUMBER(X292),X292&lt;1,Y292="kg"),"g",IF(AND(ISNUMBER(X292),X292&lt;1,Y292="L"),"cl",Y292))),N("Y30"))</f>
        <v/>
      </c>
      <c r="AB292" s="123" t="str">
        <f>IF(1=1,IF(E292="","",IF(F292="","A CONTROLER",IF(NOT(ISNUMBER(F292)),"TEXTE",IF(OR(W292="",W292&lt;=0),"COMMANDE COUVERTS INCOMPLETE",IF(G292="","UNITE MANQUANTE",IF(COUNTIF(B384:B428,AE292)=0,"UNITE A CONTROLER","OK")))))),N("Z6"))</f>
        <v/>
      </c>
      <c r="AD292" s="144" t="str">
        <f>IF(1=1,IF(E292="","",AD268),N("AB30"))</f>
        <v/>
      </c>
      <c r="AE292" s="125" t="str">
        <f>IF(1=1,IF(G292="","",UPPER(TRIM(SUBSTITUTE(SUBSTITUTE(G292&amp;"",CHAR(160)," ")," "," ")))),N("AC30"))</f>
        <v/>
      </c>
    </row>
    <row r="293" spans="1:33" ht="15.75" x14ac:dyDescent="0.25">
      <c r="A293" s="160" t="str">
        <f>IF(1=1,IF(E293="","",A268),N("A31"))</f>
        <v/>
      </c>
      <c r="B293" s="127" t="str">
        <f>IF(1=1,IF(E293="","",B268),N("B31"))</f>
        <v/>
      </c>
      <c r="C293" s="128"/>
      <c r="D293" s="129" t="str">
        <f>IF(ISBLANK(E293),"",LARGE(D268:D292,1)+1)</f>
        <v/>
      </c>
      <c r="E293" s="130"/>
      <c r="F293" s="131"/>
      <c r="G293" s="170"/>
      <c r="H293" s="105"/>
      <c r="I293" s="132" t="str">
        <f>IF(1=1,IF(E293="","",I268),N("H31"))</f>
        <v/>
      </c>
      <c r="J293" s="133" t="str">
        <f>IF(1=1,IF(E293="","",J268),N("I31"))</f>
        <v/>
      </c>
      <c r="K293" s="134" t="str">
        <f>IF(1=1,IF(E293="","",K268),N("J31"))</f>
        <v/>
      </c>
      <c r="L293" s="135" t="str">
        <f>IF(1=1,IF(OR(J293="",O293="",NOT(ISNUMBER(J293)),NOT(ISNUMBER(O293)),J293=0),"",O293/J293),N("L31"))</f>
        <v/>
      </c>
      <c r="M293" s="136" t="str">
        <f>IF(1=1,IF(OR(L293="",NOT(ISNUMBER(F293))),"",F293*L293*IFERROR(INDEX(D384:D428,MATCH(AE293,B384:B428,0)),1)),N("M13"))</f>
        <v/>
      </c>
      <c r="N293" s="137" t="str">
        <f>IF(1=1,IF(F293="","",IF(G293="","",IFERROR(INDEX(E384:E428,MATCH(AE293,B384:B428,0)),G293&amp;""))),N("N6"))</f>
        <v/>
      </c>
      <c r="O293" s="138" t="str">
        <f>IF(1=1,IF(E293="","",O268),N("K31"))</f>
        <v/>
      </c>
      <c r="P293" s="139" t="str">
        <f>IF(1=1,IF(M293="","",IF(AND(ISNUMBER(M293),M293&lt;1,N293="kg"),MAX(1,ROUND(M293*1000,0)),IF(AND(ISNUMBER(M293),M293&lt;1,N293="L"),MAX(1,ROUND(M293*100,0)),ROUND(M293,3)))),N("O31"))</f>
        <v/>
      </c>
      <c r="Q293" s="140" t="str">
        <f>IF(1=1,IF(M293="","",IF(AND(ISNUMBER(M293),M293&lt;1,N293="kg"),"g",IF(AND(ISNUMBER(M293),M293&lt;1,N293="L"),"cl",N293))),N("P31"))</f>
        <v/>
      </c>
      <c r="R293" s="161" t="str">
        <f>IF(1=1,IF(E293="","",IF(F293="","A CONTROLER",IF(NOT(ISNUMBER(F293)),"TEXTE",IF(OR(L293="",L293&lt;=0),"COMMANDE PRINCIPALE INCOMPLETE",IF(G293="","UNITE MANQUANTE",IF(COUNTIF(B384:B428,AE293)=0,"UNITE A CONTROLER","OK")))))),N("Q9"))</f>
        <v/>
      </c>
      <c r="S293" s="105"/>
      <c r="T293" s="141">
        <f t="shared" si="18"/>
        <v>0</v>
      </c>
      <c r="U293" s="133" t="str">
        <f>IF(1=1,IF(E293="","",U268),N("S31"))</f>
        <v/>
      </c>
      <c r="V293" s="133" t="str">
        <f>IF(1=1,IF(E293="","",V268),N("T31"))</f>
        <v/>
      </c>
      <c r="W293" s="135" t="str">
        <f>IF(1=1,IF(OR(U293="",V293="",NOT(ISNUMBER(U293)),NOT(ISNUMBER(V293)),U293=0),"",V293/U293),N("U31"))</f>
        <v/>
      </c>
      <c r="X293" s="136" t="str">
        <f>IF(1=1,IF(OR(W293="",NOT(ISNUMBER(F293))),"",F293*W293*IFERROR(INDEX(D384:D428,MATCH(AE293,B384:B428,0)),1)),N("V7"))</f>
        <v/>
      </c>
      <c r="Y293" s="137" t="str">
        <f>IF(1=1,IF(F293="","",IF(G293="","",IFERROR(INDEX(E384:E428,MATCH(AE293,B384:B428,0)),G293&amp;""))),N("W6"))</f>
        <v/>
      </c>
      <c r="Z293" s="142" t="str">
        <f>IF(1=1,IF(X293="","",IF(AND(ISNUMBER(X293),X293&lt;1,Y293="kg"),MAX(1,ROUND(X293*1000,0)),IF(AND(ISNUMBER(X293),X293&lt;1,Y293="L"),MAX(1,ROUND(X293*100,0)),ROUND(X293,3)))),N("X31"))</f>
        <v/>
      </c>
      <c r="AA293" s="143" t="str">
        <f>IF(1=1,IF(X293="","",IF(AND(ISNUMBER(X293),X293&lt;1,Y293="kg"),"g",IF(AND(ISNUMBER(X293),X293&lt;1,Y293="L"),"cl",Y293))),N("Y31"))</f>
        <v/>
      </c>
      <c r="AB293" s="123" t="str">
        <f>IF(1=1,IF(E293="","",IF(F293="","A CONTROLER",IF(NOT(ISNUMBER(F293)),"TEXTE",IF(OR(W293="",W293&lt;=0),"COMMANDE COUVERTS INCOMPLETE",IF(G293="","UNITE MANQUANTE",IF(COUNTIF(B384:B428,AE293)=0,"UNITE A CONTROLER","OK")))))),N("Z6"))</f>
        <v/>
      </c>
      <c r="AD293" s="144" t="str">
        <f>IF(1=1,IF(E293="","",AD268),N("AB31"))</f>
        <v/>
      </c>
      <c r="AE293" s="125" t="str">
        <f>IF(1=1,IF(G293="","",UPPER(TRIM(SUBSTITUTE(SUBSTITUTE(G293&amp;"",CHAR(160)," ")," "," ")))),N("AC31"))</f>
        <v/>
      </c>
    </row>
    <row r="294" spans="1:33" ht="15.75" x14ac:dyDescent="0.25">
      <c r="A294" s="160" t="str">
        <f>IF(1=1,IF(E294="","",A268),N("A32"))</f>
        <v/>
      </c>
      <c r="B294" s="127" t="str">
        <f>IF(1=1,IF(E294="","",B268),N("B32"))</f>
        <v/>
      </c>
      <c r="C294" s="128"/>
      <c r="D294" s="129" t="str">
        <f>IF(ISBLANK(E294),"",LARGE(D268:D293,1)+1)</f>
        <v/>
      </c>
      <c r="E294" s="130"/>
      <c r="F294" s="131"/>
      <c r="G294" s="170"/>
      <c r="H294" s="105"/>
      <c r="I294" s="132" t="str">
        <f>IF(1=1,IF(E294="","",I268),N("H32"))</f>
        <v/>
      </c>
      <c r="J294" s="133" t="str">
        <f>IF(1=1,IF(E294="","",J268),N("I32"))</f>
        <v/>
      </c>
      <c r="K294" s="134" t="str">
        <f>IF(1=1,IF(E294="","",K268),N("J32"))</f>
        <v/>
      </c>
      <c r="L294" s="135" t="str">
        <f>IF(1=1,IF(OR(J294="",O294="",NOT(ISNUMBER(J294)),NOT(ISNUMBER(O294)),J294=0),"",O294/J294),N("L32"))</f>
        <v/>
      </c>
      <c r="M294" s="136" t="str">
        <f>IF(1=1,IF(OR(L294="",NOT(ISNUMBER(F294))),"",F294*L294*IFERROR(INDEX(D384:D428,MATCH(AE294,B384:B428,0)),1)),N("M13"))</f>
        <v/>
      </c>
      <c r="N294" s="137" t="str">
        <f>IF(1=1,IF(F294="","",IF(G294="","",IFERROR(INDEX(E384:E428,MATCH(AE294,B384:B428,0)),G294&amp;""))),N("N6"))</f>
        <v/>
      </c>
      <c r="O294" s="138" t="str">
        <f>IF(1=1,IF(E294="","",O268),N("K32"))</f>
        <v/>
      </c>
      <c r="P294" s="139" t="str">
        <f>IF(1=1,IF(M294="","",IF(AND(ISNUMBER(M294),M294&lt;1,N294="kg"),MAX(1,ROUND(M294*1000,0)),IF(AND(ISNUMBER(M294),M294&lt;1,N294="L"),MAX(1,ROUND(M294*100,0)),ROUND(M294,3)))),N("O32"))</f>
        <v/>
      </c>
      <c r="Q294" s="140" t="str">
        <f>IF(1=1,IF(M294="","",IF(AND(ISNUMBER(M294),M294&lt;1,N294="kg"),"g",IF(AND(ISNUMBER(M294),M294&lt;1,N294="L"),"cl",N294))),N("P32"))</f>
        <v/>
      </c>
      <c r="R294" s="161" t="str">
        <f>IF(1=1,IF(E294="","",IF(F294="","A CONTROLER",IF(NOT(ISNUMBER(F294)),"TEXTE",IF(OR(L294="",L294&lt;=0),"COMMANDE PRINCIPALE INCOMPLETE",IF(G294="","UNITE MANQUANTE",IF(COUNTIF(B384:B428,AE294)=0,"UNITE A CONTROLER","OK")))))),N("Q9"))</f>
        <v/>
      </c>
      <c r="S294" s="105"/>
      <c r="T294" s="141">
        <f t="shared" si="18"/>
        <v>0</v>
      </c>
      <c r="U294" s="133" t="str">
        <f>IF(1=1,IF(E294="","",U268),N("S32"))</f>
        <v/>
      </c>
      <c r="V294" s="133" t="str">
        <f>IF(1=1,IF(E294="","",V268),N("T32"))</f>
        <v/>
      </c>
      <c r="W294" s="135" t="str">
        <f>IF(1=1,IF(OR(U294="",V294="",NOT(ISNUMBER(U294)),NOT(ISNUMBER(V294)),U294=0),"",V294/U294),N("U32"))</f>
        <v/>
      </c>
      <c r="X294" s="136" t="str">
        <f>IF(1=1,IF(OR(W294="",NOT(ISNUMBER(F294))),"",F294*W294*IFERROR(INDEX(D384:D428,MATCH(AE294,B384:B428,0)),1)),N("V7"))</f>
        <v/>
      </c>
      <c r="Y294" s="137" t="str">
        <f>IF(1=1,IF(F294="","",IF(G294="","",IFERROR(INDEX(E384:E428,MATCH(AE294,B384:B428,0)),G294&amp;""))),N("W6"))</f>
        <v/>
      </c>
      <c r="Z294" s="142" t="str">
        <f>IF(1=1,IF(X294="","",IF(AND(ISNUMBER(X294),X294&lt;1,Y294="kg"),MAX(1,ROUND(X294*1000,0)),IF(AND(ISNUMBER(X294),X294&lt;1,Y294="L"),MAX(1,ROUND(X294*100,0)),ROUND(X294,3)))),N("X32"))</f>
        <v/>
      </c>
      <c r="AA294" s="143" t="str">
        <f>IF(1=1,IF(X294="","",IF(AND(ISNUMBER(X294),X294&lt;1,Y294="kg"),"g",IF(AND(ISNUMBER(X294),X294&lt;1,Y294="L"),"cl",Y294))),N("Y32"))</f>
        <v/>
      </c>
      <c r="AB294" s="123" t="str">
        <f>IF(1=1,IF(E294="","",IF(F294="","A CONTROLER",IF(NOT(ISNUMBER(F294)),"TEXTE",IF(OR(W294="",W294&lt;=0),"COMMANDE COUVERTS INCOMPLETE",IF(G294="","UNITE MANQUANTE",IF(COUNTIF(B384:B428,AE294)=0,"UNITE A CONTROLER","OK")))))),N("Z6"))</f>
        <v/>
      </c>
      <c r="AD294" s="144" t="str">
        <f>IF(1=1,IF(E294="","",AD268),N("AB32"))</f>
        <v/>
      </c>
      <c r="AE294" s="125" t="str">
        <f>IF(1=1,IF(G294="","",UPPER(TRIM(SUBSTITUTE(SUBSTITUTE(G294&amp;"",CHAR(160)," ")," "," ")))),N("AC32"))</f>
        <v/>
      </c>
    </row>
    <row r="295" spans="1:33" ht="15.75" x14ac:dyDescent="0.25">
      <c r="A295" s="160" t="str">
        <f>IF(1=1,IF(E295="","",A268),N("A33"))</f>
        <v/>
      </c>
      <c r="B295" s="127" t="str">
        <f>IF(1=1,IF(E295="","",B268),N("B33"))</f>
        <v/>
      </c>
      <c r="C295" s="128"/>
      <c r="D295" s="129" t="str">
        <f>IF(ISBLANK(E295),"",LARGE(D268:D294,1)+1)</f>
        <v/>
      </c>
      <c r="E295" s="130"/>
      <c r="F295" s="131"/>
      <c r="G295" s="170"/>
      <c r="H295" s="105"/>
      <c r="I295" s="132" t="str">
        <f>IF(1=1,IF(E295="","",I268),N("H33"))</f>
        <v/>
      </c>
      <c r="J295" s="133" t="str">
        <f>IF(1=1,IF(E295="","",J268),N("I33"))</f>
        <v/>
      </c>
      <c r="K295" s="134" t="str">
        <f>IF(1=1,IF(E295="","",K268),N("J33"))</f>
        <v/>
      </c>
      <c r="L295" s="135" t="str">
        <f>IF(1=1,IF(OR(J295="",O295="",NOT(ISNUMBER(J295)),NOT(ISNUMBER(O295)),J295=0),"",O295/J295),N("L33"))</f>
        <v/>
      </c>
      <c r="M295" s="136" t="str">
        <f>IF(1=1,IF(OR(L295="",NOT(ISNUMBER(F295))),"",F295*L295*IFERROR(INDEX(D384:D428,MATCH(AE295,B384:B428,0)),1)),N("M13"))</f>
        <v/>
      </c>
      <c r="N295" s="137" t="str">
        <f>IF(1=1,IF(F295="","",IF(G295="","",IFERROR(INDEX(E384:E428,MATCH(AE295,B384:B428,0)),G295&amp;""))),N("N6"))</f>
        <v/>
      </c>
      <c r="O295" s="138" t="str">
        <f>IF(1=1,IF(E295="","",O268),N("K33"))</f>
        <v/>
      </c>
      <c r="P295" s="139" t="str">
        <f>IF(1=1,IF(M295="","",IF(AND(ISNUMBER(M295),M295&lt;1,N295="kg"),MAX(1,ROUND(M295*1000,0)),IF(AND(ISNUMBER(M295),M295&lt;1,N295="L"),MAX(1,ROUND(M295*100,0)),ROUND(M295,3)))),N("O33"))</f>
        <v/>
      </c>
      <c r="Q295" s="140" t="str">
        <f>IF(1=1,IF(M295="","",IF(AND(ISNUMBER(M295),M295&lt;1,N295="kg"),"g",IF(AND(ISNUMBER(M295),M295&lt;1,N295="L"),"cl",N295))),N("P33"))</f>
        <v/>
      </c>
      <c r="R295" s="161" t="str">
        <f>IF(1=1,IF(E295="","",IF(F295="","A CONTROLER",IF(NOT(ISNUMBER(F295)),"TEXTE",IF(OR(L295="",L295&lt;=0),"COMMANDE PRINCIPALE INCOMPLETE",IF(G295="","UNITE MANQUANTE",IF(COUNTIF(B384:B428,AE295)=0,"UNITE A CONTROLER","OK")))))),N("Q9"))</f>
        <v/>
      </c>
      <c r="S295" s="105"/>
      <c r="T295" s="141">
        <f t="shared" si="18"/>
        <v>0</v>
      </c>
      <c r="U295" s="133" t="str">
        <f>IF(1=1,IF(E295="","",U268),N("S33"))</f>
        <v/>
      </c>
      <c r="V295" s="133" t="str">
        <f>IF(1=1,IF(E295="","",V268),N("T33"))</f>
        <v/>
      </c>
      <c r="W295" s="135" t="str">
        <f>IF(1=1,IF(OR(U295="",V295="",NOT(ISNUMBER(U295)),NOT(ISNUMBER(V295)),U295=0),"",V295/U295),N("U33"))</f>
        <v/>
      </c>
      <c r="X295" s="136" t="str">
        <f>IF(1=1,IF(OR(W295="",NOT(ISNUMBER(F295))),"",F295*W295*IFERROR(INDEX(D384:D428,MATCH(AE295,B384:B428,0)),1)),N("V7"))</f>
        <v/>
      </c>
      <c r="Y295" s="137" t="str">
        <f>IF(1=1,IF(F295="","",IF(G295="","",IFERROR(INDEX(E384:E428,MATCH(AE295,B384:B428,0)),G295&amp;""))),N("W6"))</f>
        <v/>
      </c>
      <c r="Z295" s="142" t="str">
        <f>IF(1=1,IF(X295="","",IF(AND(ISNUMBER(X295),X295&lt;1,Y295="kg"),MAX(1,ROUND(X295*1000,0)),IF(AND(ISNUMBER(X295),X295&lt;1,Y295="L"),MAX(1,ROUND(X295*100,0)),ROUND(X295,3)))),N("X33"))</f>
        <v/>
      </c>
      <c r="AA295" s="143" t="str">
        <f>IF(1=1,IF(X295="","",IF(AND(ISNUMBER(X295),X295&lt;1,Y295="kg"),"g",IF(AND(ISNUMBER(X295),X295&lt;1,Y295="L"),"cl",Y295))),N("Y33"))</f>
        <v/>
      </c>
      <c r="AB295" s="123" t="str">
        <f>IF(1=1,IF(E295="","",IF(F295="","A CONTROLER",IF(NOT(ISNUMBER(F295)),"TEXTE",IF(OR(W295="",W295&lt;=0),"COMMANDE COUVERTS INCOMPLETE",IF(G295="","UNITE MANQUANTE",IF(COUNTIF(B384:B428,AE295)=0,"UNITE A CONTROLER","OK")))))),N("Z6"))</f>
        <v/>
      </c>
      <c r="AD295" s="144" t="str">
        <f>IF(1=1,IF(E295="","",AD268),N("AB33"))</f>
        <v/>
      </c>
      <c r="AE295" s="125" t="str">
        <f>IF(1=1,IF(G295="","",UPPER(TRIM(SUBSTITUTE(SUBSTITUTE(G295&amp;"",CHAR(160)," ")," "," ")))),N("AC33"))</f>
        <v/>
      </c>
    </row>
    <row r="296" spans="1:33" ht="24" customHeight="1" x14ac:dyDescent="0.25">
      <c r="A296" s="160" t="str">
        <f>IF(1=1,IF(E296="","",A268),N("A34"))</f>
        <v/>
      </c>
      <c r="B296" s="127" t="str">
        <f>IF(1=1,IF(E296="","",B268),N("B34"))</f>
        <v/>
      </c>
      <c r="C296" s="127"/>
      <c r="D296" s="129" t="str">
        <f>IF(ISBLANK(E296),"",LARGE(D268:D295,1)+1)</f>
        <v/>
      </c>
      <c r="E296" s="130"/>
      <c r="F296" s="131"/>
      <c r="G296" s="170"/>
      <c r="H296" s="105"/>
      <c r="I296" s="132" t="str">
        <f>IF(1=1,IF(E296="","",I268),N("H34"))</f>
        <v/>
      </c>
      <c r="J296" s="133" t="str">
        <f>IF(1=1,IF(E296="","",J268),N("I34"))</f>
        <v/>
      </c>
      <c r="K296" s="134" t="str">
        <f>IF(1=1,IF(E296="","",K268),N("J34"))</f>
        <v/>
      </c>
      <c r="L296" s="135" t="str">
        <f>IF(1=1,IF(OR(J296="",O296="",NOT(ISNUMBER(J296)),NOT(ISNUMBER(O296)),J296=0),"",O296/J296),N("L34"))</f>
        <v/>
      </c>
      <c r="M296" s="136" t="str">
        <f>IF(1=1,IF(OR(L296="",NOT(ISNUMBER(F296))),"",F296*L296*IFERROR(INDEX(D384:D428,MATCH(AE296,B384:B428,0)),1)),N("M13"))</f>
        <v/>
      </c>
      <c r="N296" s="137" t="str">
        <f>IF(1=1,IF(F296="","",IF(G296="","",IFERROR(INDEX(E384:E428,MATCH(AE296,B384:B428,0)),G296&amp;""))),N("N6"))</f>
        <v/>
      </c>
      <c r="O296" s="138" t="str">
        <f>IF(1=1,IF(E296="","",O268),N("K34"))</f>
        <v/>
      </c>
      <c r="P296" s="139" t="str">
        <f>IF(1=1,IF(M296="","",IF(AND(ISNUMBER(M296),M296&lt;1,N296="kg"),MAX(1,ROUND(M296*1000,0)),IF(AND(ISNUMBER(M296),M296&lt;1,N296="L"),MAX(1,ROUND(M296*100,0)),ROUND(M296,3)))),N("O34"))</f>
        <v/>
      </c>
      <c r="Q296" s="140" t="str">
        <f>IF(1=1,IF(M296="","",IF(AND(ISNUMBER(M296),M296&lt;1,N296="kg"),"g",IF(AND(ISNUMBER(M296),M296&lt;1,N296="L"),"cl",N296))),N("P34"))</f>
        <v/>
      </c>
      <c r="R296" s="161" t="str">
        <f>IF(1=1,IF(E296="","",IF(F296="","A CONTROLER",IF(NOT(ISNUMBER(F296)),"TEXTE",IF(OR(L296="",L296&lt;=0),"COMMANDE PRINCIPALE INCOMPLETE",IF(G296="","UNITE MANQUANTE",IF(COUNTIF(B384:B428,AE296)=0,"UNITE A CONTROLER","OK")))))),N("Q9"))</f>
        <v/>
      </c>
      <c r="S296" s="105"/>
      <c r="T296" s="141">
        <f t="shared" si="18"/>
        <v>0</v>
      </c>
      <c r="U296" s="133" t="str">
        <f>IF(1=1,IF(E296="","",U268),N("S34"))</f>
        <v/>
      </c>
      <c r="V296" s="133" t="str">
        <f>IF(1=1,IF(E296="","",V268),N("T34"))</f>
        <v/>
      </c>
      <c r="W296" s="135" t="str">
        <f>IF(1=1,IF(OR(U296="",V296="",NOT(ISNUMBER(U296)),NOT(ISNUMBER(V296)),U296=0),"",V296/U296),N("U34"))</f>
        <v/>
      </c>
      <c r="X296" s="136" t="str">
        <f>IF(1=1,IF(OR(W296="",NOT(ISNUMBER(F296))),"",F296*W296*IFERROR(INDEX(D384:D428,MATCH(AE296,B384:B428,0)),1)),N("V7"))</f>
        <v/>
      </c>
      <c r="Y296" s="137" t="str">
        <f>IF(1=1,IF(F296="","",IF(G296="","",IFERROR(INDEX(E384:E428,MATCH(AE296,B384:B428,0)),G296&amp;""))),N("W6"))</f>
        <v/>
      </c>
      <c r="Z296" s="142" t="str">
        <f>IF(1=1,IF(X296="","",IF(AND(ISNUMBER(X296),X296&lt;1,Y296="kg"),MAX(1,ROUND(X296*1000,0)),IF(AND(ISNUMBER(X296),X296&lt;1,Y296="L"),MAX(1,ROUND(X296*100,0)),ROUND(X296,3)))),N("X34"))</f>
        <v/>
      </c>
      <c r="AA296" s="143" t="str">
        <f>IF(1=1,IF(X296="","",IF(AND(ISNUMBER(X296),X296&lt;1,Y296="kg"),"g",IF(AND(ISNUMBER(X296),X296&lt;1,Y296="L"),"cl",Y296))),N("Y34"))</f>
        <v/>
      </c>
      <c r="AB296" s="123" t="str">
        <f>IF(1=1,IF(E296="","",IF(F296="","A CONTROLER",IF(NOT(ISNUMBER(F296)),"TEXTE",IF(OR(W296="",W296&lt;=0),"COMMANDE COUVERTS INCOMPLETE",IF(G296="","UNITE MANQUANTE",IF(COUNTIF(B384:B428,AE296)=0,"UNITE A CONTROLER","OK")))))),N("Z6"))</f>
        <v/>
      </c>
      <c r="AD296" s="144" t="str">
        <f>IF(1=1,IF(E296="","",AD268),N("AB34"))</f>
        <v/>
      </c>
      <c r="AE296" s="125" t="str">
        <f>IF(1=1,IF(G296="","",UPPER(TRIM(SUBSTITUTE(SUBSTITUTE(G296&amp;"",CHAR(160)," ")," "," ")))),N("AC34"))</f>
        <v/>
      </c>
    </row>
    <row r="297" spans="1:33" ht="15.75" x14ac:dyDescent="0.25">
      <c r="A297" s="160" t="str">
        <f>IF(1=1,IF(E297="","",A268),N("A35"))</f>
        <v/>
      </c>
      <c r="B297" s="127" t="str">
        <f>IF(1=1,IF(E297="","",B268),N("B35"))</f>
        <v/>
      </c>
      <c r="C297" s="127"/>
      <c r="D297" s="129" t="str">
        <f>IF(ISBLANK(E297),"",LARGE(D268:D296,1)+1)</f>
        <v/>
      </c>
      <c r="E297" s="130"/>
      <c r="F297" s="131"/>
      <c r="G297" s="170"/>
      <c r="H297" s="105"/>
      <c r="I297" s="132" t="str">
        <f>IF(1=1,IF(E297="","",I268),N("H35"))</f>
        <v/>
      </c>
      <c r="J297" s="133" t="str">
        <f>IF(1=1,IF(E297="","",J268),N("I35"))</f>
        <v/>
      </c>
      <c r="K297" s="134" t="str">
        <f>IF(1=1,IF(E297="","",K268),N("J35"))</f>
        <v/>
      </c>
      <c r="L297" s="135" t="str">
        <f>IF(1=1,IF(OR(J297="",O297="",NOT(ISNUMBER(J297)),NOT(ISNUMBER(O297)),J297=0),"",O297/J297),N("L35"))</f>
        <v/>
      </c>
      <c r="M297" s="136" t="str">
        <f>IF(1=1,IF(OR(L297="",NOT(ISNUMBER(F297))),"",F297*L297*IFERROR(INDEX(D384:D428,MATCH(AE297,B384:B428,0)),1)),N("M13"))</f>
        <v/>
      </c>
      <c r="N297" s="137" t="str">
        <f>IF(1=1,IF(F297="","",IF(G297="","",IFERROR(INDEX(E384:E428,MATCH(AE297,B384:B428,0)),G297&amp;""))),N("N6"))</f>
        <v/>
      </c>
      <c r="O297" s="138" t="str">
        <f>IF(1=1,IF(E297="","",O268),N("K35"))</f>
        <v/>
      </c>
      <c r="P297" s="139" t="str">
        <f>IF(1=1,IF(M297="","",IF(AND(ISNUMBER(M297),M297&lt;1,N297="kg"),MAX(1,ROUND(M297*1000,0)),IF(AND(ISNUMBER(M297),M297&lt;1,N297="L"),MAX(1,ROUND(M297*100,0)),ROUND(M297,3)))),N("O35"))</f>
        <v/>
      </c>
      <c r="Q297" s="140" t="str">
        <f>IF(1=1,IF(M297="","",IF(AND(ISNUMBER(M297),M297&lt;1,N297="kg"),"g",IF(AND(ISNUMBER(M297),M297&lt;1,N297="L"),"cl",N297))),N("P35"))</f>
        <v/>
      </c>
      <c r="R297" s="161" t="str">
        <f>IF(1=1,IF(E297="","",IF(F297="","A CONTROLER",IF(NOT(ISNUMBER(F297)),"TEXTE",IF(OR(L297="",L297&lt;=0),"COMMANDE PRINCIPALE INCOMPLETE",IF(G297="","UNITE MANQUANTE",IF(COUNTIF(B384:B428,AE297)=0,"UNITE A CONTROLER","OK")))))),N("Q9"))</f>
        <v/>
      </c>
      <c r="S297" s="105"/>
      <c r="T297" s="141">
        <f t="shared" si="18"/>
        <v>0</v>
      </c>
      <c r="U297" s="133" t="str">
        <f>IF(1=1,IF(E297="","",U268),N("S35"))</f>
        <v/>
      </c>
      <c r="V297" s="133" t="str">
        <f>IF(1=1,IF(E297="","",V268),N("T35"))</f>
        <v/>
      </c>
      <c r="W297" s="135" t="str">
        <f>IF(1=1,IF(OR(U297="",V297="",NOT(ISNUMBER(U297)),NOT(ISNUMBER(V297)),U297=0),"",V297/U297),N("U35"))</f>
        <v/>
      </c>
      <c r="X297" s="136" t="str">
        <f>IF(1=1,IF(OR(W297="",NOT(ISNUMBER(F297))),"",F297*W297*IFERROR(INDEX(D384:D428,MATCH(AE297,B384:B428,0)),1)),N("V7"))</f>
        <v/>
      </c>
      <c r="Y297" s="137" t="str">
        <f>IF(1=1,IF(F297="","",IF(G297="","",IFERROR(INDEX(E384:E428,MATCH(AE297,B384:B428,0)),G297&amp;""))),N("W6"))</f>
        <v/>
      </c>
      <c r="Z297" s="142" t="str">
        <f>IF(1=1,IF(X297="","",IF(AND(ISNUMBER(X297),X297&lt;1,Y297="kg"),MAX(1,ROUND(X297*1000,0)),IF(AND(ISNUMBER(X297),X297&lt;1,Y297="L"),MAX(1,ROUND(X297*100,0)),ROUND(X297,3)))),N("X35"))</f>
        <v/>
      </c>
      <c r="AA297" s="143" t="str">
        <f>IF(1=1,IF(X297="","",IF(AND(ISNUMBER(X297),X297&lt;1,Y297="kg"),"g",IF(AND(ISNUMBER(X297),X297&lt;1,Y297="L"),"cl",Y297))),N("Y35"))</f>
        <v/>
      </c>
      <c r="AB297" s="123" t="str">
        <f>IF(1=1,IF(E297="","",IF(F297="","A CONTROLER",IF(NOT(ISNUMBER(F297)),"TEXTE",IF(OR(W297="",W297&lt;=0),"COMMANDE COUVERTS INCOMPLETE",IF(G297="","UNITE MANQUANTE",IF(COUNTIF(B384:B428,AE297)=0,"UNITE A CONTROLER","OK")))))),N("Z6"))</f>
        <v/>
      </c>
      <c r="AD297" s="144" t="str">
        <f>IF(1=1,IF(E297="","",AD268),N("AB35"))</f>
        <v/>
      </c>
      <c r="AE297" s="125" t="str">
        <f>IF(1=1,IF(G297="","",UPPER(TRIM(SUBSTITUTE(SUBSTITUTE(G297&amp;"",CHAR(160)," ")," "," ")))),N("AC35"))</f>
        <v/>
      </c>
    </row>
    <row r="298" spans="1:33" ht="15.75" x14ac:dyDescent="0.25">
      <c r="A298" s="160" t="str">
        <f>IF(1=1,IF(E298="","",A268),N("A36"))</f>
        <v/>
      </c>
      <c r="B298" s="127" t="str">
        <f>IF(1=1,IF(E298="","",B268),N("B36"))</f>
        <v/>
      </c>
      <c r="C298" s="127"/>
      <c r="D298" s="129" t="str">
        <f>IF(ISBLANK(E298),"",LARGE(D268:D297,1)+1)</f>
        <v/>
      </c>
      <c r="E298" s="130"/>
      <c r="F298" s="131"/>
      <c r="G298" s="170"/>
      <c r="H298" s="105"/>
      <c r="I298" s="132" t="str">
        <f>IF(1=1,IF(E298="","",I268),N("H36"))</f>
        <v/>
      </c>
      <c r="J298" s="133" t="str">
        <f>IF(1=1,IF(E298="","",J268),N("I36"))</f>
        <v/>
      </c>
      <c r="K298" s="134" t="str">
        <f>IF(1=1,IF(E298="","",K268),N("J36"))</f>
        <v/>
      </c>
      <c r="L298" s="135" t="str">
        <f>IF(1=1,IF(OR(J298="",O298="",NOT(ISNUMBER(J298)),NOT(ISNUMBER(O298)),J298=0),"",O298/J298),N("L36"))</f>
        <v/>
      </c>
      <c r="M298" s="136" t="str">
        <f>IF(1=1,IF(OR(L298="",NOT(ISNUMBER(F298))),"",F298*L298*IFERROR(INDEX(D384:D428,MATCH(AE298,B384:B428,0)),1)),N("M13"))</f>
        <v/>
      </c>
      <c r="N298" s="137" t="str">
        <f>IF(1=1,IF(F298="","",IF(G298="","",IFERROR(INDEX(E384:E428,MATCH(AE298,B384:B428,0)),G298&amp;""))),N("N6"))</f>
        <v/>
      </c>
      <c r="O298" s="138" t="str">
        <f>IF(1=1,IF(E298="","",O268),N("K36"))</f>
        <v/>
      </c>
      <c r="P298" s="139" t="str">
        <f>IF(1=1,IF(M298="","",IF(AND(ISNUMBER(M298),M298&lt;1,N298="kg"),MAX(1,ROUND(M298*1000,0)),IF(AND(ISNUMBER(M298),M298&lt;1,N298="L"),MAX(1,ROUND(M298*100,0)),ROUND(M298,3)))),N("O36"))</f>
        <v/>
      </c>
      <c r="Q298" s="140" t="str">
        <f>IF(1=1,IF(M298="","",IF(AND(ISNUMBER(M298),M298&lt;1,N298="kg"),"g",IF(AND(ISNUMBER(M298),M298&lt;1,N298="L"),"cl",N298))),N("P36"))</f>
        <v/>
      </c>
      <c r="R298" s="161" t="str">
        <f>IF(1=1,IF(E298="","",IF(F298="","A CONTROLER",IF(NOT(ISNUMBER(F298)),"TEXTE",IF(OR(L298="",L298&lt;=0),"COMMANDE PRINCIPALE INCOMPLETE",IF(G298="","UNITE MANQUANTE",IF(COUNTIF(B384:B428,AE298)=0,"UNITE A CONTROLER","OK")))))),N("Q9"))</f>
        <v/>
      </c>
      <c r="S298" s="105"/>
      <c r="T298" s="141">
        <f t="shared" si="18"/>
        <v>0</v>
      </c>
      <c r="U298" s="133" t="str">
        <f>IF(1=1,IF(E298="","",U268),N("S36"))</f>
        <v/>
      </c>
      <c r="V298" s="133" t="str">
        <f>IF(1=1,IF(E298="","",V268),N("T36"))</f>
        <v/>
      </c>
      <c r="W298" s="135" t="str">
        <f>IF(1=1,IF(OR(U298="",V298="",NOT(ISNUMBER(U298)),NOT(ISNUMBER(V298)),U298=0),"",V298/U298),N("U36"))</f>
        <v/>
      </c>
      <c r="X298" s="136" t="str">
        <f>IF(1=1,IF(OR(W298="",NOT(ISNUMBER(F298))),"",F298*W298*IFERROR(INDEX(D384:D428,MATCH(AE298,B384:B428,0)),1)),N("V7"))</f>
        <v/>
      </c>
      <c r="Y298" s="137" t="str">
        <f>IF(1=1,IF(F298="","",IF(G298="","",IFERROR(INDEX(E384:E428,MATCH(AE298,B384:B428,0)),G298&amp;""))),N("W6"))</f>
        <v/>
      </c>
      <c r="Z298" s="142" t="str">
        <f>IF(1=1,IF(X298="","",IF(AND(ISNUMBER(X298),X298&lt;1,Y298="kg"),MAX(1,ROUND(X298*1000,0)),IF(AND(ISNUMBER(X298),X298&lt;1,Y298="L"),MAX(1,ROUND(X298*100,0)),ROUND(X298,3)))),N("X36"))</f>
        <v/>
      </c>
      <c r="AA298" s="143" t="str">
        <f>IF(1=1,IF(X298="","",IF(AND(ISNUMBER(X298),X298&lt;1,Y298="kg"),"g",IF(AND(ISNUMBER(X298),X298&lt;1,Y298="L"),"cl",Y298))),N("Y36"))</f>
        <v/>
      </c>
      <c r="AB298" s="123" t="str">
        <f>IF(1=1,IF(E298="","",IF(F298="","A CONTROLER",IF(NOT(ISNUMBER(F298)),"TEXTE",IF(OR(W298="",W298&lt;=0),"COMMANDE COUVERTS INCOMPLETE",IF(G298="","UNITE MANQUANTE",IF(COUNTIF(B384:B428,AE298)=0,"UNITE A CONTROLER","OK")))))),N("Z6"))</f>
        <v/>
      </c>
      <c r="AD298" s="144" t="str">
        <f>IF(1=1,IF(E298="","",AD268),N("AB36"))</f>
        <v/>
      </c>
      <c r="AE298" s="125" t="str">
        <f>IF(1=1,IF(G298="","",UPPER(TRIM(SUBSTITUTE(SUBSTITUTE(G298&amp;"",CHAR(160)," ")," "," ")))),N("AC36"))</f>
        <v/>
      </c>
    </row>
    <row r="299" spans="1:33" ht="15.75" x14ac:dyDescent="0.25">
      <c r="A299" s="160" t="str">
        <f>IF(1=1,IF(E299="","",A268),N("A37"))</f>
        <v/>
      </c>
      <c r="B299" s="127" t="str">
        <f>IF(1=1,IF(E299="","",B268),N("B37"))</f>
        <v/>
      </c>
      <c r="C299" s="127"/>
      <c r="D299" s="129" t="str">
        <f>IF(ISBLANK(E299),"",LARGE(D268:D298,1)+1)</f>
        <v/>
      </c>
      <c r="E299" s="130"/>
      <c r="F299" s="131"/>
      <c r="G299" s="170"/>
      <c r="H299" s="105"/>
      <c r="I299" s="132" t="str">
        <f>IF(1=1,IF(E299="","",I268),N("H37"))</f>
        <v/>
      </c>
      <c r="J299" s="133" t="str">
        <f>IF(1=1,IF(E299="","",J268),N("I37"))</f>
        <v/>
      </c>
      <c r="K299" s="134" t="str">
        <f>IF(1=1,IF(E299="","",K268),N("J37"))</f>
        <v/>
      </c>
      <c r="L299" s="135" t="str">
        <f>IF(1=1,IF(OR(J299="",O299="",NOT(ISNUMBER(J299)),NOT(ISNUMBER(O299)),J299=0),"",O299/J299),N("L37"))</f>
        <v/>
      </c>
      <c r="M299" s="136" t="str">
        <f>IF(1=1,IF(OR(L299="",NOT(ISNUMBER(F299))),"",F299*L299*IFERROR(INDEX(D384:D428,MATCH(AE299,B384:B428,0)),1)),N("M13"))</f>
        <v/>
      </c>
      <c r="N299" s="137" t="str">
        <f>IF(1=1,IF(F299="","",IF(G299="","",IFERROR(INDEX(E384:E428,MATCH(AE299,B384:B428,0)),G299&amp;""))),N("N6"))</f>
        <v/>
      </c>
      <c r="O299" s="138" t="str">
        <f>IF(1=1,IF(E299="","",O268),N("K37"))</f>
        <v/>
      </c>
      <c r="P299" s="139" t="str">
        <f>IF(1=1,IF(M299="","",IF(AND(ISNUMBER(M299),M299&lt;1,N299="kg"),MAX(1,ROUND(M299*1000,0)),IF(AND(ISNUMBER(M299),M299&lt;1,N299="L"),MAX(1,ROUND(M299*100,0)),ROUND(M299,3)))),N("O37"))</f>
        <v/>
      </c>
      <c r="Q299" s="140" t="str">
        <f>IF(1=1,IF(M299="","",IF(AND(ISNUMBER(M299),M299&lt;1,N299="kg"),"g",IF(AND(ISNUMBER(M299),M299&lt;1,N299="L"),"cl",N299))),N("P37"))</f>
        <v/>
      </c>
      <c r="R299" s="161" t="str">
        <f>IF(1=1,IF(E299="","",IF(F299="","A CONTROLER",IF(NOT(ISNUMBER(F299)),"TEXTE",IF(OR(L299="",L299&lt;=0),"COMMANDE PRINCIPALE INCOMPLETE",IF(G299="","UNITE MANQUANTE",IF(COUNTIF(B384:B428,AE299)=0,"UNITE A CONTROLER","OK")))))),N("Q9"))</f>
        <v/>
      </c>
      <c r="S299" s="105"/>
      <c r="T299" s="141">
        <f t="shared" si="18"/>
        <v>0</v>
      </c>
      <c r="U299" s="133" t="str">
        <f>IF(1=1,IF(E299="","",U268),N("S37"))</f>
        <v/>
      </c>
      <c r="V299" s="133" t="str">
        <f>IF(1=1,IF(E299="","",V268),N("T37"))</f>
        <v/>
      </c>
      <c r="W299" s="135" t="str">
        <f>IF(1=1,IF(OR(U299="",V299="",NOT(ISNUMBER(U299)),NOT(ISNUMBER(V299)),U299=0),"",V299/U299),N("U37"))</f>
        <v/>
      </c>
      <c r="X299" s="136" t="str">
        <f>IF(1=1,IF(OR(W299="",NOT(ISNUMBER(F299))),"",F299*W299*IFERROR(INDEX(D384:D428,MATCH(AE299,B384:B428,0)),1)),N("V7"))</f>
        <v/>
      </c>
      <c r="Y299" s="137" t="str">
        <f>IF(1=1,IF(F299="","",IF(G299="","",IFERROR(INDEX(E384:E428,MATCH(AE299,B384:B428,0)),G299&amp;""))),N("W6"))</f>
        <v/>
      </c>
      <c r="Z299" s="142" t="str">
        <f>IF(1=1,IF(X299="","",IF(AND(ISNUMBER(X299),X299&lt;1,Y299="kg"),MAX(1,ROUND(X299*1000,0)),IF(AND(ISNUMBER(X299),X299&lt;1,Y299="L"),MAX(1,ROUND(X299*100,0)),ROUND(X299,3)))),N("X37"))</f>
        <v/>
      </c>
      <c r="AA299" s="143" t="str">
        <f>IF(1=1,IF(X299="","",IF(AND(ISNUMBER(X299),X299&lt;1,Y299="kg"),"g",IF(AND(ISNUMBER(X299),X299&lt;1,Y299="L"),"cl",Y299))),N("Y37"))</f>
        <v/>
      </c>
      <c r="AB299" s="123" t="str">
        <f>IF(1=1,IF(E299="","",IF(F299="","A CONTROLER",IF(NOT(ISNUMBER(F299)),"TEXTE",IF(OR(W299="",W299&lt;=0),"COMMANDE COUVERTS INCOMPLETE",IF(G299="","UNITE MANQUANTE",IF(COUNTIF(B384:B428,AE299)=0,"UNITE A CONTROLER","OK")))))),N("Z6"))</f>
        <v/>
      </c>
      <c r="AD299" s="144" t="str">
        <f>IF(1=1,IF(E299="","",AD268),N("AB37"))</f>
        <v/>
      </c>
      <c r="AE299" s="125" t="str">
        <f>IF(1=1,IF(G299="","",UPPER(TRIM(SUBSTITUTE(SUBSTITUTE(G299&amp;"",CHAR(160)," ")," "," ")))),N("AC37"))</f>
        <v/>
      </c>
    </row>
    <row r="300" spans="1:33" ht="15.75" x14ac:dyDescent="0.25">
      <c r="A300" s="160" t="str">
        <f>IF(1=1,IF(E300="","",A268),N("A38"))</f>
        <v/>
      </c>
      <c r="B300" s="127" t="str">
        <f>IF(1=1,IF(E300="","",B268),N("B38"))</f>
        <v/>
      </c>
      <c r="C300" s="127"/>
      <c r="D300" s="129" t="str">
        <f>IF(ISBLANK(E300),"",LARGE(D268:D299,1)+1)</f>
        <v/>
      </c>
      <c r="E300" s="130"/>
      <c r="F300" s="131"/>
      <c r="G300" s="170"/>
      <c r="H300" s="105"/>
      <c r="I300" s="132" t="str">
        <f>IF(1=1,IF(E300="","",I268),N("H38"))</f>
        <v/>
      </c>
      <c r="J300" s="133" t="str">
        <f>IF(1=1,IF(E300="","",J268),N("I38"))</f>
        <v/>
      </c>
      <c r="K300" s="134" t="str">
        <f>IF(1=1,IF(E300="","",K268),N("J38"))</f>
        <v/>
      </c>
      <c r="L300" s="135" t="str">
        <f>IF(1=1,IF(OR(J300="",O300="",NOT(ISNUMBER(J300)),NOT(ISNUMBER(O300)),J300=0),"",O300/J300),N("L38"))</f>
        <v/>
      </c>
      <c r="M300" s="136" t="str">
        <f>IF(1=1,IF(OR(L300="",NOT(ISNUMBER(F300))),"",F300*L300*IFERROR(INDEX(D384:D428,MATCH(AE300,B384:B428,0)),1)),N("M13"))</f>
        <v/>
      </c>
      <c r="N300" s="137" t="str">
        <f>IF(1=1,IF(F300="","",IF(G300="","",IFERROR(INDEX(E384:E428,MATCH(AE300,B384:B428,0)),G300&amp;""))),N("N6"))</f>
        <v/>
      </c>
      <c r="O300" s="138" t="str">
        <f>IF(1=1,IF(E300="","",O268),N("K38"))</f>
        <v/>
      </c>
      <c r="P300" s="139" t="str">
        <f>IF(1=1,IF(M300="","",IF(AND(ISNUMBER(M300),M300&lt;1,N300="kg"),MAX(1,ROUND(M300*1000,0)),IF(AND(ISNUMBER(M300),M300&lt;1,N300="L"),MAX(1,ROUND(M300*100,0)),ROUND(M300,3)))),N("O38"))</f>
        <v/>
      </c>
      <c r="Q300" s="140" t="str">
        <f>IF(1=1,IF(M300="","",IF(AND(ISNUMBER(M300),M300&lt;1,N300="kg"),"g",IF(AND(ISNUMBER(M300),M300&lt;1,N300="L"),"cl",N300))),N("P38"))</f>
        <v/>
      </c>
      <c r="R300" s="161" t="str">
        <f>IF(1=1,IF(E300="","",IF(F300="","A CONTROLER",IF(NOT(ISNUMBER(F300)),"TEXTE",IF(OR(L300="",L300&lt;=0),"COMMANDE PRINCIPALE INCOMPLETE",IF(G300="","UNITE MANQUANTE",IF(COUNTIF(B384:B428,AE300)=0,"UNITE A CONTROLER","OK")))))),N("Q9"))</f>
        <v/>
      </c>
      <c r="S300" s="105"/>
      <c r="T300" s="141">
        <f t="shared" si="18"/>
        <v>0</v>
      </c>
      <c r="U300" s="133" t="str">
        <f>IF(1=1,IF(E300="","",U268),N("S38"))</f>
        <v/>
      </c>
      <c r="V300" s="133" t="str">
        <f>IF(1=1,IF(E300="","",V268),N("T38"))</f>
        <v/>
      </c>
      <c r="W300" s="135" t="str">
        <f>IF(1=1,IF(OR(U300="",V300="",NOT(ISNUMBER(U300)),NOT(ISNUMBER(V300)),U300=0),"",V300/U300),N("U38"))</f>
        <v/>
      </c>
      <c r="X300" s="136" t="str">
        <f>IF(1=1,IF(OR(W300="",NOT(ISNUMBER(F300))),"",F300*W300*IFERROR(INDEX(D384:D428,MATCH(AE300,B384:B428,0)),1)),N("V7"))</f>
        <v/>
      </c>
      <c r="Y300" s="137" t="str">
        <f>IF(1=1,IF(F300="","",IF(G300="","",IFERROR(INDEX(E384:E428,MATCH(AE300,B384:B428,0)),G300&amp;""))),N("W6"))</f>
        <v/>
      </c>
      <c r="Z300" s="142" t="str">
        <f>IF(1=1,IF(X300="","",IF(AND(ISNUMBER(X300),X300&lt;1,Y300="kg"),MAX(1,ROUND(X300*1000,0)),IF(AND(ISNUMBER(X300),X300&lt;1,Y300="L"),MAX(1,ROUND(X300*100,0)),ROUND(X300,3)))),N("X38"))</f>
        <v/>
      </c>
      <c r="AA300" s="143" t="str">
        <f>IF(1=1,IF(X300="","",IF(AND(ISNUMBER(X300),X300&lt;1,Y300="kg"),"g",IF(AND(ISNUMBER(X300),X300&lt;1,Y300="L"),"cl",Y300))),N("Y38"))</f>
        <v/>
      </c>
      <c r="AB300" s="123" t="str">
        <f>IF(1=1,IF(E300="","",IF(F300="","A CONTROLER",IF(NOT(ISNUMBER(F300)),"TEXTE",IF(OR(W300="",W300&lt;=0),"COMMANDE COUVERTS INCOMPLETE",IF(G300="","UNITE MANQUANTE",IF(COUNTIF(B384:B428,AE300)=0,"UNITE A CONTROLER","OK")))))),N("Z6"))</f>
        <v/>
      </c>
      <c r="AD300" s="144" t="str">
        <f>IF(1=1,IF(E300="","",AD268),N("AB38"))</f>
        <v/>
      </c>
      <c r="AE300" s="125" t="str">
        <f>IF(1=1,IF(G300="","",UPPER(TRIM(SUBSTITUTE(SUBSTITUTE(G300&amp;"",CHAR(160)," ")," "," ")))),N("AC38"))</f>
        <v/>
      </c>
    </row>
    <row r="301" spans="1:33" ht="15.75" x14ac:dyDescent="0.25">
      <c r="A301" s="160" t="str">
        <f>IF(1=1,IF(E301="","",A268),N("A39"))</f>
        <v/>
      </c>
      <c r="B301" s="127" t="str">
        <f>IF(1=1,IF(E301="","",B268),N("B39"))</f>
        <v/>
      </c>
      <c r="C301" s="127"/>
      <c r="D301" s="129" t="str">
        <f>IF(ISBLANK(E301),"",LARGE(D268:D300,1)+1)</f>
        <v/>
      </c>
      <c r="E301" s="130"/>
      <c r="F301" s="131"/>
      <c r="G301" s="170"/>
      <c r="H301" s="105"/>
      <c r="I301" s="132" t="str">
        <f>IF(1=1,IF(E301="","",I268),N("H39"))</f>
        <v/>
      </c>
      <c r="J301" s="133" t="str">
        <f>IF(1=1,IF(E301="","",J268),N("I39"))</f>
        <v/>
      </c>
      <c r="K301" s="134" t="str">
        <f>IF(1=1,IF(E301="","",K268),N("J39"))</f>
        <v/>
      </c>
      <c r="L301" s="135" t="str">
        <f>IF(1=1,IF(OR(J301="",O301="",NOT(ISNUMBER(J301)),NOT(ISNUMBER(O301)),J301=0),"",O301/J301),N("L39"))</f>
        <v/>
      </c>
      <c r="M301" s="136" t="str">
        <f>IF(1=1,IF(OR(L301="",NOT(ISNUMBER(F301))),"",F301*L301*IFERROR(INDEX(D384:D428,MATCH(AE301,B384:B428,0)),1)),N("M13"))</f>
        <v/>
      </c>
      <c r="N301" s="137" t="str">
        <f>IF(1=1,IF(F301="","",IF(G301="","",IFERROR(INDEX(E384:E428,MATCH(AE301,B384:B428,0)),G301&amp;""))),N("N6"))</f>
        <v/>
      </c>
      <c r="O301" s="138" t="str">
        <f>IF(1=1,IF(E301="","",O268),N("K39"))</f>
        <v/>
      </c>
      <c r="P301" s="139" t="str">
        <f>IF(1=1,IF(M301="","",IF(AND(ISNUMBER(M301),M301&lt;1,N301="kg"),MAX(1,ROUND(M301*1000,0)),IF(AND(ISNUMBER(M301),M301&lt;1,N301="L"),MAX(1,ROUND(M301*100,0)),ROUND(M301,3)))),N("O39"))</f>
        <v/>
      </c>
      <c r="Q301" s="140" t="str">
        <f>IF(1=1,IF(M301="","",IF(AND(ISNUMBER(M301),M301&lt;1,N301="kg"),"g",IF(AND(ISNUMBER(M301),M301&lt;1,N301="L"),"cl",N301))),N("P39"))</f>
        <v/>
      </c>
      <c r="R301" s="161" t="str">
        <f>IF(1=1,IF(E301="","",IF(F301="","A CONTROLER",IF(NOT(ISNUMBER(F301)),"TEXTE",IF(OR(L301="",L301&lt;=0),"COMMANDE PRINCIPALE INCOMPLETE",IF(G301="","UNITE MANQUANTE",IF(COUNTIF(B384:B428,AE301)=0,"UNITE A CONTROLER","OK")))))),N("Q9"))</f>
        <v/>
      </c>
      <c r="S301" s="105"/>
      <c r="T301" s="141">
        <f t="shared" si="18"/>
        <v>0</v>
      </c>
      <c r="U301" s="133" t="str">
        <f>IF(1=1,IF(E301="","",U268),N("S39"))</f>
        <v/>
      </c>
      <c r="V301" s="133" t="str">
        <f>IF(1=1,IF(E301="","",V268),N("T39"))</f>
        <v/>
      </c>
      <c r="W301" s="135" t="str">
        <f>IF(1=1,IF(OR(U301="",V301="",NOT(ISNUMBER(U301)),NOT(ISNUMBER(V301)),U301=0),"",V301/U301),N("U39"))</f>
        <v/>
      </c>
      <c r="X301" s="136" t="str">
        <f>IF(1=1,IF(OR(W301="",NOT(ISNUMBER(F301))),"",F301*W301*IFERROR(INDEX(D384:D428,MATCH(AE301,B384:B428,0)),1)),N("V7"))</f>
        <v/>
      </c>
      <c r="Y301" s="137" t="str">
        <f>IF(1=1,IF(F301="","",IF(G301="","",IFERROR(INDEX(E384:E428,MATCH(AE301,B384:B428,0)),G301&amp;""))),N("W6"))</f>
        <v/>
      </c>
      <c r="Z301" s="142" t="str">
        <f>IF(1=1,IF(X301="","",IF(AND(ISNUMBER(X301),X301&lt;1,Y301="kg"),MAX(1,ROUND(X301*1000,0)),IF(AND(ISNUMBER(X301),X301&lt;1,Y301="L"),MAX(1,ROUND(X301*100,0)),ROUND(X301,3)))),N("X39"))</f>
        <v/>
      </c>
      <c r="AA301" s="143" t="str">
        <f>IF(1=1,IF(X301="","",IF(AND(ISNUMBER(X301),X301&lt;1,Y301="kg"),"g",IF(AND(ISNUMBER(X301),X301&lt;1,Y301="L"),"cl",Y301))),N("Y39"))</f>
        <v/>
      </c>
      <c r="AB301" s="123" t="str">
        <f>IF(1=1,IF(E301="","",IF(F301="","A CONTROLER",IF(NOT(ISNUMBER(F301)),"TEXTE",IF(OR(W301="",W301&lt;=0),"COMMANDE COUVERTS INCOMPLETE",IF(G301="","UNITE MANQUANTE",IF(COUNTIF(B384:B428,AE301)=0,"UNITE A CONTROLER","OK")))))),N("Z6"))</f>
        <v/>
      </c>
      <c r="AD301" s="144" t="str">
        <f>IF(1=1,IF(E301="","",AD268),N("AB39"))</f>
        <v/>
      </c>
      <c r="AE301" s="125" t="str">
        <f>IF(1=1,IF(G301="","",UPPER(TRIM(SUBSTITUTE(SUBSTITUTE(G301&amp;"",CHAR(160)," ")," "," ")))),N("AC39"))</f>
        <v/>
      </c>
    </row>
    <row r="302" spans="1:33" ht="15.75" x14ac:dyDescent="0.25">
      <c r="A302" s="160" t="str">
        <f>IF(1=1,IF(E302="","",A268),N("A40"))</f>
        <v/>
      </c>
      <c r="B302" s="127" t="str">
        <f>IF(1=1,IF(E302="","",B268),N("B40"))</f>
        <v/>
      </c>
      <c r="C302" s="127"/>
      <c r="D302" s="129" t="str">
        <f>IF(ISBLANK(E302),"",LARGE(D268:D301,1)+1)</f>
        <v/>
      </c>
      <c r="E302" s="130"/>
      <c r="F302" s="131"/>
      <c r="G302" s="170"/>
      <c r="H302" s="105"/>
      <c r="I302" s="132" t="str">
        <f>IF(1=1,IF(E302="","",I268),N("H40"))</f>
        <v/>
      </c>
      <c r="J302" s="133" t="str">
        <f>IF(1=1,IF(E302="","",J268),N("I40"))</f>
        <v/>
      </c>
      <c r="K302" s="134" t="str">
        <f>IF(1=1,IF(E302="","",K268),N("J40"))</f>
        <v/>
      </c>
      <c r="L302" s="135" t="str">
        <f>IF(1=1,IF(OR(J302="",O302="",NOT(ISNUMBER(J302)),NOT(ISNUMBER(O302)),J302=0),"",O302/J302),N("L40"))</f>
        <v/>
      </c>
      <c r="M302" s="136" t="str">
        <f>IF(1=1,IF(OR(L302="",NOT(ISNUMBER(F302))),"",F302*L302*IFERROR(INDEX(D384:D428,MATCH(AE302,B384:B428,0)),1)),N("M13"))</f>
        <v/>
      </c>
      <c r="N302" s="137" t="str">
        <f>IF(1=1,IF(F302="","",IF(G302="","",IFERROR(INDEX(E384:E428,MATCH(AE302,B384:B428,0)),G302&amp;""))),N("N6"))</f>
        <v/>
      </c>
      <c r="O302" s="138" t="str">
        <f>IF(1=1,IF(E302="","",O268),N("K40"))</f>
        <v/>
      </c>
      <c r="P302" s="139" t="str">
        <f>IF(1=1,IF(M302="","",IF(AND(ISNUMBER(M302),M302&lt;1,N302="kg"),MAX(1,ROUND(M302*1000,0)),IF(AND(ISNUMBER(M302),M302&lt;1,N302="L"),MAX(1,ROUND(M302*100,0)),ROUND(M302,3)))),N("O40"))</f>
        <v/>
      </c>
      <c r="Q302" s="140" t="str">
        <f>IF(1=1,IF(M302="","",IF(AND(ISNUMBER(M302),M302&lt;1,N302="kg"),"g",IF(AND(ISNUMBER(M302),M302&lt;1,N302="L"),"cl",N302))),N("P40"))</f>
        <v/>
      </c>
      <c r="R302" s="161" t="str">
        <f>IF(1=1,IF(E302="","",IF(F302="","A CONTROLER",IF(NOT(ISNUMBER(F302)),"TEXTE",IF(OR(L302="",L302&lt;=0),"COMMANDE PRINCIPALE INCOMPLETE",IF(G302="","UNITE MANQUANTE",IF(COUNTIF(B384:B428,AE302)=0,"UNITE A CONTROLER","OK")))))),N("Q9"))</f>
        <v/>
      </c>
      <c r="S302" s="105"/>
      <c r="T302" s="141">
        <f t="shared" si="18"/>
        <v>0</v>
      </c>
      <c r="U302" s="133" t="str">
        <f>IF(1=1,IF(E302="","",U268),N("S40"))</f>
        <v/>
      </c>
      <c r="V302" s="133" t="str">
        <f>IF(1=1,IF(E302="","",V268),N("T40"))</f>
        <v/>
      </c>
      <c r="W302" s="135" t="str">
        <f>IF(1=1,IF(OR(U302="",V302="",NOT(ISNUMBER(U302)),NOT(ISNUMBER(V302)),U302=0),"",V302/U302),N("U40"))</f>
        <v/>
      </c>
      <c r="X302" s="136" t="str">
        <f>IF(1=1,IF(OR(W302="",NOT(ISNUMBER(F302))),"",F302*W302*IFERROR(INDEX(D384:D428,MATCH(AE302,B384:B428,0)),1)),N("V7"))</f>
        <v/>
      </c>
      <c r="Y302" s="137" t="str">
        <f>IF(1=1,IF(F302="","",IF(G302="","",IFERROR(INDEX(E384:E428,MATCH(AE302,B384:B428,0)),G302&amp;""))),N("W6"))</f>
        <v/>
      </c>
      <c r="Z302" s="142" t="str">
        <f>IF(1=1,IF(X302="","",IF(AND(ISNUMBER(X302),X302&lt;1,Y302="kg"),MAX(1,ROUND(X302*1000,0)),IF(AND(ISNUMBER(X302),X302&lt;1,Y302="L"),MAX(1,ROUND(X302*100,0)),ROUND(X302,3)))),N("X40"))</f>
        <v/>
      </c>
      <c r="AA302" s="143" t="str">
        <f>IF(1=1,IF(X302="","",IF(AND(ISNUMBER(X302),X302&lt;1,Y302="kg"),"g",IF(AND(ISNUMBER(X302),X302&lt;1,Y302="L"),"cl",Y302))),N("Y40"))</f>
        <v/>
      </c>
      <c r="AB302" s="123" t="str">
        <f>IF(1=1,IF(E302="","",IF(F302="","A CONTROLER",IF(NOT(ISNUMBER(F302)),"TEXTE",IF(OR(W302="",W302&lt;=0),"COMMANDE COUVERTS INCOMPLETE",IF(G302="","UNITE MANQUANTE",IF(COUNTIF(B384:B428,AE302)=0,"UNITE A CONTROLER","OK")))))),N("Z6"))</f>
        <v/>
      </c>
      <c r="AD302" s="144" t="str">
        <f>IF(1=1,IF(E302="","",AD268),N("AB40"))</f>
        <v/>
      </c>
      <c r="AE302" s="125" t="str">
        <f>IF(1=1,IF(G302="","",UPPER(TRIM(SUBSTITUTE(SUBSTITUTE(G302&amp;"",CHAR(160)," ")," "," ")))),N("AC40"))</f>
        <v/>
      </c>
    </row>
    <row r="303" spans="1:33" ht="23.25" x14ac:dyDescent="0.25">
      <c r="A303" s="198"/>
      <c r="B303" s="199" t="s">
        <v>233</v>
      </c>
      <c r="C303" s="200"/>
      <c r="D303" s="201" t="s">
        <v>239</v>
      </c>
      <c r="E303" s="200"/>
      <c r="F303" s="200"/>
      <c r="G303" s="200"/>
      <c r="H303" s="202"/>
      <c r="I303" s="200"/>
      <c r="J303" s="200"/>
      <c r="K303" s="200"/>
      <c r="L303" s="200"/>
      <c r="M303" s="200"/>
      <c r="N303" s="200"/>
      <c r="O303" s="200"/>
      <c r="P303" s="200" t="str">
        <f>D303</f>
        <v>SOUS-FAMILLE</v>
      </c>
      <c r="Q303" s="200"/>
      <c r="R303" s="200"/>
      <c r="S303" s="202"/>
      <c r="T303" s="203" t="s">
        <v>664</v>
      </c>
      <c r="U303" s="204" cm="1">
        <f t="array" ref="U303">SUMPRODUCT(LEN(E305:E339)-LEN(SUBSTITUTE(E305:E339,"*","")))</f>
        <v>0</v>
      </c>
      <c r="V303" s="200"/>
      <c r="W303" s="200" t="str">
        <f>D303</f>
        <v>SOUS-FAMILLE</v>
      </c>
      <c r="X303" s="200"/>
      <c r="Y303" s="200"/>
      <c r="Z303" s="200"/>
      <c r="AA303" s="200"/>
      <c r="AB303" s="205"/>
      <c r="AC303" s="200"/>
      <c r="AD303" s="200"/>
      <c r="AE303" s="206" t="str">
        <f>B305</f>
        <v>NOM DE LA RECETTE À SAISIR</v>
      </c>
    </row>
    <row r="304" spans="1:33" ht="32.25" thickBot="1" x14ac:dyDescent="0.3">
      <c r="A304" s="92" t="s">
        <v>155</v>
      </c>
      <c r="B304" s="92" t="s">
        <v>1</v>
      </c>
      <c r="C304" s="92"/>
      <c r="D304" s="92" t="s">
        <v>2</v>
      </c>
      <c r="E304" s="92" t="s">
        <v>117</v>
      </c>
      <c r="F304" s="92" t="s">
        <v>3</v>
      </c>
      <c r="G304" s="92" t="s">
        <v>4</v>
      </c>
      <c r="H304" s="81"/>
      <c r="I304" s="157" t="s">
        <v>5</v>
      </c>
      <c r="J304" s="92" t="s">
        <v>114</v>
      </c>
      <c r="K304" s="92" t="s">
        <v>4</v>
      </c>
      <c r="L304" s="92" t="s">
        <v>6</v>
      </c>
      <c r="M304" s="94" t="s">
        <v>7</v>
      </c>
      <c r="N304" s="94" t="s">
        <v>116</v>
      </c>
      <c r="O304" s="95" t="s">
        <v>115</v>
      </c>
      <c r="P304" s="96" t="s">
        <v>8</v>
      </c>
      <c r="Q304" s="97" t="s">
        <v>9</v>
      </c>
      <c r="R304" s="92" t="s">
        <v>10</v>
      </c>
      <c r="S304" s="81"/>
      <c r="T304" s="92" t="s">
        <v>117</v>
      </c>
      <c r="U304" s="98" t="s">
        <v>11</v>
      </c>
      <c r="V304" s="95" t="s">
        <v>12</v>
      </c>
      <c r="W304" s="92" t="s">
        <v>13</v>
      </c>
      <c r="X304" s="94" t="s">
        <v>7</v>
      </c>
      <c r="Y304" s="94" t="s">
        <v>116</v>
      </c>
      <c r="Z304" s="99" t="s">
        <v>8</v>
      </c>
      <c r="AA304" s="97" t="s">
        <v>9</v>
      </c>
      <c r="AB304" s="99" t="s">
        <v>10</v>
      </c>
      <c r="AC304" s="240"/>
      <c r="AD304" s="92" t="s">
        <v>14</v>
      </c>
      <c r="AE304" s="92" t="s">
        <v>15</v>
      </c>
      <c r="AG304" s="245" t="s">
        <v>5642</v>
      </c>
    </row>
    <row r="305" spans="1:33" ht="18.75" x14ac:dyDescent="0.25">
      <c r="A305" s="100" t="s">
        <v>5640</v>
      </c>
      <c r="B305" s="101" t="s">
        <v>20</v>
      </c>
      <c r="C305" s="101"/>
      <c r="D305" s="102">
        <v>0</v>
      </c>
      <c r="E305" s="103" t="s">
        <v>21</v>
      </c>
      <c r="F305" s="104">
        <v>10</v>
      </c>
      <c r="G305" s="8" t="s">
        <v>119</v>
      </c>
      <c r="H305" s="105"/>
      <c r="I305" s="106" t="str">
        <f>E305</f>
        <v>ÉLÉMENT PRINCIPAL À SAISIR</v>
      </c>
      <c r="J305" s="107">
        <f>F305</f>
        <v>10</v>
      </c>
      <c r="K305" s="108" t="str">
        <f>G305</f>
        <v>Quoi ?</v>
      </c>
      <c r="L305" s="109">
        <f>IF(1=1,IF(OR(J305="",O305="",NOT(ISNUMBER(J305)),NOT(ISNUMBER(O305)),J305=0),"",O305/J305),N("L6"))</f>
        <v>15</v>
      </c>
      <c r="M305" s="110">
        <f>IF(1=1,IF(OR(L305="",NOT(ISNUMBER(F305))),"",F305*L305*IFERROR(INDEX(D384:D428,MATCH(AE305,B384:B428,0)),1)),N("M13"))</f>
        <v>150</v>
      </c>
      <c r="N305" s="111" t="str">
        <f>IF(1=1,IF(F305="","",IF(G305="","",IFERROR(INDEX(E384:E428,MATCH(AE305,B384:B428,0)),G305&amp;""))),N("N6"))</f>
        <v>Quoi ?</v>
      </c>
      <c r="O305" s="112">
        <v>150</v>
      </c>
      <c r="P305" s="113">
        <f>IF(1=1,IF(M305="","",IF(AND(ISNUMBER(M305),M305&lt;1,N305="kg"),MAX(1,ROUND(M305*1000,0)),IF(AND(ISNUMBER(M305),M305&lt;1,N305="L"),MAX(1,ROUND(M305*100,0)),ROUND(M305,3)))),N("O6"))</f>
        <v>150</v>
      </c>
      <c r="Q305" s="114" t="str">
        <f>IF(1=1,IF(M305="","",IF(AND(ISNUMBER(M305),M305&lt;1,N305="kg"),"g",IF(AND(ISNUMBER(M305),M305&lt;1,N305="L"),"cl",N305))),N("P6"))</f>
        <v>Quoi ?</v>
      </c>
      <c r="R305" s="115" t="str">
        <f>IF(1=1,IF(E305="","",IF(F305="","A CONTROLER",IF(NOT(ISNUMBER(F305)),"TEXTE",IF(OR(L305="",L305&lt;=0),"COMMANDE PRINCIPALE INCOMPLETE",IF(G305="","UNITE MANQUANTE",IF(COUNTIF(B384:B428,AE305)=0,"UNITE A CONTROLER","OK")))))),N("Q9"))</f>
        <v>UNITE A CONTROLER</v>
      </c>
      <c r="S305" s="105"/>
      <c r="T305" s="159" t="str">
        <f>B305</f>
        <v>NOM DE LA RECETTE À SAISIR</v>
      </c>
      <c r="U305" s="117">
        <v>100</v>
      </c>
      <c r="V305" s="112">
        <v>150</v>
      </c>
      <c r="W305" s="118">
        <f>IF(1=1,IF(OR(U305="",V305="",NOT(ISNUMBER(U305)),NOT(ISNUMBER(V305)),U305=0),"",V305/U305),N("U6"))</f>
        <v>1.5</v>
      </c>
      <c r="X305" s="119">
        <f>IF(1=1,IF(OR(W305="",NOT(ISNUMBER(F305))),"",F305*W305*IFERROR(INDEX(D384:D428,MATCH(AE305,B384:B428,0)),1)),N("V7"))</f>
        <v>15</v>
      </c>
      <c r="Y305" s="120" t="str">
        <f>IF(1=1,IF(F305="","",IF(G305="","",IFERROR(INDEX(E384:E428,MATCH(AE305,B384:B428,0)),G305&amp;""))),N("W6"))</f>
        <v>Quoi ?</v>
      </c>
      <c r="Z305" s="121">
        <f>IF(1=1,IF(X305="","",IF(AND(ISNUMBER(X305),X305&lt;1,Y305="kg"),MAX(1,ROUND(X305*1000,0)),IF(AND(ISNUMBER(X305),X305&lt;1,Y305="L"),MAX(1,ROUND(X305*100,0)),ROUND(X305,3)))),N("X6"))</f>
        <v>15</v>
      </c>
      <c r="AA305" s="122" t="str">
        <f>IF(1=1,IF(X305="","",IF(AND(ISNUMBER(X305),X305&lt;1,Y305="kg"),"g",IF(AND(ISNUMBER(X305),X305&lt;1,Y305="L"),"cl",Y305))),N("Y6"))</f>
        <v>Quoi ?</v>
      </c>
      <c r="AB305" s="123" t="str">
        <f>IF(1=1,IF(E305="","",IF(F305="","A CONTROLER",IF(NOT(ISNUMBER(F305)),"TEXTE",IF(OR(W305="",W305&lt;=0),"COMMANDE COUVERTS INCOMPLETE",IF(G305="","UNITE MANQUANTE",IF(COUNTIF(B384:B428,AE305)=0,"UNITE A CONTROLER","OK")))))),N("Z6"))</f>
        <v>UNITE A CONTROLER</v>
      </c>
      <c r="AD305" s="124">
        <v>62</v>
      </c>
      <c r="AE305" s="125" t="str">
        <f>IF(1=1,IF(G305="","",UPPER(TRIM(SUBSTITUTE(SUBSTITUTE(G305&amp;"",CHAR(160)," ")," "," ")))),N("AC6"))</f>
        <v>QUOI ?</v>
      </c>
      <c r="AG305" s="8" t="s">
        <v>22</v>
      </c>
    </row>
    <row r="306" spans="1:33" ht="15.75" x14ac:dyDescent="0.25">
      <c r="A306" s="126" t="str">
        <f>IF(1=1,IF(E306="","",A305),N("A7"))</f>
        <v/>
      </c>
      <c r="B306" s="127" t="str">
        <f>IF(1=1,IF(E306="","",B305),N("B7"))</f>
        <v/>
      </c>
      <c r="C306" s="127"/>
      <c r="D306" s="129" t="str">
        <f>IF(ISBLANK(E306),"",LARGE(D305:D305,1)+1)</f>
        <v/>
      </c>
      <c r="E306" s="130"/>
      <c r="F306" s="131"/>
      <c r="G306" s="170"/>
      <c r="H306" s="105"/>
      <c r="I306" s="132" t="str">
        <f>IF(1=1,IF(E306="","",I305),N("H7"))</f>
        <v/>
      </c>
      <c r="J306" s="133" t="str">
        <f>IF(1=1,IF(E306="","",J305),N("I7"))</f>
        <v/>
      </c>
      <c r="K306" s="134" t="str">
        <f>IF(1=1,IF(E306="","",K305),N("J7"))</f>
        <v/>
      </c>
      <c r="L306" s="135" t="str">
        <f>IF(1=1,IF(OR(J306="",O306="",NOT(ISNUMBER(J306)),NOT(ISNUMBER(O306)),J306=0),"",O306/J306),N("L7"))</f>
        <v/>
      </c>
      <c r="M306" s="136" t="str">
        <f>IF(1=1,IF(OR(L306="",NOT(ISNUMBER(F306))),"",F306*L306*IFERROR(INDEX(D384:D428,MATCH(AE306,B384:B428,0)),1)),N("M13"))</f>
        <v/>
      </c>
      <c r="N306" s="137" t="str">
        <f>IF(1=1,IF(F306="","",IF(G306="","",IFERROR(INDEX(E384:E428,MATCH(AE306,B384:B428,0)),G306&amp;""))),N("N6"))</f>
        <v/>
      </c>
      <c r="O306" s="138" t="str">
        <f>IF(1=1,IF(E306="","",O305),N("K7"))</f>
        <v/>
      </c>
      <c r="P306" s="139" t="str">
        <f>IF(1=1,IF(M306="","",IF(AND(ISNUMBER(M306),M306&lt;1,N306="kg"),MAX(1,ROUND(M306*1000,0)),IF(AND(ISNUMBER(M306),M306&lt;1,N306="L"),MAX(1,ROUND(M306*100,0)),ROUND(M306,3)))),N("O7"))</f>
        <v/>
      </c>
      <c r="Q306" s="140" t="str">
        <f>IF(1=1,IF(M306="","",IF(AND(ISNUMBER(M306),M306&lt;1,N306="kg"),"g",IF(AND(ISNUMBER(M306),M306&lt;1,N306="L"),"cl",N306))),N("P7"))</f>
        <v/>
      </c>
      <c r="R306" s="161" t="str">
        <f>IF(1=1,IF(E306="","",IF(F306="","A CONTROLER",IF(NOT(ISNUMBER(F306)),"TEXTE",IF(OR(L306="",L306&lt;=0),"COMMANDE PRINCIPALE INCOMPLETE",IF(G306="","UNITE MANQUANTE",IF(COUNTIF(B384:B428,AE306)=0,"UNITE A CONTROLER","OK")))))),N("Q9"))</f>
        <v/>
      </c>
      <c r="S306" s="105"/>
      <c r="T306" s="141">
        <f t="shared" ref="T306:T339" si="19">E306</f>
        <v>0</v>
      </c>
      <c r="U306" s="133" t="str">
        <f>IF(1=1,IF(E306="","",U305),N("S7"))</f>
        <v/>
      </c>
      <c r="V306" s="133" t="str">
        <f>IF(1=1,IF(E306="","",V305),N("T7"))</f>
        <v/>
      </c>
      <c r="W306" s="135" t="str">
        <f>IF(1=1,IF(OR(U306="",V306="",NOT(ISNUMBER(U306)),NOT(ISNUMBER(V306)),U306=0),"",V306/U306),N("U7"))</f>
        <v/>
      </c>
      <c r="X306" s="136" t="str">
        <f>IF(1=1,IF(OR(W306="",NOT(ISNUMBER(F306))),"",F306*W306*IFERROR(INDEX(D384:D428,MATCH(AE306,B384:B428,0)),1)),N("V7"))</f>
        <v/>
      </c>
      <c r="Y306" s="137" t="str">
        <f>IF(1=1,IF(F306="","",IF(G306="","",IFERROR(INDEX(E384:E428,MATCH(AE306,B384:B428,0)),G306&amp;""))),N("W6"))</f>
        <v/>
      </c>
      <c r="Z306" s="142" t="str">
        <f>IF(1=1,IF(X306="","",IF(AND(ISNUMBER(X306),X306&lt;1,Y306="kg"),MAX(1,ROUND(X306*1000,0)),IF(AND(ISNUMBER(X306),X306&lt;1,Y306="L"),MAX(1,ROUND(X306*100,0)),ROUND(X306,3)))),N("X7"))</f>
        <v/>
      </c>
      <c r="AA306" s="143" t="str">
        <f>IF(1=1,IF(X306="","",IF(AND(ISNUMBER(X306),X306&lt;1,Y306="kg"),"g",IF(AND(ISNUMBER(X306),X306&lt;1,Y306="L"),"cl",Y306))),N("Y7"))</f>
        <v/>
      </c>
      <c r="AB306" s="123" t="str">
        <f>IF(1=1,IF(E306="","",IF(F306="","A CONTROLER",IF(NOT(ISNUMBER(F306)),"TEXTE",IF(OR(W306="",W306&lt;=0),"COMMANDE COUVERTS INCOMPLETE",IF(G306="","UNITE MANQUANTE",IF(COUNTIF(B384:B428,AE306)=0,"UNITE A CONTROLER","OK")))))),N("Z6"))</f>
        <v/>
      </c>
      <c r="AD306" s="144" t="str">
        <f>IF(1=1,IF(E306="","",AD305),N("AB7"))</f>
        <v/>
      </c>
      <c r="AE306" s="125" t="str">
        <f>IF(1=1,IF(G306="","",UPPER(TRIM(SUBSTITUTE(SUBSTITUTE(G306&amp;"",CHAR(160)," ")," "," ")))),N("AC7"))</f>
        <v/>
      </c>
      <c r="AG306" s="2" t="s">
        <v>25</v>
      </c>
    </row>
    <row r="307" spans="1:33" ht="15.75" x14ac:dyDescent="0.25">
      <c r="A307" s="126" t="str">
        <f>IF(1=1,IF(E307="","",A305),N("A8"))</f>
        <v/>
      </c>
      <c r="B307" s="127" t="str">
        <f>IF(1=1,IF(E307="","",B305),N("B8"))</f>
        <v/>
      </c>
      <c r="C307" s="127"/>
      <c r="D307" s="129" t="str">
        <f>IF(ISBLANK(E307),"",LARGE(D305:D306,1)+1)</f>
        <v/>
      </c>
      <c r="E307" s="130"/>
      <c r="F307" s="131"/>
      <c r="G307" s="170"/>
      <c r="H307" s="105"/>
      <c r="I307" s="132" t="str">
        <f>IF(1=1,IF(E307="","",I305),N("H8"))</f>
        <v/>
      </c>
      <c r="J307" s="133" t="str">
        <f>IF(1=1,IF(E307="","",J305),N("I8"))</f>
        <v/>
      </c>
      <c r="K307" s="134" t="str">
        <f>IF(1=1,IF(E307="","",K305),N("J8"))</f>
        <v/>
      </c>
      <c r="L307" s="135" t="str">
        <f>IF(1=1,IF(OR(J307="",O307="",NOT(ISNUMBER(J307)),NOT(ISNUMBER(O307)),J307=0),"",O307/J307),N("L8"))</f>
        <v/>
      </c>
      <c r="M307" s="136" t="str">
        <f>IF(1=1,IF(OR(L307="",NOT(ISNUMBER(F307))),"",F307*L307*IFERROR(INDEX(D384:D428,MATCH(AE307,B384:B428,0)),1)),N("M13"))</f>
        <v/>
      </c>
      <c r="N307" s="137" t="str">
        <f>IF(1=1,IF(F307="","",IF(G307="","",IFERROR(INDEX(E384:E428,MATCH(AE307,B384:B428,0)),G307&amp;""))),N("N6"))</f>
        <v/>
      </c>
      <c r="O307" s="138" t="str">
        <f>IF(1=1,IF(E307="","",O305),N("K8"))</f>
        <v/>
      </c>
      <c r="P307" s="139" t="str">
        <f>IF(1=1,IF(M307="","",IF(AND(ISNUMBER(M307),M307&lt;1,N307="kg"),MAX(1,ROUND(M307*1000,0)),IF(AND(ISNUMBER(M307),M307&lt;1,N307="L"),MAX(1,ROUND(M307*100,0)),ROUND(M307,3)))),N("O8"))</f>
        <v/>
      </c>
      <c r="Q307" s="140" t="str">
        <f>IF(1=1,IF(M307="","",IF(AND(ISNUMBER(M307),M307&lt;1,N307="kg"),"g",IF(AND(ISNUMBER(M307),M307&lt;1,N307="L"),"cl",N307))),N("P8"))</f>
        <v/>
      </c>
      <c r="R307" s="161" t="str">
        <f>IF(1=1,IF(E307="","",IF(F307="","A CONTROLER",IF(NOT(ISNUMBER(F307)),"TEXTE",IF(OR(L307="",L307&lt;=0),"COMMANDE PRINCIPALE INCOMPLETE",IF(G307="","UNITE MANQUANTE",IF(COUNTIF(B384:B428,AE307)=0,"UNITE A CONTROLER","OK")))))),N("Q9"))</f>
        <v/>
      </c>
      <c r="S307" s="105"/>
      <c r="T307" s="141">
        <f t="shared" si="19"/>
        <v>0</v>
      </c>
      <c r="U307" s="133" t="str">
        <f>IF(1=1,IF(E307="","",U305),N("S8"))</f>
        <v/>
      </c>
      <c r="V307" s="133" t="str">
        <f>IF(1=1,IF(E307="","",V305),N("T8"))</f>
        <v/>
      </c>
      <c r="W307" s="135" t="str">
        <f>IF(1=1,IF(OR(U307="",V307="",NOT(ISNUMBER(U307)),NOT(ISNUMBER(V307)),U307=0),"",V307/U307),N("U8"))</f>
        <v/>
      </c>
      <c r="X307" s="136" t="str">
        <f>IF(1=1,IF(OR(W307="",NOT(ISNUMBER(F307))),"",F307*W307*IFERROR(INDEX(D384:D428,MATCH(AE307,B384:B428,0)),1)),N("V7"))</f>
        <v/>
      </c>
      <c r="Y307" s="137" t="str">
        <f>IF(1=1,IF(F307="","",IF(G307="","",IFERROR(INDEX(E384:E428,MATCH(AE307,B384:B428,0)),G307&amp;""))),N("W6"))</f>
        <v/>
      </c>
      <c r="Z307" s="142" t="str">
        <f>IF(1=1,IF(X307="","",IF(AND(ISNUMBER(X307),X307&lt;1,Y307="kg"),MAX(1,ROUND(X307*1000,0)),IF(AND(ISNUMBER(X307),X307&lt;1,Y307="L"),MAX(1,ROUND(X307*100,0)),ROUND(X307,3)))),N("X8"))</f>
        <v/>
      </c>
      <c r="AA307" s="143" t="str">
        <f>IF(1=1,IF(X307="","",IF(AND(ISNUMBER(X307),X307&lt;1,Y307="kg"),"g",IF(AND(ISNUMBER(X307),X307&lt;1,Y307="L"),"cl",Y307))),N("Y8"))</f>
        <v/>
      </c>
      <c r="AB307" s="123" t="str">
        <f>IF(1=1,IF(E307="","",IF(F307="","A CONTROLER",IF(NOT(ISNUMBER(F307)),"TEXTE",IF(OR(W307="",W307&lt;=0),"COMMANDE COUVERTS INCOMPLETE",IF(G307="","UNITE MANQUANTE",IF(COUNTIF(B384:B428,AE307)=0,"UNITE A CONTROLER","OK")))))),N("Z6"))</f>
        <v/>
      </c>
      <c r="AD307" s="144" t="str">
        <f>IF(1=1,IF(E307="","",AD305),N("AB8"))</f>
        <v/>
      </c>
      <c r="AE307" s="125" t="str">
        <f>IF(1=1,IF(G307="","",UPPER(TRIM(SUBSTITUTE(SUBSTITUTE(G307&amp;"",CHAR(160)," ")," "," ")))),N("AC8"))</f>
        <v/>
      </c>
      <c r="AG307" s="9" t="s">
        <v>26</v>
      </c>
    </row>
    <row r="308" spans="1:33" ht="15.75" x14ac:dyDescent="0.25">
      <c r="A308" s="126" t="str">
        <f>IF(1=1,IF(E308="","",A305),N("A9"))</f>
        <v/>
      </c>
      <c r="B308" s="127" t="str">
        <f>IF(1=1,IF(E308="","",B305),N("B9"))</f>
        <v/>
      </c>
      <c r="C308" s="127"/>
      <c r="D308" s="129" t="str">
        <f>IF(ISBLANK(E308),"",LARGE(D305:D307,1)+1)</f>
        <v/>
      </c>
      <c r="E308" s="130"/>
      <c r="F308" s="131"/>
      <c r="G308" s="170"/>
      <c r="H308" s="105"/>
      <c r="I308" s="132" t="str">
        <f>IF(1=1,IF(E308="","",I305),N("H9"))</f>
        <v/>
      </c>
      <c r="J308" s="133" t="str">
        <f>IF(1=1,IF(E308="","",J305),N("I9"))</f>
        <v/>
      </c>
      <c r="K308" s="134" t="str">
        <f>IF(1=1,IF(E308="","",K305),N("J9"))</f>
        <v/>
      </c>
      <c r="L308" s="135" t="str">
        <f>IF(1=1,IF(OR(J308="",O308="",NOT(ISNUMBER(J308)),NOT(ISNUMBER(O308)),J308=0),"",O308/J308),N("L9"))</f>
        <v/>
      </c>
      <c r="M308" s="136" t="str">
        <f>IF(1=1,IF(OR(L308="",NOT(ISNUMBER(F308))),"",F308*L308*IFERROR(INDEX(D384:D428,MATCH(AE308,B384:B428,0)),1)),N("M13"))</f>
        <v/>
      </c>
      <c r="N308" s="137" t="str">
        <f>IF(1=1,IF(F308="","",IF(G308="","",IFERROR(INDEX(E384:E428,MATCH(AE308,B384:B428,0)),G308&amp;""))),N("N6"))</f>
        <v/>
      </c>
      <c r="O308" s="138" t="str">
        <f>IF(1=1,IF(E308="","",O305),N("K9"))</f>
        <v/>
      </c>
      <c r="P308" s="139" t="str">
        <f>IF(1=1,IF(M308="","",IF(AND(ISNUMBER(M308),M308&lt;1,N308="kg"),MAX(1,ROUND(M308*1000,0)),IF(AND(ISNUMBER(M308),M308&lt;1,N308="L"),MAX(1,ROUND(M308*100,0)),ROUND(M308,3)))),N("O9"))</f>
        <v/>
      </c>
      <c r="Q308" s="140" t="str">
        <f>IF(1=1,IF(M308="","",IF(AND(ISNUMBER(M308),M308&lt;1,N308="kg"),"g",IF(AND(ISNUMBER(M308),M308&lt;1,N308="L"),"cl",N308))),N("P9"))</f>
        <v/>
      </c>
      <c r="R308" s="161" t="str">
        <f>IF(1=1,IF(E308="","",IF(F308="","A CONTROLER",IF(NOT(ISNUMBER(F308)),"TEXTE",IF(OR(L308="",L308&lt;=0),"COMMANDE PRINCIPALE INCOMPLETE",IF(G308="","UNITE MANQUANTE",IF(COUNTIF(B384:B428,AE308)=0,"UNITE A CONTROLER","OK")))))),N("Q9"))</f>
        <v/>
      </c>
      <c r="S308" s="105"/>
      <c r="T308" s="141">
        <f t="shared" si="19"/>
        <v>0</v>
      </c>
      <c r="U308" s="133" t="str">
        <f>IF(1=1,IF(E308="","",U305),N("S9"))</f>
        <v/>
      </c>
      <c r="V308" s="133" t="str">
        <f>IF(1=1,IF(E308="","",V305),N("T9"))</f>
        <v/>
      </c>
      <c r="W308" s="135" t="str">
        <f>IF(1=1,IF(OR(U308="",V308="",NOT(ISNUMBER(U308)),NOT(ISNUMBER(V308)),U308=0),"",V308/U308),N("U9"))</f>
        <v/>
      </c>
      <c r="X308" s="136" t="str">
        <f>IF(1=1,IF(OR(W308="",NOT(ISNUMBER(F308))),"",F308*W308*IFERROR(INDEX(D384:D428,MATCH(AE308,B384:B428,0)),1)),N("V7"))</f>
        <v/>
      </c>
      <c r="Y308" s="137" t="str">
        <f>IF(1=1,IF(F308="","",IF(G308="","",IFERROR(INDEX(E384:E428,MATCH(AE308,B384:B428,0)),G308&amp;""))),N("W6"))</f>
        <v/>
      </c>
      <c r="Z308" s="142" t="str">
        <f>IF(1=1,IF(X308="","",IF(AND(ISNUMBER(X308),X308&lt;1,Y308="kg"),MAX(1,ROUND(X308*1000,0)),IF(AND(ISNUMBER(X308),X308&lt;1,Y308="L"),MAX(1,ROUND(X308*100,0)),ROUND(X308,3)))),N("X9"))</f>
        <v/>
      </c>
      <c r="AA308" s="143" t="str">
        <f>IF(1=1,IF(X308="","",IF(AND(ISNUMBER(X308),X308&lt;1,Y308="kg"),"g",IF(AND(ISNUMBER(X308),X308&lt;1,Y308="L"),"cl",Y308))),N("Y9"))</f>
        <v/>
      </c>
      <c r="AB308" s="123" t="str">
        <f>IF(1=1,IF(E308="","",IF(F308="","A CONTROLER",IF(NOT(ISNUMBER(F308)),"TEXTE",IF(OR(W308="",W308&lt;=0),"COMMANDE COUVERTS INCOMPLETE",IF(G308="","UNITE MANQUANTE",IF(COUNTIF(B384:B428,AE308)=0,"UNITE A CONTROLER","OK")))))),N("Z6"))</f>
        <v/>
      </c>
      <c r="AD308" s="144" t="str">
        <f>IF(1=1,IF(E308="","",AD305),N("AB9"))</f>
        <v/>
      </c>
      <c r="AE308" s="125" t="str">
        <f>IF(1=1,IF(G308="","",UPPER(TRIM(SUBSTITUTE(SUBSTITUTE(G308&amp;"",CHAR(160)," ")," "," ")))),N("AC9"))</f>
        <v/>
      </c>
      <c r="AG308" s="1" t="s">
        <v>28</v>
      </c>
    </row>
    <row r="309" spans="1:33" ht="15.75" x14ac:dyDescent="0.25">
      <c r="A309" s="126" t="str">
        <f>IF(1=1,IF(E309="","",A305),N("A10"))</f>
        <v/>
      </c>
      <c r="B309" s="127" t="str">
        <f>IF(1=1,IF(E309="","",B305),N("B10"))</f>
        <v/>
      </c>
      <c r="C309" s="127"/>
      <c r="D309" s="129" t="str">
        <f>IF(ISBLANK(E309),"",LARGE(D305:D308,1)+1)</f>
        <v/>
      </c>
      <c r="E309" s="130"/>
      <c r="F309" s="131"/>
      <c r="G309" s="170"/>
      <c r="H309" s="105"/>
      <c r="I309" s="132" t="str">
        <f>IF(1=1,IF(E309="","",I305),N("H10"))</f>
        <v/>
      </c>
      <c r="J309" s="133" t="str">
        <f>IF(1=1,IF(E309="","",J305),N("I10"))</f>
        <v/>
      </c>
      <c r="K309" s="134" t="str">
        <f>IF(1=1,IF(E309="","",K305),N("J10"))</f>
        <v/>
      </c>
      <c r="L309" s="135" t="str">
        <f>IF(1=1,IF(OR(J309="",O309="",NOT(ISNUMBER(J309)),NOT(ISNUMBER(O309)),J309=0),"",O309/J309),N("L10"))</f>
        <v/>
      </c>
      <c r="M309" s="136" t="str">
        <f>IF(1=1,IF(OR(L309="",NOT(ISNUMBER(F309))),"",F309*L309*IFERROR(INDEX(D384:D428,MATCH(AE309,B384:B428,0)),1)),N("M13"))</f>
        <v/>
      </c>
      <c r="N309" s="137" t="str">
        <f>IF(1=1,IF(F309="","",IF(G309="","",IFERROR(INDEX(E384:E428,MATCH(AE309,B384:B428,0)),G309&amp;""))),N("N6"))</f>
        <v/>
      </c>
      <c r="O309" s="138" t="str">
        <f>IF(1=1,IF(E309="","",O305),N("K10"))</f>
        <v/>
      </c>
      <c r="P309" s="139" t="str">
        <f>IF(1=1,IF(M309="","",IF(AND(ISNUMBER(M309),M309&lt;1,N309="kg"),MAX(1,ROUND(M309*1000,0)),IF(AND(ISNUMBER(M309),M309&lt;1,N309="L"),MAX(1,ROUND(M309*100,0)),ROUND(M309,3)))),N("O10"))</f>
        <v/>
      </c>
      <c r="Q309" s="140" t="str">
        <f>IF(1=1,IF(M309="","",IF(AND(ISNUMBER(M309),M309&lt;1,N309="kg"),"g",IF(AND(ISNUMBER(M309),M309&lt;1,N309="L"),"cl",N309))),N("P10"))</f>
        <v/>
      </c>
      <c r="R309" s="161" t="str">
        <f>IF(1=1,IF(E309="","",IF(F309="","A CONTROLER",IF(NOT(ISNUMBER(F309)),"TEXTE",IF(OR(L309="",L309&lt;=0),"COMMANDE PRINCIPALE INCOMPLETE",IF(G309="","UNITE MANQUANTE",IF(COUNTIF(B384:B428,AE309)=0,"UNITE A CONTROLER","OK")))))),N("Q9"))</f>
        <v/>
      </c>
      <c r="S309" s="105"/>
      <c r="T309" s="141">
        <f t="shared" si="19"/>
        <v>0</v>
      </c>
      <c r="U309" s="133" t="str">
        <f>IF(1=1,IF(E309="","",U305),N("S10"))</f>
        <v/>
      </c>
      <c r="V309" s="133" t="str">
        <f>IF(1=1,IF(E309="","",V305),N("T10"))</f>
        <v/>
      </c>
      <c r="W309" s="135" t="str">
        <f>IF(1=1,IF(OR(U309="",V309="",NOT(ISNUMBER(U309)),NOT(ISNUMBER(V309)),U309=0),"",V309/U309),N("U10"))</f>
        <v/>
      </c>
      <c r="X309" s="136" t="str">
        <f>IF(1=1,IF(OR(W309="",NOT(ISNUMBER(F309))),"",F309*W309*IFERROR(INDEX(D384:D428,MATCH(AE309,B384:B428,0)),1)),N("V7"))</f>
        <v/>
      </c>
      <c r="Y309" s="137" t="str">
        <f>IF(1=1,IF(F309="","",IF(G309="","",IFERROR(INDEX(E384:E428,MATCH(AE309,B384:B428,0)),G309&amp;""))),N("W6"))</f>
        <v/>
      </c>
      <c r="Z309" s="142" t="str">
        <f>IF(1=1,IF(X309="","",IF(AND(ISNUMBER(X309),X309&lt;1,Y309="kg"),MAX(1,ROUND(X309*1000,0)),IF(AND(ISNUMBER(X309),X309&lt;1,Y309="L"),MAX(1,ROUND(X309*100,0)),ROUND(X309,3)))),N("X10"))</f>
        <v/>
      </c>
      <c r="AA309" s="143" t="str">
        <f>IF(1=1,IF(X309="","",IF(AND(ISNUMBER(X309),X309&lt;1,Y309="kg"),"g",IF(AND(ISNUMBER(X309),X309&lt;1,Y309="L"),"cl",Y309))),N("Y10"))</f>
        <v/>
      </c>
      <c r="AB309" s="123" t="str">
        <f>IF(1=1,IF(E309="","",IF(F309="","A CONTROLER",IF(NOT(ISNUMBER(F309)),"TEXTE",IF(OR(W309="",W309&lt;=0),"COMMANDE COUVERTS INCOMPLETE",IF(G309="","UNITE MANQUANTE",IF(COUNTIF(B384:B428,AE309)=0,"UNITE A CONTROLER","OK")))))),N("Z6"))</f>
        <v/>
      </c>
      <c r="AD309" s="144" t="str">
        <f>IF(1=1,IF(E309="","",AD305),N("AB10"))</f>
        <v/>
      </c>
      <c r="AE309" s="125" t="str">
        <f>IF(1=1,IF(G309="","",UPPER(TRIM(SUBSTITUTE(SUBSTITUTE(G309&amp;"",CHAR(160)," ")," "," ")))),N("AC10"))</f>
        <v/>
      </c>
      <c r="AG309" s="1" t="s">
        <v>29</v>
      </c>
    </row>
    <row r="310" spans="1:33" ht="15.75" x14ac:dyDescent="0.25">
      <c r="A310" s="126" t="str">
        <f>IF(1=1,IF(E310="","",A305),N("A11"))</f>
        <v/>
      </c>
      <c r="B310" s="127" t="str">
        <f>IF(1=1,IF(E310="","",B305),N("B11"))</f>
        <v/>
      </c>
      <c r="C310" s="127"/>
      <c r="D310" s="129" t="str">
        <f>IF(ISBLANK(E310),"",LARGE(D305:D309,1)+1)</f>
        <v/>
      </c>
      <c r="E310" s="130"/>
      <c r="F310" s="131"/>
      <c r="G310" s="170"/>
      <c r="H310" s="105"/>
      <c r="I310" s="132" t="str">
        <f>IF(1=1,IF(E310="","",I305),N("H11"))</f>
        <v/>
      </c>
      <c r="J310" s="133" t="str">
        <f>IF(1=1,IF(E310="","",J305),N("I11"))</f>
        <v/>
      </c>
      <c r="K310" s="134" t="str">
        <f>IF(1=1,IF(E310="","",K305),N("J11"))</f>
        <v/>
      </c>
      <c r="L310" s="135" t="str">
        <f>IF(1=1,IF(OR(J310="",O310="",NOT(ISNUMBER(J310)),NOT(ISNUMBER(O310)),J310=0),"",O310/J310),N("L11"))</f>
        <v/>
      </c>
      <c r="M310" s="136" t="str">
        <f>IF(1=1,IF(OR(L310="",NOT(ISNUMBER(F310))),"",F310*L310*IFERROR(INDEX(D384:D428,MATCH(AE310,B384:B428,0)),1)),N("M13"))</f>
        <v/>
      </c>
      <c r="N310" s="137" t="str">
        <f>IF(1=1,IF(F310="","",IF(G310="","",IFERROR(INDEX(E384:E428,MATCH(AE310,B384:B428,0)),G310&amp;""))),N("N6"))</f>
        <v/>
      </c>
      <c r="O310" s="138" t="str">
        <f>IF(1=1,IF(E310="","",O305),N("K11"))</f>
        <v/>
      </c>
      <c r="P310" s="139" t="str">
        <f>IF(1=1,IF(M310="","",IF(AND(ISNUMBER(M310),M310&lt;1,N310="kg"),MAX(1,ROUND(M310*1000,0)),IF(AND(ISNUMBER(M310),M310&lt;1,N310="L"),MAX(1,ROUND(M310*100,0)),ROUND(M310,3)))),N("O11"))</f>
        <v/>
      </c>
      <c r="Q310" s="140" t="str">
        <f>IF(1=1,IF(M310="","",IF(AND(ISNUMBER(M310),M310&lt;1,N310="kg"),"g",IF(AND(ISNUMBER(M310),M310&lt;1,N310="L"),"cl",N310))),N("P11"))</f>
        <v/>
      </c>
      <c r="R310" s="161" t="str">
        <f>IF(1=1,IF(E310="","",IF(F310="","A CONTROLER",IF(NOT(ISNUMBER(F310)),"TEXTE",IF(OR(L310="",L310&lt;=0),"COMMANDE PRINCIPALE INCOMPLETE",IF(G310="","UNITE MANQUANTE",IF(COUNTIF(B384:B428,AE310)=0,"UNITE A CONTROLER","OK")))))),N("Q9"))</f>
        <v/>
      </c>
      <c r="S310" s="105"/>
      <c r="T310" s="141">
        <f t="shared" si="19"/>
        <v>0</v>
      </c>
      <c r="U310" s="133" t="str">
        <f>IF(1=1,IF(E310="","",U305),N("S11"))</f>
        <v/>
      </c>
      <c r="V310" s="133" t="str">
        <f>IF(1=1,IF(E310="","",V305),N("T11"))</f>
        <v/>
      </c>
      <c r="W310" s="135" t="str">
        <f>IF(1=1,IF(OR(U310="",V310="",NOT(ISNUMBER(U310)),NOT(ISNUMBER(V310)),U310=0),"",V310/U310),N("U11"))</f>
        <v/>
      </c>
      <c r="X310" s="136" t="str">
        <f>IF(1=1,IF(OR(W310="",NOT(ISNUMBER(F310))),"",F310*W310*IFERROR(INDEX(D384:D428,MATCH(AE310,B384:B428,0)),1)),N("V7"))</f>
        <v/>
      </c>
      <c r="Y310" s="137" t="str">
        <f>IF(1=1,IF(F310="","",IF(G310="","",IFERROR(INDEX(E384:E428,MATCH(AE310,B384:B428,0)),G310&amp;""))),N("W6"))</f>
        <v/>
      </c>
      <c r="Z310" s="142" t="str">
        <f>IF(1=1,IF(X310="","",IF(AND(ISNUMBER(X310),X310&lt;1,Y310="kg"),MAX(1,ROUND(X310*1000,0)),IF(AND(ISNUMBER(X310),X310&lt;1,Y310="L"),MAX(1,ROUND(X310*100,0)),ROUND(X310,3)))),N("X11"))</f>
        <v/>
      </c>
      <c r="AA310" s="143" t="str">
        <f>IF(1=1,IF(X310="","",IF(AND(ISNUMBER(X310),X310&lt;1,Y310="kg"),"g",IF(AND(ISNUMBER(X310),X310&lt;1,Y310="L"),"cl",Y310))),N("Y11"))</f>
        <v/>
      </c>
      <c r="AB310" s="123" t="str">
        <f>IF(1=1,IF(E310="","",IF(F310="","A CONTROLER",IF(NOT(ISNUMBER(F310)),"TEXTE",IF(OR(W310="",W310&lt;=0),"COMMANDE COUVERTS INCOMPLETE",IF(G310="","UNITE MANQUANTE",IF(COUNTIF(B384:B428,AE310)=0,"UNITE A CONTROLER","OK")))))),N("Z6"))</f>
        <v/>
      </c>
      <c r="AD310" s="144" t="str">
        <f>IF(1=1,IF(E310="","",AD305),N("AB11"))</f>
        <v/>
      </c>
      <c r="AE310" s="125" t="str">
        <f>IF(1=1,IF(G310="","",UPPER(TRIM(SUBSTITUTE(SUBSTITUTE(G310&amp;"",CHAR(160)," ")," "," ")))),N("AC11"))</f>
        <v/>
      </c>
      <c r="AG310" s="1" t="s">
        <v>30</v>
      </c>
    </row>
    <row r="311" spans="1:33" ht="15.75" x14ac:dyDescent="0.25">
      <c r="A311" s="126" t="str">
        <f>IF(1=1,IF(E311="","",A305),N("A12"))</f>
        <v/>
      </c>
      <c r="B311" s="127" t="str">
        <f>IF(1=1,IF(E311="","",B305),N("B12"))</f>
        <v/>
      </c>
      <c r="C311" s="127"/>
      <c r="D311" s="129" t="str">
        <f>IF(ISBLANK(E311),"",LARGE(D305:D310,1)+1)</f>
        <v/>
      </c>
      <c r="E311" s="130"/>
      <c r="F311" s="131"/>
      <c r="G311" s="170"/>
      <c r="H311" s="105"/>
      <c r="I311" s="132" t="str">
        <f>IF(1=1,IF(E311="","",I305),N("H12"))</f>
        <v/>
      </c>
      <c r="J311" s="133" t="str">
        <f>IF(1=1,IF(E311="","",J305),N("I12"))</f>
        <v/>
      </c>
      <c r="K311" s="134" t="str">
        <f>IF(1=1,IF(E311="","",K305),N("J12"))</f>
        <v/>
      </c>
      <c r="L311" s="135" t="str">
        <f>IF(1=1,IF(OR(J311="",O311="",NOT(ISNUMBER(J311)),NOT(ISNUMBER(O311)),J311=0),"",O311/J311),N("L12"))</f>
        <v/>
      </c>
      <c r="M311" s="136" t="str">
        <f>IF(1=1,IF(OR(L311="",NOT(ISNUMBER(F311))),"",F311*L311*IFERROR(INDEX(D384:D428,MATCH(AE311,B384:B428,0)),1)),N("M13"))</f>
        <v/>
      </c>
      <c r="N311" s="137" t="str">
        <f>IF(1=1,IF(F311="","",IF(G311="","",IFERROR(INDEX(E384:E428,MATCH(AE311,B384:B428,0)),G311&amp;""))),N("N6"))</f>
        <v/>
      </c>
      <c r="O311" s="138" t="str">
        <f>IF(1=1,IF(E311="","",O305),N("K12"))</f>
        <v/>
      </c>
      <c r="P311" s="139" t="str">
        <f>IF(1=1,IF(M311="","",IF(AND(ISNUMBER(M311),M311&lt;1,N311="kg"),MAX(1,ROUND(M311*1000,0)),IF(AND(ISNUMBER(M311),M311&lt;1,N311="L"),MAX(1,ROUND(M311*100,0)),ROUND(M311,3)))),N("O12"))</f>
        <v/>
      </c>
      <c r="Q311" s="140" t="str">
        <f>IF(1=1,IF(M311="","",IF(AND(ISNUMBER(M311),M311&lt;1,N311="kg"),"g",IF(AND(ISNUMBER(M311),M311&lt;1,N311="L"),"cl",N311))),N("P12"))</f>
        <v/>
      </c>
      <c r="R311" s="161" t="str">
        <f>IF(1=1,IF(E311="","",IF(F311="","A CONTROLER",IF(NOT(ISNUMBER(F311)),"TEXTE",IF(OR(L311="",L311&lt;=0),"COMMANDE PRINCIPALE INCOMPLETE",IF(G311="","UNITE MANQUANTE",IF(COUNTIF(B384:B428,AE311)=0,"UNITE A CONTROLER","OK")))))),N("Q9"))</f>
        <v/>
      </c>
      <c r="S311" s="105"/>
      <c r="T311" s="141">
        <f t="shared" si="19"/>
        <v>0</v>
      </c>
      <c r="U311" s="133" t="str">
        <f>IF(1=1,IF(E311="","",U305),N("S12"))</f>
        <v/>
      </c>
      <c r="V311" s="133" t="str">
        <f>IF(1=1,IF(E311="","",V305),N("T12"))</f>
        <v/>
      </c>
      <c r="W311" s="135" t="str">
        <f>IF(1=1,IF(OR(U311="",V311="",NOT(ISNUMBER(U311)),NOT(ISNUMBER(V311)),U311=0),"",V311/U311),N("U12"))</f>
        <v/>
      </c>
      <c r="X311" s="136" t="str">
        <f>IF(1=1,IF(OR(W311="",NOT(ISNUMBER(F311))),"",F311*W311*IFERROR(INDEX(D384:D428,MATCH(AE311,B384:B428,0)),1)),N("V7"))</f>
        <v/>
      </c>
      <c r="Y311" s="137" t="str">
        <f>IF(1=1,IF(F311="","",IF(G311="","",IFERROR(INDEX(E384:E428,MATCH(AE311,B384:B428,0)),G311&amp;""))),N("W6"))</f>
        <v/>
      </c>
      <c r="Z311" s="142" t="str">
        <f>IF(1=1,IF(X311="","",IF(AND(ISNUMBER(X311),X311&lt;1,Y311="kg"),MAX(1,ROUND(X311*1000,0)),IF(AND(ISNUMBER(X311),X311&lt;1,Y311="L"),MAX(1,ROUND(X311*100,0)),ROUND(X311,3)))),N("X12"))</f>
        <v/>
      </c>
      <c r="AA311" s="143" t="str">
        <f>IF(1=1,IF(X311="","",IF(AND(ISNUMBER(X311),X311&lt;1,Y311="kg"),"g",IF(AND(ISNUMBER(X311),X311&lt;1,Y311="L"),"cl",Y311))),N("Y12"))</f>
        <v/>
      </c>
      <c r="AB311" s="123" t="str">
        <f>IF(1=1,IF(E311="","",IF(F311="","A CONTROLER",IF(NOT(ISNUMBER(F311)),"TEXTE",IF(OR(W311="",W311&lt;=0),"COMMANDE COUVERTS INCOMPLETE",IF(G311="","UNITE MANQUANTE",IF(COUNTIF(B384:B428,AE311)=0,"UNITE A CONTROLER","OK")))))),N("Z6"))</f>
        <v/>
      </c>
      <c r="AD311" s="144" t="str">
        <f>IF(1=1,IF(E311="","",AD305),N("AB12"))</f>
        <v/>
      </c>
      <c r="AE311" s="125" t="str">
        <f>IF(1=1,IF(G311="","",UPPER(TRIM(SUBSTITUTE(SUBSTITUTE(G311&amp;"",CHAR(160)," ")," "," ")))),N("AC12"))</f>
        <v/>
      </c>
      <c r="AG311" s="4" t="s">
        <v>31</v>
      </c>
    </row>
    <row r="312" spans="1:33" ht="15.75" x14ac:dyDescent="0.25">
      <c r="A312" s="126" t="str">
        <f>IF(1=1,IF(E312="","",A305),N("A13"))</f>
        <v/>
      </c>
      <c r="B312" s="127" t="str">
        <f>IF(1=1,IF(E312="","",B305),N("B13"))</f>
        <v/>
      </c>
      <c r="C312" s="127"/>
      <c r="D312" s="129" t="str">
        <f>IF(ISBLANK(E312),"",LARGE(D305:D311,1)+1)</f>
        <v/>
      </c>
      <c r="E312" s="130"/>
      <c r="F312" s="131"/>
      <c r="G312" s="170"/>
      <c r="H312" s="105"/>
      <c r="I312" s="132" t="str">
        <f>IF(1=1,IF(E312="","",I305),N("H13"))</f>
        <v/>
      </c>
      <c r="J312" s="133" t="str">
        <f>IF(1=1,IF(E312="","",J305),N("I13"))</f>
        <v/>
      </c>
      <c r="K312" s="134" t="str">
        <f>IF(1=1,IF(E312="","",K305),N("J13"))</f>
        <v/>
      </c>
      <c r="L312" s="135" t="str">
        <f>IF(1=1,IF(OR(J312="",O312="",NOT(ISNUMBER(J312)),NOT(ISNUMBER(O312)),J312=0),"",O312/J312),N("L13"))</f>
        <v/>
      </c>
      <c r="M312" s="136" t="str">
        <f>IF(1=1,IF(OR(L312="",NOT(ISNUMBER(F312))),"",F312*L312*IFERROR(INDEX(D384:D428,MATCH(AE312,B384:B428,0)),1)),N("M13"))</f>
        <v/>
      </c>
      <c r="N312" s="137" t="str">
        <f>IF(1=1,IF(F312="","",IF(G312="","",IFERROR(INDEX(E384:E428,MATCH(AE312,B384:B428,0)),G312&amp;""))),N("N6"))</f>
        <v/>
      </c>
      <c r="O312" s="138" t="str">
        <f>IF(1=1,IF(E312="","",O305),N("K13"))</f>
        <v/>
      </c>
      <c r="P312" s="139" t="str">
        <f>IF(1=1,IF(M312="","",IF(AND(ISNUMBER(M312),M312&lt;1,N312="kg"),MAX(1,ROUND(M312*1000,0)),IF(AND(ISNUMBER(M312),M312&lt;1,N312="L"),MAX(1,ROUND(M312*100,0)),ROUND(M312,3)))),N("O13"))</f>
        <v/>
      </c>
      <c r="Q312" s="140" t="str">
        <f>IF(1=1,IF(M312="","",IF(AND(ISNUMBER(M312),M312&lt;1,N312="kg"),"g",IF(AND(ISNUMBER(M312),M312&lt;1,N312="L"),"cl",N312))),N("P13"))</f>
        <v/>
      </c>
      <c r="R312" s="161" t="str">
        <f>IF(1=1,IF(E312="","",IF(F312="","A CONTROLER",IF(NOT(ISNUMBER(F312)),"TEXTE",IF(OR(L312="",L312&lt;=0),"COMMANDE PRINCIPALE INCOMPLETE",IF(G312="","UNITE MANQUANTE",IF(COUNTIF(B384:B428,AE312)=0,"UNITE A CONTROLER","OK")))))),N("Q9"))</f>
        <v/>
      </c>
      <c r="S312" s="105"/>
      <c r="T312" s="141">
        <f t="shared" si="19"/>
        <v>0</v>
      </c>
      <c r="U312" s="133" t="str">
        <f>IF(1=1,IF(E312="","",U305),N("S13"))</f>
        <v/>
      </c>
      <c r="V312" s="133" t="str">
        <f>IF(1=1,IF(E312="","",V305),N("T13"))</f>
        <v/>
      </c>
      <c r="W312" s="135" t="str">
        <f>IF(1=1,IF(OR(U312="",V312="",NOT(ISNUMBER(U312)),NOT(ISNUMBER(V312)),U312=0),"",V312/U312),N("U13"))</f>
        <v/>
      </c>
      <c r="X312" s="136" t="str">
        <f>IF(1=1,IF(OR(W312="",NOT(ISNUMBER(F312))),"",F312*W312*IFERROR(INDEX(D384:D428,MATCH(AE312,B384:B428,0)),1)),N("V7"))</f>
        <v/>
      </c>
      <c r="Y312" s="137" t="str">
        <f>IF(1=1,IF(F312="","",IF(G312="","",IFERROR(INDEX(E384:E428,MATCH(AE312,B384:B428,0)),G312&amp;""))),N("W6"))</f>
        <v/>
      </c>
      <c r="Z312" s="142" t="str">
        <f>IF(1=1,IF(X312="","",IF(AND(ISNUMBER(X312),X312&lt;1,Y312="kg"),MAX(1,ROUND(X312*1000,0)),IF(AND(ISNUMBER(X312),X312&lt;1,Y312="L"),MAX(1,ROUND(X312*100,0)),ROUND(X312,3)))),N("X13"))</f>
        <v/>
      </c>
      <c r="AA312" s="143" t="str">
        <f>IF(1=1,IF(X312="","",IF(AND(ISNUMBER(X312),X312&lt;1,Y312="kg"),"g",IF(AND(ISNUMBER(X312),X312&lt;1,Y312="L"),"cl",Y312))),N("Y13"))</f>
        <v/>
      </c>
      <c r="AB312" s="123" t="str">
        <f>IF(1=1,IF(E312="","",IF(F312="","A CONTROLER",IF(NOT(ISNUMBER(F312)),"TEXTE",IF(OR(W312="",W312&lt;=0),"COMMANDE COUVERTS INCOMPLETE",IF(G312="","UNITE MANQUANTE",IF(COUNTIF(B384:B428,AE312)=0,"UNITE A CONTROLER","OK")))))),N("Z6"))</f>
        <v/>
      </c>
      <c r="AD312" s="144" t="str">
        <f>IF(1=1,IF(E312="","",AD305),N("AB13"))</f>
        <v/>
      </c>
      <c r="AE312" s="125" t="str">
        <f>IF(1=1,IF(G312="","",UPPER(TRIM(SUBSTITUTE(SUBSTITUTE(G312&amp;"",CHAR(160)," ")," "," ")))),N("AC13"))</f>
        <v/>
      </c>
      <c r="AG312" s="4" t="s">
        <v>32</v>
      </c>
    </row>
    <row r="313" spans="1:33" ht="15.75" x14ac:dyDescent="0.25">
      <c r="A313" s="126" t="str">
        <f>IF(1=1,IF(E313="","",A305),N("A14"))</f>
        <v/>
      </c>
      <c r="B313" s="127" t="str">
        <f>IF(1=1,IF(E313="","",B305),N("B14"))</f>
        <v/>
      </c>
      <c r="C313" s="127"/>
      <c r="D313" s="129" t="str">
        <f>IF(ISBLANK(E313),"",LARGE(D305:D312,1)+1)</f>
        <v/>
      </c>
      <c r="E313" s="130"/>
      <c r="F313" s="131"/>
      <c r="G313" s="170"/>
      <c r="H313" s="105"/>
      <c r="I313" s="132" t="str">
        <f>IF(1=1,IF(E313="","",I305),N("H14"))</f>
        <v/>
      </c>
      <c r="J313" s="133" t="str">
        <f>IF(1=1,IF(E313="","",J305),N("I14"))</f>
        <v/>
      </c>
      <c r="K313" s="134" t="str">
        <f>IF(1=1,IF(E313="","",K305),N("J14"))</f>
        <v/>
      </c>
      <c r="L313" s="135" t="str">
        <f>IF(1=1,IF(OR(J313="",O313="",NOT(ISNUMBER(J313)),NOT(ISNUMBER(O313)),J313=0),"",O313/J313),N("L14"))</f>
        <v/>
      </c>
      <c r="M313" s="136" t="str">
        <f>IF(1=1,IF(OR(L313="",NOT(ISNUMBER(F313))),"",F313*L313*IFERROR(INDEX(D384:D428,MATCH(AE313,B384:B428,0)),1)),N("M13"))</f>
        <v/>
      </c>
      <c r="N313" s="137" t="str">
        <f>IF(1=1,IF(F313="","",IF(G313="","",IFERROR(INDEX(E384:E428,MATCH(AE313,B384:B428,0)),G313&amp;""))),N("N6"))</f>
        <v/>
      </c>
      <c r="O313" s="138" t="str">
        <f>IF(1=1,IF(E313="","",O305),N("K14"))</f>
        <v/>
      </c>
      <c r="P313" s="139" t="str">
        <f>IF(1=1,IF(M313="","",IF(AND(ISNUMBER(M313),M313&lt;1,N313="kg"),MAX(1,ROUND(M313*1000,0)),IF(AND(ISNUMBER(M313),M313&lt;1,N313="L"),MAX(1,ROUND(M313*100,0)),ROUND(M313,3)))),N("O14"))</f>
        <v/>
      </c>
      <c r="Q313" s="140" t="str">
        <f>IF(1=1,IF(M313="","",IF(AND(ISNUMBER(M313),M313&lt;1,N313="kg"),"g",IF(AND(ISNUMBER(M313),M313&lt;1,N313="L"),"cl",N313))),N("P14"))</f>
        <v/>
      </c>
      <c r="R313" s="161" t="str">
        <f>IF(1=1,IF(E313="","",IF(F313="","A CONTROLER",IF(NOT(ISNUMBER(F313)),"TEXTE",IF(OR(L313="",L313&lt;=0),"COMMANDE PRINCIPALE INCOMPLETE",IF(G313="","UNITE MANQUANTE",IF(COUNTIF(B384:B428,AE313)=0,"UNITE A CONTROLER","OK")))))),N("Q9"))</f>
        <v/>
      </c>
      <c r="S313" s="105"/>
      <c r="T313" s="141">
        <f t="shared" si="19"/>
        <v>0</v>
      </c>
      <c r="U313" s="133" t="str">
        <f>IF(1=1,IF(E313="","",U305),N("S14"))</f>
        <v/>
      </c>
      <c r="V313" s="133" t="str">
        <f>IF(1=1,IF(E313="","",V305),N("T14"))</f>
        <v/>
      </c>
      <c r="W313" s="135" t="str">
        <f>IF(1=1,IF(OR(U313="",V313="",NOT(ISNUMBER(U313)),NOT(ISNUMBER(V313)),U313=0),"",V313/U313),N("U14"))</f>
        <v/>
      </c>
      <c r="X313" s="136" t="str">
        <f>IF(1=1,IF(OR(W313="",NOT(ISNUMBER(F313))),"",F313*W313*IFERROR(INDEX(D384:D428,MATCH(AE313,B384:B428,0)),1)),N("V7"))</f>
        <v/>
      </c>
      <c r="Y313" s="137" t="str">
        <f>IF(1=1,IF(F313="","",IF(G313="","",IFERROR(INDEX(E384:E428,MATCH(AE313,B384:B428,0)),G313&amp;""))),N("W6"))</f>
        <v/>
      </c>
      <c r="Z313" s="142" t="str">
        <f>IF(1=1,IF(X313="","",IF(AND(ISNUMBER(X313),X313&lt;1,Y313="kg"),MAX(1,ROUND(X313*1000,0)),IF(AND(ISNUMBER(X313),X313&lt;1,Y313="L"),MAX(1,ROUND(X313*100,0)),ROUND(X313,3)))),N("X14"))</f>
        <v/>
      </c>
      <c r="AA313" s="143" t="str">
        <f>IF(1=1,IF(X313="","",IF(AND(ISNUMBER(X313),X313&lt;1,Y313="kg"),"g",IF(AND(ISNUMBER(X313),X313&lt;1,Y313="L"),"cl",Y313))),N("Y14"))</f>
        <v/>
      </c>
      <c r="AB313" s="123" t="str">
        <f>IF(1=1,IF(E313="","",IF(F313="","A CONTROLER",IF(NOT(ISNUMBER(F313)),"TEXTE",IF(OR(W313="",W313&lt;=0),"COMMANDE COUVERTS INCOMPLETE",IF(G313="","UNITE MANQUANTE",IF(COUNTIF(B384:B428,AE313)=0,"UNITE A CONTROLER","OK")))))),N("Z6"))</f>
        <v/>
      </c>
      <c r="AD313" s="144" t="str">
        <f>IF(1=1,IF(E313="","",AD305),N("AB14"))</f>
        <v/>
      </c>
      <c r="AE313" s="125" t="str">
        <f>IF(1=1,IF(G313="","",UPPER(TRIM(SUBSTITUTE(SUBSTITUTE(G313&amp;"",CHAR(160)," ")," "," ")))),N("AC14"))</f>
        <v/>
      </c>
      <c r="AG313" s="4" t="s">
        <v>33</v>
      </c>
    </row>
    <row r="314" spans="1:33" ht="15.75" x14ac:dyDescent="0.25">
      <c r="A314" s="126" t="str">
        <f>IF(1=1,IF(E314="","",A305),N("A15"))</f>
        <v/>
      </c>
      <c r="B314" s="127" t="str">
        <f>IF(1=1,IF(E314="","",B305),N("B15"))</f>
        <v/>
      </c>
      <c r="C314" s="127"/>
      <c r="D314" s="129" t="str">
        <f>IF(ISBLANK(E314),"",LARGE(D305:D313,1)+1)</f>
        <v/>
      </c>
      <c r="E314" s="130"/>
      <c r="F314" s="131"/>
      <c r="G314" s="170"/>
      <c r="H314" s="105"/>
      <c r="I314" s="132" t="str">
        <f>IF(1=1,IF(E314="","",I305),N("H15"))</f>
        <v/>
      </c>
      <c r="J314" s="133" t="str">
        <f>IF(1=1,IF(E314="","",J305),N("I15"))</f>
        <v/>
      </c>
      <c r="K314" s="134" t="str">
        <f>IF(1=1,IF(E314="","",K305),N("J15"))</f>
        <v/>
      </c>
      <c r="L314" s="135" t="str">
        <f>IF(1=1,IF(OR(J314="",O314="",NOT(ISNUMBER(J314)),NOT(ISNUMBER(O314)),J314=0),"",O314/J314),N("L15"))</f>
        <v/>
      </c>
      <c r="M314" s="136" t="str">
        <f>IF(1=1,IF(OR(L314="",NOT(ISNUMBER(F314))),"",F314*L314*IFERROR(INDEX(D384:D428,MATCH(AE314,B384:B428,0)),1)),N("M13"))</f>
        <v/>
      </c>
      <c r="N314" s="137" t="str">
        <f>IF(1=1,IF(F314="","",IF(G314="","",IFERROR(INDEX(E384:E428,MATCH(AE314,B384:B428,0)),G314&amp;""))),N("N6"))</f>
        <v/>
      </c>
      <c r="O314" s="138" t="str">
        <f>IF(1=1,IF(E314="","",O305),N("K15"))</f>
        <v/>
      </c>
      <c r="P314" s="139" t="str">
        <f>IF(1=1,IF(M314="","",IF(AND(ISNUMBER(M314),M314&lt;1,N314="kg"),MAX(1,ROUND(M314*1000,0)),IF(AND(ISNUMBER(M314),M314&lt;1,N314="L"),MAX(1,ROUND(M314*100,0)),ROUND(M314,3)))),N("O15"))</f>
        <v/>
      </c>
      <c r="Q314" s="140" t="str">
        <f>IF(1=1,IF(M314="","",IF(AND(ISNUMBER(M314),M314&lt;1,N314="kg"),"g",IF(AND(ISNUMBER(M314),M314&lt;1,N314="L"),"cl",N314))),N("P15"))</f>
        <v/>
      </c>
      <c r="R314" s="161" t="str">
        <f>IF(1=1,IF(E314="","",IF(F314="","A CONTROLER",IF(NOT(ISNUMBER(F314)),"TEXTE",IF(OR(L314="",L314&lt;=0),"COMMANDE PRINCIPALE INCOMPLETE",IF(G314="","UNITE MANQUANTE",IF(COUNTIF(B384:B428,AE314)=0,"UNITE A CONTROLER","OK")))))),N("Q9"))</f>
        <v/>
      </c>
      <c r="S314" s="105"/>
      <c r="T314" s="141">
        <f t="shared" si="19"/>
        <v>0</v>
      </c>
      <c r="U314" s="133" t="str">
        <f>IF(1=1,IF(E314="","",U305),N("S15"))</f>
        <v/>
      </c>
      <c r="V314" s="133" t="str">
        <f>IF(1=1,IF(E314="","",V305),N("T15"))</f>
        <v/>
      </c>
      <c r="W314" s="135" t="str">
        <f>IF(1=1,IF(OR(U314="",V314="",NOT(ISNUMBER(U314)),NOT(ISNUMBER(V314)),U314=0),"",V314/U314),N("U15"))</f>
        <v/>
      </c>
      <c r="X314" s="136" t="str">
        <f>IF(1=1,IF(OR(W314="",NOT(ISNUMBER(F314))),"",F314*W314*IFERROR(INDEX(D384:D428,MATCH(AE314,B384:B428,0)),1)),N("V7"))</f>
        <v/>
      </c>
      <c r="Y314" s="137" t="str">
        <f>IF(1=1,IF(F314="","",IF(G314="","",IFERROR(INDEX(E384:E428,MATCH(AE314,B384:B428,0)),G314&amp;""))),N("W6"))</f>
        <v/>
      </c>
      <c r="Z314" s="142" t="str">
        <f>IF(1=1,IF(X314="","",IF(AND(ISNUMBER(X314),X314&lt;1,Y314="kg"),MAX(1,ROUND(X314*1000,0)),IF(AND(ISNUMBER(X314),X314&lt;1,Y314="L"),MAX(1,ROUND(X314*100,0)),ROUND(X314,3)))),N("X15"))</f>
        <v/>
      </c>
      <c r="AA314" s="143" t="str">
        <f>IF(1=1,IF(X314="","",IF(AND(ISNUMBER(X314),X314&lt;1,Y314="kg"),"g",IF(AND(ISNUMBER(X314),X314&lt;1,Y314="L"),"cl",Y314))),N("Y15"))</f>
        <v/>
      </c>
      <c r="AB314" s="123" t="str">
        <f>IF(1=1,IF(E314="","",IF(F314="","A CONTROLER",IF(NOT(ISNUMBER(F314)),"TEXTE",IF(OR(W314="",W314&lt;=0),"COMMANDE COUVERTS INCOMPLETE",IF(G314="","UNITE MANQUANTE",IF(COUNTIF(B384:B428,AE314)=0,"UNITE A CONTROLER","OK")))))),N("Z6"))</f>
        <v/>
      </c>
      <c r="AD314" s="144" t="str">
        <f>IF(1=1,IF(E314="","",AD305),N("AB15"))</f>
        <v/>
      </c>
      <c r="AE314" s="125" t="str">
        <f>IF(1=1,IF(G314="","",UPPER(TRIM(SUBSTITUTE(SUBSTITUTE(G314&amp;"",CHAR(160)," ")," "," ")))),N("AC15"))</f>
        <v/>
      </c>
      <c r="AG314" s="5" t="s">
        <v>34</v>
      </c>
    </row>
    <row r="315" spans="1:33" ht="15.75" x14ac:dyDescent="0.25">
      <c r="A315" s="126" t="str">
        <f>IF(1=1,IF(E315="","",A305),N("A16"))</f>
        <v/>
      </c>
      <c r="B315" s="127" t="str">
        <f>IF(1=1,IF(E315="","",B305),N("B16"))</f>
        <v/>
      </c>
      <c r="C315" s="127"/>
      <c r="D315" s="129" t="str">
        <f>IF(ISBLANK(E315),"",LARGE(D305:D314,1)+1)</f>
        <v/>
      </c>
      <c r="E315" s="130"/>
      <c r="F315" s="131"/>
      <c r="G315" s="170"/>
      <c r="H315" s="105"/>
      <c r="I315" s="132" t="str">
        <f>IF(1=1,IF(E315="","",I305),N("H16"))</f>
        <v/>
      </c>
      <c r="J315" s="133" t="str">
        <f>IF(1=1,IF(E315="","",J305),N("I16"))</f>
        <v/>
      </c>
      <c r="K315" s="134" t="str">
        <f>IF(1=1,IF(E315="","",K305),N("J16"))</f>
        <v/>
      </c>
      <c r="L315" s="135" t="str">
        <f>IF(1=1,IF(OR(J315="",O315="",NOT(ISNUMBER(J315)),NOT(ISNUMBER(O315)),J315=0),"",O315/J315),N("L16"))</f>
        <v/>
      </c>
      <c r="M315" s="136" t="str">
        <f>IF(1=1,IF(OR(L315="",NOT(ISNUMBER(F315))),"",F315*L315*IFERROR(INDEX(D384:D428,MATCH(AE315,B384:B428,0)),1)),N("M13"))</f>
        <v/>
      </c>
      <c r="N315" s="137" t="str">
        <f>IF(1=1,IF(F315="","",IF(G315="","",IFERROR(INDEX(E384:E428,MATCH(AE315,B384:B428,0)),G315&amp;""))),N("N6"))</f>
        <v/>
      </c>
      <c r="O315" s="138" t="str">
        <f>IF(1=1,IF(E315="","",O305),N("K16"))</f>
        <v/>
      </c>
      <c r="P315" s="139" t="str">
        <f>IF(1=1,IF(M315="","",IF(AND(ISNUMBER(M315),M315&lt;1,N315="kg"),MAX(1,ROUND(M315*1000,0)),IF(AND(ISNUMBER(M315),M315&lt;1,N315="L"),MAX(1,ROUND(M315*100,0)),ROUND(M315,3)))),N("O16"))</f>
        <v/>
      </c>
      <c r="Q315" s="140" t="str">
        <f>IF(1=1,IF(M315="","",IF(AND(ISNUMBER(M315),M315&lt;1,N315="kg"),"g",IF(AND(ISNUMBER(M315),M315&lt;1,N315="L"),"cl",N315))),N("P16"))</f>
        <v/>
      </c>
      <c r="R315" s="161" t="str">
        <f>IF(1=1,IF(E315="","",IF(F315="","A CONTROLER",IF(NOT(ISNUMBER(F315)),"TEXTE",IF(OR(L315="",L315&lt;=0),"COMMANDE PRINCIPALE INCOMPLETE",IF(G315="","UNITE MANQUANTE",IF(COUNTIF(B384:B428,AE315)=0,"UNITE A CONTROLER","OK")))))),N("Q9"))</f>
        <v/>
      </c>
      <c r="S315" s="105"/>
      <c r="T315" s="141">
        <f t="shared" si="19"/>
        <v>0</v>
      </c>
      <c r="U315" s="133" t="str">
        <f>IF(1=1,IF(E315="","",U305),N("S16"))</f>
        <v/>
      </c>
      <c r="V315" s="133" t="str">
        <f>IF(1=1,IF(E315="","",V305),N("T16"))</f>
        <v/>
      </c>
      <c r="W315" s="135" t="str">
        <f>IF(1=1,IF(OR(U315="",V315="",NOT(ISNUMBER(U315)),NOT(ISNUMBER(V315)),U315=0),"",V315/U315),N("U16"))</f>
        <v/>
      </c>
      <c r="X315" s="136" t="str">
        <f>IF(1=1,IF(OR(W315="",NOT(ISNUMBER(F315))),"",F315*W315*IFERROR(INDEX(D384:D428,MATCH(AE315,B384:B428,0)),1)),N("V7"))</f>
        <v/>
      </c>
      <c r="Y315" s="137" t="str">
        <f>IF(1=1,IF(F315="","",IF(G315="","",IFERROR(INDEX(E384:E428,MATCH(AE315,B384:B428,0)),G315&amp;""))),N("W6"))</f>
        <v/>
      </c>
      <c r="Z315" s="142" t="str">
        <f>IF(1=1,IF(X315="","",IF(AND(ISNUMBER(X315),X315&lt;1,Y315="kg"),MAX(1,ROUND(X315*1000,0)),IF(AND(ISNUMBER(X315),X315&lt;1,Y315="L"),MAX(1,ROUND(X315*100,0)),ROUND(X315,3)))),N("X16"))</f>
        <v/>
      </c>
      <c r="AA315" s="143" t="str">
        <f>IF(1=1,IF(X315="","",IF(AND(ISNUMBER(X315),X315&lt;1,Y315="kg"),"g",IF(AND(ISNUMBER(X315),X315&lt;1,Y315="L"),"cl",Y315))),N("Y16"))</f>
        <v/>
      </c>
      <c r="AB315" s="123" t="str">
        <f>IF(1=1,IF(E315="","",IF(F315="","A CONTROLER",IF(NOT(ISNUMBER(F315)),"TEXTE",IF(OR(W315="",W315&lt;=0),"COMMANDE COUVERTS INCOMPLETE",IF(G315="","UNITE MANQUANTE",IF(COUNTIF(B384:B428,AE315)=0,"UNITE A CONTROLER","OK")))))),N("Z6"))</f>
        <v/>
      </c>
      <c r="AD315" s="144" t="str">
        <f>IF(1=1,IF(E315="","",AD305),N("AB16"))</f>
        <v/>
      </c>
      <c r="AE315" s="125" t="str">
        <f>IF(1=1,IF(G315="","",UPPER(TRIM(SUBSTITUTE(SUBSTITUTE(G315&amp;"",CHAR(160)," ")," "," ")))),N("AC16"))</f>
        <v/>
      </c>
      <c r="AG315" s="5" t="s">
        <v>35</v>
      </c>
    </row>
    <row r="316" spans="1:33" ht="15.75" x14ac:dyDescent="0.25">
      <c r="A316" s="126" t="str">
        <f>IF(1=1,IF(E316="","",A305),N("A17"))</f>
        <v/>
      </c>
      <c r="B316" s="127" t="str">
        <f>IF(1=1,IF(E316="","",B305),N("B17"))</f>
        <v/>
      </c>
      <c r="C316" s="127"/>
      <c r="D316" s="129" t="str">
        <f>IF(ISBLANK(E316),"",LARGE(D305:D315,1)+1)</f>
        <v/>
      </c>
      <c r="E316" s="130"/>
      <c r="F316" s="131"/>
      <c r="G316" s="170"/>
      <c r="H316" s="105"/>
      <c r="I316" s="132" t="str">
        <f>IF(1=1,IF(E316="","",I305),N("H17"))</f>
        <v/>
      </c>
      <c r="J316" s="133" t="str">
        <f>IF(1=1,IF(E316="","",J305),N("I17"))</f>
        <v/>
      </c>
      <c r="K316" s="134" t="str">
        <f>IF(1=1,IF(E316="","",K305),N("J17"))</f>
        <v/>
      </c>
      <c r="L316" s="135" t="str">
        <f>IF(1=1,IF(OR(J316="",O316="",NOT(ISNUMBER(J316)),NOT(ISNUMBER(O316)),J316=0),"",O316/J316),N("L17"))</f>
        <v/>
      </c>
      <c r="M316" s="136" t="str">
        <f>IF(1=1,IF(OR(L316="",NOT(ISNUMBER(F316))),"",F316*L316*IFERROR(INDEX(D384:D428,MATCH(AE316,B384:B428,0)),1)),N("M13"))</f>
        <v/>
      </c>
      <c r="N316" s="137" t="str">
        <f>IF(1=1,IF(F316="","",IF(G316="","",IFERROR(INDEX(E384:E428,MATCH(AE316,B384:B428,0)),G316&amp;""))),N("N6"))</f>
        <v/>
      </c>
      <c r="O316" s="138" t="str">
        <f>IF(1=1,IF(E316="","",O305),N("K17"))</f>
        <v/>
      </c>
      <c r="P316" s="139" t="str">
        <f>IF(1=1,IF(M316="","",IF(AND(ISNUMBER(M316),M316&lt;1,N316="kg"),MAX(1,ROUND(M316*1000,0)),IF(AND(ISNUMBER(M316),M316&lt;1,N316="L"),MAX(1,ROUND(M316*100,0)),ROUND(M316,3)))),N("O17"))</f>
        <v/>
      </c>
      <c r="Q316" s="140" t="str">
        <f>IF(1=1,IF(M316="","",IF(AND(ISNUMBER(M316),M316&lt;1,N316="kg"),"g",IF(AND(ISNUMBER(M316),M316&lt;1,N316="L"),"cl",N316))),N("P17"))</f>
        <v/>
      </c>
      <c r="R316" s="161" t="str">
        <f>IF(1=1,IF(E316="","",IF(F316="","A CONTROLER",IF(NOT(ISNUMBER(F316)),"TEXTE",IF(OR(L316="",L316&lt;=0),"COMMANDE PRINCIPALE INCOMPLETE",IF(G316="","UNITE MANQUANTE",IF(COUNTIF(B384:B428,AE316)=0,"UNITE A CONTROLER","OK")))))),N("Q9"))</f>
        <v/>
      </c>
      <c r="S316" s="105"/>
      <c r="T316" s="141">
        <f t="shared" si="19"/>
        <v>0</v>
      </c>
      <c r="U316" s="133" t="str">
        <f>IF(1=1,IF(E316="","",U305),N("S17"))</f>
        <v/>
      </c>
      <c r="V316" s="133" t="str">
        <f>IF(1=1,IF(E316="","",V305),N("T17"))</f>
        <v/>
      </c>
      <c r="W316" s="135" t="str">
        <f>IF(1=1,IF(OR(U316="",V316="",NOT(ISNUMBER(U316)),NOT(ISNUMBER(V316)),U316=0),"",V316/U316),N("U17"))</f>
        <v/>
      </c>
      <c r="X316" s="136" t="str">
        <f>IF(1=1,IF(OR(W316="",NOT(ISNUMBER(F316))),"",F316*W316*IFERROR(INDEX(D384:D428,MATCH(AE316,B384:B428,0)),1)),N("V7"))</f>
        <v/>
      </c>
      <c r="Y316" s="137" t="str">
        <f>IF(1=1,IF(F316="","",IF(G316="","",IFERROR(INDEX(E384:E428,MATCH(AE316,B384:B428,0)),G316&amp;""))),N("W6"))</f>
        <v/>
      </c>
      <c r="Z316" s="142" t="str">
        <f>IF(1=1,IF(X316="","",IF(AND(ISNUMBER(X316),X316&lt;1,Y316="kg"),MAX(1,ROUND(X316*1000,0)),IF(AND(ISNUMBER(X316),X316&lt;1,Y316="L"),MAX(1,ROUND(X316*100,0)),ROUND(X316,3)))),N("X17"))</f>
        <v/>
      </c>
      <c r="AA316" s="143" t="str">
        <f>IF(1=1,IF(X316="","",IF(AND(ISNUMBER(X316),X316&lt;1,Y316="kg"),"g",IF(AND(ISNUMBER(X316),X316&lt;1,Y316="L"),"cl",Y316))),N("Y17"))</f>
        <v/>
      </c>
      <c r="AB316" s="123" t="str">
        <f>IF(1=1,IF(E316="","",IF(F316="","A CONTROLER",IF(NOT(ISNUMBER(F316)),"TEXTE",IF(OR(W316="",W316&lt;=0),"COMMANDE COUVERTS INCOMPLETE",IF(G316="","UNITE MANQUANTE",IF(COUNTIF(B384:B428,AE316)=0,"UNITE A CONTROLER","OK")))))),N("Z6"))</f>
        <v/>
      </c>
      <c r="AD316" s="144" t="str">
        <f>IF(1=1,IF(E316="","",AD305),N("AB17"))</f>
        <v/>
      </c>
      <c r="AE316" s="125" t="str">
        <f>IF(1=1,IF(G316="","",UPPER(TRIM(SUBSTITUTE(SUBSTITUTE(G316&amp;"",CHAR(160)," ")," "," ")))),N("AC17"))</f>
        <v/>
      </c>
      <c r="AG316" s="5" t="s">
        <v>225</v>
      </c>
    </row>
    <row r="317" spans="1:33" ht="15.75" x14ac:dyDescent="0.25">
      <c r="A317" s="126" t="str">
        <f>IF(1=1,IF(E317="","",A305),N("A18"))</f>
        <v/>
      </c>
      <c r="B317" s="127" t="str">
        <f>IF(1=1,IF(E317="","",B305),N("B18"))</f>
        <v/>
      </c>
      <c r="C317" s="127"/>
      <c r="D317" s="129" t="str">
        <f>IF(ISBLANK(E317),"",LARGE(D305:D316,1)+1)</f>
        <v/>
      </c>
      <c r="E317" s="130"/>
      <c r="F317" s="131"/>
      <c r="G317" s="170"/>
      <c r="H317" s="105"/>
      <c r="I317" s="132" t="str">
        <f>IF(1=1,IF(E317="","",I305),N("H18"))</f>
        <v/>
      </c>
      <c r="J317" s="133" t="str">
        <f>IF(1=1,IF(E317="","",J305),N("I18"))</f>
        <v/>
      </c>
      <c r="K317" s="134" t="str">
        <f>IF(1=1,IF(E317="","",K305),N("J18"))</f>
        <v/>
      </c>
      <c r="L317" s="135" t="str">
        <f>IF(1=1,IF(OR(J317="",O317="",NOT(ISNUMBER(J317)),NOT(ISNUMBER(O317)),J317=0),"",O317/J317),N("L18"))</f>
        <v/>
      </c>
      <c r="M317" s="136" t="str">
        <f>IF(1=1,IF(OR(L317="",NOT(ISNUMBER(F317))),"",F317*L317*IFERROR(INDEX(D384:D428,MATCH(AE317,B384:B428,0)),1)),N("M13"))</f>
        <v/>
      </c>
      <c r="N317" s="137" t="str">
        <f>IF(1=1,IF(F317="","",IF(G317="","",IFERROR(INDEX(E384:E428,MATCH(AE317,B384:B428,0)),G317&amp;""))),N("N6"))</f>
        <v/>
      </c>
      <c r="O317" s="138" t="str">
        <f>IF(1=1,IF(E317="","",O305),N("K18"))</f>
        <v/>
      </c>
      <c r="P317" s="139" t="str">
        <f>IF(1=1,IF(M317="","",IF(AND(ISNUMBER(M317),M317&lt;1,N317="kg"),MAX(1,ROUND(M317*1000,0)),IF(AND(ISNUMBER(M317),M317&lt;1,N317="L"),MAX(1,ROUND(M317*100,0)),ROUND(M317,3)))),N("O18"))</f>
        <v/>
      </c>
      <c r="Q317" s="140" t="str">
        <f>IF(1=1,IF(M317="","",IF(AND(ISNUMBER(M317),M317&lt;1,N317="kg"),"g",IF(AND(ISNUMBER(M317),M317&lt;1,N317="L"),"cl",N317))),N("P18"))</f>
        <v/>
      </c>
      <c r="R317" s="161" t="str">
        <f>IF(1=1,IF(E317="","",IF(F317="","A CONTROLER",IF(NOT(ISNUMBER(F317)),"TEXTE",IF(OR(L317="",L317&lt;=0),"COMMANDE PRINCIPALE INCOMPLETE",IF(G317="","UNITE MANQUANTE",IF(COUNTIF(B384:B428,AE317)=0,"UNITE A CONTROLER","OK")))))),N("Q9"))</f>
        <v/>
      </c>
      <c r="S317" s="105"/>
      <c r="T317" s="141">
        <f t="shared" si="19"/>
        <v>0</v>
      </c>
      <c r="U317" s="133" t="str">
        <f>IF(1=1,IF(E317="","",U305),N("S18"))</f>
        <v/>
      </c>
      <c r="V317" s="133" t="str">
        <f>IF(1=1,IF(E317="","",V305),N("T18"))</f>
        <v/>
      </c>
      <c r="W317" s="135" t="str">
        <f>IF(1=1,IF(OR(U317="",V317="",NOT(ISNUMBER(U317)),NOT(ISNUMBER(V317)),U317=0),"",V317/U317),N("U18"))</f>
        <v/>
      </c>
      <c r="X317" s="136" t="str">
        <f>IF(1=1,IF(OR(W317="",NOT(ISNUMBER(F317))),"",F317*W317*IFERROR(INDEX(D384:D428,MATCH(AE317,B384:B428,0)),1)),N("V7"))</f>
        <v/>
      </c>
      <c r="Y317" s="137" t="str">
        <f>IF(1=1,IF(F317="","",IF(G317="","",IFERROR(INDEX(E384:E428,MATCH(AE317,B384:B428,0)),G317&amp;""))),N("W6"))</f>
        <v/>
      </c>
      <c r="Z317" s="142" t="str">
        <f>IF(1=1,IF(X317="","",IF(AND(ISNUMBER(X317),X317&lt;1,Y317="kg"),MAX(1,ROUND(X317*1000,0)),IF(AND(ISNUMBER(X317),X317&lt;1,Y317="L"),MAX(1,ROUND(X317*100,0)),ROUND(X317,3)))),N("X18"))</f>
        <v/>
      </c>
      <c r="AA317" s="143" t="str">
        <f>IF(1=1,IF(X317="","",IF(AND(ISNUMBER(X317),X317&lt;1,Y317="kg"),"g",IF(AND(ISNUMBER(X317),X317&lt;1,Y317="L"),"cl",Y317))),N("Y18"))</f>
        <v/>
      </c>
      <c r="AB317" s="123" t="str">
        <f>IF(1=1,IF(E317="","",IF(F317="","A CONTROLER",IF(NOT(ISNUMBER(F317)),"TEXTE",IF(OR(W317="",W317&lt;=0),"COMMANDE COUVERTS INCOMPLETE",IF(G317="","UNITE MANQUANTE",IF(COUNTIF(B384:B428,AE317)=0,"UNITE A CONTROLER","OK")))))),N("Z6"))</f>
        <v/>
      </c>
      <c r="AD317" s="144" t="str">
        <f>IF(1=1,IF(E317="","",AD305),N("AB18"))</f>
        <v/>
      </c>
      <c r="AE317" s="125" t="str">
        <f>IF(1=1,IF(G317="","",UPPER(TRIM(SUBSTITUTE(SUBSTITUTE(G317&amp;"",CHAR(160)," ")," "," ")))),N("AC18"))</f>
        <v/>
      </c>
      <c r="AG317" s="5" t="s">
        <v>36</v>
      </c>
    </row>
    <row r="318" spans="1:33" ht="15.75" x14ac:dyDescent="0.25">
      <c r="A318" s="126" t="str">
        <f>IF(1=1,IF(E318="","",A305),N("A19"))</f>
        <v/>
      </c>
      <c r="B318" s="127" t="str">
        <f>IF(1=1,IF(E318="","",B305),N("B19"))</f>
        <v/>
      </c>
      <c r="C318" s="127"/>
      <c r="D318" s="129" t="str">
        <f>IF(ISBLANK(E318),"",LARGE(D305:D317,1)+1)</f>
        <v/>
      </c>
      <c r="E318" s="130"/>
      <c r="F318" s="131"/>
      <c r="G318" s="170"/>
      <c r="H318" s="105"/>
      <c r="I318" s="132" t="str">
        <f>IF(1=1,IF(E318="","",I305),N("H19"))</f>
        <v/>
      </c>
      <c r="J318" s="133" t="str">
        <f>IF(1=1,IF(E318="","",J305),N("I19"))</f>
        <v/>
      </c>
      <c r="K318" s="134" t="str">
        <f>IF(1=1,IF(E318="","",K305),N("J19"))</f>
        <v/>
      </c>
      <c r="L318" s="135" t="str">
        <f>IF(1=1,IF(OR(J318="",O318="",NOT(ISNUMBER(J318)),NOT(ISNUMBER(O318)),J318=0),"",O318/J318),N("L19"))</f>
        <v/>
      </c>
      <c r="M318" s="136" t="str">
        <f>IF(1=1,IF(OR(L318="",NOT(ISNUMBER(F318))),"",F318*L318*IFERROR(INDEX(D384:D428,MATCH(AE318,B384:B428,0)),1)),N("M13"))</f>
        <v/>
      </c>
      <c r="N318" s="137" t="str">
        <f>IF(1=1,IF(F318="","",IF(G318="","",IFERROR(INDEX(E384:E428,MATCH(AE318,B384:B428,0)),G318&amp;""))),N("N6"))</f>
        <v/>
      </c>
      <c r="O318" s="138" t="str">
        <f>IF(1=1,IF(E318="","",O305),N("K19"))</f>
        <v/>
      </c>
      <c r="P318" s="139" t="str">
        <f>IF(1=1,IF(M318="","",IF(AND(ISNUMBER(M318),M318&lt;1,N318="kg"),MAX(1,ROUND(M318*1000,0)),IF(AND(ISNUMBER(M318),M318&lt;1,N318="L"),MAX(1,ROUND(M318*100,0)),ROUND(M318,3)))),N("O19"))</f>
        <v/>
      </c>
      <c r="Q318" s="140" t="str">
        <f>IF(1=1,IF(M318="","",IF(AND(ISNUMBER(M318),M318&lt;1,N318="kg"),"g",IF(AND(ISNUMBER(M318),M318&lt;1,N318="L"),"cl",N318))),N("P19"))</f>
        <v/>
      </c>
      <c r="R318" s="161" t="str">
        <f>IF(1=1,IF(E318="","",IF(F318="","A CONTROLER",IF(NOT(ISNUMBER(F318)),"TEXTE",IF(OR(L318="",L318&lt;=0),"COMMANDE PRINCIPALE INCOMPLETE",IF(G318="","UNITE MANQUANTE",IF(COUNTIF(B384:B428,AE318)=0,"UNITE A CONTROLER","OK")))))),N("Q9"))</f>
        <v/>
      </c>
      <c r="S318" s="105"/>
      <c r="T318" s="141">
        <f t="shared" si="19"/>
        <v>0</v>
      </c>
      <c r="U318" s="133" t="str">
        <f>IF(1=1,IF(E318="","",U305),N("S19"))</f>
        <v/>
      </c>
      <c r="V318" s="133" t="str">
        <f>IF(1=1,IF(E318="","",V305),N("T19"))</f>
        <v/>
      </c>
      <c r="W318" s="135" t="str">
        <f>IF(1=1,IF(OR(U318="",V318="",NOT(ISNUMBER(U318)),NOT(ISNUMBER(V318)),U318=0),"",V318/U318),N("U19"))</f>
        <v/>
      </c>
      <c r="X318" s="136" t="str">
        <f>IF(1=1,IF(OR(W318="",NOT(ISNUMBER(F318))),"",F318*W318*IFERROR(INDEX(D384:D428,MATCH(AE318,B384:B428,0)),1)),N("V7"))</f>
        <v/>
      </c>
      <c r="Y318" s="137" t="str">
        <f>IF(1=1,IF(F318="","",IF(G318="","",IFERROR(INDEX(E384:E428,MATCH(AE318,B384:B428,0)),G318&amp;""))),N("W6"))</f>
        <v/>
      </c>
      <c r="Z318" s="142" t="str">
        <f>IF(1=1,IF(X318="","",IF(AND(ISNUMBER(X318),X318&lt;1,Y318="kg"),MAX(1,ROUND(X318*1000,0)),IF(AND(ISNUMBER(X318),X318&lt;1,Y318="L"),MAX(1,ROUND(X318*100,0)),ROUND(X318,3)))),N("X19"))</f>
        <v/>
      </c>
      <c r="AA318" s="143" t="str">
        <f>IF(1=1,IF(X318="","",IF(AND(ISNUMBER(X318),X318&lt;1,Y318="kg"),"g",IF(AND(ISNUMBER(X318),X318&lt;1,Y318="L"),"cl",Y318))),N("Y19"))</f>
        <v/>
      </c>
      <c r="AB318" s="123" t="str">
        <f>IF(1=1,IF(E318="","",IF(F318="","A CONTROLER",IF(NOT(ISNUMBER(F318)),"TEXTE",IF(OR(W318="",W318&lt;=0),"COMMANDE COUVERTS INCOMPLETE",IF(G318="","UNITE MANQUANTE",IF(COUNTIF(B384:B428,AE318)=0,"UNITE A CONTROLER","OK")))))),N("Z6"))</f>
        <v/>
      </c>
      <c r="AD318" s="144" t="str">
        <f>IF(1=1,IF(E318="","",AD305),N("AB19"))</f>
        <v/>
      </c>
      <c r="AE318" s="125" t="str">
        <f>IF(1=1,IF(G318="","",UPPER(TRIM(SUBSTITUTE(SUBSTITUTE(G318&amp;"",CHAR(160)," ")," "," ")))),N("AC19"))</f>
        <v/>
      </c>
      <c r="AG318" s="5" t="s">
        <v>37</v>
      </c>
    </row>
    <row r="319" spans="1:33" ht="15.75" x14ac:dyDescent="0.25">
      <c r="A319" s="126" t="str">
        <f>IF(1=1,IF(E319="","",A305),N("A20"))</f>
        <v/>
      </c>
      <c r="B319" s="127" t="str">
        <f>IF(1=1,IF(E319="","",B305),N("B20"))</f>
        <v/>
      </c>
      <c r="C319" s="127"/>
      <c r="D319" s="129" t="str">
        <f>IF(ISBLANK(E319),"",LARGE(D305:D318,1)+1)</f>
        <v/>
      </c>
      <c r="E319" s="130"/>
      <c r="F319" s="131"/>
      <c r="G319" s="170"/>
      <c r="H319" s="105"/>
      <c r="I319" s="132" t="str">
        <f>IF(1=1,IF(E319="","",I305),N("H20"))</f>
        <v/>
      </c>
      <c r="J319" s="133" t="str">
        <f>IF(1=1,IF(E319="","",J305),N("I20"))</f>
        <v/>
      </c>
      <c r="K319" s="134" t="str">
        <f>IF(1=1,IF(E319="","",K305),N("J20"))</f>
        <v/>
      </c>
      <c r="L319" s="135" t="str">
        <f>IF(1=1,IF(OR(J319="",O319="",NOT(ISNUMBER(J319)),NOT(ISNUMBER(O319)),J319=0),"",O319/J319),N("L20"))</f>
        <v/>
      </c>
      <c r="M319" s="136" t="str">
        <f>IF(1=1,IF(OR(L319="",NOT(ISNUMBER(F319))),"",F319*L319*IFERROR(INDEX(D384:D428,MATCH(AE319,B384:B428,0)),1)),N("M13"))</f>
        <v/>
      </c>
      <c r="N319" s="137" t="str">
        <f>IF(1=1,IF(F319="","",IF(G319="","",IFERROR(INDEX(E384:E428,MATCH(AE319,B384:B428,0)),G319&amp;""))),N("N6"))</f>
        <v/>
      </c>
      <c r="O319" s="138" t="str">
        <f>IF(1=1,IF(E319="","",O305),N("K20"))</f>
        <v/>
      </c>
      <c r="P319" s="139" t="str">
        <f>IF(1=1,IF(M319="","",IF(AND(ISNUMBER(M319),M319&lt;1,N319="kg"),MAX(1,ROUND(M319*1000,0)),IF(AND(ISNUMBER(M319),M319&lt;1,N319="L"),MAX(1,ROUND(M319*100,0)),ROUND(M319,3)))),N("O20"))</f>
        <v/>
      </c>
      <c r="Q319" s="140" t="str">
        <f>IF(1=1,IF(M319="","",IF(AND(ISNUMBER(M319),M319&lt;1,N319="kg"),"g",IF(AND(ISNUMBER(M319),M319&lt;1,N319="L"),"cl",N319))),N("P20"))</f>
        <v/>
      </c>
      <c r="R319" s="161" t="str">
        <f>IF(1=1,IF(E319="","",IF(F319="","A CONTROLER",IF(NOT(ISNUMBER(F319)),"TEXTE",IF(OR(L319="",L319&lt;=0),"COMMANDE PRINCIPALE INCOMPLETE",IF(G319="","UNITE MANQUANTE",IF(COUNTIF(B384:B428,AE319)=0,"UNITE A CONTROLER","OK")))))),N("Q9"))</f>
        <v/>
      </c>
      <c r="S319" s="105"/>
      <c r="T319" s="141">
        <f t="shared" si="19"/>
        <v>0</v>
      </c>
      <c r="U319" s="133" t="str">
        <f>IF(1=1,IF(E319="","",U305),N("S20"))</f>
        <v/>
      </c>
      <c r="V319" s="133" t="str">
        <f>IF(1=1,IF(E319="","",V305),N("T20"))</f>
        <v/>
      </c>
      <c r="W319" s="135" t="str">
        <f>IF(1=1,IF(OR(U319="",V319="",NOT(ISNUMBER(U319)),NOT(ISNUMBER(V319)),U319=0),"",V319/U319),N("U20"))</f>
        <v/>
      </c>
      <c r="X319" s="136" t="str">
        <f>IF(1=1,IF(OR(W319="",NOT(ISNUMBER(F319))),"",F319*W319*IFERROR(INDEX(D384:D428,MATCH(AE319,B384:B428,0)),1)),N("V7"))</f>
        <v/>
      </c>
      <c r="Y319" s="137" t="str">
        <f>IF(1=1,IF(F319="","",IF(G319="","",IFERROR(INDEX(E384:E428,MATCH(AE319,B384:B428,0)),G319&amp;""))),N("W6"))</f>
        <v/>
      </c>
      <c r="Z319" s="142" t="str">
        <f>IF(1=1,IF(X319="","",IF(AND(ISNUMBER(X319),X319&lt;1,Y319="kg"),MAX(1,ROUND(X319*1000,0)),IF(AND(ISNUMBER(X319),X319&lt;1,Y319="L"),MAX(1,ROUND(X319*100,0)),ROUND(X319,3)))),N("X20"))</f>
        <v/>
      </c>
      <c r="AA319" s="143" t="str">
        <f>IF(1=1,IF(X319="","",IF(AND(ISNUMBER(X319),X319&lt;1,Y319="kg"),"g",IF(AND(ISNUMBER(X319),X319&lt;1,Y319="L"),"cl",Y319))),N("Y20"))</f>
        <v/>
      </c>
      <c r="AB319" s="123" t="str">
        <f>IF(1=1,IF(E319="","",IF(F319="","A CONTROLER",IF(NOT(ISNUMBER(F319)),"TEXTE",IF(OR(W319="",W319&lt;=0),"COMMANDE COUVERTS INCOMPLETE",IF(G319="","UNITE MANQUANTE",IF(COUNTIF(B384:B428,AE319)=0,"UNITE A CONTROLER","OK")))))),N("Z6"))</f>
        <v/>
      </c>
      <c r="AD319" s="144" t="str">
        <f>IF(1=1,IF(E319="","",AD305),N("AB20"))</f>
        <v/>
      </c>
      <c r="AE319" s="125" t="str">
        <f>IF(1=1,IF(G319="","",UPPER(TRIM(SUBSTITUTE(SUBSTITUTE(G319&amp;"",CHAR(160)," ")," "," ")))),N("AC20"))</f>
        <v/>
      </c>
      <c r="AG319" s="4" t="s">
        <v>38</v>
      </c>
    </row>
    <row r="320" spans="1:33" ht="15.75" x14ac:dyDescent="0.25">
      <c r="A320" s="126" t="str">
        <f>IF(1=1,IF(E320="","",A305),N("A21"))</f>
        <v/>
      </c>
      <c r="B320" s="127" t="str">
        <f>IF(1=1,IF(E320="","",B305),N("B21"))</f>
        <v/>
      </c>
      <c r="C320" s="127"/>
      <c r="D320" s="129" t="str">
        <f>IF(ISBLANK(E320),"",LARGE(D305:D319,1)+1)</f>
        <v/>
      </c>
      <c r="E320" s="130"/>
      <c r="F320" s="131"/>
      <c r="G320" s="170"/>
      <c r="H320" s="105"/>
      <c r="I320" s="132" t="str">
        <f>IF(1=1,IF(E320="","",I305),N("H21"))</f>
        <v/>
      </c>
      <c r="J320" s="133" t="str">
        <f>IF(1=1,IF(E320="","",J305),N("I21"))</f>
        <v/>
      </c>
      <c r="K320" s="134" t="str">
        <f>IF(1=1,IF(E320="","",K305),N("J21"))</f>
        <v/>
      </c>
      <c r="L320" s="135" t="str">
        <f>IF(1=1,IF(OR(J320="",O320="",NOT(ISNUMBER(J320)),NOT(ISNUMBER(O320)),J320=0),"",O320/J320),N("L21"))</f>
        <v/>
      </c>
      <c r="M320" s="136" t="str">
        <f>IF(1=1,IF(OR(L320="",NOT(ISNUMBER(F320))),"",F320*L320*IFERROR(INDEX(D384:D428,MATCH(AE320,B384:B428,0)),1)),N("M13"))</f>
        <v/>
      </c>
      <c r="N320" s="137" t="str">
        <f>IF(1=1,IF(F320="","",IF(G320="","",IFERROR(INDEX(E384:E428,MATCH(AE320,B384:B428,0)),G320&amp;""))),N("N6"))</f>
        <v/>
      </c>
      <c r="O320" s="138" t="str">
        <f>IF(1=1,IF(E320="","",O305),N("K21"))</f>
        <v/>
      </c>
      <c r="P320" s="139" t="str">
        <f>IF(1=1,IF(M320="","",IF(AND(ISNUMBER(M320),M320&lt;1,N320="kg"),MAX(1,ROUND(M320*1000,0)),IF(AND(ISNUMBER(M320),M320&lt;1,N320="L"),MAX(1,ROUND(M320*100,0)),ROUND(M320,3)))),N("O21"))</f>
        <v/>
      </c>
      <c r="Q320" s="140" t="str">
        <f>IF(1=1,IF(M320="","",IF(AND(ISNUMBER(M320),M320&lt;1,N320="kg"),"g",IF(AND(ISNUMBER(M320),M320&lt;1,N320="L"),"cl",N320))),N("P21"))</f>
        <v/>
      </c>
      <c r="R320" s="161" t="str">
        <f>IF(1=1,IF(E320="","",IF(F320="","A CONTROLER",IF(NOT(ISNUMBER(F320)),"TEXTE",IF(OR(L320="",L320&lt;=0),"COMMANDE PRINCIPALE INCOMPLETE",IF(G320="","UNITE MANQUANTE",IF(COUNTIF(B384:B428,AE320)=0,"UNITE A CONTROLER","OK")))))),N("Q9"))</f>
        <v/>
      </c>
      <c r="S320" s="105"/>
      <c r="T320" s="141">
        <f t="shared" si="19"/>
        <v>0</v>
      </c>
      <c r="U320" s="133" t="str">
        <f>IF(1=1,IF(E320="","",U305),N("S21"))</f>
        <v/>
      </c>
      <c r="V320" s="133" t="str">
        <f>IF(1=1,IF(E320="","",V305),N("T21"))</f>
        <v/>
      </c>
      <c r="W320" s="135" t="str">
        <f>IF(1=1,IF(OR(U320="",V320="",NOT(ISNUMBER(U320)),NOT(ISNUMBER(V320)),U320=0),"",V320/U320),N("U21"))</f>
        <v/>
      </c>
      <c r="X320" s="136" t="str">
        <f>IF(1=1,IF(OR(W320="",NOT(ISNUMBER(F320))),"",F320*W320*IFERROR(INDEX(D384:D428,MATCH(AE320,B384:B428,0)),1)),N("V7"))</f>
        <v/>
      </c>
      <c r="Y320" s="137" t="str">
        <f>IF(1=1,IF(F320="","",IF(G320="","",IFERROR(INDEX(E384:E428,MATCH(AE320,B384:B428,0)),G320&amp;""))),N("W6"))</f>
        <v/>
      </c>
      <c r="Z320" s="142" t="str">
        <f>IF(1=1,IF(X320="","",IF(AND(ISNUMBER(X320),X320&lt;1,Y320="kg"),MAX(1,ROUND(X320*1000,0)),IF(AND(ISNUMBER(X320),X320&lt;1,Y320="L"),MAX(1,ROUND(X320*100,0)),ROUND(X320,3)))),N("X21"))</f>
        <v/>
      </c>
      <c r="AA320" s="143" t="str">
        <f>IF(1=1,IF(X320="","",IF(AND(ISNUMBER(X320),X320&lt;1,Y320="kg"),"g",IF(AND(ISNUMBER(X320),X320&lt;1,Y320="L"),"cl",Y320))),N("Y21"))</f>
        <v/>
      </c>
      <c r="AB320" s="123" t="str">
        <f>IF(1=1,IF(E320="","",IF(F320="","A CONTROLER",IF(NOT(ISNUMBER(F320)),"TEXTE",IF(OR(W320="",W320&lt;=0),"COMMANDE COUVERTS INCOMPLETE",IF(G320="","UNITE MANQUANTE",IF(COUNTIF(B384:B428,AE320)=0,"UNITE A CONTROLER","OK")))))),N("Z6"))</f>
        <v/>
      </c>
      <c r="AD320" s="144" t="str">
        <f>IF(1=1,IF(E320="","",AD305),N("AB21"))</f>
        <v/>
      </c>
      <c r="AE320" s="125" t="str">
        <f>IF(1=1,IF(G320="","",UPPER(TRIM(SUBSTITUTE(SUBSTITUTE(G320&amp;"",CHAR(160)," ")," "," ")))),N("AC21"))</f>
        <v/>
      </c>
      <c r="AG320" s="4" t="s">
        <v>39</v>
      </c>
    </row>
    <row r="321" spans="1:33" ht="15.75" x14ac:dyDescent="0.25">
      <c r="A321" s="126" t="str">
        <f>IF(1=1,IF(E321="","",A305),N("A22"))</f>
        <v/>
      </c>
      <c r="B321" s="127" t="str">
        <f>IF(1=1,IF(E321="","",B305),N("B22"))</f>
        <v/>
      </c>
      <c r="C321" s="127"/>
      <c r="D321" s="129" t="str">
        <f>IF(ISBLANK(E321),"",LARGE(D305:D320,1)+1)</f>
        <v/>
      </c>
      <c r="E321" s="130"/>
      <c r="F321" s="131"/>
      <c r="G321" s="170"/>
      <c r="H321" s="105"/>
      <c r="I321" s="132" t="str">
        <f>IF(1=1,IF(E321="","",I305),N("H22"))</f>
        <v/>
      </c>
      <c r="J321" s="133" t="str">
        <f>IF(1=1,IF(E321="","",J305),N("I22"))</f>
        <v/>
      </c>
      <c r="K321" s="134" t="str">
        <f>IF(1=1,IF(E321="","",K305),N("J22"))</f>
        <v/>
      </c>
      <c r="L321" s="135" t="str">
        <f>IF(1=1,IF(OR(J321="",O321="",NOT(ISNUMBER(J321)),NOT(ISNUMBER(O321)),J321=0),"",O321/J321),N("L22"))</f>
        <v/>
      </c>
      <c r="M321" s="136" t="str">
        <f>IF(1=1,IF(OR(L321="",NOT(ISNUMBER(F321))),"",F321*L321*IFERROR(INDEX(D384:D428,MATCH(AE321,B384:B428,0)),1)),N("M13"))</f>
        <v/>
      </c>
      <c r="N321" s="137" t="str">
        <f>IF(1=1,IF(F321="","",IF(G321="","",IFERROR(INDEX(E384:E428,MATCH(AE321,B384:B428,0)),G321&amp;""))),N("N6"))</f>
        <v/>
      </c>
      <c r="O321" s="138" t="str">
        <f>IF(1=1,IF(E321="","",O305),N("K22"))</f>
        <v/>
      </c>
      <c r="P321" s="139" t="str">
        <f>IF(1=1,IF(M321="","",IF(AND(ISNUMBER(M321),M321&lt;1,N321="kg"),MAX(1,ROUND(M321*1000,0)),IF(AND(ISNUMBER(M321),M321&lt;1,N321="L"),MAX(1,ROUND(M321*100,0)),ROUND(M321,3)))),N("O22"))</f>
        <v/>
      </c>
      <c r="Q321" s="140" t="str">
        <f>IF(1=1,IF(M321="","",IF(AND(ISNUMBER(M321),M321&lt;1,N321="kg"),"g",IF(AND(ISNUMBER(M321),M321&lt;1,N321="L"),"cl",N321))),N("P22"))</f>
        <v/>
      </c>
      <c r="R321" s="161" t="str">
        <f>IF(1=1,IF(E321="","",IF(F321="","A CONTROLER",IF(NOT(ISNUMBER(F321)),"TEXTE",IF(OR(L321="",L321&lt;=0),"COMMANDE PRINCIPALE INCOMPLETE",IF(G321="","UNITE MANQUANTE",IF(COUNTIF(B384:B428,AE321)=0,"UNITE A CONTROLER","OK")))))),N("Q9"))</f>
        <v/>
      </c>
      <c r="S321" s="105"/>
      <c r="T321" s="141">
        <f t="shared" si="19"/>
        <v>0</v>
      </c>
      <c r="U321" s="133" t="str">
        <f>IF(1=1,IF(E321="","",U305),N("S22"))</f>
        <v/>
      </c>
      <c r="V321" s="133" t="str">
        <f>IF(1=1,IF(E321="","",V305),N("T22"))</f>
        <v/>
      </c>
      <c r="W321" s="135" t="str">
        <f>IF(1=1,IF(OR(U321="",V321="",NOT(ISNUMBER(U321)),NOT(ISNUMBER(V321)),U321=0),"",V321/U321),N("U22"))</f>
        <v/>
      </c>
      <c r="X321" s="136" t="str">
        <f>IF(1=1,IF(OR(W321="",NOT(ISNUMBER(F321))),"",F321*W321*IFERROR(INDEX(D384:D428,MATCH(AE321,B384:B428,0)),1)),N("V7"))</f>
        <v/>
      </c>
      <c r="Y321" s="137" t="str">
        <f>IF(1=1,IF(F321="","",IF(G321="","",IFERROR(INDEX(E384:E428,MATCH(AE321,B384:B428,0)),G321&amp;""))),N("W6"))</f>
        <v/>
      </c>
      <c r="Z321" s="142" t="str">
        <f>IF(1=1,IF(X321="","",IF(AND(ISNUMBER(X321),X321&lt;1,Y321="kg"),MAX(1,ROUND(X321*1000,0)),IF(AND(ISNUMBER(X321),X321&lt;1,Y321="L"),MAX(1,ROUND(X321*100,0)),ROUND(X321,3)))),N("X22"))</f>
        <v/>
      </c>
      <c r="AA321" s="143" t="str">
        <f>IF(1=1,IF(X321="","",IF(AND(ISNUMBER(X321),X321&lt;1,Y321="kg"),"g",IF(AND(ISNUMBER(X321),X321&lt;1,Y321="L"),"cl",Y321))),N("Y22"))</f>
        <v/>
      </c>
      <c r="AB321" s="123" t="str">
        <f>IF(1=1,IF(E321="","",IF(F321="","A CONTROLER",IF(NOT(ISNUMBER(F321)),"TEXTE",IF(OR(W321="",W321&lt;=0),"COMMANDE COUVERTS INCOMPLETE",IF(G321="","UNITE MANQUANTE",IF(COUNTIF(B384:B428,AE321)=0,"UNITE A CONTROLER","OK")))))),N("Z6"))</f>
        <v/>
      </c>
      <c r="AD321" s="144" t="str">
        <f>IF(1=1,IF(E321="","",AD305),N("AB22"))</f>
        <v/>
      </c>
      <c r="AE321" s="125" t="str">
        <f>IF(1=1,IF(G321="","",UPPER(TRIM(SUBSTITUTE(SUBSTITUTE(G321&amp;"",CHAR(160)," ")," "," ")))),N("AC22"))</f>
        <v/>
      </c>
      <c r="AG321" s="4" t="s">
        <v>40</v>
      </c>
    </row>
    <row r="322" spans="1:33" ht="15.75" x14ac:dyDescent="0.25">
      <c r="A322" s="126" t="str">
        <f>IF(1=1,IF(E322="","",A305),N("A23"))</f>
        <v/>
      </c>
      <c r="B322" s="127" t="str">
        <f>IF(1=1,IF(E322="","",B305),N("B23"))</f>
        <v/>
      </c>
      <c r="C322" s="127"/>
      <c r="D322" s="129" t="str">
        <f>IF(ISBLANK(E322),"",LARGE(D305:D321,1)+1)</f>
        <v/>
      </c>
      <c r="E322" s="130"/>
      <c r="F322" s="131"/>
      <c r="G322" s="170"/>
      <c r="H322" s="105"/>
      <c r="I322" s="132" t="str">
        <f>IF(1=1,IF(E322="","",I305),N("H23"))</f>
        <v/>
      </c>
      <c r="J322" s="133" t="str">
        <f>IF(1=1,IF(E322="","",J305),N("I23"))</f>
        <v/>
      </c>
      <c r="K322" s="134" t="str">
        <f>IF(1=1,IF(E322="","",K305),N("J23"))</f>
        <v/>
      </c>
      <c r="L322" s="135" t="str">
        <f>IF(1=1,IF(OR(J322="",O322="",NOT(ISNUMBER(J322)),NOT(ISNUMBER(O322)),J322=0),"",O322/J322),N("L23"))</f>
        <v/>
      </c>
      <c r="M322" s="136" t="str">
        <f>IF(1=1,IF(OR(L322="",NOT(ISNUMBER(F322))),"",F322*L322*IFERROR(INDEX(D384:D428,MATCH(AE322,B384:B428,0)),1)),N("M13"))</f>
        <v/>
      </c>
      <c r="N322" s="137" t="str">
        <f>IF(1=1,IF(F322="","",IF(G322="","",IFERROR(INDEX(E384:E428,MATCH(AE322,B384:B428,0)),G322&amp;""))),N("N6"))</f>
        <v/>
      </c>
      <c r="O322" s="138" t="str">
        <f>IF(1=1,IF(E322="","",O305),N("K23"))</f>
        <v/>
      </c>
      <c r="P322" s="139" t="str">
        <f>IF(1=1,IF(M322="","",IF(AND(ISNUMBER(M322),M322&lt;1,N322="kg"),MAX(1,ROUND(M322*1000,0)),IF(AND(ISNUMBER(M322),M322&lt;1,N322="L"),MAX(1,ROUND(M322*100,0)),ROUND(M322,3)))),N("O23"))</f>
        <v/>
      </c>
      <c r="Q322" s="140" t="str">
        <f>IF(1=1,IF(M322="","",IF(AND(ISNUMBER(M322),M322&lt;1,N322="kg"),"g",IF(AND(ISNUMBER(M322),M322&lt;1,N322="L"),"cl",N322))),N("P23"))</f>
        <v/>
      </c>
      <c r="R322" s="161" t="str">
        <f>IF(1=1,IF(E322="","",IF(F322="","A CONTROLER",IF(NOT(ISNUMBER(F322)),"TEXTE",IF(OR(L322="",L322&lt;=0),"COMMANDE PRINCIPALE INCOMPLETE",IF(G322="","UNITE MANQUANTE",IF(COUNTIF(B384:B428,AE322)=0,"UNITE A CONTROLER","OK")))))),N("Q9"))</f>
        <v/>
      </c>
      <c r="S322" s="105"/>
      <c r="T322" s="141">
        <f t="shared" si="19"/>
        <v>0</v>
      </c>
      <c r="U322" s="133" t="str">
        <f>IF(1=1,IF(E322="","",U305),N("S23"))</f>
        <v/>
      </c>
      <c r="V322" s="133" t="str">
        <f>IF(1=1,IF(E322="","",V305),N("T23"))</f>
        <v/>
      </c>
      <c r="W322" s="135" t="str">
        <f>IF(1=1,IF(OR(U322="",V322="",NOT(ISNUMBER(U322)),NOT(ISNUMBER(V322)),U322=0),"",V322/U322),N("U23"))</f>
        <v/>
      </c>
      <c r="X322" s="136" t="str">
        <f>IF(1=1,IF(OR(W322="",NOT(ISNUMBER(F322))),"",F322*W322*IFERROR(INDEX(D384:D428,MATCH(AE322,B384:B428,0)),1)),N("V7"))</f>
        <v/>
      </c>
      <c r="Y322" s="137" t="str">
        <f>IF(1=1,IF(F322="","",IF(G322="","",IFERROR(INDEX(E384:E428,MATCH(AE322,B384:B428,0)),G322&amp;""))),N("W6"))</f>
        <v/>
      </c>
      <c r="Z322" s="142" t="str">
        <f>IF(1=1,IF(X322="","",IF(AND(ISNUMBER(X322),X322&lt;1,Y322="kg"),MAX(1,ROUND(X322*1000,0)),IF(AND(ISNUMBER(X322),X322&lt;1,Y322="L"),MAX(1,ROUND(X322*100,0)),ROUND(X322,3)))),N("X23"))</f>
        <v/>
      </c>
      <c r="AA322" s="143" t="str">
        <f>IF(1=1,IF(X322="","",IF(AND(ISNUMBER(X322),X322&lt;1,Y322="kg"),"g",IF(AND(ISNUMBER(X322),X322&lt;1,Y322="L"),"cl",Y322))),N("Y23"))</f>
        <v/>
      </c>
      <c r="AB322" s="123" t="str">
        <f>IF(1=1,IF(E322="","",IF(F322="","A CONTROLER",IF(NOT(ISNUMBER(F322)),"TEXTE",IF(OR(W322="",W322&lt;=0),"COMMANDE COUVERTS INCOMPLETE",IF(G322="","UNITE MANQUANTE",IF(COUNTIF(B384:B428,AE322)=0,"UNITE A CONTROLER","OK")))))),N("Z6"))</f>
        <v/>
      </c>
      <c r="AD322" s="144" t="str">
        <f>IF(1=1,IF(E322="","",AD305),N("AB23"))</f>
        <v/>
      </c>
      <c r="AE322" s="125" t="str">
        <f>IF(1=1,IF(G322="","",UPPER(TRIM(SUBSTITUTE(SUBSTITUTE(G322&amp;"",CHAR(160)," ")," "," ")))),N("AC23"))</f>
        <v/>
      </c>
      <c r="AG322" s="4" t="s">
        <v>41</v>
      </c>
    </row>
    <row r="323" spans="1:33" ht="15.75" x14ac:dyDescent="0.25">
      <c r="A323" s="126" t="str">
        <f>IF(1=1,IF(E323="","",A305),N("A24"))</f>
        <v/>
      </c>
      <c r="B323" s="127" t="str">
        <f>IF(1=1,IF(E323="","",B305),N("B24"))</f>
        <v/>
      </c>
      <c r="C323" s="127"/>
      <c r="D323" s="129" t="str">
        <f>IF(ISBLANK(E323),"",LARGE(D305:D322,1)+1)</f>
        <v/>
      </c>
      <c r="E323" s="130"/>
      <c r="F323" s="131"/>
      <c r="G323" s="170"/>
      <c r="H323" s="105"/>
      <c r="I323" s="132" t="str">
        <f>IF(1=1,IF(E323="","",I305),N("H24"))</f>
        <v/>
      </c>
      <c r="J323" s="133" t="str">
        <f>IF(1=1,IF(E323="","",J305),N("I24"))</f>
        <v/>
      </c>
      <c r="K323" s="134" t="str">
        <f>IF(1=1,IF(E323="","",K305),N("J24"))</f>
        <v/>
      </c>
      <c r="L323" s="135" t="str">
        <f>IF(1=1,IF(OR(J323="",O323="",NOT(ISNUMBER(J323)),NOT(ISNUMBER(O323)),J323=0),"",O323/J323),N("L24"))</f>
        <v/>
      </c>
      <c r="M323" s="136" t="str">
        <f>IF(1=1,IF(OR(L323="",NOT(ISNUMBER(F323))),"",F323*L323*IFERROR(INDEX(D384:D428,MATCH(AE323,B384:B428,0)),1)),N("M13"))</f>
        <v/>
      </c>
      <c r="N323" s="137" t="str">
        <f>IF(1=1,IF(F323="","",IF(G323="","",IFERROR(INDEX(E384:E428,MATCH(AE323,B384:B428,0)),G323&amp;""))),N("N6"))</f>
        <v/>
      </c>
      <c r="O323" s="138" t="str">
        <f>IF(1=1,IF(E323="","",O305),N("K24"))</f>
        <v/>
      </c>
      <c r="P323" s="139" t="str">
        <f>IF(1=1,IF(M323="","",IF(AND(ISNUMBER(M323),M323&lt;1,N323="kg"),MAX(1,ROUND(M323*1000,0)),IF(AND(ISNUMBER(M323),M323&lt;1,N323="L"),MAX(1,ROUND(M323*100,0)),ROUND(M323,3)))),N("O24"))</f>
        <v/>
      </c>
      <c r="Q323" s="140" t="str">
        <f>IF(1=1,IF(M323="","",IF(AND(ISNUMBER(M323),M323&lt;1,N323="kg"),"g",IF(AND(ISNUMBER(M323),M323&lt;1,N323="L"),"cl",N323))),N("P24"))</f>
        <v/>
      </c>
      <c r="R323" s="161" t="str">
        <f>IF(1=1,IF(E323="","",IF(F323="","A CONTROLER",IF(NOT(ISNUMBER(F323)),"TEXTE",IF(OR(L323="",L323&lt;=0),"COMMANDE PRINCIPALE INCOMPLETE",IF(G323="","UNITE MANQUANTE",IF(COUNTIF(B384:B428,AE323)=0,"UNITE A CONTROLER","OK")))))),N("Q9"))</f>
        <v/>
      </c>
      <c r="S323" s="105"/>
      <c r="T323" s="141">
        <f t="shared" si="19"/>
        <v>0</v>
      </c>
      <c r="U323" s="133" t="str">
        <f>IF(1=1,IF(E323="","",U305),N("S24"))</f>
        <v/>
      </c>
      <c r="V323" s="133" t="str">
        <f>IF(1=1,IF(E323="","",V305),N("T24"))</f>
        <v/>
      </c>
      <c r="W323" s="135" t="str">
        <f>IF(1=1,IF(OR(U323="",V323="",NOT(ISNUMBER(U323)),NOT(ISNUMBER(V323)),U323=0),"",V323/U323),N("U24"))</f>
        <v/>
      </c>
      <c r="X323" s="136" t="str">
        <f>IF(1=1,IF(OR(W323="",NOT(ISNUMBER(F323))),"",F323*W323*IFERROR(INDEX(D384:D428,MATCH(AE323,B384:B428,0)),1)),N("V7"))</f>
        <v/>
      </c>
      <c r="Y323" s="137" t="str">
        <f>IF(1=1,IF(F323="","",IF(G323="","",IFERROR(INDEX(E384:E428,MATCH(AE323,B384:B428,0)),G323&amp;""))),N("W6"))</f>
        <v/>
      </c>
      <c r="Z323" s="142" t="str">
        <f>IF(1=1,IF(X323="","",IF(AND(ISNUMBER(X323),X323&lt;1,Y323="kg"),MAX(1,ROUND(X323*1000,0)),IF(AND(ISNUMBER(X323),X323&lt;1,Y323="L"),MAX(1,ROUND(X323*100,0)),ROUND(X323,3)))),N("X24"))</f>
        <v/>
      </c>
      <c r="AA323" s="143" t="str">
        <f>IF(1=1,IF(X323="","",IF(AND(ISNUMBER(X323),X323&lt;1,Y323="kg"),"g",IF(AND(ISNUMBER(X323),X323&lt;1,Y323="L"),"cl",Y323))),N("Y24"))</f>
        <v/>
      </c>
      <c r="AB323" s="123" t="str">
        <f>IF(1=1,IF(E323="","",IF(F323="","A CONTROLER",IF(NOT(ISNUMBER(F323)),"TEXTE",IF(OR(W323="",W323&lt;=0),"COMMANDE COUVERTS INCOMPLETE",IF(G323="","UNITE MANQUANTE",IF(COUNTIF(B384:B428,AE323)=0,"UNITE A CONTROLER","OK")))))),N("Z6"))</f>
        <v/>
      </c>
      <c r="AD323" s="144" t="str">
        <f>IF(1=1,IF(E323="","",AD305),N("AB24"))</f>
        <v/>
      </c>
      <c r="AE323" s="125" t="str">
        <f>IF(1=1,IF(G323="","",UPPER(TRIM(SUBSTITUTE(SUBSTITUTE(G323&amp;"",CHAR(160)," ")," "," ")))),N("AC24"))</f>
        <v/>
      </c>
      <c r="AG323" s="5" t="s">
        <v>42</v>
      </c>
    </row>
    <row r="324" spans="1:33" ht="15.75" x14ac:dyDescent="0.25">
      <c r="A324" s="126" t="str">
        <f>IF(1=1,IF(E324="","",A305),N("A25"))</f>
        <v/>
      </c>
      <c r="B324" s="127" t="str">
        <f>IF(1=1,IF(E324="","",B305),N("B25"))</f>
        <v/>
      </c>
      <c r="C324" s="127"/>
      <c r="D324" s="129" t="str">
        <f>IF(ISBLANK(E324),"",LARGE(D305:D323,1)+1)</f>
        <v/>
      </c>
      <c r="E324" s="130"/>
      <c r="F324" s="131"/>
      <c r="G324" s="170"/>
      <c r="H324" s="105"/>
      <c r="I324" s="132" t="str">
        <f>IF(1=1,IF(E324="","",I305),N("H25"))</f>
        <v/>
      </c>
      <c r="J324" s="133" t="str">
        <f>IF(1=1,IF(E324="","",J305),N("I25"))</f>
        <v/>
      </c>
      <c r="K324" s="134" t="str">
        <f>IF(1=1,IF(E324="","",K305),N("J25"))</f>
        <v/>
      </c>
      <c r="L324" s="135" t="str">
        <f>IF(1=1,IF(OR(J324="",O324="",NOT(ISNUMBER(J324)),NOT(ISNUMBER(O324)),J324=0),"",O324/J324),N("L25"))</f>
        <v/>
      </c>
      <c r="M324" s="136" t="str">
        <f>IF(1=1,IF(OR(L324="",NOT(ISNUMBER(F324))),"",F324*L324*IFERROR(INDEX(D384:D428,MATCH(AE324,B384:B428,0)),1)),N("M13"))</f>
        <v/>
      </c>
      <c r="N324" s="137" t="str">
        <f>IF(1=1,IF(F324="","",IF(G324="","",IFERROR(INDEX(E384:E428,MATCH(AE324,B384:B428,0)),G324&amp;""))),N("N6"))</f>
        <v/>
      </c>
      <c r="O324" s="138" t="str">
        <f>IF(1=1,IF(E324="","",O305),N("K25"))</f>
        <v/>
      </c>
      <c r="P324" s="139" t="str">
        <f>IF(1=1,IF(M324="","",IF(AND(ISNUMBER(M324),M324&lt;1,N324="kg"),MAX(1,ROUND(M324*1000,0)),IF(AND(ISNUMBER(M324),M324&lt;1,N324="L"),MAX(1,ROUND(M324*100,0)),ROUND(M324,3)))),N("O25"))</f>
        <v/>
      </c>
      <c r="Q324" s="140" t="str">
        <f>IF(1=1,IF(M324="","",IF(AND(ISNUMBER(M324),M324&lt;1,N324="kg"),"g",IF(AND(ISNUMBER(M324),M324&lt;1,N324="L"),"cl",N324))),N("P25"))</f>
        <v/>
      </c>
      <c r="R324" s="161" t="str">
        <f>IF(1=1,IF(E324="","",IF(F324="","A CONTROLER",IF(NOT(ISNUMBER(F324)),"TEXTE",IF(OR(L324="",L324&lt;=0),"COMMANDE PRINCIPALE INCOMPLETE",IF(G324="","UNITE MANQUANTE",IF(COUNTIF(B384:B428,AE324)=0,"UNITE A CONTROLER","OK")))))),N("Q9"))</f>
        <v/>
      </c>
      <c r="S324" s="105"/>
      <c r="T324" s="141">
        <f t="shared" si="19"/>
        <v>0</v>
      </c>
      <c r="U324" s="133" t="str">
        <f>IF(1=1,IF(E324="","",U305),N("S25"))</f>
        <v/>
      </c>
      <c r="V324" s="133" t="str">
        <f>IF(1=1,IF(E324="","",V305),N("T25"))</f>
        <v/>
      </c>
      <c r="W324" s="135" t="str">
        <f>IF(1=1,IF(OR(U324="",V324="",NOT(ISNUMBER(U324)),NOT(ISNUMBER(V324)),U324=0),"",V324/U324),N("U25"))</f>
        <v/>
      </c>
      <c r="X324" s="136" t="str">
        <f>IF(1=1,IF(OR(W324="",NOT(ISNUMBER(F324))),"",F324*W324*IFERROR(INDEX(D384:D428,MATCH(AE324,B384:B428,0)),1)),N("V7"))</f>
        <v/>
      </c>
      <c r="Y324" s="137" t="str">
        <f>IF(1=1,IF(F324="","",IF(G324="","",IFERROR(INDEX(E384:E428,MATCH(AE324,B384:B428,0)),G324&amp;""))),N("W6"))</f>
        <v/>
      </c>
      <c r="Z324" s="142" t="str">
        <f>IF(1=1,IF(X324="","",IF(AND(ISNUMBER(X324),X324&lt;1,Y324="kg"),MAX(1,ROUND(X324*1000,0)),IF(AND(ISNUMBER(X324),X324&lt;1,Y324="L"),MAX(1,ROUND(X324*100,0)),ROUND(X324,3)))),N("X25"))</f>
        <v/>
      </c>
      <c r="AA324" s="143" t="str">
        <f>IF(1=1,IF(X324="","",IF(AND(ISNUMBER(X324),X324&lt;1,Y324="kg"),"g",IF(AND(ISNUMBER(X324),X324&lt;1,Y324="L"),"cl",Y324))),N("Y25"))</f>
        <v/>
      </c>
      <c r="AB324" s="123" t="str">
        <f>IF(1=1,IF(E324="","",IF(F324="","A CONTROLER",IF(NOT(ISNUMBER(F324)),"TEXTE",IF(OR(W324="",W324&lt;=0),"COMMANDE COUVERTS INCOMPLETE",IF(G324="","UNITE MANQUANTE",IF(COUNTIF(B384:B428,AE324)=0,"UNITE A CONTROLER","OK")))))),N("Z6"))</f>
        <v/>
      </c>
      <c r="AD324" s="144" t="str">
        <f>IF(1=1,IF(E324="","",AD305),N("AB25"))</f>
        <v/>
      </c>
      <c r="AE324" s="125" t="str">
        <f>IF(1=1,IF(G324="","",UPPER(TRIM(SUBSTITUTE(SUBSTITUTE(G324&amp;"",CHAR(160)," ")," "," ")))),N("AC25"))</f>
        <v/>
      </c>
      <c r="AG324" s="5" t="s">
        <v>43</v>
      </c>
    </row>
    <row r="325" spans="1:33" ht="15.75" x14ac:dyDescent="0.25">
      <c r="A325" s="126" t="str">
        <f>IF(1=1,IF(E325="","",A305),N("A26"))</f>
        <v/>
      </c>
      <c r="B325" s="127" t="str">
        <f>IF(1=1,IF(E325="","",B305),N("B26"))</f>
        <v/>
      </c>
      <c r="C325" s="127"/>
      <c r="D325" s="129" t="str">
        <f>IF(ISBLANK(E325),"",LARGE(D305:D324,1)+1)</f>
        <v/>
      </c>
      <c r="E325" s="130"/>
      <c r="F325" s="131"/>
      <c r="G325" s="170"/>
      <c r="H325" s="105"/>
      <c r="I325" s="132" t="str">
        <f>IF(1=1,IF(E325="","",I305),N("H26"))</f>
        <v/>
      </c>
      <c r="J325" s="133" t="str">
        <f>IF(1=1,IF(E325="","",J305),N("I26"))</f>
        <v/>
      </c>
      <c r="K325" s="134" t="str">
        <f>IF(1=1,IF(E325="","",K305),N("J26"))</f>
        <v/>
      </c>
      <c r="L325" s="135" t="str">
        <f>IF(1=1,IF(OR(J325="",O325="",NOT(ISNUMBER(J325)),NOT(ISNUMBER(O325)),J325=0),"",O325/J325),N("L26"))</f>
        <v/>
      </c>
      <c r="M325" s="136" t="str">
        <f>IF(1=1,IF(OR(L325="",NOT(ISNUMBER(F325))),"",F325*L325*IFERROR(INDEX(D384:D428,MATCH(AE325,B384:B428,0)),1)),N("M13"))</f>
        <v/>
      </c>
      <c r="N325" s="137" t="str">
        <f>IF(1=1,IF(F325="","",IF(G325="","",IFERROR(INDEX(E384:E428,MATCH(AE325,B384:B428,0)),G325&amp;""))),N("N6"))</f>
        <v/>
      </c>
      <c r="O325" s="138" t="str">
        <f>IF(1=1,IF(E325="","",O305),N("K26"))</f>
        <v/>
      </c>
      <c r="P325" s="139" t="str">
        <f>IF(1=1,IF(M325="","",IF(AND(ISNUMBER(M325),M325&lt;1,N325="kg"),MAX(1,ROUND(M325*1000,0)),IF(AND(ISNUMBER(M325),M325&lt;1,N325="L"),MAX(1,ROUND(M325*100,0)),ROUND(M325,3)))),N("O26"))</f>
        <v/>
      </c>
      <c r="Q325" s="140" t="str">
        <f>IF(1=1,IF(M325="","",IF(AND(ISNUMBER(M325),M325&lt;1,N325="kg"),"g",IF(AND(ISNUMBER(M325),M325&lt;1,N325="L"),"cl",N325))),N("P26"))</f>
        <v/>
      </c>
      <c r="R325" s="161" t="str">
        <f>IF(1=1,IF(E325="","",IF(F325="","A CONTROLER",IF(NOT(ISNUMBER(F325)),"TEXTE",IF(OR(L325="",L325&lt;=0),"COMMANDE PRINCIPALE INCOMPLETE",IF(G325="","UNITE MANQUANTE",IF(COUNTIF(B384:B428,AE325)=0,"UNITE A CONTROLER","OK")))))),N("Q9"))</f>
        <v/>
      </c>
      <c r="S325" s="105"/>
      <c r="T325" s="141">
        <f t="shared" si="19"/>
        <v>0</v>
      </c>
      <c r="U325" s="133" t="str">
        <f>IF(1=1,IF(E325="","",U305),N("S26"))</f>
        <v/>
      </c>
      <c r="V325" s="133" t="str">
        <f>IF(1=1,IF(E325="","",V305),N("T26"))</f>
        <v/>
      </c>
      <c r="W325" s="135" t="str">
        <f>IF(1=1,IF(OR(U325="",V325="",NOT(ISNUMBER(U325)),NOT(ISNUMBER(V325)),U325=0),"",V325/U325),N("U26"))</f>
        <v/>
      </c>
      <c r="X325" s="136" t="str">
        <f>IF(1=1,IF(OR(W325="",NOT(ISNUMBER(F325))),"",F325*W325*IFERROR(INDEX(D384:D428,MATCH(AE325,B384:B428,0)),1)),N("V7"))</f>
        <v/>
      </c>
      <c r="Y325" s="137" t="str">
        <f>IF(1=1,IF(F325="","",IF(G325="","",IFERROR(INDEX(E384:E428,MATCH(AE325,B384:B428,0)),G325&amp;""))),N("W6"))</f>
        <v/>
      </c>
      <c r="Z325" s="142" t="str">
        <f>IF(1=1,IF(X325="","",IF(AND(ISNUMBER(X325),X325&lt;1,Y325="kg"),MAX(1,ROUND(X325*1000,0)),IF(AND(ISNUMBER(X325),X325&lt;1,Y325="L"),MAX(1,ROUND(X325*100,0)),ROUND(X325,3)))),N("X26"))</f>
        <v/>
      </c>
      <c r="AA325" s="143" t="str">
        <f>IF(1=1,IF(X325="","",IF(AND(ISNUMBER(X325),X325&lt;1,Y325="kg"),"g",IF(AND(ISNUMBER(X325),X325&lt;1,Y325="L"),"cl",Y325))),N("Y26"))</f>
        <v/>
      </c>
      <c r="AB325" s="123" t="str">
        <f>IF(1=1,IF(E325="","",IF(F325="","A CONTROLER",IF(NOT(ISNUMBER(F325)),"TEXTE",IF(OR(W325="",W325&lt;=0),"COMMANDE COUVERTS INCOMPLETE",IF(G325="","UNITE MANQUANTE",IF(COUNTIF(B384:B428,AE325)=0,"UNITE A CONTROLER","OK")))))),N("Z6"))</f>
        <v/>
      </c>
      <c r="AD325" s="144" t="str">
        <f>IF(1=1,IF(E325="","",AD305),N("AB26"))</f>
        <v/>
      </c>
      <c r="AE325" s="125" t="str">
        <f>IF(1=1,IF(G325="","",UPPER(TRIM(SUBSTITUTE(SUBSTITUTE(G325&amp;"",CHAR(160)," ")," "," ")))),N("AC26"))</f>
        <v/>
      </c>
      <c r="AG325" s="5" t="s">
        <v>44</v>
      </c>
    </row>
    <row r="326" spans="1:33" ht="15.75" x14ac:dyDescent="0.25">
      <c r="A326" s="126" t="str">
        <f>IF(1=1,IF(E326="","",A305),N("A27"))</f>
        <v/>
      </c>
      <c r="B326" s="127" t="str">
        <f>IF(1=1,IF(E326="","",B305),N("B27"))</f>
        <v/>
      </c>
      <c r="C326" s="127"/>
      <c r="D326" s="129" t="str">
        <f>IF(ISBLANK(E326),"",LARGE(D305:D325,1)+1)</f>
        <v/>
      </c>
      <c r="E326" s="130"/>
      <c r="F326" s="131"/>
      <c r="G326" s="170"/>
      <c r="H326" s="105"/>
      <c r="I326" s="132" t="str">
        <f>IF(1=1,IF(E326="","",I305),N("H27"))</f>
        <v/>
      </c>
      <c r="J326" s="133" t="str">
        <f>IF(1=1,IF(E326="","",J305),N("I27"))</f>
        <v/>
      </c>
      <c r="K326" s="134" t="str">
        <f>IF(1=1,IF(E326="","",K305),N("J27"))</f>
        <v/>
      </c>
      <c r="L326" s="135" t="str">
        <f>IF(1=1,IF(OR(J326="",O326="",NOT(ISNUMBER(J326)),NOT(ISNUMBER(O326)),J326=0),"",O326/J326),N("L27"))</f>
        <v/>
      </c>
      <c r="M326" s="136" t="str">
        <f>IF(1=1,IF(OR(L326="",NOT(ISNUMBER(F326))),"",F326*L326*IFERROR(INDEX(D384:D428,MATCH(AE326,B384:B428,0)),1)),N("M13"))</f>
        <v/>
      </c>
      <c r="N326" s="137" t="str">
        <f>IF(1=1,IF(F326="","",IF(G326="","",IFERROR(INDEX(E384:E428,MATCH(AE326,B384:B428,0)),G326&amp;""))),N("N6"))</f>
        <v/>
      </c>
      <c r="O326" s="138" t="str">
        <f>IF(1=1,IF(E326="","",O305),N("K27"))</f>
        <v/>
      </c>
      <c r="P326" s="139" t="str">
        <f>IF(1=1,IF(M326="","",IF(AND(ISNUMBER(M326),M326&lt;1,N326="kg"),MAX(1,ROUND(M326*1000,0)),IF(AND(ISNUMBER(M326),M326&lt;1,N326="L"),MAX(1,ROUND(M326*100,0)),ROUND(M326,3)))),N("O27"))</f>
        <v/>
      </c>
      <c r="Q326" s="140" t="str">
        <f>IF(1=1,IF(M326="","",IF(AND(ISNUMBER(M326),M326&lt;1,N326="kg"),"g",IF(AND(ISNUMBER(M326),M326&lt;1,N326="L"),"cl",N326))),N("P27"))</f>
        <v/>
      </c>
      <c r="R326" s="161" t="str">
        <f>IF(1=1,IF(E326="","",IF(F326="","A CONTROLER",IF(NOT(ISNUMBER(F326)),"TEXTE",IF(OR(L326="",L326&lt;=0),"COMMANDE PRINCIPALE INCOMPLETE",IF(G326="","UNITE MANQUANTE",IF(COUNTIF(B384:B428,AE326)=0,"UNITE A CONTROLER","OK")))))),N("Q9"))</f>
        <v/>
      </c>
      <c r="S326" s="105"/>
      <c r="T326" s="141">
        <f t="shared" si="19"/>
        <v>0</v>
      </c>
      <c r="U326" s="133" t="str">
        <f>IF(1=1,IF(E326="","",U305),N("S27"))</f>
        <v/>
      </c>
      <c r="V326" s="133" t="str">
        <f>IF(1=1,IF(E326="","",V305),N("T27"))</f>
        <v/>
      </c>
      <c r="W326" s="135" t="str">
        <f>IF(1=1,IF(OR(U326="",V326="",NOT(ISNUMBER(U326)),NOT(ISNUMBER(V326)),U326=0),"",V326/U326),N("U27"))</f>
        <v/>
      </c>
      <c r="X326" s="136" t="str">
        <f>IF(1=1,IF(OR(W326="",NOT(ISNUMBER(F326))),"",F326*W326*IFERROR(INDEX(D384:D428,MATCH(AE326,B384:B428,0)),1)),N("V7"))</f>
        <v/>
      </c>
      <c r="Y326" s="137" t="str">
        <f>IF(1=1,IF(F326="","",IF(G326="","",IFERROR(INDEX(E384:E428,MATCH(AE326,B384:B428,0)),G326&amp;""))),N("W6"))</f>
        <v/>
      </c>
      <c r="Z326" s="142" t="str">
        <f>IF(1=1,IF(X326="","",IF(AND(ISNUMBER(X326),X326&lt;1,Y326="kg"),MAX(1,ROUND(X326*1000,0)),IF(AND(ISNUMBER(X326),X326&lt;1,Y326="L"),MAX(1,ROUND(X326*100,0)),ROUND(X326,3)))),N("X27"))</f>
        <v/>
      </c>
      <c r="AA326" s="143" t="str">
        <f>IF(1=1,IF(X326="","",IF(AND(ISNUMBER(X326),X326&lt;1,Y326="kg"),"g",IF(AND(ISNUMBER(X326),X326&lt;1,Y326="L"),"cl",Y326))),N("Y27"))</f>
        <v/>
      </c>
      <c r="AB326" s="123" t="str">
        <f>IF(1=1,IF(E326="","",IF(F326="","A CONTROLER",IF(NOT(ISNUMBER(F326)),"TEXTE",IF(OR(W326="",W326&lt;=0),"COMMANDE COUVERTS INCOMPLETE",IF(G326="","UNITE MANQUANTE",IF(COUNTIF(B384:B428,AE326)=0,"UNITE A CONTROLER","OK")))))),N("Z6"))</f>
        <v/>
      </c>
      <c r="AD326" s="144" t="str">
        <f>IF(1=1,IF(E326="","",AD305),N("AB27"))</f>
        <v/>
      </c>
      <c r="AE326" s="125" t="str">
        <f>IF(1=1,IF(G326="","",UPPER(TRIM(SUBSTITUTE(SUBSTITUTE(G326&amp;"",CHAR(160)," ")," "," ")))),N("AC27"))</f>
        <v/>
      </c>
      <c r="AG326" s="5" t="s">
        <v>45</v>
      </c>
    </row>
    <row r="327" spans="1:33" ht="15.75" x14ac:dyDescent="0.25">
      <c r="A327" s="126" t="str">
        <f>IF(1=1,IF(E327="","",A305),N("A28"))</f>
        <v/>
      </c>
      <c r="B327" s="127" t="str">
        <f>IF(1=1,IF(E327="","",B305),N("B28"))</f>
        <v/>
      </c>
      <c r="C327" s="127"/>
      <c r="D327" s="129" t="str">
        <f>IF(ISBLANK(E327),"",LARGE(D305:D326,1)+1)</f>
        <v/>
      </c>
      <c r="E327" s="130"/>
      <c r="F327" s="131"/>
      <c r="G327" s="170"/>
      <c r="H327" s="105"/>
      <c r="I327" s="132" t="str">
        <f>IF(1=1,IF(E327="","",I305),N("H28"))</f>
        <v/>
      </c>
      <c r="J327" s="133" t="str">
        <f>IF(1=1,IF(E327="","",J305),N("I28"))</f>
        <v/>
      </c>
      <c r="K327" s="134" t="str">
        <f>IF(1=1,IF(E327="","",K305),N("J28"))</f>
        <v/>
      </c>
      <c r="L327" s="135" t="str">
        <f>IF(1=1,IF(OR(J327="",O327="",NOT(ISNUMBER(J327)),NOT(ISNUMBER(O327)),J327=0),"",O327/J327),N("L28"))</f>
        <v/>
      </c>
      <c r="M327" s="136" t="str">
        <f>IF(1=1,IF(OR(L327="",NOT(ISNUMBER(F327))),"",F327*L327*IFERROR(INDEX(D384:D428,MATCH(AE327,B384:B428,0)),1)),N("M13"))</f>
        <v/>
      </c>
      <c r="N327" s="137" t="str">
        <f>IF(1=1,IF(F327="","",IF(G327="","",IFERROR(INDEX(E384:E428,MATCH(AE327,B384:B428,0)),G327&amp;""))),N("N6"))</f>
        <v/>
      </c>
      <c r="O327" s="138" t="str">
        <f>IF(1=1,IF(E327="","",O305),N("K28"))</f>
        <v/>
      </c>
      <c r="P327" s="139" t="str">
        <f>IF(1=1,IF(M327="","",IF(AND(ISNUMBER(M327),M327&lt;1,N327="kg"),MAX(1,ROUND(M327*1000,0)),IF(AND(ISNUMBER(M327),M327&lt;1,N327="L"),MAX(1,ROUND(M327*100,0)),ROUND(M327,3)))),N("O28"))</f>
        <v/>
      </c>
      <c r="Q327" s="140" t="str">
        <f>IF(1=1,IF(M327="","",IF(AND(ISNUMBER(M327),M327&lt;1,N327="kg"),"g",IF(AND(ISNUMBER(M327),M327&lt;1,N327="L"),"cl",N327))),N("P28"))</f>
        <v/>
      </c>
      <c r="R327" s="161" t="str">
        <f>IF(1=1,IF(E327="","",IF(F327="","A CONTROLER",IF(NOT(ISNUMBER(F327)),"TEXTE",IF(OR(L327="",L327&lt;=0),"COMMANDE PRINCIPALE INCOMPLETE",IF(G327="","UNITE MANQUANTE",IF(COUNTIF(B384:B428,AE327)=0,"UNITE A CONTROLER","OK")))))),N("Q9"))</f>
        <v/>
      </c>
      <c r="S327" s="105"/>
      <c r="T327" s="141">
        <f t="shared" si="19"/>
        <v>0</v>
      </c>
      <c r="U327" s="133" t="str">
        <f>IF(1=1,IF(E327="","",U305),N("S28"))</f>
        <v/>
      </c>
      <c r="V327" s="133" t="str">
        <f>IF(1=1,IF(E327="","",V305),N("T28"))</f>
        <v/>
      </c>
      <c r="W327" s="135" t="str">
        <f>IF(1=1,IF(OR(U327="",V327="",NOT(ISNUMBER(U327)),NOT(ISNUMBER(V327)),U327=0),"",V327/U327),N("U28"))</f>
        <v/>
      </c>
      <c r="X327" s="136" t="str">
        <f>IF(1=1,IF(OR(W327="",NOT(ISNUMBER(F327))),"",F327*W327*IFERROR(INDEX(D384:D428,MATCH(AE327,B384:B428,0)),1)),N("V7"))</f>
        <v/>
      </c>
      <c r="Y327" s="137" t="str">
        <f>IF(1=1,IF(F327="","",IF(G327="","",IFERROR(INDEX(E384:E428,MATCH(AE327,B384:B428,0)),G327&amp;""))),N("W6"))</f>
        <v/>
      </c>
      <c r="Z327" s="142" t="str">
        <f>IF(1=1,IF(X327="","",IF(AND(ISNUMBER(X327),X327&lt;1,Y327="kg"),MAX(1,ROUND(X327*1000,0)),IF(AND(ISNUMBER(X327),X327&lt;1,Y327="L"),MAX(1,ROUND(X327*100,0)),ROUND(X327,3)))),N("X28"))</f>
        <v/>
      </c>
      <c r="AA327" s="143" t="str">
        <f>IF(1=1,IF(X327="","",IF(AND(ISNUMBER(X327),X327&lt;1,Y327="kg"),"g",IF(AND(ISNUMBER(X327),X327&lt;1,Y327="L"),"cl",Y327))),N("Y28"))</f>
        <v/>
      </c>
      <c r="AB327" s="123" t="str">
        <f>IF(1=1,IF(E327="","",IF(F327="","A CONTROLER",IF(NOT(ISNUMBER(F327)),"TEXTE",IF(OR(W327="",W327&lt;=0),"COMMANDE COUVERTS INCOMPLETE",IF(G327="","UNITE MANQUANTE",IF(COUNTIF(B384:B428,AE327)=0,"UNITE A CONTROLER","OK")))))),N("Z6"))</f>
        <v/>
      </c>
      <c r="AD327" s="144" t="str">
        <f>IF(1=1,IF(E327="","",AD305),N("AB28"))</f>
        <v/>
      </c>
      <c r="AE327" s="125" t="str">
        <f>IF(1=1,IF(G327="","",UPPER(TRIM(SUBSTITUTE(SUBSTITUTE(G327&amp;"",CHAR(160)," ")," "," ")))),N("AC28"))</f>
        <v/>
      </c>
      <c r="AG327" s="5" t="s">
        <v>46</v>
      </c>
    </row>
    <row r="328" spans="1:33" ht="15.75" x14ac:dyDescent="0.25">
      <c r="A328" s="126" t="str">
        <f>IF(1=1,IF(E328="","",A305),N("A29"))</f>
        <v/>
      </c>
      <c r="B328" s="127" t="str">
        <f>IF(1=1,IF(E328="","",B305),N("B29"))</f>
        <v/>
      </c>
      <c r="C328" s="127"/>
      <c r="D328" s="129" t="str">
        <f>IF(ISBLANK(E328),"",LARGE(D305:D327,1)+1)</f>
        <v/>
      </c>
      <c r="E328" s="130"/>
      <c r="F328" s="131"/>
      <c r="G328" s="170"/>
      <c r="H328" s="105"/>
      <c r="I328" s="132" t="str">
        <f>IF(1=1,IF(E328="","",I305),N("H29"))</f>
        <v/>
      </c>
      <c r="J328" s="133" t="str">
        <f>IF(1=1,IF(E328="","",J305),N("I29"))</f>
        <v/>
      </c>
      <c r="K328" s="134" t="str">
        <f>IF(1=1,IF(E328="","",K305),N("J29"))</f>
        <v/>
      </c>
      <c r="L328" s="135" t="str">
        <f>IF(1=1,IF(OR(J328="",O328="",NOT(ISNUMBER(J328)),NOT(ISNUMBER(O328)),J328=0),"",O328/J328),N("L29"))</f>
        <v/>
      </c>
      <c r="M328" s="136" t="str">
        <f>IF(1=1,IF(OR(L328="",NOT(ISNUMBER(F328))),"",F328*L328*IFERROR(INDEX(D384:D428,MATCH(AE328,B384:B428,0)),1)),N("M13"))</f>
        <v/>
      </c>
      <c r="N328" s="137" t="str">
        <f>IF(1=1,IF(F328="","",IF(G328="","",IFERROR(INDEX(E384:E428,MATCH(AE328,B384:B428,0)),G328&amp;""))),N("N6"))</f>
        <v/>
      </c>
      <c r="O328" s="138" t="str">
        <f>IF(1=1,IF(E328="","",O305),N("K29"))</f>
        <v/>
      </c>
      <c r="P328" s="139" t="str">
        <f>IF(1=1,IF(M328="","",IF(AND(ISNUMBER(M328),M328&lt;1,N328="kg"),MAX(1,ROUND(M328*1000,0)),IF(AND(ISNUMBER(M328),M328&lt;1,N328="L"),MAX(1,ROUND(M328*100,0)),ROUND(M328,3)))),N("O29"))</f>
        <v/>
      </c>
      <c r="Q328" s="140" t="str">
        <f>IF(1=1,IF(M328="","",IF(AND(ISNUMBER(M328),M328&lt;1,N328="kg"),"g",IF(AND(ISNUMBER(M328),M328&lt;1,N328="L"),"cl",N328))),N("P29"))</f>
        <v/>
      </c>
      <c r="R328" s="161" t="str">
        <f>IF(1=1,IF(E328="","",IF(F328="","A CONTROLER",IF(NOT(ISNUMBER(F328)),"TEXTE",IF(OR(L328="",L328&lt;=0),"COMMANDE PRINCIPALE INCOMPLETE",IF(G328="","UNITE MANQUANTE",IF(COUNTIF(B384:B428,AE328)=0,"UNITE A CONTROLER","OK")))))),N("Q9"))</f>
        <v/>
      </c>
      <c r="S328" s="105"/>
      <c r="T328" s="141">
        <f t="shared" si="19"/>
        <v>0</v>
      </c>
      <c r="U328" s="133" t="str">
        <f>IF(1=1,IF(E328="","",U305),N("S29"))</f>
        <v/>
      </c>
      <c r="V328" s="133" t="str">
        <f>IF(1=1,IF(E328="","",V305),N("T29"))</f>
        <v/>
      </c>
      <c r="W328" s="135" t="str">
        <f>IF(1=1,IF(OR(U328="",V328="",NOT(ISNUMBER(U328)),NOT(ISNUMBER(V328)),U328=0),"",V328/U328),N("U29"))</f>
        <v/>
      </c>
      <c r="X328" s="136" t="str">
        <f>IF(1=1,IF(OR(W328="",NOT(ISNUMBER(F328))),"",F328*W328*IFERROR(INDEX(D384:D428,MATCH(AE328,B384:B428,0)),1)),N("V7"))</f>
        <v/>
      </c>
      <c r="Y328" s="137" t="str">
        <f>IF(1=1,IF(F328="","",IF(G328="","",IFERROR(INDEX(E384:E428,MATCH(AE328,B384:B428,0)),G328&amp;""))),N("W6"))</f>
        <v/>
      </c>
      <c r="Z328" s="142" t="str">
        <f>IF(1=1,IF(X328="","",IF(AND(ISNUMBER(X328),X328&lt;1,Y328="kg"),MAX(1,ROUND(X328*1000,0)),IF(AND(ISNUMBER(X328),X328&lt;1,Y328="L"),MAX(1,ROUND(X328*100,0)),ROUND(X328,3)))),N("X29"))</f>
        <v/>
      </c>
      <c r="AA328" s="143" t="str">
        <f>IF(1=1,IF(X328="","",IF(AND(ISNUMBER(X328),X328&lt;1,Y328="kg"),"g",IF(AND(ISNUMBER(X328),X328&lt;1,Y328="L"),"cl",Y328))),N("Y29"))</f>
        <v/>
      </c>
      <c r="AB328" s="123" t="str">
        <f>IF(1=1,IF(E328="","",IF(F328="","A CONTROLER",IF(NOT(ISNUMBER(F328)),"TEXTE",IF(OR(W328="",W328&lt;=0),"COMMANDE COUVERTS INCOMPLETE",IF(G328="","UNITE MANQUANTE",IF(COUNTIF(B384:B428,AE328)=0,"UNITE A CONTROLER","OK")))))),N("Z6"))</f>
        <v/>
      </c>
      <c r="AD328" s="144" t="str">
        <f>IF(1=1,IF(E328="","",AD305),N("AB29"))</f>
        <v/>
      </c>
      <c r="AE328" s="125" t="str">
        <f>IF(1=1,IF(G328="","",UPPER(TRIM(SUBSTITUTE(SUBSTITUTE(G328&amp;"",CHAR(160)," ")," "," ")))),N("AC29"))</f>
        <v/>
      </c>
      <c r="AG328" s="5" t="s">
        <v>47</v>
      </c>
    </row>
    <row r="329" spans="1:33" ht="15.75" x14ac:dyDescent="0.25">
      <c r="A329" s="126" t="str">
        <f>IF(1=1,IF(E329="","",A305),N("A30"))</f>
        <v/>
      </c>
      <c r="B329" s="127" t="str">
        <f>IF(1=1,IF(E329="","",B305),N("B30"))</f>
        <v/>
      </c>
      <c r="C329" s="127"/>
      <c r="D329" s="129" t="str">
        <f>IF(ISBLANK(E329),"",LARGE(D305:D328,1)+1)</f>
        <v/>
      </c>
      <c r="E329" s="130"/>
      <c r="F329" s="131"/>
      <c r="G329" s="170"/>
      <c r="H329" s="105"/>
      <c r="I329" s="132" t="str">
        <f>IF(1=1,IF(E329="","",I305),N("H30"))</f>
        <v/>
      </c>
      <c r="J329" s="133" t="str">
        <f>IF(1=1,IF(E329="","",J305),N("I30"))</f>
        <v/>
      </c>
      <c r="K329" s="134" t="str">
        <f>IF(1=1,IF(E329="","",K305),N("J30"))</f>
        <v/>
      </c>
      <c r="L329" s="135" t="str">
        <f>IF(1=1,IF(OR(J329="",O329="",NOT(ISNUMBER(J329)),NOT(ISNUMBER(O329)),J329=0),"",O329/J329),N("L30"))</f>
        <v/>
      </c>
      <c r="M329" s="136" t="str">
        <f>IF(1=1,IF(OR(L329="",NOT(ISNUMBER(F329))),"",F329*L329*IFERROR(INDEX(D384:D428,MATCH(AE329,B384:B428,0)),1)),N("M13"))</f>
        <v/>
      </c>
      <c r="N329" s="137" t="str">
        <f>IF(1=1,IF(F329="","",IF(G329="","",IFERROR(INDEX(E384:E428,MATCH(AE329,B384:B428,0)),G329&amp;""))),N("N6"))</f>
        <v/>
      </c>
      <c r="O329" s="138" t="str">
        <f>IF(1=1,IF(E329="","",O305),N("K30"))</f>
        <v/>
      </c>
      <c r="P329" s="139" t="str">
        <f>IF(1=1,IF(M329="","",IF(AND(ISNUMBER(M329),M329&lt;1,N329="kg"),MAX(1,ROUND(M329*1000,0)),IF(AND(ISNUMBER(M329),M329&lt;1,N329="L"),MAX(1,ROUND(M329*100,0)),ROUND(M329,3)))),N("O30"))</f>
        <v/>
      </c>
      <c r="Q329" s="140" t="str">
        <f>IF(1=1,IF(M329="","",IF(AND(ISNUMBER(M329),M329&lt;1,N329="kg"),"g",IF(AND(ISNUMBER(M329),M329&lt;1,N329="L"),"cl",N329))),N("P30"))</f>
        <v/>
      </c>
      <c r="R329" s="161" t="str">
        <f>IF(1=1,IF(E329="","",IF(F329="","A CONTROLER",IF(NOT(ISNUMBER(F329)),"TEXTE",IF(OR(L329="",L329&lt;=0),"COMMANDE PRINCIPALE INCOMPLETE",IF(G329="","UNITE MANQUANTE",IF(COUNTIF(B384:B428,AE329)=0,"UNITE A CONTROLER","OK")))))),N("Q9"))</f>
        <v/>
      </c>
      <c r="S329" s="105"/>
      <c r="T329" s="141">
        <f t="shared" si="19"/>
        <v>0</v>
      </c>
      <c r="U329" s="133" t="str">
        <f>IF(1=1,IF(E329="","",U305),N("S30"))</f>
        <v/>
      </c>
      <c r="V329" s="133" t="str">
        <f>IF(1=1,IF(E329="","",V305),N("T30"))</f>
        <v/>
      </c>
      <c r="W329" s="135" t="str">
        <f>IF(1=1,IF(OR(U329="",V329="",NOT(ISNUMBER(U329)),NOT(ISNUMBER(V329)),U329=0),"",V329/U329),N("U30"))</f>
        <v/>
      </c>
      <c r="X329" s="136" t="str">
        <f>IF(1=1,IF(OR(W329="",NOT(ISNUMBER(F329))),"",F329*W329*IFERROR(INDEX(D384:D428,MATCH(AE329,B384:B428,0)),1)),N("V7"))</f>
        <v/>
      </c>
      <c r="Y329" s="137" t="str">
        <f>IF(1=1,IF(F329="","",IF(G329="","",IFERROR(INDEX(E384:E428,MATCH(AE329,B384:B428,0)),G329&amp;""))),N("W6"))</f>
        <v/>
      </c>
      <c r="Z329" s="142" t="str">
        <f>IF(1=1,IF(X329="","",IF(AND(ISNUMBER(X329),X329&lt;1,Y329="kg"),MAX(1,ROUND(X329*1000,0)),IF(AND(ISNUMBER(X329),X329&lt;1,Y329="L"),MAX(1,ROUND(X329*100,0)),ROUND(X329,3)))),N("X30"))</f>
        <v/>
      </c>
      <c r="AA329" s="143" t="str">
        <f>IF(1=1,IF(X329="","",IF(AND(ISNUMBER(X329),X329&lt;1,Y329="kg"),"g",IF(AND(ISNUMBER(X329),X329&lt;1,Y329="L"),"cl",Y329))),N("Y30"))</f>
        <v/>
      </c>
      <c r="AB329" s="123" t="str">
        <f>IF(1=1,IF(E329="","",IF(F329="","A CONTROLER",IF(NOT(ISNUMBER(F329)),"TEXTE",IF(OR(W329="",W329&lt;=0),"COMMANDE COUVERTS INCOMPLETE",IF(G329="","UNITE MANQUANTE",IF(COUNTIF(B384:B428,AE329)=0,"UNITE A CONTROLER","OK")))))),N("Z6"))</f>
        <v/>
      </c>
      <c r="AD329" s="144" t="str">
        <f>IF(1=1,IF(E329="","",AD305),N("AB30"))</f>
        <v/>
      </c>
      <c r="AE329" s="125" t="str">
        <f>IF(1=1,IF(G329="","",UPPER(TRIM(SUBSTITUTE(SUBSTITUTE(G329&amp;"",CHAR(160)," ")," "," ")))),N("AC30"))</f>
        <v/>
      </c>
      <c r="AG329" s="5" t="s">
        <v>48</v>
      </c>
    </row>
    <row r="330" spans="1:33" ht="15.75" x14ac:dyDescent="0.25">
      <c r="A330" s="126" t="str">
        <f>IF(1=1,IF(E330="","",A305),N("A31"))</f>
        <v/>
      </c>
      <c r="B330" s="127" t="str">
        <f>IF(1=1,IF(E330="","",B305),N("B31"))</f>
        <v/>
      </c>
      <c r="C330" s="127"/>
      <c r="D330" s="129" t="str">
        <f>IF(ISBLANK(E330),"",LARGE(D305:D329,1)+1)</f>
        <v/>
      </c>
      <c r="E330" s="130"/>
      <c r="F330" s="131"/>
      <c r="G330" s="170"/>
      <c r="H330" s="105"/>
      <c r="I330" s="132" t="str">
        <f>IF(1=1,IF(E330="","",I305),N("H31"))</f>
        <v/>
      </c>
      <c r="J330" s="133" t="str">
        <f>IF(1=1,IF(E330="","",J305),N("I31"))</f>
        <v/>
      </c>
      <c r="K330" s="134" t="str">
        <f>IF(1=1,IF(E330="","",K305),N("J31"))</f>
        <v/>
      </c>
      <c r="L330" s="135" t="str">
        <f>IF(1=1,IF(OR(J330="",O330="",NOT(ISNUMBER(J330)),NOT(ISNUMBER(O330)),J330=0),"",O330/J330),N("L31"))</f>
        <v/>
      </c>
      <c r="M330" s="136" t="str">
        <f>IF(1=1,IF(OR(L330="",NOT(ISNUMBER(F330))),"",F330*L330*IFERROR(INDEX(D384:D428,MATCH(AE330,B384:B428,0)),1)),N("M13"))</f>
        <v/>
      </c>
      <c r="N330" s="137" t="str">
        <f>IF(1=1,IF(F330="","",IF(G330="","",IFERROR(INDEX(E384:E428,MATCH(AE330,B384:B428,0)),G330&amp;""))),N("N6"))</f>
        <v/>
      </c>
      <c r="O330" s="138" t="str">
        <f>IF(1=1,IF(E330="","",O305),N("K31"))</f>
        <v/>
      </c>
      <c r="P330" s="139" t="str">
        <f>IF(1=1,IF(M330="","",IF(AND(ISNUMBER(M330),M330&lt;1,N330="kg"),MAX(1,ROUND(M330*1000,0)),IF(AND(ISNUMBER(M330),M330&lt;1,N330="L"),MAX(1,ROUND(M330*100,0)),ROUND(M330,3)))),N("O31"))</f>
        <v/>
      </c>
      <c r="Q330" s="140" t="str">
        <f>IF(1=1,IF(M330="","",IF(AND(ISNUMBER(M330),M330&lt;1,N330="kg"),"g",IF(AND(ISNUMBER(M330),M330&lt;1,N330="L"),"cl",N330))),N("P31"))</f>
        <v/>
      </c>
      <c r="R330" s="161" t="str">
        <f>IF(1=1,IF(E330="","",IF(F330="","A CONTROLER",IF(NOT(ISNUMBER(F330)),"TEXTE",IF(OR(L330="",L330&lt;=0),"COMMANDE PRINCIPALE INCOMPLETE",IF(G330="","UNITE MANQUANTE",IF(COUNTIF(B384:B428,AE330)=0,"UNITE A CONTROLER","OK")))))),N("Q9"))</f>
        <v/>
      </c>
      <c r="S330" s="105"/>
      <c r="T330" s="141">
        <f t="shared" si="19"/>
        <v>0</v>
      </c>
      <c r="U330" s="133" t="str">
        <f>IF(1=1,IF(E330="","",U305),N("S31"))</f>
        <v/>
      </c>
      <c r="V330" s="133" t="str">
        <f>IF(1=1,IF(E330="","",V305),N("T31"))</f>
        <v/>
      </c>
      <c r="W330" s="135" t="str">
        <f>IF(1=1,IF(OR(U330="",V330="",NOT(ISNUMBER(U330)),NOT(ISNUMBER(V330)),U330=0),"",V330/U330),N("U31"))</f>
        <v/>
      </c>
      <c r="X330" s="136" t="str">
        <f>IF(1=1,IF(OR(W330="",NOT(ISNUMBER(F330))),"",F330*W330*IFERROR(INDEX(D384:D428,MATCH(AE330,B384:B428,0)),1)),N("V7"))</f>
        <v/>
      </c>
      <c r="Y330" s="137" t="str">
        <f>IF(1=1,IF(F330="","",IF(G330="","",IFERROR(INDEX(E384:E428,MATCH(AE330,B384:B428,0)),G330&amp;""))),N("W6"))</f>
        <v/>
      </c>
      <c r="Z330" s="142" t="str">
        <f>IF(1=1,IF(X330="","",IF(AND(ISNUMBER(X330),X330&lt;1,Y330="kg"),MAX(1,ROUND(X330*1000,0)),IF(AND(ISNUMBER(X330),X330&lt;1,Y330="L"),MAX(1,ROUND(X330*100,0)),ROUND(X330,3)))),N("X31"))</f>
        <v/>
      </c>
      <c r="AA330" s="143" t="str">
        <f>IF(1=1,IF(X330="","",IF(AND(ISNUMBER(X330),X330&lt;1,Y330="kg"),"g",IF(AND(ISNUMBER(X330),X330&lt;1,Y330="L"),"cl",Y330))),N("Y31"))</f>
        <v/>
      </c>
      <c r="AB330" s="123" t="str">
        <f>IF(1=1,IF(E330="","",IF(F330="","A CONTROLER",IF(NOT(ISNUMBER(F330)),"TEXTE",IF(OR(W330="",W330&lt;=0),"COMMANDE COUVERTS INCOMPLETE",IF(G330="","UNITE MANQUANTE",IF(COUNTIF(B384:B428,AE330)=0,"UNITE A CONTROLER","OK")))))),N("Z6"))</f>
        <v/>
      </c>
      <c r="AD330" s="144" t="str">
        <f>IF(1=1,IF(E330="","",AD305),N("AB31"))</f>
        <v/>
      </c>
      <c r="AE330" s="125" t="str">
        <f>IF(1=1,IF(G330="","",UPPER(TRIM(SUBSTITUTE(SUBSTITUTE(G330&amp;"",CHAR(160)," ")," "," ")))),N("AC31"))</f>
        <v/>
      </c>
      <c r="AG330" s="5" t="s">
        <v>49</v>
      </c>
    </row>
    <row r="331" spans="1:33" ht="15.75" x14ac:dyDescent="0.25">
      <c r="A331" s="126" t="str">
        <f>IF(1=1,IF(E331="","",A305),N("A32"))</f>
        <v/>
      </c>
      <c r="B331" s="127" t="str">
        <f>IF(1=1,IF(E331="","",B305),N("B32"))</f>
        <v/>
      </c>
      <c r="C331" s="127"/>
      <c r="D331" s="129" t="str">
        <f>IF(ISBLANK(E331),"",LARGE(D305:D330,1)+1)</f>
        <v/>
      </c>
      <c r="E331" s="130"/>
      <c r="F331" s="131"/>
      <c r="G331" s="170"/>
      <c r="H331" s="105"/>
      <c r="I331" s="132" t="str">
        <f>IF(1=1,IF(E331="","",I305),N("H32"))</f>
        <v/>
      </c>
      <c r="J331" s="133" t="str">
        <f>IF(1=1,IF(E331="","",J305),N("I32"))</f>
        <v/>
      </c>
      <c r="K331" s="134" t="str">
        <f>IF(1=1,IF(E331="","",K305),N("J32"))</f>
        <v/>
      </c>
      <c r="L331" s="135" t="str">
        <f>IF(1=1,IF(OR(J331="",O331="",NOT(ISNUMBER(J331)),NOT(ISNUMBER(O331)),J331=0),"",O331/J331),N("L32"))</f>
        <v/>
      </c>
      <c r="M331" s="136" t="str">
        <f>IF(1=1,IF(OR(L331="",NOT(ISNUMBER(F331))),"",F331*L331*IFERROR(INDEX(D384:D428,MATCH(AE331,B384:B428,0)),1)),N("M13"))</f>
        <v/>
      </c>
      <c r="N331" s="137" t="str">
        <f>IF(1=1,IF(F331="","",IF(G331="","",IFERROR(INDEX(E384:E428,MATCH(AE331,B384:B428,0)),G331&amp;""))),N("N6"))</f>
        <v/>
      </c>
      <c r="O331" s="138" t="str">
        <f>IF(1=1,IF(E331="","",O305),N("K32"))</f>
        <v/>
      </c>
      <c r="P331" s="139" t="str">
        <f>IF(1=1,IF(M331="","",IF(AND(ISNUMBER(M331),M331&lt;1,N331="kg"),MAX(1,ROUND(M331*1000,0)),IF(AND(ISNUMBER(M331),M331&lt;1,N331="L"),MAX(1,ROUND(M331*100,0)),ROUND(M331,3)))),N("O32"))</f>
        <v/>
      </c>
      <c r="Q331" s="140" t="str">
        <f>IF(1=1,IF(M331="","",IF(AND(ISNUMBER(M331),M331&lt;1,N331="kg"),"g",IF(AND(ISNUMBER(M331),M331&lt;1,N331="L"),"cl",N331))),N("P32"))</f>
        <v/>
      </c>
      <c r="R331" s="161" t="str">
        <f>IF(1=1,IF(E331="","",IF(F331="","A CONTROLER",IF(NOT(ISNUMBER(F331)),"TEXTE",IF(OR(L331="",L331&lt;=0),"COMMANDE PRINCIPALE INCOMPLETE",IF(G331="","UNITE MANQUANTE",IF(COUNTIF(B384:B428,AE331)=0,"UNITE A CONTROLER","OK")))))),N("Q9"))</f>
        <v/>
      </c>
      <c r="S331" s="105"/>
      <c r="T331" s="141">
        <f t="shared" si="19"/>
        <v>0</v>
      </c>
      <c r="U331" s="133" t="str">
        <f>IF(1=1,IF(E331="","",U305),N("S32"))</f>
        <v/>
      </c>
      <c r="V331" s="133" t="str">
        <f>IF(1=1,IF(E331="","",V305),N("T32"))</f>
        <v/>
      </c>
      <c r="W331" s="135" t="str">
        <f>IF(1=1,IF(OR(U331="",V331="",NOT(ISNUMBER(U331)),NOT(ISNUMBER(V331)),U331=0),"",V331/U331),N("U32"))</f>
        <v/>
      </c>
      <c r="X331" s="136" t="str">
        <f>IF(1=1,IF(OR(W331="",NOT(ISNUMBER(F331))),"",F331*W331*IFERROR(INDEX(D384:D428,MATCH(AE331,B384:B428,0)),1)),N("V7"))</f>
        <v/>
      </c>
      <c r="Y331" s="137" t="str">
        <f>IF(1=1,IF(F331="","",IF(G331="","",IFERROR(INDEX(E384:E428,MATCH(AE331,B384:B428,0)),G331&amp;""))),N("W6"))</f>
        <v/>
      </c>
      <c r="Z331" s="142" t="str">
        <f>IF(1=1,IF(X331="","",IF(AND(ISNUMBER(X331),X331&lt;1,Y331="kg"),MAX(1,ROUND(X331*1000,0)),IF(AND(ISNUMBER(X331),X331&lt;1,Y331="L"),MAX(1,ROUND(X331*100,0)),ROUND(X331,3)))),N("X32"))</f>
        <v/>
      </c>
      <c r="AA331" s="143" t="str">
        <f>IF(1=1,IF(X331="","",IF(AND(ISNUMBER(X331),X331&lt;1,Y331="kg"),"g",IF(AND(ISNUMBER(X331),X331&lt;1,Y331="L"),"cl",Y331))),N("Y32"))</f>
        <v/>
      </c>
      <c r="AB331" s="123" t="str">
        <f>IF(1=1,IF(E331="","",IF(F331="","A CONTROLER",IF(NOT(ISNUMBER(F331)),"TEXTE",IF(OR(W331="",W331&lt;=0),"COMMANDE COUVERTS INCOMPLETE",IF(G331="","UNITE MANQUANTE",IF(COUNTIF(B384:B428,AE331)=0,"UNITE A CONTROLER","OK")))))),N("Z6"))</f>
        <v/>
      </c>
      <c r="AD331" s="144" t="str">
        <f>IF(1=1,IF(E331="","",AD305),N("AB32"))</f>
        <v/>
      </c>
      <c r="AE331" s="125" t="str">
        <f>IF(1=1,IF(G331="","",UPPER(TRIM(SUBSTITUTE(SUBSTITUTE(G331&amp;"",CHAR(160)," ")," "," ")))),N("AC32"))</f>
        <v/>
      </c>
      <c r="AG331" s="5" t="s">
        <v>50</v>
      </c>
    </row>
    <row r="332" spans="1:33" ht="24" customHeight="1" x14ac:dyDescent="0.25">
      <c r="A332" s="126" t="str">
        <f>IF(1=1,IF(E332="","",A305),N("A33"))</f>
        <v/>
      </c>
      <c r="B332" s="127" t="str">
        <f>IF(1=1,IF(E332="","",B305),N("B33"))</f>
        <v/>
      </c>
      <c r="C332" s="127"/>
      <c r="D332" s="129" t="str">
        <f>IF(ISBLANK(E332),"",LARGE(D305:D331,1)+1)</f>
        <v/>
      </c>
      <c r="E332" s="130"/>
      <c r="F332" s="131"/>
      <c r="G332" s="170"/>
      <c r="H332" s="105"/>
      <c r="I332" s="132" t="str">
        <f>IF(1=1,IF(E332="","",I305),N("H33"))</f>
        <v/>
      </c>
      <c r="J332" s="133" t="str">
        <f>IF(1=1,IF(E332="","",J305),N("I33"))</f>
        <v/>
      </c>
      <c r="K332" s="134" t="str">
        <f>IF(1=1,IF(E332="","",K305),N("J33"))</f>
        <v/>
      </c>
      <c r="L332" s="135" t="str">
        <f>IF(1=1,IF(OR(J332="",O332="",NOT(ISNUMBER(J332)),NOT(ISNUMBER(O332)),J332=0),"",O332/J332),N("L33"))</f>
        <v/>
      </c>
      <c r="M332" s="136" t="str">
        <f>IF(1=1,IF(OR(L332="",NOT(ISNUMBER(F332))),"",F332*L332*IFERROR(INDEX(D384:D428,MATCH(AE332,B384:B428,0)),1)),N("M13"))</f>
        <v/>
      </c>
      <c r="N332" s="137" t="str">
        <f>IF(1=1,IF(F332="","",IF(G332="","",IFERROR(INDEX(E384:E428,MATCH(AE332,B384:B428,0)),G332&amp;""))),N("N6"))</f>
        <v/>
      </c>
      <c r="O332" s="138" t="str">
        <f>IF(1=1,IF(E332="","",O305),N("K33"))</f>
        <v/>
      </c>
      <c r="P332" s="139" t="str">
        <f>IF(1=1,IF(M332="","",IF(AND(ISNUMBER(M332),M332&lt;1,N332="kg"),MAX(1,ROUND(M332*1000,0)),IF(AND(ISNUMBER(M332),M332&lt;1,N332="L"),MAX(1,ROUND(M332*100,0)),ROUND(M332,3)))),N("O33"))</f>
        <v/>
      </c>
      <c r="Q332" s="140" t="str">
        <f>IF(1=1,IF(M332="","",IF(AND(ISNUMBER(M332),M332&lt;1,N332="kg"),"g",IF(AND(ISNUMBER(M332),M332&lt;1,N332="L"),"cl",N332))),N("P33"))</f>
        <v/>
      </c>
      <c r="R332" s="161" t="str">
        <f>IF(1=1,IF(E332="","",IF(F332="","A CONTROLER",IF(NOT(ISNUMBER(F332)),"TEXTE",IF(OR(L332="",L332&lt;=0),"COMMANDE PRINCIPALE INCOMPLETE",IF(G332="","UNITE MANQUANTE",IF(COUNTIF(B384:B428,AE332)=0,"UNITE A CONTROLER","OK")))))),N("Q9"))</f>
        <v/>
      </c>
      <c r="S332" s="105"/>
      <c r="T332" s="141">
        <f t="shared" si="19"/>
        <v>0</v>
      </c>
      <c r="U332" s="133" t="str">
        <f>IF(1=1,IF(E332="","",U305),N("S33"))</f>
        <v/>
      </c>
      <c r="V332" s="133" t="str">
        <f>IF(1=1,IF(E332="","",V305),N("T33"))</f>
        <v/>
      </c>
      <c r="W332" s="135" t="str">
        <f>IF(1=1,IF(OR(U332="",V332="",NOT(ISNUMBER(U332)),NOT(ISNUMBER(V332)),U332=0),"",V332/U332),N("U33"))</f>
        <v/>
      </c>
      <c r="X332" s="136" t="str">
        <f>IF(1=1,IF(OR(W332="",NOT(ISNUMBER(F332))),"",F332*W332*IFERROR(INDEX(D384:D428,MATCH(AE332,B384:B428,0)),1)),N("V7"))</f>
        <v/>
      </c>
      <c r="Y332" s="137" t="str">
        <f>IF(1=1,IF(F332="","",IF(G332="","",IFERROR(INDEX(E384:E428,MATCH(AE332,B384:B428,0)),G332&amp;""))),N("W6"))</f>
        <v/>
      </c>
      <c r="Z332" s="142" t="str">
        <f>IF(1=1,IF(X332="","",IF(AND(ISNUMBER(X332),X332&lt;1,Y332="kg"),MAX(1,ROUND(X332*1000,0)),IF(AND(ISNUMBER(X332),X332&lt;1,Y332="L"),MAX(1,ROUND(X332*100,0)),ROUND(X332,3)))),N("X33"))</f>
        <v/>
      </c>
      <c r="AA332" s="143" t="str">
        <f>IF(1=1,IF(X332="","",IF(AND(ISNUMBER(X332),X332&lt;1,Y332="kg"),"g",IF(AND(ISNUMBER(X332),X332&lt;1,Y332="L"),"cl",Y332))),N("Y33"))</f>
        <v/>
      </c>
      <c r="AB332" s="123" t="str">
        <f>IF(1=1,IF(E332="","",IF(F332="","A CONTROLER",IF(NOT(ISNUMBER(F332)),"TEXTE",IF(OR(W332="",W332&lt;=0),"COMMANDE COUVERTS INCOMPLETE",IF(G332="","UNITE MANQUANTE",IF(COUNTIF(B384:B428,AE332)=0,"UNITE A CONTROLER","OK")))))),N("Z6"))</f>
        <v/>
      </c>
      <c r="AD332" s="144" t="str">
        <f>IF(1=1,IF(E332="","",AD305),N("AB33"))</f>
        <v/>
      </c>
      <c r="AE332" s="125" t="str">
        <f>IF(1=1,IF(G332="","",UPPER(TRIM(SUBSTITUTE(SUBSTITUTE(G332&amp;"",CHAR(160)," ")," "," ")))),N("AC33"))</f>
        <v/>
      </c>
      <c r="AG332" s="244" t="s">
        <v>51</v>
      </c>
    </row>
    <row r="333" spans="1:33" ht="15.75" x14ac:dyDescent="0.25">
      <c r="A333" s="126" t="str">
        <f>IF(1=1,IF(E333="","",A305),N("A34"))</f>
        <v/>
      </c>
      <c r="B333" s="127" t="str">
        <f>IF(1=1,IF(E333="","",B305),N("B34"))</f>
        <v/>
      </c>
      <c r="C333" s="127"/>
      <c r="D333" s="129" t="str">
        <f>IF(ISBLANK(E333),"",LARGE(D305:D332,1)+1)</f>
        <v/>
      </c>
      <c r="E333" s="130"/>
      <c r="F333" s="131"/>
      <c r="G333" s="170"/>
      <c r="H333" s="105"/>
      <c r="I333" s="132" t="str">
        <f>IF(1=1,IF(E333="","",I305),N("H34"))</f>
        <v/>
      </c>
      <c r="J333" s="133" t="str">
        <f>IF(1=1,IF(E333="","",J305),N("I34"))</f>
        <v/>
      </c>
      <c r="K333" s="134" t="str">
        <f>IF(1=1,IF(E333="","",K305),N("J34"))</f>
        <v/>
      </c>
      <c r="L333" s="135" t="str">
        <f>IF(1=1,IF(OR(J333="",O333="",NOT(ISNUMBER(J333)),NOT(ISNUMBER(O333)),J333=0),"",O333/J333),N("L34"))</f>
        <v/>
      </c>
      <c r="M333" s="136" t="str">
        <f>IF(1=1,IF(OR(L333="",NOT(ISNUMBER(F333))),"",F333*L333*IFERROR(INDEX(D384:D428,MATCH(AE333,B384:B428,0)),1)),N("M13"))</f>
        <v/>
      </c>
      <c r="N333" s="137" t="str">
        <f>IF(1=1,IF(F333="","",IF(G333="","",IFERROR(INDEX(E384:E428,MATCH(AE333,B384:B428,0)),G333&amp;""))),N("N6"))</f>
        <v/>
      </c>
      <c r="O333" s="138" t="str">
        <f>IF(1=1,IF(E333="","",O305),N("K34"))</f>
        <v/>
      </c>
      <c r="P333" s="139" t="str">
        <f>IF(1=1,IF(M333="","",IF(AND(ISNUMBER(M333),M333&lt;1,N333="kg"),MAX(1,ROUND(M333*1000,0)),IF(AND(ISNUMBER(M333),M333&lt;1,N333="L"),MAX(1,ROUND(M333*100,0)),ROUND(M333,3)))),N("O34"))</f>
        <v/>
      </c>
      <c r="Q333" s="140" t="str">
        <f>IF(1=1,IF(M333="","",IF(AND(ISNUMBER(M333),M333&lt;1,N333="kg"),"g",IF(AND(ISNUMBER(M333),M333&lt;1,N333="L"),"cl",N333))),N("P34"))</f>
        <v/>
      </c>
      <c r="R333" s="161" t="str">
        <f>IF(1=1,IF(E333="","",IF(F333="","A CONTROLER",IF(NOT(ISNUMBER(F333)),"TEXTE",IF(OR(L333="",L333&lt;=0),"COMMANDE PRINCIPALE INCOMPLETE",IF(G333="","UNITE MANQUANTE",IF(COUNTIF(B384:B428,AE333)=0,"UNITE A CONTROLER","OK")))))),N("Q9"))</f>
        <v/>
      </c>
      <c r="S333" s="105"/>
      <c r="T333" s="141">
        <f t="shared" si="19"/>
        <v>0</v>
      </c>
      <c r="U333" s="133" t="str">
        <f>IF(1=1,IF(E333="","",U305),N("S34"))</f>
        <v/>
      </c>
      <c r="V333" s="133" t="str">
        <f>IF(1=1,IF(E333="","",V305),N("T34"))</f>
        <v/>
      </c>
      <c r="W333" s="135" t="str">
        <f>IF(1=1,IF(OR(U333="",V333="",NOT(ISNUMBER(U333)),NOT(ISNUMBER(V333)),U333=0),"",V333/U333),N("U34"))</f>
        <v/>
      </c>
      <c r="X333" s="136" t="str">
        <f>IF(1=1,IF(OR(W333="",NOT(ISNUMBER(F333))),"",F333*W333*IFERROR(INDEX(D384:D428,MATCH(AE333,B384:B428,0)),1)),N("V7"))</f>
        <v/>
      </c>
      <c r="Y333" s="137" t="str">
        <f>IF(1=1,IF(F333="","",IF(G333="","",IFERROR(INDEX(E384:E428,MATCH(AE333,B384:B428,0)),G333&amp;""))),N("W6"))</f>
        <v/>
      </c>
      <c r="Z333" s="142" t="str">
        <f>IF(1=1,IF(X333="","",IF(AND(ISNUMBER(X333),X333&lt;1,Y333="kg"),MAX(1,ROUND(X333*1000,0)),IF(AND(ISNUMBER(X333),X333&lt;1,Y333="L"),MAX(1,ROUND(X333*100,0)),ROUND(X333,3)))),N("X34"))</f>
        <v/>
      </c>
      <c r="AA333" s="143" t="str">
        <f>IF(1=1,IF(X333="","",IF(AND(ISNUMBER(X333),X333&lt;1,Y333="kg"),"g",IF(AND(ISNUMBER(X333),X333&lt;1,Y333="L"),"cl",Y333))),N("Y34"))</f>
        <v/>
      </c>
      <c r="AB333" s="123" t="str">
        <f>IF(1=1,IF(E333="","",IF(F333="","A CONTROLER",IF(NOT(ISNUMBER(F333)),"TEXTE",IF(OR(W333="",W333&lt;=0),"COMMANDE COUVERTS INCOMPLETE",IF(G333="","UNITE MANQUANTE",IF(COUNTIF(B384:B428,AE333)=0,"UNITE A CONTROLER","OK")))))),N("Z6"))</f>
        <v/>
      </c>
      <c r="AD333" s="144" t="str">
        <f>IF(1=1,IF(E333="","",AD305),N("AB34"))</f>
        <v/>
      </c>
      <c r="AE333" s="125" t="str">
        <f>IF(1=1,IF(G333="","",UPPER(TRIM(SUBSTITUTE(SUBSTITUTE(G333&amp;"",CHAR(160)," ")," "," ")))),N("AC34"))</f>
        <v/>
      </c>
      <c r="AG333" s="244" t="s">
        <v>54</v>
      </c>
    </row>
    <row r="334" spans="1:33" ht="15.75" x14ac:dyDescent="0.25">
      <c r="A334" s="126" t="str">
        <f>IF(1=1,IF(E334="","",A305),N("A35"))</f>
        <v/>
      </c>
      <c r="B334" s="127" t="str">
        <f>IF(1=1,IF(E334="","",B305),N("B35"))</f>
        <v/>
      </c>
      <c r="C334" s="127"/>
      <c r="D334" s="129" t="str">
        <f>IF(ISBLANK(E334),"",LARGE(D305:D333,1)+1)</f>
        <v/>
      </c>
      <c r="E334" s="130"/>
      <c r="F334" s="131"/>
      <c r="G334" s="170"/>
      <c r="H334" s="105"/>
      <c r="I334" s="132" t="str">
        <f>IF(1=1,IF(E334="","",I305),N("H35"))</f>
        <v/>
      </c>
      <c r="J334" s="133" t="str">
        <f>IF(1=1,IF(E334="","",J305),N("I35"))</f>
        <v/>
      </c>
      <c r="K334" s="134" t="str">
        <f>IF(1=1,IF(E334="","",K305),N("J35"))</f>
        <v/>
      </c>
      <c r="L334" s="135" t="str">
        <f>IF(1=1,IF(OR(J334="",O334="",NOT(ISNUMBER(J334)),NOT(ISNUMBER(O334)),J334=0),"",O334/J334),N("L35"))</f>
        <v/>
      </c>
      <c r="M334" s="136" t="str">
        <f>IF(1=1,IF(OR(L334="",NOT(ISNUMBER(F334))),"",F334*L334*IFERROR(INDEX(D384:D428,MATCH(AE334,B384:B428,0)),1)),N("M13"))</f>
        <v/>
      </c>
      <c r="N334" s="137" t="str">
        <f>IF(1=1,IF(F334="","",IF(G334="","",IFERROR(INDEX(E384:E428,MATCH(AE334,B384:B428,0)),G334&amp;""))),N("N6"))</f>
        <v/>
      </c>
      <c r="O334" s="138" t="str">
        <f>IF(1=1,IF(E334="","",O305),N("K35"))</f>
        <v/>
      </c>
      <c r="P334" s="139" t="str">
        <f>IF(1=1,IF(M334="","",IF(AND(ISNUMBER(M334),M334&lt;1,N334="kg"),MAX(1,ROUND(M334*1000,0)),IF(AND(ISNUMBER(M334),M334&lt;1,N334="L"),MAX(1,ROUND(M334*100,0)),ROUND(M334,3)))),N("O35"))</f>
        <v/>
      </c>
      <c r="Q334" s="140" t="str">
        <f>IF(1=1,IF(M334="","",IF(AND(ISNUMBER(M334),M334&lt;1,N334="kg"),"g",IF(AND(ISNUMBER(M334),M334&lt;1,N334="L"),"cl",N334))),N("P35"))</f>
        <v/>
      </c>
      <c r="R334" s="161" t="str">
        <f>IF(1=1,IF(E334="","",IF(F334="","A CONTROLER",IF(NOT(ISNUMBER(F334)),"TEXTE",IF(OR(L334="",L334&lt;=0),"COMMANDE PRINCIPALE INCOMPLETE",IF(G334="","UNITE MANQUANTE",IF(COUNTIF(B384:B428,AE334)=0,"UNITE A CONTROLER","OK")))))),N("Q9"))</f>
        <v/>
      </c>
      <c r="S334" s="105"/>
      <c r="T334" s="141">
        <f t="shared" si="19"/>
        <v>0</v>
      </c>
      <c r="U334" s="133" t="str">
        <f>IF(1=1,IF(E334="","",U305),N("S35"))</f>
        <v/>
      </c>
      <c r="V334" s="133" t="str">
        <f>IF(1=1,IF(E334="","",V305),N("T35"))</f>
        <v/>
      </c>
      <c r="W334" s="135" t="str">
        <f>IF(1=1,IF(OR(U334="",V334="",NOT(ISNUMBER(U334)),NOT(ISNUMBER(V334)),U334=0),"",V334/U334),N("U35"))</f>
        <v/>
      </c>
      <c r="X334" s="136" t="str">
        <f>IF(1=1,IF(OR(W334="",NOT(ISNUMBER(F334))),"",F334*W334*IFERROR(INDEX(D384:D428,MATCH(AE334,B384:B428,0)),1)),N("V7"))</f>
        <v/>
      </c>
      <c r="Y334" s="137" t="str">
        <f>IF(1=1,IF(F334="","",IF(G334="","",IFERROR(INDEX(E384:E428,MATCH(AE334,B384:B428,0)),G334&amp;""))),N("W6"))</f>
        <v/>
      </c>
      <c r="Z334" s="142" t="str">
        <f>IF(1=1,IF(X334="","",IF(AND(ISNUMBER(X334),X334&lt;1,Y334="kg"),MAX(1,ROUND(X334*1000,0)),IF(AND(ISNUMBER(X334),X334&lt;1,Y334="L"),MAX(1,ROUND(X334*100,0)),ROUND(X334,3)))),N("X35"))</f>
        <v/>
      </c>
      <c r="AA334" s="143" t="str">
        <f>IF(1=1,IF(X334="","",IF(AND(ISNUMBER(X334),X334&lt;1,Y334="kg"),"g",IF(AND(ISNUMBER(X334),X334&lt;1,Y334="L"),"cl",Y334))),N("Y35"))</f>
        <v/>
      </c>
      <c r="AB334" s="123" t="str">
        <f>IF(1=1,IF(E334="","",IF(F334="","A CONTROLER",IF(NOT(ISNUMBER(F334)),"TEXTE",IF(OR(W334="",W334&lt;=0),"COMMANDE COUVERTS INCOMPLETE",IF(G334="","UNITE MANQUANTE",IF(COUNTIF(B384:B428,AE334)=0,"UNITE A CONTROLER","OK")))))),N("Z6"))</f>
        <v/>
      </c>
      <c r="AD334" s="144" t="str">
        <f>IF(1=1,IF(E334="","",AD305),N("AB35"))</f>
        <v/>
      </c>
      <c r="AE334" s="125" t="str">
        <f>IF(1=1,IF(G334="","",UPPER(TRIM(SUBSTITUTE(SUBSTITUTE(G334&amp;"",CHAR(160)," ")," "," ")))),N("AC35"))</f>
        <v/>
      </c>
      <c r="AG334" s="244" t="s">
        <v>56</v>
      </c>
    </row>
    <row r="335" spans="1:33" ht="15.75" x14ac:dyDescent="0.25">
      <c r="A335" s="126" t="str">
        <f>IF(1=1,IF(E335="","",A305),N("A36"))</f>
        <v/>
      </c>
      <c r="B335" s="127" t="str">
        <f>IF(1=1,IF(E335="","",B305),N("B36"))</f>
        <v/>
      </c>
      <c r="C335" s="127"/>
      <c r="D335" s="129" t="str">
        <f>IF(ISBLANK(E335),"",LARGE(D305:D334,1)+1)</f>
        <v/>
      </c>
      <c r="E335" s="130"/>
      <c r="F335" s="131"/>
      <c r="G335" s="170"/>
      <c r="H335" s="105"/>
      <c r="I335" s="132" t="str">
        <f>IF(1=1,IF(E335="","",I305),N("H36"))</f>
        <v/>
      </c>
      <c r="J335" s="133" t="str">
        <f>IF(1=1,IF(E335="","",J305),N("I36"))</f>
        <v/>
      </c>
      <c r="K335" s="134" t="str">
        <f>IF(1=1,IF(E335="","",K305),N("J36"))</f>
        <v/>
      </c>
      <c r="L335" s="135" t="str">
        <f>IF(1=1,IF(OR(J335="",O335="",NOT(ISNUMBER(J335)),NOT(ISNUMBER(O335)),J335=0),"",O335/J335),N("L36"))</f>
        <v/>
      </c>
      <c r="M335" s="136" t="str">
        <f>IF(1=1,IF(OR(L335="",NOT(ISNUMBER(F335))),"",F335*L335*IFERROR(INDEX(D384:D428,MATCH(AE335,B384:B428,0)),1)),N("M13"))</f>
        <v/>
      </c>
      <c r="N335" s="137" t="str">
        <f>IF(1=1,IF(F335="","",IF(G335="","",IFERROR(INDEX(E384:E428,MATCH(AE335,B384:B428,0)),G335&amp;""))),N("N6"))</f>
        <v/>
      </c>
      <c r="O335" s="138" t="str">
        <f>IF(1=1,IF(E335="","",O305),N("K36"))</f>
        <v/>
      </c>
      <c r="P335" s="139" t="str">
        <f>IF(1=1,IF(M335="","",IF(AND(ISNUMBER(M335),M335&lt;1,N335="kg"),MAX(1,ROUND(M335*1000,0)),IF(AND(ISNUMBER(M335),M335&lt;1,N335="L"),MAX(1,ROUND(M335*100,0)),ROUND(M335,3)))),N("O36"))</f>
        <v/>
      </c>
      <c r="Q335" s="140" t="str">
        <f>IF(1=1,IF(M335="","",IF(AND(ISNUMBER(M335),M335&lt;1,N335="kg"),"g",IF(AND(ISNUMBER(M335),M335&lt;1,N335="L"),"cl",N335))),N("P36"))</f>
        <v/>
      </c>
      <c r="R335" s="161" t="str">
        <f>IF(1=1,IF(E335="","",IF(F335="","A CONTROLER",IF(NOT(ISNUMBER(F335)),"TEXTE",IF(OR(L335="",L335&lt;=0),"COMMANDE PRINCIPALE INCOMPLETE",IF(G335="","UNITE MANQUANTE",IF(COUNTIF(B384:B428,AE335)=0,"UNITE A CONTROLER","OK")))))),N("Q9"))</f>
        <v/>
      </c>
      <c r="S335" s="105"/>
      <c r="T335" s="141">
        <f t="shared" si="19"/>
        <v>0</v>
      </c>
      <c r="U335" s="133" t="str">
        <f>IF(1=1,IF(E335="","",U305),N("S36"))</f>
        <v/>
      </c>
      <c r="V335" s="133" t="str">
        <f>IF(1=1,IF(E335="","",V305),N("T36"))</f>
        <v/>
      </c>
      <c r="W335" s="135" t="str">
        <f>IF(1=1,IF(OR(U335="",V335="",NOT(ISNUMBER(U335)),NOT(ISNUMBER(V335)),U335=0),"",V335/U335),N("U36"))</f>
        <v/>
      </c>
      <c r="X335" s="136" t="str">
        <f>IF(1=1,IF(OR(W335="",NOT(ISNUMBER(F335))),"",F335*W335*IFERROR(INDEX(D384:D428,MATCH(AE335,B384:B428,0)),1)),N("V7"))</f>
        <v/>
      </c>
      <c r="Y335" s="137" t="str">
        <f>IF(1=1,IF(F335="","",IF(G335="","",IFERROR(INDEX(E384:E428,MATCH(AE335,B384:B428,0)),G335&amp;""))),N("W6"))</f>
        <v/>
      </c>
      <c r="Z335" s="142" t="str">
        <f>IF(1=1,IF(X335="","",IF(AND(ISNUMBER(X335),X335&lt;1,Y335="kg"),MAX(1,ROUND(X335*1000,0)),IF(AND(ISNUMBER(X335),X335&lt;1,Y335="L"),MAX(1,ROUND(X335*100,0)),ROUND(X335,3)))),N("X36"))</f>
        <v/>
      </c>
      <c r="AA335" s="143" t="str">
        <f>IF(1=1,IF(X335="","",IF(AND(ISNUMBER(X335),X335&lt;1,Y335="kg"),"g",IF(AND(ISNUMBER(X335),X335&lt;1,Y335="L"),"cl",Y335))),N("Y36"))</f>
        <v/>
      </c>
      <c r="AB335" s="123" t="str">
        <f>IF(1=1,IF(E335="","",IF(F335="","A CONTROLER",IF(NOT(ISNUMBER(F335)),"TEXTE",IF(OR(W335="",W335&lt;=0),"COMMANDE COUVERTS INCOMPLETE",IF(G335="","UNITE MANQUANTE",IF(COUNTIF(B384:B428,AE335)=0,"UNITE A CONTROLER","OK")))))),N("Z6"))</f>
        <v/>
      </c>
      <c r="AD335" s="144" t="str">
        <f>IF(1=1,IF(E335="","",AD305),N("AB36"))</f>
        <v/>
      </c>
      <c r="AE335" s="125" t="str">
        <f>IF(1=1,IF(G335="","",UPPER(TRIM(SUBSTITUTE(SUBSTITUTE(G335&amp;"",CHAR(160)," ")," "," ")))),N("AC36"))</f>
        <v/>
      </c>
      <c r="AG335" s="244" t="s">
        <v>58</v>
      </c>
    </row>
    <row r="336" spans="1:33" ht="15.75" x14ac:dyDescent="0.25">
      <c r="A336" s="126" t="str">
        <f>IF(1=1,IF(E336="","",A305),N("A37"))</f>
        <v/>
      </c>
      <c r="B336" s="127" t="str">
        <f>IF(1=1,IF(E336="","",B305),N("B37"))</f>
        <v/>
      </c>
      <c r="C336" s="127"/>
      <c r="D336" s="129" t="str">
        <f>IF(ISBLANK(E336),"",LARGE(D305:D335,1)+1)</f>
        <v/>
      </c>
      <c r="E336" s="130"/>
      <c r="F336" s="131"/>
      <c r="G336" s="170"/>
      <c r="H336" s="105"/>
      <c r="I336" s="132" t="str">
        <f>IF(1=1,IF(E336="","",I305),N("H37"))</f>
        <v/>
      </c>
      <c r="J336" s="133" t="str">
        <f>IF(1=1,IF(E336="","",J305),N("I37"))</f>
        <v/>
      </c>
      <c r="K336" s="134" t="str">
        <f>IF(1=1,IF(E336="","",K305),N("J37"))</f>
        <v/>
      </c>
      <c r="L336" s="135" t="str">
        <f>IF(1=1,IF(OR(J336="",O336="",NOT(ISNUMBER(J336)),NOT(ISNUMBER(O336)),J336=0),"",O336/J336),N("L37"))</f>
        <v/>
      </c>
      <c r="M336" s="136" t="str">
        <f>IF(1=1,IF(OR(L336="",NOT(ISNUMBER(F336))),"",F336*L336*IFERROR(INDEX(D384:D428,MATCH(AE336,B384:B428,0)),1)),N("M13"))</f>
        <v/>
      </c>
      <c r="N336" s="137" t="str">
        <f>IF(1=1,IF(F336="","",IF(G336="","",IFERROR(INDEX(E384:E428,MATCH(AE336,B384:B428,0)),G336&amp;""))),N("N6"))</f>
        <v/>
      </c>
      <c r="O336" s="138" t="str">
        <f>IF(1=1,IF(E336="","",O305),N("K37"))</f>
        <v/>
      </c>
      <c r="P336" s="139" t="str">
        <f>IF(1=1,IF(M336="","",IF(AND(ISNUMBER(M336),M336&lt;1,N336="kg"),MAX(1,ROUND(M336*1000,0)),IF(AND(ISNUMBER(M336),M336&lt;1,N336="L"),MAX(1,ROUND(M336*100,0)),ROUND(M336,3)))),N("O37"))</f>
        <v/>
      </c>
      <c r="Q336" s="140" t="str">
        <f>IF(1=1,IF(M336="","",IF(AND(ISNUMBER(M336),M336&lt;1,N336="kg"),"g",IF(AND(ISNUMBER(M336),M336&lt;1,N336="L"),"cl",N336))),N("P37"))</f>
        <v/>
      </c>
      <c r="R336" s="161" t="str">
        <f>IF(1=1,IF(E336="","",IF(F336="","A CONTROLER",IF(NOT(ISNUMBER(F336)),"TEXTE",IF(OR(L336="",L336&lt;=0),"COMMANDE PRINCIPALE INCOMPLETE",IF(G336="","UNITE MANQUANTE",IF(COUNTIF(B384:B428,AE336)=0,"UNITE A CONTROLER","OK")))))),N("Q9"))</f>
        <v/>
      </c>
      <c r="S336" s="105"/>
      <c r="T336" s="141">
        <f t="shared" si="19"/>
        <v>0</v>
      </c>
      <c r="U336" s="133" t="str">
        <f>IF(1=1,IF(E336="","",U305),N("S37"))</f>
        <v/>
      </c>
      <c r="V336" s="133" t="str">
        <f>IF(1=1,IF(E336="","",V305),N("T37"))</f>
        <v/>
      </c>
      <c r="W336" s="135" t="str">
        <f>IF(1=1,IF(OR(U336="",V336="",NOT(ISNUMBER(U336)),NOT(ISNUMBER(V336)),U336=0),"",V336/U336),N("U37"))</f>
        <v/>
      </c>
      <c r="X336" s="136" t="str">
        <f>IF(1=1,IF(OR(W336="",NOT(ISNUMBER(F336))),"",F336*W336*IFERROR(INDEX(D384:D428,MATCH(AE336,B384:B428,0)),1)),N("V7"))</f>
        <v/>
      </c>
      <c r="Y336" s="137" t="str">
        <f>IF(1=1,IF(F336="","",IF(G336="","",IFERROR(INDEX(E384:E428,MATCH(AE336,B384:B428,0)),G336&amp;""))),N("W6"))</f>
        <v/>
      </c>
      <c r="Z336" s="142" t="str">
        <f>IF(1=1,IF(X336="","",IF(AND(ISNUMBER(X336),X336&lt;1,Y336="kg"),MAX(1,ROUND(X336*1000,0)),IF(AND(ISNUMBER(X336),X336&lt;1,Y336="L"),MAX(1,ROUND(X336*100,0)),ROUND(X336,3)))),N("X37"))</f>
        <v/>
      </c>
      <c r="AA336" s="143" t="str">
        <f>IF(1=1,IF(X336="","",IF(AND(ISNUMBER(X336),X336&lt;1,Y336="kg"),"g",IF(AND(ISNUMBER(X336),X336&lt;1,Y336="L"),"cl",Y336))),N("Y37"))</f>
        <v/>
      </c>
      <c r="AB336" s="123" t="str">
        <f>IF(1=1,IF(E336="","",IF(F336="","A CONTROLER",IF(NOT(ISNUMBER(F336)),"TEXTE",IF(OR(W336="",W336&lt;=0),"COMMANDE COUVERTS INCOMPLETE",IF(G336="","UNITE MANQUANTE",IF(COUNTIF(B384:B428,AE336)=0,"UNITE A CONTROLER","OK")))))),N("Z6"))</f>
        <v/>
      </c>
      <c r="AD336" s="144" t="str">
        <f>IF(1=1,IF(E336="","",AD305),N("AB37"))</f>
        <v/>
      </c>
      <c r="AE336" s="125" t="str">
        <f>IF(1=1,IF(G336="","",UPPER(TRIM(SUBSTITUTE(SUBSTITUTE(G336&amp;"",CHAR(160)," ")," "," ")))),N("AC37"))</f>
        <v/>
      </c>
      <c r="AG336" s="244" t="s">
        <v>60</v>
      </c>
    </row>
    <row r="337" spans="1:33" ht="15.75" x14ac:dyDescent="0.25">
      <c r="A337" s="126" t="str">
        <f>IF(1=1,IF(E337="","",A305),N("A38"))</f>
        <v/>
      </c>
      <c r="B337" s="127" t="str">
        <f>IF(1=1,IF(E337="","",B305),N("B38"))</f>
        <v/>
      </c>
      <c r="C337" s="127"/>
      <c r="D337" s="129" t="str">
        <f>IF(ISBLANK(E337),"",LARGE(D305:D336,1)+1)</f>
        <v/>
      </c>
      <c r="E337" s="130"/>
      <c r="F337" s="131"/>
      <c r="G337" s="170"/>
      <c r="H337" s="105"/>
      <c r="I337" s="132" t="str">
        <f>IF(1=1,IF(E337="","",I305),N("H38"))</f>
        <v/>
      </c>
      <c r="J337" s="133" t="str">
        <f>IF(1=1,IF(E337="","",J305),N("I38"))</f>
        <v/>
      </c>
      <c r="K337" s="134" t="str">
        <f>IF(1=1,IF(E337="","",K305),N("J38"))</f>
        <v/>
      </c>
      <c r="L337" s="135" t="str">
        <f>IF(1=1,IF(OR(J337="",O337="",NOT(ISNUMBER(J337)),NOT(ISNUMBER(O337)),J337=0),"",O337/J337),N("L38"))</f>
        <v/>
      </c>
      <c r="M337" s="136" t="str">
        <f>IF(1=1,IF(OR(L337="",NOT(ISNUMBER(F337))),"",F337*L337*IFERROR(INDEX(D384:D428,MATCH(AE337,B384:B428,0)),1)),N("M13"))</f>
        <v/>
      </c>
      <c r="N337" s="137" t="str">
        <f>IF(1=1,IF(F337="","",IF(G337="","",IFERROR(INDEX(E384:E428,MATCH(AE337,B384:B428,0)),G337&amp;""))),N("N6"))</f>
        <v/>
      </c>
      <c r="O337" s="138" t="str">
        <f>IF(1=1,IF(E337="","",O305),N("K38"))</f>
        <v/>
      </c>
      <c r="P337" s="139" t="str">
        <f>IF(1=1,IF(M337="","",IF(AND(ISNUMBER(M337),M337&lt;1,N337="kg"),MAX(1,ROUND(M337*1000,0)),IF(AND(ISNUMBER(M337),M337&lt;1,N337="L"),MAX(1,ROUND(M337*100,0)),ROUND(M337,3)))),N("O38"))</f>
        <v/>
      </c>
      <c r="Q337" s="140" t="str">
        <f>IF(1=1,IF(M337="","",IF(AND(ISNUMBER(M337),M337&lt;1,N337="kg"),"g",IF(AND(ISNUMBER(M337),M337&lt;1,N337="L"),"cl",N337))),N("P38"))</f>
        <v/>
      </c>
      <c r="R337" s="161" t="str">
        <f>IF(1=1,IF(E337="","",IF(F337="","A CONTROLER",IF(NOT(ISNUMBER(F337)),"TEXTE",IF(OR(L337="",L337&lt;=0),"COMMANDE PRINCIPALE INCOMPLETE",IF(G337="","UNITE MANQUANTE",IF(COUNTIF(B384:B428,AE337)=0,"UNITE A CONTROLER","OK")))))),N("Q9"))</f>
        <v/>
      </c>
      <c r="S337" s="105"/>
      <c r="T337" s="141">
        <f t="shared" si="19"/>
        <v>0</v>
      </c>
      <c r="U337" s="133" t="str">
        <f>IF(1=1,IF(E337="","",U305),N("S38"))</f>
        <v/>
      </c>
      <c r="V337" s="133" t="str">
        <f>IF(1=1,IF(E337="","",V305),N("T38"))</f>
        <v/>
      </c>
      <c r="W337" s="135" t="str">
        <f>IF(1=1,IF(OR(U337="",V337="",NOT(ISNUMBER(U337)),NOT(ISNUMBER(V337)),U337=0),"",V337/U337),N("U38"))</f>
        <v/>
      </c>
      <c r="X337" s="136" t="str">
        <f>IF(1=1,IF(OR(W337="",NOT(ISNUMBER(F337))),"",F337*W337*IFERROR(INDEX(D384:D428,MATCH(AE337,B384:B428,0)),1)),N("V7"))</f>
        <v/>
      </c>
      <c r="Y337" s="137" t="str">
        <f>IF(1=1,IF(F337="","",IF(G337="","",IFERROR(INDEX(E384:E428,MATCH(AE337,B384:B428,0)),G337&amp;""))),N("W6"))</f>
        <v/>
      </c>
      <c r="Z337" s="142" t="str">
        <f>IF(1=1,IF(X337="","",IF(AND(ISNUMBER(X337),X337&lt;1,Y337="kg"),MAX(1,ROUND(X337*1000,0)),IF(AND(ISNUMBER(X337),X337&lt;1,Y337="L"),MAX(1,ROUND(X337*100,0)),ROUND(X337,3)))),N("X38"))</f>
        <v/>
      </c>
      <c r="AA337" s="143" t="str">
        <f>IF(1=1,IF(X337="","",IF(AND(ISNUMBER(X337),X337&lt;1,Y337="kg"),"g",IF(AND(ISNUMBER(X337),X337&lt;1,Y337="L"),"cl",Y337))),N("Y38"))</f>
        <v/>
      </c>
      <c r="AB337" s="123" t="str">
        <f>IF(1=1,IF(E337="","",IF(F337="","A CONTROLER",IF(NOT(ISNUMBER(F337)),"TEXTE",IF(OR(W337="",W337&lt;=0),"COMMANDE COUVERTS INCOMPLETE",IF(G337="","UNITE MANQUANTE",IF(COUNTIF(B384:B428,AE337)=0,"UNITE A CONTROLER","OK")))))),N("Z6"))</f>
        <v/>
      </c>
      <c r="AD337" s="144" t="str">
        <f>IF(1=1,IF(E337="","",AD305),N("AB38"))</f>
        <v/>
      </c>
      <c r="AE337" s="125" t="str">
        <f>IF(1=1,IF(G337="","",UPPER(TRIM(SUBSTITUTE(SUBSTITUTE(G337&amp;"",CHAR(160)," ")," "," ")))),N("AC38"))</f>
        <v/>
      </c>
      <c r="AG337" s="244" t="s">
        <v>62</v>
      </c>
    </row>
    <row r="338" spans="1:33" ht="15.75" x14ac:dyDescent="0.25">
      <c r="A338" s="126" t="str">
        <f>IF(1=1,IF(E338="","",A305),N("A39"))</f>
        <v/>
      </c>
      <c r="B338" s="127" t="str">
        <f>IF(1=1,IF(E338="","",B305),N("B39"))</f>
        <v/>
      </c>
      <c r="C338" s="127"/>
      <c r="D338" s="129" t="str">
        <f>IF(ISBLANK(E338),"",LARGE(D305:D337,1)+1)</f>
        <v/>
      </c>
      <c r="E338" s="130"/>
      <c r="F338" s="131"/>
      <c r="G338" s="170"/>
      <c r="H338" s="105"/>
      <c r="I338" s="132" t="str">
        <f>IF(1=1,IF(E338="","",I305),N("H39"))</f>
        <v/>
      </c>
      <c r="J338" s="133" t="str">
        <f>IF(1=1,IF(E338="","",J305),N("I39"))</f>
        <v/>
      </c>
      <c r="K338" s="134" t="str">
        <f>IF(1=1,IF(E338="","",K305),N("J39"))</f>
        <v/>
      </c>
      <c r="L338" s="135" t="str">
        <f>IF(1=1,IF(OR(J338="",O338="",NOT(ISNUMBER(J338)),NOT(ISNUMBER(O338)),J338=0),"",O338/J338),N("L39"))</f>
        <v/>
      </c>
      <c r="M338" s="136" t="str">
        <f>IF(1=1,IF(OR(L338="",NOT(ISNUMBER(F338))),"",F338*L338*IFERROR(INDEX(D384:D428,MATCH(AE338,B384:B428,0)),1)),N("M13"))</f>
        <v/>
      </c>
      <c r="N338" s="137" t="str">
        <f>IF(1=1,IF(F338="","",IF(G338="","",IFERROR(INDEX(E384:E428,MATCH(AE338,B384:B428,0)),G338&amp;""))),N("N6"))</f>
        <v/>
      </c>
      <c r="O338" s="138" t="str">
        <f>IF(1=1,IF(E338="","",O305),N("K39"))</f>
        <v/>
      </c>
      <c r="P338" s="139" t="str">
        <f>IF(1=1,IF(M338="","",IF(AND(ISNUMBER(M338),M338&lt;1,N338="kg"),MAX(1,ROUND(M338*1000,0)),IF(AND(ISNUMBER(M338),M338&lt;1,N338="L"),MAX(1,ROUND(M338*100,0)),ROUND(M338,3)))),N("O39"))</f>
        <v/>
      </c>
      <c r="Q338" s="140" t="str">
        <f>IF(1=1,IF(M338="","",IF(AND(ISNUMBER(M338),M338&lt;1,N338="kg"),"g",IF(AND(ISNUMBER(M338),M338&lt;1,N338="L"),"cl",N338))),N("P39"))</f>
        <v/>
      </c>
      <c r="R338" s="161" t="str">
        <f>IF(1=1,IF(E338="","",IF(F338="","A CONTROLER",IF(NOT(ISNUMBER(F338)),"TEXTE",IF(OR(L338="",L338&lt;=0),"COMMANDE PRINCIPALE INCOMPLETE",IF(G338="","UNITE MANQUANTE",IF(COUNTIF(B384:B428,AE338)=0,"UNITE A CONTROLER","OK")))))),N("Q9"))</f>
        <v/>
      </c>
      <c r="S338" s="105"/>
      <c r="T338" s="141">
        <f t="shared" si="19"/>
        <v>0</v>
      </c>
      <c r="U338" s="133" t="str">
        <f>IF(1=1,IF(E338="","",U305),N("S39"))</f>
        <v/>
      </c>
      <c r="V338" s="133" t="str">
        <f>IF(1=1,IF(E338="","",V305),N("T39"))</f>
        <v/>
      </c>
      <c r="W338" s="135" t="str">
        <f>IF(1=1,IF(OR(U338="",V338="",NOT(ISNUMBER(U338)),NOT(ISNUMBER(V338)),U338=0),"",V338/U338),N("U39"))</f>
        <v/>
      </c>
      <c r="X338" s="136" t="str">
        <f>IF(1=1,IF(OR(W338="",NOT(ISNUMBER(F338))),"",F338*W338*IFERROR(INDEX(D384:D428,MATCH(AE338,B384:B428,0)),1)),N("V7"))</f>
        <v/>
      </c>
      <c r="Y338" s="137" t="str">
        <f>IF(1=1,IF(F338="","",IF(G338="","",IFERROR(INDEX(E384:E428,MATCH(AE338,B384:B428,0)),G338&amp;""))),N("W6"))</f>
        <v/>
      </c>
      <c r="Z338" s="142" t="str">
        <f>IF(1=1,IF(X338="","",IF(AND(ISNUMBER(X338),X338&lt;1,Y338="kg"),MAX(1,ROUND(X338*1000,0)),IF(AND(ISNUMBER(X338),X338&lt;1,Y338="L"),MAX(1,ROUND(X338*100,0)),ROUND(X338,3)))),N("X39"))</f>
        <v/>
      </c>
      <c r="AA338" s="143" t="str">
        <f>IF(1=1,IF(X338="","",IF(AND(ISNUMBER(X338),X338&lt;1,Y338="kg"),"g",IF(AND(ISNUMBER(X338),X338&lt;1,Y338="L"),"cl",Y338))),N("Y39"))</f>
        <v/>
      </c>
      <c r="AB338" s="123" t="str">
        <f>IF(1=1,IF(E338="","",IF(F338="","A CONTROLER",IF(NOT(ISNUMBER(F338)),"TEXTE",IF(OR(W338="",W338&lt;=0),"COMMANDE COUVERTS INCOMPLETE",IF(G338="","UNITE MANQUANTE",IF(COUNTIF(B384:B428,AE338)=0,"UNITE A CONTROLER","OK")))))),N("Z6"))</f>
        <v/>
      </c>
      <c r="AD338" s="144" t="str">
        <f>IF(1=1,IF(E338="","",AD305),N("AB39"))</f>
        <v/>
      </c>
      <c r="AE338" s="125" t="str">
        <f>IF(1=1,IF(G338="","",UPPER(TRIM(SUBSTITUTE(SUBSTITUTE(G338&amp;"",CHAR(160)," ")," "," ")))),N("AC39"))</f>
        <v/>
      </c>
      <c r="AG338" s="244" t="s">
        <v>64</v>
      </c>
    </row>
    <row r="339" spans="1:33" ht="15.75" x14ac:dyDescent="0.25">
      <c r="A339" s="126" t="str">
        <f>IF(1=1,IF(E339="","",A305),N("A40"))</f>
        <v/>
      </c>
      <c r="B339" s="127" t="str">
        <f>IF(1=1,IF(E339="","",B305),N("B40"))</f>
        <v/>
      </c>
      <c r="C339" s="127"/>
      <c r="D339" s="129" t="str">
        <f>IF(ISBLANK(E339),"",LARGE(D305:D338,1)+1)</f>
        <v/>
      </c>
      <c r="E339" s="130"/>
      <c r="F339" s="131"/>
      <c r="G339" s="170"/>
      <c r="H339" s="105"/>
      <c r="I339" s="132" t="str">
        <f>IF(1=1,IF(E339="","",I305),N("H40"))</f>
        <v/>
      </c>
      <c r="J339" s="133" t="str">
        <f>IF(1=1,IF(E339="","",J305),N("I40"))</f>
        <v/>
      </c>
      <c r="K339" s="134" t="str">
        <f>IF(1=1,IF(E339="","",K305),N("J40"))</f>
        <v/>
      </c>
      <c r="L339" s="135" t="str">
        <f>IF(1=1,IF(OR(J339="",O339="",NOT(ISNUMBER(J339)),NOT(ISNUMBER(O339)),J339=0),"",O339/J339),N("L40"))</f>
        <v/>
      </c>
      <c r="M339" s="136" t="str">
        <f>IF(1=1,IF(OR(L339="",NOT(ISNUMBER(F339))),"",F339*L339*IFERROR(INDEX(D384:D428,MATCH(AE339,B384:B428,0)),1)),N("M13"))</f>
        <v/>
      </c>
      <c r="N339" s="137" t="str">
        <f>IF(1=1,IF(F339="","",IF(G339="","",IFERROR(INDEX(E384:E428,MATCH(AE339,B384:B428,0)),G339&amp;""))),N("N6"))</f>
        <v/>
      </c>
      <c r="O339" s="138" t="str">
        <f>IF(1=1,IF(E339="","",O305),N("K40"))</f>
        <v/>
      </c>
      <c r="P339" s="139" t="str">
        <f>IF(1=1,IF(M339="","",IF(AND(ISNUMBER(M339),M339&lt;1,N339="kg"),MAX(1,ROUND(M339*1000,0)),IF(AND(ISNUMBER(M339),M339&lt;1,N339="L"),MAX(1,ROUND(M339*100,0)),ROUND(M339,3)))),N("O40"))</f>
        <v/>
      </c>
      <c r="Q339" s="140" t="str">
        <f>IF(1=1,IF(M339="","",IF(AND(ISNUMBER(M339),M339&lt;1,N339="kg"),"g",IF(AND(ISNUMBER(M339),M339&lt;1,N339="L"),"cl",N339))),N("P40"))</f>
        <v/>
      </c>
      <c r="R339" s="161" t="str">
        <f>IF(1=1,IF(E339="","",IF(F339="","A CONTROLER",IF(NOT(ISNUMBER(F339)),"TEXTE",IF(OR(L339="",L339&lt;=0),"COMMANDE PRINCIPALE INCOMPLETE",IF(G339="","UNITE MANQUANTE",IF(COUNTIF(B384:B428,AE339)=0,"UNITE A CONTROLER","OK")))))),N("Q9"))</f>
        <v/>
      </c>
      <c r="S339" s="105"/>
      <c r="T339" s="141">
        <f t="shared" si="19"/>
        <v>0</v>
      </c>
      <c r="U339" s="133" t="str">
        <f>IF(1=1,IF(E339="","",U305),N("S40"))</f>
        <v/>
      </c>
      <c r="V339" s="133" t="str">
        <f>IF(1=1,IF(E339="","",V305),N("T40"))</f>
        <v/>
      </c>
      <c r="W339" s="135" t="str">
        <f>IF(1=1,IF(OR(U339="",V339="",NOT(ISNUMBER(U339)),NOT(ISNUMBER(V339)),U339=0),"",V339/U339),N("U40"))</f>
        <v/>
      </c>
      <c r="X339" s="136" t="str">
        <f>IF(1=1,IF(OR(W339="",NOT(ISNUMBER(F339))),"",F339*W339*IFERROR(INDEX(D384:D428,MATCH(AE339,B384:B428,0)),1)),N("V7"))</f>
        <v/>
      </c>
      <c r="Y339" s="137" t="str">
        <f>IF(1=1,IF(F339="","",IF(G339="","",IFERROR(INDEX(E384:E428,MATCH(AE339,B384:B428,0)),G339&amp;""))),N("W6"))</f>
        <v/>
      </c>
      <c r="Z339" s="142" t="str">
        <f>IF(1=1,IF(X339="","",IF(AND(ISNUMBER(X339),X339&lt;1,Y339="kg"),MAX(1,ROUND(X339*1000,0)),IF(AND(ISNUMBER(X339),X339&lt;1,Y339="L"),MAX(1,ROUND(X339*100,0)),ROUND(X339,3)))),N("X40"))</f>
        <v/>
      </c>
      <c r="AA339" s="143" t="str">
        <f>IF(1=1,IF(X339="","",IF(AND(ISNUMBER(X339),X339&lt;1,Y339="kg"),"g",IF(AND(ISNUMBER(X339),X339&lt;1,Y339="L"),"cl",Y339))),N("Y40"))</f>
        <v/>
      </c>
      <c r="AB339" s="123" t="str">
        <f>IF(1=1,IF(E339="","",IF(F339="","A CONTROLER",IF(NOT(ISNUMBER(F339)),"TEXTE",IF(OR(W339="",W339&lt;=0),"COMMANDE COUVERTS INCOMPLETE",IF(G339="","UNITE MANQUANTE",IF(COUNTIF(B384:B428,AE339)=0,"UNITE A CONTROLER","OK")))))),N("Z6"))</f>
        <v/>
      </c>
      <c r="AD339" s="144" t="str">
        <f>IF(1=1,IF(E339="","",AD305),N("AB40"))</f>
        <v/>
      </c>
      <c r="AE339" s="125" t="str">
        <f>IF(1=1,IF(G339="","",UPPER(TRIM(SUBSTITUTE(SUBSTITUTE(G339&amp;"",CHAR(160)," ")," "," ")))),N("AC40"))</f>
        <v/>
      </c>
      <c r="AG339" s="244" t="s">
        <v>66</v>
      </c>
    </row>
    <row r="340" spans="1:33" ht="23.25" x14ac:dyDescent="0.25">
      <c r="A340" s="198"/>
      <c r="B340" s="199" t="s">
        <v>233</v>
      </c>
      <c r="C340" s="200"/>
      <c r="D340" s="201" t="s">
        <v>239</v>
      </c>
      <c r="E340" s="200"/>
      <c r="F340" s="200"/>
      <c r="G340" s="200"/>
      <c r="H340" s="202"/>
      <c r="I340" s="200"/>
      <c r="J340" s="200"/>
      <c r="K340" s="200"/>
      <c r="L340" s="200"/>
      <c r="M340" s="200"/>
      <c r="N340" s="200"/>
      <c r="O340" s="200"/>
      <c r="P340" s="200" t="str">
        <f>D340</f>
        <v>SOUS-FAMILLE</v>
      </c>
      <c r="Q340" s="200"/>
      <c r="R340" s="200"/>
      <c r="S340" s="202"/>
      <c r="T340" s="203" t="s">
        <v>664</v>
      </c>
      <c r="U340" s="204" cm="1">
        <f t="array" ref="U340">SUMPRODUCT(LEN(E342:E376)-LEN(SUBSTITUTE(E342:E376,"*","")))</f>
        <v>0</v>
      </c>
      <c r="V340" s="200"/>
      <c r="W340" s="200" t="str">
        <f>D340</f>
        <v>SOUS-FAMILLE</v>
      </c>
      <c r="X340" s="200"/>
      <c r="Y340" s="200"/>
      <c r="Z340" s="200"/>
      <c r="AA340" s="200"/>
      <c r="AB340" s="205"/>
      <c r="AC340" s="200"/>
      <c r="AD340" s="200"/>
      <c r="AE340" s="206" t="str">
        <f>B342</f>
        <v>NOM DE LA RECETTE À SAISIR</v>
      </c>
      <c r="AG340" s="244" t="s">
        <v>68</v>
      </c>
    </row>
    <row r="341" spans="1:33" ht="32.25" thickBot="1" x14ac:dyDescent="0.3">
      <c r="A341" s="92" t="s">
        <v>155</v>
      </c>
      <c r="B341" s="92" t="s">
        <v>1</v>
      </c>
      <c r="C341" s="92"/>
      <c r="D341" s="92" t="s">
        <v>2</v>
      </c>
      <c r="E341" s="92" t="s">
        <v>117</v>
      </c>
      <c r="F341" s="92" t="s">
        <v>3</v>
      </c>
      <c r="G341" s="92" t="s">
        <v>4</v>
      </c>
      <c r="H341" s="81"/>
      <c r="I341" s="157" t="s">
        <v>5</v>
      </c>
      <c r="J341" s="92" t="s">
        <v>114</v>
      </c>
      <c r="K341" s="92" t="s">
        <v>4</v>
      </c>
      <c r="L341" s="92" t="s">
        <v>6</v>
      </c>
      <c r="M341" s="94" t="s">
        <v>7</v>
      </c>
      <c r="N341" s="94" t="s">
        <v>116</v>
      </c>
      <c r="O341" s="95" t="s">
        <v>115</v>
      </c>
      <c r="P341" s="96" t="s">
        <v>8</v>
      </c>
      <c r="Q341" s="97" t="s">
        <v>9</v>
      </c>
      <c r="R341" s="92" t="s">
        <v>10</v>
      </c>
      <c r="S341" s="81"/>
      <c r="T341" s="92" t="s">
        <v>117</v>
      </c>
      <c r="U341" s="98" t="s">
        <v>11</v>
      </c>
      <c r="V341" s="95" t="s">
        <v>12</v>
      </c>
      <c r="W341" s="92" t="s">
        <v>13</v>
      </c>
      <c r="X341" s="94" t="s">
        <v>7</v>
      </c>
      <c r="Y341" s="94" t="s">
        <v>116</v>
      </c>
      <c r="Z341" s="99" t="s">
        <v>8</v>
      </c>
      <c r="AA341" s="97" t="s">
        <v>9</v>
      </c>
      <c r="AB341" s="99" t="s">
        <v>10</v>
      </c>
      <c r="AC341" s="240"/>
      <c r="AD341" s="92" t="s">
        <v>14</v>
      </c>
      <c r="AE341" s="92" t="s">
        <v>15</v>
      </c>
      <c r="AG341" s="244" t="s">
        <v>70</v>
      </c>
    </row>
    <row r="342" spans="1:33" ht="18.75" x14ac:dyDescent="0.25">
      <c r="A342" s="158" t="s">
        <v>5640</v>
      </c>
      <c r="B342" s="101" t="s">
        <v>20</v>
      </c>
      <c r="C342" s="101"/>
      <c r="D342" s="102">
        <v>0</v>
      </c>
      <c r="E342" s="103" t="s">
        <v>21</v>
      </c>
      <c r="F342" s="104">
        <v>10</v>
      </c>
      <c r="G342" s="8" t="s">
        <v>119</v>
      </c>
      <c r="H342" s="105"/>
      <c r="I342" s="106" t="str">
        <f>E342</f>
        <v>ÉLÉMENT PRINCIPAL À SAISIR</v>
      </c>
      <c r="J342" s="107">
        <f>F342</f>
        <v>10</v>
      </c>
      <c r="K342" s="108" t="str">
        <f>G342</f>
        <v>Quoi ?</v>
      </c>
      <c r="L342" s="109">
        <f>IF(1=1,IF(OR(J342="",O342="",NOT(ISNUMBER(J342)),NOT(ISNUMBER(O342)),J342=0),"",O342/J342),N("L6"))</f>
        <v>15</v>
      </c>
      <c r="M342" s="110">
        <f>IF(1=1,IF(OR(L342="",NOT(ISNUMBER(F342))),"",F342*L342*IFERROR(INDEX(D384:D428,MATCH(AE342,B384:B428,0)),1)),N("M13"))</f>
        <v>150</v>
      </c>
      <c r="N342" s="111" t="str">
        <f>IF(1=1,IF(F342="","",IF(G342="","",IFERROR(INDEX(E384:E428,MATCH(AE342,B384:B428,0)),G342&amp;""))),N("N6"))</f>
        <v>Quoi ?</v>
      </c>
      <c r="O342" s="112">
        <v>150</v>
      </c>
      <c r="P342" s="113">
        <f>IF(1=1,IF(M342="","",IF(AND(ISNUMBER(M342),M342&lt;1,N342="kg"),MAX(1,ROUND(M342*1000,0)),IF(AND(ISNUMBER(M342),M342&lt;1,N342="L"),MAX(1,ROUND(M342*100,0)),ROUND(M342,3)))),N("O6"))</f>
        <v>150</v>
      </c>
      <c r="Q342" s="114" t="str">
        <f>IF(1=1,IF(M342="","",IF(AND(ISNUMBER(M342),M342&lt;1,N342="kg"),"g",IF(AND(ISNUMBER(M342),M342&lt;1,N342="L"),"cl",N342))),N("P6"))</f>
        <v>Quoi ?</v>
      </c>
      <c r="R342" s="115" t="str">
        <f>IF(1=1,IF(E342="","",IF(F342="","A CONTROLER",IF(NOT(ISNUMBER(F342)),"TEXTE",IF(OR(L342="",L342&lt;=0),"COMMANDE PRINCIPALE INCOMPLETE",IF(G342="","UNITE MANQUANTE",IF(COUNTIF(B384:B428,AE342)=0,"UNITE A CONTROLER","OK")))))),N("Q9"))</f>
        <v>UNITE A CONTROLER</v>
      </c>
      <c r="S342" s="105"/>
      <c r="T342" s="159" t="str">
        <f>B342</f>
        <v>NOM DE LA RECETTE À SAISIR</v>
      </c>
      <c r="U342" s="117">
        <v>100</v>
      </c>
      <c r="V342" s="112">
        <v>150</v>
      </c>
      <c r="W342" s="118">
        <f>IF(1=1,IF(OR(U342="",V342="",NOT(ISNUMBER(U342)),NOT(ISNUMBER(V342)),U342=0),"",V342/U342),N("U6"))</f>
        <v>1.5</v>
      </c>
      <c r="X342" s="119">
        <f>IF(1=1,IF(OR(W342="",NOT(ISNUMBER(F342))),"",F342*W342*IFERROR(INDEX(D384:D428,MATCH(AE342,B384:B428,0)),1)),N("V7"))</f>
        <v>15</v>
      </c>
      <c r="Y342" s="120" t="str">
        <f>IF(1=1,IF(F342="","",IF(G342="","",IFERROR(INDEX(E384:E428,MATCH(AE342,B384:B428,0)),G342&amp;""))),N("W6"))</f>
        <v>Quoi ?</v>
      </c>
      <c r="Z342" s="121">
        <f>IF(1=1,IF(X342="","",IF(AND(ISNUMBER(X342),X342&lt;1,Y342="kg"),MAX(1,ROUND(X342*1000,0)),IF(AND(ISNUMBER(X342),X342&lt;1,Y342="L"),MAX(1,ROUND(X342*100,0)),ROUND(X342,3)))),N("X6"))</f>
        <v>15</v>
      </c>
      <c r="AA342" s="122" t="str">
        <f>IF(1=1,IF(X342="","",IF(AND(ISNUMBER(X342),X342&lt;1,Y342="kg"),"g",IF(AND(ISNUMBER(X342),X342&lt;1,Y342="L"),"cl",Y342))),N("Y6"))</f>
        <v>Quoi ?</v>
      </c>
      <c r="AB342" s="123" t="str">
        <f>IF(1=1,IF(E342="","",IF(F342="","A CONTROLER",IF(NOT(ISNUMBER(F342)),"TEXTE",IF(OR(W342="",W342&lt;=0),"COMMANDE COUVERTS INCOMPLETE",IF(G342="","UNITE MANQUANTE",IF(COUNTIF(B384:B428,AE342)=0,"UNITE A CONTROLER","OK")))))),N("Z6"))</f>
        <v>UNITE A CONTROLER</v>
      </c>
      <c r="AD342" s="124">
        <v>62</v>
      </c>
      <c r="AE342" s="125" t="str">
        <f>IF(1=1,IF(G342="","",UPPER(TRIM(SUBSTITUTE(SUBSTITUTE(G342&amp;"",CHAR(160)," ")," "," ")))),N("AC6"))</f>
        <v>QUOI ?</v>
      </c>
      <c r="AG342" s="244" t="s">
        <v>72</v>
      </c>
    </row>
    <row r="343" spans="1:33" ht="15.75" x14ac:dyDescent="0.25">
      <c r="A343" s="160" t="str">
        <f>IF(1=1,IF(E343="","",A342),N("A7"))</f>
        <v/>
      </c>
      <c r="B343" s="127" t="str">
        <f>IF(1=1,IF(E343="","",B342),N("B7"))</f>
        <v/>
      </c>
      <c r="C343" s="127"/>
      <c r="D343" s="129" t="str">
        <f>IF(ISBLANK(E343),"",LARGE(D342:D342,1)+1)</f>
        <v/>
      </c>
      <c r="E343" s="130"/>
      <c r="F343" s="131"/>
      <c r="G343" s="170"/>
      <c r="H343" s="105"/>
      <c r="I343" s="132" t="str">
        <f>IF(1=1,IF(E343="","",I342),N("H7"))</f>
        <v/>
      </c>
      <c r="J343" s="133" t="str">
        <f>IF(1=1,IF(E343="","",J342),N("I7"))</f>
        <v/>
      </c>
      <c r="K343" s="134" t="str">
        <f>IF(1=1,IF(E343="","",K342),N("J7"))</f>
        <v/>
      </c>
      <c r="L343" s="135" t="str">
        <f>IF(1=1,IF(OR(J343="",O343="",NOT(ISNUMBER(J343)),NOT(ISNUMBER(O343)),J343=0),"",O343/J343),N("L7"))</f>
        <v/>
      </c>
      <c r="M343" s="136" t="str">
        <f>IF(1=1,IF(OR(L343="",NOT(ISNUMBER(F343))),"",F343*L343*IFERROR(INDEX(D384:D428,MATCH(AE343,B384:B428,0)),1)),N("M13"))</f>
        <v/>
      </c>
      <c r="N343" s="137" t="str">
        <f>IF(1=1,IF(F343="","",IF(G343="","",IFERROR(INDEX(E384:E428,MATCH(AE343,B384:B428,0)),G343&amp;""))),N("N6"))</f>
        <v/>
      </c>
      <c r="O343" s="138" t="str">
        <f>IF(1=1,IF(E343="","",O342),N("K7"))</f>
        <v/>
      </c>
      <c r="P343" s="139" t="str">
        <f>IF(1=1,IF(M343="","",IF(AND(ISNUMBER(M343),M343&lt;1,N343="kg"),MAX(1,ROUND(M343*1000,0)),IF(AND(ISNUMBER(M343),M343&lt;1,N343="L"),MAX(1,ROUND(M343*100,0)),ROUND(M343,3)))),N("O7"))</f>
        <v/>
      </c>
      <c r="Q343" s="140" t="str">
        <f>IF(1=1,IF(M343="","",IF(AND(ISNUMBER(M343),M343&lt;1,N343="kg"),"g",IF(AND(ISNUMBER(M343),M343&lt;1,N343="L"),"cl",N343))),N("P7"))</f>
        <v/>
      </c>
      <c r="R343" s="161" t="str">
        <f>IF(1=1,IF(E343="","",IF(F343="","A CONTROLER",IF(NOT(ISNUMBER(F343)),"TEXTE",IF(OR(L343="",L343&lt;=0),"COMMANDE PRINCIPALE INCOMPLETE",IF(G343="","UNITE MANQUANTE",IF(COUNTIF(B384:B428,AE343)=0,"UNITE A CONTROLER","OK")))))),N("Q9"))</f>
        <v/>
      </c>
      <c r="S343" s="105"/>
      <c r="T343" s="141">
        <f t="shared" ref="T343:T376" si="20">E343</f>
        <v>0</v>
      </c>
      <c r="U343" s="133" t="str">
        <f>IF(1=1,IF(E343="","",U342),N("S7"))</f>
        <v/>
      </c>
      <c r="V343" s="133" t="str">
        <f>IF(1=1,IF(E343="","",V342),N("T7"))</f>
        <v/>
      </c>
      <c r="W343" s="135" t="str">
        <f>IF(1=1,IF(OR(U343="",V343="",NOT(ISNUMBER(U343)),NOT(ISNUMBER(V343)),U343=0),"",V343/U343),N("U7"))</f>
        <v/>
      </c>
      <c r="X343" s="136" t="str">
        <f>IF(1=1,IF(OR(W343="",NOT(ISNUMBER(F343))),"",F343*W343*IFERROR(INDEX(D384:D428,MATCH(AE343,B384:B428,0)),1)),N("V7"))</f>
        <v/>
      </c>
      <c r="Y343" s="137" t="str">
        <f>IF(1=1,IF(F343="","",IF(G343="","",IFERROR(INDEX(E384:E428,MATCH(AE343,B384:B428,0)),G343&amp;""))),N("W6"))</f>
        <v/>
      </c>
      <c r="Z343" s="142" t="str">
        <f>IF(1=1,IF(X343="","",IF(AND(ISNUMBER(X343),X343&lt;1,Y343="kg"),MAX(1,ROUND(X343*1000,0)),IF(AND(ISNUMBER(X343),X343&lt;1,Y343="L"),MAX(1,ROUND(X343*100,0)),ROUND(X343,3)))),N("X7"))</f>
        <v/>
      </c>
      <c r="AA343" s="143" t="str">
        <f>IF(1=1,IF(X343="","",IF(AND(ISNUMBER(X343),X343&lt;1,Y343="kg"),"g",IF(AND(ISNUMBER(X343),X343&lt;1,Y343="L"),"cl",Y343))),N("Y7"))</f>
        <v/>
      </c>
      <c r="AB343" s="123" t="str">
        <f>IF(1=1,IF(E343="","",IF(F343="","A CONTROLER",IF(NOT(ISNUMBER(F343)),"TEXTE",IF(OR(W343="",W343&lt;=0),"COMMANDE COUVERTS INCOMPLETE",IF(G343="","UNITE MANQUANTE",IF(COUNTIF(B384:B428,AE343)=0,"UNITE A CONTROLER","OK")))))),N("Z6"))</f>
        <v/>
      </c>
      <c r="AD343" s="144" t="str">
        <f>IF(1=1,IF(E343="","",AD342),N("AB7"))</f>
        <v/>
      </c>
      <c r="AE343" s="125" t="str">
        <f>IF(1=1,IF(G343="","",UPPER(TRIM(SUBSTITUTE(SUBSTITUTE(G343&amp;"",CHAR(160)," ")," "," ")))),N("AC7"))</f>
        <v/>
      </c>
      <c r="AG343" s="244" t="s">
        <v>74</v>
      </c>
    </row>
    <row r="344" spans="1:33" ht="15.75" x14ac:dyDescent="0.25">
      <c r="A344" s="160" t="str">
        <f>IF(1=1,IF(E344="","",A342),N("A8"))</f>
        <v/>
      </c>
      <c r="B344" s="127" t="str">
        <f>IF(1=1,IF(E344="","",B342),N("B8"))</f>
        <v/>
      </c>
      <c r="C344" s="127"/>
      <c r="D344" s="129" t="str">
        <f>IF(ISBLANK(E344),"",LARGE(D342:D343,1)+1)</f>
        <v/>
      </c>
      <c r="E344" s="130"/>
      <c r="F344" s="131"/>
      <c r="G344" s="170"/>
      <c r="H344" s="105"/>
      <c r="I344" s="132" t="str">
        <f>IF(1=1,IF(E344="","",I342),N("H8"))</f>
        <v/>
      </c>
      <c r="J344" s="133" t="str">
        <f>IF(1=1,IF(E344="","",J342),N("I8"))</f>
        <v/>
      </c>
      <c r="K344" s="134" t="str">
        <f>IF(1=1,IF(E344="","",K342),N("J8"))</f>
        <v/>
      </c>
      <c r="L344" s="135" t="str">
        <f>IF(1=1,IF(OR(J344="",O344="",NOT(ISNUMBER(J344)),NOT(ISNUMBER(O344)),J344=0),"",O344/J344),N("L8"))</f>
        <v/>
      </c>
      <c r="M344" s="136" t="str">
        <f>IF(1=1,IF(OR(L344="",NOT(ISNUMBER(F344))),"",F344*L344*IFERROR(INDEX(D384:D428,MATCH(AE344,B384:B428,0)),1)),N("M13"))</f>
        <v/>
      </c>
      <c r="N344" s="137" t="str">
        <f>IF(1=1,IF(F344="","",IF(G344="","",IFERROR(INDEX(E384:E428,MATCH(AE344,B384:B428,0)),G344&amp;""))),N("N6"))</f>
        <v/>
      </c>
      <c r="O344" s="138" t="str">
        <f>IF(1=1,IF(E344="","",O342),N("K8"))</f>
        <v/>
      </c>
      <c r="P344" s="139" t="str">
        <f>IF(1=1,IF(M344="","",IF(AND(ISNUMBER(M344),M344&lt;1,N344="kg"),MAX(1,ROUND(M344*1000,0)),IF(AND(ISNUMBER(M344),M344&lt;1,N344="L"),MAX(1,ROUND(M344*100,0)),ROUND(M344,3)))),N("O8"))</f>
        <v/>
      </c>
      <c r="Q344" s="140" t="str">
        <f>IF(1=1,IF(M344="","",IF(AND(ISNUMBER(M344),M344&lt;1,N344="kg"),"g",IF(AND(ISNUMBER(M344),M344&lt;1,N344="L"),"cl",N344))),N("P8"))</f>
        <v/>
      </c>
      <c r="R344" s="161" t="str">
        <f>IF(1=1,IF(E344="","",IF(F344="","A CONTROLER",IF(NOT(ISNUMBER(F344)),"TEXTE",IF(OR(L344="",L344&lt;=0),"COMMANDE PRINCIPALE INCOMPLETE",IF(G344="","UNITE MANQUANTE",IF(COUNTIF(B384:B428,AE344)=0,"UNITE A CONTROLER","OK")))))),N("Q9"))</f>
        <v/>
      </c>
      <c r="S344" s="105"/>
      <c r="T344" s="141">
        <f t="shared" si="20"/>
        <v>0</v>
      </c>
      <c r="U344" s="133" t="str">
        <f>IF(1=1,IF(E344="","",U342),N("S8"))</f>
        <v/>
      </c>
      <c r="V344" s="133" t="str">
        <f>IF(1=1,IF(E344="","",V342),N("T8"))</f>
        <v/>
      </c>
      <c r="W344" s="135" t="str">
        <f>IF(1=1,IF(OR(U344="",V344="",NOT(ISNUMBER(U344)),NOT(ISNUMBER(V344)),U344=0),"",V344/U344),N("U8"))</f>
        <v/>
      </c>
      <c r="X344" s="136" t="str">
        <f>IF(1=1,IF(OR(W344="",NOT(ISNUMBER(F344))),"",F344*W344*IFERROR(INDEX(D384:D428,MATCH(AE344,B384:B428,0)),1)),N("V7"))</f>
        <v/>
      </c>
      <c r="Y344" s="137" t="str">
        <f>IF(1=1,IF(F344="","",IF(G344="","",IFERROR(INDEX(E384:E428,MATCH(AE344,B384:B428,0)),G344&amp;""))),N("W6"))</f>
        <v/>
      </c>
      <c r="Z344" s="142" t="str">
        <f>IF(1=1,IF(X344="","",IF(AND(ISNUMBER(X344),X344&lt;1,Y344="kg"),MAX(1,ROUND(X344*1000,0)),IF(AND(ISNUMBER(X344),X344&lt;1,Y344="L"),MAX(1,ROUND(X344*100,0)),ROUND(X344,3)))),N("X8"))</f>
        <v/>
      </c>
      <c r="AA344" s="143" t="str">
        <f>IF(1=1,IF(X344="","",IF(AND(ISNUMBER(X344),X344&lt;1,Y344="kg"),"g",IF(AND(ISNUMBER(X344),X344&lt;1,Y344="L"),"cl",Y344))),N("Y8"))</f>
        <v/>
      </c>
      <c r="AB344" s="123" t="str">
        <f>IF(1=1,IF(E344="","",IF(F344="","A CONTROLER",IF(NOT(ISNUMBER(F344)),"TEXTE",IF(OR(W344="",W344&lt;=0),"COMMANDE COUVERTS INCOMPLETE",IF(G344="","UNITE MANQUANTE",IF(COUNTIF(B384:B428,AE344)=0,"UNITE A CONTROLER","OK")))))),N("Z6"))</f>
        <v/>
      </c>
      <c r="AD344" s="144" t="str">
        <f>IF(1=1,IF(E344="","",AD342),N("AB8"))</f>
        <v/>
      </c>
      <c r="AE344" s="125" t="str">
        <f>IF(1=1,IF(G344="","",UPPER(TRIM(SUBSTITUTE(SUBSTITUTE(G344&amp;"",CHAR(160)," ")," "," ")))),N("AC8"))</f>
        <v/>
      </c>
      <c r="AG344" s="244" t="s">
        <v>76</v>
      </c>
    </row>
    <row r="345" spans="1:33" ht="15.75" x14ac:dyDescent="0.25">
      <c r="A345" s="160" t="str">
        <f>IF(1=1,IF(E345="","",A342),N("A9"))</f>
        <v/>
      </c>
      <c r="B345" s="127" t="str">
        <f>IF(1=1,IF(E345="","",B342),N("B9"))</f>
        <v/>
      </c>
      <c r="C345" s="127"/>
      <c r="D345" s="129" t="str">
        <f>IF(ISBLANK(E345),"",LARGE(D342:D344,1)+1)</f>
        <v/>
      </c>
      <c r="E345" s="130"/>
      <c r="F345" s="131"/>
      <c r="G345" s="170"/>
      <c r="H345" s="105"/>
      <c r="I345" s="132" t="str">
        <f>IF(1=1,IF(E345="","",I342),N("H9"))</f>
        <v/>
      </c>
      <c r="J345" s="133" t="str">
        <f>IF(1=1,IF(E345="","",J342),N("I9"))</f>
        <v/>
      </c>
      <c r="K345" s="134" t="str">
        <f>IF(1=1,IF(E345="","",K342),N("J9"))</f>
        <v/>
      </c>
      <c r="L345" s="135" t="str">
        <f>IF(1=1,IF(OR(J345="",O345="",NOT(ISNUMBER(J345)),NOT(ISNUMBER(O345)),J345=0),"",O345/J345),N("L9"))</f>
        <v/>
      </c>
      <c r="M345" s="136" t="str">
        <f>IF(1=1,IF(OR(L345="",NOT(ISNUMBER(F345))),"",F345*L345*IFERROR(INDEX(D384:D428,MATCH(AE345,B384:B428,0)),1)),N("M13"))</f>
        <v/>
      </c>
      <c r="N345" s="137" t="str">
        <f>IF(1=1,IF(F345="","",IF(G345="","",IFERROR(INDEX(E384:E428,MATCH(AE345,B384:B428,0)),G345&amp;""))),N("N6"))</f>
        <v/>
      </c>
      <c r="O345" s="138" t="str">
        <f>IF(1=1,IF(E345="","",O342),N("K9"))</f>
        <v/>
      </c>
      <c r="P345" s="139" t="str">
        <f>IF(1=1,IF(M345="","",IF(AND(ISNUMBER(M345),M345&lt;1,N345="kg"),MAX(1,ROUND(M345*1000,0)),IF(AND(ISNUMBER(M345),M345&lt;1,N345="L"),MAX(1,ROUND(M345*100,0)),ROUND(M345,3)))),N("O9"))</f>
        <v/>
      </c>
      <c r="Q345" s="140" t="str">
        <f>IF(1=1,IF(M345="","",IF(AND(ISNUMBER(M345),M345&lt;1,N345="kg"),"g",IF(AND(ISNUMBER(M345),M345&lt;1,N345="L"),"cl",N345))),N("P9"))</f>
        <v/>
      </c>
      <c r="R345" s="161" t="str">
        <f>IF(1=1,IF(E345="","",IF(F345="","A CONTROLER",IF(NOT(ISNUMBER(F345)),"TEXTE",IF(OR(L345="",L345&lt;=0),"COMMANDE PRINCIPALE INCOMPLETE",IF(G345="","UNITE MANQUANTE",IF(COUNTIF(B384:B428,AE345)=0,"UNITE A CONTROLER","OK")))))),N("Q9"))</f>
        <v/>
      </c>
      <c r="S345" s="105"/>
      <c r="T345" s="141">
        <f t="shared" si="20"/>
        <v>0</v>
      </c>
      <c r="U345" s="133" t="str">
        <f>IF(1=1,IF(E345="","",U342),N("S9"))</f>
        <v/>
      </c>
      <c r="V345" s="133" t="str">
        <f>IF(1=1,IF(E345="","",V342),N("T9"))</f>
        <v/>
      </c>
      <c r="W345" s="135" t="str">
        <f>IF(1=1,IF(OR(U345="",V345="",NOT(ISNUMBER(U345)),NOT(ISNUMBER(V345)),U345=0),"",V345/U345),N("U9"))</f>
        <v/>
      </c>
      <c r="X345" s="136" t="str">
        <f>IF(1=1,IF(OR(W345="",NOT(ISNUMBER(F345))),"",F345*W345*IFERROR(INDEX(D384:D428,MATCH(AE345,B384:B428,0)),1)),N("V7"))</f>
        <v/>
      </c>
      <c r="Y345" s="137" t="str">
        <f>IF(1=1,IF(F345="","",IF(G345="","",IFERROR(INDEX(E384:E428,MATCH(AE345,B384:B428,0)),G345&amp;""))),N("W6"))</f>
        <v/>
      </c>
      <c r="Z345" s="142" t="str">
        <f>IF(1=1,IF(X345="","",IF(AND(ISNUMBER(X345),X345&lt;1,Y345="kg"),MAX(1,ROUND(X345*1000,0)),IF(AND(ISNUMBER(X345),X345&lt;1,Y345="L"),MAX(1,ROUND(X345*100,0)),ROUND(X345,3)))),N("X9"))</f>
        <v/>
      </c>
      <c r="AA345" s="143" t="str">
        <f>IF(1=1,IF(X345="","",IF(AND(ISNUMBER(X345),X345&lt;1,Y345="kg"),"g",IF(AND(ISNUMBER(X345),X345&lt;1,Y345="L"),"cl",Y345))),N("Y9"))</f>
        <v/>
      </c>
      <c r="AB345" s="123" t="str">
        <f>IF(1=1,IF(E345="","",IF(F345="","A CONTROLER",IF(NOT(ISNUMBER(F345)),"TEXTE",IF(OR(W345="",W345&lt;=0),"COMMANDE COUVERTS INCOMPLETE",IF(G345="","UNITE MANQUANTE",IF(COUNTIF(B384:B428,AE345)=0,"UNITE A CONTROLER","OK")))))),N("Z6"))</f>
        <v/>
      </c>
      <c r="AD345" s="144" t="str">
        <f>IF(1=1,IF(E345="","",AD342),N("AB9"))</f>
        <v/>
      </c>
      <c r="AE345" s="125" t="str">
        <f>IF(1=1,IF(G345="","",UPPER(TRIM(SUBSTITUTE(SUBSTITUTE(G345&amp;"",CHAR(160)," ")," "," ")))),N("AC9"))</f>
        <v/>
      </c>
      <c r="AG345" s="244" t="s">
        <v>78</v>
      </c>
    </row>
    <row r="346" spans="1:33" ht="15.75" x14ac:dyDescent="0.25">
      <c r="A346" s="160" t="str">
        <f>IF(1=1,IF(E346="","",A342),N("A10"))</f>
        <v/>
      </c>
      <c r="B346" s="127" t="str">
        <f>IF(1=1,IF(E346="","",B342),N("B10"))</f>
        <v/>
      </c>
      <c r="C346" s="127"/>
      <c r="D346" s="129" t="str">
        <f>IF(ISBLANK(E346),"",LARGE(D342:D345,1)+1)</f>
        <v/>
      </c>
      <c r="E346" s="130"/>
      <c r="F346" s="131"/>
      <c r="G346" s="170"/>
      <c r="H346" s="105"/>
      <c r="I346" s="132" t="str">
        <f>IF(1=1,IF(E346="","",I342),N("H10"))</f>
        <v/>
      </c>
      <c r="J346" s="133" t="str">
        <f>IF(1=1,IF(E346="","",J342),N("I10"))</f>
        <v/>
      </c>
      <c r="K346" s="134" t="str">
        <f>IF(1=1,IF(E346="","",K342),N("J10"))</f>
        <v/>
      </c>
      <c r="L346" s="135" t="str">
        <f>IF(1=1,IF(OR(J346="",O346="",NOT(ISNUMBER(J346)),NOT(ISNUMBER(O346)),J346=0),"",O346/J346),N("L10"))</f>
        <v/>
      </c>
      <c r="M346" s="136" t="str">
        <f>IF(1=1,IF(OR(L346="",NOT(ISNUMBER(F346))),"",F346*L346*IFERROR(INDEX(D384:D428,MATCH(AE346,B384:B428,0)),1)),N("M13"))</f>
        <v/>
      </c>
      <c r="N346" s="137" t="str">
        <f>IF(1=1,IF(F346="","",IF(G346="","",IFERROR(INDEX(E384:E428,MATCH(AE346,B384:B428,0)),G346&amp;""))),N("N6"))</f>
        <v/>
      </c>
      <c r="O346" s="138" t="str">
        <f>IF(1=1,IF(E346="","",O342),N("K10"))</f>
        <v/>
      </c>
      <c r="P346" s="139" t="str">
        <f>IF(1=1,IF(M346="","",IF(AND(ISNUMBER(M346),M346&lt;1,N346="kg"),MAX(1,ROUND(M346*1000,0)),IF(AND(ISNUMBER(M346),M346&lt;1,N346="L"),MAX(1,ROUND(M346*100,0)),ROUND(M346,3)))),N("O10"))</f>
        <v/>
      </c>
      <c r="Q346" s="140" t="str">
        <f>IF(1=1,IF(M346="","",IF(AND(ISNUMBER(M346),M346&lt;1,N346="kg"),"g",IF(AND(ISNUMBER(M346),M346&lt;1,N346="L"),"cl",N346))),N("P10"))</f>
        <v/>
      </c>
      <c r="R346" s="161" t="str">
        <f>IF(1=1,IF(E346="","",IF(F346="","A CONTROLER",IF(NOT(ISNUMBER(F346)),"TEXTE",IF(OR(L346="",L346&lt;=0),"COMMANDE PRINCIPALE INCOMPLETE",IF(G346="","UNITE MANQUANTE",IF(COUNTIF(B384:B428,AE346)=0,"UNITE A CONTROLER","OK")))))),N("Q9"))</f>
        <v/>
      </c>
      <c r="S346" s="105"/>
      <c r="T346" s="141">
        <f t="shared" si="20"/>
        <v>0</v>
      </c>
      <c r="U346" s="133" t="str">
        <f>IF(1=1,IF(E346="","",U342),N("S10"))</f>
        <v/>
      </c>
      <c r="V346" s="133" t="str">
        <f>IF(1=1,IF(E346="","",V342),N("T10"))</f>
        <v/>
      </c>
      <c r="W346" s="135" t="str">
        <f>IF(1=1,IF(OR(U346="",V346="",NOT(ISNUMBER(U346)),NOT(ISNUMBER(V346)),U346=0),"",V346/U346),N("U10"))</f>
        <v/>
      </c>
      <c r="X346" s="136" t="str">
        <f>IF(1=1,IF(OR(W346="",NOT(ISNUMBER(F346))),"",F346*W346*IFERROR(INDEX(D384:D428,MATCH(AE346,B384:B428,0)),1)),N("V7"))</f>
        <v/>
      </c>
      <c r="Y346" s="137" t="str">
        <f>IF(1=1,IF(F346="","",IF(G346="","",IFERROR(INDEX(E384:E428,MATCH(AE346,B384:B428,0)),G346&amp;""))),N("W6"))</f>
        <v/>
      </c>
      <c r="Z346" s="142" t="str">
        <f>IF(1=1,IF(X346="","",IF(AND(ISNUMBER(X346),X346&lt;1,Y346="kg"),MAX(1,ROUND(X346*1000,0)),IF(AND(ISNUMBER(X346),X346&lt;1,Y346="L"),MAX(1,ROUND(X346*100,0)),ROUND(X346,3)))),N("X10"))</f>
        <v/>
      </c>
      <c r="AA346" s="143" t="str">
        <f>IF(1=1,IF(X346="","",IF(AND(ISNUMBER(X346),X346&lt;1,Y346="kg"),"g",IF(AND(ISNUMBER(X346),X346&lt;1,Y346="L"),"cl",Y346))),N("Y10"))</f>
        <v/>
      </c>
      <c r="AB346" s="123" t="str">
        <f>IF(1=1,IF(E346="","",IF(F346="","A CONTROLER",IF(NOT(ISNUMBER(F346)),"TEXTE",IF(OR(W346="",W346&lt;=0),"COMMANDE COUVERTS INCOMPLETE",IF(G346="","UNITE MANQUANTE",IF(COUNTIF(B384:B428,AE346)=0,"UNITE A CONTROLER","OK")))))),N("Z6"))</f>
        <v/>
      </c>
      <c r="AD346" s="144" t="str">
        <f>IF(1=1,IF(E346="","",AD342),N("AB10"))</f>
        <v/>
      </c>
      <c r="AE346" s="125" t="str">
        <f>IF(1=1,IF(G346="","",UPPER(TRIM(SUBSTITUTE(SUBSTITUTE(G346&amp;"",CHAR(160)," ")," "," ")))),N("AC10"))</f>
        <v/>
      </c>
      <c r="AG346" s="244" t="s">
        <v>80</v>
      </c>
    </row>
    <row r="347" spans="1:33" ht="15.75" x14ac:dyDescent="0.25">
      <c r="A347" s="160" t="str">
        <f>IF(1=1,IF(E347="","",A342),N("A11"))</f>
        <v/>
      </c>
      <c r="B347" s="127" t="str">
        <f>IF(1=1,IF(E347="","",B342),N("B11"))</f>
        <v/>
      </c>
      <c r="C347" s="127"/>
      <c r="D347" s="129" t="str">
        <f>IF(ISBLANK(E347),"",LARGE(D342:D346,1)+1)</f>
        <v/>
      </c>
      <c r="E347" s="130"/>
      <c r="F347" s="131"/>
      <c r="G347" s="170"/>
      <c r="H347" s="105"/>
      <c r="I347" s="132" t="str">
        <f>IF(1=1,IF(E347="","",I342),N("H11"))</f>
        <v/>
      </c>
      <c r="J347" s="133" t="str">
        <f>IF(1=1,IF(E347="","",J342),N("I11"))</f>
        <v/>
      </c>
      <c r="K347" s="134" t="str">
        <f>IF(1=1,IF(E347="","",K342),N("J11"))</f>
        <v/>
      </c>
      <c r="L347" s="135" t="str">
        <f>IF(1=1,IF(OR(J347="",O347="",NOT(ISNUMBER(J347)),NOT(ISNUMBER(O347)),J347=0),"",O347/J347),N("L11"))</f>
        <v/>
      </c>
      <c r="M347" s="136" t="str">
        <f>IF(1=1,IF(OR(L347="",NOT(ISNUMBER(F347))),"",F347*L347*IFERROR(INDEX(D384:D428,MATCH(AE347,B384:B428,0)),1)),N("M13"))</f>
        <v/>
      </c>
      <c r="N347" s="137" t="str">
        <f>IF(1=1,IF(F347="","",IF(G347="","",IFERROR(INDEX(E384:E428,MATCH(AE347,B384:B428,0)),G347&amp;""))),N("N6"))</f>
        <v/>
      </c>
      <c r="O347" s="138" t="str">
        <f>IF(1=1,IF(E347="","",O342),N("K11"))</f>
        <v/>
      </c>
      <c r="P347" s="139" t="str">
        <f>IF(1=1,IF(M347="","",IF(AND(ISNUMBER(M347),M347&lt;1,N347="kg"),MAX(1,ROUND(M347*1000,0)),IF(AND(ISNUMBER(M347),M347&lt;1,N347="L"),MAX(1,ROUND(M347*100,0)),ROUND(M347,3)))),N("O11"))</f>
        <v/>
      </c>
      <c r="Q347" s="140" t="str">
        <f>IF(1=1,IF(M347="","",IF(AND(ISNUMBER(M347),M347&lt;1,N347="kg"),"g",IF(AND(ISNUMBER(M347),M347&lt;1,N347="L"),"cl",N347))),N("P11"))</f>
        <v/>
      </c>
      <c r="R347" s="161" t="str">
        <f>IF(1=1,IF(E347="","",IF(F347="","A CONTROLER",IF(NOT(ISNUMBER(F347)),"TEXTE",IF(OR(L347="",L347&lt;=0),"COMMANDE PRINCIPALE INCOMPLETE",IF(G347="","UNITE MANQUANTE",IF(COUNTIF(B384:B428,AE347)=0,"UNITE A CONTROLER","OK")))))),N("Q9"))</f>
        <v/>
      </c>
      <c r="S347" s="105"/>
      <c r="T347" s="141">
        <f t="shared" si="20"/>
        <v>0</v>
      </c>
      <c r="U347" s="133" t="str">
        <f>IF(1=1,IF(E347="","",U342),N("S11"))</f>
        <v/>
      </c>
      <c r="V347" s="133" t="str">
        <f>IF(1=1,IF(E347="","",V342),N("T11"))</f>
        <v/>
      </c>
      <c r="W347" s="135" t="str">
        <f>IF(1=1,IF(OR(U347="",V347="",NOT(ISNUMBER(U347)),NOT(ISNUMBER(V347)),U347=0),"",V347/U347),N("U11"))</f>
        <v/>
      </c>
      <c r="X347" s="136" t="str">
        <f>IF(1=1,IF(OR(W347="",NOT(ISNUMBER(F347))),"",F347*W347*IFERROR(INDEX(D384:D428,MATCH(AE347,B384:B428,0)),1)),N("V7"))</f>
        <v/>
      </c>
      <c r="Y347" s="137" t="str">
        <f>IF(1=1,IF(F347="","",IF(G347="","",IFERROR(INDEX(E384:E428,MATCH(AE347,B384:B428,0)),G347&amp;""))),N("W6"))</f>
        <v/>
      </c>
      <c r="Z347" s="142" t="str">
        <f>IF(1=1,IF(X347="","",IF(AND(ISNUMBER(X347),X347&lt;1,Y347="kg"),MAX(1,ROUND(X347*1000,0)),IF(AND(ISNUMBER(X347),X347&lt;1,Y347="L"),MAX(1,ROUND(X347*100,0)),ROUND(X347,3)))),N("X11"))</f>
        <v/>
      </c>
      <c r="AA347" s="143" t="str">
        <f>IF(1=1,IF(X347="","",IF(AND(ISNUMBER(X347),X347&lt;1,Y347="kg"),"g",IF(AND(ISNUMBER(X347),X347&lt;1,Y347="L"),"cl",Y347))),N("Y11"))</f>
        <v/>
      </c>
      <c r="AB347" s="123" t="str">
        <f>IF(1=1,IF(E347="","",IF(F347="","A CONTROLER",IF(NOT(ISNUMBER(F347)),"TEXTE",IF(OR(W347="",W347&lt;=0),"COMMANDE COUVERTS INCOMPLETE",IF(G347="","UNITE MANQUANTE",IF(COUNTIF(B384:B428,AE347)=0,"UNITE A CONTROLER","OK")))))),N("Z6"))</f>
        <v/>
      </c>
      <c r="AD347" s="144" t="str">
        <f>IF(1=1,IF(E347="","",AD342),N("AB11"))</f>
        <v/>
      </c>
      <c r="AE347" s="125" t="str">
        <f>IF(1=1,IF(G347="","",UPPER(TRIM(SUBSTITUTE(SUBSTITUTE(G347&amp;"",CHAR(160)," ")," "," ")))),N("AC11"))</f>
        <v/>
      </c>
      <c r="AG347" s="244" t="s">
        <v>66</v>
      </c>
    </row>
    <row r="348" spans="1:33" ht="15.75" x14ac:dyDescent="0.25">
      <c r="A348" s="160" t="str">
        <f>IF(1=1,IF(E348="","",A342),N("A12"))</f>
        <v/>
      </c>
      <c r="B348" s="127" t="str">
        <f>IF(1=1,IF(E348="","",B342),N("B12"))</f>
        <v/>
      </c>
      <c r="C348" s="127"/>
      <c r="D348" s="129" t="str">
        <f>IF(ISBLANK(E348),"",LARGE(D342:D347,1)+1)</f>
        <v/>
      </c>
      <c r="E348" s="130"/>
      <c r="F348" s="131"/>
      <c r="G348" s="170"/>
      <c r="H348" s="105"/>
      <c r="I348" s="132" t="str">
        <f>IF(1=1,IF(E348="","",I342),N("H12"))</f>
        <v/>
      </c>
      <c r="J348" s="133" t="str">
        <f>IF(1=1,IF(E348="","",J342),N("I12"))</f>
        <v/>
      </c>
      <c r="K348" s="134" t="str">
        <f>IF(1=1,IF(E348="","",K342),N("J12"))</f>
        <v/>
      </c>
      <c r="L348" s="135" t="str">
        <f>IF(1=1,IF(OR(J348="",O348="",NOT(ISNUMBER(J348)),NOT(ISNUMBER(O348)),J348=0),"",O348/J348),N("L12"))</f>
        <v/>
      </c>
      <c r="M348" s="136" t="str">
        <f>IF(1=1,IF(OR(L348="",NOT(ISNUMBER(F348))),"",F348*L348*IFERROR(INDEX(D384:D428,MATCH(AE348,B384:B428,0)),1)),N("M13"))</f>
        <v/>
      </c>
      <c r="N348" s="137" t="str">
        <f>IF(1=1,IF(F348="","",IF(G348="","",IFERROR(INDEX(E384:E428,MATCH(AE348,B384:B428,0)),G348&amp;""))),N("N6"))</f>
        <v/>
      </c>
      <c r="O348" s="138" t="str">
        <f>IF(1=1,IF(E348="","",O342),N("K12"))</f>
        <v/>
      </c>
      <c r="P348" s="139" t="str">
        <f>IF(1=1,IF(M348="","",IF(AND(ISNUMBER(M348),M348&lt;1,N348="kg"),MAX(1,ROUND(M348*1000,0)),IF(AND(ISNUMBER(M348),M348&lt;1,N348="L"),MAX(1,ROUND(M348*100,0)),ROUND(M348,3)))),N("O12"))</f>
        <v/>
      </c>
      <c r="Q348" s="140" t="str">
        <f>IF(1=1,IF(M348="","",IF(AND(ISNUMBER(M348),M348&lt;1,N348="kg"),"g",IF(AND(ISNUMBER(M348),M348&lt;1,N348="L"),"cl",N348))),N("P12"))</f>
        <v/>
      </c>
      <c r="R348" s="161" t="str">
        <f>IF(1=1,IF(E348="","",IF(F348="","A CONTROLER",IF(NOT(ISNUMBER(F348)),"TEXTE",IF(OR(L348="",L348&lt;=0),"COMMANDE PRINCIPALE INCOMPLETE",IF(G348="","UNITE MANQUANTE",IF(COUNTIF(B384:B428,AE348)=0,"UNITE A CONTROLER","OK")))))),N("Q9"))</f>
        <v/>
      </c>
      <c r="S348" s="105"/>
      <c r="T348" s="141">
        <f t="shared" si="20"/>
        <v>0</v>
      </c>
      <c r="U348" s="133" t="str">
        <f>IF(1=1,IF(E348="","",U342),N("S12"))</f>
        <v/>
      </c>
      <c r="V348" s="133" t="str">
        <f>IF(1=1,IF(E348="","",V342),N("T12"))</f>
        <v/>
      </c>
      <c r="W348" s="135" t="str">
        <f>IF(1=1,IF(OR(U348="",V348="",NOT(ISNUMBER(U348)),NOT(ISNUMBER(V348)),U348=0),"",V348/U348),N("U12"))</f>
        <v/>
      </c>
      <c r="X348" s="136" t="str">
        <f>IF(1=1,IF(OR(W348="",NOT(ISNUMBER(F348))),"",F348*W348*IFERROR(INDEX(D384:D428,MATCH(AE348,B384:B428,0)),1)),N("V7"))</f>
        <v/>
      </c>
      <c r="Y348" s="137" t="str">
        <f>IF(1=1,IF(F348="","",IF(G348="","",IFERROR(INDEX(E384:E428,MATCH(AE348,B384:B428,0)),G348&amp;""))),N("W6"))</f>
        <v/>
      </c>
      <c r="Z348" s="142" t="str">
        <f>IF(1=1,IF(X348="","",IF(AND(ISNUMBER(X348),X348&lt;1,Y348="kg"),MAX(1,ROUND(X348*1000,0)),IF(AND(ISNUMBER(X348),X348&lt;1,Y348="L"),MAX(1,ROUND(X348*100,0)),ROUND(X348,3)))),N("X12"))</f>
        <v/>
      </c>
      <c r="AA348" s="143" t="str">
        <f>IF(1=1,IF(X348="","",IF(AND(ISNUMBER(X348),X348&lt;1,Y348="kg"),"g",IF(AND(ISNUMBER(X348),X348&lt;1,Y348="L"),"cl",Y348))),N("Y12"))</f>
        <v/>
      </c>
      <c r="AB348" s="123" t="str">
        <f>IF(1=1,IF(E348="","",IF(F348="","A CONTROLER",IF(NOT(ISNUMBER(F348)),"TEXTE",IF(OR(W348="",W348&lt;=0),"COMMANDE COUVERTS INCOMPLETE",IF(G348="","UNITE MANQUANTE",IF(COUNTIF(B384:B428,AE348)=0,"UNITE A CONTROLER","OK")))))),N("Z6"))</f>
        <v/>
      </c>
      <c r="AD348" s="144" t="str">
        <f>IF(1=1,IF(E348="","",AD342),N("AB12"))</f>
        <v/>
      </c>
      <c r="AE348" s="125" t="str">
        <f>IF(1=1,IF(G348="","",UPPER(TRIM(SUBSTITUTE(SUBSTITUTE(G348&amp;"",CHAR(160)," ")," "," ")))),N("AC12"))</f>
        <v/>
      </c>
      <c r="AG348" s="244" t="s">
        <v>64</v>
      </c>
    </row>
    <row r="349" spans="1:33" ht="15.75" x14ac:dyDescent="0.25">
      <c r="A349" s="160" t="str">
        <f>IF(1=1,IF(E349="","",A342),N("A13"))</f>
        <v/>
      </c>
      <c r="B349" s="127" t="str">
        <f>IF(1=1,IF(E349="","",B342),N("B13"))</f>
        <v/>
      </c>
      <c r="C349" s="127"/>
      <c r="D349" s="129" t="str">
        <f>IF(ISBLANK(E349),"",LARGE(D342:D348,1)+1)</f>
        <v/>
      </c>
      <c r="E349" s="130"/>
      <c r="F349" s="131"/>
      <c r="G349" s="170"/>
      <c r="H349" s="105"/>
      <c r="I349" s="132" t="str">
        <f>IF(1=1,IF(E349="","",I342),N("H13"))</f>
        <v/>
      </c>
      <c r="J349" s="133" t="str">
        <f>IF(1=1,IF(E349="","",J342),N("I13"))</f>
        <v/>
      </c>
      <c r="K349" s="134" t="str">
        <f>IF(1=1,IF(E349="","",K342),N("J13"))</f>
        <v/>
      </c>
      <c r="L349" s="135" t="str">
        <f>IF(1=1,IF(OR(J349="",O349="",NOT(ISNUMBER(J349)),NOT(ISNUMBER(O349)),J349=0),"",O349/J349),N("L13"))</f>
        <v/>
      </c>
      <c r="M349" s="136" t="str">
        <f>IF(1=1,IF(OR(L349="",NOT(ISNUMBER(F349))),"",F349*L349*IFERROR(INDEX(D384:D428,MATCH(AE349,B384:B428,0)),1)),N("M13"))</f>
        <v/>
      </c>
      <c r="N349" s="137" t="str">
        <f>IF(1=1,IF(F349="","",IF(G349="","",IFERROR(INDEX(E384:E428,MATCH(AE349,B384:B428,0)),G349&amp;""))),N("N6"))</f>
        <v/>
      </c>
      <c r="O349" s="138" t="str">
        <f>IF(1=1,IF(E349="","",O342),N("K13"))</f>
        <v/>
      </c>
      <c r="P349" s="139" t="str">
        <f>IF(1=1,IF(M349="","",IF(AND(ISNUMBER(M349),M349&lt;1,N349="kg"),MAX(1,ROUND(M349*1000,0)),IF(AND(ISNUMBER(M349),M349&lt;1,N349="L"),MAX(1,ROUND(M349*100,0)),ROUND(M349,3)))),N("O13"))</f>
        <v/>
      </c>
      <c r="Q349" s="140" t="str">
        <f>IF(1=1,IF(M349="","",IF(AND(ISNUMBER(M349),M349&lt;1,N349="kg"),"g",IF(AND(ISNUMBER(M349),M349&lt;1,N349="L"),"cl",N349))),N("P13"))</f>
        <v/>
      </c>
      <c r="R349" s="161" t="str">
        <f>IF(1=1,IF(E349="","",IF(F349="","A CONTROLER",IF(NOT(ISNUMBER(F349)),"TEXTE",IF(OR(L349="",L349&lt;=0),"COMMANDE PRINCIPALE INCOMPLETE",IF(G349="","UNITE MANQUANTE",IF(COUNTIF(B384:B428,AE349)=0,"UNITE A CONTROLER","OK")))))),N("Q9"))</f>
        <v/>
      </c>
      <c r="S349" s="105"/>
      <c r="T349" s="141">
        <f t="shared" si="20"/>
        <v>0</v>
      </c>
      <c r="U349" s="133" t="str">
        <f>IF(1=1,IF(E349="","",U342),N("S13"))</f>
        <v/>
      </c>
      <c r="V349" s="133" t="str">
        <f>IF(1=1,IF(E349="","",V342),N("T13"))</f>
        <v/>
      </c>
      <c r="W349" s="135" t="str">
        <f>IF(1=1,IF(OR(U349="",V349="",NOT(ISNUMBER(U349)),NOT(ISNUMBER(V349)),U349=0),"",V349/U349),N("U13"))</f>
        <v/>
      </c>
      <c r="X349" s="136" t="str">
        <f>IF(1=1,IF(OR(W349="",NOT(ISNUMBER(F349))),"",F349*W349*IFERROR(INDEX(D384:D428,MATCH(AE349,B384:B428,0)),1)),N("V7"))</f>
        <v/>
      </c>
      <c r="Y349" s="137" t="str">
        <f>IF(1=1,IF(F349="","",IF(G349="","",IFERROR(INDEX(E384:E428,MATCH(AE349,B384:B428,0)),G349&amp;""))),N("W6"))</f>
        <v/>
      </c>
      <c r="Z349" s="142" t="str">
        <f>IF(1=1,IF(X349="","",IF(AND(ISNUMBER(X349),X349&lt;1,Y349="kg"),MAX(1,ROUND(X349*1000,0)),IF(AND(ISNUMBER(X349),X349&lt;1,Y349="L"),MAX(1,ROUND(X349*100,0)),ROUND(X349,3)))),N("X13"))</f>
        <v/>
      </c>
      <c r="AA349" s="143" t="str">
        <f>IF(1=1,IF(X349="","",IF(AND(ISNUMBER(X349),X349&lt;1,Y349="kg"),"g",IF(AND(ISNUMBER(X349),X349&lt;1,Y349="L"),"cl",Y349))),N("Y13"))</f>
        <v/>
      </c>
      <c r="AB349" s="123" t="str">
        <f>IF(1=1,IF(E349="","",IF(F349="","A CONTROLER",IF(NOT(ISNUMBER(F349)),"TEXTE",IF(OR(W349="",W349&lt;=0),"COMMANDE COUVERTS INCOMPLETE",IF(G349="","UNITE MANQUANTE",IF(COUNTIF(B384:B428,AE349)=0,"UNITE A CONTROLER","OK")))))),N("Z6"))</f>
        <v/>
      </c>
      <c r="AD349" s="144" t="str">
        <f>IF(1=1,IF(E349="","",AD342),N("AB13"))</f>
        <v/>
      </c>
      <c r="AE349" s="125" t="str">
        <f>IF(1=1,IF(G349="","",UPPER(TRIM(SUBSTITUTE(SUBSTITUTE(G349&amp;"",CHAR(160)," ")," "," ")))),N("AC13"))</f>
        <v/>
      </c>
      <c r="AG349" s="244"/>
    </row>
    <row r="350" spans="1:33" ht="15.75" x14ac:dyDescent="0.25">
      <c r="A350" s="160" t="str">
        <f>IF(1=1,IF(E350="","",A342),N("A14"))</f>
        <v/>
      </c>
      <c r="B350" s="127" t="str">
        <f>IF(1=1,IF(E350="","",B342),N("B14"))</f>
        <v/>
      </c>
      <c r="C350" s="127"/>
      <c r="D350" s="129" t="str">
        <f>IF(ISBLANK(E350),"",LARGE(D342:D349,1)+1)</f>
        <v/>
      </c>
      <c r="E350" s="130"/>
      <c r="F350" s="131"/>
      <c r="G350" s="170"/>
      <c r="H350" s="105"/>
      <c r="I350" s="132" t="str">
        <f>IF(1=1,IF(E350="","",I342),N("H14"))</f>
        <v/>
      </c>
      <c r="J350" s="133" t="str">
        <f>IF(1=1,IF(E350="","",J342),N("I14"))</f>
        <v/>
      </c>
      <c r="K350" s="134" t="str">
        <f>IF(1=1,IF(E350="","",K342),N("J14"))</f>
        <v/>
      </c>
      <c r="L350" s="135" t="str">
        <f>IF(1=1,IF(OR(J350="",O350="",NOT(ISNUMBER(J350)),NOT(ISNUMBER(O350)),J350=0),"",O350/J350),N("L14"))</f>
        <v/>
      </c>
      <c r="M350" s="136" t="str">
        <f>IF(1=1,IF(OR(L350="",NOT(ISNUMBER(F350))),"",F350*L350*IFERROR(INDEX(D384:D428,MATCH(AE350,B384:B428,0)),1)),N("M13"))</f>
        <v/>
      </c>
      <c r="N350" s="137" t="str">
        <f>IF(1=1,IF(F350="","",IF(G350="","",IFERROR(INDEX(E384:E428,MATCH(AE350,B384:B428,0)),G350&amp;""))),N("N6"))</f>
        <v/>
      </c>
      <c r="O350" s="138" t="str">
        <f>IF(1=1,IF(E350="","",O342),N("K14"))</f>
        <v/>
      </c>
      <c r="P350" s="139" t="str">
        <f>IF(1=1,IF(M350="","",IF(AND(ISNUMBER(M350),M350&lt;1,N350="kg"),MAX(1,ROUND(M350*1000,0)),IF(AND(ISNUMBER(M350),M350&lt;1,N350="L"),MAX(1,ROUND(M350*100,0)),ROUND(M350,3)))),N("O14"))</f>
        <v/>
      </c>
      <c r="Q350" s="140" t="str">
        <f>IF(1=1,IF(M350="","",IF(AND(ISNUMBER(M350),M350&lt;1,N350="kg"),"g",IF(AND(ISNUMBER(M350),M350&lt;1,N350="L"),"cl",N350))),N("P14"))</f>
        <v/>
      </c>
      <c r="R350" s="161" t="str">
        <f>IF(1=1,IF(E350="","",IF(F350="","A CONTROLER",IF(NOT(ISNUMBER(F350)),"TEXTE",IF(OR(L350="",L350&lt;=0),"COMMANDE PRINCIPALE INCOMPLETE",IF(G350="","UNITE MANQUANTE",IF(COUNTIF(B384:B428,AE350)=0,"UNITE A CONTROLER","OK")))))),N("Q9"))</f>
        <v/>
      </c>
      <c r="S350" s="105"/>
      <c r="T350" s="141">
        <f t="shared" si="20"/>
        <v>0</v>
      </c>
      <c r="U350" s="133" t="str">
        <f>IF(1=1,IF(E350="","",U342),N("S14"))</f>
        <v/>
      </c>
      <c r="V350" s="133" t="str">
        <f>IF(1=1,IF(E350="","",V342),N("T14"))</f>
        <v/>
      </c>
      <c r="W350" s="135" t="str">
        <f>IF(1=1,IF(OR(U350="",V350="",NOT(ISNUMBER(U350)),NOT(ISNUMBER(V350)),U350=0),"",V350/U350),N("U14"))</f>
        <v/>
      </c>
      <c r="X350" s="136" t="str">
        <f>IF(1=1,IF(OR(W350="",NOT(ISNUMBER(F350))),"",F350*W350*IFERROR(INDEX(D384:D428,MATCH(AE350,B384:B428,0)),1)),N("V7"))</f>
        <v/>
      </c>
      <c r="Y350" s="137" t="str">
        <f>IF(1=1,IF(F350="","",IF(G350="","",IFERROR(INDEX(E384:E428,MATCH(AE350,B384:B428,0)),G350&amp;""))),N("W6"))</f>
        <v/>
      </c>
      <c r="Z350" s="142" t="str">
        <f>IF(1=1,IF(X350="","",IF(AND(ISNUMBER(X350),X350&lt;1,Y350="kg"),MAX(1,ROUND(X350*1000,0)),IF(AND(ISNUMBER(X350),X350&lt;1,Y350="L"),MAX(1,ROUND(X350*100,0)),ROUND(X350,3)))),N("X14"))</f>
        <v/>
      </c>
      <c r="AA350" s="143" t="str">
        <f>IF(1=1,IF(X350="","",IF(AND(ISNUMBER(X350),X350&lt;1,Y350="kg"),"g",IF(AND(ISNUMBER(X350),X350&lt;1,Y350="L"),"cl",Y350))),N("Y14"))</f>
        <v/>
      </c>
      <c r="AB350" s="123" t="str">
        <f>IF(1=1,IF(E350="","",IF(F350="","A CONTROLER",IF(NOT(ISNUMBER(F350)),"TEXTE",IF(OR(W350="",W350&lt;=0),"COMMANDE COUVERTS INCOMPLETE",IF(G350="","UNITE MANQUANTE",IF(COUNTIF(B384:B428,AE350)=0,"UNITE A CONTROLER","OK")))))),N("Z6"))</f>
        <v/>
      </c>
      <c r="AD350" s="144" t="str">
        <f>IF(1=1,IF(E350="","",AD342),N("AB14"))</f>
        <v/>
      </c>
      <c r="AE350" s="125" t="str">
        <f>IF(1=1,IF(G350="","",UPPER(TRIM(SUBSTITUTE(SUBSTITUTE(G350&amp;"",CHAR(160)," ")," "," ")))),N("AC14"))</f>
        <v/>
      </c>
    </row>
    <row r="351" spans="1:33" ht="15.75" x14ac:dyDescent="0.25">
      <c r="A351" s="160" t="str">
        <f>IF(1=1,IF(E351="","",A342),N("A15"))</f>
        <v/>
      </c>
      <c r="B351" s="127" t="str">
        <f>IF(1=1,IF(E351="","",B342),N("B15"))</f>
        <v/>
      </c>
      <c r="C351" s="127"/>
      <c r="D351" s="129" t="str">
        <f>IF(ISBLANK(E351),"",LARGE(D342:D350,1)+1)</f>
        <v/>
      </c>
      <c r="E351" s="130"/>
      <c r="F351" s="131"/>
      <c r="G351" s="170"/>
      <c r="H351" s="105"/>
      <c r="I351" s="132" t="str">
        <f>IF(1=1,IF(E351="","",I342),N("H15"))</f>
        <v/>
      </c>
      <c r="J351" s="133" t="str">
        <f>IF(1=1,IF(E351="","",J342),N("I15"))</f>
        <v/>
      </c>
      <c r="K351" s="134" t="str">
        <f>IF(1=1,IF(E351="","",K342),N("J15"))</f>
        <v/>
      </c>
      <c r="L351" s="135" t="str">
        <f>IF(1=1,IF(OR(J351="",O351="",NOT(ISNUMBER(J351)),NOT(ISNUMBER(O351)),J351=0),"",O351/J351),N("L15"))</f>
        <v/>
      </c>
      <c r="M351" s="136" t="str">
        <f>IF(1=1,IF(OR(L351="",NOT(ISNUMBER(F351))),"",F351*L351*IFERROR(INDEX(D384:D428,MATCH(AE351,B384:B428,0)),1)),N("M13"))</f>
        <v/>
      </c>
      <c r="N351" s="137" t="str">
        <f>IF(1=1,IF(F351="","",IF(G351="","",IFERROR(INDEX(E384:E428,MATCH(AE351,B384:B428,0)),G351&amp;""))),N("N6"))</f>
        <v/>
      </c>
      <c r="O351" s="138" t="str">
        <f>IF(1=1,IF(E351="","",O342),N("K15"))</f>
        <v/>
      </c>
      <c r="P351" s="139" t="str">
        <f>IF(1=1,IF(M351="","",IF(AND(ISNUMBER(M351),M351&lt;1,N351="kg"),MAX(1,ROUND(M351*1000,0)),IF(AND(ISNUMBER(M351),M351&lt;1,N351="L"),MAX(1,ROUND(M351*100,0)),ROUND(M351,3)))),N("O15"))</f>
        <v/>
      </c>
      <c r="Q351" s="140" t="str">
        <f>IF(1=1,IF(M351="","",IF(AND(ISNUMBER(M351),M351&lt;1,N351="kg"),"g",IF(AND(ISNUMBER(M351),M351&lt;1,N351="L"),"cl",N351))),N("P15"))</f>
        <v/>
      </c>
      <c r="R351" s="161" t="str">
        <f>IF(1=1,IF(E351="","",IF(F351="","A CONTROLER",IF(NOT(ISNUMBER(F351)),"TEXTE",IF(OR(L351="",L351&lt;=0),"COMMANDE PRINCIPALE INCOMPLETE",IF(G351="","UNITE MANQUANTE",IF(COUNTIF(B384:B428,AE351)=0,"UNITE A CONTROLER","OK")))))),N("Q9"))</f>
        <v/>
      </c>
      <c r="S351" s="105"/>
      <c r="T351" s="141">
        <f t="shared" si="20"/>
        <v>0</v>
      </c>
      <c r="U351" s="133" t="str">
        <f>IF(1=1,IF(E351="","",U342),N("S15"))</f>
        <v/>
      </c>
      <c r="V351" s="133" t="str">
        <f>IF(1=1,IF(E351="","",V342),N("T15"))</f>
        <v/>
      </c>
      <c r="W351" s="135" t="str">
        <f>IF(1=1,IF(OR(U351="",V351="",NOT(ISNUMBER(U351)),NOT(ISNUMBER(V351)),U351=0),"",V351/U351),N("U15"))</f>
        <v/>
      </c>
      <c r="X351" s="136" t="str">
        <f>IF(1=1,IF(OR(W351="",NOT(ISNUMBER(F351))),"",F351*W351*IFERROR(INDEX(D384:D428,MATCH(AE351,B384:B428,0)),1)),N("V7"))</f>
        <v/>
      </c>
      <c r="Y351" s="137" t="str">
        <f>IF(1=1,IF(F351="","",IF(G351="","",IFERROR(INDEX(E384:E428,MATCH(AE351,B384:B428,0)),G351&amp;""))),N("W6"))</f>
        <v/>
      </c>
      <c r="Z351" s="142" t="str">
        <f>IF(1=1,IF(X351="","",IF(AND(ISNUMBER(X351),X351&lt;1,Y351="kg"),MAX(1,ROUND(X351*1000,0)),IF(AND(ISNUMBER(X351),X351&lt;1,Y351="L"),MAX(1,ROUND(X351*100,0)),ROUND(X351,3)))),N("X15"))</f>
        <v/>
      </c>
      <c r="AA351" s="143" t="str">
        <f>IF(1=1,IF(X351="","",IF(AND(ISNUMBER(X351),X351&lt;1,Y351="kg"),"g",IF(AND(ISNUMBER(X351),X351&lt;1,Y351="L"),"cl",Y351))),N("Y15"))</f>
        <v/>
      </c>
      <c r="AB351" s="123" t="str">
        <f>IF(1=1,IF(E351="","",IF(F351="","A CONTROLER",IF(NOT(ISNUMBER(F351)),"TEXTE",IF(OR(W351="",W351&lt;=0),"COMMANDE COUVERTS INCOMPLETE",IF(G351="","UNITE MANQUANTE",IF(COUNTIF(B384:B428,AE351)=0,"UNITE A CONTROLER","OK")))))),N("Z6"))</f>
        <v/>
      </c>
      <c r="AD351" s="144" t="str">
        <f>IF(1=1,IF(E351="","",AD342),N("AB15"))</f>
        <v/>
      </c>
      <c r="AE351" s="125" t="str">
        <f>IF(1=1,IF(G351="","",UPPER(TRIM(SUBSTITUTE(SUBSTITUTE(G351&amp;"",CHAR(160)," ")," "," ")))),N("AC15"))</f>
        <v/>
      </c>
    </row>
    <row r="352" spans="1:33" ht="15.75" x14ac:dyDescent="0.25">
      <c r="A352" s="160" t="str">
        <f>IF(1=1,IF(E352="","",A342),N("A16"))</f>
        <v/>
      </c>
      <c r="B352" s="127" t="str">
        <f>IF(1=1,IF(E352="","",B342),N("B16"))</f>
        <v/>
      </c>
      <c r="C352" s="127"/>
      <c r="D352" s="129" t="str">
        <f>IF(ISBLANK(E352),"",LARGE(D342:D351,1)+1)</f>
        <v/>
      </c>
      <c r="E352" s="130"/>
      <c r="F352" s="131"/>
      <c r="G352" s="170"/>
      <c r="H352" s="105"/>
      <c r="I352" s="132" t="str">
        <f>IF(1=1,IF(E352="","",I342),N("H16"))</f>
        <v/>
      </c>
      <c r="J352" s="133" t="str">
        <f>IF(1=1,IF(E352="","",J342),N("I16"))</f>
        <v/>
      </c>
      <c r="K352" s="134" t="str">
        <f>IF(1=1,IF(E352="","",K342),N("J16"))</f>
        <v/>
      </c>
      <c r="L352" s="135" t="str">
        <f>IF(1=1,IF(OR(J352="",O352="",NOT(ISNUMBER(J352)),NOT(ISNUMBER(O352)),J352=0),"",O352/J352),N("L16"))</f>
        <v/>
      </c>
      <c r="M352" s="136" t="str">
        <f>IF(1=1,IF(OR(L352="",NOT(ISNUMBER(F352))),"",F352*L352*IFERROR(INDEX(D384:D428,MATCH(AE352,B384:B428,0)),1)),N("M13"))</f>
        <v/>
      </c>
      <c r="N352" s="137" t="str">
        <f>IF(1=1,IF(F352="","",IF(G352="","",IFERROR(INDEX(E384:E428,MATCH(AE352,B384:B428,0)),G352&amp;""))),N("N6"))</f>
        <v/>
      </c>
      <c r="O352" s="138" t="str">
        <f>IF(1=1,IF(E352="","",O342),N("K16"))</f>
        <v/>
      </c>
      <c r="P352" s="139" t="str">
        <f>IF(1=1,IF(M352="","",IF(AND(ISNUMBER(M352),M352&lt;1,N352="kg"),MAX(1,ROUND(M352*1000,0)),IF(AND(ISNUMBER(M352),M352&lt;1,N352="L"),MAX(1,ROUND(M352*100,0)),ROUND(M352,3)))),N("O16"))</f>
        <v/>
      </c>
      <c r="Q352" s="140" t="str">
        <f>IF(1=1,IF(M352="","",IF(AND(ISNUMBER(M352),M352&lt;1,N352="kg"),"g",IF(AND(ISNUMBER(M352),M352&lt;1,N352="L"),"cl",N352))),N("P16"))</f>
        <v/>
      </c>
      <c r="R352" s="161" t="str">
        <f>IF(1=1,IF(E352="","",IF(F352="","A CONTROLER",IF(NOT(ISNUMBER(F352)),"TEXTE",IF(OR(L352="",L352&lt;=0),"COMMANDE PRINCIPALE INCOMPLETE",IF(G352="","UNITE MANQUANTE",IF(COUNTIF(B384:B428,AE352)=0,"UNITE A CONTROLER","OK")))))),N("Q9"))</f>
        <v/>
      </c>
      <c r="S352" s="105"/>
      <c r="T352" s="141">
        <f t="shared" si="20"/>
        <v>0</v>
      </c>
      <c r="U352" s="133" t="str">
        <f>IF(1=1,IF(E352="","",U342),N("S16"))</f>
        <v/>
      </c>
      <c r="V352" s="133" t="str">
        <f>IF(1=1,IF(E352="","",V342),N("T16"))</f>
        <v/>
      </c>
      <c r="W352" s="135" t="str">
        <f>IF(1=1,IF(OR(U352="",V352="",NOT(ISNUMBER(U352)),NOT(ISNUMBER(V352)),U352=0),"",V352/U352),N("U16"))</f>
        <v/>
      </c>
      <c r="X352" s="136" t="str">
        <f>IF(1=1,IF(OR(W352="",NOT(ISNUMBER(F352))),"",F352*W352*IFERROR(INDEX(D384:D428,MATCH(AE352,B384:B428,0)),1)),N("V7"))</f>
        <v/>
      </c>
      <c r="Y352" s="137" t="str">
        <f>IF(1=1,IF(F352="","",IF(G352="","",IFERROR(INDEX(E384:E428,MATCH(AE352,B384:B428,0)),G352&amp;""))),N("W6"))</f>
        <v/>
      </c>
      <c r="Z352" s="142" t="str">
        <f>IF(1=1,IF(X352="","",IF(AND(ISNUMBER(X352),X352&lt;1,Y352="kg"),MAX(1,ROUND(X352*1000,0)),IF(AND(ISNUMBER(X352),X352&lt;1,Y352="L"),MAX(1,ROUND(X352*100,0)),ROUND(X352,3)))),N("X16"))</f>
        <v/>
      </c>
      <c r="AA352" s="143" t="str">
        <f>IF(1=1,IF(X352="","",IF(AND(ISNUMBER(X352),X352&lt;1,Y352="kg"),"g",IF(AND(ISNUMBER(X352),X352&lt;1,Y352="L"),"cl",Y352))),N("Y16"))</f>
        <v/>
      </c>
      <c r="AB352" s="123" t="str">
        <f>IF(1=1,IF(E352="","",IF(F352="","A CONTROLER",IF(NOT(ISNUMBER(F352)),"TEXTE",IF(OR(W352="",W352&lt;=0),"COMMANDE COUVERTS INCOMPLETE",IF(G352="","UNITE MANQUANTE",IF(COUNTIF(B384:B428,AE352)=0,"UNITE A CONTROLER","OK")))))),N("Z6"))</f>
        <v/>
      </c>
      <c r="AD352" s="144" t="str">
        <f>IF(1=1,IF(E352="","",AD342),N("AB16"))</f>
        <v/>
      </c>
      <c r="AE352" s="125" t="str">
        <f>IF(1=1,IF(G352="","",UPPER(TRIM(SUBSTITUTE(SUBSTITUTE(G352&amp;"",CHAR(160)," ")," "," ")))),N("AC16"))</f>
        <v/>
      </c>
    </row>
    <row r="353" spans="1:31" ht="15.75" x14ac:dyDescent="0.25">
      <c r="A353" s="160" t="str">
        <f>IF(1=1,IF(E353="","",A342),N("A17"))</f>
        <v/>
      </c>
      <c r="B353" s="127" t="str">
        <f>IF(1=1,IF(E353="","",B342),N("B17"))</f>
        <v/>
      </c>
      <c r="C353" s="127"/>
      <c r="D353" s="129" t="str">
        <f>IF(ISBLANK(E353),"",LARGE(D342:D352,1)+1)</f>
        <v/>
      </c>
      <c r="E353" s="130"/>
      <c r="F353" s="131"/>
      <c r="G353" s="170"/>
      <c r="H353" s="105"/>
      <c r="I353" s="132" t="str">
        <f>IF(1=1,IF(E353="","",I342),N("H17"))</f>
        <v/>
      </c>
      <c r="J353" s="133" t="str">
        <f>IF(1=1,IF(E353="","",J342),N("I17"))</f>
        <v/>
      </c>
      <c r="K353" s="134" t="str">
        <f>IF(1=1,IF(E353="","",K342),N("J17"))</f>
        <v/>
      </c>
      <c r="L353" s="135" t="str">
        <f>IF(1=1,IF(OR(J353="",O353="",NOT(ISNUMBER(J353)),NOT(ISNUMBER(O353)),J353=0),"",O353/J353),N("L17"))</f>
        <v/>
      </c>
      <c r="M353" s="136" t="str">
        <f>IF(1=1,IF(OR(L353="",NOT(ISNUMBER(F353))),"",F353*L353*IFERROR(INDEX(D384:D428,MATCH(AE353,B384:B428,0)),1)),N("M13"))</f>
        <v/>
      </c>
      <c r="N353" s="137" t="str">
        <f>IF(1=1,IF(F353="","",IF(G353="","",IFERROR(INDEX(E384:E428,MATCH(AE353,B384:B428,0)),G353&amp;""))),N("N6"))</f>
        <v/>
      </c>
      <c r="O353" s="138" t="str">
        <f>IF(1=1,IF(E353="","",O342),N("K17"))</f>
        <v/>
      </c>
      <c r="P353" s="139" t="str">
        <f>IF(1=1,IF(M353="","",IF(AND(ISNUMBER(M353),M353&lt;1,N353="kg"),MAX(1,ROUND(M353*1000,0)),IF(AND(ISNUMBER(M353),M353&lt;1,N353="L"),MAX(1,ROUND(M353*100,0)),ROUND(M353,3)))),N("O17"))</f>
        <v/>
      </c>
      <c r="Q353" s="140" t="str">
        <f>IF(1=1,IF(M353="","",IF(AND(ISNUMBER(M353),M353&lt;1,N353="kg"),"g",IF(AND(ISNUMBER(M353),M353&lt;1,N353="L"),"cl",N353))),N("P17"))</f>
        <v/>
      </c>
      <c r="R353" s="161" t="str">
        <f>IF(1=1,IF(E353="","",IF(F353="","A CONTROLER",IF(NOT(ISNUMBER(F353)),"TEXTE",IF(OR(L353="",L353&lt;=0),"COMMANDE PRINCIPALE INCOMPLETE",IF(G353="","UNITE MANQUANTE",IF(COUNTIF(B384:B428,AE353)=0,"UNITE A CONTROLER","OK")))))),N("Q9"))</f>
        <v/>
      </c>
      <c r="S353" s="105"/>
      <c r="T353" s="141">
        <f t="shared" si="20"/>
        <v>0</v>
      </c>
      <c r="U353" s="133" t="str">
        <f>IF(1=1,IF(E353="","",U342),N("S17"))</f>
        <v/>
      </c>
      <c r="V353" s="133" t="str">
        <f>IF(1=1,IF(E353="","",V342),N("T17"))</f>
        <v/>
      </c>
      <c r="W353" s="135" t="str">
        <f>IF(1=1,IF(OR(U353="",V353="",NOT(ISNUMBER(U353)),NOT(ISNUMBER(V353)),U353=0),"",V353/U353),N("U17"))</f>
        <v/>
      </c>
      <c r="X353" s="136" t="str">
        <f>IF(1=1,IF(OR(W353="",NOT(ISNUMBER(F353))),"",F353*W353*IFERROR(INDEX(D384:D428,MATCH(AE353,B384:B428,0)),1)),N("V7"))</f>
        <v/>
      </c>
      <c r="Y353" s="137" t="str">
        <f>IF(1=1,IF(F353="","",IF(G353="","",IFERROR(INDEX(E384:E428,MATCH(AE353,B384:B428,0)),G353&amp;""))),N("W6"))</f>
        <v/>
      </c>
      <c r="Z353" s="142" t="str">
        <f>IF(1=1,IF(X353="","",IF(AND(ISNUMBER(X353),X353&lt;1,Y353="kg"),MAX(1,ROUND(X353*1000,0)),IF(AND(ISNUMBER(X353),X353&lt;1,Y353="L"),MAX(1,ROUND(X353*100,0)),ROUND(X353,3)))),N("X17"))</f>
        <v/>
      </c>
      <c r="AA353" s="143" t="str">
        <f>IF(1=1,IF(X353="","",IF(AND(ISNUMBER(X353),X353&lt;1,Y353="kg"),"g",IF(AND(ISNUMBER(X353),X353&lt;1,Y353="L"),"cl",Y353))),N("Y17"))</f>
        <v/>
      </c>
      <c r="AB353" s="123" t="str">
        <f>IF(1=1,IF(E353="","",IF(F353="","A CONTROLER",IF(NOT(ISNUMBER(F353)),"TEXTE",IF(OR(W353="",W353&lt;=0),"COMMANDE COUVERTS INCOMPLETE",IF(G353="","UNITE MANQUANTE",IF(COUNTIF(B384:B428,AE353)=0,"UNITE A CONTROLER","OK")))))),N("Z6"))</f>
        <v/>
      </c>
      <c r="AD353" s="144" t="str">
        <f>IF(1=1,IF(E353="","",AD342),N("AB17"))</f>
        <v/>
      </c>
      <c r="AE353" s="125" t="str">
        <f>IF(1=1,IF(G353="","",UPPER(TRIM(SUBSTITUTE(SUBSTITUTE(G353&amp;"",CHAR(160)," ")," "," ")))),N("AC17"))</f>
        <v/>
      </c>
    </row>
    <row r="354" spans="1:31" ht="15.75" x14ac:dyDescent="0.25">
      <c r="A354" s="160" t="str">
        <f>IF(1=1,IF(E354="","",A342),N("A18"))</f>
        <v/>
      </c>
      <c r="B354" s="127" t="str">
        <f>IF(1=1,IF(E354="","",B342),N("B18"))</f>
        <v/>
      </c>
      <c r="C354" s="127"/>
      <c r="D354" s="129" t="str">
        <f>IF(ISBLANK(E354),"",LARGE(D342:D353,1)+1)</f>
        <v/>
      </c>
      <c r="E354" s="130"/>
      <c r="F354" s="131"/>
      <c r="G354" s="170"/>
      <c r="H354" s="105"/>
      <c r="I354" s="132" t="str">
        <f>IF(1=1,IF(E354="","",I342),N("H18"))</f>
        <v/>
      </c>
      <c r="J354" s="133" t="str">
        <f>IF(1=1,IF(E354="","",J342),N("I18"))</f>
        <v/>
      </c>
      <c r="K354" s="134" t="str">
        <f>IF(1=1,IF(E354="","",K342),N("J18"))</f>
        <v/>
      </c>
      <c r="L354" s="135" t="str">
        <f>IF(1=1,IF(OR(J354="",O354="",NOT(ISNUMBER(J354)),NOT(ISNUMBER(O354)),J354=0),"",O354/J354),N("L18"))</f>
        <v/>
      </c>
      <c r="M354" s="136" t="str">
        <f>IF(1=1,IF(OR(L354="",NOT(ISNUMBER(F354))),"",F354*L354*IFERROR(INDEX(D384:D428,MATCH(AE354,B384:B428,0)),1)),N("M13"))</f>
        <v/>
      </c>
      <c r="N354" s="137" t="str">
        <f>IF(1=1,IF(F354="","",IF(G354="","",IFERROR(INDEX(E384:E428,MATCH(AE354,B384:B428,0)),G354&amp;""))),N("N6"))</f>
        <v/>
      </c>
      <c r="O354" s="138" t="str">
        <f>IF(1=1,IF(E354="","",O342),N("K18"))</f>
        <v/>
      </c>
      <c r="P354" s="139" t="str">
        <f>IF(1=1,IF(M354="","",IF(AND(ISNUMBER(M354),M354&lt;1,N354="kg"),MAX(1,ROUND(M354*1000,0)),IF(AND(ISNUMBER(M354),M354&lt;1,N354="L"),MAX(1,ROUND(M354*100,0)),ROUND(M354,3)))),N("O18"))</f>
        <v/>
      </c>
      <c r="Q354" s="140" t="str">
        <f>IF(1=1,IF(M354="","",IF(AND(ISNUMBER(M354),M354&lt;1,N354="kg"),"g",IF(AND(ISNUMBER(M354),M354&lt;1,N354="L"),"cl",N354))),N("P18"))</f>
        <v/>
      </c>
      <c r="R354" s="161" t="str">
        <f>IF(1=1,IF(E354="","",IF(F354="","A CONTROLER",IF(NOT(ISNUMBER(F354)),"TEXTE",IF(OR(L354="",L354&lt;=0),"COMMANDE PRINCIPALE INCOMPLETE",IF(G354="","UNITE MANQUANTE",IF(COUNTIF(B384:B428,AE354)=0,"UNITE A CONTROLER","OK")))))),N("Q9"))</f>
        <v/>
      </c>
      <c r="S354" s="105"/>
      <c r="T354" s="141">
        <f t="shared" si="20"/>
        <v>0</v>
      </c>
      <c r="U354" s="133" t="str">
        <f>IF(1=1,IF(E354="","",U342),N("S18"))</f>
        <v/>
      </c>
      <c r="V354" s="133" t="str">
        <f>IF(1=1,IF(E354="","",V342),N("T18"))</f>
        <v/>
      </c>
      <c r="W354" s="135" t="str">
        <f>IF(1=1,IF(OR(U354="",V354="",NOT(ISNUMBER(U354)),NOT(ISNUMBER(V354)),U354=0),"",V354/U354),N("U18"))</f>
        <v/>
      </c>
      <c r="X354" s="136" t="str">
        <f>IF(1=1,IF(OR(W354="",NOT(ISNUMBER(F354))),"",F354*W354*IFERROR(INDEX(D384:D428,MATCH(AE354,B384:B428,0)),1)),N("V7"))</f>
        <v/>
      </c>
      <c r="Y354" s="137" t="str">
        <f>IF(1=1,IF(F354="","",IF(G354="","",IFERROR(INDEX(E384:E428,MATCH(AE354,B384:B428,0)),G354&amp;""))),N("W6"))</f>
        <v/>
      </c>
      <c r="Z354" s="142" t="str">
        <f>IF(1=1,IF(X354="","",IF(AND(ISNUMBER(X354),X354&lt;1,Y354="kg"),MAX(1,ROUND(X354*1000,0)),IF(AND(ISNUMBER(X354),X354&lt;1,Y354="L"),MAX(1,ROUND(X354*100,0)),ROUND(X354,3)))),N("X18"))</f>
        <v/>
      </c>
      <c r="AA354" s="143" t="str">
        <f>IF(1=1,IF(X354="","",IF(AND(ISNUMBER(X354),X354&lt;1,Y354="kg"),"g",IF(AND(ISNUMBER(X354),X354&lt;1,Y354="L"),"cl",Y354))),N("Y18"))</f>
        <v/>
      </c>
      <c r="AB354" s="123" t="str">
        <f>IF(1=1,IF(E354="","",IF(F354="","A CONTROLER",IF(NOT(ISNUMBER(F354)),"TEXTE",IF(OR(W354="",W354&lt;=0),"COMMANDE COUVERTS INCOMPLETE",IF(G354="","UNITE MANQUANTE",IF(COUNTIF(B384:B428,AE354)=0,"UNITE A CONTROLER","OK")))))),N("Z6"))</f>
        <v/>
      </c>
      <c r="AD354" s="144" t="str">
        <f>IF(1=1,IF(E354="","",AD342),N("AB18"))</f>
        <v/>
      </c>
      <c r="AE354" s="125" t="str">
        <f>IF(1=1,IF(G354="","",UPPER(TRIM(SUBSTITUTE(SUBSTITUTE(G354&amp;"",CHAR(160)," ")," "," ")))),N("AC18"))</f>
        <v/>
      </c>
    </row>
    <row r="355" spans="1:31" ht="15.75" x14ac:dyDescent="0.25">
      <c r="A355" s="160" t="str">
        <f>IF(1=1,IF(E355="","",A342),N("A19"))</f>
        <v/>
      </c>
      <c r="B355" s="127" t="str">
        <f>IF(1=1,IF(E355="","",B342),N("B19"))</f>
        <v/>
      </c>
      <c r="C355" s="127"/>
      <c r="D355" s="129" t="str">
        <f>IF(ISBLANK(E355),"",LARGE(D342:D354,1)+1)</f>
        <v/>
      </c>
      <c r="E355" s="130"/>
      <c r="F355" s="131"/>
      <c r="G355" s="170"/>
      <c r="H355" s="105"/>
      <c r="I355" s="132" t="str">
        <f>IF(1=1,IF(E355="","",I342),N("H19"))</f>
        <v/>
      </c>
      <c r="J355" s="133" t="str">
        <f>IF(1=1,IF(E355="","",J342),N("I19"))</f>
        <v/>
      </c>
      <c r="K355" s="134" t="str">
        <f>IF(1=1,IF(E355="","",K342),N("J19"))</f>
        <v/>
      </c>
      <c r="L355" s="135" t="str">
        <f>IF(1=1,IF(OR(J355="",O355="",NOT(ISNUMBER(J355)),NOT(ISNUMBER(O355)),J355=0),"",O355/J355),N("L19"))</f>
        <v/>
      </c>
      <c r="M355" s="136" t="str">
        <f>IF(1=1,IF(OR(L355="",NOT(ISNUMBER(F355))),"",F355*L355*IFERROR(INDEX(D384:D428,MATCH(AE355,B384:B428,0)),1)),N("M13"))</f>
        <v/>
      </c>
      <c r="N355" s="137" t="str">
        <f>IF(1=1,IF(F355="","",IF(G355="","",IFERROR(INDEX(E384:E428,MATCH(AE355,B384:B428,0)),G355&amp;""))),N("N6"))</f>
        <v/>
      </c>
      <c r="O355" s="138" t="str">
        <f>IF(1=1,IF(E355="","",O342),N("K19"))</f>
        <v/>
      </c>
      <c r="P355" s="139" t="str">
        <f>IF(1=1,IF(M355="","",IF(AND(ISNUMBER(M355),M355&lt;1,N355="kg"),MAX(1,ROUND(M355*1000,0)),IF(AND(ISNUMBER(M355),M355&lt;1,N355="L"),MAX(1,ROUND(M355*100,0)),ROUND(M355,3)))),N("O19"))</f>
        <v/>
      </c>
      <c r="Q355" s="140" t="str">
        <f>IF(1=1,IF(M355="","",IF(AND(ISNUMBER(M355),M355&lt;1,N355="kg"),"g",IF(AND(ISNUMBER(M355),M355&lt;1,N355="L"),"cl",N355))),N("P19"))</f>
        <v/>
      </c>
      <c r="R355" s="161" t="str">
        <f>IF(1=1,IF(E355="","",IF(F355="","A CONTROLER",IF(NOT(ISNUMBER(F355)),"TEXTE",IF(OR(L355="",L355&lt;=0),"COMMANDE PRINCIPALE INCOMPLETE",IF(G355="","UNITE MANQUANTE",IF(COUNTIF(B384:B428,AE355)=0,"UNITE A CONTROLER","OK")))))),N("Q9"))</f>
        <v/>
      </c>
      <c r="S355" s="105"/>
      <c r="T355" s="141">
        <f t="shared" si="20"/>
        <v>0</v>
      </c>
      <c r="U355" s="133" t="str">
        <f>IF(1=1,IF(E355="","",U342),N("S19"))</f>
        <v/>
      </c>
      <c r="V355" s="133" t="str">
        <f>IF(1=1,IF(E355="","",V342),N("T19"))</f>
        <v/>
      </c>
      <c r="W355" s="135" t="str">
        <f>IF(1=1,IF(OR(U355="",V355="",NOT(ISNUMBER(U355)),NOT(ISNUMBER(V355)),U355=0),"",V355/U355),N("U19"))</f>
        <v/>
      </c>
      <c r="X355" s="136" t="str">
        <f>IF(1=1,IF(OR(W355="",NOT(ISNUMBER(F355))),"",F355*W355*IFERROR(INDEX(D384:D428,MATCH(AE355,B384:B428,0)),1)),N("V7"))</f>
        <v/>
      </c>
      <c r="Y355" s="137" t="str">
        <f>IF(1=1,IF(F355="","",IF(G355="","",IFERROR(INDEX(E384:E428,MATCH(AE355,B384:B428,0)),G355&amp;""))),N("W6"))</f>
        <v/>
      </c>
      <c r="Z355" s="142" t="str">
        <f>IF(1=1,IF(X355="","",IF(AND(ISNUMBER(X355),X355&lt;1,Y355="kg"),MAX(1,ROUND(X355*1000,0)),IF(AND(ISNUMBER(X355),X355&lt;1,Y355="L"),MAX(1,ROUND(X355*100,0)),ROUND(X355,3)))),N("X19"))</f>
        <v/>
      </c>
      <c r="AA355" s="143" t="str">
        <f>IF(1=1,IF(X355="","",IF(AND(ISNUMBER(X355),X355&lt;1,Y355="kg"),"g",IF(AND(ISNUMBER(X355),X355&lt;1,Y355="L"),"cl",Y355))),N("Y19"))</f>
        <v/>
      </c>
      <c r="AB355" s="123" t="str">
        <f>IF(1=1,IF(E355="","",IF(F355="","A CONTROLER",IF(NOT(ISNUMBER(F355)),"TEXTE",IF(OR(W355="",W355&lt;=0),"COMMANDE COUVERTS INCOMPLETE",IF(G355="","UNITE MANQUANTE",IF(COUNTIF(B384:B428,AE355)=0,"UNITE A CONTROLER","OK")))))),N("Z6"))</f>
        <v/>
      </c>
      <c r="AD355" s="144" t="str">
        <f>IF(1=1,IF(E355="","",AD342),N("AB19"))</f>
        <v/>
      </c>
      <c r="AE355" s="125" t="str">
        <f>IF(1=1,IF(G355="","",UPPER(TRIM(SUBSTITUTE(SUBSTITUTE(G355&amp;"",CHAR(160)," ")," "," ")))),N("AC19"))</f>
        <v/>
      </c>
    </row>
    <row r="356" spans="1:31" ht="15.75" x14ac:dyDescent="0.25">
      <c r="A356" s="160" t="str">
        <f>IF(1=1,IF(E356="","",A342),N("A20"))</f>
        <v/>
      </c>
      <c r="B356" s="127" t="str">
        <f>IF(1=1,IF(E356="","",B342),N("B20"))</f>
        <v/>
      </c>
      <c r="C356" s="127"/>
      <c r="D356" s="129" t="str">
        <f>IF(ISBLANK(E356),"",LARGE(D342:D355,1)+1)</f>
        <v/>
      </c>
      <c r="E356" s="130"/>
      <c r="F356" s="131"/>
      <c r="G356" s="170"/>
      <c r="H356" s="105"/>
      <c r="I356" s="132" t="str">
        <f>IF(1=1,IF(E356="","",I342),N("H20"))</f>
        <v/>
      </c>
      <c r="J356" s="133" t="str">
        <f>IF(1=1,IF(E356="","",J342),N("I20"))</f>
        <v/>
      </c>
      <c r="K356" s="134" t="str">
        <f>IF(1=1,IF(E356="","",K342),N("J20"))</f>
        <v/>
      </c>
      <c r="L356" s="135" t="str">
        <f>IF(1=1,IF(OR(J356="",O356="",NOT(ISNUMBER(J356)),NOT(ISNUMBER(O356)),J356=0),"",O356/J356),N("L20"))</f>
        <v/>
      </c>
      <c r="M356" s="136" t="str">
        <f>IF(1=1,IF(OR(L356="",NOT(ISNUMBER(F356))),"",F356*L356*IFERROR(INDEX(D384:D428,MATCH(AE356,B384:B428,0)),1)),N("M13"))</f>
        <v/>
      </c>
      <c r="N356" s="137" t="str">
        <f>IF(1=1,IF(F356="","",IF(G356="","",IFERROR(INDEX(E384:E428,MATCH(AE356,B384:B428,0)),G356&amp;""))),N("N6"))</f>
        <v/>
      </c>
      <c r="O356" s="138" t="str">
        <f>IF(1=1,IF(E356="","",O342),N("K20"))</f>
        <v/>
      </c>
      <c r="P356" s="139" t="str">
        <f>IF(1=1,IF(M356="","",IF(AND(ISNUMBER(M356),M356&lt;1,N356="kg"),MAX(1,ROUND(M356*1000,0)),IF(AND(ISNUMBER(M356),M356&lt;1,N356="L"),MAX(1,ROUND(M356*100,0)),ROUND(M356,3)))),N("O20"))</f>
        <v/>
      </c>
      <c r="Q356" s="140" t="str">
        <f>IF(1=1,IF(M356="","",IF(AND(ISNUMBER(M356),M356&lt;1,N356="kg"),"g",IF(AND(ISNUMBER(M356),M356&lt;1,N356="L"),"cl",N356))),N("P20"))</f>
        <v/>
      </c>
      <c r="R356" s="161" t="str">
        <f>IF(1=1,IF(E356="","",IF(F356="","A CONTROLER",IF(NOT(ISNUMBER(F356)),"TEXTE",IF(OR(L356="",L356&lt;=0),"COMMANDE PRINCIPALE INCOMPLETE",IF(G356="","UNITE MANQUANTE",IF(COUNTIF(B384:B428,AE356)=0,"UNITE A CONTROLER","OK")))))),N("Q9"))</f>
        <v/>
      </c>
      <c r="S356" s="105"/>
      <c r="T356" s="141">
        <f t="shared" si="20"/>
        <v>0</v>
      </c>
      <c r="U356" s="133" t="str">
        <f>IF(1=1,IF(E356="","",U342),N("S20"))</f>
        <v/>
      </c>
      <c r="V356" s="133" t="str">
        <f>IF(1=1,IF(E356="","",V342),N("T20"))</f>
        <v/>
      </c>
      <c r="W356" s="135" t="str">
        <f>IF(1=1,IF(OR(U356="",V356="",NOT(ISNUMBER(U356)),NOT(ISNUMBER(V356)),U356=0),"",V356/U356),N("U20"))</f>
        <v/>
      </c>
      <c r="X356" s="136" t="str">
        <f>IF(1=1,IF(OR(W356="",NOT(ISNUMBER(F356))),"",F356*W356*IFERROR(INDEX(D384:D428,MATCH(AE356,B384:B428,0)),1)),N("V7"))</f>
        <v/>
      </c>
      <c r="Y356" s="137" t="str">
        <f>IF(1=1,IF(F356="","",IF(G356="","",IFERROR(INDEX(E384:E428,MATCH(AE356,B384:B428,0)),G356&amp;""))),N("W6"))</f>
        <v/>
      </c>
      <c r="Z356" s="142" t="str">
        <f>IF(1=1,IF(X356="","",IF(AND(ISNUMBER(X356),X356&lt;1,Y356="kg"),MAX(1,ROUND(X356*1000,0)),IF(AND(ISNUMBER(X356),X356&lt;1,Y356="L"),MAX(1,ROUND(X356*100,0)),ROUND(X356,3)))),N("X20"))</f>
        <v/>
      </c>
      <c r="AA356" s="143" t="str">
        <f>IF(1=1,IF(X356="","",IF(AND(ISNUMBER(X356),X356&lt;1,Y356="kg"),"g",IF(AND(ISNUMBER(X356),X356&lt;1,Y356="L"),"cl",Y356))),N("Y20"))</f>
        <v/>
      </c>
      <c r="AB356" s="123" t="str">
        <f>IF(1=1,IF(E356="","",IF(F356="","A CONTROLER",IF(NOT(ISNUMBER(F356)),"TEXTE",IF(OR(W356="",W356&lt;=0),"COMMANDE COUVERTS INCOMPLETE",IF(G356="","UNITE MANQUANTE",IF(COUNTIF(B384:B428,AE356)=0,"UNITE A CONTROLER","OK")))))),N("Z6"))</f>
        <v/>
      </c>
      <c r="AD356" s="144" t="str">
        <f>IF(1=1,IF(E356="","",AD342),N("AB20"))</f>
        <v/>
      </c>
      <c r="AE356" s="125" t="str">
        <f>IF(1=1,IF(G356="","",UPPER(TRIM(SUBSTITUTE(SUBSTITUTE(G356&amp;"",CHAR(160)," ")," "," ")))),N("AC20"))</f>
        <v/>
      </c>
    </row>
    <row r="357" spans="1:31" ht="15.75" x14ac:dyDescent="0.25">
      <c r="A357" s="160" t="str">
        <f>IF(1=1,IF(E357="","",A342),N("A21"))</f>
        <v/>
      </c>
      <c r="B357" s="127" t="str">
        <f>IF(1=1,IF(E357="","",B342),N("B21"))</f>
        <v/>
      </c>
      <c r="C357" s="127"/>
      <c r="D357" s="129" t="str">
        <f>IF(ISBLANK(E357),"",LARGE(D342:D356,1)+1)</f>
        <v/>
      </c>
      <c r="E357" s="130"/>
      <c r="F357" s="131"/>
      <c r="G357" s="170"/>
      <c r="H357" s="105"/>
      <c r="I357" s="132" t="str">
        <f>IF(1=1,IF(E357="","",I342),N("H21"))</f>
        <v/>
      </c>
      <c r="J357" s="133" t="str">
        <f>IF(1=1,IF(E357="","",J342),N("I21"))</f>
        <v/>
      </c>
      <c r="K357" s="134" t="str">
        <f>IF(1=1,IF(E357="","",K342),N("J21"))</f>
        <v/>
      </c>
      <c r="L357" s="135" t="str">
        <f>IF(1=1,IF(OR(J357="",O357="",NOT(ISNUMBER(J357)),NOT(ISNUMBER(O357)),J357=0),"",O357/J357),N("L21"))</f>
        <v/>
      </c>
      <c r="M357" s="136" t="str">
        <f>IF(1=1,IF(OR(L357="",NOT(ISNUMBER(F357))),"",F357*L357*IFERROR(INDEX(D384:D428,MATCH(AE357,B384:B428,0)),1)),N("M13"))</f>
        <v/>
      </c>
      <c r="N357" s="137" t="str">
        <f>IF(1=1,IF(F357="","",IF(G357="","",IFERROR(INDEX(E384:E428,MATCH(AE357,B384:B428,0)),G357&amp;""))),N("N6"))</f>
        <v/>
      </c>
      <c r="O357" s="138" t="str">
        <f>IF(1=1,IF(E357="","",O342),N("K21"))</f>
        <v/>
      </c>
      <c r="P357" s="139" t="str">
        <f>IF(1=1,IF(M357="","",IF(AND(ISNUMBER(M357),M357&lt;1,N357="kg"),MAX(1,ROUND(M357*1000,0)),IF(AND(ISNUMBER(M357),M357&lt;1,N357="L"),MAX(1,ROUND(M357*100,0)),ROUND(M357,3)))),N("O21"))</f>
        <v/>
      </c>
      <c r="Q357" s="140" t="str">
        <f>IF(1=1,IF(M357="","",IF(AND(ISNUMBER(M357),M357&lt;1,N357="kg"),"g",IF(AND(ISNUMBER(M357),M357&lt;1,N357="L"),"cl",N357))),N("P21"))</f>
        <v/>
      </c>
      <c r="R357" s="161" t="str">
        <f>IF(1=1,IF(E357="","",IF(F357="","A CONTROLER",IF(NOT(ISNUMBER(F357)),"TEXTE",IF(OR(L357="",L357&lt;=0),"COMMANDE PRINCIPALE INCOMPLETE",IF(G357="","UNITE MANQUANTE",IF(COUNTIF(B384:B428,AE357)=0,"UNITE A CONTROLER","OK")))))),N("Q9"))</f>
        <v/>
      </c>
      <c r="S357" s="105"/>
      <c r="T357" s="141">
        <f t="shared" si="20"/>
        <v>0</v>
      </c>
      <c r="U357" s="133" t="str">
        <f>IF(1=1,IF(E357="","",U342),N("S21"))</f>
        <v/>
      </c>
      <c r="V357" s="133" t="str">
        <f>IF(1=1,IF(E357="","",V342),N("T21"))</f>
        <v/>
      </c>
      <c r="W357" s="135" t="str">
        <f>IF(1=1,IF(OR(U357="",V357="",NOT(ISNUMBER(U357)),NOT(ISNUMBER(V357)),U357=0),"",V357/U357),N("U21"))</f>
        <v/>
      </c>
      <c r="X357" s="136" t="str">
        <f>IF(1=1,IF(OR(W357="",NOT(ISNUMBER(F357))),"",F357*W357*IFERROR(INDEX(D384:D428,MATCH(AE357,B384:B428,0)),1)),N("V7"))</f>
        <v/>
      </c>
      <c r="Y357" s="137" t="str">
        <f>IF(1=1,IF(F357="","",IF(G357="","",IFERROR(INDEX(E384:E428,MATCH(AE357,B384:B428,0)),G357&amp;""))),N("W6"))</f>
        <v/>
      </c>
      <c r="Z357" s="142" t="str">
        <f>IF(1=1,IF(X357="","",IF(AND(ISNUMBER(X357),X357&lt;1,Y357="kg"),MAX(1,ROUND(X357*1000,0)),IF(AND(ISNUMBER(X357),X357&lt;1,Y357="L"),MAX(1,ROUND(X357*100,0)),ROUND(X357,3)))),N("X21"))</f>
        <v/>
      </c>
      <c r="AA357" s="143" t="str">
        <f>IF(1=1,IF(X357="","",IF(AND(ISNUMBER(X357),X357&lt;1,Y357="kg"),"g",IF(AND(ISNUMBER(X357),X357&lt;1,Y357="L"),"cl",Y357))),N("Y21"))</f>
        <v/>
      </c>
      <c r="AB357" s="123" t="str">
        <f>IF(1=1,IF(E357="","",IF(F357="","A CONTROLER",IF(NOT(ISNUMBER(F357)),"TEXTE",IF(OR(W357="",W357&lt;=0),"COMMANDE COUVERTS INCOMPLETE",IF(G357="","UNITE MANQUANTE",IF(COUNTIF(B384:B428,AE357)=0,"UNITE A CONTROLER","OK")))))),N("Z6"))</f>
        <v/>
      </c>
      <c r="AD357" s="144" t="str">
        <f>IF(1=1,IF(E357="","",AD342),N("AB21"))</f>
        <v/>
      </c>
      <c r="AE357" s="125" t="str">
        <f>IF(1=1,IF(G357="","",UPPER(TRIM(SUBSTITUTE(SUBSTITUTE(G357&amp;"",CHAR(160)," ")," "," ")))),N("AC21"))</f>
        <v/>
      </c>
    </row>
    <row r="358" spans="1:31" ht="15.75" x14ac:dyDescent="0.25">
      <c r="A358" s="160" t="str">
        <f>IF(1=1,IF(E358="","",A342),N("A22"))</f>
        <v/>
      </c>
      <c r="B358" s="127" t="str">
        <f>IF(1=1,IF(E358="","",B342),N("B22"))</f>
        <v/>
      </c>
      <c r="C358" s="127"/>
      <c r="D358" s="129" t="str">
        <f>IF(ISBLANK(E358),"",LARGE(D342:D357,1)+1)</f>
        <v/>
      </c>
      <c r="E358" s="130"/>
      <c r="F358" s="131"/>
      <c r="G358" s="170"/>
      <c r="H358" s="105"/>
      <c r="I358" s="132" t="str">
        <f>IF(1=1,IF(E358="","",I342),N("H22"))</f>
        <v/>
      </c>
      <c r="J358" s="133" t="str">
        <f>IF(1=1,IF(E358="","",J342),N("I22"))</f>
        <v/>
      </c>
      <c r="K358" s="134" t="str">
        <f>IF(1=1,IF(E358="","",K342),N("J22"))</f>
        <v/>
      </c>
      <c r="L358" s="135" t="str">
        <f>IF(1=1,IF(OR(J358="",O358="",NOT(ISNUMBER(J358)),NOT(ISNUMBER(O358)),J358=0),"",O358/J358),N("L22"))</f>
        <v/>
      </c>
      <c r="M358" s="136" t="str">
        <f>IF(1=1,IF(OR(L358="",NOT(ISNUMBER(F358))),"",F358*L358*IFERROR(INDEX(D384:D428,MATCH(AE358,B384:B428,0)),1)),N("M13"))</f>
        <v/>
      </c>
      <c r="N358" s="137" t="str">
        <f>IF(1=1,IF(F358="","",IF(G358="","",IFERROR(INDEX(E384:E428,MATCH(AE358,B384:B428,0)),G358&amp;""))),N("N6"))</f>
        <v/>
      </c>
      <c r="O358" s="138" t="str">
        <f>IF(1=1,IF(E358="","",O342),N("K22"))</f>
        <v/>
      </c>
      <c r="P358" s="139" t="str">
        <f>IF(1=1,IF(M358="","",IF(AND(ISNUMBER(M358),M358&lt;1,N358="kg"),MAX(1,ROUND(M358*1000,0)),IF(AND(ISNUMBER(M358),M358&lt;1,N358="L"),MAX(1,ROUND(M358*100,0)),ROUND(M358,3)))),N("O22"))</f>
        <v/>
      </c>
      <c r="Q358" s="140" t="str">
        <f>IF(1=1,IF(M358="","",IF(AND(ISNUMBER(M358),M358&lt;1,N358="kg"),"g",IF(AND(ISNUMBER(M358),M358&lt;1,N358="L"),"cl",N358))),N("P22"))</f>
        <v/>
      </c>
      <c r="R358" s="161" t="str">
        <f>IF(1=1,IF(E358="","",IF(F358="","A CONTROLER",IF(NOT(ISNUMBER(F358)),"TEXTE",IF(OR(L358="",L358&lt;=0),"COMMANDE PRINCIPALE INCOMPLETE",IF(G358="","UNITE MANQUANTE",IF(COUNTIF(B384:B428,AE358)=0,"UNITE A CONTROLER","OK")))))),N("Q9"))</f>
        <v/>
      </c>
      <c r="S358" s="105"/>
      <c r="T358" s="141">
        <f t="shared" si="20"/>
        <v>0</v>
      </c>
      <c r="U358" s="133" t="str">
        <f>IF(1=1,IF(E358="","",U342),N("S22"))</f>
        <v/>
      </c>
      <c r="V358" s="133" t="str">
        <f>IF(1=1,IF(E358="","",V342),N("T22"))</f>
        <v/>
      </c>
      <c r="W358" s="135" t="str">
        <f>IF(1=1,IF(OR(U358="",V358="",NOT(ISNUMBER(U358)),NOT(ISNUMBER(V358)),U358=0),"",V358/U358),N("U22"))</f>
        <v/>
      </c>
      <c r="X358" s="136" t="str">
        <f>IF(1=1,IF(OR(W358="",NOT(ISNUMBER(F358))),"",F358*W358*IFERROR(INDEX(D384:D428,MATCH(AE358,B384:B428,0)),1)),N("V7"))</f>
        <v/>
      </c>
      <c r="Y358" s="137" t="str">
        <f>IF(1=1,IF(F358="","",IF(G358="","",IFERROR(INDEX(E384:E428,MATCH(AE358,B384:B428,0)),G358&amp;""))),N("W6"))</f>
        <v/>
      </c>
      <c r="Z358" s="142" t="str">
        <f>IF(1=1,IF(X358="","",IF(AND(ISNUMBER(X358),X358&lt;1,Y358="kg"),MAX(1,ROUND(X358*1000,0)),IF(AND(ISNUMBER(X358),X358&lt;1,Y358="L"),MAX(1,ROUND(X358*100,0)),ROUND(X358,3)))),N("X22"))</f>
        <v/>
      </c>
      <c r="AA358" s="143" t="str">
        <f>IF(1=1,IF(X358="","",IF(AND(ISNUMBER(X358),X358&lt;1,Y358="kg"),"g",IF(AND(ISNUMBER(X358),X358&lt;1,Y358="L"),"cl",Y358))),N("Y22"))</f>
        <v/>
      </c>
      <c r="AB358" s="123" t="str">
        <f>IF(1=1,IF(E358="","",IF(F358="","A CONTROLER",IF(NOT(ISNUMBER(F358)),"TEXTE",IF(OR(W358="",W358&lt;=0),"COMMANDE COUVERTS INCOMPLETE",IF(G358="","UNITE MANQUANTE",IF(COUNTIF(B384:B428,AE358)=0,"UNITE A CONTROLER","OK")))))),N("Z6"))</f>
        <v/>
      </c>
      <c r="AD358" s="144" t="str">
        <f>IF(1=1,IF(E358="","",AD342),N("AB22"))</f>
        <v/>
      </c>
      <c r="AE358" s="125" t="str">
        <f>IF(1=1,IF(G358="","",UPPER(TRIM(SUBSTITUTE(SUBSTITUTE(G358&amp;"",CHAR(160)," ")," "," ")))),N("AC22"))</f>
        <v/>
      </c>
    </row>
    <row r="359" spans="1:31" ht="15.75" x14ac:dyDescent="0.25">
      <c r="A359" s="160" t="str">
        <f>IF(1=1,IF(E359="","",A342),N("A23"))</f>
        <v/>
      </c>
      <c r="B359" s="127" t="str">
        <f>IF(1=1,IF(E359="","",B342),N("B23"))</f>
        <v/>
      </c>
      <c r="C359" s="127"/>
      <c r="D359" s="129" t="str">
        <f>IF(ISBLANK(E359),"",LARGE(D342:D358,1)+1)</f>
        <v/>
      </c>
      <c r="E359" s="130"/>
      <c r="F359" s="131"/>
      <c r="G359" s="170"/>
      <c r="H359" s="105"/>
      <c r="I359" s="132" t="str">
        <f>IF(1=1,IF(E359="","",I342),N("H23"))</f>
        <v/>
      </c>
      <c r="J359" s="133" t="str">
        <f>IF(1=1,IF(E359="","",J342),N("I23"))</f>
        <v/>
      </c>
      <c r="K359" s="134" t="str">
        <f>IF(1=1,IF(E359="","",K342),N("J23"))</f>
        <v/>
      </c>
      <c r="L359" s="135" t="str">
        <f>IF(1=1,IF(OR(J359="",O359="",NOT(ISNUMBER(J359)),NOT(ISNUMBER(O359)),J359=0),"",O359/J359),N("L23"))</f>
        <v/>
      </c>
      <c r="M359" s="136" t="str">
        <f>IF(1=1,IF(OR(L359="",NOT(ISNUMBER(F359))),"",F359*L359*IFERROR(INDEX(D384:D428,MATCH(AE359,B384:B428,0)),1)),N("M13"))</f>
        <v/>
      </c>
      <c r="N359" s="137" t="str">
        <f>IF(1=1,IF(F359="","",IF(G359="","",IFERROR(INDEX(E384:E428,MATCH(AE359,B384:B428,0)),G359&amp;""))),N("N6"))</f>
        <v/>
      </c>
      <c r="O359" s="138" t="str">
        <f>IF(1=1,IF(E359="","",O342),N("K23"))</f>
        <v/>
      </c>
      <c r="P359" s="139" t="str">
        <f>IF(1=1,IF(M359="","",IF(AND(ISNUMBER(M359),M359&lt;1,N359="kg"),MAX(1,ROUND(M359*1000,0)),IF(AND(ISNUMBER(M359),M359&lt;1,N359="L"),MAX(1,ROUND(M359*100,0)),ROUND(M359,3)))),N("O23"))</f>
        <v/>
      </c>
      <c r="Q359" s="140" t="str">
        <f>IF(1=1,IF(M359="","",IF(AND(ISNUMBER(M359),M359&lt;1,N359="kg"),"g",IF(AND(ISNUMBER(M359),M359&lt;1,N359="L"),"cl",N359))),N("P23"))</f>
        <v/>
      </c>
      <c r="R359" s="161" t="str">
        <f>IF(1=1,IF(E359="","",IF(F359="","A CONTROLER",IF(NOT(ISNUMBER(F359)),"TEXTE",IF(OR(L359="",L359&lt;=0),"COMMANDE PRINCIPALE INCOMPLETE",IF(G359="","UNITE MANQUANTE",IF(COUNTIF(B384:B428,AE359)=0,"UNITE A CONTROLER","OK")))))),N("Q9"))</f>
        <v/>
      </c>
      <c r="S359" s="105"/>
      <c r="T359" s="141">
        <f t="shared" si="20"/>
        <v>0</v>
      </c>
      <c r="U359" s="133" t="str">
        <f>IF(1=1,IF(E359="","",U342),N("S23"))</f>
        <v/>
      </c>
      <c r="V359" s="133" t="str">
        <f>IF(1=1,IF(E359="","",V342),N("T23"))</f>
        <v/>
      </c>
      <c r="W359" s="135" t="str">
        <f>IF(1=1,IF(OR(U359="",V359="",NOT(ISNUMBER(U359)),NOT(ISNUMBER(V359)),U359=0),"",V359/U359),N("U23"))</f>
        <v/>
      </c>
      <c r="X359" s="136" t="str">
        <f>IF(1=1,IF(OR(W359="",NOT(ISNUMBER(F359))),"",F359*W359*IFERROR(INDEX(D384:D428,MATCH(AE359,B384:B428,0)),1)),N("V7"))</f>
        <v/>
      </c>
      <c r="Y359" s="137" t="str">
        <f>IF(1=1,IF(F359="","",IF(G359="","",IFERROR(INDEX(E384:E428,MATCH(AE359,B384:B428,0)),G359&amp;""))),N("W6"))</f>
        <v/>
      </c>
      <c r="Z359" s="142" t="str">
        <f>IF(1=1,IF(X359="","",IF(AND(ISNUMBER(X359),X359&lt;1,Y359="kg"),MAX(1,ROUND(X359*1000,0)),IF(AND(ISNUMBER(X359),X359&lt;1,Y359="L"),MAX(1,ROUND(X359*100,0)),ROUND(X359,3)))),N("X23"))</f>
        <v/>
      </c>
      <c r="AA359" s="143" t="str">
        <f>IF(1=1,IF(X359="","",IF(AND(ISNUMBER(X359),X359&lt;1,Y359="kg"),"g",IF(AND(ISNUMBER(X359),X359&lt;1,Y359="L"),"cl",Y359))),N("Y23"))</f>
        <v/>
      </c>
      <c r="AB359" s="123" t="str">
        <f>IF(1=1,IF(E359="","",IF(F359="","A CONTROLER",IF(NOT(ISNUMBER(F359)),"TEXTE",IF(OR(W359="",W359&lt;=0),"COMMANDE COUVERTS INCOMPLETE",IF(G359="","UNITE MANQUANTE",IF(COUNTIF(B384:B428,AE359)=0,"UNITE A CONTROLER","OK")))))),N("Z6"))</f>
        <v/>
      </c>
      <c r="AD359" s="144" t="str">
        <f>IF(1=1,IF(E359="","",AD342),N("AB23"))</f>
        <v/>
      </c>
      <c r="AE359" s="125" t="str">
        <f>IF(1=1,IF(G359="","",UPPER(TRIM(SUBSTITUTE(SUBSTITUTE(G359&amp;"",CHAR(160)," ")," "," ")))),N("AC23"))</f>
        <v/>
      </c>
    </row>
    <row r="360" spans="1:31" ht="15.75" x14ac:dyDescent="0.25">
      <c r="A360" s="160" t="str">
        <f>IF(1=1,IF(E360="","",A342),N("A24"))</f>
        <v/>
      </c>
      <c r="B360" s="127" t="str">
        <f>IF(1=1,IF(E360="","",B342),N("B24"))</f>
        <v/>
      </c>
      <c r="C360" s="127"/>
      <c r="D360" s="129" t="str">
        <f>IF(ISBLANK(E360),"",LARGE(D342:D359,1)+1)</f>
        <v/>
      </c>
      <c r="E360" s="130"/>
      <c r="F360" s="131"/>
      <c r="G360" s="170"/>
      <c r="H360" s="105"/>
      <c r="I360" s="132" t="str">
        <f>IF(1=1,IF(E360="","",I342),N("H24"))</f>
        <v/>
      </c>
      <c r="J360" s="133" t="str">
        <f>IF(1=1,IF(E360="","",J342),N("I24"))</f>
        <v/>
      </c>
      <c r="K360" s="134" t="str">
        <f>IF(1=1,IF(E360="","",K342),N("J24"))</f>
        <v/>
      </c>
      <c r="L360" s="135" t="str">
        <f>IF(1=1,IF(OR(J360="",O360="",NOT(ISNUMBER(J360)),NOT(ISNUMBER(O360)),J360=0),"",O360/J360),N("L24"))</f>
        <v/>
      </c>
      <c r="M360" s="136" t="str">
        <f>IF(1=1,IF(OR(L360="",NOT(ISNUMBER(F360))),"",F360*L360*IFERROR(INDEX(D384:D428,MATCH(AE360,B384:B428,0)),1)),N("M13"))</f>
        <v/>
      </c>
      <c r="N360" s="137" t="str">
        <f>IF(1=1,IF(F360="","",IF(G360="","",IFERROR(INDEX(E384:E428,MATCH(AE360,B384:B428,0)),G360&amp;""))),N("N6"))</f>
        <v/>
      </c>
      <c r="O360" s="138" t="str">
        <f>IF(1=1,IF(E360="","",O342),N("K24"))</f>
        <v/>
      </c>
      <c r="P360" s="139" t="str">
        <f>IF(1=1,IF(M360="","",IF(AND(ISNUMBER(M360),M360&lt;1,N360="kg"),MAX(1,ROUND(M360*1000,0)),IF(AND(ISNUMBER(M360),M360&lt;1,N360="L"),MAX(1,ROUND(M360*100,0)),ROUND(M360,3)))),N("O24"))</f>
        <v/>
      </c>
      <c r="Q360" s="140" t="str">
        <f>IF(1=1,IF(M360="","",IF(AND(ISNUMBER(M360),M360&lt;1,N360="kg"),"g",IF(AND(ISNUMBER(M360),M360&lt;1,N360="L"),"cl",N360))),N("P24"))</f>
        <v/>
      </c>
      <c r="R360" s="161" t="str">
        <f>IF(1=1,IF(E360="","",IF(F360="","A CONTROLER",IF(NOT(ISNUMBER(F360)),"TEXTE",IF(OR(L360="",L360&lt;=0),"COMMANDE PRINCIPALE INCOMPLETE",IF(G360="","UNITE MANQUANTE",IF(COUNTIF(B384:B428,AE360)=0,"UNITE A CONTROLER","OK")))))),N("Q9"))</f>
        <v/>
      </c>
      <c r="S360" s="105"/>
      <c r="T360" s="141">
        <f t="shared" si="20"/>
        <v>0</v>
      </c>
      <c r="U360" s="133" t="str">
        <f>IF(1=1,IF(E360="","",U342),N("S24"))</f>
        <v/>
      </c>
      <c r="V360" s="133" t="str">
        <f>IF(1=1,IF(E360="","",V342),N("T24"))</f>
        <v/>
      </c>
      <c r="W360" s="135" t="str">
        <f>IF(1=1,IF(OR(U360="",V360="",NOT(ISNUMBER(U360)),NOT(ISNUMBER(V360)),U360=0),"",V360/U360),N("U24"))</f>
        <v/>
      </c>
      <c r="X360" s="136" t="str">
        <f>IF(1=1,IF(OR(W360="",NOT(ISNUMBER(F360))),"",F360*W360*IFERROR(INDEX(D384:D428,MATCH(AE360,B384:B428,0)),1)),N("V7"))</f>
        <v/>
      </c>
      <c r="Y360" s="137" t="str">
        <f>IF(1=1,IF(F360="","",IF(G360="","",IFERROR(INDEX(E384:E428,MATCH(AE360,B384:B428,0)),G360&amp;""))),N("W6"))</f>
        <v/>
      </c>
      <c r="Z360" s="142" t="str">
        <f>IF(1=1,IF(X360="","",IF(AND(ISNUMBER(X360),X360&lt;1,Y360="kg"),MAX(1,ROUND(X360*1000,0)),IF(AND(ISNUMBER(X360),X360&lt;1,Y360="L"),MAX(1,ROUND(X360*100,0)),ROUND(X360,3)))),N("X24"))</f>
        <v/>
      </c>
      <c r="AA360" s="143" t="str">
        <f>IF(1=1,IF(X360="","",IF(AND(ISNUMBER(X360),X360&lt;1,Y360="kg"),"g",IF(AND(ISNUMBER(X360),X360&lt;1,Y360="L"),"cl",Y360))),N("Y24"))</f>
        <v/>
      </c>
      <c r="AB360" s="123" t="str">
        <f>IF(1=1,IF(E360="","",IF(F360="","A CONTROLER",IF(NOT(ISNUMBER(F360)),"TEXTE",IF(OR(W360="",W360&lt;=0),"COMMANDE COUVERTS INCOMPLETE",IF(G360="","UNITE MANQUANTE",IF(COUNTIF(B384:B428,AE360)=0,"UNITE A CONTROLER","OK")))))),N("Z6"))</f>
        <v/>
      </c>
      <c r="AD360" s="144" t="str">
        <f>IF(1=1,IF(E360="","",AD342),N("AB24"))</f>
        <v/>
      </c>
      <c r="AE360" s="125" t="str">
        <f>IF(1=1,IF(G360="","",UPPER(TRIM(SUBSTITUTE(SUBSTITUTE(G360&amp;"",CHAR(160)," ")," "," ")))),N("AC24"))</f>
        <v/>
      </c>
    </row>
    <row r="361" spans="1:31" ht="15.75" x14ac:dyDescent="0.25">
      <c r="A361" s="160" t="str">
        <f>IF(1=1,IF(E361="","",A342),N("A25"))</f>
        <v/>
      </c>
      <c r="B361" s="127" t="str">
        <f>IF(1=1,IF(E361="","",B342),N("B25"))</f>
        <v/>
      </c>
      <c r="C361" s="127"/>
      <c r="D361" s="129" t="str">
        <f>IF(ISBLANK(E361),"",LARGE(D342:D360,1)+1)</f>
        <v/>
      </c>
      <c r="E361" s="130"/>
      <c r="F361" s="131"/>
      <c r="G361" s="170"/>
      <c r="H361" s="105"/>
      <c r="I361" s="132" t="str">
        <f>IF(1=1,IF(E361="","",I342),N("H25"))</f>
        <v/>
      </c>
      <c r="J361" s="133" t="str">
        <f>IF(1=1,IF(E361="","",J342),N("I25"))</f>
        <v/>
      </c>
      <c r="K361" s="134" t="str">
        <f>IF(1=1,IF(E361="","",K342),N("J25"))</f>
        <v/>
      </c>
      <c r="L361" s="135" t="str">
        <f>IF(1=1,IF(OR(J361="",O361="",NOT(ISNUMBER(J361)),NOT(ISNUMBER(O361)),J361=0),"",O361/J361),N("L25"))</f>
        <v/>
      </c>
      <c r="M361" s="136" t="str">
        <f>IF(1=1,IF(OR(L361="",NOT(ISNUMBER(F361))),"",F361*L361*IFERROR(INDEX(D384:D428,MATCH(AE361,B384:B428,0)),1)),N("M13"))</f>
        <v/>
      </c>
      <c r="N361" s="137" t="str">
        <f>IF(1=1,IF(F361="","",IF(G361="","",IFERROR(INDEX(E384:E428,MATCH(AE361,B384:B428,0)),G361&amp;""))),N("N6"))</f>
        <v/>
      </c>
      <c r="O361" s="138" t="str">
        <f>IF(1=1,IF(E361="","",O342),N("K25"))</f>
        <v/>
      </c>
      <c r="P361" s="139" t="str">
        <f>IF(1=1,IF(M361="","",IF(AND(ISNUMBER(M361),M361&lt;1,N361="kg"),MAX(1,ROUND(M361*1000,0)),IF(AND(ISNUMBER(M361),M361&lt;1,N361="L"),MAX(1,ROUND(M361*100,0)),ROUND(M361,3)))),N("O25"))</f>
        <v/>
      </c>
      <c r="Q361" s="140" t="str">
        <f>IF(1=1,IF(M361="","",IF(AND(ISNUMBER(M361),M361&lt;1,N361="kg"),"g",IF(AND(ISNUMBER(M361),M361&lt;1,N361="L"),"cl",N361))),N("P25"))</f>
        <v/>
      </c>
      <c r="R361" s="161" t="str">
        <f>IF(1=1,IF(E361="","",IF(F361="","A CONTROLER",IF(NOT(ISNUMBER(F361)),"TEXTE",IF(OR(L361="",L361&lt;=0),"COMMANDE PRINCIPALE INCOMPLETE",IF(G361="","UNITE MANQUANTE",IF(COUNTIF(B384:B428,AE361)=0,"UNITE A CONTROLER","OK")))))),N("Q9"))</f>
        <v/>
      </c>
      <c r="S361" s="105"/>
      <c r="T361" s="141">
        <f t="shared" si="20"/>
        <v>0</v>
      </c>
      <c r="U361" s="133" t="str">
        <f>IF(1=1,IF(E361="","",U342),N("S25"))</f>
        <v/>
      </c>
      <c r="V361" s="133" t="str">
        <f>IF(1=1,IF(E361="","",V342),N("T25"))</f>
        <v/>
      </c>
      <c r="W361" s="135" t="str">
        <f>IF(1=1,IF(OR(U361="",V361="",NOT(ISNUMBER(U361)),NOT(ISNUMBER(V361)),U361=0),"",V361/U361),N("U25"))</f>
        <v/>
      </c>
      <c r="X361" s="136" t="str">
        <f>IF(1=1,IF(OR(W361="",NOT(ISNUMBER(F361))),"",F361*W361*IFERROR(INDEX(D384:D428,MATCH(AE361,B384:B428,0)),1)),N("V7"))</f>
        <v/>
      </c>
      <c r="Y361" s="137" t="str">
        <f>IF(1=1,IF(F361="","",IF(G361="","",IFERROR(INDEX(E384:E428,MATCH(AE361,B384:B428,0)),G361&amp;""))),N("W6"))</f>
        <v/>
      </c>
      <c r="Z361" s="142" t="str">
        <f>IF(1=1,IF(X361="","",IF(AND(ISNUMBER(X361),X361&lt;1,Y361="kg"),MAX(1,ROUND(X361*1000,0)),IF(AND(ISNUMBER(X361),X361&lt;1,Y361="L"),MAX(1,ROUND(X361*100,0)),ROUND(X361,3)))),N("X25"))</f>
        <v/>
      </c>
      <c r="AA361" s="143" t="str">
        <f>IF(1=1,IF(X361="","",IF(AND(ISNUMBER(X361),X361&lt;1,Y361="kg"),"g",IF(AND(ISNUMBER(X361),X361&lt;1,Y361="L"),"cl",Y361))),N("Y25"))</f>
        <v/>
      </c>
      <c r="AB361" s="123" t="str">
        <f>IF(1=1,IF(E361="","",IF(F361="","A CONTROLER",IF(NOT(ISNUMBER(F361)),"TEXTE",IF(OR(W361="",W361&lt;=0),"COMMANDE COUVERTS INCOMPLETE",IF(G361="","UNITE MANQUANTE",IF(COUNTIF(B384:B428,AE361)=0,"UNITE A CONTROLER","OK")))))),N("Z6"))</f>
        <v/>
      </c>
      <c r="AD361" s="144" t="str">
        <f>IF(1=1,IF(E361="","",AD342),N("AB25"))</f>
        <v/>
      </c>
      <c r="AE361" s="125" t="str">
        <f>IF(1=1,IF(G361="","",UPPER(TRIM(SUBSTITUTE(SUBSTITUTE(G361&amp;"",CHAR(160)," ")," "," ")))),N("AC25"))</f>
        <v/>
      </c>
    </row>
    <row r="362" spans="1:31" ht="15.75" x14ac:dyDescent="0.25">
      <c r="A362" s="160" t="str">
        <f>IF(1=1,IF(E362="","",A342),N("A26"))</f>
        <v/>
      </c>
      <c r="B362" s="127" t="str">
        <f>IF(1=1,IF(E362="","",B342),N("B26"))</f>
        <v/>
      </c>
      <c r="C362" s="127"/>
      <c r="D362" s="129" t="str">
        <f>IF(ISBLANK(E362),"",LARGE(D342:D361,1)+1)</f>
        <v/>
      </c>
      <c r="E362" s="130"/>
      <c r="F362" s="131"/>
      <c r="G362" s="170"/>
      <c r="H362" s="105"/>
      <c r="I362" s="132" t="str">
        <f>IF(1=1,IF(E362="","",I342),N("H26"))</f>
        <v/>
      </c>
      <c r="J362" s="133" t="str">
        <f>IF(1=1,IF(E362="","",J342),N("I26"))</f>
        <v/>
      </c>
      <c r="K362" s="134" t="str">
        <f>IF(1=1,IF(E362="","",K342),N("J26"))</f>
        <v/>
      </c>
      <c r="L362" s="135" t="str">
        <f>IF(1=1,IF(OR(J362="",O362="",NOT(ISNUMBER(J362)),NOT(ISNUMBER(O362)),J362=0),"",O362/J362),N("L26"))</f>
        <v/>
      </c>
      <c r="M362" s="136" t="str">
        <f>IF(1=1,IF(OR(L362="",NOT(ISNUMBER(F362))),"",F362*L362*IFERROR(INDEX(D384:D428,MATCH(AE362,B384:B428,0)),1)),N("M13"))</f>
        <v/>
      </c>
      <c r="N362" s="137" t="str">
        <f>IF(1=1,IF(F362="","",IF(G362="","",IFERROR(INDEX(E384:E428,MATCH(AE362,B384:B428,0)),G362&amp;""))),N("N6"))</f>
        <v/>
      </c>
      <c r="O362" s="138" t="str">
        <f>IF(1=1,IF(E362="","",O342),N("K26"))</f>
        <v/>
      </c>
      <c r="P362" s="139" t="str">
        <f>IF(1=1,IF(M362="","",IF(AND(ISNUMBER(M362),M362&lt;1,N362="kg"),MAX(1,ROUND(M362*1000,0)),IF(AND(ISNUMBER(M362),M362&lt;1,N362="L"),MAX(1,ROUND(M362*100,0)),ROUND(M362,3)))),N("O26"))</f>
        <v/>
      </c>
      <c r="Q362" s="140" t="str">
        <f>IF(1=1,IF(M362="","",IF(AND(ISNUMBER(M362),M362&lt;1,N362="kg"),"g",IF(AND(ISNUMBER(M362),M362&lt;1,N362="L"),"cl",N362))),N("P26"))</f>
        <v/>
      </c>
      <c r="R362" s="161" t="str">
        <f>IF(1=1,IF(E362="","",IF(F362="","A CONTROLER",IF(NOT(ISNUMBER(F362)),"TEXTE",IF(OR(L362="",L362&lt;=0),"COMMANDE PRINCIPALE INCOMPLETE",IF(G362="","UNITE MANQUANTE",IF(COUNTIF(B384:B428,AE362)=0,"UNITE A CONTROLER","OK")))))),N("Q9"))</f>
        <v/>
      </c>
      <c r="S362" s="105"/>
      <c r="T362" s="141">
        <f t="shared" si="20"/>
        <v>0</v>
      </c>
      <c r="U362" s="133" t="str">
        <f>IF(1=1,IF(E362="","",U342),N("S26"))</f>
        <v/>
      </c>
      <c r="V362" s="133" t="str">
        <f>IF(1=1,IF(E362="","",V342),N("T26"))</f>
        <v/>
      </c>
      <c r="W362" s="135" t="str">
        <f>IF(1=1,IF(OR(U362="",V362="",NOT(ISNUMBER(U362)),NOT(ISNUMBER(V362)),U362=0),"",V362/U362),N("U26"))</f>
        <v/>
      </c>
      <c r="X362" s="136" t="str">
        <f>IF(1=1,IF(OR(W362="",NOT(ISNUMBER(F362))),"",F362*W362*IFERROR(INDEX(D384:D428,MATCH(AE362,B384:B428,0)),1)),N("V7"))</f>
        <v/>
      </c>
      <c r="Y362" s="137" t="str">
        <f>IF(1=1,IF(F362="","",IF(G362="","",IFERROR(INDEX(E384:E428,MATCH(AE362,B384:B428,0)),G362&amp;""))),N("W6"))</f>
        <v/>
      </c>
      <c r="Z362" s="142" t="str">
        <f>IF(1=1,IF(X362="","",IF(AND(ISNUMBER(X362),X362&lt;1,Y362="kg"),MAX(1,ROUND(X362*1000,0)),IF(AND(ISNUMBER(X362),X362&lt;1,Y362="L"),MAX(1,ROUND(X362*100,0)),ROUND(X362,3)))),N("X26"))</f>
        <v/>
      </c>
      <c r="AA362" s="143" t="str">
        <f>IF(1=1,IF(X362="","",IF(AND(ISNUMBER(X362),X362&lt;1,Y362="kg"),"g",IF(AND(ISNUMBER(X362),X362&lt;1,Y362="L"),"cl",Y362))),N("Y26"))</f>
        <v/>
      </c>
      <c r="AB362" s="123" t="str">
        <f>IF(1=1,IF(E362="","",IF(F362="","A CONTROLER",IF(NOT(ISNUMBER(F362)),"TEXTE",IF(OR(W362="",W362&lt;=0),"COMMANDE COUVERTS INCOMPLETE",IF(G362="","UNITE MANQUANTE",IF(COUNTIF(B384:B428,AE362)=0,"UNITE A CONTROLER","OK")))))),N("Z6"))</f>
        <v/>
      </c>
      <c r="AD362" s="144" t="str">
        <f>IF(1=1,IF(E362="","",AD342),N("AB26"))</f>
        <v/>
      </c>
      <c r="AE362" s="125" t="str">
        <f>IF(1=1,IF(G362="","",UPPER(TRIM(SUBSTITUTE(SUBSTITUTE(G362&amp;"",CHAR(160)," ")," "," ")))),N("AC26"))</f>
        <v/>
      </c>
    </row>
    <row r="363" spans="1:31" ht="15.75" x14ac:dyDescent="0.25">
      <c r="A363" s="160" t="str">
        <f>IF(1=1,IF(E363="","",A342),N("A27"))</f>
        <v/>
      </c>
      <c r="B363" s="127" t="str">
        <f>IF(1=1,IF(E363="","",B342),N("B27"))</f>
        <v/>
      </c>
      <c r="C363" s="127"/>
      <c r="D363" s="129" t="str">
        <f>IF(ISBLANK(E363),"",LARGE(D342:D362,1)+1)</f>
        <v/>
      </c>
      <c r="E363" s="130"/>
      <c r="F363" s="131"/>
      <c r="G363" s="170"/>
      <c r="H363" s="105"/>
      <c r="I363" s="132" t="str">
        <f>IF(1=1,IF(E363="","",I342),N("H27"))</f>
        <v/>
      </c>
      <c r="J363" s="133" t="str">
        <f>IF(1=1,IF(E363="","",J342),N("I27"))</f>
        <v/>
      </c>
      <c r="K363" s="134" t="str">
        <f>IF(1=1,IF(E363="","",K342),N("J27"))</f>
        <v/>
      </c>
      <c r="L363" s="135" t="str">
        <f>IF(1=1,IF(OR(J363="",O363="",NOT(ISNUMBER(J363)),NOT(ISNUMBER(O363)),J363=0),"",O363/J363),N("L27"))</f>
        <v/>
      </c>
      <c r="M363" s="136" t="str">
        <f>IF(1=1,IF(OR(L363="",NOT(ISNUMBER(F363))),"",F363*L363*IFERROR(INDEX(D384:D428,MATCH(AE363,B384:B428,0)),1)),N("M13"))</f>
        <v/>
      </c>
      <c r="N363" s="137" t="str">
        <f>IF(1=1,IF(F363="","",IF(G363="","",IFERROR(INDEX(E384:E428,MATCH(AE363,B384:B428,0)),G363&amp;""))),N("N6"))</f>
        <v/>
      </c>
      <c r="O363" s="138" t="str">
        <f>IF(1=1,IF(E363="","",O342),N("K27"))</f>
        <v/>
      </c>
      <c r="P363" s="139" t="str">
        <f>IF(1=1,IF(M363="","",IF(AND(ISNUMBER(M363),M363&lt;1,N363="kg"),MAX(1,ROUND(M363*1000,0)),IF(AND(ISNUMBER(M363),M363&lt;1,N363="L"),MAX(1,ROUND(M363*100,0)),ROUND(M363,3)))),N("O27"))</f>
        <v/>
      </c>
      <c r="Q363" s="140" t="str">
        <f>IF(1=1,IF(M363="","",IF(AND(ISNUMBER(M363),M363&lt;1,N363="kg"),"g",IF(AND(ISNUMBER(M363),M363&lt;1,N363="L"),"cl",N363))),N("P27"))</f>
        <v/>
      </c>
      <c r="R363" s="161" t="str">
        <f>IF(1=1,IF(E363="","",IF(F363="","A CONTROLER",IF(NOT(ISNUMBER(F363)),"TEXTE",IF(OR(L363="",L363&lt;=0),"COMMANDE PRINCIPALE INCOMPLETE",IF(G363="","UNITE MANQUANTE",IF(COUNTIF(B384:B428,AE363)=0,"UNITE A CONTROLER","OK")))))),N("Q9"))</f>
        <v/>
      </c>
      <c r="S363" s="105"/>
      <c r="T363" s="141">
        <f t="shared" si="20"/>
        <v>0</v>
      </c>
      <c r="U363" s="133" t="str">
        <f>IF(1=1,IF(E363="","",U342),N("S27"))</f>
        <v/>
      </c>
      <c r="V363" s="133" t="str">
        <f>IF(1=1,IF(E363="","",V342),N("T27"))</f>
        <v/>
      </c>
      <c r="W363" s="135" t="str">
        <f>IF(1=1,IF(OR(U363="",V363="",NOT(ISNUMBER(U363)),NOT(ISNUMBER(V363)),U363=0),"",V363/U363),N("U27"))</f>
        <v/>
      </c>
      <c r="X363" s="136" t="str">
        <f>IF(1=1,IF(OR(W363="",NOT(ISNUMBER(F363))),"",F363*W363*IFERROR(INDEX(D384:D428,MATCH(AE363,B384:B428,0)),1)),N("V7"))</f>
        <v/>
      </c>
      <c r="Y363" s="137" t="str">
        <f>IF(1=1,IF(F363="","",IF(G363="","",IFERROR(INDEX(E384:E428,MATCH(AE363,B384:B428,0)),G363&amp;""))),N("W6"))</f>
        <v/>
      </c>
      <c r="Z363" s="142" t="str">
        <f>IF(1=1,IF(X363="","",IF(AND(ISNUMBER(X363),X363&lt;1,Y363="kg"),MAX(1,ROUND(X363*1000,0)),IF(AND(ISNUMBER(X363),X363&lt;1,Y363="L"),MAX(1,ROUND(X363*100,0)),ROUND(X363,3)))),N("X27"))</f>
        <v/>
      </c>
      <c r="AA363" s="143" t="str">
        <f>IF(1=1,IF(X363="","",IF(AND(ISNUMBER(X363),X363&lt;1,Y363="kg"),"g",IF(AND(ISNUMBER(X363),X363&lt;1,Y363="L"),"cl",Y363))),N("Y27"))</f>
        <v/>
      </c>
      <c r="AB363" s="123" t="str">
        <f>IF(1=1,IF(E363="","",IF(F363="","A CONTROLER",IF(NOT(ISNUMBER(F363)),"TEXTE",IF(OR(W363="",W363&lt;=0),"COMMANDE COUVERTS INCOMPLETE",IF(G363="","UNITE MANQUANTE",IF(COUNTIF(B384:B428,AE363)=0,"UNITE A CONTROLER","OK")))))),N("Z6"))</f>
        <v/>
      </c>
      <c r="AD363" s="144" t="str">
        <f>IF(1=1,IF(E363="","",AD342),N("AB27"))</f>
        <v/>
      </c>
      <c r="AE363" s="125" t="str">
        <f>IF(1=1,IF(G363="","",UPPER(TRIM(SUBSTITUTE(SUBSTITUTE(G363&amp;"",CHAR(160)," ")," "," ")))),N("AC27"))</f>
        <v/>
      </c>
    </row>
    <row r="364" spans="1:31" ht="15.75" x14ac:dyDescent="0.25">
      <c r="A364" s="160" t="str">
        <f>IF(1=1,IF(E364="","",A342),N("A28"))</f>
        <v/>
      </c>
      <c r="B364" s="127" t="str">
        <f>IF(1=1,IF(E364="","",B342),N("B28"))</f>
        <v/>
      </c>
      <c r="C364" s="127"/>
      <c r="D364" s="129" t="str">
        <f>IF(ISBLANK(E364),"",LARGE(D342:D363,1)+1)</f>
        <v/>
      </c>
      <c r="E364" s="130"/>
      <c r="F364" s="131"/>
      <c r="G364" s="170"/>
      <c r="H364" s="105"/>
      <c r="I364" s="132" t="str">
        <f>IF(1=1,IF(E364="","",I342),N("H28"))</f>
        <v/>
      </c>
      <c r="J364" s="133" t="str">
        <f>IF(1=1,IF(E364="","",J342),N("I28"))</f>
        <v/>
      </c>
      <c r="K364" s="134" t="str">
        <f>IF(1=1,IF(E364="","",K342),N("J28"))</f>
        <v/>
      </c>
      <c r="L364" s="135" t="str">
        <f>IF(1=1,IF(OR(J364="",O364="",NOT(ISNUMBER(J364)),NOT(ISNUMBER(O364)),J364=0),"",O364/J364),N("L28"))</f>
        <v/>
      </c>
      <c r="M364" s="136" t="str">
        <f>IF(1=1,IF(OR(L364="",NOT(ISNUMBER(F364))),"",F364*L364*IFERROR(INDEX(D384:D428,MATCH(AE364,B384:B428,0)),1)),N("M13"))</f>
        <v/>
      </c>
      <c r="N364" s="137" t="str">
        <f>IF(1=1,IF(F364="","",IF(G364="","",IFERROR(INDEX(E384:E428,MATCH(AE364,B384:B428,0)),G364&amp;""))),N("N6"))</f>
        <v/>
      </c>
      <c r="O364" s="138" t="str">
        <f>IF(1=1,IF(E364="","",O342),N("K28"))</f>
        <v/>
      </c>
      <c r="P364" s="139" t="str">
        <f>IF(1=1,IF(M364="","",IF(AND(ISNUMBER(M364),M364&lt;1,N364="kg"),MAX(1,ROUND(M364*1000,0)),IF(AND(ISNUMBER(M364),M364&lt;1,N364="L"),MAX(1,ROUND(M364*100,0)),ROUND(M364,3)))),N("O28"))</f>
        <v/>
      </c>
      <c r="Q364" s="140" t="str">
        <f>IF(1=1,IF(M364="","",IF(AND(ISNUMBER(M364),M364&lt;1,N364="kg"),"g",IF(AND(ISNUMBER(M364),M364&lt;1,N364="L"),"cl",N364))),N("P28"))</f>
        <v/>
      </c>
      <c r="R364" s="161" t="str">
        <f>IF(1=1,IF(E364="","",IF(F364="","A CONTROLER",IF(NOT(ISNUMBER(F364)),"TEXTE",IF(OR(L364="",L364&lt;=0),"COMMANDE PRINCIPALE INCOMPLETE",IF(G364="","UNITE MANQUANTE",IF(COUNTIF(B384:B428,AE364)=0,"UNITE A CONTROLER","OK")))))),N("Q9"))</f>
        <v/>
      </c>
      <c r="S364" s="105"/>
      <c r="T364" s="141">
        <f t="shared" si="20"/>
        <v>0</v>
      </c>
      <c r="U364" s="133" t="str">
        <f>IF(1=1,IF(E364="","",U342),N("S28"))</f>
        <v/>
      </c>
      <c r="V364" s="133" t="str">
        <f>IF(1=1,IF(E364="","",V342),N("T28"))</f>
        <v/>
      </c>
      <c r="W364" s="135" t="str">
        <f>IF(1=1,IF(OR(U364="",V364="",NOT(ISNUMBER(U364)),NOT(ISNUMBER(V364)),U364=0),"",V364/U364),N("U28"))</f>
        <v/>
      </c>
      <c r="X364" s="136" t="str">
        <f>IF(1=1,IF(OR(W364="",NOT(ISNUMBER(F364))),"",F364*W364*IFERROR(INDEX(D384:D428,MATCH(AE364,B384:B428,0)),1)),N("V7"))</f>
        <v/>
      </c>
      <c r="Y364" s="137" t="str">
        <f>IF(1=1,IF(F364="","",IF(G364="","",IFERROR(INDEX(E384:E428,MATCH(AE364,B384:B428,0)),G364&amp;""))),N("W6"))</f>
        <v/>
      </c>
      <c r="Z364" s="142" t="str">
        <f>IF(1=1,IF(X364="","",IF(AND(ISNUMBER(X364),X364&lt;1,Y364="kg"),MAX(1,ROUND(X364*1000,0)),IF(AND(ISNUMBER(X364),X364&lt;1,Y364="L"),MAX(1,ROUND(X364*100,0)),ROUND(X364,3)))),N("X28"))</f>
        <v/>
      </c>
      <c r="AA364" s="143" t="str">
        <f>IF(1=1,IF(X364="","",IF(AND(ISNUMBER(X364),X364&lt;1,Y364="kg"),"g",IF(AND(ISNUMBER(X364),X364&lt;1,Y364="L"),"cl",Y364))),N("Y28"))</f>
        <v/>
      </c>
      <c r="AB364" s="123" t="str">
        <f>IF(1=1,IF(E364="","",IF(F364="","A CONTROLER",IF(NOT(ISNUMBER(F364)),"TEXTE",IF(OR(W364="",W364&lt;=0),"COMMANDE COUVERTS INCOMPLETE",IF(G364="","UNITE MANQUANTE",IF(COUNTIF(B384:B428,AE364)=0,"UNITE A CONTROLER","OK")))))),N("Z6"))</f>
        <v/>
      </c>
      <c r="AD364" s="144" t="str">
        <f>IF(1=1,IF(E364="","",AD342),N("AB28"))</f>
        <v/>
      </c>
      <c r="AE364" s="125" t="str">
        <f>IF(1=1,IF(G364="","",UPPER(TRIM(SUBSTITUTE(SUBSTITUTE(G364&amp;"",CHAR(160)," ")," "," ")))),N("AC28"))</f>
        <v/>
      </c>
    </row>
    <row r="365" spans="1:31" ht="15.75" x14ac:dyDescent="0.25">
      <c r="A365" s="160" t="str">
        <f>IF(1=1,IF(E365="","",A342),N("A29"))</f>
        <v/>
      </c>
      <c r="B365" s="127" t="str">
        <f>IF(1=1,IF(E365="","",B342),N("B29"))</f>
        <v/>
      </c>
      <c r="C365" s="127"/>
      <c r="D365" s="129" t="str">
        <f>IF(ISBLANK(E365),"",LARGE(D342:D364,1)+1)</f>
        <v/>
      </c>
      <c r="E365" s="130"/>
      <c r="F365" s="131"/>
      <c r="G365" s="170"/>
      <c r="H365" s="105"/>
      <c r="I365" s="132" t="str">
        <f>IF(1=1,IF(E365="","",I342),N("H29"))</f>
        <v/>
      </c>
      <c r="J365" s="133" t="str">
        <f>IF(1=1,IF(E365="","",J342),N("I29"))</f>
        <v/>
      </c>
      <c r="K365" s="134" t="str">
        <f>IF(1=1,IF(E365="","",K342),N("J29"))</f>
        <v/>
      </c>
      <c r="L365" s="135" t="str">
        <f>IF(1=1,IF(OR(J365="",O365="",NOT(ISNUMBER(J365)),NOT(ISNUMBER(O365)),J365=0),"",O365/J365),N("L29"))</f>
        <v/>
      </c>
      <c r="M365" s="136" t="str">
        <f>IF(1=1,IF(OR(L365="",NOT(ISNUMBER(F365))),"",F365*L365*IFERROR(INDEX(D384:D428,MATCH(AE365,B384:B428,0)),1)),N("M13"))</f>
        <v/>
      </c>
      <c r="N365" s="137" t="str">
        <f>IF(1=1,IF(F365="","",IF(G365="","",IFERROR(INDEX(E384:E428,MATCH(AE365,B384:B428,0)),G365&amp;""))),N("N6"))</f>
        <v/>
      </c>
      <c r="O365" s="138" t="str">
        <f>IF(1=1,IF(E365="","",O342),N("K29"))</f>
        <v/>
      </c>
      <c r="P365" s="139" t="str">
        <f>IF(1=1,IF(M365="","",IF(AND(ISNUMBER(M365),M365&lt;1,N365="kg"),MAX(1,ROUND(M365*1000,0)),IF(AND(ISNUMBER(M365),M365&lt;1,N365="L"),MAX(1,ROUND(M365*100,0)),ROUND(M365,3)))),N("O29"))</f>
        <v/>
      </c>
      <c r="Q365" s="140" t="str">
        <f>IF(1=1,IF(M365="","",IF(AND(ISNUMBER(M365),M365&lt;1,N365="kg"),"g",IF(AND(ISNUMBER(M365),M365&lt;1,N365="L"),"cl",N365))),N("P29"))</f>
        <v/>
      </c>
      <c r="R365" s="161" t="str">
        <f>IF(1=1,IF(E365="","",IF(F365="","A CONTROLER",IF(NOT(ISNUMBER(F365)),"TEXTE",IF(OR(L365="",L365&lt;=0),"COMMANDE PRINCIPALE INCOMPLETE",IF(G365="","UNITE MANQUANTE",IF(COUNTIF(B384:B428,AE365)=0,"UNITE A CONTROLER","OK")))))),N("Q9"))</f>
        <v/>
      </c>
      <c r="S365" s="105"/>
      <c r="T365" s="141">
        <f t="shared" si="20"/>
        <v>0</v>
      </c>
      <c r="U365" s="133" t="str">
        <f>IF(1=1,IF(E365="","",U342),N("S29"))</f>
        <v/>
      </c>
      <c r="V365" s="133" t="str">
        <f>IF(1=1,IF(E365="","",V342),N("T29"))</f>
        <v/>
      </c>
      <c r="W365" s="135" t="str">
        <f>IF(1=1,IF(OR(U365="",V365="",NOT(ISNUMBER(U365)),NOT(ISNUMBER(V365)),U365=0),"",V365/U365),N("U29"))</f>
        <v/>
      </c>
      <c r="X365" s="136" t="str">
        <f>IF(1=1,IF(OR(W365="",NOT(ISNUMBER(F365))),"",F365*W365*IFERROR(INDEX(D384:D428,MATCH(AE365,B384:B428,0)),1)),N("V7"))</f>
        <v/>
      </c>
      <c r="Y365" s="137" t="str">
        <f>IF(1=1,IF(F365="","",IF(G365="","",IFERROR(INDEX(E384:E428,MATCH(AE365,B384:B428,0)),G365&amp;""))),N("W6"))</f>
        <v/>
      </c>
      <c r="Z365" s="142" t="str">
        <f>IF(1=1,IF(X365="","",IF(AND(ISNUMBER(X365),X365&lt;1,Y365="kg"),MAX(1,ROUND(X365*1000,0)),IF(AND(ISNUMBER(X365),X365&lt;1,Y365="L"),MAX(1,ROUND(X365*100,0)),ROUND(X365,3)))),N("X29"))</f>
        <v/>
      </c>
      <c r="AA365" s="143" t="str">
        <f>IF(1=1,IF(X365="","",IF(AND(ISNUMBER(X365),X365&lt;1,Y365="kg"),"g",IF(AND(ISNUMBER(X365),X365&lt;1,Y365="L"),"cl",Y365))),N("Y29"))</f>
        <v/>
      </c>
      <c r="AB365" s="123" t="str">
        <f>IF(1=1,IF(E365="","",IF(F365="","A CONTROLER",IF(NOT(ISNUMBER(F365)),"TEXTE",IF(OR(W365="",W365&lt;=0),"COMMANDE COUVERTS INCOMPLETE",IF(G365="","UNITE MANQUANTE",IF(COUNTIF(B384:B428,AE365)=0,"UNITE A CONTROLER","OK")))))),N("Z6"))</f>
        <v/>
      </c>
      <c r="AD365" s="144" t="str">
        <f>IF(1=1,IF(E365="","",AD342),N("AB29"))</f>
        <v/>
      </c>
      <c r="AE365" s="125" t="str">
        <f>IF(1=1,IF(G365="","",UPPER(TRIM(SUBSTITUTE(SUBSTITUTE(G365&amp;"",CHAR(160)," ")," "," ")))),N("AC29"))</f>
        <v/>
      </c>
    </row>
    <row r="366" spans="1:31" ht="15.75" x14ac:dyDescent="0.25">
      <c r="A366" s="160" t="str">
        <f>IF(1=1,IF(E366="","",A342),N("A30"))</f>
        <v/>
      </c>
      <c r="B366" s="127" t="str">
        <f>IF(1=1,IF(E366="","",B342),N("B30"))</f>
        <v/>
      </c>
      <c r="C366" s="127"/>
      <c r="D366" s="129" t="str">
        <f>IF(ISBLANK(E366),"",LARGE(D342:D365,1)+1)</f>
        <v/>
      </c>
      <c r="E366" s="130"/>
      <c r="F366" s="131"/>
      <c r="G366" s="170"/>
      <c r="H366" s="105"/>
      <c r="I366" s="132" t="str">
        <f>IF(1=1,IF(E366="","",I342),N("H30"))</f>
        <v/>
      </c>
      <c r="J366" s="133" t="str">
        <f>IF(1=1,IF(E366="","",J342),N("I30"))</f>
        <v/>
      </c>
      <c r="K366" s="134" t="str">
        <f>IF(1=1,IF(E366="","",K342),N("J30"))</f>
        <v/>
      </c>
      <c r="L366" s="135" t="str">
        <f>IF(1=1,IF(OR(J366="",O366="",NOT(ISNUMBER(J366)),NOT(ISNUMBER(O366)),J366=0),"",O366/J366),N("L30"))</f>
        <v/>
      </c>
      <c r="M366" s="136" t="str">
        <f>IF(1=1,IF(OR(L366="",NOT(ISNUMBER(F366))),"",F366*L366*IFERROR(INDEX(D384:D428,MATCH(AE366,B384:B428,0)),1)),N("M13"))</f>
        <v/>
      </c>
      <c r="N366" s="137" t="str">
        <f>IF(1=1,IF(F366="","",IF(G366="","",IFERROR(INDEX(E384:E428,MATCH(AE366,B384:B428,0)),G366&amp;""))),N("N6"))</f>
        <v/>
      </c>
      <c r="O366" s="138" t="str">
        <f>IF(1=1,IF(E366="","",O342),N("K30"))</f>
        <v/>
      </c>
      <c r="P366" s="139" t="str">
        <f>IF(1=1,IF(M366="","",IF(AND(ISNUMBER(M366),M366&lt;1,N366="kg"),MAX(1,ROUND(M366*1000,0)),IF(AND(ISNUMBER(M366),M366&lt;1,N366="L"),MAX(1,ROUND(M366*100,0)),ROUND(M366,3)))),N("O30"))</f>
        <v/>
      </c>
      <c r="Q366" s="140" t="str">
        <f>IF(1=1,IF(M366="","",IF(AND(ISNUMBER(M366),M366&lt;1,N366="kg"),"g",IF(AND(ISNUMBER(M366),M366&lt;1,N366="L"),"cl",N366))),N("P30"))</f>
        <v/>
      </c>
      <c r="R366" s="161" t="str">
        <f>IF(1=1,IF(E366="","",IF(F366="","A CONTROLER",IF(NOT(ISNUMBER(F366)),"TEXTE",IF(OR(L366="",L366&lt;=0),"COMMANDE PRINCIPALE INCOMPLETE",IF(G366="","UNITE MANQUANTE",IF(COUNTIF(B384:B428,AE366)=0,"UNITE A CONTROLER","OK")))))),N("Q9"))</f>
        <v/>
      </c>
      <c r="S366" s="105"/>
      <c r="T366" s="141">
        <f t="shared" si="20"/>
        <v>0</v>
      </c>
      <c r="U366" s="133" t="str">
        <f>IF(1=1,IF(E366="","",U342),N("S30"))</f>
        <v/>
      </c>
      <c r="V366" s="133" t="str">
        <f>IF(1=1,IF(E366="","",V342),N("T30"))</f>
        <v/>
      </c>
      <c r="W366" s="135" t="str">
        <f>IF(1=1,IF(OR(U366="",V366="",NOT(ISNUMBER(U366)),NOT(ISNUMBER(V366)),U366=0),"",V366/U366),N("U30"))</f>
        <v/>
      </c>
      <c r="X366" s="136" t="str">
        <f>IF(1=1,IF(OR(W366="",NOT(ISNUMBER(F366))),"",F366*W366*IFERROR(INDEX(D384:D428,MATCH(AE366,B384:B428,0)),1)),N("V7"))</f>
        <v/>
      </c>
      <c r="Y366" s="137" t="str">
        <f>IF(1=1,IF(F366="","",IF(G366="","",IFERROR(INDEX(E384:E428,MATCH(AE366,B384:B428,0)),G366&amp;""))),N("W6"))</f>
        <v/>
      </c>
      <c r="Z366" s="142" t="str">
        <f>IF(1=1,IF(X366="","",IF(AND(ISNUMBER(X366),X366&lt;1,Y366="kg"),MAX(1,ROUND(X366*1000,0)),IF(AND(ISNUMBER(X366),X366&lt;1,Y366="L"),MAX(1,ROUND(X366*100,0)),ROUND(X366,3)))),N("X30"))</f>
        <v/>
      </c>
      <c r="AA366" s="143" t="str">
        <f>IF(1=1,IF(X366="","",IF(AND(ISNUMBER(X366),X366&lt;1,Y366="kg"),"g",IF(AND(ISNUMBER(X366),X366&lt;1,Y366="L"),"cl",Y366))),N("Y30"))</f>
        <v/>
      </c>
      <c r="AB366" s="123" t="str">
        <f>IF(1=1,IF(E366="","",IF(F366="","A CONTROLER",IF(NOT(ISNUMBER(F366)),"TEXTE",IF(OR(W366="",W366&lt;=0),"COMMANDE COUVERTS INCOMPLETE",IF(G366="","UNITE MANQUANTE",IF(COUNTIF(B384:B428,AE366)=0,"UNITE A CONTROLER","OK")))))),N("Z6"))</f>
        <v/>
      </c>
      <c r="AD366" s="144" t="str">
        <f>IF(1=1,IF(E366="","",AD342),N("AB30"))</f>
        <v/>
      </c>
      <c r="AE366" s="125" t="str">
        <f>IF(1=1,IF(G366="","",UPPER(TRIM(SUBSTITUTE(SUBSTITUTE(G366&amp;"",CHAR(160)," ")," "," ")))),N("AC30"))</f>
        <v/>
      </c>
    </row>
    <row r="367" spans="1:31" ht="15.75" x14ac:dyDescent="0.25">
      <c r="A367" s="160" t="str">
        <f>IF(1=1,IF(E367="","",A342),N("A31"))</f>
        <v/>
      </c>
      <c r="B367" s="127" t="str">
        <f>IF(1=1,IF(E367="","",B342),N("B31"))</f>
        <v/>
      </c>
      <c r="C367" s="127"/>
      <c r="D367" s="129" t="str">
        <f>IF(ISBLANK(E367),"",LARGE(D342:D366,1)+1)</f>
        <v/>
      </c>
      <c r="E367" s="130"/>
      <c r="F367" s="131"/>
      <c r="G367" s="170"/>
      <c r="H367" s="105"/>
      <c r="I367" s="132" t="str">
        <f>IF(1=1,IF(E367="","",I342),N("H31"))</f>
        <v/>
      </c>
      <c r="J367" s="133" t="str">
        <f>IF(1=1,IF(E367="","",J342),N("I31"))</f>
        <v/>
      </c>
      <c r="K367" s="134" t="str">
        <f>IF(1=1,IF(E367="","",K342),N("J31"))</f>
        <v/>
      </c>
      <c r="L367" s="135" t="str">
        <f>IF(1=1,IF(OR(J367="",O367="",NOT(ISNUMBER(J367)),NOT(ISNUMBER(O367)),J367=0),"",O367/J367),N("L31"))</f>
        <v/>
      </c>
      <c r="M367" s="136" t="str">
        <f>IF(1=1,IF(OR(L367="",NOT(ISNUMBER(F367))),"",F367*L367*IFERROR(INDEX(D384:D428,MATCH(AE367,B384:B428,0)),1)),N("M13"))</f>
        <v/>
      </c>
      <c r="N367" s="137" t="str">
        <f>IF(1=1,IF(F367="","",IF(G367="","",IFERROR(INDEX(E384:E428,MATCH(AE367,B384:B428,0)),G367&amp;""))),N("N6"))</f>
        <v/>
      </c>
      <c r="O367" s="138" t="str">
        <f>IF(1=1,IF(E367="","",O342),N("K31"))</f>
        <v/>
      </c>
      <c r="P367" s="139" t="str">
        <f>IF(1=1,IF(M367="","",IF(AND(ISNUMBER(M367),M367&lt;1,N367="kg"),MAX(1,ROUND(M367*1000,0)),IF(AND(ISNUMBER(M367),M367&lt;1,N367="L"),MAX(1,ROUND(M367*100,0)),ROUND(M367,3)))),N("O31"))</f>
        <v/>
      </c>
      <c r="Q367" s="140" t="str">
        <f>IF(1=1,IF(M367="","",IF(AND(ISNUMBER(M367),M367&lt;1,N367="kg"),"g",IF(AND(ISNUMBER(M367),M367&lt;1,N367="L"),"cl",N367))),N("P31"))</f>
        <v/>
      </c>
      <c r="R367" s="161" t="str">
        <f>IF(1=1,IF(E367="","",IF(F367="","A CONTROLER",IF(NOT(ISNUMBER(F367)),"TEXTE",IF(OR(L367="",L367&lt;=0),"COMMANDE PRINCIPALE INCOMPLETE",IF(G367="","UNITE MANQUANTE",IF(COUNTIF(B384:B428,AE367)=0,"UNITE A CONTROLER","OK")))))),N("Q9"))</f>
        <v/>
      </c>
      <c r="S367" s="105"/>
      <c r="T367" s="141">
        <f t="shared" si="20"/>
        <v>0</v>
      </c>
      <c r="U367" s="133" t="str">
        <f>IF(1=1,IF(E367="","",U342),N("S31"))</f>
        <v/>
      </c>
      <c r="V367" s="133" t="str">
        <f>IF(1=1,IF(E367="","",V342),N("T31"))</f>
        <v/>
      </c>
      <c r="W367" s="135" t="str">
        <f>IF(1=1,IF(OR(U367="",V367="",NOT(ISNUMBER(U367)),NOT(ISNUMBER(V367)),U367=0),"",V367/U367),N("U31"))</f>
        <v/>
      </c>
      <c r="X367" s="136" t="str">
        <f>IF(1=1,IF(OR(W367="",NOT(ISNUMBER(F367))),"",F367*W367*IFERROR(INDEX(D384:D428,MATCH(AE367,B384:B428,0)),1)),N("V7"))</f>
        <v/>
      </c>
      <c r="Y367" s="137" t="str">
        <f>IF(1=1,IF(F367="","",IF(G367="","",IFERROR(INDEX(E384:E428,MATCH(AE367,B384:B428,0)),G367&amp;""))),N("W6"))</f>
        <v/>
      </c>
      <c r="Z367" s="142" t="str">
        <f>IF(1=1,IF(X367="","",IF(AND(ISNUMBER(X367),X367&lt;1,Y367="kg"),MAX(1,ROUND(X367*1000,0)),IF(AND(ISNUMBER(X367),X367&lt;1,Y367="L"),MAX(1,ROUND(X367*100,0)),ROUND(X367,3)))),N("X31"))</f>
        <v/>
      </c>
      <c r="AA367" s="143" t="str">
        <f>IF(1=1,IF(X367="","",IF(AND(ISNUMBER(X367),X367&lt;1,Y367="kg"),"g",IF(AND(ISNUMBER(X367),X367&lt;1,Y367="L"),"cl",Y367))),N("Y31"))</f>
        <v/>
      </c>
      <c r="AB367" s="123" t="str">
        <f>IF(1=1,IF(E367="","",IF(F367="","A CONTROLER",IF(NOT(ISNUMBER(F367)),"TEXTE",IF(OR(W367="",W367&lt;=0),"COMMANDE COUVERTS INCOMPLETE",IF(G367="","UNITE MANQUANTE",IF(COUNTIF(B384:B428,AE367)=0,"UNITE A CONTROLER","OK")))))),N("Z6"))</f>
        <v/>
      </c>
      <c r="AD367" s="144" t="str">
        <f>IF(1=1,IF(E367="","",AD342),N("AB31"))</f>
        <v/>
      </c>
      <c r="AE367" s="125" t="str">
        <f>IF(1=1,IF(G367="","",UPPER(TRIM(SUBSTITUTE(SUBSTITUTE(G367&amp;"",CHAR(160)," ")," "," ")))),N("AC31"))</f>
        <v/>
      </c>
    </row>
    <row r="368" spans="1:31" ht="15.75" x14ac:dyDescent="0.25">
      <c r="A368" s="160" t="str">
        <f>IF(1=1,IF(E368="","",A342),N("A32"))</f>
        <v/>
      </c>
      <c r="B368" s="127" t="str">
        <f>IF(1=1,IF(E368="","",B342),N("B32"))</f>
        <v/>
      </c>
      <c r="C368" s="127"/>
      <c r="D368" s="129" t="str">
        <f>IF(ISBLANK(E368),"",LARGE(D342:D367,1)+1)</f>
        <v/>
      </c>
      <c r="E368" s="130"/>
      <c r="F368" s="131"/>
      <c r="G368" s="170"/>
      <c r="H368" s="105"/>
      <c r="I368" s="132" t="str">
        <f>IF(1=1,IF(E368="","",I342),N("H32"))</f>
        <v/>
      </c>
      <c r="J368" s="133" t="str">
        <f>IF(1=1,IF(E368="","",J342),N("I32"))</f>
        <v/>
      </c>
      <c r="K368" s="134" t="str">
        <f>IF(1=1,IF(E368="","",K342),N("J32"))</f>
        <v/>
      </c>
      <c r="L368" s="135" t="str">
        <f>IF(1=1,IF(OR(J368="",O368="",NOT(ISNUMBER(J368)),NOT(ISNUMBER(O368)),J368=0),"",O368/J368),N("L32"))</f>
        <v/>
      </c>
      <c r="M368" s="136" t="str">
        <f>IF(1=1,IF(OR(L368="",NOT(ISNUMBER(F368))),"",F368*L368*IFERROR(INDEX(D384:D428,MATCH(AE368,B384:B428,0)),1)),N("M13"))</f>
        <v/>
      </c>
      <c r="N368" s="137" t="str">
        <f>IF(1=1,IF(F368="","",IF(G368="","",IFERROR(INDEX(E384:E428,MATCH(AE368,B384:B428,0)),G368&amp;""))),N("N6"))</f>
        <v/>
      </c>
      <c r="O368" s="138" t="str">
        <f>IF(1=1,IF(E368="","",O342),N("K32"))</f>
        <v/>
      </c>
      <c r="P368" s="139" t="str">
        <f>IF(1=1,IF(M368="","",IF(AND(ISNUMBER(M368),M368&lt;1,N368="kg"),MAX(1,ROUND(M368*1000,0)),IF(AND(ISNUMBER(M368),M368&lt;1,N368="L"),MAX(1,ROUND(M368*100,0)),ROUND(M368,3)))),N("O32"))</f>
        <v/>
      </c>
      <c r="Q368" s="140" t="str">
        <f>IF(1=1,IF(M368="","",IF(AND(ISNUMBER(M368),M368&lt;1,N368="kg"),"g",IF(AND(ISNUMBER(M368),M368&lt;1,N368="L"),"cl",N368))),N("P32"))</f>
        <v/>
      </c>
      <c r="R368" s="161" t="str">
        <f>IF(1=1,IF(E368="","",IF(F368="","A CONTROLER",IF(NOT(ISNUMBER(F368)),"TEXTE",IF(OR(L368="",L368&lt;=0),"COMMANDE PRINCIPALE INCOMPLETE",IF(G368="","UNITE MANQUANTE",IF(COUNTIF(B384:B428,AE368)=0,"UNITE A CONTROLER","OK")))))),N("Q9"))</f>
        <v/>
      </c>
      <c r="S368" s="105"/>
      <c r="T368" s="141">
        <f t="shared" si="20"/>
        <v>0</v>
      </c>
      <c r="U368" s="133" t="str">
        <f>IF(1=1,IF(E368="","",U342),N("S32"))</f>
        <v/>
      </c>
      <c r="V368" s="133" t="str">
        <f>IF(1=1,IF(E368="","",V342),N("T32"))</f>
        <v/>
      </c>
      <c r="W368" s="135" t="str">
        <f>IF(1=1,IF(OR(U368="",V368="",NOT(ISNUMBER(U368)),NOT(ISNUMBER(V368)),U368=0),"",V368/U368),N("U32"))</f>
        <v/>
      </c>
      <c r="X368" s="136" t="str">
        <f>IF(1=1,IF(OR(W368="",NOT(ISNUMBER(F368))),"",F368*W368*IFERROR(INDEX(D384:D428,MATCH(AE368,B384:B428,0)),1)),N("V7"))</f>
        <v/>
      </c>
      <c r="Y368" s="137" t="str">
        <f>IF(1=1,IF(F368="","",IF(G368="","",IFERROR(INDEX(E384:E428,MATCH(AE368,B384:B428,0)),G368&amp;""))),N("W6"))</f>
        <v/>
      </c>
      <c r="Z368" s="142" t="str">
        <f>IF(1=1,IF(X368="","",IF(AND(ISNUMBER(X368),X368&lt;1,Y368="kg"),MAX(1,ROUND(X368*1000,0)),IF(AND(ISNUMBER(X368),X368&lt;1,Y368="L"),MAX(1,ROUND(X368*100,0)),ROUND(X368,3)))),N("X32"))</f>
        <v/>
      </c>
      <c r="AA368" s="143" t="str">
        <f>IF(1=1,IF(X368="","",IF(AND(ISNUMBER(X368),X368&lt;1,Y368="kg"),"g",IF(AND(ISNUMBER(X368),X368&lt;1,Y368="L"),"cl",Y368))),N("Y32"))</f>
        <v/>
      </c>
      <c r="AB368" s="123" t="str">
        <f>IF(1=1,IF(E368="","",IF(F368="","A CONTROLER",IF(NOT(ISNUMBER(F368)),"TEXTE",IF(OR(W368="",W368&lt;=0),"COMMANDE COUVERTS INCOMPLETE",IF(G368="","UNITE MANQUANTE",IF(COUNTIF(B384:B428,AE368)=0,"UNITE A CONTROLER","OK")))))),N("Z6"))</f>
        <v/>
      </c>
      <c r="AD368" s="144" t="str">
        <f>IF(1=1,IF(E368="","",AD342),N("AB32"))</f>
        <v/>
      </c>
      <c r="AE368" s="125" t="str">
        <f>IF(1=1,IF(G368="","",UPPER(TRIM(SUBSTITUTE(SUBSTITUTE(G368&amp;"",CHAR(160)," ")," "," ")))),N("AC32"))</f>
        <v/>
      </c>
    </row>
    <row r="369" spans="1:31" ht="15.75" x14ac:dyDescent="0.25">
      <c r="A369" s="160" t="str">
        <f>IF(1=1,IF(E369="","",A342),N("A33"))</f>
        <v/>
      </c>
      <c r="B369" s="127" t="str">
        <f>IF(1=1,IF(E369="","",B342),N("B33"))</f>
        <v/>
      </c>
      <c r="C369" s="127"/>
      <c r="D369" s="129" t="str">
        <f>IF(ISBLANK(E369),"",LARGE(D342:D368,1)+1)</f>
        <v/>
      </c>
      <c r="E369" s="130"/>
      <c r="F369" s="131"/>
      <c r="G369" s="170"/>
      <c r="H369" s="105"/>
      <c r="I369" s="132" t="str">
        <f>IF(1=1,IF(E369="","",I342),N("H33"))</f>
        <v/>
      </c>
      <c r="J369" s="133" t="str">
        <f>IF(1=1,IF(E369="","",J342),N("I33"))</f>
        <v/>
      </c>
      <c r="K369" s="134" t="str">
        <f>IF(1=1,IF(E369="","",K342),N("J33"))</f>
        <v/>
      </c>
      <c r="L369" s="135" t="str">
        <f>IF(1=1,IF(OR(J369="",O369="",NOT(ISNUMBER(J369)),NOT(ISNUMBER(O369)),J369=0),"",O369/J369),N("L33"))</f>
        <v/>
      </c>
      <c r="M369" s="136" t="str">
        <f>IF(1=1,IF(OR(L369="",NOT(ISNUMBER(F369))),"",F369*L369*IFERROR(INDEX(D384:D428,MATCH(AE369,B384:B428,0)),1)),N("M13"))</f>
        <v/>
      </c>
      <c r="N369" s="137" t="str">
        <f>IF(1=1,IF(F369="","",IF(G369="","",IFERROR(INDEX(E384:E428,MATCH(AE369,B384:B428,0)),G369&amp;""))),N("N6"))</f>
        <v/>
      </c>
      <c r="O369" s="138" t="str">
        <f>IF(1=1,IF(E369="","",O342),N("K33"))</f>
        <v/>
      </c>
      <c r="P369" s="139" t="str">
        <f>IF(1=1,IF(M369="","",IF(AND(ISNUMBER(M369),M369&lt;1,N369="kg"),MAX(1,ROUND(M369*1000,0)),IF(AND(ISNUMBER(M369),M369&lt;1,N369="L"),MAX(1,ROUND(M369*100,0)),ROUND(M369,3)))),N("O33"))</f>
        <v/>
      </c>
      <c r="Q369" s="140" t="str">
        <f>IF(1=1,IF(M369="","",IF(AND(ISNUMBER(M369),M369&lt;1,N369="kg"),"g",IF(AND(ISNUMBER(M369),M369&lt;1,N369="L"),"cl",N369))),N("P33"))</f>
        <v/>
      </c>
      <c r="R369" s="161" t="str">
        <f>IF(1=1,IF(E369="","",IF(F369="","A CONTROLER",IF(NOT(ISNUMBER(F369)),"TEXTE",IF(OR(L369="",L369&lt;=0),"COMMANDE PRINCIPALE INCOMPLETE",IF(G369="","UNITE MANQUANTE",IF(COUNTIF(B384:B428,AE369)=0,"UNITE A CONTROLER","OK")))))),N("Q9"))</f>
        <v/>
      </c>
      <c r="S369" s="105"/>
      <c r="T369" s="141">
        <f t="shared" si="20"/>
        <v>0</v>
      </c>
      <c r="U369" s="133" t="str">
        <f>IF(1=1,IF(E369="","",U342),N("S33"))</f>
        <v/>
      </c>
      <c r="V369" s="133" t="str">
        <f>IF(1=1,IF(E369="","",V342),N("T33"))</f>
        <v/>
      </c>
      <c r="W369" s="135" t="str">
        <f>IF(1=1,IF(OR(U369="",V369="",NOT(ISNUMBER(U369)),NOT(ISNUMBER(V369)),U369=0),"",V369/U369),N("U33"))</f>
        <v/>
      </c>
      <c r="X369" s="136" t="str">
        <f>IF(1=1,IF(OR(W369="",NOT(ISNUMBER(F369))),"",F369*W369*IFERROR(INDEX(D384:D428,MATCH(AE369,B384:B428,0)),1)),N("V7"))</f>
        <v/>
      </c>
      <c r="Y369" s="137" t="str">
        <f>IF(1=1,IF(F369="","",IF(G369="","",IFERROR(INDEX(E384:E428,MATCH(AE369,B384:B428,0)),G369&amp;""))),N("W6"))</f>
        <v/>
      </c>
      <c r="Z369" s="142" t="str">
        <f>IF(1=1,IF(X369="","",IF(AND(ISNUMBER(X369),X369&lt;1,Y369="kg"),MAX(1,ROUND(X369*1000,0)),IF(AND(ISNUMBER(X369),X369&lt;1,Y369="L"),MAX(1,ROUND(X369*100,0)),ROUND(X369,3)))),N("X33"))</f>
        <v/>
      </c>
      <c r="AA369" s="143" t="str">
        <f>IF(1=1,IF(X369="","",IF(AND(ISNUMBER(X369),X369&lt;1,Y369="kg"),"g",IF(AND(ISNUMBER(X369),X369&lt;1,Y369="L"),"cl",Y369))),N("Y33"))</f>
        <v/>
      </c>
      <c r="AB369" s="123" t="str">
        <f>IF(1=1,IF(E369="","",IF(F369="","A CONTROLER",IF(NOT(ISNUMBER(F369)),"TEXTE",IF(OR(W369="",W369&lt;=0),"COMMANDE COUVERTS INCOMPLETE",IF(G369="","UNITE MANQUANTE",IF(COUNTIF(B384:B428,AE369)=0,"UNITE A CONTROLER","OK")))))),N("Z6"))</f>
        <v/>
      </c>
      <c r="AD369" s="144" t="str">
        <f>IF(1=1,IF(E369="","",AD342),N("AB33"))</f>
        <v/>
      </c>
      <c r="AE369" s="125" t="str">
        <f>IF(1=1,IF(G369="","",UPPER(TRIM(SUBSTITUTE(SUBSTITUTE(G369&amp;"",CHAR(160)," ")," "," ")))),N("AC33"))</f>
        <v/>
      </c>
    </row>
    <row r="370" spans="1:31" ht="15.75" x14ac:dyDescent="0.25">
      <c r="A370" s="160" t="str">
        <f>IF(1=1,IF(E370="","",A342),N("A34"))</f>
        <v/>
      </c>
      <c r="B370" s="127" t="str">
        <f>IF(1=1,IF(E370="","",B342),N("B34"))</f>
        <v/>
      </c>
      <c r="C370" s="127"/>
      <c r="D370" s="129" t="str">
        <f>IF(ISBLANK(E370),"",LARGE(D342:D369,1)+1)</f>
        <v/>
      </c>
      <c r="E370" s="130"/>
      <c r="F370" s="131"/>
      <c r="G370" s="170"/>
      <c r="H370" s="105"/>
      <c r="I370" s="132" t="str">
        <f>IF(1=1,IF(E370="","",I342),N("H34"))</f>
        <v/>
      </c>
      <c r="J370" s="133" t="str">
        <f>IF(1=1,IF(E370="","",J342),N("I34"))</f>
        <v/>
      </c>
      <c r="K370" s="134" t="str">
        <f>IF(1=1,IF(E370="","",K342),N("J34"))</f>
        <v/>
      </c>
      <c r="L370" s="135" t="str">
        <f>IF(1=1,IF(OR(J370="",O370="",NOT(ISNUMBER(J370)),NOT(ISNUMBER(O370)),J370=0),"",O370/J370),N("L34"))</f>
        <v/>
      </c>
      <c r="M370" s="136" t="str">
        <f>IF(1=1,IF(OR(L370="",NOT(ISNUMBER(F370))),"",F370*L370*IFERROR(INDEX(D384:D428,MATCH(AE370,B384:B428,0)),1)),N("M13"))</f>
        <v/>
      </c>
      <c r="N370" s="137" t="str">
        <f>IF(1=1,IF(F370="","",IF(G370="","",IFERROR(INDEX(E384:E428,MATCH(AE370,B384:B428,0)),G370&amp;""))),N("N6"))</f>
        <v/>
      </c>
      <c r="O370" s="138" t="str">
        <f>IF(1=1,IF(E370="","",O342),N("K34"))</f>
        <v/>
      </c>
      <c r="P370" s="139" t="str">
        <f>IF(1=1,IF(M370="","",IF(AND(ISNUMBER(M370),M370&lt;1,N370="kg"),MAX(1,ROUND(M370*1000,0)),IF(AND(ISNUMBER(M370),M370&lt;1,N370="L"),MAX(1,ROUND(M370*100,0)),ROUND(M370,3)))),N("O34"))</f>
        <v/>
      </c>
      <c r="Q370" s="140" t="str">
        <f>IF(1=1,IF(M370="","",IF(AND(ISNUMBER(M370),M370&lt;1,N370="kg"),"g",IF(AND(ISNUMBER(M370),M370&lt;1,N370="L"),"cl",N370))),N("P34"))</f>
        <v/>
      </c>
      <c r="R370" s="161" t="str">
        <f>IF(1=1,IF(E370="","",IF(F370="","A CONTROLER",IF(NOT(ISNUMBER(F370)),"TEXTE",IF(OR(L370="",L370&lt;=0),"COMMANDE PRINCIPALE INCOMPLETE",IF(G370="","UNITE MANQUANTE",IF(COUNTIF(B384:B428,AE370)=0,"UNITE A CONTROLER","OK")))))),N("Q9"))</f>
        <v/>
      </c>
      <c r="S370" s="105"/>
      <c r="T370" s="141">
        <f t="shared" si="20"/>
        <v>0</v>
      </c>
      <c r="U370" s="133" t="str">
        <f>IF(1=1,IF(E370="","",U342),N("S34"))</f>
        <v/>
      </c>
      <c r="V370" s="133" t="str">
        <f>IF(1=1,IF(E370="","",V342),N("T34"))</f>
        <v/>
      </c>
      <c r="W370" s="135" t="str">
        <f>IF(1=1,IF(OR(U370="",V370="",NOT(ISNUMBER(U370)),NOT(ISNUMBER(V370)),U370=0),"",V370/U370),N("U34"))</f>
        <v/>
      </c>
      <c r="X370" s="136" t="str">
        <f>IF(1=1,IF(OR(W370="",NOT(ISNUMBER(F370))),"",F370*W370*IFERROR(INDEX(D384:D428,MATCH(AE370,B384:B428,0)),1)),N("V7"))</f>
        <v/>
      </c>
      <c r="Y370" s="137" t="str">
        <f>IF(1=1,IF(F370="","",IF(G370="","",IFERROR(INDEX(E384:E428,MATCH(AE370,B384:B428,0)),G370&amp;""))),N("W6"))</f>
        <v/>
      </c>
      <c r="Z370" s="142" t="str">
        <f>IF(1=1,IF(X370="","",IF(AND(ISNUMBER(X370),X370&lt;1,Y370="kg"),MAX(1,ROUND(X370*1000,0)),IF(AND(ISNUMBER(X370),X370&lt;1,Y370="L"),MAX(1,ROUND(X370*100,0)),ROUND(X370,3)))),N("X34"))</f>
        <v/>
      </c>
      <c r="AA370" s="143" t="str">
        <f>IF(1=1,IF(X370="","",IF(AND(ISNUMBER(X370),X370&lt;1,Y370="kg"),"g",IF(AND(ISNUMBER(X370),X370&lt;1,Y370="L"),"cl",Y370))),N("Y34"))</f>
        <v/>
      </c>
      <c r="AB370" s="123" t="str">
        <f>IF(1=1,IF(E370="","",IF(F370="","A CONTROLER",IF(NOT(ISNUMBER(F370)),"TEXTE",IF(OR(W370="",W370&lt;=0),"COMMANDE COUVERTS INCOMPLETE",IF(G370="","UNITE MANQUANTE",IF(COUNTIF(B384:B428,AE370)=0,"UNITE A CONTROLER","OK")))))),N("Z6"))</f>
        <v/>
      </c>
      <c r="AD370" s="144" t="str">
        <f>IF(1=1,IF(E370="","",AD342),N("AB34"))</f>
        <v/>
      </c>
      <c r="AE370" s="125" t="str">
        <f>IF(1=1,IF(G370="","",UPPER(TRIM(SUBSTITUTE(SUBSTITUTE(G370&amp;"",CHAR(160)," ")," "," ")))),N("AC34"))</f>
        <v/>
      </c>
    </row>
    <row r="371" spans="1:31" ht="15.75" x14ac:dyDescent="0.25">
      <c r="A371" s="160" t="str">
        <f>IF(1=1,IF(E371="","",A342),N("A35"))</f>
        <v/>
      </c>
      <c r="B371" s="127" t="str">
        <f>IF(1=1,IF(E371="","",B342),N("B35"))</f>
        <v/>
      </c>
      <c r="C371" s="127"/>
      <c r="D371" s="129" t="str">
        <f>IF(ISBLANK(E371),"",LARGE(D342:D370,1)+1)</f>
        <v/>
      </c>
      <c r="E371" s="130"/>
      <c r="F371" s="131"/>
      <c r="G371" s="170"/>
      <c r="H371" s="105"/>
      <c r="I371" s="132" t="str">
        <f>IF(1=1,IF(E371="","",I342),N("H35"))</f>
        <v/>
      </c>
      <c r="J371" s="133" t="str">
        <f>IF(1=1,IF(E371="","",J342),N("I35"))</f>
        <v/>
      </c>
      <c r="K371" s="134" t="str">
        <f>IF(1=1,IF(E371="","",K342),N("J35"))</f>
        <v/>
      </c>
      <c r="L371" s="135" t="str">
        <f>IF(1=1,IF(OR(J371="",O371="",NOT(ISNUMBER(J371)),NOT(ISNUMBER(O371)),J371=0),"",O371/J371),N("L35"))</f>
        <v/>
      </c>
      <c r="M371" s="136" t="str">
        <f>IF(1=1,IF(OR(L371="",NOT(ISNUMBER(F371))),"",F371*L371*IFERROR(INDEX(D384:D428,MATCH(AE371,B384:B428,0)),1)),N("M13"))</f>
        <v/>
      </c>
      <c r="N371" s="137" t="str">
        <f>IF(1=1,IF(F371="","",IF(G371="","",IFERROR(INDEX(E384:E428,MATCH(AE371,B384:B428,0)),G371&amp;""))),N("N6"))</f>
        <v/>
      </c>
      <c r="O371" s="138" t="str">
        <f>IF(1=1,IF(E371="","",O342),N("K35"))</f>
        <v/>
      </c>
      <c r="P371" s="139" t="str">
        <f>IF(1=1,IF(M371="","",IF(AND(ISNUMBER(M371),M371&lt;1,N371="kg"),MAX(1,ROUND(M371*1000,0)),IF(AND(ISNUMBER(M371),M371&lt;1,N371="L"),MAX(1,ROUND(M371*100,0)),ROUND(M371,3)))),N("O35"))</f>
        <v/>
      </c>
      <c r="Q371" s="140" t="str">
        <f>IF(1=1,IF(M371="","",IF(AND(ISNUMBER(M371),M371&lt;1,N371="kg"),"g",IF(AND(ISNUMBER(M371),M371&lt;1,N371="L"),"cl",N371))),N("P35"))</f>
        <v/>
      </c>
      <c r="R371" s="161" t="str">
        <f>IF(1=1,IF(E371="","",IF(F371="","A CONTROLER",IF(NOT(ISNUMBER(F371)),"TEXTE",IF(OR(L371="",L371&lt;=0),"COMMANDE PRINCIPALE INCOMPLETE",IF(G371="","UNITE MANQUANTE",IF(COUNTIF(B384:B428,AE371)=0,"UNITE A CONTROLER","OK")))))),N("Q9"))</f>
        <v/>
      </c>
      <c r="S371" s="105"/>
      <c r="T371" s="141">
        <f t="shared" si="20"/>
        <v>0</v>
      </c>
      <c r="U371" s="133" t="str">
        <f>IF(1=1,IF(E371="","",U342),N("S35"))</f>
        <v/>
      </c>
      <c r="V371" s="133" t="str">
        <f>IF(1=1,IF(E371="","",V342),N("T35"))</f>
        <v/>
      </c>
      <c r="W371" s="135" t="str">
        <f>IF(1=1,IF(OR(U371="",V371="",NOT(ISNUMBER(U371)),NOT(ISNUMBER(V371)),U371=0),"",V371/U371),N("U35"))</f>
        <v/>
      </c>
      <c r="X371" s="136" t="str">
        <f>IF(1=1,IF(OR(W371="",NOT(ISNUMBER(F371))),"",F371*W371*IFERROR(INDEX(D384:D428,MATCH(AE371,B384:B428,0)),1)),N("V7"))</f>
        <v/>
      </c>
      <c r="Y371" s="137" t="str">
        <f>IF(1=1,IF(F371="","",IF(G371="","",IFERROR(INDEX(E384:E428,MATCH(AE371,B384:B428,0)),G371&amp;""))),N("W6"))</f>
        <v/>
      </c>
      <c r="Z371" s="142" t="str">
        <f>IF(1=1,IF(X371="","",IF(AND(ISNUMBER(X371),X371&lt;1,Y371="kg"),MAX(1,ROUND(X371*1000,0)),IF(AND(ISNUMBER(X371),X371&lt;1,Y371="L"),MAX(1,ROUND(X371*100,0)),ROUND(X371,3)))),N("X35"))</f>
        <v/>
      </c>
      <c r="AA371" s="143" t="str">
        <f>IF(1=1,IF(X371="","",IF(AND(ISNUMBER(X371),X371&lt;1,Y371="kg"),"g",IF(AND(ISNUMBER(X371),X371&lt;1,Y371="L"),"cl",Y371))),N("Y35"))</f>
        <v/>
      </c>
      <c r="AB371" s="123" t="str">
        <f>IF(1=1,IF(E371="","",IF(F371="","A CONTROLER",IF(NOT(ISNUMBER(F371)),"TEXTE",IF(OR(W371="",W371&lt;=0),"COMMANDE COUVERTS INCOMPLETE",IF(G371="","UNITE MANQUANTE",IF(COUNTIF(B384:B428,AE371)=0,"UNITE A CONTROLER","OK")))))),N("Z6"))</f>
        <v/>
      </c>
      <c r="AD371" s="144" t="str">
        <f>IF(1=1,IF(E371="","",AD342),N("AB35"))</f>
        <v/>
      </c>
      <c r="AE371" s="125" t="str">
        <f>IF(1=1,IF(G371="","",UPPER(TRIM(SUBSTITUTE(SUBSTITUTE(G371&amp;"",CHAR(160)," ")," "," ")))),N("AC35"))</f>
        <v/>
      </c>
    </row>
    <row r="372" spans="1:31" ht="15.75" x14ac:dyDescent="0.25">
      <c r="A372" s="160" t="str">
        <f>IF(1=1,IF(E372="","",A342),N("A36"))</f>
        <v/>
      </c>
      <c r="B372" s="127" t="str">
        <f>IF(1=1,IF(E372="","",B342),N("B36"))</f>
        <v/>
      </c>
      <c r="C372" s="127"/>
      <c r="D372" s="129" t="str">
        <f>IF(ISBLANK(E372),"",LARGE(D342:D371,1)+1)</f>
        <v/>
      </c>
      <c r="E372" s="130"/>
      <c r="F372" s="131"/>
      <c r="G372" s="170"/>
      <c r="H372" s="105"/>
      <c r="I372" s="132" t="str">
        <f>IF(1=1,IF(E372="","",I342),N("H36"))</f>
        <v/>
      </c>
      <c r="J372" s="133" t="str">
        <f>IF(1=1,IF(E372="","",J342),N("I36"))</f>
        <v/>
      </c>
      <c r="K372" s="134" t="str">
        <f>IF(1=1,IF(E372="","",K342),N("J36"))</f>
        <v/>
      </c>
      <c r="L372" s="135" t="str">
        <f>IF(1=1,IF(OR(J372="",O372="",NOT(ISNUMBER(J372)),NOT(ISNUMBER(O372)),J372=0),"",O372/J372),N("L36"))</f>
        <v/>
      </c>
      <c r="M372" s="136" t="str">
        <f>IF(1=1,IF(OR(L372="",NOT(ISNUMBER(F372))),"",F372*L372*IFERROR(INDEX(D384:D428,MATCH(AE372,B384:B428,0)),1)),N("M13"))</f>
        <v/>
      </c>
      <c r="N372" s="137" t="str">
        <f>IF(1=1,IF(F372="","",IF(G372="","",IFERROR(INDEX(E384:E428,MATCH(AE372,B384:B428,0)),G372&amp;""))),N("N6"))</f>
        <v/>
      </c>
      <c r="O372" s="138" t="str">
        <f>IF(1=1,IF(E372="","",O342),N("K36"))</f>
        <v/>
      </c>
      <c r="P372" s="139" t="str">
        <f>IF(1=1,IF(M372="","",IF(AND(ISNUMBER(M372),M372&lt;1,N372="kg"),MAX(1,ROUND(M372*1000,0)),IF(AND(ISNUMBER(M372),M372&lt;1,N372="L"),MAX(1,ROUND(M372*100,0)),ROUND(M372,3)))),N("O36"))</f>
        <v/>
      </c>
      <c r="Q372" s="140" t="str">
        <f>IF(1=1,IF(M372="","",IF(AND(ISNUMBER(M372),M372&lt;1,N372="kg"),"g",IF(AND(ISNUMBER(M372),M372&lt;1,N372="L"),"cl",N372))),N("P36"))</f>
        <v/>
      </c>
      <c r="R372" s="161" t="str">
        <f>IF(1=1,IF(E372="","",IF(F372="","A CONTROLER",IF(NOT(ISNUMBER(F372)),"TEXTE",IF(OR(L372="",L372&lt;=0),"COMMANDE PRINCIPALE INCOMPLETE",IF(G372="","UNITE MANQUANTE",IF(COUNTIF(B384:B428,AE372)=0,"UNITE A CONTROLER","OK")))))),N("Q9"))</f>
        <v/>
      </c>
      <c r="S372" s="105"/>
      <c r="T372" s="141">
        <f t="shared" si="20"/>
        <v>0</v>
      </c>
      <c r="U372" s="133" t="str">
        <f>IF(1=1,IF(E372="","",U342),N("S36"))</f>
        <v/>
      </c>
      <c r="V372" s="133" t="str">
        <f>IF(1=1,IF(E372="","",V342),N("T36"))</f>
        <v/>
      </c>
      <c r="W372" s="135" t="str">
        <f>IF(1=1,IF(OR(U372="",V372="",NOT(ISNUMBER(U372)),NOT(ISNUMBER(V372)),U372=0),"",V372/U372),N("U36"))</f>
        <v/>
      </c>
      <c r="X372" s="136" t="str">
        <f>IF(1=1,IF(OR(W372="",NOT(ISNUMBER(F372))),"",F372*W372*IFERROR(INDEX(D384:D428,MATCH(AE372,B384:B428,0)),1)),N("V7"))</f>
        <v/>
      </c>
      <c r="Y372" s="137" t="str">
        <f>IF(1=1,IF(F372="","",IF(G372="","",IFERROR(INDEX(E384:E428,MATCH(AE372,B384:B428,0)),G372&amp;""))),N("W6"))</f>
        <v/>
      </c>
      <c r="Z372" s="142" t="str">
        <f>IF(1=1,IF(X372="","",IF(AND(ISNUMBER(X372),X372&lt;1,Y372="kg"),MAX(1,ROUND(X372*1000,0)),IF(AND(ISNUMBER(X372),X372&lt;1,Y372="L"),MAX(1,ROUND(X372*100,0)),ROUND(X372,3)))),N("X36"))</f>
        <v/>
      </c>
      <c r="AA372" s="143" t="str">
        <f>IF(1=1,IF(X372="","",IF(AND(ISNUMBER(X372),X372&lt;1,Y372="kg"),"g",IF(AND(ISNUMBER(X372),X372&lt;1,Y372="L"),"cl",Y372))),N("Y36"))</f>
        <v/>
      </c>
      <c r="AB372" s="123" t="str">
        <f>IF(1=1,IF(E372="","",IF(F372="","A CONTROLER",IF(NOT(ISNUMBER(F372)),"TEXTE",IF(OR(W372="",W372&lt;=0),"COMMANDE COUVERTS INCOMPLETE",IF(G372="","UNITE MANQUANTE",IF(COUNTIF(B384:B428,AE372)=0,"UNITE A CONTROLER","OK")))))),N("Z6"))</f>
        <v/>
      </c>
      <c r="AD372" s="144" t="str">
        <f>IF(1=1,IF(E372="","",AD342),N("AB36"))</f>
        <v/>
      </c>
      <c r="AE372" s="125" t="str">
        <f>IF(1=1,IF(G372="","",UPPER(TRIM(SUBSTITUTE(SUBSTITUTE(G372&amp;"",CHAR(160)," ")," "," ")))),N("AC36"))</f>
        <v/>
      </c>
    </row>
    <row r="373" spans="1:31" ht="15.75" x14ac:dyDescent="0.25">
      <c r="A373" s="160" t="str">
        <f>IF(1=1,IF(E373="","",A342),N("A37"))</f>
        <v/>
      </c>
      <c r="B373" s="127" t="str">
        <f>IF(1=1,IF(E373="","",B342),N("B37"))</f>
        <v/>
      </c>
      <c r="C373" s="127"/>
      <c r="D373" s="129" t="str">
        <f>IF(ISBLANK(E373),"",LARGE(D342:D372,1)+1)</f>
        <v/>
      </c>
      <c r="E373" s="130"/>
      <c r="F373" s="131"/>
      <c r="G373" s="170"/>
      <c r="H373" s="105"/>
      <c r="I373" s="132" t="str">
        <f>IF(1=1,IF(E373="","",I342),N("H37"))</f>
        <v/>
      </c>
      <c r="J373" s="133" t="str">
        <f>IF(1=1,IF(E373="","",J342),N("I37"))</f>
        <v/>
      </c>
      <c r="K373" s="134" t="str">
        <f>IF(1=1,IF(E373="","",K342),N("J37"))</f>
        <v/>
      </c>
      <c r="L373" s="135" t="str">
        <f>IF(1=1,IF(OR(J373="",O373="",NOT(ISNUMBER(J373)),NOT(ISNUMBER(O373)),J373=0),"",O373/J373),N("L37"))</f>
        <v/>
      </c>
      <c r="M373" s="136" t="str">
        <f>IF(1=1,IF(OR(L373="",NOT(ISNUMBER(F373))),"",F373*L373*IFERROR(INDEX(D384:D428,MATCH(AE373,B384:B428,0)),1)),N("M13"))</f>
        <v/>
      </c>
      <c r="N373" s="137" t="str">
        <f>IF(1=1,IF(F373="","",IF(G373="","",IFERROR(INDEX(E384:E428,MATCH(AE373,B384:B428,0)),G373&amp;""))),N("N6"))</f>
        <v/>
      </c>
      <c r="O373" s="138" t="str">
        <f>IF(1=1,IF(E373="","",O342),N("K37"))</f>
        <v/>
      </c>
      <c r="P373" s="139" t="str">
        <f>IF(1=1,IF(M373="","",IF(AND(ISNUMBER(M373),M373&lt;1,N373="kg"),MAX(1,ROUND(M373*1000,0)),IF(AND(ISNUMBER(M373),M373&lt;1,N373="L"),MAX(1,ROUND(M373*100,0)),ROUND(M373,3)))),N("O37"))</f>
        <v/>
      </c>
      <c r="Q373" s="140" t="str">
        <f>IF(1=1,IF(M373="","",IF(AND(ISNUMBER(M373),M373&lt;1,N373="kg"),"g",IF(AND(ISNUMBER(M373),M373&lt;1,N373="L"),"cl",N373))),N("P37"))</f>
        <v/>
      </c>
      <c r="R373" s="161" t="str">
        <f>IF(1=1,IF(E373="","",IF(F373="","A CONTROLER",IF(NOT(ISNUMBER(F373)),"TEXTE",IF(OR(L373="",L373&lt;=0),"COMMANDE PRINCIPALE INCOMPLETE",IF(G373="","UNITE MANQUANTE",IF(COUNTIF(B384:B428,AE373)=0,"UNITE A CONTROLER","OK")))))),N("Q9"))</f>
        <v/>
      </c>
      <c r="S373" s="105"/>
      <c r="T373" s="141">
        <f t="shared" si="20"/>
        <v>0</v>
      </c>
      <c r="U373" s="133" t="str">
        <f>IF(1=1,IF(E373="","",U342),N("S37"))</f>
        <v/>
      </c>
      <c r="V373" s="133" t="str">
        <f>IF(1=1,IF(E373="","",V342),N("T37"))</f>
        <v/>
      </c>
      <c r="W373" s="135" t="str">
        <f>IF(1=1,IF(OR(U373="",V373="",NOT(ISNUMBER(U373)),NOT(ISNUMBER(V373)),U373=0),"",V373/U373),N("U37"))</f>
        <v/>
      </c>
      <c r="X373" s="136" t="str">
        <f>IF(1=1,IF(OR(W373="",NOT(ISNUMBER(F373))),"",F373*W373*IFERROR(INDEX(D384:D428,MATCH(AE373,B384:B428,0)),1)),N("V7"))</f>
        <v/>
      </c>
      <c r="Y373" s="137" t="str">
        <f>IF(1=1,IF(F373="","",IF(G373="","",IFERROR(INDEX(E384:E428,MATCH(AE373,B384:B428,0)),G373&amp;""))),N("W6"))</f>
        <v/>
      </c>
      <c r="Z373" s="142" t="str">
        <f>IF(1=1,IF(X373="","",IF(AND(ISNUMBER(X373),X373&lt;1,Y373="kg"),MAX(1,ROUND(X373*1000,0)),IF(AND(ISNUMBER(X373),X373&lt;1,Y373="L"),MAX(1,ROUND(X373*100,0)),ROUND(X373,3)))),N("X37"))</f>
        <v/>
      </c>
      <c r="AA373" s="143" t="str">
        <f>IF(1=1,IF(X373="","",IF(AND(ISNUMBER(X373),X373&lt;1,Y373="kg"),"g",IF(AND(ISNUMBER(X373),X373&lt;1,Y373="L"),"cl",Y373))),N("Y37"))</f>
        <v/>
      </c>
      <c r="AB373" s="123" t="str">
        <f>IF(1=1,IF(E373="","",IF(F373="","A CONTROLER",IF(NOT(ISNUMBER(F373)),"TEXTE",IF(OR(W373="",W373&lt;=0),"COMMANDE COUVERTS INCOMPLETE",IF(G373="","UNITE MANQUANTE",IF(COUNTIF(B384:B428,AE373)=0,"UNITE A CONTROLER","OK")))))),N("Z6"))</f>
        <v/>
      </c>
      <c r="AD373" s="144" t="str">
        <f>IF(1=1,IF(E373="","",AD342),N("AB37"))</f>
        <v/>
      </c>
      <c r="AE373" s="125" t="str">
        <f>IF(1=1,IF(G373="","",UPPER(TRIM(SUBSTITUTE(SUBSTITUTE(G373&amp;"",CHAR(160)," ")," "," ")))),N("AC37"))</f>
        <v/>
      </c>
    </row>
    <row r="374" spans="1:31" ht="15.75" x14ac:dyDescent="0.25">
      <c r="A374" s="160" t="str">
        <f>IF(1=1,IF(E374="","",A342),N("A38"))</f>
        <v/>
      </c>
      <c r="B374" s="127" t="str">
        <f>IF(1=1,IF(E374="","",B342),N("B38"))</f>
        <v/>
      </c>
      <c r="C374" s="127"/>
      <c r="D374" s="129" t="str">
        <f>IF(ISBLANK(E374),"",LARGE(D342:D373,1)+1)</f>
        <v/>
      </c>
      <c r="E374" s="130"/>
      <c r="F374" s="131"/>
      <c r="G374" s="170"/>
      <c r="H374" s="105"/>
      <c r="I374" s="132" t="str">
        <f>IF(1=1,IF(E374="","",I342),N("H38"))</f>
        <v/>
      </c>
      <c r="J374" s="133" t="str">
        <f>IF(1=1,IF(E374="","",J342),N("I38"))</f>
        <v/>
      </c>
      <c r="K374" s="134" t="str">
        <f>IF(1=1,IF(E374="","",K342),N("J38"))</f>
        <v/>
      </c>
      <c r="L374" s="135" t="str">
        <f>IF(1=1,IF(OR(J374="",O374="",NOT(ISNUMBER(J374)),NOT(ISNUMBER(O374)),J374=0),"",O374/J374),N("L38"))</f>
        <v/>
      </c>
      <c r="M374" s="136" t="str">
        <f>IF(1=1,IF(OR(L374="",NOT(ISNUMBER(F374))),"",F374*L374*IFERROR(INDEX(D384:D428,MATCH(AE374,B384:B428,0)),1)),N("M13"))</f>
        <v/>
      </c>
      <c r="N374" s="137" t="str">
        <f>IF(1=1,IF(F374="","",IF(G374="","",IFERROR(INDEX(E384:E428,MATCH(AE374,B384:B428,0)),G374&amp;""))),N("N6"))</f>
        <v/>
      </c>
      <c r="O374" s="138" t="str">
        <f>IF(1=1,IF(E374="","",O342),N("K38"))</f>
        <v/>
      </c>
      <c r="P374" s="139" t="str">
        <f>IF(1=1,IF(M374="","",IF(AND(ISNUMBER(M374),M374&lt;1,N374="kg"),MAX(1,ROUND(M374*1000,0)),IF(AND(ISNUMBER(M374),M374&lt;1,N374="L"),MAX(1,ROUND(M374*100,0)),ROUND(M374,3)))),N("O38"))</f>
        <v/>
      </c>
      <c r="Q374" s="140" t="str">
        <f>IF(1=1,IF(M374="","",IF(AND(ISNUMBER(M374),M374&lt;1,N374="kg"),"g",IF(AND(ISNUMBER(M374),M374&lt;1,N374="L"),"cl",N374))),N("P38"))</f>
        <v/>
      </c>
      <c r="R374" s="161" t="str">
        <f>IF(1=1,IF(E374="","",IF(F374="","A CONTROLER",IF(NOT(ISNUMBER(F374)),"TEXTE",IF(OR(L374="",L374&lt;=0),"COMMANDE PRINCIPALE INCOMPLETE",IF(G374="","UNITE MANQUANTE",IF(COUNTIF(B384:B428,AE374)=0,"UNITE A CONTROLER","OK")))))),N("Q9"))</f>
        <v/>
      </c>
      <c r="S374" s="105"/>
      <c r="T374" s="141">
        <f t="shared" si="20"/>
        <v>0</v>
      </c>
      <c r="U374" s="133" t="str">
        <f>IF(1=1,IF(E374="","",U342),N("S38"))</f>
        <v/>
      </c>
      <c r="V374" s="133" t="str">
        <f>IF(1=1,IF(E374="","",V342),N("T38"))</f>
        <v/>
      </c>
      <c r="W374" s="135" t="str">
        <f>IF(1=1,IF(OR(U374="",V374="",NOT(ISNUMBER(U374)),NOT(ISNUMBER(V374)),U374=0),"",V374/U374),N("U38"))</f>
        <v/>
      </c>
      <c r="X374" s="136" t="str">
        <f>IF(1=1,IF(OR(W374="",NOT(ISNUMBER(F374))),"",F374*W374*IFERROR(INDEX(D384:D428,MATCH(AE374,B384:B428,0)),1)),N("V7"))</f>
        <v/>
      </c>
      <c r="Y374" s="137" t="str">
        <f>IF(1=1,IF(F374="","",IF(G374="","",IFERROR(INDEX(E384:E428,MATCH(AE374,B384:B428,0)),G374&amp;""))),N("W6"))</f>
        <v/>
      </c>
      <c r="Z374" s="142" t="str">
        <f>IF(1=1,IF(X374="","",IF(AND(ISNUMBER(X374),X374&lt;1,Y374="kg"),MAX(1,ROUND(X374*1000,0)),IF(AND(ISNUMBER(X374),X374&lt;1,Y374="L"),MAX(1,ROUND(X374*100,0)),ROUND(X374,3)))),N("X38"))</f>
        <v/>
      </c>
      <c r="AA374" s="143" t="str">
        <f>IF(1=1,IF(X374="","",IF(AND(ISNUMBER(X374),X374&lt;1,Y374="kg"),"g",IF(AND(ISNUMBER(X374),X374&lt;1,Y374="L"),"cl",Y374))),N("Y38"))</f>
        <v/>
      </c>
      <c r="AB374" s="123" t="str">
        <f>IF(1=1,IF(E374="","",IF(F374="","A CONTROLER",IF(NOT(ISNUMBER(F374)),"TEXTE",IF(OR(W374="",W374&lt;=0),"COMMANDE COUVERTS INCOMPLETE",IF(G374="","UNITE MANQUANTE",IF(COUNTIF(B384:B428,AE374)=0,"UNITE A CONTROLER","OK")))))),N("Z6"))</f>
        <v/>
      </c>
      <c r="AD374" s="144" t="str">
        <f>IF(1=1,IF(E374="","",AD342),N("AB38"))</f>
        <v/>
      </c>
      <c r="AE374" s="125" t="str">
        <f>IF(1=1,IF(G374="","",UPPER(TRIM(SUBSTITUTE(SUBSTITUTE(G374&amp;"",CHAR(160)," ")," "," ")))),N("AC38"))</f>
        <v/>
      </c>
    </row>
    <row r="375" spans="1:31" ht="15.75" x14ac:dyDescent="0.25">
      <c r="A375" s="160" t="str">
        <f>IF(1=1,IF(E375="","",A342),N("A39"))</f>
        <v/>
      </c>
      <c r="B375" s="127" t="str">
        <f>IF(1=1,IF(E375="","",B342),N("B39"))</f>
        <v/>
      </c>
      <c r="C375" s="127"/>
      <c r="D375" s="129" t="str">
        <f>IF(ISBLANK(E375),"",LARGE(D342:D374,1)+1)</f>
        <v/>
      </c>
      <c r="E375" s="130"/>
      <c r="F375" s="131"/>
      <c r="G375" s="170"/>
      <c r="H375" s="105"/>
      <c r="I375" s="132" t="str">
        <f>IF(1=1,IF(E375="","",I342),N("H39"))</f>
        <v/>
      </c>
      <c r="J375" s="133" t="str">
        <f>IF(1=1,IF(E375="","",J342),N("I39"))</f>
        <v/>
      </c>
      <c r="K375" s="134" t="str">
        <f>IF(1=1,IF(E375="","",K342),N("J39"))</f>
        <v/>
      </c>
      <c r="L375" s="135" t="str">
        <f>IF(1=1,IF(OR(J375="",O375="",NOT(ISNUMBER(J375)),NOT(ISNUMBER(O375)),J375=0),"",O375/J375),N("L39"))</f>
        <v/>
      </c>
      <c r="M375" s="136" t="str">
        <f>IF(1=1,IF(OR(L375="",NOT(ISNUMBER(F375))),"",F375*L375*IFERROR(INDEX(D384:D428,MATCH(AE375,B384:B428,0)),1)),N("M13"))</f>
        <v/>
      </c>
      <c r="N375" s="137" t="str">
        <f>IF(1=1,IF(F375="","",IF(G375="","",IFERROR(INDEX(E384:E428,MATCH(AE375,B384:B428,0)),G375&amp;""))),N("N6"))</f>
        <v/>
      </c>
      <c r="O375" s="138" t="str">
        <f>IF(1=1,IF(E375="","",O342),N("K39"))</f>
        <v/>
      </c>
      <c r="P375" s="139" t="str">
        <f>IF(1=1,IF(M375="","",IF(AND(ISNUMBER(M375),M375&lt;1,N375="kg"),MAX(1,ROUND(M375*1000,0)),IF(AND(ISNUMBER(M375),M375&lt;1,N375="L"),MAX(1,ROUND(M375*100,0)),ROUND(M375,3)))),N("O39"))</f>
        <v/>
      </c>
      <c r="Q375" s="140" t="str">
        <f>IF(1=1,IF(M375="","",IF(AND(ISNUMBER(M375),M375&lt;1,N375="kg"),"g",IF(AND(ISNUMBER(M375),M375&lt;1,N375="L"),"cl",N375))),N("P39"))</f>
        <v/>
      </c>
      <c r="R375" s="161" t="str">
        <f>IF(1=1,IF(E375="","",IF(F375="","A CONTROLER",IF(NOT(ISNUMBER(F375)),"TEXTE",IF(OR(L375="",L375&lt;=0),"COMMANDE PRINCIPALE INCOMPLETE",IF(G375="","UNITE MANQUANTE",IF(COUNTIF(B384:B428,AE375)=0,"UNITE A CONTROLER","OK")))))),N("Q9"))</f>
        <v/>
      </c>
      <c r="S375" s="105"/>
      <c r="T375" s="141">
        <f t="shared" si="20"/>
        <v>0</v>
      </c>
      <c r="U375" s="133" t="str">
        <f>IF(1=1,IF(E375="","",U342),N("S39"))</f>
        <v/>
      </c>
      <c r="V375" s="133" t="str">
        <f>IF(1=1,IF(E375="","",V342),N("T39"))</f>
        <v/>
      </c>
      <c r="W375" s="135" t="str">
        <f>IF(1=1,IF(OR(U375="",V375="",NOT(ISNUMBER(U375)),NOT(ISNUMBER(V375)),U375=0),"",V375/U375),N("U39"))</f>
        <v/>
      </c>
      <c r="X375" s="136" t="str">
        <f>IF(1=1,IF(OR(W375="",NOT(ISNUMBER(F375))),"",F375*W375*IFERROR(INDEX(D384:D428,MATCH(AE375,B384:B428,0)),1)),N("V7"))</f>
        <v/>
      </c>
      <c r="Y375" s="137" t="str">
        <f>IF(1=1,IF(F375="","",IF(G375="","",IFERROR(INDEX(E384:E428,MATCH(AE375,B384:B428,0)),G375&amp;""))),N("W6"))</f>
        <v/>
      </c>
      <c r="Z375" s="142" t="str">
        <f>IF(1=1,IF(X375="","",IF(AND(ISNUMBER(X375),X375&lt;1,Y375="kg"),MAX(1,ROUND(X375*1000,0)),IF(AND(ISNUMBER(X375),X375&lt;1,Y375="L"),MAX(1,ROUND(X375*100,0)),ROUND(X375,3)))),N("X39"))</f>
        <v/>
      </c>
      <c r="AA375" s="143" t="str">
        <f>IF(1=1,IF(X375="","",IF(AND(ISNUMBER(X375),X375&lt;1,Y375="kg"),"g",IF(AND(ISNUMBER(X375),X375&lt;1,Y375="L"),"cl",Y375))),N("Y39"))</f>
        <v/>
      </c>
      <c r="AB375" s="123" t="str">
        <f>IF(1=1,IF(E375="","",IF(F375="","A CONTROLER",IF(NOT(ISNUMBER(F375)),"TEXTE",IF(OR(W375="",W375&lt;=0),"COMMANDE COUVERTS INCOMPLETE",IF(G375="","UNITE MANQUANTE",IF(COUNTIF(B384:B428,AE375)=0,"UNITE A CONTROLER","OK")))))),N("Z6"))</f>
        <v/>
      </c>
      <c r="AD375" s="144" t="str">
        <f>IF(1=1,IF(E375="","",AD342),N("AB39"))</f>
        <v/>
      </c>
      <c r="AE375" s="125" t="str">
        <f>IF(1=1,IF(G375="","",UPPER(TRIM(SUBSTITUTE(SUBSTITUTE(G375&amp;"",CHAR(160)," ")," "," ")))),N("AC39"))</f>
        <v/>
      </c>
    </row>
    <row r="376" spans="1:31" ht="15.75" x14ac:dyDescent="0.25">
      <c r="A376" s="160" t="str">
        <f>IF(1=1,IF(E376="","",A342),N("A40"))</f>
        <v/>
      </c>
      <c r="B376" s="127" t="str">
        <f>IF(1=1,IF(E376="","",B342),N("B40"))</f>
        <v/>
      </c>
      <c r="C376" s="127"/>
      <c r="D376" s="129" t="str">
        <f>IF(ISBLANK(E376),"",LARGE(D342:D375,1)+1)</f>
        <v/>
      </c>
      <c r="E376" s="130"/>
      <c r="F376" s="131"/>
      <c r="G376" s="170"/>
      <c r="H376" s="105"/>
      <c r="I376" s="132" t="str">
        <f>IF(1=1,IF(E376="","",I342),N("H40"))</f>
        <v/>
      </c>
      <c r="J376" s="133" t="str">
        <f>IF(1=1,IF(E376="","",J342),N("I40"))</f>
        <v/>
      </c>
      <c r="K376" s="134" t="str">
        <f>IF(1=1,IF(E376="","",K342),N("J40"))</f>
        <v/>
      </c>
      <c r="L376" s="135" t="str">
        <f>IF(1=1,IF(OR(J376="",O376="",NOT(ISNUMBER(J376)),NOT(ISNUMBER(O376)),J376=0),"",O376/J376),N("L40"))</f>
        <v/>
      </c>
      <c r="M376" s="136" t="str">
        <f>IF(1=1,IF(OR(L376="",NOT(ISNUMBER(F376))),"",F376*L376*IFERROR(INDEX(D384:D428,MATCH(AE376,B384:B428,0)),1)),N("M13"))</f>
        <v/>
      </c>
      <c r="N376" s="137" t="str">
        <f>IF(1=1,IF(F376="","",IF(G376="","",IFERROR(INDEX(E384:E428,MATCH(AE376,B384:B428,0)),G376&amp;""))),N("N6"))</f>
        <v/>
      </c>
      <c r="O376" s="138" t="str">
        <f>IF(1=1,IF(E376="","",O342),N("K40"))</f>
        <v/>
      </c>
      <c r="P376" s="139" t="str">
        <f>IF(1=1,IF(M376="","",IF(AND(ISNUMBER(M376),M376&lt;1,N376="kg"),MAX(1,ROUND(M376*1000,0)),IF(AND(ISNUMBER(M376),M376&lt;1,N376="L"),MAX(1,ROUND(M376*100,0)),ROUND(M376,3)))),N("O40"))</f>
        <v/>
      </c>
      <c r="Q376" s="140" t="str">
        <f>IF(1=1,IF(M376="","",IF(AND(ISNUMBER(M376),M376&lt;1,N376="kg"),"g",IF(AND(ISNUMBER(M376),M376&lt;1,N376="L"),"cl",N376))),N("P40"))</f>
        <v/>
      </c>
      <c r="R376" s="161" t="str">
        <f>IF(1=1,IF(E376="","",IF(F376="","A CONTROLER",IF(NOT(ISNUMBER(F376)),"TEXTE",IF(OR(L376="",L376&lt;=0),"COMMANDE PRINCIPALE INCOMPLETE",IF(G376="","UNITE MANQUANTE",IF(COUNTIF(B384:B428,AE376)=0,"UNITE A CONTROLER","OK")))))),N("Q9"))</f>
        <v/>
      </c>
      <c r="S376" s="105"/>
      <c r="T376" s="141">
        <f t="shared" si="20"/>
        <v>0</v>
      </c>
      <c r="U376" s="133" t="str">
        <f>IF(1=1,IF(E376="","",U342),N("S40"))</f>
        <v/>
      </c>
      <c r="V376" s="133" t="str">
        <f>IF(1=1,IF(E376="","",V342),N("T40"))</f>
        <v/>
      </c>
      <c r="W376" s="135" t="str">
        <f>IF(1=1,IF(OR(U376="",V376="",NOT(ISNUMBER(U376)),NOT(ISNUMBER(V376)),U376=0),"",V376/U376),N("U40"))</f>
        <v/>
      </c>
      <c r="X376" s="136" t="str">
        <f>IF(1=1,IF(OR(W376="",NOT(ISNUMBER(F376))),"",F376*W376*IFERROR(INDEX(D384:D428,MATCH(AE376,B384:B428,0)),1)),N("V7"))</f>
        <v/>
      </c>
      <c r="Y376" s="137" t="str">
        <f>IF(1=1,IF(F376="","",IF(G376="","",IFERROR(INDEX(E384:E428,MATCH(AE376,B384:B428,0)),G376&amp;""))),N("W6"))</f>
        <v/>
      </c>
      <c r="Z376" s="142" t="str">
        <f>IF(1=1,IF(X376="","",IF(AND(ISNUMBER(X376),X376&lt;1,Y376="kg"),MAX(1,ROUND(X376*1000,0)),IF(AND(ISNUMBER(X376),X376&lt;1,Y376="L"),MAX(1,ROUND(X376*100,0)),ROUND(X376,3)))),N("X40"))</f>
        <v/>
      </c>
      <c r="AA376" s="143" t="str">
        <f>IF(1=1,IF(X376="","",IF(AND(ISNUMBER(X376),X376&lt;1,Y376="kg"),"g",IF(AND(ISNUMBER(X376),X376&lt;1,Y376="L"),"cl",Y376))),N("Y40"))</f>
        <v/>
      </c>
      <c r="AB376" s="123" t="str">
        <f>IF(1=1,IF(E376="","",IF(F376="","A CONTROLER",IF(NOT(ISNUMBER(F376)),"TEXTE",IF(OR(W376="",W376&lt;=0),"COMMANDE COUVERTS INCOMPLETE",IF(G376="","UNITE MANQUANTE",IF(COUNTIF(B384:B428,AE376)=0,"UNITE A CONTROLER","OK")))))),N("Z6"))</f>
        <v/>
      </c>
      <c r="AD376" s="144" t="str">
        <f>IF(1=1,IF(E376="","",AD342),N("AB40"))</f>
        <v/>
      </c>
      <c r="AE376" s="125" t="str">
        <f>IF(1=1,IF(G376="","",UPPER(TRIM(SUBSTITUTE(SUBSTITUTE(G376&amp;"",CHAR(160)," ")," "," ")))),N("AC40"))</f>
        <v/>
      </c>
    </row>
    <row r="377" spans="1:31" x14ac:dyDescent="0.25">
      <c r="A377" s="249"/>
      <c r="B377" s="249"/>
      <c r="C377" s="249"/>
      <c r="D377" s="249"/>
      <c r="E377" s="249"/>
      <c r="F377" s="249"/>
      <c r="G377" s="249"/>
      <c r="H377" s="249"/>
      <c r="I377" s="249"/>
      <c r="J377" s="249"/>
      <c r="K377" s="249"/>
      <c r="L377" s="249"/>
      <c r="M377" s="249"/>
      <c r="N377" s="249"/>
      <c r="O377" s="249"/>
      <c r="P377" s="249"/>
      <c r="Q377" s="250"/>
      <c r="R377" s="249"/>
      <c r="S377" s="249"/>
      <c r="T377" s="249"/>
      <c r="U377" s="249"/>
      <c r="V377" s="249"/>
      <c r="W377" s="249"/>
      <c r="X377" s="249"/>
      <c r="Y377" s="249"/>
      <c r="Z377" s="249"/>
      <c r="AA377" s="250"/>
      <c r="AB377" s="249"/>
      <c r="AC377" s="249"/>
      <c r="AD377" s="249"/>
      <c r="AE377" s="249"/>
    </row>
    <row r="382" spans="1:31" ht="18.75" x14ac:dyDescent="0.25">
      <c r="B382" s="276" t="s">
        <v>5641</v>
      </c>
      <c r="C382" s="276"/>
      <c r="D382" s="276"/>
      <c r="E382" s="276"/>
    </row>
    <row r="383" spans="1:31" x14ac:dyDescent="0.25">
      <c r="B383" s="245" t="s">
        <v>16</v>
      </c>
      <c r="C383" s="245" t="s">
        <v>17</v>
      </c>
      <c r="D383" s="245" t="s">
        <v>18</v>
      </c>
      <c r="E383" s="245" t="s">
        <v>19</v>
      </c>
    </row>
    <row r="384" spans="1:31" x14ac:dyDescent="0.25">
      <c r="B384" s="8" t="s">
        <v>22</v>
      </c>
      <c r="C384" s="247" t="s">
        <v>23</v>
      </c>
      <c r="D384" s="247">
        <v>1</v>
      </c>
      <c r="E384" s="7" t="s">
        <v>24</v>
      </c>
    </row>
    <row r="385" spans="2:5" x14ac:dyDescent="0.25">
      <c r="B385" s="2" t="s">
        <v>25</v>
      </c>
      <c r="C385" s="247" t="s">
        <v>23</v>
      </c>
      <c r="D385" s="247">
        <v>1E-3</v>
      </c>
      <c r="E385" s="7" t="s">
        <v>24</v>
      </c>
    </row>
    <row r="386" spans="2:5" x14ac:dyDescent="0.25">
      <c r="B386" s="9" t="s">
        <v>26</v>
      </c>
      <c r="C386" s="247" t="s">
        <v>27</v>
      </c>
      <c r="D386" s="247">
        <v>1</v>
      </c>
      <c r="E386" s="7" t="s">
        <v>26</v>
      </c>
    </row>
    <row r="387" spans="2:5" x14ac:dyDescent="0.25">
      <c r="B387" s="1" t="s">
        <v>28</v>
      </c>
      <c r="C387" s="247" t="s">
        <v>27</v>
      </c>
      <c r="D387" s="247">
        <v>0.1</v>
      </c>
      <c r="E387" s="7" t="s">
        <v>26</v>
      </c>
    </row>
    <row r="388" spans="2:5" x14ac:dyDescent="0.25">
      <c r="B388" s="1" t="s">
        <v>29</v>
      </c>
      <c r="C388" s="247" t="s">
        <v>27</v>
      </c>
      <c r="D388" s="247">
        <v>0.01</v>
      </c>
      <c r="E388" s="7" t="s">
        <v>26</v>
      </c>
    </row>
    <row r="389" spans="2:5" x14ac:dyDescent="0.25">
      <c r="B389" s="1" t="s">
        <v>30</v>
      </c>
      <c r="C389" s="247" t="s">
        <v>27</v>
      </c>
      <c r="D389" s="247">
        <v>1E-3</v>
      </c>
      <c r="E389" s="7" t="s">
        <v>26</v>
      </c>
    </row>
    <row r="390" spans="2:5" x14ac:dyDescent="0.25">
      <c r="B390" s="4" t="s">
        <v>31</v>
      </c>
      <c r="C390" s="247" t="s">
        <v>23</v>
      </c>
      <c r="D390" s="247">
        <v>0.25</v>
      </c>
      <c r="E390" s="6" t="s">
        <v>24</v>
      </c>
    </row>
    <row r="391" spans="2:5" x14ac:dyDescent="0.25">
      <c r="B391" s="4" t="s">
        <v>32</v>
      </c>
      <c r="C391" s="247" t="s">
        <v>23</v>
      </c>
      <c r="D391" s="247">
        <v>0.33333333329999998</v>
      </c>
      <c r="E391" s="6" t="s">
        <v>24</v>
      </c>
    </row>
    <row r="392" spans="2:5" x14ac:dyDescent="0.25">
      <c r="B392" s="4" t="s">
        <v>33</v>
      </c>
      <c r="C392" s="247" t="s">
        <v>23</v>
      </c>
      <c r="D392" s="247">
        <v>0.5</v>
      </c>
      <c r="E392" s="6" t="s">
        <v>24</v>
      </c>
    </row>
    <row r="393" spans="2:5" x14ac:dyDescent="0.25">
      <c r="B393" s="5" t="s">
        <v>34</v>
      </c>
      <c r="C393" s="247" t="s">
        <v>27</v>
      </c>
      <c r="D393" s="247">
        <v>0.5</v>
      </c>
      <c r="E393" s="6" t="s">
        <v>26</v>
      </c>
    </row>
    <row r="394" spans="2:5" x14ac:dyDescent="0.25">
      <c r="B394" s="5" t="s">
        <v>35</v>
      </c>
      <c r="C394" s="247" t="s">
        <v>27</v>
      </c>
      <c r="D394" s="247">
        <v>0.25</v>
      </c>
      <c r="E394" s="6" t="s">
        <v>26</v>
      </c>
    </row>
    <row r="395" spans="2:5" x14ac:dyDescent="0.25">
      <c r="B395" s="5" t="s">
        <v>225</v>
      </c>
      <c r="C395" s="247" t="s">
        <v>27</v>
      </c>
      <c r="D395" s="247">
        <v>0.75</v>
      </c>
      <c r="E395" s="6" t="s">
        <v>26</v>
      </c>
    </row>
    <row r="396" spans="2:5" x14ac:dyDescent="0.25">
      <c r="B396" s="5" t="s">
        <v>36</v>
      </c>
      <c r="C396" s="247" t="s">
        <v>27</v>
      </c>
      <c r="D396" s="247">
        <v>0.33333333329999998</v>
      </c>
      <c r="E396" s="6" t="s">
        <v>26</v>
      </c>
    </row>
    <row r="397" spans="2:5" x14ac:dyDescent="0.25">
      <c r="B397" s="5" t="s">
        <v>37</v>
      </c>
      <c r="C397" s="247" t="s">
        <v>27</v>
      </c>
      <c r="D397" s="247">
        <v>0.2</v>
      </c>
      <c r="E397" s="6" t="s">
        <v>26</v>
      </c>
    </row>
    <row r="398" spans="2:5" x14ac:dyDescent="0.25">
      <c r="B398" s="4" t="s">
        <v>38</v>
      </c>
      <c r="C398" s="247" t="s">
        <v>23</v>
      </c>
      <c r="D398" s="247">
        <v>2.835E-2</v>
      </c>
      <c r="E398" s="6" t="s">
        <v>24</v>
      </c>
    </row>
    <row r="399" spans="2:5" x14ac:dyDescent="0.25">
      <c r="B399" s="4" t="s">
        <v>39</v>
      </c>
      <c r="C399" s="247" t="s">
        <v>23</v>
      </c>
      <c r="D399" s="247">
        <v>0.13</v>
      </c>
      <c r="E399" s="6" t="s">
        <v>24</v>
      </c>
    </row>
    <row r="400" spans="2:5" x14ac:dyDescent="0.25">
      <c r="B400" s="4" t="s">
        <v>40</v>
      </c>
      <c r="C400" s="247" t="s">
        <v>23</v>
      </c>
      <c r="D400" s="247">
        <v>0.2</v>
      </c>
      <c r="E400" s="6" t="s">
        <v>24</v>
      </c>
    </row>
    <row r="401" spans="2:5" x14ac:dyDescent="0.25">
      <c r="B401" s="4" t="s">
        <v>41</v>
      </c>
      <c r="C401" s="247" t="s">
        <v>23</v>
      </c>
      <c r="D401" s="247">
        <v>0.23</v>
      </c>
      <c r="E401" s="6" t="s">
        <v>24</v>
      </c>
    </row>
    <row r="402" spans="2:5" x14ac:dyDescent="0.25">
      <c r="B402" s="5" t="s">
        <v>42</v>
      </c>
      <c r="C402" s="247" t="s">
        <v>27</v>
      </c>
      <c r="D402" s="247">
        <v>0.22500000000000001</v>
      </c>
      <c r="E402" s="6" t="s">
        <v>26</v>
      </c>
    </row>
    <row r="403" spans="2:5" x14ac:dyDescent="0.25">
      <c r="B403" s="5" t="s">
        <v>43</v>
      </c>
      <c r="C403" s="247" t="s">
        <v>27</v>
      </c>
      <c r="D403" s="247">
        <v>0.35</v>
      </c>
      <c r="E403" s="6" t="s">
        <v>26</v>
      </c>
    </row>
    <row r="404" spans="2:5" x14ac:dyDescent="0.25">
      <c r="B404" s="5" t="s">
        <v>44</v>
      </c>
      <c r="C404" s="247" t="s">
        <v>27</v>
      </c>
      <c r="D404" s="247">
        <v>5.0000000000000001E-3</v>
      </c>
      <c r="E404" s="6" t="s">
        <v>26</v>
      </c>
    </row>
    <row r="405" spans="2:5" x14ac:dyDescent="0.25">
      <c r="B405" s="5" t="s">
        <v>45</v>
      </c>
      <c r="C405" s="247" t="s">
        <v>27</v>
      </c>
      <c r="D405" s="247">
        <v>5.0000000000000001E-3</v>
      </c>
      <c r="E405" s="6" t="s">
        <v>26</v>
      </c>
    </row>
    <row r="406" spans="2:5" x14ac:dyDescent="0.25">
      <c r="B406" s="5" t="s">
        <v>46</v>
      </c>
      <c r="C406" s="247" t="s">
        <v>27</v>
      </c>
      <c r="D406" s="247">
        <v>1.4999999999999999E-2</v>
      </c>
      <c r="E406" s="6" t="s">
        <v>26</v>
      </c>
    </row>
    <row r="407" spans="2:5" x14ac:dyDescent="0.25">
      <c r="B407" s="5" t="s">
        <v>47</v>
      </c>
      <c r="C407" s="247" t="s">
        <v>27</v>
      </c>
      <c r="D407" s="247">
        <v>0.1</v>
      </c>
      <c r="E407" s="6" t="s">
        <v>26</v>
      </c>
    </row>
    <row r="408" spans="2:5" x14ac:dyDescent="0.25">
      <c r="B408" s="5" t="s">
        <v>48</v>
      </c>
      <c r="C408" s="247" t="s">
        <v>27</v>
      </c>
      <c r="D408" s="247">
        <v>0.22500000000000001</v>
      </c>
      <c r="E408" s="6" t="s">
        <v>26</v>
      </c>
    </row>
    <row r="409" spans="2:5" x14ac:dyDescent="0.25">
      <c r="B409" s="5" t="s">
        <v>49</v>
      </c>
      <c r="C409" s="247" t="s">
        <v>27</v>
      </c>
      <c r="D409" s="247">
        <v>4.0000000000000001E-3</v>
      </c>
      <c r="E409" s="6" t="s">
        <v>26</v>
      </c>
    </row>
    <row r="410" spans="2:5" x14ac:dyDescent="0.25">
      <c r="B410" s="5" t="s">
        <v>50</v>
      </c>
      <c r="C410" s="247" t="s">
        <v>27</v>
      </c>
      <c r="D410" s="247">
        <v>1E-3</v>
      </c>
      <c r="E410" s="6" t="s">
        <v>26</v>
      </c>
    </row>
    <row r="411" spans="2:5" x14ac:dyDescent="0.25">
      <c r="B411" s="244" t="s">
        <v>51</v>
      </c>
      <c r="C411" s="247" t="s">
        <v>52</v>
      </c>
      <c r="D411" s="247">
        <v>1</v>
      </c>
      <c r="E411" s="248" t="s">
        <v>53</v>
      </c>
    </row>
    <row r="412" spans="2:5" x14ac:dyDescent="0.25">
      <c r="B412" s="244" t="s">
        <v>54</v>
      </c>
      <c r="C412" s="247" t="s">
        <v>52</v>
      </c>
      <c r="D412" s="247">
        <v>1</v>
      </c>
      <c r="E412" s="248" t="s">
        <v>55</v>
      </c>
    </row>
    <row r="413" spans="2:5" x14ac:dyDescent="0.25">
      <c r="B413" s="244" t="s">
        <v>56</v>
      </c>
      <c r="C413" s="247" t="s">
        <v>52</v>
      </c>
      <c r="D413" s="247">
        <v>1</v>
      </c>
      <c r="E413" s="248" t="s">
        <v>57</v>
      </c>
    </row>
    <row r="414" spans="2:5" x14ac:dyDescent="0.25">
      <c r="B414" s="244" t="s">
        <v>58</v>
      </c>
      <c r="C414" s="247" t="s">
        <v>52</v>
      </c>
      <c r="D414" s="247">
        <v>1</v>
      </c>
      <c r="E414" s="248" t="s">
        <v>59</v>
      </c>
    </row>
    <row r="415" spans="2:5" x14ac:dyDescent="0.25">
      <c r="B415" s="244" t="s">
        <v>60</v>
      </c>
      <c r="C415" s="247" t="s">
        <v>52</v>
      </c>
      <c r="D415" s="247">
        <v>1</v>
      </c>
      <c r="E415" s="248" t="s">
        <v>61</v>
      </c>
    </row>
    <row r="416" spans="2:5" x14ac:dyDescent="0.25">
      <c r="B416" s="244" t="s">
        <v>62</v>
      </c>
      <c r="C416" s="247" t="s">
        <v>52</v>
      </c>
      <c r="D416" s="247">
        <v>1</v>
      </c>
      <c r="E416" s="248" t="s">
        <v>63</v>
      </c>
    </row>
    <row r="417" spans="2:5" x14ac:dyDescent="0.25">
      <c r="B417" s="244" t="s">
        <v>64</v>
      </c>
      <c r="C417" s="247" t="s">
        <v>52</v>
      </c>
      <c r="D417" s="247">
        <v>1</v>
      </c>
      <c r="E417" s="248" t="s">
        <v>65</v>
      </c>
    </row>
    <row r="418" spans="2:5" x14ac:dyDescent="0.25">
      <c r="B418" s="244" t="s">
        <v>66</v>
      </c>
      <c r="C418" s="247" t="s">
        <v>52</v>
      </c>
      <c r="D418" s="247">
        <v>1</v>
      </c>
      <c r="E418" s="248" t="s">
        <v>67</v>
      </c>
    </row>
    <row r="419" spans="2:5" x14ac:dyDescent="0.25">
      <c r="B419" s="244" t="s">
        <v>68</v>
      </c>
      <c r="C419" s="247" t="s">
        <v>52</v>
      </c>
      <c r="D419" s="247">
        <v>1</v>
      </c>
      <c r="E419" s="248" t="s">
        <v>69</v>
      </c>
    </row>
    <row r="420" spans="2:5" x14ac:dyDescent="0.25">
      <c r="B420" s="244" t="s">
        <v>70</v>
      </c>
      <c r="C420" s="247" t="s">
        <v>52</v>
      </c>
      <c r="D420" s="247">
        <v>1</v>
      </c>
      <c r="E420" s="248" t="s">
        <v>71</v>
      </c>
    </row>
    <row r="421" spans="2:5" x14ac:dyDescent="0.25">
      <c r="B421" s="244" t="s">
        <v>72</v>
      </c>
      <c r="C421" s="247" t="s">
        <v>52</v>
      </c>
      <c r="D421" s="247">
        <v>1</v>
      </c>
      <c r="E421" s="248" t="s">
        <v>73</v>
      </c>
    </row>
    <row r="422" spans="2:5" x14ac:dyDescent="0.25">
      <c r="B422" s="244" t="s">
        <v>74</v>
      </c>
      <c r="C422" s="247" t="s">
        <v>52</v>
      </c>
      <c r="D422" s="247">
        <v>1</v>
      </c>
      <c r="E422" s="248" t="s">
        <v>75</v>
      </c>
    </row>
    <row r="423" spans="2:5" x14ac:dyDescent="0.25">
      <c r="B423" s="244" t="s">
        <v>76</v>
      </c>
      <c r="C423" s="247" t="s">
        <v>52</v>
      </c>
      <c r="D423" s="247">
        <v>1</v>
      </c>
      <c r="E423" s="248" t="s">
        <v>77</v>
      </c>
    </row>
    <row r="424" spans="2:5" x14ac:dyDescent="0.25">
      <c r="B424" s="244" t="s">
        <v>78</v>
      </c>
      <c r="C424" s="247" t="s">
        <v>52</v>
      </c>
      <c r="D424" s="247">
        <v>1</v>
      </c>
      <c r="E424" s="248" t="s">
        <v>79</v>
      </c>
    </row>
    <row r="425" spans="2:5" x14ac:dyDescent="0.25">
      <c r="B425" s="244" t="s">
        <v>80</v>
      </c>
      <c r="C425" s="247" t="s">
        <v>52</v>
      </c>
      <c r="D425" s="247">
        <v>1</v>
      </c>
      <c r="E425" s="248" t="s">
        <v>81</v>
      </c>
    </row>
    <row r="426" spans="2:5" x14ac:dyDescent="0.25">
      <c r="B426" s="244" t="s">
        <v>66</v>
      </c>
      <c r="C426" s="247" t="s">
        <v>52</v>
      </c>
      <c r="D426" s="247">
        <v>1</v>
      </c>
      <c r="E426" s="248" t="s">
        <v>67</v>
      </c>
    </row>
    <row r="427" spans="2:5" x14ac:dyDescent="0.25">
      <c r="B427" s="244" t="s">
        <v>64</v>
      </c>
      <c r="C427" s="247" t="s">
        <v>52</v>
      </c>
      <c r="D427" s="247">
        <v>1</v>
      </c>
      <c r="E427" s="248" t="s">
        <v>65</v>
      </c>
    </row>
    <row r="428" spans="2:5" x14ac:dyDescent="0.25">
      <c r="B428" s="244"/>
      <c r="C428" s="247"/>
      <c r="D428" s="247"/>
      <c r="E428" s="248"/>
    </row>
  </sheetData>
  <mergeCells count="1">
    <mergeCell ref="B382:E38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033FF-FD4A-46EF-8A0D-F5EA5EC123FE}">
  <dimension ref="A1:CV2418"/>
  <sheetViews>
    <sheetView workbookViewId="0">
      <selection activeCell="H12" sqref="H12"/>
    </sheetView>
  </sheetViews>
  <sheetFormatPr baseColWidth="10" defaultColWidth="9" defaultRowHeight="15" x14ac:dyDescent="0.25"/>
  <cols>
    <col min="1" max="1" width="6" style="3" customWidth="1"/>
    <col min="2" max="3" width="44" style="28" customWidth="1"/>
    <col min="4" max="4" width="34" style="28" customWidth="1"/>
    <col min="5" max="18" width="10.625" style="28" customWidth="1"/>
    <col min="19" max="19" width="30" style="28" customWidth="1"/>
    <col min="20" max="20" width="2" style="28" customWidth="1"/>
    <col min="21" max="27" width="18" style="28" customWidth="1"/>
    <col min="28" max="90" width="5" style="28" customWidth="1"/>
    <col min="91" max="91" width="2" style="28" customWidth="1"/>
    <col min="92" max="92" width="11" style="28" customWidth="1"/>
    <col min="93" max="93" width="32" style="28" customWidth="1"/>
    <col min="94" max="94" width="13" style="28" customWidth="1"/>
    <col min="95" max="96" width="32" style="28" customWidth="1"/>
    <col min="97" max="97" width="35.75" style="28" customWidth="1"/>
    <col min="98" max="98" width="46" style="28" customWidth="1"/>
    <col min="99" max="99" width="68" style="28" customWidth="1"/>
    <col min="100" max="100" width="10" style="3" customWidth="1"/>
    <col min="101" max="16384" width="9" style="28"/>
  </cols>
  <sheetData>
    <row r="1" spans="1:100" ht="26.25" x14ac:dyDescent="0.25">
      <c r="A1" s="278" t="s">
        <v>665</v>
      </c>
      <c r="B1" s="278"/>
      <c r="C1" s="278"/>
      <c r="D1" s="278"/>
      <c r="E1" s="278"/>
      <c r="F1" s="278"/>
      <c r="G1" s="278"/>
      <c r="H1" s="278"/>
      <c r="I1" s="278"/>
      <c r="J1" s="278"/>
      <c r="K1" s="278"/>
      <c r="L1" s="278"/>
      <c r="M1" s="278"/>
      <c r="N1" s="278"/>
      <c r="O1" s="278"/>
      <c r="P1" s="278"/>
      <c r="Q1" s="278"/>
      <c r="R1" s="278"/>
      <c r="S1" s="278"/>
      <c r="T1" s="27"/>
      <c r="CM1" s="29"/>
      <c r="CN1" s="30" t="s">
        <v>666</v>
      </c>
      <c r="CO1" s="30" t="s">
        <v>667</v>
      </c>
      <c r="CP1" s="30" t="s">
        <v>668</v>
      </c>
      <c r="CQ1" s="30" t="s">
        <v>669</v>
      </c>
      <c r="CR1" s="30" t="s">
        <v>670</v>
      </c>
      <c r="CS1" s="30" t="s">
        <v>671</v>
      </c>
      <c r="CT1" s="30" t="s">
        <v>672</v>
      </c>
      <c r="CU1" s="30" t="s">
        <v>673</v>
      </c>
      <c r="CV1" s="30" t="s">
        <v>674</v>
      </c>
    </row>
    <row r="2" spans="1:100" ht="29.25" customHeight="1" x14ac:dyDescent="0.25">
      <c r="A2" s="279" t="s">
        <v>675</v>
      </c>
      <c r="B2" s="279"/>
      <c r="C2" s="279"/>
      <c r="D2" s="279"/>
      <c r="E2" s="279"/>
      <c r="F2" s="279"/>
      <c r="G2" s="279"/>
      <c r="H2" s="279"/>
      <c r="I2" s="279"/>
      <c r="J2" s="279"/>
      <c r="K2" s="279"/>
      <c r="L2" s="279"/>
      <c r="M2" s="279"/>
      <c r="N2" s="279"/>
      <c r="O2" s="279"/>
      <c r="P2" s="279"/>
      <c r="Q2" s="279"/>
      <c r="R2" s="279"/>
      <c r="S2" s="279"/>
      <c r="T2" s="27"/>
      <c r="CM2" s="29"/>
      <c r="CN2" s="28" t="s">
        <v>676</v>
      </c>
      <c r="CO2" s="28" t="s">
        <v>677</v>
      </c>
      <c r="CP2" s="28" t="s">
        <v>393</v>
      </c>
      <c r="CQ2" s="28" t="s">
        <v>678</v>
      </c>
      <c r="CR2" s="28" t="s">
        <v>678</v>
      </c>
      <c r="CS2" s="28" t="s">
        <v>679</v>
      </c>
      <c r="CT2" s="28" t="s">
        <v>680</v>
      </c>
      <c r="CU2" s="31" t="s">
        <v>681</v>
      </c>
      <c r="CV2" s="3" t="s">
        <v>682</v>
      </c>
    </row>
    <row r="3" spans="1:100" ht="32.25" customHeight="1" x14ac:dyDescent="0.25">
      <c r="A3" s="280" t="s">
        <v>683</v>
      </c>
      <c r="B3" s="280"/>
      <c r="C3" s="280"/>
      <c r="D3" s="280"/>
      <c r="E3" s="280"/>
      <c r="F3" s="280"/>
      <c r="G3" s="280"/>
      <c r="H3" s="280"/>
      <c r="I3" s="280"/>
      <c r="J3" s="280"/>
      <c r="K3" s="280"/>
      <c r="L3" s="280"/>
      <c r="M3" s="280"/>
      <c r="N3" s="280"/>
      <c r="O3" s="280"/>
      <c r="P3" s="280"/>
      <c r="Q3" s="280"/>
      <c r="R3" s="280"/>
      <c r="S3" s="280"/>
      <c r="T3" s="27"/>
      <c r="CM3" s="29"/>
      <c r="CN3" s="28" t="s">
        <v>684</v>
      </c>
      <c r="CO3" s="28" t="s">
        <v>677</v>
      </c>
      <c r="CP3" s="28" t="s">
        <v>393</v>
      </c>
      <c r="CQ3" s="28" t="s">
        <v>685</v>
      </c>
      <c r="CR3" s="28" t="s">
        <v>686</v>
      </c>
      <c r="CS3" s="28" t="s">
        <v>679</v>
      </c>
      <c r="CT3" s="28" t="s">
        <v>680</v>
      </c>
      <c r="CU3" s="31" t="s">
        <v>681</v>
      </c>
      <c r="CV3" s="3" t="s">
        <v>682</v>
      </c>
    </row>
    <row r="4" spans="1:100" ht="15.75" x14ac:dyDescent="0.25">
      <c r="A4" s="57"/>
      <c r="B4" s="32" t="s">
        <v>687</v>
      </c>
      <c r="T4" s="27"/>
      <c r="CM4" s="29"/>
      <c r="CN4" s="28" t="s">
        <v>688</v>
      </c>
      <c r="CO4" s="28" t="s">
        <v>677</v>
      </c>
      <c r="CP4" s="28" t="s">
        <v>393</v>
      </c>
      <c r="CQ4" s="28" t="s">
        <v>445</v>
      </c>
      <c r="CR4" s="28" t="s">
        <v>445</v>
      </c>
      <c r="CS4" s="28" t="s">
        <v>679</v>
      </c>
      <c r="CT4" s="28" t="s">
        <v>680</v>
      </c>
      <c r="CU4" s="31" t="s">
        <v>681</v>
      </c>
      <c r="CV4" s="3" t="s">
        <v>682</v>
      </c>
    </row>
    <row r="5" spans="1:100" x14ac:dyDescent="0.25">
      <c r="T5" s="27"/>
      <c r="CM5" s="29"/>
      <c r="CN5" s="28" t="s">
        <v>689</v>
      </c>
      <c r="CO5" s="28" t="s">
        <v>677</v>
      </c>
      <c r="CP5" s="28" t="s">
        <v>393</v>
      </c>
      <c r="CQ5" s="28" t="s">
        <v>690</v>
      </c>
      <c r="CR5" s="28" t="s">
        <v>690</v>
      </c>
      <c r="CS5" s="28" t="s">
        <v>679</v>
      </c>
      <c r="CT5" s="28" t="s">
        <v>680</v>
      </c>
      <c r="CU5" s="31" t="s">
        <v>681</v>
      </c>
      <c r="CV5" s="3" t="s">
        <v>682</v>
      </c>
    </row>
    <row r="6" spans="1:100" ht="57.95" customHeight="1" x14ac:dyDescent="0.25">
      <c r="A6" s="33" t="s">
        <v>130</v>
      </c>
      <c r="B6" s="34" t="s">
        <v>691</v>
      </c>
      <c r="C6" s="35" t="s">
        <v>692</v>
      </c>
      <c r="D6" s="35" t="s">
        <v>693</v>
      </c>
      <c r="E6" s="33" t="s">
        <v>677</v>
      </c>
      <c r="F6" s="33" t="s">
        <v>386</v>
      </c>
      <c r="G6" s="33" t="s">
        <v>694</v>
      </c>
      <c r="H6" s="33" t="s">
        <v>387</v>
      </c>
      <c r="I6" s="33" t="s">
        <v>383</v>
      </c>
      <c r="J6" s="33" t="s">
        <v>390</v>
      </c>
      <c r="K6" s="33" t="s">
        <v>197</v>
      </c>
      <c r="L6" s="33" t="s">
        <v>388</v>
      </c>
      <c r="M6" s="33" t="s">
        <v>385</v>
      </c>
      <c r="N6" s="33" t="s">
        <v>188</v>
      </c>
      <c r="O6" s="33" t="s">
        <v>389</v>
      </c>
      <c r="P6" s="33" t="s">
        <v>392</v>
      </c>
      <c r="Q6" s="33" t="s">
        <v>391</v>
      </c>
      <c r="R6" s="33" t="s">
        <v>384</v>
      </c>
      <c r="S6" s="33" t="s">
        <v>695</v>
      </c>
      <c r="T6" s="27"/>
      <c r="U6" s="36" t="s">
        <v>696</v>
      </c>
      <c r="V6" s="36" t="s">
        <v>697</v>
      </c>
      <c r="W6" s="36" t="s">
        <v>698</v>
      </c>
      <c r="X6" s="36" t="s">
        <v>699</v>
      </c>
      <c r="Y6" s="36" t="s">
        <v>700</v>
      </c>
      <c r="Z6" s="36" t="s">
        <v>701</v>
      </c>
      <c r="AA6" s="36" t="s">
        <v>702</v>
      </c>
      <c r="AB6" s="36" t="s">
        <v>703</v>
      </c>
      <c r="AC6" s="36" t="s">
        <v>704</v>
      </c>
      <c r="AD6" s="36" t="s">
        <v>705</v>
      </c>
      <c r="AE6" s="36" t="s">
        <v>706</v>
      </c>
      <c r="AF6" s="36" t="s">
        <v>677</v>
      </c>
      <c r="AG6" s="36" t="s">
        <v>707</v>
      </c>
      <c r="AH6" s="36" t="s">
        <v>708</v>
      </c>
      <c r="AI6" s="36" t="s">
        <v>386</v>
      </c>
      <c r="AJ6" s="36" t="s">
        <v>709</v>
      </c>
      <c r="AK6" s="36" t="s">
        <v>710</v>
      </c>
      <c r="AL6" s="36" t="s">
        <v>710</v>
      </c>
      <c r="AM6" s="36" t="s">
        <v>694</v>
      </c>
      <c r="AN6" s="36" t="s">
        <v>711</v>
      </c>
      <c r="AO6" s="36" t="s">
        <v>712</v>
      </c>
      <c r="AP6" s="36" t="s">
        <v>713</v>
      </c>
      <c r="AQ6" s="36" t="s">
        <v>714</v>
      </c>
      <c r="AR6" s="36" t="s">
        <v>715</v>
      </c>
      <c r="AS6" s="36" t="s">
        <v>716</v>
      </c>
      <c r="AT6" s="36" t="s">
        <v>717</v>
      </c>
      <c r="AU6" s="36" t="s">
        <v>718</v>
      </c>
      <c r="AV6" s="36" t="s">
        <v>719</v>
      </c>
      <c r="AW6" s="36" t="s">
        <v>720</v>
      </c>
      <c r="AX6" s="36" t="s">
        <v>721</v>
      </c>
      <c r="AY6" s="36" t="s">
        <v>722</v>
      </c>
      <c r="AZ6" s="36" t="s">
        <v>387</v>
      </c>
      <c r="BA6" s="36" t="s">
        <v>723</v>
      </c>
      <c r="BB6" s="36" t="s">
        <v>383</v>
      </c>
      <c r="BC6" s="36" t="s">
        <v>724</v>
      </c>
      <c r="BD6" s="36" t="s">
        <v>725</v>
      </c>
      <c r="BE6" s="36" t="s">
        <v>726</v>
      </c>
      <c r="BF6" s="36" t="s">
        <v>390</v>
      </c>
      <c r="BG6" s="36" t="s">
        <v>727</v>
      </c>
      <c r="BH6" s="36" t="s">
        <v>728</v>
      </c>
      <c r="BI6" s="36" t="s">
        <v>729</v>
      </c>
      <c r="BJ6" s="36" t="s">
        <v>730</v>
      </c>
      <c r="BK6" s="36" t="s">
        <v>731</v>
      </c>
      <c r="BL6" s="36" t="s">
        <v>731</v>
      </c>
      <c r="BM6" s="36" t="s">
        <v>197</v>
      </c>
      <c r="BN6" s="36" t="s">
        <v>732</v>
      </c>
      <c r="BO6" s="36" t="s">
        <v>733</v>
      </c>
      <c r="BP6" s="36" t="s">
        <v>734</v>
      </c>
      <c r="BQ6" s="36" t="s">
        <v>388</v>
      </c>
      <c r="BR6" s="36" t="s">
        <v>735</v>
      </c>
      <c r="BS6" s="36" t="s">
        <v>736</v>
      </c>
      <c r="BT6" s="36" t="s">
        <v>385</v>
      </c>
      <c r="BU6" s="36" t="s">
        <v>737</v>
      </c>
      <c r="BV6" s="36" t="s">
        <v>738</v>
      </c>
      <c r="BW6" s="36" t="s">
        <v>188</v>
      </c>
      <c r="BX6" s="36" t="s">
        <v>739</v>
      </c>
      <c r="BY6" s="36" t="s">
        <v>740</v>
      </c>
      <c r="BZ6" s="36" t="s">
        <v>389</v>
      </c>
      <c r="CA6" s="36" t="s">
        <v>741</v>
      </c>
      <c r="CB6" s="36" t="s">
        <v>742</v>
      </c>
      <c r="CC6" s="36" t="s">
        <v>392</v>
      </c>
      <c r="CD6" s="36" t="s">
        <v>743</v>
      </c>
      <c r="CE6" s="36" t="s">
        <v>744</v>
      </c>
      <c r="CF6" s="36" t="s">
        <v>391</v>
      </c>
      <c r="CG6" s="36" t="s">
        <v>745</v>
      </c>
      <c r="CH6" s="36" t="s">
        <v>746</v>
      </c>
      <c r="CI6" s="36" t="s">
        <v>747</v>
      </c>
      <c r="CJ6" s="36" t="s">
        <v>748</v>
      </c>
      <c r="CK6" s="36" t="s">
        <v>749</v>
      </c>
      <c r="CL6" s="36" t="s">
        <v>384</v>
      </c>
      <c r="CM6" s="29"/>
      <c r="CN6" s="28" t="s">
        <v>750</v>
      </c>
      <c r="CO6" s="28" t="s">
        <v>677</v>
      </c>
      <c r="CP6" s="28" t="s">
        <v>393</v>
      </c>
      <c r="CQ6" s="28" t="s">
        <v>751</v>
      </c>
      <c r="CR6" s="28" t="s">
        <v>751</v>
      </c>
      <c r="CS6" s="28" t="s">
        <v>752</v>
      </c>
      <c r="CT6" s="28" t="s">
        <v>753</v>
      </c>
      <c r="CU6" s="31" t="s">
        <v>681</v>
      </c>
      <c r="CV6" s="3" t="s">
        <v>754</v>
      </c>
    </row>
    <row r="7" spans="1:100" x14ac:dyDescent="0.25">
      <c r="A7" s="58">
        <v>1</v>
      </c>
      <c r="B7" s="37" t="s">
        <v>110</v>
      </c>
      <c r="C7" s="38" t="str">
        <f t="shared" ref="C7:C66" si="0">IF($B7="","",$B7&amp;IF(COUNTIF($E7:$R7,"X")&gt;0," *",IF(COUNTIF($E7:$R7,"?")&gt;0," ?","")))</f>
        <v>Oignons émincés surgelés</v>
      </c>
      <c r="D7" s="39" t="str">
        <f t="shared" ref="D7:D66" si="1">IF($B7="","",IF(E7="X",""&amp;"Céréales contenant du gluten","")&amp;IF(F7="X",IF(COUNTIF($E7:$E7,"X")&gt;0,", ","")&amp;"Crustacés","")&amp;IF(G7="X",IF(COUNTIF($E7:$F7,"X")&gt;0,", ","")&amp;"Œufs","")&amp;IF(H7="X",IF(COUNTIF($E7:$G7,"X")&gt;0,", ","")&amp;"Poissons","")&amp;IF(I7="X",IF(COUNTIF($E7:$H7,"X")&gt;0,", ","")&amp;"Arachides","")&amp;IF(J7="X",IF(COUNTIF($E7:$I7,"X")&gt;0,", ","")&amp;"Soja","")&amp;IF(K7="X",IF(COUNTIF($E7:$J7,"X")&gt;0,", ","")&amp;"Lait","")&amp;IF(L7="X",IF(COUNTIF($E7:$K7,"X")&gt;0,", ","")&amp;"Fruits à coque","")&amp;IF(M7="X",IF(COUNTIF($E7:$L7,"X")&gt;0,", ","")&amp;"Céleri","")&amp;IF(N7="X",IF(COUNTIF($E7:$M7,"X")&gt;0,", ","")&amp;"Moutarde","")&amp;IF(O7="X",IF(COUNTIF($E7:$N7,"X")&gt;0,", ","")&amp;"Sésame","")&amp;IF(P7="X",IF(COUNTIF($E7:$O7,"X")&gt;0,", ","")&amp;"Sulfites","")&amp;IF(Q7="X",IF(COUNTIF($E7:$P7,"X")&gt;0,", ","")&amp;"Lupin","")&amp;IF(R7="X",IF(COUNTIF($E7:$Q7,"X")&gt;0,", ","")&amp;"Mollusques",""))</f>
        <v/>
      </c>
      <c r="E7" s="40" t="str">
        <f t="shared" ref="E7:E66" si="2">IF($B7="","",AF7)</f>
        <v/>
      </c>
      <c r="F7" s="40" t="str">
        <f t="shared" ref="F7:F66" si="3">IF($B7="","",AI7)</f>
        <v/>
      </c>
      <c r="G7" s="40" t="str">
        <f t="shared" ref="G7:G66" si="4">IF($B7="","",AM7)</f>
        <v/>
      </c>
      <c r="H7" s="40" t="str">
        <f t="shared" ref="H7:H66" si="5">IF($B7="","",AZ7)</f>
        <v/>
      </c>
      <c r="I7" s="40" t="str">
        <f t="shared" ref="I7:I66" si="6">IF($B7="","",BB7)</f>
        <v/>
      </c>
      <c r="J7" s="40" t="str">
        <f t="shared" ref="J7:J66" si="7">IF($B7="","",BF7)</f>
        <v/>
      </c>
      <c r="K7" s="40" t="str">
        <f t="shared" ref="K7:K66" si="8">IF($B7="","",BM7)</f>
        <v/>
      </c>
      <c r="L7" s="40" t="str">
        <f t="shared" ref="L7:L66" si="9">IF($B7="","",BQ7)</f>
        <v/>
      </c>
      <c r="M7" s="40" t="str">
        <f t="shared" ref="M7:M66" si="10">IF($B7="","",BT7)</f>
        <v/>
      </c>
      <c r="N7" s="40" t="str">
        <f t="shared" ref="N7:N66" si="11">IF($B7="","",BW7)</f>
        <v/>
      </c>
      <c r="O7" s="40" t="str">
        <f t="shared" ref="O7:O66" si="12">IF($B7="","",BZ7)</f>
        <v/>
      </c>
      <c r="P7" s="40" t="str">
        <f t="shared" ref="P7:P66" si="13">IF($B7="","",CC7)</f>
        <v/>
      </c>
      <c r="Q7" s="40" t="str">
        <f t="shared" ref="Q7:Q66" si="14">IF($B7="","",CF7)</f>
        <v/>
      </c>
      <c r="R7" s="40" t="str">
        <f t="shared" ref="R7:R66" si="15">IF($B7="","",CL7)</f>
        <v/>
      </c>
      <c r="S7" s="41" t="str">
        <f t="shared" ref="S7:S66" si="16">IF($B7="","",IF(E7="?",""&amp;"Céréales contenant du gluten","")&amp;IF(F7="?",IF(COUNTIF($E7:$E7,"?")&gt;0,", ","")&amp;"Crustacés","")&amp;IF(G7="?",IF(COUNTIF($E7:$F7,"?")&gt;0,", ","")&amp;"Œufs","")&amp;IF(H7="?",IF(COUNTIF($E7:$G7,"?")&gt;0,", ","")&amp;"Poissons","")&amp;IF(I7="?",IF(COUNTIF($E7:$H7,"?")&gt;0,", ","")&amp;"Arachides","")&amp;IF(J7="?",IF(COUNTIF($E7:$I7,"?")&gt;0,", ","")&amp;"Soja","")&amp;IF(K7="?",IF(COUNTIF($E7:$J7,"?")&gt;0,", ","")&amp;"Lait","")&amp;IF(L7="?",IF(COUNTIF($E7:$K7,"?")&gt;0,", ","")&amp;"Fruits à coque","")&amp;IF(M7="?",IF(COUNTIF($E7:$L7,"?")&gt;0,", ","")&amp;"Céleri","")&amp;IF(N7="?",IF(COUNTIF($E7:$M7,"?")&gt;0,", ","")&amp;"Moutarde","")&amp;IF(O7="?",IF(COUNTIF($E7:$N7,"?")&gt;0,", ","")&amp;"Sésame","")&amp;IF(P7="?",IF(COUNTIF($E7:$O7,"?")&gt;0,", ","")&amp;"Sulfites","")&amp;IF(Q7="?",IF(COUNTIF($E7:$P7,"?")&gt;0,", ","")&amp;"Lupin","")&amp;IF(R7="?",IF(COUNTIF($E7:$Q7,"?")&gt;0,", ","")&amp;"Mollusques",""))</f>
        <v/>
      </c>
      <c r="T7" s="27"/>
      <c r="U7" s="42" t="str">
        <f t="shared" ref="U7:U66" si="17">IF($B7="","",$B7)</f>
        <v>Oignons émincés surgelés</v>
      </c>
      <c r="V7" s="42" t="str">
        <f t="shared" ref="V7:V66" si="18">LOWER(CLEAN(SUBSTITUTE(SUBSTITUTE(SUBSTITUTE(SUBSTITUTE($U7,CHAR(160)," ")," "," "),CHAR(10)," "),CHAR(13)," ")))</f>
        <v>oignons émincés surgelés</v>
      </c>
      <c r="W7" s="42" t="str">
        <f t="shared" ref="W7:W66" si="19">SUBSTITUTE(SUBSTITUTE(SUBSTITUTE(SUBSTITUTE(SUBSTITUTE(SUBSTITUTE(SUBSTITUTE(SUBSTITUTE(SUBSTITUTE(SUBSTITUTE(SUBSTITUTE(SUBSTITUTE($V7,"œ","oe"),"æ","ae"),"à","a"),"á","a"),"â","a"),"ä","a"),"ã","a"),"ç","c"),"è","e"),"é","e"),"ê","e"),"ë","e")</f>
        <v>oignons eminces surgeles</v>
      </c>
      <c r="X7" s="42" t="str">
        <f t="shared" ref="X7:X66" si="20">SUBSTITUTE(SUBSTITUTE(SUBSTITUTE(SUBSTITUTE(SUBSTITUTE(SUBSTITUTE(SUBSTITUTE(SUBSTITUTE(SUBSTITUTE(SUBSTITUTE(SUBSTITUTE(SUBSTITUTE(SUBSTITUTE(SUBSTITUTE(SUBSTITUTE(SUBSTITUTE($W7,"ì","i"),"í","i"),"î","i"),"ï","i"),"ñ","n"),"ò","o"),"ó","o"),"ô","o"),"ö","o"),"õ","o"),"ù","u"),"ú","u"),"û","u"),"ü","u"),"ý","y"),"ÿ","y")</f>
        <v>oignons eminces surgeles</v>
      </c>
      <c r="Y7" s="42" t="str">
        <f t="shared" ref="Y7:Y66" si="21">SUBSTITUTE(SUBSTITUTE(SUBSTITUTE(SUBSTITUTE(SUBSTITUTE(SUBSTITUTE(SUBSTITUTE(SUBSTITUTE(SUBSTITUTE(SUBSTITUTE(SUBSTITUTE(SUBSTITUTE(SUBSTITUTE(SUBSTITUTE($X7,"’"," "),"`"," "),"–"," "),"—"," "),"-"," "),"'"," "),"/"," "),"_"," "),","," "),"."," "),"("," "),")"," "),";"," "),":"," ")</f>
        <v>oignons eminces surgeles</v>
      </c>
      <c r="Z7" s="42" t="str">
        <f t="shared" ref="Z7:Z66" si="22">SUBSTITUTE(SUBSTITUTE(SUBSTITUTE(SUBSTITUTE(SUBSTITUTE(SUBSTITUTE(SUBSTITUTE(SUBSTITUTE(SUBSTITUTE(SUBSTITUTE(SUBSTITUTE(SUBSTITUTE(SUBSTITUTE(SUBSTITUTE(SUBSTITUTE($Y7,"!"," "),"?"," "),"+"," "),"*"," "),"&amp;"," "),"["," "),"]"," "),"{"," "),"}"," "),"%"," "),"="," "),"\"," "),"|"," "),"&lt;"," "),"&gt;"," ")</f>
        <v>oignons eminces surgeles</v>
      </c>
      <c r="AA7" s="42" t="str">
        <f t="shared" ref="AA7:AA66" si="23">" "&amp;TRIM(SUBSTITUTE(SUBSTITUTE(SUBSTITUTE(SUBSTITUTE(SUBSTITUTE(SUBSTITUTE($Z7,CHAR(34)," "),"  "," "),"  "," "),"  "," "),"  "," "),"  "," "))&amp;" "</f>
        <v xml:space="preserve"> oignons eminces surgeles </v>
      </c>
      <c r="AB7" s="42">
        <f t="shared" ref="AB7:AB66" si="24">IF($U7="","",SUMPRODUCT(--ISNUMBER(SEARCH(" "&amp;$CR$2:$CR$101&amp;" ",$AA7))))</f>
        <v>0</v>
      </c>
      <c r="AC7" s="42">
        <f t="shared" ref="AC7:AC66" si="25">IF($U7="","",SUMPRODUCT(--ISNUMBER(SEARCH(" "&amp;$CR$102:$CR$147&amp;" ",$AA7))))</f>
        <v>0</v>
      </c>
      <c r="AD7" s="42">
        <f t="shared" ref="AD7:AD66" si="26">IF($U7="","",SUMPRODUCT(--ISNUMBER(SEARCH(" "&amp;$CR$148:$CR$185&amp;" ",$AA7))))</f>
        <v>0</v>
      </c>
      <c r="AE7" s="42">
        <f t="shared" ref="AE7:AE66" si="27">IF($U7="","",SUMPRODUCT(--ISNUMBER(SEARCH(" "&amp;$CR$186:$CR$207&amp;" ",$AA7))))</f>
        <v>0</v>
      </c>
      <c r="AF7" s="42" t="str">
        <f t="shared" ref="AF7:AF66" si="28">IF($U7="","",IF((SUM(AB7:AC7))-(AD7)&gt;0,"X",IF((AE7)-(0)&gt;0,"?","")))</f>
        <v/>
      </c>
      <c r="AG7" s="42">
        <f t="shared" ref="AG7:AG66" si="29">IF($U7="","",SUMPRODUCT(--ISNUMBER(SEARCH(" "&amp;$CR$208:$CR$307&amp;" ",$AA7))))</f>
        <v>0</v>
      </c>
      <c r="AH7" s="42">
        <f t="shared" ref="AH7:AH66" si="30">IF($U7="","",SUMPRODUCT(--ISNUMBER(SEARCH(" "&amp;$CR$308:$CR$342&amp;" ",$AA7))))</f>
        <v>0</v>
      </c>
      <c r="AI7" s="42" t="str">
        <f t="shared" ref="AI7:AI66" si="31">IF($U7="","",IF((SUM(AG7:AH7))-(0)&gt;0,"X",IF((0)-(0)&gt;0,"?","")))</f>
        <v/>
      </c>
      <c r="AJ7" s="42">
        <f t="shared" ref="AJ7:AJ66" si="32">IF($U7="","",SUMPRODUCT(--ISNUMBER(SEARCH(" "&amp;$CR$343:$CR$400&amp;" ",$AA7))))</f>
        <v>0</v>
      </c>
      <c r="AK7" s="42">
        <f t="shared" ref="AK7:AK66" si="33">IF($U7="","",SUMPRODUCT(--ISNUMBER(SEARCH(" "&amp;$CR$401:$CR$428&amp;" ",$AA7))))</f>
        <v>0</v>
      </c>
      <c r="AL7" s="42">
        <f t="shared" ref="AL7:AL66" si="34">IF($U7="","",SUMPRODUCT(--ISNUMBER(SEARCH(" "&amp;$CR$429:$CR$437&amp;" ",$AA7))))</f>
        <v>0</v>
      </c>
      <c r="AM7" s="42" t="str">
        <f t="shared" ref="AM7:AM66" si="35">IF($U7="","",IF((AJ7)-(0)&gt;0,"X",IF((AK7)-(AL7)&gt;0,"?","")))</f>
        <v/>
      </c>
      <c r="AN7" s="42">
        <f t="shared" ref="AN7:AN66" si="36">IF($U7="","",SUMPRODUCT(--ISNUMBER(SEARCH(" "&amp;$CR$438:$CR$537&amp;" ",$AA7))))</f>
        <v>0</v>
      </c>
      <c r="AO7" s="42">
        <f t="shared" ref="AO7:AO66" si="37">IF($U7="","",SUMPRODUCT(--ISNUMBER(SEARCH(" "&amp;$CR$538:$CR$637&amp;" ",$AA7))))</f>
        <v>0</v>
      </c>
      <c r="AP7" s="42">
        <f t="shared" ref="AP7:AP66" si="38">IF($U7="","",SUMPRODUCT(--ISNUMBER(SEARCH(" "&amp;$CR$638:$CR$737&amp;" ",$AA7))))</f>
        <v>0</v>
      </c>
      <c r="AQ7" s="42">
        <f t="shared" ref="AQ7:AQ66" si="39">IF($U7="","",SUMPRODUCT(--ISNUMBER(SEARCH(" "&amp;$CR$738:$CR$837&amp;" ",$AA7))))</f>
        <v>0</v>
      </c>
      <c r="AR7" s="42">
        <f t="shared" ref="AR7:AR66" si="40">IF($U7="","",SUMPRODUCT(--ISNUMBER(SEARCH(" "&amp;$CR$838:$CR$937&amp;" ",$AA7))))</f>
        <v>0</v>
      </c>
      <c r="AS7" s="42">
        <f t="shared" ref="AS7:AS66" si="41">IF($U7="","",SUMPRODUCT(--ISNUMBER(SEARCH(" "&amp;$CR$938:$CR$1037&amp;" ",$AA7))))</f>
        <v>0</v>
      </c>
      <c r="AT7" s="42">
        <f t="shared" ref="AT7:AT66" si="42">IF($U7="","",SUMPRODUCT(--ISNUMBER(SEARCH(" "&amp;$CR$1038:$CR$1137&amp;" ",$AA7))))</f>
        <v>0</v>
      </c>
      <c r="AU7" s="42">
        <f t="shared" ref="AU7:AU66" si="43">IF($U7="","",SUMPRODUCT(--ISNUMBER(SEARCH(" "&amp;$CR$1138:$CR$1237&amp;" ",$AA7))))</f>
        <v>0</v>
      </c>
      <c r="AV7" s="42">
        <f t="shared" ref="AV7:AV66" si="44">IF($U7="","",SUMPRODUCT(--ISNUMBER(SEARCH(" "&amp;$CR$1238:$CR$1337&amp;" ",$AA7))))</f>
        <v>0</v>
      </c>
      <c r="AW7" s="42">
        <f t="shared" ref="AW7:AW66" si="45">IF($U7="","",SUMPRODUCT(--ISNUMBER(SEARCH(" "&amp;$CR$1338:$CR$1365&amp;" ",$AA7))))</f>
        <v>0</v>
      </c>
      <c r="AX7" s="42">
        <f t="shared" ref="AX7:AX66" si="46">IF($U7="","",SUMPRODUCT(--ISNUMBER(SEARCH(" "&amp;$CR$1366:$CR$1374&amp;" ",$AA7))))</f>
        <v>0</v>
      </c>
      <c r="AY7" s="42">
        <f t="shared" ref="AY7:AY66" si="47">IF($U7="","",SUMPRODUCT(--ISNUMBER(SEARCH(" "&amp;$CR$1375:$CR$1385&amp;" ",$AA7))))</f>
        <v>0</v>
      </c>
      <c r="AZ7" s="42" t="str">
        <f t="shared" ref="AZ7:AZ66" si="48">IF($U7="","",IF((SUM(AN7:AW7))-(AX7)&gt;0,"X",IF((AY7)-(0)&gt;0,"?","")))</f>
        <v/>
      </c>
      <c r="BA7" s="42">
        <f t="shared" ref="BA7:BA66" si="49">IF($U7="","",SUMPRODUCT(--ISNUMBER(SEARCH(" "&amp;$CR$1386:$CR$1406&amp;" ",$AA7))))</f>
        <v>0</v>
      </c>
      <c r="BB7" s="42" t="str">
        <f t="shared" ref="BB7:BB66" si="50">IF($U7="","",IF((BA7)-(0)&gt;0,"X",IF((0)-(0)&gt;0,"?","")))</f>
        <v/>
      </c>
      <c r="BC7" s="42">
        <f t="shared" ref="BC7:BC66" si="51">IF($U7="","",SUMPRODUCT(--ISNUMBER(SEARCH(" "&amp;$CR$1407:$CR$1444&amp;" ",$AA7))))</f>
        <v>0</v>
      </c>
      <c r="BD7" s="42">
        <f t="shared" ref="BD7:BD66" si="52">IF($U7="","",SUMPRODUCT(--ISNUMBER(SEARCH(" "&amp;$CR$1445:$CR$1446&amp;" ",$AA7))))</f>
        <v>0</v>
      </c>
      <c r="BE7" s="42">
        <f t="shared" ref="BE7:BE66" si="53">IF($U7="","",SUMPRODUCT(--ISNUMBER(SEARCH(" "&amp;$CR$1447:$CR$1457&amp;" ",$AA7))))</f>
        <v>0</v>
      </c>
      <c r="BF7" s="42" t="str">
        <f t="shared" ref="BF7:BF66" si="54">IF($U7="","",IF((BC7)-(BD7)&gt;0,"X",IF((BE7)-(0)&gt;0,"?","")))</f>
        <v/>
      </c>
      <c r="BG7" s="42">
        <f t="shared" ref="BG7:BG66" si="55">IF($U7="","",SUMPRODUCT(--ISNUMBER(SEARCH(" "&amp;$CR$1458:$CR$1557&amp;" ",$AA7))))</f>
        <v>0</v>
      </c>
      <c r="BH7" s="42">
        <f t="shared" ref="BH7:BH66" si="56">IF($U7="","",SUMPRODUCT(--ISNUMBER(SEARCH(" "&amp;$CR$1558:$CR$1657&amp;" ",$AA7))))</f>
        <v>0</v>
      </c>
      <c r="BI7" s="42">
        <f t="shared" ref="BI7:BI66" si="57">IF($U7="","",SUMPRODUCT(--ISNUMBER(SEARCH(" "&amp;$CR$1658:$CR$1741&amp;" ",$AA7))))</f>
        <v>0</v>
      </c>
      <c r="BJ7" s="42">
        <f t="shared" ref="BJ7:BJ66" si="58">IF($U7="","",SUMPRODUCT(--ISNUMBER(SEARCH(" "&amp;$CR$1742:$CR$1791&amp;" ",$AA7))))</f>
        <v>0</v>
      </c>
      <c r="BK7" s="42">
        <f t="shared" ref="BK7:BK66" si="59">IF($U7="","",SUMPRODUCT(--ISNUMBER(SEARCH(" "&amp;$CR$1792:$CR$1871&amp;" ",$AA7))))</f>
        <v>0</v>
      </c>
      <c r="BL7" s="42">
        <f t="shared" ref="BL7:BL66" si="60">IF($U7="","",SUMPRODUCT(--ISNUMBER(SEARCH(" "&amp;$CR$1872:$CR$1880&amp;" ",$AA7))))</f>
        <v>0</v>
      </c>
      <c r="BM7" s="42" t="str">
        <f t="shared" ref="BM7:BM66" si="61">IF($U7="","",IF((SUM(BG7:BI7))-(BJ7)&gt;0,"X",IF((BK7)-(BL7)&gt;0,"?","")))</f>
        <v/>
      </c>
      <c r="BN7" s="42">
        <f t="shared" ref="BN7:BN66" si="62">IF($U7="","",SUMPRODUCT(--ISNUMBER(SEARCH(" "&amp;$CR$1881:$CR$1938&amp;" ",$AA7))))</f>
        <v>0</v>
      </c>
      <c r="BO7" s="42">
        <f t="shared" ref="BO7:BO66" si="63">IF($U7="","",SUMPRODUCT(--ISNUMBER(SEARCH(" "&amp;$CR$1939:$CR$1961&amp;" ",$AA7))))</f>
        <v>0</v>
      </c>
      <c r="BP7" s="42">
        <f t="shared" ref="BP7:BP66" si="64">IF($U7="","",SUMPRODUCT(--ISNUMBER(SEARCH(" "&amp;$CR$1962:$CR$1978&amp;" ",$AA7))))</f>
        <v>0</v>
      </c>
      <c r="BQ7" s="42" t="str">
        <f t="shared" ref="BQ7:BQ66" si="65">IF($U7="","",IF((BN7)-(BO7)&gt;0,"X",IF((BP7)-(0)&gt;0,"?","")))</f>
        <v/>
      </c>
      <c r="BR7" s="42">
        <f t="shared" ref="BR7:BR66" si="66">IF($U7="","",SUMPRODUCT(--ISNUMBER(SEARCH(" "&amp;$CR$1979:$CR$1992&amp;" ",$AA7))))</f>
        <v>0</v>
      </c>
      <c r="BS7" s="42">
        <f t="shared" ref="BS7:BS66" si="67">IF($U7="","",SUMPRODUCT(--ISNUMBER(SEARCH(" "&amp;$CR$1993:$CR$2007&amp;" ",$AA7))))</f>
        <v>0</v>
      </c>
      <c r="BT7" s="42" t="str">
        <f t="shared" ref="BT7:BT66" si="68">IF($U7="","",IF((BR7)-(0)&gt;0,"X",IF((BS7)-(0)&gt;0,"?","")))</f>
        <v/>
      </c>
      <c r="BU7" s="42">
        <f t="shared" ref="BU7:BU66" si="69">IF($U7="","",SUMPRODUCT(--ISNUMBER(SEARCH(" "&amp;$CR$2008:$CR$2025&amp;" ",$AA7))))</f>
        <v>0</v>
      </c>
      <c r="BV7" s="42">
        <f t="shared" ref="BV7:BV66" si="70">IF($U7="","",SUMPRODUCT(--ISNUMBER(SEARCH(" "&amp;$CR$2026:$CR$2040&amp;" ",$AA7))))</f>
        <v>0</v>
      </c>
      <c r="BW7" s="42" t="str">
        <f t="shared" ref="BW7:BW66" si="71">IF($U7="","",IF((BU7)-(0)&gt;0,"X",IF((BV7)-(0)&gt;0,"?","")))</f>
        <v/>
      </c>
      <c r="BX7" s="42">
        <f t="shared" ref="BX7:BX66" si="72">IF($U7="","",SUMPRODUCT(--ISNUMBER(SEARCH(" "&amp;$CR$2041:$CR$2059&amp;" ",$AA7))))</f>
        <v>0</v>
      </c>
      <c r="BY7" s="42">
        <f t="shared" ref="BY7:BY66" si="73">IF($U7="","",SUMPRODUCT(--ISNUMBER(SEARCH(" "&amp;$CR$2060:$CR$2074&amp;" ",$AA7))))</f>
        <v>0</v>
      </c>
      <c r="BZ7" s="42" t="str">
        <f t="shared" ref="BZ7:BZ66" si="74">IF($U7="","",IF((BX7)-(0)&gt;0,"X",IF((BY7)-(0)&gt;0,"?","")))</f>
        <v/>
      </c>
      <c r="CA7" s="42">
        <f t="shared" ref="CA7:CA66" si="75">IF($U7="","",SUMPRODUCT(--ISNUMBER(SEARCH(" "&amp;$CR$2075:$CR$2095&amp;" ",$AA7))))</f>
        <v>0</v>
      </c>
      <c r="CB7" s="42">
        <f t="shared" ref="CB7:CB66" si="76">IF($U7="","",SUMPRODUCT(--ISNUMBER(SEARCH(" "&amp;$CR$2096:$CR$2135&amp;" ",$AA7))))</f>
        <v>0</v>
      </c>
      <c r="CC7" s="42" t="str">
        <f t="shared" ref="CC7:CC66" si="77">IF($U7="","",IF((CA7)-(0)&gt;0,"X",IF((CB7)-(0)&gt;0,"?","")))</f>
        <v/>
      </c>
      <c r="CD7" s="42">
        <f t="shared" ref="CD7:CD66" si="78">IF($U7="","",SUMPRODUCT(--ISNUMBER(SEARCH(" "&amp;$CR$2136:$CR$2148&amp;" ",$AA7))))</f>
        <v>0</v>
      </c>
      <c r="CE7" s="42">
        <f t="shared" ref="CE7:CE66" si="79">IF($U7="","",SUMPRODUCT(--ISNUMBER(SEARCH(" "&amp;$CR$2149:$CR$2154&amp;" ",$AA7))))</f>
        <v>0</v>
      </c>
      <c r="CF7" s="42" t="str">
        <f t="shared" ref="CF7:CF66" si="80">IF($U7="","",IF((CD7)-(0)&gt;0,"X",IF((CE7)-(0)&gt;0,"?","")))</f>
        <v/>
      </c>
      <c r="CG7" s="42">
        <f t="shared" ref="CG7:CG66" si="81">IF($U7="","",SUMPRODUCT(--ISNUMBER(SEARCH(" "&amp;$CR$2155:$CR$2254&amp;" ",$AA7))))</f>
        <v>0</v>
      </c>
      <c r="CH7" s="42">
        <f t="shared" ref="CH7:CH66" si="82">IF($U7="","",SUMPRODUCT(--ISNUMBER(SEARCH(" "&amp;$CR$2255:$CR$2354&amp;" ",$AA7))))</f>
        <v>0</v>
      </c>
      <c r="CI7" s="42">
        <f t="shared" ref="CI7:CI66" si="83">IF($U7="","",SUMPRODUCT(--ISNUMBER(SEARCH(" "&amp;$CR$2355:$CR$2397&amp;" ",$AA7))))</f>
        <v>0</v>
      </c>
      <c r="CJ7" s="42">
        <f t="shared" ref="CJ7:CJ66" si="84">IF($U7="","",SUMPRODUCT(--ISNUMBER(SEARCH(" "&amp;$CR$2398:$CR$2413&amp;" ",$AA7))))</f>
        <v>0</v>
      </c>
      <c r="CK7" s="42">
        <f t="shared" ref="CK7:CK66" si="85">IF($U7="","",SUMPRODUCT(--ISNUMBER(SEARCH(" "&amp;$CR$2414:$CR$2418&amp;" ",$AA7))))</f>
        <v>0</v>
      </c>
      <c r="CL7" s="42" t="str">
        <f t="shared" ref="CL7:CL66" si="86">IF($U7="","",IF((SUM(CG7:CI7))-(CJ7)&gt;0,"X",IF((CK7)-(0)&gt;0,"?","")))</f>
        <v/>
      </c>
      <c r="CM7" s="29"/>
      <c r="CN7" s="28" t="s">
        <v>755</v>
      </c>
      <c r="CO7" s="28" t="s">
        <v>677</v>
      </c>
      <c r="CP7" s="28" t="s">
        <v>393</v>
      </c>
      <c r="CQ7" s="28" t="s">
        <v>756</v>
      </c>
      <c r="CR7" s="28" t="s">
        <v>757</v>
      </c>
      <c r="CS7" s="28" t="s">
        <v>679</v>
      </c>
      <c r="CT7" s="28" t="s">
        <v>680</v>
      </c>
      <c r="CU7" s="31" t="s">
        <v>681</v>
      </c>
      <c r="CV7" s="3" t="s">
        <v>682</v>
      </c>
    </row>
    <row r="8" spans="1:100" x14ac:dyDescent="0.25">
      <c r="A8" s="59">
        <v>2</v>
      </c>
      <c r="B8" s="28" t="s">
        <v>219</v>
      </c>
      <c r="C8" s="43" t="str">
        <f t="shared" si="0"/>
        <v>Pommes reinette</v>
      </c>
      <c r="D8" s="44" t="str">
        <f t="shared" si="1"/>
        <v/>
      </c>
      <c r="E8" s="3" t="str">
        <f t="shared" si="2"/>
        <v/>
      </c>
      <c r="F8" s="3" t="str">
        <f t="shared" si="3"/>
        <v/>
      </c>
      <c r="G8" s="3" t="str">
        <f t="shared" si="4"/>
        <v/>
      </c>
      <c r="H8" s="3" t="str">
        <f t="shared" si="5"/>
        <v/>
      </c>
      <c r="I8" s="3" t="str">
        <f t="shared" si="6"/>
        <v/>
      </c>
      <c r="J8" s="3" t="str">
        <f t="shared" si="7"/>
        <v/>
      </c>
      <c r="K8" s="3" t="str">
        <f t="shared" si="8"/>
        <v/>
      </c>
      <c r="L8" s="3" t="str">
        <f t="shared" si="9"/>
        <v/>
      </c>
      <c r="M8" s="3" t="str">
        <f t="shared" si="10"/>
        <v/>
      </c>
      <c r="N8" s="3" t="str">
        <f t="shared" si="11"/>
        <v/>
      </c>
      <c r="O8" s="3" t="str">
        <f t="shared" si="12"/>
        <v/>
      </c>
      <c r="P8" s="3" t="str">
        <f t="shared" si="13"/>
        <v/>
      </c>
      <c r="Q8" s="3" t="str">
        <f t="shared" si="14"/>
        <v/>
      </c>
      <c r="R8" s="3" t="str">
        <f t="shared" si="15"/>
        <v/>
      </c>
      <c r="S8" s="45" t="str">
        <f t="shared" si="16"/>
        <v/>
      </c>
      <c r="T8" s="27"/>
      <c r="U8" s="42" t="str">
        <f t="shared" si="17"/>
        <v>Pommes reinette</v>
      </c>
      <c r="V8" s="42" t="str">
        <f t="shared" si="18"/>
        <v>pommes reinette</v>
      </c>
      <c r="W8" s="42" t="str">
        <f t="shared" si="19"/>
        <v>pommes reinette</v>
      </c>
      <c r="X8" s="42" t="str">
        <f t="shared" si="20"/>
        <v>pommes reinette</v>
      </c>
      <c r="Y8" s="42" t="str">
        <f t="shared" si="21"/>
        <v>pommes reinette</v>
      </c>
      <c r="Z8" s="42" t="str">
        <f t="shared" si="22"/>
        <v>pommes reinette</v>
      </c>
      <c r="AA8" s="42" t="str">
        <f t="shared" si="23"/>
        <v xml:space="preserve"> pommes reinette </v>
      </c>
      <c r="AB8" s="42">
        <f t="shared" si="24"/>
        <v>0</v>
      </c>
      <c r="AC8" s="42">
        <f t="shared" si="25"/>
        <v>0</v>
      </c>
      <c r="AD8" s="42">
        <f t="shared" si="26"/>
        <v>0</v>
      </c>
      <c r="AE8" s="42">
        <f t="shared" si="27"/>
        <v>0</v>
      </c>
      <c r="AF8" s="42" t="str">
        <f t="shared" si="28"/>
        <v/>
      </c>
      <c r="AG8" s="42">
        <f t="shared" si="29"/>
        <v>0</v>
      </c>
      <c r="AH8" s="42">
        <f t="shared" si="30"/>
        <v>0</v>
      </c>
      <c r="AI8" s="42" t="str">
        <f t="shared" si="31"/>
        <v/>
      </c>
      <c r="AJ8" s="42">
        <f t="shared" si="32"/>
        <v>0</v>
      </c>
      <c r="AK8" s="42">
        <f t="shared" si="33"/>
        <v>0</v>
      </c>
      <c r="AL8" s="42">
        <f t="shared" si="34"/>
        <v>0</v>
      </c>
      <c r="AM8" s="42" t="str">
        <f t="shared" si="35"/>
        <v/>
      </c>
      <c r="AN8" s="42">
        <f t="shared" si="36"/>
        <v>0</v>
      </c>
      <c r="AO8" s="42">
        <f t="shared" si="37"/>
        <v>0</v>
      </c>
      <c r="AP8" s="42">
        <f t="shared" si="38"/>
        <v>0</v>
      </c>
      <c r="AQ8" s="42">
        <f t="shared" si="39"/>
        <v>0</v>
      </c>
      <c r="AR8" s="42">
        <f t="shared" si="40"/>
        <v>0</v>
      </c>
      <c r="AS8" s="42">
        <f t="shared" si="41"/>
        <v>0</v>
      </c>
      <c r="AT8" s="42">
        <f t="shared" si="42"/>
        <v>0</v>
      </c>
      <c r="AU8" s="42">
        <f t="shared" si="43"/>
        <v>0</v>
      </c>
      <c r="AV8" s="42">
        <f t="shared" si="44"/>
        <v>0</v>
      </c>
      <c r="AW8" s="42">
        <f t="shared" si="45"/>
        <v>0</v>
      </c>
      <c r="AX8" s="42">
        <f t="shared" si="46"/>
        <v>0</v>
      </c>
      <c r="AY8" s="42">
        <f t="shared" si="47"/>
        <v>0</v>
      </c>
      <c r="AZ8" s="42" t="str">
        <f t="shared" si="48"/>
        <v/>
      </c>
      <c r="BA8" s="42">
        <f t="shared" si="49"/>
        <v>0</v>
      </c>
      <c r="BB8" s="42" t="str">
        <f t="shared" si="50"/>
        <v/>
      </c>
      <c r="BC8" s="42">
        <f t="shared" si="51"/>
        <v>0</v>
      </c>
      <c r="BD8" s="42">
        <f t="shared" si="52"/>
        <v>0</v>
      </c>
      <c r="BE8" s="42">
        <f t="shared" si="53"/>
        <v>0</v>
      </c>
      <c r="BF8" s="42" t="str">
        <f t="shared" si="54"/>
        <v/>
      </c>
      <c r="BG8" s="42">
        <f t="shared" si="55"/>
        <v>0</v>
      </c>
      <c r="BH8" s="42">
        <f t="shared" si="56"/>
        <v>0</v>
      </c>
      <c r="BI8" s="42">
        <f t="shared" si="57"/>
        <v>0</v>
      </c>
      <c r="BJ8" s="42">
        <f t="shared" si="58"/>
        <v>0</v>
      </c>
      <c r="BK8" s="42">
        <f t="shared" si="59"/>
        <v>0</v>
      </c>
      <c r="BL8" s="42">
        <f t="shared" si="60"/>
        <v>0</v>
      </c>
      <c r="BM8" s="42" t="str">
        <f t="shared" si="61"/>
        <v/>
      </c>
      <c r="BN8" s="42">
        <f t="shared" si="62"/>
        <v>0</v>
      </c>
      <c r="BO8" s="42">
        <f t="shared" si="63"/>
        <v>0</v>
      </c>
      <c r="BP8" s="42">
        <f t="shared" si="64"/>
        <v>0</v>
      </c>
      <c r="BQ8" s="42" t="str">
        <f t="shared" si="65"/>
        <v/>
      </c>
      <c r="BR8" s="42">
        <f t="shared" si="66"/>
        <v>0</v>
      </c>
      <c r="BS8" s="42">
        <f t="shared" si="67"/>
        <v>0</v>
      </c>
      <c r="BT8" s="42" t="str">
        <f t="shared" si="68"/>
        <v/>
      </c>
      <c r="BU8" s="42">
        <f t="shared" si="69"/>
        <v>0</v>
      </c>
      <c r="BV8" s="42">
        <f t="shared" si="70"/>
        <v>0</v>
      </c>
      <c r="BW8" s="42" t="str">
        <f t="shared" si="71"/>
        <v/>
      </c>
      <c r="BX8" s="42">
        <f t="shared" si="72"/>
        <v>0</v>
      </c>
      <c r="BY8" s="42">
        <f t="shared" si="73"/>
        <v>0</v>
      </c>
      <c r="BZ8" s="42" t="str">
        <f t="shared" si="74"/>
        <v/>
      </c>
      <c r="CA8" s="42">
        <f t="shared" si="75"/>
        <v>0</v>
      </c>
      <c r="CB8" s="42">
        <f t="shared" si="76"/>
        <v>0</v>
      </c>
      <c r="CC8" s="42" t="str">
        <f t="shared" si="77"/>
        <v/>
      </c>
      <c r="CD8" s="42">
        <f t="shared" si="78"/>
        <v>0</v>
      </c>
      <c r="CE8" s="42">
        <f t="shared" si="79"/>
        <v>0</v>
      </c>
      <c r="CF8" s="42" t="str">
        <f t="shared" si="80"/>
        <v/>
      </c>
      <c r="CG8" s="42">
        <f t="shared" si="81"/>
        <v>0</v>
      </c>
      <c r="CH8" s="42">
        <f t="shared" si="82"/>
        <v>0</v>
      </c>
      <c r="CI8" s="42">
        <f t="shared" si="83"/>
        <v>0</v>
      </c>
      <c r="CJ8" s="42">
        <f t="shared" si="84"/>
        <v>0</v>
      </c>
      <c r="CK8" s="42">
        <f t="shared" si="85"/>
        <v>0</v>
      </c>
      <c r="CL8" s="42" t="str">
        <f t="shared" si="86"/>
        <v/>
      </c>
      <c r="CM8" s="29"/>
      <c r="CN8" s="28" t="s">
        <v>758</v>
      </c>
      <c r="CO8" s="28" t="s">
        <v>677</v>
      </c>
      <c r="CP8" s="28" t="s">
        <v>393</v>
      </c>
      <c r="CQ8" s="28" t="s">
        <v>759</v>
      </c>
      <c r="CR8" s="28" t="s">
        <v>760</v>
      </c>
      <c r="CS8" s="28" t="s">
        <v>679</v>
      </c>
      <c r="CT8" s="28" t="s">
        <v>680</v>
      </c>
      <c r="CU8" s="31" t="s">
        <v>681</v>
      </c>
      <c r="CV8" s="3" t="s">
        <v>682</v>
      </c>
    </row>
    <row r="9" spans="1:100" x14ac:dyDescent="0.25">
      <c r="A9" s="59">
        <v>3</v>
      </c>
      <c r="B9" s="28" t="s">
        <v>91</v>
      </c>
      <c r="C9" s="43" t="str">
        <f t="shared" si="0"/>
        <v>Beurre *</v>
      </c>
      <c r="D9" s="44" t="str">
        <f t="shared" si="1"/>
        <v>Lait</v>
      </c>
      <c r="E9" s="3" t="str">
        <f t="shared" si="2"/>
        <v/>
      </c>
      <c r="F9" s="3" t="str">
        <f t="shared" si="3"/>
        <v/>
      </c>
      <c r="G9" s="3" t="str">
        <f t="shared" si="4"/>
        <v/>
      </c>
      <c r="H9" s="3" t="str">
        <f t="shared" si="5"/>
        <v/>
      </c>
      <c r="I9" s="3" t="str">
        <f t="shared" si="6"/>
        <v/>
      </c>
      <c r="J9" s="3" t="str">
        <f t="shared" si="7"/>
        <v/>
      </c>
      <c r="K9" s="3" t="str">
        <f t="shared" si="8"/>
        <v>X</v>
      </c>
      <c r="L9" s="3" t="str">
        <f t="shared" si="9"/>
        <v/>
      </c>
      <c r="M9" s="3" t="str">
        <f t="shared" si="10"/>
        <v/>
      </c>
      <c r="N9" s="3" t="str">
        <f t="shared" si="11"/>
        <v/>
      </c>
      <c r="O9" s="3" t="str">
        <f t="shared" si="12"/>
        <v/>
      </c>
      <c r="P9" s="3" t="str">
        <f t="shared" si="13"/>
        <v/>
      </c>
      <c r="Q9" s="3" t="str">
        <f t="shared" si="14"/>
        <v/>
      </c>
      <c r="R9" s="3" t="str">
        <f t="shared" si="15"/>
        <v/>
      </c>
      <c r="S9" s="45" t="str">
        <f t="shared" si="16"/>
        <v/>
      </c>
      <c r="T9" s="27"/>
      <c r="U9" s="42" t="str">
        <f t="shared" si="17"/>
        <v>Beurre</v>
      </c>
      <c r="V9" s="42" t="str">
        <f t="shared" si="18"/>
        <v>beurre</v>
      </c>
      <c r="W9" s="42" t="str">
        <f t="shared" si="19"/>
        <v>beurre</v>
      </c>
      <c r="X9" s="42" t="str">
        <f t="shared" si="20"/>
        <v>beurre</v>
      </c>
      <c r="Y9" s="42" t="str">
        <f t="shared" si="21"/>
        <v>beurre</v>
      </c>
      <c r="Z9" s="42" t="str">
        <f t="shared" si="22"/>
        <v>beurre</v>
      </c>
      <c r="AA9" s="42" t="str">
        <f t="shared" si="23"/>
        <v xml:space="preserve"> beurre </v>
      </c>
      <c r="AB9" s="42">
        <f t="shared" si="24"/>
        <v>0</v>
      </c>
      <c r="AC9" s="42">
        <f t="shared" si="25"/>
        <v>0</v>
      </c>
      <c r="AD9" s="42">
        <f t="shared" si="26"/>
        <v>0</v>
      </c>
      <c r="AE9" s="42">
        <f t="shared" si="27"/>
        <v>0</v>
      </c>
      <c r="AF9" s="42" t="str">
        <f t="shared" si="28"/>
        <v/>
      </c>
      <c r="AG9" s="42">
        <f t="shared" si="29"/>
        <v>0</v>
      </c>
      <c r="AH9" s="42">
        <f t="shared" si="30"/>
        <v>0</v>
      </c>
      <c r="AI9" s="42" t="str">
        <f t="shared" si="31"/>
        <v/>
      </c>
      <c r="AJ9" s="42">
        <f t="shared" si="32"/>
        <v>0</v>
      </c>
      <c r="AK9" s="42">
        <f t="shared" si="33"/>
        <v>0</v>
      </c>
      <c r="AL9" s="42">
        <f t="shared" si="34"/>
        <v>0</v>
      </c>
      <c r="AM9" s="42" t="str">
        <f t="shared" si="35"/>
        <v/>
      </c>
      <c r="AN9" s="42">
        <f t="shared" si="36"/>
        <v>0</v>
      </c>
      <c r="AO9" s="42">
        <f t="shared" si="37"/>
        <v>0</v>
      </c>
      <c r="AP9" s="42">
        <f t="shared" si="38"/>
        <v>0</v>
      </c>
      <c r="AQ9" s="42">
        <f t="shared" si="39"/>
        <v>0</v>
      </c>
      <c r="AR9" s="42">
        <f t="shared" si="40"/>
        <v>0</v>
      </c>
      <c r="AS9" s="42">
        <f t="shared" si="41"/>
        <v>0</v>
      </c>
      <c r="AT9" s="42">
        <f t="shared" si="42"/>
        <v>0</v>
      </c>
      <c r="AU9" s="42">
        <f t="shared" si="43"/>
        <v>0</v>
      </c>
      <c r="AV9" s="42">
        <f t="shared" si="44"/>
        <v>0</v>
      </c>
      <c r="AW9" s="42">
        <f t="shared" si="45"/>
        <v>0</v>
      </c>
      <c r="AX9" s="42">
        <f t="shared" si="46"/>
        <v>0</v>
      </c>
      <c r="AY9" s="42">
        <f t="shared" si="47"/>
        <v>0</v>
      </c>
      <c r="AZ9" s="42" t="str">
        <f t="shared" si="48"/>
        <v/>
      </c>
      <c r="BA9" s="42">
        <f t="shared" si="49"/>
        <v>0</v>
      </c>
      <c r="BB9" s="42" t="str">
        <f t="shared" si="50"/>
        <v/>
      </c>
      <c r="BC9" s="42">
        <f t="shared" si="51"/>
        <v>0</v>
      </c>
      <c r="BD9" s="42">
        <f t="shared" si="52"/>
        <v>0</v>
      </c>
      <c r="BE9" s="42">
        <f t="shared" si="53"/>
        <v>0</v>
      </c>
      <c r="BF9" s="42" t="str">
        <f t="shared" si="54"/>
        <v/>
      </c>
      <c r="BG9" s="42">
        <f t="shared" si="55"/>
        <v>1</v>
      </c>
      <c r="BH9" s="42">
        <f t="shared" si="56"/>
        <v>0</v>
      </c>
      <c r="BI9" s="42">
        <f t="shared" si="57"/>
        <v>0</v>
      </c>
      <c r="BJ9" s="42">
        <f t="shared" si="58"/>
        <v>0</v>
      </c>
      <c r="BK9" s="42">
        <f t="shared" si="59"/>
        <v>0</v>
      </c>
      <c r="BL9" s="42">
        <f t="shared" si="60"/>
        <v>0</v>
      </c>
      <c r="BM9" s="42" t="str">
        <f t="shared" si="61"/>
        <v>X</v>
      </c>
      <c r="BN9" s="42">
        <f t="shared" si="62"/>
        <v>0</v>
      </c>
      <c r="BO9" s="42">
        <f t="shared" si="63"/>
        <v>0</v>
      </c>
      <c r="BP9" s="42">
        <f t="shared" si="64"/>
        <v>0</v>
      </c>
      <c r="BQ9" s="42" t="str">
        <f t="shared" si="65"/>
        <v/>
      </c>
      <c r="BR9" s="42">
        <f t="shared" si="66"/>
        <v>0</v>
      </c>
      <c r="BS9" s="42">
        <f t="shared" si="67"/>
        <v>0</v>
      </c>
      <c r="BT9" s="42" t="str">
        <f t="shared" si="68"/>
        <v/>
      </c>
      <c r="BU9" s="42">
        <f t="shared" si="69"/>
        <v>0</v>
      </c>
      <c r="BV9" s="42">
        <f t="shared" si="70"/>
        <v>0</v>
      </c>
      <c r="BW9" s="42" t="str">
        <f t="shared" si="71"/>
        <v/>
      </c>
      <c r="BX9" s="42">
        <f t="shared" si="72"/>
        <v>0</v>
      </c>
      <c r="BY9" s="42">
        <f t="shared" si="73"/>
        <v>0</v>
      </c>
      <c r="BZ9" s="42" t="str">
        <f t="shared" si="74"/>
        <v/>
      </c>
      <c r="CA9" s="42">
        <f t="shared" si="75"/>
        <v>0</v>
      </c>
      <c r="CB9" s="42">
        <f t="shared" si="76"/>
        <v>0</v>
      </c>
      <c r="CC9" s="42" t="str">
        <f t="shared" si="77"/>
        <v/>
      </c>
      <c r="CD9" s="42">
        <f t="shared" si="78"/>
        <v>0</v>
      </c>
      <c r="CE9" s="42">
        <f t="shared" si="79"/>
        <v>0</v>
      </c>
      <c r="CF9" s="42" t="str">
        <f t="shared" si="80"/>
        <v/>
      </c>
      <c r="CG9" s="42">
        <f t="shared" si="81"/>
        <v>0</v>
      </c>
      <c r="CH9" s="42">
        <f t="shared" si="82"/>
        <v>0</v>
      </c>
      <c r="CI9" s="42">
        <f t="shared" si="83"/>
        <v>0</v>
      </c>
      <c r="CJ9" s="42">
        <f t="shared" si="84"/>
        <v>0</v>
      </c>
      <c r="CK9" s="42">
        <f t="shared" si="85"/>
        <v>0</v>
      </c>
      <c r="CL9" s="42" t="str">
        <f t="shared" si="86"/>
        <v/>
      </c>
      <c r="CM9" s="29"/>
      <c r="CN9" s="28" t="s">
        <v>761</v>
      </c>
      <c r="CO9" s="28" t="s">
        <v>677</v>
      </c>
      <c r="CP9" s="28" t="s">
        <v>393</v>
      </c>
      <c r="CQ9" s="28" t="s">
        <v>762</v>
      </c>
      <c r="CR9" s="28" t="s">
        <v>763</v>
      </c>
      <c r="CS9" s="28" t="s">
        <v>679</v>
      </c>
      <c r="CT9" s="28" t="s">
        <v>680</v>
      </c>
      <c r="CU9" s="31" t="s">
        <v>681</v>
      </c>
      <c r="CV9" s="3" t="s">
        <v>682</v>
      </c>
    </row>
    <row r="10" spans="1:100" x14ac:dyDescent="0.25">
      <c r="A10" s="59">
        <v>4</v>
      </c>
      <c r="B10" s="28" t="s">
        <v>203</v>
      </c>
      <c r="C10" s="43" t="str">
        <f t="shared" si="0"/>
        <v>Vinaigre de vin ?</v>
      </c>
      <c r="D10" s="44" t="str">
        <f t="shared" si="1"/>
        <v/>
      </c>
      <c r="E10" s="3" t="str">
        <f t="shared" si="2"/>
        <v/>
      </c>
      <c r="F10" s="3" t="str">
        <f t="shared" si="3"/>
        <v/>
      </c>
      <c r="G10" s="3" t="str">
        <f t="shared" si="4"/>
        <v/>
      </c>
      <c r="H10" s="3" t="str">
        <f t="shared" si="5"/>
        <v/>
      </c>
      <c r="I10" s="3" t="str">
        <f t="shared" si="6"/>
        <v/>
      </c>
      <c r="J10" s="3" t="str">
        <f t="shared" si="7"/>
        <v/>
      </c>
      <c r="K10" s="3" t="str">
        <f t="shared" si="8"/>
        <v/>
      </c>
      <c r="L10" s="3" t="str">
        <f t="shared" si="9"/>
        <v/>
      </c>
      <c r="M10" s="3" t="str">
        <f t="shared" si="10"/>
        <v/>
      </c>
      <c r="N10" s="3" t="str">
        <f t="shared" si="11"/>
        <v/>
      </c>
      <c r="O10" s="3" t="str">
        <f t="shared" si="12"/>
        <v/>
      </c>
      <c r="P10" s="3" t="str">
        <f t="shared" si="13"/>
        <v>?</v>
      </c>
      <c r="Q10" s="3" t="str">
        <f t="shared" si="14"/>
        <v/>
      </c>
      <c r="R10" s="3" t="str">
        <f t="shared" si="15"/>
        <v/>
      </c>
      <c r="S10" s="45" t="str">
        <f t="shared" si="16"/>
        <v>Sulfites</v>
      </c>
      <c r="T10" s="27"/>
      <c r="U10" s="42" t="str">
        <f t="shared" si="17"/>
        <v>Vinaigre de vin</v>
      </c>
      <c r="V10" s="42" t="str">
        <f t="shared" si="18"/>
        <v>vinaigre de vin</v>
      </c>
      <c r="W10" s="42" t="str">
        <f t="shared" si="19"/>
        <v>vinaigre de vin</v>
      </c>
      <c r="X10" s="42" t="str">
        <f t="shared" si="20"/>
        <v>vinaigre de vin</v>
      </c>
      <c r="Y10" s="42" t="str">
        <f t="shared" si="21"/>
        <v>vinaigre de vin</v>
      </c>
      <c r="Z10" s="42" t="str">
        <f t="shared" si="22"/>
        <v>vinaigre de vin</v>
      </c>
      <c r="AA10" s="42" t="str">
        <f t="shared" si="23"/>
        <v xml:space="preserve"> vinaigre de vin </v>
      </c>
      <c r="AB10" s="42">
        <f t="shared" si="24"/>
        <v>0</v>
      </c>
      <c r="AC10" s="42">
        <f t="shared" si="25"/>
        <v>0</v>
      </c>
      <c r="AD10" s="42">
        <f t="shared" si="26"/>
        <v>0</v>
      </c>
      <c r="AE10" s="42">
        <f t="shared" si="27"/>
        <v>0</v>
      </c>
      <c r="AF10" s="42" t="str">
        <f t="shared" si="28"/>
        <v/>
      </c>
      <c r="AG10" s="42">
        <f t="shared" si="29"/>
        <v>0</v>
      </c>
      <c r="AH10" s="42">
        <f t="shared" si="30"/>
        <v>0</v>
      </c>
      <c r="AI10" s="42" t="str">
        <f t="shared" si="31"/>
        <v/>
      </c>
      <c r="AJ10" s="42">
        <f t="shared" si="32"/>
        <v>0</v>
      </c>
      <c r="AK10" s="42">
        <f t="shared" si="33"/>
        <v>0</v>
      </c>
      <c r="AL10" s="42">
        <f t="shared" si="34"/>
        <v>0</v>
      </c>
      <c r="AM10" s="42" t="str">
        <f t="shared" si="35"/>
        <v/>
      </c>
      <c r="AN10" s="42">
        <f t="shared" si="36"/>
        <v>0</v>
      </c>
      <c r="AO10" s="42">
        <f t="shared" si="37"/>
        <v>0</v>
      </c>
      <c r="AP10" s="42">
        <f t="shared" si="38"/>
        <v>0</v>
      </c>
      <c r="AQ10" s="42">
        <f t="shared" si="39"/>
        <v>0</v>
      </c>
      <c r="AR10" s="42">
        <f t="shared" si="40"/>
        <v>0</v>
      </c>
      <c r="AS10" s="42">
        <f t="shared" si="41"/>
        <v>0</v>
      </c>
      <c r="AT10" s="42">
        <f t="shared" si="42"/>
        <v>0</v>
      </c>
      <c r="AU10" s="42">
        <f t="shared" si="43"/>
        <v>0</v>
      </c>
      <c r="AV10" s="42">
        <f t="shared" si="44"/>
        <v>0</v>
      </c>
      <c r="AW10" s="42">
        <f t="shared" si="45"/>
        <v>0</v>
      </c>
      <c r="AX10" s="42">
        <f t="shared" si="46"/>
        <v>0</v>
      </c>
      <c r="AY10" s="42">
        <f t="shared" si="47"/>
        <v>0</v>
      </c>
      <c r="AZ10" s="42" t="str">
        <f t="shared" si="48"/>
        <v/>
      </c>
      <c r="BA10" s="42">
        <f t="shared" si="49"/>
        <v>0</v>
      </c>
      <c r="BB10" s="42" t="str">
        <f t="shared" si="50"/>
        <v/>
      </c>
      <c r="BC10" s="42">
        <f t="shared" si="51"/>
        <v>0</v>
      </c>
      <c r="BD10" s="42">
        <f t="shared" si="52"/>
        <v>0</v>
      </c>
      <c r="BE10" s="42">
        <f t="shared" si="53"/>
        <v>0</v>
      </c>
      <c r="BF10" s="42" t="str">
        <f t="shared" si="54"/>
        <v/>
      </c>
      <c r="BG10" s="42">
        <f t="shared" si="55"/>
        <v>0</v>
      </c>
      <c r="BH10" s="42">
        <f t="shared" si="56"/>
        <v>0</v>
      </c>
      <c r="BI10" s="42">
        <f t="shared" si="57"/>
        <v>0</v>
      </c>
      <c r="BJ10" s="42">
        <f t="shared" si="58"/>
        <v>0</v>
      </c>
      <c r="BK10" s="42">
        <f t="shared" si="59"/>
        <v>0</v>
      </c>
      <c r="BL10" s="42">
        <f t="shared" si="60"/>
        <v>0</v>
      </c>
      <c r="BM10" s="42" t="str">
        <f t="shared" si="61"/>
        <v/>
      </c>
      <c r="BN10" s="42">
        <f t="shared" si="62"/>
        <v>0</v>
      </c>
      <c r="BO10" s="42">
        <f t="shared" si="63"/>
        <v>0</v>
      </c>
      <c r="BP10" s="42">
        <f t="shared" si="64"/>
        <v>0</v>
      </c>
      <c r="BQ10" s="42" t="str">
        <f t="shared" si="65"/>
        <v/>
      </c>
      <c r="BR10" s="42">
        <f t="shared" si="66"/>
        <v>0</v>
      </c>
      <c r="BS10" s="42">
        <f t="shared" si="67"/>
        <v>0</v>
      </c>
      <c r="BT10" s="42" t="str">
        <f t="shared" si="68"/>
        <v/>
      </c>
      <c r="BU10" s="42">
        <f t="shared" si="69"/>
        <v>0</v>
      </c>
      <c r="BV10" s="42">
        <f t="shared" si="70"/>
        <v>0</v>
      </c>
      <c r="BW10" s="42" t="str">
        <f t="shared" si="71"/>
        <v/>
      </c>
      <c r="BX10" s="42">
        <f t="shared" si="72"/>
        <v>0</v>
      </c>
      <c r="BY10" s="42">
        <f t="shared" si="73"/>
        <v>0</v>
      </c>
      <c r="BZ10" s="42" t="str">
        <f t="shared" si="74"/>
        <v/>
      </c>
      <c r="CA10" s="42">
        <f t="shared" si="75"/>
        <v>0</v>
      </c>
      <c r="CB10" s="42">
        <f t="shared" si="76"/>
        <v>2</v>
      </c>
      <c r="CC10" s="42" t="str">
        <f t="shared" si="77"/>
        <v>?</v>
      </c>
      <c r="CD10" s="42">
        <f t="shared" si="78"/>
        <v>0</v>
      </c>
      <c r="CE10" s="42">
        <f t="shared" si="79"/>
        <v>0</v>
      </c>
      <c r="CF10" s="42" t="str">
        <f t="shared" si="80"/>
        <v/>
      </c>
      <c r="CG10" s="42">
        <f t="shared" si="81"/>
        <v>0</v>
      </c>
      <c r="CH10" s="42">
        <f t="shared" si="82"/>
        <v>0</v>
      </c>
      <c r="CI10" s="42">
        <f t="shared" si="83"/>
        <v>0</v>
      </c>
      <c r="CJ10" s="42">
        <f t="shared" si="84"/>
        <v>0</v>
      </c>
      <c r="CK10" s="42">
        <f t="shared" si="85"/>
        <v>0</v>
      </c>
      <c r="CL10" s="42" t="str">
        <f t="shared" si="86"/>
        <v/>
      </c>
      <c r="CM10" s="29"/>
      <c r="CN10" s="28" t="s">
        <v>764</v>
      </c>
      <c r="CO10" s="28" t="s">
        <v>677</v>
      </c>
      <c r="CP10" s="28" t="s">
        <v>393</v>
      </c>
      <c r="CQ10" s="28" t="s">
        <v>765</v>
      </c>
      <c r="CR10" s="28" t="s">
        <v>766</v>
      </c>
      <c r="CS10" s="28" t="s">
        <v>679</v>
      </c>
      <c r="CT10" s="28" t="s">
        <v>680</v>
      </c>
      <c r="CU10" s="31" t="s">
        <v>681</v>
      </c>
      <c r="CV10" s="3" t="s">
        <v>682</v>
      </c>
    </row>
    <row r="11" spans="1:100" x14ac:dyDescent="0.25">
      <c r="A11" s="59">
        <v>5</v>
      </c>
      <c r="B11" s="28" t="s">
        <v>83</v>
      </c>
      <c r="C11" s="43" t="str">
        <f t="shared" si="0"/>
        <v>Vin rouge ?</v>
      </c>
      <c r="D11" s="44" t="str">
        <f t="shared" si="1"/>
        <v/>
      </c>
      <c r="E11" s="3" t="str">
        <f t="shared" si="2"/>
        <v/>
      </c>
      <c r="F11" s="3" t="str">
        <f t="shared" si="3"/>
        <v/>
      </c>
      <c r="G11" s="3" t="str">
        <f t="shared" si="4"/>
        <v/>
      </c>
      <c r="H11" s="3" t="str">
        <f t="shared" si="5"/>
        <v/>
      </c>
      <c r="I11" s="3" t="str">
        <f t="shared" si="6"/>
        <v/>
      </c>
      <c r="J11" s="3" t="str">
        <f t="shared" si="7"/>
        <v/>
      </c>
      <c r="K11" s="3" t="str">
        <f t="shared" si="8"/>
        <v/>
      </c>
      <c r="L11" s="3" t="str">
        <f t="shared" si="9"/>
        <v/>
      </c>
      <c r="M11" s="3" t="str">
        <f t="shared" si="10"/>
        <v/>
      </c>
      <c r="N11" s="3" t="str">
        <f t="shared" si="11"/>
        <v/>
      </c>
      <c r="O11" s="3" t="str">
        <f t="shared" si="12"/>
        <v/>
      </c>
      <c r="P11" s="3" t="str">
        <f t="shared" si="13"/>
        <v>?</v>
      </c>
      <c r="Q11" s="3" t="str">
        <f t="shared" si="14"/>
        <v/>
      </c>
      <c r="R11" s="3" t="str">
        <f t="shared" si="15"/>
        <v/>
      </c>
      <c r="S11" s="45" t="str">
        <f t="shared" si="16"/>
        <v>Sulfites</v>
      </c>
      <c r="T11" s="27"/>
      <c r="U11" s="42" t="str">
        <f t="shared" si="17"/>
        <v>Vin rouge</v>
      </c>
      <c r="V11" s="42" t="str">
        <f t="shared" si="18"/>
        <v>vin rouge</v>
      </c>
      <c r="W11" s="42" t="str">
        <f t="shared" si="19"/>
        <v>vin rouge</v>
      </c>
      <c r="X11" s="42" t="str">
        <f t="shared" si="20"/>
        <v>vin rouge</v>
      </c>
      <c r="Y11" s="42" t="str">
        <f t="shared" si="21"/>
        <v>vin rouge</v>
      </c>
      <c r="Z11" s="42" t="str">
        <f t="shared" si="22"/>
        <v>vin rouge</v>
      </c>
      <c r="AA11" s="42" t="str">
        <f t="shared" si="23"/>
        <v xml:space="preserve"> vin rouge </v>
      </c>
      <c r="AB11" s="42">
        <f t="shared" si="24"/>
        <v>0</v>
      </c>
      <c r="AC11" s="42">
        <f t="shared" si="25"/>
        <v>0</v>
      </c>
      <c r="AD11" s="42">
        <f t="shared" si="26"/>
        <v>0</v>
      </c>
      <c r="AE11" s="42">
        <f t="shared" si="27"/>
        <v>0</v>
      </c>
      <c r="AF11" s="42" t="str">
        <f t="shared" si="28"/>
        <v/>
      </c>
      <c r="AG11" s="42">
        <f t="shared" si="29"/>
        <v>0</v>
      </c>
      <c r="AH11" s="42">
        <f t="shared" si="30"/>
        <v>0</v>
      </c>
      <c r="AI11" s="42" t="str">
        <f t="shared" si="31"/>
        <v/>
      </c>
      <c r="AJ11" s="42">
        <f t="shared" si="32"/>
        <v>0</v>
      </c>
      <c r="AK11" s="42">
        <f t="shared" si="33"/>
        <v>0</v>
      </c>
      <c r="AL11" s="42">
        <f t="shared" si="34"/>
        <v>0</v>
      </c>
      <c r="AM11" s="42" t="str">
        <f t="shared" si="35"/>
        <v/>
      </c>
      <c r="AN11" s="42">
        <f t="shared" si="36"/>
        <v>0</v>
      </c>
      <c r="AO11" s="42">
        <f t="shared" si="37"/>
        <v>0</v>
      </c>
      <c r="AP11" s="42">
        <f t="shared" si="38"/>
        <v>0</v>
      </c>
      <c r="AQ11" s="42">
        <f t="shared" si="39"/>
        <v>0</v>
      </c>
      <c r="AR11" s="42">
        <f t="shared" si="40"/>
        <v>0</v>
      </c>
      <c r="AS11" s="42">
        <f t="shared" si="41"/>
        <v>0</v>
      </c>
      <c r="AT11" s="42">
        <f t="shared" si="42"/>
        <v>0</v>
      </c>
      <c r="AU11" s="42">
        <f t="shared" si="43"/>
        <v>0</v>
      </c>
      <c r="AV11" s="42">
        <f t="shared" si="44"/>
        <v>0</v>
      </c>
      <c r="AW11" s="42">
        <f t="shared" si="45"/>
        <v>0</v>
      </c>
      <c r="AX11" s="42">
        <f t="shared" si="46"/>
        <v>0</v>
      </c>
      <c r="AY11" s="42">
        <f t="shared" si="47"/>
        <v>0</v>
      </c>
      <c r="AZ11" s="42" t="str">
        <f t="shared" si="48"/>
        <v/>
      </c>
      <c r="BA11" s="42">
        <f t="shared" si="49"/>
        <v>0</v>
      </c>
      <c r="BB11" s="42" t="str">
        <f t="shared" si="50"/>
        <v/>
      </c>
      <c r="BC11" s="42">
        <f t="shared" si="51"/>
        <v>0</v>
      </c>
      <c r="BD11" s="42">
        <f t="shared" si="52"/>
        <v>0</v>
      </c>
      <c r="BE11" s="42">
        <f t="shared" si="53"/>
        <v>0</v>
      </c>
      <c r="BF11" s="42" t="str">
        <f t="shared" si="54"/>
        <v/>
      </c>
      <c r="BG11" s="42">
        <f t="shared" si="55"/>
        <v>0</v>
      </c>
      <c r="BH11" s="42">
        <f t="shared" si="56"/>
        <v>0</v>
      </c>
      <c r="BI11" s="42">
        <f t="shared" si="57"/>
        <v>0</v>
      </c>
      <c r="BJ11" s="42">
        <f t="shared" si="58"/>
        <v>0</v>
      </c>
      <c r="BK11" s="42">
        <f t="shared" si="59"/>
        <v>0</v>
      </c>
      <c r="BL11" s="42">
        <f t="shared" si="60"/>
        <v>0</v>
      </c>
      <c r="BM11" s="42" t="str">
        <f t="shared" si="61"/>
        <v/>
      </c>
      <c r="BN11" s="42">
        <f t="shared" si="62"/>
        <v>0</v>
      </c>
      <c r="BO11" s="42">
        <f t="shared" si="63"/>
        <v>0</v>
      </c>
      <c r="BP11" s="42">
        <f t="shared" si="64"/>
        <v>0</v>
      </c>
      <c r="BQ11" s="42" t="str">
        <f t="shared" si="65"/>
        <v/>
      </c>
      <c r="BR11" s="42">
        <f t="shared" si="66"/>
        <v>0</v>
      </c>
      <c r="BS11" s="42">
        <f t="shared" si="67"/>
        <v>0</v>
      </c>
      <c r="BT11" s="42" t="str">
        <f t="shared" si="68"/>
        <v/>
      </c>
      <c r="BU11" s="42">
        <f t="shared" si="69"/>
        <v>0</v>
      </c>
      <c r="BV11" s="42">
        <f t="shared" si="70"/>
        <v>0</v>
      </c>
      <c r="BW11" s="42" t="str">
        <f t="shared" si="71"/>
        <v/>
      </c>
      <c r="BX11" s="42">
        <f t="shared" si="72"/>
        <v>0</v>
      </c>
      <c r="BY11" s="42">
        <f t="shared" si="73"/>
        <v>0</v>
      </c>
      <c r="BZ11" s="42" t="str">
        <f t="shared" si="74"/>
        <v/>
      </c>
      <c r="CA11" s="42">
        <f t="shared" si="75"/>
        <v>0</v>
      </c>
      <c r="CB11" s="42">
        <f t="shared" si="76"/>
        <v>2</v>
      </c>
      <c r="CC11" s="42" t="str">
        <f t="shared" si="77"/>
        <v>?</v>
      </c>
      <c r="CD11" s="42">
        <f t="shared" si="78"/>
        <v>0</v>
      </c>
      <c r="CE11" s="42">
        <f t="shared" si="79"/>
        <v>0</v>
      </c>
      <c r="CF11" s="42" t="str">
        <f t="shared" si="80"/>
        <v/>
      </c>
      <c r="CG11" s="42">
        <f t="shared" si="81"/>
        <v>0</v>
      </c>
      <c r="CH11" s="42">
        <f t="shared" si="82"/>
        <v>0</v>
      </c>
      <c r="CI11" s="42">
        <f t="shared" si="83"/>
        <v>0</v>
      </c>
      <c r="CJ11" s="42">
        <f t="shared" si="84"/>
        <v>0</v>
      </c>
      <c r="CK11" s="42">
        <f t="shared" si="85"/>
        <v>0</v>
      </c>
      <c r="CL11" s="42" t="str">
        <f t="shared" si="86"/>
        <v/>
      </c>
      <c r="CM11" s="29"/>
      <c r="CN11" s="28" t="s">
        <v>767</v>
      </c>
      <c r="CO11" s="28" t="s">
        <v>677</v>
      </c>
      <c r="CP11" s="28" t="s">
        <v>393</v>
      </c>
      <c r="CQ11" s="28" t="s">
        <v>634</v>
      </c>
      <c r="CR11" s="28" t="s">
        <v>634</v>
      </c>
      <c r="CS11" s="28" t="s">
        <v>679</v>
      </c>
      <c r="CT11" s="28" t="s">
        <v>680</v>
      </c>
      <c r="CU11" s="31" t="s">
        <v>681</v>
      </c>
      <c r="CV11" s="3" t="s">
        <v>682</v>
      </c>
    </row>
    <row r="12" spans="1:100" x14ac:dyDescent="0.25">
      <c r="A12" s="59">
        <v>6</v>
      </c>
      <c r="B12" s="28" t="s">
        <v>220</v>
      </c>
      <c r="C12" s="43" t="str">
        <f t="shared" si="0"/>
        <v>Laurier déshydraté</v>
      </c>
      <c r="D12" s="44" t="str">
        <f t="shared" si="1"/>
        <v/>
      </c>
      <c r="E12" s="3" t="str">
        <f t="shared" si="2"/>
        <v/>
      </c>
      <c r="F12" s="3" t="str">
        <f t="shared" si="3"/>
        <v/>
      </c>
      <c r="G12" s="3" t="str">
        <f t="shared" si="4"/>
        <v/>
      </c>
      <c r="H12" s="3" t="str">
        <f t="shared" si="5"/>
        <v/>
      </c>
      <c r="I12" s="3" t="str">
        <f t="shared" si="6"/>
        <v/>
      </c>
      <c r="J12" s="3" t="str">
        <f t="shared" si="7"/>
        <v/>
      </c>
      <c r="K12" s="3" t="str">
        <f t="shared" si="8"/>
        <v/>
      </c>
      <c r="L12" s="3" t="str">
        <f t="shared" si="9"/>
        <v/>
      </c>
      <c r="M12" s="3" t="str">
        <f t="shared" si="10"/>
        <v/>
      </c>
      <c r="N12" s="3" t="str">
        <f t="shared" si="11"/>
        <v/>
      </c>
      <c r="O12" s="3" t="str">
        <f t="shared" si="12"/>
        <v/>
      </c>
      <c r="P12" s="3" t="str">
        <f t="shared" si="13"/>
        <v/>
      </c>
      <c r="Q12" s="3" t="str">
        <f t="shared" si="14"/>
        <v/>
      </c>
      <c r="R12" s="3" t="str">
        <f t="shared" si="15"/>
        <v/>
      </c>
      <c r="S12" s="45" t="str">
        <f t="shared" si="16"/>
        <v/>
      </c>
      <c r="T12" s="27"/>
      <c r="U12" s="42" t="str">
        <f t="shared" si="17"/>
        <v>Laurier déshydraté</v>
      </c>
      <c r="V12" s="42" t="str">
        <f t="shared" si="18"/>
        <v>laurier déshydraté</v>
      </c>
      <c r="W12" s="42" t="str">
        <f t="shared" si="19"/>
        <v>laurier deshydrate</v>
      </c>
      <c r="X12" s="42" t="str">
        <f t="shared" si="20"/>
        <v>laurier deshydrate</v>
      </c>
      <c r="Y12" s="42" t="str">
        <f t="shared" si="21"/>
        <v>laurier deshydrate</v>
      </c>
      <c r="Z12" s="42" t="str">
        <f t="shared" si="22"/>
        <v>laurier deshydrate</v>
      </c>
      <c r="AA12" s="42" t="str">
        <f t="shared" si="23"/>
        <v xml:space="preserve"> laurier deshydrate </v>
      </c>
      <c r="AB12" s="42">
        <f t="shared" si="24"/>
        <v>0</v>
      </c>
      <c r="AC12" s="42">
        <f t="shared" si="25"/>
        <v>0</v>
      </c>
      <c r="AD12" s="42">
        <f t="shared" si="26"/>
        <v>0</v>
      </c>
      <c r="AE12" s="42">
        <f t="shared" si="27"/>
        <v>0</v>
      </c>
      <c r="AF12" s="42" t="str">
        <f t="shared" si="28"/>
        <v/>
      </c>
      <c r="AG12" s="42">
        <f t="shared" si="29"/>
        <v>0</v>
      </c>
      <c r="AH12" s="42">
        <f t="shared" si="30"/>
        <v>0</v>
      </c>
      <c r="AI12" s="42" t="str">
        <f t="shared" si="31"/>
        <v/>
      </c>
      <c r="AJ12" s="42">
        <f t="shared" si="32"/>
        <v>0</v>
      </c>
      <c r="AK12" s="42">
        <f t="shared" si="33"/>
        <v>0</v>
      </c>
      <c r="AL12" s="42">
        <f t="shared" si="34"/>
        <v>0</v>
      </c>
      <c r="AM12" s="42" t="str">
        <f t="shared" si="35"/>
        <v/>
      </c>
      <c r="AN12" s="42">
        <f t="shared" si="36"/>
        <v>0</v>
      </c>
      <c r="AO12" s="42">
        <f t="shared" si="37"/>
        <v>0</v>
      </c>
      <c r="AP12" s="42">
        <f t="shared" si="38"/>
        <v>0</v>
      </c>
      <c r="AQ12" s="42">
        <f t="shared" si="39"/>
        <v>0</v>
      </c>
      <c r="AR12" s="42">
        <f t="shared" si="40"/>
        <v>0</v>
      </c>
      <c r="AS12" s="42">
        <f t="shared" si="41"/>
        <v>0</v>
      </c>
      <c r="AT12" s="42">
        <f t="shared" si="42"/>
        <v>0</v>
      </c>
      <c r="AU12" s="42">
        <f t="shared" si="43"/>
        <v>0</v>
      </c>
      <c r="AV12" s="42">
        <f t="shared" si="44"/>
        <v>0</v>
      </c>
      <c r="AW12" s="42">
        <f t="shared" si="45"/>
        <v>0</v>
      </c>
      <c r="AX12" s="42">
        <f t="shared" si="46"/>
        <v>0</v>
      </c>
      <c r="AY12" s="42">
        <f t="shared" si="47"/>
        <v>0</v>
      </c>
      <c r="AZ12" s="42" t="str">
        <f t="shared" si="48"/>
        <v/>
      </c>
      <c r="BA12" s="42">
        <f t="shared" si="49"/>
        <v>0</v>
      </c>
      <c r="BB12" s="42" t="str">
        <f t="shared" si="50"/>
        <v/>
      </c>
      <c r="BC12" s="42">
        <f t="shared" si="51"/>
        <v>0</v>
      </c>
      <c r="BD12" s="42">
        <f t="shared" si="52"/>
        <v>0</v>
      </c>
      <c r="BE12" s="42">
        <f t="shared" si="53"/>
        <v>0</v>
      </c>
      <c r="BF12" s="42" t="str">
        <f t="shared" si="54"/>
        <v/>
      </c>
      <c r="BG12" s="42">
        <f t="shared" si="55"/>
        <v>0</v>
      </c>
      <c r="BH12" s="42">
        <f t="shared" si="56"/>
        <v>0</v>
      </c>
      <c r="BI12" s="42">
        <f t="shared" si="57"/>
        <v>0</v>
      </c>
      <c r="BJ12" s="42">
        <f t="shared" si="58"/>
        <v>0</v>
      </c>
      <c r="BK12" s="42">
        <f t="shared" si="59"/>
        <v>0</v>
      </c>
      <c r="BL12" s="42">
        <f t="shared" si="60"/>
        <v>0</v>
      </c>
      <c r="BM12" s="42" t="str">
        <f t="shared" si="61"/>
        <v/>
      </c>
      <c r="BN12" s="42">
        <f t="shared" si="62"/>
        <v>0</v>
      </c>
      <c r="BO12" s="42">
        <f t="shared" si="63"/>
        <v>0</v>
      </c>
      <c r="BP12" s="42">
        <f t="shared" si="64"/>
        <v>0</v>
      </c>
      <c r="BQ12" s="42" t="str">
        <f t="shared" si="65"/>
        <v/>
      </c>
      <c r="BR12" s="42">
        <f t="shared" si="66"/>
        <v>0</v>
      </c>
      <c r="BS12" s="42">
        <f t="shared" si="67"/>
        <v>0</v>
      </c>
      <c r="BT12" s="42" t="str">
        <f t="shared" si="68"/>
        <v/>
      </c>
      <c r="BU12" s="42">
        <f t="shared" si="69"/>
        <v>0</v>
      </c>
      <c r="BV12" s="42">
        <f t="shared" si="70"/>
        <v>0</v>
      </c>
      <c r="BW12" s="42" t="str">
        <f t="shared" si="71"/>
        <v/>
      </c>
      <c r="BX12" s="42">
        <f t="shared" si="72"/>
        <v>0</v>
      </c>
      <c r="BY12" s="42">
        <f t="shared" si="73"/>
        <v>0</v>
      </c>
      <c r="BZ12" s="42" t="str">
        <f t="shared" si="74"/>
        <v/>
      </c>
      <c r="CA12" s="42">
        <f t="shared" si="75"/>
        <v>0</v>
      </c>
      <c r="CB12" s="42">
        <f t="shared" si="76"/>
        <v>0</v>
      </c>
      <c r="CC12" s="42" t="str">
        <f t="shared" si="77"/>
        <v/>
      </c>
      <c r="CD12" s="42">
        <f t="shared" si="78"/>
        <v>0</v>
      </c>
      <c r="CE12" s="42">
        <f t="shared" si="79"/>
        <v>0</v>
      </c>
      <c r="CF12" s="42" t="str">
        <f t="shared" si="80"/>
        <v/>
      </c>
      <c r="CG12" s="42">
        <f t="shared" si="81"/>
        <v>0</v>
      </c>
      <c r="CH12" s="42">
        <f t="shared" si="82"/>
        <v>0</v>
      </c>
      <c r="CI12" s="42">
        <f t="shared" si="83"/>
        <v>0</v>
      </c>
      <c r="CJ12" s="42">
        <f t="shared" si="84"/>
        <v>0</v>
      </c>
      <c r="CK12" s="42">
        <f t="shared" si="85"/>
        <v>0</v>
      </c>
      <c r="CL12" s="42" t="str">
        <f t="shared" si="86"/>
        <v/>
      </c>
      <c r="CM12" s="29"/>
      <c r="CN12" s="28" t="s">
        <v>768</v>
      </c>
      <c r="CO12" s="28" t="s">
        <v>677</v>
      </c>
      <c r="CP12" s="28" t="s">
        <v>393</v>
      </c>
      <c r="CQ12" s="28" t="s">
        <v>769</v>
      </c>
      <c r="CR12" s="28" t="s">
        <v>769</v>
      </c>
      <c r="CS12" s="28" t="s">
        <v>679</v>
      </c>
      <c r="CT12" s="28" t="s">
        <v>680</v>
      </c>
      <c r="CU12" s="31" t="s">
        <v>681</v>
      </c>
      <c r="CV12" s="3" t="s">
        <v>682</v>
      </c>
    </row>
    <row r="13" spans="1:100" x14ac:dyDescent="0.25">
      <c r="A13" s="59">
        <v>7</v>
      </c>
      <c r="B13" s="28" t="s">
        <v>221</v>
      </c>
      <c r="C13" s="43" t="str">
        <f t="shared" si="0"/>
        <v>Sucre en cassonade</v>
      </c>
      <c r="D13" s="44" t="str">
        <f t="shared" si="1"/>
        <v/>
      </c>
      <c r="E13" s="3" t="str">
        <f t="shared" si="2"/>
        <v/>
      </c>
      <c r="F13" s="3" t="str">
        <f t="shared" si="3"/>
        <v/>
      </c>
      <c r="G13" s="3" t="str">
        <f t="shared" si="4"/>
        <v/>
      </c>
      <c r="H13" s="3" t="str">
        <f t="shared" si="5"/>
        <v/>
      </c>
      <c r="I13" s="3" t="str">
        <f t="shared" si="6"/>
        <v/>
      </c>
      <c r="J13" s="3" t="str">
        <f t="shared" si="7"/>
        <v/>
      </c>
      <c r="K13" s="3" t="str">
        <f t="shared" si="8"/>
        <v/>
      </c>
      <c r="L13" s="3" t="str">
        <f t="shared" si="9"/>
        <v/>
      </c>
      <c r="M13" s="3" t="str">
        <f t="shared" si="10"/>
        <v/>
      </c>
      <c r="N13" s="3" t="str">
        <f t="shared" si="11"/>
        <v/>
      </c>
      <c r="O13" s="3" t="str">
        <f t="shared" si="12"/>
        <v/>
      </c>
      <c r="P13" s="3" t="str">
        <f t="shared" si="13"/>
        <v/>
      </c>
      <c r="Q13" s="3" t="str">
        <f t="shared" si="14"/>
        <v/>
      </c>
      <c r="R13" s="3" t="str">
        <f t="shared" si="15"/>
        <v/>
      </c>
      <c r="S13" s="45" t="str">
        <f t="shared" si="16"/>
        <v/>
      </c>
      <c r="T13" s="27"/>
      <c r="U13" s="42" t="str">
        <f t="shared" si="17"/>
        <v>Sucre en cassonade</v>
      </c>
      <c r="V13" s="42" t="str">
        <f t="shared" si="18"/>
        <v>sucre en cassonade</v>
      </c>
      <c r="W13" s="42" t="str">
        <f t="shared" si="19"/>
        <v>sucre en cassonade</v>
      </c>
      <c r="X13" s="42" t="str">
        <f t="shared" si="20"/>
        <v>sucre en cassonade</v>
      </c>
      <c r="Y13" s="42" t="str">
        <f t="shared" si="21"/>
        <v>sucre en cassonade</v>
      </c>
      <c r="Z13" s="42" t="str">
        <f t="shared" si="22"/>
        <v>sucre en cassonade</v>
      </c>
      <c r="AA13" s="42" t="str">
        <f t="shared" si="23"/>
        <v xml:space="preserve"> sucre en cassonade </v>
      </c>
      <c r="AB13" s="42">
        <f t="shared" si="24"/>
        <v>0</v>
      </c>
      <c r="AC13" s="42">
        <f t="shared" si="25"/>
        <v>0</v>
      </c>
      <c r="AD13" s="42">
        <f t="shared" si="26"/>
        <v>0</v>
      </c>
      <c r="AE13" s="42">
        <f t="shared" si="27"/>
        <v>0</v>
      </c>
      <c r="AF13" s="42" t="str">
        <f t="shared" si="28"/>
        <v/>
      </c>
      <c r="AG13" s="42">
        <f t="shared" si="29"/>
        <v>0</v>
      </c>
      <c r="AH13" s="42">
        <f t="shared" si="30"/>
        <v>0</v>
      </c>
      <c r="AI13" s="42" t="str">
        <f t="shared" si="31"/>
        <v/>
      </c>
      <c r="AJ13" s="42">
        <f t="shared" si="32"/>
        <v>0</v>
      </c>
      <c r="AK13" s="42">
        <f t="shared" si="33"/>
        <v>0</v>
      </c>
      <c r="AL13" s="42">
        <f t="shared" si="34"/>
        <v>0</v>
      </c>
      <c r="AM13" s="42" t="str">
        <f t="shared" si="35"/>
        <v/>
      </c>
      <c r="AN13" s="42">
        <f t="shared" si="36"/>
        <v>0</v>
      </c>
      <c r="AO13" s="42">
        <f t="shared" si="37"/>
        <v>0</v>
      </c>
      <c r="AP13" s="42">
        <f t="shared" si="38"/>
        <v>0</v>
      </c>
      <c r="AQ13" s="42">
        <f t="shared" si="39"/>
        <v>0</v>
      </c>
      <c r="AR13" s="42">
        <f t="shared" si="40"/>
        <v>0</v>
      </c>
      <c r="AS13" s="42">
        <f t="shared" si="41"/>
        <v>0</v>
      </c>
      <c r="AT13" s="42">
        <f t="shared" si="42"/>
        <v>0</v>
      </c>
      <c r="AU13" s="42">
        <f t="shared" si="43"/>
        <v>0</v>
      </c>
      <c r="AV13" s="42">
        <f t="shared" si="44"/>
        <v>0</v>
      </c>
      <c r="AW13" s="42">
        <f t="shared" si="45"/>
        <v>0</v>
      </c>
      <c r="AX13" s="42">
        <f t="shared" si="46"/>
        <v>0</v>
      </c>
      <c r="AY13" s="42">
        <f t="shared" si="47"/>
        <v>0</v>
      </c>
      <c r="AZ13" s="42" t="str">
        <f t="shared" si="48"/>
        <v/>
      </c>
      <c r="BA13" s="42">
        <f t="shared" si="49"/>
        <v>0</v>
      </c>
      <c r="BB13" s="42" t="str">
        <f t="shared" si="50"/>
        <v/>
      </c>
      <c r="BC13" s="42">
        <f t="shared" si="51"/>
        <v>0</v>
      </c>
      <c r="BD13" s="42">
        <f t="shared" si="52"/>
        <v>0</v>
      </c>
      <c r="BE13" s="42">
        <f t="shared" si="53"/>
        <v>0</v>
      </c>
      <c r="BF13" s="42" t="str">
        <f t="shared" si="54"/>
        <v/>
      </c>
      <c r="BG13" s="42">
        <f t="shared" si="55"/>
        <v>0</v>
      </c>
      <c r="BH13" s="42">
        <f t="shared" si="56"/>
        <v>0</v>
      </c>
      <c r="BI13" s="42">
        <f t="shared" si="57"/>
        <v>0</v>
      </c>
      <c r="BJ13" s="42">
        <f t="shared" si="58"/>
        <v>0</v>
      </c>
      <c r="BK13" s="42">
        <f t="shared" si="59"/>
        <v>0</v>
      </c>
      <c r="BL13" s="42">
        <f t="shared" si="60"/>
        <v>0</v>
      </c>
      <c r="BM13" s="42" t="str">
        <f t="shared" si="61"/>
        <v/>
      </c>
      <c r="BN13" s="42">
        <f t="shared" si="62"/>
        <v>0</v>
      </c>
      <c r="BO13" s="42">
        <f t="shared" si="63"/>
        <v>0</v>
      </c>
      <c r="BP13" s="42">
        <f t="shared" si="64"/>
        <v>0</v>
      </c>
      <c r="BQ13" s="42" t="str">
        <f t="shared" si="65"/>
        <v/>
      </c>
      <c r="BR13" s="42">
        <f t="shared" si="66"/>
        <v>0</v>
      </c>
      <c r="BS13" s="42">
        <f t="shared" si="67"/>
        <v>0</v>
      </c>
      <c r="BT13" s="42" t="str">
        <f t="shared" si="68"/>
        <v/>
      </c>
      <c r="BU13" s="42">
        <f t="shared" si="69"/>
        <v>0</v>
      </c>
      <c r="BV13" s="42">
        <f t="shared" si="70"/>
        <v>0</v>
      </c>
      <c r="BW13" s="42" t="str">
        <f t="shared" si="71"/>
        <v/>
      </c>
      <c r="BX13" s="42">
        <f t="shared" si="72"/>
        <v>0</v>
      </c>
      <c r="BY13" s="42">
        <f t="shared" si="73"/>
        <v>0</v>
      </c>
      <c r="BZ13" s="42" t="str">
        <f t="shared" si="74"/>
        <v/>
      </c>
      <c r="CA13" s="42">
        <f t="shared" si="75"/>
        <v>0</v>
      </c>
      <c r="CB13" s="42">
        <f t="shared" si="76"/>
        <v>0</v>
      </c>
      <c r="CC13" s="42" t="str">
        <f t="shared" si="77"/>
        <v/>
      </c>
      <c r="CD13" s="42">
        <f t="shared" si="78"/>
        <v>0</v>
      </c>
      <c r="CE13" s="42">
        <f t="shared" si="79"/>
        <v>0</v>
      </c>
      <c r="CF13" s="42" t="str">
        <f t="shared" si="80"/>
        <v/>
      </c>
      <c r="CG13" s="42">
        <f t="shared" si="81"/>
        <v>0</v>
      </c>
      <c r="CH13" s="42">
        <f t="shared" si="82"/>
        <v>0</v>
      </c>
      <c r="CI13" s="42">
        <f t="shared" si="83"/>
        <v>0</v>
      </c>
      <c r="CJ13" s="42">
        <f t="shared" si="84"/>
        <v>0</v>
      </c>
      <c r="CK13" s="42">
        <f t="shared" si="85"/>
        <v>0</v>
      </c>
      <c r="CL13" s="42" t="str">
        <f t="shared" si="86"/>
        <v/>
      </c>
      <c r="CM13" s="29"/>
      <c r="CN13" s="28" t="s">
        <v>770</v>
      </c>
      <c r="CO13" s="28" t="s">
        <v>677</v>
      </c>
      <c r="CP13" s="28" t="s">
        <v>393</v>
      </c>
      <c r="CQ13" s="28" t="s">
        <v>635</v>
      </c>
      <c r="CR13" s="28" t="s">
        <v>635</v>
      </c>
      <c r="CS13" s="28" t="s">
        <v>679</v>
      </c>
      <c r="CT13" s="28" t="s">
        <v>680</v>
      </c>
      <c r="CU13" s="31" t="s">
        <v>681</v>
      </c>
      <c r="CV13" s="3" t="s">
        <v>682</v>
      </c>
    </row>
    <row r="14" spans="1:100" x14ac:dyDescent="0.25">
      <c r="A14" s="59">
        <v>8</v>
      </c>
      <c r="B14" s="28" t="s">
        <v>222</v>
      </c>
      <c r="C14" s="43" t="str">
        <f t="shared" si="0"/>
        <v>Cannelle</v>
      </c>
      <c r="D14" s="44" t="str">
        <f t="shared" si="1"/>
        <v/>
      </c>
      <c r="E14" s="3" t="str">
        <f t="shared" si="2"/>
        <v/>
      </c>
      <c r="F14" s="3" t="str">
        <f t="shared" si="3"/>
        <v/>
      </c>
      <c r="G14" s="3" t="str">
        <f t="shared" si="4"/>
        <v/>
      </c>
      <c r="H14" s="3" t="str">
        <f t="shared" si="5"/>
        <v/>
      </c>
      <c r="I14" s="3" t="str">
        <f t="shared" si="6"/>
        <v/>
      </c>
      <c r="J14" s="3" t="str">
        <f t="shared" si="7"/>
        <v/>
      </c>
      <c r="K14" s="3" t="str">
        <f t="shared" si="8"/>
        <v/>
      </c>
      <c r="L14" s="3" t="str">
        <f t="shared" si="9"/>
        <v/>
      </c>
      <c r="M14" s="3" t="str">
        <f t="shared" si="10"/>
        <v/>
      </c>
      <c r="N14" s="3" t="str">
        <f t="shared" si="11"/>
        <v/>
      </c>
      <c r="O14" s="3" t="str">
        <f t="shared" si="12"/>
        <v/>
      </c>
      <c r="P14" s="3" t="str">
        <f t="shared" si="13"/>
        <v/>
      </c>
      <c r="Q14" s="3" t="str">
        <f t="shared" si="14"/>
        <v/>
      </c>
      <c r="R14" s="3" t="str">
        <f t="shared" si="15"/>
        <v/>
      </c>
      <c r="S14" s="45" t="str">
        <f t="shared" si="16"/>
        <v/>
      </c>
      <c r="T14" s="27"/>
      <c r="U14" s="42" t="str">
        <f t="shared" si="17"/>
        <v>Cannelle</v>
      </c>
      <c r="V14" s="42" t="str">
        <f t="shared" si="18"/>
        <v>cannelle</v>
      </c>
      <c r="W14" s="42" t="str">
        <f t="shared" si="19"/>
        <v>cannelle</v>
      </c>
      <c r="X14" s="42" t="str">
        <f t="shared" si="20"/>
        <v>cannelle</v>
      </c>
      <c r="Y14" s="42" t="str">
        <f t="shared" si="21"/>
        <v>cannelle</v>
      </c>
      <c r="Z14" s="42" t="str">
        <f t="shared" si="22"/>
        <v>cannelle</v>
      </c>
      <c r="AA14" s="42" t="str">
        <f t="shared" si="23"/>
        <v xml:space="preserve"> cannelle </v>
      </c>
      <c r="AB14" s="42">
        <f t="shared" si="24"/>
        <v>0</v>
      </c>
      <c r="AC14" s="42">
        <f t="shared" si="25"/>
        <v>0</v>
      </c>
      <c r="AD14" s="42">
        <f t="shared" si="26"/>
        <v>0</v>
      </c>
      <c r="AE14" s="42">
        <f t="shared" si="27"/>
        <v>0</v>
      </c>
      <c r="AF14" s="42" t="str">
        <f t="shared" si="28"/>
        <v/>
      </c>
      <c r="AG14" s="42">
        <f t="shared" si="29"/>
        <v>0</v>
      </c>
      <c r="AH14" s="42">
        <f t="shared" si="30"/>
        <v>0</v>
      </c>
      <c r="AI14" s="42" t="str">
        <f t="shared" si="31"/>
        <v/>
      </c>
      <c r="AJ14" s="42">
        <f t="shared" si="32"/>
        <v>0</v>
      </c>
      <c r="AK14" s="42">
        <f t="shared" si="33"/>
        <v>0</v>
      </c>
      <c r="AL14" s="42">
        <f t="shared" si="34"/>
        <v>0</v>
      </c>
      <c r="AM14" s="42" t="str">
        <f t="shared" si="35"/>
        <v/>
      </c>
      <c r="AN14" s="42">
        <f t="shared" si="36"/>
        <v>0</v>
      </c>
      <c r="AO14" s="42">
        <f t="shared" si="37"/>
        <v>0</v>
      </c>
      <c r="AP14" s="42">
        <f t="shared" si="38"/>
        <v>0</v>
      </c>
      <c r="AQ14" s="42">
        <f t="shared" si="39"/>
        <v>0</v>
      </c>
      <c r="AR14" s="42">
        <f t="shared" si="40"/>
        <v>0</v>
      </c>
      <c r="AS14" s="42">
        <f t="shared" si="41"/>
        <v>0</v>
      </c>
      <c r="AT14" s="42">
        <f t="shared" si="42"/>
        <v>0</v>
      </c>
      <c r="AU14" s="42">
        <f t="shared" si="43"/>
        <v>0</v>
      </c>
      <c r="AV14" s="42">
        <f t="shared" si="44"/>
        <v>0</v>
      </c>
      <c r="AW14" s="42">
        <f t="shared" si="45"/>
        <v>0</v>
      </c>
      <c r="AX14" s="42">
        <f t="shared" si="46"/>
        <v>0</v>
      </c>
      <c r="AY14" s="42">
        <f t="shared" si="47"/>
        <v>0</v>
      </c>
      <c r="AZ14" s="42" t="str">
        <f t="shared" si="48"/>
        <v/>
      </c>
      <c r="BA14" s="42">
        <f t="shared" si="49"/>
        <v>0</v>
      </c>
      <c r="BB14" s="42" t="str">
        <f t="shared" si="50"/>
        <v/>
      </c>
      <c r="BC14" s="42">
        <f t="shared" si="51"/>
        <v>0</v>
      </c>
      <c r="BD14" s="42">
        <f t="shared" si="52"/>
        <v>0</v>
      </c>
      <c r="BE14" s="42">
        <f t="shared" si="53"/>
        <v>0</v>
      </c>
      <c r="BF14" s="42" t="str">
        <f t="shared" si="54"/>
        <v/>
      </c>
      <c r="BG14" s="42">
        <f t="shared" si="55"/>
        <v>0</v>
      </c>
      <c r="BH14" s="42">
        <f t="shared" si="56"/>
        <v>0</v>
      </c>
      <c r="BI14" s="42">
        <f t="shared" si="57"/>
        <v>0</v>
      </c>
      <c r="BJ14" s="42">
        <f t="shared" si="58"/>
        <v>0</v>
      </c>
      <c r="BK14" s="42">
        <f t="shared" si="59"/>
        <v>0</v>
      </c>
      <c r="BL14" s="42">
        <f t="shared" si="60"/>
        <v>0</v>
      </c>
      <c r="BM14" s="42" t="str">
        <f t="shared" si="61"/>
        <v/>
      </c>
      <c r="BN14" s="42">
        <f t="shared" si="62"/>
        <v>0</v>
      </c>
      <c r="BO14" s="42">
        <f t="shared" si="63"/>
        <v>0</v>
      </c>
      <c r="BP14" s="42">
        <f t="shared" si="64"/>
        <v>0</v>
      </c>
      <c r="BQ14" s="42" t="str">
        <f t="shared" si="65"/>
        <v/>
      </c>
      <c r="BR14" s="42">
        <f t="shared" si="66"/>
        <v>0</v>
      </c>
      <c r="BS14" s="42">
        <f t="shared" si="67"/>
        <v>0</v>
      </c>
      <c r="BT14" s="42" t="str">
        <f t="shared" si="68"/>
        <v/>
      </c>
      <c r="BU14" s="42">
        <f t="shared" si="69"/>
        <v>0</v>
      </c>
      <c r="BV14" s="42">
        <f t="shared" si="70"/>
        <v>0</v>
      </c>
      <c r="BW14" s="42" t="str">
        <f t="shared" si="71"/>
        <v/>
      </c>
      <c r="BX14" s="42">
        <f t="shared" si="72"/>
        <v>0</v>
      </c>
      <c r="BY14" s="42">
        <f t="shared" si="73"/>
        <v>0</v>
      </c>
      <c r="BZ14" s="42" t="str">
        <f t="shared" si="74"/>
        <v/>
      </c>
      <c r="CA14" s="42">
        <f t="shared" si="75"/>
        <v>0</v>
      </c>
      <c r="CB14" s="42">
        <f t="shared" si="76"/>
        <v>0</v>
      </c>
      <c r="CC14" s="42" t="str">
        <f t="shared" si="77"/>
        <v/>
      </c>
      <c r="CD14" s="42">
        <f t="shared" si="78"/>
        <v>0</v>
      </c>
      <c r="CE14" s="42">
        <f t="shared" si="79"/>
        <v>0</v>
      </c>
      <c r="CF14" s="42" t="str">
        <f t="shared" si="80"/>
        <v/>
      </c>
      <c r="CG14" s="42">
        <f t="shared" si="81"/>
        <v>0</v>
      </c>
      <c r="CH14" s="42">
        <f t="shared" si="82"/>
        <v>0</v>
      </c>
      <c r="CI14" s="42">
        <f t="shared" si="83"/>
        <v>0</v>
      </c>
      <c r="CJ14" s="42">
        <f t="shared" si="84"/>
        <v>0</v>
      </c>
      <c r="CK14" s="42">
        <f t="shared" si="85"/>
        <v>0</v>
      </c>
      <c r="CL14" s="42" t="str">
        <f t="shared" si="86"/>
        <v/>
      </c>
      <c r="CM14" s="29"/>
      <c r="CN14" s="28" t="s">
        <v>771</v>
      </c>
      <c r="CO14" s="28" t="s">
        <v>677</v>
      </c>
      <c r="CP14" s="28" t="s">
        <v>393</v>
      </c>
      <c r="CQ14" s="28" t="s">
        <v>636</v>
      </c>
      <c r="CR14" s="28" t="s">
        <v>636</v>
      </c>
      <c r="CS14" s="28" t="s">
        <v>679</v>
      </c>
      <c r="CT14" s="28" t="s">
        <v>680</v>
      </c>
      <c r="CU14" s="31" t="s">
        <v>681</v>
      </c>
      <c r="CV14" s="3" t="s">
        <v>682</v>
      </c>
    </row>
    <row r="15" spans="1:100" x14ac:dyDescent="0.25">
      <c r="A15" s="59">
        <v>9</v>
      </c>
      <c r="B15" s="28" t="s">
        <v>103</v>
      </c>
      <c r="C15" s="43" t="str">
        <f t="shared" si="0"/>
        <v>Poivre blanc</v>
      </c>
      <c r="D15" s="44" t="str">
        <f t="shared" si="1"/>
        <v/>
      </c>
      <c r="E15" s="3" t="str">
        <f t="shared" si="2"/>
        <v/>
      </c>
      <c r="F15" s="3" t="str">
        <f t="shared" si="3"/>
        <v/>
      </c>
      <c r="G15" s="3" t="str">
        <f t="shared" si="4"/>
        <v/>
      </c>
      <c r="H15" s="3" t="str">
        <f t="shared" si="5"/>
        <v/>
      </c>
      <c r="I15" s="3" t="str">
        <f t="shared" si="6"/>
        <v/>
      </c>
      <c r="J15" s="3" t="str">
        <f t="shared" si="7"/>
        <v/>
      </c>
      <c r="K15" s="3" t="str">
        <f t="shared" si="8"/>
        <v/>
      </c>
      <c r="L15" s="3" t="str">
        <f t="shared" si="9"/>
        <v/>
      </c>
      <c r="M15" s="3" t="str">
        <f t="shared" si="10"/>
        <v/>
      </c>
      <c r="N15" s="3" t="str">
        <f t="shared" si="11"/>
        <v/>
      </c>
      <c r="O15" s="3" t="str">
        <f t="shared" si="12"/>
        <v/>
      </c>
      <c r="P15" s="3" t="str">
        <f t="shared" si="13"/>
        <v/>
      </c>
      <c r="Q15" s="3" t="str">
        <f t="shared" si="14"/>
        <v/>
      </c>
      <c r="R15" s="3" t="str">
        <f t="shared" si="15"/>
        <v/>
      </c>
      <c r="S15" s="45" t="str">
        <f t="shared" si="16"/>
        <v/>
      </c>
      <c r="T15" s="27"/>
      <c r="U15" s="42" t="str">
        <f t="shared" si="17"/>
        <v>Poivre blanc</v>
      </c>
      <c r="V15" s="42" t="str">
        <f t="shared" si="18"/>
        <v>poivre blanc</v>
      </c>
      <c r="W15" s="42" t="str">
        <f t="shared" si="19"/>
        <v>poivre blanc</v>
      </c>
      <c r="X15" s="42" t="str">
        <f t="shared" si="20"/>
        <v>poivre blanc</v>
      </c>
      <c r="Y15" s="42" t="str">
        <f t="shared" si="21"/>
        <v>poivre blanc</v>
      </c>
      <c r="Z15" s="42" t="str">
        <f t="shared" si="22"/>
        <v>poivre blanc</v>
      </c>
      <c r="AA15" s="42" t="str">
        <f t="shared" si="23"/>
        <v xml:space="preserve"> poivre blanc </v>
      </c>
      <c r="AB15" s="42">
        <f t="shared" si="24"/>
        <v>0</v>
      </c>
      <c r="AC15" s="42">
        <f t="shared" si="25"/>
        <v>0</v>
      </c>
      <c r="AD15" s="42">
        <f t="shared" si="26"/>
        <v>0</v>
      </c>
      <c r="AE15" s="42">
        <f t="shared" si="27"/>
        <v>0</v>
      </c>
      <c r="AF15" s="42" t="str">
        <f t="shared" si="28"/>
        <v/>
      </c>
      <c r="AG15" s="42">
        <f t="shared" si="29"/>
        <v>0</v>
      </c>
      <c r="AH15" s="42">
        <f t="shared" si="30"/>
        <v>0</v>
      </c>
      <c r="AI15" s="42" t="str">
        <f t="shared" si="31"/>
        <v/>
      </c>
      <c r="AJ15" s="42">
        <f t="shared" si="32"/>
        <v>0</v>
      </c>
      <c r="AK15" s="42">
        <f t="shared" si="33"/>
        <v>0</v>
      </c>
      <c r="AL15" s="42">
        <f t="shared" si="34"/>
        <v>0</v>
      </c>
      <c r="AM15" s="42" t="str">
        <f t="shared" si="35"/>
        <v/>
      </c>
      <c r="AN15" s="42">
        <f t="shared" si="36"/>
        <v>0</v>
      </c>
      <c r="AO15" s="42">
        <f t="shared" si="37"/>
        <v>0</v>
      </c>
      <c r="AP15" s="42">
        <f t="shared" si="38"/>
        <v>0</v>
      </c>
      <c r="AQ15" s="42">
        <f t="shared" si="39"/>
        <v>0</v>
      </c>
      <c r="AR15" s="42">
        <f t="shared" si="40"/>
        <v>0</v>
      </c>
      <c r="AS15" s="42">
        <f t="shared" si="41"/>
        <v>0</v>
      </c>
      <c r="AT15" s="42">
        <f t="shared" si="42"/>
        <v>0</v>
      </c>
      <c r="AU15" s="42">
        <f t="shared" si="43"/>
        <v>0</v>
      </c>
      <c r="AV15" s="42">
        <f t="shared" si="44"/>
        <v>0</v>
      </c>
      <c r="AW15" s="42">
        <f t="shared" si="45"/>
        <v>0</v>
      </c>
      <c r="AX15" s="42">
        <f t="shared" si="46"/>
        <v>0</v>
      </c>
      <c r="AY15" s="42">
        <f t="shared" si="47"/>
        <v>0</v>
      </c>
      <c r="AZ15" s="42" t="str">
        <f t="shared" si="48"/>
        <v/>
      </c>
      <c r="BA15" s="42">
        <f t="shared" si="49"/>
        <v>0</v>
      </c>
      <c r="BB15" s="42" t="str">
        <f t="shared" si="50"/>
        <v/>
      </c>
      <c r="BC15" s="42">
        <f t="shared" si="51"/>
        <v>0</v>
      </c>
      <c r="BD15" s="42">
        <f t="shared" si="52"/>
        <v>0</v>
      </c>
      <c r="BE15" s="42">
        <f t="shared" si="53"/>
        <v>0</v>
      </c>
      <c r="BF15" s="42" t="str">
        <f t="shared" si="54"/>
        <v/>
      </c>
      <c r="BG15" s="42">
        <f t="shared" si="55"/>
        <v>0</v>
      </c>
      <c r="BH15" s="42">
        <f t="shared" si="56"/>
        <v>0</v>
      </c>
      <c r="BI15" s="42">
        <f t="shared" si="57"/>
        <v>0</v>
      </c>
      <c r="BJ15" s="42">
        <f t="shared" si="58"/>
        <v>0</v>
      </c>
      <c r="BK15" s="42">
        <f t="shared" si="59"/>
        <v>0</v>
      </c>
      <c r="BL15" s="42">
        <f t="shared" si="60"/>
        <v>0</v>
      </c>
      <c r="BM15" s="42" t="str">
        <f t="shared" si="61"/>
        <v/>
      </c>
      <c r="BN15" s="42">
        <f t="shared" si="62"/>
        <v>0</v>
      </c>
      <c r="BO15" s="42">
        <f t="shared" si="63"/>
        <v>0</v>
      </c>
      <c r="BP15" s="42">
        <f t="shared" si="64"/>
        <v>0</v>
      </c>
      <c r="BQ15" s="42" t="str">
        <f t="shared" si="65"/>
        <v/>
      </c>
      <c r="BR15" s="42">
        <f t="shared" si="66"/>
        <v>0</v>
      </c>
      <c r="BS15" s="42">
        <f t="shared" si="67"/>
        <v>0</v>
      </c>
      <c r="BT15" s="42" t="str">
        <f t="shared" si="68"/>
        <v/>
      </c>
      <c r="BU15" s="42">
        <f t="shared" si="69"/>
        <v>0</v>
      </c>
      <c r="BV15" s="42">
        <f t="shared" si="70"/>
        <v>0</v>
      </c>
      <c r="BW15" s="42" t="str">
        <f t="shared" si="71"/>
        <v/>
      </c>
      <c r="BX15" s="42">
        <f t="shared" si="72"/>
        <v>0</v>
      </c>
      <c r="BY15" s="42">
        <f t="shared" si="73"/>
        <v>0</v>
      </c>
      <c r="BZ15" s="42" t="str">
        <f t="shared" si="74"/>
        <v/>
      </c>
      <c r="CA15" s="42">
        <f t="shared" si="75"/>
        <v>0</v>
      </c>
      <c r="CB15" s="42">
        <f t="shared" si="76"/>
        <v>0</v>
      </c>
      <c r="CC15" s="42" t="str">
        <f t="shared" si="77"/>
        <v/>
      </c>
      <c r="CD15" s="42">
        <f t="shared" si="78"/>
        <v>0</v>
      </c>
      <c r="CE15" s="42">
        <f t="shared" si="79"/>
        <v>0</v>
      </c>
      <c r="CF15" s="42" t="str">
        <f t="shared" si="80"/>
        <v/>
      </c>
      <c r="CG15" s="42">
        <f t="shared" si="81"/>
        <v>0</v>
      </c>
      <c r="CH15" s="42">
        <f t="shared" si="82"/>
        <v>0</v>
      </c>
      <c r="CI15" s="42">
        <f t="shared" si="83"/>
        <v>0</v>
      </c>
      <c r="CJ15" s="42">
        <f t="shared" si="84"/>
        <v>0</v>
      </c>
      <c r="CK15" s="42">
        <f t="shared" si="85"/>
        <v>0</v>
      </c>
      <c r="CL15" s="42" t="str">
        <f t="shared" si="86"/>
        <v/>
      </c>
      <c r="CM15" s="29"/>
      <c r="CN15" s="28" t="s">
        <v>772</v>
      </c>
      <c r="CO15" s="28" t="s">
        <v>677</v>
      </c>
      <c r="CP15" s="28" t="s">
        <v>393</v>
      </c>
      <c r="CQ15" s="28" t="s">
        <v>773</v>
      </c>
      <c r="CR15" s="28" t="s">
        <v>446</v>
      </c>
      <c r="CS15" s="28" t="s">
        <v>679</v>
      </c>
      <c r="CT15" s="28" t="s">
        <v>680</v>
      </c>
      <c r="CU15" s="31" t="s">
        <v>681</v>
      </c>
      <c r="CV15" s="3" t="s">
        <v>682</v>
      </c>
    </row>
    <row r="16" spans="1:100" x14ac:dyDescent="0.25">
      <c r="A16" s="59">
        <v>10</v>
      </c>
      <c r="B16" s="28" t="s">
        <v>102</v>
      </c>
      <c r="C16" s="43" t="str">
        <f t="shared" si="0"/>
        <v>Sel fin</v>
      </c>
      <c r="D16" s="44" t="str">
        <f t="shared" si="1"/>
        <v/>
      </c>
      <c r="E16" s="3" t="str">
        <f t="shared" si="2"/>
        <v/>
      </c>
      <c r="F16" s="3" t="str">
        <f t="shared" si="3"/>
        <v/>
      </c>
      <c r="G16" s="3" t="str">
        <f t="shared" si="4"/>
        <v/>
      </c>
      <c r="H16" s="3" t="str">
        <f t="shared" si="5"/>
        <v/>
      </c>
      <c r="I16" s="3" t="str">
        <f t="shared" si="6"/>
        <v/>
      </c>
      <c r="J16" s="3" t="str">
        <f t="shared" si="7"/>
        <v/>
      </c>
      <c r="K16" s="3" t="str">
        <f t="shared" si="8"/>
        <v/>
      </c>
      <c r="L16" s="3" t="str">
        <f t="shared" si="9"/>
        <v/>
      </c>
      <c r="M16" s="3" t="str">
        <f t="shared" si="10"/>
        <v/>
      </c>
      <c r="N16" s="3" t="str">
        <f t="shared" si="11"/>
        <v/>
      </c>
      <c r="O16" s="3" t="str">
        <f t="shared" si="12"/>
        <v/>
      </c>
      <c r="P16" s="3" t="str">
        <f t="shared" si="13"/>
        <v/>
      </c>
      <c r="Q16" s="3" t="str">
        <f t="shared" si="14"/>
        <v/>
      </c>
      <c r="R16" s="3" t="str">
        <f t="shared" si="15"/>
        <v/>
      </c>
      <c r="S16" s="45" t="str">
        <f t="shared" si="16"/>
        <v/>
      </c>
      <c r="T16" s="27"/>
      <c r="U16" s="42" t="str">
        <f t="shared" si="17"/>
        <v>Sel fin</v>
      </c>
      <c r="V16" s="42" t="str">
        <f t="shared" si="18"/>
        <v>sel fin</v>
      </c>
      <c r="W16" s="42" t="str">
        <f t="shared" si="19"/>
        <v>sel fin</v>
      </c>
      <c r="X16" s="42" t="str">
        <f t="shared" si="20"/>
        <v>sel fin</v>
      </c>
      <c r="Y16" s="42" t="str">
        <f t="shared" si="21"/>
        <v>sel fin</v>
      </c>
      <c r="Z16" s="42" t="str">
        <f t="shared" si="22"/>
        <v>sel fin</v>
      </c>
      <c r="AA16" s="42" t="str">
        <f t="shared" si="23"/>
        <v xml:space="preserve"> sel fin </v>
      </c>
      <c r="AB16" s="42">
        <f t="shared" si="24"/>
        <v>0</v>
      </c>
      <c r="AC16" s="42">
        <f t="shared" si="25"/>
        <v>0</v>
      </c>
      <c r="AD16" s="42">
        <f t="shared" si="26"/>
        <v>0</v>
      </c>
      <c r="AE16" s="42">
        <f t="shared" si="27"/>
        <v>0</v>
      </c>
      <c r="AF16" s="42" t="str">
        <f t="shared" si="28"/>
        <v/>
      </c>
      <c r="AG16" s="42">
        <f t="shared" si="29"/>
        <v>0</v>
      </c>
      <c r="AH16" s="42">
        <f t="shared" si="30"/>
        <v>0</v>
      </c>
      <c r="AI16" s="42" t="str">
        <f t="shared" si="31"/>
        <v/>
      </c>
      <c r="AJ16" s="42">
        <f t="shared" si="32"/>
        <v>0</v>
      </c>
      <c r="AK16" s="42">
        <f t="shared" si="33"/>
        <v>0</v>
      </c>
      <c r="AL16" s="42">
        <f t="shared" si="34"/>
        <v>0</v>
      </c>
      <c r="AM16" s="42" t="str">
        <f t="shared" si="35"/>
        <v/>
      </c>
      <c r="AN16" s="42">
        <f t="shared" si="36"/>
        <v>0</v>
      </c>
      <c r="AO16" s="42">
        <f t="shared" si="37"/>
        <v>0</v>
      </c>
      <c r="AP16" s="42">
        <f t="shared" si="38"/>
        <v>0</v>
      </c>
      <c r="AQ16" s="42">
        <f t="shared" si="39"/>
        <v>0</v>
      </c>
      <c r="AR16" s="42">
        <f t="shared" si="40"/>
        <v>0</v>
      </c>
      <c r="AS16" s="42">
        <f t="shared" si="41"/>
        <v>0</v>
      </c>
      <c r="AT16" s="42">
        <f t="shared" si="42"/>
        <v>0</v>
      </c>
      <c r="AU16" s="42">
        <f t="shared" si="43"/>
        <v>0</v>
      </c>
      <c r="AV16" s="42">
        <f t="shared" si="44"/>
        <v>0</v>
      </c>
      <c r="AW16" s="42">
        <f t="shared" si="45"/>
        <v>0</v>
      </c>
      <c r="AX16" s="42">
        <f t="shared" si="46"/>
        <v>0</v>
      </c>
      <c r="AY16" s="42">
        <f t="shared" si="47"/>
        <v>0</v>
      </c>
      <c r="AZ16" s="42" t="str">
        <f t="shared" si="48"/>
        <v/>
      </c>
      <c r="BA16" s="42">
        <f t="shared" si="49"/>
        <v>0</v>
      </c>
      <c r="BB16" s="42" t="str">
        <f t="shared" si="50"/>
        <v/>
      </c>
      <c r="BC16" s="42">
        <f t="shared" si="51"/>
        <v>0</v>
      </c>
      <c r="BD16" s="42">
        <f t="shared" si="52"/>
        <v>0</v>
      </c>
      <c r="BE16" s="42">
        <f t="shared" si="53"/>
        <v>0</v>
      </c>
      <c r="BF16" s="42" t="str">
        <f t="shared" si="54"/>
        <v/>
      </c>
      <c r="BG16" s="42">
        <f t="shared" si="55"/>
        <v>0</v>
      </c>
      <c r="BH16" s="42">
        <f t="shared" si="56"/>
        <v>0</v>
      </c>
      <c r="BI16" s="42">
        <f t="shared" si="57"/>
        <v>0</v>
      </c>
      <c r="BJ16" s="42">
        <f t="shared" si="58"/>
        <v>0</v>
      </c>
      <c r="BK16" s="42">
        <f t="shared" si="59"/>
        <v>0</v>
      </c>
      <c r="BL16" s="42">
        <f t="shared" si="60"/>
        <v>0</v>
      </c>
      <c r="BM16" s="42" t="str">
        <f t="shared" si="61"/>
        <v/>
      </c>
      <c r="BN16" s="42">
        <f t="shared" si="62"/>
        <v>0</v>
      </c>
      <c r="BO16" s="42">
        <f t="shared" si="63"/>
        <v>0</v>
      </c>
      <c r="BP16" s="42">
        <f t="shared" si="64"/>
        <v>0</v>
      </c>
      <c r="BQ16" s="42" t="str">
        <f t="shared" si="65"/>
        <v/>
      </c>
      <c r="BR16" s="42">
        <f t="shared" si="66"/>
        <v>0</v>
      </c>
      <c r="BS16" s="42">
        <f t="shared" si="67"/>
        <v>0</v>
      </c>
      <c r="BT16" s="42" t="str">
        <f t="shared" si="68"/>
        <v/>
      </c>
      <c r="BU16" s="42">
        <f t="shared" si="69"/>
        <v>0</v>
      </c>
      <c r="BV16" s="42">
        <f t="shared" si="70"/>
        <v>0</v>
      </c>
      <c r="BW16" s="42" t="str">
        <f t="shared" si="71"/>
        <v/>
      </c>
      <c r="BX16" s="42">
        <f t="shared" si="72"/>
        <v>0</v>
      </c>
      <c r="BY16" s="42">
        <f t="shared" si="73"/>
        <v>0</v>
      </c>
      <c r="BZ16" s="42" t="str">
        <f t="shared" si="74"/>
        <v/>
      </c>
      <c r="CA16" s="42">
        <f t="shared" si="75"/>
        <v>0</v>
      </c>
      <c r="CB16" s="42">
        <f t="shared" si="76"/>
        <v>0</v>
      </c>
      <c r="CC16" s="42" t="str">
        <f t="shared" si="77"/>
        <v/>
      </c>
      <c r="CD16" s="42">
        <f t="shared" si="78"/>
        <v>0</v>
      </c>
      <c r="CE16" s="42">
        <f t="shared" si="79"/>
        <v>0</v>
      </c>
      <c r="CF16" s="42" t="str">
        <f t="shared" si="80"/>
        <v/>
      </c>
      <c r="CG16" s="42">
        <f t="shared" si="81"/>
        <v>0</v>
      </c>
      <c r="CH16" s="42">
        <f t="shared" si="82"/>
        <v>0</v>
      </c>
      <c r="CI16" s="42">
        <f t="shared" si="83"/>
        <v>0</v>
      </c>
      <c r="CJ16" s="42">
        <f t="shared" si="84"/>
        <v>0</v>
      </c>
      <c r="CK16" s="42">
        <f t="shared" si="85"/>
        <v>0</v>
      </c>
      <c r="CL16" s="42" t="str">
        <f t="shared" si="86"/>
        <v/>
      </c>
      <c r="CM16" s="29"/>
      <c r="CN16" s="28" t="s">
        <v>774</v>
      </c>
      <c r="CO16" s="28" t="s">
        <v>677</v>
      </c>
      <c r="CP16" s="28" t="s">
        <v>393</v>
      </c>
      <c r="CQ16" s="28" t="s">
        <v>447</v>
      </c>
      <c r="CR16" s="28" t="s">
        <v>447</v>
      </c>
      <c r="CS16" s="28" t="s">
        <v>679</v>
      </c>
      <c r="CT16" s="28" t="s">
        <v>680</v>
      </c>
      <c r="CU16" s="31" t="s">
        <v>681</v>
      </c>
      <c r="CV16" s="3" t="s">
        <v>682</v>
      </c>
    </row>
    <row r="17" spans="1:100" x14ac:dyDescent="0.25">
      <c r="A17" s="59">
        <v>11</v>
      </c>
      <c r="B17" s="28" t="s">
        <v>94</v>
      </c>
      <c r="C17" s="43" t="str">
        <f t="shared" si="0"/>
        <v>Poivre</v>
      </c>
      <c r="D17" s="44" t="str">
        <f t="shared" si="1"/>
        <v/>
      </c>
      <c r="E17" s="3" t="str">
        <f t="shared" si="2"/>
        <v/>
      </c>
      <c r="F17" s="3" t="str">
        <f t="shared" si="3"/>
        <v/>
      </c>
      <c r="G17" s="3" t="str">
        <f t="shared" si="4"/>
        <v/>
      </c>
      <c r="H17" s="3" t="str">
        <f t="shared" si="5"/>
        <v/>
      </c>
      <c r="I17" s="3" t="str">
        <f t="shared" si="6"/>
        <v/>
      </c>
      <c r="J17" s="3" t="str">
        <f t="shared" si="7"/>
        <v/>
      </c>
      <c r="K17" s="3" t="str">
        <f t="shared" si="8"/>
        <v/>
      </c>
      <c r="L17" s="3" t="str">
        <f t="shared" si="9"/>
        <v/>
      </c>
      <c r="M17" s="3" t="str">
        <f t="shared" si="10"/>
        <v/>
      </c>
      <c r="N17" s="3" t="str">
        <f t="shared" si="11"/>
        <v/>
      </c>
      <c r="O17" s="3" t="str">
        <f t="shared" si="12"/>
        <v/>
      </c>
      <c r="P17" s="3" t="str">
        <f t="shared" si="13"/>
        <v/>
      </c>
      <c r="Q17" s="3" t="str">
        <f t="shared" si="14"/>
        <v/>
      </c>
      <c r="R17" s="3" t="str">
        <f t="shared" si="15"/>
        <v/>
      </c>
      <c r="S17" s="45" t="str">
        <f t="shared" si="16"/>
        <v/>
      </c>
      <c r="T17" s="27"/>
      <c r="U17" s="42" t="str">
        <f t="shared" si="17"/>
        <v>Poivre</v>
      </c>
      <c r="V17" s="42" t="str">
        <f t="shared" si="18"/>
        <v>poivre</v>
      </c>
      <c r="W17" s="42" t="str">
        <f t="shared" si="19"/>
        <v>poivre</v>
      </c>
      <c r="X17" s="42" t="str">
        <f t="shared" si="20"/>
        <v>poivre</v>
      </c>
      <c r="Y17" s="42" t="str">
        <f t="shared" si="21"/>
        <v>poivre</v>
      </c>
      <c r="Z17" s="42" t="str">
        <f t="shared" si="22"/>
        <v>poivre</v>
      </c>
      <c r="AA17" s="42" t="str">
        <f t="shared" si="23"/>
        <v xml:space="preserve"> poivre </v>
      </c>
      <c r="AB17" s="42">
        <f t="shared" si="24"/>
        <v>0</v>
      </c>
      <c r="AC17" s="42">
        <f t="shared" si="25"/>
        <v>0</v>
      </c>
      <c r="AD17" s="42">
        <f t="shared" si="26"/>
        <v>0</v>
      </c>
      <c r="AE17" s="42">
        <f t="shared" si="27"/>
        <v>0</v>
      </c>
      <c r="AF17" s="42" t="str">
        <f t="shared" si="28"/>
        <v/>
      </c>
      <c r="AG17" s="42">
        <f t="shared" si="29"/>
        <v>0</v>
      </c>
      <c r="AH17" s="42">
        <f t="shared" si="30"/>
        <v>0</v>
      </c>
      <c r="AI17" s="42" t="str">
        <f t="shared" si="31"/>
        <v/>
      </c>
      <c r="AJ17" s="42">
        <f t="shared" si="32"/>
        <v>0</v>
      </c>
      <c r="AK17" s="42">
        <f t="shared" si="33"/>
        <v>0</v>
      </c>
      <c r="AL17" s="42">
        <f t="shared" si="34"/>
        <v>0</v>
      </c>
      <c r="AM17" s="42" t="str">
        <f t="shared" si="35"/>
        <v/>
      </c>
      <c r="AN17" s="42">
        <f t="shared" si="36"/>
        <v>0</v>
      </c>
      <c r="AO17" s="42">
        <f t="shared" si="37"/>
        <v>0</v>
      </c>
      <c r="AP17" s="42">
        <f t="shared" si="38"/>
        <v>0</v>
      </c>
      <c r="AQ17" s="42">
        <f t="shared" si="39"/>
        <v>0</v>
      </c>
      <c r="AR17" s="42">
        <f t="shared" si="40"/>
        <v>0</v>
      </c>
      <c r="AS17" s="42">
        <f t="shared" si="41"/>
        <v>0</v>
      </c>
      <c r="AT17" s="42">
        <f t="shared" si="42"/>
        <v>0</v>
      </c>
      <c r="AU17" s="42">
        <f t="shared" si="43"/>
        <v>0</v>
      </c>
      <c r="AV17" s="42">
        <f t="shared" si="44"/>
        <v>0</v>
      </c>
      <c r="AW17" s="42">
        <f t="shared" si="45"/>
        <v>0</v>
      </c>
      <c r="AX17" s="42">
        <f t="shared" si="46"/>
        <v>0</v>
      </c>
      <c r="AY17" s="42">
        <f t="shared" si="47"/>
        <v>0</v>
      </c>
      <c r="AZ17" s="42" t="str">
        <f t="shared" si="48"/>
        <v/>
      </c>
      <c r="BA17" s="42">
        <f t="shared" si="49"/>
        <v>0</v>
      </c>
      <c r="BB17" s="42" t="str">
        <f t="shared" si="50"/>
        <v/>
      </c>
      <c r="BC17" s="42">
        <f t="shared" si="51"/>
        <v>0</v>
      </c>
      <c r="BD17" s="42">
        <f t="shared" si="52"/>
        <v>0</v>
      </c>
      <c r="BE17" s="42">
        <f t="shared" si="53"/>
        <v>0</v>
      </c>
      <c r="BF17" s="42" t="str">
        <f t="shared" si="54"/>
        <v/>
      </c>
      <c r="BG17" s="42">
        <f t="shared" si="55"/>
        <v>0</v>
      </c>
      <c r="BH17" s="42">
        <f t="shared" si="56"/>
        <v>0</v>
      </c>
      <c r="BI17" s="42">
        <f t="shared" si="57"/>
        <v>0</v>
      </c>
      <c r="BJ17" s="42">
        <f t="shared" si="58"/>
        <v>0</v>
      </c>
      <c r="BK17" s="42">
        <f t="shared" si="59"/>
        <v>0</v>
      </c>
      <c r="BL17" s="42">
        <f t="shared" si="60"/>
        <v>0</v>
      </c>
      <c r="BM17" s="42" t="str">
        <f t="shared" si="61"/>
        <v/>
      </c>
      <c r="BN17" s="42">
        <f t="shared" si="62"/>
        <v>0</v>
      </c>
      <c r="BO17" s="42">
        <f t="shared" si="63"/>
        <v>0</v>
      </c>
      <c r="BP17" s="42">
        <f t="shared" si="64"/>
        <v>0</v>
      </c>
      <c r="BQ17" s="42" t="str">
        <f t="shared" si="65"/>
        <v/>
      </c>
      <c r="BR17" s="42">
        <f t="shared" si="66"/>
        <v>0</v>
      </c>
      <c r="BS17" s="42">
        <f t="shared" si="67"/>
        <v>0</v>
      </c>
      <c r="BT17" s="42" t="str">
        <f t="shared" si="68"/>
        <v/>
      </c>
      <c r="BU17" s="42">
        <f t="shared" si="69"/>
        <v>0</v>
      </c>
      <c r="BV17" s="42">
        <f t="shared" si="70"/>
        <v>0</v>
      </c>
      <c r="BW17" s="42" t="str">
        <f t="shared" si="71"/>
        <v/>
      </c>
      <c r="BX17" s="42">
        <f t="shared" si="72"/>
        <v>0</v>
      </c>
      <c r="BY17" s="42">
        <f t="shared" si="73"/>
        <v>0</v>
      </c>
      <c r="BZ17" s="42" t="str">
        <f t="shared" si="74"/>
        <v/>
      </c>
      <c r="CA17" s="42">
        <f t="shared" si="75"/>
        <v>0</v>
      </c>
      <c r="CB17" s="42">
        <f t="shared" si="76"/>
        <v>0</v>
      </c>
      <c r="CC17" s="42" t="str">
        <f t="shared" si="77"/>
        <v/>
      </c>
      <c r="CD17" s="42">
        <f t="shared" si="78"/>
        <v>0</v>
      </c>
      <c r="CE17" s="42">
        <f t="shared" si="79"/>
        <v>0</v>
      </c>
      <c r="CF17" s="42" t="str">
        <f t="shared" si="80"/>
        <v/>
      </c>
      <c r="CG17" s="42">
        <f t="shared" si="81"/>
        <v>0</v>
      </c>
      <c r="CH17" s="42">
        <f t="shared" si="82"/>
        <v>0</v>
      </c>
      <c r="CI17" s="42">
        <f t="shared" si="83"/>
        <v>0</v>
      </c>
      <c r="CJ17" s="42">
        <f t="shared" si="84"/>
        <v>0</v>
      </c>
      <c r="CK17" s="42">
        <f t="shared" si="85"/>
        <v>0</v>
      </c>
      <c r="CL17" s="42" t="str">
        <f t="shared" si="86"/>
        <v/>
      </c>
      <c r="CM17" s="29"/>
      <c r="CN17" s="28" t="s">
        <v>775</v>
      </c>
      <c r="CO17" s="28" t="s">
        <v>677</v>
      </c>
      <c r="CP17" s="28" t="s">
        <v>393</v>
      </c>
      <c r="CQ17" s="28" t="s">
        <v>776</v>
      </c>
      <c r="CR17" s="28" t="s">
        <v>776</v>
      </c>
      <c r="CS17" s="28" t="s">
        <v>752</v>
      </c>
      <c r="CT17" s="28" t="s">
        <v>753</v>
      </c>
      <c r="CU17" s="31" t="s">
        <v>681</v>
      </c>
      <c r="CV17" s="3" t="s">
        <v>754</v>
      </c>
    </row>
    <row r="18" spans="1:100" x14ac:dyDescent="0.25">
      <c r="A18" s="59">
        <v>12</v>
      </c>
      <c r="B18" s="28" t="s">
        <v>112</v>
      </c>
      <c r="C18" s="43" t="str">
        <f t="shared" si="0"/>
        <v>Sucre semoule *</v>
      </c>
      <c r="D18" s="44" t="str">
        <f t="shared" si="1"/>
        <v>Céréales contenant du gluten</v>
      </c>
      <c r="E18" s="3" t="str">
        <f t="shared" si="2"/>
        <v>X</v>
      </c>
      <c r="F18" s="3" t="str">
        <f t="shared" si="3"/>
        <v/>
      </c>
      <c r="G18" s="3" t="str">
        <f t="shared" si="4"/>
        <v/>
      </c>
      <c r="H18" s="3" t="str">
        <f t="shared" si="5"/>
        <v/>
      </c>
      <c r="I18" s="3" t="str">
        <f t="shared" si="6"/>
        <v/>
      </c>
      <c r="J18" s="3" t="str">
        <f t="shared" si="7"/>
        <v/>
      </c>
      <c r="K18" s="3" t="str">
        <f t="shared" si="8"/>
        <v/>
      </c>
      <c r="L18" s="3" t="str">
        <f t="shared" si="9"/>
        <v/>
      </c>
      <c r="M18" s="3" t="str">
        <f t="shared" si="10"/>
        <v/>
      </c>
      <c r="N18" s="3" t="str">
        <f t="shared" si="11"/>
        <v/>
      </c>
      <c r="O18" s="3" t="str">
        <f t="shared" si="12"/>
        <v/>
      </c>
      <c r="P18" s="3" t="str">
        <f t="shared" si="13"/>
        <v/>
      </c>
      <c r="Q18" s="3" t="str">
        <f t="shared" si="14"/>
        <v/>
      </c>
      <c r="R18" s="3" t="str">
        <f t="shared" si="15"/>
        <v/>
      </c>
      <c r="S18" s="45" t="str">
        <f t="shared" si="16"/>
        <v/>
      </c>
      <c r="T18" s="27"/>
      <c r="U18" s="42" t="str">
        <f t="shared" si="17"/>
        <v>Sucre semoule</v>
      </c>
      <c r="V18" s="42" t="str">
        <f t="shared" si="18"/>
        <v>sucre semoule</v>
      </c>
      <c r="W18" s="42" t="str">
        <f t="shared" si="19"/>
        <v>sucre semoule</v>
      </c>
      <c r="X18" s="42" t="str">
        <f t="shared" si="20"/>
        <v>sucre semoule</v>
      </c>
      <c r="Y18" s="42" t="str">
        <f t="shared" si="21"/>
        <v>sucre semoule</v>
      </c>
      <c r="Z18" s="42" t="str">
        <f t="shared" si="22"/>
        <v>sucre semoule</v>
      </c>
      <c r="AA18" s="42" t="str">
        <f t="shared" si="23"/>
        <v xml:space="preserve"> sucre semoule </v>
      </c>
      <c r="AB18" s="42">
        <f t="shared" si="24"/>
        <v>0</v>
      </c>
      <c r="AC18" s="42">
        <f t="shared" si="25"/>
        <v>1</v>
      </c>
      <c r="AD18" s="42">
        <f t="shared" si="26"/>
        <v>0</v>
      </c>
      <c r="AE18" s="42">
        <f t="shared" si="27"/>
        <v>0</v>
      </c>
      <c r="AF18" s="42" t="str">
        <f t="shared" si="28"/>
        <v>X</v>
      </c>
      <c r="AG18" s="42">
        <f t="shared" si="29"/>
        <v>0</v>
      </c>
      <c r="AH18" s="42">
        <f t="shared" si="30"/>
        <v>0</v>
      </c>
      <c r="AI18" s="42" t="str">
        <f t="shared" si="31"/>
        <v/>
      </c>
      <c r="AJ18" s="42">
        <f t="shared" si="32"/>
        <v>0</v>
      </c>
      <c r="AK18" s="42">
        <f t="shared" si="33"/>
        <v>0</v>
      </c>
      <c r="AL18" s="42">
        <f t="shared" si="34"/>
        <v>0</v>
      </c>
      <c r="AM18" s="42" t="str">
        <f t="shared" si="35"/>
        <v/>
      </c>
      <c r="AN18" s="42">
        <f t="shared" si="36"/>
        <v>0</v>
      </c>
      <c r="AO18" s="42">
        <f t="shared" si="37"/>
        <v>0</v>
      </c>
      <c r="AP18" s="42">
        <f t="shared" si="38"/>
        <v>0</v>
      </c>
      <c r="AQ18" s="42">
        <f t="shared" si="39"/>
        <v>0</v>
      </c>
      <c r="AR18" s="42">
        <f t="shared" si="40"/>
        <v>0</v>
      </c>
      <c r="AS18" s="42">
        <f t="shared" si="41"/>
        <v>0</v>
      </c>
      <c r="AT18" s="42">
        <f t="shared" si="42"/>
        <v>0</v>
      </c>
      <c r="AU18" s="42">
        <f t="shared" si="43"/>
        <v>0</v>
      </c>
      <c r="AV18" s="42">
        <f t="shared" si="44"/>
        <v>0</v>
      </c>
      <c r="AW18" s="42">
        <f t="shared" si="45"/>
        <v>0</v>
      </c>
      <c r="AX18" s="42">
        <f t="shared" si="46"/>
        <v>0</v>
      </c>
      <c r="AY18" s="42">
        <f t="shared" si="47"/>
        <v>0</v>
      </c>
      <c r="AZ18" s="42" t="str">
        <f t="shared" si="48"/>
        <v/>
      </c>
      <c r="BA18" s="42">
        <f t="shared" si="49"/>
        <v>0</v>
      </c>
      <c r="BB18" s="42" t="str">
        <f t="shared" si="50"/>
        <v/>
      </c>
      <c r="BC18" s="42">
        <f t="shared" si="51"/>
        <v>0</v>
      </c>
      <c r="BD18" s="42">
        <f t="shared" si="52"/>
        <v>0</v>
      </c>
      <c r="BE18" s="42">
        <f t="shared" si="53"/>
        <v>0</v>
      </c>
      <c r="BF18" s="42" t="str">
        <f t="shared" si="54"/>
        <v/>
      </c>
      <c r="BG18" s="42">
        <f t="shared" si="55"/>
        <v>0</v>
      </c>
      <c r="BH18" s="42">
        <f t="shared" si="56"/>
        <v>0</v>
      </c>
      <c r="BI18" s="42">
        <f t="shared" si="57"/>
        <v>0</v>
      </c>
      <c r="BJ18" s="42">
        <f t="shared" si="58"/>
        <v>0</v>
      </c>
      <c r="BK18" s="42">
        <f t="shared" si="59"/>
        <v>0</v>
      </c>
      <c r="BL18" s="42">
        <f t="shared" si="60"/>
        <v>0</v>
      </c>
      <c r="BM18" s="42" t="str">
        <f t="shared" si="61"/>
        <v/>
      </c>
      <c r="BN18" s="42">
        <f t="shared" si="62"/>
        <v>0</v>
      </c>
      <c r="BO18" s="42">
        <f t="shared" si="63"/>
        <v>0</v>
      </c>
      <c r="BP18" s="42">
        <f t="shared" si="64"/>
        <v>0</v>
      </c>
      <c r="BQ18" s="42" t="str">
        <f t="shared" si="65"/>
        <v/>
      </c>
      <c r="BR18" s="42">
        <f t="shared" si="66"/>
        <v>0</v>
      </c>
      <c r="BS18" s="42">
        <f t="shared" si="67"/>
        <v>0</v>
      </c>
      <c r="BT18" s="42" t="str">
        <f t="shared" si="68"/>
        <v/>
      </c>
      <c r="BU18" s="42">
        <f t="shared" si="69"/>
        <v>0</v>
      </c>
      <c r="BV18" s="42">
        <f t="shared" si="70"/>
        <v>0</v>
      </c>
      <c r="BW18" s="42" t="str">
        <f t="shared" si="71"/>
        <v/>
      </c>
      <c r="BX18" s="42">
        <f t="shared" si="72"/>
        <v>0</v>
      </c>
      <c r="BY18" s="42">
        <f t="shared" si="73"/>
        <v>0</v>
      </c>
      <c r="BZ18" s="42" t="str">
        <f t="shared" si="74"/>
        <v/>
      </c>
      <c r="CA18" s="42">
        <f t="shared" si="75"/>
        <v>0</v>
      </c>
      <c r="CB18" s="42">
        <f t="shared" si="76"/>
        <v>0</v>
      </c>
      <c r="CC18" s="42" t="str">
        <f t="shared" si="77"/>
        <v/>
      </c>
      <c r="CD18" s="42">
        <f t="shared" si="78"/>
        <v>0</v>
      </c>
      <c r="CE18" s="42">
        <f t="shared" si="79"/>
        <v>0</v>
      </c>
      <c r="CF18" s="42" t="str">
        <f t="shared" si="80"/>
        <v/>
      </c>
      <c r="CG18" s="42">
        <f t="shared" si="81"/>
        <v>0</v>
      </c>
      <c r="CH18" s="42">
        <f t="shared" si="82"/>
        <v>0</v>
      </c>
      <c r="CI18" s="42">
        <f t="shared" si="83"/>
        <v>0</v>
      </c>
      <c r="CJ18" s="42">
        <f t="shared" si="84"/>
        <v>0</v>
      </c>
      <c r="CK18" s="42">
        <f t="shared" si="85"/>
        <v>0</v>
      </c>
      <c r="CL18" s="42" t="str">
        <f t="shared" si="86"/>
        <v/>
      </c>
      <c r="CM18" s="29"/>
      <c r="CN18" s="28" t="s">
        <v>777</v>
      </c>
      <c r="CO18" s="28" t="s">
        <v>677</v>
      </c>
      <c r="CP18" s="28" t="s">
        <v>393</v>
      </c>
      <c r="CQ18" s="28" t="s">
        <v>778</v>
      </c>
      <c r="CR18" s="28" t="s">
        <v>778</v>
      </c>
      <c r="CS18" s="28" t="s">
        <v>752</v>
      </c>
      <c r="CT18" s="28" t="s">
        <v>753</v>
      </c>
      <c r="CU18" s="31" t="s">
        <v>681</v>
      </c>
      <c r="CV18" s="3" t="s">
        <v>754</v>
      </c>
    </row>
    <row r="19" spans="1:100" x14ac:dyDescent="0.25">
      <c r="A19" s="59">
        <v>13</v>
      </c>
      <c r="B19" s="28" t="s">
        <v>113</v>
      </c>
      <c r="C19" s="43" t="str">
        <f t="shared" si="0"/>
        <v>Huile d’olive</v>
      </c>
      <c r="D19" s="44" t="str">
        <f t="shared" si="1"/>
        <v/>
      </c>
      <c r="E19" s="3" t="str">
        <f t="shared" si="2"/>
        <v/>
      </c>
      <c r="F19" s="3" t="str">
        <f t="shared" si="3"/>
        <v/>
      </c>
      <c r="G19" s="3" t="str">
        <f t="shared" si="4"/>
        <v/>
      </c>
      <c r="H19" s="3" t="str">
        <f t="shared" si="5"/>
        <v/>
      </c>
      <c r="I19" s="3" t="str">
        <f t="shared" si="6"/>
        <v/>
      </c>
      <c r="J19" s="3" t="str">
        <f t="shared" si="7"/>
        <v/>
      </c>
      <c r="K19" s="3" t="str">
        <f t="shared" si="8"/>
        <v/>
      </c>
      <c r="L19" s="3" t="str">
        <f t="shared" si="9"/>
        <v/>
      </c>
      <c r="M19" s="3" t="str">
        <f t="shared" si="10"/>
        <v/>
      </c>
      <c r="N19" s="3" t="str">
        <f t="shared" si="11"/>
        <v/>
      </c>
      <c r="O19" s="3" t="str">
        <f t="shared" si="12"/>
        <v/>
      </c>
      <c r="P19" s="3" t="str">
        <f t="shared" si="13"/>
        <v/>
      </c>
      <c r="Q19" s="3" t="str">
        <f t="shared" si="14"/>
        <v/>
      </c>
      <c r="R19" s="3" t="str">
        <f t="shared" si="15"/>
        <v/>
      </c>
      <c r="S19" s="45" t="str">
        <f t="shared" si="16"/>
        <v/>
      </c>
      <c r="T19" s="27"/>
      <c r="U19" s="42" t="str">
        <f t="shared" si="17"/>
        <v>Huile d’olive</v>
      </c>
      <c r="V19" s="42" t="str">
        <f t="shared" si="18"/>
        <v>huile d’olive</v>
      </c>
      <c r="W19" s="42" t="str">
        <f t="shared" si="19"/>
        <v>huile d’olive</v>
      </c>
      <c r="X19" s="42" t="str">
        <f t="shared" si="20"/>
        <v>huile d’olive</v>
      </c>
      <c r="Y19" s="42" t="str">
        <f t="shared" si="21"/>
        <v>huile d olive</v>
      </c>
      <c r="Z19" s="42" t="str">
        <f t="shared" si="22"/>
        <v>huile d olive</v>
      </c>
      <c r="AA19" s="42" t="str">
        <f t="shared" si="23"/>
        <v xml:space="preserve"> huile d olive </v>
      </c>
      <c r="AB19" s="42">
        <f t="shared" si="24"/>
        <v>0</v>
      </c>
      <c r="AC19" s="42">
        <f t="shared" si="25"/>
        <v>0</v>
      </c>
      <c r="AD19" s="42">
        <f t="shared" si="26"/>
        <v>0</v>
      </c>
      <c r="AE19" s="42">
        <f t="shared" si="27"/>
        <v>0</v>
      </c>
      <c r="AF19" s="42" t="str">
        <f t="shared" si="28"/>
        <v/>
      </c>
      <c r="AG19" s="42">
        <f t="shared" si="29"/>
        <v>0</v>
      </c>
      <c r="AH19" s="42">
        <f t="shared" si="30"/>
        <v>0</v>
      </c>
      <c r="AI19" s="42" t="str">
        <f t="shared" si="31"/>
        <v/>
      </c>
      <c r="AJ19" s="42">
        <f t="shared" si="32"/>
        <v>0</v>
      </c>
      <c r="AK19" s="42">
        <f t="shared" si="33"/>
        <v>0</v>
      </c>
      <c r="AL19" s="42">
        <f t="shared" si="34"/>
        <v>0</v>
      </c>
      <c r="AM19" s="42" t="str">
        <f t="shared" si="35"/>
        <v/>
      </c>
      <c r="AN19" s="42">
        <f t="shared" si="36"/>
        <v>0</v>
      </c>
      <c r="AO19" s="42">
        <f t="shared" si="37"/>
        <v>0</v>
      </c>
      <c r="AP19" s="42">
        <f t="shared" si="38"/>
        <v>0</v>
      </c>
      <c r="AQ19" s="42">
        <f t="shared" si="39"/>
        <v>0</v>
      </c>
      <c r="AR19" s="42">
        <f t="shared" si="40"/>
        <v>0</v>
      </c>
      <c r="AS19" s="42">
        <f t="shared" si="41"/>
        <v>0</v>
      </c>
      <c r="AT19" s="42">
        <f t="shared" si="42"/>
        <v>0</v>
      </c>
      <c r="AU19" s="42">
        <f t="shared" si="43"/>
        <v>0</v>
      </c>
      <c r="AV19" s="42">
        <f t="shared" si="44"/>
        <v>0</v>
      </c>
      <c r="AW19" s="42">
        <f t="shared" si="45"/>
        <v>0</v>
      </c>
      <c r="AX19" s="42">
        <f t="shared" si="46"/>
        <v>0</v>
      </c>
      <c r="AY19" s="42">
        <f t="shared" si="47"/>
        <v>0</v>
      </c>
      <c r="AZ19" s="42" t="str">
        <f t="shared" si="48"/>
        <v/>
      </c>
      <c r="BA19" s="42">
        <f t="shared" si="49"/>
        <v>0</v>
      </c>
      <c r="BB19" s="42" t="str">
        <f t="shared" si="50"/>
        <v/>
      </c>
      <c r="BC19" s="42">
        <f t="shared" si="51"/>
        <v>0</v>
      </c>
      <c r="BD19" s="42">
        <f t="shared" si="52"/>
        <v>0</v>
      </c>
      <c r="BE19" s="42">
        <f t="shared" si="53"/>
        <v>0</v>
      </c>
      <c r="BF19" s="42" t="str">
        <f t="shared" si="54"/>
        <v/>
      </c>
      <c r="BG19" s="42">
        <f t="shared" si="55"/>
        <v>0</v>
      </c>
      <c r="BH19" s="42">
        <f t="shared" si="56"/>
        <v>0</v>
      </c>
      <c r="BI19" s="42">
        <f t="shared" si="57"/>
        <v>0</v>
      </c>
      <c r="BJ19" s="42">
        <f t="shared" si="58"/>
        <v>0</v>
      </c>
      <c r="BK19" s="42">
        <f t="shared" si="59"/>
        <v>0</v>
      </c>
      <c r="BL19" s="42">
        <f t="shared" si="60"/>
        <v>0</v>
      </c>
      <c r="BM19" s="42" t="str">
        <f t="shared" si="61"/>
        <v/>
      </c>
      <c r="BN19" s="42">
        <f t="shared" si="62"/>
        <v>0</v>
      </c>
      <c r="BO19" s="42">
        <f t="shared" si="63"/>
        <v>0</v>
      </c>
      <c r="BP19" s="42">
        <f t="shared" si="64"/>
        <v>0</v>
      </c>
      <c r="BQ19" s="42" t="str">
        <f t="shared" si="65"/>
        <v/>
      </c>
      <c r="BR19" s="42">
        <f t="shared" si="66"/>
        <v>0</v>
      </c>
      <c r="BS19" s="42">
        <f t="shared" si="67"/>
        <v>0</v>
      </c>
      <c r="BT19" s="42" t="str">
        <f t="shared" si="68"/>
        <v/>
      </c>
      <c r="BU19" s="42">
        <f t="shared" si="69"/>
        <v>0</v>
      </c>
      <c r="BV19" s="42">
        <f t="shared" si="70"/>
        <v>0</v>
      </c>
      <c r="BW19" s="42" t="str">
        <f t="shared" si="71"/>
        <v/>
      </c>
      <c r="BX19" s="42">
        <f t="shared" si="72"/>
        <v>0</v>
      </c>
      <c r="BY19" s="42">
        <f t="shared" si="73"/>
        <v>0</v>
      </c>
      <c r="BZ19" s="42" t="str">
        <f t="shared" si="74"/>
        <v/>
      </c>
      <c r="CA19" s="42">
        <f t="shared" si="75"/>
        <v>0</v>
      </c>
      <c r="CB19" s="42">
        <f t="shared" si="76"/>
        <v>0</v>
      </c>
      <c r="CC19" s="42" t="str">
        <f t="shared" si="77"/>
        <v/>
      </c>
      <c r="CD19" s="42">
        <f t="shared" si="78"/>
        <v>0</v>
      </c>
      <c r="CE19" s="42">
        <f t="shared" si="79"/>
        <v>0</v>
      </c>
      <c r="CF19" s="42" t="str">
        <f t="shared" si="80"/>
        <v/>
      </c>
      <c r="CG19" s="42">
        <f t="shared" si="81"/>
        <v>0</v>
      </c>
      <c r="CH19" s="42">
        <f t="shared" si="82"/>
        <v>0</v>
      </c>
      <c r="CI19" s="42">
        <f t="shared" si="83"/>
        <v>0</v>
      </c>
      <c r="CJ19" s="42">
        <f t="shared" si="84"/>
        <v>0</v>
      </c>
      <c r="CK19" s="42">
        <f t="shared" si="85"/>
        <v>0</v>
      </c>
      <c r="CL19" s="42" t="str">
        <f t="shared" si="86"/>
        <v/>
      </c>
      <c r="CM19" s="29"/>
      <c r="CN19" s="28" t="s">
        <v>779</v>
      </c>
      <c r="CO19" s="28" t="s">
        <v>677</v>
      </c>
      <c r="CP19" s="28" t="s">
        <v>393</v>
      </c>
      <c r="CQ19" s="28" t="s">
        <v>780</v>
      </c>
      <c r="CR19" s="28" t="s">
        <v>780</v>
      </c>
      <c r="CS19" s="28" t="s">
        <v>679</v>
      </c>
      <c r="CT19" s="28" t="s">
        <v>680</v>
      </c>
      <c r="CU19" s="31" t="s">
        <v>681</v>
      </c>
      <c r="CV19" s="3" t="s">
        <v>682</v>
      </c>
    </row>
    <row r="20" spans="1:100" x14ac:dyDescent="0.25">
      <c r="A20" s="59">
        <v>14</v>
      </c>
      <c r="B20" s="28" t="s">
        <v>208</v>
      </c>
      <c r="C20" s="43" t="str">
        <f t="shared" si="0"/>
        <v>Sauce tomate</v>
      </c>
      <c r="D20" s="44" t="str">
        <f t="shared" si="1"/>
        <v/>
      </c>
      <c r="E20" s="3" t="str">
        <f t="shared" si="2"/>
        <v/>
      </c>
      <c r="F20" s="3" t="str">
        <f t="shared" si="3"/>
        <v/>
      </c>
      <c r="G20" s="3" t="str">
        <f t="shared" si="4"/>
        <v/>
      </c>
      <c r="H20" s="3" t="str">
        <f t="shared" si="5"/>
        <v/>
      </c>
      <c r="I20" s="3" t="str">
        <f t="shared" si="6"/>
        <v/>
      </c>
      <c r="J20" s="3" t="str">
        <f t="shared" si="7"/>
        <v/>
      </c>
      <c r="K20" s="3" t="str">
        <f t="shared" si="8"/>
        <v/>
      </c>
      <c r="L20" s="3" t="str">
        <f t="shared" si="9"/>
        <v/>
      </c>
      <c r="M20" s="3" t="str">
        <f t="shared" si="10"/>
        <v/>
      </c>
      <c r="N20" s="3" t="str">
        <f t="shared" si="11"/>
        <v/>
      </c>
      <c r="O20" s="3" t="str">
        <f t="shared" si="12"/>
        <v/>
      </c>
      <c r="P20" s="3" t="str">
        <f t="shared" si="13"/>
        <v/>
      </c>
      <c r="Q20" s="3" t="str">
        <f t="shared" si="14"/>
        <v/>
      </c>
      <c r="R20" s="3" t="str">
        <f t="shared" si="15"/>
        <v/>
      </c>
      <c r="S20" s="45" t="str">
        <f t="shared" si="16"/>
        <v/>
      </c>
      <c r="T20" s="27"/>
      <c r="U20" s="42" t="str">
        <f t="shared" si="17"/>
        <v>Sauce tomate</v>
      </c>
      <c r="V20" s="42" t="str">
        <f t="shared" si="18"/>
        <v>sauce tomate</v>
      </c>
      <c r="W20" s="42" t="str">
        <f t="shared" si="19"/>
        <v>sauce tomate</v>
      </c>
      <c r="X20" s="42" t="str">
        <f t="shared" si="20"/>
        <v>sauce tomate</v>
      </c>
      <c r="Y20" s="42" t="str">
        <f t="shared" si="21"/>
        <v>sauce tomate</v>
      </c>
      <c r="Z20" s="42" t="str">
        <f t="shared" si="22"/>
        <v>sauce tomate</v>
      </c>
      <c r="AA20" s="42" t="str">
        <f t="shared" si="23"/>
        <v xml:space="preserve"> sauce tomate </v>
      </c>
      <c r="AB20" s="42">
        <f t="shared" si="24"/>
        <v>0</v>
      </c>
      <c r="AC20" s="42">
        <f t="shared" si="25"/>
        <v>0</v>
      </c>
      <c r="AD20" s="42">
        <f t="shared" si="26"/>
        <v>0</v>
      </c>
      <c r="AE20" s="42">
        <f t="shared" si="27"/>
        <v>0</v>
      </c>
      <c r="AF20" s="42" t="str">
        <f t="shared" si="28"/>
        <v/>
      </c>
      <c r="AG20" s="42">
        <f t="shared" si="29"/>
        <v>0</v>
      </c>
      <c r="AH20" s="42">
        <f t="shared" si="30"/>
        <v>0</v>
      </c>
      <c r="AI20" s="42" t="str">
        <f t="shared" si="31"/>
        <v/>
      </c>
      <c r="AJ20" s="42">
        <f t="shared" si="32"/>
        <v>0</v>
      </c>
      <c r="AK20" s="42">
        <f t="shared" si="33"/>
        <v>0</v>
      </c>
      <c r="AL20" s="42">
        <f t="shared" si="34"/>
        <v>0</v>
      </c>
      <c r="AM20" s="42" t="str">
        <f t="shared" si="35"/>
        <v/>
      </c>
      <c r="AN20" s="42">
        <f t="shared" si="36"/>
        <v>0</v>
      </c>
      <c r="AO20" s="42">
        <f t="shared" si="37"/>
        <v>0</v>
      </c>
      <c r="AP20" s="42">
        <f t="shared" si="38"/>
        <v>0</v>
      </c>
      <c r="AQ20" s="42">
        <f t="shared" si="39"/>
        <v>0</v>
      </c>
      <c r="AR20" s="42">
        <f t="shared" si="40"/>
        <v>0</v>
      </c>
      <c r="AS20" s="42">
        <f t="shared" si="41"/>
        <v>0</v>
      </c>
      <c r="AT20" s="42">
        <f t="shared" si="42"/>
        <v>0</v>
      </c>
      <c r="AU20" s="42">
        <f t="shared" si="43"/>
        <v>0</v>
      </c>
      <c r="AV20" s="42">
        <f t="shared" si="44"/>
        <v>0</v>
      </c>
      <c r="AW20" s="42">
        <f t="shared" si="45"/>
        <v>0</v>
      </c>
      <c r="AX20" s="42">
        <f t="shared" si="46"/>
        <v>0</v>
      </c>
      <c r="AY20" s="42">
        <f t="shared" si="47"/>
        <v>0</v>
      </c>
      <c r="AZ20" s="42" t="str">
        <f t="shared" si="48"/>
        <v/>
      </c>
      <c r="BA20" s="42">
        <f t="shared" si="49"/>
        <v>0</v>
      </c>
      <c r="BB20" s="42" t="str">
        <f t="shared" si="50"/>
        <v/>
      </c>
      <c r="BC20" s="42">
        <f t="shared" si="51"/>
        <v>0</v>
      </c>
      <c r="BD20" s="42">
        <f t="shared" si="52"/>
        <v>0</v>
      </c>
      <c r="BE20" s="42">
        <f t="shared" si="53"/>
        <v>0</v>
      </c>
      <c r="BF20" s="42" t="str">
        <f t="shared" si="54"/>
        <v/>
      </c>
      <c r="BG20" s="42">
        <f t="shared" si="55"/>
        <v>0</v>
      </c>
      <c r="BH20" s="42">
        <f t="shared" si="56"/>
        <v>0</v>
      </c>
      <c r="BI20" s="42">
        <f t="shared" si="57"/>
        <v>0</v>
      </c>
      <c r="BJ20" s="42">
        <f t="shared" si="58"/>
        <v>0</v>
      </c>
      <c r="BK20" s="42">
        <f t="shared" si="59"/>
        <v>0</v>
      </c>
      <c r="BL20" s="42">
        <f t="shared" si="60"/>
        <v>0</v>
      </c>
      <c r="BM20" s="42" t="str">
        <f t="shared" si="61"/>
        <v/>
      </c>
      <c r="BN20" s="42">
        <f t="shared" si="62"/>
        <v>0</v>
      </c>
      <c r="BO20" s="42">
        <f t="shared" si="63"/>
        <v>0</v>
      </c>
      <c r="BP20" s="42">
        <f t="shared" si="64"/>
        <v>0</v>
      </c>
      <c r="BQ20" s="42" t="str">
        <f t="shared" si="65"/>
        <v/>
      </c>
      <c r="BR20" s="42">
        <f t="shared" si="66"/>
        <v>0</v>
      </c>
      <c r="BS20" s="42">
        <f t="shared" si="67"/>
        <v>0</v>
      </c>
      <c r="BT20" s="42" t="str">
        <f t="shared" si="68"/>
        <v/>
      </c>
      <c r="BU20" s="42">
        <f t="shared" si="69"/>
        <v>0</v>
      </c>
      <c r="BV20" s="42">
        <f t="shared" si="70"/>
        <v>0</v>
      </c>
      <c r="BW20" s="42" t="str">
        <f t="shared" si="71"/>
        <v/>
      </c>
      <c r="BX20" s="42">
        <f t="shared" si="72"/>
        <v>0</v>
      </c>
      <c r="BY20" s="42">
        <f t="shared" si="73"/>
        <v>0</v>
      </c>
      <c r="BZ20" s="42" t="str">
        <f t="shared" si="74"/>
        <v/>
      </c>
      <c r="CA20" s="42">
        <f t="shared" si="75"/>
        <v>0</v>
      </c>
      <c r="CB20" s="42">
        <f t="shared" si="76"/>
        <v>0</v>
      </c>
      <c r="CC20" s="42" t="str">
        <f t="shared" si="77"/>
        <v/>
      </c>
      <c r="CD20" s="42">
        <f t="shared" si="78"/>
        <v>0</v>
      </c>
      <c r="CE20" s="42">
        <f t="shared" si="79"/>
        <v>0</v>
      </c>
      <c r="CF20" s="42" t="str">
        <f t="shared" si="80"/>
        <v/>
      </c>
      <c r="CG20" s="42">
        <f t="shared" si="81"/>
        <v>0</v>
      </c>
      <c r="CH20" s="42">
        <f t="shared" si="82"/>
        <v>0</v>
      </c>
      <c r="CI20" s="42">
        <f t="shared" si="83"/>
        <v>0</v>
      </c>
      <c r="CJ20" s="42">
        <f t="shared" si="84"/>
        <v>0</v>
      </c>
      <c r="CK20" s="42">
        <f t="shared" si="85"/>
        <v>0</v>
      </c>
      <c r="CL20" s="42" t="str">
        <f t="shared" si="86"/>
        <v/>
      </c>
      <c r="CM20" s="29"/>
      <c r="CN20" s="28" t="s">
        <v>781</v>
      </c>
      <c r="CO20" s="28" t="s">
        <v>677</v>
      </c>
      <c r="CP20" s="28" t="s">
        <v>393</v>
      </c>
      <c r="CQ20" s="28" t="s">
        <v>782</v>
      </c>
      <c r="CR20" s="28" t="s">
        <v>782</v>
      </c>
      <c r="CS20" s="28" t="s">
        <v>679</v>
      </c>
      <c r="CT20" s="28" t="s">
        <v>680</v>
      </c>
      <c r="CU20" s="28" t="s">
        <v>681</v>
      </c>
      <c r="CV20" s="3" t="s">
        <v>682</v>
      </c>
    </row>
    <row r="21" spans="1:100" x14ac:dyDescent="0.25">
      <c r="A21" s="59">
        <v>15</v>
      </c>
      <c r="C21" s="43" t="str">
        <f t="shared" si="0"/>
        <v/>
      </c>
      <c r="D21" s="44" t="str">
        <f t="shared" si="1"/>
        <v/>
      </c>
      <c r="E21" s="3" t="str">
        <f t="shared" si="2"/>
        <v/>
      </c>
      <c r="F21" s="3" t="str">
        <f t="shared" si="3"/>
        <v/>
      </c>
      <c r="G21" s="3" t="str">
        <f t="shared" si="4"/>
        <v/>
      </c>
      <c r="H21" s="3" t="str">
        <f t="shared" si="5"/>
        <v/>
      </c>
      <c r="I21" s="3" t="str">
        <f t="shared" si="6"/>
        <v/>
      </c>
      <c r="J21" s="3" t="str">
        <f t="shared" si="7"/>
        <v/>
      </c>
      <c r="K21" s="3" t="str">
        <f t="shared" si="8"/>
        <v/>
      </c>
      <c r="L21" s="3" t="str">
        <f t="shared" si="9"/>
        <v/>
      </c>
      <c r="M21" s="3" t="str">
        <f t="shared" si="10"/>
        <v/>
      </c>
      <c r="N21" s="3" t="str">
        <f t="shared" si="11"/>
        <v/>
      </c>
      <c r="O21" s="3" t="str">
        <f t="shared" si="12"/>
        <v/>
      </c>
      <c r="P21" s="3" t="str">
        <f t="shared" si="13"/>
        <v/>
      </c>
      <c r="Q21" s="3" t="str">
        <f t="shared" si="14"/>
        <v/>
      </c>
      <c r="R21" s="3" t="str">
        <f t="shared" si="15"/>
        <v/>
      </c>
      <c r="S21" s="45" t="str">
        <f t="shared" si="16"/>
        <v/>
      </c>
      <c r="T21" s="27"/>
      <c r="U21" s="42" t="str">
        <f t="shared" si="17"/>
        <v/>
      </c>
      <c r="V21" s="42" t="str">
        <f t="shared" si="18"/>
        <v/>
      </c>
      <c r="W21" s="42" t="str">
        <f t="shared" si="19"/>
        <v/>
      </c>
      <c r="X21" s="42" t="str">
        <f t="shared" si="20"/>
        <v/>
      </c>
      <c r="Y21" s="42" t="str">
        <f t="shared" si="21"/>
        <v/>
      </c>
      <c r="Z21" s="42" t="str">
        <f t="shared" si="22"/>
        <v/>
      </c>
      <c r="AA21" s="42" t="str">
        <f t="shared" si="23"/>
        <v xml:space="preserve">  </v>
      </c>
      <c r="AB21" s="42" t="str">
        <f t="shared" si="24"/>
        <v/>
      </c>
      <c r="AC21" s="42" t="str">
        <f t="shared" si="25"/>
        <v/>
      </c>
      <c r="AD21" s="42" t="str">
        <f t="shared" si="26"/>
        <v/>
      </c>
      <c r="AE21" s="42" t="str">
        <f t="shared" si="27"/>
        <v/>
      </c>
      <c r="AF21" s="42" t="str">
        <f t="shared" si="28"/>
        <v/>
      </c>
      <c r="AG21" s="42" t="str">
        <f t="shared" si="29"/>
        <v/>
      </c>
      <c r="AH21" s="42" t="str">
        <f t="shared" si="30"/>
        <v/>
      </c>
      <c r="AI21" s="42" t="str">
        <f t="shared" si="31"/>
        <v/>
      </c>
      <c r="AJ21" s="42" t="str">
        <f t="shared" si="32"/>
        <v/>
      </c>
      <c r="AK21" s="42" t="str">
        <f t="shared" si="33"/>
        <v/>
      </c>
      <c r="AL21" s="42" t="str">
        <f t="shared" si="34"/>
        <v/>
      </c>
      <c r="AM21" s="42" t="str">
        <f t="shared" si="35"/>
        <v/>
      </c>
      <c r="AN21" s="42" t="str">
        <f t="shared" si="36"/>
        <v/>
      </c>
      <c r="AO21" s="42" t="str">
        <f t="shared" si="37"/>
        <v/>
      </c>
      <c r="AP21" s="42" t="str">
        <f t="shared" si="38"/>
        <v/>
      </c>
      <c r="AQ21" s="42" t="str">
        <f t="shared" si="39"/>
        <v/>
      </c>
      <c r="AR21" s="42" t="str">
        <f t="shared" si="40"/>
        <v/>
      </c>
      <c r="AS21" s="42" t="str">
        <f t="shared" si="41"/>
        <v/>
      </c>
      <c r="AT21" s="42" t="str">
        <f t="shared" si="42"/>
        <v/>
      </c>
      <c r="AU21" s="42" t="str">
        <f t="shared" si="43"/>
        <v/>
      </c>
      <c r="AV21" s="42" t="str">
        <f t="shared" si="44"/>
        <v/>
      </c>
      <c r="AW21" s="42" t="str">
        <f t="shared" si="45"/>
        <v/>
      </c>
      <c r="AX21" s="42" t="str">
        <f t="shared" si="46"/>
        <v/>
      </c>
      <c r="AY21" s="42" t="str">
        <f t="shared" si="47"/>
        <v/>
      </c>
      <c r="AZ21" s="42" t="str">
        <f t="shared" si="48"/>
        <v/>
      </c>
      <c r="BA21" s="42" t="str">
        <f t="shared" si="49"/>
        <v/>
      </c>
      <c r="BB21" s="42" t="str">
        <f t="shared" si="50"/>
        <v/>
      </c>
      <c r="BC21" s="42" t="str">
        <f t="shared" si="51"/>
        <v/>
      </c>
      <c r="BD21" s="42" t="str">
        <f t="shared" si="52"/>
        <v/>
      </c>
      <c r="BE21" s="42" t="str">
        <f t="shared" si="53"/>
        <v/>
      </c>
      <c r="BF21" s="42" t="str">
        <f t="shared" si="54"/>
        <v/>
      </c>
      <c r="BG21" s="42" t="str">
        <f t="shared" si="55"/>
        <v/>
      </c>
      <c r="BH21" s="42" t="str">
        <f t="shared" si="56"/>
        <v/>
      </c>
      <c r="BI21" s="42" t="str">
        <f t="shared" si="57"/>
        <v/>
      </c>
      <c r="BJ21" s="42" t="str">
        <f t="shared" si="58"/>
        <v/>
      </c>
      <c r="BK21" s="42" t="str">
        <f t="shared" si="59"/>
        <v/>
      </c>
      <c r="BL21" s="42" t="str">
        <f t="shared" si="60"/>
        <v/>
      </c>
      <c r="BM21" s="42" t="str">
        <f t="shared" si="61"/>
        <v/>
      </c>
      <c r="BN21" s="42" t="str">
        <f t="shared" si="62"/>
        <v/>
      </c>
      <c r="BO21" s="42" t="str">
        <f t="shared" si="63"/>
        <v/>
      </c>
      <c r="BP21" s="42" t="str">
        <f t="shared" si="64"/>
        <v/>
      </c>
      <c r="BQ21" s="42" t="str">
        <f t="shared" si="65"/>
        <v/>
      </c>
      <c r="BR21" s="42" t="str">
        <f t="shared" si="66"/>
        <v/>
      </c>
      <c r="BS21" s="42" t="str">
        <f t="shared" si="67"/>
        <v/>
      </c>
      <c r="BT21" s="42" t="str">
        <f t="shared" si="68"/>
        <v/>
      </c>
      <c r="BU21" s="42" t="str">
        <f t="shared" si="69"/>
        <v/>
      </c>
      <c r="BV21" s="42" t="str">
        <f t="shared" si="70"/>
        <v/>
      </c>
      <c r="BW21" s="42" t="str">
        <f t="shared" si="71"/>
        <v/>
      </c>
      <c r="BX21" s="42" t="str">
        <f t="shared" si="72"/>
        <v/>
      </c>
      <c r="BY21" s="42" t="str">
        <f t="shared" si="73"/>
        <v/>
      </c>
      <c r="BZ21" s="42" t="str">
        <f t="shared" si="74"/>
        <v/>
      </c>
      <c r="CA21" s="42" t="str">
        <f t="shared" si="75"/>
        <v/>
      </c>
      <c r="CB21" s="42" t="str">
        <f t="shared" si="76"/>
        <v/>
      </c>
      <c r="CC21" s="42" t="str">
        <f t="shared" si="77"/>
        <v/>
      </c>
      <c r="CD21" s="42" t="str">
        <f t="shared" si="78"/>
        <v/>
      </c>
      <c r="CE21" s="42" t="str">
        <f t="shared" si="79"/>
        <v/>
      </c>
      <c r="CF21" s="42" t="str">
        <f t="shared" si="80"/>
        <v/>
      </c>
      <c r="CG21" s="42" t="str">
        <f t="shared" si="81"/>
        <v/>
      </c>
      <c r="CH21" s="42" t="str">
        <f t="shared" si="82"/>
        <v/>
      </c>
      <c r="CI21" s="42" t="str">
        <f t="shared" si="83"/>
        <v/>
      </c>
      <c r="CJ21" s="42" t="str">
        <f t="shared" si="84"/>
        <v/>
      </c>
      <c r="CK21" s="42" t="str">
        <f t="shared" si="85"/>
        <v/>
      </c>
      <c r="CL21" s="42" t="str">
        <f t="shared" si="86"/>
        <v/>
      </c>
      <c r="CM21" s="29"/>
      <c r="CN21" s="28" t="s">
        <v>783</v>
      </c>
      <c r="CO21" s="28" t="s">
        <v>677</v>
      </c>
      <c r="CP21" s="28" t="s">
        <v>393</v>
      </c>
      <c r="CQ21" s="28" t="s">
        <v>784</v>
      </c>
      <c r="CR21" s="28" t="s">
        <v>784</v>
      </c>
      <c r="CS21" s="28" t="s">
        <v>679</v>
      </c>
      <c r="CT21" s="28" t="s">
        <v>680</v>
      </c>
      <c r="CU21" s="31" t="s">
        <v>681</v>
      </c>
      <c r="CV21" s="3" t="s">
        <v>682</v>
      </c>
    </row>
    <row r="22" spans="1:100" x14ac:dyDescent="0.25">
      <c r="A22" s="59">
        <v>16</v>
      </c>
      <c r="B22" s="28" t="s">
        <v>197</v>
      </c>
      <c r="C22" s="43" t="str">
        <f t="shared" si="0"/>
        <v>Lait *</v>
      </c>
      <c r="D22" s="44" t="str">
        <f t="shared" si="1"/>
        <v>Lait</v>
      </c>
      <c r="E22" s="3" t="str">
        <f t="shared" si="2"/>
        <v/>
      </c>
      <c r="F22" s="3" t="str">
        <f t="shared" si="3"/>
        <v/>
      </c>
      <c r="G22" s="3" t="str">
        <f t="shared" si="4"/>
        <v/>
      </c>
      <c r="H22" s="3" t="str">
        <f t="shared" si="5"/>
        <v/>
      </c>
      <c r="I22" s="3" t="str">
        <f t="shared" si="6"/>
        <v/>
      </c>
      <c r="J22" s="3" t="str">
        <f t="shared" si="7"/>
        <v/>
      </c>
      <c r="K22" s="3" t="str">
        <f t="shared" si="8"/>
        <v>X</v>
      </c>
      <c r="L22" s="3" t="str">
        <f t="shared" si="9"/>
        <v/>
      </c>
      <c r="M22" s="3" t="str">
        <f t="shared" si="10"/>
        <v/>
      </c>
      <c r="N22" s="3" t="str">
        <f t="shared" si="11"/>
        <v/>
      </c>
      <c r="O22" s="3" t="str">
        <f t="shared" si="12"/>
        <v/>
      </c>
      <c r="P22" s="3" t="str">
        <f t="shared" si="13"/>
        <v/>
      </c>
      <c r="Q22" s="3" t="str">
        <f t="shared" si="14"/>
        <v/>
      </c>
      <c r="R22" s="3" t="str">
        <f t="shared" si="15"/>
        <v/>
      </c>
      <c r="S22" s="45" t="str">
        <f t="shared" si="16"/>
        <v/>
      </c>
      <c r="T22" s="27"/>
      <c r="U22" s="42" t="str">
        <f t="shared" si="17"/>
        <v>Lait</v>
      </c>
      <c r="V22" s="42" t="str">
        <f t="shared" si="18"/>
        <v>lait</v>
      </c>
      <c r="W22" s="42" t="str">
        <f t="shared" si="19"/>
        <v>lait</v>
      </c>
      <c r="X22" s="42" t="str">
        <f t="shared" si="20"/>
        <v>lait</v>
      </c>
      <c r="Y22" s="42" t="str">
        <f t="shared" si="21"/>
        <v>lait</v>
      </c>
      <c r="Z22" s="42" t="str">
        <f t="shared" si="22"/>
        <v>lait</v>
      </c>
      <c r="AA22" s="42" t="str">
        <f t="shared" si="23"/>
        <v xml:space="preserve"> lait </v>
      </c>
      <c r="AB22" s="42">
        <f t="shared" si="24"/>
        <v>0</v>
      </c>
      <c r="AC22" s="42">
        <f t="shared" si="25"/>
        <v>0</v>
      </c>
      <c r="AD22" s="42">
        <f t="shared" si="26"/>
        <v>0</v>
      </c>
      <c r="AE22" s="42">
        <f t="shared" si="27"/>
        <v>0</v>
      </c>
      <c r="AF22" s="42" t="str">
        <f t="shared" si="28"/>
        <v/>
      </c>
      <c r="AG22" s="42">
        <f t="shared" si="29"/>
        <v>0</v>
      </c>
      <c r="AH22" s="42">
        <f t="shared" si="30"/>
        <v>0</v>
      </c>
      <c r="AI22" s="42" t="str">
        <f t="shared" si="31"/>
        <v/>
      </c>
      <c r="AJ22" s="42">
        <f t="shared" si="32"/>
        <v>0</v>
      </c>
      <c r="AK22" s="42">
        <f t="shared" si="33"/>
        <v>0</v>
      </c>
      <c r="AL22" s="42">
        <f t="shared" si="34"/>
        <v>0</v>
      </c>
      <c r="AM22" s="42" t="str">
        <f t="shared" si="35"/>
        <v/>
      </c>
      <c r="AN22" s="42">
        <f t="shared" si="36"/>
        <v>0</v>
      </c>
      <c r="AO22" s="42">
        <f t="shared" si="37"/>
        <v>0</v>
      </c>
      <c r="AP22" s="42">
        <f t="shared" si="38"/>
        <v>0</v>
      </c>
      <c r="AQ22" s="42">
        <f t="shared" si="39"/>
        <v>0</v>
      </c>
      <c r="AR22" s="42">
        <f t="shared" si="40"/>
        <v>0</v>
      </c>
      <c r="AS22" s="42">
        <f t="shared" si="41"/>
        <v>0</v>
      </c>
      <c r="AT22" s="42">
        <f t="shared" si="42"/>
        <v>0</v>
      </c>
      <c r="AU22" s="42">
        <f t="shared" si="43"/>
        <v>0</v>
      </c>
      <c r="AV22" s="42">
        <f t="shared" si="44"/>
        <v>0</v>
      </c>
      <c r="AW22" s="42">
        <f t="shared" si="45"/>
        <v>0</v>
      </c>
      <c r="AX22" s="42">
        <f t="shared" si="46"/>
        <v>0</v>
      </c>
      <c r="AY22" s="42">
        <f t="shared" si="47"/>
        <v>0</v>
      </c>
      <c r="AZ22" s="42" t="str">
        <f t="shared" si="48"/>
        <v/>
      </c>
      <c r="BA22" s="42">
        <f t="shared" si="49"/>
        <v>0</v>
      </c>
      <c r="BB22" s="42" t="str">
        <f t="shared" si="50"/>
        <v/>
      </c>
      <c r="BC22" s="42">
        <f t="shared" si="51"/>
        <v>0</v>
      </c>
      <c r="BD22" s="42">
        <f t="shared" si="52"/>
        <v>0</v>
      </c>
      <c r="BE22" s="42">
        <f t="shared" si="53"/>
        <v>0</v>
      </c>
      <c r="BF22" s="42" t="str">
        <f t="shared" si="54"/>
        <v/>
      </c>
      <c r="BG22" s="42">
        <f t="shared" si="55"/>
        <v>0</v>
      </c>
      <c r="BH22" s="42">
        <f t="shared" si="56"/>
        <v>1</v>
      </c>
      <c r="BI22" s="42">
        <f t="shared" si="57"/>
        <v>0</v>
      </c>
      <c r="BJ22" s="42">
        <f t="shared" si="58"/>
        <v>0</v>
      </c>
      <c r="BK22" s="42">
        <f t="shared" si="59"/>
        <v>0</v>
      </c>
      <c r="BL22" s="42">
        <f t="shared" si="60"/>
        <v>0</v>
      </c>
      <c r="BM22" s="42" t="str">
        <f t="shared" si="61"/>
        <v>X</v>
      </c>
      <c r="BN22" s="42">
        <f t="shared" si="62"/>
        <v>0</v>
      </c>
      <c r="BO22" s="42">
        <f t="shared" si="63"/>
        <v>0</v>
      </c>
      <c r="BP22" s="42">
        <f t="shared" si="64"/>
        <v>0</v>
      </c>
      <c r="BQ22" s="42" t="str">
        <f t="shared" si="65"/>
        <v/>
      </c>
      <c r="BR22" s="42">
        <f t="shared" si="66"/>
        <v>0</v>
      </c>
      <c r="BS22" s="42">
        <f t="shared" si="67"/>
        <v>0</v>
      </c>
      <c r="BT22" s="42" t="str">
        <f t="shared" si="68"/>
        <v/>
      </c>
      <c r="BU22" s="42">
        <f t="shared" si="69"/>
        <v>0</v>
      </c>
      <c r="BV22" s="42">
        <f t="shared" si="70"/>
        <v>0</v>
      </c>
      <c r="BW22" s="42" t="str">
        <f t="shared" si="71"/>
        <v/>
      </c>
      <c r="BX22" s="42">
        <f t="shared" si="72"/>
        <v>0</v>
      </c>
      <c r="BY22" s="42">
        <f t="shared" si="73"/>
        <v>0</v>
      </c>
      <c r="BZ22" s="42" t="str">
        <f t="shared" si="74"/>
        <v/>
      </c>
      <c r="CA22" s="42">
        <f t="shared" si="75"/>
        <v>0</v>
      </c>
      <c r="CB22" s="42">
        <f t="shared" si="76"/>
        <v>0</v>
      </c>
      <c r="CC22" s="42" t="str">
        <f t="shared" si="77"/>
        <v/>
      </c>
      <c r="CD22" s="42">
        <f t="shared" si="78"/>
        <v>0</v>
      </c>
      <c r="CE22" s="42">
        <f t="shared" si="79"/>
        <v>0</v>
      </c>
      <c r="CF22" s="42" t="str">
        <f t="shared" si="80"/>
        <v/>
      </c>
      <c r="CG22" s="42">
        <f t="shared" si="81"/>
        <v>0</v>
      </c>
      <c r="CH22" s="42">
        <f t="shared" si="82"/>
        <v>0</v>
      </c>
      <c r="CI22" s="42">
        <f t="shared" si="83"/>
        <v>0</v>
      </c>
      <c r="CJ22" s="42">
        <f t="shared" si="84"/>
        <v>0</v>
      </c>
      <c r="CK22" s="42">
        <f t="shared" si="85"/>
        <v>0</v>
      </c>
      <c r="CL22" s="42" t="str">
        <f t="shared" si="86"/>
        <v/>
      </c>
      <c r="CM22" s="29"/>
      <c r="CN22" s="28" t="s">
        <v>785</v>
      </c>
      <c r="CO22" s="28" t="s">
        <v>677</v>
      </c>
      <c r="CP22" s="28" t="s">
        <v>393</v>
      </c>
      <c r="CQ22" s="28" t="s">
        <v>786</v>
      </c>
      <c r="CR22" s="28" t="s">
        <v>786</v>
      </c>
      <c r="CS22" s="28" t="s">
        <v>679</v>
      </c>
      <c r="CT22" s="28" t="s">
        <v>680</v>
      </c>
      <c r="CU22" s="28" t="s">
        <v>681</v>
      </c>
      <c r="CV22" s="3" t="s">
        <v>682</v>
      </c>
    </row>
    <row r="23" spans="1:100" x14ac:dyDescent="0.25">
      <c r="A23" s="59">
        <v>17</v>
      </c>
      <c r="B23" s="28" t="s">
        <v>107</v>
      </c>
      <c r="C23" s="43" t="str">
        <f t="shared" si="0"/>
        <v>Crème fraîche *</v>
      </c>
      <c r="D23" s="44" t="str">
        <f t="shared" si="1"/>
        <v>Lait</v>
      </c>
      <c r="E23" s="3" t="str">
        <f t="shared" si="2"/>
        <v/>
      </c>
      <c r="F23" s="3" t="str">
        <f t="shared" si="3"/>
        <v/>
      </c>
      <c r="G23" s="3" t="str">
        <f t="shared" si="4"/>
        <v/>
      </c>
      <c r="H23" s="3" t="str">
        <f t="shared" si="5"/>
        <v/>
      </c>
      <c r="I23" s="3" t="str">
        <f t="shared" si="6"/>
        <v/>
      </c>
      <c r="J23" s="3" t="str">
        <f t="shared" si="7"/>
        <v/>
      </c>
      <c r="K23" s="3" t="str">
        <f t="shared" si="8"/>
        <v>X</v>
      </c>
      <c r="L23" s="3" t="str">
        <f t="shared" si="9"/>
        <v/>
      </c>
      <c r="M23" s="3" t="str">
        <f t="shared" si="10"/>
        <v/>
      </c>
      <c r="N23" s="3" t="str">
        <f t="shared" si="11"/>
        <v/>
      </c>
      <c r="O23" s="3" t="str">
        <f t="shared" si="12"/>
        <v/>
      </c>
      <c r="P23" s="3" t="str">
        <f t="shared" si="13"/>
        <v/>
      </c>
      <c r="Q23" s="3" t="str">
        <f t="shared" si="14"/>
        <v/>
      </c>
      <c r="R23" s="3" t="str">
        <f t="shared" si="15"/>
        <v/>
      </c>
      <c r="S23" s="45" t="str">
        <f t="shared" si="16"/>
        <v/>
      </c>
      <c r="T23" s="27"/>
      <c r="U23" s="42" t="str">
        <f t="shared" si="17"/>
        <v>Crème fraîche</v>
      </c>
      <c r="V23" s="42" t="str">
        <f t="shared" si="18"/>
        <v>crème fraîche</v>
      </c>
      <c r="W23" s="42" t="str">
        <f t="shared" si="19"/>
        <v>creme fraîche</v>
      </c>
      <c r="X23" s="42" t="str">
        <f t="shared" si="20"/>
        <v>creme fraiche</v>
      </c>
      <c r="Y23" s="42" t="str">
        <f t="shared" si="21"/>
        <v>creme fraiche</v>
      </c>
      <c r="Z23" s="42" t="str">
        <f t="shared" si="22"/>
        <v>creme fraiche</v>
      </c>
      <c r="AA23" s="42" t="str">
        <f t="shared" si="23"/>
        <v xml:space="preserve"> creme fraiche </v>
      </c>
      <c r="AB23" s="42">
        <f t="shared" si="24"/>
        <v>0</v>
      </c>
      <c r="AC23" s="42">
        <f t="shared" si="25"/>
        <v>0</v>
      </c>
      <c r="AD23" s="42">
        <f t="shared" si="26"/>
        <v>0</v>
      </c>
      <c r="AE23" s="42">
        <f t="shared" si="27"/>
        <v>0</v>
      </c>
      <c r="AF23" s="42" t="str">
        <f t="shared" si="28"/>
        <v/>
      </c>
      <c r="AG23" s="42">
        <f t="shared" si="29"/>
        <v>0</v>
      </c>
      <c r="AH23" s="42">
        <f t="shared" si="30"/>
        <v>0</v>
      </c>
      <c r="AI23" s="42" t="str">
        <f t="shared" si="31"/>
        <v/>
      </c>
      <c r="AJ23" s="42">
        <f t="shared" si="32"/>
        <v>0</v>
      </c>
      <c r="AK23" s="42">
        <f t="shared" si="33"/>
        <v>0</v>
      </c>
      <c r="AL23" s="42">
        <f t="shared" si="34"/>
        <v>0</v>
      </c>
      <c r="AM23" s="42" t="str">
        <f t="shared" si="35"/>
        <v/>
      </c>
      <c r="AN23" s="42">
        <f t="shared" si="36"/>
        <v>0</v>
      </c>
      <c r="AO23" s="42">
        <f t="shared" si="37"/>
        <v>0</v>
      </c>
      <c r="AP23" s="42">
        <f t="shared" si="38"/>
        <v>0</v>
      </c>
      <c r="AQ23" s="42">
        <f t="shared" si="39"/>
        <v>0</v>
      </c>
      <c r="AR23" s="42">
        <f t="shared" si="40"/>
        <v>0</v>
      </c>
      <c r="AS23" s="42">
        <f t="shared" si="41"/>
        <v>0</v>
      </c>
      <c r="AT23" s="42">
        <f t="shared" si="42"/>
        <v>0</v>
      </c>
      <c r="AU23" s="42">
        <f t="shared" si="43"/>
        <v>0</v>
      </c>
      <c r="AV23" s="42">
        <f t="shared" si="44"/>
        <v>0</v>
      </c>
      <c r="AW23" s="42">
        <f t="shared" si="45"/>
        <v>0</v>
      </c>
      <c r="AX23" s="42">
        <f t="shared" si="46"/>
        <v>0</v>
      </c>
      <c r="AY23" s="42">
        <f t="shared" si="47"/>
        <v>0</v>
      </c>
      <c r="AZ23" s="42" t="str">
        <f t="shared" si="48"/>
        <v/>
      </c>
      <c r="BA23" s="42">
        <f t="shared" si="49"/>
        <v>0</v>
      </c>
      <c r="BB23" s="42" t="str">
        <f t="shared" si="50"/>
        <v/>
      </c>
      <c r="BC23" s="42">
        <f t="shared" si="51"/>
        <v>0</v>
      </c>
      <c r="BD23" s="42">
        <f t="shared" si="52"/>
        <v>0</v>
      </c>
      <c r="BE23" s="42">
        <f t="shared" si="53"/>
        <v>0</v>
      </c>
      <c r="BF23" s="42" t="str">
        <f t="shared" si="54"/>
        <v/>
      </c>
      <c r="BG23" s="42">
        <f t="shared" si="55"/>
        <v>2</v>
      </c>
      <c r="BH23" s="42">
        <f t="shared" si="56"/>
        <v>0</v>
      </c>
      <c r="BI23" s="42">
        <f t="shared" si="57"/>
        <v>0</v>
      </c>
      <c r="BJ23" s="42">
        <f t="shared" si="58"/>
        <v>0</v>
      </c>
      <c r="BK23" s="42">
        <f t="shared" si="59"/>
        <v>0</v>
      </c>
      <c r="BL23" s="42">
        <f t="shared" si="60"/>
        <v>0</v>
      </c>
      <c r="BM23" s="42" t="str">
        <f t="shared" si="61"/>
        <v>X</v>
      </c>
      <c r="BN23" s="42">
        <f t="shared" si="62"/>
        <v>0</v>
      </c>
      <c r="BO23" s="42">
        <f t="shared" si="63"/>
        <v>0</v>
      </c>
      <c r="BP23" s="42">
        <f t="shared" si="64"/>
        <v>0</v>
      </c>
      <c r="BQ23" s="42" t="str">
        <f t="shared" si="65"/>
        <v/>
      </c>
      <c r="BR23" s="42">
        <f t="shared" si="66"/>
        <v>0</v>
      </c>
      <c r="BS23" s="42">
        <f t="shared" si="67"/>
        <v>0</v>
      </c>
      <c r="BT23" s="42" t="str">
        <f t="shared" si="68"/>
        <v/>
      </c>
      <c r="BU23" s="42">
        <f t="shared" si="69"/>
        <v>0</v>
      </c>
      <c r="BV23" s="42">
        <f t="shared" si="70"/>
        <v>0</v>
      </c>
      <c r="BW23" s="42" t="str">
        <f t="shared" si="71"/>
        <v/>
      </c>
      <c r="BX23" s="42">
        <f t="shared" si="72"/>
        <v>0</v>
      </c>
      <c r="BY23" s="42">
        <f t="shared" si="73"/>
        <v>0</v>
      </c>
      <c r="BZ23" s="42" t="str">
        <f t="shared" si="74"/>
        <v/>
      </c>
      <c r="CA23" s="42">
        <f t="shared" si="75"/>
        <v>0</v>
      </c>
      <c r="CB23" s="42">
        <f t="shared" si="76"/>
        <v>0</v>
      </c>
      <c r="CC23" s="42" t="str">
        <f t="shared" si="77"/>
        <v/>
      </c>
      <c r="CD23" s="42">
        <f t="shared" si="78"/>
        <v>0</v>
      </c>
      <c r="CE23" s="42">
        <f t="shared" si="79"/>
        <v>0</v>
      </c>
      <c r="CF23" s="42" t="str">
        <f t="shared" si="80"/>
        <v/>
      </c>
      <c r="CG23" s="42">
        <f t="shared" si="81"/>
        <v>0</v>
      </c>
      <c r="CH23" s="42">
        <f t="shared" si="82"/>
        <v>0</v>
      </c>
      <c r="CI23" s="42">
        <f t="shared" si="83"/>
        <v>0</v>
      </c>
      <c r="CJ23" s="42">
        <f t="shared" si="84"/>
        <v>0</v>
      </c>
      <c r="CK23" s="42">
        <f t="shared" si="85"/>
        <v>0</v>
      </c>
      <c r="CL23" s="42" t="str">
        <f t="shared" si="86"/>
        <v/>
      </c>
      <c r="CM23" s="29"/>
      <c r="CN23" s="28" t="s">
        <v>787</v>
      </c>
      <c r="CO23" s="28" t="s">
        <v>677</v>
      </c>
      <c r="CP23" s="28" t="s">
        <v>393</v>
      </c>
      <c r="CQ23" s="28" t="s">
        <v>788</v>
      </c>
      <c r="CR23" s="28" t="s">
        <v>788</v>
      </c>
      <c r="CS23" s="28" t="s">
        <v>679</v>
      </c>
      <c r="CT23" s="28" t="s">
        <v>680</v>
      </c>
      <c r="CU23" s="28" t="s">
        <v>681</v>
      </c>
      <c r="CV23" s="3" t="s">
        <v>682</v>
      </c>
    </row>
    <row r="24" spans="1:100" x14ac:dyDescent="0.25">
      <c r="A24" s="59">
        <v>18</v>
      </c>
      <c r="B24" s="28" t="s">
        <v>92</v>
      </c>
      <c r="C24" s="43" t="str">
        <f t="shared" si="0"/>
        <v>Farine *</v>
      </c>
      <c r="D24" s="44" t="str">
        <f t="shared" si="1"/>
        <v>Céréales contenant du gluten</v>
      </c>
      <c r="E24" s="3" t="str">
        <f t="shared" si="2"/>
        <v>X</v>
      </c>
      <c r="F24" s="3" t="str">
        <f t="shared" si="3"/>
        <v/>
      </c>
      <c r="G24" s="3" t="str">
        <f t="shared" si="4"/>
        <v/>
      </c>
      <c r="H24" s="3" t="str">
        <f t="shared" si="5"/>
        <v/>
      </c>
      <c r="I24" s="3" t="str">
        <f t="shared" si="6"/>
        <v/>
      </c>
      <c r="J24" s="3" t="str">
        <f t="shared" si="7"/>
        <v/>
      </c>
      <c r="K24" s="3" t="str">
        <f t="shared" si="8"/>
        <v/>
      </c>
      <c r="L24" s="3" t="str">
        <f t="shared" si="9"/>
        <v/>
      </c>
      <c r="M24" s="3" t="str">
        <f t="shared" si="10"/>
        <v/>
      </c>
      <c r="N24" s="3" t="str">
        <f t="shared" si="11"/>
        <v/>
      </c>
      <c r="O24" s="3" t="str">
        <f t="shared" si="12"/>
        <v/>
      </c>
      <c r="P24" s="3" t="str">
        <f t="shared" si="13"/>
        <v/>
      </c>
      <c r="Q24" s="3" t="str">
        <f t="shared" si="14"/>
        <v/>
      </c>
      <c r="R24" s="3" t="str">
        <f t="shared" si="15"/>
        <v/>
      </c>
      <c r="S24" s="45" t="str">
        <f t="shared" si="16"/>
        <v/>
      </c>
      <c r="T24" s="27"/>
      <c r="U24" s="42" t="str">
        <f t="shared" si="17"/>
        <v>Farine</v>
      </c>
      <c r="V24" s="42" t="str">
        <f t="shared" si="18"/>
        <v>farine</v>
      </c>
      <c r="W24" s="42" t="str">
        <f t="shared" si="19"/>
        <v>farine</v>
      </c>
      <c r="X24" s="42" t="str">
        <f t="shared" si="20"/>
        <v>farine</v>
      </c>
      <c r="Y24" s="42" t="str">
        <f t="shared" si="21"/>
        <v>farine</v>
      </c>
      <c r="Z24" s="42" t="str">
        <f t="shared" si="22"/>
        <v>farine</v>
      </c>
      <c r="AA24" s="42" t="str">
        <f t="shared" si="23"/>
        <v xml:space="preserve"> farine </v>
      </c>
      <c r="AB24" s="42">
        <f t="shared" si="24"/>
        <v>1</v>
      </c>
      <c r="AC24" s="42">
        <f t="shared" si="25"/>
        <v>0</v>
      </c>
      <c r="AD24" s="42">
        <f t="shared" si="26"/>
        <v>0</v>
      </c>
      <c r="AE24" s="42">
        <f t="shared" si="27"/>
        <v>0</v>
      </c>
      <c r="AF24" s="42" t="str">
        <f t="shared" si="28"/>
        <v>X</v>
      </c>
      <c r="AG24" s="42">
        <f t="shared" si="29"/>
        <v>0</v>
      </c>
      <c r="AH24" s="42">
        <f t="shared" si="30"/>
        <v>0</v>
      </c>
      <c r="AI24" s="42" t="str">
        <f t="shared" si="31"/>
        <v/>
      </c>
      <c r="AJ24" s="42">
        <f t="shared" si="32"/>
        <v>0</v>
      </c>
      <c r="AK24" s="42">
        <f t="shared" si="33"/>
        <v>0</v>
      </c>
      <c r="AL24" s="42">
        <f t="shared" si="34"/>
        <v>0</v>
      </c>
      <c r="AM24" s="42" t="str">
        <f t="shared" si="35"/>
        <v/>
      </c>
      <c r="AN24" s="42">
        <f t="shared" si="36"/>
        <v>0</v>
      </c>
      <c r="AO24" s="42">
        <f t="shared" si="37"/>
        <v>0</v>
      </c>
      <c r="AP24" s="42">
        <f t="shared" si="38"/>
        <v>0</v>
      </c>
      <c r="AQ24" s="42">
        <f t="shared" si="39"/>
        <v>0</v>
      </c>
      <c r="AR24" s="42">
        <f t="shared" si="40"/>
        <v>0</v>
      </c>
      <c r="AS24" s="42">
        <f t="shared" si="41"/>
        <v>0</v>
      </c>
      <c r="AT24" s="42">
        <f t="shared" si="42"/>
        <v>0</v>
      </c>
      <c r="AU24" s="42">
        <f t="shared" si="43"/>
        <v>0</v>
      </c>
      <c r="AV24" s="42">
        <f t="shared" si="44"/>
        <v>0</v>
      </c>
      <c r="AW24" s="42">
        <f t="shared" si="45"/>
        <v>0</v>
      </c>
      <c r="AX24" s="42">
        <f t="shared" si="46"/>
        <v>0</v>
      </c>
      <c r="AY24" s="42">
        <f t="shared" si="47"/>
        <v>0</v>
      </c>
      <c r="AZ24" s="42" t="str">
        <f t="shared" si="48"/>
        <v/>
      </c>
      <c r="BA24" s="42">
        <f t="shared" si="49"/>
        <v>0</v>
      </c>
      <c r="BB24" s="42" t="str">
        <f t="shared" si="50"/>
        <v/>
      </c>
      <c r="BC24" s="42">
        <f t="shared" si="51"/>
        <v>0</v>
      </c>
      <c r="BD24" s="42">
        <f t="shared" si="52"/>
        <v>0</v>
      </c>
      <c r="BE24" s="42">
        <f t="shared" si="53"/>
        <v>0</v>
      </c>
      <c r="BF24" s="42" t="str">
        <f t="shared" si="54"/>
        <v/>
      </c>
      <c r="BG24" s="42">
        <f t="shared" si="55"/>
        <v>0</v>
      </c>
      <c r="BH24" s="42">
        <f t="shared" si="56"/>
        <v>0</v>
      </c>
      <c r="BI24" s="42">
        <f t="shared" si="57"/>
        <v>0</v>
      </c>
      <c r="BJ24" s="42">
        <f t="shared" si="58"/>
        <v>0</v>
      </c>
      <c r="BK24" s="42">
        <f t="shared" si="59"/>
        <v>0</v>
      </c>
      <c r="BL24" s="42">
        <f t="shared" si="60"/>
        <v>0</v>
      </c>
      <c r="BM24" s="42" t="str">
        <f t="shared" si="61"/>
        <v/>
      </c>
      <c r="BN24" s="42">
        <f t="shared" si="62"/>
        <v>0</v>
      </c>
      <c r="BO24" s="42">
        <f t="shared" si="63"/>
        <v>0</v>
      </c>
      <c r="BP24" s="42">
        <f t="shared" si="64"/>
        <v>0</v>
      </c>
      <c r="BQ24" s="42" t="str">
        <f t="shared" si="65"/>
        <v/>
      </c>
      <c r="BR24" s="42">
        <f t="shared" si="66"/>
        <v>0</v>
      </c>
      <c r="BS24" s="42">
        <f t="shared" si="67"/>
        <v>0</v>
      </c>
      <c r="BT24" s="42" t="str">
        <f t="shared" si="68"/>
        <v/>
      </c>
      <c r="BU24" s="42">
        <f t="shared" si="69"/>
        <v>0</v>
      </c>
      <c r="BV24" s="42">
        <f t="shared" si="70"/>
        <v>0</v>
      </c>
      <c r="BW24" s="42" t="str">
        <f t="shared" si="71"/>
        <v/>
      </c>
      <c r="BX24" s="42">
        <f t="shared" si="72"/>
        <v>0</v>
      </c>
      <c r="BY24" s="42">
        <f t="shared" si="73"/>
        <v>0</v>
      </c>
      <c r="BZ24" s="42" t="str">
        <f t="shared" si="74"/>
        <v/>
      </c>
      <c r="CA24" s="42">
        <f t="shared" si="75"/>
        <v>0</v>
      </c>
      <c r="CB24" s="42">
        <f t="shared" si="76"/>
        <v>0</v>
      </c>
      <c r="CC24" s="42" t="str">
        <f t="shared" si="77"/>
        <v/>
      </c>
      <c r="CD24" s="42">
        <f t="shared" si="78"/>
        <v>0</v>
      </c>
      <c r="CE24" s="42">
        <f t="shared" si="79"/>
        <v>0</v>
      </c>
      <c r="CF24" s="42" t="str">
        <f t="shared" si="80"/>
        <v/>
      </c>
      <c r="CG24" s="42">
        <f t="shared" si="81"/>
        <v>0</v>
      </c>
      <c r="CH24" s="42">
        <f t="shared" si="82"/>
        <v>0</v>
      </c>
      <c r="CI24" s="42">
        <f t="shared" si="83"/>
        <v>0</v>
      </c>
      <c r="CJ24" s="42">
        <f t="shared" si="84"/>
        <v>0</v>
      </c>
      <c r="CK24" s="42">
        <f t="shared" si="85"/>
        <v>0</v>
      </c>
      <c r="CL24" s="42" t="str">
        <f t="shared" si="86"/>
        <v/>
      </c>
      <c r="CM24" s="29"/>
      <c r="CN24" s="28" t="s">
        <v>789</v>
      </c>
      <c r="CO24" s="28" t="s">
        <v>677</v>
      </c>
      <c r="CP24" s="28" t="s">
        <v>393</v>
      </c>
      <c r="CQ24" s="28" t="s">
        <v>790</v>
      </c>
      <c r="CR24" s="28" t="s">
        <v>790</v>
      </c>
      <c r="CS24" s="28" t="s">
        <v>679</v>
      </c>
      <c r="CT24" s="28" t="s">
        <v>680</v>
      </c>
      <c r="CU24" s="28" t="s">
        <v>681</v>
      </c>
      <c r="CV24" s="3" t="s">
        <v>682</v>
      </c>
    </row>
    <row r="25" spans="1:100" x14ac:dyDescent="0.25">
      <c r="A25" s="59">
        <v>19</v>
      </c>
      <c r="B25" s="28" t="s">
        <v>109</v>
      </c>
      <c r="C25" s="43" t="str">
        <f t="shared" si="0"/>
        <v>Beurre ou margarine *</v>
      </c>
      <c r="D25" s="44" t="str">
        <f t="shared" si="1"/>
        <v>Lait</v>
      </c>
      <c r="E25" s="3" t="str">
        <f t="shared" si="2"/>
        <v/>
      </c>
      <c r="F25" s="3" t="str">
        <f t="shared" si="3"/>
        <v/>
      </c>
      <c r="G25" s="3" t="str">
        <f t="shared" si="4"/>
        <v/>
      </c>
      <c r="H25" s="3" t="str">
        <f t="shared" si="5"/>
        <v/>
      </c>
      <c r="I25" s="3" t="str">
        <f t="shared" si="6"/>
        <v/>
      </c>
      <c r="J25" s="3" t="str">
        <f t="shared" si="7"/>
        <v>?</v>
      </c>
      <c r="K25" s="3" t="str">
        <f t="shared" si="8"/>
        <v>X</v>
      </c>
      <c r="L25" s="3" t="str">
        <f t="shared" si="9"/>
        <v/>
      </c>
      <c r="M25" s="3" t="str">
        <f t="shared" si="10"/>
        <v/>
      </c>
      <c r="N25" s="3" t="str">
        <f t="shared" si="11"/>
        <v/>
      </c>
      <c r="O25" s="3" t="str">
        <f t="shared" si="12"/>
        <v/>
      </c>
      <c r="P25" s="3" t="str">
        <f t="shared" si="13"/>
        <v/>
      </c>
      <c r="Q25" s="3" t="str">
        <f t="shared" si="14"/>
        <v/>
      </c>
      <c r="R25" s="3" t="str">
        <f t="shared" si="15"/>
        <v/>
      </c>
      <c r="S25" s="45" t="str">
        <f t="shared" si="16"/>
        <v>Soja</v>
      </c>
      <c r="T25" s="27"/>
      <c r="U25" s="42" t="str">
        <f t="shared" si="17"/>
        <v>Beurre ou margarine</v>
      </c>
      <c r="V25" s="42" t="str">
        <f t="shared" si="18"/>
        <v>beurre ou margarine</v>
      </c>
      <c r="W25" s="42" t="str">
        <f t="shared" si="19"/>
        <v>beurre ou margarine</v>
      </c>
      <c r="X25" s="42" t="str">
        <f t="shared" si="20"/>
        <v>beurre ou margarine</v>
      </c>
      <c r="Y25" s="42" t="str">
        <f t="shared" si="21"/>
        <v>beurre ou margarine</v>
      </c>
      <c r="Z25" s="42" t="str">
        <f t="shared" si="22"/>
        <v>beurre ou margarine</v>
      </c>
      <c r="AA25" s="42" t="str">
        <f t="shared" si="23"/>
        <v xml:space="preserve"> beurre ou margarine </v>
      </c>
      <c r="AB25" s="42">
        <f t="shared" si="24"/>
        <v>0</v>
      </c>
      <c r="AC25" s="42">
        <f t="shared" si="25"/>
        <v>0</v>
      </c>
      <c r="AD25" s="42">
        <f t="shared" si="26"/>
        <v>0</v>
      </c>
      <c r="AE25" s="42">
        <f t="shared" si="27"/>
        <v>0</v>
      </c>
      <c r="AF25" s="42" t="str">
        <f t="shared" si="28"/>
        <v/>
      </c>
      <c r="AG25" s="42">
        <f t="shared" si="29"/>
        <v>0</v>
      </c>
      <c r="AH25" s="42">
        <f t="shared" si="30"/>
        <v>0</v>
      </c>
      <c r="AI25" s="42" t="str">
        <f t="shared" si="31"/>
        <v/>
      </c>
      <c r="AJ25" s="42">
        <f t="shared" si="32"/>
        <v>0</v>
      </c>
      <c r="AK25" s="42">
        <f t="shared" si="33"/>
        <v>0</v>
      </c>
      <c r="AL25" s="42">
        <f t="shared" si="34"/>
        <v>0</v>
      </c>
      <c r="AM25" s="42" t="str">
        <f t="shared" si="35"/>
        <v/>
      </c>
      <c r="AN25" s="42">
        <f t="shared" si="36"/>
        <v>0</v>
      </c>
      <c r="AO25" s="42">
        <f t="shared" si="37"/>
        <v>0</v>
      </c>
      <c r="AP25" s="42">
        <f t="shared" si="38"/>
        <v>0</v>
      </c>
      <c r="AQ25" s="42">
        <f t="shared" si="39"/>
        <v>0</v>
      </c>
      <c r="AR25" s="42">
        <f t="shared" si="40"/>
        <v>0</v>
      </c>
      <c r="AS25" s="42">
        <f t="shared" si="41"/>
        <v>0</v>
      </c>
      <c r="AT25" s="42">
        <f t="shared" si="42"/>
        <v>0</v>
      </c>
      <c r="AU25" s="42">
        <f t="shared" si="43"/>
        <v>0</v>
      </c>
      <c r="AV25" s="42">
        <f t="shared" si="44"/>
        <v>0</v>
      </c>
      <c r="AW25" s="42">
        <f t="shared" si="45"/>
        <v>0</v>
      </c>
      <c r="AX25" s="42">
        <f t="shared" si="46"/>
        <v>0</v>
      </c>
      <c r="AY25" s="42">
        <f t="shared" si="47"/>
        <v>0</v>
      </c>
      <c r="AZ25" s="42" t="str">
        <f t="shared" si="48"/>
        <v/>
      </c>
      <c r="BA25" s="42">
        <f t="shared" si="49"/>
        <v>0</v>
      </c>
      <c r="BB25" s="42" t="str">
        <f t="shared" si="50"/>
        <v/>
      </c>
      <c r="BC25" s="42">
        <f t="shared" si="51"/>
        <v>0</v>
      </c>
      <c r="BD25" s="42">
        <f t="shared" si="52"/>
        <v>0</v>
      </c>
      <c r="BE25" s="42">
        <f t="shared" si="53"/>
        <v>1</v>
      </c>
      <c r="BF25" s="42" t="str">
        <f t="shared" si="54"/>
        <v>?</v>
      </c>
      <c r="BG25" s="42">
        <f t="shared" si="55"/>
        <v>1</v>
      </c>
      <c r="BH25" s="42">
        <f t="shared" si="56"/>
        <v>0</v>
      </c>
      <c r="BI25" s="42">
        <f t="shared" si="57"/>
        <v>0</v>
      </c>
      <c r="BJ25" s="42">
        <f t="shared" si="58"/>
        <v>0</v>
      </c>
      <c r="BK25" s="42">
        <f t="shared" si="59"/>
        <v>1</v>
      </c>
      <c r="BL25" s="42">
        <f t="shared" si="60"/>
        <v>0</v>
      </c>
      <c r="BM25" s="42" t="str">
        <f t="shared" si="61"/>
        <v>X</v>
      </c>
      <c r="BN25" s="42">
        <f t="shared" si="62"/>
        <v>0</v>
      </c>
      <c r="BO25" s="42">
        <f t="shared" si="63"/>
        <v>0</v>
      </c>
      <c r="BP25" s="42">
        <f t="shared" si="64"/>
        <v>0</v>
      </c>
      <c r="BQ25" s="42" t="str">
        <f t="shared" si="65"/>
        <v/>
      </c>
      <c r="BR25" s="42">
        <f t="shared" si="66"/>
        <v>0</v>
      </c>
      <c r="BS25" s="42">
        <f t="shared" si="67"/>
        <v>0</v>
      </c>
      <c r="BT25" s="42" t="str">
        <f t="shared" si="68"/>
        <v/>
      </c>
      <c r="BU25" s="42">
        <f t="shared" si="69"/>
        <v>0</v>
      </c>
      <c r="BV25" s="42">
        <f t="shared" si="70"/>
        <v>0</v>
      </c>
      <c r="BW25" s="42" t="str">
        <f t="shared" si="71"/>
        <v/>
      </c>
      <c r="BX25" s="42">
        <f t="shared" si="72"/>
        <v>0</v>
      </c>
      <c r="BY25" s="42">
        <f t="shared" si="73"/>
        <v>0</v>
      </c>
      <c r="BZ25" s="42" t="str">
        <f t="shared" si="74"/>
        <v/>
      </c>
      <c r="CA25" s="42">
        <f t="shared" si="75"/>
        <v>0</v>
      </c>
      <c r="CB25" s="42">
        <f t="shared" si="76"/>
        <v>0</v>
      </c>
      <c r="CC25" s="42" t="str">
        <f t="shared" si="77"/>
        <v/>
      </c>
      <c r="CD25" s="42">
        <f t="shared" si="78"/>
        <v>0</v>
      </c>
      <c r="CE25" s="42">
        <f t="shared" si="79"/>
        <v>0</v>
      </c>
      <c r="CF25" s="42" t="str">
        <f t="shared" si="80"/>
        <v/>
      </c>
      <c r="CG25" s="42">
        <f t="shared" si="81"/>
        <v>0</v>
      </c>
      <c r="CH25" s="42">
        <f t="shared" si="82"/>
        <v>0</v>
      </c>
      <c r="CI25" s="42">
        <f t="shared" si="83"/>
        <v>0</v>
      </c>
      <c r="CJ25" s="42">
        <f t="shared" si="84"/>
        <v>0</v>
      </c>
      <c r="CK25" s="42">
        <f t="shared" si="85"/>
        <v>0</v>
      </c>
      <c r="CL25" s="42" t="str">
        <f t="shared" si="86"/>
        <v/>
      </c>
      <c r="CM25" s="29"/>
      <c r="CN25" s="28" t="s">
        <v>791</v>
      </c>
      <c r="CO25" s="28" t="s">
        <v>677</v>
      </c>
      <c r="CP25" s="28" t="s">
        <v>393</v>
      </c>
      <c r="CQ25" s="28" t="s">
        <v>792</v>
      </c>
      <c r="CR25" s="28" t="s">
        <v>792</v>
      </c>
      <c r="CS25" s="28" t="s">
        <v>679</v>
      </c>
      <c r="CT25" s="28" t="s">
        <v>680</v>
      </c>
      <c r="CU25" s="28" t="s">
        <v>681</v>
      </c>
      <c r="CV25" s="3" t="s">
        <v>682</v>
      </c>
    </row>
    <row r="26" spans="1:100" x14ac:dyDescent="0.25">
      <c r="A26" s="59">
        <v>20</v>
      </c>
      <c r="B26" s="28" t="s">
        <v>93</v>
      </c>
      <c r="C26" s="43" t="str">
        <f t="shared" si="0"/>
        <v>Sel</v>
      </c>
      <c r="D26" s="44" t="str">
        <f t="shared" si="1"/>
        <v/>
      </c>
      <c r="E26" s="3" t="str">
        <f t="shared" si="2"/>
        <v/>
      </c>
      <c r="F26" s="3" t="str">
        <f t="shared" si="3"/>
        <v/>
      </c>
      <c r="G26" s="3" t="str">
        <f t="shared" si="4"/>
        <v/>
      </c>
      <c r="H26" s="3" t="str">
        <f t="shared" si="5"/>
        <v/>
      </c>
      <c r="I26" s="3" t="str">
        <f t="shared" si="6"/>
        <v/>
      </c>
      <c r="J26" s="3" t="str">
        <f t="shared" si="7"/>
        <v/>
      </c>
      <c r="K26" s="3" t="str">
        <f t="shared" si="8"/>
        <v/>
      </c>
      <c r="L26" s="3" t="str">
        <f t="shared" si="9"/>
        <v/>
      </c>
      <c r="M26" s="3" t="str">
        <f t="shared" si="10"/>
        <v/>
      </c>
      <c r="N26" s="3" t="str">
        <f t="shared" si="11"/>
        <v/>
      </c>
      <c r="O26" s="3" t="str">
        <f t="shared" si="12"/>
        <v/>
      </c>
      <c r="P26" s="3" t="str">
        <f t="shared" si="13"/>
        <v/>
      </c>
      <c r="Q26" s="3" t="str">
        <f t="shared" si="14"/>
        <v/>
      </c>
      <c r="R26" s="3" t="str">
        <f t="shared" si="15"/>
        <v/>
      </c>
      <c r="S26" s="45" t="str">
        <f t="shared" si="16"/>
        <v/>
      </c>
      <c r="T26" s="27"/>
      <c r="U26" s="42" t="str">
        <f t="shared" si="17"/>
        <v>Sel</v>
      </c>
      <c r="V26" s="42" t="str">
        <f t="shared" si="18"/>
        <v>sel</v>
      </c>
      <c r="W26" s="42" t="str">
        <f t="shared" si="19"/>
        <v>sel</v>
      </c>
      <c r="X26" s="42" t="str">
        <f t="shared" si="20"/>
        <v>sel</v>
      </c>
      <c r="Y26" s="42" t="str">
        <f t="shared" si="21"/>
        <v>sel</v>
      </c>
      <c r="Z26" s="42" t="str">
        <f t="shared" si="22"/>
        <v>sel</v>
      </c>
      <c r="AA26" s="42" t="str">
        <f t="shared" si="23"/>
        <v xml:space="preserve"> sel </v>
      </c>
      <c r="AB26" s="42">
        <f t="shared" si="24"/>
        <v>0</v>
      </c>
      <c r="AC26" s="42">
        <f t="shared" si="25"/>
        <v>0</v>
      </c>
      <c r="AD26" s="42">
        <f t="shared" si="26"/>
        <v>0</v>
      </c>
      <c r="AE26" s="42">
        <f t="shared" si="27"/>
        <v>0</v>
      </c>
      <c r="AF26" s="42" t="str">
        <f t="shared" si="28"/>
        <v/>
      </c>
      <c r="AG26" s="42">
        <f t="shared" si="29"/>
        <v>0</v>
      </c>
      <c r="AH26" s="42">
        <f t="shared" si="30"/>
        <v>0</v>
      </c>
      <c r="AI26" s="42" t="str">
        <f t="shared" si="31"/>
        <v/>
      </c>
      <c r="AJ26" s="42">
        <f t="shared" si="32"/>
        <v>0</v>
      </c>
      <c r="AK26" s="42">
        <f t="shared" si="33"/>
        <v>0</v>
      </c>
      <c r="AL26" s="42">
        <f t="shared" si="34"/>
        <v>0</v>
      </c>
      <c r="AM26" s="42" t="str">
        <f t="shared" si="35"/>
        <v/>
      </c>
      <c r="AN26" s="42">
        <f t="shared" si="36"/>
        <v>0</v>
      </c>
      <c r="AO26" s="42">
        <f t="shared" si="37"/>
        <v>0</v>
      </c>
      <c r="AP26" s="42">
        <f t="shared" si="38"/>
        <v>0</v>
      </c>
      <c r="AQ26" s="42">
        <f t="shared" si="39"/>
        <v>0</v>
      </c>
      <c r="AR26" s="42">
        <f t="shared" si="40"/>
        <v>0</v>
      </c>
      <c r="AS26" s="42">
        <f t="shared" si="41"/>
        <v>0</v>
      </c>
      <c r="AT26" s="42">
        <f t="shared" si="42"/>
        <v>0</v>
      </c>
      <c r="AU26" s="42">
        <f t="shared" si="43"/>
        <v>0</v>
      </c>
      <c r="AV26" s="42">
        <f t="shared" si="44"/>
        <v>0</v>
      </c>
      <c r="AW26" s="42">
        <f t="shared" si="45"/>
        <v>0</v>
      </c>
      <c r="AX26" s="42">
        <f t="shared" si="46"/>
        <v>0</v>
      </c>
      <c r="AY26" s="42">
        <f t="shared" si="47"/>
        <v>0</v>
      </c>
      <c r="AZ26" s="42" t="str">
        <f t="shared" si="48"/>
        <v/>
      </c>
      <c r="BA26" s="42">
        <f t="shared" si="49"/>
        <v>0</v>
      </c>
      <c r="BB26" s="42" t="str">
        <f t="shared" si="50"/>
        <v/>
      </c>
      <c r="BC26" s="42">
        <f t="shared" si="51"/>
        <v>0</v>
      </c>
      <c r="BD26" s="42">
        <f t="shared" si="52"/>
        <v>0</v>
      </c>
      <c r="BE26" s="42">
        <f t="shared" si="53"/>
        <v>0</v>
      </c>
      <c r="BF26" s="42" t="str">
        <f t="shared" si="54"/>
        <v/>
      </c>
      <c r="BG26" s="42">
        <f t="shared" si="55"/>
        <v>0</v>
      </c>
      <c r="BH26" s="42">
        <f t="shared" si="56"/>
        <v>0</v>
      </c>
      <c r="BI26" s="42">
        <f t="shared" si="57"/>
        <v>0</v>
      </c>
      <c r="BJ26" s="42">
        <f t="shared" si="58"/>
        <v>0</v>
      </c>
      <c r="BK26" s="42">
        <f t="shared" si="59"/>
        <v>0</v>
      </c>
      <c r="BL26" s="42">
        <f t="shared" si="60"/>
        <v>0</v>
      </c>
      <c r="BM26" s="42" t="str">
        <f t="shared" si="61"/>
        <v/>
      </c>
      <c r="BN26" s="42">
        <f t="shared" si="62"/>
        <v>0</v>
      </c>
      <c r="BO26" s="42">
        <f t="shared" si="63"/>
        <v>0</v>
      </c>
      <c r="BP26" s="42">
        <f t="shared" si="64"/>
        <v>0</v>
      </c>
      <c r="BQ26" s="42" t="str">
        <f t="shared" si="65"/>
        <v/>
      </c>
      <c r="BR26" s="42">
        <f t="shared" si="66"/>
        <v>0</v>
      </c>
      <c r="BS26" s="42">
        <f t="shared" si="67"/>
        <v>0</v>
      </c>
      <c r="BT26" s="42" t="str">
        <f t="shared" si="68"/>
        <v/>
      </c>
      <c r="BU26" s="42">
        <f t="shared" si="69"/>
        <v>0</v>
      </c>
      <c r="BV26" s="42">
        <f t="shared" si="70"/>
        <v>0</v>
      </c>
      <c r="BW26" s="42" t="str">
        <f t="shared" si="71"/>
        <v/>
      </c>
      <c r="BX26" s="42">
        <f t="shared" si="72"/>
        <v>0</v>
      </c>
      <c r="BY26" s="42">
        <f t="shared" si="73"/>
        <v>0</v>
      </c>
      <c r="BZ26" s="42" t="str">
        <f t="shared" si="74"/>
        <v/>
      </c>
      <c r="CA26" s="42">
        <f t="shared" si="75"/>
        <v>0</v>
      </c>
      <c r="CB26" s="42">
        <f t="shared" si="76"/>
        <v>0</v>
      </c>
      <c r="CC26" s="42" t="str">
        <f t="shared" si="77"/>
        <v/>
      </c>
      <c r="CD26" s="42">
        <f t="shared" si="78"/>
        <v>0</v>
      </c>
      <c r="CE26" s="42">
        <f t="shared" si="79"/>
        <v>0</v>
      </c>
      <c r="CF26" s="42" t="str">
        <f t="shared" si="80"/>
        <v/>
      </c>
      <c r="CG26" s="42">
        <f t="shared" si="81"/>
        <v>0</v>
      </c>
      <c r="CH26" s="42">
        <f t="shared" si="82"/>
        <v>0</v>
      </c>
      <c r="CI26" s="42">
        <f t="shared" si="83"/>
        <v>0</v>
      </c>
      <c r="CJ26" s="42">
        <f t="shared" si="84"/>
        <v>0</v>
      </c>
      <c r="CK26" s="42">
        <f t="shared" si="85"/>
        <v>0</v>
      </c>
      <c r="CL26" s="42" t="str">
        <f t="shared" si="86"/>
        <v/>
      </c>
      <c r="CM26" s="29"/>
      <c r="CN26" s="28" t="s">
        <v>793</v>
      </c>
      <c r="CO26" s="28" t="s">
        <v>677</v>
      </c>
      <c r="CP26" s="28" t="s">
        <v>393</v>
      </c>
      <c r="CQ26" s="28" t="s">
        <v>448</v>
      </c>
      <c r="CR26" s="28" t="s">
        <v>448</v>
      </c>
      <c r="CS26" s="28" t="s">
        <v>679</v>
      </c>
      <c r="CT26" s="28" t="s">
        <v>680</v>
      </c>
      <c r="CU26" s="28" t="s">
        <v>681</v>
      </c>
      <c r="CV26" s="3" t="s">
        <v>682</v>
      </c>
    </row>
    <row r="27" spans="1:100" x14ac:dyDescent="0.25">
      <c r="A27" s="59">
        <v>21</v>
      </c>
      <c r="B27" s="28" t="s">
        <v>105</v>
      </c>
      <c r="C27" s="43" t="str">
        <f t="shared" si="0"/>
        <v>Poivre blanc moulu</v>
      </c>
      <c r="D27" s="44" t="str">
        <f t="shared" si="1"/>
        <v/>
      </c>
      <c r="E27" s="3" t="str">
        <f t="shared" si="2"/>
        <v/>
      </c>
      <c r="F27" s="3" t="str">
        <f t="shared" si="3"/>
        <v/>
      </c>
      <c r="G27" s="3" t="str">
        <f t="shared" si="4"/>
        <v/>
      </c>
      <c r="H27" s="3" t="str">
        <f t="shared" si="5"/>
        <v/>
      </c>
      <c r="I27" s="3" t="str">
        <f t="shared" si="6"/>
        <v/>
      </c>
      <c r="J27" s="3" t="str">
        <f t="shared" si="7"/>
        <v/>
      </c>
      <c r="K27" s="3" t="str">
        <f t="shared" si="8"/>
        <v/>
      </c>
      <c r="L27" s="3" t="str">
        <f t="shared" si="9"/>
        <v/>
      </c>
      <c r="M27" s="3" t="str">
        <f t="shared" si="10"/>
        <v/>
      </c>
      <c r="N27" s="3" t="str">
        <f t="shared" si="11"/>
        <v/>
      </c>
      <c r="O27" s="3" t="str">
        <f t="shared" si="12"/>
        <v/>
      </c>
      <c r="P27" s="3" t="str">
        <f t="shared" si="13"/>
        <v/>
      </c>
      <c r="Q27" s="3" t="str">
        <f t="shared" si="14"/>
        <v/>
      </c>
      <c r="R27" s="3" t="str">
        <f t="shared" si="15"/>
        <v/>
      </c>
      <c r="S27" s="45" t="str">
        <f t="shared" si="16"/>
        <v/>
      </c>
      <c r="T27" s="27"/>
      <c r="U27" s="42" t="str">
        <f t="shared" si="17"/>
        <v>Poivre blanc moulu</v>
      </c>
      <c r="V27" s="42" t="str">
        <f t="shared" si="18"/>
        <v>poivre blanc moulu</v>
      </c>
      <c r="W27" s="42" t="str">
        <f t="shared" si="19"/>
        <v>poivre blanc moulu</v>
      </c>
      <c r="X27" s="42" t="str">
        <f t="shared" si="20"/>
        <v>poivre blanc moulu</v>
      </c>
      <c r="Y27" s="42" t="str">
        <f t="shared" si="21"/>
        <v>poivre blanc moulu</v>
      </c>
      <c r="Z27" s="42" t="str">
        <f t="shared" si="22"/>
        <v>poivre blanc moulu</v>
      </c>
      <c r="AA27" s="42" t="str">
        <f t="shared" si="23"/>
        <v xml:space="preserve"> poivre blanc moulu </v>
      </c>
      <c r="AB27" s="42">
        <f t="shared" si="24"/>
        <v>0</v>
      </c>
      <c r="AC27" s="42">
        <f t="shared" si="25"/>
        <v>0</v>
      </c>
      <c r="AD27" s="42">
        <f t="shared" si="26"/>
        <v>0</v>
      </c>
      <c r="AE27" s="42">
        <f t="shared" si="27"/>
        <v>0</v>
      </c>
      <c r="AF27" s="42" t="str">
        <f t="shared" si="28"/>
        <v/>
      </c>
      <c r="AG27" s="42">
        <f t="shared" si="29"/>
        <v>0</v>
      </c>
      <c r="AH27" s="42">
        <f t="shared" si="30"/>
        <v>0</v>
      </c>
      <c r="AI27" s="42" t="str">
        <f t="shared" si="31"/>
        <v/>
      </c>
      <c r="AJ27" s="42">
        <f t="shared" si="32"/>
        <v>0</v>
      </c>
      <c r="AK27" s="42">
        <f t="shared" si="33"/>
        <v>0</v>
      </c>
      <c r="AL27" s="42">
        <f t="shared" si="34"/>
        <v>0</v>
      </c>
      <c r="AM27" s="42" t="str">
        <f t="shared" si="35"/>
        <v/>
      </c>
      <c r="AN27" s="42">
        <f t="shared" si="36"/>
        <v>0</v>
      </c>
      <c r="AO27" s="42">
        <f t="shared" si="37"/>
        <v>0</v>
      </c>
      <c r="AP27" s="42">
        <f t="shared" si="38"/>
        <v>0</v>
      </c>
      <c r="AQ27" s="42">
        <f t="shared" si="39"/>
        <v>0</v>
      </c>
      <c r="AR27" s="42">
        <f t="shared" si="40"/>
        <v>0</v>
      </c>
      <c r="AS27" s="42">
        <f t="shared" si="41"/>
        <v>0</v>
      </c>
      <c r="AT27" s="42">
        <f t="shared" si="42"/>
        <v>0</v>
      </c>
      <c r="AU27" s="42">
        <f t="shared" si="43"/>
        <v>0</v>
      </c>
      <c r="AV27" s="42">
        <f t="shared" si="44"/>
        <v>0</v>
      </c>
      <c r="AW27" s="42">
        <f t="shared" si="45"/>
        <v>0</v>
      </c>
      <c r="AX27" s="42">
        <f t="shared" si="46"/>
        <v>0</v>
      </c>
      <c r="AY27" s="42">
        <f t="shared" si="47"/>
        <v>0</v>
      </c>
      <c r="AZ27" s="42" t="str">
        <f t="shared" si="48"/>
        <v/>
      </c>
      <c r="BA27" s="42">
        <f t="shared" si="49"/>
        <v>0</v>
      </c>
      <c r="BB27" s="42" t="str">
        <f t="shared" si="50"/>
        <v/>
      </c>
      <c r="BC27" s="42">
        <f t="shared" si="51"/>
        <v>0</v>
      </c>
      <c r="BD27" s="42">
        <f t="shared" si="52"/>
        <v>0</v>
      </c>
      <c r="BE27" s="42">
        <f t="shared" si="53"/>
        <v>0</v>
      </c>
      <c r="BF27" s="42" t="str">
        <f t="shared" si="54"/>
        <v/>
      </c>
      <c r="BG27" s="42">
        <f t="shared" si="55"/>
        <v>0</v>
      </c>
      <c r="BH27" s="42">
        <f t="shared" si="56"/>
        <v>0</v>
      </c>
      <c r="BI27" s="42">
        <f t="shared" si="57"/>
        <v>0</v>
      </c>
      <c r="BJ27" s="42">
        <f t="shared" si="58"/>
        <v>0</v>
      </c>
      <c r="BK27" s="42">
        <f t="shared" si="59"/>
        <v>0</v>
      </c>
      <c r="BL27" s="42">
        <f t="shared" si="60"/>
        <v>0</v>
      </c>
      <c r="BM27" s="42" t="str">
        <f t="shared" si="61"/>
        <v/>
      </c>
      <c r="BN27" s="42">
        <f t="shared" si="62"/>
        <v>0</v>
      </c>
      <c r="BO27" s="42">
        <f t="shared" si="63"/>
        <v>0</v>
      </c>
      <c r="BP27" s="42">
        <f t="shared" si="64"/>
        <v>0</v>
      </c>
      <c r="BQ27" s="42" t="str">
        <f t="shared" si="65"/>
        <v/>
      </c>
      <c r="BR27" s="42">
        <f t="shared" si="66"/>
        <v>0</v>
      </c>
      <c r="BS27" s="42">
        <f t="shared" si="67"/>
        <v>0</v>
      </c>
      <c r="BT27" s="42" t="str">
        <f t="shared" si="68"/>
        <v/>
      </c>
      <c r="BU27" s="42">
        <f t="shared" si="69"/>
        <v>0</v>
      </c>
      <c r="BV27" s="42">
        <f t="shared" si="70"/>
        <v>0</v>
      </c>
      <c r="BW27" s="42" t="str">
        <f t="shared" si="71"/>
        <v/>
      </c>
      <c r="BX27" s="42">
        <f t="shared" si="72"/>
        <v>0</v>
      </c>
      <c r="BY27" s="42">
        <f t="shared" si="73"/>
        <v>0</v>
      </c>
      <c r="BZ27" s="42" t="str">
        <f t="shared" si="74"/>
        <v/>
      </c>
      <c r="CA27" s="42">
        <f t="shared" si="75"/>
        <v>0</v>
      </c>
      <c r="CB27" s="42">
        <f t="shared" si="76"/>
        <v>0</v>
      </c>
      <c r="CC27" s="42" t="str">
        <f t="shared" si="77"/>
        <v/>
      </c>
      <c r="CD27" s="42">
        <f t="shared" si="78"/>
        <v>0</v>
      </c>
      <c r="CE27" s="42">
        <f t="shared" si="79"/>
        <v>0</v>
      </c>
      <c r="CF27" s="42" t="str">
        <f t="shared" si="80"/>
        <v/>
      </c>
      <c r="CG27" s="42">
        <f t="shared" si="81"/>
        <v>0</v>
      </c>
      <c r="CH27" s="42">
        <f t="shared" si="82"/>
        <v>0</v>
      </c>
      <c r="CI27" s="42">
        <f t="shared" si="83"/>
        <v>0</v>
      </c>
      <c r="CJ27" s="42">
        <f t="shared" si="84"/>
        <v>0</v>
      </c>
      <c r="CK27" s="42">
        <f t="shared" si="85"/>
        <v>0</v>
      </c>
      <c r="CL27" s="42" t="str">
        <f t="shared" si="86"/>
        <v/>
      </c>
      <c r="CM27" s="29"/>
      <c r="CN27" s="28" t="s">
        <v>794</v>
      </c>
      <c r="CO27" s="28" t="s">
        <v>677</v>
      </c>
      <c r="CP27" s="28" t="s">
        <v>393</v>
      </c>
      <c r="CQ27" s="28" t="s">
        <v>795</v>
      </c>
      <c r="CR27" s="28" t="s">
        <v>796</v>
      </c>
      <c r="CS27" s="28" t="s">
        <v>679</v>
      </c>
      <c r="CT27" s="28" t="s">
        <v>680</v>
      </c>
      <c r="CU27" s="28" t="s">
        <v>681</v>
      </c>
      <c r="CV27" s="3" t="s">
        <v>682</v>
      </c>
    </row>
    <row r="28" spans="1:100" x14ac:dyDescent="0.25">
      <c r="A28" s="59">
        <v>22</v>
      </c>
      <c r="B28" s="28" t="s">
        <v>209</v>
      </c>
      <c r="C28" s="43" t="str">
        <f t="shared" si="0"/>
        <v>Piment de Cayenne</v>
      </c>
      <c r="D28" s="44" t="str">
        <f t="shared" si="1"/>
        <v/>
      </c>
      <c r="E28" s="3" t="str">
        <f t="shared" si="2"/>
        <v/>
      </c>
      <c r="F28" s="3" t="str">
        <f t="shared" si="3"/>
        <v/>
      </c>
      <c r="G28" s="3" t="str">
        <f t="shared" si="4"/>
        <v/>
      </c>
      <c r="H28" s="3" t="str">
        <f t="shared" si="5"/>
        <v/>
      </c>
      <c r="I28" s="3" t="str">
        <f t="shared" si="6"/>
        <v/>
      </c>
      <c r="J28" s="3" t="str">
        <f t="shared" si="7"/>
        <v/>
      </c>
      <c r="K28" s="3" t="str">
        <f t="shared" si="8"/>
        <v/>
      </c>
      <c r="L28" s="3" t="str">
        <f t="shared" si="9"/>
        <v/>
      </c>
      <c r="M28" s="3" t="str">
        <f t="shared" si="10"/>
        <v/>
      </c>
      <c r="N28" s="3" t="str">
        <f t="shared" si="11"/>
        <v/>
      </c>
      <c r="O28" s="3" t="str">
        <f t="shared" si="12"/>
        <v/>
      </c>
      <c r="P28" s="3" t="str">
        <f t="shared" si="13"/>
        <v/>
      </c>
      <c r="Q28" s="3" t="str">
        <f t="shared" si="14"/>
        <v/>
      </c>
      <c r="R28" s="3" t="str">
        <f t="shared" si="15"/>
        <v/>
      </c>
      <c r="S28" s="45" t="str">
        <f t="shared" si="16"/>
        <v/>
      </c>
      <c r="T28" s="27"/>
      <c r="U28" s="42" t="str">
        <f t="shared" si="17"/>
        <v>Piment de Cayenne</v>
      </c>
      <c r="V28" s="42" t="str">
        <f t="shared" si="18"/>
        <v>piment de cayenne</v>
      </c>
      <c r="W28" s="42" t="str">
        <f t="shared" si="19"/>
        <v>piment de cayenne</v>
      </c>
      <c r="X28" s="42" t="str">
        <f t="shared" si="20"/>
        <v>piment de cayenne</v>
      </c>
      <c r="Y28" s="42" t="str">
        <f t="shared" si="21"/>
        <v>piment de cayenne</v>
      </c>
      <c r="Z28" s="42" t="str">
        <f t="shared" si="22"/>
        <v>piment de cayenne</v>
      </c>
      <c r="AA28" s="42" t="str">
        <f t="shared" si="23"/>
        <v xml:space="preserve"> piment de cayenne </v>
      </c>
      <c r="AB28" s="42">
        <f t="shared" si="24"/>
        <v>0</v>
      </c>
      <c r="AC28" s="42">
        <f t="shared" si="25"/>
        <v>0</v>
      </c>
      <c r="AD28" s="42">
        <f t="shared" si="26"/>
        <v>0</v>
      </c>
      <c r="AE28" s="42">
        <f t="shared" si="27"/>
        <v>0</v>
      </c>
      <c r="AF28" s="42" t="str">
        <f t="shared" si="28"/>
        <v/>
      </c>
      <c r="AG28" s="42">
        <f t="shared" si="29"/>
        <v>0</v>
      </c>
      <c r="AH28" s="42">
        <f t="shared" si="30"/>
        <v>0</v>
      </c>
      <c r="AI28" s="42" t="str">
        <f t="shared" si="31"/>
        <v/>
      </c>
      <c r="AJ28" s="42">
        <f t="shared" si="32"/>
        <v>0</v>
      </c>
      <c r="AK28" s="42">
        <f t="shared" si="33"/>
        <v>0</v>
      </c>
      <c r="AL28" s="42">
        <f t="shared" si="34"/>
        <v>0</v>
      </c>
      <c r="AM28" s="42" t="str">
        <f t="shared" si="35"/>
        <v/>
      </c>
      <c r="AN28" s="42">
        <f t="shared" si="36"/>
        <v>0</v>
      </c>
      <c r="AO28" s="42">
        <f t="shared" si="37"/>
        <v>0</v>
      </c>
      <c r="AP28" s="42">
        <f t="shared" si="38"/>
        <v>0</v>
      </c>
      <c r="AQ28" s="42">
        <f t="shared" si="39"/>
        <v>0</v>
      </c>
      <c r="AR28" s="42">
        <f t="shared" si="40"/>
        <v>0</v>
      </c>
      <c r="AS28" s="42">
        <f t="shared" si="41"/>
        <v>0</v>
      </c>
      <c r="AT28" s="42">
        <f t="shared" si="42"/>
        <v>0</v>
      </c>
      <c r="AU28" s="42">
        <f t="shared" si="43"/>
        <v>0</v>
      </c>
      <c r="AV28" s="42">
        <f t="shared" si="44"/>
        <v>0</v>
      </c>
      <c r="AW28" s="42">
        <f t="shared" si="45"/>
        <v>0</v>
      </c>
      <c r="AX28" s="42">
        <f t="shared" si="46"/>
        <v>0</v>
      </c>
      <c r="AY28" s="42">
        <f t="shared" si="47"/>
        <v>0</v>
      </c>
      <c r="AZ28" s="42" t="str">
        <f t="shared" si="48"/>
        <v/>
      </c>
      <c r="BA28" s="42">
        <f t="shared" si="49"/>
        <v>0</v>
      </c>
      <c r="BB28" s="42" t="str">
        <f t="shared" si="50"/>
        <v/>
      </c>
      <c r="BC28" s="42">
        <f t="shared" si="51"/>
        <v>0</v>
      </c>
      <c r="BD28" s="42">
        <f t="shared" si="52"/>
        <v>0</v>
      </c>
      <c r="BE28" s="42">
        <f t="shared" si="53"/>
        <v>0</v>
      </c>
      <c r="BF28" s="42" t="str">
        <f t="shared" si="54"/>
        <v/>
      </c>
      <c r="BG28" s="42">
        <f t="shared" si="55"/>
        <v>0</v>
      </c>
      <c r="BH28" s="42">
        <f t="shared" si="56"/>
        <v>0</v>
      </c>
      <c r="BI28" s="42">
        <f t="shared" si="57"/>
        <v>0</v>
      </c>
      <c r="BJ28" s="42">
        <f t="shared" si="58"/>
        <v>0</v>
      </c>
      <c r="BK28" s="42">
        <f t="shared" si="59"/>
        <v>0</v>
      </c>
      <c r="BL28" s="42">
        <f t="shared" si="60"/>
        <v>0</v>
      </c>
      <c r="BM28" s="42" t="str">
        <f t="shared" si="61"/>
        <v/>
      </c>
      <c r="BN28" s="42">
        <f t="shared" si="62"/>
        <v>0</v>
      </c>
      <c r="BO28" s="42">
        <f t="shared" si="63"/>
        <v>0</v>
      </c>
      <c r="BP28" s="42">
        <f t="shared" si="64"/>
        <v>0</v>
      </c>
      <c r="BQ28" s="42" t="str">
        <f t="shared" si="65"/>
        <v/>
      </c>
      <c r="BR28" s="42">
        <f t="shared" si="66"/>
        <v>0</v>
      </c>
      <c r="BS28" s="42">
        <f t="shared" si="67"/>
        <v>0</v>
      </c>
      <c r="BT28" s="42" t="str">
        <f t="shared" si="68"/>
        <v/>
      </c>
      <c r="BU28" s="42">
        <f t="shared" si="69"/>
        <v>0</v>
      </c>
      <c r="BV28" s="42">
        <f t="shared" si="70"/>
        <v>0</v>
      </c>
      <c r="BW28" s="42" t="str">
        <f t="shared" si="71"/>
        <v/>
      </c>
      <c r="BX28" s="42">
        <f t="shared" si="72"/>
        <v>0</v>
      </c>
      <c r="BY28" s="42">
        <f t="shared" si="73"/>
        <v>0</v>
      </c>
      <c r="BZ28" s="42" t="str">
        <f t="shared" si="74"/>
        <v/>
      </c>
      <c r="CA28" s="42">
        <f t="shared" si="75"/>
        <v>0</v>
      </c>
      <c r="CB28" s="42">
        <f t="shared" si="76"/>
        <v>0</v>
      </c>
      <c r="CC28" s="42" t="str">
        <f t="shared" si="77"/>
        <v/>
      </c>
      <c r="CD28" s="42">
        <f t="shared" si="78"/>
        <v>0</v>
      </c>
      <c r="CE28" s="42">
        <f t="shared" si="79"/>
        <v>0</v>
      </c>
      <c r="CF28" s="42" t="str">
        <f t="shared" si="80"/>
        <v/>
      </c>
      <c r="CG28" s="42">
        <f t="shared" si="81"/>
        <v>0</v>
      </c>
      <c r="CH28" s="42">
        <f t="shared" si="82"/>
        <v>0</v>
      </c>
      <c r="CI28" s="42">
        <f t="shared" si="83"/>
        <v>0</v>
      </c>
      <c r="CJ28" s="42">
        <f t="shared" si="84"/>
        <v>0</v>
      </c>
      <c r="CK28" s="42">
        <f t="shared" si="85"/>
        <v>0</v>
      </c>
      <c r="CL28" s="42" t="str">
        <f t="shared" si="86"/>
        <v/>
      </c>
      <c r="CM28" s="29"/>
      <c r="CN28" s="28" t="s">
        <v>797</v>
      </c>
      <c r="CO28" s="28" t="s">
        <v>677</v>
      </c>
      <c r="CP28" s="28" t="s">
        <v>393</v>
      </c>
      <c r="CQ28" s="28" t="s">
        <v>798</v>
      </c>
      <c r="CR28" s="28" t="s">
        <v>798</v>
      </c>
      <c r="CS28" s="28" t="s">
        <v>679</v>
      </c>
      <c r="CT28" s="28" t="s">
        <v>680</v>
      </c>
      <c r="CU28" s="28" t="s">
        <v>681</v>
      </c>
      <c r="CV28" s="3" t="s">
        <v>682</v>
      </c>
    </row>
    <row r="29" spans="1:100" x14ac:dyDescent="0.25">
      <c r="A29" s="59">
        <v>23</v>
      </c>
      <c r="B29" s="28" t="s">
        <v>210</v>
      </c>
      <c r="C29" s="43" t="str">
        <f t="shared" si="0"/>
        <v>Muscade</v>
      </c>
      <c r="D29" s="44" t="str">
        <f t="shared" si="1"/>
        <v/>
      </c>
      <c r="E29" s="3" t="str">
        <f t="shared" si="2"/>
        <v/>
      </c>
      <c r="F29" s="3" t="str">
        <f t="shared" si="3"/>
        <v/>
      </c>
      <c r="G29" s="3" t="str">
        <f t="shared" si="4"/>
        <v/>
      </c>
      <c r="H29" s="3" t="str">
        <f t="shared" si="5"/>
        <v/>
      </c>
      <c r="I29" s="3" t="str">
        <f t="shared" si="6"/>
        <v/>
      </c>
      <c r="J29" s="3" t="str">
        <f t="shared" si="7"/>
        <v/>
      </c>
      <c r="K29" s="3" t="str">
        <f t="shared" si="8"/>
        <v/>
      </c>
      <c r="L29" s="3" t="str">
        <f t="shared" si="9"/>
        <v/>
      </c>
      <c r="M29" s="3" t="str">
        <f t="shared" si="10"/>
        <v/>
      </c>
      <c r="N29" s="3" t="str">
        <f t="shared" si="11"/>
        <v/>
      </c>
      <c r="O29" s="3" t="str">
        <f t="shared" si="12"/>
        <v/>
      </c>
      <c r="P29" s="3" t="str">
        <f t="shared" si="13"/>
        <v/>
      </c>
      <c r="Q29" s="3" t="str">
        <f t="shared" si="14"/>
        <v/>
      </c>
      <c r="R29" s="3" t="str">
        <f t="shared" si="15"/>
        <v/>
      </c>
      <c r="S29" s="45" t="str">
        <f t="shared" si="16"/>
        <v/>
      </c>
      <c r="T29" s="27"/>
      <c r="U29" s="42" t="str">
        <f t="shared" si="17"/>
        <v>Muscade</v>
      </c>
      <c r="V29" s="42" t="str">
        <f t="shared" si="18"/>
        <v>muscade</v>
      </c>
      <c r="W29" s="42" t="str">
        <f t="shared" si="19"/>
        <v>muscade</v>
      </c>
      <c r="X29" s="42" t="str">
        <f t="shared" si="20"/>
        <v>muscade</v>
      </c>
      <c r="Y29" s="42" t="str">
        <f t="shared" si="21"/>
        <v>muscade</v>
      </c>
      <c r="Z29" s="42" t="str">
        <f t="shared" si="22"/>
        <v>muscade</v>
      </c>
      <c r="AA29" s="42" t="str">
        <f t="shared" si="23"/>
        <v xml:space="preserve"> muscade </v>
      </c>
      <c r="AB29" s="42">
        <f t="shared" si="24"/>
        <v>0</v>
      </c>
      <c r="AC29" s="42">
        <f t="shared" si="25"/>
        <v>0</v>
      </c>
      <c r="AD29" s="42">
        <f t="shared" si="26"/>
        <v>0</v>
      </c>
      <c r="AE29" s="42">
        <f t="shared" si="27"/>
        <v>0</v>
      </c>
      <c r="AF29" s="42" t="str">
        <f t="shared" si="28"/>
        <v/>
      </c>
      <c r="AG29" s="42">
        <f t="shared" si="29"/>
        <v>0</v>
      </c>
      <c r="AH29" s="42">
        <f t="shared" si="30"/>
        <v>0</v>
      </c>
      <c r="AI29" s="42" t="str">
        <f t="shared" si="31"/>
        <v/>
      </c>
      <c r="AJ29" s="42">
        <f t="shared" si="32"/>
        <v>0</v>
      </c>
      <c r="AK29" s="42">
        <f t="shared" si="33"/>
        <v>0</v>
      </c>
      <c r="AL29" s="42">
        <f t="shared" si="34"/>
        <v>0</v>
      </c>
      <c r="AM29" s="42" t="str">
        <f t="shared" si="35"/>
        <v/>
      </c>
      <c r="AN29" s="42">
        <f t="shared" si="36"/>
        <v>0</v>
      </c>
      <c r="AO29" s="42">
        <f t="shared" si="37"/>
        <v>0</v>
      </c>
      <c r="AP29" s="42">
        <f t="shared" si="38"/>
        <v>0</v>
      </c>
      <c r="AQ29" s="42">
        <f t="shared" si="39"/>
        <v>0</v>
      </c>
      <c r="AR29" s="42">
        <f t="shared" si="40"/>
        <v>0</v>
      </c>
      <c r="AS29" s="42">
        <f t="shared" si="41"/>
        <v>0</v>
      </c>
      <c r="AT29" s="42">
        <f t="shared" si="42"/>
        <v>0</v>
      </c>
      <c r="AU29" s="42">
        <f t="shared" si="43"/>
        <v>0</v>
      </c>
      <c r="AV29" s="42">
        <f t="shared" si="44"/>
        <v>0</v>
      </c>
      <c r="AW29" s="42">
        <f t="shared" si="45"/>
        <v>0</v>
      </c>
      <c r="AX29" s="42">
        <f t="shared" si="46"/>
        <v>0</v>
      </c>
      <c r="AY29" s="42">
        <f t="shared" si="47"/>
        <v>0</v>
      </c>
      <c r="AZ29" s="42" t="str">
        <f t="shared" si="48"/>
        <v/>
      </c>
      <c r="BA29" s="42">
        <f t="shared" si="49"/>
        <v>0</v>
      </c>
      <c r="BB29" s="42" t="str">
        <f t="shared" si="50"/>
        <v/>
      </c>
      <c r="BC29" s="42">
        <f t="shared" si="51"/>
        <v>0</v>
      </c>
      <c r="BD29" s="42">
        <f t="shared" si="52"/>
        <v>0</v>
      </c>
      <c r="BE29" s="42">
        <f t="shared" si="53"/>
        <v>0</v>
      </c>
      <c r="BF29" s="42" t="str">
        <f t="shared" si="54"/>
        <v/>
      </c>
      <c r="BG29" s="42">
        <f t="shared" si="55"/>
        <v>0</v>
      </c>
      <c r="BH29" s="42">
        <f t="shared" si="56"/>
        <v>0</v>
      </c>
      <c r="BI29" s="42">
        <f t="shared" si="57"/>
        <v>0</v>
      </c>
      <c r="BJ29" s="42">
        <f t="shared" si="58"/>
        <v>0</v>
      </c>
      <c r="BK29" s="42">
        <f t="shared" si="59"/>
        <v>0</v>
      </c>
      <c r="BL29" s="42">
        <f t="shared" si="60"/>
        <v>0</v>
      </c>
      <c r="BM29" s="42" t="str">
        <f t="shared" si="61"/>
        <v/>
      </c>
      <c r="BN29" s="42">
        <f t="shared" si="62"/>
        <v>0</v>
      </c>
      <c r="BO29" s="42">
        <f t="shared" si="63"/>
        <v>1</v>
      </c>
      <c r="BP29" s="42">
        <f t="shared" si="64"/>
        <v>0</v>
      </c>
      <c r="BQ29" s="42" t="str">
        <f t="shared" si="65"/>
        <v/>
      </c>
      <c r="BR29" s="42">
        <f t="shared" si="66"/>
        <v>0</v>
      </c>
      <c r="BS29" s="42">
        <f t="shared" si="67"/>
        <v>0</v>
      </c>
      <c r="BT29" s="42" t="str">
        <f t="shared" si="68"/>
        <v/>
      </c>
      <c r="BU29" s="42">
        <f t="shared" si="69"/>
        <v>0</v>
      </c>
      <c r="BV29" s="42">
        <f t="shared" si="70"/>
        <v>0</v>
      </c>
      <c r="BW29" s="42" t="str">
        <f t="shared" si="71"/>
        <v/>
      </c>
      <c r="BX29" s="42">
        <f t="shared" si="72"/>
        <v>0</v>
      </c>
      <c r="BY29" s="42">
        <f t="shared" si="73"/>
        <v>0</v>
      </c>
      <c r="BZ29" s="42" t="str">
        <f t="shared" si="74"/>
        <v/>
      </c>
      <c r="CA29" s="42">
        <f t="shared" si="75"/>
        <v>0</v>
      </c>
      <c r="CB29" s="42">
        <f t="shared" si="76"/>
        <v>0</v>
      </c>
      <c r="CC29" s="42" t="str">
        <f t="shared" si="77"/>
        <v/>
      </c>
      <c r="CD29" s="42">
        <f t="shared" si="78"/>
        <v>0</v>
      </c>
      <c r="CE29" s="42">
        <f t="shared" si="79"/>
        <v>0</v>
      </c>
      <c r="CF29" s="42" t="str">
        <f t="shared" si="80"/>
        <v/>
      </c>
      <c r="CG29" s="42">
        <f t="shared" si="81"/>
        <v>0</v>
      </c>
      <c r="CH29" s="42">
        <f t="shared" si="82"/>
        <v>0</v>
      </c>
      <c r="CI29" s="42">
        <f t="shared" si="83"/>
        <v>0</v>
      </c>
      <c r="CJ29" s="42">
        <f t="shared" si="84"/>
        <v>0</v>
      </c>
      <c r="CK29" s="42">
        <f t="shared" si="85"/>
        <v>0</v>
      </c>
      <c r="CL29" s="42" t="str">
        <f t="shared" si="86"/>
        <v/>
      </c>
      <c r="CM29" s="29"/>
      <c r="CN29" s="28" t="s">
        <v>799</v>
      </c>
      <c r="CO29" s="28" t="s">
        <v>677</v>
      </c>
      <c r="CP29" s="28" t="s">
        <v>393</v>
      </c>
      <c r="CQ29" s="28" t="s">
        <v>800</v>
      </c>
      <c r="CR29" s="28" t="s">
        <v>800</v>
      </c>
      <c r="CS29" s="28" t="s">
        <v>679</v>
      </c>
      <c r="CT29" s="28" t="s">
        <v>680</v>
      </c>
      <c r="CU29" s="28" t="s">
        <v>681</v>
      </c>
      <c r="CV29" s="3" t="s">
        <v>682</v>
      </c>
    </row>
    <row r="30" spans="1:100" x14ac:dyDescent="0.25">
      <c r="A30" s="59">
        <v>24</v>
      </c>
      <c r="C30" s="43" t="str">
        <f t="shared" si="0"/>
        <v/>
      </c>
      <c r="D30" s="44" t="str">
        <f t="shared" si="1"/>
        <v/>
      </c>
      <c r="E30" s="3" t="str">
        <f t="shared" si="2"/>
        <v/>
      </c>
      <c r="F30" s="3" t="str">
        <f t="shared" si="3"/>
        <v/>
      </c>
      <c r="G30" s="3" t="str">
        <f t="shared" si="4"/>
        <v/>
      </c>
      <c r="H30" s="3" t="str">
        <f t="shared" si="5"/>
        <v/>
      </c>
      <c r="I30" s="3" t="str">
        <f t="shared" si="6"/>
        <v/>
      </c>
      <c r="J30" s="3" t="str">
        <f t="shared" si="7"/>
        <v/>
      </c>
      <c r="K30" s="3" t="str">
        <f t="shared" si="8"/>
        <v/>
      </c>
      <c r="L30" s="3" t="str">
        <f t="shared" si="9"/>
        <v/>
      </c>
      <c r="M30" s="3" t="str">
        <f t="shared" si="10"/>
        <v/>
      </c>
      <c r="N30" s="3" t="str">
        <f t="shared" si="11"/>
        <v/>
      </c>
      <c r="O30" s="3" t="str">
        <f t="shared" si="12"/>
        <v/>
      </c>
      <c r="P30" s="3" t="str">
        <f t="shared" si="13"/>
        <v/>
      </c>
      <c r="Q30" s="3" t="str">
        <f t="shared" si="14"/>
        <v/>
      </c>
      <c r="R30" s="3" t="str">
        <f t="shared" si="15"/>
        <v/>
      </c>
      <c r="S30" s="45" t="str">
        <f t="shared" si="16"/>
        <v/>
      </c>
      <c r="T30" s="27"/>
      <c r="U30" s="42" t="str">
        <f t="shared" si="17"/>
        <v/>
      </c>
      <c r="V30" s="42" t="str">
        <f t="shared" si="18"/>
        <v/>
      </c>
      <c r="W30" s="42" t="str">
        <f t="shared" si="19"/>
        <v/>
      </c>
      <c r="X30" s="42" t="str">
        <f t="shared" si="20"/>
        <v/>
      </c>
      <c r="Y30" s="42" t="str">
        <f t="shared" si="21"/>
        <v/>
      </c>
      <c r="Z30" s="42" t="str">
        <f t="shared" si="22"/>
        <v/>
      </c>
      <c r="AA30" s="42" t="str">
        <f t="shared" si="23"/>
        <v xml:space="preserve">  </v>
      </c>
      <c r="AB30" s="42" t="str">
        <f t="shared" si="24"/>
        <v/>
      </c>
      <c r="AC30" s="42" t="str">
        <f t="shared" si="25"/>
        <v/>
      </c>
      <c r="AD30" s="42" t="str">
        <f t="shared" si="26"/>
        <v/>
      </c>
      <c r="AE30" s="42" t="str">
        <f t="shared" si="27"/>
        <v/>
      </c>
      <c r="AF30" s="42" t="str">
        <f t="shared" si="28"/>
        <v/>
      </c>
      <c r="AG30" s="42" t="str">
        <f t="shared" si="29"/>
        <v/>
      </c>
      <c r="AH30" s="42" t="str">
        <f t="shared" si="30"/>
        <v/>
      </c>
      <c r="AI30" s="42" t="str">
        <f t="shared" si="31"/>
        <v/>
      </c>
      <c r="AJ30" s="42" t="str">
        <f t="shared" si="32"/>
        <v/>
      </c>
      <c r="AK30" s="42" t="str">
        <f t="shared" si="33"/>
        <v/>
      </c>
      <c r="AL30" s="42" t="str">
        <f t="shared" si="34"/>
        <v/>
      </c>
      <c r="AM30" s="42" t="str">
        <f t="shared" si="35"/>
        <v/>
      </c>
      <c r="AN30" s="42" t="str">
        <f t="shared" si="36"/>
        <v/>
      </c>
      <c r="AO30" s="42" t="str">
        <f t="shared" si="37"/>
        <v/>
      </c>
      <c r="AP30" s="42" t="str">
        <f t="shared" si="38"/>
        <v/>
      </c>
      <c r="AQ30" s="42" t="str">
        <f t="shared" si="39"/>
        <v/>
      </c>
      <c r="AR30" s="42" t="str">
        <f t="shared" si="40"/>
        <v/>
      </c>
      <c r="AS30" s="42" t="str">
        <f t="shared" si="41"/>
        <v/>
      </c>
      <c r="AT30" s="42" t="str">
        <f t="shared" si="42"/>
        <v/>
      </c>
      <c r="AU30" s="42" t="str">
        <f t="shared" si="43"/>
        <v/>
      </c>
      <c r="AV30" s="42" t="str">
        <f t="shared" si="44"/>
        <v/>
      </c>
      <c r="AW30" s="42" t="str">
        <f t="shared" si="45"/>
        <v/>
      </c>
      <c r="AX30" s="42" t="str">
        <f t="shared" si="46"/>
        <v/>
      </c>
      <c r="AY30" s="42" t="str">
        <f t="shared" si="47"/>
        <v/>
      </c>
      <c r="AZ30" s="42" t="str">
        <f t="shared" si="48"/>
        <v/>
      </c>
      <c r="BA30" s="42" t="str">
        <f t="shared" si="49"/>
        <v/>
      </c>
      <c r="BB30" s="42" t="str">
        <f t="shared" si="50"/>
        <v/>
      </c>
      <c r="BC30" s="42" t="str">
        <f t="shared" si="51"/>
        <v/>
      </c>
      <c r="BD30" s="42" t="str">
        <f t="shared" si="52"/>
        <v/>
      </c>
      <c r="BE30" s="42" t="str">
        <f t="shared" si="53"/>
        <v/>
      </c>
      <c r="BF30" s="42" t="str">
        <f t="shared" si="54"/>
        <v/>
      </c>
      <c r="BG30" s="42" t="str">
        <f t="shared" si="55"/>
        <v/>
      </c>
      <c r="BH30" s="42" t="str">
        <f t="shared" si="56"/>
        <v/>
      </c>
      <c r="BI30" s="42" t="str">
        <f t="shared" si="57"/>
        <v/>
      </c>
      <c r="BJ30" s="42" t="str">
        <f t="shared" si="58"/>
        <v/>
      </c>
      <c r="BK30" s="42" t="str">
        <f t="shared" si="59"/>
        <v/>
      </c>
      <c r="BL30" s="42" t="str">
        <f t="shared" si="60"/>
        <v/>
      </c>
      <c r="BM30" s="42" t="str">
        <f t="shared" si="61"/>
        <v/>
      </c>
      <c r="BN30" s="42" t="str">
        <f t="shared" si="62"/>
        <v/>
      </c>
      <c r="BO30" s="42" t="str">
        <f t="shared" si="63"/>
        <v/>
      </c>
      <c r="BP30" s="42" t="str">
        <f t="shared" si="64"/>
        <v/>
      </c>
      <c r="BQ30" s="42" t="str">
        <f t="shared" si="65"/>
        <v/>
      </c>
      <c r="BR30" s="42" t="str">
        <f t="shared" si="66"/>
        <v/>
      </c>
      <c r="BS30" s="42" t="str">
        <f t="shared" si="67"/>
        <v/>
      </c>
      <c r="BT30" s="42" t="str">
        <f t="shared" si="68"/>
        <v/>
      </c>
      <c r="BU30" s="42" t="str">
        <f t="shared" si="69"/>
        <v/>
      </c>
      <c r="BV30" s="42" t="str">
        <f t="shared" si="70"/>
        <v/>
      </c>
      <c r="BW30" s="42" t="str">
        <f t="shared" si="71"/>
        <v/>
      </c>
      <c r="BX30" s="42" t="str">
        <f t="shared" si="72"/>
        <v/>
      </c>
      <c r="BY30" s="42" t="str">
        <f t="shared" si="73"/>
        <v/>
      </c>
      <c r="BZ30" s="42" t="str">
        <f t="shared" si="74"/>
        <v/>
      </c>
      <c r="CA30" s="42" t="str">
        <f t="shared" si="75"/>
        <v/>
      </c>
      <c r="CB30" s="42" t="str">
        <f t="shared" si="76"/>
        <v/>
      </c>
      <c r="CC30" s="42" t="str">
        <f t="shared" si="77"/>
        <v/>
      </c>
      <c r="CD30" s="42" t="str">
        <f t="shared" si="78"/>
        <v/>
      </c>
      <c r="CE30" s="42" t="str">
        <f t="shared" si="79"/>
        <v/>
      </c>
      <c r="CF30" s="42" t="str">
        <f t="shared" si="80"/>
        <v/>
      </c>
      <c r="CG30" s="42" t="str">
        <f t="shared" si="81"/>
        <v/>
      </c>
      <c r="CH30" s="42" t="str">
        <f t="shared" si="82"/>
        <v/>
      </c>
      <c r="CI30" s="42" t="str">
        <f t="shared" si="83"/>
        <v/>
      </c>
      <c r="CJ30" s="42" t="str">
        <f t="shared" si="84"/>
        <v/>
      </c>
      <c r="CK30" s="42" t="str">
        <f t="shared" si="85"/>
        <v/>
      </c>
      <c r="CL30" s="42" t="str">
        <f t="shared" si="86"/>
        <v/>
      </c>
      <c r="CM30" s="29"/>
      <c r="CN30" s="28" t="s">
        <v>801</v>
      </c>
      <c r="CO30" s="28" t="s">
        <v>677</v>
      </c>
      <c r="CP30" s="28" t="s">
        <v>393</v>
      </c>
      <c r="CQ30" s="28" t="s">
        <v>449</v>
      </c>
      <c r="CR30" s="28" t="s">
        <v>449</v>
      </c>
      <c r="CS30" s="28" t="s">
        <v>679</v>
      </c>
      <c r="CT30" s="28" t="s">
        <v>680</v>
      </c>
      <c r="CU30" s="28" t="s">
        <v>681</v>
      </c>
      <c r="CV30" s="3" t="s">
        <v>682</v>
      </c>
    </row>
    <row r="31" spans="1:100" x14ac:dyDescent="0.25">
      <c r="A31" s="59">
        <v>25</v>
      </c>
      <c r="B31" s="28" t="s">
        <v>658</v>
      </c>
      <c r="C31" s="43" t="str">
        <f t="shared" si="0"/>
        <v>Emmenthal râpé* *</v>
      </c>
      <c r="D31" s="44" t="str">
        <f t="shared" si="1"/>
        <v>Lait</v>
      </c>
      <c r="E31" s="3" t="str">
        <f t="shared" si="2"/>
        <v/>
      </c>
      <c r="F31" s="3" t="str">
        <f t="shared" si="3"/>
        <v/>
      </c>
      <c r="G31" s="3" t="str">
        <f t="shared" si="4"/>
        <v/>
      </c>
      <c r="H31" s="3" t="str">
        <f t="shared" si="5"/>
        <v/>
      </c>
      <c r="I31" s="3" t="str">
        <f t="shared" si="6"/>
        <v/>
      </c>
      <c r="J31" s="3" t="str">
        <f t="shared" si="7"/>
        <v/>
      </c>
      <c r="K31" s="3" t="str">
        <f t="shared" si="8"/>
        <v>X</v>
      </c>
      <c r="L31" s="3" t="str">
        <f t="shared" si="9"/>
        <v/>
      </c>
      <c r="M31" s="3" t="str">
        <f t="shared" si="10"/>
        <v/>
      </c>
      <c r="N31" s="3" t="str">
        <f t="shared" si="11"/>
        <v/>
      </c>
      <c r="O31" s="3" t="str">
        <f t="shared" si="12"/>
        <v/>
      </c>
      <c r="P31" s="3" t="str">
        <f t="shared" si="13"/>
        <v/>
      </c>
      <c r="Q31" s="3" t="str">
        <f t="shared" si="14"/>
        <v/>
      </c>
      <c r="R31" s="3" t="str">
        <f t="shared" si="15"/>
        <v/>
      </c>
      <c r="S31" s="45" t="str">
        <f t="shared" si="16"/>
        <v/>
      </c>
      <c r="T31" s="27"/>
      <c r="U31" s="42" t="str">
        <f t="shared" si="17"/>
        <v>Emmenthal râpé*</v>
      </c>
      <c r="V31" s="42" t="str">
        <f t="shared" si="18"/>
        <v>emmenthal râpé*</v>
      </c>
      <c r="W31" s="42" t="str">
        <f t="shared" si="19"/>
        <v>emmenthal rape*</v>
      </c>
      <c r="X31" s="42" t="str">
        <f t="shared" si="20"/>
        <v>emmenthal rape*</v>
      </c>
      <c r="Y31" s="42" t="str">
        <f t="shared" si="21"/>
        <v>emmenthal rape*</v>
      </c>
      <c r="Z31" s="42" t="str">
        <f t="shared" si="22"/>
        <v xml:space="preserve">emmenthal rape </v>
      </c>
      <c r="AA31" s="42" t="str">
        <f t="shared" si="23"/>
        <v xml:space="preserve"> emmenthal rape </v>
      </c>
      <c r="AB31" s="42">
        <f t="shared" si="24"/>
        <v>0</v>
      </c>
      <c r="AC31" s="42">
        <f t="shared" si="25"/>
        <v>0</v>
      </c>
      <c r="AD31" s="42">
        <f t="shared" si="26"/>
        <v>0</v>
      </c>
      <c r="AE31" s="42">
        <f t="shared" si="27"/>
        <v>0</v>
      </c>
      <c r="AF31" s="42" t="str">
        <f t="shared" si="28"/>
        <v/>
      </c>
      <c r="AG31" s="42">
        <f t="shared" si="29"/>
        <v>0</v>
      </c>
      <c r="AH31" s="42">
        <f t="shared" si="30"/>
        <v>0</v>
      </c>
      <c r="AI31" s="42" t="str">
        <f t="shared" si="31"/>
        <v/>
      </c>
      <c r="AJ31" s="42">
        <f t="shared" si="32"/>
        <v>0</v>
      </c>
      <c r="AK31" s="42">
        <f t="shared" si="33"/>
        <v>0</v>
      </c>
      <c r="AL31" s="42">
        <f t="shared" si="34"/>
        <v>0</v>
      </c>
      <c r="AM31" s="42" t="str">
        <f t="shared" si="35"/>
        <v/>
      </c>
      <c r="AN31" s="42">
        <f t="shared" si="36"/>
        <v>0</v>
      </c>
      <c r="AO31" s="42">
        <f t="shared" si="37"/>
        <v>0</v>
      </c>
      <c r="AP31" s="42">
        <f t="shared" si="38"/>
        <v>0</v>
      </c>
      <c r="AQ31" s="42">
        <f t="shared" si="39"/>
        <v>0</v>
      </c>
      <c r="AR31" s="42">
        <f t="shared" si="40"/>
        <v>0</v>
      </c>
      <c r="AS31" s="42">
        <f t="shared" si="41"/>
        <v>0</v>
      </c>
      <c r="AT31" s="42">
        <f t="shared" si="42"/>
        <v>0</v>
      </c>
      <c r="AU31" s="42">
        <f t="shared" si="43"/>
        <v>0</v>
      </c>
      <c r="AV31" s="42">
        <f t="shared" si="44"/>
        <v>0</v>
      </c>
      <c r="AW31" s="42">
        <f t="shared" si="45"/>
        <v>0</v>
      </c>
      <c r="AX31" s="42">
        <f t="shared" si="46"/>
        <v>0</v>
      </c>
      <c r="AY31" s="42">
        <f t="shared" si="47"/>
        <v>0</v>
      </c>
      <c r="AZ31" s="42" t="str">
        <f t="shared" si="48"/>
        <v/>
      </c>
      <c r="BA31" s="42">
        <f t="shared" si="49"/>
        <v>0</v>
      </c>
      <c r="BB31" s="42" t="str">
        <f t="shared" si="50"/>
        <v/>
      </c>
      <c r="BC31" s="42">
        <f t="shared" si="51"/>
        <v>0</v>
      </c>
      <c r="BD31" s="42">
        <f t="shared" si="52"/>
        <v>0</v>
      </c>
      <c r="BE31" s="42">
        <f t="shared" si="53"/>
        <v>0</v>
      </c>
      <c r="BF31" s="42" t="str">
        <f t="shared" si="54"/>
        <v/>
      </c>
      <c r="BG31" s="42">
        <f t="shared" si="55"/>
        <v>0</v>
      </c>
      <c r="BH31" s="42">
        <f t="shared" si="56"/>
        <v>2</v>
      </c>
      <c r="BI31" s="42">
        <f t="shared" si="57"/>
        <v>0</v>
      </c>
      <c r="BJ31" s="42">
        <f t="shared" si="58"/>
        <v>0</v>
      </c>
      <c r="BK31" s="42">
        <f t="shared" si="59"/>
        <v>0</v>
      </c>
      <c r="BL31" s="42">
        <f t="shared" si="60"/>
        <v>0</v>
      </c>
      <c r="BM31" s="42" t="str">
        <f t="shared" si="61"/>
        <v>X</v>
      </c>
      <c r="BN31" s="42">
        <f t="shared" si="62"/>
        <v>0</v>
      </c>
      <c r="BO31" s="42">
        <f t="shared" si="63"/>
        <v>0</v>
      </c>
      <c r="BP31" s="42">
        <f t="shared" si="64"/>
        <v>0</v>
      </c>
      <c r="BQ31" s="42" t="str">
        <f t="shared" si="65"/>
        <v/>
      </c>
      <c r="BR31" s="42">
        <f t="shared" si="66"/>
        <v>0</v>
      </c>
      <c r="BS31" s="42">
        <f t="shared" si="67"/>
        <v>0</v>
      </c>
      <c r="BT31" s="42" t="str">
        <f t="shared" si="68"/>
        <v/>
      </c>
      <c r="BU31" s="42">
        <f t="shared" si="69"/>
        <v>0</v>
      </c>
      <c r="BV31" s="42">
        <f t="shared" si="70"/>
        <v>0</v>
      </c>
      <c r="BW31" s="42" t="str">
        <f t="shared" si="71"/>
        <v/>
      </c>
      <c r="BX31" s="42">
        <f t="shared" si="72"/>
        <v>0</v>
      </c>
      <c r="BY31" s="42">
        <f t="shared" si="73"/>
        <v>0</v>
      </c>
      <c r="BZ31" s="42" t="str">
        <f t="shared" si="74"/>
        <v/>
      </c>
      <c r="CA31" s="42">
        <f t="shared" si="75"/>
        <v>0</v>
      </c>
      <c r="CB31" s="42">
        <f t="shared" si="76"/>
        <v>0</v>
      </c>
      <c r="CC31" s="42" t="str">
        <f t="shared" si="77"/>
        <v/>
      </c>
      <c r="CD31" s="42">
        <f t="shared" si="78"/>
        <v>0</v>
      </c>
      <c r="CE31" s="42">
        <f t="shared" si="79"/>
        <v>0</v>
      </c>
      <c r="CF31" s="42" t="str">
        <f t="shared" si="80"/>
        <v/>
      </c>
      <c r="CG31" s="42">
        <f t="shared" si="81"/>
        <v>0</v>
      </c>
      <c r="CH31" s="42">
        <f t="shared" si="82"/>
        <v>0</v>
      </c>
      <c r="CI31" s="42">
        <f t="shared" si="83"/>
        <v>0</v>
      </c>
      <c r="CJ31" s="42">
        <f t="shared" si="84"/>
        <v>0</v>
      </c>
      <c r="CK31" s="42">
        <f t="shared" si="85"/>
        <v>0</v>
      </c>
      <c r="CL31" s="42" t="str">
        <f t="shared" si="86"/>
        <v/>
      </c>
      <c r="CM31" s="29"/>
      <c r="CN31" s="28" t="s">
        <v>802</v>
      </c>
      <c r="CO31" s="28" t="s">
        <v>677</v>
      </c>
      <c r="CP31" s="28" t="s">
        <v>393</v>
      </c>
      <c r="CQ31" s="28" t="s">
        <v>803</v>
      </c>
      <c r="CR31" s="28" t="s">
        <v>803</v>
      </c>
      <c r="CS31" s="28" t="s">
        <v>679</v>
      </c>
      <c r="CT31" s="28" t="s">
        <v>680</v>
      </c>
      <c r="CU31" s="28" t="s">
        <v>681</v>
      </c>
      <c r="CV31" s="3" t="s">
        <v>682</v>
      </c>
    </row>
    <row r="32" spans="1:100" x14ac:dyDescent="0.25">
      <c r="A32" s="59">
        <v>26</v>
      </c>
      <c r="B32" s="28" t="s">
        <v>659</v>
      </c>
      <c r="C32" s="43" t="str">
        <f t="shared" si="0"/>
        <v>Parmesan* *</v>
      </c>
      <c r="D32" s="44" t="str">
        <f t="shared" si="1"/>
        <v>Lait</v>
      </c>
      <c r="E32" s="3" t="str">
        <f t="shared" si="2"/>
        <v/>
      </c>
      <c r="F32" s="3" t="str">
        <f t="shared" si="3"/>
        <v/>
      </c>
      <c r="G32" s="3" t="str">
        <f t="shared" si="4"/>
        <v/>
      </c>
      <c r="H32" s="3" t="str">
        <f t="shared" si="5"/>
        <v/>
      </c>
      <c r="I32" s="3" t="str">
        <f t="shared" si="6"/>
        <v/>
      </c>
      <c r="J32" s="3" t="str">
        <f t="shared" si="7"/>
        <v/>
      </c>
      <c r="K32" s="3" t="str">
        <f t="shared" si="8"/>
        <v>X</v>
      </c>
      <c r="L32" s="3" t="str">
        <f t="shared" si="9"/>
        <v/>
      </c>
      <c r="M32" s="3" t="str">
        <f t="shared" si="10"/>
        <v/>
      </c>
      <c r="N32" s="3" t="str">
        <f t="shared" si="11"/>
        <v/>
      </c>
      <c r="O32" s="3" t="str">
        <f t="shared" si="12"/>
        <v/>
      </c>
      <c r="P32" s="3" t="str">
        <f t="shared" si="13"/>
        <v/>
      </c>
      <c r="Q32" s="3" t="str">
        <f t="shared" si="14"/>
        <v/>
      </c>
      <c r="R32" s="3" t="str">
        <f t="shared" si="15"/>
        <v/>
      </c>
      <c r="S32" s="45" t="str">
        <f t="shared" si="16"/>
        <v/>
      </c>
      <c r="T32" s="27"/>
      <c r="U32" s="42" t="str">
        <f t="shared" si="17"/>
        <v>Parmesan*</v>
      </c>
      <c r="V32" s="42" t="str">
        <f t="shared" si="18"/>
        <v>parmesan*</v>
      </c>
      <c r="W32" s="42" t="str">
        <f t="shared" si="19"/>
        <v>parmesan*</v>
      </c>
      <c r="X32" s="42" t="str">
        <f t="shared" si="20"/>
        <v>parmesan*</v>
      </c>
      <c r="Y32" s="42" t="str">
        <f t="shared" si="21"/>
        <v>parmesan*</v>
      </c>
      <c r="Z32" s="42" t="str">
        <f t="shared" si="22"/>
        <v xml:space="preserve">parmesan </v>
      </c>
      <c r="AA32" s="42" t="str">
        <f t="shared" si="23"/>
        <v xml:space="preserve"> parmesan </v>
      </c>
      <c r="AB32" s="42">
        <f t="shared" si="24"/>
        <v>0</v>
      </c>
      <c r="AC32" s="42">
        <f t="shared" si="25"/>
        <v>0</v>
      </c>
      <c r="AD32" s="42">
        <f t="shared" si="26"/>
        <v>0</v>
      </c>
      <c r="AE32" s="42">
        <f t="shared" si="27"/>
        <v>0</v>
      </c>
      <c r="AF32" s="42" t="str">
        <f t="shared" si="28"/>
        <v/>
      </c>
      <c r="AG32" s="42">
        <f t="shared" si="29"/>
        <v>0</v>
      </c>
      <c r="AH32" s="42">
        <f t="shared" si="30"/>
        <v>0</v>
      </c>
      <c r="AI32" s="42" t="str">
        <f t="shared" si="31"/>
        <v/>
      </c>
      <c r="AJ32" s="42">
        <f t="shared" si="32"/>
        <v>0</v>
      </c>
      <c r="AK32" s="42">
        <f t="shared" si="33"/>
        <v>0</v>
      </c>
      <c r="AL32" s="42">
        <f t="shared" si="34"/>
        <v>0</v>
      </c>
      <c r="AM32" s="42" t="str">
        <f t="shared" si="35"/>
        <v/>
      </c>
      <c r="AN32" s="42">
        <f t="shared" si="36"/>
        <v>0</v>
      </c>
      <c r="AO32" s="42">
        <f t="shared" si="37"/>
        <v>0</v>
      </c>
      <c r="AP32" s="42">
        <f t="shared" si="38"/>
        <v>0</v>
      </c>
      <c r="AQ32" s="42">
        <f t="shared" si="39"/>
        <v>0</v>
      </c>
      <c r="AR32" s="42">
        <f t="shared" si="40"/>
        <v>0</v>
      </c>
      <c r="AS32" s="42">
        <f t="shared" si="41"/>
        <v>0</v>
      </c>
      <c r="AT32" s="42">
        <f t="shared" si="42"/>
        <v>0</v>
      </c>
      <c r="AU32" s="42">
        <f t="shared" si="43"/>
        <v>0</v>
      </c>
      <c r="AV32" s="42">
        <f t="shared" si="44"/>
        <v>0</v>
      </c>
      <c r="AW32" s="42">
        <f t="shared" si="45"/>
        <v>0</v>
      </c>
      <c r="AX32" s="42">
        <f t="shared" si="46"/>
        <v>0</v>
      </c>
      <c r="AY32" s="42">
        <f t="shared" si="47"/>
        <v>0</v>
      </c>
      <c r="AZ32" s="42" t="str">
        <f t="shared" si="48"/>
        <v/>
      </c>
      <c r="BA32" s="42">
        <f t="shared" si="49"/>
        <v>0</v>
      </c>
      <c r="BB32" s="42" t="str">
        <f t="shared" si="50"/>
        <v/>
      </c>
      <c r="BC32" s="42">
        <f t="shared" si="51"/>
        <v>0</v>
      </c>
      <c r="BD32" s="42">
        <f t="shared" si="52"/>
        <v>0</v>
      </c>
      <c r="BE32" s="42">
        <f t="shared" si="53"/>
        <v>0</v>
      </c>
      <c r="BF32" s="42" t="str">
        <f t="shared" si="54"/>
        <v/>
      </c>
      <c r="BG32" s="42">
        <f t="shared" si="55"/>
        <v>0</v>
      </c>
      <c r="BH32" s="42">
        <f t="shared" si="56"/>
        <v>1</v>
      </c>
      <c r="BI32" s="42">
        <f t="shared" si="57"/>
        <v>0</v>
      </c>
      <c r="BJ32" s="42">
        <f t="shared" si="58"/>
        <v>0</v>
      </c>
      <c r="BK32" s="42">
        <f t="shared" si="59"/>
        <v>0</v>
      </c>
      <c r="BL32" s="42">
        <f t="shared" si="60"/>
        <v>0</v>
      </c>
      <c r="BM32" s="42" t="str">
        <f t="shared" si="61"/>
        <v>X</v>
      </c>
      <c r="BN32" s="42">
        <f t="shared" si="62"/>
        <v>0</v>
      </c>
      <c r="BO32" s="42">
        <f t="shared" si="63"/>
        <v>0</v>
      </c>
      <c r="BP32" s="42">
        <f t="shared" si="64"/>
        <v>0</v>
      </c>
      <c r="BQ32" s="42" t="str">
        <f t="shared" si="65"/>
        <v/>
      </c>
      <c r="BR32" s="42">
        <f t="shared" si="66"/>
        <v>0</v>
      </c>
      <c r="BS32" s="42">
        <f t="shared" si="67"/>
        <v>0</v>
      </c>
      <c r="BT32" s="42" t="str">
        <f t="shared" si="68"/>
        <v/>
      </c>
      <c r="BU32" s="42">
        <f t="shared" si="69"/>
        <v>0</v>
      </c>
      <c r="BV32" s="42">
        <f t="shared" si="70"/>
        <v>0</v>
      </c>
      <c r="BW32" s="42" t="str">
        <f t="shared" si="71"/>
        <v/>
      </c>
      <c r="BX32" s="42">
        <f t="shared" si="72"/>
        <v>0</v>
      </c>
      <c r="BY32" s="42">
        <f t="shared" si="73"/>
        <v>0</v>
      </c>
      <c r="BZ32" s="42" t="str">
        <f t="shared" si="74"/>
        <v/>
      </c>
      <c r="CA32" s="42">
        <f t="shared" si="75"/>
        <v>0</v>
      </c>
      <c r="CB32" s="42">
        <f t="shared" si="76"/>
        <v>0</v>
      </c>
      <c r="CC32" s="42" t="str">
        <f t="shared" si="77"/>
        <v/>
      </c>
      <c r="CD32" s="42">
        <f t="shared" si="78"/>
        <v>0</v>
      </c>
      <c r="CE32" s="42">
        <f t="shared" si="79"/>
        <v>0</v>
      </c>
      <c r="CF32" s="42" t="str">
        <f t="shared" si="80"/>
        <v/>
      </c>
      <c r="CG32" s="42">
        <f t="shared" si="81"/>
        <v>0</v>
      </c>
      <c r="CH32" s="42">
        <f t="shared" si="82"/>
        <v>0</v>
      </c>
      <c r="CI32" s="42">
        <f t="shared" si="83"/>
        <v>0</v>
      </c>
      <c r="CJ32" s="42">
        <f t="shared" si="84"/>
        <v>0</v>
      </c>
      <c r="CK32" s="42">
        <f t="shared" si="85"/>
        <v>0</v>
      </c>
      <c r="CL32" s="42" t="str">
        <f t="shared" si="86"/>
        <v/>
      </c>
      <c r="CM32" s="29"/>
      <c r="CN32" s="28" t="s">
        <v>804</v>
      </c>
      <c r="CO32" s="28" t="s">
        <v>677</v>
      </c>
      <c r="CP32" s="28" t="s">
        <v>393</v>
      </c>
      <c r="CQ32" s="28" t="s">
        <v>805</v>
      </c>
      <c r="CR32" s="28" t="s">
        <v>805</v>
      </c>
      <c r="CS32" s="28" t="s">
        <v>679</v>
      </c>
      <c r="CT32" s="28" t="s">
        <v>680</v>
      </c>
      <c r="CU32" s="28" t="s">
        <v>681</v>
      </c>
      <c r="CV32" s="3" t="s">
        <v>682</v>
      </c>
    </row>
    <row r="33" spans="1:100" x14ac:dyDescent="0.25">
      <c r="A33" s="59">
        <v>27</v>
      </c>
      <c r="C33" s="43" t="str">
        <f t="shared" si="0"/>
        <v/>
      </c>
      <c r="D33" s="44" t="str">
        <f t="shared" si="1"/>
        <v/>
      </c>
      <c r="E33" s="3" t="str">
        <f t="shared" si="2"/>
        <v/>
      </c>
      <c r="F33" s="3" t="str">
        <f t="shared" si="3"/>
        <v/>
      </c>
      <c r="G33" s="3" t="str">
        <f t="shared" si="4"/>
        <v/>
      </c>
      <c r="H33" s="3" t="str">
        <f t="shared" si="5"/>
        <v/>
      </c>
      <c r="I33" s="3" t="str">
        <f t="shared" si="6"/>
        <v/>
      </c>
      <c r="J33" s="3" t="str">
        <f t="shared" si="7"/>
        <v/>
      </c>
      <c r="K33" s="3" t="str">
        <f t="shared" si="8"/>
        <v/>
      </c>
      <c r="L33" s="3" t="str">
        <f t="shared" si="9"/>
        <v/>
      </c>
      <c r="M33" s="3" t="str">
        <f t="shared" si="10"/>
        <v/>
      </c>
      <c r="N33" s="3" t="str">
        <f t="shared" si="11"/>
        <v/>
      </c>
      <c r="O33" s="3" t="str">
        <f t="shared" si="12"/>
        <v/>
      </c>
      <c r="P33" s="3" t="str">
        <f t="shared" si="13"/>
        <v/>
      </c>
      <c r="Q33" s="3" t="str">
        <f t="shared" si="14"/>
        <v/>
      </c>
      <c r="R33" s="3" t="str">
        <f t="shared" si="15"/>
        <v/>
      </c>
      <c r="S33" s="45" t="str">
        <f t="shared" si="16"/>
        <v/>
      </c>
      <c r="T33" s="27"/>
      <c r="U33" s="42" t="str">
        <f t="shared" si="17"/>
        <v/>
      </c>
      <c r="V33" s="42" t="str">
        <f t="shared" si="18"/>
        <v/>
      </c>
      <c r="W33" s="42" t="str">
        <f t="shared" si="19"/>
        <v/>
      </c>
      <c r="X33" s="42" t="str">
        <f t="shared" si="20"/>
        <v/>
      </c>
      <c r="Y33" s="42" t="str">
        <f t="shared" si="21"/>
        <v/>
      </c>
      <c r="Z33" s="42" t="str">
        <f t="shared" si="22"/>
        <v/>
      </c>
      <c r="AA33" s="42" t="str">
        <f t="shared" si="23"/>
        <v xml:space="preserve">  </v>
      </c>
      <c r="AB33" s="42" t="str">
        <f t="shared" si="24"/>
        <v/>
      </c>
      <c r="AC33" s="42" t="str">
        <f t="shared" si="25"/>
        <v/>
      </c>
      <c r="AD33" s="42" t="str">
        <f t="shared" si="26"/>
        <v/>
      </c>
      <c r="AE33" s="42" t="str">
        <f t="shared" si="27"/>
        <v/>
      </c>
      <c r="AF33" s="42" t="str">
        <f t="shared" si="28"/>
        <v/>
      </c>
      <c r="AG33" s="42" t="str">
        <f t="shared" si="29"/>
        <v/>
      </c>
      <c r="AH33" s="42" t="str">
        <f t="shared" si="30"/>
        <v/>
      </c>
      <c r="AI33" s="42" t="str">
        <f t="shared" si="31"/>
        <v/>
      </c>
      <c r="AJ33" s="42" t="str">
        <f t="shared" si="32"/>
        <v/>
      </c>
      <c r="AK33" s="42" t="str">
        <f t="shared" si="33"/>
        <v/>
      </c>
      <c r="AL33" s="42" t="str">
        <f t="shared" si="34"/>
        <v/>
      </c>
      <c r="AM33" s="42" t="str">
        <f t="shared" si="35"/>
        <v/>
      </c>
      <c r="AN33" s="42" t="str">
        <f t="shared" si="36"/>
        <v/>
      </c>
      <c r="AO33" s="42" t="str">
        <f t="shared" si="37"/>
        <v/>
      </c>
      <c r="AP33" s="42" t="str">
        <f t="shared" si="38"/>
        <v/>
      </c>
      <c r="AQ33" s="42" t="str">
        <f t="shared" si="39"/>
        <v/>
      </c>
      <c r="AR33" s="42" t="str">
        <f t="shared" si="40"/>
        <v/>
      </c>
      <c r="AS33" s="42" t="str">
        <f t="shared" si="41"/>
        <v/>
      </c>
      <c r="AT33" s="42" t="str">
        <f t="shared" si="42"/>
        <v/>
      </c>
      <c r="AU33" s="42" t="str">
        <f t="shared" si="43"/>
        <v/>
      </c>
      <c r="AV33" s="42" t="str">
        <f t="shared" si="44"/>
        <v/>
      </c>
      <c r="AW33" s="42" t="str">
        <f t="shared" si="45"/>
        <v/>
      </c>
      <c r="AX33" s="42" t="str">
        <f t="shared" si="46"/>
        <v/>
      </c>
      <c r="AY33" s="42" t="str">
        <f t="shared" si="47"/>
        <v/>
      </c>
      <c r="AZ33" s="42" t="str">
        <f t="shared" si="48"/>
        <v/>
      </c>
      <c r="BA33" s="42" t="str">
        <f t="shared" si="49"/>
        <v/>
      </c>
      <c r="BB33" s="42" t="str">
        <f t="shared" si="50"/>
        <v/>
      </c>
      <c r="BC33" s="42" t="str">
        <f t="shared" si="51"/>
        <v/>
      </c>
      <c r="BD33" s="42" t="str">
        <f t="shared" si="52"/>
        <v/>
      </c>
      <c r="BE33" s="42" t="str">
        <f t="shared" si="53"/>
        <v/>
      </c>
      <c r="BF33" s="42" t="str">
        <f t="shared" si="54"/>
        <v/>
      </c>
      <c r="BG33" s="42" t="str">
        <f t="shared" si="55"/>
        <v/>
      </c>
      <c r="BH33" s="42" t="str">
        <f t="shared" si="56"/>
        <v/>
      </c>
      <c r="BI33" s="42" t="str">
        <f t="shared" si="57"/>
        <v/>
      </c>
      <c r="BJ33" s="42" t="str">
        <f t="shared" si="58"/>
        <v/>
      </c>
      <c r="BK33" s="42" t="str">
        <f t="shared" si="59"/>
        <v/>
      </c>
      <c r="BL33" s="42" t="str">
        <f t="shared" si="60"/>
        <v/>
      </c>
      <c r="BM33" s="42" t="str">
        <f t="shared" si="61"/>
        <v/>
      </c>
      <c r="BN33" s="42" t="str">
        <f t="shared" si="62"/>
        <v/>
      </c>
      <c r="BO33" s="42" t="str">
        <f t="shared" si="63"/>
        <v/>
      </c>
      <c r="BP33" s="42" t="str">
        <f t="shared" si="64"/>
        <v/>
      </c>
      <c r="BQ33" s="42" t="str">
        <f t="shared" si="65"/>
        <v/>
      </c>
      <c r="BR33" s="42" t="str">
        <f t="shared" si="66"/>
        <v/>
      </c>
      <c r="BS33" s="42" t="str">
        <f t="shared" si="67"/>
        <v/>
      </c>
      <c r="BT33" s="42" t="str">
        <f t="shared" si="68"/>
        <v/>
      </c>
      <c r="BU33" s="42" t="str">
        <f t="shared" si="69"/>
        <v/>
      </c>
      <c r="BV33" s="42" t="str">
        <f t="shared" si="70"/>
        <v/>
      </c>
      <c r="BW33" s="42" t="str">
        <f t="shared" si="71"/>
        <v/>
      </c>
      <c r="BX33" s="42" t="str">
        <f t="shared" si="72"/>
        <v/>
      </c>
      <c r="BY33" s="42" t="str">
        <f t="shared" si="73"/>
        <v/>
      </c>
      <c r="BZ33" s="42" t="str">
        <f t="shared" si="74"/>
        <v/>
      </c>
      <c r="CA33" s="42" t="str">
        <f t="shared" si="75"/>
        <v/>
      </c>
      <c r="CB33" s="42" t="str">
        <f t="shared" si="76"/>
        <v/>
      </c>
      <c r="CC33" s="42" t="str">
        <f t="shared" si="77"/>
        <v/>
      </c>
      <c r="CD33" s="42" t="str">
        <f t="shared" si="78"/>
        <v/>
      </c>
      <c r="CE33" s="42" t="str">
        <f t="shared" si="79"/>
        <v/>
      </c>
      <c r="CF33" s="42" t="str">
        <f t="shared" si="80"/>
        <v/>
      </c>
      <c r="CG33" s="42" t="str">
        <f t="shared" si="81"/>
        <v/>
      </c>
      <c r="CH33" s="42" t="str">
        <f t="shared" si="82"/>
        <v/>
      </c>
      <c r="CI33" s="42" t="str">
        <f t="shared" si="83"/>
        <v/>
      </c>
      <c r="CJ33" s="42" t="str">
        <f t="shared" si="84"/>
        <v/>
      </c>
      <c r="CK33" s="42" t="str">
        <f t="shared" si="85"/>
        <v/>
      </c>
      <c r="CL33" s="42" t="str">
        <f t="shared" si="86"/>
        <v/>
      </c>
      <c r="CM33" s="29"/>
      <c r="CN33" s="28" t="s">
        <v>806</v>
      </c>
      <c r="CO33" s="28" t="s">
        <v>677</v>
      </c>
      <c r="CP33" s="28" t="s">
        <v>393</v>
      </c>
      <c r="CQ33" s="28" t="s">
        <v>807</v>
      </c>
      <c r="CR33" s="28" t="s">
        <v>808</v>
      </c>
      <c r="CS33" s="28" t="s">
        <v>679</v>
      </c>
      <c r="CT33" s="28" t="s">
        <v>680</v>
      </c>
      <c r="CU33" s="28" t="s">
        <v>681</v>
      </c>
      <c r="CV33" s="3" t="s">
        <v>682</v>
      </c>
    </row>
    <row r="34" spans="1:100" x14ac:dyDescent="0.25">
      <c r="A34" s="59">
        <v>28</v>
      </c>
      <c r="B34" s="28" t="s">
        <v>91</v>
      </c>
      <c r="C34" s="43" t="str">
        <f t="shared" si="0"/>
        <v>Beurre *</v>
      </c>
      <c r="D34" s="44" t="str">
        <f t="shared" si="1"/>
        <v>Lait</v>
      </c>
      <c r="E34" s="3" t="str">
        <f t="shared" si="2"/>
        <v/>
      </c>
      <c r="F34" s="3" t="str">
        <f t="shared" si="3"/>
        <v/>
      </c>
      <c r="G34" s="3" t="str">
        <f t="shared" si="4"/>
        <v/>
      </c>
      <c r="H34" s="3" t="str">
        <f t="shared" si="5"/>
        <v/>
      </c>
      <c r="I34" s="3" t="str">
        <f t="shared" si="6"/>
        <v/>
      </c>
      <c r="J34" s="3" t="str">
        <f t="shared" si="7"/>
        <v/>
      </c>
      <c r="K34" s="3" t="str">
        <f t="shared" si="8"/>
        <v>X</v>
      </c>
      <c r="L34" s="3" t="str">
        <f t="shared" si="9"/>
        <v/>
      </c>
      <c r="M34" s="3" t="str">
        <f t="shared" si="10"/>
        <v/>
      </c>
      <c r="N34" s="3" t="str">
        <f t="shared" si="11"/>
        <v/>
      </c>
      <c r="O34" s="3" t="str">
        <f t="shared" si="12"/>
        <v/>
      </c>
      <c r="P34" s="3" t="str">
        <f t="shared" si="13"/>
        <v/>
      </c>
      <c r="Q34" s="3" t="str">
        <f t="shared" si="14"/>
        <v/>
      </c>
      <c r="R34" s="3" t="str">
        <f t="shared" si="15"/>
        <v/>
      </c>
      <c r="S34" s="45" t="str">
        <f t="shared" si="16"/>
        <v/>
      </c>
      <c r="T34" s="27"/>
      <c r="U34" s="42" t="str">
        <f t="shared" si="17"/>
        <v>Beurre</v>
      </c>
      <c r="V34" s="42" t="str">
        <f t="shared" si="18"/>
        <v>beurre</v>
      </c>
      <c r="W34" s="42" t="str">
        <f t="shared" si="19"/>
        <v>beurre</v>
      </c>
      <c r="X34" s="42" t="str">
        <f t="shared" si="20"/>
        <v>beurre</v>
      </c>
      <c r="Y34" s="42" t="str">
        <f t="shared" si="21"/>
        <v>beurre</v>
      </c>
      <c r="Z34" s="42" t="str">
        <f t="shared" si="22"/>
        <v>beurre</v>
      </c>
      <c r="AA34" s="42" t="str">
        <f t="shared" si="23"/>
        <v xml:space="preserve"> beurre </v>
      </c>
      <c r="AB34" s="42">
        <f t="shared" si="24"/>
        <v>0</v>
      </c>
      <c r="AC34" s="42">
        <f t="shared" si="25"/>
        <v>0</v>
      </c>
      <c r="AD34" s="42">
        <f t="shared" si="26"/>
        <v>0</v>
      </c>
      <c r="AE34" s="42">
        <f t="shared" si="27"/>
        <v>0</v>
      </c>
      <c r="AF34" s="42" t="str">
        <f t="shared" si="28"/>
        <v/>
      </c>
      <c r="AG34" s="42">
        <f t="shared" si="29"/>
        <v>0</v>
      </c>
      <c r="AH34" s="42">
        <f t="shared" si="30"/>
        <v>0</v>
      </c>
      <c r="AI34" s="42" t="str">
        <f t="shared" si="31"/>
        <v/>
      </c>
      <c r="AJ34" s="42">
        <f t="shared" si="32"/>
        <v>0</v>
      </c>
      <c r="AK34" s="42">
        <f t="shared" si="33"/>
        <v>0</v>
      </c>
      <c r="AL34" s="42">
        <f t="shared" si="34"/>
        <v>0</v>
      </c>
      <c r="AM34" s="42" t="str">
        <f t="shared" si="35"/>
        <v/>
      </c>
      <c r="AN34" s="42">
        <f t="shared" si="36"/>
        <v>0</v>
      </c>
      <c r="AO34" s="42">
        <f t="shared" si="37"/>
        <v>0</v>
      </c>
      <c r="AP34" s="42">
        <f t="shared" si="38"/>
        <v>0</v>
      </c>
      <c r="AQ34" s="42">
        <f t="shared" si="39"/>
        <v>0</v>
      </c>
      <c r="AR34" s="42">
        <f t="shared" si="40"/>
        <v>0</v>
      </c>
      <c r="AS34" s="42">
        <f t="shared" si="41"/>
        <v>0</v>
      </c>
      <c r="AT34" s="42">
        <f t="shared" si="42"/>
        <v>0</v>
      </c>
      <c r="AU34" s="42">
        <f t="shared" si="43"/>
        <v>0</v>
      </c>
      <c r="AV34" s="42">
        <f t="shared" si="44"/>
        <v>0</v>
      </c>
      <c r="AW34" s="42">
        <f t="shared" si="45"/>
        <v>0</v>
      </c>
      <c r="AX34" s="42">
        <f t="shared" si="46"/>
        <v>0</v>
      </c>
      <c r="AY34" s="42">
        <f t="shared" si="47"/>
        <v>0</v>
      </c>
      <c r="AZ34" s="42" t="str">
        <f t="shared" si="48"/>
        <v/>
      </c>
      <c r="BA34" s="42">
        <f t="shared" si="49"/>
        <v>0</v>
      </c>
      <c r="BB34" s="42" t="str">
        <f t="shared" si="50"/>
        <v/>
      </c>
      <c r="BC34" s="42">
        <f t="shared" si="51"/>
        <v>0</v>
      </c>
      <c r="BD34" s="42">
        <f t="shared" si="52"/>
        <v>0</v>
      </c>
      <c r="BE34" s="42">
        <f t="shared" si="53"/>
        <v>0</v>
      </c>
      <c r="BF34" s="42" t="str">
        <f t="shared" si="54"/>
        <v/>
      </c>
      <c r="BG34" s="42">
        <f t="shared" si="55"/>
        <v>1</v>
      </c>
      <c r="BH34" s="42">
        <f t="shared" si="56"/>
        <v>0</v>
      </c>
      <c r="BI34" s="42">
        <f t="shared" si="57"/>
        <v>0</v>
      </c>
      <c r="BJ34" s="42">
        <f t="shared" si="58"/>
        <v>0</v>
      </c>
      <c r="BK34" s="42">
        <f t="shared" si="59"/>
        <v>0</v>
      </c>
      <c r="BL34" s="42">
        <f t="shared" si="60"/>
        <v>0</v>
      </c>
      <c r="BM34" s="42" t="str">
        <f t="shared" si="61"/>
        <v>X</v>
      </c>
      <c r="BN34" s="42">
        <f t="shared" si="62"/>
        <v>0</v>
      </c>
      <c r="BO34" s="42">
        <f t="shared" si="63"/>
        <v>0</v>
      </c>
      <c r="BP34" s="42">
        <f t="shared" si="64"/>
        <v>0</v>
      </c>
      <c r="BQ34" s="42" t="str">
        <f t="shared" si="65"/>
        <v/>
      </c>
      <c r="BR34" s="42">
        <f t="shared" si="66"/>
        <v>0</v>
      </c>
      <c r="BS34" s="42">
        <f t="shared" si="67"/>
        <v>0</v>
      </c>
      <c r="BT34" s="42" t="str">
        <f t="shared" si="68"/>
        <v/>
      </c>
      <c r="BU34" s="42">
        <f t="shared" si="69"/>
        <v>0</v>
      </c>
      <c r="BV34" s="42">
        <f t="shared" si="70"/>
        <v>0</v>
      </c>
      <c r="BW34" s="42" t="str">
        <f t="shared" si="71"/>
        <v/>
      </c>
      <c r="BX34" s="42">
        <f t="shared" si="72"/>
        <v>0</v>
      </c>
      <c r="BY34" s="42">
        <f t="shared" si="73"/>
        <v>0</v>
      </c>
      <c r="BZ34" s="42" t="str">
        <f t="shared" si="74"/>
        <v/>
      </c>
      <c r="CA34" s="42">
        <f t="shared" si="75"/>
        <v>0</v>
      </c>
      <c r="CB34" s="42">
        <f t="shared" si="76"/>
        <v>0</v>
      </c>
      <c r="CC34" s="42" t="str">
        <f t="shared" si="77"/>
        <v/>
      </c>
      <c r="CD34" s="42">
        <f t="shared" si="78"/>
        <v>0</v>
      </c>
      <c r="CE34" s="42">
        <f t="shared" si="79"/>
        <v>0</v>
      </c>
      <c r="CF34" s="42" t="str">
        <f t="shared" si="80"/>
        <v/>
      </c>
      <c r="CG34" s="42">
        <f t="shared" si="81"/>
        <v>0</v>
      </c>
      <c r="CH34" s="42">
        <f t="shared" si="82"/>
        <v>0</v>
      </c>
      <c r="CI34" s="42">
        <f t="shared" si="83"/>
        <v>0</v>
      </c>
      <c r="CJ34" s="42">
        <f t="shared" si="84"/>
        <v>0</v>
      </c>
      <c r="CK34" s="42">
        <f t="shared" si="85"/>
        <v>0</v>
      </c>
      <c r="CL34" s="42" t="str">
        <f t="shared" si="86"/>
        <v/>
      </c>
      <c r="CM34" s="29"/>
      <c r="CN34" s="28" t="s">
        <v>809</v>
      </c>
      <c r="CO34" s="28" t="s">
        <v>677</v>
      </c>
      <c r="CP34" s="28" t="s">
        <v>393</v>
      </c>
      <c r="CQ34" s="28" t="s">
        <v>810</v>
      </c>
      <c r="CR34" s="28" t="s">
        <v>811</v>
      </c>
      <c r="CS34" s="28" t="s">
        <v>679</v>
      </c>
      <c r="CT34" s="28" t="s">
        <v>680</v>
      </c>
      <c r="CU34" s="28" t="s">
        <v>681</v>
      </c>
      <c r="CV34" s="3" t="s">
        <v>682</v>
      </c>
    </row>
    <row r="35" spans="1:100" x14ac:dyDescent="0.25">
      <c r="A35" s="59">
        <v>29</v>
      </c>
      <c r="B35" s="28" t="s">
        <v>106</v>
      </c>
      <c r="C35" s="43" t="str">
        <f t="shared" si="0"/>
        <v>Œufs pasteurisés *</v>
      </c>
      <c r="D35" s="44" t="str">
        <f t="shared" si="1"/>
        <v>Œufs</v>
      </c>
      <c r="E35" s="3" t="str">
        <f t="shared" si="2"/>
        <v/>
      </c>
      <c r="F35" s="3" t="str">
        <f t="shared" si="3"/>
        <v/>
      </c>
      <c r="G35" s="3" t="str">
        <f t="shared" si="4"/>
        <v>X</v>
      </c>
      <c r="H35" s="3" t="str">
        <f t="shared" si="5"/>
        <v/>
      </c>
      <c r="I35" s="3" t="str">
        <f t="shared" si="6"/>
        <v/>
      </c>
      <c r="J35" s="3" t="str">
        <f t="shared" si="7"/>
        <v/>
      </c>
      <c r="K35" s="3" t="str">
        <f t="shared" si="8"/>
        <v/>
      </c>
      <c r="L35" s="3" t="str">
        <f t="shared" si="9"/>
        <v/>
      </c>
      <c r="M35" s="3" t="str">
        <f t="shared" si="10"/>
        <v/>
      </c>
      <c r="N35" s="3" t="str">
        <f t="shared" si="11"/>
        <v/>
      </c>
      <c r="O35" s="3" t="str">
        <f t="shared" si="12"/>
        <v/>
      </c>
      <c r="P35" s="3" t="str">
        <f t="shared" si="13"/>
        <v/>
      </c>
      <c r="Q35" s="3" t="str">
        <f t="shared" si="14"/>
        <v/>
      </c>
      <c r="R35" s="3" t="str">
        <f t="shared" si="15"/>
        <v/>
      </c>
      <c r="S35" s="45" t="str">
        <f t="shared" si="16"/>
        <v/>
      </c>
      <c r="T35" s="27"/>
      <c r="U35" s="42" t="str">
        <f t="shared" si="17"/>
        <v>Œufs pasteurisés</v>
      </c>
      <c r="V35" s="42" t="str">
        <f t="shared" si="18"/>
        <v>œufs pasteurisés</v>
      </c>
      <c r="W35" s="42" t="str">
        <f t="shared" si="19"/>
        <v>oeufs pasteurises</v>
      </c>
      <c r="X35" s="42" t="str">
        <f t="shared" si="20"/>
        <v>oeufs pasteurises</v>
      </c>
      <c r="Y35" s="42" t="str">
        <f t="shared" si="21"/>
        <v>oeufs pasteurises</v>
      </c>
      <c r="Z35" s="42" t="str">
        <f t="shared" si="22"/>
        <v>oeufs pasteurises</v>
      </c>
      <c r="AA35" s="42" t="str">
        <f t="shared" si="23"/>
        <v xml:space="preserve"> oeufs pasteurises </v>
      </c>
      <c r="AB35" s="42">
        <f t="shared" si="24"/>
        <v>0</v>
      </c>
      <c r="AC35" s="42">
        <f t="shared" si="25"/>
        <v>0</v>
      </c>
      <c r="AD35" s="42">
        <f t="shared" si="26"/>
        <v>0</v>
      </c>
      <c r="AE35" s="42">
        <f t="shared" si="27"/>
        <v>0</v>
      </c>
      <c r="AF35" s="42" t="str">
        <f t="shared" si="28"/>
        <v/>
      </c>
      <c r="AG35" s="42">
        <f t="shared" si="29"/>
        <v>0</v>
      </c>
      <c r="AH35" s="42">
        <f t="shared" si="30"/>
        <v>0</v>
      </c>
      <c r="AI35" s="42" t="str">
        <f t="shared" si="31"/>
        <v/>
      </c>
      <c r="AJ35" s="42">
        <f t="shared" si="32"/>
        <v>1</v>
      </c>
      <c r="AK35" s="42">
        <f t="shared" si="33"/>
        <v>0</v>
      </c>
      <c r="AL35" s="42">
        <f t="shared" si="34"/>
        <v>0</v>
      </c>
      <c r="AM35" s="42" t="str">
        <f t="shared" si="35"/>
        <v>X</v>
      </c>
      <c r="AN35" s="42">
        <f t="shared" si="36"/>
        <v>0</v>
      </c>
      <c r="AO35" s="42">
        <f t="shared" si="37"/>
        <v>0</v>
      </c>
      <c r="AP35" s="42">
        <f t="shared" si="38"/>
        <v>0</v>
      </c>
      <c r="AQ35" s="42">
        <f t="shared" si="39"/>
        <v>0</v>
      </c>
      <c r="AR35" s="42">
        <f t="shared" si="40"/>
        <v>0</v>
      </c>
      <c r="AS35" s="42">
        <f t="shared" si="41"/>
        <v>0</v>
      </c>
      <c r="AT35" s="42">
        <f t="shared" si="42"/>
        <v>0</v>
      </c>
      <c r="AU35" s="42">
        <f t="shared" si="43"/>
        <v>0</v>
      </c>
      <c r="AV35" s="42">
        <f t="shared" si="44"/>
        <v>0</v>
      </c>
      <c r="AW35" s="42">
        <f t="shared" si="45"/>
        <v>0</v>
      </c>
      <c r="AX35" s="42">
        <f t="shared" si="46"/>
        <v>0</v>
      </c>
      <c r="AY35" s="42">
        <f t="shared" si="47"/>
        <v>0</v>
      </c>
      <c r="AZ35" s="42" t="str">
        <f t="shared" si="48"/>
        <v/>
      </c>
      <c r="BA35" s="42">
        <f t="shared" si="49"/>
        <v>0</v>
      </c>
      <c r="BB35" s="42" t="str">
        <f t="shared" si="50"/>
        <v/>
      </c>
      <c r="BC35" s="42">
        <f t="shared" si="51"/>
        <v>0</v>
      </c>
      <c r="BD35" s="42">
        <f t="shared" si="52"/>
        <v>0</v>
      </c>
      <c r="BE35" s="42">
        <f t="shared" si="53"/>
        <v>0</v>
      </c>
      <c r="BF35" s="42" t="str">
        <f t="shared" si="54"/>
        <v/>
      </c>
      <c r="BG35" s="42">
        <f t="shared" si="55"/>
        <v>0</v>
      </c>
      <c r="BH35" s="42">
        <f t="shared" si="56"/>
        <v>0</v>
      </c>
      <c r="BI35" s="42">
        <f t="shared" si="57"/>
        <v>0</v>
      </c>
      <c r="BJ35" s="42">
        <f t="shared" si="58"/>
        <v>0</v>
      </c>
      <c r="BK35" s="42">
        <f t="shared" si="59"/>
        <v>0</v>
      </c>
      <c r="BL35" s="42">
        <f t="shared" si="60"/>
        <v>0</v>
      </c>
      <c r="BM35" s="42" t="str">
        <f t="shared" si="61"/>
        <v/>
      </c>
      <c r="BN35" s="42">
        <f t="shared" si="62"/>
        <v>0</v>
      </c>
      <c r="BO35" s="42">
        <f t="shared" si="63"/>
        <v>0</v>
      </c>
      <c r="BP35" s="42">
        <f t="shared" si="64"/>
        <v>0</v>
      </c>
      <c r="BQ35" s="42" t="str">
        <f t="shared" si="65"/>
        <v/>
      </c>
      <c r="BR35" s="42">
        <f t="shared" si="66"/>
        <v>0</v>
      </c>
      <c r="BS35" s="42">
        <f t="shared" si="67"/>
        <v>0</v>
      </c>
      <c r="BT35" s="42" t="str">
        <f t="shared" si="68"/>
        <v/>
      </c>
      <c r="BU35" s="42">
        <f t="shared" si="69"/>
        <v>0</v>
      </c>
      <c r="BV35" s="42">
        <f t="shared" si="70"/>
        <v>0</v>
      </c>
      <c r="BW35" s="42" t="str">
        <f t="shared" si="71"/>
        <v/>
      </c>
      <c r="BX35" s="42">
        <f t="shared" si="72"/>
        <v>0</v>
      </c>
      <c r="BY35" s="42">
        <f t="shared" si="73"/>
        <v>0</v>
      </c>
      <c r="BZ35" s="42" t="str">
        <f t="shared" si="74"/>
        <v/>
      </c>
      <c r="CA35" s="42">
        <f t="shared" si="75"/>
        <v>0</v>
      </c>
      <c r="CB35" s="42">
        <f t="shared" si="76"/>
        <v>0</v>
      </c>
      <c r="CC35" s="42" t="str">
        <f t="shared" si="77"/>
        <v/>
      </c>
      <c r="CD35" s="42">
        <f t="shared" si="78"/>
        <v>0</v>
      </c>
      <c r="CE35" s="42">
        <f t="shared" si="79"/>
        <v>0</v>
      </c>
      <c r="CF35" s="42" t="str">
        <f t="shared" si="80"/>
        <v/>
      </c>
      <c r="CG35" s="42">
        <f t="shared" si="81"/>
        <v>0</v>
      </c>
      <c r="CH35" s="42">
        <f t="shared" si="82"/>
        <v>0</v>
      </c>
      <c r="CI35" s="42">
        <f t="shared" si="83"/>
        <v>0</v>
      </c>
      <c r="CJ35" s="42">
        <f t="shared" si="84"/>
        <v>0</v>
      </c>
      <c r="CK35" s="42">
        <f t="shared" si="85"/>
        <v>0</v>
      </c>
      <c r="CL35" s="42" t="str">
        <f t="shared" si="86"/>
        <v/>
      </c>
      <c r="CM35" s="29"/>
      <c r="CN35" s="28" t="s">
        <v>812</v>
      </c>
      <c r="CO35" s="28" t="s">
        <v>677</v>
      </c>
      <c r="CP35" s="28" t="s">
        <v>393</v>
      </c>
      <c r="CQ35" s="28" t="s">
        <v>813</v>
      </c>
      <c r="CR35" s="28" t="s">
        <v>813</v>
      </c>
      <c r="CS35" s="28" t="s">
        <v>679</v>
      </c>
      <c r="CT35" s="28" t="s">
        <v>680</v>
      </c>
      <c r="CU35" s="28" t="s">
        <v>681</v>
      </c>
      <c r="CV35" s="3" t="s">
        <v>682</v>
      </c>
    </row>
    <row r="36" spans="1:100" x14ac:dyDescent="0.25">
      <c r="A36" s="59">
        <v>30</v>
      </c>
      <c r="B36" s="28" t="s">
        <v>224</v>
      </c>
      <c r="C36" s="43" t="str">
        <f t="shared" si="0"/>
        <v>Levure biologique</v>
      </c>
      <c r="D36" s="44" t="str">
        <f t="shared" si="1"/>
        <v/>
      </c>
      <c r="E36" s="3" t="str">
        <f t="shared" si="2"/>
        <v/>
      </c>
      <c r="F36" s="3" t="str">
        <f t="shared" si="3"/>
        <v/>
      </c>
      <c r="G36" s="3" t="str">
        <f t="shared" si="4"/>
        <v/>
      </c>
      <c r="H36" s="3" t="str">
        <f t="shared" si="5"/>
        <v/>
      </c>
      <c r="I36" s="3" t="str">
        <f t="shared" si="6"/>
        <v/>
      </c>
      <c r="J36" s="3" t="str">
        <f t="shared" si="7"/>
        <v/>
      </c>
      <c r="K36" s="3" t="str">
        <f t="shared" si="8"/>
        <v/>
      </c>
      <c r="L36" s="3" t="str">
        <f t="shared" si="9"/>
        <v/>
      </c>
      <c r="M36" s="3" t="str">
        <f t="shared" si="10"/>
        <v/>
      </c>
      <c r="N36" s="3" t="str">
        <f t="shared" si="11"/>
        <v/>
      </c>
      <c r="O36" s="3" t="str">
        <f t="shared" si="12"/>
        <v/>
      </c>
      <c r="P36" s="3" t="str">
        <f t="shared" si="13"/>
        <v/>
      </c>
      <c r="Q36" s="3" t="str">
        <f t="shared" si="14"/>
        <v/>
      </c>
      <c r="R36" s="3" t="str">
        <f t="shared" si="15"/>
        <v/>
      </c>
      <c r="S36" s="45" t="str">
        <f t="shared" si="16"/>
        <v/>
      </c>
      <c r="T36" s="27"/>
      <c r="U36" s="42" t="str">
        <f t="shared" si="17"/>
        <v>Levure biologique</v>
      </c>
      <c r="V36" s="42" t="str">
        <f t="shared" si="18"/>
        <v>levure biologique</v>
      </c>
      <c r="W36" s="42" t="str">
        <f t="shared" si="19"/>
        <v>levure biologique</v>
      </c>
      <c r="X36" s="42" t="str">
        <f t="shared" si="20"/>
        <v>levure biologique</v>
      </c>
      <c r="Y36" s="42" t="str">
        <f t="shared" si="21"/>
        <v>levure biologique</v>
      </c>
      <c r="Z36" s="42" t="str">
        <f t="shared" si="22"/>
        <v>levure biologique</v>
      </c>
      <c r="AA36" s="42" t="str">
        <f t="shared" si="23"/>
        <v xml:space="preserve"> levure biologique </v>
      </c>
      <c r="AB36" s="42">
        <f t="shared" si="24"/>
        <v>0</v>
      </c>
      <c r="AC36" s="42">
        <f t="shared" si="25"/>
        <v>0</v>
      </c>
      <c r="AD36" s="42">
        <f t="shared" si="26"/>
        <v>0</v>
      </c>
      <c r="AE36" s="42">
        <f t="shared" si="27"/>
        <v>0</v>
      </c>
      <c r="AF36" s="42" t="str">
        <f t="shared" si="28"/>
        <v/>
      </c>
      <c r="AG36" s="42">
        <f t="shared" si="29"/>
        <v>0</v>
      </c>
      <c r="AH36" s="42">
        <f t="shared" si="30"/>
        <v>0</v>
      </c>
      <c r="AI36" s="42" t="str">
        <f t="shared" si="31"/>
        <v/>
      </c>
      <c r="AJ36" s="42">
        <f t="shared" si="32"/>
        <v>0</v>
      </c>
      <c r="AK36" s="42">
        <f t="shared" si="33"/>
        <v>0</v>
      </c>
      <c r="AL36" s="42">
        <f t="shared" si="34"/>
        <v>0</v>
      </c>
      <c r="AM36" s="42" t="str">
        <f t="shared" si="35"/>
        <v/>
      </c>
      <c r="AN36" s="42">
        <f t="shared" si="36"/>
        <v>0</v>
      </c>
      <c r="AO36" s="42">
        <f t="shared" si="37"/>
        <v>0</v>
      </c>
      <c r="AP36" s="42">
        <f t="shared" si="38"/>
        <v>0</v>
      </c>
      <c r="AQ36" s="42">
        <f t="shared" si="39"/>
        <v>0</v>
      </c>
      <c r="AR36" s="42">
        <f t="shared" si="40"/>
        <v>0</v>
      </c>
      <c r="AS36" s="42">
        <f t="shared" si="41"/>
        <v>0</v>
      </c>
      <c r="AT36" s="42">
        <f t="shared" si="42"/>
        <v>0</v>
      </c>
      <c r="AU36" s="42">
        <f t="shared" si="43"/>
        <v>0</v>
      </c>
      <c r="AV36" s="42">
        <f t="shared" si="44"/>
        <v>0</v>
      </c>
      <c r="AW36" s="42">
        <f t="shared" si="45"/>
        <v>0</v>
      </c>
      <c r="AX36" s="42">
        <f t="shared" si="46"/>
        <v>0</v>
      </c>
      <c r="AY36" s="42">
        <f t="shared" si="47"/>
        <v>0</v>
      </c>
      <c r="AZ36" s="42" t="str">
        <f t="shared" si="48"/>
        <v/>
      </c>
      <c r="BA36" s="42">
        <f t="shared" si="49"/>
        <v>0</v>
      </c>
      <c r="BB36" s="42" t="str">
        <f t="shared" si="50"/>
        <v/>
      </c>
      <c r="BC36" s="42">
        <f t="shared" si="51"/>
        <v>0</v>
      </c>
      <c r="BD36" s="42">
        <f t="shared" si="52"/>
        <v>0</v>
      </c>
      <c r="BE36" s="42">
        <f t="shared" si="53"/>
        <v>0</v>
      </c>
      <c r="BF36" s="42" t="str">
        <f t="shared" si="54"/>
        <v/>
      </c>
      <c r="BG36" s="42">
        <f t="shared" si="55"/>
        <v>0</v>
      </c>
      <c r="BH36" s="42">
        <f t="shared" si="56"/>
        <v>0</v>
      </c>
      <c r="BI36" s="42">
        <f t="shared" si="57"/>
        <v>0</v>
      </c>
      <c r="BJ36" s="42">
        <f t="shared" si="58"/>
        <v>0</v>
      </c>
      <c r="BK36" s="42">
        <f t="shared" si="59"/>
        <v>0</v>
      </c>
      <c r="BL36" s="42">
        <f t="shared" si="60"/>
        <v>0</v>
      </c>
      <c r="BM36" s="42" t="str">
        <f t="shared" si="61"/>
        <v/>
      </c>
      <c r="BN36" s="42">
        <f t="shared" si="62"/>
        <v>0</v>
      </c>
      <c r="BO36" s="42">
        <f t="shared" si="63"/>
        <v>0</v>
      </c>
      <c r="BP36" s="42">
        <f t="shared" si="64"/>
        <v>0</v>
      </c>
      <c r="BQ36" s="42" t="str">
        <f t="shared" si="65"/>
        <v/>
      </c>
      <c r="BR36" s="42">
        <f t="shared" si="66"/>
        <v>0</v>
      </c>
      <c r="BS36" s="42">
        <f t="shared" si="67"/>
        <v>0</v>
      </c>
      <c r="BT36" s="42" t="str">
        <f t="shared" si="68"/>
        <v/>
      </c>
      <c r="BU36" s="42">
        <f t="shared" si="69"/>
        <v>0</v>
      </c>
      <c r="BV36" s="42">
        <f t="shared" si="70"/>
        <v>0</v>
      </c>
      <c r="BW36" s="42" t="str">
        <f t="shared" si="71"/>
        <v/>
      </c>
      <c r="BX36" s="42">
        <f t="shared" si="72"/>
        <v>0</v>
      </c>
      <c r="BY36" s="42">
        <f t="shared" si="73"/>
        <v>0</v>
      </c>
      <c r="BZ36" s="42" t="str">
        <f t="shared" si="74"/>
        <v/>
      </c>
      <c r="CA36" s="42">
        <f t="shared" si="75"/>
        <v>0</v>
      </c>
      <c r="CB36" s="42">
        <f t="shared" si="76"/>
        <v>0</v>
      </c>
      <c r="CC36" s="42" t="str">
        <f t="shared" si="77"/>
        <v/>
      </c>
      <c r="CD36" s="42">
        <f t="shared" si="78"/>
        <v>0</v>
      </c>
      <c r="CE36" s="42">
        <f t="shared" si="79"/>
        <v>0</v>
      </c>
      <c r="CF36" s="42" t="str">
        <f t="shared" si="80"/>
        <v/>
      </c>
      <c r="CG36" s="42">
        <f t="shared" si="81"/>
        <v>0</v>
      </c>
      <c r="CH36" s="42">
        <f t="shared" si="82"/>
        <v>0</v>
      </c>
      <c r="CI36" s="42">
        <f t="shared" si="83"/>
        <v>0</v>
      </c>
      <c r="CJ36" s="42">
        <f t="shared" si="84"/>
        <v>0</v>
      </c>
      <c r="CK36" s="42">
        <f t="shared" si="85"/>
        <v>0</v>
      </c>
      <c r="CL36" s="42" t="str">
        <f t="shared" si="86"/>
        <v/>
      </c>
      <c r="CM36" s="29"/>
      <c r="CN36" s="28" t="s">
        <v>814</v>
      </c>
      <c r="CO36" s="28" t="s">
        <v>677</v>
      </c>
      <c r="CP36" s="28" t="s">
        <v>393</v>
      </c>
      <c r="CQ36" s="28" t="s">
        <v>815</v>
      </c>
      <c r="CR36" s="28" t="s">
        <v>816</v>
      </c>
      <c r="CS36" s="28" t="s">
        <v>679</v>
      </c>
      <c r="CT36" s="28" t="s">
        <v>680</v>
      </c>
      <c r="CU36" s="28" t="s">
        <v>681</v>
      </c>
      <c r="CV36" s="3" t="s">
        <v>682</v>
      </c>
    </row>
    <row r="37" spans="1:100" x14ac:dyDescent="0.25">
      <c r="A37" s="59">
        <v>31</v>
      </c>
      <c r="B37" s="28" t="s">
        <v>93</v>
      </c>
      <c r="C37" s="43" t="str">
        <f t="shared" si="0"/>
        <v>Sel</v>
      </c>
      <c r="D37" s="44" t="str">
        <f t="shared" si="1"/>
        <v/>
      </c>
      <c r="E37" s="3" t="str">
        <f t="shared" si="2"/>
        <v/>
      </c>
      <c r="F37" s="3" t="str">
        <f t="shared" si="3"/>
        <v/>
      </c>
      <c r="G37" s="3" t="str">
        <f t="shared" si="4"/>
        <v/>
      </c>
      <c r="H37" s="3" t="str">
        <f t="shared" si="5"/>
        <v/>
      </c>
      <c r="I37" s="3" t="str">
        <f t="shared" si="6"/>
        <v/>
      </c>
      <c r="J37" s="3" t="str">
        <f t="shared" si="7"/>
        <v/>
      </c>
      <c r="K37" s="3" t="str">
        <f t="shared" si="8"/>
        <v/>
      </c>
      <c r="L37" s="3" t="str">
        <f t="shared" si="9"/>
        <v/>
      </c>
      <c r="M37" s="3" t="str">
        <f t="shared" si="10"/>
        <v/>
      </c>
      <c r="N37" s="3" t="str">
        <f t="shared" si="11"/>
        <v/>
      </c>
      <c r="O37" s="3" t="str">
        <f t="shared" si="12"/>
        <v/>
      </c>
      <c r="P37" s="3" t="str">
        <f t="shared" si="13"/>
        <v/>
      </c>
      <c r="Q37" s="3" t="str">
        <f t="shared" si="14"/>
        <v/>
      </c>
      <c r="R37" s="3" t="str">
        <f t="shared" si="15"/>
        <v/>
      </c>
      <c r="S37" s="45" t="str">
        <f t="shared" si="16"/>
        <v/>
      </c>
      <c r="T37" s="27"/>
      <c r="U37" s="42" t="str">
        <f t="shared" si="17"/>
        <v>Sel</v>
      </c>
      <c r="V37" s="42" t="str">
        <f t="shared" si="18"/>
        <v>sel</v>
      </c>
      <c r="W37" s="42" t="str">
        <f t="shared" si="19"/>
        <v>sel</v>
      </c>
      <c r="X37" s="42" t="str">
        <f t="shared" si="20"/>
        <v>sel</v>
      </c>
      <c r="Y37" s="42" t="str">
        <f t="shared" si="21"/>
        <v>sel</v>
      </c>
      <c r="Z37" s="42" t="str">
        <f t="shared" si="22"/>
        <v>sel</v>
      </c>
      <c r="AA37" s="42" t="str">
        <f t="shared" si="23"/>
        <v xml:space="preserve"> sel </v>
      </c>
      <c r="AB37" s="42">
        <f t="shared" si="24"/>
        <v>0</v>
      </c>
      <c r="AC37" s="42">
        <f t="shared" si="25"/>
        <v>0</v>
      </c>
      <c r="AD37" s="42">
        <f t="shared" si="26"/>
        <v>0</v>
      </c>
      <c r="AE37" s="42">
        <f t="shared" si="27"/>
        <v>0</v>
      </c>
      <c r="AF37" s="42" t="str">
        <f t="shared" si="28"/>
        <v/>
      </c>
      <c r="AG37" s="42">
        <f t="shared" si="29"/>
        <v>0</v>
      </c>
      <c r="AH37" s="42">
        <f t="shared" si="30"/>
        <v>0</v>
      </c>
      <c r="AI37" s="42" t="str">
        <f t="shared" si="31"/>
        <v/>
      </c>
      <c r="AJ37" s="42">
        <f t="shared" si="32"/>
        <v>0</v>
      </c>
      <c r="AK37" s="42">
        <f t="shared" si="33"/>
        <v>0</v>
      </c>
      <c r="AL37" s="42">
        <f t="shared" si="34"/>
        <v>0</v>
      </c>
      <c r="AM37" s="42" t="str">
        <f t="shared" si="35"/>
        <v/>
      </c>
      <c r="AN37" s="42">
        <f t="shared" si="36"/>
        <v>0</v>
      </c>
      <c r="AO37" s="42">
        <f t="shared" si="37"/>
        <v>0</v>
      </c>
      <c r="AP37" s="42">
        <f t="shared" si="38"/>
        <v>0</v>
      </c>
      <c r="AQ37" s="42">
        <f t="shared" si="39"/>
        <v>0</v>
      </c>
      <c r="AR37" s="42">
        <f t="shared" si="40"/>
        <v>0</v>
      </c>
      <c r="AS37" s="42">
        <f t="shared" si="41"/>
        <v>0</v>
      </c>
      <c r="AT37" s="42">
        <f t="shared" si="42"/>
        <v>0</v>
      </c>
      <c r="AU37" s="42">
        <f t="shared" si="43"/>
        <v>0</v>
      </c>
      <c r="AV37" s="42">
        <f t="shared" si="44"/>
        <v>0</v>
      </c>
      <c r="AW37" s="42">
        <f t="shared" si="45"/>
        <v>0</v>
      </c>
      <c r="AX37" s="42">
        <f t="shared" si="46"/>
        <v>0</v>
      </c>
      <c r="AY37" s="42">
        <f t="shared" si="47"/>
        <v>0</v>
      </c>
      <c r="AZ37" s="42" t="str">
        <f t="shared" si="48"/>
        <v/>
      </c>
      <c r="BA37" s="42">
        <f t="shared" si="49"/>
        <v>0</v>
      </c>
      <c r="BB37" s="42" t="str">
        <f t="shared" si="50"/>
        <v/>
      </c>
      <c r="BC37" s="42">
        <f t="shared" si="51"/>
        <v>0</v>
      </c>
      <c r="BD37" s="42">
        <f t="shared" si="52"/>
        <v>0</v>
      </c>
      <c r="BE37" s="42">
        <f t="shared" si="53"/>
        <v>0</v>
      </c>
      <c r="BF37" s="42" t="str">
        <f t="shared" si="54"/>
        <v/>
      </c>
      <c r="BG37" s="42">
        <f t="shared" si="55"/>
        <v>0</v>
      </c>
      <c r="BH37" s="42">
        <f t="shared" si="56"/>
        <v>0</v>
      </c>
      <c r="BI37" s="42">
        <f t="shared" si="57"/>
        <v>0</v>
      </c>
      <c r="BJ37" s="42">
        <f t="shared" si="58"/>
        <v>0</v>
      </c>
      <c r="BK37" s="42">
        <f t="shared" si="59"/>
        <v>0</v>
      </c>
      <c r="BL37" s="42">
        <f t="shared" si="60"/>
        <v>0</v>
      </c>
      <c r="BM37" s="42" t="str">
        <f t="shared" si="61"/>
        <v/>
      </c>
      <c r="BN37" s="42">
        <f t="shared" si="62"/>
        <v>0</v>
      </c>
      <c r="BO37" s="42">
        <f t="shared" si="63"/>
        <v>0</v>
      </c>
      <c r="BP37" s="42">
        <f t="shared" si="64"/>
        <v>0</v>
      </c>
      <c r="BQ37" s="42" t="str">
        <f t="shared" si="65"/>
        <v/>
      </c>
      <c r="BR37" s="42">
        <f t="shared" si="66"/>
        <v>0</v>
      </c>
      <c r="BS37" s="42">
        <f t="shared" si="67"/>
        <v>0</v>
      </c>
      <c r="BT37" s="42" t="str">
        <f t="shared" si="68"/>
        <v/>
      </c>
      <c r="BU37" s="42">
        <f t="shared" si="69"/>
        <v>0</v>
      </c>
      <c r="BV37" s="42">
        <f t="shared" si="70"/>
        <v>0</v>
      </c>
      <c r="BW37" s="42" t="str">
        <f t="shared" si="71"/>
        <v/>
      </c>
      <c r="BX37" s="42">
        <f t="shared" si="72"/>
        <v>0</v>
      </c>
      <c r="BY37" s="42">
        <f t="shared" si="73"/>
        <v>0</v>
      </c>
      <c r="BZ37" s="42" t="str">
        <f t="shared" si="74"/>
        <v/>
      </c>
      <c r="CA37" s="42">
        <f t="shared" si="75"/>
        <v>0</v>
      </c>
      <c r="CB37" s="42">
        <f t="shared" si="76"/>
        <v>0</v>
      </c>
      <c r="CC37" s="42" t="str">
        <f t="shared" si="77"/>
        <v/>
      </c>
      <c r="CD37" s="42">
        <f t="shared" si="78"/>
        <v>0</v>
      </c>
      <c r="CE37" s="42">
        <f t="shared" si="79"/>
        <v>0</v>
      </c>
      <c r="CF37" s="42" t="str">
        <f t="shared" si="80"/>
        <v/>
      </c>
      <c r="CG37" s="42">
        <f t="shared" si="81"/>
        <v>0</v>
      </c>
      <c r="CH37" s="42">
        <f t="shared" si="82"/>
        <v>0</v>
      </c>
      <c r="CI37" s="42">
        <f t="shared" si="83"/>
        <v>0</v>
      </c>
      <c r="CJ37" s="42">
        <f t="shared" si="84"/>
        <v>0</v>
      </c>
      <c r="CK37" s="42">
        <f t="shared" si="85"/>
        <v>0</v>
      </c>
      <c r="CL37" s="42" t="str">
        <f t="shared" si="86"/>
        <v/>
      </c>
      <c r="CM37" s="29"/>
      <c r="CN37" s="28" t="s">
        <v>817</v>
      </c>
      <c r="CO37" s="28" t="s">
        <v>677</v>
      </c>
      <c r="CP37" s="28" t="s">
        <v>393</v>
      </c>
      <c r="CQ37" s="28" t="s">
        <v>818</v>
      </c>
      <c r="CR37" s="28" t="s">
        <v>637</v>
      </c>
      <c r="CS37" s="28" t="s">
        <v>679</v>
      </c>
      <c r="CT37" s="28" t="s">
        <v>680</v>
      </c>
      <c r="CU37" s="28" t="s">
        <v>681</v>
      </c>
      <c r="CV37" s="3" t="s">
        <v>682</v>
      </c>
    </row>
    <row r="38" spans="1:100" x14ac:dyDescent="0.25">
      <c r="A38" s="59">
        <v>32</v>
      </c>
      <c r="B38" s="28" t="s">
        <v>97</v>
      </c>
      <c r="C38" s="43" t="str">
        <f t="shared" si="0"/>
        <v>Sucre</v>
      </c>
      <c r="D38" s="44" t="str">
        <f t="shared" si="1"/>
        <v/>
      </c>
      <c r="E38" s="3" t="str">
        <f t="shared" si="2"/>
        <v/>
      </c>
      <c r="F38" s="3" t="str">
        <f t="shared" si="3"/>
        <v/>
      </c>
      <c r="G38" s="3" t="str">
        <f t="shared" si="4"/>
        <v/>
      </c>
      <c r="H38" s="3" t="str">
        <f t="shared" si="5"/>
        <v/>
      </c>
      <c r="I38" s="3" t="str">
        <f t="shared" si="6"/>
        <v/>
      </c>
      <c r="J38" s="3" t="str">
        <f t="shared" si="7"/>
        <v/>
      </c>
      <c r="K38" s="3" t="str">
        <f t="shared" si="8"/>
        <v/>
      </c>
      <c r="L38" s="3" t="str">
        <f t="shared" si="9"/>
        <v/>
      </c>
      <c r="M38" s="3" t="str">
        <f t="shared" si="10"/>
        <v/>
      </c>
      <c r="N38" s="3" t="str">
        <f t="shared" si="11"/>
        <v/>
      </c>
      <c r="O38" s="3" t="str">
        <f t="shared" si="12"/>
        <v/>
      </c>
      <c r="P38" s="3" t="str">
        <f t="shared" si="13"/>
        <v/>
      </c>
      <c r="Q38" s="3" t="str">
        <f t="shared" si="14"/>
        <v/>
      </c>
      <c r="R38" s="3" t="str">
        <f t="shared" si="15"/>
        <v/>
      </c>
      <c r="S38" s="45" t="str">
        <f t="shared" si="16"/>
        <v/>
      </c>
      <c r="T38" s="27"/>
      <c r="U38" s="42" t="str">
        <f t="shared" si="17"/>
        <v>Sucre</v>
      </c>
      <c r="V38" s="42" t="str">
        <f t="shared" si="18"/>
        <v>sucre</v>
      </c>
      <c r="W38" s="42" t="str">
        <f t="shared" si="19"/>
        <v>sucre</v>
      </c>
      <c r="X38" s="42" t="str">
        <f t="shared" si="20"/>
        <v>sucre</v>
      </c>
      <c r="Y38" s="42" t="str">
        <f t="shared" si="21"/>
        <v>sucre</v>
      </c>
      <c r="Z38" s="42" t="str">
        <f t="shared" si="22"/>
        <v>sucre</v>
      </c>
      <c r="AA38" s="42" t="str">
        <f t="shared" si="23"/>
        <v xml:space="preserve"> sucre </v>
      </c>
      <c r="AB38" s="42">
        <f t="shared" si="24"/>
        <v>0</v>
      </c>
      <c r="AC38" s="42">
        <f t="shared" si="25"/>
        <v>0</v>
      </c>
      <c r="AD38" s="42">
        <f t="shared" si="26"/>
        <v>0</v>
      </c>
      <c r="AE38" s="42">
        <f t="shared" si="27"/>
        <v>0</v>
      </c>
      <c r="AF38" s="42" t="str">
        <f t="shared" si="28"/>
        <v/>
      </c>
      <c r="AG38" s="42">
        <f t="shared" si="29"/>
        <v>0</v>
      </c>
      <c r="AH38" s="42">
        <f t="shared" si="30"/>
        <v>0</v>
      </c>
      <c r="AI38" s="42" t="str">
        <f t="shared" si="31"/>
        <v/>
      </c>
      <c r="AJ38" s="42">
        <f t="shared" si="32"/>
        <v>0</v>
      </c>
      <c r="AK38" s="42">
        <f t="shared" si="33"/>
        <v>0</v>
      </c>
      <c r="AL38" s="42">
        <f t="shared" si="34"/>
        <v>0</v>
      </c>
      <c r="AM38" s="42" t="str">
        <f t="shared" si="35"/>
        <v/>
      </c>
      <c r="AN38" s="42">
        <f t="shared" si="36"/>
        <v>0</v>
      </c>
      <c r="AO38" s="42">
        <f t="shared" si="37"/>
        <v>0</v>
      </c>
      <c r="AP38" s="42">
        <f t="shared" si="38"/>
        <v>0</v>
      </c>
      <c r="AQ38" s="42">
        <f t="shared" si="39"/>
        <v>0</v>
      </c>
      <c r="AR38" s="42">
        <f t="shared" si="40"/>
        <v>0</v>
      </c>
      <c r="AS38" s="42">
        <f t="shared" si="41"/>
        <v>0</v>
      </c>
      <c r="AT38" s="42">
        <f t="shared" si="42"/>
        <v>0</v>
      </c>
      <c r="AU38" s="42">
        <f t="shared" si="43"/>
        <v>0</v>
      </c>
      <c r="AV38" s="42">
        <f t="shared" si="44"/>
        <v>0</v>
      </c>
      <c r="AW38" s="42">
        <f t="shared" si="45"/>
        <v>0</v>
      </c>
      <c r="AX38" s="42">
        <f t="shared" si="46"/>
        <v>0</v>
      </c>
      <c r="AY38" s="42">
        <f t="shared" si="47"/>
        <v>0</v>
      </c>
      <c r="AZ38" s="42" t="str">
        <f t="shared" si="48"/>
        <v/>
      </c>
      <c r="BA38" s="42">
        <f t="shared" si="49"/>
        <v>0</v>
      </c>
      <c r="BB38" s="42" t="str">
        <f t="shared" si="50"/>
        <v/>
      </c>
      <c r="BC38" s="42">
        <f t="shared" si="51"/>
        <v>0</v>
      </c>
      <c r="BD38" s="42">
        <f t="shared" si="52"/>
        <v>0</v>
      </c>
      <c r="BE38" s="42">
        <f t="shared" si="53"/>
        <v>0</v>
      </c>
      <c r="BF38" s="42" t="str">
        <f t="shared" si="54"/>
        <v/>
      </c>
      <c r="BG38" s="42">
        <f t="shared" si="55"/>
        <v>0</v>
      </c>
      <c r="BH38" s="42">
        <f t="shared" si="56"/>
        <v>0</v>
      </c>
      <c r="BI38" s="42">
        <f t="shared" si="57"/>
        <v>0</v>
      </c>
      <c r="BJ38" s="42">
        <f t="shared" si="58"/>
        <v>0</v>
      </c>
      <c r="BK38" s="42">
        <f t="shared" si="59"/>
        <v>0</v>
      </c>
      <c r="BL38" s="42">
        <f t="shared" si="60"/>
        <v>0</v>
      </c>
      <c r="BM38" s="42" t="str">
        <f t="shared" si="61"/>
        <v/>
      </c>
      <c r="BN38" s="42">
        <f t="shared" si="62"/>
        <v>0</v>
      </c>
      <c r="BO38" s="42">
        <f t="shared" si="63"/>
        <v>0</v>
      </c>
      <c r="BP38" s="42">
        <f t="shared" si="64"/>
        <v>0</v>
      </c>
      <c r="BQ38" s="42" t="str">
        <f t="shared" si="65"/>
        <v/>
      </c>
      <c r="BR38" s="42">
        <f t="shared" si="66"/>
        <v>0</v>
      </c>
      <c r="BS38" s="42">
        <f t="shared" si="67"/>
        <v>0</v>
      </c>
      <c r="BT38" s="42" t="str">
        <f t="shared" si="68"/>
        <v/>
      </c>
      <c r="BU38" s="42">
        <f t="shared" si="69"/>
        <v>0</v>
      </c>
      <c r="BV38" s="42">
        <f t="shared" si="70"/>
        <v>0</v>
      </c>
      <c r="BW38" s="42" t="str">
        <f t="shared" si="71"/>
        <v/>
      </c>
      <c r="BX38" s="42">
        <f t="shared" si="72"/>
        <v>0</v>
      </c>
      <c r="BY38" s="42">
        <f t="shared" si="73"/>
        <v>0</v>
      </c>
      <c r="BZ38" s="42" t="str">
        <f t="shared" si="74"/>
        <v/>
      </c>
      <c r="CA38" s="42">
        <f t="shared" si="75"/>
        <v>0</v>
      </c>
      <c r="CB38" s="42">
        <f t="shared" si="76"/>
        <v>0</v>
      </c>
      <c r="CC38" s="42" t="str">
        <f t="shared" si="77"/>
        <v/>
      </c>
      <c r="CD38" s="42">
        <f t="shared" si="78"/>
        <v>0</v>
      </c>
      <c r="CE38" s="42">
        <f t="shared" si="79"/>
        <v>0</v>
      </c>
      <c r="CF38" s="42" t="str">
        <f t="shared" si="80"/>
        <v/>
      </c>
      <c r="CG38" s="42">
        <f t="shared" si="81"/>
        <v>0</v>
      </c>
      <c r="CH38" s="42">
        <f t="shared" si="82"/>
        <v>0</v>
      </c>
      <c r="CI38" s="42">
        <f t="shared" si="83"/>
        <v>0</v>
      </c>
      <c r="CJ38" s="42">
        <f t="shared" si="84"/>
        <v>0</v>
      </c>
      <c r="CK38" s="42">
        <f t="shared" si="85"/>
        <v>0</v>
      </c>
      <c r="CL38" s="42" t="str">
        <f t="shared" si="86"/>
        <v/>
      </c>
      <c r="CM38" s="29"/>
      <c r="CN38" s="28" t="s">
        <v>819</v>
      </c>
      <c r="CO38" s="28" t="s">
        <v>677</v>
      </c>
      <c r="CP38" s="28" t="s">
        <v>393</v>
      </c>
      <c r="CQ38" s="28" t="s">
        <v>820</v>
      </c>
      <c r="CR38" s="28" t="s">
        <v>820</v>
      </c>
      <c r="CS38" s="28" t="s">
        <v>679</v>
      </c>
      <c r="CT38" s="28" t="s">
        <v>680</v>
      </c>
      <c r="CU38" s="28" t="s">
        <v>681</v>
      </c>
      <c r="CV38" s="3" t="s">
        <v>682</v>
      </c>
    </row>
    <row r="39" spans="1:100" x14ac:dyDescent="0.25">
      <c r="A39" s="59">
        <v>33</v>
      </c>
      <c r="C39" s="43" t="str">
        <f t="shared" si="0"/>
        <v/>
      </c>
      <c r="D39" s="44" t="str">
        <f t="shared" si="1"/>
        <v/>
      </c>
      <c r="E39" s="3" t="str">
        <f t="shared" si="2"/>
        <v/>
      </c>
      <c r="F39" s="3" t="str">
        <f t="shared" si="3"/>
        <v/>
      </c>
      <c r="G39" s="3" t="str">
        <f t="shared" si="4"/>
        <v/>
      </c>
      <c r="H39" s="3" t="str">
        <f t="shared" si="5"/>
        <v/>
      </c>
      <c r="I39" s="3" t="str">
        <f t="shared" si="6"/>
        <v/>
      </c>
      <c r="J39" s="3" t="str">
        <f t="shared" si="7"/>
        <v/>
      </c>
      <c r="K39" s="3" t="str">
        <f t="shared" si="8"/>
        <v/>
      </c>
      <c r="L39" s="3" t="str">
        <f t="shared" si="9"/>
        <v/>
      </c>
      <c r="M39" s="3" t="str">
        <f t="shared" si="10"/>
        <v/>
      </c>
      <c r="N39" s="3" t="str">
        <f t="shared" si="11"/>
        <v/>
      </c>
      <c r="O39" s="3" t="str">
        <f t="shared" si="12"/>
        <v/>
      </c>
      <c r="P39" s="3" t="str">
        <f t="shared" si="13"/>
        <v/>
      </c>
      <c r="Q39" s="3" t="str">
        <f t="shared" si="14"/>
        <v/>
      </c>
      <c r="R39" s="3" t="str">
        <f t="shared" si="15"/>
        <v/>
      </c>
      <c r="S39" s="45" t="str">
        <f t="shared" si="16"/>
        <v/>
      </c>
      <c r="T39" s="27"/>
      <c r="U39" s="42" t="str">
        <f t="shared" si="17"/>
        <v/>
      </c>
      <c r="V39" s="42" t="str">
        <f t="shared" si="18"/>
        <v/>
      </c>
      <c r="W39" s="42" t="str">
        <f t="shared" si="19"/>
        <v/>
      </c>
      <c r="X39" s="42" t="str">
        <f t="shared" si="20"/>
        <v/>
      </c>
      <c r="Y39" s="42" t="str">
        <f t="shared" si="21"/>
        <v/>
      </c>
      <c r="Z39" s="42" t="str">
        <f t="shared" si="22"/>
        <v/>
      </c>
      <c r="AA39" s="42" t="str">
        <f t="shared" si="23"/>
        <v xml:space="preserve">  </v>
      </c>
      <c r="AB39" s="42" t="str">
        <f t="shared" si="24"/>
        <v/>
      </c>
      <c r="AC39" s="42" t="str">
        <f t="shared" si="25"/>
        <v/>
      </c>
      <c r="AD39" s="42" t="str">
        <f t="shared" si="26"/>
        <v/>
      </c>
      <c r="AE39" s="42" t="str">
        <f t="shared" si="27"/>
        <v/>
      </c>
      <c r="AF39" s="42" t="str">
        <f t="shared" si="28"/>
        <v/>
      </c>
      <c r="AG39" s="42" t="str">
        <f t="shared" si="29"/>
        <v/>
      </c>
      <c r="AH39" s="42" t="str">
        <f t="shared" si="30"/>
        <v/>
      </c>
      <c r="AI39" s="42" t="str">
        <f t="shared" si="31"/>
        <v/>
      </c>
      <c r="AJ39" s="42" t="str">
        <f t="shared" si="32"/>
        <v/>
      </c>
      <c r="AK39" s="42" t="str">
        <f t="shared" si="33"/>
        <v/>
      </c>
      <c r="AL39" s="42" t="str">
        <f t="shared" si="34"/>
        <v/>
      </c>
      <c r="AM39" s="42" t="str">
        <f t="shared" si="35"/>
        <v/>
      </c>
      <c r="AN39" s="42" t="str">
        <f t="shared" si="36"/>
        <v/>
      </c>
      <c r="AO39" s="42" t="str">
        <f t="shared" si="37"/>
        <v/>
      </c>
      <c r="AP39" s="42" t="str">
        <f t="shared" si="38"/>
        <v/>
      </c>
      <c r="AQ39" s="42" t="str">
        <f t="shared" si="39"/>
        <v/>
      </c>
      <c r="AR39" s="42" t="str">
        <f t="shared" si="40"/>
        <v/>
      </c>
      <c r="AS39" s="42" t="str">
        <f t="shared" si="41"/>
        <v/>
      </c>
      <c r="AT39" s="42" t="str">
        <f t="shared" si="42"/>
        <v/>
      </c>
      <c r="AU39" s="42" t="str">
        <f t="shared" si="43"/>
        <v/>
      </c>
      <c r="AV39" s="42" t="str">
        <f t="shared" si="44"/>
        <v/>
      </c>
      <c r="AW39" s="42" t="str">
        <f t="shared" si="45"/>
        <v/>
      </c>
      <c r="AX39" s="42" t="str">
        <f t="shared" si="46"/>
        <v/>
      </c>
      <c r="AY39" s="42" t="str">
        <f t="shared" si="47"/>
        <v/>
      </c>
      <c r="AZ39" s="42" t="str">
        <f t="shared" si="48"/>
        <v/>
      </c>
      <c r="BA39" s="42" t="str">
        <f t="shared" si="49"/>
        <v/>
      </c>
      <c r="BB39" s="42" t="str">
        <f t="shared" si="50"/>
        <v/>
      </c>
      <c r="BC39" s="42" t="str">
        <f t="shared" si="51"/>
        <v/>
      </c>
      <c r="BD39" s="42" t="str">
        <f t="shared" si="52"/>
        <v/>
      </c>
      <c r="BE39" s="42" t="str">
        <f t="shared" si="53"/>
        <v/>
      </c>
      <c r="BF39" s="42" t="str">
        <f t="shared" si="54"/>
        <v/>
      </c>
      <c r="BG39" s="42" t="str">
        <f t="shared" si="55"/>
        <v/>
      </c>
      <c r="BH39" s="42" t="str">
        <f t="shared" si="56"/>
        <v/>
      </c>
      <c r="BI39" s="42" t="str">
        <f t="shared" si="57"/>
        <v/>
      </c>
      <c r="BJ39" s="42" t="str">
        <f t="shared" si="58"/>
        <v/>
      </c>
      <c r="BK39" s="42" t="str">
        <f t="shared" si="59"/>
        <v/>
      </c>
      <c r="BL39" s="42" t="str">
        <f t="shared" si="60"/>
        <v/>
      </c>
      <c r="BM39" s="42" t="str">
        <f t="shared" si="61"/>
        <v/>
      </c>
      <c r="BN39" s="42" t="str">
        <f t="shared" si="62"/>
        <v/>
      </c>
      <c r="BO39" s="42" t="str">
        <f t="shared" si="63"/>
        <v/>
      </c>
      <c r="BP39" s="42" t="str">
        <f t="shared" si="64"/>
        <v/>
      </c>
      <c r="BQ39" s="42" t="str">
        <f t="shared" si="65"/>
        <v/>
      </c>
      <c r="BR39" s="42" t="str">
        <f t="shared" si="66"/>
        <v/>
      </c>
      <c r="BS39" s="42" t="str">
        <f t="shared" si="67"/>
        <v/>
      </c>
      <c r="BT39" s="42" t="str">
        <f t="shared" si="68"/>
        <v/>
      </c>
      <c r="BU39" s="42" t="str">
        <f t="shared" si="69"/>
        <v/>
      </c>
      <c r="BV39" s="42" t="str">
        <f t="shared" si="70"/>
        <v/>
      </c>
      <c r="BW39" s="42" t="str">
        <f t="shared" si="71"/>
        <v/>
      </c>
      <c r="BX39" s="42" t="str">
        <f t="shared" si="72"/>
        <v/>
      </c>
      <c r="BY39" s="42" t="str">
        <f t="shared" si="73"/>
        <v/>
      </c>
      <c r="BZ39" s="42" t="str">
        <f t="shared" si="74"/>
        <v/>
      </c>
      <c r="CA39" s="42" t="str">
        <f t="shared" si="75"/>
        <v/>
      </c>
      <c r="CB39" s="42" t="str">
        <f t="shared" si="76"/>
        <v/>
      </c>
      <c r="CC39" s="42" t="str">
        <f t="shared" si="77"/>
        <v/>
      </c>
      <c r="CD39" s="42" t="str">
        <f t="shared" si="78"/>
        <v/>
      </c>
      <c r="CE39" s="42" t="str">
        <f t="shared" si="79"/>
        <v/>
      </c>
      <c r="CF39" s="42" t="str">
        <f t="shared" si="80"/>
        <v/>
      </c>
      <c r="CG39" s="42" t="str">
        <f t="shared" si="81"/>
        <v/>
      </c>
      <c r="CH39" s="42" t="str">
        <f t="shared" si="82"/>
        <v/>
      </c>
      <c r="CI39" s="42" t="str">
        <f t="shared" si="83"/>
        <v/>
      </c>
      <c r="CJ39" s="42" t="str">
        <f t="shared" si="84"/>
        <v/>
      </c>
      <c r="CK39" s="42" t="str">
        <f t="shared" si="85"/>
        <v/>
      </c>
      <c r="CL39" s="42" t="str">
        <f t="shared" si="86"/>
        <v/>
      </c>
      <c r="CM39" s="29"/>
      <c r="CN39" s="28" t="s">
        <v>821</v>
      </c>
      <c r="CO39" s="28" t="s">
        <v>677</v>
      </c>
      <c r="CP39" s="28" t="s">
        <v>393</v>
      </c>
      <c r="CQ39" s="28" t="s">
        <v>822</v>
      </c>
      <c r="CR39" s="28" t="s">
        <v>823</v>
      </c>
      <c r="CS39" s="28" t="s">
        <v>679</v>
      </c>
      <c r="CT39" s="28" t="s">
        <v>680</v>
      </c>
      <c r="CU39" s="28" t="s">
        <v>681</v>
      </c>
      <c r="CV39" s="3" t="s">
        <v>682</v>
      </c>
    </row>
    <row r="40" spans="1:100" x14ac:dyDescent="0.25">
      <c r="A40" s="59">
        <v>34</v>
      </c>
      <c r="C40" s="43" t="str">
        <f t="shared" si="0"/>
        <v/>
      </c>
      <c r="D40" s="44" t="str">
        <f t="shared" si="1"/>
        <v/>
      </c>
      <c r="E40" s="3" t="str">
        <f t="shared" si="2"/>
        <v/>
      </c>
      <c r="F40" s="3" t="str">
        <f t="shared" si="3"/>
        <v/>
      </c>
      <c r="G40" s="3" t="str">
        <f t="shared" si="4"/>
        <v/>
      </c>
      <c r="H40" s="3" t="str">
        <f t="shared" si="5"/>
        <v/>
      </c>
      <c r="I40" s="3" t="str">
        <f t="shared" si="6"/>
        <v/>
      </c>
      <c r="J40" s="3" t="str">
        <f t="shared" si="7"/>
        <v/>
      </c>
      <c r="K40" s="3" t="str">
        <f t="shared" si="8"/>
        <v/>
      </c>
      <c r="L40" s="3" t="str">
        <f t="shared" si="9"/>
        <v/>
      </c>
      <c r="M40" s="3" t="str">
        <f t="shared" si="10"/>
        <v/>
      </c>
      <c r="N40" s="3" t="str">
        <f t="shared" si="11"/>
        <v/>
      </c>
      <c r="O40" s="3" t="str">
        <f t="shared" si="12"/>
        <v/>
      </c>
      <c r="P40" s="3" t="str">
        <f t="shared" si="13"/>
        <v/>
      </c>
      <c r="Q40" s="3" t="str">
        <f t="shared" si="14"/>
        <v/>
      </c>
      <c r="R40" s="3" t="str">
        <f t="shared" si="15"/>
        <v/>
      </c>
      <c r="S40" s="45" t="str">
        <f t="shared" si="16"/>
        <v/>
      </c>
      <c r="T40" s="27"/>
      <c r="U40" s="42" t="str">
        <f t="shared" si="17"/>
        <v/>
      </c>
      <c r="V40" s="42" t="str">
        <f t="shared" si="18"/>
        <v/>
      </c>
      <c r="W40" s="42" t="str">
        <f t="shared" si="19"/>
        <v/>
      </c>
      <c r="X40" s="42" t="str">
        <f t="shared" si="20"/>
        <v/>
      </c>
      <c r="Y40" s="42" t="str">
        <f t="shared" si="21"/>
        <v/>
      </c>
      <c r="Z40" s="42" t="str">
        <f t="shared" si="22"/>
        <v/>
      </c>
      <c r="AA40" s="42" t="str">
        <f t="shared" si="23"/>
        <v xml:space="preserve">  </v>
      </c>
      <c r="AB40" s="42" t="str">
        <f t="shared" si="24"/>
        <v/>
      </c>
      <c r="AC40" s="42" t="str">
        <f t="shared" si="25"/>
        <v/>
      </c>
      <c r="AD40" s="42" t="str">
        <f t="shared" si="26"/>
        <v/>
      </c>
      <c r="AE40" s="42" t="str">
        <f t="shared" si="27"/>
        <v/>
      </c>
      <c r="AF40" s="42" t="str">
        <f t="shared" si="28"/>
        <v/>
      </c>
      <c r="AG40" s="42" t="str">
        <f t="shared" si="29"/>
        <v/>
      </c>
      <c r="AH40" s="42" t="str">
        <f t="shared" si="30"/>
        <v/>
      </c>
      <c r="AI40" s="42" t="str">
        <f t="shared" si="31"/>
        <v/>
      </c>
      <c r="AJ40" s="42" t="str">
        <f t="shared" si="32"/>
        <v/>
      </c>
      <c r="AK40" s="42" t="str">
        <f t="shared" si="33"/>
        <v/>
      </c>
      <c r="AL40" s="42" t="str">
        <f t="shared" si="34"/>
        <v/>
      </c>
      <c r="AM40" s="42" t="str">
        <f t="shared" si="35"/>
        <v/>
      </c>
      <c r="AN40" s="42" t="str">
        <f t="shared" si="36"/>
        <v/>
      </c>
      <c r="AO40" s="42" t="str">
        <f t="shared" si="37"/>
        <v/>
      </c>
      <c r="AP40" s="42" t="str">
        <f t="shared" si="38"/>
        <v/>
      </c>
      <c r="AQ40" s="42" t="str">
        <f t="shared" si="39"/>
        <v/>
      </c>
      <c r="AR40" s="42" t="str">
        <f t="shared" si="40"/>
        <v/>
      </c>
      <c r="AS40" s="42" t="str">
        <f t="shared" si="41"/>
        <v/>
      </c>
      <c r="AT40" s="42" t="str">
        <f t="shared" si="42"/>
        <v/>
      </c>
      <c r="AU40" s="42" t="str">
        <f t="shared" si="43"/>
        <v/>
      </c>
      <c r="AV40" s="42" t="str">
        <f t="shared" si="44"/>
        <v/>
      </c>
      <c r="AW40" s="42" t="str">
        <f t="shared" si="45"/>
        <v/>
      </c>
      <c r="AX40" s="42" t="str">
        <f t="shared" si="46"/>
        <v/>
      </c>
      <c r="AY40" s="42" t="str">
        <f t="shared" si="47"/>
        <v/>
      </c>
      <c r="AZ40" s="42" t="str">
        <f t="shared" si="48"/>
        <v/>
      </c>
      <c r="BA40" s="42" t="str">
        <f t="shared" si="49"/>
        <v/>
      </c>
      <c r="BB40" s="42" t="str">
        <f t="shared" si="50"/>
        <v/>
      </c>
      <c r="BC40" s="42" t="str">
        <f t="shared" si="51"/>
        <v/>
      </c>
      <c r="BD40" s="42" t="str">
        <f t="shared" si="52"/>
        <v/>
      </c>
      <c r="BE40" s="42" t="str">
        <f t="shared" si="53"/>
        <v/>
      </c>
      <c r="BF40" s="42" t="str">
        <f t="shared" si="54"/>
        <v/>
      </c>
      <c r="BG40" s="42" t="str">
        <f t="shared" si="55"/>
        <v/>
      </c>
      <c r="BH40" s="42" t="str">
        <f t="shared" si="56"/>
        <v/>
      </c>
      <c r="BI40" s="42" t="str">
        <f t="shared" si="57"/>
        <v/>
      </c>
      <c r="BJ40" s="42" t="str">
        <f t="shared" si="58"/>
        <v/>
      </c>
      <c r="BK40" s="42" t="str">
        <f t="shared" si="59"/>
        <v/>
      </c>
      <c r="BL40" s="42" t="str">
        <f t="shared" si="60"/>
        <v/>
      </c>
      <c r="BM40" s="42" t="str">
        <f t="shared" si="61"/>
        <v/>
      </c>
      <c r="BN40" s="42" t="str">
        <f t="shared" si="62"/>
        <v/>
      </c>
      <c r="BO40" s="42" t="str">
        <f t="shared" si="63"/>
        <v/>
      </c>
      <c r="BP40" s="42" t="str">
        <f t="shared" si="64"/>
        <v/>
      </c>
      <c r="BQ40" s="42" t="str">
        <f t="shared" si="65"/>
        <v/>
      </c>
      <c r="BR40" s="42" t="str">
        <f t="shared" si="66"/>
        <v/>
      </c>
      <c r="BS40" s="42" t="str">
        <f t="shared" si="67"/>
        <v/>
      </c>
      <c r="BT40" s="42" t="str">
        <f t="shared" si="68"/>
        <v/>
      </c>
      <c r="BU40" s="42" t="str">
        <f t="shared" si="69"/>
        <v/>
      </c>
      <c r="BV40" s="42" t="str">
        <f t="shared" si="70"/>
        <v/>
      </c>
      <c r="BW40" s="42" t="str">
        <f t="shared" si="71"/>
        <v/>
      </c>
      <c r="BX40" s="42" t="str">
        <f t="shared" si="72"/>
        <v/>
      </c>
      <c r="BY40" s="42" t="str">
        <f t="shared" si="73"/>
        <v/>
      </c>
      <c r="BZ40" s="42" t="str">
        <f t="shared" si="74"/>
        <v/>
      </c>
      <c r="CA40" s="42" t="str">
        <f t="shared" si="75"/>
        <v/>
      </c>
      <c r="CB40" s="42" t="str">
        <f t="shared" si="76"/>
        <v/>
      </c>
      <c r="CC40" s="42" t="str">
        <f t="shared" si="77"/>
        <v/>
      </c>
      <c r="CD40" s="42" t="str">
        <f t="shared" si="78"/>
        <v/>
      </c>
      <c r="CE40" s="42" t="str">
        <f t="shared" si="79"/>
        <v/>
      </c>
      <c r="CF40" s="42" t="str">
        <f t="shared" si="80"/>
        <v/>
      </c>
      <c r="CG40" s="42" t="str">
        <f t="shared" si="81"/>
        <v/>
      </c>
      <c r="CH40" s="42" t="str">
        <f t="shared" si="82"/>
        <v/>
      </c>
      <c r="CI40" s="42" t="str">
        <f t="shared" si="83"/>
        <v/>
      </c>
      <c r="CJ40" s="42" t="str">
        <f t="shared" si="84"/>
        <v/>
      </c>
      <c r="CK40" s="42" t="str">
        <f t="shared" si="85"/>
        <v/>
      </c>
      <c r="CL40" s="42" t="str">
        <f t="shared" si="86"/>
        <v/>
      </c>
      <c r="CM40" s="29"/>
      <c r="CN40" s="28" t="s">
        <v>824</v>
      </c>
      <c r="CO40" s="28" t="s">
        <v>677</v>
      </c>
      <c r="CP40" s="28" t="s">
        <v>393</v>
      </c>
      <c r="CQ40" s="28" t="s">
        <v>825</v>
      </c>
      <c r="CR40" s="28" t="s">
        <v>826</v>
      </c>
      <c r="CS40" s="28" t="s">
        <v>679</v>
      </c>
      <c r="CT40" s="28" t="s">
        <v>680</v>
      </c>
      <c r="CU40" s="28" t="s">
        <v>681</v>
      </c>
      <c r="CV40" s="3" t="s">
        <v>682</v>
      </c>
    </row>
    <row r="41" spans="1:100" x14ac:dyDescent="0.25">
      <c r="A41" s="59">
        <v>35</v>
      </c>
      <c r="C41" s="43" t="str">
        <f t="shared" si="0"/>
        <v/>
      </c>
      <c r="D41" s="44" t="str">
        <f t="shared" si="1"/>
        <v/>
      </c>
      <c r="E41" s="3" t="str">
        <f t="shared" si="2"/>
        <v/>
      </c>
      <c r="F41" s="3" t="str">
        <f t="shared" si="3"/>
        <v/>
      </c>
      <c r="G41" s="3" t="str">
        <f t="shared" si="4"/>
        <v/>
      </c>
      <c r="H41" s="3" t="str">
        <f t="shared" si="5"/>
        <v/>
      </c>
      <c r="I41" s="3" t="str">
        <f t="shared" si="6"/>
        <v/>
      </c>
      <c r="J41" s="3" t="str">
        <f t="shared" si="7"/>
        <v/>
      </c>
      <c r="K41" s="3" t="str">
        <f t="shared" si="8"/>
        <v/>
      </c>
      <c r="L41" s="3" t="str">
        <f t="shared" si="9"/>
        <v/>
      </c>
      <c r="M41" s="3" t="str">
        <f t="shared" si="10"/>
        <v/>
      </c>
      <c r="N41" s="3" t="str">
        <f t="shared" si="11"/>
        <v/>
      </c>
      <c r="O41" s="3" t="str">
        <f t="shared" si="12"/>
        <v/>
      </c>
      <c r="P41" s="3" t="str">
        <f t="shared" si="13"/>
        <v/>
      </c>
      <c r="Q41" s="3" t="str">
        <f t="shared" si="14"/>
        <v/>
      </c>
      <c r="R41" s="3" t="str">
        <f t="shared" si="15"/>
        <v/>
      </c>
      <c r="S41" s="45" t="str">
        <f t="shared" si="16"/>
        <v/>
      </c>
      <c r="T41" s="27"/>
      <c r="U41" s="42" t="str">
        <f t="shared" si="17"/>
        <v/>
      </c>
      <c r="V41" s="42" t="str">
        <f t="shared" si="18"/>
        <v/>
      </c>
      <c r="W41" s="42" t="str">
        <f t="shared" si="19"/>
        <v/>
      </c>
      <c r="X41" s="42" t="str">
        <f t="shared" si="20"/>
        <v/>
      </c>
      <c r="Y41" s="42" t="str">
        <f t="shared" si="21"/>
        <v/>
      </c>
      <c r="Z41" s="42" t="str">
        <f t="shared" si="22"/>
        <v/>
      </c>
      <c r="AA41" s="42" t="str">
        <f t="shared" si="23"/>
        <v xml:space="preserve">  </v>
      </c>
      <c r="AB41" s="42" t="str">
        <f t="shared" si="24"/>
        <v/>
      </c>
      <c r="AC41" s="42" t="str">
        <f t="shared" si="25"/>
        <v/>
      </c>
      <c r="AD41" s="42" t="str">
        <f t="shared" si="26"/>
        <v/>
      </c>
      <c r="AE41" s="42" t="str">
        <f t="shared" si="27"/>
        <v/>
      </c>
      <c r="AF41" s="42" t="str">
        <f t="shared" si="28"/>
        <v/>
      </c>
      <c r="AG41" s="42" t="str">
        <f t="shared" si="29"/>
        <v/>
      </c>
      <c r="AH41" s="42" t="str">
        <f t="shared" si="30"/>
        <v/>
      </c>
      <c r="AI41" s="42" t="str">
        <f t="shared" si="31"/>
        <v/>
      </c>
      <c r="AJ41" s="42" t="str">
        <f t="shared" si="32"/>
        <v/>
      </c>
      <c r="AK41" s="42" t="str">
        <f t="shared" si="33"/>
        <v/>
      </c>
      <c r="AL41" s="42" t="str">
        <f t="shared" si="34"/>
        <v/>
      </c>
      <c r="AM41" s="42" t="str">
        <f t="shared" si="35"/>
        <v/>
      </c>
      <c r="AN41" s="42" t="str">
        <f t="shared" si="36"/>
        <v/>
      </c>
      <c r="AO41" s="42" t="str">
        <f t="shared" si="37"/>
        <v/>
      </c>
      <c r="AP41" s="42" t="str">
        <f t="shared" si="38"/>
        <v/>
      </c>
      <c r="AQ41" s="42" t="str">
        <f t="shared" si="39"/>
        <v/>
      </c>
      <c r="AR41" s="42" t="str">
        <f t="shared" si="40"/>
        <v/>
      </c>
      <c r="AS41" s="42" t="str">
        <f t="shared" si="41"/>
        <v/>
      </c>
      <c r="AT41" s="42" t="str">
        <f t="shared" si="42"/>
        <v/>
      </c>
      <c r="AU41" s="42" t="str">
        <f t="shared" si="43"/>
        <v/>
      </c>
      <c r="AV41" s="42" t="str">
        <f t="shared" si="44"/>
        <v/>
      </c>
      <c r="AW41" s="42" t="str">
        <f t="shared" si="45"/>
        <v/>
      </c>
      <c r="AX41" s="42" t="str">
        <f t="shared" si="46"/>
        <v/>
      </c>
      <c r="AY41" s="42" t="str">
        <f t="shared" si="47"/>
        <v/>
      </c>
      <c r="AZ41" s="42" t="str">
        <f t="shared" si="48"/>
        <v/>
      </c>
      <c r="BA41" s="42" t="str">
        <f t="shared" si="49"/>
        <v/>
      </c>
      <c r="BB41" s="42" t="str">
        <f t="shared" si="50"/>
        <v/>
      </c>
      <c r="BC41" s="42" t="str">
        <f t="shared" si="51"/>
        <v/>
      </c>
      <c r="BD41" s="42" t="str">
        <f t="shared" si="52"/>
        <v/>
      </c>
      <c r="BE41" s="42" t="str">
        <f t="shared" si="53"/>
        <v/>
      </c>
      <c r="BF41" s="42" t="str">
        <f t="shared" si="54"/>
        <v/>
      </c>
      <c r="BG41" s="42" t="str">
        <f t="shared" si="55"/>
        <v/>
      </c>
      <c r="BH41" s="42" t="str">
        <f t="shared" si="56"/>
        <v/>
      </c>
      <c r="BI41" s="42" t="str">
        <f t="shared" si="57"/>
        <v/>
      </c>
      <c r="BJ41" s="42" t="str">
        <f t="shared" si="58"/>
        <v/>
      </c>
      <c r="BK41" s="42" t="str">
        <f t="shared" si="59"/>
        <v/>
      </c>
      <c r="BL41" s="42" t="str">
        <f t="shared" si="60"/>
        <v/>
      </c>
      <c r="BM41" s="42" t="str">
        <f t="shared" si="61"/>
        <v/>
      </c>
      <c r="BN41" s="42" t="str">
        <f t="shared" si="62"/>
        <v/>
      </c>
      <c r="BO41" s="42" t="str">
        <f t="shared" si="63"/>
        <v/>
      </c>
      <c r="BP41" s="42" t="str">
        <f t="shared" si="64"/>
        <v/>
      </c>
      <c r="BQ41" s="42" t="str">
        <f t="shared" si="65"/>
        <v/>
      </c>
      <c r="BR41" s="42" t="str">
        <f t="shared" si="66"/>
        <v/>
      </c>
      <c r="BS41" s="42" t="str">
        <f t="shared" si="67"/>
        <v/>
      </c>
      <c r="BT41" s="42" t="str">
        <f t="shared" si="68"/>
        <v/>
      </c>
      <c r="BU41" s="42" t="str">
        <f t="shared" si="69"/>
        <v/>
      </c>
      <c r="BV41" s="42" t="str">
        <f t="shared" si="70"/>
        <v/>
      </c>
      <c r="BW41" s="42" t="str">
        <f t="shared" si="71"/>
        <v/>
      </c>
      <c r="BX41" s="42" t="str">
        <f t="shared" si="72"/>
        <v/>
      </c>
      <c r="BY41" s="42" t="str">
        <f t="shared" si="73"/>
        <v/>
      </c>
      <c r="BZ41" s="42" t="str">
        <f t="shared" si="74"/>
        <v/>
      </c>
      <c r="CA41" s="42" t="str">
        <f t="shared" si="75"/>
        <v/>
      </c>
      <c r="CB41" s="42" t="str">
        <f t="shared" si="76"/>
        <v/>
      </c>
      <c r="CC41" s="42" t="str">
        <f t="shared" si="77"/>
        <v/>
      </c>
      <c r="CD41" s="42" t="str">
        <f t="shared" si="78"/>
        <v/>
      </c>
      <c r="CE41" s="42" t="str">
        <f t="shared" si="79"/>
        <v/>
      </c>
      <c r="CF41" s="42" t="str">
        <f t="shared" si="80"/>
        <v/>
      </c>
      <c r="CG41" s="42" t="str">
        <f t="shared" si="81"/>
        <v/>
      </c>
      <c r="CH41" s="42" t="str">
        <f t="shared" si="82"/>
        <v/>
      </c>
      <c r="CI41" s="42" t="str">
        <f t="shared" si="83"/>
        <v/>
      </c>
      <c r="CJ41" s="42" t="str">
        <f t="shared" si="84"/>
        <v/>
      </c>
      <c r="CK41" s="42" t="str">
        <f t="shared" si="85"/>
        <v/>
      </c>
      <c r="CL41" s="42" t="str">
        <f t="shared" si="86"/>
        <v/>
      </c>
      <c r="CM41" s="29"/>
      <c r="CN41" s="28" t="s">
        <v>827</v>
      </c>
      <c r="CO41" s="28" t="s">
        <v>677</v>
      </c>
      <c r="CP41" s="28" t="s">
        <v>393</v>
      </c>
      <c r="CQ41" s="28" t="s">
        <v>828</v>
      </c>
      <c r="CR41" s="28" t="s">
        <v>828</v>
      </c>
      <c r="CS41" s="28" t="s">
        <v>679</v>
      </c>
      <c r="CT41" s="28" t="s">
        <v>680</v>
      </c>
      <c r="CU41" s="28" t="s">
        <v>681</v>
      </c>
      <c r="CV41" s="3" t="s">
        <v>682</v>
      </c>
    </row>
    <row r="42" spans="1:100" x14ac:dyDescent="0.25">
      <c r="A42" s="59">
        <v>36</v>
      </c>
      <c r="C42" s="43" t="str">
        <f t="shared" si="0"/>
        <v/>
      </c>
      <c r="D42" s="44" t="str">
        <f t="shared" si="1"/>
        <v/>
      </c>
      <c r="E42" s="3" t="str">
        <f t="shared" si="2"/>
        <v/>
      </c>
      <c r="F42" s="3" t="str">
        <f t="shared" si="3"/>
        <v/>
      </c>
      <c r="G42" s="3" t="str">
        <f t="shared" si="4"/>
        <v/>
      </c>
      <c r="H42" s="3" t="str">
        <f t="shared" si="5"/>
        <v/>
      </c>
      <c r="I42" s="3" t="str">
        <f t="shared" si="6"/>
        <v/>
      </c>
      <c r="J42" s="3" t="str">
        <f t="shared" si="7"/>
        <v/>
      </c>
      <c r="K42" s="3" t="str">
        <f t="shared" si="8"/>
        <v/>
      </c>
      <c r="L42" s="3" t="str">
        <f t="shared" si="9"/>
        <v/>
      </c>
      <c r="M42" s="3" t="str">
        <f t="shared" si="10"/>
        <v/>
      </c>
      <c r="N42" s="3" t="str">
        <f t="shared" si="11"/>
        <v/>
      </c>
      <c r="O42" s="3" t="str">
        <f t="shared" si="12"/>
        <v/>
      </c>
      <c r="P42" s="3" t="str">
        <f t="shared" si="13"/>
        <v/>
      </c>
      <c r="Q42" s="3" t="str">
        <f t="shared" si="14"/>
        <v/>
      </c>
      <c r="R42" s="3" t="str">
        <f t="shared" si="15"/>
        <v/>
      </c>
      <c r="S42" s="45" t="str">
        <f t="shared" si="16"/>
        <v/>
      </c>
      <c r="T42" s="27"/>
      <c r="U42" s="42" t="str">
        <f t="shared" si="17"/>
        <v/>
      </c>
      <c r="V42" s="42" t="str">
        <f t="shared" si="18"/>
        <v/>
      </c>
      <c r="W42" s="42" t="str">
        <f t="shared" si="19"/>
        <v/>
      </c>
      <c r="X42" s="42" t="str">
        <f t="shared" si="20"/>
        <v/>
      </c>
      <c r="Y42" s="42" t="str">
        <f t="shared" si="21"/>
        <v/>
      </c>
      <c r="Z42" s="42" t="str">
        <f t="shared" si="22"/>
        <v/>
      </c>
      <c r="AA42" s="42" t="str">
        <f t="shared" si="23"/>
        <v xml:space="preserve">  </v>
      </c>
      <c r="AB42" s="42" t="str">
        <f t="shared" si="24"/>
        <v/>
      </c>
      <c r="AC42" s="42" t="str">
        <f t="shared" si="25"/>
        <v/>
      </c>
      <c r="AD42" s="42" t="str">
        <f t="shared" si="26"/>
        <v/>
      </c>
      <c r="AE42" s="42" t="str">
        <f t="shared" si="27"/>
        <v/>
      </c>
      <c r="AF42" s="42" t="str">
        <f t="shared" si="28"/>
        <v/>
      </c>
      <c r="AG42" s="42" t="str">
        <f t="shared" si="29"/>
        <v/>
      </c>
      <c r="AH42" s="42" t="str">
        <f t="shared" si="30"/>
        <v/>
      </c>
      <c r="AI42" s="42" t="str">
        <f t="shared" si="31"/>
        <v/>
      </c>
      <c r="AJ42" s="42" t="str">
        <f t="shared" si="32"/>
        <v/>
      </c>
      <c r="AK42" s="42" t="str">
        <f t="shared" si="33"/>
        <v/>
      </c>
      <c r="AL42" s="42" t="str">
        <f t="shared" si="34"/>
        <v/>
      </c>
      <c r="AM42" s="42" t="str">
        <f t="shared" si="35"/>
        <v/>
      </c>
      <c r="AN42" s="42" t="str">
        <f t="shared" si="36"/>
        <v/>
      </c>
      <c r="AO42" s="42" t="str">
        <f t="shared" si="37"/>
        <v/>
      </c>
      <c r="AP42" s="42" t="str">
        <f t="shared" si="38"/>
        <v/>
      </c>
      <c r="AQ42" s="42" t="str">
        <f t="shared" si="39"/>
        <v/>
      </c>
      <c r="AR42" s="42" t="str">
        <f t="shared" si="40"/>
        <v/>
      </c>
      <c r="AS42" s="42" t="str">
        <f t="shared" si="41"/>
        <v/>
      </c>
      <c r="AT42" s="42" t="str">
        <f t="shared" si="42"/>
        <v/>
      </c>
      <c r="AU42" s="42" t="str">
        <f t="shared" si="43"/>
        <v/>
      </c>
      <c r="AV42" s="42" t="str">
        <f t="shared" si="44"/>
        <v/>
      </c>
      <c r="AW42" s="42" t="str">
        <f t="shared" si="45"/>
        <v/>
      </c>
      <c r="AX42" s="42" t="str">
        <f t="shared" si="46"/>
        <v/>
      </c>
      <c r="AY42" s="42" t="str">
        <f t="shared" si="47"/>
        <v/>
      </c>
      <c r="AZ42" s="42" t="str">
        <f t="shared" si="48"/>
        <v/>
      </c>
      <c r="BA42" s="42" t="str">
        <f t="shared" si="49"/>
        <v/>
      </c>
      <c r="BB42" s="42" t="str">
        <f t="shared" si="50"/>
        <v/>
      </c>
      <c r="BC42" s="42" t="str">
        <f t="shared" si="51"/>
        <v/>
      </c>
      <c r="BD42" s="42" t="str">
        <f t="shared" si="52"/>
        <v/>
      </c>
      <c r="BE42" s="42" t="str">
        <f t="shared" si="53"/>
        <v/>
      </c>
      <c r="BF42" s="42" t="str">
        <f t="shared" si="54"/>
        <v/>
      </c>
      <c r="BG42" s="42" t="str">
        <f t="shared" si="55"/>
        <v/>
      </c>
      <c r="BH42" s="42" t="str">
        <f t="shared" si="56"/>
        <v/>
      </c>
      <c r="BI42" s="42" t="str">
        <f t="shared" si="57"/>
        <v/>
      </c>
      <c r="BJ42" s="42" t="str">
        <f t="shared" si="58"/>
        <v/>
      </c>
      <c r="BK42" s="42" t="str">
        <f t="shared" si="59"/>
        <v/>
      </c>
      <c r="BL42" s="42" t="str">
        <f t="shared" si="60"/>
        <v/>
      </c>
      <c r="BM42" s="42" t="str">
        <f t="shared" si="61"/>
        <v/>
      </c>
      <c r="BN42" s="42" t="str">
        <f t="shared" si="62"/>
        <v/>
      </c>
      <c r="BO42" s="42" t="str">
        <f t="shared" si="63"/>
        <v/>
      </c>
      <c r="BP42" s="42" t="str">
        <f t="shared" si="64"/>
        <v/>
      </c>
      <c r="BQ42" s="42" t="str">
        <f t="shared" si="65"/>
        <v/>
      </c>
      <c r="BR42" s="42" t="str">
        <f t="shared" si="66"/>
        <v/>
      </c>
      <c r="BS42" s="42" t="str">
        <f t="shared" si="67"/>
        <v/>
      </c>
      <c r="BT42" s="42" t="str">
        <f t="shared" si="68"/>
        <v/>
      </c>
      <c r="BU42" s="42" t="str">
        <f t="shared" si="69"/>
        <v/>
      </c>
      <c r="BV42" s="42" t="str">
        <f t="shared" si="70"/>
        <v/>
      </c>
      <c r="BW42" s="42" t="str">
        <f t="shared" si="71"/>
        <v/>
      </c>
      <c r="BX42" s="42" t="str">
        <f t="shared" si="72"/>
        <v/>
      </c>
      <c r="BY42" s="42" t="str">
        <f t="shared" si="73"/>
        <v/>
      </c>
      <c r="BZ42" s="42" t="str">
        <f t="shared" si="74"/>
        <v/>
      </c>
      <c r="CA42" s="42" t="str">
        <f t="shared" si="75"/>
        <v/>
      </c>
      <c r="CB42" s="42" t="str">
        <f t="shared" si="76"/>
        <v/>
      </c>
      <c r="CC42" s="42" t="str">
        <f t="shared" si="77"/>
        <v/>
      </c>
      <c r="CD42" s="42" t="str">
        <f t="shared" si="78"/>
        <v/>
      </c>
      <c r="CE42" s="42" t="str">
        <f t="shared" si="79"/>
        <v/>
      </c>
      <c r="CF42" s="42" t="str">
        <f t="shared" si="80"/>
        <v/>
      </c>
      <c r="CG42" s="42" t="str">
        <f t="shared" si="81"/>
        <v/>
      </c>
      <c r="CH42" s="42" t="str">
        <f t="shared" si="82"/>
        <v/>
      </c>
      <c r="CI42" s="42" t="str">
        <f t="shared" si="83"/>
        <v/>
      </c>
      <c r="CJ42" s="42" t="str">
        <f t="shared" si="84"/>
        <v/>
      </c>
      <c r="CK42" s="42" t="str">
        <f t="shared" si="85"/>
        <v/>
      </c>
      <c r="CL42" s="42" t="str">
        <f t="shared" si="86"/>
        <v/>
      </c>
      <c r="CM42" s="29"/>
      <c r="CN42" s="28" t="s">
        <v>829</v>
      </c>
      <c r="CO42" s="28" t="s">
        <v>677</v>
      </c>
      <c r="CP42" s="28" t="s">
        <v>393</v>
      </c>
      <c r="CQ42" s="28" t="s">
        <v>830</v>
      </c>
      <c r="CR42" s="28" t="s">
        <v>450</v>
      </c>
      <c r="CS42" s="28" t="s">
        <v>679</v>
      </c>
      <c r="CT42" s="28" t="s">
        <v>680</v>
      </c>
      <c r="CU42" s="28" t="s">
        <v>681</v>
      </c>
      <c r="CV42" s="3" t="s">
        <v>682</v>
      </c>
    </row>
    <row r="43" spans="1:100" x14ac:dyDescent="0.25">
      <c r="A43" s="59">
        <v>37</v>
      </c>
      <c r="C43" s="43" t="str">
        <f t="shared" si="0"/>
        <v/>
      </c>
      <c r="D43" s="44" t="str">
        <f t="shared" si="1"/>
        <v/>
      </c>
      <c r="E43" s="3" t="str">
        <f t="shared" si="2"/>
        <v/>
      </c>
      <c r="F43" s="3" t="str">
        <f t="shared" si="3"/>
        <v/>
      </c>
      <c r="G43" s="3" t="str">
        <f t="shared" si="4"/>
        <v/>
      </c>
      <c r="H43" s="3" t="str">
        <f t="shared" si="5"/>
        <v/>
      </c>
      <c r="I43" s="3" t="str">
        <f t="shared" si="6"/>
        <v/>
      </c>
      <c r="J43" s="3" t="str">
        <f t="shared" si="7"/>
        <v/>
      </c>
      <c r="K43" s="3" t="str">
        <f t="shared" si="8"/>
        <v/>
      </c>
      <c r="L43" s="3" t="str">
        <f t="shared" si="9"/>
        <v/>
      </c>
      <c r="M43" s="3" t="str">
        <f t="shared" si="10"/>
        <v/>
      </c>
      <c r="N43" s="3" t="str">
        <f t="shared" si="11"/>
        <v/>
      </c>
      <c r="O43" s="3" t="str">
        <f t="shared" si="12"/>
        <v/>
      </c>
      <c r="P43" s="3" t="str">
        <f t="shared" si="13"/>
        <v/>
      </c>
      <c r="Q43" s="3" t="str">
        <f t="shared" si="14"/>
        <v/>
      </c>
      <c r="R43" s="3" t="str">
        <f t="shared" si="15"/>
        <v/>
      </c>
      <c r="S43" s="45" t="str">
        <f t="shared" si="16"/>
        <v/>
      </c>
      <c r="T43" s="27"/>
      <c r="U43" s="42" t="str">
        <f t="shared" si="17"/>
        <v/>
      </c>
      <c r="V43" s="42" t="str">
        <f t="shared" si="18"/>
        <v/>
      </c>
      <c r="W43" s="42" t="str">
        <f t="shared" si="19"/>
        <v/>
      </c>
      <c r="X43" s="42" t="str">
        <f t="shared" si="20"/>
        <v/>
      </c>
      <c r="Y43" s="42" t="str">
        <f t="shared" si="21"/>
        <v/>
      </c>
      <c r="Z43" s="42" t="str">
        <f t="shared" si="22"/>
        <v/>
      </c>
      <c r="AA43" s="42" t="str">
        <f t="shared" si="23"/>
        <v xml:space="preserve">  </v>
      </c>
      <c r="AB43" s="42" t="str">
        <f t="shared" si="24"/>
        <v/>
      </c>
      <c r="AC43" s="42" t="str">
        <f t="shared" si="25"/>
        <v/>
      </c>
      <c r="AD43" s="42" t="str">
        <f t="shared" si="26"/>
        <v/>
      </c>
      <c r="AE43" s="42" t="str">
        <f t="shared" si="27"/>
        <v/>
      </c>
      <c r="AF43" s="42" t="str">
        <f t="shared" si="28"/>
        <v/>
      </c>
      <c r="AG43" s="42" t="str">
        <f t="shared" si="29"/>
        <v/>
      </c>
      <c r="AH43" s="42" t="str">
        <f t="shared" si="30"/>
        <v/>
      </c>
      <c r="AI43" s="42" t="str">
        <f t="shared" si="31"/>
        <v/>
      </c>
      <c r="AJ43" s="42" t="str">
        <f t="shared" si="32"/>
        <v/>
      </c>
      <c r="AK43" s="42" t="str">
        <f t="shared" si="33"/>
        <v/>
      </c>
      <c r="AL43" s="42" t="str">
        <f t="shared" si="34"/>
        <v/>
      </c>
      <c r="AM43" s="42" t="str">
        <f t="shared" si="35"/>
        <v/>
      </c>
      <c r="AN43" s="42" t="str">
        <f t="shared" si="36"/>
        <v/>
      </c>
      <c r="AO43" s="42" t="str">
        <f t="shared" si="37"/>
        <v/>
      </c>
      <c r="AP43" s="42" t="str">
        <f t="shared" si="38"/>
        <v/>
      </c>
      <c r="AQ43" s="42" t="str">
        <f t="shared" si="39"/>
        <v/>
      </c>
      <c r="AR43" s="42" t="str">
        <f t="shared" si="40"/>
        <v/>
      </c>
      <c r="AS43" s="42" t="str">
        <f t="shared" si="41"/>
        <v/>
      </c>
      <c r="AT43" s="42" t="str">
        <f t="shared" si="42"/>
        <v/>
      </c>
      <c r="AU43" s="42" t="str">
        <f t="shared" si="43"/>
        <v/>
      </c>
      <c r="AV43" s="42" t="str">
        <f t="shared" si="44"/>
        <v/>
      </c>
      <c r="AW43" s="42" t="str">
        <f t="shared" si="45"/>
        <v/>
      </c>
      <c r="AX43" s="42" t="str">
        <f t="shared" si="46"/>
        <v/>
      </c>
      <c r="AY43" s="42" t="str">
        <f t="shared" si="47"/>
        <v/>
      </c>
      <c r="AZ43" s="42" t="str">
        <f t="shared" si="48"/>
        <v/>
      </c>
      <c r="BA43" s="42" t="str">
        <f t="shared" si="49"/>
        <v/>
      </c>
      <c r="BB43" s="42" t="str">
        <f t="shared" si="50"/>
        <v/>
      </c>
      <c r="BC43" s="42" t="str">
        <f t="shared" si="51"/>
        <v/>
      </c>
      <c r="BD43" s="42" t="str">
        <f t="shared" si="52"/>
        <v/>
      </c>
      <c r="BE43" s="42" t="str">
        <f t="shared" si="53"/>
        <v/>
      </c>
      <c r="BF43" s="42" t="str">
        <f t="shared" si="54"/>
        <v/>
      </c>
      <c r="BG43" s="42" t="str">
        <f t="shared" si="55"/>
        <v/>
      </c>
      <c r="BH43" s="42" t="str">
        <f t="shared" si="56"/>
        <v/>
      </c>
      <c r="BI43" s="42" t="str">
        <f t="shared" si="57"/>
        <v/>
      </c>
      <c r="BJ43" s="42" t="str">
        <f t="shared" si="58"/>
        <v/>
      </c>
      <c r="BK43" s="42" t="str">
        <f t="shared" si="59"/>
        <v/>
      </c>
      <c r="BL43" s="42" t="str">
        <f t="shared" si="60"/>
        <v/>
      </c>
      <c r="BM43" s="42" t="str">
        <f t="shared" si="61"/>
        <v/>
      </c>
      <c r="BN43" s="42" t="str">
        <f t="shared" si="62"/>
        <v/>
      </c>
      <c r="BO43" s="42" t="str">
        <f t="shared" si="63"/>
        <v/>
      </c>
      <c r="BP43" s="42" t="str">
        <f t="shared" si="64"/>
        <v/>
      </c>
      <c r="BQ43" s="42" t="str">
        <f t="shared" si="65"/>
        <v/>
      </c>
      <c r="BR43" s="42" t="str">
        <f t="shared" si="66"/>
        <v/>
      </c>
      <c r="BS43" s="42" t="str">
        <f t="shared" si="67"/>
        <v/>
      </c>
      <c r="BT43" s="42" t="str">
        <f t="shared" si="68"/>
        <v/>
      </c>
      <c r="BU43" s="42" t="str">
        <f t="shared" si="69"/>
        <v/>
      </c>
      <c r="BV43" s="42" t="str">
        <f t="shared" si="70"/>
        <v/>
      </c>
      <c r="BW43" s="42" t="str">
        <f t="shared" si="71"/>
        <v/>
      </c>
      <c r="BX43" s="42" t="str">
        <f t="shared" si="72"/>
        <v/>
      </c>
      <c r="BY43" s="42" t="str">
        <f t="shared" si="73"/>
        <v/>
      </c>
      <c r="BZ43" s="42" t="str">
        <f t="shared" si="74"/>
        <v/>
      </c>
      <c r="CA43" s="42" t="str">
        <f t="shared" si="75"/>
        <v/>
      </c>
      <c r="CB43" s="42" t="str">
        <f t="shared" si="76"/>
        <v/>
      </c>
      <c r="CC43" s="42" t="str">
        <f t="shared" si="77"/>
        <v/>
      </c>
      <c r="CD43" s="42" t="str">
        <f t="shared" si="78"/>
        <v/>
      </c>
      <c r="CE43" s="42" t="str">
        <f t="shared" si="79"/>
        <v/>
      </c>
      <c r="CF43" s="42" t="str">
        <f t="shared" si="80"/>
        <v/>
      </c>
      <c r="CG43" s="42" t="str">
        <f t="shared" si="81"/>
        <v/>
      </c>
      <c r="CH43" s="42" t="str">
        <f t="shared" si="82"/>
        <v/>
      </c>
      <c r="CI43" s="42" t="str">
        <f t="shared" si="83"/>
        <v/>
      </c>
      <c r="CJ43" s="42" t="str">
        <f t="shared" si="84"/>
        <v/>
      </c>
      <c r="CK43" s="42" t="str">
        <f t="shared" si="85"/>
        <v/>
      </c>
      <c r="CL43" s="42" t="str">
        <f t="shared" si="86"/>
        <v/>
      </c>
      <c r="CM43" s="29"/>
      <c r="CN43" s="28" t="s">
        <v>831</v>
      </c>
      <c r="CO43" s="28" t="s">
        <v>677</v>
      </c>
      <c r="CP43" s="28" t="s">
        <v>393</v>
      </c>
      <c r="CQ43" s="28" t="s">
        <v>451</v>
      </c>
      <c r="CR43" s="28" t="s">
        <v>451</v>
      </c>
      <c r="CS43" s="28" t="s">
        <v>679</v>
      </c>
      <c r="CT43" s="28" t="s">
        <v>680</v>
      </c>
      <c r="CU43" s="28" t="s">
        <v>681</v>
      </c>
      <c r="CV43" s="3" t="s">
        <v>682</v>
      </c>
    </row>
    <row r="44" spans="1:100" x14ac:dyDescent="0.25">
      <c r="A44" s="59">
        <v>38</v>
      </c>
      <c r="C44" s="43" t="str">
        <f t="shared" si="0"/>
        <v/>
      </c>
      <c r="D44" s="44" t="str">
        <f t="shared" si="1"/>
        <v/>
      </c>
      <c r="E44" s="3" t="str">
        <f t="shared" si="2"/>
        <v/>
      </c>
      <c r="F44" s="3" t="str">
        <f t="shared" si="3"/>
        <v/>
      </c>
      <c r="G44" s="3" t="str">
        <f t="shared" si="4"/>
        <v/>
      </c>
      <c r="H44" s="3" t="str">
        <f t="shared" si="5"/>
        <v/>
      </c>
      <c r="I44" s="3" t="str">
        <f t="shared" si="6"/>
        <v/>
      </c>
      <c r="J44" s="3" t="str">
        <f t="shared" si="7"/>
        <v/>
      </c>
      <c r="K44" s="3" t="str">
        <f t="shared" si="8"/>
        <v/>
      </c>
      <c r="L44" s="3" t="str">
        <f t="shared" si="9"/>
        <v/>
      </c>
      <c r="M44" s="3" t="str">
        <f t="shared" si="10"/>
        <v/>
      </c>
      <c r="N44" s="3" t="str">
        <f t="shared" si="11"/>
        <v/>
      </c>
      <c r="O44" s="3" t="str">
        <f t="shared" si="12"/>
        <v/>
      </c>
      <c r="P44" s="3" t="str">
        <f t="shared" si="13"/>
        <v/>
      </c>
      <c r="Q44" s="3" t="str">
        <f t="shared" si="14"/>
        <v/>
      </c>
      <c r="R44" s="3" t="str">
        <f t="shared" si="15"/>
        <v/>
      </c>
      <c r="S44" s="45" t="str">
        <f t="shared" si="16"/>
        <v/>
      </c>
      <c r="T44" s="27"/>
      <c r="U44" s="42" t="str">
        <f t="shared" si="17"/>
        <v/>
      </c>
      <c r="V44" s="42" t="str">
        <f t="shared" si="18"/>
        <v/>
      </c>
      <c r="W44" s="42" t="str">
        <f t="shared" si="19"/>
        <v/>
      </c>
      <c r="X44" s="42" t="str">
        <f t="shared" si="20"/>
        <v/>
      </c>
      <c r="Y44" s="42" t="str">
        <f t="shared" si="21"/>
        <v/>
      </c>
      <c r="Z44" s="42" t="str">
        <f t="shared" si="22"/>
        <v/>
      </c>
      <c r="AA44" s="42" t="str">
        <f t="shared" si="23"/>
        <v xml:space="preserve">  </v>
      </c>
      <c r="AB44" s="42" t="str">
        <f t="shared" si="24"/>
        <v/>
      </c>
      <c r="AC44" s="42" t="str">
        <f t="shared" si="25"/>
        <v/>
      </c>
      <c r="AD44" s="42" t="str">
        <f t="shared" si="26"/>
        <v/>
      </c>
      <c r="AE44" s="42" t="str">
        <f t="shared" si="27"/>
        <v/>
      </c>
      <c r="AF44" s="42" t="str">
        <f t="shared" si="28"/>
        <v/>
      </c>
      <c r="AG44" s="42" t="str">
        <f t="shared" si="29"/>
        <v/>
      </c>
      <c r="AH44" s="42" t="str">
        <f t="shared" si="30"/>
        <v/>
      </c>
      <c r="AI44" s="42" t="str">
        <f t="shared" si="31"/>
        <v/>
      </c>
      <c r="AJ44" s="42" t="str">
        <f t="shared" si="32"/>
        <v/>
      </c>
      <c r="AK44" s="42" t="str">
        <f t="shared" si="33"/>
        <v/>
      </c>
      <c r="AL44" s="42" t="str">
        <f t="shared" si="34"/>
        <v/>
      </c>
      <c r="AM44" s="42" t="str">
        <f t="shared" si="35"/>
        <v/>
      </c>
      <c r="AN44" s="42" t="str">
        <f t="shared" si="36"/>
        <v/>
      </c>
      <c r="AO44" s="42" t="str">
        <f t="shared" si="37"/>
        <v/>
      </c>
      <c r="AP44" s="42" t="str">
        <f t="shared" si="38"/>
        <v/>
      </c>
      <c r="AQ44" s="42" t="str">
        <f t="shared" si="39"/>
        <v/>
      </c>
      <c r="AR44" s="42" t="str">
        <f t="shared" si="40"/>
        <v/>
      </c>
      <c r="AS44" s="42" t="str">
        <f t="shared" si="41"/>
        <v/>
      </c>
      <c r="AT44" s="42" t="str">
        <f t="shared" si="42"/>
        <v/>
      </c>
      <c r="AU44" s="42" t="str">
        <f t="shared" si="43"/>
        <v/>
      </c>
      <c r="AV44" s="42" t="str">
        <f t="shared" si="44"/>
        <v/>
      </c>
      <c r="AW44" s="42" t="str">
        <f t="shared" si="45"/>
        <v/>
      </c>
      <c r="AX44" s="42" t="str">
        <f t="shared" si="46"/>
        <v/>
      </c>
      <c r="AY44" s="42" t="str">
        <f t="shared" si="47"/>
        <v/>
      </c>
      <c r="AZ44" s="42" t="str">
        <f t="shared" si="48"/>
        <v/>
      </c>
      <c r="BA44" s="42" t="str">
        <f t="shared" si="49"/>
        <v/>
      </c>
      <c r="BB44" s="42" t="str">
        <f t="shared" si="50"/>
        <v/>
      </c>
      <c r="BC44" s="42" t="str">
        <f t="shared" si="51"/>
        <v/>
      </c>
      <c r="BD44" s="42" t="str">
        <f t="shared" si="52"/>
        <v/>
      </c>
      <c r="BE44" s="42" t="str">
        <f t="shared" si="53"/>
        <v/>
      </c>
      <c r="BF44" s="42" t="str">
        <f t="shared" si="54"/>
        <v/>
      </c>
      <c r="BG44" s="42" t="str">
        <f t="shared" si="55"/>
        <v/>
      </c>
      <c r="BH44" s="42" t="str">
        <f t="shared" si="56"/>
        <v/>
      </c>
      <c r="BI44" s="42" t="str">
        <f t="shared" si="57"/>
        <v/>
      </c>
      <c r="BJ44" s="42" t="str">
        <f t="shared" si="58"/>
        <v/>
      </c>
      <c r="BK44" s="42" t="str">
        <f t="shared" si="59"/>
        <v/>
      </c>
      <c r="BL44" s="42" t="str">
        <f t="shared" si="60"/>
        <v/>
      </c>
      <c r="BM44" s="42" t="str">
        <f t="shared" si="61"/>
        <v/>
      </c>
      <c r="BN44" s="42" t="str">
        <f t="shared" si="62"/>
        <v/>
      </c>
      <c r="BO44" s="42" t="str">
        <f t="shared" si="63"/>
        <v/>
      </c>
      <c r="BP44" s="42" t="str">
        <f t="shared" si="64"/>
        <v/>
      </c>
      <c r="BQ44" s="42" t="str">
        <f t="shared" si="65"/>
        <v/>
      </c>
      <c r="BR44" s="42" t="str">
        <f t="shared" si="66"/>
        <v/>
      </c>
      <c r="BS44" s="42" t="str">
        <f t="shared" si="67"/>
        <v/>
      </c>
      <c r="BT44" s="42" t="str">
        <f t="shared" si="68"/>
        <v/>
      </c>
      <c r="BU44" s="42" t="str">
        <f t="shared" si="69"/>
        <v/>
      </c>
      <c r="BV44" s="42" t="str">
        <f t="shared" si="70"/>
        <v/>
      </c>
      <c r="BW44" s="42" t="str">
        <f t="shared" si="71"/>
        <v/>
      </c>
      <c r="BX44" s="42" t="str">
        <f t="shared" si="72"/>
        <v/>
      </c>
      <c r="BY44" s="42" t="str">
        <f t="shared" si="73"/>
        <v/>
      </c>
      <c r="BZ44" s="42" t="str">
        <f t="shared" si="74"/>
        <v/>
      </c>
      <c r="CA44" s="42" t="str">
        <f t="shared" si="75"/>
        <v/>
      </c>
      <c r="CB44" s="42" t="str">
        <f t="shared" si="76"/>
        <v/>
      </c>
      <c r="CC44" s="42" t="str">
        <f t="shared" si="77"/>
        <v/>
      </c>
      <c r="CD44" s="42" t="str">
        <f t="shared" si="78"/>
        <v/>
      </c>
      <c r="CE44" s="42" t="str">
        <f t="shared" si="79"/>
        <v/>
      </c>
      <c r="CF44" s="42" t="str">
        <f t="shared" si="80"/>
        <v/>
      </c>
      <c r="CG44" s="42" t="str">
        <f t="shared" si="81"/>
        <v/>
      </c>
      <c r="CH44" s="42" t="str">
        <f t="shared" si="82"/>
        <v/>
      </c>
      <c r="CI44" s="42" t="str">
        <f t="shared" si="83"/>
        <v/>
      </c>
      <c r="CJ44" s="42" t="str">
        <f t="shared" si="84"/>
        <v/>
      </c>
      <c r="CK44" s="42" t="str">
        <f t="shared" si="85"/>
        <v/>
      </c>
      <c r="CL44" s="42" t="str">
        <f t="shared" si="86"/>
        <v/>
      </c>
      <c r="CM44" s="29"/>
      <c r="CN44" s="28" t="s">
        <v>832</v>
      </c>
      <c r="CO44" s="28" t="s">
        <v>677</v>
      </c>
      <c r="CP44" s="28" t="s">
        <v>393</v>
      </c>
      <c r="CQ44" s="28" t="s">
        <v>452</v>
      </c>
      <c r="CR44" s="28" t="s">
        <v>452</v>
      </c>
      <c r="CS44" s="28" t="s">
        <v>679</v>
      </c>
      <c r="CT44" s="28" t="s">
        <v>680</v>
      </c>
      <c r="CU44" s="28" t="s">
        <v>681</v>
      </c>
      <c r="CV44" s="3" t="s">
        <v>682</v>
      </c>
    </row>
    <row r="45" spans="1:100" x14ac:dyDescent="0.25">
      <c r="A45" s="59">
        <v>39</v>
      </c>
      <c r="C45" s="43" t="str">
        <f t="shared" si="0"/>
        <v/>
      </c>
      <c r="D45" s="44" t="str">
        <f t="shared" si="1"/>
        <v/>
      </c>
      <c r="E45" s="3" t="str">
        <f t="shared" si="2"/>
        <v/>
      </c>
      <c r="F45" s="3" t="str">
        <f t="shared" si="3"/>
        <v/>
      </c>
      <c r="G45" s="3" t="str">
        <f t="shared" si="4"/>
        <v/>
      </c>
      <c r="H45" s="3" t="str">
        <f t="shared" si="5"/>
        <v/>
      </c>
      <c r="I45" s="3" t="str">
        <f t="shared" si="6"/>
        <v/>
      </c>
      <c r="J45" s="3" t="str">
        <f t="shared" si="7"/>
        <v/>
      </c>
      <c r="K45" s="3" t="str">
        <f t="shared" si="8"/>
        <v/>
      </c>
      <c r="L45" s="3" t="str">
        <f t="shared" si="9"/>
        <v/>
      </c>
      <c r="M45" s="3" t="str">
        <f t="shared" si="10"/>
        <v/>
      </c>
      <c r="N45" s="3" t="str">
        <f t="shared" si="11"/>
        <v/>
      </c>
      <c r="O45" s="3" t="str">
        <f t="shared" si="12"/>
        <v/>
      </c>
      <c r="P45" s="3" t="str">
        <f t="shared" si="13"/>
        <v/>
      </c>
      <c r="Q45" s="3" t="str">
        <f t="shared" si="14"/>
        <v/>
      </c>
      <c r="R45" s="3" t="str">
        <f t="shared" si="15"/>
        <v/>
      </c>
      <c r="S45" s="45" t="str">
        <f t="shared" si="16"/>
        <v/>
      </c>
      <c r="T45" s="27"/>
      <c r="U45" s="42" t="str">
        <f t="shared" si="17"/>
        <v/>
      </c>
      <c r="V45" s="42" t="str">
        <f t="shared" si="18"/>
        <v/>
      </c>
      <c r="W45" s="42" t="str">
        <f t="shared" si="19"/>
        <v/>
      </c>
      <c r="X45" s="42" t="str">
        <f t="shared" si="20"/>
        <v/>
      </c>
      <c r="Y45" s="42" t="str">
        <f t="shared" si="21"/>
        <v/>
      </c>
      <c r="Z45" s="42" t="str">
        <f t="shared" si="22"/>
        <v/>
      </c>
      <c r="AA45" s="42" t="str">
        <f t="shared" si="23"/>
        <v xml:space="preserve">  </v>
      </c>
      <c r="AB45" s="42" t="str">
        <f t="shared" si="24"/>
        <v/>
      </c>
      <c r="AC45" s="42" t="str">
        <f t="shared" si="25"/>
        <v/>
      </c>
      <c r="AD45" s="42" t="str">
        <f t="shared" si="26"/>
        <v/>
      </c>
      <c r="AE45" s="42" t="str">
        <f t="shared" si="27"/>
        <v/>
      </c>
      <c r="AF45" s="42" t="str">
        <f t="shared" si="28"/>
        <v/>
      </c>
      <c r="AG45" s="42" t="str">
        <f t="shared" si="29"/>
        <v/>
      </c>
      <c r="AH45" s="42" t="str">
        <f t="shared" si="30"/>
        <v/>
      </c>
      <c r="AI45" s="42" t="str">
        <f t="shared" si="31"/>
        <v/>
      </c>
      <c r="AJ45" s="42" t="str">
        <f t="shared" si="32"/>
        <v/>
      </c>
      <c r="AK45" s="42" t="str">
        <f t="shared" si="33"/>
        <v/>
      </c>
      <c r="AL45" s="42" t="str">
        <f t="shared" si="34"/>
        <v/>
      </c>
      <c r="AM45" s="42" t="str">
        <f t="shared" si="35"/>
        <v/>
      </c>
      <c r="AN45" s="42" t="str">
        <f t="shared" si="36"/>
        <v/>
      </c>
      <c r="AO45" s="42" t="str">
        <f t="shared" si="37"/>
        <v/>
      </c>
      <c r="AP45" s="42" t="str">
        <f t="shared" si="38"/>
        <v/>
      </c>
      <c r="AQ45" s="42" t="str">
        <f t="shared" si="39"/>
        <v/>
      </c>
      <c r="AR45" s="42" t="str">
        <f t="shared" si="40"/>
        <v/>
      </c>
      <c r="AS45" s="42" t="str">
        <f t="shared" si="41"/>
        <v/>
      </c>
      <c r="AT45" s="42" t="str">
        <f t="shared" si="42"/>
        <v/>
      </c>
      <c r="AU45" s="42" t="str">
        <f t="shared" si="43"/>
        <v/>
      </c>
      <c r="AV45" s="42" t="str">
        <f t="shared" si="44"/>
        <v/>
      </c>
      <c r="AW45" s="42" t="str">
        <f t="shared" si="45"/>
        <v/>
      </c>
      <c r="AX45" s="42" t="str">
        <f t="shared" si="46"/>
        <v/>
      </c>
      <c r="AY45" s="42" t="str">
        <f t="shared" si="47"/>
        <v/>
      </c>
      <c r="AZ45" s="42" t="str">
        <f t="shared" si="48"/>
        <v/>
      </c>
      <c r="BA45" s="42" t="str">
        <f t="shared" si="49"/>
        <v/>
      </c>
      <c r="BB45" s="42" t="str">
        <f t="shared" si="50"/>
        <v/>
      </c>
      <c r="BC45" s="42" t="str">
        <f t="shared" si="51"/>
        <v/>
      </c>
      <c r="BD45" s="42" t="str">
        <f t="shared" si="52"/>
        <v/>
      </c>
      <c r="BE45" s="42" t="str">
        <f t="shared" si="53"/>
        <v/>
      </c>
      <c r="BF45" s="42" t="str">
        <f t="shared" si="54"/>
        <v/>
      </c>
      <c r="BG45" s="42" t="str">
        <f t="shared" si="55"/>
        <v/>
      </c>
      <c r="BH45" s="42" t="str">
        <f t="shared" si="56"/>
        <v/>
      </c>
      <c r="BI45" s="42" t="str">
        <f t="shared" si="57"/>
        <v/>
      </c>
      <c r="BJ45" s="42" t="str">
        <f t="shared" si="58"/>
        <v/>
      </c>
      <c r="BK45" s="42" t="str">
        <f t="shared" si="59"/>
        <v/>
      </c>
      <c r="BL45" s="42" t="str">
        <f t="shared" si="60"/>
        <v/>
      </c>
      <c r="BM45" s="42" t="str">
        <f t="shared" si="61"/>
        <v/>
      </c>
      <c r="BN45" s="42" t="str">
        <f t="shared" si="62"/>
        <v/>
      </c>
      <c r="BO45" s="42" t="str">
        <f t="shared" si="63"/>
        <v/>
      </c>
      <c r="BP45" s="42" t="str">
        <f t="shared" si="64"/>
        <v/>
      </c>
      <c r="BQ45" s="42" t="str">
        <f t="shared" si="65"/>
        <v/>
      </c>
      <c r="BR45" s="42" t="str">
        <f t="shared" si="66"/>
        <v/>
      </c>
      <c r="BS45" s="42" t="str">
        <f t="shared" si="67"/>
        <v/>
      </c>
      <c r="BT45" s="42" t="str">
        <f t="shared" si="68"/>
        <v/>
      </c>
      <c r="BU45" s="42" t="str">
        <f t="shared" si="69"/>
        <v/>
      </c>
      <c r="BV45" s="42" t="str">
        <f t="shared" si="70"/>
        <v/>
      </c>
      <c r="BW45" s="42" t="str">
        <f t="shared" si="71"/>
        <v/>
      </c>
      <c r="BX45" s="42" t="str">
        <f t="shared" si="72"/>
        <v/>
      </c>
      <c r="BY45" s="42" t="str">
        <f t="shared" si="73"/>
        <v/>
      </c>
      <c r="BZ45" s="42" t="str">
        <f t="shared" si="74"/>
        <v/>
      </c>
      <c r="CA45" s="42" t="str">
        <f t="shared" si="75"/>
        <v/>
      </c>
      <c r="CB45" s="42" t="str">
        <f t="shared" si="76"/>
        <v/>
      </c>
      <c r="CC45" s="42" t="str">
        <f t="shared" si="77"/>
        <v/>
      </c>
      <c r="CD45" s="42" t="str">
        <f t="shared" si="78"/>
        <v/>
      </c>
      <c r="CE45" s="42" t="str">
        <f t="shared" si="79"/>
        <v/>
      </c>
      <c r="CF45" s="42" t="str">
        <f t="shared" si="80"/>
        <v/>
      </c>
      <c r="CG45" s="42" t="str">
        <f t="shared" si="81"/>
        <v/>
      </c>
      <c r="CH45" s="42" t="str">
        <f t="shared" si="82"/>
        <v/>
      </c>
      <c r="CI45" s="42" t="str">
        <f t="shared" si="83"/>
        <v/>
      </c>
      <c r="CJ45" s="42" t="str">
        <f t="shared" si="84"/>
        <v/>
      </c>
      <c r="CK45" s="42" t="str">
        <f t="shared" si="85"/>
        <v/>
      </c>
      <c r="CL45" s="42" t="str">
        <f t="shared" si="86"/>
        <v/>
      </c>
      <c r="CM45" s="29"/>
      <c r="CN45" s="28" t="s">
        <v>833</v>
      </c>
      <c r="CO45" s="28" t="s">
        <v>677</v>
      </c>
      <c r="CP45" s="28" t="s">
        <v>393</v>
      </c>
      <c r="CQ45" s="28" t="s">
        <v>834</v>
      </c>
      <c r="CR45" s="28" t="s">
        <v>834</v>
      </c>
      <c r="CS45" s="28" t="s">
        <v>679</v>
      </c>
      <c r="CT45" s="28" t="s">
        <v>680</v>
      </c>
      <c r="CU45" s="28" t="s">
        <v>681</v>
      </c>
      <c r="CV45" s="3" t="s">
        <v>682</v>
      </c>
    </row>
    <row r="46" spans="1:100" x14ac:dyDescent="0.25">
      <c r="A46" s="59">
        <v>40</v>
      </c>
      <c r="C46" s="43" t="str">
        <f t="shared" si="0"/>
        <v/>
      </c>
      <c r="D46" s="44" t="str">
        <f t="shared" si="1"/>
        <v/>
      </c>
      <c r="E46" s="3" t="str">
        <f t="shared" si="2"/>
        <v/>
      </c>
      <c r="F46" s="3" t="str">
        <f t="shared" si="3"/>
        <v/>
      </c>
      <c r="G46" s="3" t="str">
        <f t="shared" si="4"/>
        <v/>
      </c>
      <c r="H46" s="3" t="str">
        <f t="shared" si="5"/>
        <v/>
      </c>
      <c r="I46" s="3" t="str">
        <f t="shared" si="6"/>
        <v/>
      </c>
      <c r="J46" s="3" t="str">
        <f t="shared" si="7"/>
        <v/>
      </c>
      <c r="K46" s="3" t="str">
        <f t="shared" si="8"/>
        <v/>
      </c>
      <c r="L46" s="3" t="str">
        <f t="shared" si="9"/>
        <v/>
      </c>
      <c r="M46" s="3" t="str">
        <f t="shared" si="10"/>
        <v/>
      </c>
      <c r="N46" s="3" t="str">
        <f t="shared" si="11"/>
        <v/>
      </c>
      <c r="O46" s="3" t="str">
        <f t="shared" si="12"/>
        <v/>
      </c>
      <c r="P46" s="3" t="str">
        <f t="shared" si="13"/>
        <v/>
      </c>
      <c r="Q46" s="3" t="str">
        <f t="shared" si="14"/>
        <v/>
      </c>
      <c r="R46" s="3" t="str">
        <f t="shared" si="15"/>
        <v/>
      </c>
      <c r="S46" s="45" t="str">
        <f t="shared" si="16"/>
        <v/>
      </c>
      <c r="T46" s="27"/>
      <c r="U46" s="42" t="str">
        <f t="shared" si="17"/>
        <v/>
      </c>
      <c r="V46" s="42" t="str">
        <f t="shared" si="18"/>
        <v/>
      </c>
      <c r="W46" s="42" t="str">
        <f t="shared" si="19"/>
        <v/>
      </c>
      <c r="X46" s="42" t="str">
        <f t="shared" si="20"/>
        <v/>
      </c>
      <c r="Y46" s="42" t="str">
        <f t="shared" si="21"/>
        <v/>
      </c>
      <c r="Z46" s="42" t="str">
        <f t="shared" si="22"/>
        <v/>
      </c>
      <c r="AA46" s="42" t="str">
        <f t="shared" si="23"/>
        <v xml:space="preserve">  </v>
      </c>
      <c r="AB46" s="42" t="str">
        <f t="shared" si="24"/>
        <v/>
      </c>
      <c r="AC46" s="42" t="str">
        <f t="shared" si="25"/>
        <v/>
      </c>
      <c r="AD46" s="42" t="str">
        <f t="shared" si="26"/>
        <v/>
      </c>
      <c r="AE46" s="42" t="str">
        <f t="shared" si="27"/>
        <v/>
      </c>
      <c r="AF46" s="42" t="str">
        <f t="shared" si="28"/>
        <v/>
      </c>
      <c r="AG46" s="42" t="str">
        <f t="shared" si="29"/>
        <v/>
      </c>
      <c r="AH46" s="42" t="str">
        <f t="shared" si="30"/>
        <v/>
      </c>
      <c r="AI46" s="42" t="str">
        <f t="shared" si="31"/>
        <v/>
      </c>
      <c r="AJ46" s="42" t="str">
        <f t="shared" si="32"/>
        <v/>
      </c>
      <c r="AK46" s="42" t="str">
        <f t="shared" si="33"/>
        <v/>
      </c>
      <c r="AL46" s="42" t="str">
        <f t="shared" si="34"/>
        <v/>
      </c>
      <c r="AM46" s="42" t="str">
        <f t="shared" si="35"/>
        <v/>
      </c>
      <c r="AN46" s="42" t="str">
        <f t="shared" si="36"/>
        <v/>
      </c>
      <c r="AO46" s="42" t="str">
        <f t="shared" si="37"/>
        <v/>
      </c>
      <c r="AP46" s="42" t="str">
        <f t="shared" si="38"/>
        <v/>
      </c>
      <c r="AQ46" s="42" t="str">
        <f t="shared" si="39"/>
        <v/>
      </c>
      <c r="AR46" s="42" t="str">
        <f t="shared" si="40"/>
        <v/>
      </c>
      <c r="AS46" s="42" t="str">
        <f t="shared" si="41"/>
        <v/>
      </c>
      <c r="AT46" s="42" t="str">
        <f t="shared" si="42"/>
        <v/>
      </c>
      <c r="AU46" s="42" t="str">
        <f t="shared" si="43"/>
        <v/>
      </c>
      <c r="AV46" s="42" t="str">
        <f t="shared" si="44"/>
        <v/>
      </c>
      <c r="AW46" s="42" t="str">
        <f t="shared" si="45"/>
        <v/>
      </c>
      <c r="AX46" s="42" t="str">
        <f t="shared" si="46"/>
        <v/>
      </c>
      <c r="AY46" s="42" t="str">
        <f t="shared" si="47"/>
        <v/>
      </c>
      <c r="AZ46" s="42" t="str">
        <f t="shared" si="48"/>
        <v/>
      </c>
      <c r="BA46" s="42" t="str">
        <f t="shared" si="49"/>
        <v/>
      </c>
      <c r="BB46" s="42" t="str">
        <f t="shared" si="50"/>
        <v/>
      </c>
      <c r="BC46" s="42" t="str">
        <f t="shared" si="51"/>
        <v/>
      </c>
      <c r="BD46" s="42" t="str">
        <f t="shared" si="52"/>
        <v/>
      </c>
      <c r="BE46" s="42" t="str">
        <f t="shared" si="53"/>
        <v/>
      </c>
      <c r="BF46" s="42" t="str">
        <f t="shared" si="54"/>
        <v/>
      </c>
      <c r="BG46" s="42" t="str">
        <f t="shared" si="55"/>
        <v/>
      </c>
      <c r="BH46" s="42" t="str">
        <f t="shared" si="56"/>
        <v/>
      </c>
      <c r="BI46" s="42" t="str">
        <f t="shared" si="57"/>
        <v/>
      </c>
      <c r="BJ46" s="42" t="str">
        <f t="shared" si="58"/>
        <v/>
      </c>
      <c r="BK46" s="42" t="str">
        <f t="shared" si="59"/>
        <v/>
      </c>
      <c r="BL46" s="42" t="str">
        <f t="shared" si="60"/>
        <v/>
      </c>
      <c r="BM46" s="42" t="str">
        <f t="shared" si="61"/>
        <v/>
      </c>
      <c r="BN46" s="42" t="str">
        <f t="shared" si="62"/>
        <v/>
      </c>
      <c r="BO46" s="42" t="str">
        <f t="shared" si="63"/>
        <v/>
      </c>
      <c r="BP46" s="42" t="str">
        <f t="shared" si="64"/>
        <v/>
      </c>
      <c r="BQ46" s="42" t="str">
        <f t="shared" si="65"/>
        <v/>
      </c>
      <c r="BR46" s="42" t="str">
        <f t="shared" si="66"/>
        <v/>
      </c>
      <c r="BS46" s="42" t="str">
        <f t="shared" si="67"/>
        <v/>
      </c>
      <c r="BT46" s="42" t="str">
        <f t="shared" si="68"/>
        <v/>
      </c>
      <c r="BU46" s="42" t="str">
        <f t="shared" si="69"/>
        <v/>
      </c>
      <c r="BV46" s="42" t="str">
        <f t="shared" si="70"/>
        <v/>
      </c>
      <c r="BW46" s="42" t="str">
        <f t="shared" si="71"/>
        <v/>
      </c>
      <c r="BX46" s="42" t="str">
        <f t="shared" si="72"/>
        <v/>
      </c>
      <c r="BY46" s="42" t="str">
        <f t="shared" si="73"/>
        <v/>
      </c>
      <c r="BZ46" s="42" t="str">
        <f t="shared" si="74"/>
        <v/>
      </c>
      <c r="CA46" s="42" t="str">
        <f t="shared" si="75"/>
        <v/>
      </c>
      <c r="CB46" s="42" t="str">
        <f t="shared" si="76"/>
        <v/>
      </c>
      <c r="CC46" s="42" t="str">
        <f t="shared" si="77"/>
        <v/>
      </c>
      <c r="CD46" s="42" t="str">
        <f t="shared" si="78"/>
        <v/>
      </c>
      <c r="CE46" s="42" t="str">
        <f t="shared" si="79"/>
        <v/>
      </c>
      <c r="CF46" s="42" t="str">
        <f t="shared" si="80"/>
        <v/>
      </c>
      <c r="CG46" s="42" t="str">
        <f t="shared" si="81"/>
        <v/>
      </c>
      <c r="CH46" s="42" t="str">
        <f t="shared" si="82"/>
        <v/>
      </c>
      <c r="CI46" s="42" t="str">
        <f t="shared" si="83"/>
        <v/>
      </c>
      <c r="CJ46" s="42" t="str">
        <f t="shared" si="84"/>
        <v/>
      </c>
      <c r="CK46" s="42" t="str">
        <f t="shared" si="85"/>
        <v/>
      </c>
      <c r="CL46" s="42" t="str">
        <f t="shared" si="86"/>
        <v/>
      </c>
      <c r="CM46" s="29"/>
      <c r="CN46" s="28" t="s">
        <v>835</v>
      </c>
      <c r="CO46" s="28" t="s">
        <v>677</v>
      </c>
      <c r="CP46" s="28" t="s">
        <v>393</v>
      </c>
      <c r="CQ46" s="28" t="s">
        <v>836</v>
      </c>
      <c r="CR46" s="28" t="s">
        <v>836</v>
      </c>
      <c r="CS46" s="28" t="s">
        <v>679</v>
      </c>
      <c r="CT46" s="28" t="s">
        <v>680</v>
      </c>
      <c r="CU46" s="28" t="s">
        <v>681</v>
      </c>
      <c r="CV46" s="3" t="s">
        <v>682</v>
      </c>
    </row>
    <row r="47" spans="1:100" x14ac:dyDescent="0.25">
      <c r="A47" s="59">
        <v>41</v>
      </c>
      <c r="C47" s="43" t="str">
        <f t="shared" si="0"/>
        <v/>
      </c>
      <c r="D47" s="44" t="str">
        <f t="shared" si="1"/>
        <v/>
      </c>
      <c r="E47" s="3" t="str">
        <f t="shared" si="2"/>
        <v/>
      </c>
      <c r="F47" s="3" t="str">
        <f t="shared" si="3"/>
        <v/>
      </c>
      <c r="G47" s="3" t="str">
        <f t="shared" si="4"/>
        <v/>
      </c>
      <c r="H47" s="3" t="str">
        <f t="shared" si="5"/>
        <v/>
      </c>
      <c r="I47" s="3" t="str">
        <f t="shared" si="6"/>
        <v/>
      </c>
      <c r="J47" s="3" t="str">
        <f t="shared" si="7"/>
        <v/>
      </c>
      <c r="K47" s="3" t="str">
        <f t="shared" si="8"/>
        <v/>
      </c>
      <c r="L47" s="3" t="str">
        <f t="shared" si="9"/>
        <v/>
      </c>
      <c r="M47" s="3" t="str">
        <f t="shared" si="10"/>
        <v/>
      </c>
      <c r="N47" s="3" t="str">
        <f t="shared" si="11"/>
        <v/>
      </c>
      <c r="O47" s="3" t="str">
        <f t="shared" si="12"/>
        <v/>
      </c>
      <c r="P47" s="3" t="str">
        <f t="shared" si="13"/>
        <v/>
      </c>
      <c r="Q47" s="3" t="str">
        <f t="shared" si="14"/>
        <v/>
      </c>
      <c r="R47" s="3" t="str">
        <f t="shared" si="15"/>
        <v/>
      </c>
      <c r="S47" s="45" t="str">
        <f t="shared" si="16"/>
        <v/>
      </c>
      <c r="T47" s="27"/>
      <c r="U47" s="42" t="str">
        <f t="shared" si="17"/>
        <v/>
      </c>
      <c r="V47" s="42" t="str">
        <f t="shared" si="18"/>
        <v/>
      </c>
      <c r="W47" s="42" t="str">
        <f t="shared" si="19"/>
        <v/>
      </c>
      <c r="X47" s="42" t="str">
        <f t="shared" si="20"/>
        <v/>
      </c>
      <c r="Y47" s="42" t="str">
        <f t="shared" si="21"/>
        <v/>
      </c>
      <c r="Z47" s="42" t="str">
        <f t="shared" si="22"/>
        <v/>
      </c>
      <c r="AA47" s="42" t="str">
        <f t="shared" si="23"/>
        <v xml:space="preserve">  </v>
      </c>
      <c r="AB47" s="42" t="str">
        <f t="shared" si="24"/>
        <v/>
      </c>
      <c r="AC47" s="42" t="str">
        <f t="shared" si="25"/>
        <v/>
      </c>
      <c r="AD47" s="42" t="str">
        <f t="shared" si="26"/>
        <v/>
      </c>
      <c r="AE47" s="42" t="str">
        <f t="shared" si="27"/>
        <v/>
      </c>
      <c r="AF47" s="42" t="str">
        <f t="shared" si="28"/>
        <v/>
      </c>
      <c r="AG47" s="42" t="str">
        <f t="shared" si="29"/>
        <v/>
      </c>
      <c r="AH47" s="42" t="str">
        <f t="shared" si="30"/>
        <v/>
      </c>
      <c r="AI47" s="42" t="str">
        <f t="shared" si="31"/>
        <v/>
      </c>
      <c r="AJ47" s="42" t="str">
        <f t="shared" si="32"/>
        <v/>
      </c>
      <c r="AK47" s="42" t="str">
        <f t="shared" si="33"/>
        <v/>
      </c>
      <c r="AL47" s="42" t="str">
        <f t="shared" si="34"/>
        <v/>
      </c>
      <c r="AM47" s="42" t="str">
        <f t="shared" si="35"/>
        <v/>
      </c>
      <c r="AN47" s="42" t="str">
        <f t="shared" si="36"/>
        <v/>
      </c>
      <c r="AO47" s="42" t="str">
        <f t="shared" si="37"/>
        <v/>
      </c>
      <c r="AP47" s="42" t="str">
        <f t="shared" si="38"/>
        <v/>
      </c>
      <c r="AQ47" s="42" t="str">
        <f t="shared" si="39"/>
        <v/>
      </c>
      <c r="AR47" s="42" t="str">
        <f t="shared" si="40"/>
        <v/>
      </c>
      <c r="AS47" s="42" t="str">
        <f t="shared" si="41"/>
        <v/>
      </c>
      <c r="AT47" s="42" t="str">
        <f t="shared" si="42"/>
        <v/>
      </c>
      <c r="AU47" s="42" t="str">
        <f t="shared" si="43"/>
        <v/>
      </c>
      <c r="AV47" s="42" t="str">
        <f t="shared" si="44"/>
        <v/>
      </c>
      <c r="AW47" s="42" t="str">
        <f t="shared" si="45"/>
        <v/>
      </c>
      <c r="AX47" s="42" t="str">
        <f t="shared" si="46"/>
        <v/>
      </c>
      <c r="AY47" s="42" t="str">
        <f t="shared" si="47"/>
        <v/>
      </c>
      <c r="AZ47" s="42" t="str">
        <f t="shared" si="48"/>
        <v/>
      </c>
      <c r="BA47" s="42" t="str">
        <f t="shared" si="49"/>
        <v/>
      </c>
      <c r="BB47" s="42" t="str">
        <f t="shared" si="50"/>
        <v/>
      </c>
      <c r="BC47" s="42" t="str">
        <f t="shared" si="51"/>
        <v/>
      </c>
      <c r="BD47" s="42" t="str">
        <f t="shared" si="52"/>
        <v/>
      </c>
      <c r="BE47" s="42" t="str">
        <f t="shared" si="53"/>
        <v/>
      </c>
      <c r="BF47" s="42" t="str">
        <f t="shared" si="54"/>
        <v/>
      </c>
      <c r="BG47" s="42" t="str">
        <f t="shared" si="55"/>
        <v/>
      </c>
      <c r="BH47" s="42" t="str">
        <f t="shared" si="56"/>
        <v/>
      </c>
      <c r="BI47" s="42" t="str">
        <f t="shared" si="57"/>
        <v/>
      </c>
      <c r="BJ47" s="42" t="str">
        <f t="shared" si="58"/>
        <v/>
      </c>
      <c r="BK47" s="42" t="str">
        <f t="shared" si="59"/>
        <v/>
      </c>
      <c r="BL47" s="42" t="str">
        <f t="shared" si="60"/>
        <v/>
      </c>
      <c r="BM47" s="42" t="str">
        <f t="shared" si="61"/>
        <v/>
      </c>
      <c r="BN47" s="42" t="str">
        <f t="shared" si="62"/>
        <v/>
      </c>
      <c r="BO47" s="42" t="str">
        <f t="shared" si="63"/>
        <v/>
      </c>
      <c r="BP47" s="42" t="str">
        <f t="shared" si="64"/>
        <v/>
      </c>
      <c r="BQ47" s="42" t="str">
        <f t="shared" si="65"/>
        <v/>
      </c>
      <c r="BR47" s="42" t="str">
        <f t="shared" si="66"/>
        <v/>
      </c>
      <c r="BS47" s="42" t="str">
        <f t="shared" si="67"/>
        <v/>
      </c>
      <c r="BT47" s="42" t="str">
        <f t="shared" si="68"/>
        <v/>
      </c>
      <c r="BU47" s="42" t="str">
        <f t="shared" si="69"/>
        <v/>
      </c>
      <c r="BV47" s="42" t="str">
        <f t="shared" si="70"/>
        <v/>
      </c>
      <c r="BW47" s="42" t="str">
        <f t="shared" si="71"/>
        <v/>
      </c>
      <c r="BX47" s="42" t="str">
        <f t="shared" si="72"/>
        <v/>
      </c>
      <c r="BY47" s="42" t="str">
        <f t="shared" si="73"/>
        <v/>
      </c>
      <c r="BZ47" s="42" t="str">
        <f t="shared" si="74"/>
        <v/>
      </c>
      <c r="CA47" s="42" t="str">
        <f t="shared" si="75"/>
        <v/>
      </c>
      <c r="CB47" s="42" t="str">
        <f t="shared" si="76"/>
        <v/>
      </c>
      <c r="CC47" s="42" t="str">
        <f t="shared" si="77"/>
        <v/>
      </c>
      <c r="CD47" s="42" t="str">
        <f t="shared" si="78"/>
        <v/>
      </c>
      <c r="CE47" s="42" t="str">
        <f t="shared" si="79"/>
        <v/>
      </c>
      <c r="CF47" s="42" t="str">
        <f t="shared" si="80"/>
        <v/>
      </c>
      <c r="CG47" s="42" t="str">
        <f t="shared" si="81"/>
        <v/>
      </c>
      <c r="CH47" s="42" t="str">
        <f t="shared" si="82"/>
        <v/>
      </c>
      <c r="CI47" s="42" t="str">
        <f t="shared" si="83"/>
        <v/>
      </c>
      <c r="CJ47" s="42" t="str">
        <f t="shared" si="84"/>
        <v/>
      </c>
      <c r="CK47" s="42" t="str">
        <f t="shared" si="85"/>
        <v/>
      </c>
      <c r="CL47" s="42" t="str">
        <f t="shared" si="86"/>
        <v/>
      </c>
      <c r="CM47" s="29"/>
      <c r="CN47" s="28" t="s">
        <v>837</v>
      </c>
      <c r="CO47" s="28" t="s">
        <v>677</v>
      </c>
      <c r="CP47" s="28" t="s">
        <v>393</v>
      </c>
      <c r="CQ47" s="28" t="s">
        <v>838</v>
      </c>
      <c r="CR47" s="28" t="s">
        <v>839</v>
      </c>
      <c r="CS47" s="28" t="s">
        <v>679</v>
      </c>
      <c r="CT47" s="28" t="s">
        <v>680</v>
      </c>
      <c r="CU47" s="28" t="s">
        <v>681</v>
      </c>
      <c r="CV47" s="3" t="s">
        <v>682</v>
      </c>
    </row>
    <row r="48" spans="1:100" x14ac:dyDescent="0.25">
      <c r="A48" s="59">
        <v>42</v>
      </c>
      <c r="C48" s="43" t="str">
        <f t="shared" si="0"/>
        <v/>
      </c>
      <c r="D48" s="44" t="str">
        <f t="shared" si="1"/>
        <v/>
      </c>
      <c r="E48" s="3" t="str">
        <f t="shared" si="2"/>
        <v/>
      </c>
      <c r="F48" s="3" t="str">
        <f t="shared" si="3"/>
        <v/>
      </c>
      <c r="G48" s="3" t="str">
        <f t="shared" si="4"/>
        <v/>
      </c>
      <c r="H48" s="3" t="str">
        <f t="shared" si="5"/>
        <v/>
      </c>
      <c r="I48" s="3" t="str">
        <f t="shared" si="6"/>
        <v/>
      </c>
      <c r="J48" s="3" t="str">
        <f t="shared" si="7"/>
        <v/>
      </c>
      <c r="K48" s="3" t="str">
        <f t="shared" si="8"/>
        <v/>
      </c>
      <c r="L48" s="3" t="str">
        <f t="shared" si="9"/>
        <v/>
      </c>
      <c r="M48" s="3" t="str">
        <f t="shared" si="10"/>
        <v/>
      </c>
      <c r="N48" s="3" t="str">
        <f t="shared" si="11"/>
        <v/>
      </c>
      <c r="O48" s="3" t="str">
        <f t="shared" si="12"/>
        <v/>
      </c>
      <c r="P48" s="3" t="str">
        <f t="shared" si="13"/>
        <v/>
      </c>
      <c r="Q48" s="3" t="str">
        <f t="shared" si="14"/>
        <v/>
      </c>
      <c r="R48" s="3" t="str">
        <f t="shared" si="15"/>
        <v/>
      </c>
      <c r="S48" s="45" t="str">
        <f t="shared" si="16"/>
        <v/>
      </c>
      <c r="T48" s="27"/>
      <c r="U48" s="42" t="str">
        <f t="shared" si="17"/>
        <v/>
      </c>
      <c r="V48" s="42" t="str">
        <f t="shared" si="18"/>
        <v/>
      </c>
      <c r="W48" s="42" t="str">
        <f t="shared" si="19"/>
        <v/>
      </c>
      <c r="X48" s="42" t="str">
        <f t="shared" si="20"/>
        <v/>
      </c>
      <c r="Y48" s="42" t="str">
        <f t="shared" si="21"/>
        <v/>
      </c>
      <c r="Z48" s="42" t="str">
        <f t="shared" si="22"/>
        <v/>
      </c>
      <c r="AA48" s="42" t="str">
        <f t="shared" si="23"/>
        <v xml:space="preserve">  </v>
      </c>
      <c r="AB48" s="42" t="str">
        <f t="shared" si="24"/>
        <v/>
      </c>
      <c r="AC48" s="42" t="str">
        <f t="shared" si="25"/>
        <v/>
      </c>
      <c r="AD48" s="42" t="str">
        <f t="shared" si="26"/>
        <v/>
      </c>
      <c r="AE48" s="42" t="str">
        <f t="shared" si="27"/>
        <v/>
      </c>
      <c r="AF48" s="42" t="str">
        <f t="shared" si="28"/>
        <v/>
      </c>
      <c r="AG48" s="42" t="str">
        <f t="shared" si="29"/>
        <v/>
      </c>
      <c r="AH48" s="42" t="str">
        <f t="shared" si="30"/>
        <v/>
      </c>
      <c r="AI48" s="42" t="str">
        <f t="shared" si="31"/>
        <v/>
      </c>
      <c r="AJ48" s="42" t="str">
        <f t="shared" si="32"/>
        <v/>
      </c>
      <c r="AK48" s="42" t="str">
        <f t="shared" si="33"/>
        <v/>
      </c>
      <c r="AL48" s="42" t="str">
        <f t="shared" si="34"/>
        <v/>
      </c>
      <c r="AM48" s="42" t="str">
        <f t="shared" si="35"/>
        <v/>
      </c>
      <c r="AN48" s="42" t="str">
        <f t="shared" si="36"/>
        <v/>
      </c>
      <c r="AO48" s="42" t="str">
        <f t="shared" si="37"/>
        <v/>
      </c>
      <c r="AP48" s="42" t="str">
        <f t="shared" si="38"/>
        <v/>
      </c>
      <c r="AQ48" s="42" t="str">
        <f t="shared" si="39"/>
        <v/>
      </c>
      <c r="AR48" s="42" t="str">
        <f t="shared" si="40"/>
        <v/>
      </c>
      <c r="AS48" s="42" t="str">
        <f t="shared" si="41"/>
        <v/>
      </c>
      <c r="AT48" s="42" t="str">
        <f t="shared" si="42"/>
        <v/>
      </c>
      <c r="AU48" s="42" t="str">
        <f t="shared" si="43"/>
        <v/>
      </c>
      <c r="AV48" s="42" t="str">
        <f t="shared" si="44"/>
        <v/>
      </c>
      <c r="AW48" s="42" t="str">
        <f t="shared" si="45"/>
        <v/>
      </c>
      <c r="AX48" s="42" t="str">
        <f t="shared" si="46"/>
        <v/>
      </c>
      <c r="AY48" s="42" t="str">
        <f t="shared" si="47"/>
        <v/>
      </c>
      <c r="AZ48" s="42" t="str">
        <f t="shared" si="48"/>
        <v/>
      </c>
      <c r="BA48" s="42" t="str">
        <f t="shared" si="49"/>
        <v/>
      </c>
      <c r="BB48" s="42" t="str">
        <f t="shared" si="50"/>
        <v/>
      </c>
      <c r="BC48" s="42" t="str">
        <f t="shared" si="51"/>
        <v/>
      </c>
      <c r="BD48" s="42" t="str">
        <f t="shared" si="52"/>
        <v/>
      </c>
      <c r="BE48" s="42" t="str">
        <f t="shared" si="53"/>
        <v/>
      </c>
      <c r="BF48" s="42" t="str">
        <f t="shared" si="54"/>
        <v/>
      </c>
      <c r="BG48" s="42" t="str">
        <f t="shared" si="55"/>
        <v/>
      </c>
      <c r="BH48" s="42" t="str">
        <f t="shared" si="56"/>
        <v/>
      </c>
      <c r="BI48" s="42" t="str">
        <f t="shared" si="57"/>
        <v/>
      </c>
      <c r="BJ48" s="42" t="str">
        <f t="shared" si="58"/>
        <v/>
      </c>
      <c r="BK48" s="42" t="str">
        <f t="shared" si="59"/>
        <v/>
      </c>
      <c r="BL48" s="42" t="str">
        <f t="shared" si="60"/>
        <v/>
      </c>
      <c r="BM48" s="42" t="str">
        <f t="shared" si="61"/>
        <v/>
      </c>
      <c r="BN48" s="42" t="str">
        <f t="shared" si="62"/>
        <v/>
      </c>
      <c r="BO48" s="42" t="str">
        <f t="shared" si="63"/>
        <v/>
      </c>
      <c r="BP48" s="42" t="str">
        <f t="shared" si="64"/>
        <v/>
      </c>
      <c r="BQ48" s="42" t="str">
        <f t="shared" si="65"/>
        <v/>
      </c>
      <c r="BR48" s="42" t="str">
        <f t="shared" si="66"/>
        <v/>
      </c>
      <c r="BS48" s="42" t="str">
        <f t="shared" si="67"/>
        <v/>
      </c>
      <c r="BT48" s="42" t="str">
        <f t="shared" si="68"/>
        <v/>
      </c>
      <c r="BU48" s="42" t="str">
        <f t="shared" si="69"/>
        <v/>
      </c>
      <c r="BV48" s="42" t="str">
        <f t="shared" si="70"/>
        <v/>
      </c>
      <c r="BW48" s="42" t="str">
        <f t="shared" si="71"/>
        <v/>
      </c>
      <c r="BX48" s="42" t="str">
        <f t="shared" si="72"/>
        <v/>
      </c>
      <c r="BY48" s="42" t="str">
        <f t="shared" si="73"/>
        <v/>
      </c>
      <c r="BZ48" s="42" t="str">
        <f t="shared" si="74"/>
        <v/>
      </c>
      <c r="CA48" s="42" t="str">
        <f t="shared" si="75"/>
        <v/>
      </c>
      <c r="CB48" s="42" t="str">
        <f t="shared" si="76"/>
        <v/>
      </c>
      <c r="CC48" s="42" t="str">
        <f t="shared" si="77"/>
        <v/>
      </c>
      <c r="CD48" s="42" t="str">
        <f t="shared" si="78"/>
        <v/>
      </c>
      <c r="CE48" s="42" t="str">
        <f t="shared" si="79"/>
        <v/>
      </c>
      <c r="CF48" s="42" t="str">
        <f t="shared" si="80"/>
        <v/>
      </c>
      <c r="CG48" s="42" t="str">
        <f t="shared" si="81"/>
        <v/>
      </c>
      <c r="CH48" s="42" t="str">
        <f t="shared" si="82"/>
        <v/>
      </c>
      <c r="CI48" s="42" t="str">
        <f t="shared" si="83"/>
        <v/>
      </c>
      <c r="CJ48" s="42" t="str">
        <f t="shared" si="84"/>
        <v/>
      </c>
      <c r="CK48" s="42" t="str">
        <f t="shared" si="85"/>
        <v/>
      </c>
      <c r="CL48" s="42" t="str">
        <f t="shared" si="86"/>
        <v/>
      </c>
      <c r="CM48" s="29"/>
      <c r="CN48" s="28" t="s">
        <v>840</v>
      </c>
      <c r="CO48" s="28" t="s">
        <v>677</v>
      </c>
      <c r="CP48" s="28" t="s">
        <v>393</v>
      </c>
      <c r="CQ48" s="28" t="s">
        <v>841</v>
      </c>
      <c r="CR48" s="28" t="s">
        <v>841</v>
      </c>
      <c r="CS48" s="28" t="s">
        <v>679</v>
      </c>
      <c r="CT48" s="28" t="s">
        <v>680</v>
      </c>
      <c r="CU48" s="28" t="s">
        <v>681</v>
      </c>
      <c r="CV48" s="3" t="s">
        <v>682</v>
      </c>
    </row>
    <row r="49" spans="1:100" x14ac:dyDescent="0.25">
      <c r="A49" s="59">
        <v>43</v>
      </c>
      <c r="C49" s="43" t="str">
        <f t="shared" si="0"/>
        <v/>
      </c>
      <c r="D49" s="44" t="str">
        <f t="shared" si="1"/>
        <v/>
      </c>
      <c r="E49" s="3" t="str">
        <f t="shared" si="2"/>
        <v/>
      </c>
      <c r="F49" s="3" t="str">
        <f t="shared" si="3"/>
        <v/>
      </c>
      <c r="G49" s="3" t="str">
        <f t="shared" si="4"/>
        <v/>
      </c>
      <c r="H49" s="3" t="str">
        <f t="shared" si="5"/>
        <v/>
      </c>
      <c r="I49" s="3" t="str">
        <f t="shared" si="6"/>
        <v/>
      </c>
      <c r="J49" s="3" t="str">
        <f t="shared" si="7"/>
        <v/>
      </c>
      <c r="K49" s="3" t="str">
        <f t="shared" si="8"/>
        <v/>
      </c>
      <c r="L49" s="3" t="str">
        <f t="shared" si="9"/>
        <v/>
      </c>
      <c r="M49" s="3" t="str">
        <f t="shared" si="10"/>
        <v/>
      </c>
      <c r="N49" s="3" t="str">
        <f t="shared" si="11"/>
        <v/>
      </c>
      <c r="O49" s="3" t="str">
        <f t="shared" si="12"/>
        <v/>
      </c>
      <c r="P49" s="3" t="str">
        <f t="shared" si="13"/>
        <v/>
      </c>
      <c r="Q49" s="3" t="str">
        <f t="shared" si="14"/>
        <v/>
      </c>
      <c r="R49" s="3" t="str">
        <f t="shared" si="15"/>
        <v/>
      </c>
      <c r="S49" s="45" t="str">
        <f t="shared" si="16"/>
        <v/>
      </c>
      <c r="T49" s="27"/>
      <c r="U49" s="42" t="str">
        <f t="shared" si="17"/>
        <v/>
      </c>
      <c r="V49" s="42" t="str">
        <f t="shared" si="18"/>
        <v/>
      </c>
      <c r="W49" s="42" t="str">
        <f t="shared" si="19"/>
        <v/>
      </c>
      <c r="X49" s="42" t="str">
        <f t="shared" si="20"/>
        <v/>
      </c>
      <c r="Y49" s="42" t="str">
        <f t="shared" si="21"/>
        <v/>
      </c>
      <c r="Z49" s="42" t="str">
        <f t="shared" si="22"/>
        <v/>
      </c>
      <c r="AA49" s="42" t="str">
        <f t="shared" si="23"/>
        <v xml:space="preserve">  </v>
      </c>
      <c r="AB49" s="42" t="str">
        <f t="shared" si="24"/>
        <v/>
      </c>
      <c r="AC49" s="42" t="str">
        <f t="shared" si="25"/>
        <v/>
      </c>
      <c r="AD49" s="42" t="str">
        <f t="shared" si="26"/>
        <v/>
      </c>
      <c r="AE49" s="42" t="str">
        <f t="shared" si="27"/>
        <v/>
      </c>
      <c r="AF49" s="42" t="str">
        <f t="shared" si="28"/>
        <v/>
      </c>
      <c r="AG49" s="42" t="str">
        <f t="shared" si="29"/>
        <v/>
      </c>
      <c r="AH49" s="42" t="str">
        <f t="shared" si="30"/>
        <v/>
      </c>
      <c r="AI49" s="42" t="str">
        <f t="shared" si="31"/>
        <v/>
      </c>
      <c r="AJ49" s="42" t="str">
        <f t="shared" si="32"/>
        <v/>
      </c>
      <c r="AK49" s="42" t="str">
        <f t="shared" si="33"/>
        <v/>
      </c>
      <c r="AL49" s="42" t="str">
        <f t="shared" si="34"/>
        <v/>
      </c>
      <c r="AM49" s="42" t="str">
        <f t="shared" si="35"/>
        <v/>
      </c>
      <c r="AN49" s="42" t="str">
        <f t="shared" si="36"/>
        <v/>
      </c>
      <c r="AO49" s="42" t="str">
        <f t="shared" si="37"/>
        <v/>
      </c>
      <c r="AP49" s="42" t="str">
        <f t="shared" si="38"/>
        <v/>
      </c>
      <c r="AQ49" s="42" t="str">
        <f t="shared" si="39"/>
        <v/>
      </c>
      <c r="AR49" s="42" t="str">
        <f t="shared" si="40"/>
        <v/>
      </c>
      <c r="AS49" s="42" t="str">
        <f t="shared" si="41"/>
        <v/>
      </c>
      <c r="AT49" s="42" t="str">
        <f t="shared" si="42"/>
        <v/>
      </c>
      <c r="AU49" s="42" t="str">
        <f t="shared" si="43"/>
        <v/>
      </c>
      <c r="AV49" s="42" t="str">
        <f t="shared" si="44"/>
        <v/>
      </c>
      <c r="AW49" s="42" t="str">
        <f t="shared" si="45"/>
        <v/>
      </c>
      <c r="AX49" s="42" t="str">
        <f t="shared" si="46"/>
        <v/>
      </c>
      <c r="AY49" s="42" t="str">
        <f t="shared" si="47"/>
        <v/>
      </c>
      <c r="AZ49" s="42" t="str">
        <f t="shared" si="48"/>
        <v/>
      </c>
      <c r="BA49" s="42" t="str">
        <f t="shared" si="49"/>
        <v/>
      </c>
      <c r="BB49" s="42" t="str">
        <f t="shared" si="50"/>
        <v/>
      </c>
      <c r="BC49" s="42" t="str">
        <f t="shared" si="51"/>
        <v/>
      </c>
      <c r="BD49" s="42" t="str">
        <f t="shared" si="52"/>
        <v/>
      </c>
      <c r="BE49" s="42" t="str">
        <f t="shared" si="53"/>
        <v/>
      </c>
      <c r="BF49" s="42" t="str">
        <f t="shared" si="54"/>
        <v/>
      </c>
      <c r="BG49" s="42" t="str">
        <f t="shared" si="55"/>
        <v/>
      </c>
      <c r="BH49" s="42" t="str">
        <f t="shared" si="56"/>
        <v/>
      </c>
      <c r="BI49" s="42" t="str">
        <f t="shared" si="57"/>
        <v/>
      </c>
      <c r="BJ49" s="42" t="str">
        <f t="shared" si="58"/>
        <v/>
      </c>
      <c r="BK49" s="42" t="str">
        <f t="shared" si="59"/>
        <v/>
      </c>
      <c r="BL49" s="42" t="str">
        <f t="shared" si="60"/>
        <v/>
      </c>
      <c r="BM49" s="42" t="str">
        <f t="shared" si="61"/>
        <v/>
      </c>
      <c r="BN49" s="42" t="str">
        <f t="shared" si="62"/>
        <v/>
      </c>
      <c r="BO49" s="42" t="str">
        <f t="shared" si="63"/>
        <v/>
      </c>
      <c r="BP49" s="42" t="str">
        <f t="shared" si="64"/>
        <v/>
      </c>
      <c r="BQ49" s="42" t="str">
        <f t="shared" si="65"/>
        <v/>
      </c>
      <c r="BR49" s="42" t="str">
        <f t="shared" si="66"/>
        <v/>
      </c>
      <c r="BS49" s="42" t="str">
        <f t="shared" si="67"/>
        <v/>
      </c>
      <c r="BT49" s="42" t="str">
        <f t="shared" si="68"/>
        <v/>
      </c>
      <c r="BU49" s="42" t="str">
        <f t="shared" si="69"/>
        <v/>
      </c>
      <c r="BV49" s="42" t="str">
        <f t="shared" si="70"/>
        <v/>
      </c>
      <c r="BW49" s="42" t="str">
        <f t="shared" si="71"/>
        <v/>
      </c>
      <c r="BX49" s="42" t="str">
        <f t="shared" si="72"/>
        <v/>
      </c>
      <c r="BY49" s="42" t="str">
        <f t="shared" si="73"/>
        <v/>
      </c>
      <c r="BZ49" s="42" t="str">
        <f t="shared" si="74"/>
        <v/>
      </c>
      <c r="CA49" s="42" t="str">
        <f t="shared" si="75"/>
        <v/>
      </c>
      <c r="CB49" s="42" t="str">
        <f t="shared" si="76"/>
        <v/>
      </c>
      <c r="CC49" s="42" t="str">
        <f t="shared" si="77"/>
        <v/>
      </c>
      <c r="CD49" s="42" t="str">
        <f t="shared" si="78"/>
        <v/>
      </c>
      <c r="CE49" s="42" t="str">
        <f t="shared" si="79"/>
        <v/>
      </c>
      <c r="CF49" s="42" t="str">
        <f t="shared" si="80"/>
        <v/>
      </c>
      <c r="CG49" s="42" t="str">
        <f t="shared" si="81"/>
        <v/>
      </c>
      <c r="CH49" s="42" t="str">
        <f t="shared" si="82"/>
        <v/>
      </c>
      <c r="CI49" s="42" t="str">
        <f t="shared" si="83"/>
        <v/>
      </c>
      <c r="CJ49" s="42" t="str">
        <f t="shared" si="84"/>
        <v/>
      </c>
      <c r="CK49" s="42" t="str">
        <f t="shared" si="85"/>
        <v/>
      </c>
      <c r="CL49" s="42" t="str">
        <f t="shared" si="86"/>
        <v/>
      </c>
      <c r="CM49" s="29"/>
      <c r="CN49" s="28" t="s">
        <v>842</v>
      </c>
      <c r="CO49" s="28" t="s">
        <v>677</v>
      </c>
      <c r="CP49" s="28" t="s">
        <v>393</v>
      </c>
      <c r="CQ49" s="28" t="s">
        <v>843</v>
      </c>
      <c r="CR49" s="28" t="s">
        <v>844</v>
      </c>
      <c r="CS49" s="28" t="s">
        <v>679</v>
      </c>
      <c r="CT49" s="28" t="s">
        <v>680</v>
      </c>
      <c r="CU49" s="28" t="s">
        <v>681</v>
      </c>
      <c r="CV49" s="3" t="s">
        <v>682</v>
      </c>
    </row>
    <row r="50" spans="1:100" x14ac:dyDescent="0.25">
      <c r="A50" s="59">
        <v>44</v>
      </c>
      <c r="C50" s="43" t="str">
        <f t="shared" si="0"/>
        <v/>
      </c>
      <c r="D50" s="44" t="str">
        <f t="shared" si="1"/>
        <v/>
      </c>
      <c r="E50" s="3" t="str">
        <f t="shared" si="2"/>
        <v/>
      </c>
      <c r="F50" s="3" t="str">
        <f t="shared" si="3"/>
        <v/>
      </c>
      <c r="G50" s="3" t="str">
        <f t="shared" si="4"/>
        <v/>
      </c>
      <c r="H50" s="3" t="str">
        <f t="shared" si="5"/>
        <v/>
      </c>
      <c r="I50" s="3" t="str">
        <f t="shared" si="6"/>
        <v/>
      </c>
      <c r="J50" s="3" t="str">
        <f t="shared" si="7"/>
        <v/>
      </c>
      <c r="K50" s="3" t="str">
        <f t="shared" si="8"/>
        <v/>
      </c>
      <c r="L50" s="3" t="str">
        <f t="shared" si="9"/>
        <v/>
      </c>
      <c r="M50" s="3" t="str">
        <f t="shared" si="10"/>
        <v/>
      </c>
      <c r="N50" s="3" t="str">
        <f t="shared" si="11"/>
        <v/>
      </c>
      <c r="O50" s="3" t="str">
        <f t="shared" si="12"/>
        <v/>
      </c>
      <c r="P50" s="3" t="str">
        <f t="shared" si="13"/>
        <v/>
      </c>
      <c r="Q50" s="3" t="str">
        <f t="shared" si="14"/>
        <v/>
      </c>
      <c r="R50" s="3" t="str">
        <f t="shared" si="15"/>
        <v/>
      </c>
      <c r="S50" s="45" t="str">
        <f t="shared" si="16"/>
        <v/>
      </c>
      <c r="T50" s="27"/>
      <c r="U50" s="42" t="str">
        <f t="shared" si="17"/>
        <v/>
      </c>
      <c r="V50" s="42" t="str">
        <f t="shared" si="18"/>
        <v/>
      </c>
      <c r="W50" s="42" t="str">
        <f t="shared" si="19"/>
        <v/>
      </c>
      <c r="X50" s="42" t="str">
        <f t="shared" si="20"/>
        <v/>
      </c>
      <c r="Y50" s="42" t="str">
        <f t="shared" si="21"/>
        <v/>
      </c>
      <c r="Z50" s="42" t="str">
        <f t="shared" si="22"/>
        <v/>
      </c>
      <c r="AA50" s="42" t="str">
        <f t="shared" si="23"/>
        <v xml:space="preserve">  </v>
      </c>
      <c r="AB50" s="42" t="str">
        <f t="shared" si="24"/>
        <v/>
      </c>
      <c r="AC50" s="42" t="str">
        <f t="shared" si="25"/>
        <v/>
      </c>
      <c r="AD50" s="42" t="str">
        <f t="shared" si="26"/>
        <v/>
      </c>
      <c r="AE50" s="42" t="str">
        <f t="shared" si="27"/>
        <v/>
      </c>
      <c r="AF50" s="42" t="str">
        <f t="shared" si="28"/>
        <v/>
      </c>
      <c r="AG50" s="42" t="str">
        <f t="shared" si="29"/>
        <v/>
      </c>
      <c r="AH50" s="42" t="str">
        <f t="shared" si="30"/>
        <v/>
      </c>
      <c r="AI50" s="42" t="str">
        <f t="shared" si="31"/>
        <v/>
      </c>
      <c r="AJ50" s="42" t="str">
        <f t="shared" si="32"/>
        <v/>
      </c>
      <c r="AK50" s="42" t="str">
        <f t="shared" si="33"/>
        <v/>
      </c>
      <c r="AL50" s="42" t="str">
        <f t="shared" si="34"/>
        <v/>
      </c>
      <c r="AM50" s="42" t="str">
        <f t="shared" si="35"/>
        <v/>
      </c>
      <c r="AN50" s="42" t="str">
        <f t="shared" si="36"/>
        <v/>
      </c>
      <c r="AO50" s="42" t="str">
        <f t="shared" si="37"/>
        <v/>
      </c>
      <c r="AP50" s="42" t="str">
        <f t="shared" si="38"/>
        <v/>
      </c>
      <c r="AQ50" s="42" t="str">
        <f t="shared" si="39"/>
        <v/>
      </c>
      <c r="AR50" s="42" t="str">
        <f t="shared" si="40"/>
        <v/>
      </c>
      <c r="AS50" s="42" t="str">
        <f t="shared" si="41"/>
        <v/>
      </c>
      <c r="AT50" s="42" t="str">
        <f t="shared" si="42"/>
        <v/>
      </c>
      <c r="AU50" s="42" t="str">
        <f t="shared" si="43"/>
        <v/>
      </c>
      <c r="AV50" s="42" t="str">
        <f t="shared" si="44"/>
        <v/>
      </c>
      <c r="AW50" s="42" t="str">
        <f t="shared" si="45"/>
        <v/>
      </c>
      <c r="AX50" s="42" t="str">
        <f t="shared" si="46"/>
        <v/>
      </c>
      <c r="AY50" s="42" t="str">
        <f t="shared" si="47"/>
        <v/>
      </c>
      <c r="AZ50" s="42" t="str">
        <f t="shared" si="48"/>
        <v/>
      </c>
      <c r="BA50" s="42" t="str">
        <f t="shared" si="49"/>
        <v/>
      </c>
      <c r="BB50" s="42" t="str">
        <f t="shared" si="50"/>
        <v/>
      </c>
      <c r="BC50" s="42" t="str">
        <f t="shared" si="51"/>
        <v/>
      </c>
      <c r="BD50" s="42" t="str">
        <f t="shared" si="52"/>
        <v/>
      </c>
      <c r="BE50" s="42" t="str">
        <f t="shared" si="53"/>
        <v/>
      </c>
      <c r="BF50" s="42" t="str">
        <f t="shared" si="54"/>
        <v/>
      </c>
      <c r="BG50" s="42" t="str">
        <f t="shared" si="55"/>
        <v/>
      </c>
      <c r="BH50" s="42" t="str">
        <f t="shared" si="56"/>
        <v/>
      </c>
      <c r="BI50" s="42" t="str">
        <f t="shared" si="57"/>
        <v/>
      </c>
      <c r="BJ50" s="42" t="str">
        <f t="shared" si="58"/>
        <v/>
      </c>
      <c r="BK50" s="42" t="str">
        <f t="shared" si="59"/>
        <v/>
      </c>
      <c r="BL50" s="42" t="str">
        <f t="shared" si="60"/>
        <v/>
      </c>
      <c r="BM50" s="42" t="str">
        <f t="shared" si="61"/>
        <v/>
      </c>
      <c r="BN50" s="42" t="str">
        <f t="shared" si="62"/>
        <v/>
      </c>
      <c r="BO50" s="42" t="str">
        <f t="shared" si="63"/>
        <v/>
      </c>
      <c r="BP50" s="42" t="str">
        <f t="shared" si="64"/>
        <v/>
      </c>
      <c r="BQ50" s="42" t="str">
        <f t="shared" si="65"/>
        <v/>
      </c>
      <c r="BR50" s="42" t="str">
        <f t="shared" si="66"/>
        <v/>
      </c>
      <c r="BS50" s="42" t="str">
        <f t="shared" si="67"/>
        <v/>
      </c>
      <c r="BT50" s="42" t="str">
        <f t="shared" si="68"/>
        <v/>
      </c>
      <c r="BU50" s="42" t="str">
        <f t="shared" si="69"/>
        <v/>
      </c>
      <c r="BV50" s="42" t="str">
        <f t="shared" si="70"/>
        <v/>
      </c>
      <c r="BW50" s="42" t="str">
        <f t="shared" si="71"/>
        <v/>
      </c>
      <c r="BX50" s="42" t="str">
        <f t="shared" si="72"/>
        <v/>
      </c>
      <c r="BY50" s="42" t="str">
        <f t="shared" si="73"/>
        <v/>
      </c>
      <c r="BZ50" s="42" t="str">
        <f t="shared" si="74"/>
        <v/>
      </c>
      <c r="CA50" s="42" t="str">
        <f t="shared" si="75"/>
        <v/>
      </c>
      <c r="CB50" s="42" t="str">
        <f t="shared" si="76"/>
        <v/>
      </c>
      <c r="CC50" s="42" t="str">
        <f t="shared" si="77"/>
        <v/>
      </c>
      <c r="CD50" s="42" t="str">
        <f t="shared" si="78"/>
        <v/>
      </c>
      <c r="CE50" s="42" t="str">
        <f t="shared" si="79"/>
        <v/>
      </c>
      <c r="CF50" s="42" t="str">
        <f t="shared" si="80"/>
        <v/>
      </c>
      <c r="CG50" s="42" t="str">
        <f t="shared" si="81"/>
        <v/>
      </c>
      <c r="CH50" s="42" t="str">
        <f t="shared" si="82"/>
        <v/>
      </c>
      <c r="CI50" s="42" t="str">
        <f t="shared" si="83"/>
        <v/>
      </c>
      <c r="CJ50" s="42" t="str">
        <f t="shared" si="84"/>
        <v/>
      </c>
      <c r="CK50" s="42" t="str">
        <f t="shared" si="85"/>
        <v/>
      </c>
      <c r="CL50" s="42" t="str">
        <f t="shared" si="86"/>
        <v/>
      </c>
      <c r="CM50" s="29"/>
      <c r="CN50" s="28" t="s">
        <v>845</v>
      </c>
      <c r="CO50" s="28" t="s">
        <v>677</v>
      </c>
      <c r="CP50" s="28" t="s">
        <v>393</v>
      </c>
      <c r="CQ50" s="28" t="s">
        <v>846</v>
      </c>
      <c r="CR50" s="28" t="s">
        <v>846</v>
      </c>
      <c r="CS50" s="28" t="s">
        <v>679</v>
      </c>
      <c r="CT50" s="28" t="s">
        <v>680</v>
      </c>
      <c r="CU50" s="28" t="s">
        <v>681</v>
      </c>
      <c r="CV50" s="3" t="s">
        <v>682</v>
      </c>
    </row>
    <row r="51" spans="1:100" x14ac:dyDescent="0.25">
      <c r="A51" s="59">
        <v>45</v>
      </c>
      <c r="C51" s="43" t="str">
        <f t="shared" si="0"/>
        <v/>
      </c>
      <c r="D51" s="44" t="str">
        <f t="shared" si="1"/>
        <v/>
      </c>
      <c r="E51" s="3" t="str">
        <f t="shared" si="2"/>
        <v/>
      </c>
      <c r="F51" s="3" t="str">
        <f t="shared" si="3"/>
        <v/>
      </c>
      <c r="G51" s="3" t="str">
        <f t="shared" si="4"/>
        <v/>
      </c>
      <c r="H51" s="3" t="str">
        <f t="shared" si="5"/>
        <v/>
      </c>
      <c r="I51" s="3" t="str">
        <f t="shared" si="6"/>
        <v/>
      </c>
      <c r="J51" s="3" t="str">
        <f t="shared" si="7"/>
        <v/>
      </c>
      <c r="K51" s="3" t="str">
        <f t="shared" si="8"/>
        <v/>
      </c>
      <c r="L51" s="3" t="str">
        <f t="shared" si="9"/>
        <v/>
      </c>
      <c r="M51" s="3" t="str">
        <f t="shared" si="10"/>
        <v/>
      </c>
      <c r="N51" s="3" t="str">
        <f t="shared" si="11"/>
        <v/>
      </c>
      <c r="O51" s="3" t="str">
        <f t="shared" si="12"/>
        <v/>
      </c>
      <c r="P51" s="3" t="str">
        <f t="shared" si="13"/>
        <v/>
      </c>
      <c r="Q51" s="3" t="str">
        <f t="shared" si="14"/>
        <v/>
      </c>
      <c r="R51" s="3" t="str">
        <f t="shared" si="15"/>
        <v/>
      </c>
      <c r="S51" s="45" t="str">
        <f t="shared" si="16"/>
        <v/>
      </c>
      <c r="T51" s="27"/>
      <c r="U51" s="42" t="str">
        <f t="shared" si="17"/>
        <v/>
      </c>
      <c r="V51" s="42" t="str">
        <f t="shared" si="18"/>
        <v/>
      </c>
      <c r="W51" s="42" t="str">
        <f t="shared" si="19"/>
        <v/>
      </c>
      <c r="X51" s="42" t="str">
        <f t="shared" si="20"/>
        <v/>
      </c>
      <c r="Y51" s="42" t="str">
        <f t="shared" si="21"/>
        <v/>
      </c>
      <c r="Z51" s="42" t="str">
        <f t="shared" si="22"/>
        <v/>
      </c>
      <c r="AA51" s="42" t="str">
        <f t="shared" si="23"/>
        <v xml:space="preserve">  </v>
      </c>
      <c r="AB51" s="42" t="str">
        <f t="shared" si="24"/>
        <v/>
      </c>
      <c r="AC51" s="42" t="str">
        <f t="shared" si="25"/>
        <v/>
      </c>
      <c r="AD51" s="42" t="str">
        <f t="shared" si="26"/>
        <v/>
      </c>
      <c r="AE51" s="42" t="str">
        <f t="shared" si="27"/>
        <v/>
      </c>
      <c r="AF51" s="42" t="str">
        <f t="shared" si="28"/>
        <v/>
      </c>
      <c r="AG51" s="42" t="str">
        <f t="shared" si="29"/>
        <v/>
      </c>
      <c r="AH51" s="42" t="str">
        <f t="shared" si="30"/>
        <v/>
      </c>
      <c r="AI51" s="42" t="str">
        <f t="shared" si="31"/>
        <v/>
      </c>
      <c r="AJ51" s="42" t="str">
        <f t="shared" si="32"/>
        <v/>
      </c>
      <c r="AK51" s="42" t="str">
        <f t="shared" si="33"/>
        <v/>
      </c>
      <c r="AL51" s="42" t="str">
        <f t="shared" si="34"/>
        <v/>
      </c>
      <c r="AM51" s="42" t="str">
        <f t="shared" si="35"/>
        <v/>
      </c>
      <c r="AN51" s="42" t="str">
        <f t="shared" si="36"/>
        <v/>
      </c>
      <c r="AO51" s="42" t="str">
        <f t="shared" si="37"/>
        <v/>
      </c>
      <c r="AP51" s="42" t="str">
        <f t="shared" si="38"/>
        <v/>
      </c>
      <c r="AQ51" s="42" t="str">
        <f t="shared" si="39"/>
        <v/>
      </c>
      <c r="AR51" s="42" t="str">
        <f t="shared" si="40"/>
        <v/>
      </c>
      <c r="AS51" s="42" t="str">
        <f t="shared" si="41"/>
        <v/>
      </c>
      <c r="AT51" s="42" t="str">
        <f t="shared" si="42"/>
        <v/>
      </c>
      <c r="AU51" s="42" t="str">
        <f t="shared" si="43"/>
        <v/>
      </c>
      <c r="AV51" s="42" t="str">
        <f t="shared" si="44"/>
        <v/>
      </c>
      <c r="AW51" s="42" t="str">
        <f t="shared" si="45"/>
        <v/>
      </c>
      <c r="AX51" s="42" t="str">
        <f t="shared" si="46"/>
        <v/>
      </c>
      <c r="AY51" s="42" t="str">
        <f t="shared" si="47"/>
        <v/>
      </c>
      <c r="AZ51" s="42" t="str">
        <f t="shared" si="48"/>
        <v/>
      </c>
      <c r="BA51" s="42" t="str">
        <f t="shared" si="49"/>
        <v/>
      </c>
      <c r="BB51" s="42" t="str">
        <f t="shared" si="50"/>
        <v/>
      </c>
      <c r="BC51" s="42" t="str">
        <f t="shared" si="51"/>
        <v/>
      </c>
      <c r="BD51" s="42" t="str">
        <f t="shared" si="52"/>
        <v/>
      </c>
      <c r="BE51" s="42" t="str">
        <f t="shared" si="53"/>
        <v/>
      </c>
      <c r="BF51" s="42" t="str">
        <f t="shared" si="54"/>
        <v/>
      </c>
      <c r="BG51" s="42" t="str">
        <f t="shared" si="55"/>
        <v/>
      </c>
      <c r="BH51" s="42" t="str">
        <f t="shared" si="56"/>
        <v/>
      </c>
      <c r="BI51" s="42" t="str">
        <f t="shared" si="57"/>
        <v/>
      </c>
      <c r="BJ51" s="42" t="str">
        <f t="shared" si="58"/>
        <v/>
      </c>
      <c r="BK51" s="42" t="str">
        <f t="shared" si="59"/>
        <v/>
      </c>
      <c r="BL51" s="42" t="str">
        <f t="shared" si="60"/>
        <v/>
      </c>
      <c r="BM51" s="42" t="str">
        <f t="shared" si="61"/>
        <v/>
      </c>
      <c r="BN51" s="42" t="str">
        <f t="shared" si="62"/>
        <v/>
      </c>
      <c r="BO51" s="42" t="str">
        <f t="shared" si="63"/>
        <v/>
      </c>
      <c r="BP51" s="42" t="str">
        <f t="shared" si="64"/>
        <v/>
      </c>
      <c r="BQ51" s="42" t="str">
        <f t="shared" si="65"/>
        <v/>
      </c>
      <c r="BR51" s="42" t="str">
        <f t="shared" si="66"/>
        <v/>
      </c>
      <c r="BS51" s="42" t="str">
        <f t="shared" si="67"/>
        <v/>
      </c>
      <c r="BT51" s="42" t="str">
        <f t="shared" si="68"/>
        <v/>
      </c>
      <c r="BU51" s="42" t="str">
        <f t="shared" si="69"/>
        <v/>
      </c>
      <c r="BV51" s="42" t="str">
        <f t="shared" si="70"/>
        <v/>
      </c>
      <c r="BW51" s="42" t="str">
        <f t="shared" si="71"/>
        <v/>
      </c>
      <c r="BX51" s="42" t="str">
        <f t="shared" si="72"/>
        <v/>
      </c>
      <c r="BY51" s="42" t="str">
        <f t="shared" si="73"/>
        <v/>
      </c>
      <c r="BZ51" s="42" t="str">
        <f t="shared" si="74"/>
        <v/>
      </c>
      <c r="CA51" s="42" t="str">
        <f t="shared" si="75"/>
        <v/>
      </c>
      <c r="CB51" s="42" t="str">
        <f t="shared" si="76"/>
        <v/>
      </c>
      <c r="CC51" s="42" t="str">
        <f t="shared" si="77"/>
        <v/>
      </c>
      <c r="CD51" s="42" t="str">
        <f t="shared" si="78"/>
        <v/>
      </c>
      <c r="CE51" s="42" t="str">
        <f t="shared" si="79"/>
        <v/>
      </c>
      <c r="CF51" s="42" t="str">
        <f t="shared" si="80"/>
        <v/>
      </c>
      <c r="CG51" s="42" t="str">
        <f t="shared" si="81"/>
        <v/>
      </c>
      <c r="CH51" s="42" t="str">
        <f t="shared" si="82"/>
        <v/>
      </c>
      <c r="CI51" s="42" t="str">
        <f t="shared" si="83"/>
        <v/>
      </c>
      <c r="CJ51" s="42" t="str">
        <f t="shared" si="84"/>
        <v/>
      </c>
      <c r="CK51" s="42" t="str">
        <f t="shared" si="85"/>
        <v/>
      </c>
      <c r="CL51" s="42" t="str">
        <f t="shared" si="86"/>
        <v/>
      </c>
      <c r="CM51" s="29"/>
      <c r="CN51" s="28" t="s">
        <v>847</v>
      </c>
      <c r="CO51" s="28" t="s">
        <v>677</v>
      </c>
      <c r="CP51" s="28" t="s">
        <v>393</v>
      </c>
      <c r="CQ51" s="28" t="s">
        <v>848</v>
      </c>
      <c r="CR51" s="28" t="s">
        <v>453</v>
      </c>
      <c r="CS51" s="28" t="s">
        <v>679</v>
      </c>
      <c r="CT51" s="28" t="s">
        <v>680</v>
      </c>
      <c r="CU51" s="28" t="s">
        <v>681</v>
      </c>
      <c r="CV51" s="3" t="s">
        <v>682</v>
      </c>
    </row>
    <row r="52" spans="1:100" x14ac:dyDescent="0.25">
      <c r="A52" s="59">
        <v>46</v>
      </c>
      <c r="C52" s="43" t="str">
        <f t="shared" si="0"/>
        <v/>
      </c>
      <c r="D52" s="44" t="str">
        <f t="shared" si="1"/>
        <v/>
      </c>
      <c r="E52" s="3" t="str">
        <f t="shared" si="2"/>
        <v/>
      </c>
      <c r="F52" s="3" t="str">
        <f t="shared" si="3"/>
        <v/>
      </c>
      <c r="G52" s="3" t="str">
        <f t="shared" si="4"/>
        <v/>
      </c>
      <c r="H52" s="3" t="str">
        <f t="shared" si="5"/>
        <v/>
      </c>
      <c r="I52" s="3" t="str">
        <f t="shared" si="6"/>
        <v/>
      </c>
      <c r="J52" s="3" t="str">
        <f t="shared" si="7"/>
        <v/>
      </c>
      <c r="K52" s="3" t="str">
        <f t="shared" si="8"/>
        <v/>
      </c>
      <c r="L52" s="3" t="str">
        <f t="shared" si="9"/>
        <v/>
      </c>
      <c r="M52" s="3" t="str">
        <f t="shared" si="10"/>
        <v/>
      </c>
      <c r="N52" s="3" t="str">
        <f t="shared" si="11"/>
        <v/>
      </c>
      <c r="O52" s="3" t="str">
        <f t="shared" si="12"/>
        <v/>
      </c>
      <c r="P52" s="3" t="str">
        <f t="shared" si="13"/>
        <v/>
      </c>
      <c r="Q52" s="3" t="str">
        <f t="shared" si="14"/>
        <v/>
      </c>
      <c r="R52" s="3" t="str">
        <f t="shared" si="15"/>
        <v/>
      </c>
      <c r="S52" s="45" t="str">
        <f t="shared" si="16"/>
        <v/>
      </c>
      <c r="T52" s="27"/>
      <c r="U52" s="42" t="str">
        <f t="shared" si="17"/>
        <v/>
      </c>
      <c r="V52" s="42" t="str">
        <f t="shared" si="18"/>
        <v/>
      </c>
      <c r="W52" s="42" t="str">
        <f t="shared" si="19"/>
        <v/>
      </c>
      <c r="X52" s="42" t="str">
        <f t="shared" si="20"/>
        <v/>
      </c>
      <c r="Y52" s="42" t="str">
        <f t="shared" si="21"/>
        <v/>
      </c>
      <c r="Z52" s="42" t="str">
        <f t="shared" si="22"/>
        <v/>
      </c>
      <c r="AA52" s="42" t="str">
        <f t="shared" si="23"/>
        <v xml:space="preserve">  </v>
      </c>
      <c r="AB52" s="42" t="str">
        <f t="shared" si="24"/>
        <v/>
      </c>
      <c r="AC52" s="42" t="str">
        <f t="shared" si="25"/>
        <v/>
      </c>
      <c r="AD52" s="42" t="str">
        <f t="shared" si="26"/>
        <v/>
      </c>
      <c r="AE52" s="42" t="str">
        <f t="shared" si="27"/>
        <v/>
      </c>
      <c r="AF52" s="42" t="str">
        <f t="shared" si="28"/>
        <v/>
      </c>
      <c r="AG52" s="42" t="str">
        <f t="shared" si="29"/>
        <v/>
      </c>
      <c r="AH52" s="42" t="str">
        <f t="shared" si="30"/>
        <v/>
      </c>
      <c r="AI52" s="42" t="str">
        <f t="shared" si="31"/>
        <v/>
      </c>
      <c r="AJ52" s="42" t="str">
        <f t="shared" si="32"/>
        <v/>
      </c>
      <c r="AK52" s="42" t="str">
        <f t="shared" si="33"/>
        <v/>
      </c>
      <c r="AL52" s="42" t="str">
        <f t="shared" si="34"/>
        <v/>
      </c>
      <c r="AM52" s="42" t="str">
        <f t="shared" si="35"/>
        <v/>
      </c>
      <c r="AN52" s="42" t="str">
        <f t="shared" si="36"/>
        <v/>
      </c>
      <c r="AO52" s="42" t="str">
        <f t="shared" si="37"/>
        <v/>
      </c>
      <c r="AP52" s="42" t="str">
        <f t="shared" si="38"/>
        <v/>
      </c>
      <c r="AQ52" s="42" t="str">
        <f t="shared" si="39"/>
        <v/>
      </c>
      <c r="AR52" s="42" t="str">
        <f t="shared" si="40"/>
        <v/>
      </c>
      <c r="AS52" s="42" t="str">
        <f t="shared" si="41"/>
        <v/>
      </c>
      <c r="AT52" s="42" t="str">
        <f t="shared" si="42"/>
        <v/>
      </c>
      <c r="AU52" s="42" t="str">
        <f t="shared" si="43"/>
        <v/>
      </c>
      <c r="AV52" s="42" t="str">
        <f t="shared" si="44"/>
        <v/>
      </c>
      <c r="AW52" s="42" t="str">
        <f t="shared" si="45"/>
        <v/>
      </c>
      <c r="AX52" s="42" t="str">
        <f t="shared" si="46"/>
        <v/>
      </c>
      <c r="AY52" s="42" t="str">
        <f t="shared" si="47"/>
        <v/>
      </c>
      <c r="AZ52" s="42" t="str">
        <f t="shared" si="48"/>
        <v/>
      </c>
      <c r="BA52" s="42" t="str">
        <f t="shared" si="49"/>
        <v/>
      </c>
      <c r="BB52" s="42" t="str">
        <f t="shared" si="50"/>
        <v/>
      </c>
      <c r="BC52" s="42" t="str">
        <f t="shared" si="51"/>
        <v/>
      </c>
      <c r="BD52" s="42" t="str">
        <f t="shared" si="52"/>
        <v/>
      </c>
      <c r="BE52" s="42" t="str">
        <f t="shared" si="53"/>
        <v/>
      </c>
      <c r="BF52" s="42" t="str">
        <f t="shared" si="54"/>
        <v/>
      </c>
      <c r="BG52" s="42" t="str">
        <f t="shared" si="55"/>
        <v/>
      </c>
      <c r="BH52" s="42" t="str">
        <f t="shared" si="56"/>
        <v/>
      </c>
      <c r="BI52" s="42" t="str">
        <f t="shared" si="57"/>
        <v/>
      </c>
      <c r="BJ52" s="42" t="str">
        <f t="shared" si="58"/>
        <v/>
      </c>
      <c r="BK52" s="42" t="str">
        <f t="shared" si="59"/>
        <v/>
      </c>
      <c r="BL52" s="42" t="str">
        <f t="shared" si="60"/>
        <v/>
      </c>
      <c r="BM52" s="42" t="str">
        <f t="shared" si="61"/>
        <v/>
      </c>
      <c r="BN52" s="42" t="str">
        <f t="shared" si="62"/>
        <v/>
      </c>
      <c r="BO52" s="42" t="str">
        <f t="shared" si="63"/>
        <v/>
      </c>
      <c r="BP52" s="42" t="str">
        <f t="shared" si="64"/>
        <v/>
      </c>
      <c r="BQ52" s="42" t="str">
        <f t="shared" si="65"/>
        <v/>
      </c>
      <c r="BR52" s="42" t="str">
        <f t="shared" si="66"/>
        <v/>
      </c>
      <c r="BS52" s="42" t="str">
        <f t="shared" si="67"/>
        <v/>
      </c>
      <c r="BT52" s="42" t="str">
        <f t="shared" si="68"/>
        <v/>
      </c>
      <c r="BU52" s="42" t="str">
        <f t="shared" si="69"/>
        <v/>
      </c>
      <c r="BV52" s="42" t="str">
        <f t="shared" si="70"/>
        <v/>
      </c>
      <c r="BW52" s="42" t="str">
        <f t="shared" si="71"/>
        <v/>
      </c>
      <c r="BX52" s="42" t="str">
        <f t="shared" si="72"/>
        <v/>
      </c>
      <c r="BY52" s="42" t="str">
        <f t="shared" si="73"/>
        <v/>
      </c>
      <c r="BZ52" s="42" t="str">
        <f t="shared" si="74"/>
        <v/>
      </c>
      <c r="CA52" s="42" t="str">
        <f t="shared" si="75"/>
        <v/>
      </c>
      <c r="CB52" s="42" t="str">
        <f t="shared" si="76"/>
        <v/>
      </c>
      <c r="CC52" s="42" t="str">
        <f t="shared" si="77"/>
        <v/>
      </c>
      <c r="CD52" s="42" t="str">
        <f t="shared" si="78"/>
        <v/>
      </c>
      <c r="CE52" s="42" t="str">
        <f t="shared" si="79"/>
        <v/>
      </c>
      <c r="CF52" s="42" t="str">
        <f t="shared" si="80"/>
        <v/>
      </c>
      <c r="CG52" s="42" t="str">
        <f t="shared" si="81"/>
        <v/>
      </c>
      <c r="CH52" s="42" t="str">
        <f t="shared" si="82"/>
        <v/>
      </c>
      <c r="CI52" s="42" t="str">
        <f t="shared" si="83"/>
        <v/>
      </c>
      <c r="CJ52" s="42" t="str">
        <f t="shared" si="84"/>
        <v/>
      </c>
      <c r="CK52" s="42" t="str">
        <f t="shared" si="85"/>
        <v/>
      </c>
      <c r="CL52" s="42" t="str">
        <f t="shared" si="86"/>
        <v/>
      </c>
      <c r="CM52" s="29"/>
      <c r="CN52" s="28" t="s">
        <v>849</v>
      </c>
      <c r="CO52" s="28" t="s">
        <v>677</v>
      </c>
      <c r="CP52" s="28" t="s">
        <v>393</v>
      </c>
      <c r="CQ52" s="28" t="s">
        <v>850</v>
      </c>
      <c r="CR52" s="28" t="s">
        <v>850</v>
      </c>
      <c r="CS52" s="28" t="s">
        <v>679</v>
      </c>
      <c r="CT52" s="28" t="s">
        <v>680</v>
      </c>
      <c r="CU52" s="28" t="s">
        <v>681</v>
      </c>
      <c r="CV52" s="3" t="s">
        <v>682</v>
      </c>
    </row>
    <row r="53" spans="1:100" x14ac:dyDescent="0.25">
      <c r="A53" s="59">
        <v>47</v>
      </c>
      <c r="C53" s="43" t="str">
        <f t="shared" si="0"/>
        <v/>
      </c>
      <c r="D53" s="44" t="str">
        <f t="shared" si="1"/>
        <v/>
      </c>
      <c r="E53" s="3" t="str">
        <f t="shared" si="2"/>
        <v/>
      </c>
      <c r="F53" s="3" t="str">
        <f t="shared" si="3"/>
        <v/>
      </c>
      <c r="G53" s="3" t="str">
        <f t="shared" si="4"/>
        <v/>
      </c>
      <c r="H53" s="3" t="str">
        <f t="shared" si="5"/>
        <v/>
      </c>
      <c r="I53" s="3" t="str">
        <f t="shared" si="6"/>
        <v/>
      </c>
      <c r="J53" s="3" t="str">
        <f t="shared" si="7"/>
        <v/>
      </c>
      <c r="K53" s="3" t="str">
        <f t="shared" si="8"/>
        <v/>
      </c>
      <c r="L53" s="3" t="str">
        <f t="shared" si="9"/>
        <v/>
      </c>
      <c r="M53" s="3" t="str">
        <f t="shared" si="10"/>
        <v/>
      </c>
      <c r="N53" s="3" t="str">
        <f t="shared" si="11"/>
        <v/>
      </c>
      <c r="O53" s="3" t="str">
        <f t="shared" si="12"/>
        <v/>
      </c>
      <c r="P53" s="3" t="str">
        <f t="shared" si="13"/>
        <v/>
      </c>
      <c r="Q53" s="3" t="str">
        <f t="shared" si="14"/>
        <v/>
      </c>
      <c r="R53" s="3" t="str">
        <f t="shared" si="15"/>
        <v/>
      </c>
      <c r="S53" s="45" t="str">
        <f t="shared" si="16"/>
        <v/>
      </c>
      <c r="T53" s="27"/>
      <c r="U53" s="42" t="str">
        <f t="shared" si="17"/>
        <v/>
      </c>
      <c r="V53" s="42" t="str">
        <f t="shared" si="18"/>
        <v/>
      </c>
      <c r="W53" s="42" t="str">
        <f t="shared" si="19"/>
        <v/>
      </c>
      <c r="X53" s="42" t="str">
        <f t="shared" si="20"/>
        <v/>
      </c>
      <c r="Y53" s="42" t="str">
        <f t="shared" si="21"/>
        <v/>
      </c>
      <c r="Z53" s="42" t="str">
        <f t="shared" si="22"/>
        <v/>
      </c>
      <c r="AA53" s="42" t="str">
        <f t="shared" si="23"/>
        <v xml:space="preserve">  </v>
      </c>
      <c r="AB53" s="42" t="str">
        <f t="shared" si="24"/>
        <v/>
      </c>
      <c r="AC53" s="42" t="str">
        <f t="shared" si="25"/>
        <v/>
      </c>
      <c r="AD53" s="42" t="str">
        <f t="shared" si="26"/>
        <v/>
      </c>
      <c r="AE53" s="42" t="str">
        <f t="shared" si="27"/>
        <v/>
      </c>
      <c r="AF53" s="42" t="str">
        <f t="shared" si="28"/>
        <v/>
      </c>
      <c r="AG53" s="42" t="str">
        <f t="shared" si="29"/>
        <v/>
      </c>
      <c r="AH53" s="42" t="str">
        <f t="shared" si="30"/>
        <v/>
      </c>
      <c r="AI53" s="42" t="str">
        <f t="shared" si="31"/>
        <v/>
      </c>
      <c r="AJ53" s="42" t="str">
        <f t="shared" si="32"/>
        <v/>
      </c>
      <c r="AK53" s="42" t="str">
        <f t="shared" si="33"/>
        <v/>
      </c>
      <c r="AL53" s="42" t="str">
        <f t="shared" si="34"/>
        <v/>
      </c>
      <c r="AM53" s="42" t="str">
        <f t="shared" si="35"/>
        <v/>
      </c>
      <c r="AN53" s="42" t="str">
        <f t="shared" si="36"/>
        <v/>
      </c>
      <c r="AO53" s="42" t="str">
        <f t="shared" si="37"/>
        <v/>
      </c>
      <c r="AP53" s="42" t="str">
        <f t="shared" si="38"/>
        <v/>
      </c>
      <c r="AQ53" s="42" t="str">
        <f t="shared" si="39"/>
        <v/>
      </c>
      <c r="AR53" s="42" t="str">
        <f t="shared" si="40"/>
        <v/>
      </c>
      <c r="AS53" s="42" t="str">
        <f t="shared" si="41"/>
        <v/>
      </c>
      <c r="AT53" s="42" t="str">
        <f t="shared" si="42"/>
        <v/>
      </c>
      <c r="AU53" s="42" t="str">
        <f t="shared" si="43"/>
        <v/>
      </c>
      <c r="AV53" s="42" t="str">
        <f t="shared" si="44"/>
        <v/>
      </c>
      <c r="AW53" s="42" t="str">
        <f t="shared" si="45"/>
        <v/>
      </c>
      <c r="AX53" s="42" t="str">
        <f t="shared" si="46"/>
        <v/>
      </c>
      <c r="AY53" s="42" t="str">
        <f t="shared" si="47"/>
        <v/>
      </c>
      <c r="AZ53" s="42" t="str">
        <f t="shared" si="48"/>
        <v/>
      </c>
      <c r="BA53" s="42" t="str">
        <f t="shared" si="49"/>
        <v/>
      </c>
      <c r="BB53" s="42" t="str">
        <f t="shared" si="50"/>
        <v/>
      </c>
      <c r="BC53" s="42" t="str">
        <f t="shared" si="51"/>
        <v/>
      </c>
      <c r="BD53" s="42" t="str">
        <f t="shared" si="52"/>
        <v/>
      </c>
      <c r="BE53" s="42" t="str">
        <f t="shared" si="53"/>
        <v/>
      </c>
      <c r="BF53" s="42" t="str">
        <f t="shared" si="54"/>
        <v/>
      </c>
      <c r="BG53" s="42" t="str">
        <f t="shared" si="55"/>
        <v/>
      </c>
      <c r="BH53" s="42" t="str">
        <f t="shared" si="56"/>
        <v/>
      </c>
      <c r="BI53" s="42" t="str">
        <f t="shared" si="57"/>
        <v/>
      </c>
      <c r="BJ53" s="42" t="str">
        <f t="shared" si="58"/>
        <v/>
      </c>
      <c r="BK53" s="42" t="str">
        <f t="shared" si="59"/>
        <v/>
      </c>
      <c r="BL53" s="42" t="str">
        <f t="shared" si="60"/>
        <v/>
      </c>
      <c r="BM53" s="42" t="str">
        <f t="shared" si="61"/>
        <v/>
      </c>
      <c r="BN53" s="42" t="str">
        <f t="shared" si="62"/>
        <v/>
      </c>
      <c r="BO53" s="42" t="str">
        <f t="shared" si="63"/>
        <v/>
      </c>
      <c r="BP53" s="42" t="str">
        <f t="shared" si="64"/>
        <v/>
      </c>
      <c r="BQ53" s="42" t="str">
        <f t="shared" si="65"/>
        <v/>
      </c>
      <c r="BR53" s="42" t="str">
        <f t="shared" si="66"/>
        <v/>
      </c>
      <c r="BS53" s="42" t="str">
        <f t="shared" si="67"/>
        <v/>
      </c>
      <c r="BT53" s="42" t="str">
        <f t="shared" si="68"/>
        <v/>
      </c>
      <c r="BU53" s="42" t="str">
        <f t="shared" si="69"/>
        <v/>
      </c>
      <c r="BV53" s="42" t="str">
        <f t="shared" si="70"/>
        <v/>
      </c>
      <c r="BW53" s="42" t="str">
        <f t="shared" si="71"/>
        <v/>
      </c>
      <c r="BX53" s="42" t="str">
        <f t="shared" si="72"/>
        <v/>
      </c>
      <c r="BY53" s="42" t="str">
        <f t="shared" si="73"/>
        <v/>
      </c>
      <c r="BZ53" s="42" t="str">
        <f t="shared" si="74"/>
        <v/>
      </c>
      <c r="CA53" s="42" t="str">
        <f t="shared" si="75"/>
        <v/>
      </c>
      <c r="CB53" s="42" t="str">
        <f t="shared" si="76"/>
        <v/>
      </c>
      <c r="CC53" s="42" t="str">
        <f t="shared" si="77"/>
        <v/>
      </c>
      <c r="CD53" s="42" t="str">
        <f t="shared" si="78"/>
        <v/>
      </c>
      <c r="CE53" s="42" t="str">
        <f t="shared" si="79"/>
        <v/>
      </c>
      <c r="CF53" s="42" t="str">
        <f t="shared" si="80"/>
        <v/>
      </c>
      <c r="CG53" s="42" t="str">
        <f t="shared" si="81"/>
        <v/>
      </c>
      <c r="CH53" s="42" t="str">
        <f t="shared" si="82"/>
        <v/>
      </c>
      <c r="CI53" s="42" t="str">
        <f t="shared" si="83"/>
        <v/>
      </c>
      <c r="CJ53" s="42" t="str">
        <f t="shared" si="84"/>
        <v/>
      </c>
      <c r="CK53" s="42" t="str">
        <f t="shared" si="85"/>
        <v/>
      </c>
      <c r="CL53" s="42" t="str">
        <f t="shared" si="86"/>
        <v/>
      </c>
      <c r="CM53" s="29"/>
      <c r="CN53" s="28" t="s">
        <v>851</v>
      </c>
      <c r="CO53" s="28" t="s">
        <v>677</v>
      </c>
      <c r="CP53" s="28" t="s">
        <v>393</v>
      </c>
      <c r="CQ53" s="28" t="s">
        <v>852</v>
      </c>
      <c r="CR53" s="28" t="s">
        <v>852</v>
      </c>
      <c r="CS53" s="28" t="s">
        <v>679</v>
      </c>
      <c r="CT53" s="28" t="s">
        <v>680</v>
      </c>
      <c r="CU53" s="28" t="s">
        <v>681</v>
      </c>
      <c r="CV53" s="3" t="s">
        <v>682</v>
      </c>
    </row>
    <row r="54" spans="1:100" x14ac:dyDescent="0.25">
      <c r="A54" s="59">
        <v>48</v>
      </c>
      <c r="C54" s="43" t="str">
        <f t="shared" si="0"/>
        <v/>
      </c>
      <c r="D54" s="44" t="str">
        <f t="shared" si="1"/>
        <v/>
      </c>
      <c r="E54" s="3" t="str">
        <f t="shared" si="2"/>
        <v/>
      </c>
      <c r="F54" s="3" t="str">
        <f t="shared" si="3"/>
        <v/>
      </c>
      <c r="G54" s="3" t="str">
        <f t="shared" si="4"/>
        <v/>
      </c>
      <c r="H54" s="3" t="str">
        <f t="shared" si="5"/>
        <v/>
      </c>
      <c r="I54" s="3" t="str">
        <f t="shared" si="6"/>
        <v/>
      </c>
      <c r="J54" s="3" t="str">
        <f t="shared" si="7"/>
        <v/>
      </c>
      <c r="K54" s="3" t="str">
        <f t="shared" si="8"/>
        <v/>
      </c>
      <c r="L54" s="3" t="str">
        <f t="shared" si="9"/>
        <v/>
      </c>
      <c r="M54" s="3" t="str">
        <f t="shared" si="10"/>
        <v/>
      </c>
      <c r="N54" s="3" t="str">
        <f t="shared" si="11"/>
        <v/>
      </c>
      <c r="O54" s="3" t="str">
        <f t="shared" si="12"/>
        <v/>
      </c>
      <c r="P54" s="3" t="str">
        <f t="shared" si="13"/>
        <v/>
      </c>
      <c r="Q54" s="3" t="str">
        <f t="shared" si="14"/>
        <v/>
      </c>
      <c r="R54" s="3" t="str">
        <f t="shared" si="15"/>
        <v/>
      </c>
      <c r="S54" s="45" t="str">
        <f t="shared" si="16"/>
        <v/>
      </c>
      <c r="T54" s="27"/>
      <c r="U54" s="42" t="str">
        <f t="shared" si="17"/>
        <v/>
      </c>
      <c r="V54" s="42" t="str">
        <f t="shared" si="18"/>
        <v/>
      </c>
      <c r="W54" s="42" t="str">
        <f t="shared" si="19"/>
        <v/>
      </c>
      <c r="X54" s="42" t="str">
        <f t="shared" si="20"/>
        <v/>
      </c>
      <c r="Y54" s="42" t="str">
        <f t="shared" si="21"/>
        <v/>
      </c>
      <c r="Z54" s="42" t="str">
        <f t="shared" si="22"/>
        <v/>
      </c>
      <c r="AA54" s="42" t="str">
        <f t="shared" si="23"/>
        <v xml:space="preserve">  </v>
      </c>
      <c r="AB54" s="42" t="str">
        <f t="shared" si="24"/>
        <v/>
      </c>
      <c r="AC54" s="42" t="str">
        <f t="shared" si="25"/>
        <v/>
      </c>
      <c r="AD54" s="42" t="str">
        <f t="shared" si="26"/>
        <v/>
      </c>
      <c r="AE54" s="42" t="str">
        <f t="shared" si="27"/>
        <v/>
      </c>
      <c r="AF54" s="42" t="str">
        <f t="shared" si="28"/>
        <v/>
      </c>
      <c r="AG54" s="42" t="str">
        <f t="shared" si="29"/>
        <v/>
      </c>
      <c r="AH54" s="42" t="str">
        <f t="shared" si="30"/>
        <v/>
      </c>
      <c r="AI54" s="42" t="str">
        <f t="shared" si="31"/>
        <v/>
      </c>
      <c r="AJ54" s="42" t="str">
        <f t="shared" si="32"/>
        <v/>
      </c>
      <c r="AK54" s="42" t="str">
        <f t="shared" si="33"/>
        <v/>
      </c>
      <c r="AL54" s="42" t="str">
        <f t="shared" si="34"/>
        <v/>
      </c>
      <c r="AM54" s="42" t="str">
        <f t="shared" si="35"/>
        <v/>
      </c>
      <c r="AN54" s="42" t="str">
        <f t="shared" si="36"/>
        <v/>
      </c>
      <c r="AO54" s="42" t="str">
        <f t="shared" si="37"/>
        <v/>
      </c>
      <c r="AP54" s="42" t="str">
        <f t="shared" si="38"/>
        <v/>
      </c>
      <c r="AQ54" s="42" t="str">
        <f t="shared" si="39"/>
        <v/>
      </c>
      <c r="AR54" s="42" t="str">
        <f t="shared" si="40"/>
        <v/>
      </c>
      <c r="AS54" s="42" t="str">
        <f t="shared" si="41"/>
        <v/>
      </c>
      <c r="AT54" s="42" t="str">
        <f t="shared" si="42"/>
        <v/>
      </c>
      <c r="AU54" s="42" t="str">
        <f t="shared" si="43"/>
        <v/>
      </c>
      <c r="AV54" s="42" t="str">
        <f t="shared" si="44"/>
        <v/>
      </c>
      <c r="AW54" s="42" t="str">
        <f t="shared" si="45"/>
        <v/>
      </c>
      <c r="AX54" s="42" t="str">
        <f t="shared" si="46"/>
        <v/>
      </c>
      <c r="AY54" s="42" t="str">
        <f t="shared" si="47"/>
        <v/>
      </c>
      <c r="AZ54" s="42" t="str">
        <f t="shared" si="48"/>
        <v/>
      </c>
      <c r="BA54" s="42" t="str">
        <f t="shared" si="49"/>
        <v/>
      </c>
      <c r="BB54" s="42" t="str">
        <f t="shared" si="50"/>
        <v/>
      </c>
      <c r="BC54" s="42" t="str">
        <f t="shared" si="51"/>
        <v/>
      </c>
      <c r="BD54" s="42" t="str">
        <f t="shared" si="52"/>
        <v/>
      </c>
      <c r="BE54" s="42" t="str">
        <f t="shared" si="53"/>
        <v/>
      </c>
      <c r="BF54" s="42" t="str">
        <f t="shared" si="54"/>
        <v/>
      </c>
      <c r="BG54" s="42" t="str">
        <f t="shared" si="55"/>
        <v/>
      </c>
      <c r="BH54" s="42" t="str">
        <f t="shared" si="56"/>
        <v/>
      </c>
      <c r="BI54" s="42" t="str">
        <f t="shared" si="57"/>
        <v/>
      </c>
      <c r="BJ54" s="42" t="str">
        <f t="shared" si="58"/>
        <v/>
      </c>
      <c r="BK54" s="42" t="str">
        <f t="shared" si="59"/>
        <v/>
      </c>
      <c r="BL54" s="42" t="str">
        <f t="shared" si="60"/>
        <v/>
      </c>
      <c r="BM54" s="42" t="str">
        <f t="shared" si="61"/>
        <v/>
      </c>
      <c r="BN54" s="42" t="str">
        <f t="shared" si="62"/>
        <v/>
      </c>
      <c r="BO54" s="42" t="str">
        <f t="shared" si="63"/>
        <v/>
      </c>
      <c r="BP54" s="42" t="str">
        <f t="shared" si="64"/>
        <v/>
      </c>
      <c r="BQ54" s="42" t="str">
        <f t="shared" si="65"/>
        <v/>
      </c>
      <c r="BR54" s="42" t="str">
        <f t="shared" si="66"/>
        <v/>
      </c>
      <c r="BS54" s="42" t="str">
        <f t="shared" si="67"/>
        <v/>
      </c>
      <c r="BT54" s="42" t="str">
        <f t="shared" si="68"/>
        <v/>
      </c>
      <c r="BU54" s="42" t="str">
        <f t="shared" si="69"/>
        <v/>
      </c>
      <c r="BV54" s="42" t="str">
        <f t="shared" si="70"/>
        <v/>
      </c>
      <c r="BW54" s="42" t="str">
        <f t="shared" si="71"/>
        <v/>
      </c>
      <c r="BX54" s="42" t="str">
        <f t="shared" si="72"/>
        <v/>
      </c>
      <c r="BY54" s="42" t="str">
        <f t="shared" si="73"/>
        <v/>
      </c>
      <c r="BZ54" s="42" t="str">
        <f t="shared" si="74"/>
        <v/>
      </c>
      <c r="CA54" s="42" t="str">
        <f t="shared" si="75"/>
        <v/>
      </c>
      <c r="CB54" s="42" t="str">
        <f t="shared" si="76"/>
        <v/>
      </c>
      <c r="CC54" s="42" t="str">
        <f t="shared" si="77"/>
        <v/>
      </c>
      <c r="CD54" s="42" t="str">
        <f t="shared" si="78"/>
        <v/>
      </c>
      <c r="CE54" s="42" t="str">
        <f t="shared" si="79"/>
        <v/>
      </c>
      <c r="CF54" s="42" t="str">
        <f t="shared" si="80"/>
        <v/>
      </c>
      <c r="CG54" s="42" t="str">
        <f t="shared" si="81"/>
        <v/>
      </c>
      <c r="CH54" s="42" t="str">
        <f t="shared" si="82"/>
        <v/>
      </c>
      <c r="CI54" s="42" t="str">
        <f t="shared" si="83"/>
        <v/>
      </c>
      <c r="CJ54" s="42" t="str">
        <f t="shared" si="84"/>
        <v/>
      </c>
      <c r="CK54" s="42" t="str">
        <f t="shared" si="85"/>
        <v/>
      </c>
      <c r="CL54" s="42" t="str">
        <f t="shared" si="86"/>
        <v/>
      </c>
      <c r="CM54" s="29"/>
      <c r="CN54" s="28" t="s">
        <v>853</v>
      </c>
      <c r="CO54" s="28" t="s">
        <v>677</v>
      </c>
      <c r="CP54" s="28" t="s">
        <v>393</v>
      </c>
      <c r="CQ54" s="28" t="s">
        <v>854</v>
      </c>
      <c r="CR54" s="28" t="s">
        <v>854</v>
      </c>
      <c r="CS54" s="28" t="s">
        <v>679</v>
      </c>
      <c r="CT54" s="28" t="s">
        <v>680</v>
      </c>
      <c r="CU54" s="28" t="s">
        <v>681</v>
      </c>
      <c r="CV54" s="3" t="s">
        <v>682</v>
      </c>
    </row>
    <row r="55" spans="1:100" x14ac:dyDescent="0.25">
      <c r="A55" s="59">
        <v>49</v>
      </c>
      <c r="C55" s="43" t="str">
        <f t="shared" si="0"/>
        <v/>
      </c>
      <c r="D55" s="44" t="str">
        <f t="shared" si="1"/>
        <v/>
      </c>
      <c r="E55" s="3" t="str">
        <f t="shared" si="2"/>
        <v/>
      </c>
      <c r="F55" s="3" t="str">
        <f t="shared" si="3"/>
        <v/>
      </c>
      <c r="G55" s="3" t="str">
        <f t="shared" si="4"/>
        <v/>
      </c>
      <c r="H55" s="3" t="str">
        <f t="shared" si="5"/>
        <v/>
      </c>
      <c r="I55" s="3" t="str">
        <f t="shared" si="6"/>
        <v/>
      </c>
      <c r="J55" s="3" t="str">
        <f t="shared" si="7"/>
        <v/>
      </c>
      <c r="K55" s="3" t="str">
        <f t="shared" si="8"/>
        <v/>
      </c>
      <c r="L55" s="3" t="str">
        <f t="shared" si="9"/>
        <v/>
      </c>
      <c r="M55" s="3" t="str">
        <f t="shared" si="10"/>
        <v/>
      </c>
      <c r="N55" s="3" t="str">
        <f t="shared" si="11"/>
        <v/>
      </c>
      <c r="O55" s="3" t="str">
        <f t="shared" si="12"/>
        <v/>
      </c>
      <c r="P55" s="3" t="str">
        <f t="shared" si="13"/>
        <v/>
      </c>
      <c r="Q55" s="3" t="str">
        <f t="shared" si="14"/>
        <v/>
      </c>
      <c r="R55" s="3" t="str">
        <f t="shared" si="15"/>
        <v/>
      </c>
      <c r="S55" s="45" t="str">
        <f t="shared" si="16"/>
        <v/>
      </c>
      <c r="T55" s="27"/>
      <c r="U55" s="42" t="str">
        <f t="shared" si="17"/>
        <v/>
      </c>
      <c r="V55" s="42" t="str">
        <f t="shared" si="18"/>
        <v/>
      </c>
      <c r="W55" s="42" t="str">
        <f t="shared" si="19"/>
        <v/>
      </c>
      <c r="X55" s="42" t="str">
        <f t="shared" si="20"/>
        <v/>
      </c>
      <c r="Y55" s="42" t="str">
        <f t="shared" si="21"/>
        <v/>
      </c>
      <c r="Z55" s="42" t="str">
        <f t="shared" si="22"/>
        <v/>
      </c>
      <c r="AA55" s="42" t="str">
        <f t="shared" si="23"/>
        <v xml:space="preserve">  </v>
      </c>
      <c r="AB55" s="42" t="str">
        <f t="shared" si="24"/>
        <v/>
      </c>
      <c r="AC55" s="42" t="str">
        <f t="shared" si="25"/>
        <v/>
      </c>
      <c r="AD55" s="42" t="str">
        <f t="shared" si="26"/>
        <v/>
      </c>
      <c r="AE55" s="42" t="str">
        <f t="shared" si="27"/>
        <v/>
      </c>
      <c r="AF55" s="42" t="str">
        <f t="shared" si="28"/>
        <v/>
      </c>
      <c r="AG55" s="42" t="str">
        <f t="shared" si="29"/>
        <v/>
      </c>
      <c r="AH55" s="42" t="str">
        <f t="shared" si="30"/>
        <v/>
      </c>
      <c r="AI55" s="42" t="str">
        <f t="shared" si="31"/>
        <v/>
      </c>
      <c r="AJ55" s="42" t="str">
        <f t="shared" si="32"/>
        <v/>
      </c>
      <c r="AK55" s="42" t="str">
        <f t="shared" si="33"/>
        <v/>
      </c>
      <c r="AL55" s="42" t="str">
        <f t="shared" si="34"/>
        <v/>
      </c>
      <c r="AM55" s="42" t="str">
        <f t="shared" si="35"/>
        <v/>
      </c>
      <c r="AN55" s="42" t="str">
        <f t="shared" si="36"/>
        <v/>
      </c>
      <c r="AO55" s="42" t="str">
        <f t="shared" si="37"/>
        <v/>
      </c>
      <c r="AP55" s="42" t="str">
        <f t="shared" si="38"/>
        <v/>
      </c>
      <c r="AQ55" s="42" t="str">
        <f t="shared" si="39"/>
        <v/>
      </c>
      <c r="AR55" s="42" t="str">
        <f t="shared" si="40"/>
        <v/>
      </c>
      <c r="AS55" s="42" t="str">
        <f t="shared" si="41"/>
        <v/>
      </c>
      <c r="AT55" s="42" t="str">
        <f t="shared" si="42"/>
        <v/>
      </c>
      <c r="AU55" s="42" t="str">
        <f t="shared" si="43"/>
        <v/>
      </c>
      <c r="AV55" s="42" t="str">
        <f t="shared" si="44"/>
        <v/>
      </c>
      <c r="AW55" s="42" t="str">
        <f t="shared" si="45"/>
        <v/>
      </c>
      <c r="AX55" s="42" t="str">
        <f t="shared" si="46"/>
        <v/>
      </c>
      <c r="AY55" s="42" t="str">
        <f t="shared" si="47"/>
        <v/>
      </c>
      <c r="AZ55" s="42" t="str">
        <f t="shared" si="48"/>
        <v/>
      </c>
      <c r="BA55" s="42" t="str">
        <f t="shared" si="49"/>
        <v/>
      </c>
      <c r="BB55" s="42" t="str">
        <f t="shared" si="50"/>
        <v/>
      </c>
      <c r="BC55" s="42" t="str">
        <f t="shared" si="51"/>
        <v/>
      </c>
      <c r="BD55" s="42" t="str">
        <f t="shared" si="52"/>
        <v/>
      </c>
      <c r="BE55" s="42" t="str">
        <f t="shared" si="53"/>
        <v/>
      </c>
      <c r="BF55" s="42" t="str">
        <f t="shared" si="54"/>
        <v/>
      </c>
      <c r="BG55" s="42" t="str">
        <f t="shared" si="55"/>
        <v/>
      </c>
      <c r="BH55" s="42" t="str">
        <f t="shared" si="56"/>
        <v/>
      </c>
      <c r="BI55" s="42" t="str">
        <f t="shared" si="57"/>
        <v/>
      </c>
      <c r="BJ55" s="42" t="str">
        <f t="shared" si="58"/>
        <v/>
      </c>
      <c r="BK55" s="42" t="str">
        <f t="shared" si="59"/>
        <v/>
      </c>
      <c r="BL55" s="42" t="str">
        <f t="shared" si="60"/>
        <v/>
      </c>
      <c r="BM55" s="42" t="str">
        <f t="shared" si="61"/>
        <v/>
      </c>
      <c r="BN55" s="42" t="str">
        <f t="shared" si="62"/>
        <v/>
      </c>
      <c r="BO55" s="42" t="str">
        <f t="shared" si="63"/>
        <v/>
      </c>
      <c r="BP55" s="42" t="str">
        <f t="shared" si="64"/>
        <v/>
      </c>
      <c r="BQ55" s="42" t="str">
        <f t="shared" si="65"/>
        <v/>
      </c>
      <c r="BR55" s="42" t="str">
        <f t="shared" si="66"/>
        <v/>
      </c>
      <c r="BS55" s="42" t="str">
        <f t="shared" si="67"/>
        <v/>
      </c>
      <c r="BT55" s="42" t="str">
        <f t="shared" si="68"/>
        <v/>
      </c>
      <c r="BU55" s="42" t="str">
        <f t="shared" si="69"/>
        <v/>
      </c>
      <c r="BV55" s="42" t="str">
        <f t="shared" si="70"/>
        <v/>
      </c>
      <c r="BW55" s="42" t="str">
        <f t="shared" si="71"/>
        <v/>
      </c>
      <c r="BX55" s="42" t="str">
        <f t="shared" si="72"/>
        <v/>
      </c>
      <c r="BY55" s="42" t="str">
        <f t="shared" si="73"/>
        <v/>
      </c>
      <c r="BZ55" s="42" t="str">
        <f t="shared" si="74"/>
        <v/>
      </c>
      <c r="CA55" s="42" t="str">
        <f t="shared" si="75"/>
        <v/>
      </c>
      <c r="CB55" s="42" t="str">
        <f t="shared" si="76"/>
        <v/>
      </c>
      <c r="CC55" s="42" t="str">
        <f t="shared" si="77"/>
        <v/>
      </c>
      <c r="CD55" s="42" t="str">
        <f t="shared" si="78"/>
        <v/>
      </c>
      <c r="CE55" s="42" t="str">
        <f t="shared" si="79"/>
        <v/>
      </c>
      <c r="CF55" s="42" t="str">
        <f t="shared" si="80"/>
        <v/>
      </c>
      <c r="CG55" s="42" t="str">
        <f t="shared" si="81"/>
        <v/>
      </c>
      <c r="CH55" s="42" t="str">
        <f t="shared" si="82"/>
        <v/>
      </c>
      <c r="CI55" s="42" t="str">
        <f t="shared" si="83"/>
        <v/>
      </c>
      <c r="CJ55" s="42" t="str">
        <f t="shared" si="84"/>
        <v/>
      </c>
      <c r="CK55" s="42" t="str">
        <f t="shared" si="85"/>
        <v/>
      </c>
      <c r="CL55" s="42" t="str">
        <f t="shared" si="86"/>
        <v/>
      </c>
      <c r="CM55" s="29"/>
      <c r="CN55" s="28" t="s">
        <v>855</v>
      </c>
      <c r="CO55" s="28" t="s">
        <v>677</v>
      </c>
      <c r="CP55" s="28" t="s">
        <v>393</v>
      </c>
      <c r="CQ55" s="28" t="s">
        <v>856</v>
      </c>
      <c r="CR55" s="28" t="s">
        <v>856</v>
      </c>
      <c r="CS55" s="28" t="s">
        <v>679</v>
      </c>
      <c r="CT55" s="28" t="s">
        <v>680</v>
      </c>
      <c r="CU55" s="28" t="s">
        <v>681</v>
      </c>
      <c r="CV55" s="3" t="s">
        <v>682</v>
      </c>
    </row>
    <row r="56" spans="1:100" x14ac:dyDescent="0.25">
      <c r="A56" s="59">
        <v>50</v>
      </c>
      <c r="C56" s="43" t="str">
        <f t="shared" si="0"/>
        <v/>
      </c>
      <c r="D56" s="44" t="str">
        <f t="shared" si="1"/>
        <v/>
      </c>
      <c r="E56" s="3" t="str">
        <f t="shared" si="2"/>
        <v/>
      </c>
      <c r="F56" s="3" t="str">
        <f t="shared" si="3"/>
        <v/>
      </c>
      <c r="G56" s="3" t="str">
        <f t="shared" si="4"/>
        <v/>
      </c>
      <c r="H56" s="3" t="str">
        <f t="shared" si="5"/>
        <v/>
      </c>
      <c r="I56" s="3" t="str">
        <f t="shared" si="6"/>
        <v/>
      </c>
      <c r="J56" s="3" t="str">
        <f t="shared" si="7"/>
        <v/>
      </c>
      <c r="K56" s="3" t="str">
        <f t="shared" si="8"/>
        <v/>
      </c>
      <c r="L56" s="3" t="str">
        <f t="shared" si="9"/>
        <v/>
      </c>
      <c r="M56" s="3" t="str">
        <f t="shared" si="10"/>
        <v/>
      </c>
      <c r="N56" s="3" t="str">
        <f t="shared" si="11"/>
        <v/>
      </c>
      <c r="O56" s="3" t="str">
        <f t="shared" si="12"/>
        <v/>
      </c>
      <c r="P56" s="3" t="str">
        <f t="shared" si="13"/>
        <v/>
      </c>
      <c r="Q56" s="3" t="str">
        <f t="shared" si="14"/>
        <v/>
      </c>
      <c r="R56" s="3" t="str">
        <f t="shared" si="15"/>
        <v/>
      </c>
      <c r="S56" s="45" t="str">
        <f t="shared" si="16"/>
        <v/>
      </c>
      <c r="T56" s="27"/>
      <c r="U56" s="42" t="str">
        <f t="shared" si="17"/>
        <v/>
      </c>
      <c r="V56" s="42" t="str">
        <f t="shared" si="18"/>
        <v/>
      </c>
      <c r="W56" s="42" t="str">
        <f t="shared" si="19"/>
        <v/>
      </c>
      <c r="X56" s="42" t="str">
        <f t="shared" si="20"/>
        <v/>
      </c>
      <c r="Y56" s="42" t="str">
        <f t="shared" si="21"/>
        <v/>
      </c>
      <c r="Z56" s="42" t="str">
        <f t="shared" si="22"/>
        <v/>
      </c>
      <c r="AA56" s="42" t="str">
        <f t="shared" si="23"/>
        <v xml:space="preserve">  </v>
      </c>
      <c r="AB56" s="42" t="str">
        <f t="shared" si="24"/>
        <v/>
      </c>
      <c r="AC56" s="42" t="str">
        <f t="shared" si="25"/>
        <v/>
      </c>
      <c r="AD56" s="42" t="str">
        <f t="shared" si="26"/>
        <v/>
      </c>
      <c r="AE56" s="42" t="str">
        <f t="shared" si="27"/>
        <v/>
      </c>
      <c r="AF56" s="42" t="str">
        <f t="shared" si="28"/>
        <v/>
      </c>
      <c r="AG56" s="42" t="str">
        <f t="shared" si="29"/>
        <v/>
      </c>
      <c r="AH56" s="42" t="str">
        <f t="shared" si="30"/>
        <v/>
      </c>
      <c r="AI56" s="42" t="str">
        <f t="shared" si="31"/>
        <v/>
      </c>
      <c r="AJ56" s="42" t="str">
        <f t="shared" si="32"/>
        <v/>
      </c>
      <c r="AK56" s="42" t="str">
        <f t="shared" si="33"/>
        <v/>
      </c>
      <c r="AL56" s="42" t="str">
        <f t="shared" si="34"/>
        <v/>
      </c>
      <c r="AM56" s="42" t="str">
        <f t="shared" si="35"/>
        <v/>
      </c>
      <c r="AN56" s="42" t="str">
        <f t="shared" si="36"/>
        <v/>
      </c>
      <c r="AO56" s="42" t="str">
        <f t="shared" si="37"/>
        <v/>
      </c>
      <c r="AP56" s="42" t="str">
        <f t="shared" si="38"/>
        <v/>
      </c>
      <c r="AQ56" s="42" t="str">
        <f t="shared" si="39"/>
        <v/>
      </c>
      <c r="AR56" s="42" t="str">
        <f t="shared" si="40"/>
        <v/>
      </c>
      <c r="AS56" s="42" t="str">
        <f t="shared" si="41"/>
        <v/>
      </c>
      <c r="AT56" s="42" t="str">
        <f t="shared" si="42"/>
        <v/>
      </c>
      <c r="AU56" s="42" t="str">
        <f t="shared" si="43"/>
        <v/>
      </c>
      <c r="AV56" s="42" t="str">
        <f t="shared" si="44"/>
        <v/>
      </c>
      <c r="AW56" s="42" t="str">
        <f t="shared" si="45"/>
        <v/>
      </c>
      <c r="AX56" s="42" t="str">
        <f t="shared" si="46"/>
        <v/>
      </c>
      <c r="AY56" s="42" t="str">
        <f t="shared" si="47"/>
        <v/>
      </c>
      <c r="AZ56" s="42" t="str">
        <f t="shared" si="48"/>
        <v/>
      </c>
      <c r="BA56" s="42" t="str">
        <f t="shared" si="49"/>
        <v/>
      </c>
      <c r="BB56" s="42" t="str">
        <f t="shared" si="50"/>
        <v/>
      </c>
      <c r="BC56" s="42" t="str">
        <f t="shared" si="51"/>
        <v/>
      </c>
      <c r="BD56" s="42" t="str">
        <f t="shared" si="52"/>
        <v/>
      </c>
      <c r="BE56" s="42" t="str">
        <f t="shared" si="53"/>
        <v/>
      </c>
      <c r="BF56" s="42" t="str">
        <f t="shared" si="54"/>
        <v/>
      </c>
      <c r="BG56" s="42" t="str">
        <f t="shared" si="55"/>
        <v/>
      </c>
      <c r="BH56" s="42" t="str">
        <f t="shared" si="56"/>
        <v/>
      </c>
      <c r="BI56" s="42" t="str">
        <f t="shared" si="57"/>
        <v/>
      </c>
      <c r="BJ56" s="42" t="str">
        <f t="shared" si="58"/>
        <v/>
      </c>
      <c r="BK56" s="42" t="str">
        <f t="shared" si="59"/>
        <v/>
      </c>
      <c r="BL56" s="42" t="str">
        <f t="shared" si="60"/>
        <v/>
      </c>
      <c r="BM56" s="42" t="str">
        <f t="shared" si="61"/>
        <v/>
      </c>
      <c r="BN56" s="42" t="str">
        <f t="shared" si="62"/>
        <v/>
      </c>
      <c r="BO56" s="42" t="str">
        <f t="shared" si="63"/>
        <v/>
      </c>
      <c r="BP56" s="42" t="str">
        <f t="shared" si="64"/>
        <v/>
      </c>
      <c r="BQ56" s="42" t="str">
        <f t="shared" si="65"/>
        <v/>
      </c>
      <c r="BR56" s="42" t="str">
        <f t="shared" si="66"/>
        <v/>
      </c>
      <c r="BS56" s="42" t="str">
        <f t="shared" si="67"/>
        <v/>
      </c>
      <c r="BT56" s="42" t="str">
        <f t="shared" si="68"/>
        <v/>
      </c>
      <c r="BU56" s="42" t="str">
        <f t="shared" si="69"/>
        <v/>
      </c>
      <c r="BV56" s="42" t="str">
        <f t="shared" si="70"/>
        <v/>
      </c>
      <c r="BW56" s="42" t="str">
        <f t="shared" si="71"/>
        <v/>
      </c>
      <c r="BX56" s="42" t="str">
        <f t="shared" si="72"/>
        <v/>
      </c>
      <c r="BY56" s="42" t="str">
        <f t="shared" si="73"/>
        <v/>
      </c>
      <c r="BZ56" s="42" t="str">
        <f t="shared" si="74"/>
        <v/>
      </c>
      <c r="CA56" s="42" t="str">
        <f t="shared" si="75"/>
        <v/>
      </c>
      <c r="CB56" s="42" t="str">
        <f t="shared" si="76"/>
        <v/>
      </c>
      <c r="CC56" s="42" t="str">
        <f t="shared" si="77"/>
        <v/>
      </c>
      <c r="CD56" s="42" t="str">
        <f t="shared" si="78"/>
        <v/>
      </c>
      <c r="CE56" s="42" t="str">
        <f t="shared" si="79"/>
        <v/>
      </c>
      <c r="CF56" s="42" t="str">
        <f t="shared" si="80"/>
        <v/>
      </c>
      <c r="CG56" s="42" t="str">
        <f t="shared" si="81"/>
        <v/>
      </c>
      <c r="CH56" s="42" t="str">
        <f t="shared" si="82"/>
        <v/>
      </c>
      <c r="CI56" s="42" t="str">
        <f t="shared" si="83"/>
        <v/>
      </c>
      <c r="CJ56" s="42" t="str">
        <f t="shared" si="84"/>
        <v/>
      </c>
      <c r="CK56" s="42" t="str">
        <f t="shared" si="85"/>
        <v/>
      </c>
      <c r="CL56" s="42" t="str">
        <f t="shared" si="86"/>
        <v/>
      </c>
      <c r="CM56" s="29"/>
      <c r="CN56" s="28" t="s">
        <v>857</v>
      </c>
      <c r="CO56" s="28" t="s">
        <v>677</v>
      </c>
      <c r="CP56" s="28" t="s">
        <v>393</v>
      </c>
      <c r="CQ56" s="28" t="s">
        <v>858</v>
      </c>
      <c r="CR56" s="28" t="s">
        <v>858</v>
      </c>
      <c r="CS56" s="28" t="s">
        <v>679</v>
      </c>
      <c r="CT56" s="28" t="s">
        <v>680</v>
      </c>
      <c r="CU56" s="28" t="s">
        <v>681</v>
      </c>
      <c r="CV56" s="3" t="s">
        <v>682</v>
      </c>
    </row>
    <row r="57" spans="1:100" x14ac:dyDescent="0.25">
      <c r="A57" s="59">
        <v>51</v>
      </c>
      <c r="C57" s="43" t="str">
        <f t="shared" si="0"/>
        <v/>
      </c>
      <c r="D57" s="44" t="str">
        <f t="shared" si="1"/>
        <v/>
      </c>
      <c r="E57" s="3" t="str">
        <f t="shared" si="2"/>
        <v/>
      </c>
      <c r="F57" s="3" t="str">
        <f t="shared" si="3"/>
        <v/>
      </c>
      <c r="G57" s="3" t="str">
        <f t="shared" si="4"/>
        <v/>
      </c>
      <c r="H57" s="3" t="str">
        <f t="shared" si="5"/>
        <v/>
      </c>
      <c r="I57" s="3" t="str">
        <f t="shared" si="6"/>
        <v/>
      </c>
      <c r="J57" s="3" t="str">
        <f t="shared" si="7"/>
        <v/>
      </c>
      <c r="K57" s="3" t="str">
        <f t="shared" si="8"/>
        <v/>
      </c>
      <c r="L57" s="3" t="str">
        <f t="shared" si="9"/>
        <v/>
      </c>
      <c r="M57" s="3" t="str">
        <f t="shared" si="10"/>
        <v/>
      </c>
      <c r="N57" s="3" t="str">
        <f t="shared" si="11"/>
        <v/>
      </c>
      <c r="O57" s="3" t="str">
        <f t="shared" si="12"/>
        <v/>
      </c>
      <c r="P57" s="3" t="str">
        <f t="shared" si="13"/>
        <v/>
      </c>
      <c r="Q57" s="3" t="str">
        <f t="shared" si="14"/>
        <v/>
      </c>
      <c r="R57" s="3" t="str">
        <f t="shared" si="15"/>
        <v/>
      </c>
      <c r="S57" s="45" t="str">
        <f t="shared" si="16"/>
        <v/>
      </c>
      <c r="T57" s="27"/>
      <c r="U57" s="42" t="str">
        <f t="shared" si="17"/>
        <v/>
      </c>
      <c r="V57" s="42" t="str">
        <f t="shared" si="18"/>
        <v/>
      </c>
      <c r="W57" s="42" t="str">
        <f t="shared" si="19"/>
        <v/>
      </c>
      <c r="X57" s="42" t="str">
        <f t="shared" si="20"/>
        <v/>
      </c>
      <c r="Y57" s="42" t="str">
        <f t="shared" si="21"/>
        <v/>
      </c>
      <c r="Z57" s="42" t="str">
        <f t="shared" si="22"/>
        <v/>
      </c>
      <c r="AA57" s="42" t="str">
        <f t="shared" si="23"/>
        <v xml:space="preserve">  </v>
      </c>
      <c r="AB57" s="42" t="str">
        <f t="shared" si="24"/>
        <v/>
      </c>
      <c r="AC57" s="42" t="str">
        <f t="shared" si="25"/>
        <v/>
      </c>
      <c r="AD57" s="42" t="str">
        <f t="shared" si="26"/>
        <v/>
      </c>
      <c r="AE57" s="42" t="str">
        <f t="shared" si="27"/>
        <v/>
      </c>
      <c r="AF57" s="42" t="str">
        <f t="shared" si="28"/>
        <v/>
      </c>
      <c r="AG57" s="42" t="str">
        <f t="shared" si="29"/>
        <v/>
      </c>
      <c r="AH57" s="42" t="str">
        <f t="shared" si="30"/>
        <v/>
      </c>
      <c r="AI57" s="42" t="str">
        <f t="shared" si="31"/>
        <v/>
      </c>
      <c r="AJ57" s="42" t="str">
        <f t="shared" si="32"/>
        <v/>
      </c>
      <c r="AK57" s="42" t="str">
        <f t="shared" si="33"/>
        <v/>
      </c>
      <c r="AL57" s="42" t="str">
        <f t="shared" si="34"/>
        <v/>
      </c>
      <c r="AM57" s="42" t="str">
        <f t="shared" si="35"/>
        <v/>
      </c>
      <c r="AN57" s="42" t="str">
        <f t="shared" si="36"/>
        <v/>
      </c>
      <c r="AO57" s="42" t="str">
        <f t="shared" si="37"/>
        <v/>
      </c>
      <c r="AP57" s="42" t="str">
        <f t="shared" si="38"/>
        <v/>
      </c>
      <c r="AQ57" s="42" t="str">
        <f t="shared" si="39"/>
        <v/>
      </c>
      <c r="AR57" s="42" t="str">
        <f t="shared" si="40"/>
        <v/>
      </c>
      <c r="AS57" s="42" t="str">
        <f t="shared" si="41"/>
        <v/>
      </c>
      <c r="AT57" s="42" t="str">
        <f t="shared" si="42"/>
        <v/>
      </c>
      <c r="AU57" s="42" t="str">
        <f t="shared" si="43"/>
        <v/>
      </c>
      <c r="AV57" s="42" t="str">
        <f t="shared" si="44"/>
        <v/>
      </c>
      <c r="AW57" s="42" t="str">
        <f t="shared" si="45"/>
        <v/>
      </c>
      <c r="AX57" s="42" t="str">
        <f t="shared" si="46"/>
        <v/>
      </c>
      <c r="AY57" s="42" t="str">
        <f t="shared" si="47"/>
        <v/>
      </c>
      <c r="AZ57" s="42" t="str">
        <f t="shared" si="48"/>
        <v/>
      </c>
      <c r="BA57" s="42" t="str">
        <f t="shared" si="49"/>
        <v/>
      </c>
      <c r="BB57" s="42" t="str">
        <f t="shared" si="50"/>
        <v/>
      </c>
      <c r="BC57" s="42" t="str">
        <f t="shared" si="51"/>
        <v/>
      </c>
      <c r="BD57" s="42" t="str">
        <f t="shared" si="52"/>
        <v/>
      </c>
      <c r="BE57" s="42" t="str">
        <f t="shared" si="53"/>
        <v/>
      </c>
      <c r="BF57" s="42" t="str">
        <f t="shared" si="54"/>
        <v/>
      </c>
      <c r="BG57" s="42" t="str">
        <f t="shared" si="55"/>
        <v/>
      </c>
      <c r="BH57" s="42" t="str">
        <f t="shared" si="56"/>
        <v/>
      </c>
      <c r="BI57" s="42" t="str">
        <f t="shared" si="57"/>
        <v/>
      </c>
      <c r="BJ57" s="42" t="str">
        <f t="shared" si="58"/>
        <v/>
      </c>
      <c r="BK57" s="42" t="str">
        <f t="shared" si="59"/>
        <v/>
      </c>
      <c r="BL57" s="42" t="str">
        <f t="shared" si="60"/>
        <v/>
      </c>
      <c r="BM57" s="42" t="str">
        <f t="shared" si="61"/>
        <v/>
      </c>
      <c r="BN57" s="42" t="str">
        <f t="shared" si="62"/>
        <v/>
      </c>
      <c r="BO57" s="42" t="str">
        <f t="shared" si="63"/>
        <v/>
      </c>
      <c r="BP57" s="42" t="str">
        <f t="shared" si="64"/>
        <v/>
      </c>
      <c r="BQ57" s="42" t="str">
        <f t="shared" si="65"/>
        <v/>
      </c>
      <c r="BR57" s="42" t="str">
        <f t="shared" si="66"/>
        <v/>
      </c>
      <c r="BS57" s="42" t="str">
        <f t="shared" si="67"/>
        <v/>
      </c>
      <c r="BT57" s="42" t="str">
        <f t="shared" si="68"/>
        <v/>
      </c>
      <c r="BU57" s="42" t="str">
        <f t="shared" si="69"/>
        <v/>
      </c>
      <c r="BV57" s="42" t="str">
        <f t="shared" si="70"/>
        <v/>
      </c>
      <c r="BW57" s="42" t="str">
        <f t="shared" si="71"/>
        <v/>
      </c>
      <c r="BX57" s="42" t="str">
        <f t="shared" si="72"/>
        <v/>
      </c>
      <c r="BY57" s="42" t="str">
        <f t="shared" si="73"/>
        <v/>
      </c>
      <c r="BZ57" s="42" t="str">
        <f t="shared" si="74"/>
        <v/>
      </c>
      <c r="CA57" s="42" t="str">
        <f t="shared" si="75"/>
        <v/>
      </c>
      <c r="CB57" s="42" t="str">
        <f t="shared" si="76"/>
        <v/>
      </c>
      <c r="CC57" s="42" t="str">
        <f t="shared" si="77"/>
        <v/>
      </c>
      <c r="CD57" s="42" t="str">
        <f t="shared" si="78"/>
        <v/>
      </c>
      <c r="CE57" s="42" t="str">
        <f t="shared" si="79"/>
        <v/>
      </c>
      <c r="CF57" s="42" t="str">
        <f t="shared" si="80"/>
        <v/>
      </c>
      <c r="CG57" s="42" t="str">
        <f t="shared" si="81"/>
        <v/>
      </c>
      <c r="CH57" s="42" t="str">
        <f t="shared" si="82"/>
        <v/>
      </c>
      <c r="CI57" s="42" t="str">
        <f t="shared" si="83"/>
        <v/>
      </c>
      <c r="CJ57" s="42" t="str">
        <f t="shared" si="84"/>
        <v/>
      </c>
      <c r="CK57" s="42" t="str">
        <f t="shared" si="85"/>
        <v/>
      </c>
      <c r="CL57" s="42" t="str">
        <f t="shared" si="86"/>
        <v/>
      </c>
      <c r="CM57" s="29"/>
      <c r="CN57" s="28" t="s">
        <v>859</v>
      </c>
      <c r="CO57" s="28" t="s">
        <v>677</v>
      </c>
      <c r="CP57" s="28" t="s">
        <v>393</v>
      </c>
      <c r="CQ57" s="28" t="s">
        <v>860</v>
      </c>
      <c r="CR57" s="28" t="s">
        <v>861</v>
      </c>
      <c r="CS57" s="28" t="s">
        <v>679</v>
      </c>
      <c r="CT57" s="28" t="s">
        <v>680</v>
      </c>
      <c r="CU57" s="28" t="s">
        <v>681</v>
      </c>
      <c r="CV57" s="3" t="s">
        <v>682</v>
      </c>
    </row>
    <row r="58" spans="1:100" x14ac:dyDescent="0.25">
      <c r="A58" s="59">
        <v>52</v>
      </c>
      <c r="C58" s="43" t="str">
        <f t="shared" si="0"/>
        <v/>
      </c>
      <c r="D58" s="44" t="str">
        <f t="shared" si="1"/>
        <v/>
      </c>
      <c r="E58" s="3" t="str">
        <f t="shared" si="2"/>
        <v/>
      </c>
      <c r="F58" s="3" t="str">
        <f t="shared" si="3"/>
        <v/>
      </c>
      <c r="G58" s="3" t="str">
        <f t="shared" si="4"/>
        <v/>
      </c>
      <c r="H58" s="3" t="str">
        <f t="shared" si="5"/>
        <v/>
      </c>
      <c r="I58" s="3" t="str">
        <f t="shared" si="6"/>
        <v/>
      </c>
      <c r="J58" s="3" t="str">
        <f t="shared" si="7"/>
        <v/>
      </c>
      <c r="K58" s="3" t="str">
        <f t="shared" si="8"/>
        <v/>
      </c>
      <c r="L58" s="3" t="str">
        <f t="shared" si="9"/>
        <v/>
      </c>
      <c r="M58" s="3" t="str">
        <f t="shared" si="10"/>
        <v/>
      </c>
      <c r="N58" s="3" t="str">
        <f t="shared" si="11"/>
        <v/>
      </c>
      <c r="O58" s="3" t="str">
        <f t="shared" si="12"/>
        <v/>
      </c>
      <c r="P58" s="3" t="str">
        <f t="shared" si="13"/>
        <v/>
      </c>
      <c r="Q58" s="3" t="str">
        <f t="shared" si="14"/>
        <v/>
      </c>
      <c r="R58" s="3" t="str">
        <f t="shared" si="15"/>
        <v/>
      </c>
      <c r="S58" s="45" t="str">
        <f t="shared" si="16"/>
        <v/>
      </c>
      <c r="T58" s="27"/>
      <c r="U58" s="42" t="str">
        <f t="shared" si="17"/>
        <v/>
      </c>
      <c r="V58" s="42" t="str">
        <f t="shared" si="18"/>
        <v/>
      </c>
      <c r="W58" s="42" t="str">
        <f t="shared" si="19"/>
        <v/>
      </c>
      <c r="X58" s="42" t="str">
        <f t="shared" si="20"/>
        <v/>
      </c>
      <c r="Y58" s="42" t="str">
        <f t="shared" si="21"/>
        <v/>
      </c>
      <c r="Z58" s="42" t="str">
        <f t="shared" si="22"/>
        <v/>
      </c>
      <c r="AA58" s="42" t="str">
        <f t="shared" si="23"/>
        <v xml:space="preserve">  </v>
      </c>
      <c r="AB58" s="42" t="str">
        <f t="shared" si="24"/>
        <v/>
      </c>
      <c r="AC58" s="42" t="str">
        <f t="shared" si="25"/>
        <v/>
      </c>
      <c r="AD58" s="42" t="str">
        <f t="shared" si="26"/>
        <v/>
      </c>
      <c r="AE58" s="42" t="str">
        <f t="shared" si="27"/>
        <v/>
      </c>
      <c r="AF58" s="42" t="str">
        <f t="shared" si="28"/>
        <v/>
      </c>
      <c r="AG58" s="42" t="str">
        <f t="shared" si="29"/>
        <v/>
      </c>
      <c r="AH58" s="42" t="str">
        <f t="shared" si="30"/>
        <v/>
      </c>
      <c r="AI58" s="42" t="str">
        <f t="shared" si="31"/>
        <v/>
      </c>
      <c r="AJ58" s="42" t="str">
        <f t="shared" si="32"/>
        <v/>
      </c>
      <c r="AK58" s="42" t="str">
        <f t="shared" si="33"/>
        <v/>
      </c>
      <c r="AL58" s="42" t="str">
        <f t="shared" si="34"/>
        <v/>
      </c>
      <c r="AM58" s="42" t="str">
        <f t="shared" si="35"/>
        <v/>
      </c>
      <c r="AN58" s="42" t="str">
        <f t="shared" si="36"/>
        <v/>
      </c>
      <c r="AO58" s="42" t="str">
        <f t="shared" si="37"/>
        <v/>
      </c>
      <c r="AP58" s="42" t="str">
        <f t="shared" si="38"/>
        <v/>
      </c>
      <c r="AQ58" s="42" t="str">
        <f t="shared" si="39"/>
        <v/>
      </c>
      <c r="AR58" s="42" t="str">
        <f t="shared" si="40"/>
        <v/>
      </c>
      <c r="AS58" s="42" t="str">
        <f t="shared" si="41"/>
        <v/>
      </c>
      <c r="AT58" s="42" t="str">
        <f t="shared" si="42"/>
        <v/>
      </c>
      <c r="AU58" s="42" t="str">
        <f t="shared" si="43"/>
        <v/>
      </c>
      <c r="AV58" s="42" t="str">
        <f t="shared" si="44"/>
        <v/>
      </c>
      <c r="AW58" s="42" t="str">
        <f t="shared" si="45"/>
        <v/>
      </c>
      <c r="AX58" s="42" t="str">
        <f t="shared" si="46"/>
        <v/>
      </c>
      <c r="AY58" s="42" t="str">
        <f t="shared" si="47"/>
        <v/>
      </c>
      <c r="AZ58" s="42" t="str">
        <f t="shared" si="48"/>
        <v/>
      </c>
      <c r="BA58" s="42" t="str">
        <f t="shared" si="49"/>
        <v/>
      </c>
      <c r="BB58" s="42" t="str">
        <f t="shared" si="50"/>
        <v/>
      </c>
      <c r="BC58" s="42" t="str">
        <f t="shared" si="51"/>
        <v/>
      </c>
      <c r="BD58" s="42" t="str">
        <f t="shared" si="52"/>
        <v/>
      </c>
      <c r="BE58" s="42" t="str">
        <f t="shared" si="53"/>
        <v/>
      </c>
      <c r="BF58" s="42" t="str">
        <f t="shared" si="54"/>
        <v/>
      </c>
      <c r="BG58" s="42" t="str">
        <f t="shared" si="55"/>
        <v/>
      </c>
      <c r="BH58" s="42" t="str">
        <f t="shared" si="56"/>
        <v/>
      </c>
      <c r="BI58" s="42" t="str">
        <f t="shared" si="57"/>
        <v/>
      </c>
      <c r="BJ58" s="42" t="str">
        <f t="shared" si="58"/>
        <v/>
      </c>
      <c r="BK58" s="42" t="str">
        <f t="shared" si="59"/>
        <v/>
      </c>
      <c r="BL58" s="42" t="str">
        <f t="shared" si="60"/>
        <v/>
      </c>
      <c r="BM58" s="42" t="str">
        <f t="shared" si="61"/>
        <v/>
      </c>
      <c r="BN58" s="42" t="str">
        <f t="shared" si="62"/>
        <v/>
      </c>
      <c r="BO58" s="42" t="str">
        <f t="shared" si="63"/>
        <v/>
      </c>
      <c r="BP58" s="42" t="str">
        <f t="shared" si="64"/>
        <v/>
      </c>
      <c r="BQ58" s="42" t="str">
        <f t="shared" si="65"/>
        <v/>
      </c>
      <c r="BR58" s="42" t="str">
        <f t="shared" si="66"/>
        <v/>
      </c>
      <c r="BS58" s="42" t="str">
        <f t="shared" si="67"/>
        <v/>
      </c>
      <c r="BT58" s="42" t="str">
        <f t="shared" si="68"/>
        <v/>
      </c>
      <c r="BU58" s="42" t="str">
        <f t="shared" si="69"/>
        <v/>
      </c>
      <c r="BV58" s="42" t="str">
        <f t="shared" si="70"/>
        <v/>
      </c>
      <c r="BW58" s="42" t="str">
        <f t="shared" si="71"/>
        <v/>
      </c>
      <c r="BX58" s="42" t="str">
        <f t="shared" si="72"/>
        <v/>
      </c>
      <c r="BY58" s="42" t="str">
        <f t="shared" si="73"/>
        <v/>
      </c>
      <c r="BZ58" s="42" t="str">
        <f t="shared" si="74"/>
        <v/>
      </c>
      <c r="CA58" s="42" t="str">
        <f t="shared" si="75"/>
        <v/>
      </c>
      <c r="CB58" s="42" t="str">
        <f t="shared" si="76"/>
        <v/>
      </c>
      <c r="CC58" s="42" t="str">
        <f t="shared" si="77"/>
        <v/>
      </c>
      <c r="CD58" s="42" t="str">
        <f t="shared" si="78"/>
        <v/>
      </c>
      <c r="CE58" s="42" t="str">
        <f t="shared" si="79"/>
        <v/>
      </c>
      <c r="CF58" s="42" t="str">
        <f t="shared" si="80"/>
        <v/>
      </c>
      <c r="CG58" s="42" t="str">
        <f t="shared" si="81"/>
        <v/>
      </c>
      <c r="CH58" s="42" t="str">
        <f t="shared" si="82"/>
        <v/>
      </c>
      <c r="CI58" s="42" t="str">
        <f t="shared" si="83"/>
        <v/>
      </c>
      <c r="CJ58" s="42" t="str">
        <f t="shared" si="84"/>
        <v/>
      </c>
      <c r="CK58" s="42" t="str">
        <f t="shared" si="85"/>
        <v/>
      </c>
      <c r="CL58" s="42" t="str">
        <f t="shared" si="86"/>
        <v/>
      </c>
      <c r="CM58" s="29"/>
      <c r="CN58" s="28" t="s">
        <v>862</v>
      </c>
      <c r="CO58" s="28" t="s">
        <v>677</v>
      </c>
      <c r="CP58" s="28" t="s">
        <v>393</v>
      </c>
      <c r="CQ58" s="28" t="s">
        <v>863</v>
      </c>
      <c r="CR58" s="28" t="s">
        <v>863</v>
      </c>
      <c r="CS58" s="28" t="s">
        <v>679</v>
      </c>
      <c r="CT58" s="28" t="s">
        <v>680</v>
      </c>
      <c r="CU58" s="28" t="s">
        <v>681</v>
      </c>
      <c r="CV58" s="3" t="s">
        <v>682</v>
      </c>
    </row>
    <row r="59" spans="1:100" x14ac:dyDescent="0.25">
      <c r="A59" s="59">
        <v>53</v>
      </c>
      <c r="C59" s="43" t="str">
        <f t="shared" si="0"/>
        <v/>
      </c>
      <c r="D59" s="44" t="str">
        <f t="shared" si="1"/>
        <v/>
      </c>
      <c r="E59" s="3" t="str">
        <f t="shared" si="2"/>
        <v/>
      </c>
      <c r="F59" s="3" t="str">
        <f t="shared" si="3"/>
        <v/>
      </c>
      <c r="G59" s="3" t="str">
        <f t="shared" si="4"/>
        <v/>
      </c>
      <c r="H59" s="3" t="str">
        <f t="shared" si="5"/>
        <v/>
      </c>
      <c r="I59" s="3" t="str">
        <f t="shared" si="6"/>
        <v/>
      </c>
      <c r="J59" s="3" t="str">
        <f t="shared" si="7"/>
        <v/>
      </c>
      <c r="K59" s="3" t="str">
        <f t="shared" si="8"/>
        <v/>
      </c>
      <c r="L59" s="3" t="str">
        <f t="shared" si="9"/>
        <v/>
      </c>
      <c r="M59" s="3" t="str">
        <f t="shared" si="10"/>
        <v/>
      </c>
      <c r="N59" s="3" t="str">
        <f t="shared" si="11"/>
        <v/>
      </c>
      <c r="O59" s="3" t="str">
        <f t="shared" si="12"/>
        <v/>
      </c>
      <c r="P59" s="3" t="str">
        <f t="shared" si="13"/>
        <v/>
      </c>
      <c r="Q59" s="3" t="str">
        <f t="shared" si="14"/>
        <v/>
      </c>
      <c r="R59" s="3" t="str">
        <f t="shared" si="15"/>
        <v/>
      </c>
      <c r="S59" s="45" t="str">
        <f t="shared" si="16"/>
        <v/>
      </c>
      <c r="T59" s="27"/>
      <c r="U59" s="42" t="str">
        <f t="shared" si="17"/>
        <v/>
      </c>
      <c r="V59" s="42" t="str">
        <f t="shared" si="18"/>
        <v/>
      </c>
      <c r="W59" s="42" t="str">
        <f t="shared" si="19"/>
        <v/>
      </c>
      <c r="X59" s="42" t="str">
        <f t="shared" si="20"/>
        <v/>
      </c>
      <c r="Y59" s="42" t="str">
        <f t="shared" si="21"/>
        <v/>
      </c>
      <c r="Z59" s="42" t="str">
        <f t="shared" si="22"/>
        <v/>
      </c>
      <c r="AA59" s="42" t="str">
        <f t="shared" si="23"/>
        <v xml:space="preserve">  </v>
      </c>
      <c r="AB59" s="42" t="str">
        <f t="shared" si="24"/>
        <v/>
      </c>
      <c r="AC59" s="42" t="str">
        <f t="shared" si="25"/>
        <v/>
      </c>
      <c r="AD59" s="42" t="str">
        <f t="shared" si="26"/>
        <v/>
      </c>
      <c r="AE59" s="42" t="str">
        <f t="shared" si="27"/>
        <v/>
      </c>
      <c r="AF59" s="42" t="str">
        <f t="shared" si="28"/>
        <v/>
      </c>
      <c r="AG59" s="42" t="str">
        <f t="shared" si="29"/>
        <v/>
      </c>
      <c r="AH59" s="42" t="str">
        <f t="shared" si="30"/>
        <v/>
      </c>
      <c r="AI59" s="42" t="str">
        <f t="shared" si="31"/>
        <v/>
      </c>
      <c r="AJ59" s="42" t="str">
        <f t="shared" si="32"/>
        <v/>
      </c>
      <c r="AK59" s="42" t="str">
        <f t="shared" si="33"/>
        <v/>
      </c>
      <c r="AL59" s="42" t="str">
        <f t="shared" si="34"/>
        <v/>
      </c>
      <c r="AM59" s="42" t="str">
        <f t="shared" si="35"/>
        <v/>
      </c>
      <c r="AN59" s="42" t="str">
        <f t="shared" si="36"/>
        <v/>
      </c>
      <c r="AO59" s="42" t="str">
        <f t="shared" si="37"/>
        <v/>
      </c>
      <c r="AP59" s="42" t="str">
        <f t="shared" si="38"/>
        <v/>
      </c>
      <c r="AQ59" s="42" t="str">
        <f t="shared" si="39"/>
        <v/>
      </c>
      <c r="AR59" s="42" t="str">
        <f t="shared" si="40"/>
        <v/>
      </c>
      <c r="AS59" s="42" t="str">
        <f t="shared" si="41"/>
        <v/>
      </c>
      <c r="AT59" s="42" t="str">
        <f t="shared" si="42"/>
        <v/>
      </c>
      <c r="AU59" s="42" t="str">
        <f t="shared" si="43"/>
        <v/>
      </c>
      <c r="AV59" s="42" t="str">
        <f t="shared" si="44"/>
        <v/>
      </c>
      <c r="AW59" s="42" t="str">
        <f t="shared" si="45"/>
        <v/>
      </c>
      <c r="AX59" s="42" t="str">
        <f t="shared" si="46"/>
        <v/>
      </c>
      <c r="AY59" s="42" t="str">
        <f t="shared" si="47"/>
        <v/>
      </c>
      <c r="AZ59" s="42" t="str">
        <f t="shared" si="48"/>
        <v/>
      </c>
      <c r="BA59" s="42" t="str">
        <f t="shared" si="49"/>
        <v/>
      </c>
      <c r="BB59" s="42" t="str">
        <f t="shared" si="50"/>
        <v/>
      </c>
      <c r="BC59" s="42" t="str">
        <f t="shared" si="51"/>
        <v/>
      </c>
      <c r="BD59" s="42" t="str">
        <f t="shared" si="52"/>
        <v/>
      </c>
      <c r="BE59" s="42" t="str">
        <f t="shared" si="53"/>
        <v/>
      </c>
      <c r="BF59" s="42" t="str">
        <f t="shared" si="54"/>
        <v/>
      </c>
      <c r="BG59" s="42" t="str">
        <f t="shared" si="55"/>
        <v/>
      </c>
      <c r="BH59" s="42" t="str">
        <f t="shared" si="56"/>
        <v/>
      </c>
      <c r="BI59" s="42" t="str">
        <f t="shared" si="57"/>
        <v/>
      </c>
      <c r="BJ59" s="42" t="str">
        <f t="shared" si="58"/>
        <v/>
      </c>
      <c r="BK59" s="42" t="str">
        <f t="shared" si="59"/>
        <v/>
      </c>
      <c r="BL59" s="42" t="str">
        <f t="shared" si="60"/>
        <v/>
      </c>
      <c r="BM59" s="42" t="str">
        <f t="shared" si="61"/>
        <v/>
      </c>
      <c r="BN59" s="42" t="str">
        <f t="shared" si="62"/>
        <v/>
      </c>
      <c r="BO59" s="42" t="str">
        <f t="shared" si="63"/>
        <v/>
      </c>
      <c r="BP59" s="42" t="str">
        <f t="shared" si="64"/>
        <v/>
      </c>
      <c r="BQ59" s="42" t="str">
        <f t="shared" si="65"/>
        <v/>
      </c>
      <c r="BR59" s="42" t="str">
        <f t="shared" si="66"/>
        <v/>
      </c>
      <c r="BS59" s="42" t="str">
        <f t="shared" si="67"/>
        <v/>
      </c>
      <c r="BT59" s="42" t="str">
        <f t="shared" si="68"/>
        <v/>
      </c>
      <c r="BU59" s="42" t="str">
        <f t="shared" si="69"/>
        <v/>
      </c>
      <c r="BV59" s="42" t="str">
        <f t="shared" si="70"/>
        <v/>
      </c>
      <c r="BW59" s="42" t="str">
        <f t="shared" si="71"/>
        <v/>
      </c>
      <c r="BX59" s="42" t="str">
        <f t="shared" si="72"/>
        <v/>
      </c>
      <c r="BY59" s="42" t="str">
        <f t="shared" si="73"/>
        <v/>
      </c>
      <c r="BZ59" s="42" t="str">
        <f t="shared" si="74"/>
        <v/>
      </c>
      <c r="CA59" s="42" t="str">
        <f t="shared" si="75"/>
        <v/>
      </c>
      <c r="CB59" s="42" t="str">
        <f t="shared" si="76"/>
        <v/>
      </c>
      <c r="CC59" s="42" t="str">
        <f t="shared" si="77"/>
        <v/>
      </c>
      <c r="CD59" s="42" t="str">
        <f t="shared" si="78"/>
        <v/>
      </c>
      <c r="CE59" s="42" t="str">
        <f t="shared" si="79"/>
        <v/>
      </c>
      <c r="CF59" s="42" t="str">
        <f t="shared" si="80"/>
        <v/>
      </c>
      <c r="CG59" s="42" t="str">
        <f t="shared" si="81"/>
        <v/>
      </c>
      <c r="CH59" s="42" t="str">
        <f t="shared" si="82"/>
        <v/>
      </c>
      <c r="CI59" s="42" t="str">
        <f t="shared" si="83"/>
        <v/>
      </c>
      <c r="CJ59" s="42" t="str">
        <f t="shared" si="84"/>
        <v/>
      </c>
      <c r="CK59" s="42" t="str">
        <f t="shared" si="85"/>
        <v/>
      </c>
      <c r="CL59" s="42" t="str">
        <f t="shared" si="86"/>
        <v/>
      </c>
      <c r="CM59" s="29"/>
      <c r="CN59" s="28" t="s">
        <v>864</v>
      </c>
      <c r="CO59" s="28" t="s">
        <v>677</v>
      </c>
      <c r="CP59" s="28" t="s">
        <v>393</v>
      </c>
      <c r="CQ59" s="28" t="s">
        <v>865</v>
      </c>
      <c r="CR59" s="28" t="s">
        <v>865</v>
      </c>
      <c r="CS59" s="28" t="s">
        <v>679</v>
      </c>
      <c r="CT59" s="28" t="s">
        <v>680</v>
      </c>
      <c r="CU59" s="28" t="s">
        <v>681</v>
      </c>
      <c r="CV59" s="3" t="s">
        <v>682</v>
      </c>
    </row>
    <row r="60" spans="1:100" x14ac:dyDescent="0.25">
      <c r="A60" s="59">
        <v>54</v>
      </c>
      <c r="C60" s="43" t="str">
        <f t="shared" si="0"/>
        <v/>
      </c>
      <c r="D60" s="44" t="str">
        <f t="shared" si="1"/>
        <v/>
      </c>
      <c r="E60" s="3" t="str">
        <f t="shared" si="2"/>
        <v/>
      </c>
      <c r="F60" s="3" t="str">
        <f t="shared" si="3"/>
        <v/>
      </c>
      <c r="G60" s="3" t="str">
        <f t="shared" si="4"/>
        <v/>
      </c>
      <c r="H60" s="3" t="str">
        <f t="shared" si="5"/>
        <v/>
      </c>
      <c r="I60" s="3" t="str">
        <f t="shared" si="6"/>
        <v/>
      </c>
      <c r="J60" s="3" t="str">
        <f t="shared" si="7"/>
        <v/>
      </c>
      <c r="K60" s="3" t="str">
        <f t="shared" si="8"/>
        <v/>
      </c>
      <c r="L60" s="3" t="str">
        <f t="shared" si="9"/>
        <v/>
      </c>
      <c r="M60" s="3" t="str">
        <f t="shared" si="10"/>
        <v/>
      </c>
      <c r="N60" s="3" t="str">
        <f t="shared" si="11"/>
        <v/>
      </c>
      <c r="O60" s="3" t="str">
        <f t="shared" si="12"/>
        <v/>
      </c>
      <c r="P60" s="3" t="str">
        <f t="shared" si="13"/>
        <v/>
      </c>
      <c r="Q60" s="3" t="str">
        <f t="shared" si="14"/>
        <v/>
      </c>
      <c r="R60" s="3" t="str">
        <f t="shared" si="15"/>
        <v/>
      </c>
      <c r="S60" s="45" t="str">
        <f t="shared" si="16"/>
        <v/>
      </c>
      <c r="T60" s="27"/>
      <c r="U60" s="42" t="str">
        <f t="shared" si="17"/>
        <v/>
      </c>
      <c r="V60" s="42" t="str">
        <f t="shared" si="18"/>
        <v/>
      </c>
      <c r="W60" s="42" t="str">
        <f t="shared" si="19"/>
        <v/>
      </c>
      <c r="X60" s="42" t="str">
        <f t="shared" si="20"/>
        <v/>
      </c>
      <c r="Y60" s="42" t="str">
        <f t="shared" si="21"/>
        <v/>
      </c>
      <c r="Z60" s="42" t="str">
        <f t="shared" si="22"/>
        <v/>
      </c>
      <c r="AA60" s="42" t="str">
        <f t="shared" si="23"/>
        <v xml:space="preserve">  </v>
      </c>
      <c r="AB60" s="42" t="str">
        <f t="shared" si="24"/>
        <v/>
      </c>
      <c r="AC60" s="42" t="str">
        <f t="shared" si="25"/>
        <v/>
      </c>
      <c r="AD60" s="42" t="str">
        <f t="shared" si="26"/>
        <v/>
      </c>
      <c r="AE60" s="42" t="str">
        <f t="shared" si="27"/>
        <v/>
      </c>
      <c r="AF60" s="42" t="str">
        <f t="shared" si="28"/>
        <v/>
      </c>
      <c r="AG60" s="42" t="str">
        <f t="shared" si="29"/>
        <v/>
      </c>
      <c r="AH60" s="42" t="str">
        <f t="shared" si="30"/>
        <v/>
      </c>
      <c r="AI60" s="42" t="str">
        <f t="shared" si="31"/>
        <v/>
      </c>
      <c r="AJ60" s="42" t="str">
        <f t="shared" si="32"/>
        <v/>
      </c>
      <c r="AK60" s="42" t="str">
        <f t="shared" si="33"/>
        <v/>
      </c>
      <c r="AL60" s="42" t="str">
        <f t="shared" si="34"/>
        <v/>
      </c>
      <c r="AM60" s="42" t="str">
        <f t="shared" si="35"/>
        <v/>
      </c>
      <c r="AN60" s="42" t="str">
        <f t="shared" si="36"/>
        <v/>
      </c>
      <c r="AO60" s="42" t="str">
        <f t="shared" si="37"/>
        <v/>
      </c>
      <c r="AP60" s="42" t="str">
        <f t="shared" si="38"/>
        <v/>
      </c>
      <c r="AQ60" s="42" t="str">
        <f t="shared" si="39"/>
        <v/>
      </c>
      <c r="AR60" s="42" t="str">
        <f t="shared" si="40"/>
        <v/>
      </c>
      <c r="AS60" s="42" t="str">
        <f t="shared" si="41"/>
        <v/>
      </c>
      <c r="AT60" s="42" t="str">
        <f t="shared" si="42"/>
        <v/>
      </c>
      <c r="AU60" s="42" t="str">
        <f t="shared" si="43"/>
        <v/>
      </c>
      <c r="AV60" s="42" t="str">
        <f t="shared" si="44"/>
        <v/>
      </c>
      <c r="AW60" s="42" t="str">
        <f t="shared" si="45"/>
        <v/>
      </c>
      <c r="AX60" s="42" t="str">
        <f t="shared" si="46"/>
        <v/>
      </c>
      <c r="AY60" s="42" t="str">
        <f t="shared" si="47"/>
        <v/>
      </c>
      <c r="AZ60" s="42" t="str">
        <f t="shared" si="48"/>
        <v/>
      </c>
      <c r="BA60" s="42" t="str">
        <f t="shared" si="49"/>
        <v/>
      </c>
      <c r="BB60" s="42" t="str">
        <f t="shared" si="50"/>
        <v/>
      </c>
      <c r="BC60" s="42" t="str">
        <f t="shared" si="51"/>
        <v/>
      </c>
      <c r="BD60" s="42" t="str">
        <f t="shared" si="52"/>
        <v/>
      </c>
      <c r="BE60" s="42" t="str">
        <f t="shared" si="53"/>
        <v/>
      </c>
      <c r="BF60" s="42" t="str">
        <f t="shared" si="54"/>
        <v/>
      </c>
      <c r="BG60" s="42" t="str">
        <f t="shared" si="55"/>
        <v/>
      </c>
      <c r="BH60" s="42" t="str">
        <f t="shared" si="56"/>
        <v/>
      </c>
      <c r="BI60" s="42" t="str">
        <f t="shared" si="57"/>
        <v/>
      </c>
      <c r="BJ60" s="42" t="str">
        <f t="shared" si="58"/>
        <v/>
      </c>
      <c r="BK60" s="42" t="str">
        <f t="shared" si="59"/>
        <v/>
      </c>
      <c r="BL60" s="42" t="str">
        <f t="shared" si="60"/>
        <v/>
      </c>
      <c r="BM60" s="42" t="str">
        <f t="shared" si="61"/>
        <v/>
      </c>
      <c r="BN60" s="42" t="str">
        <f t="shared" si="62"/>
        <v/>
      </c>
      <c r="BO60" s="42" t="str">
        <f t="shared" si="63"/>
        <v/>
      </c>
      <c r="BP60" s="42" t="str">
        <f t="shared" si="64"/>
        <v/>
      </c>
      <c r="BQ60" s="42" t="str">
        <f t="shared" si="65"/>
        <v/>
      </c>
      <c r="BR60" s="42" t="str">
        <f t="shared" si="66"/>
        <v/>
      </c>
      <c r="BS60" s="42" t="str">
        <f t="shared" si="67"/>
        <v/>
      </c>
      <c r="BT60" s="42" t="str">
        <f t="shared" si="68"/>
        <v/>
      </c>
      <c r="BU60" s="42" t="str">
        <f t="shared" si="69"/>
        <v/>
      </c>
      <c r="BV60" s="42" t="str">
        <f t="shared" si="70"/>
        <v/>
      </c>
      <c r="BW60" s="42" t="str">
        <f t="shared" si="71"/>
        <v/>
      </c>
      <c r="BX60" s="42" t="str">
        <f t="shared" si="72"/>
        <v/>
      </c>
      <c r="BY60" s="42" t="str">
        <f t="shared" si="73"/>
        <v/>
      </c>
      <c r="BZ60" s="42" t="str">
        <f t="shared" si="74"/>
        <v/>
      </c>
      <c r="CA60" s="42" t="str">
        <f t="shared" si="75"/>
        <v/>
      </c>
      <c r="CB60" s="42" t="str">
        <f t="shared" si="76"/>
        <v/>
      </c>
      <c r="CC60" s="42" t="str">
        <f t="shared" si="77"/>
        <v/>
      </c>
      <c r="CD60" s="42" t="str">
        <f t="shared" si="78"/>
        <v/>
      </c>
      <c r="CE60" s="42" t="str">
        <f t="shared" si="79"/>
        <v/>
      </c>
      <c r="CF60" s="42" t="str">
        <f t="shared" si="80"/>
        <v/>
      </c>
      <c r="CG60" s="42" t="str">
        <f t="shared" si="81"/>
        <v/>
      </c>
      <c r="CH60" s="42" t="str">
        <f t="shared" si="82"/>
        <v/>
      </c>
      <c r="CI60" s="42" t="str">
        <f t="shared" si="83"/>
        <v/>
      </c>
      <c r="CJ60" s="42" t="str">
        <f t="shared" si="84"/>
        <v/>
      </c>
      <c r="CK60" s="42" t="str">
        <f t="shared" si="85"/>
        <v/>
      </c>
      <c r="CL60" s="42" t="str">
        <f t="shared" si="86"/>
        <v/>
      </c>
      <c r="CM60" s="29"/>
      <c r="CN60" s="28" t="s">
        <v>866</v>
      </c>
      <c r="CO60" s="28" t="s">
        <v>677</v>
      </c>
      <c r="CP60" s="28" t="s">
        <v>393</v>
      </c>
      <c r="CQ60" s="28" t="s">
        <v>867</v>
      </c>
      <c r="CR60" s="28" t="s">
        <v>867</v>
      </c>
      <c r="CS60" s="28" t="s">
        <v>679</v>
      </c>
      <c r="CT60" s="28" t="s">
        <v>680</v>
      </c>
      <c r="CU60" s="28" t="s">
        <v>681</v>
      </c>
      <c r="CV60" s="3" t="s">
        <v>682</v>
      </c>
    </row>
    <row r="61" spans="1:100" x14ac:dyDescent="0.25">
      <c r="A61" s="59">
        <v>55</v>
      </c>
      <c r="C61" s="43" t="str">
        <f t="shared" si="0"/>
        <v/>
      </c>
      <c r="D61" s="44" t="str">
        <f t="shared" si="1"/>
        <v/>
      </c>
      <c r="E61" s="3" t="str">
        <f t="shared" si="2"/>
        <v/>
      </c>
      <c r="F61" s="3" t="str">
        <f t="shared" si="3"/>
        <v/>
      </c>
      <c r="G61" s="3" t="str">
        <f t="shared" si="4"/>
        <v/>
      </c>
      <c r="H61" s="3" t="str">
        <f t="shared" si="5"/>
        <v/>
      </c>
      <c r="I61" s="3" t="str">
        <f t="shared" si="6"/>
        <v/>
      </c>
      <c r="J61" s="3" t="str">
        <f t="shared" si="7"/>
        <v/>
      </c>
      <c r="K61" s="3" t="str">
        <f t="shared" si="8"/>
        <v/>
      </c>
      <c r="L61" s="3" t="str">
        <f t="shared" si="9"/>
        <v/>
      </c>
      <c r="M61" s="3" t="str">
        <f t="shared" si="10"/>
        <v/>
      </c>
      <c r="N61" s="3" t="str">
        <f t="shared" si="11"/>
        <v/>
      </c>
      <c r="O61" s="3" t="str">
        <f t="shared" si="12"/>
        <v/>
      </c>
      <c r="P61" s="3" t="str">
        <f t="shared" si="13"/>
        <v/>
      </c>
      <c r="Q61" s="3" t="str">
        <f t="shared" si="14"/>
        <v/>
      </c>
      <c r="R61" s="3" t="str">
        <f t="shared" si="15"/>
        <v/>
      </c>
      <c r="S61" s="45" t="str">
        <f t="shared" si="16"/>
        <v/>
      </c>
      <c r="T61" s="27"/>
      <c r="U61" s="42" t="str">
        <f t="shared" si="17"/>
        <v/>
      </c>
      <c r="V61" s="42" t="str">
        <f t="shared" si="18"/>
        <v/>
      </c>
      <c r="W61" s="42" t="str">
        <f t="shared" si="19"/>
        <v/>
      </c>
      <c r="X61" s="42" t="str">
        <f t="shared" si="20"/>
        <v/>
      </c>
      <c r="Y61" s="42" t="str">
        <f t="shared" si="21"/>
        <v/>
      </c>
      <c r="Z61" s="42" t="str">
        <f t="shared" si="22"/>
        <v/>
      </c>
      <c r="AA61" s="42" t="str">
        <f t="shared" si="23"/>
        <v xml:space="preserve">  </v>
      </c>
      <c r="AB61" s="42" t="str">
        <f t="shared" si="24"/>
        <v/>
      </c>
      <c r="AC61" s="42" t="str">
        <f t="shared" si="25"/>
        <v/>
      </c>
      <c r="AD61" s="42" t="str">
        <f t="shared" si="26"/>
        <v/>
      </c>
      <c r="AE61" s="42" t="str">
        <f t="shared" si="27"/>
        <v/>
      </c>
      <c r="AF61" s="42" t="str">
        <f t="shared" si="28"/>
        <v/>
      </c>
      <c r="AG61" s="42" t="str">
        <f t="shared" si="29"/>
        <v/>
      </c>
      <c r="AH61" s="42" t="str">
        <f t="shared" si="30"/>
        <v/>
      </c>
      <c r="AI61" s="42" t="str">
        <f t="shared" si="31"/>
        <v/>
      </c>
      <c r="AJ61" s="42" t="str">
        <f t="shared" si="32"/>
        <v/>
      </c>
      <c r="AK61" s="42" t="str">
        <f t="shared" si="33"/>
        <v/>
      </c>
      <c r="AL61" s="42" t="str">
        <f t="shared" si="34"/>
        <v/>
      </c>
      <c r="AM61" s="42" t="str">
        <f t="shared" si="35"/>
        <v/>
      </c>
      <c r="AN61" s="42" t="str">
        <f t="shared" si="36"/>
        <v/>
      </c>
      <c r="AO61" s="42" t="str">
        <f t="shared" si="37"/>
        <v/>
      </c>
      <c r="AP61" s="42" t="str">
        <f t="shared" si="38"/>
        <v/>
      </c>
      <c r="AQ61" s="42" t="str">
        <f t="shared" si="39"/>
        <v/>
      </c>
      <c r="AR61" s="42" t="str">
        <f t="shared" si="40"/>
        <v/>
      </c>
      <c r="AS61" s="42" t="str">
        <f t="shared" si="41"/>
        <v/>
      </c>
      <c r="AT61" s="42" t="str">
        <f t="shared" si="42"/>
        <v/>
      </c>
      <c r="AU61" s="42" t="str">
        <f t="shared" si="43"/>
        <v/>
      </c>
      <c r="AV61" s="42" t="str">
        <f t="shared" si="44"/>
        <v/>
      </c>
      <c r="AW61" s="42" t="str">
        <f t="shared" si="45"/>
        <v/>
      </c>
      <c r="AX61" s="42" t="str">
        <f t="shared" si="46"/>
        <v/>
      </c>
      <c r="AY61" s="42" t="str">
        <f t="shared" si="47"/>
        <v/>
      </c>
      <c r="AZ61" s="42" t="str">
        <f t="shared" si="48"/>
        <v/>
      </c>
      <c r="BA61" s="42" t="str">
        <f t="shared" si="49"/>
        <v/>
      </c>
      <c r="BB61" s="42" t="str">
        <f t="shared" si="50"/>
        <v/>
      </c>
      <c r="BC61" s="42" t="str">
        <f t="shared" si="51"/>
        <v/>
      </c>
      <c r="BD61" s="42" t="str">
        <f t="shared" si="52"/>
        <v/>
      </c>
      <c r="BE61" s="42" t="str">
        <f t="shared" si="53"/>
        <v/>
      </c>
      <c r="BF61" s="42" t="str">
        <f t="shared" si="54"/>
        <v/>
      </c>
      <c r="BG61" s="42" t="str">
        <f t="shared" si="55"/>
        <v/>
      </c>
      <c r="BH61" s="42" t="str">
        <f t="shared" si="56"/>
        <v/>
      </c>
      <c r="BI61" s="42" t="str">
        <f t="shared" si="57"/>
        <v/>
      </c>
      <c r="BJ61" s="42" t="str">
        <f t="shared" si="58"/>
        <v/>
      </c>
      <c r="BK61" s="42" t="str">
        <f t="shared" si="59"/>
        <v/>
      </c>
      <c r="BL61" s="42" t="str">
        <f t="shared" si="60"/>
        <v/>
      </c>
      <c r="BM61" s="42" t="str">
        <f t="shared" si="61"/>
        <v/>
      </c>
      <c r="BN61" s="42" t="str">
        <f t="shared" si="62"/>
        <v/>
      </c>
      <c r="BO61" s="42" t="str">
        <f t="shared" si="63"/>
        <v/>
      </c>
      <c r="BP61" s="42" t="str">
        <f t="shared" si="64"/>
        <v/>
      </c>
      <c r="BQ61" s="42" t="str">
        <f t="shared" si="65"/>
        <v/>
      </c>
      <c r="BR61" s="42" t="str">
        <f t="shared" si="66"/>
        <v/>
      </c>
      <c r="BS61" s="42" t="str">
        <f t="shared" si="67"/>
        <v/>
      </c>
      <c r="BT61" s="42" t="str">
        <f t="shared" si="68"/>
        <v/>
      </c>
      <c r="BU61" s="42" t="str">
        <f t="shared" si="69"/>
        <v/>
      </c>
      <c r="BV61" s="42" t="str">
        <f t="shared" si="70"/>
        <v/>
      </c>
      <c r="BW61" s="42" t="str">
        <f t="shared" si="71"/>
        <v/>
      </c>
      <c r="BX61" s="42" t="str">
        <f t="shared" si="72"/>
        <v/>
      </c>
      <c r="BY61" s="42" t="str">
        <f t="shared" si="73"/>
        <v/>
      </c>
      <c r="BZ61" s="42" t="str">
        <f t="shared" si="74"/>
        <v/>
      </c>
      <c r="CA61" s="42" t="str">
        <f t="shared" si="75"/>
        <v/>
      </c>
      <c r="CB61" s="42" t="str">
        <f t="shared" si="76"/>
        <v/>
      </c>
      <c r="CC61" s="42" t="str">
        <f t="shared" si="77"/>
        <v/>
      </c>
      <c r="CD61" s="42" t="str">
        <f t="shared" si="78"/>
        <v/>
      </c>
      <c r="CE61" s="42" t="str">
        <f t="shared" si="79"/>
        <v/>
      </c>
      <c r="CF61" s="42" t="str">
        <f t="shared" si="80"/>
        <v/>
      </c>
      <c r="CG61" s="42" t="str">
        <f t="shared" si="81"/>
        <v/>
      </c>
      <c r="CH61" s="42" t="str">
        <f t="shared" si="82"/>
        <v/>
      </c>
      <c r="CI61" s="42" t="str">
        <f t="shared" si="83"/>
        <v/>
      </c>
      <c r="CJ61" s="42" t="str">
        <f t="shared" si="84"/>
        <v/>
      </c>
      <c r="CK61" s="42" t="str">
        <f t="shared" si="85"/>
        <v/>
      </c>
      <c r="CL61" s="42" t="str">
        <f t="shared" si="86"/>
        <v/>
      </c>
      <c r="CM61" s="29"/>
      <c r="CN61" s="28" t="s">
        <v>868</v>
      </c>
      <c r="CO61" s="28" t="s">
        <v>677</v>
      </c>
      <c r="CP61" s="28" t="s">
        <v>393</v>
      </c>
      <c r="CQ61" s="28" t="s">
        <v>869</v>
      </c>
      <c r="CR61" s="28" t="s">
        <v>869</v>
      </c>
      <c r="CS61" s="28" t="s">
        <v>679</v>
      </c>
      <c r="CT61" s="28" t="s">
        <v>680</v>
      </c>
      <c r="CU61" s="28" t="s">
        <v>681</v>
      </c>
      <c r="CV61" s="3" t="s">
        <v>682</v>
      </c>
    </row>
    <row r="62" spans="1:100" x14ac:dyDescent="0.25">
      <c r="A62" s="59">
        <v>56</v>
      </c>
      <c r="C62" s="43" t="str">
        <f t="shared" si="0"/>
        <v/>
      </c>
      <c r="D62" s="44" t="str">
        <f t="shared" si="1"/>
        <v/>
      </c>
      <c r="E62" s="3" t="str">
        <f t="shared" si="2"/>
        <v/>
      </c>
      <c r="F62" s="3" t="str">
        <f t="shared" si="3"/>
        <v/>
      </c>
      <c r="G62" s="3" t="str">
        <f t="shared" si="4"/>
        <v/>
      </c>
      <c r="H62" s="3" t="str">
        <f t="shared" si="5"/>
        <v/>
      </c>
      <c r="I62" s="3" t="str">
        <f t="shared" si="6"/>
        <v/>
      </c>
      <c r="J62" s="3" t="str">
        <f t="shared" si="7"/>
        <v/>
      </c>
      <c r="K62" s="3" t="str">
        <f t="shared" si="8"/>
        <v/>
      </c>
      <c r="L62" s="3" t="str">
        <f t="shared" si="9"/>
        <v/>
      </c>
      <c r="M62" s="3" t="str">
        <f t="shared" si="10"/>
        <v/>
      </c>
      <c r="N62" s="3" t="str">
        <f t="shared" si="11"/>
        <v/>
      </c>
      <c r="O62" s="3" t="str">
        <f t="shared" si="12"/>
        <v/>
      </c>
      <c r="P62" s="3" t="str">
        <f t="shared" si="13"/>
        <v/>
      </c>
      <c r="Q62" s="3" t="str">
        <f t="shared" si="14"/>
        <v/>
      </c>
      <c r="R62" s="3" t="str">
        <f t="shared" si="15"/>
        <v/>
      </c>
      <c r="S62" s="45" t="str">
        <f t="shared" si="16"/>
        <v/>
      </c>
      <c r="T62" s="27"/>
      <c r="U62" s="42" t="str">
        <f t="shared" si="17"/>
        <v/>
      </c>
      <c r="V62" s="42" t="str">
        <f t="shared" si="18"/>
        <v/>
      </c>
      <c r="W62" s="42" t="str">
        <f t="shared" si="19"/>
        <v/>
      </c>
      <c r="X62" s="42" t="str">
        <f t="shared" si="20"/>
        <v/>
      </c>
      <c r="Y62" s="42" t="str">
        <f t="shared" si="21"/>
        <v/>
      </c>
      <c r="Z62" s="42" t="str">
        <f t="shared" si="22"/>
        <v/>
      </c>
      <c r="AA62" s="42" t="str">
        <f t="shared" si="23"/>
        <v xml:space="preserve">  </v>
      </c>
      <c r="AB62" s="42" t="str">
        <f t="shared" si="24"/>
        <v/>
      </c>
      <c r="AC62" s="42" t="str">
        <f t="shared" si="25"/>
        <v/>
      </c>
      <c r="AD62" s="42" t="str">
        <f t="shared" si="26"/>
        <v/>
      </c>
      <c r="AE62" s="42" t="str">
        <f t="shared" si="27"/>
        <v/>
      </c>
      <c r="AF62" s="42" t="str">
        <f t="shared" si="28"/>
        <v/>
      </c>
      <c r="AG62" s="42" t="str">
        <f t="shared" si="29"/>
        <v/>
      </c>
      <c r="AH62" s="42" t="str">
        <f t="shared" si="30"/>
        <v/>
      </c>
      <c r="AI62" s="42" t="str">
        <f t="shared" si="31"/>
        <v/>
      </c>
      <c r="AJ62" s="42" t="str">
        <f t="shared" si="32"/>
        <v/>
      </c>
      <c r="AK62" s="42" t="str">
        <f t="shared" si="33"/>
        <v/>
      </c>
      <c r="AL62" s="42" t="str">
        <f t="shared" si="34"/>
        <v/>
      </c>
      <c r="AM62" s="42" t="str">
        <f t="shared" si="35"/>
        <v/>
      </c>
      <c r="AN62" s="42" t="str">
        <f t="shared" si="36"/>
        <v/>
      </c>
      <c r="AO62" s="42" t="str">
        <f t="shared" si="37"/>
        <v/>
      </c>
      <c r="AP62" s="42" t="str">
        <f t="shared" si="38"/>
        <v/>
      </c>
      <c r="AQ62" s="42" t="str">
        <f t="shared" si="39"/>
        <v/>
      </c>
      <c r="AR62" s="42" t="str">
        <f t="shared" si="40"/>
        <v/>
      </c>
      <c r="AS62" s="42" t="str">
        <f t="shared" si="41"/>
        <v/>
      </c>
      <c r="AT62" s="42" t="str">
        <f t="shared" si="42"/>
        <v/>
      </c>
      <c r="AU62" s="42" t="str">
        <f t="shared" si="43"/>
        <v/>
      </c>
      <c r="AV62" s="42" t="str">
        <f t="shared" si="44"/>
        <v/>
      </c>
      <c r="AW62" s="42" t="str">
        <f t="shared" si="45"/>
        <v/>
      </c>
      <c r="AX62" s="42" t="str">
        <f t="shared" si="46"/>
        <v/>
      </c>
      <c r="AY62" s="42" t="str">
        <f t="shared" si="47"/>
        <v/>
      </c>
      <c r="AZ62" s="42" t="str">
        <f t="shared" si="48"/>
        <v/>
      </c>
      <c r="BA62" s="42" t="str">
        <f t="shared" si="49"/>
        <v/>
      </c>
      <c r="BB62" s="42" t="str">
        <f t="shared" si="50"/>
        <v/>
      </c>
      <c r="BC62" s="42" t="str">
        <f t="shared" si="51"/>
        <v/>
      </c>
      <c r="BD62" s="42" t="str">
        <f t="shared" si="52"/>
        <v/>
      </c>
      <c r="BE62" s="42" t="str">
        <f t="shared" si="53"/>
        <v/>
      </c>
      <c r="BF62" s="42" t="str">
        <f t="shared" si="54"/>
        <v/>
      </c>
      <c r="BG62" s="42" t="str">
        <f t="shared" si="55"/>
        <v/>
      </c>
      <c r="BH62" s="42" t="str">
        <f t="shared" si="56"/>
        <v/>
      </c>
      <c r="BI62" s="42" t="str">
        <f t="shared" si="57"/>
        <v/>
      </c>
      <c r="BJ62" s="42" t="str">
        <f t="shared" si="58"/>
        <v/>
      </c>
      <c r="BK62" s="42" t="str">
        <f t="shared" si="59"/>
        <v/>
      </c>
      <c r="BL62" s="42" t="str">
        <f t="shared" si="60"/>
        <v/>
      </c>
      <c r="BM62" s="42" t="str">
        <f t="shared" si="61"/>
        <v/>
      </c>
      <c r="BN62" s="42" t="str">
        <f t="shared" si="62"/>
        <v/>
      </c>
      <c r="BO62" s="42" t="str">
        <f t="shared" si="63"/>
        <v/>
      </c>
      <c r="BP62" s="42" t="str">
        <f t="shared" si="64"/>
        <v/>
      </c>
      <c r="BQ62" s="42" t="str">
        <f t="shared" si="65"/>
        <v/>
      </c>
      <c r="BR62" s="42" t="str">
        <f t="shared" si="66"/>
        <v/>
      </c>
      <c r="BS62" s="42" t="str">
        <f t="shared" si="67"/>
        <v/>
      </c>
      <c r="BT62" s="42" t="str">
        <f t="shared" si="68"/>
        <v/>
      </c>
      <c r="BU62" s="42" t="str">
        <f t="shared" si="69"/>
        <v/>
      </c>
      <c r="BV62" s="42" t="str">
        <f t="shared" si="70"/>
        <v/>
      </c>
      <c r="BW62" s="42" t="str">
        <f t="shared" si="71"/>
        <v/>
      </c>
      <c r="BX62" s="42" t="str">
        <f t="shared" si="72"/>
        <v/>
      </c>
      <c r="BY62" s="42" t="str">
        <f t="shared" si="73"/>
        <v/>
      </c>
      <c r="BZ62" s="42" t="str">
        <f t="shared" si="74"/>
        <v/>
      </c>
      <c r="CA62" s="42" t="str">
        <f t="shared" si="75"/>
        <v/>
      </c>
      <c r="CB62" s="42" t="str">
        <f t="shared" si="76"/>
        <v/>
      </c>
      <c r="CC62" s="42" t="str">
        <f t="shared" si="77"/>
        <v/>
      </c>
      <c r="CD62" s="42" t="str">
        <f t="shared" si="78"/>
        <v/>
      </c>
      <c r="CE62" s="42" t="str">
        <f t="shared" si="79"/>
        <v/>
      </c>
      <c r="CF62" s="42" t="str">
        <f t="shared" si="80"/>
        <v/>
      </c>
      <c r="CG62" s="42" t="str">
        <f t="shared" si="81"/>
        <v/>
      </c>
      <c r="CH62" s="42" t="str">
        <f t="shared" si="82"/>
        <v/>
      </c>
      <c r="CI62" s="42" t="str">
        <f t="shared" si="83"/>
        <v/>
      </c>
      <c r="CJ62" s="42" t="str">
        <f t="shared" si="84"/>
        <v/>
      </c>
      <c r="CK62" s="42" t="str">
        <f t="shared" si="85"/>
        <v/>
      </c>
      <c r="CL62" s="42" t="str">
        <f t="shared" si="86"/>
        <v/>
      </c>
      <c r="CM62" s="29"/>
      <c r="CN62" s="28" t="s">
        <v>870</v>
      </c>
      <c r="CO62" s="28" t="s">
        <v>677</v>
      </c>
      <c r="CP62" s="28" t="s">
        <v>393</v>
      </c>
      <c r="CQ62" s="28" t="s">
        <v>454</v>
      </c>
      <c r="CR62" s="28" t="s">
        <v>454</v>
      </c>
      <c r="CS62" s="28" t="s">
        <v>679</v>
      </c>
      <c r="CT62" s="28" t="s">
        <v>680</v>
      </c>
      <c r="CU62" s="28" t="s">
        <v>681</v>
      </c>
      <c r="CV62" s="3" t="s">
        <v>682</v>
      </c>
    </row>
    <row r="63" spans="1:100" x14ac:dyDescent="0.25">
      <c r="A63" s="59">
        <v>57</v>
      </c>
      <c r="C63" s="43" t="str">
        <f t="shared" si="0"/>
        <v/>
      </c>
      <c r="D63" s="44" t="str">
        <f t="shared" si="1"/>
        <v/>
      </c>
      <c r="E63" s="3" t="str">
        <f t="shared" si="2"/>
        <v/>
      </c>
      <c r="F63" s="3" t="str">
        <f t="shared" si="3"/>
        <v/>
      </c>
      <c r="G63" s="3" t="str">
        <f t="shared" si="4"/>
        <v/>
      </c>
      <c r="H63" s="3" t="str">
        <f t="shared" si="5"/>
        <v/>
      </c>
      <c r="I63" s="3" t="str">
        <f t="shared" si="6"/>
        <v/>
      </c>
      <c r="J63" s="3" t="str">
        <f t="shared" si="7"/>
        <v/>
      </c>
      <c r="K63" s="3" t="str">
        <f t="shared" si="8"/>
        <v/>
      </c>
      <c r="L63" s="3" t="str">
        <f t="shared" si="9"/>
        <v/>
      </c>
      <c r="M63" s="3" t="str">
        <f t="shared" si="10"/>
        <v/>
      </c>
      <c r="N63" s="3" t="str">
        <f t="shared" si="11"/>
        <v/>
      </c>
      <c r="O63" s="3" t="str">
        <f t="shared" si="12"/>
        <v/>
      </c>
      <c r="P63" s="3" t="str">
        <f t="shared" si="13"/>
        <v/>
      </c>
      <c r="Q63" s="3" t="str">
        <f t="shared" si="14"/>
        <v/>
      </c>
      <c r="R63" s="3" t="str">
        <f t="shared" si="15"/>
        <v/>
      </c>
      <c r="S63" s="45" t="str">
        <f t="shared" si="16"/>
        <v/>
      </c>
      <c r="T63" s="27"/>
      <c r="U63" s="42" t="str">
        <f t="shared" si="17"/>
        <v/>
      </c>
      <c r="V63" s="42" t="str">
        <f t="shared" si="18"/>
        <v/>
      </c>
      <c r="W63" s="42" t="str">
        <f t="shared" si="19"/>
        <v/>
      </c>
      <c r="X63" s="42" t="str">
        <f t="shared" si="20"/>
        <v/>
      </c>
      <c r="Y63" s="42" t="str">
        <f t="shared" si="21"/>
        <v/>
      </c>
      <c r="Z63" s="42" t="str">
        <f t="shared" si="22"/>
        <v/>
      </c>
      <c r="AA63" s="42" t="str">
        <f t="shared" si="23"/>
        <v xml:space="preserve">  </v>
      </c>
      <c r="AB63" s="42" t="str">
        <f t="shared" si="24"/>
        <v/>
      </c>
      <c r="AC63" s="42" t="str">
        <f t="shared" si="25"/>
        <v/>
      </c>
      <c r="AD63" s="42" t="str">
        <f t="shared" si="26"/>
        <v/>
      </c>
      <c r="AE63" s="42" t="str">
        <f t="shared" si="27"/>
        <v/>
      </c>
      <c r="AF63" s="42" t="str">
        <f t="shared" si="28"/>
        <v/>
      </c>
      <c r="AG63" s="42" t="str">
        <f t="shared" si="29"/>
        <v/>
      </c>
      <c r="AH63" s="42" t="str">
        <f t="shared" si="30"/>
        <v/>
      </c>
      <c r="AI63" s="42" t="str">
        <f t="shared" si="31"/>
        <v/>
      </c>
      <c r="AJ63" s="42" t="str">
        <f t="shared" si="32"/>
        <v/>
      </c>
      <c r="AK63" s="42" t="str">
        <f t="shared" si="33"/>
        <v/>
      </c>
      <c r="AL63" s="42" t="str">
        <f t="shared" si="34"/>
        <v/>
      </c>
      <c r="AM63" s="42" t="str">
        <f t="shared" si="35"/>
        <v/>
      </c>
      <c r="AN63" s="42" t="str">
        <f t="shared" si="36"/>
        <v/>
      </c>
      <c r="AO63" s="42" t="str">
        <f t="shared" si="37"/>
        <v/>
      </c>
      <c r="AP63" s="42" t="str">
        <f t="shared" si="38"/>
        <v/>
      </c>
      <c r="AQ63" s="42" t="str">
        <f t="shared" si="39"/>
        <v/>
      </c>
      <c r="AR63" s="42" t="str">
        <f t="shared" si="40"/>
        <v/>
      </c>
      <c r="AS63" s="42" t="str">
        <f t="shared" si="41"/>
        <v/>
      </c>
      <c r="AT63" s="42" t="str">
        <f t="shared" si="42"/>
        <v/>
      </c>
      <c r="AU63" s="42" t="str">
        <f t="shared" si="43"/>
        <v/>
      </c>
      <c r="AV63" s="42" t="str">
        <f t="shared" si="44"/>
        <v/>
      </c>
      <c r="AW63" s="42" t="str">
        <f t="shared" si="45"/>
        <v/>
      </c>
      <c r="AX63" s="42" t="str">
        <f t="shared" si="46"/>
        <v/>
      </c>
      <c r="AY63" s="42" t="str">
        <f t="shared" si="47"/>
        <v/>
      </c>
      <c r="AZ63" s="42" t="str">
        <f t="shared" si="48"/>
        <v/>
      </c>
      <c r="BA63" s="42" t="str">
        <f t="shared" si="49"/>
        <v/>
      </c>
      <c r="BB63" s="42" t="str">
        <f t="shared" si="50"/>
        <v/>
      </c>
      <c r="BC63" s="42" t="str">
        <f t="shared" si="51"/>
        <v/>
      </c>
      <c r="BD63" s="42" t="str">
        <f t="shared" si="52"/>
        <v/>
      </c>
      <c r="BE63" s="42" t="str">
        <f t="shared" si="53"/>
        <v/>
      </c>
      <c r="BF63" s="42" t="str">
        <f t="shared" si="54"/>
        <v/>
      </c>
      <c r="BG63" s="42" t="str">
        <f t="shared" si="55"/>
        <v/>
      </c>
      <c r="BH63" s="42" t="str">
        <f t="shared" si="56"/>
        <v/>
      </c>
      <c r="BI63" s="42" t="str">
        <f t="shared" si="57"/>
        <v/>
      </c>
      <c r="BJ63" s="42" t="str">
        <f t="shared" si="58"/>
        <v/>
      </c>
      <c r="BK63" s="42" t="str">
        <f t="shared" si="59"/>
        <v/>
      </c>
      <c r="BL63" s="42" t="str">
        <f t="shared" si="60"/>
        <v/>
      </c>
      <c r="BM63" s="42" t="str">
        <f t="shared" si="61"/>
        <v/>
      </c>
      <c r="BN63" s="42" t="str">
        <f t="shared" si="62"/>
        <v/>
      </c>
      <c r="BO63" s="42" t="str">
        <f t="shared" si="63"/>
        <v/>
      </c>
      <c r="BP63" s="42" t="str">
        <f t="shared" si="64"/>
        <v/>
      </c>
      <c r="BQ63" s="42" t="str">
        <f t="shared" si="65"/>
        <v/>
      </c>
      <c r="BR63" s="42" t="str">
        <f t="shared" si="66"/>
        <v/>
      </c>
      <c r="BS63" s="42" t="str">
        <f t="shared" si="67"/>
        <v/>
      </c>
      <c r="BT63" s="42" t="str">
        <f t="shared" si="68"/>
        <v/>
      </c>
      <c r="BU63" s="42" t="str">
        <f t="shared" si="69"/>
        <v/>
      </c>
      <c r="BV63" s="42" t="str">
        <f t="shared" si="70"/>
        <v/>
      </c>
      <c r="BW63" s="42" t="str">
        <f t="shared" si="71"/>
        <v/>
      </c>
      <c r="BX63" s="42" t="str">
        <f t="shared" si="72"/>
        <v/>
      </c>
      <c r="BY63" s="42" t="str">
        <f t="shared" si="73"/>
        <v/>
      </c>
      <c r="BZ63" s="42" t="str">
        <f t="shared" si="74"/>
        <v/>
      </c>
      <c r="CA63" s="42" t="str">
        <f t="shared" si="75"/>
        <v/>
      </c>
      <c r="CB63" s="42" t="str">
        <f t="shared" si="76"/>
        <v/>
      </c>
      <c r="CC63" s="42" t="str">
        <f t="shared" si="77"/>
        <v/>
      </c>
      <c r="CD63" s="42" t="str">
        <f t="shared" si="78"/>
        <v/>
      </c>
      <c r="CE63" s="42" t="str">
        <f t="shared" si="79"/>
        <v/>
      </c>
      <c r="CF63" s="42" t="str">
        <f t="shared" si="80"/>
        <v/>
      </c>
      <c r="CG63" s="42" t="str">
        <f t="shared" si="81"/>
        <v/>
      </c>
      <c r="CH63" s="42" t="str">
        <f t="shared" si="82"/>
        <v/>
      </c>
      <c r="CI63" s="42" t="str">
        <f t="shared" si="83"/>
        <v/>
      </c>
      <c r="CJ63" s="42" t="str">
        <f t="shared" si="84"/>
        <v/>
      </c>
      <c r="CK63" s="42" t="str">
        <f t="shared" si="85"/>
        <v/>
      </c>
      <c r="CL63" s="42" t="str">
        <f t="shared" si="86"/>
        <v/>
      </c>
      <c r="CM63" s="29"/>
      <c r="CN63" s="28" t="s">
        <v>871</v>
      </c>
      <c r="CO63" s="28" t="s">
        <v>677</v>
      </c>
      <c r="CP63" s="28" t="s">
        <v>393</v>
      </c>
      <c r="CQ63" s="28" t="s">
        <v>872</v>
      </c>
      <c r="CR63" s="28" t="s">
        <v>872</v>
      </c>
      <c r="CS63" s="28" t="s">
        <v>679</v>
      </c>
      <c r="CT63" s="28" t="s">
        <v>680</v>
      </c>
      <c r="CU63" s="28" t="s">
        <v>681</v>
      </c>
      <c r="CV63" s="3" t="s">
        <v>682</v>
      </c>
    </row>
    <row r="64" spans="1:100" x14ac:dyDescent="0.25">
      <c r="A64" s="59">
        <v>58</v>
      </c>
      <c r="C64" s="43" t="str">
        <f t="shared" si="0"/>
        <v/>
      </c>
      <c r="D64" s="44" t="str">
        <f t="shared" si="1"/>
        <v/>
      </c>
      <c r="E64" s="3" t="str">
        <f t="shared" si="2"/>
        <v/>
      </c>
      <c r="F64" s="3" t="str">
        <f t="shared" si="3"/>
        <v/>
      </c>
      <c r="G64" s="3" t="str">
        <f t="shared" si="4"/>
        <v/>
      </c>
      <c r="H64" s="3" t="str">
        <f t="shared" si="5"/>
        <v/>
      </c>
      <c r="I64" s="3" t="str">
        <f t="shared" si="6"/>
        <v/>
      </c>
      <c r="J64" s="3" t="str">
        <f t="shared" si="7"/>
        <v/>
      </c>
      <c r="K64" s="3" t="str">
        <f t="shared" si="8"/>
        <v/>
      </c>
      <c r="L64" s="3" t="str">
        <f t="shared" si="9"/>
        <v/>
      </c>
      <c r="M64" s="3" t="str">
        <f t="shared" si="10"/>
        <v/>
      </c>
      <c r="N64" s="3" t="str">
        <f t="shared" si="11"/>
        <v/>
      </c>
      <c r="O64" s="3" t="str">
        <f t="shared" si="12"/>
        <v/>
      </c>
      <c r="P64" s="3" t="str">
        <f t="shared" si="13"/>
        <v/>
      </c>
      <c r="Q64" s="3" t="str">
        <f t="shared" si="14"/>
        <v/>
      </c>
      <c r="R64" s="3" t="str">
        <f t="shared" si="15"/>
        <v/>
      </c>
      <c r="S64" s="45" t="str">
        <f t="shared" si="16"/>
        <v/>
      </c>
      <c r="T64" s="27"/>
      <c r="U64" s="42" t="str">
        <f t="shared" si="17"/>
        <v/>
      </c>
      <c r="V64" s="42" t="str">
        <f t="shared" si="18"/>
        <v/>
      </c>
      <c r="W64" s="42" t="str">
        <f t="shared" si="19"/>
        <v/>
      </c>
      <c r="X64" s="42" t="str">
        <f t="shared" si="20"/>
        <v/>
      </c>
      <c r="Y64" s="42" t="str">
        <f t="shared" si="21"/>
        <v/>
      </c>
      <c r="Z64" s="42" t="str">
        <f t="shared" si="22"/>
        <v/>
      </c>
      <c r="AA64" s="42" t="str">
        <f t="shared" si="23"/>
        <v xml:space="preserve">  </v>
      </c>
      <c r="AB64" s="42" t="str">
        <f t="shared" si="24"/>
        <v/>
      </c>
      <c r="AC64" s="42" t="str">
        <f t="shared" si="25"/>
        <v/>
      </c>
      <c r="AD64" s="42" t="str">
        <f t="shared" si="26"/>
        <v/>
      </c>
      <c r="AE64" s="42" t="str">
        <f t="shared" si="27"/>
        <v/>
      </c>
      <c r="AF64" s="42" t="str">
        <f t="shared" si="28"/>
        <v/>
      </c>
      <c r="AG64" s="42" t="str">
        <f t="shared" si="29"/>
        <v/>
      </c>
      <c r="AH64" s="42" t="str">
        <f t="shared" si="30"/>
        <v/>
      </c>
      <c r="AI64" s="42" t="str">
        <f t="shared" si="31"/>
        <v/>
      </c>
      <c r="AJ64" s="42" t="str">
        <f t="shared" si="32"/>
        <v/>
      </c>
      <c r="AK64" s="42" t="str">
        <f t="shared" si="33"/>
        <v/>
      </c>
      <c r="AL64" s="42" t="str">
        <f t="shared" si="34"/>
        <v/>
      </c>
      <c r="AM64" s="42" t="str">
        <f t="shared" si="35"/>
        <v/>
      </c>
      <c r="AN64" s="42" t="str">
        <f t="shared" si="36"/>
        <v/>
      </c>
      <c r="AO64" s="42" t="str">
        <f t="shared" si="37"/>
        <v/>
      </c>
      <c r="AP64" s="42" t="str">
        <f t="shared" si="38"/>
        <v/>
      </c>
      <c r="AQ64" s="42" t="str">
        <f t="shared" si="39"/>
        <v/>
      </c>
      <c r="AR64" s="42" t="str">
        <f t="shared" si="40"/>
        <v/>
      </c>
      <c r="AS64" s="42" t="str">
        <f t="shared" si="41"/>
        <v/>
      </c>
      <c r="AT64" s="42" t="str">
        <f t="shared" si="42"/>
        <v/>
      </c>
      <c r="AU64" s="42" t="str">
        <f t="shared" si="43"/>
        <v/>
      </c>
      <c r="AV64" s="42" t="str">
        <f t="shared" si="44"/>
        <v/>
      </c>
      <c r="AW64" s="42" t="str">
        <f t="shared" si="45"/>
        <v/>
      </c>
      <c r="AX64" s="42" t="str">
        <f t="shared" si="46"/>
        <v/>
      </c>
      <c r="AY64" s="42" t="str">
        <f t="shared" si="47"/>
        <v/>
      </c>
      <c r="AZ64" s="42" t="str">
        <f t="shared" si="48"/>
        <v/>
      </c>
      <c r="BA64" s="42" t="str">
        <f t="shared" si="49"/>
        <v/>
      </c>
      <c r="BB64" s="42" t="str">
        <f t="shared" si="50"/>
        <v/>
      </c>
      <c r="BC64" s="42" t="str">
        <f t="shared" si="51"/>
        <v/>
      </c>
      <c r="BD64" s="42" t="str">
        <f t="shared" si="52"/>
        <v/>
      </c>
      <c r="BE64" s="42" t="str">
        <f t="shared" si="53"/>
        <v/>
      </c>
      <c r="BF64" s="42" t="str">
        <f t="shared" si="54"/>
        <v/>
      </c>
      <c r="BG64" s="42" t="str">
        <f t="shared" si="55"/>
        <v/>
      </c>
      <c r="BH64" s="42" t="str">
        <f t="shared" si="56"/>
        <v/>
      </c>
      <c r="BI64" s="42" t="str">
        <f t="shared" si="57"/>
        <v/>
      </c>
      <c r="BJ64" s="42" t="str">
        <f t="shared" si="58"/>
        <v/>
      </c>
      <c r="BK64" s="42" t="str">
        <f t="shared" si="59"/>
        <v/>
      </c>
      <c r="BL64" s="42" t="str">
        <f t="shared" si="60"/>
        <v/>
      </c>
      <c r="BM64" s="42" t="str">
        <f t="shared" si="61"/>
        <v/>
      </c>
      <c r="BN64" s="42" t="str">
        <f t="shared" si="62"/>
        <v/>
      </c>
      <c r="BO64" s="42" t="str">
        <f t="shared" si="63"/>
        <v/>
      </c>
      <c r="BP64" s="42" t="str">
        <f t="shared" si="64"/>
        <v/>
      </c>
      <c r="BQ64" s="42" t="str">
        <f t="shared" si="65"/>
        <v/>
      </c>
      <c r="BR64" s="42" t="str">
        <f t="shared" si="66"/>
        <v/>
      </c>
      <c r="BS64" s="42" t="str">
        <f t="shared" si="67"/>
        <v/>
      </c>
      <c r="BT64" s="42" t="str">
        <f t="shared" si="68"/>
        <v/>
      </c>
      <c r="BU64" s="42" t="str">
        <f t="shared" si="69"/>
        <v/>
      </c>
      <c r="BV64" s="42" t="str">
        <f t="shared" si="70"/>
        <v/>
      </c>
      <c r="BW64" s="42" t="str">
        <f t="shared" si="71"/>
        <v/>
      </c>
      <c r="BX64" s="42" t="str">
        <f t="shared" si="72"/>
        <v/>
      </c>
      <c r="BY64" s="42" t="str">
        <f t="shared" si="73"/>
        <v/>
      </c>
      <c r="BZ64" s="42" t="str">
        <f t="shared" si="74"/>
        <v/>
      </c>
      <c r="CA64" s="42" t="str">
        <f t="shared" si="75"/>
        <v/>
      </c>
      <c r="CB64" s="42" t="str">
        <f t="shared" si="76"/>
        <v/>
      </c>
      <c r="CC64" s="42" t="str">
        <f t="shared" si="77"/>
        <v/>
      </c>
      <c r="CD64" s="42" t="str">
        <f t="shared" si="78"/>
        <v/>
      </c>
      <c r="CE64" s="42" t="str">
        <f t="shared" si="79"/>
        <v/>
      </c>
      <c r="CF64" s="42" t="str">
        <f t="shared" si="80"/>
        <v/>
      </c>
      <c r="CG64" s="42" t="str">
        <f t="shared" si="81"/>
        <v/>
      </c>
      <c r="CH64" s="42" t="str">
        <f t="shared" si="82"/>
        <v/>
      </c>
      <c r="CI64" s="42" t="str">
        <f t="shared" si="83"/>
        <v/>
      </c>
      <c r="CJ64" s="42" t="str">
        <f t="shared" si="84"/>
        <v/>
      </c>
      <c r="CK64" s="42" t="str">
        <f t="shared" si="85"/>
        <v/>
      </c>
      <c r="CL64" s="42" t="str">
        <f t="shared" si="86"/>
        <v/>
      </c>
      <c r="CM64" s="29"/>
      <c r="CN64" s="28" t="s">
        <v>873</v>
      </c>
      <c r="CO64" s="28" t="s">
        <v>677</v>
      </c>
      <c r="CP64" s="28" t="s">
        <v>393</v>
      </c>
      <c r="CQ64" s="28" t="s">
        <v>874</v>
      </c>
      <c r="CR64" s="28" t="s">
        <v>874</v>
      </c>
      <c r="CS64" s="28" t="s">
        <v>679</v>
      </c>
      <c r="CT64" s="28" t="s">
        <v>680</v>
      </c>
      <c r="CU64" s="28" t="s">
        <v>681</v>
      </c>
      <c r="CV64" s="3" t="s">
        <v>682</v>
      </c>
    </row>
    <row r="65" spans="1:100" x14ac:dyDescent="0.25">
      <c r="A65" s="59">
        <v>59</v>
      </c>
      <c r="C65" s="43" t="str">
        <f t="shared" si="0"/>
        <v/>
      </c>
      <c r="D65" s="44" t="str">
        <f t="shared" si="1"/>
        <v/>
      </c>
      <c r="E65" s="3" t="str">
        <f t="shared" si="2"/>
        <v/>
      </c>
      <c r="F65" s="3" t="str">
        <f t="shared" si="3"/>
        <v/>
      </c>
      <c r="G65" s="3" t="str">
        <f t="shared" si="4"/>
        <v/>
      </c>
      <c r="H65" s="3" t="str">
        <f t="shared" si="5"/>
        <v/>
      </c>
      <c r="I65" s="3" t="str">
        <f t="shared" si="6"/>
        <v/>
      </c>
      <c r="J65" s="3" t="str">
        <f t="shared" si="7"/>
        <v/>
      </c>
      <c r="K65" s="3" t="str">
        <f t="shared" si="8"/>
        <v/>
      </c>
      <c r="L65" s="3" t="str">
        <f t="shared" si="9"/>
        <v/>
      </c>
      <c r="M65" s="3" t="str">
        <f t="shared" si="10"/>
        <v/>
      </c>
      <c r="N65" s="3" t="str">
        <f t="shared" si="11"/>
        <v/>
      </c>
      <c r="O65" s="3" t="str">
        <f t="shared" si="12"/>
        <v/>
      </c>
      <c r="P65" s="3" t="str">
        <f t="shared" si="13"/>
        <v/>
      </c>
      <c r="Q65" s="3" t="str">
        <f t="shared" si="14"/>
        <v/>
      </c>
      <c r="R65" s="3" t="str">
        <f t="shared" si="15"/>
        <v/>
      </c>
      <c r="S65" s="45" t="str">
        <f t="shared" si="16"/>
        <v/>
      </c>
      <c r="T65" s="27"/>
      <c r="U65" s="42" t="str">
        <f t="shared" si="17"/>
        <v/>
      </c>
      <c r="V65" s="42" t="str">
        <f t="shared" si="18"/>
        <v/>
      </c>
      <c r="W65" s="42" t="str">
        <f t="shared" si="19"/>
        <v/>
      </c>
      <c r="X65" s="42" t="str">
        <f t="shared" si="20"/>
        <v/>
      </c>
      <c r="Y65" s="42" t="str">
        <f t="shared" si="21"/>
        <v/>
      </c>
      <c r="Z65" s="42" t="str">
        <f t="shared" si="22"/>
        <v/>
      </c>
      <c r="AA65" s="42" t="str">
        <f t="shared" si="23"/>
        <v xml:space="preserve">  </v>
      </c>
      <c r="AB65" s="42" t="str">
        <f t="shared" si="24"/>
        <v/>
      </c>
      <c r="AC65" s="42" t="str">
        <f t="shared" si="25"/>
        <v/>
      </c>
      <c r="AD65" s="42" t="str">
        <f t="shared" si="26"/>
        <v/>
      </c>
      <c r="AE65" s="42" t="str">
        <f t="shared" si="27"/>
        <v/>
      </c>
      <c r="AF65" s="42" t="str">
        <f t="shared" si="28"/>
        <v/>
      </c>
      <c r="AG65" s="42" t="str">
        <f t="shared" si="29"/>
        <v/>
      </c>
      <c r="AH65" s="42" t="str">
        <f t="shared" si="30"/>
        <v/>
      </c>
      <c r="AI65" s="42" t="str">
        <f t="shared" si="31"/>
        <v/>
      </c>
      <c r="AJ65" s="42" t="str">
        <f t="shared" si="32"/>
        <v/>
      </c>
      <c r="AK65" s="42" t="str">
        <f t="shared" si="33"/>
        <v/>
      </c>
      <c r="AL65" s="42" t="str">
        <f t="shared" si="34"/>
        <v/>
      </c>
      <c r="AM65" s="42" t="str">
        <f t="shared" si="35"/>
        <v/>
      </c>
      <c r="AN65" s="42" t="str">
        <f t="shared" si="36"/>
        <v/>
      </c>
      <c r="AO65" s="42" t="str">
        <f t="shared" si="37"/>
        <v/>
      </c>
      <c r="AP65" s="42" t="str">
        <f t="shared" si="38"/>
        <v/>
      </c>
      <c r="AQ65" s="42" t="str">
        <f t="shared" si="39"/>
        <v/>
      </c>
      <c r="AR65" s="42" t="str">
        <f t="shared" si="40"/>
        <v/>
      </c>
      <c r="AS65" s="42" t="str">
        <f t="shared" si="41"/>
        <v/>
      </c>
      <c r="AT65" s="42" t="str">
        <f t="shared" si="42"/>
        <v/>
      </c>
      <c r="AU65" s="42" t="str">
        <f t="shared" si="43"/>
        <v/>
      </c>
      <c r="AV65" s="42" t="str">
        <f t="shared" si="44"/>
        <v/>
      </c>
      <c r="AW65" s="42" t="str">
        <f t="shared" si="45"/>
        <v/>
      </c>
      <c r="AX65" s="42" t="str">
        <f t="shared" si="46"/>
        <v/>
      </c>
      <c r="AY65" s="42" t="str">
        <f t="shared" si="47"/>
        <v/>
      </c>
      <c r="AZ65" s="42" t="str">
        <f t="shared" si="48"/>
        <v/>
      </c>
      <c r="BA65" s="42" t="str">
        <f t="shared" si="49"/>
        <v/>
      </c>
      <c r="BB65" s="42" t="str">
        <f t="shared" si="50"/>
        <v/>
      </c>
      <c r="BC65" s="42" t="str">
        <f t="shared" si="51"/>
        <v/>
      </c>
      <c r="BD65" s="42" t="str">
        <f t="shared" si="52"/>
        <v/>
      </c>
      <c r="BE65" s="42" t="str">
        <f t="shared" si="53"/>
        <v/>
      </c>
      <c r="BF65" s="42" t="str">
        <f t="shared" si="54"/>
        <v/>
      </c>
      <c r="BG65" s="42" t="str">
        <f t="shared" si="55"/>
        <v/>
      </c>
      <c r="BH65" s="42" t="str">
        <f t="shared" si="56"/>
        <v/>
      </c>
      <c r="BI65" s="42" t="str">
        <f t="shared" si="57"/>
        <v/>
      </c>
      <c r="BJ65" s="42" t="str">
        <f t="shared" si="58"/>
        <v/>
      </c>
      <c r="BK65" s="42" t="str">
        <f t="shared" si="59"/>
        <v/>
      </c>
      <c r="BL65" s="42" t="str">
        <f t="shared" si="60"/>
        <v/>
      </c>
      <c r="BM65" s="42" t="str">
        <f t="shared" si="61"/>
        <v/>
      </c>
      <c r="BN65" s="42" t="str">
        <f t="shared" si="62"/>
        <v/>
      </c>
      <c r="BO65" s="42" t="str">
        <f t="shared" si="63"/>
        <v/>
      </c>
      <c r="BP65" s="42" t="str">
        <f t="shared" si="64"/>
        <v/>
      </c>
      <c r="BQ65" s="42" t="str">
        <f t="shared" si="65"/>
        <v/>
      </c>
      <c r="BR65" s="42" t="str">
        <f t="shared" si="66"/>
        <v/>
      </c>
      <c r="BS65" s="42" t="str">
        <f t="shared" si="67"/>
        <v/>
      </c>
      <c r="BT65" s="42" t="str">
        <f t="shared" si="68"/>
        <v/>
      </c>
      <c r="BU65" s="42" t="str">
        <f t="shared" si="69"/>
        <v/>
      </c>
      <c r="BV65" s="42" t="str">
        <f t="shared" si="70"/>
        <v/>
      </c>
      <c r="BW65" s="42" t="str">
        <f t="shared" si="71"/>
        <v/>
      </c>
      <c r="BX65" s="42" t="str">
        <f t="shared" si="72"/>
        <v/>
      </c>
      <c r="BY65" s="42" t="str">
        <f t="shared" si="73"/>
        <v/>
      </c>
      <c r="BZ65" s="42" t="str">
        <f t="shared" si="74"/>
        <v/>
      </c>
      <c r="CA65" s="42" t="str">
        <f t="shared" si="75"/>
        <v/>
      </c>
      <c r="CB65" s="42" t="str">
        <f t="shared" si="76"/>
        <v/>
      </c>
      <c r="CC65" s="42" t="str">
        <f t="shared" si="77"/>
        <v/>
      </c>
      <c r="CD65" s="42" t="str">
        <f t="shared" si="78"/>
        <v/>
      </c>
      <c r="CE65" s="42" t="str">
        <f t="shared" si="79"/>
        <v/>
      </c>
      <c r="CF65" s="42" t="str">
        <f t="shared" si="80"/>
        <v/>
      </c>
      <c r="CG65" s="42" t="str">
        <f t="shared" si="81"/>
        <v/>
      </c>
      <c r="CH65" s="42" t="str">
        <f t="shared" si="82"/>
        <v/>
      </c>
      <c r="CI65" s="42" t="str">
        <f t="shared" si="83"/>
        <v/>
      </c>
      <c r="CJ65" s="42" t="str">
        <f t="shared" si="84"/>
        <v/>
      </c>
      <c r="CK65" s="42" t="str">
        <f t="shared" si="85"/>
        <v/>
      </c>
      <c r="CL65" s="42" t="str">
        <f t="shared" si="86"/>
        <v/>
      </c>
      <c r="CM65" s="29"/>
      <c r="CN65" s="28" t="s">
        <v>875</v>
      </c>
      <c r="CO65" s="28" t="s">
        <v>677</v>
      </c>
      <c r="CP65" s="28" t="s">
        <v>393</v>
      </c>
      <c r="CQ65" s="28" t="s">
        <v>876</v>
      </c>
      <c r="CR65" s="28" t="s">
        <v>877</v>
      </c>
      <c r="CS65" s="28" t="s">
        <v>679</v>
      </c>
      <c r="CT65" s="28" t="s">
        <v>680</v>
      </c>
      <c r="CU65" s="28" t="s">
        <v>681</v>
      </c>
      <c r="CV65" s="3" t="s">
        <v>682</v>
      </c>
    </row>
    <row r="66" spans="1:100" x14ac:dyDescent="0.25">
      <c r="A66" s="60">
        <v>60</v>
      </c>
      <c r="B66" s="46"/>
      <c r="C66" s="47" t="str">
        <f t="shared" si="0"/>
        <v/>
      </c>
      <c r="D66" s="48" t="str">
        <f t="shared" si="1"/>
        <v/>
      </c>
      <c r="E66" s="49" t="str">
        <f t="shared" si="2"/>
        <v/>
      </c>
      <c r="F66" s="49" t="str">
        <f t="shared" si="3"/>
        <v/>
      </c>
      <c r="G66" s="49" t="str">
        <f t="shared" si="4"/>
        <v/>
      </c>
      <c r="H66" s="49" t="str">
        <f t="shared" si="5"/>
        <v/>
      </c>
      <c r="I66" s="49" t="str">
        <f t="shared" si="6"/>
        <v/>
      </c>
      <c r="J66" s="49" t="str">
        <f t="shared" si="7"/>
        <v/>
      </c>
      <c r="K66" s="49" t="str">
        <f t="shared" si="8"/>
        <v/>
      </c>
      <c r="L66" s="49" t="str">
        <f t="shared" si="9"/>
        <v/>
      </c>
      <c r="M66" s="49" t="str">
        <f t="shared" si="10"/>
        <v/>
      </c>
      <c r="N66" s="49" t="str">
        <f t="shared" si="11"/>
        <v/>
      </c>
      <c r="O66" s="49" t="str">
        <f t="shared" si="12"/>
        <v/>
      </c>
      <c r="P66" s="49" t="str">
        <f t="shared" si="13"/>
        <v/>
      </c>
      <c r="Q66" s="49" t="str">
        <f t="shared" si="14"/>
        <v/>
      </c>
      <c r="R66" s="49" t="str">
        <f t="shared" si="15"/>
        <v/>
      </c>
      <c r="S66" s="50" t="str">
        <f t="shared" si="16"/>
        <v/>
      </c>
      <c r="T66" s="27"/>
      <c r="U66" s="42" t="str">
        <f t="shared" si="17"/>
        <v/>
      </c>
      <c r="V66" s="42" t="str">
        <f t="shared" si="18"/>
        <v/>
      </c>
      <c r="W66" s="42" t="str">
        <f t="shared" si="19"/>
        <v/>
      </c>
      <c r="X66" s="42" t="str">
        <f t="shared" si="20"/>
        <v/>
      </c>
      <c r="Y66" s="42" t="str">
        <f t="shared" si="21"/>
        <v/>
      </c>
      <c r="Z66" s="42" t="str">
        <f t="shared" si="22"/>
        <v/>
      </c>
      <c r="AA66" s="42" t="str">
        <f t="shared" si="23"/>
        <v xml:space="preserve">  </v>
      </c>
      <c r="AB66" s="42" t="str">
        <f t="shared" si="24"/>
        <v/>
      </c>
      <c r="AC66" s="42" t="str">
        <f t="shared" si="25"/>
        <v/>
      </c>
      <c r="AD66" s="42" t="str">
        <f t="shared" si="26"/>
        <v/>
      </c>
      <c r="AE66" s="42" t="str">
        <f t="shared" si="27"/>
        <v/>
      </c>
      <c r="AF66" s="42" t="str">
        <f t="shared" si="28"/>
        <v/>
      </c>
      <c r="AG66" s="42" t="str">
        <f t="shared" si="29"/>
        <v/>
      </c>
      <c r="AH66" s="42" t="str">
        <f t="shared" si="30"/>
        <v/>
      </c>
      <c r="AI66" s="42" t="str">
        <f t="shared" si="31"/>
        <v/>
      </c>
      <c r="AJ66" s="42" t="str">
        <f t="shared" si="32"/>
        <v/>
      </c>
      <c r="AK66" s="42" t="str">
        <f t="shared" si="33"/>
        <v/>
      </c>
      <c r="AL66" s="42" t="str">
        <f t="shared" si="34"/>
        <v/>
      </c>
      <c r="AM66" s="42" t="str">
        <f t="shared" si="35"/>
        <v/>
      </c>
      <c r="AN66" s="42" t="str">
        <f t="shared" si="36"/>
        <v/>
      </c>
      <c r="AO66" s="42" t="str">
        <f t="shared" si="37"/>
        <v/>
      </c>
      <c r="AP66" s="42" t="str">
        <f t="shared" si="38"/>
        <v/>
      </c>
      <c r="AQ66" s="42" t="str">
        <f t="shared" si="39"/>
        <v/>
      </c>
      <c r="AR66" s="42" t="str">
        <f t="shared" si="40"/>
        <v/>
      </c>
      <c r="AS66" s="42" t="str">
        <f t="shared" si="41"/>
        <v/>
      </c>
      <c r="AT66" s="42" t="str">
        <f t="shared" si="42"/>
        <v/>
      </c>
      <c r="AU66" s="42" t="str">
        <f t="shared" si="43"/>
        <v/>
      </c>
      <c r="AV66" s="42" t="str">
        <f t="shared" si="44"/>
        <v/>
      </c>
      <c r="AW66" s="42" t="str">
        <f t="shared" si="45"/>
        <v/>
      </c>
      <c r="AX66" s="42" t="str">
        <f t="shared" si="46"/>
        <v/>
      </c>
      <c r="AY66" s="42" t="str">
        <f t="shared" si="47"/>
        <v/>
      </c>
      <c r="AZ66" s="42" t="str">
        <f t="shared" si="48"/>
        <v/>
      </c>
      <c r="BA66" s="42" t="str">
        <f t="shared" si="49"/>
        <v/>
      </c>
      <c r="BB66" s="42" t="str">
        <f t="shared" si="50"/>
        <v/>
      </c>
      <c r="BC66" s="42" t="str">
        <f t="shared" si="51"/>
        <v/>
      </c>
      <c r="BD66" s="42" t="str">
        <f t="shared" si="52"/>
        <v/>
      </c>
      <c r="BE66" s="42" t="str">
        <f t="shared" si="53"/>
        <v/>
      </c>
      <c r="BF66" s="42" t="str">
        <f t="shared" si="54"/>
        <v/>
      </c>
      <c r="BG66" s="42" t="str">
        <f t="shared" si="55"/>
        <v/>
      </c>
      <c r="BH66" s="42" t="str">
        <f t="shared" si="56"/>
        <v/>
      </c>
      <c r="BI66" s="42" t="str">
        <f t="shared" si="57"/>
        <v/>
      </c>
      <c r="BJ66" s="42" t="str">
        <f t="shared" si="58"/>
        <v/>
      </c>
      <c r="BK66" s="42" t="str">
        <f t="shared" si="59"/>
        <v/>
      </c>
      <c r="BL66" s="42" t="str">
        <f t="shared" si="60"/>
        <v/>
      </c>
      <c r="BM66" s="42" t="str">
        <f t="shared" si="61"/>
        <v/>
      </c>
      <c r="BN66" s="42" t="str">
        <f t="shared" si="62"/>
        <v/>
      </c>
      <c r="BO66" s="42" t="str">
        <f t="shared" si="63"/>
        <v/>
      </c>
      <c r="BP66" s="42" t="str">
        <f t="shared" si="64"/>
        <v/>
      </c>
      <c r="BQ66" s="42" t="str">
        <f t="shared" si="65"/>
        <v/>
      </c>
      <c r="BR66" s="42" t="str">
        <f t="shared" si="66"/>
        <v/>
      </c>
      <c r="BS66" s="42" t="str">
        <f t="shared" si="67"/>
        <v/>
      </c>
      <c r="BT66" s="42" t="str">
        <f t="shared" si="68"/>
        <v/>
      </c>
      <c r="BU66" s="42" t="str">
        <f t="shared" si="69"/>
        <v/>
      </c>
      <c r="BV66" s="42" t="str">
        <f t="shared" si="70"/>
        <v/>
      </c>
      <c r="BW66" s="42" t="str">
        <f t="shared" si="71"/>
        <v/>
      </c>
      <c r="BX66" s="42" t="str">
        <f t="shared" si="72"/>
        <v/>
      </c>
      <c r="BY66" s="42" t="str">
        <f t="shared" si="73"/>
        <v/>
      </c>
      <c r="BZ66" s="42" t="str">
        <f t="shared" si="74"/>
        <v/>
      </c>
      <c r="CA66" s="42" t="str">
        <f t="shared" si="75"/>
        <v/>
      </c>
      <c r="CB66" s="42" t="str">
        <f t="shared" si="76"/>
        <v/>
      </c>
      <c r="CC66" s="42" t="str">
        <f t="shared" si="77"/>
        <v/>
      </c>
      <c r="CD66" s="42" t="str">
        <f t="shared" si="78"/>
        <v/>
      </c>
      <c r="CE66" s="42" t="str">
        <f t="shared" si="79"/>
        <v/>
      </c>
      <c r="CF66" s="42" t="str">
        <f t="shared" si="80"/>
        <v/>
      </c>
      <c r="CG66" s="42" t="str">
        <f t="shared" si="81"/>
        <v/>
      </c>
      <c r="CH66" s="42" t="str">
        <f t="shared" si="82"/>
        <v/>
      </c>
      <c r="CI66" s="42" t="str">
        <f t="shared" si="83"/>
        <v/>
      </c>
      <c r="CJ66" s="42" t="str">
        <f t="shared" si="84"/>
        <v/>
      </c>
      <c r="CK66" s="42" t="str">
        <f t="shared" si="85"/>
        <v/>
      </c>
      <c r="CL66" s="42" t="str">
        <f t="shared" si="86"/>
        <v/>
      </c>
      <c r="CM66" s="29"/>
      <c r="CN66" s="28" t="s">
        <v>878</v>
      </c>
      <c r="CO66" s="28" t="s">
        <v>677</v>
      </c>
      <c r="CP66" s="28" t="s">
        <v>393</v>
      </c>
      <c r="CQ66" s="28" t="s">
        <v>879</v>
      </c>
      <c r="CR66" s="28" t="s">
        <v>455</v>
      </c>
      <c r="CS66" s="28" t="s">
        <v>679</v>
      </c>
      <c r="CT66" s="28" t="s">
        <v>680</v>
      </c>
      <c r="CU66" s="28" t="s">
        <v>681</v>
      </c>
      <c r="CV66" s="3" t="s">
        <v>682</v>
      </c>
    </row>
    <row r="67" spans="1:100" x14ac:dyDescent="0.25">
      <c r="CM67" s="29"/>
      <c r="CN67" s="28" t="s">
        <v>880</v>
      </c>
      <c r="CO67" s="28" t="s">
        <v>677</v>
      </c>
      <c r="CP67" s="28" t="s">
        <v>393</v>
      </c>
      <c r="CQ67" s="28" t="s">
        <v>456</v>
      </c>
      <c r="CR67" s="28" t="s">
        <v>456</v>
      </c>
      <c r="CS67" s="28" t="s">
        <v>679</v>
      </c>
      <c r="CT67" s="28" t="s">
        <v>680</v>
      </c>
      <c r="CU67" s="28" t="s">
        <v>681</v>
      </c>
      <c r="CV67" s="3" t="s">
        <v>682</v>
      </c>
    </row>
    <row r="68" spans="1:100" x14ac:dyDescent="0.25">
      <c r="CM68" s="29"/>
      <c r="CN68" s="28" t="s">
        <v>881</v>
      </c>
      <c r="CO68" s="28" t="s">
        <v>677</v>
      </c>
      <c r="CP68" s="28" t="s">
        <v>393</v>
      </c>
      <c r="CQ68" s="28" t="s">
        <v>882</v>
      </c>
      <c r="CR68" s="28" t="s">
        <v>883</v>
      </c>
      <c r="CS68" s="28" t="s">
        <v>679</v>
      </c>
      <c r="CT68" s="28" t="s">
        <v>680</v>
      </c>
      <c r="CU68" s="28" t="s">
        <v>681</v>
      </c>
      <c r="CV68" s="3" t="s">
        <v>682</v>
      </c>
    </row>
    <row r="69" spans="1:100" x14ac:dyDescent="0.25">
      <c r="CM69" s="29"/>
      <c r="CN69" s="28" t="s">
        <v>884</v>
      </c>
      <c r="CO69" s="28" t="s">
        <v>677</v>
      </c>
      <c r="CP69" s="28" t="s">
        <v>393</v>
      </c>
      <c r="CQ69" s="28" t="s">
        <v>885</v>
      </c>
      <c r="CR69" s="28" t="s">
        <v>886</v>
      </c>
      <c r="CS69" s="28" t="s">
        <v>679</v>
      </c>
      <c r="CT69" s="28" t="s">
        <v>680</v>
      </c>
      <c r="CU69" s="28" t="s">
        <v>681</v>
      </c>
      <c r="CV69" s="3" t="s">
        <v>682</v>
      </c>
    </row>
    <row r="70" spans="1:100" ht="21" x14ac:dyDescent="0.25">
      <c r="A70" s="277" t="s">
        <v>887</v>
      </c>
      <c r="B70" s="277"/>
      <c r="C70" s="277"/>
      <c r="D70" s="277"/>
      <c r="E70" s="277"/>
      <c r="F70" s="277"/>
      <c r="G70" s="277"/>
      <c r="H70" s="277"/>
      <c r="I70" s="277"/>
      <c r="J70" s="277"/>
      <c r="K70" s="277"/>
      <c r="L70" s="277"/>
      <c r="M70" s="277"/>
      <c r="N70" s="277"/>
      <c r="O70" s="277"/>
      <c r="P70" s="277"/>
      <c r="Q70" s="277"/>
      <c r="R70" s="277"/>
      <c r="S70" s="277"/>
      <c r="CM70" s="29"/>
      <c r="CN70" s="28" t="s">
        <v>888</v>
      </c>
      <c r="CO70" s="28" t="s">
        <v>677</v>
      </c>
      <c r="CP70" s="28" t="s">
        <v>393</v>
      </c>
      <c r="CQ70" s="28" t="s">
        <v>457</v>
      </c>
      <c r="CR70" s="28" t="s">
        <v>457</v>
      </c>
      <c r="CS70" s="28" t="s">
        <v>679</v>
      </c>
      <c r="CT70" s="28" t="s">
        <v>680</v>
      </c>
      <c r="CU70" s="28" t="s">
        <v>681</v>
      </c>
      <c r="CV70" s="3" t="s">
        <v>682</v>
      </c>
    </row>
    <row r="71" spans="1:100" x14ac:dyDescent="0.25">
      <c r="CM71" s="29"/>
      <c r="CN71" s="28" t="s">
        <v>889</v>
      </c>
      <c r="CO71" s="28" t="s">
        <v>677</v>
      </c>
      <c r="CP71" s="28" t="s">
        <v>393</v>
      </c>
      <c r="CQ71" s="28" t="s">
        <v>890</v>
      </c>
      <c r="CR71" s="28" t="s">
        <v>890</v>
      </c>
      <c r="CS71" s="28" t="s">
        <v>679</v>
      </c>
      <c r="CT71" s="28" t="s">
        <v>680</v>
      </c>
      <c r="CU71" s="28" t="s">
        <v>681</v>
      </c>
      <c r="CV71" s="3" t="s">
        <v>682</v>
      </c>
    </row>
    <row r="72" spans="1:100" ht="15.75" x14ac:dyDescent="0.25">
      <c r="A72" s="61"/>
      <c r="B72" s="51"/>
      <c r="C72" s="52" t="s">
        <v>891</v>
      </c>
      <c r="D72" s="51"/>
      <c r="E72" s="51"/>
      <c r="F72" s="51"/>
      <c r="G72" s="51"/>
      <c r="H72" s="51"/>
      <c r="I72" s="51"/>
      <c r="J72" s="51"/>
      <c r="K72" s="51"/>
      <c r="L72" s="51"/>
      <c r="M72" s="51"/>
      <c r="N72" s="51"/>
      <c r="O72" s="51"/>
      <c r="P72" s="51"/>
      <c r="Q72" s="51"/>
      <c r="R72" s="51"/>
      <c r="S72" s="51"/>
      <c r="CM72" s="29"/>
      <c r="CN72" s="28" t="s">
        <v>892</v>
      </c>
      <c r="CO72" s="28" t="s">
        <v>677</v>
      </c>
      <c r="CP72" s="28" t="s">
        <v>393</v>
      </c>
      <c r="CQ72" s="28" t="s">
        <v>893</v>
      </c>
      <c r="CR72" s="28" t="s">
        <v>893</v>
      </c>
      <c r="CS72" s="28" t="s">
        <v>679</v>
      </c>
      <c r="CT72" s="28" t="s">
        <v>680</v>
      </c>
      <c r="CU72" s="28" t="s">
        <v>681</v>
      </c>
      <c r="CV72" s="3" t="s">
        <v>682</v>
      </c>
    </row>
    <row r="73" spans="1:100" ht="15.75" x14ac:dyDescent="0.25">
      <c r="A73" s="61"/>
      <c r="B73" s="51"/>
      <c r="C73" s="52" t="s">
        <v>894</v>
      </c>
      <c r="D73" s="51"/>
      <c r="E73" s="51"/>
      <c r="F73" s="51"/>
      <c r="G73" s="51"/>
      <c r="H73" s="51"/>
      <c r="I73" s="51"/>
      <c r="J73" s="51"/>
      <c r="K73" s="51"/>
      <c r="L73" s="51"/>
      <c r="M73" s="51"/>
      <c r="N73" s="51"/>
      <c r="O73" s="51"/>
      <c r="P73" s="51"/>
      <c r="Q73" s="51"/>
      <c r="R73" s="51"/>
      <c r="S73" s="51"/>
      <c r="CM73" s="29"/>
      <c r="CN73" s="28" t="s">
        <v>895</v>
      </c>
      <c r="CO73" s="28" t="s">
        <v>677</v>
      </c>
      <c r="CP73" s="28" t="s">
        <v>393</v>
      </c>
      <c r="CQ73" s="28" t="s">
        <v>896</v>
      </c>
      <c r="CR73" s="28" t="s">
        <v>896</v>
      </c>
      <c r="CS73" s="28" t="s">
        <v>679</v>
      </c>
      <c r="CT73" s="28" t="s">
        <v>680</v>
      </c>
      <c r="CU73" s="28" t="s">
        <v>681</v>
      </c>
      <c r="CV73" s="3" t="s">
        <v>682</v>
      </c>
    </row>
    <row r="74" spans="1:100" ht="15.75" x14ac:dyDescent="0.25">
      <c r="A74" s="61"/>
      <c r="B74" s="51"/>
      <c r="C74" s="52" t="s">
        <v>897</v>
      </c>
      <c r="D74" s="51"/>
      <c r="E74" s="51"/>
      <c r="F74" s="51"/>
      <c r="G74" s="51"/>
      <c r="H74" s="51"/>
      <c r="I74" s="51"/>
      <c r="J74" s="51"/>
      <c r="K74" s="51"/>
      <c r="L74" s="51"/>
      <c r="M74" s="51"/>
      <c r="N74" s="51"/>
      <c r="O74" s="51"/>
      <c r="P74" s="51"/>
      <c r="Q74" s="51"/>
      <c r="R74" s="51"/>
      <c r="S74" s="51"/>
      <c r="CM74" s="29"/>
      <c r="CN74" s="28" t="s">
        <v>898</v>
      </c>
      <c r="CO74" s="28" t="s">
        <v>677</v>
      </c>
      <c r="CP74" s="28" t="s">
        <v>393</v>
      </c>
      <c r="CQ74" s="28" t="s">
        <v>899</v>
      </c>
      <c r="CR74" s="28" t="s">
        <v>899</v>
      </c>
      <c r="CS74" s="28" t="s">
        <v>679</v>
      </c>
      <c r="CT74" s="28" t="s">
        <v>680</v>
      </c>
      <c r="CU74" s="28" t="s">
        <v>681</v>
      </c>
      <c r="CV74" s="3" t="s">
        <v>682</v>
      </c>
    </row>
    <row r="75" spans="1:100" ht="15.75" x14ac:dyDescent="0.25">
      <c r="A75" s="61"/>
      <c r="B75" s="51"/>
      <c r="C75" s="52" t="s">
        <v>900</v>
      </c>
      <c r="D75" s="51"/>
      <c r="E75" s="51"/>
      <c r="F75" s="51"/>
      <c r="G75" s="51"/>
      <c r="H75" s="51"/>
      <c r="I75" s="51"/>
      <c r="J75" s="51"/>
      <c r="K75" s="51"/>
      <c r="L75" s="51"/>
      <c r="M75" s="51"/>
      <c r="N75" s="51"/>
      <c r="O75" s="51"/>
      <c r="P75" s="51"/>
      <c r="Q75" s="51"/>
      <c r="R75" s="51"/>
      <c r="S75" s="51"/>
      <c r="CM75" s="29"/>
      <c r="CN75" s="28" t="s">
        <v>901</v>
      </c>
      <c r="CO75" s="28" t="s">
        <v>677</v>
      </c>
      <c r="CP75" s="28" t="s">
        <v>393</v>
      </c>
      <c r="CQ75" s="28" t="s">
        <v>902</v>
      </c>
      <c r="CR75" s="28" t="s">
        <v>902</v>
      </c>
      <c r="CS75" s="28" t="s">
        <v>679</v>
      </c>
      <c r="CT75" s="28" t="s">
        <v>680</v>
      </c>
      <c r="CU75" s="28" t="s">
        <v>681</v>
      </c>
      <c r="CV75" s="3" t="s">
        <v>682</v>
      </c>
    </row>
    <row r="76" spans="1:100" ht="15.75" x14ac:dyDescent="0.25">
      <c r="A76" s="61"/>
      <c r="B76" s="51"/>
      <c r="C76" s="52" t="s">
        <v>903</v>
      </c>
      <c r="D76" s="51"/>
      <c r="E76" s="51"/>
      <c r="F76" s="51"/>
      <c r="G76" s="51"/>
      <c r="H76" s="51"/>
      <c r="I76" s="51"/>
      <c r="J76" s="51"/>
      <c r="K76" s="51"/>
      <c r="L76" s="51"/>
      <c r="M76" s="51"/>
      <c r="N76" s="51"/>
      <c r="O76" s="51"/>
      <c r="P76" s="51"/>
      <c r="Q76" s="51"/>
      <c r="R76" s="51"/>
      <c r="S76" s="51"/>
      <c r="CM76" s="29"/>
      <c r="CN76" s="28" t="s">
        <v>904</v>
      </c>
      <c r="CO76" s="28" t="s">
        <v>677</v>
      </c>
      <c r="CP76" s="28" t="s">
        <v>393</v>
      </c>
      <c r="CQ76" s="28" t="s">
        <v>905</v>
      </c>
      <c r="CR76" s="28" t="s">
        <v>905</v>
      </c>
      <c r="CS76" s="28" t="s">
        <v>679</v>
      </c>
      <c r="CT76" s="28" t="s">
        <v>680</v>
      </c>
      <c r="CU76" s="28" t="s">
        <v>681</v>
      </c>
      <c r="CV76" s="3" t="s">
        <v>682</v>
      </c>
    </row>
    <row r="77" spans="1:100" ht="15.75" x14ac:dyDescent="0.25">
      <c r="A77" s="61"/>
      <c r="B77" s="51"/>
      <c r="C77" s="52" t="s">
        <v>906</v>
      </c>
      <c r="D77" s="51"/>
      <c r="E77" s="51"/>
      <c r="F77" s="51"/>
      <c r="G77" s="51"/>
      <c r="H77" s="51"/>
      <c r="I77" s="51"/>
      <c r="J77" s="51"/>
      <c r="K77" s="51"/>
      <c r="L77" s="51"/>
      <c r="M77" s="51"/>
      <c r="N77" s="51"/>
      <c r="O77" s="51"/>
      <c r="P77" s="51"/>
      <c r="Q77" s="51"/>
      <c r="R77" s="51"/>
      <c r="S77" s="51"/>
      <c r="CM77" s="29"/>
      <c r="CN77" s="28" t="s">
        <v>907</v>
      </c>
      <c r="CO77" s="28" t="s">
        <v>677</v>
      </c>
      <c r="CP77" s="28" t="s">
        <v>393</v>
      </c>
      <c r="CQ77" s="28" t="s">
        <v>459</v>
      </c>
      <c r="CR77" s="28" t="s">
        <v>459</v>
      </c>
      <c r="CS77" s="28" t="s">
        <v>679</v>
      </c>
      <c r="CT77" s="28" t="s">
        <v>680</v>
      </c>
      <c r="CU77" s="28" t="s">
        <v>681</v>
      </c>
      <c r="CV77" s="3" t="s">
        <v>682</v>
      </c>
    </row>
    <row r="78" spans="1:100" x14ac:dyDescent="0.25">
      <c r="CM78" s="29"/>
      <c r="CN78" s="28" t="s">
        <v>908</v>
      </c>
      <c r="CO78" s="28" t="s">
        <v>677</v>
      </c>
      <c r="CP78" s="28" t="s">
        <v>393</v>
      </c>
      <c r="CQ78" s="28" t="s">
        <v>460</v>
      </c>
      <c r="CR78" s="28" t="s">
        <v>460</v>
      </c>
      <c r="CS78" s="28" t="s">
        <v>679</v>
      </c>
      <c r="CT78" s="28" t="s">
        <v>680</v>
      </c>
      <c r="CU78" s="28" t="s">
        <v>681</v>
      </c>
      <c r="CV78" s="3" t="s">
        <v>682</v>
      </c>
    </row>
    <row r="79" spans="1:100" x14ac:dyDescent="0.25">
      <c r="CM79" s="29"/>
      <c r="CN79" s="28" t="s">
        <v>909</v>
      </c>
      <c r="CO79" s="28" t="s">
        <v>677</v>
      </c>
      <c r="CP79" s="28" t="s">
        <v>393</v>
      </c>
      <c r="CQ79" s="28" t="s">
        <v>910</v>
      </c>
      <c r="CR79" s="28" t="s">
        <v>911</v>
      </c>
      <c r="CS79" s="28" t="s">
        <v>679</v>
      </c>
      <c r="CT79" s="28" t="s">
        <v>680</v>
      </c>
      <c r="CU79" s="28" t="s">
        <v>681</v>
      </c>
      <c r="CV79" s="3" t="s">
        <v>682</v>
      </c>
    </row>
    <row r="80" spans="1:100" ht="21" x14ac:dyDescent="0.25">
      <c r="A80" s="277" t="s">
        <v>912</v>
      </c>
      <c r="B80" s="277"/>
      <c r="C80" s="277"/>
      <c r="D80" s="277"/>
      <c r="E80" s="277"/>
      <c r="F80" s="277"/>
      <c r="G80" s="277"/>
      <c r="H80" s="277"/>
      <c r="I80" s="277"/>
      <c r="J80" s="277"/>
      <c r="K80" s="277"/>
      <c r="L80" s="277"/>
      <c r="M80" s="277"/>
      <c r="N80" s="277"/>
      <c r="O80" s="277"/>
      <c r="P80" s="277"/>
      <c r="Q80" s="277"/>
      <c r="R80" s="277"/>
      <c r="S80" s="277"/>
      <c r="CM80" s="29"/>
      <c r="CN80" s="28" t="s">
        <v>913</v>
      </c>
      <c r="CO80" s="28" t="s">
        <v>677</v>
      </c>
      <c r="CP80" s="28" t="s">
        <v>393</v>
      </c>
      <c r="CQ80" s="28" t="s">
        <v>914</v>
      </c>
      <c r="CR80" s="28" t="s">
        <v>914</v>
      </c>
      <c r="CS80" s="28" t="s">
        <v>679</v>
      </c>
      <c r="CT80" s="28" t="s">
        <v>680</v>
      </c>
      <c r="CU80" s="28" t="s">
        <v>681</v>
      </c>
      <c r="CV80" s="3" t="s">
        <v>682</v>
      </c>
    </row>
    <row r="81" spans="1:100" ht="15.75" x14ac:dyDescent="0.25">
      <c r="A81" s="53" t="s">
        <v>915</v>
      </c>
      <c r="B81" s="53" t="s">
        <v>916</v>
      </c>
      <c r="C81" s="53" t="s">
        <v>917</v>
      </c>
      <c r="D81" s="53" t="s">
        <v>918</v>
      </c>
      <c r="CM81" s="29"/>
      <c r="CN81" s="28" t="s">
        <v>919</v>
      </c>
      <c r="CO81" s="28" t="s">
        <v>677</v>
      </c>
      <c r="CP81" s="28" t="s">
        <v>393</v>
      </c>
      <c r="CQ81" s="28" t="s">
        <v>920</v>
      </c>
      <c r="CR81" s="28" t="s">
        <v>920</v>
      </c>
      <c r="CS81" s="28" t="s">
        <v>679</v>
      </c>
      <c r="CT81" s="28" t="s">
        <v>680</v>
      </c>
      <c r="CU81" s="28" t="s">
        <v>681</v>
      </c>
      <c r="CV81" s="3" t="s">
        <v>682</v>
      </c>
    </row>
    <row r="82" spans="1:100" x14ac:dyDescent="0.25">
      <c r="A82" s="54">
        <v>1</v>
      </c>
      <c r="B82" s="55" t="s">
        <v>921</v>
      </c>
      <c r="C82" s="55" t="s">
        <v>922</v>
      </c>
      <c r="D82" s="55" t="s">
        <v>923</v>
      </c>
      <c r="CM82" s="29"/>
      <c r="CN82" s="28" t="s">
        <v>924</v>
      </c>
      <c r="CO82" s="28" t="s">
        <v>677</v>
      </c>
      <c r="CP82" s="28" t="s">
        <v>393</v>
      </c>
      <c r="CQ82" s="28" t="s">
        <v>925</v>
      </c>
      <c r="CR82" s="28" t="s">
        <v>925</v>
      </c>
      <c r="CS82" s="28" t="s">
        <v>679</v>
      </c>
      <c r="CT82" s="28" t="s">
        <v>680</v>
      </c>
      <c r="CU82" s="28" t="s">
        <v>681</v>
      </c>
      <c r="CV82" s="3" t="s">
        <v>682</v>
      </c>
    </row>
    <row r="83" spans="1:100" x14ac:dyDescent="0.25">
      <c r="A83" s="54">
        <v>2</v>
      </c>
      <c r="B83" s="55" t="s">
        <v>926</v>
      </c>
      <c r="C83" s="55" t="s">
        <v>922</v>
      </c>
      <c r="D83" s="55" t="s">
        <v>927</v>
      </c>
      <c r="CM83" s="29"/>
      <c r="CN83" s="28" t="s">
        <v>928</v>
      </c>
      <c r="CO83" s="28" t="s">
        <v>677</v>
      </c>
      <c r="CP83" s="28" t="s">
        <v>393</v>
      </c>
      <c r="CQ83" s="28" t="s">
        <v>638</v>
      </c>
      <c r="CR83" s="28" t="s">
        <v>638</v>
      </c>
      <c r="CS83" s="28" t="s">
        <v>679</v>
      </c>
      <c r="CT83" s="28" t="s">
        <v>680</v>
      </c>
      <c r="CU83" s="28" t="s">
        <v>681</v>
      </c>
      <c r="CV83" s="3" t="s">
        <v>682</v>
      </c>
    </row>
    <row r="84" spans="1:100" x14ac:dyDescent="0.25">
      <c r="A84" s="54">
        <v>3</v>
      </c>
      <c r="B84" s="55" t="s">
        <v>929</v>
      </c>
      <c r="C84" s="55" t="s">
        <v>922</v>
      </c>
      <c r="D84" s="55" t="s">
        <v>930</v>
      </c>
      <c r="CM84" s="29"/>
      <c r="CN84" s="28" t="s">
        <v>931</v>
      </c>
      <c r="CO84" s="28" t="s">
        <v>677</v>
      </c>
      <c r="CP84" s="28" t="s">
        <v>393</v>
      </c>
      <c r="CQ84" s="28" t="s">
        <v>932</v>
      </c>
      <c r="CR84" s="28" t="s">
        <v>932</v>
      </c>
      <c r="CS84" s="28" t="s">
        <v>752</v>
      </c>
      <c r="CT84" s="28" t="s">
        <v>753</v>
      </c>
      <c r="CU84" s="28" t="s">
        <v>681</v>
      </c>
      <c r="CV84" s="3" t="s">
        <v>754</v>
      </c>
    </row>
    <row r="85" spans="1:100" x14ac:dyDescent="0.25">
      <c r="A85" s="54">
        <v>4</v>
      </c>
      <c r="B85" s="55" t="s">
        <v>933</v>
      </c>
      <c r="C85" s="55" t="s">
        <v>922</v>
      </c>
      <c r="D85" s="55" t="s">
        <v>934</v>
      </c>
      <c r="CM85" s="29"/>
      <c r="CN85" s="28" t="s">
        <v>935</v>
      </c>
      <c r="CO85" s="28" t="s">
        <v>677</v>
      </c>
      <c r="CP85" s="28" t="s">
        <v>393</v>
      </c>
      <c r="CQ85" s="28" t="s">
        <v>936</v>
      </c>
      <c r="CR85" s="28" t="s">
        <v>936</v>
      </c>
      <c r="CS85" s="28" t="s">
        <v>752</v>
      </c>
      <c r="CT85" s="28" t="s">
        <v>753</v>
      </c>
      <c r="CU85" s="28" t="s">
        <v>681</v>
      </c>
      <c r="CV85" s="3" t="s">
        <v>754</v>
      </c>
    </row>
    <row r="86" spans="1:100" x14ac:dyDescent="0.25">
      <c r="A86" s="54">
        <v>5</v>
      </c>
      <c r="B86" s="55" t="s">
        <v>937</v>
      </c>
      <c r="C86" s="55" t="s">
        <v>922</v>
      </c>
      <c r="D86" s="55" t="s">
        <v>938</v>
      </c>
      <c r="CM86" s="29"/>
      <c r="CN86" s="28" t="s">
        <v>939</v>
      </c>
      <c r="CO86" s="28" t="s">
        <v>677</v>
      </c>
      <c r="CP86" s="28" t="s">
        <v>393</v>
      </c>
      <c r="CQ86" s="28" t="s">
        <v>461</v>
      </c>
      <c r="CR86" s="28" t="s">
        <v>461</v>
      </c>
      <c r="CS86" s="28" t="s">
        <v>679</v>
      </c>
      <c r="CT86" s="28" t="s">
        <v>680</v>
      </c>
      <c r="CU86" s="28" t="s">
        <v>681</v>
      </c>
      <c r="CV86" s="3" t="s">
        <v>682</v>
      </c>
    </row>
    <row r="87" spans="1:100" x14ac:dyDescent="0.25">
      <c r="A87" s="54">
        <v>6</v>
      </c>
      <c r="B87" s="55" t="s">
        <v>940</v>
      </c>
      <c r="C87" s="55" t="s">
        <v>941</v>
      </c>
      <c r="D87" s="55" t="s">
        <v>942</v>
      </c>
      <c r="CM87" s="29"/>
      <c r="CN87" s="28" t="s">
        <v>943</v>
      </c>
      <c r="CO87" s="28" t="s">
        <v>677</v>
      </c>
      <c r="CP87" s="28" t="s">
        <v>393</v>
      </c>
      <c r="CQ87" s="28" t="s">
        <v>944</v>
      </c>
      <c r="CR87" s="28" t="s">
        <v>944</v>
      </c>
      <c r="CS87" s="28" t="s">
        <v>679</v>
      </c>
      <c r="CT87" s="28" t="s">
        <v>680</v>
      </c>
      <c r="CU87" s="28" t="s">
        <v>681</v>
      </c>
      <c r="CV87" s="3" t="s">
        <v>682</v>
      </c>
    </row>
    <row r="88" spans="1:100" x14ac:dyDescent="0.25">
      <c r="A88" s="54">
        <v>7</v>
      </c>
      <c r="B88" s="55" t="s">
        <v>945</v>
      </c>
      <c r="C88" s="55" t="s">
        <v>946</v>
      </c>
      <c r="D88" s="55" t="s">
        <v>947</v>
      </c>
      <c r="CM88" s="29"/>
      <c r="CN88" s="28" t="s">
        <v>948</v>
      </c>
      <c r="CO88" s="28" t="s">
        <v>677</v>
      </c>
      <c r="CP88" s="28" t="s">
        <v>393</v>
      </c>
      <c r="CQ88" s="28" t="s">
        <v>949</v>
      </c>
      <c r="CR88" s="28" t="s">
        <v>950</v>
      </c>
      <c r="CS88" s="28" t="s">
        <v>679</v>
      </c>
      <c r="CT88" s="28" t="s">
        <v>680</v>
      </c>
      <c r="CU88" s="28" t="s">
        <v>681</v>
      </c>
      <c r="CV88" s="3" t="s">
        <v>682</v>
      </c>
    </row>
    <row r="89" spans="1:100" x14ac:dyDescent="0.25">
      <c r="A89" s="54">
        <v>8</v>
      </c>
      <c r="B89" s="55" t="s">
        <v>951</v>
      </c>
      <c r="C89" s="55" t="s">
        <v>952</v>
      </c>
      <c r="D89" s="55" t="s">
        <v>953</v>
      </c>
      <c r="CM89" s="29"/>
      <c r="CN89" s="28" t="s">
        <v>954</v>
      </c>
      <c r="CO89" s="28" t="s">
        <v>677</v>
      </c>
      <c r="CP89" s="28" t="s">
        <v>393</v>
      </c>
      <c r="CQ89" s="28" t="s">
        <v>955</v>
      </c>
      <c r="CR89" s="28" t="s">
        <v>955</v>
      </c>
      <c r="CS89" s="28" t="s">
        <v>679</v>
      </c>
      <c r="CT89" s="28" t="s">
        <v>680</v>
      </c>
      <c r="CU89" s="28" t="s">
        <v>681</v>
      </c>
      <c r="CV89" s="3" t="s">
        <v>682</v>
      </c>
    </row>
    <row r="90" spans="1:100" x14ac:dyDescent="0.25">
      <c r="A90" s="54">
        <v>9</v>
      </c>
      <c r="B90" s="55" t="s">
        <v>956</v>
      </c>
      <c r="C90" s="55" t="s">
        <v>957</v>
      </c>
      <c r="D90" s="55" t="s">
        <v>958</v>
      </c>
      <c r="CM90" s="29"/>
      <c r="CN90" s="28" t="s">
        <v>959</v>
      </c>
      <c r="CO90" s="28" t="s">
        <v>677</v>
      </c>
      <c r="CP90" s="28" t="s">
        <v>393</v>
      </c>
      <c r="CQ90" s="28" t="s">
        <v>960</v>
      </c>
      <c r="CR90" s="28" t="s">
        <v>961</v>
      </c>
      <c r="CS90" s="28" t="s">
        <v>679</v>
      </c>
      <c r="CT90" s="28" t="s">
        <v>680</v>
      </c>
      <c r="CU90" s="28" t="s">
        <v>681</v>
      </c>
      <c r="CV90" s="3" t="s">
        <v>682</v>
      </c>
    </row>
    <row r="91" spans="1:100" x14ac:dyDescent="0.25">
      <c r="A91" s="54">
        <v>10</v>
      </c>
      <c r="B91" s="55" t="s">
        <v>962</v>
      </c>
      <c r="C91" s="55" t="s">
        <v>963</v>
      </c>
      <c r="D91" s="55" t="s">
        <v>964</v>
      </c>
      <c r="CM91" s="29"/>
      <c r="CN91" s="28" t="s">
        <v>965</v>
      </c>
      <c r="CO91" s="28" t="s">
        <v>677</v>
      </c>
      <c r="CP91" s="28" t="s">
        <v>393</v>
      </c>
      <c r="CQ91" s="28" t="s">
        <v>966</v>
      </c>
      <c r="CR91" s="28" t="s">
        <v>966</v>
      </c>
      <c r="CS91" s="28" t="s">
        <v>679</v>
      </c>
      <c r="CT91" s="28" t="s">
        <v>680</v>
      </c>
      <c r="CU91" s="28" t="s">
        <v>681</v>
      </c>
      <c r="CV91" s="3" t="s">
        <v>682</v>
      </c>
    </row>
    <row r="92" spans="1:100" x14ac:dyDescent="0.25">
      <c r="CM92" s="29"/>
      <c r="CN92" s="28" t="s">
        <v>967</v>
      </c>
      <c r="CO92" s="28" t="s">
        <v>677</v>
      </c>
      <c r="CP92" s="28" t="s">
        <v>393</v>
      </c>
      <c r="CQ92" s="28" t="s">
        <v>968</v>
      </c>
      <c r="CR92" s="28" t="s">
        <v>968</v>
      </c>
      <c r="CS92" s="28" t="s">
        <v>679</v>
      </c>
      <c r="CT92" s="28" t="s">
        <v>680</v>
      </c>
      <c r="CU92" s="28" t="s">
        <v>681</v>
      </c>
      <c r="CV92" s="3" t="s">
        <v>682</v>
      </c>
    </row>
    <row r="93" spans="1:100" x14ac:dyDescent="0.25">
      <c r="CM93" s="29"/>
      <c r="CN93" s="28" t="s">
        <v>969</v>
      </c>
      <c r="CO93" s="28" t="s">
        <v>677</v>
      </c>
      <c r="CP93" s="28" t="s">
        <v>393</v>
      </c>
      <c r="CQ93" s="28" t="s">
        <v>970</v>
      </c>
      <c r="CR93" s="28" t="s">
        <v>970</v>
      </c>
      <c r="CS93" s="28" t="s">
        <v>679</v>
      </c>
      <c r="CT93" s="28" t="s">
        <v>680</v>
      </c>
      <c r="CU93" s="28" t="s">
        <v>681</v>
      </c>
      <c r="CV93" s="3" t="s">
        <v>682</v>
      </c>
    </row>
    <row r="94" spans="1:100" ht="21" x14ac:dyDescent="0.25">
      <c r="A94" s="277" t="s">
        <v>971</v>
      </c>
      <c r="B94" s="277"/>
      <c r="C94" s="277"/>
      <c r="D94" s="277"/>
      <c r="E94" s="277"/>
      <c r="F94" s="277"/>
      <c r="G94" s="277"/>
      <c r="H94" s="277"/>
      <c r="I94" s="277"/>
      <c r="J94" s="277"/>
      <c r="K94" s="277"/>
      <c r="L94" s="277"/>
      <c r="M94" s="277"/>
      <c r="N94" s="277"/>
      <c r="O94" s="277"/>
      <c r="P94" s="277"/>
      <c r="Q94" s="277"/>
      <c r="R94" s="277"/>
      <c r="S94" s="277"/>
      <c r="CM94" s="29"/>
      <c r="CN94" s="28" t="s">
        <v>972</v>
      </c>
      <c r="CO94" s="28" t="s">
        <v>677</v>
      </c>
      <c r="CP94" s="28" t="s">
        <v>393</v>
      </c>
      <c r="CQ94" s="28" t="s">
        <v>973</v>
      </c>
      <c r="CR94" s="28" t="s">
        <v>974</v>
      </c>
      <c r="CS94" s="28" t="s">
        <v>679</v>
      </c>
      <c r="CT94" s="28" t="s">
        <v>680</v>
      </c>
      <c r="CU94" s="28" t="s">
        <v>681</v>
      </c>
      <c r="CV94" s="3" t="s">
        <v>682</v>
      </c>
    </row>
    <row r="95" spans="1:100" x14ac:dyDescent="0.25">
      <c r="A95" s="62"/>
      <c r="B95" s="56"/>
      <c r="C95" s="56" t="s">
        <v>975</v>
      </c>
      <c r="D95" s="56"/>
      <c r="E95" s="56"/>
      <c r="F95" s="56"/>
      <c r="G95" s="56"/>
      <c r="H95" s="56"/>
      <c r="I95" s="56"/>
      <c r="J95" s="56"/>
      <c r="K95" s="56"/>
      <c r="L95" s="56"/>
      <c r="M95" s="56"/>
      <c r="N95" s="56"/>
      <c r="O95" s="56"/>
      <c r="P95" s="56"/>
      <c r="Q95" s="56"/>
      <c r="R95" s="56"/>
      <c r="S95" s="56"/>
      <c r="CM95" s="29"/>
      <c r="CN95" s="28" t="s">
        <v>976</v>
      </c>
      <c r="CO95" s="28" t="s">
        <v>677</v>
      </c>
      <c r="CP95" s="28" t="s">
        <v>393</v>
      </c>
      <c r="CQ95" s="28" t="s">
        <v>977</v>
      </c>
      <c r="CR95" s="28" t="s">
        <v>977</v>
      </c>
      <c r="CS95" s="28" t="s">
        <v>679</v>
      </c>
      <c r="CT95" s="28" t="s">
        <v>680</v>
      </c>
      <c r="CU95" s="28" t="s">
        <v>681</v>
      </c>
      <c r="CV95" s="3" t="s">
        <v>682</v>
      </c>
    </row>
    <row r="96" spans="1:100" x14ac:dyDescent="0.25">
      <c r="A96" s="62"/>
      <c r="B96" s="56"/>
      <c r="C96" s="56" t="s">
        <v>978</v>
      </c>
      <c r="D96" s="56"/>
      <c r="E96" s="56"/>
      <c r="F96" s="56"/>
      <c r="G96" s="56"/>
      <c r="H96" s="56"/>
      <c r="I96" s="56"/>
      <c r="J96" s="56"/>
      <c r="K96" s="56"/>
      <c r="L96" s="56"/>
      <c r="M96" s="56"/>
      <c r="N96" s="56"/>
      <c r="O96" s="56"/>
      <c r="P96" s="56"/>
      <c r="Q96" s="56"/>
      <c r="R96" s="56"/>
      <c r="S96" s="56"/>
      <c r="CM96" s="29"/>
      <c r="CN96" s="28" t="s">
        <v>979</v>
      </c>
      <c r="CO96" s="28" t="s">
        <v>677</v>
      </c>
      <c r="CP96" s="28" t="s">
        <v>393</v>
      </c>
      <c r="CQ96" s="28" t="s">
        <v>462</v>
      </c>
      <c r="CR96" s="28" t="s">
        <v>462</v>
      </c>
      <c r="CS96" s="28" t="s">
        <v>679</v>
      </c>
      <c r="CT96" s="28" t="s">
        <v>680</v>
      </c>
      <c r="CU96" s="28" t="s">
        <v>681</v>
      </c>
      <c r="CV96" s="3" t="s">
        <v>682</v>
      </c>
    </row>
    <row r="97" spans="1:100" x14ac:dyDescent="0.25">
      <c r="A97" s="62"/>
      <c r="B97" s="56"/>
      <c r="C97" s="56" t="s">
        <v>980</v>
      </c>
      <c r="D97" s="56"/>
      <c r="E97" s="56"/>
      <c r="F97" s="56"/>
      <c r="G97" s="56"/>
      <c r="H97" s="56"/>
      <c r="I97" s="56"/>
      <c r="J97" s="56"/>
      <c r="K97" s="56"/>
      <c r="L97" s="56"/>
      <c r="M97" s="56"/>
      <c r="N97" s="56"/>
      <c r="O97" s="56"/>
      <c r="P97" s="56"/>
      <c r="Q97" s="56"/>
      <c r="R97" s="56"/>
      <c r="S97" s="56"/>
      <c r="CM97" s="29"/>
      <c r="CN97" s="28" t="s">
        <v>981</v>
      </c>
      <c r="CO97" s="28" t="s">
        <v>677</v>
      </c>
      <c r="CP97" s="28" t="s">
        <v>393</v>
      </c>
      <c r="CQ97" s="28" t="s">
        <v>982</v>
      </c>
      <c r="CR97" s="28" t="s">
        <v>982</v>
      </c>
      <c r="CS97" s="28" t="s">
        <v>752</v>
      </c>
      <c r="CT97" s="28" t="s">
        <v>753</v>
      </c>
      <c r="CU97" s="28" t="s">
        <v>681</v>
      </c>
      <c r="CV97" s="3" t="s">
        <v>754</v>
      </c>
    </row>
    <row r="98" spans="1:100" x14ac:dyDescent="0.25">
      <c r="A98" s="62"/>
      <c r="B98" s="56"/>
      <c r="C98" s="56" t="s">
        <v>983</v>
      </c>
      <c r="D98" s="56"/>
      <c r="E98" s="56"/>
      <c r="F98" s="56"/>
      <c r="G98" s="56"/>
      <c r="H98" s="56"/>
      <c r="I98" s="56"/>
      <c r="J98" s="56"/>
      <c r="K98" s="56"/>
      <c r="L98" s="56"/>
      <c r="M98" s="56"/>
      <c r="N98" s="56"/>
      <c r="O98" s="56"/>
      <c r="P98" s="56"/>
      <c r="Q98" s="56"/>
      <c r="R98" s="56"/>
      <c r="S98" s="56"/>
      <c r="CM98" s="29"/>
      <c r="CN98" s="28" t="s">
        <v>984</v>
      </c>
      <c r="CO98" s="28" t="s">
        <v>677</v>
      </c>
      <c r="CP98" s="28" t="s">
        <v>393</v>
      </c>
      <c r="CQ98" s="28" t="s">
        <v>985</v>
      </c>
      <c r="CR98" s="28" t="s">
        <v>986</v>
      </c>
      <c r="CS98" s="28" t="s">
        <v>679</v>
      </c>
      <c r="CT98" s="28" t="s">
        <v>680</v>
      </c>
      <c r="CU98" s="28" t="s">
        <v>681</v>
      </c>
      <c r="CV98" s="3" t="s">
        <v>682</v>
      </c>
    </row>
    <row r="99" spans="1:100" x14ac:dyDescent="0.25">
      <c r="A99" s="62"/>
      <c r="B99" s="56"/>
      <c r="C99" s="56" t="s">
        <v>987</v>
      </c>
      <c r="D99" s="56"/>
      <c r="E99" s="56"/>
      <c r="F99" s="56"/>
      <c r="G99" s="56"/>
      <c r="H99" s="56"/>
      <c r="I99" s="56"/>
      <c r="J99" s="56"/>
      <c r="K99" s="56"/>
      <c r="L99" s="56"/>
      <c r="M99" s="56"/>
      <c r="N99" s="56"/>
      <c r="O99" s="56"/>
      <c r="P99" s="56"/>
      <c r="Q99" s="56"/>
      <c r="R99" s="56"/>
      <c r="S99" s="56"/>
      <c r="CM99" s="29"/>
      <c r="CN99" s="28" t="s">
        <v>988</v>
      </c>
      <c r="CO99" s="28" t="s">
        <v>677</v>
      </c>
      <c r="CP99" s="28" t="s">
        <v>393</v>
      </c>
      <c r="CQ99" s="28" t="s">
        <v>989</v>
      </c>
      <c r="CR99" s="28" t="s">
        <v>990</v>
      </c>
      <c r="CS99" s="28" t="s">
        <v>679</v>
      </c>
      <c r="CT99" s="28" t="s">
        <v>680</v>
      </c>
      <c r="CU99" s="28" t="s">
        <v>681</v>
      </c>
      <c r="CV99" s="3" t="s">
        <v>682</v>
      </c>
    </row>
    <row r="100" spans="1:100" x14ac:dyDescent="0.25">
      <c r="A100" s="62"/>
      <c r="B100" s="56"/>
      <c r="C100" s="56" t="s">
        <v>991</v>
      </c>
      <c r="D100" s="56"/>
      <c r="E100" s="56"/>
      <c r="F100" s="56"/>
      <c r="G100" s="56"/>
      <c r="H100" s="56"/>
      <c r="I100" s="56"/>
      <c r="J100" s="56"/>
      <c r="K100" s="56"/>
      <c r="L100" s="56"/>
      <c r="M100" s="56"/>
      <c r="N100" s="56"/>
      <c r="O100" s="56"/>
      <c r="P100" s="56"/>
      <c r="Q100" s="56"/>
      <c r="R100" s="56"/>
      <c r="S100" s="56"/>
      <c r="CM100" s="29"/>
      <c r="CN100" s="28" t="s">
        <v>992</v>
      </c>
      <c r="CO100" s="28" t="s">
        <v>677</v>
      </c>
      <c r="CP100" s="28" t="s">
        <v>393</v>
      </c>
      <c r="CQ100" s="28" t="s">
        <v>993</v>
      </c>
      <c r="CR100" s="28" t="s">
        <v>994</v>
      </c>
      <c r="CS100" s="28" t="s">
        <v>679</v>
      </c>
      <c r="CT100" s="28" t="s">
        <v>680</v>
      </c>
      <c r="CU100" s="28" t="s">
        <v>681</v>
      </c>
      <c r="CV100" s="3" t="s">
        <v>682</v>
      </c>
    </row>
    <row r="101" spans="1:100" x14ac:dyDescent="0.25">
      <c r="CM101" s="29"/>
      <c r="CN101" s="28" t="s">
        <v>995</v>
      </c>
      <c r="CO101" s="28" t="s">
        <v>677</v>
      </c>
      <c r="CP101" s="28" t="s">
        <v>393</v>
      </c>
      <c r="CQ101" s="28" t="s">
        <v>996</v>
      </c>
      <c r="CR101" s="28" t="s">
        <v>997</v>
      </c>
      <c r="CS101" s="28" t="s">
        <v>679</v>
      </c>
      <c r="CT101" s="28" t="s">
        <v>680</v>
      </c>
      <c r="CU101" s="28" t="s">
        <v>681</v>
      </c>
      <c r="CV101" s="3" t="s">
        <v>682</v>
      </c>
    </row>
    <row r="102" spans="1:100" x14ac:dyDescent="0.25">
      <c r="CM102" s="29"/>
      <c r="CN102" s="28" t="s">
        <v>998</v>
      </c>
      <c r="CO102" s="28" t="s">
        <v>677</v>
      </c>
      <c r="CP102" s="28" t="s">
        <v>393</v>
      </c>
      <c r="CQ102" s="28" t="s">
        <v>999</v>
      </c>
      <c r="CR102" s="28" t="s">
        <v>1000</v>
      </c>
      <c r="CS102" s="28" t="s">
        <v>679</v>
      </c>
      <c r="CT102" s="28" t="s">
        <v>680</v>
      </c>
      <c r="CU102" s="28" t="s">
        <v>681</v>
      </c>
      <c r="CV102" s="3" t="s">
        <v>682</v>
      </c>
    </row>
    <row r="103" spans="1:100" x14ac:dyDescent="0.25">
      <c r="CM103" s="29"/>
      <c r="CN103" s="28" t="s">
        <v>1001</v>
      </c>
      <c r="CO103" s="28" t="s">
        <v>677</v>
      </c>
      <c r="CP103" s="28" t="s">
        <v>393</v>
      </c>
      <c r="CQ103" s="28" t="s">
        <v>1002</v>
      </c>
      <c r="CR103" s="28" t="s">
        <v>1003</v>
      </c>
      <c r="CS103" s="28" t="s">
        <v>679</v>
      </c>
      <c r="CT103" s="28" t="s">
        <v>680</v>
      </c>
      <c r="CU103" s="28" t="s">
        <v>681</v>
      </c>
      <c r="CV103" s="3" t="s">
        <v>682</v>
      </c>
    </row>
    <row r="104" spans="1:100" x14ac:dyDescent="0.25">
      <c r="CM104" s="29"/>
      <c r="CN104" s="28" t="s">
        <v>1004</v>
      </c>
      <c r="CO104" s="28" t="s">
        <v>677</v>
      </c>
      <c r="CP104" s="28" t="s">
        <v>393</v>
      </c>
      <c r="CQ104" s="28" t="s">
        <v>1005</v>
      </c>
      <c r="CR104" s="28" t="s">
        <v>1006</v>
      </c>
      <c r="CS104" s="28" t="s">
        <v>679</v>
      </c>
      <c r="CT104" s="28" t="s">
        <v>680</v>
      </c>
      <c r="CU104" s="28" t="s">
        <v>681</v>
      </c>
      <c r="CV104" s="3" t="s">
        <v>682</v>
      </c>
    </row>
    <row r="105" spans="1:100" x14ac:dyDescent="0.25">
      <c r="CM105" s="29"/>
      <c r="CN105" s="28" t="s">
        <v>1007</v>
      </c>
      <c r="CO105" s="28" t="s">
        <v>677</v>
      </c>
      <c r="CP105" s="28" t="s">
        <v>393</v>
      </c>
      <c r="CQ105" s="28" t="s">
        <v>1008</v>
      </c>
      <c r="CR105" s="28" t="s">
        <v>1009</v>
      </c>
      <c r="CS105" s="28" t="s">
        <v>679</v>
      </c>
      <c r="CT105" s="28" t="s">
        <v>680</v>
      </c>
      <c r="CU105" s="28" t="s">
        <v>681</v>
      </c>
      <c r="CV105" s="3" t="s">
        <v>682</v>
      </c>
    </row>
    <row r="106" spans="1:100" x14ac:dyDescent="0.25">
      <c r="CM106" s="29"/>
      <c r="CN106" s="28" t="s">
        <v>1010</v>
      </c>
      <c r="CO106" s="28" t="s">
        <v>677</v>
      </c>
      <c r="CP106" s="28" t="s">
        <v>393</v>
      </c>
      <c r="CQ106" s="28" t="s">
        <v>1011</v>
      </c>
      <c r="CR106" s="28" t="s">
        <v>1012</v>
      </c>
      <c r="CS106" s="28" t="s">
        <v>679</v>
      </c>
      <c r="CT106" s="28" t="s">
        <v>680</v>
      </c>
      <c r="CU106" s="28" t="s">
        <v>681</v>
      </c>
      <c r="CV106" s="3" t="s">
        <v>682</v>
      </c>
    </row>
    <row r="107" spans="1:100" x14ac:dyDescent="0.25">
      <c r="CM107" s="29"/>
      <c r="CN107" s="28" t="s">
        <v>1013</v>
      </c>
      <c r="CO107" s="28" t="s">
        <v>677</v>
      </c>
      <c r="CP107" s="28" t="s">
        <v>393</v>
      </c>
      <c r="CQ107" s="28" t="s">
        <v>1014</v>
      </c>
      <c r="CR107" s="28" t="s">
        <v>463</v>
      </c>
      <c r="CS107" s="28" t="s">
        <v>679</v>
      </c>
      <c r="CT107" s="28" t="s">
        <v>680</v>
      </c>
      <c r="CU107" s="28" t="s">
        <v>681</v>
      </c>
      <c r="CV107" s="3" t="s">
        <v>682</v>
      </c>
    </row>
    <row r="108" spans="1:100" x14ac:dyDescent="0.25">
      <c r="CM108" s="29"/>
      <c r="CN108" s="28" t="s">
        <v>1015</v>
      </c>
      <c r="CO108" s="28" t="s">
        <v>677</v>
      </c>
      <c r="CP108" s="28" t="s">
        <v>393</v>
      </c>
      <c r="CQ108" s="28" t="s">
        <v>1016</v>
      </c>
      <c r="CR108" s="28" t="s">
        <v>1016</v>
      </c>
      <c r="CS108" s="28" t="s">
        <v>679</v>
      </c>
      <c r="CT108" s="28" t="s">
        <v>680</v>
      </c>
      <c r="CU108" s="28" t="s">
        <v>681</v>
      </c>
      <c r="CV108" s="3" t="s">
        <v>682</v>
      </c>
    </row>
    <row r="109" spans="1:100" x14ac:dyDescent="0.25">
      <c r="CM109" s="29"/>
      <c r="CN109" s="28" t="s">
        <v>1017</v>
      </c>
      <c r="CO109" s="28" t="s">
        <v>677</v>
      </c>
      <c r="CP109" s="28" t="s">
        <v>393</v>
      </c>
      <c r="CQ109" s="28" t="s">
        <v>1018</v>
      </c>
      <c r="CR109" s="28" t="s">
        <v>1018</v>
      </c>
      <c r="CS109" s="28" t="s">
        <v>679</v>
      </c>
      <c r="CT109" s="28" t="s">
        <v>680</v>
      </c>
      <c r="CU109" s="28" t="s">
        <v>681</v>
      </c>
      <c r="CV109" s="3" t="s">
        <v>682</v>
      </c>
    </row>
    <row r="110" spans="1:100" x14ac:dyDescent="0.25">
      <c r="CM110" s="29"/>
      <c r="CN110" s="28" t="s">
        <v>1019</v>
      </c>
      <c r="CO110" s="28" t="s">
        <v>677</v>
      </c>
      <c r="CP110" s="28" t="s">
        <v>393</v>
      </c>
      <c r="CQ110" s="28" t="s">
        <v>1020</v>
      </c>
      <c r="CR110" s="28" t="s">
        <v>1020</v>
      </c>
      <c r="CS110" s="28" t="s">
        <v>679</v>
      </c>
      <c r="CT110" s="28" t="s">
        <v>680</v>
      </c>
      <c r="CU110" s="28" t="s">
        <v>681</v>
      </c>
      <c r="CV110" s="3" t="s">
        <v>682</v>
      </c>
    </row>
    <row r="111" spans="1:100" x14ac:dyDescent="0.25">
      <c r="CM111" s="29"/>
      <c r="CN111" s="28" t="s">
        <v>1021</v>
      </c>
      <c r="CO111" s="28" t="s">
        <v>677</v>
      </c>
      <c r="CP111" s="28" t="s">
        <v>393</v>
      </c>
      <c r="CQ111" s="28" t="s">
        <v>1022</v>
      </c>
      <c r="CR111" s="28" t="s">
        <v>1022</v>
      </c>
      <c r="CS111" s="28" t="s">
        <v>679</v>
      </c>
      <c r="CT111" s="28" t="s">
        <v>680</v>
      </c>
      <c r="CU111" s="28" t="s">
        <v>681</v>
      </c>
      <c r="CV111" s="3" t="s">
        <v>682</v>
      </c>
    </row>
    <row r="112" spans="1:100" x14ac:dyDescent="0.25">
      <c r="CM112" s="29"/>
      <c r="CN112" s="28" t="s">
        <v>1023</v>
      </c>
      <c r="CO112" s="28" t="s">
        <v>677</v>
      </c>
      <c r="CP112" s="28" t="s">
        <v>393</v>
      </c>
      <c r="CQ112" s="28" t="s">
        <v>1024</v>
      </c>
      <c r="CR112" s="28" t="s">
        <v>1024</v>
      </c>
      <c r="CS112" s="28" t="s">
        <v>679</v>
      </c>
      <c r="CT112" s="28" t="s">
        <v>680</v>
      </c>
      <c r="CU112" s="28" t="s">
        <v>681</v>
      </c>
      <c r="CV112" s="3" t="s">
        <v>682</v>
      </c>
    </row>
    <row r="113" spans="91:100" x14ac:dyDescent="0.25">
      <c r="CM113" s="29"/>
      <c r="CN113" s="28" t="s">
        <v>1025</v>
      </c>
      <c r="CO113" s="28" t="s">
        <v>677</v>
      </c>
      <c r="CP113" s="28" t="s">
        <v>393</v>
      </c>
      <c r="CQ113" s="28" t="s">
        <v>1026</v>
      </c>
      <c r="CR113" s="28" t="s">
        <v>1026</v>
      </c>
      <c r="CS113" s="28" t="s">
        <v>679</v>
      </c>
      <c r="CT113" s="28" t="s">
        <v>680</v>
      </c>
      <c r="CU113" s="28" t="s">
        <v>681</v>
      </c>
      <c r="CV113" s="3" t="s">
        <v>682</v>
      </c>
    </row>
    <row r="114" spans="91:100" x14ac:dyDescent="0.25">
      <c r="CM114" s="29"/>
      <c r="CN114" s="28" t="s">
        <v>1027</v>
      </c>
      <c r="CO114" s="28" t="s">
        <v>677</v>
      </c>
      <c r="CP114" s="28" t="s">
        <v>393</v>
      </c>
      <c r="CQ114" s="28" t="s">
        <v>1028</v>
      </c>
      <c r="CR114" s="28" t="s">
        <v>1028</v>
      </c>
      <c r="CS114" s="28" t="s">
        <v>679</v>
      </c>
      <c r="CT114" s="28" t="s">
        <v>680</v>
      </c>
      <c r="CU114" s="28" t="s">
        <v>681</v>
      </c>
      <c r="CV114" s="3" t="s">
        <v>682</v>
      </c>
    </row>
    <row r="115" spans="91:100" x14ac:dyDescent="0.25">
      <c r="CM115" s="29"/>
      <c r="CN115" s="28" t="s">
        <v>1029</v>
      </c>
      <c r="CO115" s="28" t="s">
        <v>677</v>
      </c>
      <c r="CP115" s="28" t="s">
        <v>393</v>
      </c>
      <c r="CQ115" s="28" t="s">
        <v>1030</v>
      </c>
      <c r="CR115" s="28" t="s">
        <v>1031</v>
      </c>
      <c r="CS115" s="28" t="s">
        <v>679</v>
      </c>
      <c r="CT115" s="28" t="s">
        <v>680</v>
      </c>
      <c r="CU115" s="28" t="s">
        <v>681</v>
      </c>
      <c r="CV115" s="3" t="s">
        <v>682</v>
      </c>
    </row>
    <row r="116" spans="91:100" x14ac:dyDescent="0.25">
      <c r="CM116" s="29"/>
      <c r="CN116" s="28" t="s">
        <v>1032</v>
      </c>
      <c r="CO116" s="28" t="s">
        <v>677</v>
      </c>
      <c r="CP116" s="28" t="s">
        <v>393</v>
      </c>
      <c r="CQ116" s="28" t="s">
        <v>1033</v>
      </c>
      <c r="CR116" s="28" t="s">
        <v>1034</v>
      </c>
      <c r="CS116" s="28" t="s">
        <v>679</v>
      </c>
      <c r="CT116" s="28" t="s">
        <v>680</v>
      </c>
      <c r="CU116" s="28" t="s">
        <v>681</v>
      </c>
      <c r="CV116" s="3" t="s">
        <v>682</v>
      </c>
    </row>
    <row r="117" spans="91:100" x14ac:dyDescent="0.25">
      <c r="CM117" s="29"/>
      <c r="CN117" s="28" t="s">
        <v>1035</v>
      </c>
      <c r="CO117" s="28" t="s">
        <v>677</v>
      </c>
      <c r="CP117" s="28" t="s">
        <v>393</v>
      </c>
      <c r="CQ117" s="28" t="s">
        <v>1036</v>
      </c>
      <c r="CR117" s="28" t="s">
        <v>1036</v>
      </c>
      <c r="CS117" s="28" t="s">
        <v>679</v>
      </c>
      <c r="CT117" s="28" t="s">
        <v>680</v>
      </c>
      <c r="CU117" s="28" t="s">
        <v>681</v>
      </c>
      <c r="CV117" s="3" t="s">
        <v>682</v>
      </c>
    </row>
    <row r="118" spans="91:100" x14ac:dyDescent="0.25">
      <c r="CM118" s="29"/>
      <c r="CN118" s="28" t="s">
        <v>1037</v>
      </c>
      <c r="CO118" s="28" t="s">
        <v>677</v>
      </c>
      <c r="CP118" s="28" t="s">
        <v>393</v>
      </c>
      <c r="CQ118" s="28" t="s">
        <v>1038</v>
      </c>
      <c r="CR118" s="28" t="s">
        <v>1038</v>
      </c>
      <c r="CS118" s="28" t="s">
        <v>679</v>
      </c>
      <c r="CT118" s="28" t="s">
        <v>680</v>
      </c>
      <c r="CU118" s="28" t="s">
        <v>681</v>
      </c>
      <c r="CV118" s="3" t="s">
        <v>682</v>
      </c>
    </row>
    <row r="119" spans="91:100" x14ac:dyDescent="0.25">
      <c r="CM119" s="29"/>
      <c r="CN119" s="28" t="s">
        <v>1039</v>
      </c>
      <c r="CO119" s="28" t="s">
        <v>677</v>
      </c>
      <c r="CP119" s="28" t="s">
        <v>393</v>
      </c>
      <c r="CQ119" s="28" t="s">
        <v>1040</v>
      </c>
      <c r="CR119" s="28" t="s">
        <v>1040</v>
      </c>
      <c r="CS119" s="28" t="s">
        <v>679</v>
      </c>
      <c r="CT119" s="28" t="s">
        <v>680</v>
      </c>
      <c r="CU119" s="28" t="s">
        <v>681</v>
      </c>
      <c r="CV119" s="3" t="s">
        <v>682</v>
      </c>
    </row>
    <row r="120" spans="91:100" x14ac:dyDescent="0.25">
      <c r="CM120" s="29"/>
      <c r="CN120" s="28" t="s">
        <v>1041</v>
      </c>
      <c r="CO120" s="28" t="s">
        <v>677</v>
      </c>
      <c r="CP120" s="28" t="s">
        <v>393</v>
      </c>
      <c r="CQ120" s="28" t="s">
        <v>1042</v>
      </c>
      <c r="CR120" s="28" t="s">
        <v>1042</v>
      </c>
      <c r="CS120" s="28" t="s">
        <v>679</v>
      </c>
      <c r="CT120" s="28" t="s">
        <v>680</v>
      </c>
      <c r="CU120" s="28" t="s">
        <v>681</v>
      </c>
      <c r="CV120" s="3" t="s">
        <v>682</v>
      </c>
    </row>
    <row r="121" spans="91:100" x14ac:dyDescent="0.25">
      <c r="CM121" s="29"/>
      <c r="CN121" s="28" t="s">
        <v>1043</v>
      </c>
      <c r="CO121" s="28" t="s">
        <v>677</v>
      </c>
      <c r="CP121" s="28" t="s">
        <v>393</v>
      </c>
      <c r="CQ121" s="28" t="s">
        <v>1044</v>
      </c>
      <c r="CR121" s="28" t="s">
        <v>1044</v>
      </c>
      <c r="CS121" s="28" t="s">
        <v>752</v>
      </c>
      <c r="CT121" s="28" t="s">
        <v>753</v>
      </c>
      <c r="CU121" s="28" t="s">
        <v>681</v>
      </c>
      <c r="CV121" s="3" t="s">
        <v>754</v>
      </c>
    </row>
    <row r="122" spans="91:100" x14ac:dyDescent="0.25">
      <c r="CM122" s="29"/>
      <c r="CN122" s="28" t="s">
        <v>1045</v>
      </c>
      <c r="CO122" s="28" t="s">
        <v>677</v>
      </c>
      <c r="CP122" s="28" t="s">
        <v>393</v>
      </c>
      <c r="CQ122" s="28" t="s">
        <v>464</v>
      </c>
      <c r="CR122" s="28" t="s">
        <v>464</v>
      </c>
      <c r="CS122" s="28" t="s">
        <v>679</v>
      </c>
      <c r="CT122" s="28" t="s">
        <v>680</v>
      </c>
      <c r="CU122" s="28" t="s">
        <v>681</v>
      </c>
      <c r="CV122" s="3" t="s">
        <v>682</v>
      </c>
    </row>
    <row r="123" spans="91:100" x14ac:dyDescent="0.25">
      <c r="CM123" s="29"/>
      <c r="CN123" s="28" t="s">
        <v>1046</v>
      </c>
      <c r="CO123" s="28" t="s">
        <v>677</v>
      </c>
      <c r="CP123" s="28" t="s">
        <v>393</v>
      </c>
      <c r="CQ123" s="28" t="s">
        <v>465</v>
      </c>
      <c r="CR123" s="28" t="s">
        <v>465</v>
      </c>
      <c r="CS123" s="28" t="s">
        <v>679</v>
      </c>
      <c r="CT123" s="28" t="s">
        <v>680</v>
      </c>
      <c r="CU123" s="28" t="s">
        <v>681</v>
      </c>
      <c r="CV123" s="3" t="s">
        <v>682</v>
      </c>
    </row>
    <row r="124" spans="91:100" x14ac:dyDescent="0.25">
      <c r="CM124" s="29"/>
      <c r="CN124" s="28" t="s">
        <v>1047</v>
      </c>
      <c r="CO124" s="28" t="s">
        <v>677</v>
      </c>
      <c r="CP124" s="28" t="s">
        <v>393</v>
      </c>
      <c r="CQ124" s="28" t="s">
        <v>466</v>
      </c>
      <c r="CR124" s="28" t="s">
        <v>466</v>
      </c>
      <c r="CS124" s="28" t="s">
        <v>679</v>
      </c>
      <c r="CT124" s="28" t="s">
        <v>680</v>
      </c>
      <c r="CU124" s="28" t="s">
        <v>681</v>
      </c>
      <c r="CV124" s="3" t="s">
        <v>682</v>
      </c>
    </row>
    <row r="125" spans="91:100" x14ac:dyDescent="0.25">
      <c r="CM125" s="29"/>
      <c r="CN125" s="28" t="s">
        <v>1048</v>
      </c>
      <c r="CO125" s="28" t="s">
        <v>677</v>
      </c>
      <c r="CP125" s="28" t="s">
        <v>393</v>
      </c>
      <c r="CQ125" s="28" t="s">
        <v>1049</v>
      </c>
      <c r="CR125" s="28" t="s">
        <v>467</v>
      </c>
      <c r="CS125" s="28" t="s">
        <v>679</v>
      </c>
      <c r="CT125" s="28" t="s">
        <v>680</v>
      </c>
      <c r="CU125" s="28" t="s">
        <v>681</v>
      </c>
      <c r="CV125" s="3" t="s">
        <v>682</v>
      </c>
    </row>
    <row r="126" spans="91:100" x14ac:dyDescent="0.25">
      <c r="CM126" s="29"/>
      <c r="CN126" s="28" t="s">
        <v>1050</v>
      </c>
      <c r="CO126" s="28" t="s">
        <v>677</v>
      </c>
      <c r="CP126" s="28" t="s">
        <v>393</v>
      </c>
      <c r="CQ126" s="28" t="s">
        <v>1051</v>
      </c>
      <c r="CR126" s="28" t="s">
        <v>1051</v>
      </c>
      <c r="CS126" s="28" t="s">
        <v>679</v>
      </c>
      <c r="CT126" s="28" t="s">
        <v>680</v>
      </c>
      <c r="CU126" s="28" t="s">
        <v>681</v>
      </c>
      <c r="CV126" s="3" t="s">
        <v>682</v>
      </c>
    </row>
    <row r="127" spans="91:100" x14ac:dyDescent="0.25">
      <c r="CM127" s="29"/>
      <c r="CN127" s="28" t="s">
        <v>1052</v>
      </c>
      <c r="CO127" s="28" t="s">
        <v>677</v>
      </c>
      <c r="CP127" s="28" t="s">
        <v>393</v>
      </c>
      <c r="CQ127" s="28" t="s">
        <v>1053</v>
      </c>
      <c r="CR127" s="28" t="s">
        <v>1053</v>
      </c>
      <c r="CS127" s="28" t="s">
        <v>679</v>
      </c>
      <c r="CT127" s="28" t="s">
        <v>680</v>
      </c>
      <c r="CU127" s="28" t="s">
        <v>681</v>
      </c>
      <c r="CV127" s="3" t="s">
        <v>682</v>
      </c>
    </row>
    <row r="128" spans="91:100" x14ac:dyDescent="0.25">
      <c r="CM128" s="29"/>
      <c r="CN128" s="28" t="s">
        <v>1054</v>
      </c>
      <c r="CO128" s="28" t="s">
        <v>677</v>
      </c>
      <c r="CP128" s="28" t="s">
        <v>393</v>
      </c>
      <c r="CQ128" s="28" t="s">
        <v>1055</v>
      </c>
      <c r="CR128" s="28" t="s">
        <v>1055</v>
      </c>
      <c r="CS128" s="28" t="s">
        <v>679</v>
      </c>
      <c r="CT128" s="28" t="s">
        <v>680</v>
      </c>
      <c r="CU128" s="28" t="s">
        <v>681</v>
      </c>
      <c r="CV128" s="3" t="s">
        <v>682</v>
      </c>
    </row>
    <row r="129" spans="91:100" x14ac:dyDescent="0.25">
      <c r="CM129" s="29"/>
      <c r="CN129" s="28" t="s">
        <v>1056</v>
      </c>
      <c r="CO129" s="28" t="s">
        <v>677</v>
      </c>
      <c r="CP129" s="28" t="s">
        <v>393</v>
      </c>
      <c r="CQ129" s="28" t="s">
        <v>1057</v>
      </c>
      <c r="CR129" s="28" t="s">
        <v>468</v>
      </c>
      <c r="CS129" s="28" t="s">
        <v>679</v>
      </c>
      <c r="CT129" s="28" t="s">
        <v>680</v>
      </c>
      <c r="CU129" s="28" t="s">
        <v>681</v>
      </c>
      <c r="CV129" s="3" t="s">
        <v>682</v>
      </c>
    </row>
    <row r="130" spans="91:100" x14ac:dyDescent="0.25">
      <c r="CM130" s="29"/>
      <c r="CN130" s="28" t="s">
        <v>1058</v>
      </c>
      <c r="CO130" s="28" t="s">
        <v>677</v>
      </c>
      <c r="CP130" s="28" t="s">
        <v>393</v>
      </c>
      <c r="CQ130" s="28" t="s">
        <v>1059</v>
      </c>
      <c r="CR130" s="28" t="s">
        <v>1059</v>
      </c>
      <c r="CS130" s="28" t="s">
        <v>679</v>
      </c>
      <c r="CT130" s="28" t="s">
        <v>680</v>
      </c>
      <c r="CU130" s="28" t="s">
        <v>681</v>
      </c>
      <c r="CV130" s="3" t="s">
        <v>682</v>
      </c>
    </row>
    <row r="131" spans="91:100" x14ac:dyDescent="0.25">
      <c r="CM131" s="29"/>
      <c r="CN131" s="28" t="s">
        <v>1060</v>
      </c>
      <c r="CO131" s="28" t="s">
        <v>677</v>
      </c>
      <c r="CP131" s="28" t="s">
        <v>393</v>
      </c>
      <c r="CQ131" s="28" t="s">
        <v>1061</v>
      </c>
      <c r="CR131" s="28" t="s">
        <v>1061</v>
      </c>
      <c r="CS131" s="28" t="s">
        <v>752</v>
      </c>
      <c r="CT131" s="28" t="s">
        <v>753</v>
      </c>
      <c r="CU131" s="28" t="s">
        <v>681</v>
      </c>
      <c r="CV131" s="3" t="s">
        <v>754</v>
      </c>
    </row>
    <row r="132" spans="91:100" x14ac:dyDescent="0.25">
      <c r="CM132" s="29"/>
      <c r="CN132" s="28" t="s">
        <v>1062</v>
      </c>
      <c r="CO132" s="28" t="s">
        <v>677</v>
      </c>
      <c r="CP132" s="28" t="s">
        <v>393</v>
      </c>
      <c r="CQ132" s="28" t="s">
        <v>1063</v>
      </c>
      <c r="CR132" s="28" t="s">
        <v>1063</v>
      </c>
      <c r="CS132" s="28" t="s">
        <v>679</v>
      </c>
      <c r="CT132" s="28" t="s">
        <v>680</v>
      </c>
      <c r="CU132" s="28" t="s">
        <v>681</v>
      </c>
      <c r="CV132" s="3" t="s">
        <v>682</v>
      </c>
    </row>
    <row r="133" spans="91:100" x14ac:dyDescent="0.25">
      <c r="CM133" s="29"/>
      <c r="CN133" s="28" t="s">
        <v>1064</v>
      </c>
      <c r="CO133" s="28" t="s">
        <v>677</v>
      </c>
      <c r="CP133" s="28" t="s">
        <v>393</v>
      </c>
      <c r="CQ133" s="28" t="s">
        <v>1065</v>
      </c>
      <c r="CR133" s="28" t="s">
        <v>1065</v>
      </c>
      <c r="CS133" s="28" t="s">
        <v>679</v>
      </c>
      <c r="CT133" s="28" t="s">
        <v>680</v>
      </c>
      <c r="CU133" s="28" t="s">
        <v>681</v>
      </c>
      <c r="CV133" s="3" t="s">
        <v>682</v>
      </c>
    </row>
    <row r="134" spans="91:100" x14ac:dyDescent="0.25">
      <c r="CM134" s="29"/>
      <c r="CN134" s="28" t="s">
        <v>1066</v>
      </c>
      <c r="CO134" s="28" t="s">
        <v>677</v>
      </c>
      <c r="CP134" s="28" t="s">
        <v>393</v>
      </c>
      <c r="CQ134" s="28" t="s">
        <v>1067</v>
      </c>
      <c r="CR134" s="28" t="s">
        <v>1068</v>
      </c>
      <c r="CS134" s="28" t="s">
        <v>679</v>
      </c>
      <c r="CT134" s="28" t="s">
        <v>680</v>
      </c>
      <c r="CU134" s="28" t="s">
        <v>681</v>
      </c>
      <c r="CV134" s="3" t="s">
        <v>682</v>
      </c>
    </row>
    <row r="135" spans="91:100" x14ac:dyDescent="0.25">
      <c r="CM135" s="29"/>
      <c r="CN135" s="28" t="s">
        <v>1069</v>
      </c>
      <c r="CO135" s="28" t="s">
        <v>677</v>
      </c>
      <c r="CP135" s="28" t="s">
        <v>393</v>
      </c>
      <c r="CQ135" s="28" t="s">
        <v>1070</v>
      </c>
      <c r="CR135" s="28" t="s">
        <v>1070</v>
      </c>
      <c r="CS135" s="28" t="s">
        <v>679</v>
      </c>
      <c r="CT135" s="28" t="s">
        <v>680</v>
      </c>
      <c r="CU135" s="28" t="s">
        <v>681</v>
      </c>
      <c r="CV135" s="3" t="s">
        <v>682</v>
      </c>
    </row>
    <row r="136" spans="91:100" x14ac:dyDescent="0.25">
      <c r="CM136" s="29"/>
      <c r="CN136" s="28" t="s">
        <v>1071</v>
      </c>
      <c r="CO136" s="28" t="s">
        <v>677</v>
      </c>
      <c r="CP136" s="28" t="s">
        <v>393</v>
      </c>
      <c r="CQ136" s="28" t="s">
        <v>1072</v>
      </c>
      <c r="CR136" s="28" t="s">
        <v>1072</v>
      </c>
      <c r="CS136" s="28" t="s">
        <v>679</v>
      </c>
      <c r="CT136" s="28" t="s">
        <v>680</v>
      </c>
      <c r="CU136" s="28" t="s">
        <v>681</v>
      </c>
      <c r="CV136" s="3" t="s">
        <v>682</v>
      </c>
    </row>
    <row r="137" spans="91:100" x14ac:dyDescent="0.25">
      <c r="CM137" s="29"/>
      <c r="CN137" s="28" t="s">
        <v>1073</v>
      </c>
      <c r="CO137" s="28" t="s">
        <v>677</v>
      </c>
      <c r="CP137" s="28" t="s">
        <v>393</v>
      </c>
      <c r="CQ137" s="28" t="s">
        <v>1074</v>
      </c>
      <c r="CR137" s="28" t="s">
        <v>1074</v>
      </c>
      <c r="CS137" s="28" t="s">
        <v>679</v>
      </c>
      <c r="CT137" s="28" t="s">
        <v>680</v>
      </c>
      <c r="CU137" s="28" t="s">
        <v>681</v>
      </c>
      <c r="CV137" s="3" t="s">
        <v>682</v>
      </c>
    </row>
    <row r="138" spans="91:100" x14ac:dyDescent="0.25">
      <c r="CM138" s="29"/>
      <c r="CN138" s="28" t="s">
        <v>1075</v>
      </c>
      <c r="CO138" s="28" t="s">
        <v>677</v>
      </c>
      <c r="CP138" s="28" t="s">
        <v>393</v>
      </c>
      <c r="CQ138" s="28" t="s">
        <v>1076</v>
      </c>
      <c r="CR138" s="28" t="s">
        <v>1076</v>
      </c>
      <c r="CS138" s="28" t="s">
        <v>679</v>
      </c>
      <c r="CT138" s="28" t="s">
        <v>680</v>
      </c>
      <c r="CU138" s="28" t="s">
        <v>681</v>
      </c>
      <c r="CV138" s="3" t="s">
        <v>682</v>
      </c>
    </row>
    <row r="139" spans="91:100" x14ac:dyDescent="0.25">
      <c r="CM139" s="29"/>
      <c r="CN139" s="28" t="s">
        <v>1077</v>
      </c>
      <c r="CO139" s="28" t="s">
        <v>677</v>
      </c>
      <c r="CP139" s="28" t="s">
        <v>393</v>
      </c>
      <c r="CQ139" s="28" t="s">
        <v>1078</v>
      </c>
      <c r="CR139" s="28" t="s">
        <v>1079</v>
      </c>
      <c r="CS139" s="28" t="s">
        <v>679</v>
      </c>
      <c r="CT139" s="28" t="s">
        <v>680</v>
      </c>
      <c r="CU139" s="28" t="s">
        <v>681</v>
      </c>
      <c r="CV139" s="3" t="s">
        <v>682</v>
      </c>
    </row>
    <row r="140" spans="91:100" x14ac:dyDescent="0.25">
      <c r="CM140" s="29"/>
      <c r="CN140" s="28" t="s">
        <v>1080</v>
      </c>
      <c r="CO140" s="28" t="s">
        <v>677</v>
      </c>
      <c r="CP140" s="28" t="s">
        <v>393</v>
      </c>
      <c r="CQ140" s="28" t="s">
        <v>1081</v>
      </c>
      <c r="CR140" s="28" t="s">
        <v>1081</v>
      </c>
      <c r="CS140" s="28" t="s">
        <v>679</v>
      </c>
      <c r="CT140" s="28" t="s">
        <v>680</v>
      </c>
      <c r="CU140" s="28" t="s">
        <v>681</v>
      </c>
      <c r="CV140" s="3" t="s">
        <v>682</v>
      </c>
    </row>
    <row r="141" spans="91:100" x14ac:dyDescent="0.25">
      <c r="CM141" s="29"/>
      <c r="CN141" s="28" t="s">
        <v>1082</v>
      </c>
      <c r="CO141" s="28" t="s">
        <v>677</v>
      </c>
      <c r="CP141" s="28" t="s">
        <v>393</v>
      </c>
      <c r="CQ141" s="28" t="s">
        <v>469</v>
      </c>
      <c r="CR141" s="28" t="s">
        <v>469</v>
      </c>
      <c r="CS141" s="28" t="s">
        <v>679</v>
      </c>
      <c r="CT141" s="28" t="s">
        <v>680</v>
      </c>
      <c r="CU141" s="28" t="s">
        <v>681</v>
      </c>
      <c r="CV141" s="3" t="s">
        <v>682</v>
      </c>
    </row>
    <row r="142" spans="91:100" x14ac:dyDescent="0.25">
      <c r="CM142" s="29"/>
      <c r="CN142" s="28" t="s">
        <v>1083</v>
      </c>
      <c r="CO142" s="28" t="s">
        <v>677</v>
      </c>
      <c r="CP142" s="28" t="s">
        <v>393</v>
      </c>
      <c r="CQ142" s="28" t="s">
        <v>1084</v>
      </c>
      <c r="CR142" s="28" t="s">
        <v>1084</v>
      </c>
      <c r="CS142" s="28" t="s">
        <v>679</v>
      </c>
      <c r="CT142" s="28" t="s">
        <v>680</v>
      </c>
      <c r="CU142" s="28" t="s">
        <v>681</v>
      </c>
      <c r="CV142" s="3" t="s">
        <v>682</v>
      </c>
    </row>
    <row r="143" spans="91:100" x14ac:dyDescent="0.25">
      <c r="CM143" s="29"/>
      <c r="CN143" s="28" t="s">
        <v>1085</v>
      </c>
      <c r="CO143" s="28" t="s">
        <v>677</v>
      </c>
      <c r="CP143" s="28" t="s">
        <v>393</v>
      </c>
      <c r="CQ143" s="28" t="s">
        <v>1086</v>
      </c>
      <c r="CR143" s="28" t="s">
        <v>1086</v>
      </c>
      <c r="CS143" s="28" t="s">
        <v>679</v>
      </c>
      <c r="CT143" s="28" t="s">
        <v>680</v>
      </c>
      <c r="CU143" s="28" t="s">
        <v>681</v>
      </c>
      <c r="CV143" s="3" t="s">
        <v>682</v>
      </c>
    </row>
    <row r="144" spans="91:100" x14ac:dyDescent="0.25">
      <c r="CM144" s="29"/>
      <c r="CN144" s="28" t="s">
        <v>1087</v>
      </c>
      <c r="CO144" s="28" t="s">
        <v>677</v>
      </c>
      <c r="CP144" s="28" t="s">
        <v>393</v>
      </c>
      <c r="CQ144" s="28" t="s">
        <v>1088</v>
      </c>
      <c r="CR144" s="28" t="s">
        <v>1088</v>
      </c>
      <c r="CS144" s="28" t="s">
        <v>752</v>
      </c>
      <c r="CT144" s="28" t="s">
        <v>753</v>
      </c>
      <c r="CU144" s="28" t="s">
        <v>681</v>
      </c>
      <c r="CV144" s="3" t="s">
        <v>754</v>
      </c>
    </row>
    <row r="145" spans="91:100" x14ac:dyDescent="0.25">
      <c r="CM145" s="29"/>
      <c r="CN145" s="28" t="s">
        <v>1089</v>
      </c>
      <c r="CO145" s="28" t="s">
        <v>677</v>
      </c>
      <c r="CP145" s="28" t="s">
        <v>393</v>
      </c>
      <c r="CQ145" s="28" t="s">
        <v>1090</v>
      </c>
      <c r="CR145" s="28" t="s">
        <v>1090</v>
      </c>
      <c r="CS145" s="28" t="s">
        <v>752</v>
      </c>
      <c r="CT145" s="28" t="s">
        <v>753</v>
      </c>
      <c r="CU145" s="28" t="s">
        <v>681</v>
      </c>
      <c r="CV145" s="3" t="s">
        <v>754</v>
      </c>
    </row>
    <row r="146" spans="91:100" x14ac:dyDescent="0.25">
      <c r="CM146" s="29"/>
      <c r="CN146" s="28" t="s">
        <v>1091</v>
      </c>
      <c r="CO146" s="28" t="s">
        <v>677</v>
      </c>
      <c r="CP146" s="28" t="s">
        <v>393</v>
      </c>
      <c r="CQ146" s="28" t="s">
        <v>1092</v>
      </c>
      <c r="CR146" s="28" t="s">
        <v>1092</v>
      </c>
      <c r="CS146" s="28" t="s">
        <v>679</v>
      </c>
      <c r="CT146" s="28" t="s">
        <v>680</v>
      </c>
      <c r="CU146" s="28" t="s">
        <v>681</v>
      </c>
      <c r="CV146" s="3" t="s">
        <v>682</v>
      </c>
    </row>
    <row r="147" spans="91:100" x14ac:dyDescent="0.25">
      <c r="CM147" s="29"/>
      <c r="CN147" s="28" t="s">
        <v>1093</v>
      </c>
      <c r="CO147" s="28" t="s">
        <v>677</v>
      </c>
      <c r="CP147" s="28" t="s">
        <v>393</v>
      </c>
      <c r="CQ147" s="28" t="s">
        <v>1094</v>
      </c>
      <c r="CR147" s="28" t="s">
        <v>1094</v>
      </c>
      <c r="CS147" s="28" t="s">
        <v>679</v>
      </c>
      <c r="CT147" s="28" t="s">
        <v>680</v>
      </c>
      <c r="CU147" s="28" t="s">
        <v>681</v>
      </c>
      <c r="CV147" s="3" t="s">
        <v>682</v>
      </c>
    </row>
    <row r="148" spans="91:100" x14ac:dyDescent="0.25">
      <c r="CM148" s="29"/>
      <c r="CN148" s="28" t="s">
        <v>1095</v>
      </c>
      <c r="CO148" s="28" t="s">
        <v>677</v>
      </c>
      <c r="CP148" s="28" t="s">
        <v>394</v>
      </c>
      <c r="CQ148" s="28" t="s">
        <v>1096</v>
      </c>
      <c r="CR148" s="28" t="s">
        <v>1097</v>
      </c>
      <c r="CS148" s="28" t="s">
        <v>679</v>
      </c>
      <c r="CT148" s="28" t="s">
        <v>1098</v>
      </c>
      <c r="CU148" s="28" t="s">
        <v>681</v>
      </c>
      <c r="CV148" s="3" t="s">
        <v>682</v>
      </c>
    </row>
    <row r="149" spans="91:100" x14ac:dyDescent="0.25">
      <c r="CM149" s="29"/>
      <c r="CN149" s="28" t="s">
        <v>1099</v>
      </c>
      <c r="CO149" s="28" t="s">
        <v>677</v>
      </c>
      <c r="CP149" s="28" t="s">
        <v>394</v>
      </c>
      <c r="CQ149" s="28" t="s">
        <v>1100</v>
      </c>
      <c r="CR149" s="28" t="s">
        <v>1100</v>
      </c>
      <c r="CS149" s="28" t="s">
        <v>679</v>
      </c>
      <c r="CT149" s="28" t="s">
        <v>1098</v>
      </c>
      <c r="CU149" s="28" t="s">
        <v>681</v>
      </c>
      <c r="CV149" s="3" t="s">
        <v>682</v>
      </c>
    </row>
    <row r="150" spans="91:100" x14ac:dyDescent="0.25">
      <c r="CM150" s="29"/>
      <c r="CN150" s="28" t="s">
        <v>1101</v>
      </c>
      <c r="CO150" s="28" t="s">
        <v>677</v>
      </c>
      <c r="CP150" s="28" t="s">
        <v>394</v>
      </c>
      <c r="CQ150" s="28" t="s">
        <v>1102</v>
      </c>
      <c r="CR150" s="28" t="s">
        <v>1102</v>
      </c>
      <c r="CS150" s="28" t="s">
        <v>752</v>
      </c>
      <c r="CT150" s="28" t="s">
        <v>1103</v>
      </c>
      <c r="CU150" s="28" t="s">
        <v>681</v>
      </c>
      <c r="CV150" s="3" t="s">
        <v>754</v>
      </c>
    </row>
    <row r="151" spans="91:100" x14ac:dyDescent="0.25">
      <c r="CM151" s="29"/>
      <c r="CN151" s="28" t="s">
        <v>1104</v>
      </c>
      <c r="CO151" s="28" t="s">
        <v>677</v>
      </c>
      <c r="CP151" s="28" t="s">
        <v>394</v>
      </c>
      <c r="CQ151" s="28" t="s">
        <v>1105</v>
      </c>
      <c r="CR151" s="28" t="s">
        <v>1105</v>
      </c>
      <c r="CS151" s="28" t="s">
        <v>752</v>
      </c>
      <c r="CT151" s="28" t="s">
        <v>1103</v>
      </c>
      <c r="CU151" s="28" t="s">
        <v>681</v>
      </c>
      <c r="CV151" s="3" t="s">
        <v>754</v>
      </c>
    </row>
    <row r="152" spans="91:100" x14ac:dyDescent="0.25">
      <c r="CM152" s="29"/>
      <c r="CN152" s="28" t="s">
        <v>1106</v>
      </c>
      <c r="CO152" s="28" t="s">
        <v>677</v>
      </c>
      <c r="CP152" s="28" t="s">
        <v>394</v>
      </c>
      <c r="CQ152" s="28" t="s">
        <v>1107</v>
      </c>
      <c r="CR152" s="28" t="s">
        <v>1107</v>
      </c>
      <c r="CS152" s="28" t="s">
        <v>752</v>
      </c>
      <c r="CT152" s="28" t="s">
        <v>1103</v>
      </c>
      <c r="CU152" s="28" t="s">
        <v>681</v>
      </c>
      <c r="CV152" s="3" t="s">
        <v>754</v>
      </c>
    </row>
    <row r="153" spans="91:100" x14ac:dyDescent="0.25">
      <c r="CM153" s="29"/>
      <c r="CN153" s="28" t="s">
        <v>1108</v>
      </c>
      <c r="CO153" s="28" t="s">
        <v>677</v>
      </c>
      <c r="CP153" s="28" t="s">
        <v>394</v>
      </c>
      <c r="CQ153" s="28" t="s">
        <v>1109</v>
      </c>
      <c r="CR153" s="28" t="s">
        <v>1109</v>
      </c>
      <c r="CS153" s="28" t="s">
        <v>752</v>
      </c>
      <c r="CT153" s="28" t="s">
        <v>1103</v>
      </c>
      <c r="CU153" s="28" t="s">
        <v>681</v>
      </c>
      <c r="CV153" s="3" t="s">
        <v>754</v>
      </c>
    </row>
    <row r="154" spans="91:100" x14ac:dyDescent="0.25">
      <c r="CM154" s="29"/>
      <c r="CN154" s="28" t="s">
        <v>1110</v>
      </c>
      <c r="CO154" s="28" t="s">
        <v>677</v>
      </c>
      <c r="CP154" s="28" t="s">
        <v>394</v>
      </c>
      <c r="CQ154" s="28" t="s">
        <v>1111</v>
      </c>
      <c r="CR154" s="28" t="s">
        <v>1111</v>
      </c>
      <c r="CS154" s="28" t="s">
        <v>679</v>
      </c>
      <c r="CT154" s="28" t="s">
        <v>1098</v>
      </c>
      <c r="CU154" s="28" t="s">
        <v>681</v>
      </c>
      <c r="CV154" s="3" t="s">
        <v>682</v>
      </c>
    </row>
    <row r="155" spans="91:100" x14ac:dyDescent="0.25">
      <c r="CM155" s="29"/>
      <c r="CN155" s="28" t="s">
        <v>1112</v>
      </c>
      <c r="CO155" s="28" t="s">
        <v>677</v>
      </c>
      <c r="CP155" s="28" t="s">
        <v>394</v>
      </c>
      <c r="CQ155" s="28" t="s">
        <v>616</v>
      </c>
      <c r="CR155" s="28" t="s">
        <v>616</v>
      </c>
      <c r="CS155" s="28" t="s">
        <v>679</v>
      </c>
      <c r="CT155" s="28" t="s">
        <v>1098</v>
      </c>
      <c r="CU155" s="28" t="s">
        <v>681</v>
      </c>
      <c r="CV155" s="3" t="s">
        <v>682</v>
      </c>
    </row>
    <row r="156" spans="91:100" x14ac:dyDescent="0.25">
      <c r="CM156" s="29"/>
      <c r="CN156" s="28" t="s">
        <v>1113</v>
      </c>
      <c r="CO156" s="28" t="s">
        <v>677</v>
      </c>
      <c r="CP156" s="28" t="s">
        <v>394</v>
      </c>
      <c r="CQ156" s="28" t="s">
        <v>1114</v>
      </c>
      <c r="CR156" s="28" t="s">
        <v>617</v>
      </c>
      <c r="CS156" s="28" t="s">
        <v>679</v>
      </c>
      <c r="CT156" s="28" t="s">
        <v>1098</v>
      </c>
      <c r="CU156" s="28" t="s">
        <v>681</v>
      </c>
      <c r="CV156" s="3" t="s">
        <v>682</v>
      </c>
    </row>
    <row r="157" spans="91:100" x14ac:dyDescent="0.25">
      <c r="CM157" s="29"/>
      <c r="CN157" s="28" t="s">
        <v>1115</v>
      </c>
      <c r="CO157" s="28" t="s">
        <v>677</v>
      </c>
      <c r="CP157" s="28" t="s">
        <v>394</v>
      </c>
      <c r="CQ157" s="28" t="s">
        <v>618</v>
      </c>
      <c r="CR157" s="28" t="s">
        <v>618</v>
      </c>
      <c r="CS157" s="28" t="s">
        <v>679</v>
      </c>
      <c r="CT157" s="28" t="s">
        <v>1098</v>
      </c>
      <c r="CU157" s="28" t="s">
        <v>681</v>
      </c>
      <c r="CV157" s="3" t="s">
        <v>682</v>
      </c>
    </row>
    <row r="158" spans="91:100" x14ac:dyDescent="0.25">
      <c r="CM158" s="29"/>
      <c r="CN158" s="28" t="s">
        <v>1116</v>
      </c>
      <c r="CO158" s="28" t="s">
        <v>677</v>
      </c>
      <c r="CP158" s="28" t="s">
        <v>394</v>
      </c>
      <c r="CQ158" s="28" t="s">
        <v>1117</v>
      </c>
      <c r="CR158" s="28" t="s">
        <v>1117</v>
      </c>
      <c r="CS158" s="28" t="s">
        <v>679</v>
      </c>
      <c r="CT158" s="28" t="s">
        <v>1098</v>
      </c>
      <c r="CU158" s="28" t="s">
        <v>681</v>
      </c>
      <c r="CV158" s="3" t="s">
        <v>682</v>
      </c>
    </row>
    <row r="159" spans="91:100" x14ac:dyDescent="0.25">
      <c r="CM159" s="29"/>
      <c r="CN159" s="28" t="s">
        <v>1118</v>
      </c>
      <c r="CO159" s="28" t="s">
        <v>677</v>
      </c>
      <c r="CP159" s="28" t="s">
        <v>394</v>
      </c>
      <c r="CQ159" s="28" t="s">
        <v>497</v>
      </c>
      <c r="CR159" s="28" t="s">
        <v>497</v>
      </c>
      <c r="CS159" s="28" t="s">
        <v>679</v>
      </c>
      <c r="CT159" s="28" t="s">
        <v>1098</v>
      </c>
      <c r="CU159" s="28" t="s">
        <v>681</v>
      </c>
      <c r="CV159" s="3" t="s">
        <v>682</v>
      </c>
    </row>
    <row r="160" spans="91:100" x14ac:dyDescent="0.25">
      <c r="CM160" s="29"/>
      <c r="CN160" s="28" t="s">
        <v>1119</v>
      </c>
      <c r="CO160" s="28" t="s">
        <v>677</v>
      </c>
      <c r="CP160" s="28" t="s">
        <v>394</v>
      </c>
      <c r="CQ160" s="28" t="s">
        <v>1120</v>
      </c>
      <c r="CR160" s="28" t="s">
        <v>619</v>
      </c>
      <c r="CS160" s="28" t="s">
        <v>679</v>
      </c>
      <c r="CT160" s="28" t="s">
        <v>1098</v>
      </c>
      <c r="CU160" s="28" t="s">
        <v>681</v>
      </c>
      <c r="CV160" s="3" t="s">
        <v>682</v>
      </c>
    </row>
    <row r="161" spans="91:100" x14ac:dyDescent="0.25">
      <c r="CM161" s="29"/>
      <c r="CN161" s="28" t="s">
        <v>1121</v>
      </c>
      <c r="CO161" s="28" t="s">
        <v>677</v>
      </c>
      <c r="CP161" s="28" t="s">
        <v>394</v>
      </c>
      <c r="CQ161" s="28" t="s">
        <v>1122</v>
      </c>
      <c r="CR161" s="28" t="s">
        <v>1122</v>
      </c>
      <c r="CS161" s="28" t="s">
        <v>679</v>
      </c>
      <c r="CT161" s="28" t="s">
        <v>1098</v>
      </c>
      <c r="CU161" s="28" t="s">
        <v>681</v>
      </c>
      <c r="CV161" s="3" t="s">
        <v>682</v>
      </c>
    </row>
    <row r="162" spans="91:100" x14ac:dyDescent="0.25">
      <c r="CM162" s="29"/>
      <c r="CN162" s="28" t="s">
        <v>1123</v>
      </c>
      <c r="CO162" s="28" t="s">
        <v>677</v>
      </c>
      <c r="CP162" s="28" t="s">
        <v>394</v>
      </c>
      <c r="CQ162" s="28" t="s">
        <v>621</v>
      </c>
      <c r="CR162" s="28" t="s">
        <v>621</v>
      </c>
      <c r="CS162" s="28" t="s">
        <v>679</v>
      </c>
      <c r="CT162" s="28" t="s">
        <v>1098</v>
      </c>
      <c r="CU162" s="28" t="s">
        <v>681</v>
      </c>
      <c r="CV162" s="3" t="s">
        <v>682</v>
      </c>
    </row>
    <row r="163" spans="91:100" x14ac:dyDescent="0.25">
      <c r="CM163" s="29"/>
      <c r="CN163" s="28" t="s">
        <v>1124</v>
      </c>
      <c r="CO163" s="28" t="s">
        <v>677</v>
      </c>
      <c r="CP163" s="28" t="s">
        <v>394</v>
      </c>
      <c r="CQ163" s="28" t="s">
        <v>1125</v>
      </c>
      <c r="CR163" s="28" t="s">
        <v>1125</v>
      </c>
      <c r="CS163" s="28" t="s">
        <v>679</v>
      </c>
      <c r="CT163" s="28" t="s">
        <v>1098</v>
      </c>
      <c r="CU163" s="28" t="s">
        <v>681</v>
      </c>
      <c r="CV163" s="3" t="s">
        <v>682</v>
      </c>
    </row>
    <row r="164" spans="91:100" x14ac:dyDescent="0.25">
      <c r="CM164" s="29"/>
      <c r="CN164" s="28" t="s">
        <v>1126</v>
      </c>
      <c r="CO164" s="28" t="s">
        <v>677</v>
      </c>
      <c r="CP164" s="28" t="s">
        <v>394</v>
      </c>
      <c r="CQ164" s="28" t="s">
        <v>622</v>
      </c>
      <c r="CR164" s="28" t="s">
        <v>622</v>
      </c>
      <c r="CS164" s="28" t="s">
        <v>679</v>
      </c>
      <c r="CT164" s="28" t="s">
        <v>1098</v>
      </c>
      <c r="CU164" s="28" t="s">
        <v>681</v>
      </c>
      <c r="CV164" s="3" t="s">
        <v>682</v>
      </c>
    </row>
    <row r="165" spans="91:100" x14ac:dyDescent="0.25">
      <c r="CM165" s="29"/>
      <c r="CN165" s="28" t="s">
        <v>1127</v>
      </c>
      <c r="CO165" s="28" t="s">
        <v>677</v>
      </c>
      <c r="CP165" s="28" t="s">
        <v>394</v>
      </c>
      <c r="CQ165" s="28" t="s">
        <v>623</v>
      </c>
      <c r="CR165" s="28" t="s">
        <v>623</v>
      </c>
      <c r="CS165" s="28" t="s">
        <v>679</v>
      </c>
      <c r="CT165" s="28" t="s">
        <v>1098</v>
      </c>
      <c r="CU165" s="28" t="s">
        <v>681</v>
      </c>
      <c r="CV165" s="3" t="s">
        <v>682</v>
      </c>
    </row>
    <row r="166" spans="91:100" x14ac:dyDescent="0.25">
      <c r="CM166" s="29"/>
      <c r="CN166" s="28" t="s">
        <v>1128</v>
      </c>
      <c r="CO166" s="28" t="s">
        <v>677</v>
      </c>
      <c r="CP166" s="28" t="s">
        <v>394</v>
      </c>
      <c r="CQ166" s="28" t="s">
        <v>1129</v>
      </c>
      <c r="CR166" s="28" t="s">
        <v>1129</v>
      </c>
      <c r="CS166" s="28" t="s">
        <v>679</v>
      </c>
      <c r="CT166" s="28" t="s">
        <v>1098</v>
      </c>
      <c r="CU166" s="28" t="s">
        <v>681</v>
      </c>
      <c r="CV166" s="3" t="s">
        <v>682</v>
      </c>
    </row>
    <row r="167" spans="91:100" x14ac:dyDescent="0.25">
      <c r="CM167" s="29"/>
      <c r="CN167" s="28" t="s">
        <v>1130</v>
      </c>
      <c r="CO167" s="28" t="s">
        <v>677</v>
      </c>
      <c r="CP167" s="28" t="s">
        <v>394</v>
      </c>
      <c r="CQ167" s="28" t="s">
        <v>1131</v>
      </c>
      <c r="CR167" s="28" t="s">
        <v>1131</v>
      </c>
      <c r="CS167" s="28" t="s">
        <v>679</v>
      </c>
      <c r="CT167" s="28" t="s">
        <v>1098</v>
      </c>
      <c r="CU167" s="28" t="s">
        <v>681</v>
      </c>
      <c r="CV167" s="3" t="s">
        <v>682</v>
      </c>
    </row>
    <row r="168" spans="91:100" x14ac:dyDescent="0.25">
      <c r="CM168" s="29"/>
      <c r="CN168" s="28" t="s">
        <v>1132</v>
      </c>
      <c r="CO168" s="28" t="s">
        <v>677</v>
      </c>
      <c r="CP168" s="28" t="s">
        <v>394</v>
      </c>
      <c r="CQ168" s="28" t="s">
        <v>1133</v>
      </c>
      <c r="CR168" s="28" t="s">
        <v>1133</v>
      </c>
      <c r="CS168" s="28" t="s">
        <v>679</v>
      </c>
      <c r="CT168" s="28" t="s">
        <v>1098</v>
      </c>
      <c r="CU168" s="28" t="s">
        <v>681</v>
      </c>
      <c r="CV168" s="3" t="s">
        <v>682</v>
      </c>
    </row>
    <row r="169" spans="91:100" x14ac:dyDescent="0.25">
      <c r="CM169" s="29"/>
      <c r="CN169" s="28" t="s">
        <v>1134</v>
      </c>
      <c r="CO169" s="28" t="s">
        <v>677</v>
      </c>
      <c r="CP169" s="28" t="s">
        <v>394</v>
      </c>
      <c r="CQ169" s="28" t="s">
        <v>1135</v>
      </c>
      <c r="CR169" s="28" t="s">
        <v>1135</v>
      </c>
      <c r="CS169" s="28" t="s">
        <v>752</v>
      </c>
      <c r="CT169" s="28" t="s">
        <v>1103</v>
      </c>
      <c r="CU169" s="28" t="s">
        <v>681</v>
      </c>
      <c r="CV169" s="3" t="s">
        <v>754</v>
      </c>
    </row>
    <row r="170" spans="91:100" x14ac:dyDescent="0.25">
      <c r="CM170" s="29"/>
      <c r="CN170" s="28" t="s">
        <v>1136</v>
      </c>
      <c r="CO170" s="28" t="s">
        <v>677</v>
      </c>
      <c r="CP170" s="28" t="s">
        <v>394</v>
      </c>
      <c r="CQ170" s="28" t="s">
        <v>1137</v>
      </c>
      <c r="CR170" s="28" t="s">
        <v>1138</v>
      </c>
      <c r="CS170" s="28" t="s">
        <v>752</v>
      </c>
      <c r="CT170" s="28" t="s">
        <v>1103</v>
      </c>
      <c r="CU170" s="28" t="s">
        <v>681</v>
      </c>
      <c r="CV170" s="3" t="s">
        <v>754</v>
      </c>
    </row>
    <row r="171" spans="91:100" x14ac:dyDescent="0.25">
      <c r="CM171" s="29"/>
      <c r="CN171" s="28" t="s">
        <v>1139</v>
      </c>
      <c r="CO171" s="28" t="s">
        <v>677</v>
      </c>
      <c r="CP171" s="28" t="s">
        <v>394</v>
      </c>
      <c r="CQ171" s="28" t="s">
        <v>1140</v>
      </c>
      <c r="CR171" s="28" t="s">
        <v>1141</v>
      </c>
      <c r="CS171" s="28" t="s">
        <v>752</v>
      </c>
      <c r="CT171" s="28" t="s">
        <v>1103</v>
      </c>
      <c r="CU171" s="28" t="s">
        <v>681</v>
      </c>
      <c r="CV171" s="3" t="s">
        <v>754</v>
      </c>
    </row>
    <row r="172" spans="91:100" x14ac:dyDescent="0.25">
      <c r="CM172" s="29"/>
      <c r="CN172" s="28" t="s">
        <v>1142</v>
      </c>
      <c r="CO172" s="28" t="s">
        <v>677</v>
      </c>
      <c r="CP172" s="28" t="s">
        <v>394</v>
      </c>
      <c r="CQ172" s="28" t="s">
        <v>1143</v>
      </c>
      <c r="CR172" s="28" t="s">
        <v>1144</v>
      </c>
      <c r="CS172" s="28" t="s">
        <v>752</v>
      </c>
      <c r="CT172" s="28" t="s">
        <v>1103</v>
      </c>
      <c r="CU172" s="28" t="s">
        <v>681</v>
      </c>
      <c r="CV172" s="3" t="s">
        <v>754</v>
      </c>
    </row>
    <row r="173" spans="91:100" x14ac:dyDescent="0.25">
      <c r="CM173" s="29"/>
      <c r="CN173" s="28" t="s">
        <v>1145</v>
      </c>
      <c r="CO173" s="28" t="s">
        <v>677</v>
      </c>
      <c r="CP173" s="28" t="s">
        <v>394</v>
      </c>
      <c r="CQ173" s="28" t="s">
        <v>1146</v>
      </c>
      <c r="CR173" s="28" t="s">
        <v>1147</v>
      </c>
      <c r="CS173" s="28" t="s">
        <v>752</v>
      </c>
      <c r="CT173" s="28" t="s">
        <v>1103</v>
      </c>
      <c r="CU173" s="28" t="s">
        <v>681</v>
      </c>
      <c r="CV173" s="3" t="s">
        <v>754</v>
      </c>
    </row>
    <row r="174" spans="91:100" x14ac:dyDescent="0.25">
      <c r="CM174" s="29"/>
      <c r="CN174" s="28" t="s">
        <v>1148</v>
      </c>
      <c r="CO174" s="28" t="s">
        <v>677</v>
      </c>
      <c r="CP174" s="28" t="s">
        <v>394</v>
      </c>
      <c r="CQ174" s="28" t="s">
        <v>1149</v>
      </c>
      <c r="CR174" s="28" t="s">
        <v>1150</v>
      </c>
      <c r="CS174" s="28" t="s">
        <v>752</v>
      </c>
      <c r="CT174" s="28" t="s">
        <v>1103</v>
      </c>
      <c r="CU174" s="28" t="s">
        <v>681</v>
      </c>
      <c r="CV174" s="3" t="s">
        <v>754</v>
      </c>
    </row>
    <row r="175" spans="91:100" x14ac:dyDescent="0.25">
      <c r="CM175" s="29"/>
      <c r="CN175" s="28" t="s">
        <v>1151</v>
      </c>
      <c r="CO175" s="28" t="s">
        <v>677</v>
      </c>
      <c r="CP175" s="28" t="s">
        <v>394</v>
      </c>
      <c r="CQ175" s="28" t="s">
        <v>1152</v>
      </c>
      <c r="CR175" s="28" t="s">
        <v>1153</v>
      </c>
      <c r="CS175" s="28" t="s">
        <v>752</v>
      </c>
      <c r="CT175" s="28" t="s">
        <v>1103</v>
      </c>
      <c r="CU175" s="28" t="s">
        <v>681</v>
      </c>
      <c r="CV175" s="3" t="s">
        <v>754</v>
      </c>
    </row>
    <row r="176" spans="91:100" x14ac:dyDescent="0.25">
      <c r="CM176" s="29"/>
      <c r="CN176" s="28" t="s">
        <v>1154</v>
      </c>
      <c r="CO176" s="28" t="s">
        <v>677</v>
      </c>
      <c r="CP176" s="28" t="s">
        <v>394</v>
      </c>
      <c r="CQ176" s="28" t="s">
        <v>1155</v>
      </c>
      <c r="CR176" s="28" t="s">
        <v>1156</v>
      </c>
      <c r="CS176" s="28" t="s">
        <v>752</v>
      </c>
      <c r="CT176" s="28" t="s">
        <v>1103</v>
      </c>
      <c r="CU176" s="28" t="s">
        <v>681</v>
      </c>
      <c r="CV176" s="3" t="s">
        <v>754</v>
      </c>
    </row>
    <row r="177" spans="91:100" x14ac:dyDescent="0.25">
      <c r="CM177" s="29"/>
      <c r="CN177" s="28" t="s">
        <v>1157</v>
      </c>
      <c r="CO177" s="28" t="s">
        <v>677</v>
      </c>
      <c r="CP177" s="28" t="s">
        <v>394</v>
      </c>
      <c r="CQ177" s="28" t="s">
        <v>1158</v>
      </c>
      <c r="CR177" s="28" t="s">
        <v>1158</v>
      </c>
      <c r="CS177" s="28" t="s">
        <v>679</v>
      </c>
      <c r="CT177" s="28" t="s">
        <v>1098</v>
      </c>
      <c r="CU177" s="28" t="s">
        <v>681</v>
      </c>
      <c r="CV177" s="3" t="s">
        <v>682</v>
      </c>
    </row>
    <row r="178" spans="91:100" x14ac:dyDescent="0.25">
      <c r="CM178" s="29"/>
      <c r="CN178" s="28" t="s">
        <v>1159</v>
      </c>
      <c r="CO178" s="28" t="s">
        <v>677</v>
      </c>
      <c r="CP178" s="28" t="s">
        <v>394</v>
      </c>
      <c r="CQ178" s="28" t="s">
        <v>1160</v>
      </c>
      <c r="CR178" s="28" t="s">
        <v>1160</v>
      </c>
      <c r="CS178" s="28" t="s">
        <v>752</v>
      </c>
      <c r="CT178" s="28" t="s">
        <v>1103</v>
      </c>
      <c r="CU178" s="28" t="s">
        <v>681</v>
      </c>
      <c r="CV178" s="3" t="s">
        <v>754</v>
      </c>
    </row>
    <row r="179" spans="91:100" x14ac:dyDescent="0.25">
      <c r="CM179" s="29"/>
      <c r="CN179" s="28" t="s">
        <v>1161</v>
      </c>
      <c r="CO179" s="28" t="s">
        <v>677</v>
      </c>
      <c r="CP179" s="28" t="s">
        <v>394</v>
      </c>
      <c r="CQ179" s="28" t="s">
        <v>1162</v>
      </c>
      <c r="CR179" s="28" t="s">
        <v>1162</v>
      </c>
      <c r="CS179" s="28" t="s">
        <v>752</v>
      </c>
      <c r="CT179" s="28" t="s">
        <v>1103</v>
      </c>
      <c r="CU179" s="28" t="s">
        <v>681</v>
      </c>
      <c r="CV179" s="3" t="s">
        <v>754</v>
      </c>
    </row>
    <row r="180" spans="91:100" x14ac:dyDescent="0.25">
      <c r="CM180" s="29"/>
      <c r="CN180" s="28" t="s">
        <v>1163</v>
      </c>
      <c r="CO180" s="28" t="s">
        <v>677</v>
      </c>
      <c r="CP180" s="28" t="s">
        <v>394</v>
      </c>
      <c r="CQ180" s="28" t="s">
        <v>1164</v>
      </c>
      <c r="CR180" s="28" t="s">
        <v>1165</v>
      </c>
      <c r="CS180" s="28" t="s">
        <v>679</v>
      </c>
      <c r="CT180" s="28" t="s">
        <v>1098</v>
      </c>
      <c r="CU180" s="28" t="s">
        <v>681</v>
      </c>
      <c r="CV180" s="3" t="s">
        <v>682</v>
      </c>
    </row>
    <row r="181" spans="91:100" x14ac:dyDescent="0.25">
      <c r="CM181" s="29"/>
      <c r="CN181" s="28" t="s">
        <v>1166</v>
      </c>
      <c r="CO181" s="28" t="s">
        <v>677</v>
      </c>
      <c r="CP181" s="28" t="s">
        <v>394</v>
      </c>
      <c r="CQ181" s="28" t="s">
        <v>1167</v>
      </c>
      <c r="CR181" s="28" t="s">
        <v>1167</v>
      </c>
      <c r="CS181" s="28" t="s">
        <v>679</v>
      </c>
      <c r="CT181" s="28" t="s">
        <v>1098</v>
      </c>
      <c r="CU181" s="28" t="s">
        <v>681</v>
      </c>
      <c r="CV181" s="3" t="s">
        <v>682</v>
      </c>
    </row>
    <row r="182" spans="91:100" x14ac:dyDescent="0.25">
      <c r="CM182" s="29"/>
      <c r="CN182" s="28" t="s">
        <v>1168</v>
      </c>
      <c r="CO182" s="28" t="s">
        <v>677</v>
      </c>
      <c r="CP182" s="28" t="s">
        <v>394</v>
      </c>
      <c r="CQ182" s="28" t="s">
        <v>1169</v>
      </c>
      <c r="CR182" s="28" t="s">
        <v>1169</v>
      </c>
      <c r="CS182" s="28" t="s">
        <v>679</v>
      </c>
      <c r="CT182" s="28" t="s">
        <v>1098</v>
      </c>
      <c r="CU182" s="28" t="s">
        <v>681</v>
      </c>
      <c r="CV182" s="3" t="s">
        <v>682</v>
      </c>
    </row>
    <row r="183" spans="91:100" x14ac:dyDescent="0.25">
      <c r="CM183" s="29"/>
      <c r="CN183" s="28" t="s">
        <v>1170</v>
      </c>
      <c r="CO183" s="28" t="s">
        <v>677</v>
      </c>
      <c r="CP183" s="28" t="s">
        <v>394</v>
      </c>
      <c r="CQ183" s="28" t="s">
        <v>1171</v>
      </c>
      <c r="CR183" s="28" t="s">
        <v>1171</v>
      </c>
      <c r="CS183" s="28" t="s">
        <v>679</v>
      </c>
      <c r="CT183" s="28" t="s">
        <v>1098</v>
      </c>
      <c r="CU183" s="28" t="s">
        <v>681</v>
      </c>
      <c r="CV183" s="3" t="s">
        <v>682</v>
      </c>
    </row>
    <row r="184" spans="91:100" x14ac:dyDescent="0.25">
      <c r="CM184" s="29"/>
      <c r="CN184" s="28" t="s">
        <v>1172</v>
      </c>
      <c r="CO184" s="28" t="s">
        <v>677</v>
      </c>
      <c r="CP184" s="28" t="s">
        <v>394</v>
      </c>
      <c r="CQ184" s="28" t="s">
        <v>1173</v>
      </c>
      <c r="CR184" s="28" t="s">
        <v>1173</v>
      </c>
      <c r="CS184" s="28" t="s">
        <v>679</v>
      </c>
      <c r="CT184" s="28" t="s">
        <v>1098</v>
      </c>
      <c r="CU184" s="28" t="s">
        <v>681</v>
      </c>
      <c r="CV184" s="3" t="s">
        <v>682</v>
      </c>
    </row>
    <row r="185" spans="91:100" x14ac:dyDescent="0.25">
      <c r="CM185" s="29"/>
      <c r="CN185" s="28" t="s">
        <v>1174</v>
      </c>
      <c r="CO185" s="28" t="s">
        <v>677</v>
      </c>
      <c r="CP185" s="28" t="s">
        <v>394</v>
      </c>
      <c r="CQ185" s="28" t="s">
        <v>1175</v>
      </c>
      <c r="CR185" s="28" t="s">
        <v>1175</v>
      </c>
      <c r="CS185" s="28" t="s">
        <v>679</v>
      </c>
      <c r="CT185" s="28" t="s">
        <v>1098</v>
      </c>
      <c r="CU185" s="28" t="s">
        <v>681</v>
      </c>
      <c r="CV185" s="3" t="s">
        <v>682</v>
      </c>
    </row>
    <row r="186" spans="91:100" x14ac:dyDescent="0.25">
      <c r="CM186" s="29"/>
      <c r="CN186" s="28" t="s">
        <v>1176</v>
      </c>
      <c r="CO186" s="28" t="s">
        <v>677</v>
      </c>
      <c r="CP186" s="28" t="s">
        <v>1177</v>
      </c>
      <c r="CQ186" s="28" t="s">
        <v>1178</v>
      </c>
      <c r="CR186" s="28" t="s">
        <v>1178</v>
      </c>
      <c r="CS186" s="28" t="s">
        <v>679</v>
      </c>
      <c r="CT186" s="28" t="s">
        <v>1179</v>
      </c>
      <c r="CU186" s="28" t="s">
        <v>681</v>
      </c>
      <c r="CV186" s="3" t="s">
        <v>682</v>
      </c>
    </row>
    <row r="187" spans="91:100" x14ac:dyDescent="0.25">
      <c r="CM187" s="29"/>
      <c r="CN187" s="28" t="s">
        <v>1180</v>
      </c>
      <c r="CO187" s="28" t="s">
        <v>677</v>
      </c>
      <c r="CP187" s="28" t="s">
        <v>1177</v>
      </c>
      <c r="CQ187" s="28" t="s">
        <v>1181</v>
      </c>
      <c r="CR187" s="28" t="s">
        <v>1181</v>
      </c>
      <c r="CS187" s="28" t="s">
        <v>679</v>
      </c>
      <c r="CT187" s="28" t="s">
        <v>1179</v>
      </c>
      <c r="CU187" s="28" t="s">
        <v>681</v>
      </c>
      <c r="CV187" s="3" t="s">
        <v>682</v>
      </c>
    </row>
    <row r="188" spans="91:100" x14ac:dyDescent="0.25">
      <c r="CM188" s="29"/>
      <c r="CN188" s="28" t="s">
        <v>1182</v>
      </c>
      <c r="CO188" s="28" t="s">
        <v>677</v>
      </c>
      <c r="CP188" s="28" t="s">
        <v>1177</v>
      </c>
      <c r="CQ188" s="28" t="s">
        <v>1183</v>
      </c>
      <c r="CR188" s="28" t="s">
        <v>1183</v>
      </c>
      <c r="CS188" s="28" t="s">
        <v>752</v>
      </c>
      <c r="CT188" s="28" t="s">
        <v>1184</v>
      </c>
      <c r="CU188" s="28" t="s">
        <v>681</v>
      </c>
      <c r="CV188" s="3" t="s">
        <v>754</v>
      </c>
    </row>
    <row r="189" spans="91:100" x14ac:dyDescent="0.25">
      <c r="CM189" s="29"/>
      <c r="CN189" s="28" t="s">
        <v>1185</v>
      </c>
      <c r="CO189" s="28" t="s">
        <v>677</v>
      </c>
      <c r="CP189" s="28" t="s">
        <v>1177</v>
      </c>
      <c r="CQ189" s="28" t="s">
        <v>1186</v>
      </c>
      <c r="CR189" s="28" t="s">
        <v>1186</v>
      </c>
      <c r="CS189" s="28" t="s">
        <v>752</v>
      </c>
      <c r="CT189" s="28" t="s">
        <v>1184</v>
      </c>
      <c r="CU189" s="28" t="s">
        <v>681</v>
      </c>
      <c r="CV189" s="3" t="s">
        <v>754</v>
      </c>
    </row>
    <row r="190" spans="91:100" x14ac:dyDescent="0.25">
      <c r="CM190" s="29"/>
      <c r="CN190" s="28" t="s">
        <v>1187</v>
      </c>
      <c r="CO190" s="28" t="s">
        <v>677</v>
      </c>
      <c r="CP190" s="28" t="s">
        <v>1177</v>
      </c>
      <c r="CQ190" s="28" t="s">
        <v>1188</v>
      </c>
      <c r="CR190" s="28" t="s">
        <v>1188</v>
      </c>
      <c r="CS190" s="28" t="s">
        <v>679</v>
      </c>
      <c r="CT190" s="28" t="s">
        <v>1179</v>
      </c>
      <c r="CU190" s="28" t="s">
        <v>681</v>
      </c>
      <c r="CV190" s="3" t="s">
        <v>682</v>
      </c>
    </row>
    <row r="191" spans="91:100" x14ac:dyDescent="0.25">
      <c r="CM191" s="29"/>
      <c r="CN191" s="28" t="s">
        <v>1189</v>
      </c>
      <c r="CO191" s="28" t="s">
        <v>677</v>
      </c>
      <c r="CP191" s="28" t="s">
        <v>1177</v>
      </c>
      <c r="CQ191" s="28" t="s">
        <v>1190</v>
      </c>
      <c r="CR191" s="28" t="s">
        <v>1190</v>
      </c>
      <c r="CS191" s="28" t="s">
        <v>679</v>
      </c>
      <c r="CT191" s="28" t="s">
        <v>1179</v>
      </c>
      <c r="CU191" s="28" t="s">
        <v>681</v>
      </c>
      <c r="CV191" s="3" t="s">
        <v>682</v>
      </c>
    </row>
    <row r="192" spans="91:100" x14ac:dyDescent="0.25">
      <c r="CM192" s="29"/>
      <c r="CN192" s="28" t="s">
        <v>1191</v>
      </c>
      <c r="CO192" s="28" t="s">
        <v>677</v>
      </c>
      <c r="CP192" s="28" t="s">
        <v>1177</v>
      </c>
      <c r="CQ192" s="28" t="s">
        <v>1192</v>
      </c>
      <c r="CR192" s="28" t="s">
        <v>1192</v>
      </c>
      <c r="CS192" s="28" t="s">
        <v>679</v>
      </c>
      <c r="CT192" s="28" t="s">
        <v>1179</v>
      </c>
      <c r="CU192" s="28" t="s">
        <v>681</v>
      </c>
      <c r="CV192" s="3" t="s">
        <v>682</v>
      </c>
    </row>
    <row r="193" spans="91:100" x14ac:dyDescent="0.25">
      <c r="CM193" s="29"/>
      <c r="CN193" s="28" t="s">
        <v>1193</v>
      </c>
      <c r="CO193" s="28" t="s">
        <v>677</v>
      </c>
      <c r="CP193" s="28" t="s">
        <v>1177</v>
      </c>
      <c r="CQ193" s="28" t="s">
        <v>1194</v>
      </c>
      <c r="CR193" s="28" t="s">
        <v>1194</v>
      </c>
      <c r="CS193" s="28" t="s">
        <v>679</v>
      </c>
      <c r="CT193" s="28" t="s">
        <v>1179</v>
      </c>
      <c r="CU193" s="28" t="s">
        <v>681</v>
      </c>
      <c r="CV193" s="3" t="s">
        <v>682</v>
      </c>
    </row>
    <row r="194" spans="91:100" x14ac:dyDescent="0.25">
      <c r="CM194" s="29"/>
      <c r="CN194" s="28" t="s">
        <v>1195</v>
      </c>
      <c r="CO194" s="28" t="s">
        <v>677</v>
      </c>
      <c r="CP194" s="28" t="s">
        <v>1177</v>
      </c>
      <c r="CQ194" s="28" t="s">
        <v>1196</v>
      </c>
      <c r="CR194" s="28" t="s">
        <v>1196</v>
      </c>
      <c r="CS194" s="28" t="s">
        <v>679</v>
      </c>
      <c r="CT194" s="28" t="s">
        <v>1179</v>
      </c>
      <c r="CU194" s="28" t="s">
        <v>681</v>
      </c>
      <c r="CV194" s="3" t="s">
        <v>682</v>
      </c>
    </row>
    <row r="195" spans="91:100" x14ac:dyDescent="0.25">
      <c r="CM195" s="29"/>
      <c r="CN195" s="28" t="s">
        <v>1197</v>
      </c>
      <c r="CO195" s="28" t="s">
        <v>677</v>
      </c>
      <c r="CP195" s="28" t="s">
        <v>1177</v>
      </c>
      <c r="CQ195" s="28" t="s">
        <v>1198</v>
      </c>
      <c r="CR195" s="28" t="s">
        <v>1198</v>
      </c>
      <c r="CS195" s="28" t="s">
        <v>679</v>
      </c>
      <c r="CT195" s="28" t="s">
        <v>1179</v>
      </c>
      <c r="CU195" s="28" t="s">
        <v>681</v>
      </c>
      <c r="CV195" s="3" t="s">
        <v>682</v>
      </c>
    </row>
    <row r="196" spans="91:100" x14ac:dyDescent="0.25">
      <c r="CM196" s="29"/>
      <c r="CN196" s="28" t="s">
        <v>1199</v>
      </c>
      <c r="CO196" s="28" t="s">
        <v>677</v>
      </c>
      <c r="CP196" s="28" t="s">
        <v>1177</v>
      </c>
      <c r="CQ196" s="28" t="s">
        <v>1200</v>
      </c>
      <c r="CR196" s="28" t="s">
        <v>1200</v>
      </c>
      <c r="CS196" s="28" t="s">
        <v>679</v>
      </c>
      <c r="CT196" s="28" t="s">
        <v>1179</v>
      </c>
      <c r="CU196" s="28" t="s">
        <v>681</v>
      </c>
      <c r="CV196" s="3" t="s">
        <v>682</v>
      </c>
    </row>
    <row r="197" spans="91:100" x14ac:dyDescent="0.25">
      <c r="CM197" s="29"/>
      <c r="CN197" s="28" t="s">
        <v>1201</v>
      </c>
      <c r="CO197" s="28" t="s">
        <v>677</v>
      </c>
      <c r="CP197" s="28" t="s">
        <v>1177</v>
      </c>
      <c r="CQ197" s="28" t="s">
        <v>1202</v>
      </c>
      <c r="CR197" s="28" t="s">
        <v>1203</v>
      </c>
      <c r="CS197" s="28" t="s">
        <v>752</v>
      </c>
      <c r="CT197" s="28" t="s">
        <v>1184</v>
      </c>
      <c r="CU197" s="28" t="s">
        <v>681</v>
      </c>
      <c r="CV197" s="3" t="s">
        <v>754</v>
      </c>
    </row>
    <row r="198" spans="91:100" x14ac:dyDescent="0.25">
      <c r="CM198" s="29"/>
      <c r="CN198" s="28" t="s">
        <v>1204</v>
      </c>
      <c r="CO198" s="28" t="s">
        <v>677</v>
      </c>
      <c r="CP198" s="28" t="s">
        <v>1177</v>
      </c>
      <c r="CQ198" s="28" t="s">
        <v>1205</v>
      </c>
      <c r="CR198" s="28" t="s">
        <v>1205</v>
      </c>
      <c r="CS198" s="28" t="s">
        <v>679</v>
      </c>
      <c r="CT198" s="28" t="s">
        <v>1179</v>
      </c>
      <c r="CU198" s="28" t="s">
        <v>681</v>
      </c>
      <c r="CV198" s="3" t="s">
        <v>682</v>
      </c>
    </row>
    <row r="199" spans="91:100" x14ac:dyDescent="0.25">
      <c r="CM199" s="29"/>
      <c r="CN199" s="28" t="s">
        <v>1206</v>
      </c>
      <c r="CO199" s="28" t="s">
        <v>677</v>
      </c>
      <c r="CP199" s="28" t="s">
        <v>1177</v>
      </c>
      <c r="CQ199" s="28" t="s">
        <v>1207</v>
      </c>
      <c r="CR199" s="28" t="s">
        <v>1207</v>
      </c>
      <c r="CS199" s="28" t="s">
        <v>679</v>
      </c>
      <c r="CT199" s="28" t="s">
        <v>1179</v>
      </c>
      <c r="CU199" s="28" t="s">
        <v>681</v>
      </c>
      <c r="CV199" s="3" t="s">
        <v>682</v>
      </c>
    </row>
    <row r="200" spans="91:100" x14ac:dyDescent="0.25">
      <c r="CM200" s="29"/>
      <c r="CN200" s="28" t="s">
        <v>1208</v>
      </c>
      <c r="CO200" s="28" t="s">
        <v>677</v>
      </c>
      <c r="CP200" s="28" t="s">
        <v>1177</v>
      </c>
      <c r="CQ200" s="28" t="s">
        <v>590</v>
      </c>
      <c r="CR200" s="28" t="s">
        <v>590</v>
      </c>
      <c r="CS200" s="28" t="s">
        <v>679</v>
      </c>
      <c r="CT200" s="28" t="s">
        <v>1179</v>
      </c>
      <c r="CU200" s="28" t="s">
        <v>681</v>
      </c>
      <c r="CV200" s="3" t="s">
        <v>682</v>
      </c>
    </row>
    <row r="201" spans="91:100" x14ac:dyDescent="0.25">
      <c r="CM201" s="29"/>
      <c r="CN201" s="28" t="s">
        <v>1209</v>
      </c>
      <c r="CO201" s="28" t="s">
        <v>677</v>
      </c>
      <c r="CP201" s="28" t="s">
        <v>1177</v>
      </c>
      <c r="CQ201" s="28" t="s">
        <v>1210</v>
      </c>
      <c r="CR201" s="28" t="s">
        <v>1210</v>
      </c>
      <c r="CS201" s="28" t="s">
        <v>679</v>
      </c>
      <c r="CT201" s="28" t="s">
        <v>1179</v>
      </c>
      <c r="CU201" s="28" t="s">
        <v>681</v>
      </c>
      <c r="CV201" s="3" t="s">
        <v>682</v>
      </c>
    </row>
    <row r="202" spans="91:100" x14ac:dyDescent="0.25">
      <c r="CM202" s="29"/>
      <c r="CN202" s="28" t="s">
        <v>1211</v>
      </c>
      <c r="CO202" s="28" t="s">
        <v>677</v>
      </c>
      <c r="CP202" s="28" t="s">
        <v>1177</v>
      </c>
      <c r="CQ202" s="28" t="s">
        <v>1212</v>
      </c>
      <c r="CR202" s="28" t="s">
        <v>1212</v>
      </c>
      <c r="CS202" s="28" t="s">
        <v>679</v>
      </c>
      <c r="CT202" s="28" t="s">
        <v>1179</v>
      </c>
      <c r="CU202" s="28" t="s">
        <v>681</v>
      </c>
      <c r="CV202" s="3" t="s">
        <v>682</v>
      </c>
    </row>
    <row r="203" spans="91:100" x14ac:dyDescent="0.25">
      <c r="CM203" s="29"/>
      <c r="CN203" s="28" t="s">
        <v>1213</v>
      </c>
      <c r="CO203" s="28" t="s">
        <v>677</v>
      </c>
      <c r="CP203" s="28" t="s">
        <v>1177</v>
      </c>
      <c r="CQ203" s="28" t="s">
        <v>1214</v>
      </c>
      <c r="CR203" s="28" t="s">
        <v>1214</v>
      </c>
      <c r="CS203" s="28" t="s">
        <v>679</v>
      </c>
      <c r="CT203" s="28" t="s">
        <v>1179</v>
      </c>
      <c r="CU203" s="28" t="s">
        <v>681</v>
      </c>
      <c r="CV203" s="3" t="s">
        <v>682</v>
      </c>
    </row>
    <row r="204" spans="91:100" x14ac:dyDescent="0.25">
      <c r="CM204" s="29"/>
      <c r="CN204" s="28" t="s">
        <v>1215</v>
      </c>
      <c r="CO204" s="28" t="s">
        <v>677</v>
      </c>
      <c r="CP204" s="28" t="s">
        <v>1177</v>
      </c>
      <c r="CQ204" s="28" t="s">
        <v>1216</v>
      </c>
      <c r="CR204" s="28" t="s">
        <v>1216</v>
      </c>
      <c r="CS204" s="28" t="s">
        <v>679</v>
      </c>
      <c r="CT204" s="28" t="s">
        <v>1179</v>
      </c>
      <c r="CU204" s="28" t="s">
        <v>681</v>
      </c>
      <c r="CV204" s="3" t="s">
        <v>682</v>
      </c>
    </row>
    <row r="205" spans="91:100" x14ac:dyDescent="0.25">
      <c r="CM205" s="29"/>
      <c r="CN205" s="28" t="s">
        <v>1217</v>
      </c>
      <c r="CO205" s="28" t="s">
        <v>677</v>
      </c>
      <c r="CP205" s="28" t="s">
        <v>1177</v>
      </c>
      <c r="CQ205" s="28" t="s">
        <v>1218</v>
      </c>
      <c r="CR205" s="28" t="s">
        <v>1218</v>
      </c>
      <c r="CS205" s="28" t="s">
        <v>679</v>
      </c>
      <c r="CT205" s="28" t="s">
        <v>1179</v>
      </c>
      <c r="CU205" s="28" t="s">
        <v>681</v>
      </c>
      <c r="CV205" s="3" t="s">
        <v>682</v>
      </c>
    </row>
    <row r="206" spans="91:100" x14ac:dyDescent="0.25">
      <c r="CM206" s="29"/>
      <c r="CN206" s="28" t="s">
        <v>1219</v>
      </c>
      <c r="CO206" s="28" t="s">
        <v>677</v>
      </c>
      <c r="CP206" s="28" t="s">
        <v>1177</v>
      </c>
      <c r="CQ206" s="28" t="s">
        <v>569</v>
      </c>
      <c r="CR206" s="28" t="s">
        <v>569</v>
      </c>
      <c r="CS206" s="28" t="s">
        <v>679</v>
      </c>
      <c r="CT206" s="28" t="s">
        <v>1179</v>
      </c>
      <c r="CU206" s="28" t="s">
        <v>681</v>
      </c>
      <c r="CV206" s="3" t="s">
        <v>682</v>
      </c>
    </row>
    <row r="207" spans="91:100" x14ac:dyDescent="0.25">
      <c r="CM207" s="29"/>
      <c r="CN207" s="28" t="s">
        <v>1220</v>
      </c>
      <c r="CO207" s="28" t="s">
        <v>677</v>
      </c>
      <c r="CP207" s="28" t="s">
        <v>1177</v>
      </c>
      <c r="CQ207" s="28" t="s">
        <v>1221</v>
      </c>
      <c r="CR207" s="28" t="s">
        <v>1221</v>
      </c>
      <c r="CS207" s="28" t="s">
        <v>679</v>
      </c>
      <c r="CT207" s="28" t="s">
        <v>1179</v>
      </c>
      <c r="CU207" s="28" t="s">
        <v>681</v>
      </c>
      <c r="CV207" s="3" t="s">
        <v>682</v>
      </c>
    </row>
    <row r="208" spans="91:100" x14ac:dyDescent="0.25">
      <c r="CM208" s="29"/>
      <c r="CN208" s="28" t="s">
        <v>1222</v>
      </c>
      <c r="CO208" s="28" t="s">
        <v>386</v>
      </c>
      <c r="CP208" s="28" t="s">
        <v>393</v>
      </c>
      <c r="CQ208" s="28" t="s">
        <v>410</v>
      </c>
      <c r="CR208" s="28" t="s">
        <v>410</v>
      </c>
      <c r="CS208" s="28" t="s">
        <v>1223</v>
      </c>
      <c r="CT208" s="28" t="s">
        <v>1224</v>
      </c>
      <c r="CU208" s="28" t="s">
        <v>1225</v>
      </c>
      <c r="CV208" s="3" t="s">
        <v>1226</v>
      </c>
    </row>
    <row r="209" spans="91:100" x14ac:dyDescent="0.25">
      <c r="CM209" s="29"/>
      <c r="CN209" s="28" t="s">
        <v>1227</v>
      </c>
      <c r="CO209" s="28" t="s">
        <v>386</v>
      </c>
      <c r="CP209" s="28" t="s">
        <v>393</v>
      </c>
      <c r="CQ209" s="28" t="s">
        <v>1228</v>
      </c>
      <c r="CR209" s="28" t="s">
        <v>1229</v>
      </c>
      <c r="CS209" s="28" t="s">
        <v>1223</v>
      </c>
      <c r="CT209" s="28" t="s">
        <v>1230</v>
      </c>
      <c r="CU209" s="28" t="s">
        <v>681</v>
      </c>
      <c r="CV209" s="3" t="s">
        <v>682</v>
      </c>
    </row>
    <row r="210" spans="91:100" x14ac:dyDescent="0.25">
      <c r="CM210" s="29"/>
      <c r="CN210" s="28" t="s">
        <v>1231</v>
      </c>
      <c r="CO210" s="28" t="s">
        <v>386</v>
      </c>
      <c r="CP210" s="28" t="s">
        <v>393</v>
      </c>
      <c r="CQ210" s="28" t="s">
        <v>1232</v>
      </c>
      <c r="CR210" s="28" t="s">
        <v>1233</v>
      </c>
      <c r="CS210" s="28" t="s">
        <v>1223</v>
      </c>
      <c r="CT210" s="28" t="s">
        <v>1230</v>
      </c>
      <c r="CU210" s="28" t="s">
        <v>681</v>
      </c>
      <c r="CV210" s="3" t="s">
        <v>682</v>
      </c>
    </row>
    <row r="211" spans="91:100" x14ac:dyDescent="0.25">
      <c r="CM211" s="29"/>
      <c r="CN211" s="28" t="s">
        <v>1234</v>
      </c>
      <c r="CO211" s="28" t="s">
        <v>386</v>
      </c>
      <c r="CP211" s="28" t="s">
        <v>393</v>
      </c>
      <c r="CQ211" s="28" t="s">
        <v>1235</v>
      </c>
      <c r="CR211" s="28" t="s">
        <v>1235</v>
      </c>
      <c r="CS211" s="28" t="s">
        <v>1223</v>
      </c>
      <c r="CT211" s="28" t="s">
        <v>1230</v>
      </c>
      <c r="CU211" s="28" t="s">
        <v>681</v>
      </c>
      <c r="CV211" s="3" t="s">
        <v>682</v>
      </c>
    </row>
    <row r="212" spans="91:100" x14ac:dyDescent="0.25">
      <c r="CM212" s="29"/>
      <c r="CN212" s="28" t="s">
        <v>1236</v>
      </c>
      <c r="CO212" s="28" t="s">
        <v>386</v>
      </c>
      <c r="CP212" s="28" t="s">
        <v>393</v>
      </c>
      <c r="CQ212" s="28" t="s">
        <v>1237</v>
      </c>
      <c r="CR212" s="28" t="s">
        <v>1237</v>
      </c>
      <c r="CS212" s="28" t="s">
        <v>1223</v>
      </c>
      <c r="CT212" s="28" t="s">
        <v>1224</v>
      </c>
      <c r="CU212" s="28" t="s">
        <v>1225</v>
      </c>
      <c r="CV212" s="3" t="s">
        <v>1226</v>
      </c>
    </row>
    <row r="213" spans="91:100" x14ac:dyDescent="0.25">
      <c r="CM213" s="29"/>
      <c r="CN213" s="28" t="s">
        <v>1238</v>
      </c>
      <c r="CO213" s="28" t="s">
        <v>386</v>
      </c>
      <c r="CP213" s="28" t="s">
        <v>393</v>
      </c>
      <c r="CQ213" s="28" t="s">
        <v>1239</v>
      </c>
      <c r="CR213" s="28" t="s">
        <v>1239</v>
      </c>
      <c r="CS213" s="28" t="s">
        <v>1223</v>
      </c>
      <c r="CT213" s="28" t="s">
        <v>1224</v>
      </c>
      <c r="CU213" s="28" t="s">
        <v>1225</v>
      </c>
      <c r="CV213" s="3" t="s">
        <v>1226</v>
      </c>
    </row>
    <row r="214" spans="91:100" x14ac:dyDescent="0.25">
      <c r="CM214" s="29"/>
      <c r="CN214" s="28" t="s">
        <v>1240</v>
      </c>
      <c r="CO214" s="28" t="s">
        <v>386</v>
      </c>
      <c r="CP214" s="28" t="s">
        <v>393</v>
      </c>
      <c r="CQ214" s="28" t="s">
        <v>1241</v>
      </c>
      <c r="CR214" s="28" t="s">
        <v>1241</v>
      </c>
      <c r="CS214" s="28" t="s">
        <v>1223</v>
      </c>
      <c r="CT214" s="28" t="s">
        <v>1224</v>
      </c>
      <c r="CU214" s="28" t="s">
        <v>1225</v>
      </c>
      <c r="CV214" s="3" t="s">
        <v>1226</v>
      </c>
    </row>
    <row r="215" spans="91:100" x14ac:dyDescent="0.25">
      <c r="CM215" s="29"/>
      <c r="CN215" s="28" t="s">
        <v>1242</v>
      </c>
      <c r="CO215" s="28" t="s">
        <v>386</v>
      </c>
      <c r="CP215" s="28" t="s">
        <v>393</v>
      </c>
      <c r="CQ215" s="28" t="s">
        <v>1243</v>
      </c>
      <c r="CR215" s="28" t="s">
        <v>1243</v>
      </c>
      <c r="CS215" s="28" t="s">
        <v>1223</v>
      </c>
      <c r="CT215" s="28" t="s">
        <v>1224</v>
      </c>
      <c r="CU215" s="28" t="s">
        <v>1225</v>
      </c>
      <c r="CV215" s="3" t="s">
        <v>1226</v>
      </c>
    </row>
    <row r="216" spans="91:100" x14ac:dyDescent="0.25">
      <c r="CM216" s="29"/>
      <c r="CN216" s="28" t="s">
        <v>1244</v>
      </c>
      <c r="CO216" s="28" t="s">
        <v>386</v>
      </c>
      <c r="CP216" s="28" t="s">
        <v>393</v>
      </c>
      <c r="CQ216" s="28" t="s">
        <v>1245</v>
      </c>
      <c r="CR216" s="28" t="s">
        <v>1245</v>
      </c>
      <c r="CS216" s="28" t="s">
        <v>1223</v>
      </c>
      <c r="CT216" s="28" t="s">
        <v>1224</v>
      </c>
      <c r="CU216" s="28" t="s">
        <v>1225</v>
      </c>
      <c r="CV216" s="3" t="s">
        <v>1226</v>
      </c>
    </row>
    <row r="217" spans="91:100" x14ac:dyDescent="0.25">
      <c r="CM217" s="29"/>
      <c r="CN217" s="28" t="s">
        <v>1246</v>
      </c>
      <c r="CO217" s="28" t="s">
        <v>386</v>
      </c>
      <c r="CP217" s="28" t="s">
        <v>393</v>
      </c>
      <c r="CQ217" s="28" t="s">
        <v>1247</v>
      </c>
      <c r="CR217" s="28" t="s">
        <v>1247</v>
      </c>
      <c r="CS217" s="28" t="s">
        <v>1223</v>
      </c>
      <c r="CT217" s="28" t="s">
        <v>1230</v>
      </c>
      <c r="CU217" s="28" t="s">
        <v>681</v>
      </c>
      <c r="CV217" s="3" t="s">
        <v>682</v>
      </c>
    </row>
    <row r="218" spans="91:100" x14ac:dyDescent="0.25">
      <c r="CM218" s="29"/>
      <c r="CN218" s="28" t="s">
        <v>1248</v>
      </c>
      <c r="CO218" s="28" t="s">
        <v>386</v>
      </c>
      <c r="CP218" s="28" t="s">
        <v>393</v>
      </c>
      <c r="CQ218" s="28" t="s">
        <v>1249</v>
      </c>
      <c r="CR218" s="28" t="s">
        <v>1249</v>
      </c>
      <c r="CS218" s="28" t="s">
        <v>1223</v>
      </c>
      <c r="CT218" s="28" t="s">
        <v>1224</v>
      </c>
      <c r="CU218" s="28" t="s">
        <v>1225</v>
      </c>
      <c r="CV218" s="3" t="s">
        <v>1226</v>
      </c>
    </row>
    <row r="219" spans="91:100" x14ac:dyDescent="0.25">
      <c r="CM219" s="29"/>
      <c r="CN219" s="28" t="s">
        <v>1250</v>
      </c>
      <c r="CO219" s="28" t="s">
        <v>386</v>
      </c>
      <c r="CP219" s="28" t="s">
        <v>393</v>
      </c>
      <c r="CQ219" s="28" t="s">
        <v>1251</v>
      </c>
      <c r="CR219" s="28" t="s">
        <v>1251</v>
      </c>
      <c r="CS219" s="28" t="s">
        <v>1223</v>
      </c>
      <c r="CT219" s="28" t="s">
        <v>1224</v>
      </c>
      <c r="CU219" s="28" t="s">
        <v>1225</v>
      </c>
      <c r="CV219" s="3" t="s">
        <v>1226</v>
      </c>
    </row>
    <row r="220" spans="91:100" x14ac:dyDescent="0.25">
      <c r="CM220" s="29"/>
      <c r="CN220" s="28" t="s">
        <v>1252</v>
      </c>
      <c r="CO220" s="28" t="s">
        <v>386</v>
      </c>
      <c r="CP220" s="28" t="s">
        <v>393</v>
      </c>
      <c r="CQ220" s="28" t="s">
        <v>1253</v>
      </c>
      <c r="CR220" s="28" t="s">
        <v>1253</v>
      </c>
      <c r="CS220" s="28" t="s">
        <v>1223</v>
      </c>
      <c r="CT220" s="28" t="s">
        <v>1224</v>
      </c>
      <c r="CU220" s="28" t="s">
        <v>1225</v>
      </c>
      <c r="CV220" s="3" t="s">
        <v>1226</v>
      </c>
    </row>
    <row r="221" spans="91:100" x14ac:dyDescent="0.25">
      <c r="CM221" s="29"/>
      <c r="CN221" s="28" t="s">
        <v>1254</v>
      </c>
      <c r="CO221" s="28" t="s">
        <v>386</v>
      </c>
      <c r="CP221" s="28" t="s">
        <v>393</v>
      </c>
      <c r="CQ221" s="28" t="s">
        <v>1255</v>
      </c>
      <c r="CR221" s="28" t="s">
        <v>1255</v>
      </c>
      <c r="CS221" s="28" t="s">
        <v>1223</v>
      </c>
      <c r="CT221" s="28" t="s">
        <v>1224</v>
      </c>
      <c r="CU221" s="28" t="s">
        <v>1225</v>
      </c>
      <c r="CV221" s="3" t="s">
        <v>1226</v>
      </c>
    </row>
    <row r="222" spans="91:100" x14ac:dyDescent="0.25">
      <c r="CM222" s="29"/>
      <c r="CN222" s="28" t="s">
        <v>1256</v>
      </c>
      <c r="CO222" s="28" t="s">
        <v>386</v>
      </c>
      <c r="CP222" s="28" t="s">
        <v>393</v>
      </c>
      <c r="CQ222" s="28" t="s">
        <v>1257</v>
      </c>
      <c r="CR222" s="28" t="s">
        <v>1257</v>
      </c>
      <c r="CS222" s="28" t="s">
        <v>1223</v>
      </c>
      <c r="CT222" s="28" t="s">
        <v>1230</v>
      </c>
      <c r="CU222" s="28" t="s">
        <v>681</v>
      </c>
      <c r="CV222" s="3" t="s">
        <v>682</v>
      </c>
    </row>
    <row r="223" spans="91:100" x14ac:dyDescent="0.25">
      <c r="CM223" s="29"/>
      <c r="CN223" s="28" t="s">
        <v>1258</v>
      </c>
      <c r="CO223" s="28" t="s">
        <v>386</v>
      </c>
      <c r="CP223" s="28" t="s">
        <v>393</v>
      </c>
      <c r="CQ223" s="28" t="s">
        <v>1259</v>
      </c>
      <c r="CR223" s="28" t="s">
        <v>1259</v>
      </c>
      <c r="CS223" s="28" t="s">
        <v>752</v>
      </c>
      <c r="CT223" s="28" t="s">
        <v>753</v>
      </c>
      <c r="CU223" s="28" t="s">
        <v>681</v>
      </c>
      <c r="CV223" s="3" t="s">
        <v>754</v>
      </c>
    </row>
    <row r="224" spans="91:100" x14ac:dyDescent="0.25">
      <c r="CM224" s="29"/>
      <c r="CN224" s="28" t="s">
        <v>1260</v>
      </c>
      <c r="CO224" s="28" t="s">
        <v>386</v>
      </c>
      <c r="CP224" s="28" t="s">
        <v>393</v>
      </c>
      <c r="CQ224" s="28" t="s">
        <v>411</v>
      </c>
      <c r="CR224" s="28" t="s">
        <v>411</v>
      </c>
      <c r="CS224" s="28" t="s">
        <v>1223</v>
      </c>
      <c r="CT224" s="28" t="s">
        <v>1224</v>
      </c>
      <c r="CU224" s="28" t="s">
        <v>1225</v>
      </c>
      <c r="CV224" s="3" t="s">
        <v>1226</v>
      </c>
    </row>
    <row r="225" spans="91:100" x14ac:dyDescent="0.25">
      <c r="CM225" s="29"/>
      <c r="CN225" s="28" t="s">
        <v>1261</v>
      </c>
      <c r="CO225" s="28" t="s">
        <v>386</v>
      </c>
      <c r="CP225" s="28" t="s">
        <v>393</v>
      </c>
      <c r="CQ225" s="28" t="s">
        <v>1262</v>
      </c>
      <c r="CR225" s="28" t="s">
        <v>1262</v>
      </c>
      <c r="CS225" s="28" t="s">
        <v>1223</v>
      </c>
      <c r="CT225" s="28" t="s">
        <v>1224</v>
      </c>
      <c r="CU225" s="28" t="s">
        <v>1225</v>
      </c>
      <c r="CV225" s="3" t="s">
        <v>1226</v>
      </c>
    </row>
    <row r="226" spans="91:100" x14ac:dyDescent="0.25">
      <c r="CM226" s="29"/>
      <c r="CN226" s="28" t="s">
        <v>1263</v>
      </c>
      <c r="CO226" s="28" t="s">
        <v>386</v>
      </c>
      <c r="CP226" s="28" t="s">
        <v>393</v>
      </c>
      <c r="CQ226" s="28" t="s">
        <v>1264</v>
      </c>
      <c r="CR226" s="28" t="s">
        <v>1264</v>
      </c>
      <c r="CS226" s="28" t="s">
        <v>1223</v>
      </c>
      <c r="CT226" s="28" t="s">
        <v>1224</v>
      </c>
      <c r="CU226" s="28" t="s">
        <v>1225</v>
      </c>
      <c r="CV226" s="3" t="s">
        <v>1226</v>
      </c>
    </row>
    <row r="227" spans="91:100" x14ac:dyDescent="0.25">
      <c r="CM227" s="29"/>
      <c r="CN227" s="28" t="s">
        <v>1265</v>
      </c>
      <c r="CO227" s="28" t="s">
        <v>386</v>
      </c>
      <c r="CP227" s="28" t="s">
        <v>393</v>
      </c>
      <c r="CQ227" s="28" t="s">
        <v>1266</v>
      </c>
      <c r="CR227" s="28" t="s">
        <v>1266</v>
      </c>
      <c r="CS227" s="28" t="s">
        <v>1223</v>
      </c>
      <c r="CT227" s="28" t="s">
        <v>1224</v>
      </c>
      <c r="CU227" s="28" t="s">
        <v>1225</v>
      </c>
      <c r="CV227" s="3" t="s">
        <v>1226</v>
      </c>
    </row>
    <row r="228" spans="91:100" x14ac:dyDescent="0.25">
      <c r="CM228" s="29"/>
      <c r="CN228" s="28" t="s">
        <v>1267</v>
      </c>
      <c r="CO228" s="28" t="s">
        <v>386</v>
      </c>
      <c r="CP228" s="28" t="s">
        <v>393</v>
      </c>
      <c r="CQ228" s="28" t="s">
        <v>1268</v>
      </c>
      <c r="CR228" s="28" t="s">
        <v>1268</v>
      </c>
      <c r="CS228" s="28" t="s">
        <v>1223</v>
      </c>
      <c r="CT228" s="28" t="s">
        <v>1224</v>
      </c>
      <c r="CU228" s="28" t="s">
        <v>1225</v>
      </c>
      <c r="CV228" s="3" t="s">
        <v>1226</v>
      </c>
    </row>
    <row r="229" spans="91:100" x14ac:dyDescent="0.25">
      <c r="CM229" s="29"/>
      <c r="CN229" s="28" t="s">
        <v>1269</v>
      </c>
      <c r="CO229" s="28" t="s">
        <v>386</v>
      </c>
      <c r="CP229" s="28" t="s">
        <v>393</v>
      </c>
      <c r="CQ229" s="28" t="s">
        <v>1270</v>
      </c>
      <c r="CR229" s="28" t="s">
        <v>1270</v>
      </c>
      <c r="CS229" s="28" t="s">
        <v>1223</v>
      </c>
      <c r="CT229" s="28" t="s">
        <v>1224</v>
      </c>
      <c r="CU229" s="28" t="s">
        <v>1225</v>
      </c>
      <c r="CV229" s="3" t="s">
        <v>1226</v>
      </c>
    </row>
    <row r="230" spans="91:100" x14ac:dyDescent="0.25">
      <c r="CM230" s="29"/>
      <c r="CN230" s="28" t="s">
        <v>1271</v>
      </c>
      <c r="CO230" s="28" t="s">
        <v>386</v>
      </c>
      <c r="CP230" s="28" t="s">
        <v>393</v>
      </c>
      <c r="CQ230" s="28" t="s">
        <v>1272</v>
      </c>
      <c r="CR230" s="28" t="s">
        <v>1272</v>
      </c>
      <c r="CS230" s="28" t="s">
        <v>1223</v>
      </c>
      <c r="CT230" s="28" t="s">
        <v>1224</v>
      </c>
      <c r="CU230" s="28" t="s">
        <v>1225</v>
      </c>
      <c r="CV230" s="3" t="s">
        <v>1226</v>
      </c>
    </row>
    <row r="231" spans="91:100" x14ac:dyDescent="0.25">
      <c r="CM231" s="29"/>
      <c r="CN231" s="28" t="s">
        <v>1273</v>
      </c>
      <c r="CO231" s="28" t="s">
        <v>386</v>
      </c>
      <c r="CP231" s="28" t="s">
        <v>393</v>
      </c>
      <c r="CQ231" s="28" t="s">
        <v>1274</v>
      </c>
      <c r="CR231" s="28" t="s">
        <v>1274</v>
      </c>
      <c r="CS231" s="28" t="s">
        <v>1223</v>
      </c>
      <c r="CT231" s="28" t="s">
        <v>1224</v>
      </c>
      <c r="CU231" s="28" t="s">
        <v>1225</v>
      </c>
      <c r="CV231" s="3" t="s">
        <v>1226</v>
      </c>
    </row>
    <row r="232" spans="91:100" x14ac:dyDescent="0.25">
      <c r="CM232" s="29"/>
      <c r="CN232" s="28" t="s">
        <v>1275</v>
      </c>
      <c r="CO232" s="28" t="s">
        <v>386</v>
      </c>
      <c r="CP232" s="28" t="s">
        <v>393</v>
      </c>
      <c r="CQ232" s="28" t="s">
        <v>1276</v>
      </c>
      <c r="CR232" s="28" t="s">
        <v>1276</v>
      </c>
      <c r="CS232" s="28" t="s">
        <v>1223</v>
      </c>
      <c r="CT232" s="28" t="s">
        <v>1224</v>
      </c>
      <c r="CU232" s="28" t="s">
        <v>1225</v>
      </c>
      <c r="CV232" s="3" t="s">
        <v>1226</v>
      </c>
    </row>
    <row r="233" spans="91:100" x14ac:dyDescent="0.25">
      <c r="CM233" s="29"/>
      <c r="CN233" s="28" t="s">
        <v>1277</v>
      </c>
      <c r="CO233" s="28" t="s">
        <v>386</v>
      </c>
      <c r="CP233" s="28" t="s">
        <v>393</v>
      </c>
      <c r="CQ233" s="28" t="s">
        <v>1278</v>
      </c>
      <c r="CR233" s="28" t="s">
        <v>1278</v>
      </c>
      <c r="CS233" s="28" t="s">
        <v>1223</v>
      </c>
      <c r="CT233" s="28" t="s">
        <v>1224</v>
      </c>
      <c r="CU233" s="28" t="s">
        <v>1225</v>
      </c>
      <c r="CV233" s="3" t="s">
        <v>1226</v>
      </c>
    </row>
    <row r="234" spans="91:100" x14ac:dyDescent="0.25">
      <c r="CM234" s="29"/>
      <c r="CN234" s="28" t="s">
        <v>1279</v>
      </c>
      <c r="CO234" s="28" t="s">
        <v>386</v>
      </c>
      <c r="CP234" s="28" t="s">
        <v>393</v>
      </c>
      <c r="CQ234" s="28" t="s">
        <v>1280</v>
      </c>
      <c r="CR234" s="28" t="s">
        <v>1280</v>
      </c>
      <c r="CS234" s="28" t="s">
        <v>1223</v>
      </c>
      <c r="CT234" s="28" t="s">
        <v>1224</v>
      </c>
      <c r="CU234" s="28" t="s">
        <v>1225</v>
      </c>
      <c r="CV234" s="3" t="s">
        <v>1226</v>
      </c>
    </row>
    <row r="235" spans="91:100" x14ac:dyDescent="0.25">
      <c r="CM235" s="29"/>
      <c r="CN235" s="28" t="s">
        <v>1281</v>
      </c>
      <c r="CO235" s="28" t="s">
        <v>386</v>
      </c>
      <c r="CP235" s="28" t="s">
        <v>393</v>
      </c>
      <c r="CQ235" s="28" t="s">
        <v>1282</v>
      </c>
      <c r="CR235" s="28" t="s">
        <v>1282</v>
      </c>
      <c r="CS235" s="28" t="s">
        <v>1223</v>
      </c>
      <c r="CT235" s="28" t="s">
        <v>1224</v>
      </c>
      <c r="CU235" s="28" t="s">
        <v>1225</v>
      </c>
      <c r="CV235" s="3" t="s">
        <v>1226</v>
      </c>
    </row>
    <row r="236" spans="91:100" x14ac:dyDescent="0.25">
      <c r="CM236" s="29"/>
      <c r="CN236" s="28" t="s">
        <v>1283</v>
      </c>
      <c r="CO236" s="28" t="s">
        <v>386</v>
      </c>
      <c r="CP236" s="28" t="s">
        <v>393</v>
      </c>
      <c r="CQ236" s="28" t="s">
        <v>1284</v>
      </c>
      <c r="CR236" s="28" t="s">
        <v>1284</v>
      </c>
      <c r="CS236" s="28" t="s">
        <v>1223</v>
      </c>
      <c r="CT236" s="28" t="s">
        <v>1224</v>
      </c>
      <c r="CU236" s="28" t="s">
        <v>1225</v>
      </c>
      <c r="CV236" s="3" t="s">
        <v>1226</v>
      </c>
    </row>
    <row r="237" spans="91:100" x14ac:dyDescent="0.25">
      <c r="CM237" s="29"/>
      <c r="CN237" s="28" t="s">
        <v>1285</v>
      </c>
      <c r="CO237" s="28" t="s">
        <v>386</v>
      </c>
      <c r="CP237" s="28" t="s">
        <v>393</v>
      </c>
      <c r="CQ237" s="28" t="s">
        <v>1286</v>
      </c>
      <c r="CR237" s="28" t="s">
        <v>1286</v>
      </c>
      <c r="CS237" s="28" t="s">
        <v>1223</v>
      </c>
      <c r="CT237" s="28" t="s">
        <v>1230</v>
      </c>
      <c r="CU237" s="28" t="s">
        <v>681</v>
      </c>
      <c r="CV237" s="3" t="s">
        <v>682</v>
      </c>
    </row>
    <row r="238" spans="91:100" x14ac:dyDescent="0.25">
      <c r="CM238" s="29"/>
      <c r="CN238" s="28" t="s">
        <v>1287</v>
      </c>
      <c r="CO238" s="28" t="s">
        <v>386</v>
      </c>
      <c r="CP238" s="28" t="s">
        <v>393</v>
      </c>
      <c r="CQ238" s="28" t="s">
        <v>1288</v>
      </c>
      <c r="CR238" s="28" t="s">
        <v>1288</v>
      </c>
      <c r="CS238" s="28" t="s">
        <v>752</v>
      </c>
      <c r="CT238" s="28" t="s">
        <v>753</v>
      </c>
      <c r="CU238" s="28" t="s">
        <v>681</v>
      </c>
      <c r="CV238" s="3" t="s">
        <v>754</v>
      </c>
    </row>
    <row r="239" spans="91:100" x14ac:dyDescent="0.25">
      <c r="CM239" s="29"/>
      <c r="CN239" s="28" t="s">
        <v>1289</v>
      </c>
      <c r="CO239" s="28" t="s">
        <v>386</v>
      </c>
      <c r="CP239" s="28" t="s">
        <v>393</v>
      </c>
      <c r="CQ239" s="28" t="s">
        <v>1290</v>
      </c>
      <c r="CR239" s="28" t="s">
        <v>1290</v>
      </c>
      <c r="CS239" s="28" t="s">
        <v>752</v>
      </c>
      <c r="CT239" s="28" t="s">
        <v>753</v>
      </c>
      <c r="CU239" s="28" t="s">
        <v>681</v>
      </c>
      <c r="CV239" s="3" t="s">
        <v>754</v>
      </c>
    </row>
    <row r="240" spans="91:100" x14ac:dyDescent="0.25">
      <c r="CM240" s="29"/>
      <c r="CN240" s="28" t="s">
        <v>1291</v>
      </c>
      <c r="CO240" s="28" t="s">
        <v>386</v>
      </c>
      <c r="CP240" s="28" t="s">
        <v>393</v>
      </c>
      <c r="CQ240" s="28" t="s">
        <v>412</v>
      </c>
      <c r="CR240" s="28" t="s">
        <v>412</v>
      </c>
      <c r="CS240" s="28" t="s">
        <v>1223</v>
      </c>
      <c r="CT240" s="28" t="s">
        <v>1224</v>
      </c>
      <c r="CU240" s="28" t="s">
        <v>1225</v>
      </c>
      <c r="CV240" s="3" t="s">
        <v>1226</v>
      </c>
    </row>
    <row r="241" spans="91:100" x14ac:dyDescent="0.25">
      <c r="CM241" s="29"/>
      <c r="CN241" s="28" t="s">
        <v>1292</v>
      </c>
      <c r="CO241" s="28" t="s">
        <v>386</v>
      </c>
      <c r="CP241" s="28" t="s">
        <v>393</v>
      </c>
      <c r="CQ241" s="28" t="s">
        <v>1293</v>
      </c>
      <c r="CR241" s="28" t="s">
        <v>1293</v>
      </c>
      <c r="CS241" s="28" t="s">
        <v>1223</v>
      </c>
      <c r="CT241" s="28" t="s">
        <v>1224</v>
      </c>
      <c r="CU241" s="28" t="s">
        <v>1225</v>
      </c>
      <c r="CV241" s="3" t="s">
        <v>1226</v>
      </c>
    </row>
    <row r="242" spans="91:100" x14ac:dyDescent="0.25">
      <c r="CM242" s="29"/>
      <c r="CN242" s="28" t="s">
        <v>1294</v>
      </c>
      <c r="CO242" s="28" t="s">
        <v>386</v>
      </c>
      <c r="CP242" s="28" t="s">
        <v>393</v>
      </c>
      <c r="CQ242" s="28" t="s">
        <v>1295</v>
      </c>
      <c r="CR242" s="28" t="s">
        <v>1295</v>
      </c>
      <c r="CS242" s="28" t="s">
        <v>1223</v>
      </c>
      <c r="CT242" s="28" t="s">
        <v>1224</v>
      </c>
      <c r="CU242" s="28" t="s">
        <v>1225</v>
      </c>
      <c r="CV242" s="3" t="s">
        <v>1226</v>
      </c>
    </row>
    <row r="243" spans="91:100" x14ac:dyDescent="0.25">
      <c r="CM243" s="29"/>
      <c r="CN243" s="28" t="s">
        <v>1296</v>
      </c>
      <c r="CO243" s="28" t="s">
        <v>386</v>
      </c>
      <c r="CP243" s="28" t="s">
        <v>393</v>
      </c>
      <c r="CQ243" s="28" t="s">
        <v>1297</v>
      </c>
      <c r="CR243" s="28" t="s">
        <v>1297</v>
      </c>
      <c r="CS243" s="28" t="s">
        <v>1223</v>
      </c>
      <c r="CT243" s="28" t="s">
        <v>1224</v>
      </c>
      <c r="CU243" s="28" t="s">
        <v>1225</v>
      </c>
      <c r="CV243" s="3" t="s">
        <v>1226</v>
      </c>
    </row>
    <row r="244" spans="91:100" x14ac:dyDescent="0.25">
      <c r="CM244" s="29"/>
      <c r="CN244" s="28" t="s">
        <v>1298</v>
      </c>
      <c r="CO244" s="28" t="s">
        <v>386</v>
      </c>
      <c r="CP244" s="28" t="s">
        <v>393</v>
      </c>
      <c r="CQ244" s="28" t="s">
        <v>1299</v>
      </c>
      <c r="CR244" s="28" t="s">
        <v>1299</v>
      </c>
      <c r="CS244" s="28" t="s">
        <v>1223</v>
      </c>
      <c r="CT244" s="28" t="s">
        <v>1224</v>
      </c>
      <c r="CU244" s="28" t="s">
        <v>1225</v>
      </c>
      <c r="CV244" s="3" t="s">
        <v>1226</v>
      </c>
    </row>
    <row r="245" spans="91:100" x14ac:dyDescent="0.25">
      <c r="CM245" s="29"/>
      <c r="CN245" s="28" t="s">
        <v>1300</v>
      </c>
      <c r="CO245" s="28" t="s">
        <v>386</v>
      </c>
      <c r="CP245" s="28" t="s">
        <v>393</v>
      </c>
      <c r="CQ245" s="28" t="s">
        <v>1301</v>
      </c>
      <c r="CR245" s="28" t="s">
        <v>1301</v>
      </c>
      <c r="CS245" s="28" t="s">
        <v>1223</v>
      </c>
      <c r="CT245" s="28" t="s">
        <v>1224</v>
      </c>
      <c r="CU245" s="28" t="s">
        <v>1225</v>
      </c>
      <c r="CV245" s="3" t="s">
        <v>1226</v>
      </c>
    </row>
    <row r="246" spans="91:100" x14ac:dyDescent="0.25">
      <c r="CM246" s="29"/>
      <c r="CN246" s="28" t="s">
        <v>1302</v>
      </c>
      <c r="CO246" s="28" t="s">
        <v>386</v>
      </c>
      <c r="CP246" s="28" t="s">
        <v>393</v>
      </c>
      <c r="CQ246" s="28" t="s">
        <v>1303</v>
      </c>
      <c r="CR246" s="28" t="s">
        <v>1303</v>
      </c>
      <c r="CS246" s="28" t="s">
        <v>1223</v>
      </c>
      <c r="CT246" s="28" t="s">
        <v>1224</v>
      </c>
      <c r="CU246" s="28" t="s">
        <v>1225</v>
      </c>
      <c r="CV246" s="3" t="s">
        <v>1226</v>
      </c>
    </row>
    <row r="247" spans="91:100" x14ac:dyDescent="0.25">
      <c r="CM247" s="29"/>
      <c r="CN247" s="28" t="s">
        <v>1304</v>
      </c>
      <c r="CO247" s="28" t="s">
        <v>386</v>
      </c>
      <c r="CP247" s="28" t="s">
        <v>393</v>
      </c>
      <c r="CQ247" s="28" t="s">
        <v>1305</v>
      </c>
      <c r="CR247" s="28" t="s">
        <v>1305</v>
      </c>
      <c r="CS247" s="28" t="s">
        <v>1223</v>
      </c>
      <c r="CT247" s="28" t="s">
        <v>1224</v>
      </c>
      <c r="CU247" s="28" t="s">
        <v>1225</v>
      </c>
      <c r="CV247" s="3" t="s">
        <v>1226</v>
      </c>
    </row>
    <row r="248" spans="91:100" x14ac:dyDescent="0.25">
      <c r="CM248" s="29"/>
      <c r="CN248" s="28" t="s">
        <v>1306</v>
      </c>
      <c r="CO248" s="28" t="s">
        <v>386</v>
      </c>
      <c r="CP248" s="28" t="s">
        <v>393</v>
      </c>
      <c r="CQ248" s="28" t="s">
        <v>1307</v>
      </c>
      <c r="CR248" s="28" t="s">
        <v>1307</v>
      </c>
      <c r="CS248" s="28" t="s">
        <v>1223</v>
      </c>
      <c r="CT248" s="28" t="s">
        <v>1224</v>
      </c>
      <c r="CU248" s="28" t="s">
        <v>1225</v>
      </c>
      <c r="CV248" s="3" t="s">
        <v>1226</v>
      </c>
    </row>
    <row r="249" spans="91:100" x14ac:dyDescent="0.25">
      <c r="CM249" s="29"/>
      <c r="CN249" s="28" t="s">
        <v>1308</v>
      </c>
      <c r="CO249" s="28" t="s">
        <v>386</v>
      </c>
      <c r="CP249" s="28" t="s">
        <v>393</v>
      </c>
      <c r="CQ249" s="28" t="s">
        <v>1309</v>
      </c>
      <c r="CR249" s="28" t="s">
        <v>1309</v>
      </c>
      <c r="CS249" s="28" t="s">
        <v>1223</v>
      </c>
      <c r="CT249" s="28" t="s">
        <v>1224</v>
      </c>
      <c r="CU249" s="28" t="s">
        <v>1225</v>
      </c>
      <c r="CV249" s="3" t="s">
        <v>1226</v>
      </c>
    </row>
    <row r="250" spans="91:100" x14ac:dyDescent="0.25">
      <c r="CM250" s="29"/>
      <c r="CN250" s="28" t="s">
        <v>1310</v>
      </c>
      <c r="CO250" s="28" t="s">
        <v>386</v>
      </c>
      <c r="CP250" s="28" t="s">
        <v>393</v>
      </c>
      <c r="CQ250" s="28" t="s">
        <v>1311</v>
      </c>
      <c r="CR250" s="28" t="s">
        <v>1311</v>
      </c>
      <c r="CS250" s="28" t="s">
        <v>1223</v>
      </c>
      <c r="CT250" s="28" t="s">
        <v>1224</v>
      </c>
      <c r="CU250" s="28" t="s">
        <v>1225</v>
      </c>
      <c r="CV250" s="3" t="s">
        <v>1226</v>
      </c>
    </row>
    <row r="251" spans="91:100" x14ac:dyDescent="0.25">
      <c r="CM251" s="29"/>
      <c r="CN251" s="28" t="s">
        <v>1312</v>
      </c>
      <c r="CO251" s="28" t="s">
        <v>386</v>
      </c>
      <c r="CP251" s="28" t="s">
        <v>393</v>
      </c>
      <c r="CQ251" s="28" t="s">
        <v>1313</v>
      </c>
      <c r="CR251" s="28" t="s">
        <v>1313</v>
      </c>
      <c r="CS251" s="28" t="s">
        <v>1223</v>
      </c>
      <c r="CT251" s="28" t="s">
        <v>1224</v>
      </c>
      <c r="CU251" s="28" t="s">
        <v>1225</v>
      </c>
      <c r="CV251" s="3" t="s">
        <v>1226</v>
      </c>
    </row>
    <row r="252" spans="91:100" x14ac:dyDescent="0.25">
      <c r="CM252" s="29"/>
      <c r="CN252" s="28" t="s">
        <v>1314</v>
      </c>
      <c r="CO252" s="28" t="s">
        <v>386</v>
      </c>
      <c r="CP252" s="28" t="s">
        <v>393</v>
      </c>
      <c r="CQ252" s="28" t="s">
        <v>1315</v>
      </c>
      <c r="CR252" s="28" t="s">
        <v>1315</v>
      </c>
      <c r="CS252" s="28" t="s">
        <v>1223</v>
      </c>
      <c r="CT252" s="28" t="s">
        <v>1224</v>
      </c>
      <c r="CU252" s="28" t="s">
        <v>1225</v>
      </c>
      <c r="CV252" s="3" t="s">
        <v>1226</v>
      </c>
    </row>
    <row r="253" spans="91:100" x14ac:dyDescent="0.25">
      <c r="CM253" s="29"/>
      <c r="CN253" s="28" t="s">
        <v>1316</v>
      </c>
      <c r="CO253" s="28" t="s">
        <v>386</v>
      </c>
      <c r="CP253" s="28" t="s">
        <v>393</v>
      </c>
      <c r="CQ253" s="28" t="s">
        <v>1317</v>
      </c>
      <c r="CR253" s="28" t="s">
        <v>1317</v>
      </c>
      <c r="CS253" s="28" t="s">
        <v>1223</v>
      </c>
      <c r="CT253" s="28" t="s">
        <v>1224</v>
      </c>
      <c r="CU253" s="28" t="s">
        <v>1225</v>
      </c>
      <c r="CV253" s="3" t="s">
        <v>1226</v>
      </c>
    </row>
    <row r="254" spans="91:100" x14ac:dyDescent="0.25">
      <c r="CM254" s="29"/>
      <c r="CN254" s="28" t="s">
        <v>1318</v>
      </c>
      <c r="CO254" s="28" t="s">
        <v>386</v>
      </c>
      <c r="CP254" s="28" t="s">
        <v>393</v>
      </c>
      <c r="CQ254" s="28" t="s">
        <v>1319</v>
      </c>
      <c r="CR254" s="28" t="s">
        <v>1319</v>
      </c>
      <c r="CS254" s="28" t="s">
        <v>1223</v>
      </c>
      <c r="CT254" s="28" t="s">
        <v>1224</v>
      </c>
      <c r="CU254" s="28" t="s">
        <v>1225</v>
      </c>
      <c r="CV254" s="3" t="s">
        <v>1226</v>
      </c>
    </row>
    <row r="255" spans="91:100" x14ac:dyDescent="0.25">
      <c r="CM255" s="29"/>
      <c r="CN255" s="28" t="s">
        <v>1320</v>
      </c>
      <c r="CO255" s="28" t="s">
        <v>386</v>
      </c>
      <c r="CP255" s="28" t="s">
        <v>393</v>
      </c>
      <c r="CQ255" s="28" t="s">
        <v>1321</v>
      </c>
      <c r="CR255" s="28" t="s">
        <v>1321</v>
      </c>
      <c r="CS255" s="28" t="s">
        <v>1223</v>
      </c>
      <c r="CT255" s="28" t="s">
        <v>1224</v>
      </c>
      <c r="CU255" s="28" t="s">
        <v>1225</v>
      </c>
      <c r="CV255" s="3" t="s">
        <v>1226</v>
      </c>
    </row>
    <row r="256" spans="91:100" x14ac:dyDescent="0.25">
      <c r="CM256" s="29"/>
      <c r="CN256" s="28" t="s">
        <v>1322</v>
      </c>
      <c r="CO256" s="28" t="s">
        <v>386</v>
      </c>
      <c r="CP256" s="28" t="s">
        <v>393</v>
      </c>
      <c r="CQ256" s="28" t="s">
        <v>1323</v>
      </c>
      <c r="CR256" s="28" t="s">
        <v>1323</v>
      </c>
      <c r="CS256" s="28" t="s">
        <v>1223</v>
      </c>
      <c r="CT256" s="28" t="s">
        <v>1224</v>
      </c>
      <c r="CU256" s="28" t="s">
        <v>1225</v>
      </c>
      <c r="CV256" s="3" t="s">
        <v>1226</v>
      </c>
    </row>
    <row r="257" spans="91:100" x14ac:dyDescent="0.25">
      <c r="CM257" s="29"/>
      <c r="CN257" s="28" t="s">
        <v>1324</v>
      </c>
      <c r="CO257" s="28" t="s">
        <v>386</v>
      </c>
      <c r="CP257" s="28" t="s">
        <v>393</v>
      </c>
      <c r="CQ257" s="28" t="s">
        <v>1325</v>
      </c>
      <c r="CR257" s="28" t="s">
        <v>1325</v>
      </c>
      <c r="CS257" s="28" t="s">
        <v>1223</v>
      </c>
      <c r="CT257" s="28" t="s">
        <v>1224</v>
      </c>
      <c r="CU257" s="28" t="s">
        <v>1225</v>
      </c>
      <c r="CV257" s="3" t="s">
        <v>1226</v>
      </c>
    </row>
    <row r="258" spans="91:100" x14ac:dyDescent="0.25">
      <c r="CM258" s="29"/>
      <c r="CN258" s="28" t="s">
        <v>1326</v>
      </c>
      <c r="CO258" s="28" t="s">
        <v>386</v>
      </c>
      <c r="CP258" s="28" t="s">
        <v>393</v>
      </c>
      <c r="CQ258" s="28" t="s">
        <v>1327</v>
      </c>
      <c r="CR258" s="28" t="s">
        <v>1327</v>
      </c>
      <c r="CS258" s="28" t="s">
        <v>1223</v>
      </c>
      <c r="CT258" s="28" t="s">
        <v>1224</v>
      </c>
      <c r="CU258" s="28" t="s">
        <v>1225</v>
      </c>
      <c r="CV258" s="3" t="s">
        <v>1226</v>
      </c>
    </row>
    <row r="259" spans="91:100" x14ac:dyDescent="0.25">
      <c r="CM259" s="29"/>
      <c r="CN259" s="28" t="s">
        <v>1328</v>
      </c>
      <c r="CO259" s="28" t="s">
        <v>386</v>
      </c>
      <c r="CP259" s="28" t="s">
        <v>393</v>
      </c>
      <c r="CQ259" s="28" t="s">
        <v>1329</v>
      </c>
      <c r="CR259" s="28" t="s">
        <v>1329</v>
      </c>
      <c r="CS259" s="28" t="s">
        <v>1223</v>
      </c>
      <c r="CT259" s="28" t="s">
        <v>1224</v>
      </c>
      <c r="CU259" s="28" t="s">
        <v>1225</v>
      </c>
      <c r="CV259" s="3" t="s">
        <v>1226</v>
      </c>
    </row>
    <row r="260" spans="91:100" x14ac:dyDescent="0.25">
      <c r="CM260" s="29"/>
      <c r="CN260" s="28" t="s">
        <v>1330</v>
      </c>
      <c r="CO260" s="28" t="s">
        <v>386</v>
      </c>
      <c r="CP260" s="28" t="s">
        <v>393</v>
      </c>
      <c r="CQ260" s="28" t="s">
        <v>1331</v>
      </c>
      <c r="CR260" s="28" t="s">
        <v>1331</v>
      </c>
      <c r="CS260" s="28" t="s">
        <v>1223</v>
      </c>
      <c r="CT260" s="28" t="s">
        <v>1224</v>
      </c>
      <c r="CU260" s="28" t="s">
        <v>1225</v>
      </c>
      <c r="CV260" s="3" t="s">
        <v>1226</v>
      </c>
    </row>
    <row r="261" spans="91:100" x14ac:dyDescent="0.25">
      <c r="CM261" s="29"/>
      <c r="CN261" s="28" t="s">
        <v>1332</v>
      </c>
      <c r="CO261" s="28" t="s">
        <v>386</v>
      </c>
      <c r="CP261" s="28" t="s">
        <v>393</v>
      </c>
      <c r="CQ261" s="28" t="s">
        <v>413</v>
      </c>
      <c r="CR261" s="28" t="s">
        <v>413</v>
      </c>
      <c r="CS261" s="28" t="s">
        <v>1223</v>
      </c>
      <c r="CT261" s="28" t="s">
        <v>1230</v>
      </c>
      <c r="CU261" s="28" t="s">
        <v>681</v>
      </c>
      <c r="CV261" s="3" t="s">
        <v>682</v>
      </c>
    </row>
    <row r="262" spans="91:100" x14ac:dyDescent="0.25">
      <c r="CM262" s="29"/>
      <c r="CN262" s="28" t="s">
        <v>1333</v>
      </c>
      <c r="CO262" s="28" t="s">
        <v>386</v>
      </c>
      <c r="CP262" s="28" t="s">
        <v>393</v>
      </c>
      <c r="CQ262" s="28" t="s">
        <v>414</v>
      </c>
      <c r="CR262" s="28" t="s">
        <v>414</v>
      </c>
      <c r="CS262" s="28" t="s">
        <v>1223</v>
      </c>
      <c r="CT262" s="28" t="s">
        <v>1224</v>
      </c>
      <c r="CU262" s="28" t="s">
        <v>1225</v>
      </c>
      <c r="CV262" s="3" t="s">
        <v>1226</v>
      </c>
    </row>
    <row r="263" spans="91:100" x14ac:dyDescent="0.25">
      <c r="CM263" s="29"/>
      <c r="CN263" s="28" t="s">
        <v>1334</v>
      </c>
      <c r="CO263" s="28" t="s">
        <v>386</v>
      </c>
      <c r="CP263" s="28" t="s">
        <v>393</v>
      </c>
      <c r="CQ263" s="28" t="s">
        <v>1335</v>
      </c>
      <c r="CR263" s="28" t="s">
        <v>1335</v>
      </c>
      <c r="CS263" s="28" t="s">
        <v>1223</v>
      </c>
      <c r="CT263" s="28" t="s">
        <v>1224</v>
      </c>
      <c r="CU263" s="28" t="s">
        <v>1225</v>
      </c>
      <c r="CV263" s="3" t="s">
        <v>1226</v>
      </c>
    </row>
    <row r="264" spans="91:100" x14ac:dyDescent="0.25">
      <c r="CM264" s="29"/>
      <c r="CN264" s="28" t="s">
        <v>1336</v>
      </c>
      <c r="CO264" s="28" t="s">
        <v>386</v>
      </c>
      <c r="CP264" s="28" t="s">
        <v>393</v>
      </c>
      <c r="CQ264" s="28" t="s">
        <v>1337</v>
      </c>
      <c r="CR264" s="28" t="s">
        <v>1337</v>
      </c>
      <c r="CS264" s="28" t="s">
        <v>1223</v>
      </c>
      <c r="CT264" s="28" t="s">
        <v>1224</v>
      </c>
      <c r="CU264" s="28" t="s">
        <v>1225</v>
      </c>
      <c r="CV264" s="3" t="s">
        <v>1226</v>
      </c>
    </row>
    <row r="265" spans="91:100" x14ac:dyDescent="0.25">
      <c r="CM265" s="29"/>
      <c r="CN265" s="28" t="s">
        <v>1338</v>
      </c>
      <c r="CO265" s="28" t="s">
        <v>386</v>
      </c>
      <c r="CP265" s="28" t="s">
        <v>393</v>
      </c>
      <c r="CQ265" s="28" t="s">
        <v>1339</v>
      </c>
      <c r="CR265" s="28" t="s">
        <v>1339</v>
      </c>
      <c r="CS265" s="28" t="s">
        <v>1223</v>
      </c>
      <c r="CT265" s="28" t="s">
        <v>1224</v>
      </c>
      <c r="CU265" s="28" t="s">
        <v>1225</v>
      </c>
      <c r="CV265" s="3" t="s">
        <v>1226</v>
      </c>
    </row>
    <row r="266" spans="91:100" x14ac:dyDescent="0.25">
      <c r="CM266" s="29"/>
      <c r="CN266" s="28" t="s">
        <v>1340</v>
      </c>
      <c r="CO266" s="28" t="s">
        <v>386</v>
      </c>
      <c r="CP266" s="28" t="s">
        <v>393</v>
      </c>
      <c r="CQ266" s="28" t="s">
        <v>1341</v>
      </c>
      <c r="CR266" s="28" t="s">
        <v>1341</v>
      </c>
      <c r="CS266" s="28" t="s">
        <v>1223</v>
      </c>
      <c r="CT266" s="28" t="s">
        <v>1224</v>
      </c>
      <c r="CU266" s="28" t="s">
        <v>1225</v>
      </c>
      <c r="CV266" s="3" t="s">
        <v>1226</v>
      </c>
    </row>
    <row r="267" spans="91:100" x14ac:dyDescent="0.25">
      <c r="CM267" s="29"/>
      <c r="CN267" s="28" t="s">
        <v>1342</v>
      </c>
      <c r="CO267" s="28" t="s">
        <v>386</v>
      </c>
      <c r="CP267" s="28" t="s">
        <v>393</v>
      </c>
      <c r="CQ267" s="28" t="s">
        <v>1343</v>
      </c>
      <c r="CR267" s="28" t="s">
        <v>1343</v>
      </c>
      <c r="CS267" s="28" t="s">
        <v>1223</v>
      </c>
      <c r="CT267" s="28" t="s">
        <v>1224</v>
      </c>
      <c r="CU267" s="28" t="s">
        <v>1225</v>
      </c>
      <c r="CV267" s="3" t="s">
        <v>1226</v>
      </c>
    </row>
    <row r="268" spans="91:100" x14ac:dyDescent="0.25">
      <c r="CM268" s="29"/>
      <c r="CN268" s="28" t="s">
        <v>1344</v>
      </c>
      <c r="CO268" s="28" t="s">
        <v>386</v>
      </c>
      <c r="CP268" s="28" t="s">
        <v>393</v>
      </c>
      <c r="CQ268" s="28" t="s">
        <v>1345</v>
      </c>
      <c r="CR268" s="28" t="s">
        <v>1345</v>
      </c>
      <c r="CS268" s="28" t="s">
        <v>1223</v>
      </c>
      <c r="CT268" s="28" t="s">
        <v>1224</v>
      </c>
      <c r="CU268" s="28" t="s">
        <v>1225</v>
      </c>
      <c r="CV268" s="3" t="s">
        <v>1226</v>
      </c>
    </row>
    <row r="269" spans="91:100" x14ac:dyDescent="0.25">
      <c r="CM269" s="29"/>
      <c r="CN269" s="28" t="s">
        <v>1346</v>
      </c>
      <c r="CO269" s="28" t="s">
        <v>386</v>
      </c>
      <c r="CP269" s="28" t="s">
        <v>393</v>
      </c>
      <c r="CQ269" s="28" t="s">
        <v>1347</v>
      </c>
      <c r="CR269" s="28" t="s">
        <v>415</v>
      </c>
      <c r="CS269" s="28" t="s">
        <v>1223</v>
      </c>
      <c r="CT269" s="28" t="s">
        <v>1230</v>
      </c>
      <c r="CU269" s="28" t="s">
        <v>681</v>
      </c>
      <c r="CV269" s="3" t="s">
        <v>682</v>
      </c>
    </row>
    <row r="270" spans="91:100" x14ac:dyDescent="0.25">
      <c r="CM270" s="29"/>
      <c r="CN270" s="28" t="s">
        <v>1348</v>
      </c>
      <c r="CO270" s="28" t="s">
        <v>386</v>
      </c>
      <c r="CP270" s="28" t="s">
        <v>393</v>
      </c>
      <c r="CQ270" s="28" t="s">
        <v>1349</v>
      </c>
      <c r="CR270" s="28" t="s">
        <v>1349</v>
      </c>
      <c r="CS270" s="28" t="s">
        <v>1223</v>
      </c>
      <c r="CT270" s="28" t="s">
        <v>1224</v>
      </c>
      <c r="CU270" s="28" t="s">
        <v>1225</v>
      </c>
      <c r="CV270" s="3" t="s">
        <v>1226</v>
      </c>
    </row>
    <row r="271" spans="91:100" x14ac:dyDescent="0.25">
      <c r="CM271" s="29"/>
      <c r="CN271" s="28" t="s">
        <v>1350</v>
      </c>
      <c r="CO271" s="28" t="s">
        <v>386</v>
      </c>
      <c r="CP271" s="28" t="s">
        <v>393</v>
      </c>
      <c r="CQ271" s="28" t="s">
        <v>1351</v>
      </c>
      <c r="CR271" s="28" t="s">
        <v>1352</v>
      </c>
      <c r="CS271" s="28" t="s">
        <v>1223</v>
      </c>
      <c r="CT271" s="28" t="s">
        <v>1230</v>
      </c>
      <c r="CU271" s="28" t="s">
        <v>681</v>
      </c>
      <c r="CV271" s="3" t="s">
        <v>682</v>
      </c>
    </row>
    <row r="272" spans="91:100" x14ac:dyDescent="0.25">
      <c r="CM272" s="29"/>
      <c r="CN272" s="28" t="s">
        <v>1353</v>
      </c>
      <c r="CO272" s="28" t="s">
        <v>386</v>
      </c>
      <c r="CP272" s="28" t="s">
        <v>393</v>
      </c>
      <c r="CQ272" s="28" t="s">
        <v>1354</v>
      </c>
      <c r="CR272" s="28" t="s">
        <v>1355</v>
      </c>
      <c r="CS272" s="28" t="s">
        <v>1223</v>
      </c>
      <c r="CT272" s="28" t="s">
        <v>1230</v>
      </c>
      <c r="CU272" s="28" t="s">
        <v>681</v>
      </c>
      <c r="CV272" s="3" t="s">
        <v>682</v>
      </c>
    </row>
    <row r="273" spans="91:100" x14ac:dyDescent="0.25">
      <c r="CM273" s="29"/>
      <c r="CN273" s="28" t="s">
        <v>1356</v>
      </c>
      <c r="CO273" s="28" t="s">
        <v>386</v>
      </c>
      <c r="CP273" s="28" t="s">
        <v>393</v>
      </c>
      <c r="CQ273" s="28" t="s">
        <v>1357</v>
      </c>
      <c r="CR273" s="28" t="s">
        <v>1357</v>
      </c>
      <c r="CS273" s="28" t="s">
        <v>1223</v>
      </c>
      <c r="CT273" s="28" t="s">
        <v>1224</v>
      </c>
      <c r="CU273" s="28" t="s">
        <v>1225</v>
      </c>
      <c r="CV273" s="3" t="s">
        <v>1226</v>
      </c>
    </row>
    <row r="274" spans="91:100" x14ac:dyDescent="0.25">
      <c r="CM274" s="29"/>
      <c r="CN274" s="28" t="s">
        <v>1358</v>
      </c>
      <c r="CO274" s="28" t="s">
        <v>386</v>
      </c>
      <c r="CP274" s="28" t="s">
        <v>393</v>
      </c>
      <c r="CQ274" s="28" t="s">
        <v>1359</v>
      </c>
      <c r="CR274" s="28" t="s">
        <v>1359</v>
      </c>
      <c r="CS274" s="28" t="s">
        <v>1223</v>
      </c>
      <c r="CT274" s="28" t="s">
        <v>1224</v>
      </c>
      <c r="CU274" s="28" t="s">
        <v>1225</v>
      </c>
      <c r="CV274" s="3" t="s">
        <v>1226</v>
      </c>
    </row>
    <row r="275" spans="91:100" x14ac:dyDescent="0.25">
      <c r="CM275" s="29"/>
      <c r="CN275" s="28" t="s">
        <v>1360</v>
      </c>
      <c r="CO275" s="28" t="s">
        <v>386</v>
      </c>
      <c r="CP275" s="28" t="s">
        <v>393</v>
      </c>
      <c r="CQ275" s="28" t="s">
        <v>1361</v>
      </c>
      <c r="CR275" s="28" t="s">
        <v>1361</v>
      </c>
      <c r="CS275" s="28" t="s">
        <v>1223</v>
      </c>
      <c r="CT275" s="28" t="s">
        <v>1224</v>
      </c>
      <c r="CU275" s="28" t="s">
        <v>1225</v>
      </c>
      <c r="CV275" s="3" t="s">
        <v>1226</v>
      </c>
    </row>
    <row r="276" spans="91:100" x14ac:dyDescent="0.25">
      <c r="CM276" s="29"/>
      <c r="CN276" s="28" t="s">
        <v>1362</v>
      </c>
      <c r="CO276" s="28" t="s">
        <v>386</v>
      </c>
      <c r="CP276" s="28" t="s">
        <v>393</v>
      </c>
      <c r="CQ276" s="28" t="s">
        <v>1363</v>
      </c>
      <c r="CR276" s="28" t="s">
        <v>1363</v>
      </c>
      <c r="CS276" s="28" t="s">
        <v>1223</v>
      </c>
      <c r="CT276" s="28" t="s">
        <v>1224</v>
      </c>
      <c r="CU276" s="28" t="s">
        <v>1225</v>
      </c>
      <c r="CV276" s="3" t="s">
        <v>1226</v>
      </c>
    </row>
    <row r="277" spans="91:100" x14ac:dyDescent="0.25">
      <c r="CM277" s="29"/>
      <c r="CN277" s="28" t="s">
        <v>1364</v>
      </c>
      <c r="CO277" s="28" t="s">
        <v>386</v>
      </c>
      <c r="CP277" s="28" t="s">
        <v>393</v>
      </c>
      <c r="CQ277" s="28" t="s">
        <v>1365</v>
      </c>
      <c r="CR277" s="28" t="s">
        <v>1365</v>
      </c>
      <c r="CS277" s="28" t="s">
        <v>1223</v>
      </c>
      <c r="CT277" s="28" t="s">
        <v>1230</v>
      </c>
      <c r="CU277" s="28" t="s">
        <v>681</v>
      </c>
      <c r="CV277" s="3" t="s">
        <v>682</v>
      </c>
    </row>
    <row r="278" spans="91:100" x14ac:dyDescent="0.25">
      <c r="CM278" s="29"/>
      <c r="CN278" s="28" t="s">
        <v>1366</v>
      </c>
      <c r="CO278" s="28" t="s">
        <v>386</v>
      </c>
      <c r="CP278" s="28" t="s">
        <v>393</v>
      </c>
      <c r="CQ278" s="28" t="s">
        <v>416</v>
      </c>
      <c r="CR278" s="28" t="s">
        <v>416</v>
      </c>
      <c r="CS278" s="28" t="s">
        <v>1223</v>
      </c>
      <c r="CT278" s="28" t="s">
        <v>1230</v>
      </c>
      <c r="CU278" s="28" t="s">
        <v>681</v>
      </c>
      <c r="CV278" s="3" t="s">
        <v>682</v>
      </c>
    </row>
    <row r="279" spans="91:100" x14ac:dyDescent="0.25">
      <c r="CM279" s="29"/>
      <c r="CN279" s="28" t="s">
        <v>1367</v>
      </c>
      <c r="CO279" s="28" t="s">
        <v>386</v>
      </c>
      <c r="CP279" s="28" t="s">
        <v>393</v>
      </c>
      <c r="CQ279" s="28" t="s">
        <v>1368</v>
      </c>
      <c r="CR279" s="28" t="s">
        <v>1368</v>
      </c>
      <c r="CS279" s="28" t="s">
        <v>1223</v>
      </c>
      <c r="CT279" s="28" t="s">
        <v>1224</v>
      </c>
      <c r="CU279" s="28" t="s">
        <v>1225</v>
      </c>
      <c r="CV279" s="3" t="s">
        <v>1226</v>
      </c>
    </row>
    <row r="280" spans="91:100" x14ac:dyDescent="0.25">
      <c r="CM280" s="29"/>
      <c r="CN280" s="28" t="s">
        <v>1369</v>
      </c>
      <c r="CO280" s="28" t="s">
        <v>386</v>
      </c>
      <c r="CP280" s="28" t="s">
        <v>393</v>
      </c>
      <c r="CQ280" s="28" t="s">
        <v>417</v>
      </c>
      <c r="CR280" s="28" t="s">
        <v>417</v>
      </c>
      <c r="CS280" s="28" t="s">
        <v>1223</v>
      </c>
      <c r="CT280" s="28" t="s">
        <v>1224</v>
      </c>
      <c r="CU280" s="28" t="s">
        <v>1225</v>
      </c>
      <c r="CV280" s="3" t="s">
        <v>1226</v>
      </c>
    </row>
    <row r="281" spans="91:100" x14ac:dyDescent="0.25">
      <c r="CM281" s="29"/>
      <c r="CN281" s="28" t="s">
        <v>1370</v>
      </c>
      <c r="CO281" s="28" t="s">
        <v>386</v>
      </c>
      <c r="CP281" s="28" t="s">
        <v>393</v>
      </c>
      <c r="CQ281" s="28" t="s">
        <v>1371</v>
      </c>
      <c r="CR281" s="28" t="s">
        <v>1371</v>
      </c>
      <c r="CS281" s="28" t="s">
        <v>1223</v>
      </c>
      <c r="CT281" s="28" t="s">
        <v>1224</v>
      </c>
      <c r="CU281" s="28" t="s">
        <v>1225</v>
      </c>
      <c r="CV281" s="3" t="s">
        <v>1226</v>
      </c>
    </row>
    <row r="282" spans="91:100" x14ac:dyDescent="0.25">
      <c r="CM282" s="29"/>
      <c r="CN282" s="28" t="s">
        <v>1372</v>
      </c>
      <c r="CO282" s="28" t="s">
        <v>386</v>
      </c>
      <c r="CP282" s="28" t="s">
        <v>393</v>
      </c>
      <c r="CQ282" s="28" t="s">
        <v>1373</v>
      </c>
      <c r="CR282" s="28" t="s">
        <v>1373</v>
      </c>
      <c r="CS282" s="28" t="s">
        <v>1223</v>
      </c>
      <c r="CT282" s="28" t="s">
        <v>1224</v>
      </c>
      <c r="CU282" s="28" t="s">
        <v>1225</v>
      </c>
      <c r="CV282" s="3" t="s">
        <v>1226</v>
      </c>
    </row>
    <row r="283" spans="91:100" x14ac:dyDescent="0.25">
      <c r="CM283" s="29"/>
      <c r="CN283" s="28" t="s">
        <v>1374</v>
      </c>
      <c r="CO283" s="28" t="s">
        <v>386</v>
      </c>
      <c r="CP283" s="28" t="s">
        <v>393</v>
      </c>
      <c r="CQ283" s="28" t="s">
        <v>1375</v>
      </c>
      <c r="CR283" s="28" t="s">
        <v>1375</v>
      </c>
      <c r="CS283" s="28" t="s">
        <v>1223</v>
      </c>
      <c r="CT283" s="28" t="s">
        <v>1224</v>
      </c>
      <c r="CU283" s="28" t="s">
        <v>1225</v>
      </c>
      <c r="CV283" s="3" t="s">
        <v>1226</v>
      </c>
    </row>
    <row r="284" spans="91:100" x14ac:dyDescent="0.25">
      <c r="CM284" s="29"/>
      <c r="CN284" s="28" t="s">
        <v>1376</v>
      </c>
      <c r="CO284" s="28" t="s">
        <v>386</v>
      </c>
      <c r="CP284" s="28" t="s">
        <v>393</v>
      </c>
      <c r="CQ284" s="28" t="s">
        <v>1377</v>
      </c>
      <c r="CR284" s="28" t="s">
        <v>1377</v>
      </c>
      <c r="CS284" s="28" t="s">
        <v>1223</v>
      </c>
      <c r="CT284" s="28" t="s">
        <v>1230</v>
      </c>
      <c r="CU284" s="28" t="s">
        <v>681</v>
      </c>
      <c r="CV284" s="3" t="s">
        <v>682</v>
      </c>
    </row>
    <row r="285" spans="91:100" x14ac:dyDescent="0.25">
      <c r="CM285" s="29"/>
      <c r="CN285" s="28" t="s">
        <v>1378</v>
      </c>
      <c r="CO285" s="28" t="s">
        <v>386</v>
      </c>
      <c r="CP285" s="28" t="s">
        <v>393</v>
      </c>
      <c r="CQ285" s="28" t="s">
        <v>1379</v>
      </c>
      <c r="CR285" s="28" t="s">
        <v>1379</v>
      </c>
      <c r="CS285" s="28" t="s">
        <v>1223</v>
      </c>
      <c r="CT285" s="28" t="s">
        <v>1224</v>
      </c>
      <c r="CU285" s="28" t="s">
        <v>1225</v>
      </c>
      <c r="CV285" s="3" t="s">
        <v>1226</v>
      </c>
    </row>
    <row r="286" spans="91:100" x14ac:dyDescent="0.25">
      <c r="CM286" s="29"/>
      <c r="CN286" s="28" t="s">
        <v>1380</v>
      </c>
      <c r="CO286" s="28" t="s">
        <v>386</v>
      </c>
      <c r="CP286" s="28" t="s">
        <v>393</v>
      </c>
      <c r="CQ286" s="28" t="s">
        <v>1381</v>
      </c>
      <c r="CR286" s="28" t="s">
        <v>1381</v>
      </c>
      <c r="CS286" s="28" t="s">
        <v>1223</v>
      </c>
      <c r="CT286" s="28" t="s">
        <v>1224</v>
      </c>
      <c r="CU286" s="28" t="s">
        <v>1225</v>
      </c>
      <c r="CV286" s="3" t="s">
        <v>1226</v>
      </c>
    </row>
    <row r="287" spans="91:100" x14ac:dyDescent="0.25">
      <c r="CM287" s="29"/>
      <c r="CN287" s="28" t="s">
        <v>1382</v>
      </c>
      <c r="CO287" s="28" t="s">
        <v>386</v>
      </c>
      <c r="CP287" s="28" t="s">
        <v>393</v>
      </c>
      <c r="CQ287" s="28" t="s">
        <v>1383</v>
      </c>
      <c r="CR287" s="28" t="s">
        <v>1384</v>
      </c>
      <c r="CS287" s="28" t="s">
        <v>1223</v>
      </c>
      <c r="CT287" s="28" t="s">
        <v>1230</v>
      </c>
      <c r="CU287" s="28" t="s">
        <v>681</v>
      </c>
      <c r="CV287" s="3" t="s">
        <v>682</v>
      </c>
    </row>
    <row r="288" spans="91:100" x14ac:dyDescent="0.25">
      <c r="CM288" s="29"/>
      <c r="CN288" s="28" t="s">
        <v>1385</v>
      </c>
      <c r="CO288" s="28" t="s">
        <v>386</v>
      </c>
      <c r="CP288" s="28" t="s">
        <v>393</v>
      </c>
      <c r="CQ288" s="28" t="s">
        <v>418</v>
      </c>
      <c r="CR288" s="28" t="s">
        <v>418</v>
      </c>
      <c r="CS288" s="28" t="s">
        <v>1223</v>
      </c>
      <c r="CT288" s="28" t="s">
        <v>1224</v>
      </c>
      <c r="CU288" s="28" t="s">
        <v>1225</v>
      </c>
      <c r="CV288" s="3" t="s">
        <v>1226</v>
      </c>
    </row>
    <row r="289" spans="91:100" x14ac:dyDescent="0.25">
      <c r="CM289" s="29"/>
      <c r="CN289" s="28" t="s">
        <v>1386</v>
      </c>
      <c r="CO289" s="28" t="s">
        <v>386</v>
      </c>
      <c r="CP289" s="28" t="s">
        <v>393</v>
      </c>
      <c r="CQ289" s="28" t="s">
        <v>1387</v>
      </c>
      <c r="CR289" s="28" t="s">
        <v>1387</v>
      </c>
      <c r="CS289" s="28" t="s">
        <v>1223</v>
      </c>
      <c r="CT289" s="28" t="s">
        <v>1224</v>
      </c>
      <c r="CU289" s="28" t="s">
        <v>1225</v>
      </c>
      <c r="CV289" s="3" t="s">
        <v>1226</v>
      </c>
    </row>
    <row r="290" spans="91:100" x14ac:dyDescent="0.25">
      <c r="CM290" s="29"/>
      <c r="CN290" s="28" t="s">
        <v>1388</v>
      </c>
      <c r="CO290" s="28" t="s">
        <v>386</v>
      </c>
      <c r="CP290" s="28" t="s">
        <v>393</v>
      </c>
      <c r="CQ290" s="28" t="s">
        <v>1389</v>
      </c>
      <c r="CR290" s="28" t="s">
        <v>1389</v>
      </c>
      <c r="CS290" s="28" t="s">
        <v>1223</v>
      </c>
      <c r="CT290" s="28" t="s">
        <v>1224</v>
      </c>
      <c r="CU290" s="28" t="s">
        <v>1225</v>
      </c>
      <c r="CV290" s="3" t="s">
        <v>1226</v>
      </c>
    </row>
    <row r="291" spans="91:100" x14ac:dyDescent="0.25">
      <c r="CM291" s="29"/>
      <c r="CN291" s="28" t="s">
        <v>1390</v>
      </c>
      <c r="CO291" s="28" t="s">
        <v>386</v>
      </c>
      <c r="CP291" s="28" t="s">
        <v>393</v>
      </c>
      <c r="CQ291" s="28" t="s">
        <v>1391</v>
      </c>
      <c r="CR291" s="28" t="s">
        <v>1391</v>
      </c>
      <c r="CS291" s="28" t="s">
        <v>1223</v>
      </c>
      <c r="CT291" s="28" t="s">
        <v>1224</v>
      </c>
      <c r="CU291" s="28" t="s">
        <v>1225</v>
      </c>
      <c r="CV291" s="3" t="s">
        <v>1226</v>
      </c>
    </row>
    <row r="292" spans="91:100" x14ac:dyDescent="0.25">
      <c r="CM292" s="29"/>
      <c r="CN292" s="28" t="s">
        <v>1392</v>
      </c>
      <c r="CO292" s="28" t="s">
        <v>386</v>
      </c>
      <c r="CP292" s="28" t="s">
        <v>393</v>
      </c>
      <c r="CQ292" s="28" t="s">
        <v>1393</v>
      </c>
      <c r="CR292" s="28" t="s">
        <v>1393</v>
      </c>
      <c r="CS292" s="28" t="s">
        <v>1223</v>
      </c>
      <c r="CT292" s="28" t="s">
        <v>1224</v>
      </c>
      <c r="CU292" s="28" t="s">
        <v>1225</v>
      </c>
      <c r="CV292" s="3" t="s">
        <v>1226</v>
      </c>
    </row>
    <row r="293" spans="91:100" x14ac:dyDescent="0.25">
      <c r="CM293" s="29"/>
      <c r="CN293" s="28" t="s">
        <v>1394</v>
      </c>
      <c r="CO293" s="28" t="s">
        <v>386</v>
      </c>
      <c r="CP293" s="28" t="s">
        <v>393</v>
      </c>
      <c r="CQ293" s="28" t="s">
        <v>1395</v>
      </c>
      <c r="CR293" s="28" t="s">
        <v>1395</v>
      </c>
      <c r="CS293" s="28" t="s">
        <v>1223</v>
      </c>
      <c r="CT293" s="28" t="s">
        <v>1224</v>
      </c>
      <c r="CU293" s="28" t="s">
        <v>1225</v>
      </c>
      <c r="CV293" s="3" t="s">
        <v>1226</v>
      </c>
    </row>
    <row r="294" spans="91:100" x14ac:dyDescent="0.25">
      <c r="CM294" s="29"/>
      <c r="CN294" s="28" t="s">
        <v>1396</v>
      </c>
      <c r="CO294" s="28" t="s">
        <v>386</v>
      </c>
      <c r="CP294" s="28" t="s">
        <v>393</v>
      </c>
      <c r="CQ294" s="28" t="s">
        <v>1397</v>
      </c>
      <c r="CR294" s="28" t="s">
        <v>1397</v>
      </c>
      <c r="CS294" s="28" t="s">
        <v>1223</v>
      </c>
      <c r="CT294" s="28" t="s">
        <v>1224</v>
      </c>
      <c r="CU294" s="28" t="s">
        <v>1225</v>
      </c>
      <c r="CV294" s="3" t="s">
        <v>1226</v>
      </c>
    </row>
    <row r="295" spans="91:100" x14ac:dyDescent="0.25">
      <c r="CM295" s="29"/>
      <c r="CN295" s="28" t="s">
        <v>1398</v>
      </c>
      <c r="CO295" s="28" t="s">
        <v>386</v>
      </c>
      <c r="CP295" s="28" t="s">
        <v>393</v>
      </c>
      <c r="CQ295" s="28" t="s">
        <v>1399</v>
      </c>
      <c r="CR295" s="28" t="s">
        <v>1399</v>
      </c>
      <c r="CS295" s="28" t="s">
        <v>1223</v>
      </c>
      <c r="CT295" s="28" t="s">
        <v>1224</v>
      </c>
      <c r="CU295" s="28" t="s">
        <v>1225</v>
      </c>
      <c r="CV295" s="3" t="s">
        <v>1226</v>
      </c>
    </row>
    <row r="296" spans="91:100" x14ac:dyDescent="0.25">
      <c r="CM296" s="29"/>
      <c r="CN296" s="28" t="s">
        <v>1400</v>
      </c>
      <c r="CO296" s="28" t="s">
        <v>386</v>
      </c>
      <c r="CP296" s="28" t="s">
        <v>393</v>
      </c>
      <c r="CQ296" s="28" t="s">
        <v>1401</v>
      </c>
      <c r="CR296" s="28" t="s">
        <v>1401</v>
      </c>
      <c r="CS296" s="28" t="s">
        <v>1223</v>
      </c>
      <c r="CT296" s="28" t="s">
        <v>1224</v>
      </c>
      <c r="CU296" s="28" t="s">
        <v>1225</v>
      </c>
      <c r="CV296" s="3" t="s">
        <v>1226</v>
      </c>
    </row>
    <row r="297" spans="91:100" x14ac:dyDescent="0.25">
      <c r="CM297" s="29"/>
      <c r="CN297" s="28" t="s">
        <v>1402</v>
      </c>
      <c r="CO297" s="28" t="s">
        <v>386</v>
      </c>
      <c r="CP297" s="28" t="s">
        <v>393</v>
      </c>
      <c r="CQ297" s="28" t="s">
        <v>1403</v>
      </c>
      <c r="CR297" s="28" t="s">
        <v>1403</v>
      </c>
      <c r="CS297" s="28" t="s">
        <v>1223</v>
      </c>
      <c r="CT297" s="28" t="s">
        <v>1224</v>
      </c>
      <c r="CU297" s="28" t="s">
        <v>1225</v>
      </c>
      <c r="CV297" s="3" t="s">
        <v>1226</v>
      </c>
    </row>
    <row r="298" spans="91:100" x14ac:dyDescent="0.25">
      <c r="CM298" s="29"/>
      <c r="CN298" s="28" t="s">
        <v>1404</v>
      </c>
      <c r="CO298" s="28" t="s">
        <v>386</v>
      </c>
      <c r="CP298" s="28" t="s">
        <v>393</v>
      </c>
      <c r="CQ298" s="28" t="s">
        <v>1405</v>
      </c>
      <c r="CR298" s="28" t="s">
        <v>1405</v>
      </c>
      <c r="CS298" s="28" t="s">
        <v>1223</v>
      </c>
      <c r="CT298" s="28" t="s">
        <v>1224</v>
      </c>
      <c r="CU298" s="28" t="s">
        <v>1225</v>
      </c>
      <c r="CV298" s="3" t="s">
        <v>1226</v>
      </c>
    </row>
    <row r="299" spans="91:100" x14ac:dyDescent="0.25">
      <c r="CM299" s="29"/>
      <c r="CN299" s="28" t="s">
        <v>1406</v>
      </c>
      <c r="CO299" s="28" t="s">
        <v>386</v>
      </c>
      <c r="CP299" s="28" t="s">
        <v>393</v>
      </c>
      <c r="CQ299" s="28" t="s">
        <v>1407</v>
      </c>
      <c r="CR299" s="28" t="s">
        <v>1407</v>
      </c>
      <c r="CS299" s="28" t="s">
        <v>1223</v>
      </c>
      <c r="CT299" s="28" t="s">
        <v>1224</v>
      </c>
      <c r="CU299" s="28" t="s">
        <v>1225</v>
      </c>
      <c r="CV299" s="3" t="s">
        <v>1226</v>
      </c>
    </row>
    <row r="300" spans="91:100" x14ac:dyDescent="0.25">
      <c r="CM300" s="29"/>
      <c r="CN300" s="28" t="s">
        <v>1408</v>
      </c>
      <c r="CO300" s="28" t="s">
        <v>386</v>
      </c>
      <c r="CP300" s="28" t="s">
        <v>393</v>
      </c>
      <c r="CQ300" s="28" t="s">
        <v>1409</v>
      </c>
      <c r="CR300" s="28" t="s">
        <v>1409</v>
      </c>
      <c r="CS300" s="28" t="s">
        <v>1223</v>
      </c>
      <c r="CT300" s="28" t="s">
        <v>1224</v>
      </c>
      <c r="CU300" s="28" t="s">
        <v>1225</v>
      </c>
      <c r="CV300" s="3" t="s">
        <v>1226</v>
      </c>
    </row>
    <row r="301" spans="91:100" x14ac:dyDescent="0.25">
      <c r="CM301" s="29"/>
      <c r="CN301" s="28" t="s">
        <v>1410</v>
      </c>
      <c r="CO301" s="28" t="s">
        <v>386</v>
      </c>
      <c r="CP301" s="28" t="s">
        <v>393</v>
      </c>
      <c r="CQ301" s="28" t="s">
        <v>1411</v>
      </c>
      <c r="CR301" s="28" t="s">
        <v>1411</v>
      </c>
      <c r="CS301" s="28" t="s">
        <v>1223</v>
      </c>
      <c r="CT301" s="28" t="s">
        <v>1224</v>
      </c>
      <c r="CU301" s="28" t="s">
        <v>1225</v>
      </c>
      <c r="CV301" s="3" t="s">
        <v>1226</v>
      </c>
    </row>
    <row r="302" spans="91:100" x14ac:dyDescent="0.25">
      <c r="CM302" s="29"/>
      <c r="CN302" s="28" t="s">
        <v>1412</v>
      </c>
      <c r="CO302" s="28" t="s">
        <v>386</v>
      </c>
      <c r="CP302" s="28" t="s">
        <v>393</v>
      </c>
      <c r="CQ302" s="28" t="s">
        <v>1413</v>
      </c>
      <c r="CR302" s="28" t="s">
        <v>1413</v>
      </c>
      <c r="CS302" s="28" t="s">
        <v>1223</v>
      </c>
      <c r="CT302" s="28" t="s">
        <v>1224</v>
      </c>
      <c r="CU302" s="28" t="s">
        <v>1225</v>
      </c>
      <c r="CV302" s="3" t="s">
        <v>1226</v>
      </c>
    </row>
    <row r="303" spans="91:100" x14ac:dyDescent="0.25">
      <c r="CM303" s="29"/>
      <c r="CN303" s="28" t="s">
        <v>1414</v>
      </c>
      <c r="CO303" s="28" t="s">
        <v>386</v>
      </c>
      <c r="CP303" s="28" t="s">
        <v>393</v>
      </c>
      <c r="CQ303" s="28" t="s">
        <v>1415</v>
      </c>
      <c r="CR303" s="28" t="s">
        <v>1415</v>
      </c>
      <c r="CS303" s="28" t="s">
        <v>1223</v>
      </c>
      <c r="CT303" s="28" t="s">
        <v>1224</v>
      </c>
      <c r="CU303" s="28" t="s">
        <v>1225</v>
      </c>
      <c r="CV303" s="3" t="s">
        <v>1226</v>
      </c>
    </row>
    <row r="304" spans="91:100" x14ac:dyDescent="0.25">
      <c r="CM304" s="29"/>
      <c r="CN304" s="28" t="s">
        <v>1416</v>
      </c>
      <c r="CO304" s="28" t="s">
        <v>386</v>
      </c>
      <c r="CP304" s="28" t="s">
        <v>393</v>
      </c>
      <c r="CQ304" s="28" t="s">
        <v>1417</v>
      </c>
      <c r="CR304" s="28" t="s">
        <v>1417</v>
      </c>
      <c r="CS304" s="28" t="s">
        <v>1223</v>
      </c>
      <c r="CT304" s="28" t="s">
        <v>1224</v>
      </c>
      <c r="CU304" s="28" t="s">
        <v>1225</v>
      </c>
      <c r="CV304" s="3" t="s">
        <v>1226</v>
      </c>
    </row>
    <row r="305" spans="91:100" x14ac:dyDescent="0.25">
      <c r="CM305" s="29"/>
      <c r="CN305" s="28" t="s">
        <v>1418</v>
      </c>
      <c r="CO305" s="28" t="s">
        <v>386</v>
      </c>
      <c r="CP305" s="28" t="s">
        <v>393</v>
      </c>
      <c r="CQ305" s="28" t="s">
        <v>1419</v>
      </c>
      <c r="CR305" s="28" t="s">
        <v>1419</v>
      </c>
      <c r="CS305" s="28" t="s">
        <v>1223</v>
      </c>
      <c r="CT305" s="28" t="s">
        <v>1224</v>
      </c>
      <c r="CU305" s="28" t="s">
        <v>1225</v>
      </c>
      <c r="CV305" s="3" t="s">
        <v>1226</v>
      </c>
    </row>
    <row r="306" spans="91:100" x14ac:dyDescent="0.25">
      <c r="CM306" s="29"/>
      <c r="CN306" s="28" t="s">
        <v>1420</v>
      </c>
      <c r="CO306" s="28" t="s">
        <v>386</v>
      </c>
      <c r="CP306" s="28" t="s">
        <v>393</v>
      </c>
      <c r="CQ306" s="28" t="s">
        <v>1421</v>
      </c>
      <c r="CR306" s="28" t="s">
        <v>1421</v>
      </c>
      <c r="CS306" s="28" t="s">
        <v>1223</v>
      </c>
      <c r="CT306" s="28" t="s">
        <v>1224</v>
      </c>
      <c r="CU306" s="28" t="s">
        <v>1225</v>
      </c>
      <c r="CV306" s="3" t="s">
        <v>1226</v>
      </c>
    </row>
    <row r="307" spans="91:100" x14ac:dyDescent="0.25">
      <c r="CM307" s="29"/>
      <c r="CN307" s="28" t="s">
        <v>1422</v>
      </c>
      <c r="CO307" s="28" t="s">
        <v>386</v>
      </c>
      <c r="CP307" s="28" t="s">
        <v>393</v>
      </c>
      <c r="CQ307" s="28" t="s">
        <v>1423</v>
      </c>
      <c r="CR307" s="28" t="s">
        <v>1423</v>
      </c>
      <c r="CS307" s="28" t="s">
        <v>1223</v>
      </c>
      <c r="CT307" s="28" t="s">
        <v>1224</v>
      </c>
      <c r="CU307" s="28" t="s">
        <v>1225</v>
      </c>
      <c r="CV307" s="3" t="s">
        <v>1226</v>
      </c>
    </row>
    <row r="308" spans="91:100" x14ac:dyDescent="0.25">
      <c r="CM308" s="29"/>
      <c r="CN308" s="28" t="s">
        <v>1424</v>
      </c>
      <c r="CO308" s="28" t="s">
        <v>386</v>
      </c>
      <c r="CP308" s="28" t="s">
        <v>393</v>
      </c>
      <c r="CQ308" s="28" t="s">
        <v>1425</v>
      </c>
      <c r="CR308" s="28" t="s">
        <v>1425</v>
      </c>
      <c r="CS308" s="28" t="s">
        <v>1223</v>
      </c>
      <c r="CT308" s="28" t="s">
        <v>1224</v>
      </c>
      <c r="CU308" s="28" t="s">
        <v>1225</v>
      </c>
      <c r="CV308" s="3" t="s">
        <v>1226</v>
      </c>
    </row>
    <row r="309" spans="91:100" x14ac:dyDescent="0.25">
      <c r="CM309" s="29"/>
      <c r="CN309" s="28" t="s">
        <v>1426</v>
      </c>
      <c r="CO309" s="28" t="s">
        <v>386</v>
      </c>
      <c r="CP309" s="28" t="s">
        <v>393</v>
      </c>
      <c r="CQ309" s="28" t="s">
        <v>1427</v>
      </c>
      <c r="CR309" s="28" t="s">
        <v>1427</v>
      </c>
      <c r="CS309" s="28" t="s">
        <v>1223</v>
      </c>
      <c r="CT309" s="28" t="s">
        <v>1224</v>
      </c>
      <c r="CU309" s="28" t="s">
        <v>1225</v>
      </c>
      <c r="CV309" s="3" t="s">
        <v>1226</v>
      </c>
    </row>
    <row r="310" spans="91:100" x14ac:dyDescent="0.25">
      <c r="CM310" s="29"/>
      <c r="CN310" s="28" t="s">
        <v>1428</v>
      </c>
      <c r="CO310" s="28" t="s">
        <v>386</v>
      </c>
      <c r="CP310" s="28" t="s">
        <v>393</v>
      </c>
      <c r="CQ310" s="28" t="s">
        <v>1429</v>
      </c>
      <c r="CR310" s="28" t="s">
        <v>1429</v>
      </c>
      <c r="CS310" s="28" t="s">
        <v>1223</v>
      </c>
      <c r="CT310" s="28" t="s">
        <v>1224</v>
      </c>
      <c r="CU310" s="28" t="s">
        <v>1225</v>
      </c>
      <c r="CV310" s="3" t="s">
        <v>1226</v>
      </c>
    </row>
    <row r="311" spans="91:100" x14ac:dyDescent="0.25">
      <c r="CM311" s="29"/>
      <c r="CN311" s="28" t="s">
        <v>1430</v>
      </c>
      <c r="CO311" s="28" t="s">
        <v>386</v>
      </c>
      <c r="CP311" s="28" t="s">
        <v>393</v>
      </c>
      <c r="CQ311" s="28" t="s">
        <v>1431</v>
      </c>
      <c r="CR311" s="28" t="s">
        <v>1431</v>
      </c>
      <c r="CS311" s="28" t="s">
        <v>1223</v>
      </c>
      <c r="CT311" s="28" t="s">
        <v>1224</v>
      </c>
      <c r="CU311" s="28" t="s">
        <v>1225</v>
      </c>
      <c r="CV311" s="3" t="s">
        <v>1226</v>
      </c>
    </row>
    <row r="312" spans="91:100" x14ac:dyDescent="0.25">
      <c r="CM312" s="29"/>
      <c r="CN312" s="28" t="s">
        <v>1432</v>
      </c>
      <c r="CO312" s="28" t="s">
        <v>386</v>
      </c>
      <c r="CP312" s="28" t="s">
        <v>393</v>
      </c>
      <c r="CQ312" s="28" t="s">
        <v>1433</v>
      </c>
      <c r="CR312" s="28" t="s">
        <v>1433</v>
      </c>
      <c r="CS312" s="28" t="s">
        <v>1223</v>
      </c>
      <c r="CT312" s="28" t="s">
        <v>1224</v>
      </c>
      <c r="CU312" s="28" t="s">
        <v>1225</v>
      </c>
      <c r="CV312" s="3" t="s">
        <v>1226</v>
      </c>
    </row>
    <row r="313" spans="91:100" x14ac:dyDescent="0.25">
      <c r="CM313" s="29"/>
      <c r="CN313" s="28" t="s">
        <v>1434</v>
      </c>
      <c r="CO313" s="28" t="s">
        <v>386</v>
      </c>
      <c r="CP313" s="28" t="s">
        <v>393</v>
      </c>
      <c r="CQ313" s="28" t="s">
        <v>1435</v>
      </c>
      <c r="CR313" s="28" t="s">
        <v>1435</v>
      </c>
      <c r="CS313" s="28" t="s">
        <v>1223</v>
      </c>
      <c r="CT313" s="28" t="s">
        <v>1224</v>
      </c>
      <c r="CU313" s="28" t="s">
        <v>1225</v>
      </c>
      <c r="CV313" s="3" t="s">
        <v>1226</v>
      </c>
    </row>
    <row r="314" spans="91:100" x14ac:dyDescent="0.25">
      <c r="CM314" s="29"/>
      <c r="CN314" s="28" t="s">
        <v>1436</v>
      </c>
      <c r="CO314" s="28" t="s">
        <v>386</v>
      </c>
      <c r="CP314" s="28" t="s">
        <v>393</v>
      </c>
      <c r="CQ314" s="28" t="s">
        <v>1437</v>
      </c>
      <c r="CR314" s="28" t="s">
        <v>1437</v>
      </c>
      <c r="CS314" s="28" t="s">
        <v>1223</v>
      </c>
      <c r="CT314" s="28" t="s">
        <v>1224</v>
      </c>
      <c r="CU314" s="28" t="s">
        <v>1225</v>
      </c>
      <c r="CV314" s="3" t="s">
        <v>1226</v>
      </c>
    </row>
    <row r="315" spans="91:100" x14ac:dyDescent="0.25">
      <c r="CM315" s="29"/>
      <c r="CN315" s="28" t="s">
        <v>1438</v>
      </c>
      <c r="CO315" s="28" t="s">
        <v>386</v>
      </c>
      <c r="CP315" s="28" t="s">
        <v>393</v>
      </c>
      <c r="CQ315" s="28" t="s">
        <v>1439</v>
      </c>
      <c r="CR315" s="28" t="s">
        <v>1439</v>
      </c>
      <c r="CS315" s="28" t="s">
        <v>1223</v>
      </c>
      <c r="CT315" s="28" t="s">
        <v>1224</v>
      </c>
      <c r="CU315" s="28" t="s">
        <v>1225</v>
      </c>
      <c r="CV315" s="3" t="s">
        <v>1226</v>
      </c>
    </row>
    <row r="316" spans="91:100" x14ac:dyDescent="0.25">
      <c r="CM316" s="29"/>
      <c r="CN316" s="28" t="s">
        <v>1440</v>
      </c>
      <c r="CO316" s="28" t="s">
        <v>386</v>
      </c>
      <c r="CP316" s="28" t="s">
        <v>393</v>
      </c>
      <c r="CQ316" s="28" t="s">
        <v>1441</v>
      </c>
      <c r="CR316" s="28" t="s">
        <v>1441</v>
      </c>
      <c r="CS316" s="28" t="s">
        <v>1223</v>
      </c>
      <c r="CT316" s="28" t="s">
        <v>1230</v>
      </c>
      <c r="CU316" s="28" t="s">
        <v>681</v>
      </c>
      <c r="CV316" s="3" t="s">
        <v>682</v>
      </c>
    </row>
    <row r="317" spans="91:100" x14ac:dyDescent="0.25">
      <c r="CM317" s="29"/>
      <c r="CN317" s="28" t="s">
        <v>1442</v>
      </c>
      <c r="CO317" s="28" t="s">
        <v>386</v>
      </c>
      <c r="CP317" s="28" t="s">
        <v>393</v>
      </c>
      <c r="CQ317" s="28" t="s">
        <v>419</v>
      </c>
      <c r="CR317" s="28" t="s">
        <v>419</v>
      </c>
      <c r="CS317" s="28" t="s">
        <v>1223</v>
      </c>
      <c r="CT317" s="28" t="s">
        <v>1224</v>
      </c>
      <c r="CU317" s="28" t="s">
        <v>1225</v>
      </c>
      <c r="CV317" s="3" t="s">
        <v>1226</v>
      </c>
    </row>
    <row r="318" spans="91:100" x14ac:dyDescent="0.25">
      <c r="CM318" s="29"/>
      <c r="CN318" s="28" t="s">
        <v>1443</v>
      </c>
      <c r="CO318" s="28" t="s">
        <v>386</v>
      </c>
      <c r="CP318" s="28" t="s">
        <v>393</v>
      </c>
      <c r="CQ318" s="28" t="s">
        <v>1444</v>
      </c>
      <c r="CR318" s="28" t="s">
        <v>1444</v>
      </c>
      <c r="CS318" s="28" t="s">
        <v>1223</v>
      </c>
      <c r="CT318" s="28" t="s">
        <v>1224</v>
      </c>
      <c r="CU318" s="28" t="s">
        <v>1225</v>
      </c>
      <c r="CV318" s="3" t="s">
        <v>1226</v>
      </c>
    </row>
    <row r="319" spans="91:100" x14ac:dyDescent="0.25">
      <c r="CM319" s="29"/>
      <c r="CN319" s="28" t="s">
        <v>1445</v>
      </c>
      <c r="CO319" s="28" t="s">
        <v>386</v>
      </c>
      <c r="CP319" s="28" t="s">
        <v>393</v>
      </c>
      <c r="CQ319" s="28" t="s">
        <v>1446</v>
      </c>
      <c r="CR319" s="28" t="s">
        <v>1446</v>
      </c>
      <c r="CS319" s="28" t="s">
        <v>1223</v>
      </c>
      <c r="CT319" s="28" t="s">
        <v>1224</v>
      </c>
      <c r="CU319" s="28" t="s">
        <v>1225</v>
      </c>
      <c r="CV319" s="3" t="s">
        <v>1226</v>
      </c>
    </row>
    <row r="320" spans="91:100" x14ac:dyDescent="0.25">
      <c r="CM320" s="29"/>
      <c r="CN320" s="28" t="s">
        <v>1447</v>
      </c>
      <c r="CO320" s="28" t="s">
        <v>386</v>
      </c>
      <c r="CP320" s="28" t="s">
        <v>393</v>
      </c>
      <c r="CQ320" s="28" t="s">
        <v>1448</v>
      </c>
      <c r="CR320" s="28" t="s">
        <v>1448</v>
      </c>
      <c r="CS320" s="28" t="s">
        <v>1223</v>
      </c>
      <c r="CT320" s="28" t="s">
        <v>1224</v>
      </c>
      <c r="CU320" s="28" t="s">
        <v>1225</v>
      </c>
      <c r="CV320" s="3" t="s">
        <v>1226</v>
      </c>
    </row>
    <row r="321" spans="91:100" x14ac:dyDescent="0.25">
      <c r="CM321" s="29"/>
      <c r="CN321" s="28" t="s">
        <v>1449</v>
      </c>
      <c r="CO321" s="28" t="s">
        <v>386</v>
      </c>
      <c r="CP321" s="28" t="s">
        <v>393</v>
      </c>
      <c r="CQ321" s="28" t="s">
        <v>1450</v>
      </c>
      <c r="CR321" s="28" t="s">
        <v>1450</v>
      </c>
      <c r="CS321" s="28" t="s">
        <v>1223</v>
      </c>
      <c r="CT321" s="28" t="s">
        <v>1230</v>
      </c>
      <c r="CU321" s="28" t="s">
        <v>681</v>
      </c>
      <c r="CV321" s="3" t="s">
        <v>682</v>
      </c>
    </row>
    <row r="322" spans="91:100" x14ac:dyDescent="0.25">
      <c r="CM322" s="29"/>
      <c r="CN322" s="28" t="s">
        <v>1451</v>
      </c>
      <c r="CO322" s="28" t="s">
        <v>386</v>
      </c>
      <c r="CP322" s="28" t="s">
        <v>393</v>
      </c>
      <c r="CQ322" s="28" t="s">
        <v>1452</v>
      </c>
      <c r="CR322" s="28" t="s">
        <v>1452</v>
      </c>
      <c r="CS322" s="28" t="s">
        <v>752</v>
      </c>
      <c r="CT322" s="28" t="s">
        <v>753</v>
      </c>
      <c r="CU322" s="28" t="s">
        <v>681</v>
      </c>
      <c r="CV322" s="3" t="s">
        <v>754</v>
      </c>
    </row>
    <row r="323" spans="91:100" x14ac:dyDescent="0.25">
      <c r="CM323" s="29"/>
      <c r="CN323" s="28" t="s">
        <v>1453</v>
      </c>
      <c r="CO323" s="28" t="s">
        <v>386</v>
      </c>
      <c r="CP323" s="28" t="s">
        <v>393</v>
      </c>
      <c r="CQ323" s="28" t="s">
        <v>1454</v>
      </c>
      <c r="CR323" s="28" t="s">
        <v>1454</v>
      </c>
      <c r="CS323" s="28" t="s">
        <v>752</v>
      </c>
      <c r="CT323" s="28" t="s">
        <v>753</v>
      </c>
      <c r="CU323" s="28" t="s">
        <v>681</v>
      </c>
      <c r="CV323" s="3" t="s">
        <v>754</v>
      </c>
    </row>
    <row r="324" spans="91:100" x14ac:dyDescent="0.25">
      <c r="CM324" s="29"/>
      <c r="CN324" s="28" t="s">
        <v>1455</v>
      </c>
      <c r="CO324" s="28" t="s">
        <v>386</v>
      </c>
      <c r="CP324" s="28" t="s">
        <v>393</v>
      </c>
      <c r="CQ324" s="28" t="s">
        <v>1456</v>
      </c>
      <c r="CR324" s="28" t="s">
        <v>1456</v>
      </c>
      <c r="CS324" s="28" t="s">
        <v>1223</v>
      </c>
      <c r="CT324" s="28" t="s">
        <v>1224</v>
      </c>
      <c r="CU324" s="28" t="s">
        <v>1225</v>
      </c>
      <c r="CV324" s="3" t="s">
        <v>1226</v>
      </c>
    </row>
    <row r="325" spans="91:100" x14ac:dyDescent="0.25">
      <c r="CM325" s="29"/>
      <c r="CN325" s="28" t="s">
        <v>1457</v>
      </c>
      <c r="CO325" s="28" t="s">
        <v>386</v>
      </c>
      <c r="CP325" s="28" t="s">
        <v>393</v>
      </c>
      <c r="CQ325" s="28" t="s">
        <v>1458</v>
      </c>
      <c r="CR325" s="28" t="s">
        <v>1458</v>
      </c>
      <c r="CS325" s="28" t="s">
        <v>1223</v>
      </c>
      <c r="CT325" s="28" t="s">
        <v>1224</v>
      </c>
      <c r="CU325" s="28" t="s">
        <v>1225</v>
      </c>
      <c r="CV325" s="3" t="s">
        <v>1226</v>
      </c>
    </row>
    <row r="326" spans="91:100" x14ac:dyDescent="0.25">
      <c r="CM326" s="29"/>
      <c r="CN326" s="28" t="s">
        <v>1459</v>
      </c>
      <c r="CO326" s="28" t="s">
        <v>386</v>
      </c>
      <c r="CP326" s="28" t="s">
        <v>393</v>
      </c>
      <c r="CQ326" s="28" t="s">
        <v>1460</v>
      </c>
      <c r="CR326" s="28" t="s">
        <v>1460</v>
      </c>
      <c r="CS326" s="28" t="s">
        <v>1223</v>
      </c>
      <c r="CT326" s="28" t="s">
        <v>1224</v>
      </c>
      <c r="CU326" s="28" t="s">
        <v>1225</v>
      </c>
      <c r="CV326" s="3" t="s">
        <v>1226</v>
      </c>
    </row>
    <row r="327" spans="91:100" x14ac:dyDescent="0.25">
      <c r="CM327" s="29"/>
      <c r="CN327" s="28" t="s">
        <v>1461</v>
      </c>
      <c r="CO327" s="28" t="s">
        <v>386</v>
      </c>
      <c r="CP327" s="28" t="s">
        <v>393</v>
      </c>
      <c r="CQ327" s="28" t="s">
        <v>1462</v>
      </c>
      <c r="CR327" s="28" t="s">
        <v>1463</v>
      </c>
      <c r="CS327" s="28" t="s">
        <v>1223</v>
      </c>
      <c r="CT327" s="28" t="s">
        <v>1230</v>
      </c>
      <c r="CU327" s="28" t="s">
        <v>681</v>
      </c>
      <c r="CV327" s="3" t="s">
        <v>682</v>
      </c>
    </row>
    <row r="328" spans="91:100" x14ac:dyDescent="0.25">
      <c r="CM328" s="29"/>
      <c r="CN328" s="28" t="s">
        <v>1464</v>
      </c>
      <c r="CO328" s="28" t="s">
        <v>386</v>
      </c>
      <c r="CP328" s="28" t="s">
        <v>393</v>
      </c>
      <c r="CQ328" s="28" t="s">
        <v>1465</v>
      </c>
      <c r="CR328" s="28" t="s">
        <v>1465</v>
      </c>
      <c r="CS328" s="28" t="s">
        <v>1223</v>
      </c>
      <c r="CT328" s="28" t="s">
        <v>1224</v>
      </c>
      <c r="CU328" s="28" t="s">
        <v>1225</v>
      </c>
      <c r="CV328" s="3" t="s">
        <v>1226</v>
      </c>
    </row>
    <row r="329" spans="91:100" x14ac:dyDescent="0.25">
      <c r="CM329" s="29"/>
      <c r="CN329" s="28" t="s">
        <v>1466</v>
      </c>
      <c r="CO329" s="28" t="s">
        <v>386</v>
      </c>
      <c r="CP329" s="28" t="s">
        <v>393</v>
      </c>
      <c r="CQ329" s="28" t="s">
        <v>1467</v>
      </c>
      <c r="CR329" s="28" t="s">
        <v>1467</v>
      </c>
      <c r="CS329" s="28" t="s">
        <v>1223</v>
      </c>
      <c r="CT329" s="28" t="s">
        <v>1224</v>
      </c>
      <c r="CU329" s="28" t="s">
        <v>1225</v>
      </c>
      <c r="CV329" s="3" t="s">
        <v>1226</v>
      </c>
    </row>
    <row r="330" spans="91:100" x14ac:dyDescent="0.25">
      <c r="CM330" s="29"/>
      <c r="CN330" s="28" t="s">
        <v>1468</v>
      </c>
      <c r="CO330" s="28" t="s">
        <v>386</v>
      </c>
      <c r="CP330" s="28" t="s">
        <v>393</v>
      </c>
      <c r="CQ330" s="28" t="s">
        <v>1469</v>
      </c>
      <c r="CR330" s="28" t="s">
        <v>1469</v>
      </c>
      <c r="CS330" s="28" t="s">
        <v>1223</v>
      </c>
      <c r="CT330" s="28" t="s">
        <v>1230</v>
      </c>
      <c r="CU330" s="28" t="s">
        <v>681</v>
      </c>
      <c r="CV330" s="3" t="s">
        <v>682</v>
      </c>
    </row>
    <row r="331" spans="91:100" x14ac:dyDescent="0.25">
      <c r="CM331" s="29"/>
      <c r="CN331" s="28" t="s">
        <v>1470</v>
      </c>
      <c r="CO331" s="28" t="s">
        <v>386</v>
      </c>
      <c r="CP331" s="28" t="s">
        <v>393</v>
      </c>
      <c r="CQ331" s="28" t="s">
        <v>1471</v>
      </c>
      <c r="CR331" s="28" t="s">
        <v>1471</v>
      </c>
      <c r="CS331" s="28" t="s">
        <v>752</v>
      </c>
      <c r="CT331" s="28" t="s">
        <v>753</v>
      </c>
      <c r="CU331" s="28" t="s">
        <v>681</v>
      </c>
      <c r="CV331" s="3" t="s">
        <v>754</v>
      </c>
    </row>
    <row r="332" spans="91:100" x14ac:dyDescent="0.25">
      <c r="CM332" s="29"/>
      <c r="CN332" s="28" t="s">
        <v>1472</v>
      </c>
      <c r="CO332" s="28" t="s">
        <v>386</v>
      </c>
      <c r="CP332" s="28" t="s">
        <v>393</v>
      </c>
      <c r="CQ332" s="28" t="s">
        <v>1473</v>
      </c>
      <c r="CR332" s="28" t="s">
        <v>1473</v>
      </c>
      <c r="CS332" s="28" t="s">
        <v>752</v>
      </c>
      <c r="CT332" s="28" t="s">
        <v>753</v>
      </c>
      <c r="CU332" s="28" t="s">
        <v>681</v>
      </c>
      <c r="CV332" s="3" t="s">
        <v>754</v>
      </c>
    </row>
    <row r="333" spans="91:100" x14ac:dyDescent="0.25">
      <c r="CM333" s="29"/>
      <c r="CN333" s="28" t="s">
        <v>1474</v>
      </c>
      <c r="CO333" s="28" t="s">
        <v>386</v>
      </c>
      <c r="CP333" s="28" t="s">
        <v>393</v>
      </c>
      <c r="CQ333" s="28" t="s">
        <v>1475</v>
      </c>
      <c r="CR333" s="28" t="s">
        <v>1476</v>
      </c>
      <c r="CS333" s="28" t="s">
        <v>1223</v>
      </c>
      <c r="CT333" s="28" t="s">
        <v>1230</v>
      </c>
      <c r="CU333" s="28" t="s">
        <v>681</v>
      </c>
      <c r="CV333" s="3" t="s">
        <v>682</v>
      </c>
    </row>
    <row r="334" spans="91:100" x14ac:dyDescent="0.25">
      <c r="CM334" s="29"/>
      <c r="CN334" s="28" t="s">
        <v>1477</v>
      </c>
      <c r="CO334" s="28" t="s">
        <v>386</v>
      </c>
      <c r="CP334" s="28" t="s">
        <v>393</v>
      </c>
      <c r="CQ334" s="28" t="s">
        <v>1478</v>
      </c>
      <c r="CR334" s="28" t="s">
        <v>1478</v>
      </c>
      <c r="CS334" s="28" t="s">
        <v>1223</v>
      </c>
      <c r="CT334" s="28" t="s">
        <v>1230</v>
      </c>
      <c r="CU334" s="28" t="s">
        <v>681</v>
      </c>
      <c r="CV334" s="3" t="s">
        <v>682</v>
      </c>
    </row>
    <row r="335" spans="91:100" x14ac:dyDescent="0.25">
      <c r="CM335" s="29"/>
      <c r="CN335" s="28" t="s">
        <v>1479</v>
      </c>
      <c r="CO335" s="28" t="s">
        <v>386</v>
      </c>
      <c r="CP335" s="28" t="s">
        <v>393</v>
      </c>
      <c r="CQ335" s="28" t="s">
        <v>1480</v>
      </c>
      <c r="CR335" s="28" t="s">
        <v>1480</v>
      </c>
      <c r="CS335" s="28" t="s">
        <v>1223</v>
      </c>
      <c r="CT335" s="28" t="s">
        <v>1230</v>
      </c>
      <c r="CU335" s="28" t="s">
        <v>681</v>
      </c>
      <c r="CV335" s="3" t="s">
        <v>682</v>
      </c>
    </row>
    <row r="336" spans="91:100" x14ac:dyDescent="0.25">
      <c r="CM336" s="29"/>
      <c r="CN336" s="28" t="s">
        <v>1481</v>
      </c>
      <c r="CO336" s="28" t="s">
        <v>386</v>
      </c>
      <c r="CP336" s="28" t="s">
        <v>393</v>
      </c>
      <c r="CQ336" s="28" t="s">
        <v>1482</v>
      </c>
      <c r="CR336" s="28" t="s">
        <v>1482</v>
      </c>
      <c r="CS336" s="28" t="s">
        <v>752</v>
      </c>
      <c r="CT336" s="28" t="s">
        <v>753</v>
      </c>
      <c r="CU336" s="28" t="s">
        <v>681</v>
      </c>
      <c r="CV336" s="3" t="s">
        <v>754</v>
      </c>
    </row>
    <row r="337" spans="91:100" x14ac:dyDescent="0.25">
      <c r="CM337" s="29"/>
      <c r="CN337" s="28" t="s">
        <v>1483</v>
      </c>
      <c r="CO337" s="28" t="s">
        <v>386</v>
      </c>
      <c r="CP337" s="28" t="s">
        <v>393</v>
      </c>
      <c r="CQ337" s="28" t="s">
        <v>1484</v>
      </c>
      <c r="CR337" s="28" t="s">
        <v>1484</v>
      </c>
      <c r="CS337" s="28" t="s">
        <v>1223</v>
      </c>
      <c r="CT337" s="28" t="s">
        <v>1230</v>
      </c>
      <c r="CU337" s="28" t="s">
        <v>681</v>
      </c>
      <c r="CV337" s="3" t="s">
        <v>682</v>
      </c>
    </row>
    <row r="338" spans="91:100" x14ac:dyDescent="0.25">
      <c r="CM338" s="29"/>
      <c r="CN338" s="28" t="s">
        <v>1485</v>
      </c>
      <c r="CO338" s="28" t="s">
        <v>386</v>
      </c>
      <c r="CP338" s="28" t="s">
        <v>393</v>
      </c>
      <c r="CQ338" s="28" t="s">
        <v>1486</v>
      </c>
      <c r="CR338" s="28" t="s">
        <v>1486</v>
      </c>
      <c r="CS338" s="28" t="s">
        <v>752</v>
      </c>
      <c r="CT338" s="28" t="s">
        <v>753</v>
      </c>
      <c r="CU338" s="28" t="s">
        <v>681</v>
      </c>
      <c r="CV338" s="3" t="s">
        <v>754</v>
      </c>
    </row>
    <row r="339" spans="91:100" x14ac:dyDescent="0.25">
      <c r="CM339" s="29"/>
      <c r="CN339" s="28" t="s">
        <v>1487</v>
      </c>
      <c r="CO339" s="28" t="s">
        <v>386</v>
      </c>
      <c r="CP339" s="28" t="s">
        <v>393</v>
      </c>
      <c r="CQ339" s="28" t="s">
        <v>1488</v>
      </c>
      <c r="CR339" s="28" t="s">
        <v>1488</v>
      </c>
      <c r="CS339" s="28" t="s">
        <v>1223</v>
      </c>
      <c r="CT339" s="28" t="s">
        <v>1224</v>
      </c>
      <c r="CU339" s="28" t="s">
        <v>1225</v>
      </c>
      <c r="CV339" s="3" t="s">
        <v>1226</v>
      </c>
    </row>
    <row r="340" spans="91:100" x14ac:dyDescent="0.25">
      <c r="CM340" s="29"/>
      <c r="CN340" s="28" t="s">
        <v>1489</v>
      </c>
      <c r="CO340" s="28" t="s">
        <v>386</v>
      </c>
      <c r="CP340" s="28" t="s">
        <v>393</v>
      </c>
      <c r="CQ340" s="28" t="s">
        <v>1490</v>
      </c>
      <c r="CR340" s="28" t="s">
        <v>1490</v>
      </c>
      <c r="CS340" s="28" t="s">
        <v>1223</v>
      </c>
      <c r="CT340" s="28" t="s">
        <v>1230</v>
      </c>
      <c r="CU340" s="28" t="s">
        <v>681</v>
      </c>
      <c r="CV340" s="3" t="s">
        <v>682</v>
      </c>
    </row>
    <row r="341" spans="91:100" x14ac:dyDescent="0.25">
      <c r="CM341" s="29"/>
      <c r="CN341" s="28" t="s">
        <v>1491</v>
      </c>
      <c r="CO341" s="28" t="s">
        <v>386</v>
      </c>
      <c r="CP341" s="28" t="s">
        <v>393</v>
      </c>
      <c r="CQ341" s="28" t="s">
        <v>1492</v>
      </c>
      <c r="CR341" s="28" t="s">
        <v>1492</v>
      </c>
      <c r="CS341" s="28" t="s">
        <v>1223</v>
      </c>
      <c r="CT341" s="28" t="s">
        <v>1224</v>
      </c>
      <c r="CU341" s="28" t="s">
        <v>1225</v>
      </c>
      <c r="CV341" s="3" t="s">
        <v>1226</v>
      </c>
    </row>
    <row r="342" spans="91:100" x14ac:dyDescent="0.25">
      <c r="CM342" s="29"/>
      <c r="CN342" s="28" t="s">
        <v>1493</v>
      </c>
      <c r="CO342" s="28" t="s">
        <v>386</v>
      </c>
      <c r="CP342" s="28" t="s">
        <v>393</v>
      </c>
      <c r="CQ342" s="28" t="s">
        <v>1494</v>
      </c>
      <c r="CR342" s="28" t="s">
        <v>1494</v>
      </c>
      <c r="CS342" s="28" t="s">
        <v>1223</v>
      </c>
      <c r="CT342" s="28" t="s">
        <v>1230</v>
      </c>
      <c r="CU342" s="28" t="s">
        <v>681</v>
      </c>
      <c r="CV342" s="3" t="s">
        <v>682</v>
      </c>
    </row>
    <row r="343" spans="91:100" x14ac:dyDescent="0.25">
      <c r="CM343" s="29"/>
      <c r="CN343" s="28" t="s">
        <v>1495</v>
      </c>
      <c r="CO343" s="28" t="s">
        <v>694</v>
      </c>
      <c r="CP343" s="28" t="s">
        <v>393</v>
      </c>
      <c r="CQ343" s="28" t="s">
        <v>1496</v>
      </c>
      <c r="CR343" s="28" t="s">
        <v>1497</v>
      </c>
      <c r="CS343" s="28" t="s">
        <v>679</v>
      </c>
      <c r="CT343" s="28" t="s">
        <v>1498</v>
      </c>
      <c r="CU343" s="28" t="s">
        <v>681</v>
      </c>
      <c r="CV343" s="3" t="s">
        <v>682</v>
      </c>
    </row>
    <row r="344" spans="91:100" x14ac:dyDescent="0.25">
      <c r="CM344" s="29"/>
      <c r="CN344" s="28" t="s">
        <v>1499</v>
      </c>
      <c r="CO344" s="28" t="s">
        <v>694</v>
      </c>
      <c r="CP344" s="28" t="s">
        <v>393</v>
      </c>
      <c r="CQ344" s="28" t="s">
        <v>542</v>
      </c>
      <c r="CR344" s="28" t="s">
        <v>542</v>
      </c>
      <c r="CS344" s="28" t="s">
        <v>679</v>
      </c>
      <c r="CT344" s="28" t="s">
        <v>1498</v>
      </c>
      <c r="CU344" s="28" t="s">
        <v>681</v>
      </c>
      <c r="CV344" s="3" t="s">
        <v>682</v>
      </c>
    </row>
    <row r="345" spans="91:100" x14ac:dyDescent="0.25">
      <c r="CM345" s="29"/>
      <c r="CN345" s="28" t="s">
        <v>1500</v>
      </c>
      <c r="CO345" s="28" t="s">
        <v>694</v>
      </c>
      <c r="CP345" s="28" t="s">
        <v>393</v>
      </c>
      <c r="CQ345" s="28" t="s">
        <v>1501</v>
      </c>
      <c r="CR345" s="28" t="s">
        <v>1502</v>
      </c>
      <c r="CS345" s="28" t="s">
        <v>679</v>
      </c>
      <c r="CT345" s="28" t="s">
        <v>1498</v>
      </c>
      <c r="CU345" s="28" t="s">
        <v>681</v>
      </c>
      <c r="CV345" s="3" t="s">
        <v>682</v>
      </c>
    </row>
    <row r="346" spans="91:100" x14ac:dyDescent="0.25">
      <c r="CM346" s="29"/>
      <c r="CN346" s="28" t="s">
        <v>1503</v>
      </c>
      <c r="CO346" s="28" t="s">
        <v>694</v>
      </c>
      <c r="CP346" s="28" t="s">
        <v>393</v>
      </c>
      <c r="CQ346" s="28" t="s">
        <v>1504</v>
      </c>
      <c r="CR346" s="28" t="s">
        <v>1505</v>
      </c>
      <c r="CS346" s="28" t="s">
        <v>679</v>
      </c>
      <c r="CT346" s="28" t="s">
        <v>1498</v>
      </c>
      <c r="CU346" s="28" t="s">
        <v>681</v>
      </c>
      <c r="CV346" s="3" t="s">
        <v>682</v>
      </c>
    </row>
    <row r="347" spans="91:100" x14ac:dyDescent="0.25">
      <c r="CM347" s="29"/>
      <c r="CN347" s="28" t="s">
        <v>1506</v>
      </c>
      <c r="CO347" s="28" t="s">
        <v>694</v>
      </c>
      <c r="CP347" s="28" t="s">
        <v>393</v>
      </c>
      <c r="CQ347" s="28" t="s">
        <v>1507</v>
      </c>
      <c r="CR347" s="28" t="s">
        <v>543</v>
      </c>
      <c r="CS347" s="28" t="s">
        <v>679</v>
      </c>
      <c r="CT347" s="28" t="s">
        <v>1498</v>
      </c>
      <c r="CU347" s="28" t="s">
        <v>681</v>
      </c>
      <c r="CV347" s="3" t="s">
        <v>682</v>
      </c>
    </row>
    <row r="348" spans="91:100" x14ac:dyDescent="0.25">
      <c r="CM348" s="29"/>
      <c r="CN348" s="28" t="s">
        <v>1508</v>
      </c>
      <c r="CO348" s="28" t="s">
        <v>694</v>
      </c>
      <c r="CP348" s="28" t="s">
        <v>393</v>
      </c>
      <c r="CQ348" s="28" t="s">
        <v>1509</v>
      </c>
      <c r="CR348" s="28" t="s">
        <v>544</v>
      </c>
      <c r="CS348" s="28" t="s">
        <v>679</v>
      </c>
      <c r="CT348" s="28" t="s">
        <v>1498</v>
      </c>
      <c r="CU348" s="28" t="s">
        <v>681</v>
      </c>
      <c r="CV348" s="3" t="s">
        <v>682</v>
      </c>
    </row>
    <row r="349" spans="91:100" x14ac:dyDescent="0.25">
      <c r="CM349" s="29"/>
      <c r="CN349" s="28" t="s">
        <v>1510</v>
      </c>
      <c r="CO349" s="28" t="s">
        <v>694</v>
      </c>
      <c r="CP349" s="28" t="s">
        <v>393</v>
      </c>
      <c r="CQ349" s="28" t="s">
        <v>1511</v>
      </c>
      <c r="CR349" s="28" t="s">
        <v>1511</v>
      </c>
      <c r="CS349" s="28" t="s">
        <v>679</v>
      </c>
      <c r="CT349" s="28" t="s">
        <v>1498</v>
      </c>
      <c r="CU349" s="28" t="s">
        <v>681</v>
      </c>
      <c r="CV349" s="3" t="s">
        <v>682</v>
      </c>
    </row>
    <row r="350" spans="91:100" x14ac:dyDescent="0.25">
      <c r="CM350" s="29"/>
      <c r="CN350" s="28" t="s">
        <v>1512</v>
      </c>
      <c r="CO350" s="28" t="s">
        <v>694</v>
      </c>
      <c r="CP350" s="28" t="s">
        <v>393</v>
      </c>
      <c r="CQ350" s="28" t="s">
        <v>1513</v>
      </c>
      <c r="CR350" s="28" t="s">
        <v>1513</v>
      </c>
      <c r="CS350" s="28" t="s">
        <v>679</v>
      </c>
      <c r="CT350" s="28" t="s">
        <v>1498</v>
      </c>
      <c r="CU350" s="28" t="s">
        <v>681</v>
      </c>
      <c r="CV350" s="3" t="s">
        <v>682</v>
      </c>
    </row>
    <row r="351" spans="91:100" x14ac:dyDescent="0.25">
      <c r="CM351" s="29"/>
      <c r="CN351" s="28" t="s">
        <v>1514</v>
      </c>
      <c r="CO351" s="28" t="s">
        <v>694</v>
      </c>
      <c r="CP351" s="28" t="s">
        <v>393</v>
      </c>
      <c r="CQ351" s="28" t="s">
        <v>1515</v>
      </c>
      <c r="CR351" s="28" t="s">
        <v>1515</v>
      </c>
      <c r="CS351" s="28" t="s">
        <v>679</v>
      </c>
      <c r="CT351" s="28" t="s">
        <v>1498</v>
      </c>
      <c r="CU351" s="28" t="s">
        <v>681</v>
      </c>
      <c r="CV351" s="3" t="s">
        <v>682</v>
      </c>
    </row>
    <row r="352" spans="91:100" x14ac:dyDescent="0.25">
      <c r="CM352" s="29"/>
      <c r="CN352" s="28" t="s">
        <v>1516</v>
      </c>
      <c r="CO352" s="28" t="s">
        <v>694</v>
      </c>
      <c r="CP352" s="28" t="s">
        <v>393</v>
      </c>
      <c r="CQ352" s="28" t="s">
        <v>1517</v>
      </c>
      <c r="CR352" s="28" t="s">
        <v>1518</v>
      </c>
      <c r="CS352" s="28" t="s">
        <v>679</v>
      </c>
      <c r="CT352" s="28" t="s">
        <v>1498</v>
      </c>
      <c r="CU352" s="28" t="s">
        <v>681</v>
      </c>
      <c r="CV352" s="3" t="s">
        <v>682</v>
      </c>
    </row>
    <row r="353" spans="91:100" x14ac:dyDescent="0.25">
      <c r="CM353" s="29"/>
      <c r="CN353" s="28" t="s">
        <v>1519</v>
      </c>
      <c r="CO353" s="28" t="s">
        <v>694</v>
      </c>
      <c r="CP353" s="28" t="s">
        <v>393</v>
      </c>
      <c r="CQ353" s="28" t="s">
        <v>1520</v>
      </c>
      <c r="CR353" s="28" t="s">
        <v>1521</v>
      </c>
      <c r="CS353" s="28" t="s">
        <v>679</v>
      </c>
      <c r="CT353" s="28" t="s">
        <v>1498</v>
      </c>
      <c r="CU353" s="28" t="s">
        <v>681</v>
      </c>
      <c r="CV353" s="3" t="s">
        <v>682</v>
      </c>
    </row>
    <row r="354" spans="91:100" x14ac:dyDescent="0.25">
      <c r="CM354" s="29"/>
      <c r="CN354" s="28" t="s">
        <v>1522</v>
      </c>
      <c r="CO354" s="28" t="s">
        <v>694</v>
      </c>
      <c r="CP354" s="28" t="s">
        <v>393</v>
      </c>
      <c r="CQ354" s="28" t="s">
        <v>1523</v>
      </c>
      <c r="CR354" s="28" t="s">
        <v>1524</v>
      </c>
      <c r="CS354" s="28" t="s">
        <v>679</v>
      </c>
      <c r="CT354" s="28" t="s">
        <v>1498</v>
      </c>
      <c r="CU354" s="28" t="s">
        <v>681</v>
      </c>
      <c r="CV354" s="3" t="s">
        <v>682</v>
      </c>
    </row>
    <row r="355" spans="91:100" x14ac:dyDescent="0.25">
      <c r="CM355" s="29"/>
      <c r="CN355" s="28" t="s">
        <v>1525</v>
      </c>
      <c r="CO355" s="28" t="s">
        <v>694</v>
      </c>
      <c r="CP355" s="28" t="s">
        <v>393</v>
      </c>
      <c r="CQ355" s="28" t="s">
        <v>1526</v>
      </c>
      <c r="CR355" s="28" t="s">
        <v>1527</v>
      </c>
      <c r="CS355" s="28" t="s">
        <v>679</v>
      </c>
      <c r="CT355" s="28" t="s">
        <v>1498</v>
      </c>
      <c r="CU355" s="28" t="s">
        <v>681</v>
      </c>
      <c r="CV355" s="3" t="s">
        <v>682</v>
      </c>
    </row>
    <row r="356" spans="91:100" x14ac:dyDescent="0.25">
      <c r="CM356" s="29"/>
      <c r="CN356" s="28" t="s">
        <v>1528</v>
      </c>
      <c r="CO356" s="28" t="s">
        <v>694</v>
      </c>
      <c r="CP356" s="28" t="s">
        <v>393</v>
      </c>
      <c r="CQ356" s="28" t="s">
        <v>1529</v>
      </c>
      <c r="CR356" s="28" t="s">
        <v>1530</v>
      </c>
      <c r="CS356" s="28" t="s">
        <v>679</v>
      </c>
      <c r="CT356" s="28" t="s">
        <v>1498</v>
      </c>
      <c r="CU356" s="28" t="s">
        <v>681</v>
      </c>
      <c r="CV356" s="3" t="s">
        <v>682</v>
      </c>
    </row>
    <row r="357" spans="91:100" x14ac:dyDescent="0.25">
      <c r="CM357" s="29"/>
      <c r="CN357" s="28" t="s">
        <v>1531</v>
      </c>
      <c r="CO357" s="28" t="s">
        <v>694</v>
      </c>
      <c r="CP357" s="28" t="s">
        <v>393</v>
      </c>
      <c r="CQ357" s="28" t="s">
        <v>1532</v>
      </c>
      <c r="CR357" s="28" t="s">
        <v>1533</v>
      </c>
      <c r="CS357" s="28" t="s">
        <v>679</v>
      </c>
      <c r="CT357" s="28" t="s">
        <v>1498</v>
      </c>
      <c r="CU357" s="28" t="s">
        <v>681</v>
      </c>
      <c r="CV357" s="3" t="s">
        <v>682</v>
      </c>
    </row>
    <row r="358" spans="91:100" x14ac:dyDescent="0.25">
      <c r="CM358" s="29"/>
      <c r="CN358" s="28" t="s">
        <v>1534</v>
      </c>
      <c r="CO358" s="28" t="s">
        <v>694</v>
      </c>
      <c r="CP358" s="28" t="s">
        <v>393</v>
      </c>
      <c r="CQ358" s="28" t="s">
        <v>1535</v>
      </c>
      <c r="CR358" s="28" t="s">
        <v>1536</v>
      </c>
      <c r="CS358" s="28" t="s">
        <v>679</v>
      </c>
      <c r="CT358" s="28" t="s">
        <v>1498</v>
      </c>
      <c r="CU358" s="28" t="s">
        <v>681</v>
      </c>
      <c r="CV358" s="3" t="s">
        <v>682</v>
      </c>
    </row>
    <row r="359" spans="91:100" x14ac:dyDescent="0.25">
      <c r="CM359" s="29"/>
      <c r="CN359" s="28" t="s">
        <v>1537</v>
      </c>
      <c r="CO359" s="28" t="s">
        <v>694</v>
      </c>
      <c r="CP359" s="28" t="s">
        <v>393</v>
      </c>
      <c r="CQ359" s="28" t="s">
        <v>1538</v>
      </c>
      <c r="CR359" s="28" t="s">
        <v>1538</v>
      </c>
      <c r="CS359" s="28" t="s">
        <v>752</v>
      </c>
      <c r="CT359" s="28" t="s">
        <v>753</v>
      </c>
      <c r="CU359" s="28" t="s">
        <v>681</v>
      </c>
      <c r="CV359" s="3" t="s">
        <v>754</v>
      </c>
    </row>
    <row r="360" spans="91:100" x14ac:dyDescent="0.25">
      <c r="CM360" s="29"/>
      <c r="CN360" s="28" t="s">
        <v>1539</v>
      </c>
      <c r="CO360" s="28" t="s">
        <v>694</v>
      </c>
      <c r="CP360" s="28" t="s">
        <v>393</v>
      </c>
      <c r="CQ360" s="28" t="s">
        <v>1540</v>
      </c>
      <c r="CR360" s="28" t="s">
        <v>1540</v>
      </c>
      <c r="CS360" s="28" t="s">
        <v>752</v>
      </c>
      <c r="CT360" s="28" t="s">
        <v>753</v>
      </c>
      <c r="CU360" s="28" t="s">
        <v>681</v>
      </c>
      <c r="CV360" s="3" t="s">
        <v>754</v>
      </c>
    </row>
    <row r="361" spans="91:100" x14ac:dyDescent="0.25">
      <c r="CM361" s="29"/>
      <c r="CN361" s="28" t="s">
        <v>1541</v>
      </c>
      <c r="CO361" s="28" t="s">
        <v>694</v>
      </c>
      <c r="CP361" s="28" t="s">
        <v>393</v>
      </c>
      <c r="CQ361" s="28" t="s">
        <v>1542</v>
      </c>
      <c r="CR361" s="28" t="s">
        <v>1542</v>
      </c>
      <c r="CS361" s="28" t="s">
        <v>752</v>
      </c>
      <c r="CT361" s="28" t="s">
        <v>753</v>
      </c>
      <c r="CU361" s="28" t="s">
        <v>681</v>
      </c>
      <c r="CV361" s="3" t="s">
        <v>754</v>
      </c>
    </row>
    <row r="362" spans="91:100" x14ac:dyDescent="0.25">
      <c r="CM362" s="29"/>
      <c r="CN362" s="28" t="s">
        <v>1543</v>
      </c>
      <c r="CO362" s="28" t="s">
        <v>694</v>
      </c>
      <c r="CP362" s="28" t="s">
        <v>393</v>
      </c>
      <c r="CQ362" s="28" t="s">
        <v>1544</v>
      </c>
      <c r="CR362" s="28" t="s">
        <v>1544</v>
      </c>
      <c r="CS362" s="28" t="s">
        <v>752</v>
      </c>
      <c r="CT362" s="28" t="s">
        <v>753</v>
      </c>
      <c r="CU362" s="28" t="s">
        <v>681</v>
      </c>
      <c r="CV362" s="3" t="s">
        <v>754</v>
      </c>
    </row>
    <row r="363" spans="91:100" x14ac:dyDescent="0.25">
      <c r="CM363" s="29"/>
      <c r="CN363" s="28" t="s">
        <v>1545</v>
      </c>
      <c r="CO363" s="28" t="s">
        <v>694</v>
      </c>
      <c r="CP363" s="28" t="s">
        <v>393</v>
      </c>
      <c r="CQ363" s="28" t="s">
        <v>1546</v>
      </c>
      <c r="CR363" s="28" t="s">
        <v>1546</v>
      </c>
      <c r="CS363" s="28" t="s">
        <v>752</v>
      </c>
      <c r="CT363" s="28" t="s">
        <v>753</v>
      </c>
      <c r="CU363" s="28" t="s">
        <v>681</v>
      </c>
      <c r="CV363" s="3" t="s">
        <v>754</v>
      </c>
    </row>
    <row r="364" spans="91:100" x14ac:dyDescent="0.25">
      <c r="CM364" s="29"/>
      <c r="CN364" s="28" t="s">
        <v>1547</v>
      </c>
      <c r="CO364" s="28" t="s">
        <v>694</v>
      </c>
      <c r="CP364" s="28" t="s">
        <v>393</v>
      </c>
      <c r="CQ364" s="28" t="s">
        <v>1548</v>
      </c>
      <c r="CR364" s="28" t="s">
        <v>1548</v>
      </c>
      <c r="CS364" s="28" t="s">
        <v>752</v>
      </c>
      <c r="CT364" s="28" t="s">
        <v>753</v>
      </c>
      <c r="CU364" s="28" t="s">
        <v>681</v>
      </c>
      <c r="CV364" s="3" t="s">
        <v>754</v>
      </c>
    </row>
    <row r="365" spans="91:100" x14ac:dyDescent="0.25">
      <c r="CM365" s="29"/>
      <c r="CN365" s="28" t="s">
        <v>1549</v>
      </c>
      <c r="CO365" s="28" t="s">
        <v>694</v>
      </c>
      <c r="CP365" s="28" t="s">
        <v>393</v>
      </c>
      <c r="CQ365" s="28" t="s">
        <v>1550</v>
      </c>
      <c r="CR365" s="28" t="s">
        <v>1550</v>
      </c>
      <c r="CS365" s="28" t="s">
        <v>679</v>
      </c>
      <c r="CT365" s="28" t="s">
        <v>1498</v>
      </c>
      <c r="CU365" s="28" t="s">
        <v>681</v>
      </c>
      <c r="CV365" s="3" t="s">
        <v>682</v>
      </c>
    </row>
    <row r="366" spans="91:100" x14ac:dyDescent="0.25">
      <c r="CM366" s="29"/>
      <c r="CN366" s="28" t="s">
        <v>1551</v>
      </c>
      <c r="CO366" s="28" t="s">
        <v>694</v>
      </c>
      <c r="CP366" s="28" t="s">
        <v>393</v>
      </c>
      <c r="CQ366" s="28" t="s">
        <v>876</v>
      </c>
      <c r="CR366" s="28" t="s">
        <v>877</v>
      </c>
      <c r="CS366" s="28" t="s">
        <v>679</v>
      </c>
      <c r="CT366" s="28" t="s">
        <v>1498</v>
      </c>
      <c r="CU366" s="28" t="s">
        <v>681</v>
      </c>
      <c r="CV366" s="3" t="s">
        <v>682</v>
      </c>
    </row>
    <row r="367" spans="91:100" x14ac:dyDescent="0.25">
      <c r="CM367" s="29"/>
      <c r="CN367" s="28" t="s">
        <v>1552</v>
      </c>
      <c r="CO367" s="28" t="s">
        <v>694</v>
      </c>
      <c r="CP367" s="28" t="s">
        <v>393</v>
      </c>
      <c r="CQ367" s="28" t="s">
        <v>1553</v>
      </c>
      <c r="CR367" s="28" t="s">
        <v>1553</v>
      </c>
      <c r="CS367" s="28" t="s">
        <v>679</v>
      </c>
      <c r="CT367" s="28" t="s">
        <v>1498</v>
      </c>
      <c r="CU367" s="28" t="s">
        <v>681</v>
      </c>
      <c r="CV367" s="3" t="s">
        <v>682</v>
      </c>
    </row>
    <row r="368" spans="91:100" x14ac:dyDescent="0.25">
      <c r="CM368" s="29"/>
      <c r="CN368" s="28" t="s">
        <v>1554</v>
      </c>
      <c r="CO368" s="28" t="s">
        <v>694</v>
      </c>
      <c r="CP368" s="28" t="s">
        <v>393</v>
      </c>
      <c r="CQ368" s="28" t="s">
        <v>1555</v>
      </c>
      <c r="CR368" s="28" t="s">
        <v>1556</v>
      </c>
      <c r="CS368" s="28" t="s">
        <v>679</v>
      </c>
      <c r="CT368" s="28" t="s">
        <v>1498</v>
      </c>
      <c r="CU368" s="28" t="s">
        <v>681</v>
      </c>
      <c r="CV368" s="3" t="s">
        <v>682</v>
      </c>
    </row>
    <row r="369" spans="91:100" x14ac:dyDescent="0.25">
      <c r="CM369" s="29"/>
      <c r="CN369" s="28" t="s">
        <v>1557</v>
      </c>
      <c r="CO369" s="28" t="s">
        <v>694</v>
      </c>
      <c r="CP369" s="28" t="s">
        <v>393</v>
      </c>
      <c r="CQ369" s="28" t="s">
        <v>1558</v>
      </c>
      <c r="CR369" s="28" t="s">
        <v>545</v>
      </c>
      <c r="CS369" s="28" t="s">
        <v>679</v>
      </c>
      <c r="CT369" s="28" t="s">
        <v>1498</v>
      </c>
      <c r="CU369" s="28" t="s">
        <v>681</v>
      </c>
      <c r="CV369" s="3" t="s">
        <v>682</v>
      </c>
    </row>
    <row r="370" spans="91:100" x14ac:dyDescent="0.25">
      <c r="CM370" s="29"/>
      <c r="CN370" s="28" t="s">
        <v>1559</v>
      </c>
      <c r="CO370" s="28" t="s">
        <v>694</v>
      </c>
      <c r="CP370" s="28" t="s">
        <v>393</v>
      </c>
      <c r="CQ370" s="28" t="s">
        <v>1560</v>
      </c>
      <c r="CR370" s="28" t="s">
        <v>546</v>
      </c>
      <c r="CS370" s="28" t="s">
        <v>679</v>
      </c>
      <c r="CT370" s="28" t="s">
        <v>1498</v>
      </c>
      <c r="CU370" s="28" t="s">
        <v>681</v>
      </c>
      <c r="CV370" s="3" t="s">
        <v>682</v>
      </c>
    </row>
    <row r="371" spans="91:100" x14ac:dyDescent="0.25">
      <c r="CM371" s="29"/>
      <c r="CN371" s="28" t="s">
        <v>1561</v>
      </c>
      <c r="CO371" s="28" t="s">
        <v>694</v>
      </c>
      <c r="CP371" s="28" t="s">
        <v>393</v>
      </c>
      <c r="CQ371" s="28" t="s">
        <v>1562</v>
      </c>
      <c r="CR371" s="28" t="s">
        <v>1563</v>
      </c>
      <c r="CS371" s="28" t="s">
        <v>679</v>
      </c>
      <c r="CT371" s="28" t="s">
        <v>1498</v>
      </c>
      <c r="CU371" s="28" t="s">
        <v>681</v>
      </c>
      <c r="CV371" s="3" t="s">
        <v>682</v>
      </c>
    </row>
    <row r="372" spans="91:100" x14ac:dyDescent="0.25">
      <c r="CM372" s="29"/>
      <c r="CN372" s="28" t="s">
        <v>1564</v>
      </c>
      <c r="CO372" s="28" t="s">
        <v>694</v>
      </c>
      <c r="CP372" s="28" t="s">
        <v>393</v>
      </c>
      <c r="CQ372" s="28" t="s">
        <v>1565</v>
      </c>
      <c r="CR372" s="28" t="s">
        <v>1565</v>
      </c>
      <c r="CS372" s="28" t="s">
        <v>679</v>
      </c>
      <c r="CT372" s="28" t="s">
        <v>1498</v>
      </c>
      <c r="CU372" s="28" t="s">
        <v>681</v>
      </c>
      <c r="CV372" s="3" t="s">
        <v>682</v>
      </c>
    </row>
    <row r="373" spans="91:100" x14ac:dyDescent="0.25">
      <c r="CM373" s="29"/>
      <c r="CN373" s="28" t="s">
        <v>1566</v>
      </c>
      <c r="CO373" s="28" t="s">
        <v>694</v>
      </c>
      <c r="CP373" s="28" t="s">
        <v>393</v>
      </c>
      <c r="CQ373" s="28" t="s">
        <v>1567</v>
      </c>
      <c r="CR373" s="28" t="s">
        <v>1567</v>
      </c>
      <c r="CS373" s="28" t="s">
        <v>679</v>
      </c>
      <c r="CT373" s="28" t="s">
        <v>1498</v>
      </c>
      <c r="CU373" s="28" t="s">
        <v>681</v>
      </c>
      <c r="CV373" s="3" t="s">
        <v>682</v>
      </c>
    </row>
    <row r="374" spans="91:100" x14ac:dyDescent="0.25">
      <c r="CM374" s="29"/>
      <c r="CN374" s="28" t="s">
        <v>1568</v>
      </c>
      <c r="CO374" s="28" t="s">
        <v>694</v>
      </c>
      <c r="CP374" s="28" t="s">
        <v>393</v>
      </c>
      <c r="CQ374" s="28" t="s">
        <v>1569</v>
      </c>
      <c r="CR374" s="28" t="s">
        <v>1569</v>
      </c>
      <c r="CS374" s="28" t="s">
        <v>679</v>
      </c>
      <c r="CT374" s="28" t="s">
        <v>1498</v>
      </c>
      <c r="CU374" s="28" t="s">
        <v>681</v>
      </c>
      <c r="CV374" s="3" t="s">
        <v>682</v>
      </c>
    </row>
    <row r="375" spans="91:100" x14ac:dyDescent="0.25">
      <c r="CM375" s="29"/>
      <c r="CN375" s="28" t="s">
        <v>1570</v>
      </c>
      <c r="CO375" s="28" t="s">
        <v>694</v>
      </c>
      <c r="CP375" s="28" t="s">
        <v>393</v>
      </c>
      <c r="CQ375" s="28" t="s">
        <v>1571</v>
      </c>
      <c r="CR375" s="28" t="s">
        <v>1571</v>
      </c>
      <c r="CS375" s="28" t="s">
        <v>679</v>
      </c>
      <c r="CT375" s="28" t="s">
        <v>1498</v>
      </c>
      <c r="CU375" s="28" t="s">
        <v>681</v>
      </c>
      <c r="CV375" s="3" t="s">
        <v>682</v>
      </c>
    </row>
    <row r="376" spans="91:100" x14ac:dyDescent="0.25">
      <c r="CM376" s="29"/>
      <c r="CN376" s="28" t="s">
        <v>1572</v>
      </c>
      <c r="CO376" s="28" t="s">
        <v>694</v>
      </c>
      <c r="CP376" s="28" t="s">
        <v>393</v>
      </c>
      <c r="CQ376" s="28" t="s">
        <v>1573</v>
      </c>
      <c r="CR376" s="28" t="s">
        <v>1573</v>
      </c>
      <c r="CS376" s="28" t="s">
        <v>679</v>
      </c>
      <c r="CT376" s="28" t="s">
        <v>1498</v>
      </c>
      <c r="CU376" s="28" t="s">
        <v>681</v>
      </c>
      <c r="CV376" s="3" t="s">
        <v>682</v>
      </c>
    </row>
    <row r="377" spans="91:100" x14ac:dyDescent="0.25">
      <c r="CM377" s="29"/>
      <c r="CN377" s="28" t="s">
        <v>1574</v>
      </c>
      <c r="CO377" s="28" t="s">
        <v>694</v>
      </c>
      <c r="CP377" s="28" t="s">
        <v>393</v>
      </c>
      <c r="CQ377" s="28" t="s">
        <v>63</v>
      </c>
      <c r="CR377" s="28" t="s">
        <v>547</v>
      </c>
      <c r="CS377" s="28" t="s">
        <v>679</v>
      </c>
      <c r="CT377" s="28" t="s">
        <v>1498</v>
      </c>
      <c r="CU377" s="28" t="s">
        <v>681</v>
      </c>
      <c r="CV377" s="3" t="s">
        <v>682</v>
      </c>
    </row>
    <row r="378" spans="91:100" x14ac:dyDescent="0.25">
      <c r="CM378" s="29"/>
      <c r="CN378" s="28" t="s">
        <v>1575</v>
      </c>
      <c r="CO378" s="28" t="s">
        <v>694</v>
      </c>
      <c r="CP378" s="28" t="s">
        <v>393</v>
      </c>
      <c r="CQ378" s="28" t="s">
        <v>1576</v>
      </c>
      <c r="CR378" s="28" t="s">
        <v>1577</v>
      </c>
      <c r="CS378" s="28" t="s">
        <v>679</v>
      </c>
      <c r="CT378" s="28" t="s">
        <v>1498</v>
      </c>
      <c r="CU378" s="28" t="s">
        <v>681</v>
      </c>
      <c r="CV378" s="3" t="s">
        <v>682</v>
      </c>
    </row>
    <row r="379" spans="91:100" x14ac:dyDescent="0.25">
      <c r="CM379" s="29"/>
      <c r="CN379" s="28" t="s">
        <v>1578</v>
      </c>
      <c r="CO379" s="28" t="s">
        <v>694</v>
      </c>
      <c r="CP379" s="28" t="s">
        <v>393</v>
      </c>
      <c r="CQ379" s="28" t="s">
        <v>1579</v>
      </c>
      <c r="CR379" s="28" t="s">
        <v>1580</v>
      </c>
      <c r="CS379" s="28" t="s">
        <v>679</v>
      </c>
      <c r="CT379" s="28" t="s">
        <v>1498</v>
      </c>
      <c r="CU379" s="28" t="s">
        <v>681</v>
      </c>
      <c r="CV379" s="3" t="s">
        <v>682</v>
      </c>
    </row>
    <row r="380" spans="91:100" x14ac:dyDescent="0.25">
      <c r="CM380" s="29"/>
      <c r="CN380" s="28" t="s">
        <v>1581</v>
      </c>
      <c r="CO380" s="28" t="s">
        <v>694</v>
      </c>
      <c r="CP380" s="28" t="s">
        <v>393</v>
      </c>
      <c r="CQ380" s="28" t="s">
        <v>1582</v>
      </c>
      <c r="CR380" s="28" t="s">
        <v>1583</v>
      </c>
      <c r="CS380" s="28" t="s">
        <v>679</v>
      </c>
      <c r="CT380" s="28" t="s">
        <v>1498</v>
      </c>
      <c r="CU380" s="28" t="s">
        <v>681</v>
      </c>
      <c r="CV380" s="3" t="s">
        <v>682</v>
      </c>
    </row>
    <row r="381" spans="91:100" x14ac:dyDescent="0.25">
      <c r="CM381" s="29"/>
      <c r="CN381" s="28" t="s">
        <v>1584</v>
      </c>
      <c r="CO381" s="28" t="s">
        <v>694</v>
      </c>
      <c r="CP381" s="28" t="s">
        <v>393</v>
      </c>
      <c r="CQ381" s="28" t="s">
        <v>1585</v>
      </c>
      <c r="CR381" s="28" t="s">
        <v>1586</v>
      </c>
      <c r="CS381" s="28" t="s">
        <v>679</v>
      </c>
      <c r="CT381" s="28" t="s">
        <v>1498</v>
      </c>
      <c r="CU381" s="28" t="s">
        <v>681</v>
      </c>
      <c r="CV381" s="3" t="s">
        <v>682</v>
      </c>
    </row>
    <row r="382" spans="91:100" x14ac:dyDescent="0.25">
      <c r="CM382" s="29"/>
      <c r="CN382" s="28" t="s">
        <v>1587</v>
      </c>
      <c r="CO382" s="28" t="s">
        <v>694</v>
      </c>
      <c r="CP382" s="28" t="s">
        <v>393</v>
      </c>
      <c r="CQ382" s="28" t="s">
        <v>61</v>
      </c>
      <c r="CR382" s="28" t="s">
        <v>548</v>
      </c>
      <c r="CS382" s="28" t="s">
        <v>679</v>
      </c>
      <c r="CT382" s="28" t="s">
        <v>1498</v>
      </c>
      <c r="CU382" s="28" t="s">
        <v>681</v>
      </c>
      <c r="CV382" s="3" t="s">
        <v>682</v>
      </c>
    </row>
    <row r="383" spans="91:100" x14ac:dyDescent="0.25">
      <c r="CM383" s="29"/>
      <c r="CN383" s="28" t="s">
        <v>1588</v>
      </c>
      <c r="CO383" s="28" t="s">
        <v>694</v>
      </c>
      <c r="CP383" s="28" t="s">
        <v>393</v>
      </c>
      <c r="CQ383" s="28" t="s">
        <v>1589</v>
      </c>
      <c r="CR383" s="28" t="s">
        <v>1590</v>
      </c>
      <c r="CS383" s="28" t="s">
        <v>679</v>
      </c>
      <c r="CT383" s="28" t="s">
        <v>1498</v>
      </c>
      <c r="CU383" s="28" t="s">
        <v>681</v>
      </c>
      <c r="CV383" s="3" t="s">
        <v>682</v>
      </c>
    </row>
    <row r="384" spans="91:100" x14ac:dyDescent="0.25">
      <c r="CM384" s="29"/>
      <c r="CN384" s="28" t="s">
        <v>1591</v>
      </c>
      <c r="CO384" s="28" t="s">
        <v>694</v>
      </c>
      <c r="CP384" s="28" t="s">
        <v>393</v>
      </c>
      <c r="CQ384" s="28" t="s">
        <v>1592</v>
      </c>
      <c r="CR384" s="28" t="s">
        <v>1592</v>
      </c>
      <c r="CS384" s="28" t="s">
        <v>679</v>
      </c>
      <c r="CT384" s="28" t="s">
        <v>1498</v>
      </c>
      <c r="CU384" s="28" t="s">
        <v>681</v>
      </c>
      <c r="CV384" s="3" t="s">
        <v>682</v>
      </c>
    </row>
    <row r="385" spans="91:100" x14ac:dyDescent="0.25">
      <c r="CM385" s="29"/>
      <c r="CN385" s="28" t="s">
        <v>1593</v>
      </c>
      <c r="CO385" s="28" t="s">
        <v>694</v>
      </c>
      <c r="CP385" s="28" t="s">
        <v>393</v>
      </c>
      <c r="CQ385" s="28" t="s">
        <v>549</v>
      </c>
      <c r="CR385" s="28" t="s">
        <v>549</v>
      </c>
      <c r="CS385" s="28" t="s">
        <v>679</v>
      </c>
      <c r="CT385" s="28" t="s">
        <v>1498</v>
      </c>
      <c r="CU385" s="28" t="s">
        <v>681</v>
      </c>
      <c r="CV385" s="3" t="s">
        <v>682</v>
      </c>
    </row>
    <row r="386" spans="91:100" x14ac:dyDescent="0.25">
      <c r="CM386" s="29"/>
      <c r="CN386" s="28" t="s">
        <v>1594</v>
      </c>
      <c r="CO386" s="28" t="s">
        <v>694</v>
      </c>
      <c r="CP386" s="28" t="s">
        <v>393</v>
      </c>
      <c r="CQ386" s="28" t="s">
        <v>1595</v>
      </c>
      <c r="CR386" s="28" t="s">
        <v>1595</v>
      </c>
      <c r="CS386" s="28" t="s">
        <v>679</v>
      </c>
      <c r="CT386" s="28" t="s">
        <v>1498</v>
      </c>
      <c r="CU386" s="28" t="s">
        <v>681</v>
      </c>
      <c r="CV386" s="3" t="s">
        <v>682</v>
      </c>
    </row>
    <row r="387" spans="91:100" x14ac:dyDescent="0.25">
      <c r="CM387" s="29"/>
      <c r="CN387" s="28" t="s">
        <v>1596</v>
      </c>
      <c r="CO387" s="28" t="s">
        <v>694</v>
      </c>
      <c r="CP387" s="28" t="s">
        <v>393</v>
      </c>
      <c r="CQ387" s="28" t="s">
        <v>1597</v>
      </c>
      <c r="CR387" s="28" t="s">
        <v>1598</v>
      </c>
      <c r="CS387" s="28" t="s">
        <v>679</v>
      </c>
      <c r="CT387" s="28" t="s">
        <v>1498</v>
      </c>
      <c r="CU387" s="28" t="s">
        <v>681</v>
      </c>
      <c r="CV387" s="3" t="s">
        <v>682</v>
      </c>
    </row>
    <row r="388" spans="91:100" x14ac:dyDescent="0.25">
      <c r="CM388" s="29"/>
      <c r="CN388" s="28" t="s">
        <v>1599</v>
      </c>
      <c r="CO388" s="28" t="s">
        <v>694</v>
      </c>
      <c r="CP388" s="28" t="s">
        <v>393</v>
      </c>
      <c r="CQ388" s="28" t="s">
        <v>550</v>
      </c>
      <c r="CR388" s="28" t="s">
        <v>550</v>
      </c>
      <c r="CS388" s="28" t="s">
        <v>679</v>
      </c>
      <c r="CT388" s="28" t="s">
        <v>1498</v>
      </c>
      <c r="CU388" s="28" t="s">
        <v>681</v>
      </c>
      <c r="CV388" s="3" t="s">
        <v>682</v>
      </c>
    </row>
    <row r="389" spans="91:100" x14ac:dyDescent="0.25">
      <c r="CM389" s="29"/>
      <c r="CN389" s="28" t="s">
        <v>1600</v>
      </c>
      <c r="CO389" s="28" t="s">
        <v>694</v>
      </c>
      <c r="CP389" s="28" t="s">
        <v>393</v>
      </c>
      <c r="CQ389" s="28" t="s">
        <v>551</v>
      </c>
      <c r="CR389" s="28" t="s">
        <v>551</v>
      </c>
      <c r="CS389" s="28" t="s">
        <v>679</v>
      </c>
      <c r="CT389" s="28" t="s">
        <v>1498</v>
      </c>
      <c r="CU389" s="28" t="s">
        <v>681</v>
      </c>
      <c r="CV389" s="3" t="s">
        <v>682</v>
      </c>
    </row>
    <row r="390" spans="91:100" x14ac:dyDescent="0.25">
      <c r="CM390" s="29"/>
      <c r="CN390" s="28" t="s">
        <v>1601</v>
      </c>
      <c r="CO390" s="28" t="s">
        <v>694</v>
      </c>
      <c r="CP390" s="28" t="s">
        <v>393</v>
      </c>
      <c r="CQ390" s="28" t="s">
        <v>1602</v>
      </c>
      <c r="CR390" s="28" t="s">
        <v>1603</v>
      </c>
      <c r="CS390" s="28" t="s">
        <v>679</v>
      </c>
      <c r="CT390" s="28" t="s">
        <v>1498</v>
      </c>
      <c r="CU390" s="28" t="s">
        <v>681</v>
      </c>
      <c r="CV390" s="3" t="s">
        <v>682</v>
      </c>
    </row>
    <row r="391" spans="91:100" x14ac:dyDescent="0.25">
      <c r="CM391" s="29"/>
      <c r="CN391" s="28" t="s">
        <v>1604</v>
      </c>
      <c r="CO391" s="28" t="s">
        <v>694</v>
      </c>
      <c r="CP391" s="28" t="s">
        <v>393</v>
      </c>
      <c r="CQ391" s="28" t="s">
        <v>985</v>
      </c>
      <c r="CR391" s="28" t="s">
        <v>986</v>
      </c>
      <c r="CS391" s="28" t="s">
        <v>679</v>
      </c>
      <c r="CT391" s="28" t="s">
        <v>1498</v>
      </c>
      <c r="CU391" s="28" t="s">
        <v>681</v>
      </c>
      <c r="CV391" s="3" t="s">
        <v>682</v>
      </c>
    </row>
    <row r="392" spans="91:100" x14ac:dyDescent="0.25">
      <c r="CM392" s="29"/>
      <c r="CN392" s="28" t="s">
        <v>1605</v>
      </c>
      <c r="CO392" s="28" t="s">
        <v>694</v>
      </c>
      <c r="CP392" s="28" t="s">
        <v>393</v>
      </c>
      <c r="CQ392" s="28" t="s">
        <v>1606</v>
      </c>
      <c r="CR392" s="28" t="s">
        <v>552</v>
      </c>
      <c r="CS392" s="28" t="s">
        <v>679</v>
      </c>
      <c r="CT392" s="28" t="s">
        <v>1498</v>
      </c>
      <c r="CU392" s="28" t="s">
        <v>681</v>
      </c>
      <c r="CV392" s="3" t="s">
        <v>682</v>
      </c>
    </row>
    <row r="393" spans="91:100" x14ac:dyDescent="0.25">
      <c r="CM393" s="29"/>
      <c r="CN393" s="28" t="s">
        <v>1607</v>
      </c>
      <c r="CO393" s="28" t="s">
        <v>694</v>
      </c>
      <c r="CP393" s="28" t="s">
        <v>393</v>
      </c>
      <c r="CQ393" s="28" t="s">
        <v>1038</v>
      </c>
      <c r="CR393" s="28" t="s">
        <v>1038</v>
      </c>
      <c r="CS393" s="28" t="s">
        <v>679</v>
      </c>
      <c r="CT393" s="28" t="s">
        <v>1498</v>
      </c>
      <c r="CU393" s="28" t="s">
        <v>681</v>
      </c>
      <c r="CV393" s="3" t="s">
        <v>682</v>
      </c>
    </row>
    <row r="394" spans="91:100" x14ac:dyDescent="0.25">
      <c r="CM394" s="29"/>
      <c r="CN394" s="28" t="s">
        <v>1608</v>
      </c>
      <c r="CO394" s="28" t="s">
        <v>694</v>
      </c>
      <c r="CP394" s="28" t="s">
        <v>393</v>
      </c>
      <c r="CQ394" s="28" t="s">
        <v>1609</v>
      </c>
      <c r="CR394" s="28" t="s">
        <v>1609</v>
      </c>
      <c r="CS394" s="28" t="s">
        <v>679</v>
      </c>
      <c r="CT394" s="28" t="s">
        <v>1498</v>
      </c>
      <c r="CU394" s="28" t="s">
        <v>681</v>
      </c>
      <c r="CV394" s="3" t="s">
        <v>682</v>
      </c>
    </row>
    <row r="395" spans="91:100" x14ac:dyDescent="0.25">
      <c r="CM395" s="29"/>
      <c r="CN395" s="28" t="s">
        <v>1610</v>
      </c>
      <c r="CO395" s="28" t="s">
        <v>694</v>
      </c>
      <c r="CP395" s="28" t="s">
        <v>393</v>
      </c>
      <c r="CQ395" s="28" t="s">
        <v>1611</v>
      </c>
      <c r="CR395" s="28" t="s">
        <v>1611</v>
      </c>
      <c r="CS395" s="28" t="s">
        <v>679</v>
      </c>
      <c r="CT395" s="28" t="s">
        <v>1498</v>
      </c>
      <c r="CU395" s="28" t="s">
        <v>681</v>
      </c>
      <c r="CV395" s="3" t="s">
        <v>682</v>
      </c>
    </row>
    <row r="396" spans="91:100" x14ac:dyDescent="0.25">
      <c r="CM396" s="29"/>
      <c r="CN396" s="28" t="s">
        <v>1612</v>
      </c>
      <c r="CO396" s="28" t="s">
        <v>694</v>
      </c>
      <c r="CP396" s="28" t="s">
        <v>393</v>
      </c>
      <c r="CQ396" s="28" t="s">
        <v>1613</v>
      </c>
      <c r="CR396" s="28" t="s">
        <v>1613</v>
      </c>
      <c r="CS396" s="28" t="s">
        <v>679</v>
      </c>
      <c r="CT396" s="28" t="s">
        <v>1498</v>
      </c>
      <c r="CU396" s="28" t="s">
        <v>681</v>
      </c>
      <c r="CV396" s="3" t="s">
        <v>682</v>
      </c>
    </row>
    <row r="397" spans="91:100" x14ac:dyDescent="0.25">
      <c r="CM397" s="29"/>
      <c r="CN397" s="28" t="s">
        <v>1614</v>
      </c>
      <c r="CO397" s="28" t="s">
        <v>694</v>
      </c>
      <c r="CP397" s="28" t="s">
        <v>393</v>
      </c>
      <c r="CQ397" s="28" t="s">
        <v>1615</v>
      </c>
      <c r="CR397" s="28" t="s">
        <v>1616</v>
      </c>
      <c r="CS397" s="28" t="s">
        <v>679</v>
      </c>
      <c r="CT397" s="28" t="s">
        <v>1498</v>
      </c>
      <c r="CU397" s="28" t="s">
        <v>681</v>
      </c>
      <c r="CV397" s="3" t="s">
        <v>682</v>
      </c>
    </row>
    <row r="398" spans="91:100" x14ac:dyDescent="0.25">
      <c r="CM398" s="29"/>
      <c r="CN398" s="28" t="s">
        <v>1617</v>
      </c>
      <c r="CO398" s="28" t="s">
        <v>694</v>
      </c>
      <c r="CP398" s="28" t="s">
        <v>393</v>
      </c>
      <c r="CQ398" s="28" t="s">
        <v>1618</v>
      </c>
      <c r="CR398" s="28" t="s">
        <v>1618</v>
      </c>
      <c r="CS398" s="28" t="s">
        <v>679</v>
      </c>
      <c r="CT398" s="28" t="s">
        <v>1498</v>
      </c>
      <c r="CU398" s="28" t="s">
        <v>681</v>
      </c>
      <c r="CV398" s="3" t="s">
        <v>682</v>
      </c>
    </row>
    <row r="399" spans="91:100" x14ac:dyDescent="0.25">
      <c r="CM399" s="29"/>
      <c r="CN399" s="28" t="s">
        <v>1619</v>
      </c>
      <c r="CO399" s="28" t="s">
        <v>694</v>
      </c>
      <c r="CP399" s="28" t="s">
        <v>393</v>
      </c>
      <c r="CQ399" s="28" t="s">
        <v>1620</v>
      </c>
      <c r="CR399" s="28" t="s">
        <v>1621</v>
      </c>
      <c r="CS399" s="28" t="s">
        <v>679</v>
      </c>
      <c r="CT399" s="28" t="s">
        <v>1498</v>
      </c>
      <c r="CU399" s="28" t="s">
        <v>681</v>
      </c>
      <c r="CV399" s="3" t="s">
        <v>682</v>
      </c>
    </row>
    <row r="400" spans="91:100" x14ac:dyDescent="0.25">
      <c r="CM400" s="29"/>
      <c r="CN400" s="28" t="s">
        <v>1622</v>
      </c>
      <c r="CO400" s="28" t="s">
        <v>694</v>
      </c>
      <c r="CP400" s="28" t="s">
        <v>393</v>
      </c>
      <c r="CQ400" s="28" t="s">
        <v>1623</v>
      </c>
      <c r="CR400" s="28" t="s">
        <v>1623</v>
      </c>
      <c r="CS400" s="28" t="s">
        <v>679</v>
      </c>
      <c r="CT400" s="28" t="s">
        <v>1498</v>
      </c>
      <c r="CU400" s="28" t="s">
        <v>681</v>
      </c>
      <c r="CV400" s="3" t="s">
        <v>682</v>
      </c>
    </row>
    <row r="401" spans="91:100" x14ac:dyDescent="0.25">
      <c r="CM401" s="29"/>
      <c r="CN401" s="28" t="s">
        <v>1624</v>
      </c>
      <c r="CO401" s="28" t="s">
        <v>694</v>
      </c>
      <c r="CP401" s="28" t="s">
        <v>1177</v>
      </c>
      <c r="CQ401" s="28" t="s">
        <v>1625</v>
      </c>
      <c r="CR401" s="28" t="s">
        <v>1625</v>
      </c>
      <c r="CS401" s="28" t="s">
        <v>679</v>
      </c>
      <c r="CT401" s="28" t="s">
        <v>1626</v>
      </c>
      <c r="CU401" s="28" t="s">
        <v>681</v>
      </c>
      <c r="CV401" s="3" t="s">
        <v>682</v>
      </c>
    </row>
    <row r="402" spans="91:100" x14ac:dyDescent="0.25">
      <c r="CM402" s="29"/>
      <c r="CN402" s="28" t="s">
        <v>1627</v>
      </c>
      <c r="CO402" s="28" t="s">
        <v>694</v>
      </c>
      <c r="CP402" s="28" t="s">
        <v>1177</v>
      </c>
      <c r="CQ402" s="28" t="s">
        <v>1628</v>
      </c>
      <c r="CR402" s="28" t="s">
        <v>1628</v>
      </c>
      <c r="CS402" s="28" t="s">
        <v>679</v>
      </c>
      <c r="CT402" s="28" t="s">
        <v>1626</v>
      </c>
      <c r="CU402" s="28" t="s">
        <v>681</v>
      </c>
      <c r="CV402" s="3" t="s">
        <v>682</v>
      </c>
    </row>
    <row r="403" spans="91:100" x14ac:dyDescent="0.25">
      <c r="CM403" s="29"/>
      <c r="CN403" s="28" t="s">
        <v>1629</v>
      </c>
      <c r="CO403" s="28" t="s">
        <v>694</v>
      </c>
      <c r="CP403" s="28" t="s">
        <v>1177</v>
      </c>
      <c r="CQ403" s="28" t="s">
        <v>1178</v>
      </c>
      <c r="CR403" s="28" t="s">
        <v>1178</v>
      </c>
      <c r="CS403" s="28" t="s">
        <v>679</v>
      </c>
      <c r="CT403" s="28" t="s">
        <v>1626</v>
      </c>
      <c r="CU403" s="28" t="s">
        <v>681</v>
      </c>
      <c r="CV403" s="3" t="s">
        <v>682</v>
      </c>
    </row>
    <row r="404" spans="91:100" x14ac:dyDescent="0.25">
      <c r="CM404" s="29"/>
      <c r="CN404" s="28" t="s">
        <v>1630</v>
      </c>
      <c r="CO404" s="28" t="s">
        <v>694</v>
      </c>
      <c r="CP404" s="28" t="s">
        <v>1177</v>
      </c>
      <c r="CQ404" s="28" t="s">
        <v>786</v>
      </c>
      <c r="CR404" s="28" t="s">
        <v>786</v>
      </c>
      <c r="CS404" s="28" t="s">
        <v>679</v>
      </c>
      <c r="CT404" s="28" t="s">
        <v>1626</v>
      </c>
      <c r="CU404" s="28" t="s">
        <v>681</v>
      </c>
      <c r="CV404" s="3" t="s">
        <v>682</v>
      </c>
    </row>
    <row r="405" spans="91:100" x14ac:dyDescent="0.25">
      <c r="CM405" s="29"/>
      <c r="CN405" s="28" t="s">
        <v>1631</v>
      </c>
      <c r="CO405" s="28" t="s">
        <v>694</v>
      </c>
      <c r="CP405" s="28" t="s">
        <v>1177</v>
      </c>
      <c r="CQ405" s="28" t="s">
        <v>1632</v>
      </c>
      <c r="CR405" s="28" t="s">
        <v>1632</v>
      </c>
      <c r="CS405" s="28" t="s">
        <v>679</v>
      </c>
      <c r="CT405" s="28" t="s">
        <v>1626</v>
      </c>
      <c r="CU405" s="28" t="s">
        <v>681</v>
      </c>
      <c r="CV405" s="3" t="s">
        <v>682</v>
      </c>
    </row>
    <row r="406" spans="91:100" x14ac:dyDescent="0.25">
      <c r="CM406" s="29"/>
      <c r="CN406" s="28" t="s">
        <v>1633</v>
      </c>
      <c r="CO406" s="28" t="s">
        <v>694</v>
      </c>
      <c r="CP406" s="28" t="s">
        <v>1177</v>
      </c>
      <c r="CQ406" s="28" t="s">
        <v>1183</v>
      </c>
      <c r="CR406" s="28" t="s">
        <v>1183</v>
      </c>
      <c r="CS406" s="28" t="s">
        <v>752</v>
      </c>
      <c r="CT406" s="28" t="s">
        <v>1184</v>
      </c>
      <c r="CU406" s="28" t="s">
        <v>681</v>
      </c>
      <c r="CV406" s="3" t="s">
        <v>754</v>
      </c>
    </row>
    <row r="407" spans="91:100" x14ac:dyDescent="0.25">
      <c r="CM407" s="29"/>
      <c r="CN407" s="28" t="s">
        <v>1634</v>
      </c>
      <c r="CO407" s="28" t="s">
        <v>694</v>
      </c>
      <c r="CP407" s="28" t="s">
        <v>1177</v>
      </c>
      <c r="CQ407" s="28" t="s">
        <v>1186</v>
      </c>
      <c r="CR407" s="28" t="s">
        <v>1186</v>
      </c>
      <c r="CS407" s="28" t="s">
        <v>752</v>
      </c>
      <c r="CT407" s="28" t="s">
        <v>1184</v>
      </c>
      <c r="CU407" s="28" t="s">
        <v>681</v>
      </c>
      <c r="CV407" s="3" t="s">
        <v>754</v>
      </c>
    </row>
    <row r="408" spans="91:100" x14ac:dyDescent="0.25">
      <c r="CM408" s="29"/>
      <c r="CN408" s="28" t="s">
        <v>1635</v>
      </c>
      <c r="CO408" s="28" t="s">
        <v>694</v>
      </c>
      <c r="CP408" s="28" t="s">
        <v>1177</v>
      </c>
      <c r="CQ408" s="28" t="s">
        <v>1636</v>
      </c>
      <c r="CR408" s="28" t="s">
        <v>1636</v>
      </c>
      <c r="CS408" s="28" t="s">
        <v>679</v>
      </c>
      <c r="CT408" s="28" t="s">
        <v>1626</v>
      </c>
      <c r="CU408" s="28" t="s">
        <v>681</v>
      </c>
      <c r="CV408" s="3" t="s">
        <v>682</v>
      </c>
    </row>
    <row r="409" spans="91:100" x14ac:dyDescent="0.25">
      <c r="CM409" s="29"/>
      <c r="CN409" s="28" t="s">
        <v>1637</v>
      </c>
      <c r="CO409" s="28" t="s">
        <v>694</v>
      </c>
      <c r="CP409" s="28" t="s">
        <v>1177</v>
      </c>
      <c r="CQ409" s="28" t="s">
        <v>1190</v>
      </c>
      <c r="CR409" s="28" t="s">
        <v>1190</v>
      </c>
      <c r="CS409" s="28" t="s">
        <v>679</v>
      </c>
      <c r="CT409" s="28" t="s">
        <v>1626</v>
      </c>
      <c r="CU409" s="28" t="s">
        <v>681</v>
      </c>
      <c r="CV409" s="3" t="s">
        <v>682</v>
      </c>
    </row>
    <row r="410" spans="91:100" x14ac:dyDescent="0.25">
      <c r="CM410" s="29"/>
      <c r="CN410" s="28" t="s">
        <v>1638</v>
      </c>
      <c r="CO410" s="28" t="s">
        <v>694</v>
      </c>
      <c r="CP410" s="28" t="s">
        <v>1177</v>
      </c>
      <c r="CQ410" s="28" t="s">
        <v>1639</v>
      </c>
      <c r="CR410" s="28" t="s">
        <v>1640</v>
      </c>
      <c r="CS410" s="28" t="s">
        <v>679</v>
      </c>
      <c r="CT410" s="28" t="s">
        <v>1626</v>
      </c>
      <c r="CU410" s="28" t="s">
        <v>681</v>
      </c>
      <c r="CV410" s="3" t="s">
        <v>682</v>
      </c>
    </row>
    <row r="411" spans="91:100" x14ac:dyDescent="0.25">
      <c r="CM411" s="29"/>
      <c r="CN411" s="28" t="s">
        <v>1641</v>
      </c>
      <c r="CO411" s="28" t="s">
        <v>694</v>
      </c>
      <c r="CP411" s="28" t="s">
        <v>1177</v>
      </c>
      <c r="CQ411" s="28" t="s">
        <v>1642</v>
      </c>
      <c r="CR411" s="28" t="s">
        <v>1642</v>
      </c>
      <c r="CS411" s="28" t="s">
        <v>679</v>
      </c>
      <c r="CT411" s="28" t="s">
        <v>1626</v>
      </c>
      <c r="CU411" s="28" t="s">
        <v>681</v>
      </c>
      <c r="CV411" s="3" t="s">
        <v>682</v>
      </c>
    </row>
    <row r="412" spans="91:100" x14ac:dyDescent="0.25">
      <c r="CM412" s="29"/>
      <c r="CN412" s="28" t="s">
        <v>1643</v>
      </c>
      <c r="CO412" s="28" t="s">
        <v>694</v>
      </c>
      <c r="CP412" s="28" t="s">
        <v>1177</v>
      </c>
      <c r="CQ412" s="28" t="s">
        <v>1644</v>
      </c>
      <c r="CR412" s="28" t="s">
        <v>1644</v>
      </c>
      <c r="CS412" s="28" t="s">
        <v>679</v>
      </c>
      <c r="CT412" s="28" t="s">
        <v>1626</v>
      </c>
      <c r="CU412" s="28" t="s">
        <v>681</v>
      </c>
      <c r="CV412" s="3" t="s">
        <v>682</v>
      </c>
    </row>
    <row r="413" spans="91:100" x14ac:dyDescent="0.25">
      <c r="CM413" s="29"/>
      <c r="CN413" s="28" t="s">
        <v>1645</v>
      </c>
      <c r="CO413" s="28" t="s">
        <v>694</v>
      </c>
      <c r="CP413" s="28" t="s">
        <v>1177</v>
      </c>
      <c r="CQ413" s="28" t="s">
        <v>1646</v>
      </c>
      <c r="CR413" s="28" t="s">
        <v>1646</v>
      </c>
      <c r="CS413" s="28" t="s">
        <v>679</v>
      </c>
      <c r="CT413" s="28" t="s">
        <v>1626</v>
      </c>
      <c r="CU413" s="28" t="s">
        <v>681</v>
      </c>
      <c r="CV413" s="3" t="s">
        <v>682</v>
      </c>
    </row>
    <row r="414" spans="91:100" x14ac:dyDescent="0.25">
      <c r="CM414" s="29"/>
      <c r="CN414" s="28" t="s">
        <v>1647</v>
      </c>
      <c r="CO414" s="28" t="s">
        <v>694</v>
      </c>
      <c r="CP414" s="28" t="s">
        <v>1177</v>
      </c>
      <c r="CQ414" s="28" t="s">
        <v>1648</v>
      </c>
      <c r="CR414" s="28" t="s">
        <v>1648</v>
      </c>
      <c r="CS414" s="28" t="s">
        <v>679</v>
      </c>
      <c r="CT414" s="28" t="s">
        <v>1626</v>
      </c>
      <c r="CU414" s="28" t="s">
        <v>681</v>
      </c>
      <c r="CV414" s="3" t="s">
        <v>682</v>
      </c>
    </row>
    <row r="415" spans="91:100" x14ac:dyDescent="0.25">
      <c r="CM415" s="29"/>
      <c r="CN415" s="28" t="s">
        <v>1649</v>
      </c>
      <c r="CO415" s="28" t="s">
        <v>694</v>
      </c>
      <c r="CP415" s="28" t="s">
        <v>1177</v>
      </c>
      <c r="CQ415" s="28" t="s">
        <v>1650</v>
      </c>
      <c r="CR415" s="28" t="s">
        <v>1651</v>
      </c>
      <c r="CS415" s="28" t="s">
        <v>679</v>
      </c>
      <c r="CT415" s="28" t="s">
        <v>1626</v>
      </c>
      <c r="CU415" s="28" t="s">
        <v>681</v>
      </c>
      <c r="CV415" s="3" t="s">
        <v>682</v>
      </c>
    </row>
    <row r="416" spans="91:100" x14ac:dyDescent="0.25">
      <c r="CM416" s="29"/>
      <c r="CN416" s="28" t="s">
        <v>1652</v>
      </c>
      <c r="CO416" s="28" t="s">
        <v>694</v>
      </c>
      <c r="CP416" s="28" t="s">
        <v>1177</v>
      </c>
      <c r="CQ416" s="28" t="s">
        <v>1653</v>
      </c>
      <c r="CR416" s="28" t="s">
        <v>1654</v>
      </c>
      <c r="CS416" s="28" t="s">
        <v>679</v>
      </c>
      <c r="CT416" s="28" t="s">
        <v>1626</v>
      </c>
      <c r="CU416" s="28" t="s">
        <v>681</v>
      </c>
      <c r="CV416" s="3" t="s">
        <v>682</v>
      </c>
    </row>
    <row r="417" spans="91:100" x14ac:dyDescent="0.25">
      <c r="CM417" s="29"/>
      <c r="CN417" s="28" t="s">
        <v>1655</v>
      </c>
      <c r="CO417" s="28" t="s">
        <v>694</v>
      </c>
      <c r="CP417" s="28" t="s">
        <v>1177</v>
      </c>
      <c r="CQ417" s="28" t="s">
        <v>462</v>
      </c>
      <c r="CR417" s="28" t="s">
        <v>462</v>
      </c>
      <c r="CS417" s="28" t="s">
        <v>679</v>
      </c>
      <c r="CT417" s="28" t="s">
        <v>1626</v>
      </c>
      <c r="CU417" s="28" t="s">
        <v>681</v>
      </c>
      <c r="CV417" s="3" t="s">
        <v>682</v>
      </c>
    </row>
    <row r="418" spans="91:100" x14ac:dyDescent="0.25">
      <c r="CM418" s="29"/>
      <c r="CN418" s="28" t="s">
        <v>1656</v>
      </c>
      <c r="CO418" s="28" t="s">
        <v>694</v>
      </c>
      <c r="CP418" s="28" t="s">
        <v>1177</v>
      </c>
      <c r="CQ418" s="28" t="s">
        <v>1657</v>
      </c>
      <c r="CR418" s="28" t="s">
        <v>1658</v>
      </c>
      <c r="CS418" s="28" t="s">
        <v>679</v>
      </c>
      <c r="CT418" s="28" t="s">
        <v>1626</v>
      </c>
      <c r="CU418" s="28" t="s">
        <v>681</v>
      </c>
      <c r="CV418" s="3" t="s">
        <v>682</v>
      </c>
    </row>
    <row r="419" spans="91:100" x14ac:dyDescent="0.25">
      <c r="CM419" s="29"/>
      <c r="CN419" s="28" t="s">
        <v>1659</v>
      </c>
      <c r="CO419" s="28" t="s">
        <v>694</v>
      </c>
      <c r="CP419" s="28" t="s">
        <v>1177</v>
      </c>
      <c r="CQ419" s="28" t="s">
        <v>1660</v>
      </c>
      <c r="CR419" s="28" t="s">
        <v>1661</v>
      </c>
      <c r="CS419" s="28" t="s">
        <v>679</v>
      </c>
      <c r="CT419" s="28" t="s">
        <v>1626</v>
      </c>
      <c r="CU419" s="28" t="s">
        <v>681</v>
      </c>
      <c r="CV419" s="3" t="s">
        <v>682</v>
      </c>
    </row>
    <row r="420" spans="91:100" x14ac:dyDescent="0.25">
      <c r="CM420" s="29"/>
      <c r="CN420" s="28" t="s">
        <v>1662</v>
      </c>
      <c r="CO420" s="28" t="s">
        <v>694</v>
      </c>
      <c r="CP420" s="28" t="s">
        <v>1177</v>
      </c>
      <c r="CQ420" s="28" t="s">
        <v>1663</v>
      </c>
      <c r="CR420" s="28" t="s">
        <v>1663</v>
      </c>
      <c r="CS420" s="28" t="s">
        <v>679</v>
      </c>
      <c r="CT420" s="28" t="s">
        <v>1626</v>
      </c>
      <c r="CU420" s="28" t="s">
        <v>681</v>
      </c>
      <c r="CV420" s="3" t="s">
        <v>682</v>
      </c>
    </row>
    <row r="421" spans="91:100" x14ac:dyDescent="0.25">
      <c r="CM421" s="29"/>
      <c r="CN421" s="28" t="s">
        <v>1664</v>
      </c>
      <c r="CO421" s="28" t="s">
        <v>694</v>
      </c>
      <c r="CP421" s="28" t="s">
        <v>1177</v>
      </c>
      <c r="CQ421" s="28" t="s">
        <v>1200</v>
      </c>
      <c r="CR421" s="28" t="s">
        <v>1200</v>
      </c>
      <c r="CS421" s="28" t="s">
        <v>679</v>
      </c>
      <c r="CT421" s="28" t="s">
        <v>1626</v>
      </c>
      <c r="CU421" s="28" t="s">
        <v>681</v>
      </c>
      <c r="CV421" s="3" t="s">
        <v>682</v>
      </c>
    </row>
    <row r="422" spans="91:100" x14ac:dyDescent="0.25">
      <c r="CM422" s="29"/>
      <c r="CN422" s="28" t="s">
        <v>1665</v>
      </c>
      <c r="CO422" s="28" t="s">
        <v>694</v>
      </c>
      <c r="CP422" s="28" t="s">
        <v>1177</v>
      </c>
      <c r="CQ422" s="28" t="s">
        <v>1666</v>
      </c>
      <c r="CR422" s="28" t="s">
        <v>1666</v>
      </c>
      <c r="CS422" s="28" t="s">
        <v>679</v>
      </c>
      <c r="CT422" s="28" t="s">
        <v>1626</v>
      </c>
      <c r="CU422" s="28" t="s">
        <v>681</v>
      </c>
      <c r="CV422" s="3" t="s">
        <v>682</v>
      </c>
    </row>
    <row r="423" spans="91:100" x14ac:dyDescent="0.25">
      <c r="CM423" s="29"/>
      <c r="CN423" s="28" t="s">
        <v>1667</v>
      </c>
      <c r="CO423" s="28" t="s">
        <v>694</v>
      </c>
      <c r="CP423" s="28" t="s">
        <v>1177</v>
      </c>
      <c r="CQ423" s="28" t="s">
        <v>1202</v>
      </c>
      <c r="CR423" s="28" t="s">
        <v>1203</v>
      </c>
      <c r="CS423" s="28" t="s">
        <v>752</v>
      </c>
      <c r="CT423" s="28" t="s">
        <v>1184</v>
      </c>
      <c r="CU423" s="28" t="s">
        <v>681</v>
      </c>
      <c r="CV423" s="3" t="s">
        <v>754</v>
      </c>
    </row>
    <row r="424" spans="91:100" x14ac:dyDescent="0.25">
      <c r="CM424" s="29"/>
      <c r="CN424" s="28" t="s">
        <v>1668</v>
      </c>
      <c r="CO424" s="28" t="s">
        <v>694</v>
      </c>
      <c r="CP424" s="28" t="s">
        <v>1177</v>
      </c>
      <c r="CQ424" s="28" t="s">
        <v>1669</v>
      </c>
      <c r="CR424" s="28" t="s">
        <v>1669</v>
      </c>
      <c r="CS424" s="28" t="s">
        <v>679</v>
      </c>
      <c r="CT424" s="28" t="s">
        <v>1626</v>
      </c>
      <c r="CU424" s="28" t="s">
        <v>681</v>
      </c>
      <c r="CV424" s="3" t="s">
        <v>682</v>
      </c>
    </row>
    <row r="425" spans="91:100" x14ac:dyDescent="0.25">
      <c r="CM425" s="29"/>
      <c r="CN425" s="28" t="s">
        <v>1670</v>
      </c>
      <c r="CO425" s="28" t="s">
        <v>694</v>
      </c>
      <c r="CP425" s="28" t="s">
        <v>1177</v>
      </c>
      <c r="CQ425" s="28" t="s">
        <v>1074</v>
      </c>
      <c r="CR425" s="28" t="s">
        <v>1074</v>
      </c>
      <c r="CS425" s="28" t="s">
        <v>679</v>
      </c>
      <c r="CT425" s="28" t="s">
        <v>1626</v>
      </c>
      <c r="CU425" s="28" t="s">
        <v>681</v>
      </c>
      <c r="CV425" s="3" t="s">
        <v>682</v>
      </c>
    </row>
    <row r="426" spans="91:100" x14ac:dyDescent="0.25">
      <c r="CM426" s="29"/>
      <c r="CN426" s="28" t="s">
        <v>1671</v>
      </c>
      <c r="CO426" s="28" t="s">
        <v>694</v>
      </c>
      <c r="CP426" s="28" t="s">
        <v>1177</v>
      </c>
      <c r="CQ426" s="28" t="s">
        <v>1672</v>
      </c>
      <c r="CR426" s="28" t="s">
        <v>1672</v>
      </c>
      <c r="CS426" s="28" t="s">
        <v>679</v>
      </c>
      <c r="CT426" s="28" t="s">
        <v>1626</v>
      </c>
      <c r="CU426" s="28" t="s">
        <v>681</v>
      </c>
      <c r="CV426" s="3" t="s">
        <v>682</v>
      </c>
    </row>
    <row r="427" spans="91:100" x14ac:dyDescent="0.25">
      <c r="CM427" s="29"/>
      <c r="CN427" s="28" t="s">
        <v>1673</v>
      </c>
      <c r="CO427" s="28" t="s">
        <v>694</v>
      </c>
      <c r="CP427" s="28" t="s">
        <v>1177</v>
      </c>
      <c r="CQ427" s="28" t="s">
        <v>1086</v>
      </c>
      <c r="CR427" s="28" t="s">
        <v>1086</v>
      </c>
      <c r="CS427" s="28" t="s">
        <v>679</v>
      </c>
      <c r="CT427" s="28" t="s">
        <v>1626</v>
      </c>
      <c r="CU427" s="28" t="s">
        <v>681</v>
      </c>
      <c r="CV427" s="3" t="s">
        <v>682</v>
      </c>
    </row>
    <row r="428" spans="91:100" x14ac:dyDescent="0.25">
      <c r="CM428" s="29"/>
      <c r="CN428" s="28" t="s">
        <v>1674</v>
      </c>
      <c r="CO428" s="28" t="s">
        <v>694</v>
      </c>
      <c r="CP428" s="28" t="s">
        <v>1177</v>
      </c>
      <c r="CQ428" s="28" t="s">
        <v>1675</v>
      </c>
      <c r="CR428" s="28" t="s">
        <v>1675</v>
      </c>
      <c r="CS428" s="28" t="s">
        <v>679</v>
      </c>
      <c r="CT428" s="28" t="s">
        <v>1626</v>
      </c>
      <c r="CU428" s="28" t="s">
        <v>681</v>
      </c>
      <c r="CV428" s="3" t="s">
        <v>682</v>
      </c>
    </row>
    <row r="429" spans="91:100" x14ac:dyDescent="0.25">
      <c r="CM429" s="29"/>
      <c r="CN429" s="28" t="s">
        <v>1676</v>
      </c>
      <c r="CO429" s="28" t="s">
        <v>694</v>
      </c>
      <c r="CP429" s="28" t="s">
        <v>1677</v>
      </c>
      <c r="CQ429" s="28" t="s">
        <v>1678</v>
      </c>
      <c r="CR429" s="28" t="s">
        <v>1678</v>
      </c>
      <c r="CS429" s="28" t="s">
        <v>752</v>
      </c>
      <c r="CT429" s="28" t="s">
        <v>1679</v>
      </c>
      <c r="CU429" s="28" t="s">
        <v>681</v>
      </c>
      <c r="CV429" s="3" t="s">
        <v>754</v>
      </c>
    </row>
    <row r="430" spans="91:100" x14ac:dyDescent="0.25">
      <c r="CM430" s="29"/>
      <c r="CN430" s="28" t="s">
        <v>1680</v>
      </c>
      <c r="CO430" s="28" t="s">
        <v>694</v>
      </c>
      <c r="CP430" s="28" t="s">
        <v>1677</v>
      </c>
      <c r="CQ430" s="28" t="s">
        <v>1681</v>
      </c>
      <c r="CR430" s="28" t="s">
        <v>1682</v>
      </c>
      <c r="CS430" s="28" t="s">
        <v>752</v>
      </c>
      <c r="CT430" s="28" t="s">
        <v>1679</v>
      </c>
      <c r="CU430" s="28" t="s">
        <v>681</v>
      </c>
      <c r="CV430" s="3" t="s">
        <v>754</v>
      </c>
    </row>
    <row r="431" spans="91:100" x14ac:dyDescent="0.25">
      <c r="CM431" s="29"/>
      <c r="CN431" s="28" t="s">
        <v>1683</v>
      </c>
      <c r="CO431" s="28" t="s">
        <v>694</v>
      </c>
      <c r="CP431" s="28" t="s">
        <v>1677</v>
      </c>
      <c r="CQ431" s="28" t="s">
        <v>1684</v>
      </c>
      <c r="CR431" s="28" t="s">
        <v>1685</v>
      </c>
      <c r="CS431" s="28" t="s">
        <v>752</v>
      </c>
      <c r="CT431" s="28" t="s">
        <v>1679</v>
      </c>
      <c r="CU431" s="28" t="s">
        <v>681</v>
      </c>
      <c r="CV431" s="3" t="s">
        <v>754</v>
      </c>
    </row>
    <row r="432" spans="91:100" x14ac:dyDescent="0.25">
      <c r="CM432" s="29"/>
      <c r="CN432" s="28" t="s">
        <v>1686</v>
      </c>
      <c r="CO432" s="28" t="s">
        <v>694</v>
      </c>
      <c r="CP432" s="28" t="s">
        <v>1677</v>
      </c>
      <c r="CQ432" s="28" t="s">
        <v>1687</v>
      </c>
      <c r="CR432" s="28" t="s">
        <v>1688</v>
      </c>
      <c r="CS432" s="28" t="s">
        <v>752</v>
      </c>
      <c r="CT432" s="28" t="s">
        <v>1679</v>
      </c>
      <c r="CU432" s="28" t="s">
        <v>681</v>
      </c>
      <c r="CV432" s="3" t="s">
        <v>754</v>
      </c>
    </row>
    <row r="433" spans="91:100" x14ac:dyDescent="0.25">
      <c r="CM433" s="29"/>
      <c r="CN433" s="28" t="s">
        <v>1689</v>
      </c>
      <c r="CO433" s="28" t="s">
        <v>694</v>
      </c>
      <c r="CP433" s="28" t="s">
        <v>1677</v>
      </c>
      <c r="CQ433" s="28" t="s">
        <v>1137</v>
      </c>
      <c r="CR433" s="28" t="s">
        <v>1138</v>
      </c>
      <c r="CS433" s="28" t="s">
        <v>752</v>
      </c>
      <c r="CT433" s="28" t="s">
        <v>1679</v>
      </c>
      <c r="CU433" s="28" t="s">
        <v>681</v>
      </c>
      <c r="CV433" s="3" t="s">
        <v>754</v>
      </c>
    </row>
    <row r="434" spans="91:100" x14ac:dyDescent="0.25">
      <c r="CM434" s="29"/>
      <c r="CN434" s="28" t="s">
        <v>1690</v>
      </c>
      <c r="CO434" s="28" t="s">
        <v>694</v>
      </c>
      <c r="CP434" s="28" t="s">
        <v>1677</v>
      </c>
      <c r="CQ434" s="28" t="s">
        <v>1140</v>
      </c>
      <c r="CR434" s="28" t="s">
        <v>1141</v>
      </c>
      <c r="CS434" s="28" t="s">
        <v>752</v>
      </c>
      <c r="CT434" s="28" t="s">
        <v>1679</v>
      </c>
      <c r="CU434" s="28" t="s">
        <v>681</v>
      </c>
      <c r="CV434" s="3" t="s">
        <v>754</v>
      </c>
    </row>
    <row r="435" spans="91:100" x14ac:dyDescent="0.25">
      <c r="CM435" s="29"/>
      <c r="CN435" s="28" t="s">
        <v>1691</v>
      </c>
      <c r="CO435" s="28" t="s">
        <v>694</v>
      </c>
      <c r="CP435" s="28" t="s">
        <v>1677</v>
      </c>
      <c r="CQ435" s="28" t="s">
        <v>1149</v>
      </c>
      <c r="CR435" s="28" t="s">
        <v>1150</v>
      </c>
      <c r="CS435" s="28" t="s">
        <v>752</v>
      </c>
      <c r="CT435" s="28" t="s">
        <v>1679</v>
      </c>
      <c r="CU435" s="28" t="s">
        <v>681</v>
      </c>
      <c r="CV435" s="3" t="s">
        <v>754</v>
      </c>
    </row>
    <row r="436" spans="91:100" x14ac:dyDescent="0.25">
      <c r="CM436" s="29"/>
      <c r="CN436" s="28" t="s">
        <v>1692</v>
      </c>
      <c r="CO436" s="28" t="s">
        <v>694</v>
      </c>
      <c r="CP436" s="28" t="s">
        <v>1677</v>
      </c>
      <c r="CQ436" s="28" t="s">
        <v>1693</v>
      </c>
      <c r="CR436" s="28" t="s">
        <v>1693</v>
      </c>
      <c r="CS436" s="28" t="s">
        <v>752</v>
      </c>
      <c r="CT436" s="28" t="s">
        <v>1679</v>
      </c>
      <c r="CU436" s="28" t="s">
        <v>681</v>
      </c>
      <c r="CV436" s="3" t="s">
        <v>754</v>
      </c>
    </row>
    <row r="437" spans="91:100" x14ac:dyDescent="0.25">
      <c r="CM437" s="29"/>
      <c r="CN437" s="28" t="s">
        <v>1694</v>
      </c>
      <c r="CO437" s="28" t="s">
        <v>694</v>
      </c>
      <c r="CP437" s="28" t="s">
        <v>1677</v>
      </c>
      <c r="CQ437" s="28" t="s">
        <v>1695</v>
      </c>
      <c r="CR437" s="28" t="s">
        <v>1695</v>
      </c>
      <c r="CS437" s="28" t="s">
        <v>752</v>
      </c>
      <c r="CT437" s="28" t="s">
        <v>1679</v>
      </c>
      <c r="CU437" s="28" t="s">
        <v>681</v>
      </c>
      <c r="CV437" s="3" t="s">
        <v>754</v>
      </c>
    </row>
    <row r="438" spans="91:100" x14ac:dyDescent="0.25">
      <c r="CM438" s="29"/>
      <c r="CN438" s="28" t="s">
        <v>1696</v>
      </c>
      <c r="CO438" s="28" t="s">
        <v>387</v>
      </c>
      <c r="CP438" s="28" t="s">
        <v>393</v>
      </c>
      <c r="CQ438" s="28" t="s">
        <v>1697</v>
      </c>
      <c r="CR438" s="28" t="s">
        <v>1697</v>
      </c>
      <c r="CS438" s="28" t="s">
        <v>1223</v>
      </c>
      <c r="CT438" s="28" t="s">
        <v>1224</v>
      </c>
      <c r="CU438" s="28" t="s">
        <v>1698</v>
      </c>
      <c r="CV438" s="3" t="s">
        <v>1699</v>
      </c>
    </row>
    <row r="439" spans="91:100" x14ac:dyDescent="0.25">
      <c r="CM439" s="29"/>
      <c r="CN439" s="28" t="s">
        <v>1700</v>
      </c>
      <c r="CO439" s="28" t="s">
        <v>387</v>
      </c>
      <c r="CP439" s="28" t="s">
        <v>393</v>
      </c>
      <c r="CQ439" s="28" t="s">
        <v>1701</v>
      </c>
      <c r="CR439" s="28" t="s">
        <v>1701</v>
      </c>
      <c r="CS439" s="28" t="s">
        <v>1223</v>
      </c>
      <c r="CT439" s="28" t="s">
        <v>1224</v>
      </c>
      <c r="CU439" s="28" t="s">
        <v>1698</v>
      </c>
      <c r="CV439" s="3" t="s">
        <v>1699</v>
      </c>
    </row>
    <row r="440" spans="91:100" x14ac:dyDescent="0.25">
      <c r="CM440" s="29"/>
      <c r="CN440" s="28" t="s">
        <v>1702</v>
      </c>
      <c r="CO440" s="28" t="s">
        <v>387</v>
      </c>
      <c r="CP440" s="28" t="s">
        <v>393</v>
      </c>
      <c r="CQ440" s="28" t="s">
        <v>1703</v>
      </c>
      <c r="CR440" s="28" t="s">
        <v>1703</v>
      </c>
      <c r="CS440" s="28" t="s">
        <v>1223</v>
      </c>
      <c r="CT440" s="28" t="s">
        <v>1224</v>
      </c>
      <c r="CU440" s="28" t="s">
        <v>1698</v>
      </c>
      <c r="CV440" s="3" t="s">
        <v>1699</v>
      </c>
    </row>
    <row r="441" spans="91:100" x14ac:dyDescent="0.25">
      <c r="CM441" s="29"/>
      <c r="CN441" s="28" t="s">
        <v>1704</v>
      </c>
      <c r="CO441" s="28" t="s">
        <v>387</v>
      </c>
      <c r="CP441" s="28" t="s">
        <v>393</v>
      </c>
      <c r="CQ441" s="28" t="s">
        <v>1705</v>
      </c>
      <c r="CR441" s="28" t="s">
        <v>1705</v>
      </c>
      <c r="CS441" s="28" t="s">
        <v>1223</v>
      </c>
      <c r="CT441" s="28" t="s">
        <v>1224</v>
      </c>
      <c r="CU441" s="28" t="s">
        <v>1698</v>
      </c>
      <c r="CV441" s="3" t="s">
        <v>1699</v>
      </c>
    </row>
    <row r="442" spans="91:100" x14ac:dyDescent="0.25">
      <c r="CM442" s="29"/>
      <c r="CN442" s="28" t="s">
        <v>1706</v>
      </c>
      <c r="CO442" s="28" t="s">
        <v>387</v>
      </c>
      <c r="CP442" s="28" t="s">
        <v>393</v>
      </c>
      <c r="CQ442" s="28" t="s">
        <v>1707</v>
      </c>
      <c r="CR442" s="28" t="s">
        <v>1707</v>
      </c>
      <c r="CS442" s="28" t="s">
        <v>1223</v>
      </c>
      <c r="CT442" s="28" t="s">
        <v>1224</v>
      </c>
      <c r="CU442" s="28" t="s">
        <v>1698</v>
      </c>
      <c r="CV442" s="3" t="s">
        <v>1699</v>
      </c>
    </row>
    <row r="443" spans="91:100" x14ac:dyDescent="0.25">
      <c r="CM443" s="29"/>
      <c r="CN443" s="28" t="s">
        <v>1708</v>
      </c>
      <c r="CO443" s="28" t="s">
        <v>387</v>
      </c>
      <c r="CP443" s="28" t="s">
        <v>393</v>
      </c>
      <c r="CQ443" s="28" t="s">
        <v>1709</v>
      </c>
      <c r="CR443" s="28" t="s">
        <v>1709</v>
      </c>
      <c r="CS443" s="28" t="s">
        <v>1223</v>
      </c>
      <c r="CT443" s="28" t="s">
        <v>1224</v>
      </c>
      <c r="CU443" s="28" t="s">
        <v>1698</v>
      </c>
      <c r="CV443" s="3" t="s">
        <v>1699</v>
      </c>
    </row>
    <row r="444" spans="91:100" x14ac:dyDescent="0.25">
      <c r="CM444" s="29"/>
      <c r="CN444" s="28" t="s">
        <v>1710</v>
      </c>
      <c r="CO444" s="28" t="s">
        <v>387</v>
      </c>
      <c r="CP444" s="28" t="s">
        <v>393</v>
      </c>
      <c r="CQ444" s="28" t="s">
        <v>1711</v>
      </c>
      <c r="CR444" s="28" t="s">
        <v>1711</v>
      </c>
      <c r="CS444" s="28" t="s">
        <v>1223</v>
      </c>
      <c r="CT444" s="28" t="s">
        <v>1224</v>
      </c>
      <c r="CU444" s="28" t="s">
        <v>1698</v>
      </c>
      <c r="CV444" s="3" t="s">
        <v>1699</v>
      </c>
    </row>
    <row r="445" spans="91:100" x14ac:dyDescent="0.25">
      <c r="CM445" s="29"/>
      <c r="CN445" s="28" t="s">
        <v>1712</v>
      </c>
      <c r="CO445" s="28" t="s">
        <v>387</v>
      </c>
      <c r="CP445" s="28" t="s">
        <v>393</v>
      </c>
      <c r="CQ445" s="28" t="s">
        <v>1713</v>
      </c>
      <c r="CR445" s="28" t="s">
        <v>1713</v>
      </c>
      <c r="CS445" s="28" t="s">
        <v>1223</v>
      </c>
      <c r="CT445" s="28" t="s">
        <v>1224</v>
      </c>
      <c r="CU445" s="28" t="s">
        <v>1698</v>
      </c>
      <c r="CV445" s="3" t="s">
        <v>1699</v>
      </c>
    </row>
    <row r="446" spans="91:100" x14ac:dyDescent="0.25">
      <c r="CM446" s="29"/>
      <c r="CN446" s="28" t="s">
        <v>1714</v>
      </c>
      <c r="CO446" s="28" t="s">
        <v>387</v>
      </c>
      <c r="CP446" s="28" t="s">
        <v>393</v>
      </c>
      <c r="CQ446" s="28" t="s">
        <v>1715</v>
      </c>
      <c r="CR446" s="28" t="s">
        <v>1715</v>
      </c>
      <c r="CS446" s="28" t="s">
        <v>1223</v>
      </c>
      <c r="CT446" s="28" t="s">
        <v>1224</v>
      </c>
      <c r="CU446" s="28" t="s">
        <v>1698</v>
      </c>
      <c r="CV446" s="3" t="s">
        <v>1699</v>
      </c>
    </row>
    <row r="447" spans="91:100" x14ac:dyDescent="0.25">
      <c r="CM447" s="29"/>
      <c r="CN447" s="28" t="s">
        <v>1716</v>
      </c>
      <c r="CO447" s="28" t="s">
        <v>387</v>
      </c>
      <c r="CP447" s="28" t="s">
        <v>393</v>
      </c>
      <c r="CQ447" s="28" t="s">
        <v>1717</v>
      </c>
      <c r="CR447" s="28" t="s">
        <v>1717</v>
      </c>
      <c r="CS447" s="28" t="s">
        <v>1223</v>
      </c>
      <c r="CT447" s="28" t="s">
        <v>1224</v>
      </c>
      <c r="CU447" s="28" t="s">
        <v>1698</v>
      </c>
      <c r="CV447" s="3" t="s">
        <v>1699</v>
      </c>
    </row>
    <row r="448" spans="91:100" x14ac:dyDescent="0.25">
      <c r="CM448" s="29"/>
      <c r="CN448" s="28" t="s">
        <v>1718</v>
      </c>
      <c r="CO448" s="28" t="s">
        <v>387</v>
      </c>
      <c r="CP448" s="28" t="s">
        <v>393</v>
      </c>
      <c r="CQ448" s="28" t="s">
        <v>1719</v>
      </c>
      <c r="CR448" s="28" t="s">
        <v>1719</v>
      </c>
      <c r="CS448" s="28" t="s">
        <v>1223</v>
      </c>
      <c r="CT448" s="28" t="s">
        <v>1224</v>
      </c>
      <c r="CU448" s="28" t="s">
        <v>1698</v>
      </c>
      <c r="CV448" s="3" t="s">
        <v>1699</v>
      </c>
    </row>
    <row r="449" spans="91:100" x14ac:dyDescent="0.25">
      <c r="CM449" s="29"/>
      <c r="CN449" s="28" t="s">
        <v>1720</v>
      </c>
      <c r="CO449" s="28" t="s">
        <v>387</v>
      </c>
      <c r="CP449" s="28" t="s">
        <v>393</v>
      </c>
      <c r="CQ449" s="28" t="s">
        <v>1721</v>
      </c>
      <c r="CR449" s="28" t="s">
        <v>1721</v>
      </c>
      <c r="CS449" s="28" t="s">
        <v>1223</v>
      </c>
      <c r="CT449" s="28" t="s">
        <v>1224</v>
      </c>
      <c r="CU449" s="28" t="s">
        <v>1698</v>
      </c>
      <c r="CV449" s="3" t="s">
        <v>1699</v>
      </c>
    </row>
    <row r="450" spans="91:100" x14ac:dyDescent="0.25">
      <c r="CM450" s="29"/>
      <c r="CN450" s="28" t="s">
        <v>1722</v>
      </c>
      <c r="CO450" s="28" t="s">
        <v>387</v>
      </c>
      <c r="CP450" s="28" t="s">
        <v>393</v>
      </c>
      <c r="CQ450" s="28" t="s">
        <v>1723</v>
      </c>
      <c r="CR450" s="28" t="s">
        <v>1723</v>
      </c>
      <c r="CS450" s="28" t="s">
        <v>1223</v>
      </c>
      <c r="CT450" s="28" t="s">
        <v>1224</v>
      </c>
      <c r="CU450" s="28" t="s">
        <v>1698</v>
      </c>
      <c r="CV450" s="3" t="s">
        <v>1699</v>
      </c>
    </row>
    <row r="451" spans="91:100" x14ac:dyDescent="0.25">
      <c r="CM451" s="29"/>
      <c r="CN451" s="28" t="s">
        <v>1724</v>
      </c>
      <c r="CO451" s="28" t="s">
        <v>387</v>
      </c>
      <c r="CP451" s="28" t="s">
        <v>393</v>
      </c>
      <c r="CQ451" s="28" t="s">
        <v>1725</v>
      </c>
      <c r="CR451" s="28" t="s">
        <v>1725</v>
      </c>
      <c r="CS451" s="28" t="s">
        <v>1223</v>
      </c>
      <c r="CT451" s="28" t="s">
        <v>1224</v>
      </c>
      <c r="CU451" s="28" t="s">
        <v>1698</v>
      </c>
      <c r="CV451" s="3" t="s">
        <v>1699</v>
      </c>
    </row>
    <row r="452" spans="91:100" x14ac:dyDescent="0.25">
      <c r="CM452" s="29"/>
      <c r="CN452" s="28" t="s">
        <v>1726</v>
      </c>
      <c r="CO452" s="28" t="s">
        <v>387</v>
      </c>
      <c r="CP452" s="28" t="s">
        <v>393</v>
      </c>
      <c r="CQ452" s="28" t="s">
        <v>1727</v>
      </c>
      <c r="CR452" s="28" t="s">
        <v>1727</v>
      </c>
      <c r="CS452" s="28" t="s">
        <v>1223</v>
      </c>
      <c r="CT452" s="28" t="s">
        <v>1224</v>
      </c>
      <c r="CU452" s="28" t="s">
        <v>1698</v>
      </c>
      <c r="CV452" s="3" t="s">
        <v>1699</v>
      </c>
    </row>
    <row r="453" spans="91:100" x14ac:dyDescent="0.25">
      <c r="CM453" s="29"/>
      <c r="CN453" s="28" t="s">
        <v>1728</v>
      </c>
      <c r="CO453" s="28" t="s">
        <v>387</v>
      </c>
      <c r="CP453" s="28" t="s">
        <v>393</v>
      </c>
      <c r="CQ453" s="28" t="s">
        <v>1729</v>
      </c>
      <c r="CR453" s="28" t="s">
        <v>1729</v>
      </c>
      <c r="CS453" s="28" t="s">
        <v>1223</v>
      </c>
      <c r="CT453" s="28" t="s">
        <v>1224</v>
      </c>
      <c r="CU453" s="28" t="s">
        <v>1698</v>
      </c>
      <c r="CV453" s="3" t="s">
        <v>1699</v>
      </c>
    </row>
    <row r="454" spans="91:100" x14ac:dyDescent="0.25">
      <c r="CM454" s="29"/>
      <c r="CN454" s="28" t="s">
        <v>1730</v>
      </c>
      <c r="CO454" s="28" t="s">
        <v>387</v>
      </c>
      <c r="CP454" s="28" t="s">
        <v>393</v>
      </c>
      <c r="CQ454" s="28" t="s">
        <v>1731</v>
      </c>
      <c r="CR454" s="28" t="s">
        <v>1731</v>
      </c>
      <c r="CS454" s="28" t="s">
        <v>1223</v>
      </c>
      <c r="CT454" s="28" t="s">
        <v>1224</v>
      </c>
      <c r="CU454" s="28" t="s">
        <v>1698</v>
      </c>
      <c r="CV454" s="3" t="s">
        <v>1699</v>
      </c>
    </row>
    <row r="455" spans="91:100" x14ac:dyDescent="0.25">
      <c r="CM455" s="29"/>
      <c r="CN455" s="28" t="s">
        <v>1732</v>
      </c>
      <c r="CO455" s="28" t="s">
        <v>387</v>
      </c>
      <c r="CP455" s="28" t="s">
        <v>393</v>
      </c>
      <c r="CQ455" s="28" t="s">
        <v>1733</v>
      </c>
      <c r="CR455" s="28" t="s">
        <v>1733</v>
      </c>
      <c r="CS455" s="28" t="s">
        <v>1223</v>
      </c>
      <c r="CT455" s="28" t="s">
        <v>1224</v>
      </c>
      <c r="CU455" s="28" t="s">
        <v>1698</v>
      </c>
      <c r="CV455" s="3" t="s">
        <v>1699</v>
      </c>
    </row>
    <row r="456" spans="91:100" x14ac:dyDescent="0.25">
      <c r="CM456" s="29"/>
      <c r="CN456" s="28" t="s">
        <v>1734</v>
      </c>
      <c r="CO456" s="28" t="s">
        <v>387</v>
      </c>
      <c r="CP456" s="28" t="s">
        <v>393</v>
      </c>
      <c r="CQ456" s="28" t="s">
        <v>1735</v>
      </c>
      <c r="CR456" s="28" t="s">
        <v>1735</v>
      </c>
      <c r="CS456" s="28" t="s">
        <v>1223</v>
      </c>
      <c r="CT456" s="28" t="s">
        <v>1224</v>
      </c>
      <c r="CU456" s="28" t="s">
        <v>1698</v>
      </c>
      <c r="CV456" s="3" t="s">
        <v>1699</v>
      </c>
    </row>
    <row r="457" spans="91:100" x14ac:dyDescent="0.25">
      <c r="CM457" s="29"/>
      <c r="CN457" s="28" t="s">
        <v>1736</v>
      </c>
      <c r="CO457" s="28" t="s">
        <v>387</v>
      </c>
      <c r="CP457" s="28" t="s">
        <v>393</v>
      </c>
      <c r="CQ457" s="28" t="s">
        <v>1737</v>
      </c>
      <c r="CR457" s="28" t="s">
        <v>1737</v>
      </c>
      <c r="CS457" s="28" t="s">
        <v>1223</v>
      </c>
      <c r="CT457" s="28" t="s">
        <v>1224</v>
      </c>
      <c r="CU457" s="28" t="s">
        <v>1698</v>
      </c>
      <c r="CV457" s="3" t="s">
        <v>1699</v>
      </c>
    </row>
    <row r="458" spans="91:100" x14ac:dyDescent="0.25">
      <c r="CM458" s="29"/>
      <c r="CN458" s="28" t="s">
        <v>1738</v>
      </c>
      <c r="CO458" s="28" t="s">
        <v>387</v>
      </c>
      <c r="CP458" s="28" t="s">
        <v>393</v>
      </c>
      <c r="CQ458" s="28" t="s">
        <v>1739</v>
      </c>
      <c r="CR458" s="28" t="s">
        <v>1739</v>
      </c>
      <c r="CS458" s="28" t="s">
        <v>1223</v>
      </c>
      <c r="CT458" s="28" t="s">
        <v>1224</v>
      </c>
      <c r="CU458" s="28" t="s">
        <v>1698</v>
      </c>
      <c r="CV458" s="3" t="s">
        <v>1699</v>
      </c>
    </row>
    <row r="459" spans="91:100" x14ac:dyDescent="0.25">
      <c r="CM459" s="29"/>
      <c r="CN459" s="28" t="s">
        <v>1740</v>
      </c>
      <c r="CO459" s="28" t="s">
        <v>387</v>
      </c>
      <c r="CP459" s="28" t="s">
        <v>393</v>
      </c>
      <c r="CQ459" s="28" t="s">
        <v>1741</v>
      </c>
      <c r="CR459" s="28" t="s">
        <v>1741</v>
      </c>
      <c r="CS459" s="28" t="s">
        <v>1223</v>
      </c>
      <c r="CT459" s="28" t="s">
        <v>1224</v>
      </c>
      <c r="CU459" s="28" t="s">
        <v>1698</v>
      </c>
      <c r="CV459" s="3" t="s">
        <v>1699</v>
      </c>
    </row>
    <row r="460" spans="91:100" x14ac:dyDescent="0.25">
      <c r="CM460" s="29"/>
      <c r="CN460" s="28" t="s">
        <v>1742</v>
      </c>
      <c r="CO460" s="28" t="s">
        <v>387</v>
      </c>
      <c r="CP460" s="28" t="s">
        <v>393</v>
      </c>
      <c r="CQ460" s="28" t="s">
        <v>1743</v>
      </c>
      <c r="CR460" s="28" t="s">
        <v>1743</v>
      </c>
      <c r="CS460" s="28" t="s">
        <v>1223</v>
      </c>
      <c r="CT460" s="28" t="s">
        <v>1224</v>
      </c>
      <c r="CU460" s="28" t="s">
        <v>1698</v>
      </c>
      <c r="CV460" s="3" t="s">
        <v>1699</v>
      </c>
    </row>
    <row r="461" spans="91:100" x14ac:dyDescent="0.25">
      <c r="CM461" s="29"/>
      <c r="CN461" s="28" t="s">
        <v>1744</v>
      </c>
      <c r="CO461" s="28" t="s">
        <v>387</v>
      </c>
      <c r="CP461" s="28" t="s">
        <v>393</v>
      </c>
      <c r="CQ461" s="28" t="s">
        <v>1745</v>
      </c>
      <c r="CR461" s="28" t="s">
        <v>1745</v>
      </c>
      <c r="CS461" s="28" t="s">
        <v>1223</v>
      </c>
      <c r="CT461" s="28" t="s">
        <v>1224</v>
      </c>
      <c r="CU461" s="28" t="s">
        <v>1698</v>
      </c>
      <c r="CV461" s="3" t="s">
        <v>1699</v>
      </c>
    </row>
    <row r="462" spans="91:100" x14ac:dyDescent="0.25">
      <c r="CM462" s="29"/>
      <c r="CN462" s="28" t="s">
        <v>1746</v>
      </c>
      <c r="CO462" s="28" t="s">
        <v>387</v>
      </c>
      <c r="CP462" s="28" t="s">
        <v>393</v>
      </c>
      <c r="CQ462" s="28" t="s">
        <v>1747</v>
      </c>
      <c r="CR462" s="28" t="s">
        <v>1747</v>
      </c>
      <c r="CS462" s="28" t="s">
        <v>1223</v>
      </c>
      <c r="CT462" s="28" t="s">
        <v>1224</v>
      </c>
      <c r="CU462" s="28" t="s">
        <v>1698</v>
      </c>
      <c r="CV462" s="3" t="s">
        <v>1699</v>
      </c>
    </row>
    <row r="463" spans="91:100" x14ac:dyDescent="0.25">
      <c r="CM463" s="29"/>
      <c r="CN463" s="28" t="s">
        <v>1748</v>
      </c>
      <c r="CO463" s="28" t="s">
        <v>387</v>
      </c>
      <c r="CP463" s="28" t="s">
        <v>393</v>
      </c>
      <c r="CQ463" s="28" t="s">
        <v>1749</v>
      </c>
      <c r="CR463" s="28" t="s">
        <v>1749</v>
      </c>
      <c r="CS463" s="28" t="s">
        <v>1223</v>
      </c>
      <c r="CT463" s="28" t="s">
        <v>1224</v>
      </c>
      <c r="CU463" s="28" t="s">
        <v>1698</v>
      </c>
      <c r="CV463" s="3" t="s">
        <v>1699</v>
      </c>
    </row>
    <row r="464" spans="91:100" x14ac:dyDescent="0.25">
      <c r="CM464" s="29"/>
      <c r="CN464" s="28" t="s">
        <v>1750</v>
      </c>
      <c r="CO464" s="28" t="s">
        <v>387</v>
      </c>
      <c r="CP464" s="28" t="s">
        <v>393</v>
      </c>
      <c r="CQ464" s="28" t="s">
        <v>1751</v>
      </c>
      <c r="CR464" s="28" t="s">
        <v>1751</v>
      </c>
      <c r="CS464" s="28" t="s">
        <v>1223</v>
      </c>
      <c r="CT464" s="28" t="s">
        <v>1224</v>
      </c>
      <c r="CU464" s="28" t="s">
        <v>1698</v>
      </c>
      <c r="CV464" s="3" t="s">
        <v>1699</v>
      </c>
    </row>
    <row r="465" spans="91:100" x14ac:dyDescent="0.25">
      <c r="CM465" s="29"/>
      <c r="CN465" s="28" t="s">
        <v>1752</v>
      </c>
      <c r="CO465" s="28" t="s">
        <v>387</v>
      </c>
      <c r="CP465" s="28" t="s">
        <v>393</v>
      </c>
      <c r="CQ465" s="28" t="s">
        <v>1753</v>
      </c>
      <c r="CR465" s="28" t="s">
        <v>1753</v>
      </c>
      <c r="CS465" s="28" t="s">
        <v>1223</v>
      </c>
      <c r="CT465" s="28" t="s">
        <v>1224</v>
      </c>
      <c r="CU465" s="28" t="s">
        <v>1698</v>
      </c>
      <c r="CV465" s="3" t="s">
        <v>1699</v>
      </c>
    </row>
    <row r="466" spans="91:100" x14ac:dyDescent="0.25">
      <c r="CM466" s="29"/>
      <c r="CN466" s="28" t="s">
        <v>1754</v>
      </c>
      <c r="CO466" s="28" t="s">
        <v>387</v>
      </c>
      <c r="CP466" s="28" t="s">
        <v>393</v>
      </c>
      <c r="CQ466" s="28" t="s">
        <v>1755</v>
      </c>
      <c r="CR466" s="28" t="s">
        <v>1755</v>
      </c>
      <c r="CS466" s="28" t="s">
        <v>1223</v>
      </c>
      <c r="CT466" s="28" t="s">
        <v>1224</v>
      </c>
      <c r="CU466" s="28" t="s">
        <v>1698</v>
      </c>
      <c r="CV466" s="3" t="s">
        <v>1699</v>
      </c>
    </row>
    <row r="467" spans="91:100" x14ac:dyDescent="0.25">
      <c r="CM467" s="29"/>
      <c r="CN467" s="28" t="s">
        <v>1756</v>
      </c>
      <c r="CO467" s="28" t="s">
        <v>387</v>
      </c>
      <c r="CP467" s="28" t="s">
        <v>393</v>
      </c>
      <c r="CQ467" s="28" t="s">
        <v>1757</v>
      </c>
      <c r="CR467" s="28" t="s">
        <v>1757</v>
      </c>
      <c r="CS467" s="28" t="s">
        <v>1223</v>
      </c>
      <c r="CT467" s="28" t="s">
        <v>1224</v>
      </c>
      <c r="CU467" s="28" t="s">
        <v>1698</v>
      </c>
      <c r="CV467" s="3" t="s">
        <v>1699</v>
      </c>
    </row>
    <row r="468" spans="91:100" x14ac:dyDescent="0.25">
      <c r="CM468" s="29"/>
      <c r="CN468" s="28" t="s">
        <v>1758</v>
      </c>
      <c r="CO468" s="28" t="s">
        <v>387</v>
      </c>
      <c r="CP468" s="28" t="s">
        <v>393</v>
      </c>
      <c r="CQ468" s="28" t="s">
        <v>1759</v>
      </c>
      <c r="CR468" s="28" t="s">
        <v>1759</v>
      </c>
      <c r="CS468" s="28" t="s">
        <v>1223</v>
      </c>
      <c r="CT468" s="28" t="s">
        <v>1224</v>
      </c>
      <c r="CU468" s="28" t="s">
        <v>1698</v>
      </c>
      <c r="CV468" s="3" t="s">
        <v>1699</v>
      </c>
    </row>
    <row r="469" spans="91:100" x14ac:dyDescent="0.25">
      <c r="CM469" s="29"/>
      <c r="CN469" s="28" t="s">
        <v>1760</v>
      </c>
      <c r="CO469" s="28" t="s">
        <v>387</v>
      </c>
      <c r="CP469" s="28" t="s">
        <v>393</v>
      </c>
      <c r="CQ469" s="28" t="s">
        <v>1761</v>
      </c>
      <c r="CR469" s="28" t="s">
        <v>1761</v>
      </c>
      <c r="CS469" s="28" t="s">
        <v>1223</v>
      </c>
      <c r="CT469" s="28" t="s">
        <v>1224</v>
      </c>
      <c r="CU469" s="28" t="s">
        <v>1698</v>
      </c>
      <c r="CV469" s="3" t="s">
        <v>1699</v>
      </c>
    </row>
    <row r="470" spans="91:100" x14ac:dyDescent="0.25">
      <c r="CM470" s="29"/>
      <c r="CN470" s="28" t="s">
        <v>1762</v>
      </c>
      <c r="CO470" s="28" t="s">
        <v>387</v>
      </c>
      <c r="CP470" s="28" t="s">
        <v>393</v>
      </c>
      <c r="CQ470" s="28" t="s">
        <v>1763</v>
      </c>
      <c r="CR470" s="28" t="s">
        <v>1763</v>
      </c>
      <c r="CS470" s="28" t="s">
        <v>1223</v>
      </c>
      <c r="CT470" s="28" t="s">
        <v>1224</v>
      </c>
      <c r="CU470" s="28" t="s">
        <v>1698</v>
      </c>
      <c r="CV470" s="3" t="s">
        <v>1699</v>
      </c>
    </row>
    <row r="471" spans="91:100" x14ac:dyDescent="0.25">
      <c r="CM471" s="29"/>
      <c r="CN471" s="28" t="s">
        <v>1764</v>
      </c>
      <c r="CO471" s="28" t="s">
        <v>387</v>
      </c>
      <c r="CP471" s="28" t="s">
        <v>393</v>
      </c>
      <c r="CQ471" s="28" t="s">
        <v>1765</v>
      </c>
      <c r="CR471" s="28" t="s">
        <v>1765</v>
      </c>
      <c r="CS471" s="28" t="s">
        <v>1223</v>
      </c>
      <c r="CT471" s="28" t="s">
        <v>1224</v>
      </c>
      <c r="CU471" s="28" t="s">
        <v>1698</v>
      </c>
      <c r="CV471" s="3" t="s">
        <v>1699</v>
      </c>
    </row>
    <row r="472" spans="91:100" x14ac:dyDescent="0.25">
      <c r="CM472" s="29"/>
      <c r="CN472" s="28" t="s">
        <v>1766</v>
      </c>
      <c r="CO472" s="28" t="s">
        <v>387</v>
      </c>
      <c r="CP472" s="28" t="s">
        <v>393</v>
      </c>
      <c r="CQ472" s="28" t="s">
        <v>1767</v>
      </c>
      <c r="CR472" s="28" t="s">
        <v>1767</v>
      </c>
      <c r="CS472" s="28" t="s">
        <v>1223</v>
      </c>
      <c r="CT472" s="28" t="s">
        <v>1224</v>
      </c>
      <c r="CU472" s="28" t="s">
        <v>1698</v>
      </c>
      <c r="CV472" s="3" t="s">
        <v>1699</v>
      </c>
    </row>
    <row r="473" spans="91:100" x14ac:dyDescent="0.25">
      <c r="CM473" s="29"/>
      <c r="CN473" s="28" t="s">
        <v>1768</v>
      </c>
      <c r="CO473" s="28" t="s">
        <v>387</v>
      </c>
      <c r="CP473" s="28" t="s">
        <v>393</v>
      </c>
      <c r="CQ473" s="28" t="s">
        <v>1769</v>
      </c>
      <c r="CR473" s="28" t="s">
        <v>1769</v>
      </c>
      <c r="CS473" s="28" t="s">
        <v>1223</v>
      </c>
      <c r="CT473" s="28" t="s">
        <v>1224</v>
      </c>
      <c r="CU473" s="28" t="s">
        <v>1698</v>
      </c>
      <c r="CV473" s="3" t="s">
        <v>1699</v>
      </c>
    </row>
    <row r="474" spans="91:100" x14ac:dyDescent="0.25">
      <c r="CM474" s="29"/>
      <c r="CN474" s="28" t="s">
        <v>1770</v>
      </c>
      <c r="CO474" s="28" t="s">
        <v>387</v>
      </c>
      <c r="CP474" s="28" t="s">
        <v>393</v>
      </c>
      <c r="CQ474" s="28" t="s">
        <v>1771</v>
      </c>
      <c r="CR474" s="28" t="s">
        <v>1771</v>
      </c>
      <c r="CS474" s="28" t="s">
        <v>1223</v>
      </c>
      <c r="CT474" s="28" t="s">
        <v>1224</v>
      </c>
      <c r="CU474" s="28" t="s">
        <v>1698</v>
      </c>
      <c r="CV474" s="3" t="s">
        <v>1699</v>
      </c>
    </row>
    <row r="475" spans="91:100" x14ac:dyDescent="0.25">
      <c r="CM475" s="29"/>
      <c r="CN475" s="28" t="s">
        <v>1772</v>
      </c>
      <c r="CO475" s="28" t="s">
        <v>387</v>
      </c>
      <c r="CP475" s="28" t="s">
        <v>393</v>
      </c>
      <c r="CQ475" s="28" t="s">
        <v>1773</v>
      </c>
      <c r="CR475" s="28" t="s">
        <v>1773</v>
      </c>
      <c r="CS475" s="28" t="s">
        <v>1223</v>
      </c>
      <c r="CT475" s="28" t="s">
        <v>1224</v>
      </c>
      <c r="CU475" s="28" t="s">
        <v>1698</v>
      </c>
      <c r="CV475" s="3" t="s">
        <v>1699</v>
      </c>
    </row>
    <row r="476" spans="91:100" x14ac:dyDescent="0.25">
      <c r="CM476" s="29"/>
      <c r="CN476" s="28" t="s">
        <v>1774</v>
      </c>
      <c r="CO476" s="28" t="s">
        <v>387</v>
      </c>
      <c r="CP476" s="28" t="s">
        <v>393</v>
      </c>
      <c r="CQ476" s="28" t="s">
        <v>1775</v>
      </c>
      <c r="CR476" s="28" t="s">
        <v>1775</v>
      </c>
      <c r="CS476" s="28" t="s">
        <v>1223</v>
      </c>
      <c r="CT476" s="28" t="s">
        <v>1224</v>
      </c>
      <c r="CU476" s="28" t="s">
        <v>1698</v>
      </c>
      <c r="CV476" s="3" t="s">
        <v>1699</v>
      </c>
    </row>
    <row r="477" spans="91:100" x14ac:dyDescent="0.25">
      <c r="CM477" s="29"/>
      <c r="CN477" s="28" t="s">
        <v>1776</v>
      </c>
      <c r="CO477" s="28" t="s">
        <v>387</v>
      </c>
      <c r="CP477" s="28" t="s">
        <v>393</v>
      </c>
      <c r="CQ477" s="28" t="s">
        <v>1777</v>
      </c>
      <c r="CR477" s="28" t="s">
        <v>1777</v>
      </c>
      <c r="CS477" s="28" t="s">
        <v>1223</v>
      </c>
      <c r="CT477" s="28" t="s">
        <v>1224</v>
      </c>
      <c r="CU477" s="28" t="s">
        <v>1698</v>
      </c>
      <c r="CV477" s="3" t="s">
        <v>1699</v>
      </c>
    </row>
    <row r="478" spans="91:100" x14ac:dyDescent="0.25">
      <c r="CM478" s="29"/>
      <c r="CN478" s="28" t="s">
        <v>1778</v>
      </c>
      <c r="CO478" s="28" t="s">
        <v>387</v>
      </c>
      <c r="CP478" s="28" t="s">
        <v>393</v>
      </c>
      <c r="CQ478" s="28" t="s">
        <v>1779</v>
      </c>
      <c r="CR478" s="28" t="s">
        <v>1780</v>
      </c>
      <c r="CS478" s="28" t="s">
        <v>679</v>
      </c>
      <c r="CT478" s="28" t="s">
        <v>1781</v>
      </c>
      <c r="CU478" s="28" t="s">
        <v>681</v>
      </c>
      <c r="CV478" s="3" t="s">
        <v>682</v>
      </c>
    </row>
    <row r="479" spans="91:100" x14ac:dyDescent="0.25">
      <c r="CM479" s="29"/>
      <c r="CN479" s="28" t="s">
        <v>1782</v>
      </c>
      <c r="CO479" s="28" t="s">
        <v>387</v>
      </c>
      <c r="CP479" s="28" t="s">
        <v>393</v>
      </c>
      <c r="CQ479" s="28" t="s">
        <v>553</v>
      </c>
      <c r="CR479" s="28" t="s">
        <v>553</v>
      </c>
      <c r="CS479" s="28" t="s">
        <v>1223</v>
      </c>
      <c r="CT479" s="28" t="s">
        <v>1224</v>
      </c>
      <c r="CU479" s="28" t="s">
        <v>1698</v>
      </c>
      <c r="CV479" s="3" t="s">
        <v>1699</v>
      </c>
    </row>
    <row r="480" spans="91:100" x14ac:dyDescent="0.25">
      <c r="CM480" s="29"/>
      <c r="CN480" s="28" t="s">
        <v>1783</v>
      </c>
      <c r="CO480" s="28" t="s">
        <v>387</v>
      </c>
      <c r="CP480" s="28" t="s">
        <v>393</v>
      </c>
      <c r="CQ480" s="28" t="s">
        <v>1784</v>
      </c>
      <c r="CR480" s="28" t="s">
        <v>1784</v>
      </c>
      <c r="CS480" s="28" t="s">
        <v>1223</v>
      </c>
      <c r="CT480" s="28" t="s">
        <v>1224</v>
      </c>
      <c r="CU480" s="28" t="s">
        <v>1698</v>
      </c>
      <c r="CV480" s="3" t="s">
        <v>1699</v>
      </c>
    </row>
    <row r="481" spans="91:100" x14ac:dyDescent="0.25">
      <c r="CM481" s="29"/>
      <c r="CN481" s="28" t="s">
        <v>1785</v>
      </c>
      <c r="CO481" s="28" t="s">
        <v>387</v>
      </c>
      <c r="CP481" s="28" t="s">
        <v>393</v>
      </c>
      <c r="CQ481" s="28" t="s">
        <v>1786</v>
      </c>
      <c r="CR481" s="28" t="s">
        <v>1786</v>
      </c>
      <c r="CS481" s="28" t="s">
        <v>1223</v>
      </c>
      <c r="CT481" s="28" t="s">
        <v>1224</v>
      </c>
      <c r="CU481" s="28" t="s">
        <v>1698</v>
      </c>
      <c r="CV481" s="3" t="s">
        <v>1699</v>
      </c>
    </row>
    <row r="482" spans="91:100" x14ac:dyDescent="0.25">
      <c r="CM482" s="29"/>
      <c r="CN482" s="28" t="s">
        <v>1787</v>
      </c>
      <c r="CO482" s="28" t="s">
        <v>387</v>
      </c>
      <c r="CP482" s="28" t="s">
        <v>393</v>
      </c>
      <c r="CQ482" s="28" t="s">
        <v>1788</v>
      </c>
      <c r="CR482" s="28" t="s">
        <v>1788</v>
      </c>
      <c r="CS482" s="28" t="s">
        <v>1223</v>
      </c>
      <c r="CT482" s="28" t="s">
        <v>1224</v>
      </c>
      <c r="CU482" s="28" t="s">
        <v>1698</v>
      </c>
      <c r="CV482" s="3" t="s">
        <v>1699</v>
      </c>
    </row>
    <row r="483" spans="91:100" x14ac:dyDescent="0.25">
      <c r="CM483" s="29"/>
      <c r="CN483" s="28" t="s">
        <v>1789</v>
      </c>
      <c r="CO483" s="28" t="s">
        <v>387</v>
      </c>
      <c r="CP483" s="28" t="s">
        <v>393</v>
      </c>
      <c r="CQ483" s="28" t="s">
        <v>1790</v>
      </c>
      <c r="CR483" s="28" t="s">
        <v>1790</v>
      </c>
      <c r="CS483" s="28" t="s">
        <v>1223</v>
      </c>
      <c r="CT483" s="28" t="s">
        <v>1224</v>
      </c>
      <c r="CU483" s="28" t="s">
        <v>1698</v>
      </c>
      <c r="CV483" s="3" t="s">
        <v>1699</v>
      </c>
    </row>
    <row r="484" spans="91:100" x14ac:dyDescent="0.25">
      <c r="CM484" s="29"/>
      <c r="CN484" s="28" t="s">
        <v>1791</v>
      </c>
      <c r="CO484" s="28" t="s">
        <v>387</v>
      </c>
      <c r="CP484" s="28" t="s">
        <v>393</v>
      </c>
      <c r="CQ484" s="28" t="s">
        <v>1792</v>
      </c>
      <c r="CR484" s="28" t="s">
        <v>1792</v>
      </c>
      <c r="CS484" s="28" t="s">
        <v>1223</v>
      </c>
      <c r="CT484" s="28" t="s">
        <v>1224</v>
      </c>
      <c r="CU484" s="28" t="s">
        <v>1698</v>
      </c>
      <c r="CV484" s="3" t="s">
        <v>1699</v>
      </c>
    </row>
    <row r="485" spans="91:100" x14ac:dyDescent="0.25">
      <c r="CM485" s="29"/>
      <c r="CN485" s="28" t="s">
        <v>1793</v>
      </c>
      <c r="CO485" s="28" t="s">
        <v>387</v>
      </c>
      <c r="CP485" s="28" t="s">
        <v>393</v>
      </c>
      <c r="CQ485" s="28" t="s">
        <v>1794</v>
      </c>
      <c r="CR485" s="28" t="s">
        <v>1794</v>
      </c>
      <c r="CS485" s="28" t="s">
        <v>1223</v>
      </c>
      <c r="CT485" s="28" t="s">
        <v>1224</v>
      </c>
      <c r="CU485" s="28" t="s">
        <v>1698</v>
      </c>
      <c r="CV485" s="3" t="s">
        <v>1699</v>
      </c>
    </row>
    <row r="486" spans="91:100" x14ac:dyDescent="0.25">
      <c r="CM486" s="29"/>
      <c r="CN486" s="28" t="s">
        <v>1795</v>
      </c>
      <c r="CO486" s="28" t="s">
        <v>387</v>
      </c>
      <c r="CP486" s="28" t="s">
        <v>393</v>
      </c>
      <c r="CQ486" s="28" t="s">
        <v>1796</v>
      </c>
      <c r="CR486" s="28" t="s">
        <v>1796</v>
      </c>
      <c r="CS486" s="28" t="s">
        <v>752</v>
      </c>
      <c r="CT486" s="28" t="s">
        <v>753</v>
      </c>
      <c r="CU486" s="28" t="s">
        <v>681</v>
      </c>
      <c r="CV486" s="3" t="s">
        <v>754</v>
      </c>
    </row>
    <row r="487" spans="91:100" x14ac:dyDescent="0.25">
      <c r="CM487" s="29"/>
      <c r="CN487" s="28" t="s">
        <v>1797</v>
      </c>
      <c r="CO487" s="28" t="s">
        <v>387</v>
      </c>
      <c r="CP487" s="28" t="s">
        <v>393</v>
      </c>
      <c r="CQ487" s="28" t="s">
        <v>1798</v>
      </c>
      <c r="CR487" s="28" t="s">
        <v>1798</v>
      </c>
      <c r="CS487" s="28" t="s">
        <v>752</v>
      </c>
      <c r="CT487" s="28" t="s">
        <v>753</v>
      </c>
      <c r="CU487" s="28" t="s">
        <v>681</v>
      </c>
      <c r="CV487" s="3" t="s">
        <v>754</v>
      </c>
    </row>
    <row r="488" spans="91:100" x14ac:dyDescent="0.25">
      <c r="CM488" s="29"/>
      <c r="CN488" s="28" t="s">
        <v>1799</v>
      </c>
      <c r="CO488" s="28" t="s">
        <v>387</v>
      </c>
      <c r="CP488" s="28" t="s">
        <v>393</v>
      </c>
      <c r="CQ488" s="28" t="s">
        <v>1800</v>
      </c>
      <c r="CR488" s="28" t="s">
        <v>1800</v>
      </c>
      <c r="CS488" s="28" t="s">
        <v>1223</v>
      </c>
      <c r="CT488" s="28" t="s">
        <v>1224</v>
      </c>
      <c r="CU488" s="28" t="s">
        <v>1698</v>
      </c>
      <c r="CV488" s="3" t="s">
        <v>1699</v>
      </c>
    </row>
    <row r="489" spans="91:100" x14ac:dyDescent="0.25">
      <c r="CM489" s="29"/>
      <c r="CN489" s="28" t="s">
        <v>1801</v>
      </c>
      <c r="CO489" s="28" t="s">
        <v>387</v>
      </c>
      <c r="CP489" s="28" t="s">
        <v>393</v>
      </c>
      <c r="CQ489" s="28" t="s">
        <v>1802</v>
      </c>
      <c r="CR489" s="28" t="s">
        <v>1802</v>
      </c>
      <c r="CS489" s="28" t="s">
        <v>1223</v>
      </c>
      <c r="CT489" s="28" t="s">
        <v>1224</v>
      </c>
      <c r="CU489" s="28" t="s">
        <v>1698</v>
      </c>
      <c r="CV489" s="3" t="s">
        <v>1699</v>
      </c>
    </row>
    <row r="490" spans="91:100" x14ac:dyDescent="0.25">
      <c r="CM490" s="29"/>
      <c r="CN490" s="28" t="s">
        <v>1803</v>
      </c>
      <c r="CO490" s="28" t="s">
        <v>387</v>
      </c>
      <c r="CP490" s="28" t="s">
        <v>393</v>
      </c>
      <c r="CQ490" s="28" t="s">
        <v>1804</v>
      </c>
      <c r="CR490" s="28" t="s">
        <v>1804</v>
      </c>
      <c r="CS490" s="28" t="s">
        <v>1223</v>
      </c>
      <c r="CT490" s="28" t="s">
        <v>1224</v>
      </c>
      <c r="CU490" s="28" t="s">
        <v>1698</v>
      </c>
      <c r="CV490" s="3" t="s">
        <v>1699</v>
      </c>
    </row>
    <row r="491" spans="91:100" x14ac:dyDescent="0.25">
      <c r="CM491" s="29"/>
      <c r="CN491" s="28" t="s">
        <v>1805</v>
      </c>
      <c r="CO491" s="28" t="s">
        <v>387</v>
      </c>
      <c r="CP491" s="28" t="s">
        <v>393</v>
      </c>
      <c r="CQ491" s="28" t="s">
        <v>1806</v>
      </c>
      <c r="CR491" s="28" t="s">
        <v>1806</v>
      </c>
      <c r="CS491" s="28" t="s">
        <v>1223</v>
      </c>
      <c r="CT491" s="28" t="s">
        <v>1224</v>
      </c>
      <c r="CU491" s="28" t="s">
        <v>1698</v>
      </c>
      <c r="CV491" s="3" t="s">
        <v>1699</v>
      </c>
    </row>
    <row r="492" spans="91:100" x14ac:dyDescent="0.25">
      <c r="CM492" s="29"/>
      <c r="CN492" s="28" t="s">
        <v>1807</v>
      </c>
      <c r="CO492" s="28" t="s">
        <v>387</v>
      </c>
      <c r="CP492" s="28" t="s">
        <v>393</v>
      </c>
      <c r="CQ492" s="28" t="s">
        <v>1808</v>
      </c>
      <c r="CR492" s="28" t="s">
        <v>1808</v>
      </c>
      <c r="CS492" s="28" t="s">
        <v>1223</v>
      </c>
      <c r="CT492" s="28" t="s">
        <v>1224</v>
      </c>
      <c r="CU492" s="28" t="s">
        <v>1698</v>
      </c>
      <c r="CV492" s="3" t="s">
        <v>1699</v>
      </c>
    </row>
    <row r="493" spans="91:100" x14ac:dyDescent="0.25">
      <c r="CM493" s="29"/>
      <c r="CN493" s="28" t="s">
        <v>1809</v>
      </c>
      <c r="CO493" s="28" t="s">
        <v>387</v>
      </c>
      <c r="CP493" s="28" t="s">
        <v>393</v>
      </c>
      <c r="CQ493" s="28" t="s">
        <v>1810</v>
      </c>
      <c r="CR493" s="28" t="s">
        <v>1810</v>
      </c>
      <c r="CS493" s="28" t="s">
        <v>1223</v>
      </c>
      <c r="CT493" s="28" t="s">
        <v>1224</v>
      </c>
      <c r="CU493" s="28" t="s">
        <v>1698</v>
      </c>
      <c r="CV493" s="3" t="s">
        <v>1699</v>
      </c>
    </row>
    <row r="494" spans="91:100" x14ac:dyDescent="0.25">
      <c r="CM494" s="29"/>
      <c r="CN494" s="28" t="s">
        <v>1811</v>
      </c>
      <c r="CO494" s="28" t="s">
        <v>387</v>
      </c>
      <c r="CP494" s="28" t="s">
        <v>393</v>
      </c>
      <c r="CQ494" s="28" t="s">
        <v>1812</v>
      </c>
      <c r="CR494" s="28" t="s">
        <v>1812</v>
      </c>
      <c r="CS494" s="28" t="s">
        <v>1223</v>
      </c>
      <c r="CT494" s="28" t="s">
        <v>1224</v>
      </c>
      <c r="CU494" s="28" t="s">
        <v>1698</v>
      </c>
      <c r="CV494" s="3" t="s">
        <v>1699</v>
      </c>
    </row>
    <row r="495" spans="91:100" x14ac:dyDescent="0.25">
      <c r="CM495" s="29"/>
      <c r="CN495" s="28" t="s">
        <v>1813</v>
      </c>
      <c r="CO495" s="28" t="s">
        <v>387</v>
      </c>
      <c r="CP495" s="28" t="s">
        <v>393</v>
      </c>
      <c r="CQ495" s="28" t="s">
        <v>1814</v>
      </c>
      <c r="CR495" s="28" t="s">
        <v>1814</v>
      </c>
      <c r="CS495" s="28" t="s">
        <v>1223</v>
      </c>
      <c r="CT495" s="28" t="s">
        <v>1224</v>
      </c>
      <c r="CU495" s="28" t="s">
        <v>1698</v>
      </c>
      <c r="CV495" s="3" t="s">
        <v>1699</v>
      </c>
    </row>
    <row r="496" spans="91:100" x14ac:dyDescent="0.25">
      <c r="CM496" s="29"/>
      <c r="CN496" s="28" t="s">
        <v>1815</v>
      </c>
      <c r="CO496" s="28" t="s">
        <v>387</v>
      </c>
      <c r="CP496" s="28" t="s">
        <v>393</v>
      </c>
      <c r="CQ496" s="28" t="s">
        <v>1816</v>
      </c>
      <c r="CR496" s="28" t="s">
        <v>1816</v>
      </c>
      <c r="CS496" s="28" t="s">
        <v>1223</v>
      </c>
      <c r="CT496" s="28" t="s">
        <v>1224</v>
      </c>
      <c r="CU496" s="28" t="s">
        <v>1698</v>
      </c>
      <c r="CV496" s="3" t="s">
        <v>1699</v>
      </c>
    </row>
    <row r="497" spans="91:100" x14ac:dyDescent="0.25">
      <c r="CM497" s="29"/>
      <c r="CN497" s="28" t="s">
        <v>1817</v>
      </c>
      <c r="CO497" s="28" t="s">
        <v>387</v>
      </c>
      <c r="CP497" s="28" t="s">
        <v>393</v>
      </c>
      <c r="CQ497" s="28" t="s">
        <v>1818</v>
      </c>
      <c r="CR497" s="28" t="s">
        <v>1818</v>
      </c>
      <c r="CS497" s="28" t="s">
        <v>1223</v>
      </c>
      <c r="CT497" s="28" t="s">
        <v>1224</v>
      </c>
      <c r="CU497" s="28" t="s">
        <v>1698</v>
      </c>
      <c r="CV497" s="3" t="s">
        <v>1699</v>
      </c>
    </row>
    <row r="498" spans="91:100" x14ac:dyDescent="0.25">
      <c r="CM498" s="29"/>
      <c r="CN498" s="28" t="s">
        <v>1819</v>
      </c>
      <c r="CO498" s="28" t="s">
        <v>387</v>
      </c>
      <c r="CP498" s="28" t="s">
        <v>393</v>
      </c>
      <c r="CQ498" s="28" t="s">
        <v>1820</v>
      </c>
      <c r="CR498" s="28" t="s">
        <v>1820</v>
      </c>
      <c r="CS498" s="28" t="s">
        <v>1223</v>
      </c>
      <c r="CT498" s="28" t="s">
        <v>1224</v>
      </c>
      <c r="CU498" s="28" t="s">
        <v>1698</v>
      </c>
      <c r="CV498" s="3" t="s">
        <v>1699</v>
      </c>
    </row>
    <row r="499" spans="91:100" x14ac:dyDescent="0.25">
      <c r="CM499" s="29"/>
      <c r="CN499" s="28" t="s">
        <v>1821</v>
      </c>
      <c r="CO499" s="28" t="s">
        <v>387</v>
      </c>
      <c r="CP499" s="28" t="s">
        <v>393</v>
      </c>
      <c r="CQ499" s="28" t="s">
        <v>1822</v>
      </c>
      <c r="CR499" s="28" t="s">
        <v>1822</v>
      </c>
      <c r="CS499" s="28" t="s">
        <v>1223</v>
      </c>
      <c r="CT499" s="28" t="s">
        <v>1224</v>
      </c>
      <c r="CU499" s="28" t="s">
        <v>1698</v>
      </c>
      <c r="CV499" s="3" t="s">
        <v>1699</v>
      </c>
    </row>
    <row r="500" spans="91:100" x14ac:dyDescent="0.25">
      <c r="CM500" s="29"/>
      <c r="CN500" s="28" t="s">
        <v>1823</v>
      </c>
      <c r="CO500" s="28" t="s">
        <v>387</v>
      </c>
      <c r="CP500" s="28" t="s">
        <v>393</v>
      </c>
      <c r="CQ500" s="28" t="s">
        <v>1824</v>
      </c>
      <c r="CR500" s="28" t="s">
        <v>1824</v>
      </c>
      <c r="CS500" s="28" t="s">
        <v>1223</v>
      </c>
      <c r="CT500" s="28" t="s">
        <v>1224</v>
      </c>
      <c r="CU500" s="28" t="s">
        <v>1698</v>
      </c>
      <c r="CV500" s="3" t="s">
        <v>1699</v>
      </c>
    </row>
    <row r="501" spans="91:100" x14ac:dyDescent="0.25">
      <c r="CM501" s="29"/>
      <c r="CN501" s="28" t="s">
        <v>1825</v>
      </c>
      <c r="CO501" s="28" t="s">
        <v>387</v>
      </c>
      <c r="CP501" s="28" t="s">
        <v>393</v>
      </c>
      <c r="CQ501" s="28" t="s">
        <v>1826</v>
      </c>
      <c r="CR501" s="28" t="s">
        <v>1826</v>
      </c>
      <c r="CS501" s="28" t="s">
        <v>1223</v>
      </c>
      <c r="CT501" s="28" t="s">
        <v>1224</v>
      </c>
      <c r="CU501" s="28" t="s">
        <v>1698</v>
      </c>
      <c r="CV501" s="3" t="s">
        <v>1699</v>
      </c>
    </row>
    <row r="502" spans="91:100" x14ac:dyDescent="0.25">
      <c r="CM502" s="29"/>
      <c r="CN502" s="28" t="s">
        <v>1827</v>
      </c>
      <c r="CO502" s="28" t="s">
        <v>387</v>
      </c>
      <c r="CP502" s="28" t="s">
        <v>393</v>
      </c>
      <c r="CQ502" s="28" t="s">
        <v>1828</v>
      </c>
      <c r="CR502" s="28" t="s">
        <v>1828</v>
      </c>
      <c r="CS502" s="28" t="s">
        <v>1223</v>
      </c>
      <c r="CT502" s="28" t="s">
        <v>1224</v>
      </c>
      <c r="CU502" s="28" t="s">
        <v>1698</v>
      </c>
      <c r="CV502" s="3" t="s">
        <v>1699</v>
      </c>
    </row>
    <row r="503" spans="91:100" x14ac:dyDescent="0.25">
      <c r="CM503" s="29"/>
      <c r="CN503" s="28" t="s">
        <v>1829</v>
      </c>
      <c r="CO503" s="28" t="s">
        <v>387</v>
      </c>
      <c r="CP503" s="28" t="s">
        <v>393</v>
      </c>
      <c r="CQ503" s="28" t="s">
        <v>1830</v>
      </c>
      <c r="CR503" s="28" t="s">
        <v>1830</v>
      </c>
      <c r="CS503" s="28" t="s">
        <v>1223</v>
      </c>
      <c r="CT503" s="28" t="s">
        <v>1224</v>
      </c>
      <c r="CU503" s="28" t="s">
        <v>1698</v>
      </c>
      <c r="CV503" s="3" t="s">
        <v>1699</v>
      </c>
    </row>
    <row r="504" spans="91:100" x14ac:dyDescent="0.25">
      <c r="CM504" s="29"/>
      <c r="CN504" s="28" t="s">
        <v>1831</v>
      </c>
      <c r="CO504" s="28" t="s">
        <v>387</v>
      </c>
      <c r="CP504" s="28" t="s">
        <v>393</v>
      </c>
      <c r="CQ504" s="28" t="s">
        <v>1832</v>
      </c>
      <c r="CR504" s="28" t="s">
        <v>1832</v>
      </c>
      <c r="CS504" s="28" t="s">
        <v>1223</v>
      </c>
      <c r="CT504" s="28" t="s">
        <v>1224</v>
      </c>
      <c r="CU504" s="28" t="s">
        <v>1698</v>
      </c>
      <c r="CV504" s="3" t="s">
        <v>1699</v>
      </c>
    </row>
    <row r="505" spans="91:100" x14ac:dyDescent="0.25">
      <c r="CM505" s="29"/>
      <c r="CN505" s="28" t="s">
        <v>1833</v>
      </c>
      <c r="CO505" s="28" t="s">
        <v>387</v>
      </c>
      <c r="CP505" s="28" t="s">
        <v>393</v>
      </c>
      <c r="CQ505" s="28" t="s">
        <v>554</v>
      </c>
      <c r="CR505" s="28" t="s">
        <v>554</v>
      </c>
      <c r="CS505" s="28" t="s">
        <v>1223</v>
      </c>
      <c r="CT505" s="28" t="s">
        <v>1224</v>
      </c>
      <c r="CU505" s="28" t="s">
        <v>1698</v>
      </c>
      <c r="CV505" s="3" t="s">
        <v>1699</v>
      </c>
    </row>
    <row r="506" spans="91:100" x14ac:dyDescent="0.25">
      <c r="CM506" s="29"/>
      <c r="CN506" s="28" t="s">
        <v>1834</v>
      </c>
      <c r="CO506" s="28" t="s">
        <v>387</v>
      </c>
      <c r="CP506" s="28" t="s">
        <v>393</v>
      </c>
      <c r="CQ506" s="28" t="s">
        <v>1835</v>
      </c>
      <c r="CR506" s="28" t="s">
        <v>1835</v>
      </c>
      <c r="CS506" s="28" t="s">
        <v>1223</v>
      </c>
      <c r="CT506" s="28" t="s">
        <v>1224</v>
      </c>
      <c r="CU506" s="28" t="s">
        <v>1698</v>
      </c>
      <c r="CV506" s="3" t="s">
        <v>1699</v>
      </c>
    </row>
    <row r="507" spans="91:100" x14ac:dyDescent="0.25">
      <c r="CM507" s="29"/>
      <c r="CN507" s="28" t="s">
        <v>1836</v>
      </c>
      <c r="CO507" s="28" t="s">
        <v>387</v>
      </c>
      <c r="CP507" s="28" t="s">
        <v>393</v>
      </c>
      <c r="CQ507" s="28" t="s">
        <v>1837</v>
      </c>
      <c r="CR507" s="28" t="s">
        <v>1837</v>
      </c>
      <c r="CS507" s="28" t="s">
        <v>1223</v>
      </c>
      <c r="CT507" s="28" t="s">
        <v>1224</v>
      </c>
      <c r="CU507" s="28" t="s">
        <v>1698</v>
      </c>
      <c r="CV507" s="3" t="s">
        <v>1699</v>
      </c>
    </row>
    <row r="508" spans="91:100" x14ac:dyDescent="0.25">
      <c r="CM508" s="29"/>
      <c r="CN508" s="28" t="s">
        <v>1838</v>
      </c>
      <c r="CO508" s="28" t="s">
        <v>387</v>
      </c>
      <c r="CP508" s="28" t="s">
        <v>393</v>
      </c>
      <c r="CQ508" s="28" t="s">
        <v>1839</v>
      </c>
      <c r="CR508" s="28" t="s">
        <v>1839</v>
      </c>
      <c r="CS508" s="28" t="s">
        <v>1223</v>
      </c>
      <c r="CT508" s="28" t="s">
        <v>1224</v>
      </c>
      <c r="CU508" s="28" t="s">
        <v>1698</v>
      </c>
      <c r="CV508" s="3" t="s">
        <v>1699</v>
      </c>
    </row>
    <row r="509" spans="91:100" x14ac:dyDescent="0.25">
      <c r="CM509" s="29"/>
      <c r="CN509" s="28" t="s">
        <v>1840</v>
      </c>
      <c r="CO509" s="28" t="s">
        <v>387</v>
      </c>
      <c r="CP509" s="28" t="s">
        <v>393</v>
      </c>
      <c r="CQ509" s="28" t="s">
        <v>1841</v>
      </c>
      <c r="CR509" s="28" t="s">
        <v>1841</v>
      </c>
      <c r="CS509" s="28" t="s">
        <v>1223</v>
      </c>
      <c r="CT509" s="28" t="s">
        <v>1224</v>
      </c>
      <c r="CU509" s="28" t="s">
        <v>1698</v>
      </c>
      <c r="CV509" s="3" t="s">
        <v>1699</v>
      </c>
    </row>
    <row r="510" spans="91:100" x14ac:dyDescent="0.25">
      <c r="CM510" s="29"/>
      <c r="CN510" s="28" t="s">
        <v>1842</v>
      </c>
      <c r="CO510" s="28" t="s">
        <v>387</v>
      </c>
      <c r="CP510" s="28" t="s">
        <v>393</v>
      </c>
      <c r="CQ510" s="28" t="s">
        <v>1843</v>
      </c>
      <c r="CR510" s="28" t="s">
        <v>1843</v>
      </c>
      <c r="CS510" s="28" t="s">
        <v>1223</v>
      </c>
      <c r="CT510" s="28" t="s">
        <v>1224</v>
      </c>
      <c r="CU510" s="28" t="s">
        <v>1698</v>
      </c>
      <c r="CV510" s="3" t="s">
        <v>1699</v>
      </c>
    </row>
    <row r="511" spans="91:100" x14ac:dyDescent="0.25">
      <c r="CM511" s="29"/>
      <c r="CN511" s="28" t="s">
        <v>1844</v>
      </c>
      <c r="CO511" s="28" t="s">
        <v>387</v>
      </c>
      <c r="CP511" s="28" t="s">
        <v>393</v>
      </c>
      <c r="CQ511" s="28" t="s">
        <v>1845</v>
      </c>
      <c r="CR511" s="28" t="s">
        <v>1845</v>
      </c>
      <c r="CS511" s="28" t="s">
        <v>1223</v>
      </c>
      <c r="CT511" s="28" t="s">
        <v>1224</v>
      </c>
      <c r="CU511" s="28" t="s">
        <v>1698</v>
      </c>
      <c r="CV511" s="3" t="s">
        <v>1699</v>
      </c>
    </row>
    <row r="512" spans="91:100" x14ac:dyDescent="0.25">
      <c r="CM512" s="29"/>
      <c r="CN512" s="28" t="s">
        <v>1846</v>
      </c>
      <c r="CO512" s="28" t="s">
        <v>387</v>
      </c>
      <c r="CP512" s="28" t="s">
        <v>393</v>
      </c>
      <c r="CQ512" s="28" t="s">
        <v>1847</v>
      </c>
      <c r="CR512" s="28" t="s">
        <v>1847</v>
      </c>
      <c r="CS512" s="28" t="s">
        <v>1223</v>
      </c>
      <c r="CT512" s="28" t="s">
        <v>1224</v>
      </c>
      <c r="CU512" s="28" t="s">
        <v>1698</v>
      </c>
      <c r="CV512" s="3" t="s">
        <v>1699</v>
      </c>
    </row>
    <row r="513" spans="91:100" x14ac:dyDescent="0.25">
      <c r="CM513" s="29"/>
      <c r="CN513" s="28" t="s">
        <v>1848</v>
      </c>
      <c r="CO513" s="28" t="s">
        <v>387</v>
      </c>
      <c r="CP513" s="28" t="s">
        <v>393</v>
      </c>
      <c r="CQ513" s="28" t="s">
        <v>1849</v>
      </c>
      <c r="CR513" s="28" t="s">
        <v>1849</v>
      </c>
      <c r="CS513" s="28" t="s">
        <v>1223</v>
      </c>
      <c r="CT513" s="28" t="s">
        <v>1224</v>
      </c>
      <c r="CU513" s="28" t="s">
        <v>1698</v>
      </c>
      <c r="CV513" s="3" t="s">
        <v>1699</v>
      </c>
    </row>
    <row r="514" spans="91:100" x14ac:dyDescent="0.25">
      <c r="CM514" s="29"/>
      <c r="CN514" s="28" t="s">
        <v>1850</v>
      </c>
      <c r="CO514" s="28" t="s">
        <v>387</v>
      </c>
      <c r="CP514" s="28" t="s">
        <v>393</v>
      </c>
      <c r="CQ514" s="28" t="s">
        <v>1851</v>
      </c>
      <c r="CR514" s="28" t="s">
        <v>1851</v>
      </c>
      <c r="CS514" s="28" t="s">
        <v>1223</v>
      </c>
      <c r="CT514" s="28" t="s">
        <v>1224</v>
      </c>
      <c r="CU514" s="28" t="s">
        <v>1698</v>
      </c>
      <c r="CV514" s="3" t="s">
        <v>1699</v>
      </c>
    </row>
    <row r="515" spans="91:100" x14ac:dyDescent="0.25">
      <c r="CM515" s="29"/>
      <c r="CN515" s="28" t="s">
        <v>1852</v>
      </c>
      <c r="CO515" s="28" t="s">
        <v>387</v>
      </c>
      <c r="CP515" s="28" t="s">
        <v>393</v>
      </c>
      <c r="CQ515" s="28" t="s">
        <v>1853</v>
      </c>
      <c r="CR515" s="28" t="s">
        <v>1853</v>
      </c>
      <c r="CS515" s="28" t="s">
        <v>1223</v>
      </c>
      <c r="CT515" s="28" t="s">
        <v>1224</v>
      </c>
      <c r="CU515" s="28" t="s">
        <v>1698</v>
      </c>
      <c r="CV515" s="3" t="s">
        <v>1699</v>
      </c>
    </row>
    <row r="516" spans="91:100" x14ac:dyDescent="0.25">
      <c r="CM516" s="29"/>
      <c r="CN516" s="28" t="s">
        <v>1854</v>
      </c>
      <c r="CO516" s="28" t="s">
        <v>387</v>
      </c>
      <c r="CP516" s="28" t="s">
        <v>393</v>
      </c>
      <c r="CQ516" s="28" t="s">
        <v>1855</v>
      </c>
      <c r="CR516" s="28" t="s">
        <v>1855</v>
      </c>
      <c r="CS516" s="28" t="s">
        <v>1223</v>
      </c>
      <c r="CT516" s="28" t="s">
        <v>1224</v>
      </c>
      <c r="CU516" s="28" t="s">
        <v>1698</v>
      </c>
      <c r="CV516" s="3" t="s">
        <v>1699</v>
      </c>
    </row>
    <row r="517" spans="91:100" x14ac:dyDescent="0.25">
      <c r="CM517" s="29"/>
      <c r="CN517" s="28" t="s">
        <v>1856</v>
      </c>
      <c r="CO517" s="28" t="s">
        <v>387</v>
      </c>
      <c r="CP517" s="28" t="s">
        <v>393</v>
      </c>
      <c r="CQ517" s="28" t="s">
        <v>1857</v>
      </c>
      <c r="CR517" s="28" t="s">
        <v>1857</v>
      </c>
      <c r="CS517" s="28" t="s">
        <v>1223</v>
      </c>
      <c r="CT517" s="28" t="s">
        <v>1224</v>
      </c>
      <c r="CU517" s="28" t="s">
        <v>1698</v>
      </c>
      <c r="CV517" s="3" t="s">
        <v>1699</v>
      </c>
    </row>
    <row r="518" spans="91:100" x14ac:dyDescent="0.25">
      <c r="CM518" s="29"/>
      <c r="CN518" s="28" t="s">
        <v>1858</v>
      </c>
      <c r="CO518" s="28" t="s">
        <v>387</v>
      </c>
      <c r="CP518" s="28" t="s">
        <v>393</v>
      </c>
      <c r="CQ518" s="28" t="s">
        <v>1859</v>
      </c>
      <c r="CR518" s="28" t="s">
        <v>1859</v>
      </c>
      <c r="CS518" s="28" t="s">
        <v>1223</v>
      </c>
      <c r="CT518" s="28" t="s">
        <v>1224</v>
      </c>
      <c r="CU518" s="28" t="s">
        <v>1698</v>
      </c>
      <c r="CV518" s="3" t="s">
        <v>1699</v>
      </c>
    </row>
    <row r="519" spans="91:100" x14ac:dyDescent="0.25">
      <c r="CM519" s="29"/>
      <c r="CN519" s="28" t="s">
        <v>1860</v>
      </c>
      <c r="CO519" s="28" t="s">
        <v>387</v>
      </c>
      <c r="CP519" s="28" t="s">
        <v>393</v>
      </c>
      <c r="CQ519" s="28" t="s">
        <v>1861</v>
      </c>
      <c r="CR519" s="28" t="s">
        <v>1861</v>
      </c>
      <c r="CS519" s="28" t="s">
        <v>1223</v>
      </c>
      <c r="CT519" s="28" t="s">
        <v>1224</v>
      </c>
      <c r="CU519" s="28" t="s">
        <v>1698</v>
      </c>
      <c r="CV519" s="3" t="s">
        <v>1699</v>
      </c>
    </row>
    <row r="520" spans="91:100" x14ac:dyDescent="0.25">
      <c r="CM520" s="29"/>
      <c r="CN520" s="28" t="s">
        <v>1862</v>
      </c>
      <c r="CO520" s="28" t="s">
        <v>387</v>
      </c>
      <c r="CP520" s="28" t="s">
        <v>393</v>
      </c>
      <c r="CQ520" s="28" t="s">
        <v>1863</v>
      </c>
      <c r="CR520" s="28" t="s">
        <v>1863</v>
      </c>
      <c r="CS520" s="28" t="s">
        <v>1223</v>
      </c>
      <c r="CT520" s="28" t="s">
        <v>1224</v>
      </c>
      <c r="CU520" s="28" t="s">
        <v>1698</v>
      </c>
      <c r="CV520" s="3" t="s">
        <v>1699</v>
      </c>
    </row>
    <row r="521" spans="91:100" x14ac:dyDescent="0.25">
      <c r="CM521" s="29"/>
      <c r="CN521" s="28" t="s">
        <v>1864</v>
      </c>
      <c r="CO521" s="28" t="s">
        <v>387</v>
      </c>
      <c r="CP521" s="28" t="s">
        <v>393</v>
      </c>
      <c r="CQ521" s="28" t="s">
        <v>1865</v>
      </c>
      <c r="CR521" s="28" t="s">
        <v>1865</v>
      </c>
      <c r="CS521" s="28" t="s">
        <v>1223</v>
      </c>
      <c r="CT521" s="28" t="s">
        <v>1224</v>
      </c>
      <c r="CU521" s="28" t="s">
        <v>1698</v>
      </c>
      <c r="CV521" s="3" t="s">
        <v>1699</v>
      </c>
    </row>
    <row r="522" spans="91:100" x14ac:dyDescent="0.25">
      <c r="CM522" s="29"/>
      <c r="CN522" s="28" t="s">
        <v>1866</v>
      </c>
      <c r="CO522" s="28" t="s">
        <v>387</v>
      </c>
      <c r="CP522" s="28" t="s">
        <v>393</v>
      </c>
      <c r="CQ522" s="28" t="s">
        <v>1867</v>
      </c>
      <c r="CR522" s="28" t="s">
        <v>1867</v>
      </c>
      <c r="CS522" s="28" t="s">
        <v>1223</v>
      </c>
      <c r="CT522" s="28" t="s">
        <v>1224</v>
      </c>
      <c r="CU522" s="28" t="s">
        <v>1698</v>
      </c>
      <c r="CV522" s="3" t="s">
        <v>1699</v>
      </c>
    </row>
    <row r="523" spans="91:100" x14ac:dyDescent="0.25">
      <c r="CM523" s="29"/>
      <c r="CN523" s="28" t="s">
        <v>1868</v>
      </c>
      <c r="CO523" s="28" t="s">
        <v>387</v>
      </c>
      <c r="CP523" s="28" t="s">
        <v>393</v>
      </c>
      <c r="CQ523" s="28" t="s">
        <v>1869</v>
      </c>
      <c r="CR523" s="28" t="s">
        <v>1869</v>
      </c>
      <c r="CS523" s="28" t="s">
        <v>1223</v>
      </c>
      <c r="CT523" s="28" t="s">
        <v>1224</v>
      </c>
      <c r="CU523" s="28" t="s">
        <v>1698</v>
      </c>
      <c r="CV523" s="3" t="s">
        <v>1699</v>
      </c>
    </row>
    <row r="524" spans="91:100" x14ac:dyDescent="0.25">
      <c r="CM524" s="29"/>
      <c r="CN524" s="28" t="s">
        <v>1870</v>
      </c>
      <c r="CO524" s="28" t="s">
        <v>387</v>
      </c>
      <c r="CP524" s="28" t="s">
        <v>393</v>
      </c>
      <c r="CQ524" s="28" t="s">
        <v>1871</v>
      </c>
      <c r="CR524" s="28" t="s">
        <v>1871</v>
      </c>
      <c r="CS524" s="28" t="s">
        <v>1223</v>
      </c>
      <c r="CT524" s="28" t="s">
        <v>1224</v>
      </c>
      <c r="CU524" s="28" t="s">
        <v>1698</v>
      </c>
      <c r="CV524" s="3" t="s">
        <v>1699</v>
      </c>
    </row>
    <row r="525" spans="91:100" x14ac:dyDescent="0.25">
      <c r="CM525" s="29"/>
      <c r="CN525" s="28" t="s">
        <v>1872</v>
      </c>
      <c r="CO525" s="28" t="s">
        <v>387</v>
      </c>
      <c r="CP525" s="28" t="s">
        <v>393</v>
      </c>
      <c r="CQ525" s="28" t="s">
        <v>1873</v>
      </c>
      <c r="CR525" s="28" t="s">
        <v>1873</v>
      </c>
      <c r="CS525" s="28" t="s">
        <v>1223</v>
      </c>
      <c r="CT525" s="28" t="s">
        <v>1224</v>
      </c>
      <c r="CU525" s="28" t="s">
        <v>1698</v>
      </c>
      <c r="CV525" s="3" t="s">
        <v>1699</v>
      </c>
    </row>
    <row r="526" spans="91:100" x14ac:dyDescent="0.25">
      <c r="CM526" s="29"/>
      <c r="CN526" s="28" t="s">
        <v>1874</v>
      </c>
      <c r="CO526" s="28" t="s">
        <v>387</v>
      </c>
      <c r="CP526" s="28" t="s">
        <v>393</v>
      </c>
      <c r="CQ526" s="28" t="s">
        <v>1875</v>
      </c>
      <c r="CR526" s="28" t="s">
        <v>1875</v>
      </c>
      <c r="CS526" s="28" t="s">
        <v>1223</v>
      </c>
      <c r="CT526" s="28" t="s">
        <v>1224</v>
      </c>
      <c r="CU526" s="28" t="s">
        <v>1698</v>
      </c>
      <c r="CV526" s="3" t="s">
        <v>1699</v>
      </c>
    </row>
    <row r="527" spans="91:100" x14ac:dyDescent="0.25">
      <c r="CM527" s="29"/>
      <c r="CN527" s="28" t="s">
        <v>1876</v>
      </c>
      <c r="CO527" s="28" t="s">
        <v>387</v>
      </c>
      <c r="CP527" s="28" t="s">
        <v>393</v>
      </c>
      <c r="CQ527" s="28" t="s">
        <v>1877</v>
      </c>
      <c r="CR527" s="28" t="s">
        <v>1877</v>
      </c>
      <c r="CS527" s="28" t="s">
        <v>1223</v>
      </c>
      <c r="CT527" s="28" t="s">
        <v>1224</v>
      </c>
      <c r="CU527" s="28" t="s">
        <v>1698</v>
      </c>
      <c r="CV527" s="3" t="s">
        <v>1699</v>
      </c>
    </row>
    <row r="528" spans="91:100" x14ac:dyDescent="0.25">
      <c r="CM528" s="29"/>
      <c r="CN528" s="28" t="s">
        <v>1878</v>
      </c>
      <c r="CO528" s="28" t="s">
        <v>387</v>
      </c>
      <c r="CP528" s="28" t="s">
        <v>393</v>
      </c>
      <c r="CQ528" s="28" t="s">
        <v>1879</v>
      </c>
      <c r="CR528" s="28" t="s">
        <v>1879</v>
      </c>
      <c r="CS528" s="28" t="s">
        <v>1223</v>
      </c>
      <c r="CT528" s="28" t="s">
        <v>1224</v>
      </c>
      <c r="CU528" s="28" t="s">
        <v>1698</v>
      </c>
      <c r="CV528" s="3" t="s">
        <v>1699</v>
      </c>
    </row>
    <row r="529" spans="91:100" x14ac:dyDescent="0.25">
      <c r="CM529" s="29"/>
      <c r="CN529" s="28" t="s">
        <v>1880</v>
      </c>
      <c r="CO529" s="28" t="s">
        <v>387</v>
      </c>
      <c r="CP529" s="28" t="s">
        <v>393</v>
      </c>
      <c r="CQ529" s="28" t="s">
        <v>1881</v>
      </c>
      <c r="CR529" s="28" t="s">
        <v>1881</v>
      </c>
      <c r="CS529" s="28" t="s">
        <v>1223</v>
      </c>
      <c r="CT529" s="28" t="s">
        <v>1224</v>
      </c>
      <c r="CU529" s="28" t="s">
        <v>1698</v>
      </c>
      <c r="CV529" s="3" t="s">
        <v>1699</v>
      </c>
    </row>
    <row r="530" spans="91:100" x14ac:dyDescent="0.25">
      <c r="CM530" s="29"/>
      <c r="CN530" s="28" t="s">
        <v>1882</v>
      </c>
      <c r="CO530" s="28" t="s">
        <v>387</v>
      </c>
      <c r="CP530" s="28" t="s">
        <v>393</v>
      </c>
      <c r="CQ530" s="28" t="s">
        <v>1883</v>
      </c>
      <c r="CR530" s="28" t="s">
        <v>1883</v>
      </c>
      <c r="CS530" s="28" t="s">
        <v>1223</v>
      </c>
      <c r="CT530" s="28" t="s">
        <v>1224</v>
      </c>
      <c r="CU530" s="28" t="s">
        <v>1698</v>
      </c>
      <c r="CV530" s="3" t="s">
        <v>1699</v>
      </c>
    </row>
    <row r="531" spans="91:100" x14ac:dyDescent="0.25">
      <c r="CM531" s="29"/>
      <c r="CN531" s="28" t="s">
        <v>1884</v>
      </c>
      <c r="CO531" s="28" t="s">
        <v>387</v>
      </c>
      <c r="CP531" s="28" t="s">
        <v>393</v>
      </c>
      <c r="CQ531" s="28" t="s">
        <v>1885</v>
      </c>
      <c r="CR531" s="28" t="s">
        <v>1885</v>
      </c>
      <c r="CS531" s="28" t="s">
        <v>1223</v>
      </c>
      <c r="CT531" s="28" t="s">
        <v>1224</v>
      </c>
      <c r="CU531" s="28" t="s">
        <v>1698</v>
      </c>
      <c r="CV531" s="3" t="s">
        <v>1699</v>
      </c>
    </row>
    <row r="532" spans="91:100" x14ac:dyDescent="0.25">
      <c r="CM532" s="29"/>
      <c r="CN532" s="28" t="s">
        <v>1886</v>
      </c>
      <c r="CO532" s="28" t="s">
        <v>387</v>
      </c>
      <c r="CP532" s="28" t="s">
        <v>393</v>
      </c>
      <c r="CQ532" s="28" t="s">
        <v>1887</v>
      </c>
      <c r="CR532" s="28" t="s">
        <v>1887</v>
      </c>
      <c r="CS532" s="28" t="s">
        <v>1223</v>
      </c>
      <c r="CT532" s="28" t="s">
        <v>1224</v>
      </c>
      <c r="CU532" s="28" t="s">
        <v>1698</v>
      </c>
      <c r="CV532" s="3" t="s">
        <v>1699</v>
      </c>
    </row>
    <row r="533" spans="91:100" x14ac:dyDescent="0.25">
      <c r="CM533" s="29"/>
      <c r="CN533" s="28" t="s">
        <v>1888</v>
      </c>
      <c r="CO533" s="28" t="s">
        <v>387</v>
      </c>
      <c r="CP533" s="28" t="s">
        <v>393</v>
      </c>
      <c r="CQ533" s="28" t="s">
        <v>1889</v>
      </c>
      <c r="CR533" s="28" t="s">
        <v>1889</v>
      </c>
      <c r="CS533" s="28" t="s">
        <v>1223</v>
      </c>
      <c r="CT533" s="28" t="s">
        <v>1224</v>
      </c>
      <c r="CU533" s="28" t="s">
        <v>1698</v>
      </c>
      <c r="CV533" s="3" t="s">
        <v>1699</v>
      </c>
    </row>
    <row r="534" spans="91:100" x14ac:dyDescent="0.25">
      <c r="CM534" s="29"/>
      <c r="CN534" s="28" t="s">
        <v>1890</v>
      </c>
      <c r="CO534" s="28" t="s">
        <v>387</v>
      </c>
      <c r="CP534" s="28" t="s">
        <v>393</v>
      </c>
      <c r="CQ534" s="28" t="s">
        <v>1891</v>
      </c>
      <c r="CR534" s="28" t="s">
        <v>1891</v>
      </c>
      <c r="CS534" s="28" t="s">
        <v>1223</v>
      </c>
      <c r="CT534" s="28" t="s">
        <v>1224</v>
      </c>
      <c r="CU534" s="28" t="s">
        <v>1698</v>
      </c>
      <c r="CV534" s="3" t="s">
        <v>1699</v>
      </c>
    </row>
    <row r="535" spans="91:100" x14ac:dyDescent="0.25">
      <c r="CM535" s="29"/>
      <c r="CN535" s="28" t="s">
        <v>1892</v>
      </c>
      <c r="CO535" s="28" t="s">
        <v>387</v>
      </c>
      <c r="CP535" s="28" t="s">
        <v>393</v>
      </c>
      <c r="CQ535" s="28" t="s">
        <v>1893</v>
      </c>
      <c r="CR535" s="28" t="s">
        <v>1893</v>
      </c>
      <c r="CS535" s="28" t="s">
        <v>1223</v>
      </c>
      <c r="CT535" s="28" t="s">
        <v>1224</v>
      </c>
      <c r="CU535" s="28" t="s">
        <v>1698</v>
      </c>
      <c r="CV535" s="3" t="s">
        <v>1699</v>
      </c>
    </row>
    <row r="536" spans="91:100" x14ac:dyDescent="0.25">
      <c r="CM536" s="29"/>
      <c r="CN536" s="28" t="s">
        <v>1894</v>
      </c>
      <c r="CO536" s="28" t="s">
        <v>387</v>
      </c>
      <c r="CP536" s="28" t="s">
        <v>393</v>
      </c>
      <c r="CQ536" s="28" t="s">
        <v>1895</v>
      </c>
      <c r="CR536" s="28" t="s">
        <v>1895</v>
      </c>
      <c r="CS536" s="28" t="s">
        <v>1223</v>
      </c>
      <c r="CT536" s="28" t="s">
        <v>1224</v>
      </c>
      <c r="CU536" s="28" t="s">
        <v>1698</v>
      </c>
      <c r="CV536" s="3" t="s">
        <v>1699</v>
      </c>
    </row>
    <row r="537" spans="91:100" x14ac:dyDescent="0.25">
      <c r="CM537" s="29"/>
      <c r="CN537" s="28" t="s">
        <v>1896</v>
      </c>
      <c r="CO537" s="28" t="s">
        <v>387</v>
      </c>
      <c r="CP537" s="28" t="s">
        <v>393</v>
      </c>
      <c r="CQ537" s="28" t="s">
        <v>1897</v>
      </c>
      <c r="CR537" s="28" t="s">
        <v>1897</v>
      </c>
      <c r="CS537" s="28" t="s">
        <v>1223</v>
      </c>
      <c r="CT537" s="28" t="s">
        <v>1224</v>
      </c>
      <c r="CU537" s="28" t="s">
        <v>1698</v>
      </c>
      <c r="CV537" s="3" t="s">
        <v>1699</v>
      </c>
    </row>
    <row r="538" spans="91:100" x14ac:dyDescent="0.25">
      <c r="CM538" s="29"/>
      <c r="CN538" s="28" t="s">
        <v>1898</v>
      </c>
      <c r="CO538" s="28" t="s">
        <v>387</v>
      </c>
      <c r="CP538" s="28" t="s">
        <v>393</v>
      </c>
      <c r="CQ538" s="28" t="s">
        <v>1899</v>
      </c>
      <c r="CR538" s="28" t="s">
        <v>1899</v>
      </c>
      <c r="CS538" s="28" t="s">
        <v>1223</v>
      </c>
      <c r="CT538" s="28" t="s">
        <v>1224</v>
      </c>
      <c r="CU538" s="28" t="s">
        <v>1698</v>
      </c>
      <c r="CV538" s="3" t="s">
        <v>1699</v>
      </c>
    </row>
    <row r="539" spans="91:100" x14ac:dyDescent="0.25">
      <c r="CM539" s="29"/>
      <c r="CN539" s="28" t="s">
        <v>1900</v>
      </c>
      <c r="CO539" s="28" t="s">
        <v>387</v>
      </c>
      <c r="CP539" s="28" t="s">
        <v>393</v>
      </c>
      <c r="CQ539" s="28" t="s">
        <v>1901</v>
      </c>
      <c r="CR539" s="28" t="s">
        <v>1901</v>
      </c>
      <c r="CS539" s="28" t="s">
        <v>1223</v>
      </c>
      <c r="CT539" s="28" t="s">
        <v>1224</v>
      </c>
      <c r="CU539" s="28" t="s">
        <v>1698</v>
      </c>
      <c r="CV539" s="3" t="s">
        <v>1699</v>
      </c>
    </row>
    <row r="540" spans="91:100" x14ac:dyDescent="0.25">
      <c r="CM540" s="29"/>
      <c r="CN540" s="28" t="s">
        <v>1902</v>
      </c>
      <c r="CO540" s="28" t="s">
        <v>387</v>
      </c>
      <c r="CP540" s="28" t="s">
        <v>393</v>
      </c>
      <c r="CQ540" s="28" t="s">
        <v>1903</v>
      </c>
      <c r="CR540" s="28" t="s">
        <v>1903</v>
      </c>
      <c r="CS540" s="28" t="s">
        <v>1223</v>
      </c>
      <c r="CT540" s="28" t="s">
        <v>1224</v>
      </c>
      <c r="CU540" s="28" t="s">
        <v>1698</v>
      </c>
      <c r="CV540" s="3" t="s">
        <v>1699</v>
      </c>
    </row>
    <row r="541" spans="91:100" x14ac:dyDescent="0.25">
      <c r="CM541" s="29"/>
      <c r="CN541" s="28" t="s">
        <v>1904</v>
      </c>
      <c r="CO541" s="28" t="s">
        <v>387</v>
      </c>
      <c r="CP541" s="28" t="s">
        <v>393</v>
      </c>
      <c r="CQ541" s="28" t="s">
        <v>1905</v>
      </c>
      <c r="CR541" s="28" t="s">
        <v>1905</v>
      </c>
      <c r="CS541" s="28" t="s">
        <v>1223</v>
      </c>
      <c r="CT541" s="28" t="s">
        <v>1224</v>
      </c>
      <c r="CU541" s="28" t="s">
        <v>1698</v>
      </c>
      <c r="CV541" s="3" t="s">
        <v>1699</v>
      </c>
    </row>
    <row r="542" spans="91:100" x14ac:dyDescent="0.25">
      <c r="CM542" s="29"/>
      <c r="CN542" s="28" t="s">
        <v>1906</v>
      </c>
      <c r="CO542" s="28" t="s">
        <v>387</v>
      </c>
      <c r="CP542" s="28" t="s">
        <v>393</v>
      </c>
      <c r="CQ542" s="28" t="s">
        <v>1907</v>
      </c>
      <c r="CR542" s="28" t="s">
        <v>1907</v>
      </c>
      <c r="CS542" s="28" t="s">
        <v>1223</v>
      </c>
      <c r="CT542" s="28" t="s">
        <v>1224</v>
      </c>
      <c r="CU542" s="28" t="s">
        <v>1698</v>
      </c>
      <c r="CV542" s="3" t="s">
        <v>1699</v>
      </c>
    </row>
    <row r="543" spans="91:100" x14ac:dyDescent="0.25">
      <c r="CM543" s="29"/>
      <c r="CN543" s="28" t="s">
        <v>1908</v>
      </c>
      <c r="CO543" s="28" t="s">
        <v>387</v>
      </c>
      <c r="CP543" s="28" t="s">
        <v>393</v>
      </c>
      <c r="CQ543" s="28" t="s">
        <v>1909</v>
      </c>
      <c r="CR543" s="28" t="s">
        <v>1909</v>
      </c>
      <c r="CS543" s="28" t="s">
        <v>1223</v>
      </c>
      <c r="CT543" s="28" t="s">
        <v>1224</v>
      </c>
      <c r="CU543" s="28" t="s">
        <v>1698</v>
      </c>
      <c r="CV543" s="3" t="s">
        <v>1699</v>
      </c>
    </row>
    <row r="544" spans="91:100" x14ac:dyDescent="0.25">
      <c r="CM544" s="29"/>
      <c r="CN544" s="28" t="s">
        <v>1910</v>
      </c>
      <c r="CO544" s="28" t="s">
        <v>387</v>
      </c>
      <c r="CP544" s="28" t="s">
        <v>393</v>
      </c>
      <c r="CQ544" s="28" t="s">
        <v>1911</v>
      </c>
      <c r="CR544" s="28" t="s">
        <v>1911</v>
      </c>
      <c r="CS544" s="28" t="s">
        <v>1223</v>
      </c>
      <c r="CT544" s="28" t="s">
        <v>1224</v>
      </c>
      <c r="CU544" s="28" t="s">
        <v>1698</v>
      </c>
      <c r="CV544" s="3" t="s">
        <v>1699</v>
      </c>
    </row>
    <row r="545" spans="91:100" x14ac:dyDescent="0.25">
      <c r="CM545" s="29"/>
      <c r="CN545" s="28" t="s">
        <v>1912</v>
      </c>
      <c r="CO545" s="28" t="s">
        <v>387</v>
      </c>
      <c r="CP545" s="28" t="s">
        <v>393</v>
      </c>
      <c r="CQ545" s="28" t="s">
        <v>1913</v>
      </c>
      <c r="CR545" s="28" t="s">
        <v>1913</v>
      </c>
      <c r="CS545" s="28" t="s">
        <v>679</v>
      </c>
      <c r="CT545" s="28" t="s">
        <v>1781</v>
      </c>
      <c r="CU545" s="28" t="s">
        <v>681</v>
      </c>
      <c r="CV545" s="3" t="s">
        <v>682</v>
      </c>
    </row>
    <row r="546" spans="91:100" x14ac:dyDescent="0.25">
      <c r="CM546" s="29"/>
      <c r="CN546" s="28" t="s">
        <v>1914</v>
      </c>
      <c r="CO546" s="28" t="s">
        <v>387</v>
      </c>
      <c r="CP546" s="28" t="s">
        <v>393</v>
      </c>
      <c r="CQ546" s="28" t="s">
        <v>1915</v>
      </c>
      <c r="CR546" s="28" t="s">
        <v>1915</v>
      </c>
      <c r="CS546" s="28" t="s">
        <v>679</v>
      </c>
      <c r="CT546" s="28" t="s">
        <v>1781</v>
      </c>
      <c r="CU546" s="28" t="s">
        <v>681</v>
      </c>
      <c r="CV546" s="3" t="s">
        <v>682</v>
      </c>
    </row>
    <row r="547" spans="91:100" x14ac:dyDescent="0.25">
      <c r="CM547" s="29"/>
      <c r="CN547" s="28" t="s">
        <v>1916</v>
      </c>
      <c r="CO547" s="28" t="s">
        <v>387</v>
      </c>
      <c r="CP547" s="28" t="s">
        <v>393</v>
      </c>
      <c r="CQ547" s="28" t="s">
        <v>1917</v>
      </c>
      <c r="CR547" s="28" t="s">
        <v>1917</v>
      </c>
      <c r="CS547" s="28" t="s">
        <v>679</v>
      </c>
      <c r="CT547" s="28" t="s">
        <v>1781</v>
      </c>
      <c r="CU547" s="28" t="s">
        <v>681</v>
      </c>
      <c r="CV547" s="3" t="s">
        <v>682</v>
      </c>
    </row>
    <row r="548" spans="91:100" x14ac:dyDescent="0.25">
      <c r="CM548" s="29"/>
      <c r="CN548" s="28" t="s">
        <v>1918</v>
      </c>
      <c r="CO548" s="28" t="s">
        <v>387</v>
      </c>
      <c r="CP548" s="28" t="s">
        <v>393</v>
      </c>
      <c r="CQ548" s="28" t="s">
        <v>1919</v>
      </c>
      <c r="CR548" s="28" t="s">
        <v>1919</v>
      </c>
      <c r="CS548" s="28" t="s">
        <v>1223</v>
      </c>
      <c r="CT548" s="28" t="s">
        <v>1224</v>
      </c>
      <c r="CU548" s="28" t="s">
        <v>1698</v>
      </c>
      <c r="CV548" s="3" t="s">
        <v>1699</v>
      </c>
    </row>
    <row r="549" spans="91:100" x14ac:dyDescent="0.25">
      <c r="CM549" s="29"/>
      <c r="CN549" s="28" t="s">
        <v>1920</v>
      </c>
      <c r="CO549" s="28" t="s">
        <v>387</v>
      </c>
      <c r="CP549" s="28" t="s">
        <v>393</v>
      </c>
      <c r="CQ549" s="28" t="s">
        <v>1921</v>
      </c>
      <c r="CR549" s="28" t="s">
        <v>1921</v>
      </c>
      <c r="CS549" s="28" t="s">
        <v>1223</v>
      </c>
      <c r="CT549" s="28" t="s">
        <v>1224</v>
      </c>
      <c r="CU549" s="28" t="s">
        <v>1698</v>
      </c>
      <c r="CV549" s="3" t="s">
        <v>1699</v>
      </c>
    </row>
    <row r="550" spans="91:100" x14ac:dyDescent="0.25">
      <c r="CM550" s="29"/>
      <c r="CN550" s="28" t="s">
        <v>1922</v>
      </c>
      <c r="CO550" s="28" t="s">
        <v>387</v>
      </c>
      <c r="CP550" s="28" t="s">
        <v>393</v>
      </c>
      <c r="CQ550" s="28" t="s">
        <v>1923</v>
      </c>
      <c r="CR550" s="28" t="s">
        <v>1923</v>
      </c>
      <c r="CS550" s="28" t="s">
        <v>1223</v>
      </c>
      <c r="CT550" s="28" t="s">
        <v>1224</v>
      </c>
      <c r="CU550" s="28" t="s">
        <v>1698</v>
      </c>
      <c r="CV550" s="3" t="s">
        <v>1699</v>
      </c>
    </row>
    <row r="551" spans="91:100" x14ac:dyDescent="0.25">
      <c r="CM551" s="29"/>
      <c r="CN551" s="28" t="s">
        <v>1924</v>
      </c>
      <c r="CO551" s="28" t="s">
        <v>387</v>
      </c>
      <c r="CP551" s="28" t="s">
        <v>393</v>
      </c>
      <c r="CQ551" s="28" t="s">
        <v>1925</v>
      </c>
      <c r="CR551" s="28" t="s">
        <v>1925</v>
      </c>
      <c r="CS551" s="28" t="s">
        <v>1223</v>
      </c>
      <c r="CT551" s="28" t="s">
        <v>1224</v>
      </c>
      <c r="CU551" s="28" t="s">
        <v>1698</v>
      </c>
      <c r="CV551" s="3" t="s">
        <v>1699</v>
      </c>
    </row>
    <row r="552" spans="91:100" x14ac:dyDescent="0.25">
      <c r="CM552" s="29"/>
      <c r="CN552" s="28" t="s">
        <v>1926</v>
      </c>
      <c r="CO552" s="28" t="s">
        <v>387</v>
      </c>
      <c r="CP552" s="28" t="s">
        <v>393</v>
      </c>
      <c r="CQ552" s="28" t="s">
        <v>1927</v>
      </c>
      <c r="CR552" s="28" t="s">
        <v>1927</v>
      </c>
      <c r="CS552" s="28" t="s">
        <v>1223</v>
      </c>
      <c r="CT552" s="28" t="s">
        <v>1224</v>
      </c>
      <c r="CU552" s="28" t="s">
        <v>1698</v>
      </c>
      <c r="CV552" s="3" t="s">
        <v>1699</v>
      </c>
    </row>
    <row r="553" spans="91:100" x14ac:dyDescent="0.25">
      <c r="CM553" s="29"/>
      <c r="CN553" s="28" t="s">
        <v>1928</v>
      </c>
      <c r="CO553" s="28" t="s">
        <v>387</v>
      </c>
      <c r="CP553" s="28" t="s">
        <v>393</v>
      </c>
      <c r="CQ553" s="28" t="s">
        <v>1929</v>
      </c>
      <c r="CR553" s="28" t="s">
        <v>1929</v>
      </c>
      <c r="CS553" s="28" t="s">
        <v>679</v>
      </c>
      <c r="CT553" s="28" t="s">
        <v>1781</v>
      </c>
      <c r="CU553" s="28" t="s">
        <v>681</v>
      </c>
      <c r="CV553" s="3" t="s">
        <v>682</v>
      </c>
    </row>
    <row r="554" spans="91:100" x14ac:dyDescent="0.25">
      <c r="CM554" s="29"/>
      <c r="CN554" s="28" t="s">
        <v>1930</v>
      </c>
      <c r="CO554" s="28" t="s">
        <v>387</v>
      </c>
      <c r="CP554" s="28" t="s">
        <v>393</v>
      </c>
      <c r="CQ554" s="28" t="s">
        <v>1931</v>
      </c>
      <c r="CR554" s="28" t="s">
        <v>1931</v>
      </c>
      <c r="CS554" s="28" t="s">
        <v>679</v>
      </c>
      <c r="CT554" s="28" t="s">
        <v>1781</v>
      </c>
      <c r="CU554" s="28" t="s">
        <v>681</v>
      </c>
      <c r="CV554" s="3" t="s">
        <v>682</v>
      </c>
    </row>
    <row r="555" spans="91:100" x14ac:dyDescent="0.25">
      <c r="CM555" s="29"/>
      <c r="CN555" s="28" t="s">
        <v>1932</v>
      </c>
      <c r="CO555" s="28" t="s">
        <v>387</v>
      </c>
      <c r="CP555" s="28" t="s">
        <v>393</v>
      </c>
      <c r="CQ555" s="28" t="s">
        <v>1933</v>
      </c>
      <c r="CR555" s="28" t="s">
        <v>1933</v>
      </c>
      <c r="CS555" s="28" t="s">
        <v>1223</v>
      </c>
      <c r="CT555" s="28" t="s">
        <v>1224</v>
      </c>
      <c r="CU555" s="28" t="s">
        <v>1698</v>
      </c>
      <c r="CV555" s="3" t="s">
        <v>1699</v>
      </c>
    </row>
    <row r="556" spans="91:100" x14ac:dyDescent="0.25">
      <c r="CM556" s="29"/>
      <c r="CN556" s="28" t="s">
        <v>1934</v>
      </c>
      <c r="CO556" s="28" t="s">
        <v>387</v>
      </c>
      <c r="CP556" s="28" t="s">
        <v>393</v>
      </c>
      <c r="CQ556" s="28" t="s">
        <v>1935</v>
      </c>
      <c r="CR556" s="28" t="s">
        <v>1935</v>
      </c>
      <c r="CS556" s="28" t="s">
        <v>1223</v>
      </c>
      <c r="CT556" s="28" t="s">
        <v>1224</v>
      </c>
      <c r="CU556" s="28" t="s">
        <v>1698</v>
      </c>
      <c r="CV556" s="3" t="s">
        <v>1699</v>
      </c>
    </row>
    <row r="557" spans="91:100" x14ac:dyDescent="0.25">
      <c r="CM557" s="29"/>
      <c r="CN557" s="28" t="s">
        <v>1936</v>
      </c>
      <c r="CO557" s="28" t="s">
        <v>387</v>
      </c>
      <c r="CP557" s="28" t="s">
        <v>393</v>
      </c>
      <c r="CQ557" s="28" t="s">
        <v>1937</v>
      </c>
      <c r="CR557" s="28" t="s">
        <v>1937</v>
      </c>
      <c r="CS557" s="28" t="s">
        <v>1223</v>
      </c>
      <c r="CT557" s="28" t="s">
        <v>1224</v>
      </c>
      <c r="CU557" s="28" t="s">
        <v>1698</v>
      </c>
      <c r="CV557" s="3" t="s">
        <v>1699</v>
      </c>
    </row>
    <row r="558" spans="91:100" x14ac:dyDescent="0.25">
      <c r="CM558" s="29"/>
      <c r="CN558" s="28" t="s">
        <v>1938</v>
      </c>
      <c r="CO558" s="28" t="s">
        <v>387</v>
      </c>
      <c r="CP558" s="28" t="s">
        <v>393</v>
      </c>
      <c r="CQ558" s="28" t="s">
        <v>1939</v>
      </c>
      <c r="CR558" s="28" t="s">
        <v>1939</v>
      </c>
      <c r="CS558" s="28" t="s">
        <v>1223</v>
      </c>
      <c r="CT558" s="28" t="s">
        <v>1224</v>
      </c>
      <c r="CU558" s="28" t="s">
        <v>1698</v>
      </c>
      <c r="CV558" s="3" t="s">
        <v>1699</v>
      </c>
    </row>
    <row r="559" spans="91:100" x14ac:dyDescent="0.25">
      <c r="CM559" s="29"/>
      <c r="CN559" s="28" t="s">
        <v>1940</v>
      </c>
      <c r="CO559" s="28" t="s">
        <v>387</v>
      </c>
      <c r="CP559" s="28" t="s">
        <v>393</v>
      </c>
      <c r="CQ559" s="28" t="s">
        <v>1941</v>
      </c>
      <c r="CR559" s="28" t="s">
        <v>1941</v>
      </c>
      <c r="CS559" s="28" t="s">
        <v>1223</v>
      </c>
      <c r="CT559" s="28" t="s">
        <v>1224</v>
      </c>
      <c r="CU559" s="28" t="s">
        <v>1698</v>
      </c>
      <c r="CV559" s="3" t="s">
        <v>1699</v>
      </c>
    </row>
    <row r="560" spans="91:100" x14ac:dyDescent="0.25">
      <c r="CM560" s="29"/>
      <c r="CN560" s="28" t="s">
        <v>1942</v>
      </c>
      <c r="CO560" s="28" t="s">
        <v>387</v>
      </c>
      <c r="CP560" s="28" t="s">
        <v>393</v>
      </c>
      <c r="CQ560" s="28" t="s">
        <v>555</v>
      </c>
      <c r="CR560" s="28" t="s">
        <v>555</v>
      </c>
      <c r="CS560" s="28" t="s">
        <v>1223</v>
      </c>
      <c r="CT560" s="28" t="s">
        <v>1224</v>
      </c>
      <c r="CU560" s="28" t="s">
        <v>1698</v>
      </c>
      <c r="CV560" s="3" t="s">
        <v>1699</v>
      </c>
    </row>
    <row r="561" spans="91:100" x14ac:dyDescent="0.25">
      <c r="CM561" s="29"/>
      <c r="CN561" s="28" t="s">
        <v>1943</v>
      </c>
      <c r="CO561" s="28" t="s">
        <v>387</v>
      </c>
      <c r="CP561" s="28" t="s">
        <v>393</v>
      </c>
      <c r="CQ561" s="28" t="s">
        <v>1944</v>
      </c>
      <c r="CR561" s="28" t="s">
        <v>1944</v>
      </c>
      <c r="CS561" s="28" t="s">
        <v>1223</v>
      </c>
      <c r="CT561" s="28" t="s">
        <v>1224</v>
      </c>
      <c r="CU561" s="28" t="s">
        <v>1698</v>
      </c>
      <c r="CV561" s="3" t="s">
        <v>1699</v>
      </c>
    </row>
    <row r="562" spans="91:100" x14ac:dyDescent="0.25">
      <c r="CM562" s="29"/>
      <c r="CN562" s="28" t="s">
        <v>1945</v>
      </c>
      <c r="CO562" s="28" t="s">
        <v>387</v>
      </c>
      <c r="CP562" s="28" t="s">
        <v>393</v>
      </c>
      <c r="CQ562" s="28" t="s">
        <v>1946</v>
      </c>
      <c r="CR562" s="28" t="s">
        <v>1946</v>
      </c>
      <c r="CS562" s="28" t="s">
        <v>1223</v>
      </c>
      <c r="CT562" s="28" t="s">
        <v>1224</v>
      </c>
      <c r="CU562" s="28" t="s">
        <v>1698</v>
      </c>
      <c r="CV562" s="3" t="s">
        <v>1699</v>
      </c>
    </row>
    <row r="563" spans="91:100" x14ac:dyDescent="0.25">
      <c r="CM563" s="29"/>
      <c r="CN563" s="28" t="s">
        <v>1947</v>
      </c>
      <c r="CO563" s="28" t="s">
        <v>387</v>
      </c>
      <c r="CP563" s="28" t="s">
        <v>393</v>
      </c>
      <c r="CQ563" s="28" t="s">
        <v>1948</v>
      </c>
      <c r="CR563" s="28" t="s">
        <v>1948</v>
      </c>
      <c r="CS563" s="28" t="s">
        <v>1223</v>
      </c>
      <c r="CT563" s="28" t="s">
        <v>1224</v>
      </c>
      <c r="CU563" s="28" t="s">
        <v>1698</v>
      </c>
      <c r="CV563" s="3" t="s">
        <v>1699</v>
      </c>
    </row>
    <row r="564" spans="91:100" x14ac:dyDescent="0.25">
      <c r="CM564" s="29"/>
      <c r="CN564" s="28" t="s">
        <v>1949</v>
      </c>
      <c r="CO564" s="28" t="s">
        <v>387</v>
      </c>
      <c r="CP564" s="28" t="s">
        <v>393</v>
      </c>
      <c r="CQ564" s="28" t="s">
        <v>1950</v>
      </c>
      <c r="CR564" s="28" t="s">
        <v>1950</v>
      </c>
      <c r="CS564" s="28" t="s">
        <v>1223</v>
      </c>
      <c r="CT564" s="28" t="s">
        <v>1224</v>
      </c>
      <c r="CU564" s="28" t="s">
        <v>1698</v>
      </c>
      <c r="CV564" s="3" t="s">
        <v>1699</v>
      </c>
    </row>
    <row r="565" spans="91:100" x14ac:dyDescent="0.25">
      <c r="CM565" s="29"/>
      <c r="CN565" s="28" t="s">
        <v>1951</v>
      </c>
      <c r="CO565" s="28" t="s">
        <v>387</v>
      </c>
      <c r="CP565" s="28" t="s">
        <v>393</v>
      </c>
      <c r="CQ565" s="28" t="s">
        <v>1952</v>
      </c>
      <c r="CR565" s="28" t="s">
        <v>1952</v>
      </c>
      <c r="CS565" s="28" t="s">
        <v>1223</v>
      </c>
      <c r="CT565" s="28" t="s">
        <v>1224</v>
      </c>
      <c r="CU565" s="28" t="s">
        <v>1698</v>
      </c>
      <c r="CV565" s="3" t="s">
        <v>1699</v>
      </c>
    </row>
    <row r="566" spans="91:100" x14ac:dyDescent="0.25">
      <c r="CM566" s="29"/>
      <c r="CN566" s="28" t="s">
        <v>1953</v>
      </c>
      <c r="CO566" s="28" t="s">
        <v>387</v>
      </c>
      <c r="CP566" s="28" t="s">
        <v>393</v>
      </c>
      <c r="CQ566" s="28" t="s">
        <v>1954</v>
      </c>
      <c r="CR566" s="28" t="s">
        <v>1954</v>
      </c>
      <c r="CS566" s="28" t="s">
        <v>1223</v>
      </c>
      <c r="CT566" s="28" t="s">
        <v>1224</v>
      </c>
      <c r="CU566" s="28" t="s">
        <v>1698</v>
      </c>
      <c r="CV566" s="3" t="s">
        <v>1699</v>
      </c>
    </row>
    <row r="567" spans="91:100" x14ac:dyDescent="0.25">
      <c r="CM567" s="29"/>
      <c r="CN567" s="28" t="s">
        <v>1955</v>
      </c>
      <c r="CO567" s="28" t="s">
        <v>387</v>
      </c>
      <c r="CP567" s="28" t="s">
        <v>393</v>
      </c>
      <c r="CQ567" s="28" t="s">
        <v>1956</v>
      </c>
      <c r="CR567" s="28" t="s">
        <v>1956</v>
      </c>
      <c r="CS567" s="28" t="s">
        <v>1223</v>
      </c>
      <c r="CT567" s="28" t="s">
        <v>1224</v>
      </c>
      <c r="CU567" s="28" t="s">
        <v>1698</v>
      </c>
      <c r="CV567" s="3" t="s">
        <v>1699</v>
      </c>
    </row>
    <row r="568" spans="91:100" x14ac:dyDescent="0.25">
      <c r="CM568" s="29"/>
      <c r="CN568" s="28" t="s">
        <v>1957</v>
      </c>
      <c r="CO568" s="28" t="s">
        <v>387</v>
      </c>
      <c r="CP568" s="28" t="s">
        <v>393</v>
      </c>
      <c r="CQ568" s="28" t="s">
        <v>1958</v>
      </c>
      <c r="CR568" s="28" t="s">
        <v>1958</v>
      </c>
      <c r="CS568" s="28" t="s">
        <v>1223</v>
      </c>
      <c r="CT568" s="28" t="s">
        <v>1224</v>
      </c>
      <c r="CU568" s="28" t="s">
        <v>1698</v>
      </c>
      <c r="CV568" s="3" t="s">
        <v>1699</v>
      </c>
    </row>
    <row r="569" spans="91:100" x14ac:dyDescent="0.25">
      <c r="CM569" s="29"/>
      <c r="CN569" s="28" t="s">
        <v>1959</v>
      </c>
      <c r="CO569" s="28" t="s">
        <v>387</v>
      </c>
      <c r="CP569" s="28" t="s">
        <v>393</v>
      </c>
      <c r="CQ569" s="28" t="s">
        <v>1960</v>
      </c>
      <c r="CR569" s="28" t="s">
        <v>1960</v>
      </c>
      <c r="CS569" s="28" t="s">
        <v>1223</v>
      </c>
      <c r="CT569" s="28" t="s">
        <v>1224</v>
      </c>
      <c r="CU569" s="28" t="s">
        <v>1698</v>
      </c>
      <c r="CV569" s="3" t="s">
        <v>1699</v>
      </c>
    </row>
    <row r="570" spans="91:100" x14ac:dyDescent="0.25">
      <c r="CM570" s="29"/>
      <c r="CN570" s="28" t="s">
        <v>1961</v>
      </c>
      <c r="CO570" s="28" t="s">
        <v>387</v>
      </c>
      <c r="CP570" s="28" t="s">
        <v>393</v>
      </c>
      <c r="CQ570" s="28" t="s">
        <v>1962</v>
      </c>
      <c r="CR570" s="28" t="s">
        <v>1962</v>
      </c>
      <c r="CS570" s="28" t="s">
        <v>1223</v>
      </c>
      <c r="CT570" s="28" t="s">
        <v>1224</v>
      </c>
      <c r="CU570" s="28" t="s">
        <v>1698</v>
      </c>
      <c r="CV570" s="3" t="s">
        <v>1699</v>
      </c>
    </row>
    <row r="571" spans="91:100" x14ac:dyDescent="0.25">
      <c r="CM571" s="29"/>
      <c r="CN571" s="28" t="s">
        <v>1963</v>
      </c>
      <c r="CO571" s="28" t="s">
        <v>387</v>
      </c>
      <c r="CP571" s="28" t="s">
        <v>393</v>
      </c>
      <c r="CQ571" s="28" t="s">
        <v>1964</v>
      </c>
      <c r="CR571" s="28" t="s">
        <v>1964</v>
      </c>
      <c r="CS571" s="28" t="s">
        <v>1223</v>
      </c>
      <c r="CT571" s="28" t="s">
        <v>1224</v>
      </c>
      <c r="CU571" s="28" t="s">
        <v>1698</v>
      </c>
      <c r="CV571" s="3" t="s">
        <v>1699</v>
      </c>
    </row>
    <row r="572" spans="91:100" x14ac:dyDescent="0.25">
      <c r="CM572" s="29"/>
      <c r="CN572" s="28" t="s">
        <v>1965</v>
      </c>
      <c r="CO572" s="28" t="s">
        <v>387</v>
      </c>
      <c r="CP572" s="28" t="s">
        <v>393</v>
      </c>
      <c r="CQ572" s="28" t="s">
        <v>1966</v>
      </c>
      <c r="CR572" s="28" t="s">
        <v>1966</v>
      </c>
      <c r="CS572" s="28" t="s">
        <v>1223</v>
      </c>
      <c r="CT572" s="28" t="s">
        <v>1224</v>
      </c>
      <c r="CU572" s="28" t="s">
        <v>1698</v>
      </c>
      <c r="CV572" s="3" t="s">
        <v>1699</v>
      </c>
    </row>
    <row r="573" spans="91:100" x14ac:dyDescent="0.25">
      <c r="CM573" s="29"/>
      <c r="CN573" s="28" t="s">
        <v>1967</v>
      </c>
      <c r="CO573" s="28" t="s">
        <v>387</v>
      </c>
      <c r="CP573" s="28" t="s">
        <v>393</v>
      </c>
      <c r="CQ573" s="28" t="s">
        <v>1968</v>
      </c>
      <c r="CR573" s="28" t="s">
        <v>1968</v>
      </c>
      <c r="CS573" s="28" t="s">
        <v>1223</v>
      </c>
      <c r="CT573" s="28" t="s">
        <v>1224</v>
      </c>
      <c r="CU573" s="28" t="s">
        <v>1698</v>
      </c>
      <c r="CV573" s="3" t="s">
        <v>1699</v>
      </c>
    </row>
    <row r="574" spans="91:100" x14ac:dyDescent="0.25">
      <c r="CM574" s="29"/>
      <c r="CN574" s="28" t="s">
        <v>1969</v>
      </c>
      <c r="CO574" s="28" t="s">
        <v>387</v>
      </c>
      <c r="CP574" s="28" t="s">
        <v>393</v>
      </c>
      <c r="CQ574" s="28" t="s">
        <v>1970</v>
      </c>
      <c r="CR574" s="28" t="s">
        <v>1970</v>
      </c>
      <c r="CS574" s="28" t="s">
        <v>1223</v>
      </c>
      <c r="CT574" s="28" t="s">
        <v>1224</v>
      </c>
      <c r="CU574" s="28" t="s">
        <v>1698</v>
      </c>
      <c r="CV574" s="3" t="s">
        <v>1699</v>
      </c>
    </row>
    <row r="575" spans="91:100" x14ac:dyDescent="0.25">
      <c r="CM575" s="29"/>
      <c r="CN575" s="28" t="s">
        <v>1971</v>
      </c>
      <c r="CO575" s="28" t="s">
        <v>387</v>
      </c>
      <c r="CP575" s="28" t="s">
        <v>393</v>
      </c>
      <c r="CQ575" s="28" t="s">
        <v>1972</v>
      </c>
      <c r="CR575" s="28" t="s">
        <v>1972</v>
      </c>
      <c r="CS575" s="28" t="s">
        <v>1223</v>
      </c>
      <c r="CT575" s="28" t="s">
        <v>1224</v>
      </c>
      <c r="CU575" s="28" t="s">
        <v>1698</v>
      </c>
      <c r="CV575" s="3" t="s">
        <v>1699</v>
      </c>
    </row>
    <row r="576" spans="91:100" x14ac:dyDescent="0.25">
      <c r="CM576" s="29"/>
      <c r="CN576" s="28" t="s">
        <v>1973</v>
      </c>
      <c r="CO576" s="28" t="s">
        <v>387</v>
      </c>
      <c r="CP576" s="28" t="s">
        <v>393</v>
      </c>
      <c r="CQ576" s="28" t="s">
        <v>1974</v>
      </c>
      <c r="CR576" s="28" t="s">
        <v>1974</v>
      </c>
      <c r="CS576" s="28" t="s">
        <v>1223</v>
      </c>
      <c r="CT576" s="28" t="s">
        <v>1224</v>
      </c>
      <c r="CU576" s="28" t="s">
        <v>1698</v>
      </c>
      <c r="CV576" s="3" t="s">
        <v>1699</v>
      </c>
    </row>
    <row r="577" spans="91:100" x14ac:dyDescent="0.25">
      <c r="CM577" s="29"/>
      <c r="CN577" s="28" t="s">
        <v>1975</v>
      </c>
      <c r="CO577" s="28" t="s">
        <v>387</v>
      </c>
      <c r="CP577" s="28" t="s">
        <v>393</v>
      </c>
      <c r="CQ577" s="28" t="s">
        <v>1976</v>
      </c>
      <c r="CR577" s="28" t="s">
        <v>1976</v>
      </c>
      <c r="CS577" s="28" t="s">
        <v>1223</v>
      </c>
      <c r="CT577" s="28" t="s">
        <v>1224</v>
      </c>
      <c r="CU577" s="28" t="s">
        <v>1698</v>
      </c>
      <c r="CV577" s="3" t="s">
        <v>1699</v>
      </c>
    </row>
    <row r="578" spans="91:100" x14ac:dyDescent="0.25">
      <c r="CM578" s="29"/>
      <c r="CN578" s="28" t="s">
        <v>1977</v>
      </c>
      <c r="CO578" s="28" t="s">
        <v>387</v>
      </c>
      <c r="CP578" s="28" t="s">
        <v>393</v>
      </c>
      <c r="CQ578" s="28" t="s">
        <v>1978</v>
      </c>
      <c r="CR578" s="28" t="s">
        <v>1978</v>
      </c>
      <c r="CS578" s="28" t="s">
        <v>1223</v>
      </c>
      <c r="CT578" s="28" t="s">
        <v>1224</v>
      </c>
      <c r="CU578" s="28" t="s">
        <v>1698</v>
      </c>
      <c r="CV578" s="3" t="s">
        <v>1699</v>
      </c>
    </row>
    <row r="579" spans="91:100" x14ac:dyDescent="0.25">
      <c r="CM579" s="29"/>
      <c r="CN579" s="28" t="s">
        <v>1979</v>
      </c>
      <c r="CO579" s="28" t="s">
        <v>387</v>
      </c>
      <c r="CP579" s="28" t="s">
        <v>393</v>
      </c>
      <c r="CQ579" s="28" t="s">
        <v>1980</v>
      </c>
      <c r="CR579" s="28" t="s">
        <v>1980</v>
      </c>
      <c r="CS579" s="28" t="s">
        <v>1223</v>
      </c>
      <c r="CT579" s="28" t="s">
        <v>1224</v>
      </c>
      <c r="CU579" s="28" t="s">
        <v>1698</v>
      </c>
      <c r="CV579" s="3" t="s">
        <v>1699</v>
      </c>
    </row>
    <row r="580" spans="91:100" x14ac:dyDescent="0.25">
      <c r="CM580" s="29"/>
      <c r="CN580" s="28" t="s">
        <v>1981</v>
      </c>
      <c r="CO580" s="28" t="s">
        <v>387</v>
      </c>
      <c r="CP580" s="28" t="s">
        <v>393</v>
      </c>
      <c r="CQ580" s="28" t="s">
        <v>1982</v>
      </c>
      <c r="CR580" s="28" t="s">
        <v>1982</v>
      </c>
      <c r="CS580" s="28" t="s">
        <v>1223</v>
      </c>
      <c r="CT580" s="28" t="s">
        <v>1224</v>
      </c>
      <c r="CU580" s="28" t="s">
        <v>1698</v>
      </c>
      <c r="CV580" s="3" t="s">
        <v>1699</v>
      </c>
    </row>
    <row r="581" spans="91:100" x14ac:dyDescent="0.25">
      <c r="CM581" s="29"/>
      <c r="CN581" s="28" t="s">
        <v>1983</v>
      </c>
      <c r="CO581" s="28" t="s">
        <v>387</v>
      </c>
      <c r="CP581" s="28" t="s">
        <v>393</v>
      </c>
      <c r="CQ581" s="28" t="s">
        <v>1984</v>
      </c>
      <c r="CR581" s="28" t="s">
        <v>1984</v>
      </c>
      <c r="CS581" s="28" t="s">
        <v>1223</v>
      </c>
      <c r="CT581" s="28" t="s">
        <v>1224</v>
      </c>
      <c r="CU581" s="28" t="s">
        <v>1698</v>
      </c>
      <c r="CV581" s="3" t="s">
        <v>1699</v>
      </c>
    </row>
    <row r="582" spans="91:100" x14ac:dyDescent="0.25">
      <c r="CM582" s="29"/>
      <c r="CN582" s="28" t="s">
        <v>1985</v>
      </c>
      <c r="CO582" s="28" t="s">
        <v>387</v>
      </c>
      <c r="CP582" s="28" t="s">
        <v>393</v>
      </c>
      <c r="CQ582" s="28" t="s">
        <v>1986</v>
      </c>
      <c r="CR582" s="28" t="s">
        <v>1986</v>
      </c>
      <c r="CS582" s="28" t="s">
        <v>1223</v>
      </c>
      <c r="CT582" s="28" t="s">
        <v>1224</v>
      </c>
      <c r="CU582" s="28" t="s">
        <v>1698</v>
      </c>
      <c r="CV582" s="3" t="s">
        <v>1699</v>
      </c>
    </row>
    <row r="583" spans="91:100" x14ac:dyDescent="0.25">
      <c r="CM583" s="29"/>
      <c r="CN583" s="28" t="s">
        <v>1987</v>
      </c>
      <c r="CO583" s="28" t="s">
        <v>387</v>
      </c>
      <c r="CP583" s="28" t="s">
        <v>393</v>
      </c>
      <c r="CQ583" s="28" t="s">
        <v>1988</v>
      </c>
      <c r="CR583" s="28" t="s">
        <v>1988</v>
      </c>
      <c r="CS583" s="28" t="s">
        <v>1223</v>
      </c>
      <c r="CT583" s="28" t="s">
        <v>1224</v>
      </c>
      <c r="CU583" s="28" t="s">
        <v>1698</v>
      </c>
      <c r="CV583" s="3" t="s">
        <v>1699</v>
      </c>
    </row>
    <row r="584" spans="91:100" x14ac:dyDescent="0.25">
      <c r="CM584" s="29"/>
      <c r="CN584" s="28" t="s">
        <v>1989</v>
      </c>
      <c r="CO584" s="28" t="s">
        <v>387</v>
      </c>
      <c r="CP584" s="28" t="s">
        <v>393</v>
      </c>
      <c r="CQ584" s="28" t="s">
        <v>1990</v>
      </c>
      <c r="CR584" s="28" t="s">
        <v>1990</v>
      </c>
      <c r="CS584" s="28" t="s">
        <v>1223</v>
      </c>
      <c r="CT584" s="28" t="s">
        <v>1224</v>
      </c>
      <c r="CU584" s="28" t="s">
        <v>1698</v>
      </c>
      <c r="CV584" s="3" t="s">
        <v>1699</v>
      </c>
    </row>
    <row r="585" spans="91:100" x14ac:dyDescent="0.25">
      <c r="CM585" s="29"/>
      <c r="CN585" s="28" t="s">
        <v>1991</v>
      </c>
      <c r="CO585" s="28" t="s">
        <v>387</v>
      </c>
      <c r="CP585" s="28" t="s">
        <v>393</v>
      </c>
      <c r="CQ585" s="28" t="s">
        <v>1992</v>
      </c>
      <c r="CR585" s="28" t="s">
        <v>1992</v>
      </c>
      <c r="CS585" s="28" t="s">
        <v>1223</v>
      </c>
      <c r="CT585" s="28" t="s">
        <v>1224</v>
      </c>
      <c r="CU585" s="28" t="s">
        <v>1698</v>
      </c>
      <c r="CV585" s="3" t="s">
        <v>1699</v>
      </c>
    </row>
    <row r="586" spans="91:100" x14ac:dyDescent="0.25">
      <c r="CM586" s="29"/>
      <c r="CN586" s="28" t="s">
        <v>1993</v>
      </c>
      <c r="CO586" s="28" t="s">
        <v>387</v>
      </c>
      <c r="CP586" s="28" t="s">
        <v>393</v>
      </c>
      <c r="CQ586" s="28" t="s">
        <v>1994</v>
      </c>
      <c r="CR586" s="28" t="s">
        <v>1994</v>
      </c>
      <c r="CS586" s="28" t="s">
        <v>1223</v>
      </c>
      <c r="CT586" s="28" t="s">
        <v>1224</v>
      </c>
      <c r="CU586" s="28" t="s">
        <v>1698</v>
      </c>
      <c r="CV586" s="3" t="s">
        <v>1699</v>
      </c>
    </row>
    <row r="587" spans="91:100" x14ac:dyDescent="0.25">
      <c r="CM587" s="29"/>
      <c r="CN587" s="28" t="s">
        <v>1995</v>
      </c>
      <c r="CO587" s="28" t="s">
        <v>387</v>
      </c>
      <c r="CP587" s="28" t="s">
        <v>393</v>
      </c>
      <c r="CQ587" s="28" t="s">
        <v>1996</v>
      </c>
      <c r="CR587" s="28" t="s">
        <v>1996</v>
      </c>
      <c r="CS587" s="28" t="s">
        <v>1223</v>
      </c>
      <c r="CT587" s="28" t="s">
        <v>1224</v>
      </c>
      <c r="CU587" s="28" t="s">
        <v>1698</v>
      </c>
      <c r="CV587" s="3" t="s">
        <v>1699</v>
      </c>
    </row>
    <row r="588" spans="91:100" x14ac:dyDescent="0.25">
      <c r="CM588" s="29"/>
      <c r="CN588" s="28" t="s">
        <v>1997</v>
      </c>
      <c r="CO588" s="28" t="s">
        <v>387</v>
      </c>
      <c r="CP588" s="28" t="s">
        <v>393</v>
      </c>
      <c r="CQ588" s="28" t="s">
        <v>1998</v>
      </c>
      <c r="CR588" s="28" t="s">
        <v>1998</v>
      </c>
      <c r="CS588" s="28" t="s">
        <v>1223</v>
      </c>
      <c r="CT588" s="28" t="s">
        <v>1224</v>
      </c>
      <c r="CU588" s="28" t="s">
        <v>1698</v>
      </c>
      <c r="CV588" s="3" t="s">
        <v>1699</v>
      </c>
    </row>
    <row r="589" spans="91:100" x14ac:dyDescent="0.25">
      <c r="CM589" s="29"/>
      <c r="CN589" s="28" t="s">
        <v>1999</v>
      </c>
      <c r="CO589" s="28" t="s">
        <v>387</v>
      </c>
      <c r="CP589" s="28" t="s">
        <v>393</v>
      </c>
      <c r="CQ589" s="28" t="s">
        <v>2000</v>
      </c>
      <c r="CR589" s="28" t="s">
        <v>2000</v>
      </c>
      <c r="CS589" s="28" t="s">
        <v>1223</v>
      </c>
      <c r="CT589" s="28" t="s">
        <v>1224</v>
      </c>
      <c r="CU589" s="28" t="s">
        <v>1698</v>
      </c>
      <c r="CV589" s="3" t="s">
        <v>1699</v>
      </c>
    </row>
    <row r="590" spans="91:100" x14ac:dyDescent="0.25">
      <c r="CM590" s="29"/>
      <c r="CN590" s="28" t="s">
        <v>2001</v>
      </c>
      <c r="CO590" s="28" t="s">
        <v>387</v>
      </c>
      <c r="CP590" s="28" t="s">
        <v>393</v>
      </c>
      <c r="CQ590" s="28" t="s">
        <v>2002</v>
      </c>
      <c r="CR590" s="28" t="s">
        <v>2002</v>
      </c>
      <c r="CS590" s="28" t="s">
        <v>1223</v>
      </c>
      <c r="CT590" s="28" t="s">
        <v>1224</v>
      </c>
      <c r="CU590" s="28" t="s">
        <v>1698</v>
      </c>
      <c r="CV590" s="3" t="s">
        <v>1699</v>
      </c>
    </row>
    <row r="591" spans="91:100" x14ac:dyDescent="0.25">
      <c r="CM591" s="29"/>
      <c r="CN591" s="28" t="s">
        <v>2003</v>
      </c>
      <c r="CO591" s="28" t="s">
        <v>387</v>
      </c>
      <c r="CP591" s="28" t="s">
        <v>393</v>
      </c>
      <c r="CQ591" s="28" t="s">
        <v>2004</v>
      </c>
      <c r="CR591" s="28" t="s">
        <v>2004</v>
      </c>
      <c r="CS591" s="28" t="s">
        <v>1223</v>
      </c>
      <c r="CT591" s="28" t="s">
        <v>1224</v>
      </c>
      <c r="CU591" s="28" t="s">
        <v>1698</v>
      </c>
      <c r="CV591" s="3" t="s">
        <v>1699</v>
      </c>
    </row>
    <row r="592" spans="91:100" x14ac:dyDescent="0.25">
      <c r="CM592" s="29"/>
      <c r="CN592" s="28" t="s">
        <v>2005</v>
      </c>
      <c r="CO592" s="28" t="s">
        <v>387</v>
      </c>
      <c r="CP592" s="28" t="s">
        <v>393</v>
      </c>
      <c r="CQ592" s="28" t="s">
        <v>2006</v>
      </c>
      <c r="CR592" s="28" t="s">
        <v>2006</v>
      </c>
      <c r="CS592" s="28" t="s">
        <v>1223</v>
      </c>
      <c r="CT592" s="28" t="s">
        <v>1224</v>
      </c>
      <c r="CU592" s="28" t="s">
        <v>1698</v>
      </c>
      <c r="CV592" s="3" t="s">
        <v>1699</v>
      </c>
    </row>
    <row r="593" spans="91:100" x14ac:dyDescent="0.25">
      <c r="CM593" s="29"/>
      <c r="CN593" s="28" t="s">
        <v>2007</v>
      </c>
      <c r="CO593" s="28" t="s">
        <v>387</v>
      </c>
      <c r="CP593" s="28" t="s">
        <v>393</v>
      </c>
      <c r="CQ593" s="28" t="s">
        <v>2008</v>
      </c>
      <c r="CR593" s="28" t="s">
        <v>2008</v>
      </c>
      <c r="CS593" s="28" t="s">
        <v>1223</v>
      </c>
      <c r="CT593" s="28" t="s">
        <v>1224</v>
      </c>
      <c r="CU593" s="28" t="s">
        <v>1698</v>
      </c>
      <c r="CV593" s="3" t="s">
        <v>1699</v>
      </c>
    </row>
    <row r="594" spans="91:100" x14ac:dyDescent="0.25">
      <c r="CM594" s="29"/>
      <c r="CN594" s="28" t="s">
        <v>2009</v>
      </c>
      <c r="CO594" s="28" t="s">
        <v>387</v>
      </c>
      <c r="CP594" s="28" t="s">
        <v>393</v>
      </c>
      <c r="CQ594" s="28" t="s">
        <v>2010</v>
      </c>
      <c r="CR594" s="28" t="s">
        <v>2010</v>
      </c>
      <c r="CS594" s="28" t="s">
        <v>1223</v>
      </c>
      <c r="CT594" s="28" t="s">
        <v>1224</v>
      </c>
      <c r="CU594" s="28" t="s">
        <v>1698</v>
      </c>
      <c r="CV594" s="3" t="s">
        <v>1699</v>
      </c>
    </row>
    <row r="595" spans="91:100" x14ac:dyDescent="0.25">
      <c r="CM595" s="29"/>
      <c r="CN595" s="28" t="s">
        <v>2011</v>
      </c>
      <c r="CO595" s="28" t="s">
        <v>387</v>
      </c>
      <c r="CP595" s="28" t="s">
        <v>393</v>
      </c>
      <c r="CQ595" s="28" t="s">
        <v>2012</v>
      </c>
      <c r="CR595" s="28" t="s">
        <v>2012</v>
      </c>
      <c r="CS595" s="28" t="s">
        <v>679</v>
      </c>
      <c r="CT595" s="28" t="s">
        <v>1781</v>
      </c>
      <c r="CU595" s="28" t="s">
        <v>681</v>
      </c>
      <c r="CV595" s="3" t="s">
        <v>682</v>
      </c>
    </row>
    <row r="596" spans="91:100" x14ac:dyDescent="0.25">
      <c r="CM596" s="29"/>
      <c r="CN596" s="28" t="s">
        <v>2013</v>
      </c>
      <c r="CO596" s="28" t="s">
        <v>387</v>
      </c>
      <c r="CP596" s="28" t="s">
        <v>393</v>
      </c>
      <c r="CQ596" s="28" t="s">
        <v>2014</v>
      </c>
      <c r="CR596" s="28" t="s">
        <v>2014</v>
      </c>
      <c r="CS596" s="28" t="s">
        <v>1223</v>
      </c>
      <c r="CT596" s="28" t="s">
        <v>1224</v>
      </c>
      <c r="CU596" s="28" t="s">
        <v>1698</v>
      </c>
      <c r="CV596" s="3" t="s">
        <v>1699</v>
      </c>
    </row>
    <row r="597" spans="91:100" x14ac:dyDescent="0.25">
      <c r="CM597" s="29"/>
      <c r="CN597" s="28" t="s">
        <v>2015</v>
      </c>
      <c r="CO597" s="28" t="s">
        <v>387</v>
      </c>
      <c r="CP597" s="28" t="s">
        <v>393</v>
      </c>
      <c r="CQ597" s="28" t="s">
        <v>2016</v>
      </c>
      <c r="CR597" s="28" t="s">
        <v>2016</v>
      </c>
      <c r="CS597" s="28" t="s">
        <v>1223</v>
      </c>
      <c r="CT597" s="28" t="s">
        <v>1224</v>
      </c>
      <c r="CU597" s="28" t="s">
        <v>1698</v>
      </c>
      <c r="CV597" s="3" t="s">
        <v>1699</v>
      </c>
    </row>
    <row r="598" spans="91:100" x14ac:dyDescent="0.25">
      <c r="CM598" s="29"/>
      <c r="CN598" s="28" t="s">
        <v>2017</v>
      </c>
      <c r="CO598" s="28" t="s">
        <v>387</v>
      </c>
      <c r="CP598" s="28" t="s">
        <v>393</v>
      </c>
      <c r="CQ598" s="28" t="s">
        <v>2018</v>
      </c>
      <c r="CR598" s="28" t="s">
        <v>2018</v>
      </c>
      <c r="CS598" s="28" t="s">
        <v>1223</v>
      </c>
      <c r="CT598" s="28" t="s">
        <v>1224</v>
      </c>
      <c r="CU598" s="28" t="s">
        <v>1698</v>
      </c>
      <c r="CV598" s="3" t="s">
        <v>1699</v>
      </c>
    </row>
    <row r="599" spans="91:100" x14ac:dyDescent="0.25">
      <c r="CM599" s="29"/>
      <c r="CN599" s="28" t="s">
        <v>2019</v>
      </c>
      <c r="CO599" s="28" t="s">
        <v>387</v>
      </c>
      <c r="CP599" s="28" t="s">
        <v>393</v>
      </c>
      <c r="CQ599" s="28" t="s">
        <v>2020</v>
      </c>
      <c r="CR599" s="28" t="s">
        <v>2020</v>
      </c>
      <c r="CS599" s="28" t="s">
        <v>1223</v>
      </c>
      <c r="CT599" s="28" t="s">
        <v>1224</v>
      </c>
      <c r="CU599" s="28" t="s">
        <v>1698</v>
      </c>
      <c r="CV599" s="3" t="s">
        <v>1699</v>
      </c>
    </row>
    <row r="600" spans="91:100" x14ac:dyDescent="0.25">
      <c r="CM600" s="29"/>
      <c r="CN600" s="28" t="s">
        <v>2021</v>
      </c>
      <c r="CO600" s="28" t="s">
        <v>387</v>
      </c>
      <c r="CP600" s="28" t="s">
        <v>393</v>
      </c>
      <c r="CQ600" s="28" t="s">
        <v>2022</v>
      </c>
      <c r="CR600" s="28" t="s">
        <v>2022</v>
      </c>
      <c r="CS600" s="28" t="s">
        <v>1223</v>
      </c>
      <c r="CT600" s="28" t="s">
        <v>1224</v>
      </c>
      <c r="CU600" s="28" t="s">
        <v>1698</v>
      </c>
      <c r="CV600" s="3" t="s">
        <v>1699</v>
      </c>
    </row>
    <row r="601" spans="91:100" x14ac:dyDescent="0.25">
      <c r="CM601" s="29"/>
      <c r="CN601" s="28" t="s">
        <v>2023</v>
      </c>
      <c r="CO601" s="28" t="s">
        <v>387</v>
      </c>
      <c r="CP601" s="28" t="s">
        <v>393</v>
      </c>
      <c r="CQ601" s="28" t="s">
        <v>2024</v>
      </c>
      <c r="CR601" s="28" t="s">
        <v>2024</v>
      </c>
      <c r="CS601" s="28" t="s">
        <v>1223</v>
      </c>
      <c r="CT601" s="28" t="s">
        <v>1224</v>
      </c>
      <c r="CU601" s="28" t="s">
        <v>1698</v>
      </c>
      <c r="CV601" s="3" t="s">
        <v>1699</v>
      </c>
    </row>
    <row r="602" spans="91:100" x14ac:dyDescent="0.25">
      <c r="CM602" s="29"/>
      <c r="CN602" s="28" t="s">
        <v>2025</v>
      </c>
      <c r="CO602" s="28" t="s">
        <v>387</v>
      </c>
      <c r="CP602" s="28" t="s">
        <v>393</v>
      </c>
      <c r="CQ602" s="28" t="s">
        <v>2026</v>
      </c>
      <c r="CR602" s="28" t="s">
        <v>2026</v>
      </c>
      <c r="CS602" s="28" t="s">
        <v>1223</v>
      </c>
      <c r="CT602" s="28" t="s">
        <v>1224</v>
      </c>
      <c r="CU602" s="28" t="s">
        <v>1698</v>
      </c>
      <c r="CV602" s="3" t="s">
        <v>1699</v>
      </c>
    </row>
    <row r="603" spans="91:100" x14ac:dyDescent="0.25">
      <c r="CM603" s="29"/>
      <c r="CN603" s="28" t="s">
        <v>2027</v>
      </c>
      <c r="CO603" s="28" t="s">
        <v>387</v>
      </c>
      <c r="CP603" s="28" t="s">
        <v>393</v>
      </c>
      <c r="CQ603" s="28" t="s">
        <v>2028</v>
      </c>
      <c r="CR603" s="28" t="s">
        <v>2028</v>
      </c>
      <c r="CS603" s="28" t="s">
        <v>1223</v>
      </c>
      <c r="CT603" s="28" t="s">
        <v>1224</v>
      </c>
      <c r="CU603" s="28" t="s">
        <v>1698</v>
      </c>
      <c r="CV603" s="3" t="s">
        <v>1699</v>
      </c>
    </row>
    <row r="604" spans="91:100" x14ac:dyDescent="0.25">
      <c r="CM604" s="29"/>
      <c r="CN604" s="28" t="s">
        <v>2029</v>
      </c>
      <c r="CO604" s="28" t="s">
        <v>387</v>
      </c>
      <c r="CP604" s="28" t="s">
        <v>393</v>
      </c>
      <c r="CQ604" s="28" t="s">
        <v>2030</v>
      </c>
      <c r="CR604" s="28" t="s">
        <v>2030</v>
      </c>
      <c r="CS604" s="28" t="s">
        <v>1223</v>
      </c>
      <c r="CT604" s="28" t="s">
        <v>1224</v>
      </c>
      <c r="CU604" s="28" t="s">
        <v>1698</v>
      </c>
      <c r="CV604" s="3" t="s">
        <v>1699</v>
      </c>
    </row>
    <row r="605" spans="91:100" x14ac:dyDescent="0.25">
      <c r="CM605" s="29"/>
      <c r="CN605" s="28" t="s">
        <v>2031</v>
      </c>
      <c r="CO605" s="28" t="s">
        <v>387</v>
      </c>
      <c r="CP605" s="28" t="s">
        <v>393</v>
      </c>
      <c r="CQ605" s="28" t="s">
        <v>2032</v>
      </c>
      <c r="CR605" s="28" t="s">
        <v>2032</v>
      </c>
      <c r="CS605" s="28" t="s">
        <v>1223</v>
      </c>
      <c r="CT605" s="28" t="s">
        <v>1224</v>
      </c>
      <c r="CU605" s="28" t="s">
        <v>1698</v>
      </c>
      <c r="CV605" s="3" t="s">
        <v>1699</v>
      </c>
    </row>
    <row r="606" spans="91:100" x14ac:dyDescent="0.25">
      <c r="CM606" s="29"/>
      <c r="CN606" s="28" t="s">
        <v>2033</v>
      </c>
      <c r="CO606" s="28" t="s">
        <v>387</v>
      </c>
      <c r="CP606" s="28" t="s">
        <v>393</v>
      </c>
      <c r="CQ606" s="28" t="s">
        <v>2034</v>
      </c>
      <c r="CR606" s="28" t="s">
        <v>2034</v>
      </c>
      <c r="CS606" s="28" t="s">
        <v>1223</v>
      </c>
      <c r="CT606" s="28" t="s">
        <v>1224</v>
      </c>
      <c r="CU606" s="28" t="s">
        <v>1698</v>
      </c>
      <c r="CV606" s="3" t="s">
        <v>1699</v>
      </c>
    </row>
    <row r="607" spans="91:100" x14ac:dyDescent="0.25">
      <c r="CM607" s="29"/>
      <c r="CN607" s="28" t="s">
        <v>2035</v>
      </c>
      <c r="CO607" s="28" t="s">
        <v>387</v>
      </c>
      <c r="CP607" s="28" t="s">
        <v>393</v>
      </c>
      <c r="CQ607" s="28" t="s">
        <v>2036</v>
      </c>
      <c r="CR607" s="28" t="s">
        <v>2036</v>
      </c>
      <c r="CS607" s="28" t="s">
        <v>1223</v>
      </c>
      <c r="CT607" s="28" t="s">
        <v>1224</v>
      </c>
      <c r="CU607" s="28" t="s">
        <v>1698</v>
      </c>
      <c r="CV607" s="3" t="s">
        <v>1699</v>
      </c>
    </row>
    <row r="608" spans="91:100" x14ac:dyDescent="0.25">
      <c r="CM608" s="29"/>
      <c r="CN608" s="28" t="s">
        <v>2037</v>
      </c>
      <c r="CO608" s="28" t="s">
        <v>387</v>
      </c>
      <c r="CP608" s="28" t="s">
        <v>393</v>
      </c>
      <c r="CQ608" s="28" t="s">
        <v>2038</v>
      </c>
      <c r="CR608" s="28" t="s">
        <v>2038</v>
      </c>
      <c r="CS608" s="28" t="s">
        <v>1223</v>
      </c>
      <c r="CT608" s="28" t="s">
        <v>1224</v>
      </c>
      <c r="CU608" s="28" t="s">
        <v>1698</v>
      </c>
      <c r="CV608" s="3" t="s">
        <v>1699</v>
      </c>
    </row>
    <row r="609" spans="91:100" x14ac:dyDescent="0.25">
      <c r="CM609" s="29"/>
      <c r="CN609" s="28" t="s">
        <v>2039</v>
      </c>
      <c r="CO609" s="28" t="s">
        <v>387</v>
      </c>
      <c r="CP609" s="28" t="s">
        <v>393</v>
      </c>
      <c r="CQ609" s="28" t="s">
        <v>2040</v>
      </c>
      <c r="CR609" s="28" t="s">
        <v>2040</v>
      </c>
      <c r="CS609" s="28" t="s">
        <v>1223</v>
      </c>
      <c r="CT609" s="28" t="s">
        <v>1224</v>
      </c>
      <c r="CU609" s="28" t="s">
        <v>1698</v>
      </c>
      <c r="CV609" s="3" t="s">
        <v>1699</v>
      </c>
    </row>
    <row r="610" spans="91:100" x14ac:dyDescent="0.25">
      <c r="CM610" s="29"/>
      <c r="CN610" s="28" t="s">
        <v>2041</v>
      </c>
      <c r="CO610" s="28" t="s">
        <v>387</v>
      </c>
      <c r="CP610" s="28" t="s">
        <v>393</v>
      </c>
      <c r="CQ610" s="28" t="s">
        <v>2042</v>
      </c>
      <c r="CR610" s="28" t="s">
        <v>2042</v>
      </c>
      <c r="CS610" s="28" t="s">
        <v>1223</v>
      </c>
      <c r="CT610" s="28" t="s">
        <v>1224</v>
      </c>
      <c r="CU610" s="28" t="s">
        <v>1698</v>
      </c>
      <c r="CV610" s="3" t="s">
        <v>1699</v>
      </c>
    </row>
    <row r="611" spans="91:100" x14ac:dyDescent="0.25">
      <c r="CM611" s="29"/>
      <c r="CN611" s="28" t="s">
        <v>2043</v>
      </c>
      <c r="CO611" s="28" t="s">
        <v>387</v>
      </c>
      <c r="CP611" s="28" t="s">
        <v>393</v>
      </c>
      <c r="CQ611" s="28" t="s">
        <v>2044</v>
      </c>
      <c r="CR611" s="28" t="s">
        <v>2044</v>
      </c>
      <c r="CS611" s="28" t="s">
        <v>1223</v>
      </c>
      <c r="CT611" s="28" t="s">
        <v>1224</v>
      </c>
      <c r="CU611" s="28" t="s">
        <v>1698</v>
      </c>
      <c r="CV611" s="3" t="s">
        <v>1699</v>
      </c>
    </row>
    <row r="612" spans="91:100" x14ac:dyDescent="0.25">
      <c r="CM612" s="29"/>
      <c r="CN612" s="28" t="s">
        <v>2045</v>
      </c>
      <c r="CO612" s="28" t="s">
        <v>387</v>
      </c>
      <c r="CP612" s="28" t="s">
        <v>393</v>
      </c>
      <c r="CQ612" s="28" t="s">
        <v>2046</v>
      </c>
      <c r="CR612" s="28" t="s">
        <v>2046</v>
      </c>
      <c r="CS612" s="28" t="s">
        <v>752</v>
      </c>
      <c r="CT612" s="28" t="s">
        <v>753</v>
      </c>
      <c r="CU612" s="28" t="s">
        <v>681</v>
      </c>
      <c r="CV612" s="3" t="s">
        <v>754</v>
      </c>
    </row>
    <row r="613" spans="91:100" x14ac:dyDescent="0.25">
      <c r="CM613" s="29"/>
      <c r="CN613" s="28" t="s">
        <v>2047</v>
      </c>
      <c r="CO613" s="28" t="s">
        <v>387</v>
      </c>
      <c r="CP613" s="28" t="s">
        <v>393</v>
      </c>
      <c r="CQ613" s="28" t="s">
        <v>2048</v>
      </c>
      <c r="CR613" s="28" t="s">
        <v>2048</v>
      </c>
      <c r="CS613" s="28" t="s">
        <v>1223</v>
      </c>
      <c r="CT613" s="28" t="s">
        <v>1224</v>
      </c>
      <c r="CU613" s="28" t="s">
        <v>1698</v>
      </c>
      <c r="CV613" s="3" t="s">
        <v>1699</v>
      </c>
    </row>
    <row r="614" spans="91:100" x14ac:dyDescent="0.25">
      <c r="CM614" s="29"/>
      <c r="CN614" s="28" t="s">
        <v>2049</v>
      </c>
      <c r="CO614" s="28" t="s">
        <v>387</v>
      </c>
      <c r="CP614" s="28" t="s">
        <v>393</v>
      </c>
      <c r="CQ614" s="28" t="s">
        <v>2050</v>
      </c>
      <c r="CR614" s="28" t="s">
        <v>2050</v>
      </c>
      <c r="CS614" s="28" t="s">
        <v>1223</v>
      </c>
      <c r="CT614" s="28" t="s">
        <v>1224</v>
      </c>
      <c r="CU614" s="28" t="s">
        <v>1698</v>
      </c>
      <c r="CV614" s="3" t="s">
        <v>1699</v>
      </c>
    </row>
    <row r="615" spans="91:100" x14ac:dyDescent="0.25">
      <c r="CM615" s="29"/>
      <c r="CN615" s="28" t="s">
        <v>2051</v>
      </c>
      <c r="CO615" s="28" t="s">
        <v>387</v>
      </c>
      <c r="CP615" s="28" t="s">
        <v>393</v>
      </c>
      <c r="CQ615" s="28" t="s">
        <v>2052</v>
      </c>
      <c r="CR615" s="28" t="s">
        <v>2052</v>
      </c>
      <c r="CS615" s="28" t="s">
        <v>1223</v>
      </c>
      <c r="CT615" s="28" t="s">
        <v>1224</v>
      </c>
      <c r="CU615" s="28" t="s">
        <v>1698</v>
      </c>
      <c r="CV615" s="3" t="s">
        <v>1699</v>
      </c>
    </row>
    <row r="616" spans="91:100" x14ac:dyDescent="0.25">
      <c r="CM616" s="29"/>
      <c r="CN616" s="28" t="s">
        <v>2053</v>
      </c>
      <c r="CO616" s="28" t="s">
        <v>387</v>
      </c>
      <c r="CP616" s="28" t="s">
        <v>393</v>
      </c>
      <c r="CQ616" s="28" t="s">
        <v>2054</v>
      </c>
      <c r="CR616" s="28" t="s">
        <v>2054</v>
      </c>
      <c r="CS616" s="28" t="s">
        <v>1223</v>
      </c>
      <c r="CT616" s="28" t="s">
        <v>1224</v>
      </c>
      <c r="CU616" s="28" t="s">
        <v>1698</v>
      </c>
      <c r="CV616" s="3" t="s">
        <v>1699</v>
      </c>
    </row>
    <row r="617" spans="91:100" x14ac:dyDescent="0.25">
      <c r="CM617" s="29"/>
      <c r="CN617" s="28" t="s">
        <v>2055</v>
      </c>
      <c r="CO617" s="28" t="s">
        <v>387</v>
      </c>
      <c r="CP617" s="28" t="s">
        <v>393</v>
      </c>
      <c r="CQ617" s="28" t="s">
        <v>2056</v>
      </c>
      <c r="CR617" s="28" t="s">
        <v>2056</v>
      </c>
      <c r="CS617" s="28" t="s">
        <v>1223</v>
      </c>
      <c r="CT617" s="28" t="s">
        <v>1224</v>
      </c>
      <c r="CU617" s="28" t="s">
        <v>1698</v>
      </c>
      <c r="CV617" s="3" t="s">
        <v>1699</v>
      </c>
    </row>
    <row r="618" spans="91:100" x14ac:dyDescent="0.25">
      <c r="CM618" s="29"/>
      <c r="CN618" s="28" t="s">
        <v>2057</v>
      </c>
      <c r="CO618" s="28" t="s">
        <v>387</v>
      </c>
      <c r="CP618" s="28" t="s">
        <v>393</v>
      </c>
      <c r="CQ618" s="28" t="s">
        <v>2058</v>
      </c>
      <c r="CR618" s="28" t="s">
        <v>2058</v>
      </c>
      <c r="CS618" s="28" t="s">
        <v>1223</v>
      </c>
      <c r="CT618" s="28" t="s">
        <v>1224</v>
      </c>
      <c r="CU618" s="28" t="s">
        <v>1698</v>
      </c>
      <c r="CV618" s="3" t="s">
        <v>1699</v>
      </c>
    </row>
    <row r="619" spans="91:100" x14ac:dyDescent="0.25">
      <c r="CM619" s="29"/>
      <c r="CN619" s="28" t="s">
        <v>2059</v>
      </c>
      <c r="CO619" s="28" t="s">
        <v>387</v>
      </c>
      <c r="CP619" s="28" t="s">
        <v>393</v>
      </c>
      <c r="CQ619" s="28" t="s">
        <v>2060</v>
      </c>
      <c r="CR619" s="28" t="s">
        <v>2060</v>
      </c>
      <c r="CS619" s="28" t="s">
        <v>1223</v>
      </c>
      <c r="CT619" s="28" t="s">
        <v>1224</v>
      </c>
      <c r="CU619" s="28" t="s">
        <v>1698</v>
      </c>
      <c r="CV619" s="3" t="s">
        <v>1699</v>
      </c>
    </row>
    <row r="620" spans="91:100" x14ac:dyDescent="0.25">
      <c r="CM620" s="29"/>
      <c r="CN620" s="28" t="s">
        <v>2061</v>
      </c>
      <c r="CO620" s="28" t="s">
        <v>387</v>
      </c>
      <c r="CP620" s="28" t="s">
        <v>393</v>
      </c>
      <c r="CQ620" s="28" t="s">
        <v>2062</v>
      </c>
      <c r="CR620" s="28" t="s">
        <v>2062</v>
      </c>
      <c r="CS620" s="28" t="s">
        <v>1223</v>
      </c>
      <c r="CT620" s="28" t="s">
        <v>1224</v>
      </c>
      <c r="CU620" s="28" t="s">
        <v>1698</v>
      </c>
      <c r="CV620" s="3" t="s">
        <v>1699</v>
      </c>
    </row>
    <row r="621" spans="91:100" x14ac:dyDescent="0.25">
      <c r="CM621" s="29"/>
      <c r="CN621" s="28" t="s">
        <v>2063</v>
      </c>
      <c r="CO621" s="28" t="s">
        <v>387</v>
      </c>
      <c r="CP621" s="28" t="s">
        <v>393</v>
      </c>
      <c r="CQ621" s="28" t="s">
        <v>2064</v>
      </c>
      <c r="CR621" s="28" t="s">
        <v>2064</v>
      </c>
      <c r="CS621" s="28" t="s">
        <v>1223</v>
      </c>
      <c r="CT621" s="28" t="s">
        <v>1224</v>
      </c>
      <c r="CU621" s="28" t="s">
        <v>1698</v>
      </c>
      <c r="CV621" s="3" t="s">
        <v>1699</v>
      </c>
    </row>
    <row r="622" spans="91:100" x14ac:dyDescent="0.25">
      <c r="CM622" s="29"/>
      <c r="CN622" s="28" t="s">
        <v>2065</v>
      </c>
      <c r="CO622" s="28" t="s">
        <v>387</v>
      </c>
      <c r="CP622" s="28" t="s">
        <v>393</v>
      </c>
      <c r="CQ622" s="28" t="s">
        <v>2066</v>
      </c>
      <c r="CR622" s="28" t="s">
        <v>2066</v>
      </c>
      <c r="CS622" s="28" t="s">
        <v>1223</v>
      </c>
      <c r="CT622" s="28" t="s">
        <v>1224</v>
      </c>
      <c r="CU622" s="28" t="s">
        <v>1698</v>
      </c>
      <c r="CV622" s="3" t="s">
        <v>1699</v>
      </c>
    </row>
    <row r="623" spans="91:100" x14ac:dyDescent="0.25">
      <c r="CM623" s="29"/>
      <c r="CN623" s="28" t="s">
        <v>2067</v>
      </c>
      <c r="CO623" s="28" t="s">
        <v>387</v>
      </c>
      <c r="CP623" s="28" t="s">
        <v>393</v>
      </c>
      <c r="CQ623" s="28" t="s">
        <v>2068</v>
      </c>
      <c r="CR623" s="28" t="s">
        <v>2068</v>
      </c>
      <c r="CS623" s="28" t="s">
        <v>1223</v>
      </c>
      <c r="CT623" s="28" t="s">
        <v>1224</v>
      </c>
      <c r="CU623" s="28" t="s">
        <v>1698</v>
      </c>
      <c r="CV623" s="3" t="s">
        <v>1699</v>
      </c>
    </row>
    <row r="624" spans="91:100" x14ac:dyDescent="0.25">
      <c r="CM624" s="29"/>
      <c r="CN624" s="28" t="s">
        <v>2069</v>
      </c>
      <c r="CO624" s="28" t="s">
        <v>387</v>
      </c>
      <c r="CP624" s="28" t="s">
        <v>393</v>
      </c>
      <c r="CQ624" s="28" t="s">
        <v>2070</v>
      </c>
      <c r="CR624" s="28" t="s">
        <v>2070</v>
      </c>
      <c r="CS624" s="28" t="s">
        <v>1223</v>
      </c>
      <c r="CT624" s="28" t="s">
        <v>1224</v>
      </c>
      <c r="CU624" s="28" t="s">
        <v>1698</v>
      </c>
      <c r="CV624" s="3" t="s">
        <v>1699</v>
      </c>
    </row>
    <row r="625" spans="91:100" x14ac:dyDescent="0.25">
      <c r="CM625" s="29"/>
      <c r="CN625" s="28" t="s">
        <v>2071</v>
      </c>
      <c r="CO625" s="28" t="s">
        <v>387</v>
      </c>
      <c r="CP625" s="28" t="s">
        <v>393</v>
      </c>
      <c r="CQ625" s="28" t="s">
        <v>2072</v>
      </c>
      <c r="CR625" s="28" t="s">
        <v>2072</v>
      </c>
      <c r="CS625" s="28" t="s">
        <v>1223</v>
      </c>
      <c r="CT625" s="28" t="s">
        <v>1224</v>
      </c>
      <c r="CU625" s="28" t="s">
        <v>1698</v>
      </c>
      <c r="CV625" s="3" t="s">
        <v>1699</v>
      </c>
    </row>
    <row r="626" spans="91:100" x14ac:dyDescent="0.25">
      <c r="CM626" s="29"/>
      <c r="CN626" s="28" t="s">
        <v>2073</v>
      </c>
      <c r="CO626" s="28" t="s">
        <v>387</v>
      </c>
      <c r="CP626" s="28" t="s">
        <v>393</v>
      </c>
      <c r="CQ626" s="28" t="s">
        <v>2074</v>
      </c>
      <c r="CR626" s="28" t="s">
        <v>2074</v>
      </c>
      <c r="CS626" s="28" t="s">
        <v>1223</v>
      </c>
      <c r="CT626" s="28" t="s">
        <v>1224</v>
      </c>
      <c r="CU626" s="28" t="s">
        <v>1698</v>
      </c>
      <c r="CV626" s="3" t="s">
        <v>1699</v>
      </c>
    </row>
    <row r="627" spans="91:100" x14ac:dyDescent="0.25">
      <c r="CM627" s="29"/>
      <c r="CN627" s="28" t="s">
        <v>2075</v>
      </c>
      <c r="CO627" s="28" t="s">
        <v>387</v>
      </c>
      <c r="CP627" s="28" t="s">
        <v>393</v>
      </c>
      <c r="CQ627" s="28" t="s">
        <v>2076</v>
      </c>
      <c r="CR627" s="28" t="s">
        <v>2076</v>
      </c>
      <c r="CS627" s="28" t="s">
        <v>1223</v>
      </c>
      <c r="CT627" s="28" t="s">
        <v>1224</v>
      </c>
      <c r="CU627" s="28" t="s">
        <v>1698</v>
      </c>
      <c r="CV627" s="3" t="s">
        <v>1699</v>
      </c>
    </row>
    <row r="628" spans="91:100" x14ac:dyDescent="0.25">
      <c r="CM628" s="29"/>
      <c r="CN628" s="28" t="s">
        <v>2077</v>
      </c>
      <c r="CO628" s="28" t="s">
        <v>387</v>
      </c>
      <c r="CP628" s="28" t="s">
        <v>393</v>
      </c>
      <c r="CQ628" s="28" t="s">
        <v>2078</v>
      </c>
      <c r="CR628" s="28" t="s">
        <v>2078</v>
      </c>
      <c r="CS628" s="28" t="s">
        <v>1223</v>
      </c>
      <c r="CT628" s="28" t="s">
        <v>1224</v>
      </c>
      <c r="CU628" s="28" t="s">
        <v>1698</v>
      </c>
      <c r="CV628" s="3" t="s">
        <v>1699</v>
      </c>
    </row>
    <row r="629" spans="91:100" x14ac:dyDescent="0.25">
      <c r="CM629" s="29"/>
      <c r="CN629" s="28" t="s">
        <v>2079</v>
      </c>
      <c r="CO629" s="28" t="s">
        <v>387</v>
      </c>
      <c r="CP629" s="28" t="s">
        <v>393</v>
      </c>
      <c r="CQ629" s="28" t="s">
        <v>2080</v>
      </c>
      <c r="CR629" s="28" t="s">
        <v>2080</v>
      </c>
      <c r="CS629" s="28" t="s">
        <v>1223</v>
      </c>
      <c r="CT629" s="28" t="s">
        <v>1224</v>
      </c>
      <c r="CU629" s="28" t="s">
        <v>1698</v>
      </c>
      <c r="CV629" s="3" t="s">
        <v>1699</v>
      </c>
    </row>
    <row r="630" spans="91:100" x14ac:dyDescent="0.25">
      <c r="CM630" s="29"/>
      <c r="CN630" s="28" t="s">
        <v>2081</v>
      </c>
      <c r="CO630" s="28" t="s">
        <v>387</v>
      </c>
      <c r="CP630" s="28" t="s">
        <v>393</v>
      </c>
      <c r="CQ630" s="28" t="s">
        <v>2082</v>
      </c>
      <c r="CR630" s="28" t="s">
        <v>2082</v>
      </c>
      <c r="CS630" s="28" t="s">
        <v>1223</v>
      </c>
      <c r="CT630" s="28" t="s">
        <v>1224</v>
      </c>
      <c r="CU630" s="28" t="s">
        <v>1698</v>
      </c>
      <c r="CV630" s="3" t="s">
        <v>1699</v>
      </c>
    </row>
    <row r="631" spans="91:100" x14ac:dyDescent="0.25">
      <c r="CM631" s="29"/>
      <c r="CN631" s="28" t="s">
        <v>2083</v>
      </c>
      <c r="CO631" s="28" t="s">
        <v>387</v>
      </c>
      <c r="CP631" s="28" t="s">
        <v>393</v>
      </c>
      <c r="CQ631" s="28" t="s">
        <v>2084</v>
      </c>
      <c r="CR631" s="28" t="s">
        <v>2084</v>
      </c>
      <c r="CS631" s="28" t="s">
        <v>1223</v>
      </c>
      <c r="CT631" s="28" t="s">
        <v>1224</v>
      </c>
      <c r="CU631" s="28" t="s">
        <v>1698</v>
      </c>
      <c r="CV631" s="3" t="s">
        <v>1699</v>
      </c>
    </row>
    <row r="632" spans="91:100" x14ac:dyDescent="0.25">
      <c r="CM632" s="29"/>
      <c r="CN632" s="28" t="s">
        <v>2085</v>
      </c>
      <c r="CO632" s="28" t="s">
        <v>387</v>
      </c>
      <c r="CP632" s="28" t="s">
        <v>393</v>
      </c>
      <c r="CQ632" s="28" t="s">
        <v>2086</v>
      </c>
      <c r="CR632" s="28" t="s">
        <v>2086</v>
      </c>
      <c r="CS632" s="28" t="s">
        <v>1223</v>
      </c>
      <c r="CT632" s="28" t="s">
        <v>1224</v>
      </c>
      <c r="CU632" s="28" t="s">
        <v>1698</v>
      </c>
      <c r="CV632" s="3" t="s">
        <v>1699</v>
      </c>
    </row>
    <row r="633" spans="91:100" x14ac:dyDescent="0.25">
      <c r="CM633" s="29"/>
      <c r="CN633" s="28" t="s">
        <v>2087</v>
      </c>
      <c r="CO633" s="28" t="s">
        <v>387</v>
      </c>
      <c r="CP633" s="28" t="s">
        <v>393</v>
      </c>
      <c r="CQ633" s="28" t="s">
        <v>2088</v>
      </c>
      <c r="CR633" s="28" t="s">
        <v>2088</v>
      </c>
      <c r="CS633" s="28" t="s">
        <v>1223</v>
      </c>
      <c r="CT633" s="28" t="s">
        <v>1224</v>
      </c>
      <c r="CU633" s="28" t="s">
        <v>1698</v>
      </c>
      <c r="CV633" s="3" t="s">
        <v>1699</v>
      </c>
    </row>
    <row r="634" spans="91:100" x14ac:dyDescent="0.25">
      <c r="CM634" s="29"/>
      <c r="CN634" s="28" t="s">
        <v>2089</v>
      </c>
      <c r="CO634" s="28" t="s">
        <v>387</v>
      </c>
      <c r="CP634" s="28" t="s">
        <v>393</v>
      </c>
      <c r="CQ634" s="28" t="s">
        <v>2090</v>
      </c>
      <c r="CR634" s="28" t="s">
        <v>2090</v>
      </c>
      <c r="CS634" s="28" t="s">
        <v>1223</v>
      </c>
      <c r="CT634" s="28" t="s">
        <v>1224</v>
      </c>
      <c r="CU634" s="28" t="s">
        <v>1698</v>
      </c>
      <c r="CV634" s="3" t="s">
        <v>1699</v>
      </c>
    </row>
    <row r="635" spans="91:100" x14ac:dyDescent="0.25">
      <c r="CM635" s="29"/>
      <c r="CN635" s="28" t="s">
        <v>2091</v>
      </c>
      <c r="CO635" s="28" t="s">
        <v>387</v>
      </c>
      <c r="CP635" s="28" t="s">
        <v>393</v>
      </c>
      <c r="CQ635" s="28" t="s">
        <v>2092</v>
      </c>
      <c r="CR635" s="28" t="s">
        <v>2092</v>
      </c>
      <c r="CS635" s="28" t="s">
        <v>1223</v>
      </c>
      <c r="CT635" s="28" t="s">
        <v>1224</v>
      </c>
      <c r="CU635" s="28" t="s">
        <v>1698</v>
      </c>
      <c r="CV635" s="3" t="s">
        <v>1699</v>
      </c>
    </row>
    <row r="636" spans="91:100" x14ac:dyDescent="0.25">
      <c r="CM636" s="29"/>
      <c r="CN636" s="28" t="s">
        <v>2093</v>
      </c>
      <c r="CO636" s="28" t="s">
        <v>387</v>
      </c>
      <c r="CP636" s="28" t="s">
        <v>393</v>
      </c>
      <c r="CQ636" s="28" t="s">
        <v>2094</v>
      </c>
      <c r="CR636" s="28" t="s">
        <v>2094</v>
      </c>
      <c r="CS636" s="28" t="s">
        <v>1223</v>
      </c>
      <c r="CT636" s="28" t="s">
        <v>1224</v>
      </c>
      <c r="CU636" s="28" t="s">
        <v>1698</v>
      </c>
      <c r="CV636" s="3" t="s">
        <v>1699</v>
      </c>
    </row>
    <row r="637" spans="91:100" x14ac:dyDescent="0.25">
      <c r="CM637" s="29"/>
      <c r="CN637" s="28" t="s">
        <v>2095</v>
      </c>
      <c r="CO637" s="28" t="s">
        <v>387</v>
      </c>
      <c r="CP637" s="28" t="s">
        <v>393</v>
      </c>
      <c r="CQ637" s="28" t="s">
        <v>2096</v>
      </c>
      <c r="CR637" s="28" t="s">
        <v>2096</v>
      </c>
      <c r="CS637" s="28" t="s">
        <v>1223</v>
      </c>
      <c r="CT637" s="28" t="s">
        <v>1224</v>
      </c>
      <c r="CU637" s="28" t="s">
        <v>1698</v>
      </c>
      <c r="CV637" s="3" t="s">
        <v>1699</v>
      </c>
    </row>
    <row r="638" spans="91:100" x14ac:dyDescent="0.25">
      <c r="CM638" s="29"/>
      <c r="CN638" s="28" t="s">
        <v>2097</v>
      </c>
      <c r="CO638" s="28" t="s">
        <v>387</v>
      </c>
      <c r="CP638" s="28" t="s">
        <v>393</v>
      </c>
      <c r="CQ638" s="28" t="s">
        <v>2098</v>
      </c>
      <c r="CR638" s="28" t="s">
        <v>2098</v>
      </c>
      <c r="CS638" s="28" t="s">
        <v>1223</v>
      </c>
      <c r="CT638" s="28" t="s">
        <v>1224</v>
      </c>
      <c r="CU638" s="28" t="s">
        <v>1698</v>
      </c>
      <c r="CV638" s="3" t="s">
        <v>1699</v>
      </c>
    </row>
    <row r="639" spans="91:100" x14ac:dyDescent="0.25">
      <c r="CM639" s="29"/>
      <c r="CN639" s="28" t="s">
        <v>2099</v>
      </c>
      <c r="CO639" s="28" t="s">
        <v>387</v>
      </c>
      <c r="CP639" s="28" t="s">
        <v>393</v>
      </c>
      <c r="CQ639" s="28" t="s">
        <v>2100</v>
      </c>
      <c r="CR639" s="28" t="s">
        <v>2100</v>
      </c>
      <c r="CS639" s="28" t="s">
        <v>1223</v>
      </c>
      <c r="CT639" s="28" t="s">
        <v>1224</v>
      </c>
      <c r="CU639" s="28" t="s">
        <v>1698</v>
      </c>
      <c r="CV639" s="3" t="s">
        <v>1699</v>
      </c>
    </row>
    <row r="640" spans="91:100" x14ac:dyDescent="0.25">
      <c r="CM640" s="29"/>
      <c r="CN640" s="28" t="s">
        <v>2101</v>
      </c>
      <c r="CO640" s="28" t="s">
        <v>387</v>
      </c>
      <c r="CP640" s="28" t="s">
        <v>393</v>
      </c>
      <c r="CQ640" s="28" t="s">
        <v>2102</v>
      </c>
      <c r="CR640" s="28" t="s">
        <v>2102</v>
      </c>
      <c r="CS640" s="28" t="s">
        <v>1223</v>
      </c>
      <c r="CT640" s="28" t="s">
        <v>1224</v>
      </c>
      <c r="CU640" s="28" t="s">
        <v>1698</v>
      </c>
      <c r="CV640" s="3" t="s">
        <v>1699</v>
      </c>
    </row>
    <row r="641" spans="91:100" x14ac:dyDescent="0.25">
      <c r="CM641" s="29"/>
      <c r="CN641" s="28" t="s">
        <v>2103</v>
      </c>
      <c r="CO641" s="28" t="s">
        <v>387</v>
      </c>
      <c r="CP641" s="28" t="s">
        <v>393</v>
      </c>
      <c r="CQ641" s="28" t="s">
        <v>2104</v>
      </c>
      <c r="CR641" s="28" t="s">
        <v>2104</v>
      </c>
      <c r="CS641" s="28" t="s">
        <v>1223</v>
      </c>
      <c r="CT641" s="28" t="s">
        <v>1224</v>
      </c>
      <c r="CU641" s="28" t="s">
        <v>1698</v>
      </c>
      <c r="CV641" s="3" t="s">
        <v>1699</v>
      </c>
    </row>
    <row r="642" spans="91:100" x14ac:dyDescent="0.25">
      <c r="CM642" s="29"/>
      <c r="CN642" s="28" t="s">
        <v>2105</v>
      </c>
      <c r="CO642" s="28" t="s">
        <v>387</v>
      </c>
      <c r="CP642" s="28" t="s">
        <v>393</v>
      </c>
      <c r="CQ642" s="28" t="s">
        <v>2106</v>
      </c>
      <c r="CR642" s="28" t="s">
        <v>2106</v>
      </c>
      <c r="CS642" s="28" t="s">
        <v>1223</v>
      </c>
      <c r="CT642" s="28" t="s">
        <v>1224</v>
      </c>
      <c r="CU642" s="28" t="s">
        <v>1698</v>
      </c>
      <c r="CV642" s="3" t="s">
        <v>1699</v>
      </c>
    </row>
    <row r="643" spans="91:100" x14ac:dyDescent="0.25">
      <c r="CM643" s="29"/>
      <c r="CN643" s="28" t="s">
        <v>2107</v>
      </c>
      <c r="CO643" s="28" t="s">
        <v>387</v>
      </c>
      <c r="CP643" s="28" t="s">
        <v>393</v>
      </c>
      <c r="CQ643" s="28" t="s">
        <v>2108</v>
      </c>
      <c r="CR643" s="28" t="s">
        <v>2108</v>
      </c>
      <c r="CS643" s="28" t="s">
        <v>1223</v>
      </c>
      <c r="CT643" s="28" t="s">
        <v>1224</v>
      </c>
      <c r="CU643" s="28" t="s">
        <v>1698</v>
      </c>
      <c r="CV643" s="3" t="s">
        <v>1699</v>
      </c>
    </row>
    <row r="644" spans="91:100" x14ac:dyDescent="0.25">
      <c r="CM644" s="29"/>
      <c r="CN644" s="28" t="s">
        <v>2109</v>
      </c>
      <c r="CO644" s="28" t="s">
        <v>387</v>
      </c>
      <c r="CP644" s="28" t="s">
        <v>393</v>
      </c>
      <c r="CQ644" s="28" t="s">
        <v>2110</v>
      </c>
      <c r="CR644" s="28" t="s">
        <v>2110</v>
      </c>
      <c r="CS644" s="28" t="s">
        <v>1223</v>
      </c>
      <c r="CT644" s="28" t="s">
        <v>1224</v>
      </c>
      <c r="CU644" s="28" t="s">
        <v>1698</v>
      </c>
      <c r="CV644" s="3" t="s">
        <v>1699</v>
      </c>
    </row>
    <row r="645" spans="91:100" x14ac:dyDescent="0.25">
      <c r="CM645" s="29"/>
      <c r="CN645" s="28" t="s">
        <v>2111</v>
      </c>
      <c r="CO645" s="28" t="s">
        <v>387</v>
      </c>
      <c r="CP645" s="28" t="s">
        <v>393</v>
      </c>
      <c r="CQ645" s="28" t="s">
        <v>2112</v>
      </c>
      <c r="CR645" s="28" t="s">
        <v>2112</v>
      </c>
      <c r="CS645" s="28" t="s">
        <v>1223</v>
      </c>
      <c r="CT645" s="28" t="s">
        <v>1224</v>
      </c>
      <c r="CU645" s="28" t="s">
        <v>1698</v>
      </c>
      <c r="CV645" s="3" t="s">
        <v>1699</v>
      </c>
    </row>
    <row r="646" spans="91:100" x14ac:dyDescent="0.25">
      <c r="CM646" s="29"/>
      <c r="CN646" s="28" t="s">
        <v>2113</v>
      </c>
      <c r="CO646" s="28" t="s">
        <v>387</v>
      </c>
      <c r="CP646" s="28" t="s">
        <v>393</v>
      </c>
      <c r="CQ646" s="28" t="s">
        <v>2114</v>
      </c>
      <c r="CR646" s="28" t="s">
        <v>2114</v>
      </c>
      <c r="CS646" s="28" t="s">
        <v>1223</v>
      </c>
      <c r="CT646" s="28" t="s">
        <v>1224</v>
      </c>
      <c r="CU646" s="28" t="s">
        <v>1698</v>
      </c>
      <c r="CV646" s="3" t="s">
        <v>1699</v>
      </c>
    </row>
    <row r="647" spans="91:100" x14ac:dyDescent="0.25">
      <c r="CM647" s="29"/>
      <c r="CN647" s="28" t="s">
        <v>2115</v>
      </c>
      <c r="CO647" s="28" t="s">
        <v>387</v>
      </c>
      <c r="CP647" s="28" t="s">
        <v>393</v>
      </c>
      <c r="CQ647" s="28" t="s">
        <v>2116</v>
      </c>
      <c r="CR647" s="28" t="s">
        <v>2116</v>
      </c>
      <c r="CS647" s="28" t="s">
        <v>1223</v>
      </c>
      <c r="CT647" s="28" t="s">
        <v>1224</v>
      </c>
      <c r="CU647" s="28" t="s">
        <v>1698</v>
      </c>
      <c r="CV647" s="3" t="s">
        <v>1699</v>
      </c>
    </row>
    <row r="648" spans="91:100" x14ac:dyDescent="0.25">
      <c r="CM648" s="29"/>
      <c r="CN648" s="28" t="s">
        <v>2117</v>
      </c>
      <c r="CO648" s="28" t="s">
        <v>387</v>
      </c>
      <c r="CP648" s="28" t="s">
        <v>393</v>
      </c>
      <c r="CQ648" s="28" t="s">
        <v>2118</v>
      </c>
      <c r="CR648" s="28" t="s">
        <v>2118</v>
      </c>
      <c r="CS648" s="28" t="s">
        <v>1223</v>
      </c>
      <c r="CT648" s="28" t="s">
        <v>1224</v>
      </c>
      <c r="CU648" s="28" t="s">
        <v>1698</v>
      </c>
      <c r="CV648" s="3" t="s">
        <v>1699</v>
      </c>
    </row>
    <row r="649" spans="91:100" x14ac:dyDescent="0.25">
      <c r="CM649" s="29"/>
      <c r="CN649" s="28" t="s">
        <v>2119</v>
      </c>
      <c r="CO649" s="28" t="s">
        <v>387</v>
      </c>
      <c r="CP649" s="28" t="s">
        <v>393</v>
      </c>
      <c r="CQ649" s="28" t="s">
        <v>2120</v>
      </c>
      <c r="CR649" s="28" t="s">
        <v>2120</v>
      </c>
      <c r="CS649" s="28" t="s">
        <v>1223</v>
      </c>
      <c r="CT649" s="28" t="s">
        <v>1224</v>
      </c>
      <c r="CU649" s="28" t="s">
        <v>1698</v>
      </c>
      <c r="CV649" s="3" t="s">
        <v>1699</v>
      </c>
    </row>
    <row r="650" spans="91:100" x14ac:dyDescent="0.25">
      <c r="CM650" s="29"/>
      <c r="CN650" s="28" t="s">
        <v>2121</v>
      </c>
      <c r="CO650" s="28" t="s">
        <v>387</v>
      </c>
      <c r="CP650" s="28" t="s">
        <v>393</v>
      </c>
      <c r="CQ650" s="28" t="s">
        <v>2122</v>
      </c>
      <c r="CR650" s="28" t="s">
        <v>2122</v>
      </c>
      <c r="CS650" s="28" t="s">
        <v>1223</v>
      </c>
      <c r="CT650" s="28" t="s">
        <v>1224</v>
      </c>
      <c r="CU650" s="28" t="s">
        <v>1698</v>
      </c>
      <c r="CV650" s="3" t="s">
        <v>1699</v>
      </c>
    </row>
    <row r="651" spans="91:100" x14ac:dyDescent="0.25">
      <c r="CM651" s="29"/>
      <c r="CN651" s="28" t="s">
        <v>2123</v>
      </c>
      <c r="CO651" s="28" t="s">
        <v>387</v>
      </c>
      <c r="CP651" s="28" t="s">
        <v>393</v>
      </c>
      <c r="CQ651" s="28" t="s">
        <v>2124</v>
      </c>
      <c r="CR651" s="28" t="s">
        <v>2124</v>
      </c>
      <c r="CS651" s="28" t="s">
        <v>1223</v>
      </c>
      <c r="CT651" s="28" t="s">
        <v>1224</v>
      </c>
      <c r="CU651" s="28" t="s">
        <v>1698</v>
      </c>
      <c r="CV651" s="3" t="s">
        <v>1699</v>
      </c>
    </row>
    <row r="652" spans="91:100" x14ac:dyDescent="0.25">
      <c r="CM652" s="29"/>
      <c r="CN652" s="28" t="s">
        <v>2125</v>
      </c>
      <c r="CO652" s="28" t="s">
        <v>387</v>
      </c>
      <c r="CP652" s="28" t="s">
        <v>393</v>
      </c>
      <c r="CQ652" s="28" t="s">
        <v>2126</v>
      </c>
      <c r="CR652" s="28" t="s">
        <v>2126</v>
      </c>
      <c r="CS652" s="28" t="s">
        <v>1223</v>
      </c>
      <c r="CT652" s="28" t="s">
        <v>1224</v>
      </c>
      <c r="CU652" s="28" t="s">
        <v>1698</v>
      </c>
      <c r="CV652" s="3" t="s">
        <v>1699</v>
      </c>
    </row>
    <row r="653" spans="91:100" x14ac:dyDescent="0.25">
      <c r="CM653" s="29"/>
      <c r="CN653" s="28" t="s">
        <v>2127</v>
      </c>
      <c r="CO653" s="28" t="s">
        <v>387</v>
      </c>
      <c r="CP653" s="28" t="s">
        <v>393</v>
      </c>
      <c r="CQ653" s="28" t="s">
        <v>2128</v>
      </c>
      <c r="CR653" s="28" t="s">
        <v>2128</v>
      </c>
      <c r="CS653" s="28" t="s">
        <v>1223</v>
      </c>
      <c r="CT653" s="28" t="s">
        <v>1224</v>
      </c>
      <c r="CU653" s="28" t="s">
        <v>1698</v>
      </c>
      <c r="CV653" s="3" t="s">
        <v>1699</v>
      </c>
    </row>
    <row r="654" spans="91:100" x14ac:dyDescent="0.25">
      <c r="CM654" s="29"/>
      <c r="CN654" s="28" t="s">
        <v>2129</v>
      </c>
      <c r="CO654" s="28" t="s">
        <v>387</v>
      </c>
      <c r="CP654" s="28" t="s">
        <v>393</v>
      </c>
      <c r="CQ654" s="28" t="s">
        <v>2130</v>
      </c>
      <c r="CR654" s="28" t="s">
        <v>2130</v>
      </c>
      <c r="CS654" s="28" t="s">
        <v>1223</v>
      </c>
      <c r="CT654" s="28" t="s">
        <v>1224</v>
      </c>
      <c r="CU654" s="28" t="s">
        <v>1698</v>
      </c>
      <c r="CV654" s="3" t="s">
        <v>1699</v>
      </c>
    </row>
    <row r="655" spans="91:100" x14ac:dyDescent="0.25">
      <c r="CM655" s="29"/>
      <c r="CN655" s="28" t="s">
        <v>2131</v>
      </c>
      <c r="CO655" s="28" t="s">
        <v>387</v>
      </c>
      <c r="CP655" s="28" t="s">
        <v>393</v>
      </c>
      <c r="CQ655" s="28" t="s">
        <v>2132</v>
      </c>
      <c r="CR655" s="28" t="s">
        <v>2132</v>
      </c>
      <c r="CS655" s="28" t="s">
        <v>1223</v>
      </c>
      <c r="CT655" s="28" t="s">
        <v>1224</v>
      </c>
      <c r="CU655" s="28" t="s">
        <v>1698</v>
      </c>
      <c r="CV655" s="3" t="s">
        <v>1699</v>
      </c>
    </row>
    <row r="656" spans="91:100" x14ac:dyDescent="0.25">
      <c r="CM656" s="29"/>
      <c r="CN656" s="28" t="s">
        <v>2133</v>
      </c>
      <c r="CO656" s="28" t="s">
        <v>387</v>
      </c>
      <c r="CP656" s="28" t="s">
        <v>393</v>
      </c>
      <c r="CQ656" s="28" t="s">
        <v>2134</v>
      </c>
      <c r="CR656" s="28" t="s">
        <v>2134</v>
      </c>
      <c r="CS656" s="28" t="s">
        <v>1223</v>
      </c>
      <c r="CT656" s="28" t="s">
        <v>1224</v>
      </c>
      <c r="CU656" s="28" t="s">
        <v>1698</v>
      </c>
      <c r="CV656" s="3" t="s">
        <v>1699</v>
      </c>
    </row>
    <row r="657" spans="91:100" x14ac:dyDescent="0.25">
      <c r="CM657" s="29"/>
      <c r="CN657" s="28" t="s">
        <v>2135</v>
      </c>
      <c r="CO657" s="28" t="s">
        <v>387</v>
      </c>
      <c r="CP657" s="28" t="s">
        <v>393</v>
      </c>
      <c r="CQ657" s="28" t="s">
        <v>2136</v>
      </c>
      <c r="CR657" s="28" t="s">
        <v>2136</v>
      </c>
      <c r="CS657" s="28" t="s">
        <v>1223</v>
      </c>
      <c r="CT657" s="28" t="s">
        <v>1224</v>
      </c>
      <c r="CU657" s="28" t="s">
        <v>1698</v>
      </c>
      <c r="CV657" s="3" t="s">
        <v>1699</v>
      </c>
    </row>
    <row r="658" spans="91:100" x14ac:dyDescent="0.25">
      <c r="CM658" s="29"/>
      <c r="CN658" s="28" t="s">
        <v>2137</v>
      </c>
      <c r="CO658" s="28" t="s">
        <v>387</v>
      </c>
      <c r="CP658" s="28" t="s">
        <v>393</v>
      </c>
      <c r="CQ658" s="28" t="s">
        <v>2138</v>
      </c>
      <c r="CR658" s="28" t="s">
        <v>2138</v>
      </c>
      <c r="CS658" s="28" t="s">
        <v>1223</v>
      </c>
      <c r="CT658" s="28" t="s">
        <v>1224</v>
      </c>
      <c r="CU658" s="28" t="s">
        <v>1698</v>
      </c>
      <c r="CV658" s="3" t="s">
        <v>1699</v>
      </c>
    </row>
    <row r="659" spans="91:100" x14ac:dyDescent="0.25">
      <c r="CM659" s="29"/>
      <c r="CN659" s="28" t="s">
        <v>2139</v>
      </c>
      <c r="CO659" s="28" t="s">
        <v>387</v>
      </c>
      <c r="CP659" s="28" t="s">
        <v>393</v>
      </c>
      <c r="CQ659" s="28" t="s">
        <v>2140</v>
      </c>
      <c r="CR659" s="28" t="s">
        <v>2140</v>
      </c>
      <c r="CS659" s="28" t="s">
        <v>1223</v>
      </c>
      <c r="CT659" s="28" t="s">
        <v>1224</v>
      </c>
      <c r="CU659" s="28" t="s">
        <v>1698</v>
      </c>
      <c r="CV659" s="3" t="s">
        <v>1699</v>
      </c>
    </row>
    <row r="660" spans="91:100" x14ac:dyDescent="0.25">
      <c r="CM660" s="29"/>
      <c r="CN660" s="28" t="s">
        <v>2141</v>
      </c>
      <c r="CO660" s="28" t="s">
        <v>387</v>
      </c>
      <c r="CP660" s="28" t="s">
        <v>393</v>
      </c>
      <c r="CQ660" s="28" t="s">
        <v>2142</v>
      </c>
      <c r="CR660" s="28" t="s">
        <v>2142</v>
      </c>
      <c r="CS660" s="28" t="s">
        <v>1223</v>
      </c>
      <c r="CT660" s="28" t="s">
        <v>1224</v>
      </c>
      <c r="CU660" s="28" t="s">
        <v>1698</v>
      </c>
      <c r="CV660" s="3" t="s">
        <v>1699</v>
      </c>
    </row>
    <row r="661" spans="91:100" x14ac:dyDescent="0.25">
      <c r="CM661" s="29"/>
      <c r="CN661" s="28" t="s">
        <v>2143</v>
      </c>
      <c r="CO661" s="28" t="s">
        <v>387</v>
      </c>
      <c r="CP661" s="28" t="s">
        <v>393</v>
      </c>
      <c r="CQ661" s="28" t="s">
        <v>2144</v>
      </c>
      <c r="CR661" s="28" t="s">
        <v>2144</v>
      </c>
      <c r="CS661" s="28" t="s">
        <v>1223</v>
      </c>
      <c r="CT661" s="28" t="s">
        <v>1224</v>
      </c>
      <c r="CU661" s="28" t="s">
        <v>1698</v>
      </c>
      <c r="CV661" s="3" t="s">
        <v>1699</v>
      </c>
    </row>
    <row r="662" spans="91:100" x14ac:dyDescent="0.25">
      <c r="CM662" s="29"/>
      <c r="CN662" s="28" t="s">
        <v>2145</v>
      </c>
      <c r="CO662" s="28" t="s">
        <v>387</v>
      </c>
      <c r="CP662" s="28" t="s">
        <v>393</v>
      </c>
      <c r="CQ662" s="28" t="s">
        <v>2146</v>
      </c>
      <c r="CR662" s="28" t="s">
        <v>2146</v>
      </c>
      <c r="CS662" s="28" t="s">
        <v>1223</v>
      </c>
      <c r="CT662" s="28" t="s">
        <v>1224</v>
      </c>
      <c r="CU662" s="28" t="s">
        <v>1698</v>
      </c>
      <c r="CV662" s="3" t="s">
        <v>1699</v>
      </c>
    </row>
    <row r="663" spans="91:100" x14ac:dyDescent="0.25">
      <c r="CM663" s="29"/>
      <c r="CN663" s="28" t="s">
        <v>2147</v>
      </c>
      <c r="CO663" s="28" t="s">
        <v>387</v>
      </c>
      <c r="CP663" s="28" t="s">
        <v>393</v>
      </c>
      <c r="CQ663" s="28" t="s">
        <v>2148</v>
      </c>
      <c r="CR663" s="28" t="s">
        <v>2148</v>
      </c>
      <c r="CS663" s="28" t="s">
        <v>1223</v>
      </c>
      <c r="CT663" s="28" t="s">
        <v>1224</v>
      </c>
      <c r="CU663" s="28" t="s">
        <v>1698</v>
      </c>
      <c r="CV663" s="3" t="s">
        <v>1699</v>
      </c>
    </row>
    <row r="664" spans="91:100" x14ac:dyDescent="0.25">
      <c r="CM664" s="29"/>
      <c r="CN664" s="28" t="s">
        <v>2149</v>
      </c>
      <c r="CO664" s="28" t="s">
        <v>387</v>
      </c>
      <c r="CP664" s="28" t="s">
        <v>393</v>
      </c>
      <c r="CQ664" s="28" t="s">
        <v>2150</v>
      </c>
      <c r="CR664" s="28" t="s">
        <v>2150</v>
      </c>
      <c r="CS664" s="28" t="s">
        <v>1223</v>
      </c>
      <c r="CT664" s="28" t="s">
        <v>1224</v>
      </c>
      <c r="CU664" s="28" t="s">
        <v>1698</v>
      </c>
      <c r="CV664" s="3" t="s">
        <v>1699</v>
      </c>
    </row>
    <row r="665" spans="91:100" x14ac:dyDescent="0.25">
      <c r="CM665" s="29"/>
      <c r="CN665" s="28" t="s">
        <v>2151</v>
      </c>
      <c r="CO665" s="28" t="s">
        <v>387</v>
      </c>
      <c r="CP665" s="28" t="s">
        <v>393</v>
      </c>
      <c r="CQ665" s="28" t="s">
        <v>2152</v>
      </c>
      <c r="CR665" s="28" t="s">
        <v>2152</v>
      </c>
      <c r="CS665" s="28" t="s">
        <v>1223</v>
      </c>
      <c r="CT665" s="28" t="s">
        <v>1224</v>
      </c>
      <c r="CU665" s="28" t="s">
        <v>1698</v>
      </c>
      <c r="CV665" s="3" t="s">
        <v>1699</v>
      </c>
    </row>
    <row r="666" spans="91:100" x14ac:dyDescent="0.25">
      <c r="CM666" s="29"/>
      <c r="CN666" s="28" t="s">
        <v>2153</v>
      </c>
      <c r="CO666" s="28" t="s">
        <v>387</v>
      </c>
      <c r="CP666" s="28" t="s">
        <v>393</v>
      </c>
      <c r="CQ666" s="28" t="s">
        <v>2154</v>
      </c>
      <c r="CR666" s="28" t="s">
        <v>2154</v>
      </c>
      <c r="CS666" s="28" t="s">
        <v>1223</v>
      </c>
      <c r="CT666" s="28" t="s">
        <v>1224</v>
      </c>
      <c r="CU666" s="28" t="s">
        <v>1698</v>
      </c>
      <c r="CV666" s="3" t="s">
        <v>1699</v>
      </c>
    </row>
    <row r="667" spans="91:100" x14ac:dyDescent="0.25">
      <c r="CM667" s="29"/>
      <c r="CN667" s="28" t="s">
        <v>2155</v>
      </c>
      <c r="CO667" s="28" t="s">
        <v>387</v>
      </c>
      <c r="CP667" s="28" t="s">
        <v>393</v>
      </c>
      <c r="CQ667" s="28" t="s">
        <v>2156</v>
      </c>
      <c r="CR667" s="28" t="s">
        <v>2156</v>
      </c>
      <c r="CS667" s="28" t="s">
        <v>1223</v>
      </c>
      <c r="CT667" s="28" t="s">
        <v>1224</v>
      </c>
      <c r="CU667" s="28" t="s">
        <v>1698</v>
      </c>
      <c r="CV667" s="3" t="s">
        <v>1699</v>
      </c>
    </row>
    <row r="668" spans="91:100" x14ac:dyDescent="0.25">
      <c r="CM668" s="29"/>
      <c r="CN668" s="28" t="s">
        <v>2157</v>
      </c>
      <c r="CO668" s="28" t="s">
        <v>387</v>
      </c>
      <c r="CP668" s="28" t="s">
        <v>393</v>
      </c>
      <c r="CQ668" s="28" t="s">
        <v>2158</v>
      </c>
      <c r="CR668" s="28" t="s">
        <v>2158</v>
      </c>
      <c r="CS668" s="28" t="s">
        <v>1223</v>
      </c>
      <c r="CT668" s="28" t="s">
        <v>1224</v>
      </c>
      <c r="CU668" s="28" t="s">
        <v>1698</v>
      </c>
      <c r="CV668" s="3" t="s">
        <v>1699</v>
      </c>
    </row>
    <row r="669" spans="91:100" x14ac:dyDescent="0.25">
      <c r="CM669" s="29"/>
      <c r="CN669" s="28" t="s">
        <v>2159</v>
      </c>
      <c r="CO669" s="28" t="s">
        <v>387</v>
      </c>
      <c r="CP669" s="28" t="s">
        <v>393</v>
      </c>
      <c r="CQ669" s="28" t="s">
        <v>2160</v>
      </c>
      <c r="CR669" s="28" t="s">
        <v>2160</v>
      </c>
      <c r="CS669" s="28" t="s">
        <v>1223</v>
      </c>
      <c r="CT669" s="28" t="s">
        <v>1224</v>
      </c>
      <c r="CU669" s="28" t="s">
        <v>1698</v>
      </c>
      <c r="CV669" s="3" t="s">
        <v>1699</v>
      </c>
    </row>
    <row r="670" spans="91:100" x14ac:dyDescent="0.25">
      <c r="CM670" s="29"/>
      <c r="CN670" s="28" t="s">
        <v>2161</v>
      </c>
      <c r="CO670" s="28" t="s">
        <v>387</v>
      </c>
      <c r="CP670" s="28" t="s">
        <v>393</v>
      </c>
      <c r="CQ670" s="28" t="s">
        <v>2162</v>
      </c>
      <c r="CR670" s="28" t="s">
        <v>2162</v>
      </c>
      <c r="CS670" s="28" t="s">
        <v>1223</v>
      </c>
      <c r="CT670" s="28" t="s">
        <v>1224</v>
      </c>
      <c r="CU670" s="28" t="s">
        <v>1698</v>
      </c>
      <c r="CV670" s="3" t="s">
        <v>1699</v>
      </c>
    </row>
    <row r="671" spans="91:100" x14ac:dyDescent="0.25">
      <c r="CM671" s="29"/>
      <c r="CN671" s="28" t="s">
        <v>2163</v>
      </c>
      <c r="CO671" s="28" t="s">
        <v>387</v>
      </c>
      <c r="CP671" s="28" t="s">
        <v>393</v>
      </c>
      <c r="CQ671" s="28" t="s">
        <v>2164</v>
      </c>
      <c r="CR671" s="28" t="s">
        <v>2164</v>
      </c>
      <c r="CS671" s="28" t="s">
        <v>1223</v>
      </c>
      <c r="CT671" s="28" t="s">
        <v>1224</v>
      </c>
      <c r="CU671" s="28" t="s">
        <v>1698</v>
      </c>
      <c r="CV671" s="3" t="s">
        <v>1699</v>
      </c>
    </row>
    <row r="672" spans="91:100" x14ac:dyDescent="0.25">
      <c r="CM672" s="29"/>
      <c r="CN672" s="28" t="s">
        <v>2165</v>
      </c>
      <c r="CO672" s="28" t="s">
        <v>387</v>
      </c>
      <c r="CP672" s="28" t="s">
        <v>393</v>
      </c>
      <c r="CQ672" s="28" t="s">
        <v>2166</v>
      </c>
      <c r="CR672" s="28" t="s">
        <v>2166</v>
      </c>
      <c r="CS672" s="28" t="s">
        <v>1223</v>
      </c>
      <c r="CT672" s="28" t="s">
        <v>1224</v>
      </c>
      <c r="CU672" s="28" t="s">
        <v>1698</v>
      </c>
      <c r="CV672" s="3" t="s">
        <v>1699</v>
      </c>
    </row>
    <row r="673" spans="91:100" x14ac:dyDescent="0.25">
      <c r="CM673" s="29"/>
      <c r="CN673" s="28" t="s">
        <v>2167</v>
      </c>
      <c r="CO673" s="28" t="s">
        <v>387</v>
      </c>
      <c r="CP673" s="28" t="s">
        <v>393</v>
      </c>
      <c r="CQ673" s="28" t="s">
        <v>2168</v>
      </c>
      <c r="CR673" s="28" t="s">
        <v>2168</v>
      </c>
      <c r="CS673" s="28" t="s">
        <v>1223</v>
      </c>
      <c r="CT673" s="28" t="s">
        <v>1224</v>
      </c>
      <c r="CU673" s="28" t="s">
        <v>1698</v>
      </c>
      <c r="CV673" s="3" t="s">
        <v>1699</v>
      </c>
    </row>
    <row r="674" spans="91:100" x14ac:dyDescent="0.25">
      <c r="CM674" s="29"/>
      <c r="CN674" s="28" t="s">
        <v>2169</v>
      </c>
      <c r="CO674" s="28" t="s">
        <v>387</v>
      </c>
      <c r="CP674" s="28" t="s">
        <v>393</v>
      </c>
      <c r="CQ674" s="28" t="s">
        <v>2170</v>
      </c>
      <c r="CR674" s="28" t="s">
        <v>2170</v>
      </c>
      <c r="CS674" s="28" t="s">
        <v>1223</v>
      </c>
      <c r="CT674" s="28" t="s">
        <v>1224</v>
      </c>
      <c r="CU674" s="28" t="s">
        <v>1698</v>
      </c>
      <c r="CV674" s="3" t="s">
        <v>1699</v>
      </c>
    </row>
    <row r="675" spans="91:100" x14ac:dyDescent="0.25">
      <c r="CM675" s="29"/>
      <c r="CN675" s="28" t="s">
        <v>2171</v>
      </c>
      <c r="CO675" s="28" t="s">
        <v>387</v>
      </c>
      <c r="CP675" s="28" t="s">
        <v>393</v>
      </c>
      <c r="CQ675" s="28" t="s">
        <v>2172</v>
      </c>
      <c r="CR675" s="28" t="s">
        <v>2172</v>
      </c>
      <c r="CS675" s="28" t="s">
        <v>1223</v>
      </c>
      <c r="CT675" s="28" t="s">
        <v>1224</v>
      </c>
      <c r="CU675" s="28" t="s">
        <v>1698</v>
      </c>
      <c r="CV675" s="3" t="s">
        <v>1699</v>
      </c>
    </row>
    <row r="676" spans="91:100" x14ac:dyDescent="0.25">
      <c r="CM676" s="29"/>
      <c r="CN676" s="28" t="s">
        <v>2173</v>
      </c>
      <c r="CO676" s="28" t="s">
        <v>387</v>
      </c>
      <c r="CP676" s="28" t="s">
        <v>393</v>
      </c>
      <c r="CQ676" s="28" t="s">
        <v>2174</v>
      </c>
      <c r="CR676" s="28" t="s">
        <v>2174</v>
      </c>
      <c r="CS676" s="28" t="s">
        <v>1223</v>
      </c>
      <c r="CT676" s="28" t="s">
        <v>1224</v>
      </c>
      <c r="CU676" s="28" t="s">
        <v>1698</v>
      </c>
      <c r="CV676" s="3" t="s">
        <v>1699</v>
      </c>
    </row>
    <row r="677" spans="91:100" x14ac:dyDescent="0.25">
      <c r="CM677" s="29"/>
      <c r="CN677" s="28" t="s">
        <v>2175</v>
      </c>
      <c r="CO677" s="28" t="s">
        <v>387</v>
      </c>
      <c r="CP677" s="28" t="s">
        <v>393</v>
      </c>
      <c r="CQ677" s="28" t="s">
        <v>2176</v>
      </c>
      <c r="CR677" s="28" t="s">
        <v>2176</v>
      </c>
      <c r="CS677" s="28" t="s">
        <v>1223</v>
      </c>
      <c r="CT677" s="28" t="s">
        <v>1224</v>
      </c>
      <c r="CU677" s="28" t="s">
        <v>1698</v>
      </c>
      <c r="CV677" s="3" t="s">
        <v>1699</v>
      </c>
    </row>
    <row r="678" spans="91:100" x14ac:dyDescent="0.25">
      <c r="CM678" s="29"/>
      <c r="CN678" s="28" t="s">
        <v>2177</v>
      </c>
      <c r="CO678" s="28" t="s">
        <v>387</v>
      </c>
      <c r="CP678" s="28" t="s">
        <v>393</v>
      </c>
      <c r="CQ678" s="28" t="s">
        <v>2178</v>
      </c>
      <c r="CR678" s="28" t="s">
        <v>2178</v>
      </c>
      <c r="CS678" s="28" t="s">
        <v>1223</v>
      </c>
      <c r="CT678" s="28" t="s">
        <v>1224</v>
      </c>
      <c r="CU678" s="28" t="s">
        <v>1698</v>
      </c>
      <c r="CV678" s="3" t="s">
        <v>1699</v>
      </c>
    </row>
    <row r="679" spans="91:100" x14ac:dyDescent="0.25">
      <c r="CM679" s="29"/>
      <c r="CN679" s="28" t="s">
        <v>2179</v>
      </c>
      <c r="CO679" s="28" t="s">
        <v>387</v>
      </c>
      <c r="CP679" s="28" t="s">
        <v>393</v>
      </c>
      <c r="CQ679" s="28" t="s">
        <v>2180</v>
      </c>
      <c r="CR679" s="28" t="s">
        <v>2180</v>
      </c>
      <c r="CS679" s="28" t="s">
        <v>1223</v>
      </c>
      <c r="CT679" s="28" t="s">
        <v>1224</v>
      </c>
      <c r="CU679" s="28" t="s">
        <v>1698</v>
      </c>
      <c r="CV679" s="3" t="s">
        <v>1699</v>
      </c>
    </row>
    <row r="680" spans="91:100" x14ac:dyDescent="0.25">
      <c r="CM680" s="29"/>
      <c r="CN680" s="28" t="s">
        <v>2181</v>
      </c>
      <c r="CO680" s="28" t="s">
        <v>387</v>
      </c>
      <c r="CP680" s="28" t="s">
        <v>393</v>
      </c>
      <c r="CQ680" s="28" t="s">
        <v>2182</v>
      </c>
      <c r="CR680" s="28" t="s">
        <v>2182</v>
      </c>
      <c r="CS680" s="28" t="s">
        <v>1223</v>
      </c>
      <c r="CT680" s="28" t="s">
        <v>1224</v>
      </c>
      <c r="CU680" s="28" t="s">
        <v>1698</v>
      </c>
      <c r="CV680" s="3" t="s">
        <v>1699</v>
      </c>
    </row>
    <row r="681" spans="91:100" x14ac:dyDescent="0.25">
      <c r="CM681" s="29"/>
      <c r="CN681" s="28" t="s">
        <v>2183</v>
      </c>
      <c r="CO681" s="28" t="s">
        <v>387</v>
      </c>
      <c r="CP681" s="28" t="s">
        <v>393</v>
      </c>
      <c r="CQ681" s="28" t="s">
        <v>2184</v>
      </c>
      <c r="CR681" s="28" t="s">
        <v>2184</v>
      </c>
      <c r="CS681" s="28" t="s">
        <v>1223</v>
      </c>
      <c r="CT681" s="28" t="s">
        <v>1224</v>
      </c>
      <c r="CU681" s="28" t="s">
        <v>1698</v>
      </c>
      <c r="CV681" s="3" t="s">
        <v>1699</v>
      </c>
    </row>
    <row r="682" spans="91:100" x14ac:dyDescent="0.25">
      <c r="CM682" s="29"/>
      <c r="CN682" s="28" t="s">
        <v>2185</v>
      </c>
      <c r="CO682" s="28" t="s">
        <v>387</v>
      </c>
      <c r="CP682" s="28" t="s">
        <v>393</v>
      </c>
      <c r="CQ682" s="28" t="s">
        <v>2186</v>
      </c>
      <c r="CR682" s="28" t="s">
        <v>2186</v>
      </c>
      <c r="CS682" s="28" t="s">
        <v>1223</v>
      </c>
      <c r="CT682" s="28" t="s">
        <v>1224</v>
      </c>
      <c r="CU682" s="28" t="s">
        <v>1698</v>
      </c>
      <c r="CV682" s="3" t="s">
        <v>1699</v>
      </c>
    </row>
    <row r="683" spans="91:100" x14ac:dyDescent="0.25">
      <c r="CM683" s="29"/>
      <c r="CN683" s="28" t="s">
        <v>2187</v>
      </c>
      <c r="CO683" s="28" t="s">
        <v>387</v>
      </c>
      <c r="CP683" s="28" t="s">
        <v>393</v>
      </c>
      <c r="CQ683" s="28" t="s">
        <v>2188</v>
      </c>
      <c r="CR683" s="28" t="s">
        <v>2188</v>
      </c>
      <c r="CS683" s="28" t="s">
        <v>1223</v>
      </c>
      <c r="CT683" s="28" t="s">
        <v>1224</v>
      </c>
      <c r="CU683" s="28" t="s">
        <v>1698</v>
      </c>
      <c r="CV683" s="3" t="s">
        <v>1699</v>
      </c>
    </row>
    <row r="684" spans="91:100" x14ac:dyDescent="0.25">
      <c r="CM684" s="29"/>
      <c r="CN684" s="28" t="s">
        <v>2189</v>
      </c>
      <c r="CO684" s="28" t="s">
        <v>387</v>
      </c>
      <c r="CP684" s="28" t="s">
        <v>393</v>
      </c>
      <c r="CQ684" s="28" t="s">
        <v>2190</v>
      </c>
      <c r="CR684" s="28" t="s">
        <v>2190</v>
      </c>
      <c r="CS684" s="28" t="s">
        <v>1223</v>
      </c>
      <c r="CT684" s="28" t="s">
        <v>1224</v>
      </c>
      <c r="CU684" s="28" t="s">
        <v>1698</v>
      </c>
      <c r="CV684" s="3" t="s">
        <v>1699</v>
      </c>
    </row>
    <row r="685" spans="91:100" x14ac:dyDescent="0.25">
      <c r="CM685" s="29"/>
      <c r="CN685" s="28" t="s">
        <v>2191</v>
      </c>
      <c r="CO685" s="28" t="s">
        <v>387</v>
      </c>
      <c r="CP685" s="28" t="s">
        <v>393</v>
      </c>
      <c r="CQ685" s="28" t="s">
        <v>2192</v>
      </c>
      <c r="CR685" s="28" t="s">
        <v>2192</v>
      </c>
      <c r="CS685" s="28" t="s">
        <v>1223</v>
      </c>
      <c r="CT685" s="28" t="s">
        <v>1224</v>
      </c>
      <c r="CU685" s="28" t="s">
        <v>1698</v>
      </c>
      <c r="CV685" s="3" t="s">
        <v>1699</v>
      </c>
    </row>
    <row r="686" spans="91:100" x14ac:dyDescent="0.25">
      <c r="CM686" s="29"/>
      <c r="CN686" s="28" t="s">
        <v>2193</v>
      </c>
      <c r="CO686" s="28" t="s">
        <v>387</v>
      </c>
      <c r="CP686" s="28" t="s">
        <v>393</v>
      </c>
      <c r="CQ686" s="28" t="s">
        <v>556</v>
      </c>
      <c r="CR686" s="28" t="s">
        <v>556</v>
      </c>
      <c r="CS686" s="28" t="s">
        <v>1223</v>
      </c>
      <c r="CT686" s="28" t="s">
        <v>1224</v>
      </c>
      <c r="CU686" s="28" t="s">
        <v>1698</v>
      </c>
      <c r="CV686" s="3" t="s">
        <v>1699</v>
      </c>
    </row>
    <row r="687" spans="91:100" x14ac:dyDescent="0.25">
      <c r="CM687" s="29"/>
      <c r="CN687" s="28" t="s">
        <v>2194</v>
      </c>
      <c r="CO687" s="28" t="s">
        <v>387</v>
      </c>
      <c r="CP687" s="28" t="s">
        <v>393</v>
      </c>
      <c r="CQ687" s="28" t="s">
        <v>2195</v>
      </c>
      <c r="CR687" s="28" t="s">
        <v>2195</v>
      </c>
      <c r="CS687" s="28" t="s">
        <v>1223</v>
      </c>
      <c r="CT687" s="28" t="s">
        <v>1224</v>
      </c>
      <c r="CU687" s="28" t="s">
        <v>1698</v>
      </c>
      <c r="CV687" s="3" t="s">
        <v>1699</v>
      </c>
    </row>
    <row r="688" spans="91:100" x14ac:dyDescent="0.25">
      <c r="CM688" s="29"/>
      <c r="CN688" s="28" t="s">
        <v>2196</v>
      </c>
      <c r="CO688" s="28" t="s">
        <v>387</v>
      </c>
      <c r="CP688" s="28" t="s">
        <v>393</v>
      </c>
      <c r="CQ688" s="28" t="s">
        <v>2197</v>
      </c>
      <c r="CR688" s="28" t="s">
        <v>2197</v>
      </c>
      <c r="CS688" s="28" t="s">
        <v>1223</v>
      </c>
      <c r="CT688" s="28" t="s">
        <v>1224</v>
      </c>
      <c r="CU688" s="28" t="s">
        <v>1698</v>
      </c>
      <c r="CV688" s="3" t="s">
        <v>1699</v>
      </c>
    </row>
    <row r="689" spans="91:100" x14ac:dyDescent="0.25">
      <c r="CM689" s="29"/>
      <c r="CN689" s="28" t="s">
        <v>2198</v>
      </c>
      <c r="CO689" s="28" t="s">
        <v>387</v>
      </c>
      <c r="CP689" s="28" t="s">
        <v>393</v>
      </c>
      <c r="CQ689" s="28" t="s">
        <v>2199</v>
      </c>
      <c r="CR689" s="28" t="s">
        <v>2199</v>
      </c>
      <c r="CS689" s="28" t="s">
        <v>1223</v>
      </c>
      <c r="CT689" s="28" t="s">
        <v>1224</v>
      </c>
      <c r="CU689" s="28" t="s">
        <v>1698</v>
      </c>
      <c r="CV689" s="3" t="s">
        <v>1699</v>
      </c>
    </row>
    <row r="690" spans="91:100" x14ac:dyDescent="0.25">
      <c r="CM690" s="29"/>
      <c r="CN690" s="28" t="s">
        <v>2200</v>
      </c>
      <c r="CO690" s="28" t="s">
        <v>387</v>
      </c>
      <c r="CP690" s="28" t="s">
        <v>393</v>
      </c>
      <c r="CQ690" s="28" t="s">
        <v>2201</v>
      </c>
      <c r="CR690" s="28" t="s">
        <v>2201</v>
      </c>
      <c r="CS690" s="28" t="s">
        <v>1223</v>
      </c>
      <c r="CT690" s="28" t="s">
        <v>1224</v>
      </c>
      <c r="CU690" s="28" t="s">
        <v>1698</v>
      </c>
      <c r="CV690" s="3" t="s">
        <v>1699</v>
      </c>
    </row>
    <row r="691" spans="91:100" x14ac:dyDescent="0.25">
      <c r="CM691" s="29"/>
      <c r="CN691" s="28" t="s">
        <v>2202</v>
      </c>
      <c r="CO691" s="28" t="s">
        <v>387</v>
      </c>
      <c r="CP691" s="28" t="s">
        <v>393</v>
      </c>
      <c r="CQ691" s="28" t="s">
        <v>2203</v>
      </c>
      <c r="CR691" s="28" t="s">
        <v>2203</v>
      </c>
      <c r="CS691" s="28" t="s">
        <v>1223</v>
      </c>
      <c r="CT691" s="28" t="s">
        <v>1224</v>
      </c>
      <c r="CU691" s="28" t="s">
        <v>1698</v>
      </c>
      <c r="CV691" s="3" t="s">
        <v>1699</v>
      </c>
    </row>
    <row r="692" spans="91:100" x14ac:dyDescent="0.25">
      <c r="CM692" s="29"/>
      <c r="CN692" s="28" t="s">
        <v>2204</v>
      </c>
      <c r="CO692" s="28" t="s">
        <v>387</v>
      </c>
      <c r="CP692" s="28" t="s">
        <v>393</v>
      </c>
      <c r="CQ692" s="28" t="s">
        <v>2205</v>
      </c>
      <c r="CR692" s="28" t="s">
        <v>2205</v>
      </c>
      <c r="CS692" s="28" t="s">
        <v>1223</v>
      </c>
      <c r="CT692" s="28" t="s">
        <v>1224</v>
      </c>
      <c r="CU692" s="28" t="s">
        <v>1698</v>
      </c>
      <c r="CV692" s="3" t="s">
        <v>1699</v>
      </c>
    </row>
    <row r="693" spans="91:100" x14ac:dyDescent="0.25">
      <c r="CM693" s="29"/>
      <c r="CN693" s="28" t="s">
        <v>2206</v>
      </c>
      <c r="CO693" s="28" t="s">
        <v>387</v>
      </c>
      <c r="CP693" s="28" t="s">
        <v>393</v>
      </c>
      <c r="CQ693" s="28" t="s">
        <v>2207</v>
      </c>
      <c r="CR693" s="28" t="s">
        <v>2207</v>
      </c>
      <c r="CS693" s="28" t="s">
        <v>1223</v>
      </c>
      <c r="CT693" s="28" t="s">
        <v>1224</v>
      </c>
      <c r="CU693" s="28" t="s">
        <v>1698</v>
      </c>
      <c r="CV693" s="3" t="s">
        <v>1699</v>
      </c>
    </row>
    <row r="694" spans="91:100" x14ac:dyDescent="0.25">
      <c r="CM694" s="29"/>
      <c r="CN694" s="28" t="s">
        <v>2208</v>
      </c>
      <c r="CO694" s="28" t="s">
        <v>387</v>
      </c>
      <c r="CP694" s="28" t="s">
        <v>393</v>
      </c>
      <c r="CQ694" s="28" t="s">
        <v>2209</v>
      </c>
      <c r="CR694" s="28" t="s">
        <v>2209</v>
      </c>
      <c r="CS694" s="28" t="s">
        <v>1223</v>
      </c>
      <c r="CT694" s="28" t="s">
        <v>1224</v>
      </c>
      <c r="CU694" s="28" t="s">
        <v>1698</v>
      </c>
      <c r="CV694" s="3" t="s">
        <v>1699</v>
      </c>
    </row>
    <row r="695" spans="91:100" x14ac:dyDescent="0.25">
      <c r="CM695" s="29"/>
      <c r="CN695" s="28" t="s">
        <v>2210</v>
      </c>
      <c r="CO695" s="28" t="s">
        <v>387</v>
      </c>
      <c r="CP695" s="28" t="s">
        <v>393</v>
      </c>
      <c r="CQ695" s="28" t="s">
        <v>2211</v>
      </c>
      <c r="CR695" s="28" t="s">
        <v>2211</v>
      </c>
      <c r="CS695" s="28" t="s">
        <v>1223</v>
      </c>
      <c r="CT695" s="28" t="s">
        <v>1224</v>
      </c>
      <c r="CU695" s="28" t="s">
        <v>1698</v>
      </c>
      <c r="CV695" s="3" t="s">
        <v>1699</v>
      </c>
    </row>
    <row r="696" spans="91:100" x14ac:dyDescent="0.25">
      <c r="CM696" s="29"/>
      <c r="CN696" s="28" t="s">
        <v>2212</v>
      </c>
      <c r="CO696" s="28" t="s">
        <v>387</v>
      </c>
      <c r="CP696" s="28" t="s">
        <v>393</v>
      </c>
      <c r="CQ696" s="28" t="s">
        <v>2213</v>
      </c>
      <c r="CR696" s="28" t="s">
        <v>2213</v>
      </c>
      <c r="CS696" s="28" t="s">
        <v>1223</v>
      </c>
      <c r="CT696" s="28" t="s">
        <v>1224</v>
      </c>
      <c r="CU696" s="28" t="s">
        <v>1698</v>
      </c>
      <c r="CV696" s="3" t="s">
        <v>1699</v>
      </c>
    </row>
    <row r="697" spans="91:100" x14ac:dyDescent="0.25">
      <c r="CM697" s="29"/>
      <c r="CN697" s="28" t="s">
        <v>2214</v>
      </c>
      <c r="CO697" s="28" t="s">
        <v>387</v>
      </c>
      <c r="CP697" s="28" t="s">
        <v>393</v>
      </c>
      <c r="CQ697" s="28" t="s">
        <v>2215</v>
      </c>
      <c r="CR697" s="28" t="s">
        <v>2215</v>
      </c>
      <c r="CS697" s="28" t="s">
        <v>1223</v>
      </c>
      <c r="CT697" s="28" t="s">
        <v>1224</v>
      </c>
      <c r="CU697" s="28" t="s">
        <v>1698</v>
      </c>
      <c r="CV697" s="3" t="s">
        <v>1699</v>
      </c>
    </row>
    <row r="698" spans="91:100" x14ac:dyDescent="0.25">
      <c r="CM698" s="29"/>
      <c r="CN698" s="28" t="s">
        <v>2216</v>
      </c>
      <c r="CO698" s="28" t="s">
        <v>387</v>
      </c>
      <c r="CP698" s="28" t="s">
        <v>393</v>
      </c>
      <c r="CQ698" s="28" t="s">
        <v>2217</v>
      </c>
      <c r="CR698" s="28" t="s">
        <v>2217</v>
      </c>
      <c r="CS698" s="28" t="s">
        <v>1223</v>
      </c>
      <c r="CT698" s="28" t="s">
        <v>1224</v>
      </c>
      <c r="CU698" s="28" t="s">
        <v>1698</v>
      </c>
      <c r="CV698" s="3" t="s">
        <v>1699</v>
      </c>
    </row>
    <row r="699" spans="91:100" x14ac:dyDescent="0.25">
      <c r="CM699" s="29"/>
      <c r="CN699" s="28" t="s">
        <v>2218</v>
      </c>
      <c r="CO699" s="28" t="s">
        <v>387</v>
      </c>
      <c r="CP699" s="28" t="s">
        <v>393</v>
      </c>
      <c r="CQ699" s="28" t="s">
        <v>2219</v>
      </c>
      <c r="CR699" s="28" t="s">
        <v>2219</v>
      </c>
      <c r="CS699" s="28" t="s">
        <v>1223</v>
      </c>
      <c r="CT699" s="28" t="s">
        <v>1224</v>
      </c>
      <c r="CU699" s="28" t="s">
        <v>1698</v>
      </c>
      <c r="CV699" s="3" t="s">
        <v>1699</v>
      </c>
    </row>
    <row r="700" spans="91:100" x14ac:dyDescent="0.25">
      <c r="CM700" s="29"/>
      <c r="CN700" s="28" t="s">
        <v>2220</v>
      </c>
      <c r="CO700" s="28" t="s">
        <v>387</v>
      </c>
      <c r="CP700" s="28" t="s">
        <v>393</v>
      </c>
      <c r="CQ700" s="28" t="s">
        <v>2221</v>
      </c>
      <c r="CR700" s="28" t="s">
        <v>2221</v>
      </c>
      <c r="CS700" s="28" t="s">
        <v>1223</v>
      </c>
      <c r="CT700" s="28" t="s">
        <v>1224</v>
      </c>
      <c r="CU700" s="28" t="s">
        <v>1698</v>
      </c>
      <c r="CV700" s="3" t="s">
        <v>1699</v>
      </c>
    </row>
    <row r="701" spans="91:100" x14ac:dyDescent="0.25">
      <c r="CM701" s="29"/>
      <c r="CN701" s="28" t="s">
        <v>2222</v>
      </c>
      <c r="CO701" s="28" t="s">
        <v>387</v>
      </c>
      <c r="CP701" s="28" t="s">
        <v>393</v>
      </c>
      <c r="CQ701" s="28" t="s">
        <v>2223</v>
      </c>
      <c r="CR701" s="28" t="s">
        <v>2223</v>
      </c>
      <c r="CS701" s="28" t="s">
        <v>1223</v>
      </c>
      <c r="CT701" s="28" t="s">
        <v>1224</v>
      </c>
      <c r="CU701" s="28" t="s">
        <v>1698</v>
      </c>
      <c r="CV701" s="3" t="s">
        <v>1699</v>
      </c>
    </row>
    <row r="702" spans="91:100" x14ac:dyDescent="0.25">
      <c r="CM702" s="29"/>
      <c r="CN702" s="28" t="s">
        <v>2224</v>
      </c>
      <c r="CO702" s="28" t="s">
        <v>387</v>
      </c>
      <c r="CP702" s="28" t="s">
        <v>393</v>
      </c>
      <c r="CQ702" s="28" t="s">
        <v>2225</v>
      </c>
      <c r="CR702" s="28" t="s">
        <v>2225</v>
      </c>
      <c r="CS702" s="28" t="s">
        <v>1223</v>
      </c>
      <c r="CT702" s="28" t="s">
        <v>1224</v>
      </c>
      <c r="CU702" s="28" t="s">
        <v>1698</v>
      </c>
      <c r="CV702" s="3" t="s">
        <v>1699</v>
      </c>
    </row>
    <row r="703" spans="91:100" x14ac:dyDescent="0.25">
      <c r="CM703" s="29"/>
      <c r="CN703" s="28" t="s">
        <v>2226</v>
      </c>
      <c r="CO703" s="28" t="s">
        <v>387</v>
      </c>
      <c r="CP703" s="28" t="s">
        <v>393</v>
      </c>
      <c r="CQ703" s="28" t="s">
        <v>2227</v>
      </c>
      <c r="CR703" s="28" t="s">
        <v>2227</v>
      </c>
      <c r="CS703" s="28" t="s">
        <v>1223</v>
      </c>
      <c r="CT703" s="28" t="s">
        <v>1224</v>
      </c>
      <c r="CU703" s="28" t="s">
        <v>1698</v>
      </c>
      <c r="CV703" s="3" t="s">
        <v>1699</v>
      </c>
    </row>
    <row r="704" spans="91:100" x14ac:dyDescent="0.25">
      <c r="CM704" s="29"/>
      <c r="CN704" s="28" t="s">
        <v>2228</v>
      </c>
      <c r="CO704" s="28" t="s">
        <v>387</v>
      </c>
      <c r="CP704" s="28" t="s">
        <v>393</v>
      </c>
      <c r="CQ704" s="28" t="s">
        <v>2229</v>
      </c>
      <c r="CR704" s="28" t="s">
        <v>2229</v>
      </c>
      <c r="CS704" s="28" t="s">
        <v>1223</v>
      </c>
      <c r="CT704" s="28" t="s">
        <v>1224</v>
      </c>
      <c r="CU704" s="28" t="s">
        <v>1698</v>
      </c>
      <c r="CV704" s="3" t="s">
        <v>1699</v>
      </c>
    </row>
    <row r="705" spans="91:100" x14ac:dyDescent="0.25">
      <c r="CM705" s="29"/>
      <c r="CN705" s="28" t="s">
        <v>2230</v>
      </c>
      <c r="CO705" s="28" t="s">
        <v>387</v>
      </c>
      <c r="CP705" s="28" t="s">
        <v>393</v>
      </c>
      <c r="CQ705" s="28" t="s">
        <v>2231</v>
      </c>
      <c r="CR705" s="28" t="s">
        <v>2231</v>
      </c>
      <c r="CS705" s="28" t="s">
        <v>1223</v>
      </c>
      <c r="CT705" s="28" t="s">
        <v>1224</v>
      </c>
      <c r="CU705" s="28" t="s">
        <v>1698</v>
      </c>
      <c r="CV705" s="3" t="s">
        <v>1699</v>
      </c>
    </row>
    <row r="706" spans="91:100" x14ac:dyDescent="0.25">
      <c r="CM706" s="29"/>
      <c r="CN706" s="28" t="s">
        <v>2232</v>
      </c>
      <c r="CO706" s="28" t="s">
        <v>387</v>
      </c>
      <c r="CP706" s="28" t="s">
        <v>393</v>
      </c>
      <c r="CQ706" s="28" t="s">
        <v>2233</v>
      </c>
      <c r="CR706" s="28" t="s">
        <v>2233</v>
      </c>
      <c r="CS706" s="28" t="s">
        <v>1223</v>
      </c>
      <c r="CT706" s="28" t="s">
        <v>1224</v>
      </c>
      <c r="CU706" s="28" t="s">
        <v>1698</v>
      </c>
      <c r="CV706" s="3" t="s">
        <v>1699</v>
      </c>
    </row>
    <row r="707" spans="91:100" x14ac:dyDescent="0.25">
      <c r="CM707" s="29"/>
      <c r="CN707" s="28" t="s">
        <v>2234</v>
      </c>
      <c r="CO707" s="28" t="s">
        <v>387</v>
      </c>
      <c r="CP707" s="28" t="s">
        <v>393</v>
      </c>
      <c r="CQ707" s="28" t="s">
        <v>2235</v>
      </c>
      <c r="CR707" s="28" t="s">
        <v>2235</v>
      </c>
      <c r="CS707" s="28" t="s">
        <v>1223</v>
      </c>
      <c r="CT707" s="28" t="s">
        <v>1224</v>
      </c>
      <c r="CU707" s="28" t="s">
        <v>1698</v>
      </c>
      <c r="CV707" s="3" t="s">
        <v>1699</v>
      </c>
    </row>
    <row r="708" spans="91:100" x14ac:dyDescent="0.25">
      <c r="CM708" s="29"/>
      <c r="CN708" s="28" t="s">
        <v>2236</v>
      </c>
      <c r="CO708" s="28" t="s">
        <v>387</v>
      </c>
      <c r="CP708" s="28" t="s">
        <v>393</v>
      </c>
      <c r="CQ708" s="28" t="s">
        <v>2237</v>
      </c>
      <c r="CR708" s="28" t="s">
        <v>2237</v>
      </c>
      <c r="CS708" s="28" t="s">
        <v>1223</v>
      </c>
      <c r="CT708" s="28" t="s">
        <v>1224</v>
      </c>
      <c r="CU708" s="28" t="s">
        <v>1698</v>
      </c>
      <c r="CV708" s="3" t="s">
        <v>1699</v>
      </c>
    </row>
    <row r="709" spans="91:100" x14ac:dyDescent="0.25">
      <c r="CM709" s="29"/>
      <c r="CN709" s="28" t="s">
        <v>2238</v>
      </c>
      <c r="CO709" s="28" t="s">
        <v>387</v>
      </c>
      <c r="CP709" s="28" t="s">
        <v>393</v>
      </c>
      <c r="CQ709" s="28" t="s">
        <v>2239</v>
      </c>
      <c r="CR709" s="28" t="s">
        <v>2239</v>
      </c>
      <c r="CS709" s="28" t="s">
        <v>1223</v>
      </c>
      <c r="CT709" s="28" t="s">
        <v>1224</v>
      </c>
      <c r="CU709" s="28" t="s">
        <v>1698</v>
      </c>
      <c r="CV709" s="3" t="s">
        <v>1699</v>
      </c>
    </row>
    <row r="710" spans="91:100" x14ac:dyDescent="0.25">
      <c r="CM710" s="29"/>
      <c r="CN710" s="28" t="s">
        <v>2240</v>
      </c>
      <c r="CO710" s="28" t="s">
        <v>387</v>
      </c>
      <c r="CP710" s="28" t="s">
        <v>393</v>
      </c>
      <c r="CQ710" s="28" t="s">
        <v>2241</v>
      </c>
      <c r="CR710" s="28" t="s">
        <v>2241</v>
      </c>
      <c r="CS710" s="28" t="s">
        <v>1223</v>
      </c>
      <c r="CT710" s="28" t="s">
        <v>1224</v>
      </c>
      <c r="CU710" s="28" t="s">
        <v>1698</v>
      </c>
      <c r="CV710" s="3" t="s">
        <v>1699</v>
      </c>
    </row>
    <row r="711" spans="91:100" x14ac:dyDescent="0.25">
      <c r="CM711" s="29"/>
      <c r="CN711" s="28" t="s">
        <v>2242</v>
      </c>
      <c r="CO711" s="28" t="s">
        <v>387</v>
      </c>
      <c r="CP711" s="28" t="s">
        <v>393</v>
      </c>
      <c r="CQ711" s="28" t="s">
        <v>2243</v>
      </c>
      <c r="CR711" s="28" t="s">
        <v>2243</v>
      </c>
      <c r="CS711" s="28" t="s">
        <v>1223</v>
      </c>
      <c r="CT711" s="28" t="s">
        <v>1224</v>
      </c>
      <c r="CU711" s="28" t="s">
        <v>1698</v>
      </c>
      <c r="CV711" s="3" t="s">
        <v>1699</v>
      </c>
    </row>
    <row r="712" spans="91:100" x14ac:dyDescent="0.25">
      <c r="CM712" s="29"/>
      <c r="CN712" s="28" t="s">
        <v>2244</v>
      </c>
      <c r="CO712" s="28" t="s">
        <v>387</v>
      </c>
      <c r="CP712" s="28" t="s">
        <v>393</v>
      </c>
      <c r="CQ712" s="28" t="s">
        <v>2245</v>
      </c>
      <c r="CR712" s="28" t="s">
        <v>2245</v>
      </c>
      <c r="CS712" s="28" t="s">
        <v>1223</v>
      </c>
      <c r="CT712" s="28" t="s">
        <v>1224</v>
      </c>
      <c r="CU712" s="28" t="s">
        <v>1698</v>
      </c>
      <c r="CV712" s="3" t="s">
        <v>1699</v>
      </c>
    </row>
    <row r="713" spans="91:100" x14ac:dyDescent="0.25">
      <c r="CM713" s="29"/>
      <c r="CN713" s="28" t="s">
        <v>2246</v>
      </c>
      <c r="CO713" s="28" t="s">
        <v>387</v>
      </c>
      <c r="CP713" s="28" t="s">
        <v>393</v>
      </c>
      <c r="CQ713" s="28" t="s">
        <v>2247</v>
      </c>
      <c r="CR713" s="28" t="s">
        <v>2247</v>
      </c>
      <c r="CS713" s="28" t="s">
        <v>1223</v>
      </c>
      <c r="CT713" s="28" t="s">
        <v>1224</v>
      </c>
      <c r="CU713" s="28" t="s">
        <v>1698</v>
      </c>
      <c r="CV713" s="3" t="s">
        <v>1699</v>
      </c>
    </row>
    <row r="714" spans="91:100" x14ac:dyDescent="0.25">
      <c r="CM714" s="29"/>
      <c r="CN714" s="28" t="s">
        <v>2248</v>
      </c>
      <c r="CO714" s="28" t="s">
        <v>387</v>
      </c>
      <c r="CP714" s="28" t="s">
        <v>393</v>
      </c>
      <c r="CQ714" s="28" t="s">
        <v>2249</v>
      </c>
      <c r="CR714" s="28" t="s">
        <v>2249</v>
      </c>
      <c r="CS714" s="28" t="s">
        <v>1223</v>
      </c>
      <c r="CT714" s="28" t="s">
        <v>1224</v>
      </c>
      <c r="CU714" s="28" t="s">
        <v>1698</v>
      </c>
      <c r="CV714" s="3" t="s">
        <v>1699</v>
      </c>
    </row>
    <row r="715" spans="91:100" x14ac:dyDescent="0.25">
      <c r="CM715" s="29"/>
      <c r="CN715" s="28" t="s">
        <v>2250</v>
      </c>
      <c r="CO715" s="28" t="s">
        <v>387</v>
      </c>
      <c r="CP715" s="28" t="s">
        <v>393</v>
      </c>
      <c r="CQ715" s="28" t="s">
        <v>2251</v>
      </c>
      <c r="CR715" s="28" t="s">
        <v>2251</v>
      </c>
      <c r="CS715" s="28" t="s">
        <v>1223</v>
      </c>
      <c r="CT715" s="28" t="s">
        <v>1224</v>
      </c>
      <c r="CU715" s="28" t="s">
        <v>1698</v>
      </c>
      <c r="CV715" s="3" t="s">
        <v>1699</v>
      </c>
    </row>
    <row r="716" spans="91:100" x14ac:dyDescent="0.25">
      <c r="CM716" s="29"/>
      <c r="CN716" s="28" t="s">
        <v>2252</v>
      </c>
      <c r="CO716" s="28" t="s">
        <v>387</v>
      </c>
      <c r="CP716" s="28" t="s">
        <v>393</v>
      </c>
      <c r="CQ716" s="28" t="s">
        <v>2253</v>
      </c>
      <c r="CR716" s="28" t="s">
        <v>2253</v>
      </c>
      <c r="CS716" s="28" t="s">
        <v>1223</v>
      </c>
      <c r="CT716" s="28" t="s">
        <v>1224</v>
      </c>
      <c r="CU716" s="28" t="s">
        <v>1698</v>
      </c>
      <c r="CV716" s="3" t="s">
        <v>1699</v>
      </c>
    </row>
    <row r="717" spans="91:100" x14ac:dyDescent="0.25">
      <c r="CM717" s="29"/>
      <c r="CN717" s="28" t="s">
        <v>2254</v>
      </c>
      <c r="CO717" s="28" t="s">
        <v>387</v>
      </c>
      <c r="CP717" s="28" t="s">
        <v>393</v>
      </c>
      <c r="CQ717" s="28" t="s">
        <v>2255</v>
      </c>
      <c r="CR717" s="28" t="s">
        <v>2255</v>
      </c>
      <c r="CS717" s="28" t="s">
        <v>1223</v>
      </c>
      <c r="CT717" s="28" t="s">
        <v>1224</v>
      </c>
      <c r="CU717" s="28" t="s">
        <v>1698</v>
      </c>
      <c r="CV717" s="3" t="s">
        <v>1699</v>
      </c>
    </row>
    <row r="718" spans="91:100" x14ac:dyDescent="0.25">
      <c r="CM718" s="29"/>
      <c r="CN718" s="28" t="s">
        <v>2256</v>
      </c>
      <c r="CO718" s="28" t="s">
        <v>387</v>
      </c>
      <c r="CP718" s="28" t="s">
        <v>393</v>
      </c>
      <c r="CQ718" s="28" t="s">
        <v>2257</v>
      </c>
      <c r="CR718" s="28" t="s">
        <v>2257</v>
      </c>
      <c r="CS718" s="28" t="s">
        <v>1223</v>
      </c>
      <c r="CT718" s="28" t="s">
        <v>1224</v>
      </c>
      <c r="CU718" s="28" t="s">
        <v>1698</v>
      </c>
      <c r="CV718" s="3" t="s">
        <v>1699</v>
      </c>
    </row>
    <row r="719" spans="91:100" x14ac:dyDescent="0.25">
      <c r="CM719" s="29"/>
      <c r="CN719" s="28" t="s">
        <v>2258</v>
      </c>
      <c r="CO719" s="28" t="s">
        <v>387</v>
      </c>
      <c r="CP719" s="28" t="s">
        <v>393</v>
      </c>
      <c r="CQ719" s="28" t="s">
        <v>2259</v>
      </c>
      <c r="CR719" s="28" t="s">
        <v>2259</v>
      </c>
      <c r="CS719" s="28" t="s">
        <v>1223</v>
      </c>
      <c r="CT719" s="28" t="s">
        <v>1224</v>
      </c>
      <c r="CU719" s="28" t="s">
        <v>1698</v>
      </c>
      <c r="CV719" s="3" t="s">
        <v>1699</v>
      </c>
    </row>
    <row r="720" spans="91:100" x14ac:dyDescent="0.25">
      <c r="CM720" s="29"/>
      <c r="CN720" s="28" t="s">
        <v>2260</v>
      </c>
      <c r="CO720" s="28" t="s">
        <v>387</v>
      </c>
      <c r="CP720" s="28" t="s">
        <v>393</v>
      </c>
      <c r="CQ720" s="28" t="s">
        <v>2261</v>
      </c>
      <c r="CR720" s="28" t="s">
        <v>2261</v>
      </c>
      <c r="CS720" s="28" t="s">
        <v>1223</v>
      </c>
      <c r="CT720" s="28" t="s">
        <v>1224</v>
      </c>
      <c r="CU720" s="28" t="s">
        <v>1698</v>
      </c>
      <c r="CV720" s="3" t="s">
        <v>1699</v>
      </c>
    </row>
    <row r="721" spans="91:100" x14ac:dyDescent="0.25">
      <c r="CM721" s="29"/>
      <c r="CN721" s="28" t="s">
        <v>2262</v>
      </c>
      <c r="CO721" s="28" t="s">
        <v>387</v>
      </c>
      <c r="CP721" s="28" t="s">
        <v>393</v>
      </c>
      <c r="CQ721" s="28" t="s">
        <v>2263</v>
      </c>
      <c r="CR721" s="28" t="s">
        <v>2263</v>
      </c>
      <c r="CS721" s="28" t="s">
        <v>1223</v>
      </c>
      <c r="CT721" s="28" t="s">
        <v>1224</v>
      </c>
      <c r="CU721" s="28" t="s">
        <v>1698</v>
      </c>
      <c r="CV721" s="3" t="s">
        <v>1699</v>
      </c>
    </row>
    <row r="722" spans="91:100" x14ac:dyDescent="0.25">
      <c r="CM722" s="29"/>
      <c r="CN722" s="28" t="s">
        <v>2264</v>
      </c>
      <c r="CO722" s="28" t="s">
        <v>387</v>
      </c>
      <c r="CP722" s="28" t="s">
        <v>393</v>
      </c>
      <c r="CQ722" s="28" t="s">
        <v>2265</v>
      </c>
      <c r="CR722" s="28" t="s">
        <v>2265</v>
      </c>
      <c r="CS722" s="28" t="s">
        <v>1223</v>
      </c>
      <c r="CT722" s="28" t="s">
        <v>1224</v>
      </c>
      <c r="CU722" s="28" t="s">
        <v>1698</v>
      </c>
      <c r="CV722" s="3" t="s">
        <v>1699</v>
      </c>
    </row>
    <row r="723" spans="91:100" x14ac:dyDescent="0.25">
      <c r="CM723" s="29"/>
      <c r="CN723" s="28" t="s">
        <v>2266</v>
      </c>
      <c r="CO723" s="28" t="s">
        <v>387</v>
      </c>
      <c r="CP723" s="28" t="s">
        <v>393</v>
      </c>
      <c r="CQ723" s="28" t="s">
        <v>2267</v>
      </c>
      <c r="CR723" s="28" t="s">
        <v>2267</v>
      </c>
      <c r="CS723" s="28" t="s">
        <v>1223</v>
      </c>
      <c r="CT723" s="28" t="s">
        <v>1224</v>
      </c>
      <c r="CU723" s="28" t="s">
        <v>1698</v>
      </c>
      <c r="CV723" s="3" t="s">
        <v>1699</v>
      </c>
    </row>
    <row r="724" spans="91:100" x14ac:dyDescent="0.25">
      <c r="CM724" s="29"/>
      <c r="CN724" s="28" t="s">
        <v>2268</v>
      </c>
      <c r="CO724" s="28" t="s">
        <v>387</v>
      </c>
      <c r="CP724" s="28" t="s">
        <v>393</v>
      </c>
      <c r="CQ724" s="28" t="s">
        <v>2269</v>
      </c>
      <c r="CR724" s="28" t="s">
        <v>2269</v>
      </c>
      <c r="CS724" s="28" t="s">
        <v>1223</v>
      </c>
      <c r="CT724" s="28" t="s">
        <v>1224</v>
      </c>
      <c r="CU724" s="28" t="s">
        <v>1698</v>
      </c>
      <c r="CV724" s="3" t="s">
        <v>1699</v>
      </c>
    </row>
    <row r="725" spans="91:100" x14ac:dyDescent="0.25">
      <c r="CM725" s="29"/>
      <c r="CN725" s="28" t="s">
        <v>2270</v>
      </c>
      <c r="CO725" s="28" t="s">
        <v>387</v>
      </c>
      <c r="CP725" s="28" t="s">
        <v>393</v>
      </c>
      <c r="CQ725" s="28" t="s">
        <v>2271</v>
      </c>
      <c r="CR725" s="28" t="s">
        <v>2271</v>
      </c>
      <c r="CS725" s="28" t="s">
        <v>1223</v>
      </c>
      <c r="CT725" s="28" t="s">
        <v>1224</v>
      </c>
      <c r="CU725" s="28" t="s">
        <v>1698</v>
      </c>
      <c r="CV725" s="3" t="s">
        <v>1699</v>
      </c>
    </row>
    <row r="726" spans="91:100" x14ac:dyDescent="0.25">
      <c r="CM726" s="29"/>
      <c r="CN726" s="28" t="s">
        <v>2272</v>
      </c>
      <c r="CO726" s="28" t="s">
        <v>387</v>
      </c>
      <c r="CP726" s="28" t="s">
        <v>393</v>
      </c>
      <c r="CQ726" s="28" t="s">
        <v>2273</v>
      </c>
      <c r="CR726" s="28" t="s">
        <v>2273</v>
      </c>
      <c r="CS726" s="28" t="s">
        <v>1223</v>
      </c>
      <c r="CT726" s="28" t="s">
        <v>1224</v>
      </c>
      <c r="CU726" s="28" t="s">
        <v>1698</v>
      </c>
      <c r="CV726" s="3" t="s">
        <v>1699</v>
      </c>
    </row>
    <row r="727" spans="91:100" x14ac:dyDescent="0.25">
      <c r="CM727" s="29"/>
      <c r="CN727" s="28" t="s">
        <v>2274</v>
      </c>
      <c r="CO727" s="28" t="s">
        <v>387</v>
      </c>
      <c r="CP727" s="28" t="s">
        <v>393</v>
      </c>
      <c r="CQ727" s="28" t="s">
        <v>2275</v>
      </c>
      <c r="CR727" s="28" t="s">
        <v>2275</v>
      </c>
      <c r="CS727" s="28" t="s">
        <v>1223</v>
      </c>
      <c r="CT727" s="28" t="s">
        <v>1224</v>
      </c>
      <c r="CU727" s="28" t="s">
        <v>1698</v>
      </c>
      <c r="CV727" s="3" t="s">
        <v>1699</v>
      </c>
    </row>
    <row r="728" spans="91:100" x14ac:dyDescent="0.25">
      <c r="CM728" s="29"/>
      <c r="CN728" s="28" t="s">
        <v>2276</v>
      </c>
      <c r="CO728" s="28" t="s">
        <v>387</v>
      </c>
      <c r="CP728" s="28" t="s">
        <v>393</v>
      </c>
      <c r="CQ728" s="28" t="s">
        <v>2277</v>
      </c>
      <c r="CR728" s="28" t="s">
        <v>2277</v>
      </c>
      <c r="CS728" s="28" t="s">
        <v>1223</v>
      </c>
      <c r="CT728" s="28" t="s">
        <v>1224</v>
      </c>
      <c r="CU728" s="28" t="s">
        <v>1698</v>
      </c>
      <c r="CV728" s="3" t="s">
        <v>1699</v>
      </c>
    </row>
    <row r="729" spans="91:100" x14ac:dyDescent="0.25">
      <c r="CM729" s="29"/>
      <c r="CN729" s="28" t="s">
        <v>2278</v>
      </c>
      <c r="CO729" s="28" t="s">
        <v>387</v>
      </c>
      <c r="CP729" s="28" t="s">
        <v>393</v>
      </c>
      <c r="CQ729" s="28" t="s">
        <v>2279</v>
      </c>
      <c r="CR729" s="28" t="s">
        <v>2279</v>
      </c>
      <c r="CS729" s="28" t="s">
        <v>1223</v>
      </c>
      <c r="CT729" s="28" t="s">
        <v>1224</v>
      </c>
      <c r="CU729" s="28" t="s">
        <v>1698</v>
      </c>
      <c r="CV729" s="3" t="s">
        <v>1699</v>
      </c>
    </row>
    <row r="730" spans="91:100" x14ac:dyDescent="0.25">
      <c r="CM730" s="29"/>
      <c r="CN730" s="28" t="s">
        <v>2280</v>
      </c>
      <c r="CO730" s="28" t="s">
        <v>387</v>
      </c>
      <c r="CP730" s="28" t="s">
        <v>393</v>
      </c>
      <c r="CQ730" s="28" t="s">
        <v>2281</v>
      </c>
      <c r="CR730" s="28" t="s">
        <v>2281</v>
      </c>
      <c r="CS730" s="28" t="s">
        <v>1223</v>
      </c>
      <c r="CT730" s="28" t="s">
        <v>1224</v>
      </c>
      <c r="CU730" s="28" t="s">
        <v>1698</v>
      </c>
      <c r="CV730" s="3" t="s">
        <v>1699</v>
      </c>
    </row>
    <row r="731" spans="91:100" x14ac:dyDescent="0.25">
      <c r="CM731" s="29"/>
      <c r="CN731" s="28" t="s">
        <v>2282</v>
      </c>
      <c r="CO731" s="28" t="s">
        <v>387</v>
      </c>
      <c r="CP731" s="28" t="s">
        <v>393</v>
      </c>
      <c r="CQ731" s="28" t="s">
        <v>2283</v>
      </c>
      <c r="CR731" s="28" t="s">
        <v>2283</v>
      </c>
      <c r="CS731" s="28" t="s">
        <v>679</v>
      </c>
      <c r="CT731" s="28" t="s">
        <v>1781</v>
      </c>
      <c r="CU731" s="28" t="s">
        <v>681</v>
      </c>
      <c r="CV731" s="3" t="s">
        <v>682</v>
      </c>
    </row>
    <row r="732" spans="91:100" x14ac:dyDescent="0.25">
      <c r="CM732" s="29"/>
      <c r="CN732" s="28" t="s">
        <v>2284</v>
      </c>
      <c r="CO732" s="28" t="s">
        <v>387</v>
      </c>
      <c r="CP732" s="28" t="s">
        <v>393</v>
      </c>
      <c r="CQ732" s="28" t="s">
        <v>2285</v>
      </c>
      <c r="CR732" s="28" t="s">
        <v>2285</v>
      </c>
      <c r="CS732" s="28" t="s">
        <v>1223</v>
      </c>
      <c r="CT732" s="28" t="s">
        <v>1224</v>
      </c>
      <c r="CU732" s="28" t="s">
        <v>1698</v>
      </c>
      <c r="CV732" s="3" t="s">
        <v>1699</v>
      </c>
    </row>
    <row r="733" spans="91:100" x14ac:dyDescent="0.25">
      <c r="CM733" s="29"/>
      <c r="CN733" s="28" t="s">
        <v>2286</v>
      </c>
      <c r="CO733" s="28" t="s">
        <v>387</v>
      </c>
      <c r="CP733" s="28" t="s">
        <v>393</v>
      </c>
      <c r="CQ733" s="28" t="s">
        <v>2287</v>
      </c>
      <c r="CR733" s="28" t="s">
        <v>2287</v>
      </c>
      <c r="CS733" s="28" t="s">
        <v>1223</v>
      </c>
      <c r="CT733" s="28" t="s">
        <v>1224</v>
      </c>
      <c r="CU733" s="28" t="s">
        <v>1698</v>
      </c>
      <c r="CV733" s="3" t="s">
        <v>1699</v>
      </c>
    </row>
    <row r="734" spans="91:100" x14ac:dyDescent="0.25">
      <c r="CM734" s="29"/>
      <c r="CN734" s="28" t="s">
        <v>2288</v>
      </c>
      <c r="CO734" s="28" t="s">
        <v>387</v>
      </c>
      <c r="CP734" s="28" t="s">
        <v>393</v>
      </c>
      <c r="CQ734" s="28" t="s">
        <v>2289</v>
      </c>
      <c r="CR734" s="28" t="s">
        <v>2289</v>
      </c>
      <c r="CS734" s="28" t="s">
        <v>1223</v>
      </c>
      <c r="CT734" s="28" t="s">
        <v>1224</v>
      </c>
      <c r="CU734" s="28" t="s">
        <v>1698</v>
      </c>
      <c r="CV734" s="3" t="s">
        <v>1699</v>
      </c>
    </row>
    <row r="735" spans="91:100" x14ac:dyDescent="0.25">
      <c r="CM735" s="29"/>
      <c r="CN735" s="28" t="s">
        <v>2290</v>
      </c>
      <c r="CO735" s="28" t="s">
        <v>387</v>
      </c>
      <c r="CP735" s="28" t="s">
        <v>393</v>
      </c>
      <c r="CQ735" s="28" t="s">
        <v>2291</v>
      </c>
      <c r="CR735" s="28" t="s">
        <v>2291</v>
      </c>
      <c r="CS735" s="28" t="s">
        <v>1223</v>
      </c>
      <c r="CT735" s="28" t="s">
        <v>1224</v>
      </c>
      <c r="CU735" s="28" t="s">
        <v>1698</v>
      </c>
      <c r="CV735" s="3" t="s">
        <v>1699</v>
      </c>
    </row>
    <row r="736" spans="91:100" x14ac:dyDescent="0.25">
      <c r="CM736" s="29"/>
      <c r="CN736" s="28" t="s">
        <v>2292</v>
      </c>
      <c r="CO736" s="28" t="s">
        <v>387</v>
      </c>
      <c r="CP736" s="28" t="s">
        <v>393</v>
      </c>
      <c r="CQ736" s="28" t="s">
        <v>2293</v>
      </c>
      <c r="CR736" s="28" t="s">
        <v>2293</v>
      </c>
      <c r="CS736" s="28" t="s">
        <v>1223</v>
      </c>
      <c r="CT736" s="28" t="s">
        <v>1224</v>
      </c>
      <c r="CU736" s="28" t="s">
        <v>1698</v>
      </c>
      <c r="CV736" s="3" t="s">
        <v>1699</v>
      </c>
    </row>
    <row r="737" spans="91:100" x14ac:dyDescent="0.25">
      <c r="CM737" s="29"/>
      <c r="CN737" s="28" t="s">
        <v>2294</v>
      </c>
      <c r="CO737" s="28" t="s">
        <v>387</v>
      </c>
      <c r="CP737" s="28" t="s">
        <v>393</v>
      </c>
      <c r="CQ737" s="28" t="s">
        <v>2295</v>
      </c>
      <c r="CR737" s="28" t="s">
        <v>2295</v>
      </c>
      <c r="CS737" s="28" t="s">
        <v>679</v>
      </c>
      <c r="CT737" s="28" t="s">
        <v>1781</v>
      </c>
      <c r="CU737" s="28" t="s">
        <v>681</v>
      </c>
      <c r="CV737" s="3" t="s">
        <v>682</v>
      </c>
    </row>
    <row r="738" spans="91:100" x14ac:dyDescent="0.25">
      <c r="CM738" s="29"/>
      <c r="CN738" s="28" t="s">
        <v>2296</v>
      </c>
      <c r="CO738" s="28" t="s">
        <v>387</v>
      </c>
      <c r="CP738" s="28" t="s">
        <v>393</v>
      </c>
      <c r="CQ738" s="28" t="s">
        <v>2297</v>
      </c>
      <c r="CR738" s="28" t="s">
        <v>2297</v>
      </c>
      <c r="CS738" s="28" t="s">
        <v>752</v>
      </c>
      <c r="CT738" s="28" t="s">
        <v>753</v>
      </c>
      <c r="CU738" s="28" t="s">
        <v>681</v>
      </c>
      <c r="CV738" s="3" t="s">
        <v>754</v>
      </c>
    </row>
    <row r="739" spans="91:100" x14ac:dyDescent="0.25">
      <c r="CM739" s="29"/>
      <c r="CN739" s="28" t="s">
        <v>2298</v>
      </c>
      <c r="CO739" s="28" t="s">
        <v>387</v>
      </c>
      <c r="CP739" s="28" t="s">
        <v>393</v>
      </c>
      <c r="CQ739" s="28" t="s">
        <v>2299</v>
      </c>
      <c r="CR739" s="28" t="s">
        <v>2299</v>
      </c>
      <c r="CS739" s="28" t="s">
        <v>679</v>
      </c>
      <c r="CT739" s="28" t="s">
        <v>1781</v>
      </c>
      <c r="CU739" s="28" t="s">
        <v>681</v>
      </c>
      <c r="CV739" s="3" t="s">
        <v>682</v>
      </c>
    </row>
    <row r="740" spans="91:100" x14ac:dyDescent="0.25">
      <c r="CM740" s="29"/>
      <c r="CN740" s="28" t="s">
        <v>2300</v>
      </c>
      <c r="CO740" s="28" t="s">
        <v>387</v>
      </c>
      <c r="CP740" s="28" t="s">
        <v>393</v>
      </c>
      <c r="CQ740" s="28" t="s">
        <v>2301</v>
      </c>
      <c r="CR740" s="28" t="s">
        <v>2301</v>
      </c>
      <c r="CS740" s="28" t="s">
        <v>1223</v>
      </c>
      <c r="CT740" s="28" t="s">
        <v>1224</v>
      </c>
      <c r="CU740" s="28" t="s">
        <v>1698</v>
      </c>
      <c r="CV740" s="3" t="s">
        <v>1699</v>
      </c>
    </row>
    <row r="741" spans="91:100" x14ac:dyDescent="0.25">
      <c r="CM741" s="29"/>
      <c r="CN741" s="28" t="s">
        <v>2302</v>
      </c>
      <c r="CO741" s="28" t="s">
        <v>387</v>
      </c>
      <c r="CP741" s="28" t="s">
        <v>393</v>
      </c>
      <c r="CQ741" s="28" t="s">
        <v>2303</v>
      </c>
      <c r="CR741" s="28" t="s">
        <v>2303</v>
      </c>
      <c r="CS741" s="28" t="s">
        <v>1223</v>
      </c>
      <c r="CT741" s="28" t="s">
        <v>1224</v>
      </c>
      <c r="CU741" s="28" t="s">
        <v>1698</v>
      </c>
      <c r="CV741" s="3" t="s">
        <v>1699</v>
      </c>
    </row>
    <row r="742" spans="91:100" x14ac:dyDescent="0.25">
      <c r="CM742" s="29"/>
      <c r="CN742" s="28" t="s">
        <v>2304</v>
      </c>
      <c r="CO742" s="28" t="s">
        <v>387</v>
      </c>
      <c r="CP742" s="28" t="s">
        <v>393</v>
      </c>
      <c r="CQ742" s="28" t="s">
        <v>2305</v>
      </c>
      <c r="CR742" s="28" t="s">
        <v>2305</v>
      </c>
      <c r="CS742" s="28" t="s">
        <v>1223</v>
      </c>
      <c r="CT742" s="28" t="s">
        <v>1224</v>
      </c>
      <c r="CU742" s="28" t="s">
        <v>1698</v>
      </c>
      <c r="CV742" s="3" t="s">
        <v>1699</v>
      </c>
    </row>
    <row r="743" spans="91:100" x14ac:dyDescent="0.25">
      <c r="CM743" s="29"/>
      <c r="CN743" s="28" t="s">
        <v>2306</v>
      </c>
      <c r="CO743" s="28" t="s">
        <v>387</v>
      </c>
      <c r="CP743" s="28" t="s">
        <v>393</v>
      </c>
      <c r="CQ743" s="28" t="s">
        <v>2307</v>
      </c>
      <c r="CR743" s="28" t="s">
        <v>2307</v>
      </c>
      <c r="CS743" s="28" t="s">
        <v>1223</v>
      </c>
      <c r="CT743" s="28" t="s">
        <v>1224</v>
      </c>
      <c r="CU743" s="28" t="s">
        <v>1698</v>
      </c>
      <c r="CV743" s="3" t="s">
        <v>1699</v>
      </c>
    </row>
    <row r="744" spans="91:100" x14ac:dyDescent="0.25">
      <c r="CM744" s="29"/>
      <c r="CN744" s="28" t="s">
        <v>2308</v>
      </c>
      <c r="CO744" s="28" t="s">
        <v>387</v>
      </c>
      <c r="CP744" s="28" t="s">
        <v>393</v>
      </c>
      <c r="CQ744" s="28" t="s">
        <v>2309</v>
      </c>
      <c r="CR744" s="28" t="s">
        <v>2309</v>
      </c>
      <c r="CS744" s="28" t="s">
        <v>1223</v>
      </c>
      <c r="CT744" s="28" t="s">
        <v>1224</v>
      </c>
      <c r="CU744" s="28" t="s">
        <v>1698</v>
      </c>
      <c r="CV744" s="3" t="s">
        <v>1699</v>
      </c>
    </row>
    <row r="745" spans="91:100" x14ac:dyDescent="0.25">
      <c r="CM745" s="29"/>
      <c r="CN745" s="28" t="s">
        <v>2310</v>
      </c>
      <c r="CO745" s="28" t="s">
        <v>387</v>
      </c>
      <c r="CP745" s="28" t="s">
        <v>393</v>
      </c>
      <c r="CQ745" s="28" t="s">
        <v>2311</v>
      </c>
      <c r="CR745" s="28" t="s">
        <v>2311</v>
      </c>
      <c r="CS745" s="28" t="s">
        <v>1223</v>
      </c>
      <c r="CT745" s="28" t="s">
        <v>1224</v>
      </c>
      <c r="CU745" s="28" t="s">
        <v>1698</v>
      </c>
      <c r="CV745" s="3" t="s">
        <v>1699</v>
      </c>
    </row>
    <row r="746" spans="91:100" x14ac:dyDescent="0.25">
      <c r="CM746" s="29"/>
      <c r="CN746" s="28" t="s">
        <v>2312</v>
      </c>
      <c r="CO746" s="28" t="s">
        <v>387</v>
      </c>
      <c r="CP746" s="28" t="s">
        <v>393</v>
      </c>
      <c r="CQ746" s="28" t="s">
        <v>2313</v>
      </c>
      <c r="CR746" s="28" t="s">
        <v>2313</v>
      </c>
      <c r="CS746" s="28" t="s">
        <v>1223</v>
      </c>
      <c r="CT746" s="28" t="s">
        <v>1224</v>
      </c>
      <c r="CU746" s="28" t="s">
        <v>1698</v>
      </c>
      <c r="CV746" s="3" t="s">
        <v>1699</v>
      </c>
    </row>
    <row r="747" spans="91:100" x14ac:dyDescent="0.25">
      <c r="CM747" s="29"/>
      <c r="CN747" s="28" t="s">
        <v>2314</v>
      </c>
      <c r="CO747" s="28" t="s">
        <v>387</v>
      </c>
      <c r="CP747" s="28" t="s">
        <v>393</v>
      </c>
      <c r="CQ747" s="28" t="s">
        <v>2315</v>
      </c>
      <c r="CR747" s="28" t="s">
        <v>2315</v>
      </c>
      <c r="CS747" s="28" t="s">
        <v>679</v>
      </c>
      <c r="CT747" s="28" t="s">
        <v>1781</v>
      </c>
      <c r="CU747" s="28" t="s">
        <v>681</v>
      </c>
      <c r="CV747" s="3" t="s">
        <v>682</v>
      </c>
    </row>
    <row r="748" spans="91:100" x14ac:dyDescent="0.25">
      <c r="CM748" s="29"/>
      <c r="CN748" s="28" t="s">
        <v>2316</v>
      </c>
      <c r="CO748" s="28" t="s">
        <v>387</v>
      </c>
      <c r="CP748" s="28" t="s">
        <v>393</v>
      </c>
      <c r="CQ748" s="28" t="s">
        <v>2317</v>
      </c>
      <c r="CR748" s="28" t="s">
        <v>2317</v>
      </c>
      <c r="CS748" s="28" t="s">
        <v>1223</v>
      </c>
      <c r="CT748" s="28" t="s">
        <v>1224</v>
      </c>
      <c r="CU748" s="28" t="s">
        <v>1698</v>
      </c>
      <c r="CV748" s="3" t="s">
        <v>1699</v>
      </c>
    </row>
    <row r="749" spans="91:100" x14ac:dyDescent="0.25">
      <c r="CM749" s="29"/>
      <c r="CN749" s="28" t="s">
        <v>2318</v>
      </c>
      <c r="CO749" s="28" t="s">
        <v>387</v>
      </c>
      <c r="CP749" s="28" t="s">
        <v>393</v>
      </c>
      <c r="CQ749" s="28" t="s">
        <v>2319</v>
      </c>
      <c r="CR749" s="28" t="s">
        <v>2319</v>
      </c>
      <c r="CS749" s="28" t="s">
        <v>1223</v>
      </c>
      <c r="CT749" s="28" t="s">
        <v>1224</v>
      </c>
      <c r="CU749" s="28" t="s">
        <v>1698</v>
      </c>
      <c r="CV749" s="3" t="s">
        <v>1699</v>
      </c>
    </row>
    <row r="750" spans="91:100" x14ac:dyDescent="0.25">
      <c r="CM750" s="29"/>
      <c r="CN750" s="28" t="s">
        <v>2320</v>
      </c>
      <c r="CO750" s="28" t="s">
        <v>387</v>
      </c>
      <c r="CP750" s="28" t="s">
        <v>393</v>
      </c>
      <c r="CQ750" s="28" t="s">
        <v>2321</v>
      </c>
      <c r="CR750" s="28" t="s">
        <v>2321</v>
      </c>
      <c r="CS750" s="28" t="s">
        <v>1223</v>
      </c>
      <c r="CT750" s="28" t="s">
        <v>1224</v>
      </c>
      <c r="CU750" s="28" t="s">
        <v>1698</v>
      </c>
      <c r="CV750" s="3" t="s">
        <v>1699</v>
      </c>
    </row>
    <row r="751" spans="91:100" x14ac:dyDescent="0.25">
      <c r="CM751" s="29"/>
      <c r="CN751" s="28" t="s">
        <v>2322</v>
      </c>
      <c r="CO751" s="28" t="s">
        <v>387</v>
      </c>
      <c r="CP751" s="28" t="s">
        <v>393</v>
      </c>
      <c r="CQ751" s="28" t="s">
        <v>169</v>
      </c>
      <c r="CR751" s="28" t="s">
        <v>169</v>
      </c>
      <c r="CS751" s="28" t="s">
        <v>679</v>
      </c>
      <c r="CT751" s="28" t="s">
        <v>1781</v>
      </c>
      <c r="CU751" s="28" t="s">
        <v>681</v>
      </c>
      <c r="CV751" s="3" t="s">
        <v>682</v>
      </c>
    </row>
    <row r="752" spans="91:100" x14ac:dyDescent="0.25">
      <c r="CM752" s="29"/>
      <c r="CN752" s="28" t="s">
        <v>2323</v>
      </c>
      <c r="CO752" s="28" t="s">
        <v>387</v>
      </c>
      <c r="CP752" s="28" t="s">
        <v>393</v>
      </c>
      <c r="CQ752" s="28" t="s">
        <v>2324</v>
      </c>
      <c r="CR752" s="28" t="s">
        <v>2324</v>
      </c>
      <c r="CS752" s="28" t="s">
        <v>1223</v>
      </c>
      <c r="CT752" s="28" t="s">
        <v>1224</v>
      </c>
      <c r="CU752" s="28" t="s">
        <v>1698</v>
      </c>
      <c r="CV752" s="3" t="s">
        <v>1699</v>
      </c>
    </row>
    <row r="753" spans="91:100" x14ac:dyDescent="0.25">
      <c r="CM753" s="29"/>
      <c r="CN753" s="28" t="s">
        <v>2325</v>
      </c>
      <c r="CO753" s="28" t="s">
        <v>387</v>
      </c>
      <c r="CP753" s="28" t="s">
        <v>393</v>
      </c>
      <c r="CQ753" s="28" t="s">
        <v>2326</v>
      </c>
      <c r="CR753" s="28" t="s">
        <v>2326</v>
      </c>
      <c r="CS753" s="28" t="s">
        <v>1223</v>
      </c>
      <c r="CT753" s="28" t="s">
        <v>1224</v>
      </c>
      <c r="CU753" s="28" t="s">
        <v>1698</v>
      </c>
      <c r="CV753" s="3" t="s">
        <v>1699</v>
      </c>
    </row>
    <row r="754" spans="91:100" x14ac:dyDescent="0.25">
      <c r="CM754" s="29"/>
      <c r="CN754" s="28" t="s">
        <v>2327</v>
      </c>
      <c r="CO754" s="28" t="s">
        <v>387</v>
      </c>
      <c r="CP754" s="28" t="s">
        <v>393</v>
      </c>
      <c r="CQ754" s="28" t="s">
        <v>2328</v>
      </c>
      <c r="CR754" s="28" t="s">
        <v>2328</v>
      </c>
      <c r="CS754" s="28" t="s">
        <v>1223</v>
      </c>
      <c r="CT754" s="28" t="s">
        <v>1224</v>
      </c>
      <c r="CU754" s="28" t="s">
        <v>1698</v>
      </c>
      <c r="CV754" s="3" t="s">
        <v>1699</v>
      </c>
    </row>
    <row r="755" spans="91:100" x14ac:dyDescent="0.25">
      <c r="CM755" s="29"/>
      <c r="CN755" s="28" t="s">
        <v>2329</v>
      </c>
      <c r="CO755" s="28" t="s">
        <v>387</v>
      </c>
      <c r="CP755" s="28" t="s">
        <v>393</v>
      </c>
      <c r="CQ755" s="28" t="s">
        <v>2330</v>
      </c>
      <c r="CR755" s="28" t="s">
        <v>2330</v>
      </c>
      <c r="CS755" s="28" t="s">
        <v>1223</v>
      </c>
      <c r="CT755" s="28" t="s">
        <v>1224</v>
      </c>
      <c r="CU755" s="28" t="s">
        <v>1698</v>
      </c>
      <c r="CV755" s="3" t="s">
        <v>1699</v>
      </c>
    </row>
    <row r="756" spans="91:100" x14ac:dyDescent="0.25">
      <c r="CM756" s="29"/>
      <c r="CN756" s="28" t="s">
        <v>2331</v>
      </c>
      <c r="CO756" s="28" t="s">
        <v>387</v>
      </c>
      <c r="CP756" s="28" t="s">
        <v>393</v>
      </c>
      <c r="CQ756" s="28" t="s">
        <v>2332</v>
      </c>
      <c r="CR756" s="28" t="s">
        <v>2332</v>
      </c>
      <c r="CS756" s="28" t="s">
        <v>1223</v>
      </c>
      <c r="CT756" s="28" t="s">
        <v>1224</v>
      </c>
      <c r="CU756" s="28" t="s">
        <v>1698</v>
      </c>
      <c r="CV756" s="3" t="s">
        <v>1699</v>
      </c>
    </row>
    <row r="757" spans="91:100" x14ac:dyDescent="0.25">
      <c r="CM757" s="29"/>
      <c r="CN757" s="28" t="s">
        <v>2333</v>
      </c>
      <c r="CO757" s="28" t="s">
        <v>387</v>
      </c>
      <c r="CP757" s="28" t="s">
        <v>393</v>
      </c>
      <c r="CQ757" s="28" t="s">
        <v>2334</v>
      </c>
      <c r="CR757" s="28" t="s">
        <v>2334</v>
      </c>
      <c r="CS757" s="28" t="s">
        <v>1223</v>
      </c>
      <c r="CT757" s="28" t="s">
        <v>1224</v>
      </c>
      <c r="CU757" s="28" t="s">
        <v>1698</v>
      </c>
      <c r="CV757" s="3" t="s">
        <v>1699</v>
      </c>
    </row>
    <row r="758" spans="91:100" x14ac:dyDescent="0.25">
      <c r="CM758" s="29"/>
      <c r="CN758" s="28" t="s">
        <v>2335</v>
      </c>
      <c r="CO758" s="28" t="s">
        <v>387</v>
      </c>
      <c r="CP758" s="28" t="s">
        <v>393</v>
      </c>
      <c r="CQ758" s="28" t="s">
        <v>2336</v>
      </c>
      <c r="CR758" s="28" t="s">
        <v>2336</v>
      </c>
      <c r="CS758" s="28" t="s">
        <v>1223</v>
      </c>
      <c r="CT758" s="28" t="s">
        <v>1224</v>
      </c>
      <c r="CU758" s="28" t="s">
        <v>1698</v>
      </c>
      <c r="CV758" s="3" t="s">
        <v>1699</v>
      </c>
    </row>
    <row r="759" spans="91:100" x14ac:dyDescent="0.25">
      <c r="CM759" s="29"/>
      <c r="CN759" s="28" t="s">
        <v>2337</v>
      </c>
      <c r="CO759" s="28" t="s">
        <v>387</v>
      </c>
      <c r="CP759" s="28" t="s">
        <v>393</v>
      </c>
      <c r="CQ759" s="28" t="s">
        <v>2338</v>
      </c>
      <c r="CR759" s="28" t="s">
        <v>2338</v>
      </c>
      <c r="CS759" s="28" t="s">
        <v>1223</v>
      </c>
      <c r="CT759" s="28" t="s">
        <v>1224</v>
      </c>
      <c r="CU759" s="28" t="s">
        <v>1698</v>
      </c>
      <c r="CV759" s="3" t="s">
        <v>1699</v>
      </c>
    </row>
    <row r="760" spans="91:100" x14ac:dyDescent="0.25">
      <c r="CM760" s="29"/>
      <c r="CN760" s="28" t="s">
        <v>2339</v>
      </c>
      <c r="CO760" s="28" t="s">
        <v>387</v>
      </c>
      <c r="CP760" s="28" t="s">
        <v>393</v>
      </c>
      <c r="CQ760" s="28" t="s">
        <v>2340</v>
      </c>
      <c r="CR760" s="28" t="s">
        <v>2340</v>
      </c>
      <c r="CS760" s="28" t="s">
        <v>1223</v>
      </c>
      <c r="CT760" s="28" t="s">
        <v>1224</v>
      </c>
      <c r="CU760" s="28" t="s">
        <v>1698</v>
      </c>
      <c r="CV760" s="3" t="s">
        <v>1699</v>
      </c>
    </row>
    <row r="761" spans="91:100" x14ac:dyDescent="0.25">
      <c r="CM761" s="29"/>
      <c r="CN761" s="28" t="s">
        <v>2341</v>
      </c>
      <c r="CO761" s="28" t="s">
        <v>387</v>
      </c>
      <c r="CP761" s="28" t="s">
        <v>393</v>
      </c>
      <c r="CQ761" s="28" t="s">
        <v>2342</v>
      </c>
      <c r="CR761" s="28" t="s">
        <v>2342</v>
      </c>
      <c r="CS761" s="28" t="s">
        <v>1223</v>
      </c>
      <c r="CT761" s="28" t="s">
        <v>1224</v>
      </c>
      <c r="CU761" s="28" t="s">
        <v>1698</v>
      </c>
      <c r="CV761" s="3" t="s">
        <v>1699</v>
      </c>
    </row>
    <row r="762" spans="91:100" x14ac:dyDescent="0.25">
      <c r="CM762" s="29"/>
      <c r="CN762" s="28" t="s">
        <v>2343</v>
      </c>
      <c r="CO762" s="28" t="s">
        <v>387</v>
      </c>
      <c r="CP762" s="28" t="s">
        <v>393</v>
      </c>
      <c r="CQ762" s="28" t="s">
        <v>2344</v>
      </c>
      <c r="CR762" s="28" t="s">
        <v>2344</v>
      </c>
      <c r="CS762" s="28" t="s">
        <v>1223</v>
      </c>
      <c r="CT762" s="28" t="s">
        <v>1224</v>
      </c>
      <c r="CU762" s="28" t="s">
        <v>1698</v>
      </c>
      <c r="CV762" s="3" t="s">
        <v>1699</v>
      </c>
    </row>
    <row r="763" spans="91:100" x14ac:dyDescent="0.25">
      <c r="CM763" s="29"/>
      <c r="CN763" s="28" t="s">
        <v>2345</v>
      </c>
      <c r="CO763" s="28" t="s">
        <v>387</v>
      </c>
      <c r="CP763" s="28" t="s">
        <v>393</v>
      </c>
      <c r="CQ763" s="28" t="s">
        <v>2346</v>
      </c>
      <c r="CR763" s="28" t="s">
        <v>2346</v>
      </c>
      <c r="CS763" s="28" t="s">
        <v>1223</v>
      </c>
      <c r="CT763" s="28" t="s">
        <v>1224</v>
      </c>
      <c r="CU763" s="28" t="s">
        <v>1698</v>
      </c>
      <c r="CV763" s="3" t="s">
        <v>1699</v>
      </c>
    </row>
    <row r="764" spans="91:100" x14ac:dyDescent="0.25">
      <c r="CM764" s="29"/>
      <c r="CN764" s="28" t="s">
        <v>2347</v>
      </c>
      <c r="CO764" s="28" t="s">
        <v>387</v>
      </c>
      <c r="CP764" s="28" t="s">
        <v>393</v>
      </c>
      <c r="CQ764" s="28" t="s">
        <v>2348</v>
      </c>
      <c r="CR764" s="28" t="s">
        <v>2348</v>
      </c>
      <c r="CS764" s="28" t="s">
        <v>1223</v>
      </c>
      <c r="CT764" s="28" t="s">
        <v>1224</v>
      </c>
      <c r="CU764" s="28" t="s">
        <v>1698</v>
      </c>
      <c r="CV764" s="3" t="s">
        <v>1699</v>
      </c>
    </row>
    <row r="765" spans="91:100" x14ac:dyDescent="0.25">
      <c r="CM765" s="29"/>
      <c r="CN765" s="28" t="s">
        <v>2349</v>
      </c>
      <c r="CO765" s="28" t="s">
        <v>387</v>
      </c>
      <c r="CP765" s="28" t="s">
        <v>393</v>
      </c>
      <c r="CQ765" s="28" t="s">
        <v>2350</v>
      </c>
      <c r="CR765" s="28" t="s">
        <v>2350</v>
      </c>
      <c r="CS765" s="28" t="s">
        <v>679</v>
      </c>
      <c r="CT765" s="28" t="s">
        <v>1781</v>
      </c>
      <c r="CU765" s="28" t="s">
        <v>681</v>
      </c>
      <c r="CV765" s="3" t="s">
        <v>682</v>
      </c>
    </row>
    <row r="766" spans="91:100" x14ac:dyDescent="0.25">
      <c r="CM766" s="29"/>
      <c r="CN766" s="28" t="s">
        <v>2351</v>
      </c>
      <c r="CO766" s="28" t="s">
        <v>387</v>
      </c>
      <c r="CP766" s="28" t="s">
        <v>393</v>
      </c>
      <c r="CQ766" s="28" t="s">
        <v>2352</v>
      </c>
      <c r="CR766" s="28" t="s">
        <v>557</v>
      </c>
      <c r="CS766" s="28" t="s">
        <v>679</v>
      </c>
      <c r="CT766" s="28" t="s">
        <v>1781</v>
      </c>
      <c r="CU766" s="28" t="s">
        <v>681</v>
      </c>
      <c r="CV766" s="3" t="s">
        <v>682</v>
      </c>
    </row>
    <row r="767" spans="91:100" x14ac:dyDescent="0.25">
      <c r="CM767" s="29"/>
      <c r="CN767" s="28" t="s">
        <v>2353</v>
      </c>
      <c r="CO767" s="28" t="s">
        <v>387</v>
      </c>
      <c r="CP767" s="28" t="s">
        <v>393</v>
      </c>
      <c r="CQ767" s="28" t="s">
        <v>2354</v>
      </c>
      <c r="CR767" s="28" t="s">
        <v>2355</v>
      </c>
      <c r="CS767" s="28" t="s">
        <v>679</v>
      </c>
      <c r="CT767" s="28" t="s">
        <v>1781</v>
      </c>
      <c r="CU767" s="28" t="s">
        <v>681</v>
      </c>
      <c r="CV767" s="3" t="s">
        <v>682</v>
      </c>
    </row>
    <row r="768" spans="91:100" x14ac:dyDescent="0.25">
      <c r="CM768" s="29"/>
      <c r="CN768" s="28" t="s">
        <v>2356</v>
      </c>
      <c r="CO768" s="28" t="s">
        <v>387</v>
      </c>
      <c r="CP768" s="28" t="s">
        <v>393</v>
      </c>
      <c r="CQ768" s="28" t="s">
        <v>2357</v>
      </c>
      <c r="CR768" s="28" t="s">
        <v>2357</v>
      </c>
      <c r="CS768" s="28" t="s">
        <v>1223</v>
      </c>
      <c r="CT768" s="28" t="s">
        <v>1224</v>
      </c>
      <c r="CU768" s="28" t="s">
        <v>1698</v>
      </c>
      <c r="CV768" s="3" t="s">
        <v>1699</v>
      </c>
    </row>
    <row r="769" spans="91:100" x14ac:dyDescent="0.25">
      <c r="CM769" s="29"/>
      <c r="CN769" s="28" t="s">
        <v>2358</v>
      </c>
      <c r="CO769" s="28" t="s">
        <v>387</v>
      </c>
      <c r="CP769" s="28" t="s">
        <v>393</v>
      </c>
      <c r="CQ769" s="28" t="s">
        <v>2359</v>
      </c>
      <c r="CR769" s="28" t="s">
        <v>2359</v>
      </c>
      <c r="CS769" s="28" t="s">
        <v>1223</v>
      </c>
      <c r="CT769" s="28" t="s">
        <v>1224</v>
      </c>
      <c r="CU769" s="28" t="s">
        <v>1698</v>
      </c>
      <c r="CV769" s="3" t="s">
        <v>1699</v>
      </c>
    </row>
    <row r="770" spans="91:100" x14ac:dyDescent="0.25">
      <c r="CM770" s="29"/>
      <c r="CN770" s="28" t="s">
        <v>2360</v>
      </c>
      <c r="CO770" s="28" t="s">
        <v>387</v>
      </c>
      <c r="CP770" s="28" t="s">
        <v>393</v>
      </c>
      <c r="CQ770" s="28" t="s">
        <v>2361</v>
      </c>
      <c r="CR770" s="28" t="s">
        <v>2361</v>
      </c>
      <c r="CS770" s="28" t="s">
        <v>1223</v>
      </c>
      <c r="CT770" s="28" t="s">
        <v>1224</v>
      </c>
      <c r="CU770" s="28" t="s">
        <v>1698</v>
      </c>
      <c r="CV770" s="3" t="s">
        <v>1699</v>
      </c>
    </row>
    <row r="771" spans="91:100" x14ac:dyDescent="0.25">
      <c r="CM771" s="29"/>
      <c r="CN771" s="28" t="s">
        <v>2362</v>
      </c>
      <c r="CO771" s="28" t="s">
        <v>387</v>
      </c>
      <c r="CP771" s="28" t="s">
        <v>393</v>
      </c>
      <c r="CQ771" s="28" t="s">
        <v>2363</v>
      </c>
      <c r="CR771" s="28" t="s">
        <v>2363</v>
      </c>
      <c r="CS771" s="28" t="s">
        <v>1223</v>
      </c>
      <c r="CT771" s="28" t="s">
        <v>1224</v>
      </c>
      <c r="CU771" s="28" t="s">
        <v>1698</v>
      </c>
      <c r="CV771" s="3" t="s">
        <v>1699</v>
      </c>
    </row>
    <row r="772" spans="91:100" x14ac:dyDescent="0.25">
      <c r="CM772" s="29"/>
      <c r="CN772" s="28" t="s">
        <v>2364</v>
      </c>
      <c r="CO772" s="28" t="s">
        <v>387</v>
      </c>
      <c r="CP772" s="28" t="s">
        <v>393</v>
      </c>
      <c r="CQ772" s="28" t="s">
        <v>2365</v>
      </c>
      <c r="CR772" s="28" t="s">
        <v>2365</v>
      </c>
      <c r="CS772" s="28" t="s">
        <v>1223</v>
      </c>
      <c r="CT772" s="28" t="s">
        <v>1224</v>
      </c>
      <c r="CU772" s="28" t="s">
        <v>1698</v>
      </c>
      <c r="CV772" s="3" t="s">
        <v>1699</v>
      </c>
    </row>
    <row r="773" spans="91:100" x14ac:dyDescent="0.25">
      <c r="CM773" s="29"/>
      <c r="CN773" s="28" t="s">
        <v>2366</v>
      </c>
      <c r="CO773" s="28" t="s">
        <v>387</v>
      </c>
      <c r="CP773" s="28" t="s">
        <v>393</v>
      </c>
      <c r="CQ773" s="28" t="s">
        <v>2367</v>
      </c>
      <c r="CR773" s="28" t="s">
        <v>2367</v>
      </c>
      <c r="CS773" s="28" t="s">
        <v>1223</v>
      </c>
      <c r="CT773" s="28" t="s">
        <v>1224</v>
      </c>
      <c r="CU773" s="28" t="s">
        <v>1698</v>
      </c>
      <c r="CV773" s="3" t="s">
        <v>1699</v>
      </c>
    </row>
    <row r="774" spans="91:100" x14ac:dyDescent="0.25">
      <c r="CM774" s="29"/>
      <c r="CN774" s="28" t="s">
        <v>2368</v>
      </c>
      <c r="CO774" s="28" t="s">
        <v>387</v>
      </c>
      <c r="CP774" s="28" t="s">
        <v>393</v>
      </c>
      <c r="CQ774" s="28" t="s">
        <v>2369</v>
      </c>
      <c r="CR774" s="28" t="s">
        <v>2369</v>
      </c>
      <c r="CS774" s="28" t="s">
        <v>1223</v>
      </c>
      <c r="CT774" s="28" t="s">
        <v>1224</v>
      </c>
      <c r="CU774" s="28" t="s">
        <v>1698</v>
      </c>
      <c r="CV774" s="3" t="s">
        <v>1699</v>
      </c>
    </row>
    <row r="775" spans="91:100" x14ac:dyDescent="0.25">
      <c r="CM775" s="29"/>
      <c r="CN775" s="28" t="s">
        <v>2370</v>
      </c>
      <c r="CO775" s="28" t="s">
        <v>387</v>
      </c>
      <c r="CP775" s="28" t="s">
        <v>393</v>
      </c>
      <c r="CQ775" s="28" t="s">
        <v>2371</v>
      </c>
      <c r="CR775" s="28" t="s">
        <v>2371</v>
      </c>
      <c r="CS775" s="28" t="s">
        <v>1223</v>
      </c>
      <c r="CT775" s="28" t="s">
        <v>1224</v>
      </c>
      <c r="CU775" s="28" t="s">
        <v>1698</v>
      </c>
      <c r="CV775" s="3" t="s">
        <v>1699</v>
      </c>
    </row>
    <row r="776" spans="91:100" x14ac:dyDescent="0.25">
      <c r="CM776" s="29"/>
      <c r="CN776" s="28" t="s">
        <v>2372</v>
      </c>
      <c r="CO776" s="28" t="s">
        <v>387</v>
      </c>
      <c r="CP776" s="28" t="s">
        <v>393</v>
      </c>
      <c r="CQ776" s="28" t="s">
        <v>2373</v>
      </c>
      <c r="CR776" s="28" t="s">
        <v>2373</v>
      </c>
      <c r="CS776" s="28" t="s">
        <v>1223</v>
      </c>
      <c r="CT776" s="28" t="s">
        <v>1224</v>
      </c>
      <c r="CU776" s="28" t="s">
        <v>1698</v>
      </c>
      <c r="CV776" s="3" t="s">
        <v>1699</v>
      </c>
    </row>
    <row r="777" spans="91:100" x14ac:dyDescent="0.25">
      <c r="CM777" s="29"/>
      <c r="CN777" s="28" t="s">
        <v>2374</v>
      </c>
      <c r="CO777" s="28" t="s">
        <v>387</v>
      </c>
      <c r="CP777" s="28" t="s">
        <v>393</v>
      </c>
      <c r="CQ777" s="28" t="s">
        <v>2375</v>
      </c>
      <c r="CR777" s="28" t="s">
        <v>2375</v>
      </c>
      <c r="CS777" s="28" t="s">
        <v>1223</v>
      </c>
      <c r="CT777" s="28" t="s">
        <v>1224</v>
      </c>
      <c r="CU777" s="28" t="s">
        <v>1698</v>
      </c>
      <c r="CV777" s="3" t="s">
        <v>1699</v>
      </c>
    </row>
    <row r="778" spans="91:100" x14ac:dyDescent="0.25">
      <c r="CM778" s="29"/>
      <c r="CN778" s="28" t="s">
        <v>2376</v>
      </c>
      <c r="CO778" s="28" t="s">
        <v>387</v>
      </c>
      <c r="CP778" s="28" t="s">
        <v>393</v>
      </c>
      <c r="CQ778" s="28" t="s">
        <v>2377</v>
      </c>
      <c r="CR778" s="28" t="s">
        <v>2377</v>
      </c>
      <c r="CS778" s="28" t="s">
        <v>1223</v>
      </c>
      <c r="CT778" s="28" t="s">
        <v>1224</v>
      </c>
      <c r="CU778" s="28" t="s">
        <v>1698</v>
      </c>
      <c r="CV778" s="3" t="s">
        <v>1699</v>
      </c>
    </row>
    <row r="779" spans="91:100" x14ac:dyDescent="0.25">
      <c r="CM779" s="29"/>
      <c r="CN779" s="28" t="s">
        <v>2378</v>
      </c>
      <c r="CO779" s="28" t="s">
        <v>387</v>
      </c>
      <c r="CP779" s="28" t="s">
        <v>393</v>
      </c>
      <c r="CQ779" s="28" t="s">
        <v>2379</v>
      </c>
      <c r="CR779" s="28" t="s">
        <v>2379</v>
      </c>
      <c r="CS779" s="28" t="s">
        <v>1223</v>
      </c>
      <c r="CT779" s="28" t="s">
        <v>1224</v>
      </c>
      <c r="CU779" s="28" t="s">
        <v>1698</v>
      </c>
      <c r="CV779" s="3" t="s">
        <v>1699</v>
      </c>
    </row>
    <row r="780" spans="91:100" x14ac:dyDescent="0.25">
      <c r="CM780" s="29"/>
      <c r="CN780" s="28" t="s">
        <v>2380</v>
      </c>
      <c r="CO780" s="28" t="s">
        <v>387</v>
      </c>
      <c r="CP780" s="28" t="s">
        <v>393</v>
      </c>
      <c r="CQ780" s="28" t="s">
        <v>2381</v>
      </c>
      <c r="CR780" s="28" t="s">
        <v>2381</v>
      </c>
      <c r="CS780" s="28" t="s">
        <v>1223</v>
      </c>
      <c r="CT780" s="28" t="s">
        <v>1224</v>
      </c>
      <c r="CU780" s="28" t="s">
        <v>1698</v>
      </c>
      <c r="CV780" s="3" t="s">
        <v>1699</v>
      </c>
    </row>
    <row r="781" spans="91:100" x14ac:dyDescent="0.25">
      <c r="CM781" s="29"/>
      <c r="CN781" s="28" t="s">
        <v>2382</v>
      </c>
      <c r="CO781" s="28" t="s">
        <v>387</v>
      </c>
      <c r="CP781" s="28" t="s">
        <v>393</v>
      </c>
      <c r="CQ781" s="28" t="s">
        <v>2383</v>
      </c>
      <c r="CR781" s="28" t="s">
        <v>2383</v>
      </c>
      <c r="CS781" s="28" t="s">
        <v>1223</v>
      </c>
      <c r="CT781" s="28" t="s">
        <v>1224</v>
      </c>
      <c r="CU781" s="28" t="s">
        <v>1698</v>
      </c>
      <c r="CV781" s="3" t="s">
        <v>1699</v>
      </c>
    </row>
    <row r="782" spans="91:100" x14ac:dyDescent="0.25">
      <c r="CM782" s="29"/>
      <c r="CN782" s="28" t="s">
        <v>2384</v>
      </c>
      <c r="CO782" s="28" t="s">
        <v>387</v>
      </c>
      <c r="CP782" s="28" t="s">
        <v>393</v>
      </c>
      <c r="CQ782" s="28" t="s">
        <v>2385</v>
      </c>
      <c r="CR782" s="28" t="s">
        <v>2385</v>
      </c>
      <c r="CS782" s="28" t="s">
        <v>1223</v>
      </c>
      <c r="CT782" s="28" t="s">
        <v>1224</v>
      </c>
      <c r="CU782" s="28" t="s">
        <v>1698</v>
      </c>
      <c r="CV782" s="3" t="s">
        <v>1699</v>
      </c>
    </row>
    <row r="783" spans="91:100" x14ac:dyDescent="0.25">
      <c r="CM783" s="29"/>
      <c r="CN783" s="28" t="s">
        <v>2386</v>
      </c>
      <c r="CO783" s="28" t="s">
        <v>387</v>
      </c>
      <c r="CP783" s="28" t="s">
        <v>393</v>
      </c>
      <c r="CQ783" s="28" t="s">
        <v>2387</v>
      </c>
      <c r="CR783" s="28" t="s">
        <v>2387</v>
      </c>
      <c r="CS783" s="28" t="s">
        <v>1223</v>
      </c>
      <c r="CT783" s="28" t="s">
        <v>1224</v>
      </c>
      <c r="CU783" s="28" t="s">
        <v>1698</v>
      </c>
      <c r="CV783" s="3" t="s">
        <v>1699</v>
      </c>
    </row>
    <row r="784" spans="91:100" x14ac:dyDescent="0.25">
      <c r="CM784" s="29"/>
      <c r="CN784" s="28" t="s">
        <v>2388</v>
      </c>
      <c r="CO784" s="28" t="s">
        <v>387</v>
      </c>
      <c r="CP784" s="28" t="s">
        <v>393</v>
      </c>
      <c r="CQ784" s="28" t="s">
        <v>2389</v>
      </c>
      <c r="CR784" s="28" t="s">
        <v>2389</v>
      </c>
      <c r="CS784" s="28" t="s">
        <v>1223</v>
      </c>
      <c r="CT784" s="28" t="s">
        <v>1224</v>
      </c>
      <c r="CU784" s="28" t="s">
        <v>1698</v>
      </c>
      <c r="CV784" s="3" t="s">
        <v>1699</v>
      </c>
    </row>
    <row r="785" spans="91:100" x14ac:dyDescent="0.25">
      <c r="CM785" s="29"/>
      <c r="CN785" s="28" t="s">
        <v>2390</v>
      </c>
      <c r="CO785" s="28" t="s">
        <v>387</v>
      </c>
      <c r="CP785" s="28" t="s">
        <v>393</v>
      </c>
      <c r="CQ785" s="28" t="s">
        <v>2391</v>
      </c>
      <c r="CR785" s="28" t="s">
        <v>2391</v>
      </c>
      <c r="CS785" s="28" t="s">
        <v>1223</v>
      </c>
      <c r="CT785" s="28" t="s">
        <v>1224</v>
      </c>
      <c r="CU785" s="28" t="s">
        <v>1698</v>
      </c>
      <c r="CV785" s="3" t="s">
        <v>1699</v>
      </c>
    </row>
    <row r="786" spans="91:100" x14ac:dyDescent="0.25">
      <c r="CM786" s="29"/>
      <c r="CN786" s="28" t="s">
        <v>2392</v>
      </c>
      <c r="CO786" s="28" t="s">
        <v>387</v>
      </c>
      <c r="CP786" s="28" t="s">
        <v>393</v>
      </c>
      <c r="CQ786" s="28" t="s">
        <v>2393</v>
      </c>
      <c r="CR786" s="28" t="s">
        <v>2393</v>
      </c>
      <c r="CS786" s="28" t="s">
        <v>1223</v>
      </c>
      <c r="CT786" s="28" t="s">
        <v>1224</v>
      </c>
      <c r="CU786" s="28" t="s">
        <v>1698</v>
      </c>
      <c r="CV786" s="3" t="s">
        <v>1699</v>
      </c>
    </row>
    <row r="787" spans="91:100" x14ac:dyDescent="0.25">
      <c r="CM787" s="29"/>
      <c r="CN787" s="28" t="s">
        <v>2394</v>
      </c>
      <c r="CO787" s="28" t="s">
        <v>387</v>
      </c>
      <c r="CP787" s="28" t="s">
        <v>393</v>
      </c>
      <c r="CQ787" s="28" t="s">
        <v>2395</v>
      </c>
      <c r="CR787" s="28" t="s">
        <v>2395</v>
      </c>
      <c r="CS787" s="28" t="s">
        <v>1223</v>
      </c>
      <c r="CT787" s="28" t="s">
        <v>1224</v>
      </c>
      <c r="CU787" s="28" t="s">
        <v>1698</v>
      </c>
      <c r="CV787" s="3" t="s">
        <v>1699</v>
      </c>
    </row>
    <row r="788" spans="91:100" x14ac:dyDescent="0.25">
      <c r="CM788" s="29"/>
      <c r="CN788" s="28" t="s">
        <v>2396</v>
      </c>
      <c r="CO788" s="28" t="s">
        <v>387</v>
      </c>
      <c r="CP788" s="28" t="s">
        <v>393</v>
      </c>
      <c r="CQ788" s="28" t="s">
        <v>2397</v>
      </c>
      <c r="CR788" s="28" t="s">
        <v>2397</v>
      </c>
      <c r="CS788" s="28" t="s">
        <v>1223</v>
      </c>
      <c r="CT788" s="28" t="s">
        <v>1224</v>
      </c>
      <c r="CU788" s="28" t="s">
        <v>1698</v>
      </c>
      <c r="CV788" s="3" t="s">
        <v>1699</v>
      </c>
    </row>
    <row r="789" spans="91:100" x14ac:dyDescent="0.25">
      <c r="CM789" s="29"/>
      <c r="CN789" s="28" t="s">
        <v>2398</v>
      </c>
      <c r="CO789" s="28" t="s">
        <v>387</v>
      </c>
      <c r="CP789" s="28" t="s">
        <v>393</v>
      </c>
      <c r="CQ789" s="28" t="s">
        <v>2399</v>
      </c>
      <c r="CR789" s="28" t="s">
        <v>2399</v>
      </c>
      <c r="CS789" s="28" t="s">
        <v>1223</v>
      </c>
      <c r="CT789" s="28" t="s">
        <v>1224</v>
      </c>
      <c r="CU789" s="28" t="s">
        <v>1698</v>
      </c>
      <c r="CV789" s="3" t="s">
        <v>1699</v>
      </c>
    </row>
    <row r="790" spans="91:100" x14ac:dyDescent="0.25">
      <c r="CM790" s="29"/>
      <c r="CN790" s="28" t="s">
        <v>2400</v>
      </c>
      <c r="CO790" s="28" t="s">
        <v>387</v>
      </c>
      <c r="CP790" s="28" t="s">
        <v>393</v>
      </c>
      <c r="CQ790" s="28" t="s">
        <v>2401</v>
      </c>
      <c r="CR790" s="28" t="s">
        <v>2401</v>
      </c>
      <c r="CS790" s="28" t="s">
        <v>1223</v>
      </c>
      <c r="CT790" s="28" t="s">
        <v>1224</v>
      </c>
      <c r="CU790" s="28" t="s">
        <v>1698</v>
      </c>
      <c r="CV790" s="3" t="s">
        <v>1699</v>
      </c>
    </row>
    <row r="791" spans="91:100" x14ac:dyDescent="0.25">
      <c r="CM791" s="29"/>
      <c r="CN791" s="28" t="s">
        <v>2402</v>
      </c>
      <c r="CO791" s="28" t="s">
        <v>387</v>
      </c>
      <c r="CP791" s="28" t="s">
        <v>393</v>
      </c>
      <c r="CQ791" s="28" t="s">
        <v>2403</v>
      </c>
      <c r="CR791" s="28" t="s">
        <v>2403</v>
      </c>
      <c r="CS791" s="28" t="s">
        <v>1223</v>
      </c>
      <c r="CT791" s="28" t="s">
        <v>1224</v>
      </c>
      <c r="CU791" s="28" t="s">
        <v>1698</v>
      </c>
      <c r="CV791" s="3" t="s">
        <v>1699</v>
      </c>
    </row>
    <row r="792" spans="91:100" x14ac:dyDescent="0.25">
      <c r="CM792" s="29"/>
      <c r="CN792" s="28" t="s">
        <v>2404</v>
      </c>
      <c r="CO792" s="28" t="s">
        <v>387</v>
      </c>
      <c r="CP792" s="28" t="s">
        <v>393</v>
      </c>
      <c r="CQ792" s="28" t="s">
        <v>2405</v>
      </c>
      <c r="CR792" s="28" t="s">
        <v>2405</v>
      </c>
      <c r="CS792" s="28" t="s">
        <v>1223</v>
      </c>
      <c r="CT792" s="28" t="s">
        <v>1224</v>
      </c>
      <c r="CU792" s="28" t="s">
        <v>1698</v>
      </c>
      <c r="CV792" s="3" t="s">
        <v>1699</v>
      </c>
    </row>
    <row r="793" spans="91:100" x14ac:dyDescent="0.25">
      <c r="CM793" s="29"/>
      <c r="CN793" s="28" t="s">
        <v>2406</v>
      </c>
      <c r="CO793" s="28" t="s">
        <v>387</v>
      </c>
      <c r="CP793" s="28" t="s">
        <v>393</v>
      </c>
      <c r="CQ793" s="28" t="s">
        <v>2407</v>
      </c>
      <c r="CR793" s="28" t="s">
        <v>2407</v>
      </c>
      <c r="CS793" s="28" t="s">
        <v>1223</v>
      </c>
      <c r="CT793" s="28" t="s">
        <v>1224</v>
      </c>
      <c r="CU793" s="28" t="s">
        <v>1698</v>
      </c>
      <c r="CV793" s="3" t="s">
        <v>1699</v>
      </c>
    </row>
    <row r="794" spans="91:100" x14ac:dyDescent="0.25">
      <c r="CM794" s="29"/>
      <c r="CN794" s="28" t="s">
        <v>2408</v>
      </c>
      <c r="CO794" s="28" t="s">
        <v>387</v>
      </c>
      <c r="CP794" s="28" t="s">
        <v>393</v>
      </c>
      <c r="CQ794" s="28" t="s">
        <v>2409</v>
      </c>
      <c r="CR794" s="28" t="s">
        <v>2409</v>
      </c>
      <c r="CS794" s="28" t="s">
        <v>1223</v>
      </c>
      <c r="CT794" s="28" t="s">
        <v>1224</v>
      </c>
      <c r="CU794" s="28" t="s">
        <v>1698</v>
      </c>
      <c r="CV794" s="3" t="s">
        <v>1699</v>
      </c>
    </row>
    <row r="795" spans="91:100" x14ac:dyDescent="0.25">
      <c r="CM795" s="29"/>
      <c r="CN795" s="28" t="s">
        <v>2410</v>
      </c>
      <c r="CO795" s="28" t="s">
        <v>387</v>
      </c>
      <c r="CP795" s="28" t="s">
        <v>393</v>
      </c>
      <c r="CQ795" s="28" t="s">
        <v>2411</v>
      </c>
      <c r="CR795" s="28" t="s">
        <v>2411</v>
      </c>
      <c r="CS795" s="28" t="s">
        <v>1223</v>
      </c>
      <c r="CT795" s="28" t="s">
        <v>1224</v>
      </c>
      <c r="CU795" s="28" t="s">
        <v>1698</v>
      </c>
      <c r="CV795" s="3" t="s">
        <v>1699</v>
      </c>
    </row>
    <row r="796" spans="91:100" x14ac:dyDescent="0.25">
      <c r="CM796" s="29"/>
      <c r="CN796" s="28" t="s">
        <v>2412</v>
      </c>
      <c r="CO796" s="28" t="s">
        <v>387</v>
      </c>
      <c r="CP796" s="28" t="s">
        <v>393</v>
      </c>
      <c r="CQ796" s="28" t="s">
        <v>2413</v>
      </c>
      <c r="CR796" s="28" t="s">
        <v>2413</v>
      </c>
      <c r="CS796" s="28" t="s">
        <v>1223</v>
      </c>
      <c r="CT796" s="28" t="s">
        <v>1224</v>
      </c>
      <c r="CU796" s="28" t="s">
        <v>1698</v>
      </c>
      <c r="CV796" s="3" t="s">
        <v>1699</v>
      </c>
    </row>
    <row r="797" spans="91:100" x14ac:dyDescent="0.25">
      <c r="CM797" s="29"/>
      <c r="CN797" s="28" t="s">
        <v>2414</v>
      </c>
      <c r="CO797" s="28" t="s">
        <v>387</v>
      </c>
      <c r="CP797" s="28" t="s">
        <v>393</v>
      </c>
      <c r="CQ797" s="28" t="s">
        <v>2415</v>
      </c>
      <c r="CR797" s="28" t="s">
        <v>2415</v>
      </c>
      <c r="CS797" s="28" t="s">
        <v>1223</v>
      </c>
      <c r="CT797" s="28" t="s">
        <v>1224</v>
      </c>
      <c r="CU797" s="28" t="s">
        <v>1698</v>
      </c>
      <c r="CV797" s="3" t="s">
        <v>1699</v>
      </c>
    </row>
    <row r="798" spans="91:100" x14ac:dyDescent="0.25">
      <c r="CM798" s="29"/>
      <c r="CN798" s="28" t="s">
        <v>2416</v>
      </c>
      <c r="CO798" s="28" t="s">
        <v>387</v>
      </c>
      <c r="CP798" s="28" t="s">
        <v>393</v>
      </c>
      <c r="CQ798" s="28" t="s">
        <v>2417</v>
      </c>
      <c r="CR798" s="28" t="s">
        <v>2417</v>
      </c>
      <c r="CS798" s="28" t="s">
        <v>1223</v>
      </c>
      <c r="CT798" s="28" t="s">
        <v>1224</v>
      </c>
      <c r="CU798" s="28" t="s">
        <v>1698</v>
      </c>
      <c r="CV798" s="3" t="s">
        <v>1699</v>
      </c>
    </row>
    <row r="799" spans="91:100" x14ac:dyDescent="0.25">
      <c r="CM799" s="29"/>
      <c r="CN799" s="28" t="s">
        <v>2418</v>
      </c>
      <c r="CO799" s="28" t="s">
        <v>387</v>
      </c>
      <c r="CP799" s="28" t="s">
        <v>393</v>
      </c>
      <c r="CQ799" s="28" t="s">
        <v>2419</v>
      </c>
      <c r="CR799" s="28" t="s">
        <v>2419</v>
      </c>
      <c r="CS799" s="28" t="s">
        <v>1223</v>
      </c>
      <c r="CT799" s="28" t="s">
        <v>1224</v>
      </c>
      <c r="CU799" s="28" t="s">
        <v>1698</v>
      </c>
      <c r="CV799" s="3" t="s">
        <v>1699</v>
      </c>
    </row>
    <row r="800" spans="91:100" x14ac:dyDescent="0.25">
      <c r="CM800" s="29"/>
      <c r="CN800" s="28" t="s">
        <v>2420</v>
      </c>
      <c r="CO800" s="28" t="s">
        <v>387</v>
      </c>
      <c r="CP800" s="28" t="s">
        <v>393</v>
      </c>
      <c r="CQ800" s="28" t="s">
        <v>2421</v>
      </c>
      <c r="CR800" s="28" t="s">
        <v>2421</v>
      </c>
      <c r="CS800" s="28" t="s">
        <v>1223</v>
      </c>
      <c r="CT800" s="28" t="s">
        <v>1224</v>
      </c>
      <c r="CU800" s="28" t="s">
        <v>1698</v>
      </c>
      <c r="CV800" s="3" t="s">
        <v>1699</v>
      </c>
    </row>
    <row r="801" spans="91:100" x14ac:dyDescent="0.25">
      <c r="CM801" s="29"/>
      <c r="CN801" s="28" t="s">
        <v>2422</v>
      </c>
      <c r="CO801" s="28" t="s">
        <v>387</v>
      </c>
      <c r="CP801" s="28" t="s">
        <v>393</v>
      </c>
      <c r="CQ801" s="28" t="s">
        <v>2423</v>
      </c>
      <c r="CR801" s="28" t="s">
        <v>2423</v>
      </c>
      <c r="CS801" s="28" t="s">
        <v>1223</v>
      </c>
      <c r="CT801" s="28" t="s">
        <v>1224</v>
      </c>
      <c r="CU801" s="28" t="s">
        <v>1698</v>
      </c>
      <c r="CV801" s="3" t="s">
        <v>1699</v>
      </c>
    </row>
    <row r="802" spans="91:100" x14ac:dyDescent="0.25">
      <c r="CM802" s="29"/>
      <c r="CN802" s="28" t="s">
        <v>2424</v>
      </c>
      <c r="CO802" s="28" t="s">
        <v>387</v>
      </c>
      <c r="CP802" s="28" t="s">
        <v>393</v>
      </c>
      <c r="CQ802" s="28" t="s">
        <v>2425</v>
      </c>
      <c r="CR802" s="28" t="s">
        <v>2425</v>
      </c>
      <c r="CS802" s="28" t="s">
        <v>1223</v>
      </c>
      <c r="CT802" s="28" t="s">
        <v>1224</v>
      </c>
      <c r="CU802" s="28" t="s">
        <v>1698</v>
      </c>
      <c r="CV802" s="3" t="s">
        <v>1699</v>
      </c>
    </row>
    <row r="803" spans="91:100" x14ac:dyDescent="0.25">
      <c r="CM803" s="29"/>
      <c r="CN803" s="28" t="s">
        <v>2426</v>
      </c>
      <c r="CO803" s="28" t="s">
        <v>387</v>
      </c>
      <c r="CP803" s="28" t="s">
        <v>393</v>
      </c>
      <c r="CQ803" s="28" t="s">
        <v>2427</v>
      </c>
      <c r="CR803" s="28" t="s">
        <v>2427</v>
      </c>
      <c r="CS803" s="28" t="s">
        <v>1223</v>
      </c>
      <c r="CT803" s="28" t="s">
        <v>1224</v>
      </c>
      <c r="CU803" s="28" t="s">
        <v>1698</v>
      </c>
      <c r="CV803" s="3" t="s">
        <v>1699</v>
      </c>
    </row>
    <row r="804" spans="91:100" x14ac:dyDescent="0.25">
      <c r="CM804" s="29"/>
      <c r="CN804" s="28" t="s">
        <v>2428</v>
      </c>
      <c r="CO804" s="28" t="s">
        <v>387</v>
      </c>
      <c r="CP804" s="28" t="s">
        <v>393</v>
      </c>
      <c r="CQ804" s="28" t="s">
        <v>2429</v>
      </c>
      <c r="CR804" s="28" t="s">
        <v>2429</v>
      </c>
      <c r="CS804" s="28" t="s">
        <v>1223</v>
      </c>
      <c r="CT804" s="28" t="s">
        <v>1224</v>
      </c>
      <c r="CU804" s="28" t="s">
        <v>1698</v>
      </c>
      <c r="CV804" s="3" t="s">
        <v>1699</v>
      </c>
    </row>
    <row r="805" spans="91:100" x14ac:dyDescent="0.25">
      <c r="CM805" s="29"/>
      <c r="CN805" s="28" t="s">
        <v>2430</v>
      </c>
      <c r="CO805" s="28" t="s">
        <v>387</v>
      </c>
      <c r="CP805" s="28" t="s">
        <v>393</v>
      </c>
      <c r="CQ805" s="28" t="s">
        <v>2431</v>
      </c>
      <c r="CR805" s="28" t="s">
        <v>2431</v>
      </c>
      <c r="CS805" s="28" t="s">
        <v>1223</v>
      </c>
      <c r="CT805" s="28" t="s">
        <v>1224</v>
      </c>
      <c r="CU805" s="28" t="s">
        <v>1698</v>
      </c>
      <c r="CV805" s="3" t="s">
        <v>1699</v>
      </c>
    </row>
    <row r="806" spans="91:100" x14ac:dyDescent="0.25">
      <c r="CM806" s="29"/>
      <c r="CN806" s="28" t="s">
        <v>2432</v>
      </c>
      <c r="CO806" s="28" t="s">
        <v>387</v>
      </c>
      <c r="CP806" s="28" t="s">
        <v>393</v>
      </c>
      <c r="CQ806" s="28" t="s">
        <v>2433</v>
      </c>
      <c r="CR806" s="28" t="s">
        <v>2433</v>
      </c>
      <c r="CS806" s="28" t="s">
        <v>1223</v>
      </c>
      <c r="CT806" s="28" t="s">
        <v>1224</v>
      </c>
      <c r="CU806" s="28" t="s">
        <v>1698</v>
      </c>
      <c r="CV806" s="3" t="s">
        <v>1699</v>
      </c>
    </row>
    <row r="807" spans="91:100" x14ac:dyDescent="0.25">
      <c r="CM807" s="29"/>
      <c r="CN807" s="28" t="s">
        <v>2434</v>
      </c>
      <c r="CO807" s="28" t="s">
        <v>387</v>
      </c>
      <c r="CP807" s="28" t="s">
        <v>393</v>
      </c>
      <c r="CQ807" s="28" t="s">
        <v>558</v>
      </c>
      <c r="CR807" s="28" t="s">
        <v>558</v>
      </c>
      <c r="CS807" s="28" t="s">
        <v>1223</v>
      </c>
      <c r="CT807" s="28" t="s">
        <v>1224</v>
      </c>
      <c r="CU807" s="28" t="s">
        <v>1698</v>
      </c>
      <c r="CV807" s="3" t="s">
        <v>1699</v>
      </c>
    </row>
    <row r="808" spans="91:100" x14ac:dyDescent="0.25">
      <c r="CM808" s="29"/>
      <c r="CN808" s="28" t="s">
        <v>2435</v>
      </c>
      <c r="CO808" s="28" t="s">
        <v>387</v>
      </c>
      <c r="CP808" s="28" t="s">
        <v>393</v>
      </c>
      <c r="CQ808" s="28" t="s">
        <v>2436</v>
      </c>
      <c r="CR808" s="28" t="s">
        <v>2436</v>
      </c>
      <c r="CS808" s="28" t="s">
        <v>752</v>
      </c>
      <c r="CT808" s="28" t="s">
        <v>753</v>
      </c>
      <c r="CU808" s="28" t="s">
        <v>681</v>
      </c>
      <c r="CV808" s="3" t="s">
        <v>754</v>
      </c>
    </row>
    <row r="809" spans="91:100" x14ac:dyDescent="0.25">
      <c r="CM809" s="29"/>
      <c r="CN809" s="28" t="s">
        <v>2437</v>
      </c>
      <c r="CO809" s="28" t="s">
        <v>387</v>
      </c>
      <c r="CP809" s="28" t="s">
        <v>393</v>
      </c>
      <c r="CQ809" s="28" t="s">
        <v>2438</v>
      </c>
      <c r="CR809" s="28" t="s">
        <v>2438</v>
      </c>
      <c r="CS809" s="28" t="s">
        <v>752</v>
      </c>
      <c r="CT809" s="28" t="s">
        <v>753</v>
      </c>
      <c r="CU809" s="28" t="s">
        <v>681</v>
      </c>
      <c r="CV809" s="3" t="s">
        <v>754</v>
      </c>
    </row>
    <row r="810" spans="91:100" x14ac:dyDescent="0.25">
      <c r="CM810" s="29"/>
      <c r="CN810" s="28" t="s">
        <v>2439</v>
      </c>
      <c r="CO810" s="28" t="s">
        <v>387</v>
      </c>
      <c r="CP810" s="28" t="s">
        <v>393</v>
      </c>
      <c r="CQ810" s="28" t="s">
        <v>2440</v>
      </c>
      <c r="CR810" s="28" t="s">
        <v>2440</v>
      </c>
      <c r="CS810" s="28" t="s">
        <v>1223</v>
      </c>
      <c r="CT810" s="28" t="s">
        <v>1224</v>
      </c>
      <c r="CU810" s="28" t="s">
        <v>1698</v>
      </c>
      <c r="CV810" s="3" t="s">
        <v>1699</v>
      </c>
    </row>
    <row r="811" spans="91:100" x14ac:dyDescent="0.25">
      <c r="CM811" s="29"/>
      <c r="CN811" s="28" t="s">
        <v>2441</v>
      </c>
      <c r="CO811" s="28" t="s">
        <v>387</v>
      </c>
      <c r="CP811" s="28" t="s">
        <v>393</v>
      </c>
      <c r="CQ811" s="28" t="s">
        <v>2442</v>
      </c>
      <c r="CR811" s="28" t="s">
        <v>2442</v>
      </c>
      <c r="CS811" s="28" t="s">
        <v>1223</v>
      </c>
      <c r="CT811" s="28" t="s">
        <v>1224</v>
      </c>
      <c r="CU811" s="28" t="s">
        <v>1698</v>
      </c>
      <c r="CV811" s="3" t="s">
        <v>1699</v>
      </c>
    </row>
    <row r="812" spans="91:100" x14ac:dyDescent="0.25">
      <c r="CM812" s="29"/>
      <c r="CN812" s="28" t="s">
        <v>2443</v>
      </c>
      <c r="CO812" s="28" t="s">
        <v>387</v>
      </c>
      <c r="CP812" s="28" t="s">
        <v>393</v>
      </c>
      <c r="CQ812" s="28" t="s">
        <v>2444</v>
      </c>
      <c r="CR812" s="28" t="s">
        <v>2444</v>
      </c>
      <c r="CS812" s="28" t="s">
        <v>1223</v>
      </c>
      <c r="CT812" s="28" t="s">
        <v>1224</v>
      </c>
      <c r="CU812" s="28" t="s">
        <v>1698</v>
      </c>
      <c r="CV812" s="3" t="s">
        <v>1699</v>
      </c>
    </row>
    <row r="813" spans="91:100" x14ac:dyDescent="0.25">
      <c r="CM813" s="29"/>
      <c r="CN813" s="28" t="s">
        <v>2445</v>
      </c>
      <c r="CO813" s="28" t="s">
        <v>387</v>
      </c>
      <c r="CP813" s="28" t="s">
        <v>393</v>
      </c>
      <c r="CQ813" s="28" t="s">
        <v>2446</v>
      </c>
      <c r="CR813" s="28" t="s">
        <v>2446</v>
      </c>
      <c r="CS813" s="28" t="s">
        <v>1223</v>
      </c>
      <c r="CT813" s="28" t="s">
        <v>1224</v>
      </c>
      <c r="CU813" s="28" t="s">
        <v>1698</v>
      </c>
      <c r="CV813" s="3" t="s">
        <v>1699</v>
      </c>
    </row>
    <row r="814" spans="91:100" x14ac:dyDescent="0.25">
      <c r="CM814" s="29"/>
      <c r="CN814" s="28" t="s">
        <v>2447</v>
      </c>
      <c r="CO814" s="28" t="s">
        <v>387</v>
      </c>
      <c r="CP814" s="28" t="s">
        <v>393</v>
      </c>
      <c r="CQ814" s="28" t="s">
        <v>2448</v>
      </c>
      <c r="CR814" s="28" t="s">
        <v>2448</v>
      </c>
      <c r="CS814" s="28" t="s">
        <v>1223</v>
      </c>
      <c r="CT814" s="28" t="s">
        <v>1224</v>
      </c>
      <c r="CU814" s="28" t="s">
        <v>1698</v>
      </c>
      <c r="CV814" s="3" t="s">
        <v>1699</v>
      </c>
    </row>
    <row r="815" spans="91:100" x14ac:dyDescent="0.25">
      <c r="CM815" s="29"/>
      <c r="CN815" s="28" t="s">
        <v>2449</v>
      </c>
      <c r="CO815" s="28" t="s">
        <v>387</v>
      </c>
      <c r="CP815" s="28" t="s">
        <v>393</v>
      </c>
      <c r="CQ815" s="28" t="s">
        <v>2450</v>
      </c>
      <c r="CR815" s="28" t="s">
        <v>2450</v>
      </c>
      <c r="CS815" s="28" t="s">
        <v>1223</v>
      </c>
      <c r="CT815" s="28" t="s">
        <v>1224</v>
      </c>
      <c r="CU815" s="28" t="s">
        <v>1698</v>
      </c>
      <c r="CV815" s="3" t="s">
        <v>1699</v>
      </c>
    </row>
    <row r="816" spans="91:100" x14ac:dyDescent="0.25">
      <c r="CM816" s="29"/>
      <c r="CN816" s="28" t="s">
        <v>2451</v>
      </c>
      <c r="CO816" s="28" t="s">
        <v>387</v>
      </c>
      <c r="CP816" s="28" t="s">
        <v>393</v>
      </c>
      <c r="CQ816" s="28" t="s">
        <v>2452</v>
      </c>
      <c r="CR816" s="28" t="s">
        <v>2452</v>
      </c>
      <c r="CS816" s="28" t="s">
        <v>1223</v>
      </c>
      <c r="CT816" s="28" t="s">
        <v>1224</v>
      </c>
      <c r="CU816" s="28" t="s">
        <v>1698</v>
      </c>
      <c r="CV816" s="3" t="s">
        <v>1699</v>
      </c>
    </row>
    <row r="817" spans="91:100" x14ac:dyDescent="0.25">
      <c r="CM817" s="29"/>
      <c r="CN817" s="28" t="s">
        <v>2453</v>
      </c>
      <c r="CO817" s="28" t="s">
        <v>387</v>
      </c>
      <c r="CP817" s="28" t="s">
        <v>393</v>
      </c>
      <c r="CQ817" s="28" t="s">
        <v>2454</v>
      </c>
      <c r="CR817" s="28" t="s">
        <v>2454</v>
      </c>
      <c r="CS817" s="28" t="s">
        <v>1223</v>
      </c>
      <c r="CT817" s="28" t="s">
        <v>1224</v>
      </c>
      <c r="CU817" s="28" t="s">
        <v>1698</v>
      </c>
      <c r="CV817" s="3" t="s">
        <v>1699</v>
      </c>
    </row>
    <row r="818" spans="91:100" x14ac:dyDescent="0.25">
      <c r="CM818" s="29"/>
      <c r="CN818" s="28" t="s">
        <v>2455</v>
      </c>
      <c r="CO818" s="28" t="s">
        <v>387</v>
      </c>
      <c r="CP818" s="28" t="s">
        <v>393</v>
      </c>
      <c r="CQ818" s="28" t="s">
        <v>2456</v>
      </c>
      <c r="CR818" s="28" t="s">
        <v>2456</v>
      </c>
      <c r="CS818" s="28" t="s">
        <v>679</v>
      </c>
      <c r="CT818" s="28" t="s">
        <v>1781</v>
      </c>
      <c r="CU818" s="28" t="s">
        <v>681</v>
      </c>
      <c r="CV818" s="3" t="s">
        <v>682</v>
      </c>
    </row>
    <row r="819" spans="91:100" x14ac:dyDescent="0.25">
      <c r="CM819" s="29"/>
      <c r="CN819" s="28" t="s">
        <v>2457</v>
      </c>
      <c r="CO819" s="28" t="s">
        <v>387</v>
      </c>
      <c r="CP819" s="28" t="s">
        <v>393</v>
      </c>
      <c r="CQ819" s="28" t="s">
        <v>2458</v>
      </c>
      <c r="CR819" s="28" t="s">
        <v>2458</v>
      </c>
      <c r="CS819" s="28" t="s">
        <v>1223</v>
      </c>
      <c r="CT819" s="28" t="s">
        <v>1224</v>
      </c>
      <c r="CU819" s="28" t="s">
        <v>1698</v>
      </c>
      <c r="CV819" s="3" t="s">
        <v>1699</v>
      </c>
    </row>
    <row r="820" spans="91:100" x14ac:dyDescent="0.25">
      <c r="CM820" s="29"/>
      <c r="CN820" s="28" t="s">
        <v>2459</v>
      </c>
      <c r="CO820" s="28" t="s">
        <v>387</v>
      </c>
      <c r="CP820" s="28" t="s">
        <v>393</v>
      </c>
      <c r="CQ820" s="28" t="s">
        <v>2460</v>
      </c>
      <c r="CR820" s="28" t="s">
        <v>2460</v>
      </c>
      <c r="CS820" s="28" t="s">
        <v>1223</v>
      </c>
      <c r="CT820" s="28" t="s">
        <v>1224</v>
      </c>
      <c r="CU820" s="28" t="s">
        <v>1698</v>
      </c>
      <c r="CV820" s="3" t="s">
        <v>1699</v>
      </c>
    </row>
    <row r="821" spans="91:100" x14ac:dyDescent="0.25">
      <c r="CM821" s="29"/>
      <c r="CN821" s="28" t="s">
        <v>2461</v>
      </c>
      <c r="CO821" s="28" t="s">
        <v>387</v>
      </c>
      <c r="CP821" s="28" t="s">
        <v>393</v>
      </c>
      <c r="CQ821" s="28" t="s">
        <v>2462</v>
      </c>
      <c r="CR821" s="28" t="s">
        <v>2462</v>
      </c>
      <c r="CS821" s="28" t="s">
        <v>1223</v>
      </c>
      <c r="CT821" s="28" t="s">
        <v>1224</v>
      </c>
      <c r="CU821" s="28" t="s">
        <v>1698</v>
      </c>
      <c r="CV821" s="3" t="s">
        <v>1699</v>
      </c>
    </row>
    <row r="822" spans="91:100" x14ac:dyDescent="0.25">
      <c r="CM822" s="29"/>
      <c r="CN822" s="28" t="s">
        <v>2463</v>
      </c>
      <c r="CO822" s="28" t="s">
        <v>387</v>
      </c>
      <c r="CP822" s="28" t="s">
        <v>393</v>
      </c>
      <c r="CQ822" s="28" t="s">
        <v>2464</v>
      </c>
      <c r="CR822" s="28" t="s">
        <v>2464</v>
      </c>
      <c r="CS822" s="28" t="s">
        <v>1223</v>
      </c>
      <c r="CT822" s="28" t="s">
        <v>1224</v>
      </c>
      <c r="CU822" s="28" t="s">
        <v>1698</v>
      </c>
      <c r="CV822" s="3" t="s">
        <v>1699</v>
      </c>
    </row>
    <row r="823" spans="91:100" x14ac:dyDescent="0.25">
      <c r="CM823" s="29"/>
      <c r="CN823" s="28" t="s">
        <v>2465</v>
      </c>
      <c r="CO823" s="28" t="s">
        <v>387</v>
      </c>
      <c r="CP823" s="28" t="s">
        <v>393</v>
      </c>
      <c r="CQ823" s="28" t="s">
        <v>2466</v>
      </c>
      <c r="CR823" s="28" t="s">
        <v>2466</v>
      </c>
      <c r="CS823" s="28" t="s">
        <v>1223</v>
      </c>
      <c r="CT823" s="28" t="s">
        <v>1224</v>
      </c>
      <c r="CU823" s="28" t="s">
        <v>1698</v>
      </c>
      <c r="CV823" s="3" t="s">
        <v>1699</v>
      </c>
    </row>
    <row r="824" spans="91:100" x14ac:dyDescent="0.25">
      <c r="CM824" s="29"/>
      <c r="CN824" s="28" t="s">
        <v>2467</v>
      </c>
      <c r="CO824" s="28" t="s">
        <v>387</v>
      </c>
      <c r="CP824" s="28" t="s">
        <v>393</v>
      </c>
      <c r="CQ824" s="28" t="s">
        <v>2468</v>
      </c>
      <c r="CR824" s="28" t="s">
        <v>2468</v>
      </c>
      <c r="CS824" s="28" t="s">
        <v>1223</v>
      </c>
      <c r="CT824" s="28" t="s">
        <v>1224</v>
      </c>
      <c r="CU824" s="28" t="s">
        <v>1698</v>
      </c>
      <c r="CV824" s="3" t="s">
        <v>1699</v>
      </c>
    </row>
    <row r="825" spans="91:100" x14ac:dyDescent="0.25">
      <c r="CM825" s="29"/>
      <c r="CN825" s="28" t="s">
        <v>2469</v>
      </c>
      <c r="CO825" s="28" t="s">
        <v>387</v>
      </c>
      <c r="CP825" s="28" t="s">
        <v>393</v>
      </c>
      <c r="CQ825" s="28" t="s">
        <v>2470</v>
      </c>
      <c r="CR825" s="28" t="s">
        <v>2470</v>
      </c>
      <c r="CS825" s="28" t="s">
        <v>1223</v>
      </c>
      <c r="CT825" s="28" t="s">
        <v>1224</v>
      </c>
      <c r="CU825" s="28" t="s">
        <v>1698</v>
      </c>
      <c r="CV825" s="3" t="s">
        <v>1699</v>
      </c>
    </row>
    <row r="826" spans="91:100" x14ac:dyDescent="0.25">
      <c r="CM826" s="29"/>
      <c r="CN826" s="28" t="s">
        <v>2471</v>
      </c>
      <c r="CO826" s="28" t="s">
        <v>387</v>
      </c>
      <c r="CP826" s="28" t="s">
        <v>393</v>
      </c>
      <c r="CQ826" s="28" t="s">
        <v>2472</v>
      </c>
      <c r="CR826" s="28" t="s">
        <v>2472</v>
      </c>
      <c r="CS826" s="28" t="s">
        <v>1223</v>
      </c>
      <c r="CT826" s="28" t="s">
        <v>1224</v>
      </c>
      <c r="CU826" s="28" t="s">
        <v>1698</v>
      </c>
      <c r="CV826" s="3" t="s">
        <v>1699</v>
      </c>
    </row>
    <row r="827" spans="91:100" x14ac:dyDescent="0.25">
      <c r="CM827" s="29"/>
      <c r="CN827" s="28" t="s">
        <v>2473</v>
      </c>
      <c r="CO827" s="28" t="s">
        <v>387</v>
      </c>
      <c r="CP827" s="28" t="s">
        <v>393</v>
      </c>
      <c r="CQ827" s="28" t="s">
        <v>2474</v>
      </c>
      <c r="CR827" s="28" t="s">
        <v>2474</v>
      </c>
      <c r="CS827" s="28" t="s">
        <v>1223</v>
      </c>
      <c r="CT827" s="28" t="s">
        <v>1224</v>
      </c>
      <c r="CU827" s="28" t="s">
        <v>1698</v>
      </c>
      <c r="CV827" s="3" t="s">
        <v>1699</v>
      </c>
    </row>
    <row r="828" spans="91:100" x14ac:dyDescent="0.25">
      <c r="CM828" s="29"/>
      <c r="CN828" s="28" t="s">
        <v>2475</v>
      </c>
      <c r="CO828" s="28" t="s">
        <v>387</v>
      </c>
      <c r="CP828" s="28" t="s">
        <v>393</v>
      </c>
      <c r="CQ828" s="28" t="s">
        <v>2476</v>
      </c>
      <c r="CR828" s="28" t="s">
        <v>2476</v>
      </c>
      <c r="CS828" s="28" t="s">
        <v>1223</v>
      </c>
      <c r="CT828" s="28" t="s">
        <v>1224</v>
      </c>
      <c r="CU828" s="28" t="s">
        <v>1698</v>
      </c>
      <c r="CV828" s="3" t="s">
        <v>1699</v>
      </c>
    </row>
    <row r="829" spans="91:100" x14ac:dyDescent="0.25">
      <c r="CM829" s="29"/>
      <c r="CN829" s="28" t="s">
        <v>2477</v>
      </c>
      <c r="CO829" s="28" t="s">
        <v>387</v>
      </c>
      <c r="CP829" s="28" t="s">
        <v>393</v>
      </c>
      <c r="CQ829" s="28" t="s">
        <v>2478</v>
      </c>
      <c r="CR829" s="28" t="s">
        <v>2478</v>
      </c>
      <c r="CS829" s="28" t="s">
        <v>1223</v>
      </c>
      <c r="CT829" s="28" t="s">
        <v>1224</v>
      </c>
      <c r="CU829" s="28" t="s">
        <v>1698</v>
      </c>
      <c r="CV829" s="3" t="s">
        <v>1699</v>
      </c>
    </row>
    <row r="830" spans="91:100" x14ac:dyDescent="0.25">
      <c r="CM830" s="29"/>
      <c r="CN830" s="28" t="s">
        <v>2479</v>
      </c>
      <c r="CO830" s="28" t="s">
        <v>387</v>
      </c>
      <c r="CP830" s="28" t="s">
        <v>393</v>
      </c>
      <c r="CQ830" s="28" t="s">
        <v>2480</v>
      </c>
      <c r="CR830" s="28" t="s">
        <v>2480</v>
      </c>
      <c r="CS830" s="28" t="s">
        <v>1223</v>
      </c>
      <c r="CT830" s="28" t="s">
        <v>1224</v>
      </c>
      <c r="CU830" s="28" t="s">
        <v>1698</v>
      </c>
      <c r="CV830" s="3" t="s">
        <v>1699</v>
      </c>
    </row>
    <row r="831" spans="91:100" x14ac:dyDescent="0.25">
      <c r="CM831" s="29"/>
      <c r="CN831" s="28" t="s">
        <v>2481</v>
      </c>
      <c r="CO831" s="28" t="s">
        <v>387</v>
      </c>
      <c r="CP831" s="28" t="s">
        <v>393</v>
      </c>
      <c r="CQ831" s="28" t="s">
        <v>2482</v>
      </c>
      <c r="CR831" s="28" t="s">
        <v>2482</v>
      </c>
      <c r="CS831" s="28" t="s">
        <v>1223</v>
      </c>
      <c r="CT831" s="28" t="s">
        <v>1224</v>
      </c>
      <c r="CU831" s="28" t="s">
        <v>1698</v>
      </c>
      <c r="CV831" s="3" t="s">
        <v>1699</v>
      </c>
    </row>
    <row r="832" spans="91:100" x14ac:dyDescent="0.25">
      <c r="CM832" s="29"/>
      <c r="CN832" s="28" t="s">
        <v>2483</v>
      </c>
      <c r="CO832" s="28" t="s">
        <v>387</v>
      </c>
      <c r="CP832" s="28" t="s">
        <v>393</v>
      </c>
      <c r="CQ832" s="28" t="s">
        <v>2484</v>
      </c>
      <c r="CR832" s="28" t="s">
        <v>2484</v>
      </c>
      <c r="CS832" s="28" t="s">
        <v>1223</v>
      </c>
      <c r="CT832" s="28" t="s">
        <v>1224</v>
      </c>
      <c r="CU832" s="28" t="s">
        <v>1698</v>
      </c>
      <c r="CV832" s="3" t="s">
        <v>1699</v>
      </c>
    </row>
    <row r="833" spans="91:100" x14ac:dyDescent="0.25">
      <c r="CM833" s="29"/>
      <c r="CN833" s="28" t="s">
        <v>2485</v>
      </c>
      <c r="CO833" s="28" t="s">
        <v>387</v>
      </c>
      <c r="CP833" s="28" t="s">
        <v>393</v>
      </c>
      <c r="CQ833" s="28" t="s">
        <v>2486</v>
      </c>
      <c r="CR833" s="28" t="s">
        <v>2486</v>
      </c>
      <c r="CS833" s="28" t="s">
        <v>1223</v>
      </c>
      <c r="CT833" s="28" t="s">
        <v>1224</v>
      </c>
      <c r="CU833" s="28" t="s">
        <v>1698</v>
      </c>
      <c r="CV833" s="3" t="s">
        <v>1699</v>
      </c>
    </row>
    <row r="834" spans="91:100" x14ac:dyDescent="0.25">
      <c r="CM834" s="29"/>
      <c r="CN834" s="28" t="s">
        <v>2487</v>
      </c>
      <c r="CO834" s="28" t="s">
        <v>387</v>
      </c>
      <c r="CP834" s="28" t="s">
        <v>393</v>
      </c>
      <c r="CQ834" s="28" t="s">
        <v>2488</v>
      </c>
      <c r="CR834" s="28" t="s">
        <v>2488</v>
      </c>
      <c r="CS834" s="28" t="s">
        <v>1223</v>
      </c>
      <c r="CT834" s="28" t="s">
        <v>1224</v>
      </c>
      <c r="CU834" s="28" t="s">
        <v>1698</v>
      </c>
      <c r="CV834" s="3" t="s">
        <v>1699</v>
      </c>
    </row>
    <row r="835" spans="91:100" x14ac:dyDescent="0.25">
      <c r="CM835" s="29"/>
      <c r="CN835" s="28" t="s">
        <v>2489</v>
      </c>
      <c r="CO835" s="28" t="s">
        <v>387</v>
      </c>
      <c r="CP835" s="28" t="s">
        <v>393</v>
      </c>
      <c r="CQ835" s="28" t="s">
        <v>2490</v>
      </c>
      <c r="CR835" s="28" t="s">
        <v>2490</v>
      </c>
      <c r="CS835" s="28" t="s">
        <v>1223</v>
      </c>
      <c r="CT835" s="28" t="s">
        <v>1224</v>
      </c>
      <c r="CU835" s="28" t="s">
        <v>1698</v>
      </c>
      <c r="CV835" s="3" t="s">
        <v>1699</v>
      </c>
    </row>
    <row r="836" spans="91:100" x14ac:dyDescent="0.25">
      <c r="CM836" s="29"/>
      <c r="CN836" s="28" t="s">
        <v>2491</v>
      </c>
      <c r="CO836" s="28" t="s">
        <v>387</v>
      </c>
      <c r="CP836" s="28" t="s">
        <v>393</v>
      </c>
      <c r="CQ836" s="28" t="s">
        <v>559</v>
      </c>
      <c r="CR836" s="28" t="s">
        <v>559</v>
      </c>
      <c r="CS836" s="28" t="s">
        <v>1223</v>
      </c>
      <c r="CT836" s="28" t="s">
        <v>1224</v>
      </c>
      <c r="CU836" s="28" t="s">
        <v>1698</v>
      </c>
      <c r="CV836" s="3" t="s">
        <v>1699</v>
      </c>
    </row>
    <row r="837" spans="91:100" x14ac:dyDescent="0.25">
      <c r="CM837" s="29"/>
      <c r="CN837" s="28" t="s">
        <v>2492</v>
      </c>
      <c r="CO837" s="28" t="s">
        <v>387</v>
      </c>
      <c r="CP837" s="28" t="s">
        <v>393</v>
      </c>
      <c r="CQ837" s="28" t="s">
        <v>2493</v>
      </c>
      <c r="CR837" s="28" t="s">
        <v>2493</v>
      </c>
      <c r="CS837" s="28" t="s">
        <v>1223</v>
      </c>
      <c r="CT837" s="28" t="s">
        <v>1224</v>
      </c>
      <c r="CU837" s="28" t="s">
        <v>1698</v>
      </c>
      <c r="CV837" s="3" t="s">
        <v>1699</v>
      </c>
    </row>
    <row r="838" spans="91:100" x14ac:dyDescent="0.25">
      <c r="CM838" s="29"/>
      <c r="CN838" s="28" t="s">
        <v>2494</v>
      </c>
      <c r="CO838" s="28" t="s">
        <v>387</v>
      </c>
      <c r="CP838" s="28" t="s">
        <v>393</v>
      </c>
      <c r="CQ838" s="28" t="s">
        <v>2495</v>
      </c>
      <c r="CR838" s="28" t="s">
        <v>2495</v>
      </c>
      <c r="CS838" s="28" t="s">
        <v>1223</v>
      </c>
      <c r="CT838" s="28" t="s">
        <v>1224</v>
      </c>
      <c r="CU838" s="28" t="s">
        <v>1698</v>
      </c>
      <c r="CV838" s="3" t="s">
        <v>1699</v>
      </c>
    </row>
    <row r="839" spans="91:100" x14ac:dyDescent="0.25">
      <c r="CM839" s="29"/>
      <c r="CN839" s="28" t="s">
        <v>2496</v>
      </c>
      <c r="CO839" s="28" t="s">
        <v>387</v>
      </c>
      <c r="CP839" s="28" t="s">
        <v>393</v>
      </c>
      <c r="CQ839" s="28" t="s">
        <v>560</v>
      </c>
      <c r="CR839" s="28" t="s">
        <v>560</v>
      </c>
      <c r="CS839" s="28" t="s">
        <v>1223</v>
      </c>
      <c r="CT839" s="28" t="s">
        <v>1224</v>
      </c>
      <c r="CU839" s="28" t="s">
        <v>1698</v>
      </c>
      <c r="CV839" s="3" t="s">
        <v>1699</v>
      </c>
    </row>
    <row r="840" spans="91:100" x14ac:dyDescent="0.25">
      <c r="CM840" s="29"/>
      <c r="CN840" s="28" t="s">
        <v>2497</v>
      </c>
      <c r="CO840" s="28" t="s">
        <v>387</v>
      </c>
      <c r="CP840" s="28" t="s">
        <v>393</v>
      </c>
      <c r="CQ840" s="28" t="s">
        <v>2498</v>
      </c>
      <c r="CR840" s="28" t="s">
        <v>2498</v>
      </c>
      <c r="CS840" s="28" t="s">
        <v>1223</v>
      </c>
      <c r="CT840" s="28" t="s">
        <v>1224</v>
      </c>
      <c r="CU840" s="28" t="s">
        <v>1698</v>
      </c>
      <c r="CV840" s="3" t="s">
        <v>1699</v>
      </c>
    </row>
    <row r="841" spans="91:100" x14ac:dyDescent="0.25">
      <c r="CM841" s="29"/>
      <c r="CN841" s="28" t="s">
        <v>2499</v>
      </c>
      <c r="CO841" s="28" t="s">
        <v>387</v>
      </c>
      <c r="CP841" s="28" t="s">
        <v>393</v>
      </c>
      <c r="CQ841" s="28" t="s">
        <v>2500</v>
      </c>
      <c r="CR841" s="28" t="s">
        <v>2500</v>
      </c>
      <c r="CS841" s="28" t="s">
        <v>1223</v>
      </c>
      <c r="CT841" s="28" t="s">
        <v>1224</v>
      </c>
      <c r="CU841" s="28" t="s">
        <v>1698</v>
      </c>
      <c r="CV841" s="3" t="s">
        <v>1699</v>
      </c>
    </row>
    <row r="842" spans="91:100" x14ac:dyDescent="0.25">
      <c r="CM842" s="29"/>
      <c r="CN842" s="28" t="s">
        <v>2501</v>
      </c>
      <c r="CO842" s="28" t="s">
        <v>387</v>
      </c>
      <c r="CP842" s="28" t="s">
        <v>393</v>
      </c>
      <c r="CQ842" s="28" t="s">
        <v>2502</v>
      </c>
      <c r="CR842" s="28" t="s">
        <v>2502</v>
      </c>
      <c r="CS842" s="28" t="s">
        <v>1223</v>
      </c>
      <c r="CT842" s="28" t="s">
        <v>1224</v>
      </c>
      <c r="CU842" s="28" t="s">
        <v>1698</v>
      </c>
      <c r="CV842" s="3" t="s">
        <v>1699</v>
      </c>
    </row>
    <row r="843" spans="91:100" x14ac:dyDescent="0.25">
      <c r="CM843" s="29"/>
      <c r="CN843" s="28" t="s">
        <v>2503</v>
      </c>
      <c r="CO843" s="28" t="s">
        <v>387</v>
      </c>
      <c r="CP843" s="28" t="s">
        <v>393</v>
      </c>
      <c r="CQ843" s="28" t="s">
        <v>2504</v>
      </c>
      <c r="CR843" s="28" t="s">
        <v>2504</v>
      </c>
      <c r="CS843" s="28" t="s">
        <v>1223</v>
      </c>
      <c r="CT843" s="28" t="s">
        <v>1224</v>
      </c>
      <c r="CU843" s="28" t="s">
        <v>1698</v>
      </c>
      <c r="CV843" s="3" t="s">
        <v>1699</v>
      </c>
    </row>
    <row r="844" spans="91:100" x14ac:dyDescent="0.25">
      <c r="CM844" s="29"/>
      <c r="CN844" s="28" t="s">
        <v>2505</v>
      </c>
      <c r="CO844" s="28" t="s">
        <v>387</v>
      </c>
      <c r="CP844" s="28" t="s">
        <v>393</v>
      </c>
      <c r="CQ844" s="28" t="s">
        <v>2506</v>
      </c>
      <c r="CR844" s="28" t="s">
        <v>2506</v>
      </c>
      <c r="CS844" s="28" t="s">
        <v>1223</v>
      </c>
      <c r="CT844" s="28" t="s">
        <v>1224</v>
      </c>
      <c r="CU844" s="28" t="s">
        <v>1698</v>
      </c>
      <c r="CV844" s="3" t="s">
        <v>1699</v>
      </c>
    </row>
    <row r="845" spans="91:100" x14ac:dyDescent="0.25">
      <c r="CM845" s="29"/>
      <c r="CN845" s="28" t="s">
        <v>2507</v>
      </c>
      <c r="CO845" s="28" t="s">
        <v>387</v>
      </c>
      <c r="CP845" s="28" t="s">
        <v>393</v>
      </c>
      <c r="CQ845" s="28" t="s">
        <v>2508</v>
      </c>
      <c r="CR845" s="28" t="s">
        <v>2508</v>
      </c>
      <c r="CS845" s="28" t="s">
        <v>1223</v>
      </c>
      <c r="CT845" s="28" t="s">
        <v>1224</v>
      </c>
      <c r="CU845" s="28" t="s">
        <v>1698</v>
      </c>
      <c r="CV845" s="3" t="s">
        <v>1699</v>
      </c>
    </row>
    <row r="846" spans="91:100" x14ac:dyDescent="0.25">
      <c r="CM846" s="29"/>
      <c r="CN846" s="28" t="s">
        <v>2509</v>
      </c>
      <c r="CO846" s="28" t="s">
        <v>387</v>
      </c>
      <c r="CP846" s="28" t="s">
        <v>393</v>
      </c>
      <c r="CQ846" s="28" t="s">
        <v>2510</v>
      </c>
      <c r="CR846" s="28" t="s">
        <v>2510</v>
      </c>
      <c r="CS846" s="28" t="s">
        <v>1223</v>
      </c>
      <c r="CT846" s="28" t="s">
        <v>1224</v>
      </c>
      <c r="CU846" s="28" t="s">
        <v>1698</v>
      </c>
      <c r="CV846" s="3" t="s">
        <v>1699</v>
      </c>
    </row>
    <row r="847" spans="91:100" x14ac:dyDescent="0.25">
      <c r="CM847" s="29"/>
      <c r="CN847" s="28" t="s">
        <v>2511</v>
      </c>
      <c r="CO847" s="28" t="s">
        <v>387</v>
      </c>
      <c r="CP847" s="28" t="s">
        <v>393</v>
      </c>
      <c r="CQ847" s="28" t="s">
        <v>2512</v>
      </c>
      <c r="CR847" s="28" t="s">
        <v>2512</v>
      </c>
      <c r="CS847" s="28" t="s">
        <v>1223</v>
      </c>
      <c r="CT847" s="28" t="s">
        <v>1224</v>
      </c>
      <c r="CU847" s="28" t="s">
        <v>1698</v>
      </c>
      <c r="CV847" s="3" t="s">
        <v>1699</v>
      </c>
    </row>
    <row r="848" spans="91:100" x14ac:dyDescent="0.25">
      <c r="CM848" s="29"/>
      <c r="CN848" s="28" t="s">
        <v>2513</v>
      </c>
      <c r="CO848" s="28" t="s">
        <v>387</v>
      </c>
      <c r="CP848" s="28" t="s">
        <v>393</v>
      </c>
      <c r="CQ848" s="28" t="s">
        <v>2514</v>
      </c>
      <c r="CR848" s="28" t="s">
        <v>2514</v>
      </c>
      <c r="CS848" s="28" t="s">
        <v>1223</v>
      </c>
      <c r="CT848" s="28" t="s">
        <v>1224</v>
      </c>
      <c r="CU848" s="28" t="s">
        <v>1698</v>
      </c>
      <c r="CV848" s="3" t="s">
        <v>1699</v>
      </c>
    </row>
    <row r="849" spans="91:100" x14ac:dyDescent="0.25">
      <c r="CM849" s="29"/>
      <c r="CN849" s="28" t="s">
        <v>2515</v>
      </c>
      <c r="CO849" s="28" t="s">
        <v>387</v>
      </c>
      <c r="CP849" s="28" t="s">
        <v>393</v>
      </c>
      <c r="CQ849" s="28" t="s">
        <v>2516</v>
      </c>
      <c r="CR849" s="28" t="s">
        <v>2516</v>
      </c>
      <c r="CS849" s="28" t="s">
        <v>1223</v>
      </c>
      <c r="CT849" s="28" t="s">
        <v>1224</v>
      </c>
      <c r="CU849" s="28" t="s">
        <v>1698</v>
      </c>
      <c r="CV849" s="3" t="s">
        <v>1699</v>
      </c>
    </row>
    <row r="850" spans="91:100" x14ac:dyDescent="0.25">
      <c r="CM850" s="29"/>
      <c r="CN850" s="28" t="s">
        <v>2517</v>
      </c>
      <c r="CO850" s="28" t="s">
        <v>387</v>
      </c>
      <c r="CP850" s="28" t="s">
        <v>393</v>
      </c>
      <c r="CQ850" s="28" t="s">
        <v>2518</v>
      </c>
      <c r="CR850" s="28" t="s">
        <v>2518</v>
      </c>
      <c r="CS850" s="28" t="s">
        <v>1223</v>
      </c>
      <c r="CT850" s="28" t="s">
        <v>1224</v>
      </c>
      <c r="CU850" s="28" t="s">
        <v>1698</v>
      </c>
      <c r="CV850" s="3" t="s">
        <v>1699</v>
      </c>
    </row>
    <row r="851" spans="91:100" x14ac:dyDescent="0.25">
      <c r="CM851" s="29"/>
      <c r="CN851" s="28" t="s">
        <v>2519</v>
      </c>
      <c r="CO851" s="28" t="s">
        <v>387</v>
      </c>
      <c r="CP851" s="28" t="s">
        <v>393</v>
      </c>
      <c r="CQ851" s="28" t="s">
        <v>2520</v>
      </c>
      <c r="CR851" s="28" t="s">
        <v>2520</v>
      </c>
      <c r="CS851" s="28" t="s">
        <v>1223</v>
      </c>
      <c r="CT851" s="28" t="s">
        <v>1224</v>
      </c>
      <c r="CU851" s="28" t="s">
        <v>1698</v>
      </c>
      <c r="CV851" s="3" t="s">
        <v>1699</v>
      </c>
    </row>
    <row r="852" spans="91:100" x14ac:dyDescent="0.25">
      <c r="CM852" s="29"/>
      <c r="CN852" s="28" t="s">
        <v>2521</v>
      </c>
      <c r="CO852" s="28" t="s">
        <v>387</v>
      </c>
      <c r="CP852" s="28" t="s">
        <v>393</v>
      </c>
      <c r="CQ852" s="28" t="s">
        <v>2522</v>
      </c>
      <c r="CR852" s="28" t="s">
        <v>2522</v>
      </c>
      <c r="CS852" s="28" t="s">
        <v>1223</v>
      </c>
      <c r="CT852" s="28" t="s">
        <v>1224</v>
      </c>
      <c r="CU852" s="28" t="s">
        <v>1698</v>
      </c>
      <c r="CV852" s="3" t="s">
        <v>1699</v>
      </c>
    </row>
    <row r="853" spans="91:100" x14ac:dyDescent="0.25">
      <c r="CM853" s="29"/>
      <c r="CN853" s="28" t="s">
        <v>2523</v>
      </c>
      <c r="CO853" s="28" t="s">
        <v>387</v>
      </c>
      <c r="CP853" s="28" t="s">
        <v>393</v>
      </c>
      <c r="CQ853" s="28" t="s">
        <v>2524</v>
      </c>
      <c r="CR853" s="28" t="s">
        <v>2524</v>
      </c>
      <c r="CS853" s="28" t="s">
        <v>1223</v>
      </c>
      <c r="CT853" s="28" t="s">
        <v>1224</v>
      </c>
      <c r="CU853" s="28" t="s">
        <v>1698</v>
      </c>
      <c r="CV853" s="3" t="s">
        <v>1699</v>
      </c>
    </row>
    <row r="854" spans="91:100" x14ac:dyDescent="0.25">
      <c r="CM854" s="29"/>
      <c r="CN854" s="28" t="s">
        <v>2525</v>
      </c>
      <c r="CO854" s="28" t="s">
        <v>387</v>
      </c>
      <c r="CP854" s="28" t="s">
        <v>393</v>
      </c>
      <c r="CQ854" s="28" t="s">
        <v>2526</v>
      </c>
      <c r="CR854" s="28" t="s">
        <v>2526</v>
      </c>
      <c r="CS854" s="28" t="s">
        <v>1223</v>
      </c>
      <c r="CT854" s="28" t="s">
        <v>1224</v>
      </c>
      <c r="CU854" s="28" t="s">
        <v>1698</v>
      </c>
      <c r="CV854" s="3" t="s">
        <v>1699</v>
      </c>
    </row>
    <row r="855" spans="91:100" x14ac:dyDescent="0.25">
      <c r="CM855" s="29"/>
      <c r="CN855" s="28" t="s">
        <v>2527</v>
      </c>
      <c r="CO855" s="28" t="s">
        <v>387</v>
      </c>
      <c r="CP855" s="28" t="s">
        <v>393</v>
      </c>
      <c r="CQ855" s="28" t="s">
        <v>2528</v>
      </c>
      <c r="CR855" s="28" t="s">
        <v>2528</v>
      </c>
      <c r="CS855" s="28" t="s">
        <v>1223</v>
      </c>
      <c r="CT855" s="28" t="s">
        <v>1224</v>
      </c>
      <c r="CU855" s="28" t="s">
        <v>1698</v>
      </c>
      <c r="CV855" s="3" t="s">
        <v>1699</v>
      </c>
    </row>
    <row r="856" spans="91:100" x14ac:dyDescent="0.25">
      <c r="CM856" s="29"/>
      <c r="CN856" s="28" t="s">
        <v>2529</v>
      </c>
      <c r="CO856" s="28" t="s">
        <v>387</v>
      </c>
      <c r="CP856" s="28" t="s">
        <v>393</v>
      </c>
      <c r="CQ856" s="28" t="s">
        <v>2530</v>
      </c>
      <c r="CR856" s="28" t="s">
        <v>2530</v>
      </c>
      <c r="CS856" s="28" t="s">
        <v>1223</v>
      </c>
      <c r="CT856" s="28" t="s">
        <v>1224</v>
      </c>
      <c r="CU856" s="28" t="s">
        <v>1698</v>
      </c>
      <c r="CV856" s="3" t="s">
        <v>1699</v>
      </c>
    </row>
    <row r="857" spans="91:100" x14ac:dyDescent="0.25">
      <c r="CM857" s="29"/>
      <c r="CN857" s="28" t="s">
        <v>2531</v>
      </c>
      <c r="CO857" s="28" t="s">
        <v>387</v>
      </c>
      <c r="CP857" s="28" t="s">
        <v>393</v>
      </c>
      <c r="CQ857" s="28" t="s">
        <v>2532</v>
      </c>
      <c r="CR857" s="28" t="s">
        <v>2532</v>
      </c>
      <c r="CS857" s="28" t="s">
        <v>1223</v>
      </c>
      <c r="CT857" s="28" t="s">
        <v>1224</v>
      </c>
      <c r="CU857" s="28" t="s">
        <v>1698</v>
      </c>
      <c r="CV857" s="3" t="s">
        <v>1699</v>
      </c>
    </row>
    <row r="858" spans="91:100" x14ac:dyDescent="0.25">
      <c r="CM858" s="29"/>
      <c r="CN858" s="28" t="s">
        <v>2533</v>
      </c>
      <c r="CO858" s="28" t="s">
        <v>387</v>
      </c>
      <c r="CP858" s="28" t="s">
        <v>393</v>
      </c>
      <c r="CQ858" s="28" t="s">
        <v>2534</v>
      </c>
      <c r="CR858" s="28" t="s">
        <v>2534</v>
      </c>
      <c r="CS858" s="28" t="s">
        <v>1223</v>
      </c>
      <c r="CT858" s="28" t="s">
        <v>1224</v>
      </c>
      <c r="CU858" s="28" t="s">
        <v>1698</v>
      </c>
      <c r="CV858" s="3" t="s">
        <v>1699</v>
      </c>
    </row>
    <row r="859" spans="91:100" x14ac:dyDescent="0.25">
      <c r="CM859" s="29"/>
      <c r="CN859" s="28" t="s">
        <v>2535</v>
      </c>
      <c r="CO859" s="28" t="s">
        <v>387</v>
      </c>
      <c r="CP859" s="28" t="s">
        <v>393</v>
      </c>
      <c r="CQ859" s="28" t="s">
        <v>2536</v>
      </c>
      <c r="CR859" s="28" t="s">
        <v>2536</v>
      </c>
      <c r="CS859" s="28" t="s">
        <v>1223</v>
      </c>
      <c r="CT859" s="28" t="s">
        <v>1224</v>
      </c>
      <c r="CU859" s="28" t="s">
        <v>1698</v>
      </c>
      <c r="CV859" s="3" t="s">
        <v>1699</v>
      </c>
    </row>
    <row r="860" spans="91:100" x14ac:dyDescent="0.25">
      <c r="CM860" s="29"/>
      <c r="CN860" s="28" t="s">
        <v>2537</v>
      </c>
      <c r="CO860" s="28" t="s">
        <v>387</v>
      </c>
      <c r="CP860" s="28" t="s">
        <v>393</v>
      </c>
      <c r="CQ860" s="28" t="s">
        <v>2538</v>
      </c>
      <c r="CR860" s="28" t="s">
        <v>2538</v>
      </c>
      <c r="CS860" s="28" t="s">
        <v>1223</v>
      </c>
      <c r="CT860" s="28" t="s">
        <v>1224</v>
      </c>
      <c r="CU860" s="28" t="s">
        <v>1698</v>
      </c>
      <c r="CV860" s="3" t="s">
        <v>1699</v>
      </c>
    </row>
    <row r="861" spans="91:100" x14ac:dyDescent="0.25">
      <c r="CM861" s="29"/>
      <c r="CN861" s="28" t="s">
        <v>2539</v>
      </c>
      <c r="CO861" s="28" t="s">
        <v>387</v>
      </c>
      <c r="CP861" s="28" t="s">
        <v>393</v>
      </c>
      <c r="CQ861" s="28" t="s">
        <v>2540</v>
      </c>
      <c r="CR861" s="28" t="s">
        <v>2540</v>
      </c>
      <c r="CS861" s="28" t="s">
        <v>1223</v>
      </c>
      <c r="CT861" s="28" t="s">
        <v>1224</v>
      </c>
      <c r="CU861" s="28" t="s">
        <v>1698</v>
      </c>
      <c r="CV861" s="3" t="s">
        <v>1699</v>
      </c>
    </row>
    <row r="862" spans="91:100" x14ac:dyDescent="0.25">
      <c r="CM862" s="29"/>
      <c r="CN862" s="28" t="s">
        <v>2541</v>
      </c>
      <c r="CO862" s="28" t="s">
        <v>387</v>
      </c>
      <c r="CP862" s="28" t="s">
        <v>393</v>
      </c>
      <c r="CQ862" s="28" t="s">
        <v>2542</v>
      </c>
      <c r="CR862" s="28" t="s">
        <v>2542</v>
      </c>
      <c r="CS862" s="28" t="s">
        <v>1223</v>
      </c>
      <c r="CT862" s="28" t="s">
        <v>1224</v>
      </c>
      <c r="CU862" s="28" t="s">
        <v>1698</v>
      </c>
      <c r="CV862" s="3" t="s">
        <v>1699</v>
      </c>
    </row>
    <row r="863" spans="91:100" x14ac:dyDescent="0.25">
      <c r="CM863" s="29"/>
      <c r="CN863" s="28" t="s">
        <v>2543</v>
      </c>
      <c r="CO863" s="28" t="s">
        <v>387</v>
      </c>
      <c r="CP863" s="28" t="s">
        <v>393</v>
      </c>
      <c r="CQ863" s="28" t="s">
        <v>2544</v>
      </c>
      <c r="CR863" s="28" t="s">
        <v>2544</v>
      </c>
      <c r="CS863" s="28" t="s">
        <v>1223</v>
      </c>
      <c r="CT863" s="28" t="s">
        <v>1224</v>
      </c>
      <c r="CU863" s="28" t="s">
        <v>1698</v>
      </c>
      <c r="CV863" s="3" t="s">
        <v>1699</v>
      </c>
    </row>
    <row r="864" spans="91:100" x14ac:dyDescent="0.25">
      <c r="CM864" s="29"/>
      <c r="CN864" s="28" t="s">
        <v>2545</v>
      </c>
      <c r="CO864" s="28" t="s">
        <v>387</v>
      </c>
      <c r="CP864" s="28" t="s">
        <v>393</v>
      </c>
      <c r="CQ864" s="28" t="s">
        <v>2546</v>
      </c>
      <c r="CR864" s="28" t="s">
        <v>2546</v>
      </c>
      <c r="CS864" s="28" t="s">
        <v>1223</v>
      </c>
      <c r="CT864" s="28" t="s">
        <v>1224</v>
      </c>
      <c r="CU864" s="28" t="s">
        <v>1698</v>
      </c>
      <c r="CV864" s="3" t="s">
        <v>1699</v>
      </c>
    </row>
    <row r="865" spans="91:100" x14ac:dyDescent="0.25">
      <c r="CM865" s="29"/>
      <c r="CN865" s="28" t="s">
        <v>2547</v>
      </c>
      <c r="CO865" s="28" t="s">
        <v>387</v>
      </c>
      <c r="CP865" s="28" t="s">
        <v>393</v>
      </c>
      <c r="CQ865" s="28" t="s">
        <v>2548</v>
      </c>
      <c r="CR865" s="28" t="s">
        <v>2548</v>
      </c>
      <c r="CS865" s="28" t="s">
        <v>1223</v>
      </c>
      <c r="CT865" s="28" t="s">
        <v>1224</v>
      </c>
      <c r="CU865" s="28" t="s">
        <v>1698</v>
      </c>
      <c r="CV865" s="3" t="s">
        <v>1699</v>
      </c>
    </row>
    <row r="866" spans="91:100" x14ac:dyDescent="0.25">
      <c r="CM866" s="29"/>
      <c r="CN866" s="28" t="s">
        <v>2549</v>
      </c>
      <c r="CO866" s="28" t="s">
        <v>387</v>
      </c>
      <c r="CP866" s="28" t="s">
        <v>393</v>
      </c>
      <c r="CQ866" s="28" t="s">
        <v>2550</v>
      </c>
      <c r="CR866" s="28" t="s">
        <v>2550</v>
      </c>
      <c r="CS866" s="28" t="s">
        <v>1223</v>
      </c>
      <c r="CT866" s="28" t="s">
        <v>1224</v>
      </c>
      <c r="CU866" s="28" t="s">
        <v>1698</v>
      </c>
      <c r="CV866" s="3" t="s">
        <v>1699</v>
      </c>
    </row>
    <row r="867" spans="91:100" x14ac:dyDescent="0.25">
      <c r="CM867" s="29"/>
      <c r="CN867" s="28" t="s">
        <v>2551</v>
      </c>
      <c r="CO867" s="28" t="s">
        <v>387</v>
      </c>
      <c r="CP867" s="28" t="s">
        <v>393</v>
      </c>
      <c r="CQ867" s="28" t="s">
        <v>2552</v>
      </c>
      <c r="CR867" s="28" t="s">
        <v>2552</v>
      </c>
      <c r="CS867" s="28" t="s">
        <v>1223</v>
      </c>
      <c r="CT867" s="28" t="s">
        <v>1224</v>
      </c>
      <c r="CU867" s="28" t="s">
        <v>1698</v>
      </c>
      <c r="CV867" s="3" t="s">
        <v>1699</v>
      </c>
    </row>
    <row r="868" spans="91:100" x14ac:dyDescent="0.25">
      <c r="CM868" s="29"/>
      <c r="CN868" s="28" t="s">
        <v>2553</v>
      </c>
      <c r="CO868" s="28" t="s">
        <v>387</v>
      </c>
      <c r="CP868" s="28" t="s">
        <v>393</v>
      </c>
      <c r="CQ868" s="28" t="s">
        <v>2554</v>
      </c>
      <c r="CR868" s="28" t="s">
        <v>2554</v>
      </c>
      <c r="CS868" s="28" t="s">
        <v>1223</v>
      </c>
      <c r="CT868" s="28" t="s">
        <v>1224</v>
      </c>
      <c r="CU868" s="28" t="s">
        <v>1698</v>
      </c>
      <c r="CV868" s="3" t="s">
        <v>1699</v>
      </c>
    </row>
    <row r="869" spans="91:100" x14ac:dyDescent="0.25">
      <c r="CM869" s="29"/>
      <c r="CN869" s="28" t="s">
        <v>2555</v>
      </c>
      <c r="CO869" s="28" t="s">
        <v>387</v>
      </c>
      <c r="CP869" s="28" t="s">
        <v>393</v>
      </c>
      <c r="CQ869" s="28" t="s">
        <v>2556</v>
      </c>
      <c r="CR869" s="28" t="s">
        <v>2556</v>
      </c>
      <c r="CS869" s="28" t="s">
        <v>1223</v>
      </c>
      <c r="CT869" s="28" t="s">
        <v>1224</v>
      </c>
      <c r="CU869" s="28" t="s">
        <v>1698</v>
      </c>
      <c r="CV869" s="3" t="s">
        <v>1699</v>
      </c>
    </row>
    <row r="870" spans="91:100" x14ac:dyDescent="0.25">
      <c r="CM870" s="29"/>
      <c r="CN870" s="28" t="s">
        <v>2557</v>
      </c>
      <c r="CO870" s="28" t="s">
        <v>387</v>
      </c>
      <c r="CP870" s="28" t="s">
        <v>393</v>
      </c>
      <c r="CQ870" s="28" t="s">
        <v>2558</v>
      </c>
      <c r="CR870" s="28" t="s">
        <v>2558</v>
      </c>
      <c r="CS870" s="28" t="s">
        <v>1223</v>
      </c>
      <c r="CT870" s="28" t="s">
        <v>1224</v>
      </c>
      <c r="CU870" s="28" t="s">
        <v>1698</v>
      </c>
      <c r="CV870" s="3" t="s">
        <v>1699</v>
      </c>
    </row>
    <row r="871" spans="91:100" x14ac:dyDescent="0.25">
      <c r="CM871" s="29"/>
      <c r="CN871" s="28" t="s">
        <v>2559</v>
      </c>
      <c r="CO871" s="28" t="s">
        <v>387</v>
      </c>
      <c r="CP871" s="28" t="s">
        <v>393</v>
      </c>
      <c r="CQ871" s="28" t="s">
        <v>2560</v>
      </c>
      <c r="CR871" s="28" t="s">
        <v>2560</v>
      </c>
      <c r="CS871" s="28" t="s">
        <v>1223</v>
      </c>
      <c r="CT871" s="28" t="s">
        <v>1224</v>
      </c>
      <c r="CU871" s="28" t="s">
        <v>1698</v>
      </c>
      <c r="CV871" s="3" t="s">
        <v>1699</v>
      </c>
    </row>
    <row r="872" spans="91:100" x14ac:dyDescent="0.25">
      <c r="CM872" s="29"/>
      <c r="CN872" s="28" t="s">
        <v>2561</v>
      </c>
      <c r="CO872" s="28" t="s">
        <v>387</v>
      </c>
      <c r="CP872" s="28" t="s">
        <v>393</v>
      </c>
      <c r="CQ872" s="28" t="s">
        <v>2562</v>
      </c>
      <c r="CR872" s="28" t="s">
        <v>2562</v>
      </c>
      <c r="CS872" s="28" t="s">
        <v>1223</v>
      </c>
      <c r="CT872" s="28" t="s">
        <v>1224</v>
      </c>
      <c r="CU872" s="28" t="s">
        <v>1698</v>
      </c>
      <c r="CV872" s="3" t="s">
        <v>1699</v>
      </c>
    </row>
    <row r="873" spans="91:100" x14ac:dyDescent="0.25">
      <c r="CM873" s="29"/>
      <c r="CN873" s="28" t="s">
        <v>2563</v>
      </c>
      <c r="CO873" s="28" t="s">
        <v>387</v>
      </c>
      <c r="CP873" s="28" t="s">
        <v>393</v>
      </c>
      <c r="CQ873" s="28" t="s">
        <v>2564</v>
      </c>
      <c r="CR873" s="28" t="s">
        <v>2564</v>
      </c>
      <c r="CS873" s="28" t="s">
        <v>1223</v>
      </c>
      <c r="CT873" s="28" t="s">
        <v>1224</v>
      </c>
      <c r="CU873" s="28" t="s">
        <v>1698</v>
      </c>
      <c r="CV873" s="3" t="s">
        <v>1699</v>
      </c>
    </row>
    <row r="874" spans="91:100" x14ac:dyDescent="0.25">
      <c r="CM874" s="29"/>
      <c r="CN874" s="28" t="s">
        <v>2565</v>
      </c>
      <c r="CO874" s="28" t="s">
        <v>387</v>
      </c>
      <c r="CP874" s="28" t="s">
        <v>393</v>
      </c>
      <c r="CQ874" s="28" t="s">
        <v>2566</v>
      </c>
      <c r="CR874" s="28" t="s">
        <v>2566</v>
      </c>
      <c r="CS874" s="28" t="s">
        <v>1223</v>
      </c>
      <c r="CT874" s="28" t="s">
        <v>1224</v>
      </c>
      <c r="CU874" s="28" t="s">
        <v>1698</v>
      </c>
      <c r="CV874" s="3" t="s">
        <v>1699</v>
      </c>
    </row>
    <row r="875" spans="91:100" x14ac:dyDescent="0.25">
      <c r="CM875" s="29"/>
      <c r="CN875" s="28" t="s">
        <v>2567</v>
      </c>
      <c r="CO875" s="28" t="s">
        <v>387</v>
      </c>
      <c r="CP875" s="28" t="s">
        <v>393</v>
      </c>
      <c r="CQ875" s="28" t="s">
        <v>2568</v>
      </c>
      <c r="CR875" s="28" t="s">
        <v>2568</v>
      </c>
      <c r="CS875" s="28" t="s">
        <v>1223</v>
      </c>
      <c r="CT875" s="28" t="s">
        <v>1224</v>
      </c>
      <c r="CU875" s="28" t="s">
        <v>1698</v>
      </c>
      <c r="CV875" s="3" t="s">
        <v>1699</v>
      </c>
    </row>
    <row r="876" spans="91:100" x14ac:dyDescent="0.25">
      <c r="CM876" s="29"/>
      <c r="CN876" s="28" t="s">
        <v>2569</v>
      </c>
      <c r="CO876" s="28" t="s">
        <v>387</v>
      </c>
      <c r="CP876" s="28" t="s">
        <v>393</v>
      </c>
      <c r="CQ876" s="28" t="s">
        <v>2570</v>
      </c>
      <c r="CR876" s="28" t="s">
        <v>2570</v>
      </c>
      <c r="CS876" s="28" t="s">
        <v>1223</v>
      </c>
      <c r="CT876" s="28" t="s">
        <v>1224</v>
      </c>
      <c r="CU876" s="28" t="s">
        <v>1698</v>
      </c>
      <c r="CV876" s="3" t="s">
        <v>1699</v>
      </c>
    </row>
    <row r="877" spans="91:100" x14ac:dyDescent="0.25">
      <c r="CM877" s="29"/>
      <c r="CN877" s="28" t="s">
        <v>2571</v>
      </c>
      <c r="CO877" s="28" t="s">
        <v>387</v>
      </c>
      <c r="CP877" s="28" t="s">
        <v>393</v>
      </c>
      <c r="CQ877" s="28" t="s">
        <v>2572</v>
      </c>
      <c r="CR877" s="28" t="s">
        <v>2572</v>
      </c>
      <c r="CS877" s="28" t="s">
        <v>1223</v>
      </c>
      <c r="CT877" s="28" t="s">
        <v>1224</v>
      </c>
      <c r="CU877" s="28" t="s">
        <v>1698</v>
      </c>
      <c r="CV877" s="3" t="s">
        <v>1699</v>
      </c>
    </row>
    <row r="878" spans="91:100" x14ac:dyDescent="0.25">
      <c r="CM878" s="29"/>
      <c r="CN878" s="28" t="s">
        <v>2573</v>
      </c>
      <c r="CO878" s="28" t="s">
        <v>387</v>
      </c>
      <c r="CP878" s="28" t="s">
        <v>393</v>
      </c>
      <c r="CQ878" s="28" t="s">
        <v>2574</v>
      </c>
      <c r="CR878" s="28" t="s">
        <v>2574</v>
      </c>
      <c r="CS878" s="28" t="s">
        <v>1223</v>
      </c>
      <c r="CT878" s="28" t="s">
        <v>1224</v>
      </c>
      <c r="CU878" s="28" t="s">
        <v>1698</v>
      </c>
      <c r="CV878" s="3" t="s">
        <v>1699</v>
      </c>
    </row>
    <row r="879" spans="91:100" x14ac:dyDescent="0.25">
      <c r="CM879" s="29"/>
      <c r="CN879" s="28" t="s">
        <v>2575</v>
      </c>
      <c r="CO879" s="28" t="s">
        <v>387</v>
      </c>
      <c r="CP879" s="28" t="s">
        <v>393</v>
      </c>
      <c r="CQ879" s="28" t="s">
        <v>2576</v>
      </c>
      <c r="CR879" s="28" t="s">
        <v>2576</v>
      </c>
      <c r="CS879" s="28" t="s">
        <v>1223</v>
      </c>
      <c r="CT879" s="28" t="s">
        <v>1224</v>
      </c>
      <c r="CU879" s="28" t="s">
        <v>1698</v>
      </c>
      <c r="CV879" s="3" t="s">
        <v>1699</v>
      </c>
    </row>
    <row r="880" spans="91:100" x14ac:dyDescent="0.25">
      <c r="CM880" s="29"/>
      <c r="CN880" s="28" t="s">
        <v>2577</v>
      </c>
      <c r="CO880" s="28" t="s">
        <v>387</v>
      </c>
      <c r="CP880" s="28" t="s">
        <v>393</v>
      </c>
      <c r="CQ880" s="28" t="s">
        <v>2578</v>
      </c>
      <c r="CR880" s="28" t="s">
        <v>2578</v>
      </c>
      <c r="CS880" s="28" t="s">
        <v>1223</v>
      </c>
      <c r="CT880" s="28" t="s">
        <v>1224</v>
      </c>
      <c r="CU880" s="28" t="s">
        <v>1698</v>
      </c>
      <c r="CV880" s="3" t="s">
        <v>1699</v>
      </c>
    </row>
    <row r="881" spans="91:100" x14ac:dyDescent="0.25">
      <c r="CM881" s="29"/>
      <c r="CN881" s="28" t="s">
        <v>2579</v>
      </c>
      <c r="CO881" s="28" t="s">
        <v>387</v>
      </c>
      <c r="CP881" s="28" t="s">
        <v>393</v>
      </c>
      <c r="CQ881" s="28" t="s">
        <v>2580</v>
      </c>
      <c r="CR881" s="28" t="s">
        <v>2580</v>
      </c>
      <c r="CS881" s="28" t="s">
        <v>1223</v>
      </c>
      <c r="CT881" s="28" t="s">
        <v>1224</v>
      </c>
      <c r="CU881" s="28" t="s">
        <v>1698</v>
      </c>
      <c r="CV881" s="3" t="s">
        <v>1699</v>
      </c>
    </row>
    <row r="882" spans="91:100" x14ac:dyDescent="0.25">
      <c r="CM882" s="29"/>
      <c r="CN882" s="28" t="s">
        <v>2581</v>
      </c>
      <c r="CO882" s="28" t="s">
        <v>387</v>
      </c>
      <c r="CP882" s="28" t="s">
        <v>393</v>
      </c>
      <c r="CQ882" s="28" t="s">
        <v>2582</v>
      </c>
      <c r="CR882" s="28" t="s">
        <v>2582</v>
      </c>
      <c r="CS882" s="28" t="s">
        <v>1223</v>
      </c>
      <c r="CT882" s="28" t="s">
        <v>1224</v>
      </c>
      <c r="CU882" s="28" t="s">
        <v>1698</v>
      </c>
      <c r="CV882" s="3" t="s">
        <v>1699</v>
      </c>
    </row>
    <row r="883" spans="91:100" x14ac:dyDescent="0.25">
      <c r="CM883" s="29"/>
      <c r="CN883" s="28" t="s">
        <v>2583</v>
      </c>
      <c r="CO883" s="28" t="s">
        <v>387</v>
      </c>
      <c r="CP883" s="28" t="s">
        <v>393</v>
      </c>
      <c r="CQ883" s="28" t="s">
        <v>2584</v>
      </c>
      <c r="CR883" s="28" t="s">
        <v>2584</v>
      </c>
      <c r="CS883" s="28" t="s">
        <v>1223</v>
      </c>
      <c r="CT883" s="28" t="s">
        <v>1224</v>
      </c>
      <c r="CU883" s="28" t="s">
        <v>1698</v>
      </c>
      <c r="CV883" s="3" t="s">
        <v>1699</v>
      </c>
    </row>
    <row r="884" spans="91:100" x14ac:dyDescent="0.25">
      <c r="CM884" s="29"/>
      <c r="CN884" s="28" t="s">
        <v>2585</v>
      </c>
      <c r="CO884" s="28" t="s">
        <v>387</v>
      </c>
      <c r="CP884" s="28" t="s">
        <v>393</v>
      </c>
      <c r="CQ884" s="28" t="s">
        <v>2586</v>
      </c>
      <c r="CR884" s="28" t="s">
        <v>2586</v>
      </c>
      <c r="CS884" s="28" t="s">
        <v>1223</v>
      </c>
      <c r="CT884" s="28" t="s">
        <v>1224</v>
      </c>
      <c r="CU884" s="28" t="s">
        <v>1698</v>
      </c>
      <c r="CV884" s="3" t="s">
        <v>1699</v>
      </c>
    </row>
    <row r="885" spans="91:100" x14ac:dyDescent="0.25">
      <c r="CM885" s="29"/>
      <c r="CN885" s="28" t="s">
        <v>2587</v>
      </c>
      <c r="CO885" s="28" t="s">
        <v>387</v>
      </c>
      <c r="CP885" s="28" t="s">
        <v>393</v>
      </c>
      <c r="CQ885" s="28" t="s">
        <v>2588</v>
      </c>
      <c r="CR885" s="28" t="s">
        <v>2588</v>
      </c>
      <c r="CS885" s="28" t="s">
        <v>1223</v>
      </c>
      <c r="CT885" s="28" t="s">
        <v>1224</v>
      </c>
      <c r="CU885" s="28" t="s">
        <v>1698</v>
      </c>
      <c r="CV885" s="3" t="s">
        <v>1699</v>
      </c>
    </row>
    <row r="886" spans="91:100" x14ac:dyDescent="0.25">
      <c r="CM886" s="29"/>
      <c r="CN886" s="28" t="s">
        <v>2589</v>
      </c>
      <c r="CO886" s="28" t="s">
        <v>387</v>
      </c>
      <c r="CP886" s="28" t="s">
        <v>393</v>
      </c>
      <c r="CQ886" s="28" t="s">
        <v>2590</v>
      </c>
      <c r="CR886" s="28" t="s">
        <v>2590</v>
      </c>
      <c r="CS886" s="28" t="s">
        <v>1223</v>
      </c>
      <c r="CT886" s="28" t="s">
        <v>1224</v>
      </c>
      <c r="CU886" s="28" t="s">
        <v>1698</v>
      </c>
      <c r="CV886" s="3" t="s">
        <v>1699</v>
      </c>
    </row>
    <row r="887" spans="91:100" x14ac:dyDescent="0.25">
      <c r="CM887" s="29"/>
      <c r="CN887" s="28" t="s">
        <v>2591</v>
      </c>
      <c r="CO887" s="28" t="s">
        <v>387</v>
      </c>
      <c r="CP887" s="28" t="s">
        <v>393</v>
      </c>
      <c r="CQ887" s="28" t="s">
        <v>2592</v>
      </c>
      <c r="CR887" s="28" t="s">
        <v>2592</v>
      </c>
      <c r="CS887" s="28" t="s">
        <v>1223</v>
      </c>
      <c r="CT887" s="28" t="s">
        <v>1224</v>
      </c>
      <c r="CU887" s="28" t="s">
        <v>1698</v>
      </c>
      <c r="CV887" s="3" t="s">
        <v>1699</v>
      </c>
    </row>
    <row r="888" spans="91:100" x14ac:dyDescent="0.25">
      <c r="CM888" s="29"/>
      <c r="CN888" s="28" t="s">
        <v>2593</v>
      </c>
      <c r="CO888" s="28" t="s">
        <v>387</v>
      </c>
      <c r="CP888" s="28" t="s">
        <v>393</v>
      </c>
      <c r="CQ888" s="28" t="s">
        <v>2594</v>
      </c>
      <c r="CR888" s="28" t="s">
        <v>2594</v>
      </c>
      <c r="CS888" s="28" t="s">
        <v>1223</v>
      </c>
      <c r="CT888" s="28" t="s">
        <v>1224</v>
      </c>
      <c r="CU888" s="28" t="s">
        <v>1698</v>
      </c>
      <c r="CV888" s="3" t="s">
        <v>1699</v>
      </c>
    </row>
    <row r="889" spans="91:100" x14ac:dyDescent="0.25">
      <c r="CM889" s="29"/>
      <c r="CN889" s="28" t="s">
        <v>2595</v>
      </c>
      <c r="CO889" s="28" t="s">
        <v>387</v>
      </c>
      <c r="CP889" s="28" t="s">
        <v>393</v>
      </c>
      <c r="CQ889" s="28" t="s">
        <v>2596</v>
      </c>
      <c r="CR889" s="28" t="s">
        <v>2596</v>
      </c>
      <c r="CS889" s="28" t="s">
        <v>752</v>
      </c>
      <c r="CT889" s="28" t="s">
        <v>753</v>
      </c>
      <c r="CU889" s="28" t="s">
        <v>681</v>
      </c>
      <c r="CV889" s="3" t="s">
        <v>754</v>
      </c>
    </row>
    <row r="890" spans="91:100" x14ac:dyDescent="0.25">
      <c r="CM890" s="29"/>
      <c r="CN890" s="28" t="s">
        <v>2597</v>
      </c>
      <c r="CO890" s="28" t="s">
        <v>387</v>
      </c>
      <c r="CP890" s="28" t="s">
        <v>393</v>
      </c>
      <c r="CQ890" s="28" t="s">
        <v>2598</v>
      </c>
      <c r="CR890" s="28" t="s">
        <v>2598</v>
      </c>
      <c r="CS890" s="28" t="s">
        <v>1223</v>
      </c>
      <c r="CT890" s="28" t="s">
        <v>1224</v>
      </c>
      <c r="CU890" s="28" t="s">
        <v>1698</v>
      </c>
      <c r="CV890" s="3" t="s">
        <v>1699</v>
      </c>
    </row>
    <row r="891" spans="91:100" x14ac:dyDescent="0.25">
      <c r="CM891" s="29"/>
      <c r="CN891" s="28" t="s">
        <v>2599</v>
      </c>
      <c r="CO891" s="28" t="s">
        <v>387</v>
      </c>
      <c r="CP891" s="28" t="s">
        <v>393</v>
      </c>
      <c r="CQ891" s="28" t="s">
        <v>2600</v>
      </c>
      <c r="CR891" s="28" t="s">
        <v>2600</v>
      </c>
      <c r="CS891" s="28" t="s">
        <v>1223</v>
      </c>
      <c r="CT891" s="28" t="s">
        <v>1224</v>
      </c>
      <c r="CU891" s="28" t="s">
        <v>1698</v>
      </c>
      <c r="CV891" s="3" t="s">
        <v>1699</v>
      </c>
    </row>
    <row r="892" spans="91:100" x14ac:dyDescent="0.25">
      <c r="CM892" s="29"/>
      <c r="CN892" s="28" t="s">
        <v>2601</v>
      </c>
      <c r="CO892" s="28" t="s">
        <v>387</v>
      </c>
      <c r="CP892" s="28" t="s">
        <v>393</v>
      </c>
      <c r="CQ892" s="28" t="s">
        <v>2602</v>
      </c>
      <c r="CR892" s="28" t="s">
        <v>2602</v>
      </c>
      <c r="CS892" s="28" t="s">
        <v>1223</v>
      </c>
      <c r="CT892" s="28" t="s">
        <v>1224</v>
      </c>
      <c r="CU892" s="28" t="s">
        <v>1698</v>
      </c>
      <c r="CV892" s="3" t="s">
        <v>1699</v>
      </c>
    </row>
    <row r="893" spans="91:100" x14ac:dyDescent="0.25">
      <c r="CM893" s="29"/>
      <c r="CN893" s="28" t="s">
        <v>2603</v>
      </c>
      <c r="CO893" s="28" t="s">
        <v>387</v>
      </c>
      <c r="CP893" s="28" t="s">
        <v>393</v>
      </c>
      <c r="CQ893" s="28" t="s">
        <v>2604</v>
      </c>
      <c r="CR893" s="28" t="s">
        <v>2604</v>
      </c>
      <c r="CS893" s="28" t="s">
        <v>1223</v>
      </c>
      <c r="CT893" s="28" t="s">
        <v>1224</v>
      </c>
      <c r="CU893" s="28" t="s">
        <v>1698</v>
      </c>
      <c r="CV893" s="3" t="s">
        <v>1699</v>
      </c>
    </row>
    <row r="894" spans="91:100" x14ac:dyDescent="0.25">
      <c r="CM894" s="29"/>
      <c r="CN894" s="28" t="s">
        <v>2605</v>
      </c>
      <c r="CO894" s="28" t="s">
        <v>387</v>
      </c>
      <c r="CP894" s="28" t="s">
        <v>393</v>
      </c>
      <c r="CQ894" s="28" t="s">
        <v>2606</v>
      </c>
      <c r="CR894" s="28" t="s">
        <v>2606</v>
      </c>
      <c r="CS894" s="28" t="s">
        <v>1223</v>
      </c>
      <c r="CT894" s="28" t="s">
        <v>1224</v>
      </c>
      <c r="CU894" s="28" t="s">
        <v>1698</v>
      </c>
      <c r="CV894" s="3" t="s">
        <v>1699</v>
      </c>
    </row>
    <row r="895" spans="91:100" x14ac:dyDescent="0.25">
      <c r="CM895" s="29"/>
      <c r="CN895" s="28" t="s">
        <v>2607</v>
      </c>
      <c r="CO895" s="28" t="s">
        <v>387</v>
      </c>
      <c r="CP895" s="28" t="s">
        <v>393</v>
      </c>
      <c r="CQ895" s="28" t="s">
        <v>2608</v>
      </c>
      <c r="CR895" s="28" t="s">
        <v>2608</v>
      </c>
      <c r="CS895" s="28" t="s">
        <v>1223</v>
      </c>
      <c r="CT895" s="28" t="s">
        <v>1224</v>
      </c>
      <c r="CU895" s="28" t="s">
        <v>1698</v>
      </c>
      <c r="CV895" s="3" t="s">
        <v>1699</v>
      </c>
    </row>
    <row r="896" spans="91:100" x14ac:dyDescent="0.25">
      <c r="CM896" s="29"/>
      <c r="CN896" s="28" t="s">
        <v>2609</v>
      </c>
      <c r="CO896" s="28" t="s">
        <v>387</v>
      </c>
      <c r="CP896" s="28" t="s">
        <v>393</v>
      </c>
      <c r="CQ896" s="28" t="s">
        <v>2610</v>
      </c>
      <c r="CR896" s="28" t="s">
        <v>2610</v>
      </c>
      <c r="CS896" s="28" t="s">
        <v>1223</v>
      </c>
      <c r="CT896" s="28" t="s">
        <v>1224</v>
      </c>
      <c r="CU896" s="28" t="s">
        <v>1698</v>
      </c>
      <c r="CV896" s="3" t="s">
        <v>1699</v>
      </c>
    </row>
    <row r="897" spans="91:100" x14ac:dyDescent="0.25">
      <c r="CM897" s="29"/>
      <c r="CN897" s="28" t="s">
        <v>2611</v>
      </c>
      <c r="CO897" s="28" t="s">
        <v>387</v>
      </c>
      <c r="CP897" s="28" t="s">
        <v>393</v>
      </c>
      <c r="CQ897" s="28" t="s">
        <v>2612</v>
      </c>
      <c r="CR897" s="28" t="s">
        <v>2612</v>
      </c>
      <c r="CS897" s="28" t="s">
        <v>1223</v>
      </c>
      <c r="CT897" s="28" t="s">
        <v>1224</v>
      </c>
      <c r="CU897" s="28" t="s">
        <v>1698</v>
      </c>
      <c r="CV897" s="3" t="s">
        <v>1699</v>
      </c>
    </row>
    <row r="898" spans="91:100" x14ac:dyDescent="0.25">
      <c r="CM898" s="29"/>
      <c r="CN898" s="28" t="s">
        <v>2613</v>
      </c>
      <c r="CO898" s="28" t="s">
        <v>387</v>
      </c>
      <c r="CP898" s="28" t="s">
        <v>393</v>
      </c>
      <c r="CQ898" s="28" t="s">
        <v>2614</v>
      </c>
      <c r="CR898" s="28" t="s">
        <v>2614</v>
      </c>
      <c r="CS898" s="28" t="s">
        <v>1223</v>
      </c>
      <c r="CT898" s="28" t="s">
        <v>1224</v>
      </c>
      <c r="CU898" s="28" t="s">
        <v>1698</v>
      </c>
      <c r="CV898" s="3" t="s">
        <v>1699</v>
      </c>
    </row>
    <row r="899" spans="91:100" x14ac:dyDescent="0.25">
      <c r="CM899" s="29"/>
      <c r="CN899" s="28" t="s">
        <v>2615</v>
      </c>
      <c r="CO899" s="28" t="s">
        <v>387</v>
      </c>
      <c r="CP899" s="28" t="s">
        <v>393</v>
      </c>
      <c r="CQ899" s="28" t="s">
        <v>2616</v>
      </c>
      <c r="CR899" s="28" t="s">
        <v>2616</v>
      </c>
      <c r="CS899" s="28" t="s">
        <v>1223</v>
      </c>
      <c r="CT899" s="28" t="s">
        <v>1224</v>
      </c>
      <c r="CU899" s="28" t="s">
        <v>1698</v>
      </c>
      <c r="CV899" s="3" t="s">
        <v>1699</v>
      </c>
    </row>
    <row r="900" spans="91:100" x14ac:dyDescent="0.25">
      <c r="CM900" s="29"/>
      <c r="CN900" s="28" t="s">
        <v>2617</v>
      </c>
      <c r="CO900" s="28" t="s">
        <v>387</v>
      </c>
      <c r="CP900" s="28" t="s">
        <v>393</v>
      </c>
      <c r="CQ900" s="28" t="s">
        <v>2618</v>
      </c>
      <c r="CR900" s="28" t="s">
        <v>2618</v>
      </c>
      <c r="CS900" s="28" t="s">
        <v>1223</v>
      </c>
      <c r="CT900" s="28" t="s">
        <v>1224</v>
      </c>
      <c r="CU900" s="28" t="s">
        <v>1698</v>
      </c>
      <c r="CV900" s="3" t="s">
        <v>1699</v>
      </c>
    </row>
    <row r="901" spans="91:100" x14ac:dyDescent="0.25">
      <c r="CM901" s="29"/>
      <c r="CN901" s="28" t="s">
        <v>2619</v>
      </c>
      <c r="CO901" s="28" t="s">
        <v>387</v>
      </c>
      <c r="CP901" s="28" t="s">
        <v>393</v>
      </c>
      <c r="CQ901" s="28" t="s">
        <v>561</v>
      </c>
      <c r="CR901" s="28" t="s">
        <v>561</v>
      </c>
      <c r="CS901" s="28" t="s">
        <v>1223</v>
      </c>
      <c r="CT901" s="28" t="s">
        <v>1224</v>
      </c>
      <c r="CU901" s="28" t="s">
        <v>1698</v>
      </c>
      <c r="CV901" s="3" t="s">
        <v>1699</v>
      </c>
    </row>
    <row r="902" spans="91:100" x14ac:dyDescent="0.25">
      <c r="CM902" s="29"/>
      <c r="CN902" s="28" t="s">
        <v>2620</v>
      </c>
      <c r="CO902" s="28" t="s">
        <v>387</v>
      </c>
      <c r="CP902" s="28" t="s">
        <v>393</v>
      </c>
      <c r="CQ902" s="28" t="s">
        <v>2621</v>
      </c>
      <c r="CR902" s="28" t="s">
        <v>2621</v>
      </c>
      <c r="CS902" s="28" t="s">
        <v>1223</v>
      </c>
      <c r="CT902" s="28" t="s">
        <v>1224</v>
      </c>
      <c r="CU902" s="28" t="s">
        <v>1698</v>
      </c>
      <c r="CV902" s="3" t="s">
        <v>1699</v>
      </c>
    </row>
    <row r="903" spans="91:100" x14ac:dyDescent="0.25">
      <c r="CM903" s="29"/>
      <c r="CN903" s="28" t="s">
        <v>2622</v>
      </c>
      <c r="CO903" s="28" t="s">
        <v>387</v>
      </c>
      <c r="CP903" s="28" t="s">
        <v>393</v>
      </c>
      <c r="CQ903" s="28" t="s">
        <v>2623</v>
      </c>
      <c r="CR903" s="28" t="s">
        <v>2623</v>
      </c>
      <c r="CS903" s="28" t="s">
        <v>1223</v>
      </c>
      <c r="CT903" s="28" t="s">
        <v>1224</v>
      </c>
      <c r="CU903" s="28" t="s">
        <v>1698</v>
      </c>
      <c r="CV903" s="3" t="s">
        <v>1699</v>
      </c>
    </row>
    <row r="904" spans="91:100" x14ac:dyDescent="0.25">
      <c r="CM904" s="29"/>
      <c r="CN904" s="28" t="s">
        <v>2624</v>
      </c>
      <c r="CO904" s="28" t="s">
        <v>387</v>
      </c>
      <c r="CP904" s="28" t="s">
        <v>393</v>
      </c>
      <c r="CQ904" s="28" t="s">
        <v>2625</v>
      </c>
      <c r="CR904" s="28" t="s">
        <v>2625</v>
      </c>
      <c r="CS904" s="28" t="s">
        <v>1223</v>
      </c>
      <c r="CT904" s="28" t="s">
        <v>1224</v>
      </c>
      <c r="CU904" s="28" t="s">
        <v>1698</v>
      </c>
      <c r="CV904" s="3" t="s">
        <v>1699</v>
      </c>
    </row>
    <row r="905" spans="91:100" x14ac:dyDescent="0.25">
      <c r="CM905" s="29"/>
      <c r="CN905" s="28" t="s">
        <v>2626</v>
      </c>
      <c r="CO905" s="28" t="s">
        <v>387</v>
      </c>
      <c r="CP905" s="28" t="s">
        <v>393</v>
      </c>
      <c r="CQ905" s="28" t="s">
        <v>2627</v>
      </c>
      <c r="CR905" s="28" t="s">
        <v>2627</v>
      </c>
      <c r="CS905" s="28" t="s">
        <v>1223</v>
      </c>
      <c r="CT905" s="28" t="s">
        <v>1224</v>
      </c>
      <c r="CU905" s="28" t="s">
        <v>1698</v>
      </c>
      <c r="CV905" s="3" t="s">
        <v>1699</v>
      </c>
    </row>
    <row r="906" spans="91:100" x14ac:dyDescent="0.25">
      <c r="CM906" s="29"/>
      <c r="CN906" s="28" t="s">
        <v>2628</v>
      </c>
      <c r="CO906" s="28" t="s">
        <v>387</v>
      </c>
      <c r="CP906" s="28" t="s">
        <v>393</v>
      </c>
      <c r="CQ906" s="28" t="s">
        <v>2629</v>
      </c>
      <c r="CR906" s="28" t="s">
        <v>2629</v>
      </c>
      <c r="CS906" s="28" t="s">
        <v>1223</v>
      </c>
      <c r="CT906" s="28" t="s">
        <v>1224</v>
      </c>
      <c r="CU906" s="28" t="s">
        <v>1698</v>
      </c>
      <c r="CV906" s="3" t="s">
        <v>1699</v>
      </c>
    </row>
    <row r="907" spans="91:100" x14ac:dyDescent="0.25">
      <c r="CM907" s="29"/>
      <c r="CN907" s="28" t="s">
        <v>2630</v>
      </c>
      <c r="CO907" s="28" t="s">
        <v>387</v>
      </c>
      <c r="CP907" s="28" t="s">
        <v>393</v>
      </c>
      <c r="CQ907" s="28" t="s">
        <v>2631</v>
      </c>
      <c r="CR907" s="28" t="s">
        <v>2631</v>
      </c>
      <c r="CS907" s="28" t="s">
        <v>1223</v>
      </c>
      <c r="CT907" s="28" t="s">
        <v>1224</v>
      </c>
      <c r="CU907" s="28" t="s">
        <v>1698</v>
      </c>
      <c r="CV907" s="3" t="s">
        <v>1699</v>
      </c>
    </row>
    <row r="908" spans="91:100" x14ac:dyDescent="0.25">
      <c r="CM908" s="29"/>
      <c r="CN908" s="28" t="s">
        <v>2632</v>
      </c>
      <c r="CO908" s="28" t="s">
        <v>387</v>
      </c>
      <c r="CP908" s="28" t="s">
        <v>393</v>
      </c>
      <c r="CQ908" s="28" t="s">
        <v>2633</v>
      </c>
      <c r="CR908" s="28" t="s">
        <v>2633</v>
      </c>
      <c r="CS908" s="28" t="s">
        <v>1223</v>
      </c>
      <c r="CT908" s="28" t="s">
        <v>1224</v>
      </c>
      <c r="CU908" s="28" t="s">
        <v>1698</v>
      </c>
      <c r="CV908" s="3" t="s">
        <v>1699</v>
      </c>
    </row>
    <row r="909" spans="91:100" x14ac:dyDescent="0.25">
      <c r="CM909" s="29"/>
      <c r="CN909" s="28" t="s">
        <v>2634</v>
      </c>
      <c r="CO909" s="28" t="s">
        <v>387</v>
      </c>
      <c r="CP909" s="28" t="s">
        <v>393</v>
      </c>
      <c r="CQ909" s="28" t="s">
        <v>2635</v>
      </c>
      <c r="CR909" s="28" t="s">
        <v>2635</v>
      </c>
      <c r="CS909" s="28" t="s">
        <v>1223</v>
      </c>
      <c r="CT909" s="28" t="s">
        <v>1224</v>
      </c>
      <c r="CU909" s="28" t="s">
        <v>1698</v>
      </c>
      <c r="CV909" s="3" t="s">
        <v>1699</v>
      </c>
    </row>
    <row r="910" spans="91:100" x14ac:dyDescent="0.25">
      <c r="CM910" s="29"/>
      <c r="CN910" s="28" t="s">
        <v>2636</v>
      </c>
      <c r="CO910" s="28" t="s">
        <v>387</v>
      </c>
      <c r="CP910" s="28" t="s">
        <v>393</v>
      </c>
      <c r="CQ910" s="28" t="s">
        <v>2637</v>
      </c>
      <c r="CR910" s="28" t="s">
        <v>2637</v>
      </c>
      <c r="CS910" s="28" t="s">
        <v>1223</v>
      </c>
      <c r="CT910" s="28" t="s">
        <v>1224</v>
      </c>
      <c r="CU910" s="28" t="s">
        <v>1698</v>
      </c>
      <c r="CV910" s="3" t="s">
        <v>1699</v>
      </c>
    </row>
    <row r="911" spans="91:100" x14ac:dyDescent="0.25">
      <c r="CM911" s="29"/>
      <c r="CN911" s="28" t="s">
        <v>2638</v>
      </c>
      <c r="CO911" s="28" t="s">
        <v>387</v>
      </c>
      <c r="CP911" s="28" t="s">
        <v>393</v>
      </c>
      <c r="CQ911" s="28" t="s">
        <v>2639</v>
      </c>
      <c r="CR911" s="28" t="s">
        <v>2639</v>
      </c>
      <c r="CS911" s="28" t="s">
        <v>1223</v>
      </c>
      <c r="CT911" s="28" t="s">
        <v>1224</v>
      </c>
      <c r="CU911" s="28" t="s">
        <v>1698</v>
      </c>
      <c r="CV911" s="3" t="s">
        <v>1699</v>
      </c>
    </row>
    <row r="912" spans="91:100" x14ac:dyDescent="0.25">
      <c r="CM912" s="29"/>
      <c r="CN912" s="28" t="s">
        <v>2640</v>
      </c>
      <c r="CO912" s="28" t="s">
        <v>387</v>
      </c>
      <c r="CP912" s="28" t="s">
        <v>393</v>
      </c>
      <c r="CQ912" s="28" t="s">
        <v>2641</v>
      </c>
      <c r="CR912" s="28" t="s">
        <v>2641</v>
      </c>
      <c r="CS912" s="28" t="s">
        <v>1223</v>
      </c>
      <c r="CT912" s="28" t="s">
        <v>1224</v>
      </c>
      <c r="CU912" s="28" t="s">
        <v>1698</v>
      </c>
      <c r="CV912" s="3" t="s">
        <v>1699</v>
      </c>
    </row>
    <row r="913" spans="91:100" x14ac:dyDescent="0.25">
      <c r="CM913" s="29"/>
      <c r="CN913" s="28" t="s">
        <v>2642</v>
      </c>
      <c r="CO913" s="28" t="s">
        <v>387</v>
      </c>
      <c r="CP913" s="28" t="s">
        <v>393</v>
      </c>
      <c r="CQ913" s="28" t="s">
        <v>2643</v>
      </c>
      <c r="CR913" s="28" t="s">
        <v>2643</v>
      </c>
      <c r="CS913" s="28" t="s">
        <v>1223</v>
      </c>
      <c r="CT913" s="28" t="s">
        <v>1224</v>
      </c>
      <c r="CU913" s="28" t="s">
        <v>1698</v>
      </c>
      <c r="CV913" s="3" t="s">
        <v>1699</v>
      </c>
    </row>
    <row r="914" spans="91:100" x14ac:dyDescent="0.25">
      <c r="CM914" s="29"/>
      <c r="CN914" s="28" t="s">
        <v>2644</v>
      </c>
      <c r="CO914" s="28" t="s">
        <v>387</v>
      </c>
      <c r="CP914" s="28" t="s">
        <v>393</v>
      </c>
      <c r="CQ914" s="28" t="s">
        <v>2645</v>
      </c>
      <c r="CR914" s="28" t="s">
        <v>2645</v>
      </c>
      <c r="CS914" s="28" t="s">
        <v>1223</v>
      </c>
      <c r="CT914" s="28" t="s">
        <v>1224</v>
      </c>
      <c r="CU914" s="28" t="s">
        <v>1698</v>
      </c>
      <c r="CV914" s="3" t="s">
        <v>1699</v>
      </c>
    </row>
    <row r="915" spans="91:100" x14ac:dyDescent="0.25">
      <c r="CM915" s="29"/>
      <c r="CN915" s="28" t="s">
        <v>2646</v>
      </c>
      <c r="CO915" s="28" t="s">
        <v>387</v>
      </c>
      <c r="CP915" s="28" t="s">
        <v>393</v>
      </c>
      <c r="CQ915" s="28" t="s">
        <v>2647</v>
      </c>
      <c r="CR915" s="28" t="s">
        <v>2647</v>
      </c>
      <c r="CS915" s="28" t="s">
        <v>679</v>
      </c>
      <c r="CT915" s="28" t="s">
        <v>1781</v>
      </c>
      <c r="CU915" s="28" t="s">
        <v>681</v>
      </c>
      <c r="CV915" s="3" t="s">
        <v>682</v>
      </c>
    </row>
    <row r="916" spans="91:100" x14ac:dyDescent="0.25">
      <c r="CM916" s="29"/>
      <c r="CN916" s="28" t="s">
        <v>2648</v>
      </c>
      <c r="CO916" s="28" t="s">
        <v>387</v>
      </c>
      <c r="CP916" s="28" t="s">
        <v>393</v>
      </c>
      <c r="CQ916" s="28" t="s">
        <v>2649</v>
      </c>
      <c r="CR916" s="28" t="s">
        <v>2649</v>
      </c>
      <c r="CS916" s="28" t="s">
        <v>1223</v>
      </c>
      <c r="CT916" s="28" t="s">
        <v>1224</v>
      </c>
      <c r="CU916" s="28" t="s">
        <v>1698</v>
      </c>
      <c r="CV916" s="3" t="s">
        <v>1699</v>
      </c>
    </row>
    <row r="917" spans="91:100" x14ac:dyDescent="0.25">
      <c r="CM917" s="29"/>
      <c r="CN917" s="28" t="s">
        <v>2650</v>
      </c>
      <c r="CO917" s="28" t="s">
        <v>387</v>
      </c>
      <c r="CP917" s="28" t="s">
        <v>393</v>
      </c>
      <c r="CQ917" s="28" t="s">
        <v>2651</v>
      </c>
      <c r="CR917" s="28" t="s">
        <v>2651</v>
      </c>
      <c r="CS917" s="28" t="s">
        <v>1223</v>
      </c>
      <c r="CT917" s="28" t="s">
        <v>1224</v>
      </c>
      <c r="CU917" s="28" t="s">
        <v>1698</v>
      </c>
      <c r="CV917" s="3" t="s">
        <v>1699</v>
      </c>
    </row>
    <row r="918" spans="91:100" x14ac:dyDescent="0.25">
      <c r="CM918" s="29"/>
      <c r="CN918" s="28" t="s">
        <v>2652</v>
      </c>
      <c r="CO918" s="28" t="s">
        <v>387</v>
      </c>
      <c r="CP918" s="28" t="s">
        <v>393</v>
      </c>
      <c r="CQ918" s="28" t="s">
        <v>2653</v>
      </c>
      <c r="CR918" s="28" t="s">
        <v>2653</v>
      </c>
      <c r="CS918" s="28" t="s">
        <v>1223</v>
      </c>
      <c r="CT918" s="28" t="s">
        <v>1224</v>
      </c>
      <c r="CU918" s="28" t="s">
        <v>1698</v>
      </c>
      <c r="CV918" s="3" t="s">
        <v>1699</v>
      </c>
    </row>
    <row r="919" spans="91:100" x14ac:dyDescent="0.25">
      <c r="CM919" s="29"/>
      <c r="CN919" s="28" t="s">
        <v>2654</v>
      </c>
      <c r="CO919" s="28" t="s">
        <v>387</v>
      </c>
      <c r="CP919" s="28" t="s">
        <v>393</v>
      </c>
      <c r="CQ919" s="28" t="s">
        <v>2655</v>
      </c>
      <c r="CR919" s="28" t="s">
        <v>2655</v>
      </c>
      <c r="CS919" s="28" t="s">
        <v>1223</v>
      </c>
      <c r="CT919" s="28" t="s">
        <v>1224</v>
      </c>
      <c r="CU919" s="28" t="s">
        <v>1698</v>
      </c>
      <c r="CV919" s="3" t="s">
        <v>1699</v>
      </c>
    </row>
    <row r="920" spans="91:100" x14ac:dyDescent="0.25">
      <c r="CM920" s="29"/>
      <c r="CN920" s="28" t="s">
        <v>2656</v>
      </c>
      <c r="CO920" s="28" t="s">
        <v>387</v>
      </c>
      <c r="CP920" s="28" t="s">
        <v>393</v>
      </c>
      <c r="CQ920" s="28" t="s">
        <v>2657</v>
      </c>
      <c r="CR920" s="28" t="s">
        <v>2657</v>
      </c>
      <c r="CS920" s="28" t="s">
        <v>1223</v>
      </c>
      <c r="CT920" s="28" t="s">
        <v>1224</v>
      </c>
      <c r="CU920" s="28" t="s">
        <v>1698</v>
      </c>
      <c r="CV920" s="3" t="s">
        <v>1699</v>
      </c>
    </row>
    <row r="921" spans="91:100" x14ac:dyDescent="0.25">
      <c r="CM921" s="29"/>
      <c r="CN921" s="28" t="s">
        <v>2658</v>
      </c>
      <c r="CO921" s="28" t="s">
        <v>387</v>
      </c>
      <c r="CP921" s="28" t="s">
        <v>393</v>
      </c>
      <c r="CQ921" s="28" t="s">
        <v>2659</v>
      </c>
      <c r="CR921" s="28" t="s">
        <v>2659</v>
      </c>
      <c r="CS921" s="28" t="s">
        <v>1223</v>
      </c>
      <c r="CT921" s="28" t="s">
        <v>1224</v>
      </c>
      <c r="CU921" s="28" t="s">
        <v>1698</v>
      </c>
      <c r="CV921" s="3" t="s">
        <v>1699</v>
      </c>
    </row>
    <row r="922" spans="91:100" x14ac:dyDescent="0.25">
      <c r="CM922" s="29"/>
      <c r="CN922" s="28" t="s">
        <v>2660</v>
      </c>
      <c r="CO922" s="28" t="s">
        <v>387</v>
      </c>
      <c r="CP922" s="28" t="s">
        <v>393</v>
      </c>
      <c r="CQ922" s="28" t="s">
        <v>2661</v>
      </c>
      <c r="CR922" s="28" t="s">
        <v>2661</v>
      </c>
      <c r="CS922" s="28" t="s">
        <v>1223</v>
      </c>
      <c r="CT922" s="28" t="s">
        <v>1224</v>
      </c>
      <c r="CU922" s="28" t="s">
        <v>1698</v>
      </c>
      <c r="CV922" s="3" t="s">
        <v>1699</v>
      </c>
    </row>
    <row r="923" spans="91:100" x14ac:dyDescent="0.25">
      <c r="CM923" s="29"/>
      <c r="CN923" s="28" t="s">
        <v>2662</v>
      </c>
      <c r="CO923" s="28" t="s">
        <v>387</v>
      </c>
      <c r="CP923" s="28" t="s">
        <v>393</v>
      </c>
      <c r="CQ923" s="28" t="s">
        <v>2663</v>
      </c>
      <c r="CR923" s="28" t="s">
        <v>2663</v>
      </c>
      <c r="CS923" s="28" t="s">
        <v>1223</v>
      </c>
      <c r="CT923" s="28" t="s">
        <v>1224</v>
      </c>
      <c r="CU923" s="28" t="s">
        <v>1698</v>
      </c>
      <c r="CV923" s="3" t="s">
        <v>1699</v>
      </c>
    </row>
    <row r="924" spans="91:100" x14ac:dyDescent="0.25">
      <c r="CM924" s="29"/>
      <c r="CN924" s="28" t="s">
        <v>2664</v>
      </c>
      <c r="CO924" s="28" t="s">
        <v>387</v>
      </c>
      <c r="CP924" s="28" t="s">
        <v>393</v>
      </c>
      <c r="CQ924" s="28" t="s">
        <v>2665</v>
      </c>
      <c r="CR924" s="28" t="s">
        <v>2665</v>
      </c>
      <c r="CS924" s="28" t="s">
        <v>1223</v>
      </c>
      <c r="CT924" s="28" t="s">
        <v>1224</v>
      </c>
      <c r="CU924" s="28" t="s">
        <v>1698</v>
      </c>
      <c r="CV924" s="3" t="s">
        <v>1699</v>
      </c>
    </row>
    <row r="925" spans="91:100" x14ac:dyDescent="0.25">
      <c r="CM925" s="29"/>
      <c r="CN925" s="28" t="s">
        <v>2666</v>
      </c>
      <c r="CO925" s="28" t="s">
        <v>387</v>
      </c>
      <c r="CP925" s="28" t="s">
        <v>393</v>
      </c>
      <c r="CQ925" s="28" t="s">
        <v>2667</v>
      </c>
      <c r="CR925" s="28" t="s">
        <v>2667</v>
      </c>
      <c r="CS925" s="28" t="s">
        <v>1223</v>
      </c>
      <c r="CT925" s="28" t="s">
        <v>1224</v>
      </c>
      <c r="CU925" s="28" t="s">
        <v>1698</v>
      </c>
      <c r="CV925" s="3" t="s">
        <v>1699</v>
      </c>
    </row>
    <row r="926" spans="91:100" x14ac:dyDescent="0.25">
      <c r="CM926" s="29"/>
      <c r="CN926" s="28" t="s">
        <v>2668</v>
      </c>
      <c r="CO926" s="28" t="s">
        <v>387</v>
      </c>
      <c r="CP926" s="28" t="s">
        <v>393</v>
      </c>
      <c r="CQ926" s="28" t="s">
        <v>2669</v>
      </c>
      <c r="CR926" s="28" t="s">
        <v>2669</v>
      </c>
      <c r="CS926" s="28" t="s">
        <v>1223</v>
      </c>
      <c r="CT926" s="28" t="s">
        <v>1224</v>
      </c>
      <c r="CU926" s="28" t="s">
        <v>1698</v>
      </c>
      <c r="CV926" s="3" t="s">
        <v>1699</v>
      </c>
    </row>
    <row r="927" spans="91:100" x14ac:dyDescent="0.25">
      <c r="CM927" s="29"/>
      <c r="CN927" s="28" t="s">
        <v>2670</v>
      </c>
      <c r="CO927" s="28" t="s">
        <v>387</v>
      </c>
      <c r="CP927" s="28" t="s">
        <v>393</v>
      </c>
      <c r="CQ927" s="28" t="s">
        <v>562</v>
      </c>
      <c r="CR927" s="28" t="s">
        <v>562</v>
      </c>
      <c r="CS927" s="28" t="s">
        <v>1223</v>
      </c>
      <c r="CT927" s="28" t="s">
        <v>1224</v>
      </c>
      <c r="CU927" s="28" t="s">
        <v>1698</v>
      </c>
      <c r="CV927" s="3" t="s">
        <v>1699</v>
      </c>
    </row>
    <row r="928" spans="91:100" x14ac:dyDescent="0.25">
      <c r="CM928" s="29"/>
      <c r="CN928" s="28" t="s">
        <v>2671</v>
      </c>
      <c r="CO928" s="28" t="s">
        <v>387</v>
      </c>
      <c r="CP928" s="28" t="s">
        <v>393</v>
      </c>
      <c r="CQ928" s="28" t="s">
        <v>2672</v>
      </c>
      <c r="CR928" s="28" t="s">
        <v>2672</v>
      </c>
      <c r="CS928" s="28" t="s">
        <v>1223</v>
      </c>
      <c r="CT928" s="28" t="s">
        <v>1224</v>
      </c>
      <c r="CU928" s="28" t="s">
        <v>1698</v>
      </c>
      <c r="CV928" s="3" t="s">
        <v>1699</v>
      </c>
    </row>
    <row r="929" spans="91:100" x14ac:dyDescent="0.25">
      <c r="CM929" s="29"/>
      <c r="CN929" s="28" t="s">
        <v>2673</v>
      </c>
      <c r="CO929" s="28" t="s">
        <v>387</v>
      </c>
      <c r="CP929" s="28" t="s">
        <v>393</v>
      </c>
      <c r="CQ929" s="28" t="s">
        <v>2674</v>
      </c>
      <c r="CR929" s="28" t="s">
        <v>2674</v>
      </c>
      <c r="CS929" s="28" t="s">
        <v>1223</v>
      </c>
      <c r="CT929" s="28" t="s">
        <v>1224</v>
      </c>
      <c r="CU929" s="28" t="s">
        <v>1698</v>
      </c>
      <c r="CV929" s="3" t="s">
        <v>1699</v>
      </c>
    </row>
    <row r="930" spans="91:100" x14ac:dyDescent="0.25">
      <c r="CM930" s="29"/>
      <c r="CN930" s="28" t="s">
        <v>2675</v>
      </c>
      <c r="CO930" s="28" t="s">
        <v>387</v>
      </c>
      <c r="CP930" s="28" t="s">
        <v>393</v>
      </c>
      <c r="CQ930" s="28" t="s">
        <v>2676</v>
      </c>
      <c r="CR930" s="28" t="s">
        <v>2676</v>
      </c>
      <c r="CS930" s="28" t="s">
        <v>1223</v>
      </c>
      <c r="CT930" s="28" t="s">
        <v>1224</v>
      </c>
      <c r="CU930" s="28" t="s">
        <v>1698</v>
      </c>
      <c r="CV930" s="3" t="s">
        <v>1699</v>
      </c>
    </row>
    <row r="931" spans="91:100" x14ac:dyDescent="0.25">
      <c r="CM931" s="29"/>
      <c r="CN931" s="28" t="s">
        <v>2677</v>
      </c>
      <c r="CO931" s="28" t="s">
        <v>387</v>
      </c>
      <c r="CP931" s="28" t="s">
        <v>393</v>
      </c>
      <c r="CQ931" s="28" t="s">
        <v>2678</v>
      </c>
      <c r="CR931" s="28" t="s">
        <v>2678</v>
      </c>
      <c r="CS931" s="28" t="s">
        <v>1223</v>
      </c>
      <c r="CT931" s="28" t="s">
        <v>1224</v>
      </c>
      <c r="CU931" s="28" t="s">
        <v>1698</v>
      </c>
      <c r="CV931" s="3" t="s">
        <v>1699</v>
      </c>
    </row>
    <row r="932" spans="91:100" x14ac:dyDescent="0.25">
      <c r="CM932" s="29"/>
      <c r="CN932" s="28" t="s">
        <v>2679</v>
      </c>
      <c r="CO932" s="28" t="s">
        <v>387</v>
      </c>
      <c r="CP932" s="28" t="s">
        <v>393</v>
      </c>
      <c r="CQ932" s="28" t="s">
        <v>2680</v>
      </c>
      <c r="CR932" s="28" t="s">
        <v>2680</v>
      </c>
      <c r="CS932" s="28" t="s">
        <v>1223</v>
      </c>
      <c r="CT932" s="28" t="s">
        <v>1224</v>
      </c>
      <c r="CU932" s="28" t="s">
        <v>1698</v>
      </c>
      <c r="CV932" s="3" t="s">
        <v>1699</v>
      </c>
    </row>
    <row r="933" spans="91:100" x14ac:dyDescent="0.25">
      <c r="CM933" s="29"/>
      <c r="CN933" s="28" t="s">
        <v>2681</v>
      </c>
      <c r="CO933" s="28" t="s">
        <v>387</v>
      </c>
      <c r="CP933" s="28" t="s">
        <v>393</v>
      </c>
      <c r="CQ933" s="28" t="s">
        <v>2682</v>
      </c>
      <c r="CR933" s="28" t="s">
        <v>2682</v>
      </c>
      <c r="CS933" s="28" t="s">
        <v>1223</v>
      </c>
      <c r="CT933" s="28" t="s">
        <v>1224</v>
      </c>
      <c r="CU933" s="28" t="s">
        <v>1698</v>
      </c>
      <c r="CV933" s="3" t="s">
        <v>1699</v>
      </c>
    </row>
    <row r="934" spans="91:100" x14ac:dyDescent="0.25">
      <c r="CM934" s="29"/>
      <c r="CN934" s="28" t="s">
        <v>2683</v>
      </c>
      <c r="CO934" s="28" t="s">
        <v>387</v>
      </c>
      <c r="CP934" s="28" t="s">
        <v>393</v>
      </c>
      <c r="CQ934" s="28" t="s">
        <v>2684</v>
      </c>
      <c r="CR934" s="28" t="s">
        <v>2684</v>
      </c>
      <c r="CS934" s="28" t="s">
        <v>1223</v>
      </c>
      <c r="CT934" s="28" t="s">
        <v>1224</v>
      </c>
      <c r="CU934" s="28" t="s">
        <v>1698</v>
      </c>
      <c r="CV934" s="3" t="s">
        <v>1699</v>
      </c>
    </row>
    <row r="935" spans="91:100" x14ac:dyDescent="0.25">
      <c r="CM935" s="29"/>
      <c r="CN935" s="28" t="s">
        <v>2685</v>
      </c>
      <c r="CO935" s="28" t="s">
        <v>387</v>
      </c>
      <c r="CP935" s="28" t="s">
        <v>393</v>
      </c>
      <c r="CQ935" s="28" t="s">
        <v>2686</v>
      </c>
      <c r="CR935" s="28" t="s">
        <v>2686</v>
      </c>
      <c r="CS935" s="28" t="s">
        <v>1223</v>
      </c>
      <c r="CT935" s="28" t="s">
        <v>1224</v>
      </c>
      <c r="CU935" s="28" t="s">
        <v>1698</v>
      </c>
      <c r="CV935" s="3" t="s">
        <v>1699</v>
      </c>
    </row>
    <row r="936" spans="91:100" x14ac:dyDescent="0.25">
      <c r="CM936" s="29"/>
      <c r="CN936" s="28" t="s">
        <v>2687</v>
      </c>
      <c r="CO936" s="28" t="s">
        <v>387</v>
      </c>
      <c r="CP936" s="28" t="s">
        <v>393</v>
      </c>
      <c r="CQ936" s="28" t="s">
        <v>2688</v>
      </c>
      <c r="CR936" s="28" t="s">
        <v>2688</v>
      </c>
      <c r="CS936" s="28" t="s">
        <v>1223</v>
      </c>
      <c r="CT936" s="28" t="s">
        <v>1224</v>
      </c>
      <c r="CU936" s="28" t="s">
        <v>1698</v>
      </c>
      <c r="CV936" s="3" t="s">
        <v>1699</v>
      </c>
    </row>
    <row r="937" spans="91:100" x14ac:dyDescent="0.25">
      <c r="CM937" s="29"/>
      <c r="CN937" s="28" t="s">
        <v>2689</v>
      </c>
      <c r="CO937" s="28" t="s">
        <v>387</v>
      </c>
      <c r="CP937" s="28" t="s">
        <v>393</v>
      </c>
      <c r="CQ937" s="28" t="s">
        <v>2690</v>
      </c>
      <c r="CR937" s="28" t="s">
        <v>2690</v>
      </c>
      <c r="CS937" s="28" t="s">
        <v>1223</v>
      </c>
      <c r="CT937" s="28" t="s">
        <v>1224</v>
      </c>
      <c r="CU937" s="28" t="s">
        <v>1698</v>
      </c>
      <c r="CV937" s="3" t="s">
        <v>1699</v>
      </c>
    </row>
    <row r="938" spans="91:100" x14ac:dyDescent="0.25">
      <c r="CM938" s="29"/>
      <c r="CN938" s="28" t="s">
        <v>2691</v>
      </c>
      <c r="CO938" s="28" t="s">
        <v>387</v>
      </c>
      <c r="CP938" s="28" t="s">
        <v>393</v>
      </c>
      <c r="CQ938" s="28" t="s">
        <v>2692</v>
      </c>
      <c r="CR938" s="28" t="s">
        <v>2692</v>
      </c>
      <c r="CS938" s="28" t="s">
        <v>1223</v>
      </c>
      <c r="CT938" s="28" t="s">
        <v>1224</v>
      </c>
      <c r="CU938" s="28" t="s">
        <v>1698</v>
      </c>
      <c r="CV938" s="3" t="s">
        <v>1699</v>
      </c>
    </row>
    <row r="939" spans="91:100" x14ac:dyDescent="0.25">
      <c r="CM939" s="29"/>
      <c r="CN939" s="28" t="s">
        <v>2693</v>
      </c>
      <c r="CO939" s="28" t="s">
        <v>387</v>
      </c>
      <c r="CP939" s="28" t="s">
        <v>393</v>
      </c>
      <c r="CQ939" s="28" t="s">
        <v>2694</v>
      </c>
      <c r="CR939" s="28" t="s">
        <v>2694</v>
      </c>
      <c r="CS939" s="28" t="s">
        <v>1223</v>
      </c>
      <c r="CT939" s="28" t="s">
        <v>1224</v>
      </c>
      <c r="CU939" s="28" t="s">
        <v>1698</v>
      </c>
      <c r="CV939" s="3" t="s">
        <v>1699</v>
      </c>
    </row>
    <row r="940" spans="91:100" x14ac:dyDescent="0.25">
      <c r="CM940" s="29"/>
      <c r="CN940" s="28" t="s">
        <v>2695</v>
      </c>
      <c r="CO940" s="28" t="s">
        <v>387</v>
      </c>
      <c r="CP940" s="28" t="s">
        <v>393</v>
      </c>
      <c r="CQ940" s="28" t="s">
        <v>2696</v>
      </c>
      <c r="CR940" s="28" t="s">
        <v>2696</v>
      </c>
      <c r="CS940" s="28" t="s">
        <v>1223</v>
      </c>
      <c r="CT940" s="28" t="s">
        <v>1224</v>
      </c>
      <c r="CU940" s="28" t="s">
        <v>1698</v>
      </c>
      <c r="CV940" s="3" t="s">
        <v>1699</v>
      </c>
    </row>
    <row r="941" spans="91:100" x14ac:dyDescent="0.25">
      <c r="CM941" s="29"/>
      <c r="CN941" s="28" t="s">
        <v>2697</v>
      </c>
      <c r="CO941" s="28" t="s">
        <v>387</v>
      </c>
      <c r="CP941" s="28" t="s">
        <v>393</v>
      </c>
      <c r="CQ941" s="28" t="s">
        <v>2698</v>
      </c>
      <c r="CR941" s="28" t="s">
        <v>2698</v>
      </c>
      <c r="CS941" s="28" t="s">
        <v>1223</v>
      </c>
      <c r="CT941" s="28" t="s">
        <v>1224</v>
      </c>
      <c r="CU941" s="28" t="s">
        <v>1698</v>
      </c>
      <c r="CV941" s="3" t="s">
        <v>1699</v>
      </c>
    </row>
    <row r="942" spans="91:100" x14ac:dyDescent="0.25">
      <c r="CM942" s="29"/>
      <c r="CN942" s="28" t="s">
        <v>2699</v>
      </c>
      <c r="CO942" s="28" t="s">
        <v>387</v>
      </c>
      <c r="CP942" s="28" t="s">
        <v>393</v>
      </c>
      <c r="CQ942" s="28" t="s">
        <v>2700</v>
      </c>
      <c r="CR942" s="28" t="s">
        <v>2700</v>
      </c>
      <c r="CS942" s="28" t="s">
        <v>1223</v>
      </c>
      <c r="CT942" s="28" t="s">
        <v>1224</v>
      </c>
      <c r="CU942" s="28" t="s">
        <v>1698</v>
      </c>
      <c r="CV942" s="3" t="s">
        <v>1699</v>
      </c>
    </row>
    <row r="943" spans="91:100" x14ac:dyDescent="0.25">
      <c r="CM943" s="29"/>
      <c r="CN943" s="28" t="s">
        <v>2701</v>
      </c>
      <c r="CO943" s="28" t="s">
        <v>387</v>
      </c>
      <c r="CP943" s="28" t="s">
        <v>393</v>
      </c>
      <c r="CQ943" s="28" t="s">
        <v>2702</v>
      </c>
      <c r="CR943" s="28" t="s">
        <v>2702</v>
      </c>
      <c r="CS943" s="28" t="s">
        <v>1223</v>
      </c>
      <c r="CT943" s="28" t="s">
        <v>1224</v>
      </c>
      <c r="CU943" s="28" t="s">
        <v>1698</v>
      </c>
      <c r="CV943" s="3" t="s">
        <v>1699</v>
      </c>
    </row>
    <row r="944" spans="91:100" x14ac:dyDescent="0.25">
      <c r="CM944" s="29"/>
      <c r="CN944" s="28" t="s">
        <v>2703</v>
      </c>
      <c r="CO944" s="28" t="s">
        <v>387</v>
      </c>
      <c r="CP944" s="28" t="s">
        <v>393</v>
      </c>
      <c r="CQ944" s="28" t="s">
        <v>2704</v>
      </c>
      <c r="CR944" s="28" t="s">
        <v>2704</v>
      </c>
      <c r="CS944" s="28" t="s">
        <v>1223</v>
      </c>
      <c r="CT944" s="28" t="s">
        <v>1224</v>
      </c>
      <c r="CU944" s="28" t="s">
        <v>1698</v>
      </c>
      <c r="CV944" s="3" t="s">
        <v>1699</v>
      </c>
    </row>
    <row r="945" spans="91:100" x14ac:dyDescent="0.25">
      <c r="CM945" s="29"/>
      <c r="CN945" s="28" t="s">
        <v>2705</v>
      </c>
      <c r="CO945" s="28" t="s">
        <v>387</v>
      </c>
      <c r="CP945" s="28" t="s">
        <v>393</v>
      </c>
      <c r="CQ945" s="28" t="s">
        <v>2706</v>
      </c>
      <c r="CR945" s="28" t="s">
        <v>2706</v>
      </c>
      <c r="CS945" s="28" t="s">
        <v>1223</v>
      </c>
      <c r="CT945" s="28" t="s">
        <v>1224</v>
      </c>
      <c r="CU945" s="28" t="s">
        <v>1698</v>
      </c>
      <c r="CV945" s="3" t="s">
        <v>1699</v>
      </c>
    </row>
    <row r="946" spans="91:100" x14ac:dyDescent="0.25">
      <c r="CM946" s="29"/>
      <c r="CN946" s="28" t="s">
        <v>2707</v>
      </c>
      <c r="CO946" s="28" t="s">
        <v>387</v>
      </c>
      <c r="CP946" s="28" t="s">
        <v>393</v>
      </c>
      <c r="CQ946" s="28" t="s">
        <v>2708</v>
      </c>
      <c r="CR946" s="28" t="s">
        <v>2708</v>
      </c>
      <c r="CS946" s="28" t="s">
        <v>1223</v>
      </c>
      <c r="CT946" s="28" t="s">
        <v>1224</v>
      </c>
      <c r="CU946" s="28" t="s">
        <v>1698</v>
      </c>
      <c r="CV946" s="3" t="s">
        <v>1699</v>
      </c>
    </row>
    <row r="947" spans="91:100" x14ac:dyDescent="0.25">
      <c r="CM947" s="29"/>
      <c r="CN947" s="28" t="s">
        <v>2709</v>
      </c>
      <c r="CO947" s="28" t="s">
        <v>387</v>
      </c>
      <c r="CP947" s="28" t="s">
        <v>393</v>
      </c>
      <c r="CQ947" s="28" t="s">
        <v>2710</v>
      </c>
      <c r="CR947" s="28" t="s">
        <v>2710</v>
      </c>
      <c r="CS947" s="28" t="s">
        <v>1223</v>
      </c>
      <c r="CT947" s="28" t="s">
        <v>1224</v>
      </c>
      <c r="CU947" s="28" t="s">
        <v>1698</v>
      </c>
      <c r="CV947" s="3" t="s">
        <v>1699</v>
      </c>
    </row>
    <row r="948" spans="91:100" x14ac:dyDescent="0.25">
      <c r="CM948" s="29"/>
      <c r="CN948" s="28" t="s">
        <v>2711</v>
      </c>
      <c r="CO948" s="28" t="s">
        <v>387</v>
      </c>
      <c r="CP948" s="28" t="s">
        <v>393</v>
      </c>
      <c r="CQ948" s="28" t="s">
        <v>2712</v>
      </c>
      <c r="CR948" s="28" t="s">
        <v>2712</v>
      </c>
      <c r="CS948" s="28" t="s">
        <v>1223</v>
      </c>
      <c r="CT948" s="28" t="s">
        <v>1224</v>
      </c>
      <c r="CU948" s="28" t="s">
        <v>1698</v>
      </c>
      <c r="CV948" s="3" t="s">
        <v>1699</v>
      </c>
    </row>
    <row r="949" spans="91:100" x14ac:dyDescent="0.25">
      <c r="CM949" s="29"/>
      <c r="CN949" s="28" t="s">
        <v>2713</v>
      </c>
      <c r="CO949" s="28" t="s">
        <v>387</v>
      </c>
      <c r="CP949" s="28" t="s">
        <v>393</v>
      </c>
      <c r="CQ949" s="28" t="s">
        <v>2714</v>
      </c>
      <c r="CR949" s="28" t="s">
        <v>2714</v>
      </c>
      <c r="CS949" s="28" t="s">
        <v>1223</v>
      </c>
      <c r="CT949" s="28" t="s">
        <v>1224</v>
      </c>
      <c r="CU949" s="28" t="s">
        <v>1698</v>
      </c>
      <c r="CV949" s="3" t="s">
        <v>1699</v>
      </c>
    </row>
    <row r="950" spans="91:100" x14ac:dyDescent="0.25">
      <c r="CM950" s="29"/>
      <c r="CN950" s="28" t="s">
        <v>2715</v>
      </c>
      <c r="CO950" s="28" t="s">
        <v>387</v>
      </c>
      <c r="CP950" s="28" t="s">
        <v>393</v>
      </c>
      <c r="CQ950" s="28" t="s">
        <v>2716</v>
      </c>
      <c r="CR950" s="28" t="s">
        <v>2716</v>
      </c>
      <c r="CS950" s="28" t="s">
        <v>1223</v>
      </c>
      <c r="CT950" s="28" t="s">
        <v>1224</v>
      </c>
      <c r="CU950" s="28" t="s">
        <v>1698</v>
      </c>
      <c r="CV950" s="3" t="s">
        <v>1699</v>
      </c>
    </row>
    <row r="951" spans="91:100" x14ac:dyDescent="0.25">
      <c r="CM951" s="29"/>
      <c r="CN951" s="28" t="s">
        <v>2717</v>
      </c>
      <c r="CO951" s="28" t="s">
        <v>387</v>
      </c>
      <c r="CP951" s="28" t="s">
        <v>393</v>
      </c>
      <c r="CQ951" s="28" t="s">
        <v>2718</v>
      </c>
      <c r="CR951" s="28" t="s">
        <v>2718</v>
      </c>
      <c r="CS951" s="28" t="s">
        <v>1223</v>
      </c>
      <c r="CT951" s="28" t="s">
        <v>1224</v>
      </c>
      <c r="CU951" s="28" t="s">
        <v>1698</v>
      </c>
      <c r="CV951" s="3" t="s">
        <v>1699</v>
      </c>
    </row>
    <row r="952" spans="91:100" x14ac:dyDescent="0.25">
      <c r="CM952" s="29"/>
      <c r="CN952" s="28" t="s">
        <v>2719</v>
      </c>
      <c r="CO952" s="28" t="s">
        <v>387</v>
      </c>
      <c r="CP952" s="28" t="s">
        <v>393</v>
      </c>
      <c r="CQ952" s="28" t="s">
        <v>2720</v>
      </c>
      <c r="CR952" s="28" t="s">
        <v>2720</v>
      </c>
      <c r="CS952" s="28" t="s">
        <v>1223</v>
      </c>
      <c r="CT952" s="28" t="s">
        <v>1224</v>
      </c>
      <c r="CU952" s="28" t="s">
        <v>1698</v>
      </c>
      <c r="CV952" s="3" t="s">
        <v>1699</v>
      </c>
    </row>
    <row r="953" spans="91:100" x14ac:dyDescent="0.25">
      <c r="CM953" s="29"/>
      <c r="CN953" s="28" t="s">
        <v>2721</v>
      </c>
      <c r="CO953" s="28" t="s">
        <v>387</v>
      </c>
      <c r="CP953" s="28" t="s">
        <v>393</v>
      </c>
      <c r="CQ953" s="28" t="s">
        <v>2722</v>
      </c>
      <c r="CR953" s="28" t="s">
        <v>2722</v>
      </c>
      <c r="CS953" s="28" t="s">
        <v>1223</v>
      </c>
      <c r="CT953" s="28" t="s">
        <v>1224</v>
      </c>
      <c r="CU953" s="28" t="s">
        <v>1698</v>
      </c>
      <c r="CV953" s="3" t="s">
        <v>1699</v>
      </c>
    </row>
    <row r="954" spans="91:100" x14ac:dyDescent="0.25">
      <c r="CM954" s="29"/>
      <c r="CN954" s="28" t="s">
        <v>2723</v>
      </c>
      <c r="CO954" s="28" t="s">
        <v>387</v>
      </c>
      <c r="CP954" s="28" t="s">
        <v>393</v>
      </c>
      <c r="CQ954" s="28" t="s">
        <v>2724</v>
      </c>
      <c r="CR954" s="28" t="s">
        <v>2724</v>
      </c>
      <c r="CS954" s="28" t="s">
        <v>1223</v>
      </c>
      <c r="CT954" s="28" t="s">
        <v>1224</v>
      </c>
      <c r="CU954" s="28" t="s">
        <v>1698</v>
      </c>
      <c r="CV954" s="3" t="s">
        <v>1699</v>
      </c>
    </row>
    <row r="955" spans="91:100" x14ac:dyDescent="0.25">
      <c r="CM955" s="29"/>
      <c r="CN955" s="28" t="s">
        <v>2725</v>
      </c>
      <c r="CO955" s="28" t="s">
        <v>387</v>
      </c>
      <c r="CP955" s="28" t="s">
        <v>393</v>
      </c>
      <c r="CQ955" s="28" t="s">
        <v>2726</v>
      </c>
      <c r="CR955" s="28" t="s">
        <v>2726</v>
      </c>
      <c r="CS955" s="28" t="s">
        <v>1223</v>
      </c>
      <c r="CT955" s="28" t="s">
        <v>1224</v>
      </c>
      <c r="CU955" s="28" t="s">
        <v>1698</v>
      </c>
      <c r="CV955" s="3" t="s">
        <v>1699</v>
      </c>
    </row>
    <row r="956" spans="91:100" x14ac:dyDescent="0.25">
      <c r="CM956" s="29"/>
      <c r="CN956" s="28" t="s">
        <v>2727</v>
      </c>
      <c r="CO956" s="28" t="s">
        <v>387</v>
      </c>
      <c r="CP956" s="28" t="s">
        <v>393</v>
      </c>
      <c r="CQ956" s="28" t="s">
        <v>2728</v>
      </c>
      <c r="CR956" s="28" t="s">
        <v>2728</v>
      </c>
      <c r="CS956" s="28" t="s">
        <v>1223</v>
      </c>
      <c r="CT956" s="28" t="s">
        <v>1224</v>
      </c>
      <c r="CU956" s="28" t="s">
        <v>1698</v>
      </c>
      <c r="CV956" s="3" t="s">
        <v>1699</v>
      </c>
    </row>
    <row r="957" spans="91:100" x14ac:dyDescent="0.25">
      <c r="CM957" s="29"/>
      <c r="CN957" s="28" t="s">
        <v>2729</v>
      </c>
      <c r="CO957" s="28" t="s">
        <v>387</v>
      </c>
      <c r="CP957" s="28" t="s">
        <v>393</v>
      </c>
      <c r="CQ957" s="28" t="s">
        <v>2730</v>
      </c>
      <c r="CR957" s="28" t="s">
        <v>2730</v>
      </c>
      <c r="CS957" s="28" t="s">
        <v>1223</v>
      </c>
      <c r="CT957" s="28" t="s">
        <v>1224</v>
      </c>
      <c r="CU957" s="28" t="s">
        <v>1698</v>
      </c>
      <c r="CV957" s="3" t="s">
        <v>1699</v>
      </c>
    </row>
    <row r="958" spans="91:100" x14ac:dyDescent="0.25">
      <c r="CM958" s="29"/>
      <c r="CN958" s="28" t="s">
        <v>2731</v>
      </c>
      <c r="CO958" s="28" t="s">
        <v>387</v>
      </c>
      <c r="CP958" s="28" t="s">
        <v>393</v>
      </c>
      <c r="CQ958" s="28" t="s">
        <v>2732</v>
      </c>
      <c r="CR958" s="28" t="s">
        <v>2732</v>
      </c>
      <c r="CS958" s="28" t="s">
        <v>1223</v>
      </c>
      <c r="CT958" s="28" t="s">
        <v>1224</v>
      </c>
      <c r="CU958" s="28" t="s">
        <v>1698</v>
      </c>
      <c r="CV958" s="3" t="s">
        <v>1699</v>
      </c>
    </row>
    <row r="959" spans="91:100" x14ac:dyDescent="0.25">
      <c r="CM959" s="29"/>
      <c r="CN959" s="28" t="s">
        <v>2733</v>
      </c>
      <c r="CO959" s="28" t="s">
        <v>387</v>
      </c>
      <c r="CP959" s="28" t="s">
        <v>393</v>
      </c>
      <c r="CQ959" s="28" t="s">
        <v>2734</v>
      </c>
      <c r="CR959" s="28" t="s">
        <v>2734</v>
      </c>
      <c r="CS959" s="28" t="s">
        <v>1223</v>
      </c>
      <c r="CT959" s="28" t="s">
        <v>1224</v>
      </c>
      <c r="CU959" s="28" t="s">
        <v>1698</v>
      </c>
      <c r="CV959" s="3" t="s">
        <v>1699</v>
      </c>
    </row>
    <row r="960" spans="91:100" x14ac:dyDescent="0.25">
      <c r="CM960" s="29"/>
      <c r="CN960" s="28" t="s">
        <v>2735</v>
      </c>
      <c r="CO960" s="28" t="s">
        <v>387</v>
      </c>
      <c r="CP960" s="28" t="s">
        <v>393</v>
      </c>
      <c r="CQ960" s="28" t="s">
        <v>2736</v>
      </c>
      <c r="CR960" s="28" t="s">
        <v>2736</v>
      </c>
      <c r="CS960" s="28" t="s">
        <v>1223</v>
      </c>
      <c r="CT960" s="28" t="s">
        <v>1224</v>
      </c>
      <c r="CU960" s="28" t="s">
        <v>1698</v>
      </c>
      <c r="CV960" s="3" t="s">
        <v>1699</v>
      </c>
    </row>
    <row r="961" spans="91:100" x14ac:dyDescent="0.25">
      <c r="CM961" s="29"/>
      <c r="CN961" s="28" t="s">
        <v>2737</v>
      </c>
      <c r="CO961" s="28" t="s">
        <v>387</v>
      </c>
      <c r="CP961" s="28" t="s">
        <v>393</v>
      </c>
      <c r="CQ961" s="28" t="s">
        <v>2738</v>
      </c>
      <c r="CR961" s="28" t="s">
        <v>2738</v>
      </c>
      <c r="CS961" s="28" t="s">
        <v>1223</v>
      </c>
      <c r="CT961" s="28" t="s">
        <v>1224</v>
      </c>
      <c r="CU961" s="28" t="s">
        <v>1698</v>
      </c>
      <c r="CV961" s="3" t="s">
        <v>1699</v>
      </c>
    </row>
    <row r="962" spans="91:100" x14ac:dyDescent="0.25">
      <c r="CM962" s="29"/>
      <c r="CN962" s="28" t="s">
        <v>2739</v>
      </c>
      <c r="CO962" s="28" t="s">
        <v>387</v>
      </c>
      <c r="CP962" s="28" t="s">
        <v>393</v>
      </c>
      <c r="CQ962" s="28" t="s">
        <v>2740</v>
      </c>
      <c r="CR962" s="28" t="s">
        <v>2740</v>
      </c>
      <c r="CS962" s="28" t="s">
        <v>1223</v>
      </c>
      <c r="CT962" s="28" t="s">
        <v>1224</v>
      </c>
      <c r="CU962" s="28" t="s">
        <v>1698</v>
      </c>
      <c r="CV962" s="3" t="s">
        <v>1699</v>
      </c>
    </row>
    <row r="963" spans="91:100" x14ac:dyDescent="0.25">
      <c r="CM963" s="29"/>
      <c r="CN963" s="28" t="s">
        <v>2741</v>
      </c>
      <c r="CO963" s="28" t="s">
        <v>387</v>
      </c>
      <c r="CP963" s="28" t="s">
        <v>393</v>
      </c>
      <c r="CQ963" s="28" t="s">
        <v>2742</v>
      </c>
      <c r="CR963" s="28" t="s">
        <v>2742</v>
      </c>
      <c r="CS963" s="28" t="s">
        <v>1223</v>
      </c>
      <c r="CT963" s="28" t="s">
        <v>1224</v>
      </c>
      <c r="CU963" s="28" t="s">
        <v>1698</v>
      </c>
      <c r="CV963" s="3" t="s">
        <v>1699</v>
      </c>
    </row>
    <row r="964" spans="91:100" x14ac:dyDescent="0.25">
      <c r="CM964" s="29"/>
      <c r="CN964" s="28" t="s">
        <v>2743</v>
      </c>
      <c r="CO964" s="28" t="s">
        <v>387</v>
      </c>
      <c r="CP964" s="28" t="s">
        <v>393</v>
      </c>
      <c r="CQ964" s="28" t="s">
        <v>2744</v>
      </c>
      <c r="CR964" s="28" t="s">
        <v>2744</v>
      </c>
      <c r="CS964" s="28" t="s">
        <v>1223</v>
      </c>
      <c r="CT964" s="28" t="s">
        <v>1224</v>
      </c>
      <c r="CU964" s="28" t="s">
        <v>1698</v>
      </c>
      <c r="CV964" s="3" t="s">
        <v>1699</v>
      </c>
    </row>
    <row r="965" spans="91:100" x14ac:dyDescent="0.25">
      <c r="CM965" s="29"/>
      <c r="CN965" s="28" t="s">
        <v>2745</v>
      </c>
      <c r="CO965" s="28" t="s">
        <v>387</v>
      </c>
      <c r="CP965" s="28" t="s">
        <v>393</v>
      </c>
      <c r="CQ965" s="28" t="s">
        <v>2746</v>
      </c>
      <c r="CR965" s="28" t="s">
        <v>2746</v>
      </c>
      <c r="CS965" s="28" t="s">
        <v>1223</v>
      </c>
      <c r="CT965" s="28" t="s">
        <v>1224</v>
      </c>
      <c r="CU965" s="28" t="s">
        <v>1698</v>
      </c>
      <c r="CV965" s="3" t="s">
        <v>1699</v>
      </c>
    </row>
    <row r="966" spans="91:100" x14ac:dyDescent="0.25">
      <c r="CM966" s="29"/>
      <c r="CN966" s="28" t="s">
        <v>2747</v>
      </c>
      <c r="CO966" s="28" t="s">
        <v>387</v>
      </c>
      <c r="CP966" s="28" t="s">
        <v>393</v>
      </c>
      <c r="CQ966" s="28" t="s">
        <v>2748</v>
      </c>
      <c r="CR966" s="28" t="s">
        <v>2748</v>
      </c>
      <c r="CS966" s="28" t="s">
        <v>1223</v>
      </c>
      <c r="CT966" s="28" t="s">
        <v>1224</v>
      </c>
      <c r="CU966" s="28" t="s">
        <v>1698</v>
      </c>
      <c r="CV966" s="3" t="s">
        <v>1699</v>
      </c>
    </row>
    <row r="967" spans="91:100" x14ac:dyDescent="0.25">
      <c r="CM967" s="29"/>
      <c r="CN967" s="28" t="s">
        <v>2749</v>
      </c>
      <c r="CO967" s="28" t="s">
        <v>387</v>
      </c>
      <c r="CP967" s="28" t="s">
        <v>393</v>
      </c>
      <c r="CQ967" s="28" t="s">
        <v>2750</v>
      </c>
      <c r="CR967" s="28" t="s">
        <v>2750</v>
      </c>
      <c r="CS967" s="28" t="s">
        <v>1223</v>
      </c>
      <c r="CT967" s="28" t="s">
        <v>1224</v>
      </c>
      <c r="CU967" s="28" t="s">
        <v>1698</v>
      </c>
      <c r="CV967" s="3" t="s">
        <v>1699</v>
      </c>
    </row>
    <row r="968" spans="91:100" x14ac:dyDescent="0.25">
      <c r="CM968" s="29"/>
      <c r="CN968" s="28" t="s">
        <v>2751</v>
      </c>
      <c r="CO968" s="28" t="s">
        <v>387</v>
      </c>
      <c r="CP968" s="28" t="s">
        <v>393</v>
      </c>
      <c r="CQ968" s="28" t="s">
        <v>2752</v>
      </c>
      <c r="CR968" s="28" t="s">
        <v>2752</v>
      </c>
      <c r="CS968" s="28" t="s">
        <v>1223</v>
      </c>
      <c r="CT968" s="28" t="s">
        <v>1224</v>
      </c>
      <c r="CU968" s="28" t="s">
        <v>1698</v>
      </c>
      <c r="CV968" s="3" t="s">
        <v>1699</v>
      </c>
    </row>
    <row r="969" spans="91:100" x14ac:dyDescent="0.25">
      <c r="CM969" s="29"/>
      <c r="CN969" s="28" t="s">
        <v>2753</v>
      </c>
      <c r="CO969" s="28" t="s">
        <v>387</v>
      </c>
      <c r="CP969" s="28" t="s">
        <v>393</v>
      </c>
      <c r="CQ969" s="28" t="s">
        <v>2754</v>
      </c>
      <c r="CR969" s="28" t="s">
        <v>2754</v>
      </c>
      <c r="CS969" s="28" t="s">
        <v>1223</v>
      </c>
      <c r="CT969" s="28" t="s">
        <v>1224</v>
      </c>
      <c r="CU969" s="28" t="s">
        <v>1698</v>
      </c>
      <c r="CV969" s="3" t="s">
        <v>1699</v>
      </c>
    </row>
    <row r="970" spans="91:100" x14ac:dyDescent="0.25">
      <c r="CM970" s="29"/>
      <c r="CN970" s="28" t="s">
        <v>2755</v>
      </c>
      <c r="CO970" s="28" t="s">
        <v>387</v>
      </c>
      <c r="CP970" s="28" t="s">
        <v>393</v>
      </c>
      <c r="CQ970" s="28" t="s">
        <v>2756</v>
      </c>
      <c r="CR970" s="28" t="s">
        <v>2756</v>
      </c>
      <c r="CS970" s="28" t="s">
        <v>1223</v>
      </c>
      <c r="CT970" s="28" t="s">
        <v>1224</v>
      </c>
      <c r="CU970" s="28" t="s">
        <v>1698</v>
      </c>
      <c r="CV970" s="3" t="s">
        <v>1699</v>
      </c>
    </row>
    <row r="971" spans="91:100" x14ac:dyDescent="0.25">
      <c r="CM971" s="29"/>
      <c r="CN971" s="28" t="s">
        <v>2757</v>
      </c>
      <c r="CO971" s="28" t="s">
        <v>387</v>
      </c>
      <c r="CP971" s="28" t="s">
        <v>393</v>
      </c>
      <c r="CQ971" s="28" t="s">
        <v>2758</v>
      </c>
      <c r="CR971" s="28" t="s">
        <v>2758</v>
      </c>
      <c r="CS971" s="28" t="s">
        <v>1223</v>
      </c>
      <c r="CT971" s="28" t="s">
        <v>1224</v>
      </c>
      <c r="CU971" s="28" t="s">
        <v>1698</v>
      </c>
      <c r="CV971" s="3" t="s">
        <v>1699</v>
      </c>
    </row>
    <row r="972" spans="91:100" x14ac:dyDescent="0.25">
      <c r="CM972" s="29"/>
      <c r="CN972" s="28" t="s">
        <v>2759</v>
      </c>
      <c r="CO972" s="28" t="s">
        <v>387</v>
      </c>
      <c r="CP972" s="28" t="s">
        <v>393</v>
      </c>
      <c r="CQ972" s="28" t="s">
        <v>2760</v>
      </c>
      <c r="CR972" s="28" t="s">
        <v>2760</v>
      </c>
      <c r="CS972" s="28" t="s">
        <v>1223</v>
      </c>
      <c r="CT972" s="28" t="s">
        <v>1224</v>
      </c>
      <c r="CU972" s="28" t="s">
        <v>1698</v>
      </c>
      <c r="CV972" s="3" t="s">
        <v>1699</v>
      </c>
    </row>
    <row r="973" spans="91:100" x14ac:dyDescent="0.25">
      <c r="CM973" s="29"/>
      <c r="CN973" s="28" t="s">
        <v>2761</v>
      </c>
      <c r="CO973" s="28" t="s">
        <v>387</v>
      </c>
      <c r="CP973" s="28" t="s">
        <v>393</v>
      </c>
      <c r="CQ973" s="28" t="s">
        <v>2762</v>
      </c>
      <c r="CR973" s="28" t="s">
        <v>2762</v>
      </c>
      <c r="CS973" s="28" t="s">
        <v>1223</v>
      </c>
      <c r="CT973" s="28" t="s">
        <v>1224</v>
      </c>
      <c r="CU973" s="28" t="s">
        <v>1698</v>
      </c>
      <c r="CV973" s="3" t="s">
        <v>1699</v>
      </c>
    </row>
    <row r="974" spans="91:100" x14ac:dyDescent="0.25">
      <c r="CM974" s="29"/>
      <c r="CN974" s="28" t="s">
        <v>2763</v>
      </c>
      <c r="CO974" s="28" t="s">
        <v>387</v>
      </c>
      <c r="CP974" s="28" t="s">
        <v>393</v>
      </c>
      <c r="CQ974" s="28" t="s">
        <v>2764</v>
      </c>
      <c r="CR974" s="28" t="s">
        <v>2764</v>
      </c>
      <c r="CS974" s="28" t="s">
        <v>752</v>
      </c>
      <c r="CT974" s="28" t="s">
        <v>753</v>
      </c>
      <c r="CU974" s="28" t="s">
        <v>681</v>
      </c>
      <c r="CV974" s="3" t="s">
        <v>754</v>
      </c>
    </row>
    <row r="975" spans="91:100" x14ac:dyDescent="0.25">
      <c r="CM975" s="29"/>
      <c r="CN975" s="28" t="s">
        <v>2765</v>
      </c>
      <c r="CO975" s="28" t="s">
        <v>387</v>
      </c>
      <c r="CP975" s="28" t="s">
        <v>393</v>
      </c>
      <c r="CQ975" s="28" t="s">
        <v>2766</v>
      </c>
      <c r="CR975" s="28" t="s">
        <v>2766</v>
      </c>
      <c r="CS975" s="28" t="s">
        <v>1223</v>
      </c>
      <c r="CT975" s="28" t="s">
        <v>1224</v>
      </c>
      <c r="CU975" s="28" t="s">
        <v>1698</v>
      </c>
      <c r="CV975" s="3" t="s">
        <v>1699</v>
      </c>
    </row>
    <row r="976" spans="91:100" x14ac:dyDescent="0.25">
      <c r="CM976" s="29"/>
      <c r="CN976" s="28" t="s">
        <v>2767</v>
      </c>
      <c r="CO976" s="28" t="s">
        <v>387</v>
      </c>
      <c r="CP976" s="28" t="s">
        <v>393</v>
      </c>
      <c r="CQ976" s="28" t="s">
        <v>2768</v>
      </c>
      <c r="CR976" s="28" t="s">
        <v>2768</v>
      </c>
      <c r="CS976" s="28" t="s">
        <v>1223</v>
      </c>
      <c r="CT976" s="28" t="s">
        <v>1224</v>
      </c>
      <c r="CU976" s="28" t="s">
        <v>1698</v>
      </c>
      <c r="CV976" s="3" t="s">
        <v>1699</v>
      </c>
    </row>
    <row r="977" spans="91:100" x14ac:dyDescent="0.25">
      <c r="CM977" s="29"/>
      <c r="CN977" s="28" t="s">
        <v>2769</v>
      </c>
      <c r="CO977" s="28" t="s">
        <v>387</v>
      </c>
      <c r="CP977" s="28" t="s">
        <v>393</v>
      </c>
      <c r="CQ977" s="28" t="s">
        <v>2770</v>
      </c>
      <c r="CR977" s="28" t="s">
        <v>2770</v>
      </c>
      <c r="CS977" s="28" t="s">
        <v>1223</v>
      </c>
      <c r="CT977" s="28" t="s">
        <v>1224</v>
      </c>
      <c r="CU977" s="28" t="s">
        <v>1698</v>
      </c>
      <c r="CV977" s="3" t="s">
        <v>1699</v>
      </c>
    </row>
    <row r="978" spans="91:100" x14ac:dyDescent="0.25">
      <c r="CM978" s="29"/>
      <c r="CN978" s="28" t="s">
        <v>2771</v>
      </c>
      <c r="CO978" s="28" t="s">
        <v>387</v>
      </c>
      <c r="CP978" s="28" t="s">
        <v>393</v>
      </c>
      <c r="CQ978" s="28" t="s">
        <v>2772</v>
      </c>
      <c r="CR978" s="28" t="s">
        <v>2772</v>
      </c>
      <c r="CS978" s="28" t="s">
        <v>1223</v>
      </c>
      <c r="CT978" s="28" t="s">
        <v>1224</v>
      </c>
      <c r="CU978" s="28" t="s">
        <v>1698</v>
      </c>
      <c r="CV978" s="3" t="s">
        <v>1699</v>
      </c>
    </row>
    <row r="979" spans="91:100" x14ac:dyDescent="0.25">
      <c r="CM979" s="29"/>
      <c r="CN979" s="28" t="s">
        <v>2773</v>
      </c>
      <c r="CO979" s="28" t="s">
        <v>387</v>
      </c>
      <c r="CP979" s="28" t="s">
        <v>393</v>
      </c>
      <c r="CQ979" s="28" t="s">
        <v>2774</v>
      </c>
      <c r="CR979" s="28" t="s">
        <v>2774</v>
      </c>
      <c r="CS979" s="28" t="s">
        <v>1223</v>
      </c>
      <c r="CT979" s="28" t="s">
        <v>1224</v>
      </c>
      <c r="CU979" s="28" t="s">
        <v>1698</v>
      </c>
      <c r="CV979" s="3" t="s">
        <v>1699</v>
      </c>
    </row>
    <row r="980" spans="91:100" x14ac:dyDescent="0.25">
      <c r="CM980" s="29"/>
      <c r="CN980" s="28" t="s">
        <v>2775</v>
      </c>
      <c r="CO980" s="28" t="s">
        <v>387</v>
      </c>
      <c r="CP980" s="28" t="s">
        <v>393</v>
      </c>
      <c r="CQ980" s="28" t="s">
        <v>2776</v>
      </c>
      <c r="CR980" s="28" t="s">
        <v>2776</v>
      </c>
      <c r="CS980" s="28" t="s">
        <v>1223</v>
      </c>
      <c r="CT980" s="28" t="s">
        <v>1224</v>
      </c>
      <c r="CU980" s="28" t="s">
        <v>1698</v>
      </c>
      <c r="CV980" s="3" t="s">
        <v>1699</v>
      </c>
    </row>
    <row r="981" spans="91:100" x14ac:dyDescent="0.25">
      <c r="CM981" s="29"/>
      <c r="CN981" s="28" t="s">
        <v>2777</v>
      </c>
      <c r="CO981" s="28" t="s">
        <v>387</v>
      </c>
      <c r="CP981" s="28" t="s">
        <v>393</v>
      </c>
      <c r="CQ981" s="28" t="s">
        <v>2778</v>
      </c>
      <c r="CR981" s="28" t="s">
        <v>2778</v>
      </c>
      <c r="CS981" s="28" t="s">
        <v>1223</v>
      </c>
      <c r="CT981" s="28" t="s">
        <v>1224</v>
      </c>
      <c r="CU981" s="28" t="s">
        <v>1698</v>
      </c>
      <c r="CV981" s="3" t="s">
        <v>1699</v>
      </c>
    </row>
    <row r="982" spans="91:100" x14ac:dyDescent="0.25">
      <c r="CM982" s="29"/>
      <c r="CN982" s="28" t="s">
        <v>2779</v>
      </c>
      <c r="CO982" s="28" t="s">
        <v>387</v>
      </c>
      <c r="CP982" s="28" t="s">
        <v>393</v>
      </c>
      <c r="CQ982" s="28" t="s">
        <v>2780</v>
      </c>
      <c r="CR982" s="28" t="s">
        <v>2780</v>
      </c>
      <c r="CS982" s="28" t="s">
        <v>1223</v>
      </c>
      <c r="CT982" s="28" t="s">
        <v>1224</v>
      </c>
      <c r="CU982" s="28" t="s">
        <v>1698</v>
      </c>
      <c r="CV982" s="3" t="s">
        <v>1699</v>
      </c>
    </row>
    <row r="983" spans="91:100" x14ac:dyDescent="0.25">
      <c r="CM983" s="29"/>
      <c r="CN983" s="28" t="s">
        <v>2781</v>
      </c>
      <c r="CO983" s="28" t="s">
        <v>387</v>
      </c>
      <c r="CP983" s="28" t="s">
        <v>393</v>
      </c>
      <c r="CQ983" s="28" t="s">
        <v>2782</v>
      </c>
      <c r="CR983" s="28" t="s">
        <v>2782</v>
      </c>
      <c r="CS983" s="28" t="s">
        <v>1223</v>
      </c>
      <c r="CT983" s="28" t="s">
        <v>1224</v>
      </c>
      <c r="CU983" s="28" t="s">
        <v>1698</v>
      </c>
      <c r="CV983" s="3" t="s">
        <v>1699</v>
      </c>
    </row>
    <row r="984" spans="91:100" x14ac:dyDescent="0.25">
      <c r="CM984" s="29"/>
      <c r="CN984" s="28" t="s">
        <v>2783</v>
      </c>
      <c r="CO984" s="28" t="s">
        <v>387</v>
      </c>
      <c r="CP984" s="28" t="s">
        <v>393</v>
      </c>
      <c r="CQ984" s="28" t="s">
        <v>2784</v>
      </c>
      <c r="CR984" s="28" t="s">
        <v>2784</v>
      </c>
      <c r="CS984" s="28" t="s">
        <v>1223</v>
      </c>
      <c r="CT984" s="28" t="s">
        <v>1224</v>
      </c>
      <c r="CU984" s="28" t="s">
        <v>1698</v>
      </c>
      <c r="CV984" s="3" t="s">
        <v>1699</v>
      </c>
    </row>
    <row r="985" spans="91:100" x14ac:dyDescent="0.25">
      <c r="CM985" s="29"/>
      <c r="CN985" s="28" t="s">
        <v>2785</v>
      </c>
      <c r="CO985" s="28" t="s">
        <v>387</v>
      </c>
      <c r="CP985" s="28" t="s">
        <v>393</v>
      </c>
      <c r="CQ985" s="28" t="s">
        <v>2786</v>
      </c>
      <c r="CR985" s="28" t="s">
        <v>2786</v>
      </c>
      <c r="CS985" s="28" t="s">
        <v>1223</v>
      </c>
      <c r="CT985" s="28" t="s">
        <v>1224</v>
      </c>
      <c r="CU985" s="28" t="s">
        <v>1698</v>
      </c>
      <c r="CV985" s="3" t="s">
        <v>1699</v>
      </c>
    </row>
    <row r="986" spans="91:100" x14ac:dyDescent="0.25">
      <c r="CM986" s="29"/>
      <c r="CN986" s="28" t="s">
        <v>2787</v>
      </c>
      <c r="CO986" s="28" t="s">
        <v>387</v>
      </c>
      <c r="CP986" s="28" t="s">
        <v>393</v>
      </c>
      <c r="CQ986" s="28" t="s">
        <v>2788</v>
      </c>
      <c r="CR986" s="28" t="s">
        <v>2788</v>
      </c>
      <c r="CS986" s="28" t="s">
        <v>1223</v>
      </c>
      <c r="CT986" s="28" t="s">
        <v>1224</v>
      </c>
      <c r="CU986" s="28" t="s">
        <v>1698</v>
      </c>
      <c r="CV986" s="3" t="s">
        <v>1699</v>
      </c>
    </row>
    <row r="987" spans="91:100" x14ac:dyDescent="0.25">
      <c r="CM987" s="29"/>
      <c r="CN987" s="28" t="s">
        <v>2789</v>
      </c>
      <c r="CO987" s="28" t="s">
        <v>387</v>
      </c>
      <c r="CP987" s="28" t="s">
        <v>393</v>
      </c>
      <c r="CQ987" s="28" t="s">
        <v>2790</v>
      </c>
      <c r="CR987" s="28" t="s">
        <v>2790</v>
      </c>
      <c r="CS987" s="28" t="s">
        <v>1223</v>
      </c>
      <c r="CT987" s="28" t="s">
        <v>1224</v>
      </c>
      <c r="CU987" s="28" t="s">
        <v>1698</v>
      </c>
      <c r="CV987" s="3" t="s">
        <v>1699</v>
      </c>
    </row>
    <row r="988" spans="91:100" x14ac:dyDescent="0.25">
      <c r="CM988" s="29"/>
      <c r="CN988" s="28" t="s">
        <v>2791</v>
      </c>
      <c r="CO988" s="28" t="s">
        <v>387</v>
      </c>
      <c r="CP988" s="28" t="s">
        <v>393</v>
      </c>
      <c r="CQ988" s="28" t="s">
        <v>2792</v>
      </c>
      <c r="CR988" s="28" t="s">
        <v>2792</v>
      </c>
      <c r="CS988" s="28" t="s">
        <v>1223</v>
      </c>
      <c r="CT988" s="28" t="s">
        <v>1224</v>
      </c>
      <c r="CU988" s="28" t="s">
        <v>1698</v>
      </c>
      <c r="CV988" s="3" t="s">
        <v>1699</v>
      </c>
    </row>
    <row r="989" spans="91:100" x14ac:dyDescent="0.25">
      <c r="CM989" s="29"/>
      <c r="CN989" s="28" t="s">
        <v>2793</v>
      </c>
      <c r="CO989" s="28" t="s">
        <v>387</v>
      </c>
      <c r="CP989" s="28" t="s">
        <v>393</v>
      </c>
      <c r="CQ989" s="28" t="s">
        <v>2794</v>
      </c>
      <c r="CR989" s="28" t="s">
        <v>2794</v>
      </c>
      <c r="CS989" s="28" t="s">
        <v>1223</v>
      </c>
      <c r="CT989" s="28" t="s">
        <v>1224</v>
      </c>
      <c r="CU989" s="28" t="s">
        <v>1698</v>
      </c>
      <c r="CV989" s="3" t="s">
        <v>1699</v>
      </c>
    </row>
    <row r="990" spans="91:100" x14ac:dyDescent="0.25">
      <c r="CM990" s="29"/>
      <c r="CN990" s="28" t="s">
        <v>2795</v>
      </c>
      <c r="CO990" s="28" t="s">
        <v>387</v>
      </c>
      <c r="CP990" s="28" t="s">
        <v>393</v>
      </c>
      <c r="CQ990" s="28" t="s">
        <v>2796</v>
      </c>
      <c r="CR990" s="28" t="s">
        <v>2796</v>
      </c>
      <c r="CS990" s="28" t="s">
        <v>1223</v>
      </c>
      <c r="CT990" s="28" t="s">
        <v>1224</v>
      </c>
      <c r="CU990" s="28" t="s">
        <v>1698</v>
      </c>
      <c r="CV990" s="3" t="s">
        <v>1699</v>
      </c>
    </row>
    <row r="991" spans="91:100" x14ac:dyDescent="0.25">
      <c r="CM991" s="29"/>
      <c r="CN991" s="28" t="s">
        <v>2797</v>
      </c>
      <c r="CO991" s="28" t="s">
        <v>387</v>
      </c>
      <c r="CP991" s="28" t="s">
        <v>393</v>
      </c>
      <c r="CQ991" s="28" t="s">
        <v>2798</v>
      </c>
      <c r="CR991" s="28" t="s">
        <v>2798</v>
      </c>
      <c r="CS991" s="28" t="s">
        <v>1223</v>
      </c>
      <c r="CT991" s="28" t="s">
        <v>1224</v>
      </c>
      <c r="CU991" s="28" t="s">
        <v>1698</v>
      </c>
      <c r="CV991" s="3" t="s">
        <v>1699</v>
      </c>
    </row>
    <row r="992" spans="91:100" x14ac:dyDescent="0.25">
      <c r="CM992" s="29"/>
      <c r="CN992" s="28" t="s">
        <v>2799</v>
      </c>
      <c r="CO992" s="28" t="s">
        <v>387</v>
      </c>
      <c r="CP992" s="28" t="s">
        <v>393</v>
      </c>
      <c r="CQ992" s="28" t="s">
        <v>2800</v>
      </c>
      <c r="CR992" s="28" t="s">
        <v>2800</v>
      </c>
      <c r="CS992" s="28" t="s">
        <v>1223</v>
      </c>
      <c r="CT992" s="28" t="s">
        <v>1224</v>
      </c>
      <c r="CU992" s="28" t="s">
        <v>1698</v>
      </c>
      <c r="CV992" s="3" t="s">
        <v>1699</v>
      </c>
    </row>
    <row r="993" spans="91:100" x14ac:dyDescent="0.25">
      <c r="CM993" s="29"/>
      <c r="CN993" s="28" t="s">
        <v>2801</v>
      </c>
      <c r="CO993" s="28" t="s">
        <v>387</v>
      </c>
      <c r="CP993" s="28" t="s">
        <v>393</v>
      </c>
      <c r="CQ993" s="28" t="s">
        <v>2802</v>
      </c>
      <c r="CR993" s="28" t="s">
        <v>2802</v>
      </c>
      <c r="CS993" s="28" t="s">
        <v>1223</v>
      </c>
      <c r="CT993" s="28" t="s">
        <v>1224</v>
      </c>
      <c r="CU993" s="28" t="s">
        <v>1698</v>
      </c>
      <c r="CV993" s="3" t="s">
        <v>1699</v>
      </c>
    </row>
    <row r="994" spans="91:100" x14ac:dyDescent="0.25">
      <c r="CM994" s="29"/>
      <c r="CN994" s="28" t="s">
        <v>2803</v>
      </c>
      <c r="CO994" s="28" t="s">
        <v>387</v>
      </c>
      <c r="CP994" s="28" t="s">
        <v>393</v>
      </c>
      <c r="CQ994" s="28" t="s">
        <v>2804</v>
      </c>
      <c r="CR994" s="28" t="s">
        <v>2804</v>
      </c>
      <c r="CS994" s="28" t="s">
        <v>1223</v>
      </c>
      <c r="CT994" s="28" t="s">
        <v>1224</v>
      </c>
      <c r="CU994" s="28" t="s">
        <v>1698</v>
      </c>
      <c r="CV994" s="3" t="s">
        <v>1699</v>
      </c>
    </row>
    <row r="995" spans="91:100" x14ac:dyDescent="0.25">
      <c r="CM995" s="29"/>
      <c r="CN995" s="28" t="s">
        <v>2805</v>
      </c>
      <c r="CO995" s="28" t="s">
        <v>387</v>
      </c>
      <c r="CP995" s="28" t="s">
        <v>393</v>
      </c>
      <c r="CQ995" s="28" t="s">
        <v>2806</v>
      </c>
      <c r="CR995" s="28" t="s">
        <v>2806</v>
      </c>
      <c r="CS995" s="28" t="s">
        <v>1223</v>
      </c>
      <c r="CT995" s="28" t="s">
        <v>1224</v>
      </c>
      <c r="CU995" s="28" t="s">
        <v>1698</v>
      </c>
      <c r="CV995" s="3" t="s">
        <v>1699</v>
      </c>
    </row>
    <row r="996" spans="91:100" x14ac:dyDescent="0.25">
      <c r="CM996" s="29"/>
      <c r="CN996" s="28" t="s">
        <v>2807</v>
      </c>
      <c r="CO996" s="28" t="s">
        <v>387</v>
      </c>
      <c r="CP996" s="28" t="s">
        <v>393</v>
      </c>
      <c r="CQ996" s="28" t="s">
        <v>2808</v>
      </c>
      <c r="CR996" s="28" t="s">
        <v>2808</v>
      </c>
      <c r="CS996" s="28" t="s">
        <v>1223</v>
      </c>
      <c r="CT996" s="28" t="s">
        <v>1224</v>
      </c>
      <c r="CU996" s="28" t="s">
        <v>1698</v>
      </c>
      <c r="CV996" s="3" t="s">
        <v>1699</v>
      </c>
    </row>
    <row r="997" spans="91:100" x14ac:dyDescent="0.25">
      <c r="CM997" s="29"/>
      <c r="CN997" s="28" t="s">
        <v>2809</v>
      </c>
      <c r="CO997" s="28" t="s">
        <v>387</v>
      </c>
      <c r="CP997" s="28" t="s">
        <v>393</v>
      </c>
      <c r="CQ997" s="28" t="s">
        <v>2810</v>
      </c>
      <c r="CR997" s="28" t="s">
        <v>2810</v>
      </c>
      <c r="CS997" s="28" t="s">
        <v>679</v>
      </c>
      <c r="CT997" s="28" t="s">
        <v>1781</v>
      </c>
      <c r="CU997" s="28" t="s">
        <v>681</v>
      </c>
      <c r="CV997" s="3" t="s">
        <v>682</v>
      </c>
    </row>
    <row r="998" spans="91:100" x14ac:dyDescent="0.25">
      <c r="CM998" s="29"/>
      <c r="CN998" s="28" t="s">
        <v>2811</v>
      </c>
      <c r="CO998" s="28" t="s">
        <v>387</v>
      </c>
      <c r="CP998" s="28" t="s">
        <v>393</v>
      </c>
      <c r="CQ998" s="28" t="s">
        <v>2812</v>
      </c>
      <c r="CR998" s="28" t="s">
        <v>2812</v>
      </c>
      <c r="CS998" s="28" t="s">
        <v>1223</v>
      </c>
      <c r="CT998" s="28" t="s">
        <v>1224</v>
      </c>
      <c r="CU998" s="28" t="s">
        <v>1698</v>
      </c>
      <c r="CV998" s="3" t="s">
        <v>1699</v>
      </c>
    </row>
    <row r="999" spans="91:100" x14ac:dyDescent="0.25">
      <c r="CM999" s="29"/>
      <c r="CN999" s="28" t="s">
        <v>2813</v>
      </c>
      <c r="CO999" s="28" t="s">
        <v>387</v>
      </c>
      <c r="CP999" s="28" t="s">
        <v>393</v>
      </c>
      <c r="CQ999" s="28" t="s">
        <v>2814</v>
      </c>
      <c r="CR999" s="28" t="s">
        <v>2814</v>
      </c>
      <c r="CS999" s="28" t="s">
        <v>1223</v>
      </c>
      <c r="CT999" s="28" t="s">
        <v>1224</v>
      </c>
      <c r="CU999" s="28" t="s">
        <v>1698</v>
      </c>
      <c r="CV999" s="3" t="s">
        <v>1699</v>
      </c>
    </row>
    <row r="1000" spans="91:100" x14ac:dyDescent="0.25">
      <c r="CM1000" s="29"/>
      <c r="CN1000" s="28" t="s">
        <v>2815</v>
      </c>
      <c r="CO1000" s="28" t="s">
        <v>387</v>
      </c>
      <c r="CP1000" s="28" t="s">
        <v>393</v>
      </c>
      <c r="CQ1000" s="28" t="s">
        <v>2816</v>
      </c>
      <c r="CR1000" s="28" t="s">
        <v>2816</v>
      </c>
      <c r="CS1000" s="28" t="s">
        <v>1223</v>
      </c>
      <c r="CT1000" s="28" t="s">
        <v>1224</v>
      </c>
      <c r="CU1000" s="28" t="s">
        <v>1698</v>
      </c>
      <c r="CV1000" s="3" t="s">
        <v>1699</v>
      </c>
    </row>
    <row r="1001" spans="91:100" x14ac:dyDescent="0.25">
      <c r="CM1001" s="29"/>
      <c r="CN1001" s="28" t="s">
        <v>2817</v>
      </c>
      <c r="CO1001" s="28" t="s">
        <v>387</v>
      </c>
      <c r="CP1001" s="28" t="s">
        <v>393</v>
      </c>
      <c r="CQ1001" s="28" t="s">
        <v>2818</v>
      </c>
      <c r="CR1001" s="28" t="s">
        <v>2818</v>
      </c>
      <c r="CS1001" s="28" t="s">
        <v>1223</v>
      </c>
      <c r="CT1001" s="28" t="s">
        <v>1224</v>
      </c>
      <c r="CU1001" s="28" t="s">
        <v>1698</v>
      </c>
      <c r="CV1001" s="3" t="s">
        <v>1699</v>
      </c>
    </row>
    <row r="1002" spans="91:100" x14ac:dyDescent="0.25">
      <c r="CM1002" s="29"/>
      <c r="CN1002" s="28" t="s">
        <v>2819</v>
      </c>
      <c r="CO1002" s="28" t="s">
        <v>387</v>
      </c>
      <c r="CP1002" s="28" t="s">
        <v>393</v>
      </c>
      <c r="CQ1002" s="28" t="s">
        <v>2820</v>
      </c>
      <c r="CR1002" s="28" t="s">
        <v>2820</v>
      </c>
      <c r="CS1002" s="28" t="s">
        <v>1223</v>
      </c>
      <c r="CT1002" s="28" t="s">
        <v>1224</v>
      </c>
      <c r="CU1002" s="28" t="s">
        <v>1698</v>
      </c>
      <c r="CV1002" s="3" t="s">
        <v>1699</v>
      </c>
    </row>
    <row r="1003" spans="91:100" x14ac:dyDescent="0.25">
      <c r="CM1003" s="29"/>
      <c r="CN1003" s="28" t="s">
        <v>2821</v>
      </c>
      <c r="CO1003" s="28" t="s">
        <v>387</v>
      </c>
      <c r="CP1003" s="28" t="s">
        <v>393</v>
      </c>
      <c r="CQ1003" s="28" t="s">
        <v>2822</v>
      </c>
      <c r="CR1003" s="28" t="s">
        <v>2822</v>
      </c>
      <c r="CS1003" s="28" t="s">
        <v>679</v>
      </c>
      <c r="CT1003" s="28" t="s">
        <v>1781</v>
      </c>
      <c r="CU1003" s="28" t="s">
        <v>681</v>
      </c>
      <c r="CV1003" s="3" t="s">
        <v>682</v>
      </c>
    </row>
    <row r="1004" spans="91:100" x14ac:dyDescent="0.25">
      <c r="CM1004" s="29"/>
      <c r="CN1004" s="28" t="s">
        <v>2823</v>
      </c>
      <c r="CO1004" s="28" t="s">
        <v>387</v>
      </c>
      <c r="CP1004" s="28" t="s">
        <v>393</v>
      </c>
      <c r="CQ1004" s="28" t="s">
        <v>2824</v>
      </c>
      <c r="CR1004" s="28" t="s">
        <v>2825</v>
      </c>
      <c r="CS1004" s="28" t="s">
        <v>679</v>
      </c>
      <c r="CT1004" s="28" t="s">
        <v>1781</v>
      </c>
      <c r="CU1004" s="28" t="s">
        <v>681</v>
      </c>
      <c r="CV1004" s="3" t="s">
        <v>682</v>
      </c>
    </row>
    <row r="1005" spans="91:100" x14ac:dyDescent="0.25">
      <c r="CM1005" s="29"/>
      <c r="CN1005" s="28" t="s">
        <v>2826</v>
      </c>
      <c r="CO1005" s="28" t="s">
        <v>387</v>
      </c>
      <c r="CP1005" s="28" t="s">
        <v>393</v>
      </c>
      <c r="CQ1005" s="28" t="s">
        <v>2827</v>
      </c>
      <c r="CR1005" s="28" t="s">
        <v>2828</v>
      </c>
      <c r="CS1005" s="28" t="s">
        <v>679</v>
      </c>
      <c r="CT1005" s="28" t="s">
        <v>1781</v>
      </c>
      <c r="CU1005" s="28" t="s">
        <v>681</v>
      </c>
      <c r="CV1005" s="3" t="s">
        <v>682</v>
      </c>
    </row>
    <row r="1006" spans="91:100" x14ac:dyDescent="0.25">
      <c r="CM1006" s="29"/>
      <c r="CN1006" s="28" t="s">
        <v>2829</v>
      </c>
      <c r="CO1006" s="28" t="s">
        <v>387</v>
      </c>
      <c r="CP1006" s="28" t="s">
        <v>393</v>
      </c>
      <c r="CQ1006" s="28" t="s">
        <v>2830</v>
      </c>
      <c r="CR1006" s="28" t="s">
        <v>2831</v>
      </c>
      <c r="CS1006" s="28" t="s">
        <v>679</v>
      </c>
      <c r="CT1006" s="28" t="s">
        <v>1781</v>
      </c>
      <c r="CU1006" s="28" t="s">
        <v>681</v>
      </c>
      <c r="CV1006" s="3" t="s">
        <v>682</v>
      </c>
    </row>
    <row r="1007" spans="91:100" x14ac:dyDescent="0.25">
      <c r="CM1007" s="29"/>
      <c r="CN1007" s="28" t="s">
        <v>2832</v>
      </c>
      <c r="CO1007" s="28" t="s">
        <v>387</v>
      </c>
      <c r="CP1007" s="28" t="s">
        <v>393</v>
      </c>
      <c r="CQ1007" s="28" t="s">
        <v>2833</v>
      </c>
      <c r="CR1007" s="28" t="s">
        <v>2834</v>
      </c>
      <c r="CS1007" s="28" t="s">
        <v>679</v>
      </c>
      <c r="CT1007" s="28" t="s">
        <v>1781</v>
      </c>
      <c r="CU1007" s="28" t="s">
        <v>681</v>
      </c>
      <c r="CV1007" s="3" t="s">
        <v>682</v>
      </c>
    </row>
    <row r="1008" spans="91:100" x14ac:dyDescent="0.25">
      <c r="CM1008" s="29"/>
      <c r="CN1008" s="28" t="s">
        <v>2835</v>
      </c>
      <c r="CO1008" s="28" t="s">
        <v>387</v>
      </c>
      <c r="CP1008" s="28" t="s">
        <v>393</v>
      </c>
      <c r="CQ1008" s="28" t="s">
        <v>2836</v>
      </c>
      <c r="CR1008" s="28" t="s">
        <v>2836</v>
      </c>
      <c r="CS1008" s="28" t="s">
        <v>1223</v>
      </c>
      <c r="CT1008" s="28" t="s">
        <v>1224</v>
      </c>
      <c r="CU1008" s="28" t="s">
        <v>1698</v>
      </c>
      <c r="CV1008" s="3" t="s">
        <v>1699</v>
      </c>
    </row>
    <row r="1009" spans="91:100" x14ac:dyDescent="0.25">
      <c r="CM1009" s="29"/>
      <c r="CN1009" s="28" t="s">
        <v>2837</v>
      </c>
      <c r="CO1009" s="28" t="s">
        <v>387</v>
      </c>
      <c r="CP1009" s="28" t="s">
        <v>393</v>
      </c>
      <c r="CQ1009" s="28" t="s">
        <v>2838</v>
      </c>
      <c r="CR1009" s="28" t="s">
        <v>2838</v>
      </c>
      <c r="CS1009" s="28" t="s">
        <v>1223</v>
      </c>
      <c r="CT1009" s="28" t="s">
        <v>1224</v>
      </c>
      <c r="CU1009" s="28" t="s">
        <v>1698</v>
      </c>
      <c r="CV1009" s="3" t="s">
        <v>1699</v>
      </c>
    </row>
    <row r="1010" spans="91:100" x14ac:dyDescent="0.25">
      <c r="CM1010" s="29"/>
      <c r="CN1010" s="28" t="s">
        <v>2839</v>
      </c>
      <c r="CO1010" s="28" t="s">
        <v>387</v>
      </c>
      <c r="CP1010" s="28" t="s">
        <v>393</v>
      </c>
      <c r="CQ1010" s="28" t="s">
        <v>2840</v>
      </c>
      <c r="CR1010" s="28" t="s">
        <v>2840</v>
      </c>
      <c r="CS1010" s="28" t="s">
        <v>1223</v>
      </c>
      <c r="CT1010" s="28" t="s">
        <v>1224</v>
      </c>
      <c r="CU1010" s="28" t="s">
        <v>1698</v>
      </c>
      <c r="CV1010" s="3" t="s">
        <v>1699</v>
      </c>
    </row>
    <row r="1011" spans="91:100" x14ac:dyDescent="0.25">
      <c r="CM1011" s="29"/>
      <c r="CN1011" s="28" t="s">
        <v>2841</v>
      </c>
      <c r="CO1011" s="28" t="s">
        <v>387</v>
      </c>
      <c r="CP1011" s="28" t="s">
        <v>393</v>
      </c>
      <c r="CQ1011" s="28" t="s">
        <v>2842</v>
      </c>
      <c r="CR1011" s="28" t="s">
        <v>2842</v>
      </c>
      <c r="CS1011" s="28" t="s">
        <v>1223</v>
      </c>
      <c r="CT1011" s="28" t="s">
        <v>1224</v>
      </c>
      <c r="CU1011" s="28" t="s">
        <v>1698</v>
      </c>
      <c r="CV1011" s="3" t="s">
        <v>1699</v>
      </c>
    </row>
    <row r="1012" spans="91:100" x14ac:dyDescent="0.25">
      <c r="CM1012" s="29"/>
      <c r="CN1012" s="28" t="s">
        <v>2843</v>
      </c>
      <c r="CO1012" s="28" t="s">
        <v>387</v>
      </c>
      <c r="CP1012" s="28" t="s">
        <v>393</v>
      </c>
      <c r="CQ1012" s="28" t="s">
        <v>2844</v>
      </c>
      <c r="CR1012" s="28" t="s">
        <v>2844</v>
      </c>
      <c r="CS1012" s="28" t="s">
        <v>1223</v>
      </c>
      <c r="CT1012" s="28" t="s">
        <v>1224</v>
      </c>
      <c r="CU1012" s="28" t="s">
        <v>1698</v>
      </c>
      <c r="CV1012" s="3" t="s">
        <v>1699</v>
      </c>
    </row>
    <row r="1013" spans="91:100" x14ac:dyDescent="0.25">
      <c r="CM1013" s="29"/>
      <c r="CN1013" s="28" t="s">
        <v>2845</v>
      </c>
      <c r="CO1013" s="28" t="s">
        <v>387</v>
      </c>
      <c r="CP1013" s="28" t="s">
        <v>393</v>
      </c>
      <c r="CQ1013" s="28" t="s">
        <v>2846</v>
      </c>
      <c r="CR1013" s="28" t="s">
        <v>2846</v>
      </c>
      <c r="CS1013" s="28" t="s">
        <v>1223</v>
      </c>
      <c r="CT1013" s="28" t="s">
        <v>1224</v>
      </c>
      <c r="CU1013" s="28" t="s">
        <v>1698</v>
      </c>
      <c r="CV1013" s="3" t="s">
        <v>1699</v>
      </c>
    </row>
    <row r="1014" spans="91:100" x14ac:dyDescent="0.25">
      <c r="CM1014" s="29"/>
      <c r="CN1014" s="28" t="s">
        <v>2847</v>
      </c>
      <c r="CO1014" s="28" t="s">
        <v>387</v>
      </c>
      <c r="CP1014" s="28" t="s">
        <v>393</v>
      </c>
      <c r="CQ1014" s="28" t="s">
        <v>2848</v>
      </c>
      <c r="CR1014" s="28" t="s">
        <v>2848</v>
      </c>
      <c r="CS1014" s="28" t="s">
        <v>1223</v>
      </c>
      <c r="CT1014" s="28" t="s">
        <v>1224</v>
      </c>
      <c r="CU1014" s="28" t="s">
        <v>1698</v>
      </c>
      <c r="CV1014" s="3" t="s">
        <v>1699</v>
      </c>
    </row>
    <row r="1015" spans="91:100" x14ac:dyDescent="0.25">
      <c r="CM1015" s="29"/>
      <c r="CN1015" s="28" t="s">
        <v>2849</v>
      </c>
      <c r="CO1015" s="28" t="s">
        <v>387</v>
      </c>
      <c r="CP1015" s="28" t="s">
        <v>393</v>
      </c>
      <c r="CQ1015" s="28" t="s">
        <v>2850</v>
      </c>
      <c r="CR1015" s="28" t="s">
        <v>2850</v>
      </c>
      <c r="CS1015" s="28" t="s">
        <v>1223</v>
      </c>
      <c r="CT1015" s="28" t="s">
        <v>1224</v>
      </c>
      <c r="CU1015" s="28" t="s">
        <v>1698</v>
      </c>
      <c r="CV1015" s="3" t="s">
        <v>1699</v>
      </c>
    </row>
    <row r="1016" spans="91:100" x14ac:dyDescent="0.25">
      <c r="CM1016" s="29"/>
      <c r="CN1016" s="28" t="s">
        <v>2851</v>
      </c>
      <c r="CO1016" s="28" t="s">
        <v>387</v>
      </c>
      <c r="CP1016" s="28" t="s">
        <v>393</v>
      </c>
      <c r="CQ1016" s="28" t="s">
        <v>2852</v>
      </c>
      <c r="CR1016" s="28" t="s">
        <v>2852</v>
      </c>
      <c r="CS1016" s="28" t="s">
        <v>1223</v>
      </c>
      <c r="CT1016" s="28" t="s">
        <v>1224</v>
      </c>
      <c r="CU1016" s="28" t="s">
        <v>1698</v>
      </c>
      <c r="CV1016" s="3" t="s">
        <v>1699</v>
      </c>
    </row>
    <row r="1017" spans="91:100" x14ac:dyDescent="0.25">
      <c r="CM1017" s="29"/>
      <c r="CN1017" s="28" t="s">
        <v>2853</v>
      </c>
      <c r="CO1017" s="28" t="s">
        <v>387</v>
      </c>
      <c r="CP1017" s="28" t="s">
        <v>393</v>
      </c>
      <c r="CQ1017" s="28" t="s">
        <v>2854</v>
      </c>
      <c r="CR1017" s="28" t="s">
        <v>2854</v>
      </c>
      <c r="CS1017" s="28" t="s">
        <v>1223</v>
      </c>
      <c r="CT1017" s="28" t="s">
        <v>1224</v>
      </c>
      <c r="CU1017" s="28" t="s">
        <v>1698</v>
      </c>
      <c r="CV1017" s="3" t="s">
        <v>1699</v>
      </c>
    </row>
    <row r="1018" spans="91:100" x14ac:dyDescent="0.25">
      <c r="CM1018" s="29"/>
      <c r="CN1018" s="28" t="s">
        <v>2855</v>
      </c>
      <c r="CO1018" s="28" t="s">
        <v>387</v>
      </c>
      <c r="CP1018" s="28" t="s">
        <v>393</v>
      </c>
      <c r="CQ1018" s="28" t="s">
        <v>2856</v>
      </c>
      <c r="CR1018" s="28" t="s">
        <v>2856</v>
      </c>
      <c r="CS1018" s="28" t="s">
        <v>1223</v>
      </c>
      <c r="CT1018" s="28" t="s">
        <v>1224</v>
      </c>
      <c r="CU1018" s="28" t="s">
        <v>1698</v>
      </c>
      <c r="CV1018" s="3" t="s">
        <v>1699</v>
      </c>
    </row>
    <row r="1019" spans="91:100" x14ac:dyDescent="0.25">
      <c r="CM1019" s="29"/>
      <c r="CN1019" s="28" t="s">
        <v>2857</v>
      </c>
      <c r="CO1019" s="28" t="s">
        <v>387</v>
      </c>
      <c r="CP1019" s="28" t="s">
        <v>393</v>
      </c>
      <c r="CQ1019" s="28" t="s">
        <v>2858</v>
      </c>
      <c r="CR1019" s="28" t="s">
        <v>2858</v>
      </c>
      <c r="CS1019" s="28" t="s">
        <v>1223</v>
      </c>
      <c r="CT1019" s="28" t="s">
        <v>1224</v>
      </c>
      <c r="CU1019" s="28" t="s">
        <v>1698</v>
      </c>
      <c r="CV1019" s="3" t="s">
        <v>1699</v>
      </c>
    </row>
    <row r="1020" spans="91:100" x14ac:dyDescent="0.25">
      <c r="CM1020" s="29"/>
      <c r="CN1020" s="28" t="s">
        <v>2859</v>
      </c>
      <c r="CO1020" s="28" t="s">
        <v>387</v>
      </c>
      <c r="CP1020" s="28" t="s">
        <v>393</v>
      </c>
      <c r="CQ1020" s="28" t="s">
        <v>2860</v>
      </c>
      <c r="CR1020" s="28" t="s">
        <v>2860</v>
      </c>
      <c r="CS1020" s="28" t="s">
        <v>1223</v>
      </c>
      <c r="CT1020" s="28" t="s">
        <v>1224</v>
      </c>
      <c r="CU1020" s="28" t="s">
        <v>1698</v>
      </c>
      <c r="CV1020" s="3" t="s">
        <v>1699</v>
      </c>
    </row>
    <row r="1021" spans="91:100" x14ac:dyDescent="0.25">
      <c r="CM1021" s="29"/>
      <c r="CN1021" s="28" t="s">
        <v>2861</v>
      </c>
      <c r="CO1021" s="28" t="s">
        <v>387</v>
      </c>
      <c r="CP1021" s="28" t="s">
        <v>393</v>
      </c>
      <c r="CQ1021" s="28" t="s">
        <v>2862</v>
      </c>
      <c r="CR1021" s="28" t="s">
        <v>2862</v>
      </c>
      <c r="CS1021" s="28" t="s">
        <v>1223</v>
      </c>
      <c r="CT1021" s="28" t="s">
        <v>1224</v>
      </c>
      <c r="CU1021" s="28" t="s">
        <v>1698</v>
      </c>
      <c r="CV1021" s="3" t="s">
        <v>1699</v>
      </c>
    </row>
    <row r="1022" spans="91:100" x14ac:dyDescent="0.25">
      <c r="CM1022" s="29"/>
      <c r="CN1022" s="28" t="s">
        <v>2863</v>
      </c>
      <c r="CO1022" s="28" t="s">
        <v>387</v>
      </c>
      <c r="CP1022" s="28" t="s">
        <v>393</v>
      </c>
      <c r="CQ1022" s="28" t="s">
        <v>2864</v>
      </c>
      <c r="CR1022" s="28" t="s">
        <v>2864</v>
      </c>
      <c r="CS1022" s="28" t="s">
        <v>1223</v>
      </c>
      <c r="CT1022" s="28" t="s">
        <v>1224</v>
      </c>
      <c r="CU1022" s="28" t="s">
        <v>1698</v>
      </c>
      <c r="CV1022" s="3" t="s">
        <v>1699</v>
      </c>
    </row>
    <row r="1023" spans="91:100" x14ac:dyDescent="0.25">
      <c r="CM1023" s="29"/>
      <c r="CN1023" s="28" t="s">
        <v>2865</v>
      </c>
      <c r="CO1023" s="28" t="s">
        <v>387</v>
      </c>
      <c r="CP1023" s="28" t="s">
        <v>393</v>
      </c>
      <c r="CQ1023" s="28" t="s">
        <v>2866</v>
      </c>
      <c r="CR1023" s="28" t="s">
        <v>2866</v>
      </c>
      <c r="CS1023" s="28" t="s">
        <v>1223</v>
      </c>
      <c r="CT1023" s="28" t="s">
        <v>1224</v>
      </c>
      <c r="CU1023" s="28" t="s">
        <v>1698</v>
      </c>
      <c r="CV1023" s="3" t="s">
        <v>1699</v>
      </c>
    </row>
    <row r="1024" spans="91:100" x14ac:dyDescent="0.25">
      <c r="CM1024" s="29"/>
      <c r="CN1024" s="28" t="s">
        <v>2867</v>
      </c>
      <c r="CO1024" s="28" t="s">
        <v>387</v>
      </c>
      <c r="CP1024" s="28" t="s">
        <v>393</v>
      </c>
      <c r="CQ1024" s="28" t="s">
        <v>2868</v>
      </c>
      <c r="CR1024" s="28" t="s">
        <v>2868</v>
      </c>
      <c r="CS1024" s="28" t="s">
        <v>1223</v>
      </c>
      <c r="CT1024" s="28" t="s">
        <v>1224</v>
      </c>
      <c r="CU1024" s="28" t="s">
        <v>1698</v>
      </c>
      <c r="CV1024" s="3" t="s">
        <v>1699</v>
      </c>
    </row>
    <row r="1025" spans="91:100" x14ac:dyDescent="0.25">
      <c r="CM1025" s="29"/>
      <c r="CN1025" s="28" t="s">
        <v>2869</v>
      </c>
      <c r="CO1025" s="28" t="s">
        <v>387</v>
      </c>
      <c r="CP1025" s="28" t="s">
        <v>393</v>
      </c>
      <c r="CQ1025" s="28" t="s">
        <v>2870</v>
      </c>
      <c r="CR1025" s="28" t="s">
        <v>2870</v>
      </c>
      <c r="CS1025" s="28" t="s">
        <v>1223</v>
      </c>
      <c r="CT1025" s="28" t="s">
        <v>1224</v>
      </c>
      <c r="CU1025" s="28" t="s">
        <v>1698</v>
      </c>
      <c r="CV1025" s="3" t="s">
        <v>1699</v>
      </c>
    </row>
    <row r="1026" spans="91:100" x14ac:dyDescent="0.25">
      <c r="CM1026" s="29"/>
      <c r="CN1026" s="28" t="s">
        <v>2871</v>
      </c>
      <c r="CO1026" s="28" t="s">
        <v>387</v>
      </c>
      <c r="CP1026" s="28" t="s">
        <v>393</v>
      </c>
      <c r="CQ1026" s="28" t="s">
        <v>2872</v>
      </c>
      <c r="CR1026" s="28" t="s">
        <v>2872</v>
      </c>
      <c r="CS1026" s="28" t="s">
        <v>1223</v>
      </c>
      <c r="CT1026" s="28" t="s">
        <v>1224</v>
      </c>
      <c r="CU1026" s="28" t="s">
        <v>1698</v>
      </c>
      <c r="CV1026" s="3" t="s">
        <v>1699</v>
      </c>
    </row>
    <row r="1027" spans="91:100" x14ac:dyDescent="0.25">
      <c r="CM1027" s="29"/>
      <c r="CN1027" s="28" t="s">
        <v>2873</v>
      </c>
      <c r="CO1027" s="28" t="s">
        <v>387</v>
      </c>
      <c r="CP1027" s="28" t="s">
        <v>393</v>
      </c>
      <c r="CQ1027" s="28" t="s">
        <v>2874</v>
      </c>
      <c r="CR1027" s="28" t="s">
        <v>2874</v>
      </c>
      <c r="CS1027" s="28" t="s">
        <v>1223</v>
      </c>
      <c r="CT1027" s="28" t="s">
        <v>1224</v>
      </c>
      <c r="CU1027" s="28" t="s">
        <v>1698</v>
      </c>
      <c r="CV1027" s="3" t="s">
        <v>1699</v>
      </c>
    </row>
    <row r="1028" spans="91:100" x14ac:dyDescent="0.25">
      <c r="CM1028" s="29"/>
      <c r="CN1028" s="28" t="s">
        <v>2875</v>
      </c>
      <c r="CO1028" s="28" t="s">
        <v>387</v>
      </c>
      <c r="CP1028" s="28" t="s">
        <v>393</v>
      </c>
      <c r="CQ1028" s="28" t="s">
        <v>2876</v>
      </c>
      <c r="CR1028" s="28" t="s">
        <v>2876</v>
      </c>
      <c r="CS1028" s="28" t="s">
        <v>1223</v>
      </c>
      <c r="CT1028" s="28" t="s">
        <v>1224</v>
      </c>
      <c r="CU1028" s="28" t="s">
        <v>1698</v>
      </c>
      <c r="CV1028" s="3" t="s">
        <v>1699</v>
      </c>
    </row>
    <row r="1029" spans="91:100" x14ac:dyDescent="0.25">
      <c r="CM1029" s="29"/>
      <c r="CN1029" s="28" t="s">
        <v>2877</v>
      </c>
      <c r="CO1029" s="28" t="s">
        <v>387</v>
      </c>
      <c r="CP1029" s="28" t="s">
        <v>393</v>
      </c>
      <c r="CQ1029" s="28" t="s">
        <v>2878</v>
      </c>
      <c r="CR1029" s="28" t="s">
        <v>2878</v>
      </c>
      <c r="CS1029" s="28" t="s">
        <v>1223</v>
      </c>
      <c r="CT1029" s="28" t="s">
        <v>1224</v>
      </c>
      <c r="CU1029" s="28" t="s">
        <v>1698</v>
      </c>
      <c r="CV1029" s="3" t="s">
        <v>1699</v>
      </c>
    </row>
    <row r="1030" spans="91:100" x14ac:dyDescent="0.25">
      <c r="CM1030" s="29"/>
      <c r="CN1030" s="28" t="s">
        <v>2879</v>
      </c>
      <c r="CO1030" s="28" t="s">
        <v>387</v>
      </c>
      <c r="CP1030" s="28" t="s">
        <v>393</v>
      </c>
      <c r="CQ1030" s="28" t="s">
        <v>2880</v>
      </c>
      <c r="CR1030" s="28" t="s">
        <v>2880</v>
      </c>
      <c r="CS1030" s="28" t="s">
        <v>1223</v>
      </c>
      <c r="CT1030" s="28" t="s">
        <v>1224</v>
      </c>
      <c r="CU1030" s="28" t="s">
        <v>1698</v>
      </c>
      <c r="CV1030" s="3" t="s">
        <v>1699</v>
      </c>
    </row>
    <row r="1031" spans="91:100" x14ac:dyDescent="0.25">
      <c r="CM1031" s="29"/>
      <c r="CN1031" s="28" t="s">
        <v>2881</v>
      </c>
      <c r="CO1031" s="28" t="s">
        <v>387</v>
      </c>
      <c r="CP1031" s="28" t="s">
        <v>393</v>
      </c>
      <c r="CQ1031" s="28" t="s">
        <v>2882</v>
      </c>
      <c r="CR1031" s="28" t="s">
        <v>2882</v>
      </c>
      <c r="CS1031" s="28" t="s">
        <v>1223</v>
      </c>
      <c r="CT1031" s="28" t="s">
        <v>1224</v>
      </c>
      <c r="CU1031" s="28" t="s">
        <v>1698</v>
      </c>
      <c r="CV1031" s="3" t="s">
        <v>1699</v>
      </c>
    </row>
    <row r="1032" spans="91:100" x14ac:dyDescent="0.25">
      <c r="CM1032" s="29"/>
      <c r="CN1032" s="28" t="s">
        <v>2883</v>
      </c>
      <c r="CO1032" s="28" t="s">
        <v>387</v>
      </c>
      <c r="CP1032" s="28" t="s">
        <v>393</v>
      </c>
      <c r="CQ1032" s="28" t="s">
        <v>2884</v>
      </c>
      <c r="CR1032" s="28" t="s">
        <v>2884</v>
      </c>
      <c r="CS1032" s="28" t="s">
        <v>1223</v>
      </c>
      <c r="CT1032" s="28" t="s">
        <v>1224</v>
      </c>
      <c r="CU1032" s="28" t="s">
        <v>1698</v>
      </c>
      <c r="CV1032" s="3" t="s">
        <v>1699</v>
      </c>
    </row>
    <row r="1033" spans="91:100" x14ac:dyDescent="0.25">
      <c r="CM1033" s="29"/>
      <c r="CN1033" s="28" t="s">
        <v>2885</v>
      </c>
      <c r="CO1033" s="28" t="s">
        <v>387</v>
      </c>
      <c r="CP1033" s="28" t="s">
        <v>393</v>
      </c>
      <c r="CQ1033" s="28" t="s">
        <v>2886</v>
      </c>
      <c r="CR1033" s="28" t="s">
        <v>2886</v>
      </c>
      <c r="CS1033" s="28" t="s">
        <v>1223</v>
      </c>
      <c r="CT1033" s="28" t="s">
        <v>1224</v>
      </c>
      <c r="CU1033" s="28" t="s">
        <v>1698</v>
      </c>
      <c r="CV1033" s="3" t="s">
        <v>1699</v>
      </c>
    </row>
    <row r="1034" spans="91:100" x14ac:dyDescent="0.25">
      <c r="CM1034" s="29"/>
      <c r="CN1034" s="28" t="s">
        <v>2887</v>
      </c>
      <c r="CO1034" s="28" t="s">
        <v>387</v>
      </c>
      <c r="CP1034" s="28" t="s">
        <v>393</v>
      </c>
      <c r="CQ1034" s="28" t="s">
        <v>2888</v>
      </c>
      <c r="CR1034" s="28" t="s">
        <v>2888</v>
      </c>
      <c r="CS1034" s="28" t="s">
        <v>1223</v>
      </c>
      <c r="CT1034" s="28" t="s">
        <v>1224</v>
      </c>
      <c r="CU1034" s="28" t="s">
        <v>1698</v>
      </c>
      <c r="CV1034" s="3" t="s">
        <v>1699</v>
      </c>
    </row>
    <row r="1035" spans="91:100" x14ac:dyDescent="0.25">
      <c r="CM1035" s="29"/>
      <c r="CN1035" s="28" t="s">
        <v>2889</v>
      </c>
      <c r="CO1035" s="28" t="s">
        <v>387</v>
      </c>
      <c r="CP1035" s="28" t="s">
        <v>393</v>
      </c>
      <c r="CQ1035" s="28" t="s">
        <v>2890</v>
      </c>
      <c r="CR1035" s="28" t="s">
        <v>2890</v>
      </c>
      <c r="CS1035" s="28" t="s">
        <v>1223</v>
      </c>
      <c r="CT1035" s="28" t="s">
        <v>1224</v>
      </c>
      <c r="CU1035" s="28" t="s">
        <v>1698</v>
      </c>
      <c r="CV1035" s="3" t="s">
        <v>1699</v>
      </c>
    </row>
    <row r="1036" spans="91:100" x14ac:dyDescent="0.25">
      <c r="CM1036" s="29"/>
      <c r="CN1036" s="28" t="s">
        <v>2891</v>
      </c>
      <c r="CO1036" s="28" t="s">
        <v>387</v>
      </c>
      <c r="CP1036" s="28" t="s">
        <v>393</v>
      </c>
      <c r="CQ1036" s="28" t="s">
        <v>2892</v>
      </c>
      <c r="CR1036" s="28" t="s">
        <v>2892</v>
      </c>
      <c r="CS1036" s="28" t="s">
        <v>1223</v>
      </c>
      <c r="CT1036" s="28" t="s">
        <v>1224</v>
      </c>
      <c r="CU1036" s="28" t="s">
        <v>1698</v>
      </c>
      <c r="CV1036" s="3" t="s">
        <v>1699</v>
      </c>
    </row>
    <row r="1037" spans="91:100" x14ac:dyDescent="0.25">
      <c r="CM1037" s="29"/>
      <c r="CN1037" s="28" t="s">
        <v>2893</v>
      </c>
      <c r="CO1037" s="28" t="s">
        <v>387</v>
      </c>
      <c r="CP1037" s="28" t="s">
        <v>393</v>
      </c>
      <c r="CQ1037" s="28" t="s">
        <v>2894</v>
      </c>
      <c r="CR1037" s="28" t="s">
        <v>2894</v>
      </c>
      <c r="CS1037" s="28" t="s">
        <v>1223</v>
      </c>
      <c r="CT1037" s="28" t="s">
        <v>1224</v>
      </c>
      <c r="CU1037" s="28" t="s">
        <v>1698</v>
      </c>
      <c r="CV1037" s="3" t="s">
        <v>1699</v>
      </c>
    </row>
    <row r="1038" spans="91:100" x14ac:dyDescent="0.25">
      <c r="CM1038" s="29"/>
      <c r="CN1038" s="28" t="s">
        <v>2895</v>
      </c>
      <c r="CO1038" s="28" t="s">
        <v>387</v>
      </c>
      <c r="CP1038" s="28" t="s">
        <v>393</v>
      </c>
      <c r="CQ1038" s="28" t="s">
        <v>2896</v>
      </c>
      <c r="CR1038" s="28" t="s">
        <v>2896</v>
      </c>
      <c r="CS1038" s="28" t="s">
        <v>1223</v>
      </c>
      <c r="CT1038" s="28" t="s">
        <v>1224</v>
      </c>
      <c r="CU1038" s="28" t="s">
        <v>1698</v>
      </c>
      <c r="CV1038" s="3" t="s">
        <v>1699</v>
      </c>
    </row>
    <row r="1039" spans="91:100" x14ac:dyDescent="0.25">
      <c r="CM1039" s="29"/>
      <c r="CN1039" s="28" t="s">
        <v>2897</v>
      </c>
      <c r="CO1039" s="28" t="s">
        <v>387</v>
      </c>
      <c r="CP1039" s="28" t="s">
        <v>393</v>
      </c>
      <c r="CQ1039" s="28" t="s">
        <v>2898</v>
      </c>
      <c r="CR1039" s="28" t="s">
        <v>2898</v>
      </c>
      <c r="CS1039" s="28" t="s">
        <v>1223</v>
      </c>
      <c r="CT1039" s="28" t="s">
        <v>1224</v>
      </c>
      <c r="CU1039" s="28" t="s">
        <v>1698</v>
      </c>
      <c r="CV1039" s="3" t="s">
        <v>1699</v>
      </c>
    </row>
    <row r="1040" spans="91:100" x14ac:dyDescent="0.25">
      <c r="CM1040" s="29"/>
      <c r="CN1040" s="28" t="s">
        <v>2899</v>
      </c>
      <c r="CO1040" s="28" t="s">
        <v>387</v>
      </c>
      <c r="CP1040" s="28" t="s">
        <v>393</v>
      </c>
      <c r="CQ1040" s="28" t="s">
        <v>2900</v>
      </c>
      <c r="CR1040" s="28" t="s">
        <v>2900</v>
      </c>
      <c r="CS1040" s="28" t="s">
        <v>1223</v>
      </c>
      <c r="CT1040" s="28" t="s">
        <v>1224</v>
      </c>
      <c r="CU1040" s="28" t="s">
        <v>1698</v>
      </c>
      <c r="CV1040" s="3" t="s">
        <v>1699</v>
      </c>
    </row>
    <row r="1041" spans="91:100" x14ac:dyDescent="0.25">
      <c r="CM1041" s="29"/>
      <c r="CN1041" s="28" t="s">
        <v>2901</v>
      </c>
      <c r="CO1041" s="28" t="s">
        <v>387</v>
      </c>
      <c r="CP1041" s="28" t="s">
        <v>393</v>
      </c>
      <c r="CQ1041" s="28" t="s">
        <v>2902</v>
      </c>
      <c r="CR1041" s="28" t="s">
        <v>2902</v>
      </c>
      <c r="CS1041" s="28" t="s">
        <v>1223</v>
      </c>
      <c r="CT1041" s="28" t="s">
        <v>1224</v>
      </c>
      <c r="CU1041" s="28" t="s">
        <v>1698</v>
      </c>
      <c r="CV1041" s="3" t="s">
        <v>1699</v>
      </c>
    </row>
    <row r="1042" spans="91:100" x14ac:dyDescent="0.25">
      <c r="CM1042" s="29"/>
      <c r="CN1042" s="28" t="s">
        <v>2903</v>
      </c>
      <c r="CO1042" s="28" t="s">
        <v>387</v>
      </c>
      <c r="CP1042" s="28" t="s">
        <v>393</v>
      </c>
      <c r="CQ1042" s="28" t="s">
        <v>2904</v>
      </c>
      <c r="CR1042" s="28" t="s">
        <v>2904</v>
      </c>
      <c r="CS1042" s="28" t="s">
        <v>1223</v>
      </c>
      <c r="CT1042" s="28" t="s">
        <v>1224</v>
      </c>
      <c r="CU1042" s="28" t="s">
        <v>1698</v>
      </c>
      <c r="CV1042" s="3" t="s">
        <v>1699</v>
      </c>
    </row>
    <row r="1043" spans="91:100" x14ac:dyDescent="0.25">
      <c r="CM1043" s="29"/>
      <c r="CN1043" s="28" t="s">
        <v>2905</v>
      </c>
      <c r="CO1043" s="28" t="s">
        <v>387</v>
      </c>
      <c r="CP1043" s="28" t="s">
        <v>393</v>
      </c>
      <c r="CQ1043" s="28" t="s">
        <v>2906</v>
      </c>
      <c r="CR1043" s="28" t="s">
        <v>2906</v>
      </c>
      <c r="CS1043" s="28" t="s">
        <v>1223</v>
      </c>
      <c r="CT1043" s="28" t="s">
        <v>1224</v>
      </c>
      <c r="CU1043" s="28" t="s">
        <v>1698</v>
      </c>
      <c r="CV1043" s="3" t="s">
        <v>1699</v>
      </c>
    </row>
    <row r="1044" spans="91:100" x14ac:dyDescent="0.25">
      <c r="CM1044" s="29"/>
      <c r="CN1044" s="28" t="s">
        <v>2907</v>
      </c>
      <c r="CO1044" s="28" t="s">
        <v>387</v>
      </c>
      <c r="CP1044" s="28" t="s">
        <v>393</v>
      </c>
      <c r="CQ1044" s="28" t="s">
        <v>2908</v>
      </c>
      <c r="CR1044" s="28" t="s">
        <v>2908</v>
      </c>
      <c r="CS1044" s="28" t="s">
        <v>1223</v>
      </c>
      <c r="CT1044" s="28" t="s">
        <v>1224</v>
      </c>
      <c r="CU1044" s="28" t="s">
        <v>1698</v>
      </c>
      <c r="CV1044" s="3" t="s">
        <v>1699</v>
      </c>
    </row>
    <row r="1045" spans="91:100" x14ac:dyDescent="0.25">
      <c r="CM1045" s="29"/>
      <c r="CN1045" s="28" t="s">
        <v>2909</v>
      </c>
      <c r="CO1045" s="28" t="s">
        <v>387</v>
      </c>
      <c r="CP1045" s="28" t="s">
        <v>393</v>
      </c>
      <c r="CQ1045" s="28" t="s">
        <v>2910</v>
      </c>
      <c r="CR1045" s="28" t="s">
        <v>2910</v>
      </c>
      <c r="CS1045" s="28" t="s">
        <v>1223</v>
      </c>
      <c r="CT1045" s="28" t="s">
        <v>1224</v>
      </c>
      <c r="CU1045" s="28" t="s">
        <v>1698</v>
      </c>
      <c r="CV1045" s="3" t="s">
        <v>1699</v>
      </c>
    </row>
    <row r="1046" spans="91:100" x14ac:dyDescent="0.25">
      <c r="CM1046" s="29"/>
      <c r="CN1046" s="28" t="s">
        <v>2911</v>
      </c>
      <c r="CO1046" s="28" t="s">
        <v>387</v>
      </c>
      <c r="CP1046" s="28" t="s">
        <v>393</v>
      </c>
      <c r="CQ1046" s="28" t="s">
        <v>2912</v>
      </c>
      <c r="CR1046" s="28" t="s">
        <v>2912</v>
      </c>
      <c r="CS1046" s="28" t="s">
        <v>1223</v>
      </c>
      <c r="CT1046" s="28" t="s">
        <v>1224</v>
      </c>
      <c r="CU1046" s="28" t="s">
        <v>1698</v>
      </c>
      <c r="CV1046" s="3" t="s">
        <v>1699</v>
      </c>
    </row>
    <row r="1047" spans="91:100" x14ac:dyDescent="0.25">
      <c r="CM1047" s="29"/>
      <c r="CN1047" s="28" t="s">
        <v>2913</v>
      </c>
      <c r="CO1047" s="28" t="s">
        <v>387</v>
      </c>
      <c r="CP1047" s="28" t="s">
        <v>393</v>
      </c>
      <c r="CQ1047" s="28" t="s">
        <v>2914</v>
      </c>
      <c r="CR1047" s="28" t="s">
        <v>2914</v>
      </c>
      <c r="CS1047" s="28" t="s">
        <v>1223</v>
      </c>
      <c r="CT1047" s="28" t="s">
        <v>1224</v>
      </c>
      <c r="CU1047" s="28" t="s">
        <v>1698</v>
      </c>
      <c r="CV1047" s="3" t="s">
        <v>1699</v>
      </c>
    </row>
    <row r="1048" spans="91:100" x14ac:dyDescent="0.25">
      <c r="CM1048" s="29"/>
      <c r="CN1048" s="28" t="s">
        <v>2915</v>
      </c>
      <c r="CO1048" s="28" t="s">
        <v>387</v>
      </c>
      <c r="CP1048" s="28" t="s">
        <v>393</v>
      </c>
      <c r="CQ1048" s="28" t="s">
        <v>2916</v>
      </c>
      <c r="CR1048" s="28" t="s">
        <v>2916</v>
      </c>
      <c r="CS1048" s="28" t="s">
        <v>1223</v>
      </c>
      <c r="CT1048" s="28" t="s">
        <v>1224</v>
      </c>
      <c r="CU1048" s="28" t="s">
        <v>1698</v>
      </c>
      <c r="CV1048" s="3" t="s">
        <v>1699</v>
      </c>
    </row>
    <row r="1049" spans="91:100" x14ac:dyDescent="0.25">
      <c r="CM1049" s="29"/>
      <c r="CN1049" s="28" t="s">
        <v>2917</v>
      </c>
      <c r="CO1049" s="28" t="s">
        <v>387</v>
      </c>
      <c r="CP1049" s="28" t="s">
        <v>393</v>
      </c>
      <c r="CQ1049" s="28" t="s">
        <v>2918</v>
      </c>
      <c r="CR1049" s="28" t="s">
        <v>2918</v>
      </c>
      <c r="CS1049" s="28" t="s">
        <v>1223</v>
      </c>
      <c r="CT1049" s="28" t="s">
        <v>1224</v>
      </c>
      <c r="CU1049" s="28" t="s">
        <v>1698</v>
      </c>
      <c r="CV1049" s="3" t="s">
        <v>1699</v>
      </c>
    </row>
    <row r="1050" spans="91:100" x14ac:dyDescent="0.25">
      <c r="CM1050" s="29"/>
      <c r="CN1050" s="28" t="s">
        <v>2919</v>
      </c>
      <c r="CO1050" s="28" t="s">
        <v>387</v>
      </c>
      <c r="CP1050" s="28" t="s">
        <v>393</v>
      </c>
      <c r="CQ1050" s="28" t="s">
        <v>2920</v>
      </c>
      <c r="CR1050" s="28" t="s">
        <v>2920</v>
      </c>
      <c r="CS1050" s="28" t="s">
        <v>1223</v>
      </c>
      <c r="CT1050" s="28" t="s">
        <v>1224</v>
      </c>
      <c r="CU1050" s="28" t="s">
        <v>1698</v>
      </c>
      <c r="CV1050" s="3" t="s">
        <v>1699</v>
      </c>
    </row>
    <row r="1051" spans="91:100" x14ac:dyDescent="0.25">
      <c r="CM1051" s="29"/>
      <c r="CN1051" s="28" t="s">
        <v>2921</v>
      </c>
      <c r="CO1051" s="28" t="s">
        <v>387</v>
      </c>
      <c r="CP1051" s="28" t="s">
        <v>393</v>
      </c>
      <c r="CQ1051" s="28" t="s">
        <v>2922</v>
      </c>
      <c r="CR1051" s="28" t="s">
        <v>2922</v>
      </c>
      <c r="CS1051" s="28" t="s">
        <v>1223</v>
      </c>
      <c r="CT1051" s="28" t="s">
        <v>1224</v>
      </c>
      <c r="CU1051" s="28" t="s">
        <v>1698</v>
      </c>
      <c r="CV1051" s="3" t="s">
        <v>1699</v>
      </c>
    </row>
    <row r="1052" spans="91:100" x14ac:dyDescent="0.25">
      <c r="CM1052" s="29"/>
      <c r="CN1052" s="28" t="s">
        <v>2923</v>
      </c>
      <c r="CO1052" s="28" t="s">
        <v>387</v>
      </c>
      <c r="CP1052" s="28" t="s">
        <v>393</v>
      </c>
      <c r="CQ1052" s="28" t="s">
        <v>2924</v>
      </c>
      <c r="CR1052" s="28" t="s">
        <v>2924</v>
      </c>
      <c r="CS1052" s="28" t="s">
        <v>1223</v>
      </c>
      <c r="CT1052" s="28" t="s">
        <v>1224</v>
      </c>
      <c r="CU1052" s="28" t="s">
        <v>1698</v>
      </c>
      <c r="CV1052" s="3" t="s">
        <v>1699</v>
      </c>
    </row>
    <row r="1053" spans="91:100" x14ac:dyDescent="0.25">
      <c r="CM1053" s="29"/>
      <c r="CN1053" s="28" t="s">
        <v>2925</v>
      </c>
      <c r="CO1053" s="28" t="s">
        <v>387</v>
      </c>
      <c r="CP1053" s="28" t="s">
        <v>393</v>
      </c>
      <c r="CQ1053" s="28" t="s">
        <v>2926</v>
      </c>
      <c r="CR1053" s="28" t="s">
        <v>2926</v>
      </c>
      <c r="CS1053" s="28" t="s">
        <v>1223</v>
      </c>
      <c r="CT1053" s="28" t="s">
        <v>1224</v>
      </c>
      <c r="CU1053" s="28" t="s">
        <v>1698</v>
      </c>
      <c r="CV1053" s="3" t="s">
        <v>1699</v>
      </c>
    </row>
    <row r="1054" spans="91:100" x14ac:dyDescent="0.25">
      <c r="CM1054" s="29"/>
      <c r="CN1054" s="28" t="s">
        <v>2927</v>
      </c>
      <c r="CO1054" s="28" t="s">
        <v>387</v>
      </c>
      <c r="CP1054" s="28" t="s">
        <v>393</v>
      </c>
      <c r="CQ1054" s="28" t="s">
        <v>2928</v>
      </c>
      <c r="CR1054" s="28" t="s">
        <v>2928</v>
      </c>
      <c r="CS1054" s="28" t="s">
        <v>1223</v>
      </c>
      <c r="CT1054" s="28" t="s">
        <v>1224</v>
      </c>
      <c r="CU1054" s="28" t="s">
        <v>1698</v>
      </c>
      <c r="CV1054" s="3" t="s">
        <v>1699</v>
      </c>
    </row>
    <row r="1055" spans="91:100" x14ac:dyDescent="0.25">
      <c r="CM1055" s="29"/>
      <c r="CN1055" s="28" t="s">
        <v>2929</v>
      </c>
      <c r="CO1055" s="28" t="s">
        <v>387</v>
      </c>
      <c r="CP1055" s="28" t="s">
        <v>393</v>
      </c>
      <c r="CQ1055" s="28" t="s">
        <v>2930</v>
      </c>
      <c r="CR1055" s="28" t="s">
        <v>2930</v>
      </c>
      <c r="CS1055" s="28" t="s">
        <v>1223</v>
      </c>
      <c r="CT1055" s="28" t="s">
        <v>1224</v>
      </c>
      <c r="CU1055" s="28" t="s">
        <v>1698</v>
      </c>
      <c r="CV1055" s="3" t="s">
        <v>1699</v>
      </c>
    </row>
    <row r="1056" spans="91:100" x14ac:dyDescent="0.25">
      <c r="CM1056" s="29"/>
      <c r="CN1056" s="28" t="s">
        <v>2931</v>
      </c>
      <c r="CO1056" s="28" t="s">
        <v>387</v>
      </c>
      <c r="CP1056" s="28" t="s">
        <v>393</v>
      </c>
      <c r="CQ1056" s="28" t="s">
        <v>2932</v>
      </c>
      <c r="CR1056" s="28" t="s">
        <v>2932</v>
      </c>
      <c r="CS1056" s="28" t="s">
        <v>1223</v>
      </c>
      <c r="CT1056" s="28" t="s">
        <v>1224</v>
      </c>
      <c r="CU1056" s="28" t="s">
        <v>1698</v>
      </c>
      <c r="CV1056" s="3" t="s">
        <v>1699</v>
      </c>
    </row>
    <row r="1057" spans="91:100" x14ac:dyDescent="0.25">
      <c r="CM1057" s="29"/>
      <c r="CN1057" s="28" t="s">
        <v>2933</v>
      </c>
      <c r="CO1057" s="28" t="s">
        <v>387</v>
      </c>
      <c r="CP1057" s="28" t="s">
        <v>393</v>
      </c>
      <c r="CQ1057" s="28" t="s">
        <v>2934</v>
      </c>
      <c r="CR1057" s="28" t="s">
        <v>2934</v>
      </c>
      <c r="CS1057" s="28" t="s">
        <v>1223</v>
      </c>
      <c r="CT1057" s="28" t="s">
        <v>1224</v>
      </c>
      <c r="CU1057" s="28" t="s">
        <v>1698</v>
      </c>
      <c r="CV1057" s="3" t="s">
        <v>1699</v>
      </c>
    </row>
    <row r="1058" spans="91:100" x14ac:dyDescent="0.25">
      <c r="CM1058" s="29"/>
      <c r="CN1058" s="28" t="s">
        <v>2935</v>
      </c>
      <c r="CO1058" s="28" t="s">
        <v>387</v>
      </c>
      <c r="CP1058" s="28" t="s">
        <v>393</v>
      </c>
      <c r="CQ1058" s="28" t="s">
        <v>2936</v>
      </c>
      <c r="CR1058" s="28" t="s">
        <v>2936</v>
      </c>
      <c r="CS1058" s="28" t="s">
        <v>1223</v>
      </c>
      <c r="CT1058" s="28" t="s">
        <v>1224</v>
      </c>
      <c r="CU1058" s="28" t="s">
        <v>1698</v>
      </c>
      <c r="CV1058" s="3" t="s">
        <v>1699</v>
      </c>
    </row>
    <row r="1059" spans="91:100" x14ac:dyDescent="0.25">
      <c r="CM1059" s="29"/>
      <c r="CN1059" s="28" t="s">
        <v>2937</v>
      </c>
      <c r="CO1059" s="28" t="s">
        <v>387</v>
      </c>
      <c r="CP1059" s="28" t="s">
        <v>393</v>
      </c>
      <c r="CQ1059" s="28" t="s">
        <v>2938</v>
      </c>
      <c r="CR1059" s="28" t="s">
        <v>2938</v>
      </c>
      <c r="CS1059" s="28" t="s">
        <v>1223</v>
      </c>
      <c r="CT1059" s="28" t="s">
        <v>1224</v>
      </c>
      <c r="CU1059" s="28" t="s">
        <v>1698</v>
      </c>
      <c r="CV1059" s="3" t="s">
        <v>1699</v>
      </c>
    </row>
    <row r="1060" spans="91:100" x14ac:dyDescent="0.25">
      <c r="CM1060" s="29"/>
      <c r="CN1060" s="28" t="s">
        <v>2939</v>
      </c>
      <c r="CO1060" s="28" t="s">
        <v>387</v>
      </c>
      <c r="CP1060" s="28" t="s">
        <v>393</v>
      </c>
      <c r="CQ1060" s="28" t="s">
        <v>2940</v>
      </c>
      <c r="CR1060" s="28" t="s">
        <v>2940</v>
      </c>
      <c r="CS1060" s="28" t="s">
        <v>1223</v>
      </c>
      <c r="CT1060" s="28" t="s">
        <v>1224</v>
      </c>
      <c r="CU1060" s="28" t="s">
        <v>1698</v>
      </c>
      <c r="CV1060" s="3" t="s">
        <v>1699</v>
      </c>
    </row>
    <row r="1061" spans="91:100" x14ac:dyDescent="0.25">
      <c r="CM1061" s="29"/>
      <c r="CN1061" s="28" t="s">
        <v>2941</v>
      </c>
      <c r="CO1061" s="28" t="s">
        <v>387</v>
      </c>
      <c r="CP1061" s="28" t="s">
        <v>393</v>
      </c>
      <c r="CQ1061" s="28" t="s">
        <v>2942</v>
      </c>
      <c r="CR1061" s="28" t="s">
        <v>2942</v>
      </c>
      <c r="CS1061" s="28" t="s">
        <v>1223</v>
      </c>
      <c r="CT1061" s="28" t="s">
        <v>1224</v>
      </c>
      <c r="CU1061" s="28" t="s">
        <v>1698</v>
      </c>
      <c r="CV1061" s="3" t="s">
        <v>1699</v>
      </c>
    </row>
    <row r="1062" spans="91:100" x14ac:dyDescent="0.25">
      <c r="CM1062" s="29"/>
      <c r="CN1062" s="28" t="s">
        <v>2943</v>
      </c>
      <c r="CO1062" s="28" t="s">
        <v>387</v>
      </c>
      <c r="CP1062" s="28" t="s">
        <v>393</v>
      </c>
      <c r="CQ1062" s="28" t="s">
        <v>2944</v>
      </c>
      <c r="CR1062" s="28" t="s">
        <v>2944</v>
      </c>
      <c r="CS1062" s="28" t="s">
        <v>1223</v>
      </c>
      <c r="CT1062" s="28" t="s">
        <v>1224</v>
      </c>
      <c r="CU1062" s="28" t="s">
        <v>1698</v>
      </c>
      <c r="CV1062" s="3" t="s">
        <v>1699</v>
      </c>
    </row>
    <row r="1063" spans="91:100" x14ac:dyDescent="0.25">
      <c r="CM1063" s="29"/>
      <c r="CN1063" s="28" t="s">
        <v>2945</v>
      </c>
      <c r="CO1063" s="28" t="s">
        <v>387</v>
      </c>
      <c r="CP1063" s="28" t="s">
        <v>393</v>
      </c>
      <c r="CQ1063" s="28" t="s">
        <v>2946</v>
      </c>
      <c r="CR1063" s="28" t="s">
        <v>2946</v>
      </c>
      <c r="CS1063" s="28" t="s">
        <v>1223</v>
      </c>
      <c r="CT1063" s="28" t="s">
        <v>1224</v>
      </c>
      <c r="CU1063" s="28" t="s">
        <v>1698</v>
      </c>
      <c r="CV1063" s="3" t="s">
        <v>1699</v>
      </c>
    </row>
    <row r="1064" spans="91:100" x14ac:dyDescent="0.25">
      <c r="CM1064" s="29"/>
      <c r="CN1064" s="28" t="s">
        <v>2947</v>
      </c>
      <c r="CO1064" s="28" t="s">
        <v>387</v>
      </c>
      <c r="CP1064" s="28" t="s">
        <v>393</v>
      </c>
      <c r="CQ1064" s="28" t="s">
        <v>2948</v>
      </c>
      <c r="CR1064" s="28" t="s">
        <v>2948</v>
      </c>
      <c r="CS1064" s="28" t="s">
        <v>1223</v>
      </c>
      <c r="CT1064" s="28" t="s">
        <v>1224</v>
      </c>
      <c r="CU1064" s="28" t="s">
        <v>1698</v>
      </c>
      <c r="CV1064" s="3" t="s">
        <v>1699</v>
      </c>
    </row>
    <row r="1065" spans="91:100" x14ac:dyDescent="0.25">
      <c r="CM1065" s="29"/>
      <c r="CN1065" s="28" t="s">
        <v>2949</v>
      </c>
      <c r="CO1065" s="28" t="s">
        <v>387</v>
      </c>
      <c r="CP1065" s="28" t="s">
        <v>393</v>
      </c>
      <c r="CQ1065" s="28" t="s">
        <v>2950</v>
      </c>
      <c r="CR1065" s="28" t="s">
        <v>2950</v>
      </c>
      <c r="CS1065" s="28" t="s">
        <v>1223</v>
      </c>
      <c r="CT1065" s="28" t="s">
        <v>1224</v>
      </c>
      <c r="CU1065" s="28" t="s">
        <v>1698</v>
      </c>
      <c r="CV1065" s="3" t="s">
        <v>1699</v>
      </c>
    </row>
    <row r="1066" spans="91:100" x14ac:dyDescent="0.25">
      <c r="CM1066" s="29"/>
      <c r="CN1066" s="28" t="s">
        <v>2951</v>
      </c>
      <c r="CO1066" s="28" t="s">
        <v>387</v>
      </c>
      <c r="CP1066" s="28" t="s">
        <v>393</v>
      </c>
      <c r="CQ1066" s="28" t="s">
        <v>2952</v>
      </c>
      <c r="CR1066" s="28" t="s">
        <v>2952</v>
      </c>
      <c r="CS1066" s="28" t="s">
        <v>1223</v>
      </c>
      <c r="CT1066" s="28" t="s">
        <v>1224</v>
      </c>
      <c r="CU1066" s="28" t="s">
        <v>1698</v>
      </c>
      <c r="CV1066" s="3" t="s">
        <v>1699</v>
      </c>
    </row>
    <row r="1067" spans="91:100" x14ac:dyDescent="0.25">
      <c r="CM1067" s="29"/>
      <c r="CN1067" s="28" t="s">
        <v>2953</v>
      </c>
      <c r="CO1067" s="28" t="s">
        <v>387</v>
      </c>
      <c r="CP1067" s="28" t="s">
        <v>393</v>
      </c>
      <c r="CQ1067" s="28" t="s">
        <v>2954</v>
      </c>
      <c r="CR1067" s="28" t="s">
        <v>2954</v>
      </c>
      <c r="CS1067" s="28" t="s">
        <v>1223</v>
      </c>
      <c r="CT1067" s="28" t="s">
        <v>1224</v>
      </c>
      <c r="CU1067" s="28" t="s">
        <v>1698</v>
      </c>
      <c r="CV1067" s="3" t="s">
        <v>1699</v>
      </c>
    </row>
    <row r="1068" spans="91:100" x14ac:dyDescent="0.25">
      <c r="CM1068" s="29"/>
      <c r="CN1068" s="28" t="s">
        <v>2955</v>
      </c>
      <c r="CO1068" s="28" t="s">
        <v>387</v>
      </c>
      <c r="CP1068" s="28" t="s">
        <v>393</v>
      </c>
      <c r="CQ1068" s="28" t="s">
        <v>2956</v>
      </c>
      <c r="CR1068" s="28" t="s">
        <v>2956</v>
      </c>
      <c r="CS1068" s="28" t="s">
        <v>1223</v>
      </c>
      <c r="CT1068" s="28" t="s">
        <v>1224</v>
      </c>
      <c r="CU1068" s="28" t="s">
        <v>1698</v>
      </c>
      <c r="CV1068" s="3" t="s">
        <v>1699</v>
      </c>
    </row>
    <row r="1069" spans="91:100" x14ac:dyDescent="0.25">
      <c r="CM1069" s="29"/>
      <c r="CN1069" s="28" t="s">
        <v>2957</v>
      </c>
      <c r="CO1069" s="28" t="s">
        <v>387</v>
      </c>
      <c r="CP1069" s="28" t="s">
        <v>393</v>
      </c>
      <c r="CQ1069" s="28" t="s">
        <v>2958</v>
      </c>
      <c r="CR1069" s="28" t="s">
        <v>2958</v>
      </c>
      <c r="CS1069" s="28" t="s">
        <v>1223</v>
      </c>
      <c r="CT1069" s="28" t="s">
        <v>1224</v>
      </c>
      <c r="CU1069" s="28" t="s">
        <v>1698</v>
      </c>
      <c r="CV1069" s="3" t="s">
        <v>1699</v>
      </c>
    </row>
    <row r="1070" spans="91:100" x14ac:dyDescent="0.25">
      <c r="CM1070" s="29"/>
      <c r="CN1070" s="28" t="s">
        <v>2959</v>
      </c>
      <c r="CO1070" s="28" t="s">
        <v>387</v>
      </c>
      <c r="CP1070" s="28" t="s">
        <v>393</v>
      </c>
      <c r="CQ1070" s="28" t="s">
        <v>2960</v>
      </c>
      <c r="CR1070" s="28" t="s">
        <v>2960</v>
      </c>
      <c r="CS1070" s="28" t="s">
        <v>1223</v>
      </c>
      <c r="CT1070" s="28" t="s">
        <v>1224</v>
      </c>
      <c r="CU1070" s="28" t="s">
        <v>1698</v>
      </c>
      <c r="CV1070" s="3" t="s">
        <v>1699</v>
      </c>
    </row>
    <row r="1071" spans="91:100" x14ac:dyDescent="0.25">
      <c r="CM1071" s="29"/>
      <c r="CN1071" s="28" t="s">
        <v>2961</v>
      </c>
      <c r="CO1071" s="28" t="s">
        <v>387</v>
      </c>
      <c r="CP1071" s="28" t="s">
        <v>393</v>
      </c>
      <c r="CQ1071" s="28" t="s">
        <v>2962</v>
      </c>
      <c r="CR1071" s="28" t="s">
        <v>2962</v>
      </c>
      <c r="CS1071" s="28" t="s">
        <v>1223</v>
      </c>
      <c r="CT1071" s="28" t="s">
        <v>1224</v>
      </c>
      <c r="CU1071" s="28" t="s">
        <v>1698</v>
      </c>
      <c r="CV1071" s="3" t="s">
        <v>1699</v>
      </c>
    </row>
    <row r="1072" spans="91:100" x14ac:dyDescent="0.25">
      <c r="CM1072" s="29"/>
      <c r="CN1072" s="28" t="s">
        <v>2963</v>
      </c>
      <c r="CO1072" s="28" t="s">
        <v>387</v>
      </c>
      <c r="CP1072" s="28" t="s">
        <v>393</v>
      </c>
      <c r="CQ1072" s="28" t="s">
        <v>2964</v>
      </c>
      <c r="CR1072" s="28" t="s">
        <v>2964</v>
      </c>
      <c r="CS1072" s="28" t="s">
        <v>1223</v>
      </c>
      <c r="CT1072" s="28" t="s">
        <v>1224</v>
      </c>
      <c r="CU1072" s="28" t="s">
        <v>1698</v>
      </c>
      <c r="CV1072" s="3" t="s">
        <v>1699</v>
      </c>
    </row>
    <row r="1073" spans="91:100" x14ac:dyDescent="0.25">
      <c r="CM1073" s="29"/>
      <c r="CN1073" s="28" t="s">
        <v>2965</v>
      </c>
      <c r="CO1073" s="28" t="s">
        <v>387</v>
      </c>
      <c r="CP1073" s="28" t="s">
        <v>393</v>
      </c>
      <c r="CQ1073" s="28" t="s">
        <v>2966</v>
      </c>
      <c r="CR1073" s="28" t="s">
        <v>2966</v>
      </c>
      <c r="CS1073" s="28" t="s">
        <v>1223</v>
      </c>
      <c r="CT1073" s="28" t="s">
        <v>1224</v>
      </c>
      <c r="CU1073" s="28" t="s">
        <v>1698</v>
      </c>
      <c r="CV1073" s="3" t="s">
        <v>1699</v>
      </c>
    </row>
    <row r="1074" spans="91:100" x14ac:dyDescent="0.25">
      <c r="CM1074" s="29"/>
      <c r="CN1074" s="28" t="s">
        <v>2967</v>
      </c>
      <c r="CO1074" s="28" t="s">
        <v>387</v>
      </c>
      <c r="CP1074" s="28" t="s">
        <v>393</v>
      </c>
      <c r="CQ1074" s="28" t="s">
        <v>2968</v>
      </c>
      <c r="CR1074" s="28" t="s">
        <v>2968</v>
      </c>
      <c r="CS1074" s="28" t="s">
        <v>1223</v>
      </c>
      <c r="CT1074" s="28" t="s">
        <v>1224</v>
      </c>
      <c r="CU1074" s="28" t="s">
        <v>1698</v>
      </c>
      <c r="CV1074" s="3" t="s">
        <v>1699</v>
      </c>
    </row>
    <row r="1075" spans="91:100" x14ac:dyDescent="0.25">
      <c r="CM1075" s="29"/>
      <c r="CN1075" s="28" t="s">
        <v>2969</v>
      </c>
      <c r="CO1075" s="28" t="s">
        <v>387</v>
      </c>
      <c r="CP1075" s="28" t="s">
        <v>393</v>
      </c>
      <c r="CQ1075" s="28" t="s">
        <v>2970</v>
      </c>
      <c r="CR1075" s="28" t="s">
        <v>2970</v>
      </c>
      <c r="CS1075" s="28" t="s">
        <v>1223</v>
      </c>
      <c r="CT1075" s="28" t="s">
        <v>1224</v>
      </c>
      <c r="CU1075" s="28" t="s">
        <v>1698</v>
      </c>
      <c r="CV1075" s="3" t="s">
        <v>1699</v>
      </c>
    </row>
    <row r="1076" spans="91:100" x14ac:dyDescent="0.25">
      <c r="CM1076" s="29"/>
      <c r="CN1076" s="28" t="s">
        <v>2971</v>
      </c>
      <c r="CO1076" s="28" t="s">
        <v>387</v>
      </c>
      <c r="CP1076" s="28" t="s">
        <v>393</v>
      </c>
      <c r="CQ1076" s="28" t="s">
        <v>2972</v>
      </c>
      <c r="CR1076" s="28" t="s">
        <v>2972</v>
      </c>
      <c r="CS1076" s="28" t="s">
        <v>1223</v>
      </c>
      <c r="CT1076" s="28" t="s">
        <v>1224</v>
      </c>
      <c r="CU1076" s="28" t="s">
        <v>1698</v>
      </c>
      <c r="CV1076" s="3" t="s">
        <v>1699</v>
      </c>
    </row>
    <row r="1077" spans="91:100" x14ac:dyDescent="0.25">
      <c r="CM1077" s="29"/>
      <c r="CN1077" s="28" t="s">
        <v>2973</v>
      </c>
      <c r="CO1077" s="28" t="s">
        <v>387</v>
      </c>
      <c r="CP1077" s="28" t="s">
        <v>393</v>
      </c>
      <c r="CQ1077" s="28" t="s">
        <v>2974</v>
      </c>
      <c r="CR1077" s="28" t="s">
        <v>2974</v>
      </c>
      <c r="CS1077" s="28" t="s">
        <v>1223</v>
      </c>
      <c r="CT1077" s="28" t="s">
        <v>1224</v>
      </c>
      <c r="CU1077" s="28" t="s">
        <v>1698</v>
      </c>
      <c r="CV1077" s="3" t="s">
        <v>1699</v>
      </c>
    </row>
    <row r="1078" spans="91:100" x14ac:dyDescent="0.25">
      <c r="CM1078" s="29"/>
      <c r="CN1078" s="28" t="s">
        <v>2975</v>
      </c>
      <c r="CO1078" s="28" t="s">
        <v>387</v>
      </c>
      <c r="CP1078" s="28" t="s">
        <v>393</v>
      </c>
      <c r="CQ1078" s="28" t="s">
        <v>563</v>
      </c>
      <c r="CR1078" s="28" t="s">
        <v>563</v>
      </c>
      <c r="CS1078" s="28" t="s">
        <v>679</v>
      </c>
      <c r="CT1078" s="28" t="s">
        <v>1781</v>
      </c>
      <c r="CU1078" s="28" t="s">
        <v>681</v>
      </c>
      <c r="CV1078" s="3" t="s">
        <v>682</v>
      </c>
    </row>
    <row r="1079" spans="91:100" x14ac:dyDescent="0.25">
      <c r="CM1079" s="29"/>
      <c r="CN1079" s="28" t="s">
        <v>2976</v>
      </c>
      <c r="CO1079" s="28" t="s">
        <v>387</v>
      </c>
      <c r="CP1079" s="28" t="s">
        <v>393</v>
      </c>
      <c r="CQ1079" s="28" t="s">
        <v>2977</v>
      </c>
      <c r="CR1079" s="28" t="s">
        <v>2977</v>
      </c>
      <c r="CS1079" s="28" t="s">
        <v>1223</v>
      </c>
      <c r="CT1079" s="28" t="s">
        <v>1224</v>
      </c>
      <c r="CU1079" s="28" t="s">
        <v>1698</v>
      </c>
      <c r="CV1079" s="3" t="s">
        <v>1699</v>
      </c>
    </row>
    <row r="1080" spans="91:100" x14ac:dyDescent="0.25">
      <c r="CM1080" s="29"/>
      <c r="CN1080" s="28" t="s">
        <v>2978</v>
      </c>
      <c r="CO1080" s="28" t="s">
        <v>387</v>
      </c>
      <c r="CP1080" s="28" t="s">
        <v>393</v>
      </c>
      <c r="CQ1080" s="28" t="s">
        <v>2979</v>
      </c>
      <c r="CR1080" s="28" t="s">
        <v>2979</v>
      </c>
      <c r="CS1080" s="28" t="s">
        <v>1223</v>
      </c>
      <c r="CT1080" s="28" t="s">
        <v>1224</v>
      </c>
      <c r="CU1080" s="28" t="s">
        <v>1698</v>
      </c>
      <c r="CV1080" s="3" t="s">
        <v>1699</v>
      </c>
    </row>
    <row r="1081" spans="91:100" x14ac:dyDescent="0.25">
      <c r="CM1081" s="29"/>
      <c r="CN1081" s="28" t="s">
        <v>2980</v>
      </c>
      <c r="CO1081" s="28" t="s">
        <v>387</v>
      </c>
      <c r="CP1081" s="28" t="s">
        <v>393</v>
      </c>
      <c r="CQ1081" s="28" t="s">
        <v>2981</v>
      </c>
      <c r="CR1081" s="28" t="s">
        <v>2981</v>
      </c>
      <c r="CS1081" s="28" t="s">
        <v>1223</v>
      </c>
      <c r="CT1081" s="28" t="s">
        <v>1224</v>
      </c>
      <c r="CU1081" s="28" t="s">
        <v>1698</v>
      </c>
      <c r="CV1081" s="3" t="s">
        <v>1699</v>
      </c>
    </row>
    <row r="1082" spans="91:100" x14ac:dyDescent="0.25">
      <c r="CM1082" s="29"/>
      <c r="CN1082" s="28" t="s">
        <v>2982</v>
      </c>
      <c r="CO1082" s="28" t="s">
        <v>387</v>
      </c>
      <c r="CP1082" s="28" t="s">
        <v>393</v>
      </c>
      <c r="CQ1082" s="28" t="s">
        <v>2983</v>
      </c>
      <c r="CR1082" s="28" t="s">
        <v>2983</v>
      </c>
      <c r="CS1082" s="28" t="s">
        <v>1223</v>
      </c>
      <c r="CT1082" s="28" t="s">
        <v>1224</v>
      </c>
      <c r="CU1082" s="28" t="s">
        <v>1698</v>
      </c>
      <c r="CV1082" s="3" t="s">
        <v>1699</v>
      </c>
    </row>
    <row r="1083" spans="91:100" x14ac:dyDescent="0.25">
      <c r="CM1083" s="29"/>
      <c r="CN1083" s="28" t="s">
        <v>2984</v>
      </c>
      <c r="CO1083" s="28" t="s">
        <v>387</v>
      </c>
      <c r="CP1083" s="28" t="s">
        <v>393</v>
      </c>
      <c r="CQ1083" s="28" t="s">
        <v>2985</v>
      </c>
      <c r="CR1083" s="28" t="s">
        <v>2985</v>
      </c>
      <c r="CS1083" s="28" t="s">
        <v>1223</v>
      </c>
      <c r="CT1083" s="28" t="s">
        <v>1224</v>
      </c>
      <c r="CU1083" s="28" t="s">
        <v>1698</v>
      </c>
      <c r="CV1083" s="3" t="s">
        <v>1699</v>
      </c>
    </row>
    <row r="1084" spans="91:100" x14ac:dyDescent="0.25">
      <c r="CM1084" s="29"/>
      <c r="CN1084" s="28" t="s">
        <v>2986</v>
      </c>
      <c r="CO1084" s="28" t="s">
        <v>387</v>
      </c>
      <c r="CP1084" s="28" t="s">
        <v>393</v>
      </c>
      <c r="CQ1084" s="28" t="s">
        <v>2987</v>
      </c>
      <c r="CR1084" s="28" t="s">
        <v>2987</v>
      </c>
      <c r="CS1084" s="28" t="s">
        <v>1223</v>
      </c>
      <c r="CT1084" s="28" t="s">
        <v>1224</v>
      </c>
      <c r="CU1084" s="28" t="s">
        <v>1698</v>
      </c>
      <c r="CV1084" s="3" t="s">
        <v>1699</v>
      </c>
    </row>
    <row r="1085" spans="91:100" x14ac:dyDescent="0.25">
      <c r="CM1085" s="29"/>
      <c r="CN1085" s="28" t="s">
        <v>2988</v>
      </c>
      <c r="CO1085" s="28" t="s">
        <v>387</v>
      </c>
      <c r="CP1085" s="28" t="s">
        <v>393</v>
      </c>
      <c r="CQ1085" s="28" t="s">
        <v>2989</v>
      </c>
      <c r="CR1085" s="28" t="s">
        <v>2989</v>
      </c>
      <c r="CS1085" s="28" t="s">
        <v>1223</v>
      </c>
      <c r="CT1085" s="28" t="s">
        <v>1224</v>
      </c>
      <c r="CU1085" s="28" t="s">
        <v>1698</v>
      </c>
      <c r="CV1085" s="3" t="s">
        <v>1699</v>
      </c>
    </row>
    <row r="1086" spans="91:100" x14ac:dyDescent="0.25">
      <c r="CM1086" s="29"/>
      <c r="CN1086" s="28" t="s">
        <v>2990</v>
      </c>
      <c r="CO1086" s="28" t="s">
        <v>387</v>
      </c>
      <c r="CP1086" s="28" t="s">
        <v>393</v>
      </c>
      <c r="CQ1086" s="28" t="s">
        <v>2991</v>
      </c>
      <c r="CR1086" s="28" t="s">
        <v>2991</v>
      </c>
      <c r="CS1086" s="28" t="s">
        <v>1223</v>
      </c>
      <c r="CT1086" s="28" t="s">
        <v>1224</v>
      </c>
      <c r="CU1086" s="28" t="s">
        <v>1698</v>
      </c>
      <c r="CV1086" s="3" t="s">
        <v>1699</v>
      </c>
    </row>
    <row r="1087" spans="91:100" x14ac:dyDescent="0.25">
      <c r="CM1087" s="29"/>
      <c r="CN1087" s="28" t="s">
        <v>2992</v>
      </c>
      <c r="CO1087" s="28" t="s">
        <v>387</v>
      </c>
      <c r="CP1087" s="28" t="s">
        <v>393</v>
      </c>
      <c r="CQ1087" s="28" t="s">
        <v>2993</v>
      </c>
      <c r="CR1087" s="28" t="s">
        <v>2993</v>
      </c>
      <c r="CS1087" s="28" t="s">
        <v>1223</v>
      </c>
      <c r="CT1087" s="28" t="s">
        <v>1224</v>
      </c>
      <c r="CU1087" s="28" t="s">
        <v>1698</v>
      </c>
      <c r="CV1087" s="3" t="s">
        <v>1699</v>
      </c>
    </row>
    <row r="1088" spans="91:100" x14ac:dyDescent="0.25">
      <c r="CM1088" s="29"/>
      <c r="CN1088" s="28" t="s">
        <v>2994</v>
      </c>
      <c r="CO1088" s="28" t="s">
        <v>387</v>
      </c>
      <c r="CP1088" s="28" t="s">
        <v>393</v>
      </c>
      <c r="CQ1088" s="28" t="s">
        <v>2995</v>
      </c>
      <c r="CR1088" s="28" t="s">
        <v>2995</v>
      </c>
      <c r="CS1088" s="28" t="s">
        <v>1223</v>
      </c>
      <c r="CT1088" s="28" t="s">
        <v>1224</v>
      </c>
      <c r="CU1088" s="28" t="s">
        <v>1698</v>
      </c>
      <c r="CV1088" s="3" t="s">
        <v>1699</v>
      </c>
    </row>
    <row r="1089" spans="91:100" x14ac:dyDescent="0.25">
      <c r="CM1089" s="29"/>
      <c r="CN1089" s="28" t="s">
        <v>2996</v>
      </c>
      <c r="CO1089" s="28" t="s">
        <v>387</v>
      </c>
      <c r="CP1089" s="28" t="s">
        <v>393</v>
      </c>
      <c r="CQ1089" s="28" t="s">
        <v>564</v>
      </c>
      <c r="CR1089" s="28" t="s">
        <v>564</v>
      </c>
      <c r="CS1089" s="28" t="s">
        <v>679</v>
      </c>
      <c r="CT1089" s="28" t="s">
        <v>1781</v>
      </c>
      <c r="CU1089" s="28" t="s">
        <v>681</v>
      </c>
      <c r="CV1089" s="3" t="s">
        <v>682</v>
      </c>
    </row>
    <row r="1090" spans="91:100" x14ac:dyDescent="0.25">
      <c r="CM1090" s="29"/>
      <c r="CN1090" s="28" t="s">
        <v>2997</v>
      </c>
      <c r="CO1090" s="28" t="s">
        <v>387</v>
      </c>
      <c r="CP1090" s="28" t="s">
        <v>393</v>
      </c>
      <c r="CQ1090" s="28" t="s">
        <v>2998</v>
      </c>
      <c r="CR1090" s="28" t="s">
        <v>2998</v>
      </c>
      <c r="CS1090" s="28" t="s">
        <v>1223</v>
      </c>
      <c r="CT1090" s="28" t="s">
        <v>1224</v>
      </c>
      <c r="CU1090" s="28" t="s">
        <v>1698</v>
      </c>
      <c r="CV1090" s="3" t="s">
        <v>1699</v>
      </c>
    </row>
    <row r="1091" spans="91:100" x14ac:dyDescent="0.25">
      <c r="CM1091" s="29"/>
      <c r="CN1091" s="28" t="s">
        <v>2999</v>
      </c>
      <c r="CO1091" s="28" t="s">
        <v>387</v>
      </c>
      <c r="CP1091" s="28" t="s">
        <v>393</v>
      </c>
      <c r="CQ1091" s="28" t="s">
        <v>3000</v>
      </c>
      <c r="CR1091" s="28" t="s">
        <v>3000</v>
      </c>
      <c r="CS1091" s="28" t="s">
        <v>1223</v>
      </c>
      <c r="CT1091" s="28" t="s">
        <v>1224</v>
      </c>
      <c r="CU1091" s="28" t="s">
        <v>1698</v>
      </c>
      <c r="CV1091" s="3" t="s">
        <v>1699</v>
      </c>
    </row>
    <row r="1092" spans="91:100" x14ac:dyDescent="0.25">
      <c r="CM1092" s="29"/>
      <c r="CN1092" s="28" t="s">
        <v>3001</v>
      </c>
      <c r="CO1092" s="28" t="s">
        <v>387</v>
      </c>
      <c r="CP1092" s="28" t="s">
        <v>393</v>
      </c>
      <c r="CQ1092" s="28" t="s">
        <v>3002</v>
      </c>
      <c r="CR1092" s="28" t="s">
        <v>3002</v>
      </c>
      <c r="CS1092" s="28" t="s">
        <v>1223</v>
      </c>
      <c r="CT1092" s="28" t="s">
        <v>1224</v>
      </c>
      <c r="CU1092" s="28" t="s">
        <v>1698</v>
      </c>
      <c r="CV1092" s="3" t="s">
        <v>1699</v>
      </c>
    </row>
    <row r="1093" spans="91:100" x14ac:dyDescent="0.25">
      <c r="CM1093" s="29"/>
      <c r="CN1093" s="28" t="s">
        <v>3003</v>
      </c>
      <c r="CO1093" s="28" t="s">
        <v>387</v>
      </c>
      <c r="CP1093" s="28" t="s">
        <v>393</v>
      </c>
      <c r="CQ1093" s="28" t="s">
        <v>3004</v>
      </c>
      <c r="CR1093" s="28" t="s">
        <v>3004</v>
      </c>
      <c r="CS1093" s="28" t="s">
        <v>679</v>
      </c>
      <c r="CT1093" s="28" t="s">
        <v>1781</v>
      </c>
      <c r="CU1093" s="28" t="s">
        <v>681</v>
      </c>
      <c r="CV1093" s="3" t="s">
        <v>682</v>
      </c>
    </row>
    <row r="1094" spans="91:100" x14ac:dyDescent="0.25">
      <c r="CM1094" s="29"/>
      <c r="CN1094" s="28" t="s">
        <v>3005</v>
      </c>
      <c r="CO1094" s="28" t="s">
        <v>387</v>
      </c>
      <c r="CP1094" s="28" t="s">
        <v>393</v>
      </c>
      <c r="CQ1094" s="28" t="s">
        <v>3006</v>
      </c>
      <c r="CR1094" s="28" t="s">
        <v>3007</v>
      </c>
      <c r="CS1094" s="28" t="s">
        <v>679</v>
      </c>
      <c r="CT1094" s="28" t="s">
        <v>1781</v>
      </c>
      <c r="CU1094" s="28" t="s">
        <v>681</v>
      </c>
      <c r="CV1094" s="3" t="s">
        <v>682</v>
      </c>
    </row>
    <row r="1095" spans="91:100" x14ac:dyDescent="0.25">
      <c r="CM1095" s="29"/>
      <c r="CN1095" s="28" t="s">
        <v>3008</v>
      </c>
      <c r="CO1095" s="28" t="s">
        <v>387</v>
      </c>
      <c r="CP1095" s="28" t="s">
        <v>393</v>
      </c>
      <c r="CQ1095" s="28" t="s">
        <v>3009</v>
      </c>
      <c r="CR1095" s="28" t="s">
        <v>3009</v>
      </c>
      <c r="CS1095" s="28" t="s">
        <v>679</v>
      </c>
      <c r="CT1095" s="28" t="s">
        <v>1781</v>
      </c>
      <c r="CU1095" s="28" t="s">
        <v>681</v>
      </c>
      <c r="CV1095" s="3" t="s">
        <v>682</v>
      </c>
    </row>
    <row r="1096" spans="91:100" x14ac:dyDescent="0.25">
      <c r="CM1096" s="29"/>
      <c r="CN1096" s="28" t="s">
        <v>3010</v>
      </c>
      <c r="CO1096" s="28" t="s">
        <v>387</v>
      </c>
      <c r="CP1096" s="28" t="s">
        <v>393</v>
      </c>
      <c r="CQ1096" s="28" t="s">
        <v>3011</v>
      </c>
      <c r="CR1096" s="28" t="s">
        <v>3011</v>
      </c>
      <c r="CS1096" s="28" t="s">
        <v>1223</v>
      </c>
      <c r="CT1096" s="28" t="s">
        <v>1224</v>
      </c>
      <c r="CU1096" s="28" t="s">
        <v>1698</v>
      </c>
      <c r="CV1096" s="3" t="s">
        <v>1699</v>
      </c>
    </row>
    <row r="1097" spans="91:100" x14ac:dyDescent="0.25">
      <c r="CM1097" s="29"/>
      <c r="CN1097" s="28" t="s">
        <v>3012</v>
      </c>
      <c r="CO1097" s="28" t="s">
        <v>387</v>
      </c>
      <c r="CP1097" s="28" t="s">
        <v>393</v>
      </c>
      <c r="CQ1097" s="28" t="s">
        <v>3013</v>
      </c>
      <c r="CR1097" s="28" t="s">
        <v>3013</v>
      </c>
      <c r="CS1097" s="28" t="s">
        <v>1223</v>
      </c>
      <c r="CT1097" s="28" t="s">
        <v>1224</v>
      </c>
      <c r="CU1097" s="28" t="s">
        <v>1698</v>
      </c>
      <c r="CV1097" s="3" t="s">
        <v>1699</v>
      </c>
    </row>
    <row r="1098" spans="91:100" x14ac:dyDescent="0.25">
      <c r="CM1098" s="29"/>
      <c r="CN1098" s="28" t="s">
        <v>3014</v>
      </c>
      <c r="CO1098" s="28" t="s">
        <v>387</v>
      </c>
      <c r="CP1098" s="28" t="s">
        <v>393</v>
      </c>
      <c r="CQ1098" s="28" t="s">
        <v>3015</v>
      </c>
      <c r="CR1098" s="28" t="s">
        <v>3015</v>
      </c>
      <c r="CS1098" s="28" t="s">
        <v>1223</v>
      </c>
      <c r="CT1098" s="28" t="s">
        <v>1224</v>
      </c>
      <c r="CU1098" s="28" t="s">
        <v>1698</v>
      </c>
      <c r="CV1098" s="3" t="s">
        <v>1699</v>
      </c>
    </row>
    <row r="1099" spans="91:100" x14ac:dyDescent="0.25">
      <c r="CM1099" s="29"/>
      <c r="CN1099" s="28" t="s">
        <v>3016</v>
      </c>
      <c r="CO1099" s="28" t="s">
        <v>387</v>
      </c>
      <c r="CP1099" s="28" t="s">
        <v>393</v>
      </c>
      <c r="CQ1099" s="28" t="s">
        <v>3017</v>
      </c>
      <c r="CR1099" s="28" t="s">
        <v>3017</v>
      </c>
      <c r="CS1099" s="28" t="s">
        <v>1223</v>
      </c>
      <c r="CT1099" s="28" t="s">
        <v>1224</v>
      </c>
      <c r="CU1099" s="28" t="s">
        <v>1698</v>
      </c>
      <c r="CV1099" s="3" t="s">
        <v>1699</v>
      </c>
    </row>
    <row r="1100" spans="91:100" x14ac:dyDescent="0.25">
      <c r="CM1100" s="29"/>
      <c r="CN1100" s="28" t="s">
        <v>3018</v>
      </c>
      <c r="CO1100" s="28" t="s">
        <v>387</v>
      </c>
      <c r="CP1100" s="28" t="s">
        <v>393</v>
      </c>
      <c r="CQ1100" s="28" t="s">
        <v>3019</v>
      </c>
      <c r="CR1100" s="28" t="s">
        <v>3019</v>
      </c>
      <c r="CS1100" s="28" t="s">
        <v>1223</v>
      </c>
      <c r="CT1100" s="28" t="s">
        <v>1224</v>
      </c>
      <c r="CU1100" s="28" t="s">
        <v>1698</v>
      </c>
      <c r="CV1100" s="3" t="s">
        <v>1699</v>
      </c>
    </row>
    <row r="1101" spans="91:100" x14ac:dyDescent="0.25">
      <c r="CM1101" s="29"/>
      <c r="CN1101" s="28" t="s">
        <v>3020</v>
      </c>
      <c r="CO1101" s="28" t="s">
        <v>387</v>
      </c>
      <c r="CP1101" s="28" t="s">
        <v>393</v>
      </c>
      <c r="CQ1101" s="28" t="s">
        <v>3021</v>
      </c>
      <c r="CR1101" s="28" t="s">
        <v>3021</v>
      </c>
      <c r="CS1101" s="28" t="s">
        <v>1223</v>
      </c>
      <c r="CT1101" s="28" t="s">
        <v>1224</v>
      </c>
      <c r="CU1101" s="28" t="s">
        <v>1698</v>
      </c>
      <c r="CV1101" s="3" t="s">
        <v>1699</v>
      </c>
    </row>
    <row r="1102" spans="91:100" x14ac:dyDescent="0.25">
      <c r="CM1102" s="29"/>
      <c r="CN1102" s="28" t="s">
        <v>3022</v>
      </c>
      <c r="CO1102" s="28" t="s">
        <v>387</v>
      </c>
      <c r="CP1102" s="28" t="s">
        <v>393</v>
      </c>
      <c r="CQ1102" s="28" t="s">
        <v>3023</v>
      </c>
      <c r="CR1102" s="28" t="s">
        <v>3023</v>
      </c>
      <c r="CS1102" s="28" t="s">
        <v>1223</v>
      </c>
      <c r="CT1102" s="28" t="s">
        <v>1224</v>
      </c>
      <c r="CU1102" s="28" t="s">
        <v>1698</v>
      </c>
      <c r="CV1102" s="3" t="s">
        <v>1699</v>
      </c>
    </row>
    <row r="1103" spans="91:100" x14ac:dyDescent="0.25">
      <c r="CM1103" s="29"/>
      <c r="CN1103" s="28" t="s">
        <v>3024</v>
      </c>
      <c r="CO1103" s="28" t="s">
        <v>387</v>
      </c>
      <c r="CP1103" s="28" t="s">
        <v>393</v>
      </c>
      <c r="CQ1103" s="28" t="s">
        <v>3025</v>
      </c>
      <c r="CR1103" s="28" t="s">
        <v>3025</v>
      </c>
      <c r="CS1103" s="28" t="s">
        <v>1223</v>
      </c>
      <c r="CT1103" s="28" t="s">
        <v>1224</v>
      </c>
      <c r="CU1103" s="28" t="s">
        <v>1698</v>
      </c>
      <c r="CV1103" s="3" t="s">
        <v>1699</v>
      </c>
    </row>
    <row r="1104" spans="91:100" x14ac:dyDescent="0.25">
      <c r="CM1104" s="29"/>
      <c r="CN1104" s="28" t="s">
        <v>3026</v>
      </c>
      <c r="CO1104" s="28" t="s">
        <v>387</v>
      </c>
      <c r="CP1104" s="28" t="s">
        <v>393</v>
      </c>
      <c r="CQ1104" s="28" t="s">
        <v>3027</v>
      </c>
      <c r="CR1104" s="28" t="s">
        <v>3027</v>
      </c>
      <c r="CS1104" s="28" t="s">
        <v>1223</v>
      </c>
      <c r="CT1104" s="28" t="s">
        <v>1224</v>
      </c>
      <c r="CU1104" s="28" t="s">
        <v>1698</v>
      </c>
      <c r="CV1104" s="3" t="s">
        <v>1699</v>
      </c>
    </row>
    <row r="1105" spans="91:100" x14ac:dyDescent="0.25">
      <c r="CM1105" s="29"/>
      <c r="CN1105" s="28" t="s">
        <v>3028</v>
      </c>
      <c r="CO1105" s="28" t="s">
        <v>387</v>
      </c>
      <c r="CP1105" s="28" t="s">
        <v>393</v>
      </c>
      <c r="CQ1105" s="28" t="s">
        <v>3029</v>
      </c>
      <c r="CR1105" s="28" t="s">
        <v>3029</v>
      </c>
      <c r="CS1105" s="28" t="s">
        <v>1223</v>
      </c>
      <c r="CT1105" s="28" t="s">
        <v>1224</v>
      </c>
      <c r="CU1105" s="28" t="s">
        <v>1698</v>
      </c>
      <c r="CV1105" s="3" t="s">
        <v>1699</v>
      </c>
    </row>
    <row r="1106" spans="91:100" x14ac:dyDescent="0.25">
      <c r="CM1106" s="29"/>
      <c r="CN1106" s="28" t="s">
        <v>3030</v>
      </c>
      <c r="CO1106" s="28" t="s">
        <v>387</v>
      </c>
      <c r="CP1106" s="28" t="s">
        <v>393</v>
      </c>
      <c r="CQ1106" s="28" t="s">
        <v>3031</v>
      </c>
      <c r="CR1106" s="28" t="s">
        <v>3031</v>
      </c>
      <c r="CS1106" s="28" t="s">
        <v>1223</v>
      </c>
      <c r="CT1106" s="28" t="s">
        <v>1224</v>
      </c>
      <c r="CU1106" s="28" t="s">
        <v>1698</v>
      </c>
      <c r="CV1106" s="3" t="s">
        <v>1699</v>
      </c>
    </row>
    <row r="1107" spans="91:100" x14ac:dyDescent="0.25">
      <c r="CM1107" s="29"/>
      <c r="CN1107" s="28" t="s">
        <v>3032</v>
      </c>
      <c r="CO1107" s="28" t="s">
        <v>387</v>
      </c>
      <c r="CP1107" s="28" t="s">
        <v>393</v>
      </c>
      <c r="CQ1107" s="28" t="s">
        <v>3033</v>
      </c>
      <c r="CR1107" s="28" t="s">
        <v>3033</v>
      </c>
      <c r="CS1107" s="28" t="s">
        <v>1223</v>
      </c>
      <c r="CT1107" s="28" t="s">
        <v>1224</v>
      </c>
      <c r="CU1107" s="28" t="s">
        <v>1698</v>
      </c>
      <c r="CV1107" s="3" t="s">
        <v>1699</v>
      </c>
    </row>
    <row r="1108" spans="91:100" x14ac:dyDescent="0.25">
      <c r="CM1108" s="29"/>
      <c r="CN1108" s="28" t="s">
        <v>3034</v>
      </c>
      <c r="CO1108" s="28" t="s">
        <v>387</v>
      </c>
      <c r="CP1108" s="28" t="s">
        <v>393</v>
      </c>
      <c r="CQ1108" s="28" t="s">
        <v>3035</v>
      </c>
      <c r="CR1108" s="28" t="s">
        <v>3035</v>
      </c>
      <c r="CS1108" s="28" t="s">
        <v>1223</v>
      </c>
      <c r="CT1108" s="28" t="s">
        <v>1224</v>
      </c>
      <c r="CU1108" s="28" t="s">
        <v>1698</v>
      </c>
      <c r="CV1108" s="3" t="s">
        <v>1699</v>
      </c>
    </row>
    <row r="1109" spans="91:100" x14ac:dyDescent="0.25">
      <c r="CM1109" s="29"/>
      <c r="CN1109" s="28" t="s">
        <v>3036</v>
      </c>
      <c r="CO1109" s="28" t="s">
        <v>387</v>
      </c>
      <c r="CP1109" s="28" t="s">
        <v>393</v>
      </c>
      <c r="CQ1109" s="28" t="s">
        <v>3037</v>
      </c>
      <c r="CR1109" s="28" t="s">
        <v>3037</v>
      </c>
      <c r="CS1109" s="28" t="s">
        <v>1223</v>
      </c>
      <c r="CT1109" s="28" t="s">
        <v>1224</v>
      </c>
      <c r="CU1109" s="28" t="s">
        <v>1698</v>
      </c>
      <c r="CV1109" s="3" t="s">
        <v>1699</v>
      </c>
    </row>
    <row r="1110" spans="91:100" x14ac:dyDescent="0.25">
      <c r="CM1110" s="29"/>
      <c r="CN1110" s="28" t="s">
        <v>3038</v>
      </c>
      <c r="CO1110" s="28" t="s">
        <v>387</v>
      </c>
      <c r="CP1110" s="28" t="s">
        <v>393</v>
      </c>
      <c r="CQ1110" s="28" t="s">
        <v>3039</v>
      </c>
      <c r="CR1110" s="28" t="s">
        <v>3039</v>
      </c>
      <c r="CS1110" s="28" t="s">
        <v>1223</v>
      </c>
      <c r="CT1110" s="28" t="s">
        <v>1224</v>
      </c>
      <c r="CU1110" s="28" t="s">
        <v>1698</v>
      </c>
      <c r="CV1110" s="3" t="s">
        <v>1699</v>
      </c>
    </row>
    <row r="1111" spans="91:100" x14ac:dyDescent="0.25">
      <c r="CM1111" s="29"/>
      <c r="CN1111" s="28" t="s">
        <v>3040</v>
      </c>
      <c r="CO1111" s="28" t="s">
        <v>387</v>
      </c>
      <c r="CP1111" s="28" t="s">
        <v>393</v>
      </c>
      <c r="CQ1111" s="28" t="s">
        <v>3041</v>
      </c>
      <c r="CR1111" s="28" t="s">
        <v>3041</v>
      </c>
      <c r="CS1111" s="28" t="s">
        <v>1223</v>
      </c>
      <c r="CT1111" s="28" t="s">
        <v>1224</v>
      </c>
      <c r="CU1111" s="28" t="s">
        <v>1698</v>
      </c>
      <c r="CV1111" s="3" t="s">
        <v>1699</v>
      </c>
    </row>
    <row r="1112" spans="91:100" x14ac:dyDescent="0.25">
      <c r="CM1112" s="29"/>
      <c r="CN1112" s="28" t="s">
        <v>3042</v>
      </c>
      <c r="CO1112" s="28" t="s">
        <v>387</v>
      </c>
      <c r="CP1112" s="28" t="s">
        <v>393</v>
      </c>
      <c r="CQ1112" s="28" t="s">
        <v>3043</v>
      </c>
      <c r="CR1112" s="28" t="s">
        <v>3043</v>
      </c>
      <c r="CS1112" s="28" t="s">
        <v>1223</v>
      </c>
      <c r="CT1112" s="28" t="s">
        <v>1224</v>
      </c>
      <c r="CU1112" s="28" t="s">
        <v>1698</v>
      </c>
      <c r="CV1112" s="3" t="s">
        <v>1699</v>
      </c>
    </row>
    <row r="1113" spans="91:100" x14ac:dyDescent="0.25">
      <c r="CM1113" s="29"/>
      <c r="CN1113" s="28" t="s">
        <v>3044</v>
      </c>
      <c r="CO1113" s="28" t="s">
        <v>387</v>
      </c>
      <c r="CP1113" s="28" t="s">
        <v>393</v>
      </c>
      <c r="CQ1113" s="28" t="s">
        <v>3045</v>
      </c>
      <c r="CR1113" s="28" t="s">
        <v>3045</v>
      </c>
      <c r="CS1113" s="28" t="s">
        <v>1223</v>
      </c>
      <c r="CT1113" s="28" t="s">
        <v>1224</v>
      </c>
      <c r="CU1113" s="28" t="s">
        <v>1698</v>
      </c>
      <c r="CV1113" s="3" t="s">
        <v>1699</v>
      </c>
    </row>
    <row r="1114" spans="91:100" x14ac:dyDescent="0.25">
      <c r="CM1114" s="29"/>
      <c r="CN1114" s="28" t="s">
        <v>3046</v>
      </c>
      <c r="CO1114" s="28" t="s">
        <v>387</v>
      </c>
      <c r="CP1114" s="28" t="s">
        <v>393</v>
      </c>
      <c r="CQ1114" s="28" t="s">
        <v>3047</v>
      </c>
      <c r="CR1114" s="28" t="s">
        <v>3047</v>
      </c>
      <c r="CS1114" s="28" t="s">
        <v>1223</v>
      </c>
      <c r="CT1114" s="28" t="s">
        <v>1224</v>
      </c>
      <c r="CU1114" s="28" t="s">
        <v>1698</v>
      </c>
      <c r="CV1114" s="3" t="s">
        <v>1699</v>
      </c>
    </row>
    <row r="1115" spans="91:100" x14ac:dyDescent="0.25">
      <c r="CM1115" s="29"/>
      <c r="CN1115" s="28" t="s">
        <v>3048</v>
      </c>
      <c r="CO1115" s="28" t="s">
        <v>387</v>
      </c>
      <c r="CP1115" s="28" t="s">
        <v>393</v>
      </c>
      <c r="CQ1115" s="28" t="s">
        <v>3049</v>
      </c>
      <c r="CR1115" s="28" t="s">
        <v>3049</v>
      </c>
      <c r="CS1115" s="28" t="s">
        <v>1223</v>
      </c>
      <c r="CT1115" s="28" t="s">
        <v>1224</v>
      </c>
      <c r="CU1115" s="28" t="s">
        <v>1698</v>
      </c>
      <c r="CV1115" s="3" t="s">
        <v>1699</v>
      </c>
    </row>
    <row r="1116" spans="91:100" x14ac:dyDescent="0.25">
      <c r="CM1116" s="29"/>
      <c r="CN1116" s="28" t="s">
        <v>3050</v>
      </c>
      <c r="CO1116" s="28" t="s">
        <v>387</v>
      </c>
      <c r="CP1116" s="28" t="s">
        <v>393</v>
      </c>
      <c r="CQ1116" s="28" t="s">
        <v>3051</v>
      </c>
      <c r="CR1116" s="28" t="s">
        <v>3051</v>
      </c>
      <c r="CS1116" s="28" t="s">
        <v>1223</v>
      </c>
      <c r="CT1116" s="28" t="s">
        <v>1224</v>
      </c>
      <c r="CU1116" s="28" t="s">
        <v>1698</v>
      </c>
      <c r="CV1116" s="3" t="s">
        <v>1699</v>
      </c>
    </row>
    <row r="1117" spans="91:100" x14ac:dyDescent="0.25">
      <c r="CM1117" s="29"/>
      <c r="CN1117" s="28" t="s">
        <v>3052</v>
      </c>
      <c r="CO1117" s="28" t="s">
        <v>387</v>
      </c>
      <c r="CP1117" s="28" t="s">
        <v>393</v>
      </c>
      <c r="CQ1117" s="28" t="s">
        <v>3053</v>
      </c>
      <c r="CR1117" s="28" t="s">
        <v>3053</v>
      </c>
      <c r="CS1117" s="28" t="s">
        <v>1223</v>
      </c>
      <c r="CT1117" s="28" t="s">
        <v>1224</v>
      </c>
      <c r="CU1117" s="28" t="s">
        <v>1698</v>
      </c>
      <c r="CV1117" s="3" t="s">
        <v>1699</v>
      </c>
    </row>
    <row r="1118" spans="91:100" x14ac:dyDescent="0.25">
      <c r="CM1118" s="29"/>
      <c r="CN1118" s="28" t="s">
        <v>3054</v>
      </c>
      <c r="CO1118" s="28" t="s">
        <v>387</v>
      </c>
      <c r="CP1118" s="28" t="s">
        <v>393</v>
      </c>
      <c r="CQ1118" s="28" t="s">
        <v>3055</v>
      </c>
      <c r="CR1118" s="28" t="s">
        <v>3055</v>
      </c>
      <c r="CS1118" s="28" t="s">
        <v>1223</v>
      </c>
      <c r="CT1118" s="28" t="s">
        <v>1224</v>
      </c>
      <c r="CU1118" s="28" t="s">
        <v>1698</v>
      </c>
      <c r="CV1118" s="3" t="s">
        <v>1699</v>
      </c>
    </row>
    <row r="1119" spans="91:100" x14ac:dyDescent="0.25">
      <c r="CM1119" s="29"/>
      <c r="CN1119" s="28" t="s">
        <v>3056</v>
      </c>
      <c r="CO1119" s="28" t="s">
        <v>387</v>
      </c>
      <c r="CP1119" s="28" t="s">
        <v>393</v>
      </c>
      <c r="CQ1119" s="28" t="s">
        <v>3057</v>
      </c>
      <c r="CR1119" s="28" t="s">
        <v>3057</v>
      </c>
      <c r="CS1119" s="28" t="s">
        <v>1223</v>
      </c>
      <c r="CT1119" s="28" t="s">
        <v>1224</v>
      </c>
      <c r="CU1119" s="28" t="s">
        <v>1698</v>
      </c>
      <c r="CV1119" s="3" t="s">
        <v>1699</v>
      </c>
    </row>
    <row r="1120" spans="91:100" x14ac:dyDescent="0.25">
      <c r="CM1120" s="29"/>
      <c r="CN1120" s="28" t="s">
        <v>3058</v>
      </c>
      <c r="CO1120" s="28" t="s">
        <v>387</v>
      </c>
      <c r="CP1120" s="28" t="s">
        <v>393</v>
      </c>
      <c r="CQ1120" s="28" t="s">
        <v>3059</v>
      </c>
      <c r="CR1120" s="28" t="s">
        <v>3059</v>
      </c>
      <c r="CS1120" s="28" t="s">
        <v>1223</v>
      </c>
      <c r="CT1120" s="28" t="s">
        <v>1224</v>
      </c>
      <c r="CU1120" s="28" t="s">
        <v>1698</v>
      </c>
      <c r="CV1120" s="3" t="s">
        <v>1699</v>
      </c>
    </row>
    <row r="1121" spans="91:100" x14ac:dyDescent="0.25">
      <c r="CM1121" s="29"/>
      <c r="CN1121" s="28" t="s">
        <v>3060</v>
      </c>
      <c r="CO1121" s="28" t="s">
        <v>387</v>
      </c>
      <c r="CP1121" s="28" t="s">
        <v>393</v>
      </c>
      <c r="CQ1121" s="28" t="s">
        <v>3061</v>
      </c>
      <c r="CR1121" s="28" t="s">
        <v>3061</v>
      </c>
      <c r="CS1121" s="28" t="s">
        <v>1223</v>
      </c>
      <c r="CT1121" s="28" t="s">
        <v>1224</v>
      </c>
      <c r="CU1121" s="28" t="s">
        <v>1698</v>
      </c>
      <c r="CV1121" s="3" t="s">
        <v>1699</v>
      </c>
    </row>
    <row r="1122" spans="91:100" x14ac:dyDescent="0.25">
      <c r="CM1122" s="29"/>
      <c r="CN1122" s="28" t="s">
        <v>3062</v>
      </c>
      <c r="CO1122" s="28" t="s">
        <v>387</v>
      </c>
      <c r="CP1122" s="28" t="s">
        <v>393</v>
      </c>
      <c r="CQ1122" s="28" t="s">
        <v>3063</v>
      </c>
      <c r="CR1122" s="28" t="s">
        <v>3063</v>
      </c>
      <c r="CS1122" s="28" t="s">
        <v>1223</v>
      </c>
      <c r="CT1122" s="28" t="s">
        <v>1224</v>
      </c>
      <c r="CU1122" s="28" t="s">
        <v>1698</v>
      </c>
      <c r="CV1122" s="3" t="s">
        <v>1699</v>
      </c>
    </row>
    <row r="1123" spans="91:100" x14ac:dyDescent="0.25">
      <c r="CM1123" s="29"/>
      <c r="CN1123" s="28" t="s">
        <v>3064</v>
      </c>
      <c r="CO1123" s="28" t="s">
        <v>387</v>
      </c>
      <c r="CP1123" s="28" t="s">
        <v>393</v>
      </c>
      <c r="CQ1123" s="28" t="s">
        <v>3065</v>
      </c>
      <c r="CR1123" s="28" t="s">
        <v>3065</v>
      </c>
      <c r="CS1123" s="28" t="s">
        <v>1223</v>
      </c>
      <c r="CT1123" s="28" t="s">
        <v>1224</v>
      </c>
      <c r="CU1123" s="28" t="s">
        <v>1698</v>
      </c>
      <c r="CV1123" s="3" t="s">
        <v>1699</v>
      </c>
    </row>
    <row r="1124" spans="91:100" x14ac:dyDescent="0.25">
      <c r="CM1124" s="29"/>
      <c r="CN1124" s="28" t="s">
        <v>3066</v>
      </c>
      <c r="CO1124" s="28" t="s">
        <v>387</v>
      </c>
      <c r="CP1124" s="28" t="s">
        <v>393</v>
      </c>
      <c r="CQ1124" s="28" t="s">
        <v>3067</v>
      </c>
      <c r="CR1124" s="28" t="s">
        <v>3067</v>
      </c>
      <c r="CS1124" s="28" t="s">
        <v>1223</v>
      </c>
      <c r="CT1124" s="28" t="s">
        <v>1224</v>
      </c>
      <c r="CU1124" s="28" t="s">
        <v>1698</v>
      </c>
      <c r="CV1124" s="3" t="s">
        <v>1699</v>
      </c>
    </row>
    <row r="1125" spans="91:100" x14ac:dyDescent="0.25">
      <c r="CM1125" s="29"/>
      <c r="CN1125" s="28" t="s">
        <v>3068</v>
      </c>
      <c r="CO1125" s="28" t="s">
        <v>387</v>
      </c>
      <c r="CP1125" s="28" t="s">
        <v>393</v>
      </c>
      <c r="CQ1125" s="28" t="s">
        <v>3069</v>
      </c>
      <c r="CR1125" s="28" t="s">
        <v>3069</v>
      </c>
      <c r="CS1125" s="28" t="s">
        <v>1223</v>
      </c>
      <c r="CT1125" s="28" t="s">
        <v>1224</v>
      </c>
      <c r="CU1125" s="28" t="s">
        <v>1698</v>
      </c>
      <c r="CV1125" s="3" t="s">
        <v>1699</v>
      </c>
    </row>
    <row r="1126" spans="91:100" x14ac:dyDescent="0.25">
      <c r="CM1126" s="29"/>
      <c r="CN1126" s="28" t="s">
        <v>3070</v>
      </c>
      <c r="CO1126" s="28" t="s">
        <v>387</v>
      </c>
      <c r="CP1126" s="28" t="s">
        <v>393</v>
      </c>
      <c r="CQ1126" s="28" t="s">
        <v>3071</v>
      </c>
      <c r="CR1126" s="28" t="s">
        <v>3071</v>
      </c>
      <c r="CS1126" s="28" t="s">
        <v>1223</v>
      </c>
      <c r="CT1126" s="28" t="s">
        <v>1224</v>
      </c>
      <c r="CU1126" s="28" t="s">
        <v>1698</v>
      </c>
      <c r="CV1126" s="3" t="s">
        <v>1699</v>
      </c>
    </row>
    <row r="1127" spans="91:100" x14ac:dyDescent="0.25">
      <c r="CM1127" s="29"/>
      <c r="CN1127" s="28" t="s">
        <v>3072</v>
      </c>
      <c r="CO1127" s="28" t="s">
        <v>387</v>
      </c>
      <c r="CP1127" s="28" t="s">
        <v>393</v>
      </c>
      <c r="CQ1127" s="28" t="s">
        <v>3073</v>
      </c>
      <c r="CR1127" s="28" t="s">
        <v>3073</v>
      </c>
      <c r="CS1127" s="28" t="s">
        <v>1223</v>
      </c>
      <c r="CT1127" s="28" t="s">
        <v>1224</v>
      </c>
      <c r="CU1127" s="28" t="s">
        <v>1698</v>
      </c>
      <c r="CV1127" s="3" t="s">
        <v>1699</v>
      </c>
    </row>
    <row r="1128" spans="91:100" x14ac:dyDescent="0.25">
      <c r="CM1128" s="29"/>
      <c r="CN1128" s="28" t="s">
        <v>3074</v>
      </c>
      <c r="CO1128" s="28" t="s">
        <v>387</v>
      </c>
      <c r="CP1128" s="28" t="s">
        <v>393</v>
      </c>
      <c r="CQ1128" s="28" t="s">
        <v>3075</v>
      </c>
      <c r="CR1128" s="28" t="s">
        <v>3075</v>
      </c>
      <c r="CS1128" s="28" t="s">
        <v>1223</v>
      </c>
      <c r="CT1128" s="28" t="s">
        <v>1224</v>
      </c>
      <c r="CU1128" s="28" t="s">
        <v>1698</v>
      </c>
      <c r="CV1128" s="3" t="s">
        <v>1699</v>
      </c>
    </row>
    <row r="1129" spans="91:100" x14ac:dyDescent="0.25">
      <c r="CM1129" s="29"/>
      <c r="CN1129" s="28" t="s">
        <v>3076</v>
      </c>
      <c r="CO1129" s="28" t="s">
        <v>387</v>
      </c>
      <c r="CP1129" s="28" t="s">
        <v>393</v>
      </c>
      <c r="CQ1129" s="28" t="s">
        <v>3077</v>
      </c>
      <c r="CR1129" s="28" t="s">
        <v>3077</v>
      </c>
      <c r="CS1129" s="28" t="s">
        <v>1223</v>
      </c>
      <c r="CT1129" s="28" t="s">
        <v>1224</v>
      </c>
      <c r="CU1129" s="28" t="s">
        <v>1698</v>
      </c>
      <c r="CV1129" s="3" t="s">
        <v>1699</v>
      </c>
    </row>
    <row r="1130" spans="91:100" x14ac:dyDescent="0.25">
      <c r="CM1130" s="29"/>
      <c r="CN1130" s="28" t="s">
        <v>3078</v>
      </c>
      <c r="CO1130" s="28" t="s">
        <v>387</v>
      </c>
      <c r="CP1130" s="28" t="s">
        <v>393</v>
      </c>
      <c r="CQ1130" s="28" t="s">
        <v>3079</v>
      </c>
      <c r="CR1130" s="28" t="s">
        <v>3079</v>
      </c>
      <c r="CS1130" s="28" t="s">
        <v>1223</v>
      </c>
      <c r="CT1130" s="28" t="s">
        <v>1224</v>
      </c>
      <c r="CU1130" s="28" t="s">
        <v>1698</v>
      </c>
      <c r="CV1130" s="3" t="s">
        <v>1699</v>
      </c>
    </row>
    <row r="1131" spans="91:100" x14ac:dyDescent="0.25">
      <c r="CM1131" s="29"/>
      <c r="CN1131" s="28" t="s">
        <v>3080</v>
      </c>
      <c r="CO1131" s="28" t="s">
        <v>387</v>
      </c>
      <c r="CP1131" s="28" t="s">
        <v>393</v>
      </c>
      <c r="CQ1131" s="28" t="s">
        <v>3081</v>
      </c>
      <c r="CR1131" s="28" t="s">
        <v>3081</v>
      </c>
      <c r="CS1131" s="28" t="s">
        <v>1223</v>
      </c>
      <c r="CT1131" s="28" t="s">
        <v>1224</v>
      </c>
      <c r="CU1131" s="28" t="s">
        <v>1698</v>
      </c>
      <c r="CV1131" s="3" t="s">
        <v>1699</v>
      </c>
    </row>
    <row r="1132" spans="91:100" x14ac:dyDescent="0.25">
      <c r="CM1132" s="29"/>
      <c r="CN1132" s="28" t="s">
        <v>3082</v>
      </c>
      <c r="CO1132" s="28" t="s">
        <v>387</v>
      </c>
      <c r="CP1132" s="28" t="s">
        <v>393</v>
      </c>
      <c r="CQ1132" s="28" t="s">
        <v>3083</v>
      </c>
      <c r="CR1132" s="28" t="s">
        <v>3083</v>
      </c>
      <c r="CS1132" s="28" t="s">
        <v>1223</v>
      </c>
      <c r="CT1132" s="28" t="s">
        <v>1224</v>
      </c>
      <c r="CU1132" s="28" t="s">
        <v>1698</v>
      </c>
      <c r="CV1132" s="3" t="s">
        <v>1699</v>
      </c>
    </row>
    <row r="1133" spans="91:100" x14ac:dyDescent="0.25">
      <c r="CM1133" s="29"/>
      <c r="CN1133" s="28" t="s">
        <v>3084</v>
      </c>
      <c r="CO1133" s="28" t="s">
        <v>387</v>
      </c>
      <c r="CP1133" s="28" t="s">
        <v>393</v>
      </c>
      <c r="CQ1133" s="28" t="s">
        <v>3085</v>
      </c>
      <c r="CR1133" s="28" t="s">
        <v>3085</v>
      </c>
      <c r="CS1133" s="28" t="s">
        <v>1223</v>
      </c>
      <c r="CT1133" s="28" t="s">
        <v>1224</v>
      </c>
      <c r="CU1133" s="28" t="s">
        <v>1698</v>
      </c>
      <c r="CV1133" s="3" t="s">
        <v>1699</v>
      </c>
    </row>
    <row r="1134" spans="91:100" x14ac:dyDescent="0.25">
      <c r="CM1134" s="29"/>
      <c r="CN1134" s="28" t="s">
        <v>3086</v>
      </c>
      <c r="CO1134" s="28" t="s">
        <v>387</v>
      </c>
      <c r="CP1134" s="28" t="s">
        <v>393</v>
      </c>
      <c r="CQ1134" s="28" t="s">
        <v>3087</v>
      </c>
      <c r="CR1134" s="28" t="s">
        <v>3087</v>
      </c>
      <c r="CS1134" s="28" t="s">
        <v>1223</v>
      </c>
      <c r="CT1134" s="28" t="s">
        <v>1224</v>
      </c>
      <c r="CU1134" s="28" t="s">
        <v>1698</v>
      </c>
      <c r="CV1134" s="3" t="s">
        <v>1699</v>
      </c>
    </row>
    <row r="1135" spans="91:100" x14ac:dyDescent="0.25">
      <c r="CM1135" s="29"/>
      <c r="CN1135" s="28" t="s">
        <v>3088</v>
      </c>
      <c r="CO1135" s="28" t="s">
        <v>387</v>
      </c>
      <c r="CP1135" s="28" t="s">
        <v>393</v>
      </c>
      <c r="CQ1135" s="28" t="s">
        <v>3089</v>
      </c>
      <c r="CR1135" s="28" t="s">
        <v>3089</v>
      </c>
      <c r="CS1135" s="28" t="s">
        <v>1223</v>
      </c>
      <c r="CT1135" s="28" t="s">
        <v>1224</v>
      </c>
      <c r="CU1135" s="28" t="s">
        <v>1698</v>
      </c>
      <c r="CV1135" s="3" t="s">
        <v>1699</v>
      </c>
    </row>
    <row r="1136" spans="91:100" x14ac:dyDescent="0.25">
      <c r="CM1136" s="29"/>
      <c r="CN1136" s="28" t="s">
        <v>3090</v>
      </c>
      <c r="CO1136" s="28" t="s">
        <v>387</v>
      </c>
      <c r="CP1136" s="28" t="s">
        <v>393</v>
      </c>
      <c r="CQ1136" s="28" t="s">
        <v>3091</v>
      </c>
      <c r="CR1136" s="28" t="s">
        <v>3091</v>
      </c>
      <c r="CS1136" s="28" t="s">
        <v>1223</v>
      </c>
      <c r="CT1136" s="28" t="s">
        <v>1224</v>
      </c>
      <c r="CU1136" s="28" t="s">
        <v>1698</v>
      </c>
      <c r="CV1136" s="3" t="s">
        <v>1699</v>
      </c>
    </row>
    <row r="1137" spans="91:100" x14ac:dyDescent="0.25">
      <c r="CM1137" s="29"/>
      <c r="CN1137" s="28" t="s">
        <v>3092</v>
      </c>
      <c r="CO1137" s="28" t="s">
        <v>387</v>
      </c>
      <c r="CP1137" s="28" t="s">
        <v>393</v>
      </c>
      <c r="CQ1137" s="28" t="s">
        <v>3093</v>
      </c>
      <c r="CR1137" s="28" t="s">
        <v>3093</v>
      </c>
      <c r="CS1137" s="28" t="s">
        <v>1223</v>
      </c>
      <c r="CT1137" s="28" t="s">
        <v>1224</v>
      </c>
      <c r="CU1137" s="28" t="s">
        <v>1698</v>
      </c>
      <c r="CV1137" s="3" t="s">
        <v>1699</v>
      </c>
    </row>
    <row r="1138" spans="91:100" x14ac:dyDescent="0.25">
      <c r="CM1138" s="29"/>
      <c r="CN1138" s="28" t="s">
        <v>3094</v>
      </c>
      <c r="CO1138" s="28" t="s">
        <v>387</v>
      </c>
      <c r="CP1138" s="28" t="s">
        <v>393</v>
      </c>
      <c r="CQ1138" s="28" t="s">
        <v>3095</v>
      </c>
      <c r="CR1138" s="28" t="s">
        <v>3095</v>
      </c>
      <c r="CS1138" s="28" t="s">
        <v>1223</v>
      </c>
      <c r="CT1138" s="28" t="s">
        <v>1224</v>
      </c>
      <c r="CU1138" s="28" t="s">
        <v>1698</v>
      </c>
      <c r="CV1138" s="3" t="s">
        <v>1699</v>
      </c>
    </row>
    <row r="1139" spans="91:100" x14ac:dyDescent="0.25">
      <c r="CM1139" s="29"/>
      <c r="CN1139" s="28" t="s">
        <v>3096</v>
      </c>
      <c r="CO1139" s="28" t="s">
        <v>387</v>
      </c>
      <c r="CP1139" s="28" t="s">
        <v>393</v>
      </c>
      <c r="CQ1139" s="28" t="s">
        <v>3097</v>
      </c>
      <c r="CR1139" s="28" t="s">
        <v>3097</v>
      </c>
      <c r="CS1139" s="28" t="s">
        <v>1223</v>
      </c>
      <c r="CT1139" s="28" t="s">
        <v>1224</v>
      </c>
      <c r="CU1139" s="28" t="s">
        <v>1698</v>
      </c>
      <c r="CV1139" s="3" t="s">
        <v>1699</v>
      </c>
    </row>
    <row r="1140" spans="91:100" x14ac:dyDescent="0.25">
      <c r="CM1140" s="29"/>
      <c r="CN1140" s="28" t="s">
        <v>3098</v>
      </c>
      <c r="CO1140" s="28" t="s">
        <v>387</v>
      </c>
      <c r="CP1140" s="28" t="s">
        <v>393</v>
      </c>
      <c r="CQ1140" s="28" t="s">
        <v>3099</v>
      </c>
      <c r="CR1140" s="28" t="s">
        <v>3099</v>
      </c>
      <c r="CS1140" s="28" t="s">
        <v>1223</v>
      </c>
      <c r="CT1140" s="28" t="s">
        <v>1224</v>
      </c>
      <c r="CU1140" s="28" t="s">
        <v>1698</v>
      </c>
      <c r="CV1140" s="3" t="s">
        <v>1699</v>
      </c>
    </row>
    <row r="1141" spans="91:100" x14ac:dyDescent="0.25">
      <c r="CM1141" s="29"/>
      <c r="CN1141" s="28" t="s">
        <v>3100</v>
      </c>
      <c r="CO1141" s="28" t="s">
        <v>387</v>
      </c>
      <c r="CP1141" s="28" t="s">
        <v>393</v>
      </c>
      <c r="CQ1141" s="28" t="s">
        <v>3101</v>
      </c>
      <c r="CR1141" s="28" t="s">
        <v>3101</v>
      </c>
      <c r="CS1141" s="28" t="s">
        <v>1223</v>
      </c>
      <c r="CT1141" s="28" t="s">
        <v>1224</v>
      </c>
      <c r="CU1141" s="28" t="s">
        <v>1698</v>
      </c>
      <c r="CV1141" s="3" t="s">
        <v>1699</v>
      </c>
    </row>
    <row r="1142" spans="91:100" x14ac:dyDescent="0.25">
      <c r="CM1142" s="29"/>
      <c r="CN1142" s="28" t="s">
        <v>3102</v>
      </c>
      <c r="CO1142" s="28" t="s">
        <v>387</v>
      </c>
      <c r="CP1142" s="28" t="s">
        <v>393</v>
      </c>
      <c r="CQ1142" s="28" t="s">
        <v>3103</v>
      </c>
      <c r="CR1142" s="28" t="s">
        <v>3103</v>
      </c>
      <c r="CS1142" s="28" t="s">
        <v>1223</v>
      </c>
      <c r="CT1142" s="28" t="s">
        <v>1224</v>
      </c>
      <c r="CU1142" s="28" t="s">
        <v>1698</v>
      </c>
      <c r="CV1142" s="3" t="s">
        <v>1699</v>
      </c>
    </row>
    <row r="1143" spans="91:100" x14ac:dyDescent="0.25">
      <c r="CM1143" s="29"/>
      <c r="CN1143" s="28" t="s">
        <v>3104</v>
      </c>
      <c r="CO1143" s="28" t="s">
        <v>387</v>
      </c>
      <c r="CP1143" s="28" t="s">
        <v>393</v>
      </c>
      <c r="CQ1143" s="28" t="s">
        <v>3105</v>
      </c>
      <c r="CR1143" s="28" t="s">
        <v>3105</v>
      </c>
      <c r="CS1143" s="28" t="s">
        <v>1223</v>
      </c>
      <c r="CT1143" s="28" t="s">
        <v>1224</v>
      </c>
      <c r="CU1143" s="28" t="s">
        <v>1698</v>
      </c>
      <c r="CV1143" s="3" t="s">
        <v>1699</v>
      </c>
    </row>
    <row r="1144" spans="91:100" x14ac:dyDescent="0.25">
      <c r="CM1144" s="29"/>
      <c r="CN1144" s="28" t="s">
        <v>3106</v>
      </c>
      <c r="CO1144" s="28" t="s">
        <v>387</v>
      </c>
      <c r="CP1144" s="28" t="s">
        <v>393</v>
      </c>
      <c r="CQ1144" s="28" t="s">
        <v>3107</v>
      </c>
      <c r="CR1144" s="28" t="s">
        <v>3107</v>
      </c>
      <c r="CS1144" s="28" t="s">
        <v>1223</v>
      </c>
      <c r="CT1144" s="28" t="s">
        <v>1224</v>
      </c>
      <c r="CU1144" s="28" t="s">
        <v>1698</v>
      </c>
      <c r="CV1144" s="3" t="s">
        <v>1699</v>
      </c>
    </row>
    <row r="1145" spans="91:100" x14ac:dyDescent="0.25">
      <c r="CM1145" s="29"/>
      <c r="CN1145" s="28" t="s">
        <v>3108</v>
      </c>
      <c r="CO1145" s="28" t="s">
        <v>387</v>
      </c>
      <c r="CP1145" s="28" t="s">
        <v>393</v>
      </c>
      <c r="CQ1145" s="28" t="s">
        <v>3109</v>
      </c>
      <c r="CR1145" s="28" t="s">
        <v>3109</v>
      </c>
      <c r="CS1145" s="28" t="s">
        <v>1223</v>
      </c>
      <c r="CT1145" s="28" t="s">
        <v>1224</v>
      </c>
      <c r="CU1145" s="28" t="s">
        <v>1698</v>
      </c>
      <c r="CV1145" s="3" t="s">
        <v>1699</v>
      </c>
    </row>
    <row r="1146" spans="91:100" x14ac:dyDescent="0.25">
      <c r="CM1146" s="29"/>
      <c r="CN1146" s="28" t="s">
        <v>3110</v>
      </c>
      <c r="CO1146" s="28" t="s">
        <v>387</v>
      </c>
      <c r="CP1146" s="28" t="s">
        <v>393</v>
      </c>
      <c r="CQ1146" s="28" t="s">
        <v>3111</v>
      </c>
      <c r="CR1146" s="28" t="s">
        <v>3111</v>
      </c>
      <c r="CS1146" s="28" t="s">
        <v>1223</v>
      </c>
      <c r="CT1146" s="28" t="s">
        <v>1224</v>
      </c>
      <c r="CU1146" s="28" t="s">
        <v>1698</v>
      </c>
      <c r="CV1146" s="3" t="s">
        <v>1699</v>
      </c>
    </row>
    <row r="1147" spans="91:100" x14ac:dyDescent="0.25">
      <c r="CM1147" s="29"/>
      <c r="CN1147" s="28" t="s">
        <v>3112</v>
      </c>
      <c r="CO1147" s="28" t="s">
        <v>387</v>
      </c>
      <c r="CP1147" s="28" t="s">
        <v>393</v>
      </c>
      <c r="CQ1147" s="28" t="s">
        <v>3113</v>
      </c>
      <c r="CR1147" s="28" t="s">
        <v>3113</v>
      </c>
      <c r="CS1147" s="28" t="s">
        <v>1223</v>
      </c>
      <c r="CT1147" s="28" t="s">
        <v>1224</v>
      </c>
      <c r="CU1147" s="28" t="s">
        <v>1698</v>
      </c>
      <c r="CV1147" s="3" t="s">
        <v>1699</v>
      </c>
    </row>
    <row r="1148" spans="91:100" x14ac:dyDescent="0.25">
      <c r="CM1148" s="29"/>
      <c r="CN1148" s="28" t="s">
        <v>3114</v>
      </c>
      <c r="CO1148" s="28" t="s">
        <v>387</v>
      </c>
      <c r="CP1148" s="28" t="s">
        <v>393</v>
      </c>
      <c r="CQ1148" s="28" t="s">
        <v>3115</v>
      </c>
      <c r="CR1148" s="28" t="s">
        <v>3115</v>
      </c>
      <c r="CS1148" s="28" t="s">
        <v>1223</v>
      </c>
      <c r="CT1148" s="28" t="s">
        <v>1224</v>
      </c>
      <c r="CU1148" s="28" t="s">
        <v>1698</v>
      </c>
      <c r="CV1148" s="3" t="s">
        <v>1699</v>
      </c>
    </row>
    <row r="1149" spans="91:100" x14ac:dyDescent="0.25">
      <c r="CM1149" s="29"/>
      <c r="CN1149" s="28" t="s">
        <v>3116</v>
      </c>
      <c r="CO1149" s="28" t="s">
        <v>387</v>
      </c>
      <c r="CP1149" s="28" t="s">
        <v>393</v>
      </c>
      <c r="CQ1149" s="28" t="s">
        <v>3117</v>
      </c>
      <c r="CR1149" s="28" t="s">
        <v>3117</v>
      </c>
      <c r="CS1149" s="28" t="s">
        <v>1223</v>
      </c>
      <c r="CT1149" s="28" t="s">
        <v>1224</v>
      </c>
      <c r="CU1149" s="28" t="s">
        <v>1698</v>
      </c>
      <c r="CV1149" s="3" t="s">
        <v>1699</v>
      </c>
    </row>
    <row r="1150" spans="91:100" x14ac:dyDescent="0.25">
      <c r="CM1150" s="29"/>
      <c r="CN1150" s="28" t="s">
        <v>3118</v>
      </c>
      <c r="CO1150" s="28" t="s">
        <v>387</v>
      </c>
      <c r="CP1150" s="28" t="s">
        <v>393</v>
      </c>
      <c r="CQ1150" s="28" t="s">
        <v>3119</v>
      </c>
      <c r="CR1150" s="28" t="s">
        <v>3119</v>
      </c>
      <c r="CS1150" s="28" t="s">
        <v>1223</v>
      </c>
      <c r="CT1150" s="28" t="s">
        <v>1224</v>
      </c>
      <c r="CU1150" s="28" t="s">
        <v>1698</v>
      </c>
      <c r="CV1150" s="3" t="s">
        <v>1699</v>
      </c>
    </row>
    <row r="1151" spans="91:100" x14ac:dyDescent="0.25">
      <c r="CM1151" s="29"/>
      <c r="CN1151" s="28" t="s">
        <v>3120</v>
      </c>
      <c r="CO1151" s="28" t="s">
        <v>387</v>
      </c>
      <c r="CP1151" s="28" t="s">
        <v>393</v>
      </c>
      <c r="CQ1151" s="28" t="s">
        <v>3121</v>
      </c>
      <c r="CR1151" s="28" t="s">
        <v>3121</v>
      </c>
      <c r="CS1151" s="28" t="s">
        <v>1223</v>
      </c>
      <c r="CT1151" s="28" t="s">
        <v>1224</v>
      </c>
      <c r="CU1151" s="28" t="s">
        <v>1698</v>
      </c>
      <c r="CV1151" s="3" t="s">
        <v>1699</v>
      </c>
    </row>
    <row r="1152" spans="91:100" x14ac:dyDescent="0.25">
      <c r="CM1152" s="29"/>
      <c r="CN1152" s="28" t="s">
        <v>3122</v>
      </c>
      <c r="CO1152" s="28" t="s">
        <v>387</v>
      </c>
      <c r="CP1152" s="28" t="s">
        <v>393</v>
      </c>
      <c r="CQ1152" s="28" t="s">
        <v>3123</v>
      </c>
      <c r="CR1152" s="28" t="s">
        <v>3123</v>
      </c>
      <c r="CS1152" s="28" t="s">
        <v>679</v>
      </c>
      <c r="CT1152" s="28" t="s">
        <v>1781</v>
      </c>
      <c r="CU1152" s="28" t="s">
        <v>681</v>
      </c>
      <c r="CV1152" s="3" t="s">
        <v>682</v>
      </c>
    </row>
    <row r="1153" spans="91:100" x14ac:dyDescent="0.25">
      <c r="CM1153" s="29"/>
      <c r="CN1153" s="28" t="s">
        <v>3124</v>
      </c>
      <c r="CO1153" s="28" t="s">
        <v>387</v>
      </c>
      <c r="CP1153" s="28" t="s">
        <v>393</v>
      </c>
      <c r="CQ1153" s="28" t="s">
        <v>3125</v>
      </c>
      <c r="CR1153" s="28" t="s">
        <v>3125</v>
      </c>
      <c r="CS1153" s="28" t="s">
        <v>1223</v>
      </c>
      <c r="CT1153" s="28" t="s">
        <v>1224</v>
      </c>
      <c r="CU1153" s="28" t="s">
        <v>1698</v>
      </c>
      <c r="CV1153" s="3" t="s">
        <v>1699</v>
      </c>
    </row>
    <row r="1154" spans="91:100" x14ac:dyDescent="0.25">
      <c r="CM1154" s="29"/>
      <c r="CN1154" s="28" t="s">
        <v>3126</v>
      </c>
      <c r="CO1154" s="28" t="s">
        <v>387</v>
      </c>
      <c r="CP1154" s="28" t="s">
        <v>393</v>
      </c>
      <c r="CQ1154" s="28" t="s">
        <v>3127</v>
      </c>
      <c r="CR1154" s="28" t="s">
        <v>3127</v>
      </c>
      <c r="CS1154" s="28" t="s">
        <v>1223</v>
      </c>
      <c r="CT1154" s="28" t="s">
        <v>1224</v>
      </c>
      <c r="CU1154" s="28" t="s">
        <v>1698</v>
      </c>
      <c r="CV1154" s="3" t="s">
        <v>1699</v>
      </c>
    </row>
    <row r="1155" spans="91:100" x14ac:dyDescent="0.25">
      <c r="CM1155" s="29"/>
      <c r="CN1155" s="28" t="s">
        <v>3128</v>
      </c>
      <c r="CO1155" s="28" t="s">
        <v>387</v>
      </c>
      <c r="CP1155" s="28" t="s">
        <v>393</v>
      </c>
      <c r="CQ1155" s="28" t="s">
        <v>3129</v>
      </c>
      <c r="CR1155" s="28" t="s">
        <v>3129</v>
      </c>
      <c r="CS1155" s="28" t="s">
        <v>1223</v>
      </c>
      <c r="CT1155" s="28" t="s">
        <v>1224</v>
      </c>
      <c r="CU1155" s="28" t="s">
        <v>1698</v>
      </c>
      <c r="CV1155" s="3" t="s">
        <v>1699</v>
      </c>
    </row>
    <row r="1156" spans="91:100" x14ac:dyDescent="0.25">
      <c r="CM1156" s="29"/>
      <c r="CN1156" s="28" t="s">
        <v>3130</v>
      </c>
      <c r="CO1156" s="28" t="s">
        <v>387</v>
      </c>
      <c r="CP1156" s="28" t="s">
        <v>393</v>
      </c>
      <c r="CQ1156" s="28" t="s">
        <v>3131</v>
      </c>
      <c r="CR1156" s="28" t="s">
        <v>3131</v>
      </c>
      <c r="CS1156" s="28" t="s">
        <v>1223</v>
      </c>
      <c r="CT1156" s="28" t="s">
        <v>1224</v>
      </c>
      <c r="CU1156" s="28" t="s">
        <v>1698</v>
      </c>
      <c r="CV1156" s="3" t="s">
        <v>1699</v>
      </c>
    </row>
    <row r="1157" spans="91:100" x14ac:dyDescent="0.25">
      <c r="CM1157" s="29"/>
      <c r="CN1157" s="28" t="s">
        <v>3132</v>
      </c>
      <c r="CO1157" s="28" t="s">
        <v>387</v>
      </c>
      <c r="CP1157" s="28" t="s">
        <v>393</v>
      </c>
      <c r="CQ1157" s="28" t="s">
        <v>3133</v>
      </c>
      <c r="CR1157" s="28" t="s">
        <v>3133</v>
      </c>
      <c r="CS1157" s="28" t="s">
        <v>1223</v>
      </c>
      <c r="CT1157" s="28" t="s">
        <v>1224</v>
      </c>
      <c r="CU1157" s="28" t="s">
        <v>1698</v>
      </c>
      <c r="CV1157" s="3" t="s">
        <v>1699</v>
      </c>
    </row>
    <row r="1158" spans="91:100" x14ac:dyDescent="0.25">
      <c r="CM1158" s="29"/>
      <c r="CN1158" s="28" t="s">
        <v>3134</v>
      </c>
      <c r="CO1158" s="28" t="s">
        <v>387</v>
      </c>
      <c r="CP1158" s="28" t="s">
        <v>393</v>
      </c>
      <c r="CQ1158" s="28" t="s">
        <v>3135</v>
      </c>
      <c r="CR1158" s="28" t="s">
        <v>3135</v>
      </c>
      <c r="CS1158" s="28" t="s">
        <v>1223</v>
      </c>
      <c r="CT1158" s="28" t="s">
        <v>1224</v>
      </c>
      <c r="CU1158" s="28" t="s">
        <v>1698</v>
      </c>
      <c r="CV1158" s="3" t="s">
        <v>1699</v>
      </c>
    </row>
    <row r="1159" spans="91:100" x14ac:dyDescent="0.25">
      <c r="CM1159" s="29"/>
      <c r="CN1159" s="28" t="s">
        <v>3136</v>
      </c>
      <c r="CO1159" s="28" t="s">
        <v>387</v>
      </c>
      <c r="CP1159" s="28" t="s">
        <v>393</v>
      </c>
      <c r="CQ1159" s="28" t="s">
        <v>3137</v>
      </c>
      <c r="CR1159" s="28" t="s">
        <v>3137</v>
      </c>
      <c r="CS1159" s="28" t="s">
        <v>1223</v>
      </c>
      <c r="CT1159" s="28" t="s">
        <v>1224</v>
      </c>
      <c r="CU1159" s="28" t="s">
        <v>1698</v>
      </c>
      <c r="CV1159" s="3" t="s">
        <v>1699</v>
      </c>
    </row>
    <row r="1160" spans="91:100" x14ac:dyDescent="0.25">
      <c r="CM1160" s="29"/>
      <c r="CN1160" s="28" t="s">
        <v>3138</v>
      </c>
      <c r="CO1160" s="28" t="s">
        <v>387</v>
      </c>
      <c r="CP1160" s="28" t="s">
        <v>393</v>
      </c>
      <c r="CQ1160" s="28" t="s">
        <v>3139</v>
      </c>
      <c r="CR1160" s="28" t="s">
        <v>3139</v>
      </c>
      <c r="CS1160" s="28" t="s">
        <v>1223</v>
      </c>
      <c r="CT1160" s="28" t="s">
        <v>1224</v>
      </c>
      <c r="CU1160" s="28" t="s">
        <v>1698</v>
      </c>
      <c r="CV1160" s="3" t="s">
        <v>1699</v>
      </c>
    </row>
    <row r="1161" spans="91:100" x14ac:dyDescent="0.25">
      <c r="CM1161" s="29"/>
      <c r="CN1161" s="28" t="s">
        <v>3140</v>
      </c>
      <c r="CO1161" s="28" t="s">
        <v>387</v>
      </c>
      <c r="CP1161" s="28" t="s">
        <v>393</v>
      </c>
      <c r="CQ1161" s="28" t="s">
        <v>3141</v>
      </c>
      <c r="CR1161" s="28" t="s">
        <v>3141</v>
      </c>
      <c r="CS1161" s="28" t="s">
        <v>1223</v>
      </c>
      <c r="CT1161" s="28" t="s">
        <v>1224</v>
      </c>
      <c r="CU1161" s="28" t="s">
        <v>1698</v>
      </c>
      <c r="CV1161" s="3" t="s">
        <v>1699</v>
      </c>
    </row>
    <row r="1162" spans="91:100" x14ac:dyDescent="0.25">
      <c r="CM1162" s="29"/>
      <c r="CN1162" s="28" t="s">
        <v>3142</v>
      </c>
      <c r="CO1162" s="28" t="s">
        <v>387</v>
      </c>
      <c r="CP1162" s="28" t="s">
        <v>393</v>
      </c>
      <c r="CQ1162" s="28" t="s">
        <v>3143</v>
      </c>
      <c r="CR1162" s="28" t="s">
        <v>3143</v>
      </c>
      <c r="CS1162" s="28" t="s">
        <v>1223</v>
      </c>
      <c r="CT1162" s="28" t="s">
        <v>1224</v>
      </c>
      <c r="CU1162" s="28" t="s">
        <v>1698</v>
      </c>
      <c r="CV1162" s="3" t="s">
        <v>1699</v>
      </c>
    </row>
    <row r="1163" spans="91:100" x14ac:dyDescent="0.25">
      <c r="CM1163" s="29"/>
      <c r="CN1163" s="28" t="s">
        <v>3144</v>
      </c>
      <c r="CO1163" s="28" t="s">
        <v>387</v>
      </c>
      <c r="CP1163" s="28" t="s">
        <v>393</v>
      </c>
      <c r="CQ1163" s="28" t="s">
        <v>3145</v>
      </c>
      <c r="CR1163" s="28" t="s">
        <v>3145</v>
      </c>
      <c r="CS1163" s="28" t="s">
        <v>1223</v>
      </c>
      <c r="CT1163" s="28" t="s">
        <v>1224</v>
      </c>
      <c r="CU1163" s="28" t="s">
        <v>1698</v>
      </c>
      <c r="CV1163" s="3" t="s">
        <v>1699</v>
      </c>
    </row>
    <row r="1164" spans="91:100" x14ac:dyDescent="0.25">
      <c r="CM1164" s="29"/>
      <c r="CN1164" s="28" t="s">
        <v>3146</v>
      </c>
      <c r="CO1164" s="28" t="s">
        <v>387</v>
      </c>
      <c r="CP1164" s="28" t="s">
        <v>393</v>
      </c>
      <c r="CQ1164" s="28" t="s">
        <v>3147</v>
      </c>
      <c r="CR1164" s="28" t="s">
        <v>3147</v>
      </c>
      <c r="CS1164" s="28" t="s">
        <v>1223</v>
      </c>
      <c r="CT1164" s="28" t="s">
        <v>1224</v>
      </c>
      <c r="CU1164" s="28" t="s">
        <v>1698</v>
      </c>
      <c r="CV1164" s="3" t="s">
        <v>1699</v>
      </c>
    </row>
    <row r="1165" spans="91:100" x14ac:dyDescent="0.25">
      <c r="CM1165" s="29"/>
      <c r="CN1165" s="28" t="s">
        <v>3148</v>
      </c>
      <c r="CO1165" s="28" t="s">
        <v>387</v>
      </c>
      <c r="CP1165" s="28" t="s">
        <v>393</v>
      </c>
      <c r="CQ1165" s="28" t="s">
        <v>3149</v>
      </c>
      <c r="CR1165" s="28" t="s">
        <v>3149</v>
      </c>
      <c r="CS1165" s="28" t="s">
        <v>1223</v>
      </c>
      <c r="CT1165" s="28" t="s">
        <v>1224</v>
      </c>
      <c r="CU1165" s="28" t="s">
        <v>1698</v>
      </c>
      <c r="CV1165" s="3" t="s">
        <v>1699</v>
      </c>
    </row>
    <row r="1166" spans="91:100" x14ac:dyDescent="0.25">
      <c r="CM1166" s="29"/>
      <c r="CN1166" s="28" t="s">
        <v>3150</v>
      </c>
      <c r="CO1166" s="28" t="s">
        <v>387</v>
      </c>
      <c r="CP1166" s="28" t="s">
        <v>393</v>
      </c>
      <c r="CQ1166" s="28" t="s">
        <v>3151</v>
      </c>
      <c r="CR1166" s="28" t="s">
        <v>3151</v>
      </c>
      <c r="CS1166" s="28" t="s">
        <v>1223</v>
      </c>
      <c r="CT1166" s="28" t="s">
        <v>1224</v>
      </c>
      <c r="CU1166" s="28" t="s">
        <v>1698</v>
      </c>
      <c r="CV1166" s="3" t="s">
        <v>1699</v>
      </c>
    </row>
    <row r="1167" spans="91:100" x14ac:dyDescent="0.25">
      <c r="CM1167" s="29"/>
      <c r="CN1167" s="28" t="s">
        <v>3152</v>
      </c>
      <c r="CO1167" s="28" t="s">
        <v>387</v>
      </c>
      <c r="CP1167" s="28" t="s">
        <v>393</v>
      </c>
      <c r="CQ1167" s="28" t="s">
        <v>3153</v>
      </c>
      <c r="CR1167" s="28" t="s">
        <v>3153</v>
      </c>
      <c r="CS1167" s="28" t="s">
        <v>1223</v>
      </c>
      <c r="CT1167" s="28" t="s">
        <v>1224</v>
      </c>
      <c r="CU1167" s="28" t="s">
        <v>1698</v>
      </c>
      <c r="CV1167" s="3" t="s">
        <v>1699</v>
      </c>
    </row>
    <row r="1168" spans="91:100" x14ac:dyDescent="0.25">
      <c r="CM1168" s="29"/>
      <c r="CN1168" s="28" t="s">
        <v>3154</v>
      </c>
      <c r="CO1168" s="28" t="s">
        <v>387</v>
      </c>
      <c r="CP1168" s="28" t="s">
        <v>393</v>
      </c>
      <c r="CQ1168" s="28" t="s">
        <v>3155</v>
      </c>
      <c r="CR1168" s="28" t="s">
        <v>3155</v>
      </c>
      <c r="CS1168" s="28" t="s">
        <v>1223</v>
      </c>
      <c r="CT1168" s="28" t="s">
        <v>1224</v>
      </c>
      <c r="CU1168" s="28" t="s">
        <v>1698</v>
      </c>
      <c r="CV1168" s="3" t="s">
        <v>1699</v>
      </c>
    </row>
    <row r="1169" spans="91:100" x14ac:dyDescent="0.25">
      <c r="CM1169" s="29"/>
      <c r="CN1169" s="28" t="s">
        <v>3156</v>
      </c>
      <c r="CO1169" s="28" t="s">
        <v>387</v>
      </c>
      <c r="CP1169" s="28" t="s">
        <v>393</v>
      </c>
      <c r="CQ1169" s="28" t="s">
        <v>3157</v>
      </c>
      <c r="CR1169" s="28" t="s">
        <v>3157</v>
      </c>
      <c r="CS1169" s="28" t="s">
        <v>1223</v>
      </c>
      <c r="CT1169" s="28" t="s">
        <v>1224</v>
      </c>
      <c r="CU1169" s="28" t="s">
        <v>1698</v>
      </c>
      <c r="CV1169" s="3" t="s">
        <v>1699</v>
      </c>
    </row>
    <row r="1170" spans="91:100" x14ac:dyDescent="0.25">
      <c r="CM1170" s="29"/>
      <c r="CN1170" s="28" t="s">
        <v>3158</v>
      </c>
      <c r="CO1170" s="28" t="s">
        <v>387</v>
      </c>
      <c r="CP1170" s="28" t="s">
        <v>393</v>
      </c>
      <c r="CQ1170" s="28" t="s">
        <v>3159</v>
      </c>
      <c r="CR1170" s="28" t="s">
        <v>3159</v>
      </c>
      <c r="CS1170" s="28" t="s">
        <v>1223</v>
      </c>
      <c r="CT1170" s="28" t="s">
        <v>1224</v>
      </c>
      <c r="CU1170" s="28" t="s">
        <v>1698</v>
      </c>
      <c r="CV1170" s="3" t="s">
        <v>1699</v>
      </c>
    </row>
    <row r="1171" spans="91:100" x14ac:dyDescent="0.25">
      <c r="CM1171" s="29"/>
      <c r="CN1171" s="28" t="s">
        <v>3160</v>
      </c>
      <c r="CO1171" s="28" t="s">
        <v>387</v>
      </c>
      <c r="CP1171" s="28" t="s">
        <v>393</v>
      </c>
      <c r="CQ1171" s="28" t="s">
        <v>3161</v>
      </c>
      <c r="CR1171" s="28" t="s">
        <v>3161</v>
      </c>
      <c r="CS1171" s="28" t="s">
        <v>1223</v>
      </c>
      <c r="CT1171" s="28" t="s">
        <v>1224</v>
      </c>
      <c r="CU1171" s="28" t="s">
        <v>1698</v>
      </c>
      <c r="CV1171" s="3" t="s">
        <v>1699</v>
      </c>
    </row>
    <row r="1172" spans="91:100" x14ac:dyDescent="0.25">
      <c r="CM1172" s="29"/>
      <c r="CN1172" s="28" t="s">
        <v>3162</v>
      </c>
      <c r="CO1172" s="28" t="s">
        <v>387</v>
      </c>
      <c r="CP1172" s="28" t="s">
        <v>393</v>
      </c>
      <c r="CQ1172" s="28" t="s">
        <v>3163</v>
      </c>
      <c r="CR1172" s="28" t="s">
        <v>3163</v>
      </c>
      <c r="CS1172" s="28" t="s">
        <v>1223</v>
      </c>
      <c r="CT1172" s="28" t="s">
        <v>1224</v>
      </c>
      <c r="CU1172" s="28" t="s">
        <v>1698</v>
      </c>
      <c r="CV1172" s="3" t="s">
        <v>1699</v>
      </c>
    </row>
    <row r="1173" spans="91:100" x14ac:dyDescent="0.25">
      <c r="CM1173" s="29"/>
      <c r="CN1173" s="28" t="s">
        <v>3164</v>
      </c>
      <c r="CO1173" s="28" t="s">
        <v>387</v>
      </c>
      <c r="CP1173" s="28" t="s">
        <v>393</v>
      </c>
      <c r="CQ1173" s="28" t="s">
        <v>3165</v>
      </c>
      <c r="CR1173" s="28" t="s">
        <v>3165</v>
      </c>
      <c r="CS1173" s="28" t="s">
        <v>1223</v>
      </c>
      <c r="CT1173" s="28" t="s">
        <v>1224</v>
      </c>
      <c r="CU1173" s="28" t="s">
        <v>1698</v>
      </c>
      <c r="CV1173" s="3" t="s">
        <v>1699</v>
      </c>
    </row>
    <row r="1174" spans="91:100" x14ac:dyDescent="0.25">
      <c r="CM1174" s="29"/>
      <c r="CN1174" s="28" t="s">
        <v>3166</v>
      </c>
      <c r="CO1174" s="28" t="s">
        <v>387</v>
      </c>
      <c r="CP1174" s="28" t="s">
        <v>393</v>
      </c>
      <c r="CQ1174" s="28" t="s">
        <v>3167</v>
      </c>
      <c r="CR1174" s="28" t="s">
        <v>3167</v>
      </c>
      <c r="CS1174" s="28" t="s">
        <v>1223</v>
      </c>
      <c r="CT1174" s="28" t="s">
        <v>1224</v>
      </c>
      <c r="CU1174" s="28" t="s">
        <v>1698</v>
      </c>
      <c r="CV1174" s="3" t="s">
        <v>1699</v>
      </c>
    </row>
    <row r="1175" spans="91:100" x14ac:dyDescent="0.25">
      <c r="CM1175" s="29"/>
      <c r="CN1175" s="28" t="s">
        <v>3168</v>
      </c>
      <c r="CO1175" s="28" t="s">
        <v>387</v>
      </c>
      <c r="CP1175" s="28" t="s">
        <v>393</v>
      </c>
      <c r="CQ1175" s="28" t="s">
        <v>3169</v>
      </c>
      <c r="CR1175" s="28" t="s">
        <v>3169</v>
      </c>
      <c r="CS1175" s="28" t="s">
        <v>1223</v>
      </c>
      <c r="CT1175" s="28" t="s">
        <v>1224</v>
      </c>
      <c r="CU1175" s="28" t="s">
        <v>1698</v>
      </c>
      <c r="CV1175" s="3" t="s">
        <v>1699</v>
      </c>
    </row>
    <row r="1176" spans="91:100" x14ac:dyDescent="0.25">
      <c r="CM1176" s="29"/>
      <c r="CN1176" s="28" t="s">
        <v>3170</v>
      </c>
      <c r="CO1176" s="28" t="s">
        <v>387</v>
      </c>
      <c r="CP1176" s="28" t="s">
        <v>393</v>
      </c>
      <c r="CQ1176" s="28" t="s">
        <v>3171</v>
      </c>
      <c r="CR1176" s="28" t="s">
        <v>3171</v>
      </c>
      <c r="CS1176" s="28" t="s">
        <v>752</v>
      </c>
      <c r="CT1176" s="28" t="s">
        <v>753</v>
      </c>
      <c r="CU1176" s="28" t="s">
        <v>681</v>
      </c>
      <c r="CV1176" s="3" t="s">
        <v>754</v>
      </c>
    </row>
    <row r="1177" spans="91:100" x14ac:dyDescent="0.25">
      <c r="CM1177" s="29"/>
      <c r="CN1177" s="28" t="s">
        <v>3172</v>
      </c>
      <c r="CO1177" s="28" t="s">
        <v>387</v>
      </c>
      <c r="CP1177" s="28" t="s">
        <v>393</v>
      </c>
      <c r="CQ1177" s="28" t="s">
        <v>3173</v>
      </c>
      <c r="CR1177" s="28" t="s">
        <v>3173</v>
      </c>
      <c r="CS1177" s="28" t="s">
        <v>1223</v>
      </c>
      <c r="CT1177" s="28" t="s">
        <v>1224</v>
      </c>
      <c r="CU1177" s="28" t="s">
        <v>1698</v>
      </c>
      <c r="CV1177" s="3" t="s">
        <v>1699</v>
      </c>
    </row>
    <row r="1178" spans="91:100" x14ac:dyDescent="0.25">
      <c r="CM1178" s="29"/>
      <c r="CN1178" s="28" t="s">
        <v>3174</v>
      </c>
      <c r="CO1178" s="28" t="s">
        <v>387</v>
      </c>
      <c r="CP1178" s="28" t="s">
        <v>393</v>
      </c>
      <c r="CQ1178" s="28" t="s">
        <v>3175</v>
      </c>
      <c r="CR1178" s="28" t="s">
        <v>3175</v>
      </c>
      <c r="CS1178" s="28" t="s">
        <v>1223</v>
      </c>
      <c r="CT1178" s="28" t="s">
        <v>1224</v>
      </c>
      <c r="CU1178" s="28" t="s">
        <v>1698</v>
      </c>
      <c r="CV1178" s="3" t="s">
        <v>1699</v>
      </c>
    </row>
    <row r="1179" spans="91:100" x14ac:dyDescent="0.25">
      <c r="CM1179" s="29"/>
      <c r="CN1179" s="28" t="s">
        <v>3176</v>
      </c>
      <c r="CO1179" s="28" t="s">
        <v>387</v>
      </c>
      <c r="CP1179" s="28" t="s">
        <v>393</v>
      </c>
      <c r="CQ1179" s="28" t="s">
        <v>3177</v>
      </c>
      <c r="CR1179" s="28" t="s">
        <v>3177</v>
      </c>
      <c r="CS1179" s="28" t="s">
        <v>1223</v>
      </c>
      <c r="CT1179" s="28" t="s">
        <v>1224</v>
      </c>
      <c r="CU1179" s="28" t="s">
        <v>1698</v>
      </c>
      <c r="CV1179" s="3" t="s">
        <v>1699</v>
      </c>
    </row>
    <row r="1180" spans="91:100" x14ac:dyDescent="0.25">
      <c r="CM1180" s="29"/>
      <c r="CN1180" s="28" t="s">
        <v>3178</v>
      </c>
      <c r="CO1180" s="28" t="s">
        <v>387</v>
      </c>
      <c r="CP1180" s="28" t="s">
        <v>393</v>
      </c>
      <c r="CQ1180" s="28" t="s">
        <v>3179</v>
      </c>
      <c r="CR1180" s="28" t="s">
        <v>3179</v>
      </c>
      <c r="CS1180" s="28" t="s">
        <v>1223</v>
      </c>
      <c r="CT1180" s="28" t="s">
        <v>1224</v>
      </c>
      <c r="CU1180" s="28" t="s">
        <v>1698</v>
      </c>
      <c r="CV1180" s="3" t="s">
        <v>1699</v>
      </c>
    </row>
    <row r="1181" spans="91:100" x14ac:dyDescent="0.25">
      <c r="CM1181" s="29"/>
      <c r="CN1181" s="28" t="s">
        <v>3180</v>
      </c>
      <c r="CO1181" s="28" t="s">
        <v>387</v>
      </c>
      <c r="CP1181" s="28" t="s">
        <v>393</v>
      </c>
      <c r="CQ1181" s="28" t="s">
        <v>3181</v>
      </c>
      <c r="CR1181" s="28" t="s">
        <v>3181</v>
      </c>
      <c r="CS1181" s="28" t="s">
        <v>1223</v>
      </c>
      <c r="CT1181" s="28" t="s">
        <v>1224</v>
      </c>
      <c r="CU1181" s="28" t="s">
        <v>1698</v>
      </c>
      <c r="CV1181" s="3" t="s">
        <v>1699</v>
      </c>
    </row>
    <row r="1182" spans="91:100" x14ac:dyDescent="0.25">
      <c r="CM1182" s="29"/>
      <c r="CN1182" s="28" t="s">
        <v>3182</v>
      </c>
      <c r="CO1182" s="28" t="s">
        <v>387</v>
      </c>
      <c r="CP1182" s="28" t="s">
        <v>393</v>
      </c>
      <c r="CQ1182" s="28" t="s">
        <v>3183</v>
      </c>
      <c r="CR1182" s="28" t="s">
        <v>3183</v>
      </c>
      <c r="CS1182" s="28" t="s">
        <v>1223</v>
      </c>
      <c r="CT1182" s="28" t="s">
        <v>1224</v>
      </c>
      <c r="CU1182" s="28" t="s">
        <v>1698</v>
      </c>
      <c r="CV1182" s="3" t="s">
        <v>1699</v>
      </c>
    </row>
    <row r="1183" spans="91:100" x14ac:dyDescent="0.25">
      <c r="CM1183" s="29"/>
      <c r="CN1183" s="28" t="s">
        <v>3184</v>
      </c>
      <c r="CO1183" s="28" t="s">
        <v>387</v>
      </c>
      <c r="CP1183" s="28" t="s">
        <v>393</v>
      </c>
      <c r="CQ1183" s="28" t="s">
        <v>3185</v>
      </c>
      <c r="CR1183" s="28" t="s">
        <v>3185</v>
      </c>
      <c r="CS1183" s="28" t="s">
        <v>1223</v>
      </c>
      <c r="CT1183" s="28" t="s">
        <v>1224</v>
      </c>
      <c r="CU1183" s="28" t="s">
        <v>1698</v>
      </c>
      <c r="CV1183" s="3" t="s">
        <v>1699</v>
      </c>
    </row>
    <row r="1184" spans="91:100" x14ac:dyDescent="0.25">
      <c r="CM1184" s="29"/>
      <c r="CN1184" s="28" t="s">
        <v>3186</v>
      </c>
      <c r="CO1184" s="28" t="s">
        <v>387</v>
      </c>
      <c r="CP1184" s="28" t="s">
        <v>393</v>
      </c>
      <c r="CQ1184" s="28" t="s">
        <v>565</v>
      </c>
      <c r="CR1184" s="28" t="s">
        <v>565</v>
      </c>
      <c r="CS1184" s="28" t="s">
        <v>1223</v>
      </c>
      <c r="CT1184" s="28" t="s">
        <v>1224</v>
      </c>
      <c r="CU1184" s="28" t="s">
        <v>1698</v>
      </c>
      <c r="CV1184" s="3" t="s">
        <v>1699</v>
      </c>
    </row>
    <row r="1185" spans="91:100" x14ac:dyDescent="0.25">
      <c r="CM1185" s="29"/>
      <c r="CN1185" s="28" t="s">
        <v>3187</v>
      </c>
      <c r="CO1185" s="28" t="s">
        <v>387</v>
      </c>
      <c r="CP1185" s="28" t="s">
        <v>393</v>
      </c>
      <c r="CQ1185" s="28" t="s">
        <v>3188</v>
      </c>
      <c r="CR1185" s="28" t="s">
        <v>3188</v>
      </c>
      <c r="CS1185" s="28" t="s">
        <v>1223</v>
      </c>
      <c r="CT1185" s="28" t="s">
        <v>1224</v>
      </c>
      <c r="CU1185" s="28" t="s">
        <v>1698</v>
      </c>
      <c r="CV1185" s="3" t="s">
        <v>1699</v>
      </c>
    </row>
    <row r="1186" spans="91:100" x14ac:dyDescent="0.25">
      <c r="CM1186" s="29"/>
      <c r="CN1186" s="28" t="s">
        <v>3189</v>
      </c>
      <c r="CO1186" s="28" t="s">
        <v>387</v>
      </c>
      <c r="CP1186" s="28" t="s">
        <v>393</v>
      </c>
      <c r="CQ1186" s="28" t="s">
        <v>3190</v>
      </c>
      <c r="CR1186" s="28" t="s">
        <v>3190</v>
      </c>
      <c r="CS1186" s="28" t="s">
        <v>1223</v>
      </c>
      <c r="CT1186" s="28" t="s">
        <v>1224</v>
      </c>
      <c r="CU1186" s="28" t="s">
        <v>1698</v>
      </c>
      <c r="CV1186" s="3" t="s">
        <v>1699</v>
      </c>
    </row>
    <row r="1187" spans="91:100" x14ac:dyDescent="0.25">
      <c r="CM1187" s="29"/>
      <c r="CN1187" s="28" t="s">
        <v>3191</v>
      </c>
      <c r="CO1187" s="28" t="s">
        <v>387</v>
      </c>
      <c r="CP1187" s="28" t="s">
        <v>393</v>
      </c>
      <c r="CQ1187" s="28" t="s">
        <v>566</v>
      </c>
      <c r="CR1187" s="28" t="s">
        <v>566</v>
      </c>
      <c r="CS1187" s="28" t="s">
        <v>752</v>
      </c>
      <c r="CT1187" s="28" t="s">
        <v>753</v>
      </c>
      <c r="CU1187" s="28" t="s">
        <v>681</v>
      </c>
      <c r="CV1187" s="3" t="s">
        <v>754</v>
      </c>
    </row>
    <row r="1188" spans="91:100" x14ac:dyDescent="0.25">
      <c r="CM1188" s="29"/>
      <c r="CN1188" s="28" t="s">
        <v>3192</v>
      </c>
      <c r="CO1188" s="28" t="s">
        <v>387</v>
      </c>
      <c r="CP1188" s="28" t="s">
        <v>393</v>
      </c>
      <c r="CQ1188" s="28" t="s">
        <v>3193</v>
      </c>
      <c r="CR1188" s="28" t="s">
        <v>3193</v>
      </c>
      <c r="CS1188" s="28" t="s">
        <v>1223</v>
      </c>
      <c r="CT1188" s="28" t="s">
        <v>1224</v>
      </c>
      <c r="CU1188" s="28" t="s">
        <v>1698</v>
      </c>
      <c r="CV1188" s="3" t="s">
        <v>1699</v>
      </c>
    </row>
    <row r="1189" spans="91:100" x14ac:dyDescent="0.25">
      <c r="CM1189" s="29"/>
      <c r="CN1189" s="28" t="s">
        <v>3194</v>
      </c>
      <c r="CO1189" s="28" t="s">
        <v>387</v>
      </c>
      <c r="CP1189" s="28" t="s">
        <v>393</v>
      </c>
      <c r="CQ1189" s="28" t="s">
        <v>3195</v>
      </c>
      <c r="CR1189" s="28" t="s">
        <v>3195</v>
      </c>
      <c r="CS1189" s="28" t="s">
        <v>1223</v>
      </c>
      <c r="CT1189" s="28" t="s">
        <v>1224</v>
      </c>
      <c r="CU1189" s="28" t="s">
        <v>1698</v>
      </c>
      <c r="CV1189" s="3" t="s">
        <v>1699</v>
      </c>
    </row>
    <row r="1190" spans="91:100" x14ac:dyDescent="0.25">
      <c r="CM1190" s="29"/>
      <c r="CN1190" s="28" t="s">
        <v>3196</v>
      </c>
      <c r="CO1190" s="28" t="s">
        <v>387</v>
      </c>
      <c r="CP1190" s="28" t="s">
        <v>393</v>
      </c>
      <c r="CQ1190" s="28" t="s">
        <v>3197</v>
      </c>
      <c r="CR1190" s="28" t="s">
        <v>3197</v>
      </c>
      <c r="CS1190" s="28" t="s">
        <v>1223</v>
      </c>
      <c r="CT1190" s="28" t="s">
        <v>1224</v>
      </c>
      <c r="CU1190" s="28" t="s">
        <v>1698</v>
      </c>
      <c r="CV1190" s="3" t="s">
        <v>1699</v>
      </c>
    </row>
    <row r="1191" spans="91:100" x14ac:dyDescent="0.25">
      <c r="CM1191" s="29"/>
      <c r="CN1191" s="28" t="s">
        <v>3198</v>
      </c>
      <c r="CO1191" s="28" t="s">
        <v>387</v>
      </c>
      <c r="CP1191" s="28" t="s">
        <v>393</v>
      </c>
      <c r="CQ1191" s="28" t="s">
        <v>3199</v>
      </c>
      <c r="CR1191" s="28" t="s">
        <v>3199</v>
      </c>
      <c r="CS1191" s="28" t="s">
        <v>1223</v>
      </c>
      <c r="CT1191" s="28" t="s">
        <v>1224</v>
      </c>
      <c r="CU1191" s="28" t="s">
        <v>1698</v>
      </c>
      <c r="CV1191" s="3" t="s">
        <v>1699</v>
      </c>
    </row>
    <row r="1192" spans="91:100" x14ac:dyDescent="0.25">
      <c r="CM1192" s="29"/>
      <c r="CN1192" s="28" t="s">
        <v>3200</v>
      </c>
      <c r="CO1192" s="28" t="s">
        <v>387</v>
      </c>
      <c r="CP1192" s="28" t="s">
        <v>393</v>
      </c>
      <c r="CQ1192" s="28" t="s">
        <v>3201</v>
      </c>
      <c r="CR1192" s="28" t="s">
        <v>3201</v>
      </c>
      <c r="CS1192" s="28" t="s">
        <v>1223</v>
      </c>
      <c r="CT1192" s="28" t="s">
        <v>1224</v>
      </c>
      <c r="CU1192" s="28" t="s">
        <v>1698</v>
      </c>
      <c r="CV1192" s="3" t="s">
        <v>1699</v>
      </c>
    </row>
    <row r="1193" spans="91:100" x14ac:dyDescent="0.25">
      <c r="CM1193" s="29"/>
      <c r="CN1193" s="28" t="s">
        <v>3202</v>
      </c>
      <c r="CO1193" s="28" t="s">
        <v>387</v>
      </c>
      <c r="CP1193" s="28" t="s">
        <v>393</v>
      </c>
      <c r="CQ1193" s="28" t="s">
        <v>3203</v>
      </c>
      <c r="CR1193" s="28" t="s">
        <v>3203</v>
      </c>
      <c r="CS1193" s="28" t="s">
        <v>1223</v>
      </c>
      <c r="CT1193" s="28" t="s">
        <v>1224</v>
      </c>
      <c r="CU1193" s="28" t="s">
        <v>1698</v>
      </c>
      <c r="CV1193" s="3" t="s">
        <v>1699</v>
      </c>
    </row>
    <row r="1194" spans="91:100" x14ac:dyDescent="0.25">
      <c r="CM1194" s="29"/>
      <c r="CN1194" s="28" t="s">
        <v>3204</v>
      </c>
      <c r="CO1194" s="28" t="s">
        <v>387</v>
      </c>
      <c r="CP1194" s="28" t="s">
        <v>393</v>
      </c>
      <c r="CQ1194" s="28" t="s">
        <v>3205</v>
      </c>
      <c r="CR1194" s="28" t="s">
        <v>3205</v>
      </c>
      <c r="CS1194" s="28" t="s">
        <v>679</v>
      </c>
      <c r="CT1194" s="28" t="s">
        <v>1781</v>
      </c>
      <c r="CU1194" s="28" t="s">
        <v>681</v>
      </c>
      <c r="CV1194" s="3" t="s">
        <v>682</v>
      </c>
    </row>
    <row r="1195" spans="91:100" x14ac:dyDescent="0.25">
      <c r="CM1195" s="29"/>
      <c r="CN1195" s="28" t="s">
        <v>3206</v>
      </c>
      <c r="CO1195" s="28" t="s">
        <v>387</v>
      </c>
      <c r="CP1195" s="28" t="s">
        <v>393</v>
      </c>
      <c r="CQ1195" s="28" t="s">
        <v>3207</v>
      </c>
      <c r="CR1195" s="28" t="s">
        <v>3207</v>
      </c>
      <c r="CS1195" s="28" t="s">
        <v>679</v>
      </c>
      <c r="CT1195" s="28" t="s">
        <v>1781</v>
      </c>
      <c r="CU1195" s="28" t="s">
        <v>681</v>
      </c>
      <c r="CV1195" s="3" t="s">
        <v>682</v>
      </c>
    </row>
    <row r="1196" spans="91:100" x14ac:dyDescent="0.25">
      <c r="CM1196" s="29"/>
      <c r="CN1196" s="28" t="s">
        <v>3208</v>
      </c>
      <c r="CO1196" s="28" t="s">
        <v>387</v>
      </c>
      <c r="CP1196" s="28" t="s">
        <v>393</v>
      </c>
      <c r="CQ1196" s="28" t="s">
        <v>567</v>
      </c>
      <c r="CR1196" s="28" t="s">
        <v>567</v>
      </c>
      <c r="CS1196" s="28" t="s">
        <v>1223</v>
      </c>
      <c r="CT1196" s="28" t="s">
        <v>1224</v>
      </c>
      <c r="CU1196" s="28" t="s">
        <v>1698</v>
      </c>
      <c r="CV1196" s="3" t="s">
        <v>1699</v>
      </c>
    </row>
    <row r="1197" spans="91:100" x14ac:dyDescent="0.25">
      <c r="CM1197" s="29"/>
      <c r="CN1197" s="28" t="s">
        <v>3209</v>
      </c>
      <c r="CO1197" s="28" t="s">
        <v>387</v>
      </c>
      <c r="CP1197" s="28" t="s">
        <v>393</v>
      </c>
      <c r="CQ1197" s="28" t="s">
        <v>3210</v>
      </c>
      <c r="CR1197" s="28" t="s">
        <v>3210</v>
      </c>
      <c r="CS1197" s="28" t="s">
        <v>1223</v>
      </c>
      <c r="CT1197" s="28" t="s">
        <v>1224</v>
      </c>
      <c r="CU1197" s="28" t="s">
        <v>1698</v>
      </c>
      <c r="CV1197" s="3" t="s">
        <v>1699</v>
      </c>
    </row>
    <row r="1198" spans="91:100" x14ac:dyDescent="0.25">
      <c r="CM1198" s="29"/>
      <c r="CN1198" s="28" t="s">
        <v>3211</v>
      </c>
      <c r="CO1198" s="28" t="s">
        <v>387</v>
      </c>
      <c r="CP1198" s="28" t="s">
        <v>393</v>
      </c>
      <c r="CQ1198" s="28" t="s">
        <v>3212</v>
      </c>
      <c r="CR1198" s="28" t="s">
        <v>3212</v>
      </c>
      <c r="CS1198" s="28" t="s">
        <v>1223</v>
      </c>
      <c r="CT1198" s="28" t="s">
        <v>1224</v>
      </c>
      <c r="CU1198" s="28" t="s">
        <v>1698</v>
      </c>
      <c r="CV1198" s="3" t="s">
        <v>1699</v>
      </c>
    </row>
    <row r="1199" spans="91:100" x14ac:dyDescent="0.25">
      <c r="CM1199" s="29"/>
      <c r="CN1199" s="28" t="s">
        <v>3213</v>
      </c>
      <c r="CO1199" s="28" t="s">
        <v>387</v>
      </c>
      <c r="CP1199" s="28" t="s">
        <v>393</v>
      </c>
      <c r="CQ1199" s="28" t="s">
        <v>3214</v>
      </c>
      <c r="CR1199" s="28" t="s">
        <v>3214</v>
      </c>
      <c r="CS1199" s="28" t="s">
        <v>1223</v>
      </c>
      <c r="CT1199" s="28" t="s">
        <v>1224</v>
      </c>
      <c r="CU1199" s="28" t="s">
        <v>1698</v>
      </c>
      <c r="CV1199" s="3" t="s">
        <v>1699</v>
      </c>
    </row>
    <row r="1200" spans="91:100" x14ac:dyDescent="0.25">
      <c r="CM1200" s="29"/>
      <c r="CN1200" s="28" t="s">
        <v>3215</v>
      </c>
      <c r="CO1200" s="28" t="s">
        <v>387</v>
      </c>
      <c r="CP1200" s="28" t="s">
        <v>393</v>
      </c>
      <c r="CQ1200" s="28" t="s">
        <v>3216</v>
      </c>
      <c r="CR1200" s="28" t="s">
        <v>3216</v>
      </c>
      <c r="CS1200" s="28" t="s">
        <v>1223</v>
      </c>
      <c r="CT1200" s="28" t="s">
        <v>1224</v>
      </c>
      <c r="CU1200" s="28" t="s">
        <v>1698</v>
      </c>
      <c r="CV1200" s="3" t="s">
        <v>1699</v>
      </c>
    </row>
    <row r="1201" spans="91:100" x14ac:dyDescent="0.25">
      <c r="CM1201" s="29"/>
      <c r="CN1201" s="28" t="s">
        <v>3217</v>
      </c>
      <c r="CO1201" s="28" t="s">
        <v>387</v>
      </c>
      <c r="CP1201" s="28" t="s">
        <v>393</v>
      </c>
      <c r="CQ1201" s="28" t="s">
        <v>3218</v>
      </c>
      <c r="CR1201" s="28" t="s">
        <v>3218</v>
      </c>
      <c r="CS1201" s="28" t="s">
        <v>1223</v>
      </c>
      <c r="CT1201" s="28" t="s">
        <v>1224</v>
      </c>
      <c r="CU1201" s="28" t="s">
        <v>1698</v>
      </c>
      <c r="CV1201" s="3" t="s">
        <v>1699</v>
      </c>
    </row>
    <row r="1202" spans="91:100" x14ac:dyDescent="0.25">
      <c r="CM1202" s="29"/>
      <c r="CN1202" s="28" t="s">
        <v>3219</v>
      </c>
      <c r="CO1202" s="28" t="s">
        <v>387</v>
      </c>
      <c r="CP1202" s="28" t="s">
        <v>393</v>
      </c>
      <c r="CQ1202" s="28" t="s">
        <v>3220</v>
      </c>
      <c r="CR1202" s="28" t="s">
        <v>3220</v>
      </c>
      <c r="CS1202" s="28" t="s">
        <v>1223</v>
      </c>
      <c r="CT1202" s="28" t="s">
        <v>1224</v>
      </c>
      <c r="CU1202" s="28" t="s">
        <v>1698</v>
      </c>
      <c r="CV1202" s="3" t="s">
        <v>1699</v>
      </c>
    </row>
    <row r="1203" spans="91:100" x14ac:dyDescent="0.25">
      <c r="CM1203" s="29"/>
      <c r="CN1203" s="28" t="s">
        <v>3221</v>
      </c>
      <c r="CO1203" s="28" t="s">
        <v>387</v>
      </c>
      <c r="CP1203" s="28" t="s">
        <v>393</v>
      </c>
      <c r="CQ1203" s="28" t="s">
        <v>3222</v>
      </c>
      <c r="CR1203" s="28" t="s">
        <v>3222</v>
      </c>
      <c r="CS1203" s="28" t="s">
        <v>1223</v>
      </c>
      <c r="CT1203" s="28" t="s">
        <v>1224</v>
      </c>
      <c r="CU1203" s="28" t="s">
        <v>1698</v>
      </c>
      <c r="CV1203" s="3" t="s">
        <v>1699</v>
      </c>
    </row>
    <row r="1204" spans="91:100" x14ac:dyDescent="0.25">
      <c r="CM1204" s="29"/>
      <c r="CN1204" s="28" t="s">
        <v>3223</v>
      </c>
      <c r="CO1204" s="28" t="s">
        <v>387</v>
      </c>
      <c r="CP1204" s="28" t="s">
        <v>393</v>
      </c>
      <c r="CQ1204" s="28" t="s">
        <v>3224</v>
      </c>
      <c r="CR1204" s="28" t="s">
        <v>3224</v>
      </c>
      <c r="CS1204" s="28" t="s">
        <v>1223</v>
      </c>
      <c r="CT1204" s="28" t="s">
        <v>1224</v>
      </c>
      <c r="CU1204" s="28" t="s">
        <v>1698</v>
      </c>
      <c r="CV1204" s="3" t="s">
        <v>1699</v>
      </c>
    </row>
    <row r="1205" spans="91:100" x14ac:dyDescent="0.25">
      <c r="CM1205" s="29"/>
      <c r="CN1205" s="28" t="s">
        <v>3225</v>
      </c>
      <c r="CO1205" s="28" t="s">
        <v>387</v>
      </c>
      <c r="CP1205" s="28" t="s">
        <v>393</v>
      </c>
      <c r="CQ1205" s="28" t="s">
        <v>3226</v>
      </c>
      <c r="CR1205" s="28" t="s">
        <v>3226</v>
      </c>
      <c r="CS1205" s="28" t="s">
        <v>1223</v>
      </c>
      <c r="CT1205" s="28" t="s">
        <v>1224</v>
      </c>
      <c r="CU1205" s="28" t="s">
        <v>1698</v>
      </c>
      <c r="CV1205" s="3" t="s">
        <v>1699</v>
      </c>
    </row>
    <row r="1206" spans="91:100" x14ac:dyDescent="0.25">
      <c r="CM1206" s="29"/>
      <c r="CN1206" s="28" t="s">
        <v>3227</v>
      </c>
      <c r="CO1206" s="28" t="s">
        <v>387</v>
      </c>
      <c r="CP1206" s="28" t="s">
        <v>393</v>
      </c>
      <c r="CQ1206" s="28" t="s">
        <v>3228</v>
      </c>
      <c r="CR1206" s="28" t="s">
        <v>3228</v>
      </c>
      <c r="CS1206" s="28" t="s">
        <v>1223</v>
      </c>
      <c r="CT1206" s="28" t="s">
        <v>1224</v>
      </c>
      <c r="CU1206" s="28" t="s">
        <v>1698</v>
      </c>
      <c r="CV1206" s="3" t="s">
        <v>1699</v>
      </c>
    </row>
    <row r="1207" spans="91:100" x14ac:dyDescent="0.25">
      <c r="CM1207" s="29"/>
      <c r="CN1207" s="28" t="s">
        <v>3229</v>
      </c>
      <c r="CO1207" s="28" t="s">
        <v>387</v>
      </c>
      <c r="CP1207" s="28" t="s">
        <v>393</v>
      </c>
      <c r="CQ1207" s="28" t="s">
        <v>3230</v>
      </c>
      <c r="CR1207" s="28" t="s">
        <v>3230</v>
      </c>
      <c r="CS1207" s="28" t="s">
        <v>752</v>
      </c>
      <c r="CT1207" s="28" t="s">
        <v>753</v>
      </c>
      <c r="CU1207" s="28" t="s">
        <v>681</v>
      </c>
      <c r="CV1207" s="3" t="s">
        <v>754</v>
      </c>
    </row>
    <row r="1208" spans="91:100" x14ac:dyDescent="0.25">
      <c r="CM1208" s="29"/>
      <c r="CN1208" s="28" t="s">
        <v>3231</v>
      </c>
      <c r="CO1208" s="28" t="s">
        <v>387</v>
      </c>
      <c r="CP1208" s="28" t="s">
        <v>393</v>
      </c>
      <c r="CQ1208" s="28" t="s">
        <v>3232</v>
      </c>
      <c r="CR1208" s="28" t="s">
        <v>3232</v>
      </c>
      <c r="CS1208" s="28" t="s">
        <v>752</v>
      </c>
      <c r="CT1208" s="28" t="s">
        <v>753</v>
      </c>
      <c r="CU1208" s="28" t="s">
        <v>681</v>
      </c>
      <c r="CV1208" s="3" t="s">
        <v>754</v>
      </c>
    </row>
    <row r="1209" spans="91:100" x14ac:dyDescent="0.25">
      <c r="CM1209" s="29"/>
      <c r="CN1209" s="28" t="s">
        <v>3233</v>
      </c>
      <c r="CO1209" s="28" t="s">
        <v>387</v>
      </c>
      <c r="CP1209" s="28" t="s">
        <v>393</v>
      </c>
      <c r="CQ1209" s="28" t="s">
        <v>3234</v>
      </c>
      <c r="CR1209" s="28" t="s">
        <v>3234</v>
      </c>
      <c r="CS1209" s="28" t="s">
        <v>752</v>
      </c>
      <c r="CT1209" s="28" t="s">
        <v>753</v>
      </c>
      <c r="CU1209" s="28" t="s">
        <v>681</v>
      </c>
      <c r="CV1209" s="3" t="s">
        <v>754</v>
      </c>
    </row>
    <row r="1210" spans="91:100" x14ac:dyDescent="0.25">
      <c r="CM1210" s="29"/>
      <c r="CN1210" s="28" t="s">
        <v>3235</v>
      </c>
      <c r="CO1210" s="28" t="s">
        <v>387</v>
      </c>
      <c r="CP1210" s="28" t="s">
        <v>393</v>
      </c>
      <c r="CQ1210" s="28" t="s">
        <v>3236</v>
      </c>
      <c r="CR1210" s="28" t="s">
        <v>3236</v>
      </c>
      <c r="CS1210" s="28" t="s">
        <v>752</v>
      </c>
      <c r="CT1210" s="28" t="s">
        <v>753</v>
      </c>
      <c r="CU1210" s="28" t="s">
        <v>681</v>
      </c>
      <c r="CV1210" s="3" t="s">
        <v>754</v>
      </c>
    </row>
    <row r="1211" spans="91:100" x14ac:dyDescent="0.25">
      <c r="CM1211" s="29"/>
      <c r="CN1211" s="28" t="s">
        <v>3237</v>
      </c>
      <c r="CO1211" s="28" t="s">
        <v>387</v>
      </c>
      <c r="CP1211" s="28" t="s">
        <v>393</v>
      </c>
      <c r="CQ1211" s="28" t="s">
        <v>3238</v>
      </c>
      <c r="CR1211" s="28" t="s">
        <v>3238</v>
      </c>
      <c r="CS1211" s="28" t="s">
        <v>1223</v>
      </c>
      <c r="CT1211" s="28" t="s">
        <v>1224</v>
      </c>
      <c r="CU1211" s="28" t="s">
        <v>1698</v>
      </c>
      <c r="CV1211" s="3" t="s">
        <v>1699</v>
      </c>
    </row>
    <row r="1212" spans="91:100" x14ac:dyDescent="0.25">
      <c r="CM1212" s="29"/>
      <c r="CN1212" s="28" t="s">
        <v>3239</v>
      </c>
      <c r="CO1212" s="28" t="s">
        <v>387</v>
      </c>
      <c r="CP1212" s="28" t="s">
        <v>393</v>
      </c>
      <c r="CQ1212" s="28" t="s">
        <v>3240</v>
      </c>
      <c r="CR1212" s="28" t="s">
        <v>3240</v>
      </c>
      <c r="CS1212" s="28" t="s">
        <v>1223</v>
      </c>
      <c r="CT1212" s="28" t="s">
        <v>1224</v>
      </c>
      <c r="CU1212" s="28" t="s">
        <v>1698</v>
      </c>
      <c r="CV1212" s="3" t="s">
        <v>1699</v>
      </c>
    </row>
    <row r="1213" spans="91:100" x14ac:dyDescent="0.25">
      <c r="CM1213" s="29"/>
      <c r="CN1213" s="28" t="s">
        <v>3241</v>
      </c>
      <c r="CO1213" s="28" t="s">
        <v>387</v>
      </c>
      <c r="CP1213" s="28" t="s">
        <v>393</v>
      </c>
      <c r="CQ1213" s="28" t="s">
        <v>3242</v>
      </c>
      <c r="CR1213" s="28" t="s">
        <v>3242</v>
      </c>
      <c r="CS1213" s="28" t="s">
        <v>1223</v>
      </c>
      <c r="CT1213" s="28" t="s">
        <v>1224</v>
      </c>
      <c r="CU1213" s="28" t="s">
        <v>1698</v>
      </c>
      <c r="CV1213" s="3" t="s">
        <v>1699</v>
      </c>
    </row>
    <row r="1214" spans="91:100" x14ac:dyDescent="0.25">
      <c r="CM1214" s="29"/>
      <c r="CN1214" s="28" t="s">
        <v>3243</v>
      </c>
      <c r="CO1214" s="28" t="s">
        <v>387</v>
      </c>
      <c r="CP1214" s="28" t="s">
        <v>393</v>
      </c>
      <c r="CQ1214" s="28" t="s">
        <v>3244</v>
      </c>
      <c r="CR1214" s="28" t="s">
        <v>3244</v>
      </c>
      <c r="CS1214" s="28" t="s">
        <v>1223</v>
      </c>
      <c r="CT1214" s="28" t="s">
        <v>1224</v>
      </c>
      <c r="CU1214" s="28" t="s">
        <v>1698</v>
      </c>
      <c r="CV1214" s="3" t="s">
        <v>1699</v>
      </c>
    </row>
    <row r="1215" spans="91:100" x14ac:dyDescent="0.25">
      <c r="CM1215" s="29"/>
      <c r="CN1215" s="28" t="s">
        <v>3245</v>
      </c>
      <c r="CO1215" s="28" t="s">
        <v>387</v>
      </c>
      <c r="CP1215" s="28" t="s">
        <v>393</v>
      </c>
      <c r="CQ1215" s="28" t="s">
        <v>3246</v>
      </c>
      <c r="CR1215" s="28" t="s">
        <v>3246</v>
      </c>
      <c r="CS1215" s="28" t="s">
        <v>1223</v>
      </c>
      <c r="CT1215" s="28" t="s">
        <v>1224</v>
      </c>
      <c r="CU1215" s="28" t="s">
        <v>1698</v>
      </c>
      <c r="CV1215" s="3" t="s">
        <v>1699</v>
      </c>
    </row>
    <row r="1216" spans="91:100" x14ac:dyDescent="0.25">
      <c r="CM1216" s="29"/>
      <c r="CN1216" s="28" t="s">
        <v>3247</v>
      </c>
      <c r="CO1216" s="28" t="s">
        <v>387</v>
      </c>
      <c r="CP1216" s="28" t="s">
        <v>393</v>
      </c>
      <c r="CQ1216" s="28" t="s">
        <v>3248</v>
      </c>
      <c r="CR1216" s="28" t="s">
        <v>3248</v>
      </c>
      <c r="CS1216" s="28" t="s">
        <v>1223</v>
      </c>
      <c r="CT1216" s="28" t="s">
        <v>1224</v>
      </c>
      <c r="CU1216" s="28" t="s">
        <v>1698</v>
      </c>
      <c r="CV1216" s="3" t="s">
        <v>1699</v>
      </c>
    </row>
    <row r="1217" spans="91:100" x14ac:dyDescent="0.25">
      <c r="CM1217" s="29"/>
      <c r="CN1217" s="28" t="s">
        <v>3249</v>
      </c>
      <c r="CO1217" s="28" t="s">
        <v>387</v>
      </c>
      <c r="CP1217" s="28" t="s">
        <v>393</v>
      </c>
      <c r="CQ1217" s="28" t="s">
        <v>3250</v>
      </c>
      <c r="CR1217" s="28" t="s">
        <v>3250</v>
      </c>
      <c r="CS1217" s="28" t="s">
        <v>1223</v>
      </c>
      <c r="CT1217" s="28" t="s">
        <v>1224</v>
      </c>
      <c r="CU1217" s="28" t="s">
        <v>1698</v>
      </c>
      <c r="CV1217" s="3" t="s">
        <v>1699</v>
      </c>
    </row>
    <row r="1218" spans="91:100" x14ac:dyDescent="0.25">
      <c r="CM1218" s="29"/>
      <c r="CN1218" s="28" t="s">
        <v>3251</v>
      </c>
      <c r="CO1218" s="28" t="s">
        <v>387</v>
      </c>
      <c r="CP1218" s="28" t="s">
        <v>393</v>
      </c>
      <c r="CQ1218" s="28" t="s">
        <v>3252</v>
      </c>
      <c r="CR1218" s="28" t="s">
        <v>3252</v>
      </c>
      <c r="CS1218" s="28" t="s">
        <v>1223</v>
      </c>
      <c r="CT1218" s="28" t="s">
        <v>1224</v>
      </c>
      <c r="CU1218" s="28" t="s">
        <v>1698</v>
      </c>
      <c r="CV1218" s="3" t="s">
        <v>1699</v>
      </c>
    </row>
    <row r="1219" spans="91:100" x14ac:dyDescent="0.25">
      <c r="CM1219" s="29"/>
      <c r="CN1219" s="28" t="s">
        <v>3253</v>
      </c>
      <c r="CO1219" s="28" t="s">
        <v>387</v>
      </c>
      <c r="CP1219" s="28" t="s">
        <v>393</v>
      </c>
      <c r="CQ1219" s="28" t="s">
        <v>3254</v>
      </c>
      <c r="CR1219" s="28" t="s">
        <v>3254</v>
      </c>
      <c r="CS1219" s="28" t="s">
        <v>1223</v>
      </c>
      <c r="CT1219" s="28" t="s">
        <v>1224</v>
      </c>
      <c r="CU1219" s="28" t="s">
        <v>1698</v>
      </c>
      <c r="CV1219" s="3" t="s">
        <v>1699</v>
      </c>
    </row>
    <row r="1220" spans="91:100" x14ac:dyDescent="0.25">
      <c r="CM1220" s="29"/>
      <c r="CN1220" s="28" t="s">
        <v>3255</v>
      </c>
      <c r="CO1220" s="28" t="s">
        <v>387</v>
      </c>
      <c r="CP1220" s="28" t="s">
        <v>393</v>
      </c>
      <c r="CQ1220" s="28" t="s">
        <v>3256</v>
      </c>
      <c r="CR1220" s="28" t="s">
        <v>3256</v>
      </c>
      <c r="CS1220" s="28" t="s">
        <v>1223</v>
      </c>
      <c r="CT1220" s="28" t="s">
        <v>1224</v>
      </c>
      <c r="CU1220" s="28" t="s">
        <v>1698</v>
      </c>
      <c r="CV1220" s="3" t="s">
        <v>1699</v>
      </c>
    </row>
    <row r="1221" spans="91:100" x14ac:dyDescent="0.25">
      <c r="CM1221" s="29"/>
      <c r="CN1221" s="28" t="s">
        <v>3257</v>
      </c>
      <c r="CO1221" s="28" t="s">
        <v>387</v>
      </c>
      <c r="CP1221" s="28" t="s">
        <v>393</v>
      </c>
      <c r="CQ1221" s="28" t="s">
        <v>3258</v>
      </c>
      <c r="CR1221" s="28" t="s">
        <v>3258</v>
      </c>
      <c r="CS1221" s="28" t="s">
        <v>1223</v>
      </c>
      <c r="CT1221" s="28" t="s">
        <v>1224</v>
      </c>
      <c r="CU1221" s="28" t="s">
        <v>1698</v>
      </c>
      <c r="CV1221" s="3" t="s">
        <v>1699</v>
      </c>
    </row>
    <row r="1222" spans="91:100" x14ac:dyDescent="0.25">
      <c r="CM1222" s="29"/>
      <c r="CN1222" s="28" t="s">
        <v>3259</v>
      </c>
      <c r="CO1222" s="28" t="s">
        <v>387</v>
      </c>
      <c r="CP1222" s="28" t="s">
        <v>393</v>
      </c>
      <c r="CQ1222" s="28" t="s">
        <v>3260</v>
      </c>
      <c r="CR1222" s="28" t="s">
        <v>3260</v>
      </c>
      <c r="CS1222" s="28" t="s">
        <v>1223</v>
      </c>
      <c r="CT1222" s="28" t="s">
        <v>1224</v>
      </c>
      <c r="CU1222" s="28" t="s">
        <v>1698</v>
      </c>
      <c r="CV1222" s="3" t="s">
        <v>1699</v>
      </c>
    </row>
    <row r="1223" spans="91:100" x14ac:dyDescent="0.25">
      <c r="CM1223" s="29"/>
      <c r="CN1223" s="28" t="s">
        <v>3261</v>
      </c>
      <c r="CO1223" s="28" t="s">
        <v>387</v>
      </c>
      <c r="CP1223" s="28" t="s">
        <v>393</v>
      </c>
      <c r="CQ1223" s="28" t="s">
        <v>3262</v>
      </c>
      <c r="CR1223" s="28" t="s">
        <v>3262</v>
      </c>
      <c r="CS1223" s="28" t="s">
        <v>1223</v>
      </c>
      <c r="CT1223" s="28" t="s">
        <v>1224</v>
      </c>
      <c r="CU1223" s="28" t="s">
        <v>1698</v>
      </c>
      <c r="CV1223" s="3" t="s">
        <v>1699</v>
      </c>
    </row>
    <row r="1224" spans="91:100" x14ac:dyDescent="0.25">
      <c r="CM1224" s="29"/>
      <c r="CN1224" s="28" t="s">
        <v>3263</v>
      </c>
      <c r="CO1224" s="28" t="s">
        <v>387</v>
      </c>
      <c r="CP1224" s="28" t="s">
        <v>393</v>
      </c>
      <c r="CQ1224" s="28" t="s">
        <v>3264</v>
      </c>
      <c r="CR1224" s="28" t="s">
        <v>3264</v>
      </c>
      <c r="CS1224" s="28" t="s">
        <v>1223</v>
      </c>
      <c r="CT1224" s="28" t="s">
        <v>1224</v>
      </c>
      <c r="CU1224" s="28" t="s">
        <v>1698</v>
      </c>
      <c r="CV1224" s="3" t="s">
        <v>1699</v>
      </c>
    </row>
    <row r="1225" spans="91:100" x14ac:dyDescent="0.25">
      <c r="CM1225" s="29"/>
      <c r="CN1225" s="28" t="s">
        <v>3265</v>
      </c>
      <c r="CO1225" s="28" t="s">
        <v>387</v>
      </c>
      <c r="CP1225" s="28" t="s">
        <v>393</v>
      </c>
      <c r="CQ1225" s="28" t="s">
        <v>3266</v>
      </c>
      <c r="CR1225" s="28" t="s">
        <v>3266</v>
      </c>
      <c r="CS1225" s="28" t="s">
        <v>1223</v>
      </c>
      <c r="CT1225" s="28" t="s">
        <v>1224</v>
      </c>
      <c r="CU1225" s="28" t="s">
        <v>1698</v>
      </c>
      <c r="CV1225" s="3" t="s">
        <v>1699</v>
      </c>
    </row>
    <row r="1226" spans="91:100" x14ac:dyDescent="0.25">
      <c r="CM1226" s="29"/>
      <c r="CN1226" s="28" t="s">
        <v>3267</v>
      </c>
      <c r="CO1226" s="28" t="s">
        <v>387</v>
      </c>
      <c r="CP1226" s="28" t="s">
        <v>393</v>
      </c>
      <c r="CQ1226" s="28" t="s">
        <v>3268</v>
      </c>
      <c r="CR1226" s="28" t="s">
        <v>3268</v>
      </c>
      <c r="CS1226" s="28" t="s">
        <v>1223</v>
      </c>
      <c r="CT1226" s="28" t="s">
        <v>1224</v>
      </c>
      <c r="CU1226" s="28" t="s">
        <v>1698</v>
      </c>
      <c r="CV1226" s="3" t="s">
        <v>1699</v>
      </c>
    </row>
    <row r="1227" spans="91:100" x14ac:dyDescent="0.25">
      <c r="CM1227" s="29"/>
      <c r="CN1227" s="28" t="s">
        <v>3269</v>
      </c>
      <c r="CO1227" s="28" t="s">
        <v>387</v>
      </c>
      <c r="CP1227" s="28" t="s">
        <v>393</v>
      </c>
      <c r="CQ1227" s="28" t="s">
        <v>3270</v>
      </c>
      <c r="CR1227" s="28" t="s">
        <v>3270</v>
      </c>
      <c r="CS1227" s="28" t="s">
        <v>1223</v>
      </c>
      <c r="CT1227" s="28" t="s">
        <v>1224</v>
      </c>
      <c r="CU1227" s="28" t="s">
        <v>1698</v>
      </c>
      <c r="CV1227" s="3" t="s">
        <v>1699</v>
      </c>
    </row>
    <row r="1228" spans="91:100" x14ac:dyDescent="0.25">
      <c r="CM1228" s="29"/>
      <c r="CN1228" s="28" t="s">
        <v>3271</v>
      </c>
      <c r="CO1228" s="28" t="s">
        <v>387</v>
      </c>
      <c r="CP1228" s="28" t="s">
        <v>393</v>
      </c>
      <c r="CQ1228" s="28" t="s">
        <v>3272</v>
      </c>
      <c r="CR1228" s="28" t="s">
        <v>3272</v>
      </c>
      <c r="CS1228" s="28" t="s">
        <v>1223</v>
      </c>
      <c r="CT1228" s="28" t="s">
        <v>1224</v>
      </c>
      <c r="CU1228" s="28" t="s">
        <v>1698</v>
      </c>
      <c r="CV1228" s="3" t="s">
        <v>1699</v>
      </c>
    </row>
    <row r="1229" spans="91:100" x14ac:dyDescent="0.25">
      <c r="CM1229" s="29"/>
      <c r="CN1229" s="28" t="s">
        <v>3273</v>
      </c>
      <c r="CO1229" s="28" t="s">
        <v>387</v>
      </c>
      <c r="CP1229" s="28" t="s">
        <v>393</v>
      </c>
      <c r="CQ1229" s="28" t="s">
        <v>3274</v>
      </c>
      <c r="CR1229" s="28" t="s">
        <v>3274</v>
      </c>
      <c r="CS1229" s="28" t="s">
        <v>1223</v>
      </c>
      <c r="CT1229" s="28" t="s">
        <v>1224</v>
      </c>
      <c r="CU1229" s="28" t="s">
        <v>1698</v>
      </c>
      <c r="CV1229" s="3" t="s">
        <v>1699</v>
      </c>
    </row>
    <row r="1230" spans="91:100" x14ac:dyDescent="0.25">
      <c r="CM1230" s="29"/>
      <c r="CN1230" s="28" t="s">
        <v>3275</v>
      </c>
      <c r="CO1230" s="28" t="s">
        <v>387</v>
      </c>
      <c r="CP1230" s="28" t="s">
        <v>393</v>
      </c>
      <c r="CQ1230" s="28" t="s">
        <v>3276</v>
      </c>
      <c r="CR1230" s="28" t="s">
        <v>3276</v>
      </c>
      <c r="CS1230" s="28" t="s">
        <v>1223</v>
      </c>
      <c r="CT1230" s="28" t="s">
        <v>1224</v>
      </c>
      <c r="CU1230" s="28" t="s">
        <v>1698</v>
      </c>
      <c r="CV1230" s="3" t="s">
        <v>1699</v>
      </c>
    </row>
    <row r="1231" spans="91:100" x14ac:dyDescent="0.25">
      <c r="CM1231" s="29"/>
      <c r="CN1231" s="28" t="s">
        <v>3277</v>
      </c>
      <c r="CO1231" s="28" t="s">
        <v>387</v>
      </c>
      <c r="CP1231" s="28" t="s">
        <v>393</v>
      </c>
      <c r="CQ1231" s="28" t="s">
        <v>3278</v>
      </c>
      <c r="CR1231" s="28" t="s">
        <v>3278</v>
      </c>
      <c r="CS1231" s="28" t="s">
        <v>1223</v>
      </c>
      <c r="CT1231" s="28" t="s">
        <v>1224</v>
      </c>
      <c r="CU1231" s="28" t="s">
        <v>1698</v>
      </c>
      <c r="CV1231" s="3" t="s">
        <v>1699</v>
      </c>
    </row>
    <row r="1232" spans="91:100" x14ac:dyDescent="0.25">
      <c r="CM1232" s="29"/>
      <c r="CN1232" s="28" t="s">
        <v>3279</v>
      </c>
      <c r="CO1232" s="28" t="s">
        <v>387</v>
      </c>
      <c r="CP1232" s="28" t="s">
        <v>393</v>
      </c>
      <c r="CQ1232" s="28" t="s">
        <v>3280</v>
      </c>
      <c r="CR1232" s="28" t="s">
        <v>3280</v>
      </c>
      <c r="CS1232" s="28" t="s">
        <v>1223</v>
      </c>
      <c r="CT1232" s="28" t="s">
        <v>1224</v>
      </c>
      <c r="CU1232" s="28" t="s">
        <v>1698</v>
      </c>
      <c r="CV1232" s="3" t="s">
        <v>1699</v>
      </c>
    </row>
    <row r="1233" spans="91:100" x14ac:dyDescent="0.25">
      <c r="CM1233" s="29"/>
      <c r="CN1233" s="28" t="s">
        <v>3281</v>
      </c>
      <c r="CO1233" s="28" t="s">
        <v>387</v>
      </c>
      <c r="CP1233" s="28" t="s">
        <v>393</v>
      </c>
      <c r="CQ1233" s="28" t="s">
        <v>3282</v>
      </c>
      <c r="CR1233" s="28" t="s">
        <v>3282</v>
      </c>
      <c r="CS1233" s="28" t="s">
        <v>1223</v>
      </c>
      <c r="CT1233" s="28" t="s">
        <v>1224</v>
      </c>
      <c r="CU1233" s="28" t="s">
        <v>1698</v>
      </c>
      <c r="CV1233" s="3" t="s">
        <v>1699</v>
      </c>
    </row>
    <row r="1234" spans="91:100" x14ac:dyDescent="0.25">
      <c r="CM1234" s="29"/>
      <c r="CN1234" s="28" t="s">
        <v>3283</v>
      </c>
      <c r="CO1234" s="28" t="s">
        <v>387</v>
      </c>
      <c r="CP1234" s="28" t="s">
        <v>393</v>
      </c>
      <c r="CQ1234" s="28" t="s">
        <v>3284</v>
      </c>
      <c r="CR1234" s="28" t="s">
        <v>3284</v>
      </c>
      <c r="CS1234" s="28" t="s">
        <v>1223</v>
      </c>
      <c r="CT1234" s="28" t="s">
        <v>1224</v>
      </c>
      <c r="CU1234" s="28" t="s">
        <v>1698</v>
      </c>
      <c r="CV1234" s="3" t="s">
        <v>1699</v>
      </c>
    </row>
    <row r="1235" spans="91:100" x14ac:dyDescent="0.25">
      <c r="CM1235" s="29"/>
      <c r="CN1235" s="28" t="s">
        <v>3285</v>
      </c>
      <c r="CO1235" s="28" t="s">
        <v>387</v>
      </c>
      <c r="CP1235" s="28" t="s">
        <v>393</v>
      </c>
      <c r="CQ1235" s="28" t="s">
        <v>3286</v>
      </c>
      <c r="CR1235" s="28" t="s">
        <v>3286</v>
      </c>
      <c r="CS1235" s="28" t="s">
        <v>1223</v>
      </c>
      <c r="CT1235" s="28" t="s">
        <v>1224</v>
      </c>
      <c r="CU1235" s="28" t="s">
        <v>1698</v>
      </c>
      <c r="CV1235" s="3" t="s">
        <v>1699</v>
      </c>
    </row>
    <row r="1236" spans="91:100" x14ac:dyDescent="0.25">
      <c r="CM1236" s="29"/>
      <c r="CN1236" s="28" t="s">
        <v>3287</v>
      </c>
      <c r="CO1236" s="28" t="s">
        <v>387</v>
      </c>
      <c r="CP1236" s="28" t="s">
        <v>393</v>
      </c>
      <c r="CQ1236" s="28" t="s">
        <v>3288</v>
      </c>
      <c r="CR1236" s="28" t="s">
        <v>3288</v>
      </c>
      <c r="CS1236" s="28" t="s">
        <v>1223</v>
      </c>
      <c r="CT1236" s="28" t="s">
        <v>1224</v>
      </c>
      <c r="CU1236" s="28" t="s">
        <v>1698</v>
      </c>
      <c r="CV1236" s="3" t="s">
        <v>1699</v>
      </c>
    </row>
    <row r="1237" spans="91:100" x14ac:dyDescent="0.25">
      <c r="CM1237" s="29"/>
      <c r="CN1237" s="28" t="s">
        <v>3289</v>
      </c>
      <c r="CO1237" s="28" t="s">
        <v>387</v>
      </c>
      <c r="CP1237" s="28" t="s">
        <v>393</v>
      </c>
      <c r="CQ1237" s="28" t="s">
        <v>3290</v>
      </c>
      <c r="CR1237" s="28" t="s">
        <v>3290</v>
      </c>
      <c r="CS1237" s="28" t="s">
        <v>1223</v>
      </c>
      <c r="CT1237" s="28" t="s">
        <v>1224</v>
      </c>
      <c r="CU1237" s="28" t="s">
        <v>1698</v>
      </c>
      <c r="CV1237" s="3" t="s">
        <v>1699</v>
      </c>
    </row>
    <row r="1238" spans="91:100" x14ac:dyDescent="0.25">
      <c r="CM1238" s="29"/>
      <c r="CN1238" s="28" t="s">
        <v>3291</v>
      </c>
      <c r="CO1238" s="28" t="s">
        <v>387</v>
      </c>
      <c r="CP1238" s="28" t="s">
        <v>393</v>
      </c>
      <c r="CQ1238" s="28" t="s">
        <v>3292</v>
      </c>
      <c r="CR1238" s="28" t="s">
        <v>3292</v>
      </c>
      <c r="CS1238" s="28" t="s">
        <v>1223</v>
      </c>
      <c r="CT1238" s="28" t="s">
        <v>1224</v>
      </c>
      <c r="CU1238" s="28" t="s">
        <v>1698</v>
      </c>
      <c r="CV1238" s="3" t="s">
        <v>1699</v>
      </c>
    </row>
    <row r="1239" spans="91:100" x14ac:dyDescent="0.25">
      <c r="CM1239" s="29"/>
      <c r="CN1239" s="28" t="s">
        <v>3293</v>
      </c>
      <c r="CO1239" s="28" t="s">
        <v>387</v>
      </c>
      <c r="CP1239" s="28" t="s">
        <v>393</v>
      </c>
      <c r="CQ1239" s="28" t="s">
        <v>568</v>
      </c>
      <c r="CR1239" s="28" t="s">
        <v>568</v>
      </c>
      <c r="CS1239" s="28" t="s">
        <v>1223</v>
      </c>
      <c r="CT1239" s="28" t="s">
        <v>1224</v>
      </c>
      <c r="CU1239" s="28" t="s">
        <v>1698</v>
      </c>
      <c r="CV1239" s="3" t="s">
        <v>1699</v>
      </c>
    </row>
    <row r="1240" spans="91:100" x14ac:dyDescent="0.25">
      <c r="CM1240" s="29"/>
      <c r="CN1240" s="28" t="s">
        <v>3294</v>
      </c>
      <c r="CO1240" s="28" t="s">
        <v>387</v>
      </c>
      <c r="CP1240" s="28" t="s">
        <v>393</v>
      </c>
      <c r="CQ1240" s="28" t="s">
        <v>3295</v>
      </c>
      <c r="CR1240" s="28" t="s">
        <v>3295</v>
      </c>
      <c r="CS1240" s="28" t="s">
        <v>1223</v>
      </c>
      <c r="CT1240" s="28" t="s">
        <v>1224</v>
      </c>
      <c r="CU1240" s="28" t="s">
        <v>1698</v>
      </c>
      <c r="CV1240" s="3" t="s">
        <v>1699</v>
      </c>
    </row>
    <row r="1241" spans="91:100" x14ac:dyDescent="0.25">
      <c r="CM1241" s="29"/>
      <c r="CN1241" s="28" t="s">
        <v>3296</v>
      </c>
      <c r="CO1241" s="28" t="s">
        <v>387</v>
      </c>
      <c r="CP1241" s="28" t="s">
        <v>393</v>
      </c>
      <c r="CQ1241" s="28" t="s">
        <v>3297</v>
      </c>
      <c r="CR1241" s="28" t="s">
        <v>3297</v>
      </c>
      <c r="CS1241" s="28" t="s">
        <v>1223</v>
      </c>
      <c r="CT1241" s="28" t="s">
        <v>1224</v>
      </c>
      <c r="CU1241" s="28" t="s">
        <v>1698</v>
      </c>
      <c r="CV1241" s="3" t="s">
        <v>1699</v>
      </c>
    </row>
    <row r="1242" spans="91:100" x14ac:dyDescent="0.25">
      <c r="CM1242" s="29"/>
      <c r="CN1242" s="28" t="s">
        <v>3298</v>
      </c>
      <c r="CO1242" s="28" t="s">
        <v>387</v>
      </c>
      <c r="CP1242" s="28" t="s">
        <v>393</v>
      </c>
      <c r="CQ1242" s="28" t="s">
        <v>3299</v>
      </c>
      <c r="CR1242" s="28" t="s">
        <v>3299</v>
      </c>
      <c r="CS1242" s="28" t="s">
        <v>1223</v>
      </c>
      <c r="CT1242" s="28" t="s">
        <v>1224</v>
      </c>
      <c r="CU1242" s="28" t="s">
        <v>1698</v>
      </c>
      <c r="CV1242" s="3" t="s">
        <v>1699</v>
      </c>
    </row>
    <row r="1243" spans="91:100" x14ac:dyDescent="0.25">
      <c r="CM1243" s="29"/>
      <c r="CN1243" s="28" t="s">
        <v>3300</v>
      </c>
      <c r="CO1243" s="28" t="s">
        <v>387</v>
      </c>
      <c r="CP1243" s="28" t="s">
        <v>393</v>
      </c>
      <c r="CQ1243" s="28" t="s">
        <v>3301</v>
      </c>
      <c r="CR1243" s="28" t="s">
        <v>3301</v>
      </c>
      <c r="CS1243" s="28" t="s">
        <v>1223</v>
      </c>
      <c r="CT1243" s="28" t="s">
        <v>1224</v>
      </c>
      <c r="CU1243" s="28" t="s">
        <v>1698</v>
      </c>
      <c r="CV1243" s="3" t="s">
        <v>1699</v>
      </c>
    </row>
    <row r="1244" spans="91:100" x14ac:dyDescent="0.25">
      <c r="CM1244" s="29"/>
      <c r="CN1244" s="28" t="s">
        <v>3302</v>
      </c>
      <c r="CO1244" s="28" t="s">
        <v>387</v>
      </c>
      <c r="CP1244" s="28" t="s">
        <v>393</v>
      </c>
      <c r="CQ1244" s="28" t="s">
        <v>3303</v>
      </c>
      <c r="CR1244" s="28" t="s">
        <v>3303</v>
      </c>
      <c r="CS1244" s="28" t="s">
        <v>1223</v>
      </c>
      <c r="CT1244" s="28" t="s">
        <v>1224</v>
      </c>
      <c r="CU1244" s="28" t="s">
        <v>1698</v>
      </c>
      <c r="CV1244" s="3" t="s">
        <v>1699</v>
      </c>
    </row>
    <row r="1245" spans="91:100" x14ac:dyDescent="0.25">
      <c r="CM1245" s="29"/>
      <c r="CN1245" s="28" t="s">
        <v>3304</v>
      </c>
      <c r="CO1245" s="28" t="s">
        <v>387</v>
      </c>
      <c r="CP1245" s="28" t="s">
        <v>393</v>
      </c>
      <c r="CQ1245" s="28" t="s">
        <v>3305</v>
      </c>
      <c r="CR1245" s="28" t="s">
        <v>3305</v>
      </c>
      <c r="CS1245" s="28" t="s">
        <v>1223</v>
      </c>
      <c r="CT1245" s="28" t="s">
        <v>1224</v>
      </c>
      <c r="CU1245" s="28" t="s">
        <v>1698</v>
      </c>
      <c r="CV1245" s="3" t="s">
        <v>1699</v>
      </c>
    </row>
    <row r="1246" spans="91:100" x14ac:dyDescent="0.25">
      <c r="CM1246" s="29"/>
      <c r="CN1246" s="28" t="s">
        <v>3306</v>
      </c>
      <c r="CO1246" s="28" t="s">
        <v>387</v>
      </c>
      <c r="CP1246" s="28" t="s">
        <v>393</v>
      </c>
      <c r="CQ1246" s="28" t="s">
        <v>3307</v>
      </c>
      <c r="CR1246" s="28" t="s">
        <v>3307</v>
      </c>
      <c r="CS1246" s="28" t="s">
        <v>1223</v>
      </c>
      <c r="CT1246" s="28" t="s">
        <v>1224</v>
      </c>
      <c r="CU1246" s="28" t="s">
        <v>1698</v>
      </c>
      <c r="CV1246" s="3" t="s">
        <v>1699</v>
      </c>
    </row>
    <row r="1247" spans="91:100" x14ac:dyDescent="0.25">
      <c r="CM1247" s="29"/>
      <c r="CN1247" s="28" t="s">
        <v>3308</v>
      </c>
      <c r="CO1247" s="28" t="s">
        <v>387</v>
      </c>
      <c r="CP1247" s="28" t="s">
        <v>393</v>
      </c>
      <c r="CQ1247" s="28" t="s">
        <v>3309</v>
      </c>
      <c r="CR1247" s="28" t="s">
        <v>3309</v>
      </c>
      <c r="CS1247" s="28" t="s">
        <v>1223</v>
      </c>
      <c r="CT1247" s="28" t="s">
        <v>1224</v>
      </c>
      <c r="CU1247" s="28" t="s">
        <v>1698</v>
      </c>
      <c r="CV1247" s="3" t="s">
        <v>1699</v>
      </c>
    </row>
    <row r="1248" spans="91:100" x14ac:dyDescent="0.25">
      <c r="CM1248" s="29"/>
      <c r="CN1248" s="28" t="s">
        <v>3310</v>
      </c>
      <c r="CO1248" s="28" t="s">
        <v>387</v>
      </c>
      <c r="CP1248" s="28" t="s">
        <v>393</v>
      </c>
      <c r="CQ1248" s="28" t="s">
        <v>3311</v>
      </c>
      <c r="CR1248" s="28" t="s">
        <v>3311</v>
      </c>
      <c r="CS1248" s="28" t="s">
        <v>1223</v>
      </c>
      <c r="CT1248" s="28" t="s">
        <v>1224</v>
      </c>
      <c r="CU1248" s="28" t="s">
        <v>1698</v>
      </c>
      <c r="CV1248" s="3" t="s">
        <v>1699</v>
      </c>
    </row>
    <row r="1249" spans="91:100" x14ac:dyDescent="0.25">
      <c r="CM1249" s="29"/>
      <c r="CN1249" s="28" t="s">
        <v>3312</v>
      </c>
      <c r="CO1249" s="28" t="s">
        <v>387</v>
      </c>
      <c r="CP1249" s="28" t="s">
        <v>393</v>
      </c>
      <c r="CQ1249" s="28" t="s">
        <v>3313</v>
      </c>
      <c r="CR1249" s="28" t="s">
        <v>3313</v>
      </c>
      <c r="CS1249" s="28" t="s">
        <v>1223</v>
      </c>
      <c r="CT1249" s="28" t="s">
        <v>1224</v>
      </c>
      <c r="CU1249" s="28" t="s">
        <v>1698</v>
      </c>
      <c r="CV1249" s="3" t="s">
        <v>1699</v>
      </c>
    </row>
    <row r="1250" spans="91:100" x14ac:dyDescent="0.25">
      <c r="CM1250" s="29"/>
      <c r="CN1250" s="28" t="s">
        <v>3314</v>
      </c>
      <c r="CO1250" s="28" t="s">
        <v>387</v>
      </c>
      <c r="CP1250" s="28" t="s">
        <v>393</v>
      </c>
      <c r="CQ1250" s="28" t="s">
        <v>3315</v>
      </c>
      <c r="CR1250" s="28" t="s">
        <v>3315</v>
      </c>
      <c r="CS1250" s="28" t="s">
        <v>1223</v>
      </c>
      <c r="CT1250" s="28" t="s">
        <v>1224</v>
      </c>
      <c r="CU1250" s="28" t="s">
        <v>1698</v>
      </c>
      <c r="CV1250" s="3" t="s">
        <v>1699</v>
      </c>
    </row>
    <row r="1251" spans="91:100" x14ac:dyDescent="0.25">
      <c r="CM1251" s="29"/>
      <c r="CN1251" s="28" t="s">
        <v>3316</v>
      </c>
      <c r="CO1251" s="28" t="s">
        <v>387</v>
      </c>
      <c r="CP1251" s="28" t="s">
        <v>393</v>
      </c>
      <c r="CQ1251" s="28" t="s">
        <v>3317</v>
      </c>
      <c r="CR1251" s="28" t="s">
        <v>3317</v>
      </c>
      <c r="CS1251" s="28" t="s">
        <v>1223</v>
      </c>
      <c r="CT1251" s="28" t="s">
        <v>1224</v>
      </c>
      <c r="CU1251" s="28" t="s">
        <v>1698</v>
      </c>
      <c r="CV1251" s="3" t="s">
        <v>1699</v>
      </c>
    </row>
    <row r="1252" spans="91:100" x14ac:dyDescent="0.25">
      <c r="CM1252" s="29"/>
      <c r="CN1252" s="28" t="s">
        <v>3318</v>
      </c>
      <c r="CO1252" s="28" t="s">
        <v>387</v>
      </c>
      <c r="CP1252" s="28" t="s">
        <v>393</v>
      </c>
      <c r="CQ1252" s="28" t="s">
        <v>3319</v>
      </c>
      <c r="CR1252" s="28" t="s">
        <v>3319</v>
      </c>
      <c r="CS1252" s="28" t="s">
        <v>1223</v>
      </c>
      <c r="CT1252" s="28" t="s">
        <v>1224</v>
      </c>
      <c r="CU1252" s="28" t="s">
        <v>1698</v>
      </c>
      <c r="CV1252" s="3" t="s">
        <v>1699</v>
      </c>
    </row>
    <row r="1253" spans="91:100" x14ac:dyDescent="0.25">
      <c r="CM1253" s="29"/>
      <c r="CN1253" s="28" t="s">
        <v>3320</v>
      </c>
      <c r="CO1253" s="28" t="s">
        <v>387</v>
      </c>
      <c r="CP1253" s="28" t="s">
        <v>393</v>
      </c>
      <c r="CQ1253" s="28" t="s">
        <v>3321</v>
      </c>
      <c r="CR1253" s="28" t="s">
        <v>3321</v>
      </c>
      <c r="CS1253" s="28" t="s">
        <v>1223</v>
      </c>
      <c r="CT1253" s="28" t="s">
        <v>1224</v>
      </c>
      <c r="CU1253" s="28" t="s">
        <v>1698</v>
      </c>
      <c r="CV1253" s="3" t="s">
        <v>1699</v>
      </c>
    </row>
    <row r="1254" spans="91:100" x14ac:dyDescent="0.25">
      <c r="CM1254" s="29"/>
      <c r="CN1254" s="28" t="s">
        <v>3322</v>
      </c>
      <c r="CO1254" s="28" t="s">
        <v>387</v>
      </c>
      <c r="CP1254" s="28" t="s">
        <v>393</v>
      </c>
      <c r="CQ1254" s="28" t="s">
        <v>3323</v>
      </c>
      <c r="CR1254" s="28" t="s">
        <v>3323</v>
      </c>
      <c r="CS1254" s="28" t="s">
        <v>1223</v>
      </c>
      <c r="CT1254" s="28" t="s">
        <v>1224</v>
      </c>
      <c r="CU1254" s="28" t="s">
        <v>1698</v>
      </c>
      <c r="CV1254" s="3" t="s">
        <v>1699</v>
      </c>
    </row>
    <row r="1255" spans="91:100" x14ac:dyDescent="0.25">
      <c r="CM1255" s="29"/>
      <c r="CN1255" s="28" t="s">
        <v>3324</v>
      </c>
      <c r="CO1255" s="28" t="s">
        <v>387</v>
      </c>
      <c r="CP1255" s="28" t="s">
        <v>393</v>
      </c>
      <c r="CQ1255" s="28" t="s">
        <v>3325</v>
      </c>
      <c r="CR1255" s="28" t="s">
        <v>3325</v>
      </c>
      <c r="CS1255" s="28" t="s">
        <v>1223</v>
      </c>
      <c r="CT1255" s="28" t="s">
        <v>1224</v>
      </c>
      <c r="CU1255" s="28" t="s">
        <v>1698</v>
      </c>
      <c r="CV1255" s="3" t="s">
        <v>1699</v>
      </c>
    </row>
    <row r="1256" spans="91:100" x14ac:dyDescent="0.25">
      <c r="CM1256" s="29"/>
      <c r="CN1256" s="28" t="s">
        <v>3326</v>
      </c>
      <c r="CO1256" s="28" t="s">
        <v>387</v>
      </c>
      <c r="CP1256" s="28" t="s">
        <v>393</v>
      </c>
      <c r="CQ1256" s="28" t="s">
        <v>3327</v>
      </c>
      <c r="CR1256" s="28" t="s">
        <v>3327</v>
      </c>
      <c r="CS1256" s="28" t="s">
        <v>1223</v>
      </c>
      <c r="CT1256" s="28" t="s">
        <v>1224</v>
      </c>
      <c r="CU1256" s="28" t="s">
        <v>1698</v>
      </c>
      <c r="CV1256" s="3" t="s">
        <v>1699</v>
      </c>
    </row>
    <row r="1257" spans="91:100" x14ac:dyDescent="0.25">
      <c r="CM1257" s="29"/>
      <c r="CN1257" s="28" t="s">
        <v>3328</v>
      </c>
      <c r="CO1257" s="28" t="s">
        <v>387</v>
      </c>
      <c r="CP1257" s="28" t="s">
        <v>393</v>
      </c>
      <c r="CQ1257" s="28" t="s">
        <v>3329</v>
      </c>
      <c r="CR1257" s="28" t="s">
        <v>3329</v>
      </c>
      <c r="CS1257" s="28" t="s">
        <v>1223</v>
      </c>
      <c r="CT1257" s="28" t="s">
        <v>1224</v>
      </c>
      <c r="CU1257" s="28" t="s">
        <v>1698</v>
      </c>
      <c r="CV1257" s="3" t="s">
        <v>1699</v>
      </c>
    </row>
    <row r="1258" spans="91:100" x14ac:dyDescent="0.25">
      <c r="CM1258" s="29"/>
      <c r="CN1258" s="28" t="s">
        <v>3330</v>
      </c>
      <c r="CO1258" s="28" t="s">
        <v>387</v>
      </c>
      <c r="CP1258" s="28" t="s">
        <v>393</v>
      </c>
      <c r="CQ1258" s="28" t="s">
        <v>3331</v>
      </c>
      <c r="CR1258" s="28" t="s">
        <v>3331</v>
      </c>
      <c r="CS1258" s="28" t="s">
        <v>1223</v>
      </c>
      <c r="CT1258" s="28" t="s">
        <v>1224</v>
      </c>
      <c r="CU1258" s="28" t="s">
        <v>1698</v>
      </c>
      <c r="CV1258" s="3" t="s">
        <v>1699</v>
      </c>
    </row>
    <row r="1259" spans="91:100" x14ac:dyDescent="0.25">
      <c r="CM1259" s="29"/>
      <c r="CN1259" s="28" t="s">
        <v>3332</v>
      </c>
      <c r="CO1259" s="28" t="s">
        <v>387</v>
      </c>
      <c r="CP1259" s="28" t="s">
        <v>393</v>
      </c>
      <c r="CQ1259" s="28" t="s">
        <v>3333</v>
      </c>
      <c r="CR1259" s="28" t="s">
        <v>3333</v>
      </c>
      <c r="CS1259" s="28" t="s">
        <v>1223</v>
      </c>
      <c r="CT1259" s="28" t="s">
        <v>1224</v>
      </c>
      <c r="CU1259" s="28" t="s">
        <v>1698</v>
      </c>
      <c r="CV1259" s="3" t="s">
        <v>1699</v>
      </c>
    </row>
    <row r="1260" spans="91:100" x14ac:dyDescent="0.25">
      <c r="CM1260" s="29"/>
      <c r="CN1260" s="28" t="s">
        <v>3334</v>
      </c>
      <c r="CO1260" s="28" t="s">
        <v>387</v>
      </c>
      <c r="CP1260" s="28" t="s">
        <v>393</v>
      </c>
      <c r="CQ1260" s="28" t="s">
        <v>3335</v>
      </c>
      <c r="CR1260" s="28" t="s">
        <v>3335</v>
      </c>
      <c r="CS1260" s="28" t="s">
        <v>679</v>
      </c>
      <c r="CT1260" s="28" t="s">
        <v>1781</v>
      </c>
      <c r="CU1260" s="28" t="s">
        <v>681</v>
      </c>
      <c r="CV1260" s="3" t="s">
        <v>682</v>
      </c>
    </row>
    <row r="1261" spans="91:100" x14ac:dyDescent="0.25">
      <c r="CM1261" s="29"/>
      <c r="CN1261" s="28" t="s">
        <v>3336</v>
      </c>
      <c r="CO1261" s="28" t="s">
        <v>387</v>
      </c>
      <c r="CP1261" s="28" t="s">
        <v>393</v>
      </c>
      <c r="CQ1261" s="28" t="s">
        <v>3337</v>
      </c>
      <c r="CR1261" s="28" t="s">
        <v>3337</v>
      </c>
      <c r="CS1261" s="28" t="s">
        <v>1223</v>
      </c>
      <c r="CT1261" s="28" t="s">
        <v>1224</v>
      </c>
      <c r="CU1261" s="28" t="s">
        <v>1698</v>
      </c>
      <c r="CV1261" s="3" t="s">
        <v>1699</v>
      </c>
    </row>
    <row r="1262" spans="91:100" x14ac:dyDescent="0.25">
      <c r="CM1262" s="29"/>
      <c r="CN1262" s="28" t="s">
        <v>3338</v>
      </c>
      <c r="CO1262" s="28" t="s">
        <v>387</v>
      </c>
      <c r="CP1262" s="28" t="s">
        <v>393</v>
      </c>
      <c r="CQ1262" s="28" t="s">
        <v>3339</v>
      </c>
      <c r="CR1262" s="28" t="s">
        <v>3339</v>
      </c>
      <c r="CS1262" s="28" t="s">
        <v>1223</v>
      </c>
      <c r="CT1262" s="28" t="s">
        <v>1224</v>
      </c>
      <c r="CU1262" s="28" t="s">
        <v>1698</v>
      </c>
      <c r="CV1262" s="3" t="s">
        <v>1699</v>
      </c>
    </row>
    <row r="1263" spans="91:100" x14ac:dyDescent="0.25">
      <c r="CM1263" s="29"/>
      <c r="CN1263" s="28" t="s">
        <v>3340</v>
      </c>
      <c r="CO1263" s="28" t="s">
        <v>387</v>
      </c>
      <c r="CP1263" s="28" t="s">
        <v>393</v>
      </c>
      <c r="CQ1263" s="28" t="s">
        <v>3341</v>
      </c>
      <c r="CR1263" s="28" t="s">
        <v>3341</v>
      </c>
      <c r="CS1263" s="28" t="s">
        <v>1223</v>
      </c>
      <c r="CT1263" s="28" t="s">
        <v>1224</v>
      </c>
      <c r="CU1263" s="28" t="s">
        <v>1698</v>
      </c>
      <c r="CV1263" s="3" t="s">
        <v>1699</v>
      </c>
    </row>
    <row r="1264" spans="91:100" x14ac:dyDescent="0.25">
      <c r="CM1264" s="29"/>
      <c r="CN1264" s="28" t="s">
        <v>3342</v>
      </c>
      <c r="CO1264" s="28" t="s">
        <v>387</v>
      </c>
      <c r="CP1264" s="28" t="s">
        <v>393</v>
      </c>
      <c r="CQ1264" s="28" t="s">
        <v>3343</v>
      </c>
      <c r="CR1264" s="28" t="s">
        <v>3343</v>
      </c>
      <c r="CS1264" s="28" t="s">
        <v>1223</v>
      </c>
      <c r="CT1264" s="28" t="s">
        <v>1224</v>
      </c>
      <c r="CU1264" s="28" t="s">
        <v>1698</v>
      </c>
      <c r="CV1264" s="3" t="s">
        <v>1699</v>
      </c>
    </row>
    <row r="1265" spans="91:100" x14ac:dyDescent="0.25">
      <c r="CM1265" s="29"/>
      <c r="CN1265" s="28" t="s">
        <v>3344</v>
      </c>
      <c r="CO1265" s="28" t="s">
        <v>387</v>
      </c>
      <c r="CP1265" s="28" t="s">
        <v>393</v>
      </c>
      <c r="CQ1265" s="28" t="s">
        <v>3345</v>
      </c>
      <c r="CR1265" s="28" t="s">
        <v>3345</v>
      </c>
      <c r="CS1265" s="28" t="s">
        <v>1223</v>
      </c>
      <c r="CT1265" s="28" t="s">
        <v>1224</v>
      </c>
      <c r="CU1265" s="28" t="s">
        <v>1698</v>
      </c>
      <c r="CV1265" s="3" t="s">
        <v>1699</v>
      </c>
    </row>
    <row r="1266" spans="91:100" x14ac:dyDescent="0.25">
      <c r="CM1266" s="29"/>
      <c r="CN1266" s="28" t="s">
        <v>3346</v>
      </c>
      <c r="CO1266" s="28" t="s">
        <v>387</v>
      </c>
      <c r="CP1266" s="28" t="s">
        <v>393</v>
      </c>
      <c r="CQ1266" s="28" t="s">
        <v>3347</v>
      </c>
      <c r="CR1266" s="28" t="s">
        <v>3347</v>
      </c>
      <c r="CS1266" s="28" t="s">
        <v>1223</v>
      </c>
      <c r="CT1266" s="28" t="s">
        <v>1224</v>
      </c>
      <c r="CU1266" s="28" t="s">
        <v>1698</v>
      </c>
      <c r="CV1266" s="3" t="s">
        <v>1699</v>
      </c>
    </row>
    <row r="1267" spans="91:100" x14ac:dyDescent="0.25">
      <c r="CM1267" s="29"/>
      <c r="CN1267" s="28" t="s">
        <v>3348</v>
      </c>
      <c r="CO1267" s="28" t="s">
        <v>387</v>
      </c>
      <c r="CP1267" s="28" t="s">
        <v>393</v>
      </c>
      <c r="CQ1267" s="28" t="s">
        <v>3349</v>
      </c>
      <c r="CR1267" s="28" t="s">
        <v>3349</v>
      </c>
      <c r="CS1267" s="28" t="s">
        <v>1223</v>
      </c>
      <c r="CT1267" s="28" t="s">
        <v>1224</v>
      </c>
      <c r="CU1267" s="28" t="s">
        <v>1698</v>
      </c>
      <c r="CV1267" s="3" t="s">
        <v>1699</v>
      </c>
    </row>
    <row r="1268" spans="91:100" x14ac:dyDescent="0.25">
      <c r="CM1268" s="29"/>
      <c r="CN1268" s="28" t="s">
        <v>3350</v>
      </c>
      <c r="CO1268" s="28" t="s">
        <v>387</v>
      </c>
      <c r="CP1268" s="28" t="s">
        <v>393</v>
      </c>
      <c r="CQ1268" s="28" t="s">
        <v>3351</v>
      </c>
      <c r="CR1268" s="28" t="s">
        <v>3351</v>
      </c>
      <c r="CS1268" s="28" t="s">
        <v>1223</v>
      </c>
      <c r="CT1268" s="28" t="s">
        <v>1224</v>
      </c>
      <c r="CU1268" s="28" t="s">
        <v>1698</v>
      </c>
      <c r="CV1268" s="3" t="s">
        <v>1699</v>
      </c>
    </row>
    <row r="1269" spans="91:100" x14ac:dyDescent="0.25">
      <c r="CM1269" s="29"/>
      <c r="CN1269" s="28" t="s">
        <v>3352</v>
      </c>
      <c r="CO1269" s="28" t="s">
        <v>387</v>
      </c>
      <c r="CP1269" s="28" t="s">
        <v>393</v>
      </c>
      <c r="CQ1269" s="28" t="s">
        <v>3353</v>
      </c>
      <c r="CR1269" s="28" t="s">
        <v>3353</v>
      </c>
      <c r="CS1269" s="28" t="s">
        <v>1223</v>
      </c>
      <c r="CT1269" s="28" t="s">
        <v>1224</v>
      </c>
      <c r="CU1269" s="28" t="s">
        <v>1698</v>
      </c>
      <c r="CV1269" s="3" t="s">
        <v>1699</v>
      </c>
    </row>
    <row r="1270" spans="91:100" x14ac:dyDescent="0.25">
      <c r="CM1270" s="29"/>
      <c r="CN1270" s="28" t="s">
        <v>3354</v>
      </c>
      <c r="CO1270" s="28" t="s">
        <v>387</v>
      </c>
      <c r="CP1270" s="28" t="s">
        <v>393</v>
      </c>
      <c r="CQ1270" s="28" t="s">
        <v>3355</v>
      </c>
      <c r="CR1270" s="28" t="s">
        <v>3355</v>
      </c>
      <c r="CS1270" s="28" t="s">
        <v>1223</v>
      </c>
      <c r="CT1270" s="28" t="s">
        <v>1224</v>
      </c>
      <c r="CU1270" s="28" t="s">
        <v>1698</v>
      </c>
      <c r="CV1270" s="3" t="s">
        <v>1699</v>
      </c>
    </row>
    <row r="1271" spans="91:100" x14ac:dyDescent="0.25">
      <c r="CM1271" s="29"/>
      <c r="CN1271" s="28" t="s">
        <v>3356</v>
      </c>
      <c r="CO1271" s="28" t="s">
        <v>387</v>
      </c>
      <c r="CP1271" s="28" t="s">
        <v>393</v>
      </c>
      <c r="CQ1271" s="28" t="s">
        <v>3357</v>
      </c>
      <c r="CR1271" s="28" t="s">
        <v>3357</v>
      </c>
      <c r="CS1271" s="28" t="s">
        <v>1223</v>
      </c>
      <c r="CT1271" s="28" t="s">
        <v>1224</v>
      </c>
      <c r="CU1271" s="28" t="s">
        <v>1698</v>
      </c>
      <c r="CV1271" s="3" t="s">
        <v>1699</v>
      </c>
    </row>
    <row r="1272" spans="91:100" x14ac:dyDescent="0.25">
      <c r="CM1272" s="29"/>
      <c r="CN1272" s="28" t="s">
        <v>3358</v>
      </c>
      <c r="CO1272" s="28" t="s">
        <v>387</v>
      </c>
      <c r="CP1272" s="28" t="s">
        <v>393</v>
      </c>
      <c r="CQ1272" s="28" t="s">
        <v>569</v>
      </c>
      <c r="CR1272" s="28" t="s">
        <v>569</v>
      </c>
      <c r="CS1272" s="28" t="s">
        <v>679</v>
      </c>
      <c r="CT1272" s="28" t="s">
        <v>1781</v>
      </c>
      <c r="CU1272" s="28" t="s">
        <v>681</v>
      </c>
      <c r="CV1272" s="3" t="s">
        <v>682</v>
      </c>
    </row>
    <row r="1273" spans="91:100" x14ac:dyDescent="0.25">
      <c r="CM1273" s="29"/>
      <c r="CN1273" s="28" t="s">
        <v>3359</v>
      </c>
      <c r="CO1273" s="28" t="s">
        <v>387</v>
      </c>
      <c r="CP1273" s="28" t="s">
        <v>393</v>
      </c>
      <c r="CQ1273" s="28" t="s">
        <v>3360</v>
      </c>
      <c r="CR1273" s="28" t="s">
        <v>3360</v>
      </c>
      <c r="CS1273" s="28" t="s">
        <v>752</v>
      </c>
      <c r="CT1273" s="28" t="s">
        <v>753</v>
      </c>
      <c r="CU1273" s="28" t="s">
        <v>681</v>
      </c>
      <c r="CV1273" s="3" t="s">
        <v>754</v>
      </c>
    </row>
    <row r="1274" spans="91:100" x14ac:dyDescent="0.25">
      <c r="CM1274" s="29"/>
      <c r="CN1274" s="28" t="s">
        <v>3361</v>
      </c>
      <c r="CO1274" s="28" t="s">
        <v>387</v>
      </c>
      <c r="CP1274" s="28" t="s">
        <v>393</v>
      </c>
      <c r="CQ1274" s="28" t="s">
        <v>3362</v>
      </c>
      <c r="CR1274" s="28" t="s">
        <v>3362</v>
      </c>
      <c r="CS1274" s="28" t="s">
        <v>1223</v>
      </c>
      <c r="CT1274" s="28" t="s">
        <v>1224</v>
      </c>
      <c r="CU1274" s="28" t="s">
        <v>1698</v>
      </c>
      <c r="CV1274" s="3" t="s">
        <v>1699</v>
      </c>
    </row>
    <row r="1275" spans="91:100" x14ac:dyDescent="0.25">
      <c r="CM1275" s="29"/>
      <c r="CN1275" s="28" t="s">
        <v>3363</v>
      </c>
      <c r="CO1275" s="28" t="s">
        <v>387</v>
      </c>
      <c r="CP1275" s="28" t="s">
        <v>393</v>
      </c>
      <c r="CQ1275" s="28" t="s">
        <v>3364</v>
      </c>
      <c r="CR1275" s="28" t="s">
        <v>3364</v>
      </c>
      <c r="CS1275" s="28" t="s">
        <v>1223</v>
      </c>
      <c r="CT1275" s="28" t="s">
        <v>1224</v>
      </c>
      <c r="CU1275" s="28" t="s">
        <v>1698</v>
      </c>
      <c r="CV1275" s="3" t="s">
        <v>1699</v>
      </c>
    </row>
    <row r="1276" spans="91:100" x14ac:dyDescent="0.25">
      <c r="CM1276" s="29"/>
      <c r="CN1276" s="28" t="s">
        <v>3365</v>
      </c>
      <c r="CO1276" s="28" t="s">
        <v>387</v>
      </c>
      <c r="CP1276" s="28" t="s">
        <v>393</v>
      </c>
      <c r="CQ1276" s="28" t="s">
        <v>3366</v>
      </c>
      <c r="CR1276" s="28" t="s">
        <v>3366</v>
      </c>
      <c r="CS1276" s="28" t="s">
        <v>1223</v>
      </c>
      <c r="CT1276" s="28" t="s">
        <v>1224</v>
      </c>
      <c r="CU1276" s="28" t="s">
        <v>1698</v>
      </c>
      <c r="CV1276" s="3" t="s">
        <v>1699</v>
      </c>
    </row>
    <row r="1277" spans="91:100" x14ac:dyDescent="0.25">
      <c r="CM1277" s="29"/>
      <c r="CN1277" s="28" t="s">
        <v>3367</v>
      </c>
      <c r="CO1277" s="28" t="s">
        <v>387</v>
      </c>
      <c r="CP1277" s="28" t="s">
        <v>393</v>
      </c>
      <c r="CQ1277" s="28" t="s">
        <v>3368</v>
      </c>
      <c r="CR1277" s="28" t="s">
        <v>3368</v>
      </c>
      <c r="CS1277" s="28" t="s">
        <v>1223</v>
      </c>
      <c r="CT1277" s="28" t="s">
        <v>1224</v>
      </c>
      <c r="CU1277" s="28" t="s">
        <v>1698</v>
      </c>
      <c r="CV1277" s="3" t="s">
        <v>1699</v>
      </c>
    </row>
    <row r="1278" spans="91:100" x14ac:dyDescent="0.25">
      <c r="CM1278" s="29"/>
      <c r="CN1278" s="28" t="s">
        <v>3369</v>
      </c>
      <c r="CO1278" s="28" t="s">
        <v>387</v>
      </c>
      <c r="CP1278" s="28" t="s">
        <v>393</v>
      </c>
      <c r="CQ1278" s="28" t="s">
        <v>3370</v>
      </c>
      <c r="CR1278" s="28" t="s">
        <v>3370</v>
      </c>
      <c r="CS1278" s="28" t="s">
        <v>1223</v>
      </c>
      <c r="CT1278" s="28" t="s">
        <v>1224</v>
      </c>
      <c r="CU1278" s="28" t="s">
        <v>1698</v>
      </c>
      <c r="CV1278" s="3" t="s">
        <v>1699</v>
      </c>
    </row>
    <row r="1279" spans="91:100" x14ac:dyDescent="0.25">
      <c r="CM1279" s="29"/>
      <c r="CN1279" s="28" t="s">
        <v>3371</v>
      </c>
      <c r="CO1279" s="28" t="s">
        <v>387</v>
      </c>
      <c r="CP1279" s="28" t="s">
        <v>393</v>
      </c>
      <c r="CQ1279" s="28" t="s">
        <v>3372</v>
      </c>
      <c r="CR1279" s="28" t="s">
        <v>3372</v>
      </c>
      <c r="CS1279" s="28" t="s">
        <v>1223</v>
      </c>
      <c r="CT1279" s="28" t="s">
        <v>1224</v>
      </c>
      <c r="CU1279" s="28" t="s">
        <v>1698</v>
      </c>
      <c r="CV1279" s="3" t="s">
        <v>1699</v>
      </c>
    </row>
    <row r="1280" spans="91:100" x14ac:dyDescent="0.25">
      <c r="CM1280" s="29"/>
      <c r="CN1280" s="28" t="s">
        <v>3373</v>
      </c>
      <c r="CO1280" s="28" t="s">
        <v>387</v>
      </c>
      <c r="CP1280" s="28" t="s">
        <v>393</v>
      </c>
      <c r="CQ1280" s="28" t="s">
        <v>3374</v>
      </c>
      <c r="CR1280" s="28" t="s">
        <v>3374</v>
      </c>
      <c r="CS1280" s="28" t="s">
        <v>1223</v>
      </c>
      <c r="CT1280" s="28" t="s">
        <v>1224</v>
      </c>
      <c r="CU1280" s="28" t="s">
        <v>1698</v>
      </c>
      <c r="CV1280" s="3" t="s">
        <v>1699</v>
      </c>
    </row>
    <row r="1281" spans="91:100" x14ac:dyDescent="0.25">
      <c r="CM1281" s="29"/>
      <c r="CN1281" s="28" t="s">
        <v>3375</v>
      </c>
      <c r="CO1281" s="28" t="s">
        <v>387</v>
      </c>
      <c r="CP1281" s="28" t="s">
        <v>393</v>
      </c>
      <c r="CQ1281" s="28" t="s">
        <v>3376</v>
      </c>
      <c r="CR1281" s="28" t="s">
        <v>3376</v>
      </c>
      <c r="CS1281" s="28" t="s">
        <v>1223</v>
      </c>
      <c r="CT1281" s="28" t="s">
        <v>1224</v>
      </c>
      <c r="CU1281" s="28" t="s">
        <v>1698</v>
      </c>
      <c r="CV1281" s="3" t="s">
        <v>1699</v>
      </c>
    </row>
    <row r="1282" spans="91:100" x14ac:dyDescent="0.25">
      <c r="CM1282" s="29"/>
      <c r="CN1282" s="28" t="s">
        <v>3377</v>
      </c>
      <c r="CO1282" s="28" t="s">
        <v>387</v>
      </c>
      <c r="CP1282" s="28" t="s">
        <v>393</v>
      </c>
      <c r="CQ1282" s="28" t="s">
        <v>3378</v>
      </c>
      <c r="CR1282" s="28" t="s">
        <v>3378</v>
      </c>
      <c r="CS1282" s="28" t="s">
        <v>679</v>
      </c>
      <c r="CT1282" s="28" t="s">
        <v>1781</v>
      </c>
      <c r="CU1282" s="28" t="s">
        <v>681</v>
      </c>
      <c r="CV1282" s="3" t="s">
        <v>682</v>
      </c>
    </row>
    <row r="1283" spans="91:100" x14ac:dyDescent="0.25">
      <c r="CM1283" s="29"/>
      <c r="CN1283" s="28" t="s">
        <v>3379</v>
      </c>
      <c r="CO1283" s="28" t="s">
        <v>387</v>
      </c>
      <c r="CP1283" s="28" t="s">
        <v>393</v>
      </c>
      <c r="CQ1283" s="28" t="s">
        <v>3380</v>
      </c>
      <c r="CR1283" s="28" t="s">
        <v>3380</v>
      </c>
      <c r="CS1283" s="28" t="s">
        <v>679</v>
      </c>
      <c r="CT1283" s="28" t="s">
        <v>1781</v>
      </c>
      <c r="CU1283" s="28" t="s">
        <v>681</v>
      </c>
      <c r="CV1283" s="3" t="s">
        <v>682</v>
      </c>
    </row>
    <row r="1284" spans="91:100" x14ac:dyDescent="0.25">
      <c r="CM1284" s="29"/>
      <c r="CN1284" s="28" t="s">
        <v>3381</v>
      </c>
      <c r="CO1284" s="28" t="s">
        <v>387</v>
      </c>
      <c r="CP1284" s="28" t="s">
        <v>393</v>
      </c>
      <c r="CQ1284" s="28" t="s">
        <v>3382</v>
      </c>
      <c r="CR1284" s="28" t="s">
        <v>3382</v>
      </c>
      <c r="CS1284" s="28" t="s">
        <v>1223</v>
      </c>
      <c r="CT1284" s="28" t="s">
        <v>1224</v>
      </c>
      <c r="CU1284" s="28" t="s">
        <v>1698</v>
      </c>
      <c r="CV1284" s="3" t="s">
        <v>1699</v>
      </c>
    </row>
    <row r="1285" spans="91:100" x14ac:dyDescent="0.25">
      <c r="CM1285" s="29"/>
      <c r="CN1285" s="28" t="s">
        <v>3383</v>
      </c>
      <c r="CO1285" s="28" t="s">
        <v>387</v>
      </c>
      <c r="CP1285" s="28" t="s">
        <v>393</v>
      </c>
      <c r="CQ1285" s="28" t="s">
        <v>3384</v>
      </c>
      <c r="CR1285" s="28" t="s">
        <v>3384</v>
      </c>
      <c r="CS1285" s="28" t="s">
        <v>679</v>
      </c>
      <c r="CT1285" s="28" t="s">
        <v>1781</v>
      </c>
      <c r="CU1285" s="28" t="s">
        <v>681</v>
      </c>
      <c r="CV1285" s="3" t="s">
        <v>682</v>
      </c>
    </row>
    <row r="1286" spans="91:100" x14ac:dyDescent="0.25">
      <c r="CM1286" s="29"/>
      <c r="CN1286" s="28" t="s">
        <v>3385</v>
      </c>
      <c r="CO1286" s="28" t="s">
        <v>387</v>
      </c>
      <c r="CP1286" s="28" t="s">
        <v>393</v>
      </c>
      <c r="CQ1286" s="28" t="s">
        <v>3386</v>
      </c>
      <c r="CR1286" s="28" t="s">
        <v>3386</v>
      </c>
      <c r="CS1286" s="28" t="s">
        <v>1223</v>
      </c>
      <c r="CT1286" s="28" t="s">
        <v>1224</v>
      </c>
      <c r="CU1286" s="28" t="s">
        <v>1698</v>
      </c>
      <c r="CV1286" s="3" t="s">
        <v>1699</v>
      </c>
    </row>
    <row r="1287" spans="91:100" x14ac:dyDescent="0.25">
      <c r="CM1287" s="29"/>
      <c r="CN1287" s="28" t="s">
        <v>3387</v>
      </c>
      <c r="CO1287" s="28" t="s">
        <v>387</v>
      </c>
      <c r="CP1287" s="28" t="s">
        <v>393</v>
      </c>
      <c r="CQ1287" s="28" t="s">
        <v>3388</v>
      </c>
      <c r="CR1287" s="28" t="s">
        <v>3388</v>
      </c>
      <c r="CS1287" s="28" t="s">
        <v>1223</v>
      </c>
      <c r="CT1287" s="28" t="s">
        <v>1224</v>
      </c>
      <c r="CU1287" s="28" t="s">
        <v>1698</v>
      </c>
      <c r="CV1287" s="3" t="s">
        <v>1699</v>
      </c>
    </row>
    <row r="1288" spans="91:100" x14ac:dyDescent="0.25">
      <c r="CM1288" s="29"/>
      <c r="CN1288" s="28" t="s">
        <v>3389</v>
      </c>
      <c r="CO1288" s="28" t="s">
        <v>387</v>
      </c>
      <c r="CP1288" s="28" t="s">
        <v>393</v>
      </c>
      <c r="CQ1288" s="28" t="s">
        <v>3390</v>
      </c>
      <c r="CR1288" s="28" t="s">
        <v>3390</v>
      </c>
      <c r="CS1288" s="28" t="s">
        <v>1223</v>
      </c>
      <c r="CT1288" s="28" t="s">
        <v>1224</v>
      </c>
      <c r="CU1288" s="28" t="s">
        <v>1698</v>
      </c>
      <c r="CV1288" s="3" t="s">
        <v>1699</v>
      </c>
    </row>
    <row r="1289" spans="91:100" x14ac:dyDescent="0.25">
      <c r="CM1289" s="29"/>
      <c r="CN1289" s="28" t="s">
        <v>3391</v>
      </c>
      <c r="CO1289" s="28" t="s">
        <v>387</v>
      </c>
      <c r="CP1289" s="28" t="s">
        <v>393</v>
      </c>
      <c r="CQ1289" s="28" t="s">
        <v>3392</v>
      </c>
      <c r="CR1289" s="28" t="s">
        <v>3392</v>
      </c>
      <c r="CS1289" s="28" t="s">
        <v>1223</v>
      </c>
      <c r="CT1289" s="28" t="s">
        <v>1224</v>
      </c>
      <c r="CU1289" s="28" t="s">
        <v>1698</v>
      </c>
      <c r="CV1289" s="3" t="s">
        <v>1699</v>
      </c>
    </row>
    <row r="1290" spans="91:100" x14ac:dyDescent="0.25">
      <c r="CM1290" s="29"/>
      <c r="CN1290" s="28" t="s">
        <v>3393</v>
      </c>
      <c r="CO1290" s="28" t="s">
        <v>387</v>
      </c>
      <c r="CP1290" s="28" t="s">
        <v>393</v>
      </c>
      <c r="CQ1290" s="28" t="s">
        <v>3394</v>
      </c>
      <c r="CR1290" s="28" t="s">
        <v>3394</v>
      </c>
      <c r="CS1290" s="28" t="s">
        <v>1223</v>
      </c>
      <c r="CT1290" s="28" t="s">
        <v>1224</v>
      </c>
      <c r="CU1290" s="28" t="s">
        <v>1698</v>
      </c>
      <c r="CV1290" s="3" t="s">
        <v>1699</v>
      </c>
    </row>
    <row r="1291" spans="91:100" x14ac:dyDescent="0.25">
      <c r="CM1291" s="29"/>
      <c r="CN1291" s="28" t="s">
        <v>3395</v>
      </c>
      <c r="CO1291" s="28" t="s">
        <v>387</v>
      </c>
      <c r="CP1291" s="28" t="s">
        <v>393</v>
      </c>
      <c r="CQ1291" s="28" t="s">
        <v>3396</v>
      </c>
      <c r="CR1291" s="28" t="s">
        <v>3396</v>
      </c>
      <c r="CS1291" s="28" t="s">
        <v>1223</v>
      </c>
      <c r="CT1291" s="28" t="s">
        <v>1224</v>
      </c>
      <c r="CU1291" s="28" t="s">
        <v>1698</v>
      </c>
      <c r="CV1291" s="3" t="s">
        <v>1699</v>
      </c>
    </row>
    <row r="1292" spans="91:100" x14ac:dyDescent="0.25">
      <c r="CM1292" s="29"/>
      <c r="CN1292" s="28" t="s">
        <v>3397</v>
      </c>
      <c r="CO1292" s="28" t="s">
        <v>387</v>
      </c>
      <c r="CP1292" s="28" t="s">
        <v>393</v>
      </c>
      <c r="CQ1292" s="28" t="s">
        <v>3398</v>
      </c>
      <c r="CR1292" s="28" t="s">
        <v>3398</v>
      </c>
      <c r="CS1292" s="28" t="s">
        <v>1223</v>
      </c>
      <c r="CT1292" s="28" t="s">
        <v>1224</v>
      </c>
      <c r="CU1292" s="28" t="s">
        <v>1698</v>
      </c>
      <c r="CV1292" s="3" t="s">
        <v>1699</v>
      </c>
    </row>
    <row r="1293" spans="91:100" x14ac:dyDescent="0.25">
      <c r="CM1293" s="29"/>
      <c r="CN1293" s="28" t="s">
        <v>3399</v>
      </c>
      <c r="CO1293" s="28" t="s">
        <v>387</v>
      </c>
      <c r="CP1293" s="28" t="s">
        <v>393</v>
      </c>
      <c r="CQ1293" s="28" t="s">
        <v>3400</v>
      </c>
      <c r="CR1293" s="28" t="s">
        <v>3400</v>
      </c>
      <c r="CS1293" s="28" t="s">
        <v>1223</v>
      </c>
      <c r="CT1293" s="28" t="s">
        <v>1224</v>
      </c>
      <c r="CU1293" s="28" t="s">
        <v>1698</v>
      </c>
      <c r="CV1293" s="3" t="s">
        <v>1699</v>
      </c>
    </row>
    <row r="1294" spans="91:100" x14ac:dyDescent="0.25">
      <c r="CM1294" s="29"/>
      <c r="CN1294" s="28" t="s">
        <v>3401</v>
      </c>
      <c r="CO1294" s="28" t="s">
        <v>387</v>
      </c>
      <c r="CP1294" s="28" t="s">
        <v>393</v>
      </c>
      <c r="CQ1294" s="28" t="s">
        <v>3402</v>
      </c>
      <c r="CR1294" s="28" t="s">
        <v>3402</v>
      </c>
      <c r="CS1294" s="28" t="s">
        <v>1223</v>
      </c>
      <c r="CT1294" s="28" t="s">
        <v>1224</v>
      </c>
      <c r="CU1294" s="28" t="s">
        <v>1698</v>
      </c>
      <c r="CV1294" s="3" t="s">
        <v>1699</v>
      </c>
    </row>
    <row r="1295" spans="91:100" x14ac:dyDescent="0.25">
      <c r="CM1295" s="29"/>
      <c r="CN1295" s="28" t="s">
        <v>3403</v>
      </c>
      <c r="CO1295" s="28" t="s">
        <v>387</v>
      </c>
      <c r="CP1295" s="28" t="s">
        <v>393</v>
      </c>
      <c r="CQ1295" s="28" t="s">
        <v>3404</v>
      </c>
      <c r="CR1295" s="28" t="s">
        <v>3404</v>
      </c>
      <c r="CS1295" s="28" t="s">
        <v>1223</v>
      </c>
      <c r="CT1295" s="28" t="s">
        <v>1224</v>
      </c>
      <c r="CU1295" s="28" t="s">
        <v>1698</v>
      </c>
      <c r="CV1295" s="3" t="s">
        <v>1699</v>
      </c>
    </row>
    <row r="1296" spans="91:100" x14ac:dyDescent="0.25">
      <c r="CM1296" s="29"/>
      <c r="CN1296" s="28" t="s">
        <v>3405</v>
      </c>
      <c r="CO1296" s="28" t="s">
        <v>387</v>
      </c>
      <c r="CP1296" s="28" t="s">
        <v>393</v>
      </c>
      <c r="CQ1296" s="28" t="s">
        <v>3406</v>
      </c>
      <c r="CR1296" s="28" t="s">
        <v>3406</v>
      </c>
      <c r="CS1296" s="28" t="s">
        <v>1223</v>
      </c>
      <c r="CT1296" s="28" t="s">
        <v>1224</v>
      </c>
      <c r="CU1296" s="28" t="s">
        <v>1698</v>
      </c>
      <c r="CV1296" s="3" t="s">
        <v>1699</v>
      </c>
    </row>
    <row r="1297" spans="91:100" x14ac:dyDescent="0.25">
      <c r="CM1297" s="29"/>
      <c r="CN1297" s="28" t="s">
        <v>3407</v>
      </c>
      <c r="CO1297" s="28" t="s">
        <v>387</v>
      </c>
      <c r="CP1297" s="28" t="s">
        <v>393</v>
      </c>
      <c r="CQ1297" s="28" t="s">
        <v>3408</v>
      </c>
      <c r="CR1297" s="28" t="s">
        <v>3408</v>
      </c>
      <c r="CS1297" s="28" t="s">
        <v>1223</v>
      </c>
      <c r="CT1297" s="28" t="s">
        <v>1224</v>
      </c>
      <c r="CU1297" s="28" t="s">
        <v>1698</v>
      </c>
      <c r="CV1297" s="3" t="s">
        <v>1699</v>
      </c>
    </row>
    <row r="1298" spans="91:100" x14ac:dyDescent="0.25">
      <c r="CM1298" s="29"/>
      <c r="CN1298" s="28" t="s">
        <v>3409</v>
      </c>
      <c r="CO1298" s="28" t="s">
        <v>387</v>
      </c>
      <c r="CP1298" s="28" t="s">
        <v>393</v>
      </c>
      <c r="CQ1298" s="28" t="s">
        <v>3410</v>
      </c>
      <c r="CR1298" s="28" t="s">
        <v>3410</v>
      </c>
      <c r="CS1298" s="28" t="s">
        <v>1223</v>
      </c>
      <c r="CT1298" s="28" t="s">
        <v>1224</v>
      </c>
      <c r="CU1298" s="28" t="s">
        <v>1698</v>
      </c>
      <c r="CV1298" s="3" t="s">
        <v>1699</v>
      </c>
    </row>
    <row r="1299" spans="91:100" x14ac:dyDescent="0.25">
      <c r="CM1299" s="29"/>
      <c r="CN1299" s="28" t="s">
        <v>3411</v>
      </c>
      <c r="CO1299" s="28" t="s">
        <v>387</v>
      </c>
      <c r="CP1299" s="28" t="s">
        <v>393</v>
      </c>
      <c r="CQ1299" s="28" t="s">
        <v>3412</v>
      </c>
      <c r="CR1299" s="28" t="s">
        <v>3412</v>
      </c>
      <c r="CS1299" s="28" t="s">
        <v>1223</v>
      </c>
      <c r="CT1299" s="28" t="s">
        <v>1224</v>
      </c>
      <c r="CU1299" s="28" t="s">
        <v>1698</v>
      </c>
      <c r="CV1299" s="3" t="s">
        <v>1699</v>
      </c>
    </row>
    <row r="1300" spans="91:100" x14ac:dyDescent="0.25">
      <c r="CM1300" s="29"/>
      <c r="CN1300" s="28" t="s">
        <v>3413</v>
      </c>
      <c r="CO1300" s="28" t="s">
        <v>387</v>
      </c>
      <c r="CP1300" s="28" t="s">
        <v>393</v>
      </c>
      <c r="CQ1300" s="28" t="s">
        <v>3414</v>
      </c>
      <c r="CR1300" s="28" t="s">
        <v>3414</v>
      </c>
      <c r="CS1300" s="28" t="s">
        <v>1223</v>
      </c>
      <c r="CT1300" s="28" t="s">
        <v>1224</v>
      </c>
      <c r="CU1300" s="28" t="s">
        <v>1698</v>
      </c>
      <c r="CV1300" s="3" t="s">
        <v>1699</v>
      </c>
    </row>
    <row r="1301" spans="91:100" x14ac:dyDescent="0.25">
      <c r="CM1301" s="29"/>
      <c r="CN1301" s="28" t="s">
        <v>3415</v>
      </c>
      <c r="CO1301" s="28" t="s">
        <v>387</v>
      </c>
      <c r="CP1301" s="28" t="s">
        <v>393</v>
      </c>
      <c r="CQ1301" s="28" t="s">
        <v>3416</v>
      </c>
      <c r="CR1301" s="28" t="s">
        <v>3416</v>
      </c>
      <c r="CS1301" s="28" t="s">
        <v>1223</v>
      </c>
      <c r="CT1301" s="28" t="s">
        <v>1224</v>
      </c>
      <c r="CU1301" s="28" t="s">
        <v>1698</v>
      </c>
      <c r="CV1301" s="3" t="s">
        <v>1699</v>
      </c>
    </row>
    <row r="1302" spans="91:100" x14ac:dyDescent="0.25">
      <c r="CM1302" s="29"/>
      <c r="CN1302" s="28" t="s">
        <v>3417</v>
      </c>
      <c r="CO1302" s="28" t="s">
        <v>387</v>
      </c>
      <c r="CP1302" s="28" t="s">
        <v>393</v>
      </c>
      <c r="CQ1302" s="28" t="s">
        <v>3418</v>
      </c>
      <c r="CR1302" s="28" t="s">
        <v>3418</v>
      </c>
      <c r="CS1302" s="28" t="s">
        <v>1223</v>
      </c>
      <c r="CT1302" s="28" t="s">
        <v>1224</v>
      </c>
      <c r="CU1302" s="28" t="s">
        <v>1698</v>
      </c>
      <c r="CV1302" s="3" t="s">
        <v>1699</v>
      </c>
    </row>
    <row r="1303" spans="91:100" x14ac:dyDescent="0.25">
      <c r="CM1303" s="29"/>
      <c r="CN1303" s="28" t="s">
        <v>3419</v>
      </c>
      <c r="CO1303" s="28" t="s">
        <v>387</v>
      </c>
      <c r="CP1303" s="28" t="s">
        <v>393</v>
      </c>
      <c r="CQ1303" s="28" t="s">
        <v>3420</v>
      </c>
      <c r="CR1303" s="28" t="s">
        <v>3420</v>
      </c>
      <c r="CS1303" s="28" t="s">
        <v>1223</v>
      </c>
      <c r="CT1303" s="28" t="s">
        <v>1224</v>
      </c>
      <c r="CU1303" s="28" t="s">
        <v>1698</v>
      </c>
      <c r="CV1303" s="3" t="s">
        <v>1699</v>
      </c>
    </row>
    <row r="1304" spans="91:100" x14ac:dyDescent="0.25">
      <c r="CM1304" s="29"/>
      <c r="CN1304" s="28" t="s">
        <v>3421</v>
      </c>
      <c r="CO1304" s="28" t="s">
        <v>387</v>
      </c>
      <c r="CP1304" s="28" t="s">
        <v>393</v>
      </c>
      <c r="CQ1304" s="28" t="s">
        <v>3422</v>
      </c>
      <c r="CR1304" s="28" t="s">
        <v>3422</v>
      </c>
      <c r="CS1304" s="28" t="s">
        <v>1223</v>
      </c>
      <c r="CT1304" s="28" t="s">
        <v>1224</v>
      </c>
      <c r="CU1304" s="28" t="s">
        <v>1698</v>
      </c>
      <c r="CV1304" s="3" t="s">
        <v>1699</v>
      </c>
    </row>
    <row r="1305" spans="91:100" x14ac:dyDescent="0.25">
      <c r="CM1305" s="29"/>
      <c r="CN1305" s="28" t="s">
        <v>3423</v>
      </c>
      <c r="CO1305" s="28" t="s">
        <v>387</v>
      </c>
      <c r="CP1305" s="28" t="s">
        <v>393</v>
      </c>
      <c r="CQ1305" s="28" t="s">
        <v>3424</v>
      </c>
      <c r="CR1305" s="28" t="s">
        <v>3424</v>
      </c>
      <c r="CS1305" s="28" t="s">
        <v>1223</v>
      </c>
      <c r="CT1305" s="28" t="s">
        <v>1224</v>
      </c>
      <c r="CU1305" s="28" t="s">
        <v>1698</v>
      </c>
      <c r="CV1305" s="3" t="s">
        <v>1699</v>
      </c>
    </row>
    <row r="1306" spans="91:100" x14ac:dyDescent="0.25">
      <c r="CM1306" s="29"/>
      <c r="CN1306" s="28" t="s">
        <v>3425</v>
      </c>
      <c r="CO1306" s="28" t="s">
        <v>387</v>
      </c>
      <c r="CP1306" s="28" t="s">
        <v>393</v>
      </c>
      <c r="CQ1306" s="28" t="s">
        <v>3426</v>
      </c>
      <c r="CR1306" s="28" t="s">
        <v>3426</v>
      </c>
      <c r="CS1306" s="28" t="s">
        <v>1223</v>
      </c>
      <c r="CT1306" s="28" t="s">
        <v>1224</v>
      </c>
      <c r="CU1306" s="28" t="s">
        <v>1698</v>
      </c>
      <c r="CV1306" s="3" t="s">
        <v>1699</v>
      </c>
    </row>
    <row r="1307" spans="91:100" x14ac:dyDescent="0.25">
      <c r="CM1307" s="29"/>
      <c r="CN1307" s="28" t="s">
        <v>3427</v>
      </c>
      <c r="CO1307" s="28" t="s">
        <v>387</v>
      </c>
      <c r="CP1307" s="28" t="s">
        <v>393</v>
      </c>
      <c r="CQ1307" s="28" t="s">
        <v>3428</v>
      </c>
      <c r="CR1307" s="28" t="s">
        <v>3428</v>
      </c>
      <c r="CS1307" s="28" t="s">
        <v>1223</v>
      </c>
      <c r="CT1307" s="28" t="s">
        <v>1224</v>
      </c>
      <c r="CU1307" s="28" t="s">
        <v>1698</v>
      </c>
      <c r="CV1307" s="3" t="s">
        <v>1699</v>
      </c>
    </row>
    <row r="1308" spans="91:100" x14ac:dyDescent="0.25">
      <c r="CM1308" s="29"/>
      <c r="CN1308" s="28" t="s">
        <v>3429</v>
      </c>
      <c r="CO1308" s="28" t="s">
        <v>387</v>
      </c>
      <c r="CP1308" s="28" t="s">
        <v>393</v>
      </c>
      <c r="CQ1308" s="28" t="s">
        <v>3430</v>
      </c>
      <c r="CR1308" s="28" t="s">
        <v>3430</v>
      </c>
      <c r="CS1308" s="28" t="s">
        <v>1223</v>
      </c>
      <c r="CT1308" s="28" t="s">
        <v>1224</v>
      </c>
      <c r="CU1308" s="28" t="s">
        <v>1698</v>
      </c>
      <c r="CV1308" s="3" t="s">
        <v>1699</v>
      </c>
    </row>
    <row r="1309" spans="91:100" x14ac:dyDescent="0.25">
      <c r="CM1309" s="29"/>
      <c r="CN1309" s="28" t="s">
        <v>3431</v>
      </c>
      <c r="CO1309" s="28" t="s">
        <v>387</v>
      </c>
      <c r="CP1309" s="28" t="s">
        <v>393</v>
      </c>
      <c r="CQ1309" s="28" t="s">
        <v>3432</v>
      </c>
      <c r="CR1309" s="28" t="s">
        <v>3432</v>
      </c>
      <c r="CS1309" s="28" t="s">
        <v>1223</v>
      </c>
      <c r="CT1309" s="28" t="s">
        <v>1224</v>
      </c>
      <c r="CU1309" s="28" t="s">
        <v>1698</v>
      </c>
      <c r="CV1309" s="3" t="s">
        <v>1699</v>
      </c>
    </row>
    <row r="1310" spans="91:100" x14ac:dyDescent="0.25">
      <c r="CM1310" s="29"/>
      <c r="CN1310" s="28" t="s">
        <v>3433</v>
      </c>
      <c r="CO1310" s="28" t="s">
        <v>387</v>
      </c>
      <c r="CP1310" s="28" t="s">
        <v>393</v>
      </c>
      <c r="CQ1310" s="28" t="s">
        <v>3434</v>
      </c>
      <c r="CR1310" s="28" t="s">
        <v>3434</v>
      </c>
      <c r="CS1310" s="28" t="s">
        <v>1223</v>
      </c>
      <c r="CT1310" s="28" t="s">
        <v>1224</v>
      </c>
      <c r="CU1310" s="28" t="s">
        <v>1698</v>
      </c>
      <c r="CV1310" s="3" t="s">
        <v>1699</v>
      </c>
    </row>
    <row r="1311" spans="91:100" x14ac:dyDescent="0.25">
      <c r="CM1311" s="29"/>
      <c r="CN1311" s="28" t="s">
        <v>3435</v>
      </c>
      <c r="CO1311" s="28" t="s">
        <v>387</v>
      </c>
      <c r="CP1311" s="28" t="s">
        <v>393</v>
      </c>
      <c r="CQ1311" s="28" t="s">
        <v>3436</v>
      </c>
      <c r="CR1311" s="28" t="s">
        <v>3436</v>
      </c>
      <c r="CS1311" s="28" t="s">
        <v>1223</v>
      </c>
      <c r="CT1311" s="28" t="s">
        <v>1224</v>
      </c>
      <c r="CU1311" s="28" t="s">
        <v>1698</v>
      </c>
      <c r="CV1311" s="3" t="s">
        <v>1699</v>
      </c>
    </row>
    <row r="1312" spans="91:100" x14ac:dyDescent="0.25">
      <c r="CM1312" s="29"/>
      <c r="CN1312" s="28" t="s">
        <v>3437</v>
      </c>
      <c r="CO1312" s="28" t="s">
        <v>387</v>
      </c>
      <c r="CP1312" s="28" t="s">
        <v>393</v>
      </c>
      <c r="CQ1312" s="28" t="s">
        <v>3438</v>
      </c>
      <c r="CR1312" s="28" t="s">
        <v>3438</v>
      </c>
      <c r="CS1312" s="28" t="s">
        <v>1223</v>
      </c>
      <c r="CT1312" s="28" t="s">
        <v>1224</v>
      </c>
      <c r="CU1312" s="28" t="s">
        <v>1698</v>
      </c>
      <c r="CV1312" s="3" t="s">
        <v>1699</v>
      </c>
    </row>
    <row r="1313" spans="91:100" x14ac:dyDescent="0.25">
      <c r="CM1313" s="29"/>
      <c r="CN1313" s="28" t="s">
        <v>3439</v>
      </c>
      <c r="CO1313" s="28" t="s">
        <v>387</v>
      </c>
      <c r="CP1313" s="28" t="s">
        <v>393</v>
      </c>
      <c r="CQ1313" s="28" t="s">
        <v>3440</v>
      </c>
      <c r="CR1313" s="28" t="s">
        <v>3440</v>
      </c>
      <c r="CS1313" s="28" t="s">
        <v>1223</v>
      </c>
      <c r="CT1313" s="28" t="s">
        <v>1224</v>
      </c>
      <c r="CU1313" s="28" t="s">
        <v>1698</v>
      </c>
      <c r="CV1313" s="3" t="s">
        <v>1699</v>
      </c>
    </row>
    <row r="1314" spans="91:100" x14ac:dyDescent="0.25">
      <c r="CM1314" s="29"/>
      <c r="CN1314" s="28" t="s">
        <v>3441</v>
      </c>
      <c r="CO1314" s="28" t="s">
        <v>387</v>
      </c>
      <c r="CP1314" s="28" t="s">
        <v>393</v>
      </c>
      <c r="CQ1314" s="28" t="s">
        <v>3442</v>
      </c>
      <c r="CR1314" s="28" t="s">
        <v>3442</v>
      </c>
      <c r="CS1314" s="28" t="s">
        <v>752</v>
      </c>
      <c r="CT1314" s="28" t="s">
        <v>753</v>
      </c>
      <c r="CU1314" s="28" t="s">
        <v>681</v>
      </c>
      <c r="CV1314" s="3" t="s">
        <v>754</v>
      </c>
    </row>
    <row r="1315" spans="91:100" x14ac:dyDescent="0.25">
      <c r="CM1315" s="29"/>
      <c r="CN1315" s="28" t="s">
        <v>3443</v>
      </c>
      <c r="CO1315" s="28" t="s">
        <v>387</v>
      </c>
      <c r="CP1315" s="28" t="s">
        <v>393</v>
      </c>
      <c r="CQ1315" s="28" t="s">
        <v>570</v>
      </c>
      <c r="CR1315" s="28" t="s">
        <v>570</v>
      </c>
      <c r="CS1315" s="28" t="s">
        <v>1223</v>
      </c>
      <c r="CT1315" s="28" t="s">
        <v>1224</v>
      </c>
      <c r="CU1315" s="28" t="s">
        <v>1698</v>
      </c>
      <c r="CV1315" s="3" t="s">
        <v>1699</v>
      </c>
    </row>
    <row r="1316" spans="91:100" x14ac:dyDescent="0.25">
      <c r="CM1316" s="29"/>
      <c r="CN1316" s="28" t="s">
        <v>3444</v>
      </c>
      <c r="CO1316" s="28" t="s">
        <v>387</v>
      </c>
      <c r="CP1316" s="28" t="s">
        <v>393</v>
      </c>
      <c r="CQ1316" s="28" t="s">
        <v>3445</v>
      </c>
      <c r="CR1316" s="28" t="s">
        <v>3445</v>
      </c>
      <c r="CS1316" s="28" t="s">
        <v>1223</v>
      </c>
      <c r="CT1316" s="28" t="s">
        <v>1224</v>
      </c>
      <c r="CU1316" s="28" t="s">
        <v>1698</v>
      </c>
      <c r="CV1316" s="3" t="s">
        <v>1699</v>
      </c>
    </row>
    <row r="1317" spans="91:100" x14ac:dyDescent="0.25">
      <c r="CM1317" s="29"/>
      <c r="CN1317" s="28" t="s">
        <v>3446</v>
      </c>
      <c r="CO1317" s="28" t="s">
        <v>387</v>
      </c>
      <c r="CP1317" s="28" t="s">
        <v>393</v>
      </c>
      <c r="CQ1317" s="28" t="s">
        <v>3447</v>
      </c>
      <c r="CR1317" s="28" t="s">
        <v>3447</v>
      </c>
      <c r="CS1317" s="28" t="s">
        <v>752</v>
      </c>
      <c r="CT1317" s="28" t="s">
        <v>753</v>
      </c>
      <c r="CU1317" s="28" t="s">
        <v>681</v>
      </c>
      <c r="CV1317" s="3" t="s">
        <v>754</v>
      </c>
    </row>
    <row r="1318" spans="91:100" x14ac:dyDescent="0.25">
      <c r="CM1318" s="29"/>
      <c r="CN1318" s="28" t="s">
        <v>3448</v>
      </c>
      <c r="CO1318" s="28" t="s">
        <v>387</v>
      </c>
      <c r="CP1318" s="28" t="s">
        <v>393</v>
      </c>
      <c r="CQ1318" s="28" t="s">
        <v>3449</v>
      </c>
      <c r="CR1318" s="28" t="s">
        <v>3449</v>
      </c>
      <c r="CS1318" s="28" t="s">
        <v>1223</v>
      </c>
      <c r="CT1318" s="28" t="s">
        <v>1224</v>
      </c>
      <c r="CU1318" s="28" t="s">
        <v>1698</v>
      </c>
      <c r="CV1318" s="3" t="s">
        <v>1699</v>
      </c>
    </row>
    <row r="1319" spans="91:100" x14ac:dyDescent="0.25">
      <c r="CM1319" s="29"/>
      <c r="CN1319" s="28" t="s">
        <v>3450</v>
      </c>
      <c r="CO1319" s="28" t="s">
        <v>387</v>
      </c>
      <c r="CP1319" s="28" t="s">
        <v>393</v>
      </c>
      <c r="CQ1319" s="28" t="s">
        <v>3451</v>
      </c>
      <c r="CR1319" s="28" t="s">
        <v>3451</v>
      </c>
      <c r="CS1319" s="28" t="s">
        <v>1223</v>
      </c>
      <c r="CT1319" s="28" t="s">
        <v>1224</v>
      </c>
      <c r="CU1319" s="28" t="s">
        <v>1698</v>
      </c>
      <c r="CV1319" s="3" t="s">
        <v>1699</v>
      </c>
    </row>
    <row r="1320" spans="91:100" x14ac:dyDescent="0.25">
      <c r="CM1320" s="29"/>
      <c r="CN1320" s="28" t="s">
        <v>3452</v>
      </c>
      <c r="CO1320" s="28" t="s">
        <v>387</v>
      </c>
      <c r="CP1320" s="28" t="s">
        <v>393</v>
      </c>
      <c r="CQ1320" s="28" t="s">
        <v>3453</v>
      </c>
      <c r="CR1320" s="28" t="s">
        <v>3453</v>
      </c>
      <c r="CS1320" s="28" t="s">
        <v>1223</v>
      </c>
      <c r="CT1320" s="28" t="s">
        <v>1224</v>
      </c>
      <c r="CU1320" s="28" t="s">
        <v>1698</v>
      </c>
      <c r="CV1320" s="3" t="s">
        <v>1699</v>
      </c>
    </row>
    <row r="1321" spans="91:100" x14ac:dyDescent="0.25">
      <c r="CM1321" s="29"/>
      <c r="CN1321" s="28" t="s">
        <v>3454</v>
      </c>
      <c r="CO1321" s="28" t="s">
        <v>387</v>
      </c>
      <c r="CP1321" s="28" t="s">
        <v>393</v>
      </c>
      <c r="CQ1321" s="28" t="s">
        <v>3455</v>
      </c>
      <c r="CR1321" s="28" t="s">
        <v>3455</v>
      </c>
      <c r="CS1321" s="28" t="s">
        <v>1223</v>
      </c>
      <c r="CT1321" s="28" t="s">
        <v>1224</v>
      </c>
      <c r="CU1321" s="28" t="s">
        <v>1698</v>
      </c>
      <c r="CV1321" s="3" t="s">
        <v>1699</v>
      </c>
    </row>
    <row r="1322" spans="91:100" x14ac:dyDescent="0.25">
      <c r="CM1322" s="29"/>
      <c r="CN1322" s="28" t="s">
        <v>3456</v>
      </c>
      <c r="CO1322" s="28" t="s">
        <v>387</v>
      </c>
      <c r="CP1322" s="28" t="s">
        <v>393</v>
      </c>
      <c r="CQ1322" s="28" t="s">
        <v>3457</v>
      </c>
      <c r="CR1322" s="28" t="s">
        <v>3457</v>
      </c>
      <c r="CS1322" s="28" t="s">
        <v>1223</v>
      </c>
      <c r="CT1322" s="28" t="s">
        <v>1224</v>
      </c>
      <c r="CU1322" s="28" t="s">
        <v>1698</v>
      </c>
      <c r="CV1322" s="3" t="s">
        <v>1699</v>
      </c>
    </row>
    <row r="1323" spans="91:100" x14ac:dyDescent="0.25">
      <c r="CM1323" s="29"/>
      <c r="CN1323" s="28" t="s">
        <v>3458</v>
      </c>
      <c r="CO1323" s="28" t="s">
        <v>387</v>
      </c>
      <c r="CP1323" s="28" t="s">
        <v>393</v>
      </c>
      <c r="CQ1323" s="28" t="s">
        <v>3459</v>
      </c>
      <c r="CR1323" s="28" t="s">
        <v>3459</v>
      </c>
      <c r="CS1323" s="28" t="s">
        <v>1223</v>
      </c>
      <c r="CT1323" s="28" t="s">
        <v>1224</v>
      </c>
      <c r="CU1323" s="28" t="s">
        <v>1698</v>
      </c>
      <c r="CV1323" s="3" t="s">
        <v>1699</v>
      </c>
    </row>
    <row r="1324" spans="91:100" x14ac:dyDescent="0.25">
      <c r="CM1324" s="29"/>
      <c r="CN1324" s="28" t="s">
        <v>3460</v>
      </c>
      <c r="CO1324" s="28" t="s">
        <v>387</v>
      </c>
      <c r="CP1324" s="28" t="s">
        <v>393</v>
      </c>
      <c r="CQ1324" s="28" t="s">
        <v>3461</v>
      </c>
      <c r="CR1324" s="28" t="s">
        <v>3461</v>
      </c>
      <c r="CS1324" s="28" t="s">
        <v>1223</v>
      </c>
      <c r="CT1324" s="28" t="s">
        <v>1224</v>
      </c>
      <c r="CU1324" s="28" t="s">
        <v>1698</v>
      </c>
      <c r="CV1324" s="3" t="s">
        <v>1699</v>
      </c>
    </row>
    <row r="1325" spans="91:100" x14ac:dyDescent="0.25">
      <c r="CM1325" s="29"/>
      <c r="CN1325" s="28" t="s">
        <v>3462</v>
      </c>
      <c r="CO1325" s="28" t="s">
        <v>387</v>
      </c>
      <c r="CP1325" s="28" t="s">
        <v>393</v>
      </c>
      <c r="CQ1325" s="28" t="s">
        <v>3463</v>
      </c>
      <c r="CR1325" s="28" t="s">
        <v>3463</v>
      </c>
      <c r="CS1325" s="28" t="s">
        <v>1223</v>
      </c>
      <c r="CT1325" s="28" t="s">
        <v>1224</v>
      </c>
      <c r="CU1325" s="28" t="s">
        <v>1698</v>
      </c>
      <c r="CV1325" s="3" t="s">
        <v>1699</v>
      </c>
    </row>
    <row r="1326" spans="91:100" x14ac:dyDescent="0.25">
      <c r="CM1326" s="29"/>
      <c r="CN1326" s="28" t="s">
        <v>3464</v>
      </c>
      <c r="CO1326" s="28" t="s">
        <v>387</v>
      </c>
      <c r="CP1326" s="28" t="s">
        <v>393</v>
      </c>
      <c r="CQ1326" s="28" t="s">
        <v>3465</v>
      </c>
      <c r="CR1326" s="28" t="s">
        <v>3465</v>
      </c>
      <c r="CS1326" s="28" t="s">
        <v>1223</v>
      </c>
      <c r="CT1326" s="28" t="s">
        <v>1224</v>
      </c>
      <c r="CU1326" s="28" t="s">
        <v>1698</v>
      </c>
      <c r="CV1326" s="3" t="s">
        <v>1699</v>
      </c>
    </row>
    <row r="1327" spans="91:100" x14ac:dyDescent="0.25">
      <c r="CM1327" s="29"/>
      <c r="CN1327" s="28" t="s">
        <v>3466</v>
      </c>
      <c r="CO1327" s="28" t="s">
        <v>387</v>
      </c>
      <c r="CP1327" s="28" t="s">
        <v>393</v>
      </c>
      <c r="CQ1327" s="28" t="s">
        <v>3467</v>
      </c>
      <c r="CR1327" s="28" t="s">
        <v>3467</v>
      </c>
      <c r="CS1327" s="28" t="s">
        <v>1223</v>
      </c>
      <c r="CT1327" s="28" t="s">
        <v>1224</v>
      </c>
      <c r="CU1327" s="28" t="s">
        <v>1698</v>
      </c>
      <c r="CV1327" s="3" t="s">
        <v>1699</v>
      </c>
    </row>
    <row r="1328" spans="91:100" x14ac:dyDescent="0.25">
      <c r="CM1328" s="29"/>
      <c r="CN1328" s="28" t="s">
        <v>3468</v>
      </c>
      <c r="CO1328" s="28" t="s">
        <v>387</v>
      </c>
      <c r="CP1328" s="28" t="s">
        <v>393</v>
      </c>
      <c r="CQ1328" s="28" t="s">
        <v>3469</v>
      </c>
      <c r="CR1328" s="28" t="s">
        <v>3469</v>
      </c>
      <c r="CS1328" s="28" t="s">
        <v>1223</v>
      </c>
      <c r="CT1328" s="28" t="s">
        <v>1224</v>
      </c>
      <c r="CU1328" s="28" t="s">
        <v>1698</v>
      </c>
      <c r="CV1328" s="3" t="s">
        <v>1699</v>
      </c>
    </row>
    <row r="1329" spans="91:100" x14ac:dyDescent="0.25">
      <c r="CM1329" s="29"/>
      <c r="CN1329" s="28" t="s">
        <v>3470</v>
      </c>
      <c r="CO1329" s="28" t="s">
        <v>387</v>
      </c>
      <c r="CP1329" s="28" t="s">
        <v>393</v>
      </c>
      <c r="CQ1329" s="28" t="s">
        <v>3471</v>
      </c>
      <c r="CR1329" s="28" t="s">
        <v>3471</v>
      </c>
      <c r="CS1329" s="28" t="s">
        <v>1223</v>
      </c>
      <c r="CT1329" s="28" t="s">
        <v>1224</v>
      </c>
      <c r="CU1329" s="28" t="s">
        <v>1698</v>
      </c>
      <c r="CV1329" s="3" t="s">
        <v>1699</v>
      </c>
    </row>
    <row r="1330" spans="91:100" x14ac:dyDescent="0.25">
      <c r="CM1330" s="29"/>
      <c r="CN1330" s="28" t="s">
        <v>3472</v>
      </c>
      <c r="CO1330" s="28" t="s">
        <v>387</v>
      </c>
      <c r="CP1330" s="28" t="s">
        <v>393</v>
      </c>
      <c r="CQ1330" s="28" t="s">
        <v>3473</v>
      </c>
      <c r="CR1330" s="28" t="s">
        <v>3473</v>
      </c>
      <c r="CS1330" s="28" t="s">
        <v>1223</v>
      </c>
      <c r="CT1330" s="28" t="s">
        <v>1224</v>
      </c>
      <c r="CU1330" s="28" t="s">
        <v>1698</v>
      </c>
      <c r="CV1330" s="3" t="s">
        <v>1699</v>
      </c>
    </row>
    <row r="1331" spans="91:100" x14ac:dyDescent="0.25">
      <c r="CM1331" s="29"/>
      <c r="CN1331" s="28" t="s">
        <v>3474</v>
      </c>
      <c r="CO1331" s="28" t="s">
        <v>387</v>
      </c>
      <c r="CP1331" s="28" t="s">
        <v>393</v>
      </c>
      <c r="CQ1331" s="28" t="s">
        <v>3475</v>
      </c>
      <c r="CR1331" s="28" t="s">
        <v>3475</v>
      </c>
      <c r="CS1331" s="28" t="s">
        <v>1223</v>
      </c>
      <c r="CT1331" s="28" t="s">
        <v>1224</v>
      </c>
      <c r="CU1331" s="28" t="s">
        <v>1698</v>
      </c>
      <c r="CV1331" s="3" t="s">
        <v>1699</v>
      </c>
    </row>
    <row r="1332" spans="91:100" x14ac:dyDescent="0.25">
      <c r="CM1332" s="29"/>
      <c r="CN1332" s="28" t="s">
        <v>3476</v>
      </c>
      <c r="CO1332" s="28" t="s">
        <v>387</v>
      </c>
      <c r="CP1332" s="28" t="s">
        <v>393</v>
      </c>
      <c r="CQ1332" s="28" t="s">
        <v>3477</v>
      </c>
      <c r="CR1332" s="28" t="s">
        <v>3477</v>
      </c>
      <c r="CS1332" s="28" t="s">
        <v>1223</v>
      </c>
      <c r="CT1332" s="28" t="s">
        <v>1224</v>
      </c>
      <c r="CU1332" s="28" t="s">
        <v>1698</v>
      </c>
      <c r="CV1332" s="3" t="s">
        <v>1699</v>
      </c>
    </row>
    <row r="1333" spans="91:100" x14ac:dyDescent="0.25">
      <c r="CM1333" s="29"/>
      <c r="CN1333" s="28" t="s">
        <v>3478</v>
      </c>
      <c r="CO1333" s="28" t="s">
        <v>387</v>
      </c>
      <c r="CP1333" s="28" t="s">
        <v>393</v>
      </c>
      <c r="CQ1333" s="28" t="s">
        <v>3479</v>
      </c>
      <c r="CR1333" s="28" t="s">
        <v>3479</v>
      </c>
      <c r="CS1333" s="28" t="s">
        <v>1223</v>
      </c>
      <c r="CT1333" s="28" t="s">
        <v>1224</v>
      </c>
      <c r="CU1333" s="28" t="s">
        <v>1698</v>
      </c>
      <c r="CV1333" s="3" t="s">
        <v>1699</v>
      </c>
    </row>
    <row r="1334" spans="91:100" x14ac:dyDescent="0.25">
      <c r="CM1334" s="29"/>
      <c r="CN1334" s="28" t="s">
        <v>3480</v>
      </c>
      <c r="CO1334" s="28" t="s">
        <v>387</v>
      </c>
      <c r="CP1334" s="28" t="s">
        <v>393</v>
      </c>
      <c r="CQ1334" s="28" t="s">
        <v>3481</v>
      </c>
      <c r="CR1334" s="28" t="s">
        <v>3481</v>
      </c>
      <c r="CS1334" s="28" t="s">
        <v>1223</v>
      </c>
      <c r="CT1334" s="28" t="s">
        <v>1224</v>
      </c>
      <c r="CU1334" s="28" t="s">
        <v>1698</v>
      </c>
      <c r="CV1334" s="3" t="s">
        <v>1699</v>
      </c>
    </row>
    <row r="1335" spans="91:100" x14ac:dyDescent="0.25">
      <c r="CM1335" s="29"/>
      <c r="CN1335" s="28" t="s">
        <v>3482</v>
      </c>
      <c r="CO1335" s="28" t="s">
        <v>387</v>
      </c>
      <c r="CP1335" s="28" t="s">
        <v>393</v>
      </c>
      <c r="CQ1335" s="28" t="s">
        <v>3483</v>
      </c>
      <c r="CR1335" s="28" t="s">
        <v>3483</v>
      </c>
      <c r="CS1335" s="28" t="s">
        <v>1223</v>
      </c>
      <c r="CT1335" s="28" t="s">
        <v>1224</v>
      </c>
      <c r="CU1335" s="28" t="s">
        <v>1698</v>
      </c>
      <c r="CV1335" s="3" t="s">
        <v>1699</v>
      </c>
    </row>
    <row r="1336" spans="91:100" x14ac:dyDescent="0.25">
      <c r="CM1336" s="29"/>
      <c r="CN1336" s="28" t="s">
        <v>3484</v>
      </c>
      <c r="CO1336" s="28" t="s">
        <v>387</v>
      </c>
      <c r="CP1336" s="28" t="s">
        <v>393</v>
      </c>
      <c r="CQ1336" s="28" t="s">
        <v>3485</v>
      </c>
      <c r="CR1336" s="28" t="s">
        <v>3485</v>
      </c>
      <c r="CS1336" s="28" t="s">
        <v>1223</v>
      </c>
      <c r="CT1336" s="28" t="s">
        <v>1224</v>
      </c>
      <c r="CU1336" s="28" t="s">
        <v>1698</v>
      </c>
      <c r="CV1336" s="3" t="s">
        <v>1699</v>
      </c>
    </row>
    <row r="1337" spans="91:100" x14ac:dyDescent="0.25">
      <c r="CM1337" s="29"/>
      <c r="CN1337" s="28" t="s">
        <v>3486</v>
      </c>
      <c r="CO1337" s="28" t="s">
        <v>387</v>
      </c>
      <c r="CP1337" s="28" t="s">
        <v>393</v>
      </c>
      <c r="CQ1337" s="28" t="s">
        <v>3487</v>
      </c>
      <c r="CR1337" s="28" t="s">
        <v>3487</v>
      </c>
      <c r="CS1337" s="28" t="s">
        <v>1223</v>
      </c>
      <c r="CT1337" s="28" t="s">
        <v>1224</v>
      </c>
      <c r="CU1337" s="28" t="s">
        <v>1698</v>
      </c>
      <c r="CV1337" s="3" t="s">
        <v>1699</v>
      </c>
    </row>
    <row r="1338" spans="91:100" x14ac:dyDescent="0.25">
      <c r="CM1338" s="29"/>
      <c r="CN1338" s="28" t="s">
        <v>3488</v>
      </c>
      <c r="CO1338" s="28" t="s">
        <v>387</v>
      </c>
      <c r="CP1338" s="28" t="s">
        <v>393</v>
      </c>
      <c r="CQ1338" s="28" t="s">
        <v>3489</v>
      </c>
      <c r="CR1338" s="28" t="s">
        <v>3489</v>
      </c>
      <c r="CS1338" s="28" t="s">
        <v>1223</v>
      </c>
      <c r="CT1338" s="28" t="s">
        <v>1224</v>
      </c>
      <c r="CU1338" s="28" t="s">
        <v>1698</v>
      </c>
      <c r="CV1338" s="3" t="s">
        <v>1699</v>
      </c>
    </row>
    <row r="1339" spans="91:100" x14ac:dyDescent="0.25">
      <c r="CM1339" s="29"/>
      <c r="CN1339" s="28" t="s">
        <v>3490</v>
      </c>
      <c r="CO1339" s="28" t="s">
        <v>387</v>
      </c>
      <c r="CP1339" s="28" t="s">
        <v>393</v>
      </c>
      <c r="CQ1339" s="28" t="s">
        <v>3491</v>
      </c>
      <c r="CR1339" s="28" t="s">
        <v>3491</v>
      </c>
      <c r="CS1339" s="28" t="s">
        <v>1223</v>
      </c>
      <c r="CT1339" s="28" t="s">
        <v>1224</v>
      </c>
      <c r="CU1339" s="28" t="s">
        <v>1698</v>
      </c>
      <c r="CV1339" s="3" t="s">
        <v>1699</v>
      </c>
    </row>
    <row r="1340" spans="91:100" x14ac:dyDescent="0.25">
      <c r="CM1340" s="29"/>
      <c r="CN1340" s="28" t="s">
        <v>3492</v>
      </c>
      <c r="CO1340" s="28" t="s">
        <v>387</v>
      </c>
      <c r="CP1340" s="28" t="s">
        <v>393</v>
      </c>
      <c r="CQ1340" s="28" t="s">
        <v>3493</v>
      </c>
      <c r="CR1340" s="28" t="s">
        <v>3493</v>
      </c>
      <c r="CS1340" s="28" t="s">
        <v>1223</v>
      </c>
      <c r="CT1340" s="28" t="s">
        <v>1224</v>
      </c>
      <c r="CU1340" s="28" t="s">
        <v>1698</v>
      </c>
      <c r="CV1340" s="3" t="s">
        <v>1699</v>
      </c>
    </row>
    <row r="1341" spans="91:100" x14ac:dyDescent="0.25">
      <c r="CM1341" s="29"/>
      <c r="CN1341" s="28" t="s">
        <v>3494</v>
      </c>
      <c r="CO1341" s="28" t="s">
        <v>387</v>
      </c>
      <c r="CP1341" s="28" t="s">
        <v>393</v>
      </c>
      <c r="CQ1341" s="28" t="s">
        <v>3495</v>
      </c>
      <c r="CR1341" s="28" t="s">
        <v>3495</v>
      </c>
      <c r="CS1341" s="28" t="s">
        <v>1223</v>
      </c>
      <c r="CT1341" s="28" t="s">
        <v>1224</v>
      </c>
      <c r="CU1341" s="28" t="s">
        <v>1698</v>
      </c>
      <c r="CV1341" s="3" t="s">
        <v>1699</v>
      </c>
    </row>
    <row r="1342" spans="91:100" x14ac:dyDescent="0.25">
      <c r="CM1342" s="29"/>
      <c r="CN1342" s="28" t="s">
        <v>3496</v>
      </c>
      <c r="CO1342" s="28" t="s">
        <v>387</v>
      </c>
      <c r="CP1342" s="28" t="s">
        <v>393</v>
      </c>
      <c r="CQ1342" s="28" t="s">
        <v>3497</v>
      </c>
      <c r="CR1342" s="28" t="s">
        <v>3497</v>
      </c>
      <c r="CS1342" s="28" t="s">
        <v>1223</v>
      </c>
      <c r="CT1342" s="28" t="s">
        <v>1224</v>
      </c>
      <c r="CU1342" s="28" t="s">
        <v>1698</v>
      </c>
      <c r="CV1342" s="3" t="s">
        <v>1699</v>
      </c>
    </row>
    <row r="1343" spans="91:100" x14ac:dyDescent="0.25">
      <c r="CM1343" s="29"/>
      <c r="CN1343" s="28" t="s">
        <v>3498</v>
      </c>
      <c r="CO1343" s="28" t="s">
        <v>387</v>
      </c>
      <c r="CP1343" s="28" t="s">
        <v>393</v>
      </c>
      <c r="CQ1343" s="28" t="s">
        <v>3499</v>
      </c>
      <c r="CR1343" s="28" t="s">
        <v>3499</v>
      </c>
      <c r="CS1343" s="28" t="s">
        <v>1223</v>
      </c>
      <c r="CT1343" s="28" t="s">
        <v>1224</v>
      </c>
      <c r="CU1343" s="28" t="s">
        <v>1698</v>
      </c>
      <c r="CV1343" s="3" t="s">
        <v>1699</v>
      </c>
    </row>
    <row r="1344" spans="91:100" x14ac:dyDescent="0.25">
      <c r="CM1344" s="29"/>
      <c r="CN1344" s="28" t="s">
        <v>3500</v>
      </c>
      <c r="CO1344" s="28" t="s">
        <v>387</v>
      </c>
      <c r="CP1344" s="28" t="s">
        <v>393</v>
      </c>
      <c r="CQ1344" s="28" t="s">
        <v>3501</v>
      </c>
      <c r="CR1344" s="28" t="s">
        <v>3501</v>
      </c>
      <c r="CS1344" s="28" t="s">
        <v>1223</v>
      </c>
      <c r="CT1344" s="28" t="s">
        <v>1224</v>
      </c>
      <c r="CU1344" s="28" t="s">
        <v>1698</v>
      </c>
      <c r="CV1344" s="3" t="s">
        <v>1699</v>
      </c>
    </row>
    <row r="1345" spans="91:100" x14ac:dyDescent="0.25">
      <c r="CM1345" s="29"/>
      <c r="CN1345" s="28" t="s">
        <v>3502</v>
      </c>
      <c r="CO1345" s="28" t="s">
        <v>387</v>
      </c>
      <c r="CP1345" s="28" t="s">
        <v>393</v>
      </c>
      <c r="CQ1345" s="28" t="s">
        <v>3503</v>
      </c>
      <c r="CR1345" s="28" t="s">
        <v>3503</v>
      </c>
      <c r="CS1345" s="28" t="s">
        <v>1223</v>
      </c>
      <c r="CT1345" s="28" t="s">
        <v>1224</v>
      </c>
      <c r="CU1345" s="28" t="s">
        <v>1698</v>
      </c>
      <c r="CV1345" s="3" t="s">
        <v>1699</v>
      </c>
    </row>
    <row r="1346" spans="91:100" x14ac:dyDescent="0.25">
      <c r="CM1346" s="29"/>
      <c r="CN1346" s="28" t="s">
        <v>3504</v>
      </c>
      <c r="CO1346" s="28" t="s">
        <v>387</v>
      </c>
      <c r="CP1346" s="28" t="s">
        <v>393</v>
      </c>
      <c r="CQ1346" s="28" t="s">
        <v>3505</v>
      </c>
      <c r="CR1346" s="28" t="s">
        <v>3505</v>
      </c>
      <c r="CS1346" s="28" t="s">
        <v>1223</v>
      </c>
      <c r="CT1346" s="28" t="s">
        <v>1224</v>
      </c>
      <c r="CU1346" s="28" t="s">
        <v>1698</v>
      </c>
      <c r="CV1346" s="3" t="s">
        <v>1699</v>
      </c>
    </row>
    <row r="1347" spans="91:100" x14ac:dyDescent="0.25">
      <c r="CM1347" s="29"/>
      <c r="CN1347" s="28" t="s">
        <v>3506</v>
      </c>
      <c r="CO1347" s="28" t="s">
        <v>387</v>
      </c>
      <c r="CP1347" s="28" t="s">
        <v>393</v>
      </c>
      <c r="CQ1347" s="28" t="s">
        <v>3507</v>
      </c>
      <c r="CR1347" s="28" t="s">
        <v>3507</v>
      </c>
      <c r="CS1347" s="28" t="s">
        <v>1223</v>
      </c>
      <c r="CT1347" s="28" t="s">
        <v>1224</v>
      </c>
      <c r="CU1347" s="28" t="s">
        <v>1698</v>
      </c>
      <c r="CV1347" s="3" t="s">
        <v>1699</v>
      </c>
    </row>
    <row r="1348" spans="91:100" x14ac:dyDescent="0.25">
      <c r="CM1348" s="29"/>
      <c r="CN1348" s="28" t="s">
        <v>3508</v>
      </c>
      <c r="CO1348" s="28" t="s">
        <v>387</v>
      </c>
      <c r="CP1348" s="28" t="s">
        <v>393</v>
      </c>
      <c r="CQ1348" s="28" t="s">
        <v>3509</v>
      </c>
      <c r="CR1348" s="28" t="s">
        <v>3509</v>
      </c>
      <c r="CS1348" s="28" t="s">
        <v>1223</v>
      </c>
      <c r="CT1348" s="28" t="s">
        <v>1224</v>
      </c>
      <c r="CU1348" s="28" t="s">
        <v>1698</v>
      </c>
      <c r="CV1348" s="3" t="s">
        <v>1699</v>
      </c>
    </row>
    <row r="1349" spans="91:100" x14ac:dyDescent="0.25">
      <c r="CM1349" s="29"/>
      <c r="CN1349" s="28" t="s">
        <v>3510</v>
      </c>
      <c r="CO1349" s="28" t="s">
        <v>387</v>
      </c>
      <c r="CP1349" s="28" t="s">
        <v>393</v>
      </c>
      <c r="CQ1349" s="28" t="s">
        <v>3511</v>
      </c>
      <c r="CR1349" s="28" t="s">
        <v>3511</v>
      </c>
      <c r="CS1349" s="28" t="s">
        <v>1223</v>
      </c>
      <c r="CT1349" s="28" t="s">
        <v>1224</v>
      </c>
      <c r="CU1349" s="28" t="s">
        <v>1698</v>
      </c>
      <c r="CV1349" s="3" t="s">
        <v>1699</v>
      </c>
    </row>
    <row r="1350" spans="91:100" x14ac:dyDescent="0.25">
      <c r="CM1350" s="29"/>
      <c r="CN1350" s="28" t="s">
        <v>3512</v>
      </c>
      <c r="CO1350" s="28" t="s">
        <v>387</v>
      </c>
      <c r="CP1350" s="28" t="s">
        <v>393</v>
      </c>
      <c r="CQ1350" s="28" t="s">
        <v>3513</v>
      </c>
      <c r="CR1350" s="28" t="s">
        <v>3513</v>
      </c>
      <c r="CS1350" s="28" t="s">
        <v>1223</v>
      </c>
      <c r="CT1350" s="28" t="s">
        <v>1224</v>
      </c>
      <c r="CU1350" s="28" t="s">
        <v>1698</v>
      </c>
      <c r="CV1350" s="3" t="s">
        <v>1699</v>
      </c>
    </row>
    <row r="1351" spans="91:100" x14ac:dyDescent="0.25">
      <c r="CM1351" s="29"/>
      <c r="CN1351" s="28" t="s">
        <v>3514</v>
      </c>
      <c r="CO1351" s="28" t="s">
        <v>387</v>
      </c>
      <c r="CP1351" s="28" t="s">
        <v>393</v>
      </c>
      <c r="CQ1351" s="28" t="s">
        <v>3515</v>
      </c>
      <c r="CR1351" s="28" t="s">
        <v>3515</v>
      </c>
      <c r="CS1351" s="28" t="s">
        <v>1223</v>
      </c>
      <c r="CT1351" s="28" t="s">
        <v>1224</v>
      </c>
      <c r="CU1351" s="28" t="s">
        <v>1698</v>
      </c>
      <c r="CV1351" s="3" t="s">
        <v>1699</v>
      </c>
    </row>
    <row r="1352" spans="91:100" x14ac:dyDescent="0.25">
      <c r="CM1352" s="29"/>
      <c r="CN1352" s="28" t="s">
        <v>3516</v>
      </c>
      <c r="CO1352" s="28" t="s">
        <v>387</v>
      </c>
      <c r="CP1352" s="28" t="s">
        <v>393</v>
      </c>
      <c r="CQ1352" s="28" t="s">
        <v>3517</v>
      </c>
      <c r="CR1352" s="28" t="s">
        <v>3517</v>
      </c>
      <c r="CS1352" s="28" t="s">
        <v>1223</v>
      </c>
      <c r="CT1352" s="28" t="s">
        <v>1224</v>
      </c>
      <c r="CU1352" s="28" t="s">
        <v>1698</v>
      </c>
      <c r="CV1352" s="3" t="s">
        <v>1699</v>
      </c>
    </row>
    <row r="1353" spans="91:100" x14ac:dyDescent="0.25">
      <c r="CM1353" s="29"/>
      <c r="CN1353" s="28" t="s">
        <v>3518</v>
      </c>
      <c r="CO1353" s="28" t="s">
        <v>387</v>
      </c>
      <c r="CP1353" s="28" t="s">
        <v>393</v>
      </c>
      <c r="CQ1353" s="28" t="s">
        <v>3519</v>
      </c>
      <c r="CR1353" s="28" t="s">
        <v>3519</v>
      </c>
      <c r="CS1353" s="28" t="s">
        <v>1223</v>
      </c>
      <c r="CT1353" s="28" t="s">
        <v>1224</v>
      </c>
      <c r="CU1353" s="28" t="s">
        <v>1698</v>
      </c>
      <c r="CV1353" s="3" t="s">
        <v>1699</v>
      </c>
    </row>
    <row r="1354" spans="91:100" x14ac:dyDescent="0.25">
      <c r="CM1354" s="29"/>
      <c r="CN1354" s="28" t="s">
        <v>3520</v>
      </c>
      <c r="CO1354" s="28" t="s">
        <v>387</v>
      </c>
      <c r="CP1354" s="28" t="s">
        <v>393</v>
      </c>
      <c r="CQ1354" s="28" t="s">
        <v>3521</v>
      </c>
      <c r="CR1354" s="28" t="s">
        <v>3521</v>
      </c>
      <c r="CS1354" s="28" t="s">
        <v>1223</v>
      </c>
      <c r="CT1354" s="28" t="s">
        <v>1224</v>
      </c>
      <c r="CU1354" s="28" t="s">
        <v>1698</v>
      </c>
      <c r="CV1354" s="3" t="s">
        <v>1699</v>
      </c>
    </row>
    <row r="1355" spans="91:100" x14ac:dyDescent="0.25">
      <c r="CM1355" s="29"/>
      <c r="CN1355" s="28" t="s">
        <v>3522</v>
      </c>
      <c r="CO1355" s="28" t="s">
        <v>387</v>
      </c>
      <c r="CP1355" s="28" t="s">
        <v>393</v>
      </c>
      <c r="CQ1355" s="28" t="s">
        <v>3523</v>
      </c>
      <c r="CR1355" s="28" t="s">
        <v>3523</v>
      </c>
      <c r="CS1355" s="28" t="s">
        <v>1223</v>
      </c>
      <c r="CT1355" s="28" t="s">
        <v>1224</v>
      </c>
      <c r="CU1355" s="28" t="s">
        <v>1698</v>
      </c>
      <c r="CV1355" s="3" t="s">
        <v>1699</v>
      </c>
    </row>
    <row r="1356" spans="91:100" x14ac:dyDescent="0.25">
      <c r="CM1356" s="29"/>
      <c r="CN1356" s="28" t="s">
        <v>3524</v>
      </c>
      <c r="CO1356" s="28" t="s">
        <v>387</v>
      </c>
      <c r="CP1356" s="28" t="s">
        <v>393</v>
      </c>
      <c r="CQ1356" s="28" t="s">
        <v>3525</v>
      </c>
      <c r="CR1356" s="28" t="s">
        <v>3525</v>
      </c>
      <c r="CS1356" s="28" t="s">
        <v>1223</v>
      </c>
      <c r="CT1356" s="28" t="s">
        <v>1224</v>
      </c>
      <c r="CU1356" s="28" t="s">
        <v>1698</v>
      </c>
      <c r="CV1356" s="3" t="s">
        <v>1699</v>
      </c>
    </row>
    <row r="1357" spans="91:100" x14ac:dyDescent="0.25">
      <c r="CM1357" s="29"/>
      <c r="CN1357" s="28" t="s">
        <v>3526</v>
      </c>
      <c r="CO1357" s="28" t="s">
        <v>387</v>
      </c>
      <c r="CP1357" s="28" t="s">
        <v>393</v>
      </c>
      <c r="CQ1357" s="28" t="s">
        <v>3527</v>
      </c>
      <c r="CR1357" s="28" t="s">
        <v>3527</v>
      </c>
      <c r="CS1357" s="28" t="s">
        <v>1223</v>
      </c>
      <c r="CT1357" s="28" t="s">
        <v>1224</v>
      </c>
      <c r="CU1357" s="28" t="s">
        <v>1698</v>
      </c>
      <c r="CV1357" s="3" t="s">
        <v>1699</v>
      </c>
    </row>
    <row r="1358" spans="91:100" x14ac:dyDescent="0.25">
      <c r="CM1358" s="29"/>
      <c r="CN1358" s="28" t="s">
        <v>3528</v>
      </c>
      <c r="CO1358" s="28" t="s">
        <v>387</v>
      </c>
      <c r="CP1358" s="28" t="s">
        <v>393</v>
      </c>
      <c r="CQ1358" s="28" t="s">
        <v>3529</v>
      </c>
      <c r="CR1358" s="28" t="s">
        <v>3529</v>
      </c>
      <c r="CS1358" s="28" t="s">
        <v>1223</v>
      </c>
      <c r="CT1358" s="28" t="s">
        <v>1224</v>
      </c>
      <c r="CU1358" s="28" t="s">
        <v>1698</v>
      </c>
      <c r="CV1358" s="3" t="s">
        <v>1699</v>
      </c>
    </row>
    <row r="1359" spans="91:100" x14ac:dyDescent="0.25">
      <c r="CM1359" s="29"/>
      <c r="CN1359" s="28" t="s">
        <v>3530</v>
      </c>
      <c r="CO1359" s="28" t="s">
        <v>387</v>
      </c>
      <c r="CP1359" s="28" t="s">
        <v>393</v>
      </c>
      <c r="CQ1359" s="28" t="s">
        <v>3531</v>
      </c>
      <c r="CR1359" s="28" t="s">
        <v>3531</v>
      </c>
      <c r="CS1359" s="28" t="s">
        <v>1223</v>
      </c>
      <c r="CT1359" s="28" t="s">
        <v>1224</v>
      </c>
      <c r="CU1359" s="28" t="s">
        <v>1698</v>
      </c>
      <c r="CV1359" s="3" t="s">
        <v>1699</v>
      </c>
    </row>
    <row r="1360" spans="91:100" x14ac:dyDescent="0.25">
      <c r="CM1360" s="29"/>
      <c r="CN1360" s="28" t="s">
        <v>3532</v>
      </c>
      <c r="CO1360" s="28" t="s">
        <v>387</v>
      </c>
      <c r="CP1360" s="28" t="s">
        <v>393</v>
      </c>
      <c r="CQ1360" s="28" t="s">
        <v>3533</v>
      </c>
      <c r="CR1360" s="28" t="s">
        <v>3533</v>
      </c>
      <c r="CS1360" s="28" t="s">
        <v>1223</v>
      </c>
      <c r="CT1360" s="28" t="s">
        <v>1224</v>
      </c>
      <c r="CU1360" s="28" t="s">
        <v>1698</v>
      </c>
      <c r="CV1360" s="3" t="s">
        <v>1699</v>
      </c>
    </row>
    <row r="1361" spans="91:100" x14ac:dyDescent="0.25">
      <c r="CM1361" s="29"/>
      <c r="CN1361" s="28" t="s">
        <v>3534</v>
      </c>
      <c r="CO1361" s="28" t="s">
        <v>387</v>
      </c>
      <c r="CP1361" s="28" t="s">
        <v>393</v>
      </c>
      <c r="CQ1361" s="28" t="s">
        <v>3535</v>
      </c>
      <c r="CR1361" s="28" t="s">
        <v>3535</v>
      </c>
      <c r="CS1361" s="28" t="s">
        <v>1223</v>
      </c>
      <c r="CT1361" s="28" t="s">
        <v>1224</v>
      </c>
      <c r="CU1361" s="28" t="s">
        <v>1698</v>
      </c>
      <c r="CV1361" s="3" t="s">
        <v>1699</v>
      </c>
    </row>
    <row r="1362" spans="91:100" x14ac:dyDescent="0.25">
      <c r="CM1362" s="29"/>
      <c r="CN1362" s="28" t="s">
        <v>3536</v>
      </c>
      <c r="CO1362" s="28" t="s">
        <v>387</v>
      </c>
      <c r="CP1362" s="28" t="s">
        <v>393</v>
      </c>
      <c r="CQ1362" s="28" t="s">
        <v>3537</v>
      </c>
      <c r="CR1362" s="28" t="s">
        <v>3537</v>
      </c>
      <c r="CS1362" s="28" t="s">
        <v>1223</v>
      </c>
      <c r="CT1362" s="28" t="s">
        <v>1224</v>
      </c>
      <c r="CU1362" s="28" t="s">
        <v>1698</v>
      </c>
      <c r="CV1362" s="3" t="s">
        <v>1699</v>
      </c>
    </row>
    <row r="1363" spans="91:100" x14ac:dyDescent="0.25">
      <c r="CM1363" s="29"/>
      <c r="CN1363" s="28" t="s">
        <v>3538</v>
      </c>
      <c r="CO1363" s="28" t="s">
        <v>387</v>
      </c>
      <c r="CP1363" s="28" t="s">
        <v>393</v>
      </c>
      <c r="CQ1363" s="28" t="s">
        <v>3539</v>
      </c>
      <c r="CR1363" s="28" t="s">
        <v>3539</v>
      </c>
      <c r="CS1363" s="28" t="s">
        <v>1223</v>
      </c>
      <c r="CT1363" s="28" t="s">
        <v>1224</v>
      </c>
      <c r="CU1363" s="28" t="s">
        <v>1698</v>
      </c>
      <c r="CV1363" s="3" t="s">
        <v>1699</v>
      </c>
    </row>
    <row r="1364" spans="91:100" x14ac:dyDescent="0.25">
      <c r="CM1364" s="29"/>
      <c r="CN1364" s="28" t="s">
        <v>3540</v>
      </c>
      <c r="CO1364" s="28" t="s">
        <v>387</v>
      </c>
      <c r="CP1364" s="28" t="s">
        <v>393</v>
      </c>
      <c r="CQ1364" s="28" t="s">
        <v>3541</v>
      </c>
      <c r="CR1364" s="28" t="s">
        <v>3541</v>
      </c>
      <c r="CS1364" s="28" t="s">
        <v>1223</v>
      </c>
      <c r="CT1364" s="28" t="s">
        <v>1224</v>
      </c>
      <c r="CU1364" s="28" t="s">
        <v>1698</v>
      </c>
      <c r="CV1364" s="3" t="s">
        <v>1699</v>
      </c>
    </row>
    <row r="1365" spans="91:100" x14ac:dyDescent="0.25">
      <c r="CM1365" s="29"/>
      <c r="CN1365" s="28" t="s">
        <v>3542</v>
      </c>
      <c r="CO1365" s="28" t="s">
        <v>387</v>
      </c>
      <c r="CP1365" s="28" t="s">
        <v>393</v>
      </c>
      <c r="CQ1365" s="28" t="s">
        <v>3543</v>
      </c>
      <c r="CR1365" s="28" t="s">
        <v>3543</v>
      </c>
      <c r="CS1365" s="28" t="s">
        <v>1223</v>
      </c>
      <c r="CT1365" s="28" t="s">
        <v>1224</v>
      </c>
      <c r="CU1365" s="28" t="s">
        <v>1698</v>
      </c>
      <c r="CV1365" s="3" t="s">
        <v>1699</v>
      </c>
    </row>
    <row r="1366" spans="91:100" x14ac:dyDescent="0.25">
      <c r="CM1366" s="29"/>
      <c r="CN1366" s="28" t="s">
        <v>3544</v>
      </c>
      <c r="CO1366" s="28" t="s">
        <v>387</v>
      </c>
      <c r="CP1366" s="28" t="s">
        <v>394</v>
      </c>
      <c r="CQ1366" s="28" t="s">
        <v>3545</v>
      </c>
      <c r="CR1366" s="28" t="s">
        <v>3546</v>
      </c>
      <c r="CS1366" s="28" t="s">
        <v>752</v>
      </c>
      <c r="CT1366" s="28" t="s">
        <v>1103</v>
      </c>
      <c r="CU1366" s="28" t="s">
        <v>681</v>
      </c>
      <c r="CV1366" s="3" t="s">
        <v>754</v>
      </c>
    </row>
    <row r="1367" spans="91:100" x14ac:dyDescent="0.25">
      <c r="CM1367" s="29"/>
      <c r="CN1367" s="28" t="s">
        <v>3547</v>
      </c>
      <c r="CO1367" s="28" t="s">
        <v>387</v>
      </c>
      <c r="CP1367" s="28" t="s">
        <v>394</v>
      </c>
      <c r="CQ1367" s="28" t="s">
        <v>3548</v>
      </c>
      <c r="CR1367" s="28" t="s">
        <v>3549</v>
      </c>
      <c r="CS1367" s="28" t="s">
        <v>752</v>
      </c>
      <c r="CT1367" s="28" t="s">
        <v>1103</v>
      </c>
      <c r="CU1367" s="28" t="s">
        <v>681</v>
      </c>
      <c r="CV1367" s="3" t="s">
        <v>754</v>
      </c>
    </row>
    <row r="1368" spans="91:100" x14ac:dyDescent="0.25">
      <c r="CM1368" s="29"/>
      <c r="CN1368" s="28" t="s">
        <v>3550</v>
      </c>
      <c r="CO1368" s="28" t="s">
        <v>387</v>
      </c>
      <c r="CP1368" s="28" t="s">
        <v>394</v>
      </c>
      <c r="CQ1368" s="28" t="s">
        <v>3551</v>
      </c>
      <c r="CR1368" s="28" t="s">
        <v>3552</v>
      </c>
      <c r="CS1368" s="28" t="s">
        <v>752</v>
      </c>
      <c r="CT1368" s="28" t="s">
        <v>1103</v>
      </c>
      <c r="CU1368" s="28" t="s">
        <v>681</v>
      </c>
      <c r="CV1368" s="3" t="s">
        <v>754</v>
      </c>
    </row>
    <row r="1369" spans="91:100" x14ac:dyDescent="0.25">
      <c r="CM1369" s="29"/>
      <c r="CN1369" s="28" t="s">
        <v>3553</v>
      </c>
      <c r="CO1369" s="28" t="s">
        <v>387</v>
      </c>
      <c r="CP1369" s="28" t="s">
        <v>394</v>
      </c>
      <c r="CQ1369" s="28" t="s">
        <v>3554</v>
      </c>
      <c r="CR1369" s="28" t="s">
        <v>3555</v>
      </c>
      <c r="CS1369" s="28" t="s">
        <v>752</v>
      </c>
      <c r="CT1369" s="28" t="s">
        <v>1103</v>
      </c>
      <c r="CU1369" s="28" t="s">
        <v>681</v>
      </c>
      <c r="CV1369" s="3" t="s">
        <v>754</v>
      </c>
    </row>
    <row r="1370" spans="91:100" x14ac:dyDescent="0.25">
      <c r="CM1370" s="29"/>
      <c r="CN1370" s="28" t="s">
        <v>3556</v>
      </c>
      <c r="CO1370" s="28" t="s">
        <v>387</v>
      </c>
      <c r="CP1370" s="28" t="s">
        <v>394</v>
      </c>
      <c r="CQ1370" s="28" t="s">
        <v>3557</v>
      </c>
      <c r="CR1370" s="28" t="s">
        <v>3558</v>
      </c>
      <c r="CS1370" s="28" t="s">
        <v>752</v>
      </c>
      <c r="CT1370" s="28" t="s">
        <v>1103</v>
      </c>
      <c r="CU1370" s="28" t="s">
        <v>681</v>
      </c>
      <c r="CV1370" s="3" t="s">
        <v>754</v>
      </c>
    </row>
    <row r="1371" spans="91:100" x14ac:dyDescent="0.25">
      <c r="CM1371" s="29"/>
      <c r="CN1371" s="28" t="s">
        <v>3559</v>
      </c>
      <c r="CO1371" s="28" t="s">
        <v>387</v>
      </c>
      <c r="CP1371" s="28" t="s">
        <v>394</v>
      </c>
      <c r="CQ1371" s="28" t="s">
        <v>3560</v>
      </c>
      <c r="CR1371" s="28" t="s">
        <v>3560</v>
      </c>
      <c r="CS1371" s="28" t="s">
        <v>752</v>
      </c>
      <c r="CT1371" s="28" t="s">
        <v>1103</v>
      </c>
      <c r="CU1371" s="28" t="s">
        <v>681</v>
      </c>
      <c r="CV1371" s="3" t="s">
        <v>754</v>
      </c>
    </row>
    <row r="1372" spans="91:100" x14ac:dyDescent="0.25">
      <c r="CM1372" s="29"/>
      <c r="CN1372" s="28" t="s">
        <v>3561</v>
      </c>
      <c r="CO1372" s="28" t="s">
        <v>387</v>
      </c>
      <c r="CP1372" s="28" t="s">
        <v>394</v>
      </c>
      <c r="CQ1372" s="28" t="s">
        <v>3562</v>
      </c>
      <c r="CR1372" s="28" t="s">
        <v>3562</v>
      </c>
      <c r="CS1372" s="28" t="s">
        <v>752</v>
      </c>
      <c r="CT1372" s="28" t="s">
        <v>1103</v>
      </c>
      <c r="CU1372" s="28" t="s">
        <v>681</v>
      </c>
      <c r="CV1372" s="3" t="s">
        <v>754</v>
      </c>
    </row>
    <row r="1373" spans="91:100" x14ac:dyDescent="0.25">
      <c r="CM1373" s="29"/>
      <c r="CN1373" s="28" t="s">
        <v>3563</v>
      </c>
      <c r="CO1373" s="28" t="s">
        <v>387</v>
      </c>
      <c r="CP1373" s="28" t="s">
        <v>394</v>
      </c>
      <c r="CQ1373" s="28" t="s">
        <v>3564</v>
      </c>
      <c r="CR1373" s="28" t="s">
        <v>3564</v>
      </c>
      <c r="CS1373" s="28" t="s">
        <v>752</v>
      </c>
      <c r="CT1373" s="28" t="s">
        <v>1103</v>
      </c>
      <c r="CU1373" s="28" t="s">
        <v>681</v>
      </c>
      <c r="CV1373" s="3" t="s">
        <v>754</v>
      </c>
    </row>
    <row r="1374" spans="91:100" x14ac:dyDescent="0.25">
      <c r="CM1374" s="29"/>
      <c r="CN1374" s="28" t="s">
        <v>3565</v>
      </c>
      <c r="CO1374" s="28" t="s">
        <v>387</v>
      </c>
      <c r="CP1374" s="28" t="s">
        <v>394</v>
      </c>
      <c r="CQ1374" s="28" t="s">
        <v>3566</v>
      </c>
      <c r="CR1374" s="28" t="s">
        <v>3566</v>
      </c>
      <c r="CS1374" s="28" t="s">
        <v>752</v>
      </c>
      <c r="CT1374" s="28" t="s">
        <v>1103</v>
      </c>
      <c r="CU1374" s="28" t="s">
        <v>681</v>
      </c>
      <c r="CV1374" s="3" t="s">
        <v>754</v>
      </c>
    </row>
    <row r="1375" spans="91:100" x14ac:dyDescent="0.25">
      <c r="CM1375" s="29"/>
      <c r="CN1375" s="28" t="s">
        <v>3567</v>
      </c>
      <c r="CO1375" s="28" t="s">
        <v>387</v>
      </c>
      <c r="CP1375" s="28" t="s">
        <v>1177</v>
      </c>
      <c r="CQ1375" s="28" t="s">
        <v>3568</v>
      </c>
      <c r="CR1375" s="28" t="s">
        <v>3569</v>
      </c>
      <c r="CS1375" s="28" t="s">
        <v>679</v>
      </c>
      <c r="CT1375" s="28" t="s">
        <v>3570</v>
      </c>
      <c r="CU1375" s="28" t="s">
        <v>681</v>
      </c>
      <c r="CV1375" s="3" t="s">
        <v>682</v>
      </c>
    </row>
    <row r="1376" spans="91:100" x14ac:dyDescent="0.25">
      <c r="CM1376" s="29"/>
      <c r="CN1376" s="28" t="s">
        <v>3571</v>
      </c>
      <c r="CO1376" s="28" t="s">
        <v>387</v>
      </c>
      <c r="CP1376" s="28" t="s">
        <v>1177</v>
      </c>
      <c r="CQ1376" s="28" t="s">
        <v>3572</v>
      </c>
      <c r="CR1376" s="28" t="s">
        <v>3572</v>
      </c>
      <c r="CS1376" s="28" t="s">
        <v>679</v>
      </c>
      <c r="CT1376" s="28" t="s">
        <v>3570</v>
      </c>
      <c r="CU1376" s="28" t="s">
        <v>681</v>
      </c>
      <c r="CV1376" s="3" t="s">
        <v>682</v>
      </c>
    </row>
    <row r="1377" spans="91:100" x14ac:dyDescent="0.25">
      <c r="CM1377" s="29"/>
      <c r="CN1377" s="28" t="s">
        <v>3573</v>
      </c>
      <c r="CO1377" s="28" t="s">
        <v>387</v>
      </c>
      <c r="CP1377" s="28" t="s">
        <v>1177</v>
      </c>
      <c r="CQ1377" s="28" t="s">
        <v>3574</v>
      </c>
      <c r="CR1377" s="28" t="s">
        <v>3574</v>
      </c>
      <c r="CS1377" s="28" t="s">
        <v>679</v>
      </c>
      <c r="CT1377" s="28" t="s">
        <v>3570</v>
      </c>
      <c r="CU1377" s="28" t="s">
        <v>681</v>
      </c>
      <c r="CV1377" s="3" t="s">
        <v>682</v>
      </c>
    </row>
    <row r="1378" spans="91:100" x14ac:dyDescent="0.25">
      <c r="CM1378" s="29"/>
      <c r="CN1378" s="28" t="s">
        <v>3575</v>
      </c>
      <c r="CO1378" s="28" t="s">
        <v>387</v>
      </c>
      <c r="CP1378" s="28" t="s">
        <v>1177</v>
      </c>
      <c r="CQ1378" s="28" t="s">
        <v>3576</v>
      </c>
      <c r="CR1378" s="28" t="s">
        <v>3577</v>
      </c>
      <c r="CS1378" s="28" t="s">
        <v>679</v>
      </c>
      <c r="CT1378" s="28" t="s">
        <v>3570</v>
      </c>
      <c r="CU1378" s="28" t="s">
        <v>681</v>
      </c>
      <c r="CV1378" s="3" t="s">
        <v>682</v>
      </c>
    </row>
    <row r="1379" spans="91:100" x14ac:dyDescent="0.25">
      <c r="CM1379" s="29"/>
      <c r="CN1379" s="28" t="s">
        <v>3578</v>
      </c>
      <c r="CO1379" s="28" t="s">
        <v>387</v>
      </c>
      <c r="CP1379" s="28" t="s">
        <v>1177</v>
      </c>
      <c r="CQ1379" s="28" t="s">
        <v>3579</v>
      </c>
      <c r="CR1379" s="28" t="s">
        <v>3579</v>
      </c>
      <c r="CS1379" s="28" t="s">
        <v>679</v>
      </c>
      <c r="CT1379" s="28" t="s">
        <v>3570</v>
      </c>
      <c r="CU1379" s="28" t="s">
        <v>681</v>
      </c>
      <c r="CV1379" s="3" t="s">
        <v>682</v>
      </c>
    </row>
    <row r="1380" spans="91:100" x14ac:dyDescent="0.25">
      <c r="CM1380" s="29"/>
      <c r="CN1380" s="28" t="s">
        <v>3580</v>
      </c>
      <c r="CO1380" s="28" t="s">
        <v>387</v>
      </c>
      <c r="CP1380" s="28" t="s">
        <v>1177</v>
      </c>
      <c r="CQ1380" s="28" t="s">
        <v>3581</v>
      </c>
      <c r="CR1380" s="28" t="s">
        <v>3581</v>
      </c>
      <c r="CS1380" s="28" t="s">
        <v>679</v>
      </c>
      <c r="CT1380" s="28" t="s">
        <v>3570</v>
      </c>
      <c r="CU1380" s="28" t="s">
        <v>681</v>
      </c>
      <c r="CV1380" s="3" t="s">
        <v>682</v>
      </c>
    </row>
    <row r="1381" spans="91:100" x14ac:dyDescent="0.25">
      <c r="CM1381" s="29"/>
      <c r="CN1381" s="28" t="s">
        <v>3582</v>
      </c>
      <c r="CO1381" s="28" t="s">
        <v>387</v>
      </c>
      <c r="CP1381" s="28" t="s">
        <v>1177</v>
      </c>
      <c r="CQ1381" s="28" t="s">
        <v>3583</v>
      </c>
      <c r="CR1381" s="28" t="s">
        <v>3583</v>
      </c>
      <c r="CS1381" s="28" t="s">
        <v>679</v>
      </c>
      <c r="CT1381" s="28" t="s">
        <v>3570</v>
      </c>
      <c r="CU1381" s="28" t="s">
        <v>681</v>
      </c>
      <c r="CV1381" s="3" t="s">
        <v>682</v>
      </c>
    </row>
    <row r="1382" spans="91:100" x14ac:dyDescent="0.25">
      <c r="CM1382" s="29"/>
      <c r="CN1382" s="28" t="s">
        <v>3584</v>
      </c>
      <c r="CO1382" s="28" t="s">
        <v>387</v>
      </c>
      <c r="CP1382" s="28" t="s">
        <v>1177</v>
      </c>
      <c r="CQ1382" s="28" t="s">
        <v>1205</v>
      </c>
      <c r="CR1382" s="28" t="s">
        <v>1205</v>
      </c>
      <c r="CS1382" s="28" t="s">
        <v>679</v>
      </c>
      <c r="CT1382" s="28" t="s">
        <v>3570</v>
      </c>
      <c r="CU1382" s="28" t="s">
        <v>681</v>
      </c>
      <c r="CV1382" s="3" t="s">
        <v>682</v>
      </c>
    </row>
    <row r="1383" spans="91:100" x14ac:dyDescent="0.25">
      <c r="CM1383" s="29"/>
      <c r="CN1383" s="28" t="s">
        <v>3585</v>
      </c>
      <c r="CO1383" s="28" t="s">
        <v>387</v>
      </c>
      <c r="CP1383" s="28" t="s">
        <v>1177</v>
      </c>
      <c r="CQ1383" s="28" t="s">
        <v>3586</v>
      </c>
      <c r="CR1383" s="28" t="s">
        <v>3587</v>
      </c>
      <c r="CS1383" s="28" t="s">
        <v>679</v>
      </c>
      <c r="CT1383" s="28" t="s">
        <v>3570</v>
      </c>
      <c r="CU1383" s="28" t="s">
        <v>681</v>
      </c>
      <c r="CV1383" s="3" t="s">
        <v>682</v>
      </c>
    </row>
    <row r="1384" spans="91:100" x14ac:dyDescent="0.25">
      <c r="CM1384" s="29"/>
      <c r="CN1384" s="28" t="s">
        <v>3588</v>
      </c>
      <c r="CO1384" s="28" t="s">
        <v>387</v>
      </c>
      <c r="CP1384" s="28" t="s">
        <v>1177</v>
      </c>
      <c r="CQ1384" s="28" t="s">
        <v>1210</v>
      </c>
      <c r="CR1384" s="28" t="s">
        <v>1210</v>
      </c>
      <c r="CS1384" s="28" t="s">
        <v>679</v>
      </c>
      <c r="CT1384" s="28" t="s">
        <v>3570</v>
      </c>
      <c r="CU1384" s="28" t="s">
        <v>681</v>
      </c>
      <c r="CV1384" s="3" t="s">
        <v>682</v>
      </c>
    </row>
    <row r="1385" spans="91:100" x14ac:dyDescent="0.25">
      <c r="CM1385" s="29"/>
      <c r="CN1385" s="28" t="s">
        <v>3589</v>
      </c>
      <c r="CO1385" s="28" t="s">
        <v>387</v>
      </c>
      <c r="CP1385" s="28" t="s">
        <v>1177</v>
      </c>
      <c r="CQ1385" s="28" t="s">
        <v>3590</v>
      </c>
      <c r="CR1385" s="28" t="s">
        <v>3590</v>
      </c>
      <c r="CS1385" s="28" t="s">
        <v>679</v>
      </c>
      <c r="CT1385" s="28" t="s">
        <v>3570</v>
      </c>
      <c r="CU1385" s="28" t="s">
        <v>681</v>
      </c>
      <c r="CV1385" s="3" t="s">
        <v>682</v>
      </c>
    </row>
    <row r="1386" spans="91:100" x14ac:dyDescent="0.25">
      <c r="CM1386" s="29"/>
      <c r="CN1386" s="28" t="s">
        <v>3591</v>
      </c>
      <c r="CO1386" s="28" t="s">
        <v>383</v>
      </c>
      <c r="CP1386" s="28" t="s">
        <v>393</v>
      </c>
      <c r="CQ1386" s="28" t="s">
        <v>395</v>
      </c>
      <c r="CR1386" s="28" t="s">
        <v>395</v>
      </c>
      <c r="CS1386" s="28" t="s">
        <v>679</v>
      </c>
      <c r="CT1386" s="28" t="s">
        <v>3592</v>
      </c>
      <c r="CU1386" s="28" t="s">
        <v>681</v>
      </c>
      <c r="CV1386" s="3" t="s">
        <v>682</v>
      </c>
    </row>
    <row r="1387" spans="91:100" x14ac:dyDescent="0.25">
      <c r="CM1387" s="29"/>
      <c r="CN1387" s="28" t="s">
        <v>3593</v>
      </c>
      <c r="CO1387" s="28" t="s">
        <v>383</v>
      </c>
      <c r="CP1387" s="28" t="s">
        <v>393</v>
      </c>
      <c r="CQ1387" s="28" t="s">
        <v>396</v>
      </c>
      <c r="CR1387" s="28" t="s">
        <v>396</v>
      </c>
      <c r="CS1387" s="28" t="s">
        <v>679</v>
      </c>
      <c r="CT1387" s="28" t="s">
        <v>3592</v>
      </c>
      <c r="CU1387" s="28" t="s">
        <v>681</v>
      </c>
      <c r="CV1387" s="3" t="s">
        <v>682</v>
      </c>
    </row>
    <row r="1388" spans="91:100" x14ac:dyDescent="0.25">
      <c r="CM1388" s="29"/>
      <c r="CN1388" s="28" t="s">
        <v>3594</v>
      </c>
      <c r="CO1388" s="28" t="s">
        <v>383</v>
      </c>
      <c r="CP1388" s="28" t="s">
        <v>393</v>
      </c>
      <c r="CQ1388" s="28" t="s">
        <v>397</v>
      </c>
      <c r="CR1388" s="28" t="s">
        <v>397</v>
      </c>
      <c r="CS1388" s="28" t="s">
        <v>679</v>
      </c>
      <c r="CT1388" s="28" t="s">
        <v>3592</v>
      </c>
      <c r="CU1388" s="28" t="s">
        <v>681</v>
      </c>
      <c r="CV1388" s="3" t="s">
        <v>682</v>
      </c>
    </row>
    <row r="1389" spans="91:100" x14ac:dyDescent="0.25">
      <c r="CM1389" s="29"/>
      <c r="CN1389" s="28" t="s">
        <v>3595</v>
      </c>
      <c r="CO1389" s="28" t="s">
        <v>383</v>
      </c>
      <c r="CP1389" s="28" t="s">
        <v>393</v>
      </c>
      <c r="CQ1389" s="28" t="s">
        <v>3596</v>
      </c>
      <c r="CR1389" s="28" t="s">
        <v>398</v>
      </c>
      <c r="CS1389" s="28" t="s">
        <v>679</v>
      </c>
      <c r="CT1389" s="28" t="s">
        <v>3592</v>
      </c>
      <c r="CU1389" s="28" t="s">
        <v>681</v>
      </c>
      <c r="CV1389" s="3" t="s">
        <v>682</v>
      </c>
    </row>
    <row r="1390" spans="91:100" x14ac:dyDescent="0.25">
      <c r="CM1390" s="29"/>
      <c r="CN1390" s="28" t="s">
        <v>3597</v>
      </c>
      <c r="CO1390" s="28" t="s">
        <v>383</v>
      </c>
      <c r="CP1390" s="28" t="s">
        <v>393</v>
      </c>
      <c r="CQ1390" s="28" t="s">
        <v>3598</v>
      </c>
      <c r="CR1390" s="28" t="s">
        <v>399</v>
      </c>
      <c r="CS1390" s="28" t="s">
        <v>679</v>
      </c>
      <c r="CT1390" s="28" t="s">
        <v>3592</v>
      </c>
      <c r="CU1390" s="28" t="s">
        <v>681</v>
      </c>
      <c r="CV1390" s="3" t="s">
        <v>682</v>
      </c>
    </row>
    <row r="1391" spans="91:100" x14ac:dyDescent="0.25">
      <c r="CM1391" s="29"/>
      <c r="CN1391" s="28" t="s">
        <v>3599</v>
      </c>
      <c r="CO1391" s="28" t="s">
        <v>383</v>
      </c>
      <c r="CP1391" s="28" t="s">
        <v>393</v>
      </c>
      <c r="CQ1391" s="28" t="s">
        <v>3600</v>
      </c>
      <c r="CR1391" s="28" t="s">
        <v>400</v>
      </c>
      <c r="CS1391" s="28" t="s">
        <v>679</v>
      </c>
      <c r="CT1391" s="28" t="s">
        <v>3592</v>
      </c>
      <c r="CU1391" s="28" t="s">
        <v>681</v>
      </c>
      <c r="CV1391" s="3" t="s">
        <v>682</v>
      </c>
    </row>
    <row r="1392" spans="91:100" x14ac:dyDescent="0.25">
      <c r="CM1392" s="29"/>
      <c r="CN1392" s="28" t="s">
        <v>3601</v>
      </c>
      <c r="CO1392" s="28" t="s">
        <v>383</v>
      </c>
      <c r="CP1392" s="28" t="s">
        <v>393</v>
      </c>
      <c r="CQ1392" s="28" t="s">
        <v>3602</v>
      </c>
      <c r="CR1392" s="28" t="s">
        <v>3602</v>
      </c>
      <c r="CS1392" s="28" t="s">
        <v>679</v>
      </c>
      <c r="CT1392" s="28" t="s">
        <v>3592</v>
      </c>
      <c r="CU1392" s="28" t="s">
        <v>681</v>
      </c>
      <c r="CV1392" s="3" t="s">
        <v>682</v>
      </c>
    </row>
    <row r="1393" spans="91:100" x14ac:dyDescent="0.25">
      <c r="CM1393" s="29"/>
      <c r="CN1393" s="28" t="s">
        <v>3603</v>
      </c>
      <c r="CO1393" s="28" t="s">
        <v>383</v>
      </c>
      <c r="CP1393" s="28" t="s">
        <v>393</v>
      </c>
      <c r="CQ1393" s="28" t="s">
        <v>3604</v>
      </c>
      <c r="CR1393" s="28" t="s">
        <v>3604</v>
      </c>
      <c r="CS1393" s="28" t="s">
        <v>752</v>
      </c>
      <c r="CT1393" s="28" t="s">
        <v>753</v>
      </c>
      <c r="CU1393" s="28" t="s">
        <v>681</v>
      </c>
      <c r="CV1393" s="3" t="s">
        <v>754</v>
      </c>
    </row>
    <row r="1394" spans="91:100" x14ac:dyDescent="0.25">
      <c r="CM1394" s="29"/>
      <c r="CN1394" s="28" t="s">
        <v>3605</v>
      </c>
      <c r="CO1394" s="28" t="s">
        <v>383</v>
      </c>
      <c r="CP1394" s="28" t="s">
        <v>393</v>
      </c>
      <c r="CQ1394" s="28" t="s">
        <v>3606</v>
      </c>
      <c r="CR1394" s="28" t="s">
        <v>3606</v>
      </c>
      <c r="CS1394" s="28" t="s">
        <v>752</v>
      </c>
      <c r="CT1394" s="28" t="s">
        <v>753</v>
      </c>
      <c r="CU1394" s="28" t="s">
        <v>681</v>
      </c>
      <c r="CV1394" s="3" t="s">
        <v>754</v>
      </c>
    </row>
    <row r="1395" spans="91:100" x14ac:dyDescent="0.25">
      <c r="CM1395" s="29"/>
      <c r="CN1395" s="28" t="s">
        <v>3607</v>
      </c>
      <c r="CO1395" s="28" t="s">
        <v>383</v>
      </c>
      <c r="CP1395" s="28" t="s">
        <v>393</v>
      </c>
      <c r="CQ1395" s="28" t="s">
        <v>3608</v>
      </c>
      <c r="CR1395" s="28" t="s">
        <v>3608</v>
      </c>
      <c r="CS1395" s="28" t="s">
        <v>752</v>
      </c>
      <c r="CT1395" s="28" t="s">
        <v>753</v>
      </c>
      <c r="CU1395" s="28" t="s">
        <v>681</v>
      </c>
      <c r="CV1395" s="3" t="s">
        <v>754</v>
      </c>
    </row>
    <row r="1396" spans="91:100" x14ac:dyDescent="0.25">
      <c r="CM1396" s="29"/>
      <c r="CN1396" s="28" t="s">
        <v>3609</v>
      </c>
      <c r="CO1396" s="28" t="s">
        <v>383</v>
      </c>
      <c r="CP1396" s="28" t="s">
        <v>393</v>
      </c>
      <c r="CQ1396" s="28" t="s">
        <v>401</v>
      </c>
      <c r="CR1396" s="28" t="s">
        <v>401</v>
      </c>
      <c r="CS1396" s="28" t="s">
        <v>679</v>
      </c>
      <c r="CT1396" s="28" t="s">
        <v>3592</v>
      </c>
      <c r="CU1396" s="28" t="s">
        <v>681</v>
      </c>
      <c r="CV1396" s="3" t="s">
        <v>682</v>
      </c>
    </row>
    <row r="1397" spans="91:100" x14ac:dyDescent="0.25">
      <c r="CM1397" s="29"/>
      <c r="CN1397" s="28" t="s">
        <v>3610</v>
      </c>
      <c r="CO1397" s="28" t="s">
        <v>383</v>
      </c>
      <c r="CP1397" s="28" t="s">
        <v>393</v>
      </c>
      <c r="CQ1397" s="28" t="s">
        <v>3611</v>
      </c>
      <c r="CR1397" s="28" t="s">
        <v>402</v>
      </c>
      <c r="CS1397" s="28" t="s">
        <v>679</v>
      </c>
      <c r="CT1397" s="28" t="s">
        <v>3592</v>
      </c>
      <c r="CU1397" s="28" t="s">
        <v>681</v>
      </c>
      <c r="CV1397" s="3" t="s">
        <v>682</v>
      </c>
    </row>
    <row r="1398" spans="91:100" x14ac:dyDescent="0.25">
      <c r="CM1398" s="29"/>
      <c r="CN1398" s="28" t="s">
        <v>3612</v>
      </c>
      <c r="CO1398" s="28" t="s">
        <v>383</v>
      </c>
      <c r="CP1398" s="28" t="s">
        <v>393</v>
      </c>
      <c r="CQ1398" s="28" t="s">
        <v>3613</v>
      </c>
      <c r="CR1398" s="28" t="s">
        <v>3613</v>
      </c>
      <c r="CS1398" s="28" t="s">
        <v>679</v>
      </c>
      <c r="CT1398" s="28" t="s">
        <v>3592</v>
      </c>
      <c r="CU1398" s="28" t="s">
        <v>681</v>
      </c>
      <c r="CV1398" s="3" t="s">
        <v>682</v>
      </c>
    </row>
    <row r="1399" spans="91:100" x14ac:dyDescent="0.25">
      <c r="CM1399" s="29"/>
      <c r="CN1399" s="28" t="s">
        <v>3614</v>
      </c>
      <c r="CO1399" s="28" t="s">
        <v>383</v>
      </c>
      <c r="CP1399" s="28" t="s">
        <v>393</v>
      </c>
      <c r="CQ1399" s="28" t="s">
        <v>3615</v>
      </c>
      <c r="CR1399" s="28" t="s">
        <v>3615</v>
      </c>
      <c r="CS1399" s="28" t="s">
        <v>752</v>
      </c>
      <c r="CT1399" s="28" t="s">
        <v>753</v>
      </c>
      <c r="CU1399" s="28" t="s">
        <v>681</v>
      </c>
      <c r="CV1399" s="3" t="s">
        <v>754</v>
      </c>
    </row>
    <row r="1400" spans="91:100" x14ac:dyDescent="0.25">
      <c r="CM1400" s="29"/>
      <c r="CN1400" s="28" t="s">
        <v>3616</v>
      </c>
      <c r="CO1400" s="28" t="s">
        <v>383</v>
      </c>
      <c r="CP1400" s="28" t="s">
        <v>393</v>
      </c>
      <c r="CQ1400" s="28" t="s">
        <v>3617</v>
      </c>
      <c r="CR1400" s="28" t="s">
        <v>3617</v>
      </c>
      <c r="CS1400" s="28" t="s">
        <v>679</v>
      </c>
      <c r="CT1400" s="28" t="s">
        <v>3592</v>
      </c>
      <c r="CU1400" s="28" t="s">
        <v>681</v>
      </c>
      <c r="CV1400" s="3" t="s">
        <v>682</v>
      </c>
    </row>
    <row r="1401" spans="91:100" x14ac:dyDescent="0.25">
      <c r="CM1401" s="29"/>
      <c r="CN1401" s="28" t="s">
        <v>3618</v>
      </c>
      <c r="CO1401" s="28" t="s">
        <v>383</v>
      </c>
      <c r="CP1401" s="28" t="s">
        <v>393</v>
      </c>
      <c r="CQ1401" s="28" t="s">
        <v>3619</v>
      </c>
      <c r="CR1401" s="28" t="s">
        <v>3620</v>
      </c>
      <c r="CS1401" s="28" t="s">
        <v>679</v>
      </c>
      <c r="CT1401" s="28" t="s">
        <v>3592</v>
      </c>
      <c r="CU1401" s="28" t="s">
        <v>681</v>
      </c>
      <c r="CV1401" s="3" t="s">
        <v>682</v>
      </c>
    </row>
    <row r="1402" spans="91:100" x14ac:dyDescent="0.25">
      <c r="CM1402" s="29"/>
      <c r="CN1402" s="28" t="s">
        <v>3621</v>
      </c>
      <c r="CO1402" s="28" t="s">
        <v>383</v>
      </c>
      <c r="CP1402" s="28" t="s">
        <v>393</v>
      </c>
      <c r="CQ1402" s="28" t="s">
        <v>3622</v>
      </c>
      <c r="CR1402" s="28" t="s">
        <v>3623</v>
      </c>
      <c r="CS1402" s="28" t="s">
        <v>679</v>
      </c>
      <c r="CT1402" s="28" t="s">
        <v>3592</v>
      </c>
      <c r="CU1402" s="28" t="s">
        <v>681</v>
      </c>
      <c r="CV1402" s="3" t="s">
        <v>682</v>
      </c>
    </row>
    <row r="1403" spans="91:100" x14ac:dyDescent="0.25">
      <c r="CM1403" s="29"/>
      <c r="CN1403" s="28" t="s">
        <v>3624</v>
      </c>
      <c r="CO1403" s="28" t="s">
        <v>383</v>
      </c>
      <c r="CP1403" s="28" t="s">
        <v>393</v>
      </c>
      <c r="CQ1403" s="28" t="s">
        <v>3625</v>
      </c>
      <c r="CR1403" s="28" t="s">
        <v>3625</v>
      </c>
      <c r="CS1403" s="28" t="s">
        <v>679</v>
      </c>
      <c r="CT1403" s="28" t="s">
        <v>3592</v>
      </c>
      <c r="CU1403" s="28" t="s">
        <v>681</v>
      </c>
      <c r="CV1403" s="3" t="s">
        <v>682</v>
      </c>
    </row>
    <row r="1404" spans="91:100" x14ac:dyDescent="0.25">
      <c r="CM1404" s="29"/>
      <c r="CN1404" s="28" t="s">
        <v>3626</v>
      </c>
      <c r="CO1404" s="28" t="s">
        <v>383</v>
      </c>
      <c r="CP1404" s="28" t="s">
        <v>393</v>
      </c>
      <c r="CQ1404" s="28" t="s">
        <v>3627</v>
      </c>
      <c r="CR1404" s="28" t="s">
        <v>3628</v>
      </c>
      <c r="CS1404" s="28" t="s">
        <v>679</v>
      </c>
      <c r="CT1404" s="28" t="s">
        <v>3592</v>
      </c>
      <c r="CU1404" s="28" t="s">
        <v>681</v>
      </c>
      <c r="CV1404" s="3" t="s">
        <v>682</v>
      </c>
    </row>
    <row r="1405" spans="91:100" x14ac:dyDescent="0.25">
      <c r="CM1405" s="29"/>
      <c r="CN1405" s="28" t="s">
        <v>3629</v>
      </c>
      <c r="CO1405" s="28" t="s">
        <v>383</v>
      </c>
      <c r="CP1405" s="28" t="s">
        <v>393</v>
      </c>
      <c r="CQ1405" s="28" t="s">
        <v>3630</v>
      </c>
      <c r="CR1405" s="28" t="s">
        <v>3631</v>
      </c>
      <c r="CS1405" s="28" t="s">
        <v>679</v>
      </c>
      <c r="CT1405" s="28" t="s">
        <v>3592</v>
      </c>
      <c r="CU1405" s="28" t="s">
        <v>681</v>
      </c>
      <c r="CV1405" s="3" t="s">
        <v>682</v>
      </c>
    </row>
    <row r="1406" spans="91:100" x14ac:dyDescent="0.25">
      <c r="CM1406" s="29"/>
      <c r="CN1406" s="28" t="s">
        <v>3632</v>
      </c>
      <c r="CO1406" s="28" t="s">
        <v>383</v>
      </c>
      <c r="CP1406" s="28" t="s">
        <v>393</v>
      </c>
      <c r="CQ1406" s="28" t="s">
        <v>3633</v>
      </c>
      <c r="CR1406" s="28" t="s">
        <v>3633</v>
      </c>
      <c r="CS1406" s="28" t="s">
        <v>679</v>
      </c>
      <c r="CT1406" s="28" t="s">
        <v>3592</v>
      </c>
      <c r="CU1406" s="28" t="s">
        <v>681</v>
      </c>
      <c r="CV1406" s="3" t="s">
        <v>682</v>
      </c>
    </row>
    <row r="1407" spans="91:100" x14ac:dyDescent="0.25">
      <c r="CM1407" s="29"/>
      <c r="CN1407" s="28" t="s">
        <v>3634</v>
      </c>
      <c r="CO1407" s="28" t="s">
        <v>390</v>
      </c>
      <c r="CP1407" s="28" t="s">
        <v>393</v>
      </c>
      <c r="CQ1407" s="28" t="s">
        <v>580</v>
      </c>
      <c r="CR1407" s="28" t="s">
        <v>580</v>
      </c>
      <c r="CS1407" s="28" t="s">
        <v>679</v>
      </c>
      <c r="CT1407" s="28" t="s">
        <v>3635</v>
      </c>
      <c r="CU1407" s="28" t="s">
        <v>681</v>
      </c>
      <c r="CV1407" s="3" t="s">
        <v>682</v>
      </c>
    </row>
    <row r="1408" spans="91:100" x14ac:dyDescent="0.25">
      <c r="CM1408" s="29"/>
      <c r="CN1408" s="28" t="s">
        <v>3636</v>
      </c>
      <c r="CO1408" s="28" t="s">
        <v>390</v>
      </c>
      <c r="CP1408" s="28" t="s">
        <v>393</v>
      </c>
      <c r="CQ1408" s="28" t="s">
        <v>3637</v>
      </c>
      <c r="CR1408" s="28" t="s">
        <v>3638</v>
      </c>
      <c r="CS1408" s="28" t="s">
        <v>679</v>
      </c>
      <c r="CT1408" s="28" t="s">
        <v>3635</v>
      </c>
      <c r="CU1408" s="28" t="s">
        <v>681</v>
      </c>
      <c r="CV1408" s="3" t="s">
        <v>682</v>
      </c>
    </row>
    <row r="1409" spans="91:100" x14ac:dyDescent="0.25">
      <c r="CM1409" s="29"/>
      <c r="CN1409" s="28" t="s">
        <v>3639</v>
      </c>
      <c r="CO1409" s="28" t="s">
        <v>390</v>
      </c>
      <c r="CP1409" s="28" t="s">
        <v>393</v>
      </c>
      <c r="CQ1409" s="28" t="s">
        <v>3640</v>
      </c>
      <c r="CR1409" s="28" t="s">
        <v>581</v>
      </c>
      <c r="CS1409" s="28" t="s">
        <v>679</v>
      </c>
      <c r="CT1409" s="28" t="s">
        <v>3635</v>
      </c>
      <c r="CU1409" s="28" t="s">
        <v>681</v>
      </c>
      <c r="CV1409" s="3" t="s">
        <v>682</v>
      </c>
    </row>
    <row r="1410" spans="91:100" x14ac:dyDescent="0.25">
      <c r="CM1410" s="29"/>
      <c r="CN1410" s="28" t="s">
        <v>3641</v>
      </c>
      <c r="CO1410" s="28" t="s">
        <v>390</v>
      </c>
      <c r="CP1410" s="28" t="s">
        <v>393</v>
      </c>
      <c r="CQ1410" s="28" t="s">
        <v>3642</v>
      </c>
      <c r="CR1410" s="28" t="s">
        <v>3642</v>
      </c>
      <c r="CS1410" s="28" t="s">
        <v>679</v>
      </c>
      <c r="CT1410" s="28" t="s">
        <v>3635</v>
      </c>
      <c r="CU1410" s="28" t="s">
        <v>681</v>
      </c>
      <c r="CV1410" s="3" t="s">
        <v>682</v>
      </c>
    </row>
    <row r="1411" spans="91:100" x14ac:dyDescent="0.25">
      <c r="CM1411" s="29"/>
      <c r="CN1411" s="28" t="s">
        <v>3643</v>
      </c>
      <c r="CO1411" s="28" t="s">
        <v>390</v>
      </c>
      <c r="CP1411" s="28" t="s">
        <v>393</v>
      </c>
      <c r="CQ1411" s="28" t="s">
        <v>3644</v>
      </c>
      <c r="CR1411" s="28" t="s">
        <v>3645</v>
      </c>
      <c r="CS1411" s="28" t="s">
        <v>679</v>
      </c>
      <c r="CT1411" s="28" t="s">
        <v>3635</v>
      </c>
      <c r="CU1411" s="28" t="s">
        <v>681</v>
      </c>
      <c r="CV1411" s="3" t="s">
        <v>682</v>
      </c>
    </row>
    <row r="1412" spans="91:100" x14ac:dyDescent="0.25">
      <c r="CM1412" s="29"/>
      <c r="CN1412" s="28" t="s">
        <v>3646</v>
      </c>
      <c r="CO1412" s="28" t="s">
        <v>390</v>
      </c>
      <c r="CP1412" s="28" t="s">
        <v>393</v>
      </c>
      <c r="CQ1412" s="28" t="s">
        <v>582</v>
      </c>
      <c r="CR1412" s="28" t="s">
        <v>582</v>
      </c>
      <c r="CS1412" s="28" t="s">
        <v>679</v>
      </c>
      <c r="CT1412" s="28" t="s">
        <v>3635</v>
      </c>
      <c r="CU1412" s="28" t="s">
        <v>681</v>
      </c>
      <c r="CV1412" s="3" t="s">
        <v>682</v>
      </c>
    </row>
    <row r="1413" spans="91:100" x14ac:dyDescent="0.25">
      <c r="CM1413" s="29"/>
      <c r="CN1413" s="28" t="s">
        <v>3647</v>
      </c>
      <c r="CO1413" s="28" t="s">
        <v>390</v>
      </c>
      <c r="CP1413" s="28" t="s">
        <v>393</v>
      </c>
      <c r="CQ1413" s="28" t="s">
        <v>583</v>
      </c>
      <c r="CR1413" s="28" t="s">
        <v>583</v>
      </c>
      <c r="CS1413" s="28" t="s">
        <v>679</v>
      </c>
      <c r="CT1413" s="28" t="s">
        <v>3635</v>
      </c>
      <c r="CU1413" s="28" t="s">
        <v>681</v>
      </c>
      <c r="CV1413" s="3" t="s">
        <v>682</v>
      </c>
    </row>
    <row r="1414" spans="91:100" x14ac:dyDescent="0.25">
      <c r="CM1414" s="29"/>
      <c r="CN1414" s="28" t="s">
        <v>3648</v>
      </c>
      <c r="CO1414" s="28" t="s">
        <v>390</v>
      </c>
      <c r="CP1414" s="28" t="s">
        <v>393</v>
      </c>
      <c r="CQ1414" s="28" t="s">
        <v>3649</v>
      </c>
      <c r="CR1414" s="28" t="s">
        <v>3650</v>
      </c>
      <c r="CS1414" s="28" t="s">
        <v>679</v>
      </c>
      <c r="CT1414" s="28" t="s">
        <v>3635</v>
      </c>
      <c r="CU1414" s="28" t="s">
        <v>681</v>
      </c>
      <c r="CV1414" s="3" t="s">
        <v>682</v>
      </c>
    </row>
    <row r="1415" spans="91:100" x14ac:dyDescent="0.25">
      <c r="CM1415" s="29"/>
      <c r="CN1415" s="28" t="s">
        <v>3651</v>
      </c>
      <c r="CO1415" s="28" t="s">
        <v>390</v>
      </c>
      <c r="CP1415" s="28" t="s">
        <v>393</v>
      </c>
      <c r="CQ1415" s="28" t="s">
        <v>3652</v>
      </c>
      <c r="CR1415" s="28" t="s">
        <v>3653</v>
      </c>
      <c r="CS1415" s="28" t="s">
        <v>679</v>
      </c>
      <c r="CT1415" s="28" t="s">
        <v>3635</v>
      </c>
      <c r="CU1415" s="28" t="s">
        <v>681</v>
      </c>
      <c r="CV1415" s="3" t="s">
        <v>682</v>
      </c>
    </row>
    <row r="1416" spans="91:100" x14ac:dyDescent="0.25">
      <c r="CM1416" s="29"/>
      <c r="CN1416" s="28" t="s">
        <v>3654</v>
      </c>
      <c r="CO1416" s="28" t="s">
        <v>390</v>
      </c>
      <c r="CP1416" s="28" t="s">
        <v>393</v>
      </c>
      <c r="CQ1416" s="28" t="s">
        <v>3655</v>
      </c>
      <c r="CR1416" s="28" t="s">
        <v>3655</v>
      </c>
      <c r="CS1416" s="28" t="s">
        <v>679</v>
      </c>
      <c r="CT1416" s="28" t="s">
        <v>3635</v>
      </c>
      <c r="CU1416" s="28" t="s">
        <v>681</v>
      </c>
      <c r="CV1416" s="3" t="s">
        <v>682</v>
      </c>
    </row>
    <row r="1417" spans="91:100" x14ac:dyDescent="0.25">
      <c r="CM1417" s="29"/>
      <c r="CN1417" s="28" t="s">
        <v>3656</v>
      </c>
      <c r="CO1417" s="28" t="s">
        <v>390</v>
      </c>
      <c r="CP1417" s="28" t="s">
        <v>393</v>
      </c>
      <c r="CQ1417" s="28" t="s">
        <v>584</v>
      </c>
      <c r="CR1417" s="28" t="s">
        <v>584</v>
      </c>
      <c r="CS1417" s="28" t="s">
        <v>679</v>
      </c>
      <c r="CT1417" s="28" t="s">
        <v>3635</v>
      </c>
      <c r="CU1417" s="28" t="s">
        <v>681</v>
      </c>
      <c r="CV1417" s="3" t="s">
        <v>682</v>
      </c>
    </row>
    <row r="1418" spans="91:100" x14ac:dyDescent="0.25">
      <c r="CM1418" s="29"/>
      <c r="CN1418" s="28" t="s">
        <v>3657</v>
      </c>
      <c r="CO1418" s="28" t="s">
        <v>390</v>
      </c>
      <c r="CP1418" s="28" t="s">
        <v>393</v>
      </c>
      <c r="CQ1418" s="28" t="s">
        <v>3658</v>
      </c>
      <c r="CR1418" s="28" t="s">
        <v>3658</v>
      </c>
      <c r="CS1418" s="28" t="s">
        <v>679</v>
      </c>
      <c r="CT1418" s="28" t="s">
        <v>3635</v>
      </c>
      <c r="CU1418" s="28" t="s">
        <v>681</v>
      </c>
      <c r="CV1418" s="3" t="s">
        <v>682</v>
      </c>
    </row>
    <row r="1419" spans="91:100" x14ac:dyDescent="0.25">
      <c r="CM1419" s="29"/>
      <c r="CN1419" s="28" t="s">
        <v>3659</v>
      </c>
      <c r="CO1419" s="28" t="s">
        <v>390</v>
      </c>
      <c r="CP1419" s="28" t="s">
        <v>393</v>
      </c>
      <c r="CQ1419" s="28" t="s">
        <v>585</v>
      </c>
      <c r="CR1419" s="28" t="s">
        <v>585</v>
      </c>
      <c r="CS1419" s="28" t="s">
        <v>679</v>
      </c>
      <c r="CT1419" s="28" t="s">
        <v>3635</v>
      </c>
      <c r="CU1419" s="28" t="s">
        <v>681</v>
      </c>
      <c r="CV1419" s="3" t="s">
        <v>682</v>
      </c>
    </row>
    <row r="1420" spans="91:100" x14ac:dyDescent="0.25">
      <c r="CM1420" s="29"/>
      <c r="CN1420" s="28" t="s">
        <v>3660</v>
      </c>
      <c r="CO1420" s="28" t="s">
        <v>390</v>
      </c>
      <c r="CP1420" s="28" t="s">
        <v>393</v>
      </c>
      <c r="CQ1420" s="28" t="s">
        <v>3661</v>
      </c>
      <c r="CR1420" s="28" t="s">
        <v>586</v>
      </c>
      <c r="CS1420" s="28" t="s">
        <v>679</v>
      </c>
      <c r="CT1420" s="28" t="s">
        <v>3635</v>
      </c>
      <c r="CU1420" s="28" t="s">
        <v>681</v>
      </c>
      <c r="CV1420" s="3" t="s">
        <v>682</v>
      </c>
    </row>
    <row r="1421" spans="91:100" x14ac:dyDescent="0.25">
      <c r="CM1421" s="29"/>
      <c r="CN1421" s="28" t="s">
        <v>3662</v>
      </c>
      <c r="CO1421" s="28" t="s">
        <v>390</v>
      </c>
      <c r="CP1421" s="28" t="s">
        <v>393</v>
      </c>
      <c r="CQ1421" s="28" t="s">
        <v>587</v>
      </c>
      <c r="CR1421" s="28" t="s">
        <v>587</v>
      </c>
      <c r="CS1421" s="28" t="s">
        <v>679</v>
      </c>
      <c r="CT1421" s="28" t="s">
        <v>3635</v>
      </c>
      <c r="CU1421" s="28" t="s">
        <v>681</v>
      </c>
      <c r="CV1421" s="3" t="s">
        <v>682</v>
      </c>
    </row>
    <row r="1422" spans="91:100" x14ac:dyDescent="0.25">
      <c r="CM1422" s="29"/>
      <c r="CN1422" s="28" t="s">
        <v>3663</v>
      </c>
      <c r="CO1422" s="28" t="s">
        <v>390</v>
      </c>
      <c r="CP1422" s="28" t="s">
        <v>393</v>
      </c>
      <c r="CQ1422" s="28" t="s">
        <v>3664</v>
      </c>
      <c r="CR1422" s="28" t="s">
        <v>3664</v>
      </c>
      <c r="CS1422" s="28" t="s">
        <v>679</v>
      </c>
      <c r="CT1422" s="28" t="s">
        <v>3635</v>
      </c>
      <c r="CU1422" s="28" t="s">
        <v>681</v>
      </c>
      <c r="CV1422" s="3" t="s">
        <v>682</v>
      </c>
    </row>
    <row r="1423" spans="91:100" x14ac:dyDescent="0.25">
      <c r="CM1423" s="29"/>
      <c r="CN1423" s="28" t="s">
        <v>3665</v>
      </c>
      <c r="CO1423" s="28" t="s">
        <v>390</v>
      </c>
      <c r="CP1423" s="28" t="s">
        <v>393</v>
      </c>
      <c r="CQ1423" s="28" t="s">
        <v>3666</v>
      </c>
      <c r="CR1423" s="28" t="s">
        <v>3666</v>
      </c>
      <c r="CS1423" s="28" t="s">
        <v>679</v>
      </c>
      <c r="CT1423" s="28" t="s">
        <v>3635</v>
      </c>
      <c r="CU1423" s="28" t="s">
        <v>681</v>
      </c>
      <c r="CV1423" s="3" t="s">
        <v>682</v>
      </c>
    </row>
    <row r="1424" spans="91:100" x14ac:dyDescent="0.25">
      <c r="CM1424" s="29"/>
      <c r="CN1424" s="28" t="s">
        <v>3667</v>
      </c>
      <c r="CO1424" s="28" t="s">
        <v>390</v>
      </c>
      <c r="CP1424" s="28" t="s">
        <v>393</v>
      </c>
      <c r="CQ1424" s="28" t="s">
        <v>3668</v>
      </c>
      <c r="CR1424" s="28" t="s">
        <v>588</v>
      </c>
      <c r="CS1424" s="28" t="s">
        <v>679</v>
      </c>
      <c r="CT1424" s="28" t="s">
        <v>3635</v>
      </c>
      <c r="CU1424" s="28" t="s">
        <v>681</v>
      </c>
      <c r="CV1424" s="3" t="s">
        <v>682</v>
      </c>
    </row>
    <row r="1425" spans="91:100" x14ac:dyDescent="0.25">
      <c r="CM1425" s="29"/>
      <c r="CN1425" s="28" t="s">
        <v>3669</v>
      </c>
      <c r="CO1425" s="28" t="s">
        <v>390</v>
      </c>
      <c r="CP1425" s="28" t="s">
        <v>393</v>
      </c>
      <c r="CQ1425" s="28" t="s">
        <v>3670</v>
      </c>
      <c r="CR1425" s="28" t="s">
        <v>3671</v>
      </c>
      <c r="CS1425" s="28" t="s">
        <v>679</v>
      </c>
      <c r="CT1425" s="28" t="s">
        <v>3635</v>
      </c>
      <c r="CU1425" s="28" t="s">
        <v>681</v>
      </c>
      <c r="CV1425" s="3" t="s">
        <v>682</v>
      </c>
    </row>
    <row r="1426" spans="91:100" x14ac:dyDescent="0.25">
      <c r="CM1426" s="29"/>
      <c r="CN1426" s="28" t="s">
        <v>3672</v>
      </c>
      <c r="CO1426" s="28" t="s">
        <v>390</v>
      </c>
      <c r="CP1426" s="28" t="s">
        <v>393</v>
      </c>
      <c r="CQ1426" s="28" t="s">
        <v>3673</v>
      </c>
      <c r="CR1426" s="28" t="s">
        <v>589</v>
      </c>
      <c r="CS1426" s="28" t="s">
        <v>679</v>
      </c>
      <c r="CT1426" s="28" t="s">
        <v>3635</v>
      </c>
      <c r="CU1426" s="28" t="s">
        <v>681</v>
      </c>
      <c r="CV1426" s="3" t="s">
        <v>682</v>
      </c>
    </row>
    <row r="1427" spans="91:100" x14ac:dyDescent="0.25">
      <c r="CM1427" s="29"/>
      <c r="CN1427" s="28" t="s">
        <v>3674</v>
      </c>
      <c r="CO1427" s="28" t="s">
        <v>390</v>
      </c>
      <c r="CP1427" s="28" t="s">
        <v>393</v>
      </c>
      <c r="CQ1427" s="28" t="s">
        <v>3675</v>
      </c>
      <c r="CR1427" s="28" t="s">
        <v>3676</v>
      </c>
      <c r="CS1427" s="28" t="s">
        <v>679</v>
      </c>
      <c r="CT1427" s="28" t="s">
        <v>3635</v>
      </c>
      <c r="CU1427" s="28" t="s">
        <v>681</v>
      </c>
      <c r="CV1427" s="3" t="s">
        <v>682</v>
      </c>
    </row>
    <row r="1428" spans="91:100" x14ac:dyDescent="0.25">
      <c r="CM1428" s="29"/>
      <c r="CN1428" s="28" t="s">
        <v>3677</v>
      </c>
      <c r="CO1428" s="28" t="s">
        <v>390</v>
      </c>
      <c r="CP1428" s="28" t="s">
        <v>393</v>
      </c>
      <c r="CQ1428" s="28" t="s">
        <v>590</v>
      </c>
      <c r="CR1428" s="28" t="s">
        <v>590</v>
      </c>
      <c r="CS1428" s="28" t="s">
        <v>679</v>
      </c>
      <c r="CT1428" s="28" t="s">
        <v>3635</v>
      </c>
      <c r="CU1428" s="28" t="s">
        <v>681</v>
      </c>
      <c r="CV1428" s="3" t="s">
        <v>682</v>
      </c>
    </row>
    <row r="1429" spans="91:100" x14ac:dyDescent="0.25">
      <c r="CM1429" s="29"/>
      <c r="CN1429" s="28" t="s">
        <v>3678</v>
      </c>
      <c r="CO1429" s="28" t="s">
        <v>390</v>
      </c>
      <c r="CP1429" s="28" t="s">
        <v>393</v>
      </c>
      <c r="CQ1429" s="28" t="s">
        <v>1216</v>
      </c>
      <c r="CR1429" s="28" t="s">
        <v>1216</v>
      </c>
      <c r="CS1429" s="28" t="s">
        <v>679</v>
      </c>
      <c r="CT1429" s="28" t="s">
        <v>3635</v>
      </c>
      <c r="CU1429" s="28" t="s">
        <v>681</v>
      </c>
      <c r="CV1429" s="3" t="s">
        <v>682</v>
      </c>
    </row>
    <row r="1430" spans="91:100" x14ac:dyDescent="0.25">
      <c r="CM1430" s="29"/>
      <c r="CN1430" s="28" t="s">
        <v>3679</v>
      </c>
      <c r="CO1430" s="28" t="s">
        <v>390</v>
      </c>
      <c r="CP1430" s="28" t="s">
        <v>393</v>
      </c>
      <c r="CQ1430" s="28" t="s">
        <v>591</v>
      </c>
      <c r="CR1430" s="28" t="s">
        <v>591</v>
      </c>
      <c r="CS1430" s="28" t="s">
        <v>679</v>
      </c>
      <c r="CT1430" s="28" t="s">
        <v>3635</v>
      </c>
      <c r="CU1430" s="28" t="s">
        <v>681</v>
      </c>
      <c r="CV1430" s="3" t="s">
        <v>682</v>
      </c>
    </row>
    <row r="1431" spans="91:100" x14ac:dyDescent="0.25">
      <c r="CM1431" s="29"/>
      <c r="CN1431" s="28" t="s">
        <v>3680</v>
      </c>
      <c r="CO1431" s="28" t="s">
        <v>390</v>
      </c>
      <c r="CP1431" s="28" t="s">
        <v>393</v>
      </c>
      <c r="CQ1431" s="28" t="s">
        <v>3681</v>
      </c>
      <c r="CR1431" s="28" t="s">
        <v>3681</v>
      </c>
      <c r="CS1431" s="28" t="s">
        <v>752</v>
      </c>
      <c r="CT1431" s="28" t="s">
        <v>753</v>
      </c>
      <c r="CU1431" s="28" t="s">
        <v>681</v>
      </c>
      <c r="CV1431" s="3" t="s">
        <v>754</v>
      </c>
    </row>
    <row r="1432" spans="91:100" x14ac:dyDescent="0.25">
      <c r="CM1432" s="29"/>
      <c r="CN1432" s="28" t="s">
        <v>3682</v>
      </c>
      <c r="CO1432" s="28" t="s">
        <v>390</v>
      </c>
      <c r="CP1432" s="28" t="s">
        <v>393</v>
      </c>
      <c r="CQ1432" s="28" t="s">
        <v>3683</v>
      </c>
      <c r="CR1432" s="28" t="s">
        <v>3683</v>
      </c>
      <c r="CS1432" s="28" t="s">
        <v>752</v>
      </c>
      <c r="CT1432" s="28" t="s">
        <v>753</v>
      </c>
      <c r="CU1432" s="28" t="s">
        <v>681</v>
      </c>
      <c r="CV1432" s="3" t="s">
        <v>754</v>
      </c>
    </row>
    <row r="1433" spans="91:100" x14ac:dyDescent="0.25">
      <c r="CM1433" s="29"/>
      <c r="CN1433" s="28" t="s">
        <v>3684</v>
      </c>
      <c r="CO1433" s="28" t="s">
        <v>390</v>
      </c>
      <c r="CP1433" s="28" t="s">
        <v>393</v>
      </c>
      <c r="CQ1433" s="28" t="s">
        <v>3685</v>
      </c>
      <c r="CR1433" s="28" t="s">
        <v>3685</v>
      </c>
      <c r="CS1433" s="28" t="s">
        <v>752</v>
      </c>
      <c r="CT1433" s="28" t="s">
        <v>753</v>
      </c>
      <c r="CU1433" s="28" t="s">
        <v>681</v>
      </c>
      <c r="CV1433" s="3" t="s">
        <v>754</v>
      </c>
    </row>
    <row r="1434" spans="91:100" x14ac:dyDescent="0.25">
      <c r="CM1434" s="29"/>
      <c r="CN1434" s="28" t="s">
        <v>3686</v>
      </c>
      <c r="CO1434" s="28" t="s">
        <v>390</v>
      </c>
      <c r="CP1434" s="28" t="s">
        <v>393</v>
      </c>
      <c r="CQ1434" s="28" t="s">
        <v>592</v>
      </c>
      <c r="CR1434" s="28" t="s">
        <v>592</v>
      </c>
      <c r="CS1434" s="28" t="s">
        <v>679</v>
      </c>
      <c r="CT1434" s="28" t="s">
        <v>3635</v>
      </c>
      <c r="CU1434" s="28" t="s">
        <v>681</v>
      </c>
      <c r="CV1434" s="3" t="s">
        <v>682</v>
      </c>
    </row>
    <row r="1435" spans="91:100" x14ac:dyDescent="0.25">
      <c r="CM1435" s="29"/>
      <c r="CN1435" s="28" t="s">
        <v>3687</v>
      </c>
      <c r="CO1435" s="28" t="s">
        <v>390</v>
      </c>
      <c r="CP1435" s="28" t="s">
        <v>393</v>
      </c>
      <c r="CQ1435" s="28" t="s">
        <v>3688</v>
      </c>
      <c r="CR1435" s="28" t="s">
        <v>3688</v>
      </c>
      <c r="CS1435" s="28" t="s">
        <v>752</v>
      </c>
      <c r="CT1435" s="28" t="s">
        <v>753</v>
      </c>
      <c r="CU1435" s="28" t="s">
        <v>681</v>
      </c>
      <c r="CV1435" s="3" t="s">
        <v>754</v>
      </c>
    </row>
    <row r="1436" spans="91:100" x14ac:dyDescent="0.25">
      <c r="CM1436" s="29"/>
      <c r="CN1436" s="28" t="s">
        <v>3689</v>
      </c>
      <c r="CO1436" s="28" t="s">
        <v>390</v>
      </c>
      <c r="CP1436" s="28" t="s">
        <v>393</v>
      </c>
      <c r="CQ1436" s="28" t="s">
        <v>3690</v>
      </c>
      <c r="CR1436" s="28" t="s">
        <v>3690</v>
      </c>
      <c r="CS1436" s="28" t="s">
        <v>752</v>
      </c>
      <c r="CT1436" s="28" t="s">
        <v>753</v>
      </c>
      <c r="CU1436" s="28" t="s">
        <v>681</v>
      </c>
      <c r="CV1436" s="3" t="s">
        <v>754</v>
      </c>
    </row>
    <row r="1437" spans="91:100" x14ac:dyDescent="0.25">
      <c r="CM1437" s="29"/>
      <c r="CN1437" s="28" t="s">
        <v>3691</v>
      </c>
      <c r="CO1437" s="28" t="s">
        <v>390</v>
      </c>
      <c r="CP1437" s="28" t="s">
        <v>393</v>
      </c>
      <c r="CQ1437" s="28" t="s">
        <v>3692</v>
      </c>
      <c r="CR1437" s="28" t="s">
        <v>3692</v>
      </c>
      <c r="CS1437" s="28" t="s">
        <v>752</v>
      </c>
      <c r="CT1437" s="28" t="s">
        <v>753</v>
      </c>
      <c r="CU1437" s="28" t="s">
        <v>681</v>
      </c>
      <c r="CV1437" s="3" t="s">
        <v>754</v>
      </c>
    </row>
    <row r="1438" spans="91:100" x14ac:dyDescent="0.25">
      <c r="CM1438" s="29"/>
      <c r="CN1438" s="28" t="s">
        <v>3693</v>
      </c>
      <c r="CO1438" s="28" t="s">
        <v>390</v>
      </c>
      <c r="CP1438" s="28" t="s">
        <v>393</v>
      </c>
      <c r="CQ1438" s="28" t="s">
        <v>3694</v>
      </c>
      <c r="CR1438" s="28" t="s">
        <v>3694</v>
      </c>
      <c r="CS1438" s="28" t="s">
        <v>679</v>
      </c>
      <c r="CT1438" s="28" t="s">
        <v>3635</v>
      </c>
      <c r="CU1438" s="28" t="s">
        <v>681</v>
      </c>
      <c r="CV1438" s="3" t="s">
        <v>682</v>
      </c>
    </row>
    <row r="1439" spans="91:100" x14ac:dyDescent="0.25">
      <c r="CM1439" s="29"/>
      <c r="CN1439" s="28" t="s">
        <v>3695</v>
      </c>
      <c r="CO1439" s="28" t="s">
        <v>390</v>
      </c>
      <c r="CP1439" s="28" t="s">
        <v>393</v>
      </c>
      <c r="CQ1439" s="28" t="s">
        <v>593</v>
      </c>
      <c r="CR1439" s="28" t="s">
        <v>593</v>
      </c>
      <c r="CS1439" s="28" t="s">
        <v>679</v>
      </c>
      <c r="CT1439" s="28" t="s">
        <v>3635</v>
      </c>
      <c r="CU1439" s="28" t="s">
        <v>681</v>
      </c>
      <c r="CV1439" s="3" t="s">
        <v>682</v>
      </c>
    </row>
    <row r="1440" spans="91:100" x14ac:dyDescent="0.25">
      <c r="CM1440" s="29"/>
      <c r="CN1440" s="28" t="s">
        <v>3696</v>
      </c>
      <c r="CO1440" s="28" t="s">
        <v>390</v>
      </c>
      <c r="CP1440" s="28" t="s">
        <v>393</v>
      </c>
      <c r="CQ1440" s="28" t="s">
        <v>3697</v>
      </c>
      <c r="CR1440" s="28" t="s">
        <v>3697</v>
      </c>
      <c r="CS1440" s="28" t="s">
        <v>679</v>
      </c>
      <c r="CT1440" s="28" t="s">
        <v>3635</v>
      </c>
      <c r="CU1440" s="28" t="s">
        <v>681</v>
      </c>
      <c r="CV1440" s="3" t="s">
        <v>682</v>
      </c>
    </row>
    <row r="1441" spans="91:100" x14ac:dyDescent="0.25">
      <c r="CM1441" s="29"/>
      <c r="CN1441" s="28" t="s">
        <v>3698</v>
      </c>
      <c r="CO1441" s="28" t="s">
        <v>390</v>
      </c>
      <c r="CP1441" s="28" t="s">
        <v>393</v>
      </c>
      <c r="CQ1441" s="28" t="s">
        <v>594</v>
      </c>
      <c r="CR1441" s="28" t="s">
        <v>594</v>
      </c>
      <c r="CS1441" s="28" t="s">
        <v>679</v>
      </c>
      <c r="CT1441" s="28" t="s">
        <v>3635</v>
      </c>
      <c r="CU1441" s="28" t="s">
        <v>681</v>
      </c>
      <c r="CV1441" s="3" t="s">
        <v>682</v>
      </c>
    </row>
    <row r="1442" spans="91:100" x14ac:dyDescent="0.25">
      <c r="CM1442" s="29"/>
      <c r="CN1442" s="28" t="s">
        <v>3699</v>
      </c>
      <c r="CO1442" s="28" t="s">
        <v>390</v>
      </c>
      <c r="CP1442" s="28" t="s">
        <v>393</v>
      </c>
      <c r="CQ1442" s="28" t="s">
        <v>3700</v>
      </c>
      <c r="CR1442" s="28" t="s">
        <v>3701</v>
      </c>
      <c r="CS1442" s="28" t="s">
        <v>679</v>
      </c>
      <c r="CT1442" s="28" t="s">
        <v>3635</v>
      </c>
      <c r="CU1442" s="28" t="s">
        <v>681</v>
      </c>
      <c r="CV1442" s="3" t="s">
        <v>682</v>
      </c>
    </row>
    <row r="1443" spans="91:100" x14ac:dyDescent="0.25">
      <c r="CM1443" s="29"/>
      <c r="CN1443" s="28" t="s">
        <v>3702</v>
      </c>
      <c r="CO1443" s="28" t="s">
        <v>390</v>
      </c>
      <c r="CP1443" s="28" t="s">
        <v>393</v>
      </c>
      <c r="CQ1443" s="28" t="s">
        <v>3703</v>
      </c>
      <c r="CR1443" s="28" t="s">
        <v>3703</v>
      </c>
      <c r="CS1443" s="28" t="s">
        <v>679</v>
      </c>
      <c r="CT1443" s="28" t="s">
        <v>3635</v>
      </c>
      <c r="CU1443" s="28" t="s">
        <v>681</v>
      </c>
      <c r="CV1443" s="3" t="s">
        <v>682</v>
      </c>
    </row>
    <row r="1444" spans="91:100" x14ac:dyDescent="0.25">
      <c r="CM1444" s="29"/>
      <c r="CN1444" s="28" t="s">
        <v>3704</v>
      </c>
      <c r="CO1444" s="28" t="s">
        <v>390</v>
      </c>
      <c r="CP1444" s="28" t="s">
        <v>393</v>
      </c>
      <c r="CQ1444" s="28" t="s">
        <v>3705</v>
      </c>
      <c r="CR1444" s="28" t="s">
        <v>3705</v>
      </c>
      <c r="CS1444" s="28" t="s">
        <v>679</v>
      </c>
      <c r="CT1444" s="28" t="s">
        <v>3635</v>
      </c>
      <c r="CU1444" s="28" t="s">
        <v>681</v>
      </c>
      <c r="CV1444" s="3" t="s">
        <v>682</v>
      </c>
    </row>
    <row r="1445" spans="91:100" x14ac:dyDescent="0.25">
      <c r="CM1445" s="29"/>
      <c r="CN1445" s="28" t="s">
        <v>3706</v>
      </c>
      <c r="CO1445" s="28" t="s">
        <v>390</v>
      </c>
      <c r="CP1445" s="28" t="s">
        <v>394</v>
      </c>
      <c r="CQ1445" s="28" t="s">
        <v>3707</v>
      </c>
      <c r="CR1445" s="28" t="s">
        <v>632</v>
      </c>
      <c r="CS1445" s="28" t="s">
        <v>679</v>
      </c>
      <c r="CT1445" s="28" t="s">
        <v>3708</v>
      </c>
      <c r="CU1445" s="28" t="s">
        <v>681</v>
      </c>
      <c r="CV1445" s="3" t="s">
        <v>682</v>
      </c>
    </row>
    <row r="1446" spans="91:100" x14ac:dyDescent="0.25">
      <c r="CM1446" s="29"/>
      <c r="CN1446" s="28" t="s">
        <v>3709</v>
      </c>
      <c r="CO1446" s="28" t="s">
        <v>390</v>
      </c>
      <c r="CP1446" s="28" t="s">
        <v>394</v>
      </c>
      <c r="CQ1446" s="28" t="s">
        <v>3710</v>
      </c>
      <c r="CR1446" s="28" t="s">
        <v>633</v>
      </c>
      <c r="CS1446" s="28" t="s">
        <v>679</v>
      </c>
      <c r="CT1446" s="28" t="s">
        <v>3708</v>
      </c>
      <c r="CU1446" s="28" t="s">
        <v>681</v>
      </c>
      <c r="CV1446" s="3" t="s">
        <v>682</v>
      </c>
    </row>
    <row r="1447" spans="91:100" x14ac:dyDescent="0.25">
      <c r="CM1447" s="29"/>
      <c r="CN1447" s="28" t="s">
        <v>3711</v>
      </c>
      <c r="CO1447" s="28" t="s">
        <v>390</v>
      </c>
      <c r="CP1447" s="28" t="s">
        <v>1177</v>
      </c>
      <c r="CQ1447" s="28" t="s">
        <v>3712</v>
      </c>
      <c r="CR1447" s="28" t="s">
        <v>3712</v>
      </c>
      <c r="CS1447" s="28" t="s">
        <v>679</v>
      </c>
      <c r="CT1447" s="28" t="s">
        <v>3570</v>
      </c>
      <c r="CU1447" s="28" t="s">
        <v>681</v>
      </c>
      <c r="CV1447" s="3" t="s">
        <v>682</v>
      </c>
    </row>
    <row r="1448" spans="91:100" x14ac:dyDescent="0.25">
      <c r="CM1448" s="29"/>
      <c r="CN1448" s="28" t="s">
        <v>3713</v>
      </c>
      <c r="CO1448" s="28" t="s">
        <v>390</v>
      </c>
      <c r="CP1448" s="28" t="s">
        <v>1177</v>
      </c>
      <c r="CQ1448" s="28" t="s">
        <v>3714</v>
      </c>
      <c r="CR1448" s="28" t="s">
        <v>3714</v>
      </c>
      <c r="CS1448" s="28" t="s">
        <v>679</v>
      </c>
      <c r="CT1448" s="28" t="s">
        <v>3570</v>
      </c>
      <c r="CU1448" s="28" t="s">
        <v>681</v>
      </c>
      <c r="CV1448" s="3" t="s">
        <v>682</v>
      </c>
    </row>
    <row r="1449" spans="91:100" x14ac:dyDescent="0.25">
      <c r="CM1449" s="29"/>
      <c r="CN1449" s="28" t="s">
        <v>3715</v>
      </c>
      <c r="CO1449" s="28" t="s">
        <v>390</v>
      </c>
      <c r="CP1449" s="28" t="s">
        <v>1177</v>
      </c>
      <c r="CQ1449" s="28" t="s">
        <v>3716</v>
      </c>
      <c r="CR1449" s="28" t="s">
        <v>3716</v>
      </c>
      <c r="CS1449" s="28" t="s">
        <v>679</v>
      </c>
      <c r="CT1449" s="28" t="s">
        <v>3570</v>
      </c>
      <c r="CU1449" s="28" t="s">
        <v>681</v>
      </c>
      <c r="CV1449" s="3" t="s">
        <v>682</v>
      </c>
    </row>
    <row r="1450" spans="91:100" x14ac:dyDescent="0.25">
      <c r="CM1450" s="29"/>
      <c r="CN1450" s="28" t="s">
        <v>3717</v>
      </c>
      <c r="CO1450" s="28" t="s">
        <v>390</v>
      </c>
      <c r="CP1450" s="28" t="s">
        <v>1177</v>
      </c>
      <c r="CQ1450" s="28" t="s">
        <v>1196</v>
      </c>
      <c r="CR1450" s="28" t="s">
        <v>1196</v>
      </c>
      <c r="CS1450" s="28" t="s">
        <v>679</v>
      </c>
      <c r="CT1450" s="28" t="s">
        <v>3570</v>
      </c>
      <c r="CU1450" s="28" t="s">
        <v>681</v>
      </c>
      <c r="CV1450" s="3" t="s">
        <v>682</v>
      </c>
    </row>
    <row r="1451" spans="91:100" x14ac:dyDescent="0.25">
      <c r="CM1451" s="29"/>
      <c r="CN1451" s="28" t="s">
        <v>3718</v>
      </c>
      <c r="CO1451" s="28" t="s">
        <v>390</v>
      </c>
      <c r="CP1451" s="28" t="s">
        <v>1177</v>
      </c>
      <c r="CQ1451" s="28" t="s">
        <v>3719</v>
      </c>
      <c r="CR1451" s="28" t="s">
        <v>3720</v>
      </c>
      <c r="CS1451" s="28" t="s">
        <v>679</v>
      </c>
      <c r="CT1451" s="28" t="s">
        <v>3570</v>
      </c>
      <c r="CU1451" s="28" t="s">
        <v>681</v>
      </c>
      <c r="CV1451" s="3" t="s">
        <v>682</v>
      </c>
    </row>
    <row r="1452" spans="91:100" x14ac:dyDescent="0.25">
      <c r="CM1452" s="29"/>
      <c r="CN1452" s="28" t="s">
        <v>3721</v>
      </c>
      <c r="CO1452" s="28" t="s">
        <v>390</v>
      </c>
      <c r="CP1452" s="28" t="s">
        <v>1177</v>
      </c>
      <c r="CQ1452" s="28" t="s">
        <v>3722</v>
      </c>
      <c r="CR1452" s="28" t="s">
        <v>3722</v>
      </c>
      <c r="CS1452" s="28" t="s">
        <v>679</v>
      </c>
      <c r="CT1452" s="28" t="s">
        <v>3570</v>
      </c>
      <c r="CU1452" s="28" t="s">
        <v>681</v>
      </c>
      <c r="CV1452" s="3" t="s">
        <v>682</v>
      </c>
    </row>
    <row r="1453" spans="91:100" x14ac:dyDescent="0.25">
      <c r="CM1453" s="29"/>
      <c r="CN1453" s="28" t="s">
        <v>3723</v>
      </c>
      <c r="CO1453" s="28" t="s">
        <v>390</v>
      </c>
      <c r="CP1453" s="28" t="s">
        <v>1177</v>
      </c>
      <c r="CQ1453" s="28" t="s">
        <v>3724</v>
      </c>
      <c r="CR1453" s="28" t="s">
        <v>3725</v>
      </c>
      <c r="CS1453" s="28" t="s">
        <v>679</v>
      </c>
      <c r="CT1453" s="28" t="s">
        <v>3570</v>
      </c>
      <c r="CU1453" s="28" t="s">
        <v>681</v>
      </c>
      <c r="CV1453" s="3" t="s">
        <v>682</v>
      </c>
    </row>
    <row r="1454" spans="91:100" x14ac:dyDescent="0.25">
      <c r="CM1454" s="29"/>
      <c r="CN1454" s="28" t="s">
        <v>3726</v>
      </c>
      <c r="CO1454" s="28" t="s">
        <v>390</v>
      </c>
      <c r="CP1454" s="28" t="s">
        <v>1177</v>
      </c>
      <c r="CQ1454" s="28" t="s">
        <v>3727</v>
      </c>
      <c r="CR1454" s="28" t="s">
        <v>3727</v>
      </c>
      <c r="CS1454" s="28" t="s">
        <v>679</v>
      </c>
      <c r="CT1454" s="28" t="s">
        <v>3570</v>
      </c>
      <c r="CU1454" s="28" t="s">
        <v>681</v>
      </c>
      <c r="CV1454" s="3" t="s">
        <v>682</v>
      </c>
    </row>
    <row r="1455" spans="91:100" x14ac:dyDescent="0.25">
      <c r="CM1455" s="29"/>
      <c r="CN1455" s="28" t="s">
        <v>3728</v>
      </c>
      <c r="CO1455" s="28" t="s">
        <v>390</v>
      </c>
      <c r="CP1455" s="28" t="s">
        <v>1177</v>
      </c>
      <c r="CQ1455" s="28" t="s">
        <v>3729</v>
      </c>
      <c r="CR1455" s="28" t="s">
        <v>3729</v>
      </c>
      <c r="CS1455" s="28" t="s">
        <v>679</v>
      </c>
      <c r="CT1455" s="28" t="s">
        <v>3570</v>
      </c>
      <c r="CU1455" s="28" t="s">
        <v>681</v>
      </c>
      <c r="CV1455" s="3" t="s">
        <v>682</v>
      </c>
    </row>
    <row r="1456" spans="91:100" x14ac:dyDescent="0.25">
      <c r="CM1456" s="29"/>
      <c r="CN1456" s="28" t="s">
        <v>3730</v>
      </c>
      <c r="CO1456" s="28" t="s">
        <v>390</v>
      </c>
      <c r="CP1456" s="28" t="s">
        <v>1177</v>
      </c>
      <c r="CQ1456" s="28" t="s">
        <v>3731</v>
      </c>
      <c r="CR1456" s="28" t="s">
        <v>3731</v>
      </c>
      <c r="CS1456" s="28" t="s">
        <v>679</v>
      </c>
      <c r="CT1456" s="28" t="s">
        <v>3570</v>
      </c>
      <c r="CU1456" s="28" t="s">
        <v>681</v>
      </c>
      <c r="CV1456" s="3" t="s">
        <v>682</v>
      </c>
    </row>
    <row r="1457" spans="91:100" x14ac:dyDescent="0.25">
      <c r="CM1457" s="29"/>
      <c r="CN1457" s="28" t="s">
        <v>3732</v>
      </c>
      <c r="CO1457" s="28" t="s">
        <v>390</v>
      </c>
      <c r="CP1457" s="28" t="s">
        <v>1177</v>
      </c>
      <c r="CQ1457" s="28" t="s">
        <v>3733</v>
      </c>
      <c r="CR1457" s="28" t="s">
        <v>3733</v>
      </c>
      <c r="CS1457" s="28" t="s">
        <v>679</v>
      </c>
      <c r="CT1457" s="28" t="s">
        <v>3570</v>
      </c>
      <c r="CU1457" s="28" t="s">
        <v>681</v>
      </c>
      <c r="CV1457" s="3" t="s">
        <v>682</v>
      </c>
    </row>
    <row r="1458" spans="91:100" x14ac:dyDescent="0.25">
      <c r="CM1458" s="29"/>
      <c r="CN1458" s="28" t="s">
        <v>3734</v>
      </c>
      <c r="CO1458" s="28" t="s">
        <v>197</v>
      </c>
      <c r="CP1458" s="28" t="s">
        <v>393</v>
      </c>
      <c r="CQ1458" s="28" t="s">
        <v>3735</v>
      </c>
      <c r="CR1458" s="28" t="s">
        <v>3735</v>
      </c>
      <c r="CS1458" s="28" t="s">
        <v>3736</v>
      </c>
      <c r="CT1458" s="28" t="s">
        <v>3737</v>
      </c>
      <c r="CU1458" s="28" t="s">
        <v>3738</v>
      </c>
      <c r="CV1458" s="3" t="s">
        <v>3739</v>
      </c>
    </row>
    <row r="1459" spans="91:100" x14ac:dyDescent="0.25">
      <c r="CM1459" s="29"/>
      <c r="CN1459" s="28" t="s">
        <v>3740</v>
      </c>
      <c r="CO1459" s="28" t="s">
        <v>197</v>
      </c>
      <c r="CP1459" s="28" t="s">
        <v>393</v>
      </c>
      <c r="CQ1459" s="28" t="s">
        <v>3741</v>
      </c>
      <c r="CR1459" s="28" t="s">
        <v>3741</v>
      </c>
      <c r="CS1459" s="28" t="s">
        <v>3736</v>
      </c>
      <c r="CT1459" s="28" t="s">
        <v>3737</v>
      </c>
      <c r="CU1459" s="28" t="s">
        <v>3738</v>
      </c>
      <c r="CV1459" s="3" t="s">
        <v>3739</v>
      </c>
    </row>
    <row r="1460" spans="91:100" x14ac:dyDescent="0.25">
      <c r="CM1460" s="29"/>
      <c r="CN1460" s="28" t="s">
        <v>3742</v>
      </c>
      <c r="CO1460" s="28" t="s">
        <v>197</v>
      </c>
      <c r="CP1460" s="28" t="s">
        <v>393</v>
      </c>
      <c r="CQ1460" s="28" t="s">
        <v>3743</v>
      </c>
      <c r="CR1460" s="28" t="s">
        <v>3743</v>
      </c>
      <c r="CS1460" s="28" t="s">
        <v>3736</v>
      </c>
      <c r="CT1460" s="28" t="s">
        <v>3737</v>
      </c>
      <c r="CU1460" s="28" t="s">
        <v>3738</v>
      </c>
      <c r="CV1460" s="3" t="s">
        <v>3739</v>
      </c>
    </row>
    <row r="1461" spans="91:100" x14ac:dyDescent="0.25">
      <c r="CM1461" s="29"/>
      <c r="CN1461" s="28" t="s">
        <v>3744</v>
      </c>
      <c r="CO1461" s="28" t="s">
        <v>197</v>
      </c>
      <c r="CP1461" s="28" t="s">
        <v>393</v>
      </c>
      <c r="CQ1461" s="28" t="s">
        <v>3745</v>
      </c>
      <c r="CR1461" s="28" t="s">
        <v>3745</v>
      </c>
      <c r="CS1461" s="28" t="s">
        <v>3736</v>
      </c>
      <c r="CT1461" s="28" t="s">
        <v>3737</v>
      </c>
      <c r="CU1461" s="28" t="s">
        <v>3738</v>
      </c>
      <c r="CV1461" s="3" t="s">
        <v>3739</v>
      </c>
    </row>
    <row r="1462" spans="91:100" x14ac:dyDescent="0.25">
      <c r="CM1462" s="29"/>
      <c r="CN1462" s="28" t="s">
        <v>3746</v>
      </c>
      <c r="CO1462" s="28" t="s">
        <v>197</v>
      </c>
      <c r="CP1462" s="28" t="s">
        <v>393</v>
      </c>
      <c r="CQ1462" s="28" t="s">
        <v>3747</v>
      </c>
      <c r="CR1462" s="28" t="s">
        <v>3747</v>
      </c>
      <c r="CS1462" s="28" t="s">
        <v>3736</v>
      </c>
      <c r="CT1462" s="28" t="s">
        <v>3737</v>
      </c>
      <c r="CU1462" s="28" t="s">
        <v>3738</v>
      </c>
      <c r="CV1462" s="3" t="s">
        <v>3739</v>
      </c>
    </row>
    <row r="1463" spans="91:100" x14ac:dyDescent="0.25">
      <c r="CM1463" s="29"/>
      <c r="CN1463" s="28" t="s">
        <v>3748</v>
      </c>
      <c r="CO1463" s="28" t="s">
        <v>197</v>
      </c>
      <c r="CP1463" s="28" t="s">
        <v>393</v>
      </c>
      <c r="CQ1463" s="28" t="s">
        <v>3749</v>
      </c>
      <c r="CR1463" s="28" t="s">
        <v>3749</v>
      </c>
      <c r="CS1463" s="28" t="s">
        <v>3736</v>
      </c>
      <c r="CT1463" s="28" t="s">
        <v>3737</v>
      </c>
      <c r="CU1463" s="28" t="s">
        <v>3738</v>
      </c>
      <c r="CV1463" s="3" t="s">
        <v>3739</v>
      </c>
    </row>
    <row r="1464" spans="91:100" x14ac:dyDescent="0.25">
      <c r="CM1464" s="29"/>
      <c r="CN1464" s="28" t="s">
        <v>3750</v>
      </c>
      <c r="CO1464" s="28" t="s">
        <v>197</v>
      </c>
      <c r="CP1464" s="28" t="s">
        <v>393</v>
      </c>
      <c r="CQ1464" s="28" t="s">
        <v>470</v>
      </c>
      <c r="CR1464" s="28" t="s">
        <v>470</v>
      </c>
      <c r="CS1464" s="28" t="s">
        <v>679</v>
      </c>
      <c r="CT1464" s="28" t="s">
        <v>3751</v>
      </c>
      <c r="CU1464" s="28" t="s">
        <v>681</v>
      </c>
      <c r="CV1464" s="3" t="s">
        <v>682</v>
      </c>
    </row>
    <row r="1465" spans="91:100" x14ac:dyDescent="0.25">
      <c r="CM1465" s="29"/>
      <c r="CN1465" s="28" t="s">
        <v>3752</v>
      </c>
      <c r="CO1465" s="28" t="s">
        <v>197</v>
      </c>
      <c r="CP1465" s="28" t="s">
        <v>393</v>
      </c>
      <c r="CQ1465" s="28" t="s">
        <v>3753</v>
      </c>
      <c r="CR1465" s="28" t="s">
        <v>3753</v>
      </c>
      <c r="CS1465" s="28" t="s">
        <v>3736</v>
      </c>
      <c r="CT1465" s="28" t="s">
        <v>3737</v>
      </c>
      <c r="CU1465" s="28" t="s">
        <v>3738</v>
      </c>
      <c r="CV1465" s="3" t="s">
        <v>3739</v>
      </c>
    </row>
    <row r="1466" spans="91:100" x14ac:dyDescent="0.25">
      <c r="CM1466" s="29"/>
      <c r="CN1466" s="28" t="s">
        <v>3754</v>
      </c>
      <c r="CO1466" s="28" t="s">
        <v>197</v>
      </c>
      <c r="CP1466" s="28" t="s">
        <v>393</v>
      </c>
      <c r="CQ1466" s="28" t="s">
        <v>3755</v>
      </c>
      <c r="CR1466" s="28" t="s">
        <v>3755</v>
      </c>
      <c r="CS1466" s="28" t="s">
        <v>752</v>
      </c>
      <c r="CT1466" s="28" t="s">
        <v>753</v>
      </c>
      <c r="CU1466" s="28" t="s">
        <v>681</v>
      </c>
      <c r="CV1466" s="3" t="s">
        <v>754</v>
      </c>
    </row>
    <row r="1467" spans="91:100" x14ac:dyDescent="0.25">
      <c r="CM1467" s="29"/>
      <c r="CN1467" s="28" t="s">
        <v>3756</v>
      </c>
      <c r="CO1467" s="28" t="s">
        <v>197</v>
      </c>
      <c r="CP1467" s="28" t="s">
        <v>393</v>
      </c>
      <c r="CQ1467" s="28" t="s">
        <v>3757</v>
      </c>
      <c r="CR1467" s="28" t="s">
        <v>3757</v>
      </c>
      <c r="CS1467" s="28" t="s">
        <v>3736</v>
      </c>
      <c r="CT1467" s="28" t="s">
        <v>3737</v>
      </c>
      <c r="CU1467" s="28" t="s">
        <v>3738</v>
      </c>
      <c r="CV1467" s="3" t="s">
        <v>3739</v>
      </c>
    </row>
    <row r="1468" spans="91:100" x14ac:dyDescent="0.25">
      <c r="CM1468" s="29"/>
      <c r="CN1468" s="28" t="s">
        <v>3758</v>
      </c>
      <c r="CO1468" s="28" t="s">
        <v>197</v>
      </c>
      <c r="CP1468" s="28" t="s">
        <v>393</v>
      </c>
      <c r="CQ1468" s="28" t="s">
        <v>3759</v>
      </c>
      <c r="CR1468" s="28" t="s">
        <v>3759</v>
      </c>
      <c r="CS1468" s="28" t="s">
        <v>679</v>
      </c>
      <c r="CT1468" s="28" t="s">
        <v>3751</v>
      </c>
      <c r="CU1468" s="28" t="s">
        <v>681</v>
      </c>
      <c r="CV1468" s="3" t="s">
        <v>682</v>
      </c>
    </row>
    <row r="1469" spans="91:100" x14ac:dyDescent="0.25">
      <c r="CM1469" s="29"/>
      <c r="CN1469" s="28" t="s">
        <v>3760</v>
      </c>
      <c r="CO1469" s="28" t="s">
        <v>197</v>
      </c>
      <c r="CP1469" s="28" t="s">
        <v>393</v>
      </c>
      <c r="CQ1469" s="28" t="s">
        <v>3761</v>
      </c>
      <c r="CR1469" s="28" t="s">
        <v>3761</v>
      </c>
      <c r="CS1469" s="28" t="s">
        <v>3736</v>
      </c>
      <c r="CT1469" s="28" t="s">
        <v>3737</v>
      </c>
      <c r="CU1469" s="28" t="s">
        <v>3738</v>
      </c>
      <c r="CV1469" s="3" t="s">
        <v>3739</v>
      </c>
    </row>
    <row r="1470" spans="91:100" x14ac:dyDescent="0.25">
      <c r="CM1470" s="29"/>
      <c r="CN1470" s="28" t="s">
        <v>3762</v>
      </c>
      <c r="CO1470" s="28" t="s">
        <v>197</v>
      </c>
      <c r="CP1470" s="28" t="s">
        <v>393</v>
      </c>
      <c r="CQ1470" s="28" t="s">
        <v>471</v>
      </c>
      <c r="CR1470" s="28" t="s">
        <v>471</v>
      </c>
      <c r="CS1470" s="28" t="s">
        <v>679</v>
      </c>
      <c r="CT1470" s="28" t="s">
        <v>3751</v>
      </c>
      <c r="CU1470" s="28" t="s">
        <v>681</v>
      </c>
      <c r="CV1470" s="3" t="s">
        <v>682</v>
      </c>
    </row>
    <row r="1471" spans="91:100" x14ac:dyDescent="0.25">
      <c r="CM1471" s="29"/>
      <c r="CN1471" s="28" t="s">
        <v>3763</v>
      </c>
      <c r="CO1471" s="28" t="s">
        <v>197</v>
      </c>
      <c r="CP1471" s="28" t="s">
        <v>393</v>
      </c>
      <c r="CQ1471" s="28" t="s">
        <v>3764</v>
      </c>
      <c r="CR1471" s="28" t="s">
        <v>3764</v>
      </c>
      <c r="CS1471" s="28" t="s">
        <v>3736</v>
      </c>
      <c r="CT1471" s="28" t="s">
        <v>3737</v>
      </c>
      <c r="CU1471" s="28" t="s">
        <v>3738</v>
      </c>
      <c r="CV1471" s="3" t="s">
        <v>3739</v>
      </c>
    </row>
    <row r="1472" spans="91:100" x14ac:dyDescent="0.25">
      <c r="CM1472" s="29"/>
      <c r="CN1472" s="28" t="s">
        <v>3765</v>
      </c>
      <c r="CO1472" s="28" t="s">
        <v>197</v>
      </c>
      <c r="CP1472" s="28" t="s">
        <v>393</v>
      </c>
      <c r="CQ1472" s="28" t="s">
        <v>3766</v>
      </c>
      <c r="CR1472" s="28" t="s">
        <v>3767</v>
      </c>
      <c r="CS1472" s="28" t="s">
        <v>3736</v>
      </c>
      <c r="CT1472" s="28" t="s">
        <v>3737</v>
      </c>
      <c r="CU1472" s="28" t="s">
        <v>3738</v>
      </c>
      <c r="CV1472" s="3" t="s">
        <v>3739</v>
      </c>
    </row>
    <row r="1473" spans="91:100" x14ac:dyDescent="0.25">
      <c r="CM1473" s="29"/>
      <c r="CN1473" s="28" t="s">
        <v>3768</v>
      </c>
      <c r="CO1473" s="28" t="s">
        <v>197</v>
      </c>
      <c r="CP1473" s="28" t="s">
        <v>393</v>
      </c>
      <c r="CQ1473" s="28" t="s">
        <v>472</v>
      </c>
      <c r="CR1473" s="28" t="s">
        <v>472</v>
      </c>
      <c r="CS1473" s="28" t="s">
        <v>679</v>
      </c>
      <c r="CT1473" s="28" t="s">
        <v>3751</v>
      </c>
      <c r="CU1473" s="28" t="s">
        <v>681</v>
      </c>
      <c r="CV1473" s="3" t="s">
        <v>682</v>
      </c>
    </row>
    <row r="1474" spans="91:100" x14ac:dyDescent="0.25">
      <c r="CM1474" s="29"/>
      <c r="CN1474" s="28" t="s">
        <v>3769</v>
      </c>
      <c r="CO1474" s="28" t="s">
        <v>197</v>
      </c>
      <c r="CP1474" s="28" t="s">
        <v>393</v>
      </c>
      <c r="CQ1474" s="28" t="s">
        <v>473</v>
      </c>
      <c r="CR1474" s="28" t="s">
        <v>473</v>
      </c>
      <c r="CS1474" s="28" t="s">
        <v>679</v>
      </c>
      <c r="CT1474" s="28" t="s">
        <v>3751</v>
      </c>
      <c r="CU1474" s="28" t="s">
        <v>681</v>
      </c>
      <c r="CV1474" s="3" t="s">
        <v>682</v>
      </c>
    </row>
    <row r="1475" spans="91:100" x14ac:dyDescent="0.25">
      <c r="CM1475" s="29"/>
      <c r="CN1475" s="28" t="s">
        <v>3770</v>
      </c>
      <c r="CO1475" s="28" t="s">
        <v>197</v>
      </c>
      <c r="CP1475" s="28" t="s">
        <v>393</v>
      </c>
      <c r="CQ1475" s="28" t="s">
        <v>474</v>
      </c>
      <c r="CR1475" s="28" t="s">
        <v>474</v>
      </c>
      <c r="CS1475" s="28" t="s">
        <v>679</v>
      </c>
      <c r="CT1475" s="28" t="s">
        <v>3751</v>
      </c>
      <c r="CU1475" s="28" t="s">
        <v>681</v>
      </c>
      <c r="CV1475" s="3" t="s">
        <v>682</v>
      </c>
    </row>
    <row r="1476" spans="91:100" x14ac:dyDescent="0.25">
      <c r="CM1476" s="29"/>
      <c r="CN1476" s="28" t="s">
        <v>3771</v>
      </c>
      <c r="CO1476" s="28" t="s">
        <v>197</v>
      </c>
      <c r="CP1476" s="28" t="s">
        <v>393</v>
      </c>
      <c r="CQ1476" s="28" t="s">
        <v>3772</v>
      </c>
      <c r="CR1476" s="28" t="s">
        <v>3773</v>
      </c>
      <c r="CS1476" s="28" t="s">
        <v>3736</v>
      </c>
      <c r="CT1476" s="28" t="s">
        <v>3737</v>
      </c>
      <c r="CU1476" s="28" t="s">
        <v>3738</v>
      </c>
      <c r="CV1476" s="3" t="s">
        <v>3739</v>
      </c>
    </row>
    <row r="1477" spans="91:100" x14ac:dyDescent="0.25">
      <c r="CM1477" s="29"/>
      <c r="CN1477" s="28" t="s">
        <v>3774</v>
      </c>
      <c r="CO1477" s="28" t="s">
        <v>197</v>
      </c>
      <c r="CP1477" s="28" t="s">
        <v>393</v>
      </c>
      <c r="CQ1477" s="28" t="s">
        <v>3775</v>
      </c>
      <c r="CR1477" s="28" t="s">
        <v>3775</v>
      </c>
      <c r="CS1477" s="28" t="s">
        <v>3736</v>
      </c>
      <c r="CT1477" s="28" t="s">
        <v>3737</v>
      </c>
      <c r="CU1477" s="28" t="s">
        <v>3738</v>
      </c>
      <c r="CV1477" s="3" t="s">
        <v>3739</v>
      </c>
    </row>
    <row r="1478" spans="91:100" x14ac:dyDescent="0.25">
      <c r="CM1478" s="29"/>
      <c r="CN1478" s="28" t="s">
        <v>3776</v>
      </c>
      <c r="CO1478" s="28" t="s">
        <v>197</v>
      </c>
      <c r="CP1478" s="28" t="s">
        <v>393</v>
      </c>
      <c r="CQ1478" s="28" t="s">
        <v>3777</v>
      </c>
      <c r="CR1478" s="28" t="s">
        <v>3778</v>
      </c>
      <c r="CS1478" s="28" t="s">
        <v>679</v>
      </c>
      <c r="CT1478" s="28" t="s">
        <v>3751</v>
      </c>
      <c r="CU1478" s="28" t="s">
        <v>681</v>
      </c>
      <c r="CV1478" s="3" t="s">
        <v>682</v>
      </c>
    </row>
    <row r="1479" spans="91:100" x14ac:dyDescent="0.25">
      <c r="CM1479" s="29"/>
      <c r="CN1479" s="28" t="s">
        <v>3779</v>
      </c>
      <c r="CO1479" s="28" t="s">
        <v>197</v>
      </c>
      <c r="CP1479" s="28" t="s">
        <v>393</v>
      </c>
      <c r="CQ1479" s="28" t="s">
        <v>3780</v>
      </c>
      <c r="CR1479" s="28" t="s">
        <v>3780</v>
      </c>
      <c r="CS1479" s="28" t="s">
        <v>3736</v>
      </c>
      <c r="CT1479" s="28" t="s">
        <v>3737</v>
      </c>
      <c r="CU1479" s="28" t="s">
        <v>3738</v>
      </c>
      <c r="CV1479" s="3" t="s">
        <v>3739</v>
      </c>
    </row>
    <row r="1480" spans="91:100" x14ac:dyDescent="0.25">
      <c r="CM1480" s="29"/>
      <c r="CN1480" s="28" t="s">
        <v>3781</v>
      </c>
      <c r="CO1480" s="28" t="s">
        <v>197</v>
      </c>
      <c r="CP1480" s="28" t="s">
        <v>393</v>
      </c>
      <c r="CQ1480" s="28" t="s">
        <v>3782</v>
      </c>
      <c r="CR1480" s="28" t="s">
        <v>3782</v>
      </c>
      <c r="CS1480" s="28" t="s">
        <v>679</v>
      </c>
      <c r="CT1480" s="28" t="s">
        <v>3751</v>
      </c>
      <c r="CU1480" s="28" t="s">
        <v>681</v>
      </c>
      <c r="CV1480" s="3" t="s">
        <v>682</v>
      </c>
    </row>
    <row r="1481" spans="91:100" x14ac:dyDescent="0.25">
      <c r="CM1481" s="29"/>
      <c r="CN1481" s="28" t="s">
        <v>3783</v>
      </c>
      <c r="CO1481" s="28" t="s">
        <v>197</v>
      </c>
      <c r="CP1481" s="28" t="s">
        <v>393</v>
      </c>
      <c r="CQ1481" s="28" t="s">
        <v>3784</v>
      </c>
      <c r="CR1481" s="28" t="s">
        <v>3784</v>
      </c>
      <c r="CS1481" s="28" t="s">
        <v>3736</v>
      </c>
      <c r="CT1481" s="28" t="s">
        <v>3737</v>
      </c>
      <c r="CU1481" s="28" t="s">
        <v>3738</v>
      </c>
      <c r="CV1481" s="3" t="s">
        <v>3739</v>
      </c>
    </row>
    <row r="1482" spans="91:100" x14ac:dyDescent="0.25">
      <c r="CM1482" s="29"/>
      <c r="CN1482" s="28" t="s">
        <v>3785</v>
      </c>
      <c r="CO1482" s="28" t="s">
        <v>197</v>
      </c>
      <c r="CP1482" s="28" t="s">
        <v>393</v>
      </c>
      <c r="CQ1482" s="28" t="s">
        <v>3786</v>
      </c>
      <c r="CR1482" s="28" t="s">
        <v>3786</v>
      </c>
      <c r="CS1482" s="28" t="s">
        <v>3736</v>
      </c>
      <c r="CT1482" s="28" t="s">
        <v>3737</v>
      </c>
      <c r="CU1482" s="28" t="s">
        <v>3738</v>
      </c>
      <c r="CV1482" s="3" t="s">
        <v>3739</v>
      </c>
    </row>
    <row r="1483" spans="91:100" x14ac:dyDescent="0.25">
      <c r="CM1483" s="29"/>
      <c r="CN1483" s="28" t="s">
        <v>3787</v>
      </c>
      <c r="CO1483" s="28" t="s">
        <v>197</v>
      </c>
      <c r="CP1483" s="28" t="s">
        <v>393</v>
      </c>
      <c r="CQ1483" s="28" t="s">
        <v>3788</v>
      </c>
      <c r="CR1483" s="28" t="s">
        <v>3788</v>
      </c>
      <c r="CS1483" s="28" t="s">
        <v>3736</v>
      </c>
      <c r="CT1483" s="28" t="s">
        <v>3737</v>
      </c>
      <c r="CU1483" s="28" t="s">
        <v>3738</v>
      </c>
      <c r="CV1483" s="3" t="s">
        <v>3739</v>
      </c>
    </row>
    <row r="1484" spans="91:100" x14ac:dyDescent="0.25">
      <c r="CM1484" s="29"/>
      <c r="CN1484" s="28" t="s">
        <v>3789</v>
      </c>
      <c r="CO1484" s="28" t="s">
        <v>197</v>
      </c>
      <c r="CP1484" s="28" t="s">
        <v>393</v>
      </c>
      <c r="CQ1484" s="28" t="s">
        <v>3790</v>
      </c>
      <c r="CR1484" s="28" t="s">
        <v>3790</v>
      </c>
      <c r="CS1484" s="28" t="s">
        <v>3736</v>
      </c>
      <c r="CT1484" s="28" t="s">
        <v>3737</v>
      </c>
      <c r="CU1484" s="28" t="s">
        <v>3738</v>
      </c>
      <c r="CV1484" s="3" t="s">
        <v>3739</v>
      </c>
    </row>
    <row r="1485" spans="91:100" x14ac:dyDescent="0.25">
      <c r="CM1485" s="29"/>
      <c r="CN1485" s="28" t="s">
        <v>3791</v>
      </c>
      <c r="CO1485" s="28" t="s">
        <v>197</v>
      </c>
      <c r="CP1485" s="28" t="s">
        <v>393</v>
      </c>
      <c r="CQ1485" s="28" t="s">
        <v>3792</v>
      </c>
      <c r="CR1485" s="28" t="s">
        <v>3792</v>
      </c>
      <c r="CS1485" s="28" t="s">
        <v>679</v>
      </c>
      <c r="CT1485" s="28" t="s">
        <v>3751</v>
      </c>
      <c r="CU1485" s="28" t="s">
        <v>681</v>
      </c>
      <c r="CV1485" s="3" t="s">
        <v>682</v>
      </c>
    </row>
    <row r="1486" spans="91:100" x14ac:dyDescent="0.25">
      <c r="CM1486" s="29"/>
      <c r="CN1486" s="28" t="s">
        <v>3793</v>
      </c>
      <c r="CO1486" s="28" t="s">
        <v>197</v>
      </c>
      <c r="CP1486" s="28" t="s">
        <v>393</v>
      </c>
      <c r="CQ1486" s="28" t="s">
        <v>3794</v>
      </c>
      <c r="CR1486" s="28" t="s">
        <v>3794</v>
      </c>
      <c r="CS1486" s="28" t="s">
        <v>3736</v>
      </c>
      <c r="CT1486" s="28" t="s">
        <v>3737</v>
      </c>
      <c r="CU1486" s="28" t="s">
        <v>3738</v>
      </c>
      <c r="CV1486" s="3" t="s">
        <v>3739</v>
      </c>
    </row>
    <row r="1487" spans="91:100" x14ac:dyDescent="0.25">
      <c r="CM1487" s="29"/>
      <c r="CN1487" s="28" t="s">
        <v>3795</v>
      </c>
      <c r="CO1487" s="28" t="s">
        <v>197</v>
      </c>
      <c r="CP1487" s="28" t="s">
        <v>393</v>
      </c>
      <c r="CQ1487" s="28" t="s">
        <v>3796</v>
      </c>
      <c r="CR1487" s="28" t="s">
        <v>3796</v>
      </c>
      <c r="CS1487" s="28" t="s">
        <v>3736</v>
      </c>
      <c r="CT1487" s="28" t="s">
        <v>3737</v>
      </c>
      <c r="CU1487" s="28" t="s">
        <v>3738</v>
      </c>
      <c r="CV1487" s="3" t="s">
        <v>3739</v>
      </c>
    </row>
    <row r="1488" spans="91:100" x14ac:dyDescent="0.25">
      <c r="CM1488" s="29"/>
      <c r="CN1488" s="28" t="s">
        <v>3797</v>
      </c>
      <c r="CO1488" s="28" t="s">
        <v>197</v>
      </c>
      <c r="CP1488" s="28" t="s">
        <v>393</v>
      </c>
      <c r="CQ1488" s="28" t="s">
        <v>3798</v>
      </c>
      <c r="CR1488" s="28" t="s">
        <v>3799</v>
      </c>
      <c r="CS1488" s="28" t="s">
        <v>3736</v>
      </c>
      <c r="CT1488" s="28" t="s">
        <v>3737</v>
      </c>
      <c r="CU1488" s="28" t="s">
        <v>3738</v>
      </c>
      <c r="CV1488" s="3" t="s">
        <v>3739</v>
      </c>
    </row>
    <row r="1489" spans="91:100" x14ac:dyDescent="0.25">
      <c r="CM1489" s="29"/>
      <c r="CN1489" s="28" t="s">
        <v>3800</v>
      </c>
      <c r="CO1489" s="28" t="s">
        <v>197</v>
      </c>
      <c r="CP1489" s="28" t="s">
        <v>393</v>
      </c>
      <c r="CQ1489" s="28" t="s">
        <v>3801</v>
      </c>
      <c r="CR1489" s="28" t="s">
        <v>3801</v>
      </c>
      <c r="CS1489" s="28" t="s">
        <v>679</v>
      </c>
      <c r="CT1489" s="28" t="s">
        <v>3751</v>
      </c>
      <c r="CU1489" s="28" t="s">
        <v>681</v>
      </c>
      <c r="CV1489" s="3" t="s">
        <v>682</v>
      </c>
    </row>
    <row r="1490" spans="91:100" x14ac:dyDescent="0.25">
      <c r="CM1490" s="29"/>
      <c r="CN1490" s="28" t="s">
        <v>3802</v>
      </c>
      <c r="CO1490" s="28" t="s">
        <v>197</v>
      </c>
      <c r="CP1490" s="28" t="s">
        <v>393</v>
      </c>
      <c r="CQ1490" s="28" t="s">
        <v>3803</v>
      </c>
      <c r="CR1490" s="28" t="s">
        <v>3803</v>
      </c>
      <c r="CS1490" s="28" t="s">
        <v>679</v>
      </c>
      <c r="CT1490" s="28" t="s">
        <v>3751</v>
      </c>
      <c r="CU1490" s="28" t="s">
        <v>681</v>
      </c>
      <c r="CV1490" s="3" t="s">
        <v>682</v>
      </c>
    </row>
    <row r="1491" spans="91:100" x14ac:dyDescent="0.25">
      <c r="CM1491" s="29"/>
      <c r="CN1491" s="28" t="s">
        <v>3804</v>
      </c>
      <c r="CO1491" s="28" t="s">
        <v>197</v>
      </c>
      <c r="CP1491" s="28" t="s">
        <v>393</v>
      </c>
      <c r="CQ1491" s="28" t="s">
        <v>3805</v>
      </c>
      <c r="CR1491" s="28" t="s">
        <v>3805</v>
      </c>
      <c r="CS1491" s="28" t="s">
        <v>3736</v>
      </c>
      <c r="CT1491" s="28" t="s">
        <v>3737</v>
      </c>
      <c r="CU1491" s="28" t="s">
        <v>3738</v>
      </c>
      <c r="CV1491" s="3" t="s">
        <v>3739</v>
      </c>
    </row>
    <row r="1492" spans="91:100" x14ac:dyDescent="0.25">
      <c r="CM1492" s="29"/>
      <c r="CN1492" s="28" t="s">
        <v>3806</v>
      </c>
      <c r="CO1492" s="28" t="s">
        <v>197</v>
      </c>
      <c r="CP1492" s="28" t="s">
        <v>393</v>
      </c>
      <c r="CQ1492" s="28" t="s">
        <v>3807</v>
      </c>
      <c r="CR1492" s="28" t="s">
        <v>3807</v>
      </c>
      <c r="CS1492" s="28" t="s">
        <v>3736</v>
      </c>
      <c r="CT1492" s="28" t="s">
        <v>3737</v>
      </c>
      <c r="CU1492" s="28" t="s">
        <v>3738</v>
      </c>
      <c r="CV1492" s="3" t="s">
        <v>3739</v>
      </c>
    </row>
    <row r="1493" spans="91:100" x14ac:dyDescent="0.25">
      <c r="CM1493" s="29"/>
      <c r="CN1493" s="28" t="s">
        <v>3808</v>
      </c>
      <c r="CO1493" s="28" t="s">
        <v>197</v>
      </c>
      <c r="CP1493" s="28" t="s">
        <v>393</v>
      </c>
      <c r="CQ1493" s="28" t="s">
        <v>3809</v>
      </c>
      <c r="CR1493" s="28" t="s">
        <v>3810</v>
      </c>
      <c r="CS1493" s="28" t="s">
        <v>3736</v>
      </c>
      <c r="CT1493" s="28" t="s">
        <v>3737</v>
      </c>
      <c r="CU1493" s="28" t="s">
        <v>3738</v>
      </c>
      <c r="CV1493" s="3" t="s">
        <v>3739</v>
      </c>
    </row>
    <row r="1494" spans="91:100" x14ac:dyDescent="0.25">
      <c r="CM1494" s="29"/>
      <c r="CN1494" s="28" t="s">
        <v>3811</v>
      </c>
      <c r="CO1494" s="28" t="s">
        <v>197</v>
      </c>
      <c r="CP1494" s="28" t="s">
        <v>393</v>
      </c>
      <c r="CQ1494" s="28" t="s">
        <v>3812</v>
      </c>
      <c r="CR1494" s="28" t="s">
        <v>3812</v>
      </c>
      <c r="CS1494" s="28" t="s">
        <v>679</v>
      </c>
      <c r="CT1494" s="28" t="s">
        <v>3751</v>
      </c>
      <c r="CU1494" s="28" t="s">
        <v>681</v>
      </c>
      <c r="CV1494" s="3" t="s">
        <v>682</v>
      </c>
    </row>
    <row r="1495" spans="91:100" x14ac:dyDescent="0.25">
      <c r="CM1495" s="29"/>
      <c r="CN1495" s="28" t="s">
        <v>3813</v>
      </c>
      <c r="CO1495" s="28" t="s">
        <v>197</v>
      </c>
      <c r="CP1495" s="28" t="s">
        <v>393</v>
      </c>
      <c r="CQ1495" s="28" t="s">
        <v>3814</v>
      </c>
      <c r="CR1495" s="28" t="s">
        <v>3814</v>
      </c>
      <c r="CS1495" s="28" t="s">
        <v>752</v>
      </c>
      <c r="CT1495" s="28" t="s">
        <v>753</v>
      </c>
      <c r="CU1495" s="28" t="s">
        <v>681</v>
      </c>
      <c r="CV1495" s="3" t="s">
        <v>754</v>
      </c>
    </row>
    <row r="1496" spans="91:100" x14ac:dyDescent="0.25">
      <c r="CM1496" s="29"/>
      <c r="CN1496" s="28" t="s">
        <v>3815</v>
      </c>
      <c r="CO1496" s="28" t="s">
        <v>197</v>
      </c>
      <c r="CP1496" s="28" t="s">
        <v>393</v>
      </c>
      <c r="CQ1496" s="28" t="s">
        <v>3816</v>
      </c>
      <c r="CR1496" s="28" t="s">
        <v>3816</v>
      </c>
      <c r="CS1496" s="28" t="s">
        <v>3736</v>
      </c>
      <c r="CT1496" s="28" t="s">
        <v>3737</v>
      </c>
      <c r="CU1496" s="28" t="s">
        <v>3738</v>
      </c>
      <c r="CV1496" s="3" t="s">
        <v>3739</v>
      </c>
    </row>
    <row r="1497" spans="91:100" x14ac:dyDescent="0.25">
      <c r="CM1497" s="29"/>
      <c r="CN1497" s="28" t="s">
        <v>3817</v>
      </c>
      <c r="CO1497" s="28" t="s">
        <v>197</v>
      </c>
      <c r="CP1497" s="28" t="s">
        <v>393</v>
      </c>
      <c r="CQ1497" s="28" t="s">
        <v>3818</v>
      </c>
      <c r="CR1497" s="28" t="s">
        <v>3819</v>
      </c>
      <c r="CS1497" s="28" t="s">
        <v>3736</v>
      </c>
      <c r="CT1497" s="28" t="s">
        <v>3737</v>
      </c>
      <c r="CU1497" s="28" t="s">
        <v>3738</v>
      </c>
      <c r="CV1497" s="3" t="s">
        <v>3739</v>
      </c>
    </row>
    <row r="1498" spans="91:100" x14ac:dyDescent="0.25">
      <c r="CM1498" s="29"/>
      <c r="CN1498" s="28" t="s">
        <v>3820</v>
      </c>
      <c r="CO1498" s="28" t="s">
        <v>197</v>
      </c>
      <c r="CP1498" s="28" t="s">
        <v>393</v>
      </c>
      <c r="CQ1498" s="28" t="s">
        <v>3821</v>
      </c>
      <c r="CR1498" s="28" t="s">
        <v>3821</v>
      </c>
      <c r="CS1498" s="28" t="s">
        <v>3736</v>
      </c>
      <c r="CT1498" s="28" t="s">
        <v>3737</v>
      </c>
      <c r="CU1498" s="28" t="s">
        <v>3738</v>
      </c>
      <c r="CV1498" s="3" t="s">
        <v>3739</v>
      </c>
    </row>
    <row r="1499" spans="91:100" x14ac:dyDescent="0.25">
      <c r="CM1499" s="29"/>
      <c r="CN1499" s="28" t="s">
        <v>3822</v>
      </c>
      <c r="CO1499" s="28" t="s">
        <v>197</v>
      </c>
      <c r="CP1499" s="28" t="s">
        <v>393</v>
      </c>
      <c r="CQ1499" s="28" t="s">
        <v>3823</v>
      </c>
      <c r="CR1499" s="28" t="s">
        <v>3823</v>
      </c>
      <c r="CS1499" s="28" t="s">
        <v>3736</v>
      </c>
      <c r="CT1499" s="28" t="s">
        <v>3737</v>
      </c>
      <c r="CU1499" s="28" t="s">
        <v>3738</v>
      </c>
      <c r="CV1499" s="3" t="s">
        <v>3739</v>
      </c>
    </row>
    <row r="1500" spans="91:100" x14ac:dyDescent="0.25">
      <c r="CM1500" s="29"/>
      <c r="CN1500" s="28" t="s">
        <v>3824</v>
      </c>
      <c r="CO1500" s="28" t="s">
        <v>197</v>
      </c>
      <c r="CP1500" s="28" t="s">
        <v>393</v>
      </c>
      <c r="CQ1500" s="28" t="s">
        <v>3825</v>
      </c>
      <c r="CR1500" s="28" t="s">
        <v>3825</v>
      </c>
      <c r="CS1500" s="28" t="s">
        <v>3736</v>
      </c>
      <c r="CT1500" s="28" t="s">
        <v>3737</v>
      </c>
      <c r="CU1500" s="28" t="s">
        <v>3738</v>
      </c>
      <c r="CV1500" s="3" t="s">
        <v>3739</v>
      </c>
    </row>
    <row r="1501" spans="91:100" x14ac:dyDescent="0.25">
      <c r="CM1501" s="29"/>
      <c r="CN1501" s="28" t="s">
        <v>3826</v>
      </c>
      <c r="CO1501" s="28" t="s">
        <v>197</v>
      </c>
      <c r="CP1501" s="28" t="s">
        <v>393</v>
      </c>
      <c r="CQ1501" s="28" t="s">
        <v>3827</v>
      </c>
      <c r="CR1501" s="28" t="s">
        <v>3828</v>
      </c>
      <c r="CS1501" s="28" t="s">
        <v>3736</v>
      </c>
      <c r="CT1501" s="28" t="s">
        <v>3737</v>
      </c>
      <c r="CU1501" s="28" t="s">
        <v>3738</v>
      </c>
      <c r="CV1501" s="3" t="s">
        <v>3739</v>
      </c>
    </row>
    <row r="1502" spans="91:100" x14ac:dyDescent="0.25">
      <c r="CM1502" s="29"/>
      <c r="CN1502" s="28" t="s">
        <v>3829</v>
      </c>
      <c r="CO1502" s="28" t="s">
        <v>197</v>
      </c>
      <c r="CP1502" s="28" t="s">
        <v>393</v>
      </c>
      <c r="CQ1502" s="28" t="s">
        <v>3830</v>
      </c>
      <c r="CR1502" s="28" t="s">
        <v>3831</v>
      </c>
      <c r="CS1502" s="28" t="s">
        <v>3736</v>
      </c>
      <c r="CT1502" s="28" t="s">
        <v>3737</v>
      </c>
      <c r="CU1502" s="28" t="s">
        <v>3738</v>
      </c>
      <c r="CV1502" s="3" t="s">
        <v>3739</v>
      </c>
    </row>
    <row r="1503" spans="91:100" x14ac:dyDescent="0.25">
      <c r="CM1503" s="29"/>
      <c r="CN1503" s="28" t="s">
        <v>3832</v>
      </c>
      <c r="CO1503" s="28" t="s">
        <v>197</v>
      </c>
      <c r="CP1503" s="28" t="s">
        <v>393</v>
      </c>
      <c r="CQ1503" s="28" t="s">
        <v>3833</v>
      </c>
      <c r="CR1503" s="28" t="s">
        <v>3833</v>
      </c>
      <c r="CS1503" s="28" t="s">
        <v>679</v>
      </c>
      <c r="CT1503" s="28" t="s">
        <v>3751</v>
      </c>
      <c r="CU1503" s="28" t="s">
        <v>681</v>
      </c>
      <c r="CV1503" s="3" t="s">
        <v>682</v>
      </c>
    </row>
    <row r="1504" spans="91:100" x14ac:dyDescent="0.25">
      <c r="CM1504" s="29"/>
      <c r="CN1504" s="28" t="s">
        <v>3834</v>
      </c>
      <c r="CO1504" s="28" t="s">
        <v>197</v>
      </c>
      <c r="CP1504" s="28" t="s">
        <v>393</v>
      </c>
      <c r="CQ1504" s="28" t="s">
        <v>3835</v>
      </c>
      <c r="CR1504" s="28" t="s">
        <v>3835</v>
      </c>
      <c r="CS1504" s="28" t="s">
        <v>3736</v>
      </c>
      <c r="CT1504" s="28" t="s">
        <v>3737</v>
      </c>
      <c r="CU1504" s="28" t="s">
        <v>3738</v>
      </c>
      <c r="CV1504" s="3" t="s">
        <v>3739</v>
      </c>
    </row>
    <row r="1505" spans="91:100" x14ac:dyDescent="0.25">
      <c r="CM1505" s="29"/>
      <c r="CN1505" s="28" t="s">
        <v>3836</v>
      </c>
      <c r="CO1505" s="28" t="s">
        <v>197</v>
      </c>
      <c r="CP1505" s="28" t="s">
        <v>393</v>
      </c>
      <c r="CQ1505" s="28" t="s">
        <v>3837</v>
      </c>
      <c r="CR1505" s="28" t="s">
        <v>3837</v>
      </c>
      <c r="CS1505" s="28" t="s">
        <v>679</v>
      </c>
      <c r="CT1505" s="28" t="s">
        <v>3751</v>
      </c>
      <c r="CU1505" s="28" t="s">
        <v>681</v>
      </c>
      <c r="CV1505" s="3" t="s">
        <v>682</v>
      </c>
    </row>
    <row r="1506" spans="91:100" x14ac:dyDescent="0.25">
      <c r="CM1506" s="29"/>
      <c r="CN1506" s="28" t="s">
        <v>3838</v>
      </c>
      <c r="CO1506" s="28" t="s">
        <v>197</v>
      </c>
      <c r="CP1506" s="28" t="s">
        <v>393</v>
      </c>
      <c r="CQ1506" s="28" t="s">
        <v>3839</v>
      </c>
      <c r="CR1506" s="28" t="s">
        <v>3839</v>
      </c>
      <c r="CS1506" s="28" t="s">
        <v>679</v>
      </c>
      <c r="CT1506" s="28" t="s">
        <v>3751</v>
      </c>
      <c r="CU1506" s="28" t="s">
        <v>681</v>
      </c>
      <c r="CV1506" s="3" t="s">
        <v>682</v>
      </c>
    </row>
    <row r="1507" spans="91:100" x14ac:dyDescent="0.25">
      <c r="CM1507" s="29"/>
      <c r="CN1507" s="28" t="s">
        <v>3840</v>
      </c>
      <c r="CO1507" s="28" t="s">
        <v>197</v>
      </c>
      <c r="CP1507" s="28" t="s">
        <v>393</v>
      </c>
      <c r="CQ1507" s="28" t="s">
        <v>3841</v>
      </c>
      <c r="CR1507" s="28" t="s">
        <v>3841</v>
      </c>
      <c r="CS1507" s="28" t="s">
        <v>3736</v>
      </c>
      <c r="CT1507" s="28" t="s">
        <v>3737</v>
      </c>
      <c r="CU1507" s="28" t="s">
        <v>3738</v>
      </c>
      <c r="CV1507" s="3" t="s">
        <v>3739</v>
      </c>
    </row>
    <row r="1508" spans="91:100" x14ac:dyDescent="0.25">
      <c r="CM1508" s="29"/>
      <c r="CN1508" s="28" t="s">
        <v>3842</v>
      </c>
      <c r="CO1508" s="28" t="s">
        <v>197</v>
      </c>
      <c r="CP1508" s="28" t="s">
        <v>393</v>
      </c>
      <c r="CQ1508" s="28" t="s">
        <v>3843</v>
      </c>
      <c r="CR1508" s="28" t="s">
        <v>3843</v>
      </c>
      <c r="CS1508" s="28" t="s">
        <v>3736</v>
      </c>
      <c r="CT1508" s="28" t="s">
        <v>3737</v>
      </c>
      <c r="CU1508" s="28" t="s">
        <v>3738</v>
      </c>
      <c r="CV1508" s="3" t="s">
        <v>3739</v>
      </c>
    </row>
    <row r="1509" spans="91:100" x14ac:dyDescent="0.25">
      <c r="CM1509" s="29"/>
      <c r="CN1509" s="28" t="s">
        <v>3844</v>
      </c>
      <c r="CO1509" s="28" t="s">
        <v>197</v>
      </c>
      <c r="CP1509" s="28" t="s">
        <v>393</v>
      </c>
      <c r="CQ1509" s="28" t="s">
        <v>3845</v>
      </c>
      <c r="CR1509" s="28" t="s">
        <v>3845</v>
      </c>
      <c r="CS1509" s="28" t="s">
        <v>679</v>
      </c>
      <c r="CT1509" s="28" t="s">
        <v>3751</v>
      </c>
      <c r="CU1509" s="28" t="s">
        <v>681</v>
      </c>
      <c r="CV1509" s="3" t="s">
        <v>682</v>
      </c>
    </row>
    <row r="1510" spans="91:100" x14ac:dyDescent="0.25">
      <c r="CM1510" s="29"/>
      <c r="CN1510" s="28" t="s">
        <v>3846</v>
      </c>
      <c r="CO1510" s="28" t="s">
        <v>197</v>
      </c>
      <c r="CP1510" s="28" t="s">
        <v>393</v>
      </c>
      <c r="CQ1510" s="28" t="s">
        <v>3847</v>
      </c>
      <c r="CR1510" s="28" t="s">
        <v>3848</v>
      </c>
      <c r="CS1510" s="28" t="s">
        <v>3736</v>
      </c>
      <c r="CT1510" s="28" t="s">
        <v>3737</v>
      </c>
      <c r="CU1510" s="28" t="s">
        <v>3738</v>
      </c>
      <c r="CV1510" s="3" t="s">
        <v>3739</v>
      </c>
    </row>
    <row r="1511" spans="91:100" x14ac:dyDescent="0.25">
      <c r="CM1511" s="29"/>
      <c r="CN1511" s="28" t="s">
        <v>3849</v>
      </c>
      <c r="CO1511" s="28" t="s">
        <v>197</v>
      </c>
      <c r="CP1511" s="28" t="s">
        <v>393</v>
      </c>
      <c r="CQ1511" s="28" t="s">
        <v>3850</v>
      </c>
      <c r="CR1511" s="28" t="s">
        <v>3851</v>
      </c>
      <c r="CS1511" s="28" t="s">
        <v>679</v>
      </c>
      <c r="CT1511" s="28" t="s">
        <v>3751</v>
      </c>
      <c r="CU1511" s="28" t="s">
        <v>681</v>
      </c>
      <c r="CV1511" s="3" t="s">
        <v>682</v>
      </c>
    </row>
    <row r="1512" spans="91:100" x14ac:dyDescent="0.25">
      <c r="CM1512" s="29"/>
      <c r="CN1512" s="28" t="s">
        <v>3852</v>
      </c>
      <c r="CO1512" s="28" t="s">
        <v>197</v>
      </c>
      <c r="CP1512" s="28" t="s">
        <v>393</v>
      </c>
      <c r="CQ1512" s="28" t="s">
        <v>3853</v>
      </c>
      <c r="CR1512" s="28" t="s">
        <v>3854</v>
      </c>
      <c r="CS1512" s="28" t="s">
        <v>3736</v>
      </c>
      <c r="CT1512" s="28" t="s">
        <v>3737</v>
      </c>
      <c r="CU1512" s="28" t="s">
        <v>3738</v>
      </c>
      <c r="CV1512" s="3" t="s">
        <v>3739</v>
      </c>
    </row>
    <row r="1513" spans="91:100" x14ac:dyDescent="0.25">
      <c r="CM1513" s="29"/>
      <c r="CN1513" s="28" t="s">
        <v>3855</v>
      </c>
      <c r="CO1513" s="28" t="s">
        <v>197</v>
      </c>
      <c r="CP1513" s="28" t="s">
        <v>393</v>
      </c>
      <c r="CQ1513" s="28" t="s">
        <v>3856</v>
      </c>
      <c r="CR1513" s="28" t="s">
        <v>3856</v>
      </c>
      <c r="CS1513" s="28" t="s">
        <v>752</v>
      </c>
      <c r="CT1513" s="28" t="s">
        <v>753</v>
      </c>
      <c r="CU1513" s="28" t="s">
        <v>681</v>
      </c>
      <c r="CV1513" s="3" t="s">
        <v>754</v>
      </c>
    </row>
    <row r="1514" spans="91:100" x14ac:dyDescent="0.25">
      <c r="CM1514" s="29"/>
      <c r="CN1514" s="28" t="s">
        <v>3857</v>
      </c>
      <c r="CO1514" s="28" t="s">
        <v>197</v>
      </c>
      <c r="CP1514" s="28" t="s">
        <v>393</v>
      </c>
      <c r="CQ1514" s="28" t="s">
        <v>3858</v>
      </c>
      <c r="CR1514" s="28" t="s">
        <v>475</v>
      </c>
      <c r="CS1514" s="28" t="s">
        <v>679</v>
      </c>
      <c r="CT1514" s="28" t="s">
        <v>3751</v>
      </c>
      <c r="CU1514" s="28" t="s">
        <v>681</v>
      </c>
      <c r="CV1514" s="3" t="s">
        <v>682</v>
      </c>
    </row>
    <row r="1515" spans="91:100" x14ac:dyDescent="0.25">
      <c r="CM1515" s="29"/>
      <c r="CN1515" s="28" t="s">
        <v>3859</v>
      </c>
      <c r="CO1515" s="28" t="s">
        <v>197</v>
      </c>
      <c r="CP1515" s="28" t="s">
        <v>393</v>
      </c>
      <c r="CQ1515" s="28" t="s">
        <v>3860</v>
      </c>
      <c r="CR1515" s="28" t="s">
        <v>3861</v>
      </c>
      <c r="CS1515" s="28" t="s">
        <v>3736</v>
      </c>
      <c r="CT1515" s="28" t="s">
        <v>3737</v>
      </c>
      <c r="CU1515" s="28" t="s">
        <v>3738</v>
      </c>
      <c r="CV1515" s="3" t="s">
        <v>3739</v>
      </c>
    </row>
    <row r="1516" spans="91:100" x14ac:dyDescent="0.25">
      <c r="CM1516" s="29"/>
      <c r="CN1516" s="28" t="s">
        <v>3862</v>
      </c>
      <c r="CO1516" s="28" t="s">
        <v>197</v>
      </c>
      <c r="CP1516" s="28" t="s">
        <v>393</v>
      </c>
      <c r="CQ1516" s="28" t="s">
        <v>3863</v>
      </c>
      <c r="CR1516" s="28" t="s">
        <v>3864</v>
      </c>
      <c r="CS1516" s="28" t="s">
        <v>3736</v>
      </c>
      <c r="CT1516" s="28" t="s">
        <v>3737</v>
      </c>
      <c r="CU1516" s="28" t="s">
        <v>3738</v>
      </c>
      <c r="CV1516" s="3" t="s">
        <v>3739</v>
      </c>
    </row>
    <row r="1517" spans="91:100" x14ac:dyDescent="0.25">
      <c r="CM1517" s="29"/>
      <c r="CN1517" s="28" t="s">
        <v>3865</v>
      </c>
      <c r="CO1517" s="28" t="s">
        <v>197</v>
      </c>
      <c r="CP1517" s="28" t="s">
        <v>393</v>
      </c>
      <c r="CQ1517" s="28" t="s">
        <v>3866</v>
      </c>
      <c r="CR1517" s="28" t="s">
        <v>476</v>
      </c>
      <c r="CS1517" s="28" t="s">
        <v>679</v>
      </c>
      <c r="CT1517" s="28" t="s">
        <v>3751</v>
      </c>
      <c r="CU1517" s="28" t="s">
        <v>681</v>
      </c>
      <c r="CV1517" s="3" t="s">
        <v>682</v>
      </c>
    </row>
    <row r="1518" spans="91:100" x14ac:dyDescent="0.25">
      <c r="CM1518" s="29"/>
      <c r="CN1518" s="28" t="s">
        <v>3867</v>
      </c>
      <c r="CO1518" s="28" t="s">
        <v>197</v>
      </c>
      <c r="CP1518" s="28" t="s">
        <v>393</v>
      </c>
      <c r="CQ1518" s="28" t="s">
        <v>3868</v>
      </c>
      <c r="CR1518" s="28" t="s">
        <v>477</v>
      </c>
      <c r="CS1518" s="28" t="s">
        <v>679</v>
      </c>
      <c r="CT1518" s="28" t="s">
        <v>3751</v>
      </c>
      <c r="CU1518" s="28" t="s">
        <v>681</v>
      </c>
      <c r="CV1518" s="3" t="s">
        <v>682</v>
      </c>
    </row>
    <row r="1519" spans="91:100" x14ac:dyDescent="0.25">
      <c r="CM1519" s="29"/>
      <c r="CN1519" s="28" t="s">
        <v>3869</v>
      </c>
      <c r="CO1519" s="28" t="s">
        <v>197</v>
      </c>
      <c r="CP1519" s="28" t="s">
        <v>393</v>
      </c>
      <c r="CQ1519" s="28" t="s">
        <v>3870</v>
      </c>
      <c r="CR1519" s="28" t="s">
        <v>3870</v>
      </c>
      <c r="CS1519" s="28" t="s">
        <v>3736</v>
      </c>
      <c r="CT1519" s="28" t="s">
        <v>3737</v>
      </c>
      <c r="CU1519" s="28" t="s">
        <v>3738</v>
      </c>
      <c r="CV1519" s="3" t="s">
        <v>3739</v>
      </c>
    </row>
    <row r="1520" spans="91:100" x14ac:dyDescent="0.25">
      <c r="CM1520" s="29"/>
      <c r="CN1520" s="28" t="s">
        <v>3871</v>
      </c>
      <c r="CO1520" s="28" t="s">
        <v>197</v>
      </c>
      <c r="CP1520" s="28" t="s">
        <v>393</v>
      </c>
      <c r="CQ1520" s="28" t="s">
        <v>3872</v>
      </c>
      <c r="CR1520" s="28" t="s">
        <v>3872</v>
      </c>
      <c r="CS1520" s="28" t="s">
        <v>679</v>
      </c>
      <c r="CT1520" s="28" t="s">
        <v>3751</v>
      </c>
      <c r="CU1520" s="28" t="s">
        <v>681</v>
      </c>
      <c r="CV1520" s="3" t="s">
        <v>682</v>
      </c>
    </row>
    <row r="1521" spans="91:100" x14ac:dyDescent="0.25">
      <c r="CM1521" s="29"/>
      <c r="CN1521" s="28" t="s">
        <v>3873</v>
      </c>
      <c r="CO1521" s="28" t="s">
        <v>197</v>
      </c>
      <c r="CP1521" s="28" t="s">
        <v>393</v>
      </c>
      <c r="CQ1521" s="28" t="s">
        <v>3874</v>
      </c>
      <c r="CR1521" s="28" t="s">
        <v>3874</v>
      </c>
      <c r="CS1521" s="28" t="s">
        <v>3736</v>
      </c>
      <c r="CT1521" s="28" t="s">
        <v>3737</v>
      </c>
      <c r="CU1521" s="28" t="s">
        <v>3738</v>
      </c>
      <c r="CV1521" s="3" t="s">
        <v>3739</v>
      </c>
    </row>
    <row r="1522" spans="91:100" x14ac:dyDescent="0.25">
      <c r="CM1522" s="29"/>
      <c r="CN1522" s="28" t="s">
        <v>3875</v>
      </c>
      <c r="CO1522" s="28" t="s">
        <v>197</v>
      </c>
      <c r="CP1522" s="28" t="s">
        <v>393</v>
      </c>
      <c r="CQ1522" s="28" t="s">
        <v>3876</v>
      </c>
      <c r="CR1522" s="28" t="s">
        <v>3876</v>
      </c>
      <c r="CS1522" s="28" t="s">
        <v>3736</v>
      </c>
      <c r="CT1522" s="28" t="s">
        <v>3737</v>
      </c>
      <c r="CU1522" s="28" t="s">
        <v>3738</v>
      </c>
      <c r="CV1522" s="3" t="s">
        <v>3739</v>
      </c>
    </row>
    <row r="1523" spans="91:100" x14ac:dyDescent="0.25">
      <c r="CM1523" s="29"/>
      <c r="CN1523" s="28" t="s">
        <v>3877</v>
      </c>
      <c r="CO1523" s="28" t="s">
        <v>197</v>
      </c>
      <c r="CP1523" s="28" t="s">
        <v>393</v>
      </c>
      <c r="CQ1523" s="28" t="s">
        <v>3878</v>
      </c>
      <c r="CR1523" s="28" t="s">
        <v>3878</v>
      </c>
      <c r="CS1523" s="28" t="s">
        <v>679</v>
      </c>
      <c r="CT1523" s="28" t="s">
        <v>3751</v>
      </c>
      <c r="CU1523" s="28" t="s">
        <v>681</v>
      </c>
      <c r="CV1523" s="3" t="s">
        <v>682</v>
      </c>
    </row>
    <row r="1524" spans="91:100" x14ac:dyDescent="0.25">
      <c r="CM1524" s="29"/>
      <c r="CN1524" s="28" t="s">
        <v>3879</v>
      </c>
      <c r="CO1524" s="28" t="s">
        <v>197</v>
      </c>
      <c r="CP1524" s="28" t="s">
        <v>393</v>
      </c>
      <c r="CQ1524" s="28" t="s">
        <v>3880</v>
      </c>
      <c r="CR1524" s="28" t="s">
        <v>3880</v>
      </c>
      <c r="CS1524" s="28" t="s">
        <v>752</v>
      </c>
      <c r="CT1524" s="28" t="s">
        <v>753</v>
      </c>
      <c r="CU1524" s="28" t="s">
        <v>681</v>
      </c>
      <c r="CV1524" s="3" t="s">
        <v>754</v>
      </c>
    </row>
    <row r="1525" spans="91:100" x14ac:dyDescent="0.25">
      <c r="CM1525" s="29"/>
      <c r="CN1525" s="28" t="s">
        <v>3881</v>
      </c>
      <c r="CO1525" s="28" t="s">
        <v>197</v>
      </c>
      <c r="CP1525" s="28" t="s">
        <v>393</v>
      </c>
      <c r="CQ1525" s="28" t="s">
        <v>3882</v>
      </c>
      <c r="CR1525" s="28" t="s">
        <v>3882</v>
      </c>
      <c r="CS1525" s="28" t="s">
        <v>3736</v>
      </c>
      <c r="CT1525" s="28" t="s">
        <v>3737</v>
      </c>
      <c r="CU1525" s="28" t="s">
        <v>3738</v>
      </c>
      <c r="CV1525" s="3" t="s">
        <v>3739</v>
      </c>
    </row>
    <row r="1526" spans="91:100" x14ac:dyDescent="0.25">
      <c r="CM1526" s="29"/>
      <c r="CN1526" s="28" t="s">
        <v>3883</v>
      </c>
      <c r="CO1526" s="28" t="s">
        <v>197</v>
      </c>
      <c r="CP1526" s="28" t="s">
        <v>393</v>
      </c>
      <c r="CQ1526" s="28" t="s">
        <v>3884</v>
      </c>
      <c r="CR1526" s="28" t="s">
        <v>3885</v>
      </c>
      <c r="CS1526" s="28" t="s">
        <v>679</v>
      </c>
      <c r="CT1526" s="28" t="s">
        <v>3751</v>
      </c>
      <c r="CU1526" s="28" t="s">
        <v>681</v>
      </c>
      <c r="CV1526" s="3" t="s">
        <v>682</v>
      </c>
    </row>
    <row r="1527" spans="91:100" x14ac:dyDescent="0.25">
      <c r="CM1527" s="29"/>
      <c r="CN1527" s="28" t="s">
        <v>3886</v>
      </c>
      <c r="CO1527" s="28" t="s">
        <v>197</v>
      </c>
      <c r="CP1527" s="28" t="s">
        <v>393</v>
      </c>
      <c r="CQ1527" s="28" t="s">
        <v>3887</v>
      </c>
      <c r="CR1527" s="28" t="s">
        <v>3888</v>
      </c>
      <c r="CS1527" s="28" t="s">
        <v>3736</v>
      </c>
      <c r="CT1527" s="28" t="s">
        <v>3737</v>
      </c>
      <c r="CU1527" s="28" t="s">
        <v>3738</v>
      </c>
      <c r="CV1527" s="3" t="s">
        <v>3739</v>
      </c>
    </row>
    <row r="1528" spans="91:100" x14ac:dyDescent="0.25">
      <c r="CM1528" s="29"/>
      <c r="CN1528" s="28" t="s">
        <v>3889</v>
      </c>
      <c r="CO1528" s="28" t="s">
        <v>197</v>
      </c>
      <c r="CP1528" s="28" t="s">
        <v>393</v>
      </c>
      <c r="CQ1528" s="28" t="s">
        <v>3890</v>
      </c>
      <c r="CR1528" s="28" t="s">
        <v>3890</v>
      </c>
      <c r="CS1528" s="28" t="s">
        <v>3736</v>
      </c>
      <c r="CT1528" s="28" t="s">
        <v>3737</v>
      </c>
      <c r="CU1528" s="28" t="s">
        <v>3738</v>
      </c>
      <c r="CV1528" s="3" t="s">
        <v>3739</v>
      </c>
    </row>
    <row r="1529" spans="91:100" x14ac:dyDescent="0.25">
      <c r="CM1529" s="29"/>
      <c r="CN1529" s="28" t="s">
        <v>3891</v>
      </c>
      <c r="CO1529" s="28" t="s">
        <v>197</v>
      </c>
      <c r="CP1529" s="28" t="s">
        <v>393</v>
      </c>
      <c r="CQ1529" s="28" t="s">
        <v>3892</v>
      </c>
      <c r="CR1529" s="28" t="s">
        <v>3892</v>
      </c>
      <c r="CS1529" s="28" t="s">
        <v>679</v>
      </c>
      <c r="CT1529" s="28" t="s">
        <v>3751</v>
      </c>
      <c r="CU1529" s="28" t="s">
        <v>681</v>
      </c>
      <c r="CV1529" s="3" t="s">
        <v>682</v>
      </c>
    </row>
    <row r="1530" spans="91:100" x14ac:dyDescent="0.25">
      <c r="CM1530" s="29"/>
      <c r="CN1530" s="28" t="s">
        <v>3893</v>
      </c>
      <c r="CO1530" s="28" t="s">
        <v>197</v>
      </c>
      <c r="CP1530" s="28" t="s">
        <v>393</v>
      </c>
      <c r="CQ1530" s="28" t="s">
        <v>3894</v>
      </c>
      <c r="CR1530" s="28" t="s">
        <v>3894</v>
      </c>
      <c r="CS1530" s="28" t="s">
        <v>679</v>
      </c>
      <c r="CT1530" s="28" t="s">
        <v>3751</v>
      </c>
      <c r="CU1530" s="28" t="s">
        <v>681</v>
      </c>
      <c r="CV1530" s="3" t="s">
        <v>682</v>
      </c>
    </row>
    <row r="1531" spans="91:100" x14ac:dyDescent="0.25">
      <c r="CM1531" s="29"/>
      <c r="CN1531" s="28" t="s">
        <v>3895</v>
      </c>
      <c r="CO1531" s="28" t="s">
        <v>197</v>
      </c>
      <c r="CP1531" s="28" t="s">
        <v>393</v>
      </c>
      <c r="CQ1531" s="28" t="s">
        <v>3896</v>
      </c>
      <c r="CR1531" s="28" t="s">
        <v>3896</v>
      </c>
      <c r="CS1531" s="28" t="s">
        <v>3736</v>
      </c>
      <c r="CT1531" s="28" t="s">
        <v>3737</v>
      </c>
      <c r="CU1531" s="28" t="s">
        <v>3738</v>
      </c>
      <c r="CV1531" s="3" t="s">
        <v>3739</v>
      </c>
    </row>
    <row r="1532" spans="91:100" x14ac:dyDescent="0.25">
      <c r="CM1532" s="29"/>
      <c r="CN1532" s="28" t="s">
        <v>3897</v>
      </c>
      <c r="CO1532" s="28" t="s">
        <v>197</v>
      </c>
      <c r="CP1532" s="28" t="s">
        <v>393</v>
      </c>
      <c r="CQ1532" s="28" t="s">
        <v>3898</v>
      </c>
      <c r="CR1532" s="28" t="s">
        <v>3898</v>
      </c>
      <c r="CS1532" s="28" t="s">
        <v>3736</v>
      </c>
      <c r="CT1532" s="28" t="s">
        <v>3737</v>
      </c>
      <c r="CU1532" s="28" t="s">
        <v>3738</v>
      </c>
      <c r="CV1532" s="3" t="s">
        <v>3739</v>
      </c>
    </row>
    <row r="1533" spans="91:100" x14ac:dyDescent="0.25">
      <c r="CM1533" s="29"/>
      <c r="CN1533" s="28" t="s">
        <v>3899</v>
      </c>
      <c r="CO1533" s="28" t="s">
        <v>197</v>
      </c>
      <c r="CP1533" s="28" t="s">
        <v>393</v>
      </c>
      <c r="CQ1533" s="28" t="s">
        <v>3900</v>
      </c>
      <c r="CR1533" s="28" t="s">
        <v>3901</v>
      </c>
      <c r="CS1533" s="28" t="s">
        <v>679</v>
      </c>
      <c r="CT1533" s="28" t="s">
        <v>3751</v>
      </c>
      <c r="CU1533" s="28" t="s">
        <v>681</v>
      </c>
      <c r="CV1533" s="3" t="s">
        <v>682</v>
      </c>
    </row>
    <row r="1534" spans="91:100" x14ac:dyDescent="0.25">
      <c r="CM1534" s="29"/>
      <c r="CN1534" s="28" t="s">
        <v>3902</v>
      </c>
      <c r="CO1534" s="28" t="s">
        <v>197</v>
      </c>
      <c r="CP1534" s="28" t="s">
        <v>393</v>
      </c>
      <c r="CQ1534" s="28" t="s">
        <v>3903</v>
      </c>
      <c r="CR1534" s="28" t="s">
        <v>3903</v>
      </c>
      <c r="CS1534" s="28" t="s">
        <v>679</v>
      </c>
      <c r="CT1534" s="28" t="s">
        <v>3751</v>
      </c>
      <c r="CU1534" s="28" t="s">
        <v>681</v>
      </c>
      <c r="CV1534" s="3" t="s">
        <v>682</v>
      </c>
    </row>
    <row r="1535" spans="91:100" x14ac:dyDescent="0.25">
      <c r="CM1535" s="29"/>
      <c r="CN1535" s="28" t="s">
        <v>3904</v>
      </c>
      <c r="CO1535" s="28" t="s">
        <v>197</v>
      </c>
      <c r="CP1535" s="28" t="s">
        <v>393</v>
      </c>
      <c r="CQ1535" s="28" t="s">
        <v>3905</v>
      </c>
      <c r="CR1535" s="28" t="s">
        <v>3905</v>
      </c>
      <c r="CS1535" s="28" t="s">
        <v>3736</v>
      </c>
      <c r="CT1535" s="28" t="s">
        <v>3737</v>
      </c>
      <c r="CU1535" s="28" t="s">
        <v>3738</v>
      </c>
      <c r="CV1535" s="3" t="s">
        <v>3739</v>
      </c>
    </row>
    <row r="1536" spans="91:100" x14ac:dyDescent="0.25">
      <c r="CM1536" s="29"/>
      <c r="CN1536" s="28" t="s">
        <v>3906</v>
      </c>
      <c r="CO1536" s="28" t="s">
        <v>197</v>
      </c>
      <c r="CP1536" s="28" t="s">
        <v>393</v>
      </c>
      <c r="CQ1536" s="28" t="s">
        <v>3907</v>
      </c>
      <c r="CR1536" s="28" t="s">
        <v>3907</v>
      </c>
      <c r="CS1536" s="28" t="s">
        <v>679</v>
      </c>
      <c r="CT1536" s="28" t="s">
        <v>3751</v>
      </c>
      <c r="CU1536" s="28" t="s">
        <v>681</v>
      </c>
      <c r="CV1536" s="3" t="s">
        <v>682</v>
      </c>
    </row>
    <row r="1537" spans="91:100" x14ac:dyDescent="0.25">
      <c r="CM1537" s="29"/>
      <c r="CN1537" s="28" t="s">
        <v>3908</v>
      </c>
      <c r="CO1537" s="28" t="s">
        <v>197</v>
      </c>
      <c r="CP1537" s="28" t="s">
        <v>393</v>
      </c>
      <c r="CQ1537" s="28" t="s">
        <v>3909</v>
      </c>
      <c r="CR1537" s="28" t="s">
        <v>3909</v>
      </c>
      <c r="CS1537" s="28" t="s">
        <v>752</v>
      </c>
      <c r="CT1537" s="28" t="s">
        <v>753</v>
      </c>
      <c r="CU1537" s="28" t="s">
        <v>681</v>
      </c>
      <c r="CV1537" s="3" t="s">
        <v>754</v>
      </c>
    </row>
    <row r="1538" spans="91:100" x14ac:dyDescent="0.25">
      <c r="CM1538" s="29"/>
      <c r="CN1538" s="28" t="s">
        <v>3910</v>
      </c>
      <c r="CO1538" s="28" t="s">
        <v>197</v>
      </c>
      <c r="CP1538" s="28" t="s">
        <v>393</v>
      </c>
      <c r="CQ1538" s="28" t="s">
        <v>3911</v>
      </c>
      <c r="CR1538" s="28" t="s">
        <v>3911</v>
      </c>
      <c r="CS1538" s="28" t="s">
        <v>679</v>
      </c>
      <c r="CT1538" s="28" t="s">
        <v>3751</v>
      </c>
      <c r="CU1538" s="28" t="s">
        <v>681</v>
      </c>
      <c r="CV1538" s="3" t="s">
        <v>682</v>
      </c>
    </row>
    <row r="1539" spans="91:100" x14ac:dyDescent="0.25">
      <c r="CM1539" s="29"/>
      <c r="CN1539" s="28" t="s">
        <v>3912</v>
      </c>
      <c r="CO1539" s="28" t="s">
        <v>197</v>
      </c>
      <c r="CP1539" s="28" t="s">
        <v>393</v>
      </c>
      <c r="CQ1539" s="28" t="s">
        <v>3913</v>
      </c>
      <c r="CR1539" s="28" t="s">
        <v>3913</v>
      </c>
      <c r="CS1539" s="28" t="s">
        <v>752</v>
      </c>
      <c r="CT1539" s="28" t="s">
        <v>753</v>
      </c>
      <c r="CU1539" s="28" t="s">
        <v>681</v>
      </c>
      <c r="CV1539" s="3" t="s">
        <v>754</v>
      </c>
    </row>
    <row r="1540" spans="91:100" x14ac:dyDescent="0.25">
      <c r="CM1540" s="29"/>
      <c r="CN1540" s="28" t="s">
        <v>3914</v>
      </c>
      <c r="CO1540" s="28" t="s">
        <v>197</v>
      </c>
      <c r="CP1540" s="28" t="s">
        <v>393</v>
      </c>
      <c r="CQ1540" s="28" t="s">
        <v>639</v>
      </c>
      <c r="CR1540" s="28" t="s">
        <v>478</v>
      </c>
      <c r="CS1540" s="28" t="s">
        <v>679</v>
      </c>
      <c r="CT1540" s="28" t="s">
        <v>3751</v>
      </c>
      <c r="CU1540" s="28" t="s">
        <v>681</v>
      </c>
      <c r="CV1540" s="3" t="s">
        <v>682</v>
      </c>
    </row>
    <row r="1541" spans="91:100" x14ac:dyDescent="0.25">
      <c r="CM1541" s="29"/>
      <c r="CN1541" s="28" t="s">
        <v>3915</v>
      </c>
      <c r="CO1541" s="28" t="s">
        <v>197</v>
      </c>
      <c r="CP1541" s="28" t="s">
        <v>393</v>
      </c>
      <c r="CQ1541" s="28" t="s">
        <v>3916</v>
      </c>
      <c r="CR1541" s="28" t="s">
        <v>3917</v>
      </c>
      <c r="CS1541" s="28" t="s">
        <v>3736</v>
      </c>
      <c r="CT1541" s="28" t="s">
        <v>3737</v>
      </c>
      <c r="CU1541" s="28" t="s">
        <v>3738</v>
      </c>
      <c r="CV1541" s="3" t="s">
        <v>3739</v>
      </c>
    </row>
    <row r="1542" spans="91:100" x14ac:dyDescent="0.25">
      <c r="CM1542" s="29"/>
      <c r="CN1542" s="28" t="s">
        <v>3918</v>
      </c>
      <c r="CO1542" s="28" t="s">
        <v>197</v>
      </c>
      <c r="CP1542" s="28" t="s">
        <v>393</v>
      </c>
      <c r="CQ1542" s="28" t="s">
        <v>3919</v>
      </c>
      <c r="CR1542" s="28" t="s">
        <v>3920</v>
      </c>
      <c r="CS1542" s="28" t="s">
        <v>3736</v>
      </c>
      <c r="CT1542" s="28" t="s">
        <v>3737</v>
      </c>
      <c r="CU1542" s="28" t="s">
        <v>3738</v>
      </c>
      <c r="CV1542" s="3" t="s">
        <v>3739</v>
      </c>
    </row>
    <row r="1543" spans="91:100" x14ac:dyDescent="0.25">
      <c r="CM1543" s="29"/>
      <c r="CN1543" s="28" t="s">
        <v>3921</v>
      </c>
      <c r="CO1543" s="28" t="s">
        <v>197</v>
      </c>
      <c r="CP1543" s="28" t="s">
        <v>393</v>
      </c>
      <c r="CQ1543" s="28" t="s">
        <v>3922</v>
      </c>
      <c r="CR1543" s="28" t="s">
        <v>3923</v>
      </c>
      <c r="CS1543" s="28" t="s">
        <v>752</v>
      </c>
      <c r="CT1543" s="28" t="s">
        <v>753</v>
      </c>
      <c r="CU1543" s="28" t="s">
        <v>681</v>
      </c>
      <c r="CV1543" s="3" t="s">
        <v>754</v>
      </c>
    </row>
    <row r="1544" spans="91:100" x14ac:dyDescent="0.25">
      <c r="CM1544" s="29"/>
      <c r="CN1544" s="28" t="s">
        <v>3924</v>
      </c>
      <c r="CO1544" s="28" t="s">
        <v>197</v>
      </c>
      <c r="CP1544" s="28" t="s">
        <v>393</v>
      </c>
      <c r="CQ1544" s="28" t="s">
        <v>3925</v>
      </c>
      <c r="CR1544" s="28" t="s">
        <v>3926</v>
      </c>
      <c r="CS1544" s="28" t="s">
        <v>3736</v>
      </c>
      <c r="CT1544" s="28" t="s">
        <v>3737</v>
      </c>
      <c r="CU1544" s="28" t="s">
        <v>3738</v>
      </c>
      <c r="CV1544" s="3" t="s">
        <v>3739</v>
      </c>
    </row>
    <row r="1545" spans="91:100" x14ac:dyDescent="0.25">
      <c r="CM1545" s="29"/>
      <c r="CN1545" s="28" t="s">
        <v>3927</v>
      </c>
      <c r="CO1545" s="28" t="s">
        <v>197</v>
      </c>
      <c r="CP1545" s="28" t="s">
        <v>393</v>
      </c>
      <c r="CQ1545" s="28" t="s">
        <v>3928</v>
      </c>
      <c r="CR1545" s="28" t="s">
        <v>479</v>
      </c>
      <c r="CS1545" s="28" t="s">
        <v>679</v>
      </c>
      <c r="CT1545" s="28" t="s">
        <v>3751</v>
      </c>
      <c r="CU1545" s="28" t="s">
        <v>681</v>
      </c>
      <c r="CV1545" s="3" t="s">
        <v>682</v>
      </c>
    </row>
    <row r="1546" spans="91:100" x14ac:dyDescent="0.25">
      <c r="CM1546" s="29"/>
      <c r="CN1546" s="28" t="s">
        <v>3929</v>
      </c>
      <c r="CO1546" s="28" t="s">
        <v>197</v>
      </c>
      <c r="CP1546" s="28" t="s">
        <v>393</v>
      </c>
      <c r="CQ1546" s="28" t="s">
        <v>3930</v>
      </c>
      <c r="CR1546" s="28" t="s">
        <v>3931</v>
      </c>
      <c r="CS1546" s="28" t="s">
        <v>3736</v>
      </c>
      <c r="CT1546" s="28" t="s">
        <v>3737</v>
      </c>
      <c r="CU1546" s="28" t="s">
        <v>3738</v>
      </c>
      <c r="CV1546" s="3" t="s">
        <v>3739</v>
      </c>
    </row>
    <row r="1547" spans="91:100" x14ac:dyDescent="0.25">
      <c r="CM1547" s="29"/>
      <c r="CN1547" s="28" t="s">
        <v>3932</v>
      </c>
      <c r="CO1547" s="28" t="s">
        <v>197</v>
      </c>
      <c r="CP1547" s="28" t="s">
        <v>393</v>
      </c>
      <c r="CQ1547" s="28" t="s">
        <v>3933</v>
      </c>
      <c r="CR1547" s="28" t="s">
        <v>3934</v>
      </c>
      <c r="CS1547" s="28" t="s">
        <v>3736</v>
      </c>
      <c r="CT1547" s="28" t="s">
        <v>3737</v>
      </c>
      <c r="CU1547" s="28" t="s">
        <v>3738</v>
      </c>
      <c r="CV1547" s="3" t="s">
        <v>3739</v>
      </c>
    </row>
    <row r="1548" spans="91:100" x14ac:dyDescent="0.25">
      <c r="CM1548" s="29"/>
      <c r="CN1548" s="28" t="s">
        <v>3935</v>
      </c>
      <c r="CO1548" s="28" t="s">
        <v>197</v>
      </c>
      <c r="CP1548" s="28" t="s">
        <v>393</v>
      </c>
      <c r="CQ1548" s="28" t="s">
        <v>3936</v>
      </c>
      <c r="CR1548" s="28" t="s">
        <v>480</v>
      </c>
      <c r="CS1548" s="28" t="s">
        <v>679</v>
      </c>
      <c r="CT1548" s="28" t="s">
        <v>3751</v>
      </c>
      <c r="CU1548" s="28" t="s">
        <v>681</v>
      </c>
      <c r="CV1548" s="3" t="s">
        <v>682</v>
      </c>
    </row>
    <row r="1549" spans="91:100" x14ac:dyDescent="0.25">
      <c r="CM1549" s="29"/>
      <c r="CN1549" s="28" t="s">
        <v>3937</v>
      </c>
      <c r="CO1549" s="28" t="s">
        <v>197</v>
      </c>
      <c r="CP1549" s="28" t="s">
        <v>393</v>
      </c>
      <c r="CQ1549" s="28" t="s">
        <v>1639</v>
      </c>
      <c r="CR1549" s="28" t="s">
        <v>1640</v>
      </c>
      <c r="CS1549" s="28" t="s">
        <v>679</v>
      </c>
      <c r="CT1549" s="28" t="s">
        <v>3751</v>
      </c>
      <c r="CU1549" s="28" t="s">
        <v>681</v>
      </c>
      <c r="CV1549" s="3" t="s">
        <v>682</v>
      </c>
    </row>
    <row r="1550" spans="91:100" x14ac:dyDescent="0.25">
      <c r="CM1550" s="29"/>
      <c r="CN1550" s="28" t="s">
        <v>3938</v>
      </c>
      <c r="CO1550" s="28" t="s">
        <v>197</v>
      </c>
      <c r="CP1550" s="28" t="s">
        <v>393</v>
      </c>
      <c r="CQ1550" s="28" t="s">
        <v>3939</v>
      </c>
      <c r="CR1550" s="28" t="s">
        <v>481</v>
      </c>
      <c r="CS1550" s="28" t="s">
        <v>679</v>
      </c>
      <c r="CT1550" s="28" t="s">
        <v>3751</v>
      </c>
      <c r="CU1550" s="28" t="s">
        <v>681</v>
      </c>
      <c r="CV1550" s="3" t="s">
        <v>682</v>
      </c>
    </row>
    <row r="1551" spans="91:100" x14ac:dyDescent="0.25">
      <c r="CM1551" s="29"/>
      <c r="CN1551" s="28" t="s">
        <v>3940</v>
      </c>
      <c r="CO1551" s="28" t="s">
        <v>197</v>
      </c>
      <c r="CP1551" s="28" t="s">
        <v>393</v>
      </c>
      <c r="CQ1551" s="28" t="s">
        <v>3941</v>
      </c>
      <c r="CR1551" s="28" t="s">
        <v>3941</v>
      </c>
      <c r="CS1551" s="28" t="s">
        <v>3736</v>
      </c>
      <c r="CT1551" s="28" t="s">
        <v>3737</v>
      </c>
      <c r="CU1551" s="28" t="s">
        <v>3738</v>
      </c>
      <c r="CV1551" s="3" t="s">
        <v>3739</v>
      </c>
    </row>
    <row r="1552" spans="91:100" x14ac:dyDescent="0.25">
      <c r="CM1552" s="29"/>
      <c r="CN1552" s="28" t="s">
        <v>3942</v>
      </c>
      <c r="CO1552" s="28" t="s">
        <v>197</v>
      </c>
      <c r="CP1552" s="28" t="s">
        <v>393</v>
      </c>
      <c r="CQ1552" s="28" t="s">
        <v>3943</v>
      </c>
      <c r="CR1552" s="28" t="s">
        <v>3943</v>
      </c>
      <c r="CS1552" s="28" t="s">
        <v>3736</v>
      </c>
      <c r="CT1552" s="28" t="s">
        <v>3737</v>
      </c>
      <c r="CU1552" s="28" t="s">
        <v>3738</v>
      </c>
      <c r="CV1552" s="3" t="s">
        <v>3739</v>
      </c>
    </row>
    <row r="1553" spans="91:100" x14ac:dyDescent="0.25">
      <c r="CM1553" s="29"/>
      <c r="CN1553" s="28" t="s">
        <v>3944</v>
      </c>
      <c r="CO1553" s="28" t="s">
        <v>197</v>
      </c>
      <c r="CP1553" s="28" t="s">
        <v>393</v>
      </c>
      <c r="CQ1553" s="28" t="s">
        <v>3945</v>
      </c>
      <c r="CR1553" s="28" t="s">
        <v>3945</v>
      </c>
      <c r="CS1553" s="28" t="s">
        <v>3736</v>
      </c>
      <c r="CT1553" s="28" t="s">
        <v>3737</v>
      </c>
      <c r="CU1553" s="28" t="s">
        <v>3738</v>
      </c>
      <c r="CV1553" s="3" t="s">
        <v>3739</v>
      </c>
    </row>
    <row r="1554" spans="91:100" x14ac:dyDescent="0.25">
      <c r="CM1554" s="29"/>
      <c r="CN1554" s="28" t="s">
        <v>3946</v>
      </c>
      <c r="CO1554" s="28" t="s">
        <v>197</v>
      </c>
      <c r="CP1554" s="28" t="s">
        <v>393</v>
      </c>
      <c r="CQ1554" s="28" t="s">
        <v>3947</v>
      </c>
      <c r="CR1554" s="28" t="s">
        <v>3947</v>
      </c>
      <c r="CS1554" s="28" t="s">
        <v>3736</v>
      </c>
      <c r="CT1554" s="28" t="s">
        <v>3737</v>
      </c>
      <c r="CU1554" s="28" t="s">
        <v>3738</v>
      </c>
      <c r="CV1554" s="3" t="s">
        <v>3739</v>
      </c>
    </row>
    <row r="1555" spans="91:100" x14ac:dyDescent="0.25">
      <c r="CM1555" s="29"/>
      <c r="CN1555" s="28" t="s">
        <v>3948</v>
      </c>
      <c r="CO1555" s="28" t="s">
        <v>197</v>
      </c>
      <c r="CP1555" s="28" t="s">
        <v>393</v>
      </c>
      <c r="CQ1555" s="28" t="s">
        <v>3949</v>
      </c>
      <c r="CR1555" s="28" t="s">
        <v>3949</v>
      </c>
      <c r="CS1555" s="28" t="s">
        <v>3736</v>
      </c>
      <c r="CT1555" s="28" t="s">
        <v>3737</v>
      </c>
      <c r="CU1555" s="28" t="s">
        <v>3738</v>
      </c>
      <c r="CV1555" s="3" t="s">
        <v>3739</v>
      </c>
    </row>
    <row r="1556" spans="91:100" x14ac:dyDescent="0.25">
      <c r="CM1556" s="29"/>
      <c r="CN1556" s="28" t="s">
        <v>3950</v>
      </c>
      <c r="CO1556" s="28" t="s">
        <v>197</v>
      </c>
      <c r="CP1556" s="28" t="s">
        <v>393</v>
      </c>
      <c r="CQ1556" s="28" t="s">
        <v>3951</v>
      </c>
      <c r="CR1556" s="28" t="s">
        <v>3951</v>
      </c>
      <c r="CS1556" s="28" t="s">
        <v>679</v>
      </c>
      <c r="CT1556" s="28" t="s">
        <v>3751</v>
      </c>
      <c r="CU1556" s="28" t="s">
        <v>681</v>
      </c>
      <c r="CV1556" s="3" t="s">
        <v>682</v>
      </c>
    </row>
    <row r="1557" spans="91:100" x14ac:dyDescent="0.25">
      <c r="CM1557" s="29"/>
      <c r="CN1557" s="28" t="s">
        <v>3952</v>
      </c>
      <c r="CO1557" s="28" t="s">
        <v>197</v>
      </c>
      <c r="CP1557" s="28" t="s">
        <v>393</v>
      </c>
      <c r="CQ1557" s="28" t="s">
        <v>3953</v>
      </c>
      <c r="CR1557" s="28" t="s">
        <v>3953</v>
      </c>
      <c r="CS1557" s="28" t="s">
        <v>679</v>
      </c>
      <c r="CT1557" s="28" t="s">
        <v>3751</v>
      </c>
      <c r="CU1557" s="28" t="s">
        <v>681</v>
      </c>
      <c r="CV1557" s="3" t="s">
        <v>682</v>
      </c>
    </row>
    <row r="1558" spans="91:100" x14ac:dyDescent="0.25">
      <c r="CM1558" s="29"/>
      <c r="CN1558" s="28" t="s">
        <v>3954</v>
      </c>
      <c r="CO1558" s="28" t="s">
        <v>197</v>
      </c>
      <c r="CP1558" s="28" t="s">
        <v>393</v>
      </c>
      <c r="CQ1558" s="28" t="s">
        <v>3955</v>
      </c>
      <c r="CR1558" s="28" t="s">
        <v>3955</v>
      </c>
      <c r="CS1558" s="28" t="s">
        <v>679</v>
      </c>
      <c r="CT1558" s="28" t="s">
        <v>3751</v>
      </c>
      <c r="CU1558" s="28" t="s">
        <v>681</v>
      </c>
      <c r="CV1558" s="3" t="s">
        <v>682</v>
      </c>
    </row>
    <row r="1559" spans="91:100" x14ac:dyDescent="0.25">
      <c r="CM1559" s="29"/>
      <c r="CN1559" s="28" t="s">
        <v>3956</v>
      </c>
      <c r="CO1559" s="28" t="s">
        <v>197</v>
      </c>
      <c r="CP1559" s="28" t="s">
        <v>393</v>
      </c>
      <c r="CQ1559" s="28" t="s">
        <v>3957</v>
      </c>
      <c r="CR1559" s="28" t="s">
        <v>3958</v>
      </c>
      <c r="CS1559" s="28" t="s">
        <v>3736</v>
      </c>
      <c r="CT1559" s="28" t="s">
        <v>3737</v>
      </c>
      <c r="CU1559" s="28" t="s">
        <v>3738</v>
      </c>
      <c r="CV1559" s="3" t="s">
        <v>3739</v>
      </c>
    </row>
    <row r="1560" spans="91:100" x14ac:dyDescent="0.25">
      <c r="CM1560" s="29"/>
      <c r="CN1560" s="28" t="s">
        <v>3959</v>
      </c>
      <c r="CO1560" s="28" t="s">
        <v>197</v>
      </c>
      <c r="CP1560" s="28" t="s">
        <v>393</v>
      </c>
      <c r="CQ1560" s="28" t="s">
        <v>3960</v>
      </c>
      <c r="CR1560" s="28" t="s">
        <v>3960</v>
      </c>
      <c r="CS1560" s="28" t="s">
        <v>3736</v>
      </c>
      <c r="CT1560" s="28" t="s">
        <v>3737</v>
      </c>
      <c r="CU1560" s="28" t="s">
        <v>3738</v>
      </c>
      <c r="CV1560" s="3" t="s">
        <v>3739</v>
      </c>
    </row>
    <row r="1561" spans="91:100" x14ac:dyDescent="0.25">
      <c r="CM1561" s="29"/>
      <c r="CN1561" s="28" t="s">
        <v>3961</v>
      </c>
      <c r="CO1561" s="28" t="s">
        <v>197</v>
      </c>
      <c r="CP1561" s="28" t="s">
        <v>393</v>
      </c>
      <c r="CQ1561" s="28" t="s">
        <v>3962</v>
      </c>
      <c r="CR1561" s="28" t="s">
        <v>3963</v>
      </c>
      <c r="CS1561" s="28" t="s">
        <v>3736</v>
      </c>
      <c r="CT1561" s="28" t="s">
        <v>3737</v>
      </c>
      <c r="CU1561" s="28" t="s">
        <v>3738</v>
      </c>
      <c r="CV1561" s="3" t="s">
        <v>3739</v>
      </c>
    </row>
    <row r="1562" spans="91:100" x14ac:dyDescent="0.25">
      <c r="CM1562" s="29"/>
      <c r="CN1562" s="28" t="s">
        <v>3964</v>
      </c>
      <c r="CO1562" s="28" t="s">
        <v>197</v>
      </c>
      <c r="CP1562" s="28" t="s">
        <v>393</v>
      </c>
      <c r="CQ1562" s="28" t="s">
        <v>3965</v>
      </c>
      <c r="CR1562" s="28" t="s">
        <v>3966</v>
      </c>
      <c r="CS1562" s="28" t="s">
        <v>3736</v>
      </c>
      <c r="CT1562" s="28" t="s">
        <v>3737</v>
      </c>
      <c r="CU1562" s="28" t="s">
        <v>3738</v>
      </c>
      <c r="CV1562" s="3" t="s">
        <v>3739</v>
      </c>
    </row>
    <row r="1563" spans="91:100" x14ac:dyDescent="0.25">
      <c r="CM1563" s="29"/>
      <c r="CN1563" s="28" t="s">
        <v>3967</v>
      </c>
      <c r="CO1563" s="28" t="s">
        <v>197</v>
      </c>
      <c r="CP1563" s="28" t="s">
        <v>393</v>
      </c>
      <c r="CQ1563" s="28" t="s">
        <v>3968</v>
      </c>
      <c r="CR1563" s="28" t="s">
        <v>3968</v>
      </c>
      <c r="CS1563" s="28" t="s">
        <v>3736</v>
      </c>
      <c r="CT1563" s="28" t="s">
        <v>3737</v>
      </c>
      <c r="CU1563" s="28" t="s">
        <v>3738</v>
      </c>
      <c r="CV1563" s="3" t="s">
        <v>3739</v>
      </c>
    </row>
    <row r="1564" spans="91:100" x14ac:dyDescent="0.25">
      <c r="CM1564" s="29"/>
      <c r="CN1564" s="28" t="s">
        <v>3969</v>
      </c>
      <c r="CO1564" s="28" t="s">
        <v>197</v>
      </c>
      <c r="CP1564" s="28" t="s">
        <v>393</v>
      </c>
      <c r="CQ1564" s="28" t="s">
        <v>3970</v>
      </c>
      <c r="CR1564" s="28" t="s">
        <v>3970</v>
      </c>
      <c r="CS1564" s="28" t="s">
        <v>679</v>
      </c>
      <c r="CT1564" s="28" t="s">
        <v>3751</v>
      </c>
      <c r="CU1564" s="28" t="s">
        <v>681</v>
      </c>
      <c r="CV1564" s="3" t="s">
        <v>682</v>
      </c>
    </row>
    <row r="1565" spans="91:100" x14ac:dyDescent="0.25">
      <c r="CM1565" s="29"/>
      <c r="CN1565" s="28" t="s">
        <v>3971</v>
      </c>
      <c r="CO1565" s="28" t="s">
        <v>197</v>
      </c>
      <c r="CP1565" s="28" t="s">
        <v>393</v>
      </c>
      <c r="CQ1565" s="28" t="s">
        <v>3972</v>
      </c>
      <c r="CR1565" s="28" t="s">
        <v>3972</v>
      </c>
      <c r="CS1565" s="28" t="s">
        <v>679</v>
      </c>
      <c r="CT1565" s="28" t="s">
        <v>3751</v>
      </c>
      <c r="CU1565" s="28" t="s">
        <v>681</v>
      </c>
      <c r="CV1565" s="3" t="s">
        <v>682</v>
      </c>
    </row>
    <row r="1566" spans="91:100" x14ac:dyDescent="0.25">
      <c r="CM1566" s="29"/>
      <c r="CN1566" s="28" t="s">
        <v>3973</v>
      </c>
      <c r="CO1566" s="28" t="s">
        <v>197</v>
      </c>
      <c r="CP1566" s="28" t="s">
        <v>393</v>
      </c>
      <c r="CQ1566" s="28" t="s">
        <v>3974</v>
      </c>
      <c r="CR1566" s="28" t="s">
        <v>3974</v>
      </c>
      <c r="CS1566" s="28" t="s">
        <v>3736</v>
      </c>
      <c r="CT1566" s="28" t="s">
        <v>3737</v>
      </c>
      <c r="CU1566" s="28" t="s">
        <v>3738</v>
      </c>
      <c r="CV1566" s="3" t="s">
        <v>3739</v>
      </c>
    </row>
    <row r="1567" spans="91:100" x14ac:dyDescent="0.25">
      <c r="CM1567" s="29"/>
      <c r="CN1567" s="28" t="s">
        <v>3975</v>
      </c>
      <c r="CO1567" s="28" t="s">
        <v>197</v>
      </c>
      <c r="CP1567" s="28" t="s">
        <v>393</v>
      </c>
      <c r="CQ1567" s="28" t="s">
        <v>3976</v>
      </c>
      <c r="CR1567" s="28" t="s">
        <v>3976</v>
      </c>
      <c r="CS1567" s="28" t="s">
        <v>679</v>
      </c>
      <c r="CT1567" s="28" t="s">
        <v>3751</v>
      </c>
      <c r="CU1567" s="28" t="s">
        <v>681</v>
      </c>
      <c r="CV1567" s="3" t="s">
        <v>682</v>
      </c>
    </row>
    <row r="1568" spans="91:100" x14ac:dyDescent="0.25">
      <c r="CM1568" s="29"/>
      <c r="CN1568" s="28" t="s">
        <v>3977</v>
      </c>
      <c r="CO1568" s="28" t="s">
        <v>197</v>
      </c>
      <c r="CP1568" s="28" t="s">
        <v>393</v>
      </c>
      <c r="CQ1568" s="28" t="s">
        <v>3978</v>
      </c>
      <c r="CR1568" s="28" t="s">
        <v>3978</v>
      </c>
      <c r="CS1568" s="28" t="s">
        <v>679</v>
      </c>
      <c r="CT1568" s="28" t="s">
        <v>3751</v>
      </c>
      <c r="CU1568" s="28" t="s">
        <v>681</v>
      </c>
      <c r="CV1568" s="3" t="s">
        <v>682</v>
      </c>
    </row>
    <row r="1569" spans="91:100" x14ac:dyDescent="0.25">
      <c r="CM1569" s="29"/>
      <c r="CN1569" s="28" t="s">
        <v>3979</v>
      </c>
      <c r="CO1569" s="28" t="s">
        <v>197</v>
      </c>
      <c r="CP1569" s="28" t="s">
        <v>393</v>
      </c>
      <c r="CQ1569" s="28" t="s">
        <v>3980</v>
      </c>
      <c r="CR1569" s="28" t="s">
        <v>3981</v>
      </c>
      <c r="CS1569" s="28" t="s">
        <v>3736</v>
      </c>
      <c r="CT1569" s="28" t="s">
        <v>3737</v>
      </c>
      <c r="CU1569" s="28" t="s">
        <v>3738</v>
      </c>
      <c r="CV1569" s="3" t="s">
        <v>3739</v>
      </c>
    </row>
    <row r="1570" spans="91:100" x14ac:dyDescent="0.25">
      <c r="CM1570" s="29"/>
      <c r="CN1570" s="28" t="s">
        <v>3982</v>
      </c>
      <c r="CO1570" s="28" t="s">
        <v>197</v>
      </c>
      <c r="CP1570" s="28" t="s">
        <v>393</v>
      </c>
      <c r="CQ1570" s="28" t="s">
        <v>3983</v>
      </c>
      <c r="CR1570" s="28" t="s">
        <v>3983</v>
      </c>
      <c r="CS1570" s="28" t="s">
        <v>3736</v>
      </c>
      <c r="CT1570" s="28" t="s">
        <v>3737</v>
      </c>
      <c r="CU1570" s="28" t="s">
        <v>3738</v>
      </c>
      <c r="CV1570" s="3" t="s">
        <v>3739</v>
      </c>
    </row>
    <row r="1571" spans="91:100" x14ac:dyDescent="0.25">
      <c r="CM1571" s="29"/>
      <c r="CN1571" s="28" t="s">
        <v>3984</v>
      </c>
      <c r="CO1571" s="28" t="s">
        <v>197</v>
      </c>
      <c r="CP1571" s="28" t="s">
        <v>393</v>
      </c>
      <c r="CQ1571" s="28" t="s">
        <v>482</v>
      </c>
      <c r="CR1571" s="28" t="s">
        <v>482</v>
      </c>
      <c r="CS1571" s="28" t="s">
        <v>679</v>
      </c>
      <c r="CT1571" s="28" t="s">
        <v>3751</v>
      </c>
      <c r="CU1571" s="28" t="s">
        <v>681</v>
      </c>
      <c r="CV1571" s="3" t="s">
        <v>682</v>
      </c>
    </row>
    <row r="1572" spans="91:100" x14ac:dyDescent="0.25">
      <c r="CM1572" s="29"/>
      <c r="CN1572" s="28" t="s">
        <v>3985</v>
      </c>
      <c r="CO1572" s="28" t="s">
        <v>197</v>
      </c>
      <c r="CP1572" s="28" t="s">
        <v>393</v>
      </c>
      <c r="CQ1572" s="28" t="s">
        <v>3986</v>
      </c>
      <c r="CR1572" s="28" t="s">
        <v>3987</v>
      </c>
      <c r="CS1572" s="28" t="s">
        <v>3736</v>
      </c>
      <c r="CT1572" s="28" t="s">
        <v>3737</v>
      </c>
      <c r="CU1572" s="28" t="s">
        <v>3738</v>
      </c>
      <c r="CV1572" s="3" t="s">
        <v>3739</v>
      </c>
    </row>
    <row r="1573" spans="91:100" x14ac:dyDescent="0.25">
      <c r="CM1573" s="29"/>
      <c r="CN1573" s="28" t="s">
        <v>3988</v>
      </c>
      <c r="CO1573" s="28" t="s">
        <v>197</v>
      </c>
      <c r="CP1573" s="28" t="s">
        <v>393</v>
      </c>
      <c r="CQ1573" s="28" t="s">
        <v>3989</v>
      </c>
      <c r="CR1573" s="28" t="s">
        <v>3989</v>
      </c>
      <c r="CS1573" s="28" t="s">
        <v>3736</v>
      </c>
      <c r="CT1573" s="28" t="s">
        <v>3737</v>
      </c>
      <c r="CU1573" s="28" t="s">
        <v>3738</v>
      </c>
      <c r="CV1573" s="3" t="s">
        <v>3739</v>
      </c>
    </row>
    <row r="1574" spans="91:100" x14ac:dyDescent="0.25">
      <c r="CM1574" s="29"/>
      <c r="CN1574" s="28" t="s">
        <v>3990</v>
      </c>
      <c r="CO1574" s="28" t="s">
        <v>197</v>
      </c>
      <c r="CP1574" s="28" t="s">
        <v>393</v>
      </c>
      <c r="CQ1574" s="28" t="s">
        <v>3991</v>
      </c>
      <c r="CR1574" s="28" t="s">
        <v>3991</v>
      </c>
      <c r="CS1574" s="28" t="s">
        <v>679</v>
      </c>
      <c r="CT1574" s="28" t="s">
        <v>3751</v>
      </c>
      <c r="CU1574" s="28" t="s">
        <v>681</v>
      </c>
      <c r="CV1574" s="3" t="s">
        <v>682</v>
      </c>
    </row>
    <row r="1575" spans="91:100" x14ac:dyDescent="0.25">
      <c r="CM1575" s="29"/>
      <c r="CN1575" s="28" t="s">
        <v>3992</v>
      </c>
      <c r="CO1575" s="28" t="s">
        <v>197</v>
      </c>
      <c r="CP1575" s="28" t="s">
        <v>393</v>
      </c>
      <c r="CQ1575" s="28" t="s">
        <v>3993</v>
      </c>
      <c r="CR1575" s="28" t="s">
        <v>3993</v>
      </c>
      <c r="CS1575" s="28" t="s">
        <v>3736</v>
      </c>
      <c r="CT1575" s="28" t="s">
        <v>3737</v>
      </c>
      <c r="CU1575" s="28" t="s">
        <v>3738</v>
      </c>
      <c r="CV1575" s="3" t="s">
        <v>3739</v>
      </c>
    </row>
    <row r="1576" spans="91:100" x14ac:dyDescent="0.25">
      <c r="CM1576" s="29"/>
      <c r="CN1576" s="28" t="s">
        <v>3994</v>
      </c>
      <c r="CO1576" s="28" t="s">
        <v>197</v>
      </c>
      <c r="CP1576" s="28" t="s">
        <v>393</v>
      </c>
      <c r="CQ1576" s="28" t="s">
        <v>3995</v>
      </c>
      <c r="CR1576" s="28" t="s">
        <v>3996</v>
      </c>
      <c r="CS1576" s="28" t="s">
        <v>3736</v>
      </c>
      <c r="CT1576" s="28" t="s">
        <v>3737</v>
      </c>
      <c r="CU1576" s="28" t="s">
        <v>3738</v>
      </c>
      <c r="CV1576" s="3" t="s">
        <v>3739</v>
      </c>
    </row>
    <row r="1577" spans="91:100" x14ac:dyDescent="0.25">
      <c r="CM1577" s="29"/>
      <c r="CN1577" s="28" t="s">
        <v>3997</v>
      </c>
      <c r="CO1577" s="28" t="s">
        <v>197</v>
      </c>
      <c r="CP1577" s="28" t="s">
        <v>393</v>
      </c>
      <c r="CQ1577" s="28" t="s">
        <v>3998</v>
      </c>
      <c r="CR1577" s="28" t="s">
        <v>3998</v>
      </c>
      <c r="CS1577" s="28" t="s">
        <v>3736</v>
      </c>
      <c r="CT1577" s="28" t="s">
        <v>3737</v>
      </c>
      <c r="CU1577" s="28" t="s">
        <v>3738</v>
      </c>
      <c r="CV1577" s="3" t="s">
        <v>3739</v>
      </c>
    </row>
    <row r="1578" spans="91:100" x14ac:dyDescent="0.25">
      <c r="CM1578" s="29"/>
      <c r="CN1578" s="28" t="s">
        <v>3999</v>
      </c>
      <c r="CO1578" s="28" t="s">
        <v>197</v>
      </c>
      <c r="CP1578" s="28" t="s">
        <v>393</v>
      </c>
      <c r="CQ1578" s="28" t="s">
        <v>4000</v>
      </c>
      <c r="CR1578" s="28" t="s">
        <v>4000</v>
      </c>
      <c r="CS1578" s="28" t="s">
        <v>3736</v>
      </c>
      <c r="CT1578" s="28" t="s">
        <v>3737</v>
      </c>
      <c r="CU1578" s="28" t="s">
        <v>3738</v>
      </c>
      <c r="CV1578" s="3" t="s">
        <v>3739</v>
      </c>
    </row>
    <row r="1579" spans="91:100" x14ac:dyDescent="0.25">
      <c r="CM1579" s="29"/>
      <c r="CN1579" s="28" t="s">
        <v>4001</v>
      </c>
      <c r="CO1579" s="28" t="s">
        <v>197</v>
      </c>
      <c r="CP1579" s="28" t="s">
        <v>393</v>
      </c>
      <c r="CQ1579" s="28" t="s">
        <v>4002</v>
      </c>
      <c r="CR1579" s="28" t="s">
        <v>4002</v>
      </c>
      <c r="CS1579" s="28" t="s">
        <v>3736</v>
      </c>
      <c r="CT1579" s="28" t="s">
        <v>3737</v>
      </c>
      <c r="CU1579" s="28" t="s">
        <v>3738</v>
      </c>
      <c r="CV1579" s="3" t="s">
        <v>3739</v>
      </c>
    </row>
    <row r="1580" spans="91:100" x14ac:dyDescent="0.25">
      <c r="CM1580" s="29"/>
      <c r="CN1580" s="28" t="s">
        <v>4003</v>
      </c>
      <c r="CO1580" s="28" t="s">
        <v>197</v>
      </c>
      <c r="CP1580" s="28" t="s">
        <v>393</v>
      </c>
      <c r="CQ1580" s="28" t="s">
        <v>4004</v>
      </c>
      <c r="CR1580" s="28" t="s">
        <v>4005</v>
      </c>
      <c r="CS1580" s="28" t="s">
        <v>3736</v>
      </c>
      <c r="CT1580" s="28" t="s">
        <v>3737</v>
      </c>
      <c r="CU1580" s="28" t="s">
        <v>3738</v>
      </c>
      <c r="CV1580" s="3" t="s">
        <v>3739</v>
      </c>
    </row>
    <row r="1581" spans="91:100" x14ac:dyDescent="0.25">
      <c r="CM1581" s="29"/>
      <c r="CN1581" s="28" t="s">
        <v>4006</v>
      </c>
      <c r="CO1581" s="28" t="s">
        <v>197</v>
      </c>
      <c r="CP1581" s="28" t="s">
        <v>393</v>
      </c>
      <c r="CQ1581" s="28" t="s">
        <v>4007</v>
      </c>
      <c r="CR1581" s="28" t="s">
        <v>4007</v>
      </c>
      <c r="CS1581" s="28" t="s">
        <v>679</v>
      </c>
      <c r="CT1581" s="28" t="s">
        <v>3751</v>
      </c>
      <c r="CU1581" s="28" t="s">
        <v>681</v>
      </c>
      <c r="CV1581" s="3" t="s">
        <v>682</v>
      </c>
    </row>
    <row r="1582" spans="91:100" x14ac:dyDescent="0.25">
      <c r="CM1582" s="29"/>
      <c r="CN1582" s="28" t="s">
        <v>4008</v>
      </c>
      <c r="CO1582" s="28" t="s">
        <v>197</v>
      </c>
      <c r="CP1582" s="28" t="s">
        <v>393</v>
      </c>
      <c r="CQ1582" s="28" t="s">
        <v>4009</v>
      </c>
      <c r="CR1582" s="28" t="s">
        <v>4009</v>
      </c>
      <c r="CS1582" s="28" t="s">
        <v>3736</v>
      </c>
      <c r="CT1582" s="28" t="s">
        <v>3737</v>
      </c>
      <c r="CU1582" s="28" t="s">
        <v>3738</v>
      </c>
      <c r="CV1582" s="3" t="s">
        <v>3739</v>
      </c>
    </row>
    <row r="1583" spans="91:100" x14ac:dyDescent="0.25">
      <c r="CM1583" s="29"/>
      <c r="CN1583" s="28" t="s">
        <v>4010</v>
      </c>
      <c r="CO1583" s="28" t="s">
        <v>197</v>
      </c>
      <c r="CP1583" s="28" t="s">
        <v>393</v>
      </c>
      <c r="CQ1583" s="28" t="s">
        <v>4011</v>
      </c>
      <c r="CR1583" s="28" t="s">
        <v>4011</v>
      </c>
      <c r="CS1583" s="28" t="s">
        <v>679</v>
      </c>
      <c r="CT1583" s="28" t="s">
        <v>3751</v>
      </c>
      <c r="CU1583" s="28" t="s">
        <v>681</v>
      </c>
      <c r="CV1583" s="3" t="s">
        <v>682</v>
      </c>
    </row>
    <row r="1584" spans="91:100" x14ac:dyDescent="0.25">
      <c r="CM1584" s="29"/>
      <c r="CN1584" s="28" t="s">
        <v>4012</v>
      </c>
      <c r="CO1584" s="28" t="s">
        <v>197</v>
      </c>
      <c r="CP1584" s="28" t="s">
        <v>393</v>
      </c>
      <c r="CQ1584" s="28" t="s">
        <v>4013</v>
      </c>
      <c r="CR1584" s="28" t="s">
        <v>4013</v>
      </c>
      <c r="CS1584" s="28" t="s">
        <v>3736</v>
      </c>
      <c r="CT1584" s="28" t="s">
        <v>3737</v>
      </c>
      <c r="CU1584" s="28" t="s">
        <v>3738</v>
      </c>
      <c r="CV1584" s="3" t="s">
        <v>3739</v>
      </c>
    </row>
    <row r="1585" spans="91:100" x14ac:dyDescent="0.25">
      <c r="CM1585" s="29"/>
      <c r="CN1585" s="28" t="s">
        <v>4014</v>
      </c>
      <c r="CO1585" s="28" t="s">
        <v>197</v>
      </c>
      <c r="CP1585" s="28" t="s">
        <v>393</v>
      </c>
      <c r="CQ1585" s="28" t="s">
        <v>4015</v>
      </c>
      <c r="CR1585" s="28" t="s">
        <v>4015</v>
      </c>
      <c r="CS1585" s="28" t="s">
        <v>3736</v>
      </c>
      <c r="CT1585" s="28" t="s">
        <v>3737</v>
      </c>
      <c r="CU1585" s="28" t="s">
        <v>3738</v>
      </c>
      <c r="CV1585" s="3" t="s">
        <v>3739</v>
      </c>
    </row>
    <row r="1586" spans="91:100" x14ac:dyDescent="0.25">
      <c r="CM1586" s="29"/>
      <c r="CN1586" s="28" t="s">
        <v>4016</v>
      </c>
      <c r="CO1586" s="28" t="s">
        <v>197</v>
      </c>
      <c r="CP1586" s="28" t="s">
        <v>393</v>
      </c>
      <c r="CQ1586" s="28" t="s">
        <v>4017</v>
      </c>
      <c r="CR1586" s="28" t="s">
        <v>4017</v>
      </c>
      <c r="CS1586" s="28" t="s">
        <v>3736</v>
      </c>
      <c r="CT1586" s="28" t="s">
        <v>3737</v>
      </c>
      <c r="CU1586" s="28" t="s">
        <v>3738</v>
      </c>
      <c r="CV1586" s="3" t="s">
        <v>3739</v>
      </c>
    </row>
    <row r="1587" spans="91:100" x14ac:dyDescent="0.25">
      <c r="CM1587" s="29"/>
      <c r="CN1587" s="28" t="s">
        <v>4018</v>
      </c>
      <c r="CO1587" s="28" t="s">
        <v>197</v>
      </c>
      <c r="CP1587" s="28" t="s">
        <v>393</v>
      </c>
      <c r="CQ1587" s="28" t="s">
        <v>4019</v>
      </c>
      <c r="CR1587" s="28" t="s">
        <v>4019</v>
      </c>
      <c r="CS1587" s="28" t="s">
        <v>679</v>
      </c>
      <c r="CT1587" s="28" t="s">
        <v>3751</v>
      </c>
      <c r="CU1587" s="28" t="s">
        <v>681</v>
      </c>
      <c r="CV1587" s="3" t="s">
        <v>682</v>
      </c>
    </row>
    <row r="1588" spans="91:100" x14ac:dyDescent="0.25">
      <c r="CM1588" s="29"/>
      <c r="CN1588" s="28" t="s">
        <v>4020</v>
      </c>
      <c r="CO1588" s="28" t="s">
        <v>197</v>
      </c>
      <c r="CP1588" s="28" t="s">
        <v>393</v>
      </c>
      <c r="CQ1588" s="28" t="s">
        <v>4021</v>
      </c>
      <c r="CR1588" s="28" t="s">
        <v>4021</v>
      </c>
      <c r="CS1588" s="28" t="s">
        <v>679</v>
      </c>
      <c r="CT1588" s="28" t="s">
        <v>3751</v>
      </c>
      <c r="CU1588" s="28" t="s">
        <v>681</v>
      </c>
      <c r="CV1588" s="3" t="s">
        <v>682</v>
      </c>
    </row>
    <row r="1589" spans="91:100" x14ac:dyDescent="0.25">
      <c r="CM1589" s="29"/>
      <c r="CN1589" s="28" t="s">
        <v>4022</v>
      </c>
      <c r="CO1589" s="28" t="s">
        <v>197</v>
      </c>
      <c r="CP1589" s="28" t="s">
        <v>393</v>
      </c>
      <c r="CQ1589" s="28" t="s">
        <v>4023</v>
      </c>
      <c r="CR1589" s="28" t="s">
        <v>4023</v>
      </c>
      <c r="CS1589" s="28" t="s">
        <v>679</v>
      </c>
      <c r="CT1589" s="28" t="s">
        <v>3751</v>
      </c>
      <c r="CU1589" s="28" t="s">
        <v>681</v>
      </c>
      <c r="CV1589" s="3" t="s">
        <v>682</v>
      </c>
    </row>
    <row r="1590" spans="91:100" x14ac:dyDescent="0.25">
      <c r="CM1590" s="29"/>
      <c r="CN1590" s="28" t="s">
        <v>4024</v>
      </c>
      <c r="CO1590" s="28" t="s">
        <v>197</v>
      </c>
      <c r="CP1590" s="28" t="s">
        <v>393</v>
      </c>
      <c r="CQ1590" s="28" t="s">
        <v>4025</v>
      </c>
      <c r="CR1590" s="28" t="s">
        <v>4025</v>
      </c>
      <c r="CS1590" s="28" t="s">
        <v>679</v>
      </c>
      <c r="CT1590" s="28" t="s">
        <v>3751</v>
      </c>
      <c r="CU1590" s="28" t="s">
        <v>681</v>
      </c>
      <c r="CV1590" s="3" t="s">
        <v>682</v>
      </c>
    </row>
    <row r="1591" spans="91:100" x14ac:dyDescent="0.25">
      <c r="CM1591" s="29"/>
      <c r="CN1591" s="28" t="s">
        <v>4026</v>
      </c>
      <c r="CO1591" s="28" t="s">
        <v>197</v>
      </c>
      <c r="CP1591" s="28" t="s">
        <v>393</v>
      </c>
      <c r="CQ1591" s="28" t="s">
        <v>4027</v>
      </c>
      <c r="CR1591" s="28" t="s">
        <v>4027</v>
      </c>
      <c r="CS1591" s="28" t="s">
        <v>3736</v>
      </c>
      <c r="CT1591" s="28" t="s">
        <v>3737</v>
      </c>
      <c r="CU1591" s="28" t="s">
        <v>3738</v>
      </c>
      <c r="CV1591" s="3" t="s">
        <v>3739</v>
      </c>
    </row>
    <row r="1592" spans="91:100" x14ac:dyDescent="0.25">
      <c r="CM1592" s="29"/>
      <c r="CN1592" s="28" t="s">
        <v>4028</v>
      </c>
      <c r="CO1592" s="28" t="s">
        <v>197</v>
      </c>
      <c r="CP1592" s="28" t="s">
        <v>393</v>
      </c>
      <c r="CQ1592" s="28" t="s">
        <v>4029</v>
      </c>
      <c r="CR1592" s="28" t="s">
        <v>4030</v>
      </c>
      <c r="CS1592" s="28" t="s">
        <v>679</v>
      </c>
      <c r="CT1592" s="28" t="s">
        <v>3751</v>
      </c>
      <c r="CU1592" s="28" t="s">
        <v>681</v>
      </c>
      <c r="CV1592" s="3" t="s">
        <v>682</v>
      </c>
    </row>
    <row r="1593" spans="91:100" x14ac:dyDescent="0.25">
      <c r="CM1593" s="29"/>
      <c r="CN1593" s="28" t="s">
        <v>4031</v>
      </c>
      <c r="CO1593" s="28" t="s">
        <v>197</v>
      </c>
      <c r="CP1593" s="28" t="s">
        <v>393</v>
      </c>
      <c r="CQ1593" s="28" t="s">
        <v>4032</v>
      </c>
      <c r="CR1593" s="28" t="s">
        <v>4033</v>
      </c>
      <c r="CS1593" s="28" t="s">
        <v>3736</v>
      </c>
      <c r="CT1593" s="28" t="s">
        <v>3737</v>
      </c>
      <c r="CU1593" s="28" t="s">
        <v>3738</v>
      </c>
      <c r="CV1593" s="3" t="s">
        <v>3739</v>
      </c>
    </row>
    <row r="1594" spans="91:100" x14ac:dyDescent="0.25">
      <c r="CM1594" s="29"/>
      <c r="CN1594" s="28" t="s">
        <v>4034</v>
      </c>
      <c r="CO1594" s="28" t="s">
        <v>197</v>
      </c>
      <c r="CP1594" s="28" t="s">
        <v>393</v>
      </c>
      <c r="CQ1594" s="28" t="s">
        <v>4035</v>
      </c>
      <c r="CR1594" s="28" t="s">
        <v>4035</v>
      </c>
      <c r="CS1594" s="28" t="s">
        <v>679</v>
      </c>
      <c r="CT1594" s="28" t="s">
        <v>3751</v>
      </c>
      <c r="CU1594" s="28" t="s">
        <v>681</v>
      </c>
      <c r="CV1594" s="3" t="s">
        <v>682</v>
      </c>
    </row>
    <row r="1595" spans="91:100" x14ac:dyDescent="0.25">
      <c r="CM1595" s="29"/>
      <c r="CN1595" s="28" t="s">
        <v>4036</v>
      </c>
      <c r="CO1595" s="28" t="s">
        <v>197</v>
      </c>
      <c r="CP1595" s="28" t="s">
        <v>393</v>
      </c>
      <c r="CQ1595" s="28" t="s">
        <v>4037</v>
      </c>
      <c r="CR1595" s="28" t="s">
        <v>4037</v>
      </c>
      <c r="CS1595" s="28" t="s">
        <v>3736</v>
      </c>
      <c r="CT1595" s="28" t="s">
        <v>3737</v>
      </c>
      <c r="CU1595" s="28" t="s">
        <v>3738</v>
      </c>
      <c r="CV1595" s="3" t="s">
        <v>3739</v>
      </c>
    </row>
    <row r="1596" spans="91:100" x14ac:dyDescent="0.25">
      <c r="CM1596" s="29"/>
      <c r="CN1596" s="28" t="s">
        <v>4038</v>
      </c>
      <c r="CO1596" s="28" t="s">
        <v>197</v>
      </c>
      <c r="CP1596" s="28" t="s">
        <v>393</v>
      </c>
      <c r="CQ1596" s="28" t="s">
        <v>4039</v>
      </c>
      <c r="CR1596" s="28" t="s">
        <v>4039</v>
      </c>
      <c r="CS1596" s="28" t="s">
        <v>3736</v>
      </c>
      <c r="CT1596" s="28" t="s">
        <v>3737</v>
      </c>
      <c r="CU1596" s="28" t="s">
        <v>3738</v>
      </c>
      <c r="CV1596" s="3" t="s">
        <v>3739</v>
      </c>
    </row>
    <row r="1597" spans="91:100" x14ac:dyDescent="0.25">
      <c r="CM1597" s="29"/>
      <c r="CN1597" s="28" t="s">
        <v>4040</v>
      </c>
      <c r="CO1597" s="28" t="s">
        <v>197</v>
      </c>
      <c r="CP1597" s="28" t="s">
        <v>393</v>
      </c>
      <c r="CQ1597" s="28" t="s">
        <v>4041</v>
      </c>
      <c r="CR1597" s="28" t="s">
        <v>4041</v>
      </c>
      <c r="CS1597" s="28" t="s">
        <v>3736</v>
      </c>
      <c r="CT1597" s="28" t="s">
        <v>3737</v>
      </c>
      <c r="CU1597" s="28" t="s">
        <v>3738</v>
      </c>
      <c r="CV1597" s="3" t="s">
        <v>3739</v>
      </c>
    </row>
    <row r="1598" spans="91:100" x14ac:dyDescent="0.25">
      <c r="CM1598" s="29"/>
      <c r="CN1598" s="28" t="s">
        <v>4042</v>
      </c>
      <c r="CO1598" s="28" t="s">
        <v>197</v>
      </c>
      <c r="CP1598" s="28" t="s">
        <v>393</v>
      </c>
      <c r="CQ1598" s="28" t="s">
        <v>4043</v>
      </c>
      <c r="CR1598" s="28" t="s">
        <v>4043</v>
      </c>
      <c r="CS1598" s="28" t="s">
        <v>752</v>
      </c>
      <c r="CT1598" s="28" t="s">
        <v>753</v>
      </c>
      <c r="CU1598" s="28" t="s">
        <v>681</v>
      </c>
      <c r="CV1598" s="3" t="s">
        <v>754</v>
      </c>
    </row>
    <row r="1599" spans="91:100" x14ac:dyDescent="0.25">
      <c r="CM1599" s="29"/>
      <c r="CN1599" s="28" t="s">
        <v>4044</v>
      </c>
      <c r="CO1599" s="28" t="s">
        <v>197</v>
      </c>
      <c r="CP1599" s="28" t="s">
        <v>393</v>
      </c>
      <c r="CQ1599" s="28" t="s">
        <v>4045</v>
      </c>
      <c r="CR1599" s="28" t="s">
        <v>4045</v>
      </c>
      <c r="CS1599" s="28" t="s">
        <v>3736</v>
      </c>
      <c r="CT1599" s="28" t="s">
        <v>3737</v>
      </c>
      <c r="CU1599" s="28" t="s">
        <v>3738</v>
      </c>
      <c r="CV1599" s="3" t="s">
        <v>3739</v>
      </c>
    </row>
    <row r="1600" spans="91:100" x14ac:dyDescent="0.25">
      <c r="CM1600" s="29"/>
      <c r="CN1600" s="28" t="s">
        <v>4046</v>
      </c>
      <c r="CO1600" s="28" t="s">
        <v>197</v>
      </c>
      <c r="CP1600" s="28" t="s">
        <v>393</v>
      </c>
      <c r="CQ1600" s="28" t="s">
        <v>4047</v>
      </c>
      <c r="CR1600" s="28" t="s">
        <v>4047</v>
      </c>
      <c r="CS1600" s="28" t="s">
        <v>3736</v>
      </c>
      <c r="CT1600" s="28" t="s">
        <v>3737</v>
      </c>
      <c r="CU1600" s="28" t="s">
        <v>3738</v>
      </c>
      <c r="CV1600" s="3" t="s">
        <v>3739</v>
      </c>
    </row>
    <row r="1601" spans="91:100" x14ac:dyDescent="0.25">
      <c r="CM1601" s="29"/>
      <c r="CN1601" s="28" t="s">
        <v>4048</v>
      </c>
      <c r="CO1601" s="28" t="s">
        <v>197</v>
      </c>
      <c r="CP1601" s="28" t="s">
        <v>393</v>
      </c>
      <c r="CQ1601" s="28" t="s">
        <v>4049</v>
      </c>
      <c r="CR1601" s="28" t="s">
        <v>4049</v>
      </c>
      <c r="CS1601" s="28" t="s">
        <v>3736</v>
      </c>
      <c r="CT1601" s="28" t="s">
        <v>3737</v>
      </c>
      <c r="CU1601" s="28" t="s">
        <v>3738</v>
      </c>
      <c r="CV1601" s="3" t="s">
        <v>3739</v>
      </c>
    </row>
    <row r="1602" spans="91:100" x14ac:dyDescent="0.25">
      <c r="CM1602" s="29"/>
      <c r="CN1602" s="28" t="s">
        <v>4050</v>
      </c>
      <c r="CO1602" s="28" t="s">
        <v>197</v>
      </c>
      <c r="CP1602" s="28" t="s">
        <v>393</v>
      </c>
      <c r="CQ1602" s="28" t="s">
        <v>4051</v>
      </c>
      <c r="CR1602" s="28" t="s">
        <v>4052</v>
      </c>
      <c r="CS1602" s="28" t="s">
        <v>679</v>
      </c>
      <c r="CT1602" s="28" t="s">
        <v>3751</v>
      </c>
      <c r="CU1602" s="28" t="s">
        <v>681</v>
      </c>
      <c r="CV1602" s="3" t="s">
        <v>682</v>
      </c>
    </row>
    <row r="1603" spans="91:100" x14ac:dyDescent="0.25">
      <c r="CM1603" s="29"/>
      <c r="CN1603" s="28" t="s">
        <v>4053</v>
      </c>
      <c r="CO1603" s="28" t="s">
        <v>197</v>
      </c>
      <c r="CP1603" s="28" t="s">
        <v>393</v>
      </c>
      <c r="CQ1603" s="28" t="s">
        <v>4054</v>
      </c>
      <c r="CR1603" s="28" t="s">
        <v>4054</v>
      </c>
      <c r="CS1603" s="28" t="s">
        <v>679</v>
      </c>
      <c r="CT1603" s="28" t="s">
        <v>3751</v>
      </c>
      <c r="CU1603" s="28" t="s">
        <v>681</v>
      </c>
      <c r="CV1603" s="3" t="s">
        <v>682</v>
      </c>
    </row>
    <row r="1604" spans="91:100" x14ac:dyDescent="0.25">
      <c r="CM1604" s="29"/>
      <c r="CN1604" s="28" t="s">
        <v>4055</v>
      </c>
      <c r="CO1604" s="28" t="s">
        <v>197</v>
      </c>
      <c r="CP1604" s="28" t="s">
        <v>393</v>
      </c>
      <c r="CQ1604" s="28" t="s">
        <v>4056</v>
      </c>
      <c r="CR1604" s="28" t="s">
        <v>4056</v>
      </c>
      <c r="CS1604" s="28" t="s">
        <v>3736</v>
      </c>
      <c r="CT1604" s="28" t="s">
        <v>3737</v>
      </c>
      <c r="CU1604" s="28" t="s">
        <v>3738</v>
      </c>
      <c r="CV1604" s="3" t="s">
        <v>3739</v>
      </c>
    </row>
    <row r="1605" spans="91:100" x14ac:dyDescent="0.25">
      <c r="CM1605" s="29"/>
      <c r="CN1605" s="28" t="s">
        <v>4057</v>
      </c>
      <c r="CO1605" s="28" t="s">
        <v>197</v>
      </c>
      <c r="CP1605" s="28" t="s">
        <v>393</v>
      </c>
      <c r="CQ1605" s="28" t="s">
        <v>4058</v>
      </c>
      <c r="CR1605" s="28" t="s">
        <v>4058</v>
      </c>
      <c r="CS1605" s="28" t="s">
        <v>3736</v>
      </c>
      <c r="CT1605" s="28" t="s">
        <v>3737</v>
      </c>
      <c r="CU1605" s="28" t="s">
        <v>3738</v>
      </c>
      <c r="CV1605" s="3" t="s">
        <v>3739</v>
      </c>
    </row>
    <row r="1606" spans="91:100" x14ac:dyDescent="0.25">
      <c r="CM1606" s="29"/>
      <c r="CN1606" s="28" t="s">
        <v>4059</v>
      </c>
      <c r="CO1606" s="28" t="s">
        <v>197</v>
      </c>
      <c r="CP1606" s="28" t="s">
        <v>393</v>
      </c>
      <c r="CQ1606" s="28" t="s">
        <v>483</v>
      </c>
      <c r="CR1606" s="28" t="s">
        <v>483</v>
      </c>
      <c r="CS1606" s="28" t="s">
        <v>679</v>
      </c>
      <c r="CT1606" s="28" t="s">
        <v>3751</v>
      </c>
      <c r="CU1606" s="28" t="s">
        <v>681</v>
      </c>
      <c r="CV1606" s="3" t="s">
        <v>682</v>
      </c>
    </row>
    <row r="1607" spans="91:100" x14ac:dyDescent="0.25">
      <c r="CM1607" s="29"/>
      <c r="CN1607" s="28" t="s">
        <v>4060</v>
      </c>
      <c r="CO1607" s="28" t="s">
        <v>197</v>
      </c>
      <c r="CP1607" s="28" t="s">
        <v>393</v>
      </c>
      <c r="CQ1607" s="28" t="s">
        <v>4061</v>
      </c>
      <c r="CR1607" s="28" t="s">
        <v>4061</v>
      </c>
      <c r="CS1607" s="28" t="s">
        <v>679</v>
      </c>
      <c r="CT1607" s="28" t="s">
        <v>3751</v>
      </c>
      <c r="CU1607" s="28" t="s">
        <v>681</v>
      </c>
      <c r="CV1607" s="3" t="s">
        <v>682</v>
      </c>
    </row>
    <row r="1608" spans="91:100" x14ac:dyDescent="0.25">
      <c r="CM1608" s="29"/>
      <c r="CN1608" s="28" t="s">
        <v>4062</v>
      </c>
      <c r="CO1608" s="28" t="s">
        <v>197</v>
      </c>
      <c r="CP1608" s="28" t="s">
        <v>393</v>
      </c>
      <c r="CQ1608" s="28" t="s">
        <v>484</v>
      </c>
      <c r="CR1608" s="28" t="s">
        <v>484</v>
      </c>
      <c r="CS1608" s="28" t="s">
        <v>679</v>
      </c>
      <c r="CT1608" s="28" t="s">
        <v>3751</v>
      </c>
      <c r="CU1608" s="28" t="s">
        <v>681</v>
      </c>
      <c r="CV1608" s="3" t="s">
        <v>682</v>
      </c>
    </row>
    <row r="1609" spans="91:100" x14ac:dyDescent="0.25">
      <c r="CM1609" s="29"/>
      <c r="CN1609" s="28" t="s">
        <v>4063</v>
      </c>
      <c r="CO1609" s="28" t="s">
        <v>197</v>
      </c>
      <c r="CP1609" s="28" t="s">
        <v>393</v>
      </c>
      <c r="CQ1609" s="28" t="s">
        <v>4064</v>
      </c>
      <c r="CR1609" s="28" t="s">
        <v>4065</v>
      </c>
      <c r="CS1609" s="28" t="s">
        <v>3736</v>
      </c>
      <c r="CT1609" s="28" t="s">
        <v>3737</v>
      </c>
      <c r="CU1609" s="28" t="s">
        <v>3738</v>
      </c>
      <c r="CV1609" s="3" t="s">
        <v>3739</v>
      </c>
    </row>
    <row r="1610" spans="91:100" x14ac:dyDescent="0.25">
      <c r="CM1610" s="29"/>
      <c r="CN1610" s="28" t="s">
        <v>4066</v>
      </c>
      <c r="CO1610" s="28" t="s">
        <v>197</v>
      </c>
      <c r="CP1610" s="28" t="s">
        <v>393</v>
      </c>
      <c r="CQ1610" s="28" t="s">
        <v>4067</v>
      </c>
      <c r="CR1610" s="28" t="s">
        <v>485</v>
      </c>
      <c r="CS1610" s="28" t="s">
        <v>679</v>
      </c>
      <c r="CT1610" s="28" t="s">
        <v>3751</v>
      </c>
      <c r="CU1610" s="28" t="s">
        <v>681</v>
      </c>
      <c r="CV1610" s="3" t="s">
        <v>682</v>
      </c>
    </row>
    <row r="1611" spans="91:100" x14ac:dyDescent="0.25">
      <c r="CM1611" s="29"/>
      <c r="CN1611" s="28" t="s">
        <v>4068</v>
      </c>
      <c r="CO1611" s="28" t="s">
        <v>197</v>
      </c>
      <c r="CP1611" s="28" t="s">
        <v>393</v>
      </c>
      <c r="CQ1611" s="28" t="s">
        <v>4069</v>
      </c>
      <c r="CR1611" s="28" t="s">
        <v>4069</v>
      </c>
      <c r="CS1611" s="28" t="s">
        <v>3736</v>
      </c>
      <c r="CT1611" s="28" t="s">
        <v>3737</v>
      </c>
      <c r="CU1611" s="28" t="s">
        <v>3738</v>
      </c>
      <c r="CV1611" s="3" t="s">
        <v>3739</v>
      </c>
    </row>
    <row r="1612" spans="91:100" x14ac:dyDescent="0.25">
      <c r="CM1612" s="29"/>
      <c r="CN1612" s="28" t="s">
        <v>4070</v>
      </c>
      <c r="CO1612" s="28" t="s">
        <v>197</v>
      </c>
      <c r="CP1612" s="28" t="s">
        <v>393</v>
      </c>
      <c r="CQ1612" s="28" t="s">
        <v>486</v>
      </c>
      <c r="CR1612" s="28" t="s">
        <v>486</v>
      </c>
      <c r="CS1612" s="28" t="s">
        <v>679</v>
      </c>
      <c r="CT1612" s="28" t="s">
        <v>3751</v>
      </c>
      <c r="CU1612" s="28" t="s">
        <v>681</v>
      </c>
      <c r="CV1612" s="3" t="s">
        <v>682</v>
      </c>
    </row>
    <row r="1613" spans="91:100" x14ac:dyDescent="0.25">
      <c r="CM1613" s="29"/>
      <c r="CN1613" s="28" t="s">
        <v>4071</v>
      </c>
      <c r="CO1613" s="28" t="s">
        <v>197</v>
      </c>
      <c r="CP1613" s="28" t="s">
        <v>393</v>
      </c>
      <c r="CQ1613" s="28" t="s">
        <v>4072</v>
      </c>
      <c r="CR1613" s="28" t="s">
        <v>4073</v>
      </c>
      <c r="CS1613" s="28" t="s">
        <v>679</v>
      </c>
      <c r="CT1613" s="28" t="s">
        <v>3751</v>
      </c>
      <c r="CU1613" s="28" t="s">
        <v>681</v>
      </c>
      <c r="CV1613" s="3" t="s">
        <v>682</v>
      </c>
    </row>
    <row r="1614" spans="91:100" x14ac:dyDescent="0.25">
      <c r="CM1614" s="29"/>
      <c r="CN1614" s="28" t="s">
        <v>4074</v>
      </c>
      <c r="CO1614" s="28" t="s">
        <v>197</v>
      </c>
      <c r="CP1614" s="28" t="s">
        <v>393</v>
      </c>
      <c r="CQ1614" s="28" t="s">
        <v>4075</v>
      </c>
      <c r="CR1614" s="28" t="s">
        <v>4076</v>
      </c>
      <c r="CS1614" s="28" t="s">
        <v>3736</v>
      </c>
      <c r="CT1614" s="28" t="s">
        <v>3737</v>
      </c>
      <c r="CU1614" s="28" t="s">
        <v>3738</v>
      </c>
      <c r="CV1614" s="3" t="s">
        <v>3739</v>
      </c>
    </row>
    <row r="1615" spans="91:100" x14ac:dyDescent="0.25">
      <c r="CM1615" s="29"/>
      <c r="CN1615" s="28" t="s">
        <v>4077</v>
      </c>
      <c r="CO1615" s="28" t="s">
        <v>197</v>
      </c>
      <c r="CP1615" s="28" t="s">
        <v>393</v>
      </c>
      <c r="CQ1615" s="28" t="s">
        <v>4078</v>
      </c>
      <c r="CR1615" s="28" t="s">
        <v>4078</v>
      </c>
      <c r="CS1615" s="28" t="s">
        <v>3736</v>
      </c>
      <c r="CT1615" s="28" t="s">
        <v>3737</v>
      </c>
      <c r="CU1615" s="28" t="s">
        <v>3738</v>
      </c>
      <c r="CV1615" s="3" t="s">
        <v>3739</v>
      </c>
    </row>
    <row r="1616" spans="91:100" x14ac:dyDescent="0.25">
      <c r="CM1616" s="29"/>
      <c r="CN1616" s="28" t="s">
        <v>4079</v>
      </c>
      <c r="CO1616" s="28" t="s">
        <v>197</v>
      </c>
      <c r="CP1616" s="28" t="s">
        <v>393</v>
      </c>
      <c r="CQ1616" s="28" t="s">
        <v>4080</v>
      </c>
      <c r="CR1616" s="28" t="s">
        <v>4080</v>
      </c>
      <c r="CS1616" s="28" t="s">
        <v>679</v>
      </c>
      <c r="CT1616" s="28" t="s">
        <v>3751</v>
      </c>
      <c r="CU1616" s="28" t="s">
        <v>681</v>
      </c>
      <c r="CV1616" s="3" t="s">
        <v>682</v>
      </c>
    </row>
    <row r="1617" spans="91:100" x14ac:dyDescent="0.25">
      <c r="CM1617" s="29"/>
      <c r="CN1617" s="28" t="s">
        <v>4081</v>
      </c>
      <c r="CO1617" s="28" t="s">
        <v>197</v>
      </c>
      <c r="CP1617" s="28" t="s">
        <v>393</v>
      </c>
      <c r="CQ1617" s="28" t="s">
        <v>4082</v>
      </c>
      <c r="CR1617" s="28" t="s">
        <v>4082</v>
      </c>
      <c r="CS1617" s="28" t="s">
        <v>3736</v>
      </c>
      <c r="CT1617" s="28" t="s">
        <v>3737</v>
      </c>
      <c r="CU1617" s="28" t="s">
        <v>3738</v>
      </c>
      <c r="CV1617" s="3" t="s">
        <v>3739</v>
      </c>
    </row>
    <row r="1618" spans="91:100" x14ac:dyDescent="0.25">
      <c r="CM1618" s="29"/>
      <c r="CN1618" s="28" t="s">
        <v>4083</v>
      </c>
      <c r="CO1618" s="28" t="s">
        <v>197</v>
      </c>
      <c r="CP1618" s="28" t="s">
        <v>393</v>
      </c>
      <c r="CQ1618" s="28" t="s">
        <v>4084</v>
      </c>
      <c r="CR1618" s="28" t="s">
        <v>4085</v>
      </c>
      <c r="CS1618" s="28" t="s">
        <v>679</v>
      </c>
      <c r="CT1618" s="28" t="s">
        <v>3751</v>
      </c>
      <c r="CU1618" s="28" t="s">
        <v>681</v>
      </c>
      <c r="CV1618" s="3" t="s">
        <v>682</v>
      </c>
    </row>
    <row r="1619" spans="91:100" x14ac:dyDescent="0.25">
      <c r="CM1619" s="29"/>
      <c r="CN1619" s="28" t="s">
        <v>4086</v>
      </c>
      <c r="CO1619" s="28" t="s">
        <v>197</v>
      </c>
      <c r="CP1619" s="28" t="s">
        <v>393</v>
      </c>
      <c r="CQ1619" s="28" t="s">
        <v>4087</v>
      </c>
      <c r="CR1619" s="28" t="s">
        <v>4087</v>
      </c>
      <c r="CS1619" s="28" t="s">
        <v>679</v>
      </c>
      <c r="CT1619" s="28" t="s">
        <v>3751</v>
      </c>
      <c r="CU1619" s="28" t="s">
        <v>681</v>
      </c>
      <c r="CV1619" s="3" t="s">
        <v>682</v>
      </c>
    </row>
    <row r="1620" spans="91:100" x14ac:dyDescent="0.25">
      <c r="CM1620" s="29"/>
      <c r="CN1620" s="28" t="s">
        <v>4088</v>
      </c>
      <c r="CO1620" s="28" t="s">
        <v>197</v>
      </c>
      <c r="CP1620" s="28" t="s">
        <v>393</v>
      </c>
      <c r="CQ1620" s="28" t="s">
        <v>4089</v>
      </c>
      <c r="CR1620" s="28" t="s">
        <v>487</v>
      </c>
      <c r="CS1620" s="28" t="s">
        <v>679</v>
      </c>
      <c r="CT1620" s="28" t="s">
        <v>3751</v>
      </c>
      <c r="CU1620" s="28" t="s">
        <v>681</v>
      </c>
      <c r="CV1620" s="3" t="s">
        <v>682</v>
      </c>
    </row>
    <row r="1621" spans="91:100" x14ac:dyDescent="0.25">
      <c r="CM1621" s="29"/>
      <c r="CN1621" s="28" t="s">
        <v>4090</v>
      </c>
      <c r="CO1621" s="28" t="s">
        <v>197</v>
      </c>
      <c r="CP1621" s="28" t="s">
        <v>393</v>
      </c>
      <c r="CQ1621" s="28" t="s">
        <v>4091</v>
      </c>
      <c r="CR1621" s="28" t="s">
        <v>488</v>
      </c>
      <c r="CS1621" s="28" t="s">
        <v>679</v>
      </c>
      <c r="CT1621" s="28" t="s">
        <v>3751</v>
      </c>
      <c r="CU1621" s="28" t="s">
        <v>681</v>
      </c>
      <c r="CV1621" s="3" t="s">
        <v>682</v>
      </c>
    </row>
    <row r="1622" spans="91:100" x14ac:dyDescent="0.25">
      <c r="CM1622" s="29"/>
      <c r="CN1622" s="28" t="s">
        <v>4092</v>
      </c>
      <c r="CO1622" s="28" t="s">
        <v>197</v>
      </c>
      <c r="CP1622" s="28" t="s">
        <v>393</v>
      </c>
      <c r="CQ1622" s="28" t="s">
        <v>489</v>
      </c>
      <c r="CR1622" s="28" t="s">
        <v>489</v>
      </c>
      <c r="CS1622" s="28" t="s">
        <v>679</v>
      </c>
      <c r="CT1622" s="28" t="s">
        <v>3751</v>
      </c>
      <c r="CU1622" s="28" t="s">
        <v>681</v>
      </c>
      <c r="CV1622" s="3" t="s">
        <v>682</v>
      </c>
    </row>
    <row r="1623" spans="91:100" x14ac:dyDescent="0.25">
      <c r="CM1623" s="29"/>
      <c r="CN1623" s="28" t="s">
        <v>4093</v>
      </c>
      <c r="CO1623" s="28" t="s">
        <v>197</v>
      </c>
      <c r="CP1623" s="28" t="s">
        <v>393</v>
      </c>
      <c r="CQ1623" s="28" t="s">
        <v>490</v>
      </c>
      <c r="CR1623" s="28" t="s">
        <v>490</v>
      </c>
      <c r="CS1623" s="28" t="s">
        <v>679</v>
      </c>
      <c r="CT1623" s="28" t="s">
        <v>3751</v>
      </c>
      <c r="CU1623" s="28" t="s">
        <v>681</v>
      </c>
      <c r="CV1623" s="3" t="s">
        <v>682</v>
      </c>
    </row>
    <row r="1624" spans="91:100" x14ac:dyDescent="0.25">
      <c r="CM1624" s="29"/>
      <c r="CN1624" s="28" t="s">
        <v>4094</v>
      </c>
      <c r="CO1624" s="28" t="s">
        <v>197</v>
      </c>
      <c r="CP1624" s="28" t="s">
        <v>393</v>
      </c>
      <c r="CQ1624" s="28" t="s">
        <v>4095</v>
      </c>
      <c r="CR1624" s="28" t="s">
        <v>4096</v>
      </c>
      <c r="CS1624" s="28" t="s">
        <v>679</v>
      </c>
      <c r="CT1624" s="28" t="s">
        <v>3751</v>
      </c>
      <c r="CU1624" s="28" t="s">
        <v>681</v>
      </c>
      <c r="CV1624" s="3" t="s">
        <v>682</v>
      </c>
    </row>
    <row r="1625" spans="91:100" x14ac:dyDescent="0.25">
      <c r="CM1625" s="29"/>
      <c r="CN1625" s="28" t="s">
        <v>4097</v>
      </c>
      <c r="CO1625" s="28" t="s">
        <v>197</v>
      </c>
      <c r="CP1625" s="28" t="s">
        <v>393</v>
      </c>
      <c r="CQ1625" s="28" t="s">
        <v>4098</v>
      </c>
      <c r="CR1625" s="28" t="s">
        <v>491</v>
      </c>
      <c r="CS1625" s="28" t="s">
        <v>3736</v>
      </c>
      <c r="CT1625" s="28" t="s">
        <v>3737</v>
      </c>
      <c r="CU1625" s="28" t="s">
        <v>3738</v>
      </c>
      <c r="CV1625" s="3" t="s">
        <v>3739</v>
      </c>
    </row>
    <row r="1626" spans="91:100" x14ac:dyDescent="0.25">
      <c r="CM1626" s="29"/>
      <c r="CN1626" s="28" t="s">
        <v>4099</v>
      </c>
      <c r="CO1626" s="28" t="s">
        <v>197</v>
      </c>
      <c r="CP1626" s="28" t="s">
        <v>393</v>
      </c>
      <c r="CQ1626" s="28" t="s">
        <v>4100</v>
      </c>
      <c r="CR1626" s="28" t="s">
        <v>4101</v>
      </c>
      <c r="CS1626" s="28" t="s">
        <v>3736</v>
      </c>
      <c r="CT1626" s="28" t="s">
        <v>3737</v>
      </c>
      <c r="CU1626" s="28" t="s">
        <v>3738</v>
      </c>
      <c r="CV1626" s="3" t="s">
        <v>3739</v>
      </c>
    </row>
    <row r="1627" spans="91:100" x14ac:dyDescent="0.25">
      <c r="CM1627" s="29"/>
      <c r="CN1627" s="28" t="s">
        <v>4102</v>
      </c>
      <c r="CO1627" s="28" t="s">
        <v>197</v>
      </c>
      <c r="CP1627" s="28" t="s">
        <v>393</v>
      </c>
      <c r="CQ1627" s="28" t="s">
        <v>4103</v>
      </c>
      <c r="CR1627" s="28" t="s">
        <v>4104</v>
      </c>
      <c r="CS1627" s="28" t="s">
        <v>3736</v>
      </c>
      <c r="CT1627" s="28" t="s">
        <v>3737</v>
      </c>
      <c r="CU1627" s="28" t="s">
        <v>3738</v>
      </c>
      <c r="CV1627" s="3" t="s">
        <v>3739</v>
      </c>
    </row>
    <row r="1628" spans="91:100" x14ac:dyDescent="0.25">
      <c r="CM1628" s="29"/>
      <c r="CN1628" s="28" t="s">
        <v>4105</v>
      </c>
      <c r="CO1628" s="28" t="s">
        <v>197</v>
      </c>
      <c r="CP1628" s="28" t="s">
        <v>393</v>
      </c>
      <c r="CQ1628" s="28" t="s">
        <v>4106</v>
      </c>
      <c r="CR1628" s="28" t="s">
        <v>4107</v>
      </c>
      <c r="CS1628" s="28" t="s">
        <v>3736</v>
      </c>
      <c r="CT1628" s="28" t="s">
        <v>3737</v>
      </c>
      <c r="CU1628" s="28" t="s">
        <v>3738</v>
      </c>
      <c r="CV1628" s="3" t="s">
        <v>3739</v>
      </c>
    </row>
    <row r="1629" spans="91:100" x14ac:dyDescent="0.25">
      <c r="CM1629" s="29"/>
      <c r="CN1629" s="28" t="s">
        <v>4108</v>
      </c>
      <c r="CO1629" s="28" t="s">
        <v>197</v>
      </c>
      <c r="CP1629" s="28" t="s">
        <v>393</v>
      </c>
      <c r="CQ1629" s="28" t="s">
        <v>4109</v>
      </c>
      <c r="CR1629" s="28" t="s">
        <v>4109</v>
      </c>
      <c r="CS1629" s="28" t="s">
        <v>3736</v>
      </c>
      <c r="CT1629" s="28" t="s">
        <v>3737</v>
      </c>
      <c r="CU1629" s="28" t="s">
        <v>3738</v>
      </c>
      <c r="CV1629" s="3" t="s">
        <v>3739</v>
      </c>
    </row>
    <row r="1630" spans="91:100" x14ac:dyDescent="0.25">
      <c r="CM1630" s="29"/>
      <c r="CN1630" s="28" t="s">
        <v>4110</v>
      </c>
      <c r="CO1630" s="28" t="s">
        <v>197</v>
      </c>
      <c r="CP1630" s="28" t="s">
        <v>393</v>
      </c>
      <c r="CQ1630" s="28" t="s">
        <v>4111</v>
      </c>
      <c r="CR1630" s="28" t="s">
        <v>4112</v>
      </c>
      <c r="CS1630" s="28" t="s">
        <v>3736</v>
      </c>
      <c r="CT1630" s="28" t="s">
        <v>3737</v>
      </c>
      <c r="CU1630" s="28" t="s">
        <v>3738</v>
      </c>
      <c r="CV1630" s="3" t="s">
        <v>3739</v>
      </c>
    </row>
    <row r="1631" spans="91:100" x14ac:dyDescent="0.25">
      <c r="CM1631" s="29"/>
      <c r="CN1631" s="28" t="s">
        <v>4113</v>
      </c>
      <c r="CO1631" s="28" t="s">
        <v>197</v>
      </c>
      <c r="CP1631" s="28" t="s">
        <v>393</v>
      </c>
      <c r="CQ1631" s="28" t="s">
        <v>4114</v>
      </c>
      <c r="CR1631" s="28" t="s">
        <v>4114</v>
      </c>
      <c r="CS1631" s="28" t="s">
        <v>3736</v>
      </c>
      <c r="CT1631" s="28" t="s">
        <v>3737</v>
      </c>
      <c r="CU1631" s="28" t="s">
        <v>3738</v>
      </c>
      <c r="CV1631" s="3" t="s">
        <v>3739</v>
      </c>
    </row>
    <row r="1632" spans="91:100" x14ac:dyDescent="0.25">
      <c r="CM1632" s="29"/>
      <c r="CN1632" s="28" t="s">
        <v>4115</v>
      </c>
      <c r="CO1632" s="28" t="s">
        <v>197</v>
      </c>
      <c r="CP1632" s="28" t="s">
        <v>393</v>
      </c>
      <c r="CQ1632" s="28" t="s">
        <v>4116</v>
      </c>
      <c r="CR1632" s="28" t="s">
        <v>4116</v>
      </c>
      <c r="CS1632" s="28" t="s">
        <v>3736</v>
      </c>
      <c r="CT1632" s="28" t="s">
        <v>3737</v>
      </c>
      <c r="CU1632" s="28" t="s">
        <v>3738</v>
      </c>
      <c r="CV1632" s="3" t="s">
        <v>3739</v>
      </c>
    </row>
    <row r="1633" spans="91:100" x14ac:dyDescent="0.25">
      <c r="CM1633" s="29"/>
      <c r="CN1633" s="28" t="s">
        <v>4117</v>
      </c>
      <c r="CO1633" s="28" t="s">
        <v>197</v>
      </c>
      <c r="CP1633" s="28" t="s">
        <v>393</v>
      </c>
      <c r="CQ1633" s="28" t="s">
        <v>4118</v>
      </c>
      <c r="CR1633" s="28" t="s">
        <v>4118</v>
      </c>
      <c r="CS1633" s="28" t="s">
        <v>3736</v>
      </c>
      <c r="CT1633" s="28" t="s">
        <v>3737</v>
      </c>
      <c r="CU1633" s="28" t="s">
        <v>3738</v>
      </c>
      <c r="CV1633" s="3" t="s">
        <v>3739</v>
      </c>
    </row>
    <row r="1634" spans="91:100" x14ac:dyDescent="0.25">
      <c r="CM1634" s="29"/>
      <c r="CN1634" s="28" t="s">
        <v>4119</v>
      </c>
      <c r="CO1634" s="28" t="s">
        <v>197</v>
      </c>
      <c r="CP1634" s="28" t="s">
        <v>393</v>
      </c>
      <c r="CQ1634" s="28" t="s">
        <v>4120</v>
      </c>
      <c r="CR1634" s="28" t="s">
        <v>4120</v>
      </c>
      <c r="CS1634" s="28" t="s">
        <v>3736</v>
      </c>
      <c r="CT1634" s="28" t="s">
        <v>3737</v>
      </c>
      <c r="CU1634" s="28" t="s">
        <v>3738</v>
      </c>
      <c r="CV1634" s="3" t="s">
        <v>3739</v>
      </c>
    </row>
    <row r="1635" spans="91:100" x14ac:dyDescent="0.25">
      <c r="CM1635" s="29"/>
      <c r="CN1635" s="28" t="s">
        <v>4121</v>
      </c>
      <c r="CO1635" s="28" t="s">
        <v>197</v>
      </c>
      <c r="CP1635" s="28" t="s">
        <v>393</v>
      </c>
      <c r="CQ1635" s="28" t="s">
        <v>4122</v>
      </c>
      <c r="CR1635" s="28" t="s">
        <v>4122</v>
      </c>
      <c r="CS1635" s="28" t="s">
        <v>679</v>
      </c>
      <c r="CT1635" s="28" t="s">
        <v>3751</v>
      </c>
      <c r="CU1635" s="28" t="s">
        <v>681</v>
      </c>
      <c r="CV1635" s="3" t="s">
        <v>682</v>
      </c>
    </row>
    <row r="1636" spans="91:100" x14ac:dyDescent="0.25">
      <c r="CM1636" s="29"/>
      <c r="CN1636" s="28" t="s">
        <v>4123</v>
      </c>
      <c r="CO1636" s="28" t="s">
        <v>197</v>
      </c>
      <c r="CP1636" s="28" t="s">
        <v>393</v>
      </c>
      <c r="CQ1636" s="28" t="s">
        <v>4124</v>
      </c>
      <c r="CR1636" s="28" t="s">
        <v>4124</v>
      </c>
      <c r="CS1636" s="28" t="s">
        <v>3736</v>
      </c>
      <c r="CT1636" s="28" t="s">
        <v>3737</v>
      </c>
      <c r="CU1636" s="28" t="s">
        <v>3738</v>
      </c>
      <c r="CV1636" s="3" t="s">
        <v>3739</v>
      </c>
    </row>
    <row r="1637" spans="91:100" x14ac:dyDescent="0.25">
      <c r="CM1637" s="29"/>
      <c r="CN1637" s="28" t="s">
        <v>4125</v>
      </c>
      <c r="CO1637" s="28" t="s">
        <v>197</v>
      </c>
      <c r="CP1637" s="28" t="s">
        <v>393</v>
      </c>
      <c r="CQ1637" s="28" t="s">
        <v>4126</v>
      </c>
      <c r="CR1637" s="28" t="s">
        <v>4127</v>
      </c>
      <c r="CS1637" s="28" t="s">
        <v>3736</v>
      </c>
      <c r="CT1637" s="28" t="s">
        <v>3737</v>
      </c>
      <c r="CU1637" s="28" t="s">
        <v>3738</v>
      </c>
      <c r="CV1637" s="3" t="s">
        <v>3739</v>
      </c>
    </row>
    <row r="1638" spans="91:100" x14ac:dyDescent="0.25">
      <c r="CM1638" s="29"/>
      <c r="CN1638" s="28" t="s">
        <v>4128</v>
      </c>
      <c r="CO1638" s="28" t="s">
        <v>197</v>
      </c>
      <c r="CP1638" s="28" t="s">
        <v>393</v>
      </c>
      <c r="CQ1638" s="28" t="s">
        <v>4129</v>
      </c>
      <c r="CR1638" s="28" t="s">
        <v>4129</v>
      </c>
      <c r="CS1638" s="28" t="s">
        <v>3736</v>
      </c>
      <c r="CT1638" s="28" t="s">
        <v>3737</v>
      </c>
      <c r="CU1638" s="28" t="s">
        <v>3738</v>
      </c>
      <c r="CV1638" s="3" t="s">
        <v>3739</v>
      </c>
    </row>
    <row r="1639" spans="91:100" x14ac:dyDescent="0.25">
      <c r="CM1639" s="29"/>
      <c r="CN1639" s="28" t="s">
        <v>4130</v>
      </c>
      <c r="CO1639" s="28" t="s">
        <v>197</v>
      </c>
      <c r="CP1639" s="28" t="s">
        <v>393</v>
      </c>
      <c r="CQ1639" s="28" t="s">
        <v>4131</v>
      </c>
      <c r="CR1639" s="28" t="s">
        <v>4131</v>
      </c>
      <c r="CS1639" s="28" t="s">
        <v>3736</v>
      </c>
      <c r="CT1639" s="28" t="s">
        <v>3737</v>
      </c>
      <c r="CU1639" s="28" t="s">
        <v>3738</v>
      </c>
      <c r="CV1639" s="3" t="s">
        <v>3739</v>
      </c>
    </row>
    <row r="1640" spans="91:100" x14ac:dyDescent="0.25">
      <c r="CM1640" s="29"/>
      <c r="CN1640" s="28" t="s">
        <v>4132</v>
      </c>
      <c r="CO1640" s="28" t="s">
        <v>197</v>
      </c>
      <c r="CP1640" s="28" t="s">
        <v>393</v>
      </c>
      <c r="CQ1640" s="28" t="s">
        <v>4133</v>
      </c>
      <c r="CR1640" s="28" t="s">
        <v>4133</v>
      </c>
      <c r="CS1640" s="28" t="s">
        <v>679</v>
      </c>
      <c r="CT1640" s="28" t="s">
        <v>3751</v>
      </c>
      <c r="CU1640" s="28" t="s">
        <v>681</v>
      </c>
      <c r="CV1640" s="3" t="s">
        <v>682</v>
      </c>
    </row>
    <row r="1641" spans="91:100" x14ac:dyDescent="0.25">
      <c r="CM1641" s="29"/>
      <c r="CN1641" s="28" t="s">
        <v>4134</v>
      </c>
      <c r="CO1641" s="28" t="s">
        <v>197</v>
      </c>
      <c r="CP1641" s="28" t="s">
        <v>393</v>
      </c>
      <c r="CQ1641" s="28" t="s">
        <v>4135</v>
      </c>
      <c r="CR1641" s="28" t="s">
        <v>4135</v>
      </c>
      <c r="CS1641" s="28" t="s">
        <v>679</v>
      </c>
      <c r="CT1641" s="28" t="s">
        <v>3751</v>
      </c>
      <c r="CU1641" s="28" t="s">
        <v>681</v>
      </c>
      <c r="CV1641" s="3" t="s">
        <v>682</v>
      </c>
    </row>
    <row r="1642" spans="91:100" x14ac:dyDescent="0.25">
      <c r="CM1642" s="29"/>
      <c r="CN1642" s="28" t="s">
        <v>4136</v>
      </c>
      <c r="CO1642" s="28" t="s">
        <v>197</v>
      </c>
      <c r="CP1642" s="28" t="s">
        <v>393</v>
      </c>
      <c r="CQ1642" s="28" t="s">
        <v>4137</v>
      </c>
      <c r="CR1642" s="28" t="s">
        <v>4138</v>
      </c>
      <c r="CS1642" s="28" t="s">
        <v>3736</v>
      </c>
      <c r="CT1642" s="28" t="s">
        <v>3737</v>
      </c>
      <c r="CU1642" s="28" t="s">
        <v>3738</v>
      </c>
      <c r="CV1642" s="3" t="s">
        <v>3739</v>
      </c>
    </row>
    <row r="1643" spans="91:100" x14ac:dyDescent="0.25">
      <c r="CM1643" s="29"/>
      <c r="CN1643" s="28" t="s">
        <v>4139</v>
      </c>
      <c r="CO1643" s="28" t="s">
        <v>197</v>
      </c>
      <c r="CP1643" s="28" t="s">
        <v>393</v>
      </c>
      <c r="CQ1643" s="28" t="s">
        <v>4140</v>
      </c>
      <c r="CR1643" s="28" t="s">
        <v>4140</v>
      </c>
      <c r="CS1643" s="28" t="s">
        <v>752</v>
      </c>
      <c r="CT1643" s="28" t="s">
        <v>753</v>
      </c>
      <c r="CU1643" s="28" t="s">
        <v>681</v>
      </c>
      <c r="CV1643" s="3" t="s">
        <v>754</v>
      </c>
    </row>
    <row r="1644" spans="91:100" x14ac:dyDescent="0.25">
      <c r="CM1644" s="29"/>
      <c r="CN1644" s="28" t="s">
        <v>4141</v>
      </c>
      <c r="CO1644" s="28" t="s">
        <v>197</v>
      </c>
      <c r="CP1644" s="28" t="s">
        <v>393</v>
      </c>
      <c r="CQ1644" s="28" t="s">
        <v>4142</v>
      </c>
      <c r="CR1644" s="28" t="s">
        <v>4142</v>
      </c>
      <c r="CS1644" s="28" t="s">
        <v>679</v>
      </c>
      <c r="CT1644" s="28" t="s">
        <v>3751</v>
      </c>
      <c r="CU1644" s="28" t="s">
        <v>681</v>
      </c>
      <c r="CV1644" s="3" t="s">
        <v>682</v>
      </c>
    </row>
    <row r="1645" spans="91:100" x14ac:dyDescent="0.25">
      <c r="CM1645" s="29"/>
      <c r="CN1645" s="28" t="s">
        <v>4143</v>
      </c>
      <c r="CO1645" s="28" t="s">
        <v>197</v>
      </c>
      <c r="CP1645" s="28" t="s">
        <v>393</v>
      </c>
      <c r="CQ1645" s="28" t="s">
        <v>4144</v>
      </c>
      <c r="CR1645" s="28" t="s">
        <v>4144</v>
      </c>
      <c r="CS1645" s="28" t="s">
        <v>679</v>
      </c>
      <c r="CT1645" s="28" t="s">
        <v>3751</v>
      </c>
      <c r="CU1645" s="28" t="s">
        <v>681</v>
      </c>
      <c r="CV1645" s="3" t="s">
        <v>682</v>
      </c>
    </row>
    <row r="1646" spans="91:100" x14ac:dyDescent="0.25">
      <c r="CM1646" s="29"/>
      <c r="CN1646" s="28" t="s">
        <v>4145</v>
      </c>
      <c r="CO1646" s="28" t="s">
        <v>197</v>
      </c>
      <c r="CP1646" s="28" t="s">
        <v>393</v>
      </c>
      <c r="CQ1646" s="28" t="s">
        <v>4146</v>
      </c>
      <c r="CR1646" s="28" t="s">
        <v>4147</v>
      </c>
      <c r="CS1646" s="28" t="s">
        <v>3736</v>
      </c>
      <c r="CT1646" s="28" t="s">
        <v>3737</v>
      </c>
      <c r="CU1646" s="28" t="s">
        <v>3738</v>
      </c>
      <c r="CV1646" s="3" t="s">
        <v>3739</v>
      </c>
    </row>
    <row r="1647" spans="91:100" x14ac:dyDescent="0.25">
      <c r="CM1647" s="29"/>
      <c r="CN1647" s="28" t="s">
        <v>4148</v>
      </c>
      <c r="CO1647" s="28" t="s">
        <v>197</v>
      </c>
      <c r="CP1647" s="28" t="s">
        <v>393</v>
      </c>
      <c r="CQ1647" s="28" t="s">
        <v>4149</v>
      </c>
      <c r="CR1647" s="28" t="s">
        <v>4149</v>
      </c>
      <c r="CS1647" s="28" t="s">
        <v>3736</v>
      </c>
      <c r="CT1647" s="28" t="s">
        <v>3737</v>
      </c>
      <c r="CU1647" s="28" t="s">
        <v>3738</v>
      </c>
      <c r="CV1647" s="3" t="s">
        <v>3739</v>
      </c>
    </row>
    <row r="1648" spans="91:100" x14ac:dyDescent="0.25">
      <c r="CM1648" s="29"/>
      <c r="CN1648" s="28" t="s">
        <v>4150</v>
      </c>
      <c r="CO1648" s="28" t="s">
        <v>197</v>
      </c>
      <c r="CP1648" s="28" t="s">
        <v>393</v>
      </c>
      <c r="CQ1648" s="28" t="s">
        <v>4151</v>
      </c>
      <c r="CR1648" s="28" t="s">
        <v>4151</v>
      </c>
      <c r="CS1648" s="28" t="s">
        <v>3736</v>
      </c>
      <c r="CT1648" s="28" t="s">
        <v>3737</v>
      </c>
      <c r="CU1648" s="28" t="s">
        <v>3738</v>
      </c>
      <c r="CV1648" s="3" t="s">
        <v>3739</v>
      </c>
    </row>
    <row r="1649" spans="91:100" x14ac:dyDescent="0.25">
      <c r="CM1649" s="29"/>
      <c r="CN1649" s="28" t="s">
        <v>4152</v>
      </c>
      <c r="CO1649" s="28" t="s">
        <v>197</v>
      </c>
      <c r="CP1649" s="28" t="s">
        <v>393</v>
      </c>
      <c r="CQ1649" s="28" t="s">
        <v>4153</v>
      </c>
      <c r="CR1649" s="28" t="s">
        <v>4153</v>
      </c>
      <c r="CS1649" s="28" t="s">
        <v>679</v>
      </c>
      <c r="CT1649" s="28" t="s">
        <v>3751</v>
      </c>
      <c r="CU1649" s="28" t="s">
        <v>681</v>
      </c>
      <c r="CV1649" s="3" t="s">
        <v>682</v>
      </c>
    </row>
    <row r="1650" spans="91:100" x14ac:dyDescent="0.25">
      <c r="CM1650" s="29"/>
      <c r="CN1650" s="28" t="s">
        <v>4154</v>
      </c>
      <c r="CO1650" s="28" t="s">
        <v>197</v>
      </c>
      <c r="CP1650" s="28" t="s">
        <v>393</v>
      </c>
      <c r="CQ1650" s="28" t="s">
        <v>4155</v>
      </c>
      <c r="CR1650" s="28" t="s">
        <v>4155</v>
      </c>
      <c r="CS1650" s="28" t="s">
        <v>3736</v>
      </c>
      <c r="CT1650" s="28" t="s">
        <v>3737</v>
      </c>
      <c r="CU1650" s="28" t="s">
        <v>3738</v>
      </c>
      <c r="CV1650" s="3" t="s">
        <v>3739</v>
      </c>
    </row>
    <row r="1651" spans="91:100" x14ac:dyDescent="0.25">
      <c r="CM1651" s="29"/>
      <c r="CN1651" s="28" t="s">
        <v>4156</v>
      </c>
      <c r="CO1651" s="28" t="s">
        <v>197</v>
      </c>
      <c r="CP1651" s="28" t="s">
        <v>393</v>
      </c>
      <c r="CQ1651" s="28" t="s">
        <v>4157</v>
      </c>
      <c r="CR1651" s="28" t="s">
        <v>4157</v>
      </c>
      <c r="CS1651" s="28" t="s">
        <v>679</v>
      </c>
      <c r="CT1651" s="28" t="s">
        <v>3751</v>
      </c>
      <c r="CU1651" s="28" t="s">
        <v>681</v>
      </c>
      <c r="CV1651" s="3" t="s">
        <v>682</v>
      </c>
    </row>
    <row r="1652" spans="91:100" x14ac:dyDescent="0.25">
      <c r="CM1652" s="29"/>
      <c r="CN1652" s="28" t="s">
        <v>4158</v>
      </c>
      <c r="CO1652" s="28" t="s">
        <v>197</v>
      </c>
      <c r="CP1652" s="28" t="s">
        <v>393</v>
      </c>
      <c r="CQ1652" s="28" t="s">
        <v>4159</v>
      </c>
      <c r="CR1652" s="28" t="s">
        <v>4159</v>
      </c>
      <c r="CS1652" s="28" t="s">
        <v>3736</v>
      </c>
      <c r="CT1652" s="28" t="s">
        <v>3737</v>
      </c>
      <c r="CU1652" s="28" t="s">
        <v>3738</v>
      </c>
      <c r="CV1652" s="3" t="s">
        <v>3739</v>
      </c>
    </row>
    <row r="1653" spans="91:100" x14ac:dyDescent="0.25">
      <c r="CM1653" s="29"/>
      <c r="CN1653" s="28" t="s">
        <v>4160</v>
      </c>
      <c r="CO1653" s="28" t="s">
        <v>197</v>
      </c>
      <c r="CP1653" s="28" t="s">
        <v>393</v>
      </c>
      <c r="CQ1653" s="28" t="s">
        <v>4161</v>
      </c>
      <c r="CR1653" s="28" t="s">
        <v>4162</v>
      </c>
      <c r="CS1653" s="28" t="s">
        <v>3736</v>
      </c>
      <c r="CT1653" s="28" t="s">
        <v>3737</v>
      </c>
      <c r="CU1653" s="28" t="s">
        <v>3738</v>
      </c>
      <c r="CV1653" s="3" t="s">
        <v>3739</v>
      </c>
    </row>
    <row r="1654" spans="91:100" x14ac:dyDescent="0.25">
      <c r="CM1654" s="29"/>
      <c r="CN1654" s="28" t="s">
        <v>4163</v>
      </c>
      <c r="CO1654" s="28" t="s">
        <v>197</v>
      </c>
      <c r="CP1654" s="28" t="s">
        <v>393</v>
      </c>
      <c r="CQ1654" s="28" t="s">
        <v>4164</v>
      </c>
      <c r="CR1654" s="28" t="s">
        <v>4165</v>
      </c>
      <c r="CS1654" s="28" t="s">
        <v>3736</v>
      </c>
      <c r="CT1654" s="28" t="s">
        <v>3737</v>
      </c>
      <c r="CU1654" s="28" t="s">
        <v>3738</v>
      </c>
      <c r="CV1654" s="3" t="s">
        <v>3739</v>
      </c>
    </row>
    <row r="1655" spans="91:100" x14ac:dyDescent="0.25">
      <c r="CM1655" s="29"/>
      <c r="CN1655" s="28" t="s">
        <v>4166</v>
      </c>
      <c r="CO1655" s="28" t="s">
        <v>197</v>
      </c>
      <c r="CP1655" s="28" t="s">
        <v>393</v>
      </c>
      <c r="CQ1655" s="28" t="s">
        <v>4167</v>
      </c>
      <c r="CR1655" s="28" t="s">
        <v>4167</v>
      </c>
      <c r="CS1655" s="28" t="s">
        <v>3736</v>
      </c>
      <c r="CT1655" s="28" t="s">
        <v>3737</v>
      </c>
      <c r="CU1655" s="28" t="s">
        <v>3738</v>
      </c>
      <c r="CV1655" s="3" t="s">
        <v>3739</v>
      </c>
    </row>
    <row r="1656" spans="91:100" x14ac:dyDescent="0.25">
      <c r="CM1656" s="29"/>
      <c r="CN1656" s="28" t="s">
        <v>4168</v>
      </c>
      <c r="CO1656" s="28" t="s">
        <v>197</v>
      </c>
      <c r="CP1656" s="28" t="s">
        <v>393</v>
      </c>
      <c r="CQ1656" s="28" t="s">
        <v>4169</v>
      </c>
      <c r="CR1656" s="28" t="s">
        <v>4169</v>
      </c>
      <c r="CS1656" s="28" t="s">
        <v>679</v>
      </c>
      <c r="CT1656" s="28" t="s">
        <v>3751</v>
      </c>
      <c r="CU1656" s="28" t="s">
        <v>681</v>
      </c>
      <c r="CV1656" s="3" t="s">
        <v>682</v>
      </c>
    </row>
    <row r="1657" spans="91:100" x14ac:dyDescent="0.25">
      <c r="CM1657" s="29"/>
      <c r="CN1657" s="28" t="s">
        <v>4170</v>
      </c>
      <c r="CO1657" s="28" t="s">
        <v>197</v>
      </c>
      <c r="CP1657" s="28" t="s">
        <v>393</v>
      </c>
      <c r="CQ1657" s="28" t="s">
        <v>4171</v>
      </c>
      <c r="CR1657" s="28" t="s">
        <v>4172</v>
      </c>
      <c r="CS1657" s="28" t="s">
        <v>3736</v>
      </c>
      <c r="CT1657" s="28" t="s">
        <v>3737</v>
      </c>
      <c r="CU1657" s="28" t="s">
        <v>3738</v>
      </c>
      <c r="CV1657" s="3" t="s">
        <v>3739</v>
      </c>
    </row>
    <row r="1658" spans="91:100" x14ac:dyDescent="0.25">
      <c r="CM1658" s="29"/>
      <c r="CN1658" s="28" t="s">
        <v>4173</v>
      </c>
      <c r="CO1658" s="28" t="s">
        <v>197</v>
      </c>
      <c r="CP1658" s="28" t="s">
        <v>393</v>
      </c>
      <c r="CQ1658" s="28" t="s">
        <v>4174</v>
      </c>
      <c r="CR1658" s="28" t="s">
        <v>4174</v>
      </c>
      <c r="CS1658" s="28" t="s">
        <v>679</v>
      </c>
      <c r="CT1658" s="28" t="s">
        <v>3751</v>
      </c>
      <c r="CU1658" s="28" t="s">
        <v>681</v>
      </c>
      <c r="CV1658" s="3" t="s">
        <v>682</v>
      </c>
    </row>
    <row r="1659" spans="91:100" x14ac:dyDescent="0.25">
      <c r="CM1659" s="29"/>
      <c r="CN1659" s="28" t="s">
        <v>4175</v>
      </c>
      <c r="CO1659" s="28" t="s">
        <v>197</v>
      </c>
      <c r="CP1659" s="28" t="s">
        <v>393</v>
      </c>
      <c r="CQ1659" s="28" t="s">
        <v>4176</v>
      </c>
      <c r="CR1659" s="28" t="s">
        <v>4176</v>
      </c>
      <c r="CS1659" s="28" t="s">
        <v>3736</v>
      </c>
      <c r="CT1659" s="28" t="s">
        <v>3737</v>
      </c>
      <c r="CU1659" s="28" t="s">
        <v>3738</v>
      </c>
      <c r="CV1659" s="3" t="s">
        <v>3739</v>
      </c>
    </row>
    <row r="1660" spans="91:100" x14ac:dyDescent="0.25">
      <c r="CM1660" s="29"/>
      <c r="CN1660" s="28" t="s">
        <v>4177</v>
      </c>
      <c r="CO1660" s="28" t="s">
        <v>197</v>
      </c>
      <c r="CP1660" s="28" t="s">
        <v>393</v>
      </c>
      <c r="CQ1660" s="28" t="s">
        <v>4178</v>
      </c>
      <c r="CR1660" s="28" t="s">
        <v>4179</v>
      </c>
      <c r="CS1660" s="28" t="s">
        <v>3736</v>
      </c>
      <c r="CT1660" s="28" t="s">
        <v>3737</v>
      </c>
      <c r="CU1660" s="28" t="s">
        <v>3738</v>
      </c>
      <c r="CV1660" s="3" t="s">
        <v>3739</v>
      </c>
    </row>
    <row r="1661" spans="91:100" x14ac:dyDescent="0.25">
      <c r="CM1661" s="29"/>
      <c r="CN1661" s="28" t="s">
        <v>4180</v>
      </c>
      <c r="CO1661" s="28" t="s">
        <v>197</v>
      </c>
      <c r="CP1661" s="28" t="s">
        <v>393</v>
      </c>
      <c r="CQ1661" s="28" t="s">
        <v>4181</v>
      </c>
      <c r="CR1661" s="28" t="s">
        <v>4182</v>
      </c>
      <c r="CS1661" s="28" t="s">
        <v>3736</v>
      </c>
      <c r="CT1661" s="28" t="s">
        <v>3737</v>
      </c>
      <c r="CU1661" s="28" t="s">
        <v>3738</v>
      </c>
      <c r="CV1661" s="3" t="s">
        <v>3739</v>
      </c>
    </row>
    <row r="1662" spans="91:100" x14ac:dyDescent="0.25">
      <c r="CM1662" s="29"/>
      <c r="CN1662" s="28" t="s">
        <v>4183</v>
      </c>
      <c r="CO1662" s="28" t="s">
        <v>197</v>
      </c>
      <c r="CP1662" s="28" t="s">
        <v>393</v>
      </c>
      <c r="CQ1662" s="28" t="s">
        <v>4184</v>
      </c>
      <c r="CR1662" s="28" t="s">
        <v>4185</v>
      </c>
      <c r="CS1662" s="28" t="s">
        <v>3736</v>
      </c>
      <c r="CT1662" s="28" t="s">
        <v>3737</v>
      </c>
      <c r="CU1662" s="28" t="s">
        <v>3738</v>
      </c>
      <c r="CV1662" s="3" t="s">
        <v>3739</v>
      </c>
    </row>
    <row r="1663" spans="91:100" x14ac:dyDescent="0.25">
      <c r="CM1663" s="29"/>
      <c r="CN1663" s="28" t="s">
        <v>4186</v>
      </c>
      <c r="CO1663" s="28" t="s">
        <v>197</v>
      </c>
      <c r="CP1663" s="28" t="s">
        <v>393</v>
      </c>
      <c r="CQ1663" s="28" t="s">
        <v>4187</v>
      </c>
      <c r="CR1663" s="28" t="s">
        <v>4187</v>
      </c>
      <c r="CS1663" s="28" t="s">
        <v>679</v>
      </c>
      <c r="CT1663" s="28" t="s">
        <v>3751</v>
      </c>
      <c r="CU1663" s="28" t="s">
        <v>681</v>
      </c>
      <c r="CV1663" s="3" t="s">
        <v>682</v>
      </c>
    </row>
    <row r="1664" spans="91:100" x14ac:dyDescent="0.25">
      <c r="CM1664" s="29"/>
      <c r="CN1664" s="28" t="s">
        <v>4188</v>
      </c>
      <c r="CO1664" s="28" t="s">
        <v>197</v>
      </c>
      <c r="CP1664" s="28" t="s">
        <v>393</v>
      </c>
      <c r="CQ1664" s="28" t="s">
        <v>4189</v>
      </c>
      <c r="CR1664" s="28" t="s">
        <v>4189</v>
      </c>
      <c r="CS1664" s="28" t="s">
        <v>3736</v>
      </c>
      <c r="CT1664" s="28" t="s">
        <v>3737</v>
      </c>
      <c r="CU1664" s="28" t="s">
        <v>3738</v>
      </c>
      <c r="CV1664" s="3" t="s">
        <v>3739</v>
      </c>
    </row>
    <row r="1665" spans="91:100" x14ac:dyDescent="0.25">
      <c r="CM1665" s="29"/>
      <c r="CN1665" s="28" t="s">
        <v>4190</v>
      </c>
      <c r="CO1665" s="28" t="s">
        <v>197</v>
      </c>
      <c r="CP1665" s="28" t="s">
        <v>393</v>
      </c>
      <c r="CQ1665" s="28" t="s">
        <v>4191</v>
      </c>
      <c r="CR1665" s="28" t="s">
        <v>4192</v>
      </c>
      <c r="CS1665" s="28" t="s">
        <v>3736</v>
      </c>
      <c r="CT1665" s="28" t="s">
        <v>3737</v>
      </c>
      <c r="CU1665" s="28" t="s">
        <v>3738</v>
      </c>
      <c r="CV1665" s="3" t="s">
        <v>3739</v>
      </c>
    </row>
    <row r="1666" spans="91:100" x14ac:dyDescent="0.25">
      <c r="CM1666" s="29"/>
      <c r="CN1666" s="28" t="s">
        <v>4193</v>
      </c>
      <c r="CO1666" s="28" t="s">
        <v>197</v>
      </c>
      <c r="CP1666" s="28" t="s">
        <v>393</v>
      </c>
      <c r="CQ1666" s="28" t="s">
        <v>4194</v>
      </c>
      <c r="CR1666" s="28" t="s">
        <v>4194</v>
      </c>
      <c r="CS1666" s="28" t="s">
        <v>3736</v>
      </c>
      <c r="CT1666" s="28" t="s">
        <v>3737</v>
      </c>
      <c r="CU1666" s="28" t="s">
        <v>3738</v>
      </c>
      <c r="CV1666" s="3" t="s">
        <v>3739</v>
      </c>
    </row>
    <row r="1667" spans="91:100" x14ac:dyDescent="0.25">
      <c r="CM1667" s="29"/>
      <c r="CN1667" s="28" t="s">
        <v>4195</v>
      </c>
      <c r="CO1667" s="28" t="s">
        <v>197</v>
      </c>
      <c r="CP1667" s="28" t="s">
        <v>393</v>
      </c>
      <c r="CQ1667" s="28" t="s">
        <v>4196</v>
      </c>
      <c r="CR1667" s="28" t="s">
        <v>4197</v>
      </c>
      <c r="CS1667" s="28" t="s">
        <v>3736</v>
      </c>
      <c r="CT1667" s="28" t="s">
        <v>3737</v>
      </c>
      <c r="CU1667" s="28" t="s">
        <v>3738</v>
      </c>
      <c r="CV1667" s="3" t="s">
        <v>3739</v>
      </c>
    </row>
    <row r="1668" spans="91:100" x14ac:dyDescent="0.25">
      <c r="CM1668" s="29"/>
      <c r="CN1668" s="28" t="s">
        <v>4198</v>
      </c>
      <c r="CO1668" s="28" t="s">
        <v>197</v>
      </c>
      <c r="CP1668" s="28" t="s">
        <v>393</v>
      </c>
      <c r="CQ1668" s="28" t="s">
        <v>492</v>
      </c>
      <c r="CR1668" s="28" t="s">
        <v>492</v>
      </c>
      <c r="CS1668" s="28" t="s">
        <v>679</v>
      </c>
      <c r="CT1668" s="28" t="s">
        <v>3751</v>
      </c>
      <c r="CU1668" s="28" t="s">
        <v>681</v>
      </c>
      <c r="CV1668" s="3" t="s">
        <v>682</v>
      </c>
    </row>
    <row r="1669" spans="91:100" x14ac:dyDescent="0.25">
      <c r="CM1669" s="29"/>
      <c r="CN1669" s="28" t="s">
        <v>4199</v>
      </c>
      <c r="CO1669" s="28" t="s">
        <v>197</v>
      </c>
      <c r="CP1669" s="28" t="s">
        <v>393</v>
      </c>
      <c r="CQ1669" s="28" t="s">
        <v>4200</v>
      </c>
      <c r="CR1669" s="28" t="s">
        <v>4200</v>
      </c>
      <c r="CS1669" s="28" t="s">
        <v>679</v>
      </c>
      <c r="CT1669" s="28" t="s">
        <v>3751</v>
      </c>
      <c r="CU1669" s="28" t="s">
        <v>681</v>
      </c>
      <c r="CV1669" s="3" t="s">
        <v>682</v>
      </c>
    </row>
    <row r="1670" spans="91:100" x14ac:dyDescent="0.25">
      <c r="CM1670" s="29"/>
      <c r="CN1670" s="28" t="s">
        <v>4201</v>
      </c>
      <c r="CO1670" s="28" t="s">
        <v>197</v>
      </c>
      <c r="CP1670" s="28" t="s">
        <v>393</v>
      </c>
      <c r="CQ1670" s="28" t="s">
        <v>4202</v>
      </c>
      <c r="CR1670" s="28" t="s">
        <v>4202</v>
      </c>
      <c r="CS1670" s="28" t="s">
        <v>679</v>
      </c>
      <c r="CT1670" s="28" t="s">
        <v>3751</v>
      </c>
      <c r="CU1670" s="28" t="s">
        <v>681</v>
      </c>
      <c r="CV1670" s="3" t="s">
        <v>682</v>
      </c>
    </row>
    <row r="1671" spans="91:100" x14ac:dyDescent="0.25">
      <c r="CM1671" s="29"/>
      <c r="CN1671" s="28" t="s">
        <v>4203</v>
      </c>
      <c r="CO1671" s="28" t="s">
        <v>197</v>
      </c>
      <c r="CP1671" s="28" t="s">
        <v>393</v>
      </c>
      <c r="CQ1671" s="28" t="s">
        <v>4204</v>
      </c>
      <c r="CR1671" s="28" t="s">
        <v>4204</v>
      </c>
      <c r="CS1671" s="28" t="s">
        <v>3736</v>
      </c>
      <c r="CT1671" s="28" t="s">
        <v>3737</v>
      </c>
      <c r="CU1671" s="28" t="s">
        <v>3738</v>
      </c>
      <c r="CV1671" s="3" t="s">
        <v>3739</v>
      </c>
    </row>
    <row r="1672" spans="91:100" x14ac:dyDescent="0.25">
      <c r="CM1672" s="29"/>
      <c r="CN1672" s="28" t="s">
        <v>4205</v>
      </c>
      <c r="CO1672" s="28" t="s">
        <v>197</v>
      </c>
      <c r="CP1672" s="28" t="s">
        <v>393</v>
      </c>
      <c r="CQ1672" s="28" t="s">
        <v>4206</v>
      </c>
      <c r="CR1672" s="28" t="s">
        <v>4206</v>
      </c>
      <c r="CS1672" s="28" t="s">
        <v>3736</v>
      </c>
      <c r="CT1672" s="28" t="s">
        <v>3737</v>
      </c>
      <c r="CU1672" s="28" t="s">
        <v>3738</v>
      </c>
      <c r="CV1672" s="3" t="s">
        <v>3739</v>
      </c>
    </row>
    <row r="1673" spans="91:100" x14ac:dyDescent="0.25">
      <c r="CM1673" s="29"/>
      <c r="CN1673" s="28" t="s">
        <v>4207</v>
      </c>
      <c r="CO1673" s="28" t="s">
        <v>197</v>
      </c>
      <c r="CP1673" s="28" t="s">
        <v>393</v>
      </c>
      <c r="CQ1673" s="28" t="s">
        <v>4208</v>
      </c>
      <c r="CR1673" s="28" t="s">
        <v>4209</v>
      </c>
      <c r="CS1673" s="28" t="s">
        <v>679</v>
      </c>
      <c r="CT1673" s="28" t="s">
        <v>3751</v>
      </c>
      <c r="CU1673" s="28" t="s">
        <v>681</v>
      </c>
      <c r="CV1673" s="3" t="s">
        <v>682</v>
      </c>
    </row>
    <row r="1674" spans="91:100" x14ac:dyDescent="0.25">
      <c r="CM1674" s="29"/>
      <c r="CN1674" s="28" t="s">
        <v>4210</v>
      </c>
      <c r="CO1674" s="28" t="s">
        <v>197</v>
      </c>
      <c r="CP1674" s="28" t="s">
        <v>393</v>
      </c>
      <c r="CQ1674" s="28" t="s">
        <v>4211</v>
      </c>
      <c r="CR1674" s="28" t="s">
        <v>4212</v>
      </c>
      <c r="CS1674" s="28" t="s">
        <v>3736</v>
      </c>
      <c r="CT1674" s="28" t="s">
        <v>3737</v>
      </c>
      <c r="CU1674" s="28" t="s">
        <v>3738</v>
      </c>
      <c r="CV1674" s="3" t="s">
        <v>3739</v>
      </c>
    </row>
    <row r="1675" spans="91:100" x14ac:dyDescent="0.25">
      <c r="CM1675" s="29"/>
      <c r="CN1675" s="28" t="s">
        <v>4213</v>
      </c>
      <c r="CO1675" s="28" t="s">
        <v>197</v>
      </c>
      <c r="CP1675" s="28" t="s">
        <v>393</v>
      </c>
      <c r="CQ1675" s="28" t="s">
        <v>4214</v>
      </c>
      <c r="CR1675" s="28" t="s">
        <v>4215</v>
      </c>
      <c r="CS1675" s="28" t="s">
        <v>3736</v>
      </c>
      <c r="CT1675" s="28" t="s">
        <v>3737</v>
      </c>
      <c r="CU1675" s="28" t="s">
        <v>3738</v>
      </c>
      <c r="CV1675" s="3" t="s">
        <v>3739</v>
      </c>
    </row>
    <row r="1676" spans="91:100" x14ac:dyDescent="0.25">
      <c r="CM1676" s="29"/>
      <c r="CN1676" s="28" t="s">
        <v>4216</v>
      </c>
      <c r="CO1676" s="28" t="s">
        <v>197</v>
      </c>
      <c r="CP1676" s="28" t="s">
        <v>393</v>
      </c>
      <c r="CQ1676" s="28" t="s">
        <v>493</v>
      </c>
      <c r="CR1676" s="28" t="s">
        <v>493</v>
      </c>
      <c r="CS1676" s="28" t="s">
        <v>679</v>
      </c>
      <c r="CT1676" s="28" t="s">
        <v>3751</v>
      </c>
      <c r="CU1676" s="28" t="s">
        <v>681</v>
      </c>
      <c r="CV1676" s="3" t="s">
        <v>682</v>
      </c>
    </row>
    <row r="1677" spans="91:100" x14ac:dyDescent="0.25">
      <c r="CM1677" s="29"/>
      <c r="CN1677" s="28" t="s">
        <v>4217</v>
      </c>
      <c r="CO1677" s="28" t="s">
        <v>197</v>
      </c>
      <c r="CP1677" s="28" t="s">
        <v>393</v>
      </c>
      <c r="CQ1677" s="28" t="s">
        <v>4218</v>
      </c>
      <c r="CR1677" s="28" t="s">
        <v>4219</v>
      </c>
      <c r="CS1677" s="28" t="s">
        <v>3736</v>
      </c>
      <c r="CT1677" s="28" t="s">
        <v>3737</v>
      </c>
      <c r="CU1677" s="28" t="s">
        <v>3738</v>
      </c>
      <c r="CV1677" s="3" t="s">
        <v>3739</v>
      </c>
    </row>
    <row r="1678" spans="91:100" x14ac:dyDescent="0.25">
      <c r="CM1678" s="29"/>
      <c r="CN1678" s="28" t="s">
        <v>4220</v>
      </c>
      <c r="CO1678" s="28" t="s">
        <v>197</v>
      </c>
      <c r="CP1678" s="28" t="s">
        <v>393</v>
      </c>
      <c r="CQ1678" s="28" t="s">
        <v>4221</v>
      </c>
      <c r="CR1678" s="28" t="s">
        <v>494</v>
      </c>
      <c r="CS1678" s="28" t="s">
        <v>679</v>
      </c>
      <c r="CT1678" s="28" t="s">
        <v>3751</v>
      </c>
      <c r="CU1678" s="28" t="s">
        <v>681</v>
      </c>
      <c r="CV1678" s="3" t="s">
        <v>682</v>
      </c>
    </row>
    <row r="1679" spans="91:100" x14ac:dyDescent="0.25">
      <c r="CM1679" s="29"/>
      <c r="CN1679" s="28" t="s">
        <v>4222</v>
      </c>
      <c r="CO1679" s="28" t="s">
        <v>197</v>
      </c>
      <c r="CP1679" s="28" t="s">
        <v>393</v>
      </c>
      <c r="CQ1679" s="28" t="s">
        <v>4223</v>
      </c>
      <c r="CR1679" s="28" t="s">
        <v>4224</v>
      </c>
      <c r="CS1679" s="28" t="s">
        <v>3736</v>
      </c>
      <c r="CT1679" s="28" t="s">
        <v>3737</v>
      </c>
      <c r="CU1679" s="28" t="s">
        <v>3738</v>
      </c>
      <c r="CV1679" s="3" t="s">
        <v>3739</v>
      </c>
    </row>
    <row r="1680" spans="91:100" x14ac:dyDescent="0.25">
      <c r="CM1680" s="29"/>
      <c r="CN1680" s="28" t="s">
        <v>4225</v>
      </c>
      <c r="CO1680" s="28" t="s">
        <v>197</v>
      </c>
      <c r="CP1680" s="28" t="s">
        <v>393</v>
      </c>
      <c r="CQ1680" s="28" t="s">
        <v>4226</v>
      </c>
      <c r="CR1680" s="28" t="s">
        <v>4227</v>
      </c>
      <c r="CS1680" s="28" t="s">
        <v>3736</v>
      </c>
      <c r="CT1680" s="28" t="s">
        <v>3737</v>
      </c>
      <c r="CU1680" s="28" t="s">
        <v>3738</v>
      </c>
      <c r="CV1680" s="3" t="s">
        <v>3739</v>
      </c>
    </row>
    <row r="1681" spans="91:100" x14ac:dyDescent="0.25">
      <c r="CM1681" s="29"/>
      <c r="CN1681" s="28" t="s">
        <v>4228</v>
      </c>
      <c r="CO1681" s="28" t="s">
        <v>197</v>
      </c>
      <c r="CP1681" s="28" t="s">
        <v>393</v>
      </c>
      <c r="CQ1681" s="28" t="s">
        <v>4229</v>
      </c>
      <c r="CR1681" s="28" t="s">
        <v>495</v>
      </c>
      <c r="CS1681" s="28" t="s">
        <v>679</v>
      </c>
      <c r="CT1681" s="28" t="s">
        <v>3751</v>
      </c>
      <c r="CU1681" s="28" t="s">
        <v>681</v>
      </c>
      <c r="CV1681" s="3" t="s">
        <v>682</v>
      </c>
    </row>
    <row r="1682" spans="91:100" x14ac:dyDescent="0.25">
      <c r="CM1682" s="29"/>
      <c r="CN1682" s="28" t="s">
        <v>4230</v>
      </c>
      <c r="CO1682" s="28" t="s">
        <v>197</v>
      </c>
      <c r="CP1682" s="28" t="s">
        <v>393</v>
      </c>
      <c r="CQ1682" s="28" t="s">
        <v>4231</v>
      </c>
      <c r="CR1682" s="28" t="s">
        <v>4231</v>
      </c>
      <c r="CS1682" s="28" t="s">
        <v>679</v>
      </c>
      <c r="CT1682" s="28" t="s">
        <v>3751</v>
      </c>
      <c r="CU1682" s="28" t="s">
        <v>681</v>
      </c>
      <c r="CV1682" s="3" t="s">
        <v>682</v>
      </c>
    </row>
    <row r="1683" spans="91:100" x14ac:dyDescent="0.25">
      <c r="CM1683" s="29"/>
      <c r="CN1683" s="28" t="s">
        <v>4232</v>
      </c>
      <c r="CO1683" s="28" t="s">
        <v>197</v>
      </c>
      <c r="CP1683" s="28" t="s">
        <v>393</v>
      </c>
      <c r="CQ1683" s="28" t="s">
        <v>4233</v>
      </c>
      <c r="CR1683" s="28" t="s">
        <v>4233</v>
      </c>
      <c r="CS1683" s="28" t="s">
        <v>3736</v>
      </c>
      <c r="CT1683" s="28" t="s">
        <v>3737</v>
      </c>
      <c r="CU1683" s="28" t="s">
        <v>3738</v>
      </c>
      <c r="CV1683" s="3" t="s">
        <v>3739</v>
      </c>
    </row>
    <row r="1684" spans="91:100" x14ac:dyDescent="0.25">
      <c r="CM1684" s="29"/>
      <c r="CN1684" s="28" t="s">
        <v>4234</v>
      </c>
      <c r="CO1684" s="28" t="s">
        <v>197</v>
      </c>
      <c r="CP1684" s="28" t="s">
        <v>393</v>
      </c>
      <c r="CQ1684" s="28" t="s">
        <v>4235</v>
      </c>
      <c r="CR1684" s="28" t="s">
        <v>4235</v>
      </c>
      <c r="CS1684" s="28" t="s">
        <v>3736</v>
      </c>
      <c r="CT1684" s="28" t="s">
        <v>3737</v>
      </c>
      <c r="CU1684" s="28" t="s">
        <v>3738</v>
      </c>
      <c r="CV1684" s="3" t="s">
        <v>3739</v>
      </c>
    </row>
    <row r="1685" spans="91:100" x14ac:dyDescent="0.25">
      <c r="CM1685" s="29"/>
      <c r="CN1685" s="28" t="s">
        <v>4236</v>
      </c>
      <c r="CO1685" s="28" t="s">
        <v>197</v>
      </c>
      <c r="CP1685" s="28" t="s">
        <v>393</v>
      </c>
      <c r="CQ1685" s="28" t="s">
        <v>4237</v>
      </c>
      <c r="CR1685" s="28" t="s">
        <v>4237</v>
      </c>
      <c r="CS1685" s="28" t="s">
        <v>3736</v>
      </c>
      <c r="CT1685" s="28" t="s">
        <v>3737</v>
      </c>
      <c r="CU1685" s="28" t="s">
        <v>3738</v>
      </c>
      <c r="CV1685" s="3" t="s">
        <v>3739</v>
      </c>
    </row>
    <row r="1686" spans="91:100" x14ac:dyDescent="0.25">
      <c r="CM1686" s="29"/>
      <c r="CN1686" s="28" t="s">
        <v>4238</v>
      </c>
      <c r="CO1686" s="28" t="s">
        <v>197</v>
      </c>
      <c r="CP1686" s="28" t="s">
        <v>393</v>
      </c>
      <c r="CQ1686" s="28" t="s">
        <v>4239</v>
      </c>
      <c r="CR1686" s="28" t="s">
        <v>4239</v>
      </c>
      <c r="CS1686" s="28" t="s">
        <v>679</v>
      </c>
      <c r="CT1686" s="28" t="s">
        <v>3751</v>
      </c>
      <c r="CU1686" s="28" t="s">
        <v>681</v>
      </c>
      <c r="CV1686" s="3" t="s">
        <v>682</v>
      </c>
    </row>
    <row r="1687" spans="91:100" x14ac:dyDescent="0.25">
      <c r="CM1687" s="29"/>
      <c r="CN1687" s="28" t="s">
        <v>4240</v>
      </c>
      <c r="CO1687" s="28" t="s">
        <v>197</v>
      </c>
      <c r="CP1687" s="28" t="s">
        <v>393</v>
      </c>
      <c r="CQ1687" s="28" t="s">
        <v>4241</v>
      </c>
      <c r="CR1687" s="28" t="s">
        <v>4241</v>
      </c>
      <c r="CS1687" s="28" t="s">
        <v>679</v>
      </c>
      <c r="CT1687" s="28" t="s">
        <v>3751</v>
      </c>
      <c r="CU1687" s="28" t="s">
        <v>681</v>
      </c>
      <c r="CV1687" s="3" t="s">
        <v>682</v>
      </c>
    </row>
    <row r="1688" spans="91:100" x14ac:dyDescent="0.25">
      <c r="CM1688" s="29"/>
      <c r="CN1688" s="28" t="s">
        <v>4242</v>
      </c>
      <c r="CO1688" s="28" t="s">
        <v>197</v>
      </c>
      <c r="CP1688" s="28" t="s">
        <v>393</v>
      </c>
      <c r="CQ1688" s="28" t="s">
        <v>4243</v>
      </c>
      <c r="CR1688" s="28" t="s">
        <v>4243</v>
      </c>
      <c r="CS1688" s="28" t="s">
        <v>3736</v>
      </c>
      <c r="CT1688" s="28" t="s">
        <v>3737</v>
      </c>
      <c r="CU1688" s="28" t="s">
        <v>3738</v>
      </c>
      <c r="CV1688" s="3" t="s">
        <v>3739</v>
      </c>
    </row>
    <row r="1689" spans="91:100" x14ac:dyDescent="0.25">
      <c r="CM1689" s="29"/>
      <c r="CN1689" s="28" t="s">
        <v>4244</v>
      </c>
      <c r="CO1689" s="28" t="s">
        <v>197</v>
      </c>
      <c r="CP1689" s="28" t="s">
        <v>393</v>
      </c>
      <c r="CQ1689" s="28" t="s">
        <v>4245</v>
      </c>
      <c r="CR1689" s="28" t="s">
        <v>4245</v>
      </c>
      <c r="CS1689" s="28" t="s">
        <v>679</v>
      </c>
      <c r="CT1689" s="28" t="s">
        <v>3751</v>
      </c>
      <c r="CU1689" s="28" t="s">
        <v>681</v>
      </c>
      <c r="CV1689" s="3" t="s">
        <v>682</v>
      </c>
    </row>
    <row r="1690" spans="91:100" x14ac:dyDescent="0.25">
      <c r="CM1690" s="29"/>
      <c r="CN1690" s="28" t="s">
        <v>4246</v>
      </c>
      <c r="CO1690" s="28" t="s">
        <v>197</v>
      </c>
      <c r="CP1690" s="28" t="s">
        <v>393</v>
      </c>
      <c r="CQ1690" s="28" t="s">
        <v>4247</v>
      </c>
      <c r="CR1690" s="28" t="s">
        <v>4247</v>
      </c>
      <c r="CS1690" s="28" t="s">
        <v>3736</v>
      </c>
      <c r="CT1690" s="28" t="s">
        <v>3737</v>
      </c>
      <c r="CU1690" s="28" t="s">
        <v>3738</v>
      </c>
      <c r="CV1690" s="3" t="s">
        <v>3739</v>
      </c>
    </row>
    <row r="1691" spans="91:100" x14ac:dyDescent="0.25">
      <c r="CM1691" s="29"/>
      <c r="CN1691" s="28" t="s">
        <v>4248</v>
      </c>
      <c r="CO1691" s="28" t="s">
        <v>197</v>
      </c>
      <c r="CP1691" s="28" t="s">
        <v>393</v>
      </c>
      <c r="CQ1691" s="28" t="s">
        <v>4249</v>
      </c>
      <c r="CR1691" s="28" t="s">
        <v>4249</v>
      </c>
      <c r="CS1691" s="28" t="s">
        <v>3736</v>
      </c>
      <c r="CT1691" s="28" t="s">
        <v>3737</v>
      </c>
      <c r="CU1691" s="28" t="s">
        <v>3738</v>
      </c>
      <c r="CV1691" s="3" t="s">
        <v>3739</v>
      </c>
    </row>
    <row r="1692" spans="91:100" x14ac:dyDescent="0.25">
      <c r="CM1692" s="29"/>
      <c r="CN1692" s="28" t="s">
        <v>4250</v>
      </c>
      <c r="CO1692" s="28" t="s">
        <v>197</v>
      </c>
      <c r="CP1692" s="28" t="s">
        <v>393</v>
      </c>
      <c r="CQ1692" s="28" t="s">
        <v>4251</v>
      </c>
      <c r="CR1692" s="28" t="s">
        <v>4251</v>
      </c>
      <c r="CS1692" s="28" t="s">
        <v>679</v>
      </c>
      <c r="CT1692" s="28" t="s">
        <v>3751</v>
      </c>
      <c r="CU1692" s="28" t="s">
        <v>681</v>
      </c>
      <c r="CV1692" s="3" t="s">
        <v>682</v>
      </c>
    </row>
    <row r="1693" spans="91:100" x14ac:dyDescent="0.25">
      <c r="CM1693" s="29"/>
      <c r="CN1693" s="28" t="s">
        <v>4252</v>
      </c>
      <c r="CO1693" s="28" t="s">
        <v>197</v>
      </c>
      <c r="CP1693" s="28" t="s">
        <v>393</v>
      </c>
      <c r="CQ1693" s="28" t="s">
        <v>4253</v>
      </c>
      <c r="CR1693" s="28" t="s">
        <v>4254</v>
      </c>
      <c r="CS1693" s="28" t="s">
        <v>3736</v>
      </c>
      <c r="CT1693" s="28" t="s">
        <v>3737</v>
      </c>
      <c r="CU1693" s="28" t="s">
        <v>3738</v>
      </c>
      <c r="CV1693" s="3" t="s">
        <v>3739</v>
      </c>
    </row>
    <row r="1694" spans="91:100" x14ac:dyDescent="0.25">
      <c r="CM1694" s="29"/>
      <c r="CN1694" s="28" t="s">
        <v>4255</v>
      </c>
      <c r="CO1694" s="28" t="s">
        <v>197</v>
      </c>
      <c r="CP1694" s="28" t="s">
        <v>393</v>
      </c>
      <c r="CQ1694" s="28" t="s">
        <v>4256</v>
      </c>
      <c r="CR1694" s="28" t="s">
        <v>4257</v>
      </c>
      <c r="CS1694" s="28" t="s">
        <v>3736</v>
      </c>
      <c r="CT1694" s="28" t="s">
        <v>3737</v>
      </c>
      <c r="CU1694" s="28" t="s">
        <v>3738</v>
      </c>
      <c r="CV1694" s="3" t="s">
        <v>3739</v>
      </c>
    </row>
    <row r="1695" spans="91:100" x14ac:dyDescent="0.25">
      <c r="CM1695" s="29"/>
      <c r="CN1695" s="28" t="s">
        <v>4258</v>
      </c>
      <c r="CO1695" s="28" t="s">
        <v>197</v>
      </c>
      <c r="CP1695" s="28" t="s">
        <v>393</v>
      </c>
      <c r="CQ1695" s="28" t="s">
        <v>4259</v>
      </c>
      <c r="CR1695" s="28" t="s">
        <v>4260</v>
      </c>
      <c r="CS1695" s="28" t="s">
        <v>3736</v>
      </c>
      <c r="CT1695" s="28" t="s">
        <v>3737</v>
      </c>
      <c r="CU1695" s="28" t="s">
        <v>3738</v>
      </c>
      <c r="CV1695" s="3" t="s">
        <v>3739</v>
      </c>
    </row>
    <row r="1696" spans="91:100" x14ac:dyDescent="0.25">
      <c r="CM1696" s="29"/>
      <c r="CN1696" s="28" t="s">
        <v>4261</v>
      </c>
      <c r="CO1696" s="28" t="s">
        <v>197</v>
      </c>
      <c r="CP1696" s="28" t="s">
        <v>393</v>
      </c>
      <c r="CQ1696" s="28" t="s">
        <v>4262</v>
      </c>
      <c r="CR1696" s="28" t="s">
        <v>4262</v>
      </c>
      <c r="CS1696" s="28" t="s">
        <v>679</v>
      </c>
      <c r="CT1696" s="28" t="s">
        <v>3751</v>
      </c>
      <c r="CU1696" s="28" t="s">
        <v>681</v>
      </c>
      <c r="CV1696" s="3" t="s">
        <v>682</v>
      </c>
    </row>
    <row r="1697" spans="91:100" x14ac:dyDescent="0.25">
      <c r="CM1697" s="29"/>
      <c r="CN1697" s="28" t="s">
        <v>4263</v>
      </c>
      <c r="CO1697" s="28" t="s">
        <v>197</v>
      </c>
      <c r="CP1697" s="28" t="s">
        <v>393</v>
      </c>
      <c r="CQ1697" s="28" t="s">
        <v>4264</v>
      </c>
      <c r="CR1697" s="28" t="s">
        <v>4265</v>
      </c>
      <c r="CS1697" s="28" t="s">
        <v>3736</v>
      </c>
      <c r="CT1697" s="28" t="s">
        <v>3737</v>
      </c>
      <c r="CU1697" s="28" t="s">
        <v>3738</v>
      </c>
      <c r="CV1697" s="3" t="s">
        <v>3739</v>
      </c>
    </row>
    <row r="1698" spans="91:100" x14ac:dyDescent="0.25">
      <c r="CM1698" s="29"/>
      <c r="CN1698" s="28" t="s">
        <v>4266</v>
      </c>
      <c r="CO1698" s="28" t="s">
        <v>197</v>
      </c>
      <c r="CP1698" s="28" t="s">
        <v>393</v>
      </c>
      <c r="CQ1698" s="28" t="s">
        <v>4267</v>
      </c>
      <c r="CR1698" s="28" t="s">
        <v>4267</v>
      </c>
      <c r="CS1698" s="28" t="s">
        <v>679</v>
      </c>
      <c r="CT1698" s="28" t="s">
        <v>3751</v>
      </c>
      <c r="CU1698" s="28" t="s">
        <v>681</v>
      </c>
      <c r="CV1698" s="3" t="s">
        <v>682</v>
      </c>
    </row>
    <row r="1699" spans="91:100" x14ac:dyDescent="0.25">
      <c r="CM1699" s="29"/>
      <c r="CN1699" s="28" t="s">
        <v>4268</v>
      </c>
      <c r="CO1699" s="28" t="s">
        <v>197</v>
      </c>
      <c r="CP1699" s="28" t="s">
        <v>393</v>
      </c>
      <c r="CQ1699" s="28" t="s">
        <v>4269</v>
      </c>
      <c r="CR1699" s="28" t="s">
        <v>4270</v>
      </c>
      <c r="CS1699" s="28" t="s">
        <v>3736</v>
      </c>
      <c r="CT1699" s="28" t="s">
        <v>3737</v>
      </c>
      <c r="CU1699" s="28" t="s">
        <v>3738</v>
      </c>
      <c r="CV1699" s="3" t="s">
        <v>3739</v>
      </c>
    </row>
    <row r="1700" spans="91:100" x14ac:dyDescent="0.25">
      <c r="CM1700" s="29"/>
      <c r="CN1700" s="28" t="s">
        <v>4271</v>
      </c>
      <c r="CO1700" s="28" t="s">
        <v>197</v>
      </c>
      <c r="CP1700" s="28" t="s">
        <v>393</v>
      </c>
      <c r="CQ1700" s="28" t="s">
        <v>4272</v>
      </c>
      <c r="CR1700" s="28" t="s">
        <v>4272</v>
      </c>
      <c r="CS1700" s="28" t="s">
        <v>3736</v>
      </c>
      <c r="CT1700" s="28" t="s">
        <v>3737</v>
      </c>
      <c r="CU1700" s="28" t="s">
        <v>3738</v>
      </c>
      <c r="CV1700" s="3" t="s">
        <v>3739</v>
      </c>
    </row>
    <row r="1701" spans="91:100" x14ac:dyDescent="0.25">
      <c r="CM1701" s="29"/>
      <c r="CN1701" s="28" t="s">
        <v>4273</v>
      </c>
      <c r="CO1701" s="28" t="s">
        <v>197</v>
      </c>
      <c r="CP1701" s="28" t="s">
        <v>393</v>
      </c>
      <c r="CQ1701" s="28" t="s">
        <v>4274</v>
      </c>
      <c r="CR1701" s="28" t="s">
        <v>4274</v>
      </c>
      <c r="CS1701" s="28" t="s">
        <v>3736</v>
      </c>
      <c r="CT1701" s="28" t="s">
        <v>3737</v>
      </c>
      <c r="CU1701" s="28" t="s">
        <v>3738</v>
      </c>
      <c r="CV1701" s="3" t="s">
        <v>3739</v>
      </c>
    </row>
    <row r="1702" spans="91:100" x14ac:dyDescent="0.25">
      <c r="CM1702" s="29"/>
      <c r="CN1702" s="28" t="s">
        <v>4275</v>
      </c>
      <c r="CO1702" s="28" t="s">
        <v>197</v>
      </c>
      <c r="CP1702" s="28" t="s">
        <v>393</v>
      </c>
      <c r="CQ1702" s="28" t="s">
        <v>4276</v>
      </c>
      <c r="CR1702" s="28" t="s">
        <v>4277</v>
      </c>
      <c r="CS1702" s="28" t="s">
        <v>3736</v>
      </c>
      <c r="CT1702" s="28" t="s">
        <v>3737</v>
      </c>
      <c r="CU1702" s="28" t="s">
        <v>3738</v>
      </c>
      <c r="CV1702" s="3" t="s">
        <v>3739</v>
      </c>
    </row>
    <row r="1703" spans="91:100" x14ac:dyDescent="0.25">
      <c r="CM1703" s="29"/>
      <c r="CN1703" s="28" t="s">
        <v>4278</v>
      </c>
      <c r="CO1703" s="28" t="s">
        <v>197</v>
      </c>
      <c r="CP1703" s="28" t="s">
        <v>393</v>
      </c>
      <c r="CQ1703" s="28" t="s">
        <v>4279</v>
      </c>
      <c r="CR1703" s="28" t="s">
        <v>4279</v>
      </c>
      <c r="CS1703" s="28" t="s">
        <v>3736</v>
      </c>
      <c r="CT1703" s="28" t="s">
        <v>3737</v>
      </c>
      <c r="CU1703" s="28" t="s">
        <v>3738</v>
      </c>
      <c r="CV1703" s="3" t="s">
        <v>3739</v>
      </c>
    </row>
    <row r="1704" spans="91:100" x14ac:dyDescent="0.25">
      <c r="CM1704" s="29"/>
      <c r="CN1704" s="28" t="s">
        <v>4280</v>
      </c>
      <c r="CO1704" s="28" t="s">
        <v>197</v>
      </c>
      <c r="CP1704" s="28" t="s">
        <v>393</v>
      </c>
      <c r="CQ1704" s="28" t="s">
        <v>4281</v>
      </c>
      <c r="CR1704" s="28" t="s">
        <v>4281</v>
      </c>
      <c r="CS1704" s="28" t="s">
        <v>679</v>
      </c>
      <c r="CT1704" s="28" t="s">
        <v>3751</v>
      </c>
      <c r="CU1704" s="28" t="s">
        <v>681</v>
      </c>
      <c r="CV1704" s="3" t="s">
        <v>682</v>
      </c>
    </row>
    <row r="1705" spans="91:100" x14ac:dyDescent="0.25">
      <c r="CM1705" s="29"/>
      <c r="CN1705" s="28" t="s">
        <v>4282</v>
      </c>
      <c r="CO1705" s="28" t="s">
        <v>197</v>
      </c>
      <c r="CP1705" s="28" t="s">
        <v>393</v>
      </c>
      <c r="CQ1705" s="28" t="s">
        <v>4283</v>
      </c>
      <c r="CR1705" s="28" t="s">
        <v>4284</v>
      </c>
      <c r="CS1705" s="28" t="s">
        <v>3736</v>
      </c>
      <c r="CT1705" s="28" t="s">
        <v>3737</v>
      </c>
      <c r="CU1705" s="28" t="s">
        <v>3738</v>
      </c>
      <c r="CV1705" s="3" t="s">
        <v>3739</v>
      </c>
    </row>
    <row r="1706" spans="91:100" x14ac:dyDescent="0.25">
      <c r="CM1706" s="29"/>
      <c r="CN1706" s="28" t="s">
        <v>4285</v>
      </c>
      <c r="CO1706" s="28" t="s">
        <v>197</v>
      </c>
      <c r="CP1706" s="28" t="s">
        <v>393</v>
      </c>
      <c r="CQ1706" s="28" t="s">
        <v>4286</v>
      </c>
      <c r="CR1706" s="28" t="s">
        <v>4287</v>
      </c>
      <c r="CS1706" s="28" t="s">
        <v>3736</v>
      </c>
      <c r="CT1706" s="28" t="s">
        <v>3737</v>
      </c>
      <c r="CU1706" s="28" t="s">
        <v>3738</v>
      </c>
      <c r="CV1706" s="3" t="s">
        <v>3739</v>
      </c>
    </row>
    <row r="1707" spans="91:100" x14ac:dyDescent="0.25">
      <c r="CM1707" s="29"/>
      <c r="CN1707" s="28" t="s">
        <v>4288</v>
      </c>
      <c r="CO1707" s="28" t="s">
        <v>197</v>
      </c>
      <c r="CP1707" s="28" t="s">
        <v>393</v>
      </c>
      <c r="CQ1707" s="28" t="s">
        <v>4289</v>
      </c>
      <c r="CR1707" s="28" t="s">
        <v>4289</v>
      </c>
      <c r="CS1707" s="28" t="s">
        <v>3736</v>
      </c>
      <c r="CT1707" s="28" t="s">
        <v>3737</v>
      </c>
      <c r="CU1707" s="28" t="s">
        <v>3738</v>
      </c>
      <c r="CV1707" s="3" t="s">
        <v>3739</v>
      </c>
    </row>
    <row r="1708" spans="91:100" x14ac:dyDescent="0.25">
      <c r="CM1708" s="29"/>
      <c r="CN1708" s="28" t="s">
        <v>4290</v>
      </c>
      <c r="CO1708" s="28" t="s">
        <v>197</v>
      </c>
      <c r="CP1708" s="28" t="s">
        <v>393</v>
      </c>
      <c r="CQ1708" s="28" t="s">
        <v>4291</v>
      </c>
      <c r="CR1708" s="28" t="s">
        <v>4291</v>
      </c>
      <c r="CS1708" s="28" t="s">
        <v>679</v>
      </c>
      <c r="CT1708" s="28" t="s">
        <v>3751</v>
      </c>
      <c r="CU1708" s="28" t="s">
        <v>681</v>
      </c>
      <c r="CV1708" s="3" t="s">
        <v>682</v>
      </c>
    </row>
    <row r="1709" spans="91:100" x14ac:dyDescent="0.25">
      <c r="CM1709" s="29"/>
      <c r="CN1709" s="28" t="s">
        <v>4292</v>
      </c>
      <c r="CO1709" s="28" t="s">
        <v>197</v>
      </c>
      <c r="CP1709" s="28" t="s">
        <v>393</v>
      </c>
      <c r="CQ1709" s="28" t="s">
        <v>4293</v>
      </c>
      <c r="CR1709" s="28" t="s">
        <v>4294</v>
      </c>
      <c r="CS1709" s="28" t="s">
        <v>679</v>
      </c>
      <c r="CT1709" s="28" t="s">
        <v>3751</v>
      </c>
      <c r="CU1709" s="28" t="s">
        <v>681</v>
      </c>
      <c r="CV1709" s="3" t="s">
        <v>682</v>
      </c>
    </row>
    <row r="1710" spans="91:100" x14ac:dyDescent="0.25">
      <c r="CM1710" s="29"/>
      <c r="CN1710" s="28" t="s">
        <v>4295</v>
      </c>
      <c r="CO1710" s="28" t="s">
        <v>197</v>
      </c>
      <c r="CP1710" s="28" t="s">
        <v>393</v>
      </c>
      <c r="CQ1710" s="28" t="s">
        <v>4296</v>
      </c>
      <c r="CR1710" s="28" t="s">
        <v>4296</v>
      </c>
      <c r="CS1710" s="28" t="s">
        <v>3736</v>
      </c>
      <c r="CT1710" s="28" t="s">
        <v>3737</v>
      </c>
      <c r="CU1710" s="28" t="s">
        <v>3738</v>
      </c>
      <c r="CV1710" s="3" t="s">
        <v>3739</v>
      </c>
    </row>
    <row r="1711" spans="91:100" x14ac:dyDescent="0.25">
      <c r="CM1711" s="29"/>
      <c r="CN1711" s="28" t="s">
        <v>4297</v>
      </c>
      <c r="CO1711" s="28" t="s">
        <v>197</v>
      </c>
      <c r="CP1711" s="28" t="s">
        <v>393</v>
      </c>
      <c r="CQ1711" s="28" t="s">
        <v>4298</v>
      </c>
      <c r="CR1711" s="28" t="s">
        <v>4298</v>
      </c>
      <c r="CS1711" s="28" t="s">
        <v>3736</v>
      </c>
      <c r="CT1711" s="28" t="s">
        <v>3737</v>
      </c>
      <c r="CU1711" s="28" t="s">
        <v>3738</v>
      </c>
      <c r="CV1711" s="3" t="s">
        <v>3739</v>
      </c>
    </row>
    <row r="1712" spans="91:100" x14ac:dyDescent="0.25">
      <c r="CM1712" s="29"/>
      <c r="CN1712" s="28" t="s">
        <v>4299</v>
      </c>
      <c r="CO1712" s="28" t="s">
        <v>197</v>
      </c>
      <c r="CP1712" s="28" t="s">
        <v>393</v>
      </c>
      <c r="CQ1712" s="28" t="s">
        <v>4300</v>
      </c>
      <c r="CR1712" s="28" t="s">
        <v>4300</v>
      </c>
      <c r="CS1712" s="28" t="s">
        <v>3736</v>
      </c>
      <c r="CT1712" s="28" t="s">
        <v>3737</v>
      </c>
      <c r="CU1712" s="28" t="s">
        <v>3738</v>
      </c>
      <c r="CV1712" s="3" t="s">
        <v>3739</v>
      </c>
    </row>
    <row r="1713" spans="91:100" x14ac:dyDescent="0.25">
      <c r="CM1713" s="29"/>
      <c r="CN1713" s="28" t="s">
        <v>4301</v>
      </c>
      <c r="CO1713" s="28" t="s">
        <v>197</v>
      </c>
      <c r="CP1713" s="28" t="s">
        <v>393</v>
      </c>
      <c r="CQ1713" s="28" t="s">
        <v>4302</v>
      </c>
      <c r="CR1713" s="28" t="s">
        <v>4302</v>
      </c>
      <c r="CS1713" s="28" t="s">
        <v>679</v>
      </c>
      <c r="CT1713" s="28" t="s">
        <v>3751</v>
      </c>
      <c r="CU1713" s="28" t="s">
        <v>681</v>
      </c>
      <c r="CV1713" s="3" t="s">
        <v>682</v>
      </c>
    </row>
    <row r="1714" spans="91:100" x14ac:dyDescent="0.25">
      <c r="CM1714" s="29"/>
      <c r="CN1714" s="28" t="s">
        <v>4303</v>
      </c>
      <c r="CO1714" s="28" t="s">
        <v>197</v>
      </c>
      <c r="CP1714" s="28" t="s">
        <v>393</v>
      </c>
      <c r="CQ1714" s="28" t="s">
        <v>4304</v>
      </c>
      <c r="CR1714" s="28" t="s">
        <v>4304</v>
      </c>
      <c r="CS1714" s="28" t="s">
        <v>3736</v>
      </c>
      <c r="CT1714" s="28" t="s">
        <v>3737</v>
      </c>
      <c r="CU1714" s="28" t="s">
        <v>3738</v>
      </c>
      <c r="CV1714" s="3" t="s">
        <v>3739</v>
      </c>
    </row>
    <row r="1715" spans="91:100" x14ac:dyDescent="0.25">
      <c r="CM1715" s="29"/>
      <c r="CN1715" s="28" t="s">
        <v>4305</v>
      </c>
      <c r="CO1715" s="28" t="s">
        <v>197</v>
      </c>
      <c r="CP1715" s="28" t="s">
        <v>393</v>
      </c>
      <c r="CQ1715" s="28" t="s">
        <v>4306</v>
      </c>
      <c r="CR1715" s="28" t="s">
        <v>4306</v>
      </c>
      <c r="CS1715" s="28" t="s">
        <v>3736</v>
      </c>
      <c r="CT1715" s="28" t="s">
        <v>3737</v>
      </c>
      <c r="CU1715" s="28" t="s">
        <v>3738</v>
      </c>
      <c r="CV1715" s="3" t="s">
        <v>3739</v>
      </c>
    </row>
    <row r="1716" spans="91:100" x14ac:dyDescent="0.25">
      <c r="CM1716" s="29"/>
      <c r="CN1716" s="28" t="s">
        <v>4307</v>
      </c>
      <c r="CO1716" s="28" t="s">
        <v>197</v>
      </c>
      <c r="CP1716" s="28" t="s">
        <v>393</v>
      </c>
      <c r="CQ1716" s="28" t="s">
        <v>4308</v>
      </c>
      <c r="CR1716" s="28" t="s">
        <v>4308</v>
      </c>
      <c r="CS1716" s="28" t="s">
        <v>3736</v>
      </c>
      <c r="CT1716" s="28" t="s">
        <v>3737</v>
      </c>
      <c r="CU1716" s="28" t="s">
        <v>3738</v>
      </c>
      <c r="CV1716" s="3" t="s">
        <v>3739</v>
      </c>
    </row>
    <row r="1717" spans="91:100" x14ac:dyDescent="0.25">
      <c r="CM1717" s="29"/>
      <c r="CN1717" s="28" t="s">
        <v>4309</v>
      </c>
      <c r="CO1717" s="28" t="s">
        <v>197</v>
      </c>
      <c r="CP1717" s="28" t="s">
        <v>393</v>
      </c>
      <c r="CQ1717" s="28" t="s">
        <v>4310</v>
      </c>
      <c r="CR1717" s="28" t="s">
        <v>4310</v>
      </c>
      <c r="CS1717" s="28" t="s">
        <v>3736</v>
      </c>
      <c r="CT1717" s="28" t="s">
        <v>3737</v>
      </c>
      <c r="CU1717" s="28" t="s">
        <v>3738</v>
      </c>
      <c r="CV1717" s="3" t="s">
        <v>3739</v>
      </c>
    </row>
    <row r="1718" spans="91:100" x14ac:dyDescent="0.25">
      <c r="CM1718" s="29"/>
      <c r="CN1718" s="28" t="s">
        <v>4311</v>
      </c>
      <c r="CO1718" s="28" t="s">
        <v>197</v>
      </c>
      <c r="CP1718" s="28" t="s">
        <v>393</v>
      </c>
      <c r="CQ1718" s="28" t="s">
        <v>4312</v>
      </c>
      <c r="CR1718" s="28" t="s">
        <v>4312</v>
      </c>
      <c r="CS1718" s="28" t="s">
        <v>3736</v>
      </c>
      <c r="CT1718" s="28" t="s">
        <v>3737</v>
      </c>
      <c r="CU1718" s="28" t="s">
        <v>3738</v>
      </c>
      <c r="CV1718" s="3" t="s">
        <v>3739</v>
      </c>
    </row>
    <row r="1719" spans="91:100" x14ac:dyDescent="0.25">
      <c r="CM1719" s="29"/>
      <c r="CN1719" s="28" t="s">
        <v>4313</v>
      </c>
      <c r="CO1719" s="28" t="s">
        <v>197</v>
      </c>
      <c r="CP1719" s="28" t="s">
        <v>393</v>
      </c>
      <c r="CQ1719" s="28" t="s">
        <v>4314</v>
      </c>
      <c r="CR1719" s="28" t="s">
        <v>4315</v>
      </c>
      <c r="CS1719" s="28" t="s">
        <v>3736</v>
      </c>
      <c r="CT1719" s="28" t="s">
        <v>3737</v>
      </c>
      <c r="CU1719" s="28" t="s">
        <v>3738</v>
      </c>
      <c r="CV1719" s="3" t="s">
        <v>3739</v>
      </c>
    </row>
    <row r="1720" spans="91:100" x14ac:dyDescent="0.25">
      <c r="CM1720" s="29"/>
      <c r="CN1720" s="28" t="s">
        <v>4316</v>
      </c>
      <c r="CO1720" s="28" t="s">
        <v>197</v>
      </c>
      <c r="CP1720" s="28" t="s">
        <v>393</v>
      </c>
      <c r="CQ1720" s="28" t="s">
        <v>4317</v>
      </c>
      <c r="CR1720" s="28" t="s">
        <v>4317</v>
      </c>
      <c r="CS1720" s="28" t="s">
        <v>3736</v>
      </c>
      <c r="CT1720" s="28" t="s">
        <v>3737</v>
      </c>
      <c r="CU1720" s="28" t="s">
        <v>3738</v>
      </c>
      <c r="CV1720" s="3" t="s">
        <v>3739</v>
      </c>
    </row>
    <row r="1721" spans="91:100" x14ac:dyDescent="0.25">
      <c r="CM1721" s="29"/>
      <c r="CN1721" s="28" t="s">
        <v>4318</v>
      </c>
      <c r="CO1721" s="28" t="s">
        <v>197</v>
      </c>
      <c r="CP1721" s="28" t="s">
        <v>393</v>
      </c>
      <c r="CQ1721" s="28" t="s">
        <v>4319</v>
      </c>
      <c r="CR1721" s="28" t="s">
        <v>4319</v>
      </c>
      <c r="CS1721" s="28" t="s">
        <v>3736</v>
      </c>
      <c r="CT1721" s="28" t="s">
        <v>3737</v>
      </c>
      <c r="CU1721" s="28" t="s">
        <v>3738</v>
      </c>
      <c r="CV1721" s="3" t="s">
        <v>3739</v>
      </c>
    </row>
    <row r="1722" spans="91:100" x14ac:dyDescent="0.25">
      <c r="CM1722" s="29"/>
      <c r="CN1722" s="28" t="s">
        <v>4320</v>
      </c>
      <c r="CO1722" s="28" t="s">
        <v>197</v>
      </c>
      <c r="CP1722" s="28" t="s">
        <v>393</v>
      </c>
      <c r="CQ1722" s="28" t="s">
        <v>4321</v>
      </c>
      <c r="CR1722" s="28" t="s">
        <v>4321</v>
      </c>
      <c r="CS1722" s="28" t="s">
        <v>3736</v>
      </c>
      <c r="CT1722" s="28" t="s">
        <v>3737</v>
      </c>
      <c r="CU1722" s="28" t="s">
        <v>3738</v>
      </c>
      <c r="CV1722" s="3" t="s">
        <v>3739</v>
      </c>
    </row>
    <row r="1723" spans="91:100" x14ac:dyDescent="0.25">
      <c r="CM1723" s="29"/>
      <c r="CN1723" s="28" t="s">
        <v>4322</v>
      </c>
      <c r="CO1723" s="28" t="s">
        <v>197</v>
      </c>
      <c r="CP1723" s="28" t="s">
        <v>393</v>
      </c>
      <c r="CQ1723" s="28" t="s">
        <v>4323</v>
      </c>
      <c r="CR1723" s="28" t="s">
        <v>4323</v>
      </c>
      <c r="CS1723" s="28" t="s">
        <v>679</v>
      </c>
      <c r="CT1723" s="28" t="s">
        <v>3751</v>
      </c>
      <c r="CU1723" s="28" t="s">
        <v>681</v>
      </c>
      <c r="CV1723" s="3" t="s">
        <v>682</v>
      </c>
    </row>
    <row r="1724" spans="91:100" x14ac:dyDescent="0.25">
      <c r="CM1724" s="29"/>
      <c r="CN1724" s="28" t="s">
        <v>4324</v>
      </c>
      <c r="CO1724" s="28" t="s">
        <v>197</v>
      </c>
      <c r="CP1724" s="28" t="s">
        <v>393</v>
      </c>
      <c r="CQ1724" s="28" t="s">
        <v>4325</v>
      </c>
      <c r="CR1724" s="28" t="s">
        <v>4325</v>
      </c>
      <c r="CS1724" s="28" t="s">
        <v>679</v>
      </c>
      <c r="CT1724" s="28" t="s">
        <v>3751</v>
      </c>
      <c r="CU1724" s="28" t="s">
        <v>681</v>
      </c>
      <c r="CV1724" s="3" t="s">
        <v>682</v>
      </c>
    </row>
    <row r="1725" spans="91:100" x14ac:dyDescent="0.25">
      <c r="CM1725" s="29"/>
      <c r="CN1725" s="28" t="s">
        <v>4326</v>
      </c>
      <c r="CO1725" s="28" t="s">
        <v>197</v>
      </c>
      <c r="CP1725" s="28" t="s">
        <v>393</v>
      </c>
      <c r="CQ1725" s="28" t="s">
        <v>4327</v>
      </c>
      <c r="CR1725" s="28" t="s">
        <v>4327</v>
      </c>
      <c r="CS1725" s="28" t="s">
        <v>679</v>
      </c>
      <c r="CT1725" s="28" t="s">
        <v>3751</v>
      </c>
      <c r="CU1725" s="28" t="s">
        <v>681</v>
      </c>
      <c r="CV1725" s="3" t="s">
        <v>682</v>
      </c>
    </row>
    <row r="1726" spans="91:100" x14ac:dyDescent="0.25">
      <c r="CM1726" s="29"/>
      <c r="CN1726" s="28" t="s">
        <v>4328</v>
      </c>
      <c r="CO1726" s="28" t="s">
        <v>197</v>
      </c>
      <c r="CP1726" s="28" t="s">
        <v>393</v>
      </c>
      <c r="CQ1726" s="28" t="s">
        <v>4329</v>
      </c>
      <c r="CR1726" s="28" t="s">
        <v>4329</v>
      </c>
      <c r="CS1726" s="28" t="s">
        <v>3736</v>
      </c>
      <c r="CT1726" s="28" t="s">
        <v>3737</v>
      </c>
      <c r="CU1726" s="28" t="s">
        <v>3738</v>
      </c>
      <c r="CV1726" s="3" t="s">
        <v>3739</v>
      </c>
    </row>
    <row r="1727" spans="91:100" x14ac:dyDescent="0.25">
      <c r="CM1727" s="29"/>
      <c r="CN1727" s="28" t="s">
        <v>4330</v>
      </c>
      <c r="CO1727" s="28" t="s">
        <v>197</v>
      </c>
      <c r="CP1727" s="28" t="s">
        <v>393</v>
      </c>
      <c r="CQ1727" s="28" t="s">
        <v>4331</v>
      </c>
      <c r="CR1727" s="28" t="s">
        <v>4332</v>
      </c>
      <c r="CS1727" s="28" t="s">
        <v>3736</v>
      </c>
      <c r="CT1727" s="28" t="s">
        <v>3737</v>
      </c>
      <c r="CU1727" s="28" t="s">
        <v>3738</v>
      </c>
      <c r="CV1727" s="3" t="s">
        <v>3739</v>
      </c>
    </row>
    <row r="1728" spans="91:100" x14ac:dyDescent="0.25">
      <c r="CM1728" s="29"/>
      <c r="CN1728" s="28" t="s">
        <v>4333</v>
      </c>
      <c r="CO1728" s="28" t="s">
        <v>197</v>
      </c>
      <c r="CP1728" s="28" t="s">
        <v>393</v>
      </c>
      <c r="CQ1728" s="28" t="s">
        <v>4334</v>
      </c>
      <c r="CR1728" s="28" t="s">
        <v>4335</v>
      </c>
      <c r="CS1728" s="28" t="s">
        <v>3736</v>
      </c>
      <c r="CT1728" s="28" t="s">
        <v>3737</v>
      </c>
      <c r="CU1728" s="28" t="s">
        <v>3738</v>
      </c>
      <c r="CV1728" s="3" t="s">
        <v>3739</v>
      </c>
    </row>
    <row r="1729" spans="91:100" x14ac:dyDescent="0.25">
      <c r="CM1729" s="29"/>
      <c r="CN1729" s="28" t="s">
        <v>4336</v>
      </c>
      <c r="CO1729" s="28" t="s">
        <v>197</v>
      </c>
      <c r="CP1729" s="28" t="s">
        <v>393</v>
      </c>
      <c r="CQ1729" s="28" t="s">
        <v>4337</v>
      </c>
      <c r="CR1729" s="28" t="s">
        <v>4338</v>
      </c>
      <c r="CS1729" s="28" t="s">
        <v>3736</v>
      </c>
      <c r="CT1729" s="28" t="s">
        <v>3737</v>
      </c>
      <c r="CU1729" s="28" t="s">
        <v>3738</v>
      </c>
      <c r="CV1729" s="3" t="s">
        <v>3739</v>
      </c>
    </row>
    <row r="1730" spans="91:100" x14ac:dyDescent="0.25">
      <c r="CM1730" s="29"/>
      <c r="CN1730" s="28" t="s">
        <v>4339</v>
      </c>
      <c r="CO1730" s="28" t="s">
        <v>197</v>
      </c>
      <c r="CP1730" s="28" t="s">
        <v>393</v>
      </c>
      <c r="CQ1730" s="28" t="s">
        <v>4340</v>
      </c>
      <c r="CR1730" s="28" t="s">
        <v>4340</v>
      </c>
      <c r="CS1730" s="28" t="s">
        <v>3736</v>
      </c>
      <c r="CT1730" s="28" t="s">
        <v>3737</v>
      </c>
      <c r="CU1730" s="28" t="s">
        <v>3738</v>
      </c>
      <c r="CV1730" s="3" t="s">
        <v>3739</v>
      </c>
    </row>
    <row r="1731" spans="91:100" x14ac:dyDescent="0.25">
      <c r="CM1731" s="29"/>
      <c r="CN1731" s="28" t="s">
        <v>4341</v>
      </c>
      <c r="CO1731" s="28" t="s">
        <v>197</v>
      </c>
      <c r="CP1731" s="28" t="s">
        <v>393</v>
      </c>
      <c r="CQ1731" s="28" t="s">
        <v>4342</v>
      </c>
      <c r="CR1731" s="28" t="s">
        <v>4342</v>
      </c>
      <c r="CS1731" s="28" t="s">
        <v>752</v>
      </c>
      <c r="CT1731" s="28" t="s">
        <v>753</v>
      </c>
      <c r="CU1731" s="28" t="s">
        <v>681</v>
      </c>
      <c r="CV1731" s="3" t="s">
        <v>754</v>
      </c>
    </row>
    <row r="1732" spans="91:100" x14ac:dyDescent="0.25">
      <c r="CM1732" s="29"/>
      <c r="CN1732" s="28" t="s">
        <v>4343</v>
      </c>
      <c r="CO1732" s="28" t="s">
        <v>197</v>
      </c>
      <c r="CP1732" s="28" t="s">
        <v>393</v>
      </c>
      <c r="CQ1732" s="28" t="s">
        <v>4344</v>
      </c>
      <c r="CR1732" s="28" t="s">
        <v>4344</v>
      </c>
      <c r="CS1732" s="28" t="s">
        <v>3736</v>
      </c>
      <c r="CT1732" s="28" t="s">
        <v>3737</v>
      </c>
      <c r="CU1732" s="28" t="s">
        <v>3738</v>
      </c>
      <c r="CV1732" s="3" t="s">
        <v>3739</v>
      </c>
    </row>
    <row r="1733" spans="91:100" x14ac:dyDescent="0.25">
      <c r="CM1733" s="29"/>
      <c r="CN1733" s="28" t="s">
        <v>4345</v>
      </c>
      <c r="CO1733" s="28" t="s">
        <v>197</v>
      </c>
      <c r="CP1733" s="28" t="s">
        <v>393</v>
      </c>
      <c r="CQ1733" s="28" t="s">
        <v>4346</v>
      </c>
      <c r="CR1733" s="28" t="s">
        <v>4346</v>
      </c>
      <c r="CS1733" s="28" t="s">
        <v>3736</v>
      </c>
      <c r="CT1733" s="28" t="s">
        <v>3737</v>
      </c>
      <c r="CU1733" s="28" t="s">
        <v>3738</v>
      </c>
      <c r="CV1733" s="3" t="s">
        <v>3739</v>
      </c>
    </row>
    <row r="1734" spans="91:100" x14ac:dyDescent="0.25">
      <c r="CM1734" s="29"/>
      <c r="CN1734" s="28" t="s">
        <v>4347</v>
      </c>
      <c r="CO1734" s="28" t="s">
        <v>197</v>
      </c>
      <c r="CP1734" s="28" t="s">
        <v>393</v>
      </c>
      <c r="CQ1734" s="28" t="s">
        <v>496</v>
      </c>
      <c r="CR1734" s="28" t="s">
        <v>496</v>
      </c>
      <c r="CS1734" s="28" t="s">
        <v>679</v>
      </c>
      <c r="CT1734" s="28" t="s">
        <v>3751</v>
      </c>
      <c r="CU1734" s="28" t="s">
        <v>681</v>
      </c>
      <c r="CV1734" s="3" t="s">
        <v>682</v>
      </c>
    </row>
    <row r="1735" spans="91:100" x14ac:dyDescent="0.25">
      <c r="CM1735" s="29"/>
      <c r="CN1735" s="28" t="s">
        <v>4348</v>
      </c>
      <c r="CO1735" s="28" t="s">
        <v>197</v>
      </c>
      <c r="CP1735" s="28" t="s">
        <v>393</v>
      </c>
      <c r="CQ1735" s="28" t="s">
        <v>4349</v>
      </c>
      <c r="CR1735" s="28" t="s">
        <v>4350</v>
      </c>
      <c r="CS1735" s="28" t="s">
        <v>3736</v>
      </c>
      <c r="CT1735" s="28" t="s">
        <v>3737</v>
      </c>
      <c r="CU1735" s="28" t="s">
        <v>3738</v>
      </c>
      <c r="CV1735" s="3" t="s">
        <v>3739</v>
      </c>
    </row>
    <row r="1736" spans="91:100" x14ac:dyDescent="0.25">
      <c r="CM1736" s="29"/>
      <c r="CN1736" s="28" t="s">
        <v>4351</v>
      </c>
      <c r="CO1736" s="28" t="s">
        <v>197</v>
      </c>
      <c r="CP1736" s="28" t="s">
        <v>393</v>
      </c>
      <c r="CQ1736" s="28" t="s">
        <v>4352</v>
      </c>
      <c r="CR1736" s="28" t="s">
        <v>4352</v>
      </c>
      <c r="CS1736" s="28" t="s">
        <v>3736</v>
      </c>
      <c r="CT1736" s="28" t="s">
        <v>3737</v>
      </c>
      <c r="CU1736" s="28" t="s">
        <v>3738</v>
      </c>
      <c r="CV1736" s="3" t="s">
        <v>3739</v>
      </c>
    </row>
    <row r="1737" spans="91:100" x14ac:dyDescent="0.25">
      <c r="CM1737" s="29"/>
      <c r="CN1737" s="28" t="s">
        <v>4353</v>
      </c>
      <c r="CO1737" s="28" t="s">
        <v>197</v>
      </c>
      <c r="CP1737" s="28" t="s">
        <v>393</v>
      </c>
      <c r="CQ1737" s="28" t="s">
        <v>4354</v>
      </c>
      <c r="CR1737" s="28" t="s">
        <v>4354</v>
      </c>
      <c r="CS1737" s="28" t="s">
        <v>679</v>
      </c>
      <c r="CT1737" s="28" t="s">
        <v>3751</v>
      </c>
      <c r="CU1737" s="28" t="s">
        <v>681</v>
      </c>
      <c r="CV1737" s="3" t="s">
        <v>682</v>
      </c>
    </row>
    <row r="1738" spans="91:100" x14ac:dyDescent="0.25">
      <c r="CM1738" s="29"/>
      <c r="CN1738" s="28" t="s">
        <v>4355</v>
      </c>
      <c r="CO1738" s="28" t="s">
        <v>197</v>
      </c>
      <c r="CP1738" s="28" t="s">
        <v>393</v>
      </c>
      <c r="CQ1738" s="28" t="s">
        <v>4356</v>
      </c>
      <c r="CR1738" s="28" t="s">
        <v>4356</v>
      </c>
      <c r="CS1738" s="28" t="s">
        <v>752</v>
      </c>
      <c r="CT1738" s="28" t="s">
        <v>753</v>
      </c>
      <c r="CU1738" s="28" t="s">
        <v>681</v>
      </c>
      <c r="CV1738" s="3" t="s">
        <v>754</v>
      </c>
    </row>
    <row r="1739" spans="91:100" x14ac:dyDescent="0.25">
      <c r="CM1739" s="29"/>
      <c r="CN1739" s="28" t="s">
        <v>4357</v>
      </c>
      <c r="CO1739" s="28" t="s">
        <v>197</v>
      </c>
      <c r="CP1739" s="28" t="s">
        <v>393</v>
      </c>
      <c r="CQ1739" s="28" t="s">
        <v>4358</v>
      </c>
      <c r="CR1739" s="28" t="s">
        <v>4358</v>
      </c>
      <c r="CS1739" s="28" t="s">
        <v>679</v>
      </c>
      <c r="CT1739" s="28" t="s">
        <v>3751</v>
      </c>
      <c r="CU1739" s="28" t="s">
        <v>681</v>
      </c>
      <c r="CV1739" s="3" t="s">
        <v>682</v>
      </c>
    </row>
    <row r="1740" spans="91:100" x14ac:dyDescent="0.25">
      <c r="CM1740" s="29"/>
      <c r="CN1740" s="28" t="s">
        <v>4359</v>
      </c>
      <c r="CO1740" s="28" t="s">
        <v>197</v>
      </c>
      <c r="CP1740" s="28" t="s">
        <v>393</v>
      </c>
      <c r="CQ1740" s="28" t="s">
        <v>4360</v>
      </c>
      <c r="CR1740" s="28" t="s">
        <v>4360</v>
      </c>
      <c r="CS1740" s="28" t="s">
        <v>3736</v>
      </c>
      <c r="CT1740" s="28" t="s">
        <v>3737</v>
      </c>
      <c r="CU1740" s="28" t="s">
        <v>3738</v>
      </c>
      <c r="CV1740" s="3" t="s">
        <v>3739</v>
      </c>
    </row>
    <row r="1741" spans="91:100" x14ac:dyDescent="0.25">
      <c r="CM1741" s="29"/>
      <c r="CN1741" s="28" t="s">
        <v>4361</v>
      </c>
      <c r="CO1741" s="28" t="s">
        <v>197</v>
      </c>
      <c r="CP1741" s="28" t="s">
        <v>393</v>
      </c>
      <c r="CQ1741" s="28" t="s">
        <v>4362</v>
      </c>
      <c r="CR1741" s="28" t="s">
        <v>4362</v>
      </c>
      <c r="CS1741" s="28" t="s">
        <v>752</v>
      </c>
      <c r="CT1741" s="28" t="s">
        <v>753</v>
      </c>
      <c r="CU1741" s="28" t="s">
        <v>681</v>
      </c>
      <c r="CV1741" s="3" t="s">
        <v>754</v>
      </c>
    </row>
    <row r="1742" spans="91:100" x14ac:dyDescent="0.25">
      <c r="CM1742" s="29"/>
      <c r="CN1742" s="28" t="s">
        <v>4363</v>
      </c>
      <c r="CO1742" s="28" t="s">
        <v>197</v>
      </c>
      <c r="CP1742" s="28" t="s">
        <v>394</v>
      </c>
      <c r="CQ1742" s="28" t="s">
        <v>4364</v>
      </c>
      <c r="CR1742" s="28" t="s">
        <v>4364</v>
      </c>
      <c r="CS1742" s="28" t="s">
        <v>752</v>
      </c>
      <c r="CT1742" s="28" t="s">
        <v>1103</v>
      </c>
      <c r="CU1742" s="28" t="s">
        <v>681</v>
      </c>
      <c r="CV1742" s="3" t="s">
        <v>754</v>
      </c>
    </row>
    <row r="1743" spans="91:100" x14ac:dyDescent="0.25">
      <c r="CM1743" s="29"/>
      <c r="CN1743" s="28" t="s">
        <v>4365</v>
      </c>
      <c r="CO1743" s="28" t="s">
        <v>197</v>
      </c>
      <c r="CP1743" s="28" t="s">
        <v>394</v>
      </c>
      <c r="CQ1743" s="28" t="s">
        <v>4366</v>
      </c>
      <c r="CR1743" s="28" t="s">
        <v>4366</v>
      </c>
      <c r="CS1743" s="28" t="s">
        <v>752</v>
      </c>
      <c r="CT1743" s="28" t="s">
        <v>1103</v>
      </c>
      <c r="CU1743" s="28" t="s">
        <v>681</v>
      </c>
      <c r="CV1743" s="3" t="s">
        <v>754</v>
      </c>
    </row>
    <row r="1744" spans="91:100" x14ac:dyDescent="0.25">
      <c r="CM1744" s="29"/>
      <c r="CN1744" s="28" t="s">
        <v>4367</v>
      </c>
      <c r="CO1744" s="28" t="s">
        <v>197</v>
      </c>
      <c r="CP1744" s="28" t="s">
        <v>394</v>
      </c>
      <c r="CQ1744" s="28" t="s">
        <v>4368</v>
      </c>
      <c r="CR1744" s="28" t="s">
        <v>4369</v>
      </c>
      <c r="CS1744" s="28" t="s">
        <v>3736</v>
      </c>
      <c r="CT1744" s="28" t="s">
        <v>4370</v>
      </c>
      <c r="CU1744" s="28" t="s">
        <v>3738</v>
      </c>
      <c r="CV1744" s="3" t="s">
        <v>3739</v>
      </c>
    </row>
    <row r="1745" spans="91:100" x14ac:dyDescent="0.25">
      <c r="CM1745" s="29"/>
      <c r="CN1745" s="28" t="s">
        <v>4371</v>
      </c>
      <c r="CO1745" s="28" t="s">
        <v>197</v>
      </c>
      <c r="CP1745" s="28" t="s">
        <v>394</v>
      </c>
      <c r="CQ1745" s="28" t="s">
        <v>601</v>
      </c>
      <c r="CR1745" s="28" t="s">
        <v>601</v>
      </c>
      <c r="CS1745" s="28" t="s">
        <v>679</v>
      </c>
      <c r="CT1745" s="28" t="s">
        <v>4372</v>
      </c>
      <c r="CU1745" s="28" t="s">
        <v>681</v>
      </c>
      <c r="CV1745" s="3" t="s">
        <v>682</v>
      </c>
    </row>
    <row r="1746" spans="91:100" x14ac:dyDescent="0.25">
      <c r="CM1746" s="29"/>
      <c r="CN1746" s="28" t="s">
        <v>4373</v>
      </c>
      <c r="CO1746" s="28" t="s">
        <v>197</v>
      </c>
      <c r="CP1746" s="28" t="s">
        <v>394</v>
      </c>
      <c r="CQ1746" s="28" t="s">
        <v>397</v>
      </c>
      <c r="CR1746" s="28" t="s">
        <v>397</v>
      </c>
      <c r="CS1746" s="28" t="s">
        <v>679</v>
      </c>
      <c r="CT1746" s="28" t="s">
        <v>4372</v>
      </c>
      <c r="CU1746" s="28" t="s">
        <v>681</v>
      </c>
      <c r="CV1746" s="3" t="s">
        <v>682</v>
      </c>
    </row>
    <row r="1747" spans="91:100" x14ac:dyDescent="0.25">
      <c r="CM1747" s="29"/>
      <c r="CN1747" s="28" t="s">
        <v>4374</v>
      </c>
      <c r="CO1747" s="28" t="s">
        <v>197</v>
      </c>
      <c r="CP1747" s="28" t="s">
        <v>394</v>
      </c>
      <c r="CQ1747" s="28" t="s">
        <v>3596</v>
      </c>
      <c r="CR1747" s="28" t="s">
        <v>398</v>
      </c>
      <c r="CS1747" s="28" t="s">
        <v>679</v>
      </c>
      <c r="CT1747" s="28" t="s">
        <v>4372</v>
      </c>
      <c r="CU1747" s="28" t="s">
        <v>681</v>
      </c>
      <c r="CV1747" s="3" t="s">
        <v>682</v>
      </c>
    </row>
    <row r="1748" spans="91:100" x14ac:dyDescent="0.25">
      <c r="CM1748" s="29"/>
      <c r="CN1748" s="28" t="s">
        <v>4375</v>
      </c>
      <c r="CO1748" s="28" t="s">
        <v>197</v>
      </c>
      <c r="CP1748" s="28" t="s">
        <v>394</v>
      </c>
      <c r="CQ1748" s="28" t="s">
        <v>602</v>
      </c>
      <c r="CR1748" s="28" t="s">
        <v>602</v>
      </c>
      <c r="CS1748" s="28" t="s">
        <v>679</v>
      </c>
      <c r="CT1748" s="28" t="s">
        <v>4372</v>
      </c>
      <c r="CU1748" s="28" t="s">
        <v>681</v>
      </c>
      <c r="CV1748" s="3" t="s">
        <v>682</v>
      </c>
    </row>
    <row r="1749" spans="91:100" x14ac:dyDescent="0.25">
      <c r="CM1749" s="29"/>
      <c r="CN1749" s="28" t="s">
        <v>4376</v>
      </c>
      <c r="CO1749" s="28" t="s">
        <v>197</v>
      </c>
      <c r="CP1749" s="28" t="s">
        <v>394</v>
      </c>
      <c r="CQ1749" s="28" t="s">
        <v>603</v>
      </c>
      <c r="CR1749" s="28" t="s">
        <v>603</v>
      </c>
      <c r="CS1749" s="28" t="s">
        <v>679</v>
      </c>
      <c r="CT1749" s="28" t="s">
        <v>4372</v>
      </c>
      <c r="CU1749" s="28" t="s">
        <v>681</v>
      </c>
      <c r="CV1749" s="3" t="s">
        <v>682</v>
      </c>
    </row>
    <row r="1750" spans="91:100" x14ac:dyDescent="0.25">
      <c r="CM1750" s="29"/>
      <c r="CN1750" s="28" t="s">
        <v>4377</v>
      </c>
      <c r="CO1750" s="28" t="s">
        <v>197</v>
      </c>
      <c r="CP1750" s="28" t="s">
        <v>394</v>
      </c>
      <c r="CQ1750" s="28" t="s">
        <v>604</v>
      </c>
      <c r="CR1750" s="28" t="s">
        <v>604</v>
      </c>
      <c r="CS1750" s="28" t="s">
        <v>3736</v>
      </c>
      <c r="CT1750" s="28" t="s">
        <v>4370</v>
      </c>
      <c r="CU1750" s="28" t="s">
        <v>3738</v>
      </c>
      <c r="CV1750" s="3" t="s">
        <v>3739</v>
      </c>
    </row>
    <row r="1751" spans="91:100" x14ac:dyDescent="0.25">
      <c r="CM1751" s="29"/>
      <c r="CN1751" s="28" t="s">
        <v>4378</v>
      </c>
      <c r="CO1751" s="28" t="s">
        <v>197</v>
      </c>
      <c r="CP1751" s="28" t="s">
        <v>394</v>
      </c>
      <c r="CQ1751" s="28" t="s">
        <v>4379</v>
      </c>
      <c r="CR1751" s="28" t="s">
        <v>4380</v>
      </c>
      <c r="CS1751" s="28" t="s">
        <v>679</v>
      </c>
      <c r="CT1751" s="28" t="s">
        <v>4372</v>
      </c>
      <c r="CU1751" s="28" t="s">
        <v>681</v>
      </c>
      <c r="CV1751" s="3" t="s">
        <v>682</v>
      </c>
    </row>
    <row r="1752" spans="91:100" x14ac:dyDescent="0.25">
      <c r="CM1752" s="29"/>
      <c r="CN1752" s="28" t="s">
        <v>4381</v>
      </c>
      <c r="CO1752" s="28" t="s">
        <v>197</v>
      </c>
      <c r="CP1752" s="28" t="s">
        <v>394</v>
      </c>
      <c r="CQ1752" s="28" t="s">
        <v>605</v>
      </c>
      <c r="CR1752" s="28" t="s">
        <v>605</v>
      </c>
      <c r="CS1752" s="28" t="s">
        <v>679</v>
      </c>
      <c r="CT1752" s="28" t="s">
        <v>4372</v>
      </c>
      <c r="CU1752" s="28" t="s">
        <v>681</v>
      </c>
      <c r="CV1752" s="3" t="s">
        <v>682</v>
      </c>
    </row>
    <row r="1753" spans="91:100" x14ac:dyDescent="0.25">
      <c r="CM1753" s="29"/>
      <c r="CN1753" s="28" t="s">
        <v>4382</v>
      </c>
      <c r="CO1753" s="28" t="s">
        <v>197</v>
      </c>
      <c r="CP1753" s="28" t="s">
        <v>394</v>
      </c>
      <c r="CQ1753" s="28" t="s">
        <v>4383</v>
      </c>
      <c r="CR1753" s="28" t="s">
        <v>629</v>
      </c>
      <c r="CS1753" s="28" t="s">
        <v>679</v>
      </c>
      <c r="CT1753" s="28" t="s">
        <v>4372</v>
      </c>
      <c r="CU1753" s="28" t="s">
        <v>681</v>
      </c>
      <c r="CV1753" s="3" t="s">
        <v>682</v>
      </c>
    </row>
    <row r="1754" spans="91:100" x14ac:dyDescent="0.25">
      <c r="CM1754" s="29"/>
      <c r="CN1754" s="28" t="s">
        <v>4384</v>
      </c>
      <c r="CO1754" s="28" t="s">
        <v>197</v>
      </c>
      <c r="CP1754" s="28" t="s">
        <v>394</v>
      </c>
      <c r="CQ1754" s="28" t="s">
        <v>4385</v>
      </c>
      <c r="CR1754" s="28" t="s">
        <v>4385</v>
      </c>
      <c r="CS1754" s="28" t="s">
        <v>752</v>
      </c>
      <c r="CT1754" s="28" t="s">
        <v>1103</v>
      </c>
      <c r="CU1754" s="28" t="s">
        <v>681</v>
      </c>
      <c r="CV1754" s="3" t="s">
        <v>754</v>
      </c>
    </row>
    <row r="1755" spans="91:100" x14ac:dyDescent="0.25">
      <c r="CM1755" s="29"/>
      <c r="CN1755" s="28" t="s">
        <v>4386</v>
      </c>
      <c r="CO1755" s="28" t="s">
        <v>197</v>
      </c>
      <c r="CP1755" s="28" t="s">
        <v>394</v>
      </c>
      <c r="CQ1755" s="28" t="s">
        <v>4387</v>
      </c>
      <c r="CR1755" s="28" t="s">
        <v>4387</v>
      </c>
      <c r="CS1755" s="28" t="s">
        <v>752</v>
      </c>
      <c r="CT1755" s="28" t="s">
        <v>1103</v>
      </c>
      <c r="CU1755" s="28" t="s">
        <v>681</v>
      </c>
      <c r="CV1755" s="3" t="s">
        <v>754</v>
      </c>
    </row>
    <row r="1756" spans="91:100" x14ac:dyDescent="0.25">
      <c r="CM1756" s="29"/>
      <c r="CN1756" s="28" t="s">
        <v>4388</v>
      </c>
      <c r="CO1756" s="28" t="s">
        <v>197</v>
      </c>
      <c r="CP1756" s="28" t="s">
        <v>394</v>
      </c>
      <c r="CQ1756" s="28" t="s">
        <v>4389</v>
      </c>
      <c r="CR1756" s="28" t="s">
        <v>4389</v>
      </c>
      <c r="CS1756" s="28" t="s">
        <v>3736</v>
      </c>
      <c r="CT1756" s="28" t="s">
        <v>4370</v>
      </c>
      <c r="CU1756" s="28" t="s">
        <v>3738</v>
      </c>
      <c r="CV1756" s="3" t="s">
        <v>3739</v>
      </c>
    </row>
    <row r="1757" spans="91:100" x14ac:dyDescent="0.25">
      <c r="CM1757" s="29"/>
      <c r="CN1757" s="28" t="s">
        <v>4390</v>
      </c>
      <c r="CO1757" s="28" t="s">
        <v>197</v>
      </c>
      <c r="CP1757" s="28" t="s">
        <v>394</v>
      </c>
      <c r="CQ1757" s="28" t="s">
        <v>4391</v>
      </c>
      <c r="CR1757" s="28" t="s">
        <v>4391</v>
      </c>
      <c r="CS1757" s="28" t="s">
        <v>752</v>
      </c>
      <c r="CT1757" s="28" t="s">
        <v>1103</v>
      </c>
      <c r="CU1757" s="28" t="s">
        <v>681</v>
      </c>
      <c r="CV1757" s="3" t="s">
        <v>754</v>
      </c>
    </row>
    <row r="1758" spans="91:100" x14ac:dyDescent="0.25">
      <c r="CM1758" s="29"/>
      <c r="CN1758" s="28" t="s">
        <v>4392</v>
      </c>
      <c r="CO1758" s="28" t="s">
        <v>197</v>
      </c>
      <c r="CP1758" s="28" t="s">
        <v>394</v>
      </c>
      <c r="CQ1758" s="28" t="s">
        <v>4393</v>
      </c>
      <c r="CR1758" s="28" t="s">
        <v>4393</v>
      </c>
      <c r="CS1758" s="28" t="s">
        <v>752</v>
      </c>
      <c r="CT1758" s="28" t="s">
        <v>1103</v>
      </c>
      <c r="CU1758" s="28" t="s">
        <v>681</v>
      </c>
      <c r="CV1758" s="3" t="s">
        <v>754</v>
      </c>
    </row>
    <row r="1759" spans="91:100" x14ac:dyDescent="0.25">
      <c r="CM1759" s="29"/>
      <c r="CN1759" s="28" t="s">
        <v>4394</v>
      </c>
      <c r="CO1759" s="28" t="s">
        <v>197</v>
      </c>
      <c r="CP1759" s="28" t="s">
        <v>394</v>
      </c>
      <c r="CQ1759" s="28" t="s">
        <v>4395</v>
      </c>
      <c r="CR1759" s="28" t="s">
        <v>4395</v>
      </c>
      <c r="CS1759" s="28" t="s">
        <v>752</v>
      </c>
      <c r="CT1759" s="28" t="s">
        <v>1103</v>
      </c>
      <c r="CU1759" s="28" t="s">
        <v>681</v>
      </c>
      <c r="CV1759" s="3" t="s">
        <v>754</v>
      </c>
    </row>
    <row r="1760" spans="91:100" x14ac:dyDescent="0.25">
      <c r="CM1760" s="29"/>
      <c r="CN1760" s="28" t="s">
        <v>4396</v>
      </c>
      <c r="CO1760" s="28" t="s">
        <v>197</v>
      </c>
      <c r="CP1760" s="28" t="s">
        <v>394</v>
      </c>
      <c r="CQ1760" s="28" t="s">
        <v>4397</v>
      </c>
      <c r="CR1760" s="28" t="s">
        <v>424</v>
      </c>
      <c r="CS1760" s="28" t="s">
        <v>3736</v>
      </c>
      <c r="CT1760" s="28" t="s">
        <v>4370</v>
      </c>
      <c r="CU1760" s="28" t="s">
        <v>3738</v>
      </c>
      <c r="CV1760" s="3" t="s">
        <v>3739</v>
      </c>
    </row>
    <row r="1761" spans="91:100" x14ac:dyDescent="0.25">
      <c r="CM1761" s="29"/>
      <c r="CN1761" s="28" t="s">
        <v>4398</v>
      </c>
      <c r="CO1761" s="28" t="s">
        <v>197</v>
      </c>
      <c r="CP1761" s="28" t="s">
        <v>394</v>
      </c>
      <c r="CQ1761" s="28" t="s">
        <v>4399</v>
      </c>
      <c r="CR1761" s="28" t="s">
        <v>625</v>
      </c>
      <c r="CS1761" s="28" t="s">
        <v>3736</v>
      </c>
      <c r="CT1761" s="28" t="s">
        <v>4370</v>
      </c>
      <c r="CU1761" s="28" t="s">
        <v>3738</v>
      </c>
      <c r="CV1761" s="3" t="s">
        <v>3739</v>
      </c>
    </row>
    <row r="1762" spans="91:100" x14ac:dyDescent="0.25">
      <c r="CM1762" s="29"/>
      <c r="CN1762" s="28" t="s">
        <v>4400</v>
      </c>
      <c r="CO1762" s="28" t="s">
        <v>197</v>
      </c>
      <c r="CP1762" s="28" t="s">
        <v>394</v>
      </c>
      <c r="CQ1762" s="28" t="s">
        <v>4401</v>
      </c>
      <c r="CR1762" s="28" t="s">
        <v>4402</v>
      </c>
      <c r="CS1762" s="28" t="s">
        <v>679</v>
      </c>
      <c r="CT1762" s="28" t="s">
        <v>4372</v>
      </c>
      <c r="CU1762" s="28" t="s">
        <v>681</v>
      </c>
      <c r="CV1762" s="3" t="s">
        <v>682</v>
      </c>
    </row>
    <row r="1763" spans="91:100" x14ac:dyDescent="0.25">
      <c r="CM1763" s="29"/>
      <c r="CN1763" s="28" t="s">
        <v>4403</v>
      </c>
      <c r="CO1763" s="28" t="s">
        <v>197</v>
      </c>
      <c r="CP1763" s="28" t="s">
        <v>394</v>
      </c>
      <c r="CQ1763" s="28" t="s">
        <v>4404</v>
      </c>
      <c r="CR1763" s="28" t="s">
        <v>425</v>
      </c>
      <c r="CS1763" s="28" t="s">
        <v>3736</v>
      </c>
      <c r="CT1763" s="28" t="s">
        <v>4370</v>
      </c>
      <c r="CU1763" s="28" t="s">
        <v>3738</v>
      </c>
      <c r="CV1763" s="3" t="s">
        <v>3739</v>
      </c>
    </row>
    <row r="1764" spans="91:100" x14ac:dyDescent="0.25">
      <c r="CM1764" s="29"/>
      <c r="CN1764" s="28" t="s">
        <v>4405</v>
      </c>
      <c r="CO1764" s="28" t="s">
        <v>197</v>
      </c>
      <c r="CP1764" s="28" t="s">
        <v>394</v>
      </c>
      <c r="CQ1764" s="28" t="s">
        <v>4406</v>
      </c>
      <c r="CR1764" s="28" t="s">
        <v>4407</v>
      </c>
      <c r="CS1764" s="28" t="s">
        <v>679</v>
      </c>
      <c r="CT1764" s="28" t="s">
        <v>4372</v>
      </c>
      <c r="CU1764" s="28" t="s">
        <v>681</v>
      </c>
      <c r="CV1764" s="3" t="s">
        <v>682</v>
      </c>
    </row>
    <row r="1765" spans="91:100" x14ac:dyDescent="0.25">
      <c r="CM1765" s="29"/>
      <c r="CN1765" s="28" t="s">
        <v>4408</v>
      </c>
      <c r="CO1765" s="28" t="s">
        <v>197</v>
      </c>
      <c r="CP1765" s="28" t="s">
        <v>394</v>
      </c>
      <c r="CQ1765" s="28" t="s">
        <v>4409</v>
      </c>
      <c r="CR1765" s="28" t="s">
        <v>608</v>
      </c>
      <c r="CS1765" s="28" t="s">
        <v>679</v>
      </c>
      <c r="CT1765" s="28" t="s">
        <v>4372</v>
      </c>
      <c r="CU1765" s="28" t="s">
        <v>681</v>
      </c>
      <c r="CV1765" s="3" t="s">
        <v>682</v>
      </c>
    </row>
    <row r="1766" spans="91:100" x14ac:dyDescent="0.25">
      <c r="CM1766" s="29"/>
      <c r="CN1766" s="28" t="s">
        <v>4410</v>
      </c>
      <c r="CO1766" s="28" t="s">
        <v>197</v>
      </c>
      <c r="CP1766" s="28" t="s">
        <v>394</v>
      </c>
      <c r="CQ1766" s="28" t="s">
        <v>4411</v>
      </c>
      <c r="CR1766" s="28" t="s">
        <v>4412</v>
      </c>
      <c r="CS1766" s="28" t="s">
        <v>679</v>
      </c>
      <c r="CT1766" s="28" t="s">
        <v>4372</v>
      </c>
      <c r="CU1766" s="28" t="s">
        <v>681</v>
      </c>
      <c r="CV1766" s="3" t="s">
        <v>682</v>
      </c>
    </row>
    <row r="1767" spans="91:100" x14ac:dyDescent="0.25">
      <c r="CM1767" s="29"/>
      <c r="CN1767" s="28" t="s">
        <v>4413</v>
      </c>
      <c r="CO1767" s="28" t="s">
        <v>197</v>
      </c>
      <c r="CP1767" s="28" t="s">
        <v>394</v>
      </c>
      <c r="CQ1767" s="28" t="s">
        <v>4414</v>
      </c>
      <c r="CR1767" s="28" t="s">
        <v>4415</v>
      </c>
      <c r="CS1767" s="28" t="s">
        <v>679</v>
      </c>
      <c r="CT1767" s="28" t="s">
        <v>4372</v>
      </c>
      <c r="CU1767" s="28" t="s">
        <v>681</v>
      </c>
      <c r="CV1767" s="3" t="s">
        <v>682</v>
      </c>
    </row>
    <row r="1768" spans="91:100" x14ac:dyDescent="0.25">
      <c r="CM1768" s="29"/>
      <c r="CN1768" s="28" t="s">
        <v>4416</v>
      </c>
      <c r="CO1768" s="28" t="s">
        <v>197</v>
      </c>
      <c r="CP1768" s="28" t="s">
        <v>394</v>
      </c>
      <c r="CQ1768" s="28" t="s">
        <v>4417</v>
      </c>
      <c r="CR1768" s="28" t="s">
        <v>626</v>
      </c>
      <c r="CS1768" s="28" t="s">
        <v>3736</v>
      </c>
      <c r="CT1768" s="28" t="s">
        <v>4370</v>
      </c>
      <c r="CU1768" s="28" t="s">
        <v>3738</v>
      </c>
      <c r="CV1768" s="3" t="s">
        <v>3739</v>
      </c>
    </row>
    <row r="1769" spans="91:100" x14ac:dyDescent="0.25">
      <c r="CM1769" s="29"/>
      <c r="CN1769" s="28" t="s">
        <v>4418</v>
      </c>
      <c r="CO1769" s="28" t="s">
        <v>197</v>
      </c>
      <c r="CP1769" s="28" t="s">
        <v>394</v>
      </c>
      <c r="CQ1769" s="28" t="s">
        <v>3640</v>
      </c>
      <c r="CR1769" s="28" t="s">
        <v>581</v>
      </c>
      <c r="CS1769" s="28" t="s">
        <v>4419</v>
      </c>
      <c r="CT1769" s="28" t="s">
        <v>4420</v>
      </c>
      <c r="CU1769" s="28" t="s">
        <v>681</v>
      </c>
      <c r="CV1769" s="3" t="s">
        <v>682</v>
      </c>
    </row>
    <row r="1770" spans="91:100" x14ac:dyDescent="0.25">
      <c r="CM1770" s="29"/>
      <c r="CN1770" s="28" t="s">
        <v>4421</v>
      </c>
      <c r="CO1770" s="28" t="s">
        <v>197</v>
      </c>
      <c r="CP1770" s="28" t="s">
        <v>394</v>
      </c>
      <c r="CQ1770" s="28" t="s">
        <v>4422</v>
      </c>
      <c r="CR1770" s="28" t="s">
        <v>624</v>
      </c>
      <c r="CS1770" s="28" t="s">
        <v>3736</v>
      </c>
      <c r="CT1770" s="28" t="s">
        <v>4370</v>
      </c>
      <c r="CU1770" s="28" t="s">
        <v>3738</v>
      </c>
      <c r="CV1770" s="3" t="s">
        <v>3739</v>
      </c>
    </row>
    <row r="1771" spans="91:100" x14ac:dyDescent="0.25">
      <c r="CM1771" s="29"/>
      <c r="CN1771" s="28" t="s">
        <v>4423</v>
      </c>
      <c r="CO1771" s="28" t="s">
        <v>197</v>
      </c>
      <c r="CP1771" s="28" t="s">
        <v>394</v>
      </c>
      <c r="CQ1771" s="28" t="s">
        <v>4424</v>
      </c>
      <c r="CR1771" s="28" t="s">
        <v>4424</v>
      </c>
      <c r="CS1771" s="28" t="s">
        <v>3736</v>
      </c>
      <c r="CT1771" s="28" t="s">
        <v>4370</v>
      </c>
      <c r="CU1771" s="28" t="s">
        <v>3738</v>
      </c>
      <c r="CV1771" s="3" t="s">
        <v>3739</v>
      </c>
    </row>
    <row r="1772" spans="91:100" x14ac:dyDescent="0.25">
      <c r="CM1772" s="29"/>
      <c r="CN1772" s="28" t="s">
        <v>4425</v>
      </c>
      <c r="CO1772" s="28" t="s">
        <v>197</v>
      </c>
      <c r="CP1772" s="28" t="s">
        <v>394</v>
      </c>
      <c r="CQ1772" s="28" t="s">
        <v>4426</v>
      </c>
      <c r="CR1772" s="28" t="s">
        <v>4427</v>
      </c>
      <c r="CS1772" s="28" t="s">
        <v>679</v>
      </c>
      <c r="CT1772" s="28" t="s">
        <v>4372</v>
      </c>
      <c r="CU1772" s="28" t="s">
        <v>681</v>
      </c>
      <c r="CV1772" s="3" t="s">
        <v>682</v>
      </c>
    </row>
    <row r="1773" spans="91:100" x14ac:dyDescent="0.25">
      <c r="CM1773" s="29"/>
      <c r="CN1773" s="28" t="s">
        <v>4428</v>
      </c>
      <c r="CO1773" s="28" t="s">
        <v>197</v>
      </c>
      <c r="CP1773" s="28" t="s">
        <v>394</v>
      </c>
      <c r="CQ1773" s="28" t="s">
        <v>4429</v>
      </c>
      <c r="CR1773" s="28" t="s">
        <v>4429</v>
      </c>
      <c r="CS1773" s="28" t="s">
        <v>3736</v>
      </c>
      <c r="CT1773" s="28" t="s">
        <v>4370</v>
      </c>
      <c r="CU1773" s="28" t="s">
        <v>3738</v>
      </c>
      <c r="CV1773" s="3" t="s">
        <v>3739</v>
      </c>
    </row>
    <row r="1774" spans="91:100" x14ac:dyDescent="0.25">
      <c r="CM1774" s="29"/>
      <c r="CN1774" s="28" t="s">
        <v>4430</v>
      </c>
      <c r="CO1774" s="28" t="s">
        <v>197</v>
      </c>
      <c r="CP1774" s="28" t="s">
        <v>394</v>
      </c>
      <c r="CQ1774" s="28" t="s">
        <v>4431</v>
      </c>
      <c r="CR1774" s="28" t="s">
        <v>4432</v>
      </c>
      <c r="CS1774" s="28" t="s">
        <v>3736</v>
      </c>
      <c r="CT1774" s="28" t="s">
        <v>4370</v>
      </c>
      <c r="CU1774" s="28" t="s">
        <v>3738</v>
      </c>
      <c r="CV1774" s="3" t="s">
        <v>3739</v>
      </c>
    </row>
    <row r="1775" spans="91:100" x14ac:dyDescent="0.25">
      <c r="CM1775" s="29"/>
      <c r="CN1775" s="28" t="s">
        <v>4433</v>
      </c>
      <c r="CO1775" s="28" t="s">
        <v>197</v>
      </c>
      <c r="CP1775" s="28" t="s">
        <v>394</v>
      </c>
      <c r="CQ1775" s="28" t="s">
        <v>426</v>
      </c>
      <c r="CR1775" s="28" t="s">
        <v>426</v>
      </c>
      <c r="CS1775" s="28" t="s">
        <v>679</v>
      </c>
      <c r="CT1775" s="28" t="s">
        <v>4372</v>
      </c>
      <c r="CU1775" s="28" t="s">
        <v>681</v>
      </c>
      <c r="CV1775" s="3" t="s">
        <v>682</v>
      </c>
    </row>
    <row r="1776" spans="91:100" x14ac:dyDescent="0.25">
      <c r="CM1776" s="29"/>
      <c r="CN1776" s="28" t="s">
        <v>4434</v>
      </c>
      <c r="CO1776" s="28" t="s">
        <v>197</v>
      </c>
      <c r="CP1776" s="28" t="s">
        <v>394</v>
      </c>
      <c r="CQ1776" s="28" t="s">
        <v>458</v>
      </c>
      <c r="CR1776" s="28" t="s">
        <v>458</v>
      </c>
      <c r="CS1776" s="28" t="s">
        <v>679</v>
      </c>
      <c r="CT1776" s="28" t="s">
        <v>4372</v>
      </c>
      <c r="CU1776" s="28" t="s">
        <v>681</v>
      </c>
      <c r="CV1776" s="3" t="s">
        <v>682</v>
      </c>
    </row>
    <row r="1777" spans="91:100" x14ac:dyDescent="0.25">
      <c r="CM1777" s="29"/>
      <c r="CN1777" s="28" t="s">
        <v>4435</v>
      </c>
      <c r="CO1777" s="28" t="s">
        <v>197</v>
      </c>
      <c r="CP1777" s="28" t="s">
        <v>394</v>
      </c>
      <c r="CQ1777" s="28" t="s">
        <v>427</v>
      </c>
      <c r="CR1777" s="28" t="s">
        <v>427</v>
      </c>
      <c r="CS1777" s="28" t="s">
        <v>679</v>
      </c>
      <c r="CT1777" s="28" t="s">
        <v>4372</v>
      </c>
      <c r="CU1777" s="28" t="s">
        <v>681</v>
      </c>
      <c r="CV1777" s="3" t="s">
        <v>682</v>
      </c>
    </row>
    <row r="1778" spans="91:100" x14ac:dyDescent="0.25">
      <c r="CM1778" s="29"/>
      <c r="CN1778" s="28" t="s">
        <v>4436</v>
      </c>
      <c r="CO1778" s="28" t="s">
        <v>197</v>
      </c>
      <c r="CP1778" s="28" t="s">
        <v>394</v>
      </c>
      <c r="CQ1778" s="28" t="s">
        <v>4437</v>
      </c>
      <c r="CR1778" s="28" t="s">
        <v>4437</v>
      </c>
      <c r="CS1778" s="28" t="s">
        <v>679</v>
      </c>
      <c r="CT1778" s="28" t="s">
        <v>4372</v>
      </c>
      <c r="CU1778" s="28" t="s">
        <v>681</v>
      </c>
      <c r="CV1778" s="3" t="s">
        <v>682</v>
      </c>
    </row>
    <row r="1779" spans="91:100" x14ac:dyDescent="0.25">
      <c r="CM1779" s="29"/>
      <c r="CN1779" s="28" t="s">
        <v>4438</v>
      </c>
      <c r="CO1779" s="28" t="s">
        <v>197</v>
      </c>
      <c r="CP1779" s="28" t="s">
        <v>394</v>
      </c>
      <c r="CQ1779" s="28" t="s">
        <v>627</v>
      </c>
      <c r="CR1779" s="28" t="s">
        <v>627</v>
      </c>
      <c r="CS1779" s="28" t="s">
        <v>679</v>
      </c>
      <c r="CT1779" s="28" t="s">
        <v>4372</v>
      </c>
      <c r="CU1779" s="28" t="s">
        <v>681</v>
      </c>
      <c r="CV1779" s="3" t="s">
        <v>682</v>
      </c>
    </row>
    <row r="1780" spans="91:100" x14ac:dyDescent="0.25">
      <c r="CM1780" s="29"/>
      <c r="CN1780" s="28" t="s">
        <v>4439</v>
      </c>
      <c r="CO1780" s="28" t="s">
        <v>197</v>
      </c>
      <c r="CP1780" s="28" t="s">
        <v>394</v>
      </c>
      <c r="CQ1780" s="28" t="s">
        <v>428</v>
      </c>
      <c r="CR1780" s="28" t="s">
        <v>428</v>
      </c>
      <c r="CS1780" s="28" t="s">
        <v>679</v>
      </c>
      <c r="CT1780" s="28" t="s">
        <v>4372</v>
      </c>
      <c r="CU1780" s="28" t="s">
        <v>681</v>
      </c>
      <c r="CV1780" s="3" t="s">
        <v>682</v>
      </c>
    </row>
    <row r="1781" spans="91:100" x14ac:dyDescent="0.25">
      <c r="CM1781" s="29"/>
      <c r="CN1781" s="28" t="s">
        <v>4440</v>
      </c>
      <c r="CO1781" s="28" t="s">
        <v>197</v>
      </c>
      <c r="CP1781" s="28" t="s">
        <v>394</v>
      </c>
      <c r="CQ1781" s="28" t="s">
        <v>4441</v>
      </c>
      <c r="CR1781" s="28" t="s">
        <v>4441</v>
      </c>
      <c r="CS1781" s="28" t="s">
        <v>679</v>
      </c>
      <c r="CT1781" s="28" t="s">
        <v>4372</v>
      </c>
      <c r="CU1781" s="28" t="s">
        <v>681</v>
      </c>
      <c r="CV1781" s="3" t="s">
        <v>682</v>
      </c>
    </row>
    <row r="1782" spans="91:100" x14ac:dyDescent="0.25">
      <c r="CM1782" s="29"/>
      <c r="CN1782" s="28" t="s">
        <v>4442</v>
      </c>
      <c r="CO1782" s="28" t="s">
        <v>197</v>
      </c>
      <c r="CP1782" s="28" t="s">
        <v>394</v>
      </c>
      <c r="CQ1782" s="28" t="s">
        <v>628</v>
      </c>
      <c r="CR1782" s="28" t="s">
        <v>628</v>
      </c>
      <c r="CS1782" s="28" t="s">
        <v>679</v>
      </c>
      <c r="CT1782" s="28" t="s">
        <v>4372</v>
      </c>
      <c r="CU1782" s="28" t="s">
        <v>681</v>
      </c>
      <c r="CV1782" s="3" t="s">
        <v>682</v>
      </c>
    </row>
    <row r="1783" spans="91:100" x14ac:dyDescent="0.25">
      <c r="CM1783" s="29"/>
      <c r="CN1783" s="28" t="s">
        <v>4443</v>
      </c>
      <c r="CO1783" s="28" t="s">
        <v>197</v>
      </c>
      <c r="CP1783" s="28" t="s">
        <v>394</v>
      </c>
      <c r="CQ1783" s="28" t="s">
        <v>585</v>
      </c>
      <c r="CR1783" s="28" t="s">
        <v>585</v>
      </c>
      <c r="CS1783" s="28" t="s">
        <v>679</v>
      </c>
      <c r="CT1783" s="28" t="s">
        <v>4372</v>
      </c>
      <c r="CU1783" s="28" t="s">
        <v>681</v>
      </c>
      <c r="CV1783" s="3" t="s">
        <v>682</v>
      </c>
    </row>
    <row r="1784" spans="91:100" x14ac:dyDescent="0.25">
      <c r="CM1784" s="29"/>
      <c r="CN1784" s="28" t="s">
        <v>4444</v>
      </c>
      <c r="CO1784" s="28" t="s">
        <v>197</v>
      </c>
      <c r="CP1784" s="28" t="s">
        <v>394</v>
      </c>
      <c r="CQ1784" s="28" t="s">
        <v>4445</v>
      </c>
      <c r="CR1784" s="28" t="s">
        <v>4446</v>
      </c>
      <c r="CS1784" s="28" t="s">
        <v>679</v>
      </c>
      <c r="CT1784" s="28" t="s">
        <v>4372</v>
      </c>
      <c r="CU1784" s="28" t="s">
        <v>681</v>
      </c>
      <c r="CV1784" s="3" t="s">
        <v>682</v>
      </c>
    </row>
    <row r="1785" spans="91:100" x14ac:dyDescent="0.25">
      <c r="CM1785" s="29"/>
      <c r="CN1785" s="28" t="s">
        <v>4447</v>
      </c>
      <c r="CO1785" s="28" t="s">
        <v>197</v>
      </c>
      <c r="CP1785" s="28" t="s">
        <v>394</v>
      </c>
      <c r="CQ1785" s="28" t="s">
        <v>4448</v>
      </c>
      <c r="CR1785" s="28" t="s">
        <v>4449</v>
      </c>
      <c r="CS1785" s="28" t="s">
        <v>3736</v>
      </c>
      <c r="CT1785" s="28" t="s">
        <v>4370</v>
      </c>
      <c r="CU1785" s="28" t="s">
        <v>3738</v>
      </c>
      <c r="CV1785" s="3" t="s">
        <v>3739</v>
      </c>
    </row>
    <row r="1786" spans="91:100" x14ac:dyDescent="0.25">
      <c r="CM1786" s="29"/>
      <c r="CN1786" s="28" t="s">
        <v>4450</v>
      </c>
      <c r="CO1786" s="28" t="s">
        <v>197</v>
      </c>
      <c r="CP1786" s="28" t="s">
        <v>394</v>
      </c>
      <c r="CQ1786" s="28" t="s">
        <v>4451</v>
      </c>
      <c r="CR1786" s="28" t="s">
        <v>4451</v>
      </c>
      <c r="CS1786" s="28" t="s">
        <v>752</v>
      </c>
      <c r="CT1786" s="28" t="s">
        <v>1103</v>
      </c>
      <c r="CU1786" s="28" t="s">
        <v>681</v>
      </c>
      <c r="CV1786" s="3" t="s">
        <v>754</v>
      </c>
    </row>
    <row r="1787" spans="91:100" x14ac:dyDescent="0.25">
      <c r="CM1787" s="29"/>
      <c r="CN1787" s="28" t="s">
        <v>4452</v>
      </c>
      <c r="CO1787" s="28" t="s">
        <v>197</v>
      </c>
      <c r="CP1787" s="28" t="s">
        <v>394</v>
      </c>
      <c r="CQ1787" s="28" t="s">
        <v>4453</v>
      </c>
      <c r="CR1787" s="28" t="s">
        <v>4453</v>
      </c>
      <c r="CS1787" s="28" t="s">
        <v>3736</v>
      </c>
      <c r="CT1787" s="28" t="s">
        <v>4370</v>
      </c>
      <c r="CU1787" s="28" t="s">
        <v>3738</v>
      </c>
      <c r="CV1787" s="3" t="s">
        <v>3739</v>
      </c>
    </row>
    <row r="1788" spans="91:100" x14ac:dyDescent="0.25">
      <c r="CM1788" s="29"/>
      <c r="CN1788" s="28" t="s">
        <v>4454</v>
      </c>
      <c r="CO1788" s="28" t="s">
        <v>197</v>
      </c>
      <c r="CP1788" s="28" t="s">
        <v>394</v>
      </c>
      <c r="CQ1788" s="28" t="s">
        <v>4455</v>
      </c>
      <c r="CR1788" s="28" t="s">
        <v>4456</v>
      </c>
      <c r="CS1788" s="28" t="s">
        <v>3736</v>
      </c>
      <c r="CT1788" s="28" t="s">
        <v>4370</v>
      </c>
      <c r="CU1788" s="28" t="s">
        <v>3738</v>
      </c>
      <c r="CV1788" s="3" t="s">
        <v>3739</v>
      </c>
    </row>
    <row r="1789" spans="91:100" x14ac:dyDescent="0.25">
      <c r="CM1789" s="29"/>
      <c r="CN1789" s="28" t="s">
        <v>4457</v>
      </c>
      <c r="CO1789" s="28" t="s">
        <v>197</v>
      </c>
      <c r="CP1789" s="28" t="s">
        <v>394</v>
      </c>
      <c r="CQ1789" s="28" t="s">
        <v>3615</v>
      </c>
      <c r="CR1789" s="28" t="s">
        <v>3615</v>
      </c>
      <c r="CS1789" s="28" t="s">
        <v>752</v>
      </c>
      <c r="CT1789" s="28" t="s">
        <v>1103</v>
      </c>
      <c r="CU1789" s="28" t="s">
        <v>681</v>
      </c>
      <c r="CV1789" s="3" t="s">
        <v>754</v>
      </c>
    </row>
    <row r="1790" spans="91:100" x14ac:dyDescent="0.25">
      <c r="CM1790" s="29"/>
      <c r="CN1790" s="28" t="s">
        <v>4458</v>
      </c>
      <c r="CO1790" s="28" t="s">
        <v>197</v>
      </c>
      <c r="CP1790" s="28" t="s">
        <v>394</v>
      </c>
      <c r="CQ1790" s="28" t="s">
        <v>4459</v>
      </c>
      <c r="CR1790" s="28" t="s">
        <v>4459</v>
      </c>
      <c r="CS1790" s="28" t="s">
        <v>752</v>
      </c>
      <c r="CT1790" s="28" t="s">
        <v>1103</v>
      </c>
      <c r="CU1790" s="28" t="s">
        <v>681</v>
      </c>
      <c r="CV1790" s="3" t="s">
        <v>754</v>
      </c>
    </row>
    <row r="1791" spans="91:100" x14ac:dyDescent="0.25">
      <c r="CM1791" s="29"/>
      <c r="CN1791" s="28" t="s">
        <v>4460</v>
      </c>
      <c r="CO1791" s="28" t="s">
        <v>197</v>
      </c>
      <c r="CP1791" s="28" t="s">
        <v>394</v>
      </c>
      <c r="CQ1791" s="28" t="s">
        <v>3683</v>
      </c>
      <c r="CR1791" s="28" t="s">
        <v>3683</v>
      </c>
      <c r="CS1791" s="28" t="s">
        <v>752</v>
      </c>
      <c r="CT1791" s="28" t="s">
        <v>1103</v>
      </c>
      <c r="CU1791" s="28" t="s">
        <v>681</v>
      </c>
      <c r="CV1791" s="3" t="s">
        <v>754</v>
      </c>
    </row>
    <row r="1792" spans="91:100" x14ac:dyDescent="0.25">
      <c r="CM1792" s="29"/>
      <c r="CN1792" s="28" t="s">
        <v>4461</v>
      </c>
      <c r="CO1792" s="28" t="s">
        <v>197</v>
      </c>
      <c r="CP1792" s="28" t="s">
        <v>1177</v>
      </c>
      <c r="CQ1792" s="28" t="s">
        <v>4462</v>
      </c>
      <c r="CR1792" s="28" t="s">
        <v>4462</v>
      </c>
      <c r="CS1792" s="28" t="s">
        <v>3736</v>
      </c>
      <c r="CT1792" s="28" t="s">
        <v>4463</v>
      </c>
      <c r="CU1792" s="28" t="s">
        <v>3738</v>
      </c>
      <c r="CV1792" s="3" t="s">
        <v>3739</v>
      </c>
    </row>
    <row r="1793" spans="91:100" x14ac:dyDescent="0.25">
      <c r="CM1793" s="29"/>
      <c r="CN1793" s="28" t="s">
        <v>4464</v>
      </c>
      <c r="CO1793" s="28" t="s">
        <v>197</v>
      </c>
      <c r="CP1793" s="28" t="s">
        <v>1177</v>
      </c>
      <c r="CQ1793" s="28" t="s">
        <v>4465</v>
      </c>
      <c r="CR1793" s="28" t="s">
        <v>4465</v>
      </c>
      <c r="CS1793" s="28" t="s">
        <v>3736</v>
      </c>
      <c r="CT1793" s="28" t="s">
        <v>4463</v>
      </c>
      <c r="CU1793" s="28" t="s">
        <v>3738</v>
      </c>
      <c r="CV1793" s="3" t="s">
        <v>3739</v>
      </c>
    </row>
    <row r="1794" spans="91:100" x14ac:dyDescent="0.25">
      <c r="CM1794" s="29"/>
      <c r="CN1794" s="28" t="s">
        <v>4466</v>
      </c>
      <c r="CO1794" s="28" t="s">
        <v>197</v>
      </c>
      <c r="CP1794" s="28" t="s">
        <v>1177</v>
      </c>
      <c r="CQ1794" s="28" t="s">
        <v>3755</v>
      </c>
      <c r="CR1794" s="28" t="s">
        <v>3755</v>
      </c>
      <c r="CS1794" s="28" t="s">
        <v>3736</v>
      </c>
      <c r="CT1794" s="28" t="s">
        <v>4463</v>
      </c>
      <c r="CU1794" s="28" t="s">
        <v>3738</v>
      </c>
      <c r="CV1794" s="3" t="s">
        <v>3739</v>
      </c>
    </row>
    <row r="1795" spans="91:100" x14ac:dyDescent="0.25">
      <c r="CM1795" s="29"/>
      <c r="CN1795" s="28" t="s">
        <v>4467</v>
      </c>
      <c r="CO1795" s="28" t="s">
        <v>197</v>
      </c>
      <c r="CP1795" s="28" t="s">
        <v>1177</v>
      </c>
      <c r="CQ1795" s="28" t="s">
        <v>4468</v>
      </c>
      <c r="CR1795" s="28" t="s">
        <v>4468</v>
      </c>
      <c r="CS1795" s="28" t="s">
        <v>679</v>
      </c>
      <c r="CT1795" s="28" t="s">
        <v>1626</v>
      </c>
      <c r="CU1795" s="28" t="s">
        <v>681</v>
      </c>
      <c r="CV1795" s="3" t="s">
        <v>682</v>
      </c>
    </row>
    <row r="1796" spans="91:100" x14ac:dyDescent="0.25">
      <c r="CM1796" s="29"/>
      <c r="CN1796" s="28" t="s">
        <v>4469</v>
      </c>
      <c r="CO1796" s="28" t="s">
        <v>197</v>
      </c>
      <c r="CP1796" s="28" t="s">
        <v>1177</v>
      </c>
      <c r="CQ1796" s="28" t="s">
        <v>241</v>
      </c>
      <c r="CR1796" s="28" t="s">
        <v>4470</v>
      </c>
      <c r="CS1796" s="28" t="s">
        <v>679</v>
      </c>
      <c r="CT1796" s="28" t="s">
        <v>1626</v>
      </c>
      <c r="CU1796" s="28" t="s">
        <v>681</v>
      </c>
      <c r="CV1796" s="3" t="s">
        <v>682</v>
      </c>
    </row>
    <row r="1797" spans="91:100" x14ac:dyDescent="0.25">
      <c r="CM1797" s="29"/>
      <c r="CN1797" s="28" t="s">
        <v>4471</v>
      </c>
      <c r="CO1797" s="28" t="s">
        <v>197</v>
      </c>
      <c r="CP1797" s="28" t="s">
        <v>1177</v>
      </c>
      <c r="CQ1797" s="28" t="s">
        <v>1178</v>
      </c>
      <c r="CR1797" s="28" t="s">
        <v>1178</v>
      </c>
      <c r="CS1797" s="28" t="s">
        <v>679</v>
      </c>
      <c r="CT1797" s="28" t="s">
        <v>1626</v>
      </c>
      <c r="CU1797" s="28" t="s">
        <v>681</v>
      </c>
      <c r="CV1797" s="3" t="s">
        <v>682</v>
      </c>
    </row>
    <row r="1798" spans="91:100" x14ac:dyDescent="0.25">
      <c r="CM1798" s="29"/>
      <c r="CN1798" s="28" t="s">
        <v>4472</v>
      </c>
      <c r="CO1798" s="28" t="s">
        <v>197</v>
      </c>
      <c r="CP1798" s="28" t="s">
        <v>1177</v>
      </c>
      <c r="CQ1798" s="28" t="s">
        <v>786</v>
      </c>
      <c r="CR1798" s="28" t="s">
        <v>786</v>
      </c>
      <c r="CS1798" s="28" t="s">
        <v>679</v>
      </c>
      <c r="CT1798" s="28" t="s">
        <v>1626</v>
      </c>
      <c r="CU1798" s="28" t="s">
        <v>681</v>
      </c>
      <c r="CV1798" s="3" t="s">
        <v>682</v>
      </c>
    </row>
    <row r="1799" spans="91:100" x14ac:dyDescent="0.25">
      <c r="CM1799" s="29"/>
      <c r="CN1799" s="28" t="s">
        <v>4473</v>
      </c>
      <c r="CO1799" s="28" t="s">
        <v>197</v>
      </c>
      <c r="CP1799" s="28" t="s">
        <v>1177</v>
      </c>
      <c r="CQ1799" s="28" t="s">
        <v>1183</v>
      </c>
      <c r="CR1799" s="28" t="s">
        <v>1183</v>
      </c>
      <c r="CS1799" s="28" t="s">
        <v>752</v>
      </c>
      <c r="CT1799" s="28" t="s">
        <v>1184</v>
      </c>
      <c r="CU1799" s="28" t="s">
        <v>681</v>
      </c>
      <c r="CV1799" s="3" t="s">
        <v>754</v>
      </c>
    </row>
    <row r="1800" spans="91:100" x14ac:dyDescent="0.25">
      <c r="CM1800" s="29"/>
      <c r="CN1800" s="28" t="s">
        <v>4474</v>
      </c>
      <c r="CO1800" s="28" t="s">
        <v>197</v>
      </c>
      <c r="CP1800" s="28" t="s">
        <v>1177</v>
      </c>
      <c r="CQ1800" s="28" t="s">
        <v>1186</v>
      </c>
      <c r="CR1800" s="28" t="s">
        <v>1186</v>
      </c>
      <c r="CS1800" s="28" t="s">
        <v>752</v>
      </c>
      <c r="CT1800" s="28" t="s">
        <v>1184</v>
      </c>
      <c r="CU1800" s="28" t="s">
        <v>681</v>
      </c>
      <c r="CV1800" s="3" t="s">
        <v>754</v>
      </c>
    </row>
    <row r="1801" spans="91:100" x14ac:dyDescent="0.25">
      <c r="CM1801" s="29"/>
      <c r="CN1801" s="28" t="s">
        <v>4475</v>
      </c>
      <c r="CO1801" s="28" t="s">
        <v>197</v>
      </c>
      <c r="CP1801" s="28" t="s">
        <v>1177</v>
      </c>
      <c r="CQ1801" s="28" t="s">
        <v>1515</v>
      </c>
      <c r="CR1801" s="28" t="s">
        <v>1515</v>
      </c>
      <c r="CS1801" s="28" t="s">
        <v>3736</v>
      </c>
      <c r="CT1801" s="28" t="s">
        <v>4463</v>
      </c>
      <c r="CU1801" s="28" t="s">
        <v>3738</v>
      </c>
      <c r="CV1801" s="3" t="s">
        <v>3739</v>
      </c>
    </row>
    <row r="1802" spans="91:100" x14ac:dyDescent="0.25">
      <c r="CM1802" s="29"/>
      <c r="CN1802" s="28" t="s">
        <v>4476</v>
      </c>
      <c r="CO1802" s="28" t="s">
        <v>197</v>
      </c>
      <c r="CP1802" s="28" t="s">
        <v>1177</v>
      </c>
      <c r="CQ1802" s="28" t="s">
        <v>1188</v>
      </c>
      <c r="CR1802" s="28" t="s">
        <v>1188</v>
      </c>
      <c r="CS1802" s="28" t="s">
        <v>679</v>
      </c>
      <c r="CT1802" s="28" t="s">
        <v>1626</v>
      </c>
      <c r="CU1802" s="28" t="s">
        <v>681</v>
      </c>
      <c r="CV1802" s="3" t="s">
        <v>682</v>
      </c>
    </row>
    <row r="1803" spans="91:100" x14ac:dyDescent="0.25">
      <c r="CM1803" s="29"/>
      <c r="CN1803" s="28" t="s">
        <v>4477</v>
      </c>
      <c r="CO1803" s="28" t="s">
        <v>197</v>
      </c>
      <c r="CP1803" s="28" t="s">
        <v>1177</v>
      </c>
      <c r="CQ1803" s="28" t="s">
        <v>4478</v>
      </c>
      <c r="CR1803" s="28" t="s">
        <v>4478</v>
      </c>
      <c r="CS1803" s="28" t="s">
        <v>3736</v>
      </c>
      <c r="CT1803" s="28" t="s">
        <v>4463</v>
      </c>
      <c r="CU1803" s="28" t="s">
        <v>3738</v>
      </c>
      <c r="CV1803" s="3" t="s">
        <v>3739</v>
      </c>
    </row>
    <row r="1804" spans="91:100" x14ac:dyDescent="0.25">
      <c r="CM1804" s="29"/>
      <c r="CN1804" s="28" t="s">
        <v>4479</v>
      </c>
      <c r="CO1804" s="28" t="s">
        <v>197</v>
      </c>
      <c r="CP1804" s="28" t="s">
        <v>1177</v>
      </c>
      <c r="CQ1804" s="28" t="s">
        <v>4480</v>
      </c>
      <c r="CR1804" s="28" t="s">
        <v>4480</v>
      </c>
      <c r="CS1804" s="28" t="s">
        <v>3736</v>
      </c>
      <c r="CT1804" s="28" t="s">
        <v>4463</v>
      </c>
      <c r="CU1804" s="28" t="s">
        <v>3738</v>
      </c>
      <c r="CV1804" s="3" t="s">
        <v>3739</v>
      </c>
    </row>
    <row r="1805" spans="91:100" x14ac:dyDescent="0.25">
      <c r="CM1805" s="29"/>
      <c r="CN1805" s="28" t="s">
        <v>4481</v>
      </c>
      <c r="CO1805" s="28" t="s">
        <v>197</v>
      </c>
      <c r="CP1805" s="28" t="s">
        <v>1177</v>
      </c>
      <c r="CQ1805" s="28" t="s">
        <v>4482</v>
      </c>
      <c r="CR1805" s="28" t="s">
        <v>4482</v>
      </c>
      <c r="CS1805" s="28" t="s">
        <v>3736</v>
      </c>
      <c r="CT1805" s="28" t="s">
        <v>4463</v>
      </c>
      <c r="CU1805" s="28" t="s">
        <v>3738</v>
      </c>
      <c r="CV1805" s="3" t="s">
        <v>3739</v>
      </c>
    </row>
    <row r="1806" spans="91:100" x14ac:dyDescent="0.25">
      <c r="CM1806" s="29"/>
      <c r="CN1806" s="28" t="s">
        <v>4483</v>
      </c>
      <c r="CO1806" s="28" t="s">
        <v>197</v>
      </c>
      <c r="CP1806" s="28" t="s">
        <v>1177</v>
      </c>
      <c r="CQ1806" s="28" t="s">
        <v>4484</v>
      </c>
      <c r="CR1806" s="28" t="s">
        <v>4485</v>
      </c>
      <c r="CS1806" s="28" t="s">
        <v>679</v>
      </c>
      <c r="CT1806" s="28" t="s">
        <v>1626</v>
      </c>
      <c r="CU1806" s="28" t="s">
        <v>681</v>
      </c>
      <c r="CV1806" s="3" t="s">
        <v>682</v>
      </c>
    </row>
    <row r="1807" spans="91:100" x14ac:dyDescent="0.25">
      <c r="CM1807" s="29"/>
      <c r="CN1807" s="28" t="s">
        <v>4486</v>
      </c>
      <c r="CO1807" s="28" t="s">
        <v>197</v>
      </c>
      <c r="CP1807" s="28" t="s">
        <v>1177</v>
      </c>
      <c r="CQ1807" s="28" t="s">
        <v>1190</v>
      </c>
      <c r="CR1807" s="28" t="s">
        <v>1190</v>
      </c>
      <c r="CS1807" s="28" t="s">
        <v>679</v>
      </c>
      <c r="CT1807" s="28" t="s">
        <v>1626</v>
      </c>
      <c r="CU1807" s="28" t="s">
        <v>681</v>
      </c>
      <c r="CV1807" s="3" t="s">
        <v>682</v>
      </c>
    </row>
    <row r="1808" spans="91:100" x14ac:dyDescent="0.25">
      <c r="CM1808" s="29"/>
      <c r="CN1808" s="28" t="s">
        <v>4487</v>
      </c>
      <c r="CO1808" s="28" t="s">
        <v>197</v>
      </c>
      <c r="CP1808" s="28" t="s">
        <v>1177</v>
      </c>
      <c r="CQ1808" s="28" t="s">
        <v>1517</v>
      </c>
      <c r="CR1808" s="28" t="s">
        <v>1518</v>
      </c>
      <c r="CS1808" s="28" t="s">
        <v>3736</v>
      </c>
      <c r="CT1808" s="28" t="s">
        <v>4463</v>
      </c>
      <c r="CU1808" s="28" t="s">
        <v>3738</v>
      </c>
      <c r="CV1808" s="3" t="s">
        <v>3739</v>
      </c>
    </row>
    <row r="1809" spans="91:100" x14ac:dyDescent="0.25">
      <c r="CM1809" s="29"/>
      <c r="CN1809" s="28" t="s">
        <v>4488</v>
      </c>
      <c r="CO1809" s="28" t="s">
        <v>197</v>
      </c>
      <c r="CP1809" s="28" t="s">
        <v>1177</v>
      </c>
      <c r="CQ1809" s="28" t="s">
        <v>1520</v>
      </c>
      <c r="CR1809" s="28" t="s">
        <v>1521</v>
      </c>
      <c r="CS1809" s="28" t="s">
        <v>3736</v>
      </c>
      <c r="CT1809" s="28" t="s">
        <v>4463</v>
      </c>
      <c r="CU1809" s="28" t="s">
        <v>3738</v>
      </c>
      <c r="CV1809" s="3" t="s">
        <v>3739</v>
      </c>
    </row>
    <row r="1810" spans="91:100" x14ac:dyDescent="0.25">
      <c r="CM1810" s="29"/>
      <c r="CN1810" s="28" t="s">
        <v>4489</v>
      </c>
      <c r="CO1810" s="28" t="s">
        <v>197</v>
      </c>
      <c r="CP1810" s="28" t="s">
        <v>1177</v>
      </c>
      <c r="CQ1810" s="28" t="s">
        <v>1523</v>
      </c>
      <c r="CR1810" s="28" t="s">
        <v>1524</v>
      </c>
      <c r="CS1810" s="28" t="s">
        <v>3736</v>
      </c>
      <c r="CT1810" s="28" t="s">
        <v>4463</v>
      </c>
      <c r="CU1810" s="28" t="s">
        <v>3738</v>
      </c>
      <c r="CV1810" s="3" t="s">
        <v>3739</v>
      </c>
    </row>
    <row r="1811" spans="91:100" x14ac:dyDescent="0.25">
      <c r="CM1811" s="29"/>
      <c r="CN1811" s="28" t="s">
        <v>4490</v>
      </c>
      <c r="CO1811" s="28" t="s">
        <v>197</v>
      </c>
      <c r="CP1811" s="28" t="s">
        <v>1177</v>
      </c>
      <c r="CQ1811" s="28" t="s">
        <v>3922</v>
      </c>
      <c r="CR1811" s="28" t="s">
        <v>3923</v>
      </c>
      <c r="CS1811" s="28" t="s">
        <v>3736</v>
      </c>
      <c r="CT1811" s="28" t="s">
        <v>4463</v>
      </c>
      <c r="CU1811" s="28" t="s">
        <v>3738</v>
      </c>
      <c r="CV1811" s="3" t="s">
        <v>3739</v>
      </c>
    </row>
    <row r="1812" spans="91:100" x14ac:dyDescent="0.25">
      <c r="CM1812" s="29"/>
      <c r="CN1812" s="28" t="s">
        <v>4491</v>
      </c>
      <c r="CO1812" s="28" t="s">
        <v>197</v>
      </c>
      <c r="CP1812" s="28" t="s">
        <v>1177</v>
      </c>
      <c r="CQ1812" s="28" t="s">
        <v>4492</v>
      </c>
      <c r="CR1812" s="28" t="s">
        <v>4493</v>
      </c>
      <c r="CS1812" s="28" t="s">
        <v>679</v>
      </c>
      <c r="CT1812" s="28" t="s">
        <v>1626</v>
      </c>
      <c r="CU1812" s="28" t="s">
        <v>681</v>
      </c>
      <c r="CV1812" s="3" t="s">
        <v>682</v>
      </c>
    </row>
    <row r="1813" spans="91:100" x14ac:dyDescent="0.25">
      <c r="CM1813" s="29"/>
      <c r="CN1813" s="28" t="s">
        <v>4494</v>
      </c>
      <c r="CO1813" s="28" t="s">
        <v>197</v>
      </c>
      <c r="CP1813" s="28" t="s">
        <v>1177</v>
      </c>
      <c r="CQ1813" s="28" t="s">
        <v>4495</v>
      </c>
      <c r="CR1813" s="28" t="s">
        <v>4496</v>
      </c>
      <c r="CS1813" s="28" t="s">
        <v>3736</v>
      </c>
      <c r="CT1813" s="28" t="s">
        <v>4463</v>
      </c>
      <c r="CU1813" s="28" t="s">
        <v>3738</v>
      </c>
      <c r="CV1813" s="3" t="s">
        <v>3739</v>
      </c>
    </row>
    <row r="1814" spans="91:100" x14ac:dyDescent="0.25">
      <c r="CM1814" s="29"/>
      <c r="CN1814" s="28" t="s">
        <v>4497</v>
      </c>
      <c r="CO1814" s="28" t="s">
        <v>197</v>
      </c>
      <c r="CP1814" s="28" t="s">
        <v>1177</v>
      </c>
      <c r="CQ1814" s="28" t="s">
        <v>4498</v>
      </c>
      <c r="CR1814" s="28" t="s">
        <v>4499</v>
      </c>
      <c r="CS1814" s="28" t="s">
        <v>3736</v>
      </c>
      <c r="CT1814" s="28" t="s">
        <v>4463</v>
      </c>
      <c r="CU1814" s="28" t="s">
        <v>3738</v>
      </c>
      <c r="CV1814" s="3" t="s">
        <v>3739</v>
      </c>
    </row>
    <row r="1815" spans="91:100" x14ac:dyDescent="0.25">
      <c r="CM1815" s="29"/>
      <c r="CN1815" s="28" t="s">
        <v>4500</v>
      </c>
      <c r="CO1815" s="28" t="s">
        <v>197</v>
      </c>
      <c r="CP1815" s="28" t="s">
        <v>1177</v>
      </c>
      <c r="CQ1815" s="28" t="s">
        <v>1529</v>
      </c>
      <c r="CR1815" s="28" t="s">
        <v>1530</v>
      </c>
      <c r="CS1815" s="28" t="s">
        <v>3736</v>
      </c>
      <c r="CT1815" s="28" t="s">
        <v>4463</v>
      </c>
      <c r="CU1815" s="28" t="s">
        <v>3738</v>
      </c>
      <c r="CV1815" s="3" t="s">
        <v>3739</v>
      </c>
    </row>
    <row r="1816" spans="91:100" x14ac:dyDescent="0.25">
      <c r="CM1816" s="29"/>
      <c r="CN1816" s="28" t="s">
        <v>4501</v>
      </c>
      <c r="CO1816" s="28" t="s">
        <v>197</v>
      </c>
      <c r="CP1816" s="28" t="s">
        <v>1177</v>
      </c>
      <c r="CQ1816" s="28" t="s">
        <v>813</v>
      </c>
      <c r="CR1816" s="28" t="s">
        <v>813</v>
      </c>
      <c r="CS1816" s="28" t="s">
        <v>3736</v>
      </c>
      <c r="CT1816" s="28" t="s">
        <v>4463</v>
      </c>
      <c r="CU1816" s="28" t="s">
        <v>3738</v>
      </c>
      <c r="CV1816" s="3" t="s">
        <v>3739</v>
      </c>
    </row>
    <row r="1817" spans="91:100" x14ac:dyDescent="0.25">
      <c r="CM1817" s="29"/>
      <c r="CN1817" s="28" t="s">
        <v>4502</v>
      </c>
      <c r="CO1817" s="28" t="s">
        <v>197</v>
      </c>
      <c r="CP1817" s="28" t="s">
        <v>1177</v>
      </c>
      <c r="CQ1817" s="28" t="s">
        <v>4503</v>
      </c>
      <c r="CR1817" s="28" t="s">
        <v>4504</v>
      </c>
      <c r="CS1817" s="28" t="s">
        <v>3736</v>
      </c>
      <c r="CT1817" s="28" t="s">
        <v>4463</v>
      </c>
      <c r="CU1817" s="28" t="s">
        <v>3738</v>
      </c>
      <c r="CV1817" s="3" t="s">
        <v>3739</v>
      </c>
    </row>
    <row r="1818" spans="91:100" x14ac:dyDescent="0.25">
      <c r="CM1818" s="29"/>
      <c r="CN1818" s="28" t="s">
        <v>4505</v>
      </c>
      <c r="CO1818" s="28" t="s">
        <v>197</v>
      </c>
      <c r="CP1818" s="28" t="s">
        <v>1177</v>
      </c>
      <c r="CQ1818" s="28" t="s">
        <v>4506</v>
      </c>
      <c r="CR1818" s="28" t="s">
        <v>4506</v>
      </c>
      <c r="CS1818" s="28" t="s">
        <v>3736</v>
      </c>
      <c r="CT1818" s="28" t="s">
        <v>4463</v>
      </c>
      <c r="CU1818" s="28" t="s">
        <v>3738</v>
      </c>
      <c r="CV1818" s="3" t="s">
        <v>3739</v>
      </c>
    </row>
    <row r="1819" spans="91:100" x14ac:dyDescent="0.25">
      <c r="CM1819" s="29"/>
      <c r="CN1819" s="28" t="s">
        <v>4507</v>
      </c>
      <c r="CO1819" s="28" t="s">
        <v>197</v>
      </c>
      <c r="CP1819" s="28" t="s">
        <v>1177</v>
      </c>
      <c r="CQ1819" s="28" t="s">
        <v>4508</v>
      </c>
      <c r="CR1819" s="28" t="s">
        <v>4508</v>
      </c>
      <c r="CS1819" s="28" t="s">
        <v>679</v>
      </c>
      <c r="CT1819" s="28" t="s">
        <v>1626</v>
      </c>
      <c r="CU1819" s="28" t="s">
        <v>681</v>
      </c>
      <c r="CV1819" s="3" t="s">
        <v>682</v>
      </c>
    </row>
    <row r="1820" spans="91:100" x14ac:dyDescent="0.25">
      <c r="CM1820" s="29"/>
      <c r="CN1820" s="28" t="s">
        <v>4509</v>
      </c>
      <c r="CO1820" s="28" t="s">
        <v>197</v>
      </c>
      <c r="CP1820" s="28" t="s">
        <v>1177</v>
      </c>
      <c r="CQ1820" s="28" t="s">
        <v>4510</v>
      </c>
      <c r="CR1820" s="28" t="s">
        <v>4511</v>
      </c>
      <c r="CS1820" s="28" t="s">
        <v>3736</v>
      </c>
      <c r="CT1820" s="28" t="s">
        <v>4463</v>
      </c>
      <c r="CU1820" s="28" t="s">
        <v>3738</v>
      </c>
      <c r="CV1820" s="3" t="s">
        <v>3739</v>
      </c>
    </row>
    <row r="1821" spans="91:100" x14ac:dyDescent="0.25">
      <c r="CM1821" s="29"/>
      <c r="CN1821" s="28" t="s">
        <v>4512</v>
      </c>
      <c r="CO1821" s="28" t="s">
        <v>197</v>
      </c>
      <c r="CP1821" s="28" t="s">
        <v>1177</v>
      </c>
      <c r="CQ1821" s="28" t="s">
        <v>4513</v>
      </c>
      <c r="CR1821" s="28" t="s">
        <v>4513</v>
      </c>
      <c r="CS1821" s="28" t="s">
        <v>3736</v>
      </c>
      <c r="CT1821" s="28" t="s">
        <v>4463</v>
      </c>
      <c r="CU1821" s="28" t="s">
        <v>3738</v>
      </c>
      <c r="CV1821" s="3" t="s">
        <v>3739</v>
      </c>
    </row>
    <row r="1822" spans="91:100" x14ac:dyDescent="0.25">
      <c r="CM1822" s="29"/>
      <c r="CN1822" s="28" t="s">
        <v>4514</v>
      </c>
      <c r="CO1822" s="28" t="s">
        <v>197</v>
      </c>
      <c r="CP1822" s="28" t="s">
        <v>1177</v>
      </c>
      <c r="CQ1822" s="28" t="s">
        <v>1550</v>
      </c>
      <c r="CR1822" s="28" t="s">
        <v>1550</v>
      </c>
      <c r="CS1822" s="28" t="s">
        <v>3736</v>
      </c>
      <c r="CT1822" s="28" t="s">
        <v>4463</v>
      </c>
      <c r="CU1822" s="28" t="s">
        <v>3738</v>
      </c>
      <c r="CV1822" s="3" t="s">
        <v>3739</v>
      </c>
    </row>
    <row r="1823" spans="91:100" x14ac:dyDescent="0.25">
      <c r="CM1823" s="29"/>
      <c r="CN1823" s="28" t="s">
        <v>4515</v>
      </c>
      <c r="CO1823" s="28" t="s">
        <v>197</v>
      </c>
      <c r="CP1823" s="28" t="s">
        <v>1177</v>
      </c>
      <c r="CQ1823" s="28" t="s">
        <v>4516</v>
      </c>
      <c r="CR1823" s="28" t="s">
        <v>4517</v>
      </c>
      <c r="CS1823" s="28" t="s">
        <v>3736</v>
      </c>
      <c r="CT1823" s="28" t="s">
        <v>4463</v>
      </c>
      <c r="CU1823" s="28" t="s">
        <v>3738</v>
      </c>
      <c r="CV1823" s="3" t="s">
        <v>3739</v>
      </c>
    </row>
    <row r="1824" spans="91:100" x14ac:dyDescent="0.25">
      <c r="CM1824" s="29"/>
      <c r="CN1824" s="28" t="s">
        <v>4518</v>
      </c>
      <c r="CO1824" s="28" t="s">
        <v>197</v>
      </c>
      <c r="CP1824" s="28" t="s">
        <v>1177</v>
      </c>
      <c r="CQ1824" s="28" t="s">
        <v>4519</v>
      </c>
      <c r="CR1824" s="28" t="s">
        <v>4519</v>
      </c>
      <c r="CS1824" s="28" t="s">
        <v>3736</v>
      </c>
      <c r="CT1824" s="28" t="s">
        <v>4463</v>
      </c>
      <c r="CU1824" s="28" t="s">
        <v>3738</v>
      </c>
      <c r="CV1824" s="3" t="s">
        <v>3739</v>
      </c>
    </row>
    <row r="1825" spans="91:100" x14ac:dyDescent="0.25">
      <c r="CM1825" s="29"/>
      <c r="CN1825" s="28" t="s">
        <v>4520</v>
      </c>
      <c r="CO1825" s="28" t="s">
        <v>197</v>
      </c>
      <c r="CP1825" s="28" t="s">
        <v>1177</v>
      </c>
      <c r="CQ1825" s="28" t="s">
        <v>4521</v>
      </c>
      <c r="CR1825" s="28" t="s">
        <v>4521</v>
      </c>
      <c r="CS1825" s="28" t="s">
        <v>3736</v>
      </c>
      <c r="CT1825" s="28" t="s">
        <v>4463</v>
      </c>
      <c r="CU1825" s="28" t="s">
        <v>3738</v>
      </c>
      <c r="CV1825" s="3" t="s">
        <v>3739</v>
      </c>
    </row>
    <row r="1826" spans="91:100" x14ac:dyDescent="0.25">
      <c r="CM1826" s="29"/>
      <c r="CN1826" s="28" t="s">
        <v>4522</v>
      </c>
      <c r="CO1826" s="28" t="s">
        <v>197</v>
      </c>
      <c r="CP1826" s="28" t="s">
        <v>1177</v>
      </c>
      <c r="CQ1826" s="28" t="s">
        <v>4011</v>
      </c>
      <c r="CR1826" s="28" t="s">
        <v>4011</v>
      </c>
      <c r="CS1826" s="28" t="s">
        <v>3736</v>
      </c>
      <c r="CT1826" s="28" t="s">
        <v>4463</v>
      </c>
      <c r="CU1826" s="28" t="s">
        <v>3738</v>
      </c>
      <c r="CV1826" s="3" t="s">
        <v>3739</v>
      </c>
    </row>
    <row r="1827" spans="91:100" x14ac:dyDescent="0.25">
      <c r="CM1827" s="29"/>
      <c r="CN1827" s="28" t="s">
        <v>4523</v>
      </c>
      <c r="CO1827" s="28" t="s">
        <v>197</v>
      </c>
      <c r="CP1827" s="28" t="s">
        <v>1177</v>
      </c>
      <c r="CQ1827" s="28" t="s">
        <v>1644</v>
      </c>
      <c r="CR1827" s="28" t="s">
        <v>1644</v>
      </c>
      <c r="CS1827" s="28" t="s">
        <v>679</v>
      </c>
      <c r="CT1827" s="28" t="s">
        <v>1626</v>
      </c>
      <c r="CU1827" s="28" t="s">
        <v>681</v>
      </c>
      <c r="CV1827" s="3" t="s">
        <v>682</v>
      </c>
    </row>
    <row r="1828" spans="91:100" x14ac:dyDescent="0.25">
      <c r="CM1828" s="29"/>
      <c r="CN1828" s="28" t="s">
        <v>4524</v>
      </c>
      <c r="CO1828" s="28" t="s">
        <v>197</v>
      </c>
      <c r="CP1828" s="28" t="s">
        <v>1177</v>
      </c>
      <c r="CQ1828" s="28" t="s">
        <v>4525</v>
      </c>
      <c r="CR1828" s="28" t="s">
        <v>4525</v>
      </c>
      <c r="CS1828" s="28" t="s">
        <v>3736</v>
      </c>
      <c r="CT1828" s="28" t="s">
        <v>4463</v>
      </c>
      <c r="CU1828" s="28" t="s">
        <v>3738</v>
      </c>
      <c r="CV1828" s="3" t="s">
        <v>3739</v>
      </c>
    </row>
    <row r="1829" spans="91:100" x14ac:dyDescent="0.25">
      <c r="CM1829" s="29"/>
      <c r="CN1829" s="28" t="s">
        <v>4526</v>
      </c>
      <c r="CO1829" s="28" t="s">
        <v>197</v>
      </c>
      <c r="CP1829" s="28" t="s">
        <v>1177</v>
      </c>
      <c r="CQ1829" s="28" t="s">
        <v>4527</v>
      </c>
      <c r="CR1829" s="28" t="s">
        <v>4527</v>
      </c>
      <c r="CS1829" s="28" t="s">
        <v>3736</v>
      </c>
      <c r="CT1829" s="28" t="s">
        <v>4463</v>
      </c>
      <c r="CU1829" s="28" t="s">
        <v>3738</v>
      </c>
      <c r="CV1829" s="3" t="s">
        <v>3739</v>
      </c>
    </row>
    <row r="1830" spans="91:100" x14ac:dyDescent="0.25">
      <c r="CM1830" s="29"/>
      <c r="CN1830" s="28" t="s">
        <v>4528</v>
      </c>
      <c r="CO1830" s="28" t="s">
        <v>197</v>
      </c>
      <c r="CP1830" s="28" t="s">
        <v>1177</v>
      </c>
      <c r="CQ1830" s="28" t="s">
        <v>4529</v>
      </c>
      <c r="CR1830" s="28" t="s">
        <v>4529</v>
      </c>
      <c r="CS1830" s="28" t="s">
        <v>679</v>
      </c>
      <c r="CT1830" s="28" t="s">
        <v>1626</v>
      </c>
      <c r="CU1830" s="28" t="s">
        <v>681</v>
      </c>
      <c r="CV1830" s="3" t="s">
        <v>682</v>
      </c>
    </row>
    <row r="1831" spans="91:100" x14ac:dyDescent="0.25">
      <c r="CM1831" s="29"/>
      <c r="CN1831" s="28" t="s">
        <v>4530</v>
      </c>
      <c r="CO1831" s="28" t="s">
        <v>197</v>
      </c>
      <c r="CP1831" s="28" t="s">
        <v>1177</v>
      </c>
      <c r="CQ1831" s="28" t="s">
        <v>4531</v>
      </c>
      <c r="CR1831" s="28" t="s">
        <v>4531</v>
      </c>
      <c r="CS1831" s="28" t="s">
        <v>3736</v>
      </c>
      <c r="CT1831" s="28" t="s">
        <v>4463</v>
      </c>
      <c r="CU1831" s="28" t="s">
        <v>3738</v>
      </c>
      <c r="CV1831" s="3" t="s">
        <v>3739</v>
      </c>
    </row>
    <row r="1832" spans="91:100" x14ac:dyDescent="0.25">
      <c r="CM1832" s="29"/>
      <c r="CN1832" s="28" t="s">
        <v>4532</v>
      </c>
      <c r="CO1832" s="28" t="s">
        <v>197</v>
      </c>
      <c r="CP1832" s="28" t="s">
        <v>1177</v>
      </c>
      <c r="CQ1832" s="28" t="s">
        <v>4533</v>
      </c>
      <c r="CR1832" s="28" t="s">
        <v>4533</v>
      </c>
      <c r="CS1832" s="28" t="s">
        <v>3736</v>
      </c>
      <c r="CT1832" s="28" t="s">
        <v>4463</v>
      </c>
      <c r="CU1832" s="28" t="s">
        <v>3738</v>
      </c>
      <c r="CV1832" s="3" t="s">
        <v>3739</v>
      </c>
    </row>
    <row r="1833" spans="91:100" x14ac:dyDescent="0.25">
      <c r="CM1833" s="29"/>
      <c r="CN1833" s="28" t="s">
        <v>4534</v>
      </c>
      <c r="CO1833" s="28" t="s">
        <v>197</v>
      </c>
      <c r="CP1833" s="28" t="s">
        <v>1177</v>
      </c>
      <c r="CQ1833" s="28" t="s">
        <v>4535</v>
      </c>
      <c r="CR1833" s="28" t="s">
        <v>4535</v>
      </c>
      <c r="CS1833" s="28" t="s">
        <v>679</v>
      </c>
      <c r="CT1833" s="28" t="s">
        <v>1626</v>
      </c>
      <c r="CU1833" s="28" t="s">
        <v>681</v>
      </c>
      <c r="CV1833" s="3" t="s">
        <v>682</v>
      </c>
    </row>
    <row r="1834" spans="91:100" x14ac:dyDescent="0.25">
      <c r="CM1834" s="29"/>
      <c r="CN1834" s="28" t="s">
        <v>4536</v>
      </c>
      <c r="CO1834" s="28" t="s">
        <v>197</v>
      </c>
      <c r="CP1834" s="28" t="s">
        <v>1177</v>
      </c>
      <c r="CQ1834" s="28" t="s">
        <v>4537</v>
      </c>
      <c r="CR1834" s="28" t="s">
        <v>4538</v>
      </c>
      <c r="CS1834" s="28" t="s">
        <v>3736</v>
      </c>
      <c r="CT1834" s="28" t="s">
        <v>4463</v>
      </c>
      <c r="CU1834" s="28" t="s">
        <v>3738</v>
      </c>
      <c r="CV1834" s="3" t="s">
        <v>3739</v>
      </c>
    </row>
    <row r="1835" spans="91:100" x14ac:dyDescent="0.25">
      <c r="CM1835" s="29"/>
      <c r="CN1835" s="28" t="s">
        <v>4539</v>
      </c>
      <c r="CO1835" s="28" t="s">
        <v>197</v>
      </c>
      <c r="CP1835" s="28" t="s">
        <v>1177</v>
      </c>
      <c r="CQ1835" s="28" t="s">
        <v>3722</v>
      </c>
      <c r="CR1835" s="28" t="s">
        <v>3722</v>
      </c>
      <c r="CS1835" s="28" t="s">
        <v>679</v>
      </c>
      <c r="CT1835" s="28" t="s">
        <v>1626</v>
      </c>
      <c r="CU1835" s="28" t="s">
        <v>681</v>
      </c>
      <c r="CV1835" s="3" t="s">
        <v>682</v>
      </c>
    </row>
    <row r="1836" spans="91:100" x14ac:dyDescent="0.25">
      <c r="CM1836" s="29"/>
      <c r="CN1836" s="28" t="s">
        <v>4540</v>
      </c>
      <c r="CO1836" s="28" t="s">
        <v>197</v>
      </c>
      <c r="CP1836" s="28" t="s">
        <v>1177</v>
      </c>
      <c r="CQ1836" s="28" t="s">
        <v>1646</v>
      </c>
      <c r="CR1836" s="28" t="s">
        <v>1646</v>
      </c>
      <c r="CS1836" s="28" t="s">
        <v>679</v>
      </c>
      <c r="CT1836" s="28" t="s">
        <v>1626</v>
      </c>
      <c r="CU1836" s="28" t="s">
        <v>681</v>
      </c>
      <c r="CV1836" s="3" t="s">
        <v>682</v>
      </c>
    </row>
    <row r="1837" spans="91:100" x14ac:dyDescent="0.25">
      <c r="CM1837" s="29"/>
      <c r="CN1837" s="28" t="s">
        <v>4541</v>
      </c>
      <c r="CO1837" s="28" t="s">
        <v>197</v>
      </c>
      <c r="CP1837" s="28" t="s">
        <v>1177</v>
      </c>
      <c r="CQ1837" s="28" t="s">
        <v>4542</v>
      </c>
      <c r="CR1837" s="28" t="s">
        <v>4542</v>
      </c>
      <c r="CS1837" s="28" t="s">
        <v>3736</v>
      </c>
      <c r="CT1837" s="28" t="s">
        <v>4463</v>
      </c>
      <c r="CU1837" s="28" t="s">
        <v>3738</v>
      </c>
      <c r="CV1837" s="3" t="s">
        <v>3739</v>
      </c>
    </row>
    <row r="1838" spans="91:100" x14ac:dyDescent="0.25">
      <c r="CM1838" s="29"/>
      <c r="CN1838" s="28" t="s">
        <v>4543</v>
      </c>
      <c r="CO1838" s="28" t="s">
        <v>197</v>
      </c>
      <c r="CP1838" s="28" t="s">
        <v>1177</v>
      </c>
      <c r="CQ1838" s="28" t="s">
        <v>4544</v>
      </c>
      <c r="CR1838" s="28" t="s">
        <v>4544</v>
      </c>
      <c r="CS1838" s="28" t="s">
        <v>3736</v>
      </c>
      <c r="CT1838" s="28" t="s">
        <v>4463</v>
      </c>
      <c r="CU1838" s="28" t="s">
        <v>3738</v>
      </c>
      <c r="CV1838" s="3" t="s">
        <v>3739</v>
      </c>
    </row>
    <row r="1839" spans="91:100" x14ac:dyDescent="0.25">
      <c r="CM1839" s="29"/>
      <c r="CN1839" s="28" t="s">
        <v>4545</v>
      </c>
      <c r="CO1839" s="28" t="s">
        <v>197</v>
      </c>
      <c r="CP1839" s="28" t="s">
        <v>1177</v>
      </c>
      <c r="CQ1839" s="28" t="s">
        <v>4546</v>
      </c>
      <c r="CR1839" s="28" t="s">
        <v>4546</v>
      </c>
      <c r="CS1839" s="28" t="s">
        <v>679</v>
      </c>
      <c r="CT1839" s="28" t="s">
        <v>1626</v>
      </c>
      <c r="CU1839" s="28" t="s">
        <v>681</v>
      </c>
      <c r="CV1839" s="3" t="s">
        <v>682</v>
      </c>
    </row>
    <row r="1840" spans="91:100" x14ac:dyDescent="0.25">
      <c r="CM1840" s="29"/>
      <c r="CN1840" s="28" t="s">
        <v>4547</v>
      </c>
      <c r="CO1840" s="28" t="s">
        <v>197</v>
      </c>
      <c r="CP1840" s="28" t="s">
        <v>1177</v>
      </c>
      <c r="CQ1840" s="28" t="s">
        <v>4548</v>
      </c>
      <c r="CR1840" s="28" t="s">
        <v>4548</v>
      </c>
      <c r="CS1840" s="28" t="s">
        <v>679</v>
      </c>
      <c r="CT1840" s="28" t="s">
        <v>1626</v>
      </c>
      <c r="CU1840" s="28" t="s">
        <v>681</v>
      </c>
      <c r="CV1840" s="3" t="s">
        <v>682</v>
      </c>
    </row>
    <row r="1841" spans="91:100" x14ac:dyDescent="0.25">
      <c r="CM1841" s="29"/>
      <c r="CN1841" s="28" t="s">
        <v>4549</v>
      </c>
      <c r="CO1841" s="28" t="s">
        <v>197</v>
      </c>
      <c r="CP1841" s="28" t="s">
        <v>1177</v>
      </c>
      <c r="CQ1841" s="28" t="s">
        <v>4550</v>
      </c>
      <c r="CR1841" s="28" t="s">
        <v>4551</v>
      </c>
      <c r="CS1841" s="28" t="s">
        <v>3736</v>
      </c>
      <c r="CT1841" s="28" t="s">
        <v>4463</v>
      </c>
      <c r="CU1841" s="28" t="s">
        <v>3738</v>
      </c>
      <c r="CV1841" s="3" t="s">
        <v>3739</v>
      </c>
    </row>
    <row r="1842" spans="91:100" x14ac:dyDescent="0.25">
      <c r="CM1842" s="29"/>
      <c r="CN1842" s="28" t="s">
        <v>4552</v>
      </c>
      <c r="CO1842" s="28" t="s">
        <v>197</v>
      </c>
      <c r="CP1842" s="28" t="s">
        <v>1177</v>
      </c>
      <c r="CQ1842" s="28" t="s">
        <v>4553</v>
      </c>
      <c r="CR1842" s="28" t="s">
        <v>4553</v>
      </c>
      <c r="CS1842" s="28" t="s">
        <v>752</v>
      </c>
      <c r="CT1842" s="28" t="s">
        <v>1184</v>
      </c>
      <c r="CU1842" s="28" t="s">
        <v>681</v>
      </c>
      <c r="CV1842" s="3" t="s">
        <v>754</v>
      </c>
    </row>
    <row r="1843" spans="91:100" x14ac:dyDescent="0.25">
      <c r="CM1843" s="29"/>
      <c r="CN1843" s="28" t="s">
        <v>4554</v>
      </c>
      <c r="CO1843" s="28" t="s">
        <v>197</v>
      </c>
      <c r="CP1843" s="28" t="s">
        <v>1177</v>
      </c>
      <c r="CQ1843" s="28" t="s">
        <v>4555</v>
      </c>
      <c r="CR1843" s="28" t="s">
        <v>4556</v>
      </c>
      <c r="CS1843" s="28" t="s">
        <v>679</v>
      </c>
      <c r="CT1843" s="28" t="s">
        <v>1626</v>
      </c>
      <c r="CU1843" s="28" t="s">
        <v>681</v>
      </c>
      <c r="CV1843" s="3" t="s">
        <v>682</v>
      </c>
    </row>
    <row r="1844" spans="91:100" x14ac:dyDescent="0.25">
      <c r="CM1844" s="29"/>
      <c r="CN1844" s="28" t="s">
        <v>4557</v>
      </c>
      <c r="CO1844" s="28" t="s">
        <v>197</v>
      </c>
      <c r="CP1844" s="28" t="s">
        <v>1177</v>
      </c>
      <c r="CQ1844" s="28" t="s">
        <v>4558</v>
      </c>
      <c r="CR1844" s="28" t="s">
        <v>4558</v>
      </c>
      <c r="CS1844" s="28" t="s">
        <v>3736</v>
      </c>
      <c r="CT1844" s="28" t="s">
        <v>4463</v>
      </c>
      <c r="CU1844" s="28" t="s">
        <v>3738</v>
      </c>
      <c r="CV1844" s="3" t="s">
        <v>3739</v>
      </c>
    </row>
    <row r="1845" spans="91:100" x14ac:dyDescent="0.25">
      <c r="CM1845" s="29"/>
      <c r="CN1845" s="28" t="s">
        <v>4559</v>
      </c>
      <c r="CO1845" s="28" t="s">
        <v>197</v>
      </c>
      <c r="CP1845" s="28" t="s">
        <v>1177</v>
      </c>
      <c r="CQ1845" s="28" t="s">
        <v>4560</v>
      </c>
      <c r="CR1845" s="28" t="s">
        <v>4560</v>
      </c>
      <c r="CS1845" s="28" t="s">
        <v>3736</v>
      </c>
      <c r="CT1845" s="28" t="s">
        <v>4463</v>
      </c>
      <c r="CU1845" s="28" t="s">
        <v>3738</v>
      </c>
      <c r="CV1845" s="3" t="s">
        <v>3739</v>
      </c>
    </row>
    <row r="1846" spans="91:100" x14ac:dyDescent="0.25">
      <c r="CM1846" s="29"/>
      <c r="CN1846" s="28" t="s">
        <v>4561</v>
      </c>
      <c r="CO1846" s="28" t="s">
        <v>197</v>
      </c>
      <c r="CP1846" s="28" t="s">
        <v>1177</v>
      </c>
      <c r="CQ1846" s="28" t="s">
        <v>4562</v>
      </c>
      <c r="CR1846" s="28" t="s">
        <v>4563</v>
      </c>
      <c r="CS1846" s="28" t="s">
        <v>679</v>
      </c>
      <c r="CT1846" s="28" t="s">
        <v>1626</v>
      </c>
      <c r="CU1846" s="28" t="s">
        <v>681</v>
      </c>
      <c r="CV1846" s="3" t="s">
        <v>682</v>
      </c>
    </row>
    <row r="1847" spans="91:100" x14ac:dyDescent="0.25">
      <c r="CM1847" s="29"/>
      <c r="CN1847" s="28" t="s">
        <v>4564</v>
      </c>
      <c r="CO1847" s="28" t="s">
        <v>197</v>
      </c>
      <c r="CP1847" s="28" t="s">
        <v>1177</v>
      </c>
      <c r="CQ1847" s="28" t="s">
        <v>4565</v>
      </c>
      <c r="CR1847" s="28" t="s">
        <v>4566</v>
      </c>
      <c r="CS1847" s="28" t="s">
        <v>679</v>
      </c>
      <c r="CT1847" s="28" t="s">
        <v>1626</v>
      </c>
      <c r="CU1847" s="28" t="s">
        <v>681</v>
      </c>
      <c r="CV1847" s="3" t="s">
        <v>682</v>
      </c>
    </row>
    <row r="1848" spans="91:100" x14ac:dyDescent="0.25">
      <c r="CM1848" s="29"/>
      <c r="CN1848" s="28" t="s">
        <v>4567</v>
      </c>
      <c r="CO1848" s="28" t="s">
        <v>197</v>
      </c>
      <c r="CP1848" s="28" t="s">
        <v>1177</v>
      </c>
      <c r="CQ1848" s="28" t="s">
        <v>4568</v>
      </c>
      <c r="CR1848" s="28" t="s">
        <v>4569</v>
      </c>
      <c r="CS1848" s="28" t="s">
        <v>3736</v>
      </c>
      <c r="CT1848" s="28" t="s">
        <v>4463</v>
      </c>
      <c r="CU1848" s="28" t="s">
        <v>3738</v>
      </c>
      <c r="CV1848" s="3" t="s">
        <v>3739</v>
      </c>
    </row>
    <row r="1849" spans="91:100" x14ac:dyDescent="0.25">
      <c r="CM1849" s="29"/>
      <c r="CN1849" s="28" t="s">
        <v>4570</v>
      </c>
      <c r="CO1849" s="28" t="s">
        <v>197</v>
      </c>
      <c r="CP1849" s="28" t="s">
        <v>1177</v>
      </c>
      <c r="CQ1849" s="28" t="s">
        <v>1200</v>
      </c>
      <c r="CR1849" s="28" t="s">
        <v>1200</v>
      </c>
      <c r="CS1849" s="28" t="s">
        <v>679</v>
      </c>
      <c r="CT1849" s="28" t="s">
        <v>1626</v>
      </c>
      <c r="CU1849" s="28" t="s">
        <v>681</v>
      </c>
      <c r="CV1849" s="3" t="s">
        <v>682</v>
      </c>
    </row>
    <row r="1850" spans="91:100" x14ac:dyDescent="0.25">
      <c r="CM1850" s="29"/>
      <c r="CN1850" s="28" t="s">
        <v>4571</v>
      </c>
      <c r="CO1850" s="28" t="s">
        <v>197</v>
      </c>
      <c r="CP1850" s="28" t="s">
        <v>1177</v>
      </c>
      <c r="CQ1850" s="28" t="s">
        <v>1038</v>
      </c>
      <c r="CR1850" s="28" t="s">
        <v>1038</v>
      </c>
      <c r="CS1850" s="28" t="s">
        <v>3736</v>
      </c>
      <c r="CT1850" s="28" t="s">
        <v>4463</v>
      </c>
      <c r="CU1850" s="28" t="s">
        <v>3738</v>
      </c>
      <c r="CV1850" s="3" t="s">
        <v>3739</v>
      </c>
    </row>
    <row r="1851" spans="91:100" x14ac:dyDescent="0.25">
      <c r="CM1851" s="29"/>
      <c r="CN1851" s="28" t="s">
        <v>4572</v>
      </c>
      <c r="CO1851" s="28" t="s">
        <v>197</v>
      </c>
      <c r="CP1851" s="28" t="s">
        <v>1177</v>
      </c>
      <c r="CQ1851" s="28" t="s">
        <v>4573</v>
      </c>
      <c r="CR1851" s="28" t="s">
        <v>4573</v>
      </c>
      <c r="CS1851" s="28" t="s">
        <v>3736</v>
      </c>
      <c r="CT1851" s="28" t="s">
        <v>4463</v>
      </c>
      <c r="CU1851" s="28" t="s">
        <v>3738</v>
      </c>
      <c r="CV1851" s="3" t="s">
        <v>3739</v>
      </c>
    </row>
    <row r="1852" spans="91:100" x14ac:dyDescent="0.25">
      <c r="CM1852" s="29"/>
      <c r="CN1852" s="28" t="s">
        <v>4574</v>
      </c>
      <c r="CO1852" s="28" t="s">
        <v>197</v>
      </c>
      <c r="CP1852" s="28" t="s">
        <v>1177</v>
      </c>
      <c r="CQ1852" s="28" t="s">
        <v>4575</v>
      </c>
      <c r="CR1852" s="28" t="s">
        <v>4576</v>
      </c>
      <c r="CS1852" s="28" t="s">
        <v>3736</v>
      </c>
      <c r="CT1852" s="28" t="s">
        <v>4463</v>
      </c>
      <c r="CU1852" s="28" t="s">
        <v>3738</v>
      </c>
      <c r="CV1852" s="3" t="s">
        <v>3739</v>
      </c>
    </row>
    <row r="1853" spans="91:100" x14ac:dyDescent="0.25">
      <c r="CM1853" s="29"/>
      <c r="CN1853" s="28" t="s">
        <v>4577</v>
      </c>
      <c r="CO1853" s="28" t="s">
        <v>197</v>
      </c>
      <c r="CP1853" s="28" t="s">
        <v>1177</v>
      </c>
      <c r="CQ1853" s="28" t="s">
        <v>4578</v>
      </c>
      <c r="CR1853" s="28" t="s">
        <v>4578</v>
      </c>
      <c r="CS1853" s="28" t="s">
        <v>3736</v>
      </c>
      <c r="CT1853" s="28" t="s">
        <v>4463</v>
      </c>
      <c r="CU1853" s="28" t="s">
        <v>3738</v>
      </c>
      <c r="CV1853" s="3" t="s">
        <v>3739</v>
      </c>
    </row>
    <row r="1854" spans="91:100" x14ac:dyDescent="0.25">
      <c r="CM1854" s="29"/>
      <c r="CN1854" s="28" t="s">
        <v>4579</v>
      </c>
      <c r="CO1854" s="28" t="s">
        <v>197</v>
      </c>
      <c r="CP1854" s="28" t="s">
        <v>1177</v>
      </c>
      <c r="CQ1854" s="28" t="s">
        <v>1202</v>
      </c>
      <c r="CR1854" s="28" t="s">
        <v>1203</v>
      </c>
      <c r="CS1854" s="28" t="s">
        <v>752</v>
      </c>
      <c r="CT1854" s="28" t="s">
        <v>1184</v>
      </c>
      <c r="CU1854" s="28" t="s">
        <v>681</v>
      </c>
      <c r="CV1854" s="3" t="s">
        <v>754</v>
      </c>
    </row>
    <row r="1855" spans="91:100" x14ac:dyDescent="0.25">
      <c r="CM1855" s="29"/>
      <c r="CN1855" s="28" t="s">
        <v>4580</v>
      </c>
      <c r="CO1855" s="28" t="s">
        <v>197</v>
      </c>
      <c r="CP1855" s="28" t="s">
        <v>1177</v>
      </c>
      <c r="CQ1855" s="28" t="s">
        <v>4581</v>
      </c>
      <c r="CR1855" s="28" t="s">
        <v>4581</v>
      </c>
      <c r="CS1855" s="28" t="s">
        <v>679</v>
      </c>
      <c r="CT1855" s="28" t="s">
        <v>1626</v>
      </c>
      <c r="CU1855" s="28" t="s">
        <v>681</v>
      </c>
      <c r="CV1855" s="3" t="s">
        <v>682</v>
      </c>
    </row>
    <row r="1856" spans="91:100" x14ac:dyDescent="0.25">
      <c r="CM1856" s="29"/>
      <c r="CN1856" s="28" t="s">
        <v>4582</v>
      </c>
      <c r="CO1856" s="28" t="s">
        <v>197</v>
      </c>
      <c r="CP1856" s="28" t="s">
        <v>1177</v>
      </c>
      <c r="CQ1856" s="28" t="s">
        <v>4583</v>
      </c>
      <c r="CR1856" s="28" t="s">
        <v>4583</v>
      </c>
      <c r="CS1856" s="28" t="s">
        <v>3736</v>
      </c>
      <c r="CT1856" s="28" t="s">
        <v>4463</v>
      </c>
      <c r="CU1856" s="28" t="s">
        <v>3738</v>
      </c>
      <c r="CV1856" s="3" t="s">
        <v>3739</v>
      </c>
    </row>
    <row r="1857" spans="91:100" x14ac:dyDescent="0.25">
      <c r="CM1857" s="29"/>
      <c r="CN1857" s="28" t="s">
        <v>4584</v>
      </c>
      <c r="CO1857" s="28" t="s">
        <v>197</v>
      </c>
      <c r="CP1857" s="28" t="s">
        <v>1177</v>
      </c>
      <c r="CQ1857" s="28" t="s">
        <v>4585</v>
      </c>
      <c r="CR1857" s="28" t="s">
        <v>4585</v>
      </c>
      <c r="CS1857" s="28" t="s">
        <v>752</v>
      </c>
      <c r="CT1857" s="28" t="s">
        <v>1184</v>
      </c>
      <c r="CU1857" s="28" t="s">
        <v>681</v>
      </c>
      <c r="CV1857" s="3" t="s">
        <v>754</v>
      </c>
    </row>
    <row r="1858" spans="91:100" x14ac:dyDescent="0.25">
      <c r="CM1858" s="29"/>
      <c r="CN1858" s="28" t="s">
        <v>4586</v>
      </c>
      <c r="CO1858" s="28" t="s">
        <v>197</v>
      </c>
      <c r="CP1858" s="28" t="s">
        <v>1177</v>
      </c>
      <c r="CQ1858" s="28" t="s">
        <v>4587</v>
      </c>
      <c r="CR1858" s="28" t="s">
        <v>4588</v>
      </c>
      <c r="CS1858" s="28" t="s">
        <v>3736</v>
      </c>
      <c r="CT1858" s="28" t="s">
        <v>4463</v>
      </c>
      <c r="CU1858" s="28" t="s">
        <v>3738</v>
      </c>
      <c r="CV1858" s="3" t="s">
        <v>3739</v>
      </c>
    </row>
    <row r="1859" spans="91:100" x14ac:dyDescent="0.25">
      <c r="CM1859" s="29"/>
      <c r="CN1859" s="28" t="s">
        <v>4589</v>
      </c>
      <c r="CO1859" s="28" t="s">
        <v>197</v>
      </c>
      <c r="CP1859" s="28" t="s">
        <v>1177</v>
      </c>
      <c r="CQ1859" s="28" t="s">
        <v>1212</v>
      </c>
      <c r="CR1859" s="28" t="s">
        <v>1212</v>
      </c>
      <c r="CS1859" s="28" t="s">
        <v>679</v>
      </c>
      <c r="CT1859" s="28" t="s">
        <v>1626</v>
      </c>
      <c r="CU1859" s="28" t="s">
        <v>681</v>
      </c>
      <c r="CV1859" s="3" t="s">
        <v>682</v>
      </c>
    </row>
    <row r="1860" spans="91:100" x14ac:dyDescent="0.25">
      <c r="CM1860" s="29"/>
      <c r="CN1860" s="28" t="s">
        <v>4590</v>
      </c>
      <c r="CO1860" s="28" t="s">
        <v>197</v>
      </c>
      <c r="CP1860" s="28" t="s">
        <v>1177</v>
      </c>
      <c r="CQ1860" s="28" t="s">
        <v>4591</v>
      </c>
      <c r="CR1860" s="28" t="s">
        <v>4591</v>
      </c>
      <c r="CS1860" s="28" t="s">
        <v>3736</v>
      </c>
      <c r="CT1860" s="28" t="s">
        <v>4463</v>
      </c>
      <c r="CU1860" s="28" t="s">
        <v>3738</v>
      </c>
      <c r="CV1860" s="3" t="s">
        <v>3739</v>
      </c>
    </row>
    <row r="1861" spans="91:100" x14ac:dyDescent="0.25">
      <c r="CM1861" s="29"/>
      <c r="CN1861" s="28" t="s">
        <v>4592</v>
      </c>
      <c r="CO1861" s="28" t="s">
        <v>197</v>
      </c>
      <c r="CP1861" s="28" t="s">
        <v>1177</v>
      </c>
      <c r="CQ1861" s="28" t="s">
        <v>4593</v>
      </c>
      <c r="CR1861" s="28" t="s">
        <v>4593</v>
      </c>
      <c r="CS1861" s="28" t="s">
        <v>3736</v>
      </c>
      <c r="CT1861" s="28" t="s">
        <v>4463</v>
      </c>
      <c r="CU1861" s="28" t="s">
        <v>3738</v>
      </c>
      <c r="CV1861" s="3" t="s">
        <v>3739</v>
      </c>
    </row>
    <row r="1862" spans="91:100" x14ac:dyDescent="0.25">
      <c r="CM1862" s="29"/>
      <c r="CN1862" s="28" t="s">
        <v>4594</v>
      </c>
      <c r="CO1862" s="28" t="s">
        <v>197</v>
      </c>
      <c r="CP1862" s="28" t="s">
        <v>1177</v>
      </c>
      <c r="CQ1862" s="28" t="s">
        <v>4595</v>
      </c>
      <c r="CR1862" s="28" t="s">
        <v>4595</v>
      </c>
      <c r="CS1862" s="28" t="s">
        <v>3736</v>
      </c>
      <c r="CT1862" s="28" t="s">
        <v>4463</v>
      </c>
      <c r="CU1862" s="28" t="s">
        <v>3738</v>
      </c>
      <c r="CV1862" s="3" t="s">
        <v>3739</v>
      </c>
    </row>
    <row r="1863" spans="91:100" x14ac:dyDescent="0.25">
      <c r="CM1863" s="29"/>
      <c r="CN1863" s="28" t="s">
        <v>4596</v>
      </c>
      <c r="CO1863" s="28" t="s">
        <v>197</v>
      </c>
      <c r="CP1863" s="28" t="s">
        <v>1177</v>
      </c>
      <c r="CQ1863" s="28" t="s">
        <v>1669</v>
      </c>
      <c r="CR1863" s="28" t="s">
        <v>1669</v>
      </c>
      <c r="CS1863" s="28" t="s">
        <v>679</v>
      </c>
      <c r="CT1863" s="28" t="s">
        <v>1626</v>
      </c>
      <c r="CU1863" s="28" t="s">
        <v>681</v>
      </c>
      <c r="CV1863" s="3" t="s">
        <v>682</v>
      </c>
    </row>
    <row r="1864" spans="91:100" x14ac:dyDescent="0.25">
      <c r="CM1864" s="29"/>
      <c r="CN1864" s="28" t="s">
        <v>4597</v>
      </c>
      <c r="CO1864" s="28" t="s">
        <v>197</v>
      </c>
      <c r="CP1864" s="28" t="s">
        <v>1177</v>
      </c>
      <c r="CQ1864" s="28" t="s">
        <v>4598</v>
      </c>
      <c r="CR1864" s="28" t="s">
        <v>4598</v>
      </c>
      <c r="CS1864" s="28" t="s">
        <v>3736</v>
      </c>
      <c r="CT1864" s="28" t="s">
        <v>4463</v>
      </c>
      <c r="CU1864" s="28" t="s">
        <v>3738</v>
      </c>
      <c r="CV1864" s="3" t="s">
        <v>3739</v>
      </c>
    </row>
    <row r="1865" spans="91:100" x14ac:dyDescent="0.25">
      <c r="CM1865" s="29"/>
      <c r="CN1865" s="28" t="s">
        <v>4599</v>
      </c>
      <c r="CO1865" s="28" t="s">
        <v>197</v>
      </c>
      <c r="CP1865" s="28" t="s">
        <v>1177</v>
      </c>
      <c r="CQ1865" s="28" t="s">
        <v>4600</v>
      </c>
      <c r="CR1865" s="28" t="s">
        <v>4600</v>
      </c>
      <c r="CS1865" s="28" t="s">
        <v>3736</v>
      </c>
      <c r="CT1865" s="28" t="s">
        <v>4463</v>
      </c>
      <c r="CU1865" s="28" t="s">
        <v>3738</v>
      </c>
      <c r="CV1865" s="3" t="s">
        <v>3739</v>
      </c>
    </row>
    <row r="1866" spans="91:100" x14ac:dyDescent="0.25">
      <c r="CM1866" s="29"/>
      <c r="CN1866" s="28" t="s">
        <v>4601</v>
      </c>
      <c r="CO1866" s="28" t="s">
        <v>197</v>
      </c>
      <c r="CP1866" s="28" t="s">
        <v>1177</v>
      </c>
      <c r="CQ1866" s="28" t="s">
        <v>3384</v>
      </c>
      <c r="CR1866" s="28" t="s">
        <v>3384</v>
      </c>
      <c r="CS1866" s="28" t="s">
        <v>3736</v>
      </c>
      <c r="CT1866" s="28" t="s">
        <v>4463</v>
      </c>
      <c r="CU1866" s="28" t="s">
        <v>3738</v>
      </c>
      <c r="CV1866" s="3" t="s">
        <v>3739</v>
      </c>
    </row>
    <row r="1867" spans="91:100" x14ac:dyDescent="0.25">
      <c r="CM1867" s="29"/>
      <c r="CN1867" s="28" t="s">
        <v>4602</v>
      </c>
      <c r="CO1867" s="28" t="s">
        <v>197</v>
      </c>
      <c r="CP1867" s="28" t="s">
        <v>1177</v>
      </c>
      <c r="CQ1867" s="28" t="s">
        <v>1623</v>
      </c>
      <c r="CR1867" s="28" t="s">
        <v>1623</v>
      </c>
      <c r="CS1867" s="28" t="s">
        <v>3736</v>
      </c>
      <c r="CT1867" s="28" t="s">
        <v>4463</v>
      </c>
      <c r="CU1867" s="28" t="s">
        <v>3738</v>
      </c>
      <c r="CV1867" s="3" t="s">
        <v>3739</v>
      </c>
    </row>
    <row r="1868" spans="91:100" x14ac:dyDescent="0.25">
      <c r="CM1868" s="29"/>
      <c r="CN1868" s="28" t="s">
        <v>4603</v>
      </c>
      <c r="CO1868" s="28" t="s">
        <v>197</v>
      </c>
      <c r="CP1868" s="28" t="s">
        <v>1177</v>
      </c>
      <c r="CQ1868" s="28" t="s">
        <v>4604</v>
      </c>
      <c r="CR1868" s="28" t="s">
        <v>4604</v>
      </c>
      <c r="CS1868" s="28" t="s">
        <v>3736</v>
      </c>
      <c r="CT1868" s="28" t="s">
        <v>4463</v>
      </c>
      <c r="CU1868" s="28" t="s">
        <v>3738</v>
      </c>
      <c r="CV1868" s="3" t="s">
        <v>3739</v>
      </c>
    </row>
    <row r="1869" spans="91:100" x14ac:dyDescent="0.25">
      <c r="CM1869" s="29"/>
      <c r="CN1869" s="28" t="s">
        <v>4605</v>
      </c>
      <c r="CO1869" s="28" t="s">
        <v>197</v>
      </c>
      <c r="CP1869" s="28" t="s">
        <v>1177</v>
      </c>
      <c r="CQ1869" s="28" t="s">
        <v>4606</v>
      </c>
      <c r="CR1869" s="28" t="s">
        <v>4607</v>
      </c>
      <c r="CS1869" s="28" t="s">
        <v>679</v>
      </c>
      <c r="CT1869" s="28" t="s">
        <v>1626</v>
      </c>
      <c r="CU1869" s="28" t="s">
        <v>681</v>
      </c>
      <c r="CV1869" s="3" t="s">
        <v>682</v>
      </c>
    </row>
    <row r="1870" spans="91:100" x14ac:dyDescent="0.25">
      <c r="CM1870" s="29"/>
      <c r="CN1870" s="28" t="s">
        <v>4608</v>
      </c>
      <c r="CO1870" s="28" t="s">
        <v>197</v>
      </c>
      <c r="CP1870" s="28" t="s">
        <v>1177</v>
      </c>
      <c r="CQ1870" s="28" t="s">
        <v>1086</v>
      </c>
      <c r="CR1870" s="28" t="s">
        <v>1086</v>
      </c>
      <c r="CS1870" s="28" t="s">
        <v>679</v>
      </c>
      <c r="CT1870" s="28" t="s">
        <v>1626</v>
      </c>
      <c r="CU1870" s="28" t="s">
        <v>681</v>
      </c>
      <c r="CV1870" s="3" t="s">
        <v>682</v>
      </c>
    </row>
    <row r="1871" spans="91:100" x14ac:dyDescent="0.25">
      <c r="CM1871" s="29"/>
      <c r="CN1871" s="28" t="s">
        <v>4609</v>
      </c>
      <c r="CO1871" s="28" t="s">
        <v>197</v>
      </c>
      <c r="CP1871" s="28" t="s">
        <v>1177</v>
      </c>
      <c r="CQ1871" s="28" t="s">
        <v>4610</v>
      </c>
      <c r="CR1871" s="28" t="s">
        <v>4610</v>
      </c>
      <c r="CS1871" s="28" t="s">
        <v>679</v>
      </c>
      <c r="CT1871" s="28" t="s">
        <v>1626</v>
      </c>
      <c r="CU1871" s="28" t="s">
        <v>681</v>
      </c>
      <c r="CV1871" s="3" t="s">
        <v>682</v>
      </c>
    </row>
    <row r="1872" spans="91:100" x14ac:dyDescent="0.25">
      <c r="CM1872" s="29"/>
      <c r="CN1872" s="28" t="s">
        <v>4611</v>
      </c>
      <c r="CO1872" s="28" t="s">
        <v>197</v>
      </c>
      <c r="CP1872" s="28" t="s">
        <v>1677</v>
      </c>
      <c r="CQ1872" s="28" t="s">
        <v>1678</v>
      </c>
      <c r="CR1872" s="28" t="s">
        <v>1678</v>
      </c>
      <c r="CS1872" s="28" t="s">
        <v>752</v>
      </c>
      <c r="CT1872" s="28" t="s">
        <v>1679</v>
      </c>
      <c r="CU1872" s="28" t="s">
        <v>681</v>
      </c>
      <c r="CV1872" s="3" t="s">
        <v>754</v>
      </c>
    </row>
    <row r="1873" spans="91:100" x14ac:dyDescent="0.25">
      <c r="CM1873" s="29"/>
      <c r="CN1873" s="28" t="s">
        <v>4612</v>
      </c>
      <c r="CO1873" s="28" t="s">
        <v>197</v>
      </c>
      <c r="CP1873" s="28" t="s">
        <v>1677</v>
      </c>
      <c r="CQ1873" s="28" t="s">
        <v>1681</v>
      </c>
      <c r="CR1873" s="28" t="s">
        <v>1682</v>
      </c>
      <c r="CS1873" s="28" t="s">
        <v>752</v>
      </c>
      <c r="CT1873" s="28" t="s">
        <v>1679</v>
      </c>
      <c r="CU1873" s="28" t="s">
        <v>681</v>
      </c>
      <c r="CV1873" s="3" t="s">
        <v>754</v>
      </c>
    </row>
    <row r="1874" spans="91:100" x14ac:dyDescent="0.25">
      <c r="CM1874" s="29"/>
      <c r="CN1874" s="28" t="s">
        <v>4613</v>
      </c>
      <c r="CO1874" s="28" t="s">
        <v>197</v>
      </c>
      <c r="CP1874" s="28" t="s">
        <v>1677</v>
      </c>
      <c r="CQ1874" s="28" t="s">
        <v>1684</v>
      </c>
      <c r="CR1874" s="28" t="s">
        <v>1685</v>
      </c>
      <c r="CS1874" s="28" t="s">
        <v>752</v>
      </c>
      <c r="CT1874" s="28" t="s">
        <v>1679</v>
      </c>
      <c r="CU1874" s="28" t="s">
        <v>681</v>
      </c>
      <c r="CV1874" s="3" t="s">
        <v>754</v>
      </c>
    </row>
    <row r="1875" spans="91:100" x14ac:dyDescent="0.25">
      <c r="CM1875" s="29"/>
      <c r="CN1875" s="28" t="s">
        <v>4614</v>
      </c>
      <c r="CO1875" s="28" t="s">
        <v>197</v>
      </c>
      <c r="CP1875" s="28" t="s">
        <v>1677</v>
      </c>
      <c r="CQ1875" s="28" t="s">
        <v>1687</v>
      </c>
      <c r="CR1875" s="28" t="s">
        <v>1688</v>
      </c>
      <c r="CS1875" s="28" t="s">
        <v>752</v>
      </c>
      <c r="CT1875" s="28" t="s">
        <v>1679</v>
      </c>
      <c r="CU1875" s="28" t="s">
        <v>681</v>
      </c>
      <c r="CV1875" s="3" t="s">
        <v>754</v>
      </c>
    </row>
    <row r="1876" spans="91:100" x14ac:dyDescent="0.25">
      <c r="CM1876" s="29"/>
      <c r="CN1876" s="28" t="s">
        <v>4615</v>
      </c>
      <c r="CO1876" s="28" t="s">
        <v>197</v>
      </c>
      <c r="CP1876" s="28" t="s">
        <v>1677</v>
      </c>
      <c r="CQ1876" s="28" t="s">
        <v>1137</v>
      </c>
      <c r="CR1876" s="28" t="s">
        <v>1138</v>
      </c>
      <c r="CS1876" s="28" t="s">
        <v>752</v>
      </c>
      <c r="CT1876" s="28" t="s">
        <v>1679</v>
      </c>
      <c r="CU1876" s="28" t="s">
        <v>681</v>
      </c>
      <c r="CV1876" s="3" t="s">
        <v>754</v>
      </c>
    </row>
    <row r="1877" spans="91:100" x14ac:dyDescent="0.25">
      <c r="CM1877" s="29"/>
      <c r="CN1877" s="28" t="s">
        <v>4616</v>
      </c>
      <c r="CO1877" s="28" t="s">
        <v>197</v>
      </c>
      <c r="CP1877" s="28" t="s">
        <v>1677</v>
      </c>
      <c r="CQ1877" s="28" t="s">
        <v>1140</v>
      </c>
      <c r="CR1877" s="28" t="s">
        <v>1141</v>
      </c>
      <c r="CS1877" s="28" t="s">
        <v>752</v>
      </c>
      <c r="CT1877" s="28" t="s">
        <v>1679</v>
      </c>
      <c r="CU1877" s="28" t="s">
        <v>681</v>
      </c>
      <c r="CV1877" s="3" t="s">
        <v>754</v>
      </c>
    </row>
    <row r="1878" spans="91:100" x14ac:dyDescent="0.25">
      <c r="CM1878" s="29"/>
      <c r="CN1878" s="28" t="s">
        <v>4617</v>
      </c>
      <c r="CO1878" s="28" t="s">
        <v>197</v>
      </c>
      <c r="CP1878" s="28" t="s">
        <v>1677</v>
      </c>
      <c r="CQ1878" s="28" t="s">
        <v>1149</v>
      </c>
      <c r="CR1878" s="28" t="s">
        <v>1150</v>
      </c>
      <c r="CS1878" s="28" t="s">
        <v>752</v>
      </c>
      <c r="CT1878" s="28" t="s">
        <v>1679</v>
      </c>
      <c r="CU1878" s="28" t="s">
        <v>681</v>
      </c>
      <c r="CV1878" s="3" t="s">
        <v>754</v>
      </c>
    </row>
    <row r="1879" spans="91:100" x14ac:dyDescent="0.25">
      <c r="CM1879" s="29"/>
      <c r="CN1879" s="28" t="s">
        <v>4618</v>
      </c>
      <c r="CO1879" s="28" t="s">
        <v>197</v>
      </c>
      <c r="CP1879" s="28" t="s">
        <v>1677</v>
      </c>
      <c r="CQ1879" s="28" t="s">
        <v>1693</v>
      </c>
      <c r="CR1879" s="28" t="s">
        <v>1693</v>
      </c>
      <c r="CS1879" s="28" t="s">
        <v>752</v>
      </c>
      <c r="CT1879" s="28" t="s">
        <v>1679</v>
      </c>
      <c r="CU1879" s="28" t="s">
        <v>681</v>
      </c>
      <c r="CV1879" s="3" t="s">
        <v>754</v>
      </c>
    </row>
    <row r="1880" spans="91:100" x14ac:dyDescent="0.25">
      <c r="CM1880" s="29"/>
      <c r="CN1880" s="28" t="s">
        <v>4619</v>
      </c>
      <c r="CO1880" s="28" t="s">
        <v>197</v>
      </c>
      <c r="CP1880" s="28" t="s">
        <v>1677</v>
      </c>
      <c r="CQ1880" s="28" t="s">
        <v>1695</v>
      </c>
      <c r="CR1880" s="28" t="s">
        <v>1695</v>
      </c>
      <c r="CS1880" s="28" t="s">
        <v>752</v>
      </c>
      <c r="CT1880" s="28" t="s">
        <v>1679</v>
      </c>
      <c r="CU1880" s="28" t="s">
        <v>681</v>
      </c>
      <c r="CV1880" s="3" t="s">
        <v>754</v>
      </c>
    </row>
    <row r="1881" spans="91:100" x14ac:dyDescent="0.25">
      <c r="CM1881" s="29"/>
      <c r="CN1881" s="28" t="s">
        <v>4620</v>
      </c>
      <c r="CO1881" s="28" t="s">
        <v>388</v>
      </c>
      <c r="CP1881" s="28" t="s">
        <v>393</v>
      </c>
      <c r="CQ1881" s="28" t="s">
        <v>4621</v>
      </c>
      <c r="CR1881" s="28" t="s">
        <v>4621</v>
      </c>
      <c r="CS1881" s="28" t="s">
        <v>752</v>
      </c>
      <c r="CT1881" s="28" t="s">
        <v>753</v>
      </c>
      <c r="CU1881" s="28" t="s">
        <v>681</v>
      </c>
      <c r="CV1881" s="3" t="s">
        <v>754</v>
      </c>
    </row>
    <row r="1882" spans="91:100" x14ac:dyDescent="0.25">
      <c r="CM1882" s="29"/>
      <c r="CN1882" s="28" t="s">
        <v>4622</v>
      </c>
      <c r="CO1882" s="28" t="s">
        <v>388</v>
      </c>
      <c r="CP1882" s="28" t="s">
        <v>393</v>
      </c>
      <c r="CQ1882" s="28" t="s">
        <v>4623</v>
      </c>
      <c r="CR1882" s="28" t="s">
        <v>4623</v>
      </c>
      <c r="CS1882" s="28" t="s">
        <v>752</v>
      </c>
      <c r="CT1882" s="28" t="s">
        <v>753</v>
      </c>
      <c r="CU1882" s="28" t="s">
        <v>681</v>
      </c>
      <c r="CV1882" s="3" t="s">
        <v>754</v>
      </c>
    </row>
    <row r="1883" spans="91:100" x14ac:dyDescent="0.25">
      <c r="CM1883" s="29"/>
      <c r="CN1883" s="28" t="s">
        <v>4624</v>
      </c>
      <c r="CO1883" s="28" t="s">
        <v>388</v>
      </c>
      <c r="CP1883" s="28" t="s">
        <v>393</v>
      </c>
      <c r="CQ1883" s="28" t="s">
        <v>420</v>
      </c>
      <c r="CR1883" s="28" t="s">
        <v>420</v>
      </c>
      <c r="CS1883" s="28" t="s">
        <v>679</v>
      </c>
      <c r="CT1883" s="28" t="s">
        <v>4625</v>
      </c>
      <c r="CU1883" s="28" t="s">
        <v>681</v>
      </c>
      <c r="CV1883" s="3" t="s">
        <v>682</v>
      </c>
    </row>
    <row r="1884" spans="91:100" x14ac:dyDescent="0.25">
      <c r="CM1884" s="29"/>
      <c r="CN1884" s="28" t="s">
        <v>4626</v>
      </c>
      <c r="CO1884" s="28" t="s">
        <v>388</v>
      </c>
      <c r="CP1884" s="28" t="s">
        <v>393</v>
      </c>
      <c r="CQ1884" s="28" t="s">
        <v>421</v>
      </c>
      <c r="CR1884" s="28" t="s">
        <v>421</v>
      </c>
      <c r="CS1884" s="28" t="s">
        <v>679</v>
      </c>
      <c r="CT1884" s="28" t="s">
        <v>4625</v>
      </c>
      <c r="CU1884" s="28" t="s">
        <v>681</v>
      </c>
      <c r="CV1884" s="3" t="s">
        <v>682</v>
      </c>
    </row>
    <row r="1885" spans="91:100" x14ac:dyDescent="0.25">
      <c r="CM1885" s="29"/>
      <c r="CN1885" s="28" t="s">
        <v>4627</v>
      </c>
      <c r="CO1885" s="28" t="s">
        <v>388</v>
      </c>
      <c r="CP1885" s="28" t="s">
        <v>393</v>
      </c>
      <c r="CQ1885" s="28" t="s">
        <v>4628</v>
      </c>
      <c r="CR1885" s="28" t="s">
        <v>4628</v>
      </c>
      <c r="CS1885" s="28" t="s">
        <v>679</v>
      </c>
      <c r="CT1885" s="28" t="s">
        <v>4625</v>
      </c>
      <c r="CU1885" s="28" t="s">
        <v>681</v>
      </c>
      <c r="CV1885" s="3" t="s">
        <v>682</v>
      </c>
    </row>
    <row r="1886" spans="91:100" x14ac:dyDescent="0.25">
      <c r="CM1886" s="29"/>
      <c r="CN1886" s="28" t="s">
        <v>4629</v>
      </c>
      <c r="CO1886" s="28" t="s">
        <v>388</v>
      </c>
      <c r="CP1886" s="28" t="s">
        <v>393</v>
      </c>
      <c r="CQ1886" s="28" t="s">
        <v>4630</v>
      </c>
      <c r="CR1886" s="28" t="s">
        <v>4630</v>
      </c>
      <c r="CS1886" s="28" t="s">
        <v>679</v>
      </c>
      <c r="CT1886" s="28" t="s">
        <v>4625</v>
      </c>
      <c r="CU1886" s="28" t="s">
        <v>681</v>
      </c>
      <c r="CV1886" s="3" t="s">
        <v>682</v>
      </c>
    </row>
    <row r="1887" spans="91:100" x14ac:dyDescent="0.25">
      <c r="CM1887" s="29"/>
      <c r="CN1887" s="28" t="s">
        <v>4631</v>
      </c>
      <c r="CO1887" s="28" t="s">
        <v>388</v>
      </c>
      <c r="CP1887" s="28" t="s">
        <v>393</v>
      </c>
      <c r="CQ1887" s="28" t="s">
        <v>4632</v>
      </c>
      <c r="CR1887" s="28" t="s">
        <v>4632</v>
      </c>
      <c r="CS1887" s="28" t="s">
        <v>752</v>
      </c>
      <c r="CT1887" s="28" t="s">
        <v>753</v>
      </c>
      <c r="CU1887" s="28" t="s">
        <v>681</v>
      </c>
      <c r="CV1887" s="3" t="s">
        <v>754</v>
      </c>
    </row>
    <row r="1888" spans="91:100" x14ac:dyDescent="0.25">
      <c r="CM1888" s="29"/>
      <c r="CN1888" s="28" t="s">
        <v>4633</v>
      </c>
      <c r="CO1888" s="28" t="s">
        <v>388</v>
      </c>
      <c r="CP1888" s="28" t="s">
        <v>393</v>
      </c>
      <c r="CQ1888" s="28" t="s">
        <v>4634</v>
      </c>
      <c r="CR1888" s="28" t="s">
        <v>4634</v>
      </c>
      <c r="CS1888" s="28" t="s">
        <v>752</v>
      </c>
      <c r="CT1888" s="28" t="s">
        <v>753</v>
      </c>
      <c r="CU1888" s="28" t="s">
        <v>681</v>
      </c>
      <c r="CV1888" s="3" t="s">
        <v>754</v>
      </c>
    </row>
    <row r="1889" spans="91:100" x14ac:dyDescent="0.25">
      <c r="CM1889" s="29"/>
      <c r="CN1889" s="28" t="s">
        <v>4635</v>
      </c>
      <c r="CO1889" s="28" t="s">
        <v>388</v>
      </c>
      <c r="CP1889" s="28" t="s">
        <v>393</v>
      </c>
      <c r="CQ1889" s="28" t="s">
        <v>422</v>
      </c>
      <c r="CR1889" s="28" t="s">
        <v>422</v>
      </c>
      <c r="CS1889" s="28" t="s">
        <v>679</v>
      </c>
      <c r="CT1889" s="28" t="s">
        <v>4625</v>
      </c>
      <c r="CU1889" s="28" t="s">
        <v>681</v>
      </c>
      <c r="CV1889" s="3" t="s">
        <v>682</v>
      </c>
    </row>
    <row r="1890" spans="91:100" x14ac:dyDescent="0.25">
      <c r="CM1890" s="29"/>
      <c r="CN1890" s="28" t="s">
        <v>4636</v>
      </c>
      <c r="CO1890" s="28" t="s">
        <v>388</v>
      </c>
      <c r="CP1890" s="28" t="s">
        <v>393</v>
      </c>
      <c r="CQ1890" s="28" t="s">
        <v>423</v>
      </c>
      <c r="CR1890" s="28" t="s">
        <v>423</v>
      </c>
      <c r="CS1890" s="28" t="s">
        <v>679</v>
      </c>
      <c r="CT1890" s="28" t="s">
        <v>4625</v>
      </c>
      <c r="CU1890" s="28" t="s">
        <v>681</v>
      </c>
      <c r="CV1890" s="3" t="s">
        <v>682</v>
      </c>
    </row>
    <row r="1891" spans="91:100" x14ac:dyDescent="0.25">
      <c r="CM1891" s="29"/>
      <c r="CN1891" s="28" t="s">
        <v>4637</v>
      </c>
      <c r="CO1891" s="28" t="s">
        <v>388</v>
      </c>
      <c r="CP1891" s="28" t="s">
        <v>393</v>
      </c>
      <c r="CQ1891" s="28" t="s">
        <v>4638</v>
      </c>
      <c r="CR1891" s="28" t="s">
        <v>4638</v>
      </c>
      <c r="CS1891" s="28" t="s">
        <v>752</v>
      </c>
      <c r="CT1891" s="28" t="s">
        <v>753</v>
      </c>
      <c r="CU1891" s="28" t="s">
        <v>681</v>
      </c>
      <c r="CV1891" s="3" t="s">
        <v>754</v>
      </c>
    </row>
    <row r="1892" spans="91:100" x14ac:dyDescent="0.25">
      <c r="CM1892" s="29"/>
      <c r="CN1892" s="28" t="s">
        <v>4639</v>
      </c>
      <c r="CO1892" s="28" t="s">
        <v>388</v>
      </c>
      <c r="CP1892" s="28" t="s">
        <v>393</v>
      </c>
      <c r="CQ1892" s="28" t="s">
        <v>4640</v>
      </c>
      <c r="CR1892" s="28" t="s">
        <v>4640</v>
      </c>
      <c r="CS1892" s="28" t="s">
        <v>752</v>
      </c>
      <c r="CT1892" s="28" t="s">
        <v>753</v>
      </c>
      <c r="CU1892" s="28" t="s">
        <v>681</v>
      </c>
      <c r="CV1892" s="3" t="s">
        <v>754</v>
      </c>
    </row>
    <row r="1893" spans="91:100" x14ac:dyDescent="0.25">
      <c r="CM1893" s="29"/>
      <c r="CN1893" s="28" t="s">
        <v>4641</v>
      </c>
      <c r="CO1893" s="28" t="s">
        <v>388</v>
      </c>
      <c r="CP1893" s="28" t="s">
        <v>393</v>
      </c>
      <c r="CQ1893" s="28" t="s">
        <v>4642</v>
      </c>
      <c r="CR1893" s="28" t="s">
        <v>4642</v>
      </c>
      <c r="CS1893" s="28" t="s">
        <v>679</v>
      </c>
      <c r="CT1893" s="28" t="s">
        <v>4625</v>
      </c>
      <c r="CU1893" s="28" t="s">
        <v>681</v>
      </c>
      <c r="CV1893" s="3" t="s">
        <v>682</v>
      </c>
    </row>
    <row r="1894" spans="91:100" x14ac:dyDescent="0.25">
      <c r="CM1894" s="29"/>
      <c r="CN1894" s="28" t="s">
        <v>4643</v>
      </c>
      <c r="CO1894" s="28" t="s">
        <v>388</v>
      </c>
      <c r="CP1894" s="28" t="s">
        <v>393</v>
      </c>
      <c r="CQ1894" s="28" t="s">
        <v>4644</v>
      </c>
      <c r="CR1894" s="28" t="s">
        <v>4644</v>
      </c>
      <c r="CS1894" s="28" t="s">
        <v>679</v>
      </c>
      <c r="CT1894" s="28" t="s">
        <v>4625</v>
      </c>
      <c r="CU1894" s="28" t="s">
        <v>681</v>
      </c>
      <c r="CV1894" s="3" t="s">
        <v>682</v>
      </c>
    </row>
    <row r="1895" spans="91:100" x14ac:dyDescent="0.25">
      <c r="CM1895" s="29"/>
      <c r="CN1895" s="28" t="s">
        <v>4645</v>
      </c>
      <c r="CO1895" s="28" t="s">
        <v>388</v>
      </c>
      <c r="CP1895" s="28" t="s">
        <v>393</v>
      </c>
      <c r="CQ1895" s="28" t="s">
        <v>616</v>
      </c>
      <c r="CR1895" s="28" t="s">
        <v>616</v>
      </c>
      <c r="CS1895" s="28" t="s">
        <v>679</v>
      </c>
      <c r="CT1895" s="28" t="s">
        <v>4625</v>
      </c>
      <c r="CU1895" s="28" t="s">
        <v>681</v>
      </c>
      <c r="CV1895" s="3" t="s">
        <v>682</v>
      </c>
    </row>
    <row r="1896" spans="91:100" x14ac:dyDescent="0.25">
      <c r="CM1896" s="29"/>
      <c r="CN1896" s="28" t="s">
        <v>4646</v>
      </c>
      <c r="CO1896" s="28" t="s">
        <v>388</v>
      </c>
      <c r="CP1896" s="28" t="s">
        <v>393</v>
      </c>
      <c r="CQ1896" s="28" t="s">
        <v>620</v>
      </c>
      <c r="CR1896" s="28" t="s">
        <v>620</v>
      </c>
      <c r="CS1896" s="28" t="s">
        <v>679</v>
      </c>
      <c r="CT1896" s="28" t="s">
        <v>4625</v>
      </c>
      <c r="CU1896" s="28" t="s">
        <v>681</v>
      </c>
      <c r="CV1896" s="3" t="s">
        <v>682</v>
      </c>
    </row>
    <row r="1897" spans="91:100" x14ac:dyDescent="0.25">
      <c r="CM1897" s="29"/>
      <c r="CN1897" s="28" t="s">
        <v>4647</v>
      </c>
      <c r="CO1897" s="28" t="s">
        <v>388</v>
      </c>
      <c r="CP1897" s="28" t="s">
        <v>393</v>
      </c>
      <c r="CQ1897" s="28" t="s">
        <v>4648</v>
      </c>
      <c r="CR1897" s="28" t="s">
        <v>4648</v>
      </c>
      <c r="CS1897" s="28" t="s">
        <v>679</v>
      </c>
      <c r="CT1897" s="28" t="s">
        <v>4625</v>
      </c>
      <c r="CU1897" s="28" t="s">
        <v>681</v>
      </c>
      <c r="CV1897" s="3" t="s">
        <v>682</v>
      </c>
    </row>
    <row r="1898" spans="91:100" x14ac:dyDescent="0.25">
      <c r="CM1898" s="29"/>
      <c r="CN1898" s="28" t="s">
        <v>4649</v>
      </c>
      <c r="CO1898" s="28" t="s">
        <v>388</v>
      </c>
      <c r="CP1898" s="28" t="s">
        <v>393</v>
      </c>
      <c r="CQ1898" s="28" t="s">
        <v>4650</v>
      </c>
      <c r="CR1898" s="28" t="s">
        <v>4650</v>
      </c>
      <c r="CS1898" s="28" t="s">
        <v>679</v>
      </c>
      <c r="CT1898" s="28" t="s">
        <v>4625</v>
      </c>
      <c r="CU1898" s="28" t="s">
        <v>681</v>
      </c>
      <c r="CV1898" s="3" t="s">
        <v>682</v>
      </c>
    </row>
    <row r="1899" spans="91:100" x14ac:dyDescent="0.25">
      <c r="CM1899" s="29"/>
      <c r="CN1899" s="28" t="s">
        <v>4651</v>
      </c>
      <c r="CO1899" s="28" t="s">
        <v>388</v>
      </c>
      <c r="CP1899" s="28" t="s">
        <v>393</v>
      </c>
      <c r="CQ1899" s="28" t="s">
        <v>4652</v>
      </c>
      <c r="CR1899" s="28" t="s">
        <v>4652</v>
      </c>
      <c r="CS1899" s="28" t="s">
        <v>752</v>
      </c>
      <c r="CT1899" s="28" t="s">
        <v>753</v>
      </c>
      <c r="CU1899" s="28" t="s">
        <v>681</v>
      </c>
      <c r="CV1899" s="3" t="s">
        <v>754</v>
      </c>
    </row>
    <row r="1900" spans="91:100" x14ac:dyDescent="0.25">
      <c r="CM1900" s="29"/>
      <c r="CN1900" s="28" t="s">
        <v>4653</v>
      </c>
      <c r="CO1900" s="28" t="s">
        <v>388</v>
      </c>
      <c r="CP1900" s="28" t="s">
        <v>393</v>
      </c>
      <c r="CQ1900" s="28" t="s">
        <v>4654</v>
      </c>
      <c r="CR1900" s="28" t="s">
        <v>4654</v>
      </c>
      <c r="CS1900" s="28" t="s">
        <v>752</v>
      </c>
      <c r="CT1900" s="28" t="s">
        <v>753</v>
      </c>
      <c r="CU1900" s="28" t="s">
        <v>681</v>
      </c>
      <c r="CV1900" s="3" t="s">
        <v>754</v>
      </c>
    </row>
    <row r="1901" spans="91:100" x14ac:dyDescent="0.25">
      <c r="CM1901" s="29"/>
      <c r="CN1901" s="28" t="s">
        <v>4655</v>
      </c>
      <c r="CO1901" s="28" t="s">
        <v>388</v>
      </c>
      <c r="CP1901" s="28" t="s">
        <v>393</v>
      </c>
      <c r="CQ1901" s="28" t="s">
        <v>4656</v>
      </c>
      <c r="CR1901" s="28" t="s">
        <v>4656</v>
      </c>
      <c r="CS1901" s="28" t="s">
        <v>679</v>
      </c>
      <c r="CT1901" s="28" t="s">
        <v>4625</v>
      </c>
      <c r="CU1901" s="28" t="s">
        <v>681</v>
      </c>
      <c r="CV1901" s="3" t="s">
        <v>682</v>
      </c>
    </row>
    <row r="1902" spans="91:100" x14ac:dyDescent="0.25">
      <c r="CM1902" s="29"/>
      <c r="CN1902" s="28" t="s">
        <v>4657</v>
      </c>
      <c r="CO1902" s="28" t="s">
        <v>388</v>
      </c>
      <c r="CP1902" s="28" t="s">
        <v>393</v>
      </c>
      <c r="CQ1902" s="28" t="s">
        <v>4658</v>
      </c>
      <c r="CR1902" s="28" t="s">
        <v>4658</v>
      </c>
      <c r="CS1902" s="28" t="s">
        <v>679</v>
      </c>
      <c r="CT1902" s="28" t="s">
        <v>4625</v>
      </c>
      <c r="CU1902" s="28" t="s">
        <v>681</v>
      </c>
      <c r="CV1902" s="3" t="s">
        <v>682</v>
      </c>
    </row>
    <row r="1903" spans="91:100" x14ac:dyDescent="0.25">
      <c r="CM1903" s="29"/>
      <c r="CN1903" s="28" t="s">
        <v>4659</v>
      </c>
      <c r="CO1903" s="28" t="s">
        <v>388</v>
      </c>
      <c r="CP1903" s="28" t="s">
        <v>393</v>
      </c>
      <c r="CQ1903" s="28" t="s">
        <v>426</v>
      </c>
      <c r="CR1903" s="28" t="s">
        <v>426</v>
      </c>
      <c r="CS1903" s="28" t="s">
        <v>679</v>
      </c>
      <c r="CT1903" s="28" t="s">
        <v>4625</v>
      </c>
      <c r="CU1903" s="28" t="s">
        <v>681</v>
      </c>
      <c r="CV1903" s="3" t="s">
        <v>682</v>
      </c>
    </row>
    <row r="1904" spans="91:100" x14ac:dyDescent="0.25">
      <c r="CM1904" s="29"/>
      <c r="CN1904" s="28" t="s">
        <v>4660</v>
      </c>
      <c r="CO1904" s="28" t="s">
        <v>388</v>
      </c>
      <c r="CP1904" s="28" t="s">
        <v>393</v>
      </c>
      <c r="CQ1904" s="28" t="s">
        <v>427</v>
      </c>
      <c r="CR1904" s="28" t="s">
        <v>427</v>
      </c>
      <c r="CS1904" s="28" t="s">
        <v>679</v>
      </c>
      <c r="CT1904" s="28" t="s">
        <v>4625</v>
      </c>
      <c r="CU1904" s="28" t="s">
        <v>681</v>
      </c>
      <c r="CV1904" s="3" t="s">
        <v>682</v>
      </c>
    </row>
    <row r="1905" spans="91:100" x14ac:dyDescent="0.25">
      <c r="CM1905" s="29"/>
      <c r="CN1905" s="28" t="s">
        <v>4661</v>
      </c>
      <c r="CO1905" s="28" t="s">
        <v>388</v>
      </c>
      <c r="CP1905" s="28" t="s">
        <v>393</v>
      </c>
      <c r="CQ1905" s="28" t="s">
        <v>429</v>
      </c>
      <c r="CR1905" s="28" t="s">
        <v>429</v>
      </c>
      <c r="CS1905" s="28" t="s">
        <v>679</v>
      </c>
      <c r="CT1905" s="28" t="s">
        <v>4625</v>
      </c>
      <c r="CU1905" s="28" t="s">
        <v>681</v>
      </c>
      <c r="CV1905" s="3" t="s">
        <v>682</v>
      </c>
    </row>
    <row r="1906" spans="91:100" x14ac:dyDescent="0.25">
      <c r="CM1906" s="29"/>
      <c r="CN1906" s="28" t="s">
        <v>4662</v>
      </c>
      <c r="CO1906" s="28" t="s">
        <v>388</v>
      </c>
      <c r="CP1906" s="28" t="s">
        <v>393</v>
      </c>
      <c r="CQ1906" s="28" t="s">
        <v>4663</v>
      </c>
      <c r="CR1906" s="28" t="s">
        <v>4663</v>
      </c>
      <c r="CS1906" s="28" t="s">
        <v>752</v>
      </c>
      <c r="CT1906" s="28" t="s">
        <v>753</v>
      </c>
      <c r="CU1906" s="28" t="s">
        <v>681</v>
      </c>
      <c r="CV1906" s="3" t="s">
        <v>754</v>
      </c>
    </row>
    <row r="1907" spans="91:100" x14ac:dyDescent="0.25">
      <c r="CM1907" s="29"/>
      <c r="CN1907" s="28" t="s">
        <v>4664</v>
      </c>
      <c r="CO1907" s="28" t="s">
        <v>388</v>
      </c>
      <c r="CP1907" s="28" t="s">
        <v>393</v>
      </c>
      <c r="CQ1907" s="28" t="s">
        <v>4665</v>
      </c>
      <c r="CR1907" s="28" t="s">
        <v>4665</v>
      </c>
      <c r="CS1907" s="28" t="s">
        <v>752</v>
      </c>
      <c r="CT1907" s="28" t="s">
        <v>753</v>
      </c>
      <c r="CU1907" s="28" t="s">
        <v>681</v>
      </c>
      <c r="CV1907" s="3" t="s">
        <v>754</v>
      </c>
    </row>
    <row r="1908" spans="91:100" x14ac:dyDescent="0.25">
      <c r="CM1908" s="29"/>
      <c r="CN1908" s="28" t="s">
        <v>4666</v>
      </c>
      <c r="CO1908" s="28" t="s">
        <v>388</v>
      </c>
      <c r="CP1908" s="28" t="s">
        <v>393</v>
      </c>
      <c r="CQ1908" s="28" t="s">
        <v>4667</v>
      </c>
      <c r="CR1908" s="28" t="s">
        <v>4667</v>
      </c>
      <c r="CS1908" s="28" t="s">
        <v>679</v>
      </c>
      <c r="CT1908" s="28" t="s">
        <v>4625</v>
      </c>
      <c r="CU1908" s="28" t="s">
        <v>681</v>
      </c>
      <c r="CV1908" s="3" t="s">
        <v>682</v>
      </c>
    </row>
    <row r="1909" spans="91:100" x14ac:dyDescent="0.25">
      <c r="CM1909" s="29"/>
      <c r="CN1909" s="28" t="s">
        <v>4668</v>
      </c>
      <c r="CO1909" s="28" t="s">
        <v>388</v>
      </c>
      <c r="CP1909" s="28" t="s">
        <v>393</v>
      </c>
      <c r="CQ1909" s="28" t="s">
        <v>4669</v>
      </c>
      <c r="CR1909" s="28" t="s">
        <v>4669</v>
      </c>
      <c r="CS1909" s="28" t="s">
        <v>679</v>
      </c>
      <c r="CT1909" s="28" t="s">
        <v>4625</v>
      </c>
      <c r="CU1909" s="28" t="s">
        <v>681</v>
      </c>
      <c r="CV1909" s="3" t="s">
        <v>682</v>
      </c>
    </row>
    <row r="1910" spans="91:100" x14ac:dyDescent="0.25">
      <c r="CM1910" s="29"/>
      <c r="CN1910" s="28" t="s">
        <v>4670</v>
      </c>
      <c r="CO1910" s="28" t="s">
        <v>388</v>
      </c>
      <c r="CP1910" s="28" t="s">
        <v>393</v>
      </c>
      <c r="CQ1910" s="28" t="s">
        <v>430</v>
      </c>
      <c r="CR1910" s="28" t="s">
        <v>430</v>
      </c>
      <c r="CS1910" s="28" t="s">
        <v>679</v>
      </c>
      <c r="CT1910" s="28" t="s">
        <v>4625</v>
      </c>
      <c r="CU1910" s="28" t="s">
        <v>681</v>
      </c>
      <c r="CV1910" s="3" t="s">
        <v>682</v>
      </c>
    </row>
    <row r="1911" spans="91:100" x14ac:dyDescent="0.25">
      <c r="CM1911" s="29"/>
      <c r="CN1911" s="28" t="s">
        <v>4671</v>
      </c>
      <c r="CO1911" s="28" t="s">
        <v>388</v>
      </c>
      <c r="CP1911" s="28" t="s">
        <v>393</v>
      </c>
      <c r="CQ1911" s="28" t="s">
        <v>431</v>
      </c>
      <c r="CR1911" s="28" t="s">
        <v>431</v>
      </c>
      <c r="CS1911" s="28" t="s">
        <v>679</v>
      </c>
      <c r="CT1911" s="28" t="s">
        <v>4625</v>
      </c>
      <c r="CU1911" s="28" t="s">
        <v>681</v>
      </c>
      <c r="CV1911" s="3" t="s">
        <v>682</v>
      </c>
    </row>
    <row r="1912" spans="91:100" x14ac:dyDescent="0.25">
      <c r="CM1912" s="29"/>
      <c r="CN1912" s="28" t="s">
        <v>4672</v>
      </c>
      <c r="CO1912" s="28" t="s">
        <v>388</v>
      </c>
      <c r="CP1912" s="28" t="s">
        <v>393</v>
      </c>
      <c r="CQ1912" s="28" t="s">
        <v>432</v>
      </c>
      <c r="CR1912" s="28" t="s">
        <v>432</v>
      </c>
      <c r="CS1912" s="28" t="s">
        <v>679</v>
      </c>
      <c r="CT1912" s="28" t="s">
        <v>4625</v>
      </c>
      <c r="CU1912" s="28" t="s">
        <v>681</v>
      </c>
      <c r="CV1912" s="3" t="s">
        <v>682</v>
      </c>
    </row>
    <row r="1913" spans="91:100" x14ac:dyDescent="0.25">
      <c r="CM1913" s="29"/>
      <c r="CN1913" s="28" t="s">
        <v>4673</v>
      </c>
      <c r="CO1913" s="28" t="s">
        <v>388</v>
      </c>
      <c r="CP1913" s="28" t="s">
        <v>393</v>
      </c>
      <c r="CQ1913" s="28" t="s">
        <v>433</v>
      </c>
      <c r="CR1913" s="28" t="s">
        <v>433</v>
      </c>
      <c r="CS1913" s="28" t="s">
        <v>679</v>
      </c>
      <c r="CT1913" s="28" t="s">
        <v>4625</v>
      </c>
      <c r="CU1913" s="28" t="s">
        <v>681</v>
      </c>
      <c r="CV1913" s="3" t="s">
        <v>682</v>
      </c>
    </row>
    <row r="1914" spans="91:100" x14ac:dyDescent="0.25">
      <c r="CM1914" s="29"/>
      <c r="CN1914" s="28" t="s">
        <v>4674</v>
      </c>
      <c r="CO1914" s="28" t="s">
        <v>388</v>
      </c>
      <c r="CP1914" s="28" t="s">
        <v>393</v>
      </c>
      <c r="CQ1914" s="28" t="s">
        <v>434</v>
      </c>
      <c r="CR1914" s="28" t="s">
        <v>434</v>
      </c>
      <c r="CS1914" s="28" t="s">
        <v>679</v>
      </c>
      <c r="CT1914" s="28" t="s">
        <v>4625</v>
      </c>
      <c r="CU1914" s="28" t="s">
        <v>681</v>
      </c>
      <c r="CV1914" s="3" t="s">
        <v>682</v>
      </c>
    </row>
    <row r="1915" spans="91:100" x14ac:dyDescent="0.25">
      <c r="CM1915" s="29"/>
      <c r="CN1915" s="28" t="s">
        <v>4675</v>
      </c>
      <c r="CO1915" s="28" t="s">
        <v>388</v>
      </c>
      <c r="CP1915" s="28" t="s">
        <v>393</v>
      </c>
      <c r="CQ1915" s="28" t="s">
        <v>4676</v>
      </c>
      <c r="CR1915" s="28" t="s">
        <v>435</v>
      </c>
      <c r="CS1915" s="28" t="s">
        <v>679</v>
      </c>
      <c r="CT1915" s="28" t="s">
        <v>4625</v>
      </c>
      <c r="CU1915" s="28" t="s">
        <v>681</v>
      </c>
      <c r="CV1915" s="3" t="s">
        <v>682</v>
      </c>
    </row>
    <row r="1916" spans="91:100" x14ac:dyDescent="0.25">
      <c r="CM1916" s="29"/>
      <c r="CN1916" s="28" t="s">
        <v>4677</v>
      </c>
      <c r="CO1916" s="28" t="s">
        <v>388</v>
      </c>
      <c r="CP1916" s="28" t="s">
        <v>393</v>
      </c>
      <c r="CQ1916" s="28" t="s">
        <v>4678</v>
      </c>
      <c r="CR1916" s="28" t="s">
        <v>436</v>
      </c>
      <c r="CS1916" s="28" t="s">
        <v>679</v>
      </c>
      <c r="CT1916" s="28" t="s">
        <v>4625</v>
      </c>
      <c r="CU1916" s="28" t="s">
        <v>681</v>
      </c>
      <c r="CV1916" s="3" t="s">
        <v>682</v>
      </c>
    </row>
    <row r="1917" spans="91:100" x14ac:dyDescent="0.25">
      <c r="CM1917" s="29"/>
      <c r="CN1917" s="28" t="s">
        <v>4679</v>
      </c>
      <c r="CO1917" s="28" t="s">
        <v>388</v>
      </c>
      <c r="CP1917" s="28" t="s">
        <v>393</v>
      </c>
      <c r="CQ1917" s="28" t="s">
        <v>437</v>
      </c>
      <c r="CR1917" s="28" t="s">
        <v>437</v>
      </c>
      <c r="CS1917" s="28" t="s">
        <v>679</v>
      </c>
      <c r="CT1917" s="28" t="s">
        <v>4625</v>
      </c>
      <c r="CU1917" s="28" t="s">
        <v>681</v>
      </c>
      <c r="CV1917" s="3" t="s">
        <v>682</v>
      </c>
    </row>
    <row r="1918" spans="91:100" x14ac:dyDescent="0.25">
      <c r="CM1918" s="29"/>
      <c r="CN1918" s="28" t="s">
        <v>4680</v>
      </c>
      <c r="CO1918" s="28" t="s">
        <v>388</v>
      </c>
      <c r="CP1918" s="28" t="s">
        <v>393</v>
      </c>
      <c r="CQ1918" s="28" t="s">
        <v>4681</v>
      </c>
      <c r="CR1918" s="28" t="s">
        <v>4681</v>
      </c>
      <c r="CS1918" s="28" t="s">
        <v>679</v>
      </c>
      <c r="CT1918" s="28" t="s">
        <v>4625</v>
      </c>
      <c r="CU1918" s="28" t="s">
        <v>681</v>
      </c>
      <c r="CV1918" s="3" t="s">
        <v>682</v>
      </c>
    </row>
    <row r="1919" spans="91:100" x14ac:dyDescent="0.25">
      <c r="CM1919" s="29"/>
      <c r="CN1919" s="28" t="s">
        <v>4682</v>
      </c>
      <c r="CO1919" s="28" t="s">
        <v>388</v>
      </c>
      <c r="CP1919" s="28" t="s">
        <v>393</v>
      </c>
      <c r="CQ1919" s="28" t="s">
        <v>4683</v>
      </c>
      <c r="CR1919" s="28" t="s">
        <v>4683</v>
      </c>
      <c r="CS1919" s="28" t="s">
        <v>679</v>
      </c>
      <c r="CT1919" s="28" t="s">
        <v>4625</v>
      </c>
      <c r="CU1919" s="28" t="s">
        <v>681</v>
      </c>
      <c r="CV1919" s="3" t="s">
        <v>682</v>
      </c>
    </row>
    <row r="1920" spans="91:100" x14ac:dyDescent="0.25">
      <c r="CM1920" s="29"/>
      <c r="CN1920" s="28" t="s">
        <v>4684</v>
      </c>
      <c r="CO1920" s="28" t="s">
        <v>388</v>
      </c>
      <c r="CP1920" s="28" t="s">
        <v>393</v>
      </c>
      <c r="CQ1920" s="28" t="s">
        <v>4685</v>
      </c>
      <c r="CR1920" s="28" t="s">
        <v>4685</v>
      </c>
      <c r="CS1920" s="28" t="s">
        <v>679</v>
      </c>
      <c r="CT1920" s="28" t="s">
        <v>4625</v>
      </c>
      <c r="CU1920" s="28" t="s">
        <v>681</v>
      </c>
      <c r="CV1920" s="3" t="s">
        <v>682</v>
      </c>
    </row>
    <row r="1921" spans="91:100" x14ac:dyDescent="0.25">
      <c r="CM1921" s="29"/>
      <c r="CN1921" s="28" t="s">
        <v>4686</v>
      </c>
      <c r="CO1921" s="28" t="s">
        <v>388</v>
      </c>
      <c r="CP1921" s="28" t="s">
        <v>393</v>
      </c>
      <c r="CQ1921" s="28" t="s">
        <v>4687</v>
      </c>
      <c r="CR1921" s="28" t="s">
        <v>4688</v>
      </c>
      <c r="CS1921" s="28" t="s">
        <v>679</v>
      </c>
      <c r="CT1921" s="28" t="s">
        <v>4625</v>
      </c>
      <c r="CU1921" s="28" t="s">
        <v>681</v>
      </c>
      <c r="CV1921" s="3" t="s">
        <v>682</v>
      </c>
    </row>
    <row r="1922" spans="91:100" x14ac:dyDescent="0.25">
      <c r="CM1922" s="29"/>
      <c r="CN1922" s="28" t="s">
        <v>4689</v>
      </c>
      <c r="CO1922" s="28" t="s">
        <v>388</v>
      </c>
      <c r="CP1922" s="28" t="s">
        <v>393</v>
      </c>
      <c r="CQ1922" s="28" t="s">
        <v>4690</v>
      </c>
      <c r="CR1922" s="28" t="s">
        <v>438</v>
      </c>
      <c r="CS1922" s="28" t="s">
        <v>679</v>
      </c>
      <c r="CT1922" s="28" t="s">
        <v>4625</v>
      </c>
      <c r="CU1922" s="28" t="s">
        <v>681</v>
      </c>
      <c r="CV1922" s="3" t="s">
        <v>682</v>
      </c>
    </row>
    <row r="1923" spans="91:100" x14ac:dyDescent="0.25">
      <c r="CM1923" s="29"/>
      <c r="CN1923" s="28" t="s">
        <v>4691</v>
      </c>
      <c r="CO1923" s="28" t="s">
        <v>388</v>
      </c>
      <c r="CP1923" s="28" t="s">
        <v>393</v>
      </c>
      <c r="CQ1923" s="28" t="s">
        <v>4692</v>
      </c>
      <c r="CR1923" s="28" t="s">
        <v>439</v>
      </c>
      <c r="CS1923" s="28" t="s">
        <v>679</v>
      </c>
      <c r="CT1923" s="28" t="s">
        <v>4625</v>
      </c>
      <c r="CU1923" s="28" t="s">
        <v>681</v>
      </c>
      <c r="CV1923" s="3" t="s">
        <v>682</v>
      </c>
    </row>
    <row r="1924" spans="91:100" x14ac:dyDescent="0.25">
      <c r="CM1924" s="29"/>
      <c r="CN1924" s="28" t="s">
        <v>4693</v>
      </c>
      <c r="CO1924" s="28" t="s">
        <v>388</v>
      </c>
      <c r="CP1924" s="28" t="s">
        <v>393</v>
      </c>
      <c r="CQ1924" s="28" t="s">
        <v>440</v>
      </c>
      <c r="CR1924" s="28" t="s">
        <v>440</v>
      </c>
      <c r="CS1924" s="28" t="s">
        <v>752</v>
      </c>
      <c r="CT1924" s="28" t="s">
        <v>753</v>
      </c>
      <c r="CU1924" s="28" t="s">
        <v>681</v>
      </c>
      <c r="CV1924" s="3" t="s">
        <v>754</v>
      </c>
    </row>
    <row r="1925" spans="91:100" x14ac:dyDescent="0.25">
      <c r="CM1925" s="29"/>
      <c r="CN1925" s="28" t="s">
        <v>4694</v>
      </c>
      <c r="CO1925" s="28" t="s">
        <v>388</v>
      </c>
      <c r="CP1925" s="28" t="s">
        <v>393</v>
      </c>
      <c r="CQ1925" s="28" t="s">
        <v>441</v>
      </c>
      <c r="CR1925" s="28" t="s">
        <v>441</v>
      </c>
      <c r="CS1925" s="28" t="s">
        <v>679</v>
      </c>
      <c r="CT1925" s="28" t="s">
        <v>4625</v>
      </c>
      <c r="CU1925" s="28" t="s">
        <v>681</v>
      </c>
      <c r="CV1925" s="3" t="s">
        <v>682</v>
      </c>
    </row>
    <row r="1926" spans="91:100" x14ac:dyDescent="0.25">
      <c r="CM1926" s="29"/>
      <c r="CN1926" s="28" t="s">
        <v>4695</v>
      </c>
      <c r="CO1926" s="28" t="s">
        <v>388</v>
      </c>
      <c r="CP1926" s="28" t="s">
        <v>393</v>
      </c>
      <c r="CQ1926" s="28" t="s">
        <v>442</v>
      </c>
      <c r="CR1926" s="28" t="s">
        <v>442</v>
      </c>
      <c r="CS1926" s="28" t="s">
        <v>679</v>
      </c>
      <c r="CT1926" s="28" t="s">
        <v>4625</v>
      </c>
      <c r="CU1926" s="28" t="s">
        <v>681</v>
      </c>
      <c r="CV1926" s="3" t="s">
        <v>682</v>
      </c>
    </row>
    <row r="1927" spans="91:100" x14ac:dyDescent="0.25">
      <c r="CM1927" s="29"/>
      <c r="CN1927" s="28" t="s">
        <v>4696</v>
      </c>
      <c r="CO1927" s="28" t="s">
        <v>388</v>
      </c>
      <c r="CP1927" s="28" t="s">
        <v>393</v>
      </c>
      <c r="CQ1927" s="28" t="s">
        <v>4697</v>
      </c>
      <c r="CR1927" s="28" t="s">
        <v>4697</v>
      </c>
      <c r="CS1927" s="28" t="s">
        <v>752</v>
      </c>
      <c r="CT1927" s="28" t="s">
        <v>753</v>
      </c>
      <c r="CU1927" s="28" t="s">
        <v>681</v>
      </c>
      <c r="CV1927" s="3" t="s">
        <v>754</v>
      </c>
    </row>
    <row r="1928" spans="91:100" x14ac:dyDescent="0.25">
      <c r="CM1928" s="29"/>
      <c r="CN1928" s="28" t="s">
        <v>4698</v>
      </c>
      <c r="CO1928" s="28" t="s">
        <v>388</v>
      </c>
      <c r="CP1928" s="28" t="s">
        <v>393</v>
      </c>
      <c r="CQ1928" s="28" t="s">
        <v>4699</v>
      </c>
      <c r="CR1928" s="28" t="s">
        <v>4699</v>
      </c>
      <c r="CS1928" s="28" t="s">
        <v>752</v>
      </c>
      <c r="CT1928" s="28" t="s">
        <v>753</v>
      </c>
      <c r="CU1928" s="28" t="s">
        <v>681</v>
      </c>
      <c r="CV1928" s="3" t="s">
        <v>754</v>
      </c>
    </row>
    <row r="1929" spans="91:100" x14ac:dyDescent="0.25">
      <c r="CM1929" s="29"/>
      <c r="CN1929" s="28" t="s">
        <v>4700</v>
      </c>
      <c r="CO1929" s="28" t="s">
        <v>388</v>
      </c>
      <c r="CP1929" s="28" t="s">
        <v>393</v>
      </c>
      <c r="CQ1929" s="28" t="s">
        <v>443</v>
      </c>
      <c r="CR1929" s="28" t="s">
        <v>443</v>
      </c>
      <c r="CS1929" s="28" t="s">
        <v>679</v>
      </c>
      <c r="CT1929" s="28" t="s">
        <v>4625</v>
      </c>
      <c r="CU1929" s="28" t="s">
        <v>681</v>
      </c>
      <c r="CV1929" s="3" t="s">
        <v>682</v>
      </c>
    </row>
    <row r="1930" spans="91:100" x14ac:dyDescent="0.25">
      <c r="CM1930" s="29"/>
      <c r="CN1930" s="28" t="s">
        <v>4701</v>
      </c>
      <c r="CO1930" s="28" t="s">
        <v>388</v>
      </c>
      <c r="CP1930" s="28" t="s">
        <v>393</v>
      </c>
      <c r="CQ1930" s="28" t="s">
        <v>444</v>
      </c>
      <c r="CR1930" s="28" t="s">
        <v>444</v>
      </c>
      <c r="CS1930" s="28" t="s">
        <v>679</v>
      </c>
      <c r="CT1930" s="28" t="s">
        <v>4625</v>
      </c>
      <c r="CU1930" s="28" t="s">
        <v>681</v>
      </c>
      <c r="CV1930" s="3" t="s">
        <v>682</v>
      </c>
    </row>
    <row r="1931" spans="91:100" x14ac:dyDescent="0.25">
      <c r="CM1931" s="29"/>
      <c r="CN1931" s="28" t="s">
        <v>4702</v>
      </c>
      <c r="CO1931" s="28" t="s">
        <v>388</v>
      </c>
      <c r="CP1931" s="28" t="s">
        <v>393</v>
      </c>
      <c r="CQ1931" s="28" t="s">
        <v>4703</v>
      </c>
      <c r="CR1931" s="28" t="s">
        <v>4703</v>
      </c>
      <c r="CS1931" s="28" t="s">
        <v>679</v>
      </c>
      <c r="CT1931" s="28" t="s">
        <v>4625</v>
      </c>
      <c r="CU1931" s="28" t="s">
        <v>681</v>
      </c>
      <c r="CV1931" s="3" t="s">
        <v>682</v>
      </c>
    </row>
    <row r="1932" spans="91:100" x14ac:dyDescent="0.25">
      <c r="CM1932" s="29"/>
      <c r="CN1932" s="28" t="s">
        <v>4704</v>
      </c>
      <c r="CO1932" s="28" t="s">
        <v>388</v>
      </c>
      <c r="CP1932" s="28" t="s">
        <v>393</v>
      </c>
      <c r="CQ1932" s="28" t="s">
        <v>4705</v>
      </c>
      <c r="CR1932" s="28" t="s">
        <v>4705</v>
      </c>
      <c r="CS1932" s="28" t="s">
        <v>679</v>
      </c>
      <c r="CT1932" s="28" t="s">
        <v>4625</v>
      </c>
      <c r="CU1932" s="28" t="s">
        <v>681</v>
      </c>
      <c r="CV1932" s="3" t="s">
        <v>682</v>
      </c>
    </row>
    <row r="1933" spans="91:100" x14ac:dyDescent="0.25">
      <c r="CM1933" s="29"/>
      <c r="CN1933" s="28" t="s">
        <v>4706</v>
      </c>
      <c r="CO1933" s="28" t="s">
        <v>388</v>
      </c>
      <c r="CP1933" s="28" t="s">
        <v>393</v>
      </c>
      <c r="CQ1933" s="28" t="s">
        <v>4707</v>
      </c>
      <c r="CR1933" s="28" t="s">
        <v>4708</v>
      </c>
      <c r="CS1933" s="28" t="s">
        <v>679</v>
      </c>
      <c r="CT1933" s="28" t="s">
        <v>4625</v>
      </c>
      <c r="CU1933" s="28" t="s">
        <v>681</v>
      </c>
      <c r="CV1933" s="3" t="s">
        <v>682</v>
      </c>
    </row>
    <row r="1934" spans="91:100" x14ac:dyDescent="0.25">
      <c r="CM1934" s="29"/>
      <c r="CN1934" s="28" t="s">
        <v>4709</v>
      </c>
      <c r="CO1934" s="28" t="s">
        <v>388</v>
      </c>
      <c r="CP1934" s="28" t="s">
        <v>393</v>
      </c>
      <c r="CQ1934" s="28" t="s">
        <v>4710</v>
      </c>
      <c r="CR1934" s="28" t="s">
        <v>4711</v>
      </c>
      <c r="CS1934" s="28" t="s">
        <v>679</v>
      </c>
      <c r="CT1934" s="28" t="s">
        <v>4625</v>
      </c>
      <c r="CU1934" s="28" t="s">
        <v>681</v>
      </c>
      <c r="CV1934" s="3" t="s">
        <v>682</v>
      </c>
    </row>
    <row r="1935" spans="91:100" x14ac:dyDescent="0.25">
      <c r="CM1935" s="29"/>
      <c r="CN1935" s="28" t="s">
        <v>4712</v>
      </c>
      <c r="CO1935" s="28" t="s">
        <v>388</v>
      </c>
      <c r="CP1935" s="28" t="s">
        <v>393</v>
      </c>
      <c r="CQ1935" s="28" t="s">
        <v>4713</v>
      </c>
      <c r="CR1935" s="28" t="s">
        <v>4714</v>
      </c>
      <c r="CS1935" s="28" t="s">
        <v>679</v>
      </c>
      <c r="CT1935" s="28" t="s">
        <v>4625</v>
      </c>
      <c r="CU1935" s="28" t="s">
        <v>681</v>
      </c>
      <c r="CV1935" s="3" t="s">
        <v>682</v>
      </c>
    </row>
    <row r="1936" spans="91:100" x14ac:dyDescent="0.25">
      <c r="CM1936" s="29"/>
      <c r="CN1936" s="28" t="s">
        <v>4715</v>
      </c>
      <c r="CO1936" s="28" t="s">
        <v>388</v>
      </c>
      <c r="CP1936" s="28" t="s">
        <v>393</v>
      </c>
      <c r="CQ1936" s="28" t="s">
        <v>4716</v>
      </c>
      <c r="CR1936" s="28" t="s">
        <v>4717</v>
      </c>
      <c r="CS1936" s="28" t="s">
        <v>679</v>
      </c>
      <c r="CT1936" s="28" t="s">
        <v>4625</v>
      </c>
      <c r="CU1936" s="28" t="s">
        <v>681</v>
      </c>
      <c r="CV1936" s="3" t="s">
        <v>682</v>
      </c>
    </row>
    <row r="1937" spans="91:100" x14ac:dyDescent="0.25">
      <c r="CM1937" s="29"/>
      <c r="CN1937" s="28" t="s">
        <v>4718</v>
      </c>
      <c r="CO1937" s="28" t="s">
        <v>388</v>
      </c>
      <c r="CP1937" s="28" t="s">
        <v>393</v>
      </c>
      <c r="CQ1937" s="28" t="s">
        <v>4719</v>
      </c>
      <c r="CR1937" s="28" t="s">
        <v>4719</v>
      </c>
      <c r="CS1937" s="28" t="s">
        <v>752</v>
      </c>
      <c r="CT1937" s="28" t="s">
        <v>753</v>
      </c>
      <c r="CU1937" s="28" t="s">
        <v>681</v>
      </c>
      <c r="CV1937" s="3" t="s">
        <v>754</v>
      </c>
    </row>
    <row r="1938" spans="91:100" x14ac:dyDescent="0.25">
      <c r="CM1938" s="29"/>
      <c r="CN1938" s="28" t="s">
        <v>4720</v>
      </c>
      <c r="CO1938" s="28" t="s">
        <v>388</v>
      </c>
      <c r="CP1938" s="28" t="s">
        <v>393</v>
      </c>
      <c r="CQ1938" s="28" t="s">
        <v>4721</v>
      </c>
      <c r="CR1938" s="28" t="s">
        <v>4721</v>
      </c>
      <c r="CS1938" s="28" t="s">
        <v>752</v>
      </c>
      <c r="CT1938" s="28" t="s">
        <v>753</v>
      </c>
      <c r="CU1938" s="28" t="s">
        <v>681</v>
      </c>
      <c r="CV1938" s="3" t="s">
        <v>754</v>
      </c>
    </row>
    <row r="1939" spans="91:100" x14ac:dyDescent="0.25">
      <c r="CM1939" s="29"/>
      <c r="CN1939" s="28" t="s">
        <v>4722</v>
      </c>
      <c r="CO1939" s="28" t="s">
        <v>388</v>
      </c>
      <c r="CP1939" s="28" t="s">
        <v>394</v>
      </c>
      <c r="CQ1939" s="28" t="s">
        <v>4723</v>
      </c>
      <c r="CR1939" s="28" t="s">
        <v>4723</v>
      </c>
      <c r="CS1939" s="28" t="s">
        <v>679</v>
      </c>
      <c r="CT1939" s="28" t="s">
        <v>4372</v>
      </c>
      <c r="CU1939" s="28" t="s">
        <v>681</v>
      </c>
      <c r="CV1939" s="3" t="s">
        <v>682</v>
      </c>
    </row>
    <row r="1940" spans="91:100" x14ac:dyDescent="0.25">
      <c r="CM1940" s="29"/>
      <c r="CN1940" s="28" t="s">
        <v>4724</v>
      </c>
      <c r="CO1940" s="28" t="s">
        <v>388</v>
      </c>
      <c r="CP1940" s="28" t="s">
        <v>394</v>
      </c>
      <c r="CQ1940" s="28" t="s">
        <v>4725</v>
      </c>
      <c r="CR1940" s="28" t="s">
        <v>4725</v>
      </c>
      <c r="CS1940" s="28" t="s">
        <v>679</v>
      </c>
      <c r="CT1940" s="28" t="s">
        <v>4372</v>
      </c>
      <c r="CU1940" s="28" t="s">
        <v>681</v>
      </c>
      <c r="CV1940" s="3" t="s">
        <v>682</v>
      </c>
    </row>
    <row r="1941" spans="91:100" x14ac:dyDescent="0.25">
      <c r="CM1941" s="29"/>
      <c r="CN1941" s="28" t="s">
        <v>4726</v>
      </c>
      <c r="CO1941" s="28" t="s">
        <v>388</v>
      </c>
      <c r="CP1941" s="28" t="s">
        <v>394</v>
      </c>
      <c r="CQ1941" s="28" t="s">
        <v>4727</v>
      </c>
      <c r="CR1941" s="28" t="s">
        <v>606</v>
      </c>
      <c r="CS1941" s="28" t="s">
        <v>679</v>
      </c>
      <c r="CT1941" s="28" t="s">
        <v>4372</v>
      </c>
      <c r="CU1941" s="28" t="s">
        <v>681</v>
      </c>
      <c r="CV1941" s="3" t="s">
        <v>682</v>
      </c>
    </row>
    <row r="1942" spans="91:100" x14ac:dyDescent="0.25">
      <c r="CM1942" s="29"/>
      <c r="CN1942" s="28" t="s">
        <v>4728</v>
      </c>
      <c r="CO1942" s="28" t="s">
        <v>388</v>
      </c>
      <c r="CP1942" s="28" t="s">
        <v>394</v>
      </c>
      <c r="CQ1942" s="28" t="s">
        <v>4729</v>
      </c>
      <c r="CR1942" s="28" t="s">
        <v>607</v>
      </c>
      <c r="CS1942" s="28" t="s">
        <v>679</v>
      </c>
      <c r="CT1942" s="28" t="s">
        <v>4372</v>
      </c>
      <c r="CU1942" s="28" t="s">
        <v>681</v>
      </c>
      <c r="CV1942" s="3" t="s">
        <v>682</v>
      </c>
    </row>
    <row r="1943" spans="91:100" x14ac:dyDescent="0.25">
      <c r="CM1943" s="29"/>
      <c r="CN1943" s="28" t="s">
        <v>4730</v>
      </c>
      <c r="CO1943" s="28" t="s">
        <v>388</v>
      </c>
      <c r="CP1943" s="28" t="s">
        <v>394</v>
      </c>
      <c r="CQ1943" s="28" t="s">
        <v>4409</v>
      </c>
      <c r="CR1943" s="28" t="s">
        <v>608</v>
      </c>
      <c r="CS1943" s="28" t="s">
        <v>679</v>
      </c>
      <c r="CT1943" s="28" t="s">
        <v>4372</v>
      </c>
      <c r="CU1943" s="28" t="s">
        <v>681</v>
      </c>
      <c r="CV1943" s="3" t="s">
        <v>682</v>
      </c>
    </row>
    <row r="1944" spans="91:100" x14ac:dyDescent="0.25">
      <c r="CM1944" s="29"/>
      <c r="CN1944" s="28" t="s">
        <v>4731</v>
      </c>
      <c r="CO1944" s="28" t="s">
        <v>388</v>
      </c>
      <c r="CP1944" s="28" t="s">
        <v>394</v>
      </c>
      <c r="CQ1944" s="28" t="s">
        <v>4732</v>
      </c>
      <c r="CR1944" s="28" t="s">
        <v>4732</v>
      </c>
      <c r="CS1944" s="28" t="s">
        <v>679</v>
      </c>
      <c r="CT1944" s="28" t="s">
        <v>4372</v>
      </c>
      <c r="CU1944" s="28" t="s">
        <v>681</v>
      </c>
      <c r="CV1944" s="3" t="s">
        <v>682</v>
      </c>
    </row>
    <row r="1945" spans="91:100" x14ac:dyDescent="0.25">
      <c r="CM1945" s="29"/>
      <c r="CN1945" s="28" t="s">
        <v>4733</v>
      </c>
      <c r="CO1945" s="28" t="s">
        <v>388</v>
      </c>
      <c r="CP1945" s="28" t="s">
        <v>394</v>
      </c>
      <c r="CQ1945" s="28" t="s">
        <v>4734</v>
      </c>
      <c r="CR1945" s="28" t="s">
        <v>4734</v>
      </c>
      <c r="CS1945" s="28" t="s">
        <v>679</v>
      </c>
      <c r="CT1945" s="28" t="s">
        <v>4372</v>
      </c>
      <c r="CU1945" s="28" t="s">
        <v>681</v>
      </c>
      <c r="CV1945" s="3" t="s">
        <v>682</v>
      </c>
    </row>
    <row r="1946" spans="91:100" x14ac:dyDescent="0.25">
      <c r="CM1946" s="29"/>
      <c r="CN1946" s="28" t="s">
        <v>4735</v>
      </c>
      <c r="CO1946" s="28" t="s">
        <v>388</v>
      </c>
      <c r="CP1946" s="28" t="s">
        <v>394</v>
      </c>
      <c r="CQ1946" s="28" t="s">
        <v>609</v>
      </c>
      <c r="CR1946" s="28" t="s">
        <v>609</v>
      </c>
      <c r="CS1946" s="28" t="s">
        <v>679</v>
      </c>
      <c r="CT1946" s="28" t="s">
        <v>4372</v>
      </c>
      <c r="CU1946" s="28" t="s">
        <v>681</v>
      </c>
      <c r="CV1946" s="3" t="s">
        <v>682</v>
      </c>
    </row>
    <row r="1947" spans="91:100" x14ac:dyDescent="0.25">
      <c r="CM1947" s="29"/>
      <c r="CN1947" s="28" t="s">
        <v>4736</v>
      </c>
      <c r="CO1947" s="28" t="s">
        <v>388</v>
      </c>
      <c r="CP1947" s="28" t="s">
        <v>394</v>
      </c>
      <c r="CQ1947" s="28" t="s">
        <v>627</v>
      </c>
      <c r="CR1947" s="28" t="s">
        <v>627</v>
      </c>
      <c r="CS1947" s="28" t="s">
        <v>679</v>
      </c>
      <c r="CT1947" s="28" t="s">
        <v>4372</v>
      </c>
      <c r="CU1947" s="28" t="s">
        <v>681</v>
      </c>
      <c r="CV1947" s="3" t="s">
        <v>682</v>
      </c>
    </row>
    <row r="1948" spans="91:100" x14ac:dyDescent="0.25">
      <c r="CM1948" s="29"/>
      <c r="CN1948" s="28" t="s">
        <v>4737</v>
      </c>
      <c r="CO1948" s="28" t="s">
        <v>388</v>
      </c>
      <c r="CP1948" s="28" t="s">
        <v>394</v>
      </c>
      <c r="CQ1948" s="28" t="s">
        <v>610</v>
      </c>
      <c r="CR1948" s="28" t="s">
        <v>610</v>
      </c>
      <c r="CS1948" s="28" t="s">
        <v>679</v>
      </c>
      <c r="CT1948" s="28" t="s">
        <v>4372</v>
      </c>
      <c r="CU1948" s="28" t="s">
        <v>681</v>
      </c>
      <c r="CV1948" s="3" t="s">
        <v>682</v>
      </c>
    </row>
    <row r="1949" spans="91:100" x14ac:dyDescent="0.25">
      <c r="CM1949" s="29"/>
      <c r="CN1949" s="28" t="s">
        <v>4738</v>
      </c>
      <c r="CO1949" s="28" t="s">
        <v>388</v>
      </c>
      <c r="CP1949" s="28" t="s">
        <v>394</v>
      </c>
      <c r="CQ1949" s="28" t="s">
        <v>611</v>
      </c>
      <c r="CR1949" s="28" t="s">
        <v>611</v>
      </c>
      <c r="CS1949" s="28" t="s">
        <v>679</v>
      </c>
      <c r="CT1949" s="28" t="s">
        <v>4372</v>
      </c>
      <c r="CU1949" s="28" t="s">
        <v>681</v>
      </c>
      <c r="CV1949" s="3" t="s">
        <v>682</v>
      </c>
    </row>
    <row r="1950" spans="91:100" x14ac:dyDescent="0.25">
      <c r="CM1950" s="29"/>
      <c r="CN1950" s="28" t="s">
        <v>4739</v>
      </c>
      <c r="CO1950" s="28" t="s">
        <v>388</v>
      </c>
      <c r="CP1950" s="28" t="s">
        <v>394</v>
      </c>
      <c r="CQ1950" s="28" t="s">
        <v>612</v>
      </c>
      <c r="CR1950" s="28" t="s">
        <v>612</v>
      </c>
      <c r="CS1950" s="28" t="s">
        <v>679</v>
      </c>
      <c r="CT1950" s="28" t="s">
        <v>4372</v>
      </c>
      <c r="CU1950" s="28" t="s">
        <v>681</v>
      </c>
      <c r="CV1950" s="3" t="s">
        <v>682</v>
      </c>
    </row>
    <row r="1951" spans="91:100" x14ac:dyDescent="0.25">
      <c r="CM1951" s="29"/>
      <c r="CN1951" s="28" t="s">
        <v>4740</v>
      </c>
      <c r="CO1951" s="28" t="s">
        <v>388</v>
      </c>
      <c r="CP1951" s="28" t="s">
        <v>394</v>
      </c>
      <c r="CQ1951" s="28" t="s">
        <v>4741</v>
      </c>
      <c r="CR1951" s="28" t="s">
        <v>4742</v>
      </c>
      <c r="CS1951" s="28" t="s">
        <v>679</v>
      </c>
      <c r="CT1951" s="28" t="s">
        <v>4372</v>
      </c>
      <c r="CU1951" s="28" t="s">
        <v>681</v>
      </c>
      <c r="CV1951" s="3" t="s">
        <v>682</v>
      </c>
    </row>
    <row r="1952" spans="91:100" x14ac:dyDescent="0.25">
      <c r="CM1952" s="29"/>
      <c r="CN1952" s="28" t="s">
        <v>4743</v>
      </c>
      <c r="CO1952" s="28" t="s">
        <v>388</v>
      </c>
      <c r="CP1952" s="28" t="s">
        <v>394</v>
      </c>
      <c r="CQ1952" s="28" t="s">
        <v>613</v>
      </c>
      <c r="CR1952" s="28" t="s">
        <v>613</v>
      </c>
      <c r="CS1952" s="28" t="s">
        <v>679</v>
      </c>
      <c r="CT1952" s="28" t="s">
        <v>4372</v>
      </c>
      <c r="CU1952" s="28" t="s">
        <v>681</v>
      </c>
      <c r="CV1952" s="3" t="s">
        <v>682</v>
      </c>
    </row>
    <row r="1953" spans="91:100" x14ac:dyDescent="0.25">
      <c r="CM1953" s="29"/>
      <c r="CN1953" s="28" t="s">
        <v>4744</v>
      </c>
      <c r="CO1953" s="28" t="s">
        <v>388</v>
      </c>
      <c r="CP1953" s="28" t="s">
        <v>394</v>
      </c>
      <c r="CQ1953" s="28" t="s">
        <v>4745</v>
      </c>
      <c r="CR1953" s="28" t="s">
        <v>4745</v>
      </c>
      <c r="CS1953" s="28" t="s">
        <v>679</v>
      </c>
      <c r="CT1953" s="28" t="s">
        <v>4372</v>
      </c>
      <c r="CU1953" s="28" t="s">
        <v>681</v>
      </c>
      <c r="CV1953" s="3" t="s">
        <v>682</v>
      </c>
    </row>
    <row r="1954" spans="91:100" x14ac:dyDescent="0.25">
      <c r="CM1954" s="29"/>
      <c r="CN1954" s="28" t="s">
        <v>4746</v>
      </c>
      <c r="CO1954" s="28" t="s">
        <v>388</v>
      </c>
      <c r="CP1954" s="28" t="s">
        <v>394</v>
      </c>
      <c r="CQ1954" s="28" t="s">
        <v>4747</v>
      </c>
      <c r="CR1954" s="28" t="s">
        <v>4747</v>
      </c>
      <c r="CS1954" s="28" t="s">
        <v>679</v>
      </c>
      <c r="CT1954" s="28" t="s">
        <v>4372</v>
      </c>
      <c r="CU1954" s="28" t="s">
        <v>681</v>
      </c>
      <c r="CV1954" s="3" t="s">
        <v>682</v>
      </c>
    </row>
    <row r="1955" spans="91:100" x14ac:dyDescent="0.25">
      <c r="CM1955" s="29"/>
      <c r="CN1955" s="28" t="s">
        <v>4748</v>
      </c>
      <c r="CO1955" s="28" t="s">
        <v>388</v>
      </c>
      <c r="CP1955" s="28" t="s">
        <v>394</v>
      </c>
      <c r="CQ1955" s="28" t="s">
        <v>614</v>
      </c>
      <c r="CR1955" s="28" t="s">
        <v>614</v>
      </c>
      <c r="CS1955" s="28" t="s">
        <v>679</v>
      </c>
      <c r="CT1955" s="28" t="s">
        <v>4372</v>
      </c>
      <c r="CU1955" s="28" t="s">
        <v>681</v>
      </c>
      <c r="CV1955" s="3" t="s">
        <v>682</v>
      </c>
    </row>
    <row r="1956" spans="91:100" x14ac:dyDescent="0.25">
      <c r="CM1956" s="29"/>
      <c r="CN1956" s="28" t="s">
        <v>4749</v>
      </c>
      <c r="CO1956" s="28" t="s">
        <v>388</v>
      </c>
      <c r="CP1956" s="28" t="s">
        <v>394</v>
      </c>
      <c r="CQ1956" s="28" t="s">
        <v>523</v>
      </c>
      <c r="CR1956" s="28" t="s">
        <v>523</v>
      </c>
      <c r="CS1956" s="28" t="s">
        <v>679</v>
      </c>
      <c r="CT1956" s="28" t="s">
        <v>4372</v>
      </c>
      <c r="CU1956" s="28" t="s">
        <v>681</v>
      </c>
      <c r="CV1956" s="3" t="s">
        <v>682</v>
      </c>
    </row>
    <row r="1957" spans="91:100" x14ac:dyDescent="0.25">
      <c r="CM1957" s="29"/>
      <c r="CN1957" s="28" t="s">
        <v>4750</v>
      </c>
      <c r="CO1957" s="28" t="s">
        <v>388</v>
      </c>
      <c r="CP1957" s="28" t="s">
        <v>394</v>
      </c>
      <c r="CQ1957" s="28" t="s">
        <v>524</v>
      </c>
      <c r="CR1957" s="28" t="s">
        <v>524</v>
      </c>
      <c r="CS1957" s="28" t="s">
        <v>679</v>
      </c>
      <c r="CT1957" s="28" t="s">
        <v>4372</v>
      </c>
      <c r="CU1957" s="28" t="s">
        <v>681</v>
      </c>
      <c r="CV1957" s="3" t="s">
        <v>682</v>
      </c>
    </row>
    <row r="1958" spans="91:100" x14ac:dyDescent="0.25">
      <c r="CM1958" s="29"/>
      <c r="CN1958" s="28" t="s">
        <v>4751</v>
      </c>
      <c r="CO1958" s="28" t="s">
        <v>388</v>
      </c>
      <c r="CP1958" s="28" t="s">
        <v>394</v>
      </c>
      <c r="CQ1958" s="28" t="s">
        <v>4752</v>
      </c>
      <c r="CR1958" s="28" t="s">
        <v>4752</v>
      </c>
      <c r="CS1958" s="28" t="s">
        <v>679</v>
      </c>
      <c r="CT1958" s="28" t="s">
        <v>4372</v>
      </c>
      <c r="CU1958" s="28" t="s">
        <v>681</v>
      </c>
      <c r="CV1958" s="3" t="s">
        <v>682</v>
      </c>
    </row>
    <row r="1959" spans="91:100" x14ac:dyDescent="0.25">
      <c r="CM1959" s="29"/>
      <c r="CN1959" s="28" t="s">
        <v>4753</v>
      </c>
      <c r="CO1959" s="28" t="s">
        <v>388</v>
      </c>
      <c r="CP1959" s="28" t="s">
        <v>394</v>
      </c>
      <c r="CQ1959" s="28" t="s">
        <v>4754</v>
      </c>
      <c r="CR1959" s="28" t="s">
        <v>4754</v>
      </c>
      <c r="CS1959" s="28" t="s">
        <v>679</v>
      </c>
      <c r="CT1959" s="28" t="s">
        <v>4372</v>
      </c>
      <c r="CU1959" s="28" t="s">
        <v>681</v>
      </c>
      <c r="CV1959" s="3" t="s">
        <v>682</v>
      </c>
    </row>
    <row r="1960" spans="91:100" x14ac:dyDescent="0.25">
      <c r="CM1960" s="29"/>
      <c r="CN1960" s="28" t="s">
        <v>4755</v>
      </c>
      <c r="CO1960" s="28" t="s">
        <v>388</v>
      </c>
      <c r="CP1960" s="28" t="s">
        <v>394</v>
      </c>
      <c r="CQ1960" s="28" t="s">
        <v>615</v>
      </c>
      <c r="CR1960" s="28" t="s">
        <v>615</v>
      </c>
      <c r="CS1960" s="28" t="s">
        <v>679</v>
      </c>
      <c r="CT1960" s="28" t="s">
        <v>4372</v>
      </c>
      <c r="CU1960" s="28" t="s">
        <v>681</v>
      </c>
      <c r="CV1960" s="3" t="s">
        <v>682</v>
      </c>
    </row>
    <row r="1961" spans="91:100" x14ac:dyDescent="0.25">
      <c r="CM1961" s="29"/>
      <c r="CN1961" s="28" t="s">
        <v>4756</v>
      </c>
      <c r="CO1961" s="28" t="s">
        <v>388</v>
      </c>
      <c r="CP1961" s="28" t="s">
        <v>394</v>
      </c>
      <c r="CQ1961" s="28" t="s">
        <v>4757</v>
      </c>
      <c r="CR1961" s="28" t="s">
        <v>4757</v>
      </c>
      <c r="CS1961" s="28" t="s">
        <v>679</v>
      </c>
      <c r="CT1961" s="28" t="s">
        <v>4372</v>
      </c>
      <c r="CU1961" s="28" t="s">
        <v>681</v>
      </c>
      <c r="CV1961" s="3" t="s">
        <v>682</v>
      </c>
    </row>
    <row r="1962" spans="91:100" x14ac:dyDescent="0.25">
      <c r="CM1962" s="29"/>
      <c r="CN1962" s="28" t="s">
        <v>4758</v>
      </c>
      <c r="CO1962" s="28" t="s">
        <v>388</v>
      </c>
      <c r="CP1962" s="28" t="s">
        <v>1177</v>
      </c>
      <c r="CQ1962" s="28" t="s">
        <v>4759</v>
      </c>
      <c r="CR1962" s="28" t="s">
        <v>4759</v>
      </c>
      <c r="CS1962" s="28" t="s">
        <v>679</v>
      </c>
      <c r="CT1962" s="28" t="s">
        <v>3570</v>
      </c>
      <c r="CU1962" s="28" t="s">
        <v>681</v>
      </c>
      <c r="CV1962" s="3" t="s">
        <v>682</v>
      </c>
    </row>
    <row r="1963" spans="91:100" x14ac:dyDescent="0.25">
      <c r="CM1963" s="29"/>
      <c r="CN1963" s="28" t="s">
        <v>4760</v>
      </c>
      <c r="CO1963" s="28" t="s">
        <v>388</v>
      </c>
      <c r="CP1963" s="28" t="s">
        <v>1177</v>
      </c>
      <c r="CQ1963" s="28" t="s">
        <v>4761</v>
      </c>
      <c r="CR1963" s="28" t="s">
        <v>4762</v>
      </c>
      <c r="CS1963" s="28" t="s">
        <v>679</v>
      </c>
      <c r="CT1963" s="28" t="s">
        <v>3570</v>
      </c>
      <c r="CU1963" s="28" t="s">
        <v>681</v>
      </c>
      <c r="CV1963" s="3" t="s">
        <v>682</v>
      </c>
    </row>
    <row r="1964" spans="91:100" x14ac:dyDescent="0.25">
      <c r="CM1964" s="29"/>
      <c r="CN1964" s="28" t="s">
        <v>4763</v>
      </c>
      <c r="CO1964" s="28" t="s">
        <v>388</v>
      </c>
      <c r="CP1964" s="28" t="s">
        <v>1177</v>
      </c>
      <c r="CQ1964" s="28" t="s">
        <v>4764</v>
      </c>
      <c r="CR1964" s="28" t="s">
        <v>4764</v>
      </c>
      <c r="CS1964" s="28" t="s">
        <v>679</v>
      </c>
      <c r="CT1964" s="28" t="s">
        <v>3570</v>
      </c>
      <c r="CU1964" s="28" t="s">
        <v>681</v>
      </c>
      <c r="CV1964" s="3" t="s">
        <v>682</v>
      </c>
    </row>
    <row r="1965" spans="91:100" x14ac:dyDescent="0.25">
      <c r="CM1965" s="29"/>
      <c r="CN1965" s="28" t="s">
        <v>4765</v>
      </c>
      <c r="CO1965" s="28" t="s">
        <v>388</v>
      </c>
      <c r="CP1965" s="28" t="s">
        <v>1177</v>
      </c>
      <c r="CQ1965" s="28" t="s">
        <v>867</v>
      </c>
      <c r="CR1965" s="28" t="s">
        <v>867</v>
      </c>
      <c r="CS1965" s="28" t="s">
        <v>679</v>
      </c>
      <c r="CT1965" s="28" t="s">
        <v>3570</v>
      </c>
      <c r="CU1965" s="28" t="s">
        <v>681</v>
      </c>
      <c r="CV1965" s="3" t="s">
        <v>682</v>
      </c>
    </row>
    <row r="1966" spans="91:100" x14ac:dyDescent="0.25">
      <c r="CM1966" s="29"/>
      <c r="CN1966" s="28" t="s">
        <v>4766</v>
      </c>
      <c r="CO1966" s="28" t="s">
        <v>388</v>
      </c>
      <c r="CP1966" s="28" t="s">
        <v>1177</v>
      </c>
      <c r="CQ1966" s="28" t="s">
        <v>869</v>
      </c>
      <c r="CR1966" s="28" t="s">
        <v>869</v>
      </c>
      <c r="CS1966" s="28" t="s">
        <v>679</v>
      </c>
      <c r="CT1966" s="28" t="s">
        <v>3570</v>
      </c>
      <c r="CU1966" s="28" t="s">
        <v>681</v>
      </c>
      <c r="CV1966" s="3" t="s">
        <v>682</v>
      </c>
    </row>
    <row r="1967" spans="91:100" x14ac:dyDescent="0.25">
      <c r="CM1967" s="29"/>
      <c r="CN1967" s="28" t="s">
        <v>4767</v>
      </c>
      <c r="CO1967" s="28" t="s">
        <v>388</v>
      </c>
      <c r="CP1967" s="28" t="s">
        <v>1177</v>
      </c>
      <c r="CQ1967" s="28" t="s">
        <v>4768</v>
      </c>
      <c r="CR1967" s="28" t="s">
        <v>4768</v>
      </c>
      <c r="CS1967" s="28" t="s">
        <v>752</v>
      </c>
      <c r="CT1967" s="28" t="s">
        <v>1184</v>
      </c>
      <c r="CU1967" s="28" t="s">
        <v>681</v>
      </c>
      <c r="CV1967" s="3" t="s">
        <v>754</v>
      </c>
    </row>
    <row r="1968" spans="91:100" x14ac:dyDescent="0.25">
      <c r="CM1968" s="29"/>
      <c r="CN1968" s="28" t="s">
        <v>4769</v>
      </c>
      <c r="CO1968" s="28" t="s">
        <v>388</v>
      </c>
      <c r="CP1968" s="28" t="s">
        <v>1177</v>
      </c>
      <c r="CQ1968" s="28" t="s">
        <v>4770</v>
      </c>
      <c r="CR1968" s="28" t="s">
        <v>4771</v>
      </c>
      <c r="CS1968" s="28" t="s">
        <v>679</v>
      </c>
      <c r="CT1968" s="28" t="s">
        <v>3570</v>
      </c>
      <c r="CU1968" s="28" t="s">
        <v>681</v>
      </c>
      <c r="CV1968" s="3" t="s">
        <v>682</v>
      </c>
    </row>
    <row r="1969" spans="91:100" x14ac:dyDescent="0.25">
      <c r="CM1969" s="29"/>
      <c r="CN1969" s="28" t="s">
        <v>4772</v>
      </c>
      <c r="CO1969" s="28" t="s">
        <v>388</v>
      </c>
      <c r="CP1969" s="28" t="s">
        <v>1177</v>
      </c>
      <c r="CQ1969" s="28" t="s">
        <v>4773</v>
      </c>
      <c r="CR1969" s="28" t="s">
        <v>4773</v>
      </c>
      <c r="CS1969" s="28" t="s">
        <v>679</v>
      </c>
      <c r="CT1969" s="28" t="s">
        <v>3570</v>
      </c>
      <c r="CU1969" s="28" t="s">
        <v>681</v>
      </c>
      <c r="CV1969" s="3" t="s">
        <v>682</v>
      </c>
    </row>
    <row r="1970" spans="91:100" x14ac:dyDescent="0.25">
      <c r="CM1970" s="29"/>
      <c r="CN1970" s="28" t="s">
        <v>4774</v>
      </c>
      <c r="CO1970" s="28" t="s">
        <v>388</v>
      </c>
      <c r="CP1970" s="28" t="s">
        <v>1177</v>
      </c>
      <c r="CQ1970" s="28" t="s">
        <v>4775</v>
      </c>
      <c r="CR1970" s="28" t="s">
        <v>4775</v>
      </c>
      <c r="CS1970" s="28" t="s">
        <v>679</v>
      </c>
      <c r="CT1970" s="28" t="s">
        <v>3570</v>
      </c>
      <c r="CU1970" s="28" t="s">
        <v>681</v>
      </c>
      <c r="CV1970" s="3" t="s">
        <v>682</v>
      </c>
    </row>
    <row r="1971" spans="91:100" x14ac:dyDescent="0.25">
      <c r="CM1971" s="29"/>
      <c r="CN1971" s="28" t="s">
        <v>4776</v>
      </c>
      <c r="CO1971" s="28" t="s">
        <v>388</v>
      </c>
      <c r="CP1971" s="28" t="s">
        <v>1177</v>
      </c>
      <c r="CQ1971" s="28" t="s">
        <v>4777</v>
      </c>
      <c r="CR1971" s="28" t="s">
        <v>4777</v>
      </c>
      <c r="CS1971" s="28" t="s">
        <v>679</v>
      </c>
      <c r="CT1971" s="28" t="s">
        <v>3570</v>
      </c>
      <c r="CU1971" s="28" t="s">
        <v>681</v>
      </c>
      <c r="CV1971" s="3" t="s">
        <v>682</v>
      </c>
    </row>
    <row r="1972" spans="91:100" x14ac:dyDescent="0.25">
      <c r="CM1972" s="29"/>
      <c r="CN1972" s="28" t="s">
        <v>4778</v>
      </c>
      <c r="CO1972" s="28" t="s">
        <v>388</v>
      </c>
      <c r="CP1972" s="28" t="s">
        <v>1177</v>
      </c>
      <c r="CQ1972" s="28" t="s">
        <v>4779</v>
      </c>
      <c r="CR1972" s="28" t="s">
        <v>4779</v>
      </c>
      <c r="CS1972" s="28" t="s">
        <v>679</v>
      </c>
      <c r="CT1972" s="28" t="s">
        <v>3570</v>
      </c>
      <c r="CU1972" s="28" t="s">
        <v>681</v>
      </c>
      <c r="CV1972" s="3" t="s">
        <v>682</v>
      </c>
    </row>
    <row r="1973" spans="91:100" x14ac:dyDescent="0.25">
      <c r="CM1973" s="29"/>
      <c r="CN1973" s="28" t="s">
        <v>4780</v>
      </c>
      <c r="CO1973" s="28" t="s">
        <v>388</v>
      </c>
      <c r="CP1973" s="28" t="s">
        <v>1177</v>
      </c>
      <c r="CQ1973" s="28" t="s">
        <v>4781</v>
      </c>
      <c r="CR1973" s="28" t="s">
        <v>4781</v>
      </c>
      <c r="CS1973" s="28" t="s">
        <v>752</v>
      </c>
      <c r="CT1973" s="28" t="s">
        <v>1184</v>
      </c>
      <c r="CU1973" s="28" t="s">
        <v>681</v>
      </c>
      <c r="CV1973" s="3" t="s">
        <v>754</v>
      </c>
    </row>
    <row r="1974" spans="91:100" x14ac:dyDescent="0.25">
      <c r="CM1974" s="29"/>
      <c r="CN1974" s="28" t="s">
        <v>4782</v>
      </c>
      <c r="CO1974" s="28" t="s">
        <v>388</v>
      </c>
      <c r="CP1974" s="28" t="s">
        <v>1177</v>
      </c>
      <c r="CQ1974" s="28" t="s">
        <v>4783</v>
      </c>
      <c r="CR1974" s="28" t="s">
        <v>4784</v>
      </c>
      <c r="CS1974" s="28" t="s">
        <v>679</v>
      </c>
      <c r="CT1974" s="28" t="s">
        <v>3570</v>
      </c>
      <c r="CU1974" s="28" t="s">
        <v>681</v>
      </c>
      <c r="CV1974" s="3" t="s">
        <v>682</v>
      </c>
    </row>
    <row r="1975" spans="91:100" x14ac:dyDescent="0.25">
      <c r="CM1975" s="29"/>
      <c r="CN1975" s="28" t="s">
        <v>4785</v>
      </c>
      <c r="CO1975" s="28" t="s">
        <v>388</v>
      </c>
      <c r="CP1975" s="28" t="s">
        <v>1177</v>
      </c>
      <c r="CQ1975" s="28" t="s">
        <v>4786</v>
      </c>
      <c r="CR1975" s="28" t="s">
        <v>4786</v>
      </c>
      <c r="CS1975" s="28" t="s">
        <v>679</v>
      </c>
      <c r="CT1975" s="28" t="s">
        <v>3570</v>
      </c>
      <c r="CU1975" s="28" t="s">
        <v>681</v>
      </c>
      <c r="CV1975" s="3" t="s">
        <v>682</v>
      </c>
    </row>
    <row r="1976" spans="91:100" x14ac:dyDescent="0.25">
      <c r="CM1976" s="29"/>
      <c r="CN1976" s="28" t="s">
        <v>4787</v>
      </c>
      <c r="CO1976" s="28" t="s">
        <v>388</v>
      </c>
      <c r="CP1976" s="28" t="s">
        <v>1177</v>
      </c>
      <c r="CQ1976" s="28" t="s">
        <v>4553</v>
      </c>
      <c r="CR1976" s="28" t="s">
        <v>4553</v>
      </c>
      <c r="CS1976" s="28" t="s">
        <v>679</v>
      </c>
      <c r="CT1976" s="28" t="s">
        <v>3570</v>
      </c>
      <c r="CU1976" s="28" t="s">
        <v>681</v>
      </c>
      <c r="CV1976" s="3" t="s">
        <v>682</v>
      </c>
    </row>
    <row r="1977" spans="91:100" x14ac:dyDescent="0.25">
      <c r="CM1977" s="29"/>
      <c r="CN1977" s="28" t="s">
        <v>4788</v>
      </c>
      <c r="CO1977" s="28" t="s">
        <v>388</v>
      </c>
      <c r="CP1977" s="28" t="s">
        <v>1177</v>
      </c>
      <c r="CQ1977" s="28" t="s">
        <v>4789</v>
      </c>
      <c r="CR1977" s="28" t="s">
        <v>4789</v>
      </c>
      <c r="CS1977" s="28" t="s">
        <v>679</v>
      </c>
      <c r="CT1977" s="28" t="s">
        <v>3570</v>
      </c>
      <c r="CU1977" s="28" t="s">
        <v>681</v>
      </c>
      <c r="CV1977" s="3" t="s">
        <v>682</v>
      </c>
    </row>
    <row r="1978" spans="91:100" x14ac:dyDescent="0.25">
      <c r="CM1978" s="29"/>
      <c r="CN1978" s="28" t="s">
        <v>4790</v>
      </c>
      <c r="CO1978" s="28" t="s">
        <v>388</v>
      </c>
      <c r="CP1978" s="28" t="s">
        <v>1177</v>
      </c>
      <c r="CQ1978" s="28" t="s">
        <v>4791</v>
      </c>
      <c r="CR1978" s="28" t="s">
        <v>4792</v>
      </c>
      <c r="CS1978" s="28" t="s">
        <v>679</v>
      </c>
      <c r="CT1978" s="28" t="s">
        <v>3570</v>
      </c>
      <c r="CU1978" s="28" t="s">
        <v>681</v>
      </c>
      <c r="CV1978" s="3" t="s">
        <v>682</v>
      </c>
    </row>
    <row r="1979" spans="91:100" x14ac:dyDescent="0.25">
      <c r="CM1979" s="29"/>
      <c r="CN1979" s="28" t="s">
        <v>4793</v>
      </c>
      <c r="CO1979" s="28" t="s">
        <v>385</v>
      </c>
      <c r="CP1979" s="28" t="s">
        <v>393</v>
      </c>
      <c r="CQ1979" s="28" t="s">
        <v>4794</v>
      </c>
      <c r="CR1979" s="28" t="s">
        <v>403</v>
      </c>
      <c r="CS1979" s="28" t="s">
        <v>679</v>
      </c>
      <c r="CT1979" s="28" t="s">
        <v>4795</v>
      </c>
      <c r="CU1979" s="28" t="s">
        <v>681</v>
      </c>
      <c r="CV1979" s="3" t="s">
        <v>682</v>
      </c>
    </row>
    <row r="1980" spans="91:100" x14ac:dyDescent="0.25">
      <c r="CM1980" s="29"/>
      <c r="CN1980" s="28" t="s">
        <v>4796</v>
      </c>
      <c r="CO1980" s="28" t="s">
        <v>385</v>
      </c>
      <c r="CP1980" s="28" t="s">
        <v>393</v>
      </c>
      <c r="CQ1980" s="28" t="s">
        <v>4797</v>
      </c>
      <c r="CR1980" s="28" t="s">
        <v>4798</v>
      </c>
      <c r="CS1980" s="28" t="s">
        <v>679</v>
      </c>
      <c r="CT1980" s="28" t="s">
        <v>4795</v>
      </c>
      <c r="CU1980" s="28" t="s">
        <v>681</v>
      </c>
      <c r="CV1980" s="3" t="s">
        <v>682</v>
      </c>
    </row>
    <row r="1981" spans="91:100" x14ac:dyDescent="0.25">
      <c r="CM1981" s="29"/>
      <c r="CN1981" s="28" t="s">
        <v>4799</v>
      </c>
      <c r="CO1981" s="28" t="s">
        <v>385</v>
      </c>
      <c r="CP1981" s="28" t="s">
        <v>393</v>
      </c>
      <c r="CQ1981" s="28" t="s">
        <v>4800</v>
      </c>
      <c r="CR1981" s="28" t="s">
        <v>404</v>
      </c>
      <c r="CS1981" s="28" t="s">
        <v>679</v>
      </c>
      <c r="CT1981" s="28" t="s">
        <v>4795</v>
      </c>
      <c r="CU1981" s="28" t="s">
        <v>681</v>
      </c>
      <c r="CV1981" s="3" t="s">
        <v>682</v>
      </c>
    </row>
    <row r="1982" spans="91:100" x14ac:dyDescent="0.25">
      <c r="CM1982" s="29"/>
      <c r="CN1982" s="28" t="s">
        <v>4801</v>
      </c>
      <c r="CO1982" s="28" t="s">
        <v>385</v>
      </c>
      <c r="CP1982" s="28" t="s">
        <v>393</v>
      </c>
      <c r="CQ1982" s="28" t="s">
        <v>4802</v>
      </c>
      <c r="CR1982" s="28" t="s">
        <v>4802</v>
      </c>
      <c r="CS1982" s="28" t="s">
        <v>752</v>
      </c>
      <c r="CT1982" s="28" t="s">
        <v>753</v>
      </c>
      <c r="CU1982" s="28" t="s">
        <v>681</v>
      </c>
      <c r="CV1982" s="3" t="s">
        <v>754</v>
      </c>
    </row>
    <row r="1983" spans="91:100" x14ac:dyDescent="0.25">
      <c r="CM1983" s="29"/>
      <c r="CN1983" s="28" t="s">
        <v>4803</v>
      </c>
      <c r="CO1983" s="28" t="s">
        <v>385</v>
      </c>
      <c r="CP1983" s="28" t="s">
        <v>393</v>
      </c>
      <c r="CQ1983" s="28" t="s">
        <v>4804</v>
      </c>
      <c r="CR1983" s="28" t="s">
        <v>4804</v>
      </c>
      <c r="CS1983" s="28" t="s">
        <v>752</v>
      </c>
      <c r="CT1983" s="28" t="s">
        <v>753</v>
      </c>
      <c r="CU1983" s="28" t="s">
        <v>681</v>
      </c>
      <c r="CV1983" s="3" t="s">
        <v>754</v>
      </c>
    </row>
    <row r="1984" spans="91:100" x14ac:dyDescent="0.25">
      <c r="CM1984" s="29"/>
      <c r="CN1984" s="28" t="s">
        <v>4805</v>
      </c>
      <c r="CO1984" s="28" t="s">
        <v>385</v>
      </c>
      <c r="CP1984" s="28" t="s">
        <v>393</v>
      </c>
      <c r="CQ1984" s="28" t="s">
        <v>4806</v>
      </c>
      <c r="CR1984" s="28" t="s">
        <v>4807</v>
      </c>
      <c r="CS1984" s="28" t="s">
        <v>679</v>
      </c>
      <c r="CT1984" s="28" t="s">
        <v>4795</v>
      </c>
      <c r="CU1984" s="28" t="s">
        <v>681</v>
      </c>
      <c r="CV1984" s="3" t="s">
        <v>682</v>
      </c>
    </row>
    <row r="1985" spans="91:100" x14ac:dyDescent="0.25">
      <c r="CM1985" s="29"/>
      <c r="CN1985" s="28" t="s">
        <v>4808</v>
      </c>
      <c r="CO1985" s="28" t="s">
        <v>385</v>
      </c>
      <c r="CP1985" s="28" t="s">
        <v>393</v>
      </c>
      <c r="CQ1985" s="28" t="s">
        <v>4809</v>
      </c>
      <c r="CR1985" s="28" t="s">
        <v>405</v>
      </c>
      <c r="CS1985" s="28" t="s">
        <v>679</v>
      </c>
      <c r="CT1985" s="28" t="s">
        <v>4795</v>
      </c>
      <c r="CU1985" s="28" t="s">
        <v>681</v>
      </c>
      <c r="CV1985" s="3" t="s">
        <v>682</v>
      </c>
    </row>
    <row r="1986" spans="91:100" x14ac:dyDescent="0.25">
      <c r="CM1986" s="29"/>
      <c r="CN1986" s="28" t="s">
        <v>4810</v>
      </c>
      <c r="CO1986" s="28" t="s">
        <v>385</v>
      </c>
      <c r="CP1986" s="28" t="s">
        <v>393</v>
      </c>
      <c r="CQ1986" s="28" t="s">
        <v>4811</v>
      </c>
      <c r="CR1986" s="28" t="s">
        <v>406</v>
      </c>
      <c r="CS1986" s="28" t="s">
        <v>679</v>
      </c>
      <c r="CT1986" s="28" t="s">
        <v>4795</v>
      </c>
      <c r="CU1986" s="28" t="s">
        <v>681</v>
      </c>
      <c r="CV1986" s="3" t="s">
        <v>682</v>
      </c>
    </row>
    <row r="1987" spans="91:100" x14ac:dyDescent="0.25">
      <c r="CM1987" s="29"/>
      <c r="CN1987" s="28" t="s">
        <v>4812</v>
      </c>
      <c r="CO1987" s="28" t="s">
        <v>385</v>
      </c>
      <c r="CP1987" s="28" t="s">
        <v>393</v>
      </c>
      <c r="CQ1987" s="28" t="s">
        <v>4813</v>
      </c>
      <c r="CR1987" s="28" t="s">
        <v>407</v>
      </c>
      <c r="CS1987" s="28" t="s">
        <v>679</v>
      </c>
      <c r="CT1987" s="28" t="s">
        <v>4795</v>
      </c>
      <c r="CU1987" s="28" t="s">
        <v>681</v>
      </c>
      <c r="CV1987" s="3" t="s">
        <v>682</v>
      </c>
    </row>
    <row r="1988" spans="91:100" x14ac:dyDescent="0.25">
      <c r="CM1988" s="29"/>
      <c r="CN1988" s="28" t="s">
        <v>4814</v>
      </c>
      <c r="CO1988" s="28" t="s">
        <v>385</v>
      </c>
      <c r="CP1988" s="28" t="s">
        <v>393</v>
      </c>
      <c r="CQ1988" s="28" t="s">
        <v>4815</v>
      </c>
      <c r="CR1988" s="28" t="s">
        <v>408</v>
      </c>
      <c r="CS1988" s="28" t="s">
        <v>679</v>
      </c>
      <c r="CT1988" s="28" t="s">
        <v>4795</v>
      </c>
      <c r="CU1988" s="28" t="s">
        <v>681</v>
      </c>
      <c r="CV1988" s="3" t="s">
        <v>682</v>
      </c>
    </row>
    <row r="1989" spans="91:100" x14ac:dyDescent="0.25">
      <c r="CM1989" s="29"/>
      <c r="CN1989" s="28" t="s">
        <v>4816</v>
      </c>
      <c r="CO1989" s="28" t="s">
        <v>385</v>
      </c>
      <c r="CP1989" s="28" t="s">
        <v>393</v>
      </c>
      <c r="CQ1989" s="28" t="s">
        <v>4817</v>
      </c>
      <c r="CR1989" s="28" t="s">
        <v>4818</v>
      </c>
      <c r="CS1989" s="28" t="s">
        <v>679</v>
      </c>
      <c r="CT1989" s="28" t="s">
        <v>4795</v>
      </c>
      <c r="CU1989" s="28" t="s">
        <v>681</v>
      </c>
      <c r="CV1989" s="3" t="s">
        <v>682</v>
      </c>
    </row>
    <row r="1990" spans="91:100" x14ac:dyDescent="0.25">
      <c r="CM1990" s="29"/>
      <c r="CN1990" s="28" t="s">
        <v>4819</v>
      </c>
      <c r="CO1990" s="28" t="s">
        <v>385</v>
      </c>
      <c r="CP1990" s="28" t="s">
        <v>393</v>
      </c>
      <c r="CQ1990" s="28" t="s">
        <v>4820</v>
      </c>
      <c r="CR1990" s="28" t="s">
        <v>4821</v>
      </c>
      <c r="CS1990" s="28" t="s">
        <v>679</v>
      </c>
      <c r="CT1990" s="28" t="s">
        <v>4795</v>
      </c>
      <c r="CU1990" s="28" t="s">
        <v>681</v>
      </c>
      <c r="CV1990" s="3" t="s">
        <v>682</v>
      </c>
    </row>
    <row r="1991" spans="91:100" x14ac:dyDescent="0.25">
      <c r="CM1991" s="29"/>
      <c r="CN1991" s="28" t="s">
        <v>4822</v>
      </c>
      <c r="CO1991" s="28" t="s">
        <v>385</v>
      </c>
      <c r="CP1991" s="28" t="s">
        <v>393</v>
      </c>
      <c r="CQ1991" s="28" t="s">
        <v>4823</v>
      </c>
      <c r="CR1991" s="28" t="s">
        <v>4824</v>
      </c>
      <c r="CS1991" s="28" t="s">
        <v>679</v>
      </c>
      <c r="CT1991" s="28" t="s">
        <v>4795</v>
      </c>
      <c r="CU1991" s="28" t="s">
        <v>681</v>
      </c>
      <c r="CV1991" s="3" t="s">
        <v>682</v>
      </c>
    </row>
    <row r="1992" spans="91:100" x14ac:dyDescent="0.25">
      <c r="CM1992" s="29"/>
      <c r="CN1992" s="28" t="s">
        <v>4825</v>
      </c>
      <c r="CO1992" s="28" t="s">
        <v>385</v>
      </c>
      <c r="CP1992" s="28" t="s">
        <v>393</v>
      </c>
      <c r="CQ1992" s="28" t="s">
        <v>4826</v>
      </c>
      <c r="CR1992" s="28" t="s">
        <v>409</v>
      </c>
      <c r="CS1992" s="28" t="s">
        <v>679</v>
      </c>
      <c r="CT1992" s="28" t="s">
        <v>4795</v>
      </c>
      <c r="CU1992" s="28" t="s">
        <v>681</v>
      </c>
      <c r="CV1992" s="3" t="s">
        <v>682</v>
      </c>
    </row>
    <row r="1993" spans="91:100" x14ac:dyDescent="0.25">
      <c r="CM1993" s="29"/>
      <c r="CN1993" s="28" t="s">
        <v>4827</v>
      </c>
      <c r="CO1993" s="28" t="s">
        <v>385</v>
      </c>
      <c r="CP1993" s="28" t="s">
        <v>1177</v>
      </c>
      <c r="CQ1993" s="28" t="s">
        <v>1181</v>
      </c>
      <c r="CR1993" s="28" t="s">
        <v>1181</v>
      </c>
      <c r="CS1993" s="28" t="s">
        <v>679</v>
      </c>
      <c r="CT1993" s="28" t="s">
        <v>3570</v>
      </c>
      <c r="CU1993" s="28" t="s">
        <v>681</v>
      </c>
      <c r="CV1993" s="3" t="s">
        <v>682</v>
      </c>
    </row>
    <row r="1994" spans="91:100" x14ac:dyDescent="0.25">
      <c r="CM1994" s="29"/>
      <c r="CN1994" s="28" t="s">
        <v>4828</v>
      </c>
      <c r="CO1994" s="28" t="s">
        <v>385</v>
      </c>
      <c r="CP1994" s="28" t="s">
        <v>1177</v>
      </c>
      <c r="CQ1994" s="28" t="s">
        <v>4829</v>
      </c>
      <c r="CR1994" s="28" t="s">
        <v>4830</v>
      </c>
      <c r="CS1994" s="28" t="s">
        <v>679</v>
      </c>
      <c r="CT1994" s="28" t="s">
        <v>3570</v>
      </c>
      <c r="CU1994" s="28" t="s">
        <v>681</v>
      </c>
      <c r="CV1994" s="3" t="s">
        <v>682</v>
      </c>
    </row>
    <row r="1995" spans="91:100" x14ac:dyDescent="0.25">
      <c r="CM1995" s="29"/>
      <c r="CN1995" s="28" t="s">
        <v>4831</v>
      </c>
      <c r="CO1995" s="28" t="s">
        <v>385</v>
      </c>
      <c r="CP1995" s="28" t="s">
        <v>1177</v>
      </c>
      <c r="CQ1995" s="28" t="s">
        <v>1188</v>
      </c>
      <c r="CR1995" s="28" t="s">
        <v>1188</v>
      </c>
      <c r="CS1995" s="28" t="s">
        <v>679</v>
      </c>
      <c r="CT1995" s="28" t="s">
        <v>3570</v>
      </c>
      <c r="CU1995" s="28" t="s">
        <v>681</v>
      </c>
      <c r="CV1995" s="3" t="s">
        <v>682</v>
      </c>
    </row>
    <row r="1996" spans="91:100" x14ac:dyDescent="0.25">
      <c r="CM1996" s="29"/>
      <c r="CN1996" s="28" t="s">
        <v>4832</v>
      </c>
      <c r="CO1996" s="28" t="s">
        <v>385</v>
      </c>
      <c r="CP1996" s="28" t="s">
        <v>1177</v>
      </c>
      <c r="CQ1996" s="28" t="s">
        <v>4833</v>
      </c>
      <c r="CR1996" s="28" t="s">
        <v>4833</v>
      </c>
      <c r="CS1996" s="28" t="s">
        <v>679</v>
      </c>
      <c r="CT1996" s="28" t="s">
        <v>3570</v>
      </c>
      <c r="CU1996" s="28" t="s">
        <v>681</v>
      </c>
      <c r="CV1996" s="3" t="s">
        <v>682</v>
      </c>
    </row>
    <row r="1997" spans="91:100" x14ac:dyDescent="0.25">
      <c r="CM1997" s="29"/>
      <c r="CN1997" s="28" t="s">
        <v>4834</v>
      </c>
      <c r="CO1997" s="28" t="s">
        <v>385</v>
      </c>
      <c r="CP1997" s="28" t="s">
        <v>1177</v>
      </c>
      <c r="CQ1997" s="28" t="s">
        <v>1192</v>
      </c>
      <c r="CR1997" s="28" t="s">
        <v>1192</v>
      </c>
      <c r="CS1997" s="28" t="s">
        <v>679</v>
      </c>
      <c r="CT1997" s="28" t="s">
        <v>3570</v>
      </c>
      <c r="CU1997" s="28" t="s">
        <v>681</v>
      </c>
      <c r="CV1997" s="3" t="s">
        <v>682</v>
      </c>
    </row>
    <row r="1998" spans="91:100" x14ac:dyDescent="0.25">
      <c r="CM1998" s="29"/>
      <c r="CN1998" s="28" t="s">
        <v>4835</v>
      </c>
      <c r="CO1998" s="28" t="s">
        <v>385</v>
      </c>
      <c r="CP1998" s="28" t="s">
        <v>1177</v>
      </c>
      <c r="CQ1998" s="28" t="s">
        <v>1194</v>
      </c>
      <c r="CR1998" s="28" t="s">
        <v>1194</v>
      </c>
      <c r="CS1998" s="28" t="s">
        <v>679</v>
      </c>
      <c r="CT1998" s="28" t="s">
        <v>3570</v>
      </c>
      <c r="CU1998" s="28" t="s">
        <v>681</v>
      </c>
      <c r="CV1998" s="3" t="s">
        <v>682</v>
      </c>
    </row>
    <row r="1999" spans="91:100" x14ac:dyDescent="0.25">
      <c r="CM1999" s="29"/>
      <c r="CN1999" s="28" t="s">
        <v>4836</v>
      </c>
      <c r="CO1999" s="28" t="s">
        <v>385</v>
      </c>
      <c r="CP1999" s="28" t="s">
        <v>1177</v>
      </c>
      <c r="CQ1999" s="28" t="s">
        <v>4837</v>
      </c>
      <c r="CR1999" s="28" t="s">
        <v>4837</v>
      </c>
      <c r="CS1999" s="28" t="s">
        <v>679</v>
      </c>
      <c r="CT1999" s="28" t="s">
        <v>3570</v>
      </c>
      <c r="CU1999" s="28" t="s">
        <v>681</v>
      </c>
      <c r="CV1999" s="3" t="s">
        <v>682</v>
      </c>
    </row>
    <row r="2000" spans="91:100" x14ac:dyDescent="0.25">
      <c r="CM2000" s="29"/>
      <c r="CN2000" s="28" t="s">
        <v>4838</v>
      </c>
      <c r="CO2000" s="28" t="s">
        <v>385</v>
      </c>
      <c r="CP2000" s="28" t="s">
        <v>1177</v>
      </c>
      <c r="CQ2000" s="28" t="s">
        <v>4839</v>
      </c>
      <c r="CR2000" s="28" t="s">
        <v>4840</v>
      </c>
      <c r="CS2000" s="28" t="s">
        <v>679</v>
      </c>
      <c r="CT2000" s="28" t="s">
        <v>3570</v>
      </c>
      <c r="CU2000" s="28" t="s">
        <v>681</v>
      </c>
      <c r="CV2000" s="3" t="s">
        <v>682</v>
      </c>
    </row>
    <row r="2001" spans="91:100" x14ac:dyDescent="0.25">
      <c r="CM2001" s="29"/>
      <c r="CN2001" s="28" t="s">
        <v>4841</v>
      </c>
      <c r="CO2001" s="28" t="s">
        <v>385</v>
      </c>
      <c r="CP2001" s="28" t="s">
        <v>1177</v>
      </c>
      <c r="CQ2001" s="28" t="s">
        <v>4842</v>
      </c>
      <c r="CR2001" s="28" t="s">
        <v>4842</v>
      </c>
      <c r="CS2001" s="28" t="s">
        <v>679</v>
      </c>
      <c r="CT2001" s="28" t="s">
        <v>3570</v>
      </c>
      <c r="CU2001" s="28" t="s">
        <v>681</v>
      </c>
      <c r="CV2001" s="3" t="s">
        <v>682</v>
      </c>
    </row>
    <row r="2002" spans="91:100" x14ac:dyDescent="0.25">
      <c r="CM2002" s="29"/>
      <c r="CN2002" s="28" t="s">
        <v>4843</v>
      </c>
      <c r="CO2002" s="28" t="s">
        <v>385</v>
      </c>
      <c r="CP2002" s="28" t="s">
        <v>1177</v>
      </c>
      <c r="CQ2002" s="28" t="s">
        <v>1657</v>
      </c>
      <c r="CR2002" s="28" t="s">
        <v>1658</v>
      </c>
      <c r="CS2002" s="28" t="s">
        <v>679</v>
      </c>
      <c r="CT2002" s="28" t="s">
        <v>3570</v>
      </c>
      <c r="CU2002" s="28" t="s">
        <v>681</v>
      </c>
      <c r="CV2002" s="3" t="s">
        <v>682</v>
      </c>
    </row>
    <row r="2003" spans="91:100" x14ac:dyDescent="0.25">
      <c r="CM2003" s="29"/>
      <c r="CN2003" s="28" t="s">
        <v>4844</v>
      </c>
      <c r="CO2003" s="28" t="s">
        <v>385</v>
      </c>
      <c r="CP2003" s="28" t="s">
        <v>1177</v>
      </c>
      <c r="CQ2003" s="28" t="s">
        <v>4845</v>
      </c>
      <c r="CR2003" s="28" t="s">
        <v>4845</v>
      </c>
      <c r="CS2003" s="28" t="s">
        <v>679</v>
      </c>
      <c r="CT2003" s="28" t="s">
        <v>3570</v>
      </c>
      <c r="CU2003" s="28" t="s">
        <v>681</v>
      </c>
      <c r="CV2003" s="3" t="s">
        <v>682</v>
      </c>
    </row>
    <row r="2004" spans="91:100" x14ac:dyDescent="0.25">
      <c r="CM2004" s="29"/>
      <c r="CN2004" s="28" t="s">
        <v>4846</v>
      </c>
      <c r="CO2004" s="28" t="s">
        <v>385</v>
      </c>
      <c r="CP2004" s="28" t="s">
        <v>1177</v>
      </c>
      <c r="CQ2004" s="28" t="s">
        <v>1212</v>
      </c>
      <c r="CR2004" s="28" t="s">
        <v>1212</v>
      </c>
      <c r="CS2004" s="28" t="s">
        <v>679</v>
      </c>
      <c r="CT2004" s="28" t="s">
        <v>3570</v>
      </c>
      <c r="CU2004" s="28" t="s">
        <v>681</v>
      </c>
      <c r="CV2004" s="3" t="s">
        <v>682</v>
      </c>
    </row>
    <row r="2005" spans="91:100" x14ac:dyDescent="0.25">
      <c r="CM2005" s="29"/>
      <c r="CN2005" s="28" t="s">
        <v>4847</v>
      </c>
      <c r="CO2005" s="28" t="s">
        <v>385</v>
      </c>
      <c r="CP2005" s="28" t="s">
        <v>1177</v>
      </c>
      <c r="CQ2005" s="28" t="s">
        <v>4848</v>
      </c>
      <c r="CR2005" s="28" t="s">
        <v>4849</v>
      </c>
      <c r="CS2005" s="28" t="s">
        <v>679</v>
      </c>
      <c r="CT2005" s="28" t="s">
        <v>3570</v>
      </c>
      <c r="CU2005" s="28" t="s">
        <v>681</v>
      </c>
      <c r="CV2005" s="3" t="s">
        <v>682</v>
      </c>
    </row>
    <row r="2006" spans="91:100" x14ac:dyDescent="0.25">
      <c r="CM2006" s="29"/>
      <c r="CN2006" s="28" t="s">
        <v>4850</v>
      </c>
      <c r="CO2006" s="28" t="s">
        <v>385</v>
      </c>
      <c r="CP2006" s="28" t="s">
        <v>1177</v>
      </c>
      <c r="CQ2006" s="28" t="s">
        <v>4851</v>
      </c>
      <c r="CR2006" s="28" t="s">
        <v>4851</v>
      </c>
      <c r="CS2006" s="28" t="s">
        <v>679</v>
      </c>
      <c r="CT2006" s="28" t="s">
        <v>3570</v>
      </c>
      <c r="CU2006" s="28" t="s">
        <v>681</v>
      </c>
      <c r="CV2006" s="3" t="s">
        <v>682</v>
      </c>
    </row>
    <row r="2007" spans="91:100" x14ac:dyDescent="0.25">
      <c r="CM2007" s="29"/>
      <c r="CN2007" s="28" t="s">
        <v>4852</v>
      </c>
      <c r="CO2007" s="28" t="s">
        <v>385</v>
      </c>
      <c r="CP2007" s="28" t="s">
        <v>1177</v>
      </c>
      <c r="CQ2007" s="28" t="s">
        <v>1672</v>
      </c>
      <c r="CR2007" s="28" t="s">
        <v>1672</v>
      </c>
      <c r="CS2007" s="28" t="s">
        <v>679</v>
      </c>
      <c r="CT2007" s="28" t="s">
        <v>3570</v>
      </c>
      <c r="CU2007" s="28" t="s">
        <v>681</v>
      </c>
      <c r="CV2007" s="3" t="s">
        <v>682</v>
      </c>
    </row>
    <row r="2008" spans="91:100" x14ac:dyDescent="0.25">
      <c r="CM2008" s="29"/>
      <c r="CN2008" s="28" t="s">
        <v>4853</v>
      </c>
      <c r="CO2008" s="28" t="s">
        <v>188</v>
      </c>
      <c r="CP2008" s="28" t="s">
        <v>393</v>
      </c>
      <c r="CQ2008" s="28" t="s">
        <v>4854</v>
      </c>
      <c r="CR2008" s="28" t="s">
        <v>4854</v>
      </c>
      <c r="CS2008" s="28" t="s">
        <v>679</v>
      </c>
      <c r="CT2008" s="28" t="s">
        <v>4855</v>
      </c>
      <c r="CU2008" s="28" t="s">
        <v>681</v>
      </c>
      <c r="CV2008" s="3" t="s">
        <v>682</v>
      </c>
    </row>
    <row r="2009" spans="91:100" x14ac:dyDescent="0.25">
      <c r="CM2009" s="29"/>
      <c r="CN2009" s="28" t="s">
        <v>4856</v>
      </c>
      <c r="CO2009" s="28" t="s">
        <v>188</v>
      </c>
      <c r="CP2009" s="28" t="s">
        <v>393</v>
      </c>
      <c r="CQ2009" s="28" t="s">
        <v>536</v>
      </c>
      <c r="CR2009" s="28" t="s">
        <v>536</v>
      </c>
      <c r="CS2009" s="28" t="s">
        <v>679</v>
      </c>
      <c r="CT2009" s="28" t="s">
        <v>4855</v>
      </c>
      <c r="CU2009" s="28" t="s">
        <v>681</v>
      </c>
      <c r="CV2009" s="3" t="s">
        <v>682</v>
      </c>
    </row>
    <row r="2010" spans="91:100" x14ac:dyDescent="0.25">
      <c r="CM2010" s="29"/>
      <c r="CN2010" s="28" t="s">
        <v>4857</v>
      </c>
      <c r="CO2010" s="28" t="s">
        <v>188</v>
      </c>
      <c r="CP2010" s="28" t="s">
        <v>393</v>
      </c>
      <c r="CQ2010" s="28" t="s">
        <v>537</v>
      </c>
      <c r="CR2010" s="28" t="s">
        <v>537</v>
      </c>
      <c r="CS2010" s="28" t="s">
        <v>679</v>
      </c>
      <c r="CT2010" s="28" t="s">
        <v>4855</v>
      </c>
      <c r="CU2010" s="28" t="s">
        <v>681</v>
      </c>
      <c r="CV2010" s="3" t="s">
        <v>682</v>
      </c>
    </row>
    <row r="2011" spans="91:100" x14ac:dyDescent="0.25">
      <c r="CM2011" s="29"/>
      <c r="CN2011" s="28" t="s">
        <v>4858</v>
      </c>
      <c r="CO2011" s="28" t="s">
        <v>188</v>
      </c>
      <c r="CP2011" s="28" t="s">
        <v>393</v>
      </c>
      <c r="CQ2011" s="28" t="s">
        <v>538</v>
      </c>
      <c r="CR2011" s="28" t="s">
        <v>538</v>
      </c>
      <c r="CS2011" s="28" t="s">
        <v>679</v>
      </c>
      <c r="CT2011" s="28" t="s">
        <v>4855</v>
      </c>
      <c r="CU2011" s="28" t="s">
        <v>681</v>
      </c>
      <c r="CV2011" s="3" t="s">
        <v>682</v>
      </c>
    </row>
    <row r="2012" spans="91:100" x14ac:dyDescent="0.25">
      <c r="CM2012" s="29"/>
      <c r="CN2012" s="28" t="s">
        <v>4859</v>
      </c>
      <c r="CO2012" s="28" t="s">
        <v>188</v>
      </c>
      <c r="CP2012" s="28" t="s">
        <v>393</v>
      </c>
      <c r="CQ2012" s="28" t="s">
        <v>539</v>
      </c>
      <c r="CR2012" s="28" t="s">
        <v>539</v>
      </c>
      <c r="CS2012" s="28" t="s">
        <v>679</v>
      </c>
      <c r="CT2012" s="28" t="s">
        <v>4855</v>
      </c>
      <c r="CU2012" s="28" t="s">
        <v>681</v>
      </c>
      <c r="CV2012" s="3" t="s">
        <v>682</v>
      </c>
    </row>
    <row r="2013" spans="91:100" x14ac:dyDescent="0.25">
      <c r="CM2013" s="29"/>
      <c r="CN2013" s="28" t="s">
        <v>4860</v>
      </c>
      <c r="CO2013" s="28" t="s">
        <v>188</v>
      </c>
      <c r="CP2013" s="28" t="s">
        <v>393</v>
      </c>
      <c r="CQ2013" s="28" t="s">
        <v>4861</v>
      </c>
      <c r="CR2013" s="28" t="s">
        <v>4862</v>
      </c>
      <c r="CS2013" s="28" t="s">
        <v>679</v>
      </c>
      <c r="CT2013" s="28" t="s">
        <v>4855</v>
      </c>
      <c r="CU2013" s="28" t="s">
        <v>681</v>
      </c>
      <c r="CV2013" s="3" t="s">
        <v>682</v>
      </c>
    </row>
    <row r="2014" spans="91:100" x14ac:dyDescent="0.25">
      <c r="CM2014" s="29"/>
      <c r="CN2014" s="28" t="s">
        <v>4863</v>
      </c>
      <c r="CO2014" s="28" t="s">
        <v>188</v>
      </c>
      <c r="CP2014" s="28" t="s">
        <v>393</v>
      </c>
      <c r="CQ2014" s="28" t="s">
        <v>540</v>
      </c>
      <c r="CR2014" s="28" t="s">
        <v>540</v>
      </c>
      <c r="CS2014" s="28" t="s">
        <v>679</v>
      </c>
      <c r="CT2014" s="28" t="s">
        <v>4855</v>
      </c>
      <c r="CU2014" s="28" t="s">
        <v>681</v>
      </c>
      <c r="CV2014" s="3" t="s">
        <v>682</v>
      </c>
    </row>
    <row r="2015" spans="91:100" x14ac:dyDescent="0.25">
      <c r="CM2015" s="29"/>
      <c r="CN2015" s="28" t="s">
        <v>4864</v>
      </c>
      <c r="CO2015" s="28" t="s">
        <v>188</v>
      </c>
      <c r="CP2015" s="28" t="s">
        <v>393</v>
      </c>
      <c r="CQ2015" s="28" t="s">
        <v>4865</v>
      </c>
      <c r="CR2015" s="28" t="s">
        <v>4866</v>
      </c>
      <c r="CS2015" s="28" t="s">
        <v>679</v>
      </c>
      <c r="CT2015" s="28" t="s">
        <v>4855</v>
      </c>
      <c r="CU2015" s="28" t="s">
        <v>681</v>
      </c>
      <c r="CV2015" s="3" t="s">
        <v>682</v>
      </c>
    </row>
    <row r="2016" spans="91:100" x14ac:dyDescent="0.25">
      <c r="CM2016" s="29"/>
      <c r="CN2016" s="28" t="s">
        <v>4867</v>
      </c>
      <c r="CO2016" s="28" t="s">
        <v>188</v>
      </c>
      <c r="CP2016" s="28" t="s">
        <v>393</v>
      </c>
      <c r="CQ2016" s="28" t="s">
        <v>4868</v>
      </c>
      <c r="CR2016" s="28" t="s">
        <v>4868</v>
      </c>
      <c r="CS2016" s="28" t="s">
        <v>679</v>
      </c>
      <c r="CT2016" s="28" t="s">
        <v>4855</v>
      </c>
      <c r="CU2016" s="28" t="s">
        <v>681</v>
      </c>
      <c r="CV2016" s="3" t="s">
        <v>682</v>
      </c>
    </row>
    <row r="2017" spans="91:100" x14ac:dyDescent="0.25">
      <c r="CM2017" s="29"/>
      <c r="CN2017" s="28" t="s">
        <v>4869</v>
      </c>
      <c r="CO2017" s="28" t="s">
        <v>188</v>
      </c>
      <c r="CP2017" s="28" t="s">
        <v>393</v>
      </c>
      <c r="CQ2017" s="28" t="s">
        <v>4870</v>
      </c>
      <c r="CR2017" s="28" t="s">
        <v>4870</v>
      </c>
      <c r="CS2017" s="28" t="s">
        <v>679</v>
      </c>
      <c r="CT2017" s="28" t="s">
        <v>4855</v>
      </c>
      <c r="CU2017" s="28" t="s">
        <v>681</v>
      </c>
      <c r="CV2017" s="3" t="s">
        <v>682</v>
      </c>
    </row>
    <row r="2018" spans="91:100" x14ac:dyDescent="0.25">
      <c r="CM2018" s="29"/>
      <c r="CN2018" s="28" t="s">
        <v>4871</v>
      </c>
      <c r="CO2018" s="28" t="s">
        <v>188</v>
      </c>
      <c r="CP2018" s="28" t="s">
        <v>393</v>
      </c>
      <c r="CQ2018" s="28" t="s">
        <v>541</v>
      </c>
      <c r="CR2018" s="28" t="s">
        <v>541</v>
      </c>
      <c r="CS2018" s="28" t="s">
        <v>679</v>
      </c>
      <c r="CT2018" s="28" t="s">
        <v>4855</v>
      </c>
      <c r="CU2018" s="28" t="s">
        <v>681</v>
      </c>
      <c r="CV2018" s="3" t="s">
        <v>682</v>
      </c>
    </row>
    <row r="2019" spans="91:100" x14ac:dyDescent="0.25">
      <c r="CM2019" s="29"/>
      <c r="CN2019" s="28" t="s">
        <v>4872</v>
      </c>
      <c r="CO2019" s="28" t="s">
        <v>188</v>
      </c>
      <c r="CP2019" s="28" t="s">
        <v>393</v>
      </c>
      <c r="CQ2019" s="28" t="s">
        <v>4873</v>
      </c>
      <c r="CR2019" s="28" t="s">
        <v>4873</v>
      </c>
      <c r="CS2019" s="28" t="s">
        <v>679</v>
      </c>
      <c r="CT2019" s="28" t="s">
        <v>4855</v>
      </c>
      <c r="CU2019" s="28" t="s">
        <v>681</v>
      </c>
      <c r="CV2019" s="3" t="s">
        <v>682</v>
      </c>
    </row>
    <row r="2020" spans="91:100" x14ac:dyDescent="0.25">
      <c r="CM2020" s="29"/>
      <c r="CN2020" s="28" t="s">
        <v>4874</v>
      </c>
      <c r="CO2020" s="28" t="s">
        <v>188</v>
      </c>
      <c r="CP2020" s="28" t="s">
        <v>393</v>
      </c>
      <c r="CQ2020" s="28" t="s">
        <v>4875</v>
      </c>
      <c r="CR2020" s="28" t="s">
        <v>4875</v>
      </c>
      <c r="CS2020" s="28" t="s">
        <v>752</v>
      </c>
      <c r="CT2020" s="28" t="s">
        <v>753</v>
      </c>
      <c r="CU2020" s="28" t="s">
        <v>681</v>
      </c>
      <c r="CV2020" s="3" t="s">
        <v>754</v>
      </c>
    </row>
    <row r="2021" spans="91:100" x14ac:dyDescent="0.25">
      <c r="CM2021" s="29"/>
      <c r="CN2021" s="28" t="s">
        <v>4876</v>
      </c>
      <c r="CO2021" s="28" t="s">
        <v>188</v>
      </c>
      <c r="CP2021" s="28" t="s">
        <v>393</v>
      </c>
      <c r="CQ2021" s="28" t="s">
        <v>4877</v>
      </c>
      <c r="CR2021" s="28" t="s">
        <v>4877</v>
      </c>
      <c r="CS2021" s="28" t="s">
        <v>752</v>
      </c>
      <c r="CT2021" s="28" t="s">
        <v>753</v>
      </c>
      <c r="CU2021" s="28" t="s">
        <v>681</v>
      </c>
      <c r="CV2021" s="3" t="s">
        <v>754</v>
      </c>
    </row>
    <row r="2022" spans="91:100" x14ac:dyDescent="0.25">
      <c r="CM2022" s="29"/>
      <c r="CN2022" s="28" t="s">
        <v>4878</v>
      </c>
      <c r="CO2022" s="28" t="s">
        <v>188</v>
      </c>
      <c r="CP2022" s="28" t="s">
        <v>393</v>
      </c>
      <c r="CQ2022" s="28" t="s">
        <v>4879</v>
      </c>
      <c r="CR2022" s="28" t="s">
        <v>4879</v>
      </c>
      <c r="CS2022" s="28" t="s">
        <v>752</v>
      </c>
      <c r="CT2022" s="28" t="s">
        <v>753</v>
      </c>
      <c r="CU2022" s="28" t="s">
        <v>681</v>
      </c>
      <c r="CV2022" s="3" t="s">
        <v>754</v>
      </c>
    </row>
    <row r="2023" spans="91:100" x14ac:dyDescent="0.25">
      <c r="CM2023" s="29"/>
      <c r="CN2023" s="28" t="s">
        <v>4880</v>
      </c>
      <c r="CO2023" s="28" t="s">
        <v>188</v>
      </c>
      <c r="CP2023" s="28" t="s">
        <v>393</v>
      </c>
      <c r="CQ2023" s="28" t="s">
        <v>4881</v>
      </c>
      <c r="CR2023" s="28" t="s">
        <v>4881</v>
      </c>
      <c r="CS2023" s="28" t="s">
        <v>679</v>
      </c>
      <c r="CT2023" s="28" t="s">
        <v>4855</v>
      </c>
      <c r="CU2023" s="28" t="s">
        <v>681</v>
      </c>
      <c r="CV2023" s="3" t="s">
        <v>682</v>
      </c>
    </row>
    <row r="2024" spans="91:100" x14ac:dyDescent="0.25">
      <c r="CM2024" s="29"/>
      <c r="CN2024" s="28" t="s">
        <v>4882</v>
      </c>
      <c r="CO2024" s="28" t="s">
        <v>188</v>
      </c>
      <c r="CP2024" s="28" t="s">
        <v>393</v>
      </c>
      <c r="CQ2024" s="28" t="s">
        <v>4883</v>
      </c>
      <c r="CR2024" s="28" t="s">
        <v>4883</v>
      </c>
      <c r="CS2024" s="28" t="s">
        <v>679</v>
      </c>
      <c r="CT2024" s="28" t="s">
        <v>4855</v>
      </c>
      <c r="CU2024" s="28" t="s">
        <v>681</v>
      </c>
      <c r="CV2024" s="3" t="s">
        <v>682</v>
      </c>
    </row>
    <row r="2025" spans="91:100" x14ac:dyDescent="0.25">
      <c r="CM2025" s="29"/>
      <c r="CN2025" s="28" t="s">
        <v>4884</v>
      </c>
      <c r="CO2025" s="28" t="s">
        <v>188</v>
      </c>
      <c r="CP2025" s="28" t="s">
        <v>393</v>
      </c>
      <c r="CQ2025" s="28" t="s">
        <v>4885</v>
      </c>
      <c r="CR2025" s="28" t="s">
        <v>4886</v>
      </c>
      <c r="CS2025" s="28" t="s">
        <v>679</v>
      </c>
      <c r="CT2025" s="28" t="s">
        <v>4855</v>
      </c>
      <c r="CU2025" s="28" t="s">
        <v>681</v>
      </c>
      <c r="CV2025" s="3" t="s">
        <v>682</v>
      </c>
    </row>
    <row r="2026" spans="91:100" x14ac:dyDescent="0.25">
      <c r="CM2026" s="29"/>
      <c r="CN2026" s="28" t="s">
        <v>4887</v>
      </c>
      <c r="CO2026" s="28" t="s">
        <v>188</v>
      </c>
      <c r="CP2026" s="28" t="s">
        <v>1177</v>
      </c>
      <c r="CQ2026" s="28" t="s">
        <v>1188</v>
      </c>
      <c r="CR2026" s="28" t="s">
        <v>1188</v>
      </c>
      <c r="CS2026" s="28" t="s">
        <v>679</v>
      </c>
      <c r="CT2026" s="28" t="s">
        <v>3570</v>
      </c>
      <c r="CU2026" s="28" t="s">
        <v>681</v>
      </c>
      <c r="CV2026" s="3" t="s">
        <v>682</v>
      </c>
    </row>
    <row r="2027" spans="91:100" x14ac:dyDescent="0.25">
      <c r="CM2027" s="29"/>
      <c r="CN2027" s="28" t="s">
        <v>4888</v>
      </c>
      <c r="CO2027" s="28" t="s">
        <v>188</v>
      </c>
      <c r="CP2027" s="28" t="s">
        <v>1177</v>
      </c>
      <c r="CQ2027" s="28" t="s">
        <v>4889</v>
      </c>
      <c r="CR2027" s="28" t="s">
        <v>4889</v>
      </c>
      <c r="CS2027" s="28" t="s">
        <v>679</v>
      </c>
      <c r="CT2027" s="28" t="s">
        <v>3570</v>
      </c>
      <c r="CU2027" s="28" t="s">
        <v>681</v>
      </c>
      <c r="CV2027" s="3" t="s">
        <v>682</v>
      </c>
    </row>
    <row r="2028" spans="91:100" x14ac:dyDescent="0.25">
      <c r="CM2028" s="29"/>
      <c r="CN2028" s="28" t="s">
        <v>4890</v>
      </c>
      <c r="CO2028" s="28" t="s">
        <v>188</v>
      </c>
      <c r="CP2028" s="28" t="s">
        <v>1177</v>
      </c>
      <c r="CQ2028" s="28" t="s">
        <v>190</v>
      </c>
      <c r="CR2028" s="28" t="s">
        <v>190</v>
      </c>
      <c r="CS2028" s="28" t="s">
        <v>679</v>
      </c>
      <c r="CT2028" s="28" t="s">
        <v>3570</v>
      </c>
      <c r="CU2028" s="28" t="s">
        <v>681</v>
      </c>
      <c r="CV2028" s="3" t="s">
        <v>682</v>
      </c>
    </row>
    <row r="2029" spans="91:100" x14ac:dyDescent="0.25">
      <c r="CM2029" s="29"/>
      <c r="CN2029" s="28" t="s">
        <v>4891</v>
      </c>
      <c r="CO2029" s="28" t="s">
        <v>188</v>
      </c>
      <c r="CP2029" s="28" t="s">
        <v>1177</v>
      </c>
      <c r="CQ2029" s="28" t="s">
        <v>1569</v>
      </c>
      <c r="CR2029" s="28" t="s">
        <v>1569</v>
      </c>
      <c r="CS2029" s="28" t="s">
        <v>679</v>
      </c>
      <c r="CT2029" s="28" t="s">
        <v>3570</v>
      </c>
      <c r="CU2029" s="28" t="s">
        <v>681</v>
      </c>
      <c r="CV2029" s="3" t="s">
        <v>682</v>
      </c>
    </row>
    <row r="2030" spans="91:100" x14ac:dyDescent="0.25">
      <c r="CM2030" s="29"/>
      <c r="CN2030" s="28" t="s">
        <v>4892</v>
      </c>
      <c r="CO2030" s="28" t="s">
        <v>188</v>
      </c>
      <c r="CP2030" s="28" t="s">
        <v>1177</v>
      </c>
      <c r="CQ2030" s="28" t="s">
        <v>1657</v>
      </c>
      <c r="CR2030" s="28" t="s">
        <v>1658</v>
      </c>
      <c r="CS2030" s="28" t="s">
        <v>679</v>
      </c>
      <c r="CT2030" s="28" t="s">
        <v>3570</v>
      </c>
      <c r="CU2030" s="28" t="s">
        <v>681</v>
      </c>
      <c r="CV2030" s="3" t="s">
        <v>682</v>
      </c>
    </row>
    <row r="2031" spans="91:100" x14ac:dyDescent="0.25">
      <c r="CM2031" s="29"/>
      <c r="CN2031" s="28" t="s">
        <v>4893</v>
      </c>
      <c r="CO2031" s="28" t="s">
        <v>188</v>
      </c>
      <c r="CP2031" s="28" t="s">
        <v>1177</v>
      </c>
      <c r="CQ2031" s="28" t="s">
        <v>4894</v>
      </c>
      <c r="CR2031" s="28" t="s">
        <v>4894</v>
      </c>
      <c r="CS2031" s="28" t="s">
        <v>679</v>
      </c>
      <c r="CT2031" s="28" t="s">
        <v>3570</v>
      </c>
      <c r="CU2031" s="28" t="s">
        <v>681</v>
      </c>
      <c r="CV2031" s="3" t="s">
        <v>682</v>
      </c>
    </row>
    <row r="2032" spans="91:100" x14ac:dyDescent="0.25">
      <c r="CM2032" s="29"/>
      <c r="CN2032" s="28" t="s">
        <v>4895</v>
      </c>
      <c r="CO2032" s="28" t="s">
        <v>188</v>
      </c>
      <c r="CP2032" s="28" t="s">
        <v>1177</v>
      </c>
      <c r="CQ2032" s="28" t="s">
        <v>4896</v>
      </c>
      <c r="CR2032" s="28" t="s">
        <v>4896</v>
      </c>
      <c r="CS2032" s="28" t="s">
        <v>679</v>
      </c>
      <c r="CT2032" s="28" t="s">
        <v>3570</v>
      </c>
      <c r="CU2032" s="28" t="s">
        <v>681</v>
      </c>
      <c r="CV2032" s="3" t="s">
        <v>682</v>
      </c>
    </row>
    <row r="2033" spans="91:100" x14ac:dyDescent="0.25">
      <c r="CM2033" s="29"/>
      <c r="CN2033" s="28" t="s">
        <v>4897</v>
      </c>
      <c r="CO2033" s="28" t="s">
        <v>188</v>
      </c>
      <c r="CP2033" s="28" t="s">
        <v>1177</v>
      </c>
      <c r="CQ2033" s="28" t="s">
        <v>4898</v>
      </c>
      <c r="CR2033" s="28" t="s">
        <v>4898</v>
      </c>
      <c r="CS2033" s="28" t="s">
        <v>679</v>
      </c>
      <c r="CT2033" s="28" t="s">
        <v>3570</v>
      </c>
      <c r="CU2033" s="28" t="s">
        <v>681</v>
      </c>
      <c r="CV2033" s="3" t="s">
        <v>682</v>
      </c>
    </row>
    <row r="2034" spans="91:100" x14ac:dyDescent="0.25">
      <c r="CM2034" s="29"/>
      <c r="CN2034" s="28" t="s">
        <v>4899</v>
      </c>
      <c r="CO2034" s="28" t="s">
        <v>188</v>
      </c>
      <c r="CP2034" s="28" t="s">
        <v>1177</v>
      </c>
      <c r="CQ2034" s="28" t="s">
        <v>1611</v>
      </c>
      <c r="CR2034" s="28" t="s">
        <v>1611</v>
      </c>
      <c r="CS2034" s="28" t="s">
        <v>679</v>
      </c>
      <c r="CT2034" s="28" t="s">
        <v>3570</v>
      </c>
      <c r="CU2034" s="28" t="s">
        <v>681</v>
      </c>
      <c r="CV2034" s="3" t="s">
        <v>682</v>
      </c>
    </row>
    <row r="2035" spans="91:100" x14ac:dyDescent="0.25">
      <c r="CM2035" s="29"/>
      <c r="CN2035" s="28" t="s">
        <v>4900</v>
      </c>
      <c r="CO2035" s="28" t="s">
        <v>188</v>
      </c>
      <c r="CP2035" s="28" t="s">
        <v>1177</v>
      </c>
      <c r="CQ2035" s="28" t="s">
        <v>1615</v>
      </c>
      <c r="CR2035" s="28" t="s">
        <v>1616</v>
      </c>
      <c r="CS2035" s="28" t="s">
        <v>679</v>
      </c>
      <c r="CT2035" s="28" t="s">
        <v>3570</v>
      </c>
      <c r="CU2035" s="28" t="s">
        <v>681</v>
      </c>
      <c r="CV2035" s="3" t="s">
        <v>682</v>
      </c>
    </row>
    <row r="2036" spans="91:100" x14ac:dyDescent="0.25">
      <c r="CM2036" s="29"/>
      <c r="CN2036" s="28" t="s">
        <v>4901</v>
      </c>
      <c r="CO2036" s="28" t="s">
        <v>188</v>
      </c>
      <c r="CP2036" s="28" t="s">
        <v>1177</v>
      </c>
      <c r="CQ2036" s="28" t="s">
        <v>1618</v>
      </c>
      <c r="CR2036" s="28" t="s">
        <v>1618</v>
      </c>
      <c r="CS2036" s="28" t="s">
        <v>679</v>
      </c>
      <c r="CT2036" s="28" t="s">
        <v>3570</v>
      </c>
      <c r="CU2036" s="28" t="s">
        <v>681</v>
      </c>
      <c r="CV2036" s="3" t="s">
        <v>682</v>
      </c>
    </row>
    <row r="2037" spans="91:100" x14ac:dyDescent="0.25">
      <c r="CM2037" s="29"/>
      <c r="CN2037" s="28" t="s">
        <v>4902</v>
      </c>
      <c r="CO2037" s="28" t="s">
        <v>188</v>
      </c>
      <c r="CP2037" s="28" t="s">
        <v>1177</v>
      </c>
      <c r="CQ2037" s="28" t="s">
        <v>1212</v>
      </c>
      <c r="CR2037" s="28" t="s">
        <v>1212</v>
      </c>
      <c r="CS2037" s="28" t="s">
        <v>679</v>
      </c>
      <c r="CT2037" s="28" t="s">
        <v>3570</v>
      </c>
      <c r="CU2037" s="28" t="s">
        <v>681</v>
      </c>
      <c r="CV2037" s="3" t="s">
        <v>682</v>
      </c>
    </row>
    <row r="2038" spans="91:100" x14ac:dyDescent="0.25">
      <c r="CM2038" s="29"/>
      <c r="CN2038" s="28" t="s">
        <v>4903</v>
      </c>
      <c r="CO2038" s="28" t="s">
        <v>188</v>
      </c>
      <c r="CP2038" s="28" t="s">
        <v>1177</v>
      </c>
      <c r="CQ2038" s="28" t="s">
        <v>1214</v>
      </c>
      <c r="CR2038" s="28" t="s">
        <v>1214</v>
      </c>
      <c r="CS2038" s="28" t="s">
        <v>679</v>
      </c>
      <c r="CT2038" s="28" t="s">
        <v>3570</v>
      </c>
      <c r="CU2038" s="28" t="s">
        <v>681</v>
      </c>
      <c r="CV2038" s="3" t="s">
        <v>682</v>
      </c>
    </row>
    <row r="2039" spans="91:100" x14ac:dyDescent="0.25">
      <c r="CM2039" s="29"/>
      <c r="CN2039" s="28" t="s">
        <v>4904</v>
      </c>
      <c r="CO2039" s="28" t="s">
        <v>188</v>
      </c>
      <c r="CP2039" s="28" t="s">
        <v>1177</v>
      </c>
      <c r="CQ2039" s="28" t="s">
        <v>1672</v>
      </c>
      <c r="CR2039" s="28" t="s">
        <v>1672</v>
      </c>
      <c r="CS2039" s="28" t="s">
        <v>679</v>
      </c>
      <c r="CT2039" s="28" t="s">
        <v>3570</v>
      </c>
      <c r="CU2039" s="28" t="s">
        <v>681</v>
      </c>
      <c r="CV2039" s="3" t="s">
        <v>682</v>
      </c>
    </row>
    <row r="2040" spans="91:100" x14ac:dyDescent="0.25">
      <c r="CM2040" s="29"/>
      <c r="CN2040" s="28" t="s">
        <v>4905</v>
      </c>
      <c r="CO2040" s="28" t="s">
        <v>188</v>
      </c>
      <c r="CP2040" s="28" t="s">
        <v>1177</v>
      </c>
      <c r="CQ2040" s="28" t="s">
        <v>4906</v>
      </c>
      <c r="CR2040" s="28" t="s">
        <v>4906</v>
      </c>
      <c r="CS2040" s="28" t="s">
        <v>679</v>
      </c>
      <c r="CT2040" s="28" t="s">
        <v>3570</v>
      </c>
      <c r="CU2040" s="28" t="s">
        <v>681</v>
      </c>
      <c r="CV2040" s="3" t="s">
        <v>682</v>
      </c>
    </row>
    <row r="2041" spans="91:100" x14ac:dyDescent="0.25">
      <c r="CM2041" s="29"/>
      <c r="CN2041" s="28" t="s">
        <v>4907</v>
      </c>
      <c r="CO2041" s="28" t="s">
        <v>389</v>
      </c>
      <c r="CP2041" s="28" t="s">
        <v>393</v>
      </c>
      <c r="CQ2041" s="28" t="s">
        <v>4908</v>
      </c>
      <c r="CR2041" s="28" t="s">
        <v>4908</v>
      </c>
      <c r="CS2041" s="28" t="s">
        <v>679</v>
      </c>
      <c r="CT2041" s="28" t="s">
        <v>4909</v>
      </c>
      <c r="CU2041" s="28" t="s">
        <v>681</v>
      </c>
      <c r="CV2041" s="3" t="s">
        <v>682</v>
      </c>
    </row>
    <row r="2042" spans="91:100" x14ac:dyDescent="0.25">
      <c r="CM2042" s="29"/>
      <c r="CN2042" s="28" t="s">
        <v>4910</v>
      </c>
      <c r="CO2042" s="28" t="s">
        <v>389</v>
      </c>
      <c r="CP2042" s="28" t="s">
        <v>393</v>
      </c>
      <c r="CQ2042" s="28" t="s">
        <v>571</v>
      </c>
      <c r="CR2042" s="28" t="s">
        <v>571</v>
      </c>
      <c r="CS2042" s="28" t="s">
        <v>679</v>
      </c>
      <c r="CT2042" s="28" t="s">
        <v>4909</v>
      </c>
      <c r="CU2042" s="28" t="s">
        <v>681</v>
      </c>
      <c r="CV2042" s="3" t="s">
        <v>682</v>
      </c>
    </row>
    <row r="2043" spans="91:100" x14ac:dyDescent="0.25">
      <c r="CM2043" s="29"/>
      <c r="CN2043" s="28" t="s">
        <v>4911</v>
      </c>
      <c r="CO2043" s="28" t="s">
        <v>389</v>
      </c>
      <c r="CP2043" s="28" t="s">
        <v>393</v>
      </c>
      <c r="CQ2043" s="28" t="s">
        <v>4912</v>
      </c>
      <c r="CR2043" s="28" t="s">
        <v>572</v>
      </c>
      <c r="CS2043" s="28" t="s">
        <v>679</v>
      </c>
      <c r="CT2043" s="28" t="s">
        <v>4909</v>
      </c>
      <c r="CU2043" s="28" t="s">
        <v>681</v>
      </c>
      <c r="CV2043" s="3" t="s">
        <v>682</v>
      </c>
    </row>
    <row r="2044" spans="91:100" x14ac:dyDescent="0.25">
      <c r="CM2044" s="29"/>
      <c r="CN2044" s="28" t="s">
        <v>4913</v>
      </c>
      <c r="CO2044" s="28" t="s">
        <v>389</v>
      </c>
      <c r="CP2044" s="28" t="s">
        <v>393</v>
      </c>
      <c r="CQ2044" s="28" t="s">
        <v>4914</v>
      </c>
      <c r="CR2044" s="28" t="s">
        <v>573</v>
      </c>
      <c r="CS2044" s="28" t="s">
        <v>679</v>
      </c>
      <c r="CT2044" s="28" t="s">
        <v>4909</v>
      </c>
      <c r="CU2044" s="28" t="s">
        <v>681</v>
      </c>
      <c r="CV2044" s="3" t="s">
        <v>682</v>
      </c>
    </row>
    <row r="2045" spans="91:100" x14ac:dyDescent="0.25">
      <c r="CM2045" s="29"/>
      <c r="CN2045" s="28" t="s">
        <v>4915</v>
      </c>
      <c r="CO2045" s="28" t="s">
        <v>389</v>
      </c>
      <c r="CP2045" s="28" t="s">
        <v>393</v>
      </c>
      <c r="CQ2045" s="28" t="s">
        <v>4916</v>
      </c>
      <c r="CR2045" s="28" t="s">
        <v>4916</v>
      </c>
      <c r="CS2045" s="28" t="s">
        <v>679</v>
      </c>
      <c r="CT2045" s="28" t="s">
        <v>4909</v>
      </c>
      <c r="CU2045" s="28" t="s">
        <v>681</v>
      </c>
      <c r="CV2045" s="3" t="s">
        <v>682</v>
      </c>
    </row>
    <row r="2046" spans="91:100" x14ac:dyDescent="0.25">
      <c r="CM2046" s="29"/>
      <c r="CN2046" s="28" t="s">
        <v>4917</v>
      </c>
      <c r="CO2046" s="28" t="s">
        <v>389</v>
      </c>
      <c r="CP2046" s="28" t="s">
        <v>393</v>
      </c>
      <c r="CQ2046" s="28" t="s">
        <v>4918</v>
      </c>
      <c r="CR2046" s="28" t="s">
        <v>4918</v>
      </c>
      <c r="CS2046" s="28" t="s">
        <v>679</v>
      </c>
      <c r="CT2046" s="28" t="s">
        <v>4909</v>
      </c>
      <c r="CU2046" s="28" t="s">
        <v>681</v>
      </c>
      <c r="CV2046" s="3" t="s">
        <v>682</v>
      </c>
    </row>
    <row r="2047" spans="91:100" x14ac:dyDescent="0.25">
      <c r="CM2047" s="29"/>
      <c r="CN2047" s="28" t="s">
        <v>4919</v>
      </c>
      <c r="CO2047" s="28" t="s">
        <v>389</v>
      </c>
      <c r="CP2047" s="28" t="s">
        <v>393</v>
      </c>
      <c r="CQ2047" s="28" t="s">
        <v>4920</v>
      </c>
      <c r="CR2047" s="28" t="s">
        <v>574</v>
      </c>
      <c r="CS2047" s="28" t="s">
        <v>679</v>
      </c>
      <c r="CT2047" s="28" t="s">
        <v>4909</v>
      </c>
      <c r="CU2047" s="28" t="s">
        <v>681</v>
      </c>
      <c r="CV2047" s="3" t="s">
        <v>682</v>
      </c>
    </row>
    <row r="2048" spans="91:100" x14ac:dyDescent="0.25">
      <c r="CM2048" s="29"/>
      <c r="CN2048" s="28" t="s">
        <v>4921</v>
      </c>
      <c r="CO2048" s="28" t="s">
        <v>389</v>
      </c>
      <c r="CP2048" s="28" t="s">
        <v>393</v>
      </c>
      <c r="CQ2048" s="28" t="s">
        <v>4922</v>
      </c>
      <c r="CR2048" s="28" t="s">
        <v>4923</v>
      </c>
      <c r="CS2048" s="28" t="s">
        <v>679</v>
      </c>
      <c r="CT2048" s="28" t="s">
        <v>4909</v>
      </c>
      <c r="CU2048" s="28" t="s">
        <v>681</v>
      </c>
      <c r="CV2048" s="3" t="s">
        <v>682</v>
      </c>
    </row>
    <row r="2049" spans="91:100" x14ac:dyDescent="0.25">
      <c r="CM2049" s="29"/>
      <c r="CN2049" s="28" t="s">
        <v>4924</v>
      </c>
      <c r="CO2049" s="28" t="s">
        <v>389</v>
      </c>
      <c r="CP2049" s="28" t="s">
        <v>393</v>
      </c>
      <c r="CQ2049" s="28" t="s">
        <v>4925</v>
      </c>
      <c r="CR2049" s="28" t="s">
        <v>575</v>
      </c>
      <c r="CS2049" s="28" t="s">
        <v>679</v>
      </c>
      <c r="CT2049" s="28" t="s">
        <v>4909</v>
      </c>
      <c r="CU2049" s="28" t="s">
        <v>681</v>
      </c>
      <c r="CV2049" s="3" t="s">
        <v>682</v>
      </c>
    </row>
    <row r="2050" spans="91:100" x14ac:dyDescent="0.25">
      <c r="CM2050" s="29"/>
      <c r="CN2050" s="28" t="s">
        <v>4926</v>
      </c>
      <c r="CO2050" s="28" t="s">
        <v>389</v>
      </c>
      <c r="CP2050" s="28" t="s">
        <v>393</v>
      </c>
      <c r="CQ2050" s="28" t="s">
        <v>4927</v>
      </c>
      <c r="CR2050" s="28" t="s">
        <v>576</v>
      </c>
      <c r="CS2050" s="28" t="s">
        <v>679</v>
      </c>
      <c r="CT2050" s="28" t="s">
        <v>4909</v>
      </c>
      <c r="CU2050" s="28" t="s">
        <v>681</v>
      </c>
      <c r="CV2050" s="3" t="s">
        <v>682</v>
      </c>
    </row>
    <row r="2051" spans="91:100" x14ac:dyDescent="0.25">
      <c r="CM2051" s="29"/>
      <c r="CN2051" s="28" t="s">
        <v>4928</v>
      </c>
      <c r="CO2051" s="28" t="s">
        <v>389</v>
      </c>
      <c r="CP2051" s="28" t="s">
        <v>393</v>
      </c>
      <c r="CQ2051" s="28" t="s">
        <v>4929</v>
      </c>
      <c r="CR2051" s="28" t="s">
        <v>577</v>
      </c>
      <c r="CS2051" s="28" t="s">
        <v>679</v>
      </c>
      <c r="CT2051" s="28" t="s">
        <v>4909</v>
      </c>
      <c r="CU2051" s="28" t="s">
        <v>681</v>
      </c>
      <c r="CV2051" s="3" t="s">
        <v>682</v>
      </c>
    </row>
    <row r="2052" spans="91:100" x14ac:dyDescent="0.25">
      <c r="CM2052" s="29"/>
      <c r="CN2052" s="28" t="s">
        <v>4930</v>
      </c>
      <c r="CO2052" s="28" t="s">
        <v>389</v>
      </c>
      <c r="CP2052" s="28" t="s">
        <v>393</v>
      </c>
      <c r="CQ2052" s="28" t="s">
        <v>4931</v>
      </c>
      <c r="CR2052" s="28" t="s">
        <v>4932</v>
      </c>
      <c r="CS2052" s="28" t="s">
        <v>679</v>
      </c>
      <c r="CT2052" s="28" t="s">
        <v>4909</v>
      </c>
      <c r="CU2052" s="28" t="s">
        <v>681</v>
      </c>
      <c r="CV2052" s="3" t="s">
        <v>682</v>
      </c>
    </row>
    <row r="2053" spans="91:100" x14ac:dyDescent="0.25">
      <c r="CM2053" s="29"/>
      <c r="CN2053" s="28" t="s">
        <v>4933</v>
      </c>
      <c r="CO2053" s="28" t="s">
        <v>389</v>
      </c>
      <c r="CP2053" s="28" t="s">
        <v>393</v>
      </c>
      <c r="CQ2053" s="28" t="s">
        <v>4934</v>
      </c>
      <c r="CR2053" s="28" t="s">
        <v>4935</v>
      </c>
      <c r="CS2053" s="28" t="s">
        <v>679</v>
      </c>
      <c r="CT2053" s="28" t="s">
        <v>4909</v>
      </c>
      <c r="CU2053" s="28" t="s">
        <v>681</v>
      </c>
      <c r="CV2053" s="3" t="s">
        <v>682</v>
      </c>
    </row>
    <row r="2054" spans="91:100" x14ac:dyDescent="0.25">
      <c r="CM2054" s="29"/>
      <c r="CN2054" s="28" t="s">
        <v>4936</v>
      </c>
      <c r="CO2054" s="28" t="s">
        <v>389</v>
      </c>
      <c r="CP2054" s="28" t="s">
        <v>393</v>
      </c>
      <c r="CQ2054" s="28" t="s">
        <v>4937</v>
      </c>
      <c r="CR2054" s="28" t="s">
        <v>4937</v>
      </c>
      <c r="CS2054" s="28" t="s">
        <v>752</v>
      </c>
      <c r="CT2054" s="28" t="s">
        <v>753</v>
      </c>
      <c r="CU2054" s="28" t="s">
        <v>681</v>
      </c>
      <c r="CV2054" s="3" t="s">
        <v>754</v>
      </c>
    </row>
    <row r="2055" spans="91:100" x14ac:dyDescent="0.25">
      <c r="CM2055" s="29"/>
      <c r="CN2055" s="28" t="s">
        <v>4938</v>
      </c>
      <c r="CO2055" s="28" t="s">
        <v>389</v>
      </c>
      <c r="CP2055" s="28" t="s">
        <v>393</v>
      </c>
      <c r="CQ2055" s="28" t="s">
        <v>4939</v>
      </c>
      <c r="CR2055" s="28" t="s">
        <v>4939</v>
      </c>
      <c r="CS2055" s="28" t="s">
        <v>752</v>
      </c>
      <c r="CT2055" s="28" t="s">
        <v>753</v>
      </c>
      <c r="CU2055" s="28" t="s">
        <v>681</v>
      </c>
      <c r="CV2055" s="3" t="s">
        <v>754</v>
      </c>
    </row>
    <row r="2056" spans="91:100" x14ac:dyDescent="0.25">
      <c r="CM2056" s="29"/>
      <c r="CN2056" s="28" t="s">
        <v>4940</v>
      </c>
      <c r="CO2056" s="28" t="s">
        <v>389</v>
      </c>
      <c r="CP2056" s="28" t="s">
        <v>393</v>
      </c>
      <c r="CQ2056" s="28" t="s">
        <v>4941</v>
      </c>
      <c r="CR2056" s="28" t="s">
        <v>4941</v>
      </c>
      <c r="CS2056" s="28" t="s">
        <v>752</v>
      </c>
      <c r="CT2056" s="28" t="s">
        <v>753</v>
      </c>
      <c r="CU2056" s="28" t="s">
        <v>681</v>
      </c>
      <c r="CV2056" s="3" t="s">
        <v>754</v>
      </c>
    </row>
    <row r="2057" spans="91:100" x14ac:dyDescent="0.25">
      <c r="CM2057" s="29"/>
      <c r="CN2057" s="28" t="s">
        <v>4942</v>
      </c>
      <c r="CO2057" s="28" t="s">
        <v>389</v>
      </c>
      <c r="CP2057" s="28" t="s">
        <v>393</v>
      </c>
      <c r="CQ2057" s="28" t="s">
        <v>578</v>
      </c>
      <c r="CR2057" s="28" t="s">
        <v>578</v>
      </c>
      <c r="CS2057" s="28" t="s">
        <v>679</v>
      </c>
      <c r="CT2057" s="28" t="s">
        <v>4909</v>
      </c>
      <c r="CU2057" s="28" t="s">
        <v>681</v>
      </c>
      <c r="CV2057" s="3" t="s">
        <v>682</v>
      </c>
    </row>
    <row r="2058" spans="91:100" x14ac:dyDescent="0.25">
      <c r="CM2058" s="29"/>
      <c r="CN2058" s="28" t="s">
        <v>4943</v>
      </c>
      <c r="CO2058" s="28" t="s">
        <v>389</v>
      </c>
      <c r="CP2058" s="28" t="s">
        <v>393</v>
      </c>
      <c r="CQ2058" s="28" t="s">
        <v>4944</v>
      </c>
      <c r="CR2058" s="28" t="s">
        <v>4944</v>
      </c>
      <c r="CS2058" s="28" t="s">
        <v>679</v>
      </c>
      <c r="CT2058" s="28" t="s">
        <v>4909</v>
      </c>
      <c r="CU2058" s="28" t="s">
        <v>681</v>
      </c>
      <c r="CV2058" s="3" t="s">
        <v>682</v>
      </c>
    </row>
    <row r="2059" spans="91:100" x14ac:dyDescent="0.25">
      <c r="CM2059" s="29"/>
      <c r="CN2059" s="28" t="s">
        <v>4945</v>
      </c>
      <c r="CO2059" s="28" t="s">
        <v>389</v>
      </c>
      <c r="CP2059" s="28" t="s">
        <v>393</v>
      </c>
      <c r="CQ2059" s="28" t="s">
        <v>579</v>
      </c>
      <c r="CR2059" s="28" t="s">
        <v>579</v>
      </c>
      <c r="CS2059" s="28" t="s">
        <v>679</v>
      </c>
      <c r="CT2059" s="28" t="s">
        <v>4909</v>
      </c>
      <c r="CU2059" s="28" t="s">
        <v>681</v>
      </c>
      <c r="CV2059" s="3" t="s">
        <v>682</v>
      </c>
    </row>
    <row r="2060" spans="91:100" x14ac:dyDescent="0.25">
      <c r="CM2060" s="29"/>
      <c r="CN2060" s="28" t="s">
        <v>4946</v>
      </c>
      <c r="CO2060" s="28" t="s">
        <v>389</v>
      </c>
      <c r="CP2060" s="28" t="s">
        <v>1177</v>
      </c>
      <c r="CQ2060" s="28" t="s">
        <v>4947</v>
      </c>
      <c r="CR2060" s="28" t="s">
        <v>4948</v>
      </c>
      <c r="CS2060" s="28" t="s">
        <v>679</v>
      </c>
      <c r="CT2060" s="28" t="s">
        <v>3570</v>
      </c>
      <c r="CU2060" s="28" t="s">
        <v>681</v>
      </c>
      <c r="CV2060" s="3" t="s">
        <v>682</v>
      </c>
    </row>
    <row r="2061" spans="91:100" x14ac:dyDescent="0.25">
      <c r="CM2061" s="29"/>
      <c r="CN2061" s="28" t="s">
        <v>4949</v>
      </c>
      <c r="CO2061" s="28" t="s">
        <v>389</v>
      </c>
      <c r="CP2061" s="28" t="s">
        <v>1177</v>
      </c>
      <c r="CQ2061" s="28" t="s">
        <v>4950</v>
      </c>
      <c r="CR2061" s="28" t="s">
        <v>4950</v>
      </c>
      <c r="CS2061" s="28" t="s">
        <v>679</v>
      </c>
      <c r="CT2061" s="28" t="s">
        <v>3570</v>
      </c>
      <c r="CU2061" s="28" t="s">
        <v>681</v>
      </c>
      <c r="CV2061" s="3" t="s">
        <v>682</v>
      </c>
    </row>
    <row r="2062" spans="91:100" x14ac:dyDescent="0.25">
      <c r="CM2062" s="29"/>
      <c r="CN2062" s="28" t="s">
        <v>4951</v>
      </c>
      <c r="CO2062" s="28" t="s">
        <v>389</v>
      </c>
      <c r="CP2062" s="28" t="s">
        <v>1177</v>
      </c>
      <c r="CQ2062" s="28" t="s">
        <v>4952</v>
      </c>
      <c r="CR2062" s="28" t="s">
        <v>4952</v>
      </c>
      <c r="CS2062" s="28" t="s">
        <v>679</v>
      </c>
      <c r="CT2062" s="28" t="s">
        <v>3570</v>
      </c>
      <c r="CU2062" s="28" t="s">
        <v>681</v>
      </c>
      <c r="CV2062" s="3" t="s">
        <v>682</v>
      </c>
    </row>
    <row r="2063" spans="91:100" x14ac:dyDescent="0.25">
      <c r="CM2063" s="29"/>
      <c r="CN2063" s="28" t="s">
        <v>4953</v>
      </c>
      <c r="CO2063" s="28" t="s">
        <v>389</v>
      </c>
      <c r="CP2063" s="28" t="s">
        <v>1177</v>
      </c>
      <c r="CQ2063" s="28" t="s">
        <v>805</v>
      </c>
      <c r="CR2063" s="28" t="s">
        <v>805</v>
      </c>
      <c r="CS2063" s="28" t="s">
        <v>679</v>
      </c>
      <c r="CT2063" s="28" t="s">
        <v>3570</v>
      </c>
      <c r="CU2063" s="28" t="s">
        <v>681</v>
      </c>
      <c r="CV2063" s="3" t="s">
        <v>682</v>
      </c>
    </row>
    <row r="2064" spans="91:100" x14ac:dyDescent="0.25">
      <c r="CM2064" s="29"/>
      <c r="CN2064" s="28" t="s">
        <v>4954</v>
      </c>
      <c r="CO2064" s="28" t="s">
        <v>389</v>
      </c>
      <c r="CP2064" s="28" t="s">
        <v>1177</v>
      </c>
      <c r="CQ2064" s="28" t="s">
        <v>4955</v>
      </c>
      <c r="CR2064" s="28" t="s">
        <v>4955</v>
      </c>
      <c r="CS2064" s="28" t="s">
        <v>679</v>
      </c>
      <c r="CT2064" s="28" t="s">
        <v>3570</v>
      </c>
      <c r="CU2064" s="28" t="s">
        <v>681</v>
      </c>
      <c r="CV2064" s="3" t="s">
        <v>682</v>
      </c>
    </row>
    <row r="2065" spans="91:100" x14ac:dyDescent="0.25">
      <c r="CM2065" s="29"/>
      <c r="CN2065" s="28" t="s">
        <v>4956</v>
      </c>
      <c r="CO2065" s="28" t="s">
        <v>389</v>
      </c>
      <c r="CP2065" s="28" t="s">
        <v>1177</v>
      </c>
      <c r="CQ2065" s="28" t="s">
        <v>4773</v>
      </c>
      <c r="CR2065" s="28" t="s">
        <v>4773</v>
      </c>
      <c r="CS2065" s="28" t="s">
        <v>679</v>
      </c>
      <c r="CT2065" s="28" t="s">
        <v>3570</v>
      </c>
      <c r="CU2065" s="28" t="s">
        <v>681</v>
      </c>
      <c r="CV2065" s="3" t="s">
        <v>682</v>
      </c>
    </row>
    <row r="2066" spans="91:100" x14ac:dyDescent="0.25">
      <c r="CM2066" s="29"/>
      <c r="CN2066" s="28" t="s">
        <v>4957</v>
      </c>
      <c r="CO2066" s="28" t="s">
        <v>389</v>
      </c>
      <c r="CP2066" s="28" t="s">
        <v>1177</v>
      </c>
      <c r="CQ2066" s="28" t="s">
        <v>4958</v>
      </c>
      <c r="CR2066" s="28" t="s">
        <v>4958</v>
      </c>
      <c r="CS2066" s="28" t="s">
        <v>679</v>
      </c>
      <c r="CT2066" s="28" t="s">
        <v>3570</v>
      </c>
      <c r="CU2066" s="28" t="s">
        <v>681</v>
      </c>
      <c r="CV2066" s="3" t="s">
        <v>682</v>
      </c>
    </row>
    <row r="2067" spans="91:100" x14ac:dyDescent="0.25">
      <c r="CM2067" s="29"/>
      <c r="CN2067" s="28" t="s">
        <v>4959</v>
      </c>
      <c r="CO2067" s="28" t="s">
        <v>389</v>
      </c>
      <c r="CP2067" s="28" t="s">
        <v>1177</v>
      </c>
      <c r="CQ2067" s="28" t="s">
        <v>4960</v>
      </c>
      <c r="CR2067" s="28" t="s">
        <v>4960</v>
      </c>
      <c r="CS2067" s="28" t="s">
        <v>679</v>
      </c>
      <c r="CT2067" s="28" t="s">
        <v>3570</v>
      </c>
      <c r="CU2067" s="28" t="s">
        <v>681</v>
      </c>
      <c r="CV2067" s="3" t="s">
        <v>682</v>
      </c>
    </row>
    <row r="2068" spans="91:100" x14ac:dyDescent="0.25">
      <c r="CM2068" s="29"/>
      <c r="CN2068" s="28" t="s">
        <v>4961</v>
      </c>
      <c r="CO2068" s="28" t="s">
        <v>389</v>
      </c>
      <c r="CP2068" s="28" t="s">
        <v>1177</v>
      </c>
      <c r="CQ2068" s="28" t="s">
        <v>4779</v>
      </c>
      <c r="CR2068" s="28" t="s">
        <v>4779</v>
      </c>
      <c r="CS2068" s="28" t="s">
        <v>679</v>
      </c>
      <c r="CT2068" s="28" t="s">
        <v>3570</v>
      </c>
      <c r="CU2068" s="28" t="s">
        <v>681</v>
      </c>
      <c r="CV2068" s="3" t="s">
        <v>682</v>
      </c>
    </row>
    <row r="2069" spans="91:100" x14ac:dyDescent="0.25">
      <c r="CM2069" s="29"/>
      <c r="CN2069" s="28" t="s">
        <v>4962</v>
      </c>
      <c r="CO2069" s="28" t="s">
        <v>389</v>
      </c>
      <c r="CP2069" s="28" t="s">
        <v>1177</v>
      </c>
      <c r="CQ2069" s="28" t="s">
        <v>4963</v>
      </c>
      <c r="CR2069" s="28" t="s">
        <v>4963</v>
      </c>
      <c r="CS2069" s="28" t="s">
        <v>679</v>
      </c>
      <c r="CT2069" s="28" t="s">
        <v>3570</v>
      </c>
      <c r="CU2069" s="28" t="s">
        <v>681</v>
      </c>
      <c r="CV2069" s="3" t="s">
        <v>682</v>
      </c>
    </row>
    <row r="2070" spans="91:100" x14ac:dyDescent="0.25">
      <c r="CM2070" s="29"/>
      <c r="CN2070" s="28" t="s">
        <v>4964</v>
      </c>
      <c r="CO2070" s="28" t="s">
        <v>389</v>
      </c>
      <c r="CP2070" s="28" t="s">
        <v>1177</v>
      </c>
      <c r="CQ2070" s="28" t="s">
        <v>4965</v>
      </c>
      <c r="CR2070" s="28" t="s">
        <v>4965</v>
      </c>
      <c r="CS2070" s="28" t="s">
        <v>679</v>
      </c>
      <c r="CT2070" s="28" t="s">
        <v>3570</v>
      </c>
      <c r="CU2070" s="28" t="s">
        <v>681</v>
      </c>
      <c r="CV2070" s="3" t="s">
        <v>682</v>
      </c>
    </row>
    <row r="2071" spans="91:100" x14ac:dyDescent="0.25">
      <c r="CM2071" s="29"/>
      <c r="CN2071" s="28" t="s">
        <v>4966</v>
      </c>
      <c r="CO2071" s="28" t="s">
        <v>389</v>
      </c>
      <c r="CP2071" s="28" t="s">
        <v>1177</v>
      </c>
      <c r="CQ2071" s="28" t="s">
        <v>4967</v>
      </c>
      <c r="CR2071" s="28" t="s">
        <v>4967</v>
      </c>
      <c r="CS2071" s="28" t="s">
        <v>679</v>
      </c>
      <c r="CT2071" s="28" t="s">
        <v>3570</v>
      </c>
      <c r="CU2071" s="28" t="s">
        <v>681</v>
      </c>
      <c r="CV2071" s="3" t="s">
        <v>682</v>
      </c>
    </row>
    <row r="2072" spans="91:100" x14ac:dyDescent="0.25">
      <c r="CM2072" s="29"/>
      <c r="CN2072" s="28" t="s">
        <v>4968</v>
      </c>
      <c r="CO2072" s="28" t="s">
        <v>389</v>
      </c>
      <c r="CP2072" s="28" t="s">
        <v>1177</v>
      </c>
      <c r="CQ2072" s="28" t="s">
        <v>970</v>
      </c>
      <c r="CR2072" s="28" t="s">
        <v>970</v>
      </c>
      <c r="CS2072" s="28" t="s">
        <v>679</v>
      </c>
      <c r="CT2072" s="28" t="s">
        <v>3570</v>
      </c>
      <c r="CU2072" s="28" t="s">
        <v>681</v>
      </c>
      <c r="CV2072" s="3" t="s">
        <v>682</v>
      </c>
    </row>
    <row r="2073" spans="91:100" x14ac:dyDescent="0.25">
      <c r="CM2073" s="29"/>
      <c r="CN2073" s="28" t="s">
        <v>4969</v>
      </c>
      <c r="CO2073" s="28" t="s">
        <v>389</v>
      </c>
      <c r="CP2073" s="28" t="s">
        <v>1177</v>
      </c>
      <c r="CQ2073" s="28" t="s">
        <v>4970</v>
      </c>
      <c r="CR2073" s="28" t="s">
        <v>4970</v>
      </c>
      <c r="CS2073" s="28" t="s">
        <v>679</v>
      </c>
      <c r="CT2073" s="28" t="s">
        <v>3570</v>
      </c>
      <c r="CU2073" s="28" t="s">
        <v>681</v>
      </c>
      <c r="CV2073" s="3" t="s">
        <v>682</v>
      </c>
    </row>
    <row r="2074" spans="91:100" x14ac:dyDescent="0.25">
      <c r="CM2074" s="29"/>
      <c r="CN2074" s="28" t="s">
        <v>4971</v>
      </c>
      <c r="CO2074" s="28" t="s">
        <v>389</v>
      </c>
      <c r="CP2074" s="28" t="s">
        <v>1177</v>
      </c>
      <c r="CQ2074" s="28" t="s">
        <v>4972</v>
      </c>
      <c r="CR2074" s="28" t="s">
        <v>4972</v>
      </c>
      <c r="CS2074" s="28" t="s">
        <v>679</v>
      </c>
      <c r="CT2074" s="28" t="s">
        <v>3570</v>
      </c>
      <c r="CU2074" s="28" t="s">
        <v>681</v>
      </c>
      <c r="CV2074" s="3" t="s">
        <v>682</v>
      </c>
    </row>
    <row r="2075" spans="91:100" x14ac:dyDescent="0.25">
      <c r="CM2075" s="29"/>
      <c r="CN2075" s="28" t="s">
        <v>4973</v>
      </c>
      <c r="CO2075" s="28" t="s">
        <v>392</v>
      </c>
      <c r="CP2075" s="28" t="s">
        <v>393</v>
      </c>
      <c r="CQ2075" s="28" t="s">
        <v>4974</v>
      </c>
      <c r="CR2075" s="28" t="s">
        <v>4974</v>
      </c>
      <c r="CS2075" s="28" t="s">
        <v>679</v>
      </c>
      <c r="CT2075" s="28" t="s">
        <v>4975</v>
      </c>
      <c r="CU2075" s="28" t="s">
        <v>681</v>
      </c>
      <c r="CV2075" s="3" t="s">
        <v>682</v>
      </c>
    </row>
    <row r="2076" spans="91:100" x14ac:dyDescent="0.25">
      <c r="CM2076" s="29"/>
      <c r="CN2076" s="28" t="s">
        <v>4976</v>
      </c>
      <c r="CO2076" s="28" t="s">
        <v>392</v>
      </c>
      <c r="CP2076" s="28" t="s">
        <v>393</v>
      </c>
      <c r="CQ2076" s="28" t="s">
        <v>595</v>
      </c>
      <c r="CR2076" s="28" t="s">
        <v>595</v>
      </c>
      <c r="CS2076" s="28" t="s">
        <v>679</v>
      </c>
      <c r="CT2076" s="28" t="s">
        <v>4975</v>
      </c>
      <c r="CU2076" s="28" t="s">
        <v>681</v>
      </c>
      <c r="CV2076" s="3" t="s">
        <v>682</v>
      </c>
    </row>
    <row r="2077" spans="91:100" x14ac:dyDescent="0.25">
      <c r="CM2077" s="29"/>
      <c r="CN2077" s="28" t="s">
        <v>4977</v>
      </c>
      <c r="CO2077" s="28" t="s">
        <v>392</v>
      </c>
      <c r="CP2077" s="28" t="s">
        <v>393</v>
      </c>
      <c r="CQ2077" s="28" t="s">
        <v>596</v>
      </c>
      <c r="CR2077" s="28" t="s">
        <v>596</v>
      </c>
      <c r="CS2077" s="28" t="s">
        <v>679</v>
      </c>
      <c r="CT2077" s="28" t="s">
        <v>4975</v>
      </c>
      <c r="CU2077" s="28" t="s">
        <v>681</v>
      </c>
      <c r="CV2077" s="3" t="s">
        <v>682</v>
      </c>
    </row>
    <row r="2078" spans="91:100" x14ac:dyDescent="0.25">
      <c r="CM2078" s="29"/>
      <c r="CN2078" s="28" t="s">
        <v>4978</v>
      </c>
      <c r="CO2078" s="28" t="s">
        <v>392</v>
      </c>
      <c r="CP2078" s="28" t="s">
        <v>393</v>
      </c>
      <c r="CQ2078" s="28" t="s">
        <v>597</v>
      </c>
      <c r="CR2078" s="28" t="s">
        <v>597</v>
      </c>
      <c r="CS2078" s="28" t="s">
        <v>679</v>
      </c>
      <c r="CT2078" s="28" t="s">
        <v>4975</v>
      </c>
      <c r="CU2078" s="28" t="s">
        <v>681</v>
      </c>
      <c r="CV2078" s="3" t="s">
        <v>682</v>
      </c>
    </row>
    <row r="2079" spans="91:100" x14ac:dyDescent="0.25">
      <c r="CM2079" s="29"/>
      <c r="CN2079" s="28" t="s">
        <v>4979</v>
      </c>
      <c r="CO2079" s="28" t="s">
        <v>392</v>
      </c>
      <c r="CP2079" s="28" t="s">
        <v>393</v>
      </c>
      <c r="CQ2079" s="28" t="s">
        <v>4980</v>
      </c>
      <c r="CR2079" s="28" t="s">
        <v>4981</v>
      </c>
      <c r="CS2079" s="28" t="s">
        <v>679</v>
      </c>
      <c r="CT2079" s="28" t="s">
        <v>4975</v>
      </c>
      <c r="CU2079" s="28" t="s">
        <v>681</v>
      </c>
      <c r="CV2079" s="3" t="s">
        <v>682</v>
      </c>
    </row>
    <row r="2080" spans="91:100" x14ac:dyDescent="0.25">
      <c r="CM2080" s="29"/>
      <c r="CN2080" s="28" t="s">
        <v>4982</v>
      </c>
      <c r="CO2080" s="28" t="s">
        <v>392</v>
      </c>
      <c r="CP2080" s="28" t="s">
        <v>393</v>
      </c>
      <c r="CQ2080" s="28" t="s">
        <v>4983</v>
      </c>
      <c r="CR2080" s="28" t="s">
        <v>4984</v>
      </c>
      <c r="CS2080" s="28" t="s">
        <v>679</v>
      </c>
      <c r="CT2080" s="28" t="s">
        <v>4975</v>
      </c>
      <c r="CU2080" s="28" t="s">
        <v>681</v>
      </c>
      <c r="CV2080" s="3" t="s">
        <v>682</v>
      </c>
    </row>
    <row r="2081" spans="91:100" x14ac:dyDescent="0.25">
      <c r="CM2081" s="29"/>
      <c r="CN2081" s="28" t="s">
        <v>4985</v>
      </c>
      <c r="CO2081" s="28" t="s">
        <v>392</v>
      </c>
      <c r="CP2081" s="28" t="s">
        <v>393</v>
      </c>
      <c r="CQ2081" s="28" t="s">
        <v>4986</v>
      </c>
      <c r="CR2081" s="28" t="s">
        <v>4987</v>
      </c>
      <c r="CS2081" s="28" t="s">
        <v>679</v>
      </c>
      <c r="CT2081" s="28" t="s">
        <v>4975</v>
      </c>
      <c r="CU2081" s="28" t="s">
        <v>681</v>
      </c>
      <c r="CV2081" s="3" t="s">
        <v>682</v>
      </c>
    </row>
    <row r="2082" spans="91:100" x14ac:dyDescent="0.25">
      <c r="CM2082" s="29"/>
      <c r="CN2082" s="28" t="s">
        <v>4988</v>
      </c>
      <c r="CO2082" s="28" t="s">
        <v>392</v>
      </c>
      <c r="CP2082" s="28" t="s">
        <v>393</v>
      </c>
      <c r="CQ2082" s="28" t="s">
        <v>4989</v>
      </c>
      <c r="CR2082" s="28" t="s">
        <v>4990</v>
      </c>
      <c r="CS2082" s="28" t="s">
        <v>679</v>
      </c>
      <c r="CT2082" s="28" t="s">
        <v>4975</v>
      </c>
      <c r="CU2082" s="28" t="s">
        <v>681</v>
      </c>
      <c r="CV2082" s="3" t="s">
        <v>682</v>
      </c>
    </row>
    <row r="2083" spans="91:100" x14ac:dyDescent="0.25">
      <c r="CM2083" s="29"/>
      <c r="CN2083" s="28" t="s">
        <v>4991</v>
      </c>
      <c r="CO2083" s="28" t="s">
        <v>392</v>
      </c>
      <c r="CP2083" s="28" t="s">
        <v>393</v>
      </c>
      <c r="CQ2083" s="28" t="s">
        <v>4992</v>
      </c>
      <c r="CR2083" s="28" t="s">
        <v>4993</v>
      </c>
      <c r="CS2083" s="28" t="s">
        <v>679</v>
      </c>
      <c r="CT2083" s="28" t="s">
        <v>4975</v>
      </c>
      <c r="CU2083" s="28" t="s">
        <v>681</v>
      </c>
      <c r="CV2083" s="3" t="s">
        <v>682</v>
      </c>
    </row>
    <row r="2084" spans="91:100" x14ac:dyDescent="0.25">
      <c r="CM2084" s="29"/>
      <c r="CN2084" s="28" t="s">
        <v>4994</v>
      </c>
      <c r="CO2084" s="28" t="s">
        <v>392</v>
      </c>
      <c r="CP2084" s="28" t="s">
        <v>393</v>
      </c>
      <c r="CQ2084" s="28" t="s">
        <v>4995</v>
      </c>
      <c r="CR2084" s="28" t="s">
        <v>4996</v>
      </c>
      <c r="CS2084" s="28" t="s">
        <v>679</v>
      </c>
      <c r="CT2084" s="28" t="s">
        <v>4975</v>
      </c>
      <c r="CU2084" s="28" t="s">
        <v>681</v>
      </c>
      <c r="CV2084" s="3" t="s">
        <v>682</v>
      </c>
    </row>
    <row r="2085" spans="91:100" x14ac:dyDescent="0.25">
      <c r="CM2085" s="29"/>
      <c r="CN2085" s="28" t="s">
        <v>4997</v>
      </c>
      <c r="CO2085" s="28" t="s">
        <v>392</v>
      </c>
      <c r="CP2085" s="28" t="s">
        <v>393</v>
      </c>
      <c r="CQ2085" s="28" t="s">
        <v>4998</v>
      </c>
      <c r="CR2085" s="28" t="s">
        <v>4999</v>
      </c>
      <c r="CS2085" s="28" t="s">
        <v>679</v>
      </c>
      <c r="CT2085" s="28" t="s">
        <v>4975</v>
      </c>
      <c r="CU2085" s="28" t="s">
        <v>681</v>
      </c>
      <c r="CV2085" s="3" t="s">
        <v>682</v>
      </c>
    </row>
    <row r="2086" spans="91:100" x14ac:dyDescent="0.25">
      <c r="CM2086" s="29"/>
      <c r="CN2086" s="28" t="s">
        <v>5000</v>
      </c>
      <c r="CO2086" s="28" t="s">
        <v>392</v>
      </c>
      <c r="CP2086" s="28" t="s">
        <v>393</v>
      </c>
      <c r="CQ2086" s="28" t="s">
        <v>5001</v>
      </c>
      <c r="CR2086" s="28" t="s">
        <v>5002</v>
      </c>
      <c r="CS2086" s="28" t="s">
        <v>679</v>
      </c>
      <c r="CT2086" s="28" t="s">
        <v>4975</v>
      </c>
      <c r="CU2086" s="28" t="s">
        <v>681</v>
      </c>
      <c r="CV2086" s="3" t="s">
        <v>682</v>
      </c>
    </row>
    <row r="2087" spans="91:100" x14ac:dyDescent="0.25">
      <c r="CM2087" s="29"/>
      <c r="CN2087" s="28" t="s">
        <v>5003</v>
      </c>
      <c r="CO2087" s="28" t="s">
        <v>392</v>
      </c>
      <c r="CP2087" s="28" t="s">
        <v>393</v>
      </c>
      <c r="CQ2087" s="28" t="s">
        <v>5004</v>
      </c>
      <c r="CR2087" s="28" t="s">
        <v>5005</v>
      </c>
      <c r="CS2087" s="28" t="s">
        <v>679</v>
      </c>
      <c r="CT2087" s="28" t="s">
        <v>4975</v>
      </c>
      <c r="CU2087" s="28" t="s">
        <v>681</v>
      </c>
      <c r="CV2087" s="3" t="s">
        <v>682</v>
      </c>
    </row>
    <row r="2088" spans="91:100" x14ac:dyDescent="0.25">
      <c r="CM2088" s="29"/>
      <c r="CN2088" s="28" t="s">
        <v>5006</v>
      </c>
      <c r="CO2088" s="28" t="s">
        <v>392</v>
      </c>
      <c r="CP2088" s="28" t="s">
        <v>393</v>
      </c>
      <c r="CQ2088" s="28" t="s">
        <v>5007</v>
      </c>
      <c r="CR2088" s="28" t="s">
        <v>5008</v>
      </c>
      <c r="CS2088" s="28" t="s">
        <v>679</v>
      </c>
      <c r="CT2088" s="28" t="s">
        <v>4975</v>
      </c>
      <c r="CU2088" s="28" t="s">
        <v>681</v>
      </c>
      <c r="CV2088" s="3" t="s">
        <v>682</v>
      </c>
    </row>
    <row r="2089" spans="91:100" x14ac:dyDescent="0.25">
      <c r="CM2089" s="29"/>
      <c r="CN2089" s="28" t="s">
        <v>5009</v>
      </c>
      <c r="CO2089" s="28" t="s">
        <v>392</v>
      </c>
      <c r="CP2089" s="28" t="s">
        <v>393</v>
      </c>
      <c r="CQ2089" s="28" t="s">
        <v>5010</v>
      </c>
      <c r="CR2089" s="28" t="s">
        <v>598</v>
      </c>
      <c r="CS2089" s="28" t="s">
        <v>679</v>
      </c>
      <c r="CT2089" s="28" t="s">
        <v>4975</v>
      </c>
      <c r="CU2089" s="28" t="s">
        <v>681</v>
      </c>
      <c r="CV2089" s="3" t="s">
        <v>682</v>
      </c>
    </row>
    <row r="2090" spans="91:100" x14ac:dyDescent="0.25">
      <c r="CM2090" s="29"/>
      <c r="CN2090" s="28" t="s">
        <v>5011</v>
      </c>
      <c r="CO2090" s="28" t="s">
        <v>392</v>
      </c>
      <c r="CP2090" s="28" t="s">
        <v>393</v>
      </c>
      <c r="CQ2090" s="28" t="s">
        <v>599</v>
      </c>
      <c r="CR2090" s="28" t="s">
        <v>599</v>
      </c>
      <c r="CS2090" s="28" t="s">
        <v>679</v>
      </c>
      <c r="CT2090" s="28" t="s">
        <v>4975</v>
      </c>
      <c r="CU2090" s="28" t="s">
        <v>681</v>
      </c>
      <c r="CV2090" s="3" t="s">
        <v>682</v>
      </c>
    </row>
    <row r="2091" spans="91:100" x14ac:dyDescent="0.25">
      <c r="CM2091" s="29"/>
      <c r="CN2091" s="28" t="s">
        <v>5012</v>
      </c>
      <c r="CO2091" s="28" t="s">
        <v>392</v>
      </c>
      <c r="CP2091" s="28" t="s">
        <v>393</v>
      </c>
      <c r="CQ2091" s="28" t="s">
        <v>600</v>
      </c>
      <c r="CR2091" s="28" t="s">
        <v>600</v>
      </c>
      <c r="CS2091" s="28" t="s">
        <v>679</v>
      </c>
      <c r="CT2091" s="28" t="s">
        <v>4975</v>
      </c>
      <c r="CU2091" s="28" t="s">
        <v>681</v>
      </c>
      <c r="CV2091" s="3" t="s">
        <v>682</v>
      </c>
    </row>
    <row r="2092" spans="91:100" x14ac:dyDescent="0.25">
      <c r="CM2092" s="29"/>
      <c r="CN2092" s="28" t="s">
        <v>5013</v>
      </c>
      <c r="CO2092" s="28" t="s">
        <v>392</v>
      </c>
      <c r="CP2092" s="28" t="s">
        <v>393</v>
      </c>
      <c r="CQ2092" s="28" t="s">
        <v>5014</v>
      </c>
      <c r="CR2092" s="28" t="s">
        <v>5014</v>
      </c>
      <c r="CS2092" s="28" t="s">
        <v>752</v>
      </c>
      <c r="CT2092" s="28" t="s">
        <v>753</v>
      </c>
      <c r="CU2092" s="28" t="s">
        <v>681</v>
      </c>
      <c r="CV2092" s="3" t="s">
        <v>754</v>
      </c>
    </row>
    <row r="2093" spans="91:100" x14ac:dyDescent="0.25">
      <c r="CM2093" s="29"/>
      <c r="CN2093" s="28" t="s">
        <v>5015</v>
      </c>
      <c r="CO2093" s="28" t="s">
        <v>392</v>
      </c>
      <c r="CP2093" s="28" t="s">
        <v>393</v>
      </c>
      <c r="CQ2093" s="28" t="s">
        <v>5016</v>
      </c>
      <c r="CR2093" s="28" t="s">
        <v>5016</v>
      </c>
      <c r="CS2093" s="28" t="s">
        <v>679</v>
      </c>
      <c r="CT2093" s="28" t="s">
        <v>4975</v>
      </c>
      <c r="CU2093" s="28" t="s">
        <v>681</v>
      </c>
      <c r="CV2093" s="3" t="s">
        <v>682</v>
      </c>
    </row>
    <row r="2094" spans="91:100" x14ac:dyDescent="0.25">
      <c r="CM2094" s="29"/>
      <c r="CN2094" s="28" t="s">
        <v>5017</v>
      </c>
      <c r="CO2094" s="28" t="s">
        <v>392</v>
      </c>
      <c r="CP2094" s="28" t="s">
        <v>393</v>
      </c>
      <c r="CQ2094" s="28" t="s">
        <v>5018</v>
      </c>
      <c r="CR2094" s="28" t="s">
        <v>5018</v>
      </c>
      <c r="CS2094" s="28" t="s">
        <v>679</v>
      </c>
      <c r="CT2094" s="28" t="s">
        <v>4975</v>
      </c>
      <c r="CU2094" s="28" t="s">
        <v>681</v>
      </c>
      <c r="CV2094" s="3" t="s">
        <v>682</v>
      </c>
    </row>
    <row r="2095" spans="91:100" x14ac:dyDescent="0.25">
      <c r="CM2095" s="29"/>
      <c r="CN2095" s="28" t="s">
        <v>5019</v>
      </c>
      <c r="CO2095" s="28" t="s">
        <v>392</v>
      </c>
      <c r="CP2095" s="28" t="s">
        <v>393</v>
      </c>
      <c r="CQ2095" s="28" t="s">
        <v>5020</v>
      </c>
      <c r="CR2095" s="28" t="s">
        <v>5020</v>
      </c>
      <c r="CS2095" s="28" t="s">
        <v>752</v>
      </c>
      <c r="CT2095" s="28" t="s">
        <v>753</v>
      </c>
      <c r="CU2095" s="28" t="s">
        <v>681</v>
      </c>
      <c r="CV2095" s="3" t="s">
        <v>754</v>
      </c>
    </row>
    <row r="2096" spans="91:100" x14ac:dyDescent="0.25">
      <c r="CM2096" s="29"/>
      <c r="CN2096" s="28" t="s">
        <v>5021</v>
      </c>
      <c r="CO2096" s="28" t="s">
        <v>392</v>
      </c>
      <c r="CP2096" s="28" t="s">
        <v>1177</v>
      </c>
      <c r="CQ2096" s="28" t="s">
        <v>5022</v>
      </c>
      <c r="CR2096" s="28" t="s">
        <v>5022</v>
      </c>
      <c r="CS2096" s="28" t="s">
        <v>679</v>
      </c>
      <c r="CT2096" s="28" t="s">
        <v>5023</v>
      </c>
      <c r="CU2096" s="28" t="s">
        <v>681</v>
      </c>
      <c r="CV2096" s="3" t="s">
        <v>682</v>
      </c>
    </row>
    <row r="2097" spans="91:100" x14ac:dyDescent="0.25">
      <c r="CM2097" s="29"/>
      <c r="CN2097" s="28" t="s">
        <v>5024</v>
      </c>
      <c r="CO2097" s="28" t="s">
        <v>392</v>
      </c>
      <c r="CP2097" s="28" t="s">
        <v>1177</v>
      </c>
      <c r="CQ2097" s="28" t="s">
        <v>756</v>
      </c>
      <c r="CR2097" s="28" t="s">
        <v>757</v>
      </c>
      <c r="CS2097" s="28" t="s">
        <v>679</v>
      </c>
      <c r="CT2097" s="28" t="s">
        <v>5023</v>
      </c>
      <c r="CU2097" s="28" t="s">
        <v>681</v>
      </c>
      <c r="CV2097" s="3" t="s">
        <v>682</v>
      </c>
    </row>
    <row r="2098" spans="91:100" x14ac:dyDescent="0.25">
      <c r="CM2098" s="29"/>
      <c r="CN2098" s="28" t="s">
        <v>5025</v>
      </c>
      <c r="CO2098" s="28" t="s">
        <v>392</v>
      </c>
      <c r="CP2098" s="28" t="s">
        <v>1177</v>
      </c>
      <c r="CQ2098" s="28" t="s">
        <v>5026</v>
      </c>
      <c r="CR2098" s="28" t="s">
        <v>5026</v>
      </c>
      <c r="CS2098" s="28" t="s">
        <v>679</v>
      </c>
      <c r="CT2098" s="28" t="s">
        <v>5023</v>
      </c>
      <c r="CU2098" s="28" t="s">
        <v>681</v>
      </c>
      <c r="CV2098" s="3" t="s">
        <v>682</v>
      </c>
    </row>
    <row r="2099" spans="91:100" x14ac:dyDescent="0.25">
      <c r="CM2099" s="29"/>
      <c r="CN2099" s="28" t="s">
        <v>5027</v>
      </c>
      <c r="CO2099" s="28" t="s">
        <v>392</v>
      </c>
      <c r="CP2099" s="28" t="s">
        <v>1177</v>
      </c>
      <c r="CQ2099" s="28" t="s">
        <v>5028</v>
      </c>
      <c r="CR2099" s="28" t="s">
        <v>5028</v>
      </c>
      <c r="CS2099" s="28" t="s">
        <v>679</v>
      </c>
      <c r="CT2099" s="28" t="s">
        <v>5023</v>
      </c>
      <c r="CU2099" s="28" t="s">
        <v>681</v>
      </c>
      <c r="CV2099" s="3" t="s">
        <v>682</v>
      </c>
    </row>
    <row r="2100" spans="91:100" x14ac:dyDescent="0.25">
      <c r="CM2100" s="29"/>
      <c r="CN2100" s="28" t="s">
        <v>5029</v>
      </c>
      <c r="CO2100" s="28" t="s">
        <v>392</v>
      </c>
      <c r="CP2100" s="28" t="s">
        <v>1177</v>
      </c>
      <c r="CQ2100" s="28" t="s">
        <v>5030</v>
      </c>
      <c r="CR2100" s="28" t="s">
        <v>5030</v>
      </c>
      <c r="CS2100" s="28" t="s">
        <v>679</v>
      </c>
      <c r="CT2100" s="28" t="s">
        <v>5023</v>
      </c>
      <c r="CU2100" s="28" t="s">
        <v>681</v>
      </c>
      <c r="CV2100" s="3" t="s">
        <v>682</v>
      </c>
    </row>
    <row r="2101" spans="91:100" x14ac:dyDescent="0.25">
      <c r="CM2101" s="29"/>
      <c r="CN2101" s="28" t="s">
        <v>5031</v>
      </c>
      <c r="CO2101" s="28" t="s">
        <v>392</v>
      </c>
      <c r="CP2101" s="28" t="s">
        <v>1177</v>
      </c>
      <c r="CQ2101" s="28" t="s">
        <v>5032</v>
      </c>
      <c r="CR2101" s="28" t="s">
        <v>5032</v>
      </c>
      <c r="CS2101" s="28" t="s">
        <v>679</v>
      </c>
      <c r="CT2101" s="28" t="s">
        <v>5023</v>
      </c>
      <c r="CU2101" s="28" t="s">
        <v>681</v>
      </c>
      <c r="CV2101" s="3" t="s">
        <v>682</v>
      </c>
    </row>
    <row r="2102" spans="91:100" x14ac:dyDescent="0.25">
      <c r="CM2102" s="29"/>
      <c r="CN2102" s="28" t="s">
        <v>5033</v>
      </c>
      <c r="CO2102" s="28" t="s">
        <v>392</v>
      </c>
      <c r="CP2102" s="28" t="s">
        <v>1177</v>
      </c>
      <c r="CQ2102" s="28" t="s">
        <v>5034</v>
      </c>
      <c r="CR2102" s="28" t="s">
        <v>5034</v>
      </c>
      <c r="CS2102" s="28" t="s">
        <v>752</v>
      </c>
      <c r="CT2102" s="28" t="s">
        <v>1184</v>
      </c>
      <c r="CU2102" s="28" t="s">
        <v>681</v>
      </c>
      <c r="CV2102" s="3" t="s">
        <v>754</v>
      </c>
    </row>
    <row r="2103" spans="91:100" x14ac:dyDescent="0.25">
      <c r="CM2103" s="29"/>
      <c r="CN2103" s="28" t="s">
        <v>5035</v>
      </c>
      <c r="CO2103" s="28" t="s">
        <v>392</v>
      </c>
      <c r="CP2103" s="28" t="s">
        <v>1177</v>
      </c>
      <c r="CQ2103" s="28" t="s">
        <v>5036</v>
      </c>
      <c r="CR2103" s="28" t="s">
        <v>5036</v>
      </c>
      <c r="CS2103" s="28" t="s">
        <v>679</v>
      </c>
      <c r="CT2103" s="28" t="s">
        <v>5023</v>
      </c>
      <c r="CU2103" s="28" t="s">
        <v>681</v>
      </c>
      <c r="CV2103" s="3" t="s">
        <v>682</v>
      </c>
    </row>
    <row r="2104" spans="91:100" x14ac:dyDescent="0.25">
      <c r="CM2104" s="29"/>
      <c r="CN2104" s="28" t="s">
        <v>5037</v>
      </c>
      <c r="CO2104" s="28" t="s">
        <v>392</v>
      </c>
      <c r="CP2104" s="28" t="s">
        <v>1177</v>
      </c>
      <c r="CQ2104" s="28" t="s">
        <v>5038</v>
      </c>
      <c r="CR2104" s="28" t="s">
        <v>5039</v>
      </c>
      <c r="CS2104" s="28" t="s">
        <v>679</v>
      </c>
      <c r="CT2104" s="28" t="s">
        <v>5023</v>
      </c>
      <c r="CU2104" s="28" t="s">
        <v>681</v>
      </c>
      <c r="CV2104" s="3" t="s">
        <v>682</v>
      </c>
    </row>
    <row r="2105" spans="91:100" x14ac:dyDescent="0.25">
      <c r="CM2105" s="29"/>
      <c r="CN2105" s="28" t="s">
        <v>5040</v>
      </c>
      <c r="CO2105" s="28" t="s">
        <v>392</v>
      </c>
      <c r="CP2105" s="28" t="s">
        <v>1177</v>
      </c>
      <c r="CQ2105" s="28" t="s">
        <v>5041</v>
      </c>
      <c r="CR2105" s="28" t="s">
        <v>5042</v>
      </c>
      <c r="CS2105" s="28" t="s">
        <v>679</v>
      </c>
      <c r="CT2105" s="28" t="s">
        <v>5023</v>
      </c>
      <c r="CU2105" s="28" t="s">
        <v>681</v>
      </c>
      <c r="CV2105" s="3" t="s">
        <v>682</v>
      </c>
    </row>
    <row r="2106" spans="91:100" x14ac:dyDescent="0.25">
      <c r="CM2106" s="29"/>
      <c r="CN2106" s="28" t="s">
        <v>5043</v>
      </c>
      <c r="CO2106" s="28" t="s">
        <v>392</v>
      </c>
      <c r="CP2106" s="28" t="s">
        <v>1177</v>
      </c>
      <c r="CQ2106" s="28" t="s">
        <v>5044</v>
      </c>
      <c r="CR2106" s="28" t="s">
        <v>5045</v>
      </c>
      <c r="CS2106" s="28" t="s">
        <v>679</v>
      </c>
      <c r="CT2106" s="28" t="s">
        <v>5023</v>
      </c>
      <c r="CU2106" s="28" t="s">
        <v>681</v>
      </c>
      <c r="CV2106" s="3" t="s">
        <v>682</v>
      </c>
    </row>
    <row r="2107" spans="91:100" x14ac:dyDescent="0.25">
      <c r="CM2107" s="29"/>
      <c r="CN2107" s="28" t="s">
        <v>5046</v>
      </c>
      <c r="CO2107" s="28" t="s">
        <v>392</v>
      </c>
      <c r="CP2107" s="28" t="s">
        <v>1177</v>
      </c>
      <c r="CQ2107" s="28" t="s">
        <v>5047</v>
      </c>
      <c r="CR2107" s="28" t="s">
        <v>5047</v>
      </c>
      <c r="CS2107" s="28" t="s">
        <v>679</v>
      </c>
      <c r="CT2107" s="28" t="s">
        <v>5023</v>
      </c>
      <c r="CU2107" s="28" t="s">
        <v>681</v>
      </c>
      <c r="CV2107" s="3" t="s">
        <v>682</v>
      </c>
    </row>
    <row r="2108" spans="91:100" x14ac:dyDescent="0.25">
      <c r="CM2108" s="29"/>
      <c r="CN2108" s="28" t="s">
        <v>5048</v>
      </c>
      <c r="CO2108" s="28" t="s">
        <v>392</v>
      </c>
      <c r="CP2108" s="28" t="s">
        <v>1177</v>
      </c>
      <c r="CQ2108" s="28" t="s">
        <v>5049</v>
      </c>
      <c r="CR2108" s="28" t="s">
        <v>5049</v>
      </c>
      <c r="CS2108" s="28" t="s">
        <v>679</v>
      </c>
      <c r="CT2108" s="28" t="s">
        <v>5023</v>
      </c>
      <c r="CU2108" s="28" t="s">
        <v>681</v>
      </c>
      <c r="CV2108" s="3" t="s">
        <v>682</v>
      </c>
    </row>
    <row r="2109" spans="91:100" x14ac:dyDescent="0.25">
      <c r="CM2109" s="29"/>
      <c r="CN2109" s="28" t="s">
        <v>5050</v>
      </c>
      <c r="CO2109" s="28" t="s">
        <v>392</v>
      </c>
      <c r="CP2109" s="28" t="s">
        <v>1177</v>
      </c>
      <c r="CQ2109" s="28" t="s">
        <v>5051</v>
      </c>
      <c r="CR2109" s="28" t="s">
        <v>5051</v>
      </c>
      <c r="CS2109" s="28" t="s">
        <v>679</v>
      </c>
      <c r="CT2109" s="28" t="s">
        <v>5023</v>
      </c>
      <c r="CU2109" s="28" t="s">
        <v>681</v>
      </c>
      <c r="CV2109" s="3" t="s">
        <v>682</v>
      </c>
    </row>
    <row r="2110" spans="91:100" x14ac:dyDescent="0.25">
      <c r="CM2110" s="29"/>
      <c r="CN2110" s="28" t="s">
        <v>5052</v>
      </c>
      <c r="CO2110" s="28" t="s">
        <v>392</v>
      </c>
      <c r="CP2110" s="28" t="s">
        <v>1177</v>
      </c>
      <c r="CQ2110" s="28" t="s">
        <v>5053</v>
      </c>
      <c r="CR2110" s="28" t="s">
        <v>5053</v>
      </c>
      <c r="CS2110" s="28" t="s">
        <v>679</v>
      </c>
      <c r="CT2110" s="28" t="s">
        <v>5023</v>
      </c>
      <c r="CU2110" s="28" t="s">
        <v>681</v>
      </c>
      <c r="CV2110" s="3" t="s">
        <v>682</v>
      </c>
    </row>
    <row r="2111" spans="91:100" x14ac:dyDescent="0.25">
      <c r="CM2111" s="29"/>
      <c r="CN2111" s="28" t="s">
        <v>5054</v>
      </c>
      <c r="CO2111" s="28" t="s">
        <v>392</v>
      </c>
      <c r="CP2111" s="28" t="s">
        <v>1177</v>
      </c>
      <c r="CQ2111" s="28" t="s">
        <v>5055</v>
      </c>
      <c r="CR2111" s="28" t="s">
        <v>5055</v>
      </c>
      <c r="CS2111" s="28" t="s">
        <v>752</v>
      </c>
      <c r="CT2111" s="28" t="s">
        <v>1184</v>
      </c>
      <c r="CU2111" s="28" t="s">
        <v>681</v>
      </c>
      <c r="CV2111" s="3" t="s">
        <v>754</v>
      </c>
    </row>
    <row r="2112" spans="91:100" x14ac:dyDescent="0.25">
      <c r="CM2112" s="29"/>
      <c r="CN2112" s="28" t="s">
        <v>5056</v>
      </c>
      <c r="CO2112" s="28" t="s">
        <v>392</v>
      </c>
      <c r="CP2112" s="28" t="s">
        <v>1177</v>
      </c>
      <c r="CQ2112" s="28" t="s">
        <v>5057</v>
      </c>
      <c r="CR2112" s="28" t="s">
        <v>5057</v>
      </c>
      <c r="CS2112" s="28" t="s">
        <v>752</v>
      </c>
      <c r="CT2112" s="28" t="s">
        <v>1184</v>
      </c>
      <c r="CU2112" s="28" t="s">
        <v>681</v>
      </c>
      <c r="CV2112" s="3" t="s">
        <v>754</v>
      </c>
    </row>
    <row r="2113" spans="91:100" x14ac:dyDescent="0.25">
      <c r="CM2113" s="29"/>
      <c r="CN2113" s="28" t="s">
        <v>5058</v>
      </c>
      <c r="CO2113" s="28" t="s">
        <v>392</v>
      </c>
      <c r="CP2113" s="28" t="s">
        <v>1177</v>
      </c>
      <c r="CQ2113" s="28" t="s">
        <v>5059</v>
      </c>
      <c r="CR2113" s="28" t="s">
        <v>5060</v>
      </c>
      <c r="CS2113" s="28" t="s">
        <v>679</v>
      </c>
      <c r="CT2113" s="28" t="s">
        <v>5023</v>
      </c>
      <c r="CU2113" s="28" t="s">
        <v>681</v>
      </c>
      <c r="CV2113" s="3" t="s">
        <v>682</v>
      </c>
    </row>
    <row r="2114" spans="91:100" x14ac:dyDescent="0.25">
      <c r="CM2114" s="29"/>
      <c r="CN2114" s="28" t="s">
        <v>5061</v>
      </c>
      <c r="CO2114" s="28" t="s">
        <v>392</v>
      </c>
      <c r="CP2114" s="28" t="s">
        <v>1177</v>
      </c>
      <c r="CQ2114" s="28" t="s">
        <v>5062</v>
      </c>
      <c r="CR2114" s="28" t="s">
        <v>5063</v>
      </c>
      <c r="CS2114" s="28" t="s">
        <v>679</v>
      </c>
      <c r="CT2114" s="28" t="s">
        <v>5023</v>
      </c>
      <c r="CU2114" s="28" t="s">
        <v>681</v>
      </c>
      <c r="CV2114" s="3" t="s">
        <v>682</v>
      </c>
    </row>
    <row r="2115" spans="91:100" x14ac:dyDescent="0.25">
      <c r="CM2115" s="29"/>
      <c r="CN2115" s="28" t="s">
        <v>5064</v>
      </c>
      <c r="CO2115" s="28" t="s">
        <v>392</v>
      </c>
      <c r="CP2115" s="28" t="s">
        <v>1177</v>
      </c>
      <c r="CQ2115" s="28" t="s">
        <v>5065</v>
      </c>
      <c r="CR2115" s="28" t="s">
        <v>5066</v>
      </c>
      <c r="CS2115" s="28" t="s">
        <v>679</v>
      </c>
      <c r="CT2115" s="28" t="s">
        <v>5023</v>
      </c>
      <c r="CU2115" s="28" t="s">
        <v>681</v>
      </c>
      <c r="CV2115" s="3" t="s">
        <v>682</v>
      </c>
    </row>
    <row r="2116" spans="91:100" x14ac:dyDescent="0.25">
      <c r="CM2116" s="29"/>
      <c r="CN2116" s="28" t="s">
        <v>5067</v>
      </c>
      <c r="CO2116" s="28" t="s">
        <v>392</v>
      </c>
      <c r="CP2116" s="28" t="s">
        <v>1177</v>
      </c>
      <c r="CQ2116" s="28" t="s">
        <v>5068</v>
      </c>
      <c r="CR2116" s="28" t="s">
        <v>5068</v>
      </c>
      <c r="CS2116" s="28" t="s">
        <v>679</v>
      </c>
      <c r="CT2116" s="28" t="s">
        <v>5023</v>
      </c>
      <c r="CU2116" s="28" t="s">
        <v>681</v>
      </c>
      <c r="CV2116" s="3" t="s">
        <v>682</v>
      </c>
    </row>
    <row r="2117" spans="91:100" x14ac:dyDescent="0.25">
      <c r="CM2117" s="29"/>
      <c r="CN2117" s="28" t="s">
        <v>5069</v>
      </c>
      <c r="CO2117" s="28" t="s">
        <v>392</v>
      </c>
      <c r="CP2117" s="28" t="s">
        <v>1177</v>
      </c>
      <c r="CQ2117" s="28" t="s">
        <v>5070</v>
      </c>
      <c r="CR2117" s="28" t="s">
        <v>5071</v>
      </c>
      <c r="CS2117" s="28" t="s">
        <v>679</v>
      </c>
      <c r="CT2117" s="28" t="s">
        <v>5023</v>
      </c>
      <c r="CU2117" s="28" t="s">
        <v>681</v>
      </c>
      <c r="CV2117" s="3" t="s">
        <v>682</v>
      </c>
    </row>
    <row r="2118" spans="91:100" x14ac:dyDescent="0.25">
      <c r="CM2118" s="29"/>
      <c r="CN2118" s="28" t="s">
        <v>5072</v>
      </c>
      <c r="CO2118" s="28" t="s">
        <v>392</v>
      </c>
      <c r="CP2118" s="28" t="s">
        <v>1177</v>
      </c>
      <c r="CQ2118" s="28" t="s">
        <v>5073</v>
      </c>
      <c r="CR2118" s="28" t="s">
        <v>5073</v>
      </c>
      <c r="CS2118" s="28" t="s">
        <v>679</v>
      </c>
      <c r="CT2118" s="28" t="s">
        <v>5023</v>
      </c>
      <c r="CU2118" s="28" t="s">
        <v>681</v>
      </c>
      <c r="CV2118" s="3" t="s">
        <v>682</v>
      </c>
    </row>
    <row r="2119" spans="91:100" x14ac:dyDescent="0.25">
      <c r="CM2119" s="29"/>
      <c r="CN2119" s="28" t="s">
        <v>5074</v>
      </c>
      <c r="CO2119" s="28" t="s">
        <v>392</v>
      </c>
      <c r="CP2119" s="28" t="s">
        <v>1177</v>
      </c>
      <c r="CQ2119" s="28" t="s">
        <v>5075</v>
      </c>
      <c r="CR2119" s="28" t="s">
        <v>5075</v>
      </c>
      <c r="CS2119" s="28" t="s">
        <v>679</v>
      </c>
      <c r="CT2119" s="28" t="s">
        <v>5023</v>
      </c>
      <c r="CU2119" s="28" t="s">
        <v>681</v>
      </c>
      <c r="CV2119" s="3" t="s">
        <v>682</v>
      </c>
    </row>
    <row r="2120" spans="91:100" x14ac:dyDescent="0.25">
      <c r="CM2120" s="29"/>
      <c r="CN2120" s="28" t="s">
        <v>5076</v>
      </c>
      <c r="CO2120" s="28" t="s">
        <v>392</v>
      </c>
      <c r="CP2120" s="28" t="s">
        <v>1177</v>
      </c>
      <c r="CQ2120" s="28" t="s">
        <v>5077</v>
      </c>
      <c r="CR2120" s="28" t="s">
        <v>5078</v>
      </c>
      <c r="CS2120" s="28" t="s">
        <v>679</v>
      </c>
      <c r="CT2120" s="28" t="s">
        <v>5023</v>
      </c>
      <c r="CU2120" s="28" t="s">
        <v>681</v>
      </c>
      <c r="CV2120" s="3" t="s">
        <v>682</v>
      </c>
    </row>
    <row r="2121" spans="91:100" x14ac:dyDescent="0.25">
      <c r="CM2121" s="29"/>
      <c r="CN2121" s="28" t="s">
        <v>5079</v>
      </c>
      <c r="CO2121" s="28" t="s">
        <v>392</v>
      </c>
      <c r="CP2121" s="28" t="s">
        <v>1177</v>
      </c>
      <c r="CQ2121" s="28" t="s">
        <v>5080</v>
      </c>
      <c r="CR2121" s="28" t="s">
        <v>5080</v>
      </c>
      <c r="CS2121" s="28" t="s">
        <v>679</v>
      </c>
      <c r="CT2121" s="28" t="s">
        <v>5023</v>
      </c>
      <c r="CU2121" s="28" t="s">
        <v>681</v>
      </c>
      <c r="CV2121" s="3" t="s">
        <v>682</v>
      </c>
    </row>
    <row r="2122" spans="91:100" x14ac:dyDescent="0.25">
      <c r="CM2122" s="29"/>
      <c r="CN2122" s="28" t="s">
        <v>5081</v>
      </c>
      <c r="CO2122" s="28" t="s">
        <v>392</v>
      </c>
      <c r="CP2122" s="28" t="s">
        <v>1177</v>
      </c>
      <c r="CQ2122" s="28" t="s">
        <v>5082</v>
      </c>
      <c r="CR2122" s="28" t="s">
        <v>5082</v>
      </c>
      <c r="CS2122" s="28" t="s">
        <v>752</v>
      </c>
      <c r="CT2122" s="28" t="s">
        <v>1184</v>
      </c>
      <c r="CU2122" s="28" t="s">
        <v>681</v>
      </c>
      <c r="CV2122" s="3" t="s">
        <v>754</v>
      </c>
    </row>
    <row r="2123" spans="91:100" x14ac:dyDescent="0.25">
      <c r="CM2123" s="29"/>
      <c r="CN2123" s="28" t="s">
        <v>5083</v>
      </c>
      <c r="CO2123" s="28" t="s">
        <v>392</v>
      </c>
      <c r="CP2123" s="28" t="s">
        <v>1177</v>
      </c>
      <c r="CQ2123" s="28" t="s">
        <v>5084</v>
      </c>
      <c r="CR2123" s="28" t="s">
        <v>5084</v>
      </c>
      <c r="CS2123" s="28" t="s">
        <v>679</v>
      </c>
      <c r="CT2123" s="28" t="s">
        <v>5023</v>
      </c>
      <c r="CU2123" s="28" t="s">
        <v>681</v>
      </c>
      <c r="CV2123" s="3" t="s">
        <v>682</v>
      </c>
    </row>
    <row r="2124" spans="91:100" x14ac:dyDescent="0.25">
      <c r="CM2124" s="29"/>
      <c r="CN2124" s="28" t="s">
        <v>5085</v>
      </c>
      <c r="CO2124" s="28" t="s">
        <v>392</v>
      </c>
      <c r="CP2124" s="28" t="s">
        <v>1177</v>
      </c>
      <c r="CQ2124" s="28" t="s">
        <v>5086</v>
      </c>
      <c r="CR2124" s="28" t="s">
        <v>5086</v>
      </c>
      <c r="CS2124" s="28" t="s">
        <v>679</v>
      </c>
      <c r="CT2124" s="28" t="s">
        <v>5023</v>
      </c>
      <c r="CU2124" s="28" t="s">
        <v>681</v>
      </c>
      <c r="CV2124" s="3" t="s">
        <v>682</v>
      </c>
    </row>
    <row r="2125" spans="91:100" x14ac:dyDescent="0.25">
      <c r="CM2125" s="29"/>
      <c r="CN2125" s="28" t="s">
        <v>5087</v>
      </c>
      <c r="CO2125" s="28" t="s">
        <v>392</v>
      </c>
      <c r="CP2125" s="28" t="s">
        <v>1177</v>
      </c>
      <c r="CQ2125" s="28" t="s">
        <v>5088</v>
      </c>
      <c r="CR2125" s="28" t="s">
        <v>5088</v>
      </c>
      <c r="CS2125" s="28" t="s">
        <v>752</v>
      </c>
      <c r="CT2125" s="28" t="s">
        <v>1184</v>
      </c>
      <c r="CU2125" s="28" t="s">
        <v>681</v>
      </c>
      <c r="CV2125" s="3" t="s">
        <v>754</v>
      </c>
    </row>
    <row r="2126" spans="91:100" x14ac:dyDescent="0.25">
      <c r="CM2126" s="29"/>
      <c r="CN2126" s="28" t="s">
        <v>5089</v>
      </c>
      <c r="CO2126" s="28" t="s">
        <v>392</v>
      </c>
      <c r="CP2126" s="28" t="s">
        <v>1177</v>
      </c>
      <c r="CQ2126" s="28" t="s">
        <v>5090</v>
      </c>
      <c r="CR2126" s="28" t="s">
        <v>5090</v>
      </c>
      <c r="CS2126" s="28" t="s">
        <v>679</v>
      </c>
      <c r="CT2126" s="28" t="s">
        <v>5023</v>
      </c>
      <c r="CU2126" s="28" t="s">
        <v>681</v>
      </c>
      <c r="CV2126" s="3" t="s">
        <v>682</v>
      </c>
    </row>
    <row r="2127" spans="91:100" x14ac:dyDescent="0.25">
      <c r="CM2127" s="29"/>
      <c r="CN2127" s="28" t="s">
        <v>5091</v>
      </c>
      <c r="CO2127" s="28" t="s">
        <v>392</v>
      </c>
      <c r="CP2127" s="28" t="s">
        <v>1177</v>
      </c>
      <c r="CQ2127" s="28" t="s">
        <v>5092</v>
      </c>
      <c r="CR2127" s="28" t="s">
        <v>5092</v>
      </c>
      <c r="CS2127" s="28" t="s">
        <v>679</v>
      </c>
      <c r="CT2127" s="28" t="s">
        <v>5023</v>
      </c>
      <c r="CU2127" s="28" t="s">
        <v>681</v>
      </c>
      <c r="CV2127" s="3" t="s">
        <v>682</v>
      </c>
    </row>
    <row r="2128" spans="91:100" x14ac:dyDescent="0.25">
      <c r="CM2128" s="29"/>
      <c r="CN2128" s="28" t="s">
        <v>5093</v>
      </c>
      <c r="CO2128" s="28" t="s">
        <v>392</v>
      </c>
      <c r="CP2128" s="28" t="s">
        <v>1177</v>
      </c>
      <c r="CQ2128" s="28" t="s">
        <v>5094</v>
      </c>
      <c r="CR2128" s="28" t="s">
        <v>5094</v>
      </c>
      <c r="CS2128" s="28" t="s">
        <v>679</v>
      </c>
      <c r="CT2128" s="28" t="s">
        <v>5023</v>
      </c>
      <c r="CU2128" s="28" t="s">
        <v>681</v>
      </c>
      <c r="CV2128" s="3" t="s">
        <v>682</v>
      </c>
    </row>
    <row r="2129" spans="91:100" x14ac:dyDescent="0.25">
      <c r="CM2129" s="29"/>
      <c r="CN2129" s="28" t="s">
        <v>5095</v>
      </c>
      <c r="CO2129" s="28" t="s">
        <v>392</v>
      </c>
      <c r="CP2129" s="28" t="s">
        <v>1177</v>
      </c>
      <c r="CQ2129" s="28" t="s">
        <v>5096</v>
      </c>
      <c r="CR2129" s="28" t="s">
        <v>5097</v>
      </c>
      <c r="CS2129" s="28" t="s">
        <v>679</v>
      </c>
      <c r="CT2129" s="28" t="s">
        <v>5023</v>
      </c>
      <c r="CU2129" s="28" t="s">
        <v>681</v>
      </c>
      <c r="CV2129" s="3" t="s">
        <v>682</v>
      </c>
    </row>
    <row r="2130" spans="91:100" x14ac:dyDescent="0.25">
      <c r="CM2130" s="29"/>
      <c r="CN2130" s="28" t="s">
        <v>5098</v>
      </c>
      <c r="CO2130" s="28" t="s">
        <v>392</v>
      </c>
      <c r="CP2130" s="28" t="s">
        <v>1177</v>
      </c>
      <c r="CQ2130" s="28" t="s">
        <v>5099</v>
      </c>
      <c r="CR2130" s="28" t="s">
        <v>5099</v>
      </c>
      <c r="CS2130" s="28" t="s">
        <v>679</v>
      </c>
      <c r="CT2130" s="28" t="s">
        <v>5023</v>
      </c>
      <c r="CU2130" s="28" t="s">
        <v>681</v>
      </c>
      <c r="CV2130" s="3" t="s">
        <v>682</v>
      </c>
    </row>
    <row r="2131" spans="91:100" x14ac:dyDescent="0.25">
      <c r="CM2131" s="29"/>
      <c r="CN2131" s="28" t="s">
        <v>5100</v>
      </c>
      <c r="CO2131" s="28" t="s">
        <v>392</v>
      </c>
      <c r="CP2131" s="28" t="s">
        <v>1177</v>
      </c>
      <c r="CQ2131" s="28" t="s">
        <v>5101</v>
      </c>
      <c r="CR2131" s="28" t="s">
        <v>5101</v>
      </c>
      <c r="CS2131" s="28" t="s">
        <v>679</v>
      </c>
      <c r="CT2131" s="28" t="s">
        <v>5023</v>
      </c>
      <c r="CU2131" s="28" t="s">
        <v>681</v>
      </c>
      <c r="CV2131" s="3" t="s">
        <v>682</v>
      </c>
    </row>
    <row r="2132" spans="91:100" x14ac:dyDescent="0.25">
      <c r="CM2132" s="29"/>
      <c r="CN2132" s="28" t="s">
        <v>5102</v>
      </c>
      <c r="CO2132" s="28" t="s">
        <v>392</v>
      </c>
      <c r="CP2132" s="28" t="s">
        <v>1177</v>
      </c>
      <c r="CQ2132" s="28" t="s">
        <v>5103</v>
      </c>
      <c r="CR2132" s="28" t="s">
        <v>5103</v>
      </c>
      <c r="CS2132" s="28" t="s">
        <v>679</v>
      </c>
      <c r="CT2132" s="28" t="s">
        <v>5023</v>
      </c>
      <c r="CU2132" s="28" t="s">
        <v>681</v>
      </c>
      <c r="CV2132" s="3" t="s">
        <v>682</v>
      </c>
    </row>
    <row r="2133" spans="91:100" x14ac:dyDescent="0.25">
      <c r="CM2133" s="29"/>
      <c r="CN2133" s="28" t="s">
        <v>5104</v>
      </c>
      <c r="CO2133" s="28" t="s">
        <v>392</v>
      </c>
      <c r="CP2133" s="28" t="s">
        <v>1177</v>
      </c>
      <c r="CQ2133" s="28" t="s">
        <v>5105</v>
      </c>
      <c r="CR2133" s="28" t="s">
        <v>5105</v>
      </c>
      <c r="CS2133" s="28" t="s">
        <v>679</v>
      </c>
      <c r="CT2133" s="28" t="s">
        <v>5023</v>
      </c>
      <c r="CU2133" s="28" t="s">
        <v>681</v>
      </c>
      <c r="CV2133" s="3" t="s">
        <v>682</v>
      </c>
    </row>
    <row r="2134" spans="91:100" x14ac:dyDescent="0.25">
      <c r="CM2134" s="29"/>
      <c r="CN2134" s="28" t="s">
        <v>5106</v>
      </c>
      <c r="CO2134" s="28" t="s">
        <v>392</v>
      </c>
      <c r="CP2134" s="28" t="s">
        <v>1177</v>
      </c>
      <c r="CQ2134" s="28" t="s">
        <v>5107</v>
      </c>
      <c r="CR2134" s="28" t="s">
        <v>5107</v>
      </c>
      <c r="CS2134" s="28" t="s">
        <v>752</v>
      </c>
      <c r="CT2134" s="28" t="s">
        <v>1184</v>
      </c>
      <c r="CU2134" s="28" t="s">
        <v>681</v>
      </c>
      <c r="CV2134" s="3" t="s">
        <v>754</v>
      </c>
    </row>
    <row r="2135" spans="91:100" x14ac:dyDescent="0.25">
      <c r="CM2135" s="29"/>
      <c r="CN2135" s="28" t="s">
        <v>5108</v>
      </c>
      <c r="CO2135" s="28" t="s">
        <v>392</v>
      </c>
      <c r="CP2135" s="28" t="s">
        <v>1177</v>
      </c>
      <c r="CQ2135" s="28" t="s">
        <v>5109</v>
      </c>
      <c r="CR2135" s="28" t="s">
        <v>5110</v>
      </c>
      <c r="CS2135" s="28" t="s">
        <v>679</v>
      </c>
      <c r="CT2135" s="28" t="s">
        <v>5023</v>
      </c>
      <c r="CU2135" s="28" t="s">
        <v>681</v>
      </c>
      <c r="CV2135" s="3" t="s">
        <v>682</v>
      </c>
    </row>
    <row r="2136" spans="91:100" x14ac:dyDescent="0.25">
      <c r="CM2136" s="29"/>
      <c r="CN2136" s="28" t="s">
        <v>5111</v>
      </c>
      <c r="CO2136" s="28" t="s">
        <v>391</v>
      </c>
      <c r="CP2136" s="28" t="s">
        <v>393</v>
      </c>
      <c r="CQ2136" s="28" t="s">
        <v>497</v>
      </c>
      <c r="CR2136" s="28" t="s">
        <v>497</v>
      </c>
      <c r="CS2136" s="28" t="s">
        <v>679</v>
      </c>
      <c r="CT2136" s="28" t="s">
        <v>5112</v>
      </c>
      <c r="CU2136" s="28" t="s">
        <v>681</v>
      </c>
      <c r="CV2136" s="3" t="s">
        <v>682</v>
      </c>
    </row>
    <row r="2137" spans="91:100" x14ac:dyDescent="0.25">
      <c r="CM2137" s="29"/>
      <c r="CN2137" s="28" t="s">
        <v>5113</v>
      </c>
      <c r="CO2137" s="28" t="s">
        <v>391</v>
      </c>
      <c r="CP2137" s="28" t="s">
        <v>393</v>
      </c>
      <c r="CQ2137" s="28" t="s">
        <v>498</v>
      </c>
      <c r="CR2137" s="28" t="s">
        <v>498</v>
      </c>
      <c r="CS2137" s="28" t="s">
        <v>679</v>
      </c>
      <c r="CT2137" s="28" t="s">
        <v>5112</v>
      </c>
      <c r="CU2137" s="28" t="s">
        <v>681</v>
      </c>
      <c r="CV2137" s="3" t="s">
        <v>682</v>
      </c>
    </row>
    <row r="2138" spans="91:100" x14ac:dyDescent="0.25">
      <c r="CM2138" s="29"/>
      <c r="CN2138" s="28" t="s">
        <v>5114</v>
      </c>
      <c r="CO2138" s="28" t="s">
        <v>391</v>
      </c>
      <c r="CP2138" s="28" t="s">
        <v>393</v>
      </c>
      <c r="CQ2138" s="28" t="s">
        <v>499</v>
      </c>
      <c r="CR2138" s="28" t="s">
        <v>499</v>
      </c>
      <c r="CS2138" s="28" t="s">
        <v>679</v>
      </c>
      <c r="CT2138" s="28" t="s">
        <v>5112</v>
      </c>
      <c r="CU2138" s="28" t="s">
        <v>681</v>
      </c>
      <c r="CV2138" s="3" t="s">
        <v>682</v>
      </c>
    </row>
    <row r="2139" spans="91:100" x14ac:dyDescent="0.25">
      <c r="CM2139" s="29"/>
      <c r="CN2139" s="28" t="s">
        <v>5115</v>
      </c>
      <c r="CO2139" s="28" t="s">
        <v>391</v>
      </c>
      <c r="CP2139" s="28" t="s">
        <v>393</v>
      </c>
      <c r="CQ2139" s="28" t="s">
        <v>5116</v>
      </c>
      <c r="CR2139" s="28" t="s">
        <v>5116</v>
      </c>
      <c r="CS2139" s="28" t="s">
        <v>679</v>
      </c>
      <c r="CT2139" s="28" t="s">
        <v>5112</v>
      </c>
      <c r="CU2139" s="28" t="s">
        <v>681</v>
      </c>
      <c r="CV2139" s="3" t="s">
        <v>682</v>
      </c>
    </row>
    <row r="2140" spans="91:100" x14ac:dyDescent="0.25">
      <c r="CM2140" s="29"/>
      <c r="CN2140" s="28" t="s">
        <v>5117</v>
      </c>
      <c r="CO2140" s="28" t="s">
        <v>391</v>
      </c>
      <c r="CP2140" s="28" t="s">
        <v>393</v>
      </c>
      <c r="CQ2140" s="28" t="s">
        <v>500</v>
      </c>
      <c r="CR2140" s="28" t="s">
        <v>500</v>
      </c>
      <c r="CS2140" s="28" t="s">
        <v>679</v>
      </c>
      <c r="CT2140" s="28" t="s">
        <v>5112</v>
      </c>
      <c r="CU2140" s="28" t="s">
        <v>681</v>
      </c>
      <c r="CV2140" s="3" t="s">
        <v>682</v>
      </c>
    </row>
    <row r="2141" spans="91:100" x14ac:dyDescent="0.25">
      <c r="CM2141" s="29"/>
      <c r="CN2141" s="28" t="s">
        <v>5118</v>
      </c>
      <c r="CO2141" s="28" t="s">
        <v>391</v>
      </c>
      <c r="CP2141" s="28" t="s">
        <v>393</v>
      </c>
      <c r="CQ2141" s="28" t="s">
        <v>5119</v>
      </c>
      <c r="CR2141" s="28" t="s">
        <v>5119</v>
      </c>
      <c r="CS2141" s="28" t="s">
        <v>679</v>
      </c>
      <c r="CT2141" s="28" t="s">
        <v>5112</v>
      </c>
      <c r="CU2141" s="28" t="s">
        <v>681</v>
      </c>
      <c r="CV2141" s="3" t="s">
        <v>682</v>
      </c>
    </row>
    <row r="2142" spans="91:100" x14ac:dyDescent="0.25">
      <c r="CM2142" s="29"/>
      <c r="CN2142" s="28" t="s">
        <v>5120</v>
      </c>
      <c r="CO2142" s="28" t="s">
        <v>391</v>
      </c>
      <c r="CP2142" s="28" t="s">
        <v>393</v>
      </c>
      <c r="CQ2142" s="28" t="s">
        <v>5121</v>
      </c>
      <c r="CR2142" s="28" t="s">
        <v>5121</v>
      </c>
      <c r="CS2142" s="28" t="s">
        <v>752</v>
      </c>
      <c r="CT2142" s="28" t="s">
        <v>753</v>
      </c>
      <c r="CU2142" s="28" t="s">
        <v>681</v>
      </c>
      <c r="CV2142" s="3" t="s">
        <v>754</v>
      </c>
    </row>
    <row r="2143" spans="91:100" x14ac:dyDescent="0.25">
      <c r="CM2143" s="29"/>
      <c r="CN2143" s="28" t="s">
        <v>5122</v>
      </c>
      <c r="CO2143" s="28" t="s">
        <v>391</v>
      </c>
      <c r="CP2143" s="28" t="s">
        <v>393</v>
      </c>
      <c r="CQ2143" s="28" t="s">
        <v>5123</v>
      </c>
      <c r="CR2143" s="28" t="s">
        <v>5123</v>
      </c>
      <c r="CS2143" s="28" t="s">
        <v>752</v>
      </c>
      <c r="CT2143" s="28" t="s">
        <v>753</v>
      </c>
      <c r="CU2143" s="28" t="s">
        <v>681</v>
      </c>
      <c r="CV2143" s="3" t="s">
        <v>754</v>
      </c>
    </row>
    <row r="2144" spans="91:100" x14ac:dyDescent="0.25">
      <c r="CM2144" s="29"/>
      <c r="CN2144" s="28" t="s">
        <v>5124</v>
      </c>
      <c r="CO2144" s="28" t="s">
        <v>391</v>
      </c>
      <c r="CP2144" s="28" t="s">
        <v>393</v>
      </c>
      <c r="CQ2144" s="28" t="s">
        <v>5125</v>
      </c>
      <c r="CR2144" s="28" t="s">
        <v>5125</v>
      </c>
      <c r="CS2144" s="28" t="s">
        <v>679</v>
      </c>
      <c r="CT2144" s="28" t="s">
        <v>5112</v>
      </c>
      <c r="CU2144" s="28" t="s">
        <v>681</v>
      </c>
      <c r="CV2144" s="3" t="s">
        <v>682</v>
      </c>
    </row>
    <row r="2145" spans="91:100" x14ac:dyDescent="0.25">
      <c r="CM2145" s="29"/>
      <c r="CN2145" s="28" t="s">
        <v>5126</v>
      </c>
      <c r="CO2145" s="28" t="s">
        <v>391</v>
      </c>
      <c r="CP2145" s="28" t="s">
        <v>393</v>
      </c>
      <c r="CQ2145" s="28" t="s">
        <v>5127</v>
      </c>
      <c r="CR2145" s="28" t="s">
        <v>501</v>
      </c>
      <c r="CS2145" s="28" t="s">
        <v>679</v>
      </c>
      <c r="CT2145" s="28" t="s">
        <v>5112</v>
      </c>
      <c r="CU2145" s="28" t="s">
        <v>681</v>
      </c>
      <c r="CV2145" s="3" t="s">
        <v>682</v>
      </c>
    </row>
    <row r="2146" spans="91:100" x14ac:dyDescent="0.25">
      <c r="CM2146" s="29"/>
      <c r="CN2146" s="28" t="s">
        <v>5128</v>
      </c>
      <c r="CO2146" s="28" t="s">
        <v>391</v>
      </c>
      <c r="CP2146" s="28" t="s">
        <v>393</v>
      </c>
      <c r="CQ2146" s="28" t="s">
        <v>5129</v>
      </c>
      <c r="CR2146" s="28" t="s">
        <v>502</v>
      </c>
      <c r="CS2146" s="28" t="s">
        <v>679</v>
      </c>
      <c r="CT2146" s="28" t="s">
        <v>5112</v>
      </c>
      <c r="CU2146" s="28" t="s">
        <v>681</v>
      </c>
      <c r="CV2146" s="3" t="s">
        <v>682</v>
      </c>
    </row>
    <row r="2147" spans="91:100" x14ac:dyDescent="0.25">
      <c r="CM2147" s="29"/>
      <c r="CN2147" s="28" t="s">
        <v>5130</v>
      </c>
      <c r="CO2147" s="28" t="s">
        <v>391</v>
      </c>
      <c r="CP2147" s="28" t="s">
        <v>393</v>
      </c>
      <c r="CQ2147" s="28" t="s">
        <v>503</v>
      </c>
      <c r="CR2147" s="28" t="s">
        <v>503</v>
      </c>
      <c r="CS2147" s="28" t="s">
        <v>679</v>
      </c>
      <c r="CT2147" s="28" t="s">
        <v>5112</v>
      </c>
      <c r="CU2147" s="28" t="s">
        <v>681</v>
      </c>
      <c r="CV2147" s="3" t="s">
        <v>682</v>
      </c>
    </row>
    <row r="2148" spans="91:100" x14ac:dyDescent="0.25">
      <c r="CM2148" s="29"/>
      <c r="CN2148" s="28" t="s">
        <v>5131</v>
      </c>
      <c r="CO2148" s="28" t="s">
        <v>391</v>
      </c>
      <c r="CP2148" s="28" t="s">
        <v>393</v>
      </c>
      <c r="CQ2148" s="28" t="s">
        <v>504</v>
      </c>
      <c r="CR2148" s="28" t="s">
        <v>504</v>
      </c>
      <c r="CS2148" s="28" t="s">
        <v>679</v>
      </c>
      <c r="CT2148" s="28" t="s">
        <v>5112</v>
      </c>
      <c r="CU2148" s="28" t="s">
        <v>681</v>
      </c>
      <c r="CV2148" s="3" t="s">
        <v>682</v>
      </c>
    </row>
    <row r="2149" spans="91:100" x14ac:dyDescent="0.25">
      <c r="CM2149" s="29"/>
      <c r="CN2149" s="28" t="s">
        <v>5132</v>
      </c>
      <c r="CO2149" s="28" t="s">
        <v>391</v>
      </c>
      <c r="CP2149" s="28" t="s">
        <v>1177</v>
      </c>
      <c r="CQ2149" s="28" t="s">
        <v>1100</v>
      </c>
      <c r="CR2149" s="28" t="s">
        <v>1100</v>
      </c>
      <c r="CS2149" s="28" t="s">
        <v>679</v>
      </c>
      <c r="CT2149" s="28" t="s">
        <v>5133</v>
      </c>
      <c r="CU2149" s="28" t="s">
        <v>681</v>
      </c>
      <c r="CV2149" s="3" t="s">
        <v>682</v>
      </c>
    </row>
    <row r="2150" spans="91:100" x14ac:dyDescent="0.25">
      <c r="CM2150" s="29"/>
      <c r="CN2150" s="28" t="s">
        <v>5134</v>
      </c>
      <c r="CO2150" s="28" t="s">
        <v>391</v>
      </c>
      <c r="CP2150" s="28" t="s">
        <v>1177</v>
      </c>
      <c r="CQ2150" s="28" t="s">
        <v>1158</v>
      </c>
      <c r="CR2150" s="28" t="s">
        <v>1158</v>
      </c>
      <c r="CS2150" s="28" t="s">
        <v>679</v>
      </c>
      <c r="CT2150" s="28" t="s">
        <v>5133</v>
      </c>
      <c r="CU2150" s="28" t="s">
        <v>681</v>
      </c>
      <c r="CV2150" s="3" t="s">
        <v>682</v>
      </c>
    </row>
    <row r="2151" spans="91:100" x14ac:dyDescent="0.25">
      <c r="CM2151" s="29"/>
      <c r="CN2151" s="28" t="s">
        <v>5135</v>
      </c>
      <c r="CO2151" s="28" t="s">
        <v>391</v>
      </c>
      <c r="CP2151" s="28" t="s">
        <v>1177</v>
      </c>
      <c r="CQ2151" s="28" t="s">
        <v>1164</v>
      </c>
      <c r="CR2151" s="28" t="s">
        <v>1165</v>
      </c>
      <c r="CS2151" s="28" t="s">
        <v>679</v>
      </c>
      <c r="CT2151" s="28" t="s">
        <v>5133</v>
      </c>
      <c r="CU2151" s="28" t="s">
        <v>681</v>
      </c>
      <c r="CV2151" s="3" t="s">
        <v>682</v>
      </c>
    </row>
    <row r="2152" spans="91:100" x14ac:dyDescent="0.25">
      <c r="CM2152" s="29"/>
      <c r="CN2152" s="28" t="s">
        <v>5136</v>
      </c>
      <c r="CO2152" s="28" t="s">
        <v>391</v>
      </c>
      <c r="CP2152" s="28" t="s">
        <v>1177</v>
      </c>
      <c r="CQ2152" s="28" t="s">
        <v>5137</v>
      </c>
      <c r="CR2152" s="28" t="s">
        <v>5138</v>
      </c>
      <c r="CS2152" s="28" t="s">
        <v>679</v>
      </c>
      <c r="CT2152" s="28" t="s">
        <v>5133</v>
      </c>
      <c r="CU2152" s="28" t="s">
        <v>681</v>
      </c>
      <c r="CV2152" s="3" t="s">
        <v>682</v>
      </c>
    </row>
    <row r="2153" spans="91:100" x14ac:dyDescent="0.25">
      <c r="CM2153" s="29"/>
      <c r="CN2153" s="28" t="s">
        <v>5139</v>
      </c>
      <c r="CO2153" s="28" t="s">
        <v>391</v>
      </c>
      <c r="CP2153" s="28" t="s">
        <v>1177</v>
      </c>
      <c r="CQ2153" s="28" t="s">
        <v>3724</v>
      </c>
      <c r="CR2153" s="28" t="s">
        <v>3725</v>
      </c>
      <c r="CS2153" s="28" t="s">
        <v>679</v>
      </c>
      <c r="CT2153" s="28" t="s">
        <v>5133</v>
      </c>
      <c r="CU2153" s="28" t="s">
        <v>681</v>
      </c>
      <c r="CV2153" s="3" t="s">
        <v>682</v>
      </c>
    </row>
    <row r="2154" spans="91:100" x14ac:dyDescent="0.25">
      <c r="CM2154" s="29"/>
      <c r="CN2154" s="28" t="s">
        <v>5140</v>
      </c>
      <c r="CO2154" s="28" t="s">
        <v>391</v>
      </c>
      <c r="CP2154" s="28" t="s">
        <v>1177</v>
      </c>
      <c r="CQ2154" s="28" t="s">
        <v>5141</v>
      </c>
      <c r="CR2154" s="28" t="s">
        <v>5142</v>
      </c>
      <c r="CS2154" s="28" t="s">
        <v>679</v>
      </c>
      <c r="CT2154" s="28" t="s">
        <v>5133</v>
      </c>
      <c r="CU2154" s="28" t="s">
        <v>681</v>
      </c>
      <c r="CV2154" s="3" t="s">
        <v>682</v>
      </c>
    </row>
    <row r="2155" spans="91:100" x14ac:dyDescent="0.25">
      <c r="CM2155" s="29"/>
      <c r="CN2155" s="28" t="s">
        <v>5143</v>
      </c>
      <c r="CO2155" s="28" t="s">
        <v>384</v>
      </c>
      <c r="CP2155" s="28" t="s">
        <v>393</v>
      </c>
      <c r="CQ2155" s="28" t="s">
        <v>5144</v>
      </c>
      <c r="CR2155" s="28" t="s">
        <v>5144</v>
      </c>
      <c r="CS2155" s="28" t="s">
        <v>1223</v>
      </c>
      <c r="CT2155" s="28" t="s">
        <v>1224</v>
      </c>
      <c r="CU2155" s="28" t="s">
        <v>1225</v>
      </c>
      <c r="CV2155" s="3" t="s">
        <v>5145</v>
      </c>
    </row>
    <row r="2156" spans="91:100" x14ac:dyDescent="0.25">
      <c r="CM2156" s="29"/>
      <c r="CN2156" s="28" t="s">
        <v>5146</v>
      </c>
      <c r="CO2156" s="28" t="s">
        <v>384</v>
      </c>
      <c r="CP2156" s="28" t="s">
        <v>393</v>
      </c>
      <c r="CQ2156" s="28" t="s">
        <v>5147</v>
      </c>
      <c r="CR2156" s="28" t="s">
        <v>5147</v>
      </c>
      <c r="CS2156" s="28" t="s">
        <v>1223</v>
      </c>
      <c r="CT2156" s="28" t="s">
        <v>1224</v>
      </c>
      <c r="CU2156" s="28" t="s">
        <v>1225</v>
      </c>
      <c r="CV2156" s="3" t="s">
        <v>5145</v>
      </c>
    </row>
    <row r="2157" spans="91:100" x14ac:dyDescent="0.25">
      <c r="CM2157" s="29"/>
      <c r="CN2157" s="28" t="s">
        <v>5148</v>
      </c>
      <c r="CO2157" s="28" t="s">
        <v>384</v>
      </c>
      <c r="CP2157" s="28" t="s">
        <v>393</v>
      </c>
      <c r="CQ2157" s="28" t="s">
        <v>5149</v>
      </c>
      <c r="CR2157" s="28" t="s">
        <v>5149</v>
      </c>
      <c r="CS2157" s="28" t="s">
        <v>1223</v>
      </c>
      <c r="CT2157" s="28" t="s">
        <v>1224</v>
      </c>
      <c r="CU2157" s="28" t="s">
        <v>1225</v>
      </c>
      <c r="CV2157" s="3" t="s">
        <v>5145</v>
      </c>
    </row>
    <row r="2158" spans="91:100" x14ac:dyDescent="0.25">
      <c r="CM2158" s="29"/>
      <c r="CN2158" s="28" t="s">
        <v>5150</v>
      </c>
      <c r="CO2158" s="28" t="s">
        <v>384</v>
      </c>
      <c r="CP2158" s="28" t="s">
        <v>393</v>
      </c>
      <c r="CQ2158" s="28" t="s">
        <v>4723</v>
      </c>
      <c r="CR2158" s="28" t="s">
        <v>4723</v>
      </c>
      <c r="CS2158" s="28" t="s">
        <v>1223</v>
      </c>
      <c r="CT2158" s="28" t="s">
        <v>1224</v>
      </c>
      <c r="CU2158" s="28" t="s">
        <v>1225</v>
      </c>
      <c r="CV2158" s="3" t="s">
        <v>5145</v>
      </c>
    </row>
    <row r="2159" spans="91:100" x14ac:dyDescent="0.25">
      <c r="CM2159" s="29"/>
      <c r="CN2159" s="28" t="s">
        <v>5151</v>
      </c>
      <c r="CO2159" s="28" t="s">
        <v>384</v>
      </c>
      <c r="CP2159" s="28" t="s">
        <v>393</v>
      </c>
      <c r="CQ2159" s="28" t="s">
        <v>5152</v>
      </c>
      <c r="CR2159" s="28" t="s">
        <v>5152</v>
      </c>
      <c r="CS2159" s="28" t="s">
        <v>1223</v>
      </c>
      <c r="CT2159" s="28" t="s">
        <v>1224</v>
      </c>
      <c r="CU2159" s="28" t="s">
        <v>1225</v>
      </c>
      <c r="CV2159" s="3" t="s">
        <v>5145</v>
      </c>
    </row>
    <row r="2160" spans="91:100" x14ac:dyDescent="0.25">
      <c r="CM2160" s="29"/>
      <c r="CN2160" s="28" t="s">
        <v>5153</v>
      </c>
      <c r="CO2160" s="28" t="s">
        <v>384</v>
      </c>
      <c r="CP2160" s="28" t="s">
        <v>393</v>
      </c>
      <c r="CQ2160" s="28" t="s">
        <v>4725</v>
      </c>
      <c r="CR2160" s="28" t="s">
        <v>4725</v>
      </c>
      <c r="CS2160" s="28" t="s">
        <v>752</v>
      </c>
      <c r="CT2160" s="28" t="s">
        <v>5154</v>
      </c>
      <c r="CU2160" s="28" t="s">
        <v>681</v>
      </c>
      <c r="CV2160" s="3" t="s">
        <v>754</v>
      </c>
    </row>
    <row r="2161" spans="91:100" x14ac:dyDescent="0.25">
      <c r="CM2161" s="29"/>
      <c r="CN2161" s="28" t="s">
        <v>5155</v>
      </c>
      <c r="CO2161" s="28" t="s">
        <v>384</v>
      </c>
      <c r="CP2161" s="28" t="s">
        <v>393</v>
      </c>
      <c r="CQ2161" s="28" t="s">
        <v>5156</v>
      </c>
      <c r="CR2161" s="28" t="s">
        <v>5156</v>
      </c>
      <c r="CS2161" s="28" t="s">
        <v>1223</v>
      </c>
      <c r="CT2161" s="28" t="s">
        <v>1224</v>
      </c>
      <c r="CU2161" s="28" t="s">
        <v>1225</v>
      </c>
      <c r="CV2161" s="3" t="s">
        <v>5145</v>
      </c>
    </row>
    <row r="2162" spans="91:100" x14ac:dyDescent="0.25">
      <c r="CM2162" s="29"/>
      <c r="CN2162" s="28" t="s">
        <v>5157</v>
      </c>
      <c r="CO2162" s="28" t="s">
        <v>384</v>
      </c>
      <c r="CP2162" s="28" t="s">
        <v>393</v>
      </c>
      <c r="CQ2162" s="28" t="s">
        <v>5158</v>
      </c>
      <c r="CR2162" s="28" t="s">
        <v>5158</v>
      </c>
      <c r="CS2162" s="28" t="s">
        <v>1223</v>
      </c>
      <c r="CT2162" s="28" t="s">
        <v>1224</v>
      </c>
      <c r="CU2162" s="28" t="s">
        <v>1225</v>
      </c>
      <c r="CV2162" s="3" t="s">
        <v>5145</v>
      </c>
    </row>
    <row r="2163" spans="91:100" x14ac:dyDescent="0.25">
      <c r="CM2163" s="29"/>
      <c r="CN2163" s="28" t="s">
        <v>5159</v>
      </c>
      <c r="CO2163" s="28" t="s">
        <v>384</v>
      </c>
      <c r="CP2163" s="28" t="s">
        <v>393</v>
      </c>
      <c r="CQ2163" s="28" t="s">
        <v>5160</v>
      </c>
      <c r="CR2163" s="28" t="s">
        <v>5160</v>
      </c>
      <c r="CS2163" s="28" t="s">
        <v>1223</v>
      </c>
      <c r="CT2163" s="28" t="s">
        <v>1224</v>
      </c>
      <c r="CU2163" s="28" t="s">
        <v>1225</v>
      </c>
      <c r="CV2163" s="3" t="s">
        <v>5145</v>
      </c>
    </row>
    <row r="2164" spans="91:100" x14ac:dyDescent="0.25">
      <c r="CM2164" s="29"/>
      <c r="CN2164" s="28" t="s">
        <v>5161</v>
      </c>
      <c r="CO2164" s="28" t="s">
        <v>384</v>
      </c>
      <c r="CP2164" s="28" t="s">
        <v>393</v>
      </c>
      <c r="CQ2164" s="28" t="s">
        <v>5162</v>
      </c>
      <c r="CR2164" s="28" t="s">
        <v>5162</v>
      </c>
      <c r="CS2164" s="28" t="s">
        <v>1223</v>
      </c>
      <c r="CT2164" s="28" t="s">
        <v>1224</v>
      </c>
      <c r="CU2164" s="28" t="s">
        <v>1225</v>
      </c>
      <c r="CV2164" s="3" t="s">
        <v>5145</v>
      </c>
    </row>
    <row r="2165" spans="91:100" x14ac:dyDescent="0.25">
      <c r="CM2165" s="29"/>
      <c r="CN2165" s="28" t="s">
        <v>5163</v>
      </c>
      <c r="CO2165" s="28" t="s">
        <v>384</v>
      </c>
      <c r="CP2165" s="28" t="s">
        <v>393</v>
      </c>
      <c r="CQ2165" s="28" t="s">
        <v>5164</v>
      </c>
      <c r="CR2165" s="28" t="s">
        <v>5164</v>
      </c>
      <c r="CS2165" s="28" t="s">
        <v>1223</v>
      </c>
      <c r="CT2165" s="28" t="s">
        <v>1224</v>
      </c>
      <c r="CU2165" s="28" t="s">
        <v>1225</v>
      </c>
      <c r="CV2165" s="3" t="s">
        <v>5145</v>
      </c>
    </row>
    <row r="2166" spans="91:100" x14ac:dyDescent="0.25">
      <c r="CM2166" s="29"/>
      <c r="CN2166" s="28" t="s">
        <v>5165</v>
      </c>
      <c r="CO2166" s="28" t="s">
        <v>384</v>
      </c>
      <c r="CP2166" s="28" t="s">
        <v>393</v>
      </c>
      <c r="CQ2166" s="28" t="s">
        <v>5166</v>
      </c>
      <c r="CR2166" s="28" t="s">
        <v>5166</v>
      </c>
      <c r="CS2166" s="28" t="s">
        <v>1223</v>
      </c>
      <c r="CT2166" s="28" t="s">
        <v>1224</v>
      </c>
      <c r="CU2166" s="28" t="s">
        <v>1225</v>
      </c>
      <c r="CV2166" s="3" t="s">
        <v>5145</v>
      </c>
    </row>
    <row r="2167" spans="91:100" x14ac:dyDescent="0.25">
      <c r="CM2167" s="29"/>
      <c r="CN2167" s="28" t="s">
        <v>5167</v>
      </c>
      <c r="CO2167" s="28" t="s">
        <v>384</v>
      </c>
      <c r="CP2167" s="28" t="s">
        <v>393</v>
      </c>
      <c r="CQ2167" s="28" t="s">
        <v>5168</v>
      </c>
      <c r="CR2167" s="28" t="s">
        <v>5168</v>
      </c>
      <c r="CS2167" s="28" t="s">
        <v>1223</v>
      </c>
      <c r="CT2167" s="28" t="s">
        <v>1224</v>
      </c>
      <c r="CU2167" s="28" t="s">
        <v>1225</v>
      </c>
      <c r="CV2167" s="3" t="s">
        <v>5145</v>
      </c>
    </row>
    <row r="2168" spans="91:100" x14ac:dyDescent="0.25">
      <c r="CM2168" s="29"/>
      <c r="CN2168" s="28" t="s">
        <v>5169</v>
      </c>
      <c r="CO2168" s="28" t="s">
        <v>384</v>
      </c>
      <c r="CP2168" s="28" t="s">
        <v>393</v>
      </c>
      <c r="CQ2168" s="28" t="s">
        <v>505</v>
      </c>
      <c r="CR2168" s="28" t="s">
        <v>505</v>
      </c>
      <c r="CS2168" s="28" t="s">
        <v>1223</v>
      </c>
      <c r="CT2168" s="28" t="s">
        <v>1224</v>
      </c>
      <c r="CU2168" s="28" t="s">
        <v>1225</v>
      </c>
      <c r="CV2168" s="3" t="s">
        <v>5145</v>
      </c>
    </row>
    <row r="2169" spans="91:100" x14ac:dyDescent="0.25">
      <c r="CM2169" s="29"/>
      <c r="CN2169" s="28" t="s">
        <v>5170</v>
      </c>
      <c r="CO2169" s="28" t="s">
        <v>384</v>
      </c>
      <c r="CP2169" s="28" t="s">
        <v>393</v>
      </c>
      <c r="CQ2169" s="28" t="s">
        <v>5171</v>
      </c>
      <c r="CR2169" s="28" t="s">
        <v>5171</v>
      </c>
      <c r="CS2169" s="28" t="s">
        <v>679</v>
      </c>
      <c r="CT2169" s="28" t="s">
        <v>5172</v>
      </c>
      <c r="CU2169" s="28" t="s">
        <v>681</v>
      </c>
      <c r="CV2169" s="3" t="s">
        <v>682</v>
      </c>
    </row>
    <row r="2170" spans="91:100" x14ac:dyDescent="0.25">
      <c r="CM2170" s="29"/>
      <c r="CN2170" s="28" t="s">
        <v>5173</v>
      </c>
      <c r="CO2170" s="28" t="s">
        <v>384</v>
      </c>
      <c r="CP2170" s="28" t="s">
        <v>393</v>
      </c>
      <c r="CQ2170" s="28" t="s">
        <v>5174</v>
      </c>
      <c r="CR2170" s="28" t="s">
        <v>5174</v>
      </c>
      <c r="CS2170" s="28" t="s">
        <v>1223</v>
      </c>
      <c r="CT2170" s="28" t="s">
        <v>1224</v>
      </c>
      <c r="CU2170" s="28" t="s">
        <v>1225</v>
      </c>
      <c r="CV2170" s="3" t="s">
        <v>5145</v>
      </c>
    </row>
    <row r="2171" spans="91:100" x14ac:dyDescent="0.25">
      <c r="CM2171" s="29"/>
      <c r="CN2171" s="28" t="s">
        <v>5175</v>
      </c>
      <c r="CO2171" s="28" t="s">
        <v>384</v>
      </c>
      <c r="CP2171" s="28" t="s">
        <v>393</v>
      </c>
      <c r="CQ2171" s="28" t="s">
        <v>5176</v>
      </c>
      <c r="CR2171" s="28" t="s">
        <v>5176</v>
      </c>
      <c r="CS2171" s="28" t="s">
        <v>1223</v>
      </c>
      <c r="CT2171" s="28" t="s">
        <v>1224</v>
      </c>
      <c r="CU2171" s="28" t="s">
        <v>1225</v>
      </c>
      <c r="CV2171" s="3" t="s">
        <v>5145</v>
      </c>
    </row>
    <row r="2172" spans="91:100" x14ac:dyDescent="0.25">
      <c r="CM2172" s="29"/>
      <c r="CN2172" s="28" t="s">
        <v>5177</v>
      </c>
      <c r="CO2172" s="28" t="s">
        <v>384</v>
      </c>
      <c r="CP2172" s="28" t="s">
        <v>393</v>
      </c>
      <c r="CQ2172" s="28" t="s">
        <v>5178</v>
      </c>
      <c r="CR2172" s="28" t="s">
        <v>5178</v>
      </c>
      <c r="CS2172" s="28" t="s">
        <v>679</v>
      </c>
      <c r="CT2172" s="28" t="s">
        <v>5172</v>
      </c>
      <c r="CU2172" s="28" t="s">
        <v>681</v>
      </c>
      <c r="CV2172" s="3" t="s">
        <v>682</v>
      </c>
    </row>
    <row r="2173" spans="91:100" x14ac:dyDescent="0.25">
      <c r="CM2173" s="29"/>
      <c r="CN2173" s="28" t="s">
        <v>5179</v>
      </c>
      <c r="CO2173" s="28" t="s">
        <v>384</v>
      </c>
      <c r="CP2173" s="28" t="s">
        <v>393</v>
      </c>
      <c r="CQ2173" s="28" t="s">
        <v>5180</v>
      </c>
      <c r="CR2173" s="28" t="s">
        <v>5180</v>
      </c>
      <c r="CS2173" s="28" t="s">
        <v>1223</v>
      </c>
      <c r="CT2173" s="28" t="s">
        <v>1224</v>
      </c>
      <c r="CU2173" s="28" t="s">
        <v>1225</v>
      </c>
      <c r="CV2173" s="3" t="s">
        <v>5145</v>
      </c>
    </row>
    <row r="2174" spans="91:100" x14ac:dyDescent="0.25">
      <c r="CM2174" s="29"/>
      <c r="CN2174" s="28" t="s">
        <v>5181</v>
      </c>
      <c r="CO2174" s="28" t="s">
        <v>384</v>
      </c>
      <c r="CP2174" s="28" t="s">
        <v>393</v>
      </c>
      <c r="CQ2174" s="28" t="s">
        <v>5182</v>
      </c>
      <c r="CR2174" s="28" t="s">
        <v>5182</v>
      </c>
      <c r="CS2174" s="28" t="s">
        <v>1223</v>
      </c>
      <c r="CT2174" s="28" t="s">
        <v>1224</v>
      </c>
      <c r="CU2174" s="28" t="s">
        <v>1225</v>
      </c>
      <c r="CV2174" s="3" t="s">
        <v>5145</v>
      </c>
    </row>
    <row r="2175" spans="91:100" x14ac:dyDescent="0.25">
      <c r="CM2175" s="29"/>
      <c r="CN2175" s="28" t="s">
        <v>5183</v>
      </c>
      <c r="CO2175" s="28" t="s">
        <v>384</v>
      </c>
      <c r="CP2175" s="28" t="s">
        <v>393</v>
      </c>
      <c r="CQ2175" s="28" t="s">
        <v>5184</v>
      </c>
      <c r="CR2175" s="28" t="s">
        <v>5184</v>
      </c>
      <c r="CS2175" s="28" t="s">
        <v>679</v>
      </c>
      <c r="CT2175" s="28" t="s">
        <v>5172</v>
      </c>
      <c r="CU2175" s="28" t="s">
        <v>681</v>
      </c>
      <c r="CV2175" s="3" t="s">
        <v>682</v>
      </c>
    </row>
    <row r="2176" spans="91:100" x14ac:dyDescent="0.25">
      <c r="CM2176" s="29"/>
      <c r="CN2176" s="28" t="s">
        <v>5185</v>
      </c>
      <c r="CO2176" s="28" t="s">
        <v>384</v>
      </c>
      <c r="CP2176" s="28" t="s">
        <v>393</v>
      </c>
      <c r="CQ2176" s="28" t="s">
        <v>5186</v>
      </c>
      <c r="CR2176" s="28" t="s">
        <v>5186</v>
      </c>
      <c r="CS2176" s="28" t="s">
        <v>1223</v>
      </c>
      <c r="CT2176" s="28" t="s">
        <v>1224</v>
      </c>
      <c r="CU2176" s="28" t="s">
        <v>1225</v>
      </c>
      <c r="CV2176" s="3" t="s">
        <v>5145</v>
      </c>
    </row>
    <row r="2177" spans="91:100" x14ac:dyDescent="0.25">
      <c r="CM2177" s="29"/>
      <c r="CN2177" s="28" t="s">
        <v>5187</v>
      </c>
      <c r="CO2177" s="28" t="s">
        <v>384</v>
      </c>
      <c r="CP2177" s="28" t="s">
        <v>393</v>
      </c>
      <c r="CQ2177" s="28" t="s">
        <v>506</v>
      </c>
      <c r="CR2177" s="28" t="s">
        <v>506</v>
      </c>
      <c r="CS2177" s="28" t="s">
        <v>1223</v>
      </c>
      <c r="CT2177" s="28" t="s">
        <v>1224</v>
      </c>
      <c r="CU2177" s="28" t="s">
        <v>1225</v>
      </c>
      <c r="CV2177" s="3" t="s">
        <v>5145</v>
      </c>
    </row>
    <row r="2178" spans="91:100" x14ac:dyDescent="0.25">
      <c r="CM2178" s="29"/>
      <c r="CN2178" s="28" t="s">
        <v>5188</v>
      </c>
      <c r="CO2178" s="28" t="s">
        <v>384</v>
      </c>
      <c r="CP2178" s="28" t="s">
        <v>393</v>
      </c>
      <c r="CQ2178" s="28" t="s">
        <v>507</v>
      </c>
      <c r="CR2178" s="28" t="s">
        <v>507</v>
      </c>
      <c r="CS2178" s="28" t="s">
        <v>679</v>
      </c>
      <c r="CT2178" s="28" t="s">
        <v>5172</v>
      </c>
      <c r="CU2178" s="28" t="s">
        <v>681</v>
      </c>
      <c r="CV2178" s="3" t="s">
        <v>682</v>
      </c>
    </row>
    <row r="2179" spans="91:100" x14ac:dyDescent="0.25">
      <c r="CM2179" s="29"/>
      <c r="CN2179" s="28" t="s">
        <v>5189</v>
      </c>
      <c r="CO2179" s="28" t="s">
        <v>384</v>
      </c>
      <c r="CP2179" s="28" t="s">
        <v>393</v>
      </c>
      <c r="CQ2179" s="28" t="s">
        <v>508</v>
      </c>
      <c r="CR2179" s="28" t="s">
        <v>508</v>
      </c>
      <c r="CS2179" s="28" t="s">
        <v>1223</v>
      </c>
      <c r="CT2179" s="28" t="s">
        <v>1224</v>
      </c>
      <c r="CU2179" s="28" t="s">
        <v>1225</v>
      </c>
      <c r="CV2179" s="3" t="s">
        <v>5145</v>
      </c>
    </row>
    <row r="2180" spans="91:100" x14ac:dyDescent="0.25">
      <c r="CM2180" s="29"/>
      <c r="CN2180" s="28" t="s">
        <v>5190</v>
      </c>
      <c r="CO2180" s="28" t="s">
        <v>384</v>
      </c>
      <c r="CP2180" s="28" t="s">
        <v>393</v>
      </c>
      <c r="CQ2180" s="28" t="s">
        <v>5191</v>
      </c>
      <c r="CR2180" s="28" t="s">
        <v>5191</v>
      </c>
      <c r="CS2180" s="28" t="s">
        <v>1223</v>
      </c>
      <c r="CT2180" s="28" t="s">
        <v>1224</v>
      </c>
      <c r="CU2180" s="28" t="s">
        <v>1225</v>
      </c>
      <c r="CV2180" s="3" t="s">
        <v>5145</v>
      </c>
    </row>
    <row r="2181" spans="91:100" x14ac:dyDescent="0.25">
      <c r="CM2181" s="29"/>
      <c r="CN2181" s="28" t="s">
        <v>5192</v>
      </c>
      <c r="CO2181" s="28" t="s">
        <v>384</v>
      </c>
      <c r="CP2181" s="28" t="s">
        <v>393</v>
      </c>
      <c r="CQ2181" s="28" t="s">
        <v>5193</v>
      </c>
      <c r="CR2181" s="28" t="s">
        <v>5193</v>
      </c>
      <c r="CS2181" s="28" t="s">
        <v>1223</v>
      </c>
      <c r="CT2181" s="28" t="s">
        <v>1224</v>
      </c>
      <c r="CU2181" s="28" t="s">
        <v>1225</v>
      </c>
      <c r="CV2181" s="3" t="s">
        <v>5145</v>
      </c>
    </row>
    <row r="2182" spans="91:100" x14ac:dyDescent="0.25">
      <c r="CM2182" s="29"/>
      <c r="CN2182" s="28" t="s">
        <v>5194</v>
      </c>
      <c r="CO2182" s="28" t="s">
        <v>384</v>
      </c>
      <c r="CP2182" s="28" t="s">
        <v>393</v>
      </c>
      <c r="CQ2182" s="28" t="s">
        <v>5195</v>
      </c>
      <c r="CR2182" s="28" t="s">
        <v>5195</v>
      </c>
      <c r="CS2182" s="28" t="s">
        <v>1223</v>
      </c>
      <c r="CT2182" s="28" t="s">
        <v>1224</v>
      </c>
      <c r="CU2182" s="28" t="s">
        <v>1225</v>
      </c>
      <c r="CV2182" s="3" t="s">
        <v>5145</v>
      </c>
    </row>
    <row r="2183" spans="91:100" x14ac:dyDescent="0.25">
      <c r="CM2183" s="29"/>
      <c r="CN2183" s="28" t="s">
        <v>5196</v>
      </c>
      <c r="CO2183" s="28" t="s">
        <v>384</v>
      </c>
      <c r="CP2183" s="28" t="s">
        <v>393</v>
      </c>
      <c r="CQ2183" s="28" t="s">
        <v>5197</v>
      </c>
      <c r="CR2183" s="28" t="s">
        <v>5197</v>
      </c>
      <c r="CS2183" s="28" t="s">
        <v>1223</v>
      </c>
      <c r="CT2183" s="28" t="s">
        <v>1224</v>
      </c>
      <c r="CU2183" s="28" t="s">
        <v>1225</v>
      </c>
      <c r="CV2183" s="3" t="s">
        <v>5145</v>
      </c>
    </row>
    <row r="2184" spans="91:100" x14ac:dyDescent="0.25">
      <c r="CM2184" s="29"/>
      <c r="CN2184" s="28" t="s">
        <v>5198</v>
      </c>
      <c r="CO2184" s="28" t="s">
        <v>384</v>
      </c>
      <c r="CP2184" s="28" t="s">
        <v>393</v>
      </c>
      <c r="CQ2184" s="28" t="s">
        <v>5199</v>
      </c>
      <c r="CR2184" s="28" t="s">
        <v>5199</v>
      </c>
      <c r="CS2184" s="28" t="s">
        <v>1223</v>
      </c>
      <c r="CT2184" s="28" t="s">
        <v>1224</v>
      </c>
      <c r="CU2184" s="28" t="s">
        <v>1225</v>
      </c>
      <c r="CV2184" s="3" t="s">
        <v>5145</v>
      </c>
    </row>
    <row r="2185" spans="91:100" x14ac:dyDescent="0.25">
      <c r="CM2185" s="29"/>
      <c r="CN2185" s="28" t="s">
        <v>5200</v>
      </c>
      <c r="CO2185" s="28" t="s">
        <v>384</v>
      </c>
      <c r="CP2185" s="28" t="s">
        <v>393</v>
      </c>
      <c r="CQ2185" s="28" t="s">
        <v>5201</v>
      </c>
      <c r="CR2185" s="28" t="s">
        <v>5201</v>
      </c>
      <c r="CS2185" s="28" t="s">
        <v>1223</v>
      </c>
      <c r="CT2185" s="28" t="s">
        <v>1224</v>
      </c>
      <c r="CU2185" s="28" t="s">
        <v>1225</v>
      </c>
      <c r="CV2185" s="3" t="s">
        <v>5145</v>
      </c>
    </row>
    <row r="2186" spans="91:100" x14ac:dyDescent="0.25">
      <c r="CM2186" s="29"/>
      <c r="CN2186" s="28" t="s">
        <v>5202</v>
      </c>
      <c r="CO2186" s="28" t="s">
        <v>384</v>
      </c>
      <c r="CP2186" s="28" t="s">
        <v>393</v>
      </c>
      <c r="CQ2186" s="28" t="s">
        <v>5203</v>
      </c>
      <c r="CR2186" s="28" t="s">
        <v>5203</v>
      </c>
      <c r="CS2186" s="28" t="s">
        <v>1223</v>
      </c>
      <c r="CT2186" s="28" t="s">
        <v>1224</v>
      </c>
      <c r="CU2186" s="28" t="s">
        <v>1225</v>
      </c>
      <c r="CV2186" s="3" t="s">
        <v>5145</v>
      </c>
    </row>
    <row r="2187" spans="91:100" x14ac:dyDescent="0.25">
      <c r="CM2187" s="29"/>
      <c r="CN2187" s="28" t="s">
        <v>5204</v>
      </c>
      <c r="CO2187" s="28" t="s">
        <v>384</v>
      </c>
      <c r="CP2187" s="28" t="s">
        <v>393</v>
      </c>
      <c r="CQ2187" s="28" t="s">
        <v>5205</v>
      </c>
      <c r="CR2187" s="28" t="s">
        <v>5205</v>
      </c>
      <c r="CS2187" s="28" t="s">
        <v>1223</v>
      </c>
      <c r="CT2187" s="28" t="s">
        <v>1224</v>
      </c>
      <c r="CU2187" s="28" t="s">
        <v>1225</v>
      </c>
      <c r="CV2187" s="3" t="s">
        <v>5145</v>
      </c>
    </row>
    <row r="2188" spans="91:100" x14ac:dyDescent="0.25">
      <c r="CM2188" s="29"/>
      <c r="CN2188" s="28" t="s">
        <v>5206</v>
      </c>
      <c r="CO2188" s="28" t="s">
        <v>384</v>
      </c>
      <c r="CP2188" s="28" t="s">
        <v>393</v>
      </c>
      <c r="CQ2188" s="28" t="s">
        <v>5207</v>
      </c>
      <c r="CR2188" s="28" t="s">
        <v>5207</v>
      </c>
      <c r="CS2188" s="28" t="s">
        <v>1223</v>
      </c>
      <c r="CT2188" s="28" t="s">
        <v>1224</v>
      </c>
      <c r="CU2188" s="28" t="s">
        <v>1225</v>
      </c>
      <c r="CV2188" s="3" t="s">
        <v>5145</v>
      </c>
    </row>
    <row r="2189" spans="91:100" x14ac:dyDescent="0.25">
      <c r="CM2189" s="29"/>
      <c r="CN2189" s="28" t="s">
        <v>5208</v>
      </c>
      <c r="CO2189" s="28" t="s">
        <v>384</v>
      </c>
      <c r="CP2189" s="28" t="s">
        <v>393</v>
      </c>
      <c r="CQ2189" s="28" t="s">
        <v>5209</v>
      </c>
      <c r="CR2189" s="28" t="s">
        <v>5209</v>
      </c>
      <c r="CS2189" s="28" t="s">
        <v>1223</v>
      </c>
      <c r="CT2189" s="28" t="s">
        <v>1224</v>
      </c>
      <c r="CU2189" s="28" t="s">
        <v>1225</v>
      </c>
      <c r="CV2189" s="3" t="s">
        <v>5145</v>
      </c>
    </row>
    <row r="2190" spans="91:100" x14ac:dyDescent="0.25">
      <c r="CM2190" s="29"/>
      <c r="CN2190" s="28" t="s">
        <v>5210</v>
      </c>
      <c r="CO2190" s="28" t="s">
        <v>384</v>
      </c>
      <c r="CP2190" s="28" t="s">
        <v>393</v>
      </c>
      <c r="CQ2190" s="28" t="s">
        <v>5211</v>
      </c>
      <c r="CR2190" s="28" t="s">
        <v>5211</v>
      </c>
      <c r="CS2190" s="28" t="s">
        <v>1223</v>
      </c>
      <c r="CT2190" s="28" t="s">
        <v>1224</v>
      </c>
      <c r="CU2190" s="28" t="s">
        <v>1225</v>
      </c>
      <c r="CV2190" s="3" t="s">
        <v>5145</v>
      </c>
    </row>
    <row r="2191" spans="91:100" x14ac:dyDescent="0.25">
      <c r="CM2191" s="29"/>
      <c r="CN2191" s="28" t="s">
        <v>5212</v>
      </c>
      <c r="CO2191" s="28" t="s">
        <v>384</v>
      </c>
      <c r="CP2191" s="28" t="s">
        <v>393</v>
      </c>
      <c r="CQ2191" s="28" t="s">
        <v>5213</v>
      </c>
      <c r="CR2191" s="28" t="s">
        <v>5213</v>
      </c>
      <c r="CS2191" s="28" t="s">
        <v>679</v>
      </c>
      <c r="CT2191" s="28" t="s">
        <v>5172</v>
      </c>
      <c r="CU2191" s="28" t="s">
        <v>681</v>
      </c>
      <c r="CV2191" s="3" t="s">
        <v>682</v>
      </c>
    </row>
    <row r="2192" spans="91:100" x14ac:dyDescent="0.25">
      <c r="CM2192" s="29"/>
      <c r="CN2192" s="28" t="s">
        <v>5214</v>
      </c>
      <c r="CO2192" s="28" t="s">
        <v>384</v>
      </c>
      <c r="CP2192" s="28" t="s">
        <v>393</v>
      </c>
      <c r="CQ2192" s="28" t="s">
        <v>5215</v>
      </c>
      <c r="CR2192" s="28" t="s">
        <v>5215</v>
      </c>
      <c r="CS2192" s="28" t="s">
        <v>1223</v>
      </c>
      <c r="CT2192" s="28" t="s">
        <v>1224</v>
      </c>
      <c r="CU2192" s="28" t="s">
        <v>1225</v>
      </c>
      <c r="CV2192" s="3" t="s">
        <v>5145</v>
      </c>
    </row>
    <row r="2193" spans="91:100" x14ac:dyDescent="0.25">
      <c r="CM2193" s="29"/>
      <c r="CN2193" s="28" t="s">
        <v>5216</v>
      </c>
      <c r="CO2193" s="28" t="s">
        <v>384</v>
      </c>
      <c r="CP2193" s="28" t="s">
        <v>393</v>
      </c>
      <c r="CQ2193" s="28" t="s">
        <v>5217</v>
      </c>
      <c r="CR2193" s="28" t="s">
        <v>5217</v>
      </c>
      <c r="CS2193" s="28" t="s">
        <v>1223</v>
      </c>
      <c r="CT2193" s="28" t="s">
        <v>1224</v>
      </c>
      <c r="CU2193" s="28" t="s">
        <v>1225</v>
      </c>
      <c r="CV2193" s="3" t="s">
        <v>5145</v>
      </c>
    </row>
    <row r="2194" spans="91:100" x14ac:dyDescent="0.25">
      <c r="CM2194" s="29"/>
      <c r="CN2194" s="28" t="s">
        <v>5218</v>
      </c>
      <c r="CO2194" s="28" t="s">
        <v>384</v>
      </c>
      <c r="CP2194" s="28" t="s">
        <v>393</v>
      </c>
      <c r="CQ2194" s="28" t="s">
        <v>5219</v>
      </c>
      <c r="CR2194" s="28" t="s">
        <v>5219</v>
      </c>
      <c r="CS2194" s="28" t="s">
        <v>1223</v>
      </c>
      <c r="CT2194" s="28" t="s">
        <v>1224</v>
      </c>
      <c r="CU2194" s="28" t="s">
        <v>1225</v>
      </c>
      <c r="CV2194" s="3" t="s">
        <v>5145</v>
      </c>
    </row>
    <row r="2195" spans="91:100" x14ac:dyDescent="0.25">
      <c r="CM2195" s="29"/>
      <c r="CN2195" s="28" t="s">
        <v>5220</v>
      </c>
      <c r="CO2195" s="28" t="s">
        <v>384</v>
      </c>
      <c r="CP2195" s="28" t="s">
        <v>393</v>
      </c>
      <c r="CQ2195" s="28" t="s">
        <v>5221</v>
      </c>
      <c r="CR2195" s="28" t="s">
        <v>5221</v>
      </c>
      <c r="CS2195" s="28" t="s">
        <v>1223</v>
      </c>
      <c r="CT2195" s="28" t="s">
        <v>1224</v>
      </c>
      <c r="CU2195" s="28" t="s">
        <v>1225</v>
      </c>
      <c r="CV2195" s="3" t="s">
        <v>5145</v>
      </c>
    </row>
    <row r="2196" spans="91:100" x14ac:dyDescent="0.25">
      <c r="CM2196" s="29"/>
      <c r="CN2196" s="28" t="s">
        <v>5222</v>
      </c>
      <c r="CO2196" s="28" t="s">
        <v>384</v>
      </c>
      <c r="CP2196" s="28" t="s">
        <v>393</v>
      </c>
      <c r="CQ2196" s="28" t="s">
        <v>5223</v>
      </c>
      <c r="CR2196" s="28" t="s">
        <v>5223</v>
      </c>
      <c r="CS2196" s="28" t="s">
        <v>1223</v>
      </c>
      <c r="CT2196" s="28" t="s">
        <v>1224</v>
      </c>
      <c r="CU2196" s="28" t="s">
        <v>1225</v>
      </c>
      <c r="CV2196" s="3" t="s">
        <v>5145</v>
      </c>
    </row>
    <row r="2197" spans="91:100" x14ac:dyDescent="0.25">
      <c r="CM2197" s="29"/>
      <c r="CN2197" s="28" t="s">
        <v>5224</v>
      </c>
      <c r="CO2197" s="28" t="s">
        <v>384</v>
      </c>
      <c r="CP2197" s="28" t="s">
        <v>393</v>
      </c>
      <c r="CQ2197" s="28" t="s">
        <v>5225</v>
      </c>
      <c r="CR2197" s="28" t="s">
        <v>5225</v>
      </c>
      <c r="CS2197" s="28" t="s">
        <v>1223</v>
      </c>
      <c r="CT2197" s="28" t="s">
        <v>1224</v>
      </c>
      <c r="CU2197" s="28" t="s">
        <v>1225</v>
      </c>
      <c r="CV2197" s="3" t="s">
        <v>5145</v>
      </c>
    </row>
    <row r="2198" spans="91:100" x14ac:dyDescent="0.25">
      <c r="CM2198" s="29"/>
      <c r="CN2198" s="28" t="s">
        <v>5226</v>
      </c>
      <c r="CO2198" s="28" t="s">
        <v>384</v>
      </c>
      <c r="CP2198" s="28" t="s">
        <v>393</v>
      </c>
      <c r="CQ2198" s="28" t="s">
        <v>5227</v>
      </c>
      <c r="CR2198" s="28" t="s">
        <v>5227</v>
      </c>
      <c r="CS2198" s="28" t="s">
        <v>1223</v>
      </c>
      <c r="CT2198" s="28" t="s">
        <v>1224</v>
      </c>
      <c r="CU2198" s="28" t="s">
        <v>1225</v>
      </c>
      <c r="CV2198" s="3" t="s">
        <v>5145</v>
      </c>
    </row>
    <row r="2199" spans="91:100" x14ac:dyDescent="0.25">
      <c r="CM2199" s="29"/>
      <c r="CN2199" s="28" t="s">
        <v>5228</v>
      </c>
      <c r="CO2199" s="28" t="s">
        <v>384</v>
      </c>
      <c r="CP2199" s="28" t="s">
        <v>393</v>
      </c>
      <c r="CQ2199" s="28" t="s">
        <v>5229</v>
      </c>
      <c r="CR2199" s="28" t="s">
        <v>5229</v>
      </c>
      <c r="CS2199" s="28" t="s">
        <v>752</v>
      </c>
      <c r="CT2199" s="28" t="s">
        <v>753</v>
      </c>
      <c r="CU2199" s="28" t="s">
        <v>681</v>
      </c>
      <c r="CV2199" s="3" t="s">
        <v>754</v>
      </c>
    </row>
    <row r="2200" spans="91:100" x14ac:dyDescent="0.25">
      <c r="CM2200" s="29"/>
      <c r="CN2200" s="28" t="s">
        <v>5230</v>
      </c>
      <c r="CO2200" s="28" t="s">
        <v>384</v>
      </c>
      <c r="CP2200" s="28" t="s">
        <v>393</v>
      </c>
      <c r="CQ2200" s="28" t="s">
        <v>5231</v>
      </c>
      <c r="CR2200" s="28" t="s">
        <v>5231</v>
      </c>
      <c r="CS2200" s="28" t="s">
        <v>1223</v>
      </c>
      <c r="CT2200" s="28" t="s">
        <v>1224</v>
      </c>
      <c r="CU2200" s="28" t="s">
        <v>1225</v>
      </c>
      <c r="CV2200" s="3" t="s">
        <v>5145</v>
      </c>
    </row>
    <row r="2201" spans="91:100" x14ac:dyDescent="0.25">
      <c r="CM2201" s="29"/>
      <c r="CN2201" s="28" t="s">
        <v>5232</v>
      </c>
      <c r="CO2201" s="28" t="s">
        <v>384</v>
      </c>
      <c r="CP2201" s="28" t="s">
        <v>393</v>
      </c>
      <c r="CQ2201" s="28" t="s">
        <v>5233</v>
      </c>
      <c r="CR2201" s="28" t="s">
        <v>5233</v>
      </c>
      <c r="CS2201" s="28" t="s">
        <v>1223</v>
      </c>
      <c r="CT2201" s="28" t="s">
        <v>1224</v>
      </c>
      <c r="CU2201" s="28" t="s">
        <v>1225</v>
      </c>
      <c r="CV2201" s="3" t="s">
        <v>5145</v>
      </c>
    </row>
    <row r="2202" spans="91:100" x14ac:dyDescent="0.25">
      <c r="CM2202" s="29"/>
      <c r="CN2202" s="28" t="s">
        <v>5234</v>
      </c>
      <c r="CO2202" s="28" t="s">
        <v>384</v>
      </c>
      <c r="CP2202" s="28" t="s">
        <v>393</v>
      </c>
      <c r="CQ2202" s="28" t="s">
        <v>5235</v>
      </c>
      <c r="CR2202" s="28" t="s">
        <v>5235</v>
      </c>
      <c r="CS2202" s="28" t="s">
        <v>1223</v>
      </c>
      <c r="CT2202" s="28" t="s">
        <v>1224</v>
      </c>
      <c r="CU2202" s="28" t="s">
        <v>1225</v>
      </c>
      <c r="CV2202" s="3" t="s">
        <v>5145</v>
      </c>
    </row>
    <row r="2203" spans="91:100" x14ac:dyDescent="0.25">
      <c r="CM2203" s="29"/>
      <c r="CN2203" s="28" t="s">
        <v>5236</v>
      </c>
      <c r="CO2203" s="28" t="s">
        <v>384</v>
      </c>
      <c r="CP2203" s="28" t="s">
        <v>393</v>
      </c>
      <c r="CQ2203" s="28" t="s">
        <v>509</v>
      </c>
      <c r="CR2203" s="28" t="s">
        <v>509</v>
      </c>
      <c r="CS2203" s="28" t="s">
        <v>1223</v>
      </c>
      <c r="CT2203" s="28" t="s">
        <v>1224</v>
      </c>
      <c r="CU2203" s="28" t="s">
        <v>1225</v>
      </c>
      <c r="CV2203" s="3" t="s">
        <v>5145</v>
      </c>
    </row>
    <row r="2204" spans="91:100" x14ac:dyDescent="0.25">
      <c r="CM2204" s="29"/>
      <c r="CN2204" s="28" t="s">
        <v>5237</v>
      </c>
      <c r="CO2204" s="28" t="s">
        <v>384</v>
      </c>
      <c r="CP2204" s="28" t="s">
        <v>393</v>
      </c>
      <c r="CQ2204" s="28" t="s">
        <v>5238</v>
      </c>
      <c r="CR2204" s="28" t="s">
        <v>5238</v>
      </c>
      <c r="CS2204" s="28" t="s">
        <v>1223</v>
      </c>
      <c r="CT2204" s="28" t="s">
        <v>1224</v>
      </c>
      <c r="CU2204" s="28" t="s">
        <v>1225</v>
      </c>
      <c r="CV2204" s="3" t="s">
        <v>5145</v>
      </c>
    </row>
    <row r="2205" spans="91:100" x14ac:dyDescent="0.25">
      <c r="CM2205" s="29"/>
      <c r="CN2205" s="28" t="s">
        <v>5239</v>
      </c>
      <c r="CO2205" s="28" t="s">
        <v>384</v>
      </c>
      <c r="CP2205" s="28" t="s">
        <v>393</v>
      </c>
      <c r="CQ2205" s="28" t="s">
        <v>5240</v>
      </c>
      <c r="CR2205" s="28" t="s">
        <v>5240</v>
      </c>
      <c r="CS2205" s="28" t="s">
        <v>1223</v>
      </c>
      <c r="CT2205" s="28" t="s">
        <v>1224</v>
      </c>
      <c r="CU2205" s="28" t="s">
        <v>1225</v>
      </c>
      <c r="CV2205" s="3" t="s">
        <v>5145</v>
      </c>
    </row>
    <row r="2206" spans="91:100" x14ac:dyDescent="0.25">
      <c r="CM2206" s="29"/>
      <c r="CN2206" s="28" t="s">
        <v>5241</v>
      </c>
      <c r="CO2206" s="28" t="s">
        <v>384</v>
      </c>
      <c r="CP2206" s="28" t="s">
        <v>393</v>
      </c>
      <c r="CQ2206" s="28" t="s">
        <v>510</v>
      </c>
      <c r="CR2206" s="28" t="s">
        <v>510</v>
      </c>
      <c r="CS2206" s="28" t="s">
        <v>679</v>
      </c>
      <c r="CT2206" s="28" t="s">
        <v>5172</v>
      </c>
      <c r="CU2206" s="28" t="s">
        <v>681</v>
      </c>
      <c r="CV2206" s="3" t="s">
        <v>682</v>
      </c>
    </row>
    <row r="2207" spans="91:100" x14ac:dyDescent="0.25">
      <c r="CM2207" s="29"/>
      <c r="CN2207" s="28" t="s">
        <v>5242</v>
      </c>
      <c r="CO2207" s="28" t="s">
        <v>384</v>
      </c>
      <c r="CP2207" s="28" t="s">
        <v>393</v>
      </c>
      <c r="CQ2207" s="28" t="s">
        <v>5243</v>
      </c>
      <c r="CR2207" s="28" t="s">
        <v>5243</v>
      </c>
      <c r="CS2207" s="28" t="s">
        <v>679</v>
      </c>
      <c r="CT2207" s="28" t="s">
        <v>5172</v>
      </c>
      <c r="CU2207" s="28" t="s">
        <v>681</v>
      </c>
      <c r="CV2207" s="3" t="s">
        <v>682</v>
      </c>
    </row>
    <row r="2208" spans="91:100" x14ac:dyDescent="0.25">
      <c r="CM2208" s="29"/>
      <c r="CN2208" s="28" t="s">
        <v>5244</v>
      </c>
      <c r="CO2208" s="28" t="s">
        <v>384</v>
      </c>
      <c r="CP2208" s="28" t="s">
        <v>393</v>
      </c>
      <c r="CQ2208" s="28" t="s">
        <v>5245</v>
      </c>
      <c r="CR2208" s="28" t="s">
        <v>5245</v>
      </c>
      <c r="CS2208" s="28" t="s">
        <v>679</v>
      </c>
      <c r="CT2208" s="28" t="s">
        <v>5172</v>
      </c>
      <c r="CU2208" s="28" t="s">
        <v>681</v>
      </c>
      <c r="CV2208" s="3" t="s">
        <v>682</v>
      </c>
    </row>
    <row r="2209" spans="91:100" x14ac:dyDescent="0.25">
      <c r="CM2209" s="29"/>
      <c r="CN2209" s="28" t="s">
        <v>5246</v>
      </c>
      <c r="CO2209" s="28" t="s">
        <v>384</v>
      </c>
      <c r="CP2209" s="28" t="s">
        <v>393</v>
      </c>
      <c r="CQ2209" s="28" t="s">
        <v>511</v>
      </c>
      <c r="CR2209" s="28" t="s">
        <v>511</v>
      </c>
      <c r="CS2209" s="28" t="s">
        <v>679</v>
      </c>
      <c r="CT2209" s="28" t="s">
        <v>5172</v>
      </c>
      <c r="CU2209" s="28" t="s">
        <v>681</v>
      </c>
      <c r="CV2209" s="3" t="s">
        <v>682</v>
      </c>
    </row>
    <row r="2210" spans="91:100" x14ac:dyDescent="0.25">
      <c r="CM2210" s="29"/>
      <c r="CN2210" s="28" t="s">
        <v>5247</v>
      </c>
      <c r="CO2210" s="28" t="s">
        <v>384</v>
      </c>
      <c r="CP2210" s="28" t="s">
        <v>393</v>
      </c>
      <c r="CQ2210" s="28" t="s">
        <v>512</v>
      </c>
      <c r="CR2210" s="28" t="s">
        <v>512</v>
      </c>
      <c r="CS2210" s="28" t="s">
        <v>679</v>
      </c>
      <c r="CT2210" s="28" t="s">
        <v>5172</v>
      </c>
      <c r="CU2210" s="28" t="s">
        <v>681</v>
      </c>
      <c r="CV2210" s="3" t="s">
        <v>682</v>
      </c>
    </row>
    <row r="2211" spans="91:100" x14ac:dyDescent="0.25">
      <c r="CM2211" s="29"/>
      <c r="CN2211" s="28" t="s">
        <v>5248</v>
      </c>
      <c r="CO2211" s="28" t="s">
        <v>384</v>
      </c>
      <c r="CP2211" s="28" t="s">
        <v>393</v>
      </c>
      <c r="CQ2211" s="28" t="s">
        <v>5249</v>
      </c>
      <c r="CR2211" s="28" t="s">
        <v>5249</v>
      </c>
      <c r="CS2211" s="28" t="s">
        <v>1223</v>
      </c>
      <c r="CT2211" s="28" t="s">
        <v>1224</v>
      </c>
      <c r="CU2211" s="28" t="s">
        <v>1225</v>
      </c>
      <c r="CV2211" s="3" t="s">
        <v>5145</v>
      </c>
    </row>
    <row r="2212" spans="91:100" x14ac:dyDescent="0.25">
      <c r="CM2212" s="29"/>
      <c r="CN2212" s="28" t="s">
        <v>5250</v>
      </c>
      <c r="CO2212" s="28" t="s">
        <v>384</v>
      </c>
      <c r="CP2212" s="28" t="s">
        <v>393</v>
      </c>
      <c r="CQ2212" s="28" t="s">
        <v>5251</v>
      </c>
      <c r="CR2212" s="28" t="s">
        <v>5251</v>
      </c>
      <c r="CS2212" s="28" t="s">
        <v>1223</v>
      </c>
      <c r="CT2212" s="28" t="s">
        <v>1224</v>
      </c>
      <c r="CU2212" s="28" t="s">
        <v>1225</v>
      </c>
      <c r="CV2212" s="3" t="s">
        <v>5145</v>
      </c>
    </row>
    <row r="2213" spans="91:100" x14ac:dyDescent="0.25">
      <c r="CM2213" s="29"/>
      <c r="CN2213" s="28" t="s">
        <v>5252</v>
      </c>
      <c r="CO2213" s="28" t="s">
        <v>384</v>
      </c>
      <c r="CP2213" s="28" t="s">
        <v>393</v>
      </c>
      <c r="CQ2213" s="28" t="s">
        <v>5253</v>
      </c>
      <c r="CR2213" s="28" t="s">
        <v>5253</v>
      </c>
      <c r="CS2213" s="28" t="s">
        <v>679</v>
      </c>
      <c r="CT2213" s="28" t="s">
        <v>5172</v>
      </c>
      <c r="CU2213" s="28" t="s">
        <v>681</v>
      </c>
      <c r="CV2213" s="3" t="s">
        <v>682</v>
      </c>
    </row>
    <row r="2214" spans="91:100" x14ac:dyDescent="0.25">
      <c r="CM2214" s="29"/>
      <c r="CN2214" s="28" t="s">
        <v>5254</v>
      </c>
      <c r="CO2214" s="28" t="s">
        <v>384</v>
      </c>
      <c r="CP2214" s="28" t="s">
        <v>393</v>
      </c>
      <c r="CQ2214" s="28" t="s">
        <v>5255</v>
      </c>
      <c r="CR2214" s="28" t="s">
        <v>5255</v>
      </c>
      <c r="CS2214" s="28" t="s">
        <v>1223</v>
      </c>
      <c r="CT2214" s="28" t="s">
        <v>1224</v>
      </c>
      <c r="CU2214" s="28" t="s">
        <v>1225</v>
      </c>
      <c r="CV2214" s="3" t="s">
        <v>5145</v>
      </c>
    </row>
    <row r="2215" spans="91:100" x14ac:dyDescent="0.25">
      <c r="CM2215" s="29"/>
      <c r="CN2215" s="28" t="s">
        <v>5256</v>
      </c>
      <c r="CO2215" s="28" t="s">
        <v>384</v>
      </c>
      <c r="CP2215" s="28" t="s">
        <v>393</v>
      </c>
      <c r="CQ2215" s="28" t="s">
        <v>5257</v>
      </c>
      <c r="CR2215" s="28" t="s">
        <v>5257</v>
      </c>
      <c r="CS2215" s="28" t="s">
        <v>752</v>
      </c>
      <c r="CT2215" s="28" t="s">
        <v>753</v>
      </c>
      <c r="CU2215" s="28" t="s">
        <v>681</v>
      </c>
      <c r="CV2215" s="3" t="s">
        <v>754</v>
      </c>
    </row>
    <row r="2216" spans="91:100" x14ac:dyDescent="0.25">
      <c r="CM2216" s="29"/>
      <c r="CN2216" s="28" t="s">
        <v>5258</v>
      </c>
      <c r="CO2216" s="28" t="s">
        <v>384</v>
      </c>
      <c r="CP2216" s="28" t="s">
        <v>393</v>
      </c>
      <c r="CQ2216" s="28" t="s">
        <v>5259</v>
      </c>
      <c r="CR2216" s="28" t="s">
        <v>5259</v>
      </c>
      <c r="CS2216" s="28" t="s">
        <v>1223</v>
      </c>
      <c r="CT2216" s="28" t="s">
        <v>1224</v>
      </c>
      <c r="CU2216" s="28" t="s">
        <v>1225</v>
      </c>
      <c r="CV2216" s="3" t="s">
        <v>5145</v>
      </c>
    </row>
    <row r="2217" spans="91:100" x14ac:dyDescent="0.25">
      <c r="CM2217" s="29"/>
      <c r="CN2217" s="28" t="s">
        <v>5260</v>
      </c>
      <c r="CO2217" s="28" t="s">
        <v>384</v>
      </c>
      <c r="CP2217" s="28" t="s">
        <v>393</v>
      </c>
      <c r="CQ2217" s="28" t="s">
        <v>5261</v>
      </c>
      <c r="CR2217" s="28" t="s">
        <v>5261</v>
      </c>
      <c r="CS2217" s="28" t="s">
        <v>1223</v>
      </c>
      <c r="CT2217" s="28" t="s">
        <v>1224</v>
      </c>
      <c r="CU2217" s="28" t="s">
        <v>1225</v>
      </c>
      <c r="CV2217" s="3" t="s">
        <v>5145</v>
      </c>
    </row>
    <row r="2218" spans="91:100" x14ac:dyDescent="0.25">
      <c r="CM2218" s="29"/>
      <c r="CN2218" s="28" t="s">
        <v>5262</v>
      </c>
      <c r="CO2218" s="28" t="s">
        <v>384</v>
      </c>
      <c r="CP2218" s="28" t="s">
        <v>393</v>
      </c>
      <c r="CQ2218" s="28" t="s">
        <v>5263</v>
      </c>
      <c r="CR2218" s="28" t="s">
        <v>5263</v>
      </c>
      <c r="CS2218" s="28" t="s">
        <v>1223</v>
      </c>
      <c r="CT2218" s="28" t="s">
        <v>1224</v>
      </c>
      <c r="CU2218" s="28" t="s">
        <v>1225</v>
      </c>
      <c r="CV2218" s="3" t="s">
        <v>5145</v>
      </c>
    </row>
    <row r="2219" spans="91:100" x14ac:dyDescent="0.25">
      <c r="CM2219" s="29"/>
      <c r="CN2219" s="28" t="s">
        <v>5264</v>
      </c>
      <c r="CO2219" s="28" t="s">
        <v>384</v>
      </c>
      <c r="CP2219" s="28" t="s">
        <v>393</v>
      </c>
      <c r="CQ2219" s="28" t="s">
        <v>5265</v>
      </c>
      <c r="CR2219" s="28" t="s">
        <v>5265</v>
      </c>
      <c r="CS2219" s="28" t="s">
        <v>1223</v>
      </c>
      <c r="CT2219" s="28" t="s">
        <v>1224</v>
      </c>
      <c r="CU2219" s="28" t="s">
        <v>1225</v>
      </c>
      <c r="CV2219" s="3" t="s">
        <v>5145</v>
      </c>
    </row>
    <row r="2220" spans="91:100" x14ac:dyDescent="0.25">
      <c r="CM2220" s="29"/>
      <c r="CN2220" s="28" t="s">
        <v>5266</v>
      </c>
      <c r="CO2220" s="28" t="s">
        <v>384</v>
      </c>
      <c r="CP2220" s="28" t="s">
        <v>393</v>
      </c>
      <c r="CQ2220" s="28" t="s">
        <v>5267</v>
      </c>
      <c r="CR2220" s="28" t="s">
        <v>5267</v>
      </c>
      <c r="CS2220" s="28" t="s">
        <v>1223</v>
      </c>
      <c r="CT2220" s="28" t="s">
        <v>1224</v>
      </c>
      <c r="CU2220" s="28" t="s">
        <v>1225</v>
      </c>
      <c r="CV2220" s="3" t="s">
        <v>5145</v>
      </c>
    </row>
    <row r="2221" spans="91:100" x14ac:dyDescent="0.25">
      <c r="CM2221" s="29"/>
      <c r="CN2221" s="28" t="s">
        <v>5268</v>
      </c>
      <c r="CO2221" s="28" t="s">
        <v>384</v>
      </c>
      <c r="CP2221" s="28" t="s">
        <v>393</v>
      </c>
      <c r="CQ2221" s="28" t="s">
        <v>5269</v>
      </c>
      <c r="CR2221" s="28" t="s">
        <v>5269</v>
      </c>
      <c r="CS2221" s="28" t="s">
        <v>1223</v>
      </c>
      <c r="CT2221" s="28" t="s">
        <v>1224</v>
      </c>
      <c r="CU2221" s="28" t="s">
        <v>1225</v>
      </c>
      <c r="CV2221" s="3" t="s">
        <v>5145</v>
      </c>
    </row>
    <row r="2222" spans="91:100" x14ac:dyDescent="0.25">
      <c r="CM2222" s="29"/>
      <c r="CN2222" s="28" t="s">
        <v>5270</v>
      </c>
      <c r="CO2222" s="28" t="s">
        <v>384</v>
      </c>
      <c r="CP2222" s="28" t="s">
        <v>393</v>
      </c>
      <c r="CQ2222" s="28" t="s">
        <v>5271</v>
      </c>
      <c r="CR2222" s="28" t="s">
        <v>5271</v>
      </c>
      <c r="CS2222" s="28" t="s">
        <v>1223</v>
      </c>
      <c r="CT2222" s="28" t="s">
        <v>1224</v>
      </c>
      <c r="CU2222" s="28" t="s">
        <v>1225</v>
      </c>
      <c r="CV2222" s="3" t="s">
        <v>5145</v>
      </c>
    </row>
    <row r="2223" spans="91:100" x14ac:dyDescent="0.25">
      <c r="CM2223" s="29"/>
      <c r="CN2223" s="28" t="s">
        <v>5272</v>
      </c>
      <c r="CO2223" s="28" t="s">
        <v>384</v>
      </c>
      <c r="CP2223" s="28" t="s">
        <v>393</v>
      </c>
      <c r="CQ2223" s="28" t="s">
        <v>5273</v>
      </c>
      <c r="CR2223" s="28" t="s">
        <v>5273</v>
      </c>
      <c r="CS2223" s="28" t="s">
        <v>1223</v>
      </c>
      <c r="CT2223" s="28" t="s">
        <v>1224</v>
      </c>
      <c r="CU2223" s="28" t="s">
        <v>1225</v>
      </c>
      <c r="CV2223" s="3" t="s">
        <v>5145</v>
      </c>
    </row>
    <row r="2224" spans="91:100" x14ac:dyDescent="0.25">
      <c r="CM2224" s="29"/>
      <c r="CN2224" s="28" t="s">
        <v>5274</v>
      </c>
      <c r="CO2224" s="28" t="s">
        <v>384</v>
      </c>
      <c r="CP2224" s="28" t="s">
        <v>393</v>
      </c>
      <c r="CQ2224" s="28" t="s">
        <v>513</v>
      </c>
      <c r="CR2224" s="28" t="s">
        <v>513</v>
      </c>
      <c r="CS2224" s="28" t="s">
        <v>1223</v>
      </c>
      <c r="CT2224" s="28" t="s">
        <v>1224</v>
      </c>
      <c r="CU2224" s="28" t="s">
        <v>1225</v>
      </c>
      <c r="CV2224" s="3" t="s">
        <v>5145</v>
      </c>
    </row>
    <row r="2225" spans="91:100" x14ac:dyDescent="0.25">
      <c r="CM2225" s="29"/>
      <c r="CN2225" s="28" t="s">
        <v>5275</v>
      </c>
      <c r="CO2225" s="28" t="s">
        <v>384</v>
      </c>
      <c r="CP2225" s="28" t="s">
        <v>393</v>
      </c>
      <c r="CQ2225" s="28" t="s">
        <v>5276</v>
      </c>
      <c r="CR2225" s="28" t="s">
        <v>5276</v>
      </c>
      <c r="CS2225" s="28" t="s">
        <v>1223</v>
      </c>
      <c r="CT2225" s="28" t="s">
        <v>1224</v>
      </c>
      <c r="CU2225" s="28" t="s">
        <v>1225</v>
      </c>
      <c r="CV2225" s="3" t="s">
        <v>5145</v>
      </c>
    </row>
    <row r="2226" spans="91:100" x14ac:dyDescent="0.25">
      <c r="CM2226" s="29"/>
      <c r="CN2226" s="28" t="s">
        <v>5277</v>
      </c>
      <c r="CO2226" s="28" t="s">
        <v>384</v>
      </c>
      <c r="CP2226" s="28" t="s">
        <v>393</v>
      </c>
      <c r="CQ2226" s="28" t="s">
        <v>5278</v>
      </c>
      <c r="CR2226" s="28" t="s">
        <v>5278</v>
      </c>
      <c r="CS2226" s="28" t="s">
        <v>1223</v>
      </c>
      <c r="CT2226" s="28" t="s">
        <v>1224</v>
      </c>
      <c r="CU2226" s="28" t="s">
        <v>1225</v>
      </c>
      <c r="CV2226" s="3" t="s">
        <v>5145</v>
      </c>
    </row>
    <row r="2227" spans="91:100" x14ac:dyDescent="0.25">
      <c r="CM2227" s="29"/>
      <c r="CN2227" s="28" t="s">
        <v>5279</v>
      </c>
      <c r="CO2227" s="28" t="s">
        <v>384</v>
      </c>
      <c r="CP2227" s="28" t="s">
        <v>393</v>
      </c>
      <c r="CQ2227" s="28" t="s">
        <v>5280</v>
      </c>
      <c r="CR2227" s="28" t="s">
        <v>5280</v>
      </c>
      <c r="CS2227" s="28" t="s">
        <v>1223</v>
      </c>
      <c r="CT2227" s="28" t="s">
        <v>1224</v>
      </c>
      <c r="CU2227" s="28" t="s">
        <v>1225</v>
      </c>
      <c r="CV2227" s="3" t="s">
        <v>5145</v>
      </c>
    </row>
    <row r="2228" spans="91:100" x14ac:dyDescent="0.25">
      <c r="CM2228" s="29"/>
      <c r="CN2228" s="28" t="s">
        <v>5281</v>
      </c>
      <c r="CO2228" s="28" t="s">
        <v>384</v>
      </c>
      <c r="CP2228" s="28" t="s">
        <v>393</v>
      </c>
      <c r="CQ2228" s="28" t="s">
        <v>5282</v>
      </c>
      <c r="CR2228" s="28" t="s">
        <v>5282</v>
      </c>
      <c r="CS2228" s="28" t="s">
        <v>1223</v>
      </c>
      <c r="CT2228" s="28" t="s">
        <v>1224</v>
      </c>
      <c r="CU2228" s="28" t="s">
        <v>1225</v>
      </c>
      <c r="CV2228" s="3" t="s">
        <v>5145</v>
      </c>
    </row>
    <row r="2229" spans="91:100" x14ac:dyDescent="0.25">
      <c r="CM2229" s="29"/>
      <c r="CN2229" s="28" t="s">
        <v>5283</v>
      </c>
      <c r="CO2229" s="28" t="s">
        <v>384</v>
      </c>
      <c r="CP2229" s="28" t="s">
        <v>393</v>
      </c>
      <c r="CQ2229" s="28" t="s">
        <v>5284</v>
      </c>
      <c r="CR2229" s="28" t="s">
        <v>5284</v>
      </c>
      <c r="CS2229" s="28" t="s">
        <v>1223</v>
      </c>
      <c r="CT2229" s="28" t="s">
        <v>1224</v>
      </c>
      <c r="CU2229" s="28" t="s">
        <v>1225</v>
      </c>
      <c r="CV2229" s="3" t="s">
        <v>5145</v>
      </c>
    </row>
    <row r="2230" spans="91:100" x14ac:dyDescent="0.25">
      <c r="CM2230" s="29"/>
      <c r="CN2230" s="28" t="s">
        <v>5285</v>
      </c>
      <c r="CO2230" s="28" t="s">
        <v>384</v>
      </c>
      <c r="CP2230" s="28" t="s">
        <v>393</v>
      </c>
      <c r="CQ2230" s="28" t="s">
        <v>5286</v>
      </c>
      <c r="CR2230" s="28" t="s">
        <v>5286</v>
      </c>
      <c r="CS2230" s="28" t="s">
        <v>1223</v>
      </c>
      <c r="CT2230" s="28" t="s">
        <v>1224</v>
      </c>
      <c r="CU2230" s="28" t="s">
        <v>1225</v>
      </c>
      <c r="CV2230" s="3" t="s">
        <v>5145</v>
      </c>
    </row>
    <row r="2231" spans="91:100" x14ac:dyDescent="0.25">
      <c r="CM2231" s="29"/>
      <c r="CN2231" s="28" t="s">
        <v>5287</v>
      </c>
      <c r="CO2231" s="28" t="s">
        <v>384</v>
      </c>
      <c r="CP2231" s="28" t="s">
        <v>393</v>
      </c>
      <c r="CQ2231" s="28" t="s">
        <v>5288</v>
      </c>
      <c r="CR2231" s="28" t="s">
        <v>5288</v>
      </c>
      <c r="CS2231" s="28" t="s">
        <v>1223</v>
      </c>
      <c r="CT2231" s="28" t="s">
        <v>1224</v>
      </c>
      <c r="CU2231" s="28" t="s">
        <v>1225</v>
      </c>
      <c r="CV2231" s="3" t="s">
        <v>5145</v>
      </c>
    </row>
    <row r="2232" spans="91:100" x14ac:dyDescent="0.25">
      <c r="CM2232" s="29"/>
      <c r="CN2232" s="28" t="s">
        <v>5289</v>
      </c>
      <c r="CO2232" s="28" t="s">
        <v>384</v>
      </c>
      <c r="CP2232" s="28" t="s">
        <v>393</v>
      </c>
      <c r="CQ2232" s="28" t="s">
        <v>5290</v>
      </c>
      <c r="CR2232" s="28" t="s">
        <v>5290</v>
      </c>
      <c r="CS2232" s="28" t="s">
        <v>1223</v>
      </c>
      <c r="CT2232" s="28" t="s">
        <v>1224</v>
      </c>
      <c r="CU2232" s="28" t="s">
        <v>1225</v>
      </c>
      <c r="CV2232" s="3" t="s">
        <v>5145</v>
      </c>
    </row>
    <row r="2233" spans="91:100" x14ac:dyDescent="0.25">
      <c r="CM2233" s="29"/>
      <c r="CN2233" s="28" t="s">
        <v>5291</v>
      </c>
      <c r="CO2233" s="28" t="s">
        <v>384</v>
      </c>
      <c r="CP2233" s="28" t="s">
        <v>393</v>
      </c>
      <c r="CQ2233" s="28" t="s">
        <v>5292</v>
      </c>
      <c r="CR2233" s="28" t="s">
        <v>5292</v>
      </c>
      <c r="CS2233" s="28" t="s">
        <v>1223</v>
      </c>
      <c r="CT2233" s="28" t="s">
        <v>1224</v>
      </c>
      <c r="CU2233" s="28" t="s">
        <v>1225</v>
      </c>
      <c r="CV2233" s="3" t="s">
        <v>5145</v>
      </c>
    </row>
    <row r="2234" spans="91:100" x14ac:dyDescent="0.25">
      <c r="CM2234" s="29"/>
      <c r="CN2234" s="28" t="s">
        <v>5293</v>
      </c>
      <c r="CO2234" s="28" t="s">
        <v>384</v>
      </c>
      <c r="CP2234" s="28" t="s">
        <v>393</v>
      </c>
      <c r="CQ2234" s="28" t="s">
        <v>5294</v>
      </c>
      <c r="CR2234" s="28" t="s">
        <v>5294</v>
      </c>
      <c r="CS2234" s="28" t="s">
        <v>1223</v>
      </c>
      <c r="CT2234" s="28" t="s">
        <v>1224</v>
      </c>
      <c r="CU2234" s="28" t="s">
        <v>1225</v>
      </c>
      <c r="CV2234" s="3" t="s">
        <v>5145</v>
      </c>
    </row>
    <row r="2235" spans="91:100" x14ac:dyDescent="0.25">
      <c r="CM2235" s="29"/>
      <c r="CN2235" s="28" t="s">
        <v>5295</v>
      </c>
      <c r="CO2235" s="28" t="s">
        <v>384</v>
      </c>
      <c r="CP2235" s="28" t="s">
        <v>393</v>
      </c>
      <c r="CQ2235" s="28" t="s">
        <v>5296</v>
      </c>
      <c r="CR2235" s="28" t="s">
        <v>5296</v>
      </c>
      <c r="CS2235" s="28" t="s">
        <v>1223</v>
      </c>
      <c r="CT2235" s="28" t="s">
        <v>1224</v>
      </c>
      <c r="CU2235" s="28" t="s">
        <v>1225</v>
      </c>
      <c r="CV2235" s="3" t="s">
        <v>5145</v>
      </c>
    </row>
    <row r="2236" spans="91:100" x14ac:dyDescent="0.25">
      <c r="CM2236" s="29"/>
      <c r="CN2236" s="28" t="s">
        <v>5297</v>
      </c>
      <c r="CO2236" s="28" t="s">
        <v>384</v>
      </c>
      <c r="CP2236" s="28" t="s">
        <v>393</v>
      </c>
      <c r="CQ2236" s="28" t="s">
        <v>514</v>
      </c>
      <c r="CR2236" s="28" t="s">
        <v>514</v>
      </c>
      <c r="CS2236" s="28" t="s">
        <v>679</v>
      </c>
      <c r="CT2236" s="28" t="s">
        <v>5172</v>
      </c>
      <c r="CU2236" s="28" t="s">
        <v>681</v>
      </c>
      <c r="CV2236" s="3" t="s">
        <v>682</v>
      </c>
    </row>
    <row r="2237" spans="91:100" x14ac:dyDescent="0.25">
      <c r="CM2237" s="29"/>
      <c r="CN2237" s="28" t="s">
        <v>5298</v>
      </c>
      <c r="CO2237" s="28" t="s">
        <v>384</v>
      </c>
      <c r="CP2237" s="28" t="s">
        <v>393</v>
      </c>
      <c r="CQ2237" s="28" t="s">
        <v>5299</v>
      </c>
      <c r="CR2237" s="28" t="s">
        <v>5299</v>
      </c>
      <c r="CS2237" s="28" t="s">
        <v>679</v>
      </c>
      <c r="CT2237" s="28" t="s">
        <v>5172</v>
      </c>
      <c r="CU2237" s="28" t="s">
        <v>681</v>
      </c>
      <c r="CV2237" s="3" t="s">
        <v>682</v>
      </c>
    </row>
    <row r="2238" spans="91:100" x14ac:dyDescent="0.25">
      <c r="CM2238" s="29"/>
      <c r="CN2238" s="28" t="s">
        <v>5300</v>
      </c>
      <c r="CO2238" s="28" t="s">
        <v>384</v>
      </c>
      <c r="CP2238" s="28" t="s">
        <v>393</v>
      </c>
      <c r="CQ2238" s="28" t="s">
        <v>515</v>
      </c>
      <c r="CR2238" s="28" t="s">
        <v>515</v>
      </c>
      <c r="CS2238" s="28" t="s">
        <v>679</v>
      </c>
      <c r="CT2238" s="28" t="s">
        <v>5172</v>
      </c>
      <c r="CU2238" s="28" t="s">
        <v>681</v>
      </c>
      <c r="CV2238" s="3" t="s">
        <v>682</v>
      </c>
    </row>
    <row r="2239" spans="91:100" x14ac:dyDescent="0.25">
      <c r="CM2239" s="29"/>
      <c r="CN2239" s="28" t="s">
        <v>5301</v>
      </c>
      <c r="CO2239" s="28" t="s">
        <v>384</v>
      </c>
      <c r="CP2239" s="28" t="s">
        <v>393</v>
      </c>
      <c r="CQ2239" s="28" t="s">
        <v>516</v>
      </c>
      <c r="CR2239" s="28" t="s">
        <v>516</v>
      </c>
      <c r="CS2239" s="28" t="s">
        <v>679</v>
      </c>
      <c r="CT2239" s="28" t="s">
        <v>5172</v>
      </c>
      <c r="CU2239" s="28" t="s">
        <v>681</v>
      </c>
      <c r="CV2239" s="3" t="s">
        <v>682</v>
      </c>
    </row>
    <row r="2240" spans="91:100" x14ac:dyDescent="0.25">
      <c r="CM2240" s="29"/>
      <c r="CN2240" s="28" t="s">
        <v>5302</v>
      </c>
      <c r="CO2240" s="28" t="s">
        <v>384</v>
      </c>
      <c r="CP2240" s="28" t="s">
        <v>393</v>
      </c>
      <c r="CQ2240" s="28" t="s">
        <v>5303</v>
      </c>
      <c r="CR2240" s="28" t="s">
        <v>5304</v>
      </c>
      <c r="CS2240" s="28" t="s">
        <v>679</v>
      </c>
      <c r="CT2240" s="28" t="s">
        <v>5172</v>
      </c>
      <c r="CU2240" s="28" t="s">
        <v>681</v>
      </c>
      <c r="CV2240" s="3" t="s">
        <v>682</v>
      </c>
    </row>
    <row r="2241" spans="91:100" x14ac:dyDescent="0.25">
      <c r="CM2241" s="29"/>
      <c r="CN2241" s="28" t="s">
        <v>5305</v>
      </c>
      <c r="CO2241" s="28" t="s">
        <v>384</v>
      </c>
      <c r="CP2241" s="28" t="s">
        <v>393</v>
      </c>
      <c r="CQ2241" s="28" t="s">
        <v>5306</v>
      </c>
      <c r="CR2241" s="28" t="s">
        <v>5306</v>
      </c>
      <c r="CS2241" s="28" t="s">
        <v>1223</v>
      </c>
      <c r="CT2241" s="28" t="s">
        <v>1224</v>
      </c>
      <c r="CU2241" s="28" t="s">
        <v>1225</v>
      </c>
      <c r="CV2241" s="3" t="s">
        <v>5145</v>
      </c>
    </row>
    <row r="2242" spans="91:100" x14ac:dyDescent="0.25">
      <c r="CM2242" s="29"/>
      <c r="CN2242" s="28" t="s">
        <v>5307</v>
      </c>
      <c r="CO2242" s="28" t="s">
        <v>384</v>
      </c>
      <c r="CP2242" s="28" t="s">
        <v>393</v>
      </c>
      <c r="CQ2242" s="28" t="s">
        <v>5308</v>
      </c>
      <c r="CR2242" s="28" t="s">
        <v>5308</v>
      </c>
      <c r="CS2242" s="28" t="s">
        <v>1223</v>
      </c>
      <c r="CT2242" s="28" t="s">
        <v>1224</v>
      </c>
      <c r="CU2242" s="28" t="s">
        <v>1225</v>
      </c>
      <c r="CV2242" s="3" t="s">
        <v>5145</v>
      </c>
    </row>
    <row r="2243" spans="91:100" x14ac:dyDescent="0.25">
      <c r="CM2243" s="29"/>
      <c r="CN2243" s="28" t="s">
        <v>5309</v>
      </c>
      <c r="CO2243" s="28" t="s">
        <v>384</v>
      </c>
      <c r="CP2243" s="28" t="s">
        <v>393</v>
      </c>
      <c r="CQ2243" s="28" t="s">
        <v>5310</v>
      </c>
      <c r="CR2243" s="28" t="s">
        <v>5310</v>
      </c>
      <c r="CS2243" s="28" t="s">
        <v>1223</v>
      </c>
      <c r="CT2243" s="28" t="s">
        <v>1224</v>
      </c>
      <c r="CU2243" s="28" t="s">
        <v>1225</v>
      </c>
      <c r="CV2243" s="3" t="s">
        <v>5145</v>
      </c>
    </row>
    <row r="2244" spans="91:100" x14ac:dyDescent="0.25">
      <c r="CM2244" s="29"/>
      <c r="CN2244" s="28" t="s">
        <v>5311</v>
      </c>
      <c r="CO2244" s="28" t="s">
        <v>384</v>
      </c>
      <c r="CP2244" s="28" t="s">
        <v>393</v>
      </c>
      <c r="CQ2244" s="28" t="s">
        <v>5312</v>
      </c>
      <c r="CR2244" s="28" t="s">
        <v>5312</v>
      </c>
      <c r="CS2244" s="28" t="s">
        <v>679</v>
      </c>
      <c r="CT2244" s="28" t="s">
        <v>5172</v>
      </c>
      <c r="CU2244" s="28" t="s">
        <v>681</v>
      </c>
      <c r="CV2244" s="3" t="s">
        <v>682</v>
      </c>
    </row>
    <row r="2245" spans="91:100" x14ac:dyDescent="0.25">
      <c r="CM2245" s="29"/>
      <c r="CN2245" s="28" t="s">
        <v>5313</v>
      </c>
      <c r="CO2245" s="28" t="s">
        <v>384</v>
      </c>
      <c r="CP2245" s="28" t="s">
        <v>393</v>
      </c>
      <c r="CQ2245" s="28" t="s">
        <v>5314</v>
      </c>
      <c r="CR2245" s="28" t="s">
        <v>5314</v>
      </c>
      <c r="CS2245" s="28" t="s">
        <v>679</v>
      </c>
      <c r="CT2245" s="28" t="s">
        <v>5172</v>
      </c>
      <c r="CU2245" s="28" t="s">
        <v>681</v>
      </c>
      <c r="CV2245" s="3" t="s">
        <v>682</v>
      </c>
    </row>
    <row r="2246" spans="91:100" x14ac:dyDescent="0.25">
      <c r="CM2246" s="29"/>
      <c r="CN2246" s="28" t="s">
        <v>5315</v>
      </c>
      <c r="CO2246" s="28" t="s">
        <v>384</v>
      </c>
      <c r="CP2246" s="28" t="s">
        <v>393</v>
      </c>
      <c r="CQ2246" s="28" t="s">
        <v>5316</v>
      </c>
      <c r="CR2246" s="28" t="s">
        <v>5316</v>
      </c>
      <c r="CS2246" s="28" t="s">
        <v>1223</v>
      </c>
      <c r="CT2246" s="28" t="s">
        <v>1224</v>
      </c>
      <c r="CU2246" s="28" t="s">
        <v>1225</v>
      </c>
      <c r="CV2246" s="3" t="s">
        <v>5145</v>
      </c>
    </row>
    <row r="2247" spans="91:100" x14ac:dyDescent="0.25">
      <c r="CM2247" s="29"/>
      <c r="CN2247" s="28" t="s">
        <v>5317</v>
      </c>
      <c r="CO2247" s="28" t="s">
        <v>384</v>
      </c>
      <c r="CP2247" s="28" t="s">
        <v>393</v>
      </c>
      <c r="CQ2247" s="28" t="s">
        <v>5318</v>
      </c>
      <c r="CR2247" s="28" t="s">
        <v>5318</v>
      </c>
      <c r="CS2247" s="28" t="s">
        <v>1223</v>
      </c>
      <c r="CT2247" s="28" t="s">
        <v>1224</v>
      </c>
      <c r="CU2247" s="28" t="s">
        <v>1225</v>
      </c>
      <c r="CV2247" s="3" t="s">
        <v>5145</v>
      </c>
    </row>
    <row r="2248" spans="91:100" x14ac:dyDescent="0.25">
      <c r="CM2248" s="29"/>
      <c r="CN2248" s="28" t="s">
        <v>5319</v>
      </c>
      <c r="CO2248" s="28" t="s">
        <v>384</v>
      </c>
      <c r="CP2248" s="28" t="s">
        <v>393</v>
      </c>
      <c r="CQ2248" s="28" t="s">
        <v>5320</v>
      </c>
      <c r="CR2248" s="28" t="s">
        <v>5320</v>
      </c>
      <c r="CS2248" s="28" t="s">
        <v>1223</v>
      </c>
      <c r="CT2248" s="28" t="s">
        <v>1224</v>
      </c>
      <c r="CU2248" s="28" t="s">
        <v>1225</v>
      </c>
      <c r="CV2248" s="3" t="s">
        <v>5145</v>
      </c>
    </row>
    <row r="2249" spans="91:100" x14ac:dyDescent="0.25">
      <c r="CM2249" s="29"/>
      <c r="CN2249" s="28" t="s">
        <v>5321</v>
      </c>
      <c r="CO2249" s="28" t="s">
        <v>384</v>
      </c>
      <c r="CP2249" s="28" t="s">
        <v>393</v>
      </c>
      <c r="CQ2249" s="28" t="s">
        <v>5322</v>
      </c>
      <c r="CR2249" s="28" t="s">
        <v>5322</v>
      </c>
      <c r="CS2249" s="28" t="s">
        <v>1223</v>
      </c>
      <c r="CT2249" s="28" t="s">
        <v>1224</v>
      </c>
      <c r="CU2249" s="28" t="s">
        <v>1225</v>
      </c>
      <c r="CV2249" s="3" t="s">
        <v>5145</v>
      </c>
    </row>
    <row r="2250" spans="91:100" x14ac:dyDescent="0.25">
      <c r="CM2250" s="29"/>
      <c r="CN2250" s="28" t="s">
        <v>5323</v>
      </c>
      <c r="CO2250" s="28" t="s">
        <v>384</v>
      </c>
      <c r="CP2250" s="28" t="s">
        <v>393</v>
      </c>
      <c r="CQ2250" s="28" t="s">
        <v>5324</v>
      </c>
      <c r="CR2250" s="28" t="s">
        <v>5324</v>
      </c>
      <c r="CS2250" s="28" t="s">
        <v>1223</v>
      </c>
      <c r="CT2250" s="28" t="s">
        <v>1224</v>
      </c>
      <c r="CU2250" s="28" t="s">
        <v>1225</v>
      </c>
      <c r="CV2250" s="3" t="s">
        <v>5145</v>
      </c>
    </row>
    <row r="2251" spans="91:100" x14ac:dyDescent="0.25">
      <c r="CM2251" s="29"/>
      <c r="CN2251" s="28" t="s">
        <v>5325</v>
      </c>
      <c r="CO2251" s="28" t="s">
        <v>384</v>
      </c>
      <c r="CP2251" s="28" t="s">
        <v>393</v>
      </c>
      <c r="CQ2251" s="28" t="s">
        <v>5326</v>
      </c>
      <c r="CR2251" s="28" t="s">
        <v>517</v>
      </c>
      <c r="CS2251" s="28" t="s">
        <v>679</v>
      </c>
      <c r="CT2251" s="28" t="s">
        <v>5172</v>
      </c>
      <c r="CU2251" s="28" t="s">
        <v>681</v>
      </c>
      <c r="CV2251" s="3" t="s">
        <v>682</v>
      </c>
    </row>
    <row r="2252" spans="91:100" x14ac:dyDescent="0.25">
      <c r="CM2252" s="29"/>
      <c r="CN2252" s="28" t="s">
        <v>5327</v>
      </c>
      <c r="CO2252" s="28" t="s">
        <v>384</v>
      </c>
      <c r="CP2252" s="28" t="s">
        <v>393</v>
      </c>
      <c r="CQ2252" s="28" t="s">
        <v>5328</v>
      </c>
      <c r="CR2252" s="28" t="s">
        <v>5328</v>
      </c>
      <c r="CS2252" s="28" t="s">
        <v>1223</v>
      </c>
      <c r="CT2252" s="28" t="s">
        <v>1224</v>
      </c>
      <c r="CU2252" s="28" t="s">
        <v>1225</v>
      </c>
      <c r="CV2252" s="3" t="s">
        <v>5145</v>
      </c>
    </row>
    <row r="2253" spans="91:100" x14ac:dyDescent="0.25">
      <c r="CM2253" s="29"/>
      <c r="CN2253" s="28" t="s">
        <v>5329</v>
      </c>
      <c r="CO2253" s="28" t="s">
        <v>384</v>
      </c>
      <c r="CP2253" s="28" t="s">
        <v>393</v>
      </c>
      <c r="CQ2253" s="28" t="s">
        <v>5330</v>
      </c>
      <c r="CR2253" s="28" t="s">
        <v>5330</v>
      </c>
      <c r="CS2253" s="28" t="s">
        <v>1223</v>
      </c>
      <c r="CT2253" s="28" t="s">
        <v>1224</v>
      </c>
      <c r="CU2253" s="28" t="s">
        <v>1225</v>
      </c>
      <c r="CV2253" s="3" t="s">
        <v>5145</v>
      </c>
    </row>
    <row r="2254" spans="91:100" x14ac:dyDescent="0.25">
      <c r="CM2254" s="29"/>
      <c r="CN2254" s="28" t="s">
        <v>5331</v>
      </c>
      <c r="CO2254" s="28" t="s">
        <v>384</v>
      </c>
      <c r="CP2254" s="28" t="s">
        <v>393</v>
      </c>
      <c r="CQ2254" s="28" t="s">
        <v>5332</v>
      </c>
      <c r="CR2254" s="28" t="s">
        <v>5332</v>
      </c>
      <c r="CS2254" s="28" t="s">
        <v>1223</v>
      </c>
      <c r="CT2254" s="28" t="s">
        <v>1224</v>
      </c>
      <c r="CU2254" s="28" t="s">
        <v>1225</v>
      </c>
      <c r="CV2254" s="3" t="s">
        <v>5145</v>
      </c>
    </row>
    <row r="2255" spans="91:100" x14ac:dyDescent="0.25">
      <c r="CM2255" s="29"/>
      <c r="CN2255" s="28" t="s">
        <v>5333</v>
      </c>
      <c r="CO2255" s="28" t="s">
        <v>384</v>
      </c>
      <c r="CP2255" s="28" t="s">
        <v>393</v>
      </c>
      <c r="CQ2255" s="28" t="s">
        <v>5334</v>
      </c>
      <c r="CR2255" s="28" t="s">
        <v>5334</v>
      </c>
      <c r="CS2255" s="28" t="s">
        <v>1223</v>
      </c>
      <c r="CT2255" s="28" t="s">
        <v>1224</v>
      </c>
      <c r="CU2255" s="28" t="s">
        <v>1225</v>
      </c>
      <c r="CV2255" s="3" t="s">
        <v>5145</v>
      </c>
    </row>
    <row r="2256" spans="91:100" x14ac:dyDescent="0.25">
      <c r="CM2256" s="29"/>
      <c r="CN2256" s="28" t="s">
        <v>5335</v>
      </c>
      <c r="CO2256" s="28" t="s">
        <v>384</v>
      </c>
      <c r="CP2256" s="28" t="s">
        <v>393</v>
      </c>
      <c r="CQ2256" s="28" t="s">
        <v>5336</v>
      </c>
      <c r="CR2256" s="28" t="s">
        <v>5336</v>
      </c>
      <c r="CS2256" s="28" t="s">
        <v>1223</v>
      </c>
      <c r="CT2256" s="28" t="s">
        <v>1224</v>
      </c>
      <c r="CU2256" s="28" t="s">
        <v>1225</v>
      </c>
      <c r="CV2256" s="3" t="s">
        <v>5145</v>
      </c>
    </row>
    <row r="2257" spans="91:100" x14ac:dyDescent="0.25">
      <c r="CM2257" s="29"/>
      <c r="CN2257" s="28" t="s">
        <v>5337</v>
      </c>
      <c r="CO2257" s="28" t="s">
        <v>384</v>
      </c>
      <c r="CP2257" s="28" t="s">
        <v>393</v>
      </c>
      <c r="CQ2257" s="28" t="s">
        <v>5338</v>
      </c>
      <c r="CR2257" s="28" t="s">
        <v>5338</v>
      </c>
      <c r="CS2257" s="28" t="s">
        <v>1223</v>
      </c>
      <c r="CT2257" s="28" t="s">
        <v>1224</v>
      </c>
      <c r="CU2257" s="28" t="s">
        <v>1225</v>
      </c>
      <c r="CV2257" s="3" t="s">
        <v>5145</v>
      </c>
    </row>
    <row r="2258" spans="91:100" x14ac:dyDescent="0.25">
      <c r="CM2258" s="29"/>
      <c r="CN2258" s="28" t="s">
        <v>5339</v>
      </c>
      <c r="CO2258" s="28" t="s">
        <v>384</v>
      </c>
      <c r="CP2258" s="28" t="s">
        <v>393</v>
      </c>
      <c r="CQ2258" s="28" t="s">
        <v>5340</v>
      </c>
      <c r="CR2258" s="28" t="s">
        <v>5340</v>
      </c>
      <c r="CS2258" s="28" t="s">
        <v>1223</v>
      </c>
      <c r="CT2258" s="28" t="s">
        <v>1224</v>
      </c>
      <c r="CU2258" s="28" t="s">
        <v>1225</v>
      </c>
      <c r="CV2258" s="3" t="s">
        <v>5145</v>
      </c>
    </row>
    <row r="2259" spans="91:100" x14ac:dyDescent="0.25">
      <c r="CM2259" s="29"/>
      <c r="CN2259" s="28" t="s">
        <v>5341</v>
      </c>
      <c r="CO2259" s="28" t="s">
        <v>384</v>
      </c>
      <c r="CP2259" s="28" t="s">
        <v>393</v>
      </c>
      <c r="CQ2259" s="28" t="s">
        <v>5342</v>
      </c>
      <c r="CR2259" s="28" t="s">
        <v>5342</v>
      </c>
      <c r="CS2259" s="28" t="s">
        <v>1223</v>
      </c>
      <c r="CT2259" s="28" t="s">
        <v>1224</v>
      </c>
      <c r="CU2259" s="28" t="s">
        <v>1225</v>
      </c>
      <c r="CV2259" s="3" t="s">
        <v>5145</v>
      </c>
    </row>
    <row r="2260" spans="91:100" x14ac:dyDescent="0.25">
      <c r="CM2260" s="29"/>
      <c r="CN2260" s="28" t="s">
        <v>5343</v>
      </c>
      <c r="CO2260" s="28" t="s">
        <v>384</v>
      </c>
      <c r="CP2260" s="28" t="s">
        <v>393</v>
      </c>
      <c r="CQ2260" s="28" t="s">
        <v>5344</v>
      </c>
      <c r="CR2260" s="28" t="s">
        <v>5344</v>
      </c>
      <c r="CS2260" s="28" t="s">
        <v>1223</v>
      </c>
      <c r="CT2260" s="28" t="s">
        <v>1224</v>
      </c>
      <c r="CU2260" s="28" t="s">
        <v>1225</v>
      </c>
      <c r="CV2260" s="3" t="s">
        <v>5145</v>
      </c>
    </row>
    <row r="2261" spans="91:100" x14ac:dyDescent="0.25">
      <c r="CM2261" s="29"/>
      <c r="CN2261" s="28" t="s">
        <v>5345</v>
      </c>
      <c r="CO2261" s="28" t="s">
        <v>384</v>
      </c>
      <c r="CP2261" s="28" t="s">
        <v>393</v>
      </c>
      <c r="CQ2261" s="28" t="s">
        <v>5346</v>
      </c>
      <c r="CR2261" s="28" t="s">
        <v>5346</v>
      </c>
      <c r="CS2261" s="28" t="s">
        <v>1223</v>
      </c>
      <c r="CT2261" s="28" t="s">
        <v>1224</v>
      </c>
      <c r="CU2261" s="28" t="s">
        <v>1225</v>
      </c>
      <c r="CV2261" s="3" t="s">
        <v>5145</v>
      </c>
    </row>
    <row r="2262" spans="91:100" x14ac:dyDescent="0.25">
      <c r="CM2262" s="29"/>
      <c r="CN2262" s="28" t="s">
        <v>5347</v>
      </c>
      <c r="CO2262" s="28" t="s">
        <v>384</v>
      </c>
      <c r="CP2262" s="28" t="s">
        <v>393</v>
      </c>
      <c r="CQ2262" s="28" t="s">
        <v>5348</v>
      </c>
      <c r="CR2262" s="28" t="s">
        <v>5348</v>
      </c>
      <c r="CS2262" s="28" t="s">
        <v>1223</v>
      </c>
      <c r="CT2262" s="28" t="s">
        <v>1224</v>
      </c>
      <c r="CU2262" s="28" t="s">
        <v>1225</v>
      </c>
      <c r="CV2262" s="3" t="s">
        <v>5145</v>
      </c>
    </row>
    <row r="2263" spans="91:100" x14ac:dyDescent="0.25">
      <c r="CM2263" s="29"/>
      <c r="CN2263" s="28" t="s">
        <v>5349</v>
      </c>
      <c r="CO2263" s="28" t="s">
        <v>384</v>
      </c>
      <c r="CP2263" s="28" t="s">
        <v>393</v>
      </c>
      <c r="CQ2263" s="28" t="s">
        <v>5350</v>
      </c>
      <c r="CR2263" s="28" t="s">
        <v>518</v>
      </c>
      <c r="CS2263" s="28" t="s">
        <v>679</v>
      </c>
      <c r="CT2263" s="28" t="s">
        <v>5172</v>
      </c>
      <c r="CU2263" s="28" t="s">
        <v>681</v>
      </c>
      <c r="CV2263" s="3" t="s">
        <v>682</v>
      </c>
    </row>
    <row r="2264" spans="91:100" x14ac:dyDescent="0.25">
      <c r="CM2264" s="29"/>
      <c r="CN2264" s="28" t="s">
        <v>5351</v>
      </c>
      <c r="CO2264" s="28" t="s">
        <v>384</v>
      </c>
      <c r="CP2264" s="28" t="s">
        <v>393</v>
      </c>
      <c r="CQ2264" s="28" t="s">
        <v>5352</v>
      </c>
      <c r="CR2264" s="28" t="s">
        <v>5352</v>
      </c>
      <c r="CS2264" s="28" t="s">
        <v>1223</v>
      </c>
      <c r="CT2264" s="28" t="s">
        <v>1224</v>
      </c>
      <c r="CU2264" s="28" t="s">
        <v>1225</v>
      </c>
      <c r="CV2264" s="3" t="s">
        <v>5145</v>
      </c>
    </row>
    <row r="2265" spans="91:100" x14ac:dyDescent="0.25">
      <c r="CM2265" s="29"/>
      <c r="CN2265" s="28" t="s">
        <v>5353</v>
      </c>
      <c r="CO2265" s="28" t="s">
        <v>384</v>
      </c>
      <c r="CP2265" s="28" t="s">
        <v>393</v>
      </c>
      <c r="CQ2265" s="28" t="s">
        <v>5354</v>
      </c>
      <c r="CR2265" s="28" t="s">
        <v>5354</v>
      </c>
      <c r="CS2265" s="28" t="s">
        <v>1223</v>
      </c>
      <c r="CT2265" s="28" t="s">
        <v>1224</v>
      </c>
      <c r="CU2265" s="28" t="s">
        <v>1225</v>
      </c>
      <c r="CV2265" s="3" t="s">
        <v>5145</v>
      </c>
    </row>
    <row r="2266" spans="91:100" x14ac:dyDescent="0.25">
      <c r="CM2266" s="29"/>
      <c r="CN2266" s="28" t="s">
        <v>5355</v>
      </c>
      <c r="CO2266" s="28" t="s">
        <v>384</v>
      </c>
      <c r="CP2266" s="28" t="s">
        <v>393</v>
      </c>
      <c r="CQ2266" s="28" t="s">
        <v>5356</v>
      </c>
      <c r="CR2266" s="28" t="s">
        <v>5356</v>
      </c>
      <c r="CS2266" s="28" t="s">
        <v>679</v>
      </c>
      <c r="CT2266" s="28" t="s">
        <v>5172</v>
      </c>
      <c r="CU2266" s="28" t="s">
        <v>681</v>
      </c>
      <c r="CV2266" s="3" t="s">
        <v>682</v>
      </c>
    </row>
    <row r="2267" spans="91:100" x14ac:dyDescent="0.25">
      <c r="CM2267" s="29"/>
      <c r="CN2267" s="28" t="s">
        <v>5357</v>
      </c>
      <c r="CO2267" s="28" t="s">
        <v>384</v>
      </c>
      <c r="CP2267" s="28" t="s">
        <v>393</v>
      </c>
      <c r="CQ2267" s="28" t="s">
        <v>5358</v>
      </c>
      <c r="CR2267" s="28" t="s">
        <v>5358</v>
      </c>
      <c r="CS2267" s="28" t="s">
        <v>1223</v>
      </c>
      <c r="CT2267" s="28" t="s">
        <v>1224</v>
      </c>
      <c r="CU2267" s="28" t="s">
        <v>1225</v>
      </c>
      <c r="CV2267" s="3" t="s">
        <v>5145</v>
      </c>
    </row>
    <row r="2268" spans="91:100" x14ac:dyDescent="0.25">
      <c r="CM2268" s="29"/>
      <c r="CN2268" s="28" t="s">
        <v>5359</v>
      </c>
      <c r="CO2268" s="28" t="s">
        <v>384</v>
      </c>
      <c r="CP2268" s="28" t="s">
        <v>393</v>
      </c>
      <c r="CQ2268" s="28" t="s">
        <v>5360</v>
      </c>
      <c r="CR2268" s="28" t="s">
        <v>5360</v>
      </c>
      <c r="CS2268" s="28" t="s">
        <v>1223</v>
      </c>
      <c r="CT2268" s="28" t="s">
        <v>1224</v>
      </c>
      <c r="CU2268" s="28" t="s">
        <v>1225</v>
      </c>
      <c r="CV2268" s="3" t="s">
        <v>5145</v>
      </c>
    </row>
    <row r="2269" spans="91:100" x14ac:dyDescent="0.25">
      <c r="CM2269" s="29"/>
      <c r="CN2269" s="28" t="s">
        <v>5361</v>
      </c>
      <c r="CO2269" s="28" t="s">
        <v>384</v>
      </c>
      <c r="CP2269" s="28" t="s">
        <v>393</v>
      </c>
      <c r="CQ2269" s="28" t="s">
        <v>5362</v>
      </c>
      <c r="CR2269" s="28" t="s">
        <v>5362</v>
      </c>
      <c r="CS2269" s="28" t="s">
        <v>1223</v>
      </c>
      <c r="CT2269" s="28" t="s">
        <v>1224</v>
      </c>
      <c r="CU2269" s="28" t="s">
        <v>1225</v>
      </c>
      <c r="CV2269" s="3" t="s">
        <v>5145</v>
      </c>
    </row>
    <row r="2270" spans="91:100" x14ac:dyDescent="0.25">
      <c r="CM2270" s="29"/>
      <c r="CN2270" s="28" t="s">
        <v>5363</v>
      </c>
      <c r="CO2270" s="28" t="s">
        <v>384</v>
      </c>
      <c r="CP2270" s="28" t="s">
        <v>393</v>
      </c>
      <c r="CQ2270" s="28" t="s">
        <v>5364</v>
      </c>
      <c r="CR2270" s="28" t="s">
        <v>5364</v>
      </c>
      <c r="CS2270" s="28" t="s">
        <v>1223</v>
      </c>
      <c r="CT2270" s="28" t="s">
        <v>1224</v>
      </c>
      <c r="CU2270" s="28" t="s">
        <v>1225</v>
      </c>
      <c r="CV2270" s="3" t="s">
        <v>5145</v>
      </c>
    </row>
    <row r="2271" spans="91:100" x14ac:dyDescent="0.25">
      <c r="CM2271" s="29"/>
      <c r="CN2271" s="28" t="s">
        <v>5365</v>
      </c>
      <c r="CO2271" s="28" t="s">
        <v>384</v>
      </c>
      <c r="CP2271" s="28" t="s">
        <v>393</v>
      </c>
      <c r="CQ2271" s="28" t="s">
        <v>5366</v>
      </c>
      <c r="CR2271" s="28" t="s">
        <v>5366</v>
      </c>
      <c r="CS2271" s="28" t="s">
        <v>1223</v>
      </c>
      <c r="CT2271" s="28" t="s">
        <v>1224</v>
      </c>
      <c r="CU2271" s="28" t="s">
        <v>1225</v>
      </c>
      <c r="CV2271" s="3" t="s">
        <v>5145</v>
      </c>
    </row>
    <row r="2272" spans="91:100" x14ac:dyDescent="0.25">
      <c r="CM2272" s="29"/>
      <c r="CN2272" s="28" t="s">
        <v>5367</v>
      </c>
      <c r="CO2272" s="28" t="s">
        <v>384</v>
      </c>
      <c r="CP2272" s="28" t="s">
        <v>393</v>
      </c>
      <c r="CQ2272" s="28" t="s">
        <v>5368</v>
      </c>
      <c r="CR2272" s="28" t="s">
        <v>5368</v>
      </c>
      <c r="CS2272" s="28" t="s">
        <v>1223</v>
      </c>
      <c r="CT2272" s="28" t="s">
        <v>1224</v>
      </c>
      <c r="CU2272" s="28" t="s">
        <v>1225</v>
      </c>
      <c r="CV2272" s="3" t="s">
        <v>5145</v>
      </c>
    </row>
    <row r="2273" spans="91:100" x14ac:dyDescent="0.25">
      <c r="CM2273" s="29"/>
      <c r="CN2273" s="28" t="s">
        <v>5369</v>
      </c>
      <c r="CO2273" s="28" t="s">
        <v>384</v>
      </c>
      <c r="CP2273" s="28" t="s">
        <v>393</v>
      </c>
      <c r="CQ2273" s="28" t="s">
        <v>5370</v>
      </c>
      <c r="CR2273" s="28" t="s">
        <v>5370</v>
      </c>
      <c r="CS2273" s="28" t="s">
        <v>1223</v>
      </c>
      <c r="CT2273" s="28" t="s">
        <v>1224</v>
      </c>
      <c r="CU2273" s="28" t="s">
        <v>1225</v>
      </c>
      <c r="CV2273" s="3" t="s">
        <v>5145</v>
      </c>
    </row>
    <row r="2274" spans="91:100" x14ac:dyDescent="0.25">
      <c r="CM2274" s="29"/>
      <c r="CN2274" s="28" t="s">
        <v>5371</v>
      </c>
      <c r="CO2274" s="28" t="s">
        <v>384</v>
      </c>
      <c r="CP2274" s="28" t="s">
        <v>393</v>
      </c>
      <c r="CQ2274" s="28" t="s">
        <v>5372</v>
      </c>
      <c r="CR2274" s="28" t="s">
        <v>5372</v>
      </c>
      <c r="CS2274" s="28" t="s">
        <v>1223</v>
      </c>
      <c r="CT2274" s="28" t="s">
        <v>1224</v>
      </c>
      <c r="CU2274" s="28" t="s">
        <v>1225</v>
      </c>
      <c r="CV2274" s="3" t="s">
        <v>5145</v>
      </c>
    </row>
    <row r="2275" spans="91:100" x14ac:dyDescent="0.25">
      <c r="CM2275" s="29"/>
      <c r="CN2275" s="28" t="s">
        <v>5373</v>
      </c>
      <c r="CO2275" s="28" t="s">
        <v>384</v>
      </c>
      <c r="CP2275" s="28" t="s">
        <v>393</v>
      </c>
      <c r="CQ2275" s="28" t="s">
        <v>5374</v>
      </c>
      <c r="CR2275" s="28" t="s">
        <v>5374</v>
      </c>
      <c r="CS2275" s="28" t="s">
        <v>1223</v>
      </c>
      <c r="CT2275" s="28" t="s">
        <v>1224</v>
      </c>
      <c r="CU2275" s="28" t="s">
        <v>1225</v>
      </c>
      <c r="CV2275" s="3" t="s">
        <v>5145</v>
      </c>
    </row>
    <row r="2276" spans="91:100" x14ac:dyDescent="0.25">
      <c r="CM2276" s="29"/>
      <c r="CN2276" s="28" t="s">
        <v>5375</v>
      </c>
      <c r="CO2276" s="28" t="s">
        <v>384</v>
      </c>
      <c r="CP2276" s="28" t="s">
        <v>393</v>
      </c>
      <c r="CQ2276" s="28" t="s">
        <v>5376</v>
      </c>
      <c r="CR2276" s="28" t="s">
        <v>5376</v>
      </c>
      <c r="CS2276" s="28" t="s">
        <v>1223</v>
      </c>
      <c r="CT2276" s="28" t="s">
        <v>1224</v>
      </c>
      <c r="CU2276" s="28" t="s">
        <v>1225</v>
      </c>
      <c r="CV2276" s="3" t="s">
        <v>5145</v>
      </c>
    </row>
    <row r="2277" spans="91:100" x14ac:dyDescent="0.25">
      <c r="CM2277" s="29"/>
      <c r="CN2277" s="28" t="s">
        <v>5377</v>
      </c>
      <c r="CO2277" s="28" t="s">
        <v>384</v>
      </c>
      <c r="CP2277" s="28" t="s">
        <v>393</v>
      </c>
      <c r="CQ2277" s="28" t="s">
        <v>5378</v>
      </c>
      <c r="CR2277" s="28" t="s">
        <v>5378</v>
      </c>
      <c r="CS2277" s="28" t="s">
        <v>1223</v>
      </c>
      <c r="CT2277" s="28" t="s">
        <v>1224</v>
      </c>
      <c r="CU2277" s="28" t="s">
        <v>1225</v>
      </c>
      <c r="CV2277" s="3" t="s">
        <v>5145</v>
      </c>
    </row>
    <row r="2278" spans="91:100" x14ac:dyDescent="0.25">
      <c r="CM2278" s="29"/>
      <c r="CN2278" s="28" t="s">
        <v>5379</v>
      </c>
      <c r="CO2278" s="28" t="s">
        <v>384</v>
      </c>
      <c r="CP2278" s="28" t="s">
        <v>393</v>
      </c>
      <c r="CQ2278" s="28" t="s">
        <v>5380</v>
      </c>
      <c r="CR2278" s="28" t="s">
        <v>5380</v>
      </c>
      <c r="CS2278" s="28" t="s">
        <v>1223</v>
      </c>
      <c r="CT2278" s="28" t="s">
        <v>1224</v>
      </c>
      <c r="CU2278" s="28" t="s">
        <v>1225</v>
      </c>
      <c r="CV2278" s="3" t="s">
        <v>5145</v>
      </c>
    </row>
    <row r="2279" spans="91:100" x14ac:dyDescent="0.25">
      <c r="CM2279" s="29"/>
      <c r="CN2279" s="28" t="s">
        <v>5381</v>
      </c>
      <c r="CO2279" s="28" t="s">
        <v>384</v>
      </c>
      <c r="CP2279" s="28" t="s">
        <v>393</v>
      </c>
      <c r="CQ2279" s="28" t="s">
        <v>5382</v>
      </c>
      <c r="CR2279" s="28" t="s">
        <v>5382</v>
      </c>
      <c r="CS2279" s="28" t="s">
        <v>1223</v>
      </c>
      <c r="CT2279" s="28" t="s">
        <v>1224</v>
      </c>
      <c r="CU2279" s="28" t="s">
        <v>1225</v>
      </c>
      <c r="CV2279" s="3" t="s">
        <v>5145</v>
      </c>
    </row>
    <row r="2280" spans="91:100" x14ac:dyDescent="0.25">
      <c r="CM2280" s="29"/>
      <c r="CN2280" s="28" t="s">
        <v>5383</v>
      </c>
      <c r="CO2280" s="28" t="s">
        <v>384</v>
      </c>
      <c r="CP2280" s="28" t="s">
        <v>393</v>
      </c>
      <c r="CQ2280" s="28" t="s">
        <v>5384</v>
      </c>
      <c r="CR2280" s="28" t="s">
        <v>5384</v>
      </c>
      <c r="CS2280" s="28" t="s">
        <v>752</v>
      </c>
      <c r="CT2280" s="28" t="s">
        <v>753</v>
      </c>
      <c r="CU2280" s="28" t="s">
        <v>681</v>
      </c>
      <c r="CV2280" s="3" t="s">
        <v>754</v>
      </c>
    </row>
    <row r="2281" spans="91:100" x14ac:dyDescent="0.25">
      <c r="CM2281" s="29"/>
      <c r="CN2281" s="28" t="s">
        <v>5385</v>
      </c>
      <c r="CO2281" s="28" t="s">
        <v>384</v>
      </c>
      <c r="CP2281" s="28" t="s">
        <v>393</v>
      </c>
      <c r="CQ2281" s="28" t="s">
        <v>5386</v>
      </c>
      <c r="CR2281" s="28" t="s">
        <v>5386</v>
      </c>
      <c r="CS2281" s="28" t="s">
        <v>752</v>
      </c>
      <c r="CT2281" s="28" t="s">
        <v>753</v>
      </c>
      <c r="CU2281" s="28" t="s">
        <v>681</v>
      </c>
      <c r="CV2281" s="3" t="s">
        <v>754</v>
      </c>
    </row>
    <row r="2282" spans="91:100" x14ac:dyDescent="0.25">
      <c r="CM2282" s="29"/>
      <c r="CN2282" s="28" t="s">
        <v>5387</v>
      </c>
      <c r="CO2282" s="28" t="s">
        <v>384</v>
      </c>
      <c r="CP2282" s="28" t="s">
        <v>393</v>
      </c>
      <c r="CQ2282" s="28" t="s">
        <v>519</v>
      </c>
      <c r="CR2282" s="28" t="s">
        <v>519</v>
      </c>
      <c r="CS2282" s="28" t="s">
        <v>679</v>
      </c>
      <c r="CT2282" s="28" t="s">
        <v>5172</v>
      </c>
      <c r="CU2282" s="28" t="s">
        <v>681</v>
      </c>
      <c r="CV2282" s="3" t="s">
        <v>682</v>
      </c>
    </row>
    <row r="2283" spans="91:100" x14ac:dyDescent="0.25">
      <c r="CM2283" s="29"/>
      <c r="CN2283" s="28" t="s">
        <v>5388</v>
      </c>
      <c r="CO2283" s="28" t="s">
        <v>384</v>
      </c>
      <c r="CP2283" s="28" t="s">
        <v>393</v>
      </c>
      <c r="CQ2283" s="28" t="s">
        <v>520</v>
      </c>
      <c r="CR2283" s="28" t="s">
        <v>520</v>
      </c>
      <c r="CS2283" s="28" t="s">
        <v>679</v>
      </c>
      <c r="CT2283" s="28" t="s">
        <v>5172</v>
      </c>
      <c r="CU2283" s="28" t="s">
        <v>681</v>
      </c>
      <c r="CV2283" s="3" t="s">
        <v>682</v>
      </c>
    </row>
    <row r="2284" spans="91:100" x14ac:dyDescent="0.25">
      <c r="CM2284" s="29"/>
      <c r="CN2284" s="28" t="s">
        <v>5389</v>
      </c>
      <c r="CO2284" s="28" t="s">
        <v>384</v>
      </c>
      <c r="CP2284" s="28" t="s">
        <v>393</v>
      </c>
      <c r="CQ2284" s="28" t="s">
        <v>5390</v>
      </c>
      <c r="CR2284" s="28" t="s">
        <v>5390</v>
      </c>
      <c r="CS2284" s="28" t="s">
        <v>1223</v>
      </c>
      <c r="CT2284" s="28" t="s">
        <v>1224</v>
      </c>
      <c r="CU2284" s="28" t="s">
        <v>1225</v>
      </c>
      <c r="CV2284" s="3" t="s">
        <v>5145</v>
      </c>
    </row>
    <row r="2285" spans="91:100" x14ac:dyDescent="0.25">
      <c r="CM2285" s="29"/>
      <c r="CN2285" s="28" t="s">
        <v>5391</v>
      </c>
      <c r="CO2285" s="28" t="s">
        <v>384</v>
      </c>
      <c r="CP2285" s="28" t="s">
        <v>393</v>
      </c>
      <c r="CQ2285" s="28" t="s">
        <v>521</v>
      </c>
      <c r="CR2285" s="28" t="s">
        <v>521</v>
      </c>
      <c r="CS2285" s="28" t="s">
        <v>1223</v>
      </c>
      <c r="CT2285" s="28" t="s">
        <v>1224</v>
      </c>
      <c r="CU2285" s="28" t="s">
        <v>1225</v>
      </c>
      <c r="CV2285" s="3" t="s">
        <v>5145</v>
      </c>
    </row>
    <row r="2286" spans="91:100" x14ac:dyDescent="0.25">
      <c r="CM2286" s="29"/>
      <c r="CN2286" s="28" t="s">
        <v>5392</v>
      </c>
      <c r="CO2286" s="28" t="s">
        <v>384</v>
      </c>
      <c r="CP2286" s="28" t="s">
        <v>393</v>
      </c>
      <c r="CQ2286" s="28" t="s">
        <v>5393</v>
      </c>
      <c r="CR2286" s="28" t="s">
        <v>5393</v>
      </c>
      <c r="CS2286" s="28" t="s">
        <v>1223</v>
      </c>
      <c r="CT2286" s="28" t="s">
        <v>1224</v>
      </c>
      <c r="CU2286" s="28" t="s">
        <v>1225</v>
      </c>
      <c r="CV2286" s="3" t="s">
        <v>5145</v>
      </c>
    </row>
    <row r="2287" spans="91:100" x14ac:dyDescent="0.25">
      <c r="CM2287" s="29"/>
      <c r="CN2287" s="28" t="s">
        <v>5394</v>
      </c>
      <c r="CO2287" s="28" t="s">
        <v>384</v>
      </c>
      <c r="CP2287" s="28" t="s">
        <v>393</v>
      </c>
      <c r="CQ2287" s="28" t="s">
        <v>5395</v>
      </c>
      <c r="CR2287" s="28" t="s">
        <v>5395</v>
      </c>
      <c r="CS2287" s="28" t="s">
        <v>1223</v>
      </c>
      <c r="CT2287" s="28" t="s">
        <v>1224</v>
      </c>
      <c r="CU2287" s="28" t="s">
        <v>1225</v>
      </c>
      <c r="CV2287" s="3" t="s">
        <v>5145</v>
      </c>
    </row>
    <row r="2288" spans="91:100" x14ac:dyDescent="0.25">
      <c r="CM2288" s="29"/>
      <c r="CN2288" s="28" t="s">
        <v>5396</v>
      </c>
      <c r="CO2288" s="28" t="s">
        <v>384</v>
      </c>
      <c r="CP2288" s="28" t="s">
        <v>393</v>
      </c>
      <c r="CQ2288" s="28" t="s">
        <v>5397</v>
      </c>
      <c r="CR2288" s="28" t="s">
        <v>5397</v>
      </c>
      <c r="CS2288" s="28" t="s">
        <v>1223</v>
      </c>
      <c r="CT2288" s="28" t="s">
        <v>1224</v>
      </c>
      <c r="CU2288" s="28" t="s">
        <v>1225</v>
      </c>
      <c r="CV2288" s="3" t="s">
        <v>5145</v>
      </c>
    </row>
    <row r="2289" spans="91:100" x14ac:dyDescent="0.25">
      <c r="CM2289" s="29"/>
      <c r="CN2289" s="28" t="s">
        <v>5398</v>
      </c>
      <c r="CO2289" s="28" t="s">
        <v>384</v>
      </c>
      <c r="CP2289" s="28" t="s">
        <v>393</v>
      </c>
      <c r="CQ2289" s="28" t="s">
        <v>5399</v>
      </c>
      <c r="CR2289" s="28" t="s">
        <v>5399</v>
      </c>
      <c r="CS2289" s="28" t="s">
        <v>1223</v>
      </c>
      <c r="CT2289" s="28" t="s">
        <v>1224</v>
      </c>
      <c r="CU2289" s="28" t="s">
        <v>1225</v>
      </c>
      <c r="CV2289" s="3" t="s">
        <v>5145</v>
      </c>
    </row>
    <row r="2290" spans="91:100" x14ac:dyDescent="0.25">
      <c r="CM2290" s="29"/>
      <c r="CN2290" s="28" t="s">
        <v>5400</v>
      </c>
      <c r="CO2290" s="28" t="s">
        <v>384</v>
      </c>
      <c r="CP2290" s="28" t="s">
        <v>393</v>
      </c>
      <c r="CQ2290" s="28" t="s">
        <v>5401</v>
      </c>
      <c r="CR2290" s="28" t="s">
        <v>5401</v>
      </c>
      <c r="CS2290" s="28" t="s">
        <v>1223</v>
      </c>
      <c r="CT2290" s="28" t="s">
        <v>1224</v>
      </c>
      <c r="CU2290" s="28" t="s">
        <v>1225</v>
      </c>
      <c r="CV2290" s="3" t="s">
        <v>5145</v>
      </c>
    </row>
    <row r="2291" spans="91:100" x14ac:dyDescent="0.25">
      <c r="CM2291" s="29"/>
      <c r="CN2291" s="28" t="s">
        <v>5402</v>
      </c>
      <c r="CO2291" s="28" t="s">
        <v>384</v>
      </c>
      <c r="CP2291" s="28" t="s">
        <v>393</v>
      </c>
      <c r="CQ2291" s="28" t="s">
        <v>5403</v>
      </c>
      <c r="CR2291" s="28" t="s">
        <v>5403</v>
      </c>
      <c r="CS2291" s="28" t="s">
        <v>1223</v>
      </c>
      <c r="CT2291" s="28" t="s">
        <v>1224</v>
      </c>
      <c r="CU2291" s="28" t="s">
        <v>1225</v>
      </c>
      <c r="CV2291" s="3" t="s">
        <v>5145</v>
      </c>
    </row>
    <row r="2292" spans="91:100" x14ac:dyDescent="0.25">
      <c r="CM2292" s="29"/>
      <c r="CN2292" s="28" t="s">
        <v>5404</v>
      </c>
      <c r="CO2292" s="28" t="s">
        <v>384</v>
      </c>
      <c r="CP2292" s="28" t="s">
        <v>393</v>
      </c>
      <c r="CQ2292" s="28" t="s">
        <v>5405</v>
      </c>
      <c r="CR2292" s="28" t="s">
        <v>5405</v>
      </c>
      <c r="CS2292" s="28" t="s">
        <v>1223</v>
      </c>
      <c r="CT2292" s="28" t="s">
        <v>1224</v>
      </c>
      <c r="CU2292" s="28" t="s">
        <v>1225</v>
      </c>
      <c r="CV2292" s="3" t="s">
        <v>5145</v>
      </c>
    </row>
    <row r="2293" spans="91:100" x14ac:dyDescent="0.25">
      <c r="CM2293" s="29"/>
      <c r="CN2293" s="28" t="s">
        <v>5406</v>
      </c>
      <c r="CO2293" s="28" t="s">
        <v>384</v>
      </c>
      <c r="CP2293" s="28" t="s">
        <v>393</v>
      </c>
      <c r="CQ2293" s="28" t="s">
        <v>5407</v>
      </c>
      <c r="CR2293" s="28" t="s">
        <v>5407</v>
      </c>
      <c r="CS2293" s="28" t="s">
        <v>1223</v>
      </c>
      <c r="CT2293" s="28" t="s">
        <v>1224</v>
      </c>
      <c r="CU2293" s="28" t="s">
        <v>1225</v>
      </c>
      <c r="CV2293" s="3" t="s">
        <v>5145</v>
      </c>
    </row>
    <row r="2294" spans="91:100" x14ac:dyDescent="0.25">
      <c r="CM2294" s="29"/>
      <c r="CN2294" s="28" t="s">
        <v>5408</v>
      </c>
      <c r="CO2294" s="28" t="s">
        <v>384</v>
      </c>
      <c r="CP2294" s="28" t="s">
        <v>393</v>
      </c>
      <c r="CQ2294" s="28" t="s">
        <v>5409</v>
      </c>
      <c r="CR2294" s="28" t="s">
        <v>5409</v>
      </c>
      <c r="CS2294" s="28" t="s">
        <v>1223</v>
      </c>
      <c r="CT2294" s="28" t="s">
        <v>1224</v>
      </c>
      <c r="CU2294" s="28" t="s">
        <v>1225</v>
      </c>
      <c r="CV2294" s="3" t="s">
        <v>5145</v>
      </c>
    </row>
    <row r="2295" spans="91:100" x14ac:dyDescent="0.25">
      <c r="CM2295" s="29"/>
      <c r="CN2295" s="28" t="s">
        <v>5410</v>
      </c>
      <c r="CO2295" s="28" t="s">
        <v>384</v>
      </c>
      <c r="CP2295" s="28" t="s">
        <v>393</v>
      </c>
      <c r="CQ2295" s="28" t="s">
        <v>522</v>
      </c>
      <c r="CR2295" s="28" t="s">
        <v>522</v>
      </c>
      <c r="CS2295" s="28" t="s">
        <v>679</v>
      </c>
      <c r="CT2295" s="28" t="s">
        <v>5172</v>
      </c>
      <c r="CU2295" s="28" t="s">
        <v>681</v>
      </c>
      <c r="CV2295" s="3" t="s">
        <v>682</v>
      </c>
    </row>
    <row r="2296" spans="91:100" x14ac:dyDescent="0.25">
      <c r="CM2296" s="29"/>
      <c r="CN2296" s="28" t="s">
        <v>5411</v>
      </c>
      <c r="CO2296" s="28" t="s">
        <v>384</v>
      </c>
      <c r="CP2296" s="28" t="s">
        <v>393</v>
      </c>
      <c r="CQ2296" s="28" t="s">
        <v>5412</v>
      </c>
      <c r="CR2296" s="28" t="s">
        <v>5412</v>
      </c>
      <c r="CS2296" s="28" t="s">
        <v>1223</v>
      </c>
      <c r="CT2296" s="28" t="s">
        <v>1224</v>
      </c>
      <c r="CU2296" s="28" t="s">
        <v>1225</v>
      </c>
      <c r="CV2296" s="3" t="s">
        <v>5145</v>
      </c>
    </row>
    <row r="2297" spans="91:100" x14ac:dyDescent="0.25">
      <c r="CM2297" s="29"/>
      <c r="CN2297" s="28" t="s">
        <v>5413</v>
      </c>
      <c r="CO2297" s="28" t="s">
        <v>384</v>
      </c>
      <c r="CP2297" s="28" t="s">
        <v>393</v>
      </c>
      <c r="CQ2297" s="28" t="s">
        <v>5414</v>
      </c>
      <c r="CR2297" s="28" t="s">
        <v>5414</v>
      </c>
      <c r="CS2297" s="28" t="s">
        <v>752</v>
      </c>
      <c r="CT2297" s="28" t="s">
        <v>753</v>
      </c>
      <c r="CU2297" s="28" t="s">
        <v>681</v>
      </c>
      <c r="CV2297" s="3" t="s">
        <v>754</v>
      </c>
    </row>
    <row r="2298" spans="91:100" x14ac:dyDescent="0.25">
      <c r="CM2298" s="29"/>
      <c r="CN2298" s="28" t="s">
        <v>5415</v>
      </c>
      <c r="CO2298" s="28" t="s">
        <v>384</v>
      </c>
      <c r="CP2298" s="28" t="s">
        <v>393</v>
      </c>
      <c r="CQ2298" s="28" t="s">
        <v>5416</v>
      </c>
      <c r="CR2298" s="28" t="s">
        <v>5416</v>
      </c>
      <c r="CS2298" s="28" t="s">
        <v>752</v>
      </c>
      <c r="CT2298" s="28" t="s">
        <v>753</v>
      </c>
      <c r="CU2298" s="28" t="s">
        <v>681</v>
      </c>
      <c r="CV2298" s="3" t="s">
        <v>754</v>
      </c>
    </row>
    <row r="2299" spans="91:100" x14ac:dyDescent="0.25">
      <c r="CM2299" s="29"/>
      <c r="CN2299" s="28" t="s">
        <v>5417</v>
      </c>
      <c r="CO2299" s="28" t="s">
        <v>384</v>
      </c>
      <c r="CP2299" s="28" t="s">
        <v>393</v>
      </c>
      <c r="CQ2299" s="28" t="s">
        <v>5418</v>
      </c>
      <c r="CR2299" s="28" t="s">
        <v>5418</v>
      </c>
      <c r="CS2299" s="28" t="s">
        <v>1223</v>
      </c>
      <c r="CT2299" s="28" t="s">
        <v>1224</v>
      </c>
      <c r="CU2299" s="28" t="s">
        <v>1225</v>
      </c>
      <c r="CV2299" s="3" t="s">
        <v>5145</v>
      </c>
    </row>
    <row r="2300" spans="91:100" x14ac:dyDescent="0.25">
      <c r="CM2300" s="29"/>
      <c r="CN2300" s="28" t="s">
        <v>5419</v>
      </c>
      <c r="CO2300" s="28" t="s">
        <v>384</v>
      </c>
      <c r="CP2300" s="28" t="s">
        <v>393</v>
      </c>
      <c r="CQ2300" s="28" t="s">
        <v>5420</v>
      </c>
      <c r="CR2300" s="28" t="s">
        <v>5420</v>
      </c>
      <c r="CS2300" s="28" t="s">
        <v>1223</v>
      </c>
      <c r="CT2300" s="28" t="s">
        <v>1224</v>
      </c>
      <c r="CU2300" s="28" t="s">
        <v>1225</v>
      </c>
      <c r="CV2300" s="3" t="s">
        <v>5145</v>
      </c>
    </row>
    <row r="2301" spans="91:100" x14ac:dyDescent="0.25">
      <c r="CM2301" s="29"/>
      <c r="CN2301" s="28" t="s">
        <v>5421</v>
      </c>
      <c r="CO2301" s="28" t="s">
        <v>384</v>
      </c>
      <c r="CP2301" s="28" t="s">
        <v>393</v>
      </c>
      <c r="CQ2301" s="28" t="s">
        <v>5422</v>
      </c>
      <c r="CR2301" s="28" t="s">
        <v>5422</v>
      </c>
      <c r="CS2301" s="28" t="s">
        <v>1223</v>
      </c>
      <c r="CT2301" s="28" t="s">
        <v>1224</v>
      </c>
      <c r="CU2301" s="28" t="s">
        <v>1225</v>
      </c>
      <c r="CV2301" s="3" t="s">
        <v>5145</v>
      </c>
    </row>
    <row r="2302" spans="91:100" x14ac:dyDescent="0.25">
      <c r="CM2302" s="29"/>
      <c r="CN2302" s="28" t="s">
        <v>5423</v>
      </c>
      <c r="CO2302" s="28" t="s">
        <v>384</v>
      </c>
      <c r="CP2302" s="28" t="s">
        <v>393</v>
      </c>
      <c r="CQ2302" s="28" t="s">
        <v>5424</v>
      </c>
      <c r="CR2302" s="28" t="s">
        <v>5424</v>
      </c>
      <c r="CS2302" s="28" t="s">
        <v>1223</v>
      </c>
      <c r="CT2302" s="28" t="s">
        <v>1224</v>
      </c>
      <c r="CU2302" s="28" t="s">
        <v>1225</v>
      </c>
      <c r="CV2302" s="3" t="s">
        <v>5145</v>
      </c>
    </row>
    <row r="2303" spans="91:100" x14ac:dyDescent="0.25">
      <c r="CM2303" s="29"/>
      <c r="CN2303" s="28" t="s">
        <v>5425</v>
      </c>
      <c r="CO2303" s="28" t="s">
        <v>384</v>
      </c>
      <c r="CP2303" s="28" t="s">
        <v>393</v>
      </c>
      <c r="CQ2303" s="28" t="s">
        <v>5426</v>
      </c>
      <c r="CR2303" s="28" t="s">
        <v>5426</v>
      </c>
      <c r="CS2303" s="28" t="s">
        <v>1223</v>
      </c>
      <c r="CT2303" s="28" t="s">
        <v>1224</v>
      </c>
      <c r="CU2303" s="28" t="s">
        <v>1225</v>
      </c>
      <c r="CV2303" s="3" t="s">
        <v>5145</v>
      </c>
    </row>
    <row r="2304" spans="91:100" x14ac:dyDescent="0.25">
      <c r="CM2304" s="29"/>
      <c r="CN2304" s="28" t="s">
        <v>5427</v>
      </c>
      <c r="CO2304" s="28" t="s">
        <v>384</v>
      </c>
      <c r="CP2304" s="28" t="s">
        <v>393</v>
      </c>
      <c r="CQ2304" s="28" t="s">
        <v>523</v>
      </c>
      <c r="CR2304" s="28" t="s">
        <v>523</v>
      </c>
      <c r="CS2304" s="28" t="s">
        <v>679</v>
      </c>
      <c r="CT2304" s="28" t="s">
        <v>5172</v>
      </c>
      <c r="CU2304" s="28" t="s">
        <v>681</v>
      </c>
      <c r="CV2304" s="3" t="s">
        <v>682</v>
      </c>
    </row>
    <row r="2305" spans="91:100" x14ac:dyDescent="0.25">
      <c r="CM2305" s="29"/>
      <c r="CN2305" s="28" t="s">
        <v>5428</v>
      </c>
      <c r="CO2305" s="28" t="s">
        <v>384</v>
      </c>
      <c r="CP2305" s="28" t="s">
        <v>393</v>
      </c>
      <c r="CQ2305" s="28" t="s">
        <v>524</v>
      </c>
      <c r="CR2305" s="28" t="s">
        <v>524</v>
      </c>
      <c r="CS2305" s="28" t="s">
        <v>679</v>
      </c>
      <c r="CT2305" s="28" t="s">
        <v>5172</v>
      </c>
      <c r="CU2305" s="28" t="s">
        <v>681</v>
      </c>
      <c r="CV2305" s="3" t="s">
        <v>682</v>
      </c>
    </row>
    <row r="2306" spans="91:100" x14ac:dyDescent="0.25">
      <c r="CM2306" s="29"/>
      <c r="CN2306" s="28" t="s">
        <v>5429</v>
      </c>
      <c r="CO2306" s="28" t="s">
        <v>384</v>
      </c>
      <c r="CP2306" s="28" t="s">
        <v>393</v>
      </c>
      <c r="CQ2306" s="28" t="s">
        <v>525</v>
      </c>
      <c r="CR2306" s="28" t="s">
        <v>525</v>
      </c>
      <c r="CS2306" s="28" t="s">
        <v>679</v>
      </c>
      <c r="CT2306" s="28" t="s">
        <v>5172</v>
      </c>
      <c r="CU2306" s="28" t="s">
        <v>681</v>
      </c>
      <c r="CV2306" s="3" t="s">
        <v>682</v>
      </c>
    </row>
    <row r="2307" spans="91:100" x14ac:dyDescent="0.25">
      <c r="CM2307" s="29"/>
      <c r="CN2307" s="28" t="s">
        <v>5430</v>
      </c>
      <c r="CO2307" s="28" t="s">
        <v>384</v>
      </c>
      <c r="CP2307" s="28" t="s">
        <v>393</v>
      </c>
      <c r="CQ2307" s="28" t="s">
        <v>5431</v>
      </c>
      <c r="CR2307" s="28" t="s">
        <v>5431</v>
      </c>
      <c r="CS2307" s="28" t="s">
        <v>1223</v>
      </c>
      <c r="CT2307" s="28" t="s">
        <v>1224</v>
      </c>
      <c r="CU2307" s="28" t="s">
        <v>1225</v>
      </c>
      <c r="CV2307" s="3" t="s">
        <v>5145</v>
      </c>
    </row>
    <row r="2308" spans="91:100" x14ac:dyDescent="0.25">
      <c r="CM2308" s="29"/>
      <c r="CN2308" s="28" t="s">
        <v>5432</v>
      </c>
      <c r="CO2308" s="28" t="s">
        <v>384</v>
      </c>
      <c r="CP2308" s="28" t="s">
        <v>393</v>
      </c>
      <c r="CQ2308" s="28" t="s">
        <v>5433</v>
      </c>
      <c r="CR2308" s="28" t="s">
        <v>5433</v>
      </c>
      <c r="CS2308" s="28" t="s">
        <v>1223</v>
      </c>
      <c r="CT2308" s="28" t="s">
        <v>1224</v>
      </c>
      <c r="CU2308" s="28" t="s">
        <v>1225</v>
      </c>
      <c r="CV2308" s="3" t="s">
        <v>5145</v>
      </c>
    </row>
    <row r="2309" spans="91:100" x14ac:dyDescent="0.25">
      <c r="CM2309" s="29"/>
      <c r="CN2309" s="28" t="s">
        <v>5434</v>
      </c>
      <c r="CO2309" s="28" t="s">
        <v>384</v>
      </c>
      <c r="CP2309" s="28" t="s">
        <v>393</v>
      </c>
      <c r="CQ2309" s="28" t="s">
        <v>5435</v>
      </c>
      <c r="CR2309" s="28" t="s">
        <v>5435</v>
      </c>
      <c r="CS2309" s="28" t="s">
        <v>1223</v>
      </c>
      <c r="CT2309" s="28" t="s">
        <v>1224</v>
      </c>
      <c r="CU2309" s="28" t="s">
        <v>1225</v>
      </c>
      <c r="CV2309" s="3" t="s">
        <v>5145</v>
      </c>
    </row>
    <row r="2310" spans="91:100" x14ac:dyDescent="0.25">
      <c r="CM2310" s="29"/>
      <c r="CN2310" s="28" t="s">
        <v>5436</v>
      </c>
      <c r="CO2310" s="28" t="s">
        <v>384</v>
      </c>
      <c r="CP2310" s="28" t="s">
        <v>393</v>
      </c>
      <c r="CQ2310" s="28" t="s">
        <v>5437</v>
      </c>
      <c r="CR2310" s="28" t="s">
        <v>5437</v>
      </c>
      <c r="CS2310" s="28" t="s">
        <v>1223</v>
      </c>
      <c r="CT2310" s="28" t="s">
        <v>1224</v>
      </c>
      <c r="CU2310" s="28" t="s">
        <v>1225</v>
      </c>
      <c r="CV2310" s="3" t="s">
        <v>5145</v>
      </c>
    </row>
    <row r="2311" spans="91:100" x14ac:dyDescent="0.25">
      <c r="CM2311" s="29"/>
      <c r="CN2311" s="28" t="s">
        <v>5438</v>
      </c>
      <c r="CO2311" s="28" t="s">
        <v>384</v>
      </c>
      <c r="CP2311" s="28" t="s">
        <v>393</v>
      </c>
      <c r="CQ2311" s="28" t="s">
        <v>5439</v>
      </c>
      <c r="CR2311" s="28" t="s">
        <v>5439</v>
      </c>
      <c r="CS2311" s="28" t="s">
        <v>1223</v>
      </c>
      <c r="CT2311" s="28" t="s">
        <v>1224</v>
      </c>
      <c r="CU2311" s="28" t="s">
        <v>1225</v>
      </c>
      <c r="CV2311" s="3" t="s">
        <v>5145</v>
      </c>
    </row>
    <row r="2312" spans="91:100" x14ac:dyDescent="0.25">
      <c r="CM2312" s="29"/>
      <c r="CN2312" s="28" t="s">
        <v>5440</v>
      </c>
      <c r="CO2312" s="28" t="s">
        <v>384</v>
      </c>
      <c r="CP2312" s="28" t="s">
        <v>393</v>
      </c>
      <c r="CQ2312" s="28" t="s">
        <v>5441</v>
      </c>
      <c r="CR2312" s="28" t="s">
        <v>5441</v>
      </c>
      <c r="CS2312" s="28" t="s">
        <v>679</v>
      </c>
      <c r="CT2312" s="28" t="s">
        <v>5172</v>
      </c>
      <c r="CU2312" s="28" t="s">
        <v>681</v>
      </c>
      <c r="CV2312" s="3" t="s">
        <v>682</v>
      </c>
    </row>
    <row r="2313" spans="91:100" x14ac:dyDescent="0.25">
      <c r="CM2313" s="29"/>
      <c r="CN2313" s="28" t="s">
        <v>5442</v>
      </c>
      <c r="CO2313" s="28" t="s">
        <v>384</v>
      </c>
      <c r="CP2313" s="28" t="s">
        <v>393</v>
      </c>
      <c r="CQ2313" s="28" t="s">
        <v>5443</v>
      </c>
      <c r="CR2313" s="28" t="s">
        <v>5443</v>
      </c>
      <c r="CS2313" s="28" t="s">
        <v>1223</v>
      </c>
      <c r="CT2313" s="28" t="s">
        <v>1224</v>
      </c>
      <c r="CU2313" s="28" t="s">
        <v>1225</v>
      </c>
      <c r="CV2313" s="3" t="s">
        <v>5145</v>
      </c>
    </row>
    <row r="2314" spans="91:100" x14ac:dyDescent="0.25">
      <c r="CM2314" s="29"/>
      <c r="CN2314" s="28" t="s">
        <v>5444</v>
      </c>
      <c r="CO2314" s="28" t="s">
        <v>384</v>
      </c>
      <c r="CP2314" s="28" t="s">
        <v>393</v>
      </c>
      <c r="CQ2314" s="28" t="s">
        <v>5445</v>
      </c>
      <c r="CR2314" s="28" t="s">
        <v>5445</v>
      </c>
      <c r="CS2314" s="28" t="s">
        <v>1223</v>
      </c>
      <c r="CT2314" s="28" t="s">
        <v>1224</v>
      </c>
      <c r="CU2314" s="28" t="s">
        <v>1225</v>
      </c>
      <c r="CV2314" s="3" t="s">
        <v>5145</v>
      </c>
    </row>
    <row r="2315" spans="91:100" x14ac:dyDescent="0.25">
      <c r="CM2315" s="29"/>
      <c r="CN2315" s="28" t="s">
        <v>5446</v>
      </c>
      <c r="CO2315" s="28" t="s">
        <v>384</v>
      </c>
      <c r="CP2315" s="28" t="s">
        <v>393</v>
      </c>
      <c r="CQ2315" s="28" t="s">
        <v>5447</v>
      </c>
      <c r="CR2315" s="28" t="s">
        <v>5447</v>
      </c>
      <c r="CS2315" s="28" t="s">
        <v>752</v>
      </c>
      <c r="CT2315" s="28" t="s">
        <v>753</v>
      </c>
      <c r="CU2315" s="28" t="s">
        <v>681</v>
      </c>
      <c r="CV2315" s="3" t="s">
        <v>754</v>
      </c>
    </row>
    <row r="2316" spans="91:100" x14ac:dyDescent="0.25">
      <c r="CM2316" s="29"/>
      <c r="CN2316" s="28" t="s">
        <v>5448</v>
      </c>
      <c r="CO2316" s="28" t="s">
        <v>384</v>
      </c>
      <c r="CP2316" s="28" t="s">
        <v>393</v>
      </c>
      <c r="CQ2316" s="28" t="s">
        <v>5449</v>
      </c>
      <c r="CR2316" s="28" t="s">
        <v>5449</v>
      </c>
      <c r="CS2316" s="28" t="s">
        <v>752</v>
      </c>
      <c r="CT2316" s="28" t="s">
        <v>753</v>
      </c>
      <c r="CU2316" s="28" t="s">
        <v>681</v>
      </c>
      <c r="CV2316" s="3" t="s">
        <v>754</v>
      </c>
    </row>
    <row r="2317" spans="91:100" x14ac:dyDescent="0.25">
      <c r="CM2317" s="29"/>
      <c r="CN2317" s="28" t="s">
        <v>5450</v>
      </c>
      <c r="CO2317" s="28" t="s">
        <v>384</v>
      </c>
      <c r="CP2317" s="28" t="s">
        <v>393</v>
      </c>
      <c r="CQ2317" s="28" t="s">
        <v>526</v>
      </c>
      <c r="CR2317" s="28" t="s">
        <v>526</v>
      </c>
      <c r="CS2317" s="28" t="s">
        <v>1223</v>
      </c>
      <c r="CT2317" s="28" t="s">
        <v>1224</v>
      </c>
      <c r="CU2317" s="28" t="s">
        <v>1225</v>
      </c>
      <c r="CV2317" s="3" t="s">
        <v>5145</v>
      </c>
    </row>
    <row r="2318" spans="91:100" x14ac:dyDescent="0.25">
      <c r="CM2318" s="29"/>
      <c r="CN2318" s="28" t="s">
        <v>5451</v>
      </c>
      <c r="CO2318" s="28" t="s">
        <v>384</v>
      </c>
      <c r="CP2318" s="28" t="s">
        <v>393</v>
      </c>
      <c r="CQ2318" s="28" t="s">
        <v>5452</v>
      </c>
      <c r="CR2318" s="28" t="s">
        <v>5452</v>
      </c>
      <c r="CS2318" s="28" t="s">
        <v>1223</v>
      </c>
      <c r="CT2318" s="28" t="s">
        <v>1224</v>
      </c>
      <c r="CU2318" s="28" t="s">
        <v>1225</v>
      </c>
      <c r="CV2318" s="3" t="s">
        <v>5145</v>
      </c>
    </row>
    <row r="2319" spans="91:100" x14ac:dyDescent="0.25">
      <c r="CM2319" s="29"/>
      <c r="CN2319" s="28" t="s">
        <v>5453</v>
      </c>
      <c r="CO2319" s="28" t="s">
        <v>384</v>
      </c>
      <c r="CP2319" s="28" t="s">
        <v>393</v>
      </c>
      <c r="CQ2319" s="28" t="s">
        <v>5454</v>
      </c>
      <c r="CR2319" s="28" t="s">
        <v>5454</v>
      </c>
      <c r="CS2319" s="28" t="s">
        <v>1223</v>
      </c>
      <c r="CT2319" s="28" t="s">
        <v>1224</v>
      </c>
      <c r="CU2319" s="28" t="s">
        <v>1225</v>
      </c>
      <c r="CV2319" s="3" t="s">
        <v>5145</v>
      </c>
    </row>
    <row r="2320" spans="91:100" x14ac:dyDescent="0.25">
      <c r="CM2320" s="29"/>
      <c r="CN2320" s="28" t="s">
        <v>5455</v>
      </c>
      <c r="CO2320" s="28" t="s">
        <v>384</v>
      </c>
      <c r="CP2320" s="28" t="s">
        <v>393</v>
      </c>
      <c r="CQ2320" s="28" t="s">
        <v>5456</v>
      </c>
      <c r="CR2320" s="28" t="s">
        <v>5456</v>
      </c>
      <c r="CS2320" s="28" t="s">
        <v>1223</v>
      </c>
      <c r="CT2320" s="28" t="s">
        <v>1224</v>
      </c>
      <c r="CU2320" s="28" t="s">
        <v>1225</v>
      </c>
      <c r="CV2320" s="3" t="s">
        <v>5145</v>
      </c>
    </row>
    <row r="2321" spans="91:100" x14ac:dyDescent="0.25">
      <c r="CM2321" s="29"/>
      <c r="CN2321" s="28" t="s">
        <v>5457</v>
      </c>
      <c r="CO2321" s="28" t="s">
        <v>384</v>
      </c>
      <c r="CP2321" s="28" t="s">
        <v>393</v>
      </c>
      <c r="CQ2321" s="28" t="s">
        <v>5458</v>
      </c>
      <c r="CR2321" s="28" t="s">
        <v>5458</v>
      </c>
      <c r="CS2321" s="28" t="s">
        <v>1223</v>
      </c>
      <c r="CT2321" s="28" t="s">
        <v>1224</v>
      </c>
      <c r="CU2321" s="28" t="s">
        <v>1225</v>
      </c>
      <c r="CV2321" s="3" t="s">
        <v>5145</v>
      </c>
    </row>
    <row r="2322" spans="91:100" x14ac:dyDescent="0.25">
      <c r="CM2322" s="29"/>
      <c r="CN2322" s="28" t="s">
        <v>5459</v>
      </c>
      <c r="CO2322" s="28" t="s">
        <v>384</v>
      </c>
      <c r="CP2322" s="28" t="s">
        <v>393</v>
      </c>
      <c r="CQ2322" s="28" t="s">
        <v>5460</v>
      </c>
      <c r="CR2322" s="28" t="s">
        <v>5460</v>
      </c>
      <c r="CS2322" s="28" t="s">
        <v>1223</v>
      </c>
      <c r="CT2322" s="28" t="s">
        <v>1224</v>
      </c>
      <c r="CU2322" s="28" t="s">
        <v>1225</v>
      </c>
      <c r="CV2322" s="3" t="s">
        <v>5145</v>
      </c>
    </row>
    <row r="2323" spans="91:100" x14ac:dyDescent="0.25">
      <c r="CM2323" s="29"/>
      <c r="CN2323" s="28" t="s">
        <v>5461</v>
      </c>
      <c r="CO2323" s="28" t="s">
        <v>384</v>
      </c>
      <c r="CP2323" s="28" t="s">
        <v>393</v>
      </c>
      <c r="CQ2323" s="28" t="s">
        <v>5462</v>
      </c>
      <c r="CR2323" s="28" t="s">
        <v>5462</v>
      </c>
      <c r="CS2323" s="28" t="s">
        <v>1223</v>
      </c>
      <c r="CT2323" s="28" t="s">
        <v>1224</v>
      </c>
      <c r="CU2323" s="28" t="s">
        <v>1225</v>
      </c>
      <c r="CV2323" s="3" t="s">
        <v>5145</v>
      </c>
    </row>
    <row r="2324" spans="91:100" x14ac:dyDescent="0.25">
      <c r="CM2324" s="29"/>
      <c r="CN2324" s="28" t="s">
        <v>5463</v>
      </c>
      <c r="CO2324" s="28" t="s">
        <v>384</v>
      </c>
      <c r="CP2324" s="28" t="s">
        <v>393</v>
      </c>
      <c r="CQ2324" s="28" t="s">
        <v>5464</v>
      </c>
      <c r="CR2324" s="28" t="s">
        <v>5464</v>
      </c>
      <c r="CS2324" s="28" t="s">
        <v>1223</v>
      </c>
      <c r="CT2324" s="28" t="s">
        <v>1224</v>
      </c>
      <c r="CU2324" s="28" t="s">
        <v>1225</v>
      </c>
      <c r="CV2324" s="3" t="s">
        <v>5145</v>
      </c>
    </row>
    <row r="2325" spans="91:100" x14ac:dyDescent="0.25">
      <c r="CM2325" s="29"/>
      <c r="CN2325" s="28" t="s">
        <v>5465</v>
      </c>
      <c r="CO2325" s="28" t="s">
        <v>384</v>
      </c>
      <c r="CP2325" s="28" t="s">
        <v>393</v>
      </c>
      <c r="CQ2325" s="28" t="s">
        <v>5466</v>
      </c>
      <c r="CR2325" s="28" t="s">
        <v>5466</v>
      </c>
      <c r="CS2325" s="28" t="s">
        <v>1223</v>
      </c>
      <c r="CT2325" s="28" t="s">
        <v>1224</v>
      </c>
      <c r="CU2325" s="28" t="s">
        <v>1225</v>
      </c>
      <c r="CV2325" s="3" t="s">
        <v>5145</v>
      </c>
    </row>
    <row r="2326" spans="91:100" x14ac:dyDescent="0.25">
      <c r="CM2326" s="29"/>
      <c r="CN2326" s="28" t="s">
        <v>5467</v>
      </c>
      <c r="CO2326" s="28" t="s">
        <v>384</v>
      </c>
      <c r="CP2326" s="28" t="s">
        <v>393</v>
      </c>
      <c r="CQ2326" s="28" t="s">
        <v>527</v>
      </c>
      <c r="CR2326" s="28" t="s">
        <v>527</v>
      </c>
      <c r="CS2326" s="28" t="s">
        <v>679</v>
      </c>
      <c r="CT2326" s="28" t="s">
        <v>5172</v>
      </c>
      <c r="CU2326" s="28" t="s">
        <v>681</v>
      </c>
      <c r="CV2326" s="3" t="s">
        <v>682</v>
      </c>
    </row>
    <row r="2327" spans="91:100" x14ac:dyDescent="0.25">
      <c r="CM2327" s="29"/>
      <c r="CN2327" s="28" t="s">
        <v>5468</v>
      </c>
      <c r="CO2327" s="28" t="s">
        <v>384</v>
      </c>
      <c r="CP2327" s="28" t="s">
        <v>393</v>
      </c>
      <c r="CQ2327" s="28" t="s">
        <v>5469</v>
      </c>
      <c r="CR2327" s="28" t="s">
        <v>5469</v>
      </c>
      <c r="CS2327" s="28" t="s">
        <v>1223</v>
      </c>
      <c r="CT2327" s="28" t="s">
        <v>1224</v>
      </c>
      <c r="CU2327" s="28" t="s">
        <v>1225</v>
      </c>
      <c r="CV2327" s="3" t="s">
        <v>5145</v>
      </c>
    </row>
    <row r="2328" spans="91:100" x14ac:dyDescent="0.25">
      <c r="CM2328" s="29"/>
      <c r="CN2328" s="28" t="s">
        <v>5470</v>
      </c>
      <c r="CO2328" s="28" t="s">
        <v>384</v>
      </c>
      <c r="CP2328" s="28" t="s">
        <v>393</v>
      </c>
      <c r="CQ2328" s="28" t="s">
        <v>5471</v>
      </c>
      <c r="CR2328" s="28" t="s">
        <v>5471</v>
      </c>
      <c r="CS2328" s="28" t="s">
        <v>1223</v>
      </c>
      <c r="CT2328" s="28" t="s">
        <v>1224</v>
      </c>
      <c r="CU2328" s="28" t="s">
        <v>1225</v>
      </c>
      <c r="CV2328" s="3" t="s">
        <v>5145</v>
      </c>
    </row>
    <row r="2329" spans="91:100" x14ac:dyDescent="0.25">
      <c r="CM2329" s="29"/>
      <c r="CN2329" s="28" t="s">
        <v>5472</v>
      </c>
      <c r="CO2329" s="28" t="s">
        <v>384</v>
      </c>
      <c r="CP2329" s="28" t="s">
        <v>393</v>
      </c>
      <c r="CQ2329" s="28" t="s">
        <v>5473</v>
      </c>
      <c r="CR2329" s="28" t="s">
        <v>5473</v>
      </c>
      <c r="CS2329" s="28" t="s">
        <v>1223</v>
      </c>
      <c r="CT2329" s="28" t="s">
        <v>1224</v>
      </c>
      <c r="CU2329" s="28" t="s">
        <v>1225</v>
      </c>
      <c r="CV2329" s="3" t="s">
        <v>5145</v>
      </c>
    </row>
    <row r="2330" spans="91:100" x14ac:dyDescent="0.25">
      <c r="CM2330" s="29"/>
      <c r="CN2330" s="28" t="s">
        <v>5474</v>
      </c>
      <c r="CO2330" s="28" t="s">
        <v>384</v>
      </c>
      <c r="CP2330" s="28" t="s">
        <v>393</v>
      </c>
      <c r="CQ2330" s="28" t="s">
        <v>5475</v>
      </c>
      <c r="CR2330" s="28" t="s">
        <v>5475</v>
      </c>
      <c r="CS2330" s="28" t="s">
        <v>1223</v>
      </c>
      <c r="CT2330" s="28" t="s">
        <v>1224</v>
      </c>
      <c r="CU2330" s="28" t="s">
        <v>1225</v>
      </c>
      <c r="CV2330" s="3" t="s">
        <v>5145</v>
      </c>
    </row>
    <row r="2331" spans="91:100" x14ac:dyDescent="0.25">
      <c r="CM2331" s="29"/>
      <c r="CN2331" s="28" t="s">
        <v>5476</v>
      </c>
      <c r="CO2331" s="28" t="s">
        <v>384</v>
      </c>
      <c r="CP2331" s="28" t="s">
        <v>393</v>
      </c>
      <c r="CQ2331" s="28" t="s">
        <v>5477</v>
      </c>
      <c r="CR2331" s="28" t="s">
        <v>5478</v>
      </c>
      <c r="CS2331" s="28" t="s">
        <v>679</v>
      </c>
      <c r="CT2331" s="28" t="s">
        <v>5172</v>
      </c>
      <c r="CU2331" s="28" t="s">
        <v>681</v>
      </c>
      <c r="CV2331" s="3" t="s">
        <v>682</v>
      </c>
    </row>
    <row r="2332" spans="91:100" x14ac:dyDescent="0.25">
      <c r="CM2332" s="29"/>
      <c r="CN2332" s="28" t="s">
        <v>5479</v>
      </c>
      <c r="CO2332" s="28" t="s">
        <v>384</v>
      </c>
      <c r="CP2332" s="28" t="s">
        <v>393</v>
      </c>
      <c r="CQ2332" s="28" t="s">
        <v>5480</v>
      </c>
      <c r="CR2332" s="28" t="s">
        <v>5481</v>
      </c>
      <c r="CS2332" s="28" t="s">
        <v>679</v>
      </c>
      <c r="CT2332" s="28" t="s">
        <v>5172</v>
      </c>
      <c r="CU2332" s="28" t="s">
        <v>681</v>
      </c>
      <c r="CV2332" s="3" t="s">
        <v>682</v>
      </c>
    </row>
    <row r="2333" spans="91:100" x14ac:dyDescent="0.25">
      <c r="CM2333" s="29"/>
      <c r="CN2333" s="28" t="s">
        <v>5482</v>
      </c>
      <c r="CO2333" s="28" t="s">
        <v>384</v>
      </c>
      <c r="CP2333" s="28" t="s">
        <v>393</v>
      </c>
      <c r="CQ2333" s="28" t="s">
        <v>5483</v>
      </c>
      <c r="CR2333" s="28" t="s">
        <v>5483</v>
      </c>
      <c r="CS2333" s="28" t="s">
        <v>1223</v>
      </c>
      <c r="CT2333" s="28" t="s">
        <v>1224</v>
      </c>
      <c r="CU2333" s="28" t="s">
        <v>1225</v>
      </c>
      <c r="CV2333" s="3" t="s">
        <v>5145</v>
      </c>
    </row>
    <row r="2334" spans="91:100" x14ac:dyDescent="0.25">
      <c r="CM2334" s="29"/>
      <c r="CN2334" s="28" t="s">
        <v>5484</v>
      </c>
      <c r="CO2334" s="28" t="s">
        <v>384</v>
      </c>
      <c r="CP2334" s="28" t="s">
        <v>393</v>
      </c>
      <c r="CQ2334" s="28" t="s">
        <v>5485</v>
      </c>
      <c r="CR2334" s="28" t="s">
        <v>5485</v>
      </c>
      <c r="CS2334" s="28" t="s">
        <v>1223</v>
      </c>
      <c r="CT2334" s="28" t="s">
        <v>1224</v>
      </c>
      <c r="CU2334" s="28" t="s">
        <v>1225</v>
      </c>
      <c r="CV2334" s="3" t="s">
        <v>5145</v>
      </c>
    </row>
    <row r="2335" spans="91:100" x14ac:dyDescent="0.25">
      <c r="CM2335" s="29"/>
      <c r="CN2335" s="28" t="s">
        <v>5486</v>
      </c>
      <c r="CO2335" s="28" t="s">
        <v>384</v>
      </c>
      <c r="CP2335" s="28" t="s">
        <v>393</v>
      </c>
      <c r="CQ2335" s="28" t="s">
        <v>528</v>
      </c>
      <c r="CR2335" s="28" t="s">
        <v>528</v>
      </c>
      <c r="CS2335" s="28" t="s">
        <v>1223</v>
      </c>
      <c r="CT2335" s="28" t="s">
        <v>1224</v>
      </c>
      <c r="CU2335" s="28" t="s">
        <v>1225</v>
      </c>
      <c r="CV2335" s="3" t="s">
        <v>5145</v>
      </c>
    </row>
    <row r="2336" spans="91:100" x14ac:dyDescent="0.25">
      <c r="CM2336" s="29"/>
      <c r="CN2336" s="28" t="s">
        <v>5487</v>
      </c>
      <c r="CO2336" s="28" t="s">
        <v>384</v>
      </c>
      <c r="CP2336" s="28" t="s">
        <v>393</v>
      </c>
      <c r="CQ2336" s="28" t="s">
        <v>5488</v>
      </c>
      <c r="CR2336" s="28" t="s">
        <v>5488</v>
      </c>
      <c r="CS2336" s="28" t="s">
        <v>679</v>
      </c>
      <c r="CT2336" s="28" t="s">
        <v>5172</v>
      </c>
      <c r="CU2336" s="28" t="s">
        <v>681</v>
      </c>
      <c r="CV2336" s="3" t="s">
        <v>682</v>
      </c>
    </row>
    <row r="2337" spans="91:100" x14ac:dyDescent="0.25">
      <c r="CM2337" s="29"/>
      <c r="CN2337" s="28" t="s">
        <v>5489</v>
      </c>
      <c r="CO2337" s="28" t="s">
        <v>384</v>
      </c>
      <c r="CP2337" s="28" t="s">
        <v>393</v>
      </c>
      <c r="CQ2337" s="28" t="s">
        <v>5490</v>
      </c>
      <c r="CR2337" s="28" t="s">
        <v>5490</v>
      </c>
      <c r="CS2337" s="28" t="s">
        <v>1223</v>
      </c>
      <c r="CT2337" s="28" t="s">
        <v>1224</v>
      </c>
      <c r="CU2337" s="28" t="s">
        <v>1225</v>
      </c>
      <c r="CV2337" s="3" t="s">
        <v>5145</v>
      </c>
    </row>
    <row r="2338" spans="91:100" x14ac:dyDescent="0.25">
      <c r="CM2338" s="29"/>
      <c r="CN2338" s="28" t="s">
        <v>5491</v>
      </c>
      <c r="CO2338" s="28" t="s">
        <v>384</v>
      </c>
      <c r="CP2338" s="28" t="s">
        <v>393</v>
      </c>
      <c r="CQ2338" s="28" t="s">
        <v>5492</v>
      </c>
      <c r="CR2338" s="28" t="s">
        <v>5492</v>
      </c>
      <c r="CS2338" s="28" t="s">
        <v>1223</v>
      </c>
      <c r="CT2338" s="28" t="s">
        <v>1224</v>
      </c>
      <c r="CU2338" s="28" t="s">
        <v>1225</v>
      </c>
      <c r="CV2338" s="3" t="s">
        <v>5145</v>
      </c>
    </row>
    <row r="2339" spans="91:100" x14ac:dyDescent="0.25">
      <c r="CM2339" s="29"/>
      <c r="CN2339" s="28" t="s">
        <v>5493</v>
      </c>
      <c r="CO2339" s="28" t="s">
        <v>384</v>
      </c>
      <c r="CP2339" s="28" t="s">
        <v>393</v>
      </c>
      <c r="CQ2339" s="28" t="s">
        <v>529</v>
      </c>
      <c r="CR2339" s="28" t="s">
        <v>529</v>
      </c>
      <c r="CS2339" s="28" t="s">
        <v>1223</v>
      </c>
      <c r="CT2339" s="28" t="s">
        <v>1224</v>
      </c>
      <c r="CU2339" s="28" t="s">
        <v>1225</v>
      </c>
      <c r="CV2339" s="3" t="s">
        <v>5145</v>
      </c>
    </row>
    <row r="2340" spans="91:100" x14ac:dyDescent="0.25">
      <c r="CM2340" s="29"/>
      <c r="CN2340" s="28" t="s">
        <v>5494</v>
      </c>
      <c r="CO2340" s="28" t="s">
        <v>384</v>
      </c>
      <c r="CP2340" s="28" t="s">
        <v>393</v>
      </c>
      <c r="CQ2340" s="28" t="s">
        <v>5495</v>
      </c>
      <c r="CR2340" s="28" t="s">
        <v>5495</v>
      </c>
      <c r="CS2340" s="28" t="s">
        <v>1223</v>
      </c>
      <c r="CT2340" s="28" t="s">
        <v>1224</v>
      </c>
      <c r="CU2340" s="28" t="s">
        <v>1225</v>
      </c>
      <c r="CV2340" s="3" t="s">
        <v>5145</v>
      </c>
    </row>
    <row r="2341" spans="91:100" x14ac:dyDescent="0.25">
      <c r="CM2341" s="29"/>
      <c r="CN2341" s="28" t="s">
        <v>5496</v>
      </c>
      <c r="CO2341" s="28" t="s">
        <v>384</v>
      </c>
      <c r="CP2341" s="28" t="s">
        <v>393</v>
      </c>
      <c r="CQ2341" s="28" t="s">
        <v>5497</v>
      </c>
      <c r="CR2341" s="28" t="s">
        <v>5497</v>
      </c>
      <c r="CS2341" s="28" t="s">
        <v>1223</v>
      </c>
      <c r="CT2341" s="28" t="s">
        <v>1224</v>
      </c>
      <c r="CU2341" s="28" t="s">
        <v>1225</v>
      </c>
      <c r="CV2341" s="3" t="s">
        <v>5145</v>
      </c>
    </row>
    <row r="2342" spans="91:100" x14ac:dyDescent="0.25">
      <c r="CM2342" s="29"/>
      <c r="CN2342" s="28" t="s">
        <v>5498</v>
      </c>
      <c r="CO2342" s="28" t="s">
        <v>384</v>
      </c>
      <c r="CP2342" s="28" t="s">
        <v>393</v>
      </c>
      <c r="CQ2342" s="28" t="s">
        <v>5499</v>
      </c>
      <c r="CR2342" s="28" t="s">
        <v>5499</v>
      </c>
      <c r="CS2342" s="28" t="s">
        <v>1223</v>
      </c>
      <c r="CT2342" s="28" t="s">
        <v>1224</v>
      </c>
      <c r="CU2342" s="28" t="s">
        <v>1225</v>
      </c>
      <c r="CV2342" s="3" t="s">
        <v>5145</v>
      </c>
    </row>
    <row r="2343" spans="91:100" x14ac:dyDescent="0.25">
      <c r="CM2343" s="29"/>
      <c r="CN2343" s="28" t="s">
        <v>5500</v>
      </c>
      <c r="CO2343" s="28" t="s">
        <v>384</v>
      </c>
      <c r="CP2343" s="28" t="s">
        <v>393</v>
      </c>
      <c r="CQ2343" s="28" t="s">
        <v>5501</v>
      </c>
      <c r="CR2343" s="28" t="s">
        <v>5501</v>
      </c>
      <c r="CS2343" s="28" t="s">
        <v>1223</v>
      </c>
      <c r="CT2343" s="28" t="s">
        <v>1224</v>
      </c>
      <c r="CU2343" s="28" t="s">
        <v>1225</v>
      </c>
      <c r="CV2343" s="3" t="s">
        <v>5145</v>
      </c>
    </row>
    <row r="2344" spans="91:100" x14ac:dyDescent="0.25">
      <c r="CM2344" s="29"/>
      <c r="CN2344" s="28" t="s">
        <v>5502</v>
      </c>
      <c r="CO2344" s="28" t="s">
        <v>384</v>
      </c>
      <c r="CP2344" s="28" t="s">
        <v>393</v>
      </c>
      <c r="CQ2344" s="28" t="s">
        <v>5503</v>
      </c>
      <c r="CR2344" s="28" t="s">
        <v>5503</v>
      </c>
      <c r="CS2344" s="28" t="s">
        <v>1223</v>
      </c>
      <c r="CT2344" s="28" t="s">
        <v>1224</v>
      </c>
      <c r="CU2344" s="28" t="s">
        <v>1225</v>
      </c>
      <c r="CV2344" s="3" t="s">
        <v>5145</v>
      </c>
    </row>
    <row r="2345" spans="91:100" x14ac:dyDescent="0.25">
      <c r="CM2345" s="29"/>
      <c r="CN2345" s="28" t="s">
        <v>5504</v>
      </c>
      <c r="CO2345" s="28" t="s">
        <v>384</v>
      </c>
      <c r="CP2345" s="28" t="s">
        <v>393</v>
      </c>
      <c r="CQ2345" s="28" t="s">
        <v>530</v>
      </c>
      <c r="CR2345" s="28" t="s">
        <v>530</v>
      </c>
      <c r="CS2345" s="28" t="s">
        <v>679</v>
      </c>
      <c r="CT2345" s="28" t="s">
        <v>5172</v>
      </c>
      <c r="CU2345" s="28" t="s">
        <v>681</v>
      </c>
      <c r="CV2345" s="3" t="s">
        <v>682</v>
      </c>
    </row>
    <row r="2346" spans="91:100" x14ac:dyDescent="0.25">
      <c r="CM2346" s="29"/>
      <c r="CN2346" s="28" t="s">
        <v>5505</v>
      </c>
      <c r="CO2346" s="28" t="s">
        <v>384</v>
      </c>
      <c r="CP2346" s="28" t="s">
        <v>393</v>
      </c>
      <c r="CQ2346" s="28" t="s">
        <v>5506</v>
      </c>
      <c r="CR2346" s="28" t="s">
        <v>5506</v>
      </c>
      <c r="CS2346" s="28" t="s">
        <v>1223</v>
      </c>
      <c r="CT2346" s="28" t="s">
        <v>1224</v>
      </c>
      <c r="CU2346" s="28" t="s">
        <v>1225</v>
      </c>
      <c r="CV2346" s="3" t="s">
        <v>5145</v>
      </c>
    </row>
    <row r="2347" spans="91:100" x14ac:dyDescent="0.25">
      <c r="CM2347" s="29"/>
      <c r="CN2347" s="28" t="s">
        <v>5507</v>
      </c>
      <c r="CO2347" s="28" t="s">
        <v>384</v>
      </c>
      <c r="CP2347" s="28" t="s">
        <v>393</v>
      </c>
      <c r="CQ2347" s="28" t="s">
        <v>531</v>
      </c>
      <c r="CR2347" s="28" t="s">
        <v>531</v>
      </c>
      <c r="CS2347" s="28" t="s">
        <v>1223</v>
      </c>
      <c r="CT2347" s="28" t="s">
        <v>1224</v>
      </c>
      <c r="CU2347" s="28" t="s">
        <v>1225</v>
      </c>
      <c r="CV2347" s="3" t="s">
        <v>5145</v>
      </c>
    </row>
    <row r="2348" spans="91:100" x14ac:dyDescent="0.25">
      <c r="CM2348" s="29"/>
      <c r="CN2348" s="28" t="s">
        <v>5508</v>
      </c>
      <c r="CO2348" s="28" t="s">
        <v>384</v>
      </c>
      <c r="CP2348" s="28" t="s">
        <v>393</v>
      </c>
      <c r="CQ2348" s="28" t="s">
        <v>532</v>
      </c>
      <c r="CR2348" s="28" t="s">
        <v>532</v>
      </c>
      <c r="CS2348" s="28" t="s">
        <v>679</v>
      </c>
      <c r="CT2348" s="28" t="s">
        <v>5172</v>
      </c>
      <c r="CU2348" s="28" t="s">
        <v>681</v>
      </c>
      <c r="CV2348" s="3" t="s">
        <v>682</v>
      </c>
    </row>
    <row r="2349" spans="91:100" x14ac:dyDescent="0.25">
      <c r="CM2349" s="29"/>
      <c r="CN2349" s="28" t="s">
        <v>5509</v>
      </c>
      <c r="CO2349" s="28" t="s">
        <v>384</v>
      </c>
      <c r="CP2349" s="28" t="s">
        <v>393</v>
      </c>
      <c r="CQ2349" s="28" t="s">
        <v>5510</v>
      </c>
      <c r="CR2349" s="28" t="s">
        <v>5510</v>
      </c>
      <c r="CS2349" s="28" t="s">
        <v>1223</v>
      </c>
      <c r="CT2349" s="28" t="s">
        <v>1224</v>
      </c>
      <c r="CU2349" s="28" t="s">
        <v>1225</v>
      </c>
      <c r="CV2349" s="3" t="s">
        <v>5145</v>
      </c>
    </row>
    <row r="2350" spans="91:100" x14ac:dyDescent="0.25">
      <c r="CM2350" s="29"/>
      <c r="CN2350" s="28" t="s">
        <v>5511</v>
      </c>
      <c r="CO2350" s="28" t="s">
        <v>384</v>
      </c>
      <c r="CP2350" s="28" t="s">
        <v>393</v>
      </c>
      <c r="CQ2350" s="28" t="s">
        <v>5512</v>
      </c>
      <c r="CR2350" s="28" t="s">
        <v>5512</v>
      </c>
      <c r="CS2350" s="28" t="s">
        <v>1223</v>
      </c>
      <c r="CT2350" s="28" t="s">
        <v>1224</v>
      </c>
      <c r="CU2350" s="28" t="s">
        <v>1225</v>
      </c>
      <c r="CV2350" s="3" t="s">
        <v>5145</v>
      </c>
    </row>
    <row r="2351" spans="91:100" x14ac:dyDescent="0.25">
      <c r="CM2351" s="29"/>
      <c r="CN2351" s="28" t="s">
        <v>5513</v>
      </c>
      <c r="CO2351" s="28" t="s">
        <v>384</v>
      </c>
      <c r="CP2351" s="28" t="s">
        <v>393</v>
      </c>
      <c r="CQ2351" s="28" t="s">
        <v>5514</v>
      </c>
      <c r="CR2351" s="28" t="s">
        <v>5514</v>
      </c>
      <c r="CS2351" s="28" t="s">
        <v>1223</v>
      </c>
      <c r="CT2351" s="28" t="s">
        <v>1224</v>
      </c>
      <c r="CU2351" s="28" t="s">
        <v>1225</v>
      </c>
      <c r="CV2351" s="3" t="s">
        <v>5145</v>
      </c>
    </row>
    <row r="2352" spans="91:100" x14ac:dyDescent="0.25">
      <c r="CM2352" s="29"/>
      <c r="CN2352" s="28" t="s">
        <v>5515</v>
      </c>
      <c r="CO2352" s="28" t="s">
        <v>384</v>
      </c>
      <c r="CP2352" s="28" t="s">
        <v>393</v>
      </c>
      <c r="CQ2352" s="28" t="s">
        <v>5516</v>
      </c>
      <c r="CR2352" s="28" t="s">
        <v>5516</v>
      </c>
      <c r="CS2352" s="28" t="s">
        <v>1223</v>
      </c>
      <c r="CT2352" s="28" t="s">
        <v>1224</v>
      </c>
      <c r="CU2352" s="28" t="s">
        <v>1225</v>
      </c>
      <c r="CV2352" s="3" t="s">
        <v>5145</v>
      </c>
    </row>
    <row r="2353" spans="91:100" x14ac:dyDescent="0.25">
      <c r="CM2353" s="29"/>
      <c r="CN2353" s="28" t="s">
        <v>5517</v>
      </c>
      <c r="CO2353" s="28" t="s">
        <v>384</v>
      </c>
      <c r="CP2353" s="28" t="s">
        <v>393</v>
      </c>
      <c r="CQ2353" s="28" t="s">
        <v>5518</v>
      </c>
      <c r="CR2353" s="28" t="s">
        <v>5518</v>
      </c>
      <c r="CS2353" s="28" t="s">
        <v>1223</v>
      </c>
      <c r="CT2353" s="28" t="s">
        <v>1224</v>
      </c>
      <c r="CU2353" s="28" t="s">
        <v>1225</v>
      </c>
      <c r="CV2353" s="3" t="s">
        <v>5145</v>
      </c>
    </row>
    <row r="2354" spans="91:100" x14ac:dyDescent="0.25">
      <c r="CM2354" s="29"/>
      <c r="CN2354" s="28" t="s">
        <v>5519</v>
      </c>
      <c r="CO2354" s="28" t="s">
        <v>384</v>
      </c>
      <c r="CP2354" s="28" t="s">
        <v>393</v>
      </c>
      <c r="CQ2354" s="28" t="s">
        <v>5520</v>
      </c>
      <c r="CR2354" s="28" t="s">
        <v>5520</v>
      </c>
      <c r="CS2354" s="28" t="s">
        <v>679</v>
      </c>
      <c r="CT2354" s="28" t="s">
        <v>5172</v>
      </c>
      <c r="CU2354" s="28" t="s">
        <v>681</v>
      </c>
      <c r="CV2354" s="3" t="s">
        <v>682</v>
      </c>
    </row>
    <row r="2355" spans="91:100" x14ac:dyDescent="0.25">
      <c r="CM2355" s="29"/>
      <c r="CN2355" s="28" t="s">
        <v>5521</v>
      </c>
      <c r="CO2355" s="28" t="s">
        <v>384</v>
      </c>
      <c r="CP2355" s="28" t="s">
        <v>393</v>
      </c>
      <c r="CQ2355" s="28" t="s">
        <v>5522</v>
      </c>
      <c r="CR2355" s="28" t="s">
        <v>5522</v>
      </c>
      <c r="CS2355" s="28" t="s">
        <v>1223</v>
      </c>
      <c r="CT2355" s="28" t="s">
        <v>1224</v>
      </c>
      <c r="CU2355" s="28" t="s">
        <v>1225</v>
      </c>
      <c r="CV2355" s="3" t="s">
        <v>5145</v>
      </c>
    </row>
    <row r="2356" spans="91:100" x14ac:dyDescent="0.25">
      <c r="CM2356" s="29"/>
      <c r="CN2356" s="28" t="s">
        <v>5523</v>
      </c>
      <c r="CO2356" s="28" t="s">
        <v>384</v>
      </c>
      <c r="CP2356" s="28" t="s">
        <v>393</v>
      </c>
      <c r="CQ2356" s="28" t="s">
        <v>533</v>
      </c>
      <c r="CR2356" s="28" t="s">
        <v>533</v>
      </c>
      <c r="CS2356" s="28" t="s">
        <v>679</v>
      </c>
      <c r="CT2356" s="28" t="s">
        <v>5172</v>
      </c>
      <c r="CU2356" s="28" t="s">
        <v>681</v>
      </c>
      <c r="CV2356" s="3" t="s">
        <v>682</v>
      </c>
    </row>
    <row r="2357" spans="91:100" x14ac:dyDescent="0.25">
      <c r="CM2357" s="29"/>
      <c r="CN2357" s="28" t="s">
        <v>5524</v>
      </c>
      <c r="CO2357" s="28" t="s">
        <v>384</v>
      </c>
      <c r="CP2357" s="28" t="s">
        <v>393</v>
      </c>
      <c r="CQ2357" s="28" t="s">
        <v>5525</v>
      </c>
      <c r="CR2357" s="28" t="s">
        <v>5525</v>
      </c>
      <c r="CS2357" s="28" t="s">
        <v>1223</v>
      </c>
      <c r="CT2357" s="28" t="s">
        <v>1224</v>
      </c>
      <c r="CU2357" s="28" t="s">
        <v>1225</v>
      </c>
      <c r="CV2357" s="3" t="s">
        <v>5145</v>
      </c>
    </row>
    <row r="2358" spans="91:100" x14ac:dyDescent="0.25">
      <c r="CM2358" s="29"/>
      <c r="CN2358" s="28" t="s">
        <v>5526</v>
      </c>
      <c r="CO2358" s="28" t="s">
        <v>384</v>
      </c>
      <c r="CP2358" s="28" t="s">
        <v>393</v>
      </c>
      <c r="CQ2358" s="28" t="s">
        <v>5527</v>
      </c>
      <c r="CR2358" s="28" t="s">
        <v>5528</v>
      </c>
      <c r="CS2358" s="28" t="s">
        <v>679</v>
      </c>
      <c r="CT2358" s="28" t="s">
        <v>5172</v>
      </c>
      <c r="CU2358" s="28" t="s">
        <v>681</v>
      </c>
      <c r="CV2358" s="3" t="s">
        <v>682</v>
      </c>
    </row>
    <row r="2359" spans="91:100" x14ac:dyDescent="0.25">
      <c r="CM2359" s="29"/>
      <c r="CN2359" s="28" t="s">
        <v>5529</v>
      </c>
      <c r="CO2359" s="28" t="s">
        <v>384</v>
      </c>
      <c r="CP2359" s="28" t="s">
        <v>393</v>
      </c>
      <c r="CQ2359" s="28" t="s">
        <v>5530</v>
      </c>
      <c r="CR2359" s="28" t="s">
        <v>5531</v>
      </c>
      <c r="CS2359" s="28" t="s">
        <v>679</v>
      </c>
      <c r="CT2359" s="28" t="s">
        <v>5172</v>
      </c>
      <c r="CU2359" s="28" t="s">
        <v>681</v>
      </c>
      <c r="CV2359" s="3" t="s">
        <v>682</v>
      </c>
    </row>
    <row r="2360" spans="91:100" x14ac:dyDescent="0.25">
      <c r="CM2360" s="29"/>
      <c r="CN2360" s="28" t="s">
        <v>5532</v>
      </c>
      <c r="CO2360" s="28" t="s">
        <v>384</v>
      </c>
      <c r="CP2360" s="28" t="s">
        <v>393</v>
      </c>
      <c r="CQ2360" s="28" t="s">
        <v>5533</v>
      </c>
      <c r="CR2360" s="28" t="s">
        <v>5533</v>
      </c>
      <c r="CS2360" s="28" t="s">
        <v>1223</v>
      </c>
      <c r="CT2360" s="28" t="s">
        <v>1224</v>
      </c>
      <c r="CU2360" s="28" t="s">
        <v>1225</v>
      </c>
      <c r="CV2360" s="3" t="s">
        <v>5145</v>
      </c>
    </row>
    <row r="2361" spans="91:100" x14ac:dyDescent="0.25">
      <c r="CM2361" s="29"/>
      <c r="CN2361" s="28" t="s">
        <v>5534</v>
      </c>
      <c r="CO2361" s="28" t="s">
        <v>384</v>
      </c>
      <c r="CP2361" s="28" t="s">
        <v>393</v>
      </c>
      <c r="CQ2361" s="28" t="s">
        <v>5535</v>
      </c>
      <c r="CR2361" s="28" t="s">
        <v>5535</v>
      </c>
      <c r="CS2361" s="28" t="s">
        <v>752</v>
      </c>
      <c r="CT2361" s="28" t="s">
        <v>753</v>
      </c>
      <c r="CU2361" s="28" t="s">
        <v>681</v>
      </c>
      <c r="CV2361" s="3" t="s">
        <v>754</v>
      </c>
    </row>
    <row r="2362" spans="91:100" x14ac:dyDescent="0.25">
      <c r="CM2362" s="29"/>
      <c r="CN2362" s="28" t="s">
        <v>5536</v>
      </c>
      <c r="CO2362" s="28" t="s">
        <v>384</v>
      </c>
      <c r="CP2362" s="28" t="s">
        <v>393</v>
      </c>
      <c r="CQ2362" s="28" t="s">
        <v>5537</v>
      </c>
      <c r="CR2362" s="28" t="s">
        <v>5537</v>
      </c>
      <c r="CS2362" s="28" t="s">
        <v>752</v>
      </c>
      <c r="CT2362" s="28" t="s">
        <v>753</v>
      </c>
      <c r="CU2362" s="28" t="s">
        <v>681</v>
      </c>
      <c r="CV2362" s="3" t="s">
        <v>754</v>
      </c>
    </row>
    <row r="2363" spans="91:100" x14ac:dyDescent="0.25">
      <c r="CM2363" s="29"/>
      <c r="CN2363" s="28" t="s">
        <v>5538</v>
      </c>
      <c r="CO2363" s="28" t="s">
        <v>384</v>
      </c>
      <c r="CP2363" s="28" t="s">
        <v>393</v>
      </c>
      <c r="CQ2363" s="28" t="s">
        <v>534</v>
      </c>
      <c r="CR2363" s="28" t="s">
        <v>534</v>
      </c>
      <c r="CS2363" s="28" t="s">
        <v>1223</v>
      </c>
      <c r="CT2363" s="28" t="s">
        <v>1224</v>
      </c>
      <c r="CU2363" s="28" t="s">
        <v>1225</v>
      </c>
      <c r="CV2363" s="3" t="s">
        <v>5145</v>
      </c>
    </row>
    <row r="2364" spans="91:100" x14ac:dyDescent="0.25">
      <c r="CM2364" s="29"/>
      <c r="CN2364" s="28" t="s">
        <v>5539</v>
      </c>
      <c r="CO2364" s="28" t="s">
        <v>384</v>
      </c>
      <c r="CP2364" s="28" t="s">
        <v>393</v>
      </c>
      <c r="CQ2364" s="28" t="s">
        <v>5540</v>
      </c>
      <c r="CR2364" s="28" t="s">
        <v>5540</v>
      </c>
      <c r="CS2364" s="28" t="s">
        <v>1223</v>
      </c>
      <c r="CT2364" s="28" t="s">
        <v>1224</v>
      </c>
      <c r="CU2364" s="28" t="s">
        <v>1225</v>
      </c>
      <c r="CV2364" s="3" t="s">
        <v>5145</v>
      </c>
    </row>
    <row r="2365" spans="91:100" x14ac:dyDescent="0.25">
      <c r="CM2365" s="29"/>
      <c r="CN2365" s="28" t="s">
        <v>5541</v>
      </c>
      <c r="CO2365" s="28" t="s">
        <v>384</v>
      </c>
      <c r="CP2365" s="28" t="s">
        <v>393</v>
      </c>
      <c r="CQ2365" s="28" t="s">
        <v>5542</v>
      </c>
      <c r="CR2365" s="28" t="s">
        <v>5542</v>
      </c>
      <c r="CS2365" s="28" t="s">
        <v>1223</v>
      </c>
      <c r="CT2365" s="28" t="s">
        <v>1224</v>
      </c>
      <c r="CU2365" s="28" t="s">
        <v>1225</v>
      </c>
      <c r="CV2365" s="3" t="s">
        <v>5145</v>
      </c>
    </row>
    <row r="2366" spans="91:100" x14ac:dyDescent="0.25">
      <c r="CM2366" s="29"/>
      <c r="CN2366" s="28" t="s">
        <v>5543</v>
      </c>
      <c r="CO2366" s="28" t="s">
        <v>384</v>
      </c>
      <c r="CP2366" s="28" t="s">
        <v>393</v>
      </c>
      <c r="CQ2366" s="28" t="s">
        <v>5544</v>
      </c>
      <c r="CR2366" s="28" t="s">
        <v>5544</v>
      </c>
      <c r="CS2366" s="28" t="s">
        <v>1223</v>
      </c>
      <c r="CT2366" s="28" t="s">
        <v>1224</v>
      </c>
      <c r="CU2366" s="28" t="s">
        <v>1225</v>
      </c>
      <c r="CV2366" s="3" t="s">
        <v>5145</v>
      </c>
    </row>
    <row r="2367" spans="91:100" x14ac:dyDescent="0.25">
      <c r="CM2367" s="29"/>
      <c r="CN2367" s="28" t="s">
        <v>5545</v>
      </c>
      <c r="CO2367" s="28" t="s">
        <v>384</v>
      </c>
      <c r="CP2367" s="28" t="s">
        <v>393</v>
      </c>
      <c r="CQ2367" s="28" t="s">
        <v>5546</v>
      </c>
      <c r="CR2367" s="28" t="s">
        <v>5546</v>
      </c>
      <c r="CS2367" s="28" t="s">
        <v>1223</v>
      </c>
      <c r="CT2367" s="28" t="s">
        <v>1224</v>
      </c>
      <c r="CU2367" s="28" t="s">
        <v>1225</v>
      </c>
      <c r="CV2367" s="3" t="s">
        <v>5145</v>
      </c>
    </row>
    <row r="2368" spans="91:100" x14ac:dyDescent="0.25">
      <c r="CM2368" s="29"/>
      <c r="CN2368" s="28" t="s">
        <v>5547</v>
      </c>
      <c r="CO2368" s="28" t="s">
        <v>384</v>
      </c>
      <c r="CP2368" s="28" t="s">
        <v>393</v>
      </c>
      <c r="CQ2368" s="28" t="s">
        <v>5548</v>
      </c>
      <c r="CR2368" s="28" t="s">
        <v>5548</v>
      </c>
      <c r="CS2368" s="28" t="s">
        <v>1223</v>
      </c>
      <c r="CT2368" s="28" t="s">
        <v>1224</v>
      </c>
      <c r="CU2368" s="28" t="s">
        <v>1225</v>
      </c>
      <c r="CV2368" s="3" t="s">
        <v>5145</v>
      </c>
    </row>
    <row r="2369" spans="91:100" x14ac:dyDescent="0.25">
      <c r="CM2369" s="29"/>
      <c r="CN2369" s="28" t="s">
        <v>5549</v>
      </c>
      <c r="CO2369" s="28" t="s">
        <v>384</v>
      </c>
      <c r="CP2369" s="28" t="s">
        <v>393</v>
      </c>
      <c r="CQ2369" s="28" t="s">
        <v>535</v>
      </c>
      <c r="CR2369" s="28" t="s">
        <v>535</v>
      </c>
      <c r="CS2369" s="28" t="s">
        <v>679</v>
      </c>
      <c r="CT2369" s="28" t="s">
        <v>5172</v>
      </c>
      <c r="CU2369" s="28" t="s">
        <v>681</v>
      </c>
      <c r="CV2369" s="3" t="s">
        <v>682</v>
      </c>
    </row>
    <row r="2370" spans="91:100" x14ac:dyDescent="0.25">
      <c r="CM2370" s="29"/>
      <c r="CN2370" s="28" t="s">
        <v>5550</v>
      </c>
      <c r="CO2370" s="28" t="s">
        <v>384</v>
      </c>
      <c r="CP2370" s="28" t="s">
        <v>393</v>
      </c>
      <c r="CQ2370" s="28" t="s">
        <v>5551</v>
      </c>
      <c r="CR2370" s="28" t="s">
        <v>5551</v>
      </c>
      <c r="CS2370" s="28" t="s">
        <v>1223</v>
      </c>
      <c r="CT2370" s="28" t="s">
        <v>1224</v>
      </c>
      <c r="CU2370" s="28" t="s">
        <v>1225</v>
      </c>
      <c r="CV2370" s="3" t="s">
        <v>5145</v>
      </c>
    </row>
    <row r="2371" spans="91:100" x14ac:dyDescent="0.25">
      <c r="CM2371" s="29"/>
      <c r="CN2371" s="28" t="s">
        <v>5552</v>
      </c>
      <c r="CO2371" s="28" t="s">
        <v>384</v>
      </c>
      <c r="CP2371" s="28" t="s">
        <v>393</v>
      </c>
      <c r="CQ2371" s="28" t="s">
        <v>5553</v>
      </c>
      <c r="CR2371" s="28" t="s">
        <v>5553</v>
      </c>
      <c r="CS2371" s="28" t="s">
        <v>1223</v>
      </c>
      <c r="CT2371" s="28" t="s">
        <v>1224</v>
      </c>
      <c r="CU2371" s="28" t="s">
        <v>1225</v>
      </c>
      <c r="CV2371" s="3" t="s">
        <v>5145</v>
      </c>
    </row>
    <row r="2372" spans="91:100" x14ac:dyDescent="0.25">
      <c r="CM2372" s="29"/>
      <c r="CN2372" s="28" t="s">
        <v>5554</v>
      </c>
      <c r="CO2372" s="28" t="s">
        <v>384</v>
      </c>
      <c r="CP2372" s="28" t="s">
        <v>393</v>
      </c>
      <c r="CQ2372" s="28" t="s">
        <v>5555</v>
      </c>
      <c r="CR2372" s="28" t="s">
        <v>5555</v>
      </c>
      <c r="CS2372" s="28" t="s">
        <v>1223</v>
      </c>
      <c r="CT2372" s="28" t="s">
        <v>1224</v>
      </c>
      <c r="CU2372" s="28" t="s">
        <v>1225</v>
      </c>
      <c r="CV2372" s="3" t="s">
        <v>5145</v>
      </c>
    </row>
    <row r="2373" spans="91:100" x14ac:dyDescent="0.25">
      <c r="CM2373" s="29"/>
      <c r="CN2373" s="28" t="s">
        <v>5556</v>
      </c>
      <c r="CO2373" s="28" t="s">
        <v>384</v>
      </c>
      <c r="CP2373" s="28" t="s">
        <v>393</v>
      </c>
      <c r="CQ2373" s="28" t="s">
        <v>5557</v>
      </c>
      <c r="CR2373" s="28" t="s">
        <v>5557</v>
      </c>
      <c r="CS2373" s="28" t="s">
        <v>1223</v>
      </c>
      <c r="CT2373" s="28" t="s">
        <v>1224</v>
      </c>
      <c r="CU2373" s="28" t="s">
        <v>1225</v>
      </c>
      <c r="CV2373" s="3" t="s">
        <v>5145</v>
      </c>
    </row>
    <row r="2374" spans="91:100" x14ac:dyDescent="0.25">
      <c r="CM2374" s="29"/>
      <c r="CN2374" s="28" t="s">
        <v>5558</v>
      </c>
      <c r="CO2374" s="28" t="s">
        <v>384</v>
      </c>
      <c r="CP2374" s="28" t="s">
        <v>393</v>
      </c>
      <c r="CQ2374" s="28" t="s">
        <v>5559</v>
      </c>
      <c r="CR2374" s="28" t="s">
        <v>5559</v>
      </c>
      <c r="CS2374" s="28" t="s">
        <v>1223</v>
      </c>
      <c r="CT2374" s="28" t="s">
        <v>1224</v>
      </c>
      <c r="CU2374" s="28" t="s">
        <v>1225</v>
      </c>
      <c r="CV2374" s="3" t="s">
        <v>5145</v>
      </c>
    </row>
    <row r="2375" spans="91:100" x14ac:dyDescent="0.25">
      <c r="CM2375" s="29"/>
      <c r="CN2375" s="28" t="s">
        <v>5560</v>
      </c>
      <c r="CO2375" s="28" t="s">
        <v>384</v>
      </c>
      <c r="CP2375" s="28" t="s">
        <v>393</v>
      </c>
      <c r="CQ2375" s="28" t="s">
        <v>5561</v>
      </c>
      <c r="CR2375" s="28" t="s">
        <v>5561</v>
      </c>
      <c r="CS2375" s="28" t="s">
        <v>752</v>
      </c>
      <c r="CT2375" s="28" t="s">
        <v>753</v>
      </c>
      <c r="CU2375" s="28" t="s">
        <v>681</v>
      </c>
      <c r="CV2375" s="3" t="s">
        <v>754</v>
      </c>
    </row>
    <row r="2376" spans="91:100" x14ac:dyDescent="0.25">
      <c r="CM2376" s="29"/>
      <c r="CN2376" s="28" t="s">
        <v>5562</v>
      </c>
      <c r="CO2376" s="28" t="s">
        <v>384</v>
      </c>
      <c r="CP2376" s="28" t="s">
        <v>393</v>
      </c>
      <c r="CQ2376" s="28" t="s">
        <v>5563</v>
      </c>
      <c r="CR2376" s="28" t="s">
        <v>5563</v>
      </c>
      <c r="CS2376" s="28" t="s">
        <v>1223</v>
      </c>
      <c r="CT2376" s="28" t="s">
        <v>1224</v>
      </c>
      <c r="CU2376" s="28" t="s">
        <v>1225</v>
      </c>
      <c r="CV2376" s="3" t="s">
        <v>5145</v>
      </c>
    </row>
    <row r="2377" spans="91:100" x14ac:dyDescent="0.25">
      <c r="CM2377" s="29"/>
      <c r="CN2377" s="28" t="s">
        <v>5564</v>
      </c>
      <c r="CO2377" s="28" t="s">
        <v>384</v>
      </c>
      <c r="CP2377" s="28" t="s">
        <v>393</v>
      </c>
      <c r="CQ2377" s="28" t="s">
        <v>5565</v>
      </c>
      <c r="CR2377" s="28" t="s">
        <v>5565</v>
      </c>
      <c r="CS2377" s="28" t="s">
        <v>1223</v>
      </c>
      <c r="CT2377" s="28" t="s">
        <v>1224</v>
      </c>
      <c r="CU2377" s="28" t="s">
        <v>1225</v>
      </c>
      <c r="CV2377" s="3" t="s">
        <v>5145</v>
      </c>
    </row>
    <row r="2378" spans="91:100" x14ac:dyDescent="0.25">
      <c r="CM2378" s="29"/>
      <c r="CN2378" s="28" t="s">
        <v>5566</v>
      </c>
      <c r="CO2378" s="28" t="s">
        <v>384</v>
      </c>
      <c r="CP2378" s="28" t="s">
        <v>393</v>
      </c>
      <c r="CQ2378" s="28" t="s">
        <v>5567</v>
      </c>
      <c r="CR2378" s="28" t="s">
        <v>5567</v>
      </c>
      <c r="CS2378" s="28" t="s">
        <v>1223</v>
      </c>
      <c r="CT2378" s="28" t="s">
        <v>1224</v>
      </c>
      <c r="CU2378" s="28" t="s">
        <v>1225</v>
      </c>
      <c r="CV2378" s="3" t="s">
        <v>5145</v>
      </c>
    </row>
    <row r="2379" spans="91:100" x14ac:dyDescent="0.25">
      <c r="CM2379" s="29"/>
      <c r="CN2379" s="28" t="s">
        <v>5568</v>
      </c>
      <c r="CO2379" s="28" t="s">
        <v>384</v>
      </c>
      <c r="CP2379" s="28" t="s">
        <v>393</v>
      </c>
      <c r="CQ2379" s="28" t="s">
        <v>5569</v>
      </c>
      <c r="CR2379" s="28" t="s">
        <v>5569</v>
      </c>
      <c r="CS2379" s="28" t="s">
        <v>1223</v>
      </c>
      <c r="CT2379" s="28" t="s">
        <v>1224</v>
      </c>
      <c r="CU2379" s="28" t="s">
        <v>1225</v>
      </c>
      <c r="CV2379" s="3" t="s">
        <v>5145</v>
      </c>
    </row>
    <row r="2380" spans="91:100" x14ac:dyDescent="0.25">
      <c r="CM2380" s="29"/>
      <c r="CN2380" s="28" t="s">
        <v>5570</v>
      </c>
      <c r="CO2380" s="28" t="s">
        <v>384</v>
      </c>
      <c r="CP2380" s="28" t="s">
        <v>393</v>
      </c>
      <c r="CQ2380" s="28" t="s">
        <v>5571</v>
      </c>
      <c r="CR2380" s="28" t="s">
        <v>5571</v>
      </c>
      <c r="CS2380" s="28" t="s">
        <v>679</v>
      </c>
      <c r="CT2380" s="28" t="s">
        <v>5172</v>
      </c>
      <c r="CU2380" s="28" t="s">
        <v>681</v>
      </c>
      <c r="CV2380" s="3" t="s">
        <v>682</v>
      </c>
    </row>
    <row r="2381" spans="91:100" x14ac:dyDescent="0.25">
      <c r="CM2381" s="29"/>
      <c r="CN2381" s="28" t="s">
        <v>5572</v>
      </c>
      <c r="CO2381" s="28" t="s">
        <v>384</v>
      </c>
      <c r="CP2381" s="28" t="s">
        <v>393</v>
      </c>
      <c r="CQ2381" s="28" t="s">
        <v>5573</v>
      </c>
      <c r="CR2381" s="28" t="s">
        <v>5573</v>
      </c>
      <c r="CS2381" s="28" t="s">
        <v>1223</v>
      </c>
      <c r="CT2381" s="28" t="s">
        <v>1224</v>
      </c>
      <c r="CU2381" s="28" t="s">
        <v>1225</v>
      </c>
      <c r="CV2381" s="3" t="s">
        <v>5145</v>
      </c>
    </row>
    <row r="2382" spans="91:100" x14ac:dyDescent="0.25">
      <c r="CM2382" s="29"/>
      <c r="CN2382" s="28" t="s">
        <v>5574</v>
      </c>
      <c r="CO2382" s="28" t="s">
        <v>384</v>
      </c>
      <c r="CP2382" s="28" t="s">
        <v>393</v>
      </c>
      <c r="CQ2382" s="28" t="s">
        <v>5575</v>
      </c>
      <c r="CR2382" s="28" t="s">
        <v>5575</v>
      </c>
      <c r="CS2382" s="28" t="s">
        <v>1223</v>
      </c>
      <c r="CT2382" s="28" t="s">
        <v>1224</v>
      </c>
      <c r="CU2382" s="28" t="s">
        <v>1225</v>
      </c>
      <c r="CV2382" s="3" t="s">
        <v>5145</v>
      </c>
    </row>
    <row r="2383" spans="91:100" x14ac:dyDescent="0.25">
      <c r="CM2383" s="29"/>
      <c r="CN2383" s="28" t="s">
        <v>5576</v>
      </c>
      <c r="CO2383" s="28" t="s">
        <v>384</v>
      </c>
      <c r="CP2383" s="28" t="s">
        <v>393</v>
      </c>
      <c r="CQ2383" s="28" t="s">
        <v>5577</v>
      </c>
      <c r="CR2383" s="28" t="s">
        <v>5577</v>
      </c>
      <c r="CS2383" s="28" t="s">
        <v>1223</v>
      </c>
      <c r="CT2383" s="28" t="s">
        <v>1224</v>
      </c>
      <c r="CU2383" s="28" t="s">
        <v>1225</v>
      </c>
      <c r="CV2383" s="3" t="s">
        <v>5145</v>
      </c>
    </row>
    <row r="2384" spans="91:100" x14ac:dyDescent="0.25">
      <c r="CM2384" s="29"/>
      <c r="CN2384" s="28" t="s">
        <v>5578</v>
      </c>
      <c r="CO2384" s="28" t="s">
        <v>384</v>
      </c>
      <c r="CP2384" s="28" t="s">
        <v>393</v>
      </c>
      <c r="CQ2384" s="28" t="s">
        <v>5579</v>
      </c>
      <c r="CR2384" s="28" t="s">
        <v>5579</v>
      </c>
      <c r="CS2384" s="28" t="s">
        <v>1223</v>
      </c>
      <c r="CT2384" s="28" t="s">
        <v>1224</v>
      </c>
      <c r="CU2384" s="28" t="s">
        <v>1225</v>
      </c>
      <c r="CV2384" s="3" t="s">
        <v>5145</v>
      </c>
    </row>
    <row r="2385" spans="91:100" x14ac:dyDescent="0.25">
      <c r="CM2385" s="29"/>
      <c r="CN2385" s="28" t="s">
        <v>5580</v>
      </c>
      <c r="CO2385" s="28" t="s">
        <v>384</v>
      </c>
      <c r="CP2385" s="28" t="s">
        <v>393</v>
      </c>
      <c r="CQ2385" s="28" t="s">
        <v>5581</v>
      </c>
      <c r="CR2385" s="28" t="s">
        <v>5581</v>
      </c>
      <c r="CS2385" s="28" t="s">
        <v>1223</v>
      </c>
      <c r="CT2385" s="28" t="s">
        <v>1224</v>
      </c>
      <c r="CU2385" s="28" t="s">
        <v>1225</v>
      </c>
      <c r="CV2385" s="3" t="s">
        <v>5145</v>
      </c>
    </row>
    <row r="2386" spans="91:100" x14ac:dyDescent="0.25">
      <c r="CM2386" s="29"/>
      <c r="CN2386" s="28" t="s">
        <v>5582</v>
      </c>
      <c r="CO2386" s="28" t="s">
        <v>384</v>
      </c>
      <c r="CP2386" s="28" t="s">
        <v>393</v>
      </c>
      <c r="CQ2386" s="28" t="s">
        <v>5583</v>
      </c>
      <c r="CR2386" s="28" t="s">
        <v>5583</v>
      </c>
      <c r="CS2386" s="28" t="s">
        <v>1223</v>
      </c>
      <c r="CT2386" s="28" t="s">
        <v>1224</v>
      </c>
      <c r="CU2386" s="28" t="s">
        <v>1225</v>
      </c>
      <c r="CV2386" s="3" t="s">
        <v>5145</v>
      </c>
    </row>
    <row r="2387" spans="91:100" x14ac:dyDescent="0.25">
      <c r="CM2387" s="29"/>
      <c r="CN2387" s="28" t="s">
        <v>5584</v>
      </c>
      <c r="CO2387" s="28" t="s">
        <v>384</v>
      </c>
      <c r="CP2387" s="28" t="s">
        <v>393</v>
      </c>
      <c r="CQ2387" s="28" t="s">
        <v>5585</v>
      </c>
      <c r="CR2387" s="28" t="s">
        <v>5585</v>
      </c>
      <c r="CS2387" s="28" t="s">
        <v>1223</v>
      </c>
      <c r="CT2387" s="28" t="s">
        <v>1224</v>
      </c>
      <c r="CU2387" s="28" t="s">
        <v>1225</v>
      </c>
      <c r="CV2387" s="3" t="s">
        <v>5145</v>
      </c>
    </row>
    <row r="2388" spans="91:100" x14ac:dyDescent="0.25">
      <c r="CM2388" s="29"/>
      <c r="CN2388" s="28" t="s">
        <v>5586</v>
      </c>
      <c r="CO2388" s="28" t="s">
        <v>384</v>
      </c>
      <c r="CP2388" s="28" t="s">
        <v>393</v>
      </c>
      <c r="CQ2388" s="28" t="s">
        <v>5587</v>
      </c>
      <c r="CR2388" s="28" t="s">
        <v>5587</v>
      </c>
      <c r="CS2388" s="28" t="s">
        <v>1223</v>
      </c>
      <c r="CT2388" s="28" t="s">
        <v>1224</v>
      </c>
      <c r="CU2388" s="28" t="s">
        <v>1225</v>
      </c>
      <c r="CV2388" s="3" t="s">
        <v>5145</v>
      </c>
    </row>
    <row r="2389" spans="91:100" x14ac:dyDescent="0.25">
      <c r="CM2389" s="29"/>
      <c r="CN2389" s="28" t="s">
        <v>5588</v>
      </c>
      <c r="CO2389" s="28" t="s">
        <v>384</v>
      </c>
      <c r="CP2389" s="28" t="s">
        <v>393</v>
      </c>
      <c r="CQ2389" s="28" t="s">
        <v>5589</v>
      </c>
      <c r="CR2389" s="28" t="s">
        <v>5589</v>
      </c>
      <c r="CS2389" s="28" t="s">
        <v>1223</v>
      </c>
      <c r="CT2389" s="28" t="s">
        <v>1224</v>
      </c>
      <c r="CU2389" s="28" t="s">
        <v>1225</v>
      </c>
      <c r="CV2389" s="3" t="s">
        <v>5145</v>
      </c>
    </row>
    <row r="2390" spans="91:100" x14ac:dyDescent="0.25">
      <c r="CM2390" s="29"/>
      <c r="CN2390" s="28" t="s">
        <v>5590</v>
      </c>
      <c r="CO2390" s="28" t="s">
        <v>384</v>
      </c>
      <c r="CP2390" s="28" t="s">
        <v>393</v>
      </c>
      <c r="CQ2390" s="28" t="s">
        <v>5591</v>
      </c>
      <c r="CR2390" s="28" t="s">
        <v>5591</v>
      </c>
      <c r="CS2390" s="28" t="s">
        <v>1223</v>
      </c>
      <c r="CT2390" s="28" t="s">
        <v>1224</v>
      </c>
      <c r="CU2390" s="28" t="s">
        <v>1225</v>
      </c>
      <c r="CV2390" s="3" t="s">
        <v>5145</v>
      </c>
    </row>
    <row r="2391" spans="91:100" x14ac:dyDescent="0.25">
      <c r="CM2391" s="29"/>
      <c r="CN2391" s="28" t="s">
        <v>5592</v>
      </c>
      <c r="CO2391" s="28" t="s">
        <v>384</v>
      </c>
      <c r="CP2391" s="28" t="s">
        <v>393</v>
      </c>
      <c r="CQ2391" s="28" t="s">
        <v>5593</v>
      </c>
      <c r="CR2391" s="28" t="s">
        <v>5593</v>
      </c>
      <c r="CS2391" s="28" t="s">
        <v>1223</v>
      </c>
      <c r="CT2391" s="28" t="s">
        <v>1224</v>
      </c>
      <c r="CU2391" s="28" t="s">
        <v>1225</v>
      </c>
      <c r="CV2391" s="3" t="s">
        <v>5145</v>
      </c>
    </row>
    <row r="2392" spans="91:100" x14ac:dyDescent="0.25">
      <c r="CM2392" s="29"/>
      <c r="CN2392" s="28" t="s">
        <v>5594</v>
      </c>
      <c r="CO2392" s="28" t="s">
        <v>384</v>
      </c>
      <c r="CP2392" s="28" t="s">
        <v>393</v>
      </c>
      <c r="CQ2392" s="28" t="s">
        <v>5595</v>
      </c>
      <c r="CR2392" s="28" t="s">
        <v>5595</v>
      </c>
      <c r="CS2392" s="28" t="s">
        <v>1223</v>
      </c>
      <c r="CT2392" s="28" t="s">
        <v>1224</v>
      </c>
      <c r="CU2392" s="28" t="s">
        <v>1225</v>
      </c>
      <c r="CV2392" s="3" t="s">
        <v>5145</v>
      </c>
    </row>
    <row r="2393" spans="91:100" x14ac:dyDescent="0.25">
      <c r="CM2393" s="29"/>
      <c r="CN2393" s="28" t="s">
        <v>5596</v>
      </c>
      <c r="CO2393" s="28" t="s">
        <v>384</v>
      </c>
      <c r="CP2393" s="28" t="s">
        <v>393</v>
      </c>
      <c r="CQ2393" s="28" t="s">
        <v>5597</v>
      </c>
      <c r="CR2393" s="28" t="s">
        <v>5597</v>
      </c>
      <c r="CS2393" s="28" t="s">
        <v>1223</v>
      </c>
      <c r="CT2393" s="28" t="s">
        <v>1224</v>
      </c>
      <c r="CU2393" s="28" t="s">
        <v>1225</v>
      </c>
      <c r="CV2393" s="3" t="s">
        <v>5145</v>
      </c>
    </row>
    <row r="2394" spans="91:100" x14ac:dyDescent="0.25">
      <c r="CM2394" s="29"/>
      <c r="CN2394" s="28" t="s">
        <v>5598</v>
      </c>
      <c r="CO2394" s="28" t="s">
        <v>384</v>
      </c>
      <c r="CP2394" s="28" t="s">
        <v>393</v>
      </c>
      <c r="CQ2394" s="28" t="s">
        <v>5599</v>
      </c>
      <c r="CR2394" s="28" t="s">
        <v>5599</v>
      </c>
      <c r="CS2394" s="28" t="s">
        <v>1223</v>
      </c>
      <c r="CT2394" s="28" t="s">
        <v>1224</v>
      </c>
      <c r="CU2394" s="28" t="s">
        <v>1225</v>
      </c>
      <c r="CV2394" s="3" t="s">
        <v>5145</v>
      </c>
    </row>
    <row r="2395" spans="91:100" x14ac:dyDescent="0.25">
      <c r="CM2395" s="29"/>
      <c r="CN2395" s="28" t="s">
        <v>5600</v>
      </c>
      <c r="CO2395" s="28" t="s">
        <v>384</v>
      </c>
      <c r="CP2395" s="28" t="s">
        <v>393</v>
      </c>
      <c r="CQ2395" s="28" t="s">
        <v>5601</v>
      </c>
      <c r="CR2395" s="28" t="s">
        <v>5601</v>
      </c>
      <c r="CS2395" s="28" t="s">
        <v>752</v>
      </c>
      <c r="CT2395" s="28" t="s">
        <v>753</v>
      </c>
      <c r="CU2395" s="28" t="s">
        <v>681</v>
      </c>
      <c r="CV2395" s="3" t="s">
        <v>754</v>
      </c>
    </row>
    <row r="2396" spans="91:100" x14ac:dyDescent="0.25">
      <c r="CM2396" s="29"/>
      <c r="CN2396" s="28" t="s">
        <v>5602</v>
      </c>
      <c r="CO2396" s="28" t="s">
        <v>384</v>
      </c>
      <c r="CP2396" s="28" t="s">
        <v>393</v>
      </c>
      <c r="CQ2396" s="28" t="s">
        <v>5603</v>
      </c>
      <c r="CR2396" s="28" t="s">
        <v>5603</v>
      </c>
      <c r="CS2396" s="28" t="s">
        <v>752</v>
      </c>
      <c r="CT2396" s="28" t="s">
        <v>753</v>
      </c>
      <c r="CU2396" s="28" t="s">
        <v>681</v>
      </c>
      <c r="CV2396" s="3" t="s">
        <v>754</v>
      </c>
    </row>
    <row r="2397" spans="91:100" x14ac:dyDescent="0.25">
      <c r="CM2397" s="29"/>
      <c r="CN2397" s="28" t="s">
        <v>5604</v>
      </c>
      <c r="CO2397" s="28" t="s">
        <v>384</v>
      </c>
      <c r="CP2397" s="28" t="s">
        <v>393</v>
      </c>
      <c r="CQ2397" s="28" t="s">
        <v>5605</v>
      </c>
      <c r="CR2397" s="28" t="s">
        <v>5605</v>
      </c>
      <c r="CS2397" s="28" t="s">
        <v>1223</v>
      </c>
      <c r="CT2397" s="28" t="s">
        <v>1224</v>
      </c>
      <c r="CU2397" s="28" t="s">
        <v>1225</v>
      </c>
      <c r="CV2397" s="3" t="s">
        <v>5145</v>
      </c>
    </row>
    <row r="2398" spans="91:100" x14ac:dyDescent="0.25">
      <c r="CM2398" s="29"/>
      <c r="CN2398" s="28" t="s">
        <v>5606</v>
      </c>
      <c r="CO2398" s="28" t="s">
        <v>384</v>
      </c>
      <c r="CP2398" s="28" t="s">
        <v>394</v>
      </c>
      <c r="CQ2398" s="28" t="s">
        <v>5607</v>
      </c>
      <c r="CR2398" s="28" t="s">
        <v>5607</v>
      </c>
      <c r="CS2398" s="28" t="s">
        <v>679</v>
      </c>
      <c r="CT2398" s="28" t="s">
        <v>5608</v>
      </c>
      <c r="CU2398" s="28" t="s">
        <v>681</v>
      </c>
      <c r="CV2398" s="3" t="s">
        <v>682</v>
      </c>
    </row>
    <row r="2399" spans="91:100" x14ac:dyDescent="0.25">
      <c r="CM2399" s="29"/>
      <c r="CN2399" s="28" t="s">
        <v>5609</v>
      </c>
      <c r="CO2399" s="28" t="s">
        <v>384</v>
      </c>
      <c r="CP2399" s="28" t="s">
        <v>394</v>
      </c>
      <c r="CQ2399" s="28" t="s">
        <v>5610</v>
      </c>
      <c r="CR2399" s="28" t="s">
        <v>5610</v>
      </c>
      <c r="CS2399" s="28" t="s">
        <v>679</v>
      </c>
      <c r="CT2399" s="28" t="s">
        <v>5608</v>
      </c>
      <c r="CU2399" s="28" t="s">
        <v>681</v>
      </c>
      <c r="CV2399" s="3" t="s">
        <v>682</v>
      </c>
    </row>
    <row r="2400" spans="91:100" x14ac:dyDescent="0.25">
      <c r="CM2400" s="29"/>
      <c r="CN2400" s="28" t="s">
        <v>5611</v>
      </c>
      <c r="CO2400" s="28" t="s">
        <v>384</v>
      </c>
      <c r="CP2400" s="28" t="s">
        <v>394</v>
      </c>
      <c r="CQ2400" s="28" t="s">
        <v>5612</v>
      </c>
      <c r="CR2400" s="28" t="s">
        <v>5612</v>
      </c>
      <c r="CS2400" s="28" t="s">
        <v>679</v>
      </c>
      <c r="CT2400" s="28" t="s">
        <v>5608</v>
      </c>
      <c r="CU2400" s="28" t="s">
        <v>681</v>
      </c>
      <c r="CV2400" s="3" t="s">
        <v>682</v>
      </c>
    </row>
    <row r="2401" spans="91:100" x14ac:dyDescent="0.25">
      <c r="CM2401" s="29"/>
      <c r="CN2401" s="28" t="s">
        <v>5613</v>
      </c>
      <c r="CO2401" s="28" t="s">
        <v>384</v>
      </c>
      <c r="CP2401" s="28" t="s">
        <v>394</v>
      </c>
      <c r="CQ2401" s="28" t="s">
        <v>5614</v>
      </c>
      <c r="CR2401" s="28" t="s">
        <v>5614</v>
      </c>
      <c r="CS2401" s="28" t="s">
        <v>679</v>
      </c>
      <c r="CT2401" s="28" t="s">
        <v>5608</v>
      </c>
      <c r="CU2401" s="28" t="s">
        <v>681</v>
      </c>
      <c r="CV2401" s="3" t="s">
        <v>682</v>
      </c>
    </row>
    <row r="2402" spans="91:100" x14ac:dyDescent="0.25">
      <c r="CM2402" s="29"/>
      <c r="CN2402" s="28" t="s">
        <v>5615</v>
      </c>
      <c r="CO2402" s="28" t="s">
        <v>384</v>
      </c>
      <c r="CP2402" s="28" t="s">
        <v>394</v>
      </c>
      <c r="CQ2402" s="28" t="s">
        <v>5616</v>
      </c>
      <c r="CR2402" s="28" t="s">
        <v>5616</v>
      </c>
      <c r="CS2402" s="28" t="s">
        <v>679</v>
      </c>
      <c r="CT2402" s="28" t="s">
        <v>5608</v>
      </c>
      <c r="CU2402" s="28" t="s">
        <v>681</v>
      </c>
      <c r="CV2402" s="3" t="s">
        <v>682</v>
      </c>
    </row>
    <row r="2403" spans="91:100" x14ac:dyDescent="0.25">
      <c r="CM2403" s="29"/>
      <c r="CN2403" s="28" t="s">
        <v>5617</v>
      </c>
      <c r="CO2403" s="28" t="s">
        <v>384</v>
      </c>
      <c r="CP2403" s="28" t="s">
        <v>394</v>
      </c>
      <c r="CQ2403" s="28" t="s">
        <v>5618</v>
      </c>
      <c r="CR2403" s="28" t="s">
        <v>5618</v>
      </c>
      <c r="CS2403" s="28" t="s">
        <v>679</v>
      </c>
      <c r="CT2403" s="28" t="s">
        <v>5608</v>
      </c>
      <c r="CU2403" s="28" t="s">
        <v>681</v>
      </c>
      <c r="CV2403" s="3" t="s">
        <v>682</v>
      </c>
    </row>
    <row r="2404" spans="91:100" x14ac:dyDescent="0.25">
      <c r="CM2404" s="29"/>
      <c r="CN2404" s="28" t="s">
        <v>5619</v>
      </c>
      <c r="CO2404" s="28" t="s">
        <v>384</v>
      </c>
      <c r="CP2404" s="28" t="s">
        <v>394</v>
      </c>
      <c r="CQ2404" s="28" t="s">
        <v>1137</v>
      </c>
      <c r="CR2404" s="28" t="s">
        <v>1138</v>
      </c>
      <c r="CS2404" s="28" t="s">
        <v>752</v>
      </c>
      <c r="CT2404" s="28" t="s">
        <v>1103</v>
      </c>
      <c r="CU2404" s="28" t="s">
        <v>681</v>
      </c>
      <c r="CV2404" s="3" t="s">
        <v>754</v>
      </c>
    </row>
    <row r="2405" spans="91:100" x14ac:dyDescent="0.25">
      <c r="CM2405" s="29"/>
      <c r="CN2405" s="28" t="s">
        <v>5620</v>
      </c>
      <c r="CO2405" s="28" t="s">
        <v>384</v>
      </c>
      <c r="CP2405" s="28" t="s">
        <v>394</v>
      </c>
      <c r="CQ2405" s="28" t="s">
        <v>1140</v>
      </c>
      <c r="CR2405" s="28" t="s">
        <v>1141</v>
      </c>
      <c r="CS2405" s="28" t="s">
        <v>679</v>
      </c>
      <c r="CT2405" s="28" t="s">
        <v>5608</v>
      </c>
      <c r="CU2405" s="28" t="s">
        <v>681</v>
      </c>
      <c r="CV2405" s="3" t="s">
        <v>682</v>
      </c>
    </row>
    <row r="2406" spans="91:100" x14ac:dyDescent="0.25">
      <c r="CM2406" s="29"/>
      <c r="CN2406" s="28" t="s">
        <v>5621</v>
      </c>
      <c r="CO2406" s="28" t="s">
        <v>384</v>
      </c>
      <c r="CP2406" s="28" t="s">
        <v>394</v>
      </c>
      <c r="CQ2406" s="28" t="s">
        <v>1143</v>
      </c>
      <c r="CR2406" s="28" t="s">
        <v>1144</v>
      </c>
      <c r="CS2406" s="28" t="s">
        <v>679</v>
      </c>
      <c r="CT2406" s="28" t="s">
        <v>5608</v>
      </c>
      <c r="CU2406" s="28" t="s">
        <v>681</v>
      </c>
      <c r="CV2406" s="3" t="s">
        <v>682</v>
      </c>
    </row>
    <row r="2407" spans="91:100" x14ac:dyDescent="0.25">
      <c r="CM2407" s="29"/>
      <c r="CN2407" s="28" t="s">
        <v>5622</v>
      </c>
      <c r="CO2407" s="28" t="s">
        <v>384</v>
      </c>
      <c r="CP2407" s="28" t="s">
        <v>394</v>
      </c>
      <c r="CQ2407" s="28" t="s">
        <v>1146</v>
      </c>
      <c r="CR2407" s="28" t="s">
        <v>1147</v>
      </c>
      <c r="CS2407" s="28" t="s">
        <v>752</v>
      </c>
      <c r="CT2407" s="28" t="s">
        <v>1103</v>
      </c>
      <c r="CU2407" s="31" t="s">
        <v>681</v>
      </c>
      <c r="CV2407" s="3" t="s">
        <v>754</v>
      </c>
    </row>
    <row r="2408" spans="91:100" x14ac:dyDescent="0.25">
      <c r="CM2408" s="29"/>
      <c r="CN2408" s="28" t="s">
        <v>5623</v>
      </c>
      <c r="CO2408" s="28" t="s">
        <v>384</v>
      </c>
      <c r="CP2408" s="28" t="s">
        <v>394</v>
      </c>
      <c r="CQ2408" s="28" t="s">
        <v>1149</v>
      </c>
      <c r="CR2408" s="28" t="s">
        <v>1150</v>
      </c>
      <c r="CS2408" s="28" t="s">
        <v>752</v>
      </c>
      <c r="CT2408" s="28" t="s">
        <v>1103</v>
      </c>
      <c r="CU2408" s="31" t="s">
        <v>681</v>
      </c>
      <c r="CV2408" s="3" t="s">
        <v>754</v>
      </c>
    </row>
    <row r="2409" spans="91:100" x14ac:dyDescent="0.25">
      <c r="CM2409" s="29"/>
      <c r="CN2409" s="28" t="s">
        <v>5624</v>
      </c>
      <c r="CO2409" s="28" t="s">
        <v>384</v>
      </c>
      <c r="CP2409" s="28" t="s">
        <v>394</v>
      </c>
      <c r="CQ2409" s="28" t="s">
        <v>1152</v>
      </c>
      <c r="CR2409" s="28" t="s">
        <v>1153</v>
      </c>
      <c r="CS2409" s="28" t="s">
        <v>752</v>
      </c>
      <c r="CT2409" s="28" t="s">
        <v>1103</v>
      </c>
      <c r="CU2409" s="31" t="s">
        <v>681</v>
      </c>
      <c r="CV2409" s="3" t="s">
        <v>754</v>
      </c>
    </row>
    <row r="2410" spans="91:100" x14ac:dyDescent="0.25">
      <c r="CM2410" s="29"/>
      <c r="CN2410" s="28" t="s">
        <v>5625</v>
      </c>
      <c r="CO2410" s="28" t="s">
        <v>384</v>
      </c>
      <c r="CP2410" s="28" t="s">
        <v>394</v>
      </c>
      <c r="CQ2410" s="28" t="s">
        <v>1155</v>
      </c>
      <c r="CR2410" s="28" t="s">
        <v>1156</v>
      </c>
      <c r="CS2410" s="28" t="s">
        <v>679</v>
      </c>
      <c r="CT2410" s="28" t="s">
        <v>5608</v>
      </c>
      <c r="CU2410" s="31" t="s">
        <v>681</v>
      </c>
      <c r="CV2410" s="3" t="s">
        <v>682</v>
      </c>
    </row>
    <row r="2411" spans="91:100" x14ac:dyDescent="0.25">
      <c r="CM2411" s="29"/>
      <c r="CN2411" s="28" t="s">
        <v>5626</v>
      </c>
      <c r="CO2411" s="28" t="s">
        <v>384</v>
      </c>
      <c r="CP2411" s="28" t="s">
        <v>394</v>
      </c>
      <c r="CQ2411" s="28" t="s">
        <v>630</v>
      </c>
      <c r="CR2411" s="28" t="s">
        <v>630</v>
      </c>
      <c r="CS2411" s="28" t="s">
        <v>679</v>
      </c>
      <c r="CT2411" s="28" t="s">
        <v>5608</v>
      </c>
      <c r="CU2411" s="31" t="s">
        <v>681</v>
      </c>
      <c r="CV2411" s="3" t="s">
        <v>682</v>
      </c>
    </row>
    <row r="2412" spans="91:100" x14ac:dyDescent="0.25">
      <c r="CM2412" s="29"/>
      <c r="CN2412" s="28" t="s">
        <v>5627</v>
      </c>
      <c r="CO2412" s="28" t="s">
        <v>384</v>
      </c>
      <c r="CP2412" s="28" t="s">
        <v>394</v>
      </c>
      <c r="CQ2412" s="28" t="s">
        <v>5628</v>
      </c>
      <c r="CR2412" s="28" t="s">
        <v>5629</v>
      </c>
      <c r="CS2412" s="28" t="s">
        <v>679</v>
      </c>
      <c r="CT2412" s="28" t="s">
        <v>5608</v>
      </c>
      <c r="CU2412" s="31" t="s">
        <v>681</v>
      </c>
      <c r="CV2412" s="3" t="s">
        <v>682</v>
      </c>
    </row>
    <row r="2413" spans="91:100" x14ac:dyDescent="0.25">
      <c r="CM2413" s="29"/>
      <c r="CN2413" s="28" t="s">
        <v>5630</v>
      </c>
      <c r="CO2413" s="28" t="s">
        <v>384</v>
      </c>
      <c r="CP2413" s="28" t="s">
        <v>394</v>
      </c>
      <c r="CQ2413" s="28" t="s">
        <v>631</v>
      </c>
      <c r="CR2413" s="28" t="s">
        <v>631</v>
      </c>
      <c r="CS2413" s="28" t="s">
        <v>679</v>
      </c>
      <c r="CT2413" s="28" t="s">
        <v>5608</v>
      </c>
      <c r="CU2413" s="31" t="s">
        <v>681</v>
      </c>
      <c r="CV2413" s="3" t="s">
        <v>682</v>
      </c>
    </row>
    <row r="2414" spans="91:100" x14ac:dyDescent="0.25">
      <c r="CM2414" s="29"/>
      <c r="CN2414" s="28" t="s">
        <v>5631</v>
      </c>
      <c r="CO2414" s="28" t="s">
        <v>384</v>
      </c>
      <c r="CP2414" s="28" t="s">
        <v>1177</v>
      </c>
      <c r="CQ2414" s="28" t="s">
        <v>3572</v>
      </c>
      <c r="CR2414" s="28" t="s">
        <v>3572</v>
      </c>
      <c r="CS2414" s="28" t="s">
        <v>679</v>
      </c>
      <c r="CT2414" s="28" t="s">
        <v>3570</v>
      </c>
      <c r="CU2414" s="31" t="s">
        <v>681</v>
      </c>
      <c r="CV2414" s="3" t="s">
        <v>682</v>
      </c>
    </row>
    <row r="2415" spans="91:100" x14ac:dyDescent="0.25">
      <c r="CM2415" s="29"/>
      <c r="CN2415" s="28" t="s">
        <v>5632</v>
      </c>
      <c r="CO2415" s="28" t="s">
        <v>384</v>
      </c>
      <c r="CP2415" s="28" t="s">
        <v>1177</v>
      </c>
      <c r="CQ2415" s="28" t="s">
        <v>3579</v>
      </c>
      <c r="CR2415" s="28" t="s">
        <v>3579</v>
      </c>
      <c r="CS2415" s="28" t="s">
        <v>679</v>
      </c>
      <c r="CT2415" s="28" t="s">
        <v>3570</v>
      </c>
      <c r="CU2415" s="31" t="s">
        <v>681</v>
      </c>
      <c r="CV2415" s="3" t="s">
        <v>682</v>
      </c>
    </row>
    <row r="2416" spans="91:100" x14ac:dyDescent="0.25">
      <c r="CM2416" s="29"/>
      <c r="CN2416" s="28" t="s">
        <v>5633</v>
      </c>
      <c r="CO2416" s="28" t="s">
        <v>384</v>
      </c>
      <c r="CP2416" s="28" t="s">
        <v>1177</v>
      </c>
      <c r="CQ2416" s="28" t="s">
        <v>5634</v>
      </c>
      <c r="CR2416" s="28" t="s">
        <v>5635</v>
      </c>
      <c r="CS2416" s="28" t="s">
        <v>679</v>
      </c>
      <c r="CT2416" s="28" t="s">
        <v>3570</v>
      </c>
      <c r="CU2416" s="31" t="s">
        <v>681</v>
      </c>
      <c r="CV2416" s="3" t="s">
        <v>682</v>
      </c>
    </row>
    <row r="2417" spans="91:100" x14ac:dyDescent="0.25">
      <c r="CM2417" s="29"/>
      <c r="CN2417" s="28" t="s">
        <v>5636</v>
      </c>
      <c r="CO2417" s="28" t="s">
        <v>384</v>
      </c>
      <c r="CP2417" s="28" t="s">
        <v>1177</v>
      </c>
      <c r="CQ2417" s="28" t="s">
        <v>5637</v>
      </c>
      <c r="CR2417" s="28" t="s">
        <v>5638</v>
      </c>
      <c r="CS2417" s="28" t="s">
        <v>679</v>
      </c>
      <c r="CT2417" s="28" t="s">
        <v>3570</v>
      </c>
      <c r="CU2417" s="31" t="s">
        <v>681</v>
      </c>
      <c r="CV2417" s="3" t="s">
        <v>682</v>
      </c>
    </row>
    <row r="2418" spans="91:100" x14ac:dyDescent="0.25">
      <c r="CM2418" s="29"/>
      <c r="CN2418" s="28" t="s">
        <v>5639</v>
      </c>
      <c r="CO2418" s="28" t="s">
        <v>384</v>
      </c>
      <c r="CP2418" s="28" t="s">
        <v>1177</v>
      </c>
      <c r="CQ2418" s="28" t="s">
        <v>3207</v>
      </c>
      <c r="CR2418" s="28" t="s">
        <v>3207</v>
      </c>
      <c r="CS2418" s="28" t="s">
        <v>679</v>
      </c>
      <c r="CT2418" s="28" t="s">
        <v>3570</v>
      </c>
      <c r="CU2418" s="31" t="s">
        <v>681</v>
      </c>
      <c r="CV2418" s="3" t="s">
        <v>682</v>
      </c>
    </row>
  </sheetData>
  <mergeCells count="6">
    <mergeCell ref="A94:S94"/>
    <mergeCell ref="A1:S1"/>
    <mergeCell ref="A2:S2"/>
    <mergeCell ref="A3:S3"/>
    <mergeCell ref="A70:S70"/>
    <mergeCell ref="A80:S80"/>
  </mergeCells>
  <conditionalFormatting sqref="E7:R66">
    <cfRule type="expression" dxfId="1" priority="1">
      <formula>E7="X"</formula>
    </cfRule>
    <cfRule type="expression" dxfId="0" priority="2">
      <formula>E7="?"</formula>
    </cfRule>
  </conditionalFormatting>
  <hyperlinks>
    <hyperlink ref="CU2" r:id="rId1" xr:uid="{09229257-02C5-4A8F-A113-5EE8DBE80630}"/>
    <hyperlink ref="CU3" r:id="rId2" xr:uid="{7F695CD0-5FF2-4775-BB05-9FA8866E1C5D}"/>
    <hyperlink ref="CU4" r:id="rId3" xr:uid="{C432FEED-B53C-44DA-B723-87E7FE4D0A0A}"/>
    <hyperlink ref="CU5" r:id="rId4" xr:uid="{8544EEE9-0EF8-4463-A5AA-D0AFBFD88F27}"/>
    <hyperlink ref="CU6" r:id="rId5" xr:uid="{C1AA488A-F4C3-4187-8B61-C63E31F43854}"/>
    <hyperlink ref="CU7" r:id="rId6" xr:uid="{2AC733EC-EA00-45E0-BA1E-E1494B47A752}"/>
    <hyperlink ref="CU9" r:id="rId7" xr:uid="{169D22E4-7265-46EF-A8B3-6C944E2A8F6A}"/>
    <hyperlink ref="CU11" r:id="rId8" xr:uid="{422DFB21-BF55-4228-A884-11EF50E4DF74}"/>
    <hyperlink ref="CU12" r:id="rId9" xr:uid="{C149FE8C-7E5B-4705-BEE5-7D8088EDF4D4}"/>
    <hyperlink ref="CU13" r:id="rId10" xr:uid="{F9490AA8-553E-4BCD-9360-8B6C25A48C00}"/>
    <hyperlink ref="CU15" r:id="rId11" xr:uid="{7988B3E4-8E03-41F8-9366-F16846C04574}"/>
    <hyperlink ref="CU2417" r:id="rId12" xr:uid="{DC66CCCC-098C-4504-868A-DF663EF12ABE}"/>
    <hyperlink ref="CU2416" r:id="rId13" xr:uid="{54CEF284-B8C6-40E8-A428-F851B5CE4AAF}"/>
    <hyperlink ref="CU2418" r:id="rId14" xr:uid="{94AA1045-A9B4-479A-BAF1-84AAB9FDD299}"/>
    <hyperlink ref="CU2415" r:id="rId15" xr:uid="{A37F2CF0-7F6C-4C49-AA94-C90B081F7A46}"/>
    <hyperlink ref="CU2414" r:id="rId16" xr:uid="{B66CBB9E-151E-4333-8AA9-50578555FF35}"/>
    <hyperlink ref="CU2413" r:id="rId17" xr:uid="{54F84F07-D032-4A30-BBEF-F3A8C4E0F3CC}"/>
    <hyperlink ref="CU2412" r:id="rId18" xr:uid="{07C0C3BC-AFBA-4719-A3D1-2284D72522EA}"/>
    <hyperlink ref="CU2411" r:id="rId19" xr:uid="{27700A69-B46C-4CF9-AEA8-AE4ADE98EAE8}"/>
    <hyperlink ref="CU2410" r:id="rId20" xr:uid="{A1A32EB2-C6B7-4A30-A5A0-9EA8490BC162}"/>
    <hyperlink ref="CU2409" r:id="rId21" xr:uid="{6DABA0BA-633F-4D46-9160-E83934943FF0}"/>
    <hyperlink ref="CU2408" r:id="rId22" xr:uid="{BCE74DEF-5948-4FC9-9732-7E933C1E05D8}"/>
    <hyperlink ref="CU2407" r:id="rId23" xr:uid="{FB0B17A1-3602-49AA-8237-C8CCA21A72E4}"/>
    <hyperlink ref="CU8" r:id="rId24" xr:uid="{8280A411-88C8-4DA2-8081-93C092592151}"/>
    <hyperlink ref="CU16" r:id="rId25" xr:uid="{AC111474-09A5-40B7-B2BE-C29E36BD26D4}"/>
    <hyperlink ref="CU17" r:id="rId26" xr:uid="{1BE3F90C-3F57-49C5-A175-5CD812B79CA4}"/>
    <hyperlink ref="CU18" r:id="rId27" xr:uid="{57CB8E44-0C1F-4D80-9B9D-EB05931EE602}"/>
    <hyperlink ref="CU19" r:id="rId28" xr:uid="{89385A16-449D-4C12-97F4-AD4920811C48}"/>
    <hyperlink ref="CU21" r:id="rId29" xr:uid="{335570F0-E005-47E4-A85D-E78F114CF5BB}"/>
    <hyperlink ref="CU14" r:id="rId30" xr:uid="{668C62DF-AFC4-426C-98CA-A3A0393049CA}"/>
    <hyperlink ref="CU10" r:id="rId31" xr:uid="{50B60683-5289-4DAB-913F-EA8AE3D2E30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5764F-43FB-47BE-97BF-CEC002C321C1}">
  <dimension ref="A1:AQ428"/>
  <sheetViews>
    <sheetView zoomScale="112" zoomScaleNormal="112" workbookViewId="0">
      <selection activeCell="AP14" sqref="AP14"/>
    </sheetView>
  </sheetViews>
  <sheetFormatPr baseColWidth="10" defaultColWidth="9" defaultRowHeight="15" x14ac:dyDescent="0.25"/>
  <cols>
    <col min="1" max="1" width="12" style="235" customWidth="1"/>
    <col min="2" max="2" width="28" style="235" customWidth="1"/>
    <col min="3" max="3" width="20.75" style="235" customWidth="1"/>
    <col min="4" max="4" width="8" style="235" customWidth="1"/>
    <col min="5" max="5" width="30" style="235" customWidth="1"/>
    <col min="6" max="6" width="12" style="235" customWidth="1"/>
    <col min="7" max="7" width="14" style="235" customWidth="1"/>
    <col min="8" max="8" width="2" style="235" customWidth="1"/>
    <col min="9" max="9" width="28" style="235" customWidth="1"/>
    <col min="10" max="10" width="9.25" style="235" customWidth="1"/>
    <col min="11" max="11" width="12.75" style="235" customWidth="1"/>
    <col min="12" max="12" width="11" style="235" customWidth="1"/>
    <col min="13" max="13" width="10.125" style="235" customWidth="1"/>
    <col min="14" max="14" width="9.875" style="235" customWidth="1"/>
    <col min="15" max="15" width="11" style="235" customWidth="1"/>
    <col min="16" max="16" width="13" style="235" customWidth="1"/>
    <col min="17" max="17" width="12" style="246" customWidth="1"/>
    <col min="18" max="18" width="22" style="235" customWidth="1"/>
    <col min="19" max="19" width="2" style="235" customWidth="1"/>
    <col min="20" max="20" width="33.5" style="235" customWidth="1"/>
    <col min="21" max="21" width="12" style="235" customWidth="1"/>
    <col min="22" max="22" width="13" style="235" customWidth="1"/>
    <col min="23" max="23" width="11" style="235" customWidth="1"/>
    <col min="24" max="25" width="6" style="235" customWidth="1"/>
    <col min="26" max="26" width="10.5" style="235" customWidth="1"/>
    <col min="27" max="27" width="10" style="246" customWidth="1"/>
    <col min="28" max="28" width="22" style="235" customWidth="1"/>
    <col min="29" max="29" width="3.5" style="235" customWidth="1"/>
    <col min="30" max="30" width="12" style="235" customWidth="1"/>
    <col min="31" max="31" width="16" style="235" customWidth="1"/>
    <col min="32" max="32" width="7.5" style="235" customWidth="1"/>
    <col min="33" max="33" width="20" style="235" customWidth="1"/>
    <col min="34" max="34" width="12" style="235" customWidth="1"/>
    <col min="35" max="35" width="10" style="235" customWidth="1"/>
    <col min="36" max="36" width="14" style="235" customWidth="1"/>
    <col min="37" max="16384" width="9" style="235"/>
  </cols>
  <sheetData>
    <row r="1" spans="1:43" ht="15.75" thickTop="1" x14ac:dyDescent="0.25">
      <c r="A1" s="234" t="str">
        <f t="shared" ref="A1:AE1" si="0">SUBSTITUTE(ADDRESS(1,COLUMN(),4),"1","")</f>
        <v>A</v>
      </c>
      <c r="B1" s="234" t="str">
        <f t="shared" si="0"/>
        <v>B</v>
      </c>
      <c r="C1" s="234" t="str">
        <f t="shared" si="0"/>
        <v>C</v>
      </c>
      <c r="D1" s="234" t="str">
        <f t="shared" si="0"/>
        <v>D</v>
      </c>
      <c r="E1" s="234" t="str">
        <f t="shared" si="0"/>
        <v>E</v>
      </c>
      <c r="F1" s="234" t="str">
        <f t="shared" si="0"/>
        <v>F</v>
      </c>
      <c r="G1" s="234" t="str">
        <f t="shared" si="0"/>
        <v>G</v>
      </c>
      <c r="H1" s="234" t="str">
        <f t="shared" si="0"/>
        <v>H</v>
      </c>
      <c r="I1" s="234" t="str">
        <f t="shared" si="0"/>
        <v>I</v>
      </c>
      <c r="J1" s="234" t="str">
        <f t="shared" si="0"/>
        <v>J</v>
      </c>
      <c r="K1" s="234" t="str">
        <f t="shared" si="0"/>
        <v>K</v>
      </c>
      <c r="L1" s="234" t="str">
        <f t="shared" si="0"/>
        <v>L</v>
      </c>
      <c r="M1" s="234" t="str">
        <f t="shared" si="0"/>
        <v>M</v>
      </c>
      <c r="N1" s="234" t="str">
        <f t="shared" si="0"/>
        <v>N</v>
      </c>
      <c r="O1" s="234" t="str">
        <f t="shared" si="0"/>
        <v>O</v>
      </c>
      <c r="P1" s="234" t="str">
        <f t="shared" si="0"/>
        <v>P</v>
      </c>
      <c r="Q1" s="234" t="str">
        <f t="shared" si="0"/>
        <v>Q</v>
      </c>
      <c r="R1" s="234" t="str">
        <f t="shared" si="0"/>
        <v>R</v>
      </c>
      <c r="S1" s="234" t="str">
        <f t="shared" si="0"/>
        <v>S</v>
      </c>
      <c r="T1" s="234" t="str">
        <f t="shared" si="0"/>
        <v>T</v>
      </c>
      <c r="U1" s="234" t="str">
        <f t="shared" si="0"/>
        <v>U</v>
      </c>
      <c r="V1" s="234" t="str">
        <f t="shared" si="0"/>
        <v>V</v>
      </c>
      <c r="W1" s="234" t="str">
        <f t="shared" si="0"/>
        <v>W</v>
      </c>
      <c r="X1" s="234" t="str">
        <f t="shared" si="0"/>
        <v>X</v>
      </c>
      <c r="Y1" s="234" t="str">
        <f t="shared" si="0"/>
        <v>Y</v>
      </c>
      <c r="Z1" s="234" t="str">
        <f t="shared" si="0"/>
        <v>Z</v>
      </c>
      <c r="AA1" s="234" t="str">
        <f t="shared" si="0"/>
        <v>AA</v>
      </c>
      <c r="AB1" s="234" t="str">
        <f t="shared" si="0"/>
        <v>AB</v>
      </c>
      <c r="AC1" s="234" t="str">
        <f t="shared" si="0"/>
        <v>AC</v>
      </c>
      <c r="AD1" s="234" t="str">
        <f t="shared" si="0"/>
        <v>AD</v>
      </c>
      <c r="AE1" s="234" t="str">
        <f t="shared" si="0"/>
        <v>AE</v>
      </c>
    </row>
    <row r="2" spans="1:43" ht="15.75" x14ac:dyDescent="0.25">
      <c r="A2" s="236">
        <f t="shared" ref="A2:AE2" ca="1" si="1">INDEX(CELL("largeur",A2),1,1)</f>
        <v>11</v>
      </c>
      <c r="B2" s="236">
        <f t="shared" ca="1" si="1"/>
        <v>27</v>
      </c>
      <c r="C2" s="236">
        <f t="shared" ca="1" si="1"/>
        <v>20</v>
      </c>
      <c r="D2" s="236">
        <f t="shared" ca="1" si="1"/>
        <v>7</v>
      </c>
      <c r="E2" s="236">
        <f t="shared" ca="1" si="1"/>
        <v>29</v>
      </c>
      <c r="F2" s="236">
        <f t="shared" ca="1" si="1"/>
        <v>11</v>
      </c>
      <c r="G2" s="236">
        <f t="shared" ca="1" si="1"/>
        <v>13</v>
      </c>
      <c r="H2" s="236">
        <f t="shared" ca="1" si="1"/>
        <v>1</v>
      </c>
      <c r="I2" s="236">
        <f t="shared" ca="1" si="1"/>
        <v>27</v>
      </c>
      <c r="J2" s="236">
        <f t="shared" ca="1" si="1"/>
        <v>9</v>
      </c>
      <c r="K2" s="236">
        <f t="shared" ca="1" si="1"/>
        <v>12</v>
      </c>
      <c r="L2" s="236">
        <f t="shared" ca="1" si="1"/>
        <v>10</v>
      </c>
      <c r="M2" s="236">
        <f t="shared" ca="1" si="1"/>
        <v>10</v>
      </c>
      <c r="N2" s="236">
        <f t="shared" ca="1" si="1"/>
        <v>9</v>
      </c>
      <c r="O2" s="236">
        <f t="shared" ca="1" si="1"/>
        <v>10</v>
      </c>
      <c r="P2" s="236">
        <f t="shared" ca="1" si="1"/>
        <v>12</v>
      </c>
      <c r="Q2" s="236">
        <f t="shared" ca="1" si="1"/>
        <v>11</v>
      </c>
      <c r="R2" s="236">
        <f t="shared" ca="1" si="1"/>
        <v>21</v>
      </c>
      <c r="S2" s="236">
        <f t="shared" ca="1" si="1"/>
        <v>1</v>
      </c>
      <c r="T2" s="236">
        <f t="shared" ca="1" si="1"/>
        <v>33</v>
      </c>
      <c r="U2" s="236">
        <f t="shared" ca="1" si="1"/>
        <v>11</v>
      </c>
      <c r="V2" s="236">
        <f t="shared" ca="1" si="1"/>
        <v>12</v>
      </c>
      <c r="W2" s="236">
        <f t="shared" ca="1" si="1"/>
        <v>10</v>
      </c>
      <c r="X2" s="236">
        <f t="shared" ca="1" si="1"/>
        <v>5</v>
      </c>
      <c r="Y2" s="236">
        <f t="shared" ca="1" si="1"/>
        <v>5</v>
      </c>
      <c r="Z2" s="236">
        <f t="shared" ca="1" si="1"/>
        <v>10</v>
      </c>
      <c r="AA2" s="236">
        <f t="shared" ca="1" si="1"/>
        <v>9</v>
      </c>
      <c r="AB2" s="236">
        <f t="shared" ca="1" si="1"/>
        <v>21</v>
      </c>
      <c r="AC2" s="236">
        <f t="shared" ca="1" si="1"/>
        <v>3</v>
      </c>
      <c r="AD2" s="236">
        <f t="shared" ca="1" si="1"/>
        <v>11</v>
      </c>
      <c r="AE2" s="236">
        <f t="shared" ca="1" si="1"/>
        <v>15</v>
      </c>
      <c r="AG2" s="32" t="s">
        <v>245</v>
      </c>
    </row>
    <row r="3" spans="1:43" ht="27.95" customHeight="1" x14ac:dyDescent="0.25">
      <c r="A3" s="64" t="s">
        <v>118</v>
      </c>
      <c r="B3" s="64"/>
      <c r="C3" s="64"/>
      <c r="D3" s="64"/>
      <c r="E3" s="64"/>
      <c r="F3" s="64"/>
      <c r="G3" s="65"/>
      <c r="H3" s="65"/>
      <c r="I3" s="65" t="s">
        <v>238</v>
      </c>
      <c r="J3" s="65"/>
      <c r="K3" s="65"/>
      <c r="L3" s="65"/>
      <c r="M3" s="65"/>
      <c r="N3" s="65"/>
      <c r="O3" s="65"/>
      <c r="P3" s="65"/>
      <c r="Q3" s="65"/>
      <c r="R3" s="65"/>
      <c r="S3" s="65"/>
      <c r="T3" s="65"/>
      <c r="U3" s="65"/>
      <c r="V3" s="65"/>
      <c r="W3" s="65"/>
      <c r="X3" s="65"/>
      <c r="Y3" s="65"/>
      <c r="Z3" s="65"/>
      <c r="AA3" s="65"/>
      <c r="AB3" s="65"/>
      <c r="AC3" s="65"/>
      <c r="AD3" s="65"/>
      <c r="AE3" s="65"/>
      <c r="AG3" s="14" t="s">
        <v>168</v>
      </c>
    </row>
    <row r="4" spans="1:43" ht="27.95" customHeight="1" x14ac:dyDescent="0.25">
      <c r="A4" s="66"/>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7" t="s">
        <v>161</v>
      </c>
      <c r="AG4" s="237" t="s">
        <v>166</v>
      </c>
    </row>
    <row r="5" spans="1:43" ht="30" customHeight="1" x14ac:dyDescent="0.25">
      <c r="A5" s="68"/>
      <c r="B5" s="68" t="s">
        <v>652</v>
      </c>
      <c r="C5" s="68"/>
      <c r="D5" s="68"/>
      <c r="E5" s="68"/>
      <c r="F5" s="68"/>
      <c r="G5" s="69"/>
      <c r="H5" s="68"/>
      <c r="I5" s="70"/>
      <c r="J5" s="70" t="s">
        <v>160</v>
      </c>
      <c r="K5" s="70"/>
      <c r="L5" s="70"/>
      <c r="M5" s="70"/>
      <c r="N5" s="70"/>
      <c r="O5" s="71"/>
      <c r="P5" s="71"/>
      <c r="Q5" s="71"/>
      <c r="R5" s="71"/>
      <c r="S5" s="71"/>
      <c r="T5" s="71"/>
      <c r="U5" s="71"/>
      <c r="V5" s="71"/>
      <c r="W5" s="71"/>
      <c r="X5" s="71"/>
      <c r="Y5" s="71"/>
      <c r="Z5" s="71"/>
      <c r="AA5" s="72"/>
      <c r="AB5" s="71"/>
      <c r="AC5" s="71"/>
      <c r="AD5" s="71"/>
      <c r="AE5" s="238" t="str" cm="1">
        <f t="array" aca="1" ref="AE5" ca="1">IF(COUNTIF(A2:AE2,"&lt;0.5")=0,"Aucune colonne masquée ",COUNTIF(A2:AE2,"&lt;0.5") &amp; " " &amp; IF(COUNTIF(A2:AE2,"&lt;0.5")&gt;1,"colonnes masquées","colonne masquée") &amp; " " &amp; _xlfn.TEXTJOIN(" ", TRUE, IF(A2:AE2&lt;0.5,A1:AE1,"")))&amp;" "</f>
        <v xml:space="preserve">Aucune colonne masquée  </v>
      </c>
      <c r="AG5" s="237" t="s">
        <v>167</v>
      </c>
      <c r="AH5" s="239"/>
      <c r="AI5" s="239"/>
      <c r="AJ5" s="239"/>
    </row>
    <row r="6" spans="1:43" ht="26.25" customHeight="1" x14ac:dyDescent="0.25">
      <c r="A6" s="73"/>
      <c r="B6" s="74"/>
      <c r="C6" s="74"/>
      <c r="D6" s="74"/>
      <c r="E6" s="74"/>
      <c r="F6" s="74"/>
      <c r="G6" s="69"/>
      <c r="H6" s="75"/>
      <c r="I6" s="76"/>
      <c r="J6" s="77"/>
      <c r="K6" s="77"/>
      <c r="L6" s="77"/>
      <c r="M6" s="78"/>
      <c r="N6" s="78"/>
      <c r="O6" s="77"/>
      <c r="P6" s="79" t="s">
        <v>163</v>
      </c>
      <c r="Q6" s="80"/>
      <c r="R6" s="80"/>
      <c r="S6" s="81"/>
      <c r="T6" s="79"/>
      <c r="U6" s="79" t="s">
        <v>165</v>
      </c>
      <c r="V6" s="79"/>
      <c r="W6" s="82"/>
      <c r="X6" s="83" t="s">
        <v>162</v>
      </c>
      <c r="Y6" s="83"/>
      <c r="Z6" s="79" t="s">
        <v>164</v>
      </c>
      <c r="AA6" s="80"/>
      <c r="AB6" s="80"/>
      <c r="AC6" s="240"/>
      <c r="AD6" s="84"/>
      <c r="AE6" s="84"/>
      <c r="AG6" s="241" t="s">
        <v>244</v>
      </c>
      <c r="AH6" s="242" t="str">
        <f ca="1">CELL("nomfichier")</f>
        <v>D:\Données\1.UPRT\0-UPRT.fait\1-UPRT.FR-SITE-WEB\ff-fiches-fabrications\ff.fiches.fabrication.2023\ffr.restaurant.2023\[C_LA-CUISINE-DE-COLLECTIVITE.xlsx]MODE_EMPLOI</v>
      </c>
    </row>
    <row r="7" spans="1:43" ht="26.25" customHeight="1" x14ac:dyDescent="0.25">
      <c r="A7" s="85"/>
      <c r="B7" s="86" t="s">
        <v>227</v>
      </c>
      <c r="C7" s="87"/>
      <c r="D7" s="87" t="s">
        <v>228</v>
      </c>
      <c r="E7" s="87"/>
      <c r="F7" s="87"/>
      <c r="G7" s="87"/>
      <c r="H7" s="88"/>
      <c r="I7" s="87"/>
      <c r="J7" s="87"/>
      <c r="K7" s="87"/>
      <c r="L7" s="87"/>
      <c r="M7" s="87"/>
      <c r="N7" s="87"/>
      <c r="O7" s="87"/>
      <c r="P7" s="87" t="str">
        <f>D7</f>
        <v>HORS D'ŒUVRES - FROIDS</v>
      </c>
      <c r="Q7" s="87"/>
      <c r="R7" s="87"/>
      <c r="S7" s="88"/>
      <c r="T7" s="89" t="s">
        <v>664</v>
      </c>
      <c r="U7" s="90" cm="1">
        <f t="array" ref="U7">SUMPRODUCT(LEN(E9:E43)-LEN(SUBSTITUTE(E9:E43,"*","")))</f>
        <v>1</v>
      </c>
      <c r="V7" s="87"/>
      <c r="W7" s="87" t="str">
        <f>D7</f>
        <v>HORS D'ŒUVRES - FROIDS</v>
      </c>
      <c r="X7" s="87"/>
      <c r="Y7" s="87"/>
      <c r="Z7" s="87"/>
      <c r="AA7" s="87"/>
      <c r="AB7" s="87"/>
      <c r="AC7" s="87"/>
      <c r="AD7" s="87"/>
      <c r="AE7" s="91" t="str">
        <f>B9</f>
        <v>CHIQUETAILLE DE MORUE* À L'AVOCAT</v>
      </c>
    </row>
    <row r="8" spans="1:43" ht="42" customHeight="1" thickBot="1" x14ac:dyDescent="0.3">
      <c r="A8" s="92" t="s">
        <v>0</v>
      </c>
      <c r="B8" s="92" t="s">
        <v>1</v>
      </c>
      <c r="C8" s="92" t="s">
        <v>142</v>
      </c>
      <c r="D8" s="92" t="s">
        <v>2</v>
      </c>
      <c r="E8" s="92" t="s">
        <v>117</v>
      </c>
      <c r="F8" s="92" t="s">
        <v>3</v>
      </c>
      <c r="G8" s="92" t="s">
        <v>4</v>
      </c>
      <c r="H8" s="81"/>
      <c r="I8" s="93" t="s">
        <v>5</v>
      </c>
      <c r="J8" s="92" t="s">
        <v>114</v>
      </c>
      <c r="K8" s="92" t="s">
        <v>4</v>
      </c>
      <c r="L8" s="92" t="s">
        <v>6</v>
      </c>
      <c r="M8" s="94" t="s">
        <v>7</v>
      </c>
      <c r="N8" s="94"/>
      <c r="O8" s="95" t="s">
        <v>115</v>
      </c>
      <c r="P8" s="96" t="s">
        <v>8</v>
      </c>
      <c r="Q8" s="97" t="s">
        <v>9</v>
      </c>
      <c r="R8" s="92" t="s">
        <v>10</v>
      </c>
      <c r="S8" s="81"/>
      <c r="T8" s="92" t="s">
        <v>117</v>
      </c>
      <c r="U8" s="98" t="s">
        <v>11</v>
      </c>
      <c r="V8" s="95" t="s">
        <v>12</v>
      </c>
      <c r="W8" s="92" t="s">
        <v>13</v>
      </c>
      <c r="X8" s="94" t="s">
        <v>7</v>
      </c>
      <c r="Y8" s="94" t="s">
        <v>116</v>
      </c>
      <c r="Z8" s="99" t="s">
        <v>8</v>
      </c>
      <c r="AA8" s="97" t="s">
        <v>9</v>
      </c>
      <c r="AB8" s="99" t="s">
        <v>10</v>
      </c>
      <c r="AC8" s="240"/>
      <c r="AD8" s="92" t="s">
        <v>14</v>
      </c>
      <c r="AE8" s="92" t="s">
        <v>15</v>
      </c>
      <c r="AG8" s="245" t="s">
        <v>5642</v>
      </c>
    </row>
    <row r="9" spans="1:43" ht="24" customHeight="1" thickBot="1" x14ac:dyDescent="0.3">
      <c r="A9" s="100" t="s">
        <v>157</v>
      </c>
      <c r="B9" s="101" t="s">
        <v>650</v>
      </c>
      <c r="C9" s="101"/>
      <c r="D9" s="102">
        <v>0</v>
      </c>
      <c r="E9" s="103" t="s">
        <v>651</v>
      </c>
      <c r="F9" s="104">
        <v>10</v>
      </c>
      <c r="G9" s="8" t="s">
        <v>151</v>
      </c>
      <c r="H9" s="105"/>
      <c r="I9" s="106" t="str">
        <f>E9</f>
        <v>filets de morue* dessalée</v>
      </c>
      <c r="J9" s="107">
        <f>F9</f>
        <v>10</v>
      </c>
      <c r="K9" s="108" t="str">
        <f>G9</f>
        <v>Kg</v>
      </c>
      <c r="L9" s="109">
        <f>IF(1=1,IF(OR(J9="",O9="",NOT(ISNUMBER(J9)),NOT(ISNUMBER(O9)),J9=0),"",O9/J9),N("L6"))</f>
        <v>15</v>
      </c>
      <c r="M9" s="110">
        <f>IF(1=1,IF(OR(L9="",NOT(ISNUMBER(F9))),"",F9*L9*IFERROR(INDEX(D384:D428,MATCH(AE9,B384:B428,0)),1)),N("M13"))</f>
        <v>150</v>
      </c>
      <c r="N9" s="111" t="str">
        <f>IF(1=1,IF(F9="","",IF(G9="","",IFERROR(INDEX(E384:E428,MATCH(AE9,B384:B428,0)),G9&amp;""))),N("N6"))</f>
        <v>kg</v>
      </c>
      <c r="O9" s="112">
        <v>150</v>
      </c>
      <c r="P9" s="113">
        <f>IF(1=1,IF(M9="","",IF(AND(ISNUMBER(M9),M9&lt;1,N9="kg"),MAX(1,ROUND(M9*1000,0)),IF(AND(ISNUMBER(M9),M9&lt;1,N9="L"),MAX(1,ROUND(M9*100,0)),ROUND(M9,3)))),N("O6"))</f>
        <v>150</v>
      </c>
      <c r="Q9" s="114" t="str">
        <f>IF(1=1,IF(M9="","",IF(AND(ISNUMBER(M9),M9&lt;1,N9="kg"),"g",IF(AND(ISNUMBER(M9),M9&lt;1,N9="L"),"cl",N9))),N("P6"))</f>
        <v>kg</v>
      </c>
      <c r="R9" s="115" t="str">
        <f>IF(1=1,IF(E9="","",IF(F9="","A CONTROLER",IF(NOT(ISNUMBER(F9)),"TEXTE",IF(OR(L9="",L9&lt;=0),"COMMANDE PRINCIPALE INCOMPLETE",IF(G9="","UNITE MANQUANTE",IF(COUNTIF(B384:B428,AE9)=0,"UNITE A CONTROLER","OK")))))),N("Q9"))</f>
        <v>OK</v>
      </c>
      <c r="S9" s="105"/>
      <c r="T9" s="116" t="str">
        <f>B9</f>
        <v>CHIQUETAILLE DE MORUE* À L'AVOCAT</v>
      </c>
      <c r="U9" s="117">
        <v>100</v>
      </c>
      <c r="V9" s="112">
        <v>150</v>
      </c>
      <c r="W9" s="118">
        <f>IF(1=1,IF(OR(U9="",V9="",NOT(ISNUMBER(U9)),NOT(ISNUMBER(V9)),U9=0),"",V9/U9),N("U6"))</f>
        <v>1.5</v>
      </c>
      <c r="X9" s="119">
        <f>IF(1=1,IF(OR(W9="",NOT(ISNUMBER(F9))),"",F9*W9*IFERROR(INDEX(D384:D428,MATCH(AE9,B384:B428,0)),1)),N("V7"))</f>
        <v>15</v>
      </c>
      <c r="Y9" s="120" t="str">
        <f>IF(1=1,IF(F9="","",IF(G9="","",IFERROR(INDEX(E384:E428,MATCH(AE9,B384:B428,0)),G9&amp;""))),N("W6"))</f>
        <v>kg</v>
      </c>
      <c r="Z9" s="121">
        <f>IF(1=1,IF(X9="","",IF(AND(ISNUMBER(X9),X9&lt;1,Y9="kg"),MAX(1,ROUND(X9*1000,0)),IF(AND(ISNUMBER(X9),X9&lt;1,Y9="L"),MAX(1,ROUND(X9*100,0)),ROUND(X9,3)))),N("X6"))</f>
        <v>15</v>
      </c>
      <c r="AA9" s="122" t="str">
        <f>IF(1=1,IF(X9="","",IF(AND(ISNUMBER(X9),X9&lt;1,Y9="kg"),"g",IF(AND(ISNUMBER(X9),X9&lt;1,Y9="L"),"cl",Y9))),N("Y6"))</f>
        <v>kg</v>
      </c>
      <c r="AB9" s="123" t="str">
        <f>IF(1=1,IF(E9="","",IF(F9="","A CONTROLER",IF(NOT(ISNUMBER(F9)),"TEXTE",IF(OR(W9="",W9&lt;=0),"COMMANDE COUVERTS INCOMPLETE",IF(G9="","UNITE MANQUANTE",IF(COUNTIF(B384:B428,AE9)=0,"UNITE A CONTROLER","OK")))))),N("Z6"))</f>
        <v>OK</v>
      </c>
      <c r="AD9" s="124">
        <v>62</v>
      </c>
      <c r="AE9" s="125" t="str">
        <f>IF(1=1,IF(G9="","",UPPER(TRIM(SUBSTITUTE(SUBSTITUTE(G9&amp;"",CHAR(160)," ")," "," ")))),N("AC6"))</f>
        <v>KG</v>
      </c>
      <c r="AG9" s="8" t="s">
        <v>22</v>
      </c>
      <c r="AI9" s="100" t="str">
        <f>A9</f>
        <v>N° 2</v>
      </c>
      <c r="AJ9" s="251" t="str">
        <f>B9</f>
        <v>CHIQUETAILLE DE MORUE* À L'AVOCAT</v>
      </c>
      <c r="AK9" s="252"/>
      <c r="AL9" s="252"/>
      <c r="AM9" s="252"/>
      <c r="AN9" s="252"/>
      <c r="AO9" s="252"/>
      <c r="AP9" s="252"/>
      <c r="AQ9" s="252"/>
    </row>
    <row r="10" spans="1:43" ht="19.5" thickBot="1" x14ac:dyDescent="0.3">
      <c r="A10" s="126" t="str">
        <f>IF(1=1,IF(E10="","",A9),N("A7"))</f>
        <v>N° 2</v>
      </c>
      <c r="B10" s="127" t="str">
        <f>IF(1=1,IF(E10="","",B9),N("B7"))</f>
        <v>CHIQUETAILLE DE MORUE* À L'AVOCAT</v>
      </c>
      <c r="C10" s="128" t="s">
        <v>143</v>
      </c>
      <c r="D10" s="129">
        <f>IF(ISBLANK(E10),"",LARGE(D9:D9,1)+1)</f>
        <v>1</v>
      </c>
      <c r="E10" s="130" t="s">
        <v>108</v>
      </c>
      <c r="F10" s="131">
        <v>120</v>
      </c>
      <c r="G10" s="2" t="s">
        <v>25</v>
      </c>
      <c r="H10" s="105"/>
      <c r="I10" s="132" t="str">
        <f>IF(1=1,IF(E10="","",I9),N("H7"))</f>
        <v>filets de morue* dessalée</v>
      </c>
      <c r="J10" s="133">
        <f>IF(1=1,IF(E10="","",J9),N("I7"))</f>
        <v>10</v>
      </c>
      <c r="K10" s="134" t="str">
        <f>IF(1=1,IF(E10="","",K9),N("J7"))</f>
        <v>Kg</v>
      </c>
      <c r="L10" s="135">
        <f>IF(1=1,IF(OR(J10="",O10="",NOT(ISNUMBER(J10)),NOT(ISNUMBER(O10)),J10=0),"",O10/J10),N("L7"))</f>
        <v>15</v>
      </c>
      <c r="M10" s="136">
        <f>IF(1=1,IF(OR(L10="",NOT(ISNUMBER(F10))),"",F10*L10*IFERROR(INDEX(D384:D428,MATCH(AE10,B384:B428,0)),1)),N("M13"))</f>
        <v>1.8</v>
      </c>
      <c r="N10" s="137" t="str">
        <f>IF(1=1,IF(F10="","",IF(G10="","",IFERROR(INDEX(E384:E428,MATCH(AE10,B384:B428,0)),G10&amp;""))),N("N6"))</f>
        <v>kg</v>
      </c>
      <c r="O10" s="138">
        <f>IF(1=1,IF(E10="","",O9),N("K7"))</f>
        <v>150</v>
      </c>
      <c r="P10" s="139">
        <f>IF(1=1,IF(M10="","",IF(AND(ISNUMBER(M10),M10&lt;1,N10="kg"),MAX(1,ROUND(M10*1000,0)),IF(AND(ISNUMBER(M10),M10&lt;1,N10="L"),MAX(1,ROUND(M10*100,0)),ROUND(M10,3)))),N("O7"))</f>
        <v>1.8</v>
      </c>
      <c r="Q10" s="140" t="str">
        <f>IF(1=1,IF(M10="","",IF(AND(ISNUMBER(M10),M10&lt;1,N10="kg"),"g",IF(AND(ISNUMBER(M10),M10&lt;1,N10="L"),"cl",N10))),N("P7"))</f>
        <v>kg</v>
      </c>
      <c r="R10" s="115" t="str">
        <f>IF(1=1,IF(E10="","",IF(F10="","A CONTROLER",IF(NOT(ISNUMBER(F10)),"TEXTE",IF(OR(L10="",L10&lt;=0),"COMMANDE PRINCIPALE INCOMPLETE",IF(G10="","UNITE MANQUANTE",IF(COUNTIF(B384:B428,AE10)=0,"UNITE A CONTROLER","OK")))))),N("Q9"))</f>
        <v>OK</v>
      </c>
      <c r="S10" s="105"/>
      <c r="T10" s="141" t="str">
        <f t="shared" ref="T10:T43" si="2">E10</f>
        <v>Ail haché surgelé</v>
      </c>
      <c r="U10" s="133">
        <f>IF(1=1,IF(E10="","",U9),N("S7"))</f>
        <v>100</v>
      </c>
      <c r="V10" s="133">
        <f>IF(1=1,IF(E10="","",V9),N("T7"))</f>
        <v>150</v>
      </c>
      <c r="W10" s="135">
        <f>IF(1=1,IF(OR(U10="",V10="",NOT(ISNUMBER(U10)),NOT(ISNUMBER(V10)),U10=0),"",V10/U10),N("U7"))</f>
        <v>1.5</v>
      </c>
      <c r="X10" s="136">
        <f>IF(1=1,IF(OR(W10="",NOT(ISNUMBER(F10))),"",F10*W10*IFERROR(INDEX(D384:D428,MATCH(AE10,B384:B428,0)),1)),N("V7"))</f>
        <v>0.18</v>
      </c>
      <c r="Y10" s="137" t="str">
        <f>IF(1=1,IF(F10="","",IF(G10="","",IFERROR(INDEX(E384:E428,MATCH(AE10,B384:B428,0)),G10&amp;""))),N("W6"))</f>
        <v>kg</v>
      </c>
      <c r="Z10" s="142">
        <f>IF(1=1,IF(X10="","",IF(AND(ISNUMBER(X10),X10&lt;1,Y10="kg"),MAX(1,ROUND(X10*1000,0)),IF(AND(ISNUMBER(X10),X10&lt;1,Y10="L"),MAX(1,ROUND(X10*100,0)),ROUND(X10,3)))),N("X7"))</f>
        <v>180</v>
      </c>
      <c r="AA10" s="143" t="str">
        <f>IF(1=1,IF(X10="","",IF(AND(ISNUMBER(X10),X10&lt;1,Y10="kg"),"g",IF(AND(ISNUMBER(X10),X10&lt;1,Y10="L"),"cl",Y10))),N("Y7"))</f>
        <v>g</v>
      </c>
      <c r="AB10" s="123" t="str">
        <f>IF(1=1,IF(E10="","",IF(F10="","A CONTROLER",IF(NOT(ISNUMBER(F10)),"TEXTE",IF(OR(W10="",W10&lt;=0),"COMMANDE COUVERTS INCOMPLETE",IF(G10="","UNITE MANQUANTE",IF(COUNTIF(B384:B428,AE10)=0,"UNITE A CONTROLER","OK")))))),N("Z6"))</f>
        <v>OK</v>
      </c>
      <c r="AD10" s="144">
        <f>IF(1=1,IF(E10="","",AD9),N("AB7"))</f>
        <v>62</v>
      </c>
      <c r="AE10" s="125" t="str">
        <f>IF(1=1,IF(G10="","",UPPER(TRIM(SUBSTITUTE(SUBSTITUTE(G10&amp;"",CHAR(160)," ")," "," ")))),N("AC7"))</f>
        <v>G</v>
      </c>
      <c r="AG10" s="2" t="s">
        <v>25</v>
      </c>
      <c r="AI10" s="158" t="str">
        <f t="shared" ref="AI10:AJ10" si="3">A46</f>
        <v>N° 45</v>
      </c>
      <c r="AJ10" s="251" t="str">
        <f t="shared" si="3"/>
        <v>ŒUFS EN MEURETTE*</v>
      </c>
      <c r="AK10" s="252"/>
      <c r="AL10" s="252"/>
      <c r="AM10" s="252"/>
      <c r="AN10" s="252"/>
      <c r="AO10" s="252"/>
      <c r="AP10" s="252"/>
      <c r="AQ10" s="252"/>
    </row>
    <row r="11" spans="1:43" ht="19.5" thickBot="1" x14ac:dyDescent="0.3">
      <c r="A11" s="126" t="str">
        <f>IF(1=1,IF(E11="","",A9),N("A8"))</f>
        <v>N° 2</v>
      </c>
      <c r="B11" s="127" t="str">
        <f>IF(1=1,IF(E11="","",B9),N("B8"))</f>
        <v>CHIQUETAILLE DE MORUE* À L'AVOCAT</v>
      </c>
      <c r="C11" s="128" t="s">
        <v>143</v>
      </c>
      <c r="D11" s="129">
        <f>IF(ISBLANK(E11),"",LARGE(D9:D10,1)+1)</f>
        <v>2</v>
      </c>
      <c r="E11" s="130" t="s">
        <v>144</v>
      </c>
      <c r="F11" s="131"/>
      <c r="G11" s="243" t="s">
        <v>72</v>
      </c>
      <c r="H11" s="105"/>
      <c r="I11" s="132" t="str">
        <f>IF(1=1,IF(E11="","",I9),N("H8"))</f>
        <v>filets de morue* dessalée</v>
      </c>
      <c r="J11" s="133">
        <f>IF(1=1,IF(E11="","",J9),N("I8"))</f>
        <v>10</v>
      </c>
      <c r="K11" s="134" t="str">
        <f>IF(1=1,IF(E11="","",K9),N("J8"))</f>
        <v>Kg</v>
      </c>
      <c r="L11" s="135">
        <f>IF(1=1,IF(OR(J11="",O11="",NOT(ISNUMBER(J11)),NOT(ISNUMBER(O11)),J11=0),"",O11/J11),N("L8"))</f>
        <v>15</v>
      </c>
      <c r="M11" s="136" t="str">
        <f>IF(1=1,IF(OR(L11="",NOT(ISNUMBER(F11))),"",F11*L11*IFERROR(INDEX(D384:D428,MATCH(AE11,B384:B428,0)),1)),N("M13"))</f>
        <v/>
      </c>
      <c r="N11" s="137" t="str">
        <f>IF(1=1,IF(F11="","",IF(G11="","",IFERROR(INDEX(E384:E428,MATCH(AE11,B384:B428,0)),G11&amp;""))),N("N6"))</f>
        <v/>
      </c>
      <c r="O11" s="138">
        <f>IF(1=1,IF(E11="","",O9),N("K8"))</f>
        <v>150</v>
      </c>
      <c r="P11" s="139" t="str">
        <f>IF(1=1,IF(M11="","",IF(AND(ISNUMBER(M11),M11&lt;1,N11="kg"),MAX(1,ROUND(M11*1000,0)),IF(AND(ISNUMBER(M11),M11&lt;1,N11="L"),MAX(1,ROUND(M11*100,0)),ROUND(M11,3)))),N("O8"))</f>
        <v/>
      </c>
      <c r="Q11" s="140" t="str">
        <f>IF(1=1,IF(M11="","",IF(AND(ISNUMBER(M11),M11&lt;1,N11="kg"),"g",IF(AND(ISNUMBER(M11),M11&lt;1,N11="L"),"cl",N11))),N("P8"))</f>
        <v/>
      </c>
      <c r="R11" s="115" t="str">
        <f>IF(1=1,IF(E11="","",IF(F11="","A CONTROLER",IF(NOT(ISNUMBER(F11)),"TEXTE",IF(OR(L11="",L11&lt;=0),"COMMANDE PRINCIPALE INCOMPLETE",IF(G11="","UNITE MANQUANTE",IF(COUNTIF(B384:B428,AE11)=0,"UNITE A CONTROLER","OK")))))),N("Q9"))</f>
        <v>A CONTROLER</v>
      </c>
      <c r="S11" s="105"/>
      <c r="T11" s="141" t="str">
        <f t="shared" si="2"/>
        <v>Piment man jack</v>
      </c>
      <c r="U11" s="133">
        <f>IF(1=1,IF(E11="","",U9),N("S8"))</f>
        <v>100</v>
      </c>
      <c r="V11" s="133">
        <f>IF(1=1,IF(E11="","",V9),N("T8"))</f>
        <v>150</v>
      </c>
      <c r="W11" s="135">
        <f>IF(1=1,IF(OR(U11="",V11="",NOT(ISNUMBER(U11)),NOT(ISNUMBER(V11)),U11=0),"",V11/U11),N("U8"))</f>
        <v>1.5</v>
      </c>
      <c r="X11" s="136" t="str">
        <f>IF(1=1,IF(OR(W11="",NOT(ISNUMBER(F11))),"",F11*W11*IFERROR(INDEX(D384:D428,MATCH(AE11,B384:B428,0)),1)),N("V7"))</f>
        <v/>
      </c>
      <c r="Y11" s="137" t="str">
        <f>IF(1=1,IF(F11="","",IF(G11="","",IFERROR(INDEX(E384:E428,MATCH(AE11,B384:B428,0)),G11&amp;""))),N("W6"))</f>
        <v/>
      </c>
      <c r="Z11" s="142" t="str">
        <f>IF(1=1,IF(X11="","",IF(AND(ISNUMBER(X11),X11&lt;1,Y11="kg"),MAX(1,ROUND(X11*1000,0)),IF(AND(ISNUMBER(X11),X11&lt;1,Y11="L"),MAX(1,ROUND(X11*100,0)),ROUND(X11,3)))),N("X8"))</f>
        <v/>
      </c>
      <c r="AA11" s="143" t="str">
        <f>IF(1=1,IF(X11="","",IF(AND(ISNUMBER(X11),X11&lt;1,Y11="kg"),"g",IF(AND(ISNUMBER(X11),X11&lt;1,Y11="L"),"cl",Y11))),N("Y8"))</f>
        <v/>
      </c>
      <c r="AB11" s="123" t="str">
        <f>IF(1=1,IF(E11="","",IF(F11="","A CONTROLER",IF(NOT(ISNUMBER(F11)),"TEXTE",IF(OR(W11="",W11&lt;=0),"COMMANDE COUVERTS INCOMPLETE",IF(G11="","UNITE MANQUANTE",IF(COUNTIF(B384:B428,AE11)=0,"UNITE A CONTROLER","OK")))))),N("Z6"))</f>
        <v>A CONTROLER</v>
      </c>
      <c r="AD11" s="144">
        <f>IF(1=1,IF(E11="","",AD9),N("AB8"))</f>
        <v>62</v>
      </c>
      <c r="AE11" s="125" t="str">
        <f>IF(1=1,IF(G11="","",UPPER(TRIM(SUBSTITUTE(SUBSTITUTE(G11&amp;"",CHAR(160)," ")," "," ")))),N("AC8"))</f>
        <v>QT. SUFFISANTE</v>
      </c>
      <c r="AG11" s="9" t="s">
        <v>26</v>
      </c>
      <c r="AI11" s="100" t="str">
        <f t="shared" ref="AI11:AJ11" si="4">A83</f>
        <v>N° 53</v>
      </c>
      <c r="AJ11" s="251" t="str">
        <f t="shared" si="4"/>
        <v>BLAFF DE POISSON*</v>
      </c>
      <c r="AK11" s="252"/>
      <c r="AL11" s="252"/>
      <c r="AM11" s="252"/>
      <c r="AN11" s="252"/>
      <c r="AO11" s="252"/>
      <c r="AP11" s="252"/>
      <c r="AQ11" s="252"/>
    </row>
    <row r="12" spans="1:43" ht="19.5" thickBot="1" x14ac:dyDescent="0.3">
      <c r="A12" s="126" t="str">
        <f>IF(1=1,IF(E12="","",A9),N("A9"))</f>
        <v>N° 2</v>
      </c>
      <c r="B12" s="127" t="str">
        <f>IF(1=1,IF(E12="","",B9),N("B9"))</f>
        <v>CHIQUETAILLE DE MORUE* À L'AVOCAT</v>
      </c>
      <c r="C12" s="128" t="s">
        <v>143</v>
      </c>
      <c r="D12" s="129">
        <f>IF(ISBLANK(E12),"",LARGE(D9:D11,1)+1)</f>
        <v>3</v>
      </c>
      <c r="E12" s="130" t="s">
        <v>145</v>
      </c>
      <c r="F12" s="131">
        <v>6</v>
      </c>
      <c r="G12" s="243" t="s">
        <v>64</v>
      </c>
      <c r="H12" s="105"/>
      <c r="I12" s="132" t="str">
        <f>IF(1=1,IF(E12="","",I9),N("H9"))</f>
        <v>filets de morue* dessalée</v>
      </c>
      <c r="J12" s="133">
        <f>IF(1=1,IF(E12="","",J9),N("I9"))</f>
        <v>10</v>
      </c>
      <c r="K12" s="134" t="str">
        <f>IF(1=1,IF(E12="","",K9),N("J9"))</f>
        <v>Kg</v>
      </c>
      <c r="L12" s="135">
        <f>IF(1=1,IF(OR(J12="",O12="",NOT(ISNUMBER(J12)),NOT(ISNUMBER(O12)),J12=0),"",O12/J12),N("L9"))</f>
        <v>15</v>
      </c>
      <c r="M12" s="136">
        <f>IF(1=1,IF(OR(L12="",NOT(ISNUMBER(F12))),"",F12*L12*IFERROR(INDEX(D384:D428,MATCH(AE12,B384:B428,0)),1)),N("M13"))</f>
        <v>90</v>
      </c>
      <c r="N12" s="137" t="str">
        <f>IF(1=1,IF(F12="","",IF(G12="","",IFERROR(INDEX(E384:E428,MATCH(AE12,B384:B428,0)),G12&amp;""))),N("N6"))</f>
        <v>bottes</v>
      </c>
      <c r="O12" s="138">
        <f>IF(1=1,IF(E12="","",O9),N("K9"))</f>
        <v>150</v>
      </c>
      <c r="P12" s="139">
        <f>IF(1=1,IF(M12="","",IF(AND(ISNUMBER(M12),M12&lt;1,N12="kg"),MAX(1,ROUND(M12*1000,0)),IF(AND(ISNUMBER(M12),M12&lt;1,N12="L"),MAX(1,ROUND(M12*100,0)),ROUND(M12,3)))),N("O9"))</f>
        <v>90</v>
      </c>
      <c r="Q12" s="140" t="str">
        <f>IF(1=1,IF(M12="","",IF(AND(ISNUMBER(M12),M12&lt;1,N12="kg"),"g",IF(AND(ISNUMBER(M12),M12&lt;1,N12="L"),"cl",N12))),N("P9"))</f>
        <v>bottes</v>
      </c>
      <c r="R12" s="115" t="str">
        <f>IF(1=1,IF(E12="","",IF(F12="","A CONTROLER",IF(NOT(ISNUMBER(F12)),"TEXTE",IF(OR(L12="",L12&lt;=0),"COMMANDE PRINCIPALE INCOMPLETE",IF(G12="","UNITE MANQUANTE",IF(COUNTIF(B384:B428,AE12)=0,"UNITE A CONTROLER","OK")))))),N("Q9"))</f>
        <v>OK</v>
      </c>
      <c r="S12" s="105"/>
      <c r="T12" s="141" t="str">
        <f t="shared" si="2"/>
        <v>Cives</v>
      </c>
      <c r="U12" s="133">
        <f>IF(1=1,IF(E12="","",U9),N("S9"))</f>
        <v>100</v>
      </c>
      <c r="V12" s="133">
        <f>IF(1=1,IF(E12="","",V9),N("T9"))</f>
        <v>150</v>
      </c>
      <c r="W12" s="135">
        <f>IF(1=1,IF(OR(U12="",V12="",NOT(ISNUMBER(U12)),NOT(ISNUMBER(V12)),U12=0),"",V12/U12),N("U9"))</f>
        <v>1.5</v>
      </c>
      <c r="X12" s="136">
        <f>IF(1=1,IF(OR(W12="",NOT(ISNUMBER(F12))),"",F12*W12*IFERROR(INDEX(D384:D428,MATCH(AE12,B384:B428,0)),1)),N("V7"))</f>
        <v>9</v>
      </c>
      <c r="Y12" s="137" t="str">
        <f>IF(1=1,IF(F12="","",IF(G12="","",IFERROR(INDEX(E384:E428,MATCH(AE12,B384:B428,0)),G12&amp;""))),N("W6"))</f>
        <v>bottes</v>
      </c>
      <c r="Z12" s="142">
        <f>IF(1=1,IF(X12="","",IF(AND(ISNUMBER(X12),X12&lt;1,Y12="kg"),MAX(1,ROUND(X12*1000,0)),IF(AND(ISNUMBER(X12),X12&lt;1,Y12="L"),MAX(1,ROUND(X12*100,0)),ROUND(X12,3)))),N("X9"))</f>
        <v>9</v>
      </c>
      <c r="AA12" s="143" t="str">
        <f>IF(1=1,IF(X12="","",IF(AND(ISNUMBER(X12),X12&lt;1,Y12="kg"),"g",IF(AND(ISNUMBER(X12),X12&lt;1,Y12="L"),"cl",Y12))),N("Y9"))</f>
        <v>bottes</v>
      </c>
      <c r="AB12" s="123" t="str">
        <f>IF(1=1,IF(E12="","",IF(F12="","A CONTROLER",IF(NOT(ISNUMBER(F12)),"TEXTE",IF(OR(W12="",W12&lt;=0),"COMMANDE COUVERTS INCOMPLETE",IF(G12="","UNITE MANQUANTE",IF(COUNTIF(B384:B428,AE12)=0,"UNITE A CONTROLER","OK")))))),N("Z6"))</f>
        <v>OK</v>
      </c>
      <c r="AD12" s="144">
        <f>IF(1=1,IF(E12="","",AD9),N("AB9"))</f>
        <v>62</v>
      </c>
      <c r="AE12" s="125" t="str">
        <f>IF(1=1,IF(G12="","",UPPER(TRIM(SUBSTITUTE(SUBSTITUTE(G12&amp;"",CHAR(160)," ")," "," ")))),N("AC9"))</f>
        <v>BOTTES</v>
      </c>
      <c r="AG12" s="1" t="s">
        <v>28</v>
      </c>
      <c r="AI12" s="158" t="str">
        <f t="shared" ref="AI12:AJ12" si="5">A120</f>
        <v>N° 88</v>
      </c>
      <c r="AJ12" s="251" t="str">
        <f t="shared" si="5"/>
        <v>COQ À LA BIÈRE</v>
      </c>
      <c r="AK12" s="252"/>
      <c r="AL12" s="252"/>
      <c r="AM12" s="252"/>
      <c r="AN12" s="252"/>
      <c r="AO12" s="252"/>
      <c r="AP12" s="252"/>
      <c r="AQ12" s="252"/>
    </row>
    <row r="13" spans="1:43" ht="19.5" thickBot="1" x14ac:dyDescent="0.3">
      <c r="A13" s="126" t="str">
        <f>IF(1=1,IF(E13="","",A9),N("A10"))</f>
        <v>N° 2</v>
      </c>
      <c r="B13" s="127" t="str">
        <f>IF(1=1,IF(E13="","",B9),N("B10"))</f>
        <v>CHIQUETAILLE DE MORUE* À L'AVOCAT</v>
      </c>
      <c r="C13" s="128" t="s">
        <v>143</v>
      </c>
      <c r="D13" s="129">
        <f>IF(ISBLANK(E13),"",LARGE(D9:D12,1)+1)</f>
        <v>4</v>
      </c>
      <c r="E13" s="130" t="s">
        <v>146</v>
      </c>
      <c r="F13" s="131">
        <v>6</v>
      </c>
      <c r="G13" s="243" t="s">
        <v>56</v>
      </c>
      <c r="H13" s="105"/>
      <c r="I13" s="132" t="str">
        <f>IF(1=1,IF(E13="","",I9),N("H10"))</f>
        <v>filets de morue* dessalée</v>
      </c>
      <c r="J13" s="133">
        <f>IF(1=1,IF(E13="","",J9),N("I10"))</f>
        <v>10</v>
      </c>
      <c r="K13" s="134" t="str">
        <f>IF(1=1,IF(E13="","",K9),N("J10"))</f>
        <v>Kg</v>
      </c>
      <c r="L13" s="135">
        <f>IF(1=1,IF(OR(J13="",O13="",NOT(ISNUMBER(J13)),NOT(ISNUMBER(O13)),J13=0),"",O13/J13),N("L10"))</f>
        <v>15</v>
      </c>
      <c r="M13" s="136">
        <f>IF(1=1,IF(OR(L13="",NOT(ISNUMBER(F13))),"",F13*L13*IFERROR(INDEX(D384:D428,MATCH(AE13,B384:B428,0)),1)),N("M13"))</f>
        <v>90</v>
      </c>
      <c r="N13" s="137" t="str">
        <f>IF(1=1,IF(F13="","",IF(G13="","",IFERROR(INDEX(E384:E428,MATCH(AE13,B384:B428,0)),G13&amp;""))),N("N6"))</f>
        <v>pièces</v>
      </c>
      <c r="O13" s="138">
        <f>IF(1=1,IF(E13="","",O9),N("K10"))</f>
        <v>150</v>
      </c>
      <c r="P13" s="139">
        <f>IF(1=1,IF(M13="","",IF(AND(ISNUMBER(M13),M13&lt;1,N13="kg"),MAX(1,ROUND(M13*1000,0)),IF(AND(ISNUMBER(M13),M13&lt;1,N13="L"),MAX(1,ROUND(M13*100,0)),ROUND(M13,3)))),N("O10"))</f>
        <v>90</v>
      </c>
      <c r="Q13" s="140" t="str">
        <f>IF(1=1,IF(M13="","",IF(AND(ISNUMBER(M13),M13&lt;1,N13="kg"),"g",IF(AND(ISNUMBER(M13),M13&lt;1,N13="L"),"cl",N13))),N("P10"))</f>
        <v>pièces</v>
      </c>
      <c r="R13" s="115" t="str">
        <f>IF(1=1,IF(E13="","",IF(F13="","A CONTROLER",IF(NOT(ISNUMBER(F13)),"TEXTE",IF(OR(L13="",L13&lt;=0),"COMMANDE PRINCIPALE INCOMPLETE",IF(G13="","UNITE MANQUANTE",IF(COUNTIF(B384:B428,AE13)=0,"UNITE A CONTROLER","OK")))))),N("Q9"))</f>
        <v>OK</v>
      </c>
      <c r="S13" s="105"/>
      <c r="T13" s="141" t="str">
        <f t="shared" si="2"/>
        <v>Citron vert</v>
      </c>
      <c r="U13" s="133">
        <f>IF(1=1,IF(E13="","",U9),N("S10"))</f>
        <v>100</v>
      </c>
      <c r="V13" s="133">
        <f>IF(1=1,IF(E13="","",V9),N("T10"))</f>
        <v>150</v>
      </c>
      <c r="W13" s="135">
        <f>IF(1=1,IF(OR(U13="",V13="",NOT(ISNUMBER(U13)),NOT(ISNUMBER(V13)),U13=0),"",V13/U13),N("U10"))</f>
        <v>1.5</v>
      </c>
      <c r="X13" s="136">
        <f>IF(1=1,IF(OR(W13="",NOT(ISNUMBER(F13))),"",F13*W13*IFERROR(INDEX(D384:D428,MATCH(AE13,B384:B428,0)),1)),N("V7"))</f>
        <v>9</v>
      </c>
      <c r="Y13" s="137" t="str">
        <f>IF(1=1,IF(F13="","",IF(G13="","",IFERROR(INDEX(E384:E428,MATCH(AE13,B384:B428,0)),G13&amp;""))),N("W6"))</f>
        <v>pièces</v>
      </c>
      <c r="Z13" s="142">
        <f>IF(1=1,IF(X13="","",IF(AND(ISNUMBER(X13),X13&lt;1,Y13="kg"),MAX(1,ROUND(X13*1000,0)),IF(AND(ISNUMBER(X13),X13&lt;1,Y13="L"),MAX(1,ROUND(X13*100,0)),ROUND(X13,3)))),N("X10"))</f>
        <v>9</v>
      </c>
      <c r="AA13" s="143" t="str">
        <f>IF(1=1,IF(X13="","",IF(AND(ISNUMBER(X13),X13&lt;1,Y13="kg"),"g",IF(AND(ISNUMBER(X13),X13&lt;1,Y13="L"),"cl",Y13))),N("Y10"))</f>
        <v>pièces</v>
      </c>
      <c r="AB13" s="123" t="str">
        <f>IF(1=1,IF(E13="","",IF(F13="","A CONTROLER",IF(NOT(ISNUMBER(F13)),"TEXTE",IF(OR(W13="",W13&lt;=0),"COMMANDE COUVERTS INCOMPLETE",IF(G13="","UNITE MANQUANTE",IF(COUNTIF(B384:B428,AE13)=0,"UNITE A CONTROLER","OK")))))),N("Z6"))</f>
        <v>OK</v>
      </c>
      <c r="AD13" s="144">
        <f>IF(1=1,IF(E13="","",AD9),N("AB10"))</f>
        <v>62</v>
      </c>
      <c r="AE13" s="125" t="str">
        <f>IF(1=1,IF(G13="","",UPPER(TRIM(SUBSTITUTE(SUBSTITUTE(G13&amp;"",CHAR(160)," ")," "," ")))),N("AC10"))</f>
        <v>PIÈCES</v>
      </c>
      <c r="AG13" s="1" t="s">
        <v>29</v>
      </c>
      <c r="AI13" s="100" t="str">
        <f t="shared" ref="AI13:AJ13" si="6">A157</f>
        <v>N° 115</v>
      </c>
      <c r="AJ13" s="251" t="str">
        <f t="shared" si="6"/>
        <v>BRAISÉ DE PORC AU LAIT*</v>
      </c>
      <c r="AK13" s="252"/>
      <c r="AL13" s="252"/>
      <c r="AM13" s="252"/>
      <c r="AN13" s="252"/>
      <c r="AO13" s="252"/>
      <c r="AP13" s="252"/>
      <c r="AQ13" s="252"/>
    </row>
    <row r="14" spans="1:43" ht="19.5" thickBot="1" x14ac:dyDescent="0.3">
      <c r="A14" s="126" t="str">
        <f>IF(1=1,IF(E14="","",A9),N("A11"))</f>
        <v>N° 2</v>
      </c>
      <c r="B14" s="127" t="str">
        <f>IF(1=1,IF(E14="","",B9),N("B11"))</f>
        <v>CHIQUETAILLE DE MORUE* À L'AVOCAT</v>
      </c>
      <c r="C14" s="128" t="s">
        <v>143</v>
      </c>
      <c r="D14" s="129">
        <f>IF(ISBLANK(E14),"",LARGE(D9:D13,1)+1)</f>
        <v>5</v>
      </c>
      <c r="E14" s="130" t="s">
        <v>147</v>
      </c>
      <c r="F14" s="131">
        <v>1</v>
      </c>
      <c r="G14" s="5" t="s">
        <v>34</v>
      </c>
      <c r="H14" s="105"/>
      <c r="I14" s="132" t="str">
        <f>IF(1=1,IF(E14="","",I9),N("H11"))</f>
        <v>filets de morue* dessalée</v>
      </c>
      <c r="J14" s="133">
        <f>IF(1=1,IF(E14="","",J9),N("I11"))</f>
        <v>10</v>
      </c>
      <c r="K14" s="134" t="str">
        <f>IF(1=1,IF(E14="","",K9),N("J11"))</f>
        <v>Kg</v>
      </c>
      <c r="L14" s="135">
        <f>IF(1=1,IF(OR(J14="",O14="",NOT(ISNUMBER(J14)),NOT(ISNUMBER(O14)),J14=0),"",O14/J14),N("L11"))</f>
        <v>15</v>
      </c>
      <c r="M14" s="136">
        <f>IF(1=1,IF(OR(L14="",NOT(ISNUMBER(F14))),"",F14*L14*IFERROR(INDEX(D384:D428,MATCH(AE14,B384:B428,0)),1)),N("M13"))</f>
        <v>7.5</v>
      </c>
      <c r="N14" s="137" t="str">
        <f>IF(1=1,IF(F14="","",IF(G14="","",IFERROR(INDEX(E384:E428,MATCH(AE14,B384:B428,0)),G14&amp;""))),N("N6"))</f>
        <v>L</v>
      </c>
      <c r="O14" s="138">
        <f>IF(1=1,IF(E14="","",O9),N("K11"))</f>
        <v>150</v>
      </c>
      <c r="P14" s="139">
        <f>IF(1=1,IF(M14="","",IF(AND(ISNUMBER(M14),M14&lt;1,N14="kg"),MAX(1,ROUND(M14*1000,0)),IF(AND(ISNUMBER(M14),M14&lt;1,N14="L"),MAX(1,ROUND(M14*100,0)),ROUND(M14,3)))),N("O11"))</f>
        <v>7.5</v>
      </c>
      <c r="Q14" s="140" t="str">
        <f>IF(1=1,IF(M14="","",IF(AND(ISNUMBER(M14),M14&lt;1,N14="kg"),"g",IF(AND(ISNUMBER(M14),M14&lt;1,N14="L"),"cl",N14))),N("P11"))</f>
        <v>L</v>
      </c>
      <c r="R14" s="115" t="str">
        <f>IF(1=1,IF(E14="","",IF(F14="","A CONTROLER",IF(NOT(ISNUMBER(F14)),"TEXTE",IF(OR(L14="",L14&lt;=0),"COMMANDE PRINCIPALE INCOMPLETE",IF(G14="","UNITE MANQUANTE",IF(COUNTIF(B384:B428,AE14)=0,"UNITE A CONTROLER","OK")))))),N("Q9"))</f>
        <v>OK</v>
      </c>
      <c r="S14" s="105"/>
      <c r="T14" s="141" t="str">
        <f t="shared" si="2"/>
        <v>Jus de citron vert (pulco)</v>
      </c>
      <c r="U14" s="133">
        <f>IF(1=1,IF(E14="","",U9),N("S11"))</f>
        <v>100</v>
      </c>
      <c r="V14" s="133">
        <f>IF(1=1,IF(E14="","",V9),N("T11"))</f>
        <v>150</v>
      </c>
      <c r="W14" s="135">
        <f>IF(1=1,IF(OR(U14="",V14="",NOT(ISNUMBER(U14)),NOT(ISNUMBER(V14)),U14=0),"",V14/U14),N("U11"))</f>
        <v>1.5</v>
      </c>
      <c r="X14" s="136">
        <f>IF(1=1,IF(OR(W14="",NOT(ISNUMBER(F14))),"",F14*W14*IFERROR(INDEX(D384:D428,MATCH(AE14,B384:B428,0)),1)),N("V7"))</f>
        <v>0.75</v>
      </c>
      <c r="Y14" s="137" t="str">
        <f>IF(1=1,IF(F14="","",IF(G14="","",IFERROR(INDEX(E384:E428,MATCH(AE14,B384:B428,0)),G14&amp;""))),N("W6"))</f>
        <v>L</v>
      </c>
      <c r="Z14" s="142">
        <f>IF(1=1,IF(X14="","",IF(AND(ISNUMBER(X14),X14&lt;1,Y14="kg"),MAX(1,ROUND(X14*1000,0)),IF(AND(ISNUMBER(X14),X14&lt;1,Y14="L"),MAX(1,ROUND(X14*100,0)),ROUND(X14,3)))),N("X11"))</f>
        <v>75</v>
      </c>
      <c r="AA14" s="143" t="str">
        <f>IF(1=1,IF(X14="","",IF(AND(ISNUMBER(X14),X14&lt;1,Y14="kg"),"g",IF(AND(ISNUMBER(X14),X14&lt;1,Y14="L"),"cl",Y14))),N("Y11"))</f>
        <v>cl</v>
      </c>
      <c r="AB14" s="123" t="str">
        <f>IF(1=1,IF(E14="","",IF(F14="","A CONTROLER",IF(NOT(ISNUMBER(F14)),"TEXTE",IF(OR(W14="",W14&lt;=0),"COMMANDE COUVERTS INCOMPLETE",IF(G14="","UNITE MANQUANTE",IF(COUNTIF(B384:B428,AE14)=0,"UNITE A CONTROLER","OK")))))),N("Z6"))</f>
        <v>OK</v>
      </c>
      <c r="AD14" s="144">
        <f>IF(1=1,IF(E14="","",AD9),N("AB11"))</f>
        <v>62</v>
      </c>
      <c r="AE14" s="125" t="str">
        <f>IF(1=1,IF(G14="","",UPPER(TRIM(SUBSTITUTE(SUBSTITUTE(G14&amp;"",CHAR(160)," ")," "," ")))),N("AC11"))</f>
        <v>DEMI/L</v>
      </c>
      <c r="AG14" s="1" t="s">
        <v>30</v>
      </c>
      <c r="AI14" s="158" t="str">
        <f t="shared" ref="AI14:AJ14" si="7">A194</f>
        <v>N° 144</v>
      </c>
      <c r="AJ14" s="251" t="str">
        <f t="shared" si="7"/>
        <v>LASAGNES AL-FORNO</v>
      </c>
      <c r="AK14" s="252"/>
      <c r="AL14" s="252"/>
      <c r="AM14" s="252"/>
      <c r="AN14" s="252"/>
      <c r="AO14" s="252"/>
      <c r="AP14" s="252"/>
      <c r="AQ14" s="252"/>
    </row>
    <row r="15" spans="1:43" ht="19.5" thickBot="1" x14ac:dyDescent="0.3">
      <c r="A15" s="126" t="str">
        <f>IF(1=1,IF(E15="","",A9),N("A12"))</f>
        <v>N° 2</v>
      </c>
      <c r="B15" s="127" t="str">
        <f>IF(1=1,IF(E15="","",B9),N("B12"))</f>
        <v>CHIQUETAILLE DE MORUE* À L'AVOCAT</v>
      </c>
      <c r="C15" s="128" t="s">
        <v>143</v>
      </c>
      <c r="D15" s="129">
        <f>IF(ISBLANK(E15),"",LARGE(D9:D14,1)+1)</f>
        <v>6</v>
      </c>
      <c r="E15" s="130" t="s">
        <v>148</v>
      </c>
      <c r="F15" s="131">
        <v>500</v>
      </c>
      <c r="G15" s="2" t="s">
        <v>25</v>
      </c>
      <c r="H15" s="105"/>
      <c r="I15" s="132" t="str">
        <f>IF(1=1,IF(E15="","",I9),N("H12"))</f>
        <v>filets de morue* dessalée</v>
      </c>
      <c r="J15" s="133">
        <f>IF(1=1,IF(E15="","",J9),N("I12"))</f>
        <v>10</v>
      </c>
      <c r="K15" s="134" t="str">
        <f>IF(1=1,IF(E15="","",K9),N("J12"))</f>
        <v>Kg</v>
      </c>
      <c r="L15" s="135">
        <f>IF(1=1,IF(OR(J15="",O15="",NOT(ISNUMBER(J15)),NOT(ISNUMBER(O15)),J15=0),"",O15/J15),N("L12"))</f>
        <v>15</v>
      </c>
      <c r="M15" s="136">
        <f>IF(1=1,IF(OR(L15="",NOT(ISNUMBER(F15))),"",F15*L15*IFERROR(INDEX(D384:D428,MATCH(AE15,B384:B428,0)),1)),N("M13"))</f>
        <v>7.5</v>
      </c>
      <c r="N15" s="137" t="str">
        <f>IF(1=1,IF(F15="","",IF(G15="","",IFERROR(INDEX(E384:E428,MATCH(AE15,B384:B428,0)),G15&amp;""))),N("N6"))</f>
        <v>kg</v>
      </c>
      <c r="O15" s="138">
        <f>IF(1=1,IF(E15="","",O9),N("K12"))</f>
        <v>150</v>
      </c>
      <c r="P15" s="139">
        <f>IF(1=1,IF(M15="","",IF(AND(ISNUMBER(M15),M15&lt;1,N15="kg"),MAX(1,ROUND(M15*1000,0)),IF(AND(ISNUMBER(M15),M15&lt;1,N15="L"),MAX(1,ROUND(M15*100,0)),ROUND(M15,3)))),N("O12"))</f>
        <v>7.5</v>
      </c>
      <c r="Q15" s="140" t="str">
        <f>IF(1=1,IF(M15="","",IF(AND(ISNUMBER(M15),M15&lt;1,N15="kg"),"g",IF(AND(ISNUMBER(M15),M15&lt;1,N15="L"),"cl",N15))),N("P12"))</f>
        <v>kg</v>
      </c>
      <c r="R15" s="115" t="str">
        <f>IF(1=1,IF(E15="","",IF(F15="","A CONTROLER",IF(NOT(ISNUMBER(F15)),"TEXTE",IF(OR(L15="",L15&lt;=0),"COMMANDE PRINCIPALE INCOMPLETE",IF(G15="","UNITE MANQUANTE",IF(COUNTIF(B384:B428,AE15)=0,"UNITE A CONTROLER","OK")))))),N("Q9"))</f>
        <v>OK</v>
      </c>
      <c r="S15" s="105"/>
      <c r="T15" s="141" t="str">
        <f t="shared" si="2"/>
        <v>Échalotes émincées surgelées</v>
      </c>
      <c r="U15" s="133">
        <f>IF(1=1,IF(E15="","",U9),N("S12"))</f>
        <v>100</v>
      </c>
      <c r="V15" s="133">
        <f>IF(1=1,IF(E15="","",V9),N("T12"))</f>
        <v>150</v>
      </c>
      <c r="W15" s="135">
        <f>IF(1=1,IF(OR(U15="",V15="",NOT(ISNUMBER(U15)),NOT(ISNUMBER(V15)),U15=0),"",V15/U15),N("U12"))</f>
        <v>1.5</v>
      </c>
      <c r="X15" s="136">
        <f>IF(1=1,IF(OR(W15="",NOT(ISNUMBER(F15))),"",F15*W15*IFERROR(INDEX(D384:D428,MATCH(AE15,B384:B428,0)),1)),N("V7"))</f>
        <v>0.75</v>
      </c>
      <c r="Y15" s="137" t="str">
        <f>IF(1=1,IF(F15="","",IF(G15="","",IFERROR(INDEX(E384:E428,MATCH(AE15,B384:B428,0)),G15&amp;""))),N("W6"))</f>
        <v>kg</v>
      </c>
      <c r="Z15" s="142">
        <f>IF(1=1,IF(X15="","",IF(AND(ISNUMBER(X15),X15&lt;1,Y15="kg"),MAX(1,ROUND(X15*1000,0)),IF(AND(ISNUMBER(X15),X15&lt;1,Y15="L"),MAX(1,ROUND(X15*100,0)),ROUND(X15,3)))),N("X12"))</f>
        <v>750</v>
      </c>
      <c r="AA15" s="143" t="str">
        <f>IF(1=1,IF(X15="","",IF(AND(ISNUMBER(X15),X15&lt;1,Y15="kg"),"g",IF(AND(ISNUMBER(X15),X15&lt;1,Y15="L"),"cl",Y15))),N("Y12"))</f>
        <v>g</v>
      </c>
      <c r="AB15" s="123" t="str">
        <f>IF(1=1,IF(E15="","",IF(F15="","A CONTROLER",IF(NOT(ISNUMBER(F15)),"TEXTE",IF(OR(W15="",W15&lt;=0),"COMMANDE COUVERTS INCOMPLETE",IF(G15="","UNITE MANQUANTE",IF(COUNTIF(B384:B428,AE15)=0,"UNITE A CONTROLER","OK")))))),N("Z6"))</f>
        <v>OK</v>
      </c>
      <c r="AD15" s="144">
        <f>IF(1=1,IF(E15="","",AD9),N("AB12"))</f>
        <v>62</v>
      </c>
      <c r="AE15" s="125" t="str">
        <f>IF(1=1,IF(G15="","",UPPER(TRIM(SUBSTITUTE(SUBSTITUTE(G15&amp;"",CHAR(160)," ")," "," ")))),N("AC12"))</f>
        <v>G</v>
      </c>
      <c r="AG15" s="4" t="s">
        <v>31</v>
      </c>
      <c r="AI15" s="100" t="str">
        <f t="shared" ref="AI15:AJ15" si="8">A231</f>
        <v>N° 161</v>
      </c>
      <c r="AJ15" s="251" t="str">
        <f t="shared" si="8"/>
        <v>COMPOTÉE DE CHOUX ROUGES</v>
      </c>
      <c r="AK15" s="252"/>
      <c r="AL15" s="252"/>
      <c r="AM15" s="252"/>
      <c r="AN15" s="252"/>
      <c r="AO15" s="252"/>
      <c r="AP15" s="252"/>
      <c r="AQ15" s="252"/>
    </row>
    <row r="16" spans="1:43" ht="19.5" thickBot="1" x14ac:dyDescent="0.3">
      <c r="A16" s="126" t="str">
        <f>IF(1=1,IF(E16="","",A9),N("A13"))</f>
        <v>N° 2</v>
      </c>
      <c r="B16" s="127" t="str">
        <f>IF(1=1,IF(E16="","",B9),N("B13"))</f>
        <v>CHIQUETAILLE DE MORUE* À L'AVOCAT</v>
      </c>
      <c r="C16" s="128" t="s">
        <v>143</v>
      </c>
      <c r="D16" s="129">
        <f>IF(ISBLANK(E16),"",LARGE(D9:D15,1)+1)</f>
        <v>7</v>
      </c>
      <c r="E16" s="130" t="s">
        <v>149</v>
      </c>
      <c r="F16" s="131">
        <v>200</v>
      </c>
      <c r="G16" s="2" t="s">
        <v>25</v>
      </c>
      <c r="H16" s="105"/>
      <c r="I16" s="132" t="str">
        <f>IF(1=1,IF(E16="","",I9),N("H13"))</f>
        <v>filets de morue* dessalée</v>
      </c>
      <c r="J16" s="133">
        <f>IF(1=1,IF(E16="","",J9),N("I13"))</f>
        <v>10</v>
      </c>
      <c r="K16" s="134" t="str">
        <f>IF(1=1,IF(E16="","",K9),N("J13"))</f>
        <v>Kg</v>
      </c>
      <c r="L16" s="135">
        <f>IF(1=1,IF(OR(J16="",O16="",NOT(ISNUMBER(J16)),NOT(ISNUMBER(O16)),J16=0),"",O16/J16),N("L13"))</f>
        <v>15</v>
      </c>
      <c r="M16" s="136">
        <f>IF(1=1,IF(OR(L16="",NOT(ISNUMBER(F16))),"",F16*L16*IFERROR(INDEX(D384:D428,MATCH(AE16,B384:B428,0)),1)),N("M13"))</f>
        <v>3</v>
      </c>
      <c r="N16" s="137" t="str">
        <f>IF(1=1,IF(F16="","",IF(G16="","",IFERROR(INDEX(E384:E428,MATCH(AE16,B384:B428,0)),G16&amp;""))),N("N6"))</f>
        <v>kg</v>
      </c>
      <c r="O16" s="138">
        <f>IF(1=1,IF(E16="","",O9),N("K13"))</f>
        <v>150</v>
      </c>
      <c r="P16" s="139">
        <f>IF(1=1,IF(M16="","",IF(AND(ISNUMBER(M16),M16&lt;1,N16="kg"),MAX(1,ROUND(M16*1000,0)),IF(AND(ISNUMBER(M16),M16&lt;1,N16="L"),MAX(1,ROUND(M16*100,0)),ROUND(M16,3)))),N("O13"))</f>
        <v>3</v>
      </c>
      <c r="Q16" s="140" t="str">
        <f>IF(1=1,IF(M16="","",IF(AND(ISNUMBER(M16),M16&lt;1,N16="kg"),"g",IF(AND(ISNUMBER(M16),M16&lt;1,N16="L"),"cl",N16))),N("P13"))</f>
        <v>kg</v>
      </c>
      <c r="R16" s="115" t="str">
        <f>IF(1=1,IF(E16="","",IF(F16="","A CONTROLER",IF(NOT(ISNUMBER(F16)),"TEXTE",IF(OR(L16="",L16&lt;=0),"COMMANDE PRINCIPALE INCOMPLETE",IF(G16="","UNITE MANQUANTE",IF(COUNTIF(B384:B428,AE16)=0,"UNITE A CONTROLER","OK")))))),N("Q9"))</f>
        <v>OK</v>
      </c>
      <c r="S16" s="105"/>
      <c r="T16" s="141" t="str">
        <f t="shared" si="2"/>
        <v>Persil plat</v>
      </c>
      <c r="U16" s="133">
        <f>IF(1=1,IF(E16="","",U9),N("S13"))</f>
        <v>100</v>
      </c>
      <c r="V16" s="133">
        <f>IF(1=1,IF(E16="","",V9),N("T13"))</f>
        <v>150</v>
      </c>
      <c r="W16" s="135">
        <f>IF(1=1,IF(OR(U16="",V16="",NOT(ISNUMBER(U16)),NOT(ISNUMBER(V16)),U16=0),"",V16/U16),N("U13"))</f>
        <v>1.5</v>
      </c>
      <c r="X16" s="136">
        <f>IF(1=1,IF(OR(W16="",NOT(ISNUMBER(F16))),"",F16*W16*IFERROR(INDEX(D384:D428,MATCH(AE16,B384:B428,0)),1)),N("V7"))</f>
        <v>0.3</v>
      </c>
      <c r="Y16" s="137" t="str">
        <f>IF(1=1,IF(F16="","",IF(G16="","",IFERROR(INDEX(E384:E428,MATCH(AE16,B384:B428,0)),G16&amp;""))),N("W6"))</f>
        <v>kg</v>
      </c>
      <c r="Z16" s="142">
        <f>IF(1=1,IF(X16="","",IF(AND(ISNUMBER(X16),X16&lt;1,Y16="kg"),MAX(1,ROUND(X16*1000,0)),IF(AND(ISNUMBER(X16),X16&lt;1,Y16="L"),MAX(1,ROUND(X16*100,0)),ROUND(X16,3)))),N("X13"))</f>
        <v>300</v>
      </c>
      <c r="AA16" s="143" t="str">
        <f>IF(1=1,IF(X16="","",IF(AND(ISNUMBER(X16),X16&lt;1,Y16="kg"),"g",IF(AND(ISNUMBER(X16),X16&lt;1,Y16="L"),"cl",Y16))),N("Y13"))</f>
        <v>g</v>
      </c>
      <c r="AB16" s="123" t="str">
        <f>IF(1=1,IF(E16="","",IF(F16="","A CONTROLER",IF(NOT(ISNUMBER(F16)),"TEXTE",IF(OR(W16="",W16&lt;=0),"COMMANDE COUVERTS INCOMPLETE",IF(G16="","UNITE MANQUANTE",IF(COUNTIF(B384:B428,AE16)=0,"UNITE A CONTROLER","OK")))))),N("Z6"))</f>
        <v>OK</v>
      </c>
      <c r="AD16" s="144">
        <f>IF(1=1,IF(E16="","",AD9),N("AB13"))</f>
        <v>62</v>
      </c>
      <c r="AE16" s="125" t="str">
        <f>IF(1=1,IF(G16="","",UPPER(TRIM(SUBSTITUTE(SUBSTITUTE(G16&amp;"",CHAR(160)," ")," "," ")))),N("AC13"))</f>
        <v>G</v>
      </c>
      <c r="AG16" s="4" t="s">
        <v>32</v>
      </c>
      <c r="AI16" s="158" t="str">
        <f t="shared" ref="AI16:AJ16" si="9">A268</f>
        <v>N° 211</v>
      </c>
      <c r="AJ16" s="251" t="str">
        <f t="shared" si="9"/>
        <v>PATE BRIOCHÉE</v>
      </c>
      <c r="AK16" s="252"/>
      <c r="AL16" s="252"/>
      <c r="AM16" s="252"/>
      <c r="AN16" s="252"/>
      <c r="AO16" s="252"/>
      <c r="AP16" s="252"/>
      <c r="AQ16" s="252"/>
    </row>
    <row r="17" spans="1:43" ht="19.5" thickBot="1" x14ac:dyDescent="0.3">
      <c r="A17" s="126" t="str">
        <f>IF(1=1,IF(E17="","",A9),N("A14"))</f>
        <v>N° 2</v>
      </c>
      <c r="B17" s="127" t="str">
        <f>IF(1=1,IF(E17="","",B9),N("B14"))</f>
        <v>CHIQUETAILLE DE MORUE* À L'AVOCAT</v>
      </c>
      <c r="C17" s="128" t="s">
        <v>143</v>
      </c>
      <c r="D17" s="129">
        <f>IF(ISBLANK(E17),"",LARGE(D9:D16,1)+1)</f>
        <v>8</v>
      </c>
      <c r="E17" s="130" t="s">
        <v>113</v>
      </c>
      <c r="F17" s="131">
        <v>1</v>
      </c>
      <c r="G17" s="9" t="s">
        <v>26</v>
      </c>
      <c r="H17" s="105"/>
      <c r="I17" s="132" t="str">
        <f>IF(1=1,IF(E17="","",I9),N("H14"))</f>
        <v>filets de morue* dessalée</v>
      </c>
      <c r="J17" s="133">
        <f>IF(1=1,IF(E17="","",J9),N("I14"))</f>
        <v>10</v>
      </c>
      <c r="K17" s="134" t="str">
        <f>IF(1=1,IF(E17="","",K9),N("J14"))</f>
        <v>Kg</v>
      </c>
      <c r="L17" s="135">
        <f>IF(1=1,IF(OR(J17="",O17="",NOT(ISNUMBER(J17)),NOT(ISNUMBER(O17)),J17=0),"",O17/J17),N("L14"))</f>
        <v>15</v>
      </c>
      <c r="M17" s="136">
        <f>IF(1=1,IF(OR(L17="",NOT(ISNUMBER(F17))),"",F17*L17*IFERROR(INDEX(D384:D428,MATCH(AE17,B384:B428,0)),1)),N("M13"))</f>
        <v>15</v>
      </c>
      <c r="N17" s="137" t="str">
        <f>IF(1=1,IF(F17="","",IF(G17="","",IFERROR(INDEX(E384:E428,MATCH(AE17,B384:B428,0)),G17&amp;""))),N("N6"))</f>
        <v>L</v>
      </c>
      <c r="O17" s="138">
        <f>IF(1=1,IF(E17="","",O9),N("K14"))</f>
        <v>150</v>
      </c>
      <c r="P17" s="139">
        <f>IF(1=1,IF(M17="","",IF(AND(ISNUMBER(M17),M17&lt;1,N17="kg"),MAX(1,ROUND(M17*1000,0)),IF(AND(ISNUMBER(M17),M17&lt;1,N17="L"),MAX(1,ROUND(M17*100,0)),ROUND(M17,3)))),N("O14"))</f>
        <v>15</v>
      </c>
      <c r="Q17" s="140" t="str">
        <f>IF(1=1,IF(M17="","",IF(AND(ISNUMBER(M17),M17&lt;1,N17="kg"),"g",IF(AND(ISNUMBER(M17),M17&lt;1,N17="L"),"cl",N17))),N("P14"))</f>
        <v>L</v>
      </c>
      <c r="R17" s="115" t="str">
        <f>IF(1=1,IF(E17="","",IF(F17="","A CONTROLER",IF(NOT(ISNUMBER(F17)),"TEXTE",IF(OR(L17="",L17&lt;=0),"COMMANDE PRINCIPALE INCOMPLETE",IF(G17="","UNITE MANQUANTE",IF(COUNTIF(B384:B428,AE17)=0,"UNITE A CONTROLER","OK")))))),N("Q9"))</f>
        <v>OK</v>
      </c>
      <c r="S17" s="105"/>
      <c r="T17" s="141" t="str">
        <f t="shared" si="2"/>
        <v>Huile d’olive</v>
      </c>
      <c r="U17" s="133">
        <f>IF(1=1,IF(E17="","",U9),N("S14"))</f>
        <v>100</v>
      </c>
      <c r="V17" s="133">
        <f>IF(1=1,IF(E17="","",V9),N("T14"))</f>
        <v>150</v>
      </c>
      <c r="W17" s="135">
        <f>IF(1=1,IF(OR(U17="",V17="",NOT(ISNUMBER(U17)),NOT(ISNUMBER(V17)),U17=0),"",V17/U17),N("U14"))</f>
        <v>1.5</v>
      </c>
      <c r="X17" s="136">
        <f>IF(1=1,IF(OR(W17="",NOT(ISNUMBER(F17))),"",F17*W17*IFERROR(INDEX(D384:D428,MATCH(AE17,B384:B428,0)),1)),N("V7"))</f>
        <v>1.5</v>
      </c>
      <c r="Y17" s="137" t="str">
        <f>IF(1=1,IF(F17="","",IF(G17="","",IFERROR(INDEX(E384:E428,MATCH(AE17,B384:B428,0)),G17&amp;""))),N("W6"))</f>
        <v>L</v>
      </c>
      <c r="Z17" s="142">
        <f>IF(1=1,IF(X17="","",IF(AND(ISNUMBER(X17),X17&lt;1,Y17="kg"),MAX(1,ROUND(X17*1000,0)),IF(AND(ISNUMBER(X17),X17&lt;1,Y17="L"),MAX(1,ROUND(X17*100,0)),ROUND(X17,3)))),N("X14"))</f>
        <v>1.5</v>
      </c>
      <c r="AA17" s="143" t="str">
        <f>IF(1=1,IF(X17="","",IF(AND(ISNUMBER(X17),X17&lt;1,Y17="kg"),"g",IF(AND(ISNUMBER(X17),X17&lt;1,Y17="L"),"cl",Y17))),N("Y14"))</f>
        <v>L</v>
      </c>
      <c r="AB17" s="123" t="str">
        <f>IF(1=1,IF(E17="","",IF(F17="","A CONTROLER",IF(NOT(ISNUMBER(F17)),"TEXTE",IF(OR(W17="",W17&lt;=0),"COMMANDE COUVERTS INCOMPLETE",IF(G17="","UNITE MANQUANTE",IF(COUNTIF(B384:B428,AE17)=0,"UNITE A CONTROLER","OK")))))),N("Z6"))</f>
        <v>OK</v>
      </c>
      <c r="AD17" s="144">
        <f>IF(1=1,IF(E17="","",AD9),N("AB14"))</f>
        <v>62</v>
      </c>
      <c r="AE17" s="125" t="str">
        <f>IF(1=1,IF(G17="","",UPPER(TRIM(SUBSTITUTE(SUBSTITUTE(G17&amp;"",CHAR(160)," ")," "," ")))),N("AC14"))</f>
        <v>L</v>
      </c>
      <c r="AG17" s="4" t="s">
        <v>33</v>
      </c>
      <c r="AI17" s="100" t="str">
        <f t="shared" ref="AI17:AJ17" si="10">A305</f>
        <v>N° 00</v>
      </c>
      <c r="AJ17" s="251" t="str">
        <f t="shared" si="10"/>
        <v>NOM DE LA RECETTE À SAISIR</v>
      </c>
      <c r="AK17" s="252"/>
      <c r="AL17" s="252"/>
      <c r="AM17" s="252"/>
      <c r="AN17" s="252"/>
      <c r="AO17" s="252"/>
      <c r="AP17" s="252"/>
      <c r="AQ17" s="252"/>
    </row>
    <row r="18" spans="1:43" ht="18.75" x14ac:dyDescent="0.25">
      <c r="A18" s="126" t="str">
        <f>IF(1=1,IF(E18="","",A9),N("A15"))</f>
        <v/>
      </c>
      <c r="B18" s="127" t="str">
        <f>IF(1=1,IF(E18="","",B9),N("B15"))</f>
        <v/>
      </c>
      <c r="C18" s="128"/>
      <c r="D18" s="129" t="str">
        <f>IF(ISBLANK(E18),"",LARGE(D9:D17,1)+1)</f>
        <v/>
      </c>
      <c r="E18" s="130"/>
      <c r="F18" s="131"/>
      <c r="G18" s="145"/>
      <c r="H18" s="105"/>
      <c r="I18" s="132" t="str">
        <f>IF(1=1,IF(E18="","",I9),N("H15"))</f>
        <v/>
      </c>
      <c r="J18" s="133" t="str">
        <f>IF(1=1,IF(E18="","",J9),N("I15"))</f>
        <v/>
      </c>
      <c r="K18" s="134" t="str">
        <f>IF(1=1,IF(E18="","",K9),N("J15"))</f>
        <v/>
      </c>
      <c r="L18" s="135" t="str">
        <f>IF(1=1,IF(OR(J18="",O18="",NOT(ISNUMBER(J18)),NOT(ISNUMBER(O18)),J18=0),"",O18/J18),N("L15"))</f>
        <v/>
      </c>
      <c r="M18" s="136" t="str">
        <f>IF(1=1,IF(OR(L18="",NOT(ISNUMBER(F18))),"",F18*L18*IFERROR(INDEX(D384:D428,MATCH(AE18,B384:B428,0)),1)),N("M13"))</f>
        <v/>
      </c>
      <c r="N18" s="137" t="str">
        <f>IF(1=1,IF(F18="","",IF(G18="","",IFERROR(INDEX(E384:E428,MATCH(AE18,B384:B428,0)),G18&amp;""))),N("N6"))</f>
        <v/>
      </c>
      <c r="O18" s="138" t="str">
        <f>IF(1=1,IF(E18="","",O9),N("K15"))</f>
        <v/>
      </c>
      <c r="P18" s="139" t="str">
        <f>IF(1=1,IF(M18="","",IF(AND(ISNUMBER(M18),M18&lt;1,N18="kg"),MAX(1,ROUND(M18*1000,0)),IF(AND(ISNUMBER(M18),M18&lt;1,N18="L"),MAX(1,ROUND(M18*100,0)),ROUND(M18,3)))),N("O15"))</f>
        <v/>
      </c>
      <c r="Q18" s="140" t="str">
        <f>IF(1=1,IF(M18="","",IF(AND(ISNUMBER(M18),M18&lt;1,N18="kg"),"g",IF(AND(ISNUMBER(M18),M18&lt;1,N18="L"),"cl",N18))),N("P15"))</f>
        <v/>
      </c>
      <c r="R18" s="115" t="str">
        <f>IF(1=1,IF(E18="","",IF(F18="","A CONTROLER",IF(NOT(ISNUMBER(F18)),"TEXTE",IF(OR(L18="",L18&lt;=0),"COMMANDE PRINCIPALE INCOMPLETE",IF(G18="","UNITE MANQUANTE",IF(COUNTIF(B384:B428,AE18)=0,"UNITE A CONTROLER","OK")))))),N("Q9"))</f>
        <v/>
      </c>
      <c r="S18" s="105"/>
      <c r="T18" s="141">
        <f t="shared" si="2"/>
        <v>0</v>
      </c>
      <c r="U18" s="133" t="str">
        <f>IF(1=1,IF(E18="","",U9),N("S15"))</f>
        <v/>
      </c>
      <c r="V18" s="133" t="str">
        <f>IF(1=1,IF(E18="","",V9),N("T15"))</f>
        <v/>
      </c>
      <c r="W18" s="135" t="str">
        <f>IF(1=1,IF(OR(U18="",V18="",NOT(ISNUMBER(U18)),NOT(ISNUMBER(V18)),U18=0),"",V18/U18),N("U15"))</f>
        <v/>
      </c>
      <c r="X18" s="136" t="str">
        <f>IF(1=1,IF(OR(W18="",NOT(ISNUMBER(F18))),"",F18*W18*IFERROR(INDEX(D384:D428,MATCH(AE18,B384:B428,0)),1)),N("V7"))</f>
        <v/>
      </c>
      <c r="Y18" s="137" t="str">
        <f>IF(1=1,IF(F18="","",IF(G18="","",IFERROR(INDEX(E384:E428,MATCH(AE18,B384:B428,0)),G18&amp;""))),N("W6"))</f>
        <v/>
      </c>
      <c r="Z18" s="142" t="str">
        <f>IF(1=1,IF(X18="","",IF(AND(ISNUMBER(X18),X18&lt;1,Y18="kg"),MAX(1,ROUND(X18*1000,0)),IF(AND(ISNUMBER(X18),X18&lt;1,Y18="L"),MAX(1,ROUND(X18*100,0)),ROUND(X18,3)))),N("X15"))</f>
        <v/>
      </c>
      <c r="AA18" s="143" t="str">
        <f>IF(1=1,IF(X18="","",IF(AND(ISNUMBER(X18),X18&lt;1,Y18="kg"),"g",IF(AND(ISNUMBER(X18),X18&lt;1,Y18="L"),"cl",Y18))),N("Y15"))</f>
        <v/>
      </c>
      <c r="AB18" s="123" t="str">
        <f>IF(1=1,IF(E18="","",IF(F18="","A CONTROLER",IF(NOT(ISNUMBER(F18)),"TEXTE",IF(OR(W18="",W18&lt;=0),"COMMANDE COUVERTS INCOMPLETE",IF(G18="","UNITE MANQUANTE",IF(COUNTIF(B384:B428,AE18)=0,"UNITE A CONTROLER","OK")))))),N("Z6"))</f>
        <v/>
      </c>
      <c r="AD18" s="144" t="str">
        <f>IF(1=1,IF(E18="","",AD9),N("AB15"))</f>
        <v/>
      </c>
      <c r="AE18" s="125" t="str">
        <f>IF(1=1,IF(G18="","",UPPER(TRIM(SUBSTITUTE(SUBSTITUTE(G18&amp;"",CHAR(160)," ")," "," ")))),N("AC15"))</f>
        <v/>
      </c>
      <c r="AG18" s="5" t="s">
        <v>34</v>
      </c>
      <c r="AI18" s="158" t="str">
        <f t="shared" ref="AI18:AJ18" si="11">A342</f>
        <v>N° 00</v>
      </c>
      <c r="AJ18" s="251" t="str">
        <f t="shared" si="11"/>
        <v>NOM DE LA RECETTE À SAISIR</v>
      </c>
      <c r="AK18" s="252"/>
      <c r="AL18" s="252"/>
      <c r="AM18" s="252"/>
      <c r="AN18" s="252"/>
      <c r="AO18" s="252"/>
      <c r="AP18" s="252"/>
      <c r="AQ18" s="252"/>
    </row>
    <row r="19" spans="1:43" ht="15.75" x14ac:dyDescent="0.25">
      <c r="A19" s="126" t="str">
        <f>IF(1=1,IF(E19="","",A9),N("A16"))</f>
        <v>N° 2</v>
      </c>
      <c r="B19" s="127" t="str">
        <f>IF(1=1,IF(E19="","",B9),N("B16"))</f>
        <v>CHIQUETAILLE DE MORUE* À L'AVOCAT</v>
      </c>
      <c r="C19" s="128" t="s">
        <v>150</v>
      </c>
      <c r="D19" s="129">
        <f>IF(ISBLANK(E19),"",LARGE(D9:D18,1)+1)</f>
        <v>9</v>
      </c>
      <c r="E19" s="130" t="s">
        <v>152</v>
      </c>
      <c r="F19" s="131">
        <v>2</v>
      </c>
      <c r="G19" s="8" t="s">
        <v>22</v>
      </c>
      <c r="H19" s="105"/>
      <c r="I19" s="132" t="str">
        <f>IF(1=1,IF(E19="","",I9),N("H16"))</f>
        <v>filets de morue* dessalée</v>
      </c>
      <c r="J19" s="133">
        <f>IF(1=1,IF(E19="","",J9),N("I16"))</f>
        <v>10</v>
      </c>
      <c r="K19" s="134" t="str">
        <f>IF(1=1,IF(E19="","",K9),N("J16"))</f>
        <v>Kg</v>
      </c>
      <c r="L19" s="135">
        <f>IF(1=1,IF(OR(J19="",O19="",NOT(ISNUMBER(J19)),NOT(ISNUMBER(O19)),J19=0),"",O19/J19),N("L16"))</f>
        <v>15</v>
      </c>
      <c r="M19" s="136">
        <f>IF(1=1,IF(OR(L19="",NOT(ISNUMBER(F19))),"",F19*L19*IFERROR(INDEX(D384:D428,MATCH(AE19,B384:B428,0)),1)),N("M13"))</f>
        <v>30</v>
      </c>
      <c r="N19" s="137" t="str">
        <f>IF(1=1,IF(F19="","",IF(G19="","",IFERROR(INDEX(E384:E428,MATCH(AE19,B384:B428,0)),G19&amp;""))),N("N6"))</f>
        <v>kg</v>
      </c>
      <c r="O19" s="138">
        <f>IF(1=1,IF(E19="","",O9),N("K16"))</f>
        <v>150</v>
      </c>
      <c r="P19" s="139">
        <f>IF(1=1,IF(M19="","",IF(AND(ISNUMBER(M19),M19&lt;1,N19="kg"),MAX(1,ROUND(M19*1000,0)),IF(AND(ISNUMBER(M19),M19&lt;1,N19="L"),MAX(1,ROUND(M19*100,0)),ROUND(M19,3)))),N("O16"))</f>
        <v>30</v>
      </c>
      <c r="Q19" s="140" t="str">
        <f>IF(1=1,IF(M19="","",IF(AND(ISNUMBER(M19),M19&lt;1,N19="kg"),"g",IF(AND(ISNUMBER(M19),M19&lt;1,N19="L"),"cl",N19))),N("P16"))</f>
        <v>kg</v>
      </c>
      <c r="R19" s="115" t="str">
        <f>IF(1=1,IF(E19="","",IF(F19="","A CONTROLER",IF(NOT(ISNUMBER(F19)),"TEXTE",IF(OR(L19="",L19&lt;=0),"COMMANDE PRINCIPALE INCOMPLETE",IF(G19="","UNITE MANQUANTE",IF(COUNTIF(B384:B428,AE19)=0,"UNITE A CONTROLER","OK")))))),N("Q9"))</f>
        <v>OK</v>
      </c>
      <c r="S19" s="105"/>
      <c r="T19" s="141" t="str">
        <f t="shared" si="2"/>
        <v>Tomates en dés surgelées</v>
      </c>
      <c r="U19" s="133">
        <f>IF(1=1,IF(E19="","",U9),N("S16"))</f>
        <v>100</v>
      </c>
      <c r="V19" s="133">
        <f>IF(1=1,IF(E19="","",V9),N("T16"))</f>
        <v>150</v>
      </c>
      <c r="W19" s="135">
        <f>IF(1=1,IF(OR(U19="",V19="",NOT(ISNUMBER(U19)),NOT(ISNUMBER(V19)),U19=0),"",V19/U19),N("U16"))</f>
        <v>1.5</v>
      </c>
      <c r="X19" s="136">
        <f>IF(1=1,IF(OR(W19="",NOT(ISNUMBER(F19))),"",F19*W19*IFERROR(INDEX(D384:D428,MATCH(AE19,B384:B428,0)),1)),N("V7"))</f>
        <v>3</v>
      </c>
      <c r="Y19" s="137" t="str">
        <f>IF(1=1,IF(F19="","",IF(G19="","",IFERROR(INDEX(E384:E428,MATCH(AE19,B384:B428,0)),G19&amp;""))),N("W6"))</f>
        <v>kg</v>
      </c>
      <c r="Z19" s="142">
        <f>IF(1=1,IF(X19="","",IF(AND(ISNUMBER(X19),X19&lt;1,Y19="kg"),MAX(1,ROUND(X19*1000,0)),IF(AND(ISNUMBER(X19),X19&lt;1,Y19="L"),MAX(1,ROUND(X19*100,0)),ROUND(X19,3)))),N("X16"))</f>
        <v>3</v>
      </c>
      <c r="AA19" s="143" t="str">
        <f>IF(1=1,IF(X19="","",IF(AND(ISNUMBER(X19),X19&lt;1,Y19="kg"),"g",IF(AND(ISNUMBER(X19),X19&lt;1,Y19="L"),"cl",Y19))),N("Y16"))</f>
        <v>kg</v>
      </c>
      <c r="AB19" s="123" t="str">
        <f>IF(1=1,IF(E19="","",IF(F19="","A CONTROLER",IF(NOT(ISNUMBER(F19)),"TEXTE",IF(OR(W19="",W19&lt;=0),"COMMANDE COUVERTS INCOMPLETE",IF(G19="","UNITE MANQUANTE",IF(COUNTIF(B384:B428,AE19)=0,"UNITE A CONTROLER","OK")))))),N("Z6"))</f>
        <v>OK</v>
      </c>
      <c r="AD19" s="144">
        <f>IF(1=1,IF(E19="","",AD9),N("AB16"))</f>
        <v>62</v>
      </c>
      <c r="AE19" s="125" t="str">
        <f>IF(1=1,IF(G19="","",UPPER(TRIM(SUBSTITUTE(SUBSTITUTE(G19&amp;"",CHAR(160)," ")," "," ")))),N("AC16"))</f>
        <v>KG</v>
      </c>
      <c r="AG19" s="5" t="s">
        <v>35</v>
      </c>
    </row>
    <row r="20" spans="1:43" ht="15.75" x14ac:dyDescent="0.25">
      <c r="A20" s="126" t="str">
        <f>IF(1=1,IF(E20="","",A9),N("A17"))</f>
        <v>N° 2</v>
      </c>
      <c r="B20" s="127" t="str">
        <f>IF(1=1,IF(E20="","",B9),N("B17"))</f>
        <v>CHIQUETAILLE DE MORUE* À L'AVOCAT</v>
      </c>
      <c r="C20" s="128" t="s">
        <v>150</v>
      </c>
      <c r="D20" s="129">
        <f>IF(ISBLANK(E20),"",LARGE(D9:D19,1)+1)</f>
        <v>10</v>
      </c>
      <c r="E20" s="130" t="s">
        <v>153</v>
      </c>
      <c r="F20" s="131">
        <v>50</v>
      </c>
      <c r="G20" s="243" t="s">
        <v>56</v>
      </c>
      <c r="H20" s="105"/>
      <c r="I20" s="132" t="str">
        <f>IF(1=1,IF(E20="","",I9),N("H17"))</f>
        <v>filets de morue* dessalée</v>
      </c>
      <c r="J20" s="133">
        <f>IF(1=1,IF(E20="","",J9),N("I17"))</f>
        <v>10</v>
      </c>
      <c r="K20" s="134" t="str">
        <f>IF(1=1,IF(E20="","",K9),N("J17"))</f>
        <v>Kg</v>
      </c>
      <c r="L20" s="135">
        <f>IF(1=1,IF(OR(J20="",O20="",NOT(ISNUMBER(J20)),NOT(ISNUMBER(O20)),J20=0),"",O20/J20),N("L17"))</f>
        <v>15</v>
      </c>
      <c r="M20" s="136">
        <f>IF(1=1,IF(OR(L20="",NOT(ISNUMBER(F20))),"",F20*L20*IFERROR(INDEX(D384:D428,MATCH(AE20,B384:B428,0)),1)),N("M13"))</f>
        <v>750</v>
      </c>
      <c r="N20" s="137" t="str">
        <f>IF(1=1,IF(F20="","",IF(G20="","",IFERROR(INDEX(E384:E428,MATCH(AE20,B384:B428,0)),G20&amp;""))),N("N6"))</f>
        <v>pièces</v>
      </c>
      <c r="O20" s="138">
        <f>IF(1=1,IF(E20="","",O9),N("K17"))</f>
        <v>150</v>
      </c>
      <c r="P20" s="139">
        <f>IF(1=1,IF(M20="","",IF(AND(ISNUMBER(M20),M20&lt;1,N20="kg"),MAX(1,ROUND(M20*1000,0)),IF(AND(ISNUMBER(M20),M20&lt;1,N20="L"),MAX(1,ROUND(M20*100,0)),ROUND(M20,3)))),N("O17"))</f>
        <v>750</v>
      </c>
      <c r="Q20" s="140" t="str">
        <f>IF(1=1,IF(M20="","",IF(AND(ISNUMBER(M20),M20&lt;1,N20="kg"),"g",IF(AND(ISNUMBER(M20),M20&lt;1,N20="L"),"cl",N20))),N("P17"))</f>
        <v>pièces</v>
      </c>
      <c r="R20" s="115" t="str">
        <f>IF(1=1,IF(E20="","",IF(F20="","A CONTROLER",IF(NOT(ISNUMBER(F20)),"TEXTE",IF(OR(L20="",L20&lt;=0),"COMMANDE PRINCIPALE INCOMPLETE",IF(G20="","UNITE MANQUANTE",IF(COUNTIF(B384:B428,AE20)=0,"UNITE A CONTROLER","OK")))))),N("Q9"))</f>
        <v>OK</v>
      </c>
      <c r="S20" s="105"/>
      <c r="T20" s="141" t="str">
        <f t="shared" si="2"/>
        <v>Avocats</v>
      </c>
      <c r="U20" s="133">
        <f>IF(1=1,IF(E20="","",U9),N("S17"))</f>
        <v>100</v>
      </c>
      <c r="V20" s="133">
        <f>IF(1=1,IF(E20="","",V9),N("T17"))</f>
        <v>150</v>
      </c>
      <c r="W20" s="135">
        <f>IF(1=1,IF(OR(U20="",V20="",NOT(ISNUMBER(U20)),NOT(ISNUMBER(V20)),U20=0),"",V20/U20),N("U17"))</f>
        <v>1.5</v>
      </c>
      <c r="X20" s="136">
        <f>IF(1=1,IF(OR(W20="",NOT(ISNUMBER(F20))),"",F20*W20*IFERROR(INDEX(D384:D428,MATCH(AE20,B384:B428,0)),1)),N("V7"))</f>
        <v>75</v>
      </c>
      <c r="Y20" s="137" t="str">
        <f>IF(1=1,IF(F20="","",IF(G20="","",IFERROR(INDEX(E384:E428,MATCH(AE20,B384:B428,0)),G20&amp;""))),N("W6"))</f>
        <v>pièces</v>
      </c>
      <c r="Z20" s="142">
        <f>IF(1=1,IF(X20="","",IF(AND(ISNUMBER(X20),X20&lt;1,Y20="kg"),MAX(1,ROUND(X20*1000,0)),IF(AND(ISNUMBER(X20),X20&lt;1,Y20="L"),MAX(1,ROUND(X20*100,0)),ROUND(X20,3)))),N("X17"))</f>
        <v>75</v>
      </c>
      <c r="AA20" s="143" t="str">
        <f>IF(1=1,IF(X20="","",IF(AND(ISNUMBER(X20),X20&lt;1,Y20="kg"),"g",IF(AND(ISNUMBER(X20),X20&lt;1,Y20="L"),"cl",Y20))),N("Y17"))</f>
        <v>pièces</v>
      </c>
      <c r="AB20" s="123" t="str">
        <f>IF(1=1,IF(E20="","",IF(F20="","A CONTROLER",IF(NOT(ISNUMBER(F20)),"TEXTE",IF(OR(W20="",W20&lt;=0),"COMMANDE COUVERTS INCOMPLETE",IF(G20="","UNITE MANQUANTE",IF(COUNTIF(B384:B428,AE20)=0,"UNITE A CONTROLER","OK")))))),N("Z6"))</f>
        <v>OK</v>
      </c>
      <c r="AD20" s="144">
        <f>IF(1=1,IF(E20="","",AD9),N("AB17"))</f>
        <v>62</v>
      </c>
      <c r="AE20" s="125" t="str">
        <f>IF(1=1,IF(G20="","",UPPER(TRIM(SUBSTITUTE(SUBSTITUTE(G20&amp;"",CHAR(160)," ")," "," ")))),N("AC17"))</f>
        <v>PIÈCES</v>
      </c>
      <c r="AG20" s="5" t="s">
        <v>225</v>
      </c>
    </row>
    <row r="21" spans="1:43" ht="15.75" x14ac:dyDescent="0.25">
      <c r="A21" s="126" t="str">
        <f>IF(1=1,IF(E21="","",A9),N("A18"))</f>
        <v/>
      </c>
      <c r="B21" s="127" t="str">
        <f>IF(1=1,IF(E21="","",B9),N("B18"))</f>
        <v/>
      </c>
      <c r="C21" s="128"/>
      <c r="D21" s="129" t="str">
        <f>IF(ISBLANK(E21),"",LARGE(D9:D20,1)+1)</f>
        <v/>
      </c>
      <c r="E21" s="130"/>
      <c r="F21" s="131"/>
      <c r="G21" s="145"/>
      <c r="H21" s="105"/>
      <c r="I21" s="132" t="str">
        <f>IF(1=1,IF(E21="","",I9),N("H18"))</f>
        <v/>
      </c>
      <c r="J21" s="133" t="str">
        <f>IF(1=1,IF(E21="","",J9),N("I18"))</f>
        <v/>
      </c>
      <c r="K21" s="134" t="str">
        <f>IF(1=1,IF(E21="","",K9),N("J18"))</f>
        <v/>
      </c>
      <c r="L21" s="135" t="str">
        <f>IF(1=1,IF(OR(J21="",O21="",NOT(ISNUMBER(J21)),NOT(ISNUMBER(O21)),J21=0),"",O21/J21),N("L18"))</f>
        <v/>
      </c>
      <c r="M21" s="136" t="str">
        <f>IF(1=1,IF(OR(L21="",NOT(ISNUMBER(F21))),"",F21*L21*IFERROR(INDEX(D384:D428,MATCH(AE21,B384:B428,0)),1)),N("M13"))</f>
        <v/>
      </c>
      <c r="N21" s="137" t="str">
        <f>IF(1=1,IF(F21="","",IF(G21="","",IFERROR(INDEX(E384:E428,MATCH(AE21,B384:B428,0)),G21&amp;""))),N("N6"))</f>
        <v/>
      </c>
      <c r="O21" s="138" t="str">
        <f>IF(1=1,IF(E21="","",O9),N("K18"))</f>
        <v/>
      </c>
      <c r="P21" s="139" t="str">
        <f>IF(1=1,IF(M21="","",IF(AND(ISNUMBER(M21),M21&lt;1,N21="kg"),MAX(1,ROUND(M21*1000,0)),IF(AND(ISNUMBER(M21),M21&lt;1,N21="L"),MAX(1,ROUND(M21*100,0)),ROUND(M21,3)))),N("O18"))</f>
        <v/>
      </c>
      <c r="Q21" s="140" t="str">
        <f>IF(1=1,IF(M21="","",IF(AND(ISNUMBER(M21),M21&lt;1,N21="kg"),"g",IF(AND(ISNUMBER(M21),M21&lt;1,N21="L"),"cl",N21))),N("P18"))</f>
        <v/>
      </c>
      <c r="R21" s="115" t="str">
        <f>IF(1=1,IF(E21="","",IF(F21="","A CONTROLER",IF(NOT(ISNUMBER(F21)),"TEXTE",IF(OR(L21="",L21&lt;=0),"COMMANDE PRINCIPALE INCOMPLETE",IF(G21="","UNITE MANQUANTE",IF(COUNTIF(B384:B428,AE21)=0,"UNITE A CONTROLER","OK")))))),N("Q9"))</f>
        <v/>
      </c>
      <c r="S21" s="105"/>
      <c r="T21" s="141">
        <f t="shared" si="2"/>
        <v>0</v>
      </c>
      <c r="U21" s="133" t="str">
        <f>IF(1=1,IF(E21="","",U9),N("S18"))</f>
        <v/>
      </c>
      <c r="V21" s="133" t="str">
        <f>IF(1=1,IF(E21="","",V9),N("T18"))</f>
        <v/>
      </c>
      <c r="W21" s="135" t="str">
        <f>IF(1=1,IF(OR(U21="",V21="",NOT(ISNUMBER(U21)),NOT(ISNUMBER(V21)),U21=0),"",V21/U21),N("U18"))</f>
        <v/>
      </c>
      <c r="X21" s="136" t="str">
        <f>IF(1=1,IF(OR(W21="",NOT(ISNUMBER(F21))),"",F21*W21*IFERROR(INDEX(D384:D428,MATCH(AE21,B384:B428,0)),1)),N("V7"))</f>
        <v/>
      </c>
      <c r="Y21" s="137" t="str">
        <f>IF(1=1,IF(F21="","",IF(G21="","",IFERROR(INDEX(E384:E428,MATCH(AE21,B384:B428,0)),G21&amp;""))),N("W6"))</f>
        <v/>
      </c>
      <c r="Z21" s="142" t="str">
        <f>IF(1=1,IF(X21="","",IF(AND(ISNUMBER(X21),X21&lt;1,Y21="kg"),MAX(1,ROUND(X21*1000,0)),IF(AND(ISNUMBER(X21),X21&lt;1,Y21="L"),MAX(1,ROUND(X21*100,0)),ROUND(X21,3)))),N("X18"))</f>
        <v/>
      </c>
      <c r="AA21" s="143" t="str">
        <f>IF(1=1,IF(X21="","",IF(AND(ISNUMBER(X21),X21&lt;1,Y21="kg"),"g",IF(AND(ISNUMBER(X21),X21&lt;1,Y21="L"),"cl",Y21))),N("Y18"))</f>
        <v/>
      </c>
      <c r="AB21" s="123" t="str">
        <f>IF(1=1,IF(E21="","",IF(F21="","A CONTROLER",IF(NOT(ISNUMBER(F21)),"TEXTE",IF(OR(W21="",W21&lt;=0),"COMMANDE COUVERTS INCOMPLETE",IF(G21="","UNITE MANQUANTE",IF(COUNTIF(B384:B428,AE21)=0,"UNITE A CONTROLER","OK")))))),N("Z6"))</f>
        <v/>
      </c>
      <c r="AD21" s="144" t="str">
        <f>IF(1=1,IF(E21="","",AD9),N("AB18"))</f>
        <v/>
      </c>
      <c r="AE21" s="125" t="str">
        <f>IF(1=1,IF(G21="","",UPPER(TRIM(SUBSTITUTE(SUBSTITUTE(G21&amp;"",CHAR(160)," ")," "," ")))),N("AC18"))</f>
        <v/>
      </c>
      <c r="AG21" s="5" t="s">
        <v>36</v>
      </c>
    </row>
    <row r="22" spans="1:43" ht="15.75" x14ac:dyDescent="0.25">
      <c r="A22" s="126" t="str">
        <f>IF(1=1,IF(E22="","",A9),N("A19"))</f>
        <v/>
      </c>
      <c r="B22" s="127" t="str">
        <f>IF(1=1,IF(E22="","",B9),N("B19"))</f>
        <v/>
      </c>
      <c r="C22" s="128"/>
      <c r="D22" s="129" t="str">
        <f>IF(ISBLANK(E22),"",LARGE(D9:D21,1)+1)</f>
        <v/>
      </c>
      <c r="E22" s="130"/>
      <c r="F22" s="131"/>
      <c r="G22" s="145"/>
      <c r="H22" s="105"/>
      <c r="I22" s="132" t="str">
        <f>IF(1=1,IF(E22="","",I9),N("H19"))</f>
        <v/>
      </c>
      <c r="J22" s="133" t="str">
        <f>IF(1=1,IF(E22="","",J9),N("I19"))</f>
        <v/>
      </c>
      <c r="K22" s="134" t="str">
        <f>IF(1=1,IF(E22="","",K9),N("J19"))</f>
        <v/>
      </c>
      <c r="L22" s="135" t="str">
        <f>IF(1=1,IF(OR(J22="",O22="",NOT(ISNUMBER(J22)),NOT(ISNUMBER(O22)),J22=0),"",O22/J22),N("L19"))</f>
        <v/>
      </c>
      <c r="M22" s="136" t="str">
        <f>IF(1=1,IF(OR(L22="",NOT(ISNUMBER(F22))),"",F22*L22*IFERROR(INDEX(D384:D428,MATCH(AE22,B384:B428,0)),1)),N("M13"))</f>
        <v/>
      </c>
      <c r="N22" s="137" t="str">
        <f>IF(1=1,IF(F22="","",IF(G22="","",IFERROR(INDEX(E384:E428,MATCH(AE22,B384:B428,0)),G22&amp;""))),N("N6"))</f>
        <v/>
      </c>
      <c r="O22" s="138" t="str">
        <f>IF(1=1,IF(E22="","",O9),N("K19"))</f>
        <v/>
      </c>
      <c r="P22" s="139" t="str">
        <f>IF(1=1,IF(M22="","",IF(AND(ISNUMBER(M22),M22&lt;1,N22="kg"),MAX(1,ROUND(M22*1000,0)),IF(AND(ISNUMBER(M22),M22&lt;1,N22="L"),MAX(1,ROUND(M22*100,0)),ROUND(M22,3)))),N("O19"))</f>
        <v/>
      </c>
      <c r="Q22" s="140" t="str">
        <f>IF(1=1,IF(M22="","",IF(AND(ISNUMBER(M22),M22&lt;1,N22="kg"),"g",IF(AND(ISNUMBER(M22),M22&lt;1,N22="L"),"cl",N22))),N("P19"))</f>
        <v/>
      </c>
      <c r="R22" s="115" t="str">
        <f>IF(1=1,IF(E22="","",IF(F22="","A CONTROLER",IF(NOT(ISNUMBER(F22)),"TEXTE",IF(OR(L22="",L22&lt;=0),"COMMANDE PRINCIPALE INCOMPLETE",IF(G22="","UNITE MANQUANTE",IF(COUNTIF(B384:B428,AE22)=0,"UNITE A CONTROLER","OK")))))),N("Q9"))</f>
        <v/>
      </c>
      <c r="S22" s="105"/>
      <c r="T22" s="141">
        <f t="shared" si="2"/>
        <v>0</v>
      </c>
      <c r="U22" s="133" t="str">
        <f>IF(1=1,IF(E22="","",U9),N("S19"))</f>
        <v/>
      </c>
      <c r="V22" s="133" t="str">
        <f>IF(1=1,IF(E22="","",V9),N("T19"))</f>
        <v/>
      </c>
      <c r="W22" s="135" t="str">
        <f>IF(1=1,IF(OR(U22="",V22="",NOT(ISNUMBER(U22)),NOT(ISNUMBER(V22)),U22=0),"",V22/U22),N("U19"))</f>
        <v/>
      </c>
      <c r="X22" s="136" t="str">
        <f>IF(1=1,IF(OR(W22="",NOT(ISNUMBER(F22))),"",F22*W22*IFERROR(INDEX(D384:D428,MATCH(AE22,B384:B428,0)),1)),N("V7"))</f>
        <v/>
      </c>
      <c r="Y22" s="137" t="str">
        <f>IF(1=1,IF(F22="","",IF(G22="","",IFERROR(INDEX(E384:E428,MATCH(AE22,B384:B428,0)),G22&amp;""))),N("W6"))</f>
        <v/>
      </c>
      <c r="Z22" s="142" t="str">
        <f>IF(1=1,IF(X22="","",IF(AND(ISNUMBER(X22),X22&lt;1,Y22="kg"),MAX(1,ROUND(X22*1000,0)),IF(AND(ISNUMBER(X22),X22&lt;1,Y22="L"),MAX(1,ROUND(X22*100,0)),ROUND(X22,3)))),N("X19"))</f>
        <v/>
      </c>
      <c r="AA22" s="143" t="str">
        <f>IF(1=1,IF(X22="","",IF(AND(ISNUMBER(X22),X22&lt;1,Y22="kg"),"g",IF(AND(ISNUMBER(X22),X22&lt;1,Y22="L"),"cl",Y22))),N("Y19"))</f>
        <v/>
      </c>
      <c r="AB22" s="123" t="str">
        <f>IF(1=1,IF(E22="","",IF(F22="","A CONTROLER",IF(NOT(ISNUMBER(F22)),"TEXTE",IF(OR(W22="",W22&lt;=0),"COMMANDE COUVERTS INCOMPLETE",IF(G22="","UNITE MANQUANTE",IF(COUNTIF(B384:B428,AE22)=0,"UNITE A CONTROLER","OK")))))),N("Z6"))</f>
        <v/>
      </c>
      <c r="AD22" s="144" t="str">
        <f>IF(1=1,IF(E22="","",AD9),N("AB19"))</f>
        <v/>
      </c>
      <c r="AE22" s="125" t="str">
        <f>IF(1=1,IF(G22="","",UPPER(TRIM(SUBSTITUTE(SUBSTITUTE(G22&amp;"",CHAR(160)," ")," "," ")))),N("AC19"))</f>
        <v/>
      </c>
      <c r="AG22" s="5" t="s">
        <v>37</v>
      </c>
    </row>
    <row r="23" spans="1:43" ht="15.75" x14ac:dyDescent="0.25">
      <c r="A23" s="126" t="str">
        <f>IF(1=1,IF(E23="","",A9),N("A20"))</f>
        <v/>
      </c>
      <c r="B23" s="127" t="str">
        <f>IF(1=1,IF(E23="","",B9),N("B20"))</f>
        <v/>
      </c>
      <c r="C23" s="128"/>
      <c r="D23" s="129" t="str">
        <f>IF(ISBLANK(E23),"",LARGE(D9:D22,1)+1)</f>
        <v/>
      </c>
      <c r="E23" s="130"/>
      <c r="F23" s="131"/>
      <c r="G23" s="145"/>
      <c r="H23" s="105"/>
      <c r="I23" s="132" t="str">
        <f>IF(1=1,IF(E23="","",I9),N("H20"))</f>
        <v/>
      </c>
      <c r="J23" s="133" t="str">
        <f>IF(1=1,IF(E23="","",J9),N("I20"))</f>
        <v/>
      </c>
      <c r="K23" s="134" t="str">
        <f>IF(1=1,IF(E23="","",K9),N("J20"))</f>
        <v/>
      </c>
      <c r="L23" s="135" t="str">
        <f>IF(1=1,IF(OR(J23="",O23="",NOT(ISNUMBER(J23)),NOT(ISNUMBER(O23)),J23=0),"",O23/J23),N("L20"))</f>
        <v/>
      </c>
      <c r="M23" s="136" t="str">
        <f>IF(1=1,IF(OR(L23="",NOT(ISNUMBER(F23))),"",F23*L23*IFERROR(INDEX(D384:D428,MATCH(AE23,B384:B428,0)),1)),N("M13"))</f>
        <v/>
      </c>
      <c r="N23" s="137" t="str">
        <f>IF(1=1,IF(F23="","",IF(G23="","",IFERROR(INDEX(E384:E428,MATCH(AE23,B384:B428,0)),G23&amp;""))),N("N6"))</f>
        <v/>
      </c>
      <c r="O23" s="138" t="str">
        <f>IF(1=1,IF(E23="","",O9),N("K20"))</f>
        <v/>
      </c>
      <c r="P23" s="139" t="str">
        <f>IF(1=1,IF(M23="","",IF(AND(ISNUMBER(M23),M23&lt;1,N23="kg"),MAX(1,ROUND(M23*1000,0)),IF(AND(ISNUMBER(M23),M23&lt;1,N23="L"),MAX(1,ROUND(M23*100,0)),ROUND(M23,3)))),N("O20"))</f>
        <v/>
      </c>
      <c r="Q23" s="140" t="str">
        <f>IF(1=1,IF(M23="","",IF(AND(ISNUMBER(M23),M23&lt;1,N23="kg"),"g",IF(AND(ISNUMBER(M23),M23&lt;1,N23="L"),"cl",N23))),N("P20"))</f>
        <v/>
      </c>
      <c r="R23" s="115" t="str">
        <f>IF(1=1,IF(E23="","",IF(F23="","A CONTROLER",IF(NOT(ISNUMBER(F23)),"TEXTE",IF(OR(L23="",L23&lt;=0),"COMMANDE PRINCIPALE INCOMPLETE",IF(G23="","UNITE MANQUANTE",IF(COUNTIF(B384:B428,AE23)=0,"UNITE A CONTROLER","OK")))))),N("Q9"))</f>
        <v/>
      </c>
      <c r="S23" s="105"/>
      <c r="T23" s="141">
        <f t="shared" si="2"/>
        <v>0</v>
      </c>
      <c r="U23" s="133" t="str">
        <f>IF(1=1,IF(E23="","",U9),N("S20"))</f>
        <v/>
      </c>
      <c r="V23" s="133" t="str">
        <f>IF(1=1,IF(E23="","",V9),N("T20"))</f>
        <v/>
      </c>
      <c r="W23" s="135" t="str">
        <f>IF(1=1,IF(OR(U23="",V23="",NOT(ISNUMBER(U23)),NOT(ISNUMBER(V23)),U23=0),"",V23/U23),N("U20"))</f>
        <v/>
      </c>
      <c r="X23" s="136" t="str">
        <f>IF(1=1,IF(OR(W23="",NOT(ISNUMBER(F23))),"",F23*W23*IFERROR(INDEX(D384:D428,MATCH(AE23,B384:B428,0)),1)),N("V7"))</f>
        <v/>
      </c>
      <c r="Y23" s="137" t="str">
        <f>IF(1=1,IF(F23="","",IF(G23="","",IFERROR(INDEX(E384:E428,MATCH(AE23,B384:B428,0)),G23&amp;""))),N("W6"))</f>
        <v/>
      </c>
      <c r="Z23" s="142" t="str">
        <f>IF(1=1,IF(X23="","",IF(AND(ISNUMBER(X23),X23&lt;1,Y23="kg"),MAX(1,ROUND(X23*1000,0)),IF(AND(ISNUMBER(X23),X23&lt;1,Y23="L"),MAX(1,ROUND(X23*100,0)),ROUND(X23,3)))),N("X20"))</f>
        <v/>
      </c>
      <c r="AA23" s="143" t="str">
        <f>IF(1=1,IF(X23="","",IF(AND(ISNUMBER(X23),X23&lt;1,Y23="kg"),"g",IF(AND(ISNUMBER(X23),X23&lt;1,Y23="L"),"cl",Y23))),N("Y20"))</f>
        <v/>
      </c>
      <c r="AB23" s="123" t="str">
        <f>IF(1=1,IF(E23="","",IF(F23="","A CONTROLER",IF(NOT(ISNUMBER(F23)),"TEXTE",IF(OR(W23="",W23&lt;=0),"COMMANDE COUVERTS INCOMPLETE",IF(G23="","UNITE MANQUANTE",IF(COUNTIF(B384:B428,AE23)=0,"UNITE A CONTROLER","OK")))))),N("Z6"))</f>
        <v/>
      </c>
      <c r="AD23" s="144" t="str">
        <f>IF(1=1,IF(E23="","",AD9),N("AB20"))</f>
        <v/>
      </c>
      <c r="AE23" s="125" t="str">
        <f>IF(1=1,IF(G23="","",UPPER(TRIM(SUBSTITUTE(SUBSTITUTE(G23&amp;"",CHAR(160)," ")," "," ")))),N("AC20"))</f>
        <v/>
      </c>
      <c r="AG23" s="4" t="s">
        <v>38</v>
      </c>
    </row>
    <row r="24" spans="1:43" ht="15.75" x14ac:dyDescent="0.25">
      <c r="A24" s="126" t="str">
        <f>IF(1=1,IF(E24="","",A9),N("A21"))</f>
        <v/>
      </c>
      <c r="B24" s="127" t="str">
        <f>IF(1=1,IF(E24="","",B9),N("B21"))</f>
        <v/>
      </c>
      <c r="C24" s="128"/>
      <c r="D24" s="129" t="str">
        <f>IF(ISBLANK(E24),"",LARGE(D9:D23,1)+1)</f>
        <v/>
      </c>
      <c r="E24" s="130"/>
      <c r="F24" s="131"/>
      <c r="G24" s="145"/>
      <c r="H24" s="105"/>
      <c r="I24" s="132" t="str">
        <f>IF(1=1,IF(E24="","",I9),N("H21"))</f>
        <v/>
      </c>
      <c r="J24" s="133" t="str">
        <f>IF(1=1,IF(E24="","",J9),N("I21"))</f>
        <v/>
      </c>
      <c r="K24" s="134" t="str">
        <f>IF(1=1,IF(E24="","",K9),N("J21"))</f>
        <v/>
      </c>
      <c r="L24" s="135" t="str">
        <f>IF(1=1,IF(OR(J24="",O24="",NOT(ISNUMBER(J24)),NOT(ISNUMBER(O24)),J24=0),"",O24/J24),N("L21"))</f>
        <v/>
      </c>
      <c r="M24" s="136" t="str">
        <f>IF(1=1,IF(OR(L24="",NOT(ISNUMBER(F24))),"",F24*L24*IFERROR(INDEX(D384:D428,MATCH(AE24,B384:B428,0)),1)),N("M13"))</f>
        <v/>
      </c>
      <c r="N24" s="137" t="str">
        <f>IF(1=1,IF(F24="","",IF(G24="","",IFERROR(INDEX(E384:E428,MATCH(AE24,B384:B428,0)),G24&amp;""))),N("N6"))</f>
        <v/>
      </c>
      <c r="O24" s="138" t="str">
        <f>IF(1=1,IF(E24="","",O9),N("K21"))</f>
        <v/>
      </c>
      <c r="P24" s="139" t="str">
        <f>IF(1=1,IF(M24="","",IF(AND(ISNUMBER(M24),M24&lt;1,N24="kg"),MAX(1,ROUND(M24*1000,0)),IF(AND(ISNUMBER(M24),M24&lt;1,N24="L"),MAX(1,ROUND(M24*100,0)),ROUND(M24,3)))),N("O21"))</f>
        <v/>
      </c>
      <c r="Q24" s="140" t="str">
        <f>IF(1=1,IF(M24="","",IF(AND(ISNUMBER(M24),M24&lt;1,N24="kg"),"g",IF(AND(ISNUMBER(M24),M24&lt;1,N24="L"),"cl",N24))),N("P21"))</f>
        <v/>
      </c>
      <c r="R24" s="115" t="str">
        <f>IF(1=1,IF(E24="","",IF(F24="","A CONTROLER",IF(NOT(ISNUMBER(F24)),"TEXTE",IF(OR(L24="",L24&lt;=0),"COMMANDE PRINCIPALE INCOMPLETE",IF(G24="","UNITE MANQUANTE",IF(COUNTIF(B384:B428,AE24)=0,"UNITE A CONTROLER","OK")))))),N("Q9"))</f>
        <v/>
      </c>
      <c r="S24" s="105"/>
      <c r="T24" s="141">
        <f t="shared" si="2"/>
        <v>0</v>
      </c>
      <c r="U24" s="133" t="str">
        <f>IF(1=1,IF(E24="","",U9),N("S21"))</f>
        <v/>
      </c>
      <c r="V24" s="133" t="str">
        <f>IF(1=1,IF(E24="","",V9),N("T21"))</f>
        <v/>
      </c>
      <c r="W24" s="135" t="str">
        <f>IF(1=1,IF(OR(U24="",V24="",NOT(ISNUMBER(U24)),NOT(ISNUMBER(V24)),U24=0),"",V24/U24),N("U21"))</f>
        <v/>
      </c>
      <c r="X24" s="136" t="str">
        <f>IF(1=1,IF(OR(W24="",NOT(ISNUMBER(F24))),"",F24*W24*IFERROR(INDEX(D384:D428,MATCH(AE24,B384:B428,0)),1)),N("V7"))</f>
        <v/>
      </c>
      <c r="Y24" s="137" t="str">
        <f>IF(1=1,IF(F24="","",IF(G24="","",IFERROR(INDEX(E384:E428,MATCH(AE24,B384:B428,0)),G24&amp;""))),N("W6"))</f>
        <v/>
      </c>
      <c r="Z24" s="142" t="str">
        <f>IF(1=1,IF(X24="","",IF(AND(ISNUMBER(X24),X24&lt;1,Y24="kg"),MAX(1,ROUND(X24*1000,0)),IF(AND(ISNUMBER(X24),X24&lt;1,Y24="L"),MAX(1,ROUND(X24*100,0)),ROUND(X24,3)))),N("X21"))</f>
        <v/>
      </c>
      <c r="AA24" s="143" t="str">
        <f>IF(1=1,IF(X24="","",IF(AND(ISNUMBER(X24),X24&lt;1,Y24="kg"),"g",IF(AND(ISNUMBER(X24),X24&lt;1,Y24="L"),"cl",Y24))),N("Y21"))</f>
        <v/>
      </c>
      <c r="AB24" s="123" t="str">
        <f>IF(1=1,IF(E24="","",IF(F24="","A CONTROLER",IF(NOT(ISNUMBER(F24)),"TEXTE",IF(OR(W24="",W24&lt;=0),"COMMANDE COUVERTS INCOMPLETE",IF(G24="","UNITE MANQUANTE",IF(COUNTIF(B384:B428,AE24)=0,"UNITE A CONTROLER","OK")))))),N("Z6"))</f>
        <v/>
      </c>
      <c r="AD24" s="144" t="str">
        <f>IF(1=1,IF(E24="","",AD9),N("AB21"))</f>
        <v/>
      </c>
      <c r="AE24" s="125" t="str">
        <f>IF(1=1,IF(G24="","",UPPER(TRIM(SUBSTITUTE(SUBSTITUTE(G24&amp;"",CHAR(160)," ")," "," ")))),N("AC21"))</f>
        <v/>
      </c>
      <c r="AG24" s="4" t="s">
        <v>39</v>
      </c>
    </row>
    <row r="25" spans="1:43" ht="15.75" x14ac:dyDescent="0.25">
      <c r="A25" s="126" t="str">
        <f>IF(1=1,IF(E25="","",A9),N("A22"))</f>
        <v/>
      </c>
      <c r="B25" s="127" t="str">
        <f>IF(1=1,IF(E25="","",B9),N("B22"))</f>
        <v/>
      </c>
      <c r="C25" s="128"/>
      <c r="D25" s="129" t="str">
        <f>IF(ISBLANK(E25),"",LARGE(D9:D24,1)+1)</f>
        <v/>
      </c>
      <c r="E25" s="130"/>
      <c r="F25" s="131"/>
      <c r="G25" s="145"/>
      <c r="H25" s="105"/>
      <c r="I25" s="132" t="str">
        <f>IF(1=1,IF(E25="","",I9),N("H22"))</f>
        <v/>
      </c>
      <c r="J25" s="133" t="str">
        <f>IF(1=1,IF(E25="","",J9),N("I22"))</f>
        <v/>
      </c>
      <c r="K25" s="134" t="str">
        <f>IF(1=1,IF(E25="","",K9),N("J22"))</f>
        <v/>
      </c>
      <c r="L25" s="135" t="str">
        <f>IF(1=1,IF(OR(J25="",O25="",NOT(ISNUMBER(J25)),NOT(ISNUMBER(O25)),J25=0),"",O25/J25),N("L22"))</f>
        <v/>
      </c>
      <c r="M25" s="136" t="str">
        <f>IF(1=1,IF(OR(L25="",NOT(ISNUMBER(F25))),"",F25*L25*IFERROR(INDEX(D384:D428,MATCH(AE25,B384:B428,0)),1)),N("M13"))</f>
        <v/>
      </c>
      <c r="N25" s="137" t="str">
        <f>IF(1=1,IF(F25="","",IF(G25="","",IFERROR(INDEX(E384:E428,MATCH(AE25,B384:B428,0)),G25&amp;""))),N("N6"))</f>
        <v/>
      </c>
      <c r="O25" s="138" t="str">
        <f>IF(1=1,IF(E25="","",O9),N("K22"))</f>
        <v/>
      </c>
      <c r="P25" s="139" t="str">
        <f>IF(1=1,IF(M25="","",IF(AND(ISNUMBER(M25),M25&lt;1,N25="kg"),MAX(1,ROUND(M25*1000,0)),IF(AND(ISNUMBER(M25),M25&lt;1,N25="L"),MAX(1,ROUND(M25*100,0)),ROUND(M25,3)))),N("O22"))</f>
        <v/>
      </c>
      <c r="Q25" s="140" t="str">
        <f>IF(1=1,IF(M25="","",IF(AND(ISNUMBER(M25),M25&lt;1,N25="kg"),"g",IF(AND(ISNUMBER(M25),M25&lt;1,N25="L"),"cl",N25))),N("P22"))</f>
        <v/>
      </c>
      <c r="R25" s="115" t="str">
        <f>IF(1=1,IF(E25="","",IF(F25="","A CONTROLER",IF(NOT(ISNUMBER(F25)),"TEXTE",IF(OR(L25="",L25&lt;=0),"COMMANDE PRINCIPALE INCOMPLETE",IF(G25="","UNITE MANQUANTE",IF(COUNTIF(B384:B428,AE25)=0,"UNITE A CONTROLER","OK")))))),N("Q9"))</f>
        <v/>
      </c>
      <c r="S25" s="105"/>
      <c r="T25" s="141">
        <f t="shared" si="2"/>
        <v>0</v>
      </c>
      <c r="U25" s="133" t="str">
        <f>IF(1=1,IF(E25="","",U9),N("S22"))</f>
        <v/>
      </c>
      <c r="V25" s="133" t="str">
        <f>IF(1=1,IF(E25="","",V9),N("T22"))</f>
        <v/>
      </c>
      <c r="W25" s="135" t="str">
        <f>IF(1=1,IF(OR(U25="",V25="",NOT(ISNUMBER(U25)),NOT(ISNUMBER(V25)),U25=0),"",V25/U25),N("U22"))</f>
        <v/>
      </c>
      <c r="X25" s="136" t="str">
        <f>IF(1=1,IF(OR(W25="",NOT(ISNUMBER(F25))),"",F25*W25*IFERROR(INDEX(D384:D428,MATCH(AE25,B384:B428,0)),1)),N("V7"))</f>
        <v/>
      </c>
      <c r="Y25" s="137" t="str">
        <f>IF(1=1,IF(F25="","",IF(G25="","",IFERROR(INDEX(E384:E428,MATCH(AE25,B384:B428,0)),G25&amp;""))),N("W6"))</f>
        <v/>
      </c>
      <c r="Z25" s="142" t="str">
        <f>IF(1=1,IF(X25="","",IF(AND(ISNUMBER(X25),X25&lt;1,Y25="kg"),MAX(1,ROUND(X25*1000,0)),IF(AND(ISNUMBER(X25),X25&lt;1,Y25="L"),MAX(1,ROUND(X25*100,0)),ROUND(X25,3)))),N("X22"))</f>
        <v/>
      </c>
      <c r="AA25" s="143" t="str">
        <f>IF(1=1,IF(X25="","",IF(AND(ISNUMBER(X25),X25&lt;1,Y25="kg"),"g",IF(AND(ISNUMBER(X25),X25&lt;1,Y25="L"),"cl",Y25))),N("Y22"))</f>
        <v/>
      </c>
      <c r="AB25" s="123" t="str">
        <f>IF(1=1,IF(E25="","",IF(F25="","A CONTROLER",IF(NOT(ISNUMBER(F25)),"TEXTE",IF(OR(W25="",W25&lt;=0),"COMMANDE COUVERTS INCOMPLETE",IF(G25="","UNITE MANQUANTE",IF(COUNTIF(B384:B428,AE25)=0,"UNITE A CONTROLER","OK")))))),N("Z6"))</f>
        <v/>
      </c>
      <c r="AD25" s="144" t="str">
        <f>IF(1=1,IF(E25="","",AD9),N("AB22"))</f>
        <v/>
      </c>
      <c r="AE25" s="125" t="str">
        <f>IF(1=1,IF(G25="","",UPPER(TRIM(SUBSTITUTE(SUBSTITUTE(G25&amp;"",CHAR(160)," ")," "," ")))),N("AC22"))</f>
        <v/>
      </c>
      <c r="AG25" s="4" t="s">
        <v>40</v>
      </c>
    </row>
    <row r="26" spans="1:43" ht="15.75" x14ac:dyDescent="0.25">
      <c r="A26" s="126" t="str">
        <f>IF(1=1,IF(E26="","",A9),N("A23"))</f>
        <v/>
      </c>
      <c r="B26" s="127" t="str">
        <f>IF(1=1,IF(E26="","",B9),N("B23"))</f>
        <v/>
      </c>
      <c r="C26" s="128"/>
      <c r="D26" s="129" t="str">
        <f>IF(ISBLANK(E26),"",LARGE(D9:D25,1)+1)</f>
        <v/>
      </c>
      <c r="E26" s="130"/>
      <c r="F26" s="131"/>
      <c r="G26" s="145"/>
      <c r="H26" s="105"/>
      <c r="I26" s="132" t="str">
        <f>IF(1=1,IF(E26="","",I9),N("H23"))</f>
        <v/>
      </c>
      <c r="J26" s="133" t="str">
        <f>IF(1=1,IF(E26="","",J9),N("I23"))</f>
        <v/>
      </c>
      <c r="K26" s="134" t="str">
        <f>IF(1=1,IF(E26="","",K9),N("J23"))</f>
        <v/>
      </c>
      <c r="L26" s="135" t="str">
        <f>IF(1=1,IF(OR(J26="",O26="",NOT(ISNUMBER(J26)),NOT(ISNUMBER(O26)),J26=0),"",O26/J26),N("L23"))</f>
        <v/>
      </c>
      <c r="M26" s="136" t="str">
        <f>IF(1=1,IF(OR(L26="",NOT(ISNUMBER(F26))),"",F26*L26*IFERROR(INDEX(D384:D428,MATCH(AE26,B384:B428,0)),1)),N("M13"))</f>
        <v/>
      </c>
      <c r="N26" s="137" t="str">
        <f>IF(1=1,IF(F26="","",IF(G26="","",IFERROR(INDEX(E384:E428,MATCH(AE26,B384:B428,0)),G26&amp;""))),N("N6"))</f>
        <v/>
      </c>
      <c r="O26" s="138" t="str">
        <f>IF(1=1,IF(E26="","",O9),N("K23"))</f>
        <v/>
      </c>
      <c r="P26" s="139" t="str">
        <f>IF(1=1,IF(M26="","",IF(AND(ISNUMBER(M26),M26&lt;1,N26="kg"),MAX(1,ROUND(M26*1000,0)),IF(AND(ISNUMBER(M26),M26&lt;1,N26="L"),MAX(1,ROUND(M26*100,0)),ROUND(M26,3)))),N("O23"))</f>
        <v/>
      </c>
      <c r="Q26" s="140" t="str">
        <f>IF(1=1,IF(M26="","",IF(AND(ISNUMBER(M26),M26&lt;1,N26="kg"),"g",IF(AND(ISNUMBER(M26),M26&lt;1,N26="L"),"cl",N26))),N("P23"))</f>
        <v/>
      </c>
      <c r="R26" s="115" t="str">
        <f>IF(1=1,IF(E26="","",IF(F26="","A CONTROLER",IF(NOT(ISNUMBER(F26)),"TEXTE",IF(OR(L26="",L26&lt;=0),"COMMANDE PRINCIPALE INCOMPLETE",IF(G26="","UNITE MANQUANTE",IF(COUNTIF(B384:B428,AE26)=0,"UNITE A CONTROLER","OK")))))),N("Q9"))</f>
        <v/>
      </c>
      <c r="S26" s="105"/>
      <c r="T26" s="141">
        <f t="shared" si="2"/>
        <v>0</v>
      </c>
      <c r="U26" s="133" t="str">
        <f>IF(1=1,IF(E26="","",U9),N("S23"))</f>
        <v/>
      </c>
      <c r="V26" s="133" t="str">
        <f>IF(1=1,IF(E26="","",V9),N("T23"))</f>
        <v/>
      </c>
      <c r="W26" s="135" t="str">
        <f>IF(1=1,IF(OR(U26="",V26="",NOT(ISNUMBER(U26)),NOT(ISNUMBER(V26)),U26=0),"",V26/U26),N("U23"))</f>
        <v/>
      </c>
      <c r="X26" s="136" t="str">
        <f>IF(1=1,IF(OR(W26="",NOT(ISNUMBER(F26))),"",F26*W26*IFERROR(INDEX(D384:D428,MATCH(AE26,B384:B428,0)),1)),N("V7"))</f>
        <v/>
      </c>
      <c r="Y26" s="137" t="str">
        <f>IF(1=1,IF(F26="","",IF(G26="","",IFERROR(INDEX(E384:E428,MATCH(AE26,B384:B428,0)),G26&amp;""))),N("W6"))</f>
        <v/>
      </c>
      <c r="Z26" s="142" t="str">
        <f>IF(1=1,IF(X26="","",IF(AND(ISNUMBER(X26),X26&lt;1,Y26="kg"),MAX(1,ROUND(X26*1000,0)),IF(AND(ISNUMBER(X26),X26&lt;1,Y26="L"),MAX(1,ROUND(X26*100,0)),ROUND(X26,3)))),N("X23"))</f>
        <v/>
      </c>
      <c r="AA26" s="143" t="str">
        <f>IF(1=1,IF(X26="","",IF(AND(ISNUMBER(X26),X26&lt;1,Y26="kg"),"g",IF(AND(ISNUMBER(X26),X26&lt;1,Y26="L"),"cl",Y26))),N("Y23"))</f>
        <v/>
      </c>
      <c r="AB26" s="123" t="str">
        <f>IF(1=1,IF(E26="","",IF(F26="","A CONTROLER",IF(NOT(ISNUMBER(F26)),"TEXTE",IF(OR(W26="",W26&lt;=0),"COMMANDE COUVERTS INCOMPLETE",IF(G26="","UNITE MANQUANTE",IF(COUNTIF(B384:B428,AE26)=0,"UNITE A CONTROLER","OK")))))),N("Z6"))</f>
        <v/>
      </c>
      <c r="AD26" s="144" t="str">
        <f>IF(1=1,IF(E26="","",AD9),N("AB23"))</f>
        <v/>
      </c>
      <c r="AE26" s="125" t="str">
        <f>IF(1=1,IF(G26="","",UPPER(TRIM(SUBSTITUTE(SUBSTITUTE(G26&amp;"",CHAR(160)," ")," "," ")))),N("AC23"))</f>
        <v/>
      </c>
      <c r="AG26" s="4" t="s">
        <v>41</v>
      </c>
    </row>
    <row r="27" spans="1:43" ht="15.75" x14ac:dyDescent="0.25">
      <c r="A27" s="126" t="str">
        <f>IF(1=1,IF(E27="","",A9),N("A24"))</f>
        <v/>
      </c>
      <c r="B27" s="127" t="str">
        <f>IF(1=1,IF(E27="","",B9),N("B24"))</f>
        <v/>
      </c>
      <c r="C27" s="128"/>
      <c r="D27" s="129" t="str">
        <f>IF(ISBLANK(E27),"",LARGE(D9:D26,1)+1)</f>
        <v/>
      </c>
      <c r="E27" s="130"/>
      <c r="F27" s="131"/>
      <c r="G27" s="145"/>
      <c r="H27" s="105"/>
      <c r="I27" s="132" t="str">
        <f>IF(1=1,IF(E27="","",I9),N("H24"))</f>
        <v/>
      </c>
      <c r="J27" s="133" t="str">
        <f>IF(1=1,IF(E27="","",J9),N("I24"))</f>
        <v/>
      </c>
      <c r="K27" s="134" t="str">
        <f>IF(1=1,IF(E27="","",K9),N("J24"))</f>
        <v/>
      </c>
      <c r="L27" s="135" t="str">
        <f>IF(1=1,IF(OR(J27="",O27="",NOT(ISNUMBER(J27)),NOT(ISNUMBER(O27)),J27=0),"",O27/J27),N("L24"))</f>
        <v/>
      </c>
      <c r="M27" s="136" t="str">
        <f>IF(1=1,IF(OR(L27="",NOT(ISNUMBER(F27))),"",F27*L27*IFERROR(INDEX(D384:D428,MATCH(AE27,B384:B428,0)),1)),N("M13"))</f>
        <v/>
      </c>
      <c r="N27" s="137" t="str">
        <f>IF(1=1,IF(F27="","",IF(G27="","",IFERROR(INDEX(E384:E428,MATCH(AE27,B384:B428,0)),G27&amp;""))),N("N6"))</f>
        <v/>
      </c>
      <c r="O27" s="138" t="str">
        <f>IF(1=1,IF(E27="","",O9),N("K24"))</f>
        <v/>
      </c>
      <c r="P27" s="139" t="str">
        <f>IF(1=1,IF(M27="","",IF(AND(ISNUMBER(M27),M27&lt;1,N27="kg"),MAX(1,ROUND(M27*1000,0)),IF(AND(ISNUMBER(M27),M27&lt;1,N27="L"),MAX(1,ROUND(M27*100,0)),ROUND(M27,3)))),N("O24"))</f>
        <v/>
      </c>
      <c r="Q27" s="140" t="str">
        <f>IF(1=1,IF(M27="","",IF(AND(ISNUMBER(M27),M27&lt;1,N27="kg"),"g",IF(AND(ISNUMBER(M27),M27&lt;1,N27="L"),"cl",N27))),N("P24"))</f>
        <v/>
      </c>
      <c r="R27" s="115" t="str">
        <f>IF(1=1,IF(E27="","",IF(F27="","A CONTROLER",IF(NOT(ISNUMBER(F27)),"TEXTE",IF(OR(L27="",L27&lt;=0),"COMMANDE PRINCIPALE INCOMPLETE",IF(G27="","UNITE MANQUANTE",IF(COUNTIF(B384:B428,AE27)=0,"UNITE A CONTROLER","OK")))))),N("Q9"))</f>
        <v/>
      </c>
      <c r="S27" s="105"/>
      <c r="T27" s="141">
        <f t="shared" si="2"/>
        <v>0</v>
      </c>
      <c r="U27" s="133" t="str">
        <f>IF(1=1,IF(E27="","",U9),N("S24"))</f>
        <v/>
      </c>
      <c r="V27" s="133" t="str">
        <f>IF(1=1,IF(E27="","",V9),N("T24"))</f>
        <v/>
      </c>
      <c r="W27" s="135" t="str">
        <f>IF(1=1,IF(OR(U27="",V27="",NOT(ISNUMBER(U27)),NOT(ISNUMBER(V27)),U27=0),"",V27/U27),N("U24"))</f>
        <v/>
      </c>
      <c r="X27" s="136" t="str">
        <f>IF(1=1,IF(OR(W27="",NOT(ISNUMBER(F27))),"",F27*W27*IFERROR(INDEX(D384:D428,MATCH(AE27,B384:B428,0)),1)),N("V7"))</f>
        <v/>
      </c>
      <c r="Y27" s="137" t="str">
        <f>IF(1=1,IF(F27="","",IF(G27="","",IFERROR(INDEX(E384:E428,MATCH(AE27,B384:B428,0)),G27&amp;""))),N("W6"))</f>
        <v/>
      </c>
      <c r="Z27" s="142" t="str">
        <f>IF(1=1,IF(X27="","",IF(AND(ISNUMBER(X27),X27&lt;1,Y27="kg"),MAX(1,ROUND(X27*1000,0)),IF(AND(ISNUMBER(X27),X27&lt;1,Y27="L"),MAX(1,ROUND(X27*100,0)),ROUND(X27,3)))),N("X24"))</f>
        <v/>
      </c>
      <c r="AA27" s="143" t="str">
        <f>IF(1=1,IF(X27="","",IF(AND(ISNUMBER(X27),X27&lt;1,Y27="kg"),"g",IF(AND(ISNUMBER(X27),X27&lt;1,Y27="L"),"cl",Y27))),N("Y24"))</f>
        <v/>
      </c>
      <c r="AB27" s="123" t="str">
        <f>IF(1=1,IF(E27="","",IF(F27="","A CONTROLER",IF(NOT(ISNUMBER(F27)),"TEXTE",IF(OR(W27="",W27&lt;=0),"COMMANDE COUVERTS INCOMPLETE",IF(G27="","UNITE MANQUANTE",IF(COUNTIF(B384:B428,AE27)=0,"UNITE A CONTROLER","OK")))))),N("Z6"))</f>
        <v/>
      </c>
      <c r="AD27" s="144" t="str">
        <f>IF(1=1,IF(E27="","",AD9),N("AB24"))</f>
        <v/>
      </c>
      <c r="AE27" s="125" t="str">
        <f>IF(1=1,IF(G27="","",UPPER(TRIM(SUBSTITUTE(SUBSTITUTE(G27&amp;"",CHAR(160)," ")," "," ")))),N("AC24"))</f>
        <v/>
      </c>
      <c r="AG27" s="5" t="s">
        <v>42</v>
      </c>
    </row>
    <row r="28" spans="1:43" ht="15.75" x14ac:dyDescent="0.25">
      <c r="A28" s="126" t="str">
        <f>IF(1=1,IF(E28="","",A9),N("A25"))</f>
        <v/>
      </c>
      <c r="B28" s="127" t="str">
        <f>IF(1=1,IF(E28="","",B9),N("B25"))</f>
        <v/>
      </c>
      <c r="C28" s="128"/>
      <c r="D28" s="129" t="str">
        <f>IF(ISBLANK(E28),"",LARGE(D9:D27,1)+1)</f>
        <v/>
      </c>
      <c r="E28" s="130"/>
      <c r="F28" s="131"/>
      <c r="G28" s="145"/>
      <c r="H28" s="105"/>
      <c r="I28" s="132" t="str">
        <f>IF(1=1,IF(E28="","",I9),N("H25"))</f>
        <v/>
      </c>
      <c r="J28" s="133" t="str">
        <f>IF(1=1,IF(E28="","",J9),N("I25"))</f>
        <v/>
      </c>
      <c r="K28" s="134" t="str">
        <f>IF(1=1,IF(E28="","",K9),N("J25"))</f>
        <v/>
      </c>
      <c r="L28" s="135" t="str">
        <f>IF(1=1,IF(OR(J28="",O28="",NOT(ISNUMBER(J28)),NOT(ISNUMBER(O28)),J28=0),"",O28/J28),N("L25"))</f>
        <v/>
      </c>
      <c r="M28" s="136" t="str">
        <f>IF(1=1,IF(OR(L28="",NOT(ISNUMBER(F28))),"",F28*L28*IFERROR(INDEX(D384:D428,MATCH(AE28,B384:B428,0)),1)),N("M13"))</f>
        <v/>
      </c>
      <c r="N28" s="137" t="str">
        <f>IF(1=1,IF(F28="","",IF(G28="","",IFERROR(INDEX(E384:E428,MATCH(AE28,B384:B428,0)),G28&amp;""))),N("N6"))</f>
        <v/>
      </c>
      <c r="O28" s="138" t="str">
        <f>IF(1=1,IF(E28="","",O9),N("K25"))</f>
        <v/>
      </c>
      <c r="P28" s="139" t="str">
        <f>IF(1=1,IF(M28="","",IF(AND(ISNUMBER(M28),M28&lt;1,N28="kg"),MAX(1,ROUND(M28*1000,0)),IF(AND(ISNUMBER(M28),M28&lt;1,N28="L"),MAX(1,ROUND(M28*100,0)),ROUND(M28,3)))),N("O25"))</f>
        <v/>
      </c>
      <c r="Q28" s="140" t="str">
        <f>IF(1=1,IF(M28="","",IF(AND(ISNUMBER(M28),M28&lt;1,N28="kg"),"g",IF(AND(ISNUMBER(M28),M28&lt;1,N28="L"),"cl",N28))),N("P25"))</f>
        <v/>
      </c>
      <c r="R28" s="115" t="str">
        <f>IF(1=1,IF(E28="","",IF(F28="","A CONTROLER",IF(NOT(ISNUMBER(F28)),"TEXTE",IF(OR(L28="",L28&lt;=0),"COMMANDE PRINCIPALE INCOMPLETE",IF(G28="","UNITE MANQUANTE",IF(COUNTIF(B384:B428,AE28)=0,"UNITE A CONTROLER","OK")))))),N("Q9"))</f>
        <v/>
      </c>
      <c r="S28" s="105"/>
      <c r="T28" s="141">
        <f t="shared" si="2"/>
        <v>0</v>
      </c>
      <c r="U28" s="133" t="str">
        <f>IF(1=1,IF(E28="","",U9),N("S25"))</f>
        <v/>
      </c>
      <c r="V28" s="133" t="str">
        <f>IF(1=1,IF(E28="","",V9),N("T25"))</f>
        <v/>
      </c>
      <c r="W28" s="135" t="str">
        <f>IF(1=1,IF(OR(U28="",V28="",NOT(ISNUMBER(U28)),NOT(ISNUMBER(V28)),U28=0),"",V28/U28),N("U25"))</f>
        <v/>
      </c>
      <c r="X28" s="136" t="str">
        <f>IF(1=1,IF(OR(W28="",NOT(ISNUMBER(F28))),"",F28*W28*IFERROR(INDEX(D384:D428,MATCH(AE28,B384:B428,0)),1)),N("V7"))</f>
        <v/>
      </c>
      <c r="Y28" s="137" t="str">
        <f>IF(1=1,IF(F28="","",IF(G28="","",IFERROR(INDEX(E384:E428,MATCH(AE28,B384:B428,0)),G28&amp;""))),N("W6"))</f>
        <v/>
      </c>
      <c r="Z28" s="142" t="str">
        <f>IF(1=1,IF(X28="","",IF(AND(ISNUMBER(X28),X28&lt;1,Y28="kg"),MAX(1,ROUND(X28*1000,0)),IF(AND(ISNUMBER(X28),X28&lt;1,Y28="L"),MAX(1,ROUND(X28*100,0)),ROUND(X28,3)))),N("X25"))</f>
        <v/>
      </c>
      <c r="AA28" s="143" t="str">
        <f>IF(1=1,IF(X28="","",IF(AND(ISNUMBER(X28),X28&lt;1,Y28="kg"),"g",IF(AND(ISNUMBER(X28),X28&lt;1,Y28="L"),"cl",Y28))),N("Y25"))</f>
        <v/>
      </c>
      <c r="AB28" s="123" t="str">
        <f>IF(1=1,IF(E28="","",IF(F28="","A CONTROLER",IF(NOT(ISNUMBER(F28)),"TEXTE",IF(OR(W28="",W28&lt;=0),"COMMANDE COUVERTS INCOMPLETE",IF(G28="","UNITE MANQUANTE",IF(COUNTIF(B384:B428,AE28)=0,"UNITE A CONTROLER","OK")))))),N("Z6"))</f>
        <v/>
      </c>
      <c r="AD28" s="144" t="str">
        <f>IF(1=1,IF(E28="","",AD9),N("AB25"))</f>
        <v/>
      </c>
      <c r="AE28" s="125" t="str">
        <f>IF(1=1,IF(G28="","",UPPER(TRIM(SUBSTITUTE(SUBSTITUTE(G28&amp;"",CHAR(160)," ")," "," ")))),N("AC25"))</f>
        <v/>
      </c>
      <c r="AG28" s="5" t="s">
        <v>43</v>
      </c>
    </row>
    <row r="29" spans="1:43" ht="15.75" x14ac:dyDescent="0.25">
      <c r="A29" s="126" t="str">
        <f>IF(1=1,IF(E29="","",A9),N("A26"))</f>
        <v/>
      </c>
      <c r="B29" s="127" t="str">
        <f>IF(1=1,IF(E29="","",B9),N("B26"))</f>
        <v/>
      </c>
      <c r="C29" s="128"/>
      <c r="D29" s="129" t="str">
        <f>IF(ISBLANK(E29),"",LARGE(D9:D28,1)+1)</f>
        <v/>
      </c>
      <c r="E29" s="130"/>
      <c r="F29" s="131"/>
      <c r="G29" s="145"/>
      <c r="H29" s="105"/>
      <c r="I29" s="132" t="str">
        <f>IF(1=1,IF(E29="","",I9),N("H26"))</f>
        <v/>
      </c>
      <c r="J29" s="133" t="str">
        <f>IF(1=1,IF(E29="","",J9),N("I26"))</f>
        <v/>
      </c>
      <c r="K29" s="134" t="str">
        <f>IF(1=1,IF(E29="","",K9),N("J26"))</f>
        <v/>
      </c>
      <c r="L29" s="135" t="str">
        <f>IF(1=1,IF(OR(J29="",O29="",NOT(ISNUMBER(J29)),NOT(ISNUMBER(O29)),J29=0),"",O29/J29),N("L26"))</f>
        <v/>
      </c>
      <c r="M29" s="136" t="str">
        <f>IF(1=1,IF(OR(L29="",NOT(ISNUMBER(F29))),"",F29*L29*IFERROR(INDEX(D384:D428,MATCH(AE29,B384:B428,0)),1)),N("M13"))</f>
        <v/>
      </c>
      <c r="N29" s="137" t="str">
        <f>IF(1=1,IF(F29="","",IF(G29="","",IFERROR(INDEX(E384:E428,MATCH(AE29,B384:B428,0)),G29&amp;""))),N("N6"))</f>
        <v/>
      </c>
      <c r="O29" s="138" t="str">
        <f>IF(1=1,IF(E29="","",O9),N("K26"))</f>
        <v/>
      </c>
      <c r="P29" s="139" t="str">
        <f>IF(1=1,IF(M29="","",IF(AND(ISNUMBER(M29),M29&lt;1,N29="kg"),MAX(1,ROUND(M29*1000,0)),IF(AND(ISNUMBER(M29),M29&lt;1,N29="L"),MAX(1,ROUND(M29*100,0)),ROUND(M29,3)))),N("O26"))</f>
        <v/>
      </c>
      <c r="Q29" s="140" t="str">
        <f>IF(1=1,IF(M29="","",IF(AND(ISNUMBER(M29),M29&lt;1,N29="kg"),"g",IF(AND(ISNUMBER(M29),M29&lt;1,N29="L"),"cl",N29))),N("P26"))</f>
        <v/>
      </c>
      <c r="R29" s="115" t="str">
        <f>IF(1=1,IF(E29="","",IF(F29="","A CONTROLER",IF(NOT(ISNUMBER(F29)),"TEXTE",IF(OR(L29="",L29&lt;=0),"COMMANDE PRINCIPALE INCOMPLETE",IF(G29="","UNITE MANQUANTE",IF(COUNTIF(B384:B428,AE29)=0,"UNITE A CONTROLER","OK")))))),N("Q9"))</f>
        <v/>
      </c>
      <c r="S29" s="105"/>
      <c r="T29" s="141">
        <f t="shared" si="2"/>
        <v>0</v>
      </c>
      <c r="U29" s="133" t="str">
        <f>IF(1=1,IF(E29="","",U9),N("S26"))</f>
        <v/>
      </c>
      <c r="V29" s="133" t="str">
        <f>IF(1=1,IF(E29="","",V9),N("T26"))</f>
        <v/>
      </c>
      <c r="W29" s="135" t="str">
        <f>IF(1=1,IF(OR(U29="",V29="",NOT(ISNUMBER(U29)),NOT(ISNUMBER(V29)),U29=0),"",V29/U29),N("U26"))</f>
        <v/>
      </c>
      <c r="X29" s="136" t="str">
        <f>IF(1=1,IF(OR(W29="",NOT(ISNUMBER(F29))),"",F29*W29*IFERROR(INDEX(D384:D428,MATCH(AE29,B384:B428,0)),1)),N("V7"))</f>
        <v/>
      </c>
      <c r="Y29" s="137" t="str">
        <f>IF(1=1,IF(F29="","",IF(G29="","",IFERROR(INDEX(E384:E428,MATCH(AE29,B384:B428,0)),G29&amp;""))),N("W6"))</f>
        <v/>
      </c>
      <c r="Z29" s="142" t="str">
        <f>IF(1=1,IF(X29="","",IF(AND(ISNUMBER(X29),X29&lt;1,Y29="kg"),MAX(1,ROUND(X29*1000,0)),IF(AND(ISNUMBER(X29),X29&lt;1,Y29="L"),MAX(1,ROUND(X29*100,0)),ROUND(X29,3)))),N("X26"))</f>
        <v/>
      </c>
      <c r="AA29" s="143" t="str">
        <f>IF(1=1,IF(X29="","",IF(AND(ISNUMBER(X29),X29&lt;1,Y29="kg"),"g",IF(AND(ISNUMBER(X29),X29&lt;1,Y29="L"),"cl",Y29))),N("Y26"))</f>
        <v/>
      </c>
      <c r="AB29" s="123" t="str">
        <f>IF(1=1,IF(E29="","",IF(F29="","A CONTROLER",IF(NOT(ISNUMBER(F29)),"TEXTE",IF(OR(W29="",W29&lt;=0),"COMMANDE COUVERTS INCOMPLETE",IF(G29="","UNITE MANQUANTE",IF(COUNTIF(B384:B428,AE29)=0,"UNITE A CONTROLER","OK")))))),N("Z6"))</f>
        <v/>
      </c>
      <c r="AD29" s="144" t="str">
        <f>IF(1=1,IF(E29="","",AD9),N("AB26"))</f>
        <v/>
      </c>
      <c r="AE29" s="125" t="str">
        <f>IF(1=1,IF(G29="","",UPPER(TRIM(SUBSTITUTE(SUBSTITUTE(G29&amp;"",CHAR(160)," ")," "," ")))),N("AC26"))</f>
        <v/>
      </c>
      <c r="AG29" s="5" t="s">
        <v>44</v>
      </c>
    </row>
    <row r="30" spans="1:43" ht="15.75" x14ac:dyDescent="0.25">
      <c r="A30" s="126" t="str">
        <f>IF(1=1,IF(E30="","",A9),N("A27"))</f>
        <v/>
      </c>
      <c r="B30" s="127" t="str">
        <f>IF(1=1,IF(E30="","",B9),N("B27"))</f>
        <v/>
      </c>
      <c r="C30" s="128"/>
      <c r="D30" s="129" t="str">
        <f>IF(ISBLANK(E30),"",LARGE(D9:D29,1)+1)</f>
        <v/>
      </c>
      <c r="E30" s="130"/>
      <c r="F30" s="131"/>
      <c r="G30" s="145"/>
      <c r="H30" s="105"/>
      <c r="I30" s="132" t="str">
        <f>IF(1=1,IF(E30="","",I9),N("H27"))</f>
        <v/>
      </c>
      <c r="J30" s="133" t="str">
        <f>IF(1=1,IF(E30="","",J9),N("I27"))</f>
        <v/>
      </c>
      <c r="K30" s="134" t="str">
        <f>IF(1=1,IF(E30="","",K9),N("J27"))</f>
        <v/>
      </c>
      <c r="L30" s="135" t="str">
        <f>IF(1=1,IF(OR(J30="",O30="",NOT(ISNUMBER(J30)),NOT(ISNUMBER(O30)),J30=0),"",O30/J30),N("L27"))</f>
        <v/>
      </c>
      <c r="M30" s="136" t="str">
        <f>IF(1=1,IF(OR(L30="",NOT(ISNUMBER(F30))),"",F30*L30*IFERROR(INDEX(D384:D428,MATCH(AE30,B384:B428,0)),1)),N("M13"))</f>
        <v/>
      </c>
      <c r="N30" s="137" t="str">
        <f>IF(1=1,IF(F30="","",IF(G30="","",IFERROR(INDEX(E384:E428,MATCH(AE30,B384:B428,0)),G30&amp;""))),N("N6"))</f>
        <v/>
      </c>
      <c r="O30" s="138" t="str">
        <f>IF(1=1,IF(E30="","",O9),N("K27"))</f>
        <v/>
      </c>
      <c r="P30" s="139" t="str">
        <f>IF(1=1,IF(M30="","",IF(AND(ISNUMBER(M30),M30&lt;1,N30="kg"),MAX(1,ROUND(M30*1000,0)),IF(AND(ISNUMBER(M30),M30&lt;1,N30="L"),MAX(1,ROUND(M30*100,0)),ROUND(M30,3)))),N("O27"))</f>
        <v/>
      </c>
      <c r="Q30" s="140" t="str">
        <f>IF(1=1,IF(M30="","",IF(AND(ISNUMBER(M30),M30&lt;1,N30="kg"),"g",IF(AND(ISNUMBER(M30),M30&lt;1,N30="L"),"cl",N30))),N("P27"))</f>
        <v/>
      </c>
      <c r="R30" s="115" t="str">
        <f>IF(1=1,IF(E30="","",IF(F30="","A CONTROLER",IF(NOT(ISNUMBER(F30)),"TEXTE",IF(OR(L30="",L30&lt;=0),"COMMANDE PRINCIPALE INCOMPLETE",IF(G30="","UNITE MANQUANTE",IF(COUNTIF(B384:B428,AE30)=0,"UNITE A CONTROLER","OK")))))),N("Q9"))</f>
        <v/>
      </c>
      <c r="S30" s="105"/>
      <c r="T30" s="141">
        <f t="shared" si="2"/>
        <v>0</v>
      </c>
      <c r="U30" s="133" t="str">
        <f>IF(1=1,IF(E30="","",U9),N("S27"))</f>
        <v/>
      </c>
      <c r="V30" s="133" t="str">
        <f>IF(1=1,IF(E30="","",V9),N("T27"))</f>
        <v/>
      </c>
      <c r="W30" s="135" t="str">
        <f>IF(1=1,IF(OR(U30="",V30="",NOT(ISNUMBER(U30)),NOT(ISNUMBER(V30)),U30=0),"",V30/U30),N("U27"))</f>
        <v/>
      </c>
      <c r="X30" s="136" t="str">
        <f>IF(1=1,IF(OR(W30="",NOT(ISNUMBER(F30))),"",F30*W30*IFERROR(INDEX(D384:D428,MATCH(AE30,B384:B428,0)),1)),N("V7"))</f>
        <v/>
      </c>
      <c r="Y30" s="137" t="str">
        <f>IF(1=1,IF(F30="","",IF(G30="","",IFERROR(INDEX(E384:E428,MATCH(AE30,B384:B428,0)),G30&amp;""))),N("W6"))</f>
        <v/>
      </c>
      <c r="Z30" s="142" t="str">
        <f>IF(1=1,IF(X30="","",IF(AND(ISNUMBER(X30),X30&lt;1,Y30="kg"),MAX(1,ROUND(X30*1000,0)),IF(AND(ISNUMBER(X30),X30&lt;1,Y30="L"),MAX(1,ROUND(X30*100,0)),ROUND(X30,3)))),N("X27"))</f>
        <v/>
      </c>
      <c r="AA30" s="143" t="str">
        <f>IF(1=1,IF(X30="","",IF(AND(ISNUMBER(X30),X30&lt;1,Y30="kg"),"g",IF(AND(ISNUMBER(X30),X30&lt;1,Y30="L"),"cl",Y30))),N("Y27"))</f>
        <v/>
      </c>
      <c r="AB30" s="123" t="str">
        <f>IF(1=1,IF(E30="","",IF(F30="","A CONTROLER",IF(NOT(ISNUMBER(F30)),"TEXTE",IF(OR(W30="",W30&lt;=0),"COMMANDE COUVERTS INCOMPLETE",IF(G30="","UNITE MANQUANTE",IF(COUNTIF(B384:B428,AE30)=0,"UNITE A CONTROLER","OK")))))),N("Z6"))</f>
        <v/>
      </c>
      <c r="AD30" s="144" t="str">
        <f>IF(1=1,IF(E30="","",AD9),N("AB27"))</f>
        <v/>
      </c>
      <c r="AE30" s="125" t="str">
        <f>IF(1=1,IF(G30="","",UPPER(TRIM(SUBSTITUTE(SUBSTITUTE(G30&amp;"",CHAR(160)," ")," "," ")))),N("AC27"))</f>
        <v/>
      </c>
      <c r="AG30" s="5" t="s">
        <v>45</v>
      </c>
    </row>
    <row r="31" spans="1:43" ht="15.75" x14ac:dyDescent="0.25">
      <c r="A31" s="126" t="str">
        <f>IF(1=1,IF(E31="","",A9),N("A28"))</f>
        <v/>
      </c>
      <c r="B31" s="127" t="str">
        <f>IF(1=1,IF(E31="","",B9),N("B28"))</f>
        <v/>
      </c>
      <c r="C31" s="128"/>
      <c r="D31" s="129" t="str">
        <f>IF(ISBLANK(E31),"",LARGE(D9:D30,1)+1)</f>
        <v/>
      </c>
      <c r="E31" s="130"/>
      <c r="F31" s="131"/>
      <c r="G31" s="145"/>
      <c r="H31" s="105"/>
      <c r="I31" s="132" t="str">
        <f>IF(1=1,IF(E31="","",I9),N("H28"))</f>
        <v/>
      </c>
      <c r="J31" s="133" t="str">
        <f>IF(1=1,IF(E31="","",J9),N("I28"))</f>
        <v/>
      </c>
      <c r="K31" s="134" t="str">
        <f>IF(1=1,IF(E31="","",K9),N("J28"))</f>
        <v/>
      </c>
      <c r="L31" s="135" t="str">
        <f>IF(1=1,IF(OR(J31="",O31="",NOT(ISNUMBER(J31)),NOT(ISNUMBER(O31)),J31=0),"",O31/J31),N("L28"))</f>
        <v/>
      </c>
      <c r="M31" s="136" t="str">
        <f>IF(1=1,IF(OR(L31="",NOT(ISNUMBER(F31))),"",F31*L31*IFERROR(INDEX(D384:D428,MATCH(AE31,B384:B428,0)),1)),N("M13"))</f>
        <v/>
      </c>
      <c r="N31" s="137" t="str">
        <f>IF(1=1,IF(F31="","",IF(G31="","",IFERROR(INDEX(E384:E428,MATCH(AE31,B384:B428,0)),G31&amp;""))),N("N6"))</f>
        <v/>
      </c>
      <c r="O31" s="138" t="str">
        <f>IF(1=1,IF(E31="","",O9),N("K28"))</f>
        <v/>
      </c>
      <c r="P31" s="139" t="str">
        <f>IF(1=1,IF(M31="","",IF(AND(ISNUMBER(M31),M31&lt;1,N31="kg"),MAX(1,ROUND(M31*1000,0)),IF(AND(ISNUMBER(M31),M31&lt;1,N31="L"),MAX(1,ROUND(M31*100,0)),ROUND(M31,3)))),N("O28"))</f>
        <v/>
      </c>
      <c r="Q31" s="140" t="str">
        <f>IF(1=1,IF(M31="","",IF(AND(ISNUMBER(M31),M31&lt;1,N31="kg"),"g",IF(AND(ISNUMBER(M31),M31&lt;1,N31="L"),"cl",N31))),N("P28"))</f>
        <v/>
      </c>
      <c r="R31" s="115" t="str">
        <f>IF(1=1,IF(E31="","",IF(F31="","A CONTROLER",IF(NOT(ISNUMBER(F31)),"TEXTE",IF(OR(L31="",L31&lt;=0),"COMMANDE PRINCIPALE INCOMPLETE",IF(G31="","UNITE MANQUANTE",IF(COUNTIF(B384:B428,AE31)=0,"UNITE A CONTROLER","OK")))))),N("Q9"))</f>
        <v/>
      </c>
      <c r="S31" s="105"/>
      <c r="T31" s="141">
        <f t="shared" si="2"/>
        <v>0</v>
      </c>
      <c r="U31" s="133" t="str">
        <f>IF(1=1,IF(E31="","",U9),N("S28"))</f>
        <v/>
      </c>
      <c r="V31" s="133" t="str">
        <f>IF(1=1,IF(E31="","",V9),N("T28"))</f>
        <v/>
      </c>
      <c r="W31" s="135" t="str">
        <f>IF(1=1,IF(OR(U31="",V31="",NOT(ISNUMBER(U31)),NOT(ISNUMBER(V31)),U31=0),"",V31/U31),N("U28"))</f>
        <v/>
      </c>
      <c r="X31" s="136" t="str">
        <f>IF(1=1,IF(OR(W31="",NOT(ISNUMBER(F31))),"",F31*W31*IFERROR(INDEX(D384:D428,MATCH(AE31,B384:B428,0)),1)),N("V7"))</f>
        <v/>
      </c>
      <c r="Y31" s="137" t="str">
        <f>IF(1=1,IF(F31="","",IF(G31="","",IFERROR(INDEX(E384:E428,MATCH(AE31,B384:B428,0)),G31&amp;""))),N("W6"))</f>
        <v/>
      </c>
      <c r="Z31" s="142" t="str">
        <f>IF(1=1,IF(X31="","",IF(AND(ISNUMBER(X31),X31&lt;1,Y31="kg"),MAX(1,ROUND(X31*1000,0)),IF(AND(ISNUMBER(X31),X31&lt;1,Y31="L"),MAX(1,ROUND(X31*100,0)),ROUND(X31,3)))),N("X28"))</f>
        <v/>
      </c>
      <c r="AA31" s="143" t="str">
        <f>IF(1=1,IF(X31="","",IF(AND(ISNUMBER(X31),X31&lt;1,Y31="kg"),"g",IF(AND(ISNUMBER(X31),X31&lt;1,Y31="L"),"cl",Y31))),N("Y28"))</f>
        <v/>
      </c>
      <c r="AB31" s="123" t="str">
        <f>IF(1=1,IF(E31="","",IF(F31="","A CONTROLER",IF(NOT(ISNUMBER(F31)),"TEXTE",IF(OR(W31="",W31&lt;=0),"COMMANDE COUVERTS INCOMPLETE",IF(G31="","UNITE MANQUANTE",IF(COUNTIF(B384:B428,AE31)=0,"UNITE A CONTROLER","OK")))))),N("Z6"))</f>
        <v/>
      </c>
      <c r="AD31" s="144" t="str">
        <f>IF(1=1,IF(E31="","",AD9),N("AB28"))</f>
        <v/>
      </c>
      <c r="AE31" s="125" t="str">
        <f>IF(1=1,IF(G31="","",UPPER(TRIM(SUBSTITUTE(SUBSTITUTE(G31&amp;"",CHAR(160)," ")," "," ")))),N("AC28"))</f>
        <v/>
      </c>
      <c r="AG31" s="5" t="s">
        <v>46</v>
      </c>
    </row>
    <row r="32" spans="1:43" ht="15.75" x14ac:dyDescent="0.25">
      <c r="A32" s="126" t="str">
        <f>IF(1=1,IF(E32="","",A9),N("A29"))</f>
        <v/>
      </c>
      <c r="B32" s="127" t="str">
        <f>IF(1=1,IF(E32="","",B9),N("B29"))</f>
        <v/>
      </c>
      <c r="C32" s="128"/>
      <c r="D32" s="129" t="str">
        <f>IF(ISBLANK(E32),"",LARGE(D9:D31,1)+1)</f>
        <v/>
      </c>
      <c r="E32" s="130"/>
      <c r="F32" s="131"/>
      <c r="G32" s="145"/>
      <c r="H32" s="105"/>
      <c r="I32" s="132" t="str">
        <f>IF(1=1,IF(E32="","",I9),N("H29"))</f>
        <v/>
      </c>
      <c r="J32" s="133" t="str">
        <f>IF(1=1,IF(E32="","",J9),N("I29"))</f>
        <v/>
      </c>
      <c r="K32" s="134" t="str">
        <f>IF(1=1,IF(E32="","",K9),N("J29"))</f>
        <v/>
      </c>
      <c r="L32" s="135" t="str">
        <f>IF(1=1,IF(OR(J32="",O32="",NOT(ISNUMBER(J32)),NOT(ISNUMBER(O32)),J32=0),"",O32/J32),N("L29"))</f>
        <v/>
      </c>
      <c r="M32" s="136" t="str">
        <f>IF(1=1,IF(OR(L32="",NOT(ISNUMBER(F32))),"",F32*L32*IFERROR(INDEX(D384:D428,MATCH(AE32,B384:B428,0)),1)),N("M13"))</f>
        <v/>
      </c>
      <c r="N32" s="137" t="str">
        <f>IF(1=1,IF(F32="","",IF(G32="","",IFERROR(INDEX(E384:E428,MATCH(AE32,B384:B428,0)),G32&amp;""))),N("N6"))</f>
        <v/>
      </c>
      <c r="O32" s="138" t="str">
        <f>IF(1=1,IF(E32="","",O9),N("K29"))</f>
        <v/>
      </c>
      <c r="P32" s="139" t="str">
        <f>IF(1=1,IF(M32="","",IF(AND(ISNUMBER(M32),M32&lt;1,N32="kg"),MAX(1,ROUND(M32*1000,0)),IF(AND(ISNUMBER(M32),M32&lt;1,N32="L"),MAX(1,ROUND(M32*100,0)),ROUND(M32,3)))),N("O29"))</f>
        <v/>
      </c>
      <c r="Q32" s="140" t="str">
        <f>IF(1=1,IF(M32="","",IF(AND(ISNUMBER(M32),M32&lt;1,N32="kg"),"g",IF(AND(ISNUMBER(M32),M32&lt;1,N32="L"),"cl",N32))),N("P29"))</f>
        <v/>
      </c>
      <c r="R32" s="115" t="str">
        <f>IF(1=1,IF(E32="","",IF(F32="","A CONTROLER",IF(NOT(ISNUMBER(F32)),"TEXTE",IF(OR(L32="",L32&lt;=0),"COMMANDE PRINCIPALE INCOMPLETE",IF(G32="","UNITE MANQUANTE",IF(COUNTIF(B384:B428,AE32)=0,"UNITE A CONTROLER","OK")))))),N("Q9"))</f>
        <v/>
      </c>
      <c r="S32" s="105"/>
      <c r="T32" s="141">
        <f t="shared" si="2"/>
        <v>0</v>
      </c>
      <c r="U32" s="133" t="str">
        <f>IF(1=1,IF(E32="","",U9),N("S29"))</f>
        <v/>
      </c>
      <c r="V32" s="133" t="str">
        <f>IF(1=1,IF(E32="","",V9),N("T29"))</f>
        <v/>
      </c>
      <c r="W32" s="135" t="str">
        <f>IF(1=1,IF(OR(U32="",V32="",NOT(ISNUMBER(U32)),NOT(ISNUMBER(V32)),U32=0),"",V32/U32),N("U29"))</f>
        <v/>
      </c>
      <c r="X32" s="136" t="str">
        <f>IF(1=1,IF(OR(W32="",NOT(ISNUMBER(F32))),"",F32*W32*IFERROR(INDEX(D384:D428,MATCH(AE32,B384:B428,0)),1)),N("V7"))</f>
        <v/>
      </c>
      <c r="Y32" s="137" t="str">
        <f>IF(1=1,IF(F32="","",IF(G32="","",IFERROR(INDEX(E384:E428,MATCH(AE32,B384:B428,0)),G32&amp;""))),N("W6"))</f>
        <v/>
      </c>
      <c r="Z32" s="142" t="str">
        <f>IF(1=1,IF(X32="","",IF(AND(ISNUMBER(X32),X32&lt;1,Y32="kg"),MAX(1,ROUND(X32*1000,0)),IF(AND(ISNUMBER(X32),X32&lt;1,Y32="L"),MAX(1,ROUND(X32*100,0)),ROUND(X32,3)))),N("X29"))</f>
        <v/>
      </c>
      <c r="AA32" s="143" t="str">
        <f>IF(1=1,IF(X32="","",IF(AND(ISNUMBER(X32),X32&lt;1,Y32="kg"),"g",IF(AND(ISNUMBER(X32),X32&lt;1,Y32="L"),"cl",Y32))),N("Y29"))</f>
        <v/>
      </c>
      <c r="AB32" s="123" t="str">
        <f>IF(1=1,IF(E32="","",IF(F32="","A CONTROLER",IF(NOT(ISNUMBER(F32)),"TEXTE",IF(OR(W32="",W32&lt;=0),"COMMANDE COUVERTS INCOMPLETE",IF(G32="","UNITE MANQUANTE",IF(COUNTIF(B384:B428,AE32)=0,"UNITE A CONTROLER","OK")))))),N("Z6"))</f>
        <v/>
      </c>
      <c r="AD32" s="144" t="str">
        <f>IF(1=1,IF(E32="","",AD9),N("AB29"))</f>
        <v/>
      </c>
      <c r="AE32" s="125" t="str">
        <f>IF(1=1,IF(G32="","",UPPER(TRIM(SUBSTITUTE(SUBSTITUTE(G32&amp;"",CHAR(160)," ")," "," ")))),N("AC29"))</f>
        <v/>
      </c>
      <c r="AG32" s="5" t="s">
        <v>47</v>
      </c>
    </row>
    <row r="33" spans="1:33" ht="15.75" x14ac:dyDescent="0.25">
      <c r="A33" s="126" t="str">
        <f>IF(1=1,IF(E33="","",A9),N("A30"))</f>
        <v/>
      </c>
      <c r="B33" s="127" t="str">
        <f>IF(1=1,IF(E33="","",B9),N("B30"))</f>
        <v/>
      </c>
      <c r="C33" s="127"/>
      <c r="D33" s="129" t="str">
        <f>IF(ISBLANK(E33),"",LARGE(D9:D32,1)+1)</f>
        <v/>
      </c>
      <c r="E33" s="130"/>
      <c r="F33" s="131"/>
      <c r="G33" s="145"/>
      <c r="H33" s="105"/>
      <c r="I33" s="132" t="str">
        <f>IF(1=1,IF(E33="","",I9),N("H30"))</f>
        <v/>
      </c>
      <c r="J33" s="133" t="str">
        <f>IF(1=1,IF(E33="","",J9),N("I30"))</f>
        <v/>
      </c>
      <c r="K33" s="134" t="str">
        <f>IF(1=1,IF(E33="","",K9),N("J30"))</f>
        <v/>
      </c>
      <c r="L33" s="135" t="str">
        <f>IF(1=1,IF(OR(J33="",O33="",NOT(ISNUMBER(J33)),NOT(ISNUMBER(O33)),J33=0),"",O33/J33),N("L30"))</f>
        <v/>
      </c>
      <c r="M33" s="136" t="str">
        <f>IF(1=1,IF(OR(L33="",NOT(ISNUMBER(F33))),"",F33*L33*IFERROR(INDEX(D384:D428,MATCH(AE33,B384:B428,0)),1)),N("M13"))</f>
        <v/>
      </c>
      <c r="N33" s="137" t="str">
        <f>IF(1=1,IF(F33="","",IF(G33="","",IFERROR(INDEX(E384:E428,MATCH(AE33,B384:B428,0)),G33&amp;""))),N("N6"))</f>
        <v/>
      </c>
      <c r="O33" s="138" t="str">
        <f>IF(1=1,IF(E33="","",O9),N("K30"))</f>
        <v/>
      </c>
      <c r="P33" s="139" t="str">
        <f>IF(1=1,IF(M33="","",IF(AND(ISNUMBER(M33),M33&lt;1,N33="kg"),MAX(1,ROUND(M33*1000,0)),IF(AND(ISNUMBER(M33),M33&lt;1,N33="L"),MAX(1,ROUND(M33*100,0)),ROUND(M33,3)))),N("O30"))</f>
        <v/>
      </c>
      <c r="Q33" s="140" t="str">
        <f>IF(1=1,IF(M33="","",IF(AND(ISNUMBER(M33),M33&lt;1,N33="kg"),"g",IF(AND(ISNUMBER(M33),M33&lt;1,N33="L"),"cl",N33))),N("P30"))</f>
        <v/>
      </c>
      <c r="R33" s="115" t="str">
        <f>IF(1=1,IF(E33="","",IF(F33="","A CONTROLER",IF(NOT(ISNUMBER(F33)),"TEXTE",IF(OR(L33="",L33&lt;=0),"COMMANDE PRINCIPALE INCOMPLETE",IF(G33="","UNITE MANQUANTE",IF(COUNTIF(B384:B428,AE33)=0,"UNITE A CONTROLER","OK")))))),N("Q9"))</f>
        <v/>
      </c>
      <c r="S33" s="105"/>
      <c r="T33" s="141">
        <f t="shared" si="2"/>
        <v>0</v>
      </c>
      <c r="U33" s="133" t="str">
        <f>IF(1=1,IF(E33="","",U9),N("S30"))</f>
        <v/>
      </c>
      <c r="V33" s="133" t="str">
        <f>IF(1=1,IF(E33="","",V9),N("T30"))</f>
        <v/>
      </c>
      <c r="W33" s="135" t="str">
        <f>IF(1=1,IF(OR(U33="",V33="",NOT(ISNUMBER(U33)),NOT(ISNUMBER(V33)),U33=0),"",V33/U33),N("U30"))</f>
        <v/>
      </c>
      <c r="X33" s="136" t="str">
        <f>IF(1=1,IF(OR(W33="",NOT(ISNUMBER(F33))),"",F33*W33*IFERROR(INDEX(D384:D428,MATCH(AE33,B384:B428,0)),1)),N("V7"))</f>
        <v/>
      </c>
      <c r="Y33" s="137" t="str">
        <f>IF(1=1,IF(F33="","",IF(G33="","",IFERROR(INDEX(E384:E428,MATCH(AE33,B384:B428,0)),G33&amp;""))),N("W6"))</f>
        <v/>
      </c>
      <c r="Z33" s="142" t="str">
        <f>IF(1=1,IF(X33="","",IF(AND(ISNUMBER(X33),X33&lt;1,Y33="kg"),MAX(1,ROUND(X33*1000,0)),IF(AND(ISNUMBER(X33),X33&lt;1,Y33="L"),MAX(1,ROUND(X33*100,0)),ROUND(X33,3)))),N("X30"))</f>
        <v/>
      </c>
      <c r="AA33" s="143" t="str">
        <f>IF(1=1,IF(X33="","",IF(AND(ISNUMBER(X33),X33&lt;1,Y33="kg"),"g",IF(AND(ISNUMBER(X33),X33&lt;1,Y33="L"),"cl",Y33))),N("Y30"))</f>
        <v/>
      </c>
      <c r="AB33" s="123" t="str">
        <f>IF(1=1,IF(E33="","",IF(F33="","A CONTROLER",IF(NOT(ISNUMBER(F33)),"TEXTE",IF(OR(W33="",W33&lt;=0),"COMMANDE COUVERTS INCOMPLETE",IF(G33="","UNITE MANQUANTE",IF(COUNTIF(B384:B428,AE33)=0,"UNITE A CONTROLER","OK")))))),N("Z6"))</f>
        <v/>
      </c>
      <c r="AD33" s="144" t="str">
        <f>IF(1=1,IF(E33="","",AD9),N("AB30"))</f>
        <v/>
      </c>
      <c r="AE33" s="125" t="str">
        <f>IF(1=1,IF(G33="","",UPPER(TRIM(SUBSTITUTE(SUBSTITUTE(G33&amp;"",CHAR(160)," ")," "," ")))),N("AC30"))</f>
        <v/>
      </c>
      <c r="AG33" s="5" t="s">
        <v>48</v>
      </c>
    </row>
    <row r="34" spans="1:33" ht="15.75" x14ac:dyDescent="0.25">
      <c r="A34" s="126" t="str">
        <f>IF(1=1,IF(E34="","",A9),N("A31"))</f>
        <v/>
      </c>
      <c r="B34" s="127" t="str">
        <f>IF(1=1,IF(E34="","",B9),N("B31"))</f>
        <v/>
      </c>
      <c r="C34" s="127"/>
      <c r="D34" s="129" t="str">
        <f>IF(ISBLANK(E34),"",LARGE(D9:D33,1)+1)</f>
        <v/>
      </c>
      <c r="E34" s="130"/>
      <c r="F34" s="131"/>
      <c r="G34" s="145"/>
      <c r="H34" s="105"/>
      <c r="I34" s="132" t="str">
        <f>IF(1=1,IF(E34="","",I9),N("H31"))</f>
        <v/>
      </c>
      <c r="J34" s="133" t="str">
        <f>IF(1=1,IF(E34="","",J9),N("I31"))</f>
        <v/>
      </c>
      <c r="K34" s="134" t="str">
        <f>IF(1=1,IF(E34="","",K9),N("J31"))</f>
        <v/>
      </c>
      <c r="L34" s="135" t="str">
        <f>IF(1=1,IF(OR(J34="",O34="",NOT(ISNUMBER(J34)),NOT(ISNUMBER(O34)),J34=0),"",O34/J34),N("L31"))</f>
        <v/>
      </c>
      <c r="M34" s="136" t="str">
        <f>IF(1=1,IF(OR(L34="",NOT(ISNUMBER(F34))),"",F34*L34*IFERROR(INDEX(D384:D428,MATCH(AE34,B384:B428,0)),1)),N("M13"))</f>
        <v/>
      </c>
      <c r="N34" s="137" t="str">
        <f>IF(1=1,IF(F34="","",IF(G34="","",IFERROR(INDEX(E384:E428,MATCH(AE34,B384:B428,0)),G34&amp;""))),N("N6"))</f>
        <v/>
      </c>
      <c r="O34" s="138" t="str">
        <f>IF(1=1,IF(E34="","",O9),N("K31"))</f>
        <v/>
      </c>
      <c r="P34" s="139" t="str">
        <f>IF(1=1,IF(M34="","",IF(AND(ISNUMBER(M34),M34&lt;1,N34="kg"),MAX(1,ROUND(M34*1000,0)),IF(AND(ISNUMBER(M34),M34&lt;1,N34="L"),MAX(1,ROUND(M34*100,0)),ROUND(M34,3)))),N("O31"))</f>
        <v/>
      </c>
      <c r="Q34" s="140" t="str">
        <f>IF(1=1,IF(M34="","",IF(AND(ISNUMBER(M34),M34&lt;1,N34="kg"),"g",IF(AND(ISNUMBER(M34),M34&lt;1,N34="L"),"cl",N34))),N("P31"))</f>
        <v/>
      </c>
      <c r="R34" s="115" t="str">
        <f>IF(1=1,IF(E34="","",IF(F34="","A CONTROLER",IF(NOT(ISNUMBER(F34)),"TEXTE",IF(OR(L34="",L34&lt;=0),"COMMANDE PRINCIPALE INCOMPLETE",IF(G34="","UNITE MANQUANTE",IF(COUNTIF(B384:B428,AE34)=0,"UNITE A CONTROLER","OK")))))),N("Q9"))</f>
        <v/>
      </c>
      <c r="S34" s="105"/>
      <c r="T34" s="141">
        <f t="shared" si="2"/>
        <v>0</v>
      </c>
      <c r="U34" s="133" t="str">
        <f>IF(1=1,IF(E34="","",U9),N("S31"))</f>
        <v/>
      </c>
      <c r="V34" s="133" t="str">
        <f>IF(1=1,IF(E34="","",V9),N("T31"))</f>
        <v/>
      </c>
      <c r="W34" s="135" t="str">
        <f>IF(1=1,IF(OR(U34="",V34="",NOT(ISNUMBER(U34)),NOT(ISNUMBER(V34)),U34=0),"",V34/U34),N("U31"))</f>
        <v/>
      </c>
      <c r="X34" s="136" t="str">
        <f>IF(1=1,IF(OR(W34="",NOT(ISNUMBER(F34))),"",F34*W34*IFERROR(INDEX(D384:D428,MATCH(AE34,B384:B428,0)),1)),N("V7"))</f>
        <v/>
      </c>
      <c r="Y34" s="137" t="str">
        <f>IF(1=1,IF(F34="","",IF(G34="","",IFERROR(INDEX(E384:E428,MATCH(AE34,B384:B428,0)),G34&amp;""))),N("W6"))</f>
        <v/>
      </c>
      <c r="Z34" s="142" t="str">
        <f>IF(1=1,IF(X34="","",IF(AND(ISNUMBER(X34),X34&lt;1,Y34="kg"),MAX(1,ROUND(X34*1000,0)),IF(AND(ISNUMBER(X34),X34&lt;1,Y34="L"),MAX(1,ROUND(X34*100,0)),ROUND(X34,3)))),N("X31"))</f>
        <v/>
      </c>
      <c r="AA34" s="143" t="str">
        <f>IF(1=1,IF(X34="","",IF(AND(ISNUMBER(X34),X34&lt;1,Y34="kg"),"g",IF(AND(ISNUMBER(X34),X34&lt;1,Y34="L"),"cl",Y34))),N("Y31"))</f>
        <v/>
      </c>
      <c r="AB34" s="123" t="str">
        <f>IF(1=1,IF(E34="","",IF(F34="","A CONTROLER",IF(NOT(ISNUMBER(F34)),"TEXTE",IF(OR(W34="",W34&lt;=0),"COMMANDE COUVERTS INCOMPLETE",IF(G34="","UNITE MANQUANTE",IF(COUNTIF(B384:B428,AE34)=0,"UNITE A CONTROLER","OK")))))),N("Z6"))</f>
        <v/>
      </c>
      <c r="AD34" s="144" t="str">
        <f>IF(1=1,IF(E34="","",AD9),N("AB31"))</f>
        <v/>
      </c>
      <c r="AE34" s="125" t="str">
        <f>IF(1=1,IF(G34="","",UPPER(TRIM(SUBSTITUTE(SUBSTITUTE(G34&amp;"",CHAR(160)," ")," "," ")))),N("AC31"))</f>
        <v/>
      </c>
      <c r="AG34" s="5" t="s">
        <v>49</v>
      </c>
    </row>
    <row r="35" spans="1:33" ht="15.75" x14ac:dyDescent="0.25">
      <c r="A35" s="126" t="str">
        <f>IF(1=1,IF(E35="","",A9),N("A32"))</f>
        <v/>
      </c>
      <c r="B35" s="127" t="str">
        <f>IF(1=1,IF(E35="","",B9),N("B32"))</f>
        <v/>
      </c>
      <c r="C35" s="127"/>
      <c r="D35" s="129" t="str">
        <f>IF(ISBLANK(E35),"",LARGE(D9:D34,1)+1)</f>
        <v/>
      </c>
      <c r="E35" s="130"/>
      <c r="F35" s="131"/>
      <c r="G35" s="145"/>
      <c r="H35" s="105"/>
      <c r="I35" s="132" t="str">
        <f>IF(1=1,IF(E35="","",I9),N("H32"))</f>
        <v/>
      </c>
      <c r="J35" s="133" t="str">
        <f>IF(1=1,IF(E35="","",J9),N("I32"))</f>
        <v/>
      </c>
      <c r="K35" s="134" t="str">
        <f>IF(1=1,IF(E35="","",K9),N("J32"))</f>
        <v/>
      </c>
      <c r="L35" s="135" t="str">
        <f>IF(1=1,IF(OR(J35="",O35="",NOT(ISNUMBER(J35)),NOT(ISNUMBER(O35)),J35=0),"",O35/J35),N("L32"))</f>
        <v/>
      </c>
      <c r="M35" s="136" t="str">
        <f>IF(1=1,IF(OR(L35="",NOT(ISNUMBER(F35))),"",F35*L35*IFERROR(INDEX(D384:D428,MATCH(AE35,B384:B428,0)),1)),N("M13"))</f>
        <v/>
      </c>
      <c r="N35" s="137" t="str">
        <f>IF(1=1,IF(F35="","",IF(G35="","",IFERROR(INDEX(E384:E428,MATCH(AE35,B384:B428,0)),G35&amp;""))),N("N6"))</f>
        <v/>
      </c>
      <c r="O35" s="138" t="str">
        <f>IF(1=1,IF(E35="","",O9),N("K32"))</f>
        <v/>
      </c>
      <c r="P35" s="139" t="str">
        <f>IF(1=1,IF(M35="","",IF(AND(ISNUMBER(M35),M35&lt;1,N35="kg"),MAX(1,ROUND(M35*1000,0)),IF(AND(ISNUMBER(M35),M35&lt;1,N35="L"),MAX(1,ROUND(M35*100,0)),ROUND(M35,3)))),N("O32"))</f>
        <v/>
      </c>
      <c r="Q35" s="140" t="str">
        <f>IF(1=1,IF(M35="","",IF(AND(ISNUMBER(M35),M35&lt;1,N35="kg"),"g",IF(AND(ISNUMBER(M35),M35&lt;1,N35="L"),"cl",N35))),N("P32"))</f>
        <v/>
      </c>
      <c r="R35" s="115" t="str">
        <f>IF(1=1,IF(E35="","",IF(F35="","A CONTROLER",IF(NOT(ISNUMBER(F35)),"TEXTE",IF(OR(L35="",L35&lt;=0),"COMMANDE PRINCIPALE INCOMPLETE",IF(G35="","UNITE MANQUANTE",IF(COUNTIF(B384:B428,AE35)=0,"UNITE A CONTROLER","OK")))))),N("Q9"))</f>
        <v/>
      </c>
      <c r="S35" s="105"/>
      <c r="T35" s="141">
        <f t="shared" si="2"/>
        <v>0</v>
      </c>
      <c r="U35" s="133" t="str">
        <f>IF(1=1,IF(E35="","",U9),N("S32"))</f>
        <v/>
      </c>
      <c r="V35" s="133" t="str">
        <f>IF(1=1,IF(E35="","",V9),N("T32"))</f>
        <v/>
      </c>
      <c r="W35" s="135" t="str">
        <f>IF(1=1,IF(OR(U35="",V35="",NOT(ISNUMBER(U35)),NOT(ISNUMBER(V35)),U35=0),"",V35/U35),N("U32"))</f>
        <v/>
      </c>
      <c r="X35" s="136" t="str">
        <f>IF(1=1,IF(OR(W35="",NOT(ISNUMBER(F35))),"",F35*W35*IFERROR(INDEX(D384:D428,MATCH(AE35,B384:B428,0)),1)),N("V7"))</f>
        <v/>
      </c>
      <c r="Y35" s="137" t="str">
        <f>IF(1=1,IF(F35="","",IF(G35="","",IFERROR(INDEX(E384:E428,MATCH(AE35,B384:B428,0)),G35&amp;""))),N("W6"))</f>
        <v/>
      </c>
      <c r="Z35" s="142" t="str">
        <f>IF(1=1,IF(X35="","",IF(AND(ISNUMBER(X35),X35&lt;1,Y35="kg"),MAX(1,ROUND(X35*1000,0)),IF(AND(ISNUMBER(X35),X35&lt;1,Y35="L"),MAX(1,ROUND(X35*100,0)),ROUND(X35,3)))),N("X32"))</f>
        <v/>
      </c>
      <c r="AA35" s="143" t="str">
        <f>IF(1=1,IF(X35="","",IF(AND(ISNUMBER(X35),X35&lt;1,Y35="kg"),"g",IF(AND(ISNUMBER(X35),X35&lt;1,Y35="L"),"cl",Y35))),N("Y32"))</f>
        <v/>
      </c>
      <c r="AB35" s="123" t="str">
        <f>IF(1=1,IF(E35="","",IF(F35="","A CONTROLER",IF(NOT(ISNUMBER(F35)),"TEXTE",IF(OR(W35="",W35&lt;=0),"COMMANDE COUVERTS INCOMPLETE",IF(G35="","UNITE MANQUANTE",IF(COUNTIF(B384:B428,AE35)=0,"UNITE A CONTROLER","OK")))))),N("Z6"))</f>
        <v/>
      </c>
      <c r="AD35" s="144" t="str">
        <f>IF(1=1,IF(E35="","",AD9),N("AB32"))</f>
        <v/>
      </c>
      <c r="AE35" s="125" t="str">
        <f>IF(1=1,IF(G35="","",UPPER(TRIM(SUBSTITUTE(SUBSTITUTE(G35&amp;"",CHAR(160)," ")," "," ")))),N("AC32"))</f>
        <v/>
      </c>
      <c r="AG35" s="5" t="s">
        <v>50</v>
      </c>
    </row>
    <row r="36" spans="1:33" ht="15.75" x14ac:dyDescent="0.25">
      <c r="A36" s="126" t="str">
        <f>IF(1=1,IF(E36="","",A9),N("A33"))</f>
        <v/>
      </c>
      <c r="B36" s="127" t="str">
        <f>IF(1=1,IF(E36="","",B9),N("B33"))</f>
        <v/>
      </c>
      <c r="C36" s="127"/>
      <c r="D36" s="129" t="str">
        <f>IF(ISBLANK(E36),"",LARGE(D9:D35,1)+1)</f>
        <v/>
      </c>
      <c r="E36" s="130"/>
      <c r="F36" s="131"/>
      <c r="G36" s="145"/>
      <c r="H36" s="105"/>
      <c r="I36" s="132" t="str">
        <f>IF(1=1,IF(E36="","",I9),N("H33"))</f>
        <v/>
      </c>
      <c r="J36" s="133" t="str">
        <f>IF(1=1,IF(E36="","",J9),N("I33"))</f>
        <v/>
      </c>
      <c r="K36" s="134" t="str">
        <f>IF(1=1,IF(E36="","",K9),N("J33"))</f>
        <v/>
      </c>
      <c r="L36" s="135" t="str">
        <f>IF(1=1,IF(OR(J36="",O36="",NOT(ISNUMBER(J36)),NOT(ISNUMBER(O36)),J36=0),"",O36/J36),N("L33"))</f>
        <v/>
      </c>
      <c r="M36" s="136" t="str">
        <f>IF(1=1,IF(OR(L36="",NOT(ISNUMBER(F36))),"",F36*L36*IFERROR(INDEX(D384:D428,MATCH(AE36,B384:B428,0)),1)),N("M13"))</f>
        <v/>
      </c>
      <c r="N36" s="137" t="str">
        <f>IF(1=1,IF(F36="","",IF(G36="","",IFERROR(INDEX(E384:E428,MATCH(AE36,B384:B428,0)),G36&amp;""))),N("N6"))</f>
        <v/>
      </c>
      <c r="O36" s="138" t="str">
        <f>IF(1=1,IF(E36="","",O9),N("K33"))</f>
        <v/>
      </c>
      <c r="P36" s="139" t="str">
        <f>IF(1=1,IF(M36="","",IF(AND(ISNUMBER(M36),M36&lt;1,N36="kg"),MAX(1,ROUND(M36*1000,0)),IF(AND(ISNUMBER(M36),M36&lt;1,N36="L"),MAX(1,ROUND(M36*100,0)),ROUND(M36,3)))),N("O33"))</f>
        <v/>
      </c>
      <c r="Q36" s="140" t="str">
        <f>IF(1=1,IF(M36="","",IF(AND(ISNUMBER(M36),M36&lt;1,N36="kg"),"g",IF(AND(ISNUMBER(M36),M36&lt;1,N36="L"),"cl",N36))),N("P33"))</f>
        <v/>
      </c>
      <c r="R36" s="115" t="str">
        <f>IF(1=1,IF(E36="","",IF(F36="","A CONTROLER",IF(NOT(ISNUMBER(F36)),"TEXTE",IF(OR(L36="",L36&lt;=0),"COMMANDE PRINCIPALE INCOMPLETE",IF(G36="","UNITE MANQUANTE",IF(COUNTIF(B384:B428,AE36)=0,"UNITE A CONTROLER","OK")))))),N("Q9"))</f>
        <v/>
      </c>
      <c r="S36" s="105"/>
      <c r="T36" s="141">
        <f t="shared" si="2"/>
        <v>0</v>
      </c>
      <c r="U36" s="133" t="str">
        <f>IF(1=1,IF(E36="","",U9),N("S33"))</f>
        <v/>
      </c>
      <c r="V36" s="133" t="str">
        <f>IF(1=1,IF(E36="","",V9),N("T33"))</f>
        <v/>
      </c>
      <c r="W36" s="135" t="str">
        <f>IF(1=1,IF(OR(U36="",V36="",NOT(ISNUMBER(U36)),NOT(ISNUMBER(V36)),U36=0),"",V36/U36),N("U33"))</f>
        <v/>
      </c>
      <c r="X36" s="136" t="str">
        <f>IF(1=1,IF(OR(W36="",NOT(ISNUMBER(F36))),"",F36*W36*IFERROR(INDEX(D384:D428,MATCH(AE36,B384:B428,0)),1)),N("V7"))</f>
        <v/>
      </c>
      <c r="Y36" s="137" t="str">
        <f>IF(1=1,IF(F36="","",IF(G36="","",IFERROR(INDEX(E384:E428,MATCH(AE36,B384:B428,0)),G36&amp;""))),N("W6"))</f>
        <v/>
      </c>
      <c r="Z36" s="142" t="str">
        <f>IF(1=1,IF(X36="","",IF(AND(ISNUMBER(X36),X36&lt;1,Y36="kg"),MAX(1,ROUND(X36*1000,0)),IF(AND(ISNUMBER(X36),X36&lt;1,Y36="L"),MAX(1,ROUND(X36*100,0)),ROUND(X36,3)))),N("X33"))</f>
        <v/>
      </c>
      <c r="AA36" s="143" t="str">
        <f>IF(1=1,IF(X36="","",IF(AND(ISNUMBER(X36),X36&lt;1,Y36="kg"),"g",IF(AND(ISNUMBER(X36),X36&lt;1,Y36="L"),"cl",Y36))),N("Y33"))</f>
        <v/>
      </c>
      <c r="AB36" s="123" t="str">
        <f>IF(1=1,IF(E36="","",IF(F36="","A CONTROLER",IF(NOT(ISNUMBER(F36)),"TEXTE",IF(OR(W36="",W36&lt;=0),"COMMANDE COUVERTS INCOMPLETE",IF(G36="","UNITE MANQUANTE",IF(COUNTIF(B384:B428,AE36)=0,"UNITE A CONTROLER","OK")))))),N("Z6"))</f>
        <v/>
      </c>
      <c r="AD36" s="144" t="str">
        <f>IF(1=1,IF(E36="","",AD9),N("AB33"))</f>
        <v/>
      </c>
      <c r="AE36" s="125" t="str">
        <f>IF(1=1,IF(G36="","",UPPER(TRIM(SUBSTITUTE(SUBSTITUTE(G36&amp;"",CHAR(160)," ")," "," ")))),N("AC33"))</f>
        <v/>
      </c>
      <c r="AG36" s="244" t="s">
        <v>51</v>
      </c>
    </row>
    <row r="37" spans="1:33" ht="15.75" x14ac:dyDescent="0.25">
      <c r="A37" s="126" t="str">
        <f>IF(1=1,IF(E37="","",A9),N("A34"))</f>
        <v/>
      </c>
      <c r="B37" s="127" t="str">
        <f>IF(1=1,IF(E37="","",B9),N("B34"))</f>
        <v/>
      </c>
      <c r="C37" s="127"/>
      <c r="D37" s="129" t="str">
        <f>IF(ISBLANK(E37),"",LARGE(D9:D36,1)+1)</f>
        <v/>
      </c>
      <c r="E37" s="130"/>
      <c r="F37" s="131"/>
      <c r="G37" s="145"/>
      <c r="H37" s="105"/>
      <c r="I37" s="132" t="str">
        <f>IF(1=1,IF(E37="","",I9),N("H34"))</f>
        <v/>
      </c>
      <c r="J37" s="133" t="str">
        <f>IF(1=1,IF(E37="","",J9),N("I34"))</f>
        <v/>
      </c>
      <c r="K37" s="134" t="str">
        <f>IF(1=1,IF(E37="","",K9),N("J34"))</f>
        <v/>
      </c>
      <c r="L37" s="135" t="str">
        <f>IF(1=1,IF(OR(J37="",O37="",NOT(ISNUMBER(J37)),NOT(ISNUMBER(O37)),J37=0),"",O37/J37),N("L34"))</f>
        <v/>
      </c>
      <c r="M37" s="136" t="str">
        <f>IF(1=1,IF(OR(L37="",NOT(ISNUMBER(F37))),"",F37*L37*IFERROR(INDEX(D384:D428,MATCH(AE37,B384:B428,0)),1)),N("M13"))</f>
        <v/>
      </c>
      <c r="N37" s="137" t="str">
        <f>IF(1=1,IF(F37="","",IF(G37="","",IFERROR(INDEX(E384:E428,MATCH(AE37,B384:B428,0)),G37&amp;""))),N("N6"))</f>
        <v/>
      </c>
      <c r="O37" s="138" t="str">
        <f>IF(1=1,IF(E37="","",O9),N("K34"))</f>
        <v/>
      </c>
      <c r="P37" s="139" t="str">
        <f>IF(1=1,IF(M37="","",IF(AND(ISNUMBER(M37),M37&lt;1,N37="kg"),MAX(1,ROUND(M37*1000,0)),IF(AND(ISNUMBER(M37),M37&lt;1,N37="L"),MAX(1,ROUND(M37*100,0)),ROUND(M37,3)))),N("O34"))</f>
        <v/>
      </c>
      <c r="Q37" s="140" t="str">
        <f>IF(1=1,IF(M37="","",IF(AND(ISNUMBER(M37),M37&lt;1,N37="kg"),"g",IF(AND(ISNUMBER(M37),M37&lt;1,N37="L"),"cl",N37))),N("P34"))</f>
        <v/>
      </c>
      <c r="R37" s="115" t="str">
        <f>IF(1=1,IF(E37="","",IF(F37="","A CONTROLER",IF(NOT(ISNUMBER(F37)),"TEXTE",IF(OR(L37="",L37&lt;=0),"COMMANDE PRINCIPALE INCOMPLETE",IF(G37="","UNITE MANQUANTE",IF(COUNTIF(B384:B428,AE37)=0,"UNITE A CONTROLER","OK")))))),N("Q9"))</f>
        <v/>
      </c>
      <c r="S37" s="105"/>
      <c r="T37" s="141">
        <f t="shared" si="2"/>
        <v>0</v>
      </c>
      <c r="U37" s="133" t="str">
        <f>IF(1=1,IF(E37="","",U9),N("S34"))</f>
        <v/>
      </c>
      <c r="V37" s="133" t="str">
        <f>IF(1=1,IF(E37="","",V9),N("T34"))</f>
        <v/>
      </c>
      <c r="W37" s="135" t="str">
        <f>IF(1=1,IF(OR(U37="",V37="",NOT(ISNUMBER(U37)),NOT(ISNUMBER(V37)),U37=0),"",V37/U37),N("U34"))</f>
        <v/>
      </c>
      <c r="X37" s="136" t="str">
        <f>IF(1=1,IF(OR(W37="",NOT(ISNUMBER(F37))),"",F37*W37*IFERROR(INDEX(D384:D428,MATCH(AE37,B384:B428,0)),1)),N("V7"))</f>
        <v/>
      </c>
      <c r="Y37" s="137" t="str">
        <f>IF(1=1,IF(F37="","",IF(G37="","",IFERROR(INDEX(E384:E428,MATCH(AE37,B384:B428,0)),G37&amp;""))),N("W6"))</f>
        <v/>
      </c>
      <c r="Z37" s="142" t="str">
        <f>IF(1=1,IF(X37="","",IF(AND(ISNUMBER(X37),X37&lt;1,Y37="kg"),MAX(1,ROUND(X37*1000,0)),IF(AND(ISNUMBER(X37),X37&lt;1,Y37="L"),MAX(1,ROUND(X37*100,0)),ROUND(X37,3)))),N("X34"))</f>
        <v/>
      </c>
      <c r="AA37" s="143" t="str">
        <f>IF(1=1,IF(X37="","",IF(AND(ISNUMBER(X37),X37&lt;1,Y37="kg"),"g",IF(AND(ISNUMBER(X37),X37&lt;1,Y37="L"),"cl",Y37))),N("Y34"))</f>
        <v/>
      </c>
      <c r="AB37" s="123" t="str">
        <f>IF(1=1,IF(E37="","",IF(F37="","A CONTROLER",IF(NOT(ISNUMBER(F37)),"TEXTE",IF(OR(W37="",W37&lt;=0),"COMMANDE COUVERTS INCOMPLETE",IF(G37="","UNITE MANQUANTE",IF(COUNTIF(B384:B428,AE37)=0,"UNITE A CONTROLER","OK")))))),N("Z6"))</f>
        <v/>
      </c>
      <c r="AD37" s="144" t="str">
        <f>IF(1=1,IF(E37="","",AD9),N("AB34"))</f>
        <v/>
      </c>
      <c r="AE37" s="125" t="str">
        <f>IF(1=1,IF(G37="","",UPPER(TRIM(SUBSTITUTE(SUBSTITUTE(G37&amp;"",CHAR(160)," ")," "," ")))),N("AC34"))</f>
        <v/>
      </c>
      <c r="AG37" s="244" t="s">
        <v>54</v>
      </c>
    </row>
    <row r="38" spans="1:33" ht="15.75" x14ac:dyDescent="0.25">
      <c r="A38" s="126" t="str">
        <f>IF(1=1,IF(E38="","",A9),N("A35"))</f>
        <v/>
      </c>
      <c r="B38" s="127" t="str">
        <f>IF(1=1,IF(E38="","",B9),N("B35"))</f>
        <v/>
      </c>
      <c r="C38" s="127"/>
      <c r="D38" s="129" t="str">
        <f>IF(ISBLANK(E38),"",LARGE(D9:D37,1)+1)</f>
        <v/>
      </c>
      <c r="E38" s="130"/>
      <c r="F38" s="131"/>
      <c r="G38" s="145"/>
      <c r="H38" s="105"/>
      <c r="I38" s="132" t="str">
        <f>IF(1=1,IF(E38="","",I9),N("H35"))</f>
        <v/>
      </c>
      <c r="J38" s="133" t="str">
        <f>IF(1=1,IF(E38="","",J9),N("I35"))</f>
        <v/>
      </c>
      <c r="K38" s="134" t="str">
        <f>IF(1=1,IF(E38="","",K9),N("J35"))</f>
        <v/>
      </c>
      <c r="L38" s="135" t="str">
        <f>IF(1=1,IF(OR(J38="",O38="",NOT(ISNUMBER(J38)),NOT(ISNUMBER(O38)),J38=0),"",O38/J38),N("L35"))</f>
        <v/>
      </c>
      <c r="M38" s="136" t="str">
        <f>IF(1=1,IF(OR(L38="",NOT(ISNUMBER(F38))),"",F38*L38*IFERROR(INDEX(D384:D428,MATCH(AE38,B384:B428,0)),1)),N("M13"))</f>
        <v/>
      </c>
      <c r="N38" s="137" t="str">
        <f>IF(1=1,IF(F38="","",IF(G38="","",IFERROR(INDEX(E384:E428,MATCH(AE38,B384:B428,0)),G38&amp;""))),N("N6"))</f>
        <v/>
      </c>
      <c r="O38" s="138" t="str">
        <f>IF(1=1,IF(E38="","",O9),N("K35"))</f>
        <v/>
      </c>
      <c r="P38" s="139" t="str">
        <f>IF(1=1,IF(M38="","",IF(AND(ISNUMBER(M38),M38&lt;1,N38="kg"),MAX(1,ROUND(M38*1000,0)),IF(AND(ISNUMBER(M38),M38&lt;1,N38="L"),MAX(1,ROUND(M38*100,0)),ROUND(M38,3)))),N("O35"))</f>
        <v/>
      </c>
      <c r="Q38" s="140" t="str">
        <f>IF(1=1,IF(M38="","",IF(AND(ISNUMBER(M38),M38&lt;1,N38="kg"),"g",IF(AND(ISNUMBER(M38),M38&lt;1,N38="L"),"cl",N38))),N("P35"))</f>
        <v/>
      </c>
      <c r="R38" s="115" t="str">
        <f>IF(1=1,IF(E38="","",IF(F38="","A CONTROLER",IF(NOT(ISNUMBER(F38)),"TEXTE",IF(OR(L38="",L38&lt;=0),"COMMANDE PRINCIPALE INCOMPLETE",IF(G38="","UNITE MANQUANTE",IF(COUNTIF(B384:B428,AE38)=0,"UNITE A CONTROLER","OK")))))),N("Q9"))</f>
        <v/>
      </c>
      <c r="S38" s="105"/>
      <c r="T38" s="141">
        <f t="shared" si="2"/>
        <v>0</v>
      </c>
      <c r="U38" s="133" t="str">
        <f>IF(1=1,IF(E38="","",U9),N("S35"))</f>
        <v/>
      </c>
      <c r="V38" s="133" t="str">
        <f>IF(1=1,IF(E38="","",V9),N("T35"))</f>
        <v/>
      </c>
      <c r="W38" s="135" t="str">
        <f>IF(1=1,IF(OR(U38="",V38="",NOT(ISNUMBER(U38)),NOT(ISNUMBER(V38)),U38=0),"",V38/U38),N("U35"))</f>
        <v/>
      </c>
      <c r="X38" s="136" t="str">
        <f>IF(1=1,IF(OR(W38="",NOT(ISNUMBER(F38))),"",F38*W38*IFERROR(INDEX(D384:D428,MATCH(AE38,B384:B428,0)),1)),N("V7"))</f>
        <v/>
      </c>
      <c r="Y38" s="137" t="str">
        <f>IF(1=1,IF(F38="","",IF(G38="","",IFERROR(INDEX(E384:E428,MATCH(AE38,B384:B428,0)),G38&amp;""))),N("W6"))</f>
        <v/>
      </c>
      <c r="Z38" s="142" t="str">
        <f>IF(1=1,IF(X38="","",IF(AND(ISNUMBER(X38),X38&lt;1,Y38="kg"),MAX(1,ROUND(X38*1000,0)),IF(AND(ISNUMBER(X38),X38&lt;1,Y38="L"),MAX(1,ROUND(X38*100,0)),ROUND(X38,3)))),N("X35"))</f>
        <v/>
      </c>
      <c r="AA38" s="143" t="str">
        <f>IF(1=1,IF(X38="","",IF(AND(ISNUMBER(X38),X38&lt;1,Y38="kg"),"g",IF(AND(ISNUMBER(X38),X38&lt;1,Y38="L"),"cl",Y38))),N("Y35"))</f>
        <v/>
      </c>
      <c r="AB38" s="123" t="str">
        <f>IF(1=1,IF(E38="","",IF(F38="","A CONTROLER",IF(NOT(ISNUMBER(F38)),"TEXTE",IF(OR(W38="",W38&lt;=0),"COMMANDE COUVERTS INCOMPLETE",IF(G38="","UNITE MANQUANTE",IF(COUNTIF(B384:B428,AE38)=0,"UNITE A CONTROLER","OK")))))),N("Z6"))</f>
        <v/>
      </c>
      <c r="AD38" s="144" t="str">
        <f>IF(1=1,IF(E38="","",AD9),N("AB35"))</f>
        <v/>
      </c>
      <c r="AE38" s="125" t="str">
        <f>IF(1=1,IF(G38="","",UPPER(TRIM(SUBSTITUTE(SUBSTITUTE(G38&amp;"",CHAR(160)," ")," "," ")))),N("AC35"))</f>
        <v/>
      </c>
      <c r="AG38" s="244" t="s">
        <v>56</v>
      </c>
    </row>
    <row r="39" spans="1:33" ht="15.75" x14ac:dyDescent="0.25">
      <c r="A39" s="126" t="str">
        <f>IF(1=1,IF(E39="","",A9),N("A36"))</f>
        <v/>
      </c>
      <c r="B39" s="127" t="str">
        <f>IF(1=1,IF(E39="","",B9),N("B36"))</f>
        <v/>
      </c>
      <c r="C39" s="127"/>
      <c r="D39" s="129" t="str">
        <f>IF(ISBLANK(E39),"",LARGE(D9:D38,1)+1)</f>
        <v/>
      </c>
      <c r="E39" s="130"/>
      <c r="F39" s="131"/>
      <c r="G39" s="145"/>
      <c r="H39" s="105"/>
      <c r="I39" s="132" t="str">
        <f>IF(1=1,IF(E39="","",I9),N("H36"))</f>
        <v/>
      </c>
      <c r="J39" s="133" t="str">
        <f>IF(1=1,IF(E39="","",J9),N("I36"))</f>
        <v/>
      </c>
      <c r="K39" s="134" t="str">
        <f>IF(1=1,IF(E39="","",K9),N("J36"))</f>
        <v/>
      </c>
      <c r="L39" s="135" t="str">
        <f>IF(1=1,IF(OR(J39="",O39="",NOT(ISNUMBER(J39)),NOT(ISNUMBER(O39)),J39=0),"",O39/J39),N("L36"))</f>
        <v/>
      </c>
      <c r="M39" s="136" t="str">
        <f>IF(1=1,IF(OR(L39="",NOT(ISNUMBER(F39))),"",F39*L39*IFERROR(INDEX(D384:D428,MATCH(AE39,B384:B428,0)),1)),N("M13"))</f>
        <v/>
      </c>
      <c r="N39" s="137" t="str">
        <f>IF(1=1,IF(F39="","",IF(G39="","",IFERROR(INDEX(E384:E428,MATCH(AE39,B384:B428,0)),G39&amp;""))),N("N6"))</f>
        <v/>
      </c>
      <c r="O39" s="138" t="str">
        <f>IF(1=1,IF(E39="","",O9),N("K36"))</f>
        <v/>
      </c>
      <c r="P39" s="139" t="str">
        <f>IF(1=1,IF(M39="","",IF(AND(ISNUMBER(M39),M39&lt;1,N39="kg"),MAX(1,ROUND(M39*1000,0)),IF(AND(ISNUMBER(M39),M39&lt;1,N39="L"),MAX(1,ROUND(M39*100,0)),ROUND(M39,3)))),N("O36"))</f>
        <v/>
      </c>
      <c r="Q39" s="140" t="str">
        <f>IF(1=1,IF(M39="","",IF(AND(ISNUMBER(M39),M39&lt;1,N39="kg"),"g",IF(AND(ISNUMBER(M39),M39&lt;1,N39="L"),"cl",N39))),N("P36"))</f>
        <v/>
      </c>
      <c r="R39" s="115" t="str">
        <f>IF(1=1,IF(E39="","",IF(F39="","A CONTROLER",IF(NOT(ISNUMBER(F39)),"TEXTE",IF(OR(L39="",L39&lt;=0),"COMMANDE PRINCIPALE INCOMPLETE",IF(G39="","UNITE MANQUANTE",IF(COUNTIF(B384:B428,AE39)=0,"UNITE A CONTROLER","OK")))))),N("Q9"))</f>
        <v/>
      </c>
      <c r="S39" s="105"/>
      <c r="T39" s="141">
        <f t="shared" si="2"/>
        <v>0</v>
      </c>
      <c r="U39" s="133" t="str">
        <f>IF(1=1,IF(E39="","",U9),N("S36"))</f>
        <v/>
      </c>
      <c r="V39" s="133" t="str">
        <f>IF(1=1,IF(E39="","",V9),N("T36"))</f>
        <v/>
      </c>
      <c r="W39" s="135" t="str">
        <f>IF(1=1,IF(OR(U39="",V39="",NOT(ISNUMBER(U39)),NOT(ISNUMBER(V39)),U39=0),"",V39/U39),N("U36"))</f>
        <v/>
      </c>
      <c r="X39" s="136" t="str">
        <f>IF(1=1,IF(OR(W39="",NOT(ISNUMBER(F39))),"",F39*W39*IFERROR(INDEX(D384:D428,MATCH(AE39,B384:B428,0)),1)),N("V7"))</f>
        <v/>
      </c>
      <c r="Y39" s="137" t="str">
        <f>IF(1=1,IF(F39="","",IF(G39="","",IFERROR(INDEX(E384:E428,MATCH(AE39,B384:B428,0)),G39&amp;""))),N("W6"))</f>
        <v/>
      </c>
      <c r="Z39" s="142" t="str">
        <f>IF(1=1,IF(X39="","",IF(AND(ISNUMBER(X39),X39&lt;1,Y39="kg"),MAX(1,ROUND(X39*1000,0)),IF(AND(ISNUMBER(X39),X39&lt;1,Y39="L"),MAX(1,ROUND(X39*100,0)),ROUND(X39,3)))),N("X36"))</f>
        <v/>
      </c>
      <c r="AA39" s="143" t="str">
        <f>IF(1=1,IF(X39="","",IF(AND(ISNUMBER(X39),X39&lt;1,Y39="kg"),"g",IF(AND(ISNUMBER(X39),X39&lt;1,Y39="L"),"cl",Y39))),N("Y36"))</f>
        <v/>
      </c>
      <c r="AB39" s="123" t="str">
        <f>IF(1=1,IF(E39="","",IF(F39="","A CONTROLER",IF(NOT(ISNUMBER(F39)),"TEXTE",IF(OR(W39="",W39&lt;=0),"COMMANDE COUVERTS INCOMPLETE",IF(G39="","UNITE MANQUANTE",IF(COUNTIF(B384:B428,AE39)=0,"UNITE A CONTROLER","OK")))))),N("Z6"))</f>
        <v/>
      </c>
      <c r="AD39" s="144" t="str">
        <f>IF(1=1,IF(E39="","",AD9),N("AB36"))</f>
        <v/>
      </c>
      <c r="AE39" s="125" t="str">
        <f>IF(1=1,IF(G39="","",UPPER(TRIM(SUBSTITUTE(SUBSTITUTE(G39&amp;"",CHAR(160)," ")," "," ")))),N("AC36"))</f>
        <v/>
      </c>
      <c r="AG39" s="244" t="s">
        <v>58</v>
      </c>
    </row>
    <row r="40" spans="1:33" ht="15.75" x14ac:dyDescent="0.25">
      <c r="A40" s="126" t="str">
        <f>IF(1=1,IF(E40="","",A9),N("A37"))</f>
        <v/>
      </c>
      <c r="B40" s="127" t="str">
        <f>IF(1=1,IF(E40="","",B9),N("B37"))</f>
        <v/>
      </c>
      <c r="C40" s="127"/>
      <c r="D40" s="129" t="str">
        <f>IF(ISBLANK(E40),"",LARGE(D9:D39,1)+1)</f>
        <v/>
      </c>
      <c r="E40" s="130"/>
      <c r="F40" s="131"/>
      <c r="G40" s="145"/>
      <c r="H40" s="105"/>
      <c r="I40" s="132" t="str">
        <f>IF(1=1,IF(E40="","",I9),N("H37"))</f>
        <v/>
      </c>
      <c r="J40" s="133" t="str">
        <f>IF(1=1,IF(E40="","",J9),N("I37"))</f>
        <v/>
      </c>
      <c r="K40" s="134" t="str">
        <f>IF(1=1,IF(E40="","",K9),N("J37"))</f>
        <v/>
      </c>
      <c r="L40" s="135" t="str">
        <f>IF(1=1,IF(OR(J40="",O40="",NOT(ISNUMBER(J40)),NOT(ISNUMBER(O40)),J40=0),"",O40/J40),N("L37"))</f>
        <v/>
      </c>
      <c r="M40" s="136" t="str">
        <f>IF(1=1,IF(OR(L40="",NOT(ISNUMBER(F40))),"",F40*L40*IFERROR(INDEX(D384:D428,MATCH(AE40,B384:B428,0)),1)),N("M13"))</f>
        <v/>
      </c>
      <c r="N40" s="137" t="str">
        <f>IF(1=1,IF(F40="","",IF(G40="","",IFERROR(INDEX(E384:E428,MATCH(AE40,B384:B428,0)),G40&amp;""))),N("N6"))</f>
        <v/>
      </c>
      <c r="O40" s="138" t="str">
        <f>IF(1=1,IF(E40="","",O9),N("K37"))</f>
        <v/>
      </c>
      <c r="P40" s="139" t="str">
        <f>IF(1=1,IF(M40="","",IF(AND(ISNUMBER(M40),M40&lt;1,N40="kg"),MAX(1,ROUND(M40*1000,0)),IF(AND(ISNUMBER(M40),M40&lt;1,N40="L"),MAX(1,ROUND(M40*100,0)),ROUND(M40,3)))),N("O37"))</f>
        <v/>
      </c>
      <c r="Q40" s="140" t="str">
        <f>IF(1=1,IF(M40="","",IF(AND(ISNUMBER(M40),M40&lt;1,N40="kg"),"g",IF(AND(ISNUMBER(M40),M40&lt;1,N40="L"),"cl",N40))),N("P37"))</f>
        <v/>
      </c>
      <c r="R40" s="115" t="str">
        <f>IF(1=1,IF(E40="","",IF(F40="","A CONTROLER",IF(NOT(ISNUMBER(F40)),"TEXTE",IF(OR(L40="",L40&lt;=0),"COMMANDE PRINCIPALE INCOMPLETE",IF(G40="","UNITE MANQUANTE",IF(COUNTIF(B384:B428,AE40)=0,"UNITE A CONTROLER","OK")))))),N("Q9"))</f>
        <v/>
      </c>
      <c r="S40" s="105"/>
      <c r="T40" s="141">
        <f t="shared" si="2"/>
        <v>0</v>
      </c>
      <c r="U40" s="133" t="str">
        <f>IF(1=1,IF(E40="","",U9),N("S37"))</f>
        <v/>
      </c>
      <c r="V40" s="133" t="str">
        <f>IF(1=1,IF(E40="","",V9),N("T37"))</f>
        <v/>
      </c>
      <c r="W40" s="135" t="str">
        <f>IF(1=1,IF(OR(U40="",V40="",NOT(ISNUMBER(U40)),NOT(ISNUMBER(V40)),U40=0),"",V40/U40),N("U37"))</f>
        <v/>
      </c>
      <c r="X40" s="136" t="str">
        <f>IF(1=1,IF(OR(W40="",NOT(ISNUMBER(F40))),"",F40*W40*IFERROR(INDEX(D384:D428,MATCH(AE40,B384:B428,0)),1)),N("V7"))</f>
        <v/>
      </c>
      <c r="Y40" s="137" t="str">
        <f>IF(1=1,IF(F40="","",IF(G40="","",IFERROR(INDEX(E384:E428,MATCH(AE40,B384:B428,0)),G40&amp;""))),N("W6"))</f>
        <v/>
      </c>
      <c r="Z40" s="142" t="str">
        <f>IF(1=1,IF(X40="","",IF(AND(ISNUMBER(X40),X40&lt;1,Y40="kg"),MAX(1,ROUND(X40*1000,0)),IF(AND(ISNUMBER(X40),X40&lt;1,Y40="L"),MAX(1,ROUND(X40*100,0)),ROUND(X40,3)))),N("X37"))</f>
        <v/>
      </c>
      <c r="AA40" s="143" t="str">
        <f>IF(1=1,IF(X40="","",IF(AND(ISNUMBER(X40),X40&lt;1,Y40="kg"),"g",IF(AND(ISNUMBER(X40),X40&lt;1,Y40="L"),"cl",Y40))),N("Y37"))</f>
        <v/>
      </c>
      <c r="AB40" s="123" t="str">
        <f>IF(1=1,IF(E40="","",IF(F40="","A CONTROLER",IF(NOT(ISNUMBER(F40)),"TEXTE",IF(OR(W40="",W40&lt;=0),"COMMANDE COUVERTS INCOMPLETE",IF(G40="","UNITE MANQUANTE",IF(COUNTIF(B384:B428,AE40)=0,"UNITE A CONTROLER","OK")))))),N("Z6"))</f>
        <v/>
      </c>
      <c r="AD40" s="144" t="str">
        <f>IF(1=1,IF(E40="","",AD9),N("AB37"))</f>
        <v/>
      </c>
      <c r="AE40" s="125" t="str">
        <f>IF(1=1,IF(G40="","",UPPER(TRIM(SUBSTITUTE(SUBSTITUTE(G40&amp;"",CHAR(160)," ")," "," ")))),N("AC37"))</f>
        <v/>
      </c>
      <c r="AG40" s="244" t="s">
        <v>60</v>
      </c>
    </row>
    <row r="41" spans="1:33" ht="15.75" x14ac:dyDescent="0.25">
      <c r="A41" s="126" t="str">
        <f>IF(1=1,IF(E41="","",A9),N("A38"))</f>
        <v/>
      </c>
      <c r="B41" s="127" t="str">
        <f>IF(1=1,IF(E41="","",B9),N("B38"))</f>
        <v/>
      </c>
      <c r="C41" s="127"/>
      <c r="D41" s="129" t="str">
        <f>IF(ISBLANK(E41),"",LARGE(D9:D40,1)+1)</f>
        <v/>
      </c>
      <c r="E41" s="130"/>
      <c r="F41" s="131"/>
      <c r="G41" s="145"/>
      <c r="H41" s="105"/>
      <c r="I41" s="132" t="str">
        <f>IF(1=1,IF(E41="","",I9),N("H38"))</f>
        <v/>
      </c>
      <c r="J41" s="133" t="str">
        <f>IF(1=1,IF(E41="","",J9),N("I38"))</f>
        <v/>
      </c>
      <c r="K41" s="134" t="str">
        <f>IF(1=1,IF(E41="","",K9),N("J38"))</f>
        <v/>
      </c>
      <c r="L41" s="135" t="str">
        <f>IF(1=1,IF(OR(J41="",O41="",NOT(ISNUMBER(J41)),NOT(ISNUMBER(O41)),J41=0),"",O41/J41),N("L38"))</f>
        <v/>
      </c>
      <c r="M41" s="136" t="str">
        <f>IF(1=1,IF(OR(L41="",NOT(ISNUMBER(F41))),"",F41*L41*IFERROR(INDEX(D384:D428,MATCH(AE41,B384:B428,0)),1)),N("M13"))</f>
        <v/>
      </c>
      <c r="N41" s="137" t="str">
        <f>IF(1=1,IF(F41="","",IF(G41="","",IFERROR(INDEX(E384:E428,MATCH(AE41,B384:B428,0)),G41&amp;""))),N("N6"))</f>
        <v/>
      </c>
      <c r="O41" s="138" t="str">
        <f>IF(1=1,IF(E41="","",O9),N("K38"))</f>
        <v/>
      </c>
      <c r="P41" s="139" t="str">
        <f>IF(1=1,IF(M41="","",IF(AND(ISNUMBER(M41),M41&lt;1,N41="kg"),MAX(1,ROUND(M41*1000,0)),IF(AND(ISNUMBER(M41),M41&lt;1,N41="L"),MAX(1,ROUND(M41*100,0)),ROUND(M41,3)))),N("O38"))</f>
        <v/>
      </c>
      <c r="Q41" s="140" t="str">
        <f>IF(1=1,IF(M41="","",IF(AND(ISNUMBER(M41),M41&lt;1,N41="kg"),"g",IF(AND(ISNUMBER(M41),M41&lt;1,N41="L"),"cl",N41))),N("P38"))</f>
        <v/>
      </c>
      <c r="R41" s="115" t="str">
        <f>IF(1=1,IF(E41="","",IF(F41="","A CONTROLER",IF(NOT(ISNUMBER(F41)),"TEXTE",IF(OR(L41="",L41&lt;=0),"COMMANDE PRINCIPALE INCOMPLETE",IF(G41="","UNITE MANQUANTE",IF(COUNTIF(B384:B428,AE41)=0,"UNITE A CONTROLER","OK")))))),N("Q9"))</f>
        <v/>
      </c>
      <c r="S41" s="105"/>
      <c r="T41" s="141">
        <f t="shared" si="2"/>
        <v>0</v>
      </c>
      <c r="U41" s="133" t="str">
        <f>IF(1=1,IF(E41="","",U9),N("S38"))</f>
        <v/>
      </c>
      <c r="V41" s="133" t="str">
        <f>IF(1=1,IF(E41="","",V9),N("T38"))</f>
        <v/>
      </c>
      <c r="W41" s="135" t="str">
        <f>IF(1=1,IF(OR(U41="",V41="",NOT(ISNUMBER(U41)),NOT(ISNUMBER(V41)),U41=0),"",V41/U41),N("U38"))</f>
        <v/>
      </c>
      <c r="X41" s="136" t="str">
        <f>IF(1=1,IF(OR(W41="",NOT(ISNUMBER(F41))),"",F41*W41*IFERROR(INDEX(D384:D428,MATCH(AE41,B384:B428,0)),1)),N("V7"))</f>
        <v/>
      </c>
      <c r="Y41" s="137" t="str">
        <f>IF(1=1,IF(F41="","",IF(G41="","",IFERROR(INDEX(E384:E428,MATCH(AE41,B384:B428,0)),G41&amp;""))),N("W6"))</f>
        <v/>
      </c>
      <c r="Z41" s="142" t="str">
        <f>IF(1=1,IF(X41="","",IF(AND(ISNUMBER(X41),X41&lt;1,Y41="kg"),MAX(1,ROUND(X41*1000,0)),IF(AND(ISNUMBER(X41),X41&lt;1,Y41="L"),MAX(1,ROUND(X41*100,0)),ROUND(X41,3)))),N("X38"))</f>
        <v/>
      </c>
      <c r="AA41" s="143" t="str">
        <f>IF(1=1,IF(X41="","",IF(AND(ISNUMBER(X41),X41&lt;1,Y41="kg"),"g",IF(AND(ISNUMBER(X41),X41&lt;1,Y41="L"),"cl",Y41))),N("Y38"))</f>
        <v/>
      </c>
      <c r="AB41" s="123" t="str">
        <f>IF(1=1,IF(E41="","",IF(F41="","A CONTROLER",IF(NOT(ISNUMBER(F41)),"TEXTE",IF(OR(W41="",W41&lt;=0),"COMMANDE COUVERTS INCOMPLETE",IF(G41="","UNITE MANQUANTE",IF(COUNTIF(B384:B428,AE41)=0,"UNITE A CONTROLER","OK")))))),N("Z6"))</f>
        <v/>
      </c>
      <c r="AD41" s="144" t="str">
        <f>IF(1=1,IF(E41="","",AD9),N("AB38"))</f>
        <v/>
      </c>
      <c r="AE41" s="125" t="str">
        <f>IF(1=1,IF(G41="","",UPPER(TRIM(SUBSTITUTE(SUBSTITUTE(G41&amp;"",CHAR(160)," ")," "," ")))),N("AC38"))</f>
        <v/>
      </c>
      <c r="AG41" s="244" t="s">
        <v>62</v>
      </c>
    </row>
    <row r="42" spans="1:33" ht="15.75" x14ac:dyDescent="0.25">
      <c r="A42" s="126" t="str">
        <f>IF(1=1,IF(E42="","",A9),N("A39"))</f>
        <v/>
      </c>
      <c r="B42" s="127" t="str">
        <f>IF(1=1,IF(E42="","",B9),N("B39"))</f>
        <v/>
      </c>
      <c r="C42" s="127"/>
      <c r="D42" s="129" t="str">
        <f>IF(ISBLANK(E42),"",LARGE(D9:D41,1)+1)</f>
        <v/>
      </c>
      <c r="E42" s="130"/>
      <c r="F42" s="131"/>
      <c r="G42" s="145"/>
      <c r="H42" s="105"/>
      <c r="I42" s="132" t="str">
        <f>IF(1=1,IF(E42="","",I9),N("H39"))</f>
        <v/>
      </c>
      <c r="J42" s="133" t="str">
        <f>IF(1=1,IF(E42="","",J9),N("I39"))</f>
        <v/>
      </c>
      <c r="K42" s="134" t="str">
        <f>IF(1=1,IF(E42="","",K9),N("J39"))</f>
        <v/>
      </c>
      <c r="L42" s="135" t="str">
        <f>IF(1=1,IF(OR(J42="",O42="",NOT(ISNUMBER(J42)),NOT(ISNUMBER(O42)),J42=0),"",O42/J42),N("L39"))</f>
        <v/>
      </c>
      <c r="M42" s="136" t="str">
        <f>IF(1=1,IF(OR(L42="",NOT(ISNUMBER(F42))),"",F42*L42*IFERROR(INDEX(D384:D428,MATCH(AE42,B384:B428,0)),1)),N("M13"))</f>
        <v/>
      </c>
      <c r="N42" s="137" t="str">
        <f>IF(1=1,IF(F42="","",IF(G42="","",IFERROR(INDEX(E384:E428,MATCH(AE42,B384:B428,0)),G42&amp;""))),N("N6"))</f>
        <v/>
      </c>
      <c r="O42" s="138" t="str">
        <f>IF(1=1,IF(E42="","",O9),N("K39"))</f>
        <v/>
      </c>
      <c r="P42" s="139" t="str">
        <f>IF(1=1,IF(M42="","",IF(AND(ISNUMBER(M42),M42&lt;1,N42="kg"),MAX(1,ROUND(M42*1000,0)),IF(AND(ISNUMBER(M42),M42&lt;1,N42="L"),MAX(1,ROUND(M42*100,0)),ROUND(M42,3)))),N("O39"))</f>
        <v/>
      </c>
      <c r="Q42" s="140" t="str">
        <f>IF(1=1,IF(M42="","",IF(AND(ISNUMBER(M42),M42&lt;1,N42="kg"),"g",IF(AND(ISNUMBER(M42),M42&lt;1,N42="L"),"cl",N42))),N("P39"))</f>
        <v/>
      </c>
      <c r="R42" s="115" t="str">
        <f>IF(1=1,IF(E42="","",IF(F42="","A CONTROLER",IF(NOT(ISNUMBER(F42)),"TEXTE",IF(OR(L42="",L42&lt;=0),"COMMANDE PRINCIPALE INCOMPLETE",IF(G42="","UNITE MANQUANTE",IF(COUNTIF(B384:B428,AE42)=0,"UNITE A CONTROLER","OK")))))),N("Q9"))</f>
        <v/>
      </c>
      <c r="S42" s="105"/>
      <c r="T42" s="141">
        <f t="shared" si="2"/>
        <v>0</v>
      </c>
      <c r="U42" s="133" t="str">
        <f>IF(1=1,IF(E42="","",U9),N("S39"))</f>
        <v/>
      </c>
      <c r="V42" s="133" t="str">
        <f>IF(1=1,IF(E42="","",V9),N("T39"))</f>
        <v/>
      </c>
      <c r="W42" s="135" t="str">
        <f>IF(1=1,IF(OR(U42="",V42="",NOT(ISNUMBER(U42)),NOT(ISNUMBER(V42)),U42=0),"",V42/U42),N("U39"))</f>
        <v/>
      </c>
      <c r="X42" s="136" t="str">
        <f>IF(1=1,IF(OR(W42="",NOT(ISNUMBER(F42))),"",F42*W42*IFERROR(INDEX(D384:D428,MATCH(AE42,B384:B428,0)),1)),N("V7"))</f>
        <v/>
      </c>
      <c r="Y42" s="137" t="str">
        <f>IF(1=1,IF(F42="","",IF(G42="","",IFERROR(INDEX(E384:E428,MATCH(AE42,B384:B428,0)),G42&amp;""))),N("W6"))</f>
        <v/>
      </c>
      <c r="Z42" s="142" t="str">
        <f>IF(1=1,IF(X42="","",IF(AND(ISNUMBER(X42),X42&lt;1,Y42="kg"),MAX(1,ROUND(X42*1000,0)),IF(AND(ISNUMBER(X42),X42&lt;1,Y42="L"),MAX(1,ROUND(X42*100,0)),ROUND(X42,3)))),N("X39"))</f>
        <v/>
      </c>
      <c r="AA42" s="143" t="str">
        <f>IF(1=1,IF(X42="","",IF(AND(ISNUMBER(X42),X42&lt;1,Y42="kg"),"g",IF(AND(ISNUMBER(X42),X42&lt;1,Y42="L"),"cl",Y42))),N("Y39"))</f>
        <v/>
      </c>
      <c r="AB42" s="123" t="str">
        <f>IF(1=1,IF(E42="","",IF(F42="","A CONTROLER",IF(NOT(ISNUMBER(F42)),"TEXTE",IF(OR(W42="",W42&lt;=0),"COMMANDE COUVERTS INCOMPLETE",IF(G42="","UNITE MANQUANTE",IF(COUNTIF(B384:B428,AE42)=0,"UNITE A CONTROLER","OK")))))),N("Z6"))</f>
        <v/>
      </c>
      <c r="AD42" s="144" t="str">
        <f>IF(1=1,IF(E42="","",AD9),N("AB39"))</f>
        <v/>
      </c>
      <c r="AE42" s="125" t="str">
        <f>IF(1=1,IF(G42="","",UPPER(TRIM(SUBSTITUTE(SUBSTITUTE(G42&amp;"",CHAR(160)," ")," "," ")))),N("AC39"))</f>
        <v/>
      </c>
      <c r="AG42" s="244" t="s">
        <v>64</v>
      </c>
    </row>
    <row r="43" spans="1:33" ht="15.75" x14ac:dyDescent="0.25">
      <c r="A43" s="126" t="str">
        <f>IF(1=1,IF(E43="","",A9),N("A40"))</f>
        <v/>
      </c>
      <c r="B43" s="127" t="str">
        <f>IF(1=1,IF(E43="","",B9),N("B40"))</f>
        <v/>
      </c>
      <c r="C43" s="127"/>
      <c r="D43" s="129" t="str">
        <f>IF(ISBLANK(E43),"",LARGE(D9:D42,1)+1)</f>
        <v/>
      </c>
      <c r="E43" s="130"/>
      <c r="F43" s="131"/>
      <c r="G43" s="145"/>
      <c r="H43" s="105"/>
      <c r="I43" s="132" t="str">
        <f>IF(1=1,IF(E43="","",I9),N("H40"))</f>
        <v/>
      </c>
      <c r="J43" s="133" t="str">
        <f>IF(1=1,IF(E43="","",J9),N("I40"))</f>
        <v/>
      </c>
      <c r="K43" s="134" t="str">
        <f>IF(1=1,IF(E43="","",K9),N("J40"))</f>
        <v/>
      </c>
      <c r="L43" s="135" t="str">
        <f>IF(1=1,IF(OR(J43="",O43="",NOT(ISNUMBER(J43)),NOT(ISNUMBER(O43)),J43=0),"",O43/J43),N("L40"))</f>
        <v/>
      </c>
      <c r="M43" s="146" t="str">
        <f>IF(1=1,IF(OR(L43="",NOT(ISNUMBER(F43))),"",F43*L43*IFERROR(INDEX(D384:D428,MATCH(AE43,B384:B428,0)),1)),N("M13"))</f>
        <v/>
      </c>
      <c r="N43" s="147" t="str">
        <f>IF(1=1,IF(F43="","",IF(G43="","",IFERROR(INDEX(E384:E428,MATCH(AE43,B384:B428,0)),G43&amp;""))),N("N6"))</f>
        <v/>
      </c>
      <c r="O43" s="138" t="str">
        <f>IF(1=1,IF(E43="","",O9),N("K40"))</f>
        <v/>
      </c>
      <c r="P43" s="139" t="str">
        <f>IF(1=1,IF(M43="","",IF(AND(ISNUMBER(M43),M43&lt;1,N43="kg"),MAX(1,ROUND(M43*1000,0)),IF(AND(ISNUMBER(M43),M43&lt;1,N43="L"),MAX(1,ROUND(M43*100,0)),ROUND(M43,3)))),N("O40"))</f>
        <v/>
      </c>
      <c r="Q43" s="140" t="str">
        <f>IF(1=1,IF(M43="","",IF(AND(ISNUMBER(M43),M43&lt;1,N43="kg"),"g",IF(AND(ISNUMBER(M43),M43&lt;1,N43="L"),"cl",N43))),N("P40"))</f>
        <v/>
      </c>
      <c r="R43" s="115" t="str">
        <f>IF(1=1,IF(E43="","",IF(F43="","A CONTROLER",IF(NOT(ISNUMBER(F43)),"TEXTE",IF(OR(L43="",L43&lt;=0),"COMMANDE PRINCIPALE INCOMPLETE",IF(G43="","UNITE MANQUANTE",IF(COUNTIF(B384:B428,AE43)=0,"UNITE A CONTROLER","OK")))))),N("Q9"))</f>
        <v/>
      </c>
      <c r="S43" s="105"/>
      <c r="T43" s="141">
        <f t="shared" si="2"/>
        <v>0</v>
      </c>
      <c r="U43" s="133" t="str">
        <f>IF(1=1,IF(E43="","",U9),N("S40"))</f>
        <v/>
      </c>
      <c r="V43" s="133" t="str">
        <f>IF(1=1,IF(E43="","",V9),N("T40"))</f>
        <v/>
      </c>
      <c r="W43" s="135" t="str">
        <f>IF(1=1,IF(OR(U43="",V43="",NOT(ISNUMBER(U43)),NOT(ISNUMBER(V43)),U43=0),"",V43/U43),N("U40"))</f>
        <v/>
      </c>
      <c r="X43" s="133" t="str">
        <f>IF(1=1,IF(OR(W43="",NOT(ISNUMBER(F43))),"",F43*W43*IFERROR(INDEX(D384:D428,MATCH(AE43,B384:B428,0)),1)),N("V7"))</f>
        <v/>
      </c>
      <c r="Y43" s="134" t="str">
        <f>IF(1=1,IF(F43="","",IF(G43="","",IFERROR(INDEX(E384:E428,MATCH(AE43,B384:B428,0)),G43&amp;""))),N("W6"))</f>
        <v/>
      </c>
      <c r="Z43" s="142" t="str">
        <f>IF(1=1,IF(X43="","",IF(AND(ISNUMBER(X43),X43&lt;1,Y43="kg"),MAX(1,ROUND(X43*1000,0)),IF(AND(ISNUMBER(X43),X43&lt;1,Y43="L"),MAX(1,ROUND(X43*100,0)),ROUND(X43,3)))),N("X40"))</f>
        <v/>
      </c>
      <c r="AA43" s="143" t="str">
        <f>IF(1=1,IF(X43="","",IF(AND(ISNUMBER(X43),X43&lt;1,Y43="kg"),"g",IF(AND(ISNUMBER(X43),X43&lt;1,Y43="L"),"cl",Y43))),N("Y40"))</f>
        <v/>
      </c>
      <c r="AB43" s="123" t="str">
        <f>IF(1=1,IF(E43="","",IF(F43="","A CONTROLER",IF(NOT(ISNUMBER(F43)),"TEXTE",IF(OR(W43="",W43&lt;=0),"COMMANDE COUVERTS INCOMPLETE",IF(G43="","UNITE MANQUANTE",IF(COUNTIF(B384:B428,AE43)=0,"UNITE A CONTROLER","OK")))))),N("Z6"))</f>
        <v/>
      </c>
      <c r="AD43" s="144" t="str">
        <f>IF(1=1,IF(E43="","",AD9),N("AB40"))</f>
        <v/>
      </c>
      <c r="AE43" s="125" t="str">
        <f>IF(1=1,IF(G43="","",UPPER(TRIM(SUBSTITUTE(SUBSTITUTE(G43&amp;"",CHAR(160)," ")," "," ")))),N("AC40"))</f>
        <v/>
      </c>
      <c r="AG43" s="244" t="s">
        <v>66</v>
      </c>
    </row>
    <row r="44" spans="1:33" ht="23.25" x14ac:dyDescent="0.25">
      <c r="A44" s="148"/>
      <c r="B44" s="149" t="s">
        <v>227</v>
      </c>
      <c r="C44" s="150"/>
      <c r="D44" s="150" t="s">
        <v>5643</v>
      </c>
      <c r="E44" s="150"/>
      <c r="F44" s="150"/>
      <c r="G44" s="150"/>
      <c r="H44" s="151"/>
      <c r="I44" s="150"/>
      <c r="J44" s="150"/>
      <c r="K44" s="150"/>
      <c r="L44" s="150"/>
      <c r="M44" s="150"/>
      <c r="N44" s="150"/>
      <c r="O44" s="150"/>
      <c r="P44" s="150" t="str">
        <f>D44</f>
        <v>LES ŒUFS</v>
      </c>
      <c r="Q44" s="150"/>
      <c r="R44" s="150"/>
      <c r="S44" s="151"/>
      <c r="T44" s="152" t="s">
        <v>664</v>
      </c>
      <c r="U44" s="153" cm="1">
        <f t="array" ref="U44">SUMPRODUCT(LEN(E46:E80)-LEN(SUBSTITUTE(E46:E80,"*","")))</f>
        <v>5</v>
      </c>
      <c r="V44" s="150"/>
      <c r="W44" s="150" t="str">
        <f>D44</f>
        <v>LES ŒUFS</v>
      </c>
      <c r="X44" s="150"/>
      <c r="Y44" s="150"/>
      <c r="Z44" s="150"/>
      <c r="AA44" s="150"/>
      <c r="AB44" s="154"/>
      <c r="AC44" s="150"/>
      <c r="AD44" s="150"/>
      <c r="AE44" s="155" t="str">
        <f>B46</f>
        <v>ŒUFS EN MEURETTE*</v>
      </c>
      <c r="AG44" s="244" t="s">
        <v>68</v>
      </c>
    </row>
    <row r="45" spans="1:33" ht="45" customHeight="1" thickBot="1" x14ac:dyDescent="0.3">
      <c r="A45" s="156" t="s">
        <v>155</v>
      </c>
      <c r="B45" s="92" t="s">
        <v>1</v>
      </c>
      <c r="C45" s="92" t="s">
        <v>142</v>
      </c>
      <c r="D45" s="92" t="s">
        <v>2</v>
      </c>
      <c r="E45" s="92" t="s">
        <v>117</v>
      </c>
      <c r="F45" s="92" t="s">
        <v>3</v>
      </c>
      <c r="G45" s="92" t="s">
        <v>4</v>
      </c>
      <c r="H45" s="81"/>
      <c r="I45" s="157" t="s">
        <v>5</v>
      </c>
      <c r="J45" s="92" t="s">
        <v>114</v>
      </c>
      <c r="K45" s="92" t="s">
        <v>4</v>
      </c>
      <c r="L45" s="92" t="s">
        <v>6</v>
      </c>
      <c r="M45" s="94" t="s">
        <v>7</v>
      </c>
      <c r="N45" s="94" t="s">
        <v>116</v>
      </c>
      <c r="O45" s="95" t="s">
        <v>115</v>
      </c>
      <c r="P45" s="96" t="s">
        <v>8</v>
      </c>
      <c r="Q45" s="97" t="s">
        <v>9</v>
      </c>
      <c r="R45" s="92" t="s">
        <v>10</v>
      </c>
      <c r="S45" s="81"/>
      <c r="T45" s="92" t="s">
        <v>117</v>
      </c>
      <c r="U45" s="98" t="s">
        <v>11</v>
      </c>
      <c r="V45" s="95" t="s">
        <v>12</v>
      </c>
      <c r="W45" s="92" t="s">
        <v>13</v>
      </c>
      <c r="X45" s="94" t="s">
        <v>7</v>
      </c>
      <c r="Y45" s="94" t="s">
        <v>116</v>
      </c>
      <c r="Z45" s="99" t="s">
        <v>8</v>
      </c>
      <c r="AA45" s="97" t="s">
        <v>9</v>
      </c>
      <c r="AB45" s="99" t="s">
        <v>10</v>
      </c>
      <c r="AC45" s="240"/>
      <c r="AD45" s="92" t="s">
        <v>14</v>
      </c>
      <c r="AE45" s="92" t="s">
        <v>15</v>
      </c>
      <c r="AG45" s="244" t="s">
        <v>70</v>
      </c>
    </row>
    <row r="46" spans="1:33" ht="18.75" x14ac:dyDescent="0.25">
      <c r="A46" s="158" t="s">
        <v>158</v>
      </c>
      <c r="B46" s="101" t="s">
        <v>649</v>
      </c>
      <c r="C46" s="101"/>
      <c r="D46" s="102">
        <v>0</v>
      </c>
      <c r="E46" s="103" t="s">
        <v>648</v>
      </c>
      <c r="F46" s="104">
        <v>200</v>
      </c>
      <c r="G46" s="8" t="s">
        <v>61</v>
      </c>
      <c r="H46" s="105"/>
      <c r="I46" s="106" t="str">
        <f>E46</f>
        <v>Œufs pochés sous vide*</v>
      </c>
      <c r="J46" s="107">
        <f>F46</f>
        <v>200</v>
      </c>
      <c r="K46" s="108" t="str">
        <f>G46</f>
        <v>œufs</v>
      </c>
      <c r="L46" s="109">
        <f>IF(1=1,IF(OR(J46="",O46="",NOT(ISNUMBER(J46)),NOT(ISNUMBER(O46)),J46=0),"",O46/J46),N("L6"))</f>
        <v>0.75</v>
      </c>
      <c r="M46" s="110">
        <f>IF(1=1,IF(OR(L46="",NOT(ISNUMBER(F46))),"",F46*L46*IFERROR(INDEX(D384:D428,MATCH(AE46,B384:B428,0)),1)),N("M13"))</f>
        <v>150</v>
      </c>
      <c r="N46" s="111" t="str">
        <f>IF(1=1,IF(F46="","",IF(G46="","",IFERROR(INDEX(E384:E428,MATCH(AE46,B384:B428,0)),G46&amp;""))),N("N6"))</f>
        <v>œufs</v>
      </c>
      <c r="O46" s="112">
        <v>150</v>
      </c>
      <c r="P46" s="113">
        <f>IF(1=1,IF(M46="","",IF(AND(ISNUMBER(M46),M46&lt;1,N46="kg"),MAX(1,ROUND(M46*1000,0)),IF(AND(ISNUMBER(M46),M46&lt;1,N46="L"),MAX(1,ROUND(M46*100,0)),ROUND(M46,3)))),N("O6"))</f>
        <v>150</v>
      </c>
      <c r="Q46" s="114" t="str">
        <f>IF(1=1,IF(M46="","",IF(AND(ISNUMBER(M46),M46&lt;1,N46="kg"),"g",IF(AND(ISNUMBER(M46),M46&lt;1,N46="L"),"cl",N46))),N("P6"))</f>
        <v>œufs</v>
      </c>
      <c r="R46" s="115" t="str">
        <f>IF(1=1,IF(E46="","",IF(F46="","A CONTROLER",IF(NOT(ISNUMBER(F46)),"TEXTE",IF(OR(L46="",L46&lt;=0),"COMMANDE PRINCIPALE INCOMPLETE",IF(G46="","UNITE MANQUANTE",IF(COUNTIF(B384:B428,AE46)=0,"UNITE A CONTROLER","OK")))))),N("Q9"))</f>
        <v>OK</v>
      </c>
      <c r="S46" s="105"/>
      <c r="T46" s="159" t="str">
        <f>B46</f>
        <v>ŒUFS EN MEURETTE*</v>
      </c>
      <c r="U46" s="117">
        <v>100</v>
      </c>
      <c r="V46" s="112">
        <v>150</v>
      </c>
      <c r="W46" s="118">
        <f>IF(1=1,IF(OR(U46="",V46="",NOT(ISNUMBER(U46)),NOT(ISNUMBER(V46)),U46=0),"",V46/U46),N("U6"))</f>
        <v>1.5</v>
      </c>
      <c r="X46" s="119">
        <f>IF(1=1,IF(OR(W46="",NOT(ISNUMBER(F46))),"",F46*W46*IFERROR(INDEX(D384:D428,MATCH(AE46,B384:B428,0)),1)),N("V7"))</f>
        <v>300</v>
      </c>
      <c r="Y46" s="120" t="str">
        <f>IF(1=1,IF(F46="","",IF(G46="","",IFERROR(INDEX(E384:E428,MATCH(AE46,B384:B428,0)),G46&amp;""))),N("W6"))</f>
        <v>œufs</v>
      </c>
      <c r="Z46" s="121">
        <f>IF(1=1,IF(X46="","",IF(AND(ISNUMBER(X46),X46&lt;1,Y46="kg"),MAX(1,ROUND(X46*1000,0)),IF(AND(ISNUMBER(X46),X46&lt;1,Y46="L"),MAX(1,ROUND(X46*100,0)),ROUND(X46,3)))),N("X6"))</f>
        <v>300</v>
      </c>
      <c r="AA46" s="122" t="str">
        <f>IF(1=1,IF(X46="","",IF(AND(ISNUMBER(X46),X46&lt;1,Y46="kg"),"g",IF(AND(ISNUMBER(X46),X46&lt;1,Y46="L"),"cl",Y46))),N("Y6"))</f>
        <v>œufs</v>
      </c>
      <c r="AB46" s="123" t="str">
        <f>IF(1=1,IF(E46="","",IF(F46="","A CONTROLER",IF(NOT(ISNUMBER(F46)),"TEXTE",IF(OR(W46="",W46&lt;=0),"COMMANDE COUVERTS INCOMPLETE",IF(G46="","UNITE MANQUANTE",IF(COUNTIF(B384:B428,AE46)=0,"UNITE A CONTROLER","OK")))))),N("Z6"))</f>
        <v>OK</v>
      </c>
      <c r="AD46" s="124">
        <v>62</v>
      </c>
      <c r="AE46" s="125" t="str">
        <f>IF(1=1,IF(G46="","",UPPER(TRIM(SUBSTITUTE(SUBSTITUTE(G46&amp;"",CHAR(160)," ")," "," ")))),N("AC6"))</f>
        <v>ŒUFS</v>
      </c>
      <c r="AG46" s="244" t="s">
        <v>72</v>
      </c>
    </row>
    <row r="47" spans="1:33" ht="15.75" x14ac:dyDescent="0.25">
      <c r="A47" s="160" t="str">
        <f>IF(1=1,IF(E47="","",A46),N("A7"))</f>
        <v>N° 45</v>
      </c>
      <c r="B47" s="127" t="str">
        <f>IF(1=1,IF(E47="","",B46),N("B7"))</f>
        <v>ŒUFS EN MEURETTE*</v>
      </c>
      <c r="C47" s="127" t="s">
        <v>156</v>
      </c>
      <c r="D47" s="129">
        <f>IF(ISBLANK(E47),"",LARGE(D46:D46,1)+1)</f>
        <v>1</v>
      </c>
      <c r="E47" s="130" t="s">
        <v>83</v>
      </c>
      <c r="F47" s="131">
        <v>12</v>
      </c>
      <c r="G47" s="9" t="s">
        <v>26</v>
      </c>
      <c r="H47" s="105"/>
      <c r="I47" s="132" t="str">
        <f>IF(1=1,IF(E47="","",I46),N("H7"))</f>
        <v>Œufs pochés sous vide*</v>
      </c>
      <c r="J47" s="133">
        <f>IF(1=1,IF(E47="","",J46),N("I7"))</f>
        <v>200</v>
      </c>
      <c r="K47" s="134" t="str">
        <f>IF(1=1,IF(E47="","",K46),N("J7"))</f>
        <v>œufs</v>
      </c>
      <c r="L47" s="135">
        <f>IF(1=1,IF(OR(J47="",O47="",NOT(ISNUMBER(J47)),NOT(ISNUMBER(O47)),J47=0),"",O47/J47),N("L7"))</f>
        <v>0.75</v>
      </c>
      <c r="M47" s="136">
        <f>IF(1=1,IF(OR(L47="",NOT(ISNUMBER(F47))),"",F47*L47*IFERROR(INDEX(D384:D428,MATCH(AE47,B384:B428,0)),1)),N("M13"))</f>
        <v>9</v>
      </c>
      <c r="N47" s="137" t="str">
        <f>IF(1=1,IF(F47="","",IF(G47="","",IFERROR(INDEX(E384:E428,MATCH(AE47,B384:B428,0)),G47&amp;""))),N("N6"))</f>
        <v>L</v>
      </c>
      <c r="O47" s="138">
        <f>IF(1=1,IF(E47="","",O46),N("K7"))</f>
        <v>150</v>
      </c>
      <c r="P47" s="139">
        <f>IF(1=1,IF(M47="","",IF(AND(ISNUMBER(M47),M47&lt;1,N47="kg"),MAX(1,ROUND(M47*1000,0)),IF(AND(ISNUMBER(M47),M47&lt;1,N47="L"),MAX(1,ROUND(M47*100,0)),ROUND(M47,3)))),N("O7"))</f>
        <v>9</v>
      </c>
      <c r="Q47" s="140" t="str">
        <f>IF(1=1,IF(M47="","",IF(AND(ISNUMBER(M47),M47&lt;1,N47="kg"),"g",IF(AND(ISNUMBER(M47),M47&lt;1,N47="L"),"cl",N47))),N("P7"))</f>
        <v>L</v>
      </c>
      <c r="R47" s="161" t="str">
        <f>IF(1=1,IF(E47="","",IF(F47="","A CONTROLER",IF(NOT(ISNUMBER(F47)),"TEXTE",IF(OR(L47="",L47&lt;=0),"COMMANDE PRINCIPALE INCOMPLETE",IF(G47="","UNITE MANQUANTE",IF(COUNTIF(B384:B428,AE47)=0,"UNITE A CONTROLER","OK")))))),N("Q9"))</f>
        <v>OK</v>
      </c>
      <c r="S47" s="105"/>
      <c r="T47" s="141" t="str">
        <f t="shared" ref="T47:T80" si="12">E47</f>
        <v>Vin rouge</v>
      </c>
      <c r="U47" s="133">
        <f>IF(1=1,IF(E47="","",U46),N("S7"))</f>
        <v>100</v>
      </c>
      <c r="V47" s="133">
        <f>IF(1=1,IF(E47="","",V46),N("T7"))</f>
        <v>150</v>
      </c>
      <c r="W47" s="135">
        <f>IF(1=1,IF(OR(U47="",V47="",NOT(ISNUMBER(U47)),NOT(ISNUMBER(V47)),U47=0),"",V47/U47),N("U7"))</f>
        <v>1.5</v>
      </c>
      <c r="X47" s="136">
        <f>IF(1=1,IF(OR(W47="",NOT(ISNUMBER(F47))),"",F47*W47*IFERROR(INDEX(D384:D428,MATCH(AE47,B384:B428,0)),1)),N("V7"))</f>
        <v>18</v>
      </c>
      <c r="Y47" s="137" t="str">
        <f>IF(1=1,IF(F47="","",IF(G47="","",IFERROR(INDEX(E384:E428,MATCH(AE47,B384:B428,0)),G47&amp;""))),N("W6"))</f>
        <v>L</v>
      </c>
      <c r="Z47" s="142">
        <f>IF(1=1,IF(X47="","",IF(AND(ISNUMBER(X47),X47&lt;1,Y47="kg"),MAX(1,ROUND(X47*1000,0)),IF(AND(ISNUMBER(X47),X47&lt;1,Y47="L"),MAX(1,ROUND(X47*100,0)),ROUND(X47,3)))),N("X7"))</f>
        <v>18</v>
      </c>
      <c r="AA47" s="143" t="str">
        <f>IF(1=1,IF(X47="","",IF(AND(ISNUMBER(X47),X47&lt;1,Y47="kg"),"g",IF(AND(ISNUMBER(X47),X47&lt;1,Y47="L"),"cl",Y47))),N("Y7"))</f>
        <v>L</v>
      </c>
      <c r="AB47" s="123" t="str">
        <f>IF(1=1,IF(E47="","",IF(F47="","A CONTROLER",IF(NOT(ISNUMBER(F47)),"TEXTE",IF(OR(W47="",W47&lt;=0),"COMMANDE COUVERTS INCOMPLETE",IF(G47="","UNITE MANQUANTE",IF(COUNTIF(B384:B428,AE47)=0,"UNITE A CONTROLER","OK")))))),N("Z6"))</f>
        <v>OK</v>
      </c>
      <c r="AD47" s="144">
        <f>IF(1=1,IF(E47="","",AD46),N("AB7"))</f>
        <v>62</v>
      </c>
      <c r="AE47" s="125" t="str">
        <f>IF(1=1,IF(G47="","",UPPER(TRIM(SUBSTITUTE(SUBSTITUTE(G47&amp;"",CHAR(160)," ")," "," ")))),N("AC7"))</f>
        <v>L</v>
      </c>
      <c r="AG47" s="244" t="s">
        <v>74</v>
      </c>
    </row>
    <row r="48" spans="1:33" ht="15.75" x14ac:dyDescent="0.25">
      <c r="A48" s="160" t="str">
        <f>IF(1=1,IF(E48="","",A46),N("A8"))</f>
        <v>N° 45</v>
      </c>
      <c r="B48" s="127" t="str">
        <f>IF(1=1,IF(E48="","",B46),N("B8"))</f>
        <v>ŒUFS EN MEURETTE*</v>
      </c>
      <c r="C48" s="127" t="s">
        <v>156</v>
      </c>
      <c r="D48" s="129">
        <f>IF(ISBLANK(E48),"",LARGE(D46:D47,1)+1)</f>
        <v>2</v>
      </c>
      <c r="E48" s="130" t="s">
        <v>84</v>
      </c>
      <c r="F48" s="131">
        <v>1</v>
      </c>
      <c r="G48" s="8" t="s">
        <v>22</v>
      </c>
      <c r="H48" s="105"/>
      <c r="I48" s="132" t="str">
        <f>IF(1=1,IF(E48="","",I46),N("H8"))</f>
        <v>Œufs pochés sous vide*</v>
      </c>
      <c r="J48" s="133">
        <f>IF(1=1,IF(E48="","",J46),N("I8"))</f>
        <v>200</v>
      </c>
      <c r="K48" s="134" t="str">
        <f>IF(1=1,IF(E48="","",K46),N("J8"))</f>
        <v>œufs</v>
      </c>
      <c r="L48" s="135">
        <f>IF(1=1,IF(OR(J48="",O48="",NOT(ISNUMBER(J48)),NOT(ISNUMBER(O48)),J48=0),"",O48/J48),N("L8"))</f>
        <v>0.75</v>
      </c>
      <c r="M48" s="136">
        <f>IF(1=1,IF(OR(L48="",NOT(ISNUMBER(F48))),"",F48*L48*IFERROR(INDEX(D384:D428,MATCH(AE48,B384:B428,0)),1)),N("M13"))</f>
        <v>0.75</v>
      </c>
      <c r="N48" s="137" t="str">
        <f>IF(1=1,IF(F48="","",IF(G48="","",IFERROR(INDEX(E384:E428,MATCH(AE48,B384:B428,0)),G48&amp;""))),N("N6"))</f>
        <v>kg</v>
      </c>
      <c r="O48" s="138">
        <f>IF(1=1,IF(E48="","",O46),N("K8"))</f>
        <v>150</v>
      </c>
      <c r="P48" s="139">
        <f>IF(1=1,IF(M48="","",IF(AND(ISNUMBER(M48),M48&lt;1,N48="kg"),MAX(1,ROUND(M48*1000,0)),IF(AND(ISNUMBER(M48),M48&lt;1,N48="L"),MAX(1,ROUND(M48*100,0)),ROUND(M48,3)))),N("O8"))</f>
        <v>750</v>
      </c>
      <c r="Q48" s="140" t="str">
        <f>IF(1=1,IF(M48="","",IF(AND(ISNUMBER(M48),M48&lt;1,N48="kg"),"g",IF(AND(ISNUMBER(M48),M48&lt;1,N48="L"),"cl",N48))),N("P8"))</f>
        <v>g</v>
      </c>
      <c r="R48" s="161" t="str">
        <f>IF(1=1,IF(E48="","",IF(F48="","A CONTROLER",IF(NOT(ISNUMBER(F48)),"TEXTE",IF(OR(L48="",L48&lt;=0),"COMMANDE PRINCIPALE INCOMPLETE",IF(G48="","UNITE MANQUANTE",IF(COUNTIF(B384:B428,AE48)=0,"UNITE A CONTROLER","OK")))))),N("Q9"))</f>
        <v>OK</v>
      </c>
      <c r="S48" s="105"/>
      <c r="T48" s="141" t="str">
        <f t="shared" si="12"/>
        <v>Carottes</v>
      </c>
      <c r="U48" s="133">
        <f>IF(1=1,IF(E48="","",U46),N("S8"))</f>
        <v>100</v>
      </c>
      <c r="V48" s="133">
        <f>IF(1=1,IF(E48="","",V46),N("T8"))</f>
        <v>150</v>
      </c>
      <c r="W48" s="135">
        <f>IF(1=1,IF(OR(U48="",V48="",NOT(ISNUMBER(U48)),NOT(ISNUMBER(V48)),U48=0),"",V48/U48),N("U8"))</f>
        <v>1.5</v>
      </c>
      <c r="X48" s="136">
        <f>IF(1=1,IF(OR(W48="",NOT(ISNUMBER(F48))),"",F48*W48*IFERROR(INDEX(D384:D428,MATCH(AE48,B384:B428,0)),1)),N("V7"))</f>
        <v>1.5</v>
      </c>
      <c r="Y48" s="137" t="str">
        <f>IF(1=1,IF(F48="","",IF(G48="","",IFERROR(INDEX(E384:E428,MATCH(AE48,B384:B428,0)),G48&amp;""))),N("W6"))</f>
        <v>kg</v>
      </c>
      <c r="Z48" s="142">
        <f>IF(1=1,IF(X48="","",IF(AND(ISNUMBER(X48),X48&lt;1,Y48="kg"),MAX(1,ROUND(X48*1000,0)),IF(AND(ISNUMBER(X48),X48&lt;1,Y48="L"),MAX(1,ROUND(X48*100,0)),ROUND(X48,3)))),N("X8"))</f>
        <v>1.5</v>
      </c>
      <c r="AA48" s="143" t="str">
        <f>IF(1=1,IF(X48="","",IF(AND(ISNUMBER(X48),X48&lt;1,Y48="kg"),"g",IF(AND(ISNUMBER(X48),X48&lt;1,Y48="L"),"cl",Y48))),N("Y8"))</f>
        <v>kg</v>
      </c>
      <c r="AB48" s="123" t="str">
        <f>IF(1=1,IF(E48="","",IF(F48="","A CONTROLER",IF(NOT(ISNUMBER(F48)),"TEXTE",IF(OR(W48="",W48&lt;=0),"COMMANDE COUVERTS INCOMPLETE",IF(G48="","UNITE MANQUANTE",IF(COUNTIF(B384:B428,AE48)=0,"UNITE A CONTROLER","OK")))))),N("Z6"))</f>
        <v>OK</v>
      </c>
      <c r="AD48" s="144">
        <f>IF(1=1,IF(E48="","",AD46),N("AB8"))</f>
        <v>62</v>
      </c>
      <c r="AE48" s="125" t="str">
        <f>IF(1=1,IF(G48="","",UPPER(TRIM(SUBSTITUTE(SUBSTITUTE(G48&amp;"",CHAR(160)," ")," "," ")))),N("AC8"))</f>
        <v>KG</v>
      </c>
      <c r="AG48" s="244" t="s">
        <v>76</v>
      </c>
    </row>
    <row r="49" spans="1:33" ht="15.75" x14ac:dyDescent="0.25">
      <c r="A49" s="160" t="str">
        <f>IF(1=1,IF(E49="","",A46),N("A9"))</f>
        <v>N° 45</v>
      </c>
      <c r="B49" s="127" t="str">
        <f>IF(1=1,IF(E49="","",B46),N("B9"))</f>
        <v>ŒUFS EN MEURETTE*</v>
      </c>
      <c r="C49" s="127" t="s">
        <v>156</v>
      </c>
      <c r="D49" s="129">
        <f>IF(ISBLANK(E49),"",LARGE(D46:D48,1)+1)</f>
        <v>3</v>
      </c>
      <c r="E49" s="130" t="s">
        <v>85</v>
      </c>
      <c r="F49" s="131">
        <v>1</v>
      </c>
      <c r="G49" s="8" t="s">
        <v>22</v>
      </c>
      <c r="H49" s="105"/>
      <c r="I49" s="132" t="str">
        <f>IF(1=1,IF(E49="","",I46),N("H9"))</f>
        <v>Œufs pochés sous vide*</v>
      </c>
      <c r="J49" s="133">
        <f>IF(1=1,IF(E49="","",J46),N("I9"))</f>
        <v>200</v>
      </c>
      <c r="K49" s="134" t="str">
        <f>IF(1=1,IF(E49="","",K46),N("J9"))</f>
        <v>œufs</v>
      </c>
      <c r="L49" s="135">
        <f>IF(1=1,IF(OR(J49="",O49="",NOT(ISNUMBER(J49)),NOT(ISNUMBER(O49)),J49=0),"",O49/J49),N("L9"))</f>
        <v>0.75</v>
      </c>
      <c r="M49" s="136">
        <f>IF(1=1,IF(OR(L49="",NOT(ISNUMBER(F49))),"",F49*L49*IFERROR(INDEX(D384:D428,MATCH(AE49,B384:B428,0)),1)),N("M13"))</f>
        <v>0.75</v>
      </c>
      <c r="N49" s="137" t="str">
        <f>IF(1=1,IF(F49="","",IF(G49="","",IFERROR(INDEX(E384:E428,MATCH(AE49,B384:B428,0)),G49&amp;""))),N("N6"))</f>
        <v>kg</v>
      </c>
      <c r="O49" s="138">
        <f>IF(1=1,IF(E49="","",O46),N("K9"))</f>
        <v>150</v>
      </c>
      <c r="P49" s="139">
        <f>IF(1=1,IF(M49="","",IF(AND(ISNUMBER(M49),M49&lt;1,N49="kg"),MAX(1,ROUND(M49*1000,0)),IF(AND(ISNUMBER(M49),M49&lt;1,N49="L"),MAX(1,ROUND(M49*100,0)),ROUND(M49,3)))),N("O9"))</f>
        <v>750</v>
      </c>
      <c r="Q49" s="140" t="str">
        <f>IF(1=1,IF(M49="","",IF(AND(ISNUMBER(M49),M49&lt;1,N49="kg"),"g",IF(AND(ISNUMBER(M49),M49&lt;1,N49="L"),"cl",N49))),N("P9"))</f>
        <v>g</v>
      </c>
      <c r="R49" s="161" t="str">
        <f>IF(1=1,IF(E49="","",IF(F49="","A CONTROLER",IF(NOT(ISNUMBER(F49)),"TEXTE",IF(OR(L49="",L49&lt;=0),"COMMANDE PRINCIPALE INCOMPLETE",IF(G49="","UNITE MANQUANTE",IF(COUNTIF(B384:B428,AE49)=0,"UNITE A CONTROLER","OK")))))),N("Q9"))</f>
        <v>OK</v>
      </c>
      <c r="S49" s="105"/>
      <c r="T49" s="141" t="str">
        <f t="shared" si="12"/>
        <v>Echalotes émincées surgelées</v>
      </c>
      <c r="U49" s="133">
        <f>IF(1=1,IF(E49="","",U46),N("S9"))</f>
        <v>100</v>
      </c>
      <c r="V49" s="133">
        <f>IF(1=1,IF(E49="","",V46),N("T9"))</f>
        <v>150</v>
      </c>
      <c r="W49" s="135">
        <f>IF(1=1,IF(OR(U49="",V49="",NOT(ISNUMBER(U49)),NOT(ISNUMBER(V49)),U49=0),"",V49/U49),N("U9"))</f>
        <v>1.5</v>
      </c>
      <c r="X49" s="136">
        <f>IF(1=1,IF(OR(W49="",NOT(ISNUMBER(F49))),"",F49*W49*IFERROR(INDEX(D384:D428,MATCH(AE49,B384:B428,0)),1)),N("V7"))</f>
        <v>1.5</v>
      </c>
      <c r="Y49" s="137" t="str">
        <f>IF(1=1,IF(F49="","",IF(G49="","",IFERROR(INDEX(E384:E428,MATCH(AE49,B384:B428,0)),G49&amp;""))),N("W6"))</f>
        <v>kg</v>
      </c>
      <c r="Z49" s="142">
        <f>IF(1=1,IF(X49="","",IF(AND(ISNUMBER(X49),X49&lt;1,Y49="kg"),MAX(1,ROUND(X49*1000,0)),IF(AND(ISNUMBER(X49),X49&lt;1,Y49="L"),MAX(1,ROUND(X49*100,0)),ROUND(X49,3)))),N("X9"))</f>
        <v>1.5</v>
      </c>
      <c r="AA49" s="143" t="str">
        <f>IF(1=1,IF(X49="","",IF(AND(ISNUMBER(X49),X49&lt;1,Y49="kg"),"g",IF(AND(ISNUMBER(X49),X49&lt;1,Y49="L"),"cl",Y49))),N("Y9"))</f>
        <v>kg</v>
      </c>
      <c r="AB49" s="123" t="str">
        <f>IF(1=1,IF(E49="","",IF(F49="","A CONTROLER",IF(NOT(ISNUMBER(F49)),"TEXTE",IF(OR(W49="",W49&lt;=0),"COMMANDE COUVERTS INCOMPLETE",IF(G49="","UNITE MANQUANTE",IF(COUNTIF(B384:B428,AE49)=0,"UNITE A CONTROLER","OK")))))),N("Z6"))</f>
        <v>OK</v>
      </c>
      <c r="AD49" s="144">
        <f>IF(1=1,IF(E49="","",AD46),N("AB9"))</f>
        <v>62</v>
      </c>
      <c r="AE49" s="125" t="str">
        <f>IF(1=1,IF(G49="","",UPPER(TRIM(SUBSTITUTE(SUBSTITUTE(G49&amp;"",CHAR(160)," ")," "," ")))),N("AC9"))</f>
        <v>KG</v>
      </c>
      <c r="AG49" s="244" t="s">
        <v>78</v>
      </c>
    </row>
    <row r="50" spans="1:33" ht="15.75" x14ac:dyDescent="0.25">
      <c r="A50" s="160" t="str">
        <f>IF(1=1,IF(E50="","",A46),N("A10"))</f>
        <v>N° 45</v>
      </c>
      <c r="B50" s="127" t="str">
        <f>IF(1=1,IF(E50="","",B46),N("B10"))</f>
        <v>ŒUFS EN MEURETTE*</v>
      </c>
      <c r="C50" s="127" t="s">
        <v>156</v>
      </c>
      <c r="D50" s="129">
        <f>IF(ISBLANK(E50),"",LARGE(D46:D49,1)+1)</f>
        <v>4</v>
      </c>
      <c r="E50" s="130" t="s">
        <v>86</v>
      </c>
      <c r="F50" s="131">
        <v>200</v>
      </c>
      <c r="G50" s="2" t="s">
        <v>25</v>
      </c>
      <c r="H50" s="105"/>
      <c r="I50" s="132" t="str">
        <f>IF(1=1,IF(E50="","",I46),N("H10"))</f>
        <v>Œufs pochés sous vide*</v>
      </c>
      <c r="J50" s="133">
        <f>IF(1=1,IF(E50="","",J46),N("I10"))</f>
        <v>200</v>
      </c>
      <c r="K50" s="134" t="str">
        <f>IF(1=1,IF(E50="","",K46),N("J10"))</f>
        <v>œufs</v>
      </c>
      <c r="L50" s="135">
        <f>IF(1=1,IF(OR(J50="",O50="",NOT(ISNUMBER(J50)),NOT(ISNUMBER(O50)),J50=0),"",O50/J50),N("L10"))</f>
        <v>0.75</v>
      </c>
      <c r="M50" s="136">
        <f>IF(1=1,IF(OR(L50="",NOT(ISNUMBER(F50))),"",F50*L50*IFERROR(INDEX(D384:D428,MATCH(AE50,B384:B428,0)),1)),N("M13"))</f>
        <v>0.15</v>
      </c>
      <c r="N50" s="137" t="str">
        <f>IF(1=1,IF(F50="","",IF(G50="","",IFERROR(INDEX(E384:E428,MATCH(AE50,B384:B428,0)),G50&amp;""))),N("N6"))</f>
        <v>kg</v>
      </c>
      <c r="O50" s="138">
        <f>IF(1=1,IF(E50="","",O46),N("K10"))</f>
        <v>150</v>
      </c>
      <c r="P50" s="139">
        <f>IF(1=1,IF(M50="","",IF(AND(ISNUMBER(M50),M50&lt;1,N50="kg"),MAX(1,ROUND(M50*1000,0)),IF(AND(ISNUMBER(M50),M50&lt;1,N50="L"),MAX(1,ROUND(M50*100,0)),ROUND(M50,3)))),N("O10"))</f>
        <v>150</v>
      </c>
      <c r="Q50" s="140" t="str">
        <f>IF(1=1,IF(M50="","",IF(AND(ISNUMBER(M50),M50&lt;1,N50="kg"),"g",IF(AND(ISNUMBER(M50),M50&lt;1,N50="L"),"cl",N50))),N("P10"))</f>
        <v>g</v>
      </c>
      <c r="R50" s="161" t="str">
        <f>IF(1=1,IF(E50="","",IF(F50="","A CONTROLER",IF(NOT(ISNUMBER(F50)),"TEXTE",IF(OR(L50="",L50&lt;=0),"COMMANDE PRINCIPALE INCOMPLETE",IF(G50="","UNITE MANQUANTE",IF(COUNTIF(B384:B428,AE50)=0,"UNITE A CONTROLER","OK")))))),N("Q9"))</f>
        <v>OK</v>
      </c>
      <c r="S50" s="105"/>
      <c r="T50" s="141" t="str">
        <f t="shared" si="12"/>
        <v>Ail</v>
      </c>
      <c r="U50" s="133">
        <f>IF(1=1,IF(E50="","",U46),N("S10"))</f>
        <v>100</v>
      </c>
      <c r="V50" s="133">
        <f>IF(1=1,IF(E50="","",V46),N("T10"))</f>
        <v>150</v>
      </c>
      <c r="W50" s="135">
        <f>IF(1=1,IF(OR(U50="",V50="",NOT(ISNUMBER(U50)),NOT(ISNUMBER(V50)),U50=0),"",V50/U50),N("U10"))</f>
        <v>1.5</v>
      </c>
      <c r="X50" s="136">
        <f>IF(1=1,IF(OR(W50="",NOT(ISNUMBER(F50))),"",F50*W50*IFERROR(INDEX(D384:D428,MATCH(AE50,B384:B428,0)),1)),N("V7"))</f>
        <v>0.3</v>
      </c>
      <c r="Y50" s="137" t="str">
        <f>IF(1=1,IF(F50="","",IF(G50="","",IFERROR(INDEX(E384:E428,MATCH(AE50,B384:B428,0)),G50&amp;""))),N("W6"))</f>
        <v>kg</v>
      </c>
      <c r="Z50" s="142">
        <f>IF(1=1,IF(X50="","",IF(AND(ISNUMBER(X50),X50&lt;1,Y50="kg"),MAX(1,ROUND(X50*1000,0)),IF(AND(ISNUMBER(X50),X50&lt;1,Y50="L"),MAX(1,ROUND(X50*100,0)),ROUND(X50,3)))),N("X10"))</f>
        <v>300</v>
      </c>
      <c r="AA50" s="143" t="str">
        <f>IF(1=1,IF(X50="","",IF(AND(ISNUMBER(X50),X50&lt;1,Y50="kg"),"g",IF(AND(ISNUMBER(X50),X50&lt;1,Y50="L"),"cl",Y50))),N("Y10"))</f>
        <v>g</v>
      </c>
      <c r="AB50" s="123" t="str">
        <f>IF(1=1,IF(E50="","",IF(F50="","A CONTROLER",IF(NOT(ISNUMBER(F50)),"TEXTE",IF(OR(W50="",W50&lt;=0),"COMMANDE COUVERTS INCOMPLETE",IF(G50="","UNITE MANQUANTE",IF(COUNTIF(B384:B428,AE50)=0,"UNITE A CONTROLER","OK")))))),N("Z6"))</f>
        <v>OK</v>
      </c>
      <c r="AD50" s="144">
        <f>IF(1=1,IF(E50="","",AD46),N("AB10"))</f>
        <v>62</v>
      </c>
      <c r="AE50" s="125" t="str">
        <f>IF(1=1,IF(G50="","",UPPER(TRIM(SUBSTITUTE(SUBSTITUTE(G50&amp;"",CHAR(160)," ")," "," ")))),N("AC10"))</f>
        <v>G</v>
      </c>
      <c r="AG50" s="244" t="s">
        <v>80</v>
      </c>
    </row>
    <row r="51" spans="1:33" ht="15.75" x14ac:dyDescent="0.25">
      <c r="A51" s="160" t="str">
        <f>IF(1=1,IF(E51="","",A46),N("A11"))</f>
        <v>N° 45</v>
      </c>
      <c r="B51" s="127" t="str">
        <f>IF(1=1,IF(E51="","",B46),N("B11"))</f>
        <v>ŒUFS EN MEURETTE*</v>
      </c>
      <c r="C51" s="127" t="s">
        <v>156</v>
      </c>
      <c r="D51" s="129">
        <f>IF(ISBLANK(E51),"",LARGE(D46:D50,1)+1)</f>
        <v>5</v>
      </c>
      <c r="E51" s="130" t="s">
        <v>87</v>
      </c>
      <c r="F51" s="131">
        <v>1</v>
      </c>
      <c r="G51" s="244" t="s">
        <v>51</v>
      </c>
      <c r="H51" s="105"/>
      <c r="I51" s="132" t="str">
        <f>IF(1=1,IF(E51="","",I46),N("H11"))</f>
        <v>Œufs pochés sous vide*</v>
      </c>
      <c r="J51" s="133">
        <f>IF(1=1,IF(E51="","",J46),N("I11"))</f>
        <v>200</v>
      </c>
      <c r="K51" s="134" t="str">
        <f>IF(1=1,IF(E51="","",K46),N("J11"))</f>
        <v>œufs</v>
      </c>
      <c r="L51" s="135">
        <f>IF(1=1,IF(OR(J51="",O51="",NOT(ISNUMBER(J51)),NOT(ISNUMBER(O51)),J51=0),"",O51/J51),N("L11"))</f>
        <v>0.75</v>
      </c>
      <c r="M51" s="136">
        <f>IF(1=1,IF(OR(L51="",NOT(ISNUMBER(F51))),"",F51*L51*IFERROR(INDEX(D384:D428,MATCH(AE51,B384:B428,0)),1)),N("M13"))</f>
        <v>0.75</v>
      </c>
      <c r="N51" s="137" t="str">
        <f>IF(1=1,IF(F51="","",IF(G51="","",IFERROR(INDEX(E384:E428,MATCH(AE51,B384:B428,0)),G51&amp;""))),N("N6"))</f>
        <v>unités</v>
      </c>
      <c r="O51" s="138">
        <f>IF(1=1,IF(E51="","",O46),N("K11"))</f>
        <v>150</v>
      </c>
      <c r="P51" s="139">
        <f>IF(1=1,IF(M51="","",IF(AND(ISNUMBER(M51),M51&lt;1,N51="kg"),MAX(1,ROUND(M51*1000,0)),IF(AND(ISNUMBER(M51),M51&lt;1,N51="L"),MAX(1,ROUND(M51*100,0)),ROUND(M51,3)))),N("O11"))</f>
        <v>0.75</v>
      </c>
      <c r="Q51" s="140" t="str">
        <f>IF(1=1,IF(M51="","",IF(AND(ISNUMBER(M51),M51&lt;1,N51="kg"),"g",IF(AND(ISNUMBER(M51),M51&lt;1,N51="L"),"cl",N51))),N("P11"))</f>
        <v>unités</v>
      </c>
      <c r="R51" s="161" t="str">
        <f>IF(1=1,IF(E51="","",IF(F51="","A CONTROLER",IF(NOT(ISNUMBER(F51)),"TEXTE",IF(OR(L51="",L51&lt;=0),"COMMANDE PRINCIPALE INCOMPLETE",IF(G51="","UNITE MANQUANTE",IF(COUNTIF(B384:B428,AE51)=0,"UNITE A CONTROLER","OK")))))),N("Q9"))</f>
        <v>OK</v>
      </c>
      <c r="S51" s="105"/>
      <c r="T51" s="141" t="str">
        <f t="shared" si="12"/>
        <v>Bouquet garni</v>
      </c>
      <c r="U51" s="133">
        <f>IF(1=1,IF(E51="","",U46),N("S11"))</f>
        <v>100</v>
      </c>
      <c r="V51" s="133">
        <f>IF(1=1,IF(E51="","",V46),N("T11"))</f>
        <v>150</v>
      </c>
      <c r="W51" s="135">
        <f>IF(1=1,IF(OR(U51="",V51="",NOT(ISNUMBER(U51)),NOT(ISNUMBER(V51)),U51=0),"",V51/U51),N("U11"))</f>
        <v>1.5</v>
      </c>
      <c r="X51" s="136">
        <f>IF(1=1,IF(OR(W51="",NOT(ISNUMBER(F51))),"",F51*W51*IFERROR(INDEX(D384:D428,MATCH(AE51,B384:B428,0)),1)),N("V7"))</f>
        <v>1.5</v>
      </c>
      <c r="Y51" s="137" t="str">
        <f>IF(1=1,IF(F51="","",IF(G51="","",IFERROR(INDEX(E384:E428,MATCH(AE51,B384:B428,0)),G51&amp;""))),N("W6"))</f>
        <v>unités</v>
      </c>
      <c r="Z51" s="142">
        <f>IF(1=1,IF(X51="","",IF(AND(ISNUMBER(X51),X51&lt;1,Y51="kg"),MAX(1,ROUND(X51*1000,0)),IF(AND(ISNUMBER(X51),X51&lt;1,Y51="L"),MAX(1,ROUND(X51*100,0)),ROUND(X51,3)))),N("X11"))</f>
        <v>1.5</v>
      </c>
      <c r="AA51" s="143" t="str">
        <f>IF(1=1,IF(X51="","",IF(AND(ISNUMBER(X51),X51&lt;1,Y51="kg"),"g",IF(AND(ISNUMBER(X51),X51&lt;1,Y51="L"),"cl",Y51))),N("Y11"))</f>
        <v>unités</v>
      </c>
      <c r="AB51" s="123" t="str">
        <f>IF(1=1,IF(E51="","",IF(F51="","A CONTROLER",IF(NOT(ISNUMBER(F51)),"TEXTE",IF(OR(W51="",W51&lt;=0),"COMMANDE COUVERTS INCOMPLETE",IF(G51="","UNITE MANQUANTE",IF(COUNTIF(B384:B428,AE51)=0,"UNITE A CONTROLER","OK")))))),N("Z6"))</f>
        <v>OK</v>
      </c>
      <c r="AD51" s="144">
        <f>IF(1=1,IF(E51="","",AD46),N("AB11"))</f>
        <v>62</v>
      </c>
      <c r="AE51" s="125" t="str">
        <f>IF(1=1,IF(G51="","",UPPER(TRIM(SUBSTITUTE(SUBSTITUTE(G51&amp;"",CHAR(160)," ")," "," ")))),N("AC11"))</f>
        <v>UNITÉS</v>
      </c>
      <c r="AG51" s="244" t="s">
        <v>66</v>
      </c>
    </row>
    <row r="52" spans="1:33" ht="15.75" x14ac:dyDescent="0.25">
      <c r="A52" s="160" t="str">
        <f>IF(1=1,IF(E52="","",A46),N("A12"))</f>
        <v>N° 45</v>
      </c>
      <c r="B52" s="127" t="str">
        <f>IF(1=1,IF(E52="","",B46),N("B12"))</f>
        <v>ŒUFS EN MEURETTE*</v>
      </c>
      <c r="C52" s="127" t="s">
        <v>156</v>
      </c>
      <c r="D52" s="129">
        <f>IF(ISBLANK(E52),"",LARGE(D46:D51,1)+1)</f>
        <v>6</v>
      </c>
      <c r="E52" s="130" t="s">
        <v>88</v>
      </c>
      <c r="F52" s="131">
        <v>15</v>
      </c>
      <c r="G52" s="2" t="s">
        <v>25</v>
      </c>
      <c r="H52" s="105"/>
      <c r="I52" s="132" t="str">
        <f>IF(1=1,IF(E52="","",I46),N("H12"))</f>
        <v>Œufs pochés sous vide*</v>
      </c>
      <c r="J52" s="133">
        <f>IF(1=1,IF(E52="","",J46),N("I12"))</f>
        <v>200</v>
      </c>
      <c r="K52" s="134" t="str">
        <f>IF(1=1,IF(E52="","",K46),N("J12"))</f>
        <v>œufs</v>
      </c>
      <c r="L52" s="135">
        <f>IF(1=1,IF(OR(J52="",O52="",NOT(ISNUMBER(J52)),NOT(ISNUMBER(O52)),J52=0),"",O52/J52),N("L12"))</f>
        <v>0.75</v>
      </c>
      <c r="M52" s="136">
        <f>IF(1=1,IF(OR(L52="",NOT(ISNUMBER(F52))),"",F52*L52*IFERROR(INDEX(D384:D428,MATCH(AE52,B384:B428,0)),1)),N("M13"))</f>
        <v>1.125E-2</v>
      </c>
      <c r="N52" s="137" t="str">
        <f>IF(1=1,IF(F52="","",IF(G52="","",IFERROR(INDEX(E384:E428,MATCH(AE52,B384:B428,0)),G52&amp;""))),N("N6"))</f>
        <v>kg</v>
      </c>
      <c r="O52" s="138">
        <f>IF(1=1,IF(E52="","",O46),N("K12"))</f>
        <v>150</v>
      </c>
      <c r="P52" s="139">
        <f>IF(1=1,IF(M52="","",IF(AND(ISNUMBER(M52),M52&lt;1,N52="kg"),MAX(1,ROUND(M52*1000,0)),IF(AND(ISNUMBER(M52),M52&lt;1,N52="L"),MAX(1,ROUND(M52*100,0)),ROUND(M52,3)))),N("O12"))</f>
        <v>11</v>
      </c>
      <c r="Q52" s="140" t="str">
        <f>IF(1=1,IF(M52="","",IF(AND(ISNUMBER(M52),M52&lt;1,N52="kg"),"g",IF(AND(ISNUMBER(M52),M52&lt;1,N52="L"),"cl",N52))),N("P12"))</f>
        <v>g</v>
      </c>
      <c r="R52" s="161" t="str">
        <f>IF(1=1,IF(E52="","",IF(F52="","A CONTROLER",IF(NOT(ISNUMBER(F52)),"TEXTE",IF(OR(L52="",L52&lt;=0),"COMMANDE PRINCIPALE INCOMPLETE",IF(G52="","UNITE MANQUANTE",IF(COUNTIF(B384:B428,AE52)=0,"UNITE A CONTROLER","OK")))))),N("Q9"))</f>
        <v>OK</v>
      </c>
      <c r="S52" s="105"/>
      <c r="T52" s="141" t="str">
        <f t="shared" si="12"/>
        <v>Poivre en grain</v>
      </c>
      <c r="U52" s="133">
        <f>IF(1=1,IF(E52="","",U46),N("S12"))</f>
        <v>100</v>
      </c>
      <c r="V52" s="133">
        <f>IF(1=1,IF(E52="","",V46),N("T12"))</f>
        <v>150</v>
      </c>
      <c r="W52" s="135">
        <f>IF(1=1,IF(OR(U52="",V52="",NOT(ISNUMBER(U52)),NOT(ISNUMBER(V52)),U52=0),"",V52/U52),N("U12"))</f>
        <v>1.5</v>
      </c>
      <c r="X52" s="136">
        <f>IF(1=1,IF(OR(W52="",NOT(ISNUMBER(F52))),"",F52*W52*IFERROR(INDEX(D384:D428,MATCH(AE52,B384:B428,0)),1)),N("V7"))</f>
        <v>2.2499999999999999E-2</v>
      </c>
      <c r="Y52" s="137" t="str">
        <f>IF(1=1,IF(F52="","",IF(G52="","",IFERROR(INDEX(E384:E428,MATCH(AE52,B384:B428,0)),G52&amp;""))),N("W6"))</f>
        <v>kg</v>
      </c>
      <c r="Z52" s="142">
        <f>IF(1=1,IF(X52="","",IF(AND(ISNUMBER(X52),X52&lt;1,Y52="kg"),MAX(1,ROUND(X52*1000,0)),IF(AND(ISNUMBER(X52),X52&lt;1,Y52="L"),MAX(1,ROUND(X52*100,0)),ROUND(X52,3)))),N("X12"))</f>
        <v>23</v>
      </c>
      <c r="AA52" s="143" t="str">
        <f>IF(1=1,IF(X52="","",IF(AND(ISNUMBER(X52),X52&lt;1,Y52="kg"),"g",IF(AND(ISNUMBER(X52),X52&lt;1,Y52="L"),"cl",Y52))),N("Y12"))</f>
        <v>g</v>
      </c>
      <c r="AB52" s="123" t="str">
        <f>IF(1=1,IF(E52="","",IF(F52="","A CONTROLER",IF(NOT(ISNUMBER(F52)),"TEXTE",IF(OR(W52="",W52&lt;=0),"COMMANDE COUVERTS INCOMPLETE",IF(G52="","UNITE MANQUANTE",IF(COUNTIF(B384:B428,AE52)=0,"UNITE A CONTROLER","OK")))))),N("Z6"))</f>
        <v>OK</v>
      </c>
      <c r="AD52" s="144">
        <f>IF(1=1,IF(E52="","",AD46),N("AB12"))</f>
        <v>62</v>
      </c>
      <c r="AE52" s="125" t="str">
        <f>IF(1=1,IF(G52="","",UPPER(TRIM(SUBSTITUTE(SUBSTITUTE(G52&amp;"",CHAR(160)," ")," "," ")))),N("AC12"))</f>
        <v>G</v>
      </c>
      <c r="AG52" s="244" t="s">
        <v>64</v>
      </c>
    </row>
    <row r="53" spans="1:33" ht="15.75" x14ac:dyDescent="0.25">
      <c r="A53" s="160" t="str">
        <f>IF(1=1,IF(E53="","",A46),N("A13"))</f>
        <v>N° 45</v>
      </c>
      <c r="B53" s="127" t="str">
        <f>IF(1=1,IF(E53="","",B46),N("B13"))</f>
        <v>ŒUFS EN MEURETTE*</v>
      </c>
      <c r="C53" s="127" t="s">
        <v>156</v>
      </c>
      <c r="D53" s="129">
        <f>IF(ISBLANK(E53),"",LARGE(D46:D52,1)+1)</f>
        <v>7</v>
      </c>
      <c r="E53" s="130" t="s">
        <v>89</v>
      </c>
      <c r="F53" s="131">
        <v>5</v>
      </c>
      <c r="G53" s="244" t="s">
        <v>51</v>
      </c>
      <c r="H53" s="105"/>
      <c r="I53" s="132" t="str">
        <f>IF(1=1,IF(E53="","",I46),N("H13"))</f>
        <v>Œufs pochés sous vide*</v>
      </c>
      <c r="J53" s="133">
        <f>IF(1=1,IF(E53="","",J46),N("I13"))</f>
        <v>200</v>
      </c>
      <c r="K53" s="134" t="str">
        <f>IF(1=1,IF(E53="","",K46),N("J13"))</f>
        <v>œufs</v>
      </c>
      <c r="L53" s="135">
        <f>IF(1=1,IF(OR(J53="",O53="",NOT(ISNUMBER(J53)),NOT(ISNUMBER(O53)),J53=0),"",O53/J53),N("L13"))</f>
        <v>0.75</v>
      </c>
      <c r="M53" s="136">
        <f>IF(1=1,IF(OR(L53="",NOT(ISNUMBER(F53))),"",F53*L53*IFERROR(INDEX(D384:D428,MATCH(AE53,B384:B428,0)),1)),N("M13"))</f>
        <v>3.75</v>
      </c>
      <c r="N53" s="137" t="str">
        <f>IF(1=1,IF(F53="","",IF(G53="","",IFERROR(INDEX(E384:E428,MATCH(AE53,B384:B428,0)),G53&amp;""))),N("N6"))</f>
        <v>unités</v>
      </c>
      <c r="O53" s="138">
        <f>IF(1=1,IF(E53="","",O46),N("K13"))</f>
        <v>150</v>
      </c>
      <c r="P53" s="139">
        <f>IF(1=1,IF(M53="","",IF(AND(ISNUMBER(M53),M53&lt;1,N53="kg"),MAX(1,ROUND(M53*1000,0)),IF(AND(ISNUMBER(M53),M53&lt;1,N53="L"),MAX(1,ROUND(M53*100,0)),ROUND(M53,3)))),N("O13"))</f>
        <v>3.75</v>
      </c>
      <c r="Q53" s="140" t="str">
        <f>IF(1=1,IF(M53="","",IF(AND(ISNUMBER(M53),M53&lt;1,N53="kg"),"g",IF(AND(ISNUMBER(M53),M53&lt;1,N53="L"),"cl",N53))),N("P13"))</f>
        <v>unités</v>
      </c>
      <c r="R53" s="161" t="str">
        <f>IF(1=1,IF(E53="","",IF(F53="","A CONTROLER",IF(NOT(ISNUMBER(F53)),"TEXTE",IF(OR(L53="",L53&lt;=0),"COMMANDE PRINCIPALE INCOMPLETE",IF(G53="","UNITE MANQUANTE",IF(COUNTIF(B384:B428,AE53)=0,"UNITE A CONTROLER","OK")))))),N("Q9"))</f>
        <v>OK</v>
      </c>
      <c r="S53" s="105"/>
      <c r="T53" s="141" t="str">
        <f t="shared" si="12"/>
        <v>Clous de girofle</v>
      </c>
      <c r="U53" s="133">
        <f>IF(1=1,IF(E53="","",U46),N("S13"))</f>
        <v>100</v>
      </c>
      <c r="V53" s="133">
        <f>IF(1=1,IF(E53="","",V46),N("T13"))</f>
        <v>150</v>
      </c>
      <c r="W53" s="135">
        <f>IF(1=1,IF(OR(U53="",V53="",NOT(ISNUMBER(U53)),NOT(ISNUMBER(V53)),U53=0),"",V53/U53),N("U13"))</f>
        <v>1.5</v>
      </c>
      <c r="X53" s="136">
        <f>IF(1=1,IF(OR(W53="",NOT(ISNUMBER(F53))),"",F53*W53*IFERROR(INDEX(D384:D428,MATCH(AE53,B384:B428,0)),1)),N("V7"))</f>
        <v>7.5</v>
      </c>
      <c r="Y53" s="137" t="str">
        <f>IF(1=1,IF(F53="","",IF(G53="","",IFERROR(INDEX(E384:E428,MATCH(AE53,B384:B428,0)),G53&amp;""))),N("W6"))</f>
        <v>unités</v>
      </c>
      <c r="Z53" s="142">
        <f>IF(1=1,IF(X53="","",IF(AND(ISNUMBER(X53),X53&lt;1,Y53="kg"),MAX(1,ROUND(X53*1000,0)),IF(AND(ISNUMBER(X53),X53&lt;1,Y53="L"),MAX(1,ROUND(X53*100,0)),ROUND(X53,3)))),N("X13"))</f>
        <v>7.5</v>
      </c>
      <c r="AA53" s="143" t="str">
        <f>IF(1=1,IF(X53="","",IF(AND(ISNUMBER(X53),X53&lt;1,Y53="kg"),"g",IF(AND(ISNUMBER(X53),X53&lt;1,Y53="L"),"cl",Y53))),N("Y13"))</f>
        <v>unités</v>
      </c>
      <c r="AB53" s="123" t="str">
        <f>IF(1=1,IF(E53="","",IF(F53="","A CONTROLER",IF(NOT(ISNUMBER(F53)),"TEXTE",IF(OR(W53="",W53&lt;=0),"COMMANDE COUVERTS INCOMPLETE",IF(G53="","UNITE MANQUANTE",IF(COUNTIF(B384:B428,AE53)=0,"UNITE A CONTROLER","OK")))))),N("Z6"))</f>
        <v>OK</v>
      </c>
      <c r="AD53" s="144">
        <f>IF(1=1,IF(E53="","",AD46),N("AB13"))</f>
        <v>62</v>
      </c>
      <c r="AE53" s="125" t="str">
        <f>IF(1=1,IF(G53="","",UPPER(TRIM(SUBSTITUTE(SUBSTITUTE(G53&amp;"",CHAR(160)," ")," "," ")))),N("AC13"))</f>
        <v>UNITÉS</v>
      </c>
      <c r="AG53" s="244"/>
    </row>
    <row r="54" spans="1:33" ht="15.75" x14ac:dyDescent="0.25">
      <c r="A54" s="160" t="str">
        <f>IF(1=1,IF(E54="","",A46),N("A14"))</f>
        <v/>
      </c>
      <c r="B54" s="127" t="str">
        <f>IF(1=1,IF(E54="","",B46),N("B14"))</f>
        <v/>
      </c>
      <c r="C54" s="127"/>
      <c r="D54" s="129" t="str">
        <f>IF(ISBLANK(E54),"",LARGE(D46:D53,1)+1)</f>
        <v/>
      </c>
      <c r="E54" s="130"/>
      <c r="F54" s="131"/>
      <c r="G54" s="145"/>
      <c r="H54" s="105"/>
      <c r="I54" s="132" t="str">
        <f>IF(1=1,IF(E54="","",I46),N("H14"))</f>
        <v/>
      </c>
      <c r="J54" s="133" t="str">
        <f>IF(1=1,IF(E54="","",J46),N("I14"))</f>
        <v/>
      </c>
      <c r="K54" s="134" t="str">
        <f>IF(1=1,IF(E54="","",K46),N("J14"))</f>
        <v/>
      </c>
      <c r="L54" s="135" t="str">
        <f>IF(1=1,IF(OR(J54="",O54="",NOT(ISNUMBER(J54)),NOT(ISNUMBER(O54)),J54=0),"",O54/J54),N("L14"))</f>
        <v/>
      </c>
      <c r="M54" s="136" t="str">
        <f>IF(1=1,IF(OR(L54="",NOT(ISNUMBER(F54))),"",F54*L54*IFERROR(INDEX(D384:D428,MATCH(AE54,B384:B428,0)),1)),N("M13"))</f>
        <v/>
      </c>
      <c r="N54" s="137" t="str">
        <f>IF(1=1,IF(F54="","",IF(G54="","",IFERROR(INDEX(E384:E428,MATCH(AE54,B384:B428,0)),G54&amp;""))),N("N6"))</f>
        <v/>
      </c>
      <c r="O54" s="138" t="str">
        <f>IF(1=1,IF(E54="","",O46),N("K14"))</f>
        <v/>
      </c>
      <c r="P54" s="139" t="str">
        <f>IF(1=1,IF(M54="","",IF(AND(ISNUMBER(M54),M54&lt;1,N54="kg"),MAX(1,ROUND(M54*1000,0)),IF(AND(ISNUMBER(M54),M54&lt;1,N54="L"),MAX(1,ROUND(M54*100,0)),ROUND(M54,3)))),N("O14"))</f>
        <v/>
      </c>
      <c r="Q54" s="140" t="str">
        <f>IF(1=1,IF(M54="","",IF(AND(ISNUMBER(M54),M54&lt;1,N54="kg"),"g",IF(AND(ISNUMBER(M54),M54&lt;1,N54="L"),"cl",N54))),N("P14"))</f>
        <v/>
      </c>
      <c r="R54" s="161" t="str">
        <f>IF(1=1,IF(E54="","",IF(F54="","A CONTROLER",IF(NOT(ISNUMBER(F54)),"TEXTE",IF(OR(L54="",L54&lt;=0),"COMMANDE PRINCIPALE INCOMPLETE",IF(G54="","UNITE MANQUANTE",IF(COUNTIF(B384:B428,AE54)=0,"UNITE A CONTROLER","OK")))))),N("Q9"))</f>
        <v/>
      </c>
      <c r="S54" s="105"/>
      <c r="T54" s="141">
        <f t="shared" si="12"/>
        <v>0</v>
      </c>
      <c r="U54" s="133" t="str">
        <f>IF(1=1,IF(E54="","",U46),N("S14"))</f>
        <v/>
      </c>
      <c r="V54" s="133" t="str">
        <f>IF(1=1,IF(E54="","",V46),N("T14"))</f>
        <v/>
      </c>
      <c r="W54" s="135" t="str">
        <f>IF(1=1,IF(OR(U54="",V54="",NOT(ISNUMBER(U54)),NOT(ISNUMBER(V54)),U54=0),"",V54/U54),N("U14"))</f>
        <v/>
      </c>
      <c r="X54" s="136" t="str">
        <f>IF(1=1,IF(OR(W54="",NOT(ISNUMBER(F54))),"",F54*W54*IFERROR(INDEX(D384:D428,MATCH(AE54,B384:B428,0)),1)),N("V7"))</f>
        <v/>
      </c>
      <c r="Y54" s="137" t="str">
        <f>IF(1=1,IF(F54="","",IF(G54="","",IFERROR(INDEX(E384:E428,MATCH(AE54,B384:B428,0)),G54&amp;""))),N("W6"))</f>
        <v/>
      </c>
      <c r="Z54" s="142" t="str">
        <f>IF(1=1,IF(X54="","",IF(AND(ISNUMBER(X54),X54&lt;1,Y54="kg"),MAX(1,ROUND(X54*1000,0)),IF(AND(ISNUMBER(X54),X54&lt;1,Y54="L"),MAX(1,ROUND(X54*100,0)),ROUND(X54,3)))),N("X14"))</f>
        <v/>
      </c>
      <c r="AA54" s="143" t="str">
        <f>IF(1=1,IF(X54="","",IF(AND(ISNUMBER(X54),X54&lt;1,Y54="kg"),"g",IF(AND(ISNUMBER(X54),X54&lt;1,Y54="L"),"cl",Y54))),N("Y14"))</f>
        <v/>
      </c>
      <c r="AB54" s="123" t="str">
        <f>IF(1=1,IF(E54="","",IF(F54="","A CONTROLER",IF(NOT(ISNUMBER(F54)),"TEXTE",IF(OR(W54="",W54&lt;=0),"COMMANDE COUVERTS INCOMPLETE",IF(G54="","UNITE MANQUANTE",IF(COUNTIF(B384:B428,AE54)=0,"UNITE A CONTROLER","OK")))))),N("Z6"))</f>
        <v/>
      </c>
      <c r="AD54" s="144" t="str">
        <f>IF(1=1,IF(E54="","",AD46),N("AB14"))</f>
        <v/>
      </c>
      <c r="AE54" s="125" t="str">
        <f>IF(1=1,IF(G54="","",UPPER(TRIM(SUBSTITUTE(SUBSTITUTE(G54&amp;"",CHAR(160)," ")," "," ")))),N("AC14"))</f>
        <v/>
      </c>
    </row>
    <row r="55" spans="1:33" ht="15.75" x14ac:dyDescent="0.25">
      <c r="A55" s="160" t="str">
        <f>IF(1=1,IF(E55="","",A46),N("A15"))</f>
        <v>N° 45</v>
      </c>
      <c r="B55" s="127" t="str">
        <f>IF(1=1,IF(E55="","",B46),N("B15"))</f>
        <v>ŒUFS EN MEURETTE*</v>
      </c>
      <c r="C55" s="127" t="s">
        <v>159</v>
      </c>
      <c r="D55" s="129">
        <f>IF(ISBLANK(E55),"",LARGE(D46:D54,1)+1)</f>
        <v>8</v>
      </c>
      <c r="E55" s="130" t="s">
        <v>640</v>
      </c>
      <c r="F55" s="131">
        <v>550</v>
      </c>
      <c r="G55" s="2" t="s">
        <v>25</v>
      </c>
      <c r="H55" s="105"/>
      <c r="I55" s="132" t="str">
        <f>IF(1=1,IF(E55="","",I46),N("H15"))</f>
        <v>Œufs pochés sous vide*</v>
      </c>
      <c r="J55" s="133">
        <f>IF(1=1,IF(E55="","",J46),N("I15"))</f>
        <v>200</v>
      </c>
      <c r="K55" s="134" t="str">
        <f>IF(1=1,IF(E55="","",K46),N("J15"))</f>
        <v>œufs</v>
      </c>
      <c r="L55" s="135">
        <f>IF(1=1,IF(OR(J55="",O55="",NOT(ISNUMBER(J55)),NOT(ISNUMBER(O55)),J55=0),"",O55/J55),N("L15"))</f>
        <v>0.75</v>
      </c>
      <c r="M55" s="136">
        <f>IF(1=1,IF(OR(L55="",NOT(ISNUMBER(F55))),"",F55*L55*IFERROR(INDEX(D384:D428,MATCH(AE55,B384:B428,0)),1)),N("M13"))</f>
        <v>0.41250000000000003</v>
      </c>
      <c r="N55" s="137" t="str">
        <f>IF(1=1,IF(F55="","",IF(G55="","",IFERROR(INDEX(E384:E428,MATCH(AE55,B384:B428,0)),G55&amp;""))),N("N6"))</f>
        <v>kg</v>
      </c>
      <c r="O55" s="138">
        <f>IF(1=1,IF(E55="","",O46),N("K15"))</f>
        <v>150</v>
      </c>
      <c r="P55" s="139">
        <f>IF(1=1,IF(M55="","",IF(AND(ISNUMBER(M55),M55&lt;1,N55="kg"),MAX(1,ROUND(M55*1000,0)),IF(AND(ISNUMBER(M55),M55&lt;1,N55="L"),MAX(1,ROUND(M55*100,0)),ROUND(M55,3)))),N("O15"))</f>
        <v>413</v>
      </c>
      <c r="Q55" s="140" t="str">
        <f>IF(1=1,IF(M55="","",IF(AND(ISNUMBER(M55),M55&lt;1,N55="kg"),"g",IF(AND(ISNUMBER(M55),M55&lt;1,N55="L"),"cl",N55))),N("P15"))</f>
        <v>g</v>
      </c>
      <c r="R55" s="161" t="str">
        <f>IF(1=1,IF(E55="","",IF(F55="","A CONTROLER",IF(NOT(ISNUMBER(F55)),"TEXTE",IF(OR(L55="",L55&lt;=0),"COMMANDE PRINCIPALE INCOMPLETE",IF(G55="","UNITE MANQUANTE",IF(COUNTIF(B384:B428,AE55)=0,"UNITE A CONTROLER","OK")))))),N("Q9"))</f>
        <v>OK</v>
      </c>
      <c r="S55" s="105"/>
      <c r="T55" s="141" t="str">
        <f t="shared" si="12"/>
        <v>Beurre *</v>
      </c>
      <c r="U55" s="133">
        <f>IF(1=1,IF(E55="","",U46),N("S15"))</f>
        <v>100</v>
      </c>
      <c r="V55" s="133">
        <f>IF(1=1,IF(E55="","",V46),N("T15"))</f>
        <v>150</v>
      </c>
      <c r="W55" s="135">
        <f>IF(1=1,IF(OR(U55="",V55="",NOT(ISNUMBER(U55)),NOT(ISNUMBER(V55)),U55=0),"",V55/U55),N("U15"))</f>
        <v>1.5</v>
      </c>
      <c r="X55" s="136">
        <f>IF(1=1,IF(OR(W55="",NOT(ISNUMBER(F55))),"",F55*W55*IFERROR(INDEX(D384:D428,MATCH(AE55,B384:B428,0)),1)),N("V7"))</f>
        <v>0.82500000000000007</v>
      </c>
      <c r="Y55" s="137" t="str">
        <f>IF(1=1,IF(F55="","",IF(G55="","",IFERROR(INDEX(E384:E428,MATCH(AE55,B384:B428,0)),G55&amp;""))),N("W6"))</f>
        <v>kg</v>
      </c>
      <c r="Z55" s="142">
        <f>IF(1=1,IF(X55="","",IF(AND(ISNUMBER(X55),X55&lt;1,Y55="kg"),MAX(1,ROUND(X55*1000,0)),IF(AND(ISNUMBER(X55),X55&lt;1,Y55="L"),MAX(1,ROUND(X55*100,0)),ROUND(X55,3)))),N("X15"))</f>
        <v>825</v>
      </c>
      <c r="AA55" s="143" t="str">
        <f>IF(1=1,IF(X55="","",IF(AND(ISNUMBER(X55),X55&lt;1,Y55="kg"),"g",IF(AND(ISNUMBER(X55),X55&lt;1,Y55="L"),"cl",Y55))),N("Y15"))</f>
        <v>g</v>
      </c>
      <c r="AB55" s="123" t="str">
        <f>IF(1=1,IF(E55="","",IF(F55="","A CONTROLER",IF(NOT(ISNUMBER(F55)),"TEXTE",IF(OR(W55="",W55&lt;=0),"COMMANDE COUVERTS INCOMPLETE",IF(G55="","UNITE MANQUANTE",IF(COUNTIF(B384:B428,AE55)=0,"UNITE A CONTROLER","OK")))))),N("Z6"))</f>
        <v>OK</v>
      </c>
      <c r="AD55" s="144">
        <f>IF(1=1,IF(E55="","",AD46),N("AB15"))</f>
        <v>62</v>
      </c>
      <c r="AE55" s="125" t="str">
        <f>IF(1=1,IF(G55="","",UPPER(TRIM(SUBSTITUTE(SUBSTITUTE(G55&amp;"",CHAR(160)," ")," "," ")))),N("AC15"))</f>
        <v>G</v>
      </c>
    </row>
    <row r="56" spans="1:33" ht="15.75" x14ac:dyDescent="0.25">
      <c r="A56" s="160" t="str">
        <f>IF(1=1,IF(E56="","",A46),N("A16"))</f>
        <v>N° 45</v>
      </c>
      <c r="B56" s="127" t="str">
        <f>IF(1=1,IF(E56="","",B46),N("B16"))</f>
        <v>ŒUFS EN MEURETTE*</v>
      </c>
      <c r="C56" s="127" t="s">
        <v>159</v>
      </c>
      <c r="D56" s="129">
        <f>IF(ISBLANK(E56),"",LARGE(D46:D55,1)+1)</f>
        <v>9</v>
      </c>
      <c r="E56" s="130" t="s">
        <v>641</v>
      </c>
      <c r="F56" s="131">
        <v>550</v>
      </c>
      <c r="G56" s="2" t="s">
        <v>25</v>
      </c>
      <c r="H56" s="105"/>
      <c r="I56" s="132" t="str">
        <f>IF(1=1,IF(E56="","",I46),N("H16"))</f>
        <v>Œufs pochés sous vide*</v>
      </c>
      <c r="J56" s="133">
        <f>IF(1=1,IF(E56="","",J46),N("I16"))</f>
        <v>200</v>
      </c>
      <c r="K56" s="134" t="str">
        <f>IF(1=1,IF(E56="","",K46),N("J16"))</f>
        <v>œufs</v>
      </c>
      <c r="L56" s="135">
        <f>IF(1=1,IF(OR(J56="",O56="",NOT(ISNUMBER(J56)),NOT(ISNUMBER(O56)),J56=0),"",O56/J56),N("L16"))</f>
        <v>0.75</v>
      </c>
      <c r="M56" s="136">
        <f>IF(1=1,IF(OR(L56="",NOT(ISNUMBER(F56))),"",F56*L56*IFERROR(INDEX(D384:D428,MATCH(AE56,B384:B428,0)),1)),N("M13"))</f>
        <v>0.41250000000000003</v>
      </c>
      <c r="N56" s="137" t="str">
        <f>IF(1=1,IF(F56="","",IF(G56="","",IFERROR(INDEX(E384:E428,MATCH(AE56,B384:B428,0)),G56&amp;""))),N("N6"))</f>
        <v>kg</v>
      </c>
      <c r="O56" s="138">
        <f>IF(1=1,IF(E56="","",O46),N("K16"))</f>
        <v>150</v>
      </c>
      <c r="P56" s="139">
        <f>IF(1=1,IF(M56="","",IF(AND(ISNUMBER(M56),M56&lt;1,N56="kg"),MAX(1,ROUND(M56*1000,0)),IF(AND(ISNUMBER(M56),M56&lt;1,N56="L"),MAX(1,ROUND(M56*100,0)),ROUND(M56,3)))),N("O16"))</f>
        <v>413</v>
      </c>
      <c r="Q56" s="140" t="str">
        <f>IF(1=1,IF(M56="","",IF(AND(ISNUMBER(M56),M56&lt;1,N56="kg"),"g",IF(AND(ISNUMBER(M56),M56&lt;1,N56="L"),"cl",N56))),N("P16"))</f>
        <v>g</v>
      </c>
      <c r="R56" s="161" t="str">
        <f>IF(1=1,IF(E56="","",IF(F56="","A CONTROLER",IF(NOT(ISNUMBER(F56)),"TEXTE",IF(OR(L56="",L56&lt;=0),"COMMANDE PRINCIPALE INCOMPLETE",IF(G56="","UNITE MANQUANTE",IF(COUNTIF(B384:B428,AE56)=0,"UNITE A CONTROLER","OK")))))),N("Q9"))</f>
        <v>OK</v>
      </c>
      <c r="S56" s="105"/>
      <c r="T56" s="141" t="str">
        <f t="shared" si="12"/>
        <v>Farine *</v>
      </c>
      <c r="U56" s="133">
        <f>IF(1=1,IF(E56="","",U46),N("S16"))</f>
        <v>100</v>
      </c>
      <c r="V56" s="133">
        <f>IF(1=1,IF(E56="","",V46),N("T16"))</f>
        <v>150</v>
      </c>
      <c r="W56" s="135">
        <f>IF(1=1,IF(OR(U56="",V56="",NOT(ISNUMBER(U56)),NOT(ISNUMBER(V56)),U56=0),"",V56/U56),N("U16"))</f>
        <v>1.5</v>
      </c>
      <c r="X56" s="136">
        <f>IF(1=1,IF(OR(W56="",NOT(ISNUMBER(F56))),"",F56*W56*IFERROR(INDEX(D384:D428,MATCH(AE56,B384:B428,0)),1)),N("V7"))</f>
        <v>0.82500000000000007</v>
      </c>
      <c r="Y56" s="137" t="str">
        <f>IF(1=1,IF(F56="","",IF(G56="","",IFERROR(INDEX(E384:E428,MATCH(AE56,B384:B428,0)),G56&amp;""))),N("W6"))</f>
        <v>kg</v>
      </c>
      <c r="Z56" s="142">
        <f>IF(1=1,IF(X56="","",IF(AND(ISNUMBER(X56),X56&lt;1,Y56="kg"),MAX(1,ROUND(X56*1000,0)),IF(AND(ISNUMBER(X56),X56&lt;1,Y56="L"),MAX(1,ROUND(X56*100,0)),ROUND(X56,3)))),N("X16"))</f>
        <v>825</v>
      </c>
      <c r="AA56" s="143" t="str">
        <f>IF(1=1,IF(X56="","",IF(AND(ISNUMBER(X56),X56&lt;1,Y56="kg"),"g",IF(AND(ISNUMBER(X56),X56&lt;1,Y56="L"),"cl",Y56))),N("Y16"))</f>
        <v>g</v>
      </c>
      <c r="AB56" s="123" t="str">
        <f>IF(1=1,IF(E56="","",IF(F56="","A CONTROLER",IF(NOT(ISNUMBER(F56)),"TEXTE",IF(OR(W56="",W56&lt;=0),"COMMANDE COUVERTS INCOMPLETE",IF(G56="","UNITE MANQUANTE",IF(COUNTIF(B384:B428,AE56)=0,"UNITE A CONTROLER","OK")))))),N("Z6"))</f>
        <v>OK</v>
      </c>
      <c r="AD56" s="144">
        <f>IF(1=1,IF(E56="","",AD46),N("AB16"))</f>
        <v>62</v>
      </c>
      <c r="AE56" s="125" t="str">
        <f>IF(1=1,IF(G56="","",UPPER(TRIM(SUBSTITUTE(SUBSTITUTE(G56&amp;"",CHAR(160)," ")," "," ")))),N("AC16"))</f>
        <v>G</v>
      </c>
    </row>
    <row r="57" spans="1:33" ht="15.75" x14ac:dyDescent="0.25">
      <c r="A57" s="160" t="str">
        <f>IF(1=1,IF(E57="","",A46),N("A17"))</f>
        <v>N° 45</v>
      </c>
      <c r="B57" s="127" t="str">
        <f>IF(1=1,IF(E57="","",B46),N("B17"))</f>
        <v>ŒUFS EN MEURETTE*</v>
      </c>
      <c r="C57" s="127" t="s">
        <v>159</v>
      </c>
      <c r="D57" s="129">
        <f>IF(ISBLANK(E57),"",LARGE(D46:D56,1)+1)</f>
        <v>10</v>
      </c>
      <c r="E57" s="130" t="s">
        <v>93</v>
      </c>
      <c r="F57" s="131">
        <v>50</v>
      </c>
      <c r="G57" s="2" t="s">
        <v>25</v>
      </c>
      <c r="H57" s="105"/>
      <c r="I57" s="132" t="str">
        <f>IF(1=1,IF(E57="","",I46),N("H17"))</f>
        <v>Œufs pochés sous vide*</v>
      </c>
      <c r="J57" s="133">
        <f>IF(1=1,IF(E57="","",J46),N("I17"))</f>
        <v>200</v>
      </c>
      <c r="K57" s="134" t="str">
        <f>IF(1=1,IF(E57="","",K46),N("J17"))</f>
        <v>œufs</v>
      </c>
      <c r="L57" s="135">
        <f>IF(1=1,IF(OR(J57="",O57="",NOT(ISNUMBER(J57)),NOT(ISNUMBER(O57)),J57=0),"",O57/J57),N("L17"))</f>
        <v>0.75</v>
      </c>
      <c r="M57" s="136">
        <f>IF(1=1,IF(OR(L57="",NOT(ISNUMBER(F57))),"",F57*L57*IFERROR(INDEX(D384:D428,MATCH(AE57,B384:B428,0)),1)),N("M13"))</f>
        <v>3.7499999999999999E-2</v>
      </c>
      <c r="N57" s="137" t="str">
        <f>IF(1=1,IF(F57="","",IF(G57="","",IFERROR(INDEX(E384:E428,MATCH(AE57,B384:B428,0)),G57&amp;""))),N("N6"))</f>
        <v>kg</v>
      </c>
      <c r="O57" s="138">
        <f>IF(1=1,IF(E57="","",O46),N("K17"))</f>
        <v>150</v>
      </c>
      <c r="P57" s="139">
        <f>IF(1=1,IF(M57="","",IF(AND(ISNUMBER(M57),M57&lt;1,N57="kg"),MAX(1,ROUND(M57*1000,0)),IF(AND(ISNUMBER(M57),M57&lt;1,N57="L"),MAX(1,ROUND(M57*100,0)),ROUND(M57,3)))),N("O17"))</f>
        <v>38</v>
      </c>
      <c r="Q57" s="140" t="str">
        <f>IF(1=1,IF(M57="","",IF(AND(ISNUMBER(M57),M57&lt;1,N57="kg"),"g",IF(AND(ISNUMBER(M57),M57&lt;1,N57="L"),"cl",N57))),N("P17"))</f>
        <v>g</v>
      </c>
      <c r="R57" s="161" t="str">
        <f>IF(1=1,IF(E57="","",IF(F57="","A CONTROLER",IF(NOT(ISNUMBER(F57)),"TEXTE",IF(OR(L57="",L57&lt;=0),"COMMANDE PRINCIPALE INCOMPLETE",IF(G57="","UNITE MANQUANTE",IF(COUNTIF(B384:B428,AE57)=0,"UNITE A CONTROLER","OK")))))),N("Q9"))</f>
        <v>OK</v>
      </c>
      <c r="S57" s="105"/>
      <c r="T57" s="141" t="str">
        <f t="shared" si="12"/>
        <v>Sel</v>
      </c>
      <c r="U57" s="133">
        <f>IF(1=1,IF(E57="","",U46),N("S17"))</f>
        <v>100</v>
      </c>
      <c r="V57" s="133">
        <f>IF(1=1,IF(E57="","",V46),N("T17"))</f>
        <v>150</v>
      </c>
      <c r="W57" s="135">
        <f>IF(1=1,IF(OR(U57="",V57="",NOT(ISNUMBER(U57)),NOT(ISNUMBER(V57)),U57=0),"",V57/U57),N("U17"))</f>
        <v>1.5</v>
      </c>
      <c r="X57" s="136">
        <f>IF(1=1,IF(OR(W57="",NOT(ISNUMBER(F57))),"",F57*W57*IFERROR(INDEX(D384:D428,MATCH(AE57,B384:B428,0)),1)),N("V7"))</f>
        <v>7.4999999999999997E-2</v>
      </c>
      <c r="Y57" s="137" t="str">
        <f>IF(1=1,IF(F57="","",IF(G57="","",IFERROR(INDEX(E384:E428,MATCH(AE57,B384:B428,0)),G57&amp;""))),N("W6"))</f>
        <v>kg</v>
      </c>
      <c r="Z57" s="142">
        <f>IF(1=1,IF(X57="","",IF(AND(ISNUMBER(X57),X57&lt;1,Y57="kg"),MAX(1,ROUND(X57*1000,0)),IF(AND(ISNUMBER(X57),X57&lt;1,Y57="L"),MAX(1,ROUND(X57*100,0)),ROUND(X57,3)))),N("X17"))</f>
        <v>75</v>
      </c>
      <c r="AA57" s="143" t="str">
        <f>IF(1=1,IF(X57="","",IF(AND(ISNUMBER(X57),X57&lt;1,Y57="kg"),"g",IF(AND(ISNUMBER(X57),X57&lt;1,Y57="L"),"cl",Y57))),N("Y17"))</f>
        <v>g</v>
      </c>
      <c r="AB57" s="123" t="str">
        <f>IF(1=1,IF(E57="","",IF(F57="","A CONTROLER",IF(NOT(ISNUMBER(F57)),"TEXTE",IF(OR(W57="",W57&lt;=0),"COMMANDE COUVERTS INCOMPLETE",IF(G57="","UNITE MANQUANTE",IF(COUNTIF(B384:B428,AE57)=0,"UNITE A CONTROLER","OK")))))),N("Z6"))</f>
        <v>OK</v>
      </c>
      <c r="AD57" s="144">
        <f>IF(1=1,IF(E57="","",AD46),N("AB17"))</f>
        <v>62</v>
      </c>
      <c r="AE57" s="125" t="str">
        <f>IF(1=1,IF(G57="","",UPPER(TRIM(SUBSTITUTE(SUBSTITUTE(G57&amp;"",CHAR(160)," ")," "," ")))),N("AC17"))</f>
        <v>G</v>
      </c>
    </row>
    <row r="58" spans="1:33" ht="15.75" x14ac:dyDescent="0.25">
      <c r="A58" s="160" t="str">
        <f>IF(1=1,IF(E58="","",A46),N("A18"))</f>
        <v>N° 45</v>
      </c>
      <c r="B58" s="127" t="str">
        <f>IF(1=1,IF(E58="","",B46),N("B18"))</f>
        <v>ŒUFS EN MEURETTE*</v>
      </c>
      <c r="C58" s="127" t="s">
        <v>159</v>
      </c>
      <c r="D58" s="129">
        <f>IF(ISBLANK(E58),"",LARGE(D46:D57,1)+1)</f>
        <v>11</v>
      </c>
      <c r="E58" s="130" t="s">
        <v>94</v>
      </c>
      <c r="F58" s="131">
        <v>10</v>
      </c>
      <c r="G58" s="2" t="s">
        <v>25</v>
      </c>
      <c r="H58" s="105"/>
      <c r="I58" s="132" t="str">
        <f>IF(1=1,IF(E58="","",I46),N("H18"))</f>
        <v>Œufs pochés sous vide*</v>
      </c>
      <c r="J58" s="133">
        <f>IF(1=1,IF(E58="","",J46),N("I18"))</f>
        <v>200</v>
      </c>
      <c r="K58" s="134" t="str">
        <f>IF(1=1,IF(E58="","",K46),N("J18"))</f>
        <v>œufs</v>
      </c>
      <c r="L58" s="135">
        <f>IF(1=1,IF(OR(J58="",O58="",NOT(ISNUMBER(J58)),NOT(ISNUMBER(O58)),J58=0),"",O58/J58),N("L18"))</f>
        <v>0.75</v>
      </c>
      <c r="M58" s="136">
        <f>IF(1=1,IF(OR(L58="",NOT(ISNUMBER(F58))),"",F58*L58*IFERROR(INDEX(D384:D428,MATCH(AE58,B384:B428,0)),1)),N("M13"))</f>
        <v>7.4999999999999997E-3</v>
      </c>
      <c r="N58" s="137" t="str">
        <f>IF(1=1,IF(F58="","",IF(G58="","",IFERROR(INDEX(E384:E428,MATCH(AE58,B384:B428,0)),G58&amp;""))),N("N6"))</f>
        <v>kg</v>
      </c>
      <c r="O58" s="138">
        <f>IF(1=1,IF(E58="","",O46),N("K18"))</f>
        <v>150</v>
      </c>
      <c r="P58" s="139">
        <f>IF(1=1,IF(M58="","",IF(AND(ISNUMBER(M58),M58&lt;1,N58="kg"),MAX(1,ROUND(M58*1000,0)),IF(AND(ISNUMBER(M58),M58&lt;1,N58="L"),MAX(1,ROUND(M58*100,0)),ROUND(M58,3)))),N("O18"))</f>
        <v>8</v>
      </c>
      <c r="Q58" s="140" t="str">
        <f>IF(1=1,IF(M58="","",IF(AND(ISNUMBER(M58),M58&lt;1,N58="kg"),"g",IF(AND(ISNUMBER(M58),M58&lt;1,N58="L"),"cl",N58))),N("P18"))</f>
        <v>g</v>
      </c>
      <c r="R58" s="161" t="str">
        <f>IF(1=1,IF(E58="","",IF(F58="","A CONTROLER",IF(NOT(ISNUMBER(F58)),"TEXTE",IF(OR(L58="",L58&lt;=0),"COMMANDE PRINCIPALE INCOMPLETE",IF(G58="","UNITE MANQUANTE",IF(COUNTIF(B384:B428,AE58)=0,"UNITE A CONTROLER","OK")))))),N("Q9"))</f>
        <v>OK</v>
      </c>
      <c r="S58" s="105"/>
      <c r="T58" s="141" t="str">
        <f t="shared" si="12"/>
        <v>Poivre</v>
      </c>
      <c r="U58" s="133">
        <f>IF(1=1,IF(E58="","",U46),N("S18"))</f>
        <v>100</v>
      </c>
      <c r="V58" s="133">
        <f>IF(1=1,IF(E58="","",V46),N("T18"))</f>
        <v>150</v>
      </c>
      <c r="W58" s="135">
        <f>IF(1=1,IF(OR(U58="",V58="",NOT(ISNUMBER(U58)),NOT(ISNUMBER(V58)),U58=0),"",V58/U58),N("U18"))</f>
        <v>1.5</v>
      </c>
      <c r="X58" s="136">
        <f>IF(1=1,IF(OR(W58="",NOT(ISNUMBER(F58))),"",F58*W58*IFERROR(INDEX(D384:D428,MATCH(AE58,B384:B428,0)),1)),N("V7"))</f>
        <v>1.4999999999999999E-2</v>
      </c>
      <c r="Y58" s="137" t="str">
        <f>IF(1=1,IF(F58="","",IF(G58="","",IFERROR(INDEX(E384:E428,MATCH(AE58,B384:B428,0)),G58&amp;""))),N("W6"))</f>
        <v>kg</v>
      </c>
      <c r="Z58" s="142">
        <f>IF(1=1,IF(X58="","",IF(AND(ISNUMBER(X58),X58&lt;1,Y58="kg"),MAX(1,ROUND(X58*1000,0)),IF(AND(ISNUMBER(X58),X58&lt;1,Y58="L"),MAX(1,ROUND(X58*100,0)),ROUND(X58,3)))),N("X18"))</f>
        <v>15</v>
      </c>
      <c r="AA58" s="143" t="str">
        <f>IF(1=1,IF(X58="","",IF(AND(ISNUMBER(X58),X58&lt;1,Y58="kg"),"g",IF(AND(ISNUMBER(X58),X58&lt;1,Y58="L"),"cl",Y58))),N("Y18"))</f>
        <v>g</v>
      </c>
      <c r="AB58" s="123" t="str">
        <f>IF(1=1,IF(E58="","",IF(F58="","A CONTROLER",IF(NOT(ISNUMBER(F58)),"TEXTE",IF(OR(W58="",W58&lt;=0),"COMMANDE COUVERTS INCOMPLETE",IF(G58="","UNITE MANQUANTE",IF(COUNTIF(B384:B428,AE58)=0,"UNITE A CONTROLER","OK")))))),N("Z6"))</f>
        <v>OK</v>
      </c>
      <c r="AD58" s="144">
        <f>IF(1=1,IF(E58="","",AD46),N("AB18"))</f>
        <v>62</v>
      </c>
      <c r="AE58" s="125" t="str">
        <f>IF(1=1,IF(G58="","",UPPER(TRIM(SUBSTITUTE(SUBSTITUTE(G58&amp;"",CHAR(160)," ")," "," ")))),N("AC18"))</f>
        <v>G</v>
      </c>
    </row>
    <row r="59" spans="1:33" ht="15.75" x14ac:dyDescent="0.25">
      <c r="A59" s="160" t="str">
        <f>IF(1=1,IF(E59="","",A46),N("A19"))</f>
        <v>N° 45</v>
      </c>
      <c r="B59" s="127" t="str">
        <f>IF(1=1,IF(E59="","",B46),N("B19"))</f>
        <v>ŒUFS EN MEURETTE*</v>
      </c>
      <c r="C59" s="127" t="s">
        <v>159</v>
      </c>
      <c r="D59" s="129">
        <f>IF(ISBLANK(E59),"",LARGE(D46:D58,1)+1)</f>
        <v>12</v>
      </c>
      <c r="E59" s="130" t="s">
        <v>95</v>
      </c>
      <c r="F59" s="131">
        <v>1</v>
      </c>
      <c r="G59" s="2" t="s">
        <v>25</v>
      </c>
      <c r="H59" s="105"/>
      <c r="I59" s="132" t="str">
        <f>IF(1=1,IF(E59="","",I46),N("H19"))</f>
        <v>Œufs pochés sous vide*</v>
      </c>
      <c r="J59" s="133">
        <f>IF(1=1,IF(E59="","",J46),N("I19"))</f>
        <v>200</v>
      </c>
      <c r="K59" s="134" t="str">
        <f>IF(1=1,IF(E59="","",K46),N("J19"))</f>
        <v>œufs</v>
      </c>
      <c r="L59" s="135">
        <f>IF(1=1,IF(OR(J59="",O59="",NOT(ISNUMBER(J59)),NOT(ISNUMBER(O59)),J59=0),"",O59/J59),N("L19"))</f>
        <v>0.75</v>
      </c>
      <c r="M59" s="136">
        <f>IF(1=1,IF(OR(L59="",NOT(ISNUMBER(F59))),"",F59*L59*IFERROR(INDEX(D384:D428,MATCH(AE59,B384:B428,0)),1)),N("M13"))</f>
        <v>7.5000000000000002E-4</v>
      </c>
      <c r="N59" s="137" t="str">
        <f>IF(1=1,IF(F59="","",IF(G59="","",IFERROR(INDEX(E384:E428,MATCH(AE59,B384:B428,0)),G59&amp;""))),N("N6"))</f>
        <v>kg</v>
      </c>
      <c r="O59" s="138">
        <f>IF(1=1,IF(E59="","",O46),N("K19"))</f>
        <v>150</v>
      </c>
      <c r="P59" s="139">
        <f>IF(1=1,IF(M59="","",IF(AND(ISNUMBER(M59),M59&lt;1,N59="kg"),MAX(1,ROUND(M59*1000,0)),IF(AND(ISNUMBER(M59),M59&lt;1,N59="L"),MAX(1,ROUND(M59*100,0)),ROUND(M59,3)))),N("O19"))</f>
        <v>1</v>
      </c>
      <c r="Q59" s="140" t="str">
        <f>IF(1=1,IF(M59="","",IF(AND(ISNUMBER(M59),M59&lt;1,N59="kg"),"g",IF(AND(ISNUMBER(M59),M59&lt;1,N59="L"),"cl",N59))),N("P19"))</f>
        <v>g</v>
      </c>
      <c r="R59" s="161" t="str">
        <f>IF(1=1,IF(E59="","",IF(F59="","A CONTROLER",IF(NOT(ISNUMBER(F59)),"TEXTE",IF(OR(L59="",L59&lt;=0),"COMMANDE PRINCIPALE INCOMPLETE",IF(G59="","UNITE MANQUANTE",IF(COUNTIF(B384:B428,AE59)=0,"UNITE A CONTROLER","OK")))))),N("Q9"))</f>
        <v>OK</v>
      </c>
      <c r="S59" s="105"/>
      <c r="T59" s="141" t="str">
        <f t="shared" si="12"/>
        <v>Poivre de Cayenne</v>
      </c>
      <c r="U59" s="133">
        <f>IF(1=1,IF(E59="","",U46),N("S19"))</f>
        <v>100</v>
      </c>
      <c r="V59" s="133">
        <f>IF(1=1,IF(E59="","",V46),N("T19"))</f>
        <v>150</v>
      </c>
      <c r="W59" s="135">
        <f>IF(1=1,IF(OR(U59="",V59="",NOT(ISNUMBER(U59)),NOT(ISNUMBER(V59)),U59=0),"",V59/U59),N("U19"))</f>
        <v>1.5</v>
      </c>
      <c r="X59" s="136">
        <f>IF(1=1,IF(OR(W59="",NOT(ISNUMBER(F59))),"",F59*W59*IFERROR(INDEX(D384:D428,MATCH(AE59,B384:B428,0)),1)),N("V7"))</f>
        <v>1.5E-3</v>
      </c>
      <c r="Y59" s="137" t="str">
        <f>IF(1=1,IF(F59="","",IF(G59="","",IFERROR(INDEX(E384:E428,MATCH(AE59,B384:B428,0)),G59&amp;""))),N("W6"))</f>
        <v>kg</v>
      </c>
      <c r="Z59" s="142">
        <f>IF(1=1,IF(X59="","",IF(AND(ISNUMBER(X59),X59&lt;1,Y59="kg"),MAX(1,ROUND(X59*1000,0)),IF(AND(ISNUMBER(X59),X59&lt;1,Y59="L"),MAX(1,ROUND(X59*100,0)),ROUND(X59,3)))),N("X19"))</f>
        <v>2</v>
      </c>
      <c r="AA59" s="143" t="str">
        <f>IF(1=1,IF(X59="","",IF(AND(ISNUMBER(X59),X59&lt;1,Y59="kg"),"g",IF(AND(ISNUMBER(X59),X59&lt;1,Y59="L"),"cl",Y59))),N("Y19"))</f>
        <v>g</v>
      </c>
      <c r="AB59" s="123" t="str">
        <f>IF(1=1,IF(E59="","",IF(F59="","A CONTROLER",IF(NOT(ISNUMBER(F59)),"TEXTE",IF(OR(W59="",W59&lt;=0),"COMMANDE COUVERTS INCOMPLETE",IF(G59="","UNITE MANQUANTE",IF(COUNTIF(B384:B428,AE59)=0,"UNITE A CONTROLER","OK")))))),N("Z6"))</f>
        <v>OK</v>
      </c>
      <c r="AD59" s="144">
        <f>IF(1=1,IF(E59="","",AD46),N("AB19"))</f>
        <v>62</v>
      </c>
      <c r="AE59" s="125" t="str">
        <f>IF(1=1,IF(G59="","",UPPER(TRIM(SUBSTITUTE(SUBSTITUTE(G59&amp;"",CHAR(160)," ")," "," ")))),N("AC19"))</f>
        <v>G</v>
      </c>
    </row>
    <row r="60" spans="1:33" ht="15.75" x14ac:dyDescent="0.25">
      <c r="A60" s="160" t="str">
        <f>IF(1=1,IF(E60="","",A46),N("A20"))</f>
        <v>N° 45</v>
      </c>
      <c r="B60" s="127" t="str">
        <f>IF(1=1,IF(E60="","",B46),N("B20"))</f>
        <v>ŒUFS EN MEURETTE*</v>
      </c>
      <c r="C60" s="127" t="s">
        <v>159</v>
      </c>
      <c r="D60" s="129">
        <f>IF(ISBLANK(E60),"",LARGE(D46:D59,1)+1)</f>
        <v>13</v>
      </c>
      <c r="E60" s="130" t="s">
        <v>642</v>
      </c>
      <c r="F60" s="131">
        <v>1</v>
      </c>
      <c r="G60" s="9" t="s">
        <v>26</v>
      </c>
      <c r="H60" s="105"/>
      <c r="I60" s="132" t="str">
        <f>IF(1=1,IF(E60="","",I46),N("H20"))</f>
        <v>Œufs pochés sous vide*</v>
      </c>
      <c r="J60" s="133">
        <f>IF(1=1,IF(E60="","",J46),N("I20"))</f>
        <v>200</v>
      </c>
      <c r="K60" s="134" t="str">
        <f>IF(1=1,IF(E60="","",K46),N("J20"))</f>
        <v>œufs</v>
      </c>
      <c r="L60" s="135">
        <f>IF(1=1,IF(OR(J60="",O60="",NOT(ISNUMBER(J60)),NOT(ISNUMBER(O60)),J60=0),"",O60/J60),N("L20"))</f>
        <v>0.75</v>
      </c>
      <c r="M60" s="136">
        <f>IF(1=1,IF(OR(L60="",NOT(ISNUMBER(F60))),"",F60*L60*IFERROR(INDEX(D384:D428,MATCH(AE60,B384:B428,0)),1)),N("M13"))</f>
        <v>0.75</v>
      </c>
      <c r="N60" s="137" t="str">
        <f>IF(1=1,IF(F60="","",IF(G60="","",IFERROR(INDEX(E384:E428,MATCH(AE60,B384:B428,0)),G60&amp;""))),N("N6"))</f>
        <v>L</v>
      </c>
      <c r="O60" s="138">
        <f>IF(1=1,IF(E60="","",O46),N("K20"))</f>
        <v>150</v>
      </c>
      <c r="P60" s="139">
        <f>IF(1=1,IF(M60="","",IF(AND(ISNUMBER(M60),M60&lt;1,N60="kg"),MAX(1,ROUND(M60*1000,0)),IF(AND(ISNUMBER(M60),M60&lt;1,N60="L"),MAX(1,ROUND(M60*100,0)),ROUND(M60,3)))),N("O20"))</f>
        <v>75</v>
      </c>
      <c r="Q60" s="140" t="str">
        <f>IF(1=1,IF(M60="","",IF(AND(ISNUMBER(M60),M60&lt;1,N60="kg"),"g",IF(AND(ISNUMBER(M60),M60&lt;1,N60="L"),"cl",N60))),N("P20"))</f>
        <v>cl</v>
      </c>
      <c r="R60" s="161" t="str">
        <f>IF(1=1,IF(E60="","",IF(F60="","A CONTROLER",IF(NOT(ISNUMBER(F60)),"TEXTE",IF(OR(L60="",L60&lt;=0),"COMMANDE PRINCIPALE INCOMPLETE",IF(G60="","UNITE MANQUANTE",IF(COUNTIF(B384:B428,AE60)=0,"UNITE A CONTROLER","OK")))))),N("Q9"))</f>
        <v>OK</v>
      </c>
      <c r="S60" s="105"/>
      <c r="T60" s="141" t="str">
        <f t="shared" si="12"/>
        <v>Beurre ou crème fraîche *</v>
      </c>
      <c r="U60" s="133">
        <f>IF(1=1,IF(E60="","",U46),N("S20"))</f>
        <v>100</v>
      </c>
      <c r="V60" s="133">
        <f>IF(1=1,IF(E60="","",V46),N("T20"))</f>
        <v>150</v>
      </c>
      <c r="W60" s="135">
        <f>IF(1=1,IF(OR(U60="",V60="",NOT(ISNUMBER(U60)),NOT(ISNUMBER(V60)),U60=0),"",V60/U60),N("U20"))</f>
        <v>1.5</v>
      </c>
      <c r="X60" s="136">
        <f>IF(1=1,IF(OR(W60="",NOT(ISNUMBER(F60))),"",F60*W60*IFERROR(INDEX(D384:D428,MATCH(AE60,B384:B428,0)),1)),N("V7"))</f>
        <v>1.5</v>
      </c>
      <c r="Y60" s="137" t="str">
        <f>IF(1=1,IF(F60="","",IF(G60="","",IFERROR(INDEX(E384:E428,MATCH(AE60,B384:B428,0)),G60&amp;""))),N("W6"))</f>
        <v>L</v>
      </c>
      <c r="Z60" s="142">
        <f>IF(1=1,IF(X60="","",IF(AND(ISNUMBER(X60),X60&lt;1,Y60="kg"),MAX(1,ROUND(X60*1000,0)),IF(AND(ISNUMBER(X60),X60&lt;1,Y60="L"),MAX(1,ROUND(X60*100,0)),ROUND(X60,3)))),N("X20"))</f>
        <v>1.5</v>
      </c>
      <c r="AA60" s="143" t="str">
        <f>IF(1=1,IF(X60="","",IF(AND(ISNUMBER(X60),X60&lt;1,Y60="kg"),"g",IF(AND(ISNUMBER(X60),X60&lt;1,Y60="L"),"cl",Y60))),N("Y20"))</f>
        <v>L</v>
      </c>
      <c r="AB60" s="123" t="str">
        <f>IF(1=1,IF(E60="","",IF(F60="","A CONTROLER",IF(NOT(ISNUMBER(F60)),"TEXTE",IF(OR(W60="",W60&lt;=0),"COMMANDE COUVERTS INCOMPLETE",IF(G60="","UNITE MANQUANTE",IF(COUNTIF(B384:B428,AE60)=0,"UNITE A CONTROLER","OK")))))),N("Z6"))</f>
        <v>OK</v>
      </c>
      <c r="AD60" s="144">
        <f>IF(1=1,IF(E60="","",AD46),N("AB20"))</f>
        <v>62</v>
      </c>
      <c r="AE60" s="125" t="str">
        <f>IF(1=1,IF(G60="","",UPPER(TRIM(SUBSTITUTE(SUBSTITUTE(G60&amp;"",CHAR(160)," ")," "," ")))),N("AC20"))</f>
        <v>L</v>
      </c>
    </row>
    <row r="61" spans="1:33" ht="15.75" x14ac:dyDescent="0.25">
      <c r="A61" s="160" t="str">
        <f>IF(1=1,IF(E61="","",A46),N("A21"))</f>
        <v>N° 45</v>
      </c>
      <c r="B61" s="127" t="str">
        <f>IF(1=1,IF(E61="","",B46),N("B21"))</f>
        <v>ŒUFS EN MEURETTE*</v>
      </c>
      <c r="C61" s="127" t="s">
        <v>159</v>
      </c>
      <c r="D61" s="129">
        <f>IF(ISBLANK(E61),"",LARGE(D46:D60,1)+1)</f>
        <v>14</v>
      </c>
      <c r="E61" s="130" t="s">
        <v>96</v>
      </c>
      <c r="F61" s="131">
        <v>100</v>
      </c>
      <c r="G61" s="2" t="s">
        <v>25</v>
      </c>
      <c r="H61" s="105"/>
      <c r="I61" s="132" t="str">
        <f>IF(1=1,IF(E61="","",I46),N("H21"))</f>
        <v>Œufs pochés sous vide*</v>
      </c>
      <c r="J61" s="133">
        <f>IF(1=1,IF(E61="","",J46),N("I21"))</f>
        <v>200</v>
      </c>
      <c r="K61" s="134" t="str">
        <f>IF(1=1,IF(E61="","",K46),N("J21"))</f>
        <v>œufs</v>
      </c>
      <c r="L61" s="135">
        <f>IF(1=1,IF(OR(J61="",O61="",NOT(ISNUMBER(J61)),NOT(ISNUMBER(O61)),J61=0),"",O61/J61),N("L21"))</f>
        <v>0.75</v>
      </c>
      <c r="M61" s="136">
        <f>IF(1=1,IF(OR(L61="",NOT(ISNUMBER(F61))),"",F61*L61*IFERROR(INDEX(D384:D428,MATCH(AE61,B384:B428,0)),1)),N("M13"))</f>
        <v>7.4999999999999997E-2</v>
      </c>
      <c r="N61" s="137" t="str">
        <f>IF(1=1,IF(F61="","",IF(G61="","",IFERROR(INDEX(E384:E428,MATCH(AE61,B384:B428,0)),G61&amp;""))),N("N6"))</f>
        <v>kg</v>
      </c>
      <c r="O61" s="138">
        <f>IF(1=1,IF(E61="","",O46),N("K21"))</f>
        <v>150</v>
      </c>
      <c r="P61" s="139">
        <f>IF(1=1,IF(M61="","",IF(AND(ISNUMBER(M61),M61&lt;1,N61="kg"),MAX(1,ROUND(M61*1000,0)),IF(AND(ISNUMBER(M61),M61&lt;1,N61="L"),MAX(1,ROUND(M61*100,0)),ROUND(M61,3)))),N("O21"))</f>
        <v>75</v>
      </c>
      <c r="Q61" s="140" t="str">
        <f>IF(1=1,IF(M61="","",IF(AND(ISNUMBER(M61),M61&lt;1,N61="kg"),"g",IF(AND(ISNUMBER(M61),M61&lt;1,N61="L"),"cl",N61))),N("P21"))</f>
        <v>g</v>
      </c>
      <c r="R61" s="161" t="str">
        <f>IF(1=1,IF(E61="","",IF(F61="","A CONTROLER",IF(NOT(ISNUMBER(F61)),"TEXTE",IF(OR(L61="",L61&lt;=0),"COMMANDE PRINCIPALE INCOMPLETE",IF(G61="","UNITE MANQUANTE",IF(COUNTIF(B384:B428,AE61)=0,"UNITE A CONTROLER","OK")))))),N("Q9"))</f>
        <v>OK</v>
      </c>
      <c r="S61" s="105"/>
      <c r="T61" s="141" t="str">
        <f t="shared" si="12"/>
        <v>Glace de viande</v>
      </c>
      <c r="U61" s="133">
        <f>IF(1=1,IF(E61="","",U46),N("S21"))</f>
        <v>100</v>
      </c>
      <c r="V61" s="133">
        <f>IF(1=1,IF(E61="","",V46),N("T21"))</f>
        <v>150</v>
      </c>
      <c r="W61" s="135">
        <f>IF(1=1,IF(OR(U61="",V61="",NOT(ISNUMBER(U61)),NOT(ISNUMBER(V61)),U61=0),"",V61/U61),N("U21"))</f>
        <v>1.5</v>
      </c>
      <c r="X61" s="136">
        <f>IF(1=1,IF(OR(W61="",NOT(ISNUMBER(F61))),"",F61*W61*IFERROR(INDEX(D384:D428,MATCH(AE61,B384:B428,0)),1)),N("V7"))</f>
        <v>0.15</v>
      </c>
      <c r="Y61" s="137" t="str">
        <f>IF(1=1,IF(F61="","",IF(G61="","",IFERROR(INDEX(E384:E428,MATCH(AE61,B384:B428,0)),G61&amp;""))),N("W6"))</f>
        <v>kg</v>
      </c>
      <c r="Z61" s="142">
        <f>IF(1=1,IF(X61="","",IF(AND(ISNUMBER(X61),X61&lt;1,Y61="kg"),MAX(1,ROUND(X61*1000,0)),IF(AND(ISNUMBER(X61),X61&lt;1,Y61="L"),MAX(1,ROUND(X61*100,0)),ROUND(X61,3)))),N("X21"))</f>
        <v>150</v>
      </c>
      <c r="AA61" s="143" t="str">
        <f>IF(1=1,IF(X61="","",IF(AND(ISNUMBER(X61),X61&lt;1,Y61="kg"),"g",IF(AND(ISNUMBER(X61),X61&lt;1,Y61="L"),"cl",Y61))),N("Y21"))</f>
        <v>g</v>
      </c>
      <c r="AB61" s="123" t="str">
        <f>IF(1=1,IF(E61="","",IF(F61="","A CONTROLER",IF(NOT(ISNUMBER(F61)),"TEXTE",IF(OR(W61="",W61&lt;=0),"COMMANDE COUVERTS INCOMPLETE",IF(G61="","UNITE MANQUANTE",IF(COUNTIF(B384:B428,AE61)=0,"UNITE A CONTROLER","OK")))))),N("Z6"))</f>
        <v>OK</v>
      </c>
      <c r="AD61" s="144">
        <f>IF(1=1,IF(E61="","",AD46),N("AB21"))</f>
        <v>62</v>
      </c>
      <c r="AE61" s="125" t="str">
        <f>IF(1=1,IF(G61="","",UPPER(TRIM(SUBSTITUTE(SUBSTITUTE(G61&amp;"",CHAR(160)," ")," "," ")))),N("AC21"))</f>
        <v>G</v>
      </c>
    </row>
    <row r="62" spans="1:33" ht="15.75" x14ac:dyDescent="0.25">
      <c r="A62" s="160" t="str">
        <f>IF(1=1,IF(E62="","",A46),N("A22"))</f>
        <v>N° 45</v>
      </c>
      <c r="B62" s="127" t="str">
        <f>IF(1=1,IF(E62="","",B46),N("B22"))</f>
        <v>ŒUFS EN MEURETTE*</v>
      </c>
      <c r="C62" s="127" t="s">
        <v>159</v>
      </c>
      <c r="D62" s="129">
        <f>IF(ISBLANK(E62),"",LARGE(D46:D61,1)+1)</f>
        <v>15</v>
      </c>
      <c r="E62" s="130" t="s">
        <v>97</v>
      </c>
      <c r="F62" s="244" t="s">
        <v>72</v>
      </c>
      <c r="G62" s="145"/>
      <c r="H62" s="105"/>
      <c r="I62" s="132" t="str">
        <f>IF(1=1,IF(E62="","",I46),N("H22"))</f>
        <v>Œufs pochés sous vide*</v>
      </c>
      <c r="J62" s="133">
        <f>IF(1=1,IF(E62="","",J46),N("I22"))</f>
        <v>200</v>
      </c>
      <c r="K62" s="134" t="str">
        <f>IF(1=1,IF(E62="","",K46),N("J22"))</f>
        <v>œufs</v>
      </c>
      <c r="L62" s="135">
        <f>IF(1=1,IF(OR(J62="",O62="",NOT(ISNUMBER(J62)),NOT(ISNUMBER(O62)),J62=0),"",O62/J62),N("L22"))</f>
        <v>0.75</v>
      </c>
      <c r="M62" s="136" t="str">
        <f>IF(1=1,IF(OR(L62="",NOT(ISNUMBER(F62))),"",F62*L62*IFERROR(INDEX(D384:D428,MATCH(AE62,B384:B428,0)),1)),N("M13"))</f>
        <v/>
      </c>
      <c r="N62" s="137" t="str">
        <f>IF(1=1,IF(F62="","",IF(G62="","",IFERROR(INDEX(E384:E428,MATCH(AE62,B384:B428,0)),G62&amp;""))),N("N6"))</f>
        <v/>
      </c>
      <c r="O62" s="138">
        <f>IF(1=1,IF(E62="","",O46),N("K22"))</f>
        <v>150</v>
      </c>
      <c r="P62" s="139" t="str">
        <f>IF(1=1,IF(M62="","",IF(AND(ISNUMBER(M62),M62&lt;1,N62="kg"),MAX(1,ROUND(M62*1000,0)),IF(AND(ISNUMBER(M62),M62&lt;1,N62="L"),MAX(1,ROUND(M62*100,0)),ROUND(M62,3)))),N("O22"))</f>
        <v/>
      </c>
      <c r="Q62" s="140" t="str">
        <f>IF(1=1,IF(M62="","",IF(AND(ISNUMBER(M62),M62&lt;1,N62="kg"),"g",IF(AND(ISNUMBER(M62),M62&lt;1,N62="L"),"cl",N62))),N("P22"))</f>
        <v/>
      </c>
      <c r="R62" s="161" t="str">
        <f>IF(1=1,IF(E62="","",IF(F62="","A CONTROLER",IF(NOT(ISNUMBER(F62)),"TEXTE",IF(OR(L62="",L62&lt;=0),"COMMANDE PRINCIPALE INCOMPLETE",IF(G62="","UNITE MANQUANTE",IF(COUNTIF(B384:B428,AE62)=0,"UNITE A CONTROLER","OK")))))),N("Q9"))</f>
        <v>TEXTE</v>
      </c>
      <c r="S62" s="105"/>
      <c r="T62" s="141" t="str">
        <f t="shared" si="12"/>
        <v>Sucre</v>
      </c>
      <c r="U62" s="133">
        <f>IF(1=1,IF(E62="","",U46),N("S22"))</f>
        <v>100</v>
      </c>
      <c r="V62" s="133">
        <f>IF(1=1,IF(E62="","",V46),N("T22"))</f>
        <v>150</v>
      </c>
      <c r="W62" s="135">
        <f>IF(1=1,IF(OR(U62="",V62="",NOT(ISNUMBER(U62)),NOT(ISNUMBER(V62)),U62=0),"",V62/U62),N("U22"))</f>
        <v>1.5</v>
      </c>
      <c r="X62" s="136" t="str">
        <f>IF(1=1,IF(OR(W62="",NOT(ISNUMBER(F62))),"",F62*W62*IFERROR(INDEX(D384:D428,MATCH(AE62,B384:B428,0)),1)),N("V7"))</f>
        <v/>
      </c>
      <c r="Y62" s="137" t="str">
        <f>IF(1=1,IF(F62="","",IF(G62="","",IFERROR(INDEX(E384:E428,MATCH(AE62,B384:B428,0)),G62&amp;""))),N("W6"))</f>
        <v/>
      </c>
      <c r="Z62" s="142" t="str">
        <f>IF(1=1,IF(X62="","",IF(AND(ISNUMBER(X62),X62&lt;1,Y62="kg"),MAX(1,ROUND(X62*1000,0)),IF(AND(ISNUMBER(X62),X62&lt;1,Y62="L"),MAX(1,ROUND(X62*100,0)),ROUND(X62,3)))),N("X22"))</f>
        <v/>
      </c>
      <c r="AA62" s="143" t="str">
        <f>IF(1=1,IF(X62="","",IF(AND(ISNUMBER(X62),X62&lt;1,Y62="kg"),"g",IF(AND(ISNUMBER(X62),X62&lt;1,Y62="L"),"cl",Y62))),N("Y22"))</f>
        <v/>
      </c>
      <c r="AB62" s="123" t="str">
        <f>IF(1=1,IF(E62="","",IF(F62="","A CONTROLER",IF(NOT(ISNUMBER(F62)),"TEXTE",IF(OR(W62="",W62&lt;=0),"COMMANDE COUVERTS INCOMPLETE",IF(G62="","UNITE MANQUANTE",IF(COUNTIF(B384:B428,AE62)=0,"UNITE A CONTROLER","OK")))))),N("Z6"))</f>
        <v>TEXTE</v>
      </c>
      <c r="AD62" s="144">
        <f>IF(1=1,IF(E62="","",AD46),N("AB22"))</f>
        <v>62</v>
      </c>
      <c r="AE62" s="125" t="str">
        <f>IF(1=1,IF(G62="","",UPPER(TRIM(SUBSTITUTE(SUBSTITUTE(G62&amp;"",CHAR(160)," ")," "," ")))),N("AC22"))</f>
        <v/>
      </c>
    </row>
    <row r="63" spans="1:33" ht="15.75" x14ac:dyDescent="0.25">
      <c r="A63" s="160" t="str">
        <f>IF(1=1,IF(E63="","",A46),N("A23"))</f>
        <v/>
      </c>
      <c r="B63" s="127" t="str">
        <f>IF(1=1,IF(E63="","",B46),N("B23"))</f>
        <v/>
      </c>
      <c r="C63" s="127"/>
      <c r="D63" s="129" t="str">
        <f>IF(ISBLANK(E63),"",LARGE(D46:D62,1)+1)</f>
        <v/>
      </c>
      <c r="E63" s="130"/>
      <c r="F63" s="131"/>
      <c r="G63" s="145"/>
      <c r="H63" s="105"/>
      <c r="I63" s="132" t="str">
        <f>IF(1=1,IF(E63="","",I46),N("H23"))</f>
        <v/>
      </c>
      <c r="J63" s="133" t="str">
        <f>IF(1=1,IF(E63="","",J46),N("I23"))</f>
        <v/>
      </c>
      <c r="K63" s="134" t="str">
        <f>IF(1=1,IF(E63="","",K46),N("J23"))</f>
        <v/>
      </c>
      <c r="L63" s="135" t="str">
        <f>IF(1=1,IF(OR(J63="",O63="",NOT(ISNUMBER(J63)),NOT(ISNUMBER(O63)),J63=0),"",O63/J63),N("L23"))</f>
        <v/>
      </c>
      <c r="M63" s="136" t="str">
        <f>IF(1=1,IF(OR(L63="",NOT(ISNUMBER(F63))),"",F63*L63*IFERROR(INDEX(D384:D428,MATCH(AE63,B384:B428,0)),1)),N("M13"))</f>
        <v/>
      </c>
      <c r="N63" s="137" t="str">
        <f>IF(1=1,IF(F63="","",IF(G63="","",IFERROR(INDEX(E384:E428,MATCH(AE63,B384:B428,0)),G63&amp;""))),N("N6"))</f>
        <v/>
      </c>
      <c r="O63" s="138" t="str">
        <f>IF(1=1,IF(E63="","",O46),N("K23"))</f>
        <v/>
      </c>
      <c r="P63" s="139" t="str">
        <f>IF(1=1,IF(M63="","",IF(AND(ISNUMBER(M63),M63&lt;1,N63="kg"),MAX(1,ROUND(M63*1000,0)),IF(AND(ISNUMBER(M63),M63&lt;1,N63="L"),MAX(1,ROUND(M63*100,0)),ROUND(M63,3)))),N("O23"))</f>
        <v/>
      </c>
      <c r="Q63" s="140" t="str">
        <f>IF(1=1,IF(M63="","",IF(AND(ISNUMBER(M63),M63&lt;1,N63="kg"),"g",IF(AND(ISNUMBER(M63),M63&lt;1,N63="L"),"cl",N63))),N("P23"))</f>
        <v/>
      </c>
      <c r="R63" s="161" t="str">
        <f>IF(1=1,IF(E63="","",IF(F63="","A CONTROLER",IF(NOT(ISNUMBER(F63)),"TEXTE",IF(OR(L63="",L63&lt;=0),"COMMANDE PRINCIPALE INCOMPLETE",IF(G63="","UNITE MANQUANTE",IF(COUNTIF(B384:B428,AE63)=0,"UNITE A CONTROLER","OK")))))),N("Q9"))</f>
        <v/>
      </c>
      <c r="S63" s="105"/>
      <c r="T63" s="141">
        <f t="shared" si="12"/>
        <v>0</v>
      </c>
      <c r="U63" s="133" t="str">
        <f>IF(1=1,IF(E63="","",U46),N("S23"))</f>
        <v/>
      </c>
      <c r="V63" s="133" t="str">
        <f>IF(1=1,IF(E63="","",V46),N("T23"))</f>
        <v/>
      </c>
      <c r="W63" s="135" t="str">
        <f>IF(1=1,IF(OR(U63="",V63="",NOT(ISNUMBER(U63)),NOT(ISNUMBER(V63)),U63=0),"",V63/U63),N("U23"))</f>
        <v/>
      </c>
      <c r="X63" s="136" t="str">
        <f>IF(1=1,IF(OR(W63="",NOT(ISNUMBER(F63))),"",F63*W63*IFERROR(INDEX(D384:D428,MATCH(AE63,B384:B428,0)),1)),N("V7"))</f>
        <v/>
      </c>
      <c r="Y63" s="137" t="str">
        <f>IF(1=1,IF(F63="","",IF(G63="","",IFERROR(INDEX(E384:E428,MATCH(AE63,B384:B428,0)),G63&amp;""))),N("W6"))</f>
        <v/>
      </c>
      <c r="Z63" s="142" t="str">
        <f>IF(1=1,IF(X63="","",IF(AND(ISNUMBER(X63),X63&lt;1,Y63="kg"),MAX(1,ROUND(X63*1000,0)),IF(AND(ISNUMBER(X63),X63&lt;1,Y63="L"),MAX(1,ROUND(X63*100,0)),ROUND(X63,3)))),N("X23"))</f>
        <v/>
      </c>
      <c r="AA63" s="143" t="str">
        <f>IF(1=1,IF(X63="","",IF(AND(ISNUMBER(X63),X63&lt;1,Y63="kg"),"g",IF(AND(ISNUMBER(X63),X63&lt;1,Y63="L"),"cl",Y63))),N("Y23"))</f>
        <v/>
      </c>
      <c r="AB63" s="123" t="str">
        <f>IF(1=1,IF(E63="","",IF(F63="","A CONTROLER",IF(NOT(ISNUMBER(F63)),"TEXTE",IF(OR(W63="",W63&lt;=0),"COMMANDE COUVERTS INCOMPLETE",IF(G63="","UNITE MANQUANTE",IF(COUNTIF(B384:B428,AE63)=0,"UNITE A CONTROLER","OK")))))),N("Z6"))</f>
        <v/>
      </c>
      <c r="AD63" s="144" t="str">
        <f>IF(1=1,IF(E63="","",AD46),N("AB23"))</f>
        <v/>
      </c>
      <c r="AE63" s="125" t="str">
        <f>IF(1=1,IF(G63="","",UPPER(TRIM(SUBSTITUTE(SUBSTITUTE(G63&amp;"",CHAR(160)," ")," "," ")))),N("AC23"))</f>
        <v/>
      </c>
    </row>
    <row r="64" spans="1:33" ht="15.75" x14ac:dyDescent="0.25">
      <c r="A64" s="160" t="str">
        <f>IF(1=1,IF(E64="","",A46),N("A24"))</f>
        <v>N° 45</v>
      </c>
      <c r="B64" s="127" t="str">
        <f>IF(1=1,IF(E64="","",B46),N("B24"))</f>
        <v>ŒUFS EN MEURETTE*</v>
      </c>
      <c r="C64" s="127" t="s">
        <v>150</v>
      </c>
      <c r="D64" s="129">
        <f>IF(ISBLANK(E64),"",LARGE(D46:D63,1)+1)</f>
        <v>16</v>
      </c>
      <c r="E64" s="130" t="s">
        <v>643</v>
      </c>
      <c r="F64" s="131">
        <v>3</v>
      </c>
      <c r="G64" s="8" t="s">
        <v>22</v>
      </c>
      <c r="H64" s="105"/>
      <c r="I64" s="132" t="str">
        <f>IF(1=1,IF(E64="","",I46),N("H24"))</f>
        <v>Œufs pochés sous vide*</v>
      </c>
      <c r="J64" s="133">
        <f>IF(1=1,IF(E64="","",J46),N("I24"))</f>
        <v>200</v>
      </c>
      <c r="K64" s="134" t="str">
        <f>IF(1=1,IF(E64="","",K46),N("J24"))</f>
        <v>œufs</v>
      </c>
      <c r="L64" s="135">
        <f>IF(1=1,IF(OR(J64="",O64="",NOT(ISNUMBER(J64)),NOT(ISNUMBER(O64)),J64=0),"",O64/J64),N("L24"))</f>
        <v>0.75</v>
      </c>
      <c r="M64" s="136">
        <f>IF(1=1,IF(OR(L64="",NOT(ISNUMBER(F64))),"",F64*L64*IFERROR(INDEX(D384:D428,MATCH(AE64,B384:B428,0)),1)),N("M13"))</f>
        <v>2.25</v>
      </c>
      <c r="N64" s="137" t="str">
        <f>IF(1=1,IF(F64="","",IF(G64="","",IFERROR(INDEX(E384:E428,MATCH(AE64,B384:B428,0)),G64&amp;""))),N("N6"))</f>
        <v>kg</v>
      </c>
      <c r="O64" s="138">
        <f>IF(1=1,IF(E64="","",O46),N("K24"))</f>
        <v>150</v>
      </c>
      <c r="P64" s="139">
        <f>IF(1=1,IF(M64="","",IF(AND(ISNUMBER(M64),M64&lt;1,N64="kg"),MAX(1,ROUND(M64*1000,0)),IF(AND(ISNUMBER(M64),M64&lt;1,N64="L"),MAX(1,ROUND(M64*100,0)),ROUND(M64,3)))),N("O24"))</f>
        <v>2.25</v>
      </c>
      <c r="Q64" s="140" t="str">
        <f>IF(1=1,IF(M64="","",IF(AND(ISNUMBER(M64),M64&lt;1,N64="kg"),"g",IF(AND(ISNUMBER(M64),M64&lt;1,N64="L"),"cl",N64))),N("P24"))</f>
        <v>kg</v>
      </c>
      <c r="R64" s="161" t="str">
        <f>IF(1=1,IF(E64="","",IF(F64="","A CONTROLER",IF(NOT(ISNUMBER(F64)),"TEXTE",IF(OR(L64="",L64&lt;=0),"COMMANDE PRINCIPALE INCOMPLETE",IF(G64="","UNITE MANQUANTE",IF(COUNTIF(B384:B428,AE64)=0,"UNITE A CONTROLER","OK")))))),N("Q9"))</f>
        <v>OK</v>
      </c>
      <c r="S64" s="105"/>
      <c r="T64" s="141" t="str">
        <f t="shared" si="12"/>
        <v>Baguette de pain*</v>
      </c>
      <c r="U64" s="133">
        <f>IF(1=1,IF(E64="","",U46),N("S24"))</f>
        <v>100</v>
      </c>
      <c r="V64" s="133">
        <f>IF(1=1,IF(E64="","",V46),N("T24"))</f>
        <v>150</v>
      </c>
      <c r="W64" s="135">
        <f>IF(1=1,IF(OR(U64="",V64="",NOT(ISNUMBER(U64)),NOT(ISNUMBER(V64)),U64=0),"",V64/U64),N("U24"))</f>
        <v>1.5</v>
      </c>
      <c r="X64" s="136">
        <f>IF(1=1,IF(OR(W64="",NOT(ISNUMBER(F64))),"",F64*W64*IFERROR(INDEX(D384:D428,MATCH(AE64,B384:B428,0)),1)),N("V7"))</f>
        <v>4.5</v>
      </c>
      <c r="Y64" s="137" t="str">
        <f>IF(1=1,IF(F64="","",IF(G64="","",IFERROR(INDEX(E384:E428,MATCH(AE64,B384:B428,0)),G64&amp;""))),N("W6"))</f>
        <v>kg</v>
      </c>
      <c r="Z64" s="142">
        <f>IF(1=1,IF(X64="","",IF(AND(ISNUMBER(X64),X64&lt;1,Y64="kg"),MAX(1,ROUND(X64*1000,0)),IF(AND(ISNUMBER(X64),X64&lt;1,Y64="L"),MAX(1,ROUND(X64*100,0)),ROUND(X64,3)))),N("X24"))</f>
        <v>4.5</v>
      </c>
      <c r="AA64" s="143" t="str">
        <f>IF(1=1,IF(X64="","",IF(AND(ISNUMBER(X64),X64&lt;1,Y64="kg"),"g",IF(AND(ISNUMBER(X64),X64&lt;1,Y64="L"),"cl",Y64))),N("Y24"))</f>
        <v>kg</v>
      </c>
      <c r="AB64" s="123" t="str">
        <f>IF(1=1,IF(E64="","",IF(F64="","A CONTROLER",IF(NOT(ISNUMBER(F64)),"TEXTE",IF(OR(W64="",W64&lt;=0),"COMMANDE COUVERTS INCOMPLETE",IF(G64="","UNITE MANQUANTE",IF(COUNTIF(B384:B428,AE64)=0,"UNITE A CONTROLER","OK")))))),N("Z6"))</f>
        <v>OK</v>
      </c>
      <c r="AD64" s="144">
        <f>IF(1=1,IF(E64="","",AD46),N("AB24"))</f>
        <v>62</v>
      </c>
      <c r="AE64" s="125" t="str">
        <f>IF(1=1,IF(G64="","",UPPER(TRIM(SUBSTITUTE(SUBSTITUTE(G64&amp;"",CHAR(160)," ")," "," ")))),N("AC24"))</f>
        <v>KG</v>
      </c>
    </row>
    <row r="65" spans="1:31" ht="15.75" x14ac:dyDescent="0.25">
      <c r="A65" s="160" t="str">
        <f>IF(1=1,IF(E65="","",A46),N("A25"))</f>
        <v>N° 45</v>
      </c>
      <c r="B65" s="127" t="str">
        <f>IF(1=1,IF(E65="","",B46),N("B25"))</f>
        <v>ŒUFS EN MEURETTE*</v>
      </c>
      <c r="C65" s="127" t="s">
        <v>150</v>
      </c>
      <c r="D65" s="129">
        <f>IF(ISBLANK(E65),"",LARGE(D46:D64,1)+1)</f>
        <v>17</v>
      </c>
      <c r="E65" s="130" t="s">
        <v>86</v>
      </c>
      <c r="F65" s="131">
        <v>150</v>
      </c>
      <c r="G65" s="2" t="s">
        <v>25</v>
      </c>
      <c r="H65" s="105"/>
      <c r="I65" s="132" t="str">
        <f>IF(1=1,IF(E65="","",I46),N("H25"))</f>
        <v>Œufs pochés sous vide*</v>
      </c>
      <c r="J65" s="133">
        <f>IF(1=1,IF(E65="","",J46),N("I25"))</f>
        <v>200</v>
      </c>
      <c r="K65" s="134" t="str">
        <f>IF(1=1,IF(E65="","",K46),N("J25"))</f>
        <v>œufs</v>
      </c>
      <c r="L65" s="135">
        <f>IF(1=1,IF(OR(J65="",O65="",NOT(ISNUMBER(J65)),NOT(ISNUMBER(O65)),J65=0),"",O65/J65),N("L25"))</f>
        <v>0.75</v>
      </c>
      <c r="M65" s="136">
        <f>IF(1=1,IF(OR(L65="",NOT(ISNUMBER(F65))),"",F65*L65*IFERROR(INDEX(D384:D428,MATCH(AE65,B384:B428,0)),1)),N("M13"))</f>
        <v>0.1125</v>
      </c>
      <c r="N65" s="137" t="str">
        <f>IF(1=1,IF(F65="","",IF(G65="","",IFERROR(INDEX(E384:E428,MATCH(AE65,B384:B428,0)),G65&amp;""))),N("N6"))</f>
        <v>kg</v>
      </c>
      <c r="O65" s="138">
        <f>IF(1=1,IF(E65="","",O46),N("K25"))</f>
        <v>150</v>
      </c>
      <c r="P65" s="139">
        <f>IF(1=1,IF(M65="","",IF(AND(ISNUMBER(M65),M65&lt;1,N65="kg"),MAX(1,ROUND(M65*1000,0)),IF(AND(ISNUMBER(M65),M65&lt;1,N65="L"),MAX(1,ROUND(M65*100,0)),ROUND(M65,3)))),N("O25"))</f>
        <v>113</v>
      </c>
      <c r="Q65" s="140" t="str">
        <f>IF(1=1,IF(M65="","",IF(AND(ISNUMBER(M65),M65&lt;1,N65="kg"),"g",IF(AND(ISNUMBER(M65),M65&lt;1,N65="L"),"cl",N65))),N("P25"))</f>
        <v>g</v>
      </c>
      <c r="R65" s="161" t="str">
        <f>IF(1=1,IF(E65="","",IF(F65="","A CONTROLER",IF(NOT(ISNUMBER(F65)),"TEXTE",IF(OR(L65="",L65&lt;=0),"COMMANDE PRINCIPALE INCOMPLETE",IF(G65="","UNITE MANQUANTE",IF(COUNTIF(B384:B428,AE65)=0,"UNITE A CONTROLER","OK")))))),N("Q9"))</f>
        <v>OK</v>
      </c>
      <c r="S65" s="105"/>
      <c r="T65" s="141" t="str">
        <f t="shared" si="12"/>
        <v>Ail</v>
      </c>
      <c r="U65" s="133">
        <f>IF(1=1,IF(E65="","",U46),N("S25"))</f>
        <v>100</v>
      </c>
      <c r="V65" s="133">
        <f>IF(1=1,IF(E65="","",V46),N("T25"))</f>
        <v>150</v>
      </c>
      <c r="W65" s="135">
        <f>IF(1=1,IF(OR(U65="",V65="",NOT(ISNUMBER(U65)),NOT(ISNUMBER(V65)),U65=0),"",V65/U65),N("U25"))</f>
        <v>1.5</v>
      </c>
      <c r="X65" s="136">
        <f>IF(1=1,IF(OR(W65="",NOT(ISNUMBER(F65))),"",F65*W65*IFERROR(INDEX(D384:D428,MATCH(AE65,B384:B428,0)),1)),N("V7"))</f>
        <v>0.22500000000000001</v>
      </c>
      <c r="Y65" s="137" t="str">
        <f>IF(1=1,IF(F65="","",IF(G65="","",IFERROR(INDEX(E384:E428,MATCH(AE65,B384:B428,0)),G65&amp;""))),N("W6"))</f>
        <v>kg</v>
      </c>
      <c r="Z65" s="142">
        <f>IF(1=1,IF(X65="","",IF(AND(ISNUMBER(X65),X65&lt;1,Y65="kg"),MAX(1,ROUND(X65*1000,0)),IF(AND(ISNUMBER(X65),X65&lt;1,Y65="L"),MAX(1,ROUND(X65*100,0)),ROUND(X65,3)))),N("X25"))</f>
        <v>225</v>
      </c>
      <c r="AA65" s="143" t="str">
        <f>IF(1=1,IF(X65="","",IF(AND(ISNUMBER(X65),X65&lt;1,Y65="kg"),"g",IF(AND(ISNUMBER(X65),X65&lt;1,Y65="L"),"cl",Y65))),N("Y25"))</f>
        <v>g</v>
      </c>
      <c r="AB65" s="123" t="str">
        <f>IF(1=1,IF(E65="","",IF(F65="","A CONTROLER",IF(NOT(ISNUMBER(F65)),"TEXTE",IF(OR(W65="",W65&lt;=0),"COMMANDE COUVERTS INCOMPLETE",IF(G65="","UNITE MANQUANTE",IF(COUNTIF(B384:B428,AE65)=0,"UNITE A CONTROLER","OK")))))),N("Z6"))</f>
        <v>OK</v>
      </c>
      <c r="AD65" s="144">
        <f>IF(1=1,IF(E65="","",AD46),N("AB25"))</f>
        <v>62</v>
      </c>
      <c r="AE65" s="125" t="str">
        <f>IF(1=1,IF(G65="","",UPPER(TRIM(SUBSTITUTE(SUBSTITUTE(G65&amp;"",CHAR(160)," ")," "," ")))),N("AC25"))</f>
        <v>G</v>
      </c>
    </row>
    <row r="66" spans="1:31" ht="15.75" x14ac:dyDescent="0.25">
      <c r="A66" s="160" t="str">
        <f>IF(1=1,IF(E66="","",A46),N("A26"))</f>
        <v>N° 45</v>
      </c>
      <c r="B66" s="127" t="str">
        <f>IF(1=1,IF(E66="","",B46),N("B26"))</f>
        <v>ŒUFS EN MEURETTE*</v>
      </c>
      <c r="C66" s="127" t="s">
        <v>150</v>
      </c>
      <c r="D66" s="129">
        <f>IF(ISBLANK(E66),"",LARGE(D46:D65,1)+1)</f>
        <v>18</v>
      </c>
      <c r="E66" s="130" t="s">
        <v>99</v>
      </c>
      <c r="F66" s="131">
        <v>2</v>
      </c>
      <c r="G66" s="8" t="s">
        <v>22</v>
      </c>
      <c r="H66" s="105"/>
      <c r="I66" s="132" t="str">
        <f>IF(1=1,IF(E66="","",I46),N("H26"))</f>
        <v>Œufs pochés sous vide*</v>
      </c>
      <c r="J66" s="133">
        <f>IF(1=1,IF(E66="","",J46),N("I26"))</f>
        <v>200</v>
      </c>
      <c r="K66" s="134" t="str">
        <f>IF(1=1,IF(E66="","",K46),N("J26"))</f>
        <v>œufs</v>
      </c>
      <c r="L66" s="135">
        <f>IF(1=1,IF(OR(J66="",O66="",NOT(ISNUMBER(J66)),NOT(ISNUMBER(O66)),J66=0),"",O66/J66),N("L26"))</f>
        <v>0.75</v>
      </c>
      <c r="M66" s="136">
        <f>IF(1=1,IF(OR(L66="",NOT(ISNUMBER(F66))),"",F66*L66*IFERROR(INDEX(D384:D428,MATCH(AE66,B384:B428,0)),1)),N("M13"))</f>
        <v>1.5</v>
      </c>
      <c r="N66" s="137" t="str">
        <f>IF(1=1,IF(F66="","",IF(G66="","",IFERROR(INDEX(E384:E428,MATCH(AE66,B384:B428,0)),G66&amp;""))),N("N6"))</f>
        <v>kg</v>
      </c>
      <c r="O66" s="138">
        <f>IF(1=1,IF(E66="","",O46),N("K26"))</f>
        <v>150</v>
      </c>
      <c r="P66" s="139">
        <f>IF(1=1,IF(M66="","",IF(AND(ISNUMBER(M66),M66&lt;1,N66="kg"),MAX(1,ROUND(M66*1000,0)),IF(AND(ISNUMBER(M66),M66&lt;1,N66="L"),MAX(1,ROUND(M66*100,0)),ROUND(M66,3)))),N("O26"))</f>
        <v>1.5</v>
      </c>
      <c r="Q66" s="140" t="str">
        <f>IF(1=1,IF(M66="","",IF(AND(ISNUMBER(M66),M66&lt;1,N66="kg"),"g",IF(AND(ISNUMBER(M66),M66&lt;1,N66="L"),"cl",N66))),N("P26"))</f>
        <v>kg</v>
      </c>
      <c r="R66" s="161" t="str">
        <f>IF(1=1,IF(E66="","",IF(F66="","A CONTROLER",IF(NOT(ISNUMBER(F66)),"TEXTE",IF(OR(L66="",L66&lt;=0),"COMMANDE PRINCIPALE INCOMPLETE",IF(G66="","UNITE MANQUANTE",IF(COUNTIF(B384:B428,AE66)=0,"UNITE A CONTROLER","OK")))))),N("Q9"))</f>
        <v>OK</v>
      </c>
      <c r="S66" s="105"/>
      <c r="T66" s="141" t="str">
        <f t="shared" si="12"/>
        <v>Oignons grelots surgelés</v>
      </c>
      <c r="U66" s="133">
        <f>IF(1=1,IF(E66="","",U46),N("S26"))</f>
        <v>100</v>
      </c>
      <c r="V66" s="133">
        <f>IF(1=1,IF(E66="","",V46),N("T26"))</f>
        <v>150</v>
      </c>
      <c r="W66" s="135">
        <f>IF(1=1,IF(OR(U66="",V66="",NOT(ISNUMBER(U66)),NOT(ISNUMBER(V66)),U66=0),"",V66/U66),N("U26"))</f>
        <v>1.5</v>
      </c>
      <c r="X66" s="136">
        <f>IF(1=1,IF(OR(W66="",NOT(ISNUMBER(F66))),"",F66*W66*IFERROR(INDEX(D384:D428,MATCH(AE66,B384:B428,0)),1)),N("V7"))</f>
        <v>3</v>
      </c>
      <c r="Y66" s="137" t="str">
        <f>IF(1=1,IF(F66="","",IF(G66="","",IFERROR(INDEX(E384:E428,MATCH(AE66,B384:B428,0)),G66&amp;""))),N("W6"))</f>
        <v>kg</v>
      </c>
      <c r="Z66" s="142">
        <f>IF(1=1,IF(X66="","",IF(AND(ISNUMBER(X66),X66&lt;1,Y66="kg"),MAX(1,ROUND(X66*1000,0)),IF(AND(ISNUMBER(X66),X66&lt;1,Y66="L"),MAX(1,ROUND(X66*100,0)),ROUND(X66,3)))),N("X26"))</f>
        <v>3</v>
      </c>
      <c r="AA66" s="143" t="str">
        <f>IF(1=1,IF(X66="","",IF(AND(ISNUMBER(X66),X66&lt;1,Y66="kg"),"g",IF(AND(ISNUMBER(X66),X66&lt;1,Y66="L"),"cl",Y66))),N("Y26"))</f>
        <v>kg</v>
      </c>
      <c r="AB66" s="123" t="str">
        <f>IF(1=1,IF(E66="","",IF(F66="","A CONTROLER",IF(NOT(ISNUMBER(F66)),"TEXTE",IF(OR(W66="",W66&lt;=0),"COMMANDE COUVERTS INCOMPLETE",IF(G66="","UNITE MANQUANTE",IF(COUNTIF(B384:B428,AE66)=0,"UNITE A CONTROLER","OK")))))),N("Z6"))</f>
        <v>OK</v>
      </c>
      <c r="AD66" s="144">
        <f>IF(1=1,IF(E66="","",AD46),N("AB26"))</f>
        <v>62</v>
      </c>
      <c r="AE66" s="125" t="str">
        <f>IF(1=1,IF(G66="","",UPPER(TRIM(SUBSTITUTE(SUBSTITUTE(G66&amp;"",CHAR(160)," ")," "," ")))),N("AC26"))</f>
        <v>KG</v>
      </c>
    </row>
    <row r="67" spans="1:31" ht="15.75" x14ac:dyDescent="0.25">
      <c r="A67" s="160" t="str">
        <f>IF(1=1,IF(E67="","",A46),N("A27"))</f>
        <v>N° 45</v>
      </c>
      <c r="B67" s="127" t="str">
        <f>IF(1=1,IF(E67="","",B46),N("B27"))</f>
        <v>ŒUFS EN MEURETTE*</v>
      </c>
      <c r="C67" s="127" t="s">
        <v>150</v>
      </c>
      <c r="D67" s="129">
        <f>IF(ISBLANK(E67),"",LARGE(D46:D66,1)+1)</f>
        <v>19</v>
      </c>
      <c r="E67" s="130" t="s">
        <v>100</v>
      </c>
      <c r="F67" s="131">
        <v>2</v>
      </c>
      <c r="G67" s="8" t="s">
        <v>22</v>
      </c>
      <c r="H67" s="105"/>
      <c r="I67" s="132" t="str">
        <f>IF(1=1,IF(E67="","",I46),N("H27"))</f>
        <v>Œufs pochés sous vide*</v>
      </c>
      <c r="J67" s="133">
        <f>IF(1=1,IF(E67="","",J46),N("I27"))</f>
        <v>200</v>
      </c>
      <c r="K67" s="134" t="str">
        <f>IF(1=1,IF(E67="","",K46),N("J27"))</f>
        <v>œufs</v>
      </c>
      <c r="L67" s="135">
        <f>IF(1=1,IF(OR(J67="",O67="",NOT(ISNUMBER(J67)),NOT(ISNUMBER(O67)),J67=0),"",O67/J67),N("L27"))</f>
        <v>0.75</v>
      </c>
      <c r="M67" s="136">
        <f>IF(1=1,IF(OR(L67="",NOT(ISNUMBER(F67))),"",F67*L67*IFERROR(INDEX(D384:D428,MATCH(AE67,B384:B428,0)),1)),N("M13"))</f>
        <v>1.5</v>
      </c>
      <c r="N67" s="137" t="str">
        <f>IF(1=1,IF(F67="","",IF(G67="","",IFERROR(INDEX(E384:E428,MATCH(AE67,B384:B428,0)),G67&amp;""))),N("N6"))</f>
        <v>kg</v>
      </c>
      <c r="O67" s="138">
        <f>IF(1=1,IF(E67="","",O46),N("K27"))</f>
        <v>150</v>
      </c>
      <c r="P67" s="139">
        <f>IF(1=1,IF(M67="","",IF(AND(ISNUMBER(M67),M67&lt;1,N67="kg"),MAX(1,ROUND(M67*1000,0)),IF(AND(ISNUMBER(M67),M67&lt;1,N67="L"),MAX(1,ROUND(M67*100,0)),ROUND(M67,3)))),N("O27"))</f>
        <v>1.5</v>
      </c>
      <c r="Q67" s="140" t="str">
        <f>IF(1=1,IF(M67="","",IF(AND(ISNUMBER(M67),M67&lt;1,N67="kg"),"g",IF(AND(ISNUMBER(M67),M67&lt;1,N67="L"),"cl",N67))),N("P27"))</f>
        <v>kg</v>
      </c>
      <c r="R67" s="161" t="str">
        <f>IF(1=1,IF(E67="","",IF(F67="","A CONTROLER",IF(NOT(ISNUMBER(F67)),"TEXTE",IF(OR(L67="",L67&lt;=0),"COMMANDE PRINCIPALE INCOMPLETE",IF(G67="","UNITE MANQUANTE",IF(COUNTIF(B384:B428,AE67)=0,"UNITE A CONTROLER","OK")))))),N("Q9"))</f>
        <v>OK</v>
      </c>
      <c r="S67" s="105"/>
      <c r="T67" s="141" t="str">
        <f t="shared" si="12"/>
        <v>Poitrine fumée</v>
      </c>
      <c r="U67" s="133">
        <f>IF(1=1,IF(E67="","",U46),N("S27"))</f>
        <v>100</v>
      </c>
      <c r="V67" s="133">
        <f>IF(1=1,IF(E67="","",V46),N("T27"))</f>
        <v>150</v>
      </c>
      <c r="W67" s="135">
        <f>IF(1=1,IF(OR(U67="",V67="",NOT(ISNUMBER(U67)),NOT(ISNUMBER(V67)),U67=0),"",V67/U67),N("U27"))</f>
        <v>1.5</v>
      </c>
      <c r="X67" s="136">
        <f>IF(1=1,IF(OR(W67="",NOT(ISNUMBER(F67))),"",F67*W67*IFERROR(INDEX(D384:D428,MATCH(AE67,B384:B428,0)),1)),N("V7"))</f>
        <v>3</v>
      </c>
      <c r="Y67" s="137" t="str">
        <f>IF(1=1,IF(F67="","",IF(G67="","",IFERROR(INDEX(E384:E428,MATCH(AE67,B384:B428,0)),G67&amp;""))),N("W6"))</f>
        <v>kg</v>
      </c>
      <c r="Z67" s="142">
        <f>IF(1=1,IF(X67="","",IF(AND(ISNUMBER(X67),X67&lt;1,Y67="kg"),MAX(1,ROUND(X67*1000,0)),IF(AND(ISNUMBER(X67),X67&lt;1,Y67="L"),MAX(1,ROUND(X67*100,0)),ROUND(X67,3)))),N("X27"))</f>
        <v>3</v>
      </c>
      <c r="AA67" s="143" t="str">
        <f>IF(1=1,IF(X67="","",IF(AND(ISNUMBER(X67),X67&lt;1,Y67="kg"),"g",IF(AND(ISNUMBER(X67),X67&lt;1,Y67="L"),"cl",Y67))),N("Y27"))</f>
        <v>kg</v>
      </c>
      <c r="AB67" s="123" t="str">
        <f>IF(1=1,IF(E67="","",IF(F67="","A CONTROLER",IF(NOT(ISNUMBER(F67)),"TEXTE",IF(OR(W67="",W67&lt;=0),"COMMANDE COUVERTS INCOMPLETE",IF(G67="","UNITE MANQUANTE",IF(COUNTIF(B384:B428,AE67)=0,"UNITE A CONTROLER","OK")))))),N("Z6"))</f>
        <v>OK</v>
      </c>
      <c r="AD67" s="144">
        <f>IF(1=1,IF(E67="","",AD46),N("AB27"))</f>
        <v>62</v>
      </c>
      <c r="AE67" s="125" t="str">
        <f>IF(1=1,IF(G67="","",UPPER(TRIM(SUBSTITUTE(SUBSTITUTE(G67&amp;"",CHAR(160)," ")," "," ")))),N("AC27"))</f>
        <v>KG</v>
      </c>
    </row>
    <row r="68" spans="1:31" ht="15.75" x14ac:dyDescent="0.25">
      <c r="A68" s="160" t="str">
        <f>IF(1=1,IF(E68="","",A46),N("A28"))</f>
        <v>N° 45</v>
      </c>
      <c r="B68" s="127" t="str">
        <f>IF(1=1,IF(E68="","",B46),N("B28"))</f>
        <v>ŒUFS EN MEURETTE*</v>
      </c>
      <c r="C68" s="127" t="s">
        <v>150</v>
      </c>
      <c r="D68" s="129">
        <f>IF(ISBLANK(E68),"",LARGE(D46:D67,1)+1)</f>
        <v>20</v>
      </c>
      <c r="E68" s="130" t="s">
        <v>101</v>
      </c>
      <c r="F68" s="131">
        <v>1</v>
      </c>
      <c r="G68" s="244" t="s">
        <v>68</v>
      </c>
      <c r="H68" s="105"/>
      <c r="I68" s="132" t="str">
        <f>IF(1=1,IF(E68="","",I46),N("H28"))</f>
        <v>Œufs pochés sous vide*</v>
      </c>
      <c r="J68" s="133">
        <f>IF(1=1,IF(E68="","",J46),N("I28"))</f>
        <v>200</v>
      </c>
      <c r="K68" s="134" t="str">
        <f>IF(1=1,IF(E68="","",K46),N("J28"))</f>
        <v>œufs</v>
      </c>
      <c r="L68" s="135">
        <f>IF(1=1,IF(OR(J68="",O68="",NOT(ISNUMBER(J68)),NOT(ISNUMBER(O68)),J68=0),"",O68/J68),N("L28"))</f>
        <v>0.75</v>
      </c>
      <c r="M68" s="136">
        <f>IF(1=1,IF(OR(L68="",NOT(ISNUMBER(F68))),"",F68*L68*IFERROR(INDEX(D384:D428,MATCH(AE68,B384:B428,0)),1)),N("M13"))</f>
        <v>0.75</v>
      </c>
      <c r="N68" s="137" t="str">
        <f>IF(1=1,IF(F68="","",IF(G68="","",IFERROR(INDEX(E384:E428,MATCH(AE68,B384:B428,0)),G68&amp;""))),N("N6"))</f>
        <v>bte 5/1</v>
      </c>
      <c r="O68" s="138">
        <f>IF(1=1,IF(E68="","",O46),N("K28"))</f>
        <v>150</v>
      </c>
      <c r="P68" s="139">
        <f>IF(1=1,IF(M68="","",IF(AND(ISNUMBER(M68),M68&lt;1,N68="kg"),MAX(1,ROUND(M68*1000,0)),IF(AND(ISNUMBER(M68),M68&lt;1,N68="L"),MAX(1,ROUND(M68*100,0)),ROUND(M68,3)))),N("O28"))</f>
        <v>0.75</v>
      </c>
      <c r="Q68" s="140" t="str">
        <f>IF(1=1,IF(M68="","",IF(AND(ISNUMBER(M68),M68&lt;1,N68="kg"),"g",IF(AND(ISNUMBER(M68),M68&lt;1,N68="L"),"cl",N68))),N("P28"))</f>
        <v>bte 5/1</v>
      </c>
      <c r="R68" s="161" t="str">
        <f>IF(1=1,IF(E68="","",IF(F68="","A CONTROLER",IF(NOT(ISNUMBER(F68)),"TEXTE",IF(OR(L68="",L68&lt;=0),"COMMANDE PRINCIPALE INCOMPLETE",IF(G68="","UNITE MANQUANTE",IF(COUNTIF(B384:B428,AE68)=0,"UNITE A CONTROLER","OK")))))),N("Q9"))</f>
        <v>OK</v>
      </c>
      <c r="S68" s="105"/>
      <c r="T68" s="141" t="str">
        <f t="shared" si="12"/>
        <v>Champignons émincés</v>
      </c>
      <c r="U68" s="133">
        <f>IF(1=1,IF(E68="","",U46),N("S28"))</f>
        <v>100</v>
      </c>
      <c r="V68" s="133">
        <f>IF(1=1,IF(E68="","",V46),N("T28"))</f>
        <v>150</v>
      </c>
      <c r="W68" s="135">
        <f>IF(1=1,IF(OR(U68="",V68="",NOT(ISNUMBER(U68)),NOT(ISNUMBER(V68)),U68=0),"",V68/U68),N("U28"))</f>
        <v>1.5</v>
      </c>
      <c r="X68" s="136">
        <f>IF(1=1,IF(OR(W68="",NOT(ISNUMBER(F68))),"",F68*W68*IFERROR(INDEX(D384:D428,MATCH(AE68,B384:B428,0)),1)),N("V7"))</f>
        <v>1.5</v>
      </c>
      <c r="Y68" s="137" t="str">
        <f>IF(1=1,IF(F68="","",IF(G68="","",IFERROR(INDEX(E384:E428,MATCH(AE68,B384:B428,0)),G68&amp;""))),N("W6"))</f>
        <v>bte 5/1</v>
      </c>
      <c r="Z68" s="142">
        <f>IF(1=1,IF(X68="","",IF(AND(ISNUMBER(X68),X68&lt;1,Y68="kg"),MAX(1,ROUND(X68*1000,0)),IF(AND(ISNUMBER(X68),X68&lt;1,Y68="L"),MAX(1,ROUND(X68*100,0)),ROUND(X68,3)))),N("X28"))</f>
        <v>1.5</v>
      </c>
      <c r="AA68" s="143" t="str">
        <f>IF(1=1,IF(X68="","",IF(AND(ISNUMBER(X68),X68&lt;1,Y68="kg"),"g",IF(AND(ISNUMBER(X68),X68&lt;1,Y68="L"),"cl",Y68))),N("Y28"))</f>
        <v>bte 5/1</v>
      </c>
      <c r="AB68" s="123" t="str">
        <f>IF(1=1,IF(E68="","",IF(F68="","A CONTROLER",IF(NOT(ISNUMBER(F68)),"TEXTE",IF(OR(W68="",W68&lt;=0),"COMMANDE COUVERTS INCOMPLETE",IF(G68="","UNITE MANQUANTE",IF(COUNTIF(B384:B428,AE68)=0,"UNITE A CONTROLER","OK")))))),N("Z6"))</f>
        <v>OK</v>
      </c>
      <c r="AD68" s="144">
        <f>IF(1=1,IF(E68="","",AD46),N("AB28"))</f>
        <v>62</v>
      </c>
      <c r="AE68" s="125" t="str">
        <f>IF(1=1,IF(G68="","",UPPER(TRIM(SUBSTITUTE(SUBSTITUTE(G68&amp;"",CHAR(160)," ")," "," ")))),N("AC28"))</f>
        <v>BTE 5/1</v>
      </c>
    </row>
    <row r="69" spans="1:31" ht="15.75" x14ac:dyDescent="0.25">
      <c r="A69" s="160" t="str">
        <f>IF(1=1,IF(E69="","",A46),N("A29"))</f>
        <v/>
      </c>
      <c r="B69" s="127" t="str">
        <f>IF(1=1,IF(E69="","",B46),N("B29"))</f>
        <v/>
      </c>
      <c r="C69" s="127"/>
      <c r="D69" s="129" t="str">
        <f>IF(ISBLANK(E69),"",LARGE(D46:D68,1)+1)</f>
        <v/>
      </c>
      <c r="E69" s="130"/>
      <c r="F69" s="131"/>
      <c r="G69" s="145"/>
      <c r="H69" s="105"/>
      <c r="I69" s="132" t="str">
        <f>IF(1=1,IF(E69="","",I46),N("H29"))</f>
        <v/>
      </c>
      <c r="J69" s="133" t="str">
        <f>IF(1=1,IF(E69="","",J46),N("I29"))</f>
        <v/>
      </c>
      <c r="K69" s="134" t="str">
        <f>IF(1=1,IF(E69="","",K46),N("J29"))</f>
        <v/>
      </c>
      <c r="L69" s="135" t="str">
        <f>IF(1=1,IF(OR(J69="",O69="",NOT(ISNUMBER(J69)),NOT(ISNUMBER(O69)),J69=0),"",O69/J69),N("L29"))</f>
        <v/>
      </c>
      <c r="M69" s="136" t="str">
        <f>IF(1=1,IF(OR(L69="",NOT(ISNUMBER(F69))),"",F69*L69*IFERROR(INDEX(D384:D428,MATCH(AE69,B384:B428,0)),1)),N("M13"))</f>
        <v/>
      </c>
      <c r="N69" s="137" t="str">
        <f>IF(1=1,IF(F69="","",IF(G69="","",IFERROR(INDEX(E384:E428,MATCH(AE69,B384:B428,0)),G69&amp;""))),N("N6"))</f>
        <v/>
      </c>
      <c r="O69" s="138" t="str">
        <f>IF(1=1,IF(E69="","",O46),N("K29"))</f>
        <v/>
      </c>
      <c r="P69" s="139" t="str">
        <f>IF(1=1,IF(M69="","",IF(AND(ISNUMBER(M69),M69&lt;1,N69="kg"),MAX(1,ROUND(M69*1000,0)),IF(AND(ISNUMBER(M69),M69&lt;1,N69="L"),MAX(1,ROUND(M69*100,0)),ROUND(M69,3)))),N("O29"))</f>
        <v/>
      </c>
      <c r="Q69" s="140" t="str">
        <f>IF(1=1,IF(M69="","",IF(AND(ISNUMBER(M69),M69&lt;1,N69="kg"),"g",IF(AND(ISNUMBER(M69),M69&lt;1,N69="L"),"cl",N69))),N("P29"))</f>
        <v/>
      </c>
      <c r="R69" s="161" t="str">
        <f>IF(1=1,IF(E69="","",IF(F69="","A CONTROLER",IF(NOT(ISNUMBER(F69)),"TEXTE",IF(OR(L69="",L69&lt;=0),"COMMANDE PRINCIPALE INCOMPLETE",IF(G69="","UNITE MANQUANTE",IF(COUNTIF(B384:B428,AE69)=0,"UNITE A CONTROLER","OK")))))),N("Q9"))</f>
        <v/>
      </c>
      <c r="S69" s="105"/>
      <c r="T69" s="141">
        <f t="shared" si="12"/>
        <v>0</v>
      </c>
      <c r="U69" s="133" t="str">
        <f>IF(1=1,IF(E69="","",U46),N("S29"))</f>
        <v/>
      </c>
      <c r="V69" s="133" t="str">
        <f>IF(1=1,IF(E69="","",V46),N("T29"))</f>
        <v/>
      </c>
      <c r="W69" s="135" t="str">
        <f>IF(1=1,IF(OR(U69="",V69="",NOT(ISNUMBER(U69)),NOT(ISNUMBER(V69)),U69=0),"",V69/U69),N("U29"))</f>
        <v/>
      </c>
      <c r="X69" s="136" t="str">
        <f>IF(1=1,IF(OR(W69="",NOT(ISNUMBER(F69))),"",F69*W69*IFERROR(INDEX(D384:D428,MATCH(AE69,B384:B428,0)),1)),N("V7"))</f>
        <v/>
      </c>
      <c r="Y69" s="137" t="str">
        <f>IF(1=1,IF(F69="","",IF(G69="","",IFERROR(INDEX(E384:E428,MATCH(AE69,B384:B428,0)),G69&amp;""))),N("W6"))</f>
        <v/>
      </c>
      <c r="Z69" s="142" t="str">
        <f>IF(1=1,IF(X69="","",IF(AND(ISNUMBER(X69),X69&lt;1,Y69="kg"),MAX(1,ROUND(X69*1000,0)),IF(AND(ISNUMBER(X69),X69&lt;1,Y69="L"),MAX(1,ROUND(X69*100,0)),ROUND(X69,3)))),N("X29"))</f>
        <v/>
      </c>
      <c r="AA69" s="143" t="str">
        <f>IF(1=1,IF(X69="","",IF(AND(ISNUMBER(X69),X69&lt;1,Y69="kg"),"g",IF(AND(ISNUMBER(X69),X69&lt;1,Y69="L"),"cl",Y69))),N("Y29"))</f>
        <v/>
      </c>
      <c r="AB69" s="123" t="str">
        <f>IF(1=1,IF(E69="","",IF(F69="","A CONTROLER",IF(NOT(ISNUMBER(F69)),"TEXTE",IF(OR(W69="",W69&lt;=0),"COMMANDE COUVERTS INCOMPLETE",IF(G69="","UNITE MANQUANTE",IF(COUNTIF(B384:B428,AE69)=0,"UNITE A CONTROLER","OK")))))),N("Z6"))</f>
        <v/>
      </c>
      <c r="AD69" s="144" t="str">
        <f>IF(1=1,IF(E69="","",AD46),N("AB29"))</f>
        <v/>
      </c>
      <c r="AE69" s="125" t="str">
        <f>IF(1=1,IF(G69="","",UPPER(TRIM(SUBSTITUTE(SUBSTITUTE(G69&amp;"",CHAR(160)," ")," "," ")))),N("AC29"))</f>
        <v/>
      </c>
    </row>
    <row r="70" spans="1:31" ht="15.75" x14ac:dyDescent="0.25">
      <c r="A70" s="160" t="str">
        <f>IF(1=1,IF(E70="","",A46),N("A30"))</f>
        <v/>
      </c>
      <c r="B70" s="127" t="str">
        <f>IF(1=1,IF(E70="","",B46),N("B30"))</f>
        <v/>
      </c>
      <c r="C70" s="127"/>
      <c r="D70" s="129" t="str">
        <f>IF(ISBLANK(E70),"",LARGE(D46:D69,1)+1)</f>
        <v/>
      </c>
      <c r="E70" s="130"/>
      <c r="F70" s="131"/>
      <c r="G70" s="145"/>
      <c r="H70" s="105"/>
      <c r="I70" s="132" t="str">
        <f>IF(1=1,IF(E70="","",I46),N("H30"))</f>
        <v/>
      </c>
      <c r="J70" s="133" t="str">
        <f>IF(1=1,IF(E70="","",J46),N("I30"))</f>
        <v/>
      </c>
      <c r="K70" s="134" t="str">
        <f>IF(1=1,IF(E70="","",K46),N("J30"))</f>
        <v/>
      </c>
      <c r="L70" s="135" t="str">
        <f>IF(1=1,IF(OR(J70="",O70="",NOT(ISNUMBER(J70)),NOT(ISNUMBER(O70)),J70=0),"",O70/J70),N("L30"))</f>
        <v/>
      </c>
      <c r="M70" s="136" t="str">
        <f>IF(1=1,IF(OR(L70="",NOT(ISNUMBER(F70))),"",F70*L70*IFERROR(INDEX(D384:D428,MATCH(AE70,B384:B428,0)),1)),N("M13"))</f>
        <v/>
      </c>
      <c r="N70" s="137" t="str">
        <f>IF(1=1,IF(F70="","",IF(G70="","",IFERROR(INDEX(E384:E428,MATCH(AE70,B384:B428,0)),G70&amp;""))),N("N6"))</f>
        <v/>
      </c>
      <c r="O70" s="138" t="str">
        <f>IF(1=1,IF(E70="","",O46),N("K30"))</f>
        <v/>
      </c>
      <c r="P70" s="139" t="str">
        <f>IF(1=1,IF(M70="","",IF(AND(ISNUMBER(M70),M70&lt;1,N70="kg"),MAX(1,ROUND(M70*1000,0)),IF(AND(ISNUMBER(M70),M70&lt;1,N70="L"),MAX(1,ROUND(M70*100,0)),ROUND(M70,3)))),N("O30"))</f>
        <v/>
      </c>
      <c r="Q70" s="140" t="str">
        <f>IF(1=1,IF(M70="","",IF(AND(ISNUMBER(M70),M70&lt;1,N70="kg"),"g",IF(AND(ISNUMBER(M70),M70&lt;1,N70="L"),"cl",N70))),N("P30"))</f>
        <v/>
      </c>
      <c r="R70" s="161" t="str">
        <f>IF(1=1,IF(E70="","",IF(F70="","A CONTROLER",IF(NOT(ISNUMBER(F70)),"TEXTE",IF(OR(L70="",L70&lt;=0),"COMMANDE PRINCIPALE INCOMPLETE",IF(G70="","UNITE MANQUANTE",IF(COUNTIF(B384:B428,AE70)=0,"UNITE A CONTROLER","OK")))))),N("Q9"))</f>
        <v/>
      </c>
      <c r="S70" s="105"/>
      <c r="T70" s="141">
        <f t="shared" si="12"/>
        <v>0</v>
      </c>
      <c r="U70" s="133" t="str">
        <f>IF(1=1,IF(E70="","",U46),N("S30"))</f>
        <v/>
      </c>
      <c r="V70" s="133" t="str">
        <f>IF(1=1,IF(E70="","",V46),N("T30"))</f>
        <v/>
      </c>
      <c r="W70" s="135" t="str">
        <f>IF(1=1,IF(OR(U70="",V70="",NOT(ISNUMBER(U70)),NOT(ISNUMBER(V70)),U70=0),"",V70/U70),N("U30"))</f>
        <v/>
      </c>
      <c r="X70" s="136" t="str">
        <f>IF(1=1,IF(OR(W70="",NOT(ISNUMBER(F70))),"",F70*W70*IFERROR(INDEX(D384:D428,MATCH(AE70,B384:B428,0)),1)),N("V7"))</f>
        <v/>
      </c>
      <c r="Y70" s="137" t="str">
        <f>IF(1=1,IF(F70="","",IF(G70="","",IFERROR(INDEX(E384:E428,MATCH(AE70,B384:B428,0)),G70&amp;""))),N("W6"))</f>
        <v/>
      </c>
      <c r="Z70" s="142" t="str">
        <f>IF(1=1,IF(X70="","",IF(AND(ISNUMBER(X70),X70&lt;1,Y70="kg"),MAX(1,ROUND(X70*1000,0)),IF(AND(ISNUMBER(X70),X70&lt;1,Y70="L"),MAX(1,ROUND(X70*100,0)),ROUND(X70,3)))),N("X30"))</f>
        <v/>
      </c>
      <c r="AA70" s="143" t="str">
        <f>IF(1=1,IF(X70="","",IF(AND(ISNUMBER(X70),X70&lt;1,Y70="kg"),"g",IF(AND(ISNUMBER(X70),X70&lt;1,Y70="L"),"cl",Y70))),N("Y30"))</f>
        <v/>
      </c>
      <c r="AB70" s="123" t="str">
        <f>IF(1=1,IF(E70="","",IF(F70="","A CONTROLER",IF(NOT(ISNUMBER(F70)),"TEXTE",IF(OR(W70="",W70&lt;=0),"COMMANDE COUVERTS INCOMPLETE",IF(G70="","UNITE MANQUANTE",IF(COUNTIF(B384:B428,AE70)=0,"UNITE A CONTROLER","OK")))))),N("Z6"))</f>
        <v/>
      </c>
      <c r="AD70" s="144" t="str">
        <f>IF(1=1,IF(E70="","",AD46),N("AB30"))</f>
        <v/>
      </c>
      <c r="AE70" s="125" t="str">
        <f>IF(1=1,IF(G70="","",UPPER(TRIM(SUBSTITUTE(SUBSTITUTE(G70&amp;"",CHAR(160)," ")," "," ")))),N("AC30"))</f>
        <v/>
      </c>
    </row>
    <row r="71" spans="1:31" ht="15.75" x14ac:dyDescent="0.25">
      <c r="A71" s="160" t="str">
        <f>IF(1=1,IF(E71="","",A46),N("A31"))</f>
        <v/>
      </c>
      <c r="B71" s="127" t="str">
        <f>IF(1=1,IF(E71="","",B46),N("B31"))</f>
        <v/>
      </c>
      <c r="C71" s="127"/>
      <c r="D71" s="129" t="str">
        <f>IF(ISBLANK(E71),"",LARGE(D46:D70,1)+1)</f>
        <v/>
      </c>
      <c r="E71" s="130"/>
      <c r="F71" s="131"/>
      <c r="G71" s="145"/>
      <c r="H71" s="105"/>
      <c r="I71" s="132" t="str">
        <f>IF(1=1,IF(E71="","",I46),N("H31"))</f>
        <v/>
      </c>
      <c r="J71" s="133" t="str">
        <f>IF(1=1,IF(E71="","",J46),N("I31"))</f>
        <v/>
      </c>
      <c r="K71" s="134" t="str">
        <f>IF(1=1,IF(E71="","",K46),N("J31"))</f>
        <v/>
      </c>
      <c r="L71" s="135" t="str">
        <f>IF(1=1,IF(OR(J71="",O71="",NOT(ISNUMBER(J71)),NOT(ISNUMBER(O71)),J71=0),"",O71/J71),N("L31"))</f>
        <v/>
      </c>
      <c r="M71" s="136" t="str">
        <f>IF(1=1,IF(OR(L71="",NOT(ISNUMBER(F71))),"",F71*L71*IFERROR(INDEX(D384:D428,MATCH(AE71,B384:B428,0)),1)),N("M13"))</f>
        <v/>
      </c>
      <c r="N71" s="137" t="str">
        <f>IF(1=1,IF(F71="","",IF(G71="","",IFERROR(INDEX(E384:E428,MATCH(AE71,B384:B428,0)),G71&amp;""))),N("N6"))</f>
        <v/>
      </c>
      <c r="O71" s="138" t="str">
        <f>IF(1=1,IF(E71="","",O46),N("K31"))</f>
        <v/>
      </c>
      <c r="P71" s="139" t="str">
        <f>IF(1=1,IF(M71="","",IF(AND(ISNUMBER(M71),M71&lt;1,N71="kg"),MAX(1,ROUND(M71*1000,0)),IF(AND(ISNUMBER(M71),M71&lt;1,N71="L"),MAX(1,ROUND(M71*100,0)),ROUND(M71,3)))),N("O31"))</f>
        <v/>
      </c>
      <c r="Q71" s="140" t="str">
        <f>IF(1=1,IF(M71="","",IF(AND(ISNUMBER(M71),M71&lt;1,N71="kg"),"g",IF(AND(ISNUMBER(M71),M71&lt;1,N71="L"),"cl",N71))),N("P31"))</f>
        <v/>
      </c>
      <c r="R71" s="161" t="str">
        <f>IF(1=1,IF(E71="","",IF(F71="","A CONTROLER",IF(NOT(ISNUMBER(F71)),"TEXTE",IF(OR(L71="",L71&lt;=0),"COMMANDE PRINCIPALE INCOMPLETE",IF(G71="","UNITE MANQUANTE",IF(COUNTIF(B384:B428,AE71)=0,"UNITE A CONTROLER","OK")))))),N("Q9"))</f>
        <v/>
      </c>
      <c r="S71" s="105"/>
      <c r="T71" s="141">
        <f t="shared" si="12"/>
        <v>0</v>
      </c>
      <c r="U71" s="133" t="str">
        <f>IF(1=1,IF(E71="","",U46),N("S31"))</f>
        <v/>
      </c>
      <c r="V71" s="133" t="str">
        <f>IF(1=1,IF(E71="","",V46),N("T31"))</f>
        <v/>
      </c>
      <c r="W71" s="135" t="str">
        <f>IF(1=1,IF(OR(U71="",V71="",NOT(ISNUMBER(U71)),NOT(ISNUMBER(V71)),U71=0),"",V71/U71),N("U31"))</f>
        <v/>
      </c>
      <c r="X71" s="136" t="str">
        <f>IF(1=1,IF(OR(W71="",NOT(ISNUMBER(F71))),"",F71*W71*IFERROR(INDEX(D384:D428,MATCH(AE71,B384:B428,0)),1)),N("V7"))</f>
        <v/>
      </c>
      <c r="Y71" s="137" t="str">
        <f>IF(1=1,IF(F71="","",IF(G71="","",IFERROR(INDEX(E384:E428,MATCH(AE71,B384:B428,0)),G71&amp;""))),N("W6"))</f>
        <v/>
      </c>
      <c r="Z71" s="142" t="str">
        <f>IF(1=1,IF(X71="","",IF(AND(ISNUMBER(X71),X71&lt;1,Y71="kg"),MAX(1,ROUND(X71*1000,0)),IF(AND(ISNUMBER(X71),X71&lt;1,Y71="L"),MAX(1,ROUND(X71*100,0)),ROUND(X71,3)))),N("X31"))</f>
        <v/>
      </c>
      <c r="AA71" s="143" t="str">
        <f>IF(1=1,IF(X71="","",IF(AND(ISNUMBER(X71),X71&lt;1,Y71="kg"),"g",IF(AND(ISNUMBER(X71),X71&lt;1,Y71="L"),"cl",Y71))),N("Y31"))</f>
        <v/>
      </c>
      <c r="AB71" s="123" t="str">
        <f>IF(1=1,IF(E71="","",IF(F71="","A CONTROLER",IF(NOT(ISNUMBER(F71)),"TEXTE",IF(OR(W71="",W71&lt;=0),"COMMANDE COUVERTS INCOMPLETE",IF(G71="","UNITE MANQUANTE",IF(COUNTIF(B384:B428,AE71)=0,"UNITE A CONTROLER","OK")))))),N("Z6"))</f>
        <v/>
      </c>
      <c r="AD71" s="144" t="str">
        <f>IF(1=1,IF(E71="","",AD46),N("AB31"))</f>
        <v/>
      </c>
      <c r="AE71" s="125" t="str">
        <f>IF(1=1,IF(G71="","",UPPER(TRIM(SUBSTITUTE(SUBSTITUTE(G71&amp;"",CHAR(160)," ")," "," ")))),N("AC31"))</f>
        <v/>
      </c>
    </row>
    <row r="72" spans="1:31" ht="15.75" x14ac:dyDescent="0.25">
      <c r="A72" s="160" t="str">
        <f>IF(1=1,IF(E72="","",A46),N("A32"))</f>
        <v/>
      </c>
      <c r="B72" s="127" t="str">
        <f>IF(1=1,IF(E72="","",B46),N("B32"))</f>
        <v/>
      </c>
      <c r="C72" s="127"/>
      <c r="D72" s="129" t="str">
        <f>IF(ISBLANK(E72),"",LARGE(D46:D71,1)+1)</f>
        <v/>
      </c>
      <c r="E72" s="130"/>
      <c r="F72" s="131"/>
      <c r="G72" s="145"/>
      <c r="H72" s="105"/>
      <c r="I72" s="132" t="str">
        <f>IF(1=1,IF(E72="","",I46),N("H32"))</f>
        <v/>
      </c>
      <c r="J72" s="133" t="str">
        <f>IF(1=1,IF(E72="","",J46),N("I32"))</f>
        <v/>
      </c>
      <c r="K72" s="134" t="str">
        <f>IF(1=1,IF(E72="","",K46),N("J32"))</f>
        <v/>
      </c>
      <c r="L72" s="135" t="str">
        <f>IF(1=1,IF(OR(J72="",O72="",NOT(ISNUMBER(J72)),NOT(ISNUMBER(O72)),J72=0),"",O72/J72),N("L32"))</f>
        <v/>
      </c>
      <c r="M72" s="136" t="str">
        <f>IF(1=1,IF(OR(L72="",NOT(ISNUMBER(F72))),"",F72*L72*IFERROR(INDEX(D384:D428,MATCH(AE72,B384:B428,0)),1)),N("M13"))</f>
        <v/>
      </c>
      <c r="N72" s="137" t="str">
        <f>IF(1=1,IF(F72="","",IF(G72="","",IFERROR(INDEX(E384:E428,MATCH(AE72,B384:B428,0)),G72&amp;""))),N("N6"))</f>
        <v/>
      </c>
      <c r="O72" s="138" t="str">
        <f>IF(1=1,IF(E72="","",O46),N("K32"))</f>
        <v/>
      </c>
      <c r="P72" s="139" t="str">
        <f>IF(1=1,IF(M72="","",IF(AND(ISNUMBER(M72),M72&lt;1,N72="kg"),MAX(1,ROUND(M72*1000,0)),IF(AND(ISNUMBER(M72),M72&lt;1,N72="L"),MAX(1,ROUND(M72*100,0)),ROUND(M72,3)))),N("O32"))</f>
        <v/>
      </c>
      <c r="Q72" s="140" t="str">
        <f>IF(1=1,IF(M72="","",IF(AND(ISNUMBER(M72),M72&lt;1,N72="kg"),"g",IF(AND(ISNUMBER(M72),M72&lt;1,N72="L"),"cl",N72))),N("P32"))</f>
        <v/>
      </c>
      <c r="R72" s="161" t="str">
        <f>IF(1=1,IF(E72="","",IF(F72="","A CONTROLER",IF(NOT(ISNUMBER(F72)),"TEXTE",IF(OR(L72="",L72&lt;=0),"COMMANDE PRINCIPALE INCOMPLETE",IF(G72="","UNITE MANQUANTE",IF(COUNTIF(B384:B428,AE72)=0,"UNITE A CONTROLER","OK")))))),N("Q9"))</f>
        <v/>
      </c>
      <c r="S72" s="105"/>
      <c r="T72" s="141">
        <f t="shared" si="12"/>
        <v>0</v>
      </c>
      <c r="U72" s="133" t="str">
        <f>IF(1=1,IF(E72="","",U46),N("S32"))</f>
        <v/>
      </c>
      <c r="V72" s="133" t="str">
        <f>IF(1=1,IF(E72="","",V46),N("T32"))</f>
        <v/>
      </c>
      <c r="W72" s="135" t="str">
        <f>IF(1=1,IF(OR(U72="",V72="",NOT(ISNUMBER(U72)),NOT(ISNUMBER(V72)),U72=0),"",V72/U72),N("U32"))</f>
        <v/>
      </c>
      <c r="X72" s="136" t="str">
        <f>IF(1=1,IF(OR(W72="",NOT(ISNUMBER(F72))),"",F72*W72*IFERROR(INDEX(D384:D428,MATCH(AE72,B384:B428,0)),1)),N("V7"))</f>
        <v/>
      </c>
      <c r="Y72" s="137" t="str">
        <f>IF(1=1,IF(F72="","",IF(G72="","",IFERROR(INDEX(E384:E428,MATCH(AE72,B384:B428,0)),G72&amp;""))),N("W6"))</f>
        <v/>
      </c>
      <c r="Z72" s="142" t="str">
        <f>IF(1=1,IF(X72="","",IF(AND(ISNUMBER(X72),X72&lt;1,Y72="kg"),MAX(1,ROUND(X72*1000,0)),IF(AND(ISNUMBER(X72),X72&lt;1,Y72="L"),MAX(1,ROUND(X72*100,0)),ROUND(X72,3)))),N("X32"))</f>
        <v/>
      </c>
      <c r="AA72" s="143" t="str">
        <f>IF(1=1,IF(X72="","",IF(AND(ISNUMBER(X72),X72&lt;1,Y72="kg"),"g",IF(AND(ISNUMBER(X72),X72&lt;1,Y72="L"),"cl",Y72))),N("Y32"))</f>
        <v/>
      </c>
      <c r="AB72" s="123" t="str">
        <f>IF(1=1,IF(E72="","",IF(F72="","A CONTROLER",IF(NOT(ISNUMBER(F72)),"TEXTE",IF(OR(W72="",W72&lt;=0),"COMMANDE COUVERTS INCOMPLETE",IF(G72="","UNITE MANQUANTE",IF(COUNTIF(B384:B428,AE72)=0,"UNITE A CONTROLER","OK")))))),N("Z6"))</f>
        <v/>
      </c>
      <c r="AD72" s="144" t="str">
        <f>IF(1=1,IF(E72="","",AD46),N("AB32"))</f>
        <v/>
      </c>
      <c r="AE72" s="125" t="str">
        <f>IF(1=1,IF(G72="","",UPPER(TRIM(SUBSTITUTE(SUBSTITUTE(G72&amp;"",CHAR(160)," ")," "," ")))),N("AC32"))</f>
        <v/>
      </c>
    </row>
    <row r="73" spans="1:31" ht="15.75" x14ac:dyDescent="0.25">
      <c r="A73" s="160" t="str">
        <f>IF(1=1,IF(E73="","",A46),N("A33"))</f>
        <v/>
      </c>
      <c r="B73" s="127" t="str">
        <f>IF(1=1,IF(E73="","",B46),N("B33"))</f>
        <v/>
      </c>
      <c r="C73" s="127"/>
      <c r="D73" s="129" t="str">
        <f>IF(ISBLANK(E73),"",LARGE(D46:D72,1)+1)</f>
        <v/>
      </c>
      <c r="E73" s="130"/>
      <c r="F73" s="131"/>
      <c r="G73" s="145"/>
      <c r="H73" s="105"/>
      <c r="I73" s="132" t="str">
        <f>IF(1=1,IF(E73="","",I46),N("H33"))</f>
        <v/>
      </c>
      <c r="J73" s="133" t="str">
        <f>IF(1=1,IF(E73="","",J46),N("I33"))</f>
        <v/>
      </c>
      <c r="K73" s="134" t="str">
        <f>IF(1=1,IF(E73="","",K46),N("J33"))</f>
        <v/>
      </c>
      <c r="L73" s="135" t="str">
        <f>IF(1=1,IF(OR(J73="",O73="",NOT(ISNUMBER(J73)),NOT(ISNUMBER(O73)),J73=0),"",O73/J73),N("L33"))</f>
        <v/>
      </c>
      <c r="M73" s="136" t="str">
        <f>IF(1=1,IF(OR(L73="",NOT(ISNUMBER(F73))),"",F73*L73*IFERROR(INDEX(D384:D428,MATCH(AE73,B384:B428,0)),1)),N("M13"))</f>
        <v/>
      </c>
      <c r="N73" s="137" t="str">
        <f>IF(1=1,IF(F73="","",IF(G73="","",IFERROR(INDEX(E384:E428,MATCH(AE73,B384:B428,0)),G73&amp;""))),N("N6"))</f>
        <v/>
      </c>
      <c r="O73" s="138" t="str">
        <f>IF(1=1,IF(E73="","",O46),N("K33"))</f>
        <v/>
      </c>
      <c r="P73" s="139" t="str">
        <f>IF(1=1,IF(M73="","",IF(AND(ISNUMBER(M73),M73&lt;1,N73="kg"),MAX(1,ROUND(M73*1000,0)),IF(AND(ISNUMBER(M73),M73&lt;1,N73="L"),MAX(1,ROUND(M73*100,0)),ROUND(M73,3)))),N("O33"))</f>
        <v/>
      </c>
      <c r="Q73" s="140" t="str">
        <f>IF(1=1,IF(M73="","",IF(AND(ISNUMBER(M73),M73&lt;1,N73="kg"),"g",IF(AND(ISNUMBER(M73),M73&lt;1,N73="L"),"cl",N73))),N("P33"))</f>
        <v/>
      </c>
      <c r="R73" s="161" t="str">
        <f>IF(1=1,IF(E73="","",IF(F73="","A CONTROLER",IF(NOT(ISNUMBER(F73)),"TEXTE",IF(OR(L73="",L73&lt;=0),"COMMANDE PRINCIPALE INCOMPLETE",IF(G73="","UNITE MANQUANTE",IF(COUNTIF(B384:B428,AE73)=0,"UNITE A CONTROLER","OK")))))),N("Q9"))</f>
        <v/>
      </c>
      <c r="S73" s="105"/>
      <c r="T73" s="141">
        <f t="shared" si="12"/>
        <v>0</v>
      </c>
      <c r="U73" s="133" t="str">
        <f>IF(1=1,IF(E73="","",U46),N("S33"))</f>
        <v/>
      </c>
      <c r="V73" s="133" t="str">
        <f>IF(1=1,IF(E73="","",V46),N("T33"))</f>
        <v/>
      </c>
      <c r="W73" s="135" t="str">
        <f>IF(1=1,IF(OR(U73="",V73="",NOT(ISNUMBER(U73)),NOT(ISNUMBER(V73)),U73=0),"",V73/U73),N("U33"))</f>
        <v/>
      </c>
      <c r="X73" s="136" t="str">
        <f>IF(1=1,IF(OR(W73="",NOT(ISNUMBER(F73))),"",F73*W73*IFERROR(INDEX(D384:D428,MATCH(AE73,B384:B428,0)),1)),N("V7"))</f>
        <v/>
      </c>
      <c r="Y73" s="137" t="str">
        <f>IF(1=1,IF(F73="","",IF(G73="","",IFERROR(INDEX(E384:E428,MATCH(AE73,B384:B428,0)),G73&amp;""))),N("W6"))</f>
        <v/>
      </c>
      <c r="Z73" s="142" t="str">
        <f>IF(1=1,IF(X73="","",IF(AND(ISNUMBER(X73),X73&lt;1,Y73="kg"),MAX(1,ROUND(X73*1000,0)),IF(AND(ISNUMBER(X73),X73&lt;1,Y73="L"),MAX(1,ROUND(X73*100,0)),ROUND(X73,3)))),N("X33"))</f>
        <v/>
      </c>
      <c r="AA73" s="143" t="str">
        <f>IF(1=1,IF(X73="","",IF(AND(ISNUMBER(X73),X73&lt;1,Y73="kg"),"g",IF(AND(ISNUMBER(X73),X73&lt;1,Y73="L"),"cl",Y73))),N("Y33"))</f>
        <v/>
      </c>
      <c r="AB73" s="123" t="str">
        <f>IF(1=1,IF(E73="","",IF(F73="","A CONTROLER",IF(NOT(ISNUMBER(F73)),"TEXTE",IF(OR(W73="",W73&lt;=0),"COMMANDE COUVERTS INCOMPLETE",IF(G73="","UNITE MANQUANTE",IF(COUNTIF(B384:B428,AE73)=0,"UNITE A CONTROLER","OK")))))),N("Z6"))</f>
        <v/>
      </c>
      <c r="AD73" s="144" t="str">
        <f>IF(1=1,IF(E73="","",AD46),N("AB33"))</f>
        <v/>
      </c>
      <c r="AE73" s="125" t="str">
        <f>IF(1=1,IF(G73="","",UPPER(TRIM(SUBSTITUTE(SUBSTITUTE(G73&amp;"",CHAR(160)," ")," "," ")))),N("AC33"))</f>
        <v/>
      </c>
    </row>
    <row r="74" spans="1:31" ht="15.75" x14ac:dyDescent="0.25">
      <c r="A74" s="160" t="str">
        <f>IF(1=1,IF(E74="","",A46),N("A34"))</f>
        <v/>
      </c>
      <c r="B74" s="127" t="str">
        <f>IF(1=1,IF(E74="","",B46),N("B34"))</f>
        <v/>
      </c>
      <c r="C74" s="127"/>
      <c r="D74" s="129" t="str">
        <f>IF(ISBLANK(E74),"",LARGE(D46:D73,1)+1)</f>
        <v/>
      </c>
      <c r="E74" s="130"/>
      <c r="F74" s="131"/>
      <c r="G74" s="145"/>
      <c r="H74" s="105"/>
      <c r="I74" s="132" t="str">
        <f>IF(1=1,IF(E74="","",I46),N("H34"))</f>
        <v/>
      </c>
      <c r="J74" s="133" t="str">
        <f>IF(1=1,IF(E74="","",J46),N("I34"))</f>
        <v/>
      </c>
      <c r="K74" s="134" t="str">
        <f>IF(1=1,IF(E74="","",K46),N("J34"))</f>
        <v/>
      </c>
      <c r="L74" s="135" t="str">
        <f>IF(1=1,IF(OR(J74="",O74="",NOT(ISNUMBER(J74)),NOT(ISNUMBER(O74)),J74=0),"",O74/J74),N("L34"))</f>
        <v/>
      </c>
      <c r="M74" s="136" t="str">
        <f>IF(1=1,IF(OR(L74="",NOT(ISNUMBER(F74))),"",F74*L74*IFERROR(INDEX(D384:D428,MATCH(AE74,B384:B428,0)),1)),N("M13"))</f>
        <v/>
      </c>
      <c r="N74" s="137" t="str">
        <f>IF(1=1,IF(F74="","",IF(G74="","",IFERROR(INDEX(E384:E428,MATCH(AE74,B384:B428,0)),G74&amp;""))),N("N6"))</f>
        <v/>
      </c>
      <c r="O74" s="138" t="str">
        <f>IF(1=1,IF(E74="","",O46),N("K34"))</f>
        <v/>
      </c>
      <c r="P74" s="139" t="str">
        <f>IF(1=1,IF(M74="","",IF(AND(ISNUMBER(M74),M74&lt;1,N74="kg"),MAX(1,ROUND(M74*1000,0)),IF(AND(ISNUMBER(M74),M74&lt;1,N74="L"),MAX(1,ROUND(M74*100,0)),ROUND(M74,3)))),N("O34"))</f>
        <v/>
      </c>
      <c r="Q74" s="140" t="str">
        <f>IF(1=1,IF(M74="","",IF(AND(ISNUMBER(M74),M74&lt;1,N74="kg"),"g",IF(AND(ISNUMBER(M74),M74&lt;1,N74="L"),"cl",N74))),N("P34"))</f>
        <v/>
      </c>
      <c r="R74" s="161" t="str">
        <f>IF(1=1,IF(E74="","",IF(F74="","A CONTROLER",IF(NOT(ISNUMBER(F74)),"TEXTE",IF(OR(L74="",L74&lt;=0),"COMMANDE PRINCIPALE INCOMPLETE",IF(G74="","UNITE MANQUANTE",IF(COUNTIF(B384:B428,AE74)=0,"UNITE A CONTROLER","OK")))))),N("Q9"))</f>
        <v/>
      </c>
      <c r="S74" s="105"/>
      <c r="T74" s="141">
        <f t="shared" si="12"/>
        <v>0</v>
      </c>
      <c r="U74" s="133" t="str">
        <f>IF(1=1,IF(E74="","",U46),N("S34"))</f>
        <v/>
      </c>
      <c r="V74" s="133" t="str">
        <f>IF(1=1,IF(E74="","",V46),N("T34"))</f>
        <v/>
      </c>
      <c r="W74" s="135" t="str">
        <f>IF(1=1,IF(OR(U74="",V74="",NOT(ISNUMBER(U74)),NOT(ISNUMBER(V74)),U74=0),"",V74/U74),N("U34"))</f>
        <v/>
      </c>
      <c r="X74" s="136" t="str">
        <f>IF(1=1,IF(OR(W74="",NOT(ISNUMBER(F74))),"",F74*W74*IFERROR(INDEX(D384:D428,MATCH(AE74,B384:B428,0)),1)),N("V7"))</f>
        <v/>
      </c>
      <c r="Y74" s="137" t="str">
        <f>IF(1=1,IF(F74="","",IF(G74="","",IFERROR(INDEX(E384:E428,MATCH(AE74,B384:B428,0)),G74&amp;""))),N("W6"))</f>
        <v/>
      </c>
      <c r="Z74" s="142" t="str">
        <f>IF(1=1,IF(X74="","",IF(AND(ISNUMBER(X74),X74&lt;1,Y74="kg"),MAX(1,ROUND(X74*1000,0)),IF(AND(ISNUMBER(X74),X74&lt;1,Y74="L"),MAX(1,ROUND(X74*100,0)),ROUND(X74,3)))),N("X34"))</f>
        <v/>
      </c>
      <c r="AA74" s="143" t="str">
        <f>IF(1=1,IF(X74="","",IF(AND(ISNUMBER(X74),X74&lt;1,Y74="kg"),"g",IF(AND(ISNUMBER(X74),X74&lt;1,Y74="L"),"cl",Y74))),N("Y34"))</f>
        <v/>
      </c>
      <c r="AB74" s="123" t="str">
        <f>IF(1=1,IF(E74="","",IF(F74="","A CONTROLER",IF(NOT(ISNUMBER(F74)),"TEXTE",IF(OR(W74="",W74&lt;=0),"COMMANDE COUVERTS INCOMPLETE",IF(G74="","UNITE MANQUANTE",IF(COUNTIF(B384:B428,AE74)=0,"UNITE A CONTROLER","OK")))))),N("Z6"))</f>
        <v/>
      </c>
      <c r="AD74" s="144" t="str">
        <f>IF(1=1,IF(E74="","",AD46),N("AB34"))</f>
        <v/>
      </c>
      <c r="AE74" s="125" t="str">
        <f>IF(1=1,IF(G74="","",UPPER(TRIM(SUBSTITUTE(SUBSTITUTE(G74&amp;"",CHAR(160)," ")," "," ")))),N("AC34"))</f>
        <v/>
      </c>
    </row>
    <row r="75" spans="1:31" ht="15.75" x14ac:dyDescent="0.25">
      <c r="A75" s="160" t="str">
        <f>IF(1=1,IF(E75="","",A46),N("A35"))</f>
        <v/>
      </c>
      <c r="B75" s="127" t="str">
        <f>IF(1=1,IF(E75="","",B46),N("B35"))</f>
        <v/>
      </c>
      <c r="C75" s="127"/>
      <c r="D75" s="129" t="str">
        <f>IF(ISBLANK(E75),"",LARGE(D46:D74,1)+1)</f>
        <v/>
      </c>
      <c r="E75" s="130"/>
      <c r="F75" s="131"/>
      <c r="G75" s="145"/>
      <c r="H75" s="105"/>
      <c r="I75" s="132" t="str">
        <f>IF(1=1,IF(E75="","",I46),N("H35"))</f>
        <v/>
      </c>
      <c r="J75" s="133" t="str">
        <f>IF(1=1,IF(E75="","",J46),N("I35"))</f>
        <v/>
      </c>
      <c r="K75" s="134" t="str">
        <f>IF(1=1,IF(E75="","",K46),N("J35"))</f>
        <v/>
      </c>
      <c r="L75" s="135" t="str">
        <f>IF(1=1,IF(OR(J75="",O75="",NOT(ISNUMBER(J75)),NOT(ISNUMBER(O75)),J75=0),"",O75/J75),N("L35"))</f>
        <v/>
      </c>
      <c r="M75" s="136" t="str">
        <f>IF(1=1,IF(OR(L75="",NOT(ISNUMBER(F75))),"",F75*L75*IFERROR(INDEX(D384:D428,MATCH(AE75,B384:B428,0)),1)),N("M13"))</f>
        <v/>
      </c>
      <c r="N75" s="137" t="str">
        <f>IF(1=1,IF(F75="","",IF(G75="","",IFERROR(INDEX(E384:E428,MATCH(AE75,B384:B428,0)),G75&amp;""))),N("N6"))</f>
        <v/>
      </c>
      <c r="O75" s="138" t="str">
        <f>IF(1=1,IF(E75="","",O46),N("K35"))</f>
        <v/>
      </c>
      <c r="P75" s="139" t="str">
        <f>IF(1=1,IF(M75="","",IF(AND(ISNUMBER(M75),M75&lt;1,N75="kg"),MAX(1,ROUND(M75*1000,0)),IF(AND(ISNUMBER(M75),M75&lt;1,N75="L"),MAX(1,ROUND(M75*100,0)),ROUND(M75,3)))),N("O35"))</f>
        <v/>
      </c>
      <c r="Q75" s="140" t="str">
        <f>IF(1=1,IF(M75="","",IF(AND(ISNUMBER(M75),M75&lt;1,N75="kg"),"g",IF(AND(ISNUMBER(M75),M75&lt;1,N75="L"),"cl",N75))),N("P35"))</f>
        <v/>
      </c>
      <c r="R75" s="161" t="str">
        <f>IF(1=1,IF(E75="","",IF(F75="","A CONTROLER",IF(NOT(ISNUMBER(F75)),"TEXTE",IF(OR(L75="",L75&lt;=0),"COMMANDE PRINCIPALE INCOMPLETE",IF(G75="","UNITE MANQUANTE",IF(COUNTIF(B384:B428,AE75)=0,"UNITE A CONTROLER","OK")))))),N("Q9"))</f>
        <v/>
      </c>
      <c r="S75" s="105"/>
      <c r="T75" s="141">
        <f t="shared" si="12"/>
        <v>0</v>
      </c>
      <c r="U75" s="133" t="str">
        <f>IF(1=1,IF(E75="","",U46),N("S35"))</f>
        <v/>
      </c>
      <c r="V75" s="133" t="str">
        <f>IF(1=1,IF(E75="","",V46),N("T35"))</f>
        <v/>
      </c>
      <c r="W75" s="135" t="str">
        <f>IF(1=1,IF(OR(U75="",V75="",NOT(ISNUMBER(U75)),NOT(ISNUMBER(V75)),U75=0),"",V75/U75),N("U35"))</f>
        <v/>
      </c>
      <c r="X75" s="136" t="str">
        <f>IF(1=1,IF(OR(W75="",NOT(ISNUMBER(F75))),"",F75*W75*IFERROR(INDEX(D384:D428,MATCH(AE75,B384:B428,0)),1)),N("V7"))</f>
        <v/>
      </c>
      <c r="Y75" s="137" t="str">
        <f>IF(1=1,IF(F75="","",IF(G75="","",IFERROR(INDEX(E384:E428,MATCH(AE75,B384:B428,0)),G75&amp;""))),N("W6"))</f>
        <v/>
      </c>
      <c r="Z75" s="142" t="str">
        <f>IF(1=1,IF(X75="","",IF(AND(ISNUMBER(X75),X75&lt;1,Y75="kg"),MAX(1,ROUND(X75*1000,0)),IF(AND(ISNUMBER(X75),X75&lt;1,Y75="L"),MAX(1,ROUND(X75*100,0)),ROUND(X75,3)))),N("X35"))</f>
        <v/>
      </c>
      <c r="AA75" s="143" t="str">
        <f>IF(1=1,IF(X75="","",IF(AND(ISNUMBER(X75),X75&lt;1,Y75="kg"),"g",IF(AND(ISNUMBER(X75),X75&lt;1,Y75="L"),"cl",Y75))),N("Y35"))</f>
        <v/>
      </c>
      <c r="AB75" s="123" t="str">
        <f>IF(1=1,IF(E75="","",IF(F75="","A CONTROLER",IF(NOT(ISNUMBER(F75)),"TEXTE",IF(OR(W75="",W75&lt;=0),"COMMANDE COUVERTS INCOMPLETE",IF(G75="","UNITE MANQUANTE",IF(COUNTIF(B384:B428,AE75)=0,"UNITE A CONTROLER","OK")))))),N("Z6"))</f>
        <v/>
      </c>
      <c r="AD75" s="144" t="str">
        <f>IF(1=1,IF(E75="","",AD46),N("AB35"))</f>
        <v/>
      </c>
      <c r="AE75" s="125" t="str">
        <f>IF(1=1,IF(G75="","",UPPER(TRIM(SUBSTITUTE(SUBSTITUTE(G75&amp;"",CHAR(160)," ")," "," ")))),N("AC35"))</f>
        <v/>
      </c>
    </row>
    <row r="76" spans="1:31" ht="15.75" x14ac:dyDescent="0.25">
      <c r="A76" s="160" t="str">
        <f>IF(1=1,IF(E76="","",A46),N("A36"))</f>
        <v/>
      </c>
      <c r="B76" s="127" t="str">
        <f>IF(1=1,IF(E76="","",B46),N("B36"))</f>
        <v/>
      </c>
      <c r="C76" s="127"/>
      <c r="D76" s="129" t="str">
        <f>IF(ISBLANK(E76),"",LARGE(D46:D75,1)+1)</f>
        <v/>
      </c>
      <c r="E76" s="130"/>
      <c r="F76" s="131"/>
      <c r="G76" s="145"/>
      <c r="H76" s="105"/>
      <c r="I76" s="132" t="str">
        <f>IF(1=1,IF(E76="","",I46),N("H36"))</f>
        <v/>
      </c>
      <c r="J76" s="133" t="str">
        <f>IF(1=1,IF(E76="","",J46),N("I36"))</f>
        <v/>
      </c>
      <c r="K76" s="134" t="str">
        <f>IF(1=1,IF(E76="","",K46),N("J36"))</f>
        <v/>
      </c>
      <c r="L76" s="135" t="str">
        <f>IF(1=1,IF(OR(J76="",O76="",NOT(ISNUMBER(J76)),NOT(ISNUMBER(O76)),J76=0),"",O76/J76),N("L36"))</f>
        <v/>
      </c>
      <c r="M76" s="136" t="str">
        <f>IF(1=1,IF(OR(L76="",NOT(ISNUMBER(F76))),"",F76*L76*IFERROR(INDEX(D384:D428,MATCH(AE76,B384:B428,0)),1)),N("M13"))</f>
        <v/>
      </c>
      <c r="N76" s="137" t="str">
        <f>IF(1=1,IF(F76="","",IF(G76="","",IFERROR(INDEX(E384:E428,MATCH(AE76,B384:B428,0)),G76&amp;""))),N("N6"))</f>
        <v/>
      </c>
      <c r="O76" s="138" t="str">
        <f>IF(1=1,IF(E76="","",O46),N("K36"))</f>
        <v/>
      </c>
      <c r="P76" s="139" t="str">
        <f>IF(1=1,IF(M76="","",IF(AND(ISNUMBER(M76),M76&lt;1,N76="kg"),MAX(1,ROUND(M76*1000,0)),IF(AND(ISNUMBER(M76),M76&lt;1,N76="L"),MAX(1,ROUND(M76*100,0)),ROUND(M76,3)))),N("O36"))</f>
        <v/>
      </c>
      <c r="Q76" s="140" t="str">
        <f>IF(1=1,IF(M76="","",IF(AND(ISNUMBER(M76),M76&lt;1,N76="kg"),"g",IF(AND(ISNUMBER(M76),M76&lt;1,N76="L"),"cl",N76))),N("P36"))</f>
        <v/>
      </c>
      <c r="R76" s="161" t="str">
        <f>IF(1=1,IF(E76="","",IF(F76="","A CONTROLER",IF(NOT(ISNUMBER(F76)),"TEXTE",IF(OR(L76="",L76&lt;=0),"COMMANDE PRINCIPALE INCOMPLETE",IF(G76="","UNITE MANQUANTE",IF(COUNTIF(B384:B428,AE76)=0,"UNITE A CONTROLER","OK")))))),N("Q9"))</f>
        <v/>
      </c>
      <c r="S76" s="105"/>
      <c r="T76" s="141">
        <f t="shared" si="12"/>
        <v>0</v>
      </c>
      <c r="U76" s="133" t="str">
        <f>IF(1=1,IF(E76="","",U46),N("S36"))</f>
        <v/>
      </c>
      <c r="V76" s="133" t="str">
        <f>IF(1=1,IF(E76="","",V46),N("T36"))</f>
        <v/>
      </c>
      <c r="W76" s="135" t="str">
        <f>IF(1=1,IF(OR(U76="",V76="",NOT(ISNUMBER(U76)),NOT(ISNUMBER(V76)),U76=0),"",V76/U76),N("U36"))</f>
        <v/>
      </c>
      <c r="X76" s="136" t="str">
        <f>IF(1=1,IF(OR(W76="",NOT(ISNUMBER(F76))),"",F76*W76*IFERROR(INDEX(D384:D428,MATCH(AE76,B384:B428,0)),1)),N("V7"))</f>
        <v/>
      </c>
      <c r="Y76" s="137" t="str">
        <f>IF(1=1,IF(F76="","",IF(G76="","",IFERROR(INDEX(E384:E428,MATCH(AE76,B384:B428,0)),G76&amp;""))),N("W6"))</f>
        <v/>
      </c>
      <c r="Z76" s="142" t="str">
        <f>IF(1=1,IF(X76="","",IF(AND(ISNUMBER(X76),X76&lt;1,Y76="kg"),MAX(1,ROUND(X76*1000,0)),IF(AND(ISNUMBER(X76),X76&lt;1,Y76="L"),MAX(1,ROUND(X76*100,0)),ROUND(X76,3)))),N("X36"))</f>
        <v/>
      </c>
      <c r="AA76" s="143" t="str">
        <f>IF(1=1,IF(X76="","",IF(AND(ISNUMBER(X76),X76&lt;1,Y76="kg"),"g",IF(AND(ISNUMBER(X76),X76&lt;1,Y76="L"),"cl",Y76))),N("Y36"))</f>
        <v/>
      </c>
      <c r="AB76" s="123" t="str">
        <f>IF(1=1,IF(E76="","",IF(F76="","A CONTROLER",IF(NOT(ISNUMBER(F76)),"TEXTE",IF(OR(W76="",W76&lt;=0),"COMMANDE COUVERTS INCOMPLETE",IF(G76="","UNITE MANQUANTE",IF(COUNTIF(B384:B428,AE76)=0,"UNITE A CONTROLER","OK")))))),N("Z6"))</f>
        <v/>
      </c>
      <c r="AD76" s="144" t="str">
        <f>IF(1=1,IF(E76="","",AD46),N("AB36"))</f>
        <v/>
      </c>
      <c r="AE76" s="125" t="str">
        <f>IF(1=1,IF(G76="","",UPPER(TRIM(SUBSTITUTE(SUBSTITUTE(G76&amp;"",CHAR(160)," ")," "," ")))),N("AC36"))</f>
        <v/>
      </c>
    </row>
    <row r="77" spans="1:31" ht="15.75" x14ac:dyDescent="0.25">
      <c r="A77" s="160" t="str">
        <f>IF(1=1,IF(E77="","",A46),N("A37"))</f>
        <v/>
      </c>
      <c r="B77" s="127" t="str">
        <f>IF(1=1,IF(E77="","",B46),N("B37"))</f>
        <v/>
      </c>
      <c r="C77" s="127"/>
      <c r="D77" s="129" t="str">
        <f>IF(ISBLANK(E77),"",LARGE(D46:D76,1)+1)</f>
        <v/>
      </c>
      <c r="E77" s="130"/>
      <c r="F77" s="131"/>
      <c r="G77" s="145"/>
      <c r="H77" s="105"/>
      <c r="I77" s="132" t="str">
        <f>IF(1=1,IF(E77="","",I46),N("H37"))</f>
        <v/>
      </c>
      <c r="J77" s="133" t="str">
        <f>IF(1=1,IF(E77="","",J46),N("I37"))</f>
        <v/>
      </c>
      <c r="K77" s="134" t="str">
        <f>IF(1=1,IF(E77="","",K46),N("J37"))</f>
        <v/>
      </c>
      <c r="L77" s="135" t="str">
        <f>IF(1=1,IF(OR(J77="",O77="",NOT(ISNUMBER(J77)),NOT(ISNUMBER(O77)),J77=0),"",O77/J77),N("L37"))</f>
        <v/>
      </c>
      <c r="M77" s="136" t="str">
        <f>IF(1=1,IF(OR(L77="",NOT(ISNUMBER(F77))),"",F77*L77*IFERROR(INDEX(D384:D428,MATCH(AE77,B384:B428,0)),1)),N("M13"))</f>
        <v/>
      </c>
      <c r="N77" s="137" t="str">
        <f>IF(1=1,IF(F77="","",IF(G77="","",IFERROR(INDEX(E384:E428,MATCH(AE77,B384:B428,0)),G77&amp;""))),N("N6"))</f>
        <v/>
      </c>
      <c r="O77" s="138" t="str">
        <f>IF(1=1,IF(E77="","",O46),N("K37"))</f>
        <v/>
      </c>
      <c r="P77" s="139" t="str">
        <f>IF(1=1,IF(M77="","",IF(AND(ISNUMBER(M77),M77&lt;1,N77="kg"),MAX(1,ROUND(M77*1000,0)),IF(AND(ISNUMBER(M77),M77&lt;1,N77="L"),MAX(1,ROUND(M77*100,0)),ROUND(M77,3)))),N("O37"))</f>
        <v/>
      </c>
      <c r="Q77" s="140" t="str">
        <f>IF(1=1,IF(M77="","",IF(AND(ISNUMBER(M77),M77&lt;1,N77="kg"),"g",IF(AND(ISNUMBER(M77),M77&lt;1,N77="L"),"cl",N77))),N("P37"))</f>
        <v/>
      </c>
      <c r="R77" s="161" t="str">
        <f>IF(1=1,IF(E77="","",IF(F77="","A CONTROLER",IF(NOT(ISNUMBER(F77)),"TEXTE",IF(OR(L77="",L77&lt;=0),"COMMANDE PRINCIPALE INCOMPLETE",IF(G77="","UNITE MANQUANTE",IF(COUNTIF(B384:B428,AE77)=0,"UNITE A CONTROLER","OK")))))),N("Q9"))</f>
        <v/>
      </c>
      <c r="S77" s="105"/>
      <c r="T77" s="141">
        <f t="shared" si="12"/>
        <v>0</v>
      </c>
      <c r="U77" s="133" t="str">
        <f>IF(1=1,IF(E77="","",U46),N("S37"))</f>
        <v/>
      </c>
      <c r="V77" s="133" t="str">
        <f>IF(1=1,IF(E77="","",V46),N("T37"))</f>
        <v/>
      </c>
      <c r="W77" s="135" t="str">
        <f>IF(1=1,IF(OR(U77="",V77="",NOT(ISNUMBER(U77)),NOT(ISNUMBER(V77)),U77=0),"",V77/U77),N("U37"))</f>
        <v/>
      </c>
      <c r="X77" s="136" t="str">
        <f>IF(1=1,IF(OR(W77="",NOT(ISNUMBER(F77))),"",F77*W77*IFERROR(INDEX(D384:D428,MATCH(AE77,B384:B428,0)),1)),N("V7"))</f>
        <v/>
      </c>
      <c r="Y77" s="137" t="str">
        <f>IF(1=1,IF(F77="","",IF(G77="","",IFERROR(INDEX(E384:E428,MATCH(AE77,B384:B428,0)),G77&amp;""))),N("W6"))</f>
        <v/>
      </c>
      <c r="Z77" s="142" t="str">
        <f>IF(1=1,IF(X77="","",IF(AND(ISNUMBER(X77),X77&lt;1,Y77="kg"),MAX(1,ROUND(X77*1000,0)),IF(AND(ISNUMBER(X77),X77&lt;1,Y77="L"),MAX(1,ROUND(X77*100,0)),ROUND(X77,3)))),N("X37"))</f>
        <v/>
      </c>
      <c r="AA77" s="143" t="str">
        <f>IF(1=1,IF(X77="","",IF(AND(ISNUMBER(X77),X77&lt;1,Y77="kg"),"g",IF(AND(ISNUMBER(X77),X77&lt;1,Y77="L"),"cl",Y77))),N("Y37"))</f>
        <v/>
      </c>
      <c r="AB77" s="123" t="str">
        <f>IF(1=1,IF(E77="","",IF(F77="","A CONTROLER",IF(NOT(ISNUMBER(F77)),"TEXTE",IF(OR(W77="",W77&lt;=0),"COMMANDE COUVERTS INCOMPLETE",IF(G77="","UNITE MANQUANTE",IF(COUNTIF(B384:B428,AE77)=0,"UNITE A CONTROLER","OK")))))),N("Z6"))</f>
        <v/>
      </c>
      <c r="AD77" s="144" t="str">
        <f>IF(1=1,IF(E77="","",AD46),N("AB37"))</f>
        <v/>
      </c>
      <c r="AE77" s="125" t="str">
        <f>IF(1=1,IF(G77="","",UPPER(TRIM(SUBSTITUTE(SUBSTITUTE(G77&amp;"",CHAR(160)," ")," "," ")))),N("AC37"))</f>
        <v/>
      </c>
    </row>
    <row r="78" spans="1:31" ht="15.75" x14ac:dyDescent="0.25">
      <c r="A78" s="160" t="str">
        <f>IF(1=1,IF(E78="","",A46),N("A38"))</f>
        <v/>
      </c>
      <c r="B78" s="127" t="str">
        <f>IF(1=1,IF(E78="","",B46),N("B38"))</f>
        <v/>
      </c>
      <c r="C78" s="127"/>
      <c r="D78" s="129" t="str">
        <f>IF(ISBLANK(E78),"",LARGE(D46:D77,1)+1)</f>
        <v/>
      </c>
      <c r="E78" s="130"/>
      <c r="F78" s="131"/>
      <c r="G78" s="145"/>
      <c r="H78" s="105"/>
      <c r="I78" s="132" t="str">
        <f>IF(1=1,IF(E78="","",I46),N("H38"))</f>
        <v/>
      </c>
      <c r="J78" s="133" t="str">
        <f>IF(1=1,IF(E78="","",J46),N("I38"))</f>
        <v/>
      </c>
      <c r="K78" s="134" t="str">
        <f>IF(1=1,IF(E78="","",K46),N("J38"))</f>
        <v/>
      </c>
      <c r="L78" s="135" t="str">
        <f>IF(1=1,IF(OR(J78="",O78="",NOT(ISNUMBER(J78)),NOT(ISNUMBER(O78)),J78=0),"",O78/J78),N("L38"))</f>
        <v/>
      </c>
      <c r="M78" s="136" t="str">
        <f>IF(1=1,IF(OR(L78="",NOT(ISNUMBER(F78))),"",F78*L78*IFERROR(INDEX(D384:D428,MATCH(AE78,B384:B428,0)),1)),N("M13"))</f>
        <v/>
      </c>
      <c r="N78" s="137" t="str">
        <f>IF(1=1,IF(F78="","",IF(G78="","",IFERROR(INDEX(E384:E428,MATCH(AE78,B384:B428,0)),G78&amp;""))),N("N6"))</f>
        <v/>
      </c>
      <c r="O78" s="138" t="str">
        <f>IF(1=1,IF(E78="","",O46),N("K38"))</f>
        <v/>
      </c>
      <c r="P78" s="139" t="str">
        <f>IF(1=1,IF(M78="","",IF(AND(ISNUMBER(M78),M78&lt;1,N78="kg"),MAX(1,ROUND(M78*1000,0)),IF(AND(ISNUMBER(M78),M78&lt;1,N78="L"),MAX(1,ROUND(M78*100,0)),ROUND(M78,3)))),N("O38"))</f>
        <v/>
      </c>
      <c r="Q78" s="140" t="str">
        <f>IF(1=1,IF(M78="","",IF(AND(ISNUMBER(M78),M78&lt;1,N78="kg"),"g",IF(AND(ISNUMBER(M78),M78&lt;1,N78="L"),"cl",N78))),N("P38"))</f>
        <v/>
      </c>
      <c r="R78" s="161" t="str">
        <f>IF(1=1,IF(E78="","",IF(F78="","A CONTROLER",IF(NOT(ISNUMBER(F78)),"TEXTE",IF(OR(L78="",L78&lt;=0),"COMMANDE PRINCIPALE INCOMPLETE",IF(G78="","UNITE MANQUANTE",IF(COUNTIF(B384:B428,AE78)=0,"UNITE A CONTROLER","OK")))))),N("Q9"))</f>
        <v/>
      </c>
      <c r="S78" s="105"/>
      <c r="T78" s="141">
        <f t="shared" si="12"/>
        <v>0</v>
      </c>
      <c r="U78" s="133" t="str">
        <f>IF(1=1,IF(E78="","",U46),N("S38"))</f>
        <v/>
      </c>
      <c r="V78" s="133" t="str">
        <f>IF(1=1,IF(E78="","",V46),N("T38"))</f>
        <v/>
      </c>
      <c r="W78" s="135" t="str">
        <f>IF(1=1,IF(OR(U78="",V78="",NOT(ISNUMBER(U78)),NOT(ISNUMBER(V78)),U78=0),"",V78/U78),N("U38"))</f>
        <v/>
      </c>
      <c r="X78" s="136" t="str">
        <f>IF(1=1,IF(OR(W78="",NOT(ISNUMBER(F78))),"",F78*W78*IFERROR(INDEX(D384:D428,MATCH(AE78,B384:B428,0)),1)),N("V7"))</f>
        <v/>
      </c>
      <c r="Y78" s="137" t="str">
        <f>IF(1=1,IF(F78="","",IF(G78="","",IFERROR(INDEX(E384:E428,MATCH(AE78,B384:B428,0)),G78&amp;""))),N("W6"))</f>
        <v/>
      </c>
      <c r="Z78" s="142" t="str">
        <f>IF(1=1,IF(X78="","",IF(AND(ISNUMBER(X78),X78&lt;1,Y78="kg"),MAX(1,ROUND(X78*1000,0)),IF(AND(ISNUMBER(X78),X78&lt;1,Y78="L"),MAX(1,ROUND(X78*100,0)),ROUND(X78,3)))),N("X38"))</f>
        <v/>
      </c>
      <c r="AA78" s="143" t="str">
        <f>IF(1=1,IF(X78="","",IF(AND(ISNUMBER(X78),X78&lt;1,Y78="kg"),"g",IF(AND(ISNUMBER(X78),X78&lt;1,Y78="L"),"cl",Y78))),N("Y38"))</f>
        <v/>
      </c>
      <c r="AB78" s="123" t="str">
        <f>IF(1=1,IF(E78="","",IF(F78="","A CONTROLER",IF(NOT(ISNUMBER(F78)),"TEXTE",IF(OR(W78="",W78&lt;=0),"COMMANDE COUVERTS INCOMPLETE",IF(G78="","UNITE MANQUANTE",IF(COUNTIF(B384:B428,AE78)=0,"UNITE A CONTROLER","OK")))))),N("Z6"))</f>
        <v/>
      </c>
      <c r="AD78" s="144" t="str">
        <f>IF(1=1,IF(E78="","",AD46),N("AB38"))</f>
        <v/>
      </c>
      <c r="AE78" s="125" t="str">
        <f>IF(1=1,IF(G78="","",UPPER(TRIM(SUBSTITUTE(SUBSTITUTE(G78&amp;"",CHAR(160)," ")," "," ")))),N("AC38"))</f>
        <v/>
      </c>
    </row>
    <row r="79" spans="1:31" ht="15.75" x14ac:dyDescent="0.25">
      <c r="A79" s="160" t="str">
        <f>IF(1=1,IF(E79="","",A46),N("A39"))</f>
        <v/>
      </c>
      <c r="B79" s="127" t="str">
        <f>IF(1=1,IF(E79="","",B46),N("B39"))</f>
        <v/>
      </c>
      <c r="C79" s="127"/>
      <c r="D79" s="129" t="str">
        <f>IF(ISBLANK(E79),"",LARGE(D46:D78,1)+1)</f>
        <v/>
      </c>
      <c r="E79" s="130"/>
      <c r="F79" s="131"/>
      <c r="G79" s="145"/>
      <c r="H79" s="105"/>
      <c r="I79" s="132" t="str">
        <f>IF(1=1,IF(E79="","",I46),N("H39"))</f>
        <v/>
      </c>
      <c r="J79" s="133" t="str">
        <f>IF(1=1,IF(E79="","",J46),N("I39"))</f>
        <v/>
      </c>
      <c r="K79" s="134" t="str">
        <f>IF(1=1,IF(E79="","",K46),N("J39"))</f>
        <v/>
      </c>
      <c r="L79" s="135" t="str">
        <f>IF(1=1,IF(OR(J79="",O79="",NOT(ISNUMBER(J79)),NOT(ISNUMBER(O79)),J79=0),"",O79/J79),N("L39"))</f>
        <v/>
      </c>
      <c r="M79" s="136" t="str">
        <f>IF(1=1,IF(OR(L79="",NOT(ISNUMBER(F79))),"",F79*L79*IFERROR(INDEX(D384:D428,MATCH(AE79,B384:B428,0)),1)),N("M13"))</f>
        <v/>
      </c>
      <c r="N79" s="137" t="str">
        <f>IF(1=1,IF(F79="","",IF(G79="","",IFERROR(INDEX(E384:E428,MATCH(AE79,B384:B428,0)),G79&amp;""))),N("N6"))</f>
        <v/>
      </c>
      <c r="O79" s="138" t="str">
        <f>IF(1=1,IF(E79="","",O46),N("K39"))</f>
        <v/>
      </c>
      <c r="P79" s="139" t="str">
        <f>IF(1=1,IF(M79="","",IF(AND(ISNUMBER(M79),M79&lt;1,N79="kg"),MAX(1,ROUND(M79*1000,0)),IF(AND(ISNUMBER(M79),M79&lt;1,N79="L"),MAX(1,ROUND(M79*100,0)),ROUND(M79,3)))),N("O39"))</f>
        <v/>
      </c>
      <c r="Q79" s="140" t="str">
        <f>IF(1=1,IF(M79="","",IF(AND(ISNUMBER(M79),M79&lt;1,N79="kg"),"g",IF(AND(ISNUMBER(M79),M79&lt;1,N79="L"),"cl",N79))),N("P39"))</f>
        <v/>
      </c>
      <c r="R79" s="161" t="str">
        <f>IF(1=1,IF(E79="","",IF(F79="","A CONTROLER",IF(NOT(ISNUMBER(F79)),"TEXTE",IF(OR(L79="",L79&lt;=0),"COMMANDE PRINCIPALE INCOMPLETE",IF(G79="","UNITE MANQUANTE",IF(COUNTIF(B384:B428,AE79)=0,"UNITE A CONTROLER","OK")))))),N("Q9"))</f>
        <v/>
      </c>
      <c r="S79" s="105"/>
      <c r="T79" s="141">
        <f t="shared" si="12"/>
        <v>0</v>
      </c>
      <c r="U79" s="133" t="str">
        <f>IF(1=1,IF(E79="","",U46),N("S39"))</f>
        <v/>
      </c>
      <c r="V79" s="133" t="str">
        <f>IF(1=1,IF(E79="","",V46),N("T39"))</f>
        <v/>
      </c>
      <c r="W79" s="135" t="str">
        <f>IF(1=1,IF(OR(U79="",V79="",NOT(ISNUMBER(U79)),NOT(ISNUMBER(V79)),U79=0),"",V79/U79),N("U39"))</f>
        <v/>
      </c>
      <c r="X79" s="136" t="str">
        <f>IF(1=1,IF(OR(W79="",NOT(ISNUMBER(F79))),"",F79*W79*IFERROR(INDEX(D384:D428,MATCH(AE79,B384:B428,0)),1)),N("V7"))</f>
        <v/>
      </c>
      <c r="Y79" s="137" t="str">
        <f>IF(1=1,IF(F79="","",IF(G79="","",IFERROR(INDEX(E384:E428,MATCH(AE79,B384:B428,0)),G79&amp;""))),N("W6"))</f>
        <v/>
      </c>
      <c r="Z79" s="142" t="str">
        <f>IF(1=1,IF(X79="","",IF(AND(ISNUMBER(X79),X79&lt;1,Y79="kg"),MAX(1,ROUND(X79*1000,0)),IF(AND(ISNUMBER(X79),X79&lt;1,Y79="L"),MAX(1,ROUND(X79*100,0)),ROUND(X79,3)))),N("X39"))</f>
        <v/>
      </c>
      <c r="AA79" s="143" t="str">
        <f>IF(1=1,IF(X79="","",IF(AND(ISNUMBER(X79),X79&lt;1,Y79="kg"),"g",IF(AND(ISNUMBER(X79),X79&lt;1,Y79="L"),"cl",Y79))),N("Y39"))</f>
        <v/>
      </c>
      <c r="AB79" s="123" t="str">
        <f>IF(1=1,IF(E79="","",IF(F79="","A CONTROLER",IF(NOT(ISNUMBER(F79)),"TEXTE",IF(OR(W79="",W79&lt;=0),"COMMANDE COUVERTS INCOMPLETE",IF(G79="","UNITE MANQUANTE",IF(COUNTIF(B384:B428,AE79)=0,"UNITE A CONTROLER","OK")))))),N("Z6"))</f>
        <v/>
      </c>
      <c r="AD79" s="144" t="str">
        <f>IF(1=1,IF(E79="","",AD46),N("AB39"))</f>
        <v/>
      </c>
      <c r="AE79" s="125" t="str">
        <f>IF(1=1,IF(G79="","",UPPER(TRIM(SUBSTITUTE(SUBSTITUTE(G79&amp;"",CHAR(160)," ")," "," ")))),N("AC39"))</f>
        <v/>
      </c>
    </row>
    <row r="80" spans="1:31" ht="24" customHeight="1" x14ac:dyDescent="0.25">
      <c r="A80" s="160" t="str">
        <f>IF(1=1,IF(E80="","",A46),N("A40"))</f>
        <v/>
      </c>
      <c r="B80" s="127" t="str">
        <f>IF(1=1,IF(E80="","",B46),N("B40"))</f>
        <v/>
      </c>
      <c r="C80" s="127"/>
      <c r="D80" s="129" t="str">
        <f>IF(ISBLANK(E80),"",LARGE(D46:D79,1)+1)</f>
        <v/>
      </c>
      <c r="E80" s="130"/>
      <c r="F80" s="131"/>
      <c r="G80" s="145"/>
      <c r="H80" s="105"/>
      <c r="I80" s="132" t="str">
        <f>IF(1=1,IF(E80="","",I46),N("H40"))</f>
        <v/>
      </c>
      <c r="J80" s="133" t="str">
        <f>IF(1=1,IF(E80="","",J46),N("I40"))</f>
        <v/>
      </c>
      <c r="K80" s="134" t="str">
        <f>IF(1=1,IF(E80="","",K46),N("J40"))</f>
        <v/>
      </c>
      <c r="L80" s="135" t="str">
        <f>IF(1=1,IF(OR(J80="",O80="",NOT(ISNUMBER(J80)),NOT(ISNUMBER(O80)),J80=0),"",O80/J80),N("L40"))</f>
        <v/>
      </c>
      <c r="M80" s="146" t="str">
        <f>IF(1=1,IF(OR(L80="",NOT(ISNUMBER(F80))),"",F80*L80*IFERROR(INDEX(D384:D428,MATCH(AE80,B384:B428,0)),1)),N("M13"))</f>
        <v/>
      </c>
      <c r="N80" s="147" t="str">
        <f>IF(1=1,IF(F80="","",IF(G80="","",IFERROR(INDEX(E384:E428,MATCH(AE80,B384:B428,0)),G80&amp;""))),N("N6"))</f>
        <v/>
      </c>
      <c r="O80" s="138" t="str">
        <f>IF(1=1,IF(E80="","",O46),N("K40"))</f>
        <v/>
      </c>
      <c r="P80" s="139" t="str">
        <f>IF(1=1,IF(M80="","",IF(AND(ISNUMBER(M80),M80&lt;1,N80="kg"),MAX(1,ROUND(M80*1000,0)),IF(AND(ISNUMBER(M80),M80&lt;1,N80="L"),MAX(1,ROUND(M80*100,0)),ROUND(M80,3)))),N("O40"))</f>
        <v/>
      </c>
      <c r="Q80" s="140" t="str">
        <f>IF(1=1,IF(M80="","",IF(AND(ISNUMBER(M80),M80&lt;1,N80="kg"),"g",IF(AND(ISNUMBER(M80),M80&lt;1,N80="L"),"cl",N80))),N("P40"))</f>
        <v/>
      </c>
      <c r="R80" s="161" t="str">
        <f>IF(1=1,IF(E80="","",IF(F80="","A CONTROLER",IF(NOT(ISNUMBER(F80)),"TEXTE",IF(OR(L80="",L80&lt;=0),"COMMANDE PRINCIPALE INCOMPLETE",IF(G80="","UNITE MANQUANTE",IF(COUNTIF(B384:B428,AE80)=0,"UNITE A CONTROLER","OK")))))),N("Q9"))</f>
        <v/>
      </c>
      <c r="S80" s="105"/>
      <c r="T80" s="141">
        <f t="shared" si="12"/>
        <v>0</v>
      </c>
      <c r="U80" s="133" t="str">
        <f>IF(1=1,IF(E80="","",U46),N("S40"))</f>
        <v/>
      </c>
      <c r="V80" s="133" t="str">
        <f>IF(1=1,IF(E80="","",V46),N("T40"))</f>
        <v/>
      </c>
      <c r="W80" s="135" t="str">
        <f>IF(1=1,IF(OR(U80="",V80="",NOT(ISNUMBER(U80)),NOT(ISNUMBER(V80)),U80=0),"",V80/U80),N("U40"))</f>
        <v/>
      </c>
      <c r="X80" s="133" t="str">
        <f>IF(1=1,IF(OR(W80="",NOT(ISNUMBER(F80))),"",F80*W80*IFERROR(INDEX(D384:D428,MATCH(AE80,B384:B428,0)),1)),N("V7"))</f>
        <v/>
      </c>
      <c r="Y80" s="134" t="str">
        <f>IF(1=1,IF(F80="","",IF(G80="","",IFERROR(INDEX(E384:E428,MATCH(AE80,B384:B428,0)),G80&amp;""))),N("W6"))</f>
        <v/>
      </c>
      <c r="Z80" s="142" t="str">
        <f>IF(1=1,IF(X80="","",IF(AND(ISNUMBER(X80),X80&lt;1,Y80="kg"),MAX(1,ROUND(X80*1000,0)),IF(AND(ISNUMBER(X80),X80&lt;1,Y80="L"),MAX(1,ROUND(X80*100,0)),ROUND(X80,3)))),N("X40"))</f>
        <v/>
      </c>
      <c r="AA80" s="143" t="str">
        <f>IF(1=1,IF(X80="","",IF(AND(ISNUMBER(X80),X80&lt;1,Y80="kg"),"g",IF(AND(ISNUMBER(X80),X80&lt;1,Y80="L"),"cl",Y80))),N("Y40"))</f>
        <v/>
      </c>
      <c r="AB80" s="123" t="str">
        <f>IF(1=1,IF(E80="","",IF(F80="","A CONTROLER",IF(NOT(ISNUMBER(F80)),"TEXTE",IF(OR(W80="",W80&lt;=0),"COMMANDE COUVERTS INCOMPLETE",IF(G80="","UNITE MANQUANTE",IF(COUNTIF(B384:B428,AE80)=0,"UNITE A CONTROLER","OK")))))),N("Z6"))</f>
        <v/>
      </c>
      <c r="AD80" s="144" t="str">
        <f>IF(1=1,IF(E80="","",AD46),N("AB40"))</f>
        <v/>
      </c>
      <c r="AE80" s="125" t="str">
        <f>IF(1=1,IF(G80="","",UPPER(TRIM(SUBSTITUTE(SUBSTITUTE(G80&amp;"",CHAR(160)," ")," "," ")))),N("AC40"))</f>
        <v/>
      </c>
    </row>
    <row r="81" spans="1:33" ht="24" customHeight="1" x14ac:dyDescent="0.25">
      <c r="A81" s="162"/>
      <c r="B81" s="163" t="s">
        <v>229</v>
      </c>
      <c r="C81" s="164"/>
      <c r="D81" s="164" t="s">
        <v>239</v>
      </c>
      <c r="E81" s="164"/>
      <c r="F81" s="164"/>
      <c r="G81" s="164"/>
      <c r="H81" s="165"/>
      <c r="I81" s="164"/>
      <c r="J81" s="164"/>
      <c r="K81" s="164"/>
      <c r="L81" s="164"/>
      <c r="M81" s="164"/>
      <c r="N81" s="164"/>
      <c r="O81" s="164"/>
      <c r="P81" s="164" t="str">
        <f>D81</f>
        <v>SOUS-FAMILLE</v>
      </c>
      <c r="Q81" s="164"/>
      <c r="R81" s="164"/>
      <c r="S81" s="165"/>
      <c r="T81" s="166" t="s">
        <v>664</v>
      </c>
      <c r="U81" s="167" cm="1">
        <f t="array" ref="U81">SUMPRODUCT(LEN(E83:E117)-LEN(SUBSTITUTE(E83:E117,"*","")))</f>
        <v>2</v>
      </c>
      <c r="V81" s="164"/>
      <c r="W81" s="164" t="str">
        <f>D81</f>
        <v>SOUS-FAMILLE</v>
      </c>
      <c r="X81" s="164"/>
      <c r="Y81" s="164"/>
      <c r="Z81" s="164"/>
      <c r="AA81" s="164"/>
      <c r="AB81" s="168"/>
      <c r="AC81" s="164"/>
      <c r="AD81" s="164"/>
      <c r="AE81" s="169" t="str">
        <f>B83</f>
        <v>BLAFF DE POISSON*</v>
      </c>
    </row>
    <row r="82" spans="1:33" ht="32.25" thickBot="1" x14ac:dyDescent="0.3">
      <c r="A82" s="92" t="s">
        <v>155</v>
      </c>
      <c r="B82" s="92" t="s">
        <v>1</v>
      </c>
      <c r="C82" s="92"/>
      <c r="D82" s="92" t="s">
        <v>2</v>
      </c>
      <c r="E82" s="92" t="s">
        <v>117</v>
      </c>
      <c r="F82" s="92" t="s">
        <v>3</v>
      </c>
      <c r="G82" s="92" t="s">
        <v>4</v>
      </c>
      <c r="H82" s="81"/>
      <c r="I82" s="157" t="s">
        <v>5</v>
      </c>
      <c r="J82" s="92" t="s">
        <v>114</v>
      </c>
      <c r="K82" s="92" t="s">
        <v>4</v>
      </c>
      <c r="L82" s="92" t="s">
        <v>6</v>
      </c>
      <c r="M82" s="94" t="s">
        <v>7</v>
      </c>
      <c r="N82" s="94" t="s">
        <v>116</v>
      </c>
      <c r="O82" s="95" t="s">
        <v>115</v>
      </c>
      <c r="P82" s="96" t="s">
        <v>8</v>
      </c>
      <c r="Q82" s="97" t="s">
        <v>9</v>
      </c>
      <c r="R82" s="92" t="s">
        <v>10</v>
      </c>
      <c r="S82" s="81"/>
      <c r="T82" s="92" t="s">
        <v>117</v>
      </c>
      <c r="U82" s="98" t="s">
        <v>11</v>
      </c>
      <c r="V82" s="95" t="s">
        <v>12</v>
      </c>
      <c r="W82" s="92" t="s">
        <v>13</v>
      </c>
      <c r="X82" s="94" t="s">
        <v>7</v>
      </c>
      <c r="Y82" s="94" t="s">
        <v>116</v>
      </c>
      <c r="Z82" s="99" t="s">
        <v>8</v>
      </c>
      <c r="AA82" s="97" t="s">
        <v>9</v>
      </c>
      <c r="AB82" s="99" t="s">
        <v>10</v>
      </c>
      <c r="AC82" s="240"/>
      <c r="AD82" s="92" t="s">
        <v>14</v>
      </c>
      <c r="AE82" s="92" t="s">
        <v>15</v>
      </c>
      <c r="AG82" s="245" t="s">
        <v>5642</v>
      </c>
    </row>
    <row r="83" spans="1:33" ht="18.75" x14ac:dyDescent="0.25">
      <c r="A83" s="100" t="s">
        <v>181</v>
      </c>
      <c r="B83" s="101" t="s">
        <v>647</v>
      </c>
      <c r="C83" s="101"/>
      <c r="D83" s="102">
        <v>0</v>
      </c>
      <c r="E83" s="103" t="s">
        <v>646</v>
      </c>
      <c r="F83" s="104">
        <v>14</v>
      </c>
      <c r="G83" s="8" t="s">
        <v>151</v>
      </c>
      <c r="H83" s="105"/>
      <c r="I83" s="106" t="str">
        <f>E83</f>
        <v>Roussette ou Vivaneau*</v>
      </c>
      <c r="J83" s="107">
        <f>F83</f>
        <v>14</v>
      </c>
      <c r="K83" s="108" t="str">
        <f>G83</f>
        <v>Kg</v>
      </c>
      <c r="L83" s="109">
        <f>IF(1=1,IF(OR(J83="",O83="",NOT(ISNUMBER(J83)),NOT(ISNUMBER(O83)),J83=0),"",O83/J83),N("L6"))</f>
        <v>10.714285714285714</v>
      </c>
      <c r="M83" s="110">
        <f>IF(1=1,IF(OR(L83="",NOT(ISNUMBER(F83))),"",F83*L83*IFERROR(INDEX(D384:D428,MATCH(AE83,B384:B428,0)),1)),N("M13"))</f>
        <v>150</v>
      </c>
      <c r="N83" s="111" t="str">
        <f>IF(1=1,IF(F83="","",IF(G83="","",IFERROR(INDEX(E384:E428,MATCH(AE83,B384:B428,0)),G83&amp;""))),N("N6"))</f>
        <v>kg</v>
      </c>
      <c r="O83" s="112">
        <v>150</v>
      </c>
      <c r="P83" s="113">
        <f>IF(1=1,IF(M83="","",IF(AND(ISNUMBER(M83),M83&lt;1,N83="kg"),MAX(1,ROUND(M83*1000,0)),IF(AND(ISNUMBER(M83),M83&lt;1,N83="L"),MAX(1,ROUND(M83*100,0)),ROUND(M83,3)))),N("O6"))</f>
        <v>150</v>
      </c>
      <c r="Q83" s="114" t="str">
        <f>IF(1=1,IF(M83="","",IF(AND(ISNUMBER(M83),M83&lt;1,N83="kg"),"g",IF(AND(ISNUMBER(M83),M83&lt;1,N83="L"),"cl",N83))),N("P6"))</f>
        <v>kg</v>
      </c>
      <c r="R83" s="115" t="str">
        <f>IF(1=1,IF(E83="","",IF(F83="","A CONTROLER",IF(NOT(ISNUMBER(F83)),"TEXTE",IF(OR(L83="",L83&lt;=0),"COMMANDE PRINCIPALE INCOMPLETE",IF(G83="","UNITE MANQUANTE",IF(COUNTIF(B384:B428,AE83)=0,"UNITE A CONTROLER","OK")))))),N("Q9"))</f>
        <v>OK</v>
      </c>
      <c r="S83" s="105"/>
      <c r="T83" s="159" t="str">
        <f>B83</f>
        <v>BLAFF DE POISSON*</v>
      </c>
      <c r="U83" s="117">
        <v>100</v>
      </c>
      <c r="V83" s="112">
        <v>150</v>
      </c>
      <c r="W83" s="118">
        <f>IF(1=1,IF(OR(U83="",V83="",NOT(ISNUMBER(U83)),NOT(ISNUMBER(V83)),U83=0),"",V83/U83),N("U6"))</f>
        <v>1.5</v>
      </c>
      <c r="X83" s="119">
        <f>IF(1=1,IF(OR(W83="",NOT(ISNUMBER(F83))),"",F83*W83*IFERROR(INDEX(D384:D428,MATCH(AE83,B384:B428,0)),1)),N("V7"))</f>
        <v>21</v>
      </c>
      <c r="Y83" s="120" t="str">
        <f>IF(1=1,IF(F83="","",IF(G83="","",IFERROR(INDEX(E384:E428,MATCH(AE83,B384:B428,0)),G83&amp;""))),N("W6"))</f>
        <v>kg</v>
      </c>
      <c r="Z83" s="121">
        <f>IF(1=1,IF(X83="","",IF(AND(ISNUMBER(X83),X83&lt;1,Y83="kg"),MAX(1,ROUND(X83*1000,0)),IF(AND(ISNUMBER(X83),X83&lt;1,Y83="L"),MAX(1,ROUND(X83*100,0)),ROUND(X83,3)))),N("X6"))</f>
        <v>21</v>
      </c>
      <c r="AA83" s="122" t="str">
        <f>IF(1=1,IF(X83="","",IF(AND(ISNUMBER(X83),X83&lt;1,Y83="kg"),"g",IF(AND(ISNUMBER(X83),X83&lt;1,Y83="L"),"cl",Y83))),N("Y6"))</f>
        <v>kg</v>
      </c>
      <c r="AB83" s="123" t="str">
        <f>IF(1=1,IF(E83="","",IF(F83="","A CONTROLER",IF(NOT(ISNUMBER(F83)),"TEXTE",IF(OR(W83="",W83&lt;=0),"COMMANDE COUVERTS INCOMPLETE",IF(G83="","UNITE MANQUANTE",IF(COUNTIF(B384:B428,AE83)=0,"UNITE A CONTROLER","OK")))))),N("Z6"))</f>
        <v>OK</v>
      </c>
      <c r="AD83" s="124">
        <v>62</v>
      </c>
      <c r="AE83" s="125" t="str">
        <f>IF(1=1,IF(G83="","",UPPER(TRIM(SUBSTITUTE(SUBSTITUTE(G83&amp;"",CHAR(160)," ")," "," ")))),N("AC6"))</f>
        <v>KG</v>
      </c>
      <c r="AG83" s="8" t="s">
        <v>22</v>
      </c>
    </row>
    <row r="84" spans="1:33" ht="15.75" x14ac:dyDescent="0.25">
      <c r="A84" s="126" t="str">
        <f>IF(1=1,IF(E84="","",A83),N("A7"))</f>
        <v>N° 53</v>
      </c>
      <c r="B84" s="127" t="str">
        <f>IF(1=1,IF(E84="","",B83),N("B7"))</f>
        <v>BLAFF DE POISSON*</v>
      </c>
      <c r="C84" s="128"/>
      <c r="D84" s="129">
        <f>IF(ISBLANK(E84),"",LARGE(D83:D83,1)+1)</f>
        <v>1</v>
      </c>
      <c r="E84" s="130" t="s">
        <v>644</v>
      </c>
      <c r="F84" s="131">
        <v>5</v>
      </c>
      <c r="G84" s="9" t="s">
        <v>26</v>
      </c>
      <c r="H84" s="105"/>
      <c r="I84" s="132" t="str">
        <f>IF(1=1,IF(E84="","",I83),N("H7"))</f>
        <v>Roussette ou Vivaneau*</v>
      </c>
      <c r="J84" s="133">
        <f>IF(1=1,IF(E84="","",J83),N("I7"))</f>
        <v>14</v>
      </c>
      <c r="K84" s="134" t="str">
        <f>IF(1=1,IF(E84="","",K83),N("J7"))</f>
        <v>Kg</v>
      </c>
      <c r="L84" s="135">
        <f>IF(1=1,IF(OR(J84="",O84="",NOT(ISNUMBER(J84)),NOT(ISNUMBER(O84)),J84=0),"",O84/J84),N("L7"))</f>
        <v>10.714285714285714</v>
      </c>
      <c r="M84" s="136">
        <f>IF(1=1,IF(OR(L84="",NOT(ISNUMBER(F84))),"",F84*L84*IFERROR(INDEX(D384:D428,MATCH(AE84,B384:B428,0)),1)),N("M13"))</f>
        <v>53.571428571428569</v>
      </c>
      <c r="N84" s="137" t="str">
        <f>IF(1=1,IF(F84="","",IF(G84="","",IFERROR(INDEX(E384:E428,MATCH(AE84,B384:B428,0)),G84&amp;""))),N("N6"))</f>
        <v>L</v>
      </c>
      <c r="O84" s="138">
        <f>IF(1=1,IF(E84="","",O83),N("K7"))</f>
        <v>150</v>
      </c>
      <c r="P84" s="139">
        <f>IF(1=1,IF(M84="","",IF(AND(ISNUMBER(M84),M84&lt;1,N84="kg"),MAX(1,ROUND(M84*1000,0)),IF(AND(ISNUMBER(M84),M84&lt;1,N84="L"),MAX(1,ROUND(M84*100,0)),ROUND(M84,3)))),N("O7"))</f>
        <v>53.570999999999998</v>
      </c>
      <c r="Q84" s="140" t="str">
        <f>IF(1=1,IF(M84="","",IF(AND(ISNUMBER(M84),M84&lt;1,N84="kg"),"g",IF(AND(ISNUMBER(M84),M84&lt;1,N84="L"),"cl",N84))),N("P7"))</f>
        <v>L</v>
      </c>
      <c r="R84" s="161" t="str">
        <f>IF(1=1,IF(E84="","",IF(F84="","A CONTROLER",IF(NOT(ISNUMBER(F84)),"TEXTE",IF(OR(L84="",L84&lt;=0),"COMMANDE PRINCIPALE INCOMPLETE",IF(G84="","UNITE MANQUANTE",IF(COUNTIF(B384:B428,AE84)=0,"UNITE A CONTROLER","OK")))))),N("Q9"))</f>
        <v>OK</v>
      </c>
      <c r="S84" s="105"/>
      <c r="T84" s="141" t="str">
        <f t="shared" ref="T84:T117" si="13">E84</f>
        <v>fumet de poisson *</v>
      </c>
      <c r="U84" s="133">
        <f>IF(1=1,IF(E84="","",U83),N("S7"))</f>
        <v>100</v>
      </c>
      <c r="V84" s="133">
        <f>IF(1=1,IF(E84="","",V83),N("T7"))</f>
        <v>150</v>
      </c>
      <c r="W84" s="135">
        <f>IF(1=1,IF(OR(U84="",V84="",NOT(ISNUMBER(U84)),NOT(ISNUMBER(V84)),U84=0),"",V84/U84),N("U7"))</f>
        <v>1.5</v>
      </c>
      <c r="X84" s="136">
        <f>IF(1=1,IF(OR(W84="",NOT(ISNUMBER(F84))),"",F84*W84*IFERROR(INDEX(D384:D428,MATCH(AE84,B384:B428,0)),1)),N("V7"))</f>
        <v>7.5</v>
      </c>
      <c r="Y84" s="137" t="str">
        <f>IF(1=1,IF(F84="","",IF(G84="","",IFERROR(INDEX(E384:E428,MATCH(AE84,B384:B428,0)),G84&amp;""))),N("W6"))</f>
        <v>L</v>
      </c>
      <c r="Z84" s="142">
        <f>IF(1=1,IF(X84="","",IF(AND(ISNUMBER(X84),X84&lt;1,Y84="kg"),MAX(1,ROUND(X84*1000,0)),IF(AND(ISNUMBER(X84),X84&lt;1,Y84="L"),MAX(1,ROUND(X84*100,0)),ROUND(X84,3)))),N("X7"))</f>
        <v>7.5</v>
      </c>
      <c r="AA84" s="143" t="str">
        <f>IF(1=1,IF(X84="","",IF(AND(ISNUMBER(X84),X84&lt;1,Y84="kg"),"g",IF(AND(ISNUMBER(X84),X84&lt;1,Y84="L"),"cl",Y84))),N("Y7"))</f>
        <v>L</v>
      </c>
      <c r="AB84" s="123" t="str">
        <f>IF(1=1,IF(E84="","",IF(F84="","A CONTROLER",IF(NOT(ISNUMBER(F84)),"TEXTE",IF(OR(W84="",W84&lt;=0),"COMMANDE COUVERTS INCOMPLETE",IF(G84="","UNITE MANQUANTE",IF(COUNTIF(B384:B428,AE84)=0,"UNITE A CONTROLER","OK")))))),N("Z6"))</f>
        <v>OK</v>
      </c>
      <c r="AD84" s="144">
        <f>IF(1=1,IF(E84="","",AD83),N("AB7"))</f>
        <v>62</v>
      </c>
      <c r="AE84" s="125" t="str">
        <f>IF(1=1,IF(G84="","",UPPER(TRIM(SUBSTITUTE(SUBSTITUTE(G84&amp;"",CHAR(160)," ")," "," ")))),N("AC7"))</f>
        <v>L</v>
      </c>
      <c r="AG84" s="2" t="s">
        <v>25</v>
      </c>
    </row>
    <row r="85" spans="1:33" ht="15.75" x14ac:dyDescent="0.25">
      <c r="A85" s="126" t="str">
        <f>IF(1=1,IF(E85="","",A83),N("A8"))</f>
        <v>N° 53</v>
      </c>
      <c r="B85" s="127" t="str">
        <f>IF(1=1,IF(E85="","",B83),N("B8"))</f>
        <v>BLAFF DE POISSON*</v>
      </c>
      <c r="C85" s="128"/>
      <c r="D85" s="129">
        <f>IF(ISBLANK(E85),"",LARGE(D83:D84,1)+1)</f>
        <v>2</v>
      </c>
      <c r="E85" s="130" t="s">
        <v>170</v>
      </c>
      <c r="F85" s="131">
        <v>5</v>
      </c>
      <c r="G85" s="8" t="s">
        <v>151</v>
      </c>
      <c r="H85" s="105"/>
      <c r="I85" s="132" t="str">
        <f>IF(1=1,IF(E85="","",I83),N("H8"))</f>
        <v>Roussette ou Vivaneau*</v>
      </c>
      <c r="J85" s="133">
        <f>IF(1=1,IF(E85="","",J83),N("I8"))</f>
        <v>14</v>
      </c>
      <c r="K85" s="134" t="str">
        <f>IF(1=1,IF(E85="","",K83),N("J8"))</f>
        <v>Kg</v>
      </c>
      <c r="L85" s="135">
        <f>IF(1=1,IF(OR(J85="",O85="",NOT(ISNUMBER(J85)),NOT(ISNUMBER(O85)),J85=0),"",O85/J85),N("L8"))</f>
        <v>10.714285714285714</v>
      </c>
      <c r="M85" s="136">
        <f>IF(1=1,IF(OR(L85="",NOT(ISNUMBER(F85))),"",F85*L85*IFERROR(INDEX(D384:D428,MATCH(AE85,B384:B428,0)),1)),N("M13"))</f>
        <v>53.571428571428569</v>
      </c>
      <c r="N85" s="137" t="str">
        <f>IF(1=1,IF(F85="","",IF(G85="","",IFERROR(INDEX(E384:E428,MATCH(AE85,B384:B428,0)),G85&amp;""))),N("N6"))</f>
        <v>kg</v>
      </c>
      <c r="O85" s="138">
        <f>IF(1=1,IF(E85="","",O83),N("K8"))</f>
        <v>150</v>
      </c>
      <c r="P85" s="139">
        <f>IF(1=1,IF(M85="","",IF(AND(ISNUMBER(M85),M85&lt;1,N85="kg"),MAX(1,ROUND(M85*1000,0)),IF(AND(ISNUMBER(M85),M85&lt;1,N85="L"),MAX(1,ROUND(M85*100,0)),ROUND(M85,3)))),N("O8"))</f>
        <v>53.570999999999998</v>
      </c>
      <c r="Q85" s="140" t="str">
        <f>IF(1=1,IF(M85="","",IF(AND(ISNUMBER(M85),M85&lt;1,N85="kg"),"g",IF(AND(ISNUMBER(M85),M85&lt;1,N85="L"),"cl",N85))),N("P8"))</f>
        <v>kg</v>
      </c>
      <c r="R85" s="161" t="str">
        <f>IF(1=1,IF(E85="","",IF(F85="","A CONTROLER",IF(NOT(ISNUMBER(F85)),"TEXTE",IF(OR(L85="",L85&lt;=0),"COMMANDE PRINCIPALE INCOMPLETE",IF(G85="","UNITE MANQUANTE",IF(COUNTIF(B384:B428,AE85)=0,"UNITE A CONTROLER","OK")))))),N("Q9"))</f>
        <v>OK</v>
      </c>
      <c r="S85" s="105"/>
      <c r="T85" s="141" t="str">
        <f t="shared" si="13"/>
        <v>oignons émincés surgelés</v>
      </c>
      <c r="U85" s="133">
        <f>IF(1=1,IF(E85="","",U83),N("S8"))</f>
        <v>100</v>
      </c>
      <c r="V85" s="133">
        <f>IF(1=1,IF(E85="","",V83),N("T8"))</f>
        <v>150</v>
      </c>
      <c r="W85" s="135">
        <f>IF(1=1,IF(OR(U85="",V85="",NOT(ISNUMBER(U85)),NOT(ISNUMBER(V85)),U85=0),"",V85/U85),N("U8"))</f>
        <v>1.5</v>
      </c>
      <c r="X85" s="136">
        <f>IF(1=1,IF(OR(W85="",NOT(ISNUMBER(F85))),"",F85*W85*IFERROR(INDEX(D384:D428,MATCH(AE85,B384:B428,0)),1)),N("V7"))</f>
        <v>7.5</v>
      </c>
      <c r="Y85" s="137" t="str">
        <f>IF(1=1,IF(F85="","",IF(G85="","",IFERROR(INDEX(E384:E428,MATCH(AE85,B384:B428,0)),G85&amp;""))),N("W6"))</f>
        <v>kg</v>
      </c>
      <c r="Z85" s="142">
        <f>IF(1=1,IF(X85="","",IF(AND(ISNUMBER(X85),X85&lt;1,Y85="kg"),MAX(1,ROUND(X85*1000,0)),IF(AND(ISNUMBER(X85),X85&lt;1,Y85="L"),MAX(1,ROUND(X85*100,0)),ROUND(X85,3)))),N("X8"))</f>
        <v>7.5</v>
      </c>
      <c r="AA85" s="143" t="str">
        <f>IF(1=1,IF(X85="","",IF(AND(ISNUMBER(X85),X85&lt;1,Y85="kg"),"g",IF(AND(ISNUMBER(X85),X85&lt;1,Y85="L"),"cl",Y85))),N("Y8"))</f>
        <v>kg</v>
      </c>
      <c r="AB85" s="123" t="str">
        <f>IF(1=1,IF(E85="","",IF(F85="","A CONTROLER",IF(NOT(ISNUMBER(F85)),"TEXTE",IF(OR(W85="",W85&lt;=0),"COMMANDE COUVERTS INCOMPLETE",IF(G85="","UNITE MANQUANTE",IF(COUNTIF(B384:B428,AE85)=0,"UNITE A CONTROLER","OK")))))),N("Z6"))</f>
        <v>OK</v>
      </c>
      <c r="AD85" s="144">
        <f>IF(1=1,IF(E85="","",AD83),N("AB8"))</f>
        <v>62</v>
      </c>
      <c r="AE85" s="125" t="str">
        <f>IF(1=1,IF(G85="","",UPPER(TRIM(SUBSTITUTE(SUBSTITUTE(G85&amp;"",CHAR(160)," ")," "," ")))),N("AC8"))</f>
        <v>KG</v>
      </c>
      <c r="AG85" s="9" t="s">
        <v>26</v>
      </c>
    </row>
    <row r="86" spans="1:33" ht="15.75" x14ac:dyDescent="0.25">
      <c r="A86" s="126" t="str">
        <f>IF(1=1,IF(E86="","",A83),N("A9"))</f>
        <v>N° 53</v>
      </c>
      <c r="B86" s="127" t="str">
        <f>IF(1=1,IF(E86="","",B83),N("B9"))</f>
        <v>BLAFF DE POISSON*</v>
      </c>
      <c r="C86" s="128"/>
      <c r="D86" s="129">
        <f>IF(ISBLANK(E86),"",LARGE(D83:D85,1)+1)</f>
        <v>3</v>
      </c>
      <c r="E86" s="130" t="s">
        <v>171</v>
      </c>
      <c r="F86" s="131">
        <v>150</v>
      </c>
      <c r="G86" s="2" t="s">
        <v>25</v>
      </c>
      <c r="H86" s="105"/>
      <c r="I86" s="132" t="str">
        <f>IF(1=1,IF(E86="","",I83),N("H9"))</f>
        <v>Roussette ou Vivaneau*</v>
      </c>
      <c r="J86" s="133">
        <f>IF(1=1,IF(E86="","",J83),N("I9"))</f>
        <v>14</v>
      </c>
      <c r="K86" s="134" t="str">
        <f>IF(1=1,IF(E86="","",K83),N("J9"))</f>
        <v>Kg</v>
      </c>
      <c r="L86" s="135">
        <f>IF(1=1,IF(OR(J86="",O86="",NOT(ISNUMBER(J86)),NOT(ISNUMBER(O86)),J86=0),"",O86/J86),N("L9"))</f>
        <v>10.714285714285714</v>
      </c>
      <c r="M86" s="136">
        <f>IF(1=1,IF(OR(L86="",NOT(ISNUMBER(F86))),"",F86*L86*IFERROR(INDEX(D384:D428,MATCH(AE86,B384:B428,0)),1)),N("M13"))</f>
        <v>1.6071428571428572</v>
      </c>
      <c r="N86" s="137" t="str">
        <f>IF(1=1,IF(F86="","",IF(G86="","",IFERROR(INDEX(E384:E428,MATCH(AE86,B384:B428,0)),G86&amp;""))),N("N6"))</f>
        <v>kg</v>
      </c>
      <c r="O86" s="138">
        <f>IF(1=1,IF(E86="","",O83),N("K9"))</f>
        <v>150</v>
      </c>
      <c r="P86" s="139">
        <f>IF(1=1,IF(M86="","",IF(AND(ISNUMBER(M86),M86&lt;1,N86="kg"),MAX(1,ROUND(M86*1000,0)),IF(AND(ISNUMBER(M86),M86&lt;1,N86="L"),MAX(1,ROUND(M86*100,0)),ROUND(M86,3)))),N("O9"))</f>
        <v>1.607</v>
      </c>
      <c r="Q86" s="140" t="str">
        <f>IF(1=1,IF(M86="","",IF(AND(ISNUMBER(M86),M86&lt;1,N86="kg"),"g",IF(AND(ISNUMBER(M86),M86&lt;1,N86="L"),"cl",N86))),N("P9"))</f>
        <v>kg</v>
      </c>
      <c r="R86" s="161" t="str">
        <f>IF(1=1,IF(E86="","",IF(F86="","A CONTROLER",IF(NOT(ISNUMBER(F86)),"TEXTE",IF(OR(L86="",L86&lt;=0),"COMMANDE PRINCIPALE INCOMPLETE",IF(G86="","UNITE MANQUANTE",IF(COUNTIF(B384:B428,AE86)=0,"UNITE A CONTROLER","OK")))))),N("Q9"))</f>
        <v>OK</v>
      </c>
      <c r="S86" s="105"/>
      <c r="T86" s="141" t="str">
        <f t="shared" si="13"/>
        <v>ail haché surgelé</v>
      </c>
      <c r="U86" s="133">
        <f>IF(1=1,IF(E86="","",U83),N("S9"))</f>
        <v>100</v>
      </c>
      <c r="V86" s="133">
        <f>IF(1=1,IF(E86="","",V83),N("T9"))</f>
        <v>150</v>
      </c>
      <c r="W86" s="135">
        <f>IF(1=1,IF(OR(U86="",V86="",NOT(ISNUMBER(U86)),NOT(ISNUMBER(V86)),U86=0),"",V86/U86),N("U9"))</f>
        <v>1.5</v>
      </c>
      <c r="X86" s="136">
        <f>IF(1=1,IF(OR(W86="",NOT(ISNUMBER(F86))),"",F86*W86*IFERROR(INDEX(D384:D428,MATCH(AE86,B384:B428,0)),1)),N("V7"))</f>
        <v>0.22500000000000001</v>
      </c>
      <c r="Y86" s="137" t="str">
        <f>IF(1=1,IF(F86="","",IF(G86="","",IFERROR(INDEX(E384:E428,MATCH(AE86,B384:B428,0)),G86&amp;""))),N("W6"))</f>
        <v>kg</v>
      </c>
      <c r="Z86" s="142">
        <f>IF(1=1,IF(X86="","",IF(AND(ISNUMBER(X86),X86&lt;1,Y86="kg"),MAX(1,ROUND(X86*1000,0)),IF(AND(ISNUMBER(X86),X86&lt;1,Y86="L"),MAX(1,ROUND(X86*100,0)),ROUND(X86,3)))),N("X9"))</f>
        <v>225</v>
      </c>
      <c r="AA86" s="143" t="str">
        <f>IF(1=1,IF(X86="","",IF(AND(ISNUMBER(X86),X86&lt;1,Y86="kg"),"g",IF(AND(ISNUMBER(X86),X86&lt;1,Y86="L"),"cl",Y86))),N("Y9"))</f>
        <v>g</v>
      </c>
      <c r="AB86" s="123" t="str">
        <f>IF(1=1,IF(E86="","",IF(F86="","A CONTROLER",IF(NOT(ISNUMBER(F86)),"TEXTE",IF(OR(W86="",W86&lt;=0),"COMMANDE COUVERTS INCOMPLETE",IF(G86="","UNITE MANQUANTE",IF(COUNTIF(B384:B428,AE86)=0,"UNITE A CONTROLER","OK")))))),N("Z6"))</f>
        <v>OK</v>
      </c>
      <c r="AD86" s="144">
        <f>IF(1=1,IF(E86="","",AD83),N("AB9"))</f>
        <v>62</v>
      </c>
      <c r="AE86" s="125" t="str">
        <f>IF(1=1,IF(G86="","",UPPER(TRIM(SUBSTITUTE(SUBSTITUTE(G86&amp;"",CHAR(160)," ")," "," ")))),N("AC9"))</f>
        <v>G</v>
      </c>
      <c r="AG86" s="1" t="s">
        <v>28</v>
      </c>
    </row>
    <row r="87" spans="1:33" ht="15.75" x14ac:dyDescent="0.25">
      <c r="A87" s="126" t="str">
        <f>IF(1=1,IF(E87="","",A83),N("A10"))</f>
        <v>N° 53</v>
      </c>
      <c r="B87" s="127" t="str">
        <f>IF(1=1,IF(E87="","",B83),N("B10"))</f>
        <v>BLAFF DE POISSON*</v>
      </c>
      <c r="C87" s="128"/>
      <c r="D87" s="129">
        <f>IF(ISBLANK(E87),"",LARGE(D83:D86,1)+1)</f>
        <v>4</v>
      </c>
      <c r="E87" s="130" t="s">
        <v>172</v>
      </c>
      <c r="F87" s="131">
        <v>5</v>
      </c>
      <c r="G87" s="243" t="s">
        <v>64</v>
      </c>
      <c r="H87" s="105"/>
      <c r="I87" s="132" t="str">
        <f>IF(1=1,IF(E87="","",I83),N("H10"))</f>
        <v>Roussette ou Vivaneau*</v>
      </c>
      <c r="J87" s="133">
        <f>IF(1=1,IF(E87="","",J83),N("I10"))</f>
        <v>14</v>
      </c>
      <c r="K87" s="134" t="str">
        <f>IF(1=1,IF(E87="","",K83),N("J10"))</f>
        <v>Kg</v>
      </c>
      <c r="L87" s="135">
        <f>IF(1=1,IF(OR(J87="",O87="",NOT(ISNUMBER(J87)),NOT(ISNUMBER(O87)),J87=0),"",O87/J87),N("L10"))</f>
        <v>10.714285714285714</v>
      </c>
      <c r="M87" s="136">
        <f>IF(1=1,IF(OR(L87="",NOT(ISNUMBER(F87))),"",F87*L87*IFERROR(INDEX(D384:D428,MATCH(AE87,B384:B428,0)),1)),N("M13"))</f>
        <v>53.571428571428569</v>
      </c>
      <c r="N87" s="137" t="str">
        <f>IF(1=1,IF(F87="","",IF(G87="","",IFERROR(INDEX(E384:E428,MATCH(AE87,B384:B428,0)),G87&amp;""))),N("N6"))</f>
        <v>bottes</v>
      </c>
      <c r="O87" s="138">
        <f>IF(1=1,IF(E87="","",O83),N("K10"))</f>
        <v>150</v>
      </c>
      <c r="P87" s="139">
        <f>IF(1=1,IF(M87="","",IF(AND(ISNUMBER(M87),M87&lt;1,N87="kg"),MAX(1,ROUND(M87*1000,0)),IF(AND(ISNUMBER(M87),M87&lt;1,N87="L"),MAX(1,ROUND(M87*100,0)),ROUND(M87,3)))),N("O10"))</f>
        <v>53.570999999999998</v>
      </c>
      <c r="Q87" s="140" t="str">
        <f>IF(1=1,IF(M87="","",IF(AND(ISNUMBER(M87),M87&lt;1,N87="kg"),"g",IF(AND(ISNUMBER(M87),M87&lt;1,N87="L"),"cl",N87))),N("P10"))</f>
        <v>bottes</v>
      </c>
      <c r="R87" s="161" t="str">
        <f>IF(1=1,IF(E87="","",IF(F87="","A CONTROLER",IF(NOT(ISNUMBER(F87)),"TEXTE",IF(OR(L87="",L87&lt;=0),"COMMANDE PRINCIPALE INCOMPLETE",IF(G87="","UNITE MANQUANTE",IF(COUNTIF(B384:B428,AE87)=0,"UNITE A CONTROLER","OK")))))),N("Q9"))</f>
        <v>OK</v>
      </c>
      <c r="S87" s="105"/>
      <c r="T87" s="141" t="str">
        <f t="shared" si="13"/>
        <v>cive</v>
      </c>
      <c r="U87" s="133">
        <f>IF(1=1,IF(E87="","",U83),N("S10"))</f>
        <v>100</v>
      </c>
      <c r="V87" s="133">
        <f>IF(1=1,IF(E87="","",V83),N("T10"))</f>
        <v>150</v>
      </c>
      <c r="W87" s="135">
        <f>IF(1=1,IF(OR(U87="",V87="",NOT(ISNUMBER(U87)),NOT(ISNUMBER(V87)),U87=0),"",V87/U87),N("U10"))</f>
        <v>1.5</v>
      </c>
      <c r="X87" s="136">
        <f>IF(1=1,IF(OR(W87="",NOT(ISNUMBER(F87))),"",F87*W87*IFERROR(INDEX(D384:D428,MATCH(AE87,B384:B428,0)),1)),N("V7"))</f>
        <v>7.5</v>
      </c>
      <c r="Y87" s="137" t="str">
        <f>IF(1=1,IF(F87="","",IF(G87="","",IFERROR(INDEX(E384:E428,MATCH(AE87,B384:B428,0)),G87&amp;""))),N("W6"))</f>
        <v>bottes</v>
      </c>
      <c r="Z87" s="142">
        <f>IF(1=1,IF(X87="","",IF(AND(ISNUMBER(X87),X87&lt;1,Y87="kg"),MAX(1,ROUND(X87*1000,0)),IF(AND(ISNUMBER(X87),X87&lt;1,Y87="L"),MAX(1,ROUND(X87*100,0)),ROUND(X87,3)))),N("X10"))</f>
        <v>7.5</v>
      </c>
      <c r="AA87" s="143" t="str">
        <f>IF(1=1,IF(X87="","",IF(AND(ISNUMBER(X87),X87&lt;1,Y87="kg"),"g",IF(AND(ISNUMBER(X87),X87&lt;1,Y87="L"),"cl",Y87))),N("Y10"))</f>
        <v>bottes</v>
      </c>
      <c r="AB87" s="123" t="str">
        <f>IF(1=1,IF(E87="","",IF(F87="","A CONTROLER",IF(NOT(ISNUMBER(F87)),"TEXTE",IF(OR(W87="",W87&lt;=0),"COMMANDE COUVERTS INCOMPLETE",IF(G87="","UNITE MANQUANTE",IF(COUNTIF(B384:B428,AE87)=0,"UNITE A CONTROLER","OK")))))),N("Z6"))</f>
        <v>OK</v>
      </c>
      <c r="AD87" s="144">
        <f>IF(1=1,IF(E87="","",AD83),N("AB10"))</f>
        <v>62</v>
      </c>
      <c r="AE87" s="125" t="str">
        <f>IF(1=1,IF(G87="","",UPPER(TRIM(SUBSTITUTE(SUBSTITUTE(G87&amp;"",CHAR(160)," ")," "," ")))),N("AC10"))</f>
        <v>BOTTES</v>
      </c>
      <c r="AG87" s="1" t="s">
        <v>29</v>
      </c>
    </row>
    <row r="88" spans="1:33" ht="15.75" x14ac:dyDescent="0.25">
      <c r="A88" s="126" t="str">
        <f>IF(1=1,IF(E88="","",A83),N("A11"))</f>
        <v>N° 53</v>
      </c>
      <c r="B88" s="127" t="str">
        <f>IF(1=1,IF(E88="","",B83),N("B11"))</f>
        <v>BLAFF DE POISSON*</v>
      </c>
      <c r="C88" s="128"/>
      <c r="D88" s="129">
        <f>IF(ISBLANK(E88),"",LARGE(D83:D87,1)+1)</f>
        <v>5</v>
      </c>
      <c r="E88" s="130" t="s">
        <v>173</v>
      </c>
      <c r="F88" s="131">
        <v>500</v>
      </c>
      <c r="G88" s="2" t="s">
        <v>25</v>
      </c>
      <c r="H88" s="105"/>
      <c r="I88" s="132" t="str">
        <f>IF(1=1,IF(E88="","",I83),N("H11"))</f>
        <v>Roussette ou Vivaneau*</v>
      </c>
      <c r="J88" s="133">
        <f>IF(1=1,IF(E88="","",J83),N("I11"))</f>
        <v>14</v>
      </c>
      <c r="K88" s="134" t="str">
        <f>IF(1=1,IF(E88="","",K83),N("J11"))</f>
        <v>Kg</v>
      </c>
      <c r="L88" s="135">
        <f>IF(1=1,IF(OR(J88="",O88="",NOT(ISNUMBER(J88)),NOT(ISNUMBER(O88)),J88=0),"",O88/J88),N("L11"))</f>
        <v>10.714285714285714</v>
      </c>
      <c r="M88" s="136">
        <f>IF(1=1,IF(OR(L88="",NOT(ISNUMBER(F88))),"",F88*L88*IFERROR(INDEX(D384:D428,MATCH(AE88,B384:B428,0)),1)),N("M13"))</f>
        <v>5.3571428571428568</v>
      </c>
      <c r="N88" s="137" t="str">
        <f>IF(1=1,IF(F88="","",IF(G88="","",IFERROR(INDEX(E384:E428,MATCH(AE88,B384:B428,0)),G88&amp;""))),N("N6"))</f>
        <v>kg</v>
      </c>
      <c r="O88" s="138">
        <f>IF(1=1,IF(E88="","",O83),N("K11"))</f>
        <v>150</v>
      </c>
      <c r="P88" s="139">
        <f>IF(1=1,IF(M88="","",IF(AND(ISNUMBER(M88),M88&lt;1,N88="kg"),MAX(1,ROUND(M88*1000,0)),IF(AND(ISNUMBER(M88),M88&lt;1,N88="L"),MAX(1,ROUND(M88*100,0)),ROUND(M88,3)))),N("O11"))</f>
        <v>5.3570000000000002</v>
      </c>
      <c r="Q88" s="140" t="str">
        <f>IF(1=1,IF(M88="","",IF(AND(ISNUMBER(M88),M88&lt;1,N88="kg"),"g",IF(AND(ISNUMBER(M88),M88&lt;1,N88="L"),"cl",N88))),N("P11"))</f>
        <v>kg</v>
      </c>
      <c r="R88" s="161" t="str">
        <f>IF(1=1,IF(E88="","",IF(F88="","A CONTROLER",IF(NOT(ISNUMBER(F88)),"TEXTE",IF(OR(L88="",L88&lt;=0),"COMMANDE PRINCIPALE INCOMPLETE",IF(G88="","UNITE MANQUANTE",IF(COUNTIF(B384:B428,AE88)=0,"UNITE A CONTROLER","OK")))))),N("Q9"))</f>
        <v>OK</v>
      </c>
      <c r="S88" s="105"/>
      <c r="T88" s="141" t="str">
        <f t="shared" si="13"/>
        <v>persil plat</v>
      </c>
      <c r="U88" s="133">
        <f>IF(1=1,IF(E88="","",U83),N("S11"))</f>
        <v>100</v>
      </c>
      <c r="V88" s="133">
        <f>IF(1=1,IF(E88="","",V83),N("T11"))</f>
        <v>150</v>
      </c>
      <c r="W88" s="135">
        <f>IF(1=1,IF(OR(U88="",V88="",NOT(ISNUMBER(U88)),NOT(ISNUMBER(V88)),U88=0),"",V88/U88),N("U11"))</f>
        <v>1.5</v>
      </c>
      <c r="X88" s="136">
        <f>IF(1=1,IF(OR(W88="",NOT(ISNUMBER(F88))),"",F88*W88*IFERROR(INDEX(D384:D428,MATCH(AE88,B384:B428,0)),1)),N("V7"))</f>
        <v>0.75</v>
      </c>
      <c r="Y88" s="137" t="str">
        <f>IF(1=1,IF(F88="","",IF(G88="","",IFERROR(INDEX(E384:E428,MATCH(AE88,B384:B428,0)),G88&amp;""))),N("W6"))</f>
        <v>kg</v>
      </c>
      <c r="Z88" s="142">
        <f>IF(1=1,IF(X88="","",IF(AND(ISNUMBER(X88),X88&lt;1,Y88="kg"),MAX(1,ROUND(X88*1000,0)),IF(AND(ISNUMBER(X88),X88&lt;1,Y88="L"),MAX(1,ROUND(X88*100,0)),ROUND(X88,3)))),N("X11"))</f>
        <v>750</v>
      </c>
      <c r="AA88" s="143" t="str">
        <f>IF(1=1,IF(X88="","",IF(AND(ISNUMBER(X88),X88&lt;1,Y88="kg"),"g",IF(AND(ISNUMBER(X88),X88&lt;1,Y88="L"),"cl",Y88))),N("Y11"))</f>
        <v>g</v>
      </c>
      <c r="AB88" s="123" t="str">
        <f>IF(1=1,IF(E88="","",IF(F88="","A CONTROLER",IF(NOT(ISNUMBER(F88)),"TEXTE",IF(OR(W88="",W88&lt;=0),"COMMANDE COUVERTS INCOMPLETE",IF(G88="","UNITE MANQUANTE",IF(COUNTIF(B384:B428,AE88)=0,"UNITE A CONTROLER","OK")))))),N("Z6"))</f>
        <v>OK</v>
      </c>
      <c r="AD88" s="144">
        <f>IF(1=1,IF(E88="","",AD83),N("AB11"))</f>
        <v>62</v>
      </c>
      <c r="AE88" s="125" t="str">
        <f>IF(1=1,IF(G88="","",UPPER(TRIM(SUBSTITUTE(SUBSTITUTE(G88&amp;"",CHAR(160)," ")," "," ")))),N("AC11"))</f>
        <v>G</v>
      </c>
      <c r="AG88" s="1" t="s">
        <v>30</v>
      </c>
    </row>
    <row r="89" spans="1:33" ht="15.75" x14ac:dyDescent="0.25">
      <c r="A89" s="126" t="str">
        <f>IF(1=1,IF(E89="","",A83),N("A12"))</f>
        <v>N° 53</v>
      </c>
      <c r="B89" s="127" t="str">
        <f>IF(1=1,IF(E89="","",B83),N("B12"))</f>
        <v>BLAFF DE POISSON*</v>
      </c>
      <c r="C89" s="128"/>
      <c r="D89" s="129">
        <f>IF(ISBLANK(E89),"",LARGE(D83:D88,1)+1)</f>
        <v>6</v>
      </c>
      <c r="E89" s="130" t="s">
        <v>645</v>
      </c>
      <c r="F89" s="131">
        <v>1.5</v>
      </c>
      <c r="G89" s="9" t="s">
        <v>26</v>
      </c>
      <c r="H89" s="105"/>
      <c r="I89" s="132" t="str">
        <f>IF(1=1,IF(E89="","",I83),N("H12"))</f>
        <v>Roussette ou Vivaneau*</v>
      </c>
      <c r="J89" s="133">
        <f>IF(1=1,IF(E89="","",J83),N("I12"))</f>
        <v>14</v>
      </c>
      <c r="K89" s="134" t="str">
        <f>IF(1=1,IF(E89="","",K83),N("J12"))</f>
        <v>Kg</v>
      </c>
      <c r="L89" s="135">
        <f>IF(1=1,IF(OR(J89="",O89="",NOT(ISNUMBER(J89)),NOT(ISNUMBER(O89)),J89=0),"",O89/J89),N("L12"))</f>
        <v>10.714285714285714</v>
      </c>
      <c r="M89" s="136">
        <f>IF(1=1,IF(OR(L89="",NOT(ISNUMBER(F89))),"",F89*L89*IFERROR(INDEX(D384:D428,MATCH(AE89,B384:B428,0)),1)),N("M13"))</f>
        <v>16.071428571428569</v>
      </c>
      <c r="N89" s="137" t="str">
        <f>IF(1=1,IF(F89="","",IF(G89="","",IFERROR(INDEX(E384:E428,MATCH(AE89,B384:B428,0)),G89&amp;""))),N("N6"))</f>
        <v>L</v>
      </c>
      <c r="O89" s="138">
        <f>IF(1=1,IF(E89="","",O83),N("K12"))</f>
        <v>150</v>
      </c>
      <c r="P89" s="139">
        <f>IF(1=1,IF(M89="","",IF(AND(ISNUMBER(M89),M89&lt;1,N89="kg"),MAX(1,ROUND(M89*1000,0)),IF(AND(ISNUMBER(M89),M89&lt;1,N89="L"),MAX(1,ROUND(M89*100,0)),ROUND(M89,3)))),N("O12"))</f>
        <v>16.071000000000002</v>
      </c>
      <c r="Q89" s="140" t="str">
        <f>IF(1=1,IF(M89="","",IF(AND(ISNUMBER(M89),M89&lt;1,N89="kg"),"g",IF(AND(ISNUMBER(M89),M89&lt;1,N89="L"),"cl",N89))),N("P12"))</f>
        <v>L</v>
      </c>
      <c r="R89" s="161" t="str">
        <f>IF(1=1,IF(E89="","",IF(F89="","A CONTROLER",IF(NOT(ISNUMBER(F89)),"TEXTE",IF(OR(L89="",L89&lt;=0),"COMMANDE PRINCIPALE INCOMPLETE",IF(G89="","UNITE MANQUANTE",IF(COUNTIF(B384:B428,AE89)=0,"UNITE A CONTROLER","OK")))))),N("Q9"))</f>
        <v>OK</v>
      </c>
      <c r="S89" s="105"/>
      <c r="T89" s="141" t="str">
        <f t="shared" si="13"/>
        <v>jus de citron vert (pulco)</v>
      </c>
      <c r="U89" s="133">
        <f>IF(1=1,IF(E89="","",U83),N("S12"))</f>
        <v>100</v>
      </c>
      <c r="V89" s="133">
        <f>IF(1=1,IF(E89="","",V83),N("T12"))</f>
        <v>150</v>
      </c>
      <c r="W89" s="135">
        <f>IF(1=1,IF(OR(U89="",V89="",NOT(ISNUMBER(U89)),NOT(ISNUMBER(V89)),U89=0),"",V89/U89),N("U12"))</f>
        <v>1.5</v>
      </c>
      <c r="X89" s="136">
        <f>IF(1=1,IF(OR(W89="",NOT(ISNUMBER(F89))),"",F89*W89*IFERROR(INDEX(D384:D428,MATCH(AE89,B384:B428,0)),1)),N("V7"))</f>
        <v>2.25</v>
      </c>
      <c r="Y89" s="137" t="str">
        <f>IF(1=1,IF(F89="","",IF(G89="","",IFERROR(INDEX(E384:E428,MATCH(AE89,B384:B428,0)),G89&amp;""))),N("W6"))</f>
        <v>L</v>
      </c>
      <c r="Z89" s="142">
        <f>IF(1=1,IF(X89="","",IF(AND(ISNUMBER(X89),X89&lt;1,Y89="kg"),MAX(1,ROUND(X89*1000,0)),IF(AND(ISNUMBER(X89),X89&lt;1,Y89="L"),MAX(1,ROUND(X89*100,0)),ROUND(X89,3)))),N("X12"))</f>
        <v>2.25</v>
      </c>
      <c r="AA89" s="143" t="str">
        <f>IF(1=1,IF(X89="","",IF(AND(ISNUMBER(X89),X89&lt;1,Y89="kg"),"g",IF(AND(ISNUMBER(X89),X89&lt;1,Y89="L"),"cl",Y89))),N("Y12"))</f>
        <v>L</v>
      </c>
      <c r="AB89" s="123" t="str">
        <f>IF(1=1,IF(E89="","",IF(F89="","A CONTROLER",IF(NOT(ISNUMBER(F89)),"TEXTE",IF(OR(W89="",W89&lt;=0),"COMMANDE COUVERTS INCOMPLETE",IF(G89="","UNITE MANQUANTE",IF(COUNTIF(B384:B428,AE89)=0,"UNITE A CONTROLER","OK")))))),N("Z6"))</f>
        <v>OK</v>
      </c>
      <c r="AD89" s="144">
        <f>IF(1=1,IF(E89="","",AD83),N("AB12"))</f>
        <v>62</v>
      </c>
      <c r="AE89" s="125" t="str">
        <f>IF(1=1,IF(G89="","",UPPER(TRIM(SUBSTITUTE(SUBSTITUTE(G89&amp;"",CHAR(160)," ")," "," ")))),N("AC12"))</f>
        <v>L</v>
      </c>
      <c r="AG89" s="4" t="s">
        <v>31</v>
      </c>
    </row>
    <row r="90" spans="1:33" ht="15.75" x14ac:dyDescent="0.25">
      <c r="A90" s="126" t="str">
        <f>IF(1=1,IF(E90="","",A83),N("A13"))</f>
        <v>N° 53</v>
      </c>
      <c r="B90" s="127" t="str">
        <f>IF(1=1,IF(E90="","",B83),N("B13"))</f>
        <v>BLAFF DE POISSON*</v>
      </c>
      <c r="C90" s="128"/>
      <c r="D90" s="129">
        <f>IF(ISBLANK(E90),"",LARGE(D83:D89,1)+1)</f>
        <v>7</v>
      </c>
      <c r="E90" s="130" t="s">
        <v>180</v>
      </c>
      <c r="F90" s="243" t="s">
        <v>72</v>
      </c>
      <c r="G90" s="170"/>
      <c r="H90" s="105"/>
      <c r="I90" s="132" t="str">
        <f>IF(1=1,IF(E90="","",I83),N("H13"))</f>
        <v>Roussette ou Vivaneau*</v>
      </c>
      <c r="J90" s="133">
        <f>IF(1=1,IF(E90="","",J83),N("I13"))</f>
        <v>14</v>
      </c>
      <c r="K90" s="134" t="str">
        <f>IF(1=1,IF(E90="","",K83),N("J13"))</f>
        <v>Kg</v>
      </c>
      <c r="L90" s="135">
        <f>IF(1=1,IF(OR(J90="",O90="",NOT(ISNUMBER(J90)),NOT(ISNUMBER(O90)),J90=0),"",O90/J90),N("L13"))</f>
        <v>10.714285714285714</v>
      </c>
      <c r="M90" s="136" t="str">
        <f>IF(1=1,IF(OR(L90="",NOT(ISNUMBER(F90))),"",F90*L90*IFERROR(INDEX(D384:D428,MATCH(AE90,B384:B428,0)),1)),N("M13"))</f>
        <v/>
      </c>
      <c r="N90" s="137" t="str">
        <f>IF(1=1,IF(F90="","",IF(G90="","",IFERROR(INDEX(E384:E428,MATCH(AE90,B384:B428,0)),G90&amp;""))),N("N6"))</f>
        <v/>
      </c>
      <c r="O90" s="138">
        <f>IF(1=1,IF(E90="","",O83),N("K13"))</f>
        <v>150</v>
      </c>
      <c r="P90" s="139" t="str">
        <f>IF(1=1,IF(M90="","",IF(AND(ISNUMBER(M90),M90&lt;1,N90="kg"),MAX(1,ROUND(M90*1000,0)),IF(AND(ISNUMBER(M90),M90&lt;1,N90="L"),MAX(1,ROUND(M90*100,0)),ROUND(M90,3)))),N("O13"))</f>
        <v/>
      </c>
      <c r="Q90" s="140" t="str">
        <f>IF(1=1,IF(M90="","",IF(AND(ISNUMBER(M90),M90&lt;1,N90="kg"),"g",IF(AND(ISNUMBER(M90),M90&lt;1,N90="L"),"cl",N90))),N("P13"))</f>
        <v/>
      </c>
      <c r="R90" s="161" t="str">
        <f>IF(1=1,IF(E90="","",IF(F90="","A CONTROLER",IF(NOT(ISNUMBER(F90)),"TEXTE",IF(OR(L90="",L90&lt;=0),"COMMANDE PRINCIPALE INCOMPLETE",IF(G90="","UNITE MANQUANTE",IF(COUNTIF(B384:B428,AE90)=0,"UNITE A CONTROLER","OK")))))),N("Q9"))</f>
        <v>TEXTE</v>
      </c>
      <c r="S90" s="105"/>
      <c r="T90" s="141" t="str">
        <f t="shared" si="13"/>
        <v>thym</v>
      </c>
      <c r="U90" s="133">
        <f>IF(1=1,IF(E90="","",U83),N("S13"))</f>
        <v>100</v>
      </c>
      <c r="V90" s="133">
        <f>IF(1=1,IF(E90="","",V83),N("T13"))</f>
        <v>150</v>
      </c>
      <c r="W90" s="135">
        <f>IF(1=1,IF(OR(U90="",V90="",NOT(ISNUMBER(U90)),NOT(ISNUMBER(V90)),U90=0),"",V90/U90),N("U13"))</f>
        <v>1.5</v>
      </c>
      <c r="X90" s="136" t="str">
        <f>IF(1=1,IF(OR(W90="",NOT(ISNUMBER(F90))),"",F90*W90*IFERROR(INDEX(D384:D428,MATCH(AE90,B384:B428,0)),1)),N("V7"))</f>
        <v/>
      </c>
      <c r="Y90" s="137" t="str">
        <f>IF(1=1,IF(F90="","",IF(G90="","",IFERROR(INDEX(E384:E428,MATCH(AE90,B384:B428,0)),G90&amp;""))),N("W6"))</f>
        <v/>
      </c>
      <c r="Z90" s="142" t="str">
        <f>IF(1=1,IF(X90="","",IF(AND(ISNUMBER(X90),X90&lt;1,Y90="kg"),MAX(1,ROUND(X90*1000,0)),IF(AND(ISNUMBER(X90),X90&lt;1,Y90="L"),MAX(1,ROUND(X90*100,0)),ROUND(X90,3)))),N("X13"))</f>
        <v/>
      </c>
      <c r="AA90" s="143" t="str">
        <f>IF(1=1,IF(X90="","",IF(AND(ISNUMBER(X90),X90&lt;1,Y90="kg"),"g",IF(AND(ISNUMBER(X90),X90&lt;1,Y90="L"),"cl",Y90))),N("Y13"))</f>
        <v/>
      </c>
      <c r="AB90" s="123" t="str">
        <f>IF(1=1,IF(E90="","",IF(F90="","A CONTROLER",IF(NOT(ISNUMBER(F90)),"TEXTE",IF(OR(W90="",W90&lt;=0),"COMMANDE COUVERTS INCOMPLETE",IF(G90="","UNITE MANQUANTE",IF(COUNTIF(B384:B428,AE90)=0,"UNITE A CONTROLER","OK")))))),N("Z6"))</f>
        <v>TEXTE</v>
      </c>
      <c r="AD90" s="144">
        <f>IF(1=1,IF(E90="","",AD83),N("AB13"))</f>
        <v>62</v>
      </c>
      <c r="AE90" s="125" t="str">
        <f>IF(1=1,IF(G90="","",UPPER(TRIM(SUBSTITUTE(SUBSTITUTE(G90&amp;"",CHAR(160)," ")," "," ")))),N("AC13"))</f>
        <v/>
      </c>
      <c r="AG90" s="4" t="s">
        <v>32</v>
      </c>
    </row>
    <row r="91" spans="1:33" ht="15.75" x14ac:dyDescent="0.25">
      <c r="A91" s="126" t="str">
        <f>IF(1=1,IF(E91="","",A83),N("A14"))</f>
        <v>N° 53</v>
      </c>
      <c r="B91" s="127" t="str">
        <f>IF(1=1,IF(E91="","",B83),N("B14"))</f>
        <v>BLAFF DE POISSON*</v>
      </c>
      <c r="C91" s="128"/>
      <c r="D91" s="129">
        <f>IF(ISBLANK(E91),"",LARGE(D83:D90,1)+1)</f>
        <v>8</v>
      </c>
      <c r="E91" s="130" t="s">
        <v>174</v>
      </c>
      <c r="F91" s="131">
        <v>4</v>
      </c>
      <c r="G91" s="243" t="s">
        <v>76</v>
      </c>
      <c r="H91" s="105"/>
      <c r="I91" s="132" t="str">
        <f>IF(1=1,IF(E91="","",I83),N("H14"))</f>
        <v>Roussette ou Vivaneau*</v>
      </c>
      <c r="J91" s="133">
        <f>IF(1=1,IF(E91="","",J83),N("I14"))</f>
        <v>14</v>
      </c>
      <c r="K91" s="134" t="str">
        <f>IF(1=1,IF(E91="","",K83),N("J14"))</f>
        <v>Kg</v>
      </c>
      <c r="L91" s="135">
        <f>IF(1=1,IF(OR(J91="",O91="",NOT(ISNUMBER(J91)),NOT(ISNUMBER(O91)),J91=0),"",O91/J91),N("L14"))</f>
        <v>10.714285714285714</v>
      </c>
      <c r="M91" s="136">
        <f>IF(1=1,IF(OR(L91="",NOT(ISNUMBER(F91))),"",F91*L91*IFERROR(INDEX(D384:D428,MATCH(AE91,B384:B428,0)),1)),N("M13"))</f>
        <v>42.857142857142854</v>
      </c>
      <c r="N91" s="137" t="str">
        <f>IF(1=1,IF(F91="","",IF(G91="","",IFERROR(INDEX(E384:E428,MATCH(AE91,B384:B428,0)),G91&amp;""))),N("N6"))</f>
        <v>feuilles</v>
      </c>
      <c r="O91" s="138">
        <f>IF(1=1,IF(E91="","",O83),N("K14"))</f>
        <v>150</v>
      </c>
      <c r="P91" s="139">
        <f>IF(1=1,IF(M91="","",IF(AND(ISNUMBER(M91),M91&lt;1,N91="kg"),MAX(1,ROUND(M91*1000,0)),IF(AND(ISNUMBER(M91),M91&lt;1,N91="L"),MAX(1,ROUND(M91*100,0)),ROUND(M91,3)))),N("O14"))</f>
        <v>42.856999999999999</v>
      </c>
      <c r="Q91" s="140" t="str">
        <f>IF(1=1,IF(M91="","",IF(AND(ISNUMBER(M91),M91&lt;1,N91="kg"),"g",IF(AND(ISNUMBER(M91),M91&lt;1,N91="L"),"cl",N91))),N("P14"))</f>
        <v>feuilles</v>
      </c>
      <c r="R91" s="161" t="str">
        <f>IF(1=1,IF(E91="","",IF(F91="","A CONTROLER",IF(NOT(ISNUMBER(F91)),"TEXTE",IF(OR(L91="",L91&lt;=0),"COMMANDE PRINCIPALE INCOMPLETE",IF(G91="","UNITE MANQUANTE",IF(COUNTIF(B384:B428,AE91)=0,"UNITE A CONTROLER","OK")))))),N("Q9"))</f>
        <v>OK</v>
      </c>
      <c r="S91" s="105"/>
      <c r="T91" s="141" t="str">
        <f t="shared" si="13"/>
        <v>laurier ou bois d'inde</v>
      </c>
      <c r="U91" s="133">
        <f>IF(1=1,IF(E91="","",U83),N("S14"))</f>
        <v>100</v>
      </c>
      <c r="V91" s="133">
        <f>IF(1=1,IF(E91="","",V83),N("T14"))</f>
        <v>150</v>
      </c>
      <c r="W91" s="135">
        <f>IF(1=1,IF(OR(U91="",V91="",NOT(ISNUMBER(U91)),NOT(ISNUMBER(V91)),U91=0),"",V91/U91),N("U14"))</f>
        <v>1.5</v>
      </c>
      <c r="X91" s="136">
        <f>IF(1=1,IF(OR(W91="",NOT(ISNUMBER(F91))),"",F91*W91*IFERROR(INDEX(D384:D428,MATCH(AE91,B384:B428,0)),1)),N("V7"))</f>
        <v>6</v>
      </c>
      <c r="Y91" s="137" t="str">
        <f>IF(1=1,IF(F91="","",IF(G91="","",IFERROR(INDEX(E384:E428,MATCH(AE91,B384:B428,0)),G91&amp;""))),N("W6"))</f>
        <v>feuilles</v>
      </c>
      <c r="Z91" s="142">
        <f>IF(1=1,IF(X91="","",IF(AND(ISNUMBER(X91),X91&lt;1,Y91="kg"),MAX(1,ROUND(X91*1000,0)),IF(AND(ISNUMBER(X91),X91&lt;1,Y91="L"),MAX(1,ROUND(X91*100,0)),ROUND(X91,3)))),N("X14"))</f>
        <v>6</v>
      </c>
      <c r="AA91" s="143" t="str">
        <f>IF(1=1,IF(X91="","",IF(AND(ISNUMBER(X91),X91&lt;1,Y91="kg"),"g",IF(AND(ISNUMBER(X91),X91&lt;1,Y91="L"),"cl",Y91))),N("Y14"))</f>
        <v>feuilles</v>
      </c>
      <c r="AB91" s="123" t="str">
        <f>IF(1=1,IF(E91="","",IF(F91="","A CONTROLER",IF(NOT(ISNUMBER(F91)),"TEXTE",IF(OR(W91="",W91&lt;=0),"COMMANDE COUVERTS INCOMPLETE",IF(G91="","UNITE MANQUANTE",IF(COUNTIF(B384:B428,AE91)=0,"UNITE A CONTROLER","OK")))))),N("Z6"))</f>
        <v>OK</v>
      </c>
      <c r="AD91" s="144">
        <f>IF(1=1,IF(E91="","",AD83),N("AB14"))</f>
        <v>62</v>
      </c>
      <c r="AE91" s="125" t="str">
        <f>IF(1=1,IF(G91="","",UPPER(TRIM(SUBSTITUTE(SUBSTITUTE(G91&amp;"",CHAR(160)," ")," "," ")))),N("AC14"))</f>
        <v>FEUILLES</v>
      </c>
      <c r="AG91" s="4" t="s">
        <v>33</v>
      </c>
    </row>
    <row r="92" spans="1:33" ht="15.75" x14ac:dyDescent="0.25">
      <c r="A92" s="126" t="str">
        <f>IF(1=1,IF(E92="","",A83),N("A15"))</f>
        <v>N° 53</v>
      </c>
      <c r="B92" s="127" t="str">
        <f>IF(1=1,IF(E92="","",B83),N("B15"))</f>
        <v>BLAFF DE POISSON*</v>
      </c>
      <c r="C92" s="128"/>
      <c r="D92" s="129">
        <f>IF(ISBLANK(E92),"",LARGE(D83:D91,1)+1)</f>
        <v>9</v>
      </c>
      <c r="E92" s="130" t="s">
        <v>175</v>
      </c>
      <c r="F92" s="131">
        <v>1</v>
      </c>
      <c r="G92" s="243" t="s">
        <v>56</v>
      </c>
      <c r="H92" s="105"/>
      <c r="I92" s="132" t="str">
        <f>IF(1=1,IF(E92="","",I83),N("H15"))</f>
        <v>Roussette ou Vivaneau*</v>
      </c>
      <c r="J92" s="133">
        <f>IF(1=1,IF(E92="","",J83),N("I15"))</f>
        <v>14</v>
      </c>
      <c r="K92" s="134" t="str">
        <f>IF(1=1,IF(E92="","",K83),N("J15"))</f>
        <v>Kg</v>
      </c>
      <c r="L92" s="135">
        <f>IF(1=1,IF(OR(J92="",O92="",NOT(ISNUMBER(J92)),NOT(ISNUMBER(O92)),J92=0),"",O92/J92),N("L15"))</f>
        <v>10.714285714285714</v>
      </c>
      <c r="M92" s="136">
        <f>IF(1=1,IF(OR(L92="",NOT(ISNUMBER(F92))),"",F92*L92*IFERROR(INDEX(D384:D428,MATCH(AE92,B384:B428,0)),1)),N("M13"))</f>
        <v>10.714285714285714</v>
      </c>
      <c r="N92" s="137" t="str">
        <f>IF(1=1,IF(F92="","",IF(G92="","",IFERROR(INDEX(E384:E428,MATCH(AE92,B384:B428,0)),G92&amp;""))),N("N6"))</f>
        <v>pièces</v>
      </c>
      <c r="O92" s="138">
        <f>IF(1=1,IF(E92="","",O83),N("K15"))</f>
        <v>150</v>
      </c>
      <c r="P92" s="139">
        <f>IF(1=1,IF(M92="","",IF(AND(ISNUMBER(M92),M92&lt;1,N92="kg"),MAX(1,ROUND(M92*1000,0)),IF(AND(ISNUMBER(M92),M92&lt;1,N92="L"),MAX(1,ROUND(M92*100,0)),ROUND(M92,3)))),N("O15"))</f>
        <v>10.714</v>
      </c>
      <c r="Q92" s="140" t="str">
        <f>IF(1=1,IF(M92="","",IF(AND(ISNUMBER(M92),M92&lt;1,N92="kg"),"g",IF(AND(ISNUMBER(M92),M92&lt;1,N92="L"),"cl",N92))),N("P15"))</f>
        <v>pièces</v>
      </c>
      <c r="R92" s="161" t="str">
        <f>IF(1=1,IF(E92="","",IF(F92="","A CONTROLER",IF(NOT(ISNUMBER(F92)),"TEXTE",IF(OR(L92="",L92&lt;=0),"COMMANDE PRINCIPALE INCOMPLETE",IF(G92="","UNITE MANQUANTE",IF(COUNTIF(B384:B428,AE92)=0,"UNITE A CONTROLER","OK")))))),N("Q9"))</f>
        <v>OK</v>
      </c>
      <c r="S92" s="105"/>
      <c r="T92" s="141" t="str">
        <f t="shared" si="13"/>
        <v>piment (man jack)</v>
      </c>
      <c r="U92" s="133">
        <f>IF(1=1,IF(E92="","",U83),N("S15"))</f>
        <v>100</v>
      </c>
      <c r="V92" s="133">
        <f>IF(1=1,IF(E92="","",V83),N("T15"))</f>
        <v>150</v>
      </c>
      <c r="W92" s="135">
        <f>IF(1=1,IF(OR(U92="",V92="",NOT(ISNUMBER(U92)),NOT(ISNUMBER(V92)),U92=0),"",V92/U92),N("U15"))</f>
        <v>1.5</v>
      </c>
      <c r="X92" s="136">
        <f>IF(1=1,IF(OR(W92="",NOT(ISNUMBER(F92))),"",F92*W92*IFERROR(INDEX(D384:D428,MATCH(AE92,B384:B428,0)),1)),N("V7"))</f>
        <v>1.5</v>
      </c>
      <c r="Y92" s="137" t="str">
        <f>IF(1=1,IF(F92="","",IF(G92="","",IFERROR(INDEX(E384:E428,MATCH(AE92,B384:B428,0)),G92&amp;""))),N("W6"))</f>
        <v>pièces</v>
      </c>
      <c r="Z92" s="142">
        <f>IF(1=1,IF(X92="","",IF(AND(ISNUMBER(X92),X92&lt;1,Y92="kg"),MAX(1,ROUND(X92*1000,0)),IF(AND(ISNUMBER(X92),X92&lt;1,Y92="L"),MAX(1,ROUND(X92*100,0)),ROUND(X92,3)))),N("X15"))</f>
        <v>1.5</v>
      </c>
      <c r="AA92" s="143" t="str">
        <f>IF(1=1,IF(X92="","",IF(AND(ISNUMBER(X92),X92&lt;1,Y92="kg"),"g",IF(AND(ISNUMBER(X92),X92&lt;1,Y92="L"),"cl",Y92))),N("Y15"))</f>
        <v>pièces</v>
      </c>
      <c r="AB92" s="123" t="str">
        <f>IF(1=1,IF(E92="","",IF(F92="","A CONTROLER",IF(NOT(ISNUMBER(F92)),"TEXTE",IF(OR(W92="",W92&lt;=0),"COMMANDE COUVERTS INCOMPLETE",IF(G92="","UNITE MANQUANTE",IF(COUNTIF(B384:B428,AE92)=0,"UNITE A CONTROLER","OK")))))),N("Z6"))</f>
        <v>OK</v>
      </c>
      <c r="AD92" s="144">
        <f>IF(1=1,IF(E92="","",AD83),N("AB15"))</f>
        <v>62</v>
      </c>
      <c r="AE92" s="125" t="str">
        <f>IF(1=1,IF(G92="","",UPPER(TRIM(SUBSTITUTE(SUBSTITUTE(G92&amp;"",CHAR(160)," ")," "," ")))),N("AC15"))</f>
        <v>PIÈCES</v>
      </c>
      <c r="AG92" s="5" t="s">
        <v>34</v>
      </c>
    </row>
    <row r="93" spans="1:33" ht="15.75" x14ac:dyDescent="0.25">
      <c r="A93" s="126" t="str">
        <f>IF(1=1,IF(E93="","",A83),N("A16"))</f>
        <v>N° 53</v>
      </c>
      <c r="B93" s="127" t="str">
        <f>IF(1=1,IF(E93="","",B83),N("B16"))</f>
        <v>BLAFF DE POISSON*</v>
      </c>
      <c r="C93" s="128"/>
      <c r="D93" s="129">
        <f>IF(ISBLANK(E93),"",LARGE(D83:D92,1)+1)</f>
        <v>10</v>
      </c>
      <c r="E93" s="130" t="s">
        <v>176</v>
      </c>
      <c r="F93" s="243" t="s">
        <v>72</v>
      </c>
      <c r="G93" s="170"/>
      <c r="H93" s="105"/>
      <c r="I93" s="132" t="str">
        <f>IF(1=1,IF(E93="","",I83),N("H16"))</f>
        <v>Roussette ou Vivaneau*</v>
      </c>
      <c r="J93" s="133">
        <f>IF(1=1,IF(E93="","",J83),N("I16"))</f>
        <v>14</v>
      </c>
      <c r="K93" s="134" t="str">
        <f>IF(1=1,IF(E93="","",K83),N("J16"))</f>
        <v>Kg</v>
      </c>
      <c r="L93" s="135">
        <f>IF(1=1,IF(OR(J93="",O93="",NOT(ISNUMBER(J93)),NOT(ISNUMBER(O93)),J93=0),"",O93/J93),N("L16"))</f>
        <v>10.714285714285714</v>
      </c>
      <c r="M93" s="136" t="str">
        <f>IF(1=1,IF(OR(L93="",NOT(ISNUMBER(F93))),"",F93*L93*IFERROR(INDEX(D384:D428,MATCH(AE93,B384:B428,0)),1)),N("M13"))</f>
        <v/>
      </c>
      <c r="N93" s="137" t="str">
        <f>IF(1=1,IF(F93="","",IF(G93="","",IFERROR(INDEX(E384:E428,MATCH(AE93,B384:B428,0)),G93&amp;""))),N("N6"))</f>
        <v/>
      </c>
      <c r="O93" s="138">
        <f>IF(1=1,IF(E93="","",O83),N("K16"))</f>
        <v>150</v>
      </c>
      <c r="P93" s="139" t="str">
        <f>IF(1=1,IF(M93="","",IF(AND(ISNUMBER(M93),M93&lt;1,N93="kg"),MAX(1,ROUND(M93*1000,0)),IF(AND(ISNUMBER(M93),M93&lt;1,N93="L"),MAX(1,ROUND(M93*100,0)),ROUND(M93,3)))),N("O16"))</f>
        <v/>
      </c>
      <c r="Q93" s="140" t="str">
        <f>IF(1=1,IF(M93="","",IF(AND(ISNUMBER(M93),M93&lt;1,N93="kg"),"g",IF(AND(ISNUMBER(M93),M93&lt;1,N93="L"),"cl",N93))),N("P16"))</f>
        <v/>
      </c>
      <c r="R93" s="161" t="str">
        <f>IF(1=1,IF(E93="","",IF(F93="","A CONTROLER",IF(NOT(ISNUMBER(F93)),"TEXTE",IF(OR(L93="",L93&lt;=0),"COMMANDE PRINCIPALE INCOMPLETE",IF(G93="","UNITE MANQUANTE",IF(COUNTIF(B384:B428,AE93)=0,"UNITE A CONTROLER","OK")))))),N("Q9"))</f>
        <v>TEXTE</v>
      </c>
      <c r="S93" s="105"/>
      <c r="T93" s="141" t="str">
        <f t="shared" si="13"/>
        <v>sel</v>
      </c>
      <c r="U93" s="133">
        <f>IF(1=1,IF(E93="","",U83),N("S16"))</f>
        <v>100</v>
      </c>
      <c r="V93" s="133">
        <f>IF(1=1,IF(E93="","",V83),N("T16"))</f>
        <v>150</v>
      </c>
      <c r="W93" s="135">
        <f>IF(1=1,IF(OR(U93="",V93="",NOT(ISNUMBER(U93)),NOT(ISNUMBER(V93)),U93=0),"",V93/U93),N("U16"))</f>
        <v>1.5</v>
      </c>
      <c r="X93" s="136" t="str">
        <f>IF(1=1,IF(OR(W93="",NOT(ISNUMBER(F93))),"",F93*W93*IFERROR(INDEX(D384:D428,MATCH(AE93,B384:B428,0)),1)),N("V7"))</f>
        <v/>
      </c>
      <c r="Y93" s="137" t="str">
        <f>IF(1=1,IF(F93="","",IF(G93="","",IFERROR(INDEX(E384:E428,MATCH(AE93,B384:B428,0)),G93&amp;""))),N("W6"))</f>
        <v/>
      </c>
      <c r="Z93" s="142" t="str">
        <f>IF(1=1,IF(X93="","",IF(AND(ISNUMBER(X93),X93&lt;1,Y93="kg"),MAX(1,ROUND(X93*1000,0)),IF(AND(ISNUMBER(X93),X93&lt;1,Y93="L"),MAX(1,ROUND(X93*100,0)),ROUND(X93,3)))),N("X16"))</f>
        <v/>
      </c>
      <c r="AA93" s="143" t="str">
        <f>IF(1=1,IF(X93="","",IF(AND(ISNUMBER(X93),X93&lt;1,Y93="kg"),"g",IF(AND(ISNUMBER(X93),X93&lt;1,Y93="L"),"cl",Y93))),N("Y16"))</f>
        <v/>
      </c>
      <c r="AB93" s="123" t="str">
        <f>IF(1=1,IF(E93="","",IF(F93="","A CONTROLER",IF(NOT(ISNUMBER(F93)),"TEXTE",IF(OR(W93="",W93&lt;=0),"COMMANDE COUVERTS INCOMPLETE",IF(G93="","UNITE MANQUANTE",IF(COUNTIF(B384:B428,AE93)=0,"UNITE A CONTROLER","OK")))))),N("Z6"))</f>
        <v>TEXTE</v>
      </c>
      <c r="AD93" s="144">
        <f>IF(1=1,IF(E93="","",AD83),N("AB16"))</f>
        <v>62</v>
      </c>
      <c r="AE93" s="125" t="str">
        <f>IF(1=1,IF(G93="","",UPPER(TRIM(SUBSTITUTE(SUBSTITUTE(G93&amp;"",CHAR(160)," ")," "," ")))),N("AC16"))</f>
        <v/>
      </c>
      <c r="AG93" s="5" t="s">
        <v>35</v>
      </c>
    </row>
    <row r="94" spans="1:33" ht="15.75" x14ac:dyDescent="0.25">
      <c r="A94" s="126" t="str">
        <f>IF(1=1,IF(E94="","",A83),N("A17"))</f>
        <v>N° 53</v>
      </c>
      <c r="B94" s="127" t="str">
        <f>IF(1=1,IF(E94="","",B83),N("B17"))</f>
        <v>BLAFF DE POISSON*</v>
      </c>
      <c r="C94" s="128"/>
      <c r="D94" s="129">
        <f>IF(ISBLANK(E94),"",LARGE(D83:D93,1)+1)</f>
        <v>11</v>
      </c>
      <c r="E94" s="130" t="s">
        <v>177</v>
      </c>
      <c r="F94" s="243" t="s">
        <v>72</v>
      </c>
      <c r="G94" s="170"/>
      <c r="H94" s="105"/>
      <c r="I94" s="132" t="str">
        <f>IF(1=1,IF(E94="","",I83),N("H17"))</f>
        <v>Roussette ou Vivaneau*</v>
      </c>
      <c r="J94" s="133">
        <f>IF(1=1,IF(E94="","",J83),N("I17"))</f>
        <v>14</v>
      </c>
      <c r="K94" s="134" t="str">
        <f>IF(1=1,IF(E94="","",K83),N("J17"))</f>
        <v>Kg</v>
      </c>
      <c r="L94" s="135">
        <f>IF(1=1,IF(OR(J94="",O94="",NOT(ISNUMBER(J94)),NOT(ISNUMBER(O94)),J94=0),"",O94/J94),N("L17"))</f>
        <v>10.714285714285714</v>
      </c>
      <c r="M94" s="136" t="str">
        <f>IF(1=1,IF(OR(L94="",NOT(ISNUMBER(F94))),"",F94*L94*IFERROR(INDEX(D384:D428,MATCH(AE94,B384:B428,0)),1)),N("M13"))</f>
        <v/>
      </c>
      <c r="N94" s="137" t="str">
        <f>IF(1=1,IF(F94="","",IF(G94="","",IFERROR(INDEX(E384:E428,MATCH(AE94,B384:B428,0)),G94&amp;""))),N("N6"))</f>
        <v/>
      </c>
      <c r="O94" s="138">
        <f>IF(1=1,IF(E94="","",O83),N("K17"))</f>
        <v>150</v>
      </c>
      <c r="P94" s="139" t="str">
        <f>IF(1=1,IF(M94="","",IF(AND(ISNUMBER(M94),M94&lt;1,N94="kg"),MAX(1,ROUND(M94*1000,0)),IF(AND(ISNUMBER(M94),M94&lt;1,N94="L"),MAX(1,ROUND(M94*100,0)),ROUND(M94,3)))),N("O17"))</f>
        <v/>
      </c>
      <c r="Q94" s="140" t="str">
        <f>IF(1=1,IF(M94="","",IF(AND(ISNUMBER(M94),M94&lt;1,N94="kg"),"g",IF(AND(ISNUMBER(M94),M94&lt;1,N94="L"),"cl",N94))),N("P17"))</f>
        <v/>
      </c>
      <c r="R94" s="161" t="str">
        <f>IF(1=1,IF(E94="","",IF(F94="","A CONTROLER",IF(NOT(ISNUMBER(F94)),"TEXTE",IF(OR(L94="",L94&lt;=0),"COMMANDE PRINCIPALE INCOMPLETE",IF(G94="","UNITE MANQUANTE",IF(COUNTIF(B384:B428,AE94)=0,"UNITE A CONTROLER","OK")))))),N("Q9"))</f>
        <v>TEXTE</v>
      </c>
      <c r="S94" s="105"/>
      <c r="T94" s="141" t="str">
        <f t="shared" si="13"/>
        <v>poivre</v>
      </c>
      <c r="U94" s="133">
        <f>IF(1=1,IF(E94="","",U83),N("S17"))</f>
        <v>100</v>
      </c>
      <c r="V94" s="133">
        <f>IF(1=1,IF(E94="","",V83),N("T17"))</f>
        <v>150</v>
      </c>
      <c r="W94" s="135">
        <f>IF(1=1,IF(OR(U94="",V94="",NOT(ISNUMBER(U94)),NOT(ISNUMBER(V94)),U94=0),"",V94/U94),N("U17"))</f>
        <v>1.5</v>
      </c>
      <c r="X94" s="136" t="str">
        <f>IF(1=1,IF(OR(W94="",NOT(ISNUMBER(F94))),"",F94*W94*IFERROR(INDEX(D384:D428,MATCH(AE94,B384:B428,0)),1)),N("V7"))</f>
        <v/>
      </c>
      <c r="Y94" s="137" t="str">
        <f>IF(1=1,IF(F94="","",IF(G94="","",IFERROR(INDEX(E384:E428,MATCH(AE94,B384:B428,0)),G94&amp;""))),N("W6"))</f>
        <v/>
      </c>
      <c r="Z94" s="142" t="str">
        <f>IF(1=1,IF(X94="","",IF(AND(ISNUMBER(X94),X94&lt;1,Y94="kg"),MAX(1,ROUND(X94*1000,0)),IF(AND(ISNUMBER(X94),X94&lt;1,Y94="L"),MAX(1,ROUND(X94*100,0)),ROUND(X94,3)))),N("X17"))</f>
        <v/>
      </c>
      <c r="AA94" s="143" t="str">
        <f>IF(1=1,IF(X94="","",IF(AND(ISNUMBER(X94),X94&lt;1,Y94="kg"),"g",IF(AND(ISNUMBER(X94),X94&lt;1,Y94="L"),"cl",Y94))),N("Y17"))</f>
        <v/>
      </c>
      <c r="AB94" s="123" t="str">
        <f>IF(1=1,IF(E94="","",IF(F94="","A CONTROLER",IF(NOT(ISNUMBER(F94)),"TEXTE",IF(OR(W94="",W94&lt;=0),"COMMANDE COUVERTS INCOMPLETE",IF(G94="","UNITE MANQUANTE",IF(COUNTIF(B384:B428,AE94)=0,"UNITE A CONTROLER","OK")))))),N("Z6"))</f>
        <v>TEXTE</v>
      </c>
      <c r="AD94" s="144">
        <f>IF(1=1,IF(E94="","",AD83),N("AB17"))</f>
        <v>62</v>
      </c>
      <c r="AE94" s="125" t="str">
        <f>IF(1=1,IF(G94="","",UPPER(TRIM(SUBSTITUTE(SUBSTITUTE(G94&amp;"",CHAR(160)," ")," "," ")))),N("AC17"))</f>
        <v/>
      </c>
      <c r="AG94" s="5" t="s">
        <v>225</v>
      </c>
    </row>
    <row r="95" spans="1:33" ht="15.75" x14ac:dyDescent="0.25">
      <c r="A95" s="126" t="str">
        <f>IF(1=1,IF(E95="","",A83),N("A18"))</f>
        <v>N° 53</v>
      </c>
      <c r="B95" s="127" t="str">
        <f>IF(1=1,IF(E95="","",B83),N("B18"))</f>
        <v>BLAFF DE POISSON*</v>
      </c>
      <c r="C95" s="128"/>
      <c r="D95" s="129">
        <f>IF(ISBLANK(E95),"",LARGE(D83:D94,1)+1)</f>
        <v>12</v>
      </c>
      <c r="E95" s="130" t="s">
        <v>178</v>
      </c>
      <c r="F95" s="131">
        <v>3</v>
      </c>
      <c r="G95" s="243" t="s">
        <v>56</v>
      </c>
      <c r="H95" s="105"/>
      <c r="I95" s="132" t="str">
        <f>IF(1=1,IF(E95="","",I83),N("H18"))</f>
        <v>Roussette ou Vivaneau*</v>
      </c>
      <c r="J95" s="133">
        <f>IF(1=1,IF(E95="","",J83),N("I18"))</f>
        <v>14</v>
      </c>
      <c r="K95" s="134" t="str">
        <f>IF(1=1,IF(E95="","",K83),N("J18"))</f>
        <v>Kg</v>
      </c>
      <c r="L95" s="135">
        <f>IF(1=1,IF(OR(J95="",O95="",NOT(ISNUMBER(J95)),NOT(ISNUMBER(O95)),J95=0),"",O95/J95),N("L18"))</f>
        <v>10.714285714285714</v>
      </c>
      <c r="M95" s="136">
        <f>IF(1=1,IF(OR(L95="",NOT(ISNUMBER(F95))),"",F95*L95*IFERROR(INDEX(D384:D428,MATCH(AE95,B384:B428,0)),1)),N("M13"))</f>
        <v>32.142857142857139</v>
      </c>
      <c r="N95" s="137" t="str">
        <f>IF(1=1,IF(F95="","",IF(G95="","",IFERROR(INDEX(E384:E428,MATCH(AE95,B384:B428,0)),G95&amp;""))),N("N6"))</f>
        <v>pièces</v>
      </c>
      <c r="O95" s="138">
        <f>IF(1=1,IF(E95="","",O83),N("K18"))</f>
        <v>150</v>
      </c>
      <c r="P95" s="139">
        <f>IF(1=1,IF(M95="","",IF(AND(ISNUMBER(M95),M95&lt;1,N95="kg"),MAX(1,ROUND(M95*1000,0)),IF(AND(ISNUMBER(M95),M95&lt;1,N95="L"),MAX(1,ROUND(M95*100,0)),ROUND(M95,3)))),N("O18"))</f>
        <v>32.143000000000001</v>
      </c>
      <c r="Q95" s="140" t="str">
        <f>IF(1=1,IF(M95="","",IF(AND(ISNUMBER(M95),M95&lt;1,N95="kg"),"g",IF(AND(ISNUMBER(M95),M95&lt;1,N95="L"),"cl",N95))),N("P18"))</f>
        <v>pièces</v>
      </c>
      <c r="R95" s="161" t="str">
        <f>IF(1=1,IF(E95="","",IF(F95="","A CONTROLER",IF(NOT(ISNUMBER(F95)),"TEXTE",IF(OR(L95="",L95&lt;=0),"COMMANDE PRINCIPALE INCOMPLETE",IF(G95="","UNITE MANQUANTE",IF(COUNTIF(B384:B428,AE95)=0,"UNITE A CONTROLER","OK")))))),N("Q9"))</f>
        <v>OK</v>
      </c>
      <c r="S95" s="105"/>
      <c r="T95" s="141" t="str">
        <f t="shared" si="13"/>
        <v>clou de girofle</v>
      </c>
      <c r="U95" s="133">
        <f>IF(1=1,IF(E95="","",U83),N("S18"))</f>
        <v>100</v>
      </c>
      <c r="V95" s="133">
        <f>IF(1=1,IF(E95="","",V83),N("T18"))</f>
        <v>150</v>
      </c>
      <c r="W95" s="135">
        <f>IF(1=1,IF(OR(U95="",V95="",NOT(ISNUMBER(U95)),NOT(ISNUMBER(V95)),U95=0),"",V95/U95),N("U18"))</f>
        <v>1.5</v>
      </c>
      <c r="X95" s="136">
        <f>IF(1=1,IF(OR(W95="",NOT(ISNUMBER(F95))),"",F95*W95*IFERROR(INDEX(D384:D428,MATCH(AE95,B384:B428,0)),1)),N("V7"))</f>
        <v>4.5</v>
      </c>
      <c r="Y95" s="137" t="str">
        <f>IF(1=1,IF(F95="","",IF(G95="","",IFERROR(INDEX(E384:E428,MATCH(AE95,B384:B428,0)),G95&amp;""))),N("W6"))</f>
        <v>pièces</v>
      </c>
      <c r="Z95" s="142">
        <f>IF(1=1,IF(X95="","",IF(AND(ISNUMBER(X95),X95&lt;1,Y95="kg"),MAX(1,ROUND(X95*1000,0)),IF(AND(ISNUMBER(X95),X95&lt;1,Y95="L"),MAX(1,ROUND(X95*100,0)),ROUND(X95,3)))),N("X18"))</f>
        <v>4.5</v>
      </c>
      <c r="AA95" s="143" t="str">
        <f>IF(1=1,IF(X95="","",IF(AND(ISNUMBER(X95),X95&lt;1,Y95="kg"),"g",IF(AND(ISNUMBER(X95),X95&lt;1,Y95="L"),"cl",Y95))),N("Y18"))</f>
        <v>pièces</v>
      </c>
      <c r="AB95" s="123" t="str">
        <f>IF(1=1,IF(E95="","",IF(F95="","A CONTROLER",IF(NOT(ISNUMBER(F95)),"TEXTE",IF(OR(W95="",W95&lt;=0),"COMMANDE COUVERTS INCOMPLETE",IF(G95="","UNITE MANQUANTE",IF(COUNTIF(B384:B428,AE95)=0,"UNITE A CONTROLER","OK")))))),N("Z6"))</f>
        <v>OK</v>
      </c>
      <c r="AD95" s="144">
        <f>IF(1=1,IF(E95="","",AD83),N("AB18"))</f>
        <v>62</v>
      </c>
      <c r="AE95" s="125" t="str">
        <f>IF(1=1,IF(G95="","",UPPER(TRIM(SUBSTITUTE(SUBSTITUTE(G95&amp;"",CHAR(160)," ")," "," ")))),N("AC18"))</f>
        <v>PIÈCES</v>
      </c>
      <c r="AG95" s="5" t="s">
        <v>36</v>
      </c>
    </row>
    <row r="96" spans="1:33" ht="15.75" x14ac:dyDescent="0.25">
      <c r="A96" s="126" t="str">
        <f>IF(1=1,IF(E96="","",A83),N("A19"))</f>
        <v/>
      </c>
      <c r="B96" s="127" t="str">
        <f>IF(1=1,IF(E96="","",B83),N("B19"))</f>
        <v/>
      </c>
      <c r="C96" s="128"/>
      <c r="D96" s="129" t="str">
        <f>IF(ISBLANK(E96),"",LARGE(D83:D95,1)+1)</f>
        <v/>
      </c>
      <c r="E96" s="130"/>
      <c r="F96" s="131"/>
      <c r="G96" s="170"/>
      <c r="H96" s="105"/>
      <c r="I96" s="132" t="str">
        <f>IF(1=1,IF(E96="","",I83),N("H19"))</f>
        <v/>
      </c>
      <c r="J96" s="133" t="str">
        <f>IF(1=1,IF(E96="","",J83),N("I19"))</f>
        <v/>
      </c>
      <c r="K96" s="134" t="str">
        <f>IF(1=1,IF(E96="","",K83),N("J19"))</f>
        <v/>
      </c>
      <c r="L96" s="135" t="str">
        <f>IF(1=1,IF(OR(J96="",O96="",NOT(ISNUMBER(J96)),NOT(ISNUMBER(O96)),J96=0),"",O96/J96),N("L19"))</f>
        <v/>
      </c>
      <c r="M96" s="136" t="str">
        <f>IF(1=1,IF(OR(L96="",NOT(ISNUMBER(F96))),"",F96*L96*IFERROR(INDEX(D384:D428,MATCH(AE96,B384:B428,0)),1)),N("M13"))</f>
        <v/>
      </c>
      <c r="N96" s="137" t="str">
        <f>IF(1=1,IF(F96="","",IF(G96="","",IFERROR(INDEX(E384:E428,MATCH(AE96,B384:B428,0)),G96&amp;""))),N("N6"))</f>
        <v/>
      </c>
      <c r="O96" s="138" t="str">
        <f>IF(1=1,IF(E96="","",O83),N("K19"))</f>
        <v/>
      </c>
      <c r="P96" s="139" t="str">
        <f>IF(1=1,IF(M96="","",IF(AND(ISNUMBER(M96),M96&lt;1,N96="kg"),MAX(1,ROUND(M96*1000,0)),IF(AND(ISNUMBER(M96),M96&lt;1,N96="L"),MAX(1,ROUND(M96*100,0)),ROUND(M96,3)))),N("O19"))</f>
        <v/>
      </c>
      <c r="Q96" s="140" t="str">
        <f>IF(1=1,IF(M96="","",IF(AND(ISNUMBER(M96),M96&lt;1,N96="kg"),"g",IF(AND(ISNUMBER(M96),M96&lt;1,N96="L"),"cl",N96))),N("P19"))</f>
        <v/>
      </c>
      <c r="R96" s="161" t="str">
        <f>IF(1=1,IF(E96="","",IF(F96="","A CONTROLER",IF(NOT(ISNUMBER(F96)),"TEXTE",IF(OR(L96="",L96&lt;=0),"COMMANDE PRINCIPALE INCOMPLETE",IF(G96="","UNITE MANQUANTE",IF(COUNTIF(B384:B428,AE96)=0,"UNITE A CONTROLER","OK")))))),N("Q9"))</f>
        <v/>
      </c>
      <c r="S96" s="105"/>
      <c r="T96" s="141">
        <f t="shared" si="13"/>
        <v>0</v>
      </c>
      <c r="U96" s="133" t="str">
        <f>IF(1=1,IF(E96="","",U83),N("S19"))</f>
        <v/>
      </c>
      <c r="V96" s="133" t="str">
        <f>IF(1=1,IF(E96="","",V83),N("T19"))</f>
        <v/>
      </c>
      <c r="W96" s="135" t="str">
        <f>IF(1=1,IF(OR(U96="",V96="",NOT(ISNUMBER(U96)),NOT(ISNUMBER(V96)),U96=0),"",V96/U96),N("U19"))</f>
        <v/>
      </c>
      <c r="X96" s="136" t="str">
        <f>IF(1=1,IF(OR(W96="",NOT(ISNUMBER(F96))),"",F96*W96*IFERROR(INDEX(D384:D428,MATCH(AE96,B384:B428,0)),1)),N("V7"))</f>
        <v/>
      </c>
      <c r="Y96" s="137" t="str">
        <f>IF(1=1,IF(F96="","",IF(G96="","",IFERROR(INDEX(E384:E428,MATCH(AE96,B384:B428,0)),G96&amp;""))),N("W6"))</f>
        <v/>
      </c>
      <c r="Z96" s="142" t="str">
        <f>IF(1=1,IF(X96="","",IF(AND(ISNUMBER(X96),X96&lt;1,Y96="kg"),MAX(1,ROUND(X96*1000,0)),IF(AND(ISNUMBER(X96),X96&lt;1,Y96="L"),MAX(1,ROUND(X96*100,0)),ROUND(X96,3)))),N("X19"))</f>
        <v/>
      </c>
      <c r="AA96" s="143" t="str">
        <f>IF(1=1,IF(X96="","",IF(AND(ISNUMBER(X96),X96&lt;1,Y96="kg"),"g",IF(AND(ISNUMBER(X96),X96&lt;1,Y96="L"),"cl",Y96))),N("Y19"))</f>
        <v/>
      </c>
      <c r="AB96" s="123" t="str">
        <f>IF(1=1,IF(E96="","",IF(F96="","A CONTROLER",IF(NOT(ISNUMBER(F96)),"TEXTE",IF(OR(W96="",W96&lt;=0),"COMMANDE COUVERTS INCOMPLETE",IF(G96="","UNITE MANQUANTE",IF(COUNTIF(B384:B428,AE96)=0,"UNITE A CONTROLER","OK")))))),N("Z6"))</f>
        <v/>
      </c>
      <c r="AD96" s="144" t="str">
        <f>IF(1=1,IF(E96="","",AD83),N("AB19"))</f>
        <v/>
      </c>
      <c r="AE96" s="125" t="str">
        <f>IF(1=1,IF(G96="","",UPPER(TRIM(SUBSTITUTE(SUBSTITUTE(G96&amp;"",CHAR(160)," ")," "," ")))),N("AC19"))</f>
        <v/>
      </c>
      <c r="AG96" s="5" t="s">
        <v>37</v>
      </c>
    </row>
    <row r="97" spans="1:33" ht="15.75" x14ac:dyDescent="0.25">
      <c r="A97" s="126" t="str">
        <f>IF(1=1,IF(E97="","",A83),N("A20"))</f>
        <v>N° 53</v>
      </c>
      <c r="B97" s="127" t="str">
        <f>IF(1=1,IF(E97="","",B83),N("B20"))</f>
        <v>BLAFF DE POISSON*</v>
      </c>
      <c r="C97" s="128" t="s">
        <v>179</v>
      </c>
      <c r="D97" s="129">
        <f>IF(ISBLANK(E97),"",LARGE(D83:D96,1)+1)</f>
        <v>13</v>
      </c>
      <c r="E97" s="130" t="s">
        <v>645</v>
      </c>
      <c r="F97" s="131">
        <v>1</v>
      </c>
      <c r="G97" s="5" t="s">
        <v>34</v>
      </c>
      <c r="H97" s="105"/>
      <c r="I97" s="132" t="str">
        <f>IF(1=1,IF(E97="","",I83),N("H20"))</f>
        <v>Roussette ou Vivaneau*</v>
      </c>
      <c r="J97" s="133">
        <f>IF(1=1,IF(E97="","",J83),N("I20"))</f>
        <v>14</v>
      </c>
      <c r="K97" s="134" t="str">
        <f>IF(1=1,IF(E97="","",K83),N("J20"))</f>
        <v>Kg</v>
      </c>
      <c r="L97" s="135">
        <f>IF(1=1,IF(OR(J97="",O97="",NOT(ISNUMBER(J97)),NOT(ISNUMBER(O97)),J97=0),"",O97/J97),N("L20"))</f>
        <v>10.714285714285714</v>
      </c>
      <c r="M97" s="136">
        <f>IF(1=1,IF(OR(L97="",NOT(ISNUMBER(F97))),"",F97*L97*IFERROR(INDEX(D384:D428,MATCH(AE97,B384:B428,0)),1)),N("M13"))</f>
        <v>5.3571428571428568</v>
      </c>
      <c r="N97" s="137" t="str">
        <f>IF(1=1,IF(F97="","",IF(G97="","",IFERROR(INDEX(E384:E428,MATCH(AE97,B384:B428,0)),G97&amp;""))),N("N6"))</f>
        <v>L</v>
      </c>
      <c r="O97" s="138">
        <f>IF(1=1,IF(E97="","",O83),N("K20"))</f>
        <v>150</v>
      </c>
      <c r="P97" s="139">
        <f>IF(1=1,IF(M97="","",IF(AND(ISNUMBER(M97),M97&lt;1,N97="kg"),MAX(1,ROUND(M97*1000,0)),IF(AND(ISNUMBER(M97),M97&lt;1,N97="L"),MAX(1,ROUND(M97*100,0)),ROUND(M97,3)))),N("O20"))</f>
        <v>5.3570000000000002</v>
      </c>
      <c r="Q97" s="140" t="str">
        <f>IF(1=1,IF(M97="","",IF(AND(ISNUMBER(M97),M97&lt;1,N97="kg"),"g",IF(AND(ISNUMBER(M97),M97&lt;1,N97="L"),"cl",N97))),N("P20"))</f>
        <v>L</v>
      </c>
      <c r="R97" s="161" t="str">
        <f>IF(1=1,IF(E97="","",IF(F97="","A CONTROLER",IF(NOT(ISNUMBER(F97)),"TEXTE",IF(OR(L97="",L97&lt;=0),"COMMANDE PRINCIPALE INCOMPLETE",IF(G97="","UNITE MANQUANTE",IF(COUNTIF(B384:B428,AE97)=0,"UNITE A CONTROLER","OK")))))),N("Q9"))</f>
        <v>OK</v>
      </c>
      <c r="S97" s="105"/>
      <c r="T97" s="141" t="str">
        <f t="shared" si="13"/>
        <v>jus de citron vert (pulco)</v>
      </c>
      <c r="U97" s="133">
        <f>IF(1=1,IF(E97="","",U83),N("S20"))</f>
        <v>100</v>
      </c>
      <c r="V97" s="133">
        <f>IF(1=1,IF(E97="","",V83),N("T20"))</f>
        <v>150</v>
      </c>
      <c r="W97" s="135">
        <f>IF(1=1,IF(OR(U97="",V97="",NOT(ISNUMBER(U97)),NOT(ISNUMBER(V97)),U97=0),"",V97/U97),N("U20"))</f>
        <v>1.5</v>
      </c>
      <c r="X97" s="136">
        <f>IF(1=1,IF(OR(W97="",NOT(ISNUMBER(F97))),"",F97*W97*IFERROR(INDEX(D384:D428,MATCH(AE97,B384:B428,0)),1)),N("V7"))</f>
        <v>0.75</v>
      </c>
      <c r="Y97" s="137" t="str">
        <f>IF(1=1,IF(F97="","",IF(G97="","",IFERROR(INDEX(E384:E428,MATCH(AE97,B384:B428,0)),G97&amp;""))),N("W6"))</f>
        <v>L</v>
      </c>
      <c r="Z97" s="142">
        <f>IF(1=1,IF(X97="","",IF(AND(ISNUMBER(X97),X97&lt;1,Y97="kg"),MAX(1,ROUND(X97*1000,0)),IF(AND(ISNUMBER(X97),X97&lt;1,Y97="L"),MAX(1,ROUND(X97*100,0)),ROUND(X97,3)))),N("X20"))</f>
        <v>75</v>
      </c>
      <c r="AA97" s="143" t="str">
        <f>IF(1=1,IF(X97="","",IF(AND(ISNUMBER(X97),X97&lt;1,Y97="kg"),"g",IF(AND(ISNUMBER(X97),X97&lt;1,Y97="L"),"cl",Y97))),N("Y20"))</f>
        <v>cl</v>
      </c>
      <c r="AB97" s="123" t="str">
        <f>IF(1=1,IF(E97="","",IF(F97="","A CONTROLER",IF(NOT(ISNUMBER(F97)),"TEXTE",IF(OR(W97="",W97&lt;=0),"COMMANDE COUVERTS INCOMPLETE",IF(G97="","UNITE MANQUANTE",IF(COUNTIF(B384:B428,AE97)=0,"UNITE A CONTROLER","OK")))))),N("Z6"))</f>
        <v>OK</v>
      </c>
      <c r="AD97" s="144">
        <f>IF(1=1,IF(E97="","",AD83),N("AB20"))</f>
        <v>62</v>
      </c>
      <c r="AE97" s="125" t="str">
        <f>IF(1=1,IF(G97="","",UPPER(TRIM(SUBSTITUTE(SUBSTITUTE(G97&amp;"",CHAR(160)," ")," "," ")))),N("AC20"))</f>
        <v>DEMI/L</v>
      </c>
      <c r="AG97" s="4" t="s">
        <v>38</v>
      </c>
    </row>
    <row r="98" spans="1:33" ht="15.75" x14ac:dyDescent="0.25">
      <c r="A98" s="126" t="str">
        <f>IF(1=1,IF(E98="","",A83),N("A21"))</f>
        <v>N° 53</v>
      </c>
      <c r="B98" s="127" t="str">
        <f>IF(1=1,IF(E98="","",B83),N("B21"))</f>
        <v>BLAFF DE POISSON*</v>
      </c>
      <c r="C98" s="128" t="s">
        <v>179</v>
      </c>
      <c r="D98" s="129">
        <f>IF(ISBLANK(E98),"",LARGE(D83:D97,1)+1)</f>
        <v>14</v>
      </c>
      <c r="E98" s="130" t="s">
        <v>171</v>
      </c>
      <c r="F98" s="131">
        <v>75</v>
      </c>
      <c r="G98" s="2" t="s">
        <v>25</v>
      </c>
      <c r="H98" s="105"/>
      <c r="I98" s="132" t="str">
        <f>IF(1=1,IF(E98="","",I83),N("H21"))</f>
        <v>Roussette ou Vivaneau*</v>
      </c>
      <c r="J98" s="133">
        <f>IF(1=1,IF(E98="","",J83),N("I21"))</f>
        <v>14</v>
      </c>
      <c r="K98" s="134" t="str">
        <f>IF(1=1,IF(E98="","",K83),N("J21"))</f>
        <v>Kg</v>
      </c>
      <c r="L98" s="135">
        <f>IF(1=1,IF(OR(J98="",O98="",NOT(ISNUMBER(J98)),NOT(ISNUMBER(O98)),J98=0),"",O98/J98),N("L21"))</f>
        <v>10.714285714285714</v>
      </c>
      <c r="M98" s="136">
        <f>IF(1=1,IF(OR(L98="",NOT(ISNUMBER(F98))),"",F98*L98*IFERROR(INDEX(D384:D428,MATCH(AE98,B384:B428,0)),1)),N("M13"))</f>
        <v>0.8035714285714286</v>
      </c>
      <c r="N98" s="137" t="str">
        <f>IF(1=1,IF(F98="","",IF(G98="","",IFERROR(INDEX(E384:E428,MATCH(AE98,B384:B428,0)),G98&amp;""))),N("N6"))</f>
        <v>kg</v>
      </c>
      <c r="O98" s="138">
        <f>IF(1=1,IF(E98="","",O83),N("K21"))</f>
        <v>150</v>
      </c>
      <c r="P98" s="139">
        <f>IF(1=1,IF(M98="","",IF(AND(ISNUMBER(M98),M98&lt;1,N98="kg"),MAX(1,ROUND(M98*1000,0)),IF(AND(ISNUMBER(M98),M98&lt;1,N98="L"),MAX(1,ROUND(M98*100,0)),ROUND(M98,3)))),N("O21"))</f>
        <v>804</v>
      </c>
      <c r="Q98" s="140" t="str">
        <f>IF(1=1,IF(M98="","",IF(AND(ISNUMBER(M98),M98&lt;1,N98="kg"),"g",IF(AND(ISNUMBER(M98),M98&lt;1,N98="L"),"cl",N98))),N("P21"))</f>
        <v>g</v>
      </c>
      <c r="R98" s="161" t="str">
        <f>IF(1=1,IF(E98="","",IF(F98="","A CONTROLER",IF(NOT(ISNUMBER(F98)),"TEXTE",IF(OR(L98="",L98&lt;=0),"COMMANDE PRINCIPALE INCOMPLETE",IF(G98="","UNITE MANQUANTE",IF(COUNTIF(B384:B428,AE98)=0,"UNITE A CONTROLER","OK")))))),N("Q9"))</f>
        <v>OK</v>
      </c>
      <c r="S98" s="105"/>
      <c r="T98" s="141" t="str">
        <f t="shared" si="13"/>
        <v>ail haché surgelé</v>
      </c>
      <c r="U98" s="133">
        <f>IF(1=1,IF(E98="","",U83),N("S21"))</f>
        <v>100</v>
      </c>
      <c r="V98" s="133">
        <f>IF(1=1,IF(E98="","",V83),N("T21"))</f>
        <v>150</v>
      </c>
      <c r="W98" s="135">
        <f>IF(1=1,IF(OR(U98="",V98="",NOT(ISNUMBER(U98)),NOT(ISNUMBER(V98)),U98=0),"",V98/U98),N("U21"))</f>
        <v>1.5</v>
      </c>
      <c r="X98" s="136">
        <f>IF(1=1,IF(OR(W98="",NOT(ISNUMBER(F98))),"",F98*W98*IFERROR(INDEX(D384:D428,MATCH(AE98,B384:B428,0)),1)),N("V7"))</f>
        <v>0.1125</v>
      </c>
      <c r="Y98" s="137" t="str">
        <f>IF(1=1,IF(F98="","",IF(G98="","",IFERROR(INDEX(E384:E428,MATCH(AE98,B384:B428,0)),G98&amp;""))),N("W6"))</f>
        <v>kg</v>
      </c>
      <c r="Z98" s="142">
        <f>IF(1=1,IF(X98="","",IF(AND(ISNUMBER(X98),X98&lt;1,Y98="kg"),MAX(1,ROUND(X98*1000,0)),IF(AND(ISNUMBER(X98),X98&lt;1,Y98="L"),MAX(1,ROUND(X98*100,0)),ROUND(X98,3)))),N("X21"))</f>
        <v>113</v>
      </c>
      <c r="AA98" s="143" t="str">
        <f>IF(1=1,IF(X98="","",IF(AND(ISNUMBER(X98),X98&lt;1,Y98="kg"),"g",IF(AND(ISNUMBER(X98),X98&lt;1,Y98="L"),"cl",Y98))),N("Y21"))</f>
        <v>g</v>
      </c>
      <c r="AB98" s="123" t="str">
        <f>IF(1=1,IF(E98="","",IF(F98="","A CONTROLER",IF(NOT(ISNUMBER(F98)),"TEXTE",IF(OR(W98="",W98&lt;=0),"COMMANDE COUVERTS INCOMPLETE",IF(G98="","UNITE MANQUANTE",IF(COUNTIF(B384:B428,AE98)=0,"UNITE A CONTROLER","OK")))))),N("Z6"))</f>
        <v>OK</v>
      </c>
      <c r="AD98" s="144">
        <f>IF(1=1,IF(E98="","",AD83),N("AB21"))</f>
        <v>62</v>
      </c>
      <c r="AE98" s="125" t="str">
        <f>IF(1=1,IF(G98="","",UPPER(TRIM(SUBSTITUTE(SUBSTITUTE(G98&amp;"",CHAR(160)," ")," "," ")))),N("AC21"))</f>
        <v>G</v>
      </c>
      <c r="AG98" s="4" t="s">
        <v>39</v>
      </c>
    </row>
    <row r="99" spans="1:33" ht="15.75" x14ac:dyDescent="0.25">
      <c r="A99" s="126" t="str">
        <f>IF(1=1,IF(E99="","",A83),N("A22"))</f>
        <v/>
      </c>
      <c r="B99" s="127" t="str">
        <f>IF(1=1,IF(E99="","",B83),N("B22"))</f>
        <v/>
      </c>
      <c r="C99" s="128"/>
      <c r="D99" s="129" t="str">
        <f>IF(ISBLANK(E99),"",LARGE(D83:D98,1)+1)</f>
        <v/>
      </c>
      <c r="E99" s="130"/>
      <c r="F99" s="131"/>
      <c r="G99" s="170"/>
      <c r="H99" s="105"/>
      <c r="I99" s="132" t="str">
        <f>IF(1=1,IF(E99="","",I83),N("H22"))</f>
        <v/>
      </c>
      <c r="J99" s="133" t="str">
        <f>IF(1=1,IF(E99="","",J83),N("I22"))</f>
        <v/>
      </c>
      <c r="K99" s="134" t="str">
        <f>IF(1=1,IF(E99="","",K83),N("J22"))</f>
        <v/>
      </c>
      <c r="L99" s="135" t="str">
        <f>IF(1=1,IF(OR(J99="",O99="",NOT(ISNUMBER(J99)),NOT(ISNUMBER(O99)),J99=0),"",O99/J99),N("L22"))</f>
        <v/>
      </c>
      <c r="M99" s="136" t="str">
        <f>IF(1=1,IF(OR(L99="",NOT(ISNUMBER(F99))),"",F99*L99*IFERROR(INDEX(D384:D428,MATCH(AE99,B384:B428,0)),1)),N("M13"))</f>
        <v/>
      </c>
      <c r="N99" s="137" t="str">
        <f>IF(1=1,IF(F99="","",IF(G99="","",IFERROR(INDEX(E384:E428,MATCH(AE99,B384:B428,0)),G99&amp;""))),N("N6"))</f>
        <v/>
      </c>
      <c r="O99" s="138" t="str">
        <f>IF(1=1,IF(E99="","",O83),N("K22"))</f>
        <v/>
      </c>
      <c r="P99" s="139" t="str">
        <f>IF(1=1,IF(M99="","",IF(AND(ISNUMBER(M99),M99&lt;1,N99="kg"),MAX(1,ROUND(M99*1000,0)),IF(AND(ISNUMBER(M99),M99&lt;1,N99="L"),MAX(1,ROUND(M99*100,0)),ROUND(M99,3)))),N("O22"))</f>
        <v/>
      </c>
      <c r="Q99" s="140" t="str">
        <f>IF(1=1,IF(M99="","",IF(AND(ISNUMBER(M99),M99&lt;1,N99="kg"),"g",IF(AND(ISNUMBER(M99),M99&lt;1,N99="L"),"cl",N99))),N("P22"))</f>
        <v/>
      </c>
      <c r="R99" s="161" t="str">
        <f>IF(1=1,IF(E99="","",IF(F99="","A CONTROLER",IF(NOT(ISNUMBER(F99)),"TEXTE",IF(OR(L99="",L99&lt;=0),"COMMANDE PRINCIPALE INCOMPLETE",IF(G99="","UNITE MANQUANTE",IF(COUNTIF(B384:B428,AE99)=0,"UNITE A CONTROLER","OK")))))),N("Q9"))</f>
        <v/>
      </c>
      <c r="S99" s="105"/>
      <c r="T99" s="141">
        <f t="shared" si="13"/>
        <v>0</v>
      </c>
      <c r="U99" s="133" t="str">
        <f>IF(1=1,IF(E99="","",U83),N("S22"))</f>
        <v/>
      </c>
      <c r="V99" s="133" t="str">
        <f>IF(1=1,IF(E99="","",V83),N("T22"))</f>
        <v/>
      </c>
      <c r="W99" s="135" t="str">
        <f>IF(1=1,IF(OR(U99="",V99="",NOT(ISNUMBER(U99)),NOT(ISNUMBER(V99)),U99=0),"",V99/U99),N("U22"))</f>
        <v/>
      </c>
      <c r="X99" s="136" t="str">
        <f>IF(1=1,IF(OR(W99="",NOT(ISNUMBER(F99))),"",F99*W99*IFERROR(INDEX(D384:D428,MATCH(AE99,B384:B428,0)),1)),N("V7"))</f>
        <v/>
      </c>
      <c r="Y99" s="137" t="str">
        <f>IF(1=1,IF(F99="","",IF(G99="","",IFERROR(INDEX(E384:E428,MATCH(AE99,B384:B428,0)),G99&amp;""))),N("W6"))</f>
        <v/>
      </c>
      <c r="Z99" s="142" t="str">
        <f>IF(1=1,IF(X99="","",IF(AND(ISNUMBER(X99),X99&lt;1,Y99="kg"),MAX(1,ROUND(X99*1000,0)),IF(AND(ISNUMBER(X99),X99&lt;1,Y99="L"),MAX(1,ROUND(X99*100,0)),ROUND(X99,3)))),N("X22"))</f>
        <v/>
      </c>
      <c r="AA99" s="143" t="str">
        <f>IF(1=1,IF(X99="","",IF(AND(ISNUMBER(X99),X99&lt;1,Y99="kg"),"g",IF(AND(ISNUMBER(X99),X99&lt;1,Y99="L"),"cl",Y99))),N("Y22"))</f>
        <v/>
      </c>
      <c r="AB99" s="123" t="str">
        <f>IF(1=1,IF(E99="","",IF(F99="","A CONTROLER",IF(NOT(ISNUMBER(F99)),"TEXTE",IF(OR(W99="",W99&lt;=0),"COMMANDE COUVERTS INCOMPLETE",IF(G99="","UNITE MANQUANTE",IF(COUNTIF(B384:B428,AE99)=0,"UNITE A CONTROLER","OK")))))),N("Z6"))</f>
        <v/>
      </c>
      <c r="AD99" s="144" t="str">
        <f>IF(1=1,IF(E99="","",AD83),N("AB22"))</f>
        <v/>
      </c>
      <c r="AE99" s="125" t="str">
        <f>IF(1=1,IF(G99="","",UPPER(TRIM(SUBSTITUTE(SUBSTITUTE(G99&amp;"",CHAR(160)," ")," "," ")))),N("AC22"))</f>
        <v/>
      </c>
      <c r="AG99" s="4" t="s">
        <v>40</v>
      </c>
    </row>
    <row r="100" spans="1:33" ht="15.75" x14ac:dyDescent="0.25">
      <c r="A100" s="126" t="str">
        <f>IF(1=1,IF(E100="","",A83),N("A23"))</f>
        <v/>
      </c>
      <c r="B100" s="127" t="str">
        <f>IF(1=1,IF(E100="","",B83),N("B23"))</f>
        <v/>
      </c>
      <c r="C100" s="128"/>
      <c r="D100" s="129" t="str">
        <f>IF(ISBLANK(E100),"",LARGE(D83:D99,1)+1)</f>
        <v/>
      </c>
      <c r="E100" s="130"/>
      <c r="F100" s="131"/>
      <c r="G100" s="170"/>
      <c r="H100" s="105"/>
      <c r="I100" s="132" t="str">
        <f>IF(1=1,IF(E100="","",I83),N("H23"))</f>
        <v/>
      </c>
      <c r="J100" s="133" t="str">
        <f>IF(1=1,IF(E100="","",J83),N("I23"))</f>
        <v/>
      </c>
      <c r="K100" s="134" t="str">
        <f>IF(1=1,IF(E100="","",K83),N("J23"))</f>
        <v/>
      </c>
      <c r="L100" s="135" t="str">
        <f>IF(1=1,IF(OR(J100="",O100="",NOT(ISNUMBER(J100)),NOT(ISNUMBER(O100)),J100=0),"",O100/J100),N("L23"))</f>
        <v/>
      </c>
      <c r="M100" s="136" t="str">
        <f>IF(1=1,IF(OR(L100="",NOT(ISNUMBER(F100))),"",F100*L100*IFERROR(INDEX(D384:D428,MATCH(AE100,B384:B428,0)),1)),N("M13"))</f>
        <v/>
      </c>
      <c r="N100" s="137" t="str">
        <f>IF(1=1,IF(F100="","",IF(G100="","",IFERROR(INDEX(E384:E428,MATCH(AE100,B384:B428,0)),G100&amp;""))),N("N6"))</f>
        <v/>
      </c>
      <c r="O100" s="138" t="str">
        <f>IF(1=1,IF(E100="","",O83),N("K23"))</f>
        <v/>
      </c>
      <c r="P100" s="139" t="str">
        <f>IF(1=1,IF(M100="","",IF(AND(ISNUMBER(M100),M100&lt;1,N100="kg"),MAX(1,ROUND(M100*1000,0)),IF(AND(ISNUMBER(M100),M100&lt;1,N100="L"),MAX(1,ROUND(M100*100,0)),ROUND(M100,3)))),N("O23"))</f>
        <v/>
      </c>
      <c r="Q100" s="140" t="str">
        <f>IF(1=1,IF(M100="","",IF(AND(ISNUMBER(M100),M100&lt;1,N100="kg"),"g",IF(AND(ISNUMBER(M100),M100&lt;1,N100="L"),"cl",N100))),N("P23"))</f>
        <v/>
      </c>
      <c r="R100" s="161" t="str">
        <f>IF(1=1,IF(E100="","",IF(F100="","A CONTROLER",IF(NOT(ISNUMBER(F100)),"TEXTE",IF(OR(L100="",L100&lt;=0),"COMMANDE PRINCIPALE INCOMPLETE",IF(G100="","UNITE MANQUANTE",IF(COUNTIF(B384:B428,AE100)=0,"UNITE A CONTROLER","OK")))))),N("Q9"))</f>
        <v/>
      </c>
      <c r="S100" s="105"/>
      <c r="T100" s="141">
        <f t="shared" si="13"/>
        <v>0</v>
      </c>
      <c r="U100" s="133" t="str">
        <f>IF(1=1,IF(E100="","",U83),N("S23"))</f>
        <v/>
      </c>
      <c r="V100" s="133" t="str">
        <f>IF(1=1,IF(E100="","",V83),N("T23"))</f>
        <v/>
      </c>
      <c r="W100" s="135" t="str">
        <f>IF(1=1,IF(OR(U100="",V100="",NOT(ISNUMBER(U100)),NOT(ISNUMBER(V100)),U100=0),"",V100/U100),N("U23"))</f>
        <v/>
      </c>
      <c r="X100" s="136" t="str">
        <f>IF(1=1,IF(OR(W100="",NOT(ISNUMBER(F100))),"",F100*W100*IFERROR(INDEX(D384:D428,MATCH(AE100,B384:B428,0)),1)),N("V7"))</f>
        <v/>
      </c>
      <c r="Y100" s="137" t="str">
        <f>IF(1=1,IF(F100="","",IF(G100="","",IFERROR(INDEX(E384:E428,MATCH(AE100,B384:B428,0)),G100&amp;""))),N("W6"))</f>
        <v/>
      </c>
      <c r="Z100" s="142" t="str">
        <f>IF(1=1,IF(X100="","",IF(AND(ISNUMBER(X100),X100&lt;1,Y100="kg"),MAX(1,ROUND(X100*1000,0)),IF(AND(ISNUMBER(X100),X100&lt;1,Y100="L"),MAX(1,ROUND(X100*100,0)),ROUND(X100,3)))),N("X23"))</f>
        <v/>
      </c>
      <c r="AA100" s="143" t="str">
        <f>IF(1=1,IF(X100="","",IF(AND(ISNUMBER(X100),X100&lt;1,Y100="kg"),"g",IF(AND(ISNUMBER(X100),X100&lt;1,Y100="L"),"cl",Y100))),N("Y23"))</f>
        <v/>
      </c>
      <c r="AB100" s="123" t="str">
        <f>IF(1=1,IF(E100="","",IF(F100="","A CONTROLER",IF(NOT(ISNUMBER(F100)),"TEXTE",IF(OR(W100="",W100&lt;=0),"COMMANDE COUVERTS INCOMPLETE",IF(G100="","UNITE MANQUANTE",IF(COUNTIF(B384:B428,AE100)=0,"UNITE A CONTROLER","OK")))))),N("Z6"))</f>
        <v/>
      </c>
      <c r="AD100" s="144" t="str">
        <f>IF(1=1,IF(E100="","",AD83),N("AB23"))</f>
        <v/>
      </c>
      <c r="AE100" s="125" t="str">
        <f>IF(1=1,IF(G100="","",UPPER(TRIM(SUBSTITUTE(SUBSTITUTE(G100&amp;"",CHAR(160)," ")," "," ")))),N("AC23"))</f>
        <v/>
      </c>
      <c r="AG100" s="4" t="s">
        <v>41</v>
      </c>
    </row>
    <row r="101" spans="1:33" ht="15.75" x14ac:dyDescent="0.25">
      <c r="A101" s="126" t="str">
        <f>IF(1=1,IF(E101="","",A83),N("A24"))</f>
        <v/>
      </c>
      <c r="B101" s="127" t="str">
        <f>IF(1=1,IF(E101="","",B83),N("B24"))</f>
        <v/>
      </c>
      <c r="C101" s="128"/>
      <c r="D101" s="129" t="str">
        <f>IF(ISBLANK(E101),"",LARGE(D83:D100,1)+1)</f>
        <v/>
      </c>
      <c r="E101" s="130"/>
      <c r="F101" s="131"/>
      <c r="G101" s="170"/>
      <c r="H101" s="105"/>
      <c r="I101" s="132" t="str">
        <f>IF(1=1,IF(E101="","",I83),N("H24"))</f>
        <v/>
      </c>
      <c r="J101" s="133" t="str">
        <f>IF(1=1,IF(E101="","",J83),N("I24"))</f>
        <v/>
      </c>
      <c r="K101" s="134" t="str">
        <f>IF(1=1,IF(E101="","",K83),N("J24"))</f>
        <v/>
      </c>
      <c r="L101" s="135" t="str">
        <f>IF(1=1,IF(OR(J101="",O101="",NOT(ISNUMBER(J101)),NOT(ISNUMBER(O101)),J101=0),"",O101/J101),N("L24"))</f>
        <v/>
      </c>
      <c r="M101" s="136" t="str">
        <f>IF(1=1,IF(OR(L101="",NOT(ISNUMBER(F101))),"",F101*L101*IFERROR(INDEX(D384:D428,MATCH(AE101,B384:B428,0)),1)),N("M13"))</f>
        <v/>
      </c>
      <c r="N101" s="137" t="str">
        <f>IF(1=1,IF(F101="","",IF(G101="","",IFERROR(INDEX(E384:E428,MATCH(AE101,B384:B428,0)),G101&amp;""))),N("N6"))</f>
        <v/>
      </c>
      <c r="O101" s="138" t="str">
        <f>IF(1=1,IF(E101="","",O83),N("K24"))</f>
        <v/>
      </c>
      <c r="P101" s="139" t="str">
        <f>IF(1=1,IF(M101="","",IF(AND(ISNUMBER(M101),M101&lt;1,N101="kg"),MAX(1,ROUND(M101*1000,0)),IF(AND(ISNUMBER(M101),M101&lt;1,N101="L"),MAX(1,ROUND(M101*100,0)),ROUND(M101,3)))),N("O24"))</f>
        <v/>
      </c>
      <c r="Q101" s="140" t="str">
        <f>IF(1=1,IF(M101="","",IF(AND(ISNUMBER(M101),M101&lt;1,N101="kg"),"g",IF(AND(ISNUMBER(M101),M101&lt;1,N101="L"),"cl",N101))),N("P24"))</f>
        <v/>
      </c>
      <c r="R101" s="161" t="str">
        <f>IF(1=1,IF(E101="","",IF(F101="","A CONTROLER",IF(NOT(ISNUMBER(F101)),"TEXTE",IF(OR(L101="",L101&lt;=0),"COMMANDE PRINCIPALE INCOMPLETE",IF(G101="","UNITE MANQUANTE",IF(COUNTIF(B384:B428,AE101)=0,"UNITE A CONTROLER","OK")))))),N("Q9"))</f>
        <v/>
      </c>
      <c r="S101" s="105"/>
      <c r="T101" s="141">
        <f t="shared" si="13"/>
        <v>0</v>
      </c>
      <c r="U101" s="133" t="str">
        <f>IF(1=1,IF(E101="","",U83),N("S24"))</f>
        <v/>
      </c>
      <c r="V101" s="133" t="str">
        <f>IF(1=1,IF(E101="","",V83),N("T24"))</f>
        <v/>
      </c>
      <c r="W101" s="135" t="str">
        <f>IF(1=1,IF(OR(U101="",V101="",NOT(ISNUMBER(U101)),NOT(ISNUMBER(V101)),U101=0),"",V101/U101),N("U24"))</f>
        <v/>
      </c>
      <c r="X101" s="136" t="str">
        <f>IF(1=1,IF(OR(W101="",NOT(ISNUMBER(F101))),"",F101*W101*IFERROR(INDEX(D384:D428,MATCH(AE101,B384:B428,0)),1)),N("V7"))</f>
        <v/>
      </c>
      <c r="Y101" s="137" t="str">
        <f>IF(1=1,IF(F101="","",IF(G101="","",IFERROR(INDEX(E384:E428,MATCH(AE101,B384:B428,0)),G101&amp;""))),N("W6"))</f>
        <v/>
      </c>
      <c r="Z101" s="142" t="str">
        <f>IF(1=1,IF(X101="","",IF(AND(ISNUMBER(X101),X101&lt;1,Y101="kg"),MAX(1,ROUND(X101*1000,0)),IF(AND(ISNUMBER(X101),X101&lt;1,Y101="L"),MAX(1,ROUND(X101*100,0)),ROUND(X101,3)))),N("X24"))</f>
        <v/>
      </c>
      <c r="AA101" s="143" t="str">
        <f>IF(1=1,IF(X101="","",IF(AND(ISNUMBER(X101),X101&lt;1,Y101="kg"),"g",IF(AND(ISNUMBER(X101),X101&lt;1,Y101="L"),"cl",Y101))),N("Y24"))</f>
        <v/>
      </c>
      <c r="AB101" s="123" t="str">
        <f>IF(1=1,IF(E101="","",IF(F101="","A CONTROLER",IF(NOT(ISNUMBER(F101)),"TEXTE",IF(OR(W101="",W101&lt;=0),"COMMANDE COUVERTS INCOMPLETE",IF(G101="","UNITE MANQUANTE",IF(COUNTIF(B384:B428,AE101)=0,"UNITE A CONTROLER","OK")))))),N("Z6"))</f>
        <v/>
      </c>
      <c r="AD101" s="144" t="str">
        <f>IF(1=1,IF(E101="","",AD83),N("AB24"))</f>
        <v/>
      </c>
      <c r="AE101" s="125" t="str">
        <f>IF(1=1,IF(G101="","",UPPER(TRIM(SUBSTITUTE(SUBSTITUTE(G101&amp;"",CHAR(160)," ")," "," ")))),N("AC24"))</f>
        <v/>
      </c>
      <c r="AG101" s="5" t="s">
        <v>42</v>
      </c>
    </row>
    <row r="102" spans="1:33" ht="15.75" x14ac:dyDescent="0.25">
      <c r="A102" s="126" t="str">
        <f>IF(1=1,IF(E102="","",A83),N("A25"))</f>
        <v/>
      </c>
      <c r="B102" s="127" t="str">
        <f>IF(1=1,IF(E102="","",B83),N("B25"))</f>
        <v/>
      </c>
      <c r="C102" s="128"/>
      <c r="D102" s="129" t="str">
        <f>IF(ISBLANK(E102),"",LARGE(D83:D101,1)+1)</f>
        <v/>
      </c>
      <c r="E102" s="130"/>
      <c r="F102" s="131"/>
      <c r="G102" s="170"/>
      <c r="H102" s="105"/>
      <c r="I102" s="132" t="str">
        <f>IF(1=1,IF(E102="","",I83),N("H25"))</f>
        <v/>
      </c>
      <c r="J102" s="133" t="str">
        <f>IF(1=1,IF(E102="","",J83),N("I25"))</f>
        <v/>
      </c>
      <c r="K102" s="134" t="str">
        <f>IF(1=1,IF(E102="","",K83),N("J25"))</f>
        <v/>
      </c>
      <c r="L102" s="135" t="str">
        <f>IF(1=1,IF(OR(J102="",O102="",NOT(ISNUMBER(J102)),NOT(ISNUMBER(O102)),J102=0),"",O102/J102),N("L25"))</f>
        <v/>
      </c>
      <c r="M102" s="136" t="str">
        <f>IF(1=1,IF(OR(L102="",NOT(ISNUMBER(F102))),"",F102*L102*IFERROR(INDEX(D384:D428,MATCH(AE102,B384:B428,0)),1)),N("M13"))</f>
        <v/>
      </c>
      <c r="N102" s="137" t="str">
        <f>IF(1=1,IF(F102="","",IF(G102="","",IFERROR(INDEX(E384:E428,MATCH(AE102,B384:B428,0)),G102&amp;""))),N("N6"))</f>
        <v/>
      </c>
      <c r="O102" s="138" t="str">
        <f>IF(1=1,IF(E102="","",O83),N("K25"))</f>
        <v/>
      </c>
      <c r="P102" s="139" t="str">
        <f>IF(1=1,IF(M102="","",IF(AND(ISNUMBER(M102),M102&lt;1,N102="kg"),MAX(1,ROUND(M102*1000,0)),IF(AND(ISNUMBER(M102),M102&lt;1,N102="L"),MAX(1,ROUND(M102*100,0)),ROUND(M102,3)))),N("O25"))</f>
        <v/>
      </c>
      <c r="Q102" s="140" t="str">
        <f>IF(1=1,IF(M102="","",IF(AND(ISNUMBER(M102),M102&lt;1,N102="kg"),"g",IF(AND(ISNUMBER(M102),M102&lt;1,N102="L"),"cl",N102))),N("P25"))</f>
        <v/>
      </c>
      <c r="R102" s="161" t="str">
        <f>IF(1=1,IF(E102="","",IF(F102="","A CONTROLER",IF(NOT(ISNUMBER(F102)),"TEXTE",IF(OR(L102="",L102&lt;=0),"COMMANDE PRINCIPALE INCOMPLETE",IF(G102="","UNITE MANQUANTE",IF(COUNTIF(B384:B428,AE102)=0,"UNITE A CONTROLER","OK")))))),N("Q9"))</f>
        <v/>
      </c>
      <c r="S102" s="105"/>
      <c r="T102" s="141">
        <f t="shared" si="13"/>
        <v>0</v>
      </c>
      <c r="U102" s="133" t="str">
        <f>IF(1=1,IF(E102="","",U83),N("S25"))</f>
        <v/>
      </c>
      <c r="V102" s="133" t="str">
        <f>IF(1=1,IF(E102="","",V83),N("T25"))</f>
        <v/>
      </c>
      <c r="W102" s="135" t="str">
        <f>IF(1=1,IF(OR(U102="",V102="",NOT(ISNUMBER(U102)),NOT(ISNUMBER(V102)),U102=0),"",V102/U102),N("U25"))</f>
        <v/>
      </c>
      <c r="X102" s="136" t="str">
        <f>IF(1=1,IF(OR(W102="",NOT(ISNUMBER(F102))),"",F102*W102*IFERROR(INDEX(D384:D428,MATCH(AE102,B384:B428,0)),1)),N("V7"))</f>
        <v/>
      </c>
      <c r="Y102" s="137" t="str">
        <f>IF(1=1,IF(F102="","",IF(G102="","",IFERROR(INDEX(E384:E428,MATCH(AE102,B384:B428,0)),G102&amp;""))),N("W6"))</f>
        <v/>
      </c>
      <c r="Z102" s="142" t="str">
        <f>IF(1=1,IF(X102="","",IF(AND(ISNUMBER(X102),X102&lt;1,Y102="kg"),MAX(1,ROUND(X102*1000,0)),IF(AND(ISNUMBER(X102),X102&lt;1,Y102="L"),MAX(1,ROUND(X102*100,0)),ROUND(X102,3)))),N("X25"))</f>
        <v/>
      </c>
      <c r="AA102" s="143" t="str">
        <f>IF(1=1,IF(X102="","",IF(AND(ISNUMBER(X102),X102&lt;1,Y102="kg"),"g",IF(AND(ISNUMBER(X102),X102&lt;1,Y102="L"),"cl",Y102))),N("Y25"))</f>
        <v/>
      </c>
      <c r="AB102" s="123" t="str">
        <f>IF(1=1,IF(E102="","",IF(F102="","A CONTROLER",IF(NOT(ISNUMBER(F102)),"TEXTE",IF(OR(W102="",W102&lt;=0),"COMMANDE COUVERTS INCOMPLETE",IF(G102="","UNITE MANQUANTE",IF(COUNTIF(B384:B428,AE102)=0,"UNITE A CONTROLER","OK")))))),N("Z6"))</f>
        <v/>
      </c>
      <c r="AD102" s="144" t="str">
        <f>IF(1=1,IF(E102="","",AD83),N("AB25"))</f>
        <v/>
      </c>
      <c r="AE102" s="125" t="str">
        <f>IF(1=1,IF(G102="","",UPPER(TRIM(SUBSTITUTE(SUBSTITUTE(G102&amp;"",CHAR(160)," ")," "," ")))),N("AC25"))</f>
        <v/>
      </c>
      <c r="AG102" s="5" t="s">
        <v>43</v>
      </c>
    </row>
    <row r="103" spans="1:33" ht="15.75" x14ac:dyDescent="0.25">
      <c r="A103" s="126" t="str">
        <f>IF(1=1,IF(E103="","",A83),N("A26"))</f>
        <v/>
      </c>
      <c r="B103" s="127" t="str">
        <f>IF(1=1,IF(E103="","",B83),N("B26"))</f>
        <v/>
      </c>
      <c r="C103" s="128"/>
      <c r="D103" s="129" t="str">
        <f>IF(ISBLANK(E103),"",LARGE(D83:D102,1)+1)</f>
        <v/>
      </c>
      <c r="E103" s="130"/>
      <c r="F103" s="131"/>
      <c r="G103" s="170"/>
      <c r="H103" s="105"/>
      <c r="I103" s="132" t="str">
        <f>IF(1=1,IF(E103="","",I83),N("H26"))</f>
        <v/>
      </c>
      <c r="J103" s="133" t="str">
        <f>IF(1=1,IF(E103="","",J83),N("I26"))</f>
        <v/>
      </c>
      <c r="K103" s="134" t="str">
        <f>IF(1=1,IF(E103="","",K83),N("J26"))</f>
        <v/>
      </c>
      <c r="L103" s="135" t="str">
        <f>IF(1=1,IF(OR(J103="",O103="",NOT(ISNUMBER(J103)),NOT(ISNUMBER(O103)),J103=0),"",O103/J103),N("L26"))</f>
        <v/>
      </c>
      <c r="M103" s="136" t="str">
        <f>IF(1=1,IF(OR(L103="",NOT(ISNUMBER(F103))),"",F103*L103*IFERROR(INDEX(D384:D428,MATCH(AE103,B384:B428,0)),1)),N("M13"))</f>
        <v/>
      </c>
      <c r="N103" s="137" t="str">
        <f>IF(1=1,IF(F103="","",IF(G103="","",IFERROR(INDEX(E384:E428,MATCH(AE103,B384:B428,0)),G103&amp;""))),N("N6"))</f>
        <v/>
      </c>
      <c r="O103" s="138" t="str">
        <f>IF(1=1,IF(E103="","",O83),N("K26"))</f>
        <v/>
      </c>
      <c r="P103" s="139" t="str">
        <f>IF(1=1,IF(M103="","",IF(AND(ISNUMBER(M103),M103&lt;1,N103="kg"),MAX(1,ROUND(M103*1000,0)),IF(AND(ISNUMBER(M103),M103&lt;1,N103="L"),MAX(1,ROUND(M103*100,0)),ROUND(M103,3)))),N("O26"))</f>
        <v/>
      </c>
      <c r="Q103" s="140" t="str">
        <f>IF(1=1,IF(M103="","",IF(AND(ISNUMBER(M103),M103&lt;1,N103="kg"),"g",IF(AND(ISNUMBER(M103),M103&lt;1,N103="L"),"cl",N103))),N("P26"))</f>
        <v/>
      </c>
      <c r="R103" s="161" t="str">
        <f>IF(1=1,IF(E103="","",IF(F103="","A CONTROLER",IF(NOT(ISNUMBER(F103)),"TEXTE",IF(OR(L103="",L103&lt;=0),"COMMANDE PRINCIPALE INCOMPLETE",IF(G103="","UNITE MANQUANTE",IF(COUNTIF(B384:B428,AE103)=0,"UNITE A CONTROLER","OK")))))),N("Q9"))</f>
        <v/>
      </c>
      <c r="S103" s="105"/>
      <c r="T103" s="141">
        <f t="shared" si="13"/>
        <v>0</v>
      </c>
      <c r="U103" s="133" t="str">
        <f>IF(1=1,IF(E103="","",U83),N("S26"))</f>
        <v/>
      </c>
      <c r="V103" s="133" t="str">
        <f>IF(1=1,IF(E103="","",V83),N("T26"))</f>
        <v/>
      </c>
      <c r="W103" s="135" t="str">
        <f>IF(1=1,IF(OR(U103="",V103="",NOT(ISNUMBER(U103)),NOT(ISNUMBER(V103)),U103=0),"",V103/U103),N("U26"))</f>
        <v/>
      </c>
      <c r="X103" s="136" t="str">
        <f>IF(1=1,IF(OR(W103="",NOT(ISNUMBER(F103))),"",F103*W103*IFERROR(INDEX(D384:D428,MATCH(AE103,B384:B428,0)),1)),N("V7"))</f>
        <v/>
      </c>
      <c r="Y103" s="137" t="str">
        <f>IF(1=1,IF(F103="","",IF(G103="","",IFERROR(INDEX(E384:E428,MATCH(AE103,B384:B428,0)),G103&amp;""))),N("W6"))</f>
        <v/>
      </c>
      <c r="Z103" s="142" t="str">
        <f>IF(1=1,IF(X103="","",IF(AND(ISNUMBER(X103),X103&lt;1,Y103="kg"),MAX(1,ROUND(X103*1000,0)),IF(AND(ISNUMBER(X103),X103&lt;1,Y103="L"),MAX(1,ROUND(X103*100,0)),ROUND(X103,3)))),N("X26"))</f>
        <v/>
      </c>
      <c r="AA103" s="143" t="str">
        <f>IF(1=1,IF(X103="","",IF(AND(ISNUMBER(X103),X103&lt;1,Y103="kg"),"g",IF(AND(ISNUMBER(X103),X103&lt;1,Y103="L"),"cl",Y103))),N("Y26"))</f>
        <v/>
      </c>
      <c r="AB103" s="123" t="str">
        <f>IF(1=1,IF(E103="","",IF(F103="","A CONTROLER",IF(NOT(ISNUMBER(F103)),"TEXTE",IF(OR(W103="",W103&lt;=0),"COMMANDE COUVERTS INCOMPLETE",IF(G103="","UNITE MANQUANTE",IF(COUNTIF(B384:B428,AE103)=0,"UNITE A CONTROLER","OK")))))),N("Z6"))</f>
        <v/>
      </c>
      <c r="AD103" s="144" t="str">
        <f>IF(1=1,IF(E103="","",AD83),N("AB26"))</f>
        <v/>
      </c>
      <c r="AE103" s="125" t="str">
        <f>IF(1=1,IF(G103="","",UPPER(TRIM(SUBSTITUTE(SUBSTITUTE(G103&amp;"",CHAR(160)," ")," "," ")))),N("AC26"))</f>
        <v/>
      </c>
      <c r="AG103" s="5" t="s">
        <v>44</v>
      </c>
    </row>
    <row r="104" spans="1:33" ht="15.75" x14ac:dyDescent="0.25">
      <c r="A104" s="126" t="str">
        <f>IF(1=1,IF(E104="","",A83),N("A27"))</f>
        <v/>
      </c>
      <c r="B104" s="127" t="str">
        <f>IF(1=1,IF(E104="","",B83),N("B27"))</f>
        <v/>
      </c>
      <c r="C104" s="127"/>
      <c r="D104" s="129" t="str">
        <f>IF(ISBLANK(E104),"",LARGE(D83:D103,1)+1)</f>
        <v/>
      </c>
      <c r="E104" s="130"/>
      <c r="F104" s="131"/>
      <c r="G104" s="170"/>
      <c r="H104" s="105"/>
      <c r="I104" s="132" t="str">
        <f>IF(1=1,IF(E104="","",I83),N("H27"))</f>
        <v/>
      </c>
      <c r="J104" s="133" t="str">
        <f>IF(1=1,IF(E104="","",J83),N("I27"))</f>
        <v/>
      </c>
      <c r="K104" s="134" t="str">
        <f>IF(1=1,IF(E104="","",K83),N("J27"))</f>
        <v/>
      </c>
      <c r="L104" s="135" t="str">
        <f>IF(1=1,IF(OR(J104="",O104="",NOT(ISNUMBER(J104)),NOT(ISNUMBER(O104)),J104=0),"",O104/J104),N("L27"))</f>
        <v/>
      </c>
      <c r="M104" s="136" t="str">
        <f>IF(1=1,IF(OR(L104="",NOT(ISNUMBER(F104))),"",F104*L104*IFERROR(INDEX(D384:D428,MATCH(AE104,B384:B428,0)),1)),N("M13"))</f>
        <v/>
      </c>
      <c r="N104" s="137" t="str">
        <f>IF(1=1,IF(F104="","",IF(G104="","",IFERROR(INDEX(E384:E428,MATCH(AE104,B384:B428,0)),G104&amp;""))),N("N6"))</f>
        <v/>
      </c>
      <c r="O104" s="138" t="str">
        <f>IF(1=1,IF(E104="","",O83),N("K27"))</f>
        <v/>
      </c>
      <c r="P104" s="139" t="str">
        <f>IF(1=1,IF(M104="","",IF(AND(ISNUMBER(M104),M104&lt;1,N104="kg"),MAX(1,ROUND(M104*1000,0)),IF(AND(ISNUMBER(M104),M104&lt;1,N104="L"),MAX(1,ROUND(M104*100,0)),ROUND(M104,3)))),N("O27"))</f>
        <v/>
      </c>
      <c r="Q104" s="140" t="str">
        <f>IF(1=1,IF(M104="","",IF(AND(ISNUMBER(M104),M104&lt;1,N104="kg"),"g",IF(AND(ISNUMBER(M104),M104&lt;1,N104="L"),"cl",N104))),N("P27"))</f>
        <v/>
      </c>
      <c r="R104" s="161" t="str">
        <f>IF(1=1,IF(E104="","",IF(F104="","A CONTROLER",IF(NOT(ISNUMBER(F104)),"TEXTE",IF(OR(L104="",L104&lt;=0),"COMMANDE PRINCIPALE INCOMPLETE",IF(G104="","UNITE MANQUANTE",IF(COUNTIF(B384:B428,AE104)=0,"UNITE A CONTROLER","OK")))))),N("Q9"))</f>
        <v/>
      </c>
      <c r="S104" s="105"/>
      <c r="T104" s="141">
        <f t="shared" si="13"/>
        <v>0</v>
      </c>
      <c r="U104" s="133" t="str">
        <f>IF(1=1,IF(E104="","",U83),N("S27"))</f>
        <v/>
      </c>
      <c r="V104" s="133" t="str">
        <f>IF(1=1,IF(E104="","",V83),N("T27"))</f>
        <v/>
      </c>
      <c r="W104" s="135" t="str">
        <f>IF(1=1,IF(OR(U104="",V104="",NOT(ISNUMBER(U104)),NOT(ISNUMBER(V104)),U104=0),"",V104/U104),N("U27"))</f>
        <v/>
      </c>
      <c r="X104" s="136" t="str">
        <f>IF(1=1,IF(OR(W104="",NOT(ISNUMBER(F104))),"",F104*W104*IFERROR(INDEX(D384:D428,MATCH(AE104,B384:B428,0)),1)),N("V7"))</f>
        <v/>
      </c>
      <c r="Y104" s="137" t="str">
        <f>IF(1=1,IF(F104="","",IF(G104="","",IFERROR(INDEX(E384:E428,MATCH(AE104,B384:B428,0)),G104&amp;""))),N("W6"))</f>
        <v/>
      </c>
      <c r="Z104" s="142" t="str">
        <f>IF(1=1,IF(X104="","",IF(AND(ISNUMBER(X104),X104&lt;1,Y104="kg"),MAX(1,ROUND(X104*1000,0)),IF(AND(ISNUMBER(X104),X104&lt;1,Y104="L"),MAX(1,ROUND(X104*100,0)),ROUND(X104,3)))),N("X27"))</f>
        <v/>
      </c>
      <c r="AA104" s="143" t="str">
        <f>IF(1=1,IF(X104="","",IF(AND(ISNUMBER(X104),X104&lt;1,Y104="kg"),"g",IF(AND(ISNUMBER(X104),X104&lt;1,Y104="L"),"cl",Y104))),N("Y27"))</f>
        <v/>
      </c>
      <c r="AB104" s="123" t="str">
        <f>IF(1=1,IF(E104="","",IF(F104="","A CONTROLER",IF(NOT(ISNUMBER(F104)),"TEXTE",IF(OR(W104="",W104&lt;=0),"COMMANDE COUVERTS INCOMPLETE",IF(G104="","UNITE MANQUANTE",IF(COUNTIF(B384:B428,AE104)=0,"UNITE A CONTROLER","OK")))))),N("Z6"))</f>
        <v/>
      </c>
      <c r="AD104" s="144" t="str">
        <f>IF(1=1,IF(E104="","",AD83),N("AB27"))</f>
        <v/>
      </c>
      <c r="AE104" s="125" t="str">
        <f>IF(1=1,IF(G104="","",UPPER(TRIM(SUBSTITUTE(SUBSTITUTE(G104&amp;"",CHAR(160)," ")," "," ")))),N("AC27"))</f>
        <v/>
      </c>
      <c r="AG104" s="5" t="s">
        <v>45</v>
      </c>
    </row>
    <row r="105" spans="1:33" ht="15.75" x14ac:dyDescent="0.25">
      <c r="A105" s="126" t="str">
        <f>IF(1=1,IF(E105="","",A83),N("A28"))</f>
        <v/>
      </c>
      <c r="B105" s="127" t="str">
        <f>IF(1=1,IF(E105="","",B83),N("B28"))</f>
        <v/>
      </c>
      <c r="C105" s="127"/>
      <c r="D105" s="129" t="str">
        <f>IF(ISBLANK(E105),"",LARGE(D83:D104,1)+1)</f>
        <v/>
      </c>
      <c r="E105" s="130"/>
      <c r="F105" s="131"/>
      <c r="G105" s="170"/>
      <c r="H105" s="105"/>
      <c r="I105" s="132" t="str">
        <f>IF(1=1,IF(E105="","",I83),N("H28"))</f>
        <v/>
      </c>
      <c r="J105" s="133" t="str">
        <f>IF(1=1,IF(E105="","",J83),N("I28"))</f>
        <v/>
      </c>
      <c r="K105" s="134" t="str">
        <f>IF(1=1,IF(E105="","",K83),N("J28"))</f>
        <v/>
      </c>
      <c r="L105" s="135" t="str">
        <f>IF(1=1,IF(OR(J105="",O105="",NOT(ISNUMBER(J105)),NOT(ISNUMBER(O105)),J105=0),"",O105/J105),N("L28"))</f>
        <v/>
      </c>
      <c r="M105" s="136" t="str">
        <f>IF(1=1,IF(OR(L105="",NOT(ISNUMBER(F105))),"",F105*L105*IFERROR(INDEX(D384:D428,MATCH(AE105,B384:B428,0)),1)),N("M13"))</f>
        <v/>
      </c>
      <c r="N105" s="137" t="str">
        <f>IF(1=1,IF(F105="","",IF(G105="","",IFERROR(INDEX(E384:E428,MATCH(AE105,B384:B428,0)),G105&amp;""))),N("N6"))</f>
        <v/>
      </c>
      <c r="O105" s="138" t="str">
        <f>IF(1=1,IF(E105="","",O83),N("K28"))</f>
        <v/>
      </c>
      <c r="P105" s="139" t="str">
        <f>IF(1=1,IF(M105="","",IF(AND(ISNUMBER(M105),M105&lt;1,N105="kg"),MAX(1,ROUND(M105*1000,0)),IF(AND(ISNUMBER(M105),M105&lt;1,N105="L"),MAX(1,ROUND(M105*100,0)),ROUND(M105,3)))),N("O28"))</f>
        <v/>
      </c>
      <c r="Q105" s="140" t="str">
        <f>IF(1=1,IF(M105="","",IF(AND(ISNUMBER(M105),M105&lt;1,N105="kg"),"g",IF(AND(ISNUMBER(M105),M105&lt;1,N105="L"),"cl",N105))),N("P28"))</f>
        <v/>
      </c>
      <c r="R105" s="161" t="str">
        <f>IF(1=1,IF(E105="","",IF(F105="","A CONTROLER",IF(NOT(ISNUMBER(F105)),"TEXTE",IF(OR(L105="",L105&lt;=0),"COMMANDE PRINCIPALE INCOMPLETE",IF(G105="","UNITE MANQUANTE",IF(COUNTIF(B384:B428,AE105)=0,"UNITE A CONTROLER","OK")))))),N("Q9"))</f>
        <v/>
      </c>
      <c r="S105" s="105"/>
      <c r="T105" s="141">
        <f t="shared" si="13"/>
        <v>0</v>
      </c>
      <c r="U105" s="133" t="str">
        <f>IF(1=1,IF(E105="","",U83),N("S28"))</f>
        <v/>
      </c>
      <c r="V105" s="133" t="str">
        <f>IF(1=1,IF(E105="","",V83),N("T28"))</f>
        <v/>
      </c>
      <c r="W105" s="135" t="str">
        <f>IF(1=1,IF(OR(U105="",V105="",NOT(ISNUMBER(U105)),NOT(ISNUMBER(V105)),U105=0),"",V105/U105),N("U28"))</f>
        <v/>
      </c>
      <c r="X105" s="136" t="str">
        <f>IF(1=1,IF(OR(W105="",NOT(ISNUMBER(F105))),"",F105*W105*IFERROR(INDEX(D384:D428,MATCH(AE105,B384:B428,0)),1)),N("V7"))</f>
        <v/>
      </c>
      <c r="Y105" s="137" t="str">
        <f>IF(1=1,IF(F105="","",IF(G105="","",IFERROR(INDEX(E384:E428,MATCH(AE105,B384:B428,0)),G105&amp;""))),N("W6"))</f>
        <v/>
      </c>
      <c r="Z105" s="142" t="str">
        <f>IF(1=1,IF(X105="","",IF(AND(ISNUMBER(X105),X105&lt;1,Y105="kg"),MAX(1,ROUND(X105*1000,0)),IF(AND(ISNUMBER(X105),X105&lt;1,Y105="L"),MAX(1,ROUND(X105*100,0)),ROUND(X105,3)))),N("X28"))</f>
        <v/>
      </c>
      <c r="AA105" s="143" t="str">
        <f>IF(1=1,IF(X105="","",IF(AND(ISNUMBER(X105),X105&lt;1,Y105="kg"),"g",IF(AND(ISNUMBER(X105),X105&lt;1,Y105="L"),"cl",Y105))),N("Y28"))</f>
        <v/>
      </c>
      <c r="AB105" s="123" t="str">
        <f>IF(1=1,IF(E105="","",IF(F105="","A CONTROLER",IF(NOT(ISNUMBER(F105)),"TEXTE",IF(OR(W105="",W105&lt;=0),"COMMANDE COUVERTS INCOMPLETE",IF(G105="","UNITE MANQUANTE",IF(COUNTIF(B384:B428,AE105)=0,"UNITE A CONTROLER","OK")))))),N("Z6"))</f>
        <v/>
      </c>
      <c r="AD105" s="144" t="str">
        <f>IF(1=1,IF(E105="","",AD83),N("AB28"))</f>
        <v/>
      </c>
      <c r="AE105" s="125" t="str">
        <f>IF(1=1,IF(G105="","",UPPER(TRIM(SUBSTITUTE(SUBSTITUTE(G105&amp;"",CHAR(160)," ")," "," ")))),N("AC28"))</f>
        <v/>
      </c>
      <c r="AG105" s="5" t="s">
        <v>46</v>
      </c>
    </row>
    <row r="106" spans="1:33" ht="15.75" x14ac:dyDescent="0.25">
      <c r="A106" s="126" t="str">
        <f>IF(1=1,IF(E106="","",A83),N("A29"))</f>
        <v/>
      </c>
      <c r="B106" s="127" t="str">
        <f>IF(1=1,IF(E106="","",B83),N("B29"))</f>
        <v/>
      </c>
      <c r="C106" s="127"/>
      <c r="D106" s="129" t="str">
        <f>IF(ISBLANK(E106),"",LARGE(D83:D105,1)+1)</f>
        <v/>
      </c>
      <c r="E106" s="130"/>
      <c r="F106" s="131"/>
      <c r="G106" s="170"/>
      <c r="H106" s="105"/>
      <c r="I106" s="132" t="str">
        <f>IF(1=1,IF(E106="","",I83),N("H29"))</f>
        <v/>
      </c>
      <c r="J106" s="133" t="str">
        <f>IF(1=1,IF(E106="","",J83),N("I29"))</f>
        <v/>
      </c>
      <c r="K106" s="134" t="str">
        <f>IF(1=1,IF(E106="","",K83),N("J29"))</f>
        <v/>
      </c>
      <c r="L106" s="135" t="str">
        <f>IF(1=1,IF(OR(J106="",O106="",NOT(ISNUMBER(J106)),NOT(ISNUMBER(O106)),J106=0),"",O106/J106),N("L29"))</f>
        <v/>
      </c>
      <c r="M106" s="136" t="str">
        <f>IF(1=1,IF(OR(L106="",NOT(ISNUMBER(F106))),"",F106*L106*IFERROR(INDEX(D384:D428,MATCH(AE106,B384:B428,0)),1)),N("M13"))</f>
        <v/>
      </c>
      <c r="N106" s="137" t="str">
        <f>IF(1=1,IF(F106="","",IF(G106="","",IFERROR(INDEX(E384:E428,MATCH(AE106,B384:B428,0)),G106&amp;""))),N("N6"))</f>
        <v/>
      </c>
      <c r="O106" s="138" t="str">
        <f>IF(1=1,IF(E106="","",O83),N("K29"))</f>
        <v/>
      </c>
      <c r="P106" s="139" t="str">
        <f>IF(1=1,IF(M106="","",IF(AND(ISNUMBER(M106),M106&lt;1,N106="kg"),MAX(1,ROUND(M106*1000,0)),IF(AND(ISNUMBER(M106),M106&lt;1,N106="L"),MAX(1,ROUND(M106*100,0)),ROUND(M106,3)))),N("O29"))</f>
        <v/>
      </c>
      <c r="Q106" s="140" t="str">
        <f>IF(1=1,IF(M106="","",IF(AND(ISNUMBER(M106),M106&lt;1,N106="kg"),"g",IF(AND(ISNUMBER(M106),M106&lt;1,N106="L"),"cl",N106))),N("P29"))</f>
        <v/>
      </c>
      <c r="R106" s="161" t="str">
        <f>IF(1=1,IF(E106="","",IF(F106="","A CONTROLER",IF(NOT(ISNUMBER(F106)),"TEXTE",IF(OR(L106="",L106&lt;=0),"COMMANDE PRINCIPALE INCOMPLETE",IF(G106="","UNITE MANQUANTE",IF(COUNTIF(B384:B428,AE106)=0,"UNITE A CONTROLER","OK")))))),N("Q9"))</f>
        <v/>
      </c>
      <c r="S106" s="105"/>
      <c r="T106" s="141">
        <f t="shared" si="13"/>
        <v>0</v>
      </c>
      <c r="U106" s="133" t="str">
        <f>IF(1=1,IF(E106="","",U83),N("S29"))</f>
        <v/>
      </c>
      <c r="V106" s="133" t="str">
        <f>IF(1=1,IF(E106="","",V83),N("T29"))</f>
        <v/>
      </c>
      <c r="W106" s="135" t="str">
        <f>IF(1=1,IF(OR(U106="",V106="",NOT(ISNUMBER(U106)),NOT(ISNUMBER(V106)),U106=0),"",V106/U106),N("U29"))</f>
        <v/>
      </c>
      <c r="X106" s="136" t="str">
        <f>IF(1=1,IF(OR(W106="",NOT(ISNUMBER(F106))),"",F106*W106*IFERROR(INDEX(D384:D428,MATCH(AE106,B384:B428,0)),1)),N("V7"))</f>
        <v/>
      </c>
      <c r="Y106" s="137" t="str">
        <f>IF(1=1,IF(F106="","",IF(G106="","",IFERROR(INDEX(E384:E428,MATCH(AE106,B384:B428,0)),G106&amp;""))),N("W6"))</f>
        <v/>
      </c>
      <c r="Z106" s="142" t="str">
        <f>IF(1=1,IF(X106="","",IF(AND(ISNUMBER(X106),X106&lt;1,Y106="kg"),MAX(1,ROUND(X106*1000,0)),IF(AND(ISNUMBER(X106),X106&lt;1,Y106="L"),MAX(1,ROUND(X106*100,0)),ROUND(X106,3)))),N("X29"))</f>
        <v/>
      </c>
      <c r="AA106" s="143" t="str">
        <f>IF(1=1,IF(X106="","",IF(AND(ISNUMBER(X106),X106&lt;1,Y106="kg"),"g",IF(AND(ISNUMBER(X106),X106&lt;1,Y106="L"),"cl",Y106))),N("Y29"))</f>
        <v/>
      </c>
      <c r="AB106" s="123" t="str">
        <f>IF(1=1,IF(E106="","",IF(F106="","A CONTROLER",IF(NOT(ISNUMBER(F106)),"TEXTE",IF(OR(W106="",W106&lt;=0),"COMMANDE COUVERTS INCOMPLETE",IF(G106="","UNITE MANQUANTE",IF(COUNTIF(B384:B428,AE106)=0,"UNITE A CONTROLER","OK")))))),N("Z6"))</f>
        <v/>
      </c>
      <c r="AD106" s="144" t="str">
        <f>IF(1=1,IF(E106="","",AD83),N("AB29"))</f>
        <v/>
      </c>
      <c r="AE106" s="125" t="str">
        <f>IF(1=1,IF(G106="","",UPPER(TRIM(SUBSTITUTE(SUBSTITUTE(G106&amp;"",CHAR(160)," ")," "," ")))),N("AC29"))</f>
        <v/>
      </c>
      <c r="AG106" s="5" t="s">
        <v>47</v>
      </c>
    </row>
    <row r="107" spans="1:33" ht="15.75" x14ac:dyDescent="0.25">
      <c r="A107" s="126" t="str">
        <f>IF(1=1,IF(E107="","",A83),N("A30"))</f>
        <v/>
      </c>
      <c r="B107" s="127" t="str">
        <f>IF(1=1,IF(E107="","",B83),N("B30"))</f>
        <v/>
      </c>
      <c r="C107" s="127"/>
      <c r="D107" s="129" t="str">
        <f>IF(ISBLANK(E107),"",LARGE(D83:D106,1)+1)</f>
        <v/>
      </c>
      <c r="E107" s="130"/>
      <c r="F107" s="131"/>
      <c r="G107" s="170"/>
      <c r="H107" s="105"/>
      <c r="I107" s="132" t="str">
        <f>IF(1=1,IF(E107="","",I83),N("H30"))</f>
        <v/>
      </c>
      <c r="J107" s="133" t="str">
        <f>IF(1=1,IF(E107="","",J83),N("I30"))</f>
        <v/>
      </c>
      <c r="K107" s="134" t="str">
        <f>IF(1=1,IF(E107="","",K83),N("J30"))</f>
        <v/>
      </c>
      <c r="L107" s="135" t="str">
        <f>IF(1=1,IF(OR(J107="",O107="",NOT(ISNUMBER(J107)),NOT(ISNUMBER(O107)),J107=0),"",O107/J107),N("L30"))</f>
        <v/>
      </c>
      <c r="M107" s="136" t="str">
        <f>IF(1=1,IF(OR(L107="",NOT(ISNUMBER(F107))),"",F107*L107*IFERROR(INDEX(D384:D428,MATCH(AE107,B384:B428,0)),1)),N("M13"))</f>
        <v/>
      </c>
      <c r="N107" s="137" t="str">
        <f>IF(1=1,IF(F107="","",IF(G107="","",IFERROR(INDEX(E384:E428,MATCH(AE107,B384:B428,0)),G107&amp;""))),N("N6"))</f>
        <v/>
      </c>
      <c r="O107" s="138" t="str">
        <f>IF(1=1,IF(E107="","",O83),N("K30"))</f>
        <v/>
      </c>
      <c r="P107" s="139" t="str">
        <f>IF(1=1,IF(M107="","",IF(AND(ISNUMBER(M107),M107&lt;1,N107="kg"),MAX(1,ROUND(M107*1000,0)),IF(AND(ISNUMBER(M107),M107&lt;1,N107="L"),MAX(1,ROUND(M107*100,0)),ROUND(M107,3)))),N("O30"))</f>
        <v/>
      </c>
      <c r="Q107" s="140" t="str">
        <f>IF(1=1,IF(M107="","",IF(AND(ISNUMBER(M107),M107&lt;1,N107="kg"),"g",IF(AND(ISNUMBER(M107),M107&lt;1,N107="L"),"cl",N107))),N("P30"))</f>
        <v/>
      </c>
      <c r="R107" s="161" t="str">
        <f>IF(1=1,IF(E107="","",IF(F107="","A CONTROLER",IF(NOT(ISNUMBER(F107)),"TEXTE",IF(OR(L107="",L107&lt;=0),"COMMANDE PRINCIPALE INCOMPLETE",IF(G107="","UNITE MANQUANTE",IF(COUNTIF(B384:B428,AE107)=0,"UNITE A CONTROLER","OK")))))),N("Q9"))</f>
        <v/>
      </c>
      <c r="S107" s="105"/>
      <c r="T107" s="141">
        <f t="shared" si="13"/>
        <v>0</v>
      </c>
      <c r="U107" s="133" t="str">
        <f>IF(1=1,IF(E107="","",U83),N("S30"))</f>
        <v/>
      </c>
      <c r="V107" s="133" t="str">
        <f>IF(1=1,IF(E107="","",V83),N("T30"))</f>
        <v/>
      </c>
      <c r="W107" s="135" t="str">
        <f>IF(1=1,IF(OR(U107="",V107="",NOT(ISNUMBER(U107)),NOT(ISNUMBER(V107)),U107=0),"",V107/U107),N("U30"))</f>
        <v/>
      </c>
      <c r="X107" s="136" t="str">
        <f>IF(1=1,IF(OR(W107="",NOT(ISNUMBER(F107))),"",F107*W107*IFERROR(INDEX(D384:D428,MATCH(AE107,B384:B428,0)),1)),N("V7"))</f>
        <v/>
      </c>
      <c r="Y107" s="137" t="str">
        <f>IF(1=1,IF(F107="","",IF(G107="","",IFERROR(INDEX(E384:E428,MATCH(AE107,B384:B428,0)),G107&amp;""))),N("W6"))</f>
        <v/>
      </c>
      <c r="Z107" s="142" t="str">
        <f>IF(1=1,IF(X107="","",IF(AND(ISNUMBER(X107),X107&lt;1,Y107="kg"),MAX(1,ROUND(X107*1000,0)),IF(AND(ISNUMBER(X107),X107&lt;1,Y107="L"),MAX(1,ROUND(X107*100,0)),ROUND(X107,3)))),N("X30"))</f>
        <v/>
      </c>
      <c r="AA107" s="143" t="str">
        <f>IF(1=1,IF(X107="","",IF(AND(ISNUMBER(X107),X107&lt;1,Y107="kg"),"g",IF(AND(ISNUMBER(X107),X107&lt;1,Y107="L"),"cl",Y107))),N("Y30"))</f>
        <v/>
      </c>
      <c r="AB107" s="123" t="str">
        <f>IF(1=1,IF(E107="","",IF(F107="","A CONTROLER",IF(NOT(ISNUMBER(F107)),"TEXTE",IF(OR(W107="",W107&lt;=0),"COMMANDE COUVERTS INCOMPLETE",IF(G107="","UNITE MANQUANTE",IF(COUNTIF(B384:B428,AE107)=0,"UNITE A CONTROLER","OK")))))),N("Z6"))</f>
        <v/>
      </c>
      <c r="AD107" s="144" t="str">
        <f>IF(1=1,IF(E107="","",AD83),N("AB30"))</f>
        <v/>
      </c>
      <c r="AE107" s="125" t="str">
        <f>IF(1=1,IF(G107="","",UPPER(TRIM(SUBSTITUTE(SUBSTITUTE(G107&amp;"",CHAR(160)," ")," "," ")))),N("AC30"))</f>
        <v/>
      </c>
      <c r="AG107" s="5" t="s">
        <v>48</v>
      </c>
    </row>
    <row r="108" spans="1:33" ht="15.75" x14ac:dyDescent="0.25">
      <c r="A108" s="126" t="str">
        <f>IF(1=1,IF(E108="","",A83),N("A31"))</f>
        <v/>
      </c>
      <c r="B108" s="127" t="str">
        <f>IF(1=1,IF(E108="","",B83),N("B31"))</f>
        <v/>
      </c>
      <c r="C108" s="127"/>
      <c r="D108" s="129" t="str">
        <f>IF(ISBLANK(E108),"",LARGE(D83:D107,1)+1)</f>
        <v/>
      </c>
      <c r="E108" s="130"/>
      <c r="F108" s="131"/>
      <c r="G108" s="170"/>
      <c r="H108" s="105"/>
      <c r="I108" s="132" t="str">
        <f>IF(1=1,IF(E108="","",I83),N("H31"))</f>
        <v/>
      </c>
      <c r="J108" s="133" t="str">
        <f>IF(1=1,IF(E108="","",J83),N("I31"))</f>
        <v/>
      </c>
      <c r="K108" s="134" t="str">
        <f>IF(1=1,IF(E108="","",K83),N("J31"))</f>
        <v/>
      </c>
      <c r="L108" s="135" t="str">
        <f>IF(1=1,IF(OR(J108="",O108="",NOT(ISNUMBER(J108)),NOT(ISNUMBER(O108)),J108=0),"",O108/J108),N("L31"))</f>
        <v/>
      </c>
      <c r="M108" s="136" t="str">
        <f>IF(1=1,IF(OR(L108="",NOT(ISNUMBER(F108))),"",F108*L108*IFERROR(INDEX(D384:D428,MATCH(AE108,B384:B428,0)),1)),N("M13"))</f>
        <v/>
      </c>
      <c r="N108" s="137" t="str">
        <f>IF(1=1,IF(F108="","",IF(G108="","",IFERROR(INDEX(E384:E428,MATCH(AE108,B384:B428,0)),G108&amp;""))),N("N6"))</f>
        <v/>
      </c>
      <c r="O108" s="138" t="str">
        <f>IF(1=1,IF(E108="","",O83),N("K31"))</f>
        <v/>
      </c>
      <c r="P108" s="139" t="str">
        <f>IF(1=1,IF(M108="","",IF(AND(ISNUMBER(M108),M108&lt;1,N108="kg"),MAX(1,ROUND(M108*1000,0)),IF(AND(ISNUMBER(M108),M108&lt;1,N108="L"),MAX(1,ROUND(M108*100,0)),ROUND(M108,3)))),N("O31"))</f>
        <v/>
      </c>
      <c r="Q108" s="140" t="str">
        <f>IF(1=1,IF(M108="","",IF(AND(ISNUMBER(M108),M108&lt;1,N108="kg"),"g",IF(AND(ISNUMBER(M108),M108&lt;1,N108="L"),"cl",N108))),N("P31"))</f>
        <v/>
      </c>
      <c r="R108" s="161" t="str">
        <f>IF(1=1,IF(E108="","",IF(F108="","A CONTROLER",IF(NOT(ISNUMBER(F108)),"TEXTE",IF(OR(L108="",L108&lt;=0),"COMMANDE PRINCIPALE INCOMPLETE",IF(G108="","UNITE MANQUANTE",IF(COUNTIF(B384:B428,AE108)=0,"UNITE A CONTROLER","OK")))))),N("Q9"))</f>
        <v/>
      </c>
      <c r="S108" s="105"/>
      <c r="T108" s="141">
        <f t="shared" si="13"/>
        <v>0</v>
      </c>
      <c r="U108" s="133" t="str">
        <f>IF(1=1,IF(E108="","",U83),N("S31"))</f>
        <v/>
      </c>
      <c r="V108" s="133" t="str">
        <f>IF(1=1,IF(E108="","",V83),N("T31"))</f>
        <v/>
      </c>
      <c r="W108" s="135" t="str">
        <f>IF(1=1,IF(OR(U108="",V108="",NOT(ISNUMBER(U108)),NOT(ISNUMBER(V108)),U108=0),"",V108/U108),N("U31"))</f>
        <v/>
      </c>
      <c r="X108" s="136" t="str">
        <f>IF(1=1,IF(OR(W108="",NOT(ISNUMBER(F108))),"",F108*W108*IFERROR(INDEX(D384:D428,MATCH(AE108,B384:B428,0)),1)),N("V7"))</f>
        <v/>
      </c>
      <c r="Y108" s="137" t="str">
        <f>IF(1=1,IF(F108="","",IF(G108="","",IFERROR(INDEX(E384:E428,MATCH(AE108,B384:B428,0)),G108&amp;""))),N("W6"))</f>
        <v/>
      </c>
      <c r="Z108" s="142" t="str">
        <f>IF(1=1,IF(X108="","",IF(AND(ISNUMBER(X108),X108&lt;1,Y108="kg"),MAX(1,ROUND(X108*1000,0)),IF(AND(ISNUMBER(X108),X108&lt;1,Y108="L"),MAX(1,ROUND(X108*100,0)),ROUND(X108,3)))),N("X31"))</f>
        <v/>
      </c>
      <c r="AA108" s="143" t="str">
        <f>IF(1=1,IF(X108="","",IF(AND(ISNUMBER(X108),X108&lt;1,Y108="kg"),"g",IF(AND(ISNUMBER(X108),X108&lt;1,Y108="L"),"cl",Y108))),N("Y31"))</f>
        <v/>
      </c>
      <c r="AB108" s="123" t="str">
        <f>IF(1=1,IF(E108="","",IF(F108="","A CONTROLER",IF(NOT(ISNUMBER(F108)),"TEXTE",IF(OR(W108="",W108&lt;=0),"COMMANDE COUVERTS INCOMPLETE",IF(G108="","UNITE MANQUANTE",IF(COUNTIF(B384:B428,AE108)=0,"UNITE A CONTROLER","OK")))))),N("Z6"))</f>
        <v/>
      </c>
      <c r="AD108" s="144" t="str">
        <f>IF(1=1,IF(E108="","",AD83),N("AB31"))</f>
        <v/>
      </c>
      <c r="AE108" s="125" t="str">
        <f>IF(1=1,IF(G108="","",UPPER(TRIM(SUBSTITUTE(SUBSTITUTE(G108&amp;"",CHAR(160)," ")," "," ")))),N("AC31"))</f>
        <v/>
      </c>
      <c r="AG108" s="5" t="s">
        <v>49</v>
      </c>
    </row>
    <row r="109" spans="1:33" ht="15.75" x14ac:dyDescent="0.25">
      <c r="A109" s="126" t="str">
        <f>IF(1=1,IF(E109="","",A83),N("A32"))</f>
        <v/>
      </c>
      <c r="B109" s="127" t="str">
        <f>IF(1=1,IF(E109="","",B83),N("B32"))</f>
        <v/>
      </c>
      <c r="C109" s="127"/>
      <c r="D109" s="129" t="str">
        <f>IF(ISBLANK(E109),"",LARGE(D83:D108,1)+1)</f>
        <v/>
      </c>
      <c r="E109" s="130"/>
      <c r="F109" s="131"/>
      <c r="G109" s="170"/>
      <c r="H109" s="105"/>
      <c r="I109" s="132" t="str">
        <f>IF(1=1,IF(E109="","",I83),N("H32"))</f>
        <v/>
      </c>
      <c r="J109" s="133" t="str">
        <f>IF(1=1,IF(E109="","",J83),N("I32"))</f>
        <v/>
      </c>
      <c r="K109" s="134" t="str">
        <f>IF(1=1,IF(E109="","",K83),N("J32"))</f>
        <v/>
      </c>
      <c r="L109" s="135" t="str">
        <f>IF(1=1,IF(OR(J109="",O109="",NOT(ISNUMBER(J109)),NOT(ISNUMBER(O109)),J109=0),"",O109/J109),N("L32"))</f>
        <v/>
      </c>
      <c r="M109" s="136" t="str">
        <f>IF(1=1,IF(OR(L109="",NOT(ISNUMBER(F109))),"",F109*L109*IFERROR(INDEX(D384:D428,MATCH(AE109,B384:B428,0)),1)),N("M13"))</f>
        <v/>
      </c>
      <c r="N109" s="137" t="str">
        <f>IF(1=1,IF(F109="","",IF(G109="","",IFERROR(INDEX(E384:E428,MATCH(AE109,B384:B428,0)),G109&amp;""))),N("N6"))</f>
        <v/>
      </c>
      <c r="O109" s="138" t="str">
        <f>IF(1=1,IF(E109="","",O83),N("K32"))</f>
        <v/>
      </c>
      <c r="P109" s="139" t="str">
        <f>IF(1=1,IF(M109="","",IF(AND(ISNUMBER(M109),M109&lt;1,N109="kg"),MAX(1,ROUND(M109*1000,0)),IF(AND(ISNUMBER(M109),M109&lt;1,N109="L"),MAX(1,ROUND(M109*100,0)),ROUND(M109,3)))),N("O32"))</f>
        <v/>
      </c>
      <c r="Q109" s="140" t="str">
        <f>IF(1=1,IF(M109="","",IF(AND(ISNUMBER(M109),M109&lt;1,N109="kg"),"g",IF(AND(ISNUMBER(M109),M109&lt;1,N109="L"),"cl",N109))),N("P32"))</f>
        <v/>
      </c>
      <c r="R109" s="161" t="str">
        <f>IF(1=1,IF(E109="","",IF(F109="","A CONTROLER",IF(NOT(ISNUMBER(F109)),"TEXTE",IF(OR(L109="",L109&lt;=0),"COMMANDE PRINCIPALE INCOMPLETE",IF(G109="","UNITE MANQUANTE",IF(COUNTIF(B384:B428,AE109)=0,"UNITE A CONTROLER","OK")))))),N("Q9"))</f>
        <v/>
      </c>
      <c r="S109" s="105"/>
      <c r="T109" s="141">
        <f t="shared" si="13"/>
        <v>0</v>
      </c>
      <c r="U109" s="133" t="str">
        <f>IF(1=1,IF(E109="","",U83),N("S32"))</f>
        <v/>
      </c>
      <c r="V109" s="133" t="str">
        <f>IF(1=1,IF(E109="","",V83),N("T32"))</f>
        <v/>
      </c>
      <c r="W109" s="135" t="str">
        <f>IF(1=1,IF(OR(U109="",V109="",NOT(ISNUMBER(U109)),NOT(ISNUMBER(V109)),U109=0),"",V109/U109),N("U32"))</f>
        <v/>
      </c>
      <c r="X109" s="136" t="str">
        <f>IF(1=1,IF(OR(W109="",NOT(ISNUMBER(F109))),"",F109*W109*IFERROR(INDEX(D384:D428,MATCH(AE109,B384:B428,0)),1)),N("V7"))</f>
        <v/>
      </c>
      <c r="Y109" s="137" t="str">
        <f>IF(1=1,IF(F109="","",IF(G109="","",IFERROR(INDEX(E384:E428,MATCH(AE109,B384:B428,0)),G109&amp;""))),N("W6"))</f>
        <v/>
      </c>
      <c r="Z109" s="142" t="str">
        <f>IF(1=1,IF(X109="","",IF(AND(ISNUMBER(X109),X109&lt;1,Y109="kg"),MAX(1,ROUND(X109*1000,0)),IF(AND(ISNUMBER(X109),X109&lt;1,Y109="L"),MAX(1,ROUND(X109*100,0)),ROUND(X109,3)))),N("X32"))</f>
        <v/>
      </c>
      <c r="AA109" s="143" t="str">
        <f>IF(1=1,IF(X109="","",IF(AND(ISNUMBER(X109),X109&lt;1,Y109="kg"),"g",IF(AND(ISNUMBER(X109),X109&lt;1,Y109="L"),"cl",Y109))),N("Y32"))</f>
        <v/>
      </c>
      <c r="AB109" s="123" t="str">
        <f>IF(1=1,IF(E109="","",IF(F109="","A CONTROLER",IF(NOT(ISNUMBER(F109)),"TEXTE",IF(OR(W109="",W109&lt;=0),"COMMANDE COUVERTS INCOMPLETE",IF(G109="","UNITE MANQUANTE",IF(COUNTIF(B384:B428,AE109)=0,"UNITE A CONTROLER","OK")))))),N("Z6"))</f>
        <v/>
      </c>
      <c r="AD109" s="144" t="str">
        <f>IF(1=1,IF(E109="","",AD83),N("AB32"))</f>
        <v/>
      </c>
      <c r="AE109" s="125" t="str">
        <f>IF(1=1,IF(G109="","",UPPER(TRIM(SUBSTITUTE(SUBSTITUTE(G109&amp;"",CHAR(160)," ")," "," ")))),N("AC32"))</f>
        <v/>
      </c>
      <c r="AG109" s="5" t="s">
        <v>50</v>
      </c>
    </row>
    <row r="110" spans="1:33" ht="15.75" x14ac:dyDescent="0.25">
      <c r="A110" s="126" t="str">
        <f>IF(1=1,IF(E110="","",A83),N("A33"))</f>
        <v/>
      </c>
      <c r="B110" s="127" t="str">
        <f>IF(1=1,IF(E110="","",B83),N("B33"))</f>
        <v/>
      </c>
      <c r="C110" s="127"/>
      <c r="D110" s="129" t="str">
        <f>IF(ISBLANK(E110),"",LARGE(D83:D109,1)+1)</f>
        <v/>
      </c>
      <c r="E110" s="130"/>
      <c r="F110" s="131"/>
      <c r="G110" s="170"/>
      <c r="H110" s="105"/>
      <c r="I110" s="132" t="str">
        <f>IF(1=1,IF(E110="","",I83),N("H33"))</f>
        <v/>
      </c>
      <c r="J110" s="133" t="str">
        <f>IF(1=1,IF(E110="","",J83),N("I33"))</f>
        <v/>
      </c>
      <c r="K110" s="134" t="str">
        <f>IF(1=1,IF(E110="","",K83),N("J33"))</f>
        <v/>
      </c>
      <c r="L110" s="135" t="str">
        <f>IF(1=1,IF(OR(J110="",O110="",NOT(ISNUMBER(J110)),NOT(ISNUMBER(O110)),J110=0),"",O110/J110),N("L33"))</f>
        <v/>
      </c>
      <c r="M110" s="136" t="str">
        <f>IF(1=1,IF(OR(L110="",NOT(ISNUMBER(F110))),"",F110*L110*IFERROR(INDEX(D384:D428,MATCH(AE110,B384:B428,0)),1)),N("M13"))</f>
        <v/>
      </c>
      <c r="N110" s="137" t="str">
        <f>IF(1=1,IF(F110="","",IF(G110="","",IFERROR(INDEX(E384:E428,MATCH(AE110,B384:B428,0)),G110&amp;""))),N("N6"))</f>
        <v/>
      </c>
      <c r="O110" s="138" t="str">
        <f>IF(1=1,IF(E110="","",O83),N("K33"))</f>
        <v/>
      </c>
      <c r="P110" s="139" t="str">
        <f>IF(1=1,IF(M110="","",IF(AND(ISNUMBER(M110),M110&lt;1,N110="kg"),MAX(1,ROUND(M110*1000,0)),IF(AND(ISNUMBER(M110),M110&lt;1,N110="L"),MAX(1,ROUND(M110*100,0)),ROUND(M110,3)))),N("O33"))</f>
        <v/>
      </c>
      <c r="Q110" s="140" t="str">
        <f>IF(1=1,IF(M110="","",IF(AND(ISNUMBER(M110),M110&lt;1,N110="kg"),"g",IF(AND(ISNUMBER(M110),M110&lt;1,N110="L"),"cl",N110))),N("P33"))</f>
        <v/>
      </c>
      <c r="R110" s="161" t="str">
        <f>IF(1=1,IF(E110="","",IF(F110="","A CONTROLER",IF(NOT(ISNUMBER(F110)),"TEXTE",IF(OR(L110="",L110&lt;=0),"COMMANDE PRINCIPALE INCOMPLETE",IF(G110="","UNITE MANQUANTE",IF(COUNTIF(B384:B428,AE110)=0,"UNITE A CONTROLER","OK")))))),N("Q9"))</f>
        <v/>
      </c>
      <c r="S110" s="105"/>
      <c r="T110" s="141">
        <f t="shared" si="13"/>
        <v>0</v>
      </c>
      <c r="U110" s="133" t="str">
        <f>IF(1=1,IF(E110="","",U83),N("S33"))</f>
        <v/>
      </c>
      <c r="V110" s="133" t="str">
        <f>IF(1=1,IF(E110="","",V83),N("T33"))</f>
        <v/>
      </c>
      <c r="W110" s="135" t="str">
        <f>IF(1=1,IF(OR(U110="",V110="",NOT(ISNUMBER(U110)),NOT(ISNUMBER(V110)),U110=0),"",V110/U110),N("U33"))</f>
        <v/>
      </c>
      <c r="X110" s="136" t="str">
        <f>IF(1=1,IF(OR(W110="",NOT(ISNUMBER(F110))),"",F110*W110*IFERROR(INDEX(D384:D428,MATCH(AE110,B384:B428,0)),1)),N("V7"))</f>
        <v/>
      </c>
      <c r="Y110" s="137" t="str">
        <f>IF(1=1,IF(F110="","",IF(G110="","",IFERROR(INDEX(E384:E428,MATCH(AE110,B384:B428,0)),G110&amp;""))),N("W6"))</f>
        <v/>
      </c>
      <c r="Z110" s="142" t="str">
        <f>IF(1=1,IF(X110="","",IF(AND(ISNUMBER(X110),X110&lt;1,Y110="kg"),MAX(1,ROUND(X110*1000,0)),IF(AND(ISNUMBER(X110),X110&lt;1,Y110="L"),MAX(1,ROUND(X110*100,0)),ROUND(X110,3)))),N("X33"))</f>
        <v/>
      </c>
      <c r="AA110" s="143" t="str">
        <f>IF(1=1,IF(X110="","",IF(AND(ISNUMBER(X110),X110&lt;1,Y110="kg"),"g",IF(AND(ISNUMBER(X110),X110&lt;1,Y110="L"),"cl",Y110))),N("Y33"))</f>
        <v/>
      </c>
      <c r="AB110" s="123" t="str">
        <f>IF(1=1,IF(E110="","",IF(F110="","A CONTROLER",IF(NOT(ISNUMBER(F110)),"TEXTE",IF(OR(W110="",W110&lt;=0),"COMMANDE COUVERTS INCOMPLETE",IF(G110="","UNITE MANQUANTE",IF(COUNTIF(B384:B428,AE110)=0,"UNITE A CONTROLER","OK")))))),N("Z6"))</f>
        <v/>
      </c>
      <c r="AD110" s="144" t="str">
        <f>IF(1=1,IF(E110="","",AD83),N("AB33"))</f>
        <v/>
      </c>
      <c r="AE110" s="125" t="str">
        <f>IF(1=1,IF(G110="","",UPPER(TRIM(SUBSTITUTE(SUBSTITUTE(G110&amp;"",CHAR(160)," ")," "," ")))),N("AC33"))</f>
        <v/>
      </c>
      <c r="AG110" s="244" t="s">
        <v>51</v>
      </c>
    </row>
    <row r="111" spans="1:33" ht="15.75" x14ac:dyDescent="0.25">
      <c r="A111" s="126" t="str">
        <f>IF(1=1,IF(E111="","",A83),N("A34"))</f>
        <v/>
      </c>
      <c r="B111" s="127" t="str">
        <f>IF(1=1,IF(E111="","",B83),N("B34"))</f>
        <v/>
      </c>
      <c r="C111" s="127"/>
      <c r="D111" s="129" t="str">
        <f>IF(ISBLANK(E111),"",LARGE(D83:D110,1)+1)</f>
        <v/>
      </c>
      <c r="E111" s="130"/>
      <c r="F111" s="131"/>
      <c r="G111" s="170"/>
      <c r="H111" s="105"/>
      <c r="I111" s="132" t="str">
        <f>IF(1=1,IF(E111="","",I83),N("H34"))</f>
        <v/>
      </c>
      <c r="J111" s="133" t="str">
        <f>IF(1=1,IF(E111="","",J83),N("I34"))</f>
        <v/>
      </c>
      <c r="K111" s="134" t="str">
        <f>IF(1=1,IF(E111="","",K83),N("J34"))</f>
        <v/>
      </c>
      <c r="L111" s="135" t="str">
        <f>IF(1=1,IF(OR(J111="",O111="",NOT(ISNUMBER(J111)),NOT(ISNUMBER(O111)),J111=0),"",O111/J111),N("L34"))</f>
        <v/>
      </c>
      <c r="M111" s="136" t="str">
        <f>IF(1=1,IF(OR(L111="",NOT(ISNUMBER(F111))),"",F111*L111*IFERROR(INDEX(D384:D428,MATCH(AE111,B384:B428,0)),1)),N("M13"))</f>
        <v/>
      </c>
      <c r="N111" s="137" t="str">
        <f>IF(1=1,IF(F111="","",IF(G111="","",IFERROR(INDEX(E384:E428,MATCH(AE111,B384:B428,0)),G111&amp;""))),N("N6"))</f>
        <v/>
      </c>
      <c r="O111" s="138" t="str">
        <f>IF(1=1,IF(E111="","",O83),N("K34"))</f>
        <v/>
      </c>
      <c r="P111" s="139" t="str">
        <f>IF(1=1,IF(M111="","",IF(AND(ISNUMBER(M111),M111&lt;1,N111="kg"),MAX(1,ROUND(M111*1000,0)),IF(AND(ISNUMBER(M111),M111&lt;1,N111="L"),MAX(1,ROUND(M111*100,0)),ROUND(M111,3)))),N("O34"))</f>
        <v/>
      </c>
      <c r="Q111" s="140" t="str">
        <f>IF(1=1,IF(M111="","",IF(AND(ISNUMBER(M111),M111&lt;1,N111="kg"),"g",IF(AND(ISNUMBER(M111),M111&lt;1,N111="L"),"cl",N111))),N("P34"))</f>
        <v/>
      </c>
      <c r="R111" s="161" t="str">
        <f>IF(1=1,IF(E111="","",IF(F111="","A CONTROLER",IF(NOT(ISNUMBER(F111)),"TEXTE",IF(OR(L111="",L111&lt;=0),"COMMANDE PRINCIPALE INCOMPLETE",IF(G111="","UNITE MANQUANTE",IF(COUNTIF(B384:B428,AE111)=0,"UNITE A CONTROLER","OK")))))),N("Q9"))</f>
        <v/>
      </c>
      <c r="S111" s="105"/>
      <c r="T111" s="141">
        <f t="shared" si="13"/>
        <v>0</v>
      </c>
      <c r="U111" s="133" t="str">
        <f>IF(1=1,IF(E111="","",U83),N("S34"))</f>
        <v/>
      </c>
      <c r="V111" s="133" t="str">
        <f>IF(1=1,IF(E111="","",V83),N("T34"))</f>
        <v/>
      </c>
      <c r="W111" s="135" t="str">
        <f>IF(1=1,IF(OR(U111="",V111="",NOT(ISNUMBER(U111)),NOT(ISNUMBER(V111)),U111=0),"",V111/U111),N("U34"))</f>
        <v/>
      </c>
      <c r="X111" s="136" t="str">
        <f>IF(1=1,IF(OR(W111="",NOT(ISNUMBER(F111))),"",F111*W111*IFERROR(INDEX(D384:D428,MATCH(AE111,B384:B428,0)),1)),N("V7"))</f>
        <v/>
      </c>
      <c r="Y111" s="137" t="str">
        <f>IF(1=1,IF(F111="","",IF(G111="","",IFERROR(INDEX(E384:E428,MATCH(AE111,B384:B428,0)),G111&amp;""))),N("W6"))</f>
        <v/>
      </c>
      <c r="Z111" s="142" t="str">
        <f>IF(1=1,IF(X111="","",IF(AND(ISNUMBER(X111),X111&lt;1,Y111="kg"),MAX(1,ROUND(X111*1000,0)),IF(AND(ISNUMBER(X111),X111&lt;1,Y111="L"),MAX(1,ROUND(X111*100,0)),ROUND(X111,3)))),N("X34"))</f>
        <v/>
      </c>
      <c r="AA111" s="143" t="str">
        <f>IF(1=1,IF(X111="","",IF(AND(ISNUMBER(X111),X111&lt;1,Y111="kg"),"g",IF(AND(ISNUMBER(X111),X111&lt;1,Y111="L"),"cl",Y111))),N("Y34"))</f>
        <v/>
      </c>
      <c r="AB111" s="123" t="str">
        <f>IF(1=1,IF(E111="","",IF(F111="","A CONTROLER",IF(NOT(ISNUMBER(F111)),"TEXTE",IF(OR(W111="",W111&lt;=0),"COMMANDE COUVERTS INCOMPLETE",IF(G111="","UNITE MANQUANTE",IF(COUNTIF(B384:B428,AE111)=0,"UNITE A CONTROLER","OK")))))),N("Z6"))</f>
        <v/>
      </c>
      <c r="AD111" s="144" t="str">
        <f>IF(1=1,IF(E111="","",AD83),N("AB34"))</f>
        <v/>
      </c>
      <c r="AE111" s="125" t="str">
        <f>IF(1=1,IF(G111="","",UPPER(TRIM(SUBSTITUTE(SUBSTITUTE(G111&amp;"",CHAR(160)," ")," "," ")))),N("AC34"))</f>
        <v/>
      </c>
      <c r="AG111" s="244" t="s">
        <v>54</v>
      </c>
    </row>
    <row r="112" spans="1:33" ht="15.75" x14ac:dyDescent="0.25">
      <c r="A112" s="126" t="str">
        <f>IF(1=1,IF(E112="","",A83),N("A35"))</f>
        <v/>
      </c>
      <c r="B112" s="127" t="str">
        <f>IF(1=1,IF(E112="","",B83),N("B35"))</f>
        <v/>
      </c>
      <c r="C112" s="127"/>
      <c r="D112" s="129" t="str">
        <f>IF(ISBLANK(E112),"",LARGE(D83:D111,1)+1)</f>
        <v/>
      </c>
      <c r="E112" s="130"/>
      <c r="F112" s="131"/>
      <c r="G112" s="170"/>
      <c r="H112" s="105"/>
      <c r="I112" s="132" t="str">
        <f>IF(1=1,IF(E112="","",I83),N("H35"))</f>
        <v/>
      </c>
      <c r="J112" s="133" t="str">
        <f>IF(1=1,IF(E112="","",J83),N("I35"))</f>
        <v/>
      </c>
      <c r="K112" s="134" t="str">
        <f>IF(1=1,IF(E112="","",K83),N("J35"))</f>
        <v/>
      </c>
      <c r="L112" s="135" t="str">
        <f>IF(1=1,IF(OR(J112="",O112="",NOT(ISNUMBER(J112)),NOT(ISNUMBER(O112)),J112=0),"",O112/J112),N("L35"))</f>
        <v/>
      </c>
      <c r="M112" s="136" t="str">
        <f>IF(1=1,IF(OR(L112="",NOT(ISNUMBER(F112))),"",F112*L112*IFERROR(INDEX(D384:D428,MATCH(AE112,B384:B428,0)),1)),N("M13"))</f>
        <v/>
      </c>
      <c r="N112" s="137" t="str">
        <f>IF(1=1,IF(F112="","",IF(G112="","",IFERROR(INDEX(E384:E428,MATCH(AE112,B384:B428,0)),G112&amp;""))),N("N6"))</f>
        <v/>
      </c>
      <c r="O112" s="138" t="str">
        <f>IF(1=1,IF(E112="","",O83),N("K35"))</f>
        <v/>
      </c>
      <c r="P112" s="139" t="str">
        <f>IF(1=1,IF(M112="","",IF(AND(ISNUMBER(M112),M112&lt;1,N112="kg"),MAX(1,ROUND(M112*1000,0)),IF(AND(ISNUMBER(M112),M112&lt;1,N112="L"),MAX(1,ROUND(M112*100,0)),ROUND(M112,3)))),N("O35"))</f>
        <v/>
      </c>
      <c r="Q112" s="140" t="str">
        <f>IF(1=1,IF(M112="","",IF(AND(ISNUMBER(M112),M112&lt;1,N112="kg"),"g",IF(AND(ISNUMBER(M112),M112&lt;1,N112="L"),"cl",N112))),N("P35"))</f>
        <v/>
      </c>
      <c r="R112" s="161" t="str">
        <f>IF(1=1,IF(E112="","",IF(F112="","A CONTROLER",IF(NOT(ISNUMBER(F112)),"TEXTE",IF(OR(L112="",L112&lt;=0),"COMMANDE PRINCIPALE INCOMPLETE",IF(G112="","UNITE MANQUANTE",IF(COUNTIF(B384:B428,AE112)=0,"UNITE A CONTROLER","OK")))))),N("Q9"))</f>
        <v/>
      </c>
      <c r="S112" s="105"/>
      <c r="T112" s="141">
        <f t="shared" si="13"/>
        <v>0</v>
      </c>
      <c r="U112" s="133" t="str">
        <f>IF(1=1,IF(E112="","",U83),N("S35"))</f>
        <v/>
      </c>
      <c r="V112" s="133" t="str">
        <f>IF(1=1,IF(E112="","",V83),N("T35"))</f>
        <v/>
      </c>
      <c r="W112" s="135" t="str">
        <f>IF(1=1,IF(OR(U112="",V112="",NOT(ISNUMBER(U112)),NOT(ISNUMBER(V112)),U112=0),"",V112/U112),N("U35"))</f>
        <v/>
      </c>
      <c r="X112" s="136" t="str">
        <f>IF(1=1,IF(OR(W112="",NOT(ISNUMBER(F112))),"",F112*W112*IFERROR(INDEX(D384:D428,MATCH(AE112,B384:B428,0)),1)),N("V7"))</f>
        <v/>
      </c>
      <c r="Y112" s="137" t="str">
        <f>IF(1=1,IF(F112="","",IF(G112="","",IFERROR(INDEX(E384:E428,MATCH(AE112,B384:B428,0)),G112&amp;""))),N("W6"))</f>
        <v/>
      </c>
      <c r="Z112" s="142" t="str">
        <f>IF(1=1,IF(X112="","",IF(AND(ISNUMBER(X112),X112&lt;1,Y112="kg"),MAX(1,ROUND(X112*1000,0)),IF(AND(ISNUMBER(X112),X112&lt;1,Y112="L"),MAX(1,ROUND(X112*100,0)),ROUND(X112,3)))),N("X35"))</f>
        <v/>
      </c>
      <c r="AA112" s="143" t="str">
        <f>IF(1=1,IF(X112="","",IF(AND(ISNUMBER(X112),X112&lt;1,Y112="kg"),"g",IF(AND(ISNUMBER(X112),X112&lt;1,Y112="L"),"cl",Y112))),N("Y35"))</f>
        <v/>
      </c>
      <c r="AB112" s="123" t="str">
        <f>IF(1=1,IF(E112="","",IF(F112="","A CONTROLER",IF(NOT(ISNUMBER(F112)),"TEXTE",IF(OR(W112="",W112&lt;=0),"COMMANDE COUVERTS INCOMPLETE",IF(G112="","UNITE MANQUANTE",IF(COUNTIF(B384:B428,AE112)=0,"UNITE A CONTROLER","OK")))))),N("Z6"))</f>
        <v/>
      </c>
      <c r="AD112" s="144" t="str">
        <f>IF(1=1,IF(E112="","",AD83),N("AB35"))</f>
        <v/>
      </c>
      <c r="AE112" s="125" t="str">
        <f>IF(1=1,IF(G112="","",UPPER(TRIM(SUBSTITUTE(SUBSTITUTE(G112&amp;"",CHAR(160)," ")," "," ")))),N("AC35"))</f>
        <v/>
      </c>
      <c r="AG112" s="244" t="s">
        <v>56</v>
      </c>
    </row>
    <row r="113" spans="1:33" ht="15.75" x14ac:dyDescent="0.25">
      <c r="A113" s="126" t="str">
        <f>IF(1=1,IF(E113="","",A83),N("A36"))</f>
        <v/>
      </c>
      <c r="B113" s="127" t="str">
        <f>IF(1=1,IF(E113="","",B83),N("B36"))</f>
        <v/>
      </c>
      <c r="C113" s="127"/>
      <c r="D113" s="129" t="str">
        <f>IF(ISBLANK(E113),"",LARGE(D83:D112,1)+1)</f>
        <v/>
      </c>
      <c r="E113" s="130"/>
      <c r="F113" s="131"/>
      <c r="G113" s="170"/>
      <c r="H113" s="105"/>
      <c r="I113" s="132" t="str">
        <f>IF(1=1,IF(E113="","",I83),N("H36"))</f>
        <v/>
      </c>
      <c r="J113" s="133" t="str">
        <f>IF(1=1,IF(E113="","",J83),N("I36"))</f>
        <v/>
      </c>
      <c r="K113" s="134" t="str">
        <f>IF(1=1,IF(E113="","",K83),N("J36"))</f>
        <v/>
      </c>
      <c r="L113" s="135" t="str">
        <f>IF(1=1,IF(OR(J113="",O113="",NOT(ISNUMBER(J113)),NOT(ISNUMBER(O113)),J113=0),"",O113/J113),N("L36"))</f>
        <v/>
      </c>
      <c r="M113" s="136" t="str">
        <f>IF(1=1,IF(OR(L113="",NOT(ISNUMBER(F113))),"",F113*L113*IFERROR(INDEX(D384:D428,MATCH(AE113,B384:B428,0)),1)),N("M13"))</f>
        <v/>
      </c>
      <c r="N113" s="137" t="str">
        <f>IF(1=1,IF(F113="","",IF(G113="","",IFERROR(INDEX(E384:E428,MATCH(AE113,B384:B428,0)),G113&amp;""))),N("N6"))</f>
        <v/>
      </c>
      <c r="O113" s="138" t="str">
        <f>IF(1=1,IF(E113="","",O83),N("K36"))</f>
        <v/>
      </c>
      <c r="P113" s="139" t="str">
        <f>IF(1=1,IF(M113="","",IF(AND(ISNUMBER(M113),M113&lt;1,N113="kg"),MAX(1,ROUND(M113*1000,0)),IF(AND(ISNUMBER(M113),M113&lt;1,N113="L"),MAX(1,ROUND(M113*100,0)),ROUND(M113,3)))),N("O36"))</f>
        <v/>
      </c>
      <c r="Q113" s="140" t="str">
        <f>IF(1=1,IF(M113="","",IF(AND(ISNUMBER(M113),M113&lt;1,N113="kg"),"g",IF(AND(ISNUMBER(M113),M113&lt;1,N113="L"),"cl",N113))),N("P36"))</f>
        <v/>
      </c>
      <c r="R113" s="161" t="str">
        <f>IF(1=1,IF(E113="","",IF(F113="","A CONTROLER",IF(NOT(ISNUMBER(F113)),"TEXTE",IF(OR(L113="",L113&lt;=0),"COMMANDE PRINCIPALE INCOMPLETE",IF(G113="","UNITE MANQUANTE",IF(COUNTIF(B384:B428,AE113)=0,"UNITE A CONTROLER","OK")))))),N("Q9"))</f>
        <v/>
      </c>
      <c r="S113" s="105"/>
      <c r="T113" s="141">
        <f t="shared" si="13"/>
        <v>0</v>
      </c>
      <c r="U113" s="133" t="str">
        <f>IF(1=1,IF(E113="","",U83),N("S36"))</f>
        <v/>
      </c>
      <c r="V113" s="133" t="str">
        <f>IF(1=1,IF(E113="","",V83),N("T36"))</f>
        <v/>
      </c>
      <c r="W113" s="135" t="str">
        <f>IF(1=1,IF(OR(U113="",V113="",NOT(ISNUMBER(U113)),NOT(ISNUMBER(V113)),U113=0),"",V113/U113),N("U36"))</f>
        <v/>
      </c>
      <c r="X113" s="136" t="str">
        <f>IF(1=1,IF(OR(W113="",NOT(ISNUMBER(F113))),"",F113*W113*IFERROR(INDEX(D384:D428,MATCH(AE113,B384:B428,0)),1)),N("V7"))</f>
        <v/>
      </c>
      <c r="Y113" s="137" t="str">
        <f>IF(1=1,IF(F113="","",IF(G113="","",IFERROR(INDEX(E384:E428,MATCH(AE113,B384:B428,0)),G113&amp;""))),N("W6"))</f>
        <v/>
      </c>
      <c r="Z113" s="142" t="str">
        <f>IF(1=1,IF(X113="","",IF(AND(ISNUMBER(X113),X113&lt;1,Y113="kg"),MAX(1,ROUND(X113*1000,0)),IF(AND(ISNUMBER(X113),X113&lt;1,Y113="L"),MAX(1,ROUND(X113*100,0)),ROUND(X113,3)))),N("X36"))</f>
        <v/>
      </c>
      <c r="AA113" s="143" t="str">
        <f>IF(1=1,IF(X113="","",IF(AND(ISNUMBER(X113),X113&lt;1,Y113="kg"),"g",IF(AND(ISNUMBER(X113),X113&lt;1,Y113="L"),"cl",Y113))),N("Y36"))</f>
        <v/>
      </c>
      <c r="AB113" s="123" t="str">
        <f>IF(1=1,IF(E113="","",IF(F113="","A CONTROLER",IF(NOT(ISNUMBER(F113)),"TEXTE",IF(OR(W113="",W113&lt;=0),"COMMANDE COUVERTS INCOMPLETE",IF(G113="","UNITE MANQUANTE",IF(COUNTIF(B384:B428,AE113)=0,"UNITE A CONTROLER","OK")))))),N("Z6"))</f>
        <v/>
      </c>
      <c r="AD113" s="144" t="str">
        <f>IF(1=1,IF(E113="","",AD83),N("AB36"))</f>
        <v/>
      </c>
      <c r="AE113" s="125" t="str">
        <f>IF(1=1,IF(G113="","",UPPER(TRIM(SUBSTITUTE(SUBSTITUTE(G113&amp;"",CHAR(160)," ")," "," ")))),N("AC36"))</f>
        <v/>
      </c>
      <c r="AG113" s="244" t="s">
        <v>58</v>
      </c>
    </row>
    <row r="114" spans="1:33" ht="15.75" x14ac:dyDescent="0.25">
      <c r="A114" s="126" t="str">
        <f>IF(1=1,IF(E114="","",A83),N("A37"))</f>
        <v/>
      </c>
      <c r="B114" s="127" t="str">
        <f>IF(1=1,IF(E114="","",B83),N("B37"))</f>
        <v/>
      </c>
      <c r="C114" s="127"/>
      <c r="D114" s="129" t="str">
        <f>IF(ISBLANK(E114),"",LARGE(D83:D113,1)+1)</f>
        <v/>
      </c>
      <c r="E114" s="130"/>
      <c r="F114" s="131"/>
      <c r="G114" s="170"/>
      <c r="H114" s="105"/>
      <c r="I114" s="132" t="str">
        <f>IF(1=1,IF(E114="","",I83),N("H37"))</f>
        <v/>
      </c>
      <c r="J114" s="133" t="str">
        <f>IF(1=1,IF(E114="","",J83),N("I37"))</f>
        <v/>
      </c>
      <c r="K114" s="134" t="str">
        <f>IF(1=1,IF(E114="","",K83),N("J37"))</f>
        <v/>
      </c>
      <c r="L114" s="135" t="str">
        <f>IF(1=1,IF(OR(J114="",O114="",NOT(ISNUMBER(J114)),NOT(ISNUMBER(O114)),J114=0),"",O114/J114),N("L37"))</f>
        <v/>
      </c>
      <c r="M114" s="136" t="str">
        <f>IF(1=1,IF(OR(L114="",NOT(ISNUMBER(F114))),"",F114*L114*IFERROR(INDEX(D384:D428,MATCH(AE114,B384:B428,0)),1)),N("M13"))</f>
        <v/>
      </c>
      <c r="N114" s="137" t="str">
        <f>IF(1=1,IF(F114="","",IF(G114="","",IFERROR(INDEX(E384:E428,MATCH(AE114,B384:B428,0)),G114&amp;""))),N("N6"))</f>
        <v/>
      </c>
      <c r="O114" s="138" t="str">
        <f>IF(1=1,IF(E114="","",O83),N("K37"))</f>
        <v/>
      </c>
      <c r="P114" s="139" t="str">
        <f>IF(1=1,IF(M114="","",IF(AND(ISNUMBER(M114),M114&lt;1,N114="kg"),MAX(1,ROUND(M114*1000,0)),IF(AND(ISNUMBER(M114),M114&lt;1,N114="L"),MAX(1,ROUND(M114*100,0)),ROUND(M114,3)))),N("O37"))</f>
        <v/>
      </c>
      <c r="Q114" s="140" t="str">
        <f>IF(1=1,IF(M114="","",IF(AND(ISNUMBER(M114),M114&lt;1,N114="kg"),"g",IF(AND(ISNUMBER(M114),M114&lt;1,N114="L"),"cl",N114))),N("P37"))</f>
        <v/>
      </c>
      <c r="R114" s="161" t="str">
        <f>IF(1=1,IF(E114="","",IF(F114="","A CONTROLER",IF(NOT(ISNUMBER(F114)),"TEXTE",IF(OR(L114="",L114&lt;=0),"COMMANDE PRINCIPALE INCOMPLETE",IF(G114="","UNITE MANQUANTE",IF(COUNTIF(B384:B428,AE114)=0,"UNITE A CONTROLER","OK")))))),N("Q9"))</f>
        <v/>
      </c>
      <c r="S114" s="105"/>
      <c r="T114" s="141">
        <f t="shared" si="13"/>
        <v>0</v>
      </c>
      <c r="U114" s="133" t="str">
        <f>IF(1=1,IF(E114="","",U83),N("S37"))</f>
        <v/>
      </c>
      <c r="V114" s="133" t="str">
        <f>IF(1=1,IF(E114="","",V83),N("T37"))</f>
        <v/>
      </c>
      <c r="W114" s="135" t="str">
        <f>IF(1=1,IF(OR(U114="",V114="",NOT(ISNUMBER(U114)),NOT(ISNUMBER(V114)),U114=0),"",V114/U114),N("U37"))</f>
        <v/>
      </c>
      <c r="X114" s="136" t="str">
        <f>IF(1=1,IF(OR(W114="",NOT(ISNUMBER(F114))),"",F114*W114*IFERROR(INDEX(D384:D428,MATCH(AE114,B384:B428,0)),1)),N("V7"))</f>
        <v/>
      </c>
      <c r="Y114" s="137" t="str">
        <f>IF(1=1,IF(F114="","",IF(G114="","",IFERROR(INDEX(E384:E428,MATCH(AE114,B384:B428,0)),G114&amp;""))),N("W6"))</f>
        <v/>
      </c>
      <c r="Z114" s="142" t="str">
        <f>IF(1=1,IF(X114="","",IF(AND(ISNUMBER(X114),X114&lt;1,Y114="kg"),MAX(1,ROUND(X114*1000,0)),IF(AND(ISNUMBER(X114),X114&lt;1,Y114="L"),MAX(1,ROUND(X114*100,0)),ROUND(X114,3)))),N("X37"))</f>
        <v/>
      </c>
      <c r="AA114" s="143" t="str">
        <f>IF(1=1,IF(X114="","",IF(AND(ISNUMBER(X114),X114&lt;1,Y114="kg"),"g",IF(AND(ISNUMBER(X114),X114&lt;1,Y114="L"),"cl",Y114))),N("Y37"))</f>
        <v/>
      </c>
      <c r="AB114" s="123" t="str">
        <f>IF(1=1,IF(E114="","",IF(F114="","A CONTROLER",IF(NOT(ISNUMBER(F114)),"TEXTE",IF(OR(W114="",W114&lt;=0),"COMMANDE COUVERTS INCOMPLETE",IF(G114="","UNITE MANQUANTE",IF(COUNTIF(B384:B428,AE114)=0,"UNITE A CONTROLER","OK")))))),N("Z6"))</f>
        <v/>
      </c>
      <c r="AD114" s="144" t="str">
        <f>IF(1=1,IF(E114="","",AD83),N("AB37"))</f>
        <v/>
      </c>
      <c r="AE114" s="125" t="str">
        <f>IF(1=1,IF(G114="","",UPPER(TRIM(SUBSTITUTE(SUBSTITUTE(G114&amp;"",CHAR(160)," ")," "," ")))),N("AC37"))</f>
        <v/>
      </c>
      <c r="AG114" s="244" t="s">
        <v>60</v>
      </c>
    </row>
    <row r="115" spans="1:33" ht="15.75" x14ac:dyDescent="0.25">
      <c r="A115" s="126" t="str">
        <f>IF(1=1,IF(E115="","",A83),N("A38"))</f>
        <v/>
      </c>
      <c r="B115" s="127" t="str">
        <f>IF(1=1,IF(E115="","",B83),N("B38"))</f>
        <v/>
      </c>
      <c r="C115" s="127"/>
      <c r="D115" s="129" t="str">
        <f>IF(ISBLANK(E115),"",LARGE(D83:D114,1)+1)</f>
        <v/>
      </c>
      <c r="E115" s="130"/>
      <c r="F115" s="131"/>
      <c r="G115" s="170"/>
      <c r="H115" s="105"/>
      <c r="I115" s="132" t="str">
        <f>IF(1=1,IF(E115="","",I83),N("H38"))</f>
        <v/>
      </c>
      <c r="J115" s="133" t="str">
        <f>IF(1=1,IF(E115="","",J83),N("I38"))</f>
        <v/>
      </c>
      <c r="K115" s="134" t="str">
        <f>IF(1=1,IF(E115="","",K83),N("J38"))</f>
        <v/>
      </c>
      <c r="L115" s="135" t="str">
        <f>IF(1=1,IF(OR(J115="",O115="",NOT(ISNUMBER(J115)),NOT(ISNUMBER(O115)),J115=0),"",O115/J115),N("L38"))</f>
        <v/>
      </c>
      <c r="M115" s="136" t="str">
        <f>IF(1=1,IF(OR(L115="",NOT(ISNUMBER(F115))),"",F115*L115*IFERROR(INDEX(D384:D428,MATCH(AE115,B384:B428,0)),1)),N("M13"))</f>
        <v/>
      </c>
      <c r="N115" s="137" t="str">
        <f>IF(1=1,IF(F115="","",IF(G115="","",IFERROR(INDEX(E384:E428,MATCH(AE115,B384:B428,0)),G115&amp;""))),N("N6"))</f>
        <v/>
      </c>
      <c r="O115" s="138" t="str">
        <f>IF(1=1,IF(E115="","",O83),N("K38"))</f>
        <v/>
      </c>
      <c r="P115" s="139" t="str">
        <f>IF(1=1,IF(M115="","",IF(AND(ISNUMBER(M115),M115&lt;1,N115="kg"),MAX(1,ROUND(M115*1000,0)),IF(AND(ISNUMBER(M115),M115&lt;1,N115="L"),MAX(1,ROUND(M115*100,0)),ROUND(M115,3)))),N("O38"))</f>
        <v/>
      </c>
      <c r="Q115" s="140" t="str">
        <f>IF(1=1,IF(M115="","",IF(AND(ISNUMBER(M115),M115&lt;1,N115="kg"),"g",IF(AND(ISNUMBER(M115),M115&lt;1,N115="L"),"cl",N115))),N("P38"))</f>
        <v/>
      </c>
      <c r="R115" s="161" t="str">
        <f>IF(1=1,IF(E115="","",IF(F115="","A CONTROLER",IF(NOT(ISNUMBER(F115)),"TEXTE",IF(OR(L115="",L115&lt;=0),"COMMANDE PRINCIPALE INCOMPLETE",IF(G115="","UNITE MANQUANTE",IF(COUNTIF(B384:B428,AE115)=0,"UNITE A CONTROLER","OK")))))),N("Q9"))</f>
        <v/>
      </c>
      <c r="S115" s="105"/>
      <c r="T115" s="141">
        <f t="shared" si="13"/>
        <v>0</v>
      </c>
      <c r="U115" s="133" t="str">
        <f>IF(1=1,IF(E115="","",U83),N("S38"))</f>
        <v/>
      </c>
      <c r="V115" s="133" t="str">
        <f>IF(1=1,IF(E115="","",V83),N("T38"))</f>
        <v/>
      </c>
      <c r="W115" s="135" t="str">
        <f>IF(1=1,IF(OR(U115="",V115="",NOT(ISNUMBER(U115)),NOT(ISNUMBER(V115)),U115=0),"",V115/U115),N("U38"))</f>
        <v/>
      </c>
      <c r="X115" s="136" t="str">
        <f>IF(1=1,IF(OR(W115="",NOT(ISNUMBER(F115))),"",F115*W115*IFERROR(INDEX(D384:D428,MATCH(AE115,B384:B428,0)),1)),N("V7"))</f>
        <v/>
      </c>
      <c r="Y115" s="137" t="str">
        <f>IF(1=1,IF(F115="","",IF(G115="","",IFERROR(INDEX(E384:E428,MATCH(AE115,B384:B428,0)),G115&amp;""))),N("W6"))</f>
        <v/>
      </c>
      <c r="Z115" s="142" t="str">
        <f>IF(1=1,IF(X115="","",IF(AND(ISNUMBER(X115),X115&lt;1,Y115="kg"),MAX(1,ROUND(X115*1000,0)),IF(AND(ISNUMBER(X115),X115&lt;1,Y115="L"),MAX(1,ROUND(X115*100,0)),ROUND(X115,3)))),N("X38"))</f>
        <v/>
      </c>
      <c r="AA115" s="143" t="str">
        <f>IF(1=1,IF(X115="","",IF(AND(ISNUMBER(X115),X115&lt;1,Y115="kg"),"g",IF(AND(ISNUMBER(X115),X115&lt;1,Y115="L"),"cl",Y115))),N("Y38"))</f>
        <v/>
      </c>
      <c r="AB115" s="123" t="str">
        <f>IF(1=1,IF(E115="","",IF(F115="","A CONTROLER",IF(NOT(ISNUMBER(F115)),"TEXTE",IF(OR(W115="",W115&lt;=0),"COMMANDE COUVERTS INCOMPLETE",IF(G115="","UNITE MANQUANTE",IF(COUNTIF(B384:B428,AE115)=0,"UNITE A CONTROLER","OK")))))),N("Z6"))</f>
        <v/>
      </c>
      <c r="AD115" s="144" t="str">
        <f>IF(1=1,IF(E115="","",AD83),N("AB38"))</f>
        <v/>
      </c>
      <c r="AE115" s="125" t="str">
        <f>IF(1=1,IF(G115="","",UPPER(TRIM(SUBSTITUTE(SUBSTITUTE(G115&amp;"",CHAR(160)," ")," "," ")))),N("AC38"))</f>
        <v/>
      </c>
      <c r="AG115" s="244" t="s">
        <v>62</v>
      </c>
    </row>
    <row r="116" spans="1:33" ht="15.75" x14ac:dyDescent="0.25">
      <c r="A116" s="126" t="str">
        <f>IF(1=1,IF(E116="","",A83),N("A39"))</f>
        <v/>
      </c>
      <c r="B116" s="127" t="str">
        <f>IF(1=1,IF(E116="","",B83),N("B39"))</f>
        <v/>
      </c>
      <c r="C116" s="127"/>
      <c r="D116" s="129" t="str">
        <f>IF(ISBLANK(E116),"",LARGE(D83:D115,1)+1)</f>
        <v/>
      </c>
      <c r="E116" s="130"/>
      <c r="F116" s="131"/>
      <c r="G116" s="170"/>
      <c r="H116" s="105"/>
      <c r="I116" s="132" t="str">
        <f>IF(1=1,IF(E116="","",I83),N("H39"))</f>
        <v/>
      </c>
      <c r="J116" s="133" t="str">
        <f>IF(1=1,IF(E116="","",J83),N("I39"))</f>
        <v/>
      </c>
      <c r="K116" s="134" t="str">
        <f>IF(1=1,IF(E116="","",K83),N("J39"))</f>
        <v/>
      </c>
      <c r="L116" s="135" t="str">
        <f>IF(1=1,IF(OR(J116="",O116="",NOT(ISNUMBER(J116)),NOT(ISNUMBER(O116)),J116=0),"",O116/J116),N("L39"))</f>
        <v/>
      </c>
      <c r="M116" s="136" t="str">
        <f>IF(1=1,IF(OR(L116="",NOT(ISNUMBER(F116))),"",F116*L116*IFERROR(INDEX(D384:D428,MATCH(AE116,B384:B428,0)),1)),N("M13"))</f>
        <v/>
      </c>
      <c r="N116" s="137" t="str">
        <f>IF(1=1,IF(F116="","",IF(G116="","",IFERROR(INDEX(E384:E428,MATCH(AE116,B384:B428,0)),G116&amp;""))),N("N6"))</f>
        <v/>
      </c>
      <c r="O116" s="138" t="str">
        <f>IF(1=1,IF(E116="","",O83),N("K39"))</f>
        <v/>
      </c>
      <c r="P116" s="139" t="str">
        <f>IF(1=1,IF(M116="","",IF(AND(ISNUMBER(M116),M116&lt;1,N116="kg"),MAX(1,ROUND(M116*1000,0)),IF(AND(ISNUMBER(M116),M116&lt;1,N116="L"),MAX(1,ROUND(M116*100,0)),ROUND(M116,3)))),N("O39"))</f>
        <v/>
      </c>
      <c r="Q116" s="140" t="str">
        <f>IF(1=1,IF(M116="","",IF(AND(ISNUMBER(M116),M116&lt;1,N116="kg"),"g",IF(AND(ISNUMBER(M116),M116&lt;1,N116="L"),"cl",N116))),N("P39"))</f>
        <v/>
      </c>
      <c r="R116" s="161" t="str">
        <f>IF(1=1,IF(E116="","",IF(F116="","A CONTROLER",IF(NOT(ISNUMBER(F116)),"TEXTE",IF(OR(L116="",L116&lt;=0),"COMMANDE PRINCIPALE INCOMPLETE",IF(G116="","UNITE MANQUANTE",IF(COUNTIF(B384:B428,AE116)=0,"UNITE A CONTROLER","OK")))))),N("Q9"))</f>
        <v/>
      </c>
      <c r="S116" s="105"/>
      <c r="T116" s="141">
        <f t="shared" si="13"/>
        <v>0</v>
      </c>
      <c r="U116" s="133" t="str">
        <f>IF(1=1,IF(E116="","",U83),N("S39"))</f>
        <v/>
      </c>
      <c r="V116" s="133" t="str">
        <f>IF(1=1,IF(E116="","",V83),N("T39"))</f>
        <v/>
      </c>
      <c r="W116" s="135" t="str">
        <f>IF(1=1,IF(OR(U116="",V116="",NOT(ISNUMBER(U116)),NOT(ISNUMBER(V116)),U116=0),"",V116/U116),N("U39"))</f>
        <v/>
      </c>
      <c r="X116" s="136" t="str">
        <f>IF(1=1,IF(OR(W116="",NOT(ISNUMBER(F116))),"",F116*W116*IFERROR(INDEX(D384:D428,MATCH(AE116,B384:B428,0)),1)),N("V7"))</f>
        <v/>
      </c>
      <c r="Y116" s="137" t="str">
        <f>IF(1=1,IF(F116="","",IF(G116="","",IFERROR(INDEX(E384:E428,MATCH(AE116,B384:B428,0)),G116&amp;""))),N("W6"))</f>
        <v/>
      </c>
      <c r="Z116" s="142" t="str">
        <f>IF(1=1,IF(X116="","",IF(AND(ISNUMBER(X116),X116&lt;1,Y116="kg"),MAX(1,ROUND(X116*1000,0)),IF(AND(ISNUMBER(X116),X116&lt;1,Y116="L"),MAX(1,ROUND(X116*100,0)),ROUND(X116,3)))),N("X39"))</f>
        <v/>
      </c>
      <c r="AA116" s="143" t="str">
        <f>IF(1=1,IF(X116="","",IF(AND(ISNUMBER(X116),X116&lt;1,Y116="kg"),"g",IF(AND(ISNUMBER(X116),X116&lt;1,Y116="L"),"cl",Y116))),N("Y39"))</f>
        <v/>
      </c>
      <c r="AB116" s="123" t="str">
        <f>IF(1=1,IF(E116="","",IF(F116="","A CONTROLER",IF(NOT(ISNUMBER(F116)),"TEXTE",IF(OR(W116="",W116&lt;=0),"COMMANDE COUVERTS INCOMPLETE",IF(G116="","UNITE MANQUANTE",IF(COUNTIF(B384:B428,AE116)=0,"UNITE A CONTROLER","OK")))))),N("Z6"))</f>
        <v/>
      </c>
      <c r="AD116" s="144" t="str">
        <f>IF(1=1,IF(E116="","",AD83),N("AB39"))</f>
        <v/>
      </c>
      <c r="AE116" s="125" t="str">
        <f>IF(1=1,IF(G116="","",UPPER(TRIM(SUBSTITUTE(SUBSTITUTE(G116&amp;"",CHAR(160)," ")," "," ")))),N("AC39"))</f>
        <v/>
      </c>
      <c r="AG116" s="244" t="s">
        <v>64</v>
      </c>
    </row>
    <row r="117" spans="1:33" ht="24" customHeight="1" x14ac:dyDescent="0.25">
      <c r="A117" s="126" t="str">
        <f>IF(1=1,IF(E117="","",A83),N("A40"))</f>
        <v/>
      </c>
      <c r="B117" s="127" t="str">
        <f>IF(1=1,IF(E117="","",B83),N("B40"))</f>
        <v/>
      </c>
      <c r="C117" s="127"/>
      <c r="D117" s="129" t="str">
        <f>IF(ISBLANK(E117),"",LARGE(D83:D116,1)+1)</f>
        <v/>
      </c>
      <c r="E117" s="130"/>
      <c r="F117" s="131"/>
      <c r="G117" s="170"/>
      <c r="H117" s="105"/>
      <c r="I117" s="132" t="str">
        <f>IF(1=1,IF(E117="","",I83),N("H40"))</f>
        <v/>
      </c>
      <c r="J117" s="133" t="str">
        <f>IF(1=1,IF(E117="","",J83),N("I40"))</f>
        <v/>
      </c>
      <c r="K117" s="134" t="str">
        <f>IF(1=1,IF(E117="","",K83),N("J40"))</f>
        <v/>
      </c>
      <c r="L117" s="135" t="str">
        <f>IF(1=1,IF(OR(J117="",O117="",NOT(ISNUMBER(J117)),NOT(ISNUMBER(O117)),J117=0),"",O117/J117),N("L40"))</f>
        <v/>
      </c>
      <c r="M117" s="136" t="str">
        <f>IF(1=1,IF(OR(L117="",NOT(ISNUMBER(F117))),"",F117*L117*IFERROR(INDEX(D384:D428,MATCH(AE117,B384:B428,0)),1)),N("M13"))</f>
        <v/>
      </c>
      <c r="N117" s="137" t="str">
        <f>IF(1=1,IF(F117="","",IF(G117="","",IFERROR(INDEX(E384:E428,MATCH(AE117,B384:B428,0)),G117&amp;""))),N("N6"))</f>
        <v/>
      </c>
      <c r="O117" s="138" t="str">
        <f>IF(1=1,IF(E117="","",O83),N("K40"))</f>
        <v/>
      </c>
      <c r="P117" s="139" t="str">
        <f>IF(1=1,IF(M117="","",IF(AND(ISNUMBER(M117),M117&lt;1,N117="kg"),MAX(1,ROUND(M117*1000,0)),IF(AND(ISNUMBER(M117),M117&lt;1,N117="L"),MAX(1,ROUND(M117*100,0)),ROUND(M117,3)))),N("O40"))</f>
        <v/>
      </c>
      <c r="Q117" s="140" t="str">
        <f>IF(1=1,IF(M117="","",IF(AND(ISNUMBER(M117),M117&lt;1,N117="kg"),"g",IF(AND(ISNUMBER(M117),M117&lt;1,N117="L"),"cl",N117))),N("P40"))</f>
        <v/>
      </c>
      <c r="R117" s="161" t="str">
        <f>IF(1=1,IF(E117="","",IF(F117="","A CONTROLER",IF(NOT(ISNUMBER(F117)),"TEXTE",IF(OR(L117="",L117&lt;=0),"COMMANDE PRINCIPALE INCOMPLETE",IF(G117="","UNITE MANQUANTE",IF(COUNTIF(B384:B428,AE117)=0,"UNITE A CONTROLER","OK")))))),N("Q9"))</f>
        <v/>
      </c>
      <c r="S117" s="105"/>
      <c r="T117" s="141">
        <f t="shared" si="13"/>
        <v>0</v>
      </c>
      <c r="U117" s="133" t="str">
        <f>IF(1=1,IF(E117="","",U83),N("S40"))</f>
        <v/>
      </c>
      <c r="V117" s="133" t="str">
        <f>IF(1=1,IF(E117="","",V83),N("T40"))</f>
        <v/>
      </c>
      <c r="W117" s="135" t="str">
        <f>IF(1=1,IF(OR(U117="",V117="",NOT(ISNUMBER(U117)),NOT(ISNUMBER(V117)),U117=0),"",V117/U117),N("U40"))</f>
        <v/>
      </c>
      <c r="X117" s="136" t="str">
        <f>IF(1=1,IF(OR(W117="",NOT(ISNUMBER(F117))),"",F117*W117*IFERROR(INDEX(D384:D428,MATCH(AE117,B384:B428,0)),1)),N("V7"))</f>
        <v/>
      </c>
      <c r="Y117" s="137" t="str">
        <f>IF(1=1,IF(F117="","",IF(G117="","",IFERROR(INDEX(E384:E428,MATCH(AE117,B384:B428,0)),G117&amp;""))),N("W6"))</f>
        <v/>
      </c>
      <c r="Z117" s="142" t="str">
        <f>IF(1=1,IF(X117="","",IF(AND(ISNUMBER(X117),X117&lt;1,Y117="kg"),MAX(1,ROUND(X117*1000,0)),IF(AND(ISNUMBER(X117),X117&lt;1,Y117="L"),MAX(1,ROUND(X117*100,0)),ROUND(X117,3)))),N("X40"))</f>
        <v/>
      </c>
      <c r="AA117" s="143" t="str">
        <f>IF(1=1,IF(X117="","",IF(AND(ISNUMBER(X117),X117&lt;1,Y117="kg"),"g",IF(AND(ISNUMBER(X117),X117&lt;1,Y117="L"),"cl",Y117))),N("Y40"))</f>
        <v/>
      </c>
      <c r="AB117" s="123" t="str">
        <f>IF(1=1,IF(E117="","",IF(F117="","A CONTROLER",IF(NOT(ISNUMBER(F117)),"TEXTE",IF(OR(W117="",W117&lt;=0),"COMMANDE COUVERTS INCOMPLETE",IF(G117="","UNITE MANQUANTE",IF(COUNTIF(B384:B428,AE117)=0,"UNITE A CONTROLER","OK")))))),N("Z6"))</f>
        <v/>
      </c>
      <c r="AD117" s="144" t="str">
        <f>IF(1=1,IF(E117="","",AD83),N("AB40"))</f>
        <v/>
      </c>
      <c r="AE117" s="125" t="str">
        <f>IF(1=1,IF(G117="","",UPPER(TRIM(SUBSTITUTE(SUBSTITUTE(G117&amp;"",CHAR(160)," ")," "," ")))),N("AC40"))</f>
        <v/>
      </c>
      <c r="AG117" s="244" t="s">
        <v>66</v>
      </c>
    </row>
    <row r="118" spans="1:33" ht="23.25" x14ac:dyDescent="0.25">
      <c r="A118" s="171"/>
      <c r="B118" s="172" t="s">
        <v>230</v>
      </c>
      <c r="C118" s="173"/>
      <c r="D118" s="174" t="s">
        <v>239</v>
      </c>
      <c r="E118" s="173"/>
      <c r="F118" s="173"/>
      <c r="G118" s="173"/>
      <c r="H118" s="175"/>
      <c r="I118" s="173"/>
      <c r="J118" s="173"/>
      <c r="K118" s="173"/>
      <c r="L118" s="173"/>
      <c r="M118" s="173"/>
      <c r="N118" s="173"/>
      <c r="O118" s="173"/>
      <c r="P118" s="173" t="str">
        <f>D118</f>
        <v>SOUS-FAMILLE</v>
      </c>
      <c r="Q118" s="173"/>
      <c r="R118" s="173"/>
      <c r="S118" s="175"/>
      <c r="T118" s="176" t="s">
        <v>664</v>
      </c>
      <c r="U118" s="177" cm="1">
        <f t="array" ref="U118">SUMPRODUCT(LEN(E120:E154)-LEN(SUBSTITUTE(E120:E154,"*","")))</f>
        <v>5</v>
      </c>
      <c r="V118" s="173"/>
      <c r="W118" s="173" t="str">
        <f>D118</f>
        <v>SOUS-FAMILLE</v>
      </c>
      <c r="X118" s="173"/>
      <c r="Y118" s="173"/>
      <c r="Z118" s="173"/>
      <c r="AA118" s="173"/>
      <c r="AB118" s="178"/>
      <c r="AC118" s="173"/>
      <c r="AD118" s="173"/>
      <c r="AE118" s="179" t="str">
        <f>B120</f>
        <v>COQ À LA BIÈRE</v>
      </c>
      <c r="AG118" s="244" t="s">
        <v>68</v>
      </c>
    </row>
    <row r="119" spans="1:33" ht="32.25" thickBot="1" x14ac:dyDescent="0.3">
      <c r="A119" s="92" t="s">
        <v>155</v>
      </c>
      <c r="B119" s="92" t="s">
        <v>1</v>
      </c>
      <c r="C119" s="92"/>
      <c r="D119" s="92" t="s">
        <v>2</v>
      </c>
      <c r="E119" s="92" t="s">
        <v>117</v>
      </c>
      <c r="F119" s="92" t="s">
        <v>3</v>
      </c>
      <c r="G119" s="92" t="s">
        <v>4</v>
      </c>
      <c r="H119" s="81"/>
      <c r="I119" s="157" t="s">
        <v>5</v>
      </c>
      <c r="J119" s="92" t="s">
        <v>114</v>
      </c>
      <c r="K119" s="92" t="s">
        <v>4</v>
      </c>
      <c r="L119" s="92" t="s">
        <v>6</v>
      </c>
      <c r="M119" s="94" t="s">
        <v>7</v>
      </c>
      <c r="N119" s="94" t="s">
        <v>116</v>
      </c>
      <c r="O119" s="95" t="s">
        <v>115</v>
      </c>
      <c r="P119" s="96" t="s">
        <v>8</v>
      </c>
      <c r="Q119" s="97" t="s">
        <v>9</v>
      </c>
      <c r="R119" s="92" t="s">
        <v>10</v>
      </c>
      <c r="S119" s="81"/>
      <c r="T119" s="92" t="s">
        <v>117</v>
      </c>
      <c r="U119" s="98" t="s">
        <v>11</v>
      </c>
      <c r="V119" s="95" t="s">
        <v>12</v>
      </c>
      <c r="W119" s="92" t="s">
        <v>13</v>
      </c>
      <c r="X119" s="94" t="s">
        <v>7</v>
      </c>
      <c r="Y119" s="94" t="s">
        <v>116</v>
      </c>
      <c r="Z119" s="99" t="s">
        <v>8</v>
      </c>
      <c r="AA119" s="97" t="s">
        <v>9</v>
      </c>
      <c r="AB119" s="99" t="s">
        <v>10</v>
      </c>
      <c r="AC119" s="240"/>
      <c r="AD119" s="92" t="s">
        <v>14</v>
      </c>
      <c r="AE119" s="92" t="s">
        <v>15</v>
      </c>
      <c r="AG119" s="244" t="s">
        <v>70</v>
      </c>
    </row>
    <row r="120" spans="1:33" ht="18.75" x14ac:dyDescent="0.25">
      <c r="A120" s="158" t="s">
        <v>189</v>
      </c>
      <c r="B120" s="101" t="s">
        <v>235</v>
      </c>
      <c r="C120" s="101"/>
      <c r="D120" s="102">
        <v>0</v>
      </c>
      <c r="E120" s="103" t="s">
        <v>182</v>
      </c>
      <c r="F120" s="104">
        <v>17</v>
      </c>
      <c r="G120" s="8" t="s">
        <v>151</v>
      </c>
      <c r="H120" s="105"/>
      <c r="I120" s="106" t="str">
        <f>E120</f>
        <v>Découpes de coq</v>
      </c>
      <c r="J120" s="107">
        <f>F120</f>
        <v>17</v>
      </c>
      <c r="K120" s="108" t="str">
        <f>G120</f>
        <v>Kg</v>
      </c>
      <c r="L120" s="109">
        <f>IF(1=1,IF(OR(J120="",O120="",NOT(ISNUMBER(J120)),NOT(ISNUMBER(O120)),J120=0),"",O120/J120),N("L6"))</f>
        <v>8.8235294117647065</v>
      </c>
      <c r="M120" s="110">
        <f>IF(1=1,IF(OR(L120="",NOT(ISNUMBER(F120))),"",F120*L120*IFERROR(INDEX(D384:D428,MATCH(AE120,B384:B428,0)),1)),N("M13"))</f>
        <v>150</v>
      </c>
      <c r="N120" s="111" t="str">
        <f>IF(1=1,IF(F120="","",IF(G120="","",IFERROR(INDEX(E384:E428,MATCH(AE120,B384:B428,0)),G120&amp;""))),N("N6"))</f>
        <v>kg</v>
      </c>
      <c r="O120" s="112">
        <v>150</v>
      </c>
      <c r="P120" s="113">
        <f>IF(1=1,IF(M120="","",IF(AND(ISNUMBER(M120),M120&lt;1,N120="kg"),MAX(1,ROUND(M120*1000,0)),IF(AND(ISNUMBER(M120),M120&lt;1,N120="L"),MAX(1,ROUND(M120*100,0)),ROUND(M120,3)))),N("O6"))</f>
        <v>150</v>
      </c>
      <c r="Q120" s="114" t="str">
        <f>IF(1=1,IF(M120="","",IF(AND(ISNUMBER(M120),M120&lt;1,N120="kg"),"g",IF(AND(ISNUMBER(M120),M120&lt;1,N120="L"),"cl",N120))),N("P6"))</f>
        <v>kg</v>
      </c>
      <c r="R120" s="115" t="str">
        <f>IF(1=1,IF(E120="","",IF(F120="","A CONTROLER",IF(NOT(ISNUMBER(F120)),"TEXTE",IF(OR(L120="",L120&lt;=0),"COMMANDE PRINCIPALE INCOMPLETE",IF(G120="","UNITE MANQUANTE",IF(COUNTIF(B384:B428,AE120)=0,"UNITE A CONTROLER","OK")))))),N("Q9"))</f>
        <v>OK</v>
      </c>
      <c r="S120" s="105"/>
      <c r="T120" s="159" t="str">
        <f>B120</f>
        <v>COQ À LA BIÈRE</v>
      </c>
      <c r="U120" s="117">
        <v>100</v>
      </c>
      <c r="V120" s="112">
        <v>150</v>
      </c>
      <c r="W120" s="118">
        <f>IF(1=1,IF(OR(U120="",V120="",NOT(ISNUMBER(U120)),NOT(ISNUMBER(V120)),U120=0),"",V120/U120),N("U6"))</f>
        <v>1.5</v>
      </c>
      <c r="X120" s="119">
        <f>IF(1=1,IF(OR(W120="",NOT(ISNUMBER(F120))),"",F120*W120*IFERROR(INDEX(D384:D428,MATCH(AE120,B384:B428,0)),1)),N("V7"))</f>
        <v>25.5</v>
      </c>
      <c r="Y120" s="120" t="str">
        <f>IF(1=1,IF(F120="","",IF(G120="","",IFERROR(INDEX(E384:E428,MATCH(AE120,B384:B428,0)),G120&amp;""))),N("W6"))</f>
        <v>kg</v>
      </c>
      <c r="Z120" s="121">
        <f>IF(1=1,IF(X120="","",IF(AND(ISNUMBER(X120),X120&lt;1,Y120="kg"),MAX(1,ROUND(X120*1000,0)),IF(AND(ISNUMBER(X120),X120&lt;1,Y120="L"),MAX(1,ROUND(X120*100,0)),ROUND(X120,3)))),N("X6"))</f>
        <v>25.5</v>
      </c>
      <c r="AA120" s="122" t="str">
        <f>IF(1=1,IF(X120="","",IF(AND(ISNUMBER(X120),X120&lt;1,Y120="kg"),"g",IF(AND(ISNUMBER(X120),X120&lt;1,Y120="L"),"cl",Y120))),N("Y6"))</f>
        <v>kg</v>
      </c>
      <c r="AB120" s="123" t="str">
        <f>IF(1=1,IF(E120="","",IF(F120="","A CONTROLER",IF(NOT(ISNUMBER(F120)),"TEXTE",IF(OR(W120="",W120&lt;=0),"COMMANDE COUVERTS INCOMPLETE",IF(G120="","UNITE MANQUANTE",IF(COUNTIF(B384:B428,AE120)=0,"UNITE A CONTROLER","OK")))))),N("Z6"))</f>
        <v>OK</v>
      </c>
      <c r="AD120" s="124">
        <v>62</v>
      </c>
      <c r="AE120" s="125" t="str">
        <f>IF(1=1,IF(G120="","",UPPER(TRIM(SUBSTITUTE(SUBSTITUTE(G120&amp;"",CHAR(160)," ")," "," ")))),N("AC6"))</f>
        <v>KG</v>
      </c>
      <c r="AG120" s="244" t="s">
        <v>72</v>
      </c>
    </row>
    <row r="121" spans="1:33" ht="15.75" x14ac:dyDescent="0.25">
      <c r="A121" s="160" t="str">
        <f>IF(1=1,IF(E121="","",A120),N("A7"))</f>
        <v>N° 88</v>
      </c>
      <c r="B121" s="127" t="str">
        <f>IF(1=1,IF(E121="","",B120),N("B7"))</f>
        <v>COQ À LA BIÈRE</v>
      </c>
      <c r="C121" s="128"/>
      <c r="D121" s="129">
        <f>IF(ISBLANK(E121),"",LARGE(D120:D120,1)+1)</f>
        <v>1</v>
      </c>
      <c r="E121" s="130" t="s">
        <v>183</v>
      </c>
      <c r="F121" s="131">
        <v>7</v>
      </c>
      <c r="G121" s="9" t="s">
        <v>26</v>
      </c>
      <c r="H121" s="105"/>
      <c r="I121" s="132" t="str">
        <f>IF(1=1,IF(E121="","",I120),N("H7"))</f>
        <v>Découpes de coq</v>
      </c>
      <c r="J121" s="133">
        <f>IF(1=1,IF(E121="","",J120),N("I7"))</f>
        <v>17</v>
      </c>
      <c r="K121" s="134" t="str">
        <f>IF(1=1,IF(E121="","",K120),N("J7"))</f>
        <v>Kg</v>
      </c>
      <c r="L121" s="135">
        <f>IF(1=1,IF(OR(J121="",O121="",NOT(ISNUMBER(J121)),NOT(ISNUMBER(O121)),J121=0),"",O121/J121),N("L7"))</f>
        <v>8.8235294117647065</v>
      </c>
      <c r="M121" s="136">
        <f>IF(1=1,IF(OR(L121="",NOT(ISNUMBER(F121))),"",F121*L121*IFERROR(INDEX(D384:D428,MATCH(AE121,B384:B428,0)),1)),N("M13"))</f>
        <v>61.764705882352942</v>
      </c>
      <c r="N121" s="137" t="str">
        <f>IF(1=1,IF(F121="","",IF(G121="","",IFERROR(INDEX(E384:E428,MATCH(AE121,B384:B428,0)),G121&amp;""))),N("N6"))</f>
        <v>L</v>
      </c>
      <c r="O121" s="138">
        <f>IF(1=1,IF(E121="","",O120),N("K7"))</f>
        <v>150</v>
      </c>
      <c r="P121" s="139">
        <f>IF(1=1,IF(M121="","",IF(AND(ISNUMBER(M121),M121&lt;1,N121="kg"),MAX(1,ROUND(M121*1000,0)),IF(AND(ISNUMBER(M121),M121&lt;1,N121="L"),MAX(1,ROUND(M121*100,0)),ROUND(M121,3)))),N("O7"))</f>
        <v>61.765000000000001</v>
      </c>
      <c r="Q121" s="140" t="str">
        <f>IF(1=1,IF(M121="","",IF(AND(ISNUMBER(M121),M121&lt;1,N121="kg"),"g",IF(AND(ISNUMBER(M121),M121&lt;1,N121="L"),"cl",N121))),N("P7"))</f>
        <v>L</v>
      </c>
      <c r="R121" s="161" t="str">
        <f>IF(1=1,IF(E121="","",IF(F121="","A CONTROLER",IF(NOT(ISNUMBER(F121)),"TEXTE",IF(OR(L121="",L121&lt;=0),"COMMANDE PRINCIPALE INCOMPLETE",IF(G121="","UNITE MANQUANTE",IF(COUNTIF(B384:B428,AE121)=0,"UNITE A CONTROLER","OK")))))),N("Q9"))</f>
        <v>OK</v>
      </c>
      <c r="S121" s="105"/>
      <c r="T121" s="141" t="str">
        <f t="shared" ref="T121:T154" si="14">E121</f>
        <v>Fond brun de volaille lié</v>
      </c>
      <c r="U121" s="133">
        <f>IF(1=1,IF(E121="","",U120),N("S7"))</f>
        <v>100</v>
      </c>
      <c r="V121" s="133">
        <f>IF(1=1,IF(E121="","",V120),N("T7"))</f>
        <v>150</v>
      </c>
      <c r="W121" s="135">
        <f>IF(1=1,IF(OR(U121="",V121="",NOT(ISNUMBER(U121)),NOT(ISNUMBER(V121)),U121=0),"",V121/U121),N("U7"))</f>
        <v>1.5</v>
      </c>
      <c r="X121" s="136">
        <f>IF(1=1,IF(OR(W121="",NOT(ISNUMBER(F121))),"",F121*W121*IFERROR(INDEX(D384:D428,MATCH(AE121,B384:B428,0)),1)),N("V7"))</f>
        <v>10.5</v>
      </c>
      <c r="Y121" s="137" t="str">
        <f>IF(1=1,IF(F121="","",IF(G121="","",IFERROR(INDEX(E384:E428,MATCH(AE121,B384:B428,0)),G121&amp;""))),N("W6"))</f>
        <v>L</v>
      </c>
      <c r="Z121" s="142">
        <f>IF(1=1,IF(X121="","",IF(AND(ISNUMBER(X121),X121&lt;1,Y121="kg"),MAX(1,ROUND(X121*1000,0)),IF(AND(ISNUMBER(X121),X121&lt;1,Y121="L"),MAX(1,ROUND(X121*100,0)),ROUND(X121,3)))),N("X7"))</f>
        <v>10.5</v>
      </c>
      <c r="AA121" s="143" t="str">
        <f>IF(1=1,IF(X121="","",IF(AND(ISNUMBER(X121),X121&lt;1,Y121="kg"),"g",IF(AND(ISNUMBER(X121),X121&lt;1,Y121="L"),"cl",Y121))),N("Y7"))</f>
        <v>L</v>
      </c>
      <c r="AB121" s="123" t="str">
        <f>IF(1=1,IF(E121="","",IF(F121="","A CONTROLER",IF(NOT(ISNUMBER(F121)),"TEXTE",IF(OR(W121="",W121&lt;=0),"COMMANDE COUVERTS INCOMPLETE",IF(G121="","UNITE MANQUANTE",IF(COUNTIF(B384:B428,AE121)=0,"UNITE A CONTROLER","OK")))))),N("Z6"))</f>
        <v>OK</v>
      </c>
      <c r="AD121" s="144">
        <f>IF(1=1,IF(E121="","",AD120),N("AB7"))</f>
        <v>62</v>
      </c>
      <c r="AE121" s="125" t="str">
        <f>IF(1=1,IF(G121="","",UPPER(TRIM(SUBSTITUTE(SUBSTITUTE(G121&amp;"",CHAR(160)," ")," "," ")))),N("AC7"))</f>
        <v>L</v>
      </c>
      <c r="AG121" s="244" t="s">
        <v>74</v>
      </c>
    </row>
    <row r="122" spans="1:33" ht="15.75" x14ac:dyDescent="0.25">
      <c r="A122" s="160" t="str">
        <f>IF(1=1,IF(E122="","",A120),N("A8"))</f>
        <v/>
      </c>
      <c r="B122" s="127" t="str">
        <f>IF(1=1,IF(E122="","",B120),N("B8"))</f>
        <v/>
      </c>
      <c r="C122" s="128"/>
      <c r="D122" s="129" t="str">
        <f>IF(ISBLANK(E122),"",LARGE(D120:D121,1)+1)</f>
        <v/>
      </c>
      <c r="E122" s="130"/>
      <c r="F122" s="131"/>
      <c r="G122" s="170"/>
      <c r="H122" s="105"/>
      <c r="I122" s="132" t="str">
        <f>IF(1=1,IF(E122="","",I120),N("H8"))</f>
        <v/>
      </c>
      <c r="J122" s="133" t="str">
        <f>IF(1=1,IF(E122="","",J120),N("I8"))</f>
        <v/>
      </c>
      <c r="K122" s="134" t="str">
        <f>IF(1=1,IF(E122="","",K120),N("J8"))</f>
        <v/>
      </c>
      <c r="L122" s="135" t="str">
        <f>IF(1=1,IF(OR(J122="",O122="",NOT(ISNUMBER(J122)),NOT(ISNUMBER(O122)),J122=0),"",O122/J122),N("L8"))</f>
        <v/>
      </c>
      <c r="M122" s="136" t="str">
        <f>IF(1=1,IF(OR(L122="",NOT(ISNUMBER(F122))),"",F122*L122*IFERROR(INDEX(D384:D428,MATCH(AE122,B384:B428,0)),1)),N("M13"))</f>
        <v/>
      </c>
      <c r="N122" s="137" t="str">
        <f>IF(1=1,IF(F122="","",IF(G122="","",IFERROR(INDEX(E384:E428,MATCH(AE122,B384:B428,0)),G122&amp;""))),N("N6"))</f>
        <v/>
      </c>
      <c r="O122" s="138" t="str">
        <f>IF(1=1,IF(E122="","",O120),N("K8"))</f>
        <v/>
      </c>
      <c r="P122" s="139" t="str">
        <f>IF(1=1,IF(M122="","",IF(AND(ISNUMBER(M122),M122&lt;1,N122="kg"),MAX(1,ROUND(M122*1000,0)),IF(AND(ISNUMBER(M122),M122&lt;1,N122="L"),MAX(1,ROUND(M122*100,0)),ROUND(M122,3)))),N("O8"))</f>
        <v/>
      </c>
      <c r="Q122" s="140" t="str">
        <f>IF(1=1,IF(M122="","",IF(AND(ISNUMBER(M122),M122&lt;1,N122="kg"),"g",IF(AND(ISNUMBER(M122),M122&lt;1,N122="L"),"cl",N122))),N("P8"))</f>
        <v/>
      </c>
      <c r="R122" s="161" t="str">
        <f>IF(1=1,IF(E122="","",IF(F122="","A CONTROLER",IF(NOT(ISNUMBER(F122)),"TEXTE",IF(OR(L122="",L122&lt;=0),"COMMANDE PRINCIPALE INCOMPLETE",IF(G122="","UNITE MANQUANTE",IF(COUNTIF(B384:B428,AE122)=0,"UNITE A CONTROLER","OK")))))),N("Q9"))</f>
        <v/>
      </c>
      <c r="S122" s="105"/>
      <c r="T122" s="141">
        <f t="shared" si="14"/>
        <v>0</v>
      </c>
      <c r="U122" s="133" t="str">
        <f>IF(1=1,IF(E122="","",U120),N("S8"))</f>
        <v/>
      </c>
      <c r="V122" s="133" t="str">
        <f>IF(1=1,IF(E122="","",V120),N("T8"))</f>
        <v/>
      </c>
      <c r="W122" s="135" t="str">
        <f>IF(1=1,IF(OR(U122="",V122="",NOT(ISNUMBER(U122)),NOT(ISNUMBER(V122)),U122=0),"",V122/U122),N("U8"))</f>
        <v/>
      </c>
      <c r="X122" s="136" t="str">
        <f>IF(1=1,IF(OR(W122="",NOT(ISNUMBER(F122))),"",F122*W122*IFERROR(INDEX(D384:D428,MATCH(AE122,B384:B428,0)),1)),N("V7"))</f>
        <v/>
      </c>
      <c r="Y122" s="137" t="str">
        <f>IF(1=1,IF(F122="","",IF(G122="","",IFERROR(INDEX(E384:E428,MATCH(AE122,B384:B428,0)),G122&amp;""))),N("W6"))</f>
        <v/>
      </c>
      <c r="Z122" s="142" t="str">
        <f>IF(1=1,IF(X122="","",IF(AND(ISNUMBER(X122),X122&lt;1,Y122="kg"),MAX(1,ROUND(X122*1000,0)),IF(AND(ISNUMBER(X122),X122&lt;1,Y122="L"),MAX(1,ROUND(X122*100,0)),ROUND(X122,3)))),N("X8"))</f>
        <v/>
      </c>
      <c r="AA122" s="143" t="str">
        <f>IF(1=1,IF(X122="","",IF(AND(ISNUMBER(X122),X122&lt;1,Y122="kg"),"g",IF(AND(ISNUMBER(X122),X122&lt;1,Y122="L"),"cl",Y122))),N("Y8"))</f>
        <v/>
      </c>
      <c r="AB122" s="123" t="str">
        <f>IF(1=1,IF(E122="","",IF(F122="","A CONTROLER",IF(NOT(ISNUMBER(F122)),"TEXTE",IF(OR(W122="",W122&lt;=0),"COMMANDE COUVERTS INCOMPLETE",IF(G122="","UNITE MANQUANTE",IF(COUNTIF(B384:B428,AE122)=0,"UNITE A CONTROLER","OK")))))),N("Z6"))</f>
        <v/>
      </c>
      <c r="AD122" s="144" t="str">
        <f>IF(1=1,IF(E122="","",AD120),N("AB8"))</f>
        <v/>
      </c>
      <c r="AE122" s="125" t="str">
        <f>IF(1=1,IF(G122="","",UPPER(TRIM(SUBSTITUTE(SUBSTITUTE(G122&amp;"",CHAR(160)," ")," "," ")))),N("AC8"))</f>
        <v/>
      </c>
      <c r="AG122" s="244" t="s">
        <v>76</v>
      </c>
    </row>
    <row r="123" spans="1:33" ht="15.75" x14ac:dyDescent="0.25">
      <c r="A123" s="160" t="str">
        <f>IF(1=1,IF(E123="","",A120),N("A9"))</f>
        <v>N° 88</v>
      </c>
      <c r="B123" s="127" t="str">
        <f>IF(1=1,IF(E123="","",B120),N("B9"))</f>
        <v>COQ À LA BIÈRE</v>
      </c>
      <c r="C123" s="128" t="s">
        <v>190</v>
      </c>
      <c r="D123" s="129">
        <f>IF(ISBLANK(E123),"",LARGE(D120:D122,1)+1)</f>
        <v>2</v>
      </c>
      <c r="E123" s="130" t="s">
        <v>110</v>
      </c>
      <c r="F123" s="131">
        <v>4</v>
      </c>
      <c r="G123" s="8" t="s">
        <v>151</v>
      </c>
      <c r="H123" s="105"/>
      <c r="I123" s="132" t="str">
        <f>IF(1=1,IF(E123="","",I120),N("H9"))</f>
        <v>Découpes de coq</v>
      </c>
      <c r="J123" s="133">
        <f>IF(1=1,IF(E123="","",J120),N("I9"))</f>
        <v>17</v>
      </c>
      <c r="K123" s="134" t="str">
        <f>IF(1=1,IF(E123="","",K120),N("J9"))</f>
        <v>Kg</v>
      </c>
      <c r="L123" s="135">
        <f>IF(1=1,IF(OR(J123="",O123="",NOT(ISNUMBER(J123)),NOT(ISNUMBER(O123)),J123=0),"",O123/J123),N("L9"))</f>
        <v>8.8235294117647065</v>
      </c>
      <c r="M123" s="136">
        <f>IF(1=1,IF(OR(L123="",NOT(ISNUMBER(F123))),"",F123*L123*IFERROR(INDEX(D384:D428,MATCH(AE123,B384:B428,0)),1)),N("M13"))</f>
        <v>35.294117647058826</v>
      </c>
      <c r="N123" s="137" t="str">
        <f>IF(1=1,IF(F123="","",IF(G123="","",IFERROR(INDEX(E384:E428,MATCH(AE123,B384:B428,0)),G123&amp;""))),N("N6"))</f>
        <v>kg</v>
      </c>
      <c r="O123" s="138">
        <f>IF(1=1,IF(E123="","",O120),N("K9"))</f>
        <v>150</v>
      </c>
      <c r="P123" s="139">
        <f>IF(1=1,IF(M123="","",IF(AND(ISNUMBER(M123),M123&lt;1,N123="kg"),MAX(1,ROUND(M123*1000,0)),IF(AND(ISNUMBER(M123),M123&lt;1,N123="L"),MAX(1,ROUND(M123*100,0)),ROUND(M123,3)))),N("O9"))</f>
        <v>35.293999999999997</v>
      </c>
      <c r="Q123" s="140" t="str">
        <f>IF(1=1,IF(M123="","",IF(AND(ISNUMBER(M123),M123&lt;1,N123="kg"),"g",IF(AND(ISNUMBER(M123),M123&lt;1,N123="L"),"cl",N123))),N("P9"))</f>
        <v>kg</v>
      </c>
      <c r="R123" s="161" t="str">
        <f>IF(1=1,IF(E123="","",IF(F123="","A CONTROLER",IF(NOT(ISNUMBER(F123)),"TEXTE",IF(OR(L123="",L123&lt;=0),"COMMANDE PRINCIPALE INCOMPLETE",IF(G123="","UNITE MANQUANTE",IF(COUNTIF(B384:B428,AE123)=0,"UNITE A CONTROLER","OK")))))),N("Q9"))</f>
        <v>OK</v>
      </c>
      <c r="S123" s="105"/>
      <c r="T123" s="141" t="str">
        <f t="shared" si="14"/>
        <v>Oignons émincés surgelés</v>
      </c>
      <c r="U123" s="133">
        <f>IF(1=1,IF(E123="","",U120),N("S9"))</f>
        <v>100</v>
      </c>
      <c r="V123" s="133">
        <f>IF(1=1,IF(E123="","",V120),N("T9"))</f>
        <v>150</v>
      </c>
      <c r="W123" s="135">
        <f>IF(1=1,IF(OR(U123="",V123="",NOT(ISNUMBER(U123)),NOT(ISNUMBER(V123)),U123=0),"",V123/U123),N("U9"))</f>
        <v>1.5</v>
      </c>
      <c r="X123" s="136">
        <f>IF(1=1,IF(OR(W123="",NOT(ISNUMBER(F123))),"",F123*W123*IFERROR(INDEX(D384:D428,MATCH(AE123,B384:B428,0)),1)),N("V7"))</f>
        <v>6</v>
      </c>
      <c r="Y123" s="137" t="str">
        <f>IF(1=1,IF(F123="","",IF(G123="","",IFERROR(INDEX(E384:E428,MATCH(AE123,B384:B428,0)),G123&amp;""))),N("W6"))</f>
        <v>kg</v>
      </c>
      <c r="Z123" s="142">
        <f>IF(1=1,IF(X123="","",IF(AND(ISNUMBER(X123),X123&lt;1,Y123="kg"),MAX(1,ROUND(X123*1000,0)),IF(AND(ISNUMBER(X123),X123&lt;1,Y123="L"),MAX(1,ROUND(X123*100,0)),ROUND(X123,3)))),N("X9"))</f>
        <v>6</v>
      </c>
      <c r="AA123" s="143" t="str">
        <f>IF(1=1,IF(X123="","",IF(AND(ISNUMBER(X123),X123&lt;1,Y123="kg"),"g",IF(AND(ISNUMBER(X123),X123&lt;1,Y123="L"),"cl",Y123))),N("Y9"))</f>
        <v>kg</v>
      </c>
      <c r="AB123" s="123" t="str">
        <f>IF(1=1,IF(E123="","",IF(F123="","A CONTROLER",IF(NOT(ISNUMBER(F123)),"TEXTE",IF(OR(W123="",W123&lt;=0),"COMMANDE COUVERTS INCOMPLETE",IF(G123="","UNITE MANQUANTE",IF(COUNTIF(B384:B428,AE123)=0,"UNITE A CONTROLER","OK")))))),N("Z6"))</f>
        <v>OK</v>
      </c>
      <c r="AD123" s="144">
        <f>IF(1=1,IF(E123="","",AD120),N("AB9"))</f>
        <v>62</v>
      </c>
      <c r="AE123" s="125" t="str">
        <f>IF(1=1,IF(G123="","",UPPER(TRIM(SUBSTITUTE(SUBSTITUTE(G123&amp;"",CHAR(160)," ")," "," ")))),N("AC9"))</f>
        <v>KG</v>
      </c>
      <c r="AG123" s="244" t="s">
        <v>78</v>
      </c>
    </row>
    <row r="124" spans="1:33" ht="15.75" x14ac:dyDescent="0.25">
      <c r="A124" s="160" t="str">
        <f>IF(1=1,IF(E124="","",A120),N("A10"))</f>
        <v>N° 88</v>
      </c>
      <c r="B124" s="127" t="str">
        <f>IF(1=1,IF(E124="","",B120),N("B10"))</f>
        <v>COQ À LA BIÈRE</v>
      </c>
      <c r="C124" s="128" t="s">
        <v>190</v>
      </c>
      <c r="D124" s="129">
        <f>IF(ISBLANK(E124),"",LARGE(D120:D123,1)+1)</f>
        <v>3</v>
      </c>
      <c r="E124" s="130" t="s">
        <v>108</v>
      </c>
      <c r="F124" s="131">
        <v>200</v>
      </c>
      <c r="G124" s="2" t="s">
        <v>25</v>
      </c>
      <c r="H124" s="105"/>
      <c r="I124" s="132" t="str">
        <f>IF(1=1,IF(E124="","",I120),N("H10"))</f>
        <v>Découpes de coq</v>
      </c>
      <c r="J124" s="133">
        <f>IF(1=1,IF(E124="","",J120),N("I10"))</f>
        <v>17</v>
      </c>
      <c r="K124" s="134" t="str">
        <f>IF(1=1,IF(E124="","",K120),N("J10"))</f>
        <v>Kg</v>
      </c>
      <c r="L124" s="135">
        <f>IF(1=1,IF(OR(J124="",O124="",NOT(ISNUMBER(J124)),NOT(ISNUMBER(O124)),J124=0),"",O124/J124),N("L10"))</f>
        <v>8.8235294117647065</v>
      </c>
      <c r="M124" s="136">
        <f>IF(1=1,IF(OR(L124="",NOT(ISNUMBER(F124))),"",F124*L124*IFERROR(INDEX(D384:D428,MATCH(AE124,B384:B428,0)),1)),N("M13"))</f>
        <v>1.7647058823529413</v>
      </c>
      <c r="N124" s="137" t="str">
        <f>IF(1=1,IF(F124="","",IF(G124="","",IFERROR(INDEX(E384:E428,MATCH(AE124,B384:B428,0)),G124&amp;""))),N("N6"))</f>
        <v>kg</v>
      </c>
      <c r="O124" s="138">
        <f>IF(1=1,IF(E124="","",O120),N("K10"))</f>
        <v>150</v>
      </c>
      <c r="P124" s="139">
        <f>IF(1=1,IF(M124="","",IF(AND(ISNUMBER(M124),M124&lt;1,N124="kg"),MAX(1,ROUND(M124*1000,0)),IF(AND(ISNUMBER(M124),M124&lt;1,N124="L"),MAX(1,ROUND(M124*100,0)),ROUND(M124,3)))),N("O10"))</f>
        <v>1.7649999999999999</v>
      </c>
      <c r="Q124" s="140" t="str">
        <f>IF(1=1,IF(M124="","",IF(AND(ISNUMBER(M124),M124&lt;1,N124="kg"),"g",IF(AND(ISNUMBER(M124),M124&lt;1,N124="L"),"cl",N124))),N("P10"))</f>
        <v>kg</v>
      </c>
      <c r="R124" s="161" t="str">
        <f>IF(1=1,IF(E124="","",IF(F124="","A CONTROLER",IF(NOT(ISNUMBER(F124)),"TEXTE",IF(OR(L124="",L124&lt;=0),"COMMANDE PRINCIPALE INCOMPLETE",IF(G124="","UNITE MANQUANTE",IF(COUNTIF(B384:B428,AE124)=0,"UNITE A CONTROLER","OK")))))),N("Q9"))</f>
        <v>OK</v>
      </c>
      <c r="S124" s="105"/>
      <c r="T124" s="141" t="str">
        <f t="shared" si="14"/>
        <v>Ail haché surgelé</v>
      </c>
      <c r="U124" s="133">
        <f>IF(1=1,IF(E124="","",U120),N("S10"))</f>
        <v>100</v>
      </c>
      <c r="V124" s="133">
        <f>IF(1=1,IF(E124="","",V120),N("T10"))</f>
        <v>150</v>
      </c>
      <c r="W124" s="135">
        <f>IF(1=1,IF(OR(U124="",V124="",NOT(ISNUMBER(U124)),NOT(ISNUMBER(V124)),U124=0),"",V124/U124),N("U10"))</f>
        <v>1.5</v>
      </c>
      <c r="X124" s="136">
        <f>IF(1=1,IF(OR(W124="",NOT(ISNUMBER(F124))),"",F124*W124*IFERROR(INDEX(D384:D428,MATCH(AE124,B384:B428,0)),1)),N("V7"))</f>
        <v>0.3</v>
      </c>
      <c r="Y124" s="137" t="str">
        <f>IF(1=1,IF(F124="","",IF(G124="","",IFERROR(INDEX(E384:E428,MATCH(AE124,B384:B428,0)),G124&amp;""))),N("W6"))</f>
        <v>kg</v>
      </c>
      <c r="Z124" s="142">
        <f>IF(1=1,IF(X124="","",IF(AND(ISNUMBER(X124),X124&lt;1,Y124="kg"),MAX(1,ROUND(X124*1000,0)),IF(AND(ISNUMBER(X124),X124&lt;1,Y124="L"),MAX(1,ROUND(X124*100,0)),ROUND(X124,3)))),N("X10"))</f>
        <v>300</v>
      </c>
      <c r="AA124" s="143" t="str">
        <f>IF(1=1,IF(X124="","",IF(AND(ISNUMBER(X124),X124&lt;1,Y124="kg"),"g",IF(AND(ISNUMBER(X124),X124&lt;1,Y124="L"),"cl",Y124))),N("Y10"))</f>
        <v>g</v>
      </c>
      <c r="AB124" s="123" t="str">
        <f>IF(1=1,IF(E124="","",IF(F124="","A CONTROLER",IF(NOT(ISNUMBER(F124)),"TEXTE",IF(OR(W124="",W124&lt;=0),"COMMANDE COUVERTS INCOMPLETE",IF(G124="","UNITE MANQUANTE",IF(COUNTIF(B384:B428,AE124)=0,"UNITE A CONTROLER","OK")))))),N("Z6"))</f>
        <v>OK</v>
      </c>
      <c r="AD124" s="144">
        <f>IF(1=1,IF(E124="","",AD120),N("AB10"))</f>
        <v>62</v>
      </c>
      <c r="AE124" s="125" t="str">
        <f>IF(1=1,IF(G124="","",UPPER(TRIM(SUBSTITUTE(SUBSTITUTE(G124&amp;"",CHAR(160)," ")," "," ")))),N("AC10"))</f>
        <v>G</v>
      </c>
      <c r="AG124" s="244" t="s">
        <v>80</v>
      </c>
    </row>
    <row r="125" spans="1:33" ht="15.75" x14ac:dyDescent="0.25">
      <c r="A125" s="160" t="str">
        <f>IF(1=1,IF(E125="","",A120),N("A11"))</f>
        <v>N° 88</v>
      </c>
      <c r="B125" s="127" t="str">
        <f>IF(1=1,IF(E125="","",B120),N("B11"))</f>
        <v>COQ À LA BIÈRE</v>
      </c>
      <c r="C125" s="128" t="s">
        <v>190</v>
      </c>
      <c r="D125" s="129">
        <f>IF(ISBLANK(E125),"",LARGE(D120:D124,1)+1)</f>
        <v>4</v>
      </c>
      <c r="E125" s="130" t="s">
        <v>87</v>
      </c>
      <c r="F125" s="131">
        <v>1</v>
      </c>
      <c r="G125" s="170" t="s">
        <v>194</v>
      </c>
      <c r="H125" s="105"/>
      <c r="I125" s="132" t="str">
        <f>IF(1=1,IF(E125="","",I120),N("H11"))</f>
        <v>Découpes de coq</v>
      </c>
      <c r="J125" s="133">
        <f>IF(1=1,IF(E125="","",J120),N("I11"))</f>
        <v>17</v>
      </c>
      <c r="K125" s="134" t="str">
        <f>IF(1=1,IF(E125="","",K120),N("J11"))</f>
        <v>Kg</v>
      </c>
      <c r="L125" s="135">
        <f>IF(1=1,IF(OR(J125="",O125="",NOT(ISNUMBER(J125)),NOT(ISNUMBER(O125)),J125=0),"",O125/J125),N("L11"))</f>
        <v>8.8235294117647065</v>
      </c>
      <c r="M125" s="136">
        <f>IF(1=1,IF(OR(L125="",NOT(ISNUMBER(F125))),"",F125*L125*IFERROR(INDEX(D384:D428,MATCH(AE125,B384:B428,0)),1)),N("M13"))</f>
        <v>8.8235294117647065</v>
      </c>
      <c r="N125" s="137" t="str">
        <f>IF(1=1,IF(F125="","",IF(G125="","",IFERROR(INDEX(E384:E428,MATCH(AE125,B384:B428,0)),G125&amp;""))),N("N6"))</f>
        <v>bouquets</v>
      </c>
      <c r="O125" s="138">
        <f>IF(1=1,IF(E125="","",O120),N("K11"))</f>
        <v>150</v>
      </c>
      <c r="P125" s="139">
        <f>IF(1=1,IF(M125="","",IF(AND(ISNUMBER(M125),M125&lt;1,N125="kg"),MAX(1,ROUND(M125*1000,0)),IF(AND(ISNUMBER(M125),M125&lt;1,N125="L"),MAX(1,ROUND(M125*100,0)),ROUND(M125,3)))),N("O11"))</f>
        <v>8.8239999999999998</v>
      </c>
      <c r="Q125" s="140" t="str">
        <f>IF(1=1,IF(M125="","",IF(AND(ISNUMBER(M125),M125&lt;1,N125="kg"),"g",IF(AND(ISNUMBER(M125),M125&lt;1,N125="L"),"cl",N125))),N("P11"))</f>
        <v>bouquets</v>
      </c>
      <c r="R125" s="161" t="str">
        <f>IF(1=1,IF(E125="","",IF(F125="","A CONTROLER",IF(NOT(ISNUMBER(F125)),"TEXTE",IF(OR(L125="",L125&lt;=0),"COMMANDE PRINCIPALE INCOMPLETE",IF(G125="","UNITE MANQUANTE",IF(COUNTIF(B384:B428,AE125)=0,"UNITE A CONTROLER","OK")))))),N("Q9"))</f>
        <v>UNITE A CONTROLER</v>
      </c>
      <c r="S125" s="105"/>
      <c r="T125" s="141" t="str">
        <f t="shared" si="14"/>
        <v>Bouquet garni</v>
      </c>
      <c r="U125" s="133">
        <f>IF(1=1,IF(E125="","",U120),N("S11"))</f>
        <v>100</v>
      </c>
      <c r="V125" s="133">
        <f>IF(1=1,IF(E125="","",V120),N("T11"))</f>
        <v>150</v>
      </c>
      <c r="W125" s="135">
        <f>IF(1=1,IF(OR(U125="",V125="",NOT(ISNUMBER(U125)),NOT(ISNUMBER(V125)),U125=0),"",V125/U125),N("U11"))</f>
        <v>1.5</v>
      </c>
      <c r="X125" s="136">
        <f>IF(1=1,IF(OR(W125="",NOT(ISNUMBER(F125))),"",F125*W125*IFERROR(INDEX(D384:D428,MATCH(AE125,B384:B428,0)),1)),N("V7"))</f>
        <v>1.5</v>
      </c>
      <c r="Y125" s="137" t="str">
        <f>IF(1=1,IF(F125="","",IF(G125="","",IFERROR(INDEX(E384:E428,MATCH(AE125,B384:B428,0)),G125&amp;""))),N("W6"))</f>
        <v>bouquets</v>
      </c>
      <c r="Z125" s="142">
        <f>IF(1=1,IF(X125="","",IF(AND(ISNUMBER(X125),X125&lt;1,Y125="kg"),MAX(1,ROUND(X125*1000,0)),IF(AND(ISNUMBER(X125),X125&lt;1,Y125="L"),MAX(1,ROUND(X125*100,0)),ROUND(X125,3)))),N("X11"))</f>
        <v>1.5</v>
      </c>
      <c r="AA125" s="143" t="str">
        <f>IF(1=1,IF(X125="","",IF(AND(ISNUMBER(X125),X125&lt;1,Y125="kg"),"g",IF(AND(ISNUMBER(X125),X125&lt;1,Y125="L"),"cl",Y125))),N("Y11"))</f>
        <v>bouquets</v>
      </c>
      <c r="AB125" s="123" t="str">
        <f>IF(1=1,IF(E125="","",IF(F125="","A CONTROLER",IF(NOT(ISNUMBER(F125)),"TEXTE",IF(OR(W125="",W125&lt;=0),"COMMANDE COUVERTS INCOMPLETE",IF(G125="","UNITE MANQUANTE",IF(COUNTIF(B384:B428,AE125)=0,"UNITE A CONTROLER","OK")))))),N("Z6"))</f>
        <v>UNITE A CONTROLER</v>
      </c>
      <c r="AD125" s="144">
        <f>IF(1=1,IF(E125="","",AD120),N("AB11"))</f>
        <v>62</v>
      </c>
      <c r="AE125" s="125" t="str">
        <f>IF(1=1,IF(G125="","",UPPER(TRIM(SUBSTITUTE(SUBSTITUTE(G125&amp;"",CHAR(160)," ")," "," ")))),N("AC11"))</f>
        <v>BOUQUETS</v>
      </c>
      <c r="AG125" s="244" t="s">
        <v>66</v>
      </c>
    </row>
    <row r="126" spans="1:33" ht="15.75" x14ac:dyDescent="0.25">
      <c r="A126" s="160" t="str">
        <f>IF(1=1,IF(E126="","",A120),N("A12"))</f>
        <v>N° 88</v>
      </c>
      <c r="B126" s="127" t="str">
        <f>IF(1=1,IF(E126="","",B120),N("B12"))</f>
        <v>COQ À LA BIÈRE</v>
      </c>
      <c r="C126" s="128" t="s">
        <v>190</v>
      </c>
      <c r="D126" s="129">
        <f>IF(ISBLANK(E126),"",LARGE(D120:D125,1)+1)</f>
        <v>5</v>
      </c>
      <c r="E126" s="130" t="s">
        <v>653</v>
      </c>
      <c r="F126" s="131">
        <v>200</v>
      </c>
      <c r="G126" s="2" t="s">
        <v>25</v>
      </c>
      <c r="H126" s="105"/>
      <c r="I126" s="132" t="str">
        <f>IF(1=1,IF(E126="","",I120),N("H12"))</f>
        <v>Découpes de coq</v>
      </c>
      <c r="J126" s="133">
        <f>IF(1=1,IF(E126="","",J120),N("I12"))</f>
        <v>17</v>
      </c>
      <c r="K126" s="134" t="str">
        <f>IF(1=1,IF(E126="","",K120),N("J12"))</f>
        <v>Kg</v>
      </c>
      <c r="L126" s="135">
        <f>IF(1=1,IF(OR(J126="",O126="",NOT(ISNUMBER(J126)),NOT(ISNUMBER(O126)),J126=0),"",O126/J126),N("L12"))</f>
        <v>8.8235294117647065</v>
      </c>
      <c r="M126" s="136">
        <f>IF(1=1,IF(OR(L126="",NOT(ISNUMBER(F126))),"",F126*L126*IFERROR(INDEX(D384:D428,MATCH(AE126,B384:B428,0)),1)),N("M13"))</f>
        <v>1.7647058823529413</v>
      </c>
      <c r="N126" s="137" t="str">
        <f>IF(1=1,IF(F126="","",IF(G126="","",IFERROR(INDEX(E384:E428,MATCH(AE126,B384:B428,0)),G126&amp;""))),N("N6"))</f>
        <v>kg</v>
      </c>
      <c r="O126" s="138">
        <f>IF(1=1,IF(E126="","",O120),N("K12"))</f>
        <v>150</v>
      </c>
      <c r="P126" s="139">
        <f>IF(1=1,IF(M126="","",IF(AND(ISNUMBER(M126),M126&lt;1,N126="kg"),MAX(1,ROUND(M126*1000,0)),IF(AND(ISNUMBER(M126),M126&lt;1,N126="L"),MAX(1,ROUND(M126*100,0)),ROUND(M126,3)))),N("O12"))</f>
        <v>1.7649999999999999</v>
      </c>
      <c r="Q126" s="140" t="str">
        <f>IF(1=1,IF(M126="","",IF(AND(ISNUMBER(M126),M126&lt;1,N126="kg"),"g",IF(AND(ISNUMBER(M126),M126&lt;1,N126="L"),"cl",N126))),N("P12"))</f>
        <v>kg</v>
      </c>
      <c r="R126" s="161" t="str">
        <f>IF(1=1,IF(E126="","",IF(F126="","A CONTROLER",IF(NOT(ISNUMBER(F126)),"TEXTE",IF(OR(L126="",L126&lt;=0),"COMMANDE PRINCIPALE INCOMPLETE",IF(G126="","UNITE MANQUANTE",IF(COUNTIF(B384:B428,AE126)=0,"UNITE A CONTROLER","OK")))))),N("Q9"))</f>
        <v>OK</v>
      </c>
      <c r="S126" s="105"/>
      <c r="T126" s="141" t="str">
        <f t="shared" si="14"/>
        <v>Céleri-branche *</v>
      </c>
      <c r="U126" s="133">
        <f>IF(1=1,IF(E126="","",U120),N("S12"))</f>
        <v>100</v>
      </c>
      <c r="V126" s="133">
        <f>IF(1=1,IF(E126="","",V120),N("T12"))</f>
        <v>150</v>
      </c>
      <c r="W126" s="135">
        <f>IF(1=1,IF(OR(U126="",V126="",NOT(ISNUMBER(U126)),NOT(ISNUMBER(V126)),U126=0),"",V126/U126),N("U12"))</f>
        <v>1.5</v>
      </c>
      <c r="X126" s="136">
        <f>IF(1=1,IF(OR(W126="",NOT(ISNUMBER(F126))),"",F126*W126*IFERROR(INDEX(D384:D428,MATCH(AE126,B384:B428,0)),1)),N("V7"))</f>
        <v>0.3</v>
      </c>
      <c r="Y126" s="137" t="str">
        <f>IF(1=1,IF(F126="","",IF(G126="","",IFERROR(INDEX(E384:E428,MATCH(AE126,B384:B428,0)),G126&amp;""))),N("W6"))</f>
        <v>kg</v>
      </c>
      <c r="Z126" s="142">
        <f>IF(1=1,IF(X126="","",IF(AND(ISNUMBER(X126),X126&lt;1,Y126="kg"),MAX(1,ROUND(X126*1000,0)),IF(AND(ISNUMBER(X126),X126&lt;1,Y126="L"),MAX(1,ROUND(X126*100,0)),ROUND(X126,3)))),N("X12"))</f>
        <v>300</v>
      </c>
      <c r="AA126" s="143" t="str">
        <f>IF(1=1,IF(X126="","",IF(AND(ISNUMBER(X126),X126&lt;1,Y126="kg"),"g",IF(AND(ISNUMBER(X126),X126&lt;1,Y126="L"),"cl",Y126))),N("Y12"))</f>
        <v>g</v>
      </c>
      <c r="AB126" s="123" t="str">
        <f>IF(1=1,IF(E126="","",IF(F126="","A CONTROLER",IF(NOT(ISNUMBER(F126)),"TEXTE",IF(OR(W126="",W126&lt;=0),"COMMANDE COUVERTS INCOMPLETE",IF(G126="","UNITE MANQUANTE",IF(COUNTIF(B384:B428,AE126)=0,"UNITE A CONTROLER","OK")))))),N("Z6"))</f>
        <v>OK</v>
      </c>
      <c r="AD126" s="144">
        <f>IF(1=1,IF(E126="","",AD120),N("AB12"))</f>
        <v>62</v>
      </c>
      <c r="AE126" s="125" t="str">
        <f>IF(1=1,IF(G126="","",UPPER(TRIM(SUBSTITUTE(SUBSTITUTE(G126&amp;"",CHAR(160)," ")," "," ")))),N("AC12"))</f>
        <v>G</v>
      </c>
      <c r="AG126" s="244" t="s">
        <v>64</v>
      </c>
    </row>
    <row r="127" spans="1:33" ht="15.75" x14ac:dyDescent="0.25">
      <c r="A127" s="160" t="str">
        <f>IF(1=1,IF(E127="","",A120),N("A13"))</f>
        <v>N° 88</v>
      </c>
      <c r="B127" s="127" t="str">
        <f>IF(1=1,IF(E127="","",B120),N("B13"))</f>
        <v>COQ À LA BIÈRE</v>
      </c>
      <c r="C127" s="128" t="s">
        <v>190</v>
      </c>
      <c r="D127" s="129">
        <f>IF(ISBLANK(E127),"",LARGE(D120:D126,1)+1)</f>
        <v>6</v>
      </c>
      <c r="E127" s="130" t="s">
        <v>184</v>
      </c>
      <c r="F127" s="131">
        <v>20</v>
      </c>
      <c r="G127" s="170" t="s">
        <v>193</v>
      </c>
      <c r="H127" s="105"/>
      <c r="I127" s="132" t="str">
        <f>IF(1=1,IF(E127="","",I120),N("H13"))</f>
        <v>Découpes de coq</v>
      </c>
      <c r="J127" s="133">
        <f>IF(1=1,IF(E127="","",J120),N("I13"))</f>
        <v>17</v>
      </c>
      <c r="K127" s="134" t="str">
        <f>IF(1=1,IF(E127="","",K120),N("J13"))</f>
        <v>Kg</v>
      </c>
      <c r="L127" s="135">
        <f>IF(1=1,IF(OR(J127="",O127="",NOT(ISNUMBER(J127)),NOT(ISNUMBER(O127)),J127=0),"",O127/J127),N("L13"))</f>
        <v>8.8235294117647065</v>
      </c>
      <c r="M127" s="136">
        <f>IF(1=1,IF(OR(L127="",NOT(ISNUMBER(F127))),"",F127*L127*IFERROR(INDEX(D384:D428,MATCH(AE127,B384:B428,0)),1)),N("M13"))</f>
        <v>176.47058823529414</v>
      </c>
      <c r="N127" s="137" t="str">
        <f>IF(1=1,IF(F127="","",IF(G127="","",IFERROR(INDEX(E384:E428,MATCH(AE127,B384:B428,0)),G127&amp;""))),N("N6"))</f>
        <v>clous</v>
      </c>
      <c r="O127" s="138">
        <f>IF(1=1,IF(E127="","",O120),N("K13"))</f>
        <v>150</v>
      </c>
      <c r="P127" s="139">
        <f>IF(1=1,IF(M127="","",IF(AND(ISNUMBER(M127),M127&lt;1,N127="kg"),MAX(1,ROUND(M127*1000,0)),IF(AND(ISNUMBER(M127),M127&lt;1,N127="L"),MAX(1,ROUND(M127*100,0)),ROUND(M127,3)))),N("O13"))</f>
        <v>176.471</v>
      </c>
      <c r="Q127" s="140" t="str">
        <f>IF(1=1,IF(M127="","",IF(AND(ISNUMBER(M127),M127&lt;1,N127="kg"),"g",IF(AND(ISNUMBER(M127),M127&lt;1,N127="L"),"cl",N127))),N("P13"))</f>
        <v>clous</v>
      </c>
      <c r="R127" s="161" t="str">
        <f>IF(1=1,IF(E127="","",IF(F127="","A CONTROLER",IF(NOT(ISNUMBER(F127)),"TEXTE",IF(OR(L127="",L127&lt;=0),"COMMANDE PRINCIPALE INCOMPLETE",IF(G127="","UNITE MANQUANTE",IF(COUNTIF(B384:B428,AE127)=0,"UNITE A CONTROLER","OK")))))),N("Q9"))</f>
        <v>UNITE A CONTROLER</v>
      </c>
      <c r="S127" s="105"/>
      <c r="T127" s="141" t="str">
        <f t="shared" si="14"/>
        <v>Grains de genièvre</v>
      </c>
      <c r="U127" s="133">
        <f>IF(1=1,IF(E127="","",U120),N("S13"))</f>
        <v>100</v>
      </c>
      <c r="V127" s="133">
        <f>IF(1=1,IF(E127="","",V120),N("T13"))</f>
        <v>150</v>
      </c>
      <c r="W127" s="135">
        <f>IF(1=1,IF(OR(U127="",V127="",NOT(ISNUMBER(U127)),NOT(ISNUMBER(V127)),U127=0),"",V127/U127),N("U13"))</f>
        <v>1.5</v>
      </c>
      <c r="X127" s="136">
        <f>IF(1=1,IF(OR(W127="",NOT(ISNUMBER(F127))),"",F127*W127*IFERROR(INDEX(D384:D428,MATCH(AE127,B384:B428,0)),1)),N("V7"))</f>
        <v>30</v>
      </c>
      <c r="Y127" s="137" t="str">
        <f>IF(1=1,IF(F127="","",IF(G127="","",IFERROR(INDEX(E384:E428,MATCH(AE127,B384:B428,0)),G127&amp;""))),N("W6"))</f>
        <v>clous</v>
      </c>
      <c r="Z127" s="142">
        <f>IF(1=1,IF(X127="","",IF(AND(ISNUMBER(X127),X127&lt;1,Y127="kg"),MAX(1,ROUND(X127*1000,0)),IF(AND(ISNUMBER(X127),X127&lt;1,Y127="L"),MAX(1,ROUND(X127*100,0)),ROUND(X127,3)))),N("X13"))</f>
        <v>30</v>
      </c>
      <c r="AA127" s="143" t="str">
        <f>IF(1=1,IF(X127="","",IF(AND(ISNUMBER(X127),X127&lt;1,Y127="kg"),"g",IF(AND(ISNUMBER(X127),X127&lt;1,Y127="L"),"cl",Y127))),N("Y13"))</f>
        <v>clous</v>
      </c>
      <c r="AB127" s="123" t="str">
        <f>IF(1=1,IF(E127="","",IF(F127="","A CONTROLER",IF(NOT(ISNUMBER(F127)),"TEXTE",IF(OR(W127="",W127&lt;=0),"COMMANDE COUVERTS INCOMPLETE",IF(G127="","UNITE MANQUANTE",IF(COUNTIF(B384:B428,AE127)=0,"UNITE A CONTROLER","OK")))))),N("Z6"))</f>
        <v>UNITE A CONTROLER</v>
      </c>
      <c r="AD127" s="144">
        <f>IF(1=1,IF(E127="","",AD120),N("AB13"))</f>
        <v>62</v>
      </c>
      <c r="AE127" s="125" t="str">
        <f>IF(1=1,IF(G127="","",UPPER(TRIM(SUBSTITUTE(SUBSTITUTE(G127&amp;"",CHAR(160)," ")," "," ")))),N("AC13"))</f>
        <v>CLOUS</v>
      </c>
      <c r="AG127" s="244"/>
    </row>
    <row r="128" spans="1:33" ht="15.75" x14ac:dyDescent="0.25">
      <c r="A128" s="160" t="str">
        <f>IF(1=1,IF(E128="","",A120),N("A14"))</f>
        <v>N° 88</v>
      </c>
      <c r="B128" s="127" t="str">
        <f>IF(1=1,IF(E128="","",B120),N("B14"))</f>
        <v>COQ À LA BIÈRE</v>
      </c>
      <c r="C128" s="128" t="s">
        <v>190</v>
      </c>
      <c r="D128" s="129">
        <f>IF(ISBLANK(E128),"",LARGE(D120:D127,1)+1)</f>
        <v>7</v>
      </c>
      <c r="E128" s="130" t="s">
        <v>185</v>
      </c>
      <c r="F128" s="131">
        <v>10</v>
      </c>
      <c r="G128" s="2" t="s">
        <v>25</v>
      </c>
      <c r="H128" s="105"/>
      <c r="I128" s="132" t="str">
        <f>IF(1=1,IF(E128="","",I120),N("H14"))</f>
        <v>Découpes de coq</v>
      </c>
      <c r="J128" s="133">
        <f>IF(1=1,IF(E128="","",J120),N("I14"))</f>
        <v>17</v>
      </c>
      <c r="K128" s="134" t="str">
        <f>IF(1=1,IF(E128="","",K120),N("J14"))</f>
        <v>Kg</v>
      </c>
      <c r="L128" s="135">
        <f>IF(1=1,IF(OR(J128="",O128="",NOT(ISNUMBER(J128)),NOT(ISNUMBER(O128)),J128=0),"",O128/J128),N("L14"))</f>
        <v>8.8235294117647065</v>
      </c>
      <c r="M128" s="136">
        <f>IF(1=1,IF(OR(L128="",NOT(ISNUMBER(F128))),"",F128*L128*IFERROR(INDEX(D384:D428,MATCH(AE128,B384:B428,0)),1)),N("M13"))</f>
        <v>8.8235294117647078E-2</v>
      </c>
      <c r="N128" s="137" t="str">
        <f>IF(1=1,IF(F128="","",IF(G128="","",IFERROR(INDEX(E384:E428,MATCH(AE128,B384:B428,0)),G128&amp;""))),N("N6"))</f>
        <v>kg</v>
      </c>
      <c r="O128" s="138">
        <f>IF(1=1,IF(E128="","",O120),N("K14"))</f>
        <v>150</v>
      </c>
      <c r="P128" s="139">
        <f>IF(1=1,IF(M128="","",IF(AND(ISNUMBER(M128),M128&lt;1,N128="kg"),MAX(1,ROUND(M128*1000,0)),IF(AND(ISNUMBER(M128),M128&lt;1,N128="L"),MAX(1,ROUND(M128*100,0)),ROUND(M128,3)))),N("O14"))</f>
        <v>88</v>
      </c>
      <c r="Q128" s="140" t="str">
        <f>IF(1=1,IF(M128="","",IF(AND(ISNUMBER(M128),M128&lt;1,N128="kg"),"g",IF(AND(ISNUMBER(M128),M128&lt;1,N128="L"),"cl",N128))),N("P14"))</f>
        <v>g</v>
      </c>
      <c r="R128" s="161" t="str">
        <f>IF(1=1,IF(E128="","",IF(F128="","A CONTROLER",IF(NOT(ISNUMBER(F128)),"TEXTE",IF(OR(L128="",L128&lt;=0),"COMMANDE PRINCIPALE INCOMPLETE",IF(G128="","UNITE MANQUANTE",IF(COUNTIF(B384:B428,AE128)=0,"UNITE A CONTROLER","OK")))))),N("Q9"))</f>
        <v>OK</v>
      </c>
      <c r="S128" s="105"/>
      <c r="T128" s="141" t="str">
        <f t="shared" si="14"/>
        <v>Gingembre</v>
      </c>
      <c r="U128" s="133">
        <f>IF(1=1,IF(E128="","",U120),N("S14"))</f>
        <v>100</v>
      </c>
      <c r="V128" s="133">
        <f>IF(1=1,IF(E128="","",V120),N("T14"))</f>
        <v>150</v>
      </c>
      <c r="W128" s="135">
        <f>IF(1=1,IF(OR(U128="",V128="",NOT(ISNUMBER(U128)),NOT(ISNUMBER(V128)),U128=0),"",V128/U128),N("U14"))</f>
        <v>1.5</v>
      </c>
      <c r="X128" s="136">
        <f>IF(1=1,IF(OR(W128="",NOT(ISNUMBER(F128))),"",F128*W128*IFERROR(INDEX(D384:D428,MATCH(AE128,B384:B428,0)),1)),N("V7"))</f>
        <v>1.4999999999999999E-2</v>
      </c>
      <c r="Y128" s="137" t="str">
        <f>IF(1=1,IF(F128="","",IF(G128="","",IFERROR(INDEX(E384:E428,MATCH(AE128,B384:B428,0)),G128&amp;""))),N("W6"))</f>
        <v>kg</v>
      </c>
      <c r="Z128" s="142">
        <f>IF(1=1,IF(X128="","",IF(AND(ISNUMBER(X128),X128&lt;1,Y128="kg"),MAX(1,ROUND(X128*1000,0)),IF(AND(ISNUMBER(X128),X128&lt;1,Y128="L"),MAX(1,ROUND(X128*100,0)),ROUND(X128,3)))),N("X14"))</f>
        <v>15</v>
      </c>
      <c r="AA128" s="143" t="str">
        <f>IF(1=1,IF(X128="","",IF(AND(ISNUMBER(X128),X128&lt;1,Y128="kg"),"g",IF(AND(ISNUMBER(X128),X128&lt;1,Y128="L"),"cl",Y128))),N("Y14"))</f>
        <v>g</v>
      </c>
      <c r="AB128" s="123" t="str">
        <f>IF(1=1,IF(E128="","",IF(F128="","A CONTROLER",IF(NOT(ISNUMBER(F128)),"TEXTE",IF(OR(W128="",W128&lt;=0),"COMMANDE COUVERTS INCOMPLETE",IF(G128="","UNITE MANQUANTE",IF(COUNTIF(B384:B428,AE128)=0,"UNITE A CONTROLER","OK")))))),N("Z6"))</f>
        <v>OK</v>
      </c>
      <c r="AD128" s="144">
        <f>IF(1=1,IF(E128="","",AD120),N("AB14"))</f>
        <v>62</v>
      </c>
      <c r="AE128" s="125" t="str">
        <f>IF(1=1,IF(G128="","",UPPER(TRIM(SUBSTITUTE(SUBSTITUTE(G128&amp;"",CHAR(160)," ")," "," ")))),N("AC14"))</f>
        <v>G</v>
      </c>
    </row>
    <row r="129" spans="1:31" ht="15.75" x14ac:dyDescent="0.25">
      <c r="A129" s="160" t="str">
        <f>IF(1=1,IF(E129="","",A120),N("A15"))</f>
        <v>N° 88</v>
      </c>
      <c r="B129" s="127" t="str">
        <f>IF(1=1,IF(E129="","",B120),N("B15"))</f>
        <v>COQ À LA BIÈRE</v>
      </c>
      <c r="C129" s="128" t="s">
        <v>190</v>
      </c>
      <c r="D129" s="129">
        <f>IF(ISBLANK(E129),"",LARGE(D120:D128,1)+1)</f>
        <v>8</v>
      </c>
      <c r="E129" s="130" t="s">
        <v>186</v>
      </c>
      <c r="F129" s="131">
        <v>8</v>
      </c>
      <c r="G129" s="9" t="s">
        <v>26</v>
      </c>
      <c r="H129" s="105"/>
      <c r="I129" s="132" t="str">
        <f>IF(1=1,IF(E129="","",I120),N("H15"))</f>
        <v>Découpes de coq</v>
      </c>
      <c r="J129" s="133">
        <f>IF(1=1,IF(E129="","",J120),N("I15"))</f>
        <v>17</v>
      </c>
      <c r="K129" s="134" t="str">
        <f>IF(1=1,IF(E129="","",K120),N("J15"))</f>
        <v>Kg</v>
      </c>
      <c r="L129" s="135">
        <f>IF(1=1,IF(OR(J129="",O129="",NOT(ISNUMBER(J129)),NOT(ISNUMBER(O129)),J129=0),"",O129/J129),N("L15"))</f>
        <v>8.8235294117647065</v>
      </c>
      <c r="M129" s="136">
        <f>IF(1=1,IF(OR(L129="",NOT(ISNUMBER(F129))),"",F129*L129*IFERROR(INDEX(D384:D428,MATCH(AE129,B384:B428,0)),1)),N("M13"))</f>
        <v>70.588235294117652</v>
      </c>
      <c r="N129" s="137" t="str">
        <f>IF(1=1,IF(F129="","",IF(G129="","",IFERROR(INDEX(E384:E428,MATCH(AE129,B384:B428,0)),G129&amp;""))),N("N6"))</f>
        <v>L</v>
      </c>
      <c r="O129" s="138">
        <f>IF(1=1,IF(E129="","",O120),N("K15"))</f>
        <v>150</v>
      </c>
      <c r="P129" s="139">
        <f>IF(1=1,IF(M129="","",IF(AND(ISNUMBER(M129),M129&lt;1,N129="kg"),MAX(1,ROUND(M129*1000,0)),IF(AND(ISNUMBER(M129),M129&lt;1,N129="L"),MAX(1,ROUND(M129*100,0)),ROUND(M129,3)))),N("O15"))</f>
        <v>70.587999999999994</v>
      </c>
      <c r="Q129" s="140" t="str">
        <f>IF(1=1,IF(M129="","",IF(AND(ISNUMBER(M129),M129&lt;1,N129="kg"),"g",IF(AND(ISNUMBER(M129),M129&lt;1,N129="L"),"cl",N129))),N("P15"))</f>
        <v>L</v>
      </c>
      <c r="R129" s="161" t="str">
        <f>IF(1=1,IF(E129="","",IF(F129="","A CONTROLER",IF(NOT(ISNUMBER(F129)),"TEXTE",IF(OR(L129="",L129&lt;=0),"COMMANDE PRINCIPALE INCOMPLETE",IF(G129="","UNITE MANQUANTE",IF(COUNTIF(B384:B428,AE129)=0,"UNITE A CONTROLER","OK")))))),N("Q9"))</f>
        <v>OK</v>
      </c>
      <c r="S129" s="105"/>
      <c r="T129" s="141" t="str">
        <f t="shared" si="14"/>
        <v>Bière ambrée</v>
      </c>
      <c r="U129" s="133">
        <f>IF(1=1,IF(E129="","",U120),N("S15"))</f>
        <v>100</v>
      </c>
      <c r="V129" s="133">
        <f>IF(1=1,IF(E129="","",V120),N("T15"))</f>
        <v>150</v>
      </c>
      <c r="W129" s="135">
        <f>IF(1=1,IF(OR(U129="",V129="",NOT(ISNUMBER(U129)),NOT(ISNUMBER(V129)),U129=0),"",V129/U129),N("U15"))</f>
        <v>1.5</v>
      </c>
      <c r="X129" s="136">
        <f>IF(1=1,IF(OR(W129="",NOT(ISNUMBER(F129))),"",F129*W129*IFERROR(INDEX(D384:D428,MATCH(AE129,B384:B428,0)),1)),N("V7"))</f>
        <v>12</v>
      </c>
      <c r="Y129" s="137" t="str">
        <f>IF(1=1,IF(F129="","",IF(G129="","",IFERROR(INDEX(E384:E428,MATCH(AE129,B384:B428,0)),G129&amp;""))),N("W6"))</f>
        <v>L</v>
      </c>
      <c r="Z129" s="142">
        <f>IF(1=1,IF(X129="","",IF(AND(ISNUMBER(X129),X129&lt;1,Y129="kg"),MAX(1,ROUND(X129*1000,0)),IF(AND(ISNUMBER(X129),X129&lt;1,Y129="L"),MAX(1,ROUND(X129*100,0)),ROUND(X129,3)))),N("X15"))</f>
        <v>12</v>
      </c>
      <c r="AA129" s="143" t="str">
        <f>IF(1=1,IF(X129="","",IF(AND(ISNUMBER(X129),X129&lt;1,Y129="kg"),"g",IF(AND(ISNUMBER(X129),X129&lt;1,Y129="L"),"cl",Y129))),N("Y15"))</f>
        <v>L</v>
      </c>
      <c r="AB129" s="123" t="str">
        <f>IF(1=1,IF(E129="","",IF(F129="","A CONTROLER",IF(NOT(ISNUMBER(F129)),"TEXTE",IF(OR(W129="",W129&lt;=0),"COMMANDE COUVERTS INCOMPLETE",IF(G129="","UNITE MANQUANTE",IF(COUNTIF(B384:B428,AE129)=0,"UNITE A CONTROLER","OK")))))),N("Z6"))</f>
        <v>OK</v>
      </c>
      <c r="AD129" s="144">
        <f>IF(1=1,IF(E129="","",AD120),N("AB15"))</f>
        <v>62</v>
      </c>
      <c r="AE129" s="125" t="str">
        <f>IF(1=1,IF(G129="","",UPPER(TRIM(SUBSTITUTE(SUBSTITUTE(G129&amp;"",CHAR(160)," ")," "," ")))),N("AC15"))</f>
        <v>L</v>
      </c>
    </row>
    <row r="130" spans="1:31" ht="15.75" x14ac:dyDescent="0.25">
      <c r="A130" s="160" t="str">
        <f>IF(1=1,IF(E130="","",A120),N("A16"))</f>
        <v>N° 88</v>
      </c>
      <c r="B130" s="127" t="str">
        <f>IF(1=1,IF(E130="","",B120),N("B16"))</f>
        <v>COQ À LA BIÈRE</v>
      </c>
      <c r="C130" s="128" t="s">
        <v>190</v>
      </c>
      <c r="D130" s="129">
        <f>IF(ISBLANK(E130),"",LARGE(D120:D129,1)+1)</f>
        <v>9</v>
      </c>
      <c r="E130" s="130" t="s">
        <v>93</v>
      </c>
      <c r="F130" s="243" t="s">
        <v>72</v>
      </c>
      <c r="G130" s="170"/>
      <c r="H130" s="105"/>
      <c r="I130" s="132" t="str">
        <f>IF(1=1,IF(E130="","",I120),N("H16"))</f>
        <v>Découpes de coq</v>
      </c>
      <c r="J130" s="133">
        <f>IF(1=1,IF(E130="","",J120),N("I16"))</f>
        <v>17</v>
      </c>
      <c r="K130" s="134" t="str">
        <f>IF(1=1,IF(E130="","",K120),N("J16"))</f>
        <v>Kg</v>
      </c>
      <c r="L130" s="135">
        <f>IF(1=1,IF(OR(J130="",O130="",NOT(ISNUMBER(J130)),NOT(ISNUMBER(O130)),J130=0),"",O130/J130),N("L16"))</f>
        <v>8.8235294117647065</v>
      </c>
      <c r="M130" s="136" t="str">
        <f>IF(1=1,IF(OR(L130="",NOT(ISNUMBER(F130))),"",F130*L130*IFERROR(INDEX(D384:D428,MATCH(AE130,B384:B428,0)),1)),N("M13"))</f>
        <v/>
      </c>
      <c r="N130" s="137" t="str">
        <f>IF(1=1,IF(F130="","",IF(G130="","",IFERROR(INDEX(E384:E428,MATCH(AE130,B384:B428,0)),G130&amp;""))),N("N6"))</f>
        <v/>
      </c>
      <c r="O130" s="138">
        <f>IF(1=1,IF(E130="","",O120),N("K16"))</f>
        <v>150</v>
      </c>
      <c r="P130" s="139" t="str">
        <f>IF(1=1,IF(M130="","",IF(AND(ISNUMBER(M130),M130&lt;1,N130="kg"),MAX(1,ROUND(M130*1000,0)),IF(AND(ISNUMBER(M130),M130&lt;1,N130="L"),MAX(1,ROUND(M130*100,0)),ROUND(M130,3)))),N("O16"))</f>
        <v/>
      </c>
      <c r="Q130" s="140" t="str">
        <f>IF(1=1,IF(M130="","",IF(AND(ISNUMBER(M130),M130&lt;1,N130="kg"),"g",IF(AND(ISNUMBER(M130),M130&lt;1,N130="L"),"cl",N130))),N("P16"))</f>
        <v/>
      </c>
      <c r="R130" s="161" t="str">
        <f>IF(1=1,IF(E130="","",IF(F130="","A CONTROLER",IF(NOT(ISNUMBER(F130)),"TEXTE",IF(OR(L130="",L130&lt;=0),"COMMANDE PRINCIPALE INCOMPLETE",IF(G130="","UNITE MANQUANTE",IF(COUNTIF(B384:B428,AE130)=0,"UNITE A CONTROLER","OK")))))),N("Q9"))</f>
        <v>TEXTE</v>
      </c>
      <c r="S130" s="105"/>
      <c r="T130" s="141" t="str">
        <f t="shared" si="14"/>
        <v>Sel</v>
      </c>
      <c r="U130" s="133">
        <f>IF(1=1,IF(E130="","",U120),N("S16"))</f>
        <v>100</v>
      </c>
      <c r="V130" s="133">
        <f>IF(1=1,IF(E130="","",V120),N("T16"))</f>
        <v>150</v>
      </c>
      <c r="W130" s="135">
        <f>IF(1=1,IF(OR(U130="",V130="",NOT(ISNUMBER(U130)),NOT(ISNUMBER(V130)),U130=0),"",V130/U130),N("U16"))</f>
        <v>1.5</v>
      </c>
      <c r="X130" s="136" t="str">
        <f>IF(1=1,IF(OR(W130="",NOT(ISNUMBER(F130))),"",F130*W130*IFERROR(INDEX(D384:D428,MATCH(AE130,B384:B428,0)),1)),N("V7"))</f>
        <v/>
      </c>
      <c r="Y130" s="137" t="str">
        <f>IF(1=1,IF(F130="","",IF(G130="","",IFERROR(INDEX(E384:E428,MATCH(AE130,B384:B428,0)),G130&amp;""))),N("W6"))</f>
        <v/>
      </c>
      <c r="Z130" s="142" t="str">
        <f>IF(1=1,IF(X130="","",IF(AND(ISNUMBER(X130),X130&lt;1,Y130="kg"),MAX(1,ROUND(X130*1000,0)),IF(AND(ISNUMBER(X130),X130&lt;1,Y130="L"),MAX(1,ROUND(X130*100,0)),ROUND(X130,3)))),N("X16"))</f>
        <v/>
      </c>
      <c r="AA130" s="143" t="str">
        <f>IF(1=1,IF(X130="","",IF(AND(ISNUMBER(X130),X130&lt;1,Y130="kg"),"g",IF(AND(ISNUMBER(X130),X130&lt;1,Y130="L"),"cl",Y130))),N("Y16"))</f>
        <v/>
      </c>
      <c r="AB130" s="123" t="str">
        <f>IF(1=1,IF(E130="","",IF(F130="","A CONTROLER",IF(NOT(ISNUMBER(F130)),"TEXTE",IF(OR(W130="",W130&lt;=0),"COMMANDE COUVERTS INCOMPLETE",IF(G130="","UNITE MANQUANTE",IF(COUNTIF(B384:B428,AE130)=0,"UNITE A CONTROLER","OK")))))),N("Z6"))</f>
        <v>TEXTE</v>
      </c>
      <c r="AD130" s="144">
        <f>IF(1=1,IF(E130="","",AD120),N("AB16"))</f>
        <v>62</v>
      </c>
      <c r="AE130" s="125" t="str">
        <f>IF(1=1,IF(G130="","",UPPER(TRIM(SUBSTITUTE(SUBSTITUTE(G130&amp;"",CHAR(160)," ")," "," ")))),N("AC16"))</f>
        <v/>
      </c>
    </row>
    <row r="131" spans="1:31" ht="15.75" x14ac:dyDescent="0.25">
      <c r="A131" s="160" t="str">
        <f>IF(1=1,IF(E131="","",A120),N("A17"))</f>
        <v>N° 88</v>
      </c>
      <c r="B131" s="127" t="str">
        <f>IF(1=1,IF(E131="","",B120),N("B17"))</f>
        <v>COQ À LA BIÈRE</v>
      </c>
      <c r="C131" s="128" t="s">
        <v>190</v>
      </c>
      <c r="D131" s="129">
        <f>IF(ISBLANK(E131),"",LARGE(D120:D130,1)+1)</f>
        <v>10</v>
      </c>
      <c r="E131" s="130" t="s">
        <v>94</v>
      </c>
      <c r="F131" s="243" t="s">
        <v>72</v>
      </c>
      <c r="G131" s="170"/>
      <c r="H131" s="105"/>
      <c r="I131" s="132" t="str">
        <f>IF(1=1,IF(E131="","",I120),N("H17"))</f>
        <v>Découpes de coq</v>
      </c>
      <c r="J131" s="133">
        <f>IF(1=1,IF(E131="","",J120),N("I17"))</f>
        <v>17</v>
      </c>
      <c r="K131" s="134" t="str">
        <f>IF(1=1,IF(E131="","",K120),N("J17"))</f>
        <v>Kg</v>
      </c>
      <c r="L131" s="135">
        <f>IF(1=1,IF(OR(J131="",O131="",NOT(ISNUMBER(J131)),NOT(ISNUMBER(O131)),J131=0),"",O131/J131),N("L17"))</f>
        <v>8.8235294117647065</v>
      </c>
      <c r="M131" s="136" t="str">
        <f>IF(1=1,IF(OR(L131="",NOT(ISNUMBER(F131))),"",F131*L131*IFERROR(INDEX(D384:D428,MATCH(AE131,B384:B428,0)),1)),N("M13"))</f>
        <v/>
      </c>
      <c r="N131" s="137" t="str">
        <f>IF(1=1,IF(F131="","",IF(G131="","",IFERROR(INDEX(E384:E428,MATCH(AE131,B384:B428,0)),G131&amp;""))),N("N6"))</f>
        <v/>
      </c>
      <c r="O131" s="138">
        <f>IF(1=1,IF(E131="","",O120),N("K17"))</f>
        <v>150</v>
      </c>
      <c r="P131" s="139" t="str">
        <f>IF(1=1,IF(M131="","",IF(AND(ISNUMBER(M131),M131&lt;1,N131="kg"),MAX(1,ROUND(M131*1000,0)),IF(AND(ISNUMBER(M131),M131&lt;1,N131="L"),MAX(1,ROUND(M131*100,0)),ROUND(M131,3)))),N("O17"))</f>
        <v/>
      </c>
      <c r="Q131" s="140" t="str">
        <f>IF(1=1,IF(M131="","",IF(AND(ISNUMBER(M131),M131&lt;1,N131="kg"),"g",IF(AND(ISNUMBER(M131),M131&lt;1,N131="L"),"cl",N131))),N("P17"))</f>
        <v/>
      </c>
      <c r="R131" s="161" t="str">
        <f>IF(1=1,IF(E131="","",IF(F131="","A CONTROLER",IF(NOT(ISNUMBER(F131)),"TEXTE",IF(OR(L131="",L131&lt;=0),"COMMANDE PRINCIPALE INCOMPLETE",IF(G131="","UNITE MANQUANTE",IF(COUNTIF(B384:B428,AE131)=0,"UNITE A CONTROLER","OK")))))),N("Q9"))</f>
        <v>TEXTE</v>
      </c>
      <c r="S131" s="105"/>
      <c r="T131" s="141" t="str">
        <f t="shared" si="14"/>
        <v>Poivre</v>
      </c>
      <c r="U131" s="133">
        <f>IF(1=1,IF(E131="","",U120),N("S17"))</f>
        <v>100</v>
      </c>
      <c r="V131" s="133">
        <f>IF(1=1,IF(E131="","",V120),N("T17"))</f>
        <v>150</v>
      </c>
      <c r="W131" s="135">
        <f>IF(1=1,IF(OR(U131="",V131="",NOT(ISNUMBER(U131)),NOT(ISNUMBER(V131)),U131=0),"",V131/U131),N("U17"))</f>
        <v>1.5</v>
      </c>
      <c r="X131" s="136" t="str">
        <f>IF(1=1,IF(OR(W131="",NOT(ISNUMBER(F131))),"",F131*W131*IFERROR(INDEX(D384:D428,MATCH(AE131,B384:B428,0)),1)),N("V7"))</f>
        <v/>
      </c>
      <c r="Y131" s="137" t="str">
        <f>IF(1=1,IF(F131="","",IF(G131="","",IFERROR(INDEX(E384:E428,MATCH(AE131,B384:B428,0)),G131&amp;""))),N("W6"))</f>
        <v/>
      </c>
      <c r="Z131" s="142" t="str">
        <f>IF(1=1,IF(X131="","",IF(AND(ISNUMBER(X131),X131&lt;1,Y131="kg"),MAX(1,ROUND(X131*1000,0)),IF(AND(ISNUMBER(X131),X131&lt;1,Y131="L"),MAX(1,ROUND(X131*100,0)),ROUND(X131,3)))),N("X17"))</f>
        <v/>
      </c>
      <c r="AA131" s="143" t="str">
        <f>IF(1=1,IF(X131="","",IF(AND(ISNUMBER(X131),X131&lt;1,Y131="kg"),"g",IF(AND(ISNUMBER(X131),X131&lt;1,Y131="L"),"cl",Y131))),N("Y17"))</f>
        <v/>
      </c>
      <c r="AB131" s="123" t="str">
        <f>IF(1=1,IF(E131="","",IF(F131="","A CONTROLER",IF(NOT(ISNUMBER(F131)),"TEXTE",IF(OR(W131="",W131&lt;=0),"COMMANDE COUVERTS INCOMPLETE",IF(G131="","UNITE MANQUANTE",IF(COUNTIF(B384:B428,AE131)=0,"UNITE A CONTROLER","OK")))))),N("Z6"))</f>
        <v>TEXTE</v>
      </c>
      <c r="AD131" s="144">
        <f>IF(1=1,IF(E131="","",AD120),N("AB17"))</f>
        <v>62</v>
      </c>
      <c r="AE131" s="125" t="str">
        <f>IF(1=1,IF(G131="","",UPPER(TRIM(SUBSTITUTE(SUBSTITUTE(G131&amp;"",CHAR(160)," ")," "," ")))),N("AC17"))</f>
        <v/>
      </c>
    </row>
    <row r="132" spans="1:31" ht="15.75" x14ac:dyDescent="0.25">
      <c r="A132" s="160" t="str">
        <f>IF(1=1,IF(E132="","",A120),N("A18"))</f>
        <v>N° 88</v>
      </c>
      <c r="B132" s="127" t="str">
        <f>IF(1=1,IF(E132="","",B120),N("B18"))</f>
        <v>COQ À LA BIÈRE</v>
      </c>
      <c r="C132" s="128" t="s">
        <v>190</v>
      </c>
      <c r="D132" s="129">
        <f>IF(ISBLANK(E132),"",LARGE(D120:D131,1)+1)</f>
        <v>11</v>
      </c>
      <c r="E132" s="130" t="s">
        <v>187</v>
      </c>
      <c r="F132" s="131">
        <v>500</v>
      </c>
      <c r="G132" s="2" t="s">
        <v>25</v>
      </c>
      <c r="H132" s="105"/>
      <c r="I132" s="132" t="str">
        <f>IF(1=1,IF(E132="","",I120),N("H18"))</f>
        <v>Découpes de coq</v>
      </c>
      <c r="J132" s="133">
        <f>IF(1=1,IF(E132="","",J120),N("I18"))</f>
        <v>17</v>
      </c>
      <c r="K132" s="134" t="str">
        <f>IF(1=1,IF(E132="","",K120),N("J18"))</f>
        <v>Kg</v>
      </c>
      <c r="L132" s="135">
        <f>IF(1=1,IF(OR(J132="",O132="",NOT(ISNUMBER(J132)),NOT(ISNUMBER(O132)),J132=0),"",O132/J132),N("L18"))</f>
        <v>8.8235294117647065</v>
      </c>
      <c r="M132" s="136">
        <f>IF(1=1,IF(OR(L132="",NOT(ISNUMBER(F132))),"",F132*L132*IFERROR(INDEX(D384:D428,MATCH(AE132,B384:B428,0)),1)),N("M13"))</f>
        <v>4.4117647058823533</v>
      </c>
      <c r="N132" s="137" t="str">
        <f>IF(1=1,IF(F132="","",IF(G132="","",IFERROR(INDEX(E384:E428,MATCH(AE132,B384:B428,0)),G132&amp;""))),N("N6"))</f>
        <v>kg</v>
      </c>
      <c r="O132" s="138">
        <f>IF(1=1,IF(E132="","",O120),N("K18"))</f>
        <v>150</v>
      </c>
      <c r="P132" s="139">
        <f>IF(1=1,IF(M132="","",IF(AND(ISNUMBER(M132),M132&lt;1,N132="kg"),MAX(1,ROUND(M132*1000,0)),IF(AND(ISNUMBER(M132),M132&lt;1,N132="L"),MAX(1,ROUND(M132*100,0)),ROUND(M132,3)))),N("O18"))</f>
        <v>4.4119999999999999</v>
      </c>
      <c r="Q132" s="140" t="str">
        <f>IF(1=1,IF(M132="","",IF(AND(ISNUMBER(M132),M132&lt;1,N132="kg"),"g",IF(AND(ISNUMBER(M132),M132&lt;1,N132="L"),"cl",N132))),N("P18"))</f>
        <v>kg</v>
      </c>
      <c r="R132" s="161" t="str">
        <f>IF(1=1,IF(E132="","",IF(F132="","A CONTROLER",IF(NOT(ISNUMBER(F132)),"TEXTE",IF(OR(L132="",L132&lt;=0),"COMMANDE PRINCIPALE INCOMPLETE",IF(G132="","UNITE MANQUANTE",IF(COUNTIF(B384:B428,AE132)=0,"UNITE A CONTROLER","OK")))))),N("Q9"))</f>
        <v>OK</v>
      </c>
      <c r="S132" s="105"/>
      <c r="T132" s="141" t="str">
        <f t="shared" si="14"/>
        <v>Pain d’épices</v>
      </c>
      <c r="U132" s="133">
        <f>IF(1=1,IF(E132="","",U120),N("S18"))</f>
        <v>100</v>
      </c>
      <c r="V132" s="133">
        <f>IF(1=1,IF(E132="","",V120),N("T18"))</f>
        <v>150</v>
      </c>
      <c r="W132" s="135">
        <f>IF(1=1,IF(OR(U132="",V132="",NOT(ISNUMBER(U132)),NOT(ISNUMBER(V132)),U132=0),"",V132/U132),N("U18"))</f>
        <v>1.5</v>
      </c>
      <c r="X132" s="136">
        <f>IF(1=1,IF(OR(W132="",NOT(ISNUMBER(F132))),"",F132*W132*IFERROR(INDEX(D384:D428,MATCH(AE132,B384:B428,0)),1)),N("V7"))</f>
        <v>0.75</v>
      </c>
      <c r="Y132" s="137" t="str">
        <f>IF(1=1,IF(F132="","",IF(G132="","",IFERROR(INDEX(E384:E428,MATCH(AE132,B384:B428,0)),G132&amp;""))),N("W6"))</f>
        <v>kg</v>
      </c>
      <c r="Z132" s="142">
        <f>IF(1=1,IF(X132="","",IF(AND(ISNUMBER(X132),X132&lt;1,Y132="kg"),MAX(1,ROUND(X132*1000,0)),IF(AND(ISNUMBER(X132),X132&lt;1,Y132="L"),MAX(1,ROUND(X132*100,0)),ROUND(X132,3)))),N("X18"))</f>
        <v>750</v>
      </c>
      <c r="AA132" s="143" t="str">
        <f>IF(1=1,IF(X132="","",IF(AND(ISNUMBER(X132),X132&lt;1,Y132="kg"),"g",IF(AND(ISNUMBER(X132),X132&lt;1,Y132="L"),"cl",Y132))),N("Y18"))</f>
        <v>g</v>
      </c>
      <c r="AB132" s="123" t="str">
        <f>IF(1=1,IF(E132="","",IF(F132="","A CONTROLER",IF(NOT(ISNUMBER(F132)),"TEXTE",IF(OR(W132="",W132&lt;=0),"COMMANDE COUVERTS INCOMPLETE",IF(G132="","UNITE MANQUANTE",IF(COUNTIF(B384:B428,AE132)=0,"UNITE A CONTROLER","OK")))))),N("Z6"))</f>
        <v>OK</v>
      </c>
      <c r="AD132" s="144">
        <f>IF(1=1,IF(E132="","",AD120),N("AB18"))</f>
        <v>62</v>
      </c>
      <c r="AE132" s="125" t="str">
        <f>IF(1=1,IF(G132="","",UPPER(TRIM(SUBSTITUTE(SUBSTITUTE(G132&amp;"",CHAR(160)," ")," "," ")))),N("AC18"))</f>
        <v>G</v>
      </c>
    </row>
    <row r="133" spans="1:31" ht="15.75" x14ac:dyDescent="0.25">
      <c r="A133" s="160" t="str">
        <f>IF(1=1,IF(E133="","",A120),N("A19"))</f>
        <v/>
      </c>
      <c r="B133" s="127" t="str">
        <f>IF(1=1,IF(E133="","",B120),N("B19"))</f>
        <v/>
      </c>
      <c r="C133" s="128"/>
      <c r="D133" s="129" t="str">
        <f>IF(ISBLANK(E133),"",LARGE(D120:D132,1)+1)</f>
        <v/>
      </c>
      <c r="E133" s="130"/>
      <c r="F133" s="131"/>
      <c r="G133" s="170"/>
      <c r="H133" s="105"/>
      <c r="I133" s="132" t="str">
        <f>IF(1=1,IF(E133="","",I120),N("H19"))</f>
        <v/>
      </c>
      <c r="J133" s="133" t="str">
        <f>IF(1=1,IF(E133="","",J120),N("I19"))</f>
        <v/>
      </c>
      <c r="K133" s="134" t="str">
        <f>IF(1=1,IF(E133="","",K120),N("J19"))</f>
        <v/>
      </c>
      <c r="L133" s="135" t="str">
        <f>IF(1=1,IF(OR(J133="",O133="",NOT(ISNUMBER(J133)),NOT(ISNUMBER(O133)),J133=0),"",O133/J133),N("L19"))</f>
        <v/>
      </c>
      <c r="M133" s="136" t="str">
        <f>IF(1=1,IF(OR(L133="",NOT(ISNUMBER(F133))),"",F133*L133*IFERROR(INDEX(D384:D428,MATCH(AE133,B384:B428,0)),1)),N("M13"))</f>
        <v/>
      </c>
      <c r="N133" s="137" t="str">
        <f>IF(1=1,IF(F133="","",IF(G133="","",IFERROR(INDEX(E384:E428,MATCH(AE133,B384:B428,0)),G133&amp;""))),N("N6"))</f>
        <v/>
      </c>
      <c r="O133" s="138" t="str">
        <f>IF(1=1,IF(E133="","",O120),N("K19"))</f>
        <v/>
      </c>
      <c r="P133" s="139" t="str">
        <f>IF(1=1,IF(M133="","",IF(AND(ISNUMBER(M133),M133&lt;1,N133="kg"),MAX(1,ROUND(M133*1000,0)),IF(AND(ISNUMBER(M133),M133&lt;1,N133="L"),MAX(1,ROUND(M133*100,0)),ROUND(M133,3)))),N("O19"))</f>
        <v/>
      </c>
      <c r="Q133" s="140" t="str">
        <f>IF(1=1,IF(M133="","",IF(AND(ISNUMBER(M133),M133&lt;1,N133="kg"),"g",IF(AND(ISNUMBER(M133),M133&lt;1,N133="L"),"cl",N133))),N("P19"))</f>
        <v/>
      </c>
      <c r="R133" s="161" t="str">
        <f>IF(1=1,IF(E133="","",IF(F133="","A CONTROLER",IF(NOT(ISNUMBER(F133)),"TEXTE",IF(OR(L133="",L133&lt;=0),"COMMANDE PRINCIPALE INCOMPLETE",IF(G133="","UNITE MANQUANTE",IF(COUNTIF(B384:B428,AE133)=0,"UNITE A CONTROLER","OK")))))),N("Q9"))</f>
        <v/>
      </c>
      <c r="S133" s="105"/>
      <c r="T133" s="141">
        <f t="shared" si="14"/>
        <v>0</v>
      </c>
      <c r="U133" s="133" t="str">
        <f>IF(1=1,IF(E133="","",U120),N("S19"))</f>
        <v/>
      </c>
      <c r="V133" s="133" t="str">
        <f>IF(1=1,IF(E133="","",V120),N("T19"))</f>
        <v/>
      </c>
      <c r="W133" s="135" t="str">
        <f>IF(1=1,IF(OR(U133="",V133="",NOT(ISNUMBER(U133)),NOT(ISNUMBER(V133)),U133=0),"",V133/U133),N("U19"))</f>
        <v/>
      </c>
      <c r="X133" s="136" t="str">
        <f>IF(1=1,IF(OR(W133="",NOT(ISNUMBER(F133))),"",F133*W133*IFERROR(INDEX(D384:D428,MATCH(AE133,B384:B428,0)),1)),N("V7"))</f>
        <v/>
      </c>
      <c r="Y133" s="137" t="str">
        <f>IF(1=1,IF(F133="","",IF(G133="","",IFERROR(INDEX(E384:E428,MATCH(AE133,B384:B428,0)),G133&amp;""))),N("W6"))</f>
        <v/>
      </c>
      <c r="Z133" s="142" t="str">
        <f>IF(1=1,IF(X133="","",IF(AND(ISNUMBER(X133),X133&lt;1,Y133="kg"),MAX(1,ROUND(X133*1000,0)),IF(AND(ISNUMBER(X133),X133&lt;1,Y133="L"),MAX(1,ROUND(X133*100,0)),ROUND(X133,3)))),N("X19"))</f>
        <v/>
      </c>
      <c r="AA133" s="143" t="str">
        <f>IF(1=1,IF(X133="","",IF(AND(ISNUMBER(X133),X133&lt;1,Y133="kg"),"g",IF(AND(ISNUMBER(X133),X133&lt;1,Y133="L"),"cl",Y133))),N("Y19"))</f>
        <v/>
      </c>
      <c r="AB133" s="123" t="str">
        <f>IF(1=1,IF(E133="","",IF(F133="","A CONTROLER",IF(NOT(ISNUMBER(F133)),"TEXTE",IF(OR(W133="",W133&lt;=0),"COMMANDE COUVERTS INCOMPLETE",IF(G133="","UNITE MANQUANTE",IF(COUNTIF(B384:B428,AE133)=0,"UNITE A CONTROLER","OK")))))),N("Z6"))</f>
        <v/>
      </c>
      <c r="AD133" s="144" t="str">
        <f>IF(1=1,IF(E133="","",AD120),N("AB19"))</f>
        <v/>
      </c>
      <c r="AE133" s="125" t="str">
        <f>IF(1=1,IF(G133="","",UPPER(TRIM(SUBSTITUTE(SUBSTITUTE(G133&amp;"",CHAR(160)," ")," "," ")))),N("AC19"))</f>
        <v/>
      </c>
    </row>
    <row r="134" spans="1:31" ht="15.75" x14ac:dyDescent="0.25">
      <c r="A134" s="160" t="str">
        <f>IF(1=1,IF(E134="","",A120),N("A20"))</f>
        <v>N° 88</v>
      </c>
      <c r="B134" s="127" t="str">
        <f>IF(1=1,IF(E134="","",B120),N("B20"))</f>
        <v>COQ À LA BIÈRE</v>
      </c>
      <c r="C134" s="128" t="s">
        <v>191</v>
      </c>
      <c r="D134" s="129">
        <f>IF(ISBLANK(E134),"",LARGE(D120:D133,1)+1)</f>
        <v>12</v>
      </c>
      <c r="E134" s="130" t="s">
        <v>640</v>
      </c>
      <c r="F134" s="131">
        <v>250</v>
      </c>
      <c r="G134" s="2" t="s">
        <v>25</v>
      </c>
      <c r="H134" s="105"/>
      <c r="I134" s="132" t="str">
        <f>IF(1=1,IF(E134="","",I120),N("H20"))</f>
        <v>Découpes de coq</v>
      </c>
      <c r="J134" s="133">
        <f>IF(1=1,IF(E134="","",J120),N("I20"))</f>
        <v>17</v>
      </c>
      <c r="K134" s="134" t="str">
        <f>IF(1=1,IF(E134="","",K120),N("J20"))</f>
        <v>Kg</v>
      </c>
      <c r="L134" s="135">
        <f>IF(1=1,IF(OR(J134="",O134="",NOT(ISNUMBER(J134)),NOT(ISNUMBER(O134)),J134=0),"",O134/J134),N("L20"))</f>
        <v>8.8235294117647065</v>
      </c>
      <c r="M134" s="136">
        <f>IF(1=1,IF(OR(L134="",NOT(ISNUMBER(F134))),"",F134*L134*IFERROR(INDEX(D384:D428,MATCH(AE134,B384:B428,0)),1)),N("M13"))</f>
        <v>2.2058823529411766</v>
      </c>
      <c r="N134" s="137" t="str">
        <f>IF(1=1,IF(F134="","",IF(G134="","",IFERROR(INDEX(E384:E428,MATCH(AE134,B384:B428,0)),G134&amp;""))),N("N6"))</f>
        <v>kg</v>
      </c>
      <c r="O134" s="138">
        <f>IF(1=1,IF(E134="","",O120),N("K20"))</f>
        <v>150</v>
      </c>
      <c r="P134" s="139">
        <f>IF(1=1,IF(M134="","",IF(AND(ISNUMBER(M134),M134&lt;1,N134="kg"),MAX(1,ROUND(M134*1000,0)),IF(AND(ISNUMBER(M134),M134&lt;1,N134="L"),MAX(1,ROUND(M134*100,0)),ROUND(M134,3)))),N("O20"))</f>
        <v>2.206</v>
      </c>
      <c r="Q134" s="140" t="str">
        <f>IF(1=1,IF(M134="","",IF(AND(ISNUMBER(M134),M134&lt;1,N134="kg"),"g",IF(AND(ISNUMBER(M134),M134&lt;1,N134="L"),"cl",N134))),N("P20"))</f>
        <v>kg</v>
      </c>
      <c r="R134" s="161" t="str">
        <f>IF(1=1,IF(E134="","",IF(F134="","A CONTROLER",IF(NOT(ISNUMBER(F134)),"TEXTE",IF(OR(L134="",L134&lt;=0),"COMMANDE PRINCIPALE INCOMPLETE",IF(G134="","UNITE MANQUANTE",IF(COUNTIF(B384:B428,AE134)=0,"UNITE A CONTROLER","OK")))))),N("Q9"))</f>
        <v>OK</v>
      </c>
      <c r="S134" s="105"/>
      <c r="T134" s="141" t="str">
        <f t="shared" si="14"/>
        <v>Beurre *</v>
      </c>
      <c r="U134" s="133">
        <f>IF(1=1,IF(E134="","",U120),N("S20"))</f>
        <v>100</v>
      </c>
      <c r="V134" s="133">
        <f>IF(1=1,IF(E134="","",V120),N("T20"))</f>
        <v>150</v>
      </c>
      <c r="W134" s="135">
        <f>IF(1=1,IF(OR(U134="",V134="",NOT(ISNUMBER(U134)),NOT(ISNUMBER(V134)),U134=0),"",V134/U134),N("U20"))</f>
        <v>1.5</v>
      </c>
      <c r="X134" s="136">
        <f>IF(1=1,IF(OR(W134="",NOT(ISNUMBER(F134))),"",F134*W134*IFERROR(INDEX(D384:D428,MATCH(AE134,B384:B428,0)),1)),N("V7"))</f>
        <v>0.375</v>
      </c>
      <c r="Y134" s="137" t="str">
        <f>IF(1=1,IF(F134="","",IF(G134="","",IFERROR(INDEX(E384:E428,MATCH(AE134,B384:B428,0)),G134&amp;""))),N("W6"))</f>
        <v>kg</v>
      </c>
      <c r="Z134" s="142">
        <f>IF(1=1,IF(X134="","",IF(AND(ISNUMBER(X134),X134&lt;1,Y134="kg"),MAX(1,ROUND(X134*1000,0)),IF(AND(ISNUMBER(X134),X134&lt;1,Y134="L"),MAX(1,ROUND(X134*100,0)),ROUND(X134,3)))),N("X20"))</f>
        <v>375</v>
      </c>
      <c r="AA134" s="143" t="str">
        <f>IF(1=1,IF(X134="","",IF(AND(ISNUMBER(X134),X134&lt;1,Y134="kg"),"g",IF(AND(ISNUMBER(X134),X134&lt;1,Y134="L"),"cl",Y134))),N("Y20"))</f>
        <v>g</v>
      </c>
      <c r="AB134" s="123" t="str">
        <f>IF(1=1,IF(E134="","",IF(F134="","A CONTROLER",IF(NOT(ISNUMBER(F134)),"TEXTE",IF(OR(W134="",W134&lt;=0),"COMMANDE COUVERTS INCOMPLETE",IF(G134="","UNITE MANQUANTE",IF(COUNTIF(B384:B428,AE134)=0,"UNITE A CONTROLER","OK")))))),N("Z6"))</f>
        <v>OK</v>
      </c>
      <c r="AD134" s="144">
        <f>IF(1=1,IF(E134="","",AD120),N("AB20"))</f>
        <v>62</v>
      </c>
      <c r="AE134" s="125" t="str">
        <f>IF(1=1,IF(G134="","",UPPER(TRIM(SUBSTITUTE(SUBSTITUTE(G134&amp;"",CHAR(160)," ")," "," ")))),N("AC20"))</f>
        <v>G</v>
      </c>
    </row>
    <row r="135" spans="1:31" ht="15.75" x14ac:dyDescent="0.25">
      <c r="A135" s="160" t="str">
        <f>IF(1=1,IF(E135="","",A120),N("A21"))</f>
        <v>N° 88</v>
      </c>
      <c r="B135" s="127" t="str">
        <f>IF(1=1,IF(E135="","",B120),N("B21"))</f>
        <v>COQ À LA BIÈRE</v>
      </c>
      <c r="C135" s="128" t="s">
        <v>191</v>
      </c>
      <c r="D135" s="129">
        <f>IF(ISBLANK(E135),"",LARGE(D120:D134,1)+1)</f>
        <v>13</v>
      </c>
      <c r="E135" s="130" t="s">
        <v>641</v>
      </c>
      <c r="F135" s="131">
        <v>250</v>
      </c>
      <c r="G135" s="2" t="s">
        <v>25</v>
      </c>
      <c r="H135" s="105"/>
      <c r="I135" s="132" t="str">
        <f>IF(1=1,IF(E135="","",I120),N("H21"))</f>
        <v>Découpes de coq</v>
      </c>
      <c r="J135" s="133">
        <f>IF(1=1,IF(E135="","",J120),N("I21"))</f>
        <v>17</v>
      </c>
      <c r="K135" s="134" t="str">
        <f>IF(1=1,IF(E135="","",K120),N("J21"))</f>
        <v>Kg</v>
      </c>
      <c r="L135" s="135">
        <f>IF(1=1,IF(OR(J135="",O135="",NOT(ISNUMBER(J135)),NOT(ISNUMBER(O135)),J135=0),"",O135/J135),N("L21"))</f>
        <v>8.8235294117647065</v>
      </c>
      <c r="M135" s="136">
        <f>IF(1=1,IF(OR(L135="",NOT(ISNUMBER(F135))),"",F135*L135*IFERROR(INDEX(D384:D428,MATCH(AE135,B384:B428,0)),1)),N("M13"))</f>
        <v>2.2058823529411766</v>
      </c>
      <c r="N135" s="137" t="str">
        <f>IF(1=1,IF(F135="","",IF(G135="","",IFERROR(INDEX(E384:E428,MATCH(AE135,B384:B428,0)),G135&amp;""))),N("N6"))</f>
        <v>kg</v>
      </c>
      <c r="O135" s="138">
        <f>IF(1=1,IF(E135="","",O120),N("K21"))</f>
        <v>150</v>
      </c>
      <c r="P135" s="139">
        <f>IF(1=1,IF(M135="","",IF(AND(ISNUMBER(M135),M135&lt;1,N135="kg"),MAX(1,ROUND(M135*1000,0)),IF(AND(ISNUMBER(M135),M135&lt;1,N135="L"),MAX(1,ROUND(M135*100,0)),ROUND(M135,3)))),N("O21"))</f>
        <v>2.206</v>
      </c>
      <c r="Q135" s="140" t="str">
        <f>IF(1=1,IF(M135="","",IF(AND(ISNUMBER(M135),M135&lt;1,N135="kg"),"g",IF(AND(ISNUMBER(M135),M135&lt;1,N135="L"),"cl",N135))),N("P21"))</f>
        <v>kg</v>
      </c>
      <c r="R135" s="161" t="str">
        <f>IF(1=1,IF(E135="","",IF(F135="","A CONTROLER",IF(NOT(ISNUMBER(F135)),"TEXTE",IF(OR(L135="",L135&lt;=0),"COMMANDE PRINCIPALE INCOMPLETE",IF(G135="","UNITE MANQUANTE",IF(COUNTIF(B384:B428,AE135)=0,"UNITE A CONTROLER","OK")))))),N("Q9"))</f>
        <v>OK</v>
      </c>
      <c r="S135" s="105"/>
      <c r="T135" s="141" t="str">
        <f t="shared" si="14"/>
        <v>Farine *</v>
      </c>
      <c r="U135" s="133">
        <f>IF(1=1,IF(E135="","",U120),N("S21"))</f>
        <v>100</v>
      </c>
      <c r="V135" s="133">
        <f>IF(1=1,IF(E135="","",V120),N("T21"))</f>
        <v>150</v>
      </c>
      <c r="W135" s="135">
        <f>IF(1=1,IF(OR(U135="",V135="",NOT(ISNUMBER(U135)),NOT(ISNUMBER(V135)),U135=0),"",V135/U135),N("U21"))</f>
        <v>1.5</v>
      </c>
      <c r="X135" s="136">
        <f>IF(1=1,IF(OR(W135="",NOT(ISNUMBER(F135))),"",F135*W135*IFERROR(INDEX(D384:D428,MATCH(AE135,B384:B428,0)),1)),N("V7"))</f>
        <v>0.375</v>
      </c>
      <c r="Y135" s="137" t="str">
        <f>IF(1=1,IF(F135="","",IF(G135="","",IFERROR(INDEX(E384:E428,MATCH(AE135,B384:B428,0)),G135&amp;""))),N("W6"))</f>
        <v>kg</v>
      </c>
      <c r="Z135" s="142">
        <f>IF(1=1,IF(X135="","",IF(AND(ISNUMBER(X135),X135&lt;1,Y135="kg"),MAX(1,ROUND(X135*1000,0)),IF(AND(ISNUMBER(X135),X135&lt;1,Y135="L"),MAX(1,ROUND(X135*100,0)),ROUND(X135,3)))),N("X21"))</f>
        <v>375</v>
      </c>
      <c r="AA135" s="143" t="str">
        <f>IF(1=1,IF(X135="","",IF(AND(ISNUMBER(X135),X135&lt;1,Y135="kg"),"g",IF(AND(ISNUMBER(X135),X135&lt;1,Y135="L"),"cl",Y135))),N("Y21"))</f>
        <v>g</v>
      </c>
      <c r="AB135" s="123" t="str">
        <f>IF(1=1,IF(E135="","",IF(F135="","A CONTROLER",IF(NOT(ISNUMBER(F135)),"TEXTE",IF(OR(W135="",W135&lt;=0),"COMMANDE COUVERTS INCOMPLETE",IF(G135="","UNITE MANQUANTE",IF(COUNTIF(B384:B428,AE135)=0,"UNITE A CONTROLER","OK")))))),N("Z6"))</f>
        <v>OK</v>
      </c>
      <c r="AD135" s="144">
        <f>IF(1=1,IF(E135="","",AD120),N("AB21"))</f>
        <v>62</v>
      </c>
      <c r="AE135" s="125" t="str">
        <f>IF(1=1,IF(G135="","",UPPER(TRIM(SUBSTITUTE(SUBSTITUTE(G135&amp;"",CHAR(160)," ")," "," ")))),N("AC21"))</f>
        <v>G</v>
      </c>
    </row>
    <row r="136" spans="1:31" ht="15.75" x14ac:dyDescent="0.25">
      <c r="A136" s="160" t="str">
        <f>IF(1=1,IF(E136="","",A120),N("A22"))</f>
        <v/>
      </c>
      <c r="B136" s="127" t="str">
        <f>IF(1=1,IF(E136="","",B120),N("B22"))</f>
        <v/>
      </c>
      <c r="C136" s="128"/>
      <c r="D136" s="129" t="str">
        <f>IF(ISBLANK(E136),"",LARGE(D120:D135,1)+1)</f>
        <v/>
      </c>
      <c r="E136" s="130"/>
      <c r="F136" s="131"/>
      <c r="G136" s="170"/>
      <c r="H136" s="105"/>
      <c r="I136" s="132" t="str">
        <f>IF(1=1,IF(E136="","",I120),N("H22"))</f>
        <v/>
      </c>
      <c r="J136" s="133" t="str">
        <f>IF(1=1,IF(E136="","",J120),N("I22"))</f>
        <v/>
      </c>
      <c r="K136" s="134" t="str">
        <f>IF(1=1,IF(E136="","",K120),N("J22"))</f>
        <v/>
      </c>
      <c r="L136" s="135" t="str">
        <f>IF(1=1,IF(OR(J136="",O136="",NOT(ISNUMBER(J136)),NOT(ISNUMBER(O136)),J136=0),"",O136/J136),N("L22"))</f>
        <v/>
      </c>
      <c r="M136" s="136" t="str">
        <f>IF(1=1,IF(OR(L136="",NOT(ISNUMBER(F136))),"",F136*L136*IFERROR(INDEX(D384:D428,MATCH(AE136,B384:B428,0)),1)),N("M13"))</f>
        <v/>
      </c>
      <c r="N136" s="137" t="str">
        <f>IF(1=1,IF(F136="","",IF(G136="","",IFERROR(INDEX(E384:E428,MATCH(AE136,B384:B428,0)),G136&amp;""))),N("N6"))</f>
        <v/>
      </c>
      <c r="O136" s="138" t="str">
        <f>IF(1=1,IF(E136="","",O120),N("K22"))</f>
        <v/>
      </c>
      <c r="P136" s="139" t="str">
        <f>IF(1=1,IF(M136="","",IF(AND(ISNUMBER(M136),M136&lt;1,N136="kg"),MAX(1,ROUND(M136*1000,0)),IF(AND(ISNUMBER(M136),M136&lt;1,N136="L"),MAX(1,ROUND(M136*100,0)),ROUND(M136,3)))),N("O22"))</f>
        <v/>
      </c>
      <c r="Q136" s="140" t="str">
        <f>IF(1=1,IF(M136="","",IF(AND(ISNUMBER(M136),M136&lt;1,N136="kg"),"g",IF(AND(ISNUMBER(M136),M136&lt;1,N136="L"),"cl",N136))),N("P22"))</f>
        <v/>
      </c>
      <c r="R136" s="161" t="str">
        <f>IF(1=1,IF(E136="","",IF(F136="","A CONTROLER",IF(NOT(ISNUMBER(F136)),"TEXTE",IF(OR(L136="",L136&lt;=0),"COMMANDE PRINCIPALE INCOMPLETE",IF(G136="","UNITE MANQUANTE",IF(COUNTIF(B384:B428,AE136)=0,"UNITE A CONTROLER","OK")))))),N("Q9"))</f>
        <v/>
      </c>
      <c r="S136" s="105"/>
      <c r="T136" s="141">
        <f t="shared" si="14"/>
        <v>0</v>
      </c>
      <c r="U136" s="133" t="str">
        <f>IF(1=1,IF(E136="","",U120),N("S22"))</f>
        <v/>
      </c>
      <c r="V136" s="133" t="str">
        <f>IF(1=1,IF(E136="","",V120),N("T22"))</f>
        <v/>
      </c>
      <c r="W136" s="135" t="str">
        <f>IF(1=1,IF(OR(U136="",V136="",NOT(ISNUMBER(U136)),NOT(ISNUMBER(V136)),U136=0),"",V136/U136),N("U22"))</f>
        <v/>
      </c>
      <c r="X136" s="136" t="str">
        <f>IF(1=1,IF(OR(W136="",NOT(ISNUMBER(F136))),"",F136*W136*IFERROR(INDEX(D384:D428,MATCH(AE136,B384:B428,0)),1)),N("V7"))</f>
        <v/>
      </c>
      <c r="Y136" s="137" t="str">
        <f>IF(1=1,IF(F136="","",IF(G136="","",IFERROR(INDEX(E384:E428,MATCH(AE136,B384:B428,0)),G136&amp;""))),N("W6"))</f>
        <v/>
      </c>
      <c r="Z136" s="142" t="str">
        <f>IF(1=1,IF(X136="","",IF(AND(ISNUMBER(X136),X136&lt;1,Y136="kg"),MAX(1,ROUND(X136*1000,0)),IF(AND(ISNUMBER(X136),X136&lt;1,Y136="L"),MAX(1,ROUND(X136*100,0)),ROUND(X136,3)))),N("X22"))</f>
        <v/>
      </c>
      <c r="AA136" s="143" t="str">
        <f>IF(1=1,IF(X136="","",IF(AND(ISNUMBER(X136),X136&lt;1,Y136="kg"),"g",IF(AND(ISNUMBER(X136),X136&lt;1,Y136="L"),"cl",Y136))),N("Y22"))</f>
        <v/>
      </c>
      <c r="AB136" s="123" t="str">
        <f>IF(1=1,IF(E136="","",IF(F136="","A CONTROLER",IF(NOT(ISNUMBER(F136)),"TEXTE",IF(OR(W136="",W136&lt;=0),"COMMANDE COUVERTS INCOMPLETE",IF(G136="","UNITE MANQUANTE",IF(COUNTIF(B384:B428,AE136)=0,"UNITE A CONTROLER","OK")))))),N("Z6"))</f>
        <v/>
      </c>
      <c r="AD136" s="144" t="str">
        <f>IF(1=1,IF(E136="","",AD120),N("AB22"))</f>
        <v/>
      </c>
      <c r="AE136" s="125" t="str">
        <f>IF(1=1,IF(G136="","",UPPER(TRIM(SUBSTITUTE(SUBSTITUTE(G136&amp;"",CHAR(160)," ")," "," ")))),N("AC22"))</f>
        <v/>
      </c>
    </row>
    <row r="137" spans="1:31" ht="15.75" x14ac:dyDescent="0.25">
      <c r="A137" s="160" t="str">
        <f>IF(1=1,IF(E137="","",A120),N("A23"))</f>
        <v>N° 88</v>
      </c>
      <c r="B137" s="127" t="str">
        <f>IF(1=1,IF(E137="","",B120),N("B23"))</f>
        <v>COQ À LA BIÈRE</v>
      </c>
      <c r="C137" s="128" t="s">
        <v>192</v>
      </c>
      <c r="D137" s="129">
        <f>IF(ISBLANK(E137),"",LARGE(D120:D136,1)+1)</f>
        <v>14</v>
      </c>
      <c r="E137" s="130" t="s">
        <v>654</v>
      </c>
      <c r="F137" s="131">
        <v>100</v>
      </c>
      <c r="G137" s="2" t="s">
        <v>25</v>
      </c>
      <c r="H137" s="105"/>
      <c r="I137" s="132" t="str">
        <f>IF(1=1,IF(E137="","",I120),N("H23"))</f>
        <v>Découpes de coq</v>
      </c>
      <c r="J137" s="133">
        <f>IF(1=1,IF(E137="","",J120),N("I23"))</f>
        <v>17</v>
      </c>
      <c r="K137" s="134" t="str">
        <f>IF(1=1,IF(E137="","",K120),N("J23"))</f>
        <v>Kg</v>
      </c>
      <c r="L137" s="135">
        <f>IF(1=1,IF(OR(J137="",O137="",NOT(ISNUMBER(J137)),NOT(ISNUMBER(O137)),J137=0),"",O137/J137),N("L23"))</f>
        <v>8.8235294117647065</v>
      </c>
      <c r="M137" s="136">
        <f>IF(1=1,IF(OR(L137="",NOT(ISNUMBER(F137))),"",F137*L137*IFERROR(INDEX(D384:D428,MATCH(AE137,B384:B428,0)),1)),N("M13"))</f>
        <v>0.88235294117647067</v>
      </c>
      <c r="N137" s="137" t="str">
        <f>IF(1=1,IF(F137="","",IF(G137="","",IFERROR(INDEX(E384:E428,MATCH(AE137,B384:B428,0)),G137&amp;""))),N("N6"))</f>
        <v>kg</v>
      </c>
      <c r="O137" s="138">
        <f>IF(1=1,IF(E137="","",O120),N("K23"))</f>
        <v>150</v>
      </c>
      <c r="P137" s="139">
        <f>IF(1=1,IF(M137="","",IF(AND(ISNUMBER(M137),M137&lt;1,N137="kg"),MAX(1,ROUND(M137*1000,0)),IF(AND(ISNUMBER(M137),M137&lt;1,N137="L"),MAX(1,ROUND(M137*100,0)),ROUND(M137,3)))),N("O23"))</f>
        <v>882</v>
      </c>
      <c r="Q137" s="140" t="str">
        <f>IF(1=1,IF(M137="","",IF(AND(ISNUMBER(M137),M137&lt;1,N137="kg"),"g",IF(AND(ISNUMBER(M137),M137&lt;1,N137="L"),"cl",N137))),N("P23"))</f>
        <v>g</v>
      </c>
      <c r="R137" s="161" t="str">
        <f>IF(1=1,IF(E137="","",IF(F137="","A CONTROLER",IF(NOT(ISNUMBER(F137)),"TEXTE",IF(OR(L137="",L137&lt;=0),"COMMANDE PRINCIPALE INCOMPLETE",IF(G137="","UNITE MANQUANTE",IF(COUNTIF(B384:B428,AE137)=0,"UNITE A CONTROLER","OK")))))),N("Q9"))</f>
        <v>OK</v>
      </c>
      <c r="S137" s="105"/>
      <c r="T137" s="141" t="str">
        <f t="shared" si="14"/>
        <v>Moutarde *</v>
      </c>
      <c r="U137" s="133">
        <f>IF(1=1,IF(E137="","",U120),N("S23"))</f>
        <v>100</v>
      </c>
      <c r="V137" s="133">
        <f>IF(1=1,IF(E137="","",V120),N("T23"))</f>
        <v>150</v>
      </c>
      <c r="W137" s="135">
        <f>IF(1=1,IF(OR(U137="",V137="",NOT(ISNUMBER(U137)),NOT(ISNUMBER(V137)),U137=0),"",V137/U137),N("U23"))</f>
        <v>1.5</v>
      </c>
      <c r="X137" s="136">
        <f>IF(1=1,IF(OR(W137="",NOT(ISNUMBER(F137))),"",F137*W137*IFERROR(INDEX(D384:D428,MATCH(AE137,B384:B428,0)),1)),N("V7"))</f>
        <v>0.15</v>
      </c>
      <c r="Y137" s="137" t="str">
        <f>IF(1=1,IF(F137="","",IF(G137="","",IFERROR(INDEX(E384:E428,MATCH(AE137,B384:B428,0)),G137&amp;""))),N("W6"))</f>
        <v>kg</v>
      </c>
      <c r="Z137" s="142">
        <f>IF(1=1,IF(X137="","",IF(AND(ISNUMBER(X137),X137&lt;1,Y137="kg"),MAX(1,ROUND(X137*1000,0)),IF(AND(ISNUMBER(X137),X137&lt;1,Y137="L"),MAX(1,ROUND(X137*100,0)),ROUND(X137,3)))),N("X23"))</f>
        <v>150</v>
      </c>
      <c r="AA137" s="143" t="str">
        <f>IF(1=1,IF(X137="","",IF(AND(ISNUMBER(X137),X137&lt;1,Y137="kg"),"g",IF(AND(ISNUMBER(X137),X137&lt;1,Y137="L"),"cl",Y137))),N("Y23"))</f>
        <v>g</v>
      </c>
      <c r="AB137" s="123" t="str">
        <f>IF(1=1,IF(E137="","",IF(F137="","A CONTROLER",IF(NOT(ISNUMBER(F137)),"TEXTE",IF(OR(W137="",W137&lt;=0),"COMMANDE COUVERTS INCOMPLETE",IF(G137="","UNITE MANQUANTE",IF(COUNTIF(B384:B428,AE137)=0,"UNITE A CONTROLER","OK")))))),N("Z6"))</f>
        <v>OK</v>
      </c>
      <c r="AD137" s="144">
        <f>IF(1=1,IF(E137="","",AD120),N("AB23"))</f>
        <v>62</v>
      </c>
      <c r="AE137" s="125" t="str">
        <f>IF(1=1,IF(G137="","",UPPER(TRIM(SUBSTITUTE(SUBSTITUTE(G137&amp;"",CHAR(160)," ")," "," ")))),N("AC23"))</f>
        <v>G</v>
      </c>
    </row>
    <row r="138" spans="1:31" ht="15.75" x14ac:dyDescent="0.25">
      <c r="A138" s="160" t="str">
        <f>IF(1=1,IF(E138="","",A120),N("A24"))</f>
        <v>N° 88</v>
      </c>
      <c r="B138" s="127" t="str">
        <f>IF(1=1,IF(E138="","",B120),N("B24"))</f>
        <v>COQ À LA BIÈRE</v>
      </c>
      <c r="C138" s="128" t="s">
        <v>192</v>
      </c>
      <c r="D138" s="129">
        <f>IF(ISBLANK(E138),"",LARGE(D120:D137,1)+1)</f>
        <v>15</v>
      </c>
      <c r="E138" s="130" t="s">
        <v>655</v>
      </c>
      <c r="F138" s="131">
        <v>1.5</v>
      </c>
      <c r="G138" s="9" t="s">
        <v>26</v>
      </c>
      <c r="H138" s="105"/>
      <c r="I138" s="132" t="str">
        <f>IF(1=1,IF(E138="","",I120),N("H24"))</f>
        <v>Découpes de coq</v>
      </c>
      <c r="J138" s="133">
        <f>IF(1=1,IF(E138="","",J120),N("I24"))</f>
        <v>17</v>
      </c>
      <c r="K138" s="134" t="str">
        <f>IF(1=1,IF(E138="","",K120),N("J24"))</f>
        <v>Kg</v>
      </c>
      <c r="L138" s="135">
        <f>IF(1=1,IF(OR(J138="",O138="",NOT(ISNUMBER(J138)),NOT(ISNUMBER(O138)),J138=0),"",O138/J138),N("L24"))</f>
        <v>8.8235294117647065</v>
      </c>
      <c r="M138" s="136">
        <f>IF(1=1,IF(OR(L138="",NOT(ISNUMBER(F138))),"",F138*L138*IFERROR(INDEX(D384:D428,MATCH(AE138,B384:B428,0)),1)),N("M13"))</f>
        <v>13.23529411764706</v>
      </c>
      <c r="N138" s="137" t="str">
        <f>IF(1=1,IF(F138="","",IF(G138="","",IFERROR(INDEX(E384:E428,MATCH(AE138,B384:B428,0)),G138&amp;""))),N("N6"))</f>
        <v>L</v>
      </c>
      <c r="O138" s="138">
        <f>IF(1=1,IF(E138="","",O120),N("K24"))</f>
        <v>150</v>
      </c>
      <c r="P138" s="139">
        <f>IF(1=1,IF(M138="","",IF(AND(ISNUMBER(M138),M138&lt;1,N138="kg"),MAX(1,ROUND(M138*1000,0)),IF(AND(ISNUMBER(M138),M138&lt;1,N138="L"),MAX(1,ROUND(M138*100,0)),ROUND(M138,3)))),N("O24"))</f>
        <v>13.234999999999999</v>
      </c>
      <c r="Q138" s="140" t="str">
        <f>IF(1=1,IF(M138="","",IF(AND(ISNUMBER(M138),M138&lt;1,N138="kg"),"g",IF(AND(ISNUMBER(M138),M138&lt;1,N138="L"),"cl",N138))),N("P24"))</f>
        <v>L</v>
      </c>
      <c r="R138" s="161" t="str">
        <f>IF(1=1,IF(E138="","",IF(F138="","A CONTROLER",IF(NOT(ISNUMBER(F138)),"TEXTE",IF(OR(L138="",L138&lt;=0),"COMMANDE PRINCIPALE INCOMPLETE",IF(G138="","UNITE MANQUANTE",IF(COUNTIF(B384:B428,AE138)=0,"UNITE A CONTROLER","OK")))))),N("Q9"))</f>
        <v>OK</v>
      </c>
      <c r="S138" s="105"/>
      <c r="T138" s="141" t="str">
        <f t="shared" si="14"/>
        <v>Crème double *</v>
      </c>
      <c r="U138" s="133">
        <f>IF(1=1,IF(E138="","",U120),N("S24"))</f>
        <v>100</v>
      </c>
      <c r="V138" s="133">
        <f>IF(1=1,IF(E138="","",V120),N("T24"))</f>
        <v>150</v>
      </c>
      <c r="W138" s="135">
        <f>IF(1=1,IF(OR(U138="",V138="",NOT(ISNUMBER(U138)),NOT(ISNUMBER(V138)),U138=0),"",V138/U138),N("U24"))</f>
        <v>1.5</v>
      </c>
      <c r="X138" s="136">
        <f>IF(1=1,IF(OR(W138="",NOT(ISNUMBER(F138))),"",F138*W138*IFERROR(INDEX(D384:D428,MATCH(AE138,B384:B428,0)),1)),N("V7"))</f>
        <v>2.25</v>
      </c>
      <c r="Y138" s="137" t="str">
        <f>IF(1=1,IF(F138="","",IF(G138="","",IFERROR(INDEX(E384:E428,MATCH(AE138,B384:B428,0)),G138&amp;""))),N("W6"))</f>
        <v>L</v>
      </c>
      <c r="Z138" s="142">
        <f>IF(1=1,IF(X138="","",IF(AND(ISNUMBER(X138),X138&lt;1,Y138="kg"),MAX(1,ROUND(X138*1000,0)),IF(AND(ISNUMBER(X138),X138&lt;1,Y138="L"),MAX(1,ROUND(X138*100,0)),ROUND(X138,3)))),N("X24"))</f>
        <v>2.25</v>
      </c>
      <c r="AA138" s="143" t="str">
        <f>IF(1=1,IF(X138="","",IF(AND(ISNUMBER(X138),X138&lt;1,Y138="kg"),"g",IF(AND(ISNUMBER(X138),X138&lt;1,Y138="L"),"cl",Y138))),N("Y24"))</f>
        <v>L</v>
      </c>
      <c r="AB138" s="123" t="str">
        <f>IF(1=1,IF(E138="","",IF(F138="","A CONTROLER",IF(NOT(ISNUMBER(F138)),"TEXTE",IF(OR(W138="",W138&lt;=0),"COMMANDE COUVERTS INCOMPLETE",IF(G138="","UNITE MANQUANTE",IF(COUNTIF(B384:B428,AE138)=0,"UNITE A CONTROLER","OK")))))),N("Z6"))</f>
        <v>OK</v>
      </c>
      <c r="AD138" s="144">
        <f>IF(1=1,IF(E138="","",AD120),N("AB24"))</f>
        <v>62</v>
      </c>
      <c r="AE138" s="125" t="str">
        <f>IF(1=1,IF(G138="","",UPPER(TRIM(SUBSTITUTE(SUBSTITUTE(G138&amp;"",CHAR(160)," ")," "," ")))),N("AC24"))</f>
        <v>L</v>
      </c>
    </row>
    <row r="139" spans="1:31" ht="15.75" x14ac:dyDescent="0.25">
      <c r="A139" s="160" t="str">
        <f>IF(1=1,IF(E139="","",A120),N("A25"))</f>
        <v/>
      </c>
      <c r="B139" s="127" t="str">
        <f>IF(1=1,IF(E139="","",B120),N("B25"))</f>
        <v/>
      </c>
      <c r="C139" s="128"/>
      <c r="D139" s="129" t="str">
        <f>IF(ISBLANK(E139),"",LARGE(D120:D138,1)+1)</f>
        <v/>
      </c>
      <c r="E139" s="130"/>
      <c r="F139" s="131"/>
      <c r="G139" s="170"/>
      <c r="H139" s="105"/>
      <c r="I139" s="132" t="str">
        <f>IF(1=1,IF(E139="","",I120),N("H25"))</f>
        <v/>
      </c>
      <c r="J139" s="133" t="str">
        <f>IF(1=1,IF(E139="","",J120),N("I25"))</f>
        <v/>
      </c>
      <c r="K139" s="134" t="str">
        <f>IF(1=1,IF(E139="","",K120),N("J25"))</f>
        <v/>
      </c>
      <c r="L139" s="135" t="str">
        <f>IF(1=1,IF(OR(J139="",O139="",NOT(ISNUMBER(J139)),NOT(ISNUMBER(O139)),J139=0),"",O139/J139),N("L25"))</f>
        <v/>
      </c>
      <c r="M139" s="136" t="str">
        <f>IF(1=1,IF(OR(L139="",NOT(ISNUMBER(F139))),"",F139*L139*IFERROR(INDEX(D384:D428,MATCH(AE139,B384:B428,0)),1)),N("M13"))</f>
        <v/>
      </c>
      <c r="N139" s="137" t="str">
        <f>IF(1=1,IF(F139="","",IF(G139="","",IFERROR(INDEX(E384:E428,MATCH(AE139,B384:B428,0)),G139&amp;""))),N("N6"))</f>
        <v/>
      </c>
      <c r="O139" s="138" t="str">
        <f>IF(1=1,IF(E139="","",O120),N("K25"))</f>
        <v/>
      </c>
      <c r="P139" s="139" t="str">
        <f>IF(1=1,IF(M139="","",IF(AND(ISNUMBER(M139),M139&lt;1,N139="kg"),MAX(1,ROUND(M139*1000,0)),IF(AND(ISNUMBER(M139),M139&lt;1,N139="L"),MAX(1,ROUND(M139*100,0)),ROUND(M139,3)))),N("O25"))</f>
        <v/>
      </c>
      <c r="Q139" s="140" t="str">
        <f>IF(1=1,IF(M139="","",IF(AND(ISNUMBER(M139),M139&lt;1,N139="kg"),"g",IF(AND(ISNUMBER(M139),M139&lt;1,N139="L"),"cl",N139))),N("P25"))</f>
        <v/>
      </c>
      <c r="R139" s="161" t="str">
        <f>IF(1=1,IF(E139="","",IF(F139="","A CONTROLER",IF(NOT(ISNUMBER(F139)),"TEXTE",IF(OR(L139="",L139&lt;=0),"COMMANDE PRINCIPALE INCOMPLETE",IF(G139="","UNITE MANQUANTE",IF(COUNTIF(B384:B428,AE139)=0,"UNITE A CONTROLER","OK")))))),N("Q9"))</f>
        <v/>
      </c>
      <c r="S139" s="105"/>
      <c r="T139" s="141">
        <f t="shared" si="14"/>
        <v>0</v>
      </c>
      <c r="U139" s="133" t="str">
        <f>IF(1=1,IF(E139="","",U120),N("S25"))</f>
        <v/>
      </c>
      <c r="V139" s="133" t="str">
        <f>IF(1=1,IF(E139="","",V120),N("T25"))</f>
        <v/>
      </c>
      <c r="W139" s="135" t="str">
        <f>IF(1=1,IF(OR(U139="",V139="",NOT(ISNUMBER(U139)),NOT(ISNUMBER(V139)),U139=0),"",V139/U139),N("U25"))</f>
        <v/>
      </c>
      <c r="X139" s="136" t="str">
        <f>IF(1=1,IF(OR(W139="",NOT(ISNUMBER(F139))),"",F139*W139*IFERROR(INDEX(D384:D428,MATCH(AE139,B384:B428,0)),1)),N("V7"))</f>
        <v/>
      </c>
      <c r="Y139" s="137" t="str">
        <f>IF(1=1,IF(F139="","",IF(G139="","",IFERROR(INDEX(E384:E428,MATCH(AE139,B384:B428,0)),G139&amp;""))),N("W6"))</f>
        <v/>
      </c>
      <c r="Z139" s="142" t="str">
        <f>IF(1=1,IF(X139="","",IF(AND(ISNUMBER(X139),X139&lt;1,Y139="kg"),MAX(1,ROUND(X139*1000,0)),IF(AND(ISNUMBER(X139),X139&lt;1,Y139="L"),MAX(1,ROUND(X139*100,0)),ROUND(X139,3)))),N("X25"))</f>
        <v/>
      </c>
      <c r="AA139" s="143" t="str">
        <f>IF(1=1,IF(X139="","",IF(AND(ISNUMBER(X139),X139&lt;1,Y139="kg"),"g",IF(AND(ISNUMBER(X139),X139&lt;1,Y139="L"),"cl",Y139))),N("Y25"))</f>
        <v/>
      </c>
      <c r="AB139" s="123" t="str">
        <f>IF(1=1,IF(E139="","",IF(F139="","A CONTROLER",IF(NOT(ISNUMBER(F139)),"TEXTE",IF(OR(W139="",W139&lt;=0),"COMMANDE COUVERTS INCOMPLETE",IF(G139="","UNITE MANQUANTE",IF(COUNTIF(B384:B428,AE139)=0,"UNITE A CONTROLER","OK")))))),N("Z6"))</f>
        <v/>
      </c>
      <c r="AD139" s="144" t="str">
        <f>IF(1=1,IF(E139="","",AD120),N("AB25"))</f>
        <v/>
      </c>
      <c r="AE139" s="125" t="str">
        <f>IF(1=1,IF(G139="","",UPPER(TRIM(SUBSTITUTE(SUBSTITUTE(G139&amp;"",CHAR(160)," ")," "," ")))),N("AC25"))</f>
        <v/>
      </c>
    </row>
    <row r="140" spans="1:31" ht="15.75" x14ac:dyDescent="0.25">
      <c r="A140" s="160" t="str">
        <f>IF(1=1,IF(E140="","",A120),N("A26"))</f>
        <v/>
      </c>
      <c r="B140" s="127" t="str">
        <f>IF(1=1,IF(E140="","",B120),N("B26"))</f>
        <v/>
      </c>
      <c r="C140" s="128"/>
      <c r="D140" s="129" t="str">
        <f>IF(ISBLANK(E140),"",LARGE(D120:D139,1)+1)</f>
        <v/>
      </c>
      <c r="E140" s="130"/>
      <c r="F140" s="131"/>
      <c r="G140" s="170"/>
      <c r="H140" s="105"/>
      <c r="I140" s="132" t="str">
        <f>IF(1=1,IF(E140="","",I120),N("H26"))</f>
        <v/>
      </c>
      <c r="J140" s="133" t="str">
        <f>IF(1=1,IF(E140="","",J120),N("I26"))</f>
        <v/>
      </c>
      <c r="K140" s="134" t="str">
        <f>IF(1=1,IF(E140="","",K120),N("J26"))</f>
        <v/>
      </c>
      <c r="L140" s="135" t="str">
        <f>IF(1=1,IF(OR(J140="",O140="",NOT(ISNUMBER(J140)),NOT(ISNUMBER(O140)),J140=0),"",O140/J140),N("L26"))</f>
        <v/>
      </c>
      <c r="M140" s="136" t="str">
        <f>IF(1=1,IF(OR(L140="",NOT(ISNUMBER(F140))),"",F140*L140*IFERROR(INDEX(D384:D428,MATCH(AE140,B384:B428,0)),1)),N("M13"))</f>
        <v/>
      </c>
      <c r="N140" s="137" t="str">
        <f>IF(1=1,IF(F140="","",IF(G140="","",IFERROR(INDEX(E384:E428,MATCH(AE140,B384:B428,0)),G140&amp;""))),N("N6"))</f>
        <v/>
      </c>
      <c r="O140" s="138" t="str">
        <f>IF(1=1,IF(E140="","",O120),N("K26"))</f>
        <v/>
      </c>
      <c r="P140" s="139" t="str">
        <f>IF(1=1,IF(M140="","",IF(AND(ISNUMBER(M140),M140&lt;1,N140="kg"),MAX(1,ROUND(M140*1000,0)),IF(AND(ISNUMBER(M140),M140&lt;1,N140="L"),MAX(1,ROUND(M140*100,0)),ROUND(M140,3)))),N("O26"))</f>
        <v/>
      </c>
      <c r="Q140" s="140" t="str">
        <f>IF(1=1,IF(M140="","",IF(AND(ISNUMBER(M140),M140&lt;1,N140="kg"),"g",IF(AND(ISNUMBER(M140),M140&lt;1,N140="L"),"cl",N140))),N("P26"))</f>
        <v/>
      </c>
      <c r="R140" s="161" t="str">
        <f>IF(1=1,IF(E140="","",IF(F140="","A CONTROLER",IF(NOT(ISNUMBER(F140)),"TEXTE",IF(OR(L140="",L140&lt;=0),"COMMANDE PRINCIPALE INCOMPLETE",IF(G140="","UNITE MANQUANTE",IF(COUNTIF(B384:B428,AE140)=0,"UNITE A CONTROLER","OK")))))),N("Q9"))</f>
        <v/>
      </c>
      <c r="S140" s="105"/>
      <c r="T140" s="141">
        <f t="shared" si="14"/>
        <v>0</v>
      </c>
      <c r="U140" s="133" t="str">
        <f>IF(1=1,IF(E140="","",U120),N("S26"))</f>
        <v/>
      </c>
      <c r="V140" s="133" t="str">
        <f>IF(1=1,IF(E140="","",V120),N("T26"))</f>
        <v/>
      </c>
      <c r="W140" s="135" t="str">
        <f>IF(1=1,IF(OR(U140="",V140="",NOT(ISNUMBER(U140)),NOT(ISNUMBER(V140)),U140=0),"",V140/U140),N("U26"))</f>
        <v/>
      </c>
      <c r="X140" s="136" t="str">
        <f>IF(1=1,IF(OR(W140="",NOT(ISNUMBER(F140))),"",F140*W140*IFERROR(INDEX(D384:D428,MATCH(AE140,B384:B428,0)),1)),N("V7"))</f>
        <v/>
      </c>
      <c r="Y140" s="137" t="str">
        <f>IF(1=1,IF(F140="","",IF(G140="","",IFERROR(INDEX(E384:E428,MATCH(AE140,B384:B428,0)),G140&amp;""))),N("W6"))</f>
        <v/>
      </c>
      <c r="Z140" s="142" t="str">
        <f>IF(1=1,IF(X140="","",IF(AND(ISNUMBER(X140),X140&lt;1,Y140="kg"),MAX(1,ROUND(X140*1000,0)),IF(AND(ISNUMBER(X140),X140&lt;1,Y140="L"),MAX(1,ROUND(X140*100,0)),ROUND(X140,3)))),N("X26"))</f>
        <v/>
      </c>
      <c r="AA140" s="143" t="str">
        <f>IF(1=1,IF(X140="","",IF(AND(ISNUMBER(X140),X140&lt;1,Y140="kg"),"g",IF(AND(ISNUMBER(X140),X140&lt;1,Y140="L"),"cl",Y140))),N("Y26"))</f>
        <v/>
      </c>
      <c r="AB140" s="123" t="str">
        <f>IF(1=1,IF(E140="","",IF(F140="","A CONTROLER",IF(NOT(ISNUMBER(F140)),"TEXTE",IF(OR(W140="",W140&lt;=0),"COMMANDE COUVERTS INCOMPLETE",IF(G140="","UNITE MANQUANTE",IF(COUNTIF(B384:B428,AE140)=0,"UNITE A CONTROLER","OK")))))),N("Z6"))</f>
        <v/>
      </c>
      <c r="AD140" s="144" t="str">
        <f>IF(1=1,IF(E140="","",AD120),N("AB26"))</f>
        <v/>
      </c>
      <c r="AE140" s="125" t="str">
        <f>IF(1=1,IF(G140="","",UPPER(TRIM(SUBSTITUTE(SUBSTITUTE(G140&amp;"",CHAR(160)," ")," "," ")))),N("AC26"))</f>
        <v/>
      </c>
    </row>
    <row r="141" spans="1:31" ht="15.75" x14ac:dyDescent="0.25">
      <c r="A141" s="160" t="str">
        <f>IF(1=1,IF(E141="","",A120),N("A27"))</f>
        <v/>
      </c>
      <c r="B141" s="127" t="str">
        <f>IF(1=1,IF(E141="","",B120),N("B27"))</f>
        <v/>
      </c>
      <c r="C141" s="128"/>
      <c r="D141" s="129" t="str">
        <f>IF(ISBLANK(E141),"",LARGE(D120:D140,1)+1)</f>
        <v/>
      </c>
      <c r="E141" s="130"/>
      <c r="F141" s="131"/>
      <c r="G141" s="170"/>
      <c r="H141" s="105"/>
      <c r="I141" s="132" t="str">
        <f>IF(1=1,IF(E141="","",I120),N("H27"))</f>
        <v/>
      </c>
      <c r="J141" s="133" t="str">
        <f>IF(1=1,IF(E141="","",J120),N("I27"))</f>
        <v/>
      </c>
      <c r="K141" s="134" t="str">
        <f>IF(1=1,IF(E141="","",K120),N("J27"))</f>
        <v/>
      </c>
      <c r="L141" s="135" t="str">
        <f>IF(1=1,IF(OR(J141="",O141="",NOT(ISNUMBER(J141)),NOT(ISNUMBER(O141)),J141=0),"",O141/J141),N("L27"))</f>
        <v/>
      </c>
      <c r="M141" s="136" t="str">
        <f>IF(1=1,IF(OR(L141="",NOT(ISNUMBER(F141))),"",F141*L141*IFERROR(INDEX(D384:D428,MATCH(AE141,B384:B428,0)),1)),N("M13"))</f>
        <v/>
      </c>
      <c r="N141" s="137" t="str">
        <f>IF(1=1,IF(F141="","",IF(G141="","",IFERROR(INDEX(E384:E428,MATCH(AE141,B384:B428,0)),G141&amp;""))),N("N6"))</f>
        <v/>
      </c>
      <c r="O141" s="138" t="str">
        <f>IF(1=1,IF(E141="","",O120),N("K27"))</f>
        <v/>
      </c>
      <c r="P141" s="139" t="str">
        <f>IF(1=1,IF(M141="","",IF(AND(ISNUMBER(M141),M141&lt;1,N141="kg"),MAX(1,ROUND(M141*1000,0)),IF(AND(ISNUMBER(M141),M141&lt;1,N141="L"),MAX(1,ROUND(M141*100,0)),ROUND(M141,3)))),N("O27"))</f>
        <v/>
      </c>
      <c r="Q141" s="140" t="str">
        <f>IF(1=1,IF(M141="","",IF(AND(ISNUMBER(M141),M141&lt;1,N141="kg"),"g",IF(AND(ISNUMBER(M141),M141&lt;1,N141="L"),"cl",N141))),N("P27"))</f>
        <v/>
      </c>
      <c r="R141" s="161" t="str">
        <f>IF(1=1,IF(E141="","",IF(F141="","A CONTROLER",IF(NOT(ISNUMBER(F141)),"TEXTE",IF(OR(L141="",L141&lt;=0),"COMMANDE PRINCIPALE INCOMPLETE",IF(G141="","UNITE MANQUANTE",IF(COUNTIF(B384:B428,AE141)=0,"UNITE A CONTROLER","OK")))))),N("Q9"))</f>
        <v/>
      </c>
      <c r="S141" s="105"/>
      <c r="T141" s="141">
        <f t="shared" si="14"/>
        <v>0</v>
      </c>
      <c r="U141" s="133" t="str">
        <f>IF(1=1,IF(E141="","",U120),N("S27"))</f>
        <v/>
      </c>
      <c r="V141" s="133" t="str">
        <f>IF(1=1,IF(E141="","",V120),N("T27"))</f>
        <v/>
      </c>
      <c r="W141" s="135" t="str">
        <f>IF(1=1,IF(OR(U141="",V141="",NOT(ISNUMBER(U141)),NOT(ISNUMBER(V141)),U141=0),"",V141/U141),N("U27"))</f>
        <v/>
      </c>
      <c r="X141" s="136" t="str">
        <f>IF(1=1,IF(OR(W141="",NOT(ISNUMBER(F141))),"",F141*W141*IFERROR(INDEX(D384:D428,MATCH(AE141,B384:B428,0)),1)),N("V7"))</f>
        <v/>
      </c>
      <c r="Y141" s="137" t="str">
        <f>IF(1=1,IF(F141="","",IF(G141="","",IFERROR(INDEX(E384:E428,MATCH(AE141,B384:B428,0)),G141&amp;""))),N("W6"))</f>
        <v/>
      </c>
      <c r="Z141" s="142" t="str">
        <f>IF(1=1,IF(X141="","",IF(AND(ISNUMBER(X141),X141&lt;1,Y141="kg"),MAX(1,ROUND(X141*1000,0)),IF(AND(ISNUMBER(X141),X141&lt;1,Y141="L"),MAX(1,ROUND(X141*100,0)),ROUND(X141,3)))),N("X27"))</f>
        <v/>
      </c>
      <c r="AA141" s="143" t="str">
        <f>IF(1=1,IF(X141="","",IF(AND(ISNUMBER(X141),X141&lt;1,Y141="kg"),"g",IF(AND(ISNUMBER(X141),X141&lt;1,Y141="L"),"cl",Y141))),N("Y27"))</f>
        <v/>
      </c>
      <c r="AB141" s="123" t="str">
        <f>IF(1=1,IF(E141="","",IF(F141="","A CONTROLER",IF(NOT(ISNUMBER(F141)),"TEXTE",IF(OR(W141="",W141&lt;=0),"COMMANDE COUVERTS INCOMPLETE",IF(G141="","UNITE MANQUANTE",IF(COUNTIF(B384:B428,AE141)=0,"UNITE A CONTROLER","OK")))))),N("Z6"))</f>
        <v/>
      </c>
      <c r="AD141" s="144" t="str">
        <f>IF(1=1,IF(E141="","",AD120),N("AB27"))</f>
        <v/>
      </c>
      <c r="AE141" s="125" t="str">
        <f>IF(1=1,IF(G141="","",UPPER(TRIM(SUBSTITUTE(SUBSTITUTE(G141&amp;"",CHAR(160)," ")," "," ")))),N("AC27"))</f>
        <v/>
      </c>
    </row>
    <row r="142" spans="1:31" ht="15.75" x14ac:dyDescent="0.25">
      <c r="A142" s="160" t="str">
        <f>IF(1=1,IF(E142="","",A120),N("A28"))</f>
        <v/>
      </c>
      <c r="B142" s="127" t="str">
        <f>IF(1=1,IF(E142="","",B120),N("B28"))</f>
        <v/>
      </c>
      <c r="C142" s="127"/>
      <c r="D142" s="129" t="str">
        <f>IF(ISBLANK(E142),"",LARGE(D120:D141,1)+1)</f>
        <v/>
      </c>
      <c r="E142" s="130"/>
      <c r="F142" s="131"/>
      <c r="G142" s="170"/>
      <c r="H142" s="105"/>
      <c r="I142" s="132" t="str">
        <f>IF(1=1,IF(E142="","",I120),N("H28"))</f>
        <v/>
      </c>
      <c r="J142" s="133" t="str">
        <f>IF(1=1,IF(E142="","",J120),N("I28"))</f>
        <v/>
      </c>
      <c r="K142" s="134" t="str">
        <f>IF(1=1,IF(E142="","",K120),N("J28"))</f>
        <v/>
      </c>
      <c r="L142" s="135" t="str">
        <f>IF(1=1,IF(OR(J142="",O142="",NOT(ISNUMBER(J142)),NOT(ISNUMBER(O142)),J142=0),"",O142/J142),N("L28"))</f>
        <v/>
      </c>
      <c r="M142" s="136" t="str">
        <f>IF(1=1,IF(OR(L142="",NOT(ISNUMBER(F142))),"",F142*L142*IFERROR(INDEX(D384:D428,MATCH(AE142,B384:B428,0)),1)),N("M13"))</f>
        <v/>
      </c>
      <c r="N142" s="137" t="str">
        <f>IF(1=1,IF(F142="","",IF(G142="","",IFERROR(INDEX(E384:E428,MATCH(AE142,B384:B428,0)),G142&amp;""))),N("N6"))</f>
        <v/>
      </c>
      <c r="O142" s="138" t="str">
        <f>IF(1=1,IF(E142="","",O120),N("K28"))</f>
        <v/>
      </c>
      <c r="P142" s="139" t="str">
        <f>IF(1=1,IF(M142="","",IF(AND(ISNUMBER(M142),M142&lt;1,N142="kg"),MAX(1,ROUND(M142*1000,0)),IF(AND(ISNUMBER(M142),M142&lt;1,N142="L"),MAX(1,ROUND(M142*100,0)),ROUND(M142,3)))),N("O28"))</f>
        <v/>
      </c>
      <c r="Q142" s="140" t="str">
        <f>IF(1=1,IF(M142="","",IF(AND(ISNUMBER(M142),M142&lt;1,N142="kg"),"g",IF(AND(ISNUMBER(M142),M142&lt;1,N142="L"),"cl",N142))),N("P28"))</f>
        <v/>
      </c>
      <c r="R142" s="161" t="str">
        <f>IF(1=1,IF(E142="","",IF(F142="","A CONTROLER",IF(NOT(ISNUMBER(F142)),"TEXTE",IF(OR(L142="",L142&lt;=0),"COMMANDE PRINCIPALE INCOMPLETE",IF(G142="","UNITE MANQUANTE",IF(COUNTIF(B384:B428,AE142)=0,"UNITE A CONTROLER","OK")))))),N("Q9"))</f>
        <v/>
      </c>
      <c r="S142" s="105"/>
      <c r="T142" s="141">
        <f t="shared" si="14"/>
        <v>0</v>
      </c>
      <c r="U142" s="133" t="str">
        <f>IF(1=1,IF(E142="","",U120),N("S28"))</f>
        <v/>
      </c>
      <c r="V142" s="133" t="str">
        <f>IF(1=1,IF(E142="","",V120),N("T28"))</f>
        <v/>
      </c>
      <c r="W142" s="135" t="str">
        <f>IF(1=1,IF(OR(U142="",V142="",NOT(ISNUMBER(U142)),NOT(ISNUMBER(V142)),U142=0),"",V142/U142),N("U28"))</f>
        <v/>
      </c>
      <c r="X142" s="136" t="str">
        <f>IF(1=1,IF(OR(W142="",NOT(ISNUMBER(F142))),"",F142*W142*IFERROR(INDEX(D384:D428,MATCH(AE142,B384:B428,0)),1)),N("V7"))</f>
        <v/>
      </c>
      <c r="Y142" s="137" t="str">
        <f>IF(1=1,IF(F142="","",IF(G142="","",IFERROR(INDEX(E384:E428,MATCH(AE142,B384:B428,0)),G142&amp;""))),N("W6"))</f>
        <v/>
      </c>
      <c r="Z142" s="142" t="str">
        <f>IF(1=1,IF(X142="","",IF(AND(ISNUMBER(X142),X142&lt;1,Y142="kg"),MAX(1,ROUND(X142*1000,0)),IF(AND(ISNUMBER(X142),X142&lt;1,Y142="L"),MAX(1,ROUND(X142*100,0)),ROUND(X142,3)))),N("X28"))</f>
        <v/>
      </c>
      <c r="AA142" s="143" t="str">
        <f>IF(1=1,IF(X142="","",IF(AND(ISNUMBER(X142),X142&lt;1,Y142="kg"),"g",IF(AND(ISNUMBER(X142),X142&lt;1,Y142="L"),"cl",Y142))),N("Y28"))</f>
        <v/>
      </c>
      <c r="AB142" s="123" t="str">
        <f>IF(1=1,IF(E142="","",IF(F142="","A CONTROLER",IF(NOT(ISNUMBER(F142)),"TEXTE",IF(OR(W142="",W142&lt;=0),"COMMANDE COUVERTS INCOMPLETE",IF(G142="","UNITE MANQUANTE",IF(COUNTIF(B384:B428,AE142)=0,"UNITE A CONTROLER","OK")))))),N("Z6"))</f>
        <v/>
      </c>
      <c r="AD142" s="144" t="str">
        <f>IF(1=1,IF(E142="","",AD120),N("AB28"))</f>
        <v/>
      </c>
      <c r="AE142" s="125" t="str">
        <f>IF(1=1,IF(G142="","",UPPER(TRIM(SUBSTITUTE(SUBSTITUTE(G142&amp;"",CHAR(160)," ")," "," ")))),N("AC28"))</f>
        <v/>
      </c>
    </row>
    <row r="143" spans="1:31" ht="15.75" x14ac:dyDescent="0.25">
      <c r="A143" s="160" t="str">
        <f>IF(1=1,IF(E143="","",A120),N("A29"))</f>
        <v/>
      </c>
      <c r="B143" s="127" t="str">
        <f>IF(1=1,IF(E143="","",B120),N("B29"))</f>
        <v/>
      </c>
      <c r="C143" s="127"/>
      <c r="D143" s="129" t="str">
        <f>IF(ISBLANK(E143),"",LARGE(D120:D142,1)+1)</f>
        <v/>
      </c>
      <c r="E143" s="130"/>
      <c r="F143" s="131"/>
      <c r="G143" s="170"/>
      <c r="H143" s="105"/>
      <c r="I143" s="132" t="str">
        <f>IF(1=1,IF(E143="","",I120),N("H29"))</f>
        <v/>
      </c>
      <c r="J143" s="133" t="str">
        <f>IF(1=1,IF(E143="","",J120),N("I29"))</f>
        <v/>
      </c>
      <c r="K143" s="134" t="str">
        <f>IF(1=1,IF(E143="","",K120),N("J29"))</f>
        <v/>
      </c>
      <c r="L143" s="135" t="str">
        <f>IF(1=1,IF(OR(J143="",O143="",NOT(ISNUMBER(J143)),NOT(ISNUMBER(O143)),J143=0),"",O143/J143),N("L29"))</f>
        <v/>
      </c>
      <c r="M143" s="136" t="str">
        <f>IF(1=1,IF(OR(L143="",NOT(ISNUMBER(F143))),"",F143*L143*IFERROR(INDEX(D384:D428,MATCH(AE143,B384:B428,0)),1)),N("M13"))</f>
        <v/>
      </c>
      <c r="N143" s="137" t="str">
        <f>IF(1=1,IF(F143="","",IF(G143="","",IFERROR(INDEX(E384:E428,MATCH(AE143,B384:B428,0)),G143&amp;""))),N("N6"))</f>
        <v/>
      </c>
      <c r="O143" s="138" t="str">
        <f>IF(1=1,IF(E143="","",O120),N("K29"))</f>
        <v/>
      </c>
      <c r="P143" s="139" t="str">
        <f>IF(1=1,IF(M143="","",IF(AND(ISNUMBER(M143),M143&lt;1,N143="kg"),MAX(1,ROUND(M143*1000,0)),IF(AND(ISNUMBER(M143),M143&lt;1,N143="L"),MAX(1,ROUND(M143*100,0)),ROUND(M143,3)))),N("O29"))</f>
        <v/>
      </c>
      <c r="Q143" s="140" t="str">
        <f>IF(1=1,IF(M143="","",IF(AND(ISNUMBER(M143),M143&lt;1,N143="kg"),"g",IF(AND(ISNUMBER(M143),M143&lt;1,N143="L"),"cl",N143))),N("P29"))</f>
        <v/>
      </c>
      <c r="R143" s="161" t="str">
        <f>IF(1=1,IF(E143="","",IF(F143="","A CONTROLER",IF(NOT(ISNUMBER(F143)),"TEXTE",IF(OR(L143="",L143&lt;=0),"COMMANDE PRINCIPALE INCOMPLETE",IF(G143="","UNITE MANQUANTE",IF(COUNTIF(B384:B428,AE143)=0,"UNITE A CONTROLER","OK")))))),N("Q9"))</f>
        <v/>
      </c>
      <c r="S143" s="105"/>
      <c r="T143" s="141">
        <f t="shared" si="14"/>
        <v>0</v>
      </c>
      <c r="U143" s="133" t="str">
        <f>IF(1=1,IF(E143="","",U120),N("S29"))</f>
        <v/>
      </c>
      <c r="V143" s="133" t="str">
        <f>IF(1=1,IF(E143="","",V120),N("T29"))</f>
        <v/>
      </c>
      <c r="W143" s="135" t="str">
        <f>IF(1=1,IF(OR(U143="",V143="",NOT(ISNUMBER(U143)),NOT(ISNUMBER(V143)),U143=0),"",V143/U143),N("U29"))</f>
        <v/>
      </c>
      <c r="X143" s="136" t="str">
        <f>IF(1=1,IF(OR(W143="",NOT(ISNUMBER(F143))),"",F143*W143*IFERROR(INDEX(D384:D428,MATCH(AE143,B384:B428,0)),1)),N("V7"))</f>
        <v/>
      </c>
      <c r="Y143" s="137" t="str">
        <f>IF(1=1,IF(F143="","",IF(G143="","",IFERROR(INDEX(E384:E428,MATCH(AE143,B384:B428,0)),G143&amp;""))),N("W6"))</f>
        <v/>
      </c>
      <c r="Z143" s="142" t="str">
        <f>IF(1=1,IF(X143="","",IF(AND(ISNUMBER(X143),X143&lt;1,Y143="kg"),MAX(1,ROUND(X143*1000,0)),IF(AND(ISNUMBER(X143),X143&lt;1,Y143="L"),MAX(1,ROUND(X143*100,0)),ROUND(X143,3)))),N("X29"))</f>
        <v/>
      </c>
      <c r="AA143" s="143" t="str">
        <f>IF(1=1,IF(X143="","",IF(AND(ISNUMBER(X143),X143&lt;1,Y143="kg"),"g",IF(AND(ISNUMBER(X143),X143&lt;1,Y143="L"),"cl",Y143))),N("Y29"))</f>
        <v/>
      </c>
      <c r="AB143" s="123" t="str">
        <f>IF(1=1,IF(E143="","",IF(F143="","A CONTROLER",IF(NOT(ISNUMBER(F143)),"TEXTE",IF(OR(W143="",W143&lt;=0),"COMMANDE COUVERTS INCOMPLETE",IF(G143="","UNITE MANQUANTE",IF(COUNTIF(B384:B428,AE143)=0,"UNITE A CONTROLER","OK")))))),N("Z6"))</f>
        <v/>
      </c>
      <c r="AD143" s="144" t="str">
        <f>IF(1=1,IF(E143="","",AD120),N("AB29"))</f>
        <v/>
      </c>
      <c r="AE143" s="125" t="str">
        <f>IF(1=1,IF(G143="","",UPPER(TRIM(SUBSTITUTE(SUBSTITUTE(G143&amp;"",CHAR(160)," ")," "," ")))),N("AC29"))</f>
        <v/>
      </c>
    </row>
    <row r="144" spans="1:31" ht="15.75" x14ac:dyDescent="0.25">
      <c r="A144" s="160" t="str">
        <f>IF(1=1,IF(E144="","",A120),N("A30"))</f>
        <v/>
      </c>
      <c r="B144" s="127" t="str">
        <f>IF(1=1,IF(E144="","",B120),N("B30"))</f>
        <v/>
      </c>
      <c r="C144" s="127"/>
      <c r="D144" s="129" t="str">
        <f>IF(ISBLANK(E144),"",LARGE(D120:D143,1)+1)</f>
        <v/>
      </c>
      <c r="E144" s="130"/>
      <c r="F144" s="131"/>
      <c r="G144" s="170"/>
      <c r="H144" s="105"/>
      <c r="I144" s="132" t="str">
        <f>IF(1=1,IF(E144="","",I120),N("H30"))</f>
        <v/>
      </c>
      <c r="J144" s="133" t="str">
        <f>IF(1=1,IF(E144="","",J120),N("I30"))</f>
        <v/>
      </c>
      <c r="K144" s="134" t="str">
        <f>IF(1=1,IF(E144="","",K120),N("J30"))</f>
        <v/>
      </c>
      <c r="L144" s="135" t="str">
        <f>IF(1=1,IF(OR(J144="",O144="",NOT(ISNUMBER(J144)),NOT(ISNUMBER(O144)),J144=0),"",O144/J144),N("L30"))</f>
        <v/>
      </c>
      <c r="M144" s="136" t="str">
        <f>IF(1=1,IF(OR(L144="",NOT(ISNUMBER(F144))),"",F144*L144*IFERROR(INDEX(D384:D428,MATCH(AE144,B384:B428,0)),1)),N("M13"))</f>
        <v/>
      </c>
      <c r="N144" s="137" t="str">
        <f>IF(1=1,IF(F144="","",IF(G144="","",IFERROR(INDEX(E384:E428,MATCH(AE144,B384:B428,0)),G144&amp;""))),N("N6"))</f>
        <v/>
      </c>
      <c r="O144" s="138" t="str">
        <f>IF(1=1,IF(E144="","",O120),N("K30"))</f>
        <v/>
      </c>
      <c r="P144" s="139" t="str">
        <f>IF(1=1,IF(M144="","",IF(AND(ISNUMBER(M144),M144&lt;1,N144="kg"),MAX(1,ROUND(M144*1000,0)),IF(AND(ISNUMBER(M144),M144&lt;1,N144="L"),MAX(1,ROUND(M144*100,0)),ROUND(M144,3)))),N("O30"))</f>
        <v/>
      </c>
      <c r="Q144" s="140" t="str">
        <f>IF(1=1,IF(M144="","",IF(AND(ISNUMBER(M144),M144&lt;1,N144="kg"),"g",IF(AND(ISNUMBER(M144),M144&lt;1,N144="L"),"cl",N144))),N("P30"))</f>
        <v/>
      </c>
      <c r="R144" s="161" t="str">
        <f>IF(1=1,IF(E144="","",IF(F144="","A CONTROLER",IF(NOT(ISNUMBER(F144)),"TEXTE",IF(OR(L144="",L144&lt;=0),"COMMANDE PRINCIPALE INCOMPLETE",IF(G144="","UNITE MANQUANTE",IF(COUNTIF(B384:B428,AE144)=0,"UNITE A CONTROLER","OK")))))),N("Q9"))</f>
        <v/>
      </c>
      <c r="S144" s="105"/>
      <c r="T144" s="141">
        <f t="shared" si="14"/>
        <v>0</v>
      </c>
      <c r="U144" s="133" t="str">
        <f>IF(1=1,IF(E144="","",U120),N("S30"))</f>
        <v/>
      </c>
      <c r="V144" s="133" t="str">
        <f>IF(1=1,IF(E144="","",V120),N("T30"))</f>
        <v/>
      </c>
      <c r="W144" s="135" t="str">
        <f>IF(1=1,IF(OR(U144="",V144="",NOT(ISNUMBER(U144)),NOT(ISNUMBER(V144)),U144=0),"",V144/U144),N("U30"))</f>
        <v/>
      </c>
      <c r="X144" s="136" t="str">
        <f>IF(1=1,IF(OR(W144="",NOT(ISNUMBER(F144))),"",F144*W144*IFERROR(INDEX(D384:D428,MATCH(AE144,B384:B428,0)),1)),N("V7"))</f>
        <v/>
      </c>
      <c r="Y144" s="137" t="str">
        <f>IF(1=1,IF(F144="","",IF(G144="","",IFERROR(INDEX(E384:E428,MATCH(AE144,B384:B428,0)),G144&amp;""))),N("W6"))</f>
        <v/>
      </c>
      <c r="Z144" s="142" t="str">
        <f>IF(1=1,IF(X144="","",IF(AND(ISNUMBER(X144),X144&lt;1,Y144="kg"),MAX(1,ROUND(X144*1000,0)),IF(AND(ISNUMBER(X144),X144&lt;1,Y144="L"),MAX(1,ROUND(X144*100,0)),ROUND(X144,3)))),N("X30"))</f>
        <v/>
      </c>
      <c r="AA144" s="143" t="str">
        <f>IF(1=1,IF(X144="","",IF(AND(ISNUMBER(X144),X144&lt;1,Y144="kg"),"g",IF(AND(ISNUMBER(X144),X144&lt;1,Y144="L"),"cl",Y144))),N("Y30"))</f>
        <v/>
      </c>
      <c r="AB144" s="123" t="str">
        <f>IF(1=1,IF(E144="","",IF(F144="","A CONTROLER",IF(NOT(ISNUMBER(F144)),"TEXTE",IF(OR(W144="",W144&lt;=0),"COMMANDE COUVERTS INCOMPLETE",IF(G144="","UNITE MANQUANTE",IF(COUNTIF(B384:B428,AE144)=0,"UNITE A CONTROLER","OK")))))),N("Z6"))</f>
        <v/>
      </c>
      <c r="AD144" s="144" t="str">
        <f>IF(1=1,IF(E144="","",AD120),N("AB30"))</f>
        <v/>
      </c>
      <c r="AE144" s="125" t="str">
        <f>IF(1=1,IF(G144="","",UPPER(TRIM(SUBSTITUTE(SUBSTITUTE(G144&amp;"",CHAR(160)," ")," "," ")))),N("AC30"))</f>
        <v/>
      </c>
    </row>
    <row r="145" spans="1:33" ht="15.75" x14ac:dyDescent="0.25">
      <c r="A145" s="160" t="str">
        <f>IF(1=1,IF(E145="","",A120),N("A31"))</f>
        <v/>
      </c>
      <c r="B145" s="127" t="str">
        <f>IF(1=1,IF(E145="","",B120),N("B31"))</f>
        <v/>
      </c>
      <c r="C145" s="127"/>
      <c r="D145" s="129" t="str">
        <f>IF(ISBLANK(E145),"",LARGE(D120:D144,1)+1)</f>
        <v/>
      </c>
      <c r="E145" s="130"/>
      <c r="F145" s="131"/>
      <c r="G145" s="170"/>
      <c r="H145" s="105"/>
      <c r="I145" s="132" t="str">
        <f>IF(1=1,IF(E145="","",I120),N("H31"))</f>
        <v/>
      </c>
      <c r="J145" s="133" t="str">
        <f>IF(1=1,IF(E145="","",J120),N("I31"))</f>
        <v/>
      </c>
      <c r="K145" s="134" t="str">
        <f>IF(1=1,IF(E145="","",K120),N("J31"))</f>
        <v/>
      </c>
      <c r="L145" s="135" t="str">
        <f>IF(1=1,IF(OR(J145="",O145="",NOT(ISNUMBER(J145)),NOT(ISNUMBER(O145)),J145=0),"",O145/J145),N("L31"))</f>
        <v/>
      </c>
      <c r="M145" s="136" t="str">
        <f>IF(1=1,IF(OR(L145="",NOT(ISNUMBER(F145))),"",F145*L145*IFERROR(INDEX(D384:D428,MATCH(AE145,B384:B428,0)),1)),N("M13"))</f>
        <v/>
      </c>
      <c r="N145" s="137" t="str">
        <f>IF(1=1,IF(F145="","",IF(G145="","",IFERROR(INDEX(E384:E428,MATCH(AE145,B384:B428,0)),G145&amp;""))),N("N6"))</f>
        <v/>
      </c>
      <c r="O145" s="138" t="str">
        <f>IF(1=1,IF(E145="","",O120),N("K31"))</f>
        <v/>
      </c>
      <c r="P145" s="139" t="str">
        <f>IF(1=1,IF(M145="","",IF(AND(ISNUMBER(M145),M145&lt;1,N145="kg"),MAX(1,ROUND(M145*1000,0)),IF(AND(ISNUMBER(M145),M145&lt;1,N145="L"),MAX(1,ROUND(M145*100,0)),ROUND(M145,3)))),N("O31"))</f>
        <v/>
      </c>
      <c r="Q145" s="140" t="str">
        <f>IF(1=1,IF(M145="","",IF(AND(ISNUMBER(M145),M145&lt;1,N145="kg"),"g",IF(AND(ISNUMBER(M145),M145&lt;1,N145="L"),"cl",N145))),N("P31"))</f>
        <v/>
      </c>
      <c r="R145" s="161" t="str">
        <f>IF(1=1,IF(E145="","",IF(F145="","A CONTROLER",IF(NOT(ISNUMBER(F145)),"TEXTE",IF(OR(L145="",L145&lt;=0),"COMMANDE PRINCIPALE INCOMPLETE",IF(G145="","UNITE MANQUANTE",IF(COUNTIF(B384:B428,AE145)=0,"UNITE A CONTROLER","OK")))))),N("Q9"))</f>
        <v/>
      </c>
      <c r="S145" s="105"/>
      <c r="T145" s="141">
        <f t="shared" si="14"/>
        <v>0</v>
      </c>
      <c r="U145" s="133" t="str">
        <f>IF(1=1,IF(E145="","",U120),N("S31"))</f>
        <v/>
      </c>
      <c r="V145" s="133" t="str">
        <f>IF(1=1,IF(E145="","",V120),N("T31"))</f>
        <v/>
      </c>
      <c r="W145" s="135" t="str">
        <f>IF(1=1,IF(OR(U145="",V145="",NOT(ISNUMBER(U145)),NOT(ISNUMBER(V145)),U145=0),"",V145/U145),N("U31"))</f>
        <v/>
      </c>
      <c r="X145" s="136" t="str">
        <f>IF(1=1,IF(OR(W145="",NOT(ISNUMBER(F145))),"",F145*W145*IFERROR(INDEX(D384:D428,MATCH(AE145,B384:B428,0)),1)),N("V7"))</f>
        <v/>
      </c>
      <c r="Y145" s="137" t="str">
        <f>IF(1=1,IF(F145="","",IF(G145="","",IFERROR(INDEX(E384:E428,MATCH(AE145,B384:B428,0)),G145&amp;""))),N("W6"))</f>
        <v/>
      </c>
      <c r="Z145" s="142" t="str">
        <f>IF(1=1,IF(X145="","",IF(AND(ISNUMBER(X145),X145&lt;1,Y145="kg"),MAX(1,ROUND(X145*1000,0)),IF(AND(ISNUMBER(X145),X145&lt;1,Y145="L"),MAX(1,ROUND(X145*100,0)),ROUND(X145,3)))),N("X31"))</f>
        <v/>
      </c>
      <c r="AA145" s="143" t="str">
        <f>IF(1=1,IF(X145="","",IF(AND(ISNUMBER(X145),X145&lt;1,Y145="kg"),"g",IF(AND(ISNUMBER(X145),X145&lt;1,Y145="L"),"cl",Y145))),N("Y31"))</f>
        <v/>
      </c>
      <c r="AB145" s="123" t="str">
        <f>IF(1=1,IF(E145="","",IF(F145="","A CONTROLER",IF(NOT(ISNUMBER(F145)),"TEXTE",IF(OR(W145="",W145&lt;=0),"COMMANDE COUVERTS INCOMPLETE",IF(G145="","UNITE MANQUANTE",IF(COUNTIF(B384:B428,AE145)=0,"UNITE A CONTROLER","OK")))))),N("Z6"))</f>
        <v/>
      </c>
      <c r="AD145" s="144" t="str">
        <f>IF(1=1,IF(E145="","",AD120),N("AB31"))</f>
        <v/>
      </c>
      <c r="AE145" s="125" t="str">
        <f>IF(1=1,IF(G145="","",UPPER(TRIM(SUBSTITUTE(SUBSTITUTE(G145&amp;"",CHAR(160)," ")," "," ")))),N("AC31"))</f>
        <v/>
      </c>
    </row>
    <row r="146" spans="1:33" ht="15.75" x14ac:dyDescent="0.25">
      <c r="A146" s="160" t="str">
        <f>IF(1=1,IF(E146="","",A120),N("A32"))</f>
        <v/>
      </c>
      <c r="B146" s="127" t="str">
        <f>IF(1=1,IF(E146="","",B120),N("B32"))</f>
        <v/>
      </c>
      <c r="C146" s="127"/>
      <c r="D146" s="129" t="str">
        <f>IF(ISBLANK(E146),"",LARGE(D120:D145,1)+1)</f>
        <v/>
      </c>
      <c r="E146" s="130"/>
      <c r="F146" s="131"/>
      <c r="G146" s="170"/>
      <c r="H146" s="105"/>
      <c r="I146" s="132" t="str">
        <f>IF(1=1,IF(E146="","",I120),N("H32"))</f>
        <v/>
      </c>
      <c r="J146" s="133" t="str">
        <f>IF(1=1,IF(E146="","",J120),N("I32"))</f>
        <v/>
      </c>
      <c r="K146" s="134" t="str">
        <f>IF(1=1,IF(E146="","",K120),N("J32"))</f>
        <v/>
      </c>
      <c r="L146" s="135" t="str">
        <f>IF(1=1,IF(OR(J146="",O146="",NOT(ISNUMBER(J146)),NOT(ISNUMBER(O146)),J146=0),"",O146/J146),N("L32"))</f>
        <v/>
      </c>
      <c r="M146" s="136" t="str">
        <f>IF(1=1,IF(OR(L146="",NOT(ISNUMBER(F146))),"",F146*L146*IFERROR(INDEX(D384:D428,MATCH(AE146,B384:B428,0)),1)),N("M13"))</f>
        <v/>
      </c>
      <c r="N146" s="137" t="str">
        <f>IF(1=1,IF(F146="","",IF(G146="","",IFERROR(INDEX(E384:E428,MATCH(AE146,B384:B428,0)),G146&amp;""))),N("N6"))</f>
        <v/>
      </c>
      <c r="O146" s="138" t="str">
        <f>IF(1=1,IF(E146="","",O120),N("K32"))</f>
        <v/>
      </c>
      <c r="P146" s="139" t="str">
        <f>IF(1=1,IF(M146="","",IF(AND(ISNUMBER(M146),M146&lt;1,N146="kg"),MAX(1,ROUND(M146*1000,0)),IF(AND(ISNUMBER(M146),M146&lt;1,N146="L"),MAX(1,ROUND(M146*100,0)),ROUND(M146,3)))),N("O32"))</f>
        <v/>
      </c>
      <c r="Q146" s="140" t="str">
        <f>IF(1=1,IF(M146="","",IF(AND(ISNUMBER(M146),M146&lt;1,N146="kg"),"g",IF(AND(ISNUMBER(M146),M146&lt;1,N146="L"),"cl",N146))),N("P32"))</f>
        <v/>
      </c>
      <c r="R146" s="161" t="str">
        <f>IF(1=1,IF(E146="","",IF(F146="","A CONTROLER",IF(NOT(ISNUMBER(F146)),"TEXTE",IF(OR(L146="",L146&lt;=0),"COMMANDE PRINCIPALE INCOMPLETE",IF(G146="","UNITE MANQUANTE",IF(COUNTIF(B384:B428,AE146)=0,"UNITE A CONTROLER","OK")))))),N("Q9"))</f>
        <v/>
      </c>
      <c r="S146" s="105"/>
      <c r="T146" s="141">
        <f t="shared" si="14"/>
        <v>0</v>
      </c>
      <c r="U146" s="133" t="str">
        <f>IF(1=1,IF(E146="","",U120),N("S32"))</f>
        <v/>
      </c>
      <c r="V146" s="133" t="str">
        <f>IF(1=1,IF(E146="","",V120),N("T32"))</f>
        <v/>
      </c>
      <c r="W146" s="135" t="str">
        <f>IF(1=1,IF(OR(U146="",V146="",NOT(ISNUMBER(U146)),NOT(ISNUMBER(V146)),U146=0),"",V146/U146),N("U32"))</f>
        <v/>
      </c>
      <c r="X146" s="136" t="str">
        <f>IF(1=1,IF(OR(W146="",NOT(ISNUMBER(F146))),"",F146*W146*IFERROR(INDEX(D384:D428,MATCH(AE146,B384:B428,0)),1)),N("V7"))</f>
        <v/>
      </c>
      <c r="Y146" s="137" t="str">
        <f>IF(1=1,IF(F146="","",IF(G146="","",IFERROR(INDEX(E384:E428,MATCH(AE146,B384:B428,0)),G146&amp;""))),N("W6"))</f>
        <v/>
      </c>
      <c r="Z146" s="142" t="str">
        <f>IF(1=1,IF(X146="","",IF(AND(ISNUMBER(X146),X146&lt;1,Y146="kg"),MAX(1,ROUND(X146*1000,0)),IF(AND(ISNUMBER(X146),X146&lt;1,Y146="L"),MAX(1,ROUND(X146*100,0)),ROUND(X146,3)))),N("X32"))</f>
        <v/>
      </c>
      <c r="AA146" s="143" t="str">
        <f>IF(1=1,IF(X146="","",IF(AND(ISNUMBER(X146),X146&lt;1,Y146="kg"),"g",IF(AND(ISNUMBER(X146),X146&lt;1,Y146="L"),"cl",Y146))),N("Y32"))</f>
        <v/>
      </c>
      <c r="AB146" s="123" t="str">
        <f>IF(1=1,IF(E146="","",IF(F146="","A CONTROLER",IF(NOT(ISNUMBER(F146)),"TEXTE",IF(OR(W146="",W146&lt;=0),"COMMANDE COUVERTS INCOMPLETE",IF(G146="","UNITE MANQUANTE",IF(COUNTIF(B384:B428,AE146)=0,"UNITE A CONTROLER","OK")))))),N("Z6"))</f>
        <v/>
      </c>
      <c r="AD146" s="144" t="str">
        <f>IF(1=1,IF(E146="","",AD120),N("AB32"))</f>
        <v/>
      </c>
      <c r="AE146" s="125" t="str">
        <f>IF(1=1,IF(G146="","",UPPER(TRIM(SUBSTITUTE(SUBSTITUTE(G146&amp;"",CHAR(160)," ")," "," ")))),N("AC32"))</f>
        <v/>
      </c>
    </row>
    <row r="147" spans="1:33" ht="15.75" x14ac:dyDescent="0.25">
      <c r="A147" s="160" t="str">
        <f>IF(1=1,IF(E147="","",A120),N("A33"))</f>
        <v/>
      </c>
      <c r="B147" s="127" t="str">
        <f>IF(1=1,IF(E147="","",B120),N("B33"))</f>
        <v/>
      </c>
      <c r="C147" s="127"/>
      <c r="D147" s="129" t="str">
        <f>IF(ISBLANK(E147),"",LARGE(D120:D146,1)+1)</f>
        <v/>
      </c>
      <c r="E147" s="130"/>
      <c r="F147" s="131"/>
      <c r="G147" s="170"/>
      <c r="H147" s="105"/>
      <c r="I147" s="132" t="str">
        <f>IF(1=1,IF(E147="","",I120),N("H33"))</f>
        <v/>
      </c>
      <c r="J147" s="133" t="str">
        <f>IF(1=1,IF(E147="","",J120),N("I33"))</f>
        <v/>
      </c>
      <c r="K147" s="134" t="str">
        <f>IF(1=1,IF(E147="","",K120),N("J33"))</f>
        <v/>
      </c>
      <c r="L147" s="135" t="str">
        <f>IF(1=1,IF(OR(J147="",O147="",NOT(ISNUMBER(J147)),NOT(ISNUMBER(O147)),J147=0),"",O147/J147),N("L33"))</f>
        <v/>
      </c>
      <c r="M147" s="136" t="str">
        <f>IF(1=1,IF(OR(L147="",NOT(ISNUMBER(F147))),"",F147*L147*IFERROR(INDEX(D384:D428,MATCH(AE147,B384:B428,0)),1)),N("M13"))</f>
        <v/>
      </c>
      <c r="N147" s="137" t="str">
        <f>IF(1=1,IF(F147="","",IF(G147="","",IFERROR(INDEX(E384:E428,MATCH(AE147,B384:B428,0)),G147&amp;""))),N("N6"))</f>
        <v/>
      </c>
      <c r="O147" s="138" t="str">
        <f>IF(1=1,IF(E147="","",O120),N("K33"))</f>
        <v/>
      </c>
      <c r="P147" s="139" t="str">
        <f>IF(1=1,IF(M147="","",IF(AND(ISNUMBER(M147),M147&lt;1,N147="kg"),MAX(1,ROUND(M147*1000,0)),IF(AND(ISNUMBER(M147),M147&lt;1,N147="L"),MAX(1,ROUND(M147*100,0)),ROUND(M147,3)))),N("O33"))</f>
        <v/>
      </c>
      <c r="Q147" s="140" t="str">
        <f>IF(1=1,IF(M147="","",IF(AND(ISNUMBER(M147),M147&lt;1,N147="kg"),"g",IF(AND(ISNUMBER(M147),M147&lt;1,N147="L"),"cl",N147))),N("P33"))</f>
        <v/>
      </c>
      <c r="R147" s="161" t="str">
        <f>IF(1=1,IF(E147="","",IF(F147="","A CONTROLER",IF(NOT(ISNUMBER(F147)),"TEXTE",IF(OR(L147="",L147&lt;=0),"COMMANDE PRINCIPALE INCOMPLETE",IF(G147="","UNITE MANQUANTE",IF(COUNTIF(B384:B428,AE147)=0,"UNITE A CONTROLER","OK")))))),N("Q9"))</f>
        <v/>
      </c>
      <c r="S147" s="105"/>
      <c r="T147" s="141">
        <f t="shared" si="14"/>
        <v>0</v>
      </c>
      <c r="U147" s="133" t="str">
        <f>IF(1=1,IF(E147="","",U120),N("S33"))</f>
        <v/>
      </c>
      <c r="V147" s="133" t="str">
        <f>IF(1=1,IF(E147="","",V120),N("T33"))</f>
        <v/>
      </c>
      <c r="W147" s="135" t="str">
        <f>IF(1=1,IF(OR(U147="",V147="",NOT(ISNUMBER(U147)),NOT(ISNUMBER(V147)),U147=0),"",V147/U147),N("U33"))</f>
        <v/>
      </c>
      <c r="X147" s="136" t="str">
        <f>IF(1=1,IF(OR(W147="",NOT(ISNUMBER(F147))),"",F147*W147*IFERROR(INDEX(D384:D428,MATCH(AE147,B384:B428,0)),1)),N("V7"))</f>
        <v/>
      </c>
      <c r="Y147" s="137" t="str">
        <f>IF(1=1,IF(F147="","",IF(G147="","",IFERROR(INDEX(E384:E428,MATCH(AE147,B384:B428,0)),G147&amp;""))),N("W6"))</f>
        <v/>
      </c>
      <c r="Z147" s="142" t="str">
        <f>IF(1=1,IF(X147="","",IF(AND(ISNUMBER(X147),X147&lt;1,Y147="kg"),MAX(1,ROUND(X147*1000,0)),IF(AND(ISNUMBER(X147),X147&lt;1,Y147="L"),MAX(1,ROUND(X147*100,0)),ROUND(X147,3)))),N("X33"))</f>
        <v/>
      </c>
      <c r="AA147" s="143" t="str">
        <f>IF(1=1,IF(X147="","",IF(AND(ISNUMBER(X147),X147&lt;1,Y147="kg"),"g",IF(AND(ISNUMBER(X147),X147&lt;1,Y147="L"),"cl",Y147))),N("Y33"))</f>
        <v/>
      </c>
      <c r="AB147" s="123" t="str">
        <f>IF(1=1,IF(E147="","",IF(F147="","A CONTROLER",IF(NOT(ISNUMBER(F147)),"TEXTE",IF(OR(W147="",W147&lt;=0),"COMMANDE COUVERTS INCOMPLETE",IF(G147="","UNITE MANQUANTE",IF(COUNTIF(B384:B428,AE147)=0,"UNITE A CONTROLER","OK")))))),N("Z6"))</f>
        <v/>
      </c>
      <c r="AD147" s="144" t="str">
        <f>IF(1=1,IF(E147="","",AD120),N("AB33"))</f>
        <v/>
      </c>
      <c r="AE147" s="125" t="str">
        <f>IF(1=1,IF(G147="","",UPPER(TRIM(SUBSTITUTE(SUBSTITUTE(G147&amp;"",CHAR(160)," ")," "," ")))),N("AC33"))</f>
        <v/>
      </c>
    </row>
    <row r="148" spans="1:33" ht="15.75" x14ac:dyDescent="0.25">
      <c r="A148" s="160" t="str">
        <f>IF(1=1,IF(E148="","",A120),N("A34"))</f>
        <v/>
      </c>
      <c r="B148" s="127" t="str">
        <f>IF(1=1,IF(E148="","",B120),N("B34"))</f>
        <v/>
      </c>
      <c r="C148" s="127"/>
      <c r="D148" s="129" t="str">
        <f>IF(ISBLANK(E148),"",LARGE(D120:D147,1)+1)</f>
        <v/>
      </c>
      <c r="E148" s="130"/>
      <c r="F148" s="131"/>
      <c r="G148" s="170"/>
      <c r="H148" s="105"/>
      <c r="I148" s="132" t="str">
        <f>IF(1=1,IF(E148="","",I120),N("H34"))</f>
        <v/>
      </c>
      <c r="J148" s="133" t="str">
        <f>IF(1=1,IF(E148="","",J120),N("I34"))</f>
        <v/>
      </c>
      <c r="K148" s="134" t="str">
        <f>IF(1=1,IF(E148="","",K120),N("J34"))</f>
        <v/>
      </c>
      <c r="L148" s="135" t="str">
        <f>IF(1=1,IF(OR(J148="",O148="",NOT(ISNUMBER(J148)),NOT(ISNUMBER(O148)),J148=0),"",O148/J148),N("L34"))</f>
        <v/>
      </c>
      <c r="M148" s="136" t="str">
        <f>IF(1=1,IF(OR(L148="",NOT(ISNUMBER(F148))),"",F148*L148*IFERROR(INDEX(D384:D428,MATCH(AE148,B384:B428,0)),1)),N("M13"))</f>
        <v/>
      </c>
      <c r="N148" s="137" t="str">
        <f>IF(1=1,IF(F148="","",IF(G148="","",IFERROR(INDEX(E384:E428,MATCH(AE148,B384:B428,0)),G148&amp;""))),N("N6"))</f>
        <v/>
      </c>
      <c r="O148" s="138" t="str">
        <f>IF(1=1,IF(E148="","",O120),N("K34"))</f>
        <v/>
      </c>
      <c r="P148" s="139" t="str">
        <f>IF(1=1,IF(M148="","",IF(AND(ISNUMBER(M148),M148&lt;1,N148="kg"),MAX(1,ROUND(M148*1000,0)),IF(AND(ISNUMBER(M148),M148&lt;1,N148="L"),MAX(1,ROUND(M148*100,0)),ROUND(M148,3)))),N("O34"))</f>
        <v/>
      </c>
      <c r="Q148" s="140" t="str">
        <f>IF(1=1,IF(M148="","",IF(AND(ISNUMBER(M148),M148&lt;1,N148="kg"),"g",IF(AND(ISNUMBER(M148),M148&lt;1,N148="L"),"cl",N148))),N("P34"))</f>
        <v/>
      </c>
      <c r="R148" s="161" t="str">
        <f>IF(1=1,IF(E148="","",IF(F148="","A CONTROLER",IF(NOT(ISNUMBER(F148)),"TEXTE",IF(OR(L148="",L148&lt;=0),"COMMANDE PRINCIPALE INCOMPLETE",IF(G148="","UNITE MANQUANTE",IF(COUNTIF(B384:B428,AE148)=0,"UNITE A CONTROLER","OK")))))),N("Q9"))</f>
        <v/>
      </c>
      <c r="S148" s="105"/>
      <c r="T148" s="141">
        <f t="shared" si="14"/>
        <v>0</v>
      </c>
      <c r="U148" s="133" t="str">
        <f>IF(1=1,IF(E148="","",U120),N("S34"))</f>
        <v/>
      </c>
      <c r="V148" s="133" t="str">
        <f>IF(1=1,IF(E148="","",V120),N("T34"))</f>
        <v/>
      </c>
      <c r="W148" s="135" t="str">
        <f>IF(1=1,IF(OR(U148="",V148="",NOT(ISNUMBER(U148)),NOT(ISNUMBER(V148)),U148=0),"",V148/U148),N("U34"))</f>
        <v/>
      </c>
      <c r="X148" s="136" t="str">
        <f>IF(1=1,IF(OR(W148="",NOT(ISNUMBER(F148))),"",F148*W148*IFERROR(INDEX(D384:D428,MATCH(AE148,B384:B428,0)),1)),N("V7"))</f>
        <v/>
      </c>
      <c r="Y148" s="137" t="str">
        <f>IF(1=1,IF(F148="","",IF(G148="","",IFERROR(INDEX(E384:E428,MATCH(AE148,B384:B428,0)),G148&amp;""))),N("W6"))</f>
        <v/>
      </c>
      <c r="Z148" s="142" t="str">
        <f>IF(1=1,IF(X148="","",IF(AND(ISNUMBER(X148),X148&lt;1,Y148="kg"),MAX(1,ROUND(X148*1000,0)),IF(AND(ISNUMBER(X148),X148&lt;1,Y148="L"),MAX(1,ROUND(X148*100,0)),ROUND(X148,3)))),N("X34"))</f>
        <v/>
      </c>
      <c r="AA148" s="143" t="str">
        <f>IF(1=1,IF(X148="","",IF(AND(ISNUMBER(X148),X148&lt;1,Y148="kg"),"g",IF(AND(ISNUMBER(X148),X148&lt;1,Y148="L"),"cl",Y148))),N("Y34"))</f>
        <v/>
      </c>
      <c r="AB148" s="123" t="str">
        <f>IF(1=1,IF(E148="","",IF(F148="","A CONTROLER",IF(NOT(ISNUMBER(F148)),"TEXTE",IF(OR(W148="",W148&lt;=0),"COMMANDE COUVERTS INCOMPLETE",IF(G148="","UNITE MANQUANTE",IF(COUNTIF(B384:B428,AE148)=0,"UNITE A CONTROLER","OK")))))),N("Z6"))</f>
        <v/>
      </c>
      <c r="AD148" s="144" t="str">
        <f>IF(1=1,IF(E148="","",AD120),N("AB34"))</f>
        <v/>
      </c>
      <c r="AE148" s="125" t="str">
        <f>IF(1=1,IF(G148="","",UPPER(TRIM(SUBSTITUTE(SUBSTITUTE(G148&amp;"",CHAR(160)," ")," "," ")))),N("AC34"))</f>
        <v/>
      </c>
    </row>
    <row r="149" spans="1:33" ht="15.75" x14ac:dyDescent="0.25">
      <c r="A149" s="160" t="str">
        <f>IF(1=1,IF(E149="","",A120),N("A35"))</f>
        <v/>
      </c>
      <c r="B149" s="127" t="str">
        <f>IF(1=1,IF(E149="","",B120),N("B35"))</f>
        <v/>
      </c>
      <c r="C149" s="127"/>
      <c r="D149" s="129" t="str">
        <f>IF(ISBLANK(E149),"",LARGE(D120:D148,1)+1)</f>
        <v/>
      </c>
      <c r="E149" s="130"/>
      <c r="F149" s="131"/>
      <c r="G149" s="170"/>
      <c r="H149" s="105"/>
      <c r="I149" s="132" t="str">
        <f>IF(1=1,IF(E149="","",I120),N("H35"))</f>
        <v/>
      </c>
      <c r="J149" s="133" t="str">
        <f>IF(1=1,IF(E149="","",J120),N("I35"))</f>
        <v/>
      </c>
      <c r="K149" s="134" t="str">
        <f>IF(1=1,IF(E149="","",K120),N("J35"))</f>
        <v/>
      </c>
      <c r="L149" s="135" t="str">
        <f>IF(1=1,IF(OR(J149="",O149="",NOT(ISNUMBER(J149)),NOT(ISNUMBER(O149)),J149=0),"",O149/J149),N("L35"))</f>
        <v/>
      </c>
      <c r="M149" s="136" t="str">
        <f>IF(1=1,IF(OR(L149="",NOT(ISNUMBER(F149))),"",F149*L149*IFERROR(INDEX(D384:D428,MATCH(AE149,B384:B428,0)),1)),N("M13"))</f>
        <v/>
      </c>
      <c r="N149" s="137" t="str">
        <f>IF(1=1,IF(F149="","",IF(G149="","",IFERROR(INDEX(E384:E428,MATCH(AE149,B384:B428,0)),G149&amp;""))),N("N6"))</f>
        <v/>
      </c>
      <c r="O149" s="138" t="str">
        <f>IF(1=1,IF(E149="","",O120),N("K35"))</f>
        <v/>
      </c>
      <c r="P149" s="139" t="str">
        <f>IF(1=1,IF(M149="","",IF(AND(ISNUMBER(M149),M149&lt;1,N149="kg"),MAX(1,ROUND(M149*1000,0)),IF(AND(ISNUMBER(M149),M149&lt;1,N149="L"),MAX(1,ROUND(M149*100,0)),ROUND(M149,3)))),N("O35"))</f>
        <v/>
      </c>
      <c r="Q149" s="140" t="str">
        <f>IF(1=1,IF(M149="","",IF(AND(ISNUMBER(M149),M149&lt;1,N149="kg"),"g",IF(AND(ISNUMBER(M149),M149&lt;1,N149="L"),"cl",N149))),N("P35"))</f>
        <v/>
      </c>
      <c r="R149" s="161" t="str">
        <f>IF(1=1,IF(E149="","",IF(F149="","A CONTROLER",IF(NOT(ISNUMBER(F149)),"TEXTE",IF(OR(L149="",L149&lt;=0),"COMMANDE PRINCIPALE INCOMPLETE",IF(G149="","UNITE MANQUANTE",IF(COUNTIF(B384:B428,AE149)=0,"UNITE A CONTROLER","OK")))))),N("Q9"))</f>
        <v/>
      </c>
      <c r="S149" s="105"/>
      <c r="T149" s="141">
        <f t="shared" si="14"/>
        <v>0</v>
      </c>
      <c r="U149" s="133" t="str">
        <f>IF(1=1,IF(E149="","",U120),N("S35"))</f>
        <v/>
      </c>
      <c r="V149" s="133" t="str">
        <f>IF(1=1,IF(E149="","",V120),N("T35"))</f>
        <v/>
      </c>
      <c r="W149" s="135" t="str">
        <f>IF(1=1,IF(OR(U149="",V149="",NOT(ISNUMBER(U149)),NOT(ISNUMBER(V149)),U149=0),"",V149/U149),N("U35"))</f>
        <v/>
      </c>
      <c r="X149" s="136" t="str">
        <f>IF(1=1,IF(OR(W149="",NOT(ISNUMBER(F149))),"",F149*W149*IFERROR(INDEX(D384:D428,MATCH(AE149,B384:B428,0)),1)),N("V7"))</f>
        <v/>
      </c>
      <c r="Y149" s="137" t="str">
        <f>IF(1=1,IF(F149="","",IF(G149="","",IFERROR(INDEX(E384:E428,MATCH(AE149,B384:B428,0)),G149&amp;""))),N("W6"))</f>
        <v/>
      </c>
      <c r="Z149" s="142" t="str">
        <f>IF(1=1,IF(X149="","",IF(AND(ISNUMBER(X149),X149&lt;1,Y149="kg"),MAX(1,ROUND(X149*1000,0)),IF(AND(ISNUMBER(X149),X149&lt;1,Y149="L"),MAX(1,ROUND(X149*100,0)),ROUND(X149,3)))),N("X35"))</f>
        <v/>
      </c>
      <c r="AA149" s="143" t="str">
        <f>IF(1=1,IF(X149="","",IF(AND(ISNUMBER(X149),X149&lt;1,Y149="kg"),"g",IF(AND(ISNUMBER(X149),X149&lt;1,Y149="L"),"cl",Y149))),N("Y35"))</f>
        <v/>
      </c>
      <c r="AB149" s="123" t="str">
        <f>IF(1=1,IF(E149="","",IF(F149="","A CONTROLER",IF(NOT(ISNUMBER(F149)),"TEXTE",IF(OR(W149="",W149&lt;=0),"COMMANDE COUVERTS INCOMPLETE",IF(G149="","UNITE MANQUANTE",IF(COUNTIF(B384:B428,AE149)=0,"UNITE A CONTROLER","OK")))))),N("Z6"))</f>
        <v/>
      </c>
      <c r="AD149" s="144" t="str">
        <f>IF(1=1,IF(E149="","",AD120),N("AB35"))</f>
        <v/>
      </c>
      <c r="AE149" s="125" t="str">
        <f>IF(1=1,IF(G149="","",UPPER(TRIM(SUBSTITUTE(SUBSTITUTE(G149&amp;"",CHAR(160)," ")," "," ")))),N("AC35"))</f>
        <v/>
      </c>
    </row>
    <row r="150" spans="1:33" ht="15.75" x14ac:dyDescent="0.25">
      <c r="A150" s="160" t="str">
        <f>IF(1=1,IF(E150="","",A120),N("A36"))</f>
        <v/>
      </c>
      <c r="B150" s="127" t="str">
        <f>IF(1=1,IF(E150="","",B120),N("B36"))</f>
        <v/>
      </c>
      <c r="C150" s="127"/>
      <c r="D150" s="129" t="str">
        <f>IF(ISBLANK(E150),"",LARGE(D120:D149,1)+1)</f>
        <v/>
      </c>
      <c r="E150" s="130"/>
      <c r="F150" s="131"/>
      <c r="G150" s="170"/>
      <c r="H150" s="105"/>
      <c r="I150" s="132" t="str">
        <f>IF(1=1,IF(E150="","",I120),N("H36"))</f>
        <v/>
      </c>
      <c r="J150" s="133" t="str">
        <f>IF(1=1,IF(E150="","",J120),N("I36"))</f>
        <v/>
      </c>
      <c r="K150" s="134" t="str">
        <f>IF(1=1,IF(E150="","",K120),N("J36"))</f>
        <v/>
      </c>
      <c r="L150" s="135" t="str">
        <f>IF(1=1,IF(OR(J150="",O150="",NOT(ISNUMBER(J150)),NOT(ISNUMBER(O150)),J150=0),"",O150/J150),N("L36"))</f>
        <v/>
      </c>
      <c r="M150" s="136" t="str">
        <f>IF(1=1,IF(OR(L150="",NOT(ISNUMBER(F150))),"",F150*L150*IFERROR(INDEX(D384:D428,MATCH(AE150,B384:B428,0)),1)),N("M13"))</f>
        <v/>
      </c>
      <c r="N150" s="137" t="str">
        <f>IF(1=1,IF(F150="","",IF(G150="","",IFERROR(INDEX(E384:E428,MATCH(AE150,B384:B428,0)),G150&amp;""))),N("N6"))</f>
        <v/>
      </c>
      <c r="O150" s="138" t="str">
        <f>IF(1=1,IF(E150="","",O120),N("K36"))</f>
        <v/>
      </c>
      <c r="P150" s="139" t="str">
        <f>IF(1=1,IF(M150="","",IF(AND(ISNUMBER(M150),M150&lt;1,N150="kg"),MAX(1,ROUND(M150*1000,0)),IF(AND(ISNUMBER(M150),M150&lt;1,N150="L"),MAX(1,ROUND(M150*100,0)),ROUND(M150,3)))),N("O36"))</f>
        <v/>
      </c>
      <c r="Q150" s="140" t="str">
        <f>IF(1=1,IF(M150="","",IF(AND(ISNUMBER(M150),M150&lt;1,N150="kg"),"g",IF(AND(ISNUMBER(M150),M150&lt;1,N150="L"),"cl",N150))),N("P36"))</f>
        <v/>
      </c>
      <c r="R150" s="161" t="str">
        <f>IF(1=1,IF(E150="","",IF(F150="","A CONTROLER",IF(NOT(ISNUMBER(F150)),"TEXTE",IF(OR(L150="",L150&lt;=0),"COMMANDE PRINCIPALE INCOMPLETE",IF(G150="","UNITE MANQUANTE",IF(COUNTIF(B384:B428,AE150)=0,"UNITE A CONTROLER","OK")))))),N("Q9"))</f>
        <v/>
      </c>
      <c r="S150" s="105"/>
      <c r="T150" s="141">
        <f t="shared" si="14"/>
        <v>0</v>
      </c>
      <c r="U150" s="133" t="str">
        <f>IF(1=1,IF(E150="","",U120),N("S36"))</f>
        <v/>
      </c>
      <c r="V150" s="133" t="str">
        <f>IF(1=1,IF(E150="","",V120),N("T36"))</f>
        <v/>
      </c>
      <c r="W150" s="135" t="str">
        <f>IF(1=1,IF(OR(U150="",V150="",NOT(ISNUMBER(U150)),NOT(ISNUMBER(V150)),U150=0),"",V150/U150),N("U36"))</f>
        <v/>
      </c>
      <c r="X150" s="136" t="str">
        <f>IF(1=1,IF(OR(W150="",NOT(ISNUMBER(F150))),"",F150*W150*IFERROR(INDEX(D384:D428,MATCH(AE150,B384:B428,0)),1)),N("V7"))</f>
        <v/>
      </c>
      <c r="Y150" s="137" t="str">
        <f>IF(1=1,IF(F150="","",IF(G150="","",IFERROR(INDEX(E384:E428,MATCH(AE150,B384:B428,0)),G150&amp;""))),N("W6"))</f>
        <v/>
      </c>
      <c r="Z150" s="142" t="str">
        <f>IF(1=1,IF(X150="","",IF(AND(ISNUMBER(X150),X150&lt;1,Y150="kg"),MAX(1,ROUND(X150*1000,0)),IF(AND(ISNUMBER(X150),X150&lt;1,Y150="L"),MAX(1,ROUND(X150*100,0)),ROUND(X150,3)))),N("X36"))</f>
        <v/>
      </c>
      <c r="AA150" s="143" t="str">
        <f>IF(1=1,IF(X150="","",IF(AND(ISNUMBER(X150),X150&lt;1,Y150="kg"),"g",IF(AND(ISNUMBER(X150),X150&lt;1,Y150="L"),"cl",Y150))),N("Y36"))</f>
        <v/>
      </c>
      <c r="AB150" s="123" t="str">
        <f>IF(1=1,IF(E150="","",IF(F150="","A CONTROLER",IF(NOT(ISNUMBER(F150)),"TEXTE",IF(OR(W150="",W150&lt;=0),"COMMANDE COUVERTS INCOMPLETE",IF(G150="","UNITE MANQUANTE",IF(COUNTIF(B384:B428,AE150)=0,"UNITE A CONTROLER","OK")))))),N("Z6"))</f>
        <v/>
      </c>
      <c r="AD150" s="144" t="str">
        <f>IF(1=1,IF(E150="","",AD120),N("AB36"))</f>
        <v/>
      </c>
      <c r="AE150" s="125" t="str">
        <f>IF(1=1,IF(G150="","",UPPER(TRIM(SUBSTITUTE(SUBSTITUTE(G150&amp;"",CHAR(160)," ")," "," ")))),N("AC36"))</f>
        <v/>
      </c>
    </row>
    <row r="151" spans="1:33" ht="15.75" x14ac:dyDescent="0.25">
      <c r="A151" s="160" t="str">
        <f>IF(1=1,IF(E151="","",A120),N("A37"))</f>
        <v/>
      </c>
      <c r="B151" s="127" t="str">
        <f>IF(1=1,IF(E151="","",B120),N("B37"))</f>
        <v/>
      </c>
      <c r="C151" s="127"/>
      <c r="D151" s="129" t="str">
        <f>IF(ISBLANK(E151),"",LARGE(D120:D150,1)+1)</f>
        <v/>
      </c>
      <c r="E151" s="130"/>
      <c r="F151" s="131"/>
      <c r="G151" s="170"/>
      <c r="H151" s="105"/>
      <c r="I151" s="132" t="str">
        <f>IF(1=1,IF(E151="","",I120),N("H37"))</f>
        <v/>
      </c>
      <c r="J151" s="133" t="str">
        <f>IF(1=1,IF(E151="","",J120),N("I37"))</f>
        <v/>
      </c>
      <c r="K151" s="134" t="str">
        <f>IF(1=1,IF(E151="","",K120),N("J37"))</f>
        <v/>
      </c>
      <c r="L151" s="135" t="str">
        <f>IF(1=1,IF(OR(J151="",O151="",NOT(ISNUMBER(J151)),NOT(ISNUMBER(O151)),J151=0),"",O151/J151),N("L37"))</f>
        <v/>
      </c>
      <c r="M151" s="136" t="str">
        <f>IF(1=1,IF(OR(L151="",NOT(ISNUMBER(F151))),"",F151*L151*IFERROR(INDEX(D384:D428,MATCH(AE151,B384:B428,0)),1)),N("M13"))</f>
        <v/>
      </c>
      <c r="N151" s="137" t="str">
        <f>IF(1=1,IF(F151="","",IF(G151="","",IFERROR(INDEX(E384:E428,MATCH(AE151,B384:B428,0)),G151&amp;""))),N("N6"))</f>
        <v/>
      </c>
      <c r="O151" s="138" t="str">
        <f>IF(1=1,IF(E151="","",O120),N("K37"))</f>
        <v/>
      </c>
      <c r="P151" s="139" t="str">
        <f>IF(1=1,IF(M151="","",IF(AND(ISNUMBER(M151),M151&lt;1,N151="kg"),MAX(1,ROUND(M151*1000,0)),IF(AND(ISNUMBER(M151),M151&lt;1,N151="L"),MAX(1,ROUND(M151*100,0)),ROUND(M151,3)))),N("O37"))</f>
        <v/>
      </c>
      <c r="Q151" s="140" t="str">
        <f>IF(1=1,IF(M151="","",IF(AND(ISNUMBER(M151),M151&lt;1,N151="kg"),"g",IF(AND(ISNUMBER(M151),M151&lt;1,N151="L"),"cl",N151))),N("P37"))</f>
        <v/>
      </c>
      <c r="R151" s="161" t="str">
        <f>IF(1=1,IF(E151="","",IF(F151="","A CONTROLER",IF(NOT(ISNUMBER(F151)),"TEXTE",IF(OR(L151="",L151&lt;=0),"COMMANDE PRINCIPALE INCOMPLETE",IF(G151="","UNITE MANQUANTE",IF(COUNTIF(B384:B428,AE151)=0,"UNITE A CONTROLER","OK")))))),N("Q9"))</f>
        <v/>
      </c>
      <c r="S151" s="105"/>
      <c r="T151" s="141">
        <f t="shared" si="14"/>
        <v>0</v>
      </c>
      <c r="U151" s="133" t="str">
        <f>IF(1=1,IF(E151="","",U120),N("S37"))</f>
        <v/>
      </c>
      <c r="V151" s="133" t="str">
        <f>IF(1=1,IF(E151="","",V120),N("T37"))</f>
        <v/>
      </c>
      <c r="W151" s="135" t="str">
        <f>IF(1=1,IF(OR(U151="",V151="",NOT(ISNUMBER(U151)),NOT(ISNUMBER(V151)),U151=0),"",V151/U151),N("U37"))</f>
        <v/>
      </c>
      <c r="X151" s="136" t="str">
        <f>IF(1=1,IF(OR(W151="",NOT(ISNUMBER(F151))),"",F151*W151*IFERROR(INDEX(D384:D428,MATCH(AE151,B384:B428,0)),1)),N("V7"))</f>
        <v/>
      </c>
      <c r="Y151" s="137" t="str">
        <f>IF(1=1,IF(F151="","",IF(G151="","",IFERROR(INDEX(E384:E428,MATCH(AE151,B384:B428,0)),G151&amp;""))),N("W6"))</f>
        <v/>
      </c>
      <c r="Z151" s="142" t="str">
        <f>IF(1=1,IF(X151="","",IF(AND(ISNUMBER(X151),X151&lt;1,Y151="kg"),MAX(1,ROUND(X151*1000,0)),IF(AND(ISNUMBER(X151),X151&lt;1,Y151="L"),MAX(1,ROUND(X151*100,0)),ROUND(X151,3)))),N("X37"))</f>
        <v/>
      </c>
      <c r="AA151" s="143" t="str">
        <f>IF(1=1,IF(X151="","",IF(AND(ISNUMBER(X151),X151&lt;1,Y151="kg"),"g",IF(AND(ISNUMBER(X151),X151&lt;1,Y151="L"),"cl",Y151))),N("Y37"))</f>
        <v/>
      </c>
      <c r="AB151" s="123" t="str">
        <f>IF(1=1,IF(E151="","",IF(F151="","A CONTROLER",IF(NOT(ISNUMBER(F151)),"TEXTE",IF(OR(W151="",W151&lt;=0),"COMMANDE COUVERTS INCOMPLETE",IF(G151="","UNITE MANQUANTE",IF(COUNTIF(B384:B428,AE151)=0,"UNITE A CONTROLER","OK")))))),N("Z6"))</f>
        <v/>
      </c>
      <c r="AD151" s="144" t="str">
        <f>IF(1=1,IF(E151="","",AD120),N("AB37"))</f>
        <v/>
      </c>
      <c r="AE151" s="125" t="str">
        <f>IF(1=1,IF(G151="","",UPPER(TRIM(SUBSTITUTE(SUBSTITUTE(G151&amp;"",CHAR(160)," ")," "," ")))),N("AC37"))</f>
        <v/>
      </c>
    </row>
    <row r="152" spans="1:33" ht="15.75" x14ac:dyDescent="0.25">
      <c r="A152" s="160" t="str">
        <f>IF(1=1,IF(E152="","",A120),N("A38"))</f>
        <v/>
      </c>
      <c r="B152" s="127" t="str">
        <f>IF(1=1,IF(E152="","",B120),N("B38"))</f>
        <v/>
      </c>
      <c r="C152" s="127"/>
      <c r="D152" s="129" t="str">
        <f>IF(ISBLANK(E152),"",LARGE(D120:D151,1)+1)</f>
        <v/>
      </c>
      <c r="E152" s="130"/>
      <c r="F152" s="131"/>
      <c r="G152" s="170"/>
      <c r="H152" s="105"/>
      <c r="I152" s="132" t="str">
        <f>IF(1=1,IF(E152="","",I120),N("H38"))</f>
        <v/>
      </c>
      <c r="J152" s="133" t="str">
        <f>IF(1=1,IF(E152="","",J120),N("I38"))</f>
        <v/>
      </c>
      <c r="K152" s="134" t="str">
        <f>IF(1=1,IF(E152="","",K120),N("J38"))</f>
        <v/>
      </c>
      <c r="L152" s="135" t="str">
        <f>IF(1=1,IF(OR(J152="",O152="",NOT(ISNUMBER(J152)),NOT(ISNUMBER(O152)),J152=0),"",O152/J152),N("L38"))</f>
        <v/>
      </c>
      <c r="M152" s="136" t="str">
        <f>IF(1=1,IF(OR(L152="",NOT(ISNUMBER(F152))),"",F152*L152*IFERROR(INDEX(D384:D428,MATCH(AE152,B384:B428,0)),1)),N("M13"))</f>
        <v/>
      </c>
      <c r="N152" s="137" t="str">
        <f>IF(1=1,IF(F152="","",IF(G152="","",IFERROR(INDEX(E384:E428,MATCH(AE152,B384:B428,0)),G152&amp;""))),N("N6"))</f>
        <v/>
      </c>
      <c r="O152" s="138" t="str">
        <f>IF(1=1,IF(E152="","",O120),N("K38"))</f>
        <v/>
      </c>
      <c r="P152" s="139" t="str">
        <f>IF(1=1,IF(M152="","",IF(AND(ISNUMBER(M152),M152&lt;1,N152="kg"),MAX(1,ROUND(M152*1000,0)),IF(AND(ISNUMBER(M152),M152&lt;1,N152="L"),MAX(1,ROUND(M152*100,0)),ROUND(M152,3)))),N("O38"))</f>
        <v/>
      </c>
      <c r="Q152" s="140" t="str">
        <f>IF(1=1,IF(M152="","",IF(AND(ISNUMBER(M152),M152&lt;1,N152="kg"),"g",IF(AND(ISNUMBER(M152),M152&lt;1,N152="L"),"cl",N152))),N("P38"))</f>
        <v/>
      </c>
      <c r="R152" s="161" t="str">
        <f>IF(1=1,IF(E152="","",IF(F152="","A CONTROLER",IF(NOT(ISNUMBER(F152)),"TEXTE",IF(OR(L152="",L152&lt;=0),"COMMANDE PRINCIPALE INCOMPLETE",IF(G152="","UNITE MANQUANTE",IF(COUNTIF(B384:B428,AE152)=0,"UNITE A CONTROLER","OK")))))),N("Q9"))</f>
        <v/>
      </c>
      <c r="S152" s="105"/>
      <c r="T152" s="141">
        <f t="shared" si="14"/>
        <v>0</v>
      </c>
      <c r="U152" s="133" t="str">
        <f>IF(1=1,IF(E152="","",U120),N("S38"))</f>
        <v/>
      </c>
      <c r="V152" s="133" t="str">
        <f>IF(1=1,IF(E152="","",V120),N("T38"))</f>
        <v/>
      </c>
      <c r="W152" s="135" t="str">
        <f>IF(1=1,IF(OR(U152="",V152="",NOT(ISNUMBER(U152)),NOT(ISNUMBER(V152)),U152=0),"",V152/U152),N("U38"))</f>
        <v/>
      </c>
      <c r="X152" s="136" t="str">
        <f>IF(1=1,IF(OR(W152="",NOT(ISNUMBER(F152))),"",F152*W152*IFERROR(INDEX(D384:D428,MATCH(AE152,B384:B428,0)),1)),N("V7"))</f>
        <v/>
      </c>
      <c r="Y152" s="137" t="str">
        <f>IF(1=1,IF(F152="","",IF(G152="","",IFERROR(INDEX(E384:E428,MATCH(AE152,B384:B428,0)),G152&amp;""))),N("W6"))</f>
        <v/>
      </c>
      <c r="Z152" s="142" t="str">
        <f>IF(1=1,IF(X152="","",IF(AND(ISNUMBER(X152),X152&lt;1,Y152="kg"),MAX(1,ROUND(X152*1000,0)),IF(AND(ISNUMBER(X152),X152&lt;1,Y152="L"),MAX(1,ROUND(X152*100,0)),ROUND(X152,3)))),N("X38"))</f>
        <v/>
      </c>
      <c r="AA152" s="143" t="str">
        <f>IF(1=1,IF(X152="","",IF(AND(ISNUMBER(X152),X152&lt;1,Y152="kg"),"g",IF(AND(ISNUMBER(X152),X152&lt;1,Y152="L"),"cl",Y152))),N("Y38"))</f>
        <v/>
      </c>
      <c r="AB152" s="123" t="str">
        <f>IF(1=1,IF(E152="","",IF(F152="","A CONTROLER",IF(NOT(ISNUMBER(F152)),"TEXTE",IF(OR(W152="",W152&lt;=0),"COMMANDE COUVERTS INCOMPLETE",IF(G152="","UNITE MANQUANTE",IF(COUNTIF(B384:B428,AE152)=0,"UNITE A CONTROLER","OK")))))),N("Z6"))</f>
        <v/>
      </c>
      <c r="AD152" s="144" t="str">
        <f>IF(1=1,IF(E152="","",AD120),N("AB38"))</f>
        <v/>
      </c>
      <c r="AE152" s="125" t="str">
        <f>IF(1=1,IF(G152="","",UPPER(TRIM(SUBSTITUTE(SUBSTITUTE(G152&amp;"",CHAR(160)," ")," "," ")))),N("AC38"))</f>
        <v/>
      </c>
    </row>
    <row r="153" spans="1:33" ht="24" customHeight="1" x14ac:dyDescent="0.25">
      <c r="A153" s="160" t="str">
        <f>IF(1=1,IF(E153="","",A120),N("A39"))</f>
        <v/>
      </c>
      <c r="B153" s="127" t="str">
        <f>IF(1=1,IF(E153="","",B120),N("B39"))</f>
        <v/>
      </c>
      <c r="C153" s="127"/>
      <c r="D153" s="129" t="str">
        <f>IF(ISBLANK(E153),"",LARGE(D120:D152,1)+1)</f>
        <v/>
      </c>
      <c r="E153" s="130"/>
      <c r="F153" s="131"/>
      <c r="G153" s="170"/>
      <c r="H153" s="105"/>
      <c r="I153" s="132" t="str">
        <f>IF(1=1,IF(E153="","",I120),N("H39"))</f>
        <v/>
      </c>
      <c r="J153" s="133" t="str">
        <f>IF(1=1,IF(E153="","",J120),N("I39"))</f>
        <v/>
      </c>
      <c r="K153" s="134" t="str">
        <f>IF(1=1,IF(E153="","",K120),N("J39"))</f>
        <v/>
      </c>
      <c r="L153" s="135" t="str">
        <f>IF(1=1,IF(OR(J153="",O153="",NOT(ISNUMBER(J153)),NOT(ISNUMBER(O153)),J153=0),"",O153/J153),N("L39"))</f>
        <v/>
      </c>
      <c r="M153" s="136" t="str">
        <f>IF(1=1,IF(OR(L153="",NOT(ISNUMBER(F153))),"",F153*L153*IFERROR(INDEX(D384:D428,MATCH(AE153,B384:B428,0)),1)),N("M13"))</f>
        <v/>
      </c>
      <c r="N153" s="137" t="str">
        <f>IF(1=1,IF(F153="","",IF(G153="","",IFERROR(INDEX(E384:E428,MATCH(AE153,B384:B428,0)),G153&amp;""))),N("N6"))</f>
        <v/>
      </c>
      <c r="O153" s="138" t="str">
        <f>IF(1=1,IF(E153="","",O120),N("K39"))</f>
        <v/>
      </c>
      <c r="P153" s="139" t="str">
        <f>IF(1=1,IF(M153="","",IF(AND(ISNUMBER(M153),M153&lt;1,N153="kg"),MAX(1,ROUND(M153*1000,0)),IF(AND(ISNUMBER(M153),M153&lt;1,N153="L"),MAX(1,ROUND(M153*100,0)),ROUND(M153,3)))),N("O39"))</f>
        <v/>
      </c>
      <c r="Q153" s="140" t="str">
        <f>IF(1=1,IF(M153="","",IF(AND(ISNUMBER(M153),M153&lt;1,N153="kg"),"g",IF(AND(ISNUMBER(M153),M153&lt;1,N153="L"),"cl",N153))),N("P39"))</f>
        <v/>
      </c>
      <c r="R153" s="161" t="str">
        <f>IF(1=1,IF(E153="","",IF(F153="","A CONTROLER",IF(NOT(ISNUMBER(F153)),"TEXTE",IF(OR(L153="",L153&lt;=0),"COMMANDE PRINCIPALE INCOMPLETE",IF(G153="","UNITE MANQUANTE",IF(COUNTIF(B384:B428,AE153)=0,"UNITE A CONTROLER","OK")))))),N("Q9"))</f>
        <v/>
      </c>
      <c r="S153" s="105"/>
      <c r="T153" s="141">
        <f t="shared" si="14"/>
        <v>0</v>
      </c>
      <c r="U153" s="133" t="str">
        <f>IF(1=1,IF(E153="","",U120),N("S39"))</f>
        <v/>
      </c>
      <c r="V153" s="133" t="str">
        <f>IF(1=1,IF(E153="","",V120),N("T39"))</f>
        <v/>
      </c>
      <c r="W153" s="135" t="str">
        <f>IF(1=1,IF(OR(U153="",V153="",NOT(ISNUMBER(U153)),NOT(ISNUMBER(V153)),U153=0),"",V153/U153),N("U39"))</f>
        <v/>
      </c>
      <c r="X153" s="136" t="str">
        <f>IF(1=1,IF(OR(W153="",NOT(ISNUMBER(F153))),"",F153*W153*IFERROR(INDEX(D384:D428,MATCH(AE153,B384:B428,0)),1)),N("V7"))</f>
        <v/>
      </c>
      <c r="Y153" s="137" t="str">
        <f>IF(1=1,IF(F153="","",IF(G153="","",IFERROR(INDEX(E384:E428,MATCH(AE153,B384:B428,0)),G153&amp;""))),N("W6"))</f>
        <v/>
      </c>
      <c r="Z153" s="142" t="str">
        <f>IF(1=1,IF(X153="","",IF(AND(ISNUMBER(X153),X153&lt;1,Y153="kg"),MAX(1,ROUND(X153*1000,0)),IF(AND(ISNUMBER(X153),X153&lt;1,Y153="L"),MAX(1,ROUND(X153*100,0)),ROUND(X153,3)))),N("X39"))</f>
        <v/>
      </c>
      <c r="AA153" s="143" t="str">
        <f>IF(1=1,IF(X153="","",IF(AND(ISNUMBER(X153),X153&lt;1,Y153="kg"),"g",IF(AND(ISNUMBER(X153),X153&lt;1,Y153="L"),"cl",Y153))),N("Y39"))</f>
        <v/>
      </c>
      <c r="AB153" s="123" t="str">
        <f>IF(1=1,IF(E153="","",IF(F153="","A CONTROLER",IF(NOT(ISNUMBER(F153)),"TEXTE",IF(OR(W153="",W153&lt;=0),"COMMANDE COUVERTS INCOMPLETE",IF(G153="","UNITE MANQUANTE",IF(COUNTIF(B384:B428,AE153)=0,"UNITE A CONTROLER","OK")))))),N("Z6"))</f>
        <v/>
      </c>
      <c r="AD153" s="144" t="str">
        <f>IF(1=1,IF(E153="","",AD120),N("AB39"))</f>
        <v/>
      </c>
      <c r="AE153" s="125" t="str">
        <f>IF(1=1,IF(G153="","",UPPER(TRIM(SUBSTITUTE(SUBSTITUTE(G153&amp;"",CHAR(160)," ")," "," ")))),N("AC39"))</f>
        <v/>
      </c>
    </row>
    <row r="154" spans="1:33" ht="15.75" x14ac:dyDescent="0.25">
      <c r="A154" s="160" t="str">
        <f>IF(1=1,IF(E154="","",A120),N("A40"))</f>
        <v/>
      </c>
      <c r="B154" s="127" t="str">
        <f>IF(1=1,IF(E154="","",B120),N("B40"))</f>
        <v/>
      </c>
      <c r="C154" s="127"/>
      <c r="D154" s="129" t="str">
        <f>IF(ISBLANK(E154),"",LARGE(D120:D153,1)+1)</f>
        <v/>
      </c>
      <c r="E154" s="130"/>
      <c r="F154" s="131"/>
      <c r="G154" s="170"/>
      <c r="H154" s="105"/>
      <c r="I154" s="132" t="str">
        <f>IF(1=1,IF(E154="","",I120),N("H40"))</f>
        <v/>
      </c>
      <c r="J154" s="133" t="str">
        <f>IF(1=1,IF(E154="","",J120),N("I40"))</f>
        <v/>
      </c>
      <c r="K154" s="134" t="str">
        <f>IF(1=1,IF(E154="","",K120),N("J40"))</f>
        <v/>
      </c>
      <c r="L154" s="135" t="str">
        <f>IF(1=1,IF(OR(J154="",O154="",NOT(ISNUMBER(J154)),NOT(ISNUMBER(O154)),J154=0),"",O154/J154),N("L40"))</f>
        <v/>
      </c>
      <c r="M154" s="136" t="str">
        <f>IF(1=1,IF(OR(L154="",NOT(ISNUMBER(F154))),"",F154*L154*IFERROR(INDEX(D384:D428,MATCH(AE154,B384:B428,0)),1)),N("M13"))</f>
        <v/>
      </c>
      <c r="N154" s="137" t="str">
        <f>IF(1=1,IF(F154="","",IF(G154="","",IFERROR(INDEX(E384:E428,MATCH(AE154,B384:B428,0)),G154&amp;""))),N("N6"))</f>
        <v/>
      </c>
      <c r="O154" s="138" t="str">
        <f>IF(1=1,IF(E154="","",O120),N("K40"))</f>
        <v/>
      </c>
      <c r="P154" s="139" t="str">
        <f>IF(1=1,IF(M154="","",IF(AND(ISNUMBER(M154),M154&lt;1,N154="kg"),MAX(1,ROUND(M154*1000,0)),IF(AND(ISNUMBER(M154),M154&lt;1,N154="L"),MAX(1,ROUND(M154*100,0)),ROUND(M154,3)))),N("O40"))</f>
        <v/>
      </c>
      <c r="Q154" s="140" t="str">
        <f>IF(1=1,IF(M154="","",IF(AND(ISNUMBER(M154),M154&lt;1,N154="kg"),"g",IF(AND(ISNUMBER(M154),M154&lt;1,N154="L"),"cl",N154))),N("P40"))</f>
        <v/>
      </c>
      <c r="R154" s="161" t="str">
        <f>IF(1=1,IF(E154="","",IF(F154="","A CONTROLER",IF(NOT(ISNUMBER(F154)),"TEXTE",IF(OR(L154="",L154&lt;=0),"COMMANDE PRINCIPALE INCOMPLETE",IF(G154="","UNITE MANQUANTE",IF(COUNTIF(B384:B428,AE154)=0,"UNITE A CONTROLER","OK")))))),N("Q9"))</f>
        <v/>
      </c>
      <c r="S154" s="105"/>
      <c r="T154" s="141">
        <f t="shared" si="14"/>
        <v>0</v>
      </c>
      <c r="U154" s="133" t="str">
        <f>IF(1=1,IF(E154="","",U120),N("S40"))</f>
        <v/>
      </c>
      <c r="V154" s="133" t="str">
        <f>IF(1=1,IF(E154="","",V120),N("T40"))</f>
        <v/>
      </c>
      <c r="W154" s="135" t="str">
        <f>IF(1=1,IF(OR(U154="",V154="",NOT(ISNUMBER(U154)),NOT(ISNUMBER(V154)),U154=0),"",V154/U154),N("U40"))</f>
        <v/>
      </c>
      <c r="X154" s="136" t="str">
        <f>IF(1=1,IF(OR(W154="",NOT(ISNUMBER(F154))),"",F154*W154*IFERROR(INDEX(D384:D428,MATCH(AE154,B384:B428,0)),1)),N("V7"))</f>
        <v/>
      </c>
      <c r="Y154" s="137" t="str">
        <f>IF(1=1,IF(F154="","",IF(G154="","",IFERROR(INDEX(E384:E428,MATCH(AE154,B384:B428,0)),G154&amp;""))),N("W6"))</f>
        <v/>
      </c>
      <c r="Z154" s="142" t="str">
        <f>IF(1=1,IF(X154="","",IF(AND(ISNUMBER(X154),X154&lt;1,Y154="kg"),MAX(1,ROUND(X154*1000,0)),IF(AND(ISNUMBER(X154),X154&lt;1,Y154="L"),MAX(1,ROUND(X154*100,0)),ROUND(X154,3)))),N("X40"))</f>
        <v/>
      </c>
      <c r="AA154" s="143" t="str">
        <f>IF(1=1,IF(X154="","",IF(AND(ISNUMBER(X154),X154&lt;1,Y154="kg"),"g",IF(AND(ISNUMBER(X154),X154&lt;1,Y154="L"),"cl",Y154))),N("Y40"))</f>
        <v/>
      </c>
      <c r="AB154" s="123" t="str">
        <f>IF(1=1,IF(E154="","",IF(F154="","A CONTROLER",IF(NOT(ISNUMBER(F154)),"TEXTE",IF(OR(W154="",W154&lt;=0),"COMMANDE COUVERTS INCOMPLETE",IF(G154="","UNITE MANQUANTE",IF(COUNTIF(B384:B428,AE154)=0,"UNITE A CONTROLER","OK")))))),N("Z6"))</f>
        <v/>
      </c>
      <c r="AD154" s="144" t="str">
        <f>IF(1=1,IF(E154="","",AD120),N("AB40"))</f>
        <v/>
      </c>
      <c r="AE154" s="125" t="str">
        <f>IF(1=1,IF(G154="","",UPPER(TRIM(SUBSTITUTE(SUBSTITUTE(G154&amp;"",CHAR(160)," ")," "," ")))),N("AC40"))</f>
        <v/>
      </c>
    </row>
    <row r="155" spans="1:33" ht="23.25" x14ac:dyDescent="0.25">
      <c r="A155" s="180"/>
      <c r="B155" s="181" t="s">
        <v>231</v>
      </c>
      <c r="C155" s="182"/>
      <c r="D155" s="183" t="s">
        <v>239</v>
      </c>
      <c r="E155" s="182"/>
      <c r="F155" s="182"/>
      <c r="G155" s="182"/>
      <c r="H155" s="184"/>
      <c r="I155" s="182"/>
      <c r="J155" s="182"/>
      <c r="K155" s="182"/>
      <c r="L155" s="182"/>
      <c r="M155" s="182"/>
      <c r="N155" s="182"/>
      <c r="O155" s="182"/>
      <c r="P155" s="182" t="str">
        <f>D155</f>
        <v>SOUS-FAMILLE</v>
      </c>
      <c r="Q155" s="182"/>
      <c r="R155" s="182"/>
      <c r="S155" s="184"/>
      <c r="T155" s="185" t="s">
        <v>664</v>
      </c>
      <c r="U155" s="186" cm="1">
        <f t="array" ref="U155">SUMPRODUCT(LEN(E157:E191)-LEN(SUBSTITUTE(E157:E191,"*","")))</f>
        <v>1</v>
      </c>
      <c r="V155" s="182"/>
      <c r="W155" s="182" t="str">
        <f>D155</f>
        <v>SOUS-FAMILLE</v>
      </c>
      <c r="X155" s="182"/>
      <c r="Y155" s="182"/>
      <c r="Z155" s="182"/>
      <c r="AA155" s="182"/>
      <c r="AB155" s="187"/>
      <c r="AC155" s="182"/>
      <c r="AD155" s="182"/>
      <c r="AE155" s="188" t="str">
        <f>B157</f>
        <v>BRAISÉ DE PORC AU LAIT*</v>
      </c>
      <c r="AG155" s="245" t="s">
        <v>5642</v>
      </c>
    </row>
    <row r="156" spans="1:33" ht="32.25" thickBot="1" x14ac:dyDescent="0.3">
      <c r="A156" s="92" t="s">
        <v>155</v>
      </c>
      <c r="B156" s="92" t="s">
        <v>1</v>
      </c>
      <c r="C156" s="92"/>
      <c r="D156" s="92" t="s">
        <v>2</v>
      </c>
      <c r="E156" s="92" t="s">
        <v>117</v>
      </c>
      <c r="F156" s="92" t="s">
        <v>3</v>
      </c>
      <c r="G156" s="92" t="s">
        <v>4</v>
      </c>
      <c r="H156" s="81"/>
      <c r="I156" s="157" t="s">
        <v>5</v>
      </c>
      <c r="J156" s="92" t="s">
        <v>114</v>
      </c>
      <c r="K156" s="92" t="s">
        <v>4</v>
      </c>
      <c r="L156" s="92" t="s">
        <v>6</v>
      </c>
      <c r="M156" s="94" t="s">
        <v>7</v>
      </c>
      <c r="N156" s="94" t="s">
        <v>116</v>
      </c>
      <c r="O156" s="95" t="s">
        <v>115</v>
      </c>
      <c r="P156" s="96" t="s">
        <v>8</v>
      </c>
      <c r="Q156" s="97" t="s">
        <v>9</v>
      </c>
      <c r="R156" s="92" t="s">
        <v>10</v>
      </c>
      <c r="S156" s="81"/>
      <c r="T156" s="92" t="s">
        <v>117</v>
      </c>
      <c r="U156" s="98" t="s">
        <v>11</v>
      </c>
      <c r="V156" s="95" t="s">
        <v>12</v>
      </c>
      <c r="W156" s="92" t="s">
        <v>13</v>
      </c>
      <c r="X156" s="94" t="s">
        <v>7</v>
      </c>
      <c r="Y156" s="94" t="s">
        <v>116</v>
      </c>
      <c r="Z156" s="99" t="s">
        <v>8</v>
      </c>
      <c r="AA156" s="97" t="s">
        <v>9</v>
      </c>
      <c r="AB156" s="99" t="s">
        <v>10</v>
      </c>
      <c r="AC156" s="240"/>
      <c r="AD156" s="92" t="s">
        <v>14</v>
      </c>
      <c r="AE156" s="92" t="s">
        <v>15</v>
      </c>
      <c r="AG156" s="8" t="s">
        <v>22</v>
      </c>
    </row>
    <row r="157" spans="1:33" ht="18.75" x14ac:dyDescent="0.25">
      <c r="A157" s="100" t="s">
        <v>196</v>
      </c>
      <c r="B157" s="101" t="s">
        <v>657</v>
      </c>
      <c r="C157" s="101"/>
      <c r="D157" s="102">
        <v>0</v>
      </c>
      <c r="E157" s="103" t="s">
        <v>195</v>
      </c>
      <c r="F157" s="104">
        <v>16</v>
      </c>
      <c r="G157" s="8" t="s">
        <v>24</v>
      </c>
      <c r="H157" s="105"/>
      <c r="I157" s="106" t="str">
        <f>E157</f>
        <v>longe de porc</v>
      </c>
      <c r="J157" s="107">
        <f>F157</f>
        <v>16</v>
      </c>
      <c r="K157" s="108" t="str">
        <f>G157</f>
        <v>kg</v>
      </c>
      <c r="L157" s="109">
        <f>IF(1=1,IF(OR(J157="",O157="",NOT(ISNUMBER(J157)),NOT(ISNUMBER(O157)),J157=0),"",O157/J157),N("L6"))</f>
        <v>9.375</v>
      </c>
      <c r="M157" s="110">
        <f>IF(1=1,IF(OR(L157="",NOT(ISNUMBER(F157))),"",F157*L157*IFERROR(INDEX(D384:D428,MATCH(AE157,B384:B428,0)),1)),N("M13"))</f>
        <v>150</v>
      </c>
      <c r="N157" s="111" t="str">
        <f>IF(1=1,IF(F157="","",IF(G157="","",IFERROR(INDEX(E384:E428,MATCH(AE157,B384:B428,0)),G157&amp;""))),N("N6"))</f>
        <v>kg</v>
      </c>
      <c r="O157" s="112">
        <v>150</v>
      </c>
      <c r="P157" s="113">
        <f>IF(1=1,IF(M157="","",IF(AND(ISNUMBER(M157),M157&lt;1,N157="kg"),MAX(1,ROUND(M157*1000,0)),IF(AND(ISNUMBER(M157),M157&lt;1,N157="L"),MAX(1,ROUND(M157*100,0)),ROUND(M157,3)))),N("O6"))</f>
        <v>150</v>
      </c>
      <c r="Q157" s="114" t="str">
        <f>IF(1=1,IF(M157="","",IF(AND(ISNUMBER(M157),M157&lt;1,N157="kg"),"g",IF(AND(ISNUMBER(M157),M157&lt;1,N157="L"),"cl",N157))),N("P6"))</f>
        <v>kg</v>
      </c>
      <c r="R157" s="115" t="str">
        <f>IF(1=1,IF(E157="","",IF(F157="","A CONTROLER",IF(NOT(ISNUMBER(F157)),"TEXTE",IF(OR(L157="",L157&lt;=0),"COMMANDE PRINCIPALE INCOMPLETE",IF(G157="","UNITE MANQUANTE",IF(COUNTIF(B384:B428,AE157)=0,"UNITE A CONTROLER","OK")))))),N("Q9"))</f>
        <v>OK</v>
      </c>
      <c r="S157" s="105"/>
      <c r="T157" s="159" t="str">
        <f>B157</f>
        <v>BRAISÉ DE PORC AU LAIT*</v>
      </c>
      <c r="U157" s="117">
        <v>100</v>
      </c>
      <c r="V157" s="112">
        <v>150</v>
      </c>
      <c r="W157" s="118">
        <f>IF(1=1,IF(OR(U157="",V157="",NOT(ISNUMBER(U157)),NOT(ISNUMBER(V157)),U157=0),"",V157/U157),N("U6"))</f>
        <v>1.5</v>
      </c>
      <c r="X157" s="119">
        <f>IF(1=1,IF(OR(W157="",NOT(ISNUMBER(F157))),"",F157*W157*IFERROR(INDEX(D384:D428,MATCH(AE157,B384:B428,0)),1)),N("V7"))</f>
        <v>24</v>
      </c>
      <c r="Y157" s="120" t="str">
        <f>IF(1=1,IF(F157="","",IF(G157="","",IFERROR(INDEX(E384:E428,MATCH(AE157,B384:B428,0)),G157&amp;""))),N("W6"))</f>
        <v>kg</v>
      </c>
      <c r="Z157" s="121">
        <f>IF(1=1,IF(X157="","",IF(AND(ISNUMBER(X157),X157&lt;1,Y157="kg"),MAX(1,ROUND(X157*1000,0)),IF(AND(ISNUMBER(X157),X157&lt;1,Y157="L"),MAX(1,ROUND(X157*100,0)),ROUND(X157,3)))),N("X6"))</f>
        <v>24</v>
      </c>
      <c r="AA157" s="122" t="str">
        <f>IF(1=1,IF(X157="","",IF(AND(ISNUMBER(X157),X157&lt;1,Y157="kg"),"g",IF(AND(ISNUMBER(X157),X157&lt;1,Y157="L"),"cl",Y157))),N("Y6"))</f>
        <v>kg</v>
      </c>
      <c r="AB157" s="123" t="str">
        <f>IF(1=1,IF(E157="","",IF(F157="","A CONTROLER",IF(NOT(ISNUMBER(F157)),"TEXTE",IF(OR(W157="",W157&lt;=0),"COMMANDE COUVERTS INCOMPLETE",IF(G157="","UNITE MANQUANTE",IF(COUNTIF(B384:B428,AE157)=0,"UNITE A CONTROLER","OK")))))),N("Z6"))</f>
        <v>OK</v>
      </c>
      <c r="AD157" s="124">
        <v>62</v>
      </c>
      <c r="AE157" s="125" t="str">
        <f>IF(1=1,IF(G157="","",UPPER(TRIM(SUBSTITUTE(SUBSTITUTE(G157&amp;"",CHAR(160)," ")," "," ")))),N("AC6"))</f>
        <v>KG</v>
      </c>
      <c r="AG157" s="2" t="s">
        <v>25</v>
      </c>
    </row>
    <row r="158" spans="1:33" ht="15.75" x14ac:dyDescent="0.25">
      <c r="A158" s="126" t="str">
        <f>IF(1=1,IF(E158="","",A157),N("A7"))</f>
        <v>N° 115</v>
      </c>
      <c r="B158" s="127" t="str">
        <f>IF(1=1,IF(E158="","",B157),N("B7"))</f>
        <v>BRAISÉ DE PORC AU LAIT*</v>
      </c>
      <c r="C158" s="128"/>
      <c r="D158" s="129">
        <f>IF(ISBLANK(E158),"",LARGE(D157:D157,1)+1)</f>
        <v>1</v>
      </c>
      <c r="E158" s="130" t="s">
        <v>656</v>
      </c>
      <c r="F158" s="131">
        <v>8</v>
      </c>
      <c r="G158" s="9" t="s">
        <v>26</v>
      </c>
      <c r="H158" s="105"/>
      <c r="I158" s="132" t="str">
        <f>IF(1=1,IF(E158="","",I157),N("H7"))</f>
        <v>longe de porc</v>
      </c>
      <c r="J158" s="133">
        <f>IF(1=1,IF(E158="","",J157),N("I7"))</f>
        <v>16</v>
      </c>
      <c r="K158" s="134" t="str">
        <f>IF(1=1,IF(E158="","",K157),N("J7"))</f>
        <v>kg</v>
      </c>
      <c r="L158" s="135">
        <f>IF(1=1,IF(OR(J158="",O158="",NOT(ISNUMBER(J158)),NOT(ISNUMBER(O158)),J158=0),"",O158/J158),N("L7"))</f>
        <v>9.375</v>
      </c>
      <c r="M158" s="136">
        <f>IF(1=1,IF(OR(L158="",NOT(ISNUMBER(F158))),"",F158*L158*IFERROR(INDEX(D384:D428,MATCH(AE158,B384:B428,0)),1)),N("M13"))</f>
        <v>75</v>
      </c>
      <c r="N158" s="137" t="str">
        <f>IF(1=1,IF(F158="","",IF(G158="","",IFERROR(INDEX(E384:E428,MATCH(AE158,B384:B428,0)),G158&amp;""))),N("N6"))</f>
        <v>L</v>
      </c>
      <c r="O158" s="138">
        <f>IF(1=1,IF(E158="","",O157),N("K7"))</f>
        <v>150</v>
      </c>
      <c r="P158" s="139">
        <f>IF(1=1,IF(M158="","",IF(AND(ISNUMBER(M158),M158&lt;1,N158="kg"),MAX(1,ROUND(M158*1000,0)),IF(AND(ISNUMBER(M158),M158&lt;1,N158="L"),MAX(1,ROUND(M158*100,0)),ROUND(M158,3)))),N("O7"))</f>
        <v>75</v>
      </c>
      <c r="Q158" s="140" t="str">
        <f>IF(1=1,IF(M158="","",IF(AND(ISNUMBER(M158),M158&lt;1,N158="kg"),"g",IF(AND(ISNUMBER(M158),M158&lt;1,N158="L"),"cl",N158))),N("P7"))</f>
        <v>L</v>
      </c>
      <c r="R158" s="161" t="str">
        <f>IF(1=1,IF(E158="","",IF(F158="","A CONTROLER",IF(NOT(ISNUMBER(F158)),"TEXTE",IF(OR(L158="",L158&lt;=0),"COMMANDE PRINCIPALE INCOMPLETE",IF(G158="","UNITE MANQUANTE",IF(COUNTIF(B384:B428,AE158)=0,"UNITE A CONTROLER","OK")))))),N("Q9"))</f>
        <v>OK</v>
      </c>
      <c r="S158" s="105"/>
      <c r="T158" s="141" t="str">
        <f t="shared" ref="T158:T191" si="15">E158</f>
        <v>Lait *</v>
      </c>
      <c r="U158" s="133">
        <f>IF(1=1,IF(E158="","",U157),N("S7"))</f>
        <v>100</v>
      </c>
      <c r="V158" s="133">
        <f>IF(1=1,IF(E158="","",V157),N("T7"))</f>
        <v>150</v>
      </c>
      <c r="W158" s="135">
        <f>IF(1=1,IF(OR(U158="",V158="",NOT(ISNUMBER(U158)),NOT(ISNUMBER(V158)),U158=0),"",V158/U158),N("U7"))</f>
        <v>1.5</v>
      </c>
      <c r="X158" s="136">
        <f>IF(1=1,IF(OR(W158="",NOT(ISNUMBER(F158))),"",F158*W158*IFERROR(INDEX(D384:D428,MATCH(AE158,B384:B428,0)),1)),N("V7"))</f>
        <v>12</v>
      </c>
      <c r="Y158" s="137" t="str">
        <f>IF(1=1,IF(F158="","",IF(G158="","",IFERROR(INDEX(E384:E428,MATCH(AE158,B384:B428,0)),G158&amp;""))),N("W6"))</f>
        <v>L</v>
      </c>
      <c r="Z158" s="142">
        <f>IF(1=1,IF(X158="","",IF(AND(ISNUMBER(X158),X158&lt;1,Y158="kg"),MAX(1,ROUND(X158*1000,0)),IF(AND(ISNUMBER(X158),X158&lt;1,Y158="L"),MAX(1,ROUND(X158*100,0)),ROUND(X158,3)))),N("X7"))</f>
        <v>12</v>
      </c>
      <c r="AA158" s="143" t="str">
        <f>IF(1=1,IF(X158="","",IF(AND(ISNUMBER(X158),X158&lt;1,Y158="kg"),"g",IF(AND(ISNUMBER(X158),X158&lt;1,Y158="L"),"cl",Y158))),N("Y7"))</f>
        <v>L</v>
      </c>
      <c r="AB158" s="123" t="str">
        <f>IF(1=1,IF(E158="","",IF(F158="","A CONTROLER",IF(NOT(ISNUMBER(F158)),"TEXTE",IF(OR(W158="",W158&lt;=0),"COMMANDE COUVERTS INCOMPLETE",IF(G158="","UNITE MANQUANTE",IF(COUNTIF(B384:B428,AE158)=0,"UNITE A CONTROLER","OK")))))),N("Z6"))</f>
        <v>OK</v>
      </c>
      <c r="AD158" s="144">
        <f>IF(1=1,IF(E158="","",AD157),N("AB7"))</f>
        <v>62</v>
      </c>
      <c r="AE158" s="125" t="str">
        <f>IF(1=1,IF(G158="","",UPPER(TRIM(SUBSTITUTE(SUBSTITUTE(G158&amp;"",CHAR(160)," ")," "," ")))),N("AC7"))</f>
        <v>L</v>
      </c>
      <c r="AG158" s="9" t="s">
        <v>26</v>
      </c>
    </row>
    <row r="159" spans="1:33" ht="15.75" x14ac:dyDescent="0.25">
      <c r="A159" s="126" t="str">
        <f>IF(1=1,IF(E159="","",A157),N("A8"))</f>
        <v>N° 115</v>
      </c>
      <c r="B159" s="127" t="str">
        <f>IF(1=1,IF(E159="","",B157),N("B8"))</f>
        <v>BRAISÉ DE PORC AU LAIT*</v>
      </c>
      <c r="C159" s="128"/>
      <c r="D159" s="129">
        <f>IF(ISBLANK(E159),"",LARGE(D157:D158,1)+1)</f>
        <v>2</v>
      </c>
      <c r="E159" s="130" t="s">
        <v>198</v>
      </c>
      <c r="F159" s="131">
        <v>2</v>
      </c>
      <c r="G159" s="9" t="s">
        <v>26</v>
      </c>
      <c r="H159" s="105"/>
      <c r="I159" s="132" t="str">
        <f>IF(1=1,IF(E159="","",I157),N("H8"))</f>
        <v>longe de porc</v>
      </c>
      <c r="J159" s="133">
        <f>IF(1=1,IF(E159="","",J157),N("I8"))</f>
        <v>16</v>
      </c>
      <c r="K159" s="134" t="str">
        <f>IF(1=1,IF(E159="","",K157),N("J8"))</f>
        <v>kg</v>
      </c>
      <c r="L159" s="135">
        <f>IF(1=1,IF(OR(J159="",O159="",NOT(ISNUMBER(J159)),NOT(ISNUMBER(O159)),J159=0),"",O159/J159),N("L8"))</f>
        <v>9.375</v>
      </c>
      <c r="M159" s="136">
        <f>IF(1=1,IF(OR(L159="",NOT(ISNUMBER(F159))),"",F159*L159*IFERROR(INDEX(D384:D428,MATCH(AE159,B384:B428,0)),1)),N("M13"))</f>
        <v>18.75</v>
      </c>
      <c r="N159" s="137" t="str">
        <f>IF(1=1,IF(F159="","",IF(G159="","",IFERROR(INDEX(E384:E428,MATCH(AE159,B384:B428,0)),G159&amp;""))),N("N6"))</f>
        <v>L</v>
      </c>
      <c r="O159" s="138">
        <f>IF(1=1,IF(E159="","",O157),N("K8"))</f>
        <v>150</v>
      </c>
      <c r="P159" s="139">
        <f>IF(1=1,IF(M159="","",IF(AND(ISNUMBER(M159),M159&lt;1,N159="kg"),MAX(1,ROUND(M159*1000,0)),IF(AND(ISNUMBER(M159),M159&lt;1,N159="L"),MAX(1,ROUND(M159*100,0)),ROUND(M159,3)))),N("O8"))</f>
        <v>18.75</v>
      </c>
      <c r="Q159" s="140" t="str">
        <f>IF(1=1,IF(M159="","",IF(AND(ISNUMBER(M159),M159&lt;1,N159="kg"),"g",IF(AND(ISNUMBER(M159),M159&lt;1,N159="L"),"cl",N159))),N("P8"))</f>
        <v>L</v>
      </c>
      <c r="R159" s="161" t="str">
        <f>IF(1=1,IF(E159="","",IF(F159="","A CONTROLER",IF(NOT(ISNUMBER(F159)),"TEXTE",IF(OR(L159="",L159&lt;=0),"COMMANDE PRINCIPALE INCOMPLETE",IF(G159="","UNITE MANQUANTE",IF(COUNTIF(B384:B428,AE159)=0,"UNITE A CONTROLER","OK")))))),N("Q9"))</f>
        <v>OK</v>
      </c>
      <c r="S159" s="105"/>
      <c r="T159" s="141" t="str">
        <f t="shared" si="15"/>
        <v>Fond brun clair</v>
      </c>
      <c r="U159" s="133">
        <f>IF(1=1,IF(E159="","",U157),N("S8"))</f>
        <v>100</v>
      </c>
      <c r="V159" s="133">
        <f>IF(1=1,IF(E159="","",V157),N("T8"))</f>
        <v>150</v>
      </c>
      <c r="W159" s="135">
        <f>IF(1=1,IF(OR(U159="",V159="",NOT(ISNUMBER(U159)),NOT(ISNUMBER(V159)),U159=0),"",V159/U159),N("U8"))</f>
        <v>1.5</v>
      </c>
      <c r="X159" s="136">
        <f>IF(1=1,IF(OR(W159="",NOT(ISNUMBER(F159))),"",F159*W159*IFERROR(INDEX(D384:D428,MATCH(AE159,B384:B428,0)),1)),N("V7"))</f>
        <v>3</v>
      </c>
      <c r="Y159" s="137" t="str">
        <f>IF(1=1,IF(F159="","",IF(G159="","",IFERROR(INDEX(E384:E428,MATCH(AE159,B384:B428,0)),G159&amp;""))),N("W6"))</f>
        <v>L</v>
      </c>
      <c r="Z159" s="142">
        <f>IF(1=1,IF(X159="","",IF(AND(ISNUMBER(X159),X159&lt;1,Y159="kg"),MAX(1,ROUND(X159*1000,0)),IF(AND(ISNUMBER(X159),X159&lt;1,Y159="L"),MAX(1,ROUND(X159*100,0)),ROUND(X159,3)))),N("X8"))</f>
        <v>3</v>
      </c>
      <c r="AA159" s="143" t="str">
        <f>IF(1=1,IF(X159="","",IF(AND(ISNUMBER(X159),X159&lt;1,Y159="kg"),"g",IF(AND(ISNUMBER(X159),X159&lt;1,Y159="L"),"cl",Y159))),N("Y8"))</f>
        <v>L</v>
      </c>
      <c r="AB159" s="123" t="str">
        <f>IF(1=1,IF(E159="","",IF(F159="","A CONTROLER",IF(NOT(ISNUMBER(F159)),"TEXTE",IF(OR(W159="",W159&lt;=0),"COMMANDE COUVERTS INCOMPLETE",IF(G159="","UNITE MANQUANTE",IF(COUNTIF(B384:B428,AE159)=0,"UNITE A CONTROLER","OK")))))),N("Z6"))</f>
        <v>OK</v>
      </c>
      <c r="AD159" s="144">
        <f>IF(1=1,IF(E159="","",AD157),N("AB8"))</f>
        <v>62</v>
      </c>
      <c r="AE159" s="125" t="str">
        <f>IF(1=1,IF(G159="","",UPPER(TRIM(SUBSTITUTE(SUBSTITUTE(G159&amp;"",CHAR(160)," ")," "," ")))),N("AC8"))</f>
        <v>L</v>
      </c>
      <c r="AG159" s="1" t="s">
        <v>28</v>
      </c>
    </row>
    <row r="160" spans="1:33" ht="15.75" x14ac:dyDescent="0.25">
      <c r="A160" s="126" t="str">
        <f>IF(1=1,IF(E160="","",A157),N("A9"))</f>
        <v>N° 115</v>
      </c>
      <c r="B160" s="127" t="str">
        <f>IF(1=1,IF(E160="","",B157),N("B9"))</f>
        <v>BRAISÉ DE PORC AU LAIT*</v>
      </c>
      <c r="C160" s="128"/>
      <c r="D160" s="129">
        <f>IF(ISBLANK(E160),"",LARGE(D157:D159,1)+1)</f>
        <v>3</v>
      </c>
      <c r="E160" s="130" t="s">
        <v>110</v>
      </c>
      <c r="F160" s="131">
        <v>1.5</v>
      </c>
      <c r="G160" s="8" t="s">
        <v>24</v>
      </c>
      <c r="H160" s="105"/>
      <c r="I160" s="132" t="str">
        <f>IF(1=1,IF(E160="","",I157),N("H9"))</f>
        <v>longe de porc</v>
      </c>
      <c r="J160" s="133">
        <f>IF(1=1,IF(E160="","",J157),N("I9"))</f>
        <v>16</v>
      </c>
      <c r="K160" s="134" t="str">
        <f>IF(1=1,IF(E160="","",K157),N("J9"))</f>
        <v>kg</v>
      </c>
      <c r="L160" s="135">
        <f>IF(1=1,IF(OR(J160="",O160="",NOT(ISNUMBER(J160)),NOT(ISNUMBER(O160)),J160=0),"",O160/J160),N("L9"))</f>
        <v>9.375</v>
      </c>
      <c r="M160" s="136">
        <f>IF(1=1,IF(OR(L160="",NOT(ISNUMBER(F160))),"",F160*L160*IFERROR(INDEX(D384:D428,MATCH(AE160,B384:B428,0)),1)),N("M13"))</f>
        <v>14.0625</v>
      </c>
      <c r="N160" s="137" t="str">
        <f>IF(1=1,IF(F160="","",IF(G160="","",IFERROR(INDEX(E384:E428,MATCH(AE160,B384:B428,0)),G160&amp;""))),N("N6"))</f>
        <v>kg</v>
      </c>
      <c r="O160" s="138">
        <f>IF(1=1,IF(E160="","",O157),N("K9"))</f>
        <v>150</v>
      </c>
      <c r="P160" s="139">
        <f>IF(1=1,IF(M160="","",IF(AND(ISNUMBER(M160),M160&lt;1,N160="kg"),MAX(1,ROUND(M160*1000,0)),IF(AND(ISNUMBER(M160),M160&lt;1,N160="L"),MAX(1,ROUND(M160*100,0)),ROUND(M160,3)))),N("O9"))</f>
        <v>14.063000000000001</v>
      </c>
      <c r="Q160" s="140" t="str">
        <f>IF(1=1,IF(M160="","",IF(AND(ISNUMBER(M160),M160&lt;1,N160="kg"),"g",IF(AND(ISNUMBER(M160),M160&lt;1,N160="L"),"cl",N160))),N("P9"))</f>
        <v>kg</v>
      </c>
      <c r="R160" s="161" t="str">
        <f>IF(1=1,IF(E160="","",IF(F160="","A CONTROLER",IF(NOT(ISNUMBER(F160)),"TEXTE",IF(OR(L160="",L160&lt;=0),"COMMANDE PRINCIPALE INCOMPLETE",IF(G160="","UNITE MANQUANTE",IF(COUNTIF(B384:B428,AE160)=0,"UNITE A CONTROLER","OK")))))),N("Q9"))</f>
        <v>OK</v>
      </c>
      <c r="S160" s="105"/>
      <c r="T160" s="141" t="str">
        <f t="shared" si="15"/>
        <v>Oignons émincés surgelés</v>
      </c>
      <c r="U160" s="133">
        <f>IF(1=1,IF(E160="","",U157),N("S9"))</f>
        <v>100</v>
      </c>
      <c r="V160" s="133">
        <f>IF(1=1,IF(E160="","",V157),N("T9"))</f>
        <v>150</v>
      </c>
      <c r="W160" s="135">
        <f>IF(1=1,IF(OR(U160="",V160="",NOT(ISNUMBER(U160)),NOT(ISNUMBER(V160)),U160=0),"",V160/U160),N("U9"))</f>
        <v>1.5</v>
      </c>
      <c r="X160" s="136">
        <f>IF(1=1,IF(OR(W160="",NOT(ISNUMBER(F160))),"",F160*W160*IFERROR(INDEX(D384:D428,MATCH(AE160,B384:B428,0)),1)),N("V7"))</f>
        <v>2.25</v>
      </c>
      <c r="Y160" s="137" t="str">
        <f>IF(1=1,IF(F160="","",IF(G160="","",IFERROR(INDEX(E384:E428,MATCH(AE160,B384:B428,0)),G160&amp;""))),N("W6"))</f>
        <v>kg</v>
      </c>
      <c r="Z160" s="142">
        <f>IF(1=1,IF(X160="","",IF(AND(ISNUMBER(X160),X160&lt;1,Y160="kg"),MAX(1,ROUND(X160*1000,0)),IF(AND(ISNUMBER(X160),X160&lt;1,Y160="L"),MAX(1,ROUND(X160*100,0)),ROUND(X160,3)))),N("X9"))</f>
        <v>2.25</v>
      </c>
      <c r="AA160" s="143" t="str">
        <f>IF(1=1,IF(X160="","",IF(AND(ISNUMBER(X160),X160&lt;1,Y160="kg"),"g",IF(AND(ISNUMBER(X160),X160&lt;1,Y160="L"),"cl",Y160))),N("Y9"))</f>
        <v>kg</v>
      </c>
      <c r="AB160" s="123" t="str">
        <f>IF(1=1,IF(E160="","",IF(F160="","A CONTROLER",IF(NOT(ISNUMBER(F160)),"TEXTE",IF(OR(W160="",W160&lt;=0),"COMMANDE COUVERTS INCOMPLETE",IF(G160="","UNITE MANQUANTE",IF(COUNTIF(B384:B428,AE160)=0,"UNITE A CONTROLER","OK")))))),N("Z6"))</f>
        <v>OK</v>
      </c>
      <c r="AD160" s="144">
        <f>IF(1=1,IF(E160="","",AD157),N("AB9"))</f>
        <v>62</v>
      </c>
      <c r="AE160" s="125" t="str">
        <f>IF(1=1,IF(G160="","",UPPER(TRIM(SUBSTITUTE(SUBSTITUTE(G160&amp;"",CHAR(160)," ")," "," ")))),N("AC9"))</f>
        <v>KG</v>
      </c>
      <c r="AG160" s="1" t="s">
        <v>29</v>
      </c>
    </row>
    <row r="161" spans="1:33" ht="15.75" x14ac:dyDescent="0.25">
      <c r="A161" s="126" t="str">
        <f>IF(1=1,IF(E161="","",A157),N("A10"))</f>
        <v>N° 115</v>
      </c>
      <c r="B161" s="127" t="str">
        <f>IF(1=1,IF(E161="","",B157),N("B10"))</f>
        <v>BRAISÉ DE PORC AU LAIT*</v>
      </c>
      <c r="C161" s="128"/>
      <c r="D161" s="129">
        <f>IF(ISBLANK(E161),"",LARGE(D157:D160,1)+1)</f>
        <v>4</v>
      </c>
      <c r="E161" s="130" t="s">
        <v>111</v>
      </c>
      <c r="F161" s="131">
        <v>10</v>
      </c>
      <c r="G161" s="2" t="s">
        <v>25</v>
      </c>
      <c r="H161" s="105"/>
      <c r="I161" s="132" t="str">
        <f>IF(1=1,IF(E161="","",I157),N("H10"))</f>
        <v>longe de porc</v>
      </c>
      <c r="J161" s="133">
        <f>IF(1=1,IF(E161="","",J157),N("I10"))</f>
        <v>16</v>
      </c>
      <c r="K161" s="134" t="str">
        <f>IF(1=1,IF(E161="","",K157),N("J10"))</f>
        <v>kg</v>
      </c>
      <c r="L161" s="135">
        <f>IF(1=1,IF(OR(J161="",O161="",NOT(ISNUMBER(J161)),NOT(ISNUMBER(O161)),J161=0),"",O161/J161),N("L10"))</f>
        <v>9.375</v>
      </c>
      <c r="M161" s="136">
        <f>IF(1=1,IF(OR(L161="",NOT(ISNUMBER(F161))),"",F161*L161*IFERROR(INDEX(D384:D428,MATCH(AE161,B384:B428,0)),1)),N("M13"))</f>
        <v>9.375E-2</v>
      </c>
      <c r="N161" s="137" t="str">
        <f>IF(1=1,IF(F161="","",IF(G161="","",IFERROR(INDEX(E384:E428,MATCH(AE161,B384:B428,0)),G161&amp;""))),N("N6"))</f>
        <v>kg</v>
      </c>
      <c r="O161" s="138">
        <f>IF(1=1,IF(E161="","",O157),N("K10"))</f>
        <v>150</v>
      </c>
      <c r="P161" s="139">
        <f>IF(1=1,IF(M161="","",IF(AND(ISNUMBER(M161),M161&lt;1,N161="kg"),MAX(1,ROUND(M161*1000,0)),IF(AND(ISNUMBER(M161),M161&lt;1,N161="L"),MAX(1,ROUND(M161*100,0)),ROUND(M161,3)))),N("O10"))</f>
        <v>94</v>
      </c>
      <c r="Q161" s="140" t="str">
        <f>IF(1=1,IF(M161="","",IF(AND(ISNUMBER(M161),M161&lt;1,N161="kg"),"g",IF(AND(ISNUMBER(M161),M161&lt;1,N161="L"),"cl",N161))),N("P10"))</f>
        <v>g</v>
      </c>
      <c r="R161" s="161" t="str">
        <f>IF(1=1,IF(E161="","",IF(F161="","A CONTROLER",IF(NOT(ISNUMBER(F161)),"TEXTE",IF(OR(L161="",L161&lt;=0),"COMMANDE PRINCIPALE INCOMPLETE",IF(G161="","UNITE MANQUANTE",IF(COUNTIF(B384:B428,AE161)=0,"UNITE A CONTROLER","OK")))))),N("Q9"))</f>
        <v>OK</v>
      </c>
      <c r="S161" s="105"/>
      <c r="T161" s="141" t="str">
        <f t="shared" si="15"/>
        <v>Herbes de Provence</v>
      </c>
      <c r="U161" s="133">
        <f>IF(1=1,IF(E161="","",U157),N("S10"))</f>
        <v>100</v>
      </c>
      <c r="V161" s="133">
        <f>IF(1=1,IF(E161="","",V157),N("T10"))</f>
        <v>150</v>
      </c>
      <c r="W161" s="135">
        <f>IF(1=1,IF(OR(U161="",V161="",NOT(ISNUMBER(U161)),NOT(ISNUMBER(V161)),U161=0),"",V161/U161),N("U10"))</f>
        <v>1.5</v>
      </c>
      <c r="X161" s="136">
        <f>IF(1=1,IF(OR(W161="",NOT(ISNUMBER(F161))),"",F161*W161*IFERROR(INDEX(D384:D428,MATCH(AE161,B384:B428,0)),1)),N("V7"))</f>
        <v>1.4999999999999999E-2</v>
      </c>
      <c r="Y161" s="137" t="str">
        <f>IF(1=1,IF(F161="","",IF(G161="","",IFERROR(INDEX(E384:E428,MATCH(AE161,B384:B428,0)),G161&amp;""))),N("W6"))</f>
        <v>kg</v>
      </c>
      <c r="Z161" s="142">
        <f>IF(1=1,IF(X161="","",IF(AND(ISNUMBER(X161),X161&lt;1,Y161="kg"),MAX(1,ROUND(X161*1000,0)),IF(AND(ISNUMBER(X161),X161&lt;1,Y161="L"),MAX(1,ROUND(X161*100,0)),ROUND(X161,3)))),N("X10"))</f>
        <v>15</v>
      </c>
      <c r="AA161" s="143" t="str">
        <f>IF(1=1,IF(X161="","",IF(AND(ISNUMBER(X161),X161&lt;1,Y161="kg"),"g",IF(AND(ISNUMBER(X161),X161&lt;1,Y161="L"),"cl",Y161))),N("Y10"))</f>
        <v>g</v>
      </c>
      <c r="AB161" s="123" t="str">
        <f>IF(1=1,IF(E161="","",IF(F161="","A CONTROLER",IF(NOT(ISNUMBER(F161)),"TEXTE",IF(OR(W161="",W161&lt;=0),"COMMANDE COUVERTS INCOMPLETE",IF(G161="","UNITE MANQUANTE",IF(COUNTIF(B384:B428,AE161)=0,"UNITE A CONTROLER","OK")))))),N("Z6"))</f>
        <v>OK</v>
      </c>
      <c r="AD161" s="144">
        <f>IF(1=1,IF(E161="","",AD157),N("AB10"))</f>
        <v>62</v>
      </c>
      <c r="AE161" s="125" t="str">
        <f>IF(1=1,IF(G161="","",UPPER(TRIM(SUBSTITUTE(SUBSTITUTE(G161&amp;"",CHAR(160)," ")," "," ")))),N("AC10"))</f>
        <v>G</v>
      </c>
      <c r="AG161" s="1" t="s">
        <v>30</v>
      </c>
    </row>
    <row r="162" spans="1:33" ht="15.75" x14ac:dyDescent="0.25">
      <c r="A162" s="126" t="str">
        <f>IF(1=1,IF(E162="","",A157),N("A11"))</f>
        <v>N° 115</v>
      </c>
      <c r="B162" s="127" t="str">
        <f>IF(1=1,IF(E162="","",B157),N("B11"))</f>
        <v>BRAISÉ DE PORC AU LAIT*</v>
      </c>
      <c r="C162" s="128"/>
      <c r="D162" s="129">
        <f>IF(ISBLANK(E162),"",LARGE(D157:D161,1)+1)</f>
        <v>5</v>
      </c>
      <c r="E162" s="130" t="s">
        <v>199</v>
      </c>
      <c r="F162" s="131">
        <v>50</v>
      </c>
      <c r="G162" s="2" t="s">
        <v>25</v>
      </c>
      <c r="H162" s="105"/>
      <c r="I162" s="132" t="str">
        <f>IF(1=1,IF(E162="","",I157),N("H11"))</f>
        <v>longe de porc</v>
      </c>
      <c r="J162" s="133">
        <f>IF(1=1,IF(E162="","",J157),N("I11"))</f>
        <v>16</v>
      </c>
      <c r="K162" s="134" t="str">
        <f>IF(1=1,IF(E162="","",K157),N("J11"))</f>
        <v>kg</v>
      </c>
      <c r="L162" s="135">
        <f>IF(1=1,IF(OR(J162="",O162="",NOT(ISNUMBER(J162)),NOT(ISNUMBER(O162)),J162=0),"",O162/J162),N("L11"))</f>
        <v>9.375</v>
      </c>
      <c r="M162" s="136">
        <f>IF(1=1,IF(OR(L162="",NOT(ISNUMBER(F162))),"",F162*L162*IFERROR(INDEX(D384:D428,MATCH(AE162,B384:B428,0)),1)),N("M13"))</f>
        <v>0.46875</v>
      </c>
      <c r="N162" s="137" t="str">
        <f>IF(1=1,IF(F162="","",IF(G162="","",IFERROR(INDEX(E384:E428,MATCH(AE162,B384:B428,0)),G162&amp;""))),N("N6"))</f>
        <v>kg</v>
      </c>
      <c r="O162" s="138">
        <f>IF(1=1,IF(E162="","",O157),N("K11"))</f>
        <v>150</v>
      </c>
      <c r="P162" s="139">
        <f>IF(1=1,IF(M162="","",IF(AND(ISNUMBER(M162),M162&lt;1,N162="kg"),MAX(1,ROUND(M162*1000,0)),IF(AND(ISNUMBER(M162),M162&lt;1,N162="L"),MAX(1,ROUND(M162*100,0)),ROUND(M162,3)))),N("O11"))</f>
        <v>469</v>
      </c>
      <c r="Q162" s="140" t="str">
        <f>IF(1=1,IF(M162="","",IF(AND(ISNUMBER(M162),M162&lt;1,N162="kg"),"g",IF(AND(ISNUMBER(M162),M162&lt;1,N162="L"),"cl",N162))),N("P11"))</f>
        <v>g</v>
      </c>
      <c r="R162" s="161" t="str">
        <f>IF(1=1,IF(E162="","",IF(F162="","A CONTROLER",IF(NOT(ISNUMBER(F162)),"TEXTE",IF(OR(L162="",L162&lt;=0),"COMMANDE PRINCIPALE INCOMPLETE",IF(G162="","UNITE MANQUANTE",IF(COUNTIF(B384:B428,AE162)=0,"UNITE A CONTROLER","OK")))))),N("Q9"))</f>
        <v>OK</v>
      </c>
      <c r="S162" s="105"/>
      <c r="T162" s="141" t="str">
        <f t="shared" si="15"/>
        <v>Gros sel</v>
      </c>
      <c r="U162" s="133">
        <f>IF(1=1,IF(E162="","",U157),N("S11"))</f>
        <v>100</v>
      </c>
      <c r="V162" s="133">
        <f>IF(1=1,IF(E162="","",V157),N("T11"))</f>
        <v>150</v>
      </c>
      <c r="W162" s="135">
        <f>IF(1=1,IF(OR(U162="",V162="",NOT(ISNUMBER(U162)),NOT(ISNUMBER(V162)),U162=0),"",V162/U162),N("U11"))</f>
        <v>1.5</v>
      </c>
      <c r="X162" s="136">
        <f>IF(1=1,IF(OR(W162="",NOT(ISNUMBER(F162))),"",F162*W162*IFERROR(INDEX(D384:D428,MATCH(AE162,B384:B428,0)),1)),N("V7"))</f>
        <v>7.4999999999999997E-2</v>
      </c>
      <c r="Y162" s="137" t="str">
        <f>IF(1=1,IF(F162="","",IF(G162="","",IFERROR(INDEX(E384:E428,MATCH(AE162,B384:B428,0)),G162&amp;""))),N("W6"))</f>
        <v>kg</v>
      </c>
      <c r="Z162" s="142">
        <f>IF(1=1,IF(X162="","",IF(AND(ISNUMBER(X162),X162&lt;1,Y162="kg"),MAX(1,ROUND(X162*1000,0)),IF(AND(ISNUMBER(X162),X162&lt;1,Y162="L"),MAX(1,ROUND(X162*100,0)),ROUND(X162,3)))),N("X11"))</f>
        <v>75</v>
      </c>
      <c r="AA162" s="143" t="str">
        <f>IF(1=1,IF(X162="","",IF(AND(ISNUMBER(X162),X162&lt;1,Y162="kg"),"g",IF(AND(ISNUMBER(X162),X162&lt;1,Y162="L"),"cl",Y162))),N("Y11"))</f>
        <v>g</v>
      </c>
      <c r="AB162" s="123" t="str">
        <f>IF(1=1,IF(E162="","",IF(F162="","A CONTROLER",IF(NOT(ISNUMBER(F162)),"TEXTE",IF(OR(W162="",W162&lt;=0),"COMMANDE COUVERTS INCOMPLETE",IF(G162="","UNITE MANQUANTE",IF(COUNTIF(B384:B428,AE162)=0,"UNITE A CONTROLER","OK")))))),N("Z6"))</f>
        <v>OK</v>
      </c>
      <c r="AD162" s="144">
        <f>IF(1=1,IF(E162="","",AD157),N("AB11"))</f>
        <v>62</v>
      </c>
      <c r="AE162" s="125" t="str">
        <f>IF(1=1,IF(G162="","",UPPER(TRIM(SUBSTITUTE(SUBSTITUTE(G162&amp;"",CHAR(160)," ")," "," ")))),N("AC11"))</f>
        <v>G</v>
      </c>
      <c r="AG162" s="4" t="s">
        <v>31</v>
      </c>
    </row>
    <row r="163" spans="1:33" ht="15.75" x14ac:dyDescent="0.25">
      <c r="A163" s="126" t="str">
        <f>IF(1=1,IF(E163="","",A157),N("A12"))</f>
        <v>N° 115</v>
      </c>
      <c r="B163" s="127" t="str">
        <f>IF(1=1,IF(E163="","",B157),N("B12"))</f>
        <v>BRAISÉ DE PORC AU LAIT*</v>
      </c>
      <c r="C163" s="128"/>
      <c r="D163" s="129">
        <f>IF(ISBLANK(E163),"",LARGE(D157:D162,1)+1)</f>
        <v>6</v>
      </c>
      <c r="E163" s="130" t="s">
        <v>200</v>
      </c>
      <c r="F163" s="131">
        <v>20</v>
      </c>
      <c r="G163" s="2" t="s">
        <v>25</v>
      </c>
      <c r="H163" s="105"/>
      <c r="I163" s="132" t="str">
        <f>IF(1=1,IF(E163="","",I157),N("H12"))</f>
        <v>longe de porc</v>
      </c>
      <c r="J163" s="133">
        <f>IF(1=1,IF(E163="","",J157),N("I12"))</f>
        <v>16</v>
      </c>
      <c r="K163" s="134" t="str">
        <f>IF(1=1,IF(E163="","",K157),N("J12"))</f>
        <v>kg</v>
      </c>
      <c r="L163" s="135">
        <f>IF(1=1,IF(OR(J163="",O163="",NOT(ISNUMBER(J163)),NOT(ISNUMBER(O163)),J163=0),"",O163/J163),N("L12"))</f>
        <v>9.375</v>
      </c>
      <c r="M163" s="136">
        <f>IF(1=1,IF(OR(L163="",NOT(ISNUMBER(F163))),"",F163*L163*IFERROR(INDEX(D384:D428,MATCH(AE163,B384:B428,0)),1)),N("M13"))</f>
        <v>0.1875</v>
      </c>
      <c r="N163" s="137" t="str">
        <f>IF(1=1,IF(F163="","",IF(G163="","",IFERROR(INDEX(E384:E428,MATCH(AE163,B384:B428,0)),G163&amp;""))),N("N6"))</f>
        <v>kg</v>
      </c>
      <c r="O163" s="138">
        <f>IF(1=1,IF(E163="","",O157),N("K12"))</f>
        <v>150</v>
      </c>
      <c r="P163" s="139">
        <f>IF(1=1,IF(M163="","",IF(AND(ISNUMBER(M163),M163&lt;1,N163="kg"),MAX(1,ROUND(M163*1000,0)),IF(AND(ISNUMBER(M163),M163&lt;1,N163="L"),MAX(1,ROUND(M163*100,0)),ROUND(M163,3)))),N("O12"))</f>
        <v>188</v>
      </c>
      <c r="Q163" s="140" t="str">
        <f>IF(1=1,IF(M163="","",IF(AND(ISNUMBER(M163),M163&lt;1,N163="kg"),"g",IF(AND(ISNUMBER(M163),M163&lt;1,N163="L"),"cl",N163))),N("P12"))</f>
        <v>g</v>
      </c>
      <c r="R163" s="161" t="str">
        <f>IF(1=1,IF(E163="","",IF(F163="","A CONTROLER",IF(NOT(ISNUMBER(F163)),"TEXTE",IF(OR(L163="",L163&lt;=0),"COMMANDE PRINCIPALE INCOMPLETE",IF(G163="","UNITE MANQUANTE",IF(COUNTIF(B384:B428,AE163)=0,"UNITE A CONTROLER","OK")))))),N("Q9"))</f>
        <v>OK</v>
      </c>
      <c r="S163" s="105"/>
      <c r="T163" s="141" t="str">
        <f t="shared" si="15"/>
        <v>Poivre en grains</v>
      </c>
      <c r="U163" s="133">
        <f>IF(1=1,IF(E163="","",U157),N("S12"))</f>
        <v>100</v>
      </c>
      <c r="V163" s="133">
        <f>IF(1=1,IF(E163="","",V157),N("T12"))</f>
        <v>150</v>
      </c>
      <c r="W163" s="135">
        <f>IF(1=1,IF(OR(U163="",V163="",NOT(ISNUMBER(U163)),NOT(ISNUMBER(V163)),U163=0),"",V163/U163),N("U12"))</f>
        <v>1.5</v>
      </c>
      <c r="X163" s="136">
        <f>IF(1=1,IF(OR(W163="",NOT(ISNUMBER(F163))),"",F163*W163*IFERROR(INDEX(D384:D428,MATCH(AE163,B384:B428,0)),1)),N("V7"))</f>
        <v>0.03</v>
      </c>
      <c r="Y163" s="137" t="str">
        <f>IF(1=1,IF(F163="","",IF(G163="","",IFERROR(INDEX(E384:E428,MATCH(AE163,B384:B428,0)),G163&amp;""))),N("W6"))</f>
        <v>kg</v>
      </c>
      <c r="Z163" s="142">
        <f>IF(1=1,IF(X163="","",IF(AND(ISNUMBER(X163),X163&lt;1,Y163="kg"),MAX(1,ROUND(X163*1000,0)),IF(AND(ISNUMBER(X163),X163&lt;1,Y163="L"),MAX(1,ROUND(X163*100,0)),ROUND(X163,3)))),N("X12"))</f>
        <v>30</v>
      </c>
      <c r="AA163" s="143" t="str">
        <f>IF(1=1,IF(X163="","",IF(AND(ISNUMBER(X163),X163&lt;1,Y163="kg"),"g",IF(AND(ISNUMBER(X163),X163&lt;1,Y163="L"),"cl",Y163))),N("Y12"))</f>
        <v>g</v>
      </c>
      <c r="AB163" s="123" t="str">
        <f>IF(1=1,IF(E163="","",IF(F163="","A CONTROLER",IF(NOT(ISNUMBER(F163)),"TEXTE",IF(OR(W163="",W163&lt;=0),"COMMANDE COUVERTS INCOMPLETE",IF(G163="","UNITE MANQUANTE",IF(COUNTIF(B384:B428,AE163)=0,"UNITE A CONTROLER","OK")))))),N("Z6"))</f>
        <v>OK</v>
      </c>
      <c r="AD163" s="144">
        <f>IF(1=1,IF(E163="","",AD157),N("AB12"))</f>
        <v>62</v>
      </c>
      <c r="AE163" s="125" t="str">
        <f>IF(1=1,IF(G163="","",UPPER(TRIM(SUBSTITUTE(SUBSTITUTE(G163&amp;"",CHAR(160)," ")," "," ")))),N("AC12"))</f>
        <v>G</v>
      </c>
      <c r="AG163" s="4" t="s">
        <v>32</v>
      </c>
    </row>
    <row r="164" spans="1:33" ht="15.75" x14ac:dyDescent="0.25">
      <c r="A164" s="126" t="str">
        <f>IF(1=1,IF(E164="","",A157),N("A13"))</f>
        <v>N° 115</v>
      </c>
      <c r="B164" s="127" t="str">
        <f>IF(1=1,IF(E164="","",B157),N("B13"))</f>
        <v>BRAISÉ DE PORC AU LAIT*</v>
      </c>
      <c r="C164" s="128"/>
      <c r="D164" s="129">
        <f>IF(ISBLANK(E164),"",LARGE(D157:D163,1)+1)</f>
        <v>7</v>
      </c>
      <c r="E164" s="130" t="s">
        <v>201</v>
      </c>
      <c r="F164" s="131">
        <v>25</v>
      </c>
      <c r="G164" s="243" t="s">
        <v>76</v>
      </c>
      <c r="H164" s="105"/>
      <c r="I164" s="132" t="str">
        <f>IF(1=1,IF(E164="","",I157),N("H13"))</f>
        <v>longe de porc</v>
      </c>
      <c r="J164" s="133">
        <f>IF(1=1,IF(E164="","",J157),N("I13"))</f>
        <v>16</v>
      </c>
      <c r="K164" s="134" t="str">
        <f>IF(1=1,IF(E164="","",K157),N("J13"))</f>
        <v>kg</v>
      </c>
      <c r="L164" s="135">
        <f>IF(1=1,IF(OR(J164="",O164="",NOT(ISNUMBER(J164)),NOT(ISNUMBER(O164)),J164=0),"",O164/J164),N("L13"))</f>
        <v>9.375</v>
      </c>
      <c r="M164" s="136">
        <f>IF(1=1,IF(OR(L164="",NOT(ISNUMBER(F164))),"",F164*L164*IFERROR(INDEX(D384:D428,MATCH(AE164,B384:B428,0)),1)),N("M13"))</f>
        <v>234.375</v>
      </c>
      <c r="N164" s="137" t="str">
        <f>IF(1=1,IF(F164="","",IF(G164="","",IFERROR(INDEX(E384:E428,MATCH(AE164,B384:B428,0)),G164&amp;""))),N("N6"))</f>
        <v>feuilles</v>
      </c>
      <c r="O164" s="138">
        <f>IF(1=1,IF(E164="","",O157),N("K13"))</f>
        <v>150</v>
      </c>
      <c r="P164" s="139">
        <f>IF(1=1,IF(M164="","",IF(AND(ISNUMBER(M164),M164&lt;1,N164="kg"),MAX(1,ROUND(M164*1000,0)),IF(AND(ISNUMBER(M164),M164&lt;1,N164="L"),MAX(1,ROUND(M164*100,0)),ROUND(M164,3)))),N("O13"))</f>
        <v>234.375</v>
      </c>
      <c r="Q164" s="140" t="str">
        <f>IF(1=1,IF(M164="","",IF(AND(ISNUMBER(M164),M164&lt;1,N164="kg"),"g",IF(AND(ISNUMBER(M164),M164&lt;1,N164="L"),"cl",N164))),N("P13"))</f>
        <v>feuilles</v>
      </c>
      <c r="R164" s="161" t="str">
        <f>IF(1=1,IF(E164="","",IF(F164="","A CONTROLER",IF(NOT(ISNUMBER(F164)),"TEXTE",IF(OR(L164="",L164&lt;=0),"COMMANDE PRINCIPALE INCOMPLETE",IF(G164="","UNITE MANQUANTE",IF(COUNTIF(B384:B428,AE164)=0,"UNITE A CONTROLER","OK")))))),N("Q9"))</f>
        <v>OK</v>
      </c>
      <c r="S164" s="105"/>
      <c r="T164" s="141" t="str">
        <f t="shared" si="15"/>
        <v>Feuilles de sauge</v>
      </c>
      <c r="U164" s="133">
        <f>IF(1=1,IF(E164="","",U157),N("S13"))</f>
        <v>100</v>
      </c>
      <c r="V164" s="133">
        <f>IF(1=1,IF(E164="","",V157),N("T13"))</f>
        <v>150</v>
      </c>
      <c r="W164" s="135">
        <f>IF(1=1,IF(OR(U164="",V164="",NOT(ISNUMBER(U164)),NOT(ISNUMBER(V164)),U164=0),"",V164/U164),N("U13"))</f>
        <v>1.5</v>
      </c>
      <c r="X164" s="136">
        <f>IF(1=1,IF(OR(W164="",NOT(ISNUMBER(F164))),"",F164*W164*IFERROR(INDEX(D384:D428,MATCH(AE164,B384:B428,0)),1)),N("V7"))</f>
        <v>37.5</v>
      </c>
      <c r="Y164" s="137" t="str">
        <f>IF(1=1,IF(F164="","",IF(G164="","",IFERROR(INDEX(E384:E428,MATCH(AE164,B384:B428,0)),G164&amp;""))),N("W6"))</f>
        <v>feuilles</v>
      </c>
      <c r="Z164" s="142">
        <f>IF(1=1,IF(X164="","",IF(AND(ISNUMBER(X164),X164&lt;1,Y164="kg"),MAX(1,ROUND(X164*1000,0)),IF(AND(ISNUMBER(X164),X164&lt;1,Y164="L"),MAX(1,ROUND(X164*100,0)),ROUND(X164,3)))),N("X13"))</f>
        <v>37.5</v>
      </c>
      <c r="AA164" s="143" t="str">
        <f>IF(1=1,IF(X164="","",IF(AND(ISNUMBER(X164),X164&lt;1,Y164="kg"),"g",IF(AND(ISNUMBER(X164),X164&lt;1,Y164="L"),"cl",Y164))),N("Y13"))</f>
        <v>feuilles</v>
      </c>
      <c r="AB164" s="123" t="str">
        <f>IF(1=1,IF(E164="","",IF(F164="","A CONTROLER",IF(NOT(ISNUMBER(F164)),"TEXTE",IF(OR(W164="",W164&lt;=0),"COMMANDE COUVERTS INCOMPLETE",IF(G164="","UNITE MANQUANTE",IF(COUNTIF(B384:B428,AE164)=0,"UNITE A CONTROLER","OK")))))),N("Z6"))</f>
        <v>OK</v>
      </c>
      <c r="AD164" s="144">
        <f>IF(1=1,IF(E164="","",AD157),N("AB13"))</f>
        <v>62</v>
      </c>
      <c r="AE164" s="125" t="str">
        <f>IF(1=1,IF(G164="","",UPPER(TRIM(SUBSTITUTE(SUBSTITUTE(G164&amp;"",CHAR(160)," ")," "," ")))),N("AC13"))</f>
        <v>FEUILLES</v>
      </c>
      <c r="AG164" s="4" t="s">
        <v>33</v>
      </c>
    </row>
    <row r="165" spans="1:33" ht="15.75" x14ac:dyDescent="0.25">
      <c r="A165" s="126" t="str">
        <f>IF(1=1,IF(E165="","",A157),N("A14"))</f>
        <v>N° 115</v>
      </c>
      <c r="B165" s="127" t="str">
        <f>IF(1=1,IF(E165="","",B157),N("B14"))</f>
        <v>BRAISÉ DE PORC AU LAIT*</v>
      </c>
      <c r="C165" s="128"/>
      <c r="D165" s="129">
        <f>IF(ISBLANK(E165),"",LARGE(D157:D164,1)+1)</f>
        <v>8</v>
      </c>
      <c r="E165" s="130" t="s">
        <v>104</v>
      </c>
      <c r="F165" s="131">
        <v>1</v>
      </c>
      <c r="G165" s="5" t="s">
        <v>34</v>
      </c>
      <c r="H165" s="105"/>
      <c r="I165" s="132" t="str">
        <f>IF(1=1,IF(E165="","",I157),N("H14"))</f>
        <v>longe de porc</v>
      </c>
      <c r="J165" s="133">
        <f>IF(1=1,IF(E165="","",J157),N("I14"))</f>
        <v>16</v>
      </c>
      <c r="K165" s="134" t="str">
        <f>IF(1=1,IF(E165="","",K157),N("J14"))</f>
        <v>kg</v>
      </c>
      <c r="L165" s="135">
        <f>IF(1=1,IF(OR(J165="",O165="",NOT(ISNUMBER(J165)),NOT(ISNUMBER(O165)),J165=0),"",O165/J165),N("L14"))</f>
        <v>9.375</v>
      </c>
      <c r="M165" s="136">
        <f>IF(1=1,IF(OR(L165="",NOT(ISNUMBER(F165))),"",F165*L165*IFERROR(INDEX(D384:D428,MATCH(AE165,B384:B428,0)),1)),N("M13"))</f>
        <v>4.6875</v>
      </c>
      <c r="N165" s="137" t="str">
        <f>IF(1=1,IF(F165="","",IF(G165="","",IFERROR(INDEX(E384:E428,MATCH(AE165,B384:B428,0)),G165&amp;""))),N("N6"))</f>
        <v>L</v>
      </c>
      <c r="O165" s="138">
        <f>IF(1=1,IF(E165="","",O157),N("K14"))</f>
        <v>150</v>
      </c>
      <c r="P165" s="139">
        <f>IF(1=1,IF(M165="","",IF(AND(ISNUMBER(M165),M165&lt;1,N165="kg"),MAX(1,ROUND(M165*1000,0)),IF(AND(ISNUMBER(M165),M165&lt;1,N165="L"),MAX(1,ROUND(M165*100,0)),ROUND(M165,3)))),N("O14"))</f>
        <v>4.6879999999999997</v>
      </c>
      <c r="Q165" s="140" t="str">
        <f>IF(1=1,IF(M165="","",IF(AND(ISNUMBER(M165),M165&lt;1,N165="kg"),"g",IF(AND(ISNUMBER(M165),M165&lt;1,N165="L"),"cl",N165))),N("P14"))</f>
        <v>L</v>
      </c>
      <c r="R165" s="161" t="str">
        <f>IF(1=1,IF(E165="","",IF(F165="","A CONTROLER",IF(NOT(ISNUMBER(F165)),"TEXTE",IF(OR(L165="",L165&lt;=0),"COMMANDE PRINCIPALE INCOMPLETE",IF(G165="","UNITE MANQUANTE",IF(COUNTIF(B384:B428,AE165)=0,"UNITE A CONTROLER","OK")))))),N("Q9"))</f>
        <v>OK</v>
      </c>
      <c r="S165" s="105"/>
      <c r="T165" s="141" t="str">
        <f t="shared" si="15"/>
        <v>Huile</v>
      </c>
      <c r="U165" s="133">
        <f>IF(1=1,IF(E165="","",U157),N("S14"))</f>
        <v>100</v>
      </c>
      <c r="V165" s="133">
        <f>IF(1=1,IF(E165="","",V157),N("T14"))</f>
        <v>150</v>
      </c>
      <c r="W165" s="135">
        <f>IF(1=1,IF(OR(U165="",V165="",NOT(ISNUMBER(U165)),NOT(ISNUMBER(V165)),U165=0),"",V165/U165),N("U14"))</f>
        <v>1.5</v>
      </c>
      <c r="X165" s="136">
        <f>IF(1=1,IF(OR(W165="",NOT(ISNUMBER(F165))),"",F165*W165*IFERROR(INDEX(D384:D428,MATCH(AE165,B384:B428,0)),1)),N("V7"))</f>
        <v>0.75</v>
      </c>
      <c r="Y165" s="137" t="str">
        <f>IF(1=1,IF(F165="","",IF(G165="","",IFERROR(INDEX(E384:E428,MATCH(AE165,B384:B428,0)),G165&amp;""))),N("W6"))</f>
        <v>L</v>
      </c>
      <c r="Z165" s="142">
        <f>IF(1=1,IF(X165="","",IF(AND(ISNUMBER(X165),X165&lt;1,Y165="kg"),MAX(1,ROUND(X165*1000,0)),IF(AND(ISNUMBER(X165),X165&lt;1,Y165="L"),MAX(1,ROUND(X165*100,0)),ROUND(X165,3)))),N("X14"))</f>
        <v>75</v>
      </c>
      <c r="AA165" s="143" t="str">
        <f>IF(1=1,IF(X165="","",IF(AND(ISNUMBER(X165),X165&lt;1,Y165="kg"),"g",IF(AND(ISNUMBER(X165),X165&lt;1,Y165="L"),"cl",Y165))),N("Y14"))</f>
        <v>cl</v>
      </c>
      <c r="AB165" s="123" t="str">
        <f>IF(1=1,IF(E165="","",IF(F165="","A CONTROLER",IF(NOT(ISNUMBER(F165)),"TEXTE",IF(OR(W165="",W165&lt;=0),"COMMANDE COUVERTS INCOMPLETE",IF(G165="","UNITE MANQUANTE",IF(COUNTIF(B384:B428,AE165)=0,"UNITE A CONTROLER","OK")))))),N("Z6"))</f>
        <v>OK</v>
      </c>
      <c r="AD165" s="144">
        <f>IF(1=1,IF(E165="","",AD157),N("AB14"))</f>
        <v>62</v>
      </c>
      <c r="AE165" s="125" t="str">
        <f>IF(1=1,IF(G165="","",UPPER(TRIM(SUBSTITUTE(SUBSTITUTE(G165&amp;"",CHAR(160)," ")," "," ")))),N("AC14"))</f>
        <v>DEMI/L</v>
      </c>
      <c r="AG165" s="5" t="s">
        <v>34</v>
      </c>
    </row>
    <row r="166" spans="1:33" ht="15.75" x14ac:dyDescent="0.25">
      <c r="A166" s="126" t="str">
        <f>IF(1=1,IF(E166="","",A157),N("A15"))</f>
        <v>N° 115</v>
      </c>
      <c r="B166" s="127" t="str">
        <f>IF(1=1,IF(E166="","",B157),N("B15"))</f>
        <v>BRAISÉ DE PORC AU LAIT*</v>
      </c>
      <c r="C166" s="128"/>
      <c r="D166" s="129">
        <f>IF(ISBLANK(E166),"",LARGE(D157:D165,1)+1)</f>
        <v>9</v>
      </c>
      <c r="E166" s="130" t="s">
        <v>202</v>
      </c>
      <c r="F166" s="131">
        <v>500</v>
      </c>
      <c r="G166" s="2" t="s">
        <v>25</v>
      </c>
      <c r="H166" s="105"/>
      <c r="I166" s="132" t="str">
        <f>IF(1=1,IF(E166="","",I157),N("H15"))</f>
        <v>longe de porc</v>
      </c>
      <c r="J166" s="133">
        <f>IF(1=1,IF(E166="","",J157),N("I15"))</f>
        <v>16</v>
      </c>
      <c r="K166" s="134" t="str">
        <f>IF(1=1,IF(E166="","",K157),N("J15"))</f>
        <v>kg</v>
      </c>
      <c r="L166" s="135">
        <f>IF(1=1,IF(OR(J166="",O166="",NOT(ISNUMBER(J166)),NOT(ISNUMBER(O166)),J166=0),"",O166/J166),N("L15"))</f>
        <v>9.375</v>
      </c>
      <c r="M166" s="136">
        <f>IF(1=1,IF(OR(L166="",NOT(ISNUMBER(F166))),"",F166*L166*IFERROR(INDEX(D384:D428,MATCH(AE166,B384:B428,0)),1)),N("M13"))</f>
        <v>4.6875</v>
      </c>
      <c r="N166" s="137" t="str">
        <f>IF(1=1,IF(F166="","",IF(G166="","",IFERROR(INDEX(E384:E428,MATCH(AE166,B384:B428,0)),G166&amp;""))),N("N6"))</f>
        <v>kg</v>
      </c>
      <c r="O166" s="138">
        <f>IF(1=1,IF(E166="","",O157),N("K15"))</f>
        <v>150</v>
      </c>
      <c r="P166" s="139">
        <f>IF(1=1,IF(M166="","",IF(AND(ISNUMBER(M166),M166&lt;1,N166="kg"),MAX(1,ROUND(M166*1000,0)),IF(AND(ISNUMBER(M166),M166&lt;1,N166="L"),MAX(1,ROUND(M166*100,0)),ROUND(M166,3)))),N("O15"))</f>
        <v>4.6879999999999997</v>
      </c>
      <c r="Q166" s="140" t="str">
        <f>IF(1=1,IF(M166="","",IF(AND(ISNUMBER(M166),M166&lt;1,N166="kg"),"g",IF(AND(ISNUMBER(M166),M166&lt;1,N166="L"),"cl",N166))),N("P15"))</f>
        <v>kg</v>
      </c>
      <c r="R166" s="161" t="str">
        <f>IF(1=1,IF(E166="","",IF(F166="","A CONTROLER",IF(NOT(ISNUMBER(F166)),"TEXTE",IF(OR(L166="",L166&lt;=0),"COMMANDE PRINCIPALE INCOMPLETE",IF(G166="","UNITE MANQUANTE",IF(COUNTIF(B384:B428,AE166)=0,"UNITE A CONTROLER","OK")))))),N("Q9"))</f>
        <v>OK</v>
      </c>
      <c r="S166" s="105"/>
      <c r="T166" s="141" t="str">
        <f t="shared" si="15"/>
        <v>Margarine</v>
      </c>
      <c r="U166" s="133">
        <f>IF(1=1,IF(E166="","",U157),N("S15"))</f>
        <v>100</v>
      </c>
      <c r="V166" s="133">
        <f>IF(1=1,IF(E166="","",V157),N("T15"))</f>
        <v>150</v>
      </c>
      <c r="W166" s="135">
        <f>IF(1=1,IF(OR(U166="",V166="",NOT(ISNUMBER(U166)),NOT(ISNUMBER(V166)),U166=0),"",V166/U166),N("U15"))</f>
        <v>1.5</v>
      </c>
      <c r="X166" s="136">
        <f>IF(1=1,IF(OR(W166="",NOT(ISNUMBER(F166))),"",F166*W166*IFERROR(INDEX(D384:D428,MATCH(AE166,B384:B428,0)),1)),N("V7"))</f>
        <v>0.75</v>
      </c>
      <c r="Y166" s="137" t="str">
        <f>IF(1=1,IF(F166="","",IF(G166="","",IFERROR(INDEX(E384:E428,MATCH(AE166,B384:B428,0)),G166&amp;""))),N("W6"))</f>
        <v>kg</v>
      </c>
      <c r="Z166" s="142">
        <f>IF(1=1,IF(X166="","",IF(AND(ISNUMBER(X166),X166&lt;1,Y166="kg"),MAX(1,ROUND(X166*1000,0)),IF(AND(ISNUMBER(X166),X166&lt;1,Y166="L"),MAX(1,ROUND(X166*100,0)),ROUND(X166,3)))),N("X15"))</f>
        <v>750</v>
      </c>
      <c r="AA166" s="143" t="str">
        <f>IF(1=1,IF(X166="","",IF(AND(ISNUMBER(X166),X166&lt;1,Y166="kg"),"g",IF(AND(ISNUMBER(X166),X166&lt;1,Y166="L"),"cl",Y166))),N("Y15"))</f>
        <v>g</v>
      </c>
      <c r="AB166" s="123" t="str">
        <f>IF(1=1,IF(E166="","",IF(F166="","A CONTROLER",IF(NOT(ISNUMBER(F166)),"TEXTE",IF(OR(W166="",W166&lt;=0),"COMMANDE COUVERTS INCOMPLETE",IF(G166="","UNITE MANQUANTE",IF(COUNTIF(B384:B428,AE166)=0,"UNITE A CONTROLER","OK")))))),N("Z6"))</f>
        <v>OK</v>
      </c>
      <c r="AD166" s="144">
        <f>IF(1=1,IF(E166="","",AD157),N("AB15"))</f>
        <v>62</v>
      </c>
      <c r="AE166" s="125" t="str">
        <f>IF(1=1,IF(G166="","",UPPER(TRIM(SUBSTITUTE(SUBSTITUTE(G166&amp;"",CHAR(160)," ")," "," ")))),N("AC15"))</f>
        <v>G</v>
      </c>
      <c r="AG166" s="5" t="s">
        <v>35</v>
      </c>
    </row>
    <row r="167" spans="1:33" ht="15.75" x14ac:dyDescent="0.25">
      <c r="A167" s="126" t="str">
        <f>IF(1=1,IF(E167="","",A157),N("A16"))</f>
        <v/>
      </c>
      <c r="B167" s="127" t="str">
        <f>IF(1=1,IF(E167="","",B157),N("B16"))</f>
        <v/>
      </c>
      <c r="C167" s="128"/>
      <c r="D167" s="129" t="str">
        <f>IF(ISBLANK(E167),"",LARGE(D157:D166,1)+1)</f>
        <v/>
      </c>
      <c r="E167" s="130"/>
      <c r="F167" s="131"/>
      <c r="G167" s="170"/>
      <c r="H167" s="105"/>
      <c r="I167" s="132" t="str">
        <f>IF(1=1,IF(E167="","",I157),N("H16"))</f>
        <v/>
      </c>
      <c r="J167" s="133" t="str">
        <f>IF(1=1,IF(E167="","",J157),N("I16"))</f>
        <v/>
      </c>
      <c r="K167" s="134" t="str">
        <f>IF(1=1,IF(E167="","",K157),N("J16"))</f>
        <v/>
      </c>
      <c r="L167" s="135" t="str">
        <f>IF(1=1,IF(OR(J167="",O167="",NOT(ISNUMBER(J167)),NOT(ISNUMBER(O167)),J167=0),"",O167/J167),N("L16"))</f>
        <v/>
      </c>
      <c r="M167" s="136" t="str">
        <f>IF(1=1,IF(OR(L167="",NOT(ISNUMBER(F167))),"",F167*L167*IFERROR(INDEX(D384:D428,MATCH(AE167,B384:B428,0)),1)),N("M13"))</f>
        <v/>
      </c>
      <c r="N167" s="137" t="str">
        <f>IF(1=1,IF(F167="","",IF(G167="","",IFERROR(INDEX(E384:E428,MATCH(AE167,B384:B428,0)),G167&amp;""))),N("N6"))</f>
        <v/>
      </c>
      <c r="O167" s="138" t="str">
        <f>IF(1=1,IF(E167="","",O157),N("K16"))</f>
        <v/>
      </c>
      <c r="P167" s="139" t="str">
        <f>IF(1=1,IF(M167="","",IF(AND(ISNUMBER(M167),M167&lt;1,N167="kg"),MAX(1,ROUND(M167*1000,0)),IF(AND(ISNUMBER(M167),M167&lt;1,N167="L"),MAX(1,ROUND(M167*100,0)),ROUND(M167,3)))),N("O16"))</f>
        <v/>
      </c>
      <c r="Q167" s="140" t="str">
        <f>IF(1=1,IF(M167="","",IF(AND(ISNUMBER(M167),M167&lt;1,N167="kg"),"g",IF(AND(ISNUMBER(M167),M167&lt;1,N167="L"),"cl",N167))),N("P16"))</f>
        <v/>
      </c>
      <c r="R167" s="161" t="str">
        <f>IF(1=1,IF(E167="","",IF(F167="","A CONTROLER",IF(NOT(ISNUMBER(F167)),"TEXTE",IF(OR(L167="",L167&lt;=0),"COMMANDE PRINCIPALE INCOMPLETE",IF(G167="","UNITE MANQUANTE",IF(COUNTIF(B384:B428,AE167)=0,"UNITE A CONTROLER","OK")))))),N("Q9"))</f>
        <v/>
      </c>
      <c r="S167" s="105"/>
      <c r="T167" s="141">
        <f t="shared" si="15"/>
        <v>0</v>
      </c>
      <c r="U167" s="133" t="str">
        <f>IF(1=1,IF(E167="","",U157),N("S16"))</f>
        <v/>
      </c>
      <c r="V167" s="133" t="str">
        <f>IF(1=1,IF(E167="","",V157),N("T16"))</f>
        <v/>
      </c>
      <c r="W167" s="135" t="str">
        <f>IF(1=1,IF(OR(U167="",V167="",NOT(ISNUMBER(U167)),NOT(ISNUMBER(V167)),U167=0),"",V167/U167),N("U16"))</f>
        <v/>
      </c>
      <c r="X167" s="136" t="str">
        <f>IF(1=1,IF(OR(W167="",NOT(ISNUMBER(F167))),"",F167*W167*IFERROR(INDEX(D384:D428,MATCH(AE167,B384:B428,0)),1)),N("V7"))</f>
        <v/>
      </c>
      <c r="Y167" s="137" t="str">
        <f>IF(1=1,IF(F167="","",IF(G167="","",IFERROR(INDEX(E384:E428,MATCH(AE167,B384:B428,0)),G167&amp;""))),N("W6"))</f>
        <v/>
      </c>
      <c r="Z167" s="142" t="str">
        <f>IF(1=1,IF(X167="","",IF(AND(ISNUMBER(X167),X167&lt;1,Y167="kg"),MAX(1,ROUND(X167*1000,0)),IF(AND(ISNUMBER(X167),X167&lt;1,Y167="L"),MAX(1,ROUND(X167*100,0)),ROUND(X167,3)))),N("X16"))</f>
        <v/>
      </c>
      <c r="AA167" s="143" t="str">
        <f>IF(1=1,IF(X167="","",IF(AND(ISNUMBER(X167),X167&lt;1,Y167="kg"),"g",IF(AND(ISNUMBER(X167),X167&lt;1,Y167="L"),"cl",Y167))),N("Y16"))</f>
        <v/>
      </c>
      <c r="AB167" s="123" t="str">
        <f>IF(1=1,IF(E167="","",IF(F167="","A CONTROLER",IF(NOT(ISNUMBER(F167)),"TEXTE",IF(OR(W167="",W167&lt;=0),"COMMANDE COUVERTS INCOMPLETE",IF(G167="","UNITE MANQUANTE",IF(COUNTIF(B384:B428,AE167)=0,"UNITE A CONTROLER","OK")))))),N("Z6"))</f>
        <v/>
      </c>
      <c r="AD167" s="144" t="str">
        <f>IF(1=1,IF(E167="","",AD157),N("AB16"))</f>
        <v/>
      </c>
      <c r="AE167" s="125" t="str">
        <f>IF(1=1,IF(G167="","",UPPER(TRIM(SUBSTITUTE(SUBSTITUTE(G167&amp;"",CHAR(160)," ")," "," ")))),N("AC16"))</f>
        <v/>
      </c>
      <c r="AG167" s="5" t="s">
        <v>225</v>
      </c>
    </row>
    <row r="168" spans="1:33" ht="15.75" x14ac:dyDescent="0.25">
      <c r="A168" s="126" t="str">
        <f>IF(1=1,IF(E168="","",A157),N("A17"))</f>
        <v/>
      </c>
      <c r="B168" s="127" t="str">
        <f>IF(1=1,IF(E168="","",B157),N("B17"))</f>
        <v/>
      </c>
      <c r="C168" s="128"/>
      <c r="D168" s="129" t="str">
        <f>IF(ISBLANK(E168),"",LARGE(D157:D167,1)+1)</f>
        <v/>
      </c>
      <c r="E168" s="130"/>
      <c r="F168" s="131"/>
      <c r="G168" s="170"/>
      <c r="H168" s="105"/>
      <c r="I168" s="132" t="str">
        <f>IF(1=1,IF(E168="","",I157),N("H17"))</f>
        <v/>
      </c>
      <c r="J168" s="133" t="str">
        <f>IF(1=1,IF(E168="","",J157),N("I17"))</f>
        <v/>
      </c>
      <c r="K168" s="134" t="str">
        <f>IF(1=1,IF(E168="","",K157),N("J17"))</f>
        <v/>
      </c>
      <c r="L168" s="135" t="str">
        <f>IF(1=1,IF(OR(J168="",O168="",NOT(ISNUMBER(J168)),NOT(ISNUMBER(O168)),J168=0),"",O168/J168),N("L17"))</f>
        <v/>
      </c>
      <c r="M168" s="136" t="str">
        <f>IF(1=1,IF(OR(L168="",NOT(ISNUMBER(F168))),"",F168*L168*IFERROR(INDEX(D384:D428,MATCH(AE168,B384:B428,0)),1)),N("M13"))</f>
        <v/>
      </c>
      <c r="N168" s="137" t="str">
        <f>IF(1=1,IF(F168="","",IF(G168="","",IFERROR(INDEX(E384:E428,MATCH(AE168,B384:B428,0)),G168&amp;""))),N("N6"))</f>
        <v/>
      </c>
      <c r="O168" s="138" t="str">
        <f>IF(1=1,IF(E168="","",O157),N("K17"))</f>
        <v/>
      </c>
      <c r="P168" s="139" t="str">
        <f>IF(1=1,IF(M168="","",IF(AND(ISNUMBER(M168),M168&lt;1,N168="kg"),MAX(1,ROUND(M168*1000,0)),IF(AND(ISNUMBER(M168),M168&lt;1,N168="L"),MAX(1,ROUND(M168*100,0)),ROUND(M168,3)))),N("O17"))</f>
        <v/>
      </c>
      <c r="Q168" s="140" t="str">
        <f>IF(1=1,IF(M168="","",IF(AND(ISNUMBER(M168),M168&lt;1,N168="kg"),"g",IF(AND(ISNUMBER(M168),M168&lt;1,N168="L"),"cl",N168))),N("P17"))</f>
        <v/>
      </c>
      <c r="R168" s="161" t="str">
        <f>IF(1=1,IF(E168="","",IF(F168="","A CONTROLER",IF(NOT(ISNUMBER(F168)),"TEXTE",IF(OR(L168="",L168&lt;=0),"COMMANDE PRINCIPALE INCOMPLETE",IF(G168="","UNITE MANQUANTE",IF(COUNTIF(B384:B428,AE168)=0,"UNITE A CONTROLER","OK")))))),N("Q9"))</f>
        <v/>
      </c>
      <c r="S168" s="105"/>
      <c r="T168" s="141">
        <f t="shared" si="15"/>
        <v>0</v>
      </c>
      <c r="U168" s="133" t="str">
        <f>IF(1=1,IF(E168="","",U157),N("S17"))</f>
        <v/>
      </c>
      <c r="V168" s="133" t="str">
        <f>IF(1=1,IF(E168="","",V157),N("T17"))</f>
        <v/>
      </c>
      <c r="W168" s="135" t="str">
        <f>IF(1=1,IF(OR(U168="",V168="",NOT(ISNUMBER(U168)),NOT(ISNUMBER(V168)),U168=0),"",V168/U168),N("U17"))</f>
        <v/>
      </c>
      <c r="X168" s="136" t="str">
        <f>IF(1=1,IF(OR(W168="",NOT(ISNUMBER(F168))),"",F168*W168*IFERROR(INDEX(D384:D428,MATCH(AE168,B384:B428,0)),1)),N("V7"))</f>
        <v/>
      </c>
      <c r="Y168" s="137" t="str">
        <f>IF(1=1,IF(F168="","",IF(G168="","",IFERROR(INDEX(E384:E428,MATCH(AE168,B384:B428,0)),G168&amp;""))),N("W6"))</f>
        <v/>
      </c>
      <c r="Z168" s="142" t="str">
        <f>IF(1=1,IF(X168="","",IF(AND(ISNUMBER(X168),X168&lt;1,Y168="kg"),MAX(1,ROUND(X168*1000,0)),IF(AND(ISNUMBER(X168),X168&lt;1,Y168="L"),MAX(1,ROUND(X168*100,0)),ROUND(X168,3)))),N("X17"))</f>
        <v/>
      </c>
      <c r="AA168" s="143" t="str">
        <f>IF(1=1,IF(X168="","",IF(AND(ISNUMBER(X168),X168&lt;1,Y168="kg"),"g",IF(AND(ISNUMBER(X168),X168&lt;1,Y168="L"),"cl",Y168))),N("Y17"))</f>
        <v/>
      </c>
      <c r="AB168" s="123" t="str">
        <f>IF(1=1,IF(E168="","",IF(F168="","A CONTROLER",IF(NOT(ISNUMBER(F168)),"TEXTE",IF(OR(W168="",W168&lt;=0),"COMMANDE COUVERTS INCOMPLETE",IF(G168="","UNITE MANQUANTE",IF(COUNTIF(B384:B428,AE168)=0,"UNITE A CONTROLER","OK")))))),N("Z6"))</f>
        <v/>
      </c>
      <c r="AD168" s="144" t="str">
        <f>IF(1=1,IF(E168="","",AD157),N("AB17"))</f>
        <v/>
      </c>
      <c r="AE168" s="125" t="str">
        <f>IF(1=1,IF(G168="","",UPPER(TRIM(SUBSTITUTE(SUBSTITUTE(G168&amp;"",CHAR(160)," ")," "," ")))),N("AC17"))</f>
        <v/>
      </c>
      <c r="AG168" s="5" t="s">
        <v>36</v>
      </c>
    </row>
    <row r="169" spans="1:33" ht="15.75" x14ac:dyDescent="0.25">
      <c r="A169" s="126" t="str">
        <f>IF(1=1,IF(E169="","",A157),N("A18"))</f>
        <v/>
      </c>
      <c r="B169" s="127" t="str">
        <f>IF(1=1,IF(E169="","",B157),N("B18"))</f>
        <v/>
      </c>
      <c r="C169" s="128"/>
      <c r="D169" s="129" t="str">
        <f>IF(ISBLANK(E169),"",LARGE(D157:D168,1)+1)</f>
        <v/>
      </c>
      <c r="E169" s="130"/>
      <c r="F169" s="131"/>
      <c r="G169" s="170"/>
      <c r="H169" s="105"/>
      <c r="I169" s="132" t="str">
        <f>IF(1=1,IF(E169="","",I157),N("H18"))</f>
        <v/>
      </c>
      <c r="J169" s="133" t="str">
        <f>IF(1=1,IF(E169="","",J157),N("I18"))</f>
        <v/>
      </c>
      <c r="K169" s="134" t="str">
        <f>IF(1=1,IF(E169="","",K157),N("J18"))</f>
        <v/>
      </c>
      <c r="L169" s="135" t="str">
        <f>IF(1=1,IF(OR(J169="",O169="",NOT(ISNUMBER(J169)),NOT(ISNUMBER(O169)),J169=0),"",O169/J169),N("L18"))</f>
        <v/>
      </c>
      <c r="M169" s="136" t="str">
        <f>IF(1=1,IF(OR(L169="",NOT(ISNUMBER(F169))),"",F169*L169*IFERROR(INDEX(D384:D428,MATCH(AE169,B384:B428,0)),1)),N("M13"))</f>
        <v/>
      </c>
      <c r="N169" s="137" t="str">
        <f>IF(1=1,IF(F169="","",IF(G169="","",IFERROR(INDEX(E384:E428,MATCH(AE169,B384:B428,0)),G169&amp;""))),N("N6"))</f>
        <v/>
      </c>
      <c r="O169" s="138" t="str">
        <f>IF(1=1,IF(E169="","",O157),N("K18"))</f>
        <v/>
      </c>
      <c r="P169" s="139" t="str">
        <f>IF(1=1,IF(M169="","",IF(AND(ISNUMBER(M169),M169&lt;1,N169="kg"),MAX(1,ROUND(M169*1000,0)),IF(AND(ISNUMBER(M169),M169&lt;1,N169="L"),MAX(1,ROUND(M169*100,0)),ROUND(M169,3)))),N("O18"))</f>
        <v/>
      </c>
      <c r="Q169" s="140" t="str">
        <f>IF(1=1,IF(M169="","",IF(AND(ISNUMBER(M169),M169&lt;1,N169="kg"),"g",IF(AND(ISNUMBER(M169),M169&lt;1,N169="L"),"cl",N169))),N("P18"))</f>
        <v/>
      </c>
      <c r="R169" s="161" t="str">
        <f>IF(1=1,IF(E169="","",IF(F169="","A CONTROLER",IF(NOT(ISNUMBER(F169)),"TEXTE",IF(OR(L169="",L169&lt;=0),"COMMANDE PRINCIPALE INCOMPLETE",IF(G169="","UNITE MANQUANTE",IF(COUNTIF(B384:B428,AE169)=0,"UNITE A CONTROLER","OK")))))),N("Q9"))</f>
        <v/>
      </c>
      <c r="S169" s="105"/>
      <c r="T169" s="141">
        <f t="shared" si="15"/>
        <v>0</v>
      </c>
      <c r="U169" s="133" t="str">
        <f>IF(1=1,IF(E169="","",U157),N("S18"))</f>
        <v/>
      </c>
      <c r="V169" s="133" t="str">
        <f>IF(1=1,IF(E169="","",V157),N("T18"))</f>
        <v/>
      </c>
      <c r="W169" s="135" t="str">
        <f>IF(1=1,IF(OR(U169="",V169="",NOT(ISNUMBER(U169)),NOT(ISNUMBER(V169)),U169=0),"",V169/U169),N("U18"))</f>
        <v/>
      </c>
      <c r="X169" s="136" t="str">
        <f>IF(1=1,IF(OR(W169="",NOT(ISNUMBER(F169))),"",F169*W169*IFERROR(INDEX(D384:D428,MATCH(AE169,B384:B428,0)),1)),N("V7"))</f>
        <v/>
      </c>
      <c r="Y169" s="137" t="str">
        <f>IF(1=1,IF(F169="","",IF(G169="","",IFERROR(INDEX(E384:E428,MATCH(AE169,B384:B428,0)),G169&amp;""))),N("W6"))</f>
        <v/>
      </c>
      <c r="Z169" s="142" t="str">
        <f>IF(1=1,IF(X169="","",IF(AND(ISNUMBER(X169),X169&lt;1,Y169="kg"),MAX(1,ROUND(X169*1000,0)),IF(AND(ISNUMBER(X169),X169&lt;1,Y169="L"),MAX(1,ROUND(X169*100,0)),ROUND(X169,3)))),N("X18"))</f>
        <v/>
      </c>
      <c r="AA169" s="143" t="str">
        <f>IF(1=1,IF(X169="","",IF(AND(ISNUMBER(X169),X169&lt;1,Y169="kg"),"g",IF(AND(ISNUMBER(X169),X169&lt;1,Y169="L"),"cl",Y169))),N("Y18"))</f>
        <v/>
      </c>
      <c r="AB169" s="123" t="str">
        <f>IF(1=1,IF(E169="","",IF(F169="","A CONTROLER",IF(NOT(ISNUMBER(F169)),"TEXTE",IF(OR(W169="",W169&lt;=0),"COMMANDE COUVERTS INCOMPLETE",IF(G169="","UNITE MANQUANTE",IF(COUNTIF(B384:B428,AE169)=0,"UNITE A CONTROLER","OK")))))),N("Z6"))</f>
        <v/>
      </c>
      <c r="AD169" s="144" t="str">
        <f>IF(1=1,IF(E169="","",AD157),N("AB18"))</f>
        <v/>
      </c>
      <c r="AE169" s="125" t="str">
        <f>IF(1=1,IF(G169="","",UPPER(TRIM(SUBSTITUTE(SUBSTITUTE(G169&amp;"",CHAR(160)," ")," "," ")))),N("AC18"))</f>
        <v/>
      </c>
      <c r="AG169" s="5" t="s">
        <v>37</v>
      </c>
    </row>
    <row r="170" spans="1:33" ht="15.75" x14ac:dyDescent="0.25">
      <c r="A170" s="126" t="str">
        <f>IF(1=1,IF(E170="","",A157),N("A19"))</f>
        <v/>
      </c>
      <c r="B170" s="127" t="str">
        <f>IF(1=1,IF(E170="","",B157),N("B19"))</f>
        <v/>
      </c>
      <c r="C170" s="128"/>
      <c r="D170" s="129" t="str">
        <f>IF(ISBLANK(E170),"",LARGE(D157:D169,1)+1)</f>
        <v/>
      </c>
      <c r="E170" s="130"/>
      <c r="F170" s="131"/>
      <c r="G170" s="170"/>
      <c r="H170" s="105"/>
      <c r="I170" s="132" t="str">
        <f>IF(1=1,IF(E170="","",I157),N("H19"))</f>
        <v/>
      </c>
      <c r="J170" s="133" t="str">
        <f>IF(1=1,IF(E170="","",J157),N("I19"))</f>
        <v/>
      </c>
      <c r="K170" s="134" t="str">
        <f>IF(1=1,IF(E170="","",K157),N("J19"))</f>
        <v/>
      </c>
      <c r="L170" s="135" t="str">
        <f>IF(1=1,IF(OR(J170="",O170="",NOT(ISNUMBER(J170)),NOT(ISNUMBER(O170)),J170=0),"",O170/J170),N("L19"))</f>
        <v/>
      </c>
      <c r="M170" s="136" t="str">
        <f>IF(1=1,IF(OR(L170="",NOT(ISNUMBER(F170))),"",F170*L170*IFERROR(INDEX(D384:D428,MATCH(AE170,B384:B428,0)),1)),N("M13"))</f>
        <v/>
      </c>
      <c r="N170" s="137" t="str">
        <f>IF(1=1,IF(F170="","",IF(G170="","",IFERROR(INDEX(E384:E428,MATCH(AE170,B384:B428,0)),G170&amp;""))),N("N6"))</f>
        <v/>
      </c>
      <c r="O170" s="138" t="str">
        <f>IF(1=1,IF(E170="","",O157),N("K19"))</f>
        <v/>
      </c>
      <c r="P170" s="139" t="str">
        <f>IF(1=1,IF(M170="","",IF(AND(ISNUMBER(M170),M170&lt;1,N170="kg"),MAX(1,ROUND(M170*1000,0)),IF(AND(ISNUMBER(M170),M170&lt;1,N170="L"),MAX(1,ROUND(M170*100,0)),ROUND(M170,3)))),N("O19"))</f>
        <v/>
      </c>
      <c r="Q170" s="140" t="str">
        <f>IF(1=1,IF(M170="","",IF(AND(ISNUMBER(M170),M170&lt;1,N170="kg"),"g",IF(AND(ISNUMBER(M170),M170&lt;1,N170="L"),"cl",N170))),N("P19"))</f>
        <v/>
      </c>
      <c r="R170" s="161" t="str">
        <f>IF(1=1,IF(E170="","",IF(F170="","A CONTROLER",IF(NOT(ISNUMBER(F170)),"TEXTE",IF(OR(L170="",L170&lt;=0),"COMMANDE PRINCIPALE INCOMPLETE",IF(G170="","UNITE MANQUANTE",IF(COUNTIF(B384:B428,AE170)=0,"UNITE A CONTROLER","OK")))))),N("Q9"))</f>
        <v/>
      </c>
      <c r="S170" s="105"/>
      <c r="T170" s="141">
        <f t="shared" si="15"/>
        <v>0</v>
      </c>
      <c r="U170" s="133" t="str">
        <f>IF(1=1,IF(E170="","",U157),N("S19"))</f>
        <v/>
      </c>
      <c r="V170" s="133" t="str">
        <f>IF(1=1,IF(E170="","",V157),N("T19"))</f>
        <v/>
      </c>
      <c r="W170" s="135" t="str">
        <f>IF(1=1,IF(OR(U170="",V170="",NOT(ISNUMBER(U170)),NOT(ISNUMBER(V170)),U170=0),"",V170/U170),N("U19"))</f>
        <v/>
      </c>
      <c r="X170" s="136" t="str">
        <f>IF(1=1,IF(OR(W170="",NOT(ISNUMBER(F170))),"",F170*W170*IFERROR(INDEX(D384:D428,MATCH(AE170,B384:B428,0)),1)),N("V7"))</f>
        <v/>
      </c>
      <c r="Y170" s="137" t="str">
        <f>IF(1=1,IF(F170="","",IF(G170="","",IFERROR(INDEX(E384:E428,MATCH(AE170,B384:B428,0)),G170&amp;""))),N("W6"))</f>
        <v/>
      </c>
      <c r="Z170" s="142" t="str">
        <f>IF(1=1,IF(X170="","",IF(AND(ISNUMBER(X170),X170&lt;1,Y170="kg"),MAX(1,ROUND(X170*1000,0)),IF(AND(ISNUMBER(X170),X170&lt;1,Y170="L"),MAX(1,ROUND(X170*100,0)),ROUND(X170,3)))),N("X19"))</f>
        <v/>
      </c>
      <c r="AA170" s="143" t="str">
        <f>IF(1=1,IF(X170="","",IF(AND(ISNUMBER(X170),X170&lt;1,Y170="kg"),"g",IF(AND(ISNUMBER(X170),X170&lt;1,Y170="L"),"cl",Y170))),N("Y19"))</f>
        <v/>
      </c>
      <c r="AB170" s="123" t="str">
        <f>IF(1=1,IF(E170="","",IF(F170="","A CONTROLER",IF(NOT(ISNUMBER(F170)),"TEXTE",IF(OR(W170="",W170&lt;=0),"COMMANDE COUVERTS INCOMPLETE",IF(G170="","UNITE MANQUANTE",IF(COUNTIF(B384:B428,AE170)=0,"UNITE A CONTROLER","OK")))))),N("Z6"))</f>
        <v/>
      </c>
      <c r="AD170" s="144" t="str">
        <f>IF(1=1,IF(E170="","",AD157),N("AB19"))</f>
        <v/>
      </c>
      <c r="AE170" s="125" t="str">
        <f>IF(1=1,IF(G170="","",UPPER(TRIM(SUBSTITUTE(SUBSTITUTE(G170&amp;"",CHAR(160)," ")," "," ")))),N("AC19"))</f>
        <v/>
      </c>
      <c r="AG170" s="4" t="s">
        <v>38</v>
      </c>
    </row>
    <row r="171" spans="1:33" ht="15.75" x14ac:dyDescent="0.25">
      <c r="A171" s="126" t="str">
        <f>IF(1=1,IF(E171="","",A157),N("A20"))</f>
        <v/>
      </c>
      <c r="B171" s="127" t="str">
        <f>IF(1=1,IF(E171="","",B157),N("B20"))</f>
        <v/>
      </c>
      <c r="C171" s="128"/>
      <c r="D171" s="129" t="str">
        <f>IF(ISBLANK(E171),"",LARGE(D157:D170,1)+1)</f>
        <v/>
      </c>
      <c r="E171" s="130"/>
      <c r="F171" s="131"/>
      <c r="G171" s="170"/>
      <c r="H171" s="105"/>
      <c r="I171" s="132" t="str">
        <f>IF(1=1,IF(E171="","",I157),N("H20"))</f>
        <v/>
      </c>
      <c r="J171" s="133" t="str">
        <f>IF(1=1,IF(E171="","",J157),N("I20"))</f>
        <v/>
      </c>
      <c r="K171" s="134" t="str">
        <f>IF(1=1,IF(E171="","",K157),N("J20"))</f>
        <v/>
      </c>
      <c r="L171" s="135" t="str">
        <f>IF(1=1,IF(OR(J171="",O171="",NOT(ISNUMBER(J171)),NOT(ISNUMBER(O171)),J171=0),"",O171/J171),N("L20"))</f>
        <v/>
      </c>
      <c r="M171" s="136" t="str">
        <f>IF(1=1,IF(OR(L171="",NOT(ISNUMBER(F171))),"",F171*L171*IFERROR(INDEX(D384:D428,MATCH(AE171,B384:B428,0)),1)),N("M13"))</f>
        <v/>
      </c>
      <c r="N171" s="137" t="str">
        <f>IF(1=1,IF(F171="","",IF(G171="","",IFERROR(INDEX(E384:E428,MATCH(AE171,B384:B428,0)),G171&amp;""))),N("N6"))</f>
        <v/>
      </c>
      <c r="O171" s="138" t="str">
        <f>IF(1=1,IF(E171="","",O157),N("K20"))</f>
        <v/>
      </c>
      <c r="P171" s="139" t="str">
        <f>IF(1=1,IF(M171="","",IF(AND(ISNUMBER(M171),M171&lt;1,N171="kg"),MAX(1,ROUND(M171*1000,0)),IF(AND(ISNUMBER(M171),M171&lt;1,N171="L"),MAX(1,ROUND(M171*100,0)),ROUND(M171,3)))),N("O20"))</f>
        <v/>
      </c>
      <c r="Q171" s="140" t="str">
        <f>IF(1=1,IF(M171="","",IF(AND(ISNUMBER(M171),M171&lt;1,N171="kg"),"g",IF(AND(ISNUMBER(M171),M171&lt;1,N171="L"),"cl",N171))),N("P20"))</f>
        <v/>
      </c>
      <c r="R171" s="161" t="str">
        <f>IF(1=1,IF(E171="","",IF(F171="","A CONTROLER",IF(NOT(ISNUMBER(F171)),"TEXTE",IF(OR(L171="",L171&lt;=0),"COMMANDE PRINCIPALE INCOMPLETE",IF(G171="","UNITE MANQUANTE",IF(COUNTIF(B384:B428,AE171)=0,"UNITE A CONTROLER","OK")))))),N("Q9"))</f>
        <v/>
      </c>
      <c r="S171" s="105"/>
      <c r="T171" s="141">
        <f t="shared" si="15"/>
        <v>0</v>
      </c>
      <c r="U171" s="133" t="str">
        <f>IF(1=1,IF(E171="","",U157),N("S20"))</f>
        <v/>
      </c>
      <c r="V171" s="133" t="str">
        <f>IF(1=1,IF(E171="","",V157),N("T20"))</f>
        <v/>
      </c>
      <c r="W171" s="135" t="str">
        <f>IF(1=1,IF(OR(U171="",V171="",NOT(ISNUMBER(U171)),NOT(ISNUMBER(V171)),U171=0),"",V171/U171),N("U20"))</f>
        <v/>
      </c>
      <c r="X171" s="136" t="str">
        <f>IF(1=1,IF(OR(W171="",NOT(ISNUMBER(F171))),"",F171*W171*IFERROR(INDEX(D384:D428,MATCH(AE171,B384:B428,0)),1)),N("V7"))</f>
        <v/>
      </c>
      <c r="Y171" s="137" t="str">
        <f>IF(1=1,IF(F171="","",IF(G171="","",IFERROR(INDEX(E384:E428,MATCH(AE171,B384:B428,0)),G171&amp;""))),N("W6"))</f>
        <v/>
      </c>
      <c r="Z171" s="142" t="str">
        <f>IF(1=1,IF(X171="","",IF(AND(ISNUMBER(X171),X171&lt;1,Y171="kg"),MAX(1,ROUND(X171*1000,0)),IF(AND(ISNUMBER(X171),X171&lt;1,Y171="L"),MAX(1,ROUND(X171*100,0)),ROUND(X171,3)))),N("X20"))</f>
        <v/>
      </c>
      <c r="AA171" s="143" t="str">
        <f>IF(1=1,IF(X171="","",IF(AND(ISNUMBER(X171),X171&lt;1,Y171="kg"),"g",IF(AND(ISNUMBER(X171),X171&lt;1,Y171="L"),"cl",Y171))),N("Y20"))</f>
        <v/>
      </c>
      <c r="AB171" s="123" t="str">
        <f>IF(1=1,IF(E171="","",IF(F171="","A CONTROLER",IF(NOT(ISNUMBER(F171)),"TEXTE",IF(OR(W171="",W171&lt;=0),"COMMANDE COUVERTS INCOMPLETE",IF(G171="","UNITE MANQUANTE",IF(COUNTIF(B384:B428,AE171)=0,"UNITE A CONTROLER","OK")))))),N("Z6"))</f>
        <v/>
      </c>
      <c r="AD171" s="144" t="str">
        <f>IF(1=1,IF(E171="","",AD157),N("AB20"))</f>
        <v/>
      </c>
      <c r="AE171" s="125" t="str">
        <f>IF(1=1,IF(G171="","",UPPER(TRIM(SUBSTITUTE(SUBSTITUTE(G171&amp;"",CHAR(160)," ")," "," ")))),N("AC20"))</f>
        <v/>
      </c>
      <c r="AG171" s="4" t="s">
        <v>39</v>
      </c>
    </row>
    <row r="172" spans="1:33" ht="15.75" x14ac:dyDescent="0.25">
      <c r="A172" s="126" t="str">
        <f>IF(1=1,IF(E172="","",A157),N("A21"))</f>
        <v/>
      </c>
      <c r="B172" s="127" t="str">
        <f>IF(1=1,IF(E172="","",B157),N("B21"))</f>
        <v/>
      </c>
      <c r="C172" s="128"/>
      <c r="D172" s="129" t="str">
        <f>IF(ISBLANK(E172),"",LARGE(D157:D171,1)+1)</f>
        <v/>
      </c>
      <c r="E172" s="130"/>
      <c r="F172" s="131"/>
      <c r="G172" s="170"/>
      <c r="H172" s="105"/>
      <c r="I172" s="132" t="str">
        <f>IF(1=1,IF(E172="","",I157),N("H21"))</f>
        <v/>
      </c>
      <c r="J172" s="133" t="str">
        <f>IF(1=1,IF(E172="","",J157),N("I21"))</f>
        <v/>
      </c>
      <c r="K172" s="134" t="str">
        <f>IF(1=1,IF(E172="","",K157),N("J21"))</f>
        <v/>
      </c>
      <c r="L172" s="135" t="str">
        <f>IF(1=1,IF(OR(J172="",O172="",NOT(ISNUMBER(J172)),NOT(ISNUMBER(O172)),J172=0),"",O172/J172),N("L21"))</f>
        <v/>
      </c>
      <c r="M172" s="136" t="str">
        <f>IF(1=1,IF(OR(L172="",NOT(ISNUMBER(F172))),"",F172*L172*IFERROR(INDEX(D384:D428,MATCH(AE172,B384:B428,0)),1)),N("M13"))</f>
        <v/>
      </c>
      <c r="N172" s="137" t="str">
        <f>IF(1=1,IF(F172="","",IF(G172="","",IFERROR(INDEX(E384:E428,MATCH(AE172,B384:B428,0)),G172&amp;""))),N("N6"))</f>
        <v/>
      </c>
      <c r="O172" s="138" t="str">
        <f>IF(1=1,IF(E172="","",O157),N("K21"))</f>
        <v/>
      </c>
      <c r="P172" s="139" t="str">
        <f>IF(1=1,IF(M172="","",IF(AND(ISNUMBER(M172),M172&lt;1,N172="kg"),MAX(1,ROUND(M172*1000,0)),IF(AND(ISNUMBER(M172),M172&lt;1,N172="L"),MAX(1,ROUND(M172*100,0)),ROUND(M172,3)))),N("O21"))</f>
        <v/>
      </c>
      <c r="Q172" s="140" t="str">
        <f>IF(1=1,IF(M172="","",IF(AND(ISNUMBER(M172),M172&lt;1,N172="kg"),"g",IF(AND(ISNUMBER(M172),M172&lt;1,N172="L"),"cl",N172))),N("P21"))</f>
        <v/>
      </c>
      <c r="R172" s="161" t="str">
        <f>IF(1=1,IF(E172="","",IF(F172="","A CONTROLER",IF(NOT(ISNUMBER(F172)),"TEXTE",IF(OR(L172="",L172&lt;=0),"COMMANDE PRINCIPALE INCOMPLETE",IF(G172="","UNITE MANQUANTE",IF(COUNTIF(B384:B428,AE172)=0,"UNITE A CONTROLER","OK")))))),N("Q9"))</f>
        <v/>
      </c>
      <c r="S172" s="105"/>
      <c r="T172" s="141">
        <f t="shared" si="15"/>
        <v>0</v>
      </c>
      <c r="U172" s="133" t="str">
        <f>IF(1=1,IF(E172="","",U157),N("S21"))</f>
        <v/>
      </c>
      <c r="V172" s="133" t="str">
        <f>IF(1=1,IF(E172="","",V157),N("T21"))</f>
        <v/>
      </c>
      <c r="W172" s="135" t="str">
        <f>IF(1=1,IF(OR(U172="",V172="",NOT(ISNUMBER(U172)),NOT(ISNUMBER(V172)),U172=0),"",V172/U172),N("U21"))</f>
        <v/>
      </c>
      <c r="X172" s="136" t="str">
        <f>IF(1=1,IF(OR(W172="",NOT(ISNUMBER(F172))),"",F172*W172*IFERROR(INDEX(D384:D428,MATCH(AE172,B384:B428,0)),1)),N("V7"))</f>
        <v/>
      </c>
      <c r="Y172" s="137" t="str">
        <f>IF(1=1,IF(F172="","",IF(G172="","",IFERROR(INDEX(E384:E428,MATCH(AE172,B384:B428,0)),G172&amp;""))),N("W6"))</f>
        <v/>
      </c>
      <c r="Z172" s="142" t="str">
        <f>IF(1=1,IF(X172="","",IF(AND(ISNUMBER(X172),X172&lt;1,Y172="kg"),MAX(1,ROUND(X172*1000,0)),IF(AND(ISNUMBER(X172),X172&lt;1,Y172="L"),MAX(1,ROUND(X172*100,0)),ROUND(X172,3)))),N("X21"))</f>
        <v/>
      </c>
      <c r="AA172" s="143" t="str">
        <f>IF(1=1,IF(X172="","",IF(AND(ISNUMBER(X172),X172&lt;1,Y172="kg"),"g",IF(AND(ISNUMBER(X172),X172&lt;1,Y172="L"),"cl",Y172))),N("Y21"))</f>
        <v/>
      </c>
      <c r="AB172" s="123" t="str">
        <f>IF(1=1,IF(E172="","",IF(F172="","A CONTROLER",IF(NOT(ISNUMBER(F172)),"TEXTE",IF(OR(W172="",W172&lt;=0),"COMMANDE COUVERTS INCOMPLETE",IF(G172="","UNITE MANQUANTE",IF(COUNTIF(B384:B428,AE172)=0,"UNITE A CONTROLER","OK")))))),N("Z6"))</f>
        <v/>
      </c>
      <c r="AD172" s="144" t="str">
        <f>IF(1=1,IF(E172="","",AD157),N("AB21"))</f>
        <v/>
      </c>
      <c r="AE172" s="125" t="str">
        <f>IF(1=1,IF(G172="","",UPPER(TRIM(SUBSTITUTE(SUBSTITUTE(G172&amp;"",CHAR(160)," ")," "," ")))),N("AC21"))</f>
        <v/>
      </c>
      <c r="AG172" s="4" t="s">
        <v>40</v>
      </c>
    </row>
    <row r="173" spans="1:33" ht="15.75" x14ac:dyDescent="0.25">
      <c r="A173" s="126" t="str">
        <f>IF(1=1,IF(E173="","",A157),N("A22"))</f>
        <v/>
      </c>
      <c r="B173" s="127" t="str">
        <f>IF(1=1,IF(E173="","",B157),N("B22"))</f>
        <v/>
      </c>
      <c r="C173" s="128"/>
      <c r="D173" s="129" t="str">
        <f>IF(ISBLANK(E173),"",LARGE(D157:D172,1)+1)</f>
        <v/>
      </c>
      <c r="E173" s="130"/>
      <c r="F173" s="131"/>
      <c r="G173" s="170"/>
      <c r="H173" s="105"/>
      <c r="I173" s="132" t="str">
        <f>IF(1=1,IF(E173="","",I157),N("H22"))</f>
        <v/>
      </c>
      <c r="J173" s="133" t="str">
        <f>IF(1=1,IF(E173="","",J157),N("I22"))</f>
        <v/>
      </c>
      <c r="K173" s="134" t="str">
        <f>IF(1=1,IF(E173="","",K157),N("J22"))</f>
        <v/>
      </c>
      <c r="L173" s="135" t="str">
        <f>IF(1=1,IF(OR(J173="",O173="",NOT(ISNUMBER(J173)),NOT(ISNUMBER(O173)),J173=0),"",O173/J173),N("L22"))</f>
        <v/>
      </c>
      <c r="M173" s="136" t="str">
        <f>IF(1=1,IF(OR(L173="",NOT(ISNUMBER(F173))),"",F173*L173*IFERROR(INDEX(D384:D428,MATCH(AE173,B384:B428,0)),1)),N("M13"))</f>
        <v/>
      </c>
      <c r="N173" s="137" t="str">
        <f>IF(1=1,IF(F173="","",IF(G173="","",IFERROR(INDEX(E384:E428,MATCH(AE173,B384:B428,0)),G173&amp;""))),N("N6"))</f>
        <v/>
      </c>
      <c r="O173" s="138" t="str">
        <f>IF(1=1,IF(E173="","",O157),N("K22"))</f>
        <v/>
      </c>
      <c r="P173" s="139" t="str">
        <f>IF(1=1,IF(M173="","",IF(AND(ISNUMBER(M173),M173&lt;1,N173="kg"),MAX(1,ROUND(M173*1000,0)),IF(AND(ISNUMBER(M173),M173&lt;1,N173="L"),MAX(1,ROUND(M173*100,0)),ROUND(M173,3)))),N("O22"))</f>
        <v/>
      </c>
      <c r="Q173" s="140" t="str">
        <f>IF(1=1,IF(M173="","",IF(AND(ISNUMBER(M173),M173&lt;1,N173="kg"),"g",IF(AND(ISNUMBER(M173),M173&lt;1,N173="L"),"cl",N173))),N("P22"))</f>
        <v/>
      </c>
      <c r="R173" s="161" t="str">
        <f>IF(1=1,IF(E173="","",IF(F173="","A CONTROLER",IF(NOT(ISNUMBER(F173)),"TEXTE",IF(OR(L173="",L173&lt;=0),"COMMANDE PRINCIPALE INCOMPLETE",IF(G173="","UNITE MANQUANTE",IF(COUNTIF(B384:B428,AE173)=0,"UNITE A CONTROLER","OK")))))),N("Q9"))</f>
        <v/>
      </c>
      <c r="S173" s="105"/>
      <c r="T173" s="141">
        <f t="shared" si="15"/>
        <v>0</v>
      </c>
      <c r="U173" s="133" t="str">
        <f>IF(1=1,IF(E173="","",U157),N("S22"))</f>
        <v/>
      </c>
      <c r="V173" s="133" t="str">
        <f>IF(1=1,IF(E173="","",V157),N("T22"))</f>
        <v/>
      </c>
      <c r="W173" s="135" t="str">
        <f>IF(1=1,IF(OR(U173="",V173="",NOT(ISNUMBER(U173)),NOT(ISNUMBER(V173)),U173=0),"",V173/U173),N("U22"))</f>
        <v/>
      </c>
      <c r="X173" s="136" t="str">
        <f>IF(1=1,IF(OR(W173="",NOT(ISNUMBER(F173))),"",F173*W173*IFERROR(INDEX(D384:D428,MATCH(AE173,B384:B428,0)),1)),N("V7"))</f>
        <v/>
      </c>
      <c r="Y173" s="137" t="str">
        <f>IF(1=1,IF(F173="","",IF(G173="","",IFERROR(INDEX(E384:E428,MATCH(AE173,B384:B428,0)),G173&amp;""))),N("W6"))</f>
        <v/>
      </c>
      <c r="Z173" s="142" t="str">
        <f>IF(1=1,IF(X173="","",IF(AND(ISNUMBER(X173),X173&lt;1,Y173="kg"),MAX(1,ROUND(X173*1000,0)),IF(AND(ISNUMBER(X173),X173&lt;1,Y173="L"),MAX(1,ROUND(X173*100,0)),ROUND(X173,3)))),N("X22"))</f>
        <v/>
      </c>
      <c r="AA173" s="143" t="str">
        <f>IF(1=1,IF(X173="","",IF(AND(ISNUMBER(X173),X173&lt;1,Y173="kg"),"g",IF(AND(ISNUMBER(X173),X173&lt;1,Y173="L"),"cl",Y173))),N("Y22"))</f>
        <v/>
      </c>
      <c r="AB173" s="123" t="str">
        <f>IF(1=1,IF(E173="","",IF(F173="","A CONTROLER",IF(NOT(ISNUMBER(F173)),"TEXTE",IF(OR(W173="",W173&lt;=0),"COMMANDE COUVERTS INCOMPLETE",IF(G173="","UNITE MANQUANTE",IF(COUNTIF(B384:B428,AE173)=0,"UNITE A CONTROLER","OK")))))),N("Z6"))</f>
        <v/>
      </c>
      <c r="AD173" s="144" t="str">
        <f>IF(1=1,IF(E173="","",AD157),N("AB22"))</f>
        <v/>
      </c>
      <c r="AE173" s="125" t="str">
        <f>IF(1=1,IF(G173="","",UPPER(TRIM(SUBSTITUTE(SUBSTITUTE(G173&amp;"",CHAR(160)," ")," "," ")))),N("AC22"))</f>
        <v/>
      </c>
      <c r="AG173" s="4" t="s">
        <v>41</v>
      </c>
    </row>
    <row r="174" spans="1:33" ht="15.75" x14ac:dyDescent="0.25">
      <c r="A174" s="126" t="str">
        <f>IF(1=1,IF(E174="","",A157),N("A23"))</f>
        <v/>
      </c>
      <c r="B174" s="127" t="str">
        <f>IF(1=1,IF(E174="","",B157),N("B23"))</f>
        <v/>
      </c>
      <c r="C174" s="128"/>
      <c r="D174" s="129" t="str">
        <f>IF(ISBLANK(E174),"",LARGE(D157:D173,1)+1)</f>
        <v/>
      </c>
      <c r="E174" s="130"/>
      <c r="F174" s="131"/>
      <c r="G174" s="170"/>
      <c r="H174" s="105"/>
      <c r="I174" s="132" t="str">
        <f>IF(1=1,IF(E174="","",I157),N("H23"))</f>
        <v/>
      </c>
      <c r="J174" s="133" t="str">
        <f>IF(1=1,IF(E174="","",J157),N("I23"))</f>
        <v/>
      </c>
      <c r="K174" s="134" t="str">
        <f>IF(1=1,IF(E174="","",K157),N("J23"))</f>
        <v/>
      </c>
      <c r="L174" s="135" t="str">
        <f>IF(1=1,IF(OR(J174="",O174="",NOT(ISNUMBER(J174)),NOT(ISNUMBER(O174)),J174=0),"",O174/J174),N("L23"))</f>
        <v/>
      </c>
      <c r="M174" s="136" t="str">
        <f>IF(1=1,IF(OR(L174="",NOT(ISNUMBER(F174))),"",F174*L174*IFERROR(INDEX(D384:D428,MATCH(AE174,B384:B428,0)),1)),N("M13"))</f>
        <v/>
      </c>
      <c r="N174" s="137" t="str">
        <f>IF(1=1,IF(F174="","",IF(G174="","",IFERROR(INDEX(E384:E428,MATCH(AE174,B384:B428,0)),G174&amp;""))),N("N6"))</f>
        <v/>
      </c>
      <c r="O174" s="138" t="str">
        <f>IF(1=1,IF(E174="","",O157),N("K23"))</f>
        <v/>
      </c>
      <c r="P174" s="139" t="str">
        <f>IF(1=1,IF(M174="","",IF(AND(ISNUMBER(M174),M174&lt;1,N174="kg"),MAX(1,ROUND(M174*1000,0)),IF(AND(ISNUMBER(M174),M174&lt;1,N174="L"),MAX(1,ROUND(M174*100,0)),ROUND(M174,3)))),N("O23"))</f>
        <v/>
      </c>
      <c r="Q174" s="140" t="str">
        <f>IF(1=1,IF(M174="","",IF(AND(ISNUMBER(M174),M174&lt;1,N174="kg"),"g",IF(AND(ISNUMBER(M174),M174&lt;1,N174="L"),"cl",N174))),N("P23"))</f>
        <v/>
      </c>
      <c r="R174" s="161" t="str">
        <f>IF(1=1,IF(E174="","",IF(F174="","A CONTROLER",IF(NOT(ISNUMBER(F174)),"TEXTE",IF(OR(L174="",L174&lt;=0),"COMMANDE PRINCIPALE INCOMPLETE",IF(G174="","UNITE MANQUANTE",IF(COUNTIF(B384:B428,AE174)=0,"UNITE A CONTROLER","OK")))))),N("Q9"))</f>
        <v/>
      </c>
      <c r="S174" s="105"/>
      <c r="T174" s="141">
        <f t="shared" si="15"/>
        <v>0</v>
      </c>
      <c r="U174" s="133" t="str">
        <f>IF(1=1,IF(E174="","",U157),N("S23"))</f>
        <v/>
      </c>
      <c r="V174" s="133" t="str">
        <f>IF(1=1,IF(E174="","",V157),N("T23"))</f>
        <v/>
      </c>
      <c r="W174" s="135" t="str">
        <f>IF(1=1,IF(OR(U174="",V174="",NOT(ISNUMBER(U174)),NOT(ISNUMBER(V174)),U174=0),"",V174/U174),N("U23"))</f>
        <v/>
      </c>
      <c r="X174" s="136" t="str">
        <f>IF(1=1,IF(OR(W174="",NOT(ISNUMBER(F174))),"",F174*W174*IFERROR(INDEX(D384:D428,MATCH(AE174,B384:B428,0)),1)),N("V7"))</f>
        <v/>
      </c>
      <c r="Y174" s="137" t="str">
        <f>IF(1=1,IF(F174="","",IF(G174="","",IFERROR(INDEX(E384:E428,MATCH(AE174,B384:B428,0)),G174&amp;""))),N("W6"))</f>
        <v/>
      </c>
      <c r="Z174" s="142" t="str">
        <f>IF(1=1,IF(X174="","",IF(AND(ISNUMBER(X174),X174&lt;1,Y174="kg"),MAX(1,ROUND(X174*1000,0)),IF(AND(ISNUMBER(X174),X174&lt;1,Y174="L"),MAX(1,ROUND(X174*100,0)),ROUND(X174,3)))),N("X23"))</f>
        <v/>
      </c>
      <c r="AA174" s="143" t="str">
        <f>IF(1=1,IF(X174="","",IF(AND(ISNUMBER(X174),X174&lt;1,Y174="kg"),"g",IF(AND(ISNUMBER(X174),X174&lt;1,Y174="L"),"cl",Y174))),N("Y23"))</f>
        <v/>
      </c>
      <c r="AB174" s="123" t="str">
        <f>IF(1=1,IF(E174="","",IF(F174="","A CONTROLER",IF(NOT(ISNUMBER(F174)),"TEXTE",IF(OR(W174="",W174&lt;=0),"COMMANDE COUVERTS INCOMPLETE",IF(G174="","UNITE MANQUANTE",IF(COUNTIF(B384:B428,AE174)=0,"UNITE A CONTROLER","OK")))))),N("Z6"))</f>
        <v/>
      </c>
      <c r="AD174" s="144" t="str">
        <f>IF(1=1,IF(E174="","",AD157),N("AB23"))</f>
        <v/>
      </c>
      <c r="AE174" s="125" t="str">
        <f>IF(1=1,IF(G174="","",UPPER(TRIM(SUBSTITUTE(SUBSTITUTE(G174&amp;"",CHAR(160)," ")," "," ")))),N("AC23"))</f>
        <v/>
      </c>
      <c r="AG174" s="5" t="s">
        <v>42</v>
      </c>
    </row>
    <row r="175" spans="1:33" ht="15.75" x14ac:dyDescent="0.25">
      <c r="A175" s="126" t="str">
        <f>IF(1=1,IF(E175="","",A157),N("A24"))</f>
        <v/>
      </c>
      <c r="B175" s="127" t="str">
        <f>IF(1=1,IF(E175="","",B157),N("B24"))</f>
        <v/>
      </c>
      <c r="C175" s="128"/>
      <c r="D175" s="129" t="str">
        <f>IF(ISBLANK(E175),"",LARGE(D157:D174,1)+1)</f>
        <v/>
      </c>
      <c r="E175" s="130"/>
      <c r="F175" s="131"/>
      <c r="G175" s="170"/>
      <c r="H175" s="105"/>
      <c r="I175" s="132" t="str">
        <f>IF(1=1,IF(E175="","",I157),N("H24"))</f>
        <v/>
      </c>
      <c r="J175" s="133" t="str">
        <f>IF(1=1,IF(E175="","",J157),N("I24"))</f>
        <v/>
      </c>
      <c r="K175" s="134" t="str">
        <f>IF(1=1,IF(E175="","",K157),N("J24"))</f>
        <v/>
      </c>
      <c r="L175" s="135" t="str">
        <f>IF(1=1,IF(OR(J175="",O175="",NOT(ISNUMBER(J175)),NOT(ISNUMBER(O175)),J175=0),"",O175/J175),N("L24"))</f>
        <v/>
      </c>
      <c r="M175" s="136" t="str">
        <f>IF(1=1,IF(OR(L175="",NOT(ISNUMBER(F175))),"",F175*L175*IFERROR(INDEX(D384:D428,MATCH(AE175,B384:B428,0)),1)),N("M13"))</f>
        <v/>
      </c>
      <c r="N175" s="137" t="str">
        <f>IF(1=1,IF(F175="","",IF(G175="","",IFERROR(INDEX(E384:E428,MATCH(AE175,B384:B428,0)),G175&amp;""))),N("N6"))</f>
        <v/>
      </c>
      <c r="O175" s="138" t="str">
        <f>IF(1=1,IF(E175="","",O157),N("K24"))</f>
        <v/>
      </c>
      <c r="P175" s="139" t="str">
        <f>IF(1=1,IF(M175="","",IF(AND(ISNUMBER(M175),M175&lt;1,N175="kg"),MAX(1,ROUND(M175*1000,0)),IF(AND(ISNUMBER(M175),M175&lt;1,N175="L"),MAX(1,ROUND(M175*100,0)),ROUND(M175,3)))),N("O24"))</f>
        <v/>
      </c>
      <c r="Q175" s="140" t="str">
        <f>IF(1=1,IF(M175="","",IF(AND(ISNUMBER(M175),M175&lt;1,N175="kg"),"g",IF(AND(ISNUMBER(M175),M175&lt;1,N175="L"),"cl",N175))),N("P24"))</f>
        <v/>
      </c>
      <c r="R175" s="161" t="str">
        <f>IF(1=1,IF(E175="","",IF(F175="","A CONTROLER",IF(NOT(ISNUMBER(F175)),"TEXTE",IF(OR(L175="",L175&lt;=0),"COMMANDE PRINCIPALE INCOMPLETE",IF(G175="","UNITE MANQUANTE",IF(COUNTIF(B384:B428,AE175)=0,"UNITE A CONTROLER","OK")))))),N("Q9"))</f>
        <v/>
      </c>
      <c r="S175" s="105"/>
      <c r="T175" s="141">
        <f t="shared" si="15"/>
        <v>0</v>
      </c>
      <c r="U175" s="133" t="str">
        <f>IF(1=1,IF(E175="","",U157),N("S24"))</f>
        <v/>
      </c>
      <c r="V175" s="133" t="str">
        <f>IF(1=1,IF(E175="","",V157),N("T24"))</f>
        <v/>
      </c>
      <c r="W175" s="135" t="str">
        <f>IF(1=1,IF(OR(U175="",V175="",NOT(ISNUMBER(U175)),NOT(ISNUMBER(V175)),U175=0),"",V175/U175),N("U24"))</f>
        <v/>
      </c>
      <c r="X175" s="136" t="str">
        <f>IF(1=1,IF(OR(W175="",NOT(ISNUMBER(F175))),"",F175*W175*IFERROR(INDEX(D384:D428,MATCH(AE175,B384:B428,0)),1)),N("V7"))</f>
        <v/>
      </c>
      <c r="Y175" s="137" t="str">
        <f>IF(1=1,IF(F175="","",IF(G175="","",IFERROR(INDEX(E384:E428,MATCH(AE175,B384:B428,0)),G175&amp;""))),N("W6"))</f>
        <v/>
      </c>
      <c r="Z175" s="142" t="str">
        <f>IF(1=1,IF(X175="","",IF(AND(ISNUMBER(X175),X175&lt;1,Y175="kg"),MAX(1,ROUND(X175*1000,0)),IF(AND(ISNUMBER(X175),X175&lt;1,Y175="L"),MAX(1,ROUND(X175*100,0)),ROUND(X175,3)))),N("X24"))</f>
        <v/>
      </c>
      <c r="AA175" s="143" t="str">
        <f>IF(1=1,IF(X175="","",IF(AND(ISNUMBER(X175),X175&lt;1,Y175="kg"),"g",IF(AND(ISNUMBER(X175),X175&lt;1,Y175="L"),"cl",Y175))),N("Y24"))</f>
        <v/>
      </c>
      <c r="AB175" s="123" t="str">
        <f>IF(1=1,IF(E175="","",IF(F175="","A CONTROLER",IF(NOT(ISNUMBER(F175)),"TEXTE",IF(OR(W175="",W175&lt;=0),"COMMANDE COUVERTS INCOMPLETE",IF(G175="","UNITE MANQUANTE",IF(COUNTIF(B384:B428,AE175)=0,"UNITE A CONTROLER","OK")))))),N("Z6"))</f>
        <v/>
      </c>
      <c r="AD175" s="144" t="str">
        <f>IF(1=1,IF(E175="","",AD157),N("AB24"))</f>
        <v/>
      </c>
      <c r="AE175" s="125" t="str">
        <f>IF(1=1,IF(G175="","",UPPER(TRIM(SUBSTITUTE(SUBSTITUTE(G175&amp;"",CHAR(160)," ")," "," ")))),N("AC24"))</f>
        <v/>
      </c>
      <c r="AG175" s="5" t="s">
        <v>43</v>
      </c>
    </row>
    <row r="176" spans="1:33" ht="15.75" x14ac:dyDescent="0.25">
      <c r="A176" s="126" t="str">
        <f>IF(1=1,IF(E176="","",A157),N("A25"))</f>
        <v/>
      </c>
      <c r="B176" s="127" t="str">
        <f>IF(1=1,IF(E176="","",B157),N("B25"))</f>
        <v/>
      </c>
      <c r="C176" s="128"/>
      <c r="D176" s="129" t="str">
        <f>IF(ISBLANK(E176),"",LARGE(D157:D175,1)+1)</f>
        <v/>
      </c>
      <c r="E176" s="130"/>
      <c r="F176" s="131"/>
      <c r="G176" s="170"/>
      <c r="H176" s="105"/>
      <c r="I176" s="132" t="str">
        <f>IF(1=1,IF(E176="","",I157),N("H25"))</f>
        <v/>
      </c>
      <c r="J176" s="133" t="str">
        <f>IF(1=1,IF(E176="","",J157),N("I25"))</f>
        <v/>
      </c>
      <c r="K176" s="134" t="str">
        <f>IF(1=1,IF(E176="","",K157),N("J25"))</f>
        <v/>
      </c>
      <c r="L176" s="135" t="str">
        <f>IF(1=1,IF(OR(J176="",O176="",NOT(ISNUMBER(J176)),NOT(ISNUMBER(O176)),J176=0),"",O176/J176),N("L25"))</f>
        <v/>
      </c>
      <c r="M176" s="136" t="str">
        <f>IF(1=1,IF(OR(L176="",NOT(ISNUMBER(F176))),"",F176*L176*IFERROR(INDEX(D384:D428,MATCH(AE176,B384:B428,0)),1)),N("M13"))</f>
        <v/>
      </c>
      <c r="N176" s="137" t="str">
        <f>IF(1=1,IF(F176="","",IF(G176="","",IFERROR(INDEX(E384:E428,MATCH(AE176,B384:B428,0)),G176&amp;""))),N("N6"))</f>
        <v/>
      </c>
      <c r="O176" s="138" t="str">
        <f>IF(1=1,IF(E176="","",O157),N("K25"))</f>
        <v/>
      </c>
      <c r="P176" s="139" t="str">
        <f>IF(1=1,IF(M176="","",IF(AND(ISNUMBER(M176),M176&lt;1,N176="kg"),MAX(1,ROUND(M176*1000,0)),IF(AND(ISNUMBER(M176),M176&lt;1,N176="L"),MAX(1,ROUND(M176*100,0)),ROUND(M176,3)))),N("O25"))</f>
        <v/>
      </c>
      <c r="Q176" s="140" t="str">
        <f>IF(1=1,IF(M176="","",IF(AND(ISNUMBER(M176),M176&lt;1,N176="kg"),"g",IF(AND(ISNUMBER(M176),M176&lt;1,N176="L"),"cl",N176))),N("P25"))</f>
        <v/>
      </c>
      <c r="R176" s="161" t="str">
        <f>IF(1=1,IF(E176="","",IF(F176="","A CONTROLER",IF(NOT(ISNUMBER(F176)),"TEXTE",IF(OR(L176="",L176&lt;=0),"COMMANDE PRINCIPALE INCOMPLETE",IF(G176="","UNITE MANQUANTE",IF(COUNTIF(B384:B428,AE176)=0,"UNITE A CONTROLER","OK")))))),N("Q9"))</f>
        <v/>
      </c>
      <c r="S176" s="105"/>
      <c r="T176" s="141">
        <f t="shared" si="15"/>
        <v>0</v>
      </c>
      <c r="U176" s="133" t="str">
        <f>IF(1=1,IF(E176="","",U157),N("S25"))</f>
        <v/>
      </c>
      <c r="V176" s="133" t="str">
        <f>IF(1=1,IF(E176="","",V157),N("T25"))</f>
        <v/>
      </c>
      <c r="W176" s="135" t="str">
        <f>IF(1=1,IF(OR(U176="",V176="",NOT(ISNUMBER(U176)),NOT(ISNUMBER(V176)),U176=0),"",V176/U176),N("U25"))</f>
        <v/>
      </c>
      <c r="X176" s="136" t="str">
        <f>IF(1=1,IF(OR(W176="",NOT(ISNUMBER(F176))),"",F176*W176*IFERROR(INDEX(D384:D428,MATCH(AE176,B384:B428,0)),1)),N("V7"))</f>
        <v/>
      </c>
      <c r="Y176" s="137" t="str">
        <f>IF(1=1,IF(F176="","",IF(G176="","",IFERROR(INDEX(E384:E428,MATCH(AE176,B384:B428,0)),G176&amp;""))),N("W6"))</f>
        <v/>
      </c>
      <c r="Z176" s="142" t="str">
        <f>IF(1=1,IF(X176="","",IF(AND(ISNUMBER(X176),X176&lt;1,Y176="kg"),MAX(1,ROUND(X176*1000,0)),IF(AND(ISNUMBER(X176),X176&lt;1,Y176="L"),MAX(1,ROUND(X176*100,0)),ROUND(X176,3)))),N("X25"))</f>
        <v/>
      </c>
      <c r="AA176" s="143" t="str">
        <f>IF(1=1,IF(X176="","",IF(AND(ISNUMBER(X176),X176&lt;1,Y176="kg"),"g",IF(AND(ISNUMBER(X176),X176&lt;1,Y176="L"),"cl",Y176))),N("Y25"))</f>
        <v/>
      </c>
      <c r="AB176" s="123" t="str">
        <f>IF(1=1,IF(E176="","",IF(F176="","A CONTROLER",IF(NOT(ISNUMBER(F176)),"TEXTE",IF(OR(W176="",W176&lt;=0),"COMMANDE COUVERTS INCOMPLETE",IF(G176="","UNITE MANQUANTE",IF(COUNTIF(B384:B428,AE176)=0,"UNITE A CONTROLER","OK")))))),N("Z6"))</f>
        <v/>
      </c>
      <c r="AD176" s="144" t="str">
        <f>IF(1=1,IF(E176="","",AD157),N("AB25"))</f>
        <v/>
      </c>
      <c r="AE176" s="125" t="str">
        <f>IF(1=1,IF(G176="","",UPPER(TRIM(SUBSTITUTE(SUBSTITUTE(G176&amp;"",CHAR(160)," ")," "," ")))),N("AC25"))</f>
        <v/>
      </c>
      <c r="AG176" s="5" t="s">
        <v>44</v>
      </c>
    </row>
    <row r="177" spans="1:33" ht="15.75" x14ac:dyDescent="0.25">
      <c r="A177" s="126" t="str">
        <f>IF(1=1,IF(E177="","",A157),N("A26"))</f>
        <v/>
      </c>
      <c r="B177" s="127" t="str">
        <f>IF(1=1,IF(E177="","",B157),N("B26"))</f>
        <v/>
      </c>
      <c r="C177" s="128"/>
      <c r="D177" s="129" t="str">
        <f>IF(ISBLANK(E177),"",LARGE(D157:D176,1)+1)</f>
        <v/>
      </c>
      <c r="E177" s="130"/>
      <c r="F177" s="131"/>
      <c r="G177" s="170"/>
      <c r="H177" s="105"/>
      <c r="I177" s="132" t="str">
        <f>IF(1=1,IF(E177="","",I157),N("H26"))</f>
        <v/>
      </c>
      <c r="J177" s="133" t="str">
        <f>IF(1=1,IF(E177="","",J157),N("I26"))</f>
        <v/>
      </c>
      <c r="K177" s="134" t="str">
        <f>IF(1=1,IF(E177="","",K157),N("J26"))</f>
        <v/>
      </c>
      <c r="L177" s="135" t="str">
        <f>IF(1=1,IF(OR(J177="",O177="",NOT(ISNUMBER(J177)),NOT(ISNUMBER(O177)),J177=0),"",O177/J177),N("L26"))</f>
        <v/>
      </c>
      <c r="M177" s="136" t="str">
        <f>IF(1=1,IF(OR(L177="",NOT(ISNUMBER(F177))),"",F177*L177*IFERROR(INDEX(D384:D428,MATCH(AE177,B384:B428,0)),1)),N("M13"))</f>
        <v/>
      </c>
      <c r="N177" s="137" t="str">
        <f>IF(1=1,IF(F177="","",IF(G177="","",IFERROR(INDEX(E384:E428,MATCH(AE177,B384:B428,0)),G177&amp;""))),N("N6"))</f>
        <v/>
      </c>
      <c r="O177" s="138" t="str">
        <f>IF(1=1,IF(E177="","",O157),N("K26"))</f>
        <v/>
      </c>
      <c r="P177" s="139" t="str">
        <f>IF(1=1,IF(M177="","",IF(AND(ISNUMBER(M177),M177&lt;1,N177="kg"),MAX(1,ROUND(M177*1000,0)),IF(AND(ISNUMBER(M177),M177&lt;1,N177="L"),MAX(1,ROUND(M177*100,0)),ROUND(M177,3)))),N("O26"))</f>
        <v/>
      </c>
      <c r="Q177" s="140" t="str">
        <f>IF(1=1,IF(M177="","",IF(AND(ISNUMBER(M177),M177&lt;1,N177="kg"),"g",IF(AND(ISNUMBER(M177),M177&lt;1,N177="L"),"cl",N177))),N("P26"))</f>
        <v/>
      </c>
      <c r="R177" s="161" t="str">
        <f>IF(1=1,IF(E177="","",IF(F177="","A CONTROLER",IF(NOT(ISNUMBER(F177)),"TEXTE",IF(OR(L177="",L177&lt;=0),"COMMANDE PRINCIPALE INCOMPLETE",IF(G177="","UNITE MANQUANTE",IF(COUNTIF(B384:B428,AE177)=0,"UNITE A CONTROLER","OK")))))),N("Q9"))</f>
        <v/>
      </c>
      <c r="S177" s="105"/>
      <c r="T177" s="141">
        <f t="shared" si="15"/>
        <v>0</v>
      </c>
      <c r="U177" s="133" t="str">
        <f>IF(1=1,IF(E177="","",U157),N("S26"))</f>
        <v/>
      </c>
      <c r="V177" s="133" t="str">
        <f>IF(1=1,IF(E177="","",V157),N("T26"))</f>
        <v/>
      </c>
      <c r="W177" s="135" t="str">
        <f>IF(1=1,IF(OR(U177="",V177="",NOT(ISNUMBER(U177)),NOT(ISNUMBER(V177)),U177=0),"",V177/U177),N("U26"))</f>
        <v/>
      </c>
      <c r="X177" s="136" t="str">
        <f>IF(1=1,IF(OR(W177="",NOT(ISNUMBER(F177))),"",F177*W177*IFERROR(INDEX(D384:D428,MATCH(AE177,B384:B428,0)),1)),N("V7"))</f>
        <v/>
      </c>
      <c r="Y177" s="137" t="str">
        <f>IF(1=1,IF(F177="","",IF(G177="","",IFERROR(INDEX(E384:E428,MATCH(AE177,B384:B428,0)),G177&amp;""))),N("W6"))</f>
        <v/>
      </c>
      <c r="Z177" s="142" t="str">
        <f>IF(1=1,IF(X177="","",IF(AND(ISNUMBER(X177),X177&lt;1,Y177="kg"),MAX(1,ROUND(X177*1000,0)),IF(AND(ISNUMBER(X177),X177&lt;1,Y177="L"),MAX(1,ROUND(X177*100,0)),ROUND(X177,3)))),N("X26"))</f>
        <v/>
      </c>
      <c r="AA177" s="143" t="str">
        <f>IF(1=1,IF(X177="","",IF(AND(ISNUMBER(X177),X177&lt;1,Y177="kg"),"g",IF(AND(ISNUMBER(X177),X177&lt;1,Y177="L"),"cl",Y177))),N("Y26"))</f>
        <v/>
      </c>
      <c r="AB177" s="123" t="str">
        <f>IF(1=1,IF(E177="","",IF(F177="","A CONTROLER",IF(NOT(ISNUMBER(F177)),"TEXTE",IF(OR(W177="",W177&lt;=0),"COMMANDE COUVERTS INCOMPLETE",IF(G177="","UNITE MANQUANTE",IF(COUNTIF(B384:B428,AE177)=0,"UNITE A CONTROLER","OK")))))),N("Z6"))</f>
        <v/>
      </c>
      <c r="AD177" s="144" t="str">
        <f>IF(1=1,IF(E177="","",AD157),N("AB26"))</f>
        <v/>
      </c>
      <c r="AE177" s="125" t="str">
        <f>IF(1=1,IF(G177="","",UPPER(TRIM(SUBSTITUTE(SUBSTITUTE(G177&amp;"",CHAR(160)," ")," "," ")))),N("AC26"))</f>
        <v/>
      </c>
      <c r="AG177" s="5" t="s">
        <v>45</v>
      </c>
    </row>
    <row r="178" spans="1:33" ht="15.75" x14ac:dyDescent="0.25">
      <c r="A178" s="126" t="str">
        <f>IF(1=1,IF(E178="","",A157),N("A27"))</f>
        <v/>
      </c>
      <c r="B178" s="127" t="str">
        <f>IF(1=1,IF(E178="","",B157),N("B27"))</f>
        <v/>
      </c>
      <c r="C178" s="127"/>
      <c r="D178" s="129" t="str">
        <f>IF(ISBLANK(E178),"",LARGE(D157:D177,1)+1)</f>
        <v/>
      </c>
      <c r="E178" s="130"/>
      <c r="F178" s="131"/>
      <c r="G178" s="170"/>
      <c r="H178" s="105"/>
      <c r="I178" s="132" t="str">
        <f>IF(1=1,IF(E178="","",I157),N("H27"))</f>
        <v/>
      </c>
      <c r="J178" s="133" t="str">
        <f>IF(1=1,IF(E178="","",J157),N("I27"))</f>
        <v/>
      </c>
      <c r="K178" s="134" t="str">
        <f>IF(1=1,IF(E178="","",K157),N("J27"))</f>
        <v/>
      </c>
      <c r="L178" s="135" t="str">
        <f>IF(1=1,IF(OR(J178="",O178="",NOT(ISNUMBER(J178)),NOT(ISNUMBER(O178)),J178=0),"",O178/J178),N("L27"))</f>
        <v/>
      </c>
      <c r="M178" s="136" t="str">
        <f>IF(1=1,IF(OR(L178="",NOT(ISNUMBER(F178))),"",F178*L178*IFERROR(INDEX(D384:D428,MATCH(AE178,B384:B428,0)),1)),N("M13"))</f>
        <v/>
      </c>
      <c r="N178" s="137" t="str">
        <f>IF(1=1,IF(F178="","",IF(G178="","",IFERROR(INDEX(E384:E428,MATCH(AE178,B384:B428,0)),G178&amp;""))),N("N6"))</f>
        <v/>
      </c>
      <c r="O178" s="138" t="str">
        <f>IF(1=1,IF(E178="","",O157),N("K27"))</f>
        <v/>
      </c>
      <c r="P178" s="139" t="str">
        <f>IF(1=1,IF(M178="","",IF(AND(ISNUMBER(M178),M178&lt;1,N178="kg"),MAX(1,ROUND(M178*1000,0)),IF(AND(ISNUMBER(M178),M178&lt;1,N178="L"),MAX(1,ROUND(M178*100,0)),ROUND(M178,3)))),N("O27"))</f>
        <v/>
      </c>
      <c r="Q178" s="140" t="str">
        <f>IF(1=1,IF(M178="","",IF(AND(ISNUMBER(M178),M178&lt;1,N178="kg"),"g",IF(AND(ISNUMBER(M178),M178&lt;1,N178="L"),"cl",N178))),N("P27"))</f>
        <v/>
      </c>
      <c r="R178" s="161" t="str">
        <f>IF(1=1,IF(E178="","",IF(F178="","A CONTROLER",IF(NOT(ISNUMBER(F178)),"TEXTE",IF(OR(L178="",L178&lt;=0),"COMMANDE PRINCIPALE INCOMPLETE",IF(G178="","UNITE MANQUANTE",IF(COUNTIF(B384:B428,AE178)=0,"UNITE A CONTROLER","OK")))))),N("Q9"))</f>
        <v/>
      </c>
      <c r="S178" s="105"/>
      <c r="T178" s="141">
        <f t="shared" si="15"/>
        <v>0</v>
      </c>
      <c r="U178" s="133" t="str">
        <f>IF(1=1,IF(E178="","",U157),N("S27"))</f>
        <v/>
      </c>
      <c r="V178" s="133" t="str">
        <f>IF(1=1,IF(E178="","",V157),N("T27"))</f>
        <v/>
      </c>
      <c r="W178" s="135" t="str">
        <f>IF(1=1,IF(OR(U178="",V178="",NOT(ISNUMBER(U178)),NOT(ISNUMBER(V178)),U178=0),"",V178/U178),N("U27"))</f>
        <v/>
      </c>
      <c r="X178" s="136" t="str">
        <f>IF(1=1,IF(OR(W178="",NOT(ISNUMBER(F178))),"",F178*W178*IFERROR(INDEX(D384:D428,MATCH(AE178,B384:B428,0)),1)),N("V7"))</f>
        <v/>
      </c>
      <c r="Y178" s="137" t="str">
        <f>IF(1=1,IF(F178="","",IF(G178="","",IFERROR(INDEX(E384:E428,MATCH(AE178,B384:B428,0)),G178&amp;""))),N("W6"))</f>
        <v/>
      </c>
      <c r="Z178" s="142" t="str">
        <f>IF(1=1,IF(X178="","",IF(AND(ISNUMBER(X178),X178&lt;1,Y178="kg"),MAX(1,ROUND(X178*1000,0)),IF(AND(ISNUMBER(X178),X178&lt;1,Y178="L"),MAX(1,ROUND(X178*100,0)),ROUND(X178,3)))),N("X27"))</f>
        <v/>
      </c>
      <c r="AA178" s="143" t="str">
        <f>IF(1=1,IF(X178="","",IF(AND(ISNUMBER(X178),X178&lt;1,Y178="kg"),"g",IF(AND(ISNUMBER(X178),X178&lt;1,Y178="L"),"cl",Y178))),N("Y27"))</f>
        <v/>
      </c>
      <c r="AB178" s="123" t="str">
        <f>IF(1=1,IF(E178="","",IF(F178="","A CONTROLER",IF(NOT(ISNUMBER(F178)),"TEXTE",IF(OR(W178="",W178&lt;=0),"COMMANDE COUVERTS INCOMPLETE",IF(G178="","UNITE MANQUANTE",IF(COUNTIF(B384:B428,AE178)=0,"UNITE A CONTROLER","OK")))))),N("Z6"))</f>
        <v/>
      </c>
      <c r="AD178" s="144" t="str">
        <f>IF(1=1,IF(E178="","",AD157),N("AB27"))</f>
        <v/>
      </c>
      <c r="AE178" s="125" t="str">
        <f>IF(1=1,IF(G178="","",UPPER(TRIM(SUBSTITUTE(SUBSTITUTE(G178&amp;"",CHAR(160)," ")," "," ")))),N("AC27"))</f>
        <v/>
      </c>
      <c r="AG178" s="5" t="s">
        <v>46</v>
      </c>
    </row>
    <row r="179" spans="1:33" ht="15.75" x14ac:dyDescent="0.25">
      <c r="A179" s="126" t="str">
        <f>IF(1=1,IF(E179="","",A157),N("A28"))</f>
        <v/>
      </c>
      <c r="B179" s="127" t="str">
        <f>IF(1=1,IF(E179="","",B157),N("B28"))</f>
        <v/>
      </c>
      <c r="C179" s="127"/>
      <c r="D179" s="129" t="str">
        <f>IF(ISBLANK(E179),"",LARGE(D157:D178,1)+1)</f>
        <v/>
      </c>
      <c r="E179" s="130"/>
      <c r="F179" s="131"/>
      <c r="G179" s="170"/>
      <c r="H179" s="105"/>
      <c r="I179" s="132" t="str">
        <f>IF(1=1,IF(E179="","",I157),N("H28"))</f>
        <v/>
      </c>
      <c r="J179" s="133" t="str">
        <f>IF(1=1,IF(E179="","",J157),N("I28"))</f>
        <v/>
      </c>
      <c r="K179" s="134" t="str">
        <f>IF(1=1,IF(E179="","",K157),N("J28"))</f>
        <v/>
      </c>
      <c r="L179" s="135" t="str">
        <f>IF(1=1,IF(OR(J179="",O179="",NOT(ISNUMBER(J179)),NOT(ISNUMBER(O179)),J179=0),"",O179/J179),N("L28"))</f>
        <v/>
      </c>
      <c r="M179" s="136" t="str">
        <f>IF(1=1,IF(OR(L179="",NOT(ISNUMBER(F179))),"",F179*L179*IFERROR(INDEX(D384:D428,MATCH(AE179,B384:B428,0)),1)),N("M13"))</f>
        <v/>
      </c>
      <c r="N179" s="137" t="str">
        <f>IF(1=1,IF(F179="","",IF(G179="","",IFERROR(INDEX(E384:E428,MATCH(AE179,B384:B428,0)),G179&amp;""))),N("N6"))</f>
        <v/>
      </c>
      <c r="O179" s="138" t="str">
        <f>IF(1=1,IF(E179="","",O157),N("K28"))</f>
        <v/>
      </c>
      <c r="P179" s="139" t="str">
        <f>IF(1=1,IF(M179="","",IF(AND(ISNUMBER(M179),M179&lt;1,N179="kg"),MAX(1,ROUND(M179*1000,0)),IF(AND(ISNUMBER(M179),M179&lt;1,N179="L"),MAX(1,ROUND(M179*100,0)),ROUND(M179,3)))),N("O28"))</f>
        <v/>
      </c>
      <c r="Q179" s="140" t="str">
        <f>IF(1=1,IF(M179="","",IF(AND(ISNUMBER(M179),M179&lt;1,N179="kg"),"g",IF(AND(ISNUMBER(M179),M179&lt;1,N179="L"),"cl",N179))),N("P28"))</f>
        <v/>
      </c>
      <c r="R179" s="161" t="str">
        <f>IF(1=1,IF(E179="","",IF(F179="","A CONTROLER",IF(NOT(ISNUMBER(F179)),"TEXTE",IF(OR(L179="",L179&lt;=0),"COMMANDE PRINCIPALE INCOMPLETE",IF(G179="","UNITE MANQUANTE",IF(COUNTIF(B384:B428,AE179)=0,"UNITE A CONTROLER","OK")))))),N("Q9"))</f>
        <v/>
      </c>
      <c r="S179" s="105"/>
      <c r="T179" s="141">
        <f t="shared" si="15"/>
        <v>0</v>
      </c>
      <c r="U179" s="133" t="str">
        <f>IF(1=1,IF(E179="","",U157),N("S28"))</f>
        <v/>
      </c>
      <c r="V179" s="133" t="str">
        <f>IF(1=1,IF(E179="","",V157),N("T28"))</f>
        <v/>
      </c>
      <c r="W179" s="135" t="str">
        <f>IF(1=1,IF(OR(U179="",V179="",NOT(ISNUMBER(U179)),NOT(ISNUMBER(V179)),U179=0),"",V179/U179),N("U28"))</f>
        <v/>
      </c>
      <c r="X179" s="136" t="str">
        <f>IF(1=1,IF(OR(W179="",NOT(ISNUMBER(F179))),"",F179*W179*IFERROR(INDEX(D384:D428,MATCH(AE179,B384:B428,0)),1)),N("V7"))</f>
        <v/>
      </c>
      <c r="Y179" s="137" t="str">
        <f>IF(1=1,IF(F179="","",IF(G179="","",IFERROR(INDEX(E384:E428,MATCH(AE179,B384:B428,0)),G179&amp;""))),N("W6"))</f>
        <v/>
      </c>
      <c r="Z179" s="142" t="str">
        <f>IF(1=1,IF(X179="","",IF(AND(ISNUMBER(X179),X179&lt;1,Y179="kg"),MAX(1,ROUND(X179*1000,0)),IF(AND(ISNUMBER(X179),X179&lt;1,Y179="L"),MAX(1,ROUND(X179*100,0)),ROUND(X179,3)))),N("X28"))</f>
        <v/>
      </c>
      <c r="AA179" s="143" t="str">
        <f>IF(1=1,IF(X179="","",IF(AND(ISNUMBER(X179),X179&lt;1,Y179="kg"),"g",IF(AND(ISNUMBER(X179),X179&lt;1,Y179="L"),"cl",Y179))),N("Y28"))</f>
        <v/>
      </c>
      <c r="AB179" s="123" t="str">
        <f>IF(1=1,IF(E179="","",IF(F179="","A CONTROLER",IF(NOT(ISNUMBER(F179)),"TEXTE",IF(OR(W179="",W179&lt;=0),"COMMANDE COUVERTS INCOMPLETE",IF(G179="","UNITE MANQUANTE",IF(COUNTIF(B384:B428,AE179)=0,"UNITE A CONTROLER","OK")))))),N("Z6"))</f>
        <v/>
      </c>
      <c r="AD179" s="144" t="str">
        <f>IF(1=1,IF(E179="","",AD157),N("AB28"))</f>
        <v/>
      </c>
      <c r="AE179" s="125" t="str">
        <f>IF(1=1,IF(G179="","",UPPER(TRIM(SUBSTITUTE(SUBSTITUTE(G179&amp;"",CHAR(160)," ")," "," ")))),N("AC28"))</f>
        <v/>
      </c>
      <c r="AG179" s="5" t="s">
        <v>47</v>
      </c>
    </row>
    <row r="180" spans="1:33" ht="15.75" x14ac:dyDescent="0.25">
      <c r="A180" s="126" t="str">
        <f>IF(1=1,IF(E180="","",A157),N("A29"))</f>
        <v/>
      </c>
      <c r="B180" s="127" t="str">
        <f>IF(1=1,IF(E180="","",B157),N("B29"))</f>
        <v/>
      </c>
      <c r="C180" s="127"/>
      <c r="D180" s="129" t="str">
        <f>IF(ISBLANK(E180),"",LARGE(D157:D179,1)+1)</f>
        <v/>
      </c>
      <c r="E180" s="130"/>
      <c r="F180" s="131"/>
      <c r="G180" s="170"/>
      <c r="H180" s="105"/>
      <c r="I180" s="132" t="str">
        <f>IF(1=1,IF(E180="","",I157),N("H29"))</f>
        <v/>
      </c>
      <c r="J180" s="133" t="str">
        <f>IF(1=1,IF(E180="","",J157),N("I29"))</f>
        <v/>
      </c>
      <c r="K180" s="134" t="str">
        <f>IF(1=1,IF(E180="","",K157),N("J29"))</f>
        <v/>
      </c>
      <c r="L180" s="135" t="str">
        <f>IF(1=1,IF(OR(J180="",O180="",NOT(ISNUMBER(J180)),NOT(ISNUMBER(O180)),J180=0),"",O180/J180),N("L29"))</f>
        <v/>
      </c>
      <c r="M180" s="136" t="str">
        <f>IF(1=1,IF(OR(L180="",NOT(ISNUMBER(F180))),"",F180*L180*IFERROR(INDEX(D384:D428,MATCH(AE180,B384:B428,0)),1)),N("M13"))</f>
        <v/>
      </c>
      <c r="N180" s="137" t="str">
        <f>IF(1=1,IF(F180="","",IF(G180="","",IFERROR(INDEX(E384:E428,MATCH(AE180,B384:B428,0)),G180&amp;""))),N("N6"))</f>
        <v/>
      </c>
      <c r="O180" s="138" t="str">
        <f>IF(1=1,IF(E180="","",O157),N("K29"))</f>
        <v/>
      </c>
      <c r="P180" s="139" t="str">
        <f>IF(1=1,IF(M180="","",IF(AND(ISNUMBER(M180),M180&lt;1,N180="kg"),MAX(1,ROUND(M180*1000,0)),IF(AND(ISNUMBER(M180),M180&lt;1,N180="L"),MAX(1,ROUND(M180*100,0)),ROUND(M180,3)))),N("O29"))</f>
        <v/>
      </c>
      <c r="Q180" s="140" t="str">
        <f>IF(1=1,IF(M180="","",IF(AND(ISNUMBER(M180),M180&lt;1,N180="kg"),"g",IF(AND(ISNUMBER(M180),M180&lt;1,N180="L"),"cl",N180))),N("P29"))</f>
        <v/>
      </c>
      <c r="R180" s="161" t="str">
        <f>IF(1=1,IF(E180="","",IF(F180="","A CONTROLER",IF(NOT(ISNUMBER(F180)),"TEXTE",IF(OR(L180="",L180&lt;=0),"COMMANDE PRINCIPALE INCOMPLETE",IF(G180="","UNITE MANQUANTE",IF(COUNTIF(B384:B428,AE180)=0,"UNITE A CONTROLER","OK")))))),N("Q9"))</f>
        <v/>
      </c>
      <c r="S180" s="105"/>
      <c r="T180" s="141">
        <f t="shared" si="15"/>
        <v>0</v>
      </c>
      <c r="U180" s="133" t="str">
        <f>IF(1=1,IF(E180="","",U157),N("S29"))</f>
        <v/>
      </c>
      <c r="V180" s="133" t="str">
        <f>IF(1=1,IF(E180="","",V157),N("T29"))</f>
        <v/>
      </c>
      <c r="W180" s="135" t="str">
        <f>IF(1=1,IF(OR(U180="",V180="",NOT(ISNUMBER(U180)),NOT(ISNUMBER(V180)),U180=0),"",V180/U180),N("U29"))</f>
        <v/>
      </c>
      <c r="X180" s="136" t="str">
        <f>IF(1=1,IF(OR(W180="",NOT(ISNUMBER(F180))),"",F180*W180*IFERROR(INDEX(D384:D428,MATCH(AE180,B384:B428,0)),1)),N("V7"))</f>
        <v/>
      </c>
      <c r="Y180" s="137" t="str">
        <f>IF(1=1,IF(F180="","",IF(G180="","",IFERROR(INDEX(E384:E428,MATCH(AE180,B384:B428,0)),G180&amp;""))),N("W6"))</f>
        <v/>
      </c>
      <c r="Z180" s="142" t="str">
        <f>IF(1=1,IF(X180="","",IF(AND(ISNUMBER(X180),X180&lt;1,Y180="kg"),MAX(1,ROUND(X180*1000,0)),IF(AND(ISNUMBER(X180),X180&lt;1,Y180="L"),MAX(1,ROUND(X180*100,0)),ROUND(X180,3)))),N("X29"))</f>
        <v/>
      </c>
      <c r="AA180" s="143" t="str">
        <f>IF(1=1,IF(X180="","",IF(AND(ISNUMBER(X180),X180&lt;1,Y180="kg"),"g",IF(AND(ISNUMBER(X180),X180&lt;1,Y180="L"),"cl",Y180))),N("Y29"))</f>
        <v/>
      </c>
      <c r="AB180" s="123" t="str">
        <f>IF(1=1,IF(E180="","",IF(F180="","A CONTROLER",IF(NOT(ISNUMBER(F180)),"TEXTE",IF(OR(W180="",W180&lt;=0),"COMMANDE COUVERTS INCOMPLETE",IF(G180="","UNITE MANQUANTE",IF(COUNTIF(B384:B428,AE180)=0,"UNITE A CONTROLER","OK")))))),N("Z6"))</f>
        <v/>
      </c>
      <c r="AD180" s="144" t="str">
        <f>IF(1=1,IF(E180="","",AD157),N("AB29"))</f>
        <v/>
      </c>
      <c r="AE180" s="125" t="str">
        <f>IF(1=1,IF(G180="","",UPPER(TRIM(SUBSTITUTE(SUBSTITUTE(G180&amp;"",CHAR(160)," ")," "," ")))),N("AC29"))</f>
        <v/>
      </c>
      <c r="AG180" s="5" t="s">
        <v>48</v>
      </c>
    </row>
    <row r="181" spans="1:33" ht="15.75" x14ac:dyDescent="0.25">
      <c r="A181" s="126" t="str">
        <f>IF(1=1,IF(E181="","",A157),N("A30"))</f>
        <v/>
      </c>
      <c r="B181" s="127" t="str">
        <f>IF(1=1,IF(E181="","",B157),N("B30"))</f>
        <v/>
      </c>
      <c r="C181" s="127"/>
      <c r="D181" s="129" t="str">
        <f>IF(ISBLANK(E181),"",LARGE(D157:D180,1)+1)</f>
        <v/>
      </c>
      <c r="E181" s="130"/>
      <c r="F181" s="131"/>
      <c r="G181" s="170"/>
      <c r="H181" s="105"/>
      <c r="I181" s="132" t="str">
        <f>IF(1=1,IF(E181="","",I157),N("H30"))</f>
        <v/>
      </c>
      <c r="J181" s="133" t="str">
        <f>IF(1=1,IF(E181="","",J157),N("I30"))</f>
        <v/>
      </c>
      <c r="K181" s="134" t="str">
        <f>IF(1=1,IF(E181="","",K157),N("J30"))</f>
        <v/>
      </c>
      <c r="L181" s="135" t="str">
        <f>IF(1=1,IF(OR(J181="",O181="",NOT(ISNUMBER(J181)),NOT(ISNUMBER(O181)),J181=0),"",O181/J181),N("L30"))</f>
        <v/>
      </c>
      <c r="M181" s="136" t="str">
        <f>IF(1=1,IF(OR(L181="",NOT(ISNUMBER(F181))),"",F181*L181*IFERROR(INDEX(D384:D428,MATCH(AE181,B384:B428,0)),1)),N("M13"))</f>
        <v/>
      </c>
      <c r="N181" s="137" t="str">
        <f>IF(1=1,IF(F181="","",IF(G181="","",IFERROR(INDEX(E384:E428,MATCH(AE181,B384:B428,0)),G181&amp;""))),N("N6"))</f>
        <v/>
      </c>
      <c r="O181" s="138" t="str">
        <f>IF(1=1,IF(E181="","",O157),N("K30"))</f>
        <v/>
      </c>
      <c r="P181" s="139" t="str">
        <f>IF(1=1,IF(M181="","",IF(AND(ISNUMBER(M181),M181&lt;1,N181="kg"),MAX(1,ROUND(M181*1000,0)),IF(AND(ISNUMBER(M181),M181&lt;1,N181="L"),MAX(1,ROUND(M181*100,0)),ROUND(M181,3)))),N("O30"))</f>
        <v/>
      </c>
      <c r="Q181" s="140" t="str">
        <f>IF(1=1,IF(M181="","",IF(AND(ISNUMBER(M181),M181&lt;1,N181="kg"),"g",IF(AND(ISNUMBER(M181),M181&lt;1,N181="L"),"cl",N181))),N("P30"))</f>
        <v/>
      </c>
      <c r="R181" s="161" t="str">
        <f>IF(1=1,IF(E181="","",IF(F181="","A CONTROLER",IF(NOT(ISNUMBER(F181)),"TEXTE",IF(OR(L181="",L181&lt;=0),"COMMANDE PRINCIPALE INCOMPLETE",IF(G181="","UNITE MANQUANTE",IF(COUNTIF(B384:B428,AE181)=0,"UNITE A CONTROLER","OK")))))),N("Q9"))</f>
        <v/>
      </c>
      <c r="S181" s="105"/>
      <c r="T181" s="141">
        <f t="shared" si="15"/>
        <v>0</v>
      </c>
      <c r="U181" s="133" t="str">
        <f>IF(1=1,IF(E181="","",U157),N("S30"))</f>
        <v/>
      </c>
      <c r="V181" s="133" t="str">
        <f>IF(1=1,IF(E181="","",V157),N("T30"))</f>
        <v/>
      </c>
      <c r="W181" s="135" t="str">
        <f>IF(1=1,IF(OR(U181="",V181="",NOT(ISNUMBER(U181)),NOT(ISNUMBER(V181)),U181=0),"",V181/U181),N("U30"))</f>
        <v/>
      </c>
      <c r="X181" s="136" t="str">
        <f>IF(1=1,IF(OR(W181="",NOT(ISNUMBER(F181))),"",F181*W181*IFERROR(INDEX(D384:D428,MATCH(AE181,B384:B428,0)),1)),N("V7"))</f>
        <v/>
      </c>
      <c r="Y181" s="137" t="str">
        <f>IF(1=1,IF(F181="","",IF(G181="","",IFERROR(INDEX(E384:E428,MATCH(AE181,B384:B428,0)),G181&amp;""))),N("W6"))</f>
        <v/>
      </c>
      <c r="Z181" s="142" t="str">
        <f>IF(1=1,IF(X181="","",IF(AND(ISNUMBER(X181),X181&lt;1,Y181="kg"),MAX(1,ROUND(X181*1000,0)),IF(AND(ISNUMBER(X181),X181&lt;1,Y181="L"),MAX(1,ROUND(X181*100,0)),ROUND(X181,3)))),N("X30"))</f>
        <v/>
      </c>
      <c r="AA181" s="143" t="str">
        <f>IF(1=1,IF(X181="","",IF(AND(ISNUMBER(X181),X181&lt;1,Y181="kg"),"g",IF(AND(ISNUMBER(X181),X181&lt;1,Y181="L"),"cl",Y181))),N("Y30"))</f>
        <v/>
      </c>
      <c r="AB181" s="123" t="str">
        <f>IF(1=1,IF(E181="","",IF(F181="","A CONTROLER",IF(NOT(ISNUMBER(F181)),"TEXTE",IF(OR(W181="",W181&lt;=0),"COMMANDE COUVERTS INCOMPLETE",IF(G181="","UNITE MANQUANTE",IF(COUNTIF(B384:B428,AE181)=0,"UNITE A CONTROLER","OK")))))),N("Z6"))</f>
        <v/>
      </c>
      <c r="AD181" s="144" t="str">
        <f>IF(1=1,IF(E181="","",AD157),N("AB30"))</f>
        <v/>
      </c>
      <c r="AE181" s="125" t="str">
        <f>IF(1=1,IF(G181="","",UPPER(TRIM(SUBSTITUTE(SUBSTITUTE(G181&amp;"",CHAR(160)," ")," "," ")))),N("AC30"))</f>
        <v/>
      </c>
      <c r="AG181" s="5" t="s">
        <v>49</v>
      </c>
    </row>
    <row r="182" spans="1:33" ht="15.75" x14ac:dyDescent="0.25">
      <c r="A182" s="126" t="str">
        <f>IF(1=1,IF(E182="","",A157),N("A31"))</f>
        <v/>
      </c>
      <c r="B182" s="127" t="str">
        <f>IF(1=1,IF(E182="","",B157),N("B31"))</f>
        <v/>
      </c>
      <c r="C182" s="127"/>
      <c r="D182" s="129" t="str">
        <f>IF(ISBLANK(E182),"",LARGE(D157:D181,1)+1)</f>
        <v/>
      </c>
      <c r="E182" s="130"/>
      <c r="F182" s="131"/>
      <c r="G182" s="170"/>
      <c r="H182" s="105"/>
      <c r="I182" s="132" t="str">
        <f>IF(1=1,IF(E182="","",I157),N("H31"))</f>
        <v/>
      </c>
      <c r="J182" s="133" t="str">
        <f>IF(1=1,IF(E182="","",J157),N("I31"))</f>
        <v/>
      </c>
      <c r="K182" s="134" t="str">
        <f>IF(1=1,IF(E182="","",K157),N("J31"))</f>
        <v/>
      </c>
      <c r="L182" s="135" t="str">
        <f>IF(1=1,IF(OR(J182="",O182="",NOT(ISNUMBER(J182)),NOT(ISNUMBER(O182)),J182=0),"",O182/J182),N("L31"))</f>
        <v/>
      </c>
      <c r="M182" s="136" t="str">
        <f>IF(1=1,IF(OR(L182="",NOT(ISNUMBER(F182))),"",F182*L182*IFERROR(INDEX(D384:D428,MATCH(AE182,B384:B428,0)),1)),N("M13"))</f>
        <v/>
      </c>
      <c r="N182" s="137" t="str">
        <f>IF(1=1,IF(F182="","",IF(G182="","",IFERROR(INDEX(E384:E428,MATCH(AE182,B384:B428,0)),G182&amp;""))),N("N6"))</f>
        <v/>
      </c>
      <c r="O182" s="138" t="str">
        <f>IF(1=1,IF(E182="","",O157),N("K31"))</f>
        <v/>
      </c>
      <c r="P182" s="139" t="str">
        <f>IF(1=1,IF(M182="","",IF(AND(ISNUMBER(M182),M182&lt;1,N182="kg"),MAX(1,ROUND(M182*1000,0)),IF(AND(ISNUMBER(M182),M182&lt;1,N182="L"),MAX(1,ROUND(M182*100,0)),ROUND(M182,3)))),N("O31"))</f>
        <v/>
      </c>
      <c r="Q182" s="140" t="str">
        <f>IF(1=1,IF(M182="","",IF(AND(ISNUMBER(M182),M182&lt;1,N182="kg"),"g",IF(AND(ISNUMBER(M182),M182&lt;1,N182="L"),"cl",N182))),N("P31"))</f>
        <v/>
      </c>
      <c r="R182" s="161" t="str">
        <f>IF(1=1,IF(E182="","",IF(F182="","A CONTROLER",IF(NOT(ISNUMBER(F182)),"TEXTE",IF(OR(L182="",L182&lt;=0),"COMMANDE PRINCIPALE INCOMPLETE",IF(G182="","UNITE MANQUANTE",IF(COUNTIF(B384:B428,AE182)=0,"UNITE A CONTROLER","OK")))))),N("Q9"))</f>
        <v/>
      </c>
      <c r="S182" s="105"/>
      <c r="T182" s="141">
        <f t="shared" si="15"/>
        <v>0</v>
      </c>
      <c r="U182" s="133" t="str">
        <f>IF(1=1,IF(E182="","",U157),N("S31"))</f>
        <v/>
      </c>
      <c r="V182" s="133" t="str">
        <f>IF(1=1,IF(E182="","",V157),N("T31"))</f>
        <v/>
      </c>
      <c r="W182" s="135" t="str">
        <f>IF(1=1,IF(OR(U182="",V182="",NOT(ISNUMBER(U182)),NOT(ISNUMBER(V182)),U182=0),"",V182/U182),N("U31"))</f>
        <v/>
      </c>
      <c r="X182" s="136" t="str">
        <f>IF(1=1,IF(OR(W182="",NOT(ISNUMBER(F182))),"",F182*W182*IFERROR(INDEX(D384:D428,MATCH(AE182,B384:B428,0)),1)),N("V7"))</f>
        <v/>
      </c>
      <c r="Y182" s="137" t="str">
        <f>IF(1=1,IF(F182="","",IF(G182="","",IFERROR(INDEX(E384:E428,MATCH(AE182,B384:B428,0)),G182&amp;""))),N("W6"))</f>
        <v/>
      </c>
      <c r="Z182" s="142" t="str">
        <f>IF(1=1,IF(X182="","",IF(AND(ISNUMBER(X182),X182&lt;1,Y182="kg"),MAX(1,ROUND(X182*1000,0)),IF(AND(ISNUMBER(X182),X182&lt;1,Y182="L"),MAX(1,ROUND(X182*100,0)),ROUND(X182,3)))),N("X31"))</f>
        <v/>
      </c>
      <c r="AA182" s="143" t="str">
        <f>IF(1=1,IF(X182="","",IF(AND(ISNUMBER(X182),X182&lt;1,Y182="kg"),"g",IF(AND(ISNUMBER(X182),X182&lt;1,Y182="L"),"cl",Y182))),N("Y31"))</f>
        <v/>
      </c>
      <c r="AB182" s="123" t="str">
        <f>IF(1=1,IF(E182="","",IF(F182="","A CONTROLER",IF(NOT(ISNUMBER(F182)),"TEXTE",IF(OR(W182="",W182&lt;=0),"COMMANDE COUVERTS INCOMPLETE",IF(G182="","UNITE MANQUANTE",IF(COUNTIF(B384:B428,AE182)=0,"UNITE A CONTROLER","OK")))))),N("Z6"))</f>
        <v/>
      </c>
      <c r="AD182" s="144" t="str">
        <f>IF(1=1,IF(E182="","",AD157),N("AB31"))</f>
        <v/>
      </c>
      <c r="AE182" s="125" t="str">
        <f>IF(1=1,IF(G182="","",UPPER(TRIM(SUBSTITUTE(SUBSTITUTE(G182&amp;"",CHAR(160)," ")," "," ")))),N("AC31"))</f>
        <v/>
      </c>
      <c r="AG182" s="5" t="s">
        <v>50</v>
      </c>
    </row>
    <row r="183" spans="1:33" ht="15.75" x14ac:dyDescent="0.25">
      <c r="A183" s="126" t="str">
        <f>IF(1=1,IF(E183="","",A157),N("A32"))</f>
        <v/>
      </c>
      <c r="B183" s="127" t="str">
        <f>IF(1=1,IF(E183="","",B157),N("B32"))</f>
        <v/>
      </c>
      <c r="C183" s="127"/>
      <c r="D183" s="129" t="str">
        <f>IF(ISBLANK(E183),"",LARGE(D157:D182,1)+1)</f>
        <v/>
      </c>
      <c r="E183" s="130"/>
      <c r="F183" s="131"/>
      <c r="G183" s="170"/>
      <c r="H183" s="105"/>
      <c r="I183" s="132" t="str">
        <f>IF(1=1,IF(E183="","",I157),N("H32"))</f>
        <v/>
      </c>
      <c r="J183" s="133" t="str">
        <f>IF(1=1,IF(E183="","",J157),N("I32"))</f>
        <v/>
      </c>
      <c r="K183" s="134" t="str">
        <f>IF(1=1,IF(E183="","",K157),N("J32"))</f>
        <v/>
      </c>
      <c r="L183" s="135" t="str">
        <f>IF(1=1,IF(OR(J183="",O183="",NOT(ISNUMBER(J183)),NOT(ISNUMBER(O183)),J183=0),"",O183/J183),N("L32"))</f>
        <v/>
      </c>
      <c r="M183" s="136" t="str">
        <f>IF(1=1,IF(OR(L183="",NOT(ISNUMBER(F183))),"",F183*L183*IFERROR(INDEX(D384:D428,MATCH(AE183,B384:B428,0)),1)),N("M13"))</f>
        <v/>
      </c>
      <c r="N183" s="137" t="str">
        <f>IF(1=1,IF(F183="","",IF(G183="","",IFERROR(INDEX(E384:E428,MATCH(AE183,B384:B428,0)),G183&amp;""))),N("N6"))</f>
        <v/>
      </c>
      <c r="O183" s="138" t="str">
        <f>IF(1=1,IF(E183="","",O157),N("K32"))</f>
        <v/>
      </c>
      <c r="P183" s="139" t="str">
        <f>IF(1=1,IF(M183="","",IF(AND(ISNUMBER(M183),M183&lt;1,N183="kg"),MAX(1,ROUND(M183*1000,0)),IF(AND(ISNUMBER(M183),M183&lt;1,N183="L"),MAX(1,ROUND(M183*100,0)),ROUND(M183,3)))),N("O32"))</f>
        <v/>
      </c>
      <c r="Q183" s="140" t="str">
        <f>IF(1=1,IF(M183="","",IF(AND(ISNUMBER(M183),M183&lt;1,N183="kg"),"g",IF(AND(ISNUMBER(M183),M183&lt;1,N183="L"),"cl",N183))),N("P32"))</f>
        <v/>
      </c>
      <c r="R183" s="161" t="str">
        <f>IF(1=1,IF(E183="","",IF(F183="","A CONTROLER",IF(NOT(ISNUMBER(F183)),"TEXTE",IF(OR(L183="",L183&lt;=0),"COMMANDE PRINCIPALE INCOMPLETE",IF(G183="","UNITE MANQUANTE",IF(COUNTIF(B384:B428,AE183)=0,"UNITE A CONTROLER","OK")))))),N("Q9"))</f>
        <v/>
      </c>
      <c r="S183" s="105"/>
      <c r="T183" s="141">
        <f t="shared" si="15"/>
        <v>0</v>
      </c>
      <c r="U183" s="133" t="str">
        <f>IF(1=1,IF(E183="","",U157),N("S32"))</f>
        <v/>
      </c>
      <c r="V183" s="133" t="str">
        <f>IF(1=1,IF(E183="","",V157),N("T32"))</f>
        <v/>
      </c>
      <c r="W183" s="135" t="str">
        <f>IF(1=1,IF(OR(U183="",V183="",NOT(ISNUMBER(U183)),NOT(ISNUMBER(V183)),U183=0),"",V183/U183),N("U32"))</f>
        <v/>
      </c>
      <c r="X183" s="136" t="str">
        <f>IF(1=1,IF(OR(W183="",NOT(ISNUMBER(F183))),"",F183*W183*IFERROR(INDEX(D384:D428,MATCH(AE183,B384:B428,0)),1)),N("V7"))</f>
        <v/>
      </c>
      <c r="Y183" s="137" t="str">
        <f>IF(1=1,IF(F183="","",IF(G183="","",IFERROR(INDEX(E384:E428,MATCH(AE183,B384:B428,0)),G183&amp;""))),N("W6"))</f>
        <v/>
      </c>
      <c r="Z183" s="142" t="str">
        <f>IF(1=1,IF(X183="","",IF(AND(ISNUMBER(X183),X183&lt;1,Y183="kg"),MAX(1,ROUND(X183*1000,0)),IF(AND(ISNUMBER(X183),X183&lt;1,Y183="L"),MAX(1,ROUND(X183*100,0)),ROUND(X183,3)))),N("X32"))</f>
        <v/>
      </c>
      <c r="AA183" s="143" t="str">
        <f>IF(1=1,IF(X183="","",IF(AND(ISNUMBER(X183),X183&lt;1,Y183="kg"),"g",IF(AND(ISNUMBER(X183),X183&lt;1,Y183="L"),"cl",Y183))),N("Y32"))</f>
        <v/>
      </c>
      <c r="AB183" s="123" t="str">
        <f>IF(1=1,IF(E183="","",IF(F183="","A CONTROLER",IF(NOT(ISNUMBER(F183)),"TEXTE",IF(OR(W183="",W183&lt;=0),"COMMANDE COUVERTS INCOMPLETE",IF(G183="","UNITE MANQUANTE",IF(COUNTIF(B384:B428,AE183)=0,"UNITE A CONTROLER","OK")))))),N("Z6"))</f>
        <v/>
      </c>
      <c r="AD183" s="144" t="str">
        <f>IF(1=1,IF(E183="","",AD157),N("AB32"))</f>
        <v/>
      </c>
      <c r="AE183" s="125" t="str">
        <f>IF(1=1,IF(G183="","",UPPER(TRIM(SUBSTITUTE(SUBSTITUTE(G183&amp;"",CHAR(160)," ")," "," ")))),N("AC32"))</f>
        <v/>
      </c>
      <c r="AG183" s="244" t="s">
        <v>51</v>
      </c>
    </row>
    <row r="184" spans="1:33" ht="15.75" x14ac:dyDescent="0.25">
      <c r="A184" s="126" t="str">
        <f>IF(1=1,IF(E184="","",A157),N("A33"))</f>
        <v/>
      </c>
      <c r="B184" s="127" t="str">
        <f>IF(1=1,IF(E184="","",B157),N("B33"))</f>
        <v/>
      </c>
      <c r="C184" s="127"/>
      <c r="D184" s="129" t="str">
        <f>IF(ISBLANK(E184),"",LARGE(D157:D183,1)+1)</f>
        <v/>
      </c>
      <c r="E184" s="130"/>
      <c r="F184" s="131"/>
      <c r="G184" s="170"/>
      <c r="H184" s="105"/>
      <c r="I184" s="132" t="str">
        <f>IF(1=1,IF(E184="","",I157),N("H33"))</f>
        <v/>
      </c>
      <c r="J184" s="133" t="str">
        <f>IF(1=1,IF(E184="","",J157),N("I33"))</f>
        <v/>
      </c>
      <c r="K184" s="134" t="str">
        <f>IF(1=1,IF(E184="","",K157),N("J33"))</f>
        <v/>
      </c>
      <c r="L184" s="135" t="str">
        <f>IF(1=1,IF(OR(J184="",O184="",NOT(ISNUMBER(J184)),NOT(ISNUMBER(O184)),J184=0),"",O184/J184),N("L33"))</f>
        <v/>
      </c>
      <c r="M184" s="136" t="str">
        <f>IF(1=1,IF(OR(L184="",NOT(ISNUMBER(F184))),"",F184*L184*IFERROR(INDEX(D384:D428,MATCH(AE184,B384:B428,0)),1)),N("M13"))</f>
        <v/>
      </c>
      <c r="N184" s="137" t="str">
        <f>IF(1=1,IF(F184="","",IF(G184="","",IFERROR(INDEX(E384:E428,MATCH(AE184,B384:B428,0)),G184&amp;""))),N("N6"))</f>
        <v/>
      </c>
      <c r="O184" s="138" t="str">
        <f>IF(1=1,IF(E184="","",O157),N("K33"))</f>
        <v/>
      </c>
      <c r="P184" s="139" t="str">
        <f>IF(1=1,IF(M184="","",IF(AND(ISNUMBER(M184),M184&lt;1,N184="kg"),MAX(1,ROUND(M184*1000,0)),IF(AND(ISNUMBER(M184),M184&lt;1,N184="L"),MAX(1,ROUND(M184*100,0)),ROUND(M184,3)))),N("O33"))</f>
        <v/>
      </c>
      <c r="Q184" s="140" t="str">
        <f>IF(1=1,IF(M184="","",IF(AND(ISNUMBER(M184),M184&lt;1,N184="kg"),"g",IF(AND(ISNUMBER(M184),M184&lt;1,N184="L"),"cl",N184))),N("P33"))</f>
        <v/>
      </c>
      <c r="R184" s="161" t="str">
        <f>IF(1=1,IF(E184="","",IF(F184="","A CONTROLER",IF(NOT(ISNUMBER(F184)),"TEXTE",IF(OR(L184="",L184&lt;=0),"COMMANDE PRINCIPALE INCOMPLETE",IF(G184="","UNITE MANQUANTE",IF(COUNTIF(B384:B428,AE184)=0,"UNITE A CONTROLER","OK")))))),N("Q9"))</f>
        <v/>
      </c>
      <c r="S184" s="105"/>
      <c r="T184" s="141">
        <f t="shared" si="15"/>
        <v>0</v>
      </c>
      <c r="U184" s="133" t="str">
        <f>IF(1=1,IF(E184="","",U157),N("S33"))</f>
        <v/>
      </c>
      <c r="V184" s="133" t="str">
        <f>IF(1=1,IF(E184="","",V157),N("T33"))</f>
        <v/>
      </c>
      <c r="W184" s="135" t="str">
        <f>IF(1=1,IF(OR(U184="",V184="",NOT(ISNUMBER(U184)),NOT(ISNUMBER(V184)),U184=0),"",V184/U184),N("U33"))</f>
        <v/>
      </c>
      <c r="X184" s="136" t="str">
        <f>IF(1=1,IF(OR(W184="",NOT(ISNUMBER(F184))),"",F184*W184*IFERROR(INDEX(D384:D428,MATCH(AE184,B384:B428,0)),1)),N("V7"))</f>
        <v/>
      </c>
      <c r="Y184" s="137" t="str">
        <f>IF(1=1,IF(F184="","",IF(G184="","",IFERROR(INDEX(E384:E428,MATCH(AE184,B384:B428,0)),G184&amp;""))),N("W6"))</f>
        <v/>
      </c>
      <c r="Z184" s="142" t="str">
        <f>IF(1=1,IF(X184="","",IF(AND(ISNUMBER(X184),X184&lt;1,Y184="kg"),MAX(1,ROUND(X184*1000,0)),IF(AND(ISNUMBER(X184),X184&lt;1,Y184="L"),MAX(1,ROUND(X184*100,0)),ROUND(X184,3)))),N("X33"))</f>
        <v/>
      </c>
      <c r="AA184" s="143" t="str">
        <f>IF(1=1,IF(X184="","",IF(AND(ISNUMBER(X184),X184&lt;1,Y184="kg"),"g",IF(AND(ISNUMBER(X184),X184&lt;1,Y184="L"),"cl",Y184))),N("Y33"))</f>
        <v/>
      </c>
      <c r="AB184" s="123" t="str">
        <f>IF(1=1,IF(E184="","",IF(F184="","A CONTROLER",IF(NOT(ISNUMBER(F184)),"TEXTE",IF(OR(W184="",W184&lt;=0),"COMMANDE COUVERTS INCOMPLETE",IF(G184="","UNITE MANQUANTE",IF(COUNTIF(B384:B428,AE184)=0,"UNITE A CONTROLER","OK")))))),N("Z6"))</f>
        <v/>
      </c>
      <c r="AD184" s="144" t="str">
        <f>IF(1=1,IF(E184="","",AD157),N("AB33"))</f>
        <v/>
      </c>
      <c r="AE184" s="125" t="str">
        <f>IF(1=1,IF(G184="","",UPPER(TRIM(SUBSTITUTE(SUBSTITUTE(G184&amp;"",CHAR(160)," ")," "," ")))),N("AC33"))</f>
        <v/>
      </c>
      <c r="AG184" s="244" t="s">
        <v>54</v>
      </c>
    </row>
    <row r="185" spans="1:33" ht="15.75" x14ac:dyDescent="0.25">
      <c r="A185" s="126" t="str">
        <f>IF(1=1,IF(E185="","",A157),N("A34"))</f>
        <v/>
      </c>
      <c r="B185" s="127" t="str">
        <f>IF(1=1,IF(E185="","",B157),N("B34"))</f>
        <v/>
      </c>
      <c r="C185" s="127"/>
      <c r="D185" s="129" t="str">
        <f>IF(ISBLANK(E185),"",LARGE(D157:D184,1)+1)</f>
        <v/>
      </c>
      <c r="E185" s="130"/>
      <c r="F185" s="131"/>
      <c r="G185" s="170"/>
      <c r="H185" s="105"/>
      <c r="I185" s="132" t="str">
        <f>IF(1=1,IF(E185="","",I157),N("H34"))</f>
        <v/>
      </c>
      <c r="J185" s="133" t="str">
        <f>IF(1=1,IF(E185="","",J157),N("I34"))</f>
        <v/>
      </c>
      <c r="K185" s="134" t="str">
        <f>IF(1=1,IF(E185="","",K157),N("J34"))</f>
        <v/>
      </c>
      <c r="L185" s="135" t="str">
        <f>IF(1=1,IF(OR(J185="",O185="",NOT(ISNUMBER(J185)),NOT(ISNUMBER(O185)),J185=0),"",O185/J185),N("L34"))</f>
        <v/>
      </c>
      <c r="M185" s="136" t="str">
        <f>IF(1=1,IF(OR(L185="",NOT(ISNUMBER(F185))),"",F185*L185*IFERROR(INDEX(D384:D428,MATCH(AE185,B384:B428,0)),1)),N("M13"))</f>
        <v/>
      </c>
      <c r="N185" s="137" t="str">
        <f>IF(1=1,IF(F185="","",IF(G185="","",IFERROR(INDEX(E384:E428,MATCH(AE185,B384:B428,0)),G185&amp;""))),N("N6"))</f>
        <v/>
      </c>
      <c r="O185" s="138" t="str">
        <f>IF(1=1,IF(E185="","",O157),N("K34"))</f>
        <v/>
      </c>
      <c r="P185" s="139" t="str">
        <f>IF(1=1,IF(M185="","",IF(AND(ISNUMBER(M185),M185&lt;1,N185="kg"),MAX(1,ROUND(M185*1000,0)),IF(AND(ISNUMBER(M185),M185&lt;1,N185="L"),MAX(1,ROUND(M185*100,0)),ROUND(M185,3)))),N("O34"))</f>
        <v/>
      </c>
      <c r="Q185" s="140" t="str">
        <f>IF(1=1,IF(M185="","",IF(AND(ISNUMBER(M185),M185&lt;1,N185="kg"),"g",IF(AND(ISNUMBER(M185),M185&lt;1,N185="L"),"cl",N185))),N("P34"))</f>
        <v/>
      </c>
      <c r="R185" s="161" t="str">
        <f>IF(1=1,IF(E185="","",IF(F185="","A CONTROLER",IF(NOT(ISNUMBER(F185)),"TEXTE",IF(OR(L185="",L185&lt;=0),"COMMANDE PRINCIPALE INCOMPLETE",IF(G185="","UNITE MANQUANTE",IF(COUNTIF(B384:B428,AE185)=0,"UNITE A CONTROLER","OK")))))),N("Q9"))</f>
        <v/>
      </c>
      <c r="S185" s="105"/>
      <c r="T185" s="141">
        <f t="shared" si="15"/>
        <v>0</v>
      </c>
      <c r="U185" s="133" t="str">
        <f>IF(1=1,IF(E185="","",U157),N("S34"))</f>
        <v/>
      </c>
      <c r="V185" s="133" t="str">
        <f>IF(1=1,IF(E185="","",V157),N("T34"))</f>
        <v/>
      </c>
      <c r="W185" s="135" t="str">
        <f>IF(1=1,IF(OR(U185="",V185="",NOT(ISNUMBER(U185)),NOT(ISNUMBER(V185)),U185=0),"",V185/U185),N("U34"))</f>
        <v/>
      </c>
      <c r="X185" s="136" t="str">
        <f>IF(1=1,IF(OR(W185="",NOT(ISNUMBER(F185))),"",F185*W185*IFERROR(INDEX(D384:D428,MATCH(AE185,B384:B428,0)),1)),N("V7"))</f>
        <v/>
      </c>
      <c r="Y185" s="137" t="str">
        <f>IF(1=1,IF(F185="","",IF(G185="","",IFERROR(INDEX(E384:E428,MATCH(AE185,B384:B428,0)),G185&amp;""))),N("W6"))</f>
        <v/>
      </c>
      <c r="Z185" s="142" t="str">
        <f>IF(1=1,IF(X185="","",IF(AND(ISNUMBER(X185),X185&lt;1,Y185="kg"),MAX(1,ROUND(X185*1000,0)),IF(AND(ISNUMBER(X185),X185&lt;1,Y185="L"),MAX(1,ROUND(X185*100,0)),ROUND(X185,3)))),N("X34"))</f>
        <v/>
      </c>
      <c r="AA185" s="143" t="str">
        <f>IF(1=1,IF(X185="","",IF(AND(ISNUMBER(X185),X185&lt;1,Y185="kg"),"g",IF(AND(ISNUMBER(X185),X185&lt;1,Y185="L"),"cl",Y185))),N("Y34"))</f>
        <v/>
      </c>
      <c r="AB185" s="123" t="str">
        <f>IF(1=1,IF(E185="","",IF(F185="","A CONTROLER",IF(NOT(ISNUMBER(F185)),"TEXTE",IF(OR(W185="",W185&lt;=0),"COMMANDE COUVERTS INCOMPLETE",IF(G185="","UNITE MANQUANTE",IF(COUNTIF(B384:B428,AE185)=0,"UNITE A CONTROLER","OK")))))),N("Z6"))</f>
        <v/>
      </c>
      <c r="AD185" s="144" t="str">
        <f>IF(1=1,IF(E185="","",AD157),N("AB34"))</f>
        <v/>
      </c>
      <c r="AE185" s="125" t="str">
        <f>IF(1=1,IF(G185="","",UPPER(TRIM(SUBSTITUTE(SUBSTITUTE(G185&amp;"",CHAR(160)," ")," "," ")))),N("AC34"))</f>
        <v/>
      </c>
      <c r="AG185" s="244" t="s">
        <v>56</v>
      </c>
    </row>
    <row r="186" spans="1:33" ht="15.75" x14ac:dyDescent="0.25">
      <c r="A186" s="126" t="str">
        <f>IF(1=1,IF(E186="","",A157),N("A35"))</f>
        <v/>
      </c>
      <c r="B186" s="127" t="str">
        <f>IF(1=1,IF(E186="","",B157),N("B35"))</f>
        <v/>
      </c>
      <c r="C186" s="127"/>
      <c r="D186" s="129" t="str">
        <f>IF(ISBLANK(E186),"",LARGE(D157:D185,1)+1)</f>
        <v/>
      </c>
      <c r="E186" s="130"/>
      <c r="F186" s="131"/>
      <c r="G186" s="170"/>
      <c r="H186" s="105"/>
      <c r="I186" s="132" t="str">
        <f>IF(1=1,IF(E186="","",I157),N("H35"))</f>
        <v/>
      </c>
      <c r="J186" s="133" t="str">
        <f>IF(1=1,IF(E186="","",J157),N("I35"))</f>
        <v/>
      </c>
      <c r="K186" s="134" t="str">
        <f>IF(1=1,IF(E186="","",K157),N("J35"))</f>
        <v/>
      </c>
      <c r="L186" s="135" t="str">
        <f>IF(1=1,IF(OR(J186="",O186="",NOT(ISNUMBER(J186)),NOT(ISNUMBER(O186)),J186=0),"",O186/J186),N("L35"))</f>
        <v/>
      </c>
      <c r="M186" s="136" t="str">
        <f>IF(1=1,IF(OR(L186="",NOT(ISNUMBER(F186))),"",F186*L186*IFERROR(INDEX(D384:D428,MATCH(AE186,B384:B428,0)),1)),N("M13"))</f>
        <v/>
      </c>
      <c r="N186" s="137" t="str">
        <f>IF(1=1,IF(F186="","",IF(G186="","",IFERROR(INDEX(E384:E428,MATCH(AE186,B384:B428,0)),G186&amp;""))),N("N6"))</f>
        <v/>
      </c>
      <c r="O186" s="138" t="str">
        <f>IF(1=1,IF(E186="","",O157),N("K35"))</f>
        <v/>
      </c>
      <c r="P186" s="139" t="str">
        <f>IF(1=1,IF(M186="","",IF(AND(ISNUMBER(M186),M186&lt;1,N186="kg"),MAX(1,ROUND(M186*1000,0)),IF(AND(ISNUMBER(M186),M186&lt;1,N186="L"),MAX(1,ROUND(M186*100,0)),ROUND(M186,3)))),N("O35"))</f>
        <v/>
      </c>
      <c r="Q186" s="140" t="str">
        <f>IF(1=1,IF(M186="","",IF(AND(ISNUMBER(M186),M186&lt;1,N186="kg"),"g",IF(AND(ISNUMBER(M186),M186&lt;1,N186="L"),"cl",N186))),N("P35"))</f>
        <v/>
      </c>
      <c r="R186" s="161" t="str">
        <f>IF(1=1,IF(E186="","",IF(F186="","A CONTROLER",IF(NOT(ISNUMBER(F186)),"TEXTE",IF(OR(L186="",L186&lt;=0),"COMMANDE PRINCIPALE INCOMPLETE",IF(G186="","UNITE MANQUANTE",IF(COUNTIF(B384:B428,AE186)=0,"UNITE A CONTROLER","OK")))))),N("Q9"))</f>
        <v/>
      </c>
      <c r="S186" s="105"/>
      <c r="T186" s="141">
        <f t="shared" si="15"/>
        <v>0</v>
      </c>
      <c r="U186" s="133" t="str">
        <f>IF(1=1,IF(E186="","",U157),N("S35"))</f>
        <v/>
      </c>
      <c r="V186" s="133" t="str">
        <f>IF(1=1,IF(E186="","",V157),N("T35"))</f>
        <v/>
      </c>
      <c r="W186" s="135" t="str">
        <f>IF(1=1,IF(OR(U186="",V186="",NOT(ISNUMBER(U186)),NOT(ISNUMBER(V186)),U186=0),"",V186/U186),N("U35"))</f>
        <v/>
      </c>
      <c r="X186" s="136" t="str">
        <f>IF(1=1,IF(OR(W186="",NOT(ISNUMBER(F186))),"",F186*W186*IFERROR(INDEX(D384:D428,MATCH(AE186,B384:B428,0)),1)),N("V7"))</f>
        <v/>
      </c>
      <c r="Y186" s="137" t="str">
        <f>IF(1=1,IF(F186="","",IF(G186="","",IFERROR(INDEX(E384:E428,MATCH(AE186,B384:B428,0)),G186&amp;""))),N("W6"))</f>
        <v/>
      </c>
      <c r="Z186" s="142" t="str">
        <f>IF(1=1,IF(X186="","",IF(AND(ISNUMBER(X186),X186&lt;1,Y186="kg"),MAX(1,ROUND(X186*1000,0)),IF(AND(ISNUMBER(X186),X186&lt;1,Y186="L"),MAX(1,ROUND(X186*100,0)),ROUND(X186,3)))),N("X35"))</f>
        <v/>
      </c>
      <c r="AA186" s="143" t="str">
        <f>IF(1=1,IF(X186="","",IF(AND(ISNUMBER(X186),X186&lt;1,Y186="kg"),"g",IF(AND(ISNUMBER(X186),X186&lt;1,Y186="L"),"cl",Y186))),N("Y35"))</f>
        <v/>
      </c>
      <c r="AB186" s="123" t="str">
        <f>IF(1=1,IF(E186="","",IF(F186="","A CONTROLER",IF(NOT(ISNUMBER(F186)),"TEXTE",IF(OR(W186="",W186&lt;=0),"COMMANDE COUVERTS INCOMPLETE",IF(G186="","UNITE MANQUANTE",IF(COUNTIF(B384:B428,AE186)=0,"UNITE A CONTROLER","OK")))))),N("Z6"))</f>
        <v/>
      </c>
      <c r="AD186" s="144" t="str">
        <f>IF(1=1,IF(E186="","",AD157),N("AB35"))</f>
        <v/>
      </c>
      <c r="AE186" s="125" t="str">
        <f>IF(1=1,IF(G186="","",UPPER(TRIM(SUBSTITUTE(SUBSTITUTE(G186&amp;"",CHAR(160)," ")," "," ")))),N("AC35"))</f>
        <v/>
      </c>
      <c r="AG186" s="244" t="s">
        <v>58</v>
      </c>
    </row>
    <row r="187" spans="1:33" ht="15.75" x14ac:dyDescent="0.25">
      <c r="A187" s="126" t="str">
        <f>IF(1=1,IF(E187="","",A157),N("A36"))</f>
        <v/>
      </c>
      <c r="B187" s="127" t="str">
        <f>IF(1=1,IF(E187="","",B157),N("B36"))</f>
        <v/>
      </c>
      <c r="C187" s="127"/>
      <c r="D187" s="129" t="str">
        <f>IF(ISBLANK(E187),"",LARGE(D157:D186,1)+1)</f>
        <v/>
      </c>
      <c r="E187" s="130"/>
      <c r="F187" s="131"/>
      <c r="G187" s="170"/>
      <c r="H187" s="105"/>
      <c r="I187" s="132" t="str">
        <f>IF(1=1,IF(E187="","",I157),N("H36"))</f>
        <v/>
      </c>
      <c r="J187" s="133" t="str">
        <f>IF(1=1,IF(E187="","",J157),N("I36"))</f>
        <v/>
      </c>
      <c r="K187" s="134" t="str">
        <f>IF(1=1,IF(E187="","",K157),N("J36"))</f>
        <v/>
      </c>
      <c r="L187" s="135" t="str">
        <f>IF(1=1,IF(OR(J187="",O187="",NOT(ISNUMBER(J187)),NOT(ISNUMBER(O187)),J187=0),"",O187/J187),N("L36"))</f>
        <v/>
      </c>
      <c r="M187" s="136" t="str">
        <f>IF(1=1,IF(OR(L187="",NOT(ISNUMBER(F187))),"",F187*L187*IFERROR(INDEX(D384:D428,MATCH(AE187,B384:B428,0)),1)),N("M13"))</f>
        <v/>
      </c>
      <c r="N187" s="137" t="str">
        <f>IF(1=1,IF(F187="","",IF(G187="","",IFERROR(INDEX(E384:E428,MATCH(AE187,B384:B428,0)),G187&amp;""))),N("N6"))</f>
        <v/>
      </c>
      <c r="O187" s="138" t="str">
        <f>IF(1=1,IF(E187="","",O157),N("K36"))</f>
        <v/>
      </c>
      <c r="P187" s="139" t="str">
        <f>IF(1=1,IF(M187="","",IF(AND(ISNUMBER(M187),M187&lt;1,N187="kg"),MAX(1,ROUND(M187*1000,0)),IF(AND(ISNUMBER(M187),M187&lt;1,N187="L"),MAX(1,ROUND(M187*100,0)),ROUND(M187,3)))),N("O36"))</f>
        <v/>
      </c>
      <c r="Q187" s="140" t="str">
        <f>IF(1=1,IF(M187="","",IF(AND(ISNUMBER(M187),M187&lt;1,N187="kg"),"g",IF(AND(ISNUMBER(M187),M187&lt;1,N187="L"),"cl",N187))),N("P36"))</f>
        <v/>
      </c>
      <c r="R187" s="161" t="str">
        <f>IF(1=1,IF(E187="","",IF(F187="","A CONTROLER",IF(NOT(ISNUMBER(F187)),"TEXTE",IF(OR(L187="",L187&lt;=0),"COMMANDE PRINCIPALE INCOMPLETE",IF(G187="","UNITE MANQUANTE",IF(COUNTIF(B384:B428,AE187)=0,"UNITE A CONTROLER","OK")))))),N("Q9"))</f>
        <v/>
      </c>
      <c r="S187" s="105"/>
      <c r="T187" s="141">
        <f t="shared" si="15"/>
        <v>0</v>
      </c>
      <c r="U187" s="133" t="str">
        <f>IF(1=1,IF(E187="","",U157),N("S36"))</f>
        <v/>
      </c>
      <c r="V187" s="133" t="str">
        <f>IF(1=1,IF(E187="","",V157),N("T36"))</f>
        <v/>
      </c>
      <c r="W187" s="135" t="str">
        <f>IF(1=1,IF(OR(U187="",V187="",NOT(ISNUMBER(U187)),NOT(ISNUMBER(V187)),U187=0),"",V187/U187),N("U36"))</f>
        <v/>
      </c>
      <c r="X187" s="136" t="str">
        <f>IF(1=1,IF(OR(W187="",NOT(ISNUMBER(F187))),"",F187*W187*IFERROR(INDEX(D384:D428,MATCH(AE187,B384:B428,0)),1)),N("V7"))</f>
        <v/>
      </c>
      <c r="Y187" s="137" t="str">
        <f>IF(1=1,IF(F187="","",IF(G187="","",IFERROR(INDEX(E384:E428,MATCH(AE187,B384:B428,0)),G187&amp;""))),N("W6"))</f>
        <v/>
      </c>
      <c r="Z187" s="142" t="str">
        <f>IF(1=1,IF(X187="","",IF(AND(ISNUMBER(X187),X187&lt;1,Y187="kg"),MAX(1,ROUND(X187*1000,0)),IF(AND(ISNUMBER(X187),X187&lt;1,Y187="L"),MAX(1,ROUND(X187*100,0)),ROUND(X187,3)))),N("X36"))</f>
        <v/>
      </c>
      <c r="AA187" s="143" t="str">
        <f>IF(1=1,IF(X187="","",IF(AND(ISNUMBER(X187),X187&lt;1,Y187="kg"),"g",IF(AND(ISNUMBER(X187),X187&lt;1,Y187="L"),"cl",Y187))),N("Y36"))</f>
        <v/>
      </c>
      <c r="AB187" s="123" t="str">
        <f>IF(1=1,IF(E187="","",IF(F187="","A CONTROLER",IF(NOT(ISNUMBER(F187)),"TEXTE",IF(OR(W187="",W187&lt;=0),"COMMANDE COUVERTS INCOMPLETE",IF(G187="","UNITE MANQUANTE",IF(COUNTIF(B384:B428,AE187)=0,"UNITE A CONTROLER","OK")))))),N("Z6"))</f>
        <v/>
      </c>
      <c r="AD187" s="144" t="str">
        <f>IF(1=1,IF(E187="","",AD157),N("AB36"))</f>
        <v/>
      </c>
      <c r="AE187" s="125" t="str">
        <f>IF(1=1,IF(G187="","",UPPER(TRIM(SUBSTITUTE(SUBSTITUTE(G187&amp;"",CHAR(160)," ")," "," ")))),N("AC36"))</f>
        <v/>
      </c>
      <c r="AG187" s="244" t="s">
        <v>60</v>
      </c>
    </row>
    <row r="188" spans="1:33" ht="24" customHeight="1" x14ac:dyDescent="0.25">
      <c r="A188" s="126" t="str">
        <f>IF(1=1,IF(E188="","",A157),N("A37"))</f>
        <v/>
      </c>
      <c r="B188" s="127" t="str">
        <f>IF(1=1,IF(E188="","",B157),N("B37"))</f>
        <v/>
      </c>
      <c r="C188" s="127"/>
      <c r="D188" s="129" t="str">
        <f>IF(ISBLANK(E188),"",LARGE(D157:D187,1)+1)</f>
        <v/>
      </c>
      <c r="E188" s="130"/>
      <c r="F188" s="131"/>
      <c r="G188" s="170"/>
      <c r="H188" s="105"/>
      <c r="I188" s="132" t="str">
        <f>IF(1=1,IF(E188="","",I157),N("H37"))</f>
        <v/>
      </c>
      <c r="J188" s="133" t="str">
        <f>IF(1=1,IF(E188="","",J157),N("I37"))</f>
        <v/>
      </c>
      <c r="K188" s="134" t="str">
        <f>IF(1=1,IF(E188="","",K157),N("J37"))</f>
        <v/>
      </c>
      <c r="L188" s="135" t="str">
        <f>IF(1=1,IF(OR(J188="",O188="",NOT(ISNUMBER(J188)),NOT(ISNUMBER(O188)),J188=0),"",O188/J188),N("L37"))</f>
        <v/>
      </c>
      <c r="M188" s="136" t="str">
        <f>IF(1=1,IF(OR(L188="",NOT(ISNUMBER(F188))),"",F188*L188*IFERROR(INDEX(D384:D428,MATCH(AE188,B384:B428,0)),1)),N("M13"))</f>
        <v/>
      </c>
      <c r="N188" s="137" t="str">
        <f>IF(1=1,IF(F188="","",IF(G188="","",IFERROR(INDEX(E384:E428,MATCH(AE188,B384:B428,0)),G188&amp;""))),N("N6"))</f>
        <v/>
      </c>
      <c r="O188" s="138" t="str">
        <f>IF(1=1,IF(E188="","",O157),N("K37"))</f>
        <v/>
      </c>
      <c r="P188" s="139" t="str">
        <f>IF(1=1,IF(M188="","",IF(AND(ISNUMBER(M188),M188&lt;1,N188="kg"),MAX(1,ROUND(M188*1000,0)),IF(AND(ISNUMBER(M188),M188&lt;1,N188="L"),MAX(1,ROUND(M188*100,0)),ROUND(M188,3)))),N("O37"))</f>
        <v/>
      </c>
      <c r="Q188" s="140" t="str">
        <f>IF(1=1,IF(M188="","",IF(AND(ISNUMBER(M188),M188&lt;1,N188="kg"),"g",IF(AND(ISNUMBER(M188),M188&lt;1,N188="L"),"cl",N188))),N("P37"))</f>
        <v/>
      </c>
      <c r="R188" s="161" t="str">
        <f>IF(1=1,IF(E188="","",IF(F188="","A CONTROLER",IF(NOT(ISNUMBER(F188)),"TEXTE",IF(OR(L188="",L188&lt;=0),"COMMANDE PRINCIPALE INCOMPLETE",IF(G188="","UNITE MANQUANTE",IF(COUNTIF(B384:B428,AE188)=0,"UNITE A CONTROLER","OK")))))),N("Q9"))</f>
        <v/>
      </c>
      <c r="S188" s="105"/>
      <c r="T188" s="141">
        <f t="shared" si="15"/>
        <v>0</v>
      </c>
      <c r="U188" s="133" t="str">
        <f>IF(1=1,IF(E188="","",U157),N("S37"))</f>
        <v/>
      </c>
      <c r="V188" s="133" t="str">
        <f>IF(1=1,IF(E188="","",V157),N("T37"))</f>
        <v/>
      </c>
      <c r="W188" s="135" t="str">
        <f>IF(1=1,IF(OR(U188="",V188="",NOT(ISNUMBER(U188)),NOT(ISNUMBER(V188)),U188=0),"",V188/U188),N("U37"))</f>
        <v/>
      </c>
      <c r="X188" s="136" t="str">
        <f>IF(1=1,IF(OR(W188="",NOT(ISNUMBER(F188))),"",F188*W188*IFERROR(INDEX(D384:D428,MATCH(AE188,B384:B428,0)),1)),N("V7"))</f>
        <v/>
      </c>
      <c r="Y188" s="137" t="str">
        <f>IF(1=1,IF(F188="","",IF(G188="","",IFERROR(INDEX(E384:E428,MATCH(AE188,B384:B428,0)),G188&amp;""))),N("W6"))</f>
        <v/>
      </c>
      <c r="Z188" s="142" t="str">
        <f>IF(1=1,IF(X188="","",IF(AND(ISNUMBER(X188),X188&lt;1,Y188="kg"),MAX(1,ROUND(X188*1000,0)),IF(AND(ISNUMBER(X188),X188&lt;1,Y188="L"),MAX(1,ROUND(X188*100,0)),ROUND(X188,3)))),N("X37"))</f>
        <v/>
      </c>
      <c r="AA188" s="143" t="str">
        <f>IF(1=1,IF(X188="","",IF(AND(ISNUMBER(X188),X188&lt;1,Y188="kg"),"g",IF(AND(ISNUMBER(X188),X188&lt;1,Y188="L"),"cl",Y188))),N("Y37"))</f>
        <v/>
      </c>
      <c r="AB188" s="123" t="str">
        <f>IF(1=1,IF(E188="","",IF(F188="","A CONTROLER",IF(NOT(ISNUMBER(F188)),"TEXTE",IF(OR(W188="",W188&lt;=0),"COMMANDE COUVERTS INCOMPLETE",IF(G188="","UNITE MANQUANTE",IF(COUNTIF(B384:B428,AE188)=0,"UNITE A CONTROLER","OK")))))),N("Z6"))</f>
        <v/>
      </c>
      <c r="AD188" s="144" t="str">
        <f>IF(1=1,IF(E188="","",AD157),N("AB37"))</f>
        <v/>
      </c>
      <c r="AE188" s="125" t="str">
        <f>IF(1=1,IF(G188="","",UPPER(TRIM(SUBSTITUTE(SUBSTITUTE(G188&amp;"",CHAR(160)," ")," "," ")))),N("AC37"))</f>
        <v/>
      </c>
      <c r="AG188" s="244" t="s">
        <v>62</v>
      </c>
    </row>
    <row r="189" spans="1:33" ht="15.75" x14ac:dyDescent="0.25">
      <c r="A189" s="126" t="str">
        <f>IF(1=1,IF(E189="","",A157),N("A38"))</f>
        <v/>
      </c>
      <c r="B189" s="127" t="str">
        <f>IF(1=1,IF(E189="","",B157),N("B38"))</f>
        <v/>
      </c>
      <c r="C189" s="127"/>
      <c r="D189" s="129" t="str">
        <f>IF(ISBLANK(E189),"",LARGE(D157:D188,1)+1)</f>
        <v/>
      </c>
      <c r="E189" s="130"/>
      <c r="F189" s="131"/>
      <c r="G189" s="170"/>
      <c r="H189" s="105"/>
      <c r="I189" s="132" t="str">
        <f>IF(1=1,IF(E189="","",I157),N("H38"))</f>
        <v/>
      </c>
      <c r="J189" s="133" t="str">
        <f>IF(1=1,IF(E189="","",J157),N("I38"))</f>
        <v/>
      </c>
      <c r="K189" s="134" t="str">
        <f>IF(1=1,IF(E189="","",K157),N("J38"))</f>
        <v/>
      </c>
      <c r="L189" s="135" t="str">
        <f>IF(1=1,IF(OR(J189="",O189="",NOT(ISNUMBER(J189)),NOT(ISNUMBER(O189)),J189=0),"",O189/J189),N("L38"))</f>
        <v/>
      </c>
      <c r="M189" s="136" t="str">
        <f>IF(1=1,IF(OR(L189="",NOT(ISNUMBER(F189))),"",F189*L189*IFERROR(INDEX(D384:D428,MATCH(AE189,B384:B428,0)),1)),N("M13"))</f>
        <v/>
      </c>
      <c r="N189" s="137" t="str">
        <f>IF(1=1,IF(F189="","",IF(G189="","",IFERROR(INDEX(E384:E428,MATCH(AE189,B384:B428,0)),G189&amp;""))),N("N6"))</f>
        <v/>
      </c>
      <c r="O189" s="138" t="str">
        <f>IF(1=1,IF(E189="","",O157),N("K38"))</f>
        <v/>
      </c>
      <c r="P189" s="139" t="str">
        <f>IF(1=1,IF(M189="","",IF(AND(ISNUMBER(M189),M189&lt;1,N189="kg"),MAX(1,ROUND(M189*1000,0)),IF(AND(ISNUMBER(M189),M189&lt;1,N189="L"),MAX(1,ROUND(M189*100,0)),ROUND(M189,3)))),N("O38"))</f>
        <v/>
      </c>
      <c r="Q189" s="140" t="str">
        <f>IF(1=1,IF(M189="","",IF(AND(ISNUMBER(M189),M189&lt;1,N189="kg"),"g",IF(AND(ISNUMBER(M189),M189&lt;1,N189="L"),"cl",N189))),N("P38"))</f>
        <v/>
      </c>
      <c r="R189" s="161" t="str">
        <f>IF(1=1,IF(E189="","",IF(F189="","A CONTROLER",IF(NOT(ISNUMBER(F189)),"TEXTE",IF(OR(L189="",L189&lt;=0),"COMMANDE PRINCIPALE INCOMPLETE",IF(G189="","UNITE MANQUANTE",IF(COUNTIF(B384:B428,AE189)=0,"UNITE A CONTROLER","OK")))))),N("Q9"))</f>
        <v/>
      </c>
      <c r="S189" s="105"/>
      <c r="T189" s="141">
        <f t="shared" si="15"/>
        <v>0</v>
      </c>
      <c r="U189" s="133" t="str">
        <f>IF(1=1,IF(E189="","",U157),N("S38"))</f>
        <v/>
      </c>
      <c r="V189" s="133" t="str">
        <f>IF(1=1,IF(E189="","",V157),N("T38"))</f>
        <v/>
      </c>
      <c r="W189" s="135" t="str">
        <f>IF(1=1,IF(OR(U189="",V189="",NOT(ISNUMBER(U189)),NOT(ISNUMBER(V189)),U189=0),"",V189/U189),N("U38"))</f>
        <v/>
      </c>
      <c r="X189" s="136" t="str">
        <f>IF(1=1,IF(OR(W189="",NOT(ISNUMBER(F189))),"",F189*W189*IFERROR(INDEX(D384:D428,MATCH(AE189,B384:B428,0)),1)),N("V7"))</f>
        <v/>
      </c>
      <c r="Y189" s="137" t="str">
        <f>IF(1=1,IF(F189="","",IF(G189="","",IFERROR(INDEX(E384:E428,MATCH(AE189,B384:B428,0)),G189&amp;""))),N("W6"))</f>
        <v/>
      </c>
      <c r="Z189" s="142" t="str">
        <f>IF(1=1,IF(X189="","",IF(AND(ISNUMBER(X189),X189&lt;1,Y189="kg"),MAX(1,ROUND(X189*1000,0)),IF(AND(ISNUMBER(X189),X189&lt;1,Y189="L"),MAX(1,ROUND(X189*100,0)),ROUND(X189,3)))),N("X38"))</f>
        <v/>
      </c>
      <c r="AA189" s="143" t="str">
        <f>IF(1=1,IF(X189="","",IF(AND(ISNUMBER(X189),X189&lt;1,Y189="kg"),"g",IF(AND(ISNUMBER(X189),X189&lt;1,Y189="L"),"cl",Y189))),N("Y38"))</f>
        <v/>
      </c>
      <c r="AB189" s="123" t="str">
        <f>IF(1=1,IF(E189="","",IF(F189="","A CONTROLER",IF(NOT(ISNUMBER(F189)),"TEXTE",IF(OR(W189="",W189&lt;=0),"COMMANDE COUVERTS INCOMPLETE",IF(G189="","UNITE MANQUANTE",IF(COUNTIF(B384:B428,AE189)=0,"UNITE A CONTROLER","OK")))))),N("Z6"))</f>
        <v/>
      </c>
      <c r="AD189" s="144" t="str">
        <f>IF(1=1,IF(E189="","",AD157),N("AB38"))</f>
        <v/>
      </c>
      <c r="AE189" s="125" t="str">
        <f>IF(1=1,IF(G189="","",UPPER(TRIM(SUBSTITUTE(SUBSTITUTE(G189&amp;"",CHAR(160)," ")," "," ")))),N("AC38"))</f>
        <v/>
      </c>
      <c r="AG189" s="244" t="s">
        <v>64</v>
      </c>
    </row>
    <row r="190" spans="1:33" ht="15.75" x14ac:dyDescent="0.25">
      <c r="A190" s="126" t="str">
        <f>IF(1=1,IF(E190="","",A157),N("A39"))</f>
        <v/>
      </c>
      <c r="B190" s="127" t="str">
        <f>IF(1=1,IF(E190="","",B157),N("B39"))</f>
        <v/>
      </c>
      <c r="C190" s="127"/>
      <c r="D190" s="129" t="str">
        <f>IF(ISBLANK(E190),"",LARGE(D157:D189,1)+1)</f>
        <v/>
      </c>
      <c r="E190" s="130"/>
      <c r="F190" s="131"/>
      <c r="G190" s="170"/>
      <c r="H190" s="105"/>
      <c r="I190" s="132" t="str">
        <f>IF(1=1,IF(E190="","",I157),N("H39"))</f>
        <v/>
      </c>
      <c r="J190" s="133" t="str">
        <f>IF(1=1,IF(E190="","",J157),N("I39"))</f>
        <v/>
      </c>
      <c r="K190" s="134" t="str">
        <f>IF(1=1,IF(E190="","",K157),N("J39"))</f>
        <v/>
      </c>
      <c r="L190" s="135" t="str">
        <f>IF(1=1,IF(OR(J190="",O190="",NOT(ISNUMBER(J190)),NOT(ISNUMBER(O190)),J190=0),"",O190/J190),N("L39"))</f>
        <v/>
      </c>
      <c r="M190" s="136" t="str">
        <f>IF(1=1,IF(OR(L190="",NOT(ISNUMBER(F190))),"",F190*L190*IFERROR(INDEX(D384:D428,MATCH(AE190,B384:B428,0)),1)),N("M13"))</f>
        <v/>
      </c>
      <c r="N190" s="137" t="str">
        <f>IF(1=1,IF(F190="","",IF(G190="","",IFERROR(INDEX(E384:E428,MATCH(AE190,B384:B428,0)),G190&amp;""))),N("N6"))</f>
        <v/>
      </c>
      <c r="O190" s="138" t="str">
        <f>IF(1=1,IF(E190="","",O157),N("K39"))</f>
        <v/>
      </c>
      <c r="P190" s="139" t="str">
        <f>IF(1=1,IF(M190="","",IF(AND(ISNUMBER(M190),M190&lt;1,N190="kg"),MAX(1,ROUND(M190*1000,0)),IF(AND(ISNUMBER(M190),M190&lt;1,N190="L"),MAX(1,ROUND(M190*100,0)),ROUND(M190,3)))),N("O39"))</f>
        <v/>
      </c>
      <c r="Q190" s="140" t="str">
        <f>IF(1=1,IF(M190="","",IF(AND(ISNUMBER(M190),M190&lt;1,N190="kg"),"g",IF(AND(ISNUMBER(M190),M190&lt;1,N190="L"),"cl",N190))),N("P39"))</f>
        <v/>
      </c>
      <c r="R190" s="161" t="str">
        <f>IF(1=1,IF(E190="","",IF(F190="","A CONTROLER",IF(NOT(ISNUMBER(F190)),"TEXTE",IF(OR(L190="",L190&lt;=0),"COMMANDE PRINCIPALE INCOMPLETE",IF(G190="","UNITE MANQUANTE",IF(COUNTIF(B384:B428,AE190)=0,"UNITE A CONTROLER","OK")))))),N("Q9"))</f>
        <v/>
      </c>
      <c r="S190" s="105"/>
      <c r="T190" s="141">
        <f t="shared" si="15"/>
        <v>0</v>
      </c>
      <c r="U190" s="133" t="str">
        <f>IF(1=1,IF(E190="","",U157),N("S39"))</f>
        <v/>
      </c>
      <c r="V190" s="133" t="str">
        <f>IF(1=1,IF(E190="","",V157),N("T39"))</f>
        <v/>
      </c>
      <c r="W190" s="135" t="str">
        <f>IF(1=1,IF(OR(U190="",V190="",NOT(ISNUMBER(U190)),NOT(ISNUMBER(V190)),U190=0),"",V190/U190),N("U39"))</f>
        <v/>
      </c>
      <c r="X190" s="136" t="str">
        <f>IF(1=1,IF(OR(W190="",NOT(ISNUMBER(F190))),"",F190*W190*IFERROR(INDEX(D384:D428,MATCH(AE190,B384:B428,0)),1)),N("V7"))</f>
        <v/>
      </c>
      <c r="Y190" s="137" t="str">
        <f>IF(1=1,IF(F190="","",IF(G190="","",IFERROR(INDEX(E384:E428,MATCH(AE190,B384:B428,0)),G190&amp;""))),N("W6"))</f>
        <v/>
      </c>
      <c r="Z190" s="142" t="str">
        <f>IF(1=1,IF(X190="","",IF(AND(ISNUMBER(X190),X190&lt;1,Y190="kg"),MAX(1,ROUND(X190*1000,0)),IF(AND(ISNUMBER(X190),X190&lt;1,Y190="L"),MAX(1,ROUND(X190*100,0)),ROUND(X190,3)))),N("X39"))</f>
        <v/>
      </c>
      <c r="AA190" s="143" t="str">
        <f>IF(1=1,IF(X190="","",IF(AND(ISNUMBER(X190),X190&lt;1,Y190="kg"),"g",IF(AND(ISNUMBER(X190),X190&lt;1,Y190="L"),"cl",Y190))),N("Y39"))</f>
        <v/>
      </c>
      <c r="AB190" s="123" t="str">
        <f>IF(1=1,IF(E190="","",IF(F190="","A CONTROLER",IF(NOT(ISNUMBER(F190)),"TEXTE",IF(OR(W190="",W190&lt;=0),"COMMANDE COUVERTS INCOMPLETE",IF(G190="","UNITE MANQUANTE",IF(COUNTIF(B384:B428,AE190)=0,"UNITE A CONTROLER","OK")))))),N("Z6"))</f>
        <v/>
      </c>
      <c r="AD190" s="144" t="str">
        <f>IF(1=1,IF(E190="","",AD157),N("AB39"))</f>
        <v/>
      </c>
      <c r="AE190" s="125" t="str">
        <f>IF(1=1,IF(G190="","",UPPER(TRIM(SUBSTITUTE(SUBSTITUTE(G190&amp;"",CHAR(160)," ")," "," ")))),N("AC39"))</f>
        <v/>
      </c>
      <c r="AG190" s="244" t="s">
        <v>66</v>
      </c>
    </row>
    <row r="191" spans="1:33" ht="15.75" x14ac:dyDescent="0.25">
      <c r="A191" s="126" t="str">
        <f>IF(1=1,IF(E191="","",A157),N("A40"))</f>
        <v/>
      </c>
      <c r="B191" s="127" t="str">
        <f>IF(1=1,IF(E191="","",B157),N("B40"))</f>
        <v/>
      </c>
      <c r="C191" s="127"/>
      <c r="D191" s="129" t="str">
        <f>IF(ISBLANK(E191),"",LARGE(D157:D190,1)+1)</f>
        <v/>
      </c>
      <c r="E191" s="130"/>
      <c r="F191" s="131"/>
      <c r="G191" s="170"/>
      <c r="H191" s="105"/>
      <c r="I191" s="132" t="str">
        <f>IF(1=1,IF(E191="","",I157),N("H40"))</f>
        <v/>
      </c>
      <c r="J191" s="133" t="str">
        <f>IF(1=1,IF(E191="","",J157),N("I40"))</f>
        <v/>
      </c>
      <c r="K191" s="134" t="str">
        <f>IF(1=1,IF(E191="","",K157),N("J40"))</f>
        <v/>
      </c>
      <c r="L191" s="135" t="str">
        <f>IF(1=1,IF(OR(J191="",O191="",NOT(ISNUMBER(J191)),NOT(ISNUMBER(O191)),J191=0),"",O191/J191),N("L40"))</f>
        <v/>
      </c>
      <c r="M191" s="136" t="str">
        <f>IF(1=1,IF(OR(L191="",NOT(ISNUMBER(F191))),"",F191*L191*IFERROR(INDEX(D384:D428,MATCH(AE191,B384:B428,0)),1)),N("M13"))</f>
        <v/>
      </c>
      <c r="N191" s="137" t="str">
        <f>IF(1=1,IF(F191="","",IF(G191="","",IFERROR(INDEX(E384:E428,MATCH(AE191,B384:B428,0)),G191&amp;""))),N("N6"))</f>
        <v/>
      </c>
      <c r="O191" s="138" t="str">
        <f>IF(1=1,IF(E191="","",O157),N("K40"))</f>
        <v/>
      </c>
      <c r="P191" s="139" t="str">
        <f>IF(1=1,IF(M191="","",IF(AND(ISNUMBER(M191),M191&lt;1,N191="kg"),MAX(1,ROUND(M191*1000,0)),IF(AND(ISNUMBER(M191),M191&lt;1,N191="L"),MAX(1,ROUND(M191*100,0)),ROUND(M191,3)))),N("O40"))</f>
        <v/>
      </c>
      <c r="Q191" s="140" t="str">
        <f>IF(1=1,IF(M191="","",IF(AND(ISNUMBER(M191),M191&lt;1,N191="kg"),"g",IF(AND(ISNUMBER(M191),M191&lt;1,N191="L"),"cl",N191))),N("P40"))</f>
        <v/>
      </c>
      <c r="R191" s="161" t="str">
        <f>IF(1=1,IF(E191="","",IF(F191="","A CONTROLER",IF(NOT(ISNUMBER(F191)),"TEXTE",IF(OR(L191="",L191&lt;=0),"COMMANDE PRINCIPALE INCOMPLETE",IF(G191="","UNITE MANQUANTE",IF(COUNTIF(B384:B428,AE191)=0,"UNITE A CONTROLER","OK")))))),N("Q9"))</f>
        <v/>
      </c>
      <c r="S191" s="105"/>
      <c r="T191" s="141">
        <f t="shared" si="15"/>
        <v>0</v>
      </c>
      <c r="U191" s="133" t="str">
        <f>IF(1=1,IF(E191="","",U157),N("S40"))</f>
        <v/>
      </c>
      <c r="V191" s="133" t="str">
        <f>IF(1=1,IF(E191="","",V157),N("T40"))</f>
        <v/>
      </c>
      <c r="W191" s="135" t="str">
        <f>IF(1=1,IF(OR(U191="",V191="",NOT(ISNUMBER(U191)),NOT(ISNUMBER(V191)),U191=0),"",V191/U191),N("U40"))</f>
        <v/>
      </c>
      <c r="X191" s="136" t="str">
        <f>IF(1=1,IF(OR(W191="",NOT(ISNUMBER(F191))),"",F191*W191*IFERROR(INDEX(D384:D428,MATCH(AE191,B384:B428,0)),1)),N("V7"))</f>
        <v/>
      </c>
      <c r="Y191" s="137" t="str">
        <f>IF(1=1,IF(F191="","",IF(G191="","",IFERROR(INDEX(E384:E428,MATCH(AE191,B384:B428,0)),G191&amp;""))),N("W6"))</f>
        <v/>
      </c>
      <c r="Z191" s="142" t="str">
        <f>IF(1=1,IF(X191="","",IF(AND(ISNUMBER(X191),X191&lt;1,Y191="kg"),MAX(1,ROUND(X191*1000,0)),IF(AND(ISNUMBER(X191),X191&lt;1,Y191="L"),MAX(1,ROUND(X191*100,0)),ROUND(X191,3)))),N("X40"))</f>
        <v/>
      </c>
      <c r="AA191" s="143" t="str">
        <f>IF(1=1,IF(X191="","",IF(AND(ISNUMBER(X191),X191&lt;1,Y191="kg"),"g",IF(AND(ISNUMBER(X191),X191&lt;1,Y191="L"),"cl",Y191))),N("Y40"))</f>
        <v/>
      </c>
      <c r="AB191" s="123" t="str">
        <f>IF(1=1,IF(E191="","",IF(F191="","A CONTROLER",IF(NOT(ISNUMBER(F191)),"TEXTE",IF(OR(W191="",W191&lt;=0),"COMMANDE COUVERTS INCOMPLETE",IF(G191="","UNITE MANQUANTE",IF(COUNTIF(B384:B428,AE191)=0,"UNITE A CONTROLER","OK")))))),N("Z6"))</f>
        <v/>
      </c>
      <c r="AD191" s="144" t="str">
        <f>IF(1=1,IF(E191="","",AD157),N("AB40"))</f>
        <v/>
      </c>
      <c r="AE191" s="125" t="str">
        <f>IF(1=1,IF(G191="","",UPPER(TRIM(SUBSTITUTE(SUBSTITUTE(G191&amp;"",CHAR(160)," ")," "," ")))),N("AC40"))</f>
        <v/>
      </c>
      <c r="AG191" s="244" t="s">
        <v>68</v>
      </c>
    </row>
    <row r="192" spans="1:33" ht="23.25" x14ac:dyDescent="0.25">
      <c r="A192" s="189"/>
      <c r="B192" s="190" t="s">
        <v>232</v>
      </c>
      <c r="C192" s="191"/>
      <c r="D192" s="192" t="s">
        <v>239</v>
      </c>
      <c r="E192" s="191"/>
      <c r="F192" s="191"/>
      <c r="G192" s="191"/>
      <c r="H192" s="193"/>
      <c r="I192" s="191"/>
      <c r="J192" s="191"/>
      <c r="K192" s="191"/>
      <c r="L192" s="191"/>
      <c r="M192" s="191"/>
      <c r="N192" s="191"/>
      <c r="O192" s="191"/>
      <c r="P192" s="191" t="str">
        <f>D192</f>
        <v>SOUS-FAMILLE</v>
      </c>
      <c r="Q192" s="191"/>
      <c r="R192" s="191"/>
      <c r="S192" s="193"/>
      <c r="T192" s="194" t="s">
        <v>664</v>
      </c>
      <c r="U192" s="195" cm="1">
        <f t="array" ref="U192">SUMPRODUCT(LEN(E194:E228)-LEN(SUBSTITUTE(E194:E228,"*","")))</f>
        <v>7</v>
      </c>
      <c r="V192" s="191"/>
      <c r="W192" s="191" t="str">
        <f>D192</f>
        <v>SOUS-FAMILLE</v>
      </c>
      <c r="X192" s="191"/>
      <c r="Y192" s="191"/>
      <c r="Z192" s="191"/>
      <c r="AA192" s="191"/>
      <c r="AB192" s="196"/>
      <c r="AC192" s="191"/>
      <c r="AD192" s="191"/>
      <c r="AE192" s="197" t="str">
        <f>B194</f>
        <v>LASAGNES AL-FORNO</v>
      </c>
      <c r="AG192" s="244" t="s">
        <v>70</v>
      </c>
    </row>
    <row r="193" spans="1:33" ht="32.25" thickBot="1" x14ac:dyDescent="0.3">
      <c r="A193" s="92" t="s">
        <v>155</v>
      </c>
      <c r="B193" s="92" t="s">
        <v>1</v>
      </c>
      <c r="C193" s="92"/>
      <c r="D193" s="92" t="s">
        <v>2</v>
      </c>
      <c r="E193" s="92" t="s">
        <v>117</v>
      </c>
      <c r="F193" s="92" t="s">
        <v>3</v>
      </c>
      <c r="G193" s="92" t="s">
        <v>4</v>
      </c>
      <c r="H193" s="81"/>
      <c r="I193" s="157" t="s">
        <v>5</v>
      </c>
      <c r="J193" s="92" t="s">
        <v>114</v>
      </c>
      <c r="K193" s="92" t="s">
        <v>4</v>
      </c>
      <c r="L193" s="92" t="s">
        <v>6</v>
      </c>
      <c r="M193" s="94" t="s">
        <v>7</v>
      </c>
      <c r="N193" s="94" t="s">
        <v>116</v>
      </c>
      <c r="O193" s="95" t="s">
        <v>115</v>
      </c>
      <c r="P193" s="96" t="s">
        <v>8</v>
      </c>
      <c r="Q193" s="97" t="s">
        <v>9</v>
      </c>
      <c r="R193" s="92" t="s">
        <v>10</v>
      </c>
      <c r="S193" s="81"/>
      <c r="T193" s="92" t="s">
        <v>117</v>
      </c>
      <c r="U193" s="98" t="s">
        <v>11</v>
      </c>
      <c r="V193" s="95" t="s">
        <v>12</v>
      </c>
      <c r="W193" s="92" t="s">
        <v>13</v>
      </c>
      <c r="X193" s="94" t="s">
        <v>7</v>
      </c>
      <c r="Y193" s="94" t="s">
        <v>116</v>
      </c>
      <c r="Z193" s="99" t="s">
        <v>8</v>
      </c>
      <c r="AA193" s="97" t="s">
        <v>9</v>
      </c>
      <c r="AB193" s="99" t="s">
        <v>10</v>
      </c>
      <c r="AC193" s="240"/>
      <c r="AD193" s="92" t="s">
        <v>14</v>
      </c>
      <c r="AE193" s="92" t="s">
        <v>15</v>
      </c>
      <c r="AG193" s="244" t="s">
        <v>72</v>
      </c>
    </row>
    <row r="194" spans="1:33" ht="18.75" x14ac:dyDescent="0.25">
      <c r="A194" s="158" t="s">
        <v>211</v>
      </c>
      <c r="B194" s="101" t="s">
        <v>236</v>
      </c>
      <c r="C194" s="101"/>
      <c r="D194" s="102">
        <v>0</v>
      </c>
      <c r="E194" s="103" t="s">
        <v>215</v>
      </c>
      <c r="F194" s="104">
        <v>14</v>
      </c>
      <c r="G194" s="8" t="s">
        <v>151</v>
      </c>
      <c r="H194" s="105"/>
      <c r="I194" s="106" t="str">
        <f>E194</f>
        <v>viande de bœuf</v>
      </c>
      <c r="J194" s="107">
        <f>F194</f>
        <v>14</v>
      </c>
      <c r="K194" s="108" t="str">
        <f>G194</f>
        <v>Kg</v>
      </c>
      <c r="L194" s="109">
        <f>IF(1=1,IF(OR(J194="",O194="",NOT(ISNUMBER(J194)),NOT(ISNUMBER(O194)),J194=0),"",O194/J194),N("L6"))</f>
        <v>10.714285714285714</v>
      </c>
      <c r="M194" s="110">
        <f>IF(1=1,IF(OR(L194="",NOT(ISNUMBER(F194))),"",F194*L194*IFERROR(INDEX(D384:D428,MATCH(AE194,B384:B428,0)),1)),N("M13"))</f>
        <v>150</v>
      </c>
      <c r="N194" s="111" t="str">
        <f>IF(1=1,IF(F194="","",IF(G194="","",IFERROR(INDEX(E384:E428,MATCH(AE194,B384:B428,0)),G194&amp;""))),N("N6"))</f>
        <v>kg</v>
      </c>
      <c r="O194" s="112">
        <v>150</v>
      </c>
      <c r="P194" s="113">
        <f>IF(1=1,IF(M194="","",IF(AND(ISNUMBER(M194),M194&lt;1,N194="kg"),MAX(1,ROUND(M194*1000,0)),IF(AND(ISNUMBER(M194),M194&lt;1,N194="L"),MAX(1,ROUND(M194*100,0)),ROUND(M194,3)))),N("O6"))</f>
        <v>150</v>
      </c>
      <c r="Q194" s="114" t="str">
        <f>IF(1=1,IF(M194="","",IF(AND(ISNUMBER(M194),M194&lt;1,N194="kg"),"g",IF(AND(ISNUMBER(M194),M194&lt;1,N194="L"),"cl",N194))),N("P6"))</f>
        <v>kg</v>
      </c>
      <c r="R194" s="115" t="str">
        <f>IF(1=1,IF(E194="","",IF(F194="","A CONTROLER",IF(NOT(ISNUMBER(F194)),"TEXTE",IF(OR(L194="",L194&lt;=0),"COMMANDE PRINCIPALE INCOMPLETE",IF(G194="","UNITE MANQUANTE",IF(COUNTIF(B384:B428,AE194)=0,"UNITE A CONTROLER","OK")))))),N("Q9"))</f>
        <v>OK</v>
      </c>
      <c r="S194" s="105"/>
      <c r="T194" s="159" t="str">
        <f>B194</f>
        <v>LASAGNES AL-FORNO</v>
      </c>
      <c r="U194" s="117">
        <v>100</v>
      </c>
      <c r="V194" s="112">
        <v>150</v>
      </c>
      <c r="W194" s="118">
        <f>IF(1=1,IF(OR(U194="",V194="",NOT(ISNUMBER(U194)),NOT(ISNUMBER(V194)),U194=0),"",V194/U194),N("U6"))</f>
        <v>1.5</v>
      </c>
      <c r="X194" s="119">
        <f>IF(1=1,IF(OR(W194="",NOT(ISNUMBER(F194))),"",F194*W194*IFERROR(INDEX(D384:D428,MATCH(AE194,B384:B428,0)),1)),N("V7"))</f>
        <v>21</v>
      </c>
      <c r="Y194" s="120" t="str">
        <f>IF(1=1,IF(F194="","",IF(G194="","",IFERROR(INDEX(E384:E428,MATCH(AE194,B384:B428,0)),G194&amp;""))),N("W6"))</f>
        <v>kg</v>
      </c>
      <c r="Z194" s="121">
        <f>IF(1=1,IF(X194="","",IF(AND(ISNUMBER(X194),X194&lt;1,Y194="kg"),MAX(1,ROUND(X194*1000,0)),IF(AND(ISNUMBER(X194),X194&lt;1,Y194="L"),MAX(1,ROUND(X194*100,0)),ROUND(X194,3)))),N("X6"))</f>
        <v>21</v>
      </c>
      <c r="AA194" s="122" t="str">
        <f>IF(1=1,IF(X194="","",IF(AND(ISNUMBER(X194),X194&lt;1,Y194="kg"),"g",IF(AND(ISNUMBER(X194),X194&lt;1,Y194="L"),"cl",Y194))),N("Y6"))</f>
        <v>kg</v>
      </c>
      <c r="AB194" s="123" t="str">
        <f>IF(1=1,IF(E194="","",IF(F194="","A CONTROLER",IF(NOT(ISNUMBER(F194)),"TEXTE",IF(OR(W194="",W194&lt;=0),"COMMANDE COUVERTS INCOMPLETE",IF(G194="","UNITE MANQUANTE",IF(COUNTIF(B384:B428,AE194)=0,"UNITE A CONTROLER","OK")))))),N("Z6"))</f>
        <v>OK</v>
      </c>
      <c r="AD194" s="124">
        <v>62</v>
      </c>
      <c r="AE194" s="125" t="str">
        <f>IF(1=1,IF(G194="","",UPPER(TRIM(SUBSTITUTE(SUBSTITUTE(G194&amp;"",CHAR(160)," ")," "," ")))),N("AC6"))</f>
        <v>KG</v>
      </c>
      <c r="AG194" s="244" t="s">
        <v>74</v>
      </c>
    </row>
    <row r="195" spans="1:33" ht="15.75" x14ac:dyDescent="0.25">
      <c r="A195" s="160" t="str">
        <f>IF(1=1,IF(E195="","",A194),N("A7"))</f>
        <v>N° 144</v>
      </c>
      <c r="B195" s="127" t="str">
        <f>IF(1=1,IF(E195="","",B194),N("B7"))</f>
        <v>LASAGNES AL-FORNO</v>
      </c>
      <c r="C195" s="128"/>
      <c r="D195" s="129">
        <f>IF(ISBLANK(E195),"",LARGE(D194:D194,1)+1)</f>
        <v>1</v>
      </c>
      <c r="E195" s="130" t="s">
        <v>216</v>
      </c>
      <c r="F195" s="131">
        <v>9</v>
      </c>
      <c r="G195" s="8" t="s">
        <v>151</v>
      </c>
      <c r="H195" s="105"/>
      <c r="I195" s="132" t="str">
        <f>IF(1=1,IF(E195="","",I194),N("H7"))</f>
        <v>viande de bœuf</v>
      </c>
      <c r="J195" s="133">
        <f>IF(1=1,IF(E195="","",J194),N("I7"))</f>
        <v>14</v>
      </c>
      <c r="K195" s="134" t="str">
        <f>IF(1=1,IF(E195="","",K194),N("J7"))</f>
        <v>Kg</v>
      </c>
      <c r="L195" s="135">
        <f>IF(1=1,IF(OR(J195="",O195="",NOT(ISNUMBER(J195)),NOT(ISNUMBER(O195)),J195=0),"",O195/J195),N("L7"))</f>
        <v>10.714285714285714</v>
      </c>
      <c r="M195" s="136">
        <f>IF(1=1,IF(OR(L195="",NOT(ISNUMBER(F195))),"",F195*L195*IFERROR(INDEX(D384:D428,MATCH(AE195,B384:B428,0)),1)),N("M13"))</f>
        <v>96.428571428571416</v>
      </c>
      <c r="N195" s="137" t="str">
        <f>IF(1=1,IF(F195="","",IF(G195="","",IFERROR(INDEX(E384:E428,MATCH(AE195,B384:B428,0)),G195&amp;""))),N("N6"))</f>
        <v>kg</v>
      </c>
      <c r="O195" s="138">
        <f>IF(1=1,IF(E195="","",O194),N("K7"))</f>
        <v>150</v>
      </c>
      <c r="P195" s="139">
        <f>IF(1=1,IF(M195="","",IF(AND(ISNUMBER(M195),M195&lt;1,N195="kg"),MAX(1,ROUND(M195*1000,0)),IF(AND(ISNUMBER(M195),M195&lt;1,N195="L"),MAX(1,ROUND(M195*100,0)),ROUND(M195,3)))),N("O7"))</f>
        <v>96.429000000000002</v>
      </c>
      <c r="Q195" s="140" t="str">
        <f>IF(1=1,IF(M195="","",IF(AND(ISNUMBER(M195),M195&lt;1,N195="kg"),"g",IF(AND(ISNUMBER(M195),M195&lt;1,N195="L"),"cl",N195))),N("P7"))</f>
        <v>kg</v>
      </c>
      <c r="R195" s="161" t="str">
        <f>IF(1=1,IF(E195="","",IF(F195="","A CONTROLER",IF(NOT(ISNUMBER(F195)),"TEXTE",IF(OR(L195="",L195&lt;=0),"COMMANDE PRINCIPALE INCOMPLETE",IF(G195="","UNITE MANQUANTE",IF(COUNTIF(B384:B428,AE195)=0,"UNITE A CONTROLER","OK")))))),N("Q9"))</f>
        <v>OK</v>
      </c>
      <c r="S195" s="105"/>
      <c r="T195" s="141" t="str">
        <f t="shared" ref="T195:T228" si="16">E195</f>
        <v>lasagnes en plaques (23x13)</v>
      </c>
      <c r="U195" s="133">
        <f>IF(1=1,IF(E195="","",U194),N("S7"))</f>
        <v>100</v>
      </c>
      <c r="V195" s="133">
        <f>IF(1=1,IF(E195="","",V194),N("T7"))</f>
        <v>150</v>
      </c>
      <c r="W195" s="135">
        <f>IF(1=1,IF(OR(U195="",V195="",NOT(ISNUMBER(U195)),NOT(ISNUMBER(V195)),U195=0),"",V195/U195),N("U7"))</f>
        <v>1.5</v>
      </c>
      <c r="X195" s="136">
        <f>IF(1=1,IF(OR(W195="",NOT(ISNUMBER(F195))),"",F195*W195*IFERROR(INDEX(D384:D428,MATCH(AE195,B384:B428,0)),1)),N("V7"))</f>
        <v>13.5</v>
      </c>
      <c r="Y195" s="137" t="str">
        <f>IF(1=1,IF(F195="","",IF(G195="","",IFERROR(INDEX(E384:E428,MATCH(AE195,B384:B428,0)),G195&amp;""))),N("W6"))</f>
        <v>kg</v>
      </c>
      <c r="Z195" s="142">
        <f>IF(1=1,IF(X195="","",IF(AND(ISNUMBER(X195),X195&lt;1,Y195="kg"),MAX(1,ROUND(X195*1000,0)),IF(AND(ISNUMBER(X195),X195&lt;1,Y195="L"),MAX(1,ROUND(X195*100,0)),ROUND(X195,3)))),N("X7"))</f>
        <v>13.5</v>
      </c>
      <c r="AA195" s="143" t="str">
        <f>IF(1=1,IF(X195="","",IF(AND(ISNUMBER(X195),X195&lt;1,Y195="kg"),"g",IF(AND(ISNUMBER(X195),X195&lt;1,Y195="L"),"cl",Y195))),N("Y7"))</f>
        <v>kg</v>
      </c>
      <c r="AB195" s="123" t="str">
        <f>IF(1=1,IF(E195="","",IF(F195="","A CONTROLER",IF(NOT(ISNUMBER(F195)),"TEXTE",IF(OR(W195="",W195&lt;=0),"COMMANDE COUVERTS INCOMPLETE",IF(G195="","UNITE MANQUANTE",IF(COUNTIF(B384:B428,AE195)=0,"UNITE A CONTROLER","OK")))))),N("Z6"))</f>
        <v>OK</v>
      </c>
      <c r="AD195" s="144">
        <f>IF(1=1,IF(E195="","",AD194),N("AB7"))</f>
        <v>62</v>
      </c>
      <c r="AE195" s="125" t="str">
        <f>IF(1=1,IF(G195="","",UPPER(TRIM(SUBSTITUTE(SUBSTITUTE(G195&amp;"",CHAR(160)," ")," "," ")))),N("AC7"))</f>
        <v>KG</v>
      </c>
      <c r="AG195" s="244" t="s">
        <v>76</v>
      </c>
    </row>
    <row r="196" spans="1:33" ht="15.75" x14ac:dyDescent="0.25">
      <c r="A196" s="160" t="str">
        <f>IF(1=1,IF(E196="","",A194),N("A8"))</f>
        <v/>
      </c>
      <c r="B196" s="127" t="str">
        <f>IF(1=1,IF(E196="","",B194),N("B8"))</f>
        <v/>
      </c>
      <c r="C196" s="128"/>
      <c r="D196" s="129" t="str">
        <f>IF(ISBLANK(E196),"",LARGE(D194:D195,1)+1)</f>
        <v/>
      </c>
      <c r="E196" s="130"/>
      <c r="F196" s="131"/>
      <c r="G196" s="170"/>
      <c r="H196" s="105"/>
      <c r="I196" s="132" t="str">
        <f>IF(1=1,IF(E196="","",I194),N("H8"))</f>
        <v/>
      </c>
      <c r="J196" s="133" t="str">
        <f>IF(1=1,IF(E196="","",J194),N("I8"))</f>
        <v/>
      </c>
      <c r="K196" s="134" t="str">
        <f>IF(1=1,IF(E196="","",K194),N("J8"))</f>
        <v/>
      </c>
      <c r="L196" s="135" t="str">
        <f>IF(1=1,IF(OR(J196="",O196="",NOT(ISNUMBER(J196)),NOT(ISNUMBER(O196)),J196=0),"",O196/J196),N("L8"))</f>
        <v/>
      </c>
      <c r="M196" s="136" t="str">
        <f>IF(1=1,IF(OR(L196="",NOT(ISNUMBER(F196))),"",F196*L196*IFERROR(INDEX(D384:D428,MATCH(AE196,B384:B428,0)),1)),N("M13"))</f>
        <v/>
      </c>
      <c r="N196" s="137" t="str">
        <f>IF(1=1,IF(F196="","",IF(G196="","",IFERROR(INDEX(E384:E428,MATCH(AE196,B384:B428,0)),G196&amp;""))),N("N6"))</f>
        <v/>
      </c>
      <c r="O196" s="138" t="str">
        <f>IF(1=1,IF(E196="","",O194),N("K8"))</f>
        <v/>
      </c>
      <c r="P196" s="139" t="str">
        <f>IF(1=1,IF(M196="","",IF(AND(ISNUMBER(M196),M196&lt;1,N196="kg"),MAX(1,ROUND(M196*1000,0)),IF(AND(ISNUMBER(M196),M196&lt;1,N196="L"),MAX(1,ROUND(M196*100,0)),ROUND(M196,3)))),N("O8"))</f>
        <v/>
      </c>
      <c r="Q196" s="140" t="str">
        <f>IF(1=1,IF(M196="","",IF(AND(ISNUMBER(M196),M196&lt;1,N196="kg"),"g",IF(AND(ISNUMBER(M196),M196&lt;1,N196="L"),"cl",N196))),N("P8"))</f>
        <v/>
      </c>
      <c r="R196" s="161" t="str">
        <f>IF(1=1,IF(E196="","",IF(F196="","A CONTROLER",IF(NOT(ISNUMBER(F196)),"TEXTE",IF(OR(L196="",L196&lt;=0),"COMMANDE PRINCIPALE INCOMPLETE",IF(G196="","UNITE MANQUANTE",IF(COUNTIF(B384:B428,AE196)=0,"UNITE A CONTROLER","OK")))))),N("Q9"))</f>
        <v/>
      </c>
      <c r="S196" s="105"/>
      <c r="T196" s="141">
        <f t="shared" si="16"/>
        <v>0</v>
      </c>
      <c r="U196" s="133" t="str">
        <f>IF(1=1,IF(E196="","",U194),N("S8"))</f>
        <v/>
      </c>
      <c r="V196" s="133" t="str">
        <f>IF(1=1,IF(E196="","",V194),N("T8"))</f>
        <v/>
      </c>
      <c r="W196" s="135" t="str">
        <f>IF(1=1,IF(OR(U196="",V196="",NOT(ISNUMBER(U196)),NOT(ISNUMBER(V196)),U196=0),"",V196/U196),N("U8"))</f>
        <v/>
      </c>
      <c r="X196" s="136" t="str">
        <f>IF(1=1,IF(OR(W196="",NOT(ISNUMBER(F196))),"",F196*W196*IFERROR(INDEX(D384:D428,MATCH(AE196,B384:B428,0)),1)),N("V7"))</f>
        <v/>
      </c>
      <c r="Y196" s="137" t="str">
        <f>IF(1=1,IF(F196="","",IF(G196="","",IFERROR(INDEX(E384:E428,MATCH(AE196,B384:B428,0)),G196&amp;""))),N("W6"))</f>
        <v/>
      </c>
      <c r="Z196" s="142" t="str">
        <f>IF(1=1,IF(X196="","",IF(AND(ISNUMBER(X196),X196&lt;1,Y196="kg"),MAX(1,ROUND(X196*1000,0)),IF(AND(ISNUMBER(X196),X196&lt;1,Y196="L"),MAX(1,ROUND(X196*100,0)),ROUND(X196,3)))),N("X8"))</f>
        <v/>
      </c>
      <c r="AA196" s="143" t="str">
        <f>IF(1=1,IF(X196="","",IF(AND(ISNUMBER(X196),X196&lt;1,Y196="kg"),"g",IF(AND(ISNUMBER(X196),X196&lt;1,Y196="L"),"cl",Y196))),N("Y8"))</f>
        <v/>
      </c>
      <c r="AB196" s="123" t="str">
        <f>IF(1=1,IF(E196="","",IF(F196="","A CONTROLER",IF(NOT(ISNUMBER(F196)),"TEXTE",IF(OR(W196="",W196&lt;=0),"COMMANDE COUVERTS INCOMPLETE",IF(G196="","UNITE MANQUANTE",IF(COUNTIF(B384:B428,AE196)=0,"UNITE A CONTROLER","OK")))))),N("Z6"))</f>
        <v/>
      </c>
      <c r="AD196" s="144" t="str">
        <f>IF(1=1,IF(E196="","",AD194),N("AB8"))</f>
        <v/>
      </c>
      <c r="AE196" s="125" t="str">
        <f>IF(1=1,IF(G196="","",UPPER(TRIM(SUBSTITUTE(SUBSTITUTE(G196&amp;"",CHAR(160)," ")," "," ")))),N("AC8"))</f>
        <v/>
      </c>
      <c r="AG196" s="244" t="s">
        <v>78</v>
      </c>
    </row>
    <row r="197" spans="1:33" ht="15.75" x14ac:dyDescent="0.25">
      <c r="A197" s="160" t="str">
        <f>IF(1=1,IF(E197="","",A194),N("A9"))</f>
        <v>N° 144</v>
      </c>
      <c r="B197" s="127" t="str">
        <f>IF(1=1,IF(E197="","",B194),N("B9"))</f>
        <v>LASAGNES AL-FORNO</v>
      </c>
      <c r="C197" s="128" t="s">
        <v>217</v>
      </c>
      <c r="D197" s="129">
        <f>IF(ISBLANK(E197),"",LARGE(D194:D196,1)+1)</f>
        <v>2</v>
      </c>
      <c r="E197" s="130" t="s">
        <v>204</v>
      </c>
      <c r="F197" s="131">
        <v>2.5</v>
      </c>
      <c r="G197" s="8" t="s">
        <v>151</v>
      </c>
      <c r="H197" s="105"/>
      <c r="I197" s="132" t="str">
        <f>IF(1=1,IF(E197="","",I194),N("H9"))</f>
        <v>viande de bœuf</v>
      </c>
      <c r="J197" s="133">
        <f>IF(1=1,IF(E197="","",J194),N("I9"))</f>
        <v>14</v>
      </c>
      <c r="K197" s="134" t="str">
        <f>IF(1=1,IF(E197="","",K194),N("J9"))</f>
        <v>Kg</v>
      </c>
      <c r="L197" s="135">
        <f>IF(1=1,IF(OR(J197="",O197="",NOT(ISNUMBER(J197)),NOT(ISNUMBER(O197)),J197=0),"",O197/J197),N("L9"))</f>
        <v>10.714285714285714</v>
      </c>
      <c r="M197" s="136">
        <f>IF(1=1,IF(OR(L197="",NOT(ISNUMBER(F197))),"",F197*L197*IFERROR(INDEX(D384:D428,MATCH(AE197,B384:B428,0)),1)),N("M13"))</f>
        <v>26.785714285714285</v>
      </c>
      <c r="N197" s="137" t="str">
        <f>IF(1=1,IF(F197="","",IF(G197="","",IFERROR(INDEX(E384:E428,MATCH(AE197,B384:B428,0)),G197&amp;""))),N("N6"))</f>
        <v>kg</v>
      </c>
      <c r="O197" s="138">
        <f>IF(1=1,IF(E197="","",O194),N("K9"))</f>
        <v>150</v>
      </c>
      <c r="P197" s="139">
        <f>IF(1=1,IF(M197="","",IF(AND(ISNUMBER(M197),M197&lt;1,N197="kg"),MAX(1,ROUND(M197*1000,0)),IF(AND(ISNUMBER(M197),M197&lt;1,N197="L"),MAX(1,ROUND(M197*100,0)),ROUND(M197,3)))),N("O9"))</f>
        <v>26.786000000000001</v>
      </c>
      <c r="Q197" s="140" t="str">
        <f>IF(1=1,IF(M197="","",IF(AND(ISNUMBER(M197),M197&lt;1,N197="kg"),"g",IF(AND(ISNUMBER(M197),M197&lt;1,N197="L"),"cl",N197))),N("P9"))</f>
        <v>kg</v>
      </c>
      <c r="R197" s="161" t="str">
        <f>IF(1=1,IF(E197="","",IF(F197="","A CONTROLER",IF(NOT(ISNUMBER(F197)),"TEXTE",IF(OR(L197="",L197&lt;=0),"COMMANDE PRINCIPALE INCOMPLETE",IF(G197="","UNITE MANQUANTE",IF(COUNTIF(B384:B428,AE197)=0,"UNITE A CONTROLER","OK")))))),N("Q9"))</f>
        <v>OK</v>
      </c>
      <c r="S197" s="105"/>
      <c r="T197" s="141" t="str">
        <f t="shared" si="16"/>
        <v>Oignons hachés</v>
      </c>
      <c r="U197" s="133">
        <f>IF(1=1,IF(E197="","",U194),N("S9"))</f>
        <v>100</v>
      </c>
      <c r="V197" s="133">
        <f>IF(1=1,IF(E197="","",V194),N("T9"))</f>
        <v>150</v>
      </c>
      <c r="W197" s="135">
        <f>IF(1=1,IF(OR(U197="",V197="",NOT(ISNUMBER(U197)),NOT(ISNUMBER(V197)),U197=0),"",V197/U197),N("U9"))</f>
        <v>1.5</v>
      </c>
      <c r="X197" s="136">
        <f>IF(1=1,IF(OR(W197="",NOT(ISNUMBER(F197))),"",F197*W197*IFERROR(INDEX(D384:D428,MATCH(AE197,B384:B428,0)),1)),N("V7"))</f>
        <v>3.75</v>
      </c>
      <c r="Y197" s="137" t="str">
        <f>IF(1=1,IF(F197="","",IF(G197="","",IFERROR(INDEX(E384:E428,MATCH(AE197,B384:B428,0)),G197&amp;""))),N("W6"))</f>
        <v>kg</v>
      </c>
      <c r="Z197" s="142">
        <f>IF(1=1,IF(X197="","",IF(AND(ISNUMBER(X197),X197&lt;1,Y197="kg"),MAX(1,ROUND(X197*1000,0)),IF(AND(ISNUMBER(X197),X197&lt;1,Y197="L"),MAX(1,ROUND(X197*100,0)),ROUND(X197,3)))),N("X9"))</f>
        <v>3.75</v>
      </c>
      <c r="AA197" s="143" t="str">
        <f>IF(1=1,IF(X197="","",IF(AND(ISNUMBER(X197),X197&lt;1,Y197="kg"),"g",IF(AND(ISNUMBER(X197),X197&lt;1,Y197="L"),"cl",Y197))),N("Y9"))</f>
        <v>kg</v>
      </c>
      <c r="AB197" s="123" t="str">
        <f>IF(1=1,IF(E197="","",IF(F197="","A CONTROLER",IF(NOT(ISNUMBER(F197)),"TEXTE",IF(OR(W197="",W197&lt;=0),"COMMANDE COUVERTS INCOMPLETE",IF(G197="","UNITE MANQUANTE",IF(COUNTIF(B384:B428,AE197)=0,"UNITE A CONTROLER","OK")))))),N("Z6"))</f>
        <v>OK</v>
      </c>
      <c r="AD197" s="144">
        <f>IF(1=1,IF(E197="","",AD194),N("AB9"))</f>
        <v>62</v>
      </c>
      <c r="AE197" s="125" t="str">
        <f>IF(1=1,IF(G197="","",UPPER(TRIM(SUBSTITUTE(SUBSTITUTE(G197&amp;"",CHAR(160)," ")," "," ")))),N("AC9"))</f>
        <v>KG</v>
      </c>
      <c r="AG197" s="244" t="s">
        <v>80</v>
      </c>
    </row>
    <row r="198" spans="1:33" ht="15.75" x14ac:dyDescent="0.25">
      <c r="A198" s="160" t="str">
        <f>IF(1=1,IF(E198="","",A194),N("A10"))</f>
        <v>N° 144</v>
      </c>
      <c r="B198" s="127" t="str">
        <f>IF(1=1,IF(E198="","",B194),N("B10"))</f>
        <v>LASAGNES AL-FORNO</v>
      </c>
      <c r="C198" s="128" t="s">
        <v>217</v>
      </c>
      <c r="D198" s="129">
        <f>IF(ISBLANK(E198),"",LARGE(D194:D197,1)+1)</f>
        <v>3</v>
      </c>
      <c r="E198" s="130" t="s">
        <v>108</v>
      </c>
      <c r="F198" s="131">
        <v>200</v>
      </c>
      <c r="G198" s="2" t="s">
        <v>25</v>
      </c>
      <c r="H198" s="105"/>
      <c r="I198" s="132" t="str">
        <f>IF(1=1,IF(E198="","",I194),N("H10"))</f>
        <v>viande de bœuf</v>
      </c>
      <c r="J198" s="133">
        <f>IF(1=1,IF(E198="","",J194),N("I10"))</f>
        <v>14</v>
      </c>
      <c r="K198" s="134" t="str">
        <f>IF(1=1,IF(E198="","",K194),N("J10"))</f>
        <v>Kg</v>
      </c>
      <c r="L198" s="135">
        <f>IF(1=1,IF(OR(J198="",O198="",NOT(ISNUMBER(J198)),NOT(ISNUMBER(O198)),J198=0),"",O198/J198),N("L10"))</f>
        <v>10.714285714285714</v>
      </c>
      <c r="M198" s="136">
        <f>IF(1=1,IF(OR(L198="",NOT(ISNUMBER(F198))),"",F198*L198*IFERROR(INDEX(D384:D428,MATCH(AE198,B384:B428,0)),1)),N("M13"))</f>
        <v>2.1428571428571428</v>
      </c>
      <c r="N198" s="137" t="str">
        <f>IF(1=1,IF(F198="","",IF(G198="","",IFERROR(INDEX(E384:E428,MATCH(AE198,B384:B428,0)),G198&amp;""))),N("N6"))</f>
        <v>kg</v>
      </c>
      <c r="O198" s="138">
        <f>IF(1=1,IF(E198="","",O194),N("K10"))</f>
        <v>150</v>
      </c>
      <c r="P198" s="139">
        <f>IF(1=1,IF(M198="","",IF(AND(ISNUMBER(M198),M198&lt;1,N198="kg"),MAX(1,ROUND(M198*1000,0)),IF(AND(ISNUMBER(M198),M198&lt;1,N198="L"),MAX(1,ROUND(M198*100,0)),ROUND(M198,3)))),N("O10"))</f>
        <v>2.1429999999999998</v>
      </c>
      <c r="Q198" s="140" t="str">
        <f>IF(1=1,IF(M198="","",IF(AND(ISNUMBER(M198),M198&lt;1,N198="kg"),"g",IF(AND(ISNUMBER(M198),M198&lt;1,N198="L"),"cl",N198))),N("P10"))</f>
        <v>kg</v>
      </c>
      <c r="R198" s="161" t="str">
        <f>IF(1=1,IF(E198="","",IF(F198="","A CONTROLER",IF(NOT(ISNUMBER(F198)),"TEXTE",IF(OR(L198="",L198&lt;=0),"COMMANDE PRINCIPALE INCOMPLETE",IF(G198="","UNITE MANQUANTE",IF(COUNTIF(B384:B428,AE198)=0,"UNITE A CONTROLER","OK")))))),N("Q9"))</f>
        <v>OK</v>
      </c>
      <c r="S198" s="105"/>
      <c r="T198" s="141" t="str">
        <f t="shared" si="16"/>
        <v>Ail haché surgelé</v>
      </c>
      <c r="U198" s="133">
        <f>IF(1=1,IF(E198="","",U194),N("S10"))</f>
        <v>100</v>
      </c>
      <c r="V198" s="133">
        <f>IF(1=1,IF(E198="","",V194),N("T10"))</f>
        <v>150</v>
      </c>
      <c r="W198" s="135">
        <f>IF(1=1,IF(OR(U198="",V198="",NOT(ISNUMBER(U198)),NOT(ISNUMBER(V198)),U198=0),"",V198/U198),N("U10"))</f>
        <v>1.5</v>
      </c>
      <c r="X198" s="136">
        <f>IF(1=1,IF(OR(W198="",NOT(ISNUMBER(F198))),"",F198*W198*IFERROR(INDEX(D384:D428,MATCH(AE198,B384:B428,0)),1)),N("V7"))</f>
        <v>0.3</v>
      </c>
      <c r="Y198" s="137" t="str">
        <f>IF(1=1,IF(F198="","",IF(G198="","",IFERROR(INDEX(E384:E428,MATCH(AE198,B384:B428,0)),G198&amp;""))),N("W6"))</f>
        <v>kg</v>
      </c>
      <c r="Z198" s="142">
        <f>IF(1=1,IF(X198="","",IF(AND(ISNUMBER(X198),X198&lt;1,Y198="kg"),MAX(1,ROUND(X198*1000,0)),IF(AND(ISNUMBER(X198),X198&lt;1,Y198="L"),MAX(1,ROUND(X198*100,0)),ROUND(X198,3)))),N("X10"))</f>
        <v>300</v>
      </c>
      <c r="AA198" s="143" t="str">
        <f>IF(1=1,IF(X198="","",IF(AND(ISNUMBER(X198),X198&lt;1,Y198="kg"),"g",IF(AND(ISNUMBER(X198),X198&lt;1,Y198="L"),"cl",Y198))),N("Y10"))</f>
        <v>g</v>
      </c>
      <c r="AB198" s="123" t="str">
        <f>IF(1=1,IF(E198="","",IF(F198="","A CONTROLER",IF(NOT(ISNUMBER(F198)),"TEXTE",IF(OR(W198="",W198&lt;=0),"COMMANDE COUVERTS INCOMPLETE",IF(G198="","UNITE MANQUANTE",IF(COUNTIF(B384:B428,AE198)=0,"UNITE A CONTROLER","OK")))))),N("Z6"))</f>
        <v>OK</v>
      </c>
      <c r="AD198" s="144">
        <f>IF(1=1,IF(E198="","",AD194),N("AB10"))</f>
        <v>62</v>
      </c>
      <c r="AE198" s="125" t="str">
        <f>IF(1=1,IF(G198="","",UPPER(TRIM(SUBSTITUTE(SUBSTITUTE(G198&amp;"",CHAR(160)," ")," "," ")))),N("AC10"))</f>
        <v>G</v>
      </c>
      <c r="AG198" s="244" t="s">
        <v>66</v>
      </c>
    </row>
    <row r="199" spans="1:33" ht="15.75" x14ac:dyDescent="0.25">
      <c r="A199" s="160" t="str">
        <f>IF(1=1,IF(E199="","",A194),N("A11"))</f>
        <v/>
      </c>
      <c r="B199" s="127" t="str">
        <f>IF(1=1,IF(E199="","",B194),N("B11"))</f>
        <v/>
      </c>
      <c r="C199" s="128"/>
      <c r="D199" s="129" t="str">
        <f>IF(ISBLANK(E199),"",LARGE(D194:D198,1)+1)</f>
        <v/>
      </c>
      <c r="E199" s="130"/>
      <c r="F199" s="131"/>
      <c r="G199" s="170"/>
      <c r="H199" s="105"/>
      <c r="I199" s="132" t="str">
        <f>IF(1=1,IF(E199="","",I194),N("H11"))</f>
        <v/>
      </c>
      <c r="J199" s="133" t="str">
        <f>IF(1=1,IF(E199="","",J194),N("I11"))</f>
        <v/>
      </c>
      <c r="K199" s="134" t="str">
        <f>IF(1=1,IF(E199="","",K194),N("J11"))</f>
        <v/>
      </c>
      <c r="L199" s="135" t="str">
        <f>IF(1=1,IF(OR(J199="",O199="",NOT(ISNUMBER(J199)),NOT(ISNUMBER(O199)),J199=0),"",O199/J199),N("L11"))</f>
        <v/>
      </c>
      <c r="M199" s="136" t="str">
        <f>IF(1=1,IF(OR(L199="",NOT(ISNUMBER(F199))),"",F199*L199*IFERROR(INDEX(D384:D428,MATCH(AE199,B384:B428,0)),1)),N("M13"))</f>
        <v/>
      </c>
      <c r="N199" s="137" t="str">
        <f>IF(1=1,IF(F199="","",IF(G199="","",IFERROR(INDEX(E384:E428,MATCH(AE199,B384:B428,0)),G199&amp;""))),N("N6"))</f>
        <v/>
      </c>
      <c r="O199" s="138" t="str">
        <f>IF(1=1,IF(E199="","",O194),N("K11"))</f>
        <v/>
      </c>
      <c r="P199" s="139" t="str">
        <f>IF(1=1,IF(M199="","",IF(AND(ISNUMBER(M199),M199&lt;1,N199="kg"),MAX(1,ROUND(M199*1000,0)),IF(AND(ISNUMBER(M199),M199&lt;1,N199="L"),MAX(1,ROUND(M199*100,0)),ROUND(M199,3)))),N("O11"))</f>
        <v/>
      </c>
      <c r="Q199" s="140" t="str">
        <f>IF(1=1,IF(M199="","",IF(AND(ISNUMBER(M199),M199&lt;1,N199="kg"),"g",IF(AND(ISNUMBER(M199),M199&lt;1,N199="L"),"cl",N199))),N("P11"))</f>
        <v/>
      </c>
      <c r="R199" s="161" t="str">
        <f>IF(1=1,IF(E199="","",IF(F199="","A CONTROLER",IF(NOT(ISNUMBER(F199)),"TEXTE",IF(OR(L199="",L199&lt;=0),"COMMANDE PRINCIPALE INCOMPLETE",IF(G199="","UNITE MANQUANTE",IF(COUNTIF(B384:B428,AE199)=0,"UNITE A CONTROLER","OK")))))),N("Q9"))</f>
        <v/>
      </c>
      <c r="S199" s="105"/>
      <c r="T199" s="141">
        <f t="shared" si="16"/>
        <v>0</v>
      </c>
      <c r="U199" s="133" t="str">
        <f>IF(1=1,IF(E199="","",U194),N("S11"))</f>
        <v/>
      </c>
      <c r="V199" s="133" t="str">
        <f>IF(1=1,IF(E199="","",V194),N("T11"))</f>
        <v/>
      </c>
      <c r="W199" s="135" t="str">
        <f>IF(1=1,IF(OR(U199="",V199="",NOT(ISNUMBER(U199)),NOT(ISNUMBER(V199)),U199=0),"",V199/U199),N("U11"))</f>
        <v/>
      </c>
      <c r="X199" s="136" t="str">
        <f>IF(1=1,IF(OR(W199="",NOT(ISNUMBER(F199))),"",F199*W199*IFERROR(INDEX(D384:D428,MATCH(AE199,B384:B428,0)),1)),N("V7"))</f>
        <v/>
      </c>
      <c r="Y199" s="137" t="str">
        <f>IF(1=1,IF(F199="","",IF(G199="","",IFERROR(INDEX(E384:E428,MATCH(AE199,B384:B428,0)),G199&amp;""))),N("W6"))</f>
        <v/>
      </c>
      <c r="Z199" s="142" t="str">
        <f>IF(1=1,IF(X199="","",IF(AND(ISNUMBER(X199),X199&lt;1,Y199="kg"),MAX(1,ROUND(X199*1000,0)),IF(AND(ISNUMBER(X199),X199&lt;1,Y199="L"),MAX(1,ROUND(X199*100,0)),ROUND(X199,3)))),N("X11"))</f>
        <v/>
      </c>
      <c r="AA199" s="143" t="str">
        <f>IF(1=1,IF(X199="","",IF(AND(ISNUMBER(X199),X199&lt;1,Y199="kg"),"g",IF(AND(ISNUMBER(X199),X199&lt;1,Y199="L"),"cl",Y199))),N("Y11"))</f>
        <v/>
      </c>
      <c r="AB199" s="123" t="str">
        <f>IF(1=1,IF(E199="","",IF(F199="","A CONTROLER",IF(NOT(ISNUMBER(F199)),"TEXTE",IF(OR(W199="",W199&lt;=0),"COMMANDE COUVERTS INCOMPLETE",IF(G199="","UNITE MANQUANTE",IF(COUNTIF(B384:B428,AE199)=0,"UNITE A CONTROLER","OK")))))),N("Z6"))</f>
        <v/>
      </c>
      <c r="AD199" s="144" t="str">
        <f>IF(1=1,IF(E199="","",AD194),N("AB11"))</f>
        <v/>
      </c>
      <c r="AE199" s="125" t="str">
        <f>IF(1=1,IF(G199="","",UPPER(TRIM(SUBSTITUTE(SUBSTITUTE(G199&amp;"",CHAR(160)," ")," "," ")))),N("AC11"))</f>
        <v/>
      </c>
      <c r="AG199" s="244" t="s">
        <v>64</v>
      </c>
    </row>
    <row r="200" spans="1:33" ht="15.75" x14ac:dyDescent="0.25">
      <c r="A200" s="160" t="str">
        <f>IF(1=1,IF(E200="","",A194),N("A12"))</f>
        <v>N° 144</v>
      </c>
      <c r="B200" s="127" t="str">
        <f>IF(1=1,IF(E200="","",B194),N("B12"))</f>
        <v>LASAGNES AL-FORNO</v>
      </c>
      <c r="C200" s="128" t="s">
        <v>240</v>
      </c>
      <c r="D200" s="129">
        <f>IF(ISBLANK(E200),"",LARGE(D194:D199,1)+1)</f>
        <v>4</v>
      </c>
      <c r="E200" s="130" t="s">
        <v>205</v>
      </c>
      <c r="F200" s="131">
        <v>3</v>
      </c>
      <c r="G200" s="243" t="s">
        <v>74</v>
      </c>
      <c r="H200" s="105"/>
      <c r="I200" s="132" t="str">
        <f>IF(1=1,IF(E200="","",I194),N("H12"))</f>
        <v>viande de bœuf</v>
      </c>
      <c r="J200" s="133">
        <f>IF(1=1,IF(E200="","",J194),N("I12"))</f>
        <v>14</v>
      </c>
      <c r="K200" s="134" t="str">
        <f>IF(1=1,IF(E200="","",K194),N("J12"))</f>
        <v>Kg</v>
      </c>
      <c r="L200" s="135">
        <f>IF(1=1,IF(OR(J200="",O200="",NOT(ISNUMBER(J200)),NOT(ISNUMBER(O200)),J200=0),"",O200/J200),N("L12"))</f>
        <v>10.714285714285714</v>
      </c>
      <c r="M200" s="136">
        <f>IF(1=1,IF(OR(L200="",NOT(ISNUMBER(F200))),"",F200*L200*IFERROR(INDEX(D384:D428,MATCH(AE200,B384:B428,0)),1)),N("M13"))</f>
        <v>32.142857142857139</v>
      </c>
      <c r="N200" s="137" t="str">
        <f>IF(1=1,IF(F200="","",IF(G200="","",IFERROR(INDEX(E384:E428,MATCH(AE200,B384:B428,0)),G200&amp;""))),N("N6"))</f>
        <v>bte 4/4</v>
      </c>
      <c r="O200" s="138">
        <f>IF(1=1,IF(E200="","",O194),N("K12"))</f>
        <v>150</v>
      </c>
      <c r="P200" s="139">
        <f>IF(1=1,IF(M200="","",IF(AND(ISNUMBER(M200),M200&lt;1,N200="kg"),MAX(1,ROUND(M200*1000,0)),IF(AND(ISNUMBER(M200),M200&lt;1,N200="L"),MAX(1,ROUND(M200*100,0)),ROUND(M200,3)))),N("O12"))</f>
        <v>32.143000000000001</v>
      </c>
      <c r="Q200" s="140" t="str">
        <f>IF(1=1,IF(M200="","",IF(AND(ISNUMBER(M200),M200&lt;1,N200="kg"),"g",IF(AND(ISNUMBER(M200),M200&lt;1,N200="L"),"cl",N200))),N("P12"))</f>
        <v>bte 4/4</v>
      </c>
      <c r="R200" s="161" t="str">
        <f>IF(1=1,IF(E200="","",IF(F200="","A CONTROLER",IF(NOT(ISNUMBER(F200)),"TEXTE",IF(OR(L200="",L200&lt;=0),"COMMANDE PRINCIPALE INCOMPLETE",IF(G200="","UNITE MANQUANTE",IF(COUNTIF(B384:B428,AE200)=0,"UNITE A CONTROLER","OK")))))),N("Q9"))</f>
        <v>OK</v>
      </c>
      <c r="S200" s="105"/>
      <c r="T200" s="141" t="str">
        <f t="shared" si="16"/>
        <v>Tomate concentrée</v>
      </c>
      <c r="U200" s="133">
        <f>IF(1=1,IF(E200="","",U194),N("S12"))</f>
        <v>100</v>
      </c>
      <c r="V200" s="133">
        <f>IF(1=1,IF(E200="","",V194),N("T12"))</f>
        <v>150</v>
      </c>
      <c r="W200" s="135">
        <f>IF(1=1,IF(OR(U200="",V200="",NOT(ISNUMBER(U200)),NOT(ISNUMBER(V200)),U200=0),"",V200/U200),N("U12"))</f>
        <v>1.5</v>
      </c>
      <c r="X200" s="136">
        <f>IF(1=1,IF(OR(W200="",NOT(ISNUMBER(F200))),"",F200*W200*IFERROR(INDEX(D384:D428,MATCH(AE200,B384:B428,0)),1)),N("V7"))</f>
        <v>4.5</v>
      </c>
      <c r="Y200" s="137" t="str">
        <f>IF(1=1,IF(F200="","",IF(G200="","",IFERROR(INDEX(E384:E428,MATCH(AE200,B384:B428,0)),G200&amp;""))),N("W6"))</f>
        <v>bte 4/4</v>
      </c>
      <c r="Z200" s="142">
        <f>IF(1=1,IF(X200="","",IF(AND(ISNUMBER(X200),X200&lt;1,Y200="kg"),MAX(1,ROUND(X200*1000,0)),IF(AND(ISNUMBER(X200),X200&lt;1,Y200="L"),MAX(1,ROUND(X200*100,0)),ROUND(X200,3)))),N("X12"))</f>
        <v>4.5</v>
      </c>
      <c r="AA200" s="143" t="str">
        <f>IF(1=1,IF(X200="","",IF(AND(ISNUMBER(X200),X200&lt;1,Y200="kg"),"g",IF(AND(ISNUMBER(X200),X200&lt;1,Y200="L"),"cl",Y200))),N("Y12"))</f>
        <v>bte 4/4</v>
      </c>
      <c r="AB200" s="123" t="str">
        <f>IF(1=1,IF(E200="","",IF(F200="","A CONTROLER",IF(NOT(ISNUMBER(F200)),"TEXTE",IF(OR(W200="",W200&lt;=0),"COMMANDE COUVERTS INCOMPLETE",IF(G200="","UNITE MANQUANTE",IF(COUNTIF(B384:B428,AE200)=0,"UNITE A CONTROLER","OK")))))),N("Z6"))</f>
        <v>OK</v>
      </c>
      <c r="AD200" s="144">
        <f>IF(1=1,IF(E200="","",AD194),N("AB12"))</f>
        <v>62</v>
      </c>
      <c r="AE200" s="125" t="str">
        <f>IF(1=1,IF(G200="","",UPPER(TRIM(SUBSTITUTE(SUBSTITUTE(G200&amp;"",CHAR(160)," ")," "," ")))),N("AC12"))</f>
        <v>BTE 4/4</v>
      </c>
      <c r="AG200" s="244"/>
    </row>
    <row r="201" spans="1:33" ht="15.75" x14ac:dyDescent="0.25">
      <c r="A201" s="160" t="str">
        <f>IF(1=1,IF(E201="","",A194),N("A13"))</f>
        <v>N° 144</v>
      </c>
      <c r="B201" s="127" t="str">
        <f>IF(1=1,IF(E201="","",B194),N("B13"))</f>
        <v>LASAGNES AL-FORNO</v>
      </c>
      <c r="C201" s="128" t="s">
        <v>240</v>
      </c>
      <c r="D201" s="129">
        <f>IF(ISBLANK(E201),"",LARGE(D194:D200,1)+1)</f>
        <v>5</v>
      </c>
      <c r="E201" s="130" t="s">
        <v>206</v>
      </c>
      <c r="F201" s="131">
        <v>4</v>
      </c>
      <c r="G201" s="9" t="s">
        <v>26</v>
      </c>
      <c r="H201" s="105"/>
      <c r="I201" s="132" t="str">
        <f>IF(1=1,IF(E201="","",I194),N("H13"))</f>
        <v>viande de bœuf</v>
      </c>
      <c r="J201" s="133">
        <f>IF(1=1,IF(E201="","",J194),N("I13"))</f>
        <v>14</v>
      </c>
      <c r="K201" s="134" t="str">
        <f>IF(1=1,IF(E201="","",K194),N("J13"))</f>
        <v>Kg</v>
      </c>
      <c r="L201" s="135">
        <f>IF(1=1,IF(OR(J201="",O201="",NOT(ISNUMBER(J201)),NOT(ISNUMBER(O201)),J201=0),"",O201/J201),N("L13"))</f>
        <v>10.714285714285714</v>
      </c>
      <c r="M201" s="136">
        <f>IF(1=1,IF(OR(L201="",NOT(ISNUMBER(F201))),"",F201*L201*IFERROR(INDEX(D384:D428,MATCH(AE201,B384:B428,0)),1)),N("M13"))</f>
        <v>42.857142857142854</v>
      </c>
      <c r="N201" s="137" t="str">
        <f>IF(1=1,IF(F201="","",IF(G201="","",IFERROR(INDEX(E384:E428,MATCH(AE201,B384:B428,0)),G201&amp;""))),N("N6"))</f>
        <v>L</v>
      </c>
      <c r="O201" s="138">
        <f>IF(1=1,IF(E201="","",O194),N("K13"))</f>
        <v>150</v>
      </c>
      <c r="P201" s="139">
        <f>IF(1=1,IF(M201="","",IF(AND(ISNUMBER(M201),M201&lt;1,N201="kg"),MAX(1,ROUND(M201*1000,0)),IF(AND(ISNUMBER(M201),M201&lt;1,N201="L"),MAX(1,ROUND(M201*100,0)),ROUND(M201,3)))),N("O13"))</f>
        <v>42.856999999999999</v>
      </c>
      <c r="Q201" s="140" t="str">
        <f>IF(1=1,IF(M201="","",IF(AND(ISNUMBER(M201),M201&lt;1,N201="kg"),"g",IF(AND(ISNUMBER(M201),M201&lt;1,N201="L"),"cl",N201))),N("P13"))</f>
        <v>L</v>
      </c>
      <c r="R201" s="161" t="str">
        <f>IF(1=1,IF(E201="","",IF(F201="","A CONTROLER",IF(NOT(ISNUMBER(F201)),"TEXTE",IF(OR(L201="",L201&lt;=0),"COMMANDE PRINCIPALE INCOMPLETE",IF(G201="","UNITE MANQUANTE",IF(COUNTIF(B384:B428,AE201)=0,"UNITE A CONTROLER","OK")))))),N("Q9"))</f>
        <v>OK</v>
      </c>
      <c r="S201" s="105"/>
      <c r="T201" s="141" t="str">
        <f t="shared" si="16"/>
        <v>Fond blanc de veau</v>
      </c>
      <c r="U201" s="133">
        <f>IF(1=1,IF(E201="","",U194),N("S13"))</f>
        <v>100</v>
      </c>
      <c r="V201" s="133">
        <f>IF(1=1,IF(E201="","",V194),N("T13"))</f>
        <v>150</v>
      </c>
      <c r="W201" s="135">
        <f>IF(1=1,IF(OR(U201="",V201="",NOT(ISNUMBER(U201)),NOT(ISNUMBER(V201)),U201=0),"",V201/U201),N("U13"))</f>
        <v>1.5</v>
      </c>
      <c r="X201" s="136">
        <f>IF(1=1,IF(OR(W201="",NOT(ISNUMBER(F201))),"",F201*W201*IFERROR(INDEX(D384:D428,MATCH(AE201,B384:B428,0)),1)),N("V7"))</f>
        <v>6</v>
      </c>
      <c r="Y201" s="137" t="str">
        <f>IF(1=1,IF(F201="","",IF(G201="","",IFERROR(INDEX(E384:E428,MATCH(AE201,B384:B428,0)),G201&amp;""))),N("W6"))</f>
        <v>L</v>
      </c>
      <c r="Z201" s="142">
        <f>IF(1=1,IF(X201="","",IF(AND(ISNUMBER(X201),X201&lt;1,Y201="kg"),MAX(1,ROUND(X201*1000,0)),IF(AND(ISNUMBER(X201),X201&lt;1,Y201="L"),MAX(1,ROUND(X201*100,0)),ROUND(X201,3)))),N("X13"))</f>
        <v>6</v>
      </c>
      <c r="AA201" s="143" t="str">
        <f>IF(1=1,IF(X201="","",IF(AND(ISNUMBER(X201),X201&lt;1,Y201="kg"),"g",IF(AND(ISNUMBER(X201),X201&lt;1,Y201="L"),"cl",Y201))),N("Y13"))</f>
        <v>L</v>
      </c>
      <c r="AB201" s="123" t="str">
        <f>IF(1=1,IF(E201="","",IF(F201="","A CONTROLER",IF(NOT(ISNUMBER(F201)),"TEXTE",IF(OR(W201="",W201&lt;=0),"COMMANDE COUVERTS INCOMPLETE",IF(G201="","UNITE MANQUANTE",IF(COUNTIF(B384:B428,AE201)=0,"UNITE A CONTROLER","OK")))))),N("Z6"))</f>
        <v>OK</v>
      </c>
      <c r="AD201" s="144">
        <f>IF(1=1,IF(E201="","",AD194),N("AB13"))</f>
        <v>62</v>
      </c>
      <c r="AE201" s="125" t="str">
        <f>IF(1=1,IF(G201="","",UPPER(TRIM(SUBSTITUTE(SUBSTITUTE(G201&amp;"",CHAR(160)," ")," "," ")))),N("AC13"))</f>
        <v>L</v>
      </c>
    </row>
    <row r="202" spans="1:33" ht="15.75" x14ac:dyDescent="0.25">
      <c r="A202" s="160" t="str">
        <f>IF(1=1,IF(E202="","",A194),N("A14"))</f>
        <v>N° 144</v>
      </c>
      <c r="B202" s="127" t="str">
        <f>IF(1=1,IF(E202="","",B194),N("B14"))</f>
        <v>LASAGNES AL-FORNO</v>
      </c>
      <c r="C202" s="128" t="s">
        <v>240</v>
      </c>
      <c r="D202" s="129">
        <f>IF(ISBLANK(E202),"",LARGE(D194:D201,1)+1)</f>
        <v>6</v>
      </c>
      <c r="E202" s="130" t="s">
        <v>207</v>
      </c>
      <c r="F202" s="131" t="s">
        <v>212</v>
      </c>
      <c r="G202" s="9" t="s">
        <v>26</v>
      </c>
      <c r="H202" s="105"/>
      <c r="I202" s="132" t="str">
        <f>IF(1=1,IF(E202="","",I194),N("H14"))</f>
        <v>viande de bœuf</v>
      </c>
      <c r="J202" s="133">
        <f>IF(1=1,IF(E202="","",J194),N("I14"))</f>
        <v>14</v>
      </c>
      <c r="K202" s="134" t="str">
        <f>IF(1=1,IF(E202="","",K194),N("J14"))</f>
        <v>Kg</v>
      </c>
      <c r="L202" s="135">
        <f>IF(1=1,IF(OR(J202="",O202="",NOT(ISNUMBER(J202)),NOT(ISNUMBER(O202)),J202=0),"",O202/J202),N("L14"))</f>
        <v>10.714285714285714</v>
      </c>
      <c r="M202" s="136" t="str">
        <f>IF(1=1,IF(OR(L202="",NOT(ISNUMBER(F202))),"",F202*L202*IFERROR(INDEX(D384:D428,MATCH(AE202,B384:B428,0)),1)),N("M13"))</f>
        <v/>
      </c>
      <c r="N202" s="137" t="str">
        <f>IF(1=1,IF(F202="","",IF(G202="","",IFERROR(INDEX(E384:E428,MATCH(AE202,B384:B428,0)),G202&amp;""))),N("N6"))</f>
        <v>L</v>
      </c>
      <c r="O202" s="138">
        <f>IF(1=1,IF(E202="","",O194),N("K14"))</f>
        <v>150</v>
      </c>
      <c r="P202" s="139" t="str">
        <f>IF(1=1,IF(M202="","",IF(AND(ISNUMBER(M202),M202&lt;1,N202="kg"),MAX(1,ROUND(M202*1000,0)),IF(AND(ISNUMBER(M202),M202&lt;1,N202="L"),MAX(1,ROUND(M202*100,0)),ROUND(M202,3)))),N("O14"))</f>
        <v/>
      </c>
      <c r="Q202" s="140" t="str">
        <f>IF(1=1,IF(M202="","",IF(AND(ISNUMBER(M202),M202&lt;1,N202="kg"),"g",IF(AND(ISNUMBER(M202),M202&lt;1,N202="L"),"cl",N202))),N("P14"))</f>
        <v/>
      </c>
      <c r="R202" s="161" t="str">
        <f>IF(1=1,IF(E202="","",IF(F202="","A CONTROLER",IF(NOT(ISNUMBER(F202)),"TEXTE",IF(OR(L202="",L202&lt;=0),"COMMANDE PRINCIPALE INCOMPLETE",IF(G202="","UNITE MANQUANTE",IF(COUNTIF(B384:B428,AE202)=0,"UNITE A CONTROLER","OK")))))),N("Q9"))</f>
        <v>TEXTE</v>
      </c>
      <c r="S202" s="105"/>
      <c r="T202" s="141" t="str">
        <f t="shared" si="16"/>
        <v>Fond brun de veau lié</v>
      </c>
      <c r="U202" s="133">
        <f>IF(1=1,IF(E202="","",U194),N("S14"))</f>
        <v>100</v>
      </c>
      <c r="V202" s="133">
        <f>IF(1=1,IF(E202="","",V194),N("T14"))</f>
        <v>150</v>
      </c>
      <c r="W202" s="135">
        <f>IF(1=1,IF(OR(U202="",V202="",NOT(ISNUMBER(U202)),NOT(ISNUMBER(V202)),U202=0),"",V202/U202),N("U14"))</f>
        <v>1.5</v>
      </c>
      <c r="X202" s="136" t="str">
        <f>IF(1=1,IF(OR(W202="",NOT(ISNUMBER(F202))),"",F202*W202*IFERROR(INDEX(D384:D428,MATCH(AE202,B384:B428,0)),1)),N("V7"))</f>
        <v/>
      </c>
      <c r="Y202" s="137" t="str">
        <f>IF(1=1,IF(F202="","",IF(G202="","",IFERROR(INDEX(E384:E428,MATCH(AE202,B384:B428,0)),G202&amp;""))),N("W6"))</f>
        <v>L</v>
      </c>
      <c r="Z202" s="142" t="str">
        <f>IF(1=1,IF(X202="","",IF(AND(ISNUMBER(X202),X202&lt;1,Y202="kg"),MAX(1,ROUND(X202*1000,0)),IF(AND(ISNUMBER(X202),X202&lt;1,Y202="L"),MAX(1,ROUND(X202*100,0)),ROUND(X202,3)))),N("X14"))</f>
        <v/>
      </c>
      <c r="AA202" s="143" t="str">
        <f>IF(1=1,IF(X202="","",IF(AND(ISNUMBER(X202),X202&lt;1,Y202="kg"),"g",IF(AND(ISNUMBER(X202),X202&lt;1,Y202="L"),"cl",Y202))),N("Y14"))</f>
        <v/>
      </c>
      <c r="AB202" s="123" t="str">
        <f>IF(1=1,IF(E202="","",IF(F202="","A CONTROLER",IF(NOT(ISNUMBER(F202)),"TEXTE",IF(OR(W202="",W202&lt;=0),"COMMANDE COUVERTS INCOMPLETE",IF(G202="","UNITE MANQUANTE",IF(COUNTIF(B384:B428,AE202)=0,"UNITE A CONTROLER","OK")))))),N("Z6"))</f>
        <v>TEXTE</v>
      </c>
      <c r="AD202" s="144">
        <f>IF(1=1,IF(E202="","",AD194),N("AB14"))</f>
        <v>62</v>
      </c>
      <c r="AE202" s="125" t="str">
        <f>IF(1=1,IF(G202="","",UPPER(TRIM(SUBSTITUTE(SUBSTITUTE(G202&amp;"",CHAR(160)," ")," "," ")))),N("AC14"))</f>
        <v>L</v>
      </c>
    </row>
    <row r="203" spans="1:33" ht="15.75" x14ac:dyDescent="0.25">
      <c r="A203" s="160" t="str">
        <f>IF(1=1,IF(E203="","",A194),N("A15"))</f>
        <v>N° 144</v>
      </c>
      <c r="B203" s="127" t="str">
        <f>IF(1=1,IF(E203="","",B194),N("B15"))</f>
        <v>LASAGNES AL-FORNO</v>
      </c>
      <c r="C203" s="128" t="s">
        <v>240</v>
      </c>
      <c r="D203" s="129">
        <f>IF(ISBLANK(E203),"",LARGE(D194:D202,1)+1)</f>
        <v>7</v>
      </c>
      <c r="E203" s="130" t="s">
        <v>111</v>
      </c>
      <c r="F203" s="131" t="s">
        <v>213</v>
      </c>
      <c r="G203" s="170"/>
      <c r="H203" s="105"/>
      <c r="I203" s="132" t="str">
        <f>IF(1=1,IF(E203="","",I194),N("H15"))</f>
        <v>viande de bœuf</v>
      </c>
      <c r="J203" s="133">
        <f>IF(1=1,IF(E203="","",J194),N("I15"))</f>
        <v>14</v>
      </c>
      <c r="K203" s="134" t="str">
        <f>IF(1=1,IF(E203="","",K194),N("J15"))</f>
        <v>Kg</v>
      </c>
      <c r="L203" s="135">
        <f>IF(1=1,IF(OR(J203="",O203="",NOT(ISNUMBER(J203)),NOT(ISNUMBER(O203)),J203=0),"",O203/J203),N("L15"))</f>
        <v>10.714285714285714</v>
      </c>
      <c r="M203" s="136" t="str">
        <f>IF(1=1,IF(OR(L203="",NOT(ISNUMBER(F203))),"",F203*L203*IFERROR(INDEX(D384:D428,MATCH(AE203,B384:B428,0)),1)),N("M13"))</f>
        <v/>
      </c>
      <c r="N203" s="137" t="str">
        <f>IF(1=1,IF(F203="","",IF(G203="","",IFERROR(INDEX(E384:E428,MATCH(AE203,B384:B428,0)),G203&amp;""))),N("N6"))</f>
        <v/>
      </c>
      <c r="O203" s="138">
        <f>IF(1=1,IF(E203="","",O194),N("K15"))</f>
        <v>150</v>
      </c>
      <c r="P203" s="139" t="str">
        <f>IF(1=1,IF(M203="","",IF(AND(ISNUMBER(M203),M203&lt;1,N203="kg"),MAX(1,ROUND(M203*1000,0)),IF(AND(ISNUMBER(M203),M203&lt;1,N203="L"),MAX(1,ROUND(M203*100,0)),ROUND(M203,3)))),N("O15"))</f>
        <v/>
      </c>
      <c r="Q203" s="140" t="str">
        <f>IF(1=1,IF(M203="","",IF(AND(ISNUMBER(M203),M203&lt;1,N203="kg"),"g",IF(AND(ISNUMBER(M203),M203&lt;1,N203="L"),"cl",N203))),N("P15"))</f>
        <v/>
      </c>
      <c r="R203" s="161" t="str">
        <f>IF(1=1,IF(E203="","",IF(F203="","A CONTROLER",IF(NOT(ISNUMBER(F203)),"TEXTE",IF(OR(L203="",L203&lt;=0),"COMMANDE PRINCIPALE INCOMPLETE",IF(G203="","UNITE MANQUANTE",IF(COUNTIF(B384:B428,AE203)=0,"UNITE A CONTROLER","OK")))))),N("Q9"))</f>
        <v>TEXTE</v>
      </c>
      <c r="S203" s="105"/>
      <c r="T203" s="141" t="str">
        <f t="shared" si="16"/>
        <v>Herbes de Provence</v>
      </c>
      <c r="U203" s="133">
        <f>IF(1=1,IF(E203="","",U194),N("S15"))</f>
        <v>100</v>
      </c>
      <c r="V203" s="133">
        <f>IF(1=1,IF(E203="","",V194),N("T15"))</f>
        <v>150</v>
      </c>
      <c r="W203" s="135">
        <f>IF(1=1,IF(OR(U203="",V203="",NOT(ISNUMBER(U203)),NOT(ISNUMBER(V203)),U203=0),"",V203/U203),N("U15"))</f>
        <v>1.5</v>
      </c>
      <c r="X203" s="136" t="str">
        <f>IF(1=1,IF(OR(W203="",NOT(ISNUMBER(F203))),"",F203*W203*IFERROR(INDEX(D384:D428,MATCH(AE203,B384:B428,0)),1)),N("V7"))</f>
        <v/>
      </c>
      <c r="Y203" s="137" t="str">
        <f>IF(1=1,IF(F203="","",IF(G203="","",IFERROR(INDEX(E384:E428,MATCH(AE203,B384:B428,0)),G203&amp;""))),N("W6"))</f>
        <v/>
      </c>
      <c r="Z203" s="142" t="str">
        <f>IF(1=1,IF(X203="","",IF(AND(ISNUMBER(X203),X203&lt;1,Y203="kg"),MAX(1,ROUND(X203*1000,0)),IF(AND(ISNUMBER(X203),X203&lt;1,Y203="L"),MAX(1,ROUND(X203*100,0)),ROUND(X203,3)))),N("X15"))</f>
        <v/>
      </c>
      <c r="AA203" s="143" t="str">
        <f>IF(1=1,IF(X203="","",IF(AND(ISNUMBER(X203),X203&lt;1,Y203="kg"),"g",IF(AND(ISNUMBER(X203),X203&lt;1,Y203="L"),"cl",Y203))),N("Y15"))</f>
        <v/>
      </c>
      <c r="AB203" s="123" t="str">
        <f>IF(1=1,IF(E203="","",IF(F203="","A CONTROLER",IF(NOT(ISNUMBER(F203)),"TEXTE",IF(OR(W203="",W203&lt;=0),"COMMANDE COUVERTS INCOMPLETE",IF(G203="","UNITE MANQUANTE",IF(COUNTIF(B384:B428,AE203)=0,"UNITE A CONTROLER","OK")))))),N("Z6"))</f>
        <v>TEXTE</v>
      </c>
      <c r="AD203" s="144">
        <f>IF(1=1,IF(E203="","",AD194),N("AB15"))</f>
        <v>62</v>
      </c>
      <c r="AE203" s="125" t="str">
        <f>IF(1=1,IF(G203="","",UPPER(TRIM(SUBSTITUTE(SUBSTITUTE(G203&amp;"",CHAR(160)," ")," "," ")))),N("AC15"))</f>
        <v/>
      </c>
    </row>
    <row r="204" spans="1:33" ht="15.75" x14ac:dyDescent="0.25">
      <c r="A204" s="160" t="str">
        <f>IF(1=1,IF(E204="","",A194),N("A16"))</f>
        <v>N° 144</v>
      </c>
      <c r="B204" s="127" t="str">
        <f>IF(1=1,IF(E204="","",B194),N("B16"))</f>
        <v>LASAGNES AL-FORNO</v>
      </c>
      <c r="C204" s="128" t="s">
        <v>240</v>
      </c>
      <c r="D204" s="129">
        <f>IF(ISBLANK(E204),"",LARGE(D194:D203,1)+1)</f>
        <v>8</v>
      </c>
      <c r="E204" s="130" t="s">
        <v>93</v>
      </c>
      <c r="F204" s="243" t="s">
        <v>72</v>
      </c>
      <c r="G204" s="170"/>
      <c r="H204" s="105"/>
      <c r="I204" s="132" t="str">
        <f>IF(1=1,IF(E204="","",I194),N("H16"))</f>
        <v>viande de bœuf</v>
      </c>
      <c r="J204" s="133">
        <f>IF(1=1,IF(E204="","",J194),N("I16"))</f>
        <v>14</v>
      </c>
      <c r="K204" s="134" t="str">
        <f>IF(1=1,IF(E204="","",K194),N("J16"))</f>
        <v>Kg</v>
      </c>
      <c r="L204" s="135">
        <f>IF(1=1,IF(OR(J204="",O204="",NOT(ISNUMBER(J204)),NOT(ISNUMBER(O204)),J204=0),"",O204/J204),N("L16"))</f>
        <v>10.714285714285714</v>
      </c>
      <c r="M204" s="136" t="str">
        <f>IF(1=1,IF(OR(L204="",NOT(ISNUMBER(F204))),"",F204*L204*IFERROR(INDEX(D384:D428,MATCH(AE204,B384:B428,0)),1)),N("M13"))</f>
        <v/>
      </c>
      <c r="N204" s="137" t="str">
        <f>IF(1=1,IF(F204="","",IF(G204="","",IFERROR(INDEX(E384:E428,MATCH(AE204,B384:B428,0)),G204&amp;""))),N("N6"))</f>
        <v/>
      </c>
      <c r="O204" s="138">
        <f>IF(1=1,IF(E204="","",O194),N("K16"))</f>
        <v>150</v>
      </c>
      <c r="P204" s="139" t="str">
        <f>IF(1=1,IF(M204="","",IF(AND(ISNUMBER(M204),M204&lt;1,N204="kg"),MAX(1,ROUND(M204*1000,0)),IF(AND(ISNUMBER(M204),M204&lt;1,N204="L"),MAX(1,ROUND(M204*100,0)),ROUND(M204,3)))),N("O16"))</f>
        <v/>
      </c>
      <c r="Q204" s="140" t="str">
        <f>IF(1=1,IF(M204="","",IF(AND(ISNUMBER(M204),M204&lt;1,N204="kg"),"g",IF(AND(ISNUMBER(M204),M204&lt;1,N204="L"),"cl",N204))),N("P16"))</f>
        <v/>
      </c>
      <c r="R204" s="161" t="str">
        <f>IF(1=1,IF(E204="","",IF(F204="","A CONTROLER",IF(NOT(ISNUMBER(F204)),"TEXTE",IF(OR(L204="",L204&lt;=0),"COMMANDE PRINCIPALE INCOMPLETE",IF(G204="","UNITE MANQUANTE",IF(COUNTIF(B384:B428,AE204)=0,"UNITE A CONTROLER","OK")))))),N("Q9"))</f>
        <v>TEXTE</v>
      </c>
      <c r="S204" s="105"/>
      <c r="T204" s="141" t="str">
        <f t="shared" si="16"/>
        <v>Sel</v>
      </c>
      <c r="U204" s="133">
        <f>IF(1=1,IF(E204="","",U194),N("S16"))</f>
        <v>100</v>
      </c>
      <c r="V204" s="133">
        <f>IF(1=1,IF(E204="","",V194),N("T16"))</f>
        <v>150</v>
      </c>
      <c r="W204" s="135">
        <f>IF(1=1,IF(OR(U204="",V204="",NOT(ISNUMBER(U204)),NOT(ISNUMBER(V204)),U204=0),"",V204/U204),N("U16"))</f>
        <v>1.5</v>
      </c>
      <c r="X204" s="136" t="str">
        <f>IF(1=1,IF(OR(W204="",NOT(ISNUMBER(F204))),"",F204*W204*IFERROR(INDEX(D384:D428,MATCH(AE204,B384:B428,0)),1)),N("V7"))</f>
        <v/>
      </c>
      <c r="Y204" s="137" t="str">
        <f>IF(1=1,IF(F204="","",IF(G204="","",IFERROR(INDEX(E384:E428,MATCH(AE204,B384:B428,0)),G204&amp;""))),N("W6"))</f>
        <v/>
      </c>
      <c r="Z204" s="142" t="str">
        <f>IF(1=1,IF(X204="","",IF(AND(ISNUMBER(X204),X204&lt;1,Y204="kg"),MAX(1,ROUND(X204*1000,0)),IF(AND(ISNUMBER(X204),X204&lt;1,Y204="L"),MAX(1,ROUND(X204*100,0)),ROUND(X204,3)))),N("X16"))</f>
        <v/>
      </c>
      <c r="AA204" s="143" t="str">
        <f>IF(1=1,IF(X204="","",IF(AND(ISNUMBER(X204),X204&lt;1,Y204="kg"),"g",IF(AND(ISNUMBER(X204),X204&lt;1,Y204="L"),"cl",Y204))),N("Y16"))</f>
        <v/>
      </c>
      <c r="AB204" s="123" t="str">
        <f>IF(1=1,IF(E204="","",IF(F204="","A CONTROLER",IF(NOT(ISNUMBER(F204)),"TEXTE",IF(OR(W204="",W204&lt;=0),"COMMANDE COUVERTS INCOMPLETE",IF(G204="","UNITE MANQUANTE",IF(COUNTIF(B384:B428,AE204)=0,"UNITE A CONTROLER","OK")))))),N("Z6"))</f>
        <v>TEXTE</v>
      </c>
      <c r="AD204" s="144">
        <f>IF(1=1,IF(E204="","",AD194),N("AB16"))</f>
        <v>62</v>
      </c>
      <c r="AE204" s="125" t="str">
        <f>IF(1=1,IF(G204="","",UPPER(TRIM(SUBSTITUTE(SUBSTITUTE(G204&amp;"",CHAR(160)," ")," "," ")))),N("AC16"))</f>
        <v/>
      </c>
    </row>
    <row r="205" spans="1:33" ht="15.75" x14ac:dyDescent="0.25">
      <c r="A205" s="160" t="str">
        <f>IF(1=1,IF(E205="","",A194),N("A17"))</f>
        <v>N° 144</v>
      </c>
      <c r="B205" s="127" t="str">
        <f>IF(1=1,IF(E205="","",B194),N("B17"))</f>
        <v>LASAGNES AL-FORNO</v>
      </c>
      <c r="C205" s="128" t="s">
        <v>240</v>
      </c>
      <c r="D205" s="129">
        <f>IF(ISBLANK(E205),"",LARGE(D194:D204,1)+1)</f>
        <v>9</v>
      </c>
      <c r="E205" s="130" t="s">
        <v>94</v>
      </c>
      <c r="F205" s="243" t="s">
        <v>72</v>
      </c>
      <c r="G205" s="170"/>
      <c r="H205" s="105"/>
      <c r="I205" s="132" t="str">
        <f>IF(1=1,IF(E205="","",I194),N("H17"))</f>
        <v>viande de bœuf</v>
      </c>
      <c r="J205" s="133">
        <f>IF(1=1,IF(E205="","",J194),N("I17"))</f>
        <v>14</v>
      </c>
      <c r="K205" s="134" t="str">
        <f>IF(1=1,IF(E205="","",K194),N("J17"))</f>
        <v>Kg</v>
      </c>
      <c r="L205" s="135">
        <f>IF(1=1,IF(OR(J205="",O205="",NOT(ISNUMBER(J205)),NOT(ISNUMBER(O205)),J205=0),"",O205/J205),N("L17"))</f>
        <v>10.714285714285714</v>
      </c>
      <c r="M205" s="136" t="str">
        <f>IF(1=1,IF(OR(L205="",NOT(ISNUMBER(F205))),"",F205*L205*IFERROR(INDEX(D384:D428,MATCH(AE205,B384:B428,0)),1)),N("M13"))</f>
        <v/>
      </c>
      <c r="N205" s="137" t="str">
        <f>IF(1=1,IF(F205="","",IF(G205="","",IFERROR(INDEX(E384:E428,MATCH(AE205,B384:B428,0)),G205&amp;""))),N("N6"))</f>
        <v/>
      </c>
      <c r="O205" s="138">
        <f>IF(1=1,IF(E205="","",O194),N("K17"))</f>
        <v>150</v>
      </c>
      <c r="P205" s="139" t="str">
        <f>IF(1=1,IF(M205="","",IF(AND(ISNUMBER(M205),M205&lt;1,N205="kg"),MAX(1,ROUND(M205*1000,0)),IF(AND(ISNUMBER(M205),M205&lt;1,N205="L"),MAX(1,ROUND(M205*100,0)),ROUND(M205,3)))),N("O17"))</f>
        <v/>
      </c>
      <c r="Q205" s="140" t="str">
        <f>IF(1=1,IF(M205="","",IF(AND(ISNUMBER(M205),M205&lt;1,N205="kg"),"g",IF(AND(ISNUMBER(M205),M205&lt;1,N205="L"),"cl",N205))),N("P17"))</f>
        <v/>
      </c>
      <c r="R205" s="161" t="str">
        <f>IF(1=1,IF(E205="","",IF(F205="","A CONTROLER",IF(NOT(ISNUMBER(F205)),"TEXTE",IF(OR(L205="",L205&lt;=0),"COMMANDE PRINCIPALE INCOMPLETE",IF(G205="","UNITE MANQUANTE",IF(COUNTIF(B384:B428,AE205)=0,"UNITE A CONTROLER","OK")))))),N("Q9"))</f>
        <v>TEXTE</v>
      </c>
      <c r="S205" s="105"/>
      <c r="T205" s="141" t="str">
        <f t="shared" si="16"/>
        <v>Poivre</v>
      </c>
      <c r="U205" s="133">
        <f>IF(1=1,IF(E205="","",U194),N("S17"))</f>
        <v>100</v>
      </c>
      <c r="V205" s="133">
        <f>IF(1=1,IF(E205="","",V194),N("T17"))</f>
        <v>150</v>
      </c>
      <c r="W205" s="135">
        <f>IF(1=1,IF(OR(U205="",V205="",NOT(ISNUMBER(U205)),NOT(ISNUMBER(V205)),U205=0),"",V205/U205),N("U17"))</f>
        <v>1.5</v>
      </c>
      <c r="X205" s="136" t="str">
        <f>IF(1=1,IF(OR(W205="",NOT(ISNUMBER(F205))),"",F205*W205*IFERROR(INDEX(D384:D428,MATCH(AE205,B384:B428,0)),1)),N("V7"))</f>
        <v/>
      </c>
      <c r="Y205" s="137" t="str">
        <f>IF(1=1,IF(F205="","",IF(G205="","",IFERROR(INDEX(E384:E428,MATCH(AE205,B384:B428,0)),G205&amp;""))),N("W6"))</f>
        <v/>
      </c>
      <c r="Z205" s="142" t="str">
        <f>IF(1=1,IF(X205="","",IF(AND(ISNUMBER(X205),X205&lt;1,Y205="kg"),MAX(1,ROUND(X205*1000,0)),IF(AND(ISNUMBER(X205),X205&lt;1,Y205="L"),MAX(1,ROUND(X205*100,0)),ROUND(X205,3)))),N("X17"))</f>
        <v/>
      </c>
      <c r="AA205" s="143" t="str">
        <f>IF(1=1,IF(X205="","",IF(AND(ISNUMBER(X205),X205&lt;1,Y205="kg"),"g",IF(AND(ISNUMBER(X205),X205&lt;1,Y205="L"),"cl",Y205))),N("Y17"))</f>
        <v/>
      </c>
      <c r="AB205" s="123" t="str">
        <f>IF(1=1,IF(E205="","",IF(F205="","A CONTROLER",IF(NOT(ISNUMBER(F205)),"TEXTE",IF(OR(W205="",W205&lt;=0),"COMMANDE COUVERTS INCOMPLETE",IF(G205="","UNITE MANQUANTE",IF(COUNTIF(B384:B428,AE205)=0,"UNITE A CONTROLER","OK")))))),N("Z6"))</f>
        <v>TEXTE</v>
      </c>
      <c r="AD205" s="144">
        <f>IF(1=1,IF(E205="","",AD194),N("AB17"))</f>
        <v>62</v>
      </c>
      <c r="AE205" s="125" t="str">
        <f>IF(1=1,IF(G205="","",UPPER(TRIM(SUBSTITUTE(SUBSTITUTE(G205&amp;"",CHAR(160)," ")," "," ")))),N("AC17"))</f>
        <v/>
      </c>
    </row>
    <row r="206" spans="1:33" ht="15.75" x14ac:dyDescent="0.25">
      <c r="A206" s="160" t="str">
        <f>IF(1=1,IF(E206="","",A194),N("A18"))</f>
        <v>N° 144</v>
      </c>
      <c r="B206" s="127" t="str">
        <f>IF(1=1,IF(E206="","",B194),N("B18"))</f>
        <v>LASAGNES AL-FORNO</v>
      </c>
      <c r="C206" s="128" t="s">
        <v>240</v>
      </c>
      <c r="D206" s="129">
        <f>IF(ISBLANK(E206),"",LARGE(D194:D205,1)+1)</f>
        <v>10</v>
      </c>
      <c r="E206" s="130" t="s">
        <v>660</v>
      </c>
      <c r="F206" s="131" t="s">
        <v>214</v>
      </c>
      <c r="G206" s="170"/>
      <c r="H206" s="105"/>
      <c r="I206" s="132" t="str">
        <f>IF(1=1,IF(E206="","",I194),N("H18"))</f>
        <v>viande de bœuf</v>
      </c>
      <c r="J206" s="133">
        <f>IF(1=1,IF(E206="","",J194),N("I18"))</f>
        <v>14</v>
      </c>
      <c r="K206" s="134" t="str">
        <f>IF(1=1,IF(E206="","",K194),N("J18"))</f>
        <v>Kg</v>
      </c>
      <c r="L206" s="135">
        <f>IF(1=1,IF(OR(J206="",O206="",NOT(ISNUMBER(J206)),NOT(ISNUMBER(O206)),J206=0),"",O206/J206),N("L18"))</f>
        <v>10.714285714285714</v>
      </c>
      <c r="M206" s="136" t="str">
        <f>IF(1=1,IF(OR(L206="",NOT(ISNUMBER(F206))),"",F206*L206*IFERROR(INDEX(D384:D428,MATCH(AE206,B384:B428,0)),1)),N("M13"))</f>
        <v/>
      </c>
      <c r="N206" s="137" t="str">
        <f>IF(1=1,IF(F206="","",IF(G206="","",IFERROR(INDEX(E384:E428,MATCH(AE206,B384:B428,0)),G206&amp;""))),N("N6"))</f>
        <v/>
      </c>
      <c r="O206" s="138">
        <f>IF(1=1,IF(E206="","",O194),N("K18"))</f>
        <v>150</v>
      </c>
      <c r="P206" s="139" t="str">
        <f>IF(1=1,IF(M206="","",IF(AND(ISNUMBER(M206),M206&lt;1,N206="kg"),MAX(1,ROUND(M206*1000,0)),IF(AND(ISNUMBER(M206),M206&lt;1,N206="L"),MAX(1,ROUND(M206*100,0)),ROUND(M206,3)))),N("O18"))</f>
        <v/>
      </c>
      <c r="Q206" s="140" t="str">
        <f>IF(1=1,IF(M206="","",IF(AND(ISNUMBER(M206),M206&lt;1,N206="kg"),"g",IF(AND(ISNUMBER(M206),M206&lt;1,N206="L"),"cl",N206))),N("P18"))</f>
        <v/>
      </c>
      <c r="R206" s="161" t="str">
        <f>IF(1=1,IF(E206="","",IF(F206="","A CONTROLER",IF(NOT(ISNUMBER(F206)),"TEXTE",IF(OR(L206="",L206&lt;=0),"COMMANDE PRINCIPALE INCOMPLETE",IF(G206="","UNITE MANQUANTE",IF(COUNTIF(B384:B428,AE206)=0,"UNITE A CONTROLER","OK")))))),N("Q9"))</f>
        <v>TEXTE</v>
      </c>
      <c r="S206" s="105"/>
      <c r="T206" s="141" t="str">
        <f t="shared" si="16"/>
        <v>Sucre semoule *</v>
      </c>
      <c r="U206" s="133">
        <f>IF(1=1,IF(E206="","",U194),N("S18"))</f>
        <v>100</v>
      </c>
      <c r="V206" s="133">
        <f>IF(1=1,IF(E206="","",V194),N("T18"))</f>
        <v>150</v>
      </c>
      <c r="W206" s="135">
        <f>IF(1=1,IF(OR(U206="",V206="",NOT(ISNUMBER(U206)),NOT(ISNUMBER(V206)),U206=0),"",V206/U206),N("U18"))</f>
        <v>1.5</v>
      </c>
      <c r="X206" s="136" t="str">
        <f>IF(1=1,IF(OR(W206="",NOT(ISNUMBER(F206))),"",F206*W206*IFERROR(INDEX(D384:D428,MATCH(AE206,B384:B428,0)),1)),N("V7"))</f>
        <v/>
      </c>
      <c r="Y206" s="137" t="str">
        <f>IF(1=1,IF(F206="","",IF(G206="","",IFERROR(INDEX(E384:E428,MATCH(AE206,B384:B428,0)),G206&amp;""))),N("W6"))</f>
        <v/>
      </c>
      <c r="Z206" s="142" t="str">
        <f>IF(1=1,IF(X206="","",IF(AND(ISNUMBER(X206),X206&lt;1,Y206="kg"),MAX(1,ROUND(X206*1000,0)),IF(AND(ISNUMBER(X206),X206&lt;1,Y206="L"),MAX(1,ROUND(X206*100,0)),ROUND(X206,3)))),N("X18"))</f>
        <v/>
      </c>
      <c r="AA206" s="143" t="str">
        <f>IF(1=1,IF(X206="","",IF(AND(ISNUMBER(X206),X206&lt;1,Y206="kg"),"g",IF(AND(ISNUMBER(X206),X206&lt;1,Y206="L"),"cl",Y206))),N("Y18"))</f>
        <v/>
      </c>
      <c r="AB206" s="123" t="str">
        <f>IF(1=1,IF(E206="","",IF(F206="","A CONTROLER",IF(NOT(ISNUMBER(F206)),"TEXTE",IF(OR(W206="",W206&lt;=0),"COMMANDE COUVERTS INCOMPLETE",IF(G206="","UNITE MANQUANTE",IF(COUNTIF(B384:B428,AE206)=0,"UNITE A CONTROLER","OK")))))),N("Z6"))</f>
        <v>TEXTE</v>
      </c>
      <c r="AD206" s="144">
        <f>IF(1=1,IF(E206="","",AD194),N("AB18"))</f>
        <v>62</v>
      </c>
      <c r="AE206" s="125" t="str">
        <f>IF(1=1,IF(G206="","",UPPER(TRIM(SUBSTITUTE(SUBSTITUTE(G206&amp;"",CHAR(160)," ")," "," ")))),N("AC18"))</f>
        <v/>
      </c>
    </row>
    <row r="207" spans="1:33" ht="15.75" x14ac:dyDescent="0.25">
      <c r="A207" s="160" t="str">
        <f>IF(1=1,IF(E207="","",A194),N("A19"))</f>
        <v>N° 144</v>
      </c>
      <c r="B207" s="127" t="str">
        <f>IF(1=1,IF(E207="","",B194),N("B19"))</f>
        <v>LASAGNES AL-FORNO</v>
      </c>
      <c r="C207" s="128" t="s">
        <v>240</v>
      </c>
      <c r="D207" s="129">
        <f>IF(ISBLANK(E207),"",LARGE(D194:D206,1)+1)</f>
        <v>11</v>
      </c>
      <c r="E207" s="130" t="s">
        <v>113</v>
      </c>
      <c r="F207" s="131">
        <v>1</v>
      </c>
      <c r="G207" s="5" t="s">
        <v>34</v>
      </c>
      <c r="H207" s="105"/>
      <c r="I207" s="132" t="str">
        <f>IF(1=1,IF(E207="","",I194),N("H19"))</f>
        <v>viande de bœuf</v>
      </c>
      <c r="J207" s="133">
        <f>IF(1=1,IF(E207="","",J194),N("I19"))</f>
        <v>14</v>
      </c>
      <c r="K207" s="134" t="str">
        <f>IF(1=1,IF(E207="","",K194),N("J19"))</f>
        <v>Kg</v>
      </c>
      <c r="L207" s="135">
        <f>IF(1=1,IF(OR(J207="",O207="",NOT(ISNUMBER(J207)),NOT(ISNUMBER(O207)),J207=0),"",O207/J207),N("L19"))</f>
        <v>10.714285714285714</v>
      </c>
      <c r="M207" s="136">
        <f>IF(1=1,IF(OR(L207="",NOT(ISNUMBER(F207))),"",F207*L207*IFERROR(INDEX(D384:D428,MATCH(AE207,B384:B428,0)),1)),N("M13"))</f>
        <v>5.3571428571428568</v>
      </c>
      <c r="N207" s="137" t="str">
        <f>IF(1=1,IF(F207="","",IF(G207="","",IFERROR(INDEX(E384:E428,MATCH(AE207,B384:B428,0)),G207&amp;""))),N("N6"))</f>
        <v>L</v>
      </c>
      <c r="O207" s="138">
        <f>IF(1=1,IF(E207="","",O194),N("K19"))</f>
        <v>150</v>
      </c>
      <c r="P207" s="139">
        <f>IF(1=1,IF(M207="","",IF(AND(ISNUMBER(M207),M207&lt;1,N207="kg"),MAX(1,ROUND(M207*1000,0)),IF(AND(ISNUMBER(M207),M207&lt;1,N207="L"),MAX(1,ROUND(M207*100,0)),ROUND(M207,3)))),N("O19"))</f>
        <v>5.3570000000000002</v>
      </c>
      <c r="Q207" s="140" t="str">
        <f>IF(1=1,IF(M207="","",IF(AND(ISNUMBER(M207),M207&lt;1,N207="kg"),"g",IF(AND(ISNUMBER(M207),M207&lt;1,N207="L"),"cl",N207))),N("P19"))</f>
        <v>L</v>
      </c>
      <c r="R207" s="161" t="str">
        <f>IF(1=1,IF(E207="","",IF(F207="","A CONTROLER",IF(NOT(ISNUMBER(F207)),"TEXTE",IF(OR(L207="",L207&lt;=0),"COMMANDE PRINCIPALE INCOMPLETE",IF(G207="","UNITE MANQUANTE",IF(COUNTIF(B384:B428,AE207)=0,"UNITE A CONTROLER","OK")))))),N("Q9"))</f>
        <v>OK</v>
      </c>
      <c r="S207" s="105"/>
      <c r="T207" s="141" t="str">
        <f t="shared" si="16"/>
        <v>Huile d’olive</v>
      </c>
      <c r="U207" s="133">
        <f>IF(1=1,IF(E207="","",U194),N("S19"))</f>
        <v>100</v>
      </c>
      <c r="V207" s="133">
        <f>IF(1=1,IF(E207="","",V194),N("T19"))</f>
        <v>150</v>
      </c>
      <c r="W207" s="135">
        <f>IF(1=1,IF(OR(U207="",V207="",NOT(ISNUMBER(U207)),NOT(ISNUMBER(V207)),U207=0),"",V207/U207),N("U19"))</f>
        <v>1.5</v>
      </c>
      <c r="X207" s="136">
        <f>IF(1=1,IF(OR(W207="",NOT(ISNUMBER(F207))),"",F207*W207*IFERROR(INDEX(D384:D428,MATCH(AE207,B384:B428,0)),1)),N("V7"))</f>
        <v>0.75</v>
      </c>
      <c r="Y207" s="137" t="str">
        <f>IF(1=1,IF(F207="","",IF(G207="","",IFERROR(INDEX(E384:E428,MATCH(AE207,B384:B428,0)),G207&amp;""))),N("W6"))</f>
        <v>L</v>
      </c>
      <c r="Z207" s="142">
        <f>IF(1=1,IF(X207="","",IF(AND(ISNUMBER(X207),X207&lt;1,Y207="kg"),MAX(1,ROUND(X207*1000,0)),IF(AND(ISNUMBER(X207),X207&lt;1,Y207="L"),MAX(1,ROUND(X207*100,0)),ROUND(X207,3)))),N("X19"))</f>
        <v>75</v>
      </c>
      <c r="AA207" s="143" t="str">
        <f>IF(1=1,IF(X207="","",IF(AND(ISNUMBER(X207),X207&lt;1,Y207="kg"),"g",IF(AND(ISNUMBER(X207),X207&lt;1,Y207="L"),"cl",Y207))),N("Y19"))</f>
        <v>cl</v>
      </c>
      <c r="AB207" s="123" t="str">
        <f>IF(1=1,IF(E207="","",IF(F207="","A CONTROLER",IF(NOT(ISNUMBER(F207)),"TEXTE",IF(OR(W207="",W207&lt;=0),"COMMANDE COUVERTS INCOMPLETE",IF(G207="","UNITE MANQUANTE",IF(COUNTIF(B384:B428,AE207)=0,"UNITE A CONTROLER","OK")))))),N("Z6"))</f>
        <v>OK</v>
      </c>
      <c r="AD207" s="144">
        <f>IF(1=1,IF(E207="","",AD194),N("AB19"))</f>
        <v>62</v>
      </c>
      <c r="AE207" s="125" t="str">
        <f>IF(1=1,IF(G207="","",UPPER(TRIM(SUBSTITUTE(SUBSTITUTE(G207&amp;"",CHAR(160)," ")," "," ")))),N("AC19"))</f>
        <v>DEMI/L</v>
      </c>
    </row>
    <row r="208" spans="1:33" ht="15.75" x14ac:dyDescent="0.25">
      <c r="A208" s="160" t="str">
        <f>IF(1=1,IF(E208="","",A194),N("A20"))</f>
        <v>N° 144</v>
      </c>
      <c r="B208" s="127" t="str">
        <f>IF(1=1,IF(E208="","",B194),N("B20"))</f>
        <v>LASAGNES AL-FORNO</v>
      </c>
      <c r="C208" s="128" t="s">
        <v>240</v>
      </c>
      <c r="D208" s="129">
        <f>IF(ISBLANK(E208),"",LARGE(D194:D207,1)+1)</f>
        <v>12</v>
      </c>
      <c r="E208" s="130" t="s">
        <v>208</v>
      </c>
      <c r="F208" s="131">
        <v>14</v>
      </c>
      <c r="G208" s="9" t="s">
        <v>26</v>
      </c>
      <c r="H208" s="105"/>
      <c r="I208" s="132" t="str">
        <f>IF(1=1,IF(E208="","",I194),N("H20"))</f>
        <v>viande de bœuf</v>
      </c>
      <c r="J208" s="133">
        <f>IF(1=1,IF(E208="","",J194),N("I20"))</f>
        <v>14</v>
      </c>
      <c r="K208" s="134" t="str">
        <f>IF(1=1,IF(E208="","",K194),N("J20"))</f>
        <v>Kg</v>
      </c>
      <c r="L208" s="135">
        <f>IF(1=1,IF(OR(J208="",O208="",NOT(ISNUMBER(J208)),NOT(ISNUMBER(O208)),J208=0),"",O208/J208),N("L20"))</f>
        <v>10.714285714285714</v>
      </c>
      <c r="M208" s="136">
        <f>IF(1=1,IF(OR(L208="",NOT(ISNUMBER(F208))),"",F208*L208*IFERROR(INDEX(D384:D428,MATCH(AE208,B384:B428,0)),1)),N("M13"))</f>
        <v>150</v>
      </c>
      <c r="N208" s="137" t="str">
        <f>IF(1=1,IF(F208="","",IF(G208="","",IFERROR(INDEX(E384:E428,MATCH(AE208,B384:B428,0)),G208&amp;""))),N("N6"))</f>
        <v>L</v>
      </c>
      <c r="O208" s="138">
        <f>IF(1=1,IF(E208="","",O194),N("K20"))</f>
        <v>150</v>
      </c>
      <c r="P208" s="139">
        <f>IF(1=1,IF(M208="","",IF(AND(ISNUMBER(M208),M208&lt;1,N208="kg"),MAX(1,ROUND(M208*1000,0)),IF(AND(ISNUMBER(M208),M208&lt;1,N208="L"),MAX(1,ROUND(M208*100,0)),ROUND(M208,3)))),N("O20"))</f>
        <v>150</v>
      </c>
      <c r="Q208" s="140" t="str">
        <f>IF(1=1,IF(M208="","",IF(AND(ISNUMBER(M208),M208&lt;1,N208="kg"),"g",IF(AND(ISNUMBER(M208),M208&lt;1,N208="L"),"cl",N208))),N("P20"))</f>
        <v>L</v>
      </c>
      <c r="R208" s="161" t="str">
        <f>IF(1=1,IF(E208="","",IF(F208="","A CONTROLER",IF(NOT(ISNUMBER(F208)),"TEXTE",IF(OR(L208="",L208&lt;=0),"COMMANDE PRINCIPALE INCOMPLETE",IF(G208="","UNITE MANQUANTE",IF(COUNTIF(B384:B428,AE208)=0,"UNITE A CONTROLER","OK")))))),N("Q9"))</f>
        <v>OK</v>
      </c>
      <c r="S208" s="105"/>
      <c r="T208" s="141" t="str">
        <f t="shared" si="16"/>
        <v>Sauce tomate</v>
      </c>
      <c r="U208" s="133">
        <f>IF(1=1,IF(E208="","",U194),N("S20"))</f>
        <v>100</v>
      </c>
      <c r="V208" s="133">
        <f>IF(1=1,IF(E208="","",V194),N("T20"))</f>
        <v>150</v>
      </c>
      <c r="W208" s="135">
        <f>IF(1=1,IF(OR(U208="",V208="",NOT(ISNUMBER(U208)),NOT(ISNUMBER(V208)),U208=0),"",V208/U208),N("U20"))</f>
        <v>1.5</v>
      </c>
      <c r="X208" s="136">
        <f>IF(1=1,IF(OR(W208="",NOT(ISNUMBER(F208))),"",F208*W208*IFERROR(INDEX(D384:D428,MATCH(AE208,B384:B428,0)),1)),N("V7"))</f>
        <v>21</v>
      </c>
      <c r="Y208" s="137" t="str">
        <f>IF(1=1,IF(F208="","",IF(G208="","",IFERROR(INDEX(E384:E428,MATCH(AE208,B384:B428,0)),G208&amp;""))),N("W6"))</f>
        <v>L</v>
      </c>
      <c r="Z208" s="142">
        <f>IF(1=1,IF(X208="","",IF(AND(ISNUMBER(X208),X208&lt;1,Y208="kg"),MAX(1,ROUND(X208*1000,0)),IF(AND(ISNUMBER(X208),X208&lt;1,Y208="L"),MAX(1,ROUND(X208*100,0)),ROUND(X208,3)))),N("X20"))</f>
        <v>21</v>
      </c>
      <c r="AA208" s="143" t="str">
        <f>IF(1=1,IF(X208="","",IF(AND(ISNUMBER(X208),X208&lt;1,Y208="kg"),"g",IF(AND(ISNUMBER(X208),X208&lt;1,Y208="L"),"cl",Y208))),N("Y20"))</f>
        <v>L</v>
      </c>
      <c r="AB208" s="123" t="str">
        <f>IF(1=1,IF(E208="","",IF(F208="","A CONTROLER",IF(NOT(ISNUMBER(F208)),"TEXTE",IF(OR(W208="",W208&lt;=0),"COMMANDE COUVERTS INCOMPLETE",IF(G208="","UNITE MANQUANTE",IF(COUNTIF(B384:B428,AE208)=0,"UNITE A CONTROLER","OK")))))),N("Z6"))</f>
        <v>OK</v>
      </c>
      <c r="AD208" s="144">
        <f>IF(1=1,IF(E208="","",AD194),N("AB20"))</f>
        <v>62</v>
      </c>
      <c r="AE208" s="125" t="str">
        <f>IF(1=1,IF(G208="","",UPPER(TRIM(SUBSTITUTE(SUBSTITUTE(G208&amp;"",CHAR(160)," ")," "," ")))),N("AC20"))</f>
        <v>L</v>
      </c>
    </row>
    <row r="209" spans="1:31" ht="15.75" x14ac:dyDescent="0.25">
      <c r="A209" s="160" t="str">
        <f>IF(1=1,IF(E209="","",A194),N("A21"))</f>
        <v/>
      </c>
      <c r="B209" s="127" t="str">
        <f>IF(1=1,IF(E209="","",B194),N("B21"))</f>
        <v/>
      </c>
      <c r="C209" s="128"/>
      <c r="D209" s="129" t="str">
        <f>IF(ISBLANK(E209),"",LARGE(D194:D208,1)+1)</f>
        <v/>
      </c>
      <c r="E209" s="130"/>
      <c r="F209" s="131"/>
      <c r="G209" s="170"/>
      <c r="H209" s="105"/>
      <c r="I209" s="132" t="str">
        <f>IF(1=1,IF(E209="","",I194),N("H21"))</f>
        <v/>
      </c>
      <c r="J209" s="133" t="str">
        <f>IF(1=1,IF(E209="","",J194),N("I21"))</f>
        <v/>
      </c>
      <c r="K209" s="134" t="str">
        <f>IF(1=1,IF(E209="","",K194),N("J21"))</f>
        <v/>
      </c>
      <c r="L209" s="135" t="str">
        <f>IF(1=1,IF(OR(J209="",O209="",NOT(ISNUMBER(J209)),NOT(ISNUMBER(O209)),J209=0),"",O209/J209),N("L21"))</f>
        <v/>
      </c>
      <c r="M209" s="136" t="str">
        <f>IF(1=1,IF(OR(L209="",NOT(ISNUMBER(F209))),"",F209*L209*IFERROR(INDEX(D384:D428,MATCH(AE209,B384:B428,0)),1)),N("M13"))</f>
        <v/>
      </c>
      <c r="N209" s="137" t="str">
        <f>IF(1=1,IF(F209="","",IF(G209="","",IFERROR(INDEX(E384:E428,MATCH(AE209,B384:B428,0)),G209&amp;""))),N("N6"))</f>
        <v/>
      </c>
      <c r="O209" s="138" t="str">
        <f>IF(1=1,IF(E209="","",O194),N("K21"))</f>
        <v/>
      </c>
      <c r="P209" s="139" t="str">
        <f>IF(1=1,IF(M209="","",IF(AND(ISNUMBER(M209),M209&lt;1,N209="kg"),MAX(1,ROUND(M209*1000,0)),IF(AND(ISNUMBER(M209),M209&lt;1,N209="L"),MAX(1,ROUND(M209*100,0)),ROUND(M209,3)))),N("O21"))</f>
        <v/>
      </c>
      <c r="Q209" s="140" t="str">
        <f>IF(1=1,IF(M209="","",IF(AND(ISNUMBER(M209),M209&lt;1,N209="kg"),"g",IF(AND(ISNUMBER(M209),M209&lt;1,N209="L"),"cl",N209))),N("P21"))</f>
        <v/>
      </c>
      <c r="R209" s="161" t="str">
        <f>IF(1=1,IF(E209="","",IF(F209="","A CONTROLER",IF(NOT(ISNUMBER(F209)),"TEXTE",IF(OR(L209="",L209&lt;=0),"COMMANDE PRINCIPALE INCOMPLETE",IF(G209="","UNITE MANQUANTE",IF(COUNTIF(B384:B428,AE209)=0,"UNITE A CONTROLER","OK")))))),N("Q9"))</f>
        <v/>
      </c>
      <c r="S209" s="105"/>
      <c r="T209" s="141">
        <f t="shared" si="16"/>
        <v>0</v>
      </c>
      <c r="U209" s="133" t="str">
        <f>IF(1=1,IF(E209="","",U194),N("S21"))</f>
        <v/>
      </c>
      <c r="V209" s="133" t="str">
        <f>IF(1=1,IF(E209="","",V194),N("T21"))</f>
        <v/>
      </c>
      <c r="W209" s="135" t="str">
        <f>IF(1=1,IF(OR(U209="",V209="",NOT(ISNUMBER(U209)),NOT(ISNUMBER(V209)),U209=0),"",V209/U209),N("U21"))</f>
        <v/>
      </c>
      <c r="X209" s="136" t="str">
        <f>IF(1=1,IF(OR(W209="",NOT(ISNUMBER(F209))),"",F209*W209*IFERROR(INDEX(D384:D428,MATCH(AE209,B384:B428,0)),1)),N("V7"))</f>
        <v/>
      </c>
      <c r="Y209" s="137" t="str">
        <f>IF(1=1,IF(F209="","",IF(G209="","",IFERROR(INDEX(E384:E428,MATCH(AE209,B384:B428,0)),G209&amp;""))),N("W6"))</f>
        <v/>
      </c>
      <c r="Z209" s="142" t="str">
        <f>IF(1=1,IF(X209="","",IF(AND(ISNUMBER(X209),X209&lt;1,Y209="kg"),MAX(1,ROUND(X209*1000,0)),IF(AND(ISNUMBER(X209),X209&lt;1,Y209="L"),MAX(1,ROUND(X209*100,0)),ROUND(X209,3)))),N("X21"))</f>
        <v/>
      </c>
      <c r="AA209" s="143" t="str">
        <f>IF(1=1,IF(X209="","",IF(AND(ISNUMBER(X209),X209&lt;1,Y209="kg"),"g",IF(AND(ISNUMBER(X209),X209&lt;1,Y209="L"),"cl",Y209))),N("Y21"))</f>
        <v/>
      </c>
      <c r="AB209" s="123" t="str">
        <f>IF(1=1,IF(E209="","",IF(F209="","A CONTROLER",IF(NOT(ISNUMBER(F209)),"TEXTE",IF(OR(W209="",W209&lt;=0),"COMMANDE COUVERTS INCOMPLETE",IF(G209="","UNITE MANQUANTE",IF(COUNTIF(B384:B428,AE209)=0,"UNITE A CONTROLER","OK")))))),N("Z6"))</f>
        <v/>
      </c>
      <c r="AD209" s="144" t="str">
        <f>IF(1=1,IF(E209="","",AD194),N("AB21"))</f>
        <v/>
      </c>
      <c r="AE209" s="125" t="str">
        <f>IF(1=1,IF(G209="","",UPPER(TRIM(SUBSTITUTE(SUBSTITUTE(G209&amp;"",CHAR(160)," ")," "," ")))),N("AC21"))</f>
        <v/>
      </c>
    </row>
    <row r="210" spans="1:31" ht="15.75" x14ac:dyDescent="0.25">
      <c r="A210" s="160" t="str">
        <f>IF(1=1,IF(E210="","",A194),N("A22"))</f>
        <v>N° 144</v>
      </c>
      <c r="B210" s="127" t="str">
        <f>IF(1=1,IF(E210="","",B194),N("B22"))</f>
        <v>LASAGNES AL-FORNO</v>
      </c>
      <c r="C210" s="128" t="s">
        <v>241</v>
      </c>
      <c r="D210" s="129">
        <f>IF(ISBLANK(E210),"",LARGE(D194:D209,1)+1)</f>
        <v>13</v>
      </c>
      <c r="E210" s="130" t="s">
        <v>656</v>
      </c>
      <c r="F210" s="131">
        <v>15</v>
      </c>
      <c r="G210" s="9" t="s">
        <v>26</v>
      </c>
      <c r="H210" s="105"/>
      <c r="I210" s="132" t="str">
        <f>IF(1=1,IF(E210="","",I194),N("H22"))</f>
        <v>viande de bœuf</v>
      </c>
      <c r="J210" s="133">
        <f>IF(1=1,IF(E210="","",J194),N("I22"))</f>
        <v>14</v>
      </c>
      <c r="K210" s="134" t="str">
        <f>IF(1=1,IF(E210="","",K194),N("J22"))</f>
        <v>Kg</v>
      </c>
      <c r="L210" s="135">
        <f>IF(1=1,IF(OR(J210="",O210="",NOT(ISNUMBER(J210)),NOT(ISNUMBER(O210)),J210=0),"",O210/J210),N("L22"))</f>
        <v>10.714285714285714</v>
      </c>
      <c r="M210" s="136">
        <f>IF(1=1,IF(OR(L210="",NOT(ISNUMBER(F210))),"",F210*L210*IFERROR(INDEX(D384:D428,MATCH(AE210,B384:B428,0)),1)),N("M13"))</f>
        <v>160.71428571428569</v>
      </c>
      <c r="N210" s="137" t="str">
        <f>IF(1=1,IF(F210="","",IF(G210="","",IFERROR(INDEX(E384:E428,MATCH(AE210,B384:B428,0)),G210&amp;""))),N("N6"))</f>
        <v>L</v>
      </c>
      <c r="O210" s="138">
        <f>IF(1=1,IF(E210="","",O194),N("K22"))</f>
        <v>150</v>
      </c>
      <c r="P210" s="139">
        <f>IF(1=1,IF(M210="","",IF(AND(ISNUMBER(M210),M210&lt;1,N210="kg"),MAX(1,ROUND(M210*1000,0)),IF(AND(ISNUMBER(M210),M210&lt;1,N210="L"),MAX(1,ROUND(M210*100,0)),ROUND(M210,3)))),N("O22"))</f>
        <v>160.714</v>
      </c>
      <c r="Q210" s="140" t="str">
        <f>IF(1=1,IF(M210="","",IF(AND(ISNUMBER(M210),M210&lt;1,N210="kg"),"g",IF(AND(ISNUMBER(M210),M210&lt;1,N210="L"),"cl",N210))),N("P22"))</f>
        <v>L</v>
      </c>
      <c r="R210" s="161" t="str">
        <f>IF(1=1,IF(E210="","",IF(F210="","A CONTROLER",IF(NOT(ISNUMBER(F210)),"TEXTE",IF(OR(L210="",L210&lt;=0),"COMMANDE PRINCIPALE INCOMPLETE",IF(G210="","UNITE MANQUANTE",IF(COUNTIF(B384:B428,AE210)=0,"UNITE A CONTROLER","OK")))))),N("Q9"))</f>
        <v>OK</v>
      </c>
      <c r="S210" s="105"/>
      <c r="T210" s="141" t="str">
        <f t="shared" si="16"/>
        <v>Lait *</v>
      </c>
      <c r="U210" s="133">
        <f>IF(1=1,IF(E210="","",U194),N("S22"))</f>
        <v>100</v>
      </c>
      <c r="V210" s="133">
        <f>IF(1=1,IF(E210="","",V194),N("T22"))</f>
        <v>150</v>
      </c>
      <c r="W210" s="135">
        <f>IF(1=1,IF(OR(U210="",V210="",NOT(ISNUMBER(U210)),NOT(ISNUMBER(V210)),U210=0),"",V210/U210),N("U22"))</f>
        <v>1.5</v>
      </c>
      <c r="X210" s="136">
        <f>IF(1=1,IF(OR(W210="",NOT(ISNUMBER(F210))),"",F210*W210*IFERROR(INDEX(D384:D428,MATCH(AE210,B384:B428,0)),1)),N("V7"))</f>
        <v>22.5</v>
      </c>
      <c r="Y210" s="137" t="str">
        <f>IF(1=1,IF(F210="","",IF(G210="","",IFERROR(INDEX(E384:E428,MATCH(AE210,B384:B428,0)),G210&amp;""))),N("W6"))</f>
        <v>L</v>
      </c>
      <c r="Z210" s="142">
        <f>IF(1=1,IF(X210="","",IF(AND(ISNUMBER(X210),X210&lt;1,Y210="kg"),MAX(1,ROUND(X210*1000,0)),IF(AND(ISNUMBER(X210),X210&lt;1,Y210="L"),MAX(1,ROUND(X210*100,0)),ROUND(X210,3)))),N("X22"))</f>
        <v>22.5</v>
      </c>
      <c r="AA210" s="143" t="str">
        <f>IF(1=1,IF(X210="","",IF(AND(ISNUMBER(X210),X210&lt;1,Y210="kg"),"g",IF(AND(ISNUMBER(X210),X210&lt;1,Y210="L"),"cl",Y210))),N("Y22"))</f>
        <v>L</v>
      </c>
      <c r="AB210" s="123" t="str">
        <f>IF(1=1,IF(E210="","",IF(F210="","A CONTROLER",IF(NOT(ISNUMBER(F210)),"TEXTE",IF(OR(W210="",W210&lt;=0),"COMMANDE COUVERTS INCOMPLETE",IF(G210="","UNITE MANQUANTE",IF(COUNTIF(B384:B428,AE210)=0,"UNITE A CONTROLER","OK")))))),N("Z6"))</f>
        <v>OK</v>
      </c>
      <c r="AD210" s="144">
        <f>IF(1=1,IF(E210="","",AD194),N("AB22"))</f>
        <v>62</v>
      </c>
      <c r="AE210" s="125" t="str">
        <f>IF(1=1,IF(G210="","",UPPER(TRIM(SUBSTITUTE(SUBSTITUTE(G210&amp;"",CHAR(160)," ")," "," ")))),N("AC22"))</f>
        <v>L</v>
      </c>
    </row>
    <row r="211" spans="1:31" ht="15.75" x14ac:dyDescent="0.25">
      <c r="A211" s="160" t="str">
        <f>IF(1=1,IF(E211="","",A194),N("A23"))</f>
        <v>N° 144</v>
      </c>
      <c r="B211" s="127" t="str">
        <f>IF(1=1,IF(E211="","",B194),N("B23"))</f>
        <v>LASAGNES AL-FORNO</v>
      </c>
      <c r="C211" s="128" t="s">
        <v>241</v>
      </c>
      <c r="D211" s="129">
        <f>IF(ISBLANK(E211),"",LARGE(D194:D210,1)+1)</f>
        <v>14</v>
      </c>
      <c r="E211" s="130" t="s">
        <v>661</v>
      </c>
      <c r="F211" s="131">
        <v>5</v>
      </c>
      <c r="G211" s="9" t="s">
        <v>26</v>
      </c>
      <c r="H211" s="105"/>
      <c r="I211" s="132" t="str">
        <f>IF(1=1,IF(E211="","",I194),N("H23"))</f>
        <v>viande de bœuf</v>
      </c>
      <c r="J211" s="133">
        <f>IF(1=1,IF(E211="","",J194),N("I23"))</f>
        <v>14</v>
      </c>
      <c r="K211" s="134" t="str">
        <f>IF(1=1,IF(E211="","",K194),N("J23"))</f>
        <v>Kg</v>
      </c>
      <c r="L211" s="135">
        <f>IF(1=1,IF(OR(J211="",O211="",NOT(ISNUMBER(J211)),NOT(ISNUMBER(O211)),J211=0),"",O211/J211),N("L23"))</f>
        <v>10.714285714285714</v>
      </c>
      <c r="M211" s="136">
        <f>IF(1=1,IF(OR(L211="",NOT(ISNUMBER(F211))),"",F211*L211*IFERROR(INDEX(D384:D428,MATCH(AE211,B384:B428,0)),1)),N("M13"))</f>
        <v>53.571428571428569</v>
      </c>
      <c r="N211" s="137" t="str">
        <f>IF(1=1,IF(F211="","",IF(G211="","",IFERROR(INDEX(E384:E428,MATCH(AE211,B384:B428,0)),G211&amp;""))),N("N6"))</f>
        <v>L</v>
      </c>
      <c r="O211" s="138">
        <f>IF(1=1,IF(E211="","",O194),N("K23"))</f>
        <v>150</v>
      </c>
      <c r="P211" s="139">
        <f>IF(1=1,IF(M211="","",IF(AND(ISNUMBER(M211),M211&lt;1,N211="kg"),MAX(1,ROUND(M211*1000,0)),IF(AND(ISNUMBER(M211),M211&lt;1,N211="L"),MAX(1,ROUND(M211*100,0)),ROUND(M211,3)))),N("O23"))</f>
        <v>53.570999999999998</v>
      </c>
      <c r="Q211" s="140" t="str">
        <f>IF(1=1,IF(M211="","",IF(AND(ISNUMBER(M211),M211&lt;1,N211="kg"),"g",IF(AND(ISNUMBER(M211),M211&lt;1,N211="L"),"cl",N211))),N("P23"))</f>
        <v>L</v>
      </c>
      <c r="R211" s="161" t="str">
        <f>IF(1=1,IF(E211="","",IF(F211="","A CONTROLER",IF(NOT(ISNUMBER(F211)),"TEXTE",IF(OR(L211="",L211&lt;=0),"COMMANDE PRINCIPALE INCOMPLETE",IF(G211="","UNITE MANQUANTE",IF(COUNTIF(B384:B428,AE211)=0,"UNITE A CONTROLER","OK")))))),N("Q9"))</f>
        <v>OK</v>
      </c>
      <c r="S211" s="105"/>
      <c r="T211" s="141" t="str">
        <f t="shared" si="16"/>
        <v>Crème fraîche *</v>
      </c>
      <c r="U211" s="133">
        <f>IF(1=1,IF(E211="","",U194),N("S23"))</f>
        <v>100</v>
      </c>
      <c r="V211" s="133">
        <f>IF(1=1,IF(E211="","",V194),N("T23"))</f>
        <v>150</v>
      </c>
      <c r="W211" s="135">
        <f>IF(1=1,IF(OR(U211="",V211="",NOT(ISNUMBER(U211)),NOT(ISNUMBER(V211)),U211=0),"",V211/U211),N("U23"))</f>
        <v>1.5</v>
      </c>
      <c r="X211" s="136">
        <f>IF(1=1,IF(OR(W211="",NOT(ISNUMBER(F211))),"",F211*W211*IFERROR(INDEX(D384:D428,MATCH(AE211,B384:B428,0)),1)),N("V7"))</f>
        <v>7.5</v>
      </c>
      <c r="Y211" s="137" t="str">
        <f>IF(1=1,IF(F211="","",IF(G211="","",IFERROR(INDEX(E384:E428,MATCH(AE211,B384:B428,0)),G211&amp;""))),N("W6"))</f>
        <v>L</v>
      </c>
      <c r="Z211" s="142">
        <f>IF(1=1,IF(X211="","",IF(AND(ISNUMBER(X211),X211&lt;1,Y211="kg"),MAX(1,ROUND(X211*1000,0)),IF(AND(ISNUMBER(X211),X211&lt;1,Y211="L"),MAX(1,ROUND(X211*100,0)),ROUND(X211,3)))),N("X23"))</f>
        <v>7.5</v>
      </c>
      <c r="AA211" s="143" t="str">
        <f>IF(1=1,IF(X211="","",IF(AND(ISNUMBER(X211),X211&lt;1,Y211="kg"),"g",IF(AND(ISNUMBER(X211),X211&lt;1,Y211="L"),"cl",Y211))),N("Y23"))</f>
        <v>L</v>
      </c>
      <c r="AB211" s="123" t="str">
        <f>IF(1=1,IF(E211="","",IF(F211="","A CONTROLER",IF(NOT(ISNUMBER(F211)),"TEXTE",IF(OR(W211="",W211&lt;=0),"COMMANDE COUVERTS INCOMPLETE",IF(G211="","UNITE MANQUANTE",IF(COUNTIF(B384:B428,AE211)=0,"UNITE A CONTROLER","OK")))))),N("Z6"))</f>
        <v>OK</v>
      </c>
      <c r="AD211" s="144">
        <f>IF(1=1,IF(E211="","",AD194),N("AB23"))</f>
        <v>62</v>
      </c>
      <c r="AE211" s="125" t="str">
        <f>IF(1=1,IF(G211="","",UPPER(TRIM(SUBSTITUTE(SUBSTITUTE(G211&amp;"",CHAR(160)," ")," "," ")))),N("AC23"))</f>
        <v>L</v>
      </c>
    </row>
    <row r="212" spans="1:31" ht="15.75" x14ac:dyDescent="0.25">
      <c r="A212" s="160" t="str">
        <f>IF(1=1,IF(E212="","",A194),N("A24"))</f>
        <v>N° 144</v>
      </c>
      <c r="B212" s="127" t="str">
        <f>IF(1=1,IF(E212="","",B194),N("B24"))</f>
        <v>LASAGNES AL-FORNO</v>
      </c>
      <c r="C212" s="128" t="s">
        <v>241</v>
      </c>
      <c r="D212" s="129">
        <f>IF(ISBLANK(E212),"",LARGE(D194:D211,1)+1)</f>
        <v>15</v>
      </c>
      <c r="E212" s="130" t="s">
        <v>641</v>
      </c>
      <c r="F212" s="131">
        <v>1.2</v>
      </c>
      <c r="G212" s="8" t="s">
        <v>151</v>
      </c>
      <c r="H212" s="105"/>
      <c r="I212" s="132" t="str">
        <f>IF(1=1,IF(E212="","",I194),N("H24"))</f>
        <v>viande de bœuf</v>
      </c>
      <c r="J212" s="133">
        <f>IF(1=1,IF(E212="","",J194),N("I24"))</f>
        <v>14</v>
      </c>
      <c r="K212" s="134" t="str">
        <f>IF(1=1,IF(E212="","",K194),N("J24"))</f>
        <v>Kg</v>
      </c>
      <c r="L212" s="135">
        <f>IF(1=1,IF(OR(J212="",O212="",NOT(ISNUMBER(J212)),NOT(ISNUMBER(O212)),J212=0),"",O212/J212),N("L24"))</f>
        <v>10.714285714285714</v>
      </c>
      <c r="M212" s="136">
        <f>IF(1=1,IF(OR(L212="",NOT(ISNUMBER(F212))),"",F212*L212*IFERROR(INDEX(D384:D428,MATCH(AE212,B384:B428,0)),1)),N("M13"))</f>
        <v>12.857142857142856</v>
      </c>
      <c r="N212" s="137" t="str">
        <f>IF(1=1,IF(F212="","",IF(G212="","",IFERROR(INDEX(E384:E428,MATCH(AE212,B384:B428,0)),G212&amp;""))),N("N6"))</f>
        <v>kg</v>
      </c>
      <c r="O212" s="138">
        <f>IF(1=1,IF(E212="","",O194),N("K24"))</f>
        <v>150</v>
      </c>
      <c r="P212" s="139">
        <f>IF(1=1,IF(M212="","",IF(AND(ISNUMBER(M212),M212&lt;1,N212="kg"),MAX(1,ROUND(M212*1000,0)),IF(AND(ISNUMBER(M212),M212&lt;1,N212="L"),MAX(1,ROUND(M212*100,0)),ROUND(M212,3)))),N("O24"))</f>
        <v>12.856999999999999</v>
      </c>
      <c r="Q212" s="140" t="str">
        <f>IF(1=1,IF(M212="","",IF(AND(ISNUMBER(M212),M212&lt;1,N212="kg"),"g",IF(AND(ISNUMBER(M212),M212&lt;1,N212="L"),"cl",N212))),N("P24"))</f>
        <v>kg</v>
      </c>
      <c r="R212" s="161" t="str">
        <f>IF(1=1,IF(E212="","",IF(F212="","A CONTROLER",IF(NOT(ISNUMBER(F212)),"TEXTE",IF(OR(L212="",L212&lt;=0),"COMMANDE PRINCIPALE INCOMPLETE",IF(G212="","UNITE MANQUANTE",IF(COUNTIF(B384:B428,AE212)=0,"UNITE A CONTROLER","OK")))))),N("Q9"))</f>
        <v>OK</v>
      </c>
      <c r="S212" s="105"/>
      <c r="T212" s="141" t="str">
        <f t="shared" si="16"/>
        <v>Farine *</v>
      </c>
      <c r="U212" s="133">
        <f>IF(1=1,IF(E212="","",U194),N("S24"))</f>
        <v>100</v>
      </c>
      <c r="V212" s="133">
        <f>IF(1=1,IF(E212="","",V194),N("T24"))</f>
        <v>150</v>
      </c>
      <c r="W212" s="135">
        <f>IF(1=1,IF(OR(U212="",V212="",NOT(ISNUMBER(U212)),NOT(ISNUMBER(V212)),U212=0),"",V212/U212),N("U24"))</f>
        <v>1.5</v>
      </c>
      <c r="X212" s="136">
        <f>IF(1=1,IF(OR(W212="",NOT(ISNUMBER(F212))),"",F212*W212*IFERROR(INDEX(D384:D428,MATCH(AE212,B384:B428,0)),1)),N("V7"))</f>
        <v>1.7999999999999998</v>
      </c>
      <c r="Y212" s="137" t="str">
        <f>IF(1=1,IF(F212="","",IF(G212="","",IFERROR(INDEX(E384:E428,MATCH(AE212,B384:B428,0)),G212&amp;""))),N("W6"))</f>
        <v>kg</v>
      </c>
      <c r="Z212" s="142">
        <f>IF(1=1,IF(X212="","",IF(AND(ISNUMBER(X212),X212&lt;1,Y212="kg"),MAX(1,ROUND(X212*1000,0)),IF(AND(ISNUMBER(X212),X212&lt;1,Y212="L"),MAX(1,ROUND(X212*100,0)),ROUND(X212,3)))),N("X24"))</f>
        <v>1.8</v>
      </c>
      <c r="AA212" s="143" t="str">
        <f>IF(1=1,IF(X212="","",IF(AND(ISNUMBER(X212),X212&lt;1,Y212="kg"),"g",IF(AND(ISNUMBER(X212),X212&lt;1,Y212="L"),"cl",Y212))),N("Y24"))</f>
        <v>kg</v>
      </c>
      <c r="AB212" s="123" t="str">
        <f>IF(1=1,IF(E212="","",IF(F212="","A CONTROLER",IF(NOT(ISNUMBER(F212)),"TEXTE",IF(OR(W212="",W212&lt;=0),"COMMANDE COUVERTS INCOMPLETE",IF(G212="","UNITE MANQUANTE",IF(COUNTIF(B384:B428,AE212)=0,"UNITE A CONTROLER","OK")))))),N("Z6"))</f>
        <v>OK</v>
      </c>
      <c r="AD212" s="144">
        <f>IF(1=1,IF(E212="","",AD194),N("AB24"))</f>
        <v>62</v>
      </c>
      <c r="AE212" s="125" t="str">
        <f>IF(1=1,IF(G212="","",UPPER(TRIM(SUBSTITUTE(SUBSTITUTE(G212&amp;"",CHAR(160)," ")," "," ")))),N("AC24"))</f>
        <v>KG</v>
      </c>
    </row>
    <row r="213" spans="1:31" ht="15.75" x14ac:dyDescent="0.25">
      <c r="A213" s="160" t="str">
        <f>IF(1=1,IF(E213="","",A194),N("A25"))</f>
        <v>N° 144</v>
      </c>
      <c r="B213" s="127" t="str">
        <f>IF(1=1,IF(E213="","",B194),N("B25"))</f>
        <v>LASAGNES AL-FORNO</v>
      </c>
      <c r="C213" s="128" t="s">
        <v>241</v>
      </c>
      <c r="D213" s="129">
        <f>IF(ISBLANK(E213),"",LARGE(D194:D212,1)+1)</f>
        <v>16</v>
      </c>
      <c r="E213" s="130" t="s">
        <v>662</v>
      </c>
      <c r="F213" s="131">
        <v>1.2</v>
      </c>
      <c r="G213" s="8" t="s">
        <v>151</v>
      </c>
      <c r="H213" s="105"/>
      <c r="I213" s="132" t="str">
        <f>IF(1=1,IF(E213="","",I194),N("H25"))</f>
        <v>viande de bœuf</v>
      </c>
      <c r="J213" s="133">
        <f>IF(1=1,IF(E213="","",J194),N("I25"))</f>
        <v>14</v>
      </c>
      <c r="K213" s="134" t="str">
        <f>IF(1=1,IF(E213="","",K194),N("J25"))</f>
        <v>Kg</v>
      </c>
      <c r="L213" s="135">
        <f>IF(1=1,IF(OR(J213="",O213="",NOT(ISNUMBER(J213)),NOT(ISNUMBER(O213)),J213=0),"",O213/J213),N("L25"))</f>
        <v>10.714285714285714</v>
      </c>
      <c r="M213" s="136">
        <f>IF(1=1,IF(OR(L213="",NOT(ISNUMBER(F213))),"",F213*L213*IFERROR(INDEX(D384:D428,MATCH(AE213,B384:B428,0)),1)),N("M13"))</f>
        <v>12.857142857142856</v>
      </c>
      <c r="N213" s="137" t="str">
        <f>IF(1=1,IF(F213="","",IF(G213="","",IFERROR(INDEX(E384:E428,MATCH(AE213,B384:B428,0)),G213&amp;""))),N("N6"))</f>
        <v>kg</v>
      </c>
      <c r="O213" s="138">
        <f>IF(1=1,IF(E213="","",O194),N("K25"))</f>
        <v>150</v>
      </c>
      <c r="P213" s="139">
        <f>IF(1=1,IF(M213="","",IF(AND(ISNUMBER(M213),M213&lt;1,N213="kg"),MAX(1,ROUND(M213*1000,0)),IF(AND(ISNUMBER(M213),M213&lt;1,N213="L"),MAX(1,ROUND(M213*100,0)),ROUND(M213,3)))),N("O25"))</f>
        <v>12.856999999999999</v>
      </c>
      <c r="Q213" s="140" t="str">
        <f>IF(1=1,IF(M213="","",IF(AND(ISNUMBER(M213),M213&lt;1,N213="kg"),"g",IF(AND(ISNUMBER(M213),M213&lt;1,N213="L"),"cl",N213))),N("P25"))</f>
        <v>kg</v>
      </c>
      <c r="R213" s="161" t="str">
        <f>IF(1=1,IF(E213="","",IF(F213="","A CONTROLER",IF(NOT(ISNUMBER(F213)),"TEXTE",IF(OR(L213="",L213&lt;=0),"COMMANDE PRINCIPALE INCOMPLETE",IF(G213="","UNITE MANQUANTE",IF(COUNTIF(B384:B428,AE213)=0,"UNITE A CONTROLER","OK")))))),N("Q9"))</f>
        <v>OK</v>
      </c>
      <c r="S213" s="105"/>
      <c r="T213" s="141" t="str">
        <f t="shared" si="16"/>
        <v>Beurre ou margarine *</v>
      </c>
      <c r="U213" s="133">
        <f>IF(1=1,IF(E213="","",U194),N("S25"))</f>
        <v>100</v>
      </c>
      <c r="V213" s="133">
        <f>IF(1=1,IF(E213="","",V194),N("T25"))</f>
        <v>150</v>
      </c>
      <c r="W213" s="135">
        <f>IF(1=1,IF(OR(U213="",V213="",NOT(ISNUMBER(U213)),NOT(ISNUMBER(V213)),U213=0),"",V213/U213),N("U25"))</f>
        <v>1.5</v>
      </c>
      <c r="X213" s="136">
        <f>IF(1=1,IF(OR(W213="",NOT(ISNUMBER(F213))),"",F213*W213*IFERROR(INDEX(D384:D428,MATCH(AE213,B384:B428,0)),1)),N("V7"))</f>
        <v>1.7999999999999998</v>
      </c>
      <c r="Y213" s="137" t="str">
        <f>IF(1=1,IF(F213="","",IF(G213="","",IFERROR(INDEX(E384:E428,MATCH(AE213,B384:B428,0)),G213&amp;""))),N("W6"))</f>
        <v>kg</v>
      </c>
      <c r="Z213" s="142">
        <f>IF(1=1,IF(X213="","",IF(AND(ISNUMBER(X213),X213&lt;1,Y213="kg"),MAX(1,ROUND(X213*1000,0)),IF(AND(ISNUMBER(X213),X213&lt;1,Y213="L"),MAX(1,ROUND(X213*100,0)),ROUND(X213,3)))),N("X25"))</f>
        <v>1.8</v>
      </c>
      <c r="AA213" s="143" t="str">
        <f>IF(1=1,IF(X213="","",IF(AND(ISNUMBER(X213),X213&lt;1,Y213="kg"),"g",IF(AND(ISNUMBER(X213),X213&lt;1,Y213="L"),"cl",Y213))),N("Y25"))</f>
        <v>kg</v>
      </c>
      <c r="AB213" s="123" t="str">
        <f>IF(1=1,IF(E213="","",IF(F213="","A CONTROLER",IF(NOT(ISNUMBER(F213)),"TEXTE",IF(OR(W213="",W213&lt;=0),"COMMANDE COUVERTS INCOMPLETE",IF(G213="","UNITE MANQUANTE",IF(COUNTIF(B384:B428,AE213)=0,"UNITE A CONTROLER","OK")))))),N("Z6"))</f>
        <v>OK</v>
      </c>
      <c r="AD213" s="144">
        <f>IF(1=1,IF(E213="","",AD194),N("AB25"))</f>
        <v>62</v>
      </c>
      <c r="AE213" s="125" t="str">
        <f>IF(1=1,IF(G213="","",UPPER(TRIM(SUBSTITUTE(SUBSTITUTE(G213&amp;"",CHAR(160)," ")," "," ")))),N("AC25"))</f>
        <v>KG</v>
      </c>
    </row>
    <row r="214" spans="1:31" ht="15.75" x14ac:dyDescent="0.25">
      <c r="A214" s="160" t="str">
        <f>IF(1=1,IF(E214="","",A194),N("A26"))</f>
        <v>N° 144</v>
      </c>
      <c r="B214" s="127" t="str">
        <f>IF(1=1,IF(E214="","",B194),N("B26"))</f>
        <v>LASAGNES AL-FORNO</v>
      </c>
      <c r="C214" s="128" t="s">
        <v>241</v>
      </c>
      <c r="D214" s="129">
        <f>IF(ISBLANK(E214),"",LARGE(D194:D213,1)+1)</f>
        <v>17</v>
      </c>
      <c r="E214" s="130" t="s">
        <v>93</v>
      </c>
      <c r="F214" s="243" t="s">
        <v>72</v>
      </c>
      <c r="G214" s="170"/>
      <c r="H214" s="105"/>
      <c r="I214" s="132" t="str">
        <f>IF(1=1,IF(E214="","",I194),N("H26"))</f>
        <v>viande de bœuf</v>
      </c>
      <c r="J214" s="133">
        <f>IF(1=1,IF(E214="","",J194),N("I26"))</f>
        <v>14</v>
      </c>
      <c r="K214" s="134" t="str">
        <f>IF(1=1,IF(E214="","",K194),N("J26"))</f>
        <v>Kg</v>
      </c>
      <c r="L214" s="135">
        <f>IF(1=1,IF(OR(J214="",O214="",NOT(ISNUMBER(J214)),NOT(ISNUMBER(O214)),J214=0),"",O214/J214),N("L26"))</f>
        <v>10.714285714285714</v>
      </c>
      <c r="M214" s="136" t="str">
        <f>IF(1=1,IF(OR(L214="",NOT(ISNUMBER(F214))),"",F214*L214*IFERROR(INDEX(D384:D428,MATCH(AE214,B384:B428,0)),1)),N("M13"))</f>
        <v/>
      </c>
      <c r="N214" s="137" t="str">
        <f>IF(1=1,IF(F214="","",IF(G214="","",IFERROR(INDEX(E384:E428,MATCH(AE214,B384:B428,0)),G214&amp;""))),N("N6"))</f>
        <v/>
      </c>
      <c r="O214" s="138">
        <f>IF(1=1,IF(E214="","",O194),N("K26"))</f>
        <v>150</v>
      </c>
      <c r="P214" s="139" t="str">
        <f>IF(1=1,IF(M214="","",IF(AND(ISNUMBER(M214),M214&lt;1,N214="kg"),MAX(1,ROUND(M214*1000,0)),IF(AND(ISNUMBER(M214),M214&lt;1,N214="L"),MAX(1,ROUND(M214*100,0)),ROUND(M214,3)))),N("O26"))</f>
        <v/>
      </c>
      <c r="Q214" s="140" t="str">
        <f>IF(1=1,IF(M214="","",IF(AND(ISNUMBER(M214),M214&lt;1,N214="kg"),"g",IF(AND(ISNUMBER(M214),M214&lt;1,N214="L"),"cl",N214))),N("P26"))</f>
        <v/>
      </c>
      <c r="R214" s="161" t="str">
        <f>IF(1=1,IF(E214="","",IF(F214="","A CONTROLER",IF(NOT(ISNUMBER(F214)),"TEXTE",IF(OR(L214="",L214&lt;=0),"COMMANDE PRINCIPALE INCOMPLETE",IF(G214="","UNITE MANQUANTE",IF(COUNTIF(B384:B428,AE214)=0,"UNITE A CONTROLER","OK")))))),N("Q9"))</f>
        <v>TEXTE</v>
      </c>
      <c r="S214" s="105"/>
      <c r="T214" s="141" t="str">
        <f t="shared" si="16"/>
        <v>Sel</v>
      </c>
      <c r="U214" s="133">
        <f>IF(1=1,IF(E214="","",U194),N("S26"))</f>
        <v>100</v>
      </c>
      <c r="V214" s="133">
        <f>IF(1=1,IF(E214="","",V194),N("T26"))</f>
        <v>150</v>
      </c>
      <c r="W214" s="135">
        <f>IF(1=1,IF(OR(U214="",V214="",NOT(ISNUMBER(U214)),NOT(ISNUMBER(V214)),U214=0),"",V214/U214),N("U26"))</f>
        <v>1.5</v>
      </c>
      <c r="X214" s="136" t="str">
        <f>IF(1=1,IF(OR(W214="",NOT(ISNUMBER(F214))),"",F214*W214*IFERROR(INDEX(D384:D428,MATCH(AE214,B384:B428,0)),1)),N("V7"))</f>
        <v/>
      </c>
      <c r="Y214" s="137" t="str">
        <f>IF(1=1,IF(F214="","",IF(G214="","",IFERROR(INDEX(E384:E428,MATCH(AE214,B384:B428,0)),G214&amp;""))),N("W6"))</f>
        <v/>
      </c>
      <c r="Z214" s="142" t="str">
        <f>IF(1=1,IF(X214="","",IF(AND(ISNUMBER(X214),X214&lt;1,Y214="kg"),MAX(1,ROUND(X214*1000,0)),IF(AND(ISNUMBER(X214),X214&lt;1,Y214="L"),MAX(1,ROUND(X214*100,0)),ROUND(X214,3)))),N("X26"))</f>
        <v/>
      </c>
      <c r="AA214" s="143" t="str">
        <f>IF(1=1,IF(X214="","",IF(AND(ISNUMBER(X214),X214&lt;1,Y214="kg"),"g",IF(AND(ISNUMBER(X214),X214&lt;1,Y214="L"),"cl",Y214))),N("Y26"))</f>
        <v/>
      </c>
      <c r="AB214" s="123" t="str">
        <f>IF(1=1,IF(E214="","",IF(F214="","A CONTROLER",IF(NOT(ISNUMBER(F214)),"TEXTE",IF(OR(W214="",W214&lt;=0),"COMMANDE COUVERTS INCOMPLETE",IF(G214="","UNITE MANQUANTE",IF(COUNTIF(B384:B428,AE214)=0,"UNITE A CONTROLER","OK")))))),N("Z6"))</f>
        <v>TEXTE</v>
      </c>
      <c r="AD214" s="144">
        <f>IF(1=1,IF(E214="","",AD194),N("AB26"))</f>
        <v>62</v>
      </c>
      <c r="AE214" s="125" t="str">
        <f>IF(1=1,IF(G214="","",UPPER(TRIM(SUBSTITUTE(SUBSTITUTE(G214&amp;"",CHAR(160)," ")," "," ")))),N("AC26"))</f>
        <v/>
      </c>
    </row>
    <row r="215" spans="1:31" ht="15.75" x14ac:dyDescent="0.25">
      <c r="A215" s="160" t="str">
        <f>IF(1=1,IF(E215="","",A194),N("A27"))</f>
        <v>N° 144</v>
      </c>
      <c r="B215" s="127" t="str">
        <f>IF(1=1,IF(E215="","",B194),N("B27"))</f>
        <v>LASAGNES AL-FORNO</v>
      </c>
      <c r="C215" s="128" t="s">
        <v>241</v>
      </c>
      <c r="D215" s="129">
        <f>IF(ISBLANK(E215),"",LARGE(D194:D214,1)+1)</f>
        <v>18</v>
      </c>
      <c r="E215" s="130" t="s">
        <v>105</v>
      </c>
      <c r="F215" s="243" t="s">
        <v>72</v>
      </c>
      <c r="G215" s="170"/>
      <c r="H215" s="105"/>
      <c r="I215" s="132" t="str">
        <f>IF(1=1,IF(E215="","",I194),N("H27"))</f>
        <v>viande de bœuf</v>
      </c>
      <c r="J215" s="133">
        <f>IF(1=1,IF(E215="","",J194),N("I27"))</f>
        <v>14</v>
      </c>
      <c r="K215" s="134" t="str">
        <f>IF(1=1,IF(E215="","",K194),N("J27"))</f>
        <v>Kg</v>
      </c>
      <c r="L215" s="135">
        <f>IF(1=1,IF(OR(J215="",O215="",NOT(ISNUMBER(J215)),NOT(ISNUMBER(O215)),J215=0),"",O215/J215),N("L27"))</f>
        <v>10.714285714285714</v>
      </c>
      <c r="M215" s="136" t="str">
        <f>IF(1=1,IF(OR(L215="",NOT(ISNUMBER(F215))),"",F215*L215*IFERROR(INDEX(D384:D428,MATCH(AE215,B384:B428,0)),1)),N("M13"))</f>
        <v/>
      </c>
      <c r="N215" s="137" t="str">
        <f>IF(1=1,IF(F215="","",IF(G215="","",IFERROR(INDEX(E384:E428,MATCH(AE215,B384:B428,0)),G215&amp;""))),N("N6"))</f>
        <v/>
      </c>
      <c r="O215" s="138">
        <f>IF(1=1,IF(E215="","",O194),N("K27"))</f>
        <v>150</v>
      </c>
      <c r="P215" s="139" t="str">
        <f>IF(1=1,IF(M215="","",IF(AND(ISNUMBER(M215),M215&lt;1,N215="kg"),MAX(1,ROUND(M215*1000,0)),IF(AND(ISNUMBER(M215),M215&lt;1,N215="L"),MAX(1,ROUND(M215*100,0)),ROUND(M215,3)))),N("O27"))</f>
        <v/>
      </c>
      <c r="Q215" s="140" t="str">
        <f>IF(1=1,IF(M215="","",IF(AND(ISNUMBER(M215),M215&lt;1,N215="kg"),"g",IF(AND(ISNUMBER(M215),M215&lt;1,N215="L"),"cl",N215))),N("P27"))</f>
        <v/>
      </c>
      <c r="R215" s="161" t="str">
        <f>IF(1=1,IF(E215="","",IF(F215="","A CONTROLER",IF(NOT(ISNUMBER(F215)),"TEXTE",IF(OR(L215="",L215&lt;=0),"COMMANDE PRINCIPALE INCOMPLETE",IF(G215="","UNITE MANQUANTE",IF(COUNTIF(B384:B428,AE215)=0,"UNITE A CONTROLER","OK")))))),N("Q9"))</f>
        <v>TEXTE</v>
      </c>
      <c r="S215" s="105"/>
      <c r="T215" s="141" t="str">
        <f t="shared" si="16"/>
        <v>Poivre blanc moulu</v>
      </c>
      <c r="U215" s="133">
        <f>IF(1=1,IF(E215="","",U194),N("S27"))</f>
        <v>100</v>
      </c>
      <c r="V215" s="133">
        <f>IF(1=1,IF(E215="","",V194),N("T27"))</f>
        <v>150</v>
      </c>
      <c r="W215" s="135">
        <f>IF(1=1,IF(OR(U215="",V215="",NOT(ISNUMBER(U215)),NOT(ISNUMBER(V215)),U215=0),"",V215/U215),N("U27"))</f>
        <v>1.5</v>
      </c>
      <c r="X215" s="136" t="str">
        <f>IF(1=1,IF(OR(W215="",NOT(ISNUMBER(F215))),"",F215*W215*IFERROR(INDEX(D384:D428,MATCH(AE215,B384:B428,0)),1)),N("V7"))</f>
        <v/>
      </c>
      <c r="Y215" s="137" t="str">
        <f>IF(1=1,IF(F215="","",IF(G215="","",IFERROR(INDEX(E384:E428,MATCH(AE215,B384:B428,0)),G215&amp;""))),N("W6"))</f>
        <v/>
      </c>
      <c r="Z215" s="142" t="str">
        <f>IF(1=1,IF(X215="","",IF(AND(ISNUMBER(X215),X215&lt;1,Y215="kg"),MAX(1,ROUND(X215*1000,0)),IF(AND(ISNUMBER(X215),X215&lt;1,Y215="L"),MAX(1,ROUND(X215*100,0)),ROUND(X215,3)))),N("X27"))</f>
        <v/>
      </c>
      <c r="AA215" s="143" t="str">
        <f>IF(1=1,IF(X215="","",IF(AND(ISNUMBER(X215),X215&lt;1,Y215="kg"),"g",IF(AND(ISNUMBER(X215),X215&lt;1,Y215="L"),"cl",Y215))),N("Y27"))</f>
        <v/>
      </c>
      <c r="AB215" s="123" t="str">
        <f>IF(1=1,IF(E215="","",IF(F215="","A CONTROLER",IF(NOT(ISNUMBER(F215)),"TEXTE",IF(OR(W215="",W215&lt;=0),"COMMANDE COUVERTS INCOMPLETE",IF(G215="","UNITE MANQUANTE",IF(COUNTIF(B384:B428,AE215)=0,"UNITE A CONTROLER","OK")))))),N("Z6"))</f>
        <v>TEXTE</v>
      </c>
      <c r="AD215" s="144">
        <f>IF(1=1,IF(E215="","",AD194),N("AB27"))</f>
        <v>62</v>
      </c>
      <c r="AE215" s="125" t="str">
        <f>IF(1=1,IF(G215="","",UPPER(TRIM(SUBSTITUTE(SUBSTITUTE(G215&amp;"",CHAR(160)," ")," "," ")))),N("AC27"))</f>
        <v/>
      </c>
    </row>
    <row r="216" spans="1:31" ht="15.75" x14ac:dyDescent="0.25">
      <c r="A216" s="160" t="str">
        <f>IF(1=1,IF(E216="","",A194),N("A28"))</f>
        <v>N° 144</v>
      </c>
      <c r="B216" s="127" t="str">
        <f>IF(1=1,IF(E216="","",B194),N("B28"))</f>
        <v>LASAGNES AL-FORNO</v>
      </c>
      <c r="C216" s="128" t="s">
        <v>241</v>
      </c>
      <c r="D216" s="129">
        <f>IF(ISBLANK(E216),"",LARGE(D194:D215,1)+1)</f>
        <v>19</v>
      </c>
      <c r="E216" s="130" t="s">
        <v>209</v>
      </c>
      <c r="F216" s="243" t="s">
        <v>72</v>
      </c>
      <c r="G216" s="170"/>
      <c r="H216" s="105"/>
      <c r="I216" s="132" t="str">
        <f>IF(1=1,IF(E216="","",I194),N("H28"))</f>
        <v>viande de bœuf</v>
      </c>
      <c r="J216" s="133">
        <f>IF(1=1,IF(E216="","",J194),N("I28"))</f>
        <v>14</v>
      </c>
      <c r="K216" s="134" t="str">
        <f>IF(1=1,IF(E216="","",K194),N("J28"))</f>
        <v>Kg</v>
      </c>
      <c r="L216" s="135">
        <f>IF(1=1,IF(OR(J216="",O216="",NOT(ISNUMBER(J216)),NOT(ISNUMBER(O216)),J216=0),"",O216/J216),N("L28"))</f>
        <v>10.714285714285714</v>
      </c>
      <c r="M216" s="136" t="str">
        <f>IF(1=1,IF(OR(L216="",NOT(ISNUMBER(F216))),"",F216*L216*IFERROR(INDEX(D384:D428,MATCH(AE216,B384:B428,0)),1)),N("M13"))</f>
        <v/>
      </c>
      <c r="N216" s="137" t="str">
        <f>IF(1=1,IF(F216="","",IF(G216="","",IFERROR(INDEX(E384:E428,MATCH(AE216,B384:B428,0)),G216&amp;""))),N("N6"))</f>
        <v/>
      </c>
      <c r="O216" s="138">
        <f>IF(1=1,IF(E216="","",O194),N("K28"))</f>
        <v>150</v>
      </c>
      <c r="P216" s="139" t="str">
        <f>IF(1=1,IF(M216="","",IF(AND(ISNUMBER(M216),M216&lt;1,N216="kg"),MAX(1,ROUND(M216*1000,0)),IF(AND(ISNUMBER(M216),M216&lt;1,N216="L"),MAX(1,ROUND(M216*100,0)),ROUND(M216,3)))),N("O28"))</f>
        <v/>
      </c>
      <c r="Q216" s="140" t="str">
        <f>IF(1=1,IF(M216="","",IF(AND(ISNUMBER(M216),M216&lt;1,N216="kg"),"g",IF(AND(ISNUMBER(M216),M216&lt;1,N216="L"),"cl",N216))),N("P28"))</f>
        <v/>
      </c>
      <c r="R216" s="161" t="str">
        <f>IF(1=1,IF(E216="","",IF(F216="","A CONTROLER",IF(NOT(ISNUMBER(F216)),"TEXTE",IF(OR(L216="",L216&lt;=0),"COMMANDE PRINCIPALE INCOMPLETE",IF(G216="","UNITE MANQUANTE",IF(COUNTIF(B384:B428,AE216)=0,"UNITE A CONTROLER","OK")))))),N("Q9"))</f>
        <v>TEXTE</v>
      </c>
      <c r="S216" s="105"/>
      <c r="T216" s="141" t="str">
        <f t="shared" si="16"/>
        <v>Piment de Cayenne</v>
      </c>
      <c r="U216" s="133">
        <f>IF(1=1,IF(E216="","",U194),N("S28"))</f>
        <v>100</v>
      </c>
      <c r="V216" s="133">
        <f>IF(1=1,IF(E216="","",V194),N("T28"))</f>
        <v>150</v>
      </c>
      <c r="W216" s="135">
        <f>IF(1=1,IF(OR(U216="",V216="",NOT(ISNUMBER(U216)),NOT(ISNUMBER(V216)),U216=0),"",V216/U216),N("U28"))</f>
        <v>1.5</v>
      </c>
      <c r="X216" s="136" t="str">
        <f>IF(1=1,IF(OR(W216="",NOT(ISNUMBER(F216))),"",F216*W216*IFERROR(INDEX(D384:D428,MATCH(AE216,B384:B428,0)),1)),N("V7"))</f>
        <v/>
      </c>
      <c r="Y216" s="137" t="str">
        <f>IF(1=1,IF(F216="","",IF(G216="","",IFERROR(INDEX(E384:E428,MATCH(AE216,B384:B428,0)),G216&amp;""))),N("W6"))</f>
        <v/>
      </c>
      <c r="Z216" s="142" t="str">
        <f>IF(1=1,IF(X216="","",IF(AND(ISNUMBER(X216),X216&lt;1,Y216="kg"),MAX(1,ROUND(X216*1000,0)),IF(AND(ISNUMBER(X216),X216&lt;1,Y216="L"),MAX(1,ROUND(X216*100,0)),ROUND(X216,3)))),N("X28"))</f>
        <v/>
      </c>
      <c r="AA216" s="143" t="str">
        <f>IF(1=1,IF(X216="","",IF(AND(ISNUMBER(X216),X216&lt;1,Y216="kg"),"g",IF(AND(ISNUMBER(X216),X216&lt;1,Y216="L"),"cl",Y216))),N("Y28"))</f>
        <v/>
      </c>
      <c r="AB216" s="123" t="str">
        <f>IF(1=1,IF(E216="","",IF(F216="","A CONTROLER",IF(NOT(ISNUMBER(F216)),"TEXTE",IF(OR(W216="",W216&lt;=0),"COMMANDE COUVERTS INCOMPLETE",IF(G216="","UNITE MANQUANTE",IF(COUNTIF(B384:B428,AE216)=0,"UNITE A CONTROLER","OK")))))),N("Z6"))</f>
        <v>TEXTE</v>
      </c>
      <c r="AD216" s="144">
        <f>IF(1=1,IF(E216="","",AD194),N("AB28"))</f>
        <v>62</v>
      </c>
      <c r="AE216" s="125" t="str">
        <f>IF(1=1,IF(G216="","",UPPER(TRIM(SUBSTITUTE(SUBSTITUTE(G216&amp;"",CHAR(160)," ")," "," ")))),N("AC28"))</f>
        <v/>
      </c>
    </row>
    <row r="217" spans="1:31" ht="15.75" x14ac:dyDescent="0.25">
      <c r="A217" s="160" t="str">
        <f>IF(1=1,IF(E217="","",A194),N("A29"))</f>
        <v>N° 144</v>
      </c>
      <c r="B217" s="127" t="str">
        <f>IF(1=1,IF(E217="","",B194),N("B29"))</f>
        <v>LASAGNES AL-FORNO</v>
      </c>
      <c r="C217" s="128" t="s">
        <v>241</v>
      </c>
      <c r="D217" s="129">
        <f>IF(ISBLANK(E217),"",LARGE(D194:D216,1)+1)</f>
        <v>20</v>
      </c>
      <c r="E217" s="130" t="s">
        <v>210</v>
      </c>
      <c r="F217" s="243" t="s">
        <v>72</v>
      </c>
      <c r="G217" s="170"/>
      <c r="H217" s="105"/>
      <c r="I217" s="132" t="str">
        <f>IF(1=1,IF(E217="","",I194),N("H29"))</f>
        <v>viande de bœuf</v>
      </c>
      <c r="J217" s="133">
        <f>IF(1=1,IF(E217="","",J194),N("I29"))</f>
        <v>14</v>
      </c>
      <c r="K217" s="134" t="str">
        <f>IF(1=1,IF(E217="","",K194),N("J29"))</f>
        <v>Kg</v>
      </c>
      <c r="L217" s="135">
        <f>IF(1=1,IF(OR(J217="",O217="",NOT(ISNUMBER(J217)),NOT(ISNUMBER(O217)),J217=0),"",O217/J217),N("L29"))</f>
        <v>10.714285714285714</v>
      </c>
      <c r="M217" s="136" t="str">
        <f>IF(1=1,IF(OR(L217="",NOT(ISNUMBER(F217))),"",F217*L217*IFERROR(INDEX(D384:D428,MATCH(AE217,B384:B428,0)),1)),N("M13"))</f>
        <v/>
      </c>
      <c r="N217" s="137" t="str">
        <f>IF(1=1,IF(F217="","",IF(G217="","",IFERROR(INDEX(E384:E428,MATCH(AE217,B384:B428,0)),G217&amp;""))),N("N6"))</f>
        <v/>
      </c>
      <c r="O217" s="138">
        <f>IF(1=1,IF(E217="","",O194),N("K29"))</f>
        <v>150</v>
      </c>
      <c r="P217" s="139" t="str">
        <f>IF(1=1,IF(M217="","",IF(AND(ISNUMBER(M217),M217&lt;1,N217="kg"),MAX(1,ROUND(M217*1000,0)),IF(AND(ISNUMBER(M217),M217&lt;1,N217="L"),MAX(1,ROUND(M217*100,0)),ROUND(M217,3)))),N("O29"))</f>
        <v/>
      </c>
      <c r="Q217" s="140" t="str">
        <f>IF(1=1,IF(M217="","",IF(AND(ISNUMBER(M217),M217&lt;1,N217="kg"),"g",IF(AND(ISNUMBER(M217),M217&lt;1,N217="L"),"cl",N217))),N("P29"))</f>
        <v/>
      </c>
      <c r="R217" s="161" t="str">
        <f>IF(1=1,IF(E217="","",IF(F217="","A CONTROLER",IF(NOT(ISNUMBER(F217)),"TEXTE",IF(OR(L217="",L217&lt;=0),"COMMANDE PRINCIPALE INCOMPLETE",IF(G217="","UNITE MANQUANTE",IF(COUNTIF(B384:B428,AE217)=0,"UNITE A CONTROLER","OK")))))),N("Q9"))</f>
        <v>TEXTE</v>
      </c>
      <c r="S217" s="105"/>
      <c r="T217" s="141" t="str">
        <f t="shared" si="16"/>
        <v>Muscade</v>
      </c>
      <c r="U217" s="133">
        <f>IF(1=1,IF(E217="","",U194),N("S29"))</f>
        <v>100</v>
      </c>
      <c r="V217" s="133">
        <f>IF(1=1,IF(E217="","",V194),N("T29"))</f>
        <v>150</v>
      </c>
      <c r="W217" s="135">
        <f>IF(1=1,IF(OR(U217="",V217="",NOT(ISNUMBER(U217)),NOT(ISNUMBER(V217)),U217=0),"",V217/U217),N("U29"))</f>
        <v>1.5</v>
      </c>
      <c r="X217" s="136" t="str">
        <f>IF(1=1,IF(OR(W217="",NOT(ISNUMBER(F217))),"",F217*W217*IFERROR(INDEX(D384:D428,MATCH(AE217,B384:B428,0)),1)),N("V7"))</f>
        <v/>
      </c>
      <c r="Y217" s="137" t="str">
        <f>IF(1=1,IF(F217="","",IF(G217="","",IFERROR(INDEX(E384:E428,MATCH(AE217,B384:B428,0)),G217&amp;""))),N("W6"))</f>
        <v/>
      </c>
      <c r="Z217" s="142" t="str">
        <f>IF(1=1,IF(X217="","",IF(AND(ISNUMBER(X217),X217&lt;1,Y217="kg"),MAX(1,ROUND(X217*1000,0)),IF(AND(ISNUMBER(X217),X217&lt;1,Y217="L"),MAX(1,ROUND(X217*100,0)),ROUND(X217,3)))),N("X29"))</f>
        <v/>
      </c>
      <c r="AA217" s="143" t="str">
        <f>IF(1=1,IF(X217="","",IF(AND(ISNUMBER(X217),X217&lt;1,Y217="kg"),"g",IF(AND(ISNUMBER(X217),X217&lt;1,Y217="L"),"cl",Y217))),N("Y29"))</f>
        <v/>
      </c>
      <c r="AB217" s="123" t="str">
        <f>IF(1=1,IF(E217="","",IF(F217="","A CONTROLER",IF(NOT(ISNUMBER(F217)),"TEXTE",IF(OR(W217="",W217&lt;=0),"COMMANDE COUVERTS INCOMPLETE",IF(G217="","UNITE MANQUANTE",IF(COUNTIF(B384:B428,AE217)=0,"UNITE A CONTROLER","OK")))))),N("Z6"))</f>
        <v>TEXTE</v>
      </c>
      <c r="AD217" s="144">
        <f>IF(1=1,IF(E217="","",AD194),N("AB29"))</f>
        <v>62</v>
      </c>
      <c r="AE217" s="125" t="str">
        <f>IF(1=1,IF(G217="","",UPPER(TRIM(SUBSTITUTE(SUBSTITUTE(G217&amp;"",CHAR(160)," ")," "," ")))),N("AC29"))</f>
        <v/>
      </c>
    </row>
    <row r="218" spans="1:31" ht="15.75" x14ac:dyDescent="0.25">
      <c r="A218" s="160" t="str">
        <f>IF(1=1,IF(E218="","",A194),N("A30"))</f>
        <v/>
      </c>
      <c r="B218" s="127" t="str">
        <f>IF(1=1,IF(E218="","",B194),N("B30"))</f>
        <v/>
      </c>
      <c r="C218" s="128"/>
      <c r="D218" s="129" t="str">
        <f>IF(ISBLANK(E218),"",LARGE(D194:D217,1)+1)</f>
        <v/>
      </c>
      <c r="E218" s="130"/>
      <c r="F218" s="131"/>
      <c r="G218" s="170"/>
      <c r="H218" s="105"/>
      <c r="I218" s="132" t="str">
        <f>IF(1=1,IF(E218="","",I194),N("H30"))</f>
        <v/>
      </c>
      <c r="J218" s="133" t="str">
        <f>IF(1=1,IF(E218="","",J194),N("I30"))</f>
        <v/>
      </c>
      <c r="K218" s="134" t="str">
        <f>IF(1=1,IF(E218="","",K194),N("J30"))</f>
        <v/>
      </c>
      <c r="L218" s="135" t="str">
        <f>IF(1=1,IF(OR(J218="",O218="",NOT(ISNUMBER(J218)),NOT(ISNUMBER(O218)),J218=0),"",O218/J218),N("L30"))</f>
        <v/>
      </c>
      <c r="M218" s="136" t="str">
        <f>IF(1=1,IF(OR(L218="",NOT(ISNUMBER(F218))),"",F218*L218*IFERROR(INDEX(D384:D428,MATCH(AE218,B384:B428,0)),1)),N("M13"))</f>
        <v/>
      </c>
      <c r="N218" s="137" t="str">
        <f>IF(1=1,IF(F218="","",IF(G218="","",IFERROR(INDEX(E384:E428,MATCH(AE218,B384:B428,0)),G218&amp;""))),N("N6"))</f>
        <v/>
      </c>
      <c r="O218" s="138" t="str">
        <f>IF(1=1,IF(E218="","",O194),N("K30"))</f>
        <v/>
      </c>
      <c r="P218" s="139" t="str">
        <f>IF(1=1,IF(M218="","",IF(AND(ISNUMBER(M218),M218&lt;1,N218="kg"),MAX(1,ROUND(M218*1000,0)),IF(AND(ISNUMBER(M218),M218&lt;1,N218="L"),MAX(1,ROUND(M218*100,0)),ROUND(M218,3)))),N("O30"))</f>
        <v/>
      </c>
      <c r="Q218" s="140" t="str">
        <f>IF(1=1,IF(M218="","",IF(AND(ISNUMBER(M218),M218&lt;1,N218="kg"),"g",IF(AND(ISNUMBER(M218),M218&lt;1,N218="L"),"cl",N218))),N("P30"))</f>
        <v/>
      </c>
      <c r="R218" s="161" t="str">
        <f>IF(1=1,IF(E218="","",IF(F218="","A CONTROLER",IF(NOT(ISNUMBER(F218)),"TEXTE",IF(OR(L218="",L218&lt;=0),"COMMANDE PRINCIPALE INCOMPLETE",IF(G218="","UNITE MANQUANTE",IF(COUNTIF(B384:B428,AE218)=0,"UNITE A CONTROLER","OK")))))),N("Q9"))</f>
        <v/>
      </c>
      <c r="S218" s="105"/>
      <c r="T218" s="141">
        <f t="shared" si="16"/>
        <v>0</v>
      </c>
      <c r="U218" s="133" t="str">
        <f>IF(1=1,IF(E218="","",U194),N("S30"))</f>
        <v/>
      </c>
      <c r="V218" s="133" t="str">
        <f>IF(1=1,IF(E218="","",V194),N("T30"))</f>
        <v/>
      </c>
      <c r="W218" s="135" t="str">
        <f>IF(1=1,IF(OR(U218="",V218="",NOT(ISNUMBER(U218)),NOT(ISNUMBER(V218)),U218=0),"",V218/U218),N("U30"))</f>
        <v/>
      </c>
      <c r="X218" s="136" t="str">
        <f>IF(1=1,IF(OR(W218="",NOT(ISNUMBER(F218))),"",F218*W218*IFERROR(INDEX(D384:D428,MATCH(AE218,B384:B428,0)),1)),N("V7"))</f>
        <v/>
      </c>
      <c r="Y218" s="137" t="str">
        <f>IF(1=1,IF(F218="","",IF(G218="","",IFERROR(INDEX(E384:E428,MATCH(AE218,B384:B428,0)),G218&amp;""))),N("W6"))</f>
        <v/>
      </c>
      <c r="Z218" s="142" t="str">
        <f>IF(1=1,IF(X218="","",IF(AND(ISNUMBER(X218),X218&lt;1,Y218="kg"),MAX(1,ROUND(X218*1000,0)),IF(AND(ISNUMBER(X218),X218&lt;1,Y218="L"),MAX(1,ROUND(X218*100,0)),ROUND(X218,3)))),N("X30"))</f>
        <v/>
      </c>
      <c r="AA218" s="143" t="str">
        <f>IF(1=1,IF(X218="","",IF(AND(ISNUMBER(X218),X218&lt;1,Y218="kg"),"g",IF(AND(ISNUMBER(X218),X218&lt;1,Y218="L"),"cl",Y218))),N("Y30"))</f>
        <v/>
      </c>
      <c r="AB218" s="123" t="str">
        <f>IF(1=1,IF(E218="","",IF(F218="","A CONTROLER",IF(NOT(ISNUMBER(F218)),"TEXTE",IF(OR(W218="",W218&lt;=0),"COMMANDE COUVERTS INCOMPLETE",IF(G218="","UNITE MANQUANTE",IF(COUNTIF(B384:B428,AE218)=0,"UNITE A CONTROLER","OK")))))),N("Z6"))</f>
        <v/>
      </c>
      <c r="AD218" s="144" t="str">
        <f>IF(1=1,IF(E218="","",AD194),N("AB30"))</f>
        <v/>
      </c>
      <c r="AE218" s="125" t="str">
        <f>IF(1=1,IF(G218="","",UPPER(TRIM(SUBSTITUTE(SUBSTITUTE(G218&amp;"",CHAR(160)," ")," "," ")))),N("AC30"))</f>
        <v/>
      </c>
    </row>
    <row r="219" spans="1:31" ht="15.75" x14ac:dyDescent="0.25">
      <c r="A219" s="160" t="str">
        <f>IF(1=1,IF(E219="","",A194),N("A31"))</f>
        <v>N° 144</v>
      </c>
      <c r="B219" s="127" t="str">
        <f>IF(1=1,IF(E219="","",B194),N("B31"))</f>
        <v>LASAGNES AL-FORNO</v>
      </c>
      <c r="C219" s="128" t="s">
        <v>242</v>
      </c>
      <c r="D219" s="129">
        <f>IF(ISBLANK(E219),"",LARGE(D194:D218,1)+1)</f>
        <v>21</v>
      </c>
      <c r="E219" s="130" t="s">
        <v>658</v>
      </c>
      <c r="F219" s="131">
        <v>2</v>
      </c>
      <c r="G219" s="8" t="s">
        <v>151</v>
      </c>
      <c r="H219" s="105"/>
      <c r="I219" s="132" t="str">
        <f>IF(1=1,IF(E219="","",I194),N("H31"))</f>
        <v>viande de bœuf</v>
      </c>
      <c r="J219" s="133">
        <f>IF(1=1,IF(E219="","",J194),N("I31"))</f>
        <v>14</v>
      </c>
      <c r="K219" s="134" t="str">
        <f>IF(1=1,IF(E219="","",K194),N("J31"))</f>
        <v>Kg</v>
      </c>
      <c r="L219" s="135">
        <f>IF(1=1,IF(OR(J219="",O219="",NOT(ISNUMBER(J219)),NOT(ISNUMBER(O219)),J219=0),"",O219/J219),N("L31"))</f>
        <v>10.714285714285714</v>
      </c>
      <c r="M219" s="136">
        <f>IF(1=1,IF(OR(L219="",NOT(ISNUMBER(F219))),"",F219*L219*IFERROR(INDEX(D384:D428,MATCH(AE219,B384:B428,0)),1)),N("M13"))</f>
        <v>21.428571428571427</v>
      </c>
      <c r="N219" s="137" t="str">
        <f>IF(1=1,IF(F219="","",IF(G219="","",IFERROR(INDEX(E384:E428,MATCH(AE219,B384:B428,0)),G219&amp;""))),N("N6"))</f>
        <v>kg</v>
      </c>
      <c r="O219" s="138">
        <f>IF(1=1,IF(E219="","",O194),N("K31"))</f>
        <v>150</v>
      </c>
      <c r="P219" s="139">
        <f>IF(1=1,IF(M219="","",IF(AND(ISNUMBER(M219),M219&lt;1,N219="kg"),MAX(1,ROUND(M219*1000,0)),IF(AND(ISNUMBER(M219),M219&lt;1,N219="L"),MAX(1,ROUND(M219*100,0)),ROUND(M219,3)))),N("O31"))</f>
        <v>21.428999999999998</v>
      </c>
      <c r="Q219" s="140" t="str">
        <f>IF(1=1,IF(M219="","",IF(AND(ISNUMBER(M219),M219&lt;1,N219="kg"),"g",IF(AND(ISNUMBER(M219),M219&lt;1,N219="L"),"cl",N219))),N("P31"))</f>
        <v>kg</v>
      </c>
      <c r="R219" s="161" t="str">
        <f>IF(1=1,IF(E219="","",IF(F219="","A CONTROLER",IF(NOT(ISNUMBER(F219)),"TEXTE",IF(OR(L219="",L219&lt;=0),"COMMANDE PRINCIPALE INCOMPLETE",IF(G219="","UNITE MANQUANTE",IF(COUNTIF(B384:B428,AE219)=0,"UNITE A CONTROLER","OK")))))),N("Q9"))</f>
        <v>OK</v>
      </c>
      <c r="S219" s="105"/>
      <c r="T219" s="141" t="str">
        <f t="shared" si="16"/>
        <v>Emmenthal râpé*</v>
      </c>
      <c r="U219" s="133">
        <f>IF(1=1,IF(E219="","",U194),N("S31"))</f>
        <v>100</v>
      </c>
      <c r="V219" s="133">
        <f>IF(1=1,IF(E219="","",V194),N("T31"))</f>
        <v>150</v>
      </c>
      <c r="W219" s="135">
        <f>IF(1=1,IF(OR(U219="",V219="",NOT(ISNUMBER(U219)),NOT(ISNUMBER(V219)),U219=0),"",V219/U219),N("U31"))</f>
        <v>1.5</v>
      </c>
      <c r="X219" s="136">
        <f>IF(1=1,IF(OR(W219="",NOT(ISNUMBER(F219))),"",F219*W219*IFERROR(INDEX(D384:D428,MATCH(AE219,B384:B428,0)),1)),N("V7"))</f>
        <v>3</v>
      </c>
      <c r="Y219" s="137" t="str">
        <f>IF(1=1,IF(F219="","",IF(G219="","",IFERROR(INDEX(E384:E428,MATCH(AE219,B384:B428,0)),G219&amp;""))),N("W6"))</f>
        <v>kg</v>
      </c>
      <c r="Z219" s="142">
        <f>IF(1=1,IF(X219="","",IF(AND(ISNUMBER(X219),X219&lt;1,Y219="kg"),MAX(1,ROUND(X219*1000,0)),IF(AND(ISNUMBER(X219),X219&lt;1,Y219="L"),MAX(1,ROUND(X219*100,0)),ROUND(X219,3)))),N("X31"))</f>
        <v>3</v>
      </c>
      <c r="AA219" s="143" t="str">
        <f>IF(1=1,IF(X219="","",IF(AND(ISNUMBER(X219),X219&lt;1,Y219="kg"),"g",IF(AND(ISNUMBER(X219),X219&lt;1,Y219="L"),"cl",Y219))),N("Y31"))</f>
        <v>kg</v>
      </c>
      <c r="AB219" s="123" t="str">
        <f>IF(1=1,IF(E219="","",IF(F219="","A CONTROLER",IF(NOT(ISNUMBER(F219)),"TEXTE",IF(OR(W219="",W219&lt;=0),"COMMANDE COUVERTS INCOMPLETE",IF(G219="","UNITE MANQUANTE",IF(COUNTIF(B384:B428,AE219)=0,"UNITE A CONTROLER","OK")))))),N("Z6"))</f>
        <v>OK</v>
      </c>
      <c r="AD219" s="144">
        <f>IF(1=1,IF(E219="","",AD194),N("AB31"))</f>
        <v>62</v>
      </c>
      <c r="AE219" s="125" t="str">
        <f>IF(1=1,IF(G219="","",UPPER(TRIM(SUBSTITUTE(SUBSTITUTE(G219&amp;"",CHAR(160)," ")," "," ")))),N("AC31"))</f>
        <v>KG</v>
      </c>
    </row>
    <row r="220" spans="1:31" ht="15.75" x14ac:dyDescent="0.25">
      <c r="A220" s="160" t="str">
        <f>IF(1=1,IF(E220="","",A194),N("A32"))</f>
        <v>N° 144</v>
      </c>
      <c r="B220" s="127" t="str">
        <f>IF(1=1,IF(E220="","",B194),N("B32"))</f>
        <v>LASAGNES AL-FORNO</v>
      </c>
      <c r="C220" s="128" t="s">
        <v>242</v>
      </c>
      <c r="D220" s="129">
        <f>IF(ISBLANK(E220),"",LARGE(D194:D219,1)+1)</f>
        <v>22</v>
      </c>
      <c r="E220" s="130" t="s">
        <v>659</v>
      </c>
      <c r="F220" s="131">
        <v>1</v>
      </c>
      <c r="G220" s="8" t="s">
        <v>151</v>
      </c>
      <c r="H220" s="105"/>
      <c r="I220" s="132" t="str">
        <f>IF(1=1,IF(E220="","",I194),N("H32"))</f>
        <v>viande de bœuf</v>
      </c>
      <c r="J220" s="133">
        <f>IF(1=1,IF(E220="","",J194),N("I32"))</f>
        <v>14</v>
      </c>
      <c r="K220" s="134" t="str">
        <f>IF(1=1,IF(E220="","",K194),N("J32"))</f>
        <v>Kg</v>
      </c>
      <c r="L220" s="135">
        <f>IF(1=1,IF(OR(J220="",O220="",NOT(ISNUMBER(J220)),NOT(ISNUMBER(O220)),J220=0),"",O220/J220),N("L32"))</f>
        <v>10.714285714285714</v>
      </c>
      <c r="M220" s="136">
        <f>IF(1=1,IF(OR(L220="",NOT(ISNUMBER(F220))),"",F220*L220*IFERROR(INDEX(D384:D428,MATCH(AE220,B384:B428,0)),1)),N("M13"))</f>
        <v>10.714285714285714</v>
      </c>
      <c r="N220" s="137" t="str">
        <f>IF(1=1,IF(F220="","",IF(G220="","",IFERROR(INDEX(E384:E428,MATCH(AE220,B384:B428,0)),G220&amp;""))),N("N6"))</f>
        <v>kg</v>
      </c>
      <c r="O220" s="138">
        <f>IF(1=1,IF(E220="","",O194),N("K32"))</f>
        <v>150</v>
      </c>
      <c r="P220" s="139">
        <f>IF(1=1,IF(M220="","",IF(AND(ISNUMBER(M220),M220&lt;1,N220="kg"),MAX(1,ROUND(M220*1000,0)),IF(AND(ISNUMBER(M220),M220&lt;1,N220="L"),MAX(1,ROUND(M220*100,0)),ROUND(M220,3)))),N("O32"))</f>
        <v>10.714</v>
      </c>
      <c r="Q220" s="140" t="str">
        <f>IF(1=1,IF(M220="","",IF(AND(ISNUMBER(M220),M220&lt;1,N220="kg"),"g",IF(AND(ISNUMBER(M220),M220&lt;1,N220="L"),"cl",N220))),N("P32"))</f>
        <v>kg</v>
      </c>
      <c r="R220" s="161" t="str">
        <f>IF(1=1,IF(E220="","",IF(F220="","A CONTROLER",IF(NOT(ISNUMBER(F220)),"TEXTE",IF(OR(L220="",L220&lt;=0),"COMMANDE PRINCIPALE INCOMPLETE",IF(G220="","UNITE MANQUANTE",IF(COUNTIF(B384:B428,AE220)=0,"UNITE A CONTROLER","OK")))))),N("Q9"))</f>
        <v>OK</v>
      </c>
      <c r="S220" s="105"/>
      <c r="T220" s="141" t="str">
        <f t="shared" si="16"/>
        <v>Parmesan*</v>
      </c>
      <c r="U220" s="133">
        <f>IF(1=1,IF(E220="","",U194),N("S32"))</f>
        <v>100</v>
      </c>
      <c r="V220" s="133">
        <f>IF(1=1,IF(E220="","",V194),N("T32"))</f>
        <v>150</v>
      </c>
      <c r="W220" s="135">
        <f>IF(1=1,IF(OR(U220="",V220="",NOT(ISNUMBER(U220)),NOT(ISNUMBER(V220)),U220=0),"",V220/U220),N("U32"))</f>
        <v>1.5</v>
      </c>
      <c r="X220" s="136">
        <f>IF(1=1,IF(OR(W220="",NOT(ISNUMBER(F220))),"",F220*W220*IFERROR(INDEX(D384:D428,MATCH(AE220,B384:B428,0)),1)),N("V7"))</f>
        <v>1.5</v>
      </c>
      <c r="Y220" s="137" t="str">
        <f>IF(1=1,IF(F220="","",IF(G220="","",IFERROR(INDEX(E384:E428,MATCH(AE220,B384:B428,0)),G220&amp;""))),N("W6"))</f>
        <v>kg</v>
      </c>
      <c r="Z220" s="142">
        <f>IF(1=1,IF(X220="","",IF(AND(ISNUMBER(X220),X220&lt;1,Y220="kg"),MAX(1,ROUND(X220*1000,0)),IF(AND(ISNUMBER(X220),X220&lt;1,Y220="L"),MAX(1,ROUND(X220*100,0)),ROUND(X220,3)))),N("X32"))</f>
        <v>1.5</v>
      </c>
      <c r="AA220" s="143" t="str">
        <f>IF(1=1,IF(X220="","",IF(AND(ISNUMBER(X220),X220&lt;1,Y220="kg"),"g",IF(AND(ISNUMBER(X220),X220&lt;1,Y220="L"),"cl",Y220))),N("Y32"))</f>
        <v>kg</v>
      </c>
      <c r="AB220" s="123" t="str">
        <f>IF(1=1,IF(E220="","",IF(F220="","A CONTROLER",IF(NOT(ISNUMBER(F220)),"TEXTE",IF(OR(W220="",W220&lt;=0),"COMMANDE COUVERTS INCOMPLETE",IF(G220="","UNITE MANQUANTE",IF(COUNTIF(B384:B428,AE220)=0,"UNITE A CONTROLER","OK")))))),N("Z6"))</f>
        <v>OK</v>
      </c>
      <c r="AD220" s="144">
        <f>IF(1=1,IF(E220="","",AD194),N("AB32"))</f>
        <v>62</v>
      </c>
      <c r="AE220" s="125" t="str">
        <f>IF(1=1,IF(G220="","",UPPER(TRIM(SUBSTITUTE(SUBSTITUTE(G220&amp;"",CHAR(160)," ")," "," ")))),N("AC32"))</f>
        <v>KG</v>
      </c>
    </row>
    <row r="221" spans="1:31" ht="15.75" x14ac:dyDescent="0.25">
      <c r="A221" s="160" t="str">
        <f>IF(1=1,IF(E221="","",A194),N("A33"))</f>
        <v/>
      </c>
      <c r="B221" s="127" t="str">
        <f>IF(1=1,IF(E221="","",B194),N("B33"))</f>
        <v/>
      </c>
      <c r="C221" s="128"/>
      <c r="D221" s="129" t="str">
        <f>IF(ISBLANK(E221),"",LARGE(D194:D220,1)+1)</f>
        <v/>
      </c>
      <c r="E221" s="130"/>
      <c r="F221" s="131"/>
      <c r="G221" s="170"/>
      <c r="H221" s="105"/>
      <c r="I221" s="132" t="str">
        <f>IF(1=1,IF(E221="","",I194),N("H33"))</f>
        <v/>
      </c>
      <c r="J221" s="133" t="str">
        <f>IF(1=1,IF(E221="","",J194),N("I33"))</f>
        <v/>
      </c>
      <c r="K221" s="134" t="str">
        <f>IF(1=1,IF(E221="","",K194),N("J33"))</f>
        <v/>
      </c>
      <c r="L221" s="135" t="str">
        <f>IF(1=1,IF(OR(J221="",O221="",NOT(ISNUMBER(J221)),NOT(ISNUMBER(O221)),J221=0),"",O221/J221),N("L33"))</f>
        <v/>
      </c>
      <c r="M221" s="136" t="str">
        <f>IF(1=1,IF(OR(L221="",NOT(ISNUMBER(F221))),"",F221*L221*IFERROR(INDEX(D384:D428,MATCH(AE221,B384:B428,0)),1)),N("M13"))</f>
        <v/>
      </c>
      <c r="N221" s="137" t="str">
        <f>IF(1=1,IF(F221="","",IF(G221="","",IFERROR(INDEX(E384:E428,MATCH(AE221,B384:B428,0)),G221&amp;""))),N("N6"))</f>
        <v/>
      </c>
      <c r="O221" s="138" t="str">
        <f>IF(1=1,IF(E221="","",O194),N("K33"))</f>
        <v/>
      </c>
      <c r="P221" s="139" t="str">
        <f>IF(1=1,IF(M221="","",IF(AND(ISNUMBER(M221),M221&lt;1,N221="kg"),MAX(1,ROUND(M221*1000,0)),IF(AND(ISNUMBER(M221),M221&lt;1,N221="L"),MAX(1,ROUND(M221*100,0)),ROUND(M221,3)))),N("O33"))</f>
        <v/>
      </c>
      <c r="Q221" s="140" t="str">
        <f>IF(1=1,IF(M221="","",IF(AND(ISNUMBER(M221),M221&lt;1,N221="kg"),"g",IF(AND(ISNUMBER(M221),M221&lt;1,N221="L"),"cl",N221))),N("P33"))</f>
        <v/>
      </c>
      <c r="R221" s="161" t="str">
        <f>IF(1=1,IF(E221="","",IF(F221="","A CONTROLER",IF(NOT(ISNUMBER(F221)),"TEXTE",IF(OR(L221="",L221&lt;=0),"COMMANDE PRINCIPALE INCOMPLETE",IF(G221="","UNITE MANQUANTE",IF(COUNTIF(B384:B428,AE221)=0,"UNITE A CONTROLER","OK")))))),N("Q9"))</f>
        <v/>
      </c>
      <c r="S221" s="105"/>
      <c r="T221" s="141">
        <f t="shared" si="16"/>
        <v>0</v>
      </c>
      <c r="U221" s="133" t="str">
        <f>IF(1=1,IF(E221="","",U194),N("S33"))</f>
        <v/>
      </c>
      <c r="V221" s="133" t="str">
        <f>IF(1=1,IF(E221="","",V194),N("T33"))</f>
        <v/>
      </c>
      <c r="W221" s="135" t="str">
        <f>IF(1=1,IF(OR(U221="",V221="",NOT(ISNUMBER(U221)),NOT(ISNUMBER(V221)),U221=0),"",V221/U221),N("U33"))</f>
        <v/>
      </c>
      <c r="X221" s="136" t="str">
        <f>IF(1=1,IF(OR(W221="",NOT(ISNUMBER(F221))),"",F221*W221*IFERROR(INDEX(D384:D428,MATCH(AE221,B384:B428,0)),1)),N("V7"))</f>
        <v/>
      </c>
      <c r="Y221" s="137" t="str">
        <f>IF(1=1,IF(F221="","",IF(G221="","",IFERROR(INDEX(E384:E428,MATCH(AE221,B384:B428,0)),G221&amp;""))),N("W6"))</f>
        <v/>
      </c>
      <c r="Z221" s="142" t="str">
        <f>IF(1=1,IF(X221="","",IF(AND(ISNUMBER(X221),X221&lt;1,Y221="kg"),MAX(1,ROUND(X221*1000,0)),IF(AND(ISNUMBER(X221),X221&lt;1,Y221="L"),MAX(1,ROUND(X221*100,0)),ROUND(X221,3)))),N("X33"))</f>
        <v/>
      </c>
      <c r="AA221" s="143" t="str">
        <f>IF(1=1,IF(X221="","",IF(AND(ISNUMBER(X221),X221&lt;1,Y221="kg"),"g",IF(AND(ISNUMBER(X221),X221&lt;1,Y221="L"),"cl",Y221))),N("Y33"))</f>
        <v/>
      </c>
      <c r="AB221" s="123" t="str">
        <f>IF(1=1,IF(E221="","",IF(F221="","A CONTROLER",IF(NOT(ISNUMBER(F221)),"TEXTE",IF(OR(W221="",W221&lt;=0),"COMMANDE COUVERTS INCOMPLETE",IF(G221="","UNITE MANQUANTE",IF(COUNTIF(B384:B428,AE221)=0,"UNITE A CONTROLER","OK")))))),N("Z6"))</f>
        <v/>
      </c>
      <c r="AD221" s="144" t="str">
        <f>IF(1=1,IF(E221="","",AD194),N("AB33"))</f>
        <v/>
      </c>
      <c r="AE221" s="125" t="str">
        <f>IF(1=1,IF(G221="","",UPPER(TRIM(SUBSTITUTE(SUBSTITUTE(G221&amp;"",CHAR(160)," ")," "," ")))),N("AC33"))</f>
        <v/>
      </c>
    </row>
    <row r="222" spans="1:31" ht="15.75" x14ac:dyDescent="0.25">
      <c r="A222" s="160" t="str">
        <f>IF(1=1,IF(E222="","",A194),N("A34"))</f>
        <v/>
      </c>
      <c r="B222" s="127" t="str">
        <f>IF(1=1,IF(E222="","",B194),N("B34"))</f>
        <v/>
      </c>
      <c r="C222" s="128"/>
      <c r="D222" s="129" t="str">
        <f>IF(ISBLANK(E222),"",LARGE(D194:D221,1)+1)</f>
        <v/>
      </c>
      <c r="E222" s="130"/>
      <c r="F222" s="131"/>
      <c r="G222" s="170"/>
      <c r="H222" s="105"/>
      <c r="I222" s="132" t="str">
        <f>IF(1=1,IF(E222="","",I194),N("H34"))</f>
        <v/>
      </c>
      <c r="J222" s="133" t="str">
        <f>IF(1=1,IF(E222="","",J194),N("I34"))</f>
        <v/>
      </c>
      <c r="K222" s="134" t="str">
        <f>IF(1=1,IF(E222="","",K194),N("J34"))</f>
        <v/>
      </c>
      <c r="L222" s="135" t="str">
        <f>IF(1=1,IF(OR(J222="",O222="",NOT(ISNUMBER(J222)),NOT(ISNUMBER(O222)),J222=0),"",O222/J222),N("L34"))</f>
        <v/>
      </c>
      <c r="M222" s="136" t="str">
        <f>IF(1=1,IF(OR(L222="",NOT(ISNUMBER(F222))),"",F222*L222*IFERROR(INDEX(D384:D428,MATCH(AE222,B384:B428,0)),1)),N("M13"))</f>
        <v/>
      </c>
      <c r="N222" s="137" t="str">
        <f>IF(1=1,IF(F222="","",IF(G222="","",IFERROR(INDEX(E384:E428,MATCH(AE222,B384:B428,0)),G222&amp;""))),N("N6"))</f>
        <v/>
      </c>
      <c r="O222" s="138" t="str">
        <f>IF(1=1,IF(E222="","",O194),N("K34"))</f>
        <v/>
      </c>
      <c r="P222" s="139" t="str">
        <f>IF(1=1,IF(M222="","",IF(AND(ISNUMBER(M222),M222&lt;1,N222="kg"),MAX(1,ROUND(M222*1000,0)),IF(AND(ISNUMBER(M222),M222&lt;1,N222="L"),MAX(1,ROUND(M222*100,0)),ROUND(M222,3)))),N("O34"))</f>
        <v/>
      </c>
      <c r="Q222" s="140" t="str">
        <f>IF(1=1,IF(M222="","",IF(AND(ISNUMBER(M222),M222&lt;1,N222="kg"),"g",IF(AND(ISNUMBER(M222),M222&lt;1,N222="L"),"cl",N222))),N("P34"))</f>
        <v/>
      </c>
      <c r="R222" s="161" t="str">
        <f>IF(1=1,IF(E222="","",IF(F222="","A CONTROLER",IF(NOT(ISNUMBER(F222)),"TEXTE",IF(OR(L222="",L222&lt;=0),"COMMANDE PRINCIPALE INCOMPLETE",IF(G222="","UNITE MANQUANTE",IF(COUNTIF(B384:B428,AE222)=0,"UNITE A CONTROLER","OK")))))),N("Q9"))</f>
        <v/>
      </c>
      <c r="S222" s="105"/>
      <c r="T222" s="141">
        <f t="shared" si="16"/>
        <v>0</v>
      </c>
      <c r="U222" s="133" t="str">
        <f>IF(1=1,IF(E222="","",U194),N("S34"))</f>
        <v/>
      </c>
      <c r="V222" s="133" t="str">
        <f>IF(1=1,IF(E222="","",V194),N("T34"))</f>
        <v/>
      </c>
      <c r="W222" s="135" t="str">
        <f>IF(1=1,IF(OR(U222="",V222="",NOT(ISNUMBER(U222)),NOT(ISNUMBER(V222)),U222=0),"",V222/U222),N("U34"))</f>
        <v/>
      </c>
      <c r="X222" s="136" t="str">
        <f>IF(1=1,IF(OR(W222="",NOT(ISNUMBER(F222))),"",F222*W222*IFERROR(INDEX(D384:D428,MATCH(AE222,B384:B428,0)),1)),N("V7"))</f>
        <v/>
      </c>
      <c r="Y222" s="137" t="str">
        <f>IF(1=1,IF(F222="","",IF(G222="","",IFERROR(INDEX(E384:E428,MATCH(AE222,B384:B428,0)),G222&amp;""))),N("W6"))</f>
        <v/>
      </c>
      <c r="Z222" s="142" t="str">
        <f>IF(1=1,IF(X222="","",IF(AND(ISNUMBER(X222),X222&lt;1,Y222="kg"),MAX(1,ROUND(X222*1000,0)),IF(AND(ISNUMBER(X222),X222&lt;1,Y222="L"),MAX(1,ROUND(X222*100,0)),ROUND(X222,3)))),N("X34"))</f>
        <v/>
      </c>
      <c r="AA222" s="143" t="str">
        <f>IF(1=1,IF(X222="","",IF(AND(ISNUMBER(X222),X222&lt;1,Y222="kg"),"g",IF(AND(ISNUMBER(X222),X222&lt;1,Y222="L"),"cl",Y222))),N("Y34"))</f>
        <v/>
      </c>
      <c r="AB222" s="123" t="str">
        <f>IF(1=1,IF(E222="","",IF(F222="","A CONTROLER",IF(NOT(ISNUMBER(F222)),"TEXTE",IF(OR(W222="",W222&lt;=0),"COMMANDE COUVERTS INCOMPLETE",IF(G222="","UNITE MANQUANTE",IF(COUNTIF(B384:B428,AE222)=0,"UNITE A CONTROLER","OK")))))),N("Z6"))</f>
        <v/>
      </c>
      <c r="AD222" s="144" t="str">
        <f>IF(1=1,IF(E222="","",AD194),N("AB34"))</f>
        <v/>
      </c>
      <c r="AE222" s="125" t="str">
        <f>IF(1=1,IF(G222="","",UPPER(TRIM(SUBSTITUTE(SUBSTITUTE(G222&amp;"",CHAR(160)," ")," "," ")))),N("AC34"))</f>
        <v/>
      </c>
    </row>
    <row r="223" spans="1:31" ht="15.75" x14ac:dyDescent="0.25">
      <c r="A223" s="160" t="str">
        <f>IF(1=1,IF(E223="","",A194),N("A35"))</f>
        <v/>
      </c>
      <c r="B223" s="127" t="str">
        <f>IF(1=1,IF(E223="","",B194),N("B35"))</f>
        <v/>
      </c>
      <c r="C223" s="128"/>
      <c r="D223" s="129" t="str">
        <f>IF(ISBLANK(E223),"",LARGE(D194:D222,1)+1)</f>
        <v/>
      </c>
      <c r="E223" s="130"/>
      <c r="F223" s="131"/>
      <c r="G223" s="170"/>
      <c r="H223" s="105"/>
      <c r="I223" s="132" t="str">
        <f>IF(1=1,IF(E223="","",I194),N("H35"))</f>
        <v/>
      </c>
      <c r="J223" s="133" t="str">
        <f>IF(1=1,IF(E223="","",J194),N("I35"))</f>
        <v/>
      </c>
      <c r="K223" s="134" t="str">
        <f>IF(1=1,IF(E223="","",K194),N("J35"))</f>
        <v/>
      </c>
      <c r="L223" s="135" t="str">
        <f>IF(1=1,IF(OR(J223="",O223="",NOT(ISNUMBER(J223)),NOT(ISNUMBER(O223)),J223=0),"",O223/J223),N("L35"))</f>
        <v/>
      </c>
      <c r="M223" s="136" t="str">
        <f>IF(1=1,IF(OR(L223="",NOT(ISNUMBER(F223))),"",F223*L223*IFERROR(INDEX(D384:D428,MATCH(AE223,B384:B428,0)),1)),N("M13"))</f>
        <v/>
      </c>
      <c r="N223" s="137" t="str">
        <f>IF(1=1,IF(F223="","",IF(G223="","",IFERROR(INDEX(E384:E428,MATCH(AE223,B384:B428,0)),G223&amp;""))),N("N6"))</f>
        <v/>
      </c>
      <c r="O223" s="138" t="str">
        <f>IF(1=1,IF(E223="","",O194),N("K35"))</f>
        <v/>
      </c>
      <c r="P223" s="139" t="str">
        <f>IF(1=1,IF(M223="","",IF(AND(ISNUMBER(M223),M223&lt;1,N223="kg"),MAX(1,ROUND(M223*1000,0)),IF(AND(ISNUMBER(M223),M223&lt;1,N223="L"),MAX(1,ROUND(M223*100,0)),ROUND(M223,3)))),N("O35"))</f>
        <v/>
      </c>
      <c r="Q223" s="140" t="str">
        <f>IF(1=1,IF(M223="","",IF(AND(ISNUMBER(M223),M223&lt;1,N223="kg"),"g",IF(AND(ISNUMBER(M223),M223&lt;1,N223="L"),"cl",N223))),N("P35"))</f>
        <v/>
      </c>
      <c r="R223" s="161" t="str">
        <f>IF(1=1,IF(E223="","",IF(F223="","A CONTROLER",IF(NOT(ISNUMBER(F223)),"TEXTE",IF(OR(L223="",L223&lt;=0),"COMMANDE PRINCIPALE INCOMPLETE",IF(G223="","UNITE MANQUANTE",IF(COUNTIF(B384:B428,AE223)=0,"UNITE A CONTROLER","OK")))))),N("Q9"))</f>
        <v/>
      </c>
      <c r="S223" s="105"/>
      <c r="T223" s="141">
        <f t="shared" si="16"/>
        <v>0</v>
      </c>
      <c r="U223" s="133" t="str">
        <f>IF(1=1,IF(E223="","",U194),N("S35"))</f>
        <v/>
      </c>
      <c r="V223" s="133" t="str">
        <f>IF(1=1,IF(E223="","",V194),N("T35"))</f>
        <v/>
      </c>
      <c r="W223" s="135" t="str">
        <f>IF(1=1,IF(OR(U223="",V223="",NOT(ISNUMBER(U223)),NOT(ISNUMBER(V223)),U223=0),"",V223/U223),N("U35"))</f>
        <v/>
      </c>
      <c r="X223" s="136" t="str">
        <f>IF(1=1,IF(OR(W223="",NOT(ISNUMBER(F223))),"",F223*W223*IFERROR(INDEX(D384:D428,MATCH(AE223,B384:B428,0)),1)),N("V7"))</f>
        <v/>
      </c>
      <c r="Y223" s="137" t="str">
        <f>IF(1=1,IF(F223="","",IF(G223="","",IFERROR(INDEX(E384:E428,MATCH(AE223,B384:B428,0)),G223&amp;""))),N("W6"))</f>
        <v/>
      </c>
      <c r="Z223" s="142" t="str">
        <f>IF(1=1,IF(X223="","",IF(AND(ISNUMBER(X223),X223&lt;1,Y223="kg"),MAX(1,ROUND(X223*1000,0)),IF(AND(ISNUMBER(X223),X223&lt;1,Y223="L"),MAX(1,ROUND(X223*100,0)),ROUND(X223,3)))),N("X35"))</f>
        <v/>
      </c>
      <c r="AA223" s="143" t="str">
        <f>IF(1=1,IF(X223="","",IF(AND(ISNUMBER(X223),X223&lt;1,Y223="kg"),"g",IF(AND(ISNUMBER(X223),X223&lt;1,Y223="L"),"cl",Y223))),N("Y35"))</f>
        <v/>
      </c>
      <c r="AB223" s="123" t="str">
        <f>IF(1=1,IF(E223="","",IF(F223="","A CONTROLER",IF(NOT(ISNUMBER(F223)),"TEXTE",IF(OR(W223="",W223&lt;=0),"COMMANDE COUVERTS INCOMPLETE",IF(G223="","UNITE MANQUANTE",IF(COUNTIF(B384:B428,AE223)=0,"UNITE A CONTROLER","OK")))))),N("Z6"))</f>
        <v/>
      </c>
      <c r="AD223" s="144" t="str">
        <f>IF(1=1,IF(E223="","",AD194),N("AB35"))</f>
        <v/>
      </c>
      <c r="AE223" s="125" t="str">
        <f>IF(1=1,IF(G223="","",UPPER(TRIM(SUBSTITUTE(SUBSTITUTE(G223&amp;"",CHAR(160)," ")," "," ")))),N("AC35"))</f>
        <v/>
      </c>
    </row>
    <row r="224" spans="1:31" ht="24" customHeight="1" x14ac:dyDescent="0.25">
      <c r="A224" s="160" t="str">
        <f>IF(1=1,IF(E224="","",A194),N("A36"))</f>
        <v/>
      </c>
      <c r="B224" s="127" t="str">
        <f>IF(1=1,IF(E224="","",B194),N("B36"))</f>
        <v/>
      </c>
      <c r="C224" s="128"/>
      <c r="D224" s="129" t="str">
        <f>IF(ISBLANK(E224),"",LARGE(D194:D223,1)+1)</f>
        <v/>
      </c>
      <c r="E224" s="130"/>
      <c r="F224" s="131"/>
      <c r="G224" s="170"/>
      <c r="H224" s="105"/>
      <c r="I224" s="132" t="str">
        <f>IF(1=1,IF(E224="","",I194),N("H36"))</f>
        <v/>
      </c>
      <c r="J224" s="133" t="str">
        <f>IF(1=1,IF(E224="","",J194),N("I36"))</f>
        <v/>
      </c>
      <c r="K224" s="134" t="str">
        <f>IF(1=1,IF(E224="","",K194),N("J36"))</f>
        <v/>
      </c>
      <c r="L224" s="135" t="str">
        <f>IF(1=1,IF(OR(J224="",O224="",NOT(ISNUMBER(J224)),NOT(ISNUMBER(O224)),J224=0),"",O224/J224),N("L36"))</f>
        <v/>
      </c>
      <c r="M224" s="136" t="str">
        <f>IF(1=1,IF(OR(L224="",NOT(ISNUMBER(F224))),"",F224*L224*IFERROR(INDEX(D384:D428,MATCH(AE224,B384:B428,0)),1)),N("M13"))</f>
        <v/>
      </c>
      <c r="N224" s="137" t="str">
        <f>IF(1=1,IF(F224="","",IF(G224="","",IFERROR(INDEX(E384:E428,MATCH(AE224,B384:B428,0)),G224&amp;""))),N("N6"))</f>
        <v/>
      </c>
      <c r="O224" s="138" t="str">
        <f>IF(1=1,IF(E224="","",O194),N("K36"))</f>
        <v/>
      </c>
      <c r="P224" s="139" t="str">
        <f>IF(1=1,IF(M224="","",IF(AND(ISNUMBER(M224),M224&lt;1,N224="kg"),MAX(1,ROUND(M224*1000,0)),IF(AND(ISNUMBER(M224),M224&lt;1,N224="L"),MAX(1,ROUND(M224*100,0)),ROUND(M224,3)))),N("O36"))</f>
        <v/>
      </c>
      <c r="Q224" s="140" t="str">
        <f>IF(1=1,IF(M224="","",IF(AND(ISNUMBER(M224),M224&lt;1,N224="kg"),"g",IF(AND(ISNUMBER(M224),M224&lt;1,N224="L"),"cl",N224))),N("P36"))</f>
        <v/>
      </c>
      <c r="R224" s="161" t="str">
        <f>IF(1=1,IF(E224="","",IF(F224="","A CONTROLER",IF(NOT(ISNUMBER(F224)),"TEXTE",IF(OR(L224="",L224&lt;=0),"COMMANDE PRINCIPALE INCOMPLETE",IF(G224="","UNITE MANQUANTE",IF(COUNTIF(B384:B428,AE224)=0,"UNITE A CONTROLER","OK")))))),N("Q9"))</f>
        <v/>
      </c>
      <c r="S224" s="105"/>
      <c r="T224" s="141">
        <f t="shared" si="16"/>
        <v>0</v>
      </c>
      <c r="U224" s="133" t="str">
        <f>IF(1=1,IF(E224="","",U194),N("S36"))</f>
        <v/>
      </c>
      <c r="V224" s="133" t="str">
        <f>IF(1=1,IF(E224="","",V194),N("T36"))</f>
        <v/>
      </c>
      <c r="W224" s="135" t="str">
        <f>IF(1=1,IF(OR(U224="",V224="",NOT(ISNUMBER(U224)),NOT(ISNUMBER(V224)),U224=0),"",V224/U224),N("U36"))</f>
        <v/>
      </c>
      <c r="X224" s="136" t="str">
        <f>IF(1=1,IF(OR(W224="",NOT(ISNUMBER(F224))),"",F224*W224*IFERROR(INDEX(D384:D428,MATCH(AE224,B384:B428,0)),1)),N("V7"))</f>
        <v/>
      </c>
      <c r="Y224" s="137" t="str">
        <f>IF(1=1,IF(F224="","",IF(G224="","",IFERROR(INDEX(E384:E428,MATCH(AE224,B384:B428,0)),G224&amp;""))),N("W6"))</f>
        <v/>
      </c>
      <c r="Z224" s="142" t="str">
        <f>IF(1=1,IF(X224="","",IF(AND(ISNUMBER(X224),X224&lt;1,Y224="kg"),MAX(1,ROUND(X224*1000,0)),IF(AND(ISNUMBER(X224),X224&lt;1,Y224="L"),MAX(1,ROUND(X224*100,0)),ROUND(X224,3)))),N("X36"))</f>
        <v/>
      </c>
      <c r="AA224" s="143" t="str">
        <f>IF(1=1,IF(X224="","",IF(AND(ISNUMBER(X224),X224&lt;1,Y224="kg"),"g",IF(AND(ISNUMBER(X224),X224&lt;1,Y224="L"),"cl",Y224))),N("Y36"))</f>
        <v/>
      </c>
      <c r="AB224" s="123" t="str">
        <f>IF(1=1,IF(E224="","",IF(F224="","A CONTROLER",IF(NOT(ISNUMBER(F224)),"TEXTE",IF(OR(W224="",W224&lt;=0),"COMMANDE COUVERTS INCOMPLETE",IF(G224="","UNITE MANQUANTE",IF(COUNTIF(B384:B428,AE224)=0,"UNITE A CONTROLER","OK")))))),N("Z6"))</f>
        <v/>
      </c>
      <c r="AD224" s="144" t="str">
        <f>IF(1=1,IF(E224="","",AD194),N("AB36"))</f>
        <v/>
      </c>
      <c r="AE224" s="125" t="str">
        <f>IF(1=1,IF(G224="","",UPPER(TRIM(SUBSTITUTE(SUBSTITUTE(G224&amp;"",CHAR(160)," ")," "," ")))),N("AC36"))</f>
        <v/>
      </c>
    </row>
    <row r="225" spans="1:33" ht="15.75" x14ac:dyDescent="0.25">
      <c r="A225" s="160" t="str">
        <f>IF(1=1,IF(E225="","",A194),N("A37"))</f>
        <v/>
      </c>
      <c r="B225" s="127" t="str">
        <f>IF(1=1,IF(E225="","",B194),N("B37"))</f>
        <v/>
      </c>
      <c r="C225" s="128"/>
      <c r="D225" s="129" t="str">
        <f>IF(ISBLANK(E225),"",LARGE(D194:D224,1)+1)</f>
        <v/>
      </c>
      <c r="E225" s="130"/>
      <c r="F225" s="131"/>
      <c r="G225" s="170"/>
      <c r="H225" s="105"/>
      <c r="I225" s="132" t="str">
        <f>IF(1=1,IF(E225="","",I194),N("H37"))</f>
        <v/>
      </c>
      <c r="J225" s="133" t="str">
        <f>IF(1=1,IF(E225="","",J194),N("I37"))</f>
        <v/>
      </c>
      <c r="K225" s="134" t="str">
        <f>IF(1=1,IF(E225="","",K194),N("J37"))</f>
        <v/>
      </c>
      <c r="L225" s="135" t="str">
        <f>IF(1=1,IF(OR(J225="",O225="",NOT(ISNUMBER(J225)),NOT(ISNUMBER(O225)),J225=0),"",O225/J225),N("L37"))</f>
        <v/>
      </c>
      <c r="M225" s="136" t="str">
        <f>IF(1=1,IF(OR(L225="",NOT(ISNUMBER(F225))),"",F225*L225*IFERROR(INDEX(D384:D428,MATCH(AE225,B384:B428,0)),1)),N("M13"))</f>
        <v/>
      </c>
      <c r="N225" s="137" t="str">
        <f>IF(1=1,IF(F225="","",IF(G225="","",IFERROR(INDEX(E384:E428,MATCH(AE225,B384:B428,0)),G225&amp;""))),N("N6"))</f>
        <v/>
      </c>
      <c r="O225" s="138" t="str">
        <f>IF(1=1,IF(E225="","",O194),N("K37"))</f>
        <v/>
      </c>
      <c r="P225" s="139" t="str">
        <f>IF(1=1,IF(M225="","",IF(AND(ISNUMBER(M225),M225&lt;1,N225="kg"),MAX(1,ROUND(M225*1000,0)),IF(AND(ISNUMBER(M225),M225&lt;1,N225="L"),MAX(1,ROUND(M225*100,0)),ROUND(M225,3)))),N("O37"))</f>
        <v/>
      </c>
      <c r="Q225" s="140" t="str">
        <f>IF(1=1,IF(M225="","",IF(AND(ISNUMBER(M225),M225&lt;1,N225="kg"),"g",IF(AND(ISNUMBER(M225),M225&lt;1,N225="L"),"cl",N225))),N("P37"))</f>
        <v/>
      </c>
      <c r="R225" s="161" t="str">
        <f>IF(1=1,IF(E225="","",IF(F225="","A CONTROLER",IF(NOT(ISNUMBER(F225)),"TEXTE",IF(OR(L225="",L225&lt;=0),"COMMANDE PRINCIPALE INCOMPLETE",IF(G225="","UNITE MANQUANTE",IF(COUNTIF(B384:B428,AE225)=0,"UNITE A CONTROLER","OK")))))),N("Q9"))</f>
        <v/>
      </c>
      <c r="S225" s="105"/>
      <c r="T225" s="141">
        <f t="shared" si="16"/>
        <v>0</v>
      </c>
      <c r="U225" s="133" t="str">
        <f>IF(1=1,IF(E225="","",U194),N("S37"))</f>
        <v/>
      </c>
      <c r="V225" s="133" t="str">
        <f>IF(1=1,IF(E225="","",V194),N("T37"))</f>
        <v/>
      </c>
      <c r="W225" s="135" t="str">
        <f>IF(1=1,IF(OR(U225="",V225="",NOT(ISNUMBER(U225)),NOT(ISNUMBER(V225)),U225=0),"",V225/U225),N("U37"))</f>
        <v/>
      </c>
      <c r="X225" s="136" t="str">
        <f>IF(1=1,IF(OR(W225="",NOT(ISNUMBER(F225))),"",F225*W225*IFERROR(INDEX(D384:D428,MATCH(AE225,B384:B428,0)),1)),N("V7"))</f>
        <v/>
      </c>
      <c r="Y225" s="137" t="str">
        <f>IF(1=1,IF(F225="","",IF(G225="","",IFERROR(INDEX(E384:E428,MATCH(AE225,B384:B428,0)),G225&amp;""))),N("W6"))</f>
        <v/>
      </c>
      <c r="Z225" s="142" t="str">
        <f>IF(1=1,IF(X225="","",IF(AND(ISNUMBER(X225),X225&lt;1,Y225="kg"),MAX(1,ROUND(X225*1000,0)),IF(AND(ISNUMBER(X225),X225&lt;1,Y225="L"),MAX(1,ROUND(X225*100,0)),ROUND(X225,3)))),N("X37"))</f>
        <v/>
      </c>
      <c r="AA225" s="143" t="str">
        <f>IF(1=1,IF(X225="","",IF(AND(ISNUMBER(X225),X225&lt;1,Y225="kg"),"g",IF(AND(ISNUMBER(X225),X225&lt;1,Y225="L"),"cl",Y225))),N("Y37"))</f>
        <v/>
      </c>
      <c r="AB225" s="123" t="str">
        <f>IF(1=1,IF(E225="","",IF(F225="","A CONTROLER",IF(NOT(ISNUMBER(F225)),"TEXTE",IF(OR(W225="",W225&lt;=0),"COMMANDE COUVERTS INCOMPLETE",IF(G225="","UNITE MANQUANTE",IF(COUNTIF(B384:B428,AE225)=0,"UNITE A CONTROLER","OK")))))),N("Z6"))</f>
        <v/>
      </c>
      <c r="AD225" s="144" t="str">
        <f>IF(1=1,IF(E225="","",AD194),N("AB37"))</f>
        <v/>
      </c>
      <c r="AE225" s="125" t="str">
        <f>IF(1=1,IF(G225="","",UPPER(TRIM(SUBSTITUTE(SUBSTITUTE(G225&amp;"",CHAR(160)," ")," "," ")))),N("AC37"))</f>
        <v/>
      </c>
    </row>
    <row r="226" spans="1:33" ht="15.75" x14ac:dyDescent="0.25">
      <c r="A226" s="160" t="str">
        <f>IF(1=1,IF(E226="","",A194),N("A38"))</f>
        <v/>
      </c>
      <c r="B226" s="127" t="str">
        <f>IF(1=1,IF(E226="","",B194),N("B38"))</f>
        <v/>
      </c>
      <c r="C226" s="128"/>
      <c r="D226" s="129" t="str">
        <f>IF(ISBLANK(E226),"",LARGE(D194:D225,1)+1)</f>
        <v/>
      </c>
      <c r="E226" s="130"/>
      <c r="F226" s="131"/>
      <c r="G226" s="170"/>
      <c r="H226" s="105"/>
      <c r="I226" s="132" t="str">
        <f>IF(1=1,IF(E226="","",I194),N("H38"))</f>
        <v/>
      </c>
      <c r="J226" s="133" t="str">
        <f>IF(1=1,IF(E226="","",J194),N("I38"))</f>
        <v/>
      </c>
      <c r="K226" s="134" t="str">
        <f>IF(1=1,IF(E226="","",K194),N("J38"))</f>
        <v/>
      </c>
      <c r="L226" s="135" t="str">
        <f>IF(1=1,IF(OR(J226="",O226="",NOT(ISNUMBER(J226)),NOT(ISNUMBER(O226)),J226=0),"",O226/J226),N("L38"))</f>
        <v/>
      </c>
      <c r="M226" s="136" t="str">
        <f>IF(1=1,IF(OR(L226="",NOT(ISNUMBER(F226))),"",F226*L226*IFERROR(INDEX(D384:D428,MATCH(AE226,B384:B428,0)),1)),N("M13"))</f>
        <v/>
      </c>
      <c r="N226" s="137" t="str">
        <f>IF(1=1,IF(F226="","",IF(G226="","",IFERROR(INDEX(E384:E428,MATCH(AE226,B384:B428,0)),G226&amp;""))),N("N6"))</f>
        <v/>
      </c>
      <c r="O226" s="138" t="str">
        <f>IF(1=1,IF(E226="","",O194),N("K38"))</f>
        <v/>
      </c>
      <c r="P226" s="139" t="str">
        <f>IF(1=1,IF(M226="","",IF(AND(ISNUMBER(M226),M226&lt;1,N226="kg"),MAX(1,ROUND(M226*1000,0)),IF(AND(ISNUMBER(M226),M226&lt;1,N226="L"),MAX(1,ROUND(M226*100,0)),ROUND(M226,3)))),N("O38"))</f>
        <v/>
      </c>
      <c r="Q226" s="140" t="str">
        <f>IF(1=1,IF(M226="","",IF(AND(ISNUMBER(M226),M226&lt;1,N226="kg"),"g",IF(AND(ISNUMBER(M226),M226&lt;1,N226="L"),"cl",N226))),N("P38"))</f>
        <v/>
      </c>
      <c r="R226" s="161" t="str">
        <f>IF(1=1,IF(E226="","",IF(F226="","A CONTROLER",IF(NOT(ISNUMBER(F226)),"TEXTE",IF(OR(L226="",L226&lt;=0),"COMMANDE PRINCIPALE INCOMPLETE",IF(G226="","UNITE MANQUANTE",IF(COUNTIF(B384:B428,AE226)=0,"UNITE A CONTROLER","OK")))))),N("Q9"))</f>
        <v/>
      </c>
      <c r="S226" s="105"/>
      <c r="T226" s="141">
        <f t="shared" si="16"/>
        <v>0</v>
      </c>
      <c r="U226" s="133" t="str">
        <f>IF(1=1,IF(E226="","",U194),N("S38"))</f>
        <v/>
      </c>
      <c r="V226" s="133" t="str">
        <f>IF(1=1,IF(E226="","",V194),N("T38"))</f>
        <v/>
      </c>
      <c r="W226" s="135" t="str">
        <f>IF(1=1,IF(OR(U226="",V226="",NOT(ISNUMBER(U226)),NOT(ISNUMBER(V226)),U226=0),"",V226/U226),N("U38"))</f>
        <v/>
      </c>
      <c r="X226" s="136" t="str">
        <f>IF(1=1,IF(OR(W226="",NOT(ISNUMBER(F226))),"",F226*W226*IFERROR(INDEX(D384:D428,MATCH(AE226,B384:B428,0)),1)),N("V7"))</f>
        <v/>
      </c>
      <c r="Y226" s="137" t="str">
        <f>IF(1=1,IF(F226="","",IF(G226="","",IFERROR(INDEX(E384:E428,MATCH(AE226,B384:B428,0)),G226&amp;""))),N("W6"))</f>
        <v/>
      </c>
      <c r="Z226" s="142" t="str">
        <f>IF(1=1,IF(X226="","",IF(AND(ISNUMBER(X226),X226&lt;1,Y226="kg"),MAX(1,ROUND(X226*1000,0)),IF(AND(ISNUMBER(X226),X226&lt;1,Y226="L"),MAX(1,ROUND(X226*100,0)),ROUND(X226,3)))),N("X38"))</f>
        <v/>
      </c>
      <c r="AA226" s="143" t="str">
        <f>IF(1=1,IF(X226="","",IF(AND(ISNUMBER(X226),X226&lt;1,Y226="kg"),"g",IF(AND(ISNUMBER(X226),X226&lt;1,Y226="L"),"cl",Y226))),N("Y38"))</f>
        <v/>
      </c>
      <c r="AB226" s="123" t="str">
        <f>IF(1=1,IF(E226="","",IF(F226="","A CONTROLER",IF(NOT(ISNUMBER(F226)),"TEXTE",IF(OR(W226="",W226&lt;=0),"COMMANDE COUVERTS INCOMPLETE",IF(G226="","UNITE MANQUANTE",IF(COUNTIF(B384:B428,AE226)=0,"UNITE A CONTROLER","OK")))))),N("Z6"))</f>
        <v/>
      </c>
      <c r="AD226" s="144" t="str">
        <f>IF(1=1,IF(E226="","",AD194),N("AB38"))</f>
        <v/>
      </c>
      <c r="AE226" s="125" t="str">
        <f>IF(1=1,IF(G226="","",UPPER(TRIM(SUBSTITUTE(SUBSTITUTE(G226&amp;"",CHAR(160)," ")," "," ")))),N("AC38"))</f>
        <v/>
      </c>
    </row>
    <row r="227" spans="1:33" ht="15.75" x14ac:dyDescent="0.25">
      <c r="A227" s="160" t="str">
        <f>IF(1=1,IF(E227="","",A194),N("A39"))</f>
        <v/>
      </c>
      <c r="B227" s="127" t="str">
        <f>IF(1=1,IF(E227="","",B194),N("B39"))</f>
        <v/>
      </c>
      <c r="C227" s="127"/>
      <c r="D227" s="129" t="str">
        <f>IF(ISBLANK(E227),"",LARGE(D194:D226,1)+1)</f>
        <v/>
      </c>
      <c r="E227" s="130"/>
      <c r="F227" s="131"/>
      <c r="G227" s="170"/>
      <c r="H227" s="105"/>
      <c r="I227" s="132" t="str">
        <f>IF(1=1,IF(E227="","",I194),N("H39"))</f>
        <v/>
      </c>
      <c r="J227" s="133" t="str">
        <f>IF(1=1,IF(E227="","",J194),N("I39"))</f>
        <v/>
      </c>
      <c r="K227" s="134" t="str">
        <f>IF(1=1,IF(E227="","",K194),N("J39"))</f>
        <v/>
      </c>
      <c r="L227" s="135" t="str">
        <f>IF(1=1,IF(OR(J227="",O227="",NOT(ISNUMBER(J227)),NOT(ISNUMBER(O227)),J227=0),"",O227/J227),N("L39"))</f>
        <v/>
      </c>
      <c r="M227" s="136" t="str">
        <f>IF(1=1,IF(OR(L227="",NOT(ISNUMBER(F227))),"",F227*L227*IFERROR(INDEX(D384:D428,MATCH(AE227,B384:B428,0)),1)),N("M13"))</f>
        <v/>
      </c>
      <c r="N227" s="137" t="str">
        <f>IF(1=1,IF(F227="","",IF(G227="","",IFERROR(INDEX(E384:E428,MATCH(AE227,B384:B428,0)),G227&amp;""))),N("N6"))</f>
        <v/>
      </c>
      <c r="O227" s="138" t="str">
        <f>IF(1=1,IF(E227="","",O194),N("K39"))</f>
        <v/>
      </c>
      <c r="P227" s="139" t="str">
        <f>IF(1=1,IF(M227="","",IF(AND(ISNUMBER(M227),M227&lt;1,N227="kg"),MAX(1,ROUND(M227*1000,0)),IF(AND(ISNUMBER(M227),M227&lt;1,N227="L"),MAX(1,ROUND(M227*100,0)),ROUND(M227,3)))),N("O39"))</f>
        <v/>
      </c>
      <c r="Q227" s="140" t="str">
        <f>IF(1=1,IF(M227="","",IF(AND(ISNUMBER(M227),M227&lt;1,N227="kg"),"g",IF(AND(ISNUMBER(M227),M227&lt;1,N227="L"),"cl",N227))),N("P39"))</f>
        <v/>
      </c>
      <c r="R227" s="161" t="str">
        <f>IF(1=1,IF(E227="","",IF(F227="","A CONTROLER",IF(NOT(ISNUMBER(F227)),"TEXTE",IF(OR(L227="",L227&lt;=0),"COMMANDE PRINCIPALE INCOMPLETE",IF(G227="","UNITE MANQUANTE",IF(COUNTIF(B384:B428,AE227)=0,"UNITE A CONTROLER","OK")))))),N("Q9"))</f>
        <v/>
      </c>
      <c r="S227" s="105"/>
      <c r="T227" s="141">
        <f t="shared" si="16"/>
        <v>0</v>
      </c>
      <c r="U227" s="133" t="str">
        <f>IF(1=1,IF(E227="","",U194),N("S39"))</f>
        <v/>
      </c>
      <c r="V227" s="133" t="str">
        <f>IF(1=1,IF(E227="","",V194),N("T39"))</f>
        <v/>
      </c>
      <c r="W227" s="135" t="str">
        <f>IF(1=1,IF(OR(U227="",V227="",NOT(ISNUMBER(U227)),NOT(ISNUMBER(V227)),U227=0),"",V227/U227),N("U39"))</f>
        <v/>
      </c>
      <c r="X227" s="136" t="str">
        <f>IF(1=1,IF(OR(W227="",NOT(ISNUMBER(F227))),"",F227*W227*IFERROR(INDEX(D384:D428,MATCH(AE227,B384:B428,0)),1)),N("V7"))</f>
        <v/>
      </c>
      <c r="Y227" s="137" t="str">
        <f>IF(1=1,IF(F227="","",IF(G227="","",IFERROR(INDEX(E384:E428,MATCH(AE227,B384:B428,0)),G227&amp;""))),N("W6"))</f>
        <v/>
      </c>
      <c r="Z227" s="142" t="str">
        <f>IF(1=1,IF(X227="","",IF(AND(ISNUMBER(X227),X227&lt;1,Y227="kg"),MAX(1,ROUND(X227*1000,0)),IF(AND(ISNUMBER(X227),X227&lt;1,Y227="L"),MAX(1,ROUND(X227*100,0)),ROUND(X227,3)))),N("X39"))</f>
        <v/>
      </c>
      <c r="AA227" s="143" t="str">
        <f>IF(1=1,IF(X227="","",IF(AND(ISNUMBER(X227),X227&lt;1,Y227="kg"),"g",IF(AND(ISNUMBER(X227),X227&lt;1,Y227="L"),"cl",Y227))),N("Y39"))</f>
        <v/>
      </c>
      <c r="AB227" s="123" t="str">
        <f>IF(1=1,IF(E227="","",IF(F227="","A CONTROLER",IF(NOT(ISNUMBER(F227)),"TEXTE",IF(OR(W227="",W227&lt;=0),"COMMANDE COUVERTS INCOMPLETE",IF(G227="","UNITE MANQUANTE",IF(COUNTIF(B384:B428,AE227)=0,"UNITE A CONTROLER","OK")))))),N("Z6"))</f>
        <v/>
      </c>
      <c r="AD227" s="144" t="str">
        <f>IF(1=1,IF(E227="","",AD194),N("AB39"))</f>
        <v/>
      </c>
      <c r="AE227" s="125" t="str">
        <f>IF(1=1,IF(G227="","",UPPER(TRIM(SUBSTITUTE(SUBSTITUTE(G227&amp;"",CHAR(160)," ")," "," ")))),N("AC39"))</f>
        <v/>
      </c>
    </row>
    <row r="228" spans="1:33" ht="15.75" x14ac:dyDescent="0.25">
      <c r="A228" s="160" t="str">
        <f>IF(1=1,IF(E228="","",A194),N("A40"))</f>
        <v/>
      </c>
      <c r="B228" s="127" t="str">
        <f>IF(1=1,IF(E228="","",B194),N("B40"))</f>
        <v/>
      </c>
      <c r="C228" s="127"/>
      <c r="D228" s="129" t="str">
        <f>IF(ISBLANK(E228),"",LARGE(D194:D227,1)+1)</f>
        <v/>
      </c>
      <c r="E228" s="130"/>
      <c r="F228" s="131"/>
      <c r="G228" s="170"/>
      <c r="H228" s="105"/>
      <c r="I228" s="132" t="str">
        <f>IF(1=1,IF(E228="","",I194),N("H40"))</f>
        <v/>
      </c>
      <c r="J228" s="133" t="str">
        <f>IF(1=1,IF(E228="","",J194),N("I40"))</f>
        <v/>
      </c>
      <c r="K228" s="134" t="str">
        <f>IF(1=1,IF(E228="","",K194),N("J40"))</f>
        <v/>
      </c>
      <c r="L228" s="135" t="str">
        <f>IF(1=1,IF(OR(J228="",O228="",NOT(ISNUMBER(J228)),NOT(ISNUMBER(O228)),J228=0),"",O228/J228),N("L40"))</f>
        <v/>
      </c>
      <c r="M228" s="136" t="str">
        <f>IF(1=1,IF(OR(L228="",NOT(ISNUMBER(F228))),"",F228*L228*IFERROR(INDEX(D384:D428,MATCH(AE228,B384:B428,0)),1)),N("M13"))</f>
        <v/>
      </c>
      <c r="N228" s="137" t="str">
        <f>IF(1=1,IF(F228="","",IF(G228="","",IFERROR(INDEX(E384:E428,MATCH(AE228,B384:B428,0)),G228&amp;""))),N("N6"))</f>
        <v/>
      </c>
      <c r="O228" s="138" t="str">
        <f>IF(1=1,IF(E228="","",O194),N("K40"))</f>
        <v/>
      </c>
      <c r="P228" s="139" t="str">
        <f>IF(1=1,IF(M228="","",IF(AND(ISNUMBER(M228),M228&lt;1,N228="kg"),MAX(1,ROUND(M228*1000,0)),IF(AND(ISNUMBER(M228),M228&lt;1,N228="L"),MAX(1,ROUND(M228*100,0)),ROUND(M228,3)))),N("O40"))</f>
        <v/>
      </c>
      <c r="Q228" s="140" t="str">
        <f>IF(1=1,IF(M228="","",IF(AND(ISNUMBER(M228),M228&lt;1,N228="kg"),"g",IF(AND(ISNUMBER(M228),M228&lt;1,N228="L"),"cl",N228))),N("P40"))</f>
        <v/>
      </c>
      <c r="R228" s="161" t="str">
        <f>IF(1=1,IF(E228="","",IF(F228="","A CONTROLER",IF(NOT(ISNUMBER(F228)),"TEXTE",IF(OR(L228="",L228&lt;=0),"COMMANDE PRINCIPALE INCOMPLETE",IF(G228="","UNITE MANQUANTE",IF(COUNTIF(B384:B428,AE228)=0,"UNITE A CONTROLER","OK")))))),N("Q9"))</f>
        <v/>
      </c>
      <c r="S228" s="105"/>
      <c r="T228" s="141">
        <f t="shared" si="16"/>
        <v>0</v>
      </c>
      <c r="U228" s="133" t="str">
        <f>IF(1=1,IF(E228="","",U194),N("S40"))</f>
        <v/>
      </c>
      <c r="V228" s="133" t="str">
        <f>IF(1=1,IF(E228="","",V194),N("T40"))</f>
        <v/>
      </c>
      <c r="W228" s="135" t="str">
        <f>IF(1=1,IF(OR(U228="",V228="",NOT(ISNUMBER(U228)),NOT(ISNUMBER(V228)),U228=0),"",V228/U228),N("U40"))</f>
        <v/>
      </c>
      <c r="X228" s="136" t="str">
        <f>IF(1=1,IF(OR(W228="",NOT(ISNUMBER(F228))),"",F228*W228*IFERROR(INDEX(D384:D428,MATCH(AE228,B384:B428,0)),1)),N("V7"))</f>
        <v/>
      </c>
      <c r="Y228" s="137" t="str">
        <f>IF(1=1,IF(F228="","",IF(G228="","",IFERROR(INDEX(E384:E428,MATCH(AE228,B384:B428,0)),G228&amp;""))),N("W6"))</f>
        <v/>
      </c>
      <c r="Z228" s="142" t="str">
        <f>IF(1=1,IF(X228="","",IF(AND(ISNUMBER(X228),X228&lt;1,Y228="kg"),MAX(1,ROUND(X228*1000,0)),IF(AND(ISNUMBER(X228),X228&lt;1,Y228="L"),MAX(1,ROUND(X228*100,0)),ROUND(X228,3)))),N("X40"))</f>
        <v/>
      </c>
      <c r="AA228" s="143" t="str">
        <f>IF(1=1,IF(X228="","",IF(AND(ISNUMBER(X228),X228&lt;1,Y228="kg"),"g",IF(AND(ISNUMBER(X228),X228&lt;1,Y228="L"),"cl",Y228))),N("Y40"))</f>
        <v/>
      </c>
      <c r="AB228" s="123" t="str">
        <f>IF(1=1,IF(E228="","",IF(F228="","A CONTROLER",IF(NOT(ISNUMBER(F228)),"TEXTE",IF(OR(W228="",W228&lt;=0),"COMMANDE COUVERTS INCOMPLETE",IF(G228="","UNITE MANQUANTE",IF(COUNTIF(B384:B428,AE228)=0,"UNITE A CONTROLER","OK")))))),N("Z6"))</f>
        <v/>
      </c>
      <c r="AD228" s="144" t="str">
        <f>IF(1=1,IF(E228="","",AD194),N("AB40"))</f>
        <v/>
      </c>
      <c r="AE228" s="125" t="str">
        <f>IF(1=1,IF(G228="","",UPPER(TRIM(SUBSTITUTE(SUBSTITUTE(G228&amp;"",CHAR(160)," ")," "," ")))),N("AC40"))</f>
        <v/>
      </c>
    </row>
    <row r="229" spans="1:33" ht="23.25" x14ac:dyDescent="0.25">
      <c r="A229" s="198"/>
      <c r="B229" s="199" t="s">
        <v>233</v>
      </c>
      <c r="C229" s="200"/>
      <c r="D229" s="201" t="s">
        <v>239</v>
      </c>
      <c r="E229" s="200"/>
      <c r="F229" s="200"/>
      <c r="G229" s="200"/>
      <c r="H229" s="202"/>
      <c r="I229" s="200"/>
      <c r="J229" s="200"/>
      <c r="K229" s="200"/>
      <c r="L229" s="200"/>
      <c r="M229" s="200"/>
      <c r="N229" s="200"/>
      <c r="O229" s="200"/>
      <c r="P229" s="200" t="str">
        <f>D229</f>
        <v>SOUS-FAMILLE</v>
      </c>
      <c r="Q229" s="200"/>
      <c r="R229" s="200"/>
      <c r="S229" s="202"/>
      <c r="T229" s="203" t="s">
        <v>664</v>
      </c>
      <c r="U229" s="204" cm="1">
        <f t="array" ref="U229">SUMPRODUCT(LEN(E231:E265)-LEN(SUBSTITUTE(E231:E265,"*","")))</f>
        <v>1</v>
      </c>
      <c r="V229" s="200"/>
      <c r="W229" s="200" t="str">
        <f>D229</f>
        <v>SOUS-FAMILLE</v>
      </c>
      <c r="X229" s="200"/>
      <c r="Y229" s="200"/>
      <c r="Z229" s="200"/>
      <c r="AA229" s="200"/>
      <c r="AB229" s="205"/>
      <c r="AC229" s="200"/>
      <c r="AD229" s="200"/>
      <c r="AE229" s="206" t="str">
        <f>B231</f>
        <v>COMPOTÉE DE CHOUX ROUGES</v>
      </c>
    </row>
    <row r="230" spans="1:33" ht="32.25" thickBot="1" x14ac:dyDescent="0.3">
      <c r="A230" s="92" t="s">
        <v>155</v>
      </c>
      <c r="B230" s="92" t="s">
        <v>1</v>
      </c>
      <c r="C230" s="92"/>
      <c r="D230" s="92" t="s">
        <v>2</v>
      </c>
      <c r="E230" s="92" t="s">
        <v>117</v>
      </c>
      <c r="F230" s="92" t="s">
        <v>3</v>
      </c>
      <c r="G230" s="92" t="s">
        <v>4</v>
      </c>
      <c r="H230" s="81"/>
      <c r="I230" s="157" t="s">
        <v>5</v>
      </c>
      <c r="J230" s="92" t="s">
        <v>114</v>
      </c>
      <c r="K230" s="92" t="s">
        <v>4</v>
      </c>
      <c r="L230" s="92" t="s">
        <v>6</v>
      </c>
      <c r="M230" s="94" t="s">
        <v>7</v>
      </c>
      <c r="N230" s="94" t="s">
        <v>116</v>
      </c>
      <c r="O230" s="95" t="s">
        <v>115</v>
      </c>
      <c r="P230" s="96" t="s">
        <v>8</v>
      </c>
      <c r="Q230" s="97" t="s">
        <v>9</v>
      </c>
      <c r="R230" s="92" t="s">
        <v>10</v>
      </c>
      <c r="S230" s="81"/>
      <c r="T230" s="92" t="s">
        <v>117</v>
      </c>
      <c r="U230" s="98" t="s">
        <v>11</v>
      </c>
      <c r="V230" s="95" t="s">
        <v>12</v>
      </c>
      <c r="W230" s="92" t="s">
        <v>13</v>
      </c>
      <c r="X230" s="94" t="s">
        <v>7</v>
      </c>
      <c r="Y230" s="94" t="s">
        <v>116</v>
      </c>
      <c r="Z230" s="99" t="s">
        <v>8</v>
      </c>
      <c r="AA230" s="97" t="s">
        <v>9</v>
      </c>
      <c r="AB230" s="99" t="s">
        <v>10</v>
      </c>
      <c r="AC230" s="240"/>
      <c r="AD230" s="92" t="s">
        <v>14</v>
      </c>
      <c r="AE230" s="92" t="s">
        <v>15</v>
      </c>
      <c r="AG230" s="245" t="s">
        <v>5642</v>
      </c>
    </row>
    <row r="231" spans="1:33" ht="18.75" x14ac:dyDescent="0.25">
      <c r="A231" s="100" t="s">
        <v>223</v>
      </c>
      <c r="B231" s="101" t="s">
        <v>237</v>
      </c>
      <c r="C231" s="101"/>
      <c r="D231" s="102">
        <v>0</v>
      </c>
      <c r="E231" s="103" t="s">
        <v>218</v>
      </c>
      <c r="F231" s="104">
        <v>20</v>
      </c>
      <c r="G231" s="8" t="s">
        <v>151</v>
      </c>
      <c r="H231" s="105"/>
      <c r="I231" s="106" t="str">
        <f>E231</f>
        <v>Choux rouges</v>
      </c>
      <c r="J231" s="107">
        <f>F231</f>
        <v>20</v>
      </c>
      <c r="K231" s="108" t="str">
        <f>G231</f>
        <v>Kg</v>
      </c>
      <c r="L231" s="109">
        <f>IF(1=1,IF(OR(J231="",O231="",NOT(ISNUMBER(J231)),NOT(ISNUMBER(O231)),J231=0),"",O231/J231),N("L6"))</f>
        <v>7.5</v>
      </c>
      <c r="M231" s="110">
        <f>IF(1=1,IF(OR(L231="",NOT(ISNUMBER(F231))),"",F231*L231*IFERROR(INDEX(D384:D428,MATCH(AE231,B384:B428,0)),1)),N("M13"))</f>
        <v>150</v>
      </c>
      <c r="N231" s="111" t="str">
        <f>IF(1=1,IF(F231="","",IF(G231="","",IFERROR(INDEX(E384:E428,MATCH(AE231,B384:B428,0)),G231&amp;""))),N("N6"))</f>
        <v>kg</v>
      </c>
      <c r="O231" s="112">
        <v>150</v>
      </c>
      <c r="P231" s="113">
        <f>IF(1=1,IF(M231="","",IF(AND(ISNUMBER(M231),M231&lt;1,N231="kg"),MAX(1,ROUND(M231*1000,0)),IF(AND(ISNUMBER(M231),M231&lt;1,N231="L"),MAX(1,ROUND(M231*100,0)),ROUND(M231,3)))),N("O6"))</f>
        <v>150</v>
      </c>
      <c r="Q231" s="114" t="str">
        <f>IF(1=1,IF(M231="","",IF(AND(ISNUMBER(M231),M231&lt;1,N231="kg"),"g",IF(AND(ISNUMBER(M231),M231&lt;1,N231="L"),"cl",N231))),N("P6"))</f>
        <v>kg</v>
      </c>
      <c r="R231" s="115" t="str">
        <f>IF(1=1,IF(E231="","",IF(F231="","A CONTROLER",IF(NOT(ISNUMBER(F231)),"TEXTE",IF(OR(L231="",L231&lt;=0),"COMMANDE PRINCIPALE INCOMPLETE",IF(G231="","UNITE MANQUANTE",IF(COUNTIF(B384:B428,AE231)=0,"UNITE A CONTROLER","OK")))))),N("Q9"))</f>
        <v>OK</v>
      </c>
      <c r="S231" s="105"/>
      <c r="T231" s="159" t="str">
        <f>B231</f>
        <v>COMPOTÉE DE CHOUX ROUGES</v>
      </c>
      <c r="U231" s="117">
        <v>100</v>
      </c>
      <c r="V231" s="112">
        <v>150</v>
      </c>
      <c r="W231" s="118">
        <f>IF(1=1,IF(OR(U231="",V231="",NOT(ISNUMBER(U231)),NOT(ISNUMBER(V231)),U231=0),"",V231/U231),N("U6"))</f>
        <v>1.5</v>
      </c>
      <c r="X231" s="119">
        <f>IF(1=1,IF(OR(W231="",NOT(ISNUMBER(F231))),"",F231*W231*IFERROR(INDEX(D384:D428,MATCH(AE231,B384:B428,0)),1)),N("V7"))</f>
        <v>30</v>
      </c>
      <c r="Y231" s="120" t="str">
        <f>IF(1=1,IF(F231="","",IF(G231="","",IFERROR(INDEX(E384:E428,MATCH(AE231,B384:B428,0)),G231&amp;""))),N("W6"))</f>
        <v>kg</v>
      </c>
      <c r="Z231" s="121">
        <f>IF(1=1,IF(X231="","",IF(AND(ISNUMBER(X231),X231&lt;1,Y231="kg"),MAX(1,ROUND(X231*1000,0)),IF(AND(ISNUMBER(X231),X231&lt;1,Y231="L"),MAX(1,ROUND(X231*100,0)),ROUND(X231,3)))),N("X6"))</f>
        <v>30</v>
      </c>
      <c r="AA231" s="122" t="str">
        <f>IF(1=1,IF(X231="","",IF(AND(ISNUMBER(X231),X231&lt;1,Y231="kg"),"g",IF(AND(ISNUMBER(X231),X231&lt;1,Y231="L"),"cl",Y231))),N("Y6"))</f>
        <v>kg</v>
      </c>
      <c r="AB231" s="123" t="str">
        <f>IF(1=1,IF(E231="","",IF(F231="","A CONTROLER",IF(NOT(ISNUMBER(F231)),"TEXTE",IF(OR(W231="",W231&lt;=0),"COMMANDE COUVERTS INCOMPLETE",IF(G231="","UNITE MANQUANTE",IF(COUNTIF(B384:B428,AE231)=0,"UNITE A CONTROLER","OK")))))),N("Z6"))</f>
        <v>OK</v>
      </c>
      <c r="AD231" s="124">
        <v>62</v>
      </c>
      <c r="AE231" s="125" t="str">
        <f>IF(1=1,IF(G231="","",UPPER(TRIM(SUBSTITUTE(SUBSTITUTE(G231&amp;"",CHAR(160)," ")," "," ")))),N("AC6"))</f>
        <v>KG</v>
      </c>
      <c r="AG231" s="8" t="s">
        <v>22</v>
      </c>
    </row>
    <row r="232" spans="1:33" ht="15.75" x14ac:dyDescent="0.25">
      <c r="A232" s="126" t="str">
        <f>IF(1=1,IF(E232="","",A231),N("A7"))</f>
        <v>N° 161</v>
      </c>
      <c r="B232" s="127" t="str">
        <f>IF(1=1,IF(E232="","",B231),N("B7"))</f>
        <v>COMPOTÉE DE CHOUX ROUGES</v>
      </c>
      <c r="C232" s="128"/>
      <c r="D232" s="129">
        <f>IF(ISBLANK(E232),"",LARGE(D231:D231,1)+1)</f>
        <v>1</v>
      </c>
      <c r="E232" s="130" t="s">
        <v>110</v>
      </c>
      <c r="F232" s="131">
        <v>1.4</v>
      </c>
      <c r="G232" s="8" t="s">
        <v>151</v>
      </c>
      <c r="H232" s="105"/>
      <c r="I232" s="132" t="str">
        <f>IF(1=1,IF(E232="","",I231),N("H7"))</f>
        <v>Choux rouges</v>
      </c>
      <c r="J232" s="133">
        <f>IF(1=1,IF(E232="","",J231),N("I7"))</f>
        <v>20</v>
      </c>
      <c r="K232" s="134" t="str">
        <f>IF(1=1,IF(E232="","",K231),N("J7"))</f>
        <v>Kg</v>
      </c>
      <c r="L232" s="135">
        <f>IF(1=1,IF(OR(J232="",O232="",NOT(ISNUMBER(J232)),NOT(ISNUMBER(O232)),J232=0),"",O232/J232),N("L7"))</f>
        <v>7.5</v>
      </c>
      <c r="M232" s="136">
        <f>IF(1=1,IF(OR(L232="",NOT(ISNUMBER(F232))),"",F232*L232*IFERROR(INDEX(D384:D428,MATCH(AE232,B384:B428,0)),1)),N("M13"))</f>
        <v>10.5</v>
      </c>
      <c r="N232" s="137" t="str">
        <f>IF(1=1,IF(F232="","",IF(G232="","",IFERROR(INDEX(E384:E428,MATCH(AE232,B384:B428,0)),G232&amp;""))),N("N6"))</f>
        <v>kg</v>
      </c>
      <c r="O232" s="138">
        <f>IF(1=1,IF(E232="","",O231),N("K7"))</f>
        <v>150</v>
      </c>
      <c r="P232" s="139">
        <f>IF(1=1,IF(M232="","",IF(AND(ISNUMBER(M232),M232&lt;1,N232="kg"),MAX(1,ROUND(M232*1000,0)),IF(AND(ISNUMBER(M232),M232&lt;1,N232="L"),MAX(1,ROUND(M232*100,0)),ROUND(M232,3)))),N("O7"))</f>
        <v>10.5</v>
      </c>
      <c r="Q232" s="140" t="str">
        <f>IF(1=1,IF(M232="","",IF(AND(ISNUMBER(M232),M232&lt;1,N232="kg"),"g",IF(AND(ISNUMBER(M232),M232&lt;1,N232="L"),"cl",N232))),N("P7"))</f>
        <v>kg</v>
      </c>
      <c r="R232" s="161" t="str">
        <f>IF(1=1,IF(E232="","",IF(F232="","A CONTROLER",IF(NOT(ISNUMBER(F232)),"TEXTE",IF(OR(L232="",L232&lt;=0),"COMMANDE PRINCIPALE INCOMPLETE",IF(G232="","UNITE MANQUANTE",IF(COUNTIF(B384:B428,AE232)=0,"UNITE A CONTROLER","OK")))))),N("Q9"))</f>
        <v>OK</v>
      </c>
      <c r="S232" s="105"/>
      <c r="T232" s="141" t="str">
        <f t="shared" ref="T232:T265" si="17">E232</f>
        <v>Oignons émincés surgelés</v>
      </c>
      <c r="U232" s="133">
        <f>IF(1=1,IF(E232="","",U231),N("S7"))</f>
        <v>100</v>
      </c>
      <c r="V232" s="133">
        <f>IF(1=1,IF(E232="","",V231),N("T7"))</f>
        <v>150</v>
      </c>
      <c r="W232" s="135">
        <f>IF(1=1,IF(OR(U232="",V232="",NOT(ISNUMBER(U232)),NOT(ISNUMBER(V232)),U232=0),"",V232/U232),N("U7"))</f>
        <v>1.5</v>
      </c>
      <c r="X232" s="136">
        <f>IF(1=1,IF(OR(W232="",NOT(ISNUMBER(F232))),"",F232*W232*IFERROR(INDEX(D384:D428,MATCH(AE232,B384:B428,0)),1)),N("V7"))</f>
        <v>2.0999999999999996</v>
      </c>
      <c r="Y232" s="137" t="str">
        <f>IF(1=1,IF(F232="","",IF(G232="","",IFERROR(INDEX(E384:E428,MATCH(AE232,B384:B428,0)),G232&amp;""))),N("W6"))</f>
        <v>kg</v>
      </c>
      <c r="Z232" s="142">
        <f>IF(1=1,IF(X232="","",IF(AND(ISNUMBER(X232),X232&lt;1,Y232="kg"),MAX(1,ROUND(X232*1000,0)),IF(AND(ISNUMBER(X232),X232&lt;1,Y232="L"),MAX(1,ROUND(X232*100,0)),ROUND(X232,3)))),N("X7"))</f>
        <v>2.1</v>
      </c>
      <c r="AA232" s="143" t="str">
        <f>IF(1=1,IF(X232="","",IF(AND(ISNUMBER(X232),X232&lt;1,Y232="kg"),"g",IF(AND(ISNUMBER(X232),X232&lt;1,Y232="L"),"cl",Y232))),N("Y7"))</f>
        <v>kg</v>
      </c>
      <c r="AB232" s="123" t="str">
        <f>IF(1=1,IF(E232="","",IF(F232="","A CONTROLER",IF(NOT(ISNUMBER(F232)),"TEXTE",IF(OR(W232="",W232&lt;=0),"COMMANDE COUVERTS INCOMPLETE",IF(G232="","UNITE MANQUANTE",IF(COUNTIF(B384:B428,AE232)=0,"UNITE A CONTROLER","OK")))))),N("Z6"))</f>
        <v>OK</v>
      </c>
      <c r="AD232" s="144">
        <f>IF(1=1,IF(E232="","",AD231),N("AB7"))</f>
        <v>62</v>
      </c>
      <c r="AE232" s="125" t="str">
        <f>IF(1=1,IF(G232="","",UPPER(TRIM(SUBSTITUTE(SUBSTITUTE(G232&amp;"",CHAR(160)," ")," "," ")))),N("AC7"))</f>
        <v>KG</v>
      </c>
      <c r="AG232" s="2" t="s">
        <v>25</v>
      </c>
    </row>
    <row r="233" spans="1:33" ht="15.75" x14ac:dyDescent="0.25">
      <c r="A233" s="126" t="str">
        <f>IF(1=1,IF(E233="","",A231),N("A8"))</f>
        <v>N° 161</v>
      </c>
      <c r="B233" s="127" t="str">
        <f>IF(1=1,IF(E233="","",B231),N("B8"))</f>
        <v>COMPOTÉE DE CHOUX ROUGES</v>
      </c>
      <c r="C233" s="128"/>
      <c r="D233" s="129">
        <f>IF(ISBLANK(E233),"",LARGE(D231:D232,1)+1)</f>
        <v>2</v>
      </c>
      <c r="E233" s="130" t="s">
        <v>219</v>
      </c>
      <c r="F233" s="131">
        <v>3</v>
      </c>
      <c r="G233" s="8" t="s">
        <v>151</v>
      </c>
      <c r="H233" s="105"/>
      <c r="I233" s="132" t="str">
        <f>IF(1=1,IF(E233="","",I231),N("H8"))</f>
        <v>Choux rouges</v>
      </c>
      <c r="J233" s="133">
        <f>IF(1=1,IF(E233="","",J231),N("I8"))</f>
        <v>20</v>
      </c>
      <c r="K233" s="134" t="str">
        <f>IF(1=1,IF(E233="","",K231),N("J8"))</f>
        <v>Kg</v>
      </c>
      <c r="L233" s="135">
        <f>IF(1=1,IF(OR(J233="",O233="",NOT(ISNUMBER(J233)),NOT(ISNUMBER(O233)),J233=0),"",O233/J233),N("L8"))</f>
        <v>7.5</v>
      </c>
      <c r="M233" s="136">
        <f>IF(1=1,IF(OR(L233="",NOT(ISNUMBER(F233))),"",F233*L233*IFERROR(INDEX(D384:D428,MATCH(AE233,B384:B428,0)),1)),N("M13"))</f>
        <v>22.5</v>
      </c>
      <c r="N233" s="137" t="str">
        <f>IF(1=1,IF(F233="","",IF(G233="","",IFERROR(INDEX(E384:E428,MATCH(AE233,B384:B428,0)),G233&amp;""))),N("N6"))</f>
        <v>kg</v>
      </c>
      <c r="O233" s="138">
        <f>IF(1=1,IF(E233="","",O231),N("K8"))</f>
        <v>150</v>
      </c>
      <c r="P233" s="139">
        <f>IF(1=1,IF(M233="","",IF(AND(ISNUMBER(M233),M233&lt;1,N233="kg"),MAX(1,ROUND(M233*1000,0)),IF(AND(ISNUMBER(M233),M233&lt;1,N233="L"),MAX(1,ROUND(M233*100,0)),ROUND(M233,3)))),N("O8"))</f>
        <v>22.5</v>
      </c>
      <c r="Q233" s="140" t="str">
        <f>IF(1=1,IF(M233="","",IF(AND(ISNUMBER(M233),M233&lt;1,N233="kg"),"g",IF(AND(ISNUMBER(M233),M233&lt;1,N233="L"),"cl",N233))),N("P8"))</f>
        <v>kg</v>
      </c>
      <c r="R233" s="161" t="str">
        <f>IF(1=1,IF(E233="","",IF(F233="","A CONTROLER",IF(NOT(ISNUMBER(F233)),"TEXTE",IF(OR(L233="",L233&lt;=0),"COMMANDE PRINCIPALE INCOMPLETE",IF(G233="","UNITE MANQUANTE",IF(COUNTIF(B384:B428,AE233)=0,"UNITE A CONTROLER","OK")))))),N("Q9"))</f>
        <v>OK</v>
      </c>
      <c r="S233" s="105"/>
      <c r="T233" s="141" t="str">
        <f t="shared" si="17"/>
        <v>Pommes reinette</v>
      </c>
      <c r="U233" s="133">
        <f>IF(1=1,IF(E233="","",U231),N("S8"))</f>
        <v>100</v>
      </c>
      <c r="V233" s="133">
        <f>IF(1=1,IF(E233="","",V231),N("T8"))</f>
        <v>150</v>
      </c>
      <c r="W233" s="135">
        <f>IF(1=1,IF(OR(U233="",V233="",NOT(ISNUMBER(U233)),NOT(ISNUMBER(V233)),U233=0),"",V233/U233),N("U8"))</f>
        <v>1.5</v>
      </c>
      <c r="X233" s="136">
        <f>IF(1=1,IF(OR(W233="",NOT(ISNUMBER(F233))),"",F233*W233*IFERROR(INDEX(D384:D428,MATCH(AE233,B384:B428,0)),1)),N("V7"))</f>
        <v>4.5</v>
      </c>
      <c r="Y233" s="137" t="str">
        <f>IF(1=1,IF(F233="","",IF(G233="","",IFERROR(INDEX(E384:E428,MATCH(AE233,B384:B428,0)),G233&amp;""))),N("W6"))</f>
        <v>kg</v>
      </c>
      <c r="Z233" s="142">
        <f>IF(1=1,IF(X233="","",IF(AND(ISNUMBER(X233),X233&lt;1,Y233="kg"),MAX(1,ROUND(X233*1000,0)),IF(AND(ISNUMBER(X233),X233&lt;1,Y233="L"),MAX(1,ROUND(X233*100,0)),ROUND(X233,3)))),N("X8"))</f>
        <v>4.5</v>
      </c>
      <c r="AA233" s="143" t="str">
        <f>IF(1=1,IF(X233="","",IF(AND(ISNUMBER(X233),X233&lt;1,Y233="kg"),"g",IF(AND(ISNUMBER(X233),X233&lt;1,Y233="L"),"cl",Y233))),N("Y8"))</f>
        <v>kg</v>
      </c>
      <c r="AB233" s="123" t="str">
        <f>IF(1=1,IF(E233="","",IF(F233="","A CONTROLER",IF(NOT(ISNUMBER(F233)),"TEXTE",IF(OR(W233="",W233&lt;=0),"COMMANDE COUVERTS INCOMPLETE",IF(G233="","UNITE MANQUANTE",IF(COUNTIF(B384:B428,AE233)=0,"UNITE A CONTROLER","OK")))))),N("Z6"))</f>
        <v>OK</v>
      </c>
      <c r="AD233" s="144">
        <f>IF(1=1,IF(E233="","",AD231),N("AB8"))</f>
        <v>62</v>
      </c>
      <c r="AE233" s="125" t="str">
        <f>IF(1=1,IF(G233="","",UPPER(TRIM(SUBSTITUTE(SUBSTITUTE(G233&amp;"",CHAR(160)," ")," "," ")))),N("AC8"))</f>
        <v>KG</v>
      </c>
      <c r="AG233" s="9" t="s">
        <v>26</v>
      </c>
    </row>
    <row r="234" spans="1:33" ht="15.75" x14ac:dyDescent="0.25">
      <c r="A234" s="126" t="str">
        <f>IF(1=1,IF(E234="","",A231),N("A9"))</f>
        <v>N° 161</v>
      </c>
      <c r="B234" s="127" t="str">
        <f>IF(1=1,IF(E234="","",B231),N("B9"))</f>
        <v>COMPOTÉE DE CHOUX ROUGES</v>
      </c>
      <c r="C234" s="128"/>
      <c r="D234" s="129">
        <f>IF(ISBLANK(E234),"",LARGE(D231:D233,1)+1)</f>
        <v>3</v>
      </c>
      <c r="E234" s="130" t="s">
        <v>640</v>
      </c>
      <c r="F234" s="131">
        <v>400</v>
      </c>
      <c r="G234" s="2" t="s">
        <v>25</v>
      </c>
      <c r="H234" s="105"/>
      <c r="I234" s="132" t="str">
        <f>IF(1=1,IF(E234="","",I231),N("H9"))</f>
        <v>Choux rouges</v>
      </c>
      <c r="J234" s="133">
        <f>IF(1=1,IF(E234="","",J231),N("I9"))</f>
        <v>20</v>
      </c>
      <c r="K234" s="134" t="str">
        <f>IF(1=1,IF(E234="","",K231),N("J9"))</f>
        <v>Kg</v>
      </c>
      <c r="L234" s="135">
        <f>IF(1=1,IF(OR(J234="",O234="",NOT(ISNUMBER(J234)),NOT(ISNUMBER(O234)),J234=0),"",O234/J234),N("L9"))</f>
        <v>7.5</v>
      </c>
      <c r="M234" s="136">
        <f>IF(1=1,IF(OR(L234="",NOT(ISNUMBER(F234))),"",F234*L234*IFERROR(INDEX(D384:D428,MATCH(AE234,B384:B428,0)),1)),N("M13"))</f>
        <v>3</v>
      </c>
      <c r="N234" s="137" t="str">
        <f>IF(1=1,IF(F234="","",IF(G234="","",IFERROR(INDEX(E384:E428,MATCH(AE234,B384:B428,0)),G234&amp;""))),N("N6"))</f>
        <v>kg</v>
      </c>
      <c r="O234" s="138">
        <f>IF(1=1,IF(E234="","",O231),N("K9"))</f>
        <v>150</v>
      </c>
      <c r="P234" s="139">
        <f>IF(1=1,IF(M234="","",IF(AND(ISNUMBER(M234),M234&lt;1,N234="kg"),MAX(1,ROUND(M234*1000,0)),IF(AND(ISNUMBER(M234),M234&lt;1,N234="L"),MAX(1,ROUND(M234*100,0)),ROUND(M234,3)))),N("O9"))</f>
        <v>3</v>
      </c>
      <c r="Q234" s="140" t="str">
        <f>IF(1=1,IF(M234="","",IF(AND(ISNUMBER(M234),M234&lt;1,N234="kg"),"g",IF(AND(ISNUMBER(M234),M234&lt;1,N234="L"),"cl",N234))),N("P9"))</f>
        <v>kg</v>
      </c>
      <c r="R234" s="161" t="str">
        <f>IF(1=1,IF(E234="","",IF(F234="","A CONTROLER",IF(NOT(ISNUMBER(F234)),"TEXTE",IF(OR(L234="",L234&lt;=0),"COMMANDE PRINCIPALE INCOMPLETE",IF(G234="","UNITE MANQUANTE",IF(COUNTIF(B384:B428,AE234)=0,"UNITE A CONTROLER","OK")))))),N("Q9"))</f>
        <v>OK</v>
      </c>
      <c r="S234" s="105"/>
      <c r="T234" s="141" t="str">
        <f t="shared" si="17"/>
        <v>Beurre *</v>
      </c>
      <c r="U234" s="133">
        <f>IF(1=1,IF(E234="","",U231),N("S9"))</f>
        <v>100</v>
      </c>
      <c r="V234" s="133">
        <f>IF(1=1,IF(E234="","",V231),N("T9"))</f>
        <v>150</v>
      </c>
      <c r="W234" s="135">
        <f>IF(1=1,IF(OR(U234="",V234="",NOT(ISNUMBER(U234)),NOT(ISNUMBER(V234)),U234=0),"",V234/U234),N("U9"))</f>
        <v>1.5</v>
      </c>
      <c r="X234" s="136">
        <f>IF(1=1,IF(OR(W234="",NOT(ISNUMBER(F234))),"",F234*W234*IFERROR(INDEX(D384:D428,MATCH(AE234,B384:B428,0)),1)),N("V7"))</f>
        <v>0.6</v>
      </c>
      <c r="Y234" s="137" t="str">
        <f>IF(1=1,IF(F234="","",IF(G234="","",IFERROR(INDEX(E384:E428,MATCH(AE234,B384:B428,0)),G234&amp;""))),N("W6"))</f>
        <v>kg</v>
      </c>
      <c r="Z234" s="142">
        <f>IF(1=1,IF(X234="","",IF(AND(ISNUMBER(X234),X234&lt;1,Y234="kg"),MAX(1,ROUND(X234*1000,0)),IF(AND(ISNUMBER(X234),X234&lt;1,Y234="L"),MAX(1,ROUND(X234*100,0)),ROUND(X234,3)))),N("X9"))</f>
        <v>600</v>
      </c>
      <c r="AA234" s="143" t="str">
        <f>IF(1=1,IF(X234="","",IF(AND(ISNUMBER(X234),X234&lt;1,Y234="kg"),"g",IF(AND(ISNUMBER(X234),X234&lt;1,Y234="L"),"cl",Y234))),N("Y9"))</f>
        <v>g</v>
      </c>
      <c r="AB234" s="123" t="str">
        <f>IF(1=1,IF(E234="","",IF(F234="","A CONTROLER",IF(NOT(ISNUMBER(F234)),"TEXTE",IF(OR(W234="",W234&lt;=0),"COMMANDE COUVERTS INCOMPLETE",IF(G234="","UNITE MANQUANTE",IF(COUNTIF(B384:B428,AE234)=0,"UNITE A CONTROLER","OK")))))),N("Z6"))</f>
        <v>OK</v>
      </c>
      <c r="AD234" s="144">
        <f>IF(1=1,IF(E234="","",AD231),N("AB9"))</f>
        <v>62</v>
      </c>
      <c r="AE234" s="125" t="str">
        <f>IF(1=1,IF(G234="","",UPPER(TRIM(SUBSTITUTE(SUBSTITUTE(G234&amp;"",CHAR(160)," ")," "," ")))),N("AC9"))</f>
        <v>G</v>
      </c>
      <c r="AG234" s="1" t="s">
        <v>28</v>
      </c>
    </row>
    <row r="235" spans="1:33" ht="15.75" x14ac:dyDescent="0.25">
      <c r="A235" s="126" t="str">
        <f>IF(1=1,IF(E235="","",A231),N("A10"))</f>
        <v>N° 161</v>
      </c>
      <c r="B235" s="127" t="str">
        <f>IF(1=1,IF(E235="","",B231),N("B10"))</f>
        <v>COMPOTÉE DE CHOUX ROUGES</v>
      </c>
      <c r="C235" s="128"/>
      <c r="D235" s="129">
        <f>IF(ISBLANK(E235),"",LARGE(D231:D234,1)+1)</f>
        <v>4</v>
      </c>
      <c r="E235" s="130" t="s">
        <v>203</v>
      </c>
      <c r="F235" s="131">
        <v>50</v>
      </c>
      <c r="G235" s="1" t="s">
        <v>29</v>
      </c>
      <c r="H235" s="105"/>
      <c r="I235" s="132" t="str">
        <f>IF(1=1,IF(E235="","",I231),N("H10"))</f>
        <v>Choux rouges</v>
      </c>
      <c r="J235" s="133">
        <f>IF(1=1,IF(E235="","",J231),N("I10"))</f>
        <v>20</v>
      </c>
      <c r="K235" s="134" t="str">
        <f>IF(1=1,IF(E235="","",K231),N("J10"))</f>
        <v>Kg</v>
      </c>
      <c r="L235" s="135">
        <f>IF(1=1,IF(OR(J235="",O235="",NOT(ISNUMBER(J235)),NOT(ISNUMBER(O235)),J235=0),"",O235/J235),N("L10"))</f>
        <v>7.5</v>
      </c>
      <c r="M235" s="136">
        <f>IF(1=1,IF(OR(L235="",NOT(ISNUMBER(F235))),"",F235*L235*IFERROR(INDEX(D384:D428,MATCH(AE235,B384:B428,0)),1)),N("M13"))</f>
        <v>3.75</v>
      </c>
      <c r="N235" s="137" t="str">
        <f>IF(1=1,IF(F235="","",IF(G235="","",IFERROR(INDEX(E384:E428,MATCH(AE235,B384:B428,0)),G235&amp;""))),N("N6"))</f>
        <v>L</v>
      </c>
      <c r="O235" s="138">
        <f>IF(1=1,IF(E235="","",O231),N("K10"))</f>
        <v>150</v>
      </c>
      <c r="P235" s="139">
        <f>IF(1=1,IF(M235="","",IF(AND(ISNUMBER(M235),M235&lt;1,N235="kg"),MAX(1,ROUND(M235*1000,0)),IF(AND(ISNUMBER(M235),M235&lt;1,N235="L"),MAX(1,ROUND(M235*100,0)),ROUND(M235,3)))),N("O10"))</f>
        <v>3.75</v>
      </c>
      <c r="Q235" s="140" t="str">
        <f>IF(1=1,IF(M235="","",IF(AND(ISNUMBER(M235),M235&lt;1,N235="kg"),"g",IF(AND(ISNUMBER(M235),M235&lt;1,N235="L"),"cl",N235))),N("P10"))</f>
        <v>L</v>
      </c>
      <c r="R235" s="161" t="str">
        <f>IF(1=1,IF(E235="","",IF(F235="","A CONTROLER",IF(NOT(ISNUMBER(F235)),"TEXTE",IF(OR(L235="",L235&lt;=0),"COMMANDE PRINCIPALE INCOMPLETE",IF(G235="","UNITE MANQUANTE",IF(COUNTIF(B384:B428,AE235)=0,"UNITE A CONTROLER","OK")))))),N("Q9"))</f>
        <v>OK</v>
      </c>
      <c r="S235" s="105"/>
      <c r="T235" s="141" t="str">
        <f t="shared" si="17"/>
        <v>Vinaigre de vin</v>
      </c>
      <c r="U235" s="133">
        <f>IF(1=1,IF(E235="","",U231),N("S10"))</f>
        <v>100</v>
      </c>
      <c r="V235" s="133">
        <f>IF(1=1,IF(E235="","",V231),N("T10"))</f>
        <v>150</v>
      </c>
      <c r="W235" s="135">
        <f>IF(1=1,IF(OR(U235="",V235="",NOT(ISNUMBER(U235)),NOT(ISNUMBER(V235)),U235=0),"",V235/U235),N("U10"))</f>
        <v>1.5</v>
      </c>
      <c r="X235" s="136">
        <f>IF(1=1,IF(OR(W235="",NOT(ISNUMBER(F235))),"",F235*W235*IFERROR(INDEX(D384:D428,MATCH(AE235,B384:B428,0)),1)),N("V7"))</f>
        <v>0.75</v>
      </c>
      <c r="Y235" s="137" t="str">
        <f>IF(1=1,IF(F235="","",IF(G235="","",IFERROR(INDEX(E384:E428,MATCH(AE235,B384:B428,0)),G235&amp;""))),N("W6"))</f>
        <v>L</v>
      </c>
      <c r="Z235" s="142">
        <f>IF(1=1,IF(X235="","",IF(AND(ISNUMBER(X235),X235&lt;1,Y235="kg"),MAX(1,ROUND(X235*1000,0)),IF(AND(ISNUMBER(X235),X235&lt;1,Y235="L"),MAX(1,ROUND(X235*100,0)),ROUND(X235,3)))),N("X10"))</f>
        <v>75</v>
      </c>
      <c r="AA235" s="143" t="str">
        <f>IF(1=1,IF(X235="","",IF(AND(ISNUMBER(X235),X235&lt;1,Y235="kg"),"g",IF(AND(ISNUMBER(X235),X235&lt;1,Y235="L"),"cl",Y235))),N("Y10"))</f>
        <v>cl</v>
      </c>
      <c r="AB235" s="123" t="str">
        <f>IF(1=1,IF(E235="","",IF(F235="","A CONTROLER",IF(NOT(ISNUMBER(F235)),"TEXTE",IF(OR(W235="",W235&lt;=0),"COMMANDE COUVERTS INCOMPLETE",IF(G235="","UNITE MANQUANTE",IF(COUNTIF(B384:B428,AE235)=0,"UNITE A CONTROLER","OK")))))),N("Z6"))</f>
        <v>OK</v>
      </c>
      <c r="AD235" s="144">
        <f>IF(1=1,IF(E235="","",AD231),N("AB10"))</f>
        <v>62</v>
      </c>
      <c r="AE235" s="125" t="str">
        <f>IF(1=1,IF(G235="","",UPPER(TRIM(SUBSTITUTE(SUBSTITUTE(G235&amp;"",CHAR(160)," ")," "," ")))),N("AC10"))</f>
        <v>CL</v>
      </c>
      <c r="AG235" s="1" t="s">
        <v>29</v>
      </c>
    </row>
    <row r="236" spans="1:33" ht="15.75" x14ac:dyDescent="0.25">
      <c r="A236" s="126" t="str">
        <f>IF(1=1,IF(E236="","",A231),N("A11"))</f>
        <v>N° 161</v>
      </c>
      <c r="B236" s="127" t="str">
        <f>IF(1=1,IF(E236="","",B231),N("B11"))</f>
        <v>COMPOTÉE DE CHOUX ROUGES</v>
      </c>
      <c r="C236" s="128"/>
      <c r="D236" s="129">
        <f>IF(ISBLANK(E236),"",LARGE(D231:D235,1)+1)</f>
        <v>5</v>
      </c>
      <c r="E236" s="130" t="s">
        <v>83</v>
      </c>
      <c r="F236" s="131">
        <v>6</v>
      </c>
      <c r="G236" s="1" t="s">
        <v>29</v>
      </c>
      <c r="H236" s="105"/>
      <c r="I236" s="132" t="str">
        <f>IF(1=1,IF(E236="","",I231),N("H11"))</f>
        <v>Choux rouges</v>
      </c>
      <c r="J236" s="133">
        <f>IF(1=1,IF(E236="","",J231),N("I11"))</f>
        <v>20</v>
      </c>
      <c r="K236" s="134" t="str">
        <f>IF(1=1,IF(E236="","",K231),N("J11"))</f>
        <v>Kg</v>
      </c>
      <c r="L236" s="135">
        <f>IF(1=1,IF(OR(J236="",O236="",NOT(ISNUMBER(J236)),NOT(ISNUMBER(O236)),J236=0),"",O236/J236),N("L11"))</f>
        <v>7.5</v>
      </c>
      <c r="M236" s="136">
        <f>IF(1=1,IF(OR(L236="",NOT(ISNUMBER(F236))),"",F236*L236*IFERROR(INDEX(D384:D428,MATCH(AE236,B384:B428,0)),1)),N("M13"))</f>
        <v>0.45</v>
      </c>
      <c r="N236" s="137" t="str">
        <f>IF(1=1,IF(F236="","",IF(G236="","",IFERROR(INDEX(E384:E428,MATCH(AE236,B384:B428,0)),G236&amp;""))),N("N6"))</f>
        <v>L</v>
      </c>
      <c r="O236" s="138">
        <f>IF(1=1,IF(E236="","",O231),N("K11"))</f>
        <v>150</v>
      </c>
      <c r="P236" s="139">
        <f>IF(1=1,IF(M236="","",IF(AND(ISNUMBER(M236),M236&lt;1,N236="kg"),MAX(1,ROUND(M236*1000,0)),IF(AND(ISNUMBER(M236),M236&lt;1,N236="L"),MAX(1,ROUND(M236*100,0)),ROUND(M236,3)))),N("O11"))</f>
        <v>45</v>
      </c>
      <c r="Q236" s="140" t="str">
        <f>IF(1=1,IF(M236="","",IF(AND(ISNUMBER(M236),M236&lt;1,N236="kg"),"g",IF(AND(ISNUMBER(M236),M236&lt;1,N236="L"),"cl",N236))),N("P11"))</f>
        <v>cl</v>
      </c>
      <c r="R236" s="161" t="str">
        <f>IF(1=1,IF(E236="","",IF(F236="","A CONTROLER",IF(NOT(ISNUMBER(F236)),"TEXTE",IF(OR(L236="",L236&lt;=0),"COMMANDE PRINCIPALE INCOMPLETE",IF(G236="","UNITE MANQUANTE",IF(COUNTIF(B384:B428,AE236)=0,"UNITE A CONTROLER","OK")))))),N("Q9"))</f>
        <v>OK</v>
      </c>
      <c r="S236" s="105"/>
      <c r="T236" s="141" t="str">
        <f t="shared" si="17"/>
        <v>Vin rouge</v>
      </c>
      <c r="U236" s="133">
        <f>IF(1=1,IF(E236="","",U231),N("S11"))</f>
        <v>100</v>
      </c>
      <c r="V236" s="133">
        <f>IF(1=1,IF(E236="","",V231),N("T11"))</f>
        <v>150</v>
      </c>
      <c r="W236" s="135">
        <f>IF(1=1,IF(OR(U236="",V236="",NOT(ISNUMBER(U236)),NOT(ISNUMBER(V236)),U236=0),"",V236/U236),N("U11"))</f>
        <v>1.5</v>
      </c>
      <c r="X236" s="136">
        <f>IF(1=1,IF(OR(W236="",NOT(ISNUMBER(F236))),"",F236*W236*IFERROR(INDEX(D384:D428,MATCH(AE236,B384:B428,0)),1)),N("V7"))</f>
        <v>0.09</v>
      </c>
      <c r="Y236" s="137" t="str">
        <f>IF(1=1,IF(F236="","",IF(G236="","",IFERROR(INDEX(E384:E428,MATCH(AE236,B384:B428,0)),G236&amp;""))),N("W6"))</f>
        <v>L</v>
      </c>
      <c r="Z236" s="142">
        <f>IF(1=1,IF(X236="","",IF(AND(ISNUMBER(X236),X236&lt;1,Y236="kg"),MAX(1,ROUND(X236*1000,0)),IF(AND(ISNUMBER(X236),X236&lt;1,Y236="L"),MAX(1,ROUND(X236*100,0)),ROUND(X236,3)))),N("X11"))</f>
        <v>9</v>
      </c>
      <c r="AA236" s="143" t="str">
        <f>IF(1=1,IF(X236="","",IF(AND(ISNUMBER(X236),X236&lt;1,Y236="kg"),"g",IF(AND(ISNUMBER(X236),X236&lt;1,Y236="L"),"cl",Y236))),N("Y11"))</f>
        <v>cl</v>
      </c>
      <c r="AB236" s="123" t="str">
        <f>IF(1=1,IF(E236="","",IF(F236="","A CONTROLER",IF(NOT(ISNUMBER(F236)),"TEXTE",IF(OR(W236="",W236&lt;=0),"COMMANDE COUVERTS INCOMPLETE",IF(G236="","UNITE MANQUANTE",IF(COUNTIF(B384:B428,AE236)=0,"UNITE A CONTROLER","OK")))))),N("Z6"))</f>
        <v>OK</v>
      </c>
      <c r="AD236" s="144">
        <f>IF(1=1,IF(E236="","",AD231),N("AB11"))</f>
        <v>62</v>
      </c>
      <c r="AE236" s="125" t="str">
        <f>IF(1=1,IF(G236="","",UPPER(TRIM(SUBSTITUTE(SUBSTITUTE(G236&amp;"",CHAR(160)," ")," "," ")))),N("AC11"))</f>
        <v>CL</v>
      </c>
      <c r="AG236" s="1" t="s">
        <v>30</v>
      </c>
    </row>
    <row r="237" spans="1:33" ht="15.75" x14ac:dyDescent="0.25">
      <c r="A237" s="126" t="str">
        <f>IF(1=1,IF(E237="","",A231),N("A12"))</f>
        <v>N° 161</v>
      </c>
      <c r="B237" s="127" t="str">
        <f>IF(1=1,IF(E237="","",B231),N("B12"))</f>
        <v>COMPOTÉE DE CHOUX ROUGES</v>
      </c>
      <c r="C237" s="128"/>
      <c r="D237" s="129">
        <f>IF(ISBLANK(E237),"",LARGE(D231:D236,1)+1)</f>
        <v>6</v>
      </c>
      <c r="E237" s="130" t="s">
        <v>220</v>
      </c>
      <c r="F237" s="243" t="s">
        <v>72</v>
      </c>
      <c r="G237" s="170"/>
      <c r="H237" s="105"/>
      <c r="I237" s="132" t="str">
        <f>IF(1=1,IF(E237="","",I231),N("H12"))</f>
        <v>Choux rouges</v>
      </c>
      <c r="J237" s="133">
        <f>IF(1=1,IF(E237="","",J231),N("I12"))</f>
        <v>20</v>
      </c>
      <c r="K237" s="134" t="str">
        <f>IF(1=1,IF(E237="","",K231),N("J12"))</f>
        <v>Kg</v>
      </c>
      <c r="L237" s="135">
        <f>IF(1=1,IF(OR(J237="",O237="",NOT(ISNUMBER(J237)),NOT(ISNUMBER(O237)),J237=0),"",O237/J237),N("L12"))</f>
        <v>7.5</v>
      </c>
      <c r="M237" s="136" t="str">
        <f>IF(1=1,IF(OR(L237="",NOT(ISNUMBER(F237))),"",F237*L237*IFERROR(INDEX(D384:D428,MATCH(AE237,B384:B428,0)),1)),N("M13"))</f>
        <v/>
      </c>
      <c r="N237" s="137" t="str">
        <f>IF(1=1,IF(F237="","",IF(G237="","",IFERROR(INDEX(E384:E428,MATCH(AE237,B384:B428,0)),G237&amp;""))),N("N6"))</f>
        <v/>
      </c>
      <c r="O237" s="138">
        <f>IF(1=1,IF(E237="","",O231),N("K12"))</f>
        <v>150</v>
      </c>
      <c r="P237" s="139" t="str">
        <f>IF(1=1,IF(M237="","",IF(AND(ISNUMBER(M237),M237&lt;1,N237="kg"),MAX(1,ROUND(M237*1000,0)),IF(AND(ISNUMBER(M237),M237&lt;1,N237="L"),MAX(1,ROUND(M237*100,0)),ROUND(M237,3)))),N("O12"))</f>
        <v/>
      </c>
      <c r="Q237" s="140" t="str">
        <f>IF(1=1,IF(M237="","",IF(AND(ISNUMBER(M237),M237&lt;1,N237="kg"),"g",IF(AND(ISNUMBER(M237),M237&lt;1,N237="L"),"cl",N237))),N("P12"))</f>
        <v/>
      </c>
      <c r="R237" s="161" t="str">
        <f>IF(1=1,IF(E237="","",IF(F237="","A CONTROLER",IF(NOT(ISNUMBER(F237)),"TEXTE",IF(OR(L237="",L237&lt;=0),"COMMANDE PRINCIPALE INCOMPLETE",IF(G237="","UNITE MANQUANTE",IF(COUNTIF(B384:B428,AE237)=0,"UNITE A CONTROLER","OK")))))),N("Q9"))</f>
        <v>TEXTE</v>
      </c>
      <c r="S237" s="105"/>
      <c r="T237" s="141" t="str">
        <f t="shared" si="17"/>
        <v>Laurier déshydraté</v>
      </c>
      <c r="U237" s="133">
        <f>IF(1=1,IF(E237="","",U231),N("S12"))</f>
        <v>100</v>
      </c>
      <c r="V237" s="133">
        <f>IF(1=1,IF(E237="","",V231),N("T12"))</f>
        <v>150</v>
      </c>
      <c r="W237" s="135">
        <f>IF(1=1,IF(OR(U237="",V237="",NOT(ISNUMBER(U237)),NOT(ISNUMBER(V237)),U237=0),"",V237/U237),N("U12"))</f>
        <v>1.5</v>
      </c>
      <c r="X237" s="136" t="str">
        <f>IF(1=1,IF(OR(W237="",NOT(ISNUMBER(F237))),"",F237*W237*IFERROR(INDEX(D384:D428,MATCH(AE237,B384:B428,0)),1)),N("V7"))</f>
        <v/>
      </c>
      <c r="Y237" s="137" t="str">
        <f>IF(1=1,IF(F237="","",IF(G237="","",IFERROR(INDEX(E384:E428,MATCH(AE237,B384:B428,0)),G237&amp;""))),N("W6"))</f>
        <v/>
      </c>
      <c r="Z237" s="142" t="str">
        <f>IF(1=1,IF(X237="","",IF(AND(ISNUMBER(X237),X237&lt;1,Y237="kg"),MAX(1,ROUND(X237*1000,0)),IF(AND(ISNUMBER(X237),X237&lt;1,Y237="L"),MAX(1,ROUND(X237*100,0)),ROUND(X237,3)))),N("X12"))</f>
        <v/>
      </c>
      <c r="AA237" s="143" t="str">
        <f>IF(1=1,IF(X237="","",IF(AND(ISNUMBER(X237),X237&lt;1,Y237="kg"),"g",IF(AND(ISNUMBER(X237),X237&lt;1,Y237="L"),"cl",Y237))),N("Y12"))</f>
        <v/>
      </c>
      <c r="AB237" s="123" t="str">
        <f>IF(1=1,IF(E237="","",IF(F237="","A CONTROLER",IF(NOT(ISNUMBER(F237)),"TEXTE",IF(OR(W237="",W237&lt;=0),"COMMANDE COUVERTS INCOMPLETE",IF(G237="","UNITE MANQUANTE",IF(COUNTIF(B384:B428,AE237)=0,"UNITE A CONTROLER","OK")))))),N("Z6"))</f>
        <v>TEXTE</v>
      </c>
      <c r="AD237" s="144">
        <f>IF(1=1,IF(E237="","",AD231),N("AB12"))</f>
        <v>62</v>
      </c>
      <c r="AE237" s="125" t="str">
        <f>IF(1=1,IF(G237="","",UPPER(TRIM(SUBSTITUTE(SUBSTITUTE(G237&amp;"",CHAR(160)," ")," "," ")))),N("AC12"))</f>
        <v/>
      </c>
      <c r="AG237" s="4" t="s">
        <v>31</v>
      </c>
    </row>
    <row r="238" spans="1:33" ht="15.75" x14ac:dyDescent="0.25">
      <c r="A238" s="126" t="str">
        <f>IF(1=1,IF(E238="","",A231),N("A13"))</f>
        <v>N° 161</v>
      </c>
      <c r="B238" s="127" t="str">
        <f>IF(1=1,IF(E238="","",B231),N("B13"))</f>
        <v>COMPOTÉE DE CHOUX ROUGES</v>
      </c>
      <c r="C238" s="128"/>
      <c r="D238" s="129">
        <f>IF(ISBLANK(E238),"",LARGE(D231:D237,1)+1)</f>
        <v>7</v>
      </c>
      <c r="E238" s="130" t="s">
        <v>221</v>
      </c>
      <c r="F238" s="131">
        <v>250</v>
      </c>
      <c r="G238" s="2" t="s">
        <v>25</v>
      </c>
      <c r="H238" s="105"/>
      <c r="I238" s="132" t="str">
        <f>IF(1=1,IF(E238="","",I231),N("H13"))</f>
        <v>Choux rouges</v>
      </c>
      <c r="J238" s="133">
        <f>IF(1=1,IF(E238="","",J231),N("I13"))</f>
        <v>20</v>
      </c>
      <c r="K238" s="134" t="str">
        <f>IF(1=1,IF(E238="","",K231),N("J13"))</f>
        <v>Kg</v>
      </c>
      <c r="L238" s="135">
        <f>IF(1=1,IF(OR(J238="",O238="",NOT(ISNUMBER(J238)),NOT(ISNUMBER(O238)),J238=0),"",O238/J238),N("L13"))</f>
        <v>7.5</v>
      </c>
      <c r="M238" s="136">
        <f>IF(1=1,IF(OR(L238="",NOT(ISNUMBER(F238))),"",F238*L238*IFERROR(INDEX(D384:D428,MATCH(AE238,B384:B428,0)),1)),N("M13"))</f>
        <v>1.875</v>
      </c>
      <c r="N238" s="137" t="str">
        <f>IF(1=1,IF(F238="","",IF(G238="","",IFERROR(INDEX(E384:E428,MATCH(AE238,B384:B428,0)),G238&amp;""))),N("N6"))</f>
        <v>kg</v>
      </c>
      <c r="O238" s="138">
        <f>IF(1=1,IF(E238="","",O231),N("K13"))</f>
        <v>150</v>
      </c>
      <c r="P238" s="139">
        <f>IF(1=1,IF(M238="","",IF(AND(ISNUMBER(M238),M238&lt;1,N238="kg"),MAX(1,ROUND(M238*1000,0)),IF(AND(ISNUMBER(M238),M238&lt;1,N238="L"),MAX(1,ROUND(M238*100,0)),ROUND(M238,3)))),N("O13"))</f>
        <v>1.875</v>
      </c>
      <c r="Q238" s="140" t="str">
        <f>IF(1=1,IF(M238="","",IF(AND(ISNUMBER(M238),M238&lt;1,N238="kg"),"g",IF(AND(ISNUMBER(M238),M238&lt;1,N238="L"),"cl",N238))),N("P13"))</f>
        <v>kg</v>
      </c>
      <c r="R238" s="161" t="str">
        <f>IF(1=1,IF(E238="","",IF(F238="","A CONTROLER",IF(NOT(ISNUMBER(F238)),"TEXTE",IF(OR(L238="",L238&lt;=0),"COMMANDE PRINCIPALE INCOMPLETE",IF(G238="","UNITE MANQUANTE",IF(COUNTIF(B384:B428,AE238)=0,"UNITE A CONTROLER","OK")))))),N("Q9"))</f>
        <v>OK</v>
      </c>
      <c r="S238" s="105"/>
      <c r="T238" s="141" t="str">
        <f t="shared" si="17"/>
        <v>Sucre en cassonade</v>
      </c>
      <c r="U238" s="133">
        <f>IF(1=1,IF(E238="","",U231),N("S13"))</f>
        <v>100</v>
      </c>
      <c r="V238" s="133">
        <f>IF(1=1,IF(E238="","",V231),N("T13"))</f>
        <v>150</v>
      </c>
      <c r="W238" s="135">
        <f>IF(1=1,IF(OR(U238="",V238="",NOT(ISNUMBER(U238)),NOT(ISNUMBER(V238)),U238=0),"",V238/U238),N("U13"))</f>
        <v>1.5</v>
      </c>
      <c r="X238" s="136">
        <f>IF(1=1,IF(OR(W238="",NOT(ISNUMBER(F238))),"",F238*W238*IFERROR(INDEX(D384:D428,MATCH(AE238,B384:B428,0)),1)),N("V7"))</f>
        <v>0.375</v>
      </c>
      <c r="Y238" s="137" t="str">
        <f>IF(1=1,IF(F238="","",IF(G238="","",IFERROR(INDEX(E384:E428,MATCH(AE238,B384:B428,0)),G238&amp;""))),N("W6"))</f>
        <v>kg</v>
      </c>
      <c r="Z238" s="142">
        <f>IF(1=1,IF(X238="","",IF(AND(ISNUMBER(X238),X238&lt;1,Y238="kg"),MAX(1,ROUND(X238*1000,0)),IF(AND(ISNUMBER(X238),X238&lt;1,Y238="L"),MAX(1,ROUND(X238*100,0)),ROUND(X238,3)))),N("X13"))</f>
        <v>375</v>
      </c>
      <c r="AA238" s="143" t="str">
        <f>IF(1=1,IF(X238="","",IF(AND(ISNUMBER(X238),X238&lt;1,Y238="kg"),"g",IF(AND(ISNUMBER(X238),X238&lt;1,Y238="L"),"cl",Y238))),N("Y13"))</f>
        <v>g</v>
      </c>
      <c r="AB238" s="123" t="str">
        <f>IF(1=1,IF(E238="","",IF(F238="","A CONTROLER",IF(NOT(ISNUMBER(F238)),"TEXTE",IF(OR(W238="",W238&lt;=0),"COMMANDE COUVERTS INCOMPLETE",IF(G238="","UNITE MANQUANTE",IF(COUNTIF(B384:B428,AE238)=0,"UNITE A CONTROLER","OK")))))),N("Z6"))</f>
        <v>OK</v>
      </c>
      <c r="AD238" s="144">
        <f>IF(1=1,IF(E238="","",AD231),N("AB13"))</f>
        <v>62</v>
      </c>
      <c r="AE238" s="125" t="str">
        <f>IF(1=1,IF(G238="","",UPPER(TRIM(SUBSTITUTE(SUBSTITUTE(G238&amp;"",CHAR(160)," ")," "," ")))),N("AC13"))</f>
        <v>G</v>
      </c>
      <c r="AG238" s="4" t="s">
        <v>32</v>
      </c>
    </row>
    <row r="239" spans="1:33" ht="15.75" x14ac:dyDescent="0.25">
      <c r="A239" s="126" t="str">
        <f>IF(1=1,IF(E239="","",A231),N("A14"))</f>
        <v>N° 161</v>
      </c>
      <c r="B239" s="127" t="str">
        <f>IF(1=1,IF(E239="","",B231),N("B14"))</f>
        <v>COMPOTÉE DE CHOUX ROUGES</v>
      </c>
      <c r="C239" s="128"/>
      <c r="D239" s="129">
        <f>IF(ISBLANK(E239),"",LARGE(D231:D238,1)+1)</f>
        <v>8</v>
      </c>
      <c r="E239" s="130" t="s">
        <v>222</v>
      </c>
      <c r="F239" s="131">
        <v>30</v>
      </c>
      <c r="G239" s="2" t="s">
        <v>25</v>
      </c>
      <c r="H239" s="105"/>
      <c r="I239" s="132" t="str">
        <f>IF(1=1,IF(E239="","",I231),N("H14"))</f>
        <v>Choux rouges</v>
      </c>
      <c r="J239" s="133">
        <f>IF(1=1,IF(E239="","",J231),N("I14"))</f>
        <v>20</v>
      </c>
      <c r="K239" s="134" t="str">
        <f>IF(1=1,IF(E239="","",K231),N("J14"))</f>
        <v>Kg</v>
      </c>
      <c r="L239" s="135">
        <f>IF(1=1,IF(OR(J239="",O239="",NOT(ISNUMBER(J239)),NOT(ISNUMBER(O239)),J239=0),"",O239/J239),N("L14"))</f>
        <v>7.5</v>
      </c>
      <c r="M239" s="136">
        <f>IF(1=1,IF(OR(L239="",NOT(ISNUMBER(F239))),"",F239*L239*IFERROR(INDEX(D384:D428,MATCH(AE239,B384:B428,0)),1)),N("M13"))</f>
        <v>0.22500000000000001</v>
      </c>
      <c r="N239" s="137" t="str">
        <f>IF(1=1,IF(F239="","",IF(G239="","",IFERROR(INDEX(E384:E428,MATCH(AE239,B384:B428,0)),G239&amp;""))),N("N6"))</f>
        <v>kg</v>
      </c>
      <c r="O239" s="138">
        <f>IF(1=1,IF(E239="","",O231),N("K14"))</f>
        <v>150</v>
      </c>
      <c r="P239" s="139">
        <f>IF(1=1,IF(M239="","",IF(AND(ISNUMBER(M239),M239&lt;1,N239="kg"),MAX(1,ROUND(M239*1000,0)),IF(AND(ISNUMBER(M239),M239&lt;1,N239="L"),MAX(1,ROUND(M239*100,0)),ROUND(M239,3)))),N("O14"))</f>
        <v>225</v>
      </c>
      <c r="Q239" s="140" t="str">
        <f>IF(1=1,IF(M239="","",IF(AND(ISNUMBER(M239),M239&lt;1,N239="kg"),"g",IF(AND(ISNUMBER(M239),M239&lt;1,N239="L"),"cl",N239))),N("P14"))</f>
        <v>g</v>
      </c>
      <c r="R239" s="161" t="str">
        <f>IF(1=1,IF(E239="","",IF(F239="","A CONTROLER",IF(NOT(ISNUMBER(F239)),"TEXTE",IF(OR(L239="",L239&lt;=0),"COMMANDE PRINCIPALE INCOMPLETE",IF(G239="","UNITE MANQUANTE",IF(COUNTIF(B384:B428,AE239)=0,"UNITE A CONTROLER","OK")))))),N("Q9"))</f>
        <v>OK</v>
      </c>
      <c r="S239" s="105"/>
      <c r="T239" s="141" t="str">
        <f t="shared" si="17"/>
        <v>Cannelle</v>
      </c>
      <c r="U239" s="133">
        <f>IF(1=1,IF(E239="","",U231),N("S14"))</f>
        <v>100</v>
      </c>
      <c r="V239" s="133">
        <f>IF(1=1,IF(E239="","",V231),N("T14"))</f>
        <v>150</v>
      </c>
      <c r="W239" s="135">
        <f>IF(1=1,IF(OR(U239="",V239="",NOT(ISNUMBER(U239)),NOT(ISNUMBER(V239)),U239=0),"",V239/U239),N("U14"))</f>
        <v>1.5</v>
      </c>
      <c r="X239" s="136">
        <f>IF(1=1,IF(OR(W239="",NOT(ISNUMBER(F239))),"",F239*W239*IFERROR(INDEX(D384:D428,MATCH(AE239,B384:B428,0)),1)),N("V7"))</f>
        <v>4.4999999999999998E-2</v>
      </c>
      <c r="Y239" s="137" t="str">
        <f>IF(1=1,IF(F239="","",IF(G239="","",IFERROR(INDEX(E384:E428,MATCH(AE239,B384:B428,0)),G239&amp;""))),N("W6"))</f>
        <v>kg</v>
      </c>
      <c r="Z239" s="142">
        <f>IF(1=1,IF(X239="","",IF(AND(ISNUMBER(X239),X239&lt;1,Y239="kg"),MAX(1,ROUND(X239*1000,0)),IF(AND(ISNUMBER(X239),X239&lt;1,Y239="L"),MAX(1,ROUND(X239*100,0)),ROUND(X239,3)))),N("X14"))</f>
        <v>45</v>
      </c>
      <c r="AA239" s="143" t="str">
        <f>IF(1=1,IF(X239="","",IF(AND(ISNUMBER(X239),X239&lt;1,Y239="kg"),"g",IF(AND(ISNUMBER(X239),X239&lt;1,Y239="L"),"cl",Y239))),N("Y14"))</f>
        <v>g</v>
      </c>
      <c r="AB239" s="123" t="str">
        <f>IF(1=1,IF(E239="","",IF(F239="","A CONTROLER",IF(NOT(ISNUMBER(F239)),"TEXTE",IF(OR(W239="",W239&lt;=0),"COMMANDE COUVERTS INCOMPLETE",IF(G239="","UNITE MANQUANTE",IF(COUNTIF(B384:B428,AE239)=0,"UNITE A CONTROLER","OK")))))),N("Z6"))</f>
        <v>OK</v>
      </c>
      <c r="AD239" s="144">
        <f>IF(1=1,IF(E239="","",AD231),N("AB14"))</f>
        <v>62</v>
      </c>
      <c r="AE239" s="125" t="str">
        <f>IF(1=1,IF(G239="","",UPPER(TRIM(SUBSTITUTE(SUBSTITUTE(G239&amp;"",CHAR(160)," ")," "," ")))),N("AC14"))</f>
        <v>G</v>
      </c>
      <c r="AG239" s="4" t="s">
        <v>33</v>
      </c>
    </row>
    <row r="240" spans="1:33" ht="15.75" x14ac:dyDescent="0.25">
      <c r="A240" s="126" t="str">
        <f>IF(1=1,IF(E240="","",A231),N("A15"))</f>
        <v>N° 161</v>
      </c>
      <c r="B240" s="127" t="str">
        <f>IF(1=1,IF(E240="","",B231),N("B15"))</f>
        <v>COMPOTÉE DE CHOUX ROUGES</v>
      </c>
      <c r="C240" s="128"/>
      <c r="D240" s="129">
        <f>IF(ISBLANK(E240),"",LARGE(D231:D239,1)+1)</f>
        <v>9</v>
      </c>
      <c r="E240" s="130" t="s">
        <v>103</v>
      </c>
      <c r="F240" s="131">
        <v>20</v>
      </c>
      <c r="G240" s="2" t="s">
        <v>25</v>
      </c>
      <c r="H240" s="105"/>
      <c r="I240" s="132" t="str">
        <f>IF(1=1,IF(E240="","",I231),N("H15"))</f>
        <v>Choux rouges</v>
      </c>
      <c r="J240" s="133">
        <f>IF(1=1,IF(E240="","",J231),N("I15"))</f>
        <v>20</v>
      </c>
      <c r="K240" s="134" t="str">
        <f>IF(1=1,IF(E240="","",K231),N("J15"))</f>
        <v>Kg</v>
      </c>
      <c r="L240" s="135">
        <f>IF(1=1,IF(OR(J240="",O240="",NOT(ISNUMBER(J240)),NOT(ISNUMBER(O240)),J240=0),"",O240/J240),N("L15"))</f>
        <v>7.5</v>
      </c>
      <c r="M240" s="136">
        <f>IF(1=1,IF(OR(L240="",NOT(ISNUMBER(F240))),"",F240*L240*IFERROR(INDEX(D384:D428,MATCH(AE240,B384:B428,0)),1)),N("M13"))</f>
        <v>0.15</v>
      </c>
      <c r="N240" s="137" t="str">
        <f>IF(1=1,IF(F240="","",IF(G240="","",IFERROR(INDEX(E384:E428,MATCH(AE240,B384:B428,0)),G240&amp;""))),N("N6"))</f>
        <v>kg</v>
      </c>
      <c r="O240" s="138">
        <f>IF(1=1,IF(E240="","",O231),N("K15"))</f>
        <v>150</v>
      </c>
      <c r="P240" s="139">
        <f>IF(1=1,IF(M240="","",IF(AND(ISNUMBER(M240),M240&lt;1,N240="kg"),MAX(1,ROUND(M240*1000,0)),IF(AND(ISNUMBER(M240),M240&lt;1,N240="L"),MAX(1,ROUND(M240*100,0)),ROUND(M240,3)))),N("O15"))</f>
        <v>150</v>
      </c>
      <c r="Q240" s="140" t="str">
        <f>IF(1=1,IF(M240="","",IF(AND(ISNUMBER(M240),M240&lt;1,N240="kg"),"g",IF(AND(ISNUMBER(M240),M240&lt;1,N240="L"),"cl",N240))),N("P15"))</f>
        <v>g</v>
      </c>
      <c r="R240" s="161" t="str">
        <f>IF(1=1,IF(E240="","",IF(F240="","A CONTROLER",IF(NOT(ISNUMBER(F240)),"TEXTE",IF(OR(L240="",L240&lt;=0),"COMMANDE PRINCIPALE INCOMPLETE",IF(G240="","UNITE MANQUANTE",IF(COUNTIF(B384:B428,AE240)=0,"UNITE A CONTROLER","OK")))))),N("Q9"))</f>
        <v>OK</v>
      </c>
      <c r="S240" s="105"/>
      <c r="T240" s="141" t="str">
        <f t="shared" si="17"/>
        <v>Poivre blanc</v>
      </c>
      <c r="U240" s="133">
        <f>IF(1=1,IF(E240="","",U231),N("S15"))</f>
        <v>100</v>
      </c>
      <c r="V240" s="133">
        <f>IF(1=1,IF(E240="","",V231),N("T15"))</f>
        <v>150</v>
      </c>
      <c r="W240" s="135">
        <f>IF(1=1,IF(OR(U240="",V240="",NOT(ISNUMBER(U240)),NOT(ISNUMBER(V240)),U240=0),"",V240/U240),N("U15"))</f>
        <v>1.5</v>
      </c>
      <c r="X240" s="136">
        <f>IF(1=1,IF(OR(W240="",NOT(ISNUMBER(F240))),"",F240*W240*IFERROR(INDEX(D384:D428,MATCH(AE240,B384:B428,0)),1)),N("V7"))</f>
        <v>0.03</v>
      </c>
      <c r="Y240" s="137" t="str">
        <f>IF(1=1,IF(F240="","",IF(G240="","",IFERROR(INDEX(E384:E428,MATCH(AE240,B384:B428,0)),G240&amp;""))),N("W6"))</f>
        <v>kg</v>
      </c>
      <c r="Z240" s="142">
        <f>IF(1=1,IF(X240="","",IF(AND(ISNUMBER(X240),X240&lt;1,Y240="kg"),MAX(1,ROUND(X240*1000,0)),IF(AND(ISNUMBER(X240),X240&lt;1,Y240="L"),MAX(1,ROUND(X240*100,0)),ROUND(X240,3)))),N("X15"))</f>
        <v>30</v>
      </c>
      <c r="AA240" s="143" t="str">
        <f>IF(1=1,IF(X240="","",IF(AND(ISNUMBER(X240),X240&lt;1,Y240="kg"),"g",IF(AND(ISNUMBER(X240),X240&lt;1,Y240="L"),"cl",Y240))),N("Y15"))</f>
        <v>g</v>
      </c>
      <c r="AB240" s="123" t="str">
        <f>IF(1=1,IF(E240="","",IF(F240="","A CONTROLER",IF(NOT(ISNUMBER(F240)),"TEXTE",IF(OR(W240="",W240&lt;=0),"COMMANDE COUVERTS INCOMPLETE",IF(G240="","UNITE MANQUANTE",IF(COUNTIF(B384:B428,AE240)=0,"UNITE A CONTROLER","OK")))))),N("Z6"))</f>
        <v>OK</v>
      </c>
      <c r="AD240" s="144">
        <f>IF(1=1,IF(E240="","",AD231),N("AB15"))</f>
        <v>62</v>
      </c>
      <c r="AE240" s="125" t="str">
        <f>IF(1=1,IF(G240="","",UPPER(TRIM(SUBSTITUTE(SUBSTITUTE(G240&amp;"",CHAR(160)," ")," "," ")))),N("AC15"))</f>
        <v>G</v>
      </c>
      <c r="AG240" s="5" t="s">
        <v>34</v>
      </c>
    </row>
    <row r="241" spans="1:33" ht="15.75" x14ac:dyDescent="0.25">
      <c r="A241" s="126" t="str">
        <f>IF(1=1,IF(E241="","",A231),N("A16"))</f>
        <v>N° 161</v>
      </c>
      <c r="B241" s="127" t="str">
        <f>IF(1=1,IF(E241="","",B231),N("B16"))</f>
        <v>COMPOTÉE DE CHOUX ROUGES</v>
      </c>
      <c r="C241" s="128"/>
      <c r="D241" s="129">
        <f>IF(ISBLANK(E241),"",LARGE(D231:D240,1)+1)</f>
        <v>10</v>
      </c>
      <c r="E241" s="130" t="s">
        <v>102</v>
      </c>
      <c r="F241" s="243" t="s">
        <v>72</v>
      </c>
      <c r="G241" s="170"/>
      <c r="H241" s="105"/>
      <c r="I241" s="132" t="str">
        <f>IF(1=1,IF(E241="","",I231),N("H16"))</f>
        <v>Choux rouges</v>
      </c>
      <c r="J241" s="133">
        <f>IF(1=1,IF(E241="","",J231),N("I16"))</f>
        <v>20</v>
      </c>
      <c r="K241" s="134" t="str">
        <f>IF(1=1,IF(E241="","",K231),N("J16"))</f>
        <v>Kg</v>
      </c>
      <c r="L241" s="135">
        <f>IF(1=1,IF(OR(J241="",O241="",NOT(ISNUMBER(J241)),NOT(ISNUMBER(O241)),J241=0),"",O241/J241),N("L16"))</f>
        <v>7.5</v>
      </c>
      <c r="M241" s="136" t="str">
        <f>IF(1=1,IF(OR(L241="",NOT(ISNUMBER(F241))),"",F241*L241*IFERROR(INDEX(D384:D428,MATCH(AE241,B384:B428,0)),1)),N("M13"))</f>
        <v/>
      </c>
      <c r="N241" s="137" t="str">
        <f>IF(1=1,IF(F241="","",IF(G241="","",IFERROR(INDEX(E384:E428,MATCH(AE241,B384:B428,0)),G241&amp;""))),N("N6"))</f>
        <v/>
      </c>
      <c r="O241" s="138">
        <f>IF(1=1,IF(E241="","",O231),N("K16"))</f>
        <v>150</v>
      </c>
      <c r="P241" s="139" t="str">
        <f>IF(1=1,IF(M241="","",IF(AND(ISNUMBER(M241),M241&lt;1,N241="kg"),MAX(1,ROUND(M241*1000,0)),IF(AND(ISNUMBER(M241),M241&lt;1,N241="L"),MAX(1,ROUND(M241*100,0)),ROUND(M241,3)))),N("O16"))</f>
        <v/>
      </c>
      <c r="Q241" s="140" t="str">
        <f>IF(1=1,IF(M241="","",IF(AND(ISNUMBER(M241),M241&lt;1,N241="kg"),"g",IF(AND(ISNUMBER(M241),M241&lt;1,N241="L"),"cl",N241))),N("P16"))</f>
        <v/>
      </c>
      <c r="R241" s="161" t="str">
        <f>IF(1=1,IF(E241="","",IF(F241="","A CONTROLER",IF(NOT(ISNUMBER(F241)),"TEXTE",IF(OR(L241="",L241&lt;=0),"COMMANDE PRINCIPALE INCOMPLETE",IF(G241="","UNITE MANQUANTE",IF(COUNTIF(B384:B428,AE241)=0,"UNITE A CONTROLER","OK")))))),N("Q9"))</f>
        <v>TEXTE</v>
      </c>
      <c r="S241" s="105"/>
      <c r="T241" s="141" t="str">
        <f t="shared" si="17"/>
        <v>Sel fin</v>
      </c>
      <c r="U241" s="133">
        <f>IF(1=1,IF(E241="","",U231),N("S16"))</f>
        <v>100</v>
      </c>
      <c r="V241" s="133">
        <f>IF(1=1,IF(E241="","",V231),N("T16"))</f>
        <v>150</v>
      </c>
      <c r="W241" s="135">
        <f>IF(1=1,IF(OR(U241="",V241="",NOT(ISNUMBER(U241)),NOT(ISNUMBER(V241)),U241=0),"",V241/U241),N("U16"))</f>
        <v>1.5</v>
      </c>
      <c r="X241" s="136" t="str">
        <f>IF(1=1,IF(OR(W241="",NOT(ISNUMBER(F241))),"",F241*W241*IFERROR(INDEX(D384:D428,MATCH(AE241,B384:B428,0)),1)),N("V7"))</f>
        <v/>
      </c>
      <c r="Y241" s="137" t="str">
        <f>IF(1=1,IF(F241="","",IF(G241="","",IFERROR(INDEX(E384:E428,MATCH(AE241,B384:B428,0)),G241&amp;""))),N("W6"))</f>
        <v/>
      </c>
      <c r="Z241" s="142" t="str">
        <f>IF(1=1,IF(X241="","",IF(AND(ISNUMBER(X241),X241&lt;1,Y241="kg"),MAX(1,ROUND(X241*1000,0)),IF(AND(ISNUMBER(X241),X241&lt;1,Y241="L"),MAX(1,ROUND(X241*100,0)),ROUND(X241,3)))),N("X16"))</f>
        <v/>
      </c>
      <c r="AA241" s="143" t="str">
        <f>IF(1=1,IF(X241="","",IF(AND(ISNUMBER(X241),X241&lt;1,Y241="kg"),"g",IF(AND(ISNUMBER(X241),X241&lt;1,Y241="L"),"cl",Y241))),N("Y16"))</f>
        <v/>
      </c>
      <c r="AB241" s="123" t="str">
        <f>IF(1=1,IF(E241="","",IF(F241="","A CONTROLER",IF(NOT(ISNUMBER(F241)),"TEXTE",IF(OR(W241="",W241&lt;=0),"COMMANDE COUVERTS INCOMPLETE",IF(G241="","UNITE MANQUANTE",IF(COUNTIF(B384:B428,AE241)=0,"UNITE A CONTROLER","OK")))))),N("Z6"))</f>
        <v>TEXTE</v>
      </c>
      <c r="AD241" s="144">
        <f>IF(1=1,IF(E241="","",AD231),N("AB16"))</f>
        <v>62</v>
      </c>
      <c r="AE241" s="125" t="str">
        <f>IF(1=1,IF(G241="","",UPPER(TRIM(SUBSTITUTE(SUBSTITUTE(G241&amp;"",CHAR(160)," ")," "," ")))),N("AC16"))</f>
        <v/>
      </c>
      <c r="AG241" s="5" t="s">
        <v>35</v>
      </c>
    </row>
    <row r="242" spans="1:33" ht="15.75" x14ac:dyDescent="0.25">
      <c r="A242" s="126" t="str">
        <f>IF(1=1,IF(E242="","",A231),N("A17"))</f>
        <v/>
      </c>
      <c r="B242" s="127" t="str">
        <f>IF(1=1,IF(E242="","",B231),N("B17"))</f>
        <v/>
      </c>
      <c r="C242" s="128"/>
      <c r="D242" s="129" t="str">
        <f>IF(ISBLANK(E242),"",LARGE(D231:D241,1)+1)</f>
        <v/>
      </c>
      <c r="E242" s="130"/>
      <c r="F242" s="131"/>
      <c r="G242" s="170"/>
      <c r="H242" s="105"/>
      <c r="I242" s="132" t="str">
        <f>IF(1=1,IF(E242="","",I231),N("H17"))</f>
        <v/>
      </c>
      <c r="J242" s="133" t="str">
        <f>IF(1=1,IF(E242="","",J231),N("I17"))</f>
        <v/>
      </c>
      <c r="K242" s="134" t="str">
        <f>IF(1=1,IF(E242="","",K231),N("J17"))</f>
        <v/>
      </c>
      <c r="L242" s="135" t="str">
        <f>IF(1=1,IF(OR(J242="",O242="",NOT(ISNUMBER(J242)),NOT(ISNUMBER(O242)),J242=0),"",O242/J242),N("L17"))</f>
        <v/>
      </c>
      <c r="M242" s="136" t="str">
        <f>IF(1=1,IF(OR(L242="",NOT(ISNUMBER(F242))),"",F242*L242*IFERROR(INDEX(D384:D428,MATCH(AE242,B384:B428,0)),1)),N("M13"))</f>
        <v/>
      </c>
      <c r="N242" s="137" t="str">
        <f>IF(1=1,IF(F242="","",IF(G242="","",IFERROR(INDEX(E384:E428,MATCH(AE242,B384:B428,0)),G242&amp;""))),N("N6"))</f>
        <v/>
      </c>
      <c r="O242" s="138" t="str">
        <f>IF(1=1,IF(E242="","",O231),N("K17"))</f>
        <v/>
      </c>
      <c r="P242" s="139" t="str">
        <f>IF(1=1,IF(M242="","",IF(AND(ISNUMBER(M242),M242&lt;1,N242="kg"),MAX(1,ROUND(M242*1000,0)),IF(AND(ISNUMBER(M242),M242&lt;1,N242="L"),MAX(1,ROUND(M242*100,0)),ROUND(M242,3)))),N("O17"))</f>
        <v/>
      </c>
      <c r="Q242" s="140" t="str">
        <f>IF(1=1,IF(M242="","",IF(AND(ISNUMBER(M242),M242&lt;1,N242="kg"),"g",IF(AND(ISNUMBER(M242),M242&lt;1,N242="L"),"cl",N242))),N("P17"))</f>
        <v/>
      </c>
      <c r="R242" s="161" t="str">
        <f>IF(1=1,IF(E242="","",IF(F242="","A CONTROLER",IF(NOT(ISNUMBER(F242)),"TEXTE",IF(OR(L242="",L242&lt;=0),"COMMANDE PRINCIPALE INCOMPLETE",IF(G242="","UNITE MANQUANTE",IF(COUNTIF(B384:B428,AE242)=0,"UNITE A CONTROLER","OK")))))),N("Q9"))</f>
        <v/>
      </c>
      <c r="S242" s="105"/>
      <c r="T242" s="141">
        <f t="shared" si="17"/>
        <v>0</v>
      </c>
      <c r="U242" s="133" t="str">
        <f>IF(1=1,IF(E242="","",U231),N("S17"))</f>
        <v/>
      </c>
      <c r="V242" s="133" t="str">
        <f>IF(1=1,IF(E242="","",V231),N("T17"))</f>
        <v/>
      </c>
      <c r="W242" s="135" t="str">
        <f>IF(1=1,IF(OR(U242="",V242="",NOT(ISNUMBER(U242)),NOT(ISNUMBER(V242)),U242=0),"",V242/U242),N("U17"))</f>
        <v/>
      </c>
      <c r="X242" s="136" t="str">
        <f>IF(1=1,IF(OR(W242="",NOT(ISNUMBER(F242))),"",F242*W242*IFERROR(INDEX(D384:D428,MATCH(AE242,B384:B428,0)),1)),N("V7"))</f>
        <v/>
      </c>
      <c r="Y242" s="137" t="str">
        <f>IF(1=1,IF(F242="","",IF(G242="","",IFERROR(INDEX(E384:E428,MATCH(AE242,B384:B428,0)),G242&amp;""))),N("W6"))</f>
        <v/>
      </c>
      <c r="Z242" s="142" t="str">
        <f>IF(1=1,IF(X242="","",IF(AND(ISNUMBER(X242),X242&lt;1,Y242="kg"),MAX(1,ROUND(X242*1000,0)),IF(AND(ISNUMBER(X242),X242&lt;1,Y242="L"),MAX(1,ROUND(X242*100,0)),ROUND(X242,3)))),N("X17"))</f>
        <v/>
      </c>
      <c r="AA242" s="143" t="str">
        <f>IF(1=1,IF(X242="","",IF(AND(ISNUMBER(X242),X242&lt;1,Y242="kg"),"g",IF(AND(ISNUMBER(X242),X242&lt;1,Y242="L"),"cl",Y242))),N("Y17"))</f>
        <v/>
      </c>
      <c r="AB242" s="123" t="str">
        <f>IF(1=1,IF(E242="","",IF(F242="","A CONTROLER",IF(NOT(ISNUMBER(F242)),"TEXTE",IF(OR(W242="",W242&lt;=0),"COMMANDE COUVERTS INCOMPLETE",IF(G242="","UNITE MANQUANTE",IF(COUNTIF(B384:B428,AE242)=0,"UNITE A CONTROLER","OK")))))),N("Z6"))</f>
        <v/>
      </c>
      <c r="AD242" s="144" t="str">
        <f>IF(1=1,IF(E242="","",AD231),N("AB17"))</f>
        <v/>
      </c>
      <c r="AE242" s="125" t="str">
        <f>IF(1=1,IF(G242="","",UPPER(TRIM(SUBSTITUTE(SUBSTITUTE(G242&amp;"",CHAR(160)," ")," "," ")))),N("AC17"))</f>
        <v/>
      </c>
      <c r="AG242" s="5" t="s">
        <v>225</v>
      </c>
    </row>
    <row r="243" spans="1:33" ht="15.75" x14ac:dyDescent="0.25">
      <c r="A243" s="126" t="str">
        <f>IF(1=1,IF(E243="","",A231),N("A18"))</f>
        <v/>
      </c>
      <c r="B243" s="127" t="str">
        <f>IF(1=1,IF(E243="","",B231),N("B18"))</f>
        <v/>
      </c>
      <c r="C243" s="128"/>
      <c r="D243" s="129" t="str">
        <f>IF(ISBLANK(E243),"",LARGE(D231:D242,1)+1)</f>
        <v/>
      </c>
      <c r="E243" s="130"/>
      <c r="F243" s="131"/>
      <c r="G243" s="170"/>
      <c r="H243" s="105"/>
      <c r="I243" s="132" t="str">
        <f>IF(1=1,IF(E243="","",I231),N("H18"))</f>
        <v/>
      </c>
      <c r="J243" s="133" t="str">
        <f>IF(1=1,IF(E243="","",J231),N("I18"))</f>
        <v/>
      </c>
      <c r="K243" s="134" t="str">
        <f>IF(1=1,IF(E243="","",K231),N("J18"))</f>
        <v/>
      </c>
      <c r="L243" s="135" t="str">
        <f>IF(1=1,IF(OR(J243="",O243="",NOT(ISNUMBER(J243)),NOT(ISNUMBER(O243)),J243=0),"",O243/J243),N("L18"))</f>
        <v/>
      </c>
      <c r="M243" s="136" t="str">
        <f>IF(1=1,IF(OR(L243="",NOT(ISNUMBER(F243))),"",F243*L243*IFERROR(INDEX(D384:D428,MATCH(AE243,B384:B428,0)),1)),N("M13"))</f>
        <v/>
      </c>
      <c r="N243" s="137" t="str">
        <f>IF(1=1,IF(F243="","",IF(G243="","",IFERROR(INDEX(E384:E428,MATCH(AE243,B384:B428,0)),G243&amp;""))),N("N6"))</f>
        <v/>
      </c>
      <c r="O243" s="138" t="str">
        <f>IF(1=1,IF(E243="","",O231),N("K18"))</f>
        <v/>
      </c>
      <c r="P243" s="139" t="str">
        <f>IF(1=1,IF(M243="","",IF(AND(ISNUMBER(M243),M243&lt;1,N243="kg"),MAX(1,ROUND(M243*1000,0)),IF(AND(ISNUMBER(M243),M243&lt;1,N243="L"),MAX(1,ROUND(M243*100,0)),ROUND(M243,3)))),N("O18"))</f>
        <v/>
      </c>
      <c r="Q243" s="140" t="str">
        <f>IF(1=1,IF(M243="","",IF(AND(ISNUMBER(M243),M243&lt;1,N243="kg"),"g",IF(AND(ISNUMBER(M243),M243&lt;1,N243="L"),"cl",N243))),N("P18"))</f>
        <v/>
      </c>
      <c r="R243" s="161" t="str">
        <f>IF(1=1,IF(E243="","",IF(F243="","A CONTROLER",IF(NOT(ISNUMBER(F243)),"TEXTE",IF(OR(L243="",L243&lt;=0),"COMMANDE PRINCIPALE INCOMPLETE",IF(G243="","UNITE MANQUANTE",IF(COUNTIF(B384:B428,AE243)=0,"UNITE A CONTROLER","OK")))))),N("Q9"))</f>
        <v/>
      </c>
      <c r="S243" s="105"/>
      <c r="T243" s="141">
        <f t="shared" si="17"/>
        <v>0</v>
      </c>
      <c r="U243" s="133" t="str">
        <f>IF(1=1,IF(E243="","",U231),N("S18"))</f>
        <v/>
      </c>
      <c r="V243" s="133" t="str">
        <f>IF(1=1,IF(E243="","",V231),N("T18"))</f>
        <v/>
      </c>
      <c r="W243" s="135" t="str">
        <f>IF(1=1,IF(OR(U243="",V243="",NOT(ISNUMBER(U243)),NOT(ISNUMBER(V243)),U243=0),"",V243/U243),N("U18"))</f>
        <v/>
      </c>
      <c r="X243" s="136" t="str">
        <f>IF(1=1,IF(OR(W243="",NOT(ISNUMBER(F243))),"",F243*W243*IFERROR(INDEX(D384:D428,MATCH(AE243,B384:B428,0)),1)),N("V7"))</f>
        <v/>
      </c>
      <c r="Y243" s="137" t="str">
        <f>IF(1=1,IF(F243="","",IF(G243="","",IFERROR(INDEX(E384:E428,MATCH(AE243,B384:B428,0)),G243&amp;""))),N("W6"))</f>
        <v/>
      </c>
      <c r="Z243" s="142" t="str">
        <f>IF(1=1,IF(X243="","",IF(AND(ISNUMBER(X243),X243&lt;1,Y243="kg"),MAX(1,ROUND(X243*1000,0)),IF(AND(ISNUMBER(X243),X243&lt;1,Y243="L"),MAX(1,ROUND(X243*100,0)),ROUND(X243,3)))),N("X18"))</f>
        <v/>
      </c>
      <c r="AA243" s="143" t="str">
        <f>IF(1=1,IF(X243="","",IF(AND(ISNUMBER(X243),X243&lt;1,Y243="kg"),"g",IF(AND(ISNUMBER(X243),X243&lt;1,Y243="L"),"cl",Y243))),N("Y18"))</f>
        <v/>
      </c>
      <c r="AB243" s="123" t="str">
        <f>IF(1=1,IF(E243="","",IF(F243="","A CONTROLER",IF(NOT(ISNUMBER(F243)),"TEXTE",IF(OR(W243="",W243&lt;=0),"COMMANDE COUVERTS INCOMPLETE",IF(G243="","UNITE MANQUANTE",IF(COUNTIF(B384:B428,AE243)=0,"UNITE A CONTROLER","OK")))))),N("Z6"))</f>
        <v/>
      </c>
      <c r="AD243" s="144" t="str">
        <f>IF(1=1,IF(E243="","",AD231),N("AB18"))</f>
        <v/>
      </c>
      <c r="AE243" s="125" t="str">
        <f>IF(1=1,IF(G243="","",UPPER(TRIM(SUBSTITUTE(SUBSTITUTE(G243&amp;"",CHAR(160)," ")," "," ")))),N("AC18"))</f>
        <v/>
      </c>
      <c r="AG243" s="5" t="s">
        <v>36</v>
      </c>
    </row>
    <row r="244" spans="1:33" ht="15.75" x14ac:dyDescent="0.25">
      <c r="A244" s="126" t="str">
        <f>IF(1=1,IF(E244="","",A231),N("A19"))</f>
        <v/>
      </c>
      <c r="B244" s="127" t="str">
        <f>IF(1=1,IF(E244="","",B231),N("B19"))</f>
        <v/>
      </c>
      <c r="C244" s="128"/>
      <c r="D244" s="129" t="str">
        <f>IF(ISBLANK(E244),"",LARGE(D231:D243,1)+1)</f>
        <v/>
      </c>
      <c r="E244" s="130"/>
      <c r="F244" s="131"/>
      <c r="G244" s="170"/>
      <c r="H244" s="105"/>
      <c r="I244" s="132" t="str">
        <f>IF(1=1,IF(E244="","",I231),N("H19"))</f>
        <v/>
      </c>
      <c r="J244" s="133" t="str">
        <f>IF(1=1,IF(E244="","",J231),N("I19"))</f>
        <v/>
      </c>
      <c r="K244" s="134" t="str">
        <f>IF(1=1,IF(E244="","",K231),N("J19"))</f>
        <v/>
      </c>
      <c r="L244" s="135" t="str">
        <f>IF(1=1,IF(OR(J244="",O244="",NOT(ISNUMBER(J244)),NOT(ISNUMBER(O244)),J244=0),"",O244/J244),N("L19"))</f>
        <v/>
      </c>
      <c r="M244" s="136" t="str">
        <f>IF(1=1,IF(OR(L244="",NOT(ISNUMBER(F244))),"",F244*L244*IFERROR(INDEX(D384:D428,MATCH(AE244,B384:B428,0)),1)),N("M13"))</f>
        <v/>
      </c>
      <c r="N244" s="137" t="str">
        <f>IF(1=1,IF(F244="","",IF(G244="","",IFERROR(INDEX(E384:E428,MATCH(AE244,B384:B428,0)),G244&amp;""))),N("N6"))</f>
        <v/>
      </c>
      <c r="O244" s="138" t="str">
        <f>IF(1=1,IF(E244="","",O231),N("K19"))</f>
        <v/>
      </c>
      <c r="P244" s="139" t="str">
        <f>IF(1=1,IF(M244="","",IF(AND(ISNUMBER(M244),M244&lt;1,N244="kg"),MAX(1,ROUND(M244*1000,0)),IF(AND(ISNUMBER(M244),M244&lt;1,N244="L"),MAX(1,ROUND(M244*100,0)),ROUND(M244,3)))),N("O19"))</f>
        <v/>
      </c>
      <c r="Q244" s="140" t="str">
        <f>IF(1=1,IF(M244="","",IF(AND(ISNUMBER(M244),M244&lt;1,N244="kg"),"g",IF(AND(ISNUMBER(M244),M244&lt;1,N244="L"),"cl",N244))),N("P19"))</f>
        <v/>
      </c>
      <c r="R244" s="161" t="str">
        <f>IF(1=1,IF(E244="","",IF(F244="","A CONTROLER",IF(NOT(ISNUMBER(F244)),"TEXTE",IF(OR(L244="",L244&lt;=0),"COMMANDE PRINCIPALE INCOMPLETE",IF(G244="","UNITE MANQUANTE",IF(COUNTIF(B384:B428,AE244)=0,"UNITE A CONTROLER","OK")))))),N("Q9"))</f>
        <v/>
      </c>
      <c r="S244" s="105"/>
      <c r="T244" s="141">
        <f t="shared" si="17"/>
        <v>0</v>
      </c>
      <c r="U244" s="133" t="str">
        <f>IF(1=1,IF(E244="","",U231),N("S19"))</f>
        <v/>
      </c>
      <c r="V244" s="133" t="str">
        <f>IF(1=1,IF(E244="","",V231),N("T19"))</f>
        <v/>
      </c>
      <c r="W244" s="135" t="str">
        <f>IF(1=1,IF(OR(U244="",V244="",NOT(ISNUMBER(U244)),NOT(ISNUMBER(V244)),U244=0),"",V244/U244),N("U19"))</f>
        <v/>
      </c>
      <c r="X244" s="136" t="str">
        <f>IF(1=1,IF(OR(W244="",NOT(ISNUMBER(F244))),"",F244*W244*IFERROR(INDEX(D384:D428,MATCH(AE244,B384:B428,0)),1)),N("V7"))</f>
        <v/>
      </c>
      <c r="Y244" s="137" t="str">
        <f>IF(1=1,IF(F244="","",IF(G244="","",IFERROR(INDEX(E384:E428,MATCH(AE244,B384:B428,0)),G244&amp;""))),N("W6"))</f>
        <v/>
      </c>
      <c r="Z244" s="142" t="str">
        <f>IF(1=1,IF(X244="","",IF(AND(ISNUMBER(X244),X244&lt;1,Y244="kg"),MAX(1,ROUND(X244*1000,0)),IF(AND(ISNUMBER(X244),X244&lt;1,Y244="L"),MAX(1,ROUND(X244*100,0)),ROUND(X244,3)))),N("X19"))</f>
        <v/>
      </c>
      <c r="AA244" s="143" t="str">
        <f>IF(1=1,IF(X244="","",IF(AND(ISNUMBER(X244),X244&lt;1,Y244="kg"),"g",IF(AND(ISNUMBER(X244),X244&lt;1,Y244="L"),"cl",Y244))),N("Y19"))</f>
        <v/>
      </c>
      <c r="AB244" s="123" t="str">
        <f>IF(1=1,IF(E244="","",IF(F244="","A CONTROLER",IF(NOT(ISNUMBER(F244)),"TEXTE",IF(OR(W244="",W244&lt;=0),"COMMANDE COUVERTS INCOMPLETE",IF(G244="","UNITE MANQUANTE",IF(COUNTIF(B384:B428,AE244)=0,"UNITE A CONTROLER","OK")))))),N("Z6"))</f>
        <v/>
      </c>
      <c r="AD244" s="144" t="str">
        <f>IF(1=1,IF(E244="","",AD231),N("AB19"))</f>
        <v/>
      </c>
      <c r="AE244" s="125" t="str">
        <f>IF(1=1,IF(G244="","",UPPER(TRIM(SUBSTITUTE(SUBSTITUTE(G244&amp;"",CHAR(160)," ")," "," ")))),N("AC19"))</f>
        <v/>
      </c>
      <c r="AG244" s="5" t="s">
        <v>37</v>
      </c>
    </row>
    <row r="245" spans="1:33" ht="15.75" x14ac:dyDescent="0.25">
      <c r="A245" s="126" t="str">
        <f>IF(1=1,IF(E245="","",A231),N("A20"))</f>
        <v/>
      </c>
      <c r="B245" s="127" t="str">
        <f>IF(1=1,IF(E245="","",B231),N("B20"))</f>
        <v/>
      </c>
      <c r="C245" s="128"/>
      <c r="D245" s="129" t="str">
        <f>IF(ISBLANK(E245),"",LARGE(D231:D244,1)+1)</f>
        <v/>
      </c>
      <c r="E245" s="130"/>
      <c r="F245" s="131"/>
      <c r="G245" s="170"/>
      <c r="H245" s="105"/>
      <c r="I245" s="132" t="str">
        <f>IF(1=1,IF(E245="","",I231),N("H20"))</f>
        <v/>
      </c>
      <c r="J245" s="133" t="str">
        <f>IF(1=1,IF(E245="","",J231),N("I20"))</f>
        <v/>
      </c>
      <c r="K245" s="134" t="str">
        <f>IF(1=1,IF(E245="","",K231),N("J20"))</f>
        <v/>
      </c>
      <c r="L245" s="135" t="str">
        <f>IF(1=1,IF(OR(J245="",O245="",NOT(ISNUMBER(J245)),NOT(ISNUMBER(O245)),J245=0),"",O245/J245),N("L20"))</f>
        <v/>
      </c>
      <c r="M245" s="136" t="str">
        <f>IF(1=1,IF(OR(L245="",NOT(ISNUMBER(F245))),"",F245*L245*IFERROR(INDEX(D384:D428,MATCH(AE245,B384:B428,0)),1)),N("M13"))</f>
        <v/>
      </c>
      <c r="N245" s="137" t="str">
        <f>IF(1=1,IF(F245="","",IF(G245="","",IFERROR(INDEX(E384:E428,MATCH(AE245,B384:B428,0)),G245&amp;""))),N("N6"))</f>
        <v/>
      </c>
      <c r="O245" s="138" t="str">
        <f>IF(1=1,IF(E245="","",O231),N("K20"))</f>
        <v/>
      </c>
      <c r="P245" s="139" t="str">
        <f>IF(1=1,IF(M245="","",IF(AND(ISNUMBER(M245),M245&lt;1,N245="kg"),MAX(1,ROUND(M245*1000,0)),IF(AND(ISNUMBER(M245),M245&lt;1,N245="L"),MAX(1,ROUND(M245*100,0)),ROUND(M245,3)))),N("O20"))</f>
        <v/>
      </c>
      <c r="Q245" s="140" t="str">
        <f>IF(1=1,IF(M245="","",IF(AND(ISNUMBER(M245),M245&lt;1,N245="kg"),"g",IF(AND(ISNUMBER(M245),M245&lt;1,N245="L"),"cl",N245))),N("P20"))</f>
        <v/>
      </c>
      <c r="R245" s="161" t="str">
        <f>IF(1=1,IF(E245="","",IF(F245="","A CONTROLER",IF(NOT(ISNUMBER(F245)),"TEXTE",IF(OR(L245="",L245&lt;=0),"COMMANDE PRINCIPALE INCOMPLETE",IF(G245="","UNITE MANQUANTE",IF(COUNTIF(B384:B428,AE245)=0,"UNITE A CONTROLER","OK")))))),N("Q9"))</f>
        <v/>
      </c>
      <c r="S245" s="105"/>
      <c r="T245" s="141">
        <f t="shared" si="17"/>
        <v>0</v>
      </c>
      <c r="U245" s="133" t="str">
        <f>IF(1=1,IF(E245="","",U231),N("S20"))</f>
        <v/>
      </c>
      <c r="V245" s="133" t="str">
        <f>IF(1=1,IF(E245="","",V231),N("T20"))</f>
        <v/>
      </c>
      <c r="W245" s="135" t="str">
        <f>IF(1=1,IF(OR(U245="",V245="",NOT(ISNUMBER(U245)),NOT(ISNUMBER(V245)),U245=0),"",V245/U245),N("U20"))</f>
        <v/>
      </c>
      <c r="X245" s="136" t="str">
        <f>IF(1=1,IF(OR(W245="",NOT(ISNUMBER(F245))),"",F245*W245*IFERROR(INDEX(D384:D428,MATCH(AE245,B384:B428,0)),1)),N("V7"))</f>
        <v/>
      </c>
      <c r="Y245" s="137" t="str">
        <f>IF(1=1,IF(F245="","",IF(G245="","",IFERROR(INDEX(E384:E428,MATCH(AE245,B384:B428,0)),G245&amp;""))),N("W6"))</f>
        <v/>
      </c>
      <c r="Z245" s="142" t="str">
        <f>IF(1=1,IF(X245="","",IF(AND(ISNUMBER(X245),X245&lt;1,Y245="kg"),MAX(1,ROUND(X245*1000,0)),IF(AND(ISNUMBER(X245),X245&lt;1,Y245="L"),MAX(1,ROUND(X245*100,0)),ROUND(X245,3)))),N("X20"))</f>
        <v/>
      </c>
      <c r="AA245" s="143" t="str">
        <f>IF(1=1,IF(X245="","",IF(AND(ISNUMBER(X245),X245&lt;1,Y245="kg"),"g",IF(AND(ISNUMBER(X245),X245&lt;1,Y245="L"),"cl",Y245))),N("Y20"))</f>
        <v/>
      </c>
      <c r="AB245" s="123" t="str">
        <f>IF(1=1,IF(E245="","",IF(F245="","A CONTROLER",IF(NOT(ISNUMBER(F245)),"TEXTE",IF(OR(W245="",W245&lt;=0),"COMMANDE COUVERTS INCOMPLETE",IF(G245="","UNITE MANQUANTE",IF(COUNTIF(B384:B428,AE245)=0,"UNITE A CONTROLER","OK")))))),N("Z6"))</f>
        <v/>
      </c>
      <c r="AD245" s="144" t="str">
        <f>IF(1=1,IF(E245="","",AD231),N("AB20"))</f>
        <v/>
      </c>
      <c r="AE245" s="125" t="str">
        <f>IF(1=1,IF(G245="","",UPPER(TRIM(SUBSTITUTE(SUBSTITUTE(G245&amp;"",CHAR(160)," ")," "," ")))),N("AC20"))</f>
        <v/>
      </c>
      <c r="AG245" s="4" t="s">
        <v>38</v>
      </c>
    </row>
    <row r="246" spans="1:33" ht="15.75" x14ac:dyDescent="0.25">
      <c r="A246" s="126" t="str">
        <f>IF(1=1,IF(E246="","",A231),N("A21"))</f>
        <v/>
      </c>
      <c r="B246" s="127" t="str">
        <f>IF(1=1,IF(E246="","",B231),N("B21"))</f>
        <v/>
      </c>
      <c r="C246" s="128"/>
      <c r="D246" s="129" t="str">
        <f>IF(ISBLANK(E246),"",LARGE(D231:D245,1)+1)</f>
        <v/>
      </c>
      <c r="E246" s="130"/>
      <c r="F246" s="131"/>
      <c r="G246" s="170"/>
      <c r="H246" s="105"/>
      <c r="I246" s="132" t="str">
        <f>IF(1=1,IF(E246="","",I231),N("H21"))</f>
        <v/>
      </c>
      <c r="J246" s="133" t="str">
        <f>IF(1=1,IF(E246="","",J231),N("I21"))</f>
        <v/>
      </c>
      <c r="K246" s="134" t="str">
        <f>IF(1=1,IF(E246="","",K231),N("J21"))</f>
        <v/>
      </c>
      <c r="L246" s="135" t="str">
        <f>IF(1=1,IF(OR(J246="",O246="",NOT(ISNUMBER(J246)),NOT(ISNUMBER(O246)),J246=0),"",O246/J246),N("L21"))</f>
        <v/>
      </c>
      <c r="M246" s="136" t="str">
        <f>IF(1=1,IF(OR(L246="",NOT(ISNUMBER(F246))),"",F246*L246*IFERROR(INDEX(D384:D428,MATCH(AE246,B384:B428,0)),1)),N("M13"))</f>
        <v/>
      </c>
      <c r="N246" s="137" t="str">
        <f>IF(1=1,IF(F246="","",IF(G246="","",IFERROR(INDEX(E384:E428,MATCH(AE246,B384:B428,0)),G246&amp;""))),N("N6"))</f>
        <v/>
      </c>
      <c r="O246" s="138" t="str">
        <f>IF(1=1,IF(E246="","",O231),N("K21"))</f>
        <v/>
      </c>
      <c r="P246" s="139" t="str">
        <f>IF(1=1,IF(M246="","",IF(AND(ISNUMBER(M246),M246&lt;1,N246="kg"),MAX(1,ROUND(M246*1000,0)),IF(AND(ISNUMBER(M246),M246&lt;1,N246="L"),MAX(1,ROUND(M246*100,0)),ROUND(M246,3)))),N("O21"))</f>
        <v/>
      </c>
      <c r="Q246" s="140" t="str">
        <f>IF(1=1,IF(M246="","",IF(AND(ISNUMBER(M246),M246&lt;1,N246="kg"),"g",IF(AND(ISNUMBER(M246),M246&lt;1,N246="L"),"cl",N246))),N("P21"))</f>
        <v/>
      </c>
      <c r="R246" s="161" t="str">
        <f>IF(1=1,IF(E246="","",IF(F246="","A CONTROLER",IF(NOT(ISNUMBER(F246)),"TEXTE",IF(OR(L246="",L246&lt;=0),"COMMANDE PRINCIPALE INCOMPLETE",IF(G246="","UNITE MANQUANTE",IF(COUNTIF(B384:B428,AE246)=0,"UNITE A CONTROLER","OK")))))),N("Q9"))</f>
        <v/>
      </c>
      <c r="S246" s="105"/>
      <c r="T246" s="141">
        <f t="shared" si="17"/>
        <v>0</v>
      </c>
      <c r="U246" s="133" t="str">
        <f>IF(1=1,IF(E246="","",U231),N("S21"))</f>
        <v/>
      </c>
      <c r="V246" s="133" t="str">
        <f>IF(1=1,IF(E246="","",V231),N("T21"))</f>
        <v/>
      </c>
      <c r="W246" s="135" t="str">
        <f>IF(1=1,IF(OR(U246="",V246="",NOT(ISNUMBER(U246)),NOT(ISNUMBER(V246)),U246=0),"",V246/U246),N("U21"))</f>
        <v/>
      </c>
      <c r="X246" s="136" t="str">
        <f>IF(1=1,IF(OR(W246="",NOT(ISNUMBER(F246))),"",F246*W246*IFERROR(INDEX(D384:D428,MATCH(AE246,B384:B428,0)),1)),N("V7"))</f>
        <v/>
      </c>
      <c r="Y246" s="137" t="str">
        <f>IF(1=1,IF(F246="","",IF(G246="","",IFERROR(INDEX(E384:E428,MATCH(AE246,B384:B428,0)),G246&amp;""))),N("W6"))</f>
        <v/>
      </c>
      <c r="Z246" s="142" t="str">
        <f>IF(1=1,IF(X246="","",IF(AND(ISNUMBER(X246),X246&lt;1,Y246="kg"),MAX(1,ROUND(X246*1000,0)),IF(AND(ISNUMBER(X246),X246&lt;1,Y246="L"),MAX(1,ROUND(X246*100,0)),ROUND(X246,3)))),N("X21"))</f>
        <v/>
      </c>
      <c r="AA246" s="143" t="str">
        <f>IF(1=1,IF(X246="","",IF(AND(ISNUMBER(X246),X246&lt;1,Y246="kg"),"g",IF(AND(ISNUMBER(X246),X246&lt;1,Y246="L"),"cl",Y246))),N("Y21"))</f>
        <v/>
      </c>
      <c r="AB246" s="123" t="str">
        <f>IF(1=1,IF(E246="","",IF(F246="","A CONTROLER",IF(NOT(ISNUMBER(F246)),"TEXTE",IF(OR(W246="",W246&lt;=0),"COMMANDE COUVERTS INCOMPLETE",IF(G246="","UNITE MANQUANTE",IF(COUNTIF(B384:B428,AE246)=0,"UNITE A CONTROLER","OK")))))),N("Z6"))</f>
        <v/>
      </c>
      <c r="AD246" s="144" t="str">
        <f>IF(1=1,IF(E246="","",AD231),N("AB21"))</f>
        <v/>
      </c>
      <c r="AE246" s="125" t="str">
        <f>IF(1=1,IF(G246="","",UPPER(TRIM(SUBSTITUTE(SUBSTITUTE(G246&amp;"",CHAR(160)," ")," "," ")))),N("AC21"))</f>
        <v/>
      </c>
      <c r="AG246" s="4" t="s">
        <v>39</v>
      </c>
    </row>
    <row r="247" spans="1:33" ht="15.75" x14ac:dyDescent="0.25">
      <c r="A247" s="126" t="str">
        <f>IF(1=1,IF(E247="","",A231),N("A22"))</f>
        <v/>
      </c>
      <c r="B247" s="127" t="str">
        <f>IF(1=1,IF(E247="","",B231),N("B22"))</f>
        <v/>
      </c>
      <c r="C247" s="128"/>
      <c r="D247" s="129" t="str">
        <f>IF(ISBLANK(E247),"",LARGE(D231:D246,1)+1)</f>
        <v/>
      </c>
      <c r="E247" s="130"/>
      <c r="F247" s="131"/>
      <c r="G247" s="170"/>
      <c r="H247" s="105"/>
      <c r="I247" s="132" t="str">
        <f>IF(1=1,IF(E247="","",I231),N("H22"))</f>
        <v/>
      </c>
      <c r="J247" s="133" t="str">
        <f>IF(1=1,IF(E247="","",J231),N("I22"))</f>
        <v/>
      </c>
      <c r="K247" s="134" t="str">
        <f>IF(1=1,IF(E247="","",K231),N("J22"))</f>
        <v/>
      </c>
      <c r="L247" s="135" t="str">
        <f>IF(1=1,IF(OR(J247="",O247="",NOT(ISNUMBER(J247)),NOT(ISNUMBER(O247)),J247=0),"",O247/J247),N("L22"))</f>
        <v/>
      </c>
      <c r="M247" s="136" t="str">
        <f>IF(1=1,IF(OR(L247="",NOT(ISNUMBER(F247))),"",F247*L247*IFERROR(INDEX(D384:D428,MATCH(AE247,B384:B428,0)),1)),N("M13"))</f>
        <v/>
      </c>
      <c r="N247" s="137" t="str">
        <f>IF(1=1,IF(F247="","",IF(G247="","",IFERROR(INDEX(E384:E428,MATCH(AE247,B384:B428,0)),G247&amp;""))),N("N6"))</f>
        <v/>
      </c>
      <c r="O247" s="138" t="str">
        <f>IF(1=1,IF(E247="","",O231),N("K22"))</f>
        <v/>
      </c>
      <c r="P247" s="139" t="str">
        <f>IF(1=1,IF(M247="","",IF(AND(ISNUMBER(M247),M247&lt;1,N247="kg"),MAX(1,ROUND(M247*1000,0)),IF(AND(ISNUMBER(M247),M247&lt;1,N247="L"),MAX(1,ROUND(M247*100,0)),ROUND(M247,3)))),N("O22"))</f>
        <v/>
      </c>
      <c r="Q247" s="140" t="str">
        <f>IF(1=1,IF(M247="","",IF(AND(ISNUMBER(M247),M247&lt;1,N247="kg"),"g",IF(AND(ISNUMBER(M247),M247&lt;1,N247="L"),"cl",N247))),N("P22"))</f>
        <v/>
      </c>
      <c r="R247" s="161" t="str">
        <f>IF(1=1,IF(E247="","",IF(F247="","A CONTROLER",IF(NOT(ISNUMBER(F247)),"TEXTE",IF(OR(L247="",L247&lt;=0),"COMMANDE PRINCIPALE INCOMPLETE",IF(G247="","UNITE MANQUANTE",IF(COUNTIF(B384:B428,AE247)=0,"UNITE A CONTROLER","OK")))))),N("Q9"))</f>
        <v/>
      </c>
      <c r="S247" s="105"/>
      <c r="T247" s="141">
        <f t="shared" si="17"/>
        <v>0</v>
      </c>
      <c r="U247" s="133" t="str">
        <f>IF(1=1,IF(E247="","",U231),N("S22"))</f>
        <v/>
      </c>
      <c r="V247" s="133" t="str">
        <f>IF(1=1,IF(E247="","",V231),N("T22"))</f>
        <v/>
      </c>
      <c r="W247" s="135" t="str">
        <f>IF(1=1,IF(OR(U247="",V247="",NOT(ISNUMBER(U247)),NOT(ISNUMBER(V247)),U247=0),"",V247/U247),N("U22"))</f>
        <v/>
      </c>
      <c r="X247" s="136" t="str">
        <f>IF(1=1,IF(OR(W247="",NOT(ISNUMBER(F247))),"",F247*W247*IFERROR(INDEX(D384:D428,MATCH(AE247,B384:B428,0)),1)),N("V7"))</f>
        <v/>
      </c>
      <c r="Y247" s="137" t="str">
        <f>IF(1=1,IF(F247="","",IF(G247="","",IFERROR(INDEX(E384:E428,MATCH(AE247,B384:B428,0)),G247&amp;""))),N("W6"))</f>
        <v/>
      </c>
      <c r="Z247" s="142" t="str">
        <f>IF(1=1,IF(X247="","",IF(AND(ISNUMBER(X247),X247&lt;1,Y247="kg"),MAX(1,ROUND(X247*1000,0)),IF(AND(ISNUMBER(X247),X247&lt;1,Y247="L"),MAX(1,ROUND(X247*100,0)),ROUND(X247,3)))),N("X22"))</f>
        <v/>
      </c>
      <c r="AA247" s="143" t="str">
        <f>IF(1=1,IF(X247="","",IF(AND(ISNUMBER(X247),X247&lt;1,Y247="kg"),"g",IF(AND(ISNUMBER(X247),X247&lt;1,Y247="L"),"cl",Y247))),N("Y22"))</f>
        <v/>
      </c>
      <c r="AB247" s="123" t="str">
        <f>IF(1=1,IF(E247="","",IF(F247="","A CONTROLER",IF(NOT(ISNUMBER(F247)),"TEXTE",IF(OR(W247="",W247&lt;=0),"COMMANDE COUVERTS INCOMPLETE",IF(G247="","UNITE MANQUANTE",IF(COUNTIF(B384:B428,AE247)=0,"UNITE A CONTROLER","OK")))))),N("Z6"))</f>
        <v/>
      </c>
      <c r="AD247" s="144" t="str">
        <f>IF(1=1,IF(E247="","",AD231),N("AB22"))</f>
        <v/>
      </c>
      <c r="AE247" s="125" t="str">
        <f>IF(1=1,IF(G247="","",UPPER(TRIM(SUBSTITUTE(SUBSTITUTE(G247&amp;"",CHAR(160)," ")," "," ")))),N("AC22"))</f>
        <v/>
      </c>
      <c r="AG247" s="4" t="s">
        <v>40</v>
      </c>
    </row>
    <row r="248" spans="1:33" ht="15.75" x14ac:dyDescent="0.25">
      <c r="A248" s="126" t="str">
        <f>IF(1=1,IF(E248="","",A231),N("A23"))</f>
        <v/>
      </c>
      <c r="B248" s="127" t="str">
        <f>IF(1=1,IF(E248="","",B231),N("B23"))</f>
        <v/>
      </c>
      <c r="C248" s="128"/>
      <c r="D248" s="129" t="str">
        <f>IF(ISBLANK(E248),"",LARGE(D231:D247,1)+1)</f>
        <v/>
      </c>
      <c r="E248" s="130"/>
      <c r="F248" s="131"/>
      <c r="G248" s="170"/>
      <c r="H248" s="105"/>
      <c r="I248" s="132" t="str">
        <f>IF(1=1,IF(E248="","",I231),N("H23"))</f>
        <v/>
      </c>
      <c r="J248" s="133" t="str">
        <f>IF(1=1,IF(E248="","",J231),N("I23"))</f>
        <v/>
      </c>
      <c r="K248" s="134" t="str">
        <f>IF(1=1,IF(E248="","",K231),N("J23"))</f>
        <v/>
      </c>
      <c r="L248" s="135" t="str">
        <f>IF(1=1,IF(OR(J248="",O248="",NOT(ISNUMBER(J248)),NOT(ISNUMBER(O248)),J248=0),"",O248/J248),N("L23"))</f>
        <v/>
      </c>
      <c r="M248" s="136" t="str">
        <f>IF(1=1,IF(OR(L248="",NOT(ISNUMBER(F248))),"",F248*L248*IFERROR(INDEX(D384:D428,MATCH(AE248,B384:B428,0)),1)),N("M13"))</f>
        <v/>
      </c>
      <c r="N248" s="137" t="str">
        <f>IF(1=1,IF(F248="","",IF(G248="","",IFERROR(INDEX(E384:E428,MATCH(AE248,B384:B428,0)),G248&amp;""))),N("N6"))</f>
        <v/>
      </c>
      <c r="O248" s="138" t="str">
        <f>IF(1=1,IF(E248="","",O231),N("K23"))</f>
        <v/>
      </c>
      <c r="P248" s="139" t="str">
        <f>IF(1=1,IF(M248="","",IF(AND(ISNUMBER(M248),M248&lt;1,N248="kg"),MAX(1,ROUND(M248*1000,0)),IF(AND(ISNUMBER(M248),M248&lt;1,N248="L"),MAX(1,ROUND(M248*100,0)),ROUND(M248,3)))),N("O23"))</f>
        <v/>
      </c>
      <c r="Q248" s="140" t="str">
        <f>IF(1=1,IF(M248="","",IF(AND(ISNUMBER(M248),M248&lt;1,N248="kg"),"g",IF(AND(ISNUMBER(M248),M248&lt;1,N248="L"),"cl",N248))),N("P23"))</f>
        <v/>
      </c>
      <c r="R248" s="161" t="str">
        <f>IF(1=1,IF(E248="","",IF(F248="","A CONTROLER",IF(NOT(ISNUMBER(F248)),"TEXTE",IF(OR(L248="",L248&lt;=0),"COMMANDE PRINCIPALE INCOMPLETE",IF(G248="","UNITE MANQUANTE",IF(COUNTIF(B384:B428,AE248)=0,"UNITE A CONTROLER","OK")))))),N("Q9"))</f>
        <v/>
      </c>
      <c r="S248" s="105"/>
      <c r="T248" s="141">
        <f t="shared" si="17"/>
        <v>0</v>
      </c>
      <c r="U248" s="133" t="str">
        <f>IF(1=1,IF(E248="","",U231),N("S23"))</f>
        <v/>
      </c>
      <c r="V248" s="133" t="str">
        <f>IF(1=1,IF(E248="","",V231),N("T23"))</f>
        <v/>
      </c>
      <c r="W248" s="135" t="str">
        <f>IF(1=1,IF(OR(U248="",V248="",NOT(ISNUMBER(U248)),NOT(ISNUMBER(V248)),U248=0),"",V248/U248),N("U23"))</f>
        <v/>
      </c>
      <c r="X248" s="136" t="str">
        <f>IF(1=1,IF(OR(W248="",NOT(ISNUMBER(F248))),"",F248*W248*IFERROR(INDEX(D384:D428,MATCH(AE248,B384:B428,0)),1)),N("V7"))</f>
        <v/>
      </c>
      <c r="Y248" s="137" t="str">
        <f>IF(1=1,IF(F248="","",IF(G248="","",IFERROR(INDEX(E384:E428,MATCH(AE248,B384:B428,0)),G248&amp;""))),N("W6"))</f>
        <v/>
      </c>
      <c r="Z248" s="142" t="str">
        <f>IF(1=1,IF(X248="","",IF(AND(ISNUMBER(X248),X248&lt;1,Y248="kg"),MAX(1,ROUND(X248*1000,0)),IF(AND(ISNUMBER(X248),X248&lt;1,Y248="L"),MAX(1,ROUND(X248*100,0)),ROUND(X248,3)))),N("X23"))</f>
        <v/>
      </c>
      <c r="AA248" s="143" t="str">
        <f>IF(1=1,IF(X248="","",IF(AND(ISNUMBER(X248),X248&lt;1,Y248="kg"),"g",IF(AND(ISNUMBER(X248),X248&lt;1,Y248="L"),"cl",Y248))),N("Y23"))</f>
        <v/>
      </c>
      <c r="AB248" s="123" t="str">
        <f>IF(1=1,IF(E248="","",IF(F248="","A CONTROLER",IF(NOT(ISNUMBER(F248)),"TEXTE",IF(OR(W248="",W248&lt;=0),"COMMANDE COUVERTS INCOMPLETE",IF(G248="","UNITE MANQUANTE",IF(COUNTIF(B384:B428,AE248)=0,"UNITE A CONTROLER","OK")))))),N("Z6"))</f>
        <v/>
      </c>
      <c r="AD248" s="144" t="str">
        <f>IF(1=1,IF(E248="","",AD231),N("AB23"))</f>
        <v/>
      </c>
      <c r="AE248" s="125" t="str">
        <f>IF(1=1,IF(G248="","",UPPER(TRIM(SUBSTITUTE(SUBSTITUTE(G248&amp;"",CHAR(160)," ")," "," ")))),N("AC23"))</f>
        <v/>
      </c>
      <c r="AG248" s="4" t="s">
        <v>41</v>
      </c>
    </row>
    <row r="249" spans="1:33" ht="15.75" x14ac:dyDescent="0.25">
      <c r="A249" s="126" t="str">
        <f>IF(1=1,IF(E249="","",A231),N("A24"))</f>
        <v/>
      </c>
      <c r="B249" s="127" t="str">
        <f>IF(1=1,IF(E249="","",B231),N("B24"))</f>
        <v/>
      </c>
      <c r="C249" s="128"/>
      <c r="D249" s="129" t="str">
        <f>IF(ISBLANK(E249),"",LARGE(D231:D248,1)+1)</f>
        <v/>
      </c>
      <c r="E249" s="130"/>
      <c r="F249" s="131"/>
      <c r="G249" s="170"/>
      <c r="H249" s="105"/>
      <c r="I249" s="132" t="str">
        <f>IF(1=1,IF(E249="","",I231),N("H24"))</f>
        <v/>
      </c>
      <c r="J249" s="133" t="str">
        <f>IF(1=1,IF(E249="","",J231),N("I24"))</f>
        <v/>
      </c>
      <c r="K249" s="134" t="str">
        <f>IF(1=1,IF(E249="","",K231),N("J24"))</f>
        <v/>
      </c>
      <c r="L249" s="135" t="str">
        <f>IF(1=1,IF(OR(J249="",O249="",NOT(ISNUMBER(J249)),NOT(ISNUMBER(O249)),J249=0),"",O249/J249),N("L24"))</f>
        <v/>
      </c>
      <c r="M249" s="136" t="str">
        <f>IF(1=1,IF(OR(L249="",NOT(ISNUMBER(F249))),"",F249*L249*IFERROR(INDEX(D384:D428,MATCH(AE249,B384:B428,0)),1)),N("M13"))</f>
        <v/>
      </c>
      <c r="N249" s="137" t="str">
        <f>IF(1=1,IF(F249="","",IF(G249="","",IFERROR(INDEX(E384:E428,MATCH(AE249,B384:B428,0)),G249&amp;""))),N("N6"))</f>
        <v/>
      </c>
      <c r="O249" s="138" t="str">
        <f>IF(1=1,IF(E249="","",O231),N("K24"))</f>
        <v/>
      </c>
      <c r="P249" s="139" t="str">
        <f>IF(1=1,IF(M249="","",IF(AND(ISNUMBER(M249),M249&lt;1,N249="kg"),MAX(1,ROUND(M249*1000,0)),IF(AND(ISNUMBER(M249),M249&lt;1,N249="L"),MAX(1,ROUND(M249*100,0)),ROUND(M249,3)))),N("O24"))</f>
        <v/>
      </c>
      <c r="Q249" s="140" t="str">
        <f>IF(1=1,IF(M249="","",IF(AND(ISNUMBER(M249),M249&lt;1,N249="kg"),"g",IF(AND(ISNUMBER(M249),M249&lt;1,N249="L"),"cl",N249))),N("P24"))</f>
        <v/>
      </c>
      <c r="R249" s="161" t="str">
        <f>IF(1=1,IF(E249="","",IF(F249="","A CONTROLER",IF(NOT(ISNUMBER(F249)),"TEXTE",IF(OR(L249="",L249&lt;=0),"COMMANDE PRINCIPALE INCOMPLETE",IF(G249="","UNITE MANQUANTE",IF(COUNTIF(B384:B428,AE249)=0,"UNITE A CONTROLER","OK")))))),N("Q9"))</f>
        <v/>
      </c>
      <c r="S249" s="105"/>
      <c r="T249" s="141">
        <f t="shared" si="17"/>
        <v>0</v>
      </c>
      <c r="U249" s="133" t="str">
        <f>IF(1=1,IF(E249="","",U231),N("S24"))</f>
        <v/>
      </c>
      <c r="V249" s="133" t="str">
        <f>IF(1=1,IF(E249="","",V231),N("T24"))</f>
        <v/>
      </c>
      <c r="W249" s="135" t="str">
        <f>IF(1=1,IF(OR(U249="",V249="",NOT(ISNUMBER(U249)),NOT(ISNUMBER(V249)),U249=0),"",V249/U249),N("U24"))</f>
        <v/>
      </c>
      <c r="X249" s="136" t="str">
        <f>IF(1=1,IF(OR(W249="",NOT(ISNUMBER(F249))),"",F249*W249*IFERROR(INDEX(D384:D428,MATCH(AE249,B384:B428,0)),1)),N("V7"))</f>
        <v/>
      </c>
      <c r="Y249" s="137" t="str">
        <f>IF(1=1,IF(F249="","",IF(G249="","",IFERROR(INDEX(E384:E428,MATCH(AE249,B384:B428,0)),G249&amp;""))),N("W6"))</f>
        <v/>
      </c>
      <c r="Z249" s="142" t="str">
        <f>IF(1=1,IF(X249="","",IF(AND(ISNUMBER(X249),X249&lt;1,Y249="kg"),MAX(1,ROUND(X249*1000,0)),IF(AND(ISNUMBER(X249),X249&lt;1,Y249="L"),MAX(1,ROUND(X249*100,0)),ROUND(X249,3)))),N("X24"))</f>
        <v/>
      </c>
      <c r="AA249" s="143" t="str">
        <f>IF(1=1,IF(X249="","",IF(AND(ISNUMBER(X249),X249&lt;1,Y249="kg"),"g",IF(AND(ISNUMBER(X249),X249&lt;1,Y249="L"),"cl",Y249))),N("Y24"))</f>
        <v/>
      </c>
      <c r="AB249" s="123" t="str">
        <f>IF(1=1,IF(E249="","",IF(F249="","A CONTROLER",IF(NOT(ISNUMBER(F249)),"TEXTE",IF(OR(W249="",W249&lt;=0),"COMMANDE COUVERTS INCOMPLETE",IF(G249="","UNITE MANQUANTE",IF(COUNTIF(B384:B428,AE249)=0,"UNITE A CONTROLER","OK")))))),N("Z6"))</f>
        <v/>
      </c>
      <c r="AD249" s="144" t="str">
        <f>IF(1=1,IF(E249="","",AD231),N("AB24"))</f>
        <v/>
      </c>
      <c r="AE249" s="125" t="str">
        <f>IF(1=1,IF(G249="","",UPPER(TRIM(SUBSTITUTE(SUBSTITUTE(G249&amp;"",CHAR(160)," ")," "," ")))),N("AC24"))</f>
        <v/>
      </c>
      <c r="AG249" s="5" t="s">
        <v>42</v>
      </c>
    </row>
    <row r="250" spans="1:33" ht="15.75" x14ac:dyDescent="0.25">
      <c r="A250" s="126" t="str">
        <f>IF(1=1,IF(E250="","",A231),N("A25"))</f>
        <v/>
      </c>
      <c r="B250" s="127" t="str">
        <f>IF(1=1,IF(E250="","",B231),N("B25"))</f>
        <v/>
      </c>
      <c r="C250" s="128"/>
      <c r="D250" s="129" t="str">
        <f>IF(ISBLANK(E250),"",LARGE(D231:D249,1)+1)</f>
        <v/>
      </c>
      <c r="E250" s="130"/>
      <c r="F250" s="131"/>
      <c r="G250" s="170"/>
      <c r="H250" s="105"/>
      <c r="I250" s="132" t="str">
        <f>IF(1=1,IF(E250="","",I231),N("H25"))</f>
        <v/>
      </c>
      <c r="J250" s="133" t="str">
        <f>IF(1=1,IF(E250="","",J231),N("I25"))</f>
        <v/>
      </c>
      <c r="K250" s="134" t="str">
        <f>IF(1=1,IF(E250="","",K231),N("J25"))</f>
        <v/>
      </c>
      <c r="L250" s="135" t="str">
        <f>IF(1=1,IF(OR(J250="",O250="",NOT(ISNUMBER(J250)),NOT(ISNUMBER(O250)),J250=0),"",O250/J250),N("L25"))</f>
        <v/>
      </c>
      <c r="M250" s="136" t="str">
        <f>IF(1=1,IF(OR(L250="",NOT(ISNUMBER(F250))),"",F250*L250*IFERROR(INDEX(D384:D428,MATCH(AE250,B384:B428,0)),1)),N("M13"))</f>
        <v/>
      </c>
      <c r="N250" s="137" t="str">
        <f>IF(1=1,IF(F250="","",IF(G250="","",IFERROR(INDEX(E384:E428,MATCH(AE250,B384:B428,0)),G250&amp;""))),N("N6"))</f>
        <v/>
      </c>
      <c r="O250" s="138" t="str">
        <f>IF(1=1,IF(E250="","",O231),N("K25"))</f>
        <v/>
      </c>
      <c r="P250" s="139" t="str">
        <f>IF(1=1,IF(M250="","",IF(AND(ISNUMBER(M250),M250&lt;1,N250="kg"),MAX(1,ROUND(M250*1000,0)),IF(AND(ISNUMBER(M250),M250&lt;1,N250="L"),MAX(1,ROUND(M250*100,0)),ROUND(M250,3)))),N("O25"))</f>
        <v/>
      </c>
      <c r="Q250" s="140" t="str">
        <f>IF(1=1,IF(M250="","",IF(AND(ISNUMBER(M250),M250&lt;1,N250="kg"),"g",IF(AND(ISNUMBER(M250),M250&lt;1,N250="L"),"cl",N250))),N("P25"))</f>
        <v/>
      </c>
      <c r="R250" s="161" t="str">
        <f>IF(1=1,IF(E250="","",IF(F250="","A CONTROLER",IF(NOT(ISNUMBER(F250)),"TEXTE",IF(OR(L250="",L250&lt;=0),"COMMANDE PRINCIPALE INCOMPLETE",IF(G250="","UNITE MANQUANTE",IF(COUNTIF(B384:B428,AE250)=0,"UNITE A CONTROLER","OK")))))),N("Q9"))</f>
        <v/>
      </c>
      <c r="S250" s="105"/>
      <c r="T250" s="141">
        <f t="shared" si="17"/>
        <v>0</v>
      </c>
      <c r="U250" s="133" t="str">
        <f>IF(1=1,IF(E250="","",U231),N("S25"))</f>
        <v/>
      </c>
      <c r="V250" s="133" t="str">
        <f>IF(1=1,IF(E250="","",V231),N("T25"))</f>
        <v/>
      </c>
      <c r="W250" s="135" t="str">
        <f>IF(1=1,IF(OR(U250="",V250="",NOT(ISNUMBER(U250)),NOT(ISNUMBER(V250)),U250=0),"",V250/U250),N("U25"))</f>
        <v/>
      </c>
      <c r="X250" s="136" t="str">
        <f>IF(1=1,IF(OR(W250="",NOT(ISNUMBER(F250))),"",F250*W250*IFERROR(INDEX(D384:D428,MATCH(AE250,B384:B428,0)),1)),N("V7"))</f>
        <v/>
      </c>
      <c r="Y250" s="137" t="str">
        <f>IF(1=1,IF(F250="","",IF(G250="","",IFERROR(INDEX(E384:E428,MATCH(AE250,B384:B428,0)),G250&amp;""))),N("W6"))</f>
        <v/>
      </c>
      <c r="Z250" s="142" t="str">
        <f>IF(1=1,IF(X250="","",IF(AND(ISNUMBER(X250),X250&lt;1,Y250="kg"),MAX(1,ROUND(X250*1000,0)),IF(AND(ISNUMBER(X250),X250&lt;1,Y250="L"),MAX(1,ROUND(X250*100,0)),ROUND(X250,3)))),N("X25"))</f>
        <v/>
      </c>
      <c r="AA250" s="143" t="str">
        <f>IF(1=1,IF(X250="","",IF(AND(ISNUMBER(X250),X250&lt;1,Y250="kg"),"g",IF(AND(ISNUMBER(X250),X250&lt;1,Y250="L"),"cl",Y250))),N("Y25"))</f>
        <v/>
      </c>
      <c r="AB250" s="123" t="str">
        <f>IF(1=1,IF(E250="","",IF(F250="","A CONTROLER",IF(NOT(ISNUMBER(F250)),"TEXTE",IF(OR(W250="",W250&lt;=0),"COMMANDE COUVERTS INCOMPLETE",IF(G250="","UNITE MANQUANTE",IF(COUNTIF(B384:B428,AE250)=0,"UNITE A CONTROLER","OK")))))),N("Z6"))</f>
        <v/>
      </c>
      <c r="AD250" s="144" t="str">
        <f>IF(1=1,IF(E250="","",AD231),N("AB25"))</f>
        <v/>
      </c>
      <c r="AE250" s="125" t="str">
        <f>IF(1=1,IF(G250="","",UPPER(TRIM(SUBSTITUTE(SUBSTITUTE(G250&amp;"",CHAR(160)," ")," "," ")))),N("AC25"))</f>
        <v/>
      </c>
      <c r="AG250" s="5" t="s">
        <v>43</v>
      </c>
    </row>
    <row r="251" spans="1:33" ht="15.75" x14ac:dyDescent="0.25">
      <c r="A251" s="126" t="str">
        <f>IF(1=1,IF(E251="","",A231),N("A26"))</f>
        <v/>
      </c>
      <c r="B251" s="127" t="str">
        <f>IF(1=1,IF(E251="","",B231),N("B26"))</f>
        <v/>
      </c>
      <c r="C251" s="128"/>
      <c r="D251" s="129" t="str">
        <f>IF(ISBLANK(E251),"",LARGE(D231:D250,1)+1)</f>
        <v/>
      </c>
      <c r="E251" s="130"/>
      <c r="F251" s="131"/>
      <c r="G251" s="170"/>
      <c r="H251" s="105"/>
      <c r="I251" s="132" t="str">
        <f>IF(1=1,IF(E251="","",I231),N("H26"))</f>
        <v/>
      </c>
      <c r="J251" s="133" t="str">
        <f>IF(1=1,IF(E251="","",J231),N("I26"))</f>
        <v/>
      </c>
      <c r="K251" s="134" t="str">
        <f>IF(1=1,IF(E251="","",K231),N("J26"))</f>
        <v/>
      </c>
      <c r="L251" s="135" t="str">
        <f>IF(1=1,IF(OR(J251="",O251="",NOT(ISNUMBER(J251)),NOT(ISNUMBER(O251)),J251=0),"",O251/J251),N("L26"))</f>
        <v/>
      </c>
      <c r="M251" s="136" t="str">
        <f>IF(1=1,IF(OR(L251="",NOT(ISNUMBER(F251))),"",F251*L251*IFERROR(INDEX(D384:D428,MATCH(AE251,B384:B428,0)),1)),N("M13"))</f>
        <v/>
      </c>
      <c r="N251" s="137" t="str">
        <f>IF(1=1,IF(F251="","",IF(G251="","",IFERROR(INDEX(E384:E428,MATCH(AE251,B384:B428,0)),G251&amp;""))),N("N6"))</f>
        <v/>
      </c>
      <c r="O251" s="138" t="str">
        <f>IF(1=1,IF(E251="","",O231),N("K26"))</f>
        <v/>
      </c>
      <c r="P251" s="139" t="str">
        <f>IF(1=1,IF(M251="","",IF(AND(ISNUMBER(M251),M251&lt;1,N251="kg"),MAX(1,ROUND(M251*1000,0)),IF(AND(ISNUMBER(M251),M251&lt;1,N251="L"),MAX(1,ROUND(M251*100,0)),ROUND(M251,3)))),N("O26"))</f>
        <v/>
      </c>
      <c r="Q251" s="140" t="str">
        <f>IF(1=1,IF(M251="","",IF(AND(ISNUMBER(M251),M251&lt;1,N251="kg"),"g",IF(AND(ISNUMBER(M251),M251&lt;1,N251="L"),"cl",N251))),N("P26"))</f>
        <v/>
      </c>
      <c r="R251" s="161" t="str">
        <f>IF(1=1,IF(E251="","",IF(F251="","A CONTROLER",IF(NOT(ISNUMBER(F251)),"TEXTE",IF(OR(L251="",L251&lt;=0),"COMMANDE PRINCIPALE INCOMPLETE",IF(G251="","UNITE MANQUANTE",IF(COUNTIF(B384:B428,AE251)=0,"UNITE A CONTROLER","OK")))))),N("Q9"))</f>
        <v/>
      </c>
      <c r="S251" s="105"/>
      <c r="T251" s="141">
        <f t="shared" si="17"/>
        <v>0</v>
      </c>
      <c r="U251" s="133" t="str">
        <f>IF(1=1,IF(E251="","",U231),N("S26"))</f>
        <v/>
      </c>
      <c r="V251" s="133" t="str">
        <f>IF(1=1,IF(E251="","",V231),N("T26"))</f>
        <v/>
      </c>
      <c r="W251" s="135" t="str">
        <f>IF(1=1,IF(OR(U251="",V251="",NOT(ISNUMBER(U251)),NOT(ISNUMBER(V251)),U251=0),"",V251/U251),N("U26"))</f>
        <v/>
      </c>
      <c r="X251" s="136" t="str">
        <f>IF(1=1,IF(OR(W251="",NOT(ISNUMBER(F251))),"",F251*W251*IFERROR(INDEX(D384:D428,MATCH(AE251,B384:B428,0)),1)),N("V7"))</f>
        <v/>
      </c>
      <c r="Y251" s="137" t="str">
        <f>IF(1=1,IF(F251="","",IF(G251="","",IFERROR(INDEX(E384:E428,MATCH(AE251,B384:B428,0)),G251&amp;""))),N("W6"))</f>
        <v/>
      </c>
      <c r="Z251" s="142" t="str">
        <f>IF(1=1,IF(X251="","",IF(AND(ISNUMBER(X251),X251&lt;1,Y251="kg"),MAX(1,ROUND(X251*1000,0)),IF(AND(ISNUMBER(X251),X251&lt;1,Y251="L"),MAX(1,ROUND(X251*100,0)),ROUND(X251,3)))),N("X26"))</f>
        <v/>
      </c>
      <c r="AA251" s="143" t="str">
        <f>IF(1=1,IF(X251="","",IF(AND(ISNUMBER(X251),X251&lt;1,Y251="kg"),"g",IF(AND(ISNUMBER(X251),X251&lt;1,Y251="L"),"cl",Y251))),N("Y26"))</f>
        <v/>
      </c>
      <c r="AB251" s="123" t="str">
        <f>IF(1=1,IF(E251="","",IF(F251="","A CONTROLER",IF(NOT(ISNUMBER(F251)),"TEXTE",IF(OR(W251="",W251&lt;=0),"COMMANDE COUVERTS INCOMPLETE",IF(G251="","UNITE MANQUANTE",IF(COUNTIF(B384:B428,AE251)=0,"UNITE A CONTROLER","OK")))))),N("Z6"))</f>
        <v/>
      </c>
      <c r="AD251" s="144" t="str">
        <f>IF(1=1,IF(E251="","",AD231),N("AB26"))</f>
        <v/>
      </c>
      <c r="AE251" s="125" t="str">
        <f>IF(1=1,IF(G251="","",UPPER(TRIM(SUBSTITUTE(SUBSTITUTE(G251&amp;"",CHAR(160)," ")," "," ")))),N("AC26"))</f>
        <v/>
      </c>
      <c r="AG251" s="5" t="s">
        <v>44</v>
      </c>
    </row>
    <row r="252" spans="1:33" ht="15.75" x14ac:dyDescent="0.25">
      <c r="A252" s="126" t="str">
        <f>IF(1=1,IF(E252="","",A231),N("A27"))</f>
        <v/>
      </c>
      <c r="B252" s="127" t="str">
        <f>IF(1=1,IF(E252="","",B231),N("B27"))</f>
        <v/>
      </c>
      <c r="C252" s="128"/>
      <c r="D252" s="129" t="str">
        <f>IF(ISBLANK(E252),"",LARGE(D231:D251,1)+1)</f>
        <v/>
      </c>
      <c r="E252" s="130"/>
      <c r="F252" s="131"/>
      <c r="G252" s="170"/>
      <c r="H252" s="105"/>
      <c r="I252" s="132" t="str">
        <f>IF(1=1,IF(E252="","",I231),N("H27"))</f>
        <v/>
      </c>
      <c r="J252" s="133" t="str">
        <f>IF(1=1,IF(E252="","",J231),N("I27"))</f>
        <v/>
      </c>
      <c r="K252" s="134" t="str">
        <f>IF(1=1,IF(E252="","",K231),N("J27"))</f>
        <v/>
      </c>
      <c r="L252" s="135" t="str">
        <f>IF(1=1,IF(OR(J252="",O252="",NOT(ISNUMBER(J252)),NOT(ISNUMBER(O252)),J252=0),"",O252/J252),N("L27"))</f>
        <v/>
      </c>
      <c r="M252" s="136" t="str">
        <f>IF(1=1,IF(OR(L252="",NOT(ISNUMBER(F252))),"",F252*L252*IFERROR(INDEX(D384:D428,MATCH(AE252,B384:B428,0)),1)),N("M13"))</f>
        <v/>
      </c>
      <c r="N252" s="137" t="str">
        <f>IF(1=1,IF(F252="","",IF(G252="","",IFERROR(INDEX(E384:E428,MATCH(AE252,B384:B428,0)),G252&amp;""))),N("N6"))</f>
        <v/>
      </c>
      <c r="O252" s="138" t="str">
        <f>IF(1=1,IF(E252="","",O231),N("K27"))</f>
        <v/>
      </c>
      <c r="P252" s="139" t="str">
        <f>IF(1=1,IF(M252="","",IF(AND(ISNUMBER(M252),M252&lt;1,N252="kg"),MAX(1,ROUND(M252*1000,0)),IF(AND(ISNUMBER(M252),M252&lt;1,N252="L"),MAX(1,ROUND(M252*100,0)),ROUND(M252,3)))),N("O27"))</f>
        <v/>
      </c>
      <c r="Q252" s="140" t="str">
        <f>IF(1=1,IF(M252="","",IF(AND(ISNUMBER(M252),M252&lt;1,N252="kg"),"g",IF(AND(ISNUMBER(M252),M252&lt;1,N252="L"),"cl",N252))),N("P27"))</f>
        <v/>
      </c>
      <c r="R252" s="161" t="str">
        <f>IF(1=1,IF(E252="","",IF(F252="","A CONTROLER",IF(NOT(ISNUMBER(F252)),"TEXTE",IF(OR(L252="",L252&lt;=0),"COMMANDE PRINCIPALE INCOMPLETE",IF(G252="","UNITE MANQUANTE",IF(COUNTIF(B384:B428,AE252)=0,"UNITE A CONTROLER","OK")))))),N("Q9"))</f>
        <v/>
      </c>
      <c r="S252" s="105"/>
      <c r="T252" s="141">
        <f t="shared" si="17"/>
        <v>0</v>
      </c>
      <c r="U252" s="133" t="str">
        <f>IF(1=1,IF(E252="","",U231),N("S27"))</f>
        <v/>
      </c>
      <c r="V252" s="133" t="str">
        <f>IF(1=1,IF(E252="","",V231),N("T27"))</f>
        <v/>
      </c>
      <c r="W252" s="135" t="str">
        <f>IF(1=1,IF(OR(U252="",V252="",NOT(ISNUMBER(U252)),NOT(ISNUMBER(V252)),U252=0),"",V252/U252),N("U27"))</f>
        <v/>
      </c>
      <c r="X252" s="136" t="str">
        <f>IF(1=1,IF(OR(W252="",NOT(ISNUMBER(F252))),"",F252*W252*IFERROR(INDEX(D384:D428,MATCH(AE252,B384:B428,0)),1)),N("V7"))</f>
        <v/>
      </c>
      <c r="Y252" s="137" t="str">
        <f>IF(1=1,IF(F252="","",IF(G252="","",IFERROR(INDEX(E384:E428,MATCH(AE252,B384:B428,0)),G252&amp;""))),N("W6"))</f>
        <v/>
      </c>
      <c r="Z252" s="142" t="str">
        <f>IF(1=1,IF(X252="","",IF(AND(ISNUMBER(X252),X252&lt;1,Y252="kg"),MAX(1,ROUND(X252*1000,0)),IF(AND(ISNUMBER(X252),X252&lt;1,Y252="L"),MAX(1,ROUND(X252*100,0)),ROUND(X252,3)))),N("X27"))</f>
        <v/>
      </c>
      <c r="AA252" s="143" t="str">
        <f>IF(1=1,IF(X252="","",IF(AND(ISNUMBER(X252),X252&lt;1,Y252="kg"),"g",IF(AND(ISNUMBER(X252),X252&lt;1,Y252="L"),"cl",Y252))),N("Y27"))</f>
        <v/>
      </c>
      <c r="AB252" s="123" t="str">
        <f>IF(1=1,IF(E252="","",IF(F252="","A CONTROLER",IF(NOT(ISNUMBER(F252)),"TEXTE",IF(OR(W252="",W252&lt;=0),"COMMANDE COUVERTS INCOMPLETE",IF(G252="","UNITE MANQUANTE",IF(COUNTIF(B384:B428,AE252)=0,"UNITE A CONTROLER","OK")))))),N("Z6"))</f>
        <v/>
      </c>
      <c r="AD252" s="144" t="str">
        <f>IF(1=1,IF(E252="","",AD231),N("AB27"))</f>
        <v/>
      </c>
      <c r="AE252" s="125" t="str">
        <f>IF(1=1,IF(G252="","",UPPER(TRIM(SUBSTITUTE(SUBSTITUTE(G252&amp;"",CHAR(160)," ")," "," ")))),N("AC27"))</f>
        <v/>
      </c>
      <c r="AG252" s="5" t="s">
        <v>45</v>
      </c>
    </row>
    <row r="253" spans="1:33" ht="15.75" x14ac:dyDescent="0.25">
      <c r="A253" s="126" t="str">
        <f>IF(1=1,IF(E253="","",A231),N("A28"))</f>
        <v/>
      </c>
      <c r="B253" s="127" t="str">
        <f>IF(1=1,IF(E253="","",B231),N("B28"))</f>
        <v/>
      </c>
      <c r="C253" s="128"/>
      <c r="D253" s="129" t="str">
        <f>IF(ISBLANK(E253),"",LARGE(D231:D252,1)+1)</f>
        <v/>
      </c>
      <c r="E253" s="130"/>
      <c r="F253" s="131"/>
      <c r="G253" s="170"/>
      <c r="H253" s="105"/>
      <c r="I253" s="132" t="str">
        <f>IF(1=1,IF(E253="","",I231),N("H28"))</f>
        <v/>
      </c>
      <c r="J253" s="133" t="str">
        <f>IF(1=1,IF(E253="","",J231),N("I28"))</f>
        <v/>
      </c>
      <c r="K253" s="134" t="str">
        <f>IF(1=1,IF(E253="","",K231),N("J28"))</f>
        <v/>
      </c>
      <c r="L253" s="135" t="str">
        <f>IF(1=1,IF(OR(J253="",O253="",NOT(ISNUMBER(J253)),NOT(ISNUMBER(O253)),J253=0),"",O253/J253),N("L28"))</f>
        <v/>
      </c>
      <c r="M253" s="136" t="str">
        <f>IF(1=1,IF(OR(L253="",NOT(ISNUMBER(F253))),"",F253*L253*IFERROR(INDEX(D384:D428,MATCH(AE253,B384:B428,0)),1)),N("M13"))</f>
        <v/>
      </c>
      <c r="N253" s="137" t="str">
        <f>IF(1=1,IF(F253="","",IF(G253="","",IFERROR(INDEX(E384:E428,MATCH(AE253,B384:B428,0)),G253&amp;""))),N("N6"))</f>
        <v/>
      </c>
      <c r="O253" s="138" t="str">
        <f>IF(1=1,IF(E253="","",O231),N("K28"))</f>
        <v/>
      </c>
      <c r="P253" s="139" t="str">
        <f>IF(1=1,IF(M253="","",IF(AND(ISNUMBER(M253),M253&lt;1,N253="kg"),MAX(1,ROUND(M253*1000,0)),IF(AND(ISNUMBER(M253),M253&lt;1,N253="L"),MAX(1,ROUND(M253*100,0)),ROUND(M253,3)))),N("O28"))</f>
        <v/>
      </c>
      <c r="Q253" s="140" t="str">
        <f>IF(1=1,IF(M253="","",IF(AND(ISNUMBER(M253),M253&lt;1,N253="kg"),"g",IF(AND(ISNUMBER(M253),M253&lt;1,N253="L"),"cl",N253))),N("P28"))</f>
        <v/>
      </c>
      <c r="R253" s="161" t="str">
        <f>IF(1=1,IF(E253="","",IF(F253="","A CONTROLER",IF(NOT(ISNUMBER(F253)),"TEXTE",IF(OR(L253="",L253&lt;=0),"COMMANDE PRINCIPALE INCOMPLETE",IF(G253="","UNITE MANQUANTE",IF(COUNTIF(B384:B428,AE253)=0,"UNITE A CONTROLER","OK")))))),N("Q9"))</f>
        <v/>
      </c>
      <c r="S253" s="105"/>
      <c r="T253" s="141">
        <f t="shared" si="17"/>
        <v>0</v>
      </c>
      <c r="U253" s="133" t="str">
        <f>IF(1=1,IF(E253="","",U231),N("S28"))</f>
        <v/>
      </c>
      <c r="V253" s="133" t="str">
        <f>IF(1=1,IF(E253="","",V231),N("T28"))</f>
        <v/>
      </c>
      <c r="W253" s="135" t="str">
        <f>IF(1=1,IF(OR(U253="",V253="",NOT(ISNUMBER(U253)),NOT(ISNUMBER(V253)),U253=0),"",V253/U253),N("U28"))</f>
        <v/>
      </c>
      <c r="X253" s="136" t="str">
        <f>IF(1=1,IF(OR(W253="",NOT(ISNUMBER(F253))),"",F253*W253*IFERROR(INDEX(D384:D428,MATCH(AE253,B384:B428,0)),1)),N("V7"))</f>
        <v/>
      </c>
      <c r="Y253" s="137" t="str">
        <f>IF(1=1,IF(F253="","",IF(G253="","",IFERROR(INDEX(E384:E428,MATCH(AE253,B384:B428,0)),G253&amp;""))),N("W6"))</f>
        <v/>
      </c>
      <c r="Z253" s="142" t="str">
        <f>IF(1=1,IF(X253="","",IF(AND(ISNUMBER(X253),X253&lt;1,Y253="kg"),MAX(1,ROUND(X253*1000,0)),IF(AND(ISNUMBER(X253),X253&lt;1,Y253="L"),MAX(1,ROUND(X253*100,0)),ROUND(X253,3)))),N("X28"))</f>
        <v/>
      </c>
      <c r="AA253" s="143" t="str">
        <f>IF(1=1,IF(X253="","",IF(AND(ISNUMBER(X253),X253&lt;1,Y253="kg"),"g",IF(AND(ISNUMBER(X253),X253&lt;1,Y253="L"),"cl",Y253))),N("Y28"))</f>
        <v/>
      </c>
      <c r="AB253" s="123" t="str">
        <f>IF(1=1,IF(E253="","",IF(F253="","A CONTROLER",IF(NOT(ISNUMBER(F253)),"TEXTE",IF(OR(W253="",W253&lt;=0),"COMMANDE COUVERTS INCOMPLETE",IF(G253="","UNITE MANQUANTE",IF(COUNTIF(B384:B428,AE253)=0,"UNITE A CONTROLER","OK")))))),N("Z6"))</f>
        <v/>
      </c>
      <c r="AD253" s="144" t="str">
        <f>IF(1=1,IF(E253="","",AD231),N("AB28"))</f>
        <v/>
      </c>
      <c r="AE253" s="125" t="str">
        <f>IF(1=1,IF(G253="","",UPPER(TRIM(SUBSTITUTE(SUBSTITUTE(G253&amp;"",CHAR(160)," ")," "," ")))),N("AC28"))</f>
        <v/>
      </c>
      <c r="AG253" s="5" t="s">
        <v>46</v>
      </c>
    </row>
    <row r="254" spans="1:33" ht="15.75" x14ac:dyDescent="0.25">
      <c r="A254" s="126" t="str">
        <f>IF(1=1,IF(E254="","",A231),N("A29"))</f>
        <v/>
      </c>
      <c r="B254" s="127" t="str">
        <f>IF(1=1,IF(E254="","",B231),N("B29"))</f>
        <v/>
      </c>
      <c r="C254" s="128"/>
      <c r="D254" s="129" t="str">
        <f>IF(ISBLANK(E254),"",LARGE(D231:D253,1)+1)</f>
        <v/>
      </c>
      <c r="E254" s="130"/>
      <c r="F254" s="131"/>
      <c r="G254" s="170"/>
      <c r="H254" s="105"/>
      <c r="I254" s="132" t="str">
        <f>IF(1=1,IF(E254="","",I231),N("H29"))</f>
        <v/>
      </c>
      <c r="J254" s="133" t="str">
        <f>IF(1=1,IF(E254="","",J231),N("I29"))</f>
        <v/>
      </c>
      <c r="K254" s="134" t="str">
        <f>IF(1=1,IF(E254="","",K231),N("J29"))</f>
        <v/>
      </c>
      <c r="L254" s="135" t="str">
        <f>IF(1=1,IF(OR(J254="",O254="",NOT(ISNUMBER(J254)),NOT(ISNUMBER(O254)),J254=0),"",O254/J254),N("L29"))</f>
        <v/>
      </c>
      <c r="M254" s="136" t="str">
        <f>IF(1=1,IF(OR(L254="",NOT(ISNUMBER(F254))),"",F254*L254*IFERROR(INDEX(D384:D428,MATCH(AE254,B384:B428,0)),1)),N("M13"))</f>
        <v/>
      </c>
      <c r="N254" s="137" t="str">
        <f>IF(1=1,IF(F254="","",IF(G254="","",IFERROR(INDEX(E384:E428,MATCH(AE254,B384:B428,0)),G254&amp;""))),N("N6"))</f>
        <v/>
      </c>
      <c r="O254" s="138" t="str">
        <f>IF(1=1,IF(E254="","",O231),N("K29"))</f>
        <v/>
      </c>
      <c r="P254" s="139" t="str">
        <f>IF(1=1,IF(M254="","",IF(AND(ISNUMBER(M254),M254&lt;1,N254="kg"),MAX(1,ROUND(M254*1000,0)),IF(AND(ISNUMBER(M254),M254&lt;1,N254="L"),MAX(1,ROUND(M254*100,0)),ROUND(M254,3)))),N("O29"))</f>
        <v/>
      </c>
      <c r="Q254" s="140" t="str">
        <f>IF(1=1,IF(M254="","",IF(AND(ISNUMBER(M254),M254&lt;1,N254="kg"),"g",IF(AND(ISNUMBER(M254),M254&lt;1,N254="L"),"cl",N254))),N("P29"))</f>
        <v/>
      </c>
      <c r="R254" s="161" t="str">
        <f>IF(1=1,IF(E254="","",IF(F254="","A CONTROLER",IF(NOT(ISNUMBER(F254)),"TEXTE",IF(OR(L254="",L254&lt;=0),"COMMANDE PRINCIPALE INCOMPLETE",IF(G254="","UNITE MANQUANTE",IF(COUNTIF(B384:B428,AE254)=0,"UNITE A CONTROLER","OK")))))),N("Q9"))</f>
        <v/>
      </c>
      <c r="S254" s="105"/>
      <c r="T254" s="141">
        <f t="shared" si="17"/>
        <v>0</v>
      </c>
      <c r="U254" s="133" t="str">
        <f>IF(1=1,IF(E254="","",U231),N("S29"))</f>
        <v/>
      </c>
      <c r="V254" s="133" t="str">
        <f>IF(1=1,IF(E254="","",V231),N("T29"))</f>
        <v/>
      </c>
      <c r="W254" s="135" t="str">
        <f>IF(1=1,IF(OR(U254="",V254="",NOT(ISNUMBER(U254)),NOT(ISNUMBER(V254)),U254=0),"",V254/U254),N("U29"))</f>
        <v/>
      </c>
      <c r="X254" s="136" t="str">
        <f>IF(1=1,IF(OR(W254="",NOT(ISNUMBER(F254))),"",F254*W254*IFERROR(INDEX(D384:D428,MATCH(AE254,B384:B428,0)),1)),N("V7"))</f>
        <v/>
      </c>
      <c r="Y254" s="137" t="str">
        <f>IF(1=1,IF(F254="","",IF(G254="","",IFERROR(INDEX(E384:E428,MATCH(AE254,B384:B428,0)),G254&amp;""))),N("W6"))</f>
        <v/>
      </c>
      <c r="Z254" s="142" t="str">
        <f>IF(1=1,IF(X254="","",IF(AND(ISNUMBER(X254),X254&lt;1,Y254="kg"),MAX(1,ROUND(X254*1000,0)),IF(AND(ISNUMBER(X254),X254&lt;1,Y254="L"),MAX(1,ROUND(X254*100,0)),ROUND(X254,3)))),N("X29"))</f>
        <v/>
      </c>
      <c r="AA254" s="143" t="str">
        <f>IF(1=1,IF(X254="","",IF(AND(ISNUMBER(X254),X254&lt;1,Y254="kg"),"g",IF(AND(ISNUMBER(X254),X254&lt;1,Y254="L"),"cl",Y254))),N("Y29"))</f>
        <v/>
      </c>
      <c r="AB254" s="123" t="str">
        <f>IF(1=1,IF(E254="","",IF(F254="","A CONTROLER",IF(NOT(ISNUMBER(F254)),"TEXTE",IF(OR(W254="",W254&lt;=0),"COMMANDE COUVERTS INCOMPLETE",IF(G254="","UNITE MANQUANTE",IF(COUNTIF(B384:B428,AE254)=0,"UNITE A CONTROLER","OK")))))),N("Z6"))</f>
        <v/>
      </c>
      <c r="AD254" s="144" t="str">
        <f>IF(1=1,IF(E254="","",AD231),N("AB29"))</f>
        <v/>
      </c>
      <c r="AE254" s="125" t="str">
        <f>IF(1=1,IF(G254="","",UPPER(TRIM(SUBSTITUTE(SUBSTITUTE(G254&amp;"",CHAR(160)," ")," "," ")))),N("AC29"))</f>
        <v/>
      </c>
      <c r="AG254" s="5" t="s">
        <v>47</v>
      </c>
    </row>
    <row r="255" spans="1:33" ht="15.75" x14ac:dyDescent="0.25">
      <c r="A255" s="126" t="str">
        <f>IF(1=1,IF(E255="","",A231),N("A30"))</f>
        <v/>
      </c>
      <c r="B255" s="127" t="str">
        <f>IF(1=1,IF(E255="","",B231),N("B30"))</f>
        <v/>
      </c>
      <c r="C255" s="128"/>
      <c r="D255" s="129" t="str">
        <f>IF(ISBLANK(E255),"",LARGE(D231:D254,1)+1)</f>
        <v/>
      </c>
      <c r="E255" s="130"/>
      <c r="F255" s="131"/>
      <c r="G255" s="170"/>
      <c r="H255" s="105"/>
      <c r="I255" s="132" t="str">
        <f>IF(1=1,IF(E255="","",I231),N("H30"))</f>
        <v/>
      </c>
      <c r="J255" s="133" t="str">
        <f>IF(1=1,IF(E255="","",J231),N("I30"))</f>
        <v/>
      </c>
      <c r="K255" s="134" t="str">
        <f>IF(1=1,IF(E255="","",K231),N("J30"))</f>
        <v/>
      </c>
      <c r="L255" s="135" t="str">
        <f>IF(1=1,IF(OR(J255="",O255="",NOT(ISNUMBER(J255)),NOT(ISNUMBER(O255)),J255=0),"",O255/J255),N("L30"))</f>
        <v/>
      </c>
      <c r="M255" s="136" t="str">
        <f>IF(1=1,IF(OR(L255="",NOT(ISNUMBER(F255))),"",F255*L255*IFERROR(INDEX(D384:D428,MATCH(AE255,B384:B428,0)),1)),N("M13"))</f>
        <v/>
      </c>
      <c r="N255" s="137" t="str">
        <f>IF(1=1,IF(F255="","",IF(G255="","",IFERROR(INDEX(E384:E428,MATCH(AE255,B384:B428,0)),G255&amp;""))),N("N6"))</f>
        <v/>
      </c>
      <c r="O255" s="138" t="str">
        <f>IF(1=1,IF(E255="","",O231),N("K30"))</f>
        <v/>
      </c>
      <c r="P255" s="139" t="str">
        <f>IF(1=1,IF(M255="","",IF(AND(ISNUMBER(M255),M255&lt;1,N255="kg"),MAX(1,ROUND(M255*1000,0)),IF(AND(ISNUMBER(M255),M255&lt;1,N255="L"),MAX(1,ROUND(M255*100,0)),ROUND(M255,3)))),N("O30"))</f>
        <v/>
      </c>
      <c r="Q255" s="140" t="str">
        <f>IF(1=1,IF(M255="","",IF(AND(ISNUMBER(M255),M255&lt;1,N255="kg"),"g",IF(AND(ISNUMBER(M255),M255&lt;1,N255="L"),"cl",N255))),N("P30"))</f>
        <v/>
      </c>
      <c r="R255" s="161" t="str">
        <f>IF(1=1,IF(E255="","",IF(F255="","A CONTROLER",IF(NOT(ISNUMBER(F255)),"TEXTE",IF(OR(L255="",L255&lt;=0),"COMMANDE PRINCIPALE INCOMPLETE",IF(G255="","UNITE MANQUANTE",IF(COUNTIF(B384:B428,AE255)=0,"UNITE A CONTROLER","OK")))))),N("Q9"))</f>
        <v/>
      </c>
      <c r="S255" s="105"/>
      <c r="T255" s="141">
        <f t="shared" si="17"/>
        <v>0</v>
      </c>
      <c r="U255" s="133" t="str">
        <f>IF(1=1,IF(E255="","",U231),N("S30"))</f>
        <v/>
      </c>
      <c r="V255" s="133" t="str">
        <f>IF(1=1,IF(E255="","",V231),N("T30"))</f>
        <v/>
      </c>
      <c r="W255" s="135" t="str">
        <f>IF(1=1,IF(OR(U255="",V255="",NOT(ISNUMBER(U255)),NOT(ISNUMBER(V255)),U255=0),"",V255/U255),N("U30"))</f>
        <v/>
      </c>
      <c r="X255" s="136" t="str">
        <f>IF(1=1,IF(OR(W255="",NOT(ISNUMBER(F255))),"",F255*W255*IFERROR(INDEX(D384:D428,MATCH(AE255,B384:B428,0)),1)),N("V7"))</f>
        <v/>
      </c>
      <c r="Y255" s="137" t="str">
        <f>IF(1=1,IF(F255="","",IF(G255="","",IFERROR(INDEX(E384:E428,MATCH(AE255,B384:B428,0)),G255&amp;""))),N("W6"))</f>
        <v/>
      </c>
      <c r="Z255" s="142" t="str">
        <f>IF(1=1,IF(X255="","",IF(AND(ISNUMBER(X255),X255&lt;1,Y255="kg"),MAX(1,ROUND(X255*1000,0)),IF(AND(ISNUMBER(X255),X255&lt;1,Y255="L"),MAX(1,ROUND(X255*100,0)),ROUND(X255,3)))),N("X30"))</f>
        <v/>
      </c>
      <c r="AA255" s="143" t="str">
        <f>IF(1=1,IF(X255="","",IF(AND(ISNUMBER(X255),X255&lt;1,Y255="kg"),"g",IF(AND(ISNUMBER(X255),X255&lt;1,Y255="L"),"cl",Y255))),N("Y30"))</f>
        <v/>
      </c>
      <c r="AB255" s="123" t="str">
        <f>IF(1=1,IF(E255="","",IF(F255="","A CONTROLER",IF(NOT(ISNUMBER(F255)),"TEXTE",IF(OR(W255="",W255&lt;=0),"COMMANDE COUVERTS INCOMPLETE",IF(G255="","UNITE MANQUANTE",IF(COUNTIF(B384:B428,AE255)=0,"UNITE A CONTROLER","OK")))))),N("Z6"))</f>
        <v/>
      </c>
      <c r="AD255" s="144" t="str">
        <f>IF(1=1,IF(E255="","",AD231),N("AB30"))</f>
        <v/>
      </c>
      <c r="AE255" s="125" t="str">
        <f>IF(1=1,IF(G255="","",UPPER(TRIM(SUBSTITUTE(SUBSTITUTE(G255&amp;"",CHAR(160)," ")," "," ")))),N("AC30"))</f>
        <v/>
      </c>
      <c r="AG255" s="5" t="s">
        <v>48</v>
      </c>
    </row>
    <row r="256" spans="1:33" ht="15.75" x14ac:dyDescent="0.25">
      <c r="A256" s="126" t="str">
        <f>IF(1=1,IF(E256="","",A231),N("A31"))</f>
        <v/>
      </c>
      <c r="B256" s="127" t="str">
        <f>IF(1=1,IF(E256="","",B231),N("B31"))</f>
        <v/>
      </c>
      <c r="C256" s="128"/>
      <c r="D256" s="129" t="str">
        <f>IF(ISBLANK(E256),"",LARGE(D231:D255,1)+1)</f>
        <v/>
      </c>
      <c r="E256" s="130"/>
      <c r="F256" s="131"/>
      <c r="G256" s="170"/>
      <c r="H256" s="105"/>
      <c r="I256" s="132" t="str">
        <f>IF(1=1,IF(E256="","",I231),N("H31"))</f>
        <v/>
      </c>
      <c r="J256" s="133" t="str">
        <f>IF(1=1,IF(E256="","",J231),N("I31"))</f>
        <v/>
      </c>
      <c r="K256" s="134" t="str">
        <f>IF(1=1,IF(E256="","",K231),N("J31"))</f>
        <v/>
      </c>
      <c r="L256" s="135" t="str">
        <f>IF(1=1,IF(OR(J256="",O256="",NOT(ISNUMBER(J256)),NOT(ISNUMBER(O256)),J256=0),"",O256/J256),N("L31"))</f>
        <v/>
      </c>
      <c r="M256" s="136" t="str">
        <f>IF(1=1,IF(OR(L256="",NOT(ISNUMBER(F256))),"",F256*L256*IFERROR(INDEX(D384:D428,MATCH(AE256,B384:B428,0)),1)),N("M13"))</f>
        <v/>
      </c>
      <c r="N256" s="137" t="str">
        <f>IF(1=1,IF(F256="","",IF(G256="","",IFERROR(INDEX(E384:E428,MATCH(AE256,B384:B428,0)),G256&amp;""))),N("N6"))</f>
        <v/>
      </c>
      <c r="O256" s="138" t="str">
        <f>IF(1=1,IF(E256="","",O231),N("K31"))</f>
        <v/>
      </c>
      <c r="P256" s="139" t="str">
        <f>IF(1=1,IF(M256="","",IF(AND(ISNUMBER(M256),M256&lt;1,N256="kg"),MAX(1,ROUND(M256*1000,0)),IF(AND(ISNUMBER(M256),M256&lt;1,N256="L"),MAX(1,ROUND(M256*100,0)),ROUND(M256,3)))),N("O31"))</f>
        <v/>
      </c>
      <c r="Q256" s="140" t="str">
        <f>IF(1=1,IF(M256="","",IF(AND(ISNUMBER(M256),M256&lt;1,N256="kg"),"g",IF(AND(ISNUMBER(M256),M256&lt;1,N256="L"),"cl",N256))),N("P31"))</f>
        <v/>
      </c>
      <c r="R256" s="161" t="str">
        <f>IF(1=1,IF(E256="","",IF(F256="","A CONTROLER",IF(NOT(ISNUMBER(F256)),"TEXTE",IF(OR(L256="",L256&lt;=0),"COMMANDE PRINCIPALE INCOMPLETE",IF(G256="","UNITE MANQUANTE",IF(COUNTIF(B384:B428,AE256)=0,"UNITE A CONTROLER","OK")))))),N("Q9"))</f>
        <v/>
      </c>
      <c r="S256" s="105"/>
      <c r="T256" s="141">
        <f t="shared" si="17"/>
        <v>0</v>
      </c>
      <c r="U256" s="133" t="str">
        <f>IF(1=1,IF(E256="","",U231),N("S31"))</f>
        <v/>
      </c>
      <c r="V256" s="133" t="str">
        <f>IF(1=1,IF(E256="","",V231),N("T31"))</f>
        <v/>
      </c>
      <c r="W256" s="135" t="str">
        <f>IF(1=1,IF(OR(U256="",V256="",NOT(ISNUMBER(U256)),NOT(ISNUMBER(V256)),U256=0),"",V256/U256),N("U31"))</f>
        <v/>
      </c>
      <c r="X256" s="136" t="str">
        <f>IF(1=1,IF(OR(W256="",NOT(ISNUMBER(F256))),"",F256*W256*IFERROR(INDEX(D384:D428,MATCH(AE256,B384:B428,0)),1)),N("V7"))</f>
        <v/>
      </c>
      <c r="Y256" s="137" t="str">
        <f>IF(1=1,IF(F256="","",IF(G256="","",IFERROR(INDEX(E384:E428,MATCH(AE256,B384:B428,0)),G256&amp;""))),N("W6"))</f>
        <v/>
      </c>
      <c r="Z256" s="142" t="str">
        <f>IF(1=1,IF(X256="","",IF(AND(ISNUMBER(X256),X256&lt;1,Y256="kg"),MAX(1,ROUND(X256*1000,0)),IF(AND(ISNUMBER(X256),X256&lt;1,Y256="L"),MAX(1,ROUND(X256*100,0)),ROUND(X256,3)))),N("X31"))</f>
        <v/>
      </c>
      <c r="AA256" s="143" t="str">
        <f>IF(1=1,IF(X256="","",IF(AND(ISNUMBER(X256),X256&lt;1,Y256="kg"),"g",IF(AND(ISNUMBER(X256),X256&lt;1,Y256="L"),"cl",Y256))),N("Y31"))</f>
        <v/>
      </c>
      <c r="AB256" s="123" t="str">
        <f>IF(1=1,IF(E256="","",IF(F256="","A CONTROLER",IF(NOT(ISNUMBER(F256)),"TEXTE",IF(OR(W256="",W256&lt;=0),"COMMANDE COUVERTS INCOMPLETE",IF(G256="","UNITE MANQUANTE",IF(COUNTIF(B384:B428,AE256)=0,"UNITE A CONTROLER","OK")))))),N("Z6"))</f>
        <v/>
      </c>
      <c r="AD256" s="144" t="str">
        <f>IF(1=1,IF(E256="","",AD231),N("AB31"))</f>
        <v/>
      </c>
      <c r="AE256" s="125" t="str">
        <f>IF(1=1,IF(G256="","",UPPER(TRIM(SUBSTITUTE(SUBSTITUTE(G256&amp;"",CHAR(160)," ")," "," ")))),N("AC31"))</f>
        <v/>
      </c>
      <c r="AG256" s="5" t="s">
        <v>49</v>
      </c>
    </row>
    <row r="257" spans="1:33" ht="15.75" x14ac:dyDescent="0.25">
      <c r="A257" s="126" t="str">
        <f>IF(1=1,IF(E257="","",A231),N("A32"))</f>
        <v/>
      </c>
      <c r="B257" s="127" t="str">
        <f>IF(1=1,IF(E257="","",B231),N("B32"))</f>
        <v/>
      </c>
      <c r="C257" s="128"/>
      <c r="D257" s="129" t="str">
        <f>IF(ISBLANK(E257),"",LARGE(D231:D256,1)+1)</f>
        <v/>
      </c>
      <c r="E257" s="130"/>
      <c r="F257" s="131"/>
      <c r="G257" s="170"/>
      <c r="H257" s="105"/>
      <c r="I257" s="132" t="str">
        <f>IF(1=1,IF(E257="","",I231),N("H32"))</f>
        <v/>
      </c>
      <c r="J257" s="133" t="str">
        <f>IF(1=1,IF(E257="","",J231),N("I32"))</f>
        <v/>
      </c>
      <c r="K257" s="134" t="str">
        <f>IF(1=1,IF(E257="","",K231),N("J32"))</f>
        <v/>
      </c>
      <c r="L257" s="135" t="str">
        <f>IF(1=1,IF(OR(J257="",O257="",NOT(ISNUMBER(J257)),NOT(ISNUMBER(O257)),J257=0),"",O257/J257),N("L32"))</f>
        <v/>
      </c>
      <c r="M257" s="136" t="str">
        <f>IF(1=1,IF(OR(L257="",NOT(ISNUMBER(F257))),"",F257*L257*IFERROR(INDEX(D384:D428,MATCH(AE257,B384:B428,0)),1)),N("M13"))</f>
        <v/>
      </c>
      <c r="N257" s="137" t="str">
        <f>IF(1=1,IF(F257="","",IF(G257="","",IFERROR(INDEX(E384:E428,MATCH(AE257,B384:B428,0)),G257&amp;""))),N("N6"))</f>
        <v/>
      </c>
      <c r="O257" s="138" t="str">
        <f>IF(1=1,IF(E257="","",O231),N("K32"))</f>
        <v/>
      </c>
      <c r="P257" s="139" t="str">
        <f>IF(1=1,IF(M257="","",IF(AND(ISNUMBER(M257),M257&lt;1,N257="kg"),MAX(1,ROUND(M257*1000,0)),IF(AND(ISNUMBER(M257),M257&lt;1,N257="L"),MAX(1,ROUND(M257*100,0)),ROUND(M257,3)))),N("O32"))</f>
        <v/>
      </c>
      <c r="Q257" s="140" t="str">
        <f>IF(1=1,IF(M257="","",IF(AND(ISNUMBER(M257),M257&lt;1,N257="kg"),"g",IF(AND(ISNUMBER(M257),M257&lt;1,N257="L"),"cl",N257))),N("P32"))</f>
        <v/>
      </c>
      <c r="R257" s="161" t="str">
        <f>IF(1=1,IF(E257="","",IF(F257="","A CONTROLER",IF(NOT(ISNUMBER(F257)),"TEXTE",IF(OR(L257="",L257&lt;=0),"COMMANDE PRINCIPALE INCOMPLETE",IF(G257="","UNITE MANQUANTE",IF(COUNTIF(B384:B428,AE257)=0,"UNITE A CONTROLER","OK")))))),N("Q9"))</f>
        <v/>
      </c>
      <c r="S257" s="105"/>
      <c r="T257" s="141">
        <f t="shared" si="17"/>
        <v>0</v>
      </c>
      <c r="U257" s="133" t="str">
        <f>IF(1=1,IF(E257="","",U231),N("S32"))</f>
        <v/>
      </c>
      <c r="V257" s="133" t="str">
        <f>IF(1=1,IF(E257="","",V231),N("T32"))</f>
        <v/>
      </c>
      <c r="W257" s="135" t="str">
        <f>IF(1=1,IF(OR(U257="",V257="",NOT(ISNUMBER(U257)),NOT(ISNUMBER(V257)),U257=0),"",V257/U257),N("U32"))</f>
        <v/>
      </c>
      <c r="X257" s="136" t="str">
        <f>IF(1=1,IF(OR(W257="",NOT(ISNUMBER(F257))),"",F257*W257*IFERROR(INDEX(D384:D428,MATCH(AE257,B384:B428,0)),1)),N("V7"))</f>
        <v/>
      </c>
      <c r="Y257" s="137" t="str">
        <f>IF(1=1,IF(F257="","",IF(G257="","",IFERROR(INDEX(E384:E428,MATCH(AE257,B384:B428,0)),G257&amp;""))),N("W6"))</f>
        <v/>
      </c>
      <c r="Z257" s="142" t="str">
        <f>IF(1=1,IF(X257="","",IF(AND(ISNUMBER(X257),X257&lt;1,Y257="kg"),MAX(1,ROUND(X257*1000,0)),IF(AND(ISNUMBER(X257),X257&lt;1,Y257="L"),MAX(1,ROUND(X257*100,0)),ROUND(X257,3)))),N("X32"))</f>
        <v/>
      </c>
      <c r="AA257" s="143" t="str">
        <f>IF(1=1,IF(X257="","",IF(AND(ISNUMBER(X257),X257&lt;1,Y257="kg"),"g",IF(AND(ISNUMBER(X257),X257&lt;1,Y257="L"),"cl",Y257))),N("Y32"))</f>
        <v/>
      </c>
      <c r="AB257" s="123" t="str">
        <f>IF(1=1,IF(E257="","",IF(F257="","A CONTROLER",IF(NOT(ISNUMBER(F257)),"TEXTE",IF(OR(W257="",W257&lt;=0),"COMMANDE COUVERTS INCOMPLETE",IF(G257="","UNITE MANQUANTE",IF(COUNTIF(B384:B428,AE257)=0,"UNITE A CONTROLER","OK")))))),N("Z6"))</f>
        <v/>
      </c>
      <c r="AD257" s="144" t="str">
        <f>IF(1=1,IF(E257="","",AD231),N("AB32"))</f>
        <v/>
      </c>
      <c r="AE257" s="125" t="str">
        <f>IF(1=1,IF(G257="","",UPPER(TRIM(SUBSTITUTE(SUBSTITUTE(G257&amp;"",CHAR(160)," ")," "," ")))),N("AC32"))</f>
        <v/>
      </c>
      <c r="AG257" s="5" t="s">
        <v>50</v>
      </c>
    </row>
    <row r="258" spans="1:33" ht="15.75" x14ac:dyDescent="0.25">
      <c r="A258" s="126" t="str">
        <f>IF(1=1,IF(E258="","",A231),N("A33"))</f>
        <v/>
      </c>
      <c r="B258" s="127" t="str">
        <f>IF(1=1,IF(E258="","",B231),N("B33"))</f>
        <v/>
      </c>
      <c r="C258" s="128"/>
      <c r="D258" s="129" t="str">
        <f>IF(ISBLANK(E258),"",LARGE(D231:D257,1)+1)</f>
        <v/>
      </c>
      <c r="E258" s="130"/>
      <c r="F258" s="131"/>
      <c r="G258" s="170"/>
      <c r="H258" s="105"/>
      <c r="I258" s="132" t="str">
        <f>IF(1=1,IF(E258="","",I231),N("H33"))</f>
        <v/>
      </c>
      <c r="J258" s="133" t="str">
        <f>IF(1=1,IF(E258="","",J231),N("I33"))</f>
        <v/>
      </c>
      <c r="K258" s="134" t="str">
        <f>IF(1=1,IF(E258="","",K231),N("J33"))</f>
        <v/>
      </c>
      <c r="L258" s="135" t="str">
        <f>IF(1=1,IF(OR(J258="",O258="",NOT(ISNUMBER(J258)),NOT(ISNUMBER(O258)),J258=0),"",O258/J258),N("L33"))</f>
        <v/>
      </c>
      <c r="M258" s="136" t="str">
        <f>IF(1=1,IF(OR(L258="",NOT(ISNUMBER(F258))),"",F258*L258*IFERROR(INDEX(D384:D428,MATCH(AE258,B384:B428,0)),1)),N("M13"))</f>
        <v/>
      </c>
      <c r="N258" s="137" t="str">
        <f>IF(1=1,IF(F258="","",IF(G258="","",IFERROR(INDEX(E384:E428,MATCH(AE258,B384:B428,0)),G258&amp;""))),N("N6"))</f>
        <v/>
      </c>
      <c r="O258" s="138" t="str">
        <f>IF(1=1,IF(E258="","",O231),N("K33"))</f>
        <v/>
      </c>
      <c r="P258" s="139" t="str">
        <f>IF(1=1,IF(M258="","",IF(AND(ISNUMBER(M258),M258&lt;1,N258="kg"),MAX(1,ROUND(M258*1000,0)),IF(AND(ISNUMBER(M258),M258&lt;1,N258="L"),MAX(1,ROUND(M258*100,0)),ROUND(M258,3)))),N("O33"))</f>
        <v/>
      </c>
      <c r="Q258" s="140" t="str">
        <f>IF(1=1,IF(M258="","",IF(AND(ISNUMBER(M258),M258&lt;1,N258="kg"),"g",IF(AND(ISNUMBER(M258),M258&lt;1,N258="L"),"cl",N258))),N("P33"))</f>
        <v/>
      </c>
      <c r="R258" s="161" t="str">
        <f>IF(1=1,IF(E258="","",IF(F258="","A CONTROLER",IF(NOT(ISNUMBER(F258)),"TEXTE",IF(OR(L258="",L258&lt;=0),"COMMANDE PRINCIPALE INCOMPLETE",IF(G258="","UNITE MANQUANTE",IF(COUNTIF(B384:B428,AE258)=0,"UNITE A CONTROLER","OK")))))),N("Q9"))</f>
        <v/>
      </c>
      <c r="S258" s="105"/>
      <c r="T258" s="141">
        <f t="shared" si="17"/>
        <v>0</v>
      </c>
      <c r="U258" s="133" t="str">
        <f>IF(1=1,IF(E258="","",U231),N("S33"))</f>
        <v/>
      </c>
      <c r="V258" s="133" t="str">
        <f>IF(1=1,IF(E258="","",V231),N("T33"))</f>
        <v/>
      </c>
      <c r="W258" s="135" t="str">
        <f>IF(1=1,IF(OR(U258="",V258="",NOT(ISNUMBER(U258)),NOT(ISNUMBER(V258)),U258=0),"",V258/U258),N("U33"))</f>
        <v/>
      </c>
      <c r="X258" s="136" t="str">
        <f>IF(1=1,IF(OR(W258="",NOT(ISNUMBER(F258))),"",F258*W258*IFERROR(INDEX(D384:D428,MATCH(AE258,B384:B428,0)),1)),N("V7"))</f>
        <v/>
      </c>
      <c r="Y258" s="137" t="str">
        <f>IF(1=1,IF(F258="","",IF(G258="","",IFERROR(INDEX(E384:E428,MATCH(AE258,B384:B428,0)),G258&amp;""))),N("W6"))</f>
        <v/>
      </c>
      <c r="Z258" s="142" t="str">
        <f>IF(1=1,IF(X258="","",IF(AND(ISNUMBER(X258),X258&lt;1,Y258="kg"),MAX(1,ROUND(X258*1000,0)),IF(AND(ISNUMBER(X258),X258&lt;1,Y258="L"),MAX(1,ROUND(X258*100,0)),ROUND(X258,3)))),N("X33"))</f>
        <v/>
      </c>
      <c r="AA258" s="143" t="str">
        <f>IF(1=1,IF(X258="","",IF(AND(ISNUMBER(X258),X258&lt;1,Y258="kg"),"g",IF(AND(ISNUMBER(X258),X258&lt;1,Y258="L"),"cl",Y258))),N("Y33"))</f>
        <v/>
      </c>
      <c r="AB258" s="123" t="str">
        <f>IF(1=1,IF(E258="","",IF(F258="","A CONTROLER",IF(NOT(ISNUMBER(F258)),"TEXTE",IF(OR(W258="",W258&lt;=0),"COMMANDE COUVERTS INCOMPLETE",IF(G258="","UNITE MANQUANTE",IF(COUNTIF(B384:B428,AE258)=0,"UNITE A CONTROLER","OK")))))),N("Z6"))</f>
        <v/>
      </c>
      <c r="AD258" s="144" t="str">
        <f>IF(1=1,IF(E258="","",AD231),N("AB33"))</f>
        <v/>
      </c>
      <c r="AE258" s="125" t="str">
        <f>IF(1=1,IF(G258="","",UPPER(TRIM(SUBSTITUTE(SUBSTITUTE(G258&amp;"",CHAR(160)," ")," "," ")))),N("AC33"))</f>
        <v/>
      </c>
      <c r="AG258" s="244" t="s">
        <v>51</v>
      </c>
    </row>
    <row r="259" spans="1:33" ht="15.75" x14ac:dyDescent="0.25">
      <c r="A259" s="126" t="str">
        <f>IF(1=1,IF(E259="","",A231),N("A34"))</f>
        <v/>
      </c>
      <c r="B259" s="127" t="str">
        <f>IF(1=1,IF(E259="","",B231),N("B34"))</f>
        <v/>
      </c>
      <c r="C259" s="128"/>
      <c r="D259" s="129" t="str">
        <f>IF(ISBLANK(E259),"",LARGE(D231:D258,1)+1)</f>
        <v/>
      </c>
      <c r="E259" s="130"/>
      <c r="F259" s="131"/>
      <c r="G259" s="170"/>
      <c r="H259" s="105"/>
      <c r="I259" s="132" t="str">
        <f>IF(1=1,IF(E259="","",I231),N("H34"))</f>
        <v/>
      </c>
      <c r="J259" s="133" t="str">
        <f>IF(1=1,IF(E259="","",J231),N("I34"))</f>
        <v/>
      </c>
      <c r="K259" s="134" t="str">
        <f>IF(1=1,IF(E259="","",K231),N("J34"))</f>
        <v/>
      </c>
      <c r="L259" s="135" t="str">
        <f>IF(1=1,IF(OR(J259="",O259="",NOT(ISNUMBER(J259)),NOT(ISNUMBER(O259)),J259=0),"",O259/J259),N("L34"))</f>
        <v/>
      </c>
      <c r="M259" s="136" t="str">
        <f>IF(1=1,IF(OR(L259="",NOT(ISNUMBER(F259))),"",F259*L259*IFERROR(INDEX(D384:D428,MATCH(AE259,B384:B428,0)),1)),N("M13"))</f>
        <v/>
      </c>
      <c r="N259" s="137" t="str">
        <f>IF(1=1,IF(F259="","",IF(G259="","",IFERROR(INDEX(E384:E428,MATCH(AE259,B384:B428,0)),G259&amp;""))),N("N6"))</f>
        <v/>
      </c>
      <c r="O259" s="138" t="str">
        <f>IF(1=1,IF(E259="","",O231),N("K34"))</f>
        <v/>
      </c>
      <c r="P259" s="139" t="str">
        <f>IF(1=1,IF(M259="","",IF(AND(ISNUMBER(M259),M259&lt;1,N259="kg"),MAX(1,ROUND(M259*1000,0)),IF(AND(ISNUMBER(M259),M259&lt;1,N259="L"),MAX(1,ROUND(M259*100,0)),ROUND(M259,3)))),N("O34"))</f>
        <v/>
      </c>
      <c r="Q259" s="140" t="str">
        <f>IF(1=1,IF(M259="","",IF(AND(ISNUMBER(M259),M259&lt;1,N259="kg"),"g",IF(AND(ISNUMBER(M259),M259&lt;1,N259="L"),"cl",N259))),N("P34"))</f>
        <v/>
      </c>
      <c r="R259" s="161" t="str">
        <f>IF(1=1,IF(E259="","",IF(F259="","A CONTROLER",IF(NOT(ISNUMBER(F259)),"TEXTE",IF(OR(L259="",L259&lt;=0),"COMMANDE PRINCIPALE INCOMPLETE",IF(G259="","UNITE MANQUANTE",IF(COUNTIF(B384:B428,AE259)=0,"UNITE A CONTROLER","OK")))))),N("Q9"))</f>
        <v/>
      </c>
      <c r="S259" s="105"/>
      <c r="T259" s="141">
        <f t="shared" si="17"/>
        <v>0</v>
      </c>
      <c r="U259" s="133" t="str">
        <f>IF(1=1,IF(E259="","",U231),N("S34"))</f>
        <v/>
      </c>
      <c r="V259" s="133" t="str">
        <f>IF(1=1,IF(E259="","",V231),N("T34"))</f>
        <v/>
      </c>
      <c r="W259" s="135" t="str">
        <f>IF(1=1,IF(OR(U259="",V259="",NOT(ISNUMBER(U259)),NOT(ISNUMBER(V259)),U259=0),"",V259/U259),N("U34"))</f>
        <v/>
      </c>
      <c r="X259" s="136" t="str">
        <f>IF(1=1,IF(OR(W259="",NOT(ISNUMBER(F259))),"",F259*W259*IFERROR(INDEX(D384:D428,MATCH(AE259,B384:B428,0)),1)),N("V7"))</f>
        <v/>
      </c>
      <c r="Y259" s="137" t="str">
        <f>IF(1=1,IF(F259="","",IF(G259="","",IFERROR(INDEX(E384:E428,MATCH(AE259,B384:B428,0)),G259&amp;""))),N("W6"))</f>
        <v/>
      </c>
      <c r="Z259" s="142" t="str">
        <f>IF(1=1,IF(X259="","",IF(AND(ISNUMBER(X259),X259&lt;1,Y259="kg"),MAX(1,ROUND(X259*1000,0)),IF(AND(ISNUMBER(X259),X259&lt;1,Y259="L"),MAX(1,ROUND(X259*100,0)),ROUND(X259,3)))),N("X34"))</f>
        <v/>
      </c>
      <c r="AA259" s="143" t="str">
        <f>IF(1=1,IF(X259="","",IF(AND(ISNUMBER(X259),X259&lt;1,Y259="kg"),"g",IF(AND(ISNUMBER(X259),X259&lt;1,Y259="L"),"cl",Y259))),N("Y34"))</f>
        <v/>
      </c>
      <c r="AB259" s="123" t="str">
        <f>IF(1=1,IF(E259="","",IF(F259="","A CONTROLER",IF(NOT(ISNUMBER(F259)),"TEXTE",IF(OR(W259="",W259&lt;=0),"COMMANDE COUVERTS INCOMPLETE",IF(G259="","UNITE MANQUANTE",IF(COUNTIF(B384:B428,AE259)=0,"UNITE A CONTROLER","OK")))))),N("Z6"))</f>
        <v/>
      </c>
      <c r="AD259" s="144" t="str">
        <f>IF(1=1,IF(E259="","",AD231),N("AB34"))</f>
        <v/>
      </c>
      <c r="AE259" s="125" t="str">
        <f>IF(1=1,IF(G259="","",UPPER(TRIM(SUBSTITUTE(SUBSTITUTE(G259&amp;"",CHAR(160)," ")," "," ")))),N("AC34"))</f>
        <v/>
      </c>
      <c r="AG259" s="244" t="s">
        <v>54</v>
      </c>
    </row>
    <row r="260" spans="1:33" ht="24" customHeight="1" x14ac:dyDescent="0.25">
      <c r="A260" s="126" t="str">
        <f>IF(1=1,IF(E260="","",A231),N("A35"))</f>
        <v/>
      </c>
      <c r="B260" s="127" t="str">
        <f>IF(1=1,IF(E260="","",B231),N("B35"))</f>
        <v/>
      </c>
      <c r="C260" s="128"/>
      <c r="D260" s="129" t="str">
        <f>IF(ISBLANK(E260),"",LARGE(D231:D259,1)+1)</f>
        <v/>
      </c>
      <c r="E260" s="130"/>
      <c r="F260" s="131"/>
      <c r="G260" s="170"/>
      <c r="H260" s="105"/>
      <c r="I260" s="132" t="str">
        <f>IF(1=1,IF(E260="","",I231),N("H35"))</f>
        <v/>
      </c>
      <c r="J260" s="133" t="str">
        <f>IF(1=1,IF(E260="","",J231),N("I35"))</f>
        <v/>
      </c>
      <c r="K260" s="134" t="str">
        <f>IF(1=1,IF(E260="","",K231),N("J35"))</f>
        <v/>
      </c>
      <c r="L260" s="135" t="str">
        <f>IF(1=1,IF(OR(J260="",O260="",NOT(ISNUMBER(J260)),NOT(ISNUMBER(O260)),J260=0),"",O260/J260),N("L35"))</f>
        <v/>
      </c>
      <c r="M260" s="136" t="str">
        <f>IF(1=1,IF(OR(L260="",NOT(ISNUMBER(F260))),"",F260*L260*IFERROR(INDEX(D384:D428,MATCH(AE260,B384:B428,0)),1)),N("M13"))</f>
        <v/>
      </c>
      <c r="N260" s="137" t="str">
        <f>IF(1=1,IF(F260="","",IF(G260="","",IFERROR(INDEX(E384:E428,MATCH(AE260,B384:B428,0)),G260&amp;""))),N("N6"))</f>
        <v/>
      </c>
      <c r="O260" s="138" t="str">
        <f>IF(1=1,IF(E260="","",O231),N("K35"))</f>
        <v/>
      </c>
      <c r="P260" s="139" t="str">
        <f>IF(1=1,IF(M260="","",IF(AND(ISNUMBER(M260),M260&lt;1,N260="kg"),MAX(1,ROUND(M260*1000,0)),IF(AND(ISNUMBER(M260),M260&lt;1,N260="L"),MAX(1,ROUND(M260*100,0)),ROUND(M260,3)))),N("O35"))</f>
        <v/>
      </c>
      <c r="Q260" s="140" t="str">
        <f>IF(1=1,IF(M260="","",IF(AND(ISNUMBER(M260),M260&lt;1,N260="kg"),"g",IF(AND(ISNUMBER(M260),M260&lt;1,N260="L"),"cl",N260))),N("P35"))</f>
        <v/>
      </c>
      <c r="R260" s="161" t="str">
        <f>IF(1=1,IF(E260="","",IF(F260="","A CONTROLER",IF(NOT(ISNUMBER(F260)),"TEXTE",IF(OR(L260="",L260&lt;=0),"COMMANDE PRINCIPALE INCOMPLETE",IF(G260="","UNITE MANQUANTE",IF(COUNTIF(B384:B428,AE260)=0,"UNITE A CONTROLER","OK")))))),N("Q9"))</f>
        <v/>
      </c>
      <c r="S260" s="105"/>
      <c r="T260" s="141">
        <f t="shared" si="17"/>
        <v>0</v>
      </c>
      <c r="U260" s="133" t="str">
        <f>IF(1=1,IF(E260="","",U231),N("S35"))</f>
        <v/>
      </c>
      <c r="V260" s="133" t="str">
        <f>IF(1=1,IF(E260="","",V231),N("T35"))</f>
        <v/>
      </c>
      <c r="W260" s="135" t="str">
        <f>IF(1=1,IF(OR(U260="",V260="",NOT(ISNUMBER(U260)),NOT(ISNUMBER(V260)),U260=0),"",V260/U260),N("U35"))</f>
        <v/>
      </c>
      <c r="X260" s="136" t="str">
        <f>IF(1=1,IF(OR(W260="",NOT(ISNUMBER(F260))),"",F260*W260*IFERROR(INDEX(D384:D428,MATCH(AE260,B384:B428,0)),1)),N("V7"))</f>
        <v/>
      </c>
      <c r="Y260" s="137" t="str">
        <f>IF(1=1,IF(F260="","",IF(G260="","",IFERROR(INDEX(E384:E428,MATCH(AE260,B384:B428,0)),G260&amp;""))),N("W6"))</f>
        <v/>
      </c>
      <c r="Z260" s="142" t="str">
        <f>IF(1=1,IF(X260="","",IF(AND(ISNUMBER(X260),X260&lt;1,Y260="kg"),MAX(1,ROUND(X260*1000,0)),IF(AND(ISNUMBER(X260),X260&lt;1,Y260="L"),MAX(1,ROUND(X260*100,0)),ROUND(X260,3)))),N("X35"))</f>
        <v/>
      </c>
      <c r="AA260" s="143" t="str">
        <f>IF(1=1,IF(X260="","",IF(AND(ISNUMBER(X260),X260&lt;1,Y260="kg"),"g",IF(AND(ISNUMBER(X260),X260&lt;1,Y260="L"),"cl",Y260))),N("Y35"))</f>
        <v/>
      </c>
      <c r="AB260" s="123" t="str">
        <f>IF(1=1,IF(E260="","",IF(F260="","A CONTROLER",IF(NOT(ISNUMBER(F260)),"TEXTE",IF(OR(W260="",W260&lt;=0),"COMMANDE COUVERTS INCOMPLETE",IF(G260="","UNITE MANQUANTE",IF(COUNTIF(B384:B428,AE260)=0,"UNITE A CONTROLER","OK")))))),N("Z6"))</f>
        <v/>
      </c>
      <c r="AD260" s="144" t="str">
        <f>IF(1=1,IF(E260="","",AD231),N("AB35"))</f>
        <v/>
      </c>
      <c r="AE260" s="125" t="str">
        <f>IF(1=1,IF(G260="","",UPPER(TRIM(SUBSTITUTE(SUBSTITUTE(G260&amp;"",CHAR(160)," ")," "," ")))),N("AC35"))</f>
        <v/>
      </c>
      <c r="AG260" s="244" t="s">
        <v>56</v>
      </c>
    </row>
    <row r="261" spans="1:33" ht="15.75" x14ac:dyDescent="0.25">
      <c r="A261" s="126" t="str">
        <f>IF(1=1,IF(E261="","",A231),N("A36"))</f>
        <v/>
      </c>
      <c r="B261" s="127" t="str">
        <f>IF(1=1,IF(E261="","",B231),N("B36"))</f>
        <v/>
      </c>
      <c r="C261" s="128"/>
      <c r="D261" s="129" t="str">
        <f>IF(ISBLANK(E261),"",LARGE(D231:D260,1)+1)</f>
        <v/>
      </c>
      <c r="E261" s="130"/>
      <c r="F261" s="131"/>
      <c r="G261" s="170"/>
      <c r="H261" s="105"/>
      <c r="I261" s="132" t="str">
        <f>IF(1=1,IF(E261="","",I231),N("H36"))</f>
        <v/>
      </c>
      <c r="J261" s="133" t="str">
        <f>IF(1=1,IF(E261="","",J231),N("I36"))</f>
        <v/>
      </c>
      <c r="K261" s="134" t="str">
        <f>IF(1=1,IF(E261="","",K231),N("J36"))</f>
        <v/>
      </c>
      <c r="L261" s="135" t="str">
        <f>IF(1=1,IF(OR(J261="",O261="",NOT(ISNUMBER(J261)),NOT(ISNUMBER(O261)),J261=0),"",O261/J261),N("L36"))</f>
        <v/>
      </c>
      <c r="M261" s="136" t="str">
        <f>IF(1=1,IF(OR(L261="",NOT(ISNUMBER(F261))),"",F261*L261*IFERROR(INDEX(D384:D428,MATCH(AE261,B384:B428,0)),1)),N("M13"))</f>
        <v/>
      </c>
      <c r="N261" s="137" t="str">
        <f>IF(1=1,IF(F261="","",IF(G261="","",IFERROR(INDEX(E384:E428,MATCH(AE261,B384:B428,0)),G261&amp;""))),N("N6"))</f>
        <v/>
      </c>
      <c r="O261" s="138" t="str">
        <f>IF(1=1,IF(E261="","",O231),N("K36"))</f>
        <v/>
      </c>
      <c r="P261" s="139" t="str">
        <f>IF(1=1,IF(M261="","",IF(AND(ISNUMBER(M261),M261&lt;1,N261="kg"),MAX(1,ROUND(M261*1000,0)),IF(AND(ISNUMBER(M261),M261&lt;1,N261="L"),MAX(1,ROUND(M261*100,0)),ROUND(M261,3)))),N("O36"))</f>
        <v/>
      </c>
      <c r="Q261" s="140" t="str">
        <f>IF(1=1,IF(M261="","",IF(AND(ISNUMBER(M261),M261&lt;1,N261="kg"),"g",IF(AND(ISNUMBER(M261),M261&lt;1,N261="L"),"cl",N261))),N("P36"))</f>
        <v/>
      </c>
      <c r="R261" s="161" t="str">
        <f>IF(1=1,IF(E261="","",IF(F261="","A CONTROLER",IF(NOT(ISNUMBER(F261)),"TEXTE",IF(OR(L261="",L261&lt;=0),"COMMANDE PRINCIPALE INCOMPLETE",IF(G261="","UNITE MANQUANTE",IF(COUNTIF(B384:B428,AE261)=0,"UNITE A CONTROLER","OK")))))),N("Q9"))</f>
        <v/>
      </c>
      <c r="S261" s="105"/>
      <c r="T261" s="141">
        <f t="shared" si="17"/>
        <v>0</v>
      </c>
      <c r="U261" s="133" t="str">
        <f>IF(1=1,IF(E261="","",U231),N("S36"))</f>
        <v/>
      </c>
      <c r="V261" s="133" t="str">
        <f>IF(1=1,IF(E261="","",V231),N("T36"))</f>
        <v/>
      </c>
      <c r="W261" s="135" t="str">
        <f>IF(1=1,IF(OR(U261="",V261="",NOT(ISNUMBER(U261)),NOT(ISNUMBER(V261)),U261=0),"",V261/U261),N("U36"))</f>
        <v/>
      </c>
      <c r="X261" s="136" t="str">
        <f>IF(1=1,IF(OR(W261="",NOT(ISNUMBER(F261))),"",F261*W261*IFERROR(INDEX(D384:D428,MATCH(AE261,B384:B428,0)),1)),N("V7"))</f>
        <v/>
      </c>
      <c r="Y261" s="137" t="str">
        <f>IF(1=1,IF(F261="","",IF(G261="","",IFERROR(INDEX(E384:E428,MATCH(AE261,B384:B428,0)),G261&amp;""))),N("W6"))</f>
        <v/>
      </c>
      <c r="Z261" s="142" t="str">
        <f>IF(1=1,IF(X261="","",IF(AND(ISNUMBER(X261),X261&lt;1,Y261="kg"),MAX(1,ROUND(X261*1000,0)),IF(AND(ISNUMBER(X261),X261&lt;1,Y261="L"),MAX(1,ROUND(X261*100,0)),ROUND(X261,3)))),N("X36"))</f>
        <v/>
      </c>
      <c r="AA261" s="143" t="str">
        <f>IF(1=1,IF(X261="","",IF(AND(ISNUMBER(X261),X261&lt;1,Y261="kg"),"g",IF(AND(ISNUMBER(X261),X261&lt;1,Y261="L"),"cl",Y261))),N("Y36"))</f>
        <v/>
      </c>
      <c r="AB261" s="123" t="str">
        <f>IF(1=1,IF(E261="","",IF(F261="","A CONTROLER",IF(NOT(ISNUMBER(F261)),"TEXTE",IF(OR(W261="",W261&lt;=0),"COMMANDE COUVERTS INCOMPLETE",IF(G261="","UNITE MANQUANTE",IF(COUNTIF(B384:B428,AE261)=0,"UNITE A CONTROLER","OK")))))),N("Z6"))</f>
        <v/>
      </c>
      <c r="AD261" s="144" t="str">
        <f>IF(1=1,IF(E261="","",AD231),N("AB36"))</f>
        <v/>
      </c>
      <c r="AE261" s="125" t="str">
        <f>IF(1=1,IF(G261="","",UPPER(TRIM(SUBSTITUTE(SUBSTITUTE(G261&amp;"",CHAR(160)," ")," "," ")))),N("AC36"))</f>
        <v/>
      </c>
      <c r="AG261" s="244" t="s">
        <v>58</v>
      </c>
    </row>
    <row r="262" spans="1:33" ht="15.75" x14ac:dyDescent="0.25">
      <c r="A262" s="126" t="str">
        <f>IF(1=1,IF(E262="","",A231),N("A37"))</f>
        <v/>
      </c>
      <c r="B262" s="127" t="str">
        <f>IF(1=1,IF(E262="","",B231),N("B37"))</f>
        <v/>
      </c>
      <c r="C262" s="128"/>
      <c r="D262" s="129" t="str">
        <f>IF(ISBLANK(E262),"",LARGE(D231:D261,1)+1)</f>
        <v/>
      </c>
      <c r="E262" s="130"/>
      <c r="F262" s="131"/>
      <c r="G262" s="170"/>
      <c r="H262" s="105"/>
      <c r="I262" s="132" t="str">
        <f>IF(1=1,IF(E262="","",I231),N("H37"))</f>
        <v/>
      </c>
      <c r="J262" s="133" t="str">
        <f>IF(1=1,IF(E262="","",J231),N("I37"))</f>
        <v/>
      </c>
      <c r="K262" s="134" t="str">
        <f>IF(1=1,IF(E262="","",K231),N("J37"))</f>
        <v/>
      </c>
      <c r="L262" s="135" t="str">
        <f>IF(1=1,IF(OR(J262="",O262="",NOT(ISNUMBER(J262)),NOT(ISNUMBER(O262)),J262=0),"",O262/J262),N("L37"))</f>
        <v/>
      </c>
      <c r="M262" s="136" t="str">
        <f>IF(1=1,IF(OR(L262="",NOT(ISNUMBER(F262))),"",F262*L262*IFERROR(INDEX(D384:D428,MATCH(AE262,B384:B428,0)),1)),N("M13"))</f>
        <v/>
      </c>
      <c r="N262" s="137" t="str">
        <f>IF(1=1,IF(F262="","",IF(G262="","",IFERROR(INDEX(E384:E428,MATCH(AE262,B384:B428,0)),G262&amp;""))),N("N6"))</f>
        <v/>
      </c>
      <c r="O262" s="138" t="str">
        <f>IF(1=1,IF(E262="","",O231),N("K37"))</f>
        <v/>
      </c>
      <c r="P262" s="139" t="str">
        <f>IF(1=1,IF(M262="","",IF(AND(ISNUMBER(M262),M262&lt;1,N262="kg"),MAX(1,ROUND(M262*1000,0)),IF(AND(ISNUMBER(M262),M262&lt;1,N262="L"),MAX(1,ROUND(M262*100,0)),ROUND(M262,3)))),N("O37"))</f>
        <v/>
      </c>
      <c r="Q262" s="140" t="str">
        <f>IF(1=1,IF(M262="","",IF(AND(ISNUMBER(M262),M262&lt;1,N262="kg"),"g",IF(AND(ISNUMBER(M262),M262&lt;1,N262="L"),"cl",N262))),N("P37"))</f>
        <v/>
      </c>
      <c r="R262" s="161" t="str">
        <f>IF(1=1,IF(E262="","",IF(F262="","A CONTROLER",IF(NOT(ISNUMBER(F262)),"TEXTE",IF(OR(L262="",L262&lt;=0),"COMMANDE PRINCIPALE INCOMPLETE",IF(G262="","UNITE MANQUANTE",IF(COUNTIF(B384:B428,AE262)=0,"UNITE A CONTROLER","OK")))))),N("Q9"))</f>
        <v/>
      </c>
      <c r="S262" s="105"/>
      <c r="T262" s="141">
        <f t="shared" si="17"/>
        <v>0</v>
      </c>
      <c r="U262" s="133" t="str">
        <f>IF(1=1,IF(E262="","",U231),N("S37"))</f>
        <v/>
      </c>
      <c r="V262" s="133" t="str">
        <f>IF(1=1,IF(E262="","",V231),N("T37"))</f>
        <v/>
      </c>
      <c r="W262" s="135" t="str">
        <f>IF(1=1,IF(OR(U262="",V262="",NOT(ISNUMBER(U262)),NOT(ISNUMBER(V262)),U262=0),"",V262/U262),N("U37"))</f>
        <v/>
      </c>
      <c r="X262" s="136" t="str">
        <f>IF(1=1,IF(OR(W262="",NOT(ISNUMBER(F262))),"",F262*W262*IFERROR(INDEX(D384:D428,MATCH(AE262,B384:B428,0)),1)),N("V7"))</f>
        <v/>
      </c>
      <c r="Y262" s="137" t="str">
        <f>IF(1=1,IF(F262="","",IF(G262="","",IFERROR(INDEX(E384:E428,MATCH(AE262,B384:B428,0)),G262&amp;""))),N("W6"))</f>
        <v/>
      </c>
      <c r="Z262" s="142" t="str">
        <f>IF(1=1,IF(X262="","",IF(AND(ISNUMBER(X262),X262&lt;1,Y262="kg"),MAX(1,ROUND(X262*1000,0)),IF(AND(ISNUMBER(X262),X262&lt;1,Y262="L"),MAX(1,ROUND(X262*100,0)),ROUND(X262,3)))),N("X37"))</f>
        <v/>
      </c>
      <c r="AA262" s="143" t="str">
        <f>IF(1=1,IF(X262="","",IF(AND(ISNUMBER(X262),X262&lt;1,Y262="kg"),"g",IF(AND(ISNUMBER(X262),X262&lt;1,Y262="L"),"cl",Y262))),N("Y37"))</f>
        <v/>
      </c>
      <c r="AB262" s="123" t="str">
        <f>IF(1=1,IF(E262="","",IF(F262="","A CONTROLER",IF(NOT(ISNUMBER(F262)),"TEXTE",IF(OR(W262="",W262&lt;=0),"COMMANDE COUVERTS INCOMPLETE",IF(G262="","UNITE MANQUANTE",IF(COUNTIF(B384:B428,AE262)=0,"UNITE A CONTROLER","OK")))))),N("Z6"))</f>
        <v/>
      </c>
      <c r="AD262" s="144" t="str">
        <f>IF(1=1,IF(E262="","",AD231),N("AB37"))</f>
        <v/>
      </c>
      <c r="AE262" s="125" t="str">
        <f>IF(1=1,IF(G262="","",UPPER(TRIM(SUBSTITUTE(SUBSTITUTE(G262&amp;"",CHAR(160)," ")," "," ")))),N("AC37"))</f>
        <v/>
      </c>
      <c r="AG262" s="244" t="s">
        <v>60</v>
      </c>
    </row>
    <row r="263" spans="1:33" ht="15.75" x14ac:dyDescent="0.25">
      <c r="A263" s="126" t="str">
        <f>IF(1=1,IF(E263="","",A231),N("A38"))</f>
        <v/>
      </c>
      <c r="B263" s="127" t="str">
        <f>IF(1=1,IF(E263="","",B231),N("B38"))</f>
        <v/>
      </c>
      <c r="C263" s="128"/>
      <c r="D263" s="129" t="str">
        <f>IF(ISBLANK(E263),"",LARGE(D231:D262,1)+1)</f>
        <v/>
      </c>
      <c r="E263" s="130"/>
      <c r="F263" s="131"/>
      <c r="G263" s="170"/>
      <c r="H263" s="105"/>
      <c r="I263" s="132" t="str">
        <f>IF(1=1,IF(E263="","",I231),N("H38"))</f>
        <v/>
      </c>
      <c r="J263" s="133" t="str">
        <f>IF(1=1,IF(E263="","",J231),N("I38"))</f>
        <v/>
      </c>
      <c r="K263" s="134" t="str">
        <f>IF(1=1,IF(E263="","",K231),N("J38"))</f>
        <v/>
      </c>
      <c r="L263" s="135" t="str">
        <f>IF(1=1,IF(OR(J263="",O263="",NOT(ISNUMBER(J263)),NOT(ISNUMBER(O263)),J263=0),"",O263/J263),N("L38"))</f>
        <v/>
      </c>
      <c r="M263" s="136" t="str">
        <f>IF(1=1,IF(OR(L263="",NOT(ISNUMBER(F263))),"",F263*L263*IFERROR(INDEX(D384:D428,MATCH(AE263,B384:B428,0)),1)),N("M13"))</f>
        <v/>
      </c>
      <c r="N263" s="137" t="str">
        <f>IF(1=1,IF(F263="","",IF(G263="","",IFERROR(INDEX(E384:E428,MATCH(AE263,B384:B428,0)),G263&amp;""))),N("N6"))</f>
        <v/>
      </c>
      <c r="O263" s="138" t="str">
        <f>IF(1=1,IF(E263="","",O231),N("K38"))</f>
        <v/>
      </c>
      <c r="P263" s="139" t="str">
        <f>IF(1=1,IF(M263="","",IF(AND(ISNUMBER(M263),M263&lt;1,N263="kg"),MAX(1,ROUND(M263*1000,0)),IF(AND(ISNUMBER(M263),M263&lt;1,N263="L"),MAX(1,ROUND(M263*100,0)),ROUND(M263,3)))),N("O38"))</f>
        <v/>
      </c>
      <c r="Q263" s="140" t="str">
        <f>IF(1=1,IF(M263="","",IF(AND(ISNUMBER(M263),M263&lt;1,N263="kg"),"g",IF(AND(ISNUMBER(M263),M263&lt;1,N263="L"),"cl",N263))),N("P38"))</f>
        <v/>
      </c>
      <c r="R263" s="161" t="str">
        <f>IF(1=1,IF(E263="","",IF(F263="","A CONTROLER",IF(NOT(ISNUMBER(F263)),"TEXTE",IF(OR(L263="",L263&lt;=0),"COMMANDE PRINCIPALE INCOMPLETE",IF(G263="","UNITE MANQUANTE",IF(COUNTIF(B384:B428,AE263)=0,"UNITE A CONTROLER","OK")))))),N("Q9"))</f>
        <v/>
      </c>
      <c r="S263" s="105"/>
      <c r="T263" s="141">
        <f t="shared" si="17"/>
        <v>0</v>
      </c>
      <c r="U263" s="133" t="str">
        <f>IF(1=1,IF(E263="","",U231),N("S38"))</f>
        <v/>
      </c>
      <c r="V263" s="133" t="str">
        <f>IF(1=1,IF(E263="","",V231),N("T38"))</f>
        <v/>
      </c>
      <c r="W263" s="135" t="str">
        <f>IF(1=1,IF(OR(U263="",V263="",NOT(ISNUMBER(U263)),NOT(ISNUMBER(V263)),U263=0),"",V263/U263),N("U38"))</f>
        <v/>
      </c>
      <c r="X263" s="136" t="str">
        <f>IF(1=1,IF(OR(W263="",NOT(ISNUMBER(F263))),"",F263*W263*IFERROR(INDEX(D384:D428,MATCH(AE263,B384:B428,0)),1)),N("V7"))</f>
        <v/>
      </c>
      <c r="Y263" s="137" t="str">
        <f>IF(1=1,IF(F263="","",IF(G263="","",IFERROR(INDEX(E384:E428,MATCH(AE263,B384:B428,0)),G263&amp;""))),N("W6"))</f>
        <v/>
      </c>
      <c r="Z263" s="142" t="str">
        <f>IF(1=1,IF(X263="","",IF(AND(ISNUMBER(X263),X263&lt;1,Y263="kg"),MAX(1,ROUND(X263*1000,0)),IF(AND(ISNUMBER(X263),X263&lt;1,Y263="L"),MAX(1,ROUND(X263*100,0)),ROUND(X263,3)))),N("X38"))</f>
        <v/>
      </c>
      <c r="AA263" s="143" t="str">
        <f>IF(1=1,IF(X263="","",IF(AND(ISNUMBER(X263),X263&lt;1,Y263="kg"),"g",IF(AND(ISNUMBER(X263),X263&lt;1,Y263="L"),"cl",Y263))),N("Y38"))</f>
        <v/>
      </c>
      <c r="AB263" s="123" t="str">
        <f>IF(1=1,IF(E263="","",IF(F263="","A CONTROLER",IF(NOT(ISNUMBER(F263)),"TEXTE",IF(OR(W263="",W263&lt;=0),"COMMANDE COUVERTS INCOMPLETE",IF(G263="","UNITE MANQUANTE",IF(COUNTIF(B384:B428,AE263)=0,"UNITE A CONTROLER","OK")))))),N("Z6"))</f>
        <v/>
      </c>
      <c r="AD263" s="144" t="str">
        <f>IF(1=1,IF(E263="","",AD231),N("AB38"))</f>
        <v/>
      </c>
      <c r="AE263" s="125" t="str">
        <f>IF(1=1,IF(G263="","",UPPER(TRIM(SUBSTITUTE(SUBSTITUTE(G263&amp;"",CHAR(160)," ")," "," ")))),N("AC38"))</f>
        <v/>
      </c>
      <c r="AG263" s="244" t="s">
        <v>62</v>
      </c>
    </row>
    <row r="264" spans="1:33" ht="15.75" x14ac:dyDescent="0.25">
      <c r="A264" s="126" t="str">
        <f>IF(1=1,IF(E264="","",A231),N("A39"))</f>
        <v/>
      </c>
      <c r="B264" s="127" t="str">
        <f>IF(1=1,IF(E264="","",B231),N("B39"))</f>
        <v/>
      </c>
      <c r="C264" s="128"/>
      <c r="D264" s="129" t="str">
        <f>IF(ISBLANK(E264),"",LARGE(D231:D263,1)+1)</f>
        <v/>
      </c>
      <c r="E264" s="130"/>
      <c r="F264" s="131"/>
      <c r="G264" s="170"/>
      <c r="H264" s="105"/>
      <c r="I264" s="132" t="str">
        <f>IF(1=1,IF(E264="","",I231),N("H39"))</f>
        <v/>
      </c>
      <c r="J264" s="133" t="str">
        <f>IF(1=1,IF(E264="","",J231),N("I39"))</f>
        <v/>
      </c>
      <c r="K264" s="134" t="str">
        <f>IF(1=1,IF(E264="","",K231),N("J39"))</f>
        <v/>
      </c>
      <c r="L264" s="135" t="str">
        <f>IF(1=1,IF(OR(J264="",O264="",NOT(ISNUMBER(J264)),NOT(ISNUMBER(O264)),J264=0),"",O264/J264),N("L39"))</f>
        <v/>
      </c>
      <c r="M264" s="136" t="str">
        <f>IF(1=1,IF(OR(L264="",NOT(ISNUMBER(F264))),"",F264*L264*IFERROR(INDEX(D384:D428,MATCH(AE264,B384:B428,0)),1)),N("M13"))</f>
        <v/>
      </c>
      <c r="N264" s="137" t="str">
        <f>IF(1=1,IF(F264="","",IF(G264="","",IFERROR(INDEX(E384:E428,MATCH(AE264,B384:B428,0)),G264&amp;""))),N("N6"))</f>
        <v/>
      </c>
      <c r="O264" s="138" t="str">
        <f>IF(1=1,IF(E264="","",O231),N("K39"))</f>
        <v/>
      </c>
      <c r="P264" s="139" t="str">
        <f>IF(1=1,IF(M264="","",IF(AND(ISNUMBER(M264),M264&lt;1,N264="kg"),MAX(1,ROUND(M264*1000,0)),IF(AND(ISNUMBER(M264),M264&lt;1,N264="L"),MAX(1,ROUND(M264*100,0)),ROUND(M264,3)))),N("O39"))</f>
        <v/>
      </c>
      <c r="Q264" s="140" t="str">
        <f>IF(1=1,IF(M264="","",IF(AND(ISNUMBER(M264),M264&lt;1,N264="kg"),"g",IF(AND(ISNUMBER(M264),M264&lt;1,N264="L"),"cl",N264))),N("P39"))</f>
        <v/>
      </c>
      <c r="R264" s="161" t="str">
        <f>IF(1=1,IF(E264="","",IF(F264="","A CONTROLER",IF(NOT(ISNUMBER(F264)),"TEXTE",IF(OR(L264="",L264&lt;=0),"COMMANDE PRINCIPALE INCOMPLETE",IF(G264="","UNITE MANQUANTE",IF(COUNTIF(B384:B428,AE264)=0,"UNITE A CONTROLER","OK")))))),N("Q9"))</f>
        <v/>
      </c>
      <c r="S264" s="105"/>
      <c r="T264" s="141">
        <f t="shared" si="17"/>
        <v>0</v>
      </c>
      <c r="U264" s="133" t="str">
        <f>IF(1=1,IF(E264="","",U231),N("S39"))</f>
        <v/>
      </c>
      <c r="V264" s="133" t="str">
        <f>IF(1=1,IF(E264="","",V231),N("T39"))</f>
        <v/>
      </c>
      <c r="W264" s="135" t="str">
        <f>IF(1=1,IF(OR(U264="",V264="",NOT(ISNUMBER(U264)),NOT(ISNUMBER(V264)),U264=0),"",V264/U264),N("U39"))</f>
        <v/>
      </c>
      <c r="X264" s="136" t="str">
        <f>IF(1=1,IF(OR(W264="",NOT(ISNUMBER(F264))),"",F264*W264*IFERROR(INDEX(D384:D428,MATCH(AE264,B384:B428,0)),1)),N("V7"))</f>
        <v/>
      </c>
      <c r="Y264" s="137" t="str">
        <f>IF(1=1,IF(F264="","",IF(G264="","",IFERROR(INDEX(E384:E428,MATCH(AE264,B384:B428,0)),G264&amp;""))),N("W6"))</f>
        <v/>
      </c>
      <c r="Z264" s="142" t="str">
        <f>IF(1=1,IF(X264="","",IF(AND(ISNUMBER(X264),X264&lt;1,Y264="kg"),MAX(1,ROUND(X264*1000,0)),IF(AND(ISNUMBER(X264),X264&lt;1,Y264="L"),MAX(1,ROUND(X264*100,0)),ROUND(X264,3)))),N("X39"))</f>
        <v/>
      </c>
      <c r="AA264" s="143" t="str">
        <f>IF(1=1,IF(X264="","",IF(AND(ISNUMBER(X264),X264&lt;1,Y264="kg"),"g",IF(AND(ISNUMBER(X264),X264&lt;1,Y264="L"),"cl",Y264))),N("Y39"))</f>
        <v/>
      </c>
      <c r="AB264" s="123" t="str">
        <f>IF(1=1,IF(E264="","",IF(F264="","A CONTROLER",IF(NOT(ISNUMBER(F264)),"TEXTE",IF(OR(W264="",W264&lt;=0),"COMMANDE COUVERTS INCOMPLETE",IF(G264="","UNITE MANQUANTE",IF(COUNTIF(B384:B428,AE264)=0,"UNITE A CONTROLER","OK")))))),N("Z6"))</f>
        <v/>
      </c>
      <c r="AD264" s="144" t="str">
        <f>IF(1=1,IF(E264="","",AD231),N("AB39"))</f>
        <v/>
      </c>
      <c r="AE264" s="125" t="str">
        <f>IF(1=1,IF(G264="","",UPPER(TRIM(SUBSTITUTE(SUBSTITUTE(G264&amp;"",CHAR(160)," ")," "," ")))),N("AC39"))</f>
        <v/>
      </c>
      <c r="AG264" s="244" t="s">
        <v>64</v>
      </c>
    </row>
    <row r="265" spans="1:33" ht="15.75" x14ac:dyDescent="0.25">
      <c r="A265" s="126" t="str">
        <f>IF(1=1,IF(E265="","",A231),N("A40"))</f>
        <v/>
      </c>
      <c r="B265" s="127" t="str">
        <f>IF(1=1,IF(E265="","",B231),N("B40"))</f>
        <v/>
      </c>
      <c r="C265" s="127"/>
      <c r="D265" s="129" t="str">
        <f>IF(ISBLANK(E265),"",LARGE(D231:D264,1)+1)</f>
        <v/>
      </c>
      <c r="E265" s="130"/>
      <c r="F265" s="131"/>
      <c r="G265" s="170"/>
      <c r="H265" s="105"/>
      <c r="I265" s="132" t="str">
        <f>IF(1=1,IF(E265="","",I231),N("H40"))</f>
        <v/>
      </c>
      <c r="J265" s="133" t="str">
        <f>IF(1=1,IF(E265="","",J231),N("I40"))</f>
        <v/>
      </c>
      <c r="K265" s="134" t="str">
        <f>IF(1=1,IF(E265="","",K231),N("J40"))</f>
        <v/>
      </c>
      <c r="L265" s="135" t="str">
        <f>IF(1=1,IF(OR(J265="",O265="",NOT(ISNUMBER(J265)),NOT(ISNUMBER(O265)),J265=0),"",O265/J265),N("L40"))</f>
        <v/>
      </c>
      <c r="M265" s="136" t="str">
        <f>IF(1=1,IF(OR(L265="",NOT(ISNUMBER(F265))),"",F265*L265*IFERROR(INDEX(D384:D428,MATCH(AE265,B384:B428,0)),1)),N("M13"))</f>
        <v/>
      </c>
      <c r="N265" s="137" t="str">
        <f>IF(1=1,IF(F265="","",IF(G265="","",IFERROR(INDEX(E384:E428,MATCH(AE265,B384:B428,0)),G265&amp;""))),N("N6"))</f>
        <v/>
      </c>
      <c r="O265" s="138" t="str">
        <f>IF(1=1,IF(E265="","",O231),N("K40"))</f>
        <v/>
      </c>
      <c r="P265" s="139" t="str">
        <f>IF(1=1,IF(M265="","",IF(AND(ISNUMBER(M265),M265&lt;1,N265="kg"),MAX(1,ROUND(M265*1000,0)),IF(AND(ISNUMBER(M265),M265&lt;1,N265="L"),MAX(1,ROUND(M265*100,0)),ROUND(M265,3)))),N("O40"))</f>
        <v/>
      </c>
      <c r="Q265" s="140" t="str">
        <f>IF(1=1,IF(M265="","",IF(AND(ISNUMBER(M265),M265&lt;1,N265="kg"),"g",IF(AND(ISNUMBER(M265),M265&lt;1,N265="L"),"cl",N265))),N("P40"))</f>
        <v/>
      </c>
      <c r="R265" s="161" t="str">
        <f>IF(1=1,IF(E265="","",IF(F265="","A CONTROLER",IF(NOT(ISNUMBER(F265)),"TEXTE",IF(OR(L265="",L265&lt;=0),"COMMANDE PRINCIPALE INCOMPLETE",IF(G265="","UNITE MANQUANTE",IF(COUNTIF(B384:B428,AE265)=0,"UNITE A CONTROLER","OK")))))),N("Q9"))</f>
        <v/>
      </c>
      <c r="S265" s="105"/>
      <c r="T265" s="141">
        <f t="shared" si="17"/>
        <v>0</v>
      </c>
      <c r="U265" s="133" t="str">
        <f>IF(1=1,IF(E265="","",U231),N("S40"))</f>
        <v/>
      </c>
      <c r="V265" s="133" t="str">
        <f>IF(1=1,IF(E265="","",V231),N("T40"))</f>
        <v/>
      </c>
      <c r="W265" s="135" t="str">
        <f>IF(1=1,IF(OR(U265="",V265="",NOT(ISNUMBER(U265)),NOT(ISNUMBER(V265)),U265=0),"",V265/U265),N("U40"))</f>
        <v/>
      </c>
      <c r="X265" s="136" t="str">
        <f>IF(1=1,IF(OR(W265="",NOT(ISNUMBER(F265))),"",F265*W265*IFERROR(INDEX(D384:D428,MATCH(AE265,B384:B428,0)),1)),N("V7"))</f>
        <v/>
      </c>
      <c r="Y265" s="137" t="str">
        <f>IF(1=1,IF(F265="","",IF(G265="","",IFERROR(INDEX(E384:E428,MATCH(AE265,B384:B428,0)),G265&amp;""))),N("W6"))</f>
        <v/>
      </c>
      <c r="Z265" s="142" t="str">
        <f>IF(1=1,IF(X265="","",IF(AND(ISNUMBER(X265),X265&lt;1,Y265="kg"),MAX(1,ROUND(X265*1000,0)),IF(AND(ISNUMBER(X265),X265&lt;1,Y265="L"),MAX(1,ROUND(X265*100,0)),ROUND(X265,3)))),N("X40"))</f>
        <v/>
      </c>
      <c r="AA265" s="143" t="str">
        <f>IF(1=1,IF(X265="","",IF(AND(ISNUMBER(X265),X265&lt;1,Y265="kg"),"g",IF(AND(ISNUMBER(X265),X265&lt;1,Y265="L"),"cl",Y265))),N("Y40"))</f>
        <v/>
      </c>
      <c r="AB265" s="123" t="str">
        <f>IF(1=1,IF(E265="","",IF(F265="","A CONTROLER",IF(NOT(ISNUMBER(F265)),"TEXTE",IF(OR(W265="",W265&lt;=0),"COMMANDE COUVERTS INCOMPLETE",IF(G265="","UNITE MANQUANTE",IF(COUNTIF(B384:B428,AE265)=0,"UNITE A CONTROLER","OK")))))),N("Z6"))</f>
        <v/>
      </c>
      <c r="AD265" s="144" t="str">
        <f>IF(1=1,IF(E265="","",AD231),N("AB40"))</f>
        <v/>
      </c>
      <c r="AE265" s="125" t="str">
        <f>IF(1=1,IF(G265="","",UPPER(TRIM(SUBSTITUTE(SUBSTITUTE(G265&amp;"",CHAR(160)," ")," "," ")))),N("AC40"))</f>
        <v/>
      </c>
      <c r="AG265" s="244" t="s">
        <v>66</v>
      </c>
    </row>
    <row r="266" spans="1:33" ht="23.25" x14ac:dyDescent="0.25">
      <c r="A266" s="207"/>
      <c r="B266" s="208" t="s">
        <v>234</v>
      </c>
      <c r="C266" s="209"/>
      <c r="D266" s="210" t="s">
        <v>239</v>
      </c>
      <c r="E266" s="209"/>
      <c r="F266" s="209"/>
      <c r="G266" s="209"/>
      <c r="H266" s="211"/>
      <c r="I266" s="209"/>
      <c r="J266" s="209"/>
      <c r="K266" s="209"/>
      <c r="L266" s="209"/>
      <c r="M266" s="209"/>
      <c r="N266" s="209"/>
      <c r="O266" s="209"/>
      <c r="P266" s="209" t="str">
        <f>D266</f>
        <v>SOUS-FAMILLE</v>
      </c>
      <c r="Q266" s="209"/>
      <c r="R266" s="209"/>
      <c r="S266" s="211"/>
      <c r="T266" s="212" t="s">
        <v>664</v>
      </c>
      <c r="U266" s="213" cm="1">
        <f t="array" ref="U266">SUMPRODUCT(LEN(E268:E301)-LEN(SUBSTITUTE(E268:E301,"*","")))</f>
        <v>2</v>
      </c>
      <c r="V266" s="209"/>
      <c r="W266" s="209" t="str">
        <f>D266</f>
        <v>SOUS-FAMILLE</v>
      </c>
      <c r="X266" s="209"/>
      <c r="Y266" s="209"/>
      <c r="Z266" s="209"/>
      <c r="AA266" s="209"/>
      <c r="AB266" s="214"/>
      <c r="AC266" s="209"/>
      <c r="AD266" s="209"/>
      <c r="AE266" s="215" t="str">
        <f>B268</f>
        <v>PATE BRIOCHÉE</v>
      </c>
      <c r="AG266" s="244" t="s">
        <v>68</v>
      </c>
    </row>
    <row r="267" spans="1:33" ht="32.25" thickBot="1" x14ac:dyDescent="0.3">
      <c r="A267" s="92" t="s">
        <v>155</v>
      </c>
      <c r="B267" s="92" t="s">
        <v>1</v>
      </c>
      <c r="C267" s="92"/>
      <c r="D267" s="92" t="s">
        <v>2</v>
      </c>
      <c r="E267" s="92" t="s">
        <v>117</v>
      </c>
      <c r="F267" s="92" t="s">
        <v>3</v>
      </c>
      <c r="G267" s="92" t="s">
        <v>4</v>
      </c>
      <c r="H267" s="81"/>
      <c r="I267" s="157" t="s">
        <v>5</v>
      </c>
      <c r="J267" s="92" t="s">
        <v>114</v>
      </c>
      <c r="K267" s="92" t="s">
        <v>4</v>
      </c>
      <c r="L267" s="92" t="s">
        <v>6</v>
      </c>
      <c r="M267" s="94" t="s">
        <v>7</v>
      </c>
      <c r="N267" s="94" t="s">
        <v>116</v>
      </c>
      <c r="O267" s="95" t="s">
        <v>115</v>
      </c>
      <c r="P267" s="96" t="s">
        <v>8</v>
      </c>
      <c r="Q267" s="97" t="s">
        <v>9</v>
      </c>
      <c r="R267" s="92" t="s">
        <v>10</v>
      </c>
      <c r="S267" s="81"/>
      <c r="T267" s="92" t="s">
        <v>117</v>
      </c>
      <c r="U267" s="98" t="s">
        <v>11</v>
      </c>
      <c r="V267" s="95" t="s">
        <v>12</v>
      </c>
      <c r="W267" s="92" t="s">
        <v>13</v>
      </c>
      <c r="X267" s="94" t="s">
        <v>7</v>
      </c>
      <c r="Y267" s="94" t="s">
        <v>116</v>
      </c>
      <c r="Z267" s="99" t="s">
        <v>8</v>
      </c>
      <c r="AA267" s="97" t="s">
        <v>9</v>
      </c>
      <c r="AB267" s="99" t="s">
        <v>10</v>
      </c>
      <c r="AC267" s="240"/>
      <c r="AD267" s="92" t="s">
        <v>14</v>
      </c>
      <c r="AE267" s="92" t="s">
        <v>15</v>
      </c>
      <c r="AG267" s="244" t="s">
        <v>70</v>
      </c>
    </row>
    <row r="268" spans="1:33" ht="18.75" x14ac:dyDescent="0.25">
      <c r="A268" s="158" t="s">
        <v>226</v>
      </c>
      <c r="B268" s="101" t="s">
        <v>243</v>
      </c>
      <c r="C268" s="101"/>
      <c r="D268" s="102">
        <v>0</v>
      </c>
      <c r="E268" s="103" t="s">
        <v>92</v>
      </c>
      <c r="F268" s="104">
        <v>3.5</v>
      </c>
      <c r="G268" s="8" t="s">
        <v>151</v>
      </c>
      <c r="H268" s="105"/>
      <c r="I268" s="106" t="str">
        <f>E268</f>
        <v>Farine</v>
      </c>
      <c r="J268" s="107">
        <f>F268</f>
        <v>3.5</v>
      </c>
      <c r="K268" s="108" t="str">
        <f>G268</f>
        <v>Kg</v>
      </c>
      <c r="L268" s="109">
        <f>IF(1=1,IF(OR(J268="",O268="",NOT(ISNUMBER(J268)),NOT(ISNUMBER(O268)),J268=0),"",O268/J268),N("L6"))</f>
        <v>42.857142857142854</v>
      </c>
      <c r="M268" s="110">
        <f>IF(1=1,IF(OR(L268="",NOT(ISNUMBER(F268))),"",F268*L268*IFERROR(INDEX(D384:D428,MATCH(AE268,B384:B428,0)),1)),N("M13"))</f>
        <v>150</v>
      </c>
      <c r="N268" s="111" t="str">
        <f>IF(1=1,IF(F268="","",IF(G268="","",IFERROR(INDEX(E384:E428,MATCH(AE268,B384:B428,0)),G268&amp;""))),N("N6"))</f>
        <v>kg</v>
      </c>
      <c r="O268" s="112">
        <v>150</v>
      </c>
      <c r="P268" s="113">
        <f>IF(1=1,IF(M268="","",IF(AND(ISNUMBER(M268),M268&lt;1,N268="kg"),MAX(1,ROUND(M268*1000,0)),IF(AND(ISNUMBER(M268),M268&lt;1,N268="L"),MAX(1,ROUND(M268*100,0)),ROUND(M268,3)))),N("O6"))</f>
        <v>150</v>
      </c>
      <c r="Q268" s="114" t="str">
        <f>IF(1=1,IF(M268="","",IF(AND(ISNUMBER(M268),M268&lt;1,N268="kg"),"g",IF(AND(ISNUMBER(M268),M268&lt;1,N268="L"),"cl",N268))),N("P6"))</f>
        <v>kg</v>
      </c>
      <c r="R268" s="115" t="str">
        <f>IF(1=1,IF(E268="","",IF(F268="","A CONTROLER",IF(NOT(ISNUMBER(F268)),"TEXTE",IF(OR(L268="",L268&lt;=0),"COMMANDE PRINCIPALE INCOMPLETE",IF(G268="","UNITE MANQUANTE",IF(COUNTIF(B384:B428,AE268)=0,"UNITE A CONTROLER","OK")))))),N("Q9"))</f>
        <v>OK</v>
      </c>
      <c r="S268" s="105"/>
      <c r="T268" s="159" t="str">
        <f>B268</f>
        <v>PATE BRIOCHÉE</v>
      </c>
      <c r="U268" s="117">
        <v>100</v>
      </c>
      <c r="V268" s="112">
        <v>150</v>
      </c>
      <c r="W268" s="118">
        <f>IF(1=1,IF(OR(U268="",V268="",NOT(ISNUMBER(U268)),NOT(ISNUMBER(V268)),U268=0),"",V268/U268),N("U6"))</f>
        <v>1.5</v>
      </c>
      <c r="X268" s="119">
        <f>IF(1=1,IF(OR(W268="",NOT(ISNUMBER(F268))),"",F268*W268*IFERROR(INDEX(D384:D428,MATCH(AE268,B384:B428,0)),1)),N("V7"))</f>
        <v>5.25</v>
      </c>
      <c r="Y268" s="120" t="str">
        <f>IF(1=1,IF(F268="","",IF(G268="","",IFERROR(INDEX(E384:E428,MATCH(AE268,B384:B428,0)),G268&amp;""))),N("W6"))</f>
        <v>kg</v>
      </c>
      <c r="Z268" s="121">
        <f>IF(1=1,IF(X268="","",IF(AND(ISNUMBER(X268),X268&lt;1,Y268="kg"),MAX(1,ROUND(X268*1000,0)),IF(AND(ISNUMBER(X268),X268&lt;1,Y268="L"),MAX(1,ROUND(X268*100,0)),ROUND(X268,3)))),N("X6"))</f>
        <v>5.25</v>
      </c>
      <c r="AA268" s="122" t="str">
        <f>IF(1=1,IF(X268="","",IF(AND(ISNUMBER(X268),X268&lt;1,Y268="kg"),"g",IF(AND(ISNUMBER(X268),X268&lt;1,Y268="L"),"cl",Y268))),N("Y6"))</f>
        <v>kg</v>
      </c>
      <c r="AB268" s="123" t="str">
        <f>IF(1=1,IF(E268="","",IF(F268="","A CONTROLER",IF(NOT(ISNUMBER(F268)),"TEXTE",IF(OR(W268="",W268&lt;=0),"COMMANDE COUVERTS INCOMPLETE",IF(G268="","UNITE MANQUANTE",IF(COUNTIF(B384:B428,AE268)=0,"UNITE A CONTROLER","OK")))))),N("Z6"))</f>
        <v>OK</v>
      </c>
      <c r="AD268" s="124">
        <v>62</v>
      </c>
      <c r="AE268" s="125" t="str">
        <f>IF(1=1,IF(G268="","",UPPER(TRIM(SUBSTITUTE(SUBSTITUTE(G268&amp;"",CHAR(160)," ")," "," ")))),N("AC6"))</f>
        <v>KG</v>
      </c>
      <c r="AG268" s="244" t="s">
        <v>72</v>
      </c>
    </row>
    <row r="269" spans="1:33" ht="15.75" x14ac:dyDescent="0.25">
      <c r="A269" s="160" t="str">
        <f>IF(1=1,IF(E269="","",A268),N("A7"))</f>
        <v>N° 211</v>
      </c>
      <c r="B269" s="127" t="str">
        <f>IF(1=1,IF(E269="","",B268),N("B7"))</f>
        <v>PATE BRIOCHÉE</v>
      </c>
      <c r="C269" s="128"/>
      <c r="D269" s="129">
        <f>IF(ISBLANK(E269),"",LARGE(D268:D268,1)+1)</f>
        <v>1</v>
      </c>
      <c r="E269" s="130" t="s">
        <v>640</v>
      </c>
      <c r="F269" s="131">
        <v>1.75</v>
      </c>
      <c r="G269" s="8" t="s">
        <v>151</v>
      </c>
      <c r="H269" s="105"/>
      <c r="I269" s="132" t="str">
        <f>IF(1=1,IF(E269="","",I268),N("H7"))</f>
        <v>Farine</v>
      </c>
      <c r="J269" s="133">
        <f>IF(1=1,IF(E269="","",J268),N("I7"))</f>
        <v>3.5</v>
      </c>
      <c r="K269" s="134" t="str">
        <f>IF(1=1,IF(E269="","",K268),N("J7"))</f>
        <v>Kg</v>
      </c>
      <c r="L269" s="135">
        <f>IF(1=1,IF(OR(J269="",O269="",NOT(ISNUMBER(J269)),NOT(ISNUMBER(O269)),J269=0),"",O269/J269),N("L7"))</f>
        <v>42.857142857142854</v>
      </c>
      <c r="M269" s="136">
        <f>IF(1=1,IF(OR(L269="",NOT(ISNUMBER(F269))),"",F269*L269*IFERROR(INDEX(D384:D428,MATCH(AE269,B384:B428,0)),1)),N("M13"))</f>
        <v>75</v>
      </c>
      <c r="N269" s="137" t="str">
        <f>IF(1=1,IF(F269="","",IF(G269="","",IFERROR(INDEX(E384:E428,MATCH(AE269,B384:B428,0)),G269&amp;""))),N("N6"))</f>
        <v>kg</v>
      </c>
      <c r="O269" s="138">
        <f>IF(1=1,IF(E269="","",O268),N("K7"))</f>
        <v>150</v>
      </c>
      <c r="P269" s="139">
        <f>IF(1=1,IF(M269="","",IF(AND(ISNUMBER(M269),M269&lt;1,N269="kg"),MAX(1,ROUND(M269*1000,0)),IF(AND(ISNUMBER(M269),M269&lt;1,N269="L"),MAX(1,ROUND(M269*100,0)),ROUND(M269,3)))),N("O7"))</f>
        <v>75</v>
      </c>
      <c r="Q269" s="140" t="str">
        <f>IF(1=1,IF(M269="","",IF(AND(ISNUMBER(M269),M269&lt;1,N269="kg"),"g",IF(AND(ISNUMBER(M269),M269&lt;1,N269="L"),"cl",N269))),N("P7"))</f>
        <v>kg</v>
      </c>
      <c r="R269" s="161" t="str">
        <f>IF(1=1,IF(E269="","",IF(F269="","A CONTROLER",IF(NOT(ISNUMBER(F269)),"TEXTE",IF(OR(L269="",L269&lt;=0),"COMMANDE PRINCIPALE INCOMPLETE",IF(G269="","UNITE MANQUANTE",IF(COUNTIF(B384:B428,AE269)=0,"UNITE A CONTROLER","OK")))))),N("Q9"))</f>
        <v>OK</v>
      </c>
      <c r="S269" s="105"/>
      <c r="T269" s="141" t="str">
        <f t="shared" ref="T269:T302" si="18">E269</f>
        <v>Beurre *</v>
      </c>
      <c r="U269" s="133">
        <f>IF(1=1,IF(E269="","",U268),N("S7"))</f>
        <v>100</v>
      </c>
      <c r="V269" s="133">
        <f>IF(1=1,IF(E269="","",V268),N("T7"))</f>
        <v>150</v>
      </c>
      <c r="W269" s="135">
        <f>IF(1=1,IF(OR(U269="",V269="",NOT(ISNUMBER(U269)),NOT(ISNUMBER(V269)),U269=0),"",V269/U269),N("U7"))</f>
        <v>1.5</v>
      </c>
      <c r="X269" s="136">
        <f>IF(1=1,IF(OR(W269="",NOT(ISNUMBER(F269))),"",F269*W269*IFERROR(INDEX(D384:D428,MATCH(AE269,B384:B428,0)),1)),N("V7"))</f>
        <v>2.625</v>
      </c>
      <c r="Y269" s="137" t="str">
        <f>IF(1=1,IF(F269="","",IF(G269="","",IFERROR(INDEX(E384:E428,MATCH(AE269,B384:B428,0)),G269&amp;""))),N("W6"))</f>
        <v>kg</v>
      </c>
      <c r="Z269" s="142">
        <f>IF(1=1,IF(X269="","",IF(AND(ISNUMBER(X269),X269&lt;1,Y269="kg"),MAX(1,ROUND(X269*1000,0)),IF(AND(ISNUMBER(X269),X269&lt;1,Y269="L"),MAX(1,ROUND(X269*100,0)),ROUND(X269,3)))),N("X7"))</f>
        <v>2.625</v>
      </c>
      <c r="AA269" s="143" t="str">
        <f>IF(1=1,IF(X269="","",IF(AND(ISNUMBER(X269),X269&lt;1,Y269="kg"),"g",IF(AND(ISNUMBER(X269),X269&lt;1,Y269="L"),"cl",Y269))),N("Y7"))</f>
        <v>kg</v>
      </c>
      <c r="AB269" s="123" t="str">
        <f>IF(1=1,IF(E269="","",IF(F269="","A CONTROLER",IF(NOT(ISNUMBER(F269)),"TEXTE",IF(OR(W269="",W269&lt;=0),"COMMANDE COUVERTS INCOMPLETE",IF(G269="","UNITE MANQUANTE",IF(COUNTIF(B384:B428,AE269)=0,"UNITE A CONTROLER","OK")))))),N("Z6"))</f>
        <v>OK</v>
      </c>
      <c r="AD269" s="144">
        <f>IF(1=1,IF(E269="","",AD268),N("AB7"))</f>
        <v>62</v>
      </c>
      <c r="AE269" s="125" t="str">
        <f>IF(1=1,IF(G269="","",UPPER(TRIM(SUBSTITUTE(SUBSTITUTE(G269&amp;"",CHAR(160)," ")," "," ")))),N("AC7"))</f>
        <v>KG</v>
      </c>
      <c r="AG269" s="244" t="s">
        <v>74</v>
      </c>
    </row>
    <row r="270" spans="1:33" ht="15.75" x14ac:dyDescent="0.25">
      <c r="A270" s="160" t="str">
        <f>IF(1=1,IF(E270="","",A268),N("A8"))</f>
        <v>N° 211</v>
      </c>
      <c r="B270" s="127" t="str">
        <f>IF(1=1,IF(E270="","",B268),N("B8"))</f>
        <v>PATE BRIOCHÉE</v>
      </c>
      <c r="C270" s="128"/>
      <c r="D270" s="129">
        <f>IF(ISBLANK(E270),"",LARGE(D268:D269,1)+1)</f>
        <v>2</v>
      </c>
      <c r="E270" s="130" t="s">
        <v>663</v>
      </c>
      <c r="F270" s="131">
        <v>1</v>
      </c>
      <c r="G270" s="5" t="s">
        <v>225</v>
      </c>
      <c r="H270" s="105"/>
      <c r="I270" s="132" t="str">
        <f>IF(1=1,IF(E270="","",I268),N("H8"))</f>
        <v>Farine</v>
      </c>
      <c r="J270" s="133">
        <f>IF(1=1,IF(E270="","",J268),N("I8"))</f>
        <v>3.5</v>
      </c>
      <c r="K270" s="134" t="str">
        <f>IF(1=1,IF(E270="","",K268),N("J8"))</f>
        <v>Kg</v>
      </c>
      <c r="L270" s="135">
        <f>IF(1=1,IF(OR(J270="",O270="",NOT(ISNUMBER(J270)),NOT(ISNUMBER(O270)),J270=0),"",O270/J270),N("L8"))</f>
        <v>42.857142857142854</v>
      </c>
      <c r="M270" s="136">
        <f>IF(1=1,IF(OR(L270="",NOT(ISNUMBER(F270))),"",F270*L270*IFERROR(INDEX(D384:D428,MATCH(AE270,B384:B428,0)),1)),N("M13"))</f>
        <v>32.142857142857139</v>
      </c>
      <c r="N270" s="137" t="str">
        <f>IF(1=1,IF(F270="","",IF(G270="","",IFERROR(INDEX(E384:E428,MATCH(AE270,B384:B428,0)),G270&amp;""))),N("N6"))</f>
        <v>L</v>
      </c>
      <c r="O270" s="138">
        <f>IF(1=1,IF(E270="","",O268),N("K8"))</f>
        <v>150</v>
      </c>
      <c r="P270" s="139">
        <f>IF(1=1,IF(M270="","",IF(AND(ISNUMBER(M270),M270&lt;1,N270="kg"),MAX(1,ROUND(M270*1000,0)),IF(AND(ISNUMBER(M270),M270&lt;1,N270="L"),MAX(1,ROUND(M270*100,0)),ROUND(M270,3)))),N("O8"))</f>
        <v>32.143000000000001</v>
      </c>
      <c r="Q270" s="140" t="str">
        <f>IF(1=1,IF(M270="","",IF(AND(ISNUMBER(M270),M270&lt;1,N270="kg"),"g",IF(AND(ISNUMBER(M270),M270&lt;1,N270="L"),"cl",N270))),N("P8"))</f>
        <v>L</v>
      </c>
      <c r="R270" s="161" t="str">
        <f>IF(1=1,IF(E270="","",IF(F270="","A CONTROLER",IF(NOT(ISNUMBER(F270)),"TEXTE",IF(OR(L270="",L270&lt;=0),"COMMANDE PRINCIPALE INCOMPLETE",IF(G270="","UNITE MANQUANTE",IF(COUNTIF(B384:B428,AE270)=0,"UNITE A CONTROLER","OK")))))),N("Q9"))</f>
        <v>OK</v>
      </c>
      <c r="S270" s="105"/>
      <c r="T270" s="141" t="str">
        <f t="shared" si="18"/>
        <v>Œufs pasteurisés *</v>
      </c>
      <c r="U270" s="133">
        <f>IF(1=1,IF(E270="","",U268),N("S8"))</f>
        <v>100</v>
      </c>
      <c r="V270" s="133">
        <f>IF(1=1,IF(E270="","",V268),N("T8"))</f>
        <v>150</v>
      </c>
      <c r="W270" s="135">
        <f>IF(1=1,IF(OR(U270="",V270="",NOT(ISNUMBER(U270)),NOT(ISNUMBER(V270)),U270=0),"",V270/U270),N("U8"))</f>
        <v>1.5</v>
      </c>
      <c r="X270" s="136">
        <f>IF(1=1,IF(OR(W270="",NOT(ISNUMBER(F270))),"",F270*W270*IFERROR(INDEX(D384:D428,MATCH(AE270,B384:B428,0)),1)),N("V7"))</f>
        <v>1.125</v>
      </c>
      <c r="Y270" s="137" t="str">
        <f>IF(1=1,IF(F270="","",IF(G270="","",IFERROR(INDEX(E384:E428,MATCH(AE270,B384:B428,0)),G270&amp;""))),N("W6"))</f>
        <v>L</v>
      </c>
      <c r="Z270" s="142">
        <f>IF(1=1,IF(X270="","",IF(AND(ISNUMBER(X270),X270&lt;1,Y270="kg"),MAX(1,ROUND(X270*1000,0)),IF(AND(ISNUMBER(X270),X270&lt;1,Y270="L"),MAX(1,ROUND(X270*100,0)),ROUND(X270,3)))),N("X8"))</f>
        <v>1.125</v>
      </c>
      <c r="AA270" s="143" t="str">
        <f>IF(1=1,IF(X270="","",IF(AND(ISNUMBER(X270),X270&lt;1,Y270="kg"),"g",IF(AND(ISNUMBER(X270),X270&lt;1,Y270="L"),"cl",Y270))),N("Y8"))</f>
        <v>L</v>
      </c>
      <c r="AB270" s="123" t="str">
        <f>IF(1=1,IF(E270="","",IF(F270="","A CONTROLER",IF(NOT(ISNUMBER(F270)),"TEXTE",IF(OR(W270="",W270&lt;=0),"COMMANDE COUVERTS INCOMPLETE",IF(G270="","UNITE MANQUANTE",IF(COUNTIF(B384:B428,AE270)=0,"UNITE A CONTROLER","OK")))))),N("Z6"))</f>
        <v>OK</v>
      </c>
      <c r="AD270" s="144">
        <f>IF(1=1,IF(E270="","",AD268),N("AB8"))</f>
        <v>62</v>
      </c>
      <c r="AE270" s="125" t="str">
        <f>IF(1=1,IF(G270="","",UPPER(TRIM(SUBSTITUTE(SUBSTITUTE(G270&amp;"",CHAR(160)," ")," "," ")))),N("AC8"))</f>
        <v>3.QUART/L</v>
      </c>
      <c r="AG270" s="244" t="s">
        <v>76</v>
      </c>
    </row>
    <row r="271" spans="1:33" ht="15.75" x14ac:dyDescent="0.25">
      <c r="A271" s="160" t="str">
        <f>IF(1=1,IF(E271="","",A268),N("A9"))</f>
        <v>N° 211</v>
      </c>
      <c r="B271" s="127" t="str">
        <f>IF(1=1,IF(E271="","",B268),N("B9"))</f>
        <v>PATE BRIOCHÉE</v>
      </c>
      <c r="C271" s="128"/>
      <c r="D271" s="129">
        <f>IF(ISBLANK(E271),"",LARGE(D268:D270,1)+1)</f>
        <v>3</v>
      </c>
      <c r="E271" s="130" t="s">
        <v>224</v>
      </c>
      <c r="F271" s="131">
        <v>140</v>
      </c>
      <c r="G271" s="2" t="s">
        <v>25</v>
      </c>
      <c r="H271" s="105"/>
      <c r="I271" s="132" t="str">
        <f>IF(1=1,IF(E271="","",I268),N("H9"))</f>
        <v>Farine</v>
      </c>
      <c r="J271" s="133">
        <f>IF(1=1,IF(E271="","",J268),N("I9"))</f>
        <v>3.5</v>
      </c>
      <c r="K271" s="134" t="str">
        <f>IF(1=1,IF(E271="","",K268),N("J9"))</f>
        <v>Kg</v>
      </c>
      <c r="L271" s="135">
        <f>IF(1=1,IF(OR(J271="",O271="",NOT(ISNUMBER(J271)),NOT(ISNUMBER(O271)),J271=0),"",O271/J271),N("L9"))</f>
        <v>42.857142857142854</v>
      </c>
      <c r="M271" s="136">
        <f>IF(1=1,IF(OR(L271="",NOT(ISNUMBER(F271))),"",F271*L271*IFERROR(INDEX(D384:D428,MATCH(AE271,B384:B428,0)),1)),N("M13"))</f>
        <v>6</v>
      </c>
      <c r="N271" s="137" t="str">
        <f>IF(1=1,IF(F271="","",IF(G271="","",IFERROR(INDEX(E384:E428,MATCH(AE271,B384:B428,0)),G271&amp;""))),N("N6"))</f>
        <v>kg</v>
      </c>
      <c r="O271" s="138">
        <f>IF(1=1,IF(E271="","",O268),N("K9"))</f>
        <v>150</v>
      </c>
      <c r="P271" s="139">
        <f>IF(1=1,IF(M271="","",IF(AND(ISNUMBER(M271),M271&lt;1,N271="kg"),MAX(1,ROUND(M271*1000,0)),IF(AND(ISNUMBER(M271),M271&lt;1,N271="L"),MAX(1,ROUND(M271*100,0)),ROUND(M271,3)))),N("O9"))</f>
        <v>6</v>
      </c>
      <c r="Q271" s="140" t="str">
        <f>IF(1=1,IF(M271="","",IF(AND(ISNUMBER(M271),M271&lt;1,N271="kg"),"g",IF(AND(ISNUMBER(M271),M271&lt;1,N271="L"),"cl",N271))),N("P9"))</f>
        <v>kg</v>
      </c>
      <c r="R271" s="161" t="str">
        <f>IF(1=1,IF(E271="","",IF(F271="","A CONTROLER",IF(NOT(ISNUMBER(F271)),"TEXTE",IF(OR(L271="",L271&lt;=0),"COMMANDE PRINCIPALE INCOMPLETE",IF(G271="","UNITE MANQUANTE",IF(COUNTIF(B384:B428,AE271)=0,"UNITE A CONTROLER","OK")))))),N("Q9"))</f>
        <v>OK</v>
      </c>
      <c r="S271" s="105"/>
      <c r="T271" s="141" t="str">
        <f t="shared" si="18"/>
        <v>Levure biologique</v>
      </c>
      <c r="U271" s="133">
        <f>IF(1=1,IF(E271="","",U268),N("S9"))</f>
        <v>100</v>
      </c>
      <c r="V271" s="133">
        <f>IF(1=1,IF(E271="","",V268),N("T9"))</f>
        <v>150</v>
      </c>
      <c r="W271" s="135">
        <f>IF(1=1,IF(OR(U271="",V271="",NOT(ISNUMBER(U271)),NOT(ISNUMBER(V271)),U271=0),"",V271/U271),N("U9"))</f>
        <v>1.5</v>
      </c>
      <c r="X271" s="136">
        <f>IF(1=1,IF(OR(W271="",NOT(ISNUMBER(F271))),"",F271*W271*IFERROR(INDEX(D384:D428,MATCH(AE271,B384:B428,0)),1)),N("V7"))</f>
        <v>0.21</v>
      </c>
      <c r="Y271" s="137" t="str">
        <f>IF(1=1,IF(F271="","",IF(G271="","",IFERROR(INDEX(E384:E428,MATCH(AE271,B384:B428,0)),G271&amp;""))),N("W6"))</f>
        <v>kg</v>
      </c>
      <c r="Z271" s="142">
        <f>IF(1=1,IF(X271="","",IF(AND(ISNUMBER(X271),X271&lt;1,Y271="kg"),MAX(1,ROUND(X271*1000,0)),IF(AND(ISNUMBER(X271),X271&lt;1,Y271="L"),MAX(1,ROUND(X271*100,0)),ROUND(X271,3)))),N("X9"))</f>
        <v>210</v>
      </c>
      <c r="AA271" s="143" t="str">
        <f>IF(1=1,IF(X271="","",IF(AND(ISNUMBER(X271),X271&lt;1,Y271="kg"),"g",IF(AND(ISNUMBER(X271),X271&lt;1,Y271="L"),"cl",Y271))),N("Y9"))</f>
        <v>g</v>
      </c>
      <c r="AB271" s="123" t="str">
        <f>IF(1=1,IF(E271="","",IF(F271="","A CONTROLER",IF(NOT(ISNUMBER(F271)),"TEXTE",IF(OR(W271="",W271&lt;=0),"COMMANDE COUVERTS INCOMPLETE",IF(G271="","UNITE MANQUANTE",IF(COUNTIF(B384:B428,AE271)=0,"UNITE A CONTROLER","OK")))))),N("Z6"))</f>
        <v>OK</v>
      </c>
      <c r="AD271" s="144">
        <f>IF(1=1,IF(E271="","",AD268),N("AB9"))</f>
        <v>62</v>
      </c>
      <c r="AE271" s="125" t="str">
        <f>IF(1=1,IF(G271="","",UPPER(TRIM(SUBSTITUTE(SUBSTITUTE(G271&amp;"",CHAR(160)," ")," "," ")))),N("AC9"))</f>
        <v>G</v>
      </c>
      <c r="AG271" s="244" t="s">
        <v>78</v>
      </c>
    </row>
    <row r="272" spans="1:33" ht="15.75" x14ac:dyDescent="0.25">
      <c r="A272" s="160" t="str">
        <f>IF(1=1,IF(E272="","",A268),N("A10"))</f>
        <v>N° 211</v>
      </c>
      <c r="B272" s="127" t="str">
        <f>IF(1=1,IF(E272="","",B268),N("B10"))</f>
        <v>PATE BRIOCHÉE</v>
      </c>
      <c r="C272" s="128"/>
      <c r="D272" s="129">
        <f>IF(ISBLANK(E272),"",LARGE(D268:D271,1)+1)</f>
        <v>4</v>
      </c>
      <c r="E272" s="130" t="s">
        <v>93</v>
      </c>
      <c r="F272" s="131">
        <v>30</v>
      </c>
      <c r="G272" s="2" t="s">
        <v>25</v>
      </c>
      <c r="H272" s="105"/>
      <c r="I272" s="132" t="str">
        <f>IF(1=1,IF(E272="","",I268),N("H10"))</f>
        <v>Farine</v>
      </c>
      <c r="J272" s="133">
        <f>IF(1=1,IF(E272="","",J268),N("I10"))</f>
        <v>3.5</v>
      </c>
      <c r="K272" s="134" t="str">
        <f>IF(1=1,IF(E272="","",K268),N("J10"))</f>
        <v>Kg</v>
      </c>
      <c r="L272" s="135">
        <f>IF(1=1,IF(OR(J272="",O272="",NOT(ISNUMBER(J272)),NOT(ISNUMBER(O272)),J272=0),"",O272/J272),N("L10"))</f>
        <v>42.857142857142854</v>
      </c>
      <c r="M272" s="136">
        <f>IF(1=1,IF(OR(L272="",NOT(ISNUMBER(F272))),"",F272*L272*IFERROR(INDEX(D384:D428,MATCH(AE272,B384:B428,0)),1)),N("M13"))</f>
        <v>1.2857142857142856</v>
      </c>
      <c r="N272" s="137" t="str">
        <f>IF(1=1,IF(F272="","",IF(G272="","",IFERROR(INDEX(E384:E428,MATCH(AE272,B384:B428,0)),G272&amp;""))),N("N6"))</f>
        <v>kg</v>
      </c>
      <c r="O272" s="138">
        <f>IF(1=1,IF(E272="","",O268),N("K10"))</f>
        <v>150</v>
      </c>
      <c r="P272" s="139">
        <f>IF(1=1,IF(M272="","",IF(AND(ISNUMBER(M272),M272&lt;1,N272="kg"),MAX(1,ROUND(M272*1000,0)),IF(AND(ISNUMBER(M272),M272&lt;1,N272="L"),MAX(1,ROUND(M272*100,0)),ROUND(M272,3)))),N("O10"))</f>
        <v>1.286</v>
      </c>
      <c r="Q272" s="140" t="str">
        <f>IF(1=1,IF(M272="","",IF(AND(ISNUMBER(M272),M272&lt;1,N272="kg"),"g",IF(AND(ISNUMBER(M272),M272&lt;1,N272="L"),"cl",N272))),N("P10"))</f>
        <v>kg</v>
      </c>
      <c r="R272" s="161" t="str">
        <f>IF(1=1,IF(E272="","",IF(F272="","A CONTROLER",IF(NOT(ISNUMBER(F272)),"TEXTE",IF(OR(L272="",L272&lt;=0),"COMMANDE PRINCIPALE INCOMPLETE",IF(G272="","UNITE MANQUANTE",IF(COUNTIF(B384:B428,AE272)=0,"UNITE A CONTROLER","OK")))))),N("Q9"))</f>
        <v>OK</v>
      </c>
      <c r="S272" s="105"/>
      <c r="T272" s="141" t="str">
        <f t="shared" si="18"/>
        <v>Sel</v>
      </c>
      <c r="U272" s="133">
        <f>IF(1=1,IF(E272="","",U268),N("S10"))</f>
        <v>100</v>
      </c>
      <c r="V272" s="133">
        <f>IF(1=1,IF(E272="","",V268),N("T10"))</f>
        <v>150</v>
      </c>
      <c r="W272" s="135">
        <f>IF(1=1,IF(OR(U272="",V272="",NOT(ISNUMBER(U272)),NOT(ISNUMBER(V272)),U272=0),"",V272/U272),N("U10"))</f>
        <v>1.5</v>
      </c>
      <c r="X272" s="136">
        <f>IF(1=1,IF(OR(W272="",NOT(ISNUMBER(F272))),"",F272*W272*IFERROR(INDEX(D384:D428,MATCH(AE272,B384:B428,0)),1)),N("V7"))</f>
        <v>4.4999999999999998E-2</v>
      </c>
      <c r="Y272" s="137" t="str">
        <f>IF(1=1,IF(F272="","",IF(G272="","",IFERROR(INDEX(E384:E428,MATCH(AE272,B384:B428,0)),G272&amp;""))),N("W6"))</f>
        <v>kg</v>
      </c>
      <c r="Z272" s="142">
        <f>IF(1=1,IF(X272="","",IF(AND(ISNUMBER(X272),X272&lt;1,Y272="kg"),MAX(1,ROUND(X272*1000,0)),IF(AND(ISNUMBER(X272),X272&lt;1,Y272="L"),MAX(1,ROUND(X272*100,0)),ROUND(X272,3)))),N("X10"))</f>
        <v>45</v>
      </c>
      <c r="AA272" s="143" t="str">
        <f>IF(1=1,IF(X272="","",IF(AND(ISNUMBER(X272),X272&lt;1,Y272="kg"),"g",IF(AND(ISNUMBER(X272),X272&lt;1,Y272="L"),"cl",Y272))),N("Y10"))</f>
        <v>g</v>
      </c>
      <c r="AB272" s="123" t="str">
        <f>IF(1=1,IF(E272="","",IF(F272="","A CONTROLER",IF(NOT(ISNUMBER(F272)),"TEXTE",IF(OR(W272="",W272&lt;=0),"COMMANDE COUVERTS INCOMPLETE",IF(G272="","UNITE MANQUANTE",IF(COUNTIF(B384:B428,AE272)=0,"UNITE A CONTROLER","OK")))))),N("Z6"))</f>
        <v>OK</v>
      </c>
      <c r="AD272" s="144">
        <f>IF(1=1,IF(E272="","",AD268),N("AB10"))</f>
        <v>62</v>
      </c>
      <c r="AE272" s="125" t="str">
        <f>IF(1=1,IF(G272="","",UPPER(TRIM(SUBSTITUTE(SUBSTITUTE(G272&amp;"",CHAR(160)," ")," "," ")))),N("AC10"))</f>
        <v>G</v>
      </c>
      <c r="AG272" s="244" t="s">
        <v>80</v>
      </c>
    </row>
    <row r="273" spans="1:33" ht="15.75" x14ac:dyDescent="0.25">
      <c r="A273" s="160" t="str">
        <f>IF(1=1,IF(E273="","",A268),N("A11"))</f>
        <v>N° 211</v>
      </c>
      <c r="B273" s="127" t="str">
        <f>IF(1=1,IF(E273="","",B268),N("B11"))</f>
        <v>PATE BRIOCHÉE</v>
      </c>
      <c r="C273" s="128"/>
      <c r="D273" s="129">
        <f>IF(ISBLANK(E273),"",LARGE(D268:D272,1)+1)</f>
        <v>5</v>
      </c>
      <c r="E273" s="130" t="s">
        <v>97</v>
      </c>
      <c r="F273" s="131">
        <v>350</v>
      </c>
      <c r="G273" s="2" t="s">
        <v>25</v>
      </c>
      <c r="H273" s="105"/>
      <c r="I273" s="132" t="str">
        <f>IF(1=1,IF(E273="","",I268),N("H11"))</f>
        <v>Farine</v>
      </c>
      <c r="J273" s="133">
        <f>IF(1=1,IF(E273="","",J268),N("I11"))</f>
        <v>3.5</v>
      </c>
      <c r="K273" s="134" t="str">
        <f>IF(1=1,IF(E273="","",K268),N("J11"))</f>
        <v>Kg</v>
      </c>
      <c r="L273" s="135">
        <f>IF(1=1,IF(OR(J273="",O273="",NOT(ISNUMBER(J273)),NOT(ISNUMBER(O273)),J273=0),"",O273/J273),N("L11"))</f>
        <v>42.857142857142854</v>
      </c>
      <c r="M273" s="136">
        <f>IF(1=1,IF(OR(L273="",NOT(ISNUMBER(F273))),"",F273*L273*IFERROR(INDEX(D384:D428,MATCH(AE273,B384:B428,0)),1)),N("M13"))</f>
        <v>14.999999999999998</v>
      </c>
      <c r="N273" s="137" t="str">
        <f>IF(1=1,IF(F273="","",IF(G273="","",IFERROR(INDEX(E384:E428,MATCH(AE273,B384:B428,0)),G273&amp;""))),N("N6"))</f>
        <v>kg</v>
      </c>
      <c r="O273" s="138">
        <f>IF(1=1,IF(E273="","",O268),N("K11"))</f>
        <v>150</v>
      </c>
      <c r="P273" s="139">
        <f>IF(1=1,IF(M273="","",IF(AND(ISNUMBER(M273),M273&lt;1,N273="kg"),MAX(1,ROUND(M273*1000,0)),IF(AND(ISNUMBER(M273),M273&lt;1,N273="L"),MAX(1,ROUND(M273*100,0)),ROUND(M273,3)))),N("O11"))</f>
        <v>15</v>
      </c>
      <c r="Q273" s="140" t="str">
        <f>IF(1=1,IF(M273="","",IF(AND(ISNUMBER(M273),M273&lt;1,N273="kg"),"g",IF(AND(ISNUMBER(M273),M273&lt;1,N273="L"),"cl",N273))),N("P11"))</f>
        <v>kg</v>
      </c>
      <c r="R273" s="161" t="str">
        <f>IF(1=1,IF(E273="","",IF(F273="","A CONTROLER",IF(NOT(ISNUMBER(F273)),"TEXTE",IF(OR(L273="",L273&lt;=0),"COMMANDE PRINCIPALE INCOMPLETE",IF(G273="","UNITE MANQUANTE",IF(COUNTIF(B384:B428,AE273)=0,"UNITE A CONTROLER","OK")))))),N("Q9"))</f>
        <v>OK</v>
      </c>
      <c r="S273" s="105"/>
      <c r="T273" s="141" t="str">
        <f t="shared" si="18"/>
        <v>Sucre</v>
      </c>
      <c r="U273" s="133">
        <f>IF(1=1,IF(E273="","",U268),N("S11"))</f>
        <v>100</v>
      </c>
      <c r="V273" s="133">
        <f>IF(1=1,IF(E273="","",V268),N("T11"))</f>
        <v>150</v>
      </c>
      <c r="W273" s="135">
        <f>IF(1=1,IF(OR(U273="",V273="",NOT(ISNUMBER(U273)),NOT(ISNUMBER(V273)),U273=0),"",V273/U273),N("U11"))</f>
        <v>1.5</v>
      </c>
      <c r="X273" s="136">
        <f>IF(1=1,IF(OR(W273="",NOT(ISNUMBER(F273))),"",F273*W273*IFERROR(INDEX(D384:D428,MATCH(AE273,B384:B428,0)),1)),N("V7"))</f>
        <v>0.52500000000000002</v>
      </c>
      <c r="Y273" s="137" t="str">
        <f>IF(1=1,IF(F273="","",IF(G273="","",IFERROR(INDEX(E384:E428,MATCH(AE273,B384:B428,0)),G273&amp;""))),N("W6"))</f>
        <v>kg</v>
      </c>
      <c r="Z273" s="142">
        <f>IF(1=1,IF(X273="","",IF(AND(ISNUMBER(X273),X273&lt;1,Y273="kg"),MAX(1,ROUND(X273*1000,0)),IF(AND(ISNUMBER(X273),X273&lt;1,Y273="L"),MAX(1,ROUND(X273*100,0)),ROUND(X273,3)))),N("X11"))</f>
        <v>525</v>
      </c>
      <c r="AA273" s="143" t="str">
        <f>IF(1=1,IF(X273="","",IF(AND(ISNUMBER(X273),X273&lt;1,Y273="kg"),"g",IF(AND(ISNUMBER(X273),X273&lt;1,Y273="L"),"cl",Y273))),N("Y11"))</f>
        <v>g</v>
      </c>
      <c r="AB273" s="123" t="str">
        <f>IF(1=1,IF(E273="","",IF(F273="","A CONTROLER",IF(NOT(ISNUMBER(F273)),"TEXTE",IF(OR(W273="",W273&lt;=0),"COMMANDE COUVERTS INCOMPLETE",IF(G273="","UNITE MANQUANTE",IF(COUNTIF(B384:B428,AE273)=0,"UNITE A CONTROLER","OK")))))),N("Z6"))</f>
        <v>OK</v>
      </c>
      <c r="AD273" s="144">
        <f>IF(1=1,IF(E273="","",AD268),N("AB11"))</f>
        <v>62</v>
      </c>
      <c r="AE273" s="125" t="str">
        <f>IF(1=1,IF(G273="","",UPPER(TRIM(SUBSTITUTE(SUBSTITUTE(G273&amp;"",CHAR(160)," ")," "," ")))),N("AC11"))</f>
        <v>G</v>
      </c>
      <c r="AG273" s="244" t="s">
        <v>66</v>
      </c>
    </row>
    <row r="274" spans="1:33" ht="15.75" x14ac:dyDescent="0.25">
      <c r="A274" s="160" t="str">
        <f>IF(1=1,IF(E274="","",A268),N("A12"))</f>
        <v/>
      </c>
      <c r="B274" s="127" t="str">
        <f>IF(1=1,IF(E274="","",B268),N("B12"))</f>
        <v/>
      </c>
      <c r="C274" s="128"/>
      <c r="D274" s="129" t="str">
        <f>IF(ISBLANK(E274),"",LARGE(D268:D273,1)+1)</f>
        <v/>
      </c>
      <c r="E274" s="130"/>
      <c r="F274" s="131"/>
      <c r="G274" s="170"/>
      <c r="H274" s="105"/>
      <c r="I274" s="132" t="str">
        <f>IF(1=1,IF(E274="","",I268),N("H12"))</f>
        <v/>
      </c>
      <c r="J274" s="133" t="str">
        <f>IF(1=1,IF(E274="","",J268),N("I12"))</f>
        <v/>
      </c>
      <c r="K274" s="134" t="str">
        <f>IF(1=1,IF(E274="","",K268),N("J12"))</f>
        <v/>
      </c>
      <c r="L274" s="135" t="str">
        <f>IF(1=1,IF(OR(J274="",O274="",NOT(ISNUMBER(J274)),NOT(ISNUMBER(O274)),J274=0),"",O274/J274),N("L12"))</f>
        <v/>
      </c>
      <c r="M274" s="136" t="str">
        <f>IF(1=1,IF(OR(L274="",NOT(ISNUMBER(F274))),"",F274*L274*IFERROR(INDEX(D384:D428,MATCH(AE274,B384:B428,0)),1)),N("M13"))</f>
        <v/>
      </c>
      <c r="N274" s="137" t="str">
        <f>IF(1=1,IF(F274="","",IF(G274="","",IFERROR(INDEX(E384:E428,MATCH(AE274,B384:B428,0)),G274&amp;""))),N("N6"))</f>
        <v/>
      </c>
      <c r="O274" s="138" t="str">
        <f>IF(1=1,IF(E274="","",O268),N("K12"))</f>
        <v/>
      </c>
      <c r="P274" s="139" t="str">
        <f>IF(1=1,IF(M274="","",IF(AND(ISNUMBER(M274),M274&lt;1,N274="kg"),MAX(1,ROUND(M274*1000,0)),IF(AND(ISNUMBER(M274),M274&lt;1,N274="L"),MAX(1,ROUND(M274*100,0)),ROUND(M274,3)))),N("O12"))</f>
        <v/>
      </c>
      <c r="Q274" s="140" t="str">
        <f>IF(1=1,IF(M274="","",IF(AND(ISNUMBER(M274),M274&lt;1,N274="kg"),"g",IF(AND(ISNUMBER(M274),M274&lt;1,N274="L"),"cl",N274))),N("P12"))</f>
        <v/>
      </c>
      <c r="R274" s="161" t="str">
        <f>IF(1=1,IF(E274="","",IF(F274="","A CONTROLER",IF(NOT(ISNUMBER(F274)),"TEXTE",IF(OR(L274="",L274&lt;=0),"COMMANDE PRINCIPALE INCOMPLETE",IF(G274="","UNITE MANQUANTE",IF(COUNTIF(B384:B428,AE274)=0,"UNITE A CONTROLER","OK")))))),N("Q9"))</f>
        <v/>
      </c>
      <c r="S274" s="105"/>
      <c r="T274" s="141">
        <f t="shared" si="18"/>
        <v>0</v>
      </c>
      <c r="U274" s="133" t="str">
        <f>IF(1=1,IF(E274="","",U268),N("S12"))</f>
        <v/>
      </c>
      <c r="V274" s="133" t="str">
        <f>IF(1=1,IF(E274="","",V268),N("T12"))</f>
        <v/>
      </c>
      <c r="W274" s="135" t="str">
        <f>IF(1=1,IF(OR(U274="",V274="",NOT(ISNUMBER(U274)),NOT(ISNUMBER(V274)),U274=0),"",V274/U274),N("U12"))</f>
        <v/>
      </c>
      <c r="X274" s="136" t="str">
        <f>IF(1=1,IF(OR(W274="",NOT(ISNUMBER(F274))),"",F274*W274*IFERROR(INDEX(D384:D428,MATCH(AE274,B384:B428,0)),1)),N("V7"))</f>
        <v/>
      </c>
      <c r="Y274" s="137" t="str">
        <f>IF(1=1,IF(F274="","",IF(G274="","",IFERROR(INDEX(E384:E428,MATCH(AE274,B384:B428,0)),G274&amp;""))),N("W6"))</f>
        <v/>
      </c>
      <c r="Z274" s="142" t="str">
        <f>IF(1=1,IF(X274="","",IF(AND(ISNUMBER(X274),X274&lt;1,Y274="kg"),MAX(1,ROUND(X274*1000,0)),IF(AND(ISNUMBER(X274),X274&lt;1,Y274="L"),MAX(1,ROUND(X274*100,0)),ROUND(X274,3)))),N("X12"))</f>
        <v/>
      </c>
      <c r="AA274" s="143" t="str">
        <f>IF(1=1,IF(X274="","",IF(AND(ISNUMBER(X274),X274&lt;1,Y274="kg"),"g",IF(AND(ISNUMBER(X274),X274&lt;1,Y274="L"),"cl",Y274))),N("Y12"))</f>
        <v/>
      </c>
      <c r="AB274" s="123" t="str">
        <f>IF(1=1,IF(E274="","",IF(F274="","A CONTROLER",IF(NOT(ISNUMBER(F274)),"TEXTE",IF(OR(W274="",W274&lt;=0),"COMMANDE COUVERTS INCOMPLETE",IF(G274="","UNITE MANQUANTE",IF(COUNTIF(B384:B428,AE274)=0,"UNITE A CONTROLER","OK")))))),N("Z6"))</f>
        <v/>
      </c>
      <c r="AD274" s="144" t="str">
        <f>IF(1=1,IF(E274="","",AD268),N("AB12"))</f>
        <v/>
      </c>
      <c r="AE274" s="125" t="str">
        <f>IF(1=1,IF(G274="","",UPPER(TRIM(SUBSTITUTE(SUBSTITUTE(G274&amp;"",CHAR(160)," ")," "," ")))),N("AC12"))</f>
        <v/>
      </c>
      <c r="AG274" s="244" t="s">
        <v>64</v>
      </c>
    </row>
    <row r="275" spans="1:33" ht="15.75" x14ac:dyDescent="0.25">
      <c r="A275" s="160" t="str">
        <f>IF(1=1,IF(E275="","",A268),N("A13"))</f>
        <v/>
      </c>
      <c r="B275" s="127" t="str">
        <f>IF(1=1,IF(E275="","",B268),N("B13"))</f>
        <v/>
      </c>
      <c r="C275" s="128"/>
      <c r="D275" s="129" t="str">
        <f>IF(ISBLANK(E275),"",LARGE(D268:D274,1)+1)</f>
        <v/>
      </c>
      <c r="E275" s="130"/>
      <c r="F275" s="131"/>
      <c r="G275" s="170"/>
      <c r="H275" s="105"/>
      <c r="I275" s="132" t="str">
        <f>IF(1=1,IF(E275="","",I268),N("H13"))</f>
        <v/>
      </c>
      <c r="J275" s="133" t="str">
        <f>IF(1=1,IF(E275="","",J268),N("I13"))</f>
        <v/>
      </c>
      <c r="K275" s="134" t="str">
        <f>IF(1=1,IF(E275="","",K268),N("J13"))</f>
        <v/>
      </c>
      <c r="L275" s="135" t="str">
        <f>IF(1=1,IF(OR(J275="",O275="",NOT(ISNUMBER(J275)),NOT(ISNUMBER(O275)),J275=0),"",O275/J275),N("L13"))</f>
        <v/>
      </c>
      <c r="M275" s="136" t="str">
        <f>IF(1=1,IF(OR(L275="",NOT(ISNUMBER(F275))),"",F275*L275*IFERROR(INDEX(D384:D428,MATCH(AE275,B384:B428,0)),1)),N("M13"))</f>
        <v/>
      </c>
      <c r="N275" s="137" t="str">
        <f>IF(1=1,IF(F275="","",IF(G275="","",IFERROR(INDEX(E384:E428,MATCH(AE275,B384:B428,0)),G275&amp;""))),N("N6"))</f>
        <v/>
      </c>
      <c r="O275" s="138" t="str">
        <f>IF(1=1,IF(E275="","",O268),N("K13"))</f>
        <v/>
      </c>
      <c r="P275" s="139" t="str">
        <f>IF(1=1,IF(M275="","",IF(AND(ISNUMBER(M275),M275&lt;1,N275="kg"),MAX(1,ROUND(M275*1000,0)),IF(AND(ISNUMBER(M275),M275&lt;1,N275="L"),MAX(1,ROUND(M275*100,0)),ROUND(M275,3)))),N("O13"))</f>
        <v/>
      </c>
      <c r="Q275" s="140" t="str">
        <f>IF(1=1,IF(M275="","",IF(AND(ISNUMBER(M275),M275&lt;1,N275="kg"),"g",IF(AND(ISNUMBER(M275),M275&lt;1,N275="L"),"cl",N275))),N("P13"))</f>
        <v/>
      </c>
      <c r="R275" s="161" t="str">
        <f>IF(1=1,IF(E275="","",IF(F275="","A CONTROLER",IF(NOT(ISNUMBER(F275)),"TEXTE",IF(OR(L275="",L275&lt;=0),"COMMANDE PRINCIPALE INCOMPLETE",IF(G275="","UNITE MANQUANTE",IF(COUNTIF(B384:B428,AE275)=0,"UNITE A CONTROLER","OK")))))),N("Q9"))</f>
        <v/>
      </c>
      <c r="S275" s="105"/>
      <c r="T275" s="141">
        <f t="shared" si="18"/>
        <v>0</v>
      </c>
      <c r="U275" s="133" t="str">
        <f>IF(1=1,IF(E275="","",U268),N("S13"))</f>
        <v/>
      </c>
      <c r="V275" s="133" t="str">
        <f>IF(1=1,IF(E275="","",V268),N("T13"))</f>
        <v/>
      </c>
      <c r="W275" s="135" t="str">
        <f>IF(1=1,IF(OR(U275="",V275="",NOT(ISNUMBER(U275)),NOT(ISNUMBER(V275)),U275=0),"",V275/U275),N("U13"))</f>
        <v/>
      </c>
      <c r="X275" s="136" t="str">
        <f>IF(1=1,IF(OR(W275="",NOT(ISNUMBER(F275))),"",F275*W275*IFERROR(INDEX(D384:D428,MATCH(AE275,B384:B428,0)),1)),N("V7"))</f>
        <v/>
      </c>
      <c r="Y275" s="137" t="str">
        <f>IF(1=1,IF(F275="","",IF(G275="","",IFERROR(INDEX(E384:E428,MATCH(AE275,B384:B428,0)),G275&amp;""))),N("W6"))</f>
        <v/>
      </c>
      <c r="Z275" s="142" t="str">
        <f>IF(1=1,IF(X275="","",IF(AND(ISNUMBER(X275),X275&lt;1,Y275="kg"),MAX(1,ROUND(X275*1000,0)),IF(AND(ISNUMBER(X275),X275&lt;1,Y275="L"),MAX(1,ROUND(X275*100,0)),ROUND(X275,3)))),N("X13"))</f>
        <v/>
      </c>
      <c r="AA275" s="143" t="str">
        <f>IF(1=1,IF(X275="","",IF(AND(ISNUMBER(X275),X275&lt;1,Y275="kg"),"g",IF(AND(ISNUMBER(X275),X275&lt;1,Y275="L"),"cl",Y275))),N("Y13"))</f>
        <v/>
      </c>
      <c r="AB275" s="123" t="str">
        <f>IF(1=1,IF(E275="","",IF(F275="","A CONTROLER",IF(NOT(ISNUMBER(F275)),"TEXTE",IF(OR(W275="",W275&lt;=0),"COMMANDE COUVERTS INCOMPLETE",IF(G275="","UNITE MANQUANTE",IF(COUNTIF(B384:B428,AE275)=0,"UNITE A CONTROLER","OK")))))),N("Z6"))</f>
        <v/>
      </c>
      <c r="AD275" s="144" t="str">
        <f>IF(1=1,IF(E275="","",AD268),N("AB13"))</f>
        <v/>
      </c>
      <c r="AE275" s="125" t="str">
        <f>IF(1=1,IF(G275="","",UPPER(TRIM(SUBSTITUTE(SUBSTITUTE(G275&amp;"",CHAR(160)," ")," "," ")))),N("AC13"))</f>
        <v/>
      </c>
      <c r="AG275" s="244"/>
    </row>
    <row r="276" spans="1:33" ht="15.75" x14ac:dyDescent="0.25">
      <c r="A276" s="160" t="str">
        <f>IF(1=1,IF(E276="","",A268),N("A14"))</f>
        <v/>
      </c>
      <c r="B276" s="127" t="str">
        <f>IF(1=1,IF(E276="","",B268),N("B14"))</f>
        <v/>
      </c>
      <c r="C276" s="128"/>
      <c r="D276" s="129" t="str">
        <f>IF(ISBLANK(E276),"",LARGE(D268:D275,1)+1)</f>
        <v/>
      </c>
      <c r="E276" s="130"/>
      <c r="F276" s="131"/>
      <c r="G276" s="170"/>
      <c r="H276" s="105"/>
      <c r="I276" s="132" t="str">
        <f>IF(1=1,IF(E276="","",I268),N("H14"))</f>
        <v/>
      </c>
      <c r="J276" s="133" t="str">
        <f>IF(1=1,IF(E276="","",J268),N("I14"))</f>
        <v/>
      </c>
      <c r="K276" s="134" t="str">
        <f>IF(1=1,IF(E276="","",K268),N("J14"))</f>
        <v/>
      </c>
      <c r="L276" s="135" t="str">
        <f>IF(1=1,IF(OR(J276="",O276="",NOT(ISNUMBER(J276)),NOT(ISNUMBER(O276)),J276=0),"",O276/J276),N("L14"))</f>
        <v/>
      </c>
      <c r="M276" s="136" t="str">
        <f>IF(1=1,IF(OR(L276="",NOT(ISNUMBER(F276))),"",F276*L276*IFERROR(INDEX(D384:D428,MATCH(AE276,B384:B428,0)),1)),N("M13"))</f>
        <v/>
      </c>
      <c r="N276" s="137" t="str">
        <f>IF(1=1,IF(F276="","",IF(G276="","",IFERROR(INDEX(E384:E428,MATCH(AE276,B384:B428,0)),G276&amp;""))),N("N6"))</f>
        <v/>
      </c>
      <c r="O276" s="138" t="str">
        <f>IF(1=1,IF(E276="","",O268),N("K14"))</f>
        <v/>
      </c>
      <c r="P276" s="139" t="str">
        <f>IF(1=1,IF(M276="","",IF(AND(ISNUMBER(M276),M276&lt;1,N276="kg"),MAX(1,ROUND(M276*1000,0)),IF(AND(ISNUMBER(M276),M276&lt;1,N276="L"),MAX(1,ROUND(M276*100,0)),ROUND(M276,3)))),N("O14"))</f>
        <v/>
      </c>
      <c r="Q276" s="140" t="str">
        <f>IF(1=1,IF(M276="","",IF(AND(ISNUMBER(M276),M276&lt;1,N276="kg"),"g",IF(AND(ISNUMBER(M276),M276&lt;1,N276="L"),"cl",N276))),N("P14"))</f>
        <v/>
      </c>
      <c r="R276" s="161" t="str">
        <f>IF(1=1,IF(E276="","",IF(F276="","A CONTROLER",IF(NOT(ISNUMBER(F276)),"TEXTE",IF(OR(L276="",L276&lt;=0),"COMMANDE PRINCIPALE INCOMPLETE",IF(G276="","UNITE MANQUANTE",IF(COUNTIF(B384:B428,AE276)=0,"UNITE A CONTROLER","OK")))))),N("Q9"))</f>
        <v/>
      </c>
      <c r="S276" s="105"/>
      <c r="T276" s="141">
        <f t="shared" si="18"/>
        <v>0</v>
      </c>
      <c r="U276" s="133" t="str">
        <f>IF(1=1,IF(E276="","",U268),N("S14"))</f>
        <v/>
      </c>
      <c r="V276" s="133" t="str">
        <f>IF(1=1,IF(E276="","",V268),N("T14"))</f>
        <v/>
      </c>
      <c r="W276" s="135" t="str">
        <f>IF(1=1,IF(OR(U276="",V276="",NOT(ISNUMBER(U276)),NOT(ISNUMBER(V276)),U276=0),"",V276/U276),N("U14"))</f>
        <v/>
      </c>
      <c r="X276" s="136" t="str">
        <f>IF(1=1,IF(OR(W276="",NOT(ISNUMBER(F276))),"",F276*W276*IFERROR(INDEX(D384:D428,MATCH(AE276,B384:B428,0)),1)),N("V7"))</f>
        <v/>
      </c>
      <c r="Y276" s="137" t="str">
        <f>IF(1=1,IF(F276="","",IF(G276="","",IFERROR(INDEX(E384:E428,MATCH(AE276,B384:B428,0)),G276&amp;""))),N("W6"))</f>
        <v/>
      </c>
      <c r="Z276" s="142" t="str">
        <f>IF(1=1,IF(X276="","",IF(AND(ISNUMBER(X276),X276&lt;1,Y276="kg"),MAX(1,ROUND(X276*1000,0)),IF(AND(ISNUMBER(X276),X276&lt;1,Y276="L"),MAX(1,ROUND(X276*100,0)),ROUND(X276,3)))),N("X14"))</f>
        <v/>
      </c>
      <c r="AA276" s="143" t="str">
        <f>IF(1=1,IF(X276="","",IF(AND(ISNUMBER(X276),X276&lt;1,Y276="kg"),"g",IF(AND(ISNUMBER(X276),X276&lt;1,Y276="L"),"cl",Y276))),N("Y14"))</f>
        <v/>
      </c>
      <c r="AB276" s="123" t="str">
        <f>IF(1=1,IF(E276="","",IF(F276="","A CONTROLER",IF(NOT(ISNUMBER(F276)),"TEXTE",IF(OR(W276="",W276&lt;=0),"COMMANDE COUVERTS INCOMPLETE",IF(G276="","UNITE MANQUANTE",IF(COUNTIF(B384:B428,AE276)=0,"UNITE A CONTROLER","OK")))))),N("Z6"))</f>
        <v/>
      </c>
      <c r="AD276" s="144" t="str">
        <f>IF(1=1,IF(E276="","",AD268),N("AB14"))</f>
        <v/>
      </c>
      <c r="AE276" s="125" t="str">
        <f>IF(1=1,IF(G276="","",UPPER(TRIM(SUBSTITUTE(SUBSTITUTE(G276&amp;"",CHAR(160)," ")," "," ")))),N("AC14"))</f>
        <v/>
      </c>
    </row>
    <row r="277" spans="1:33" ht="15.75" x14ac:dyDescent="0.25">
      <c r="A277" s="160" t="str">
        <f>IF(1=1,IF(E277="","",A268),N("A15"))</f>
        <v/>
      </c>
      <c r="B277" s="127" t="str">
        <f>IF(1=1,IF(E277="","",B268),N("B15"))</f>
        <v/>
      </c>
      <c r="C277" s="128"/>
      <c r="D277" s="129" t="str">
        <f>IF(ISBLANK(E277),"",LARGE(D268:D276,1)+1)</f>
        <v/>
      </c>
      <c r="E277" s="130"/>
      <c r="F277" s="131"/>
      <c r="G277" s="170"/>
      <c r="H277" s="105"/>
      <c r="I277" s="132" t="str">
        <f>IF(1=1,IF(E277="","",I268),N("H15"))</f>
        <v/>
      </c>
      <c r="J277" s="133" t="str">
        <f>IF(1=1,IF(E277="","",J268),N("I15"))</f>
        <v/>
      </c>
      <c r="K277" s="134" t="str">
        <f>IF(1=1,IF(E277="","",K268),N("J15"))</f>
        <v/>
      </c>
      <c r="L277" s="135" t="str">
        <f>IF(1=1,IF(OR(J277="",O277="",NOT(ISNUMBER(J277)),NOT(ISNUMBER(O277)),J277=0),"",O277/J277),N("L15"))</f>
        <v/>
      </c>
      <c r="M277" s="136" t="str">
        <f>IF(1=1,IF(OR(L277="",NOT(ISNUMBER(F277))),"",F277*L277*IFERROR(INDEX(D384:D428,MATCH(AE277,B384:B428,0)),1)),N("M13"))</f>
        <v/>
      </c>
      <c r="N277" s="137" t="str">
        <f>IF(1=1,IF(F277="","",IF(G277="","",IFERROR(INDEX(E384:E428,MATCH(AE277,B384:B428,0)),G277&amp;""))),N("N6"))</f>
        <v/>
      </c>
      <c r="O277" s="138" t="str">
        <f>IF(1=1,IF(E277="","",O268),N("K15"))</f>
        <v/>
      </c>
      <c r="P277" s="139" t="str">
        <f>IF(1=1,IF(M277="","",IF(AND(ISNUMBER(M277),M277&lt;1,N277="kg"),MAX(1,ROUND(M277*1000,0)),IF(AND(ISNUMBER(M277),M277&lt;1,N277="L"),MAX(1,ROUND(M277*100,0)),ROUND(M277,3)))),N("O15"))</f>
        <v/>
      </c>
      <c r="Q277" s="140" t="str">
        <f>IF(1=1,IF(M277="","",IF(AND(ISNUMBER(M277),M277&lt;1,N277="kg"),"g",IF(AND(ISNUMBER(M277),M277&lt;1,N277="L"),"cl",N277))),N("P15"))</f>
        <v/>
      </c>
      <c r="R277" s="161" t="str">
        <f>IF(1=1,IF(E277="","",IF(F277="","A CONTROLER",IF(NOT(ISNUMBER(F277)),"TEXTE",IF(OR(L277="",L277&lt;=0),"COMMANDE PRINCIPALE INCOMPLETE",IF(G277="","UNITE MANQUANTE",IF(COUNTIF(B384:B428,AE277)=0,"UNITE A CONTROLER","OK")))))),N("Q9"))</f>
        <v/>
      </c>
      <c r="S277" s="105"/>
      <c r="T277" s="141">
        <f t="shared" si="18"/>
        <v>0</v>
      </c>
      <c r="U277" s="133" t="str">
        <f>IF(1=1,IF(E277="","",U268),N("S15"))</f>
        <v/>
      </c>
      <c r="V277" s="133" t="str">
        <f>IF(1=1,IF(E277="","",V268),N("T15"))</f>
        <v/>
      </c>
      <c r="W277" s="135" t="str">
        <f>IF(1=1,IF(OR(U277="",V277="",NOT(ISNUMBER(U277)),NOT(ISNUMBER(V277)),U277=0),"",V277/U277),N("U15"))</f>
        <v/>
      </c>
      <c r="X277" s="136" t="str">
        <f>IF(1=1,IF(OR(W277="",NOT(ISNUMBER(F277))),"",F277*W277*IFERROR(INDEX(D384:D428,MATCH(AE277,B384:B428,0)),1)),N("V7"))</f>
        <v/>
      </c>
      <c r="Y277" s="137" t="str">
        <f>IF(1=1,IF(F277="","",IF(G277="","",IFERROR(INDEX(E384:E428,MATCH(AE277,B384:B428,0)),G277&amp;""))),N("W6"))</f>
        <v/>
      </c>
      <c r="Z277" s="142" t="str">
        <f>IF(1=1,IF(X277="","",IF(AND(ISNUMBER(X277),X277&lt;1,Y277="kg"),MAX(1,ROUND(X277*1000,0)),IF(AND(ISNUMBER(X277),X277&lt;1,Y277="L"),MAX(1,ROUND(X277*100,0)),ROUND(X277,3)))),N("X15"))</f>
        <v/>
      </c>
      <c r="AA277" s="143" t="str">
        <f>IF(1=1,IF(X277="","",IF(AND(ISNUMBER(X277),X277&lt;1,Y277="kg"),"g",IF(AND(ISNUMBER(X277),X277&lt;1,Y277="L"),"cl",Y277))),N("Y15"))</f>
        <v/>
      </c>
      <c r="AB277" s="123" t="str">
        <f>IF(1=1,IF(E277="","",IF(F277="","A CONTROLER",IF(NOT(ISNUMBER(F277)),"TEXTE",IF(OR(W277="",W277&lt;=0),"COMMANDE COUVERTS INCOMPLETE",IF(G277="","UNITE MANQUANTE",IF(COUNTIF(B384:B428,AE277)=0,"UNITE A CONTROLER","OK")))))),N("Z6"))</f>
        <v/>
      </c>
      <c r="AD277" s="144" t="str">
        <f>IF(1=1,IF(E277="","",AD268),N("AB15"))</f>
        <v/>
      </c>
      <c r="AE277" s="125" t="str">
        <f>IF(1=1,IF(G277="","",UPPER(TRIM(SUBSTITUTE(SUBSTITUTE(G277&amp;"",CHAR(160)," ")," "," ")))),N("AC15"))</f>
        <v/>
      </c>
    </row>
    <row r="278" spans="1:33" ht="15.75" x14ac:dyDescent="0.25">
      <c r="A278" s="160" t="str">
        <f>IF(1=1,IF(E278="","",A268),N("A16"))</f>
        <v/>
      </c>
      <c r="B278" s="127" t="str">
        <f>IF(1=1,IF(E278="","",B268),N("B16"))</f>
        <v/>
      </c>
      <c r="C278" s="128"/>
      <c r="D278" s="129" t="str">
        <f>IF(ISBLANK(E278),"",LARGE(D268:D277,1)+1)</f>
        <v/>
      </c>
      <c r="E278" s="130"/>
      <c r="F278" s="131"/>
      <c r="G278" s="170"/>
      <c r="H278" s="105"/>
      <c r="I278" s="132" t="str">
        <f>IF(1=1,IF(E278="","",I268),N("H16"))</f>
        <v/>
      </c>
      <c r="J278" s="133" t="str">
        <f>IF(1=1,IF(E278="","",J268),N("I16"))</f>
        <v/>
      </c>
      <c r="K278" s="134" t="str">
        <f>IF(1=1,IF(E278="","",K268),N("J16"))</f>
        <v/>
      </c>
      <c r="L278" s="135" t="str">
        <f>IF(1=1,IF(OR(J278="",O278="",NOT(ISNUMBER(J278)),NOT(ISNUMBER(O278)),J278=0),"",O278/J278),N("L16"))</f>
        <v/>
      </c>
      <c r="M278" s="136" t="str">
        <f>IF(1=1,IF(OR(L278="",NOT(ISNUMBER(F278))),"",F278*L278*IFERROR(INDEX(D384:D428,MATCH(AE278,B384:B428,0)),1)),N("M13"))</f>
        <v/>
      </c>
      <c r="N278" s="137" t="str">
        <f>IF(1=1,IF(F278="","",IF(G278="","",IFERROR(INDEX(E384:E428,MATCH(AE278,B384:B428,0)),G278&amp;""))),N("N6"))</f>
        <v/>
      </c>
      <c r="O278" s="138" t="str">
        <f>IF(1=1,IF(E278="","",O268),N("K16"))</f>
        <v/>
      </c>
      <c r="P278" s="139" t="str">
        <f>IF(1=1,IF(M278="","",IF(AND(ISNUMBER(M278),M278&lt;1,N278="kg"),MAX(1,ROUND(M278*1000,0)),IF(AND(ISNUMBER(M278),M278&lt;1,N278="L"),MAX(1,ROUND(M278*100,0)),ROUND(M278,3)))),N("O16"))</f>
        <v/>
      </c>
      <c r="Q278" s="140" t="str">
        <f>IF(1=1,IF(M278="","",IF(AND(ISNUMBER(M278),M278&lt;1,N278="kg"),"g",IF(AND(ISNUMBER(M278),M278&lt;1,N278="L"),"cl",N278))),N("P16"))</f>
        <v/>
      </c>
      <c r="R278" s="161" t="str">
        <f>IF(1=1,IF(E278="","",IF(F278="","A CONTROLER",IF(NOT(ISNUMBER(F278)),"TEXTE",IF(OR(L278="",L278&lt;=0),"COMMANDE PRINCIPALE INCOMPLETE",IF(G278="","UNITE MANQUANTE",IF(COUNTIF(B384:B428,AE278)=0,"UNITE A CONTROLER","OK")))))),N("Q9"))</f>
        <v/>
      </c>
      <c r="S278" s="105"/>
      <c r="T278" s="141">
        <f t="shared" si="18"/>
        <v>0</v>
      </c>
      <c r="U278" s="133" t="str">
        <f>IF(1=1,IF(E278="","",U268),N("S16"))</f>
        <v/>
      </c>
      <c r="V278" s="133" t="str">
        <f>IF(1=1,IF(E278="","",V268),N("T16"))</f>
        <v/>
      </c>
      <c r="W278" s="135" t="str">
        <f>IF(1=1,IF(OR(U278="",V278="",NOT(ISNUMBER(U278)),NOT(ISNUMBER(V278)),U278=0),"",V278/U278),N("U16"))</f>
        <v/>
      </c>
      <c r="X278" s="136" t="str">
        <f>IF(1=1,IF(OR(W278="",NOT(ISNUMBER(F278))),"",F278*W278*IFERROR(INDEX(D384:D428,MATCH(AE278,B384:B428,0)),1)),N("V7"))</f>
        <v/>
      </c>
      <c r="Y278" s="137" t="str">
        <f>IF(1=1,IF(F278="","",IF(G278="","",IFERROR(INDEX(E384:E428,MATCH(AE278,B384:B428,0)),G278&amp;""))),N("W6"))</f>
        <v/>
      </c>
      <c r="Z278" s="142" t="str">
        <f>IF(1=1,IF(X278="","",IF(AND(ISNUMBER(X278),X278&lt;1,Y278="kg"),MAX(1,ROUND(X278*1000,0)),IF(AND(ISNUMBER(X278),X278&lt;1,Y278="L"),MAX(1,ROUND(X278*100,0)),ROUND(X278,3)))),N("X16"))</f>
        <v/>
      </c>
      <c r="AA278" s="143" t="str">
        <f>IF(1=1,IF(X278="","",IF(AND(ISNUMBER(X278),X278&lt;1,Y278="kg"),"g",IF(AND(ISNUMBER(X278),X278&lt;1,Y278="L"),"cl",Y278))),N("Y16"))</f>
        <v/>
      </c>
      <c r="AB278" s="123" t="str">
        <f>IF(1=1,IF(E278="","",IF(F278="","A CONTROLER",IF(NOT(ISNUMBER(F278)),"TEXTE",IF(OR(W278="",W278&lt;=0),"COMMANDE COUVERTS INCOMPLETE",IF(G278="","UNITE MANQUANTE",IF(COUNTIF(B384:B428,AE278)=0,"UNITE A CONTROLER","OK")))))),N("Z6"))</f>
        <v/>
      </c>
      <c r="AD278" s="144" t="str">
        <f>IF(1=1,IF(E278="","",AD268),N("AB16"))</f>
        <v/>
      </c>
      <c r="AE278" s="125" t="str">
        <f>IF(1=1,IF(G278="","",UPPER(TRIM(SUBSTITUTE(SUBSTITUTE(G278&amp;"",CHAR(160)," ")," "," ")))),N("AC16"))</f>
        <v/>
      </c>
    </row>
    <row r="279" spans="1:33" ht="15.75" x14ac:dyDescent="0.25">
      <c r="A279" s="160" t="str">
        <f>IF(1=1,IF(E279="","",A268),N("A17"))</f>
        <v/>
      </c>
      <c r="B279" s="127" t="str">
        <f>IF(1=1,IF(E279="","",B268),N("B17"))</f>
        <v/>
      </c>
      <c r="C279" s="128"/>
      <c r="D279" s="129" t="str">
        <f>IF(ISBLANK(E279),"",LARGE(D268:D278,1)+1)</f>
        <v/>
      </c>
      <c r="E279" s="130"/>
      <c r="F279" s="131"/>
      <c r="G279" s="170"/>
      <c r="H279" s="105"/>
      <c r="I279" s="132" t="str">
        <f>IF(1=1,IF(E279="","",I268),N("H17"))</f>
        <v/>
      </c>
      <c r="J279" s="133" t="str">
        <f>IF(1=1,IF(E279="","",J268),N("I17"))</f>
        <v/>
      </c>
      <c r="K279" s="134" t="str">
        <f>IF(1=1,IF(E279="","",K268),N("J17"))</f>
        <v/>
      </c>
      <c r="L279" s="135" t="str">
        <f>IF(1=1,IF(OR(J279="",O279="",NOT(ISNUMBER(J279)),NOT(ISNUMBER(O279)),J279=0),"",O279/J279),N("L17"))</f>
        <v/>
      </c>
      <c r="M279" s="136" t="str">
        <f>IF(1=1,IF(OR(L279="",NOT(ISNUMBER(F279))),"",F279*L279*IFERROR(INDEX(D384:D428,MATCH(AE279,B384:B428,0)),1)),N("M13"))</f>
        <v/>
      </c>
      <c r="N279" s="137" t="str">
        <f>IF(1=1,IF(F279="","",IF(G279="","",IFERROR(INDEX(E384:E428,MATCH(AE279,B384:B428,0)),G279&amp;""))),N("N6"))</f>
        <v/>
      </c>
      <c r="O279" s="138" t="str">
        <f>IF(1=1,IF(E279="","",O268),N("K17"))</f>
        <v/>
      </c>
      <c r="P279" s="139" t="str">
        <f>IF(1=1,IF(M279="","",IF(AND(ISNUMBER(M279),M279&lt;1,N279="kg"),MAX(1,ROUND(M279*1000,0)),IF(AND(ISNUMBER(M279),M279&lt;1,N279="L"),MAX(1,ROUND(M279*100,0)),ROUND(M279,3)))),N("O17"))</f>
        <v/>
      </c>
      <c r="Q279" s="140" t="str">
        <f>IF(1=1,IF(M279="","",IF(AND(ISNUMBER(M279),M279&lt;1,N279="kg"),"g",IF(AND(ISNUMBER(M279),M279&lt;1,N279="L"),"cl",N279))),N("P17"))</f>
        <v/>
      </c>
      <c r="R279" s="161" t="str">
        <f>IF(1=1,IF(E279="","",IF(F279="","A CONTROLER",IF(NOT(ISNUMBER(F279)),"TEXTE",IF(OR(L279="",L279&lt;=0),"COMMANDE PRINCIPALE INCOMPLETE",IF(G279="","UNITE MANQUANTE",IF(COUNTIF(B384:B428,AE279)=0,"UNITE A CONTROLER","OK")))))),N("Q9"))</f>
        <v/>
      </c>
      <c r="S279" s="105"/>
      <c r="T279" s="141">
        <f t="shared" si="18"/>
        <v>0</v>
      </c>
      <c r="U279" s="133" t="str">
        <f>IF(1=1,IF(E279="","",U268),N("S17"))</f>
        <v/>
      </c>
      <c r="V279" s="133" t="str">
        <f>IF(1=1,IF(E279="","",V268),N("T17"))</f>
        <v/>
      </c>
      <c r="W279" s="135" t="str">
        <f>IF(1=1,IF(OR(U279="",V279="",NOT(ISNUMBER(U279)),NOT(ISNUMBER(V279)),U279=0),"",V279/U279),N("U17"))</f>
        <v/>
      </c>
      <c r="X279" s="136" t="str">
        <f>IF(1=1,IF(OR(W279="",NOT(ISNUMBER(F279))),"",F279*W279*IFERROR(INDEX(D384:D428,MATCH(AE279,B384:B428,0)),1)),N("V7"))</f>
        <v/>
      </c>
      <c r="Y279" s="137" t="str">
        <f>IF(1=1,IF(F279="","",IF(G279="","",IFERROR(INDEX(E384:E428,MATCH(AE279,B384:B428,0)),G279&amp;""))),N("W6"))</f>
        <v/>
      </c>
      <c r="Z279" s="142" t="str">
        <f>IF(1=1,IF(X279="","",IF(AND(ISNUMBER(X279),X279&lt;1,Y279="kg"),MAX(1,ROUND(X279*1000,0)),IF(AND(ISNUMBER(X279),X279&lt;1,Y279="L"),MAX(1,ROUND(X279*100,0)),ROUND(X279,3)))),N("X17"))</f>
        <v/>
      </c>
      <c r="AA279" s="143" t="str">
        <f>IF(1=1,IF(X279="","",IF(AND(ISNUMBER(X279),X279&lt;1,Y279="kg"),"g",IF(AND(ISNUMBER(X279),X279&lt;1,Y279="L"),"cl",Y279))),N("Y17"))</f>
        <v/>
      </c>
      <c r="AB279" s="123" t="str">
        <f>IF(1=1,IF(E279="","",IF(F279="","A CONTROLER",IF(NOT(ISNUMBER(F279)),"TEXTE",IF(OR(W279="",W279&lt;=0),"COMMANDE COUVERTS INCOMPLETE",IF(G279="","UNITE MANQUANTE",IF(COUNTIF(B384:B428,AE279)=0,"UNITE A CONTROLER","OK")))))),N("Z6"))</f>
        <v/>
      </c>
      <c r="AD279" s="144" t="str">
        <f>IF(1=1,IF(E279="","",AD268),N("AB17"))</f>
        <v/>
      </c>
      <c r="AE279" s="125" t="str">
        <f>IF(1=1,IF(G279="","",UPPER(TRIM(SUBSTITUTE(SUBSTITUTE(G279&amp;"",CHAR(160)," ")," "," ")))),N("AC17"))</f>
        <v/>
      </c>
    </row>
    <row r="280" spans="1:33" ht="15.75" x14ac:dyDescent="0.25">
      <c r="A280" s="160" t="str">
        <f>IF(1=1,IF(E280="","",A268),N("A18"))</f>
        <v/>
      </c>
      <c r="B280" s="127" t="str">
        <f>IF(1=1,IF(E280="","",B268),N("B18"))</f>
        <v/>
      </c>
      <c r="C280" s="128"/>
      <c r="D280" s="129" t="str">
        <f>IF(ISBLANK(E280),"",LARGE(D268:D279,1)+1)</f>
        <v/>
      </c>
      <c r="E280" s="130"/>
      <c r="F280" s="131"/>
      <c r="G280" s="170"/>
      <c r="H280" s="105"/>
      <c r="I280" s="132" t="str">
        <f>IF(1=1,IF(E280="","",I268),N("H18"))</f>
        <v/>
      </c>
      <c r="J280" s="133" t="str">
        <f>IF(1=1,IF(E280="","",J268),N("I18"))</f>
        <v/>
      </c>
      <c r="K280" s="134" t="str">
        <f>IF(1=1,IF(E280="","",K268),N("J18"))</f>
        <v/>
      </c>
      <c r="L280" s="135" t="str">
        <f>IF(1=1,IF(OR(J280="",O280="",NOT(ISNUMBER(J280)),NOT(ISNUMBER(O280)),J280=0),"",O280/J280),N("L18"))</f>
        <v/>
      </c>
      <c r="M280" s="136" t="str">
        <f>IF(1=1,IF(OR(L280="",NOT(ISNUMBER(F280))),"",F280*L280*IFERROR(INDEX(D384:D428,MATCH(AE280,B384:B428,0)),1)),N("M13"))</f>
        <v/>
      </c>
      <c r="N280" s="137" t="str">
        <f>IF(1=1,IF(F280="","",IF(G280="","",IFERROR(INDEX(E384:E428,MATCH(AE280,B384:B428,0)),G280&amp;""))),N("N6"))</f>
        <v/>
      </c>
      <c r="O280" s="138" t="str">
        <f>IF(1=1,IF(E280="","",O268),N("K18"))</f>
        <v/>
      </c>
      <c r="P280" s="139" t="str">
        <f>IF(1=1,IF(M280="","",IF(AND(ISNUMBER(M280),M280&lt;1,N280="kg"),MAX(1,ROUND(M280*1000,0)),IF(AND(ISNUMBER(M280),M280&lt;1,N280="L"),MAX(1,ROUND(M280*100,0)),ROUND(M280,3)))),N("O18"))</f>
        <v/>
      </c>
      <c r="Q280" s="140" t="str">
        <f>IF(1=1,IF(M280="","",IF(AND(ISNUMBER(M280),M280&lt;1,N280="kg"),"g",IF(AND(ISNUMBER(M280),M280&lt;1,N280="L"),"cl",N280))),N("P18"))</f>
        <v/>
      </c>
      <c r="R280" s="161" t="str">
        <f>IF(1=1,IF(E280="","",IF(F280="","A CONTROLER",IF(NOT(ISNUMBER(F280)),"TEXTE",IF(OR(L280="",L280&lt;=0),"COMMANDE PRINCIPALE INCOMPLETE",IF(G280="","UNITE MANQUANTE",IF(COUNTIF(B384:B428,AE280)=0,"UNITE A CONTROLER","OK")))))),N("Q9"))</f>
        <v/>
      </c>
      <c r="S280" s="105"/>
      <c r="T280" s="141">
        <f t="shared" si="18"/>
        <v>0</v>
      </c>
      <c r="U280" s="133" t="str">
        <f>IF(1=1,IF(E280="","",U268),N("S18"))</f>
        <v/>
      </c>
      <c r="V280" s="133" t="str">
        <f>IF(1=1,IF(E280="","",V268),N("T18"))</f>
        <v/>
      </c>
      <c r="W280" s="135" t="str">
        <f>IF(1=1,IF(OR(U280="",V280="",NOT(ISNUMBER(U280)),NOT(ISNUMBER(V280)),U280=0),"",V280/U280),N("U18"))</f>
        <v/>
      </c>
      <c r="X280" s="136" t="str">
        <f>IF(1=1,IF(OR(W280="",NOT(ISNUMBER(F280))),"",F280*W280*IFERROR(INDEX(D384:D428,MATCH(AE280,B384:B428,0)),1)),N("V7"))</f>
        <v/>
      </c>
      <c r="Y280" s="137" t="str">
        <f>IF(1=1,IF(F280="","",IF(G280="","",IFERROR(INDEX(E384:E428,MATCH(AE280,B384:B428,0)),G280&amp;""))),N("W6"))</f>
        <v/>
      </c>
      <c r="Z280" s="142" t="str">
        <f>IF(1=1,IF(X280="","",IF(AND(ISNUMBER(X280),X280&lt;1,Y280="kg"),MAX(1,ROUND(X280*1000,0)),IF(AND(ISNUMBER(X280),X280&lt;1,Y280="L"),MAX(1,ROUND(X280*100,0)),ROUND(X280,3)))),N("X18"))</f>
        <v/>
      </c>
      <c r="AA280" s="143" t="str">
        <f>IF(1=1,IF(X280="","",IF(AND(ISNUMBER(X280),X280&lt;1,Y280="kg"),"g",IF(AND(ISNUMBER(X280),X280&lt;1,Y280="L"),"cl",Y280))),N("Y18"))</f>
        <v/>
      </c>
      <c r="AB280" s="123" t="str">
        <f>IF(1=1,IF(E280="","",IF(F280="","A CONTROLER",IF(NOT(ISNUMBER(F280)),"TEXTE",IF(OR(W280="",W280&lt;=0),"COMMANDE COUVERTS INCOMPLETE",IF(G280="","UNITE MANQUANTE",IF(COUNTIF(B384:B428,AE280)=0,"UNITE A CONTROLER","OK")))))),N("Z6"))</f>
        <v/>
      </c>
      <c r="AD280" s="144" t="str">
        <f>IF(1=1,IF(E280="","",AD268),N("AB18"))</f>
        <v/>
      </c>
      <c r="AE280" s="125" t="str">
        <f>IF(1=1,IF(G280="","",UPPER(TRIM(SUBSTITUTE(SUBSTITUTE(G280&amp;"",CHAR(160)," ")," "," ")))),N("AC18"))</f>
        <v/>
      </c>
    </row>
    <row r="281" spans="1:33" ht="15.75" x14ac:dyDescent="0.25">
      <c r="A281" s="160" t="str">
        <f>IF(1=1,IF(E281="","",A268),N("A19"))</f>
        <v/>
      </c>
      <c r="B281" s="127" t="str">
        <f>IF(1=1,IF(E281="","",B268),N("B19"))</f>
        <v/>
      </c>
      <c r="C281" s="128"/>
      <c r="D281" s="129" t="str">
        <f>IF(ISBLANK(E281),"",LARGE(D268:D280,1)+1)</f>
        <v/>
      </c>
      <c r="E281" s="130"/>
      <c r="F281" s="131"/>
      <c r="G281" s="170"/>
      <c r="H281" s="105"/>
      <c r="I281" s="132" t="str">
        <f>IF(1=1,IF(E281="","",I268),N("H19"))</f>
        <v/>
      </c>
      <c r="J281" s="133" t="str">
        <f>IF(1=1,IF(E281="","",J268),N("I19"))</f>
        <v/>
      </c>
      <c r="K281" s="134" t="str">
        <f>IF(1=1,IF(E281="","",K268),N("J19"))</f>
        <v/>
      </c>
      <c r="L281" s="135" t="str">
        <f>IF(1=1,IF(OR(J281="",O281="",NOT(ISNUMBER(J281)),NOT(ISNUMBER(O281)),J281=0),"",O281/J281),N("L19"))</f>
        <v/>
      </c>
      <c r="M281" s="136" t="str">
        <f>IF(1=1,IF(OR(L281="",NOT(ISNUMBER(F281))),"",F281*L281*IFERROR(INDEX(D384:D428,MATCH(AE281,B384:B428,0)),1)),N("M13"))</f>
        <v/>
      </c>
      <c r="N281" s="137" t="str">
        <f>IF(1=1,IF(F281="","",IF(G281="","",IFERROR(INDEX(E384:E428,MATCH(AE281,B384:B428,0)),G281&amp;""))),N("N6"))</f>
        <v/>
      </c>
      <c r="O281" s="138" t="str">
        <f>IF(1=1,IF(E281="","",O268),N("K19"))</f>
        <v/>
      </c>
      <c r="P281" s="139" t="str">
        <f>IF(1=1,IF(M281="","",IF(AND(ISNUMBER(M281),M281&lt;1,N281="kg"),MAX(1,ROUND(M281*1000,0)),IF(AND(ISNUMBER(M281),M281&lt;1,N281="L"),MAX(1,ROUND(M281*100,0)),ROUND(M281,3)))),N("O19"))</f>
        <v/>
      </c>
      <c r="Q281" s="140" t="str">
        <f>IF(1=1,IF(M281="","",IF(AND(ISNUMBER(M281),M281&lt;1,N281="kg"),"g",IF(AND(ISNUMBER(M281),M281&lt;1,N281="L"),"cl",N281))),N("P19"))</f>
        <v/>
      </c>
      <c r="R281" s="161" t="str">
        <f>IF(1=1,IF(E281="","",IF(F281="","A CONTROLER",IF(NOT(ISNUMBER(F281)),"TEXTE",IF(OR(L281="",L281&lt;=0),"COMMANDE PRINCIPALE INCOMPLETE",IF(G281="","UNITE MANQUANTE",IF(COUNTIF(B384:B428,AE281)=0,"UNITE A CONTROLER","OK")))))),N("Q9"))</f>
        <v/>
      </c>
      <c r="S281" s="105"/>
      <c r="T281" s="141">
        <f t="shared" si="18"/>
        <v>0</v>
      </c>
      <c r="U281" s="133" t="str">
        <f>IF(1=1,IF(E281="","",U268),N("S19"))</f>
        <v/>
      </c>
      <c r="V281" s="133" t="str">
        <f>IF(1=1,IF(E281="","",V268),N("T19"))</f>
        <v/>
      </c>
      <c r="W281" s="135" t="str">
        <f>IF(1=1,IF(OR(U281="",V281="",NOT(ISNUMBER(U281)),NOT(ISNUMBER(V281)),U281=0),"",V281/U281),N("U19"))</f>
        <v/>
      </c>
      <c r="X281" s="136" t="str">
        <f>IF(1=1,IF(OR(W281="",NOT(ISNUMBER(F281))),"",F281*W281*IFERROR(INDEX(D384:D428,MATCH(AE281,B384:B428,0)),1)),N("V7"))</f>
        <v/>
      </c>
      <c r="Y281" s="137" t="str">
        <f>IF(1=1,IF(F281="","",IF(G281="","",IFERROR(INDEX(E384:E428,MATCH(AE281,B384:B428,0)),G281&amp;""))),N("W6"))</f>
        <v/>
      </c>
      <c r="Z281" s="142" t="str">
        <f>IF(1=1,IF(X281="","",IF(AND(ISNUMBER(X281),X281&lt;1,Y281="kg"),MAX(1,ROUND(X281*1000,0)),IF(AND(ISNUMBER(X281),X281&lt;1,Y281="L"),MAX(1,ROUND(X281*100,0)),ROUND(X281,3)))),N("X19"))</f>
        <v/>
      </c>
      <c r="AA281" s="143" t="str">
        <f>IF(1=1,IF(X281="","",IF(AND(ISNUMBER(X281),X281&lt;1,Y281="kg"),"g",IF(AND(ISNUMBER(X281),X281&lt;1,Y281="L"),"cl",Y281))),N("Y19"))</f>
        <v/>
      </c>
      <c r="AB281" s="123" t="str">
        <f>IF(1=1,IF(E281="","",IF(F281="","A CONTROLER",IF(NOT(ISNUMBER(F281)),"TEXTE",IF(OR(W281="",W281&lt;=0),"COMMANDE COUVERTS INCOMPLETE",IF(G281="","UNITE MANQUANTE",IF(COUNTIF(B384:B428,AE281)=0,"UNITE A CONTROLER","OK")))))),N("Z6"))</f>
        <v/>
      </c>
      <c r="AD281" s="144" t="str">
        <f>IF(1=1,IF(E281="","",AD268),N("AB19"))</f>
        <v/>
      </c>
      <c r="AE281" s="125" t="str">
        <f>IF(1=1,IF(G281="","",UPPER(TRIM(SUBSTITUTE(SUBSTITUTE(G281&amp;"",CHAR(160)," ")," "," ")))),N("AC19"))</f>
        <v/>
      </c>
    </row>
    <row r="282" spans="1:33" ht="15.75" x14ac:dyDescent="0.25">
      <c r="A282" s="160" t="str">
        <f>IF(1=1,IF(E282="","",A268),N("A20"))</f>
        <v/>
      </c>
      <c r="B282" s="127" t="str">
        <f>IF(1=1,IF(E282="","",B268),N("B20"))</f>
        <v/>
      </c>
      <c r="C282" s="128"/>
      <c r="D282" s="129" t="str">
        <f>IF(ISBLANK(E282),"",LARGE(D268:D281,1)+1)</f>
        <v/>
      </c>
      <c r="E282" s="130"/>
      <c r="F282" s="131"/>
      <c r="G282" s="170"/>
      <c r="H282" s="105"/>
      <c r="I282" s="132" t="str">
        <f>IF(1=1,IF(E282="","",I268),N("H20"))</f>
        <v/>
      </c>
      <c r="J282" s="133" t="str">
        <f>IF(1=1,IF(E282="","",J268),N("I20"))</f>
        <v/>
      </c>
      <c r="K282" s="134" t="str">
        <f>IF(1=1,IF(E282="","",K268),N("J20"))</f>
        <v/>
      </c>
      <c r="L282" s="135" t="str">
        <f>IF(1=1,IF(OR(J282="",O282="",NOT(ISNUMBER(J282)),NOT(ISNUMBER(O282)),J282=0),"",O282/J282),N("L20"))</f>
        <v/>
      </c>
      <c r="M282" s="136" t="str">
        <f>IF(1=1,IF(OR(L282="",NOT(ISNUMBER(F282))),"",F282*L282*IFERROR(INDEX(D384:D428,MATCH(AE282,B384:B428,0)),1)),N("M13"))</f>
        <v/>
      </c>
      <c r="N282" s="137" t="str">
        <f>IF(1=1,IF(F282="","",IF(G282="","",IFERROR(INDEX(E384:E428,MATCH(AE282,B384:B428,0)),G282&amp;""))),N("N6"))</f>
        <v/>
      </c>
      <c r="O282" s="138" t="str">
        <f>IF(1=1,IF(E282="","",O268),N("K20"))</f>
        <v/>
      </c>
      <c r="P282" s="139" t="str">
        <f>IF(1=1,IF(M282="","",IF(AND(ISNUMBER(M282),M282&lt;1,N282="kg"),MAX(1,ROUND(M282*1000,0)),IF(AND(ISNUMBER(M282),M282&lt;1,N282="L"),MAX(1,ROUND(M282*100,0)),ROUND(M282,3)))),N("O20"))</f>
        <v/>
      </c>
      <c r="Q282" s="140" t="str">
        <f>IF(1=1,IF(M282="","",IF(AND(ISNUMBER(M282),M282&lt;1,N282="kg"),"g",IF(AND(ISNUMBER(M282),M282&lt;1,N282="L"),"cl",N282))),N("P20"))</f>
        <v/>
      </c>
      <c r="R282" s="161" t="str">
        <f>IF(1=1,IF(E282="","",IF(F282="","A CONTROLER",IF(NOT(ISNUMBER(F282)),"TEXTE",IF(OR(L282="",L282&lt;=0),"COMMANDE PRINCIPALE INCOMPLETE",IF(G282="","UNITE MANQUANTE",IF(COUNTIF(B384:B428,AE282)=0,"UNITE A CONTROLER","OK")))))),N("Q9"))</f>
        <v/>
      </c>
      <c r="S282" s="105"/>
      <c r="T282" s="141">
        <f t="shared" si="18"/>
        <v>0</v>
      </c>
      <c r="U282" s="133" t="str">
        <f>IF(1=1,IF(E282="","",U268),N("S20"))</f>
        <v/>
      </c>
      <c r="V282" s="133" t="str">
        <f>IF(1=1,IF(E282="","",V268),N("T20"))</f>
        <v/>
      </c>
      <c r="W282" s="135" t="str">
        <f>IF(1=1,IF(OR(U282="",V282="",NOT(ISNUMBER(U282)),NOT(ISNUMBER(V282)),U282=0),"",V282/U282),N("U20"))</f>
        <v/>
      </c>
      <c r="X282" s="136" t="str">
        <f>IF(1=1,IF(OR(W282="",NOT(ISNUMBER(F282))),"",F282*W282*IFERROR(INDEX(D384:D428,MATCH(AE282,B384:B428,0)),1)),N("V7"))</f>
        <v/>
      </c>
      <c r="Y282" s="137" t="str">
        <f>IF(1=1,IF(F282="","",IF(G282="","",IFERROR(INDEX(E384:E428,MATCH(AE282,B384:B428,0)),G282&amp;""))),N("W6"))</f>
        <v/>
      </c>
      <c r="Z282" s="142" t="str">
        <f>IF(1=1,IF(X282="","",IF(AND(ISNUMBER(X282),X282&lt;1,Y282="kg"),MAX(1,ROUND(X282*1000,0)),IF(AND(ISNUMBER(X282),X282&lt;1,Y282="L"),MAX(1,ROUND(X282*100,0)),ROUND(X282,3)))),N("X20"))</f>
        <v/>
      </c>
      <c r="AA282" s="143" t="str">
        <f>IF(1=1,IF(X282="","",IF(AND(ISNUMBER(X282),X282&lt;1,Y282="kg"),"g",IF(AND(ISNUMBER(X282),X282&lt;1,Y282="L"),"cl",Y282))),N("Y20"))</f>
        <v/>
      </c>
      <c r="AB282" s="123" t="str">
        <f>IF(1=1,IF(E282="","",IF(F282="","A CONTROLER",IF(NOT(ISNUMBER(F282)),"TEXTE",IF(OR(W282="",W282&lt;=0),"COMMANDE COUVERTS INCOMPLETE",IF(G282="","UNITE MANQUANTE",IF(COUNTIF(B384:B428,AE282)=0,"UNITE A CONTROLER","OK")))))),N("Z6"))</f>
        <v/>
      </c>
      <c r="AD282" s="144" t="str">
        <f>IF(1=1,IF(E282="","",AD268),N("AB20"))</f>
        <v/>
      </c>
      <c r="AE282" s="125" t="str">
        <f>IF(1=1,IF(G282="","",UPPER(TRIM(SUBSTITUTE(SUBSTITUTE(G282&amp;"",CHAR(160)," ")," "," ")))),N("AC20"))</f>
        <v/>
      </c>
    </row>
    <row r="283" spans="1:33" ht="15.75" x14ac:dyDescent="0.25">
      <c r="A283" s="160" t="str">
        <f>IF(1=1,IF(E283="","",A268),N("A21"))</f>
        <v/>
      </c>
      <c r="B283" s="127" t="str">
        <f>IF(1=1,IF(E283="","",B268),N("B21"))</f>
        <v/>
      </c>
      <c r="C283" s="128"/>
      <c r="D283" s="129" t="str">
        <f>IF(ISBLANK(E283),"",LARGE(D268:D282,1)+1)</f>
        <v/>
      </c>
      <c r="E283" s="130"/>
      <c r="F283" s="131"/>
      <c r="G283" s="170"/>
      <c r="H283" s="105"/>
      <c r="I283" s="132" t="str">
        <f>IF(1=1,IF(E283="","",I268),N("H21"))</f>
        <v/>
      </c>
      <c r="J283" s="133" t="str">
        <f>IF(1=1,IF(E283="","",J268),N("I21"))</f>
        <v/>
      </c>
      <c r="K283" s="134" t="str">
        <f>IF(1=1,IF(E283="","",K268),N("J21"))</f>
        <v/>
      </c>
      <c r="L283" s="135" t="str">
        <f>IF(1=1,IF(OR(J283="",O283="",NOT(ISNUMBER(J283)),NOT(ISNUMBER(O283)),J283=0),"",O283/J283),N("L21"))</f>
        <v/>
      </c>
      <c r="M283" s="136" t="str">
        <f>IF(1=1,IF(OR(L283="",NOT(ISNUMBER(F283))),"",F283*L283*IFERROR(INDEX(D384:D428,MATCH(AE283,B384:B428,0)),1)),N("M13"))</f>
        <v/>
      </c>
      <c r="N283" s="137" t="str">
        <f>IF(1=1,IF(F283="","",IF(G283="","",IFERROR(INDEX(E384:E428,MATCH(AE283,B384:B428,0)),G283&amp;""))),N("N6"))</f>
        <v/>
      </c>
      <c r="O283" s="138" t="str">
        <f>IF(1=1,IF(E283="","",O268),N("K21"))</f>
        <v/>
      </c>
      <c r="P283" s="139" t="str">
        <f>IF(1=1,IF(M283="","",IF(AND(ISNUMBER(M283),M283&lt;1,N283="kg"),MAX(1,ROUND(M283*1000,0)),IF(AND(ISNUMBER(M283),M283&lt;1,N283="L"),MAX(1,ROUND(M283*100,0)),ROUND(M283,3)))),N("O21"))</f>
        <v/>
      </c>
      <c r="Q283" s="140" t="str">
        <f>IF(1=1,IF(M283="","",IF(AND(ISNUMBER(M283),M283&lt;1,N283="kg"),"g",IF(AND(ISNUMBER(M283),M283&lt;1,N283="L"),"cl",N283))),N("P21"))</f>
        <v/>
      </c>
      <c r="R283" s="161" t="str">
        <f>IF(1=1,IF(E283="","",IF(F283="","A CONTROLER",IF(NOT(ISNUMBER(F283)),"TEXTE",IF(OR(L283="",L283&lt;=0),"COMMANDE PRINCIPALE INCOMPLETE",IF(G283="","UNITE MANQUANTE",IF(COUNTIF(B384:B428,AE283)=0,"UNITE A CONTROLER","OK")))))),N("Q9"))</f>
        <v/>
      </c>
      <c r="S283" s="105"/>
      <c r="T283" s="141">
        <f t="shared" si="18"/>
        <v>0</v>
      </c>
      <c r="U283" s="133" t="str">
        <f>IF(1=1,IF(E283="","",U268),N("S21"))</f>
        <v/>
      </c>
      <c r="V283" s="133" t="str">
        <f>IF(1=1,IF(E283="","",V268),N("T21"))</f>
        <v/>
      </c>
      <c r="W283" s="135" t="str">
        <f>IF(1=1,IF(OR(U283="",V283="",NOT(ISNUMBER(U283)),NOT(ISNUMBER(V283)),U283=0),"",V283/U283),N("U21"))</f>
        <v/>
      </c>
      <c r="X283" s="136" t="str">
        <f>IF(1=1,IF(OR(W283="",NOT(ISNUMBER(F283))),"",F283*W283*IFERROR(INDEX(D384:D428,MATCH(AE283,B384:B428,0)),1)),N("V7"))</f>
        <v/>
      </c>
      <c r="Y283" s="137" t="str">
        <f>IF(1=1,IF(F283="","",IF(G283="","",IFERROR(INDEX(E384:E428,MATCH(AE283,B384:B428,0)),G283&amp;""))),N("W6"))</f>
        <v/>
      </c>
      <c r="Z283" s="142" t="str">
        <f>IF(1=1,IF(X283="","",IF(AND(ISNUMBER(X283),X283&lt;1,Y283="kg"),MAX(1,ROUND(X283*1000,0)),IF(AND(ISNUMBER(X283),X283&lt;1,Y283="L"),MAX(1,ROUND(X283*100,0)),ROUND(X283,3)))),N("X21"))</f>
        <v/>
      </c>
      <c r="AA283" s="143" t="str">
        <f>IF(1=1,IF(X283="","",IF(AND(ISNUMBER(X283),X283&lt;1,Y283="kg"),"g",IF(AND(ISNUMBER(X283),X283&lt;1,Y283="L"),"cl",Y283))),N("Y21"))</f>
        <v/>
      </c>
      <c r="AB283" s="123" t="str">
        <f>IF(1=1,IF(E283="","",IF(F283="","A CONTROLER",IF(NOT(ISNUMBER(F283)),"TEXTE",IF(OR(W283="",W283&lt;=0),"COMMANDE COUVERTS INCOMPLETE",IF(G283="","UNITE MANQUANTE",IF(COUNTIF(B384:B428,AE283)=0,"UNITE A CONTROLER","OK")))))),N("Z6"))</f>
        <v/>
      </c>
      <c r="AD283" s="144" t="str">
        <f>IF(1=1,IF(E283="","",AD268),N("AB21"))</f>
        <v/>
      </c>
      <c r="AE283" s="125" t="str">
        <f>IF(1=1,IF(G283="","",UPPER(TRIM(SUBSTITUTE(SUBSTITUTE(G283&amp;"",CHAR(160)," ")," "," ")))),N("AC21"))</f>
        <v/>
      </c>
    </row>
    <row r="284" spans="1:33" ht="15.75" x14ac:dyDescent="0.25">
      <c r="A284" s="160" t="str">
        <f>IF(1=1,IF(E284="","",A268),N("A22"))</f>
        <v/>
      </c>
      <c r="B284" s="127" t="str">
        <f>IF(1=1,IF(E284="","",B268),N("B22"))</f>
        <v/>
      </c>
      <c r="C284" s="128"/>
      <c r="D284" s="129" t="str">
        <f>IF(ISBLANK(E284),"",LARGE(D268:D283,1)+1)</f>
        <v/>
      </c>
      <c r="E284" s="130"/>
      <c r="F284" s="131"/>
      <c r="G284" s="170"/>
      <c r="H284" s="105"/>
      <c r="I284" s="132" t="str">
        <f>IF(1=1,IF(E284="","",I268),N("H22"))</f>
        <v/>
      </c>
      <c r="J284" s="133" t="str">
        <f>IF(1=1,IF(E284="","",J268),N("I22"))</f>
        <v/>
      </c>
      <c r="K284" s="134" t="str">
        <f>IF(1=1,IF(E284="","",K268),N("J22"))</f>
        <v/>
      </c>
      <c r="L284" s="135" t="str">
        <f>IF(1=1,IF(OR(J284="",O284="",NOT(ISNUMBER(J284)),NOT(ISNUMBER(O284)),J284=0),"",O284/J284),N("L22"))</f>
        <v/>
      </c>
      <c r="M284" s="136" t="str">
        <f>IF(1=1,IF(OR(L284="",NOT(ISNUMBER(F284))),"",F284*L284*IFERROR(INDEX(D384:D428,MATCH(AE284,B384:B428,0)),1)),N("M13"))</f>
        <v/>
      </c>
      <c r="N284" s="137" t="str">
        <f>IF(1=1,IF(F284="","",IF(G284="","",IFERROR(INDEX(E384:E428,MATCH(AE284,B384:B428,0)),G284&amp;""))),N("N6"))</f>
        <v/>
      </c>
      <c r="O284" s="138" t="str">
        <f>IF(1=1,IF(E284="","",O268),N("K22"))</f>
        <v/>
      </c>
      <c r="P284" s="139" t="str">
        <f>IF(1=1,IF(M284="","",IF(AND(ISNUMBER(M284),M284&lt;1,N284="kg"),MAX(1,ROUND(M284*1000,0)),IF(AND(ISNUMBER(M284),M284&lt;1,N284="L"),MAX(1,ROUND(M284*100,0)),ROUND(M284,3)))),N("O22"))</f>
        <v/>
      </c>
      <c r="Q284" s="140" t="str">
        <f>IF(1=1,IF(M284="","",IF(AND(ISNUMBER(M284),M284&lt;1,N284="kg"),"g",IF(AND(ISNUMBER(M284),M284&lt;1,N284="L"),"cl",N284))),N("P22"))</f>
        <v/>
      </c>
      <c r="R284" s="161" t="str">
        <f>IF(1=1,IF(E284="","",IF(F284="","A CONTROLER",IF(NOT(ISNUMBER(F284)),"TEXTE",IF(OR(L284="",L284&lt;=0),"COMMANDE PRINCIPALE INCOMPLETE",IF(G284="","UNITE MANQUANTE",IF(COUNTIF(B384:B428,AE284)=0,"UNITE A CONTROLER","OK")))))),N("Q9"))</f>
        <v/>
      </c>
      <c r="S284" s="105"/>
      <c r="T284" s="141">
        <f t="shared" si="18"/>
        <v>0</v>
      </c>
      <c r="U284" s="133" t="str">
        <f>IF(1=1,IF(E284="","",U268),N("S22"))</f>
        <v/>
      </c>
      <c r="V284" s="133" t="str">
        <f>IF(1=1,IF(E284="","",V268),N("T22"))</f>
        <v/>
      </c>
      <c r="W284" s="135" t="str">
        <f>IF(1=1,IF(OR(U284="",V284="",NOT(ISNUMBER(U284)),NOT(ISNUMBER(V284)),U284=0),"",V284/U284),N("U22"))</f>
        <v/>
      </c>
      <c r="X284" s="136" t="str">
        <f>IF(1=1,IF(OR(W284="",NOT(ISNUMBER(F284))),"",F284*W284*IFERROR(INDEX(D384:D428,MATCH(AE284,B384:B428,0)),1)),N("V7"))</f>
        <v/>
      </c>
      <c r="Y284" s="137" t="str">
        <f>IF(1=1,IF(F284="","",IF(G284="","",IFERROR(INDEX(E384:E428,MATCH(AE284,B384:B428,0)),G284&amp;""))),N("W6"))</f>
        <v/>
      </c>
      <c r="Z284" s="142" t="str">
        <f>IF(1=1,IF(X284="","",IF(AND(ISNUMBER(X284),X284&lt;1,Y284="kg"),MAX(1,ROUND(X284*1000,0)),IF(AND(ISNUMBER(X284),X284&lt;1,Y284="L"),MAX(1,ROUND(X284*100,0)),ROUND(X284,3)))),N("X22"))</f>
        <v/>
      </c>
      <c r="AA284" s="143" t="str">
        <f>IF(1=1,IF(X284="","",IF(AND(ISNUMBER(X284),X284&lt;1,Y284="kg"),"g",IF(AND(ISNUMBER(X284),X284&lt;1,Y284="L"),"cl",Y284))),N("Y22"))</f>
        <v/>
      </c>
      <c r="AB284" s="123" t="str">
        <f>IF(1=1,IF(E284="","",IF(F284="","A CONTROLER",IF(NOT(ISNUMBER(F284)),"TEXTE",IF(OR(W284="",W284&lt;=0),"COMMANDE COUVERTS INCOMPLETE",IF(G284="","UNITE MANQUANTE",IF(COUNTIF(B384:B428,AE284)=0,"UNITE A CONTROLER","OK")))))),N("Z6"))</f>
        <v/>
      </c>
      <c r="AD284" s="144" t="str">
        <f>IF(1=1,IF(E284="","",AD268),N("AB22"))</f>
        <v/>
      </c>
      <c r="AE284" s="125" t="str">
        <f>IF(1=1,IF(G284="","",UPPER(TRIM(SUBSTITUTE(SUBSTITUTE(G284&amp;"",CHAR(160)," ")," "," ")))),N("AC22"))</f>
        <v/>
      </c>
    </row>
    <row r="285" spans="1:33" ht="15.75" x14ac:dyDescent="0.25">
      <c r="A285" s="160" t="str">
        <f>IF(1=1,IF(E285="","",A268),N("A23"))</f>
        <v/>
      </c>
      <c r="B285" s="127" t="str">
        <f>IF(1=1,IF(E285="","",B268),N("B23"))</f>
        <v/>
      </c>
      <c r="C285" s="128"/>
      <c r="D285" s="129" t="str">
        <f>IF(ISBLANK(E285),"",LARGE(D268:D284,1)+1)</f>
        <v/>
      </c>
      <c r="E285" s="130"/>
      <c r="F285" s="131"/>
      <c r="G285" s="170"/>
      <c r="H285" s="105"/>
      <c r="I285" s="132" t="str">
        <f>IF(1=1,IF(E285="","",I268),N("H23"))</f>
        <v/>
      </c>
      <c r="J285" s="133" t="str">
        <f>IF(1=1,IF(E285="","",J268),N("I23"))</f>
        <v/>
      </c>
      <c r="K285" s="134" t="str">
        <f>IF(1=1,IF(E285="","",K268),N("J23"))</f>
        <v/>
      </c>
      <c r="L285" s="135" t="str">
        <f>IF(1=1,IF(OR(J285="",O285="",NOT(ISNUMBER(J285)),NOT(ISNUMBER(O285)),J285=0),"",O285/J285),N("L23"))</f>
        <v/>
      </c>
      <c r="M285" s="136" t="str">
        <f>IF(1=1,IF(OR(L285="",NOT(ISNUMBER(F285))),"",F285*L285*IFERROR(INDEX(D384:D428,MATCH(AE285,B384:B428,0)),1)),N("M13"))</f>
        <v/>
      </c>
      <c r="N285" s="137" t="str">
        <f>IF(1=1,IF(F285="","",IF(G285="","",IFERROR(INDEX(E384:E428,MATCH(AE285,B384:B428,0)),G285&amp;""))),N("N6"))</f>
        <v/>
      </c>
      <c r="O285" s="138" t="str">
        <f>IF(1=1,IF(E285="","",O268),N("K23"))</f>
        <v/>
      </c>
      <c r="P285" s="139" t="str">
        <f>IF(1=1,IF(M285="","",IF(AND(ISNUMBER(M285),M285&lt;1,N285="kg"),MAX(1,ROUND(M285*1000,0)),IF(AND(ISNUMBER(M285),M285&lt;1,N285="L"),MAX(1,ROUND(M285*100,0)),ROUND(M285,3)))),N("O23"))</f>
        <v/>
      </c>
      <c r="Q285" s="140" t="str">
        <f>IF(1=1,IF(M285="","",IF(AND(ISNUMBER(M285),M285&lt;1,N285="kg"),"g",IF(AND(ISNUMBER(M285),M285&lt;1,N285="L"),"cl",N285))),N("P23"))</f>
        <v/>
      </c>
      <c r="R285" s="161" t="str">
        <f>IF(1=1,IF(E285="","",IF(F285="","A CONTROLER",IF(NOT(ISNUMBER(F285)),"TEXTE",IF(OR(L285="",L285&lt;=0),"COMMANDE PRINCIPALE INCOMPLETE",IF(G285="","UNITE MANQUANTE",IF(COUNTIF(B384:B428,AE285)=0,"UNITE A CONTROLER","OK")))))),N("Q9"))</f>
        <v/>
      </c>
      <c r="S285" s="105"/>
      <c r="T285" s="141">
        <f t="shared" si="18"/>
        <v>0</v>
      </c>
      <c r="U285" s="133" t="str">
        <f>IF(1=1,IF(E285="","",U268),N("S23"))</f>
        <v/>
      </c>
      <c r="V285" s="133" t="str">
        <f>IF(1=1,IF(E285="","",V268),N("T23"))</f>
        <v/>
      </c>
      <c r="W285" s="135" t="str">
        <f>IF(1=1,IF(OR(U285="",V285="",NOT(ISNUMBER(U285)),NOT(ISNUMBER(V285)),U285=0),"",V285/U285),N("U23"))</f>
        <v/>
      </c>
      <c r="X285" s="136" t="str">
        <f>IF(1=1,IF(OR(W285="",NOT(ISNUMBER(F285))),"",F285*W285*IFERROR(INDEX(D384:D428,MATCH(AE285,B384:B428,0)),1)),N("V7"))</f>
        <v/>
      </c>
      <c r="Y285" s="137" t="str">
        <f>IF(1=1,IF(F285="","",IF(G285="","",IFERROR(INDEX(E384:E428,MATCH(AE285,B384:B428,0)),G285&amp;""))),N("W6"))</f>
        <v/>
      </c>
      <c r="Z285" s="142" t="str">
        <f>IF(1=1,IF(X285="","",IF(AND(ISNUMBER(X285),X285&lt;1,Y285="kg"),MAX(1,ROUND(X285*1000,0)),IF(AND(ISNUMBER(X285),X285&lt;1,Y285="L"),MAX(1,ROUND(X285*100,0)),ROUND(X285,3)))),N("X23"))</f>
        <v/>
      </c>
      <c r="AA285" s="143" t="str">
        <f>IF(1=1,IF(X285="","",IF(AND(ISNUMBER(X285),X285&lt;1,Y285="kg"),"g",IF(AND(ISNUMBER(X285),X285&lt;1,Y285="L"),"cl",Y285))),N("Y23"))</f>
        <v/>
      </c>
      <c r="AB285" s="123" t="str">
        <f>IF(1=1,IF(E285="","",IF(F285="","A CONTROLER",IF(NOT(ISNUMBER(F285)),"TEXTE",IF(OR(W285="",W285&lt;=0),"COMMANDE COUVERTS INCOMPLETE",IF(G285="","UNITE MANQUANTE",IF(COUNTIF(B384:B428,AE285)=0,"UNITE A CONTROLER","OK")))))),N("Z6"))</f>
        <v/>
      </c>
      <c r="AD285" s="144" t="str">
        <f>IF(1=1,IF(E285="","",AD268),N("AB23"))</f>
        <v/>
      </c>
      <c r="AE285" s="125" t="str">
        <f>IF(1=1,IF(G285="","",UPPER(TRIM(SUBSTITUTE(SUBSTITUTE(G285&amp;"",CHAR(160)," ")," "," ")))),N("AC23"))</f>
        <v/>
      </c>
    </row>
    <row r="286" spans="1:33" ht="15.75" x14ac:dyDescent="0.25">
      <c r="A286" s="160" t="str">
        <f>IF(1=1,IF(E286="","",A268),N("A24"))</f>
        <v/>
      </c>
      <c r="B286" s="127" t="str">
        <f>IF(1=1,IF(E286="","",B268),N("B24"))</f>
        <v/>
      </c>
      <c r="C286" s="128"/>
      <c r="D286" s="129" t="str">
        <f>IF(ISBLANK(E286),"",LARGE(D268:D285,1)+1)</f>
        <v/>
      </c>
      <c r="E286" s="130"/>
      <c r="F286" s="131"/>
      <c r="G286" s="170"/>
      <c r="H286" s="105"/>
      <c r="I286" s="132" t="str">
        <f>IF(1=1,IF(E286="","",I268),N("H24"))</f>
        <v/>
      </c>
      <c r="J286" s="133" t="str">
        <f>IF(1=1,IF(E286="","",J268),N("I24"))</f>
        <v/>
      </c>
      <c r="K286" s="134" t="str">
        <f>IF(1=1,IF(E286="","",K268),N("J24"))</f>
        <v/>
      </c>
      <c r="L286" s="135" t="str">
        <f>IF(1=1,IF(OR(J286="",O286="",NOT(ISNUMBER(J286)),NOT(ISNUMBER(O286)),J286=0),"",O286/J286),N("L24"))</f>
        <v/>
      </c>
      <c r="M286" s="136" t="str">
        <f>IF(1=1,IF(OR(L286="",NOT(ISNUMBER(F286))),"",F286*L286*IFERROR(INDEX(D384:D428,MATCH(AE286,B384:B428,0)),1)),N("M13"))</f>
        <v/>
      </c>
      <c r="N286" s="137" t="str">
        <f>IF(1=1,IF(F286="","",IF(G286="","",IFERROR(INDEX(E384:E428,MATCH(AE286,B384:B428,0)),G286&amp;""))),N("N6"))</f>
        <v/>
      </c>
      <c r="O286" s="138" t="str">
        <f>IF(1=1,IF(E286="","",O268),N("K24"))</f>
        <v/>
      </c>
      <c r="P286" s="139" t="str">
        <f>IF(1=1,IF(M286="","",IF(AND(ISNUMBER(M286),M286&lt;1,N286="kg"),MAX(1,ROUND(M286*1000,0)),IF(AND(ISNUMBER(M286),M286&lt;1,N286="L"),MAX(1,ROUND(M286*100,0)),ROUND(M286,3)))),N("O24"))</f>
        <v/>
      </c>
      <c r="Q286" s="140" t="str">
        <f>IF(1=1,IF(M286="","",IF(AND(ISNUMBER(M286),M286&lt;1,N286="kg"),"g",IF(AND(ISNUMBER(M286),M286&lt;1,N286="L"),"cl",N286))),N("P24"))</f>
        <v/>
      </c>
      <c r="R286" s="161" t="str">
        <f>IF(1=1,IF(E286="","",IF(F286="","A CONTROLER",IF(NOT(ISNUMBER(F286)),"TEXTE",IF(OR(L286="",L286&lt;=0),"COMMANDE PRINCIPALE INCOMPLETE",IF(G286="","UNITE MANQUANTE",IF(COUNTIF(B384:B428,AE286)=0,"UNITE A CONTROLER","OK")))))),N("Q9"))</f>
        <v/>
      </c>
      <c r="S286" s="105"/>
      <c r="T286" s="141">
        <f t="shared" si="18"/>
        <v>0</v>
      </c>
      <c r="U286" s="133" t="str">
        <f>IF(1=1,IF(E286="","",U268),N("S24"))</f>
        <v/>
      </c>
      <c r="V286" s="133" t="str">
        <f>IF(1=1,IF(E286="","",V268),N("T24"))</f>
        <v/>
      </c>
      <c r="W286" s="135" t="str">
        <f>IF(1=1,IF(OR(U286="",V286="",NOT(ISNUMBER(U286)),NOT(ISNUMBER(V286)),U286=0),"",V286/U286),N("U24"))</f>
        <v/>
      </c>
      <c r="X286" s="136" t="str">
        <f>IF(1=1,IF(OR(W286="",NOT(ISNUMBER(F286))),"",F286*W286*IFERROR(INDEX(D384:D428,MATCH(AE286,B384:B428,0)),1)),N("V7"))</f>
        <v/>
      </c>
      <c r="Y286" s="137" t="str">
        <f>IF(1=1,IF(F286="","",IF(G286="","",IFERROR(INDEX(E384:E428,MATCH(AE286,B384:B428,0)),G286&amp;""))),N("W6"))</f>
        <v/>
      </c>
      <c r="Z286" s="142" t="str">
        <f>IF(1=1,IF(X286="","",IF(AND(ISNUMBER(X286),X286&lt;1,Y286="kg"),MAX(1,ROUND(X286*1000,0)),IF(AND(ISNUMBER(X286),X286&lt;1,Y286="L"),MAX(1,ROUND(X286*100,0)),ROUND(X286,3)))),N("X24"))</f>
        <v/>
      </c>
      <c r="AA286" s="143" t="str">
        <f>IF(1=1,IF(X286="","",IF(AND(ISNUMBER(X286),X286&lt;1,Y286="kg"),"g",IF(AND(ISNUMBER(X286),X286&lt;1,Y286="L"),"cl",Y286))),N("Y24"))</f>
        <v/>
      </c>
      <c r="AB286" s="123" t="str">
        <f>IF(1=1,IF(E286="","",IF(F286="","A CONTROLER",IF(NOT(ISNUMBER(F286)),"TEXTE",IF(OR(W286="",W286&lt;=0),"COMMANDE COUVERTS INCOMPLETE",IF(G286="","UNITE MANQUANTE",IF(COUNTIF(B384:B428,AE286)=0,"UNITE A CONTROLER","OK")))))),N("Z6"))</f>
        <v/>
      </c>
      <c r="AD286" s="144" t="str">
        <f>IF(1=1,IF(E286="","",AD268),N("AB24"))</f>
        <v/>
      </c>
      <c r="AE286" s="125" t="str">
        <f>IF(1=1,IF(G286="","",UPPER(TRIM(SUBSTITUTE(SUBSTITUTE(G286&amp;"",CHAR(160)," ")," "," ")))),N("AC24"))</f>
        <v/>
      </c>
    </row>
    <row r="287" spans="1:33" ht="15.75" x14ac:dyDescent="0.25">
      <c r="A287" s="160" t="str">
        <f>IF(1=1,IF(E287="","",A268),N("A25"))</f>
        <v/>
      </c>
      <c r="B287" s="127" t="str">
        <f>IF(1=1,IF(E287="","",B268),N("B25"))</f>
        <v/>
      </c>
      <c r="C287" s="128"/>
      <c r="D287" s="129" t="str">
        <f>IF(ISBLANK(E287),"",LARGE(D268:D286,1)+1)</f>
        <v/>
      </c>
      <c r="E287" s="130"/>
      <c r="F287" s="131"/>
      <c r="G287" s="170"/>
      <c r="H287" s="105"/>
      <c r="I287" s="132" t="str">
        <f>IF(1=1,IF(E287="","",I268),N("H25"))</f>
        <v/>
      </c>
      <c r="J287" s="133" t="str">
        <f>IF(1=1,IF(E287="","",J268),N("I25"))</f>
        <v/>
      </c>
      <c r="K287" s="134" t="str">
        <f>IF(1=1,IF(E287="","",K268),N("J25"))</f>
        <v/>
      </c>
      <c r="L287" s="135" t="str">
        <f>IF(1=1,IF(OR(J287="",O287="",NOT(ISNUMBER(J287)),NOT(ISNUMBER(O287)),J287=0),"",O287/J287),N("L25"))</f>
        <v/>
      </c>
      <c r="M287" s="136" t="str">
        <f>IF(1=1,IF(OR(L287="",NOT(ISNUMBER(F287))),"",F287*L287*IFERROR(INDEX(D384:D428,MATCH(AE287,B384:B428,0)),1)),N("M13"))</f>
        <v/>
      </c>
      <c r="N287" s="137" t="str">
        <f>IF(1=1,IF(F287="","",IF(G287="","",IFERROR(INDEX(E384:E428,MATCH(AE287,B384:B428,0)),G287&amp;""))),N("N6"))</f>
        <v/>
      </c>
      <c r="O287" s="138" t="str">
        <f>IF(1=1,IF(E287="","",O268),N("K25"))</f>
        <v/>
      </c>
      <c r="P287" s="139" t="str">
        <f>IF(1=1,IF(M287="","",IF(AND(ISNUMBER(M287),M287&lt;1,N287="kg"),MAX(1,ROUND(M287*1000,0)),IF(AND(ISNUMBER(M287),M287&lt;1,N287="L"),MAX(1,ROUND(M287*100,0)),ROUND(M287,3)))),N("O25"))</f>
        <v/>
      </c>
      <c r="Q287" s="140" t="str">
        <f>IF(1=1,IF(M287="","",IF(AND(ISNUMBER(M287),M287&lt;1,N287="kg"),"g",IF(AND(ISNUMBER(M287),M287&lt;1,N287="L"),"cl",N287))),N("P25"))</f>
        <v/>
      </c>
      <c r="R287" s="161" t="str">
        <f>IF(1=1,IF(E287="","",IF(F287="","A CONTROLER",IF(NOT(ISNUMBER(F287)),"TEXTE",IF(OR(L287="",L287&lt;=0),"COMMANDE PRINCIPALE INCOMPLETE",IF(G287="","UNITE MANQUANTE",IF(COUNTIF(B384:B428,AE287)=0,"UNITE A CONTROLER","OK")))))),N("Q9"))</f>
        <v/>
      </c>
      <c r="S287" s="105"/>
      <c r="T287" s="141">
        <f t="shared" si="18"/>
        <v>0</v>
      </c>
      <c r="U287" s="133" t="str">
        <f>IF(1=1,IF(E287="","",U268),N("S25"))</f>
        <v/>
      </c>
      <c r="V287" s="133" t="str">
        <f>IF(1=1,IF(E287="","",V268),N("T25"))</f>
        <v/>
      </c>
      <c r="W287" s="135" t="str">
        <f>IF(1=1,IF(OR(U287="",V287="",NOT(ISNUMBER(U287)),NOT(ISNUMBER(V287)),U287=0),"",V287/U287),N("U25"))</f>
        <v/>
      </c>
      <c r="X287" s="136" t="str">
        <f>IF(1=1,IF(OR(W287="",NOT(ISNUMBER(F287))),"",F287*W287*IFERROR(INDEX(D384:D428,MATCH(AE287,B384:B428,0)),1)),N("V7"))</f>
        <v/>
      </c>
      <c r="Y287" s="137" t="str">
        <f>IF(1=1,IF(F287="","",IF(G287="","",IFERROR(INDEX(E384:E428,MATCH(AE287,B384:B428,0)),G287&amp;""))),N("W6"))</f>
        <v/>
      </c>
      <c r="Z287" s="142" t="str">
        <f>IF(1=1,IF(X287="","",IF(AND(ISNUMBER(X287),X287&lt;1,Y287="kg"),MAX(1,ROUND(X287*1000,0)),IF(AND(ISNUMBER(X287),X287&lt;1,Y287="L"),MAX(1,ROUND(X287*100,0)),ROUND(X287,3)))),N("X25"))</f>
        <v/>
      </c>
      <c r="AA287" s="143" t="str">
        <f>IF(1=1,IF(X287="","",IF(AND(ISNUMBER(X287),X287&lt;1,Y287="kg"),"g",IF(AND(ISNUMBER(X287),X287&lt;1,Y287="L"),"cl",Y287))),N("Y25"))</f>
        <v/>
      </c>
      <c r="AB287" s="123" t="str">
        <f>IF(1=1,IF(E287="","",IF(F287="","A CONTROLER",IF(NOT(ISNUMBER(F287)),"TEXTE",IF(OR(W287="",W287&lt;=0),"COMMANDE COUVERTS INCOMPLETE",IF(G287="","UNITE MANQUANTE",IF(COUNTIF(B384:B428,AE287)=0,"UNITE A CONTROLER","OK")))))),N("Z6"))</f>
        <v/>
      </c>
      <c r="AD287" s="144" t="str">
        <f>IF(1=1,IF(E287="","",AD268),N("AB25"))</f>
        <v/>
      </c>
      <c r="AE287" s="125" t="str">
        <f>IF(1=1,IF(G287="","",UPPER(TRIM(SUBSTITUTE(SUBSTITUTE(G287&amp;"",CHAR(160)," ")," "," ")))),N("AC25"))</f>
        <v/>
      </c>
    </row>
    <row r="288" spans="1:33" ht="15.75" x14ac:dyDescent="0.25">
      <c r="A288" s="160" t="str">
        <f>IF(1=1,IF(E288="","",A268),N("A26"))</f>
        <v/>
      </c>
      <c r="B288" s="127" t="str">
        <f>IF(1=1,IF(E288="","",B268),N("B26"))</f>
        <v/>
      </c>
      <c r="C288" s="128"/>
      <c r="D288" s="129" t="str">
        <f>IF(ISBLANK(E288),"",LARGE(D268:D287,1)+1)</f>
        <v/>
      </c>
      <c r="E288" s="130"/>
      <c r="F288" s="131"/>
      <c r="G288" s="170"/>
      <c r="H288" s="105"/>
      <c r="I288" s="132" t="str">
        <f>IF(1=1,IF(E288="","",I268),N("H26"))</f>
        <v/>
      </c>
      <c r="J288" s="133" t="str">
        <f>IF(1=1,IF(E288="","",J268),N("I26"))</f>
        <v/>
      </c>
      <c r="K288" s="134" t="str">
        <f>IF(1=1,IF(E288="","",K268),N("J26"))</f>
        <v/>
      </c>
      <c r="L288" s="135" t="str">
        <f>IF(1=1,IF(OR(J288="",O288="",NOT(ISNUMBER(J288)),NOT(ISNUMBER(O288)),J288=0),"",O288/J288),N("L26"))</f>
        <v/>
      </c>
      <c r="M288" s="136" t="str">
        <f>IF(1=1,IF(OR(L288="",NOT(ISNUMBER(F288))),"",F288*L288*IFERROR(INDEX(D384:D428,MATCH(AE288,B384:B428,0)),1)),N("M13"))</f>
        <v/>
      </c>
      <c r="N288" s="137" t="str">
        <f>IF(1=1,IF(F288="","",IF(G288="","",IFERROR(INDEX(E384:E428,MATCH(AE288,B384:B428,0)),G288&amp;""))),N("N6"))</f>
        <v/>
      </c>
      <c r="O288" s="138" t="str">
        <f>IF(1=1,IF(E288="","",O268),N("K26"))</f>
        <v/>
      </c>
      <c r="P288" s="139" t="str">
        <f>IF(1=1,IF(M288="","",IF(AND(ISNUMBER(M288),M288&lt;1,N288="kg"),MAX(1,ROUND(M288*1000,0)),IF(AND(ISNUMBER(M288),M288&lt;1,N288="L"),MAX(1,ROUND(M288*100,0)),ROUND(M288,3)))),N("O26"))</f>
        <v/>
      </c>
      <c r="Q288" s="140" t="str">
        <f>IF(1=1,IF(M288="","",IF(AND(ISNUMBER(M288),M288&lt;1,N288="kg"),"g",IF(AND(ISNUMBER(M288),M288&lt;1,N288="L"),"cl",N288))),N("P26"))</f>
        <v/>
      </c>
      <c r="R288" s="161" t="str">
        <f>IF(1=1,IF(E288="","",IF(F288="","A CONTROLER",IF(NOT(ISNUMBER(F288)),"TEXTE",IF(OR(L288="",L288&lt;=0),"COMMANDE PRINCIPALE INCOMPLETE",IF(G288="","UNITE MANQUANTE",IF(COUNTIF(B384:B428,AE288)=0,"UNITE A CONTROLER","OK")))))),N("Q9"))</f>
        <v/>
      </c>
      <c r="S288" s="105"/>
      <c r="T288" s="141">
        <f t="shared" si="18"/>
        <v>0</v>
      </c>
      <c r="U288" s="133" t="str">
        <f>IF(1=1,IF(E288="","",U268),N("S26"))</f>
        <v/>
      </c>
      <c r="V288" s="133" t="str">
        <f>IF(1=1,IF(E288="","",V268),N("T26"))</f>
        <v/>
      </c>
      <c r="W288" s="135" t="str">
        <f>IF(1=1,IF(OR(U288="",V288="",NOT(ISNUMBER(U288)),NOT(ISNUMBER(V288)),U288=0),"",V288/U288),N("U26"))</f>
        <v/>
      </c>
      <c r="X288" s="136" t="str">
        <f>IF(1=1,IF(OR(W288="",NOT(ISNUMBER(F288))),"",F288*W288*IFERROR(INDEX(D384:D428,MATCH(AE288,B384:B428,0)),1)),N("V7"))</f>
        <v/>
      </c>
      <c r="Y288" s="137" t="str">
        <f>IF(1=1,IF(F288="","",IF(G288="","",IFERROR(INDEX(E384:E428,MATCH(AE288,B384:B428,0)),G288&amp;""))),N("W6"))</f>
        <v/>
      </c>
      <c r="Z288" s="142" t="str">
        <f>IF(1=1,IF(X288="","",IF(AND(ISNUMBER(X288),X288&lt;1,Y288="kg"),MAX(1,ROUND(X288*1000,0)),IF(AND(ISNUMBER(X288),X288&lt;1,Y288="L"),MAX(1,ROUND(X288*100,0)),ROUND(X288,3)))),N("X26"))</f>
        <v/>
      </c>
      <c r="AA288" s="143" t="str">
        <f>IF(1=1,IF(X288="","",IF(AND(ISNUMBER(X288),X288&lt;1,Y288="kg"),"g",IF(AND(ISNUMBER(X288),X288&lt;1,Y288="L"),"cl",Y288))),N("Y26"))</f>
        <v/>
      </c>
      <c r="AB288" s="123" t="str">
        <f>IF(1=1,IF(E288="","",IF(F288="","A CONTROLER",IF(NOT(ISNUMBER(F288)),"TEXTE",IF(OR(W288="",W288&lt;=0),"COMMANDE COUVERTS INCOMPLETE",IF(G288="","UNITE MANQUANTE",IF(COUNTIF(B384:B428,AE288)=0,"UNITE A CONTROLER","OK")))))),N("Z6"))</f>
        <v/>
      </c>
      <c r="AD288" s="144" t="str">
        <f>IF(1=1,IF(E288="","",AD268),N("AB26"))</f>
        <v/>
      </c>
      <c r="AE288" s="125" t="str">
        <f>IF(1=1,IF(G288="","",UPPER(TRIM(SUBSTITUTE(SUBSTITUTE(G288&amp;"",CHAR(160)," ")," "," ")))),N("AC26"))</f>
        <v/>
      </c>
    </row>
    <row r="289" spans="1:33" ht="15.75" x14ac:dyDescent="0.25">
      <c r="A289" s="160" t="str">
        <f>IF(1=1,IF(E289="","",A268),N("A27"))</f>
        <v/>
      </c>
      <c r="B289" s="127" t="str">
        <f>IF(1=1,IF(E289="","",B268),N("B27"))</f>
        <v/>
      </c>
      <c r="C289" s="128"/>
      <c r="D289" s="129" t="str">
        <f>IF(ISBLANK(E289),"",LARGE(D268:D288,1)+1)</f>
        <v/>
      </c>
      <c r="E289" s="130"/>
      <c r="F289" s="131"/>
      <c r="G289" s="170"/>
      <c r="H289" s="105"/>
      <c r="I289" s="132" t="str">
        <f>IF(1=1,IF(E289="","",I268),N("H27"))</f>
        <v/>
      </c>
      <c r="J289" s="133" t="str">
        <f>IF(1=1,IF(E289="","",J268),N("I27"))</f>
        <v/>
      </c>
      <c r="K289" s="134" t="str">
        <f>IF(1=1,IF(E289="","",K268),N("J27"))</f>
        <v/>
      </c>
      <c r="L289" s="135" t="str">
        <f>IF(1=1,IF(OR(J289="",O289="",NOT(ISNUMBER(J289)),NOT(ISNUMBER(O289)),J289=0),"",O289/J289),N("L27"))</f>
        <v/>
      </c>
      <c r="M289" s="136" t="str">
        <f>IF(1=1,IF(OR(L289="",NOT(ISNUMBER(F289))),"",F289*L289*IFERROR(INDEX(D384:D428,MATCH(AE289,B384:B428,0)),1)),N("M13"))</f>
        <v/>
      </c>
      <c r="N289" s="137" t="str">
        <f>IF(1=1,IF(F289="","",IF(G289="","",IFERROR(INDEX(E384:E428,MATCH(AE289,B384:B428,0)),G289&amp;""))),N("N6"))</f>
        <v/>
      </c>
      <c r="O289" s="138" t="str">
        <f>IF(1=1,IF(E289="","",O268),N("K27"))</f>
        <v/>
      </c>
      <c r="P289" s="139" t="str">
        <f>IF(1=1,IF(M289="","",IF(AND(ISNUMBER(M289),M289&lt;1,N289="kg"),MAX(1,ROUND(M289*1000,0)),IF(AND(ISNUMBER(M289),M289&lt;1,N289="L"),MAX(1,ROUND(M289*100,0)),ROUND(M289,3)))),N("O27"))</f>
        <v/>
      </c>
      <c r="Q289" s="140" t="str">
        <f>IF(1=1,IF(M289="","",IF(AND(ISNUMBER(M289),M289&lt;1,N289="kg"),"g",IF(AND(ISNUMBER(M289),M289&lt;1,N289="L"),"cl",N289))),N("P27"))</f>
        <v/>
      </c>
      <c r="R289" s="161" t="str">
        <f>IF(1=1,IF(E289="","",IF(F289="","A CONTROLER",IF(NOT(ISNUMBER(F289)),"TEXTE",IF(OR(L289="",L289&lt;=0),"COMMANDE PRINCIPALE INCOMPLETE",IF(G289="","UNITE MANQUANTE",IF(COUNTIF(B384:B428,AE289)=0,"UNITE A CONTROLER","OK")))))),N("Q9"))</f>
        <v/>
      </c>
      <c r="S289" s="105"/>
      <c r="T289" s="141">
        <f t="shared" si="18"/>
        <v>0</v>
      </c>
      <c r="U289" s="133" t="str">
        <f>IF(1=1,IF(E289="","",U268),N("S27"))</f>
        <v/>
      </c>
      <c r="V289" s="133" t="str">
        <f>IF(1=1,IF(E289="","",V268),N("T27"))</f>
        <v/>
      </c>
      <c r="W289" s="135" t="str">
        <f>IF(1=1,IF(OR(U289="",V289="",NOT(ISNUMBER(U289)),NOT(ISNUMBER(V289)),U289=0),"",V289/U289),N("U27"))</f>
        <v/>
      </c>
      <c r="X289" s="136" t="str">
        <f>IF(1=1,IF(OR(W289="",NOT(ISNUMBER(F289))),"",F289*W289*IFERROR(INDEX(D384:D428,MATCH(AE289,B384:B428,0)),1)),N("V7"))</f>
        <v/>
      </c>
      <c r="Y289" s="137" t="str">
        <f>IF(1=1,IF(F289="","",IF(G289="","",IFERROR(INDEX(E384:E428,MATCH(AE289,B384:B428,0)),G289&amp;""))),N("W6"))</f>
        <v/>
      </c>
      <c r="Z289" s="142" t="str">
        <f>IF(1=1,IF(X289="","",IF(AND(ISNUMBER(X289),X289&lt;1,Y289="kg"),MAX(1,ROUND(X289*1000,0)),IF(AND(ISNUMBER(X289),X289&lt;1,Y289="L"),MAX(1,ROUND(X289*100,0)),ROUND(X289,3)))),N("X27"))</f>
        <v/>
      </c>
      <c r="AA289" s="143" t="str">
        <f>IF(1=1,IF(X289="","",IF(AND(ISNUMBER(X289),X289&lt;1,Y289="kg"),"g",IF(AND(ISNUMBER(X289),X289&lt;1,Y289="L"),"cl",Y289))),N("Y27"))</f>
        <v/>
      </c>
      <c r="AB289" s="123" t="str">
        <f>IF(1=1,IF(E289="","",IF(F289="","A CONTROLER",IF(NOT(ISNUMBER(F289)),"TEXTE",IF(OR(W289="",W289&lt;=0),"COMMANDE COUVERTS INCOMPLETE",IF(G289="","UNITE MANQUANTE",IF(COUNTIF(B384:B428,AE289)=0,"UNITE A CONTROLER","OK")))))),N("Z6"))</f>
        <v/>
      </c>
      <c r="AD289" s="144" t="str">
        <f>IF(1=1,IF(E289="","",AD268),N("AB27"))</f>
        <v/>
      </c>
      <c r="AE289" s="125" t="str">
        <f>IF(1=1,IF(G289="","",UPPER(TRIM(SUBSTITUTE(SUBSTITUTE(G289&amp;"",CHAR(160)," ")," "," ")))),N("AC27"))</f>
        <v/>
      </c>
    </row>
    <row r="290" spans="1:33" ht="15.75" x14ac:dyDescent="0.25">
      <c r="A290" s="160" t="str">
        <f>IF(1=1,IF(E290="","",A268),N("A28"))</f>
        <v/>
      </c>
      <c r="B290" s="127" t="str">
        <f>IF(1=1,IF(E290="","",B268),N("B28"))</f>
        <v/>
      </c>
      <c r="C290" s="128"/>
      <c r="D290" s="129" t="str">
        <f>IF(ISBLANK(E290),"",LARGE(D268:D289,1)+1)</f>
        <v/>
      </c>
      <c r="E290" s="130"/>
      <c r="F290" s="131"/>
      <c r="G290" s="170"/>
      <c r="H290" s="105"/>
      <c r="I290" s="132" t="str">
        <f>IF(1=1,IF(E290="","",I268),N("H28"))</f>
        <v/>
      </c>
      <c r="J290" s="133" t="str">
        <f>IF(1=1,IF(E290="","",J268),N("I28"))</f>
        <v/>
      </c>
      <c r="K290" s="134" t="str">
        <f>IF(1=1,IF(E290="","",K268),N("J28"))</f>
        <v/>
      </c>
      <c r="L290" s="135" t="str">
        <f>IF(1=1,IF(OR(J290="",O290="",NOT(ISNUMBER(J290)),NOT(ISNUMBER(O290)),J290=0),"",O290/J290),N("L28"))</f>
        <v/>
      </c>
      <c r="M290" s="136" t="str">
        <f>IF(1=1,IF(OR(L290="",NOT(ISNUMBER(F290))),"",F290*L290*IFERROR(INDEX(D384:D428,MATCH(AE290,B384:B428,0)),1)),N("M13"))</f>
        <v/>
      </c>
      <c r="N290" s="137" t="str">
        <f>IF(1=1,IF(F290="","",IF(G290="","",IFERROR(INDEX(E384:E428,MATCH(AE290,B384:B428,0)),G290&amp;""))),N("N6"))</f>
        <v/>
      </c>
      <c r="O290" s="138" t="str">
        <f>IF(1=1,IF(E290="","",O268),N("K28"))</f>
        <v/>
      </c>
      <c r="P290" s="139" t="str">
        <f>IF(1=1,IF(M290="","",IF(AND(ISNUMBER(M290),M290&lt;1,N290="kg"),MAX(1,ROUND(M290*1000,0)),IF(AND(ISNUMBER(M290),M290&lt;1,N290="L"),MAX(1,ROUND(M290*100,0)),ROUND(M290,3)))),N("O28"))</f>
        <v/>
      </c>
      <c r="Q290" s="140" t="str">
        <f>IF(1=1,IF(M290="","",IF(AND(ISNUMBER(M290),M290&lt;1,N290="kg"),"g",IF(AND(ISNUMBER(M290),M290&lt;1,N290="L"),"cl",N290))),N("P28"))</f>
        <v/>
      </c>
      <c r="R290" s="161" t="str">
        <f>IF(1=1,IF(E290="","",IF(F290="","A CONTROLER",IF(NOT(ISNUMBER(F290)),"TEXTE",IF(OR(L290="",L290&lt;=0),"COMMANDE PRINCIPALE INCOMPLETE",IF(G290="","UNITE MANQUANTE",IF(COUNTIF(B384:B428,AE290)=0,"UNITE A CONTROLER","OK")))))),N("Q9"))</f>
        <v/>
      </c>
      <c r="S290" s="105"/>
      <c r="T290" s="141">
        <f t="shared" si="18"/>
        <v>0</v>
      </c>
      <c r="U290" s="133" t="str">
        <f>IF(1=1,IF(E290="","",U268),N("S28"))</f>
        <v/>
      </c>
      <c r="V290" s="133" t="str">
        <f>IF(1=1,IF(E290="","",V268),N("T28"))</f>
        <v/>
      </c>
      <c r="W290" s="135" t="str">
        <f>IF(1=1,IF(OR(U290="",V290="",NOT(ISNUMBER(U290)),NOT(ISNUMBER(V290)),U290=0),"",V290/U290),N("U28"))</f>
        <v/>
      </c>
      <c r="X290" s="136" t="str">
        <f>IF(1=1,IF(OR(W290="",NOT(ISNUMBER(F290))),"",F290*W290*IFERROR(INDEX(D384:D428,MATCH(AE290,B384:B428,0)),1)),N("V7"))</f>
        <v/>
      </c>
      <c r="Y290" s="137" t="str">
        <f>IF(1=1,IF(F290="","",IF(G290="","",IFERROR(INDEX(E384:E428,MATCH(AE290,B384:B428,0)),G290&amp;""))),N("W6"))</f>
        <v/>
      </c>
      <c r="Z290" s="142" t="str">
        <f>IF(1=1,IF(X290="","",IF(AND(ISNUMBER(X290),X290&lt;1,Y290="kg"),MAX(1,ROUND(X290*1000,0)),IF(AND(ISNUMBER(X290),X290&lt;1,Y290="L"),MAX(1,ROUND(X290*100,0)),ROUND(X290,3)))),N("X28"))</f>
        <v/>
      </c>
      <c r="AA290" s="143" t="str">
        <f>IF(1=1,IF(X290="","",IF(AND(ISNUMBER(X290),X290&lt;1,Y290="kg"),"g",IF(AND(ISNUMBER(X290),X290&lt;1,Y290="L"),"cl",Y290))),N("Y28"))</f>
        <v/>
      </c>
      <c r="AB290" s="123" t="str">
        <f>IF(1=1,IF(E290="","",IF(F290="","A CONTROLER",IF(NOT(ISNUMBER(F290)),"TEXTE",IF(OR(W290="",W290&lt;=0),"COMMANDE COUVERTS INCOMPLETE",IF(G290="","UNITE MANQUANTE",IF(COUNTIF(B384:B428,AE290)=0,"UNITE A CONTROLER","OK")))))),N("Z6"))</f>
        <v/>
      </c>
      <c r="AD290" s="144" t="str">
        <f>IF(1=1,IF(E290="","",AD268),N("AB28"))</f>
        <v/>
      </c>
      <c r="AE290" s="125" t="str">
        <f>IF(1=1,IF(G290="","",UPPER(TRIM(SUBSTITUTE(SUBSTITUTE(G290&amp;"",CHAR(160)," ")," "," ")))),N("AC28"))</f>
        <v/>
      </c>
    </row>
    <row r="291" spans="1:33" ht="15.75" x14ac:dyDescent="0.25">
      <c r="A291" s="160" t="str">
        <f>IF(1=1,IF(E291="","",A268),N("A29"))</f>
        <v/>
      </c>
      <c r="B291" s="127" t="str">
        <f>IF(1=1,IF(E291="","",B268),N("B29"))</f>
        <v/>
      </c>
      <c r="C291" s="128"/>
      <c r="D291" s="129" t="str">
        <f>IF(ISBLANK(E291),"",LARGE(D268:D290,1)+1)</f>
        <v/>
      </c>
      <c r="E291" s="130"/>
      <c r="F291" s="131"/>
      <c r="G291" s="170"/>
      <c r="H291" s="105"/>
      <c r="I291" s="132" t="str">
        <f>IF(1=1,IF(E291="","",I268),N("H29"))</f>
        <v/>
      </c>
      <c r="J291" s="133" t="str">
        <f>IF(1=1,IF(E291="","",J268),N("I29"))</f>
        <v/>
      </c>
      <c r="K291" s="134" t="str">
        <f>IF(1=1,IF(E291="","",K268),N("J29"))</f>
        <v/>
      </c>
      <c r="L291" s="135" t="str">
        <f>IF(1=1,IF(OR(J291="",O291="",NOT(ISNUMBER(J291)),NOT(ISNUMBER(O291)),J291=0),"",O291/J291),N("L29"))</f>
        <v/>
      </c>
      <c r="M291" s="136" t="str">
        <f>IF(1=1,IF(OR(L291="",NOT(ISNUMBER(F291))),"",F291*L291*IFERROR(INDEX(D384:D428,MATCH(AE291,B384:B428,0)),1)),N("M13"))</f>
        <v/>
      </c>
      <c r="N291" s="137" t="str">
        <f>IF(1=1,IF(F291="","",IF(G291="","",IFERROR(INDEX(E384:E428,MATCH(AE291,B384:B428,0)),G291&amp;""))),N("N6"))</f>
        <v/>
      </c>
      <c r="O291" s="138" t="str">
        <f>IF(1=1,IF(E291="","",O268),N("K29"))</f>
        <v/>
      </c>
      <c r="P291" s="139" t="str">
        <f>IF(1=1,IF(M291="","",IF(AND(ISNUMBER(M291),M291&lt;1,N291="kg"),MAX(1,ROUND(M291*1000,0)),IF(AND(ISNUMBER(M291),M291&lt;1,N291="L"),MAX(1,ROUND(M291*100,0)),ROUND(M291,3)))),N("O29"))</f>
        <v/>
      </c>
      <c r="Q291" s="140" t="str">
        <f>IF(1=1,IF(M291="","",IF(AND(ISNUMBER(M291),M291&lt;1,N291="kg"),"g",IF(AND(ISNUMBER(M291),M291&lt;1,N291="L"),"cl",N291))),N("P29"))</f>
        <v/>
      </c>
      <c r="R291" s="161" t="str">
        <f>IF(1=1,IF(E291="","",IF(F291="","A CONTROLER",IF(NOT(ISNUMBER(F291)),"TEXTE",IF(OR(L291="",L291&lt;=0),"COMMANDE PRINCIPALE INCOMPLETE",IF(G291="","UNITE MANQUANTE",IF(COUNTIF(B384:B428,AE291)=0,"UNITE A CONTROLER","OK")))))),N("Q9"))</f>
        <v/>
      </c>
      <c r="S291" s="105"/>
      <c r="T291" s="141">
        <f t="shared" si="18"/>
        <v>0</v>
      </c>
      <c r="U291" s="133" t="str">
        <f>IF(1=1,IF(E291="","",U268),N("S29"))</f>
        <v/>
      </c>
      <c r="V291" s="133" t="str">
        <f>IF(1=1,IF(E291="","",V268),N("T29"))</f>
        <v/>
      </c>
      <c r="W291" s="135" t="str">
        <f>IF(1=1,IF(OR(U291="",V291="",NOT(ISNUMBER(U291)),NOT(ISNUMBER(V291)),U291=0),"",V291/U291),N("U29"))</f>
        <v/>
      </c>
      <c r="X291" s="136" t="str">
        <f>IF(1=1,IF(OR(W291="",NOT(ISNUMBER(F291))),"",F291*W291*IFERROR(INDEX(D384:D428,MATCH(AE291,B384:B428,0)),1)),N("V7"))</f>
        <v/>
      </c>
      <c r="Y291" s="137" t="str">
        <f>IF(1=1,IF(F291="","",IF(G291="","",IFERROR(INDEX(E384:E428,MATCH(AE291,B384:B428,0)),G291&amp;""))),N("W6"))</f>
        <v/>
      </c>
      <c r="Z291" s="142" t="str">
        <f>IF(1=1,IF(X291="","",IF(AND(ISNUMBER(X291),X291&lt;1,Y291="kg"),MAX(1,ROUND(X291*1000,0)),IF(AND(ISNUMBER(X291),X291&lt;1,Y291="L"),MAX(1,ROUND(X291*100,0)),ROUND(X291,3)))),N("X29"))</f>
        <v/>
      </c>
      <c r="AA291" s="143" t="str">
        <f>IF(1=1,IF(X291="","",IF(AND(ISNUMBER(X291),X291&lt;1,Y291="kg"),"g",IF(AND(ISNUMBER(X291),X291&lt;1,Y291="L"),"cl",Y291))),N("Y29"))</f>
        <v/>
      </c>
      <c r="AB291" s="123" t="str">
        <f>IF(1=1,IF(E291="","",IF(F291="","A CONTROLER",IF(NOT(ISNUMBER(F291)),"TEXTE",IF(OR(W291="",W291&lt;=0),"COMMANDE COUVERTS INCOMPLETE",IF(G291="","UNITE MANQUANTE",IF(COUNTIF(B384:B428,AE291)=0,"UNITE A CONTROLER","OK")))))),N("Z6"))</f>
        <v/>
      </c>
      <c r="AD291" s="144" t="str">
        <f>IF(1=1,IF(E291="","",AD268),N("AB29"))</f>
        <v/>
      </c>
      <c r="AE291" s="125" t="str">
        <f>IF(1=1,IF(G291="","",UPPER(TRIM(SUBSTITUTE(SUBSTITUTE(G291&amp;"",CHAR(160)," ")," "," ")))),N("AC29"))</f>
        <v/>
      </c>
    </row>
    <row r="292" spans="1:33" ht="15.75" x14ac:dyDescent="0.25">
      <c r="A292" s="160" t="str">
        <f>IF(1=1,IF(E292="","",A268),N("A30"))</f>
        <v/>
      </c>
      <c r="B292" s="127" t="str">
        <f>IF(1=1,IF(E292="","",B268),N("B30"))</f>
        <v/>
      </c>
      <c r="C292" s="128"/>
      <c r="D292" s="129" t="str">
        <f>IF(ISBLANK(E292),"",LARGE(D268:D291,1)+1)</f>
        <v/>
      </c>
      <c r="E292" s="130"/>
      <c r="F292" s="131"/>
      <c r="G292" s="170"/>
      <c r="H292" s="105"/>
      <c r="I292" s="132" t="str">
        <f>IF(1=1,IF(E292="","",I268),N("H30"))</f>
        <v/>
      </c>
      <c r="J292" s="133" t="str">
        <f>IF(1=1,IF(E292="","",J268),N("I30"))</f>
        <v/>
      </c>
      <c r="K292" s="134" t="str">
        <f>IF(1=1,IF(E292="","",K268),N("J30"))</f>
        <v/>
      </c>
      <c r="L292" s="135" t="str">
        <f>IF(1=1,IF(OR(J292="",O292="",NOT(ISNUMBER(J292)),NOT(ISNUMBER(O292)),J292=0),"",O292/J292),N("L30"))</f>
        <v/>
      </c>
      <c r="M292" s="136" t="str">
        <f>IF(1=1,IF(OR(L292="",NOT(ISNUMBER(F292))),"",F292*L292*IFERROR(INDEX(D384:D428,MATCH(AE292,B384:B428,0)),1)),N("M13"))</f>
        <v/>
      </c>
      <c r="N292" s="137" t="str">
        <f>IF(1=1,IF(F292="","",IF(G292="","",IFERROR(INDEX(E384:E428,MATCH(AE292,B384:B428,0)),G292&amp;""))),N("N6"))</f>
        <v/>
      </c>
      <c r="O292" s="138" t="str">
        <f>IF(1=1,IF(E292="","",O268),N("K30"))</f>
        <v/>
      </c>
      <c r="P292" s="139" t="str">
        <f>IF(1=1,IF(M292="","",IF(AND(ISNUMBER(M292),M292&lt;1,N292="kg"),MAX(1,ROUND(M292*1000,0)),IF(AND(ISNUMBER(M292),M292&lt;1,N292="L"),MAX(1,ROUND(M292*100,0)),ROUND(M292,3)))),N("O30"))</f>
        <v/>
      </c>
      <c r="Q292" s="140" t="str">
        <f>IF(1=1,IF(M292="","",IF(AND(ISNUMBER(M292),M292&lt;1,N292="kg"),"g",IF(AND(ISNUMBER(M292),M292&lt;1,N292="L"),"cl",N292))),N("P30"))</f>
        <v/>
      </c>
      <c r="R292" s="161" t="str">
        <f>IF(1=1,IF(E292="","",IF(F292="","A CONTROLER",IF(NOT(ISNUMBER(F292)),"TEXTE",IF(OR(L292="",L292&lt;=0),"COMMANDE PRINCIPALE INCOMPLETE",IF(G292="","UNITE MANQUANTE",IF(COUNTIF(B384:B428,AE292)=0,"UNITE A CONTROLER","OK")))))),N("Q9"))</f>
        <v/>
      </c>
      <c r="S292" s="105"/>
      <c r="T292" s="141">
        <f t="shared" si="18"/>
        <v>0</v>
      </c>
      <c r="U292" s="133" t="str">
        <f>IF(1=1,IF(E292="","",U268),N("S30"))</f>
        <v/>
      </c>
      <c r="V292" s="133" t="str">
        <f>IF(1=1,IF(E292="","",V268),N("T30"))</f>
        <v/>
      </c>
      <c r="W292" s="135" t="str">
        <f>IF(1=1,IF(OR(U292="",V292="",NOT(ISNUMBER(U292)),NOT(ISNUMBER(V292)),U292=0),"",V292/U292),N("U30"))</f>
        <v/>
      </c>
      <c r="X292" s="136" t="str">
        <f>IF(1=1,IF(OR(W292="",NOT(ISNUMBER(F292))),"",F292*W292*IFERROR(INDEX(D384:D428,MATCH(AE292,B384:B428,0)),1)),N("V7"))</f>
        <v/>
      </c>
      <c r="Y292" s="137" t="str">
        <f>IF(1=1,IF(F292="","",IF(G292="","",IFERROR(INDEX(E384:E428,MATCH(AE292,B384:B428,0)),G292&amp;""))),N("W6"))</f>
        <v/>
      </c>
      <c r="Z292" s="142" t="str">
        <f>IF(1=1,IF(X292="","",IF(AND(ISNUMBER(X292),X292&lt;1,Y292="kg"),MAX(1,ROUND(X292*1000,0)),IF(AND(ISNUMBER(X292),X292&lt;1,Y292="L"),MAX(1,ROUND(X292*100,0)),ROUND(X292,3)))),N("X30"))</f>
        <v/>
      </c>
      <c r="AA292" s="143" t="str">
        <f>IF(1=1,IF(X292="","",IF(AND(ISNUMBER(X292),X292&lt;1,Y292="kg"),"g",IF(AND(ISNUMBER(X292),X292&lt;1,Y292="L"),"cl",Y292))),N("Y30"))</f>
        <v/>
      </c>
      <c r="AB292" s="123" t="str">
        <f>IF(1=1,IF(E292="","",IF(F292="","A CONTROLER",IF(NOT(ISNUMBER(F292)),"TEXTE",IF(OR(W292="",W292&lt;=0),"COMMANDE COUVERTS INCOMPLETE",IF(G292="","UNITE MANQUANTE",IF(COUNTIF(B384:B428,AE292)=0,"UNITE A CONTROLER","OK")))))),N("Z6"))</f>
        <v/>
      </c>
      <c r="AD292" s="144" t="str">
        <f>IF(1=1,IF(E292="","",AD268),N("AB30"))</f>
        <v/>
      </c>
      <c r="AE292" s="125" t="str">
        <f>IF(1=1,IF(G292="","",UPPER(TRIM(SUBSTITUTE(SUBSTITUTE(G292&amp;"",CHAR(160)," ")," "," ")))),N("AC30"))</f>
        <v/>
      </c>
    </row>
    <row r="293" spans="1:33" ht="15.75" x14ac:dyDescent="0.25">
      <c r="A293" s="160" t="str">
        <f>IF(1=1,IF(E293="","",A268),N("A31"))</f>
        <v/>
      </c>
      <c r="B293" s="127" t="str">
        <f>IF(1=1,IF(E293="","",B268),N("B31"))</f>
        <v/>
      </c>
      <c r="C293" s="128"/>
      <c r="D293" s="129" t="str">
        <f>IF(ISBLANK(E293),"",LARGE(D268:D292,1)+1)</f>
        <v/>
      </c>
      <c r="E293" s="130"/>
      <c r="F293" s="131"/>
      <c r="G293" s="170"/>
      <c r="H293" s="105"/>
      <c r="I293" s="132" t="str">
        <f>IF(1=1,IF(E293="","",I268),N("H31"))</f>
        <v/>
      </c>
      <c r="J293" s="133" t="str">
        <f>IF(1=1,IF(E293="","",J268),N("I31"))</f>
        <v/>
      </c>
      <c r="K293" s="134" t="str">
        <f>IF(1=1,IF(E293="","",K268),N("J31"))</f>
        <v/>
      </c>
      <c r="L293" s="135" t="str">
        <f>IF(1=1,IF(OR(J293="",O293="",NOT(ISNUMBER(J293)),NOT(ISNUMBER(O293)),J293=0),"",O293/J293),N("L31"))</f>
        <v/>
      </c>
      <c r="M293" s="136" t="str">
        <f>IF(1=1,IF(OR(L293="",NOT(ISNUMBER(F293))),"",F293*L293*IFERROR(INDEX(D384:D428,MATCH(AE293,B384:B428,0)),1)),N("M13"))</f>
        <v/>
      </c>
      <c r="N293" s="137" t="str">
        <f>IF(1=1,IF(F293="","",IF(G293="","",IFERROR(INDEX(E384:E428,MATCH(AE293,B384:B428,0)),G293&amp;""))),N("N6"))</f>
        <v/>
      </c>
      <c r="O293" s="138" t="str">
        <f>IF(1=1,IF(E293="","",O268),N("K31"))</f>
        <v/>
      </c>
      <c r="P293" s="139" t="str">
        <f>IF(1=1,IF(M293="","",IF(AND(ISNUMBER(M293),M293&lt;1,N293="kg"),MAX(1,ROUND(M293*1000,0)),IF(AND(ISNUMBER(M293),M293&lt;1,N293="L"),MAX(1,ROUND(M293*100,0)),ROUND(M293,3)))),N("O31"))</f>
        <v/>
      </c>
      <c r="Q293" s="140" t="str">
        <f>IF(1=1,IF(M293="","",IF(AND(ISNUMBER(M293),M293&lt;1,N293="kg"),"g",IF(AND(ISNUMBER(M293),M293&lt;1,N293="L"),"cl",N293))),N("P31"))</f>
        <v/>
      </c>
      <c r="R293" s="161" t="str">
        <f>IF(1=1,IF(E293="","",IF(F293="","A CONTROLER",IF(NOT(ISNUMBER(F293)),"TEXTE",IF(OR(L293="",L293&lt;=0),"COMMANDE PRINCIPALE INCOMPLETE",IF(G293="","UNITE MANQUANTE",IF(COUNTIF(B384:B428,AE293)=0,"UNITE A CONTROLER","OK")))))),N("Q9"))</f>
        <v/>
      </c>
      <c r="S293" s="105"/>
      <c r="T293" s="141">
        <f t="shared" si="18"/>
        <v>0</v>
      </c>
      <c r="U293" s="133" t="str">
        <f>IF(1=1,IF(E293="","",U268),N("S31"))</f>
        <v/>
      </c>
      <c r="V293" s="133" t="str">
        <f>IF(1=1,IF(E293="","",V268),N("T31"))</f>
        <v/>
      </c>
      <c r="W293" s="135" t="str">
        <f>IF(1=1,IF(OR(U293="",V293="",NOT(ISNUMBER(U293)),NOT(ISNUMBER(V293)),U293=0),"",V293/U293),N("U31"))</f>
        <v/>
      </c>
      <c r="X293" s="136" t="str">
        <f>IF(1=1,IF(OR(W293="",NOT(ISNUMBER(F293))),"",F293*W293*IFERROR(INDEX(D384:D428,MATCH(AE293,B384:B428,0)),1)),N("V7"))</f>
        <v/>
      </c>
      <c r="Y293" s="137" t="str">
        <f>IF(1=1,IF(F293="","",IF(G293="","",IFERROR(INDEX(E384:E428,MATCH(AE293,B384:B428,0)),G293&amp;""))),N("W6"))</f>
        <v/>
      </c>
      <c r="Z293" s="142" t="str">
        <f>IF(1=1,IF(X293="","",IF(AND(ISNUMBER(X293),X293&lt;1,Y293="kg"),MAX(1,ROUND(X293*1000,0)),IF(AND(ISNUMBER(X293),X293&lt;1,Y293="L"),MAX(1,ROUND(X293*100,0)),ROUND(X293,3)))),N("X31"))</f>
        <v/>
      </c>
      <c r="AA293" s="143" t="str">
        <f>IF(1=1,IF(X293="","",IF(AND(ISNUMBER(X293),X293&lt;1,Y293="kg"),"g",IF(AND(ISNUMBER(X293),X293&lt;1,Y293="L"),"cl",Y293))),N("Y31"))</f>
        <v/>
      </c>
      <c r="AB293" s="123" t="str">
        <f>IF(1=1,IF(E293="","",IF(F293="","A CONTROLER",IF(NOT(ISNUMBER(F293)),"TEXTE",IF(OR(W293="",W293&lt;=0),"COMMANDE COUVERTS INCOMPLETE",IF(G293="","UNITE MANQUANTE",IF(COUNTIF(B384:B428,AE293)=0,"UNITE A CONTROLER","OK")))))),N("Z6"))</f>
        <v/>
      </c>
      <c r="AD293" s="144" t="str">
        <f>IF(1=1,IF(E293="","",AD268),N("AB31"))</f>
        <v/>
      </c>
      <c r="AE293" s="125" t="str">
        <f>IF(1=1,IF(G293="","",UPPER(TRIM(SUBSTITUTE(SUBSTITUTE(G293&amp;"",CHAR(160)," ")," "," ")))),N("AC31"))</f>
        <v/>
      </c>
    </row>
    <row r="294" spans="1:33" ht="15.75" x14ac:dyDescent="0.25">
      <c r="A294" s="160" t="str">
        <f>IF(1=1,IF(E294="","",A268),N("A32"))</f>
        <v/>
      </c>
      <c r="B294" s="127" t="str">
        <f>IF(1=1,IF(E294="","",B268),N("B32"))</f>
        <v/>
      </c>
      <c r="C294" s="128"/>
      <c r="D294" s="129" t="str">
        <f>IF(ISBLANK(E294),"",LARGE(D268:D293,1)+1)</f>
        <v/>
      </c>
      <c r="E294" s="130"/>
      <c r="F294" s="131"/>
      <c r="G294" s="170"/>
      <c r="H294" s="105"/>
      <c r="I294" s="132" t="str">
        <f>IF(1=1,IF(E294="","",I268),N("H32"))</f>
        <v/>
      </c>
      <c r="J294" s="133" t="str">
        <f>IF(1=1,IF(E294="","",J268),N("I32"))</f>
        <v/>
      </c>
      <c r="K294" s="134" t="str">
        <f>IF(1=1,IF(E294="","",K268),N("J32"))</f>
        <v/>
      </c>
      <c r="L294" s="135" t="str">
        <f>IF(1=1,IF(OR(J294="",O294="",NOT(ISNUMBER(J294)),NOT(ISNUMBER(O294)),J294=0),"",O294/J294),N("L32"))</f>
        <v/>
      </c>
      <c r="M294" s="136" t="str">
        <f>IF(1=1,IF(OR(L294="",NOT(ISNUMBER(F294))),"",F294*L294*IFERROR(INDEX(D384:D428,MATCH(AE294,B384:B428,0)),1)),N("M13"))</f>
        <v/>
      </c>
      <c r="N294" s="137" t="str">
        <f>IF(1=1,IF(F294="","",IF(G294="","",IFERROR(INDEX(E384:E428,MATCH(AE294,B384:B428,0)),G294&amp;""))),N("N6"))</f>
        <v/>
      </c>
      <c r="O294" s="138" t="str">
        <f>IF(1=1,IF(E294="","",O268),N("K32"))</f>
        <v/>
      </c>
      <c r="P294" s="139" t="str">
        <f>IF(1=1,IF(M294="","",IF(AND(ISNUMBER(M294),M294&lt;1,N294="kg"),MAX(1,ROUND(M294*1000,0)),IF(AND(ISNUMBER(M294),M294&lt;1,N294="L"),MAX(1,ROUND(M294*100,0)),ROUND(M294,3)))),N("O32"))</f>
        <v/>
      </c>
      <c r="Q294" s="140" t="str">
        <f>IF(1=1,IF(M294="","",IF(AND(ISNUMBER(M294),M294&lt;1,N294="kg"),"g",IF(AND(ISNUMBER(M294),M294&lt;1,N294="L"),"cl",N294))),N("P32"))</f>
        <v/>
      </c>
      <c r="R294" s="161" t="str">
        <f>IF(1=1,IF(E294="","",IF(F294="","A CONTROLER",IF(NOT(ISNUMBER(F294)),"TEXTE",IF(OR(L294="",L294&lt;=0),"COMMANDE PRINCIPALE INCOMPLETE",IF(G294="","UNITE MANQUANTE",IF(COUNTIF(B384:B428,AE294)=0,"UNITE A CONTROLER","OK")))))),N("Q9"))</f>
        <v/>
      </c>
      <c r="S294" s="105"/>
      <c r="T294" s="141">
        <f t="shared" si="18"/>
        <v>0</v>
      </c>
      <c r="U294" s="133" t="str">
        <f>IF(1=1,IF(E294="","",U268),N("S32"))</f>
        <v/>
      </c>
      <c r="V294" s="133" t="str">
        <f>IF(1=1,IF(E294="","",V268),N("T32"))</f>
        <v/>
      </c>
      <c r="W294" s="135" t="str">
        <f>IF(1=1,IF(OR(U294="",V294="",NOT(ISNUMBER(U294)),NOT(ISNUMBER(V294)),U294=0),"",V294/U294),N("U32"))</f>
        <v/>
      </c>
      <c r="X294" s="136" t="str">
        <f>IF(1=1,IF(OR(W294="",NOT(ISNUMBER(F294))),"",F294*W294*IFERROR(INDEX(D384:D428,MATCH(AE294,B384:B428,0)),1)),N("V7"))</f>
        <v/>
      </c>
      <c r="Y294" s="137" t="str">
        <f>IF(1=1,IF(F294="","",IF(G294="","",IFERROR(INDEX(E384:E428,MATCH(AE294,B384:B428,0)),G294&amp;""))),N("W6"))</f>
        <v/>
      </c>
      <c r="Z294" s="142" t="str">
        <f>IF(1=1,IF(X294="","",IF(AND(ISNUMBER(X294),X294&lt;1,Y294="kg"),MAX(1,ROUND(X294*1000,0)),IF(AND(ISNUMBER(X294),X294&lt;1,Y294="L"),MAX(1,ROUND(X294*100,0)),ROUND(X294,3)))),N("X32"))</f>
        <v/>
      </c>
      <c r="AA294" s="143" t="str">
        <f>IF(1=1,IF(X294="","",IF(AND(ISNUMBER(X294),X294&lt;1,Y294="kg"),"g",IF(AND(ISNUMBER(X294),X294&lt;1,Y294="L"),"cl",Y294))),N("Y32"))</f>
        <v/>
      </c>
      <c r="AB294" s="123" t="str">
        <f>IF(1=1,IF(E294="","",IF(F294="","A CONTROLER",IF(NOT(ISNUMBER(F294)),"TEXTE",IF(OR(W294="",W294&lt;=0),"COMMANDE COUVERTS INCOMPLETE",IF(G294="","UNITE MANQUANTE",IF(COUNTIF(B384:B428,AE294)=0,"UNITE A CONTROLER","OK")))))),N("Z6"))</f>
        <v/>
      </c>
      <c r="AD294" s="144" t="str">
        <f>IF(1=1,IF(E294="","",AD268),N("AB32"))</f>
        <v/>
      </c>
      <c r="AE294" s="125" t="str">
        <f>IF(1=1,IF(G294="","",UPPER(TRIM(SUBSTITUTE(SUBSTITUTE(G294&amp;"",CHAR(160)," ")," "," ")))),N("AC32"))</f>
        <v/>
      </c>
    </row>
    <row r="295" spans="1:33" ht="15.75" x14ac:dyDescent="0.25">
      <c r="A295" s="160" t="str">
        <f>IF(1=1,IF(E295="","",A268),N("A33"))</f>
        <v/>
      </c>
      <c r="B295" s="127" t="str">
        <f>IF(1=1,IF(E295="","",B268),N("B33"))</f>
        <v/>
      </c>
      <c r="C295" s="128"/>
      <c r="D295" s="129" t="str">
        <f>IF(ISBLANK(E295),"",LARGE(D268:D294,1)+1)</f>
        <v/>
      </c>
      <c r="E295" s="130"/>
      <c r="F295" s="131"/>
      <c r="G295" s="170"/>
      <c r="H295" s="105"/>
      <c r="I295" s="132" t="str">
        <f>IF(1=1,IF(E295="","",I268),N("H33"))</f>
        <v/>
      </c>
      <c r="J295" s="133" t="str">
        <f>IF(1=1,IF(E295="","",J268),N("I33"))</f>
        <v/>
      </c>
      <c r="K295" s="134" t="str">
        <f>IF(1=1,IF(E295="","",K268),N("J33"))</f>
        <v/>
      </c>
      <c r="L295" s="135" t="str">
        <f>IF(1=1,IF(OR(J295="",O295="",NOT(ISNUMBER(J295)),NOT(ISNUMBER(O295)),J295=0),"",O295/J295),N("L33"))</f>
        <v/>
      </c>
      <c r="M295" s="136" t="str">
        <f>IF(1=1,IF(OR(L295="",NOT(ISNUMBER(F295))),"",F295*L295*IFERROR(INDEX(D384:D428,MATCH(AE295,B384:B428,0)),1)),N("M13"))</f>
        <v/>
      </c>
      <c r="N295" s="137" t="str">
        <f>IF(1=1,IF(F295="","",IF(G295="","",IFERROR(INDEX(E384:E428,MATCH(AE295,B384:B428,0)),G295&amp;""))),N("N6"))</f>
        <v/>
      </c>
      <c r="O295" s="138" t="str">
        <f>IF(1=1,IF(E295="","",O268),N("K33"))</f>
        <v/>
      </c>
      <c r="P295" s="139" t="str">
        <f>IF(1=1,IF(M295="","",IF(AND(ISNUMBER(M295),M295&lt;1,N295="kg"),MAX(1,ROUND(M295*1000,0)),IF(AND(ISNUMBER(M295),M295&lt;1,N295="L"),MAX(1,ROUND(M295*100,0)),ROUND(M295,3)))),N("O33"))</f>
        <v/>
      </c>
      <c r="Q295" s="140" t="str">
        <f>IF(1=1,IF(M295="","",IF(AND(ISNUMBER(M295),M295&lt;1,N295="kg"),"g",IF(AND(ISNUMBER(M295),M295&lt;1,N295="L"),"cl",N295))),N("P33"))</f>
        <v/>
      </c>
      <c r="R295" s="161" t="str">
        <f>IF(1=1,IF(E295="","",IF(F295="","A CONTROLER",IF(NOT(ISNUMBER(F295)),"TEXTE",IF(OR(L295="",L295&lt;=0),"COMMANDE PRINCIPALE INCOMPLETE",IF(G295="","UNITE MANQUANTE",IF(COUNTIF(B384:B428,AE295)=0,"UNITE A CONTROLER","OK")))))),N("Q9"))</f>
        <v/>
      </c>
      <c r="S295" s="105"/>
      <c r="T295" s="141">
        <f t="shared" si="18"/>
        <v>0</v>
      </c>
      <c r="U295" s="133" t="str">
        <f>IF(1=1,IF(E295="","",U268),N("S33"))</f>
        <v/>
      </c>
      <c r="V295" s="133" t="str">
        <f>IF(1=1,IF(E295="","",V268),N("T33"))</f>
        <v/>
      </c>
      <c r="W295" s="135" t="str">
        <f>IF(1=1,IF(OR(U295="",V295="",NOT(ISNUMBER(U295)),NOT(ISNUMBER(V295)),U295=0),"",V295/U295),N("U33"))</f>
        <v/>
      </c>
      <c r="X295" s="136" t="str">
        <f>IF(1=1,IF(OR(W295="",NOT(ISNUMBER(F295))),"",F295*W295*IFERROR(INDEX(D384:D428,MATCH(AE295,B384:B428,0)),1)),N("V7"))</f>
        <v/>
      </c>
      <c r="Y295" s="137" t="str">
        <f>IF(1=1,IF(F295="","",IF(G295="","",IFERROR(INDEX(E384:E428,MATCH(AE295,B384:B428,0)),G295&amp;""))),N("W6"))</f>
        <v/>
      </c>
      <c r="Z295" s="142" t="str">
        <f>IF(1=1,IF(X295="","",IF(AND(ISNUMBER(X295),X295&lt;1,Y295="kg"),MAX(1,ROUND(X295*1000,0)),IF(AND(ISNUMBER(X295),X295&lt;1,Y295="L"),MAX(1,ROUND(X295*100,0)),ROUND(X295,3)))),N("X33"))</f>
        <v/>
      </c>
      <c r="AA295" s="143" t="str">
        <f>IF(1=1,IF(X295="","",IF(AND(ISNUMBER(X295),X295&lt;1,Y295="kg"),"g",IF(AND(ISNUMBER(X295),X295&lt;1,Y295="L"),"cl",Y295))),N("Y33"))</f>
        <v/>
      </c>
      <c r="AB295" s="123" t="str">
        <f>IF(1=1,IF(E295="","",IF(F295="","A CONTROLER",IF(NOT(ISNUMBER(F295)),"TEXTE",IF(OR(W295="",W295&lt;=0),"COMMANDE COUVERTS INCOMPLETE",IF(G295="","UNITE MANQUANTE",IF(COUNTIF(B384:B428,AE295)=0,"UNITE A CONTROLER","OK")))))),N("Z6"))</f>
        <v/>
      </c>
      <c r="AD295" s="144" t="str">
        <f>IF(1=1,IF(E295="","",AD268),N("AB33"))</f>
        <v/>
      </c>
      <c r="AE295" s="125" t="str">
        <f>IF(1=1,IF(G295="","",UPPER(TRIM(SUBSTITUTE(SUBSTITUTE(G295&amp;"",CHAR(160)," ")," "," ")))),N("AC33"))</f>
        <v/>
      </c>
    </row>
    <row r="296" spans="1:33" ht="24" customHeight="1" x14ac:dyDescent="0.25">
      <c r="A296" s="160" t="str">
        <f>IF(1=1,IF(E296="","",A268),N("A34"))</f>
        <v/>
      </c>
      <c r="B296" s="127" t="str">
        <f>IF(1=1,IF(E296="","",B268),N("B34"))</f>
        <v/>
      </c>
      <c r="C296" s="127"/>
      <c r="D296" s="129" t="str">
        <f>IF(ISBLANK(E296),"",LARGE(D268:D295,1)+1)</f>
        <v/>
      </c>
      <c r="E296" s="130"/>
      <c r="F296" s="131"/>
      <c r="G296" s="170"/>
      <c r="H296" s="105"/>
      <c r="I296" s="132" t="str">
        <f>IF(1=1,IF(E296="","",I268),N("H34"))</f>
        <v/>
      </c>
      <c r="J296" s="133" t="str">
        <f>IF(1=1,IF(E296="","",J268),N("I34"))</f>
        <v/>
      </c>
      <c r="K296" s="134" t="str">
        <f>IF(1=1,IF(E296="","",K268),N("J34"))</f>
        <v/>
      </c>
      <c r="L296" s="135" t="str">
        <f>IF(1=1,IF(OR(J296="",O296="",NOT(ISNUMBER(J296)),NOT(ISNUMBER(O296)),J296=0),"",O296/J296),N("L34"))</f>
        <v/>
      </c>
      <c r="M296" s="136" t="str">
        <f>IF(1=1,IF(OR(L296="",NOT(ISNUMBER(F296))),"",F296*L296*IFERROR(INDEX(D384:D428,MATCH(AE296,B384:B428,0)),1)),N("M13"))</f>
        <v/>
      </c>
      <c r="N296" s="137" t="str">
        <f>IF(1=1,IF(F296="","",IF(G296="","",IFERROR(INDEX(E384:E428,MATCH(AE296,B384:B428,0)),G296&amp;""))),N("N6"))</f>
        <v/>
      </c>
      <c r="O296" s="138" t="str">
        <f>IF(1=1,IF(E296="","",O268),N("K34"))</f>
        <v/>
      </c>
      <c r="P296" s="139" t="str">
        <f>IF(1=1,IF(M296="","",IF(AND(ISNUMBER(M296),M296&lt;1,N296="kg"),MAX(1,ROUND(M296*1000,0)),IF(AND(ISNUMBER(M296),M296&lt;1,N296="L"),MAX(1,ROUND(M296*100,0)),ROUND(M296,3)))),N("O34"))</f>
        <v/>
      </c>
      <c r="Q296" s="140" t="str">
        <f>IF(1=1,IF(M296="","",IF(AND(ISNUMBER(M296),M296&lt;1,N296="kg"),"g",IF(AND(ISNUMBER(M296),M296&lt;1,N296="L"),"cl",N296))),N("P34"))</f>
        <v/>
      </c>
      <c r="R296" s="161" t="str">
        <f>IF(1=1,IF(E296="","",IF(F296="","A CONTROLER",IF(NOT(ISNUMBER(F296)),"TEXTE",IF(OR(L296="",L296&lt;=0),"COMMANDE PRINCIPALE INCOMPLETE",IF(G296="","UNITE MANQUANTE",IF(COUNTIF(B384:B428,AE296)=0,"UNITE A CONTROLER","OK")))))),N("Q9"))</f>
        <v/>
      </c>
      <c r="S296" s="105"/>
      <c r="T296" s="141">
        <f t="shared" si="18"/>
        <v>0</v>
      </c>
      <c r="U296" s="133" t="str">
        <f>IF(1=1,IF(E296="","",U268),N("S34"))</f>
        <v/>
      </c>
      <c r="V296" s="133" t="str">
        <f>IF(1=1,IF(E296="","",V268),N("T34"))</f>
        <v/>
      </c>
      <c r="W296" s="135" t="str">
        <f>IF(1=1,IF(OR(U296="",V296="",NOT(ISNUMBER(U296)),NOT(ISNUMBER(V296)),U296=0),"",V296/U296),N("U34"))</f>
        <v/>
      </c>
      <c r="X296" s="136" t="str">
        <f>IF(1=1,IF(OR(W296="",NOT(ISNUMBER(F296))),"",F296*W296*IFERROR(INDEX(D384:D428,MATCH(AE296,B384:B428,0)),1)),N("V7"))</f>
        <v/>
      </c>
      <c r="Y296" s="137" t="str">
        <f>IF(1=1,IF(F296="","",IF(G296="","",IFERROR(INDEX(E384:E428,MATCH(AE296,B384:B428,0)),G296&amp;""))),N("W6"))</f>
        <v/>
      </c>
      <c r="Z296" s="142" t="str">
        <f>IF(1=1,IF(X296="","",IF(AND(ISNUMBER(X296),X296&lt;1,Y296="kg"),MAX(1,ROUND(X296*1000,0)),IF(AND(ISNUMBER(X296),X296&lt;1,Y296="L"),MAX(1,ROUND(X296*100,0)),ROUND(X296,3)))),N("X34"))</f>
        <v/>
      </c>
      <c r="AA296" s="143" t="str">
        <f>IF(1=1,IF(X296="","",IF(AND(ISNUMBER(X296),X296&lt;1,Y296="kg"),"g",IF(AND(ISNUMBER(X296),X296&lt;1,Y296="L"),"cl",Y296))),N("Y34"))</f>
        <v/>
      </c>
      <c r="AB296" s="123" t="str">
        <f>IF(1=1,IF(E296="","",IF(F296="","A CONTROLER",IF(NOT(ISNUMBER(F296)),"TEXTE",IF(OR(W296="",W296&lt;=0),"COMMANDE COUVERTS INCOMPLETE",IF(G296="","UNITE MANQUANTE",IF(COUNTIF(B384:B428,AE296)=0,"UNITE A CONTROLER","OK")))))),N("Z6"))</f>
        <v/>
      </c>
      <c r="AD296" s="144" t="str">
        <f>IF(1=1,IF(E296="","",AD268),N("AB34"))</f>
        <v/>
      </c>
      <c r="AE296" s="125" t="str">
        <f>IF(1=1,IF(G296="","",UPPER(TRIM(SUBSTITUTE(SUBSTITUTE(G296&amp;"",CHAR(160)," ")," "," ")))),N("AC34"))</f>
        <v/>
      </c>
    </row>
    <row r="297" spans="1:33" ht="15.75" x14ac:dyDescent="0.25">
      <c r="A297" s="160" t="str">
        <f>IF(1=1,IF(E297="","",A268),N("A35"))</f>
        <v/>
      </c>
      <c r="B297" s="127" t="str">
        <f>IF(1=1,IF(E297="","",B268),N("B35"))</f>
        <v/>
      </c>
      <c r="C297" s="127"/>
      <c r="D297" s="129" t="str">
        <f>IF(ISBLANK(E297),"",LARGE(D268:D296,1)+1)</f>
        <v/>
      </c>
      <c r="E297" s="130"/>
      <c r="F297" s="131"/>
      <c r="G297" s="170"/>
      <c r="H297" s="105"/>
      <c r="I297" s="132" t="str">
        <f>IF(1=1,IF(E297="","",I268),N("H35"))</f>
        <v/>
      </c>
      <c r="J297" s="133" t="str">
        <f>IF(1=1,IF(E297="","",J268),N("I35"))</f>
        <v/>
      </c>
      <c r="K297" s="134" t="str">
        <f>IF(1=1,IF(E297="","",K268),N("J35"))</f>
        <v/>
      </c>
      <c r="L297" s="135" t="str">
        <f>IF(1=1,IF(OR(J297="",O297="",NOT(ISNUMBER(J297)),NOT(ISNUMBER(O297)),J297=0),"",O297/J297),N("L35"))</f>
        <v/>
      </c>
      <c r="M297" s="136" t="str">
        <f>IF(1=1,IF(OR(L297="",NOT(ISNUMBER(F297))),"",F297*L297*IFERROR(INDEX(D384:D428,MATCH(AE297,B384:B428,0)),1)),N("M13"))</f>
        <v/>
      </c>
      <c r="N297" s="137" t="str">
        <f>IF(1=1,IF(F297="","",IF(G297="","",IFERROR(INDEX(E384:E428,MATCH(AE297,B384:B428,0)),G297&amp;""))),N("N6"))</f>
        <v/>
      </c>
      <c r="O297" s="138" t="str">
        <f>IF(1=1,IF(E297="","",O268),N("K35"))</f>
        <v/>
      </c>
      <c r="P297" s="139" t="str">
        <f>IF(1=1,IF(M297="","",IF(AND(ISNUMBER(M297),M297&lt;1,N297="kg"),MAX(1,ROUND(M297*1000,0)),IF(AND(ISNUMBER(M297),M297&lt;1,N297="L"),MAX(1,ROUND(M297*100,0)),ROUND(M297,3)))),N("O35"))</f>
        <v/>
      </c>
      <c r="Q297" s="140" t="str">
        <f>IF(1=1,IF(M297="","",IF(AND(ISNUMBER(M297),M297&lt;1,N297="kg"),"g",IF(AND(ISNUMBER(M297),M297&lt;1,N297="L"),"cl",N297))),N("P35"))</f>
        <v/>
      </c>
      <c r="R297" s="161" t="str">
        <f>IF(1=1,IF(E297="","",IF(F297="","A CONTROLER",IF(NOT(ISNUMBER(F297)),"TEXTE",IF(OR(L297="",L297&lt;=0),"COMMANDE PRINCIPALE INCOMPLETE",IF(G297="","UNITE MANQUANTE",IF(COUNTIF(B384:B428,AE297)=0,"UNITE A CONTROLER","OK")))))),N("Q9"))</f>
        <v/>
      </c>
      <c r="S297" s="105"/>
      <c r="T297" s="141">
        <f t="shared" si="18"/>
        <v>0</v>
      </c>
      <c r="U297" s="133" t="str">
        <f>IF(1=1,IF(E297="","",U268),N("S35"))</f>
        <v/>
      </c>
      <c r="V297" s="133" t="str">
        <f>IF(1=1,IF(E297="","",V268),N("T35"))</f>
        <v/>
      </c>
      <c r="W297" s="135" t="str">
        <f>IF(1=1,IF(OR(U297="",V297="",NOT(ISNUMBER(U297)),NOT(ISNUMBER(V297)),U297=0),"",V297/U297),N("U35"))</f>
        <v/>
      </c>
      <c r="X297" s="136" t="str">
        <f>IF(1=1,IF(OR(W297="",NOT(ISNUMBER(F297))),"",F297*W297*IFERROR(INDEX(D384:D428,MATCH(AE297,B384:B428,0)),1)),N("V7"))</f>
        <v/>
      </c>
      <c r="Y297" s="137" t="str">
        <f>IF(1=1,IF(F297="","",IF(G297="","",IFERROR(INDEX(E384:E428,MATCH(AE297,B384:B428,0)),G297&amp;""))),N("W6"))</f>
        <v/>
      </c>
      <c r="Z297" s="142" t="str">
        <f>IF(1=1,IF(X297="","",IF(AND(ISNUMBER(X297),X297&lt;1,Y297="kg"),MAX(1,ROUND(X297*1000,0)),IF(AND(ISNUMBER(X297),X297&lt;1,Y297="L"),MAX(1,ROUND(X297*100,0)),ROUND(X297,3)))),N("X35"))</f>
        <v/>
      </c>
      <c r="AA297" s="143" t="str">
        <f>IF(1=1,IF(X297="","",IF(AND(ISNUMBER(X297),X297&lt;1,Y297="kg"),"g",IF(AND(ISNUMBER(X297),X297&lt;1,Y297="L"),"cl",Y297))),N("Y35"))</f>
        <v/>
      </c>
      <c r="AB297" s="123" t="str">
        <f>IF(1=1,IF(E297="","",IF(F297="","A CONTROLER",IF(NOT(ISNUMBER(F297)),"TEXTE",IF(OR(W297="",W297&lt;=0),"COMMANDE COUVERTS INCOMPLETE",IF(G297="","UNITE MANQUANTE",IF(COUNTIF(B384:B428,AE297)=0,"UNITE A CONTROLER","OK")))))),N("Z6"))</f>
        <v/>
      </c>
      <c r="AD297" s="144" t="str">
        <f>IF(1=1,IF(E297="","",AD268),N("AB35"))</f>
        <v/>
      </c>
      <c r="AE297" s="125" t="str">
        <f>IF(1=1,IF(G297="","",UPPER(TRIM(SUBSTITUTE(SUBSTITUTE(G297&amp;"",CHAR(160)," ")," "," ")))),N("AC35"))</f>
        <v/>
      </c>
    </row>
    <row r="298" spans="1:33" ht="15.75" x14ac:dyDescent="0.25">
      <c r="A298" s="160" t="str">
        <f>IF(1=1,IF(E298="","",A268),N("A36"))</f>
        <v/>
      </c>
      <c r="B298" s="127" t="str">
        <f>IF(1=1,IF(E298="","",B268),N("B36"))</f>
        <v/>
      </c>
      <c r="C298" s="127"/>
      <c r="D298" s="129" t="str">
        <f>IF(ISBLANK(E298),"",LARGE(D268:D297,1)+1)</f>
        <v/>
      </c>
      <c r="E298" s="130"/>
      <c r="F298" s="131"/>
      <c r="G298" s="170"/>
      <c r="H298" s="105"/>
      <c r="I298" s="132" t="str">
        <f>IF(1=1,IF(E298="","",I268),N("H36"))</f>
        <v/>
      </c>
      <c r="J298" s="133" t="str">
        <f>IF(1=1,IF(E298="","",J268),N("I36"))</f>
        <v/>
      </c>
      <c r="K298" s="134" t="str">
        <f>IF(1=1,IF(E298="","",K268),N("J36"))</f>
        <v/>
      </c>
      <c r="L298" s="135" t="str">
        <f>IF(1=1,IF(OR(J298="",O298="",NOT(ISNUMBER(J298)),NOT(ISNUMBER(O298)),J298=0),"",O298/J298),N("L36"))</f>
        <v/>
      </c>
      <c r="M298" s="136" t="str">
        <f>IF(1=1,IF(OR(L298="",NOT(ISNUMBER(F298))),"",F298*L298*IFERROR(INDEX(D384:D428,MATCH(AE298,B384:B428,0)),1)),N("M13"))</f>
        <v/>
      </c>
      <c r="N298" s="137" t="str">
        <f>IF(1=1,IF(F298="","",IF(G298="","",IFERROR(INDEX(E384:E428,MATCH(AE298,B384:B428,0)),G298&amp;""))),N("N6"))</f>
        <v/>
      </c>
      <c r="O298" s="138" t="str">
        <f>IF(1=1,IF(E298="","",O268),N("K36"))</f>
        <v/>
      </c>
      <c r="P298" s="139" t="str">
        <f>IF(1=1,IF(M298="","",IF(AND(ISNUMBER(M298),M298&lt;1,N298="kg"),MAX(1,ROUND(M298*1000,0)),IF(AND(ISNUMBER(M298),M298&lt;1,N298="L"),MAX(1,ROUND(M298*100,0)),ROUND(M298,3)))),N("O36"))</f>
        <v/>
      </c>
      <c r="Q298" s="140" t="str">
        <f>IF(1=1,IF(M298="","",IF(AND(ISNUMBER(M298),M298&lt;1,N298="kg"),"g",IF(AND(ISNUMBER(M298),M298&lt;1,N298="L"),"cl",N298))),N("P36"))</f>
        <v/>
      </c>
      <c r="R298" s="161" t="str">
        <f>IF(1=1,IF(E298="","",IF(F298="","A CONTROLER",IF(NOT(ISNUMBER(F298)),"TEXTE",IF(OR(L298="",L298&lt;=0),"COMMANDE PRINCIPALE INCOMPLETE",IF(G298="","UNITE MANQUANTE",IF(COUNTIF(B384:B428,AE298)=0,"UNITE A CONTROLER","OK")))))),N("Q9"))</f>
        <v/>
      </c>
      <c r="S298" s="105"/>
      <c r="T298" s="141">
        <f t="shared" si="18"/>
        <v>0</v>
      </c>
      <c r="U298" s="133" t="str">
        <f>IF(1=1,IF(E298="","",U268),N("S36"))</f>
        <v/>
      </c>
      <c r="V298" s="133" t="str">
        <f>IF(1=1,IF(E298="","",V268),N("T36"))</f>
        <v/>
      </c>
      <c r="W298" s="135" t="str">
        <f>IF(1=1,IF(OR(U298="",V298="",NOT(ISNUMBER(U298)),NOT(ISNUMBER(V298)),U298=0),"",V298/U298),N("U36"))</f>
        <v/>
      </c>
      <c r="X298" s="136" t="str">
        <f>IF(1=1,IF(OR(W298="",NOT(ISNUMBER(F298))),"",F298*W298*IFERROR(INDEX(D384:D428,MATCH(AE298,B384:B428,0)),1)),N("V7"))</f>
        <v/>
      </c>
      <c r="Y298" s="137" t="str">
        <f>IF(1=1,IF(F298="","",IF(G298="","",IFERROR(INDEX(E384:E428,MATCH(AE298,B384:B428,0)),G298&amp;""))),N("W6"))</f>
        <v/>
      </c>
      <c r="Z298" s="142" t="str">
        <f>IF(1=1,IF(X298="","",IF(AND(ISNUMBER(X298),X298&lt;1,Y298="kg"),MAX(1,ROUND(X298*1000,0)),IF(AND(ISNUMBER(X298),X298&lt;1,Y298="L"),MAX(1,ROUND(X298*100,0)),ROUND(X298,3)))),N("X36"))</f>
        <v/>
      </c>
      <c r="AA298" s="143" t="str">
        <f>IF(1=1,IF(X298="","",IF(AND(ISNUMBER(X298),X298&lt;1,Y298="kg"),"g",IF(AND(ISNUMBER(X298),X298&lt;1,Y298="L"),"cl",Y298))),N("Y36"))</f>
        <v/>
      </c>
      <c r="AB298" s="123" t="str">
        <f>IF(1=1,IF(E298="","",IF(F298="","A CONTROLER",IF(NOT(ISNUMBER(F298)),"TEXTE",IF(OR(W298="",W298&lt;=0),"COMMANDE COUVERTS INCOMPLETE",IF(G298="","UNITE MANQUANTE",IF(COUNTIF(B384:B428,AE298)=0,"UNITE A CONTROLER","OK")))))),N("Z6"))</f>
        <v/>
      </c>
      <c r="AD298" s="144" t="str">
        <f>IF(1=1,IF(E298="","",AD268),N("AB36"))</f>
        <v/>
      </c>
      <c r="AE298" s="125" t="str">
        <f>IF(1=1,IF(G298="","",UPPER(TRIM(SUBSTITUTE(SUBSTITUTE(G298&amp;"",CHAR(160)," ")," "," ")))),N("AC36"))</f>
        <v/>
      </c>
    </row>
    <row r="299" spans="1:33" ht="15.75" x14ac:dyDescent="0.25">
      <c r="A299" s="160" t="str">
        <f>IF(1=1,IF(E299="","",A268),N("A37"))</f>
        <v/>
      </c>
      <c r="B299" s="127" t="str">
        <f>IF(1=1,IF(E299="","",B268),N("B37"))</f>
        <v/>
      </c>
      <c r="C299" s="127"/>
      <c r="D299" s="129" t="str">
        <f>IF(ISBLANK(E299),"",LARGE(D268:D298,1)+1)</f>
        <v/>
      </c>
      <c r="E299" s="130"/>
      <c r="F299" s="131"/>
      <c r="G299" s="170"/>
      <c r="H299" s="105"/>
      <c r="I299" s="132" t="str">
        <f>IF(1=1,IF(E299="","",I268),N("H37"))</f>
        <v/>
      </c>
      <c r="J299" s="133" t="str">
        <f>IF(1=1,IF(E299="","",J268),N("I37"))</f>
        <v/>
      </c>
      <c r="K299" s="134" t="str">
        <f>IF(1=1,IF(E299="","",K268),N("J37"))</f>
        <v/>
      </c>
      <c r="L299" s="135" t="str">
        <f>IF(1=1,IF(OR(J299="",O299="",NOT(ISNUMBER(J299)),NOT(ISNUMBER(O299)),J299=0),"",O299/J299),N("L37"))</f>
        <v/>
      </c>
      <c r="M299" s="136" t="str">
        <f>IF(1=1,IF(OR(L299="",NOT(ISNUMBER(F299))),"",F299*L299*IFERROR(INDEX(D384:D428,MATCH(AE299,B384:B428,0)),1)),N("M13"))</f>
        <v/>
      </c>
      <c r="N299" s="137" t="str">
        <f>IF(1=1,IF(F299="","",IF(G299="","",IFERROR(INDEX(E384:E428,MATCH(AE299,B384:B428,0)),G299&amp;""))),N("N6"))</f>
        <v/>
      </c>
      <c r="O299" s="138" t="str">
        <f>IF(1=1,IF(E299="","",O268),N("K37"))</f>
        <v/>
      </c>
      <c r="P299" s="139" t="str">
        <f>IF(1=1,IF(M299="","",IF(AND(ISNUMBER(M299),M299&lt;1,N299="kg"),MAX(1,ROUND(M299*1000,0)),IF(AND(ISNUMBER(M299),M299&lt;1,N299="L"),MAX(1,ROUND(M299*100,0)),ROUND(M299,3)))),N("O37"))</f>
        <v/>
      </c>
      <c r="Q299" s="140" t="str">
        <f>IF(1=1,IF(M299="","",IF(AND(ISNUMBER(M299),M299&lt;1,N299="kg"),"g",IF(AND(ISNUMBER(M299),M299&lt;1,N299="L"),"cl",N299))),N("P37"))</f>
        <v/>
      </c>
      <c r="R299" s="161" t="str">
        <f>IF(1=1,IF(E299="","",IF(F299="","A CONTROLER",IF(NOT(ISNUMBER(F299)),"TEXTE",IF(OR(L299="",L299&lt;=0),"COMMANDE PRINCIPALE INCOMPLETE",IF(G299="","UNITE MANQUANTE",IF(COUNTIF(B384:B428,AE299)=0,"UNITE A CONTROLER","OK")))))),N("Q9"))</f>
        <v/>
      </c>
      <c r="S299" s="105"/>
      <c r="T299" s="141">
        <f t="shared" si="18"/>
        <v>0</v>
      </c>
      <c r="U299" s="133" t="str">
        <f>IF(1=1,IF(E299="","",U268),N("S37"))</f>
        <v/>
      </c>
      <c r="V299" s="133" t="str">
        <f>IF(1=1,IF(E299="","",V268),N("T37"))</f>
        <v/>
      </c>
      <c r="W299" s="135" t="str">
        <f>IF(1=1,IF(OR(U299="",V299="",NOT(ISNUMBER(U299)),NOT(ISNUMBER(V299)),U299=0),"",V299/U299),N("U37"))</f>
        <v/>
      </c>
      <c r="X299" s="136" t="str">
        <f>IF(1=1,IF(OR(W299="",NOT(ISNUMBER(F299))),"",F299*W299*IFERROR(INDEX(D384:D428,MATCH(AE299,B384:B428,0)),1)),N("V7"))</f>
        <v/>
      </c>
      <c r="Y299" s="137" t="str">
        <f>IF(1=1,IF(F299="","",IF(G299="","",IFERROR(INDEX(E384:E428,MATCH(AE299,B384:B428,0)),G299&amp;""))),N("W6"))</f>
        <v/>
      </c>
      <c r="Z299" s="142" t="str">
        <f>IF(1=1,IF(X299="","",IF(AND(ISNUMBER(X299),X299&lt;1,Y299="kg"),MAX(1,ROUND(X299*1000,0)),IF(AND(ISNUMBER(X299),X299&lt;1,Y299="L"),MAX(1,ROUND(X299*100,0)),ROUND(X299,3)))),N("X37"))</f>
        <v/>
      </c>
      <c r="AA299" s="143" t="str">
        <f>IF(1=1,IF(X299="","",IF(AND(ISNUMBER(X299),X299&lt;1,Y299="kg"),"g",IF(AND(ISNUMBER(X299),X299&lt;1,Y299="L"),"cl",Y299))),N("Y37"))</f>
        <v/>
      </c>
      <c r="AB299" s="123" t="str">
        <f>IF(1=1,IF(E299="","",IF(F299="","A CONTROLER",IF(NOT(ISNUMBER(F299)),"TEXTE",IF(OR(W299="",W299&lt;=0),"COMMANDE COUVERTS INCOMPLETE",IF(G299="","UNITE MANQUANTE",IF(COUNTIF(B384:B428,AE299)=0,"UNITE A CONTROLER","OK")))))),N("Z6"))</f>
        <v/>
      </c>
      <c r="AD299" s="144" t="str">
        <f>IF(1=1,IF(E299="","",AD268),N("AB37"))</f>
        <v/>
      </c>
      <c r="AE299" s="125" t="str">
        <f>IF(1=1,IF(G299="","",UPPER(TRIM(SUBSTITUTE(SUBSTITUTE(G299&amp;"",CHAR(160)," ")," "," ")))),N("AC37"))</f>
        <v/>
      </c>
    </row>
    <row r="300" spans="1:33" ht="15.75" x14ac:dyDescent="0.25">
      <c r="A300" s="160" t="str">
        <f>IF(1=1,IF(E300="","",A268),N("A38"))</f>
        <v/>
      </c>
      <c r="B300" s="127" t="str">
        <f>IF(1=1,IF(E300="","",B268),N("B38"))</f>
        <v/>
      </c>
      <c r="C300" s="127"/>
      <c r="D300" s="129" t="str">
        <f>IF(ISBLANK(E300),"",LARGE(D268:D299,1)+1)</f>
        <v/>
      </c>
      <c r="E300" s="130"/>
      <c r="F300" s="131"/>
      <c r="G300" s="170"/>
      <c r="H300" s="105"/>
      <c r="I300" s="132" t="str">
        <f>IF(1=1,IF(E300="","",I268),N("H38"))</f>
        <v/>
      </c>
      <c r="J300" s="133" t="str">
        <f>IF(1=1,IF(E300="","",J268),N("I38"))</f>
        <v/>
      </c>
      <c r="K300" s="134" t="str">
        <f>IF(1=1,IF(E300="","",K268),N("J38"))</f>
        <v/>
      </c>
      <c r="L300" s="135" t="str">
        <f>IF(1=1,IF(OR(J300="",O300="",NOT(ISNUMBER(J300)),NOT(ISNUMBER(O300)),J300=0),"",O300/J300),N("L38"))</f>
        <v/>
      </c>
      <c r="M300" s="136" t="str">
        <f>IF(1=1,IF(OR(L300="",NOT(ISNUMBER(F300))),"",F300*L300*IFERROR(INDEX(D384:D428,MATCH(AE300,B384:B428,0)),1)),N("M13"))</f>
        <v/>
      </c>
      <c r="N300" s="137" t="str">
        <f>IF(1=1,IF(F300="","",IF(G300="","",IFERROR(INDEX(E384:E428,MATCH(AE300,B384:B428,0)),G300&amp;""))),N("N6"))</f>
        <v/>
      </c>
      <c r="O300" s="138" t="str">
        <f>IF(1=1,IF(E300="","",O268),N("K38"))</f>
        <v/>
      </c>
      <c r="P300" s="139" t="str">
        <f>IF(1=1,IF(M300="","",IF(AND(ISNUMBER(M300),M300&lt;1,N300="kg"),MAX(1,ROUND(M300*1000,0)),IF(AND(ISNUMBER(M300),M300&lt;1,N300="L"),MAX(1,ROUND(M300*100,0)),ROUND(M300,3)))),N("O38"))</f>
        <v/>
      </c>
      <c r="Q300" s="140" t="str">
        <f>IF(1=1,IF(M300="","",IF(AND(ISNUMBER(M300),M300&lt;1,N300="kg"),"g",IF(AND(ISNUMBER(M300),M300&lt;1,N300="L"),"cl",N300))),N("P38"))</f>
        <v/>
      </c>
      <c r="R300" s="161" t="str">
        <f>IF(1=1,IF(E300="","",IF(F300="","A CONTROLER",IF(NOT(ISNUMBER(F300)),"TEXTE",IF(OR(L300="",L300&lt;=0),"COMMANDE PRINCIPALE INCOMPLETE",IF(G300="","UNITE MANQUANTE",IF(COUNTIF(B384:B428,AE300)=0,"UNITE A CONTROLER","OK")))))),N("Q9"))</f>
        <v/>
      </c>
      <c r="S300" s="105"/>
      <c r="T300" s="141">
        <f t="shared" si="18"/>
        <v>0</v>
      </c>
      <c r="U300" s="133" t="str">
        <f>IF(1=1,IF(E300="","",U268),N("S38"))</f>
        <v/>
      </c>
      <c r="V300" s="133" t="str">
        <f>IF(1=1,IF(E300="","",V268),N("T38"))</f>
        <v/>
      </c>
      <c r="W300" s="135" t="str">
        <f>IF(1=1,IF(OR(U300="",V300="",NOT(ISNUMBER(U300)),NOT(ISNUMBER(V300)),U300=0),"",V300/U300),N("U38"))</f>
        <v/>
      </c>
      <c r="X300" s="136" t="str">
        <f>IF(1=1,IF(OR(W300="",NOT(ISNUMBER(F300))),"",F300*W300*IFERROR(INDEX(D384:D428,MATCH(AE300,B384:B428,0)),1)),N("V7"))</f>
        <v/>
      </c>
      <c r="Y300" s="137" t="str">
        <f>IF(1=1,IF(F300="","",IF(G300="","",IFERROR(INDEX(E384:E428,MATCH(AE300,B384:B428,0)),G300&amp;""))),N("W6"))</f>
        <v/>
      </c>
      <c r="Z300" s="142" t="str">
        <f>IF(1=1,IF(X300="","",IF(AND(ISNUMBER(X300),X300&lt;1,Y300="kg"),MAX(1,ROUND(X300*1000,0)),IF(AND(ISNUMBER(X300),X300&lt;1,Y300="L"),MAX(1,ROUND(X300*100,0)),ROUND(X300,3)))),N("X38"))</f>
        <v/>
      </c>
      <c r="AA300" s="143" t="str">
        <f>IF(1=1,IF(X300="","",IF(AND(ISNUMBER(X300),X300&lt;1,Y300="kg"),"g",IF(AND(ISNUMBER(X300),X300&lt;1,Y300="L"),"cl",Y300))),N("Y38"))</f>
        <v/>
      </c>
      <c r="AB300" s="123" t="str">
        <f>IF(1=1,IF(E300="","",IF(F300="","A CONTROLER",IF(NOT(ISNUMBER(F300)),"TEXTE",IF(OR(W300="",W300&lt;=0),"COMMANDE COUVERTS INCOMPLETE",IF(G300="","UNITE MANQUANTE",IF(COUNTIF(B384:B428,AE300)=0,"UNITE A CONTROLER","OK")))))),N("Z6"))</f>
        <v/>
      </c>
      <c r="AD300" s="144" t="str">
        <f>IF(1=1,IF(E300="","",AD268),N("AB38"))</f>
        <v/>
      </c>
      <c r="AE300" s="125" t="str">
        <f>IF(1=1,IF(G300="","",UPPER(TRIM(SUBSTITUTE(SUBSTITUTE(G300&amp;"",CHAR(160)," ")," "," ")))),N("AC38"))</f>
        <v/>
      </c>
    </row>
    <row r="301" spans="1:33" ht="15.75" x14ac:dyDescent="0.25">
      <c r="A301" s="160" t="str">
        <f>IF(1=1,IF(E301="","",A268),N("A39"))</f>
        <v/>
      </c>
      <c r="B301" s="127" t="str">
        <f>IF(1=1,IF(E301="","",B268),N("B39"))</f>
        <v/>
      </c>
      <c r="C301" s="127"/>
      <c r="D301" s="129" t="str">
        <f>IF(ISBLANK(E301),"",LARGE(D268:D300,1)+1)</f>
        <v/>
      </c>
      <c r="E301" s="130"/>
      <c r="F301" s="131"/>
      <c r="G301" s="170"/>
      <c r="H301" s="105"/>
      <c r="I301" s="132" t="str">
        <f>IF(1=1,IF(E301="","",I268),N("H39"))</f>
        <v/>
      </c>
      <c r="J301" s="133" t="str">
        <f>IF(1=1,IF(E301="","",J268),N("I39"))</f>
        <v/>
      </c>
      <c r="K301" s="134" t="str">
        <f>IF(1=1,IF(E301="","",K268),N("J39"))</f>
        <v/>
      </c>
      <c r="L301" s="135" t="str">
        <f>IF(1=1,IF(OR(J301="",O301="",NOT(ISNUMBER(J301)),NOT(ISNUMBER(O301)),J301=0),"",O301/J301),N("L39"))</f>
        <v/>
      </c>
      <c r="M301" s="136" t="str">
        <f>IF(1=1,IF(OR(L301="",NOT(ISNUMBER(F301))),"",F301*L301*IFERROR(INDEX(D384:D428,MATCH(AE301,B384:B428,0)),1)),N("M13"))</f>
        <v/>
      </c>
      <c r="N301" s="137" t="str">
        <f>IF(1=1,IF(F301="","",IF(G301="","",IFERROR(INDEX(E384:E428,MATCH(AE301,B384:B428,0)),G301&amp;""))),N("N6"))</f>
        <v/>
      </c>
      <c r="O301" s="138" t="str">
        <f>IF(1=1,IF(E301="","",O268),N("K39"))</f>
        <v/>
      </c>
      <c r="P301" s="139" t="str">
        <f>IF(1=1,IF(M301="","",IF(AND(ISNUMBER(M301),M301&lt;1,N301="kg"),MAX(1,ROUND(M301*1000,0)),IF(AND(ISNUMBER(M301),M301&lt;1,N301="L"),MAX(1,ROUND(M301*100,0)),ROUND(M301,3)))),N("O39"))</f>
        <v/>
      </c>
      <c r="Q301" s="140" t="str">
        <f>IF(1=1,IF(M301="","",IF(AND(ISNUMBER(M301),M301&lt;1,N301="kg"),"g",IF(AND(ISNUMBER(M301),M301&lt;1,N301="L"),"cl",N301))),N("P39"))</f>
        <v/>
      </c>
      <c r="R301" s="161" t="str">
        <f>IF(1=1,IF(E301="","",IF(F301="","A CONTROLER",IF(NOT(ISNUMBER(F301)),"TEXTE",IF(OR(L301="",L301&lt;=0),"COMMANDE PRINCIPALE INCOMPLETE",IF(G301="","UNITE MANQUANTE",IF(COUNTIF(B384:B428,AE301)=0,"UNITE A CONTROLER","OK")))))),N("Q9"))</f>
        <v/>
      </c>
      <c r="S301" s="105"/>
      <c r="T301" s="141">
        <f t="shared" si="18"/>
        <v>0</v>
      </c>
      <c r="U301" s="133" t="str">
        <f>IF(1=1,IF(E301="","",U268),N("S39"))</f>
        <v/>
      </c>
      <c r="V301" s="133" t="str">
        <f>IF(1=1,IF(E301="","",V268),N("T39"))</f>
        <v/>
      </c>
      <c r="W301" s="135" t="str">
        <f>IF(1=1,IF(OR(U301="",V301="",NOT(ISNUMBER(U301)),NOT(ISNUMBER(V301)),U301=0),"",V301/U301),N("U39"))</f>
        <v/>
      </c>
      <c r="X301" s="136" t="str">
        <f>IF(1=1,IF(OR(W301="",NOT(ISNUMBER(F301))),"",F301*W301*IFERROR(INDEX(D384:D428,MATCH(AE301,B384:B428,0)),1)),N("V7"))</f>
        <v/>
      </c>
      <c r="Y301" s="137" t="str">
        <f>IF(1=1,IF(F301="","",IF(G301="","",IFERROR(INDEX(E384:E428,MATCH(AE301,B384:B428,0)),G301&amp;""))),N("W6"))</f>
        <v/>
      </c>
      <c r="Z301" s="142" t="str">
        <f>IF(1=1,IF(X301="","",IF(AND(ISNUMBER(X301),X301&lt;1,Y301="kg"),MAX(1,ROUND(X301*1000,0)),IF(AND(ISNUMBER(X301),X301&lt;1,Y301="L"),MAX(1,ROUND(X301*100,0)),ROUND(X301,3)))),N("X39"))</f>
        <v/>
      </c>
      <c r="AA301" s="143" t="str">
        <f>IF(1=1,IF(X301="","",IF(AND(ISNUMBER(X301),X301&lt;1,Y301="kg"),"g",IF(AND(ISNUMBER(X301),X301&lt;1,Y301="L"),"cl",Y301))),N("Y39"))</f>
        <v/>
      </c>
      <c r="AB301" s="123" t="str">
        <f>IF(1=1,IF(E301="","",IF(F301="","A CONTROLER",IF(NOT(ISNUMBER(F301)),"TEXTE",IF(OR(W301="",W301&lt;=0),"COMMANDE COUVERTS INCOMPLETE",IF(G301="","UNITE MANQUANTE",IF(COUNTIF(B384:B428,AE301)=0,"UNITE A CONTROLER","OK")))))),N("Z6"))</f>
        <v/>
      </c>
      <c r="AD301" s="144" t="str">
        <f>IF(1=1,IF(E301="","",AD268),N("AB39"))</f>
        <v/>
      </c>
      <c r="AE301" s="125" t="str">
        <f>IF(1=1,IF(G301="","",UPPER(TRIM(SUBSTITUTE(SUBSTITUTE(G301&amp;"",CHAR(160)," ")," "," ")))),N("AC39"))</f>
        <v/>
      </c>
    </row>
    <row r="302" spans="1:33" ht="15.75" x14ac:dyDescent="0.25">
      <c r="A302" s="160" t="str">
        <f>IF(1=1,IF(E302="","",A268),N("A40"))</f>
        <v/>
      </c>
      <c r="B302" s="127" t="str">
        <f>IF(1=1,IF(E302="","",B268),N("B40"))</f>
        <v/>
      </c>
      <c r="C302" s="127"/>
      <c r="D302" s="129" t="str">
        <f>IF(ISBLANK(E302),"",LARGE(D268:D301,1)+1)</f>
        <v/>
      </c>
      <c r="E302" s="130"/>
      <c r="F302" s="131"/>
      <c r="G302" s="170"/>
      <c r="H302" s="105"/>
      <c r="I302" s="132" t="str">
        <f>IF(1=1,IF(E302="","",I268),N("H40"))</f>
        <v/>
      </c>
      <c r="J302" s="133" t="str">
        <f>IF(1=1,IF(E302="","",J268),N("I40"))</f>
        <v/>
      </c>
      <c r="K302" s="134" t="str">
        <f>IF(1=1,IF(E302="","",K268),N("J40"))</f>
        <v/>
      </c>
      <c r="L302" s="135" t="str">
        <f>IF(1=1,IF(OR(J302="",O302="",NOT(ISNUMBER(J302)),NOT(ISNUMBER(O302)),J302=0),"",O302/J302),N("L40"))</f>
        <v/>
      </c>
      <c r="M302" s="136" t="str">
        <f>IF(1=1,IF(OR(L302="",NOT(ISNUMBER(F302))),"",F302*L302*IFERROR(INDEX(D384:D428,MATCH(AE302,B384:B428,0)),1)),N("M13"))</f>
        <v/>
      </c>
      <c r="N302" s="137" t="str">
        <f>IF(1=1,IF(F302="","",IF(G302="","",IFERROR(INDEX(E384:E428,MATCH(AE302,B384:B428,0)),G302&amp;""))),N("N6"))</f>
        <v/>
      </c>
      <c r="O302" s="138" t="str">
        <f>IF(1=1,IF(E302="","",O268),N("K40"))</f>
        <v/>
      </c>
      <c r="P302" s="139" t="str">
        <f>IF(1=1,IF(M302="","",IF(AND(ISNUMBER(M302),M302&lt;1,N302="kg"),MAX(1,ROUND(M302*1000,0)),IF(AND(ISNUMBER(M302),M302&lt;1,N302="L"),MAX(1,ROUND(M302*100,0)),ROUND(M302,3)))),N("O40"))</f>
        <v/>
      </c>
      <c r="Q302" s="140" t="str">
        <f>IF(1=1,IF(M302="","",IF(AND(ISNUMBER(M302),M302&lt;1,N302="kg"),"g",IF(AND(ISNUMBER(M302),M302&lt;1,N302="L"),"cl",N302))),N("P40"))</f>
        <v/>
      </c>
      <c r="R302" s="161" t="str">
        <f>IF(1=1,IF(E302="","",IF(F302="","A CONTROLER",IF(NOT(ISNUMBER(F302)),"TEXTE",IF(OR(L302="",L302&lt;=0),"COMMANDE PRINCIPALE INCOMPLETE",IF(G302="","UNITE MANQUANTE",IF(COUNTIF(B384:B428,AE302)=0,"UNITE A CONTROLER","OK")))))),N("Q9"))</f>
        <v/>
      </c>
      <c r="S302" s="105"/>
      <c r="T302" s="141">
        <f t="shared" si="18"/>
        <v>0</v>
      </c>
      <c r="U302" s="133" t="str">
        <f>IF(1=1,IF(E302="","",U268),N("S40"))</f>
        <v/>
      </c>
      <c r="V302" s="133" t="str">
        <f>IF(1=1,IF(E302="","",V268),N("T40"))</f>
        <v/>
      </c>
      <c r="W302" s="135" t="str">
        <f>IF(1=1,IF(OR(U302="",V302="",NOT(ISNUMBER(U302)),NOT(ISNUMBER(V302)),U302=0),"",V302/U302),N("U40"))</f>
        <v/>
      </c>
      <c r="X302" s="136" t="str">
        <f>IF(1=1,IF(OR(W302="",NOT(ISNUMBER(F302))),"",F302*W302*IFERROR(INDEX(D384:D428,MATCH(AE302,B384:B428,0)),1)),N("V7"))</f>
        <v/>
      </c>
      <c r="Y302" s="137" t="str">
        <f>IF(1=1,IF(F302="","",IF(G302="","",IFERROR(INDEX(E384:E428,MATCH(AE302,B384:B428,0)),G302&amp;""))),N("W6"))</f>
        <v/>
      </c>
      <c r="Z302" s="142" t="str">
        <f>IF(1=1,IF(X302="","",IF(AND(ISNUMBER(X302),X302&lt;1,Y302="kg"),MAX(1,ROUND(X302*1000,0)),IF(AND(ISNUMBER(X302),X302&lt;1,Y302="L"),MAX(1,ROUND(X302*100,0)),ROUND(X302,3)))),N("X40"))</f>
        <v/>
      </c>
      <c r="AA302" s="143" t="str">
        <f>IF(1=1,IF(X302="","",IF(AND(ISNUMBER(X302),X302&lt;1,Y302="kg"),"g",IF(AND(ISNUMBER(X302),X302&lt;1,Y302="L"),"cl",Y302))),N("Y40"))</f>
        <v/>
      </c>
      <c r="AB302" s="123" t="str">
        <f>IF(1=1,IF(E302="","",IF(F302="","A CONTROLER",IF(NOT(ISNUMBER(F302)),"TEXTE",IF(OR(W302="",W302&lt;=0),"COMMANDE COUVERTS INCOMPLETE",IF(G302="","UNITE MANQUANTE",IF(COUNTIF(B384:B428,AE302)=0,"UNITE A CONTROLER","OK")))))),N("Z6"))</f>
        <v/>
      </c>
      <c r="AD302" s="144" t="str">
        <f>IF(1=1,IF(E302="","",AD268),N("AB40"))</f>
        <v/>
      </c>
      <c r="AE302" s="125" t="str">
        <f>IF(1=1,IF(G302="","",UPPER(TRIM(SUBSTITUTE(SUBSTITUTE(G302&amp;"",CHAR(160)," ")," "," ")))),N("AC40"))</f>
        <v/>
      </c>
    </row>
    <row r="303" spans="1:33" ht="23.25" x14ac:dyDescent="0.25">
      <c r="A303" s="216"/>
      <c r="B303" s="217" t="s">
        <v>17</v>
      </c>
      <c r="C303" s="218"/>
      <c r="D303" s="219" t="s">
        <v>239</v>
      </c>
      <c r="E303" s="218"/>
      <c r="F303" s="218"/>
      <c r="G303" s="218"/>
      <c r="H303" s="220"/>
      <c r="I303" s="218"/>
      <c r="J303" s="218"/>
      <c r="K303" s="218"/>
      <c r="L303" s="218"/>
      <c r="M303" s="218"/>
      <c r="N303" s="218"/>
      <c r="O303" s="218"/>
      <c r="P303" s="218" t="str">
        <f>D303</f>
        <v>SOUS-FAMILLE</v>
      </c>
      <c r="Q303" s="218"/>
      <c r="R303" s="218"/>
      <c r="S303" s="220"/>
      <c r="T303" s="221" t="s">
        <v>664</v>
      </c>
      <c r="U303" s="222" cm="1">
        <f t="array" ref="U303">SUMPRODUCT(LEN(E305:E339)-LEN(SUBSTITUTE(E305:E339,"*","")))</f>
        <v>0</v>
      </c>
      <c r="V303" s="218"/>
      <c r="W303" s="218" t="str">
        <f>D303</f>
        <v>SOUS-FAMILLE</v>
      </c>
      <c r="X303" s="218"/>
      <c r="Y303" s="218"/>
      <c r="Z303" s="218"/>
      <c r="AA303" s="218"/>
      <c r="AB303" s="223"/>
      <c r="AC303" s="218"/>
      <c r="AD303" s="218"/>
      <c r="AE303" s="224" t="str">
        <f>B305</f>
        <v>NOM DE LA RECETTE À SAISIR</v>
      </c>
    </row>
    <row r="304" spans="1:33" ht="32.25" thickBot="1" x14ac:dyDescent="0.3">
      <c r="A304" s="92" t="s">
        <v>155</v>
      </c>
      <c r="B304" s="92" t="s">
        <v>1</v>
      </c>
      <c r="C304" s="92"/>
      <c r="D304" s="92" t="s">
        <v>2</v>
      </c>
      <c r="E304" s="92" t="s">
        <v>117</v>
      </c>
      <c r="F304" s="92" t="s">
        <v>3</v>
      </c>
      <c r="G304" s="92" t="s">
        <v>4</v>
      </c>
      <c r="H304" s="81"/>
      <c r="I304" s="157" t="s">
        <v>5</v>
      </c>
      <c r="J304" s="92" t="s">
        <v>114</v>
      </c>
      <c r="K304" s="92" t="s">
        <v>4</v>
      </c>
      <c r="L304" s="92" t="s">
        <v>6</v>
      </c>
      <c r="M304" s="94" t="s">
        <v>7</v>
      </c>
      <c r="N304" s="94" t="s">
        <v>116</v>
      </c>
      <c r="O304" s="95" t="s">
        <v>115</v>
      </c>
      <c r="P304" s="96" t="s">
        <v>8</v>
      </c>
      <c r="Q304" s="97" t="s">
        <v>9</v>
      </c>
      <c r="R304" s="92" t="s">
        <v>10</v>
      </c>
      <c r="S304" s="81"/>
      <c r="T304" s="92" t="s">
        <v>117</v>
      </c>
      <c r="U304" s="98" t="s">
        <v>11</v>
      </c>
      <c r="V304" s="95" t="s">
        <v>12</v>
      </c>
      <c r="W304" s="92" t="s">
        <v>13</v>
      </c>
      <c r="X304" s="94" t="s">
        <v>7</v>
      </c>
      <c r="Y304" s="94" t="s">
        <v>116</v>
      </c>
      <c r="Z304" s="99" t="s">
        <v>8</v>
      </c>
      <c r="AA304" s="97" t="s">
        <v>9</v>
      </c>
      <c r="AB304" s="99" t="s">
        <v>10</v>
      </c>
      <c r="AC304" s="240"/>
      <c r="AD304" s="92" t="s">
        <v>14</v>
      </c>
      <c r="AE304" s="92" t="s">
        <v>15</v>
      </c>
      <c r="AG304" s="245" t="s">
        <v>5642</v>
      </c>
    </row>
    <row r="305" spans="1:33" ht="18.75" x14ac:dyDescent="0.25">
      <c r="A305" s="100" t="s">
        <v>5640</v>
      </c>
      <c r="B305" s="101" t="s">
        <v>20</v>
      </c>
      <c r="C305" s="101"/>
      <c r="D305" s="102">
        <v>0</v>
      </c>
      <c r="E305" s="103" t="s">
        <v>21</v>
      </c>
      <c r="F305" s="104">
        <v>10</v>
      </c>
      <c r="G305" s="8" t="s">
        <v>119</v>
      </c>
      <c r="H305" s="105"/>
      <c r="I305" s="106" t="str">
        <f>E305</f>
        <v>ÉLÉMENT PRINCIPAL À SAISIR</v>
      </c>
      <c r="J305" s="107">
        <f>F305</f>
        <v>10</v>
      </c>
      <c r="K305" s="108" t="str">
        <f>G305</f>
        <v>Quoi ?</v>
      </c>
      <c r="L305" s="109">
        <f>IF(1=1,IF(OR(J305="",O305="",NOT(ISNUMBER(J305)),NOT(ISNUMBER(O305)),J305=0),"",O305/J305),N("L6"))</f>
        <v>15</v>
      </c>
      <c r="M305" s="110">
        <f>IF(1=1,IF(OR(L305="",NOT(ISNUMBER(F305))),"",F305*L305*IFERROR(INDEX(D384:D428,MATCH(AE305,B384:B428,0)),1)),N("M13"))</f>
        <v>150</v>
      </c>
      <c r="N305" s="111" t="str">
        <f>IF(1=1,IF(F305="","",IF(G305="","",IFERROR(INDEX(E384:E428,MATCH(AE305,B384:B428,0)),G305&amp;""))),N("N6"))</f>
        <v>Quoi ?</v>
      </c>
      <c r="O305" s="112">
        <v>150</v>
      </c>
      <c r="P305" s="113">
        <f>IF(1=1,IF(M305="","",IF(AND(ISNUMBER(M305),M305&lt;1,N305="kg"),MAX(1,ROUND(M305*1000,0)),IF(AND(ISNUMBER(M305),M305&lt;1,N305="L"),MAX(1,ROUND(M305*100,0)),ROUND(M305,3)))),N("O6"))</f>
        <v>150</v>
      </c>
      <c r="Q305" s="114" t="str">
        <f>IF(1=1,IF(M305="","",IF(AND(ISNUMBER(M305),M305&lt;1,N305="kg"),"g",IF(AND(ISNUMBER(M305),M305&lt;1,N305="L"),"cl",N305))),N("P6"))</f>
        <v>Quoi ?</v>
      </c>
      <c r="R305" s="115" t="str">
        <f>IF(1=1,IF(E305="","",IF(F305="","A CONTROLER",IF(NOT(ISNUMBER(F305)),"TEXTE",IF(OR(L305="",L305&lt;=0),"COMMANDE PRINCIPALE INCOMPLETE",IF(G305="","UNITE MANQUANTE",IF(COUNTIF(B384:B428,AE305)=0,"UNITE A CONTROLER","OK")))))),N("Q9"))</f>
        <v>UNITE A CONTROLER</v>
      </c>
      <c r="S305" s="105"/>
      <c r="T305" s="159" t="str">
        <f>B305</f>
        <v>NOM DE LA RECETTE À SAISIR</v>
      </c>
      <c r="U305" s="117">
        <v>100</v>
      </c>
      <c r="V305" s="112">
        <v>150</v>
      </c>
      <c r="W305" s="118">
        <f>IF(1=1,IF(OR(U305="",V305="",NOT(ISNUMBER(U305)),NOT(ISNUMBER(V305)),U305=0),"",V305/U305),N("U6"))</f>
        <v>1.5</v>
      </c>
      <c r="X305" s="119">
        <f>IF(1=1,IF(OR(W305="",NOT(ISNUMBER(F305))),"",F305*W305*IFERROR(INDEX(D384:D428,MATCH(AE305,B384:B428,0)),1)),N("V7"))</f>
        <v>15</v>
      </c>
      <c r="Y305" s="120" t="str">
        <f>IF(1=1,IF(F305="","",IF(G305="","",IFERROR(INDEX(E384:E428,MATCH(AE305,B384:B428,0)),G305&amp;""))),N("W6"))</f>
        <v>Quoi ?</v>
      </c>
      <c r="Z305" s="121">
        <f>IF(1=1,IF(X305="","",IF(AND(ISNUMBER(X305),X305&lt;1,Y305="kg"),MAX(1,ROUND(X305*1000,0)),IF(AND(ISNUMBER(X305),X305&lt;1,Y305="L"),MAX(1,ROUND(X305*100,0)),ROUND(X305,3)))),N("X6"))</f>
        <v>15</v>
      </c>
      <c r="AA305" s="122" t="str">
        <f>IF(1=1,IF(X305="","",IF(AND(ISNUMBER(X305),X305&lt;1,Y305="kg"),"g",IF(AND(ISNUMBER(X305),X305&lt;1,Y305="L"),"cl",Y305))),N("Y6"))</f>
        <v>Quoi ?</v>
      </c>
      <c r="AB305" s="123" t="str">
        <f>IF(1=1,IF(E305="","",IF(F305="","A CONTROLER",IF(NOT(ISNUMBER(F305)),"TEXTE",IF(OR(W305="",W305&lt;=0),"COMMANDE COUVERTS INCOMPLETE",IF(G305="","UNITE MANQUANTE",IF(COUNTIF(B384:B428,AE305)=0,"UNITE A CONTROLER","OK")))))),N("Z6"))</f>
        <v>UNITE A CONTROLER</v>
      </c>
      <c r="AD305" s="124">
        <v>62</v>
      </c>
      <c r="AE305" s="125" t="str">
        <f>IF(1=1,IF(G305="","",UPPER(TRIM(SUBSTITUTE(SUBSTITUTE(G305&amp;"",CHAR(160)," ")," "," ")))),N("AC6"))</f>
        <v>QUOI ?</v>
      </c>
      <c r="AG305" s="8" t="s">
        <v>22</v>
      </c>
    </row>
    <row r="306" spans="1:33" ht="15.75" x14ac:dyDescent="0.25">
      <c r="A306" s="126" t="str">
        <f>IF(1=1,IF(E306="","",A305),N("A7"))</f>
        <v/>
      </c>
      <c r="B306" s="127" t="str">
        <f>IF(1=1,IF(E306="","",B305),N("B7"))</f>
        <v/>
      </c>
      <c r="C306" s="127"/>
      <c r="D306" s="129" t="str">
        <f>IF(ISBLANK(E306),"",LARGE(D305:D305,1)+1)</f>
        <v/>
      </c>
      <c r="E306" s="130"/>
      <c r="F306" s="131"/>
      <c r="G306" s="170"/>
      <c r="H306" s="105"/>
      <c r="I306" s="132" t="str">
        <f>IF(1=1,IF(E306="","",I305),N("H7"))</f>
        <v/>
      </c>
      <c r="J306" s="133" t="str">
        <f>IF(1=1,IF(E306="","",J305),N("I7"))</f>
        <v/>
      </c>
      <c r="K306" s="134" t="str">
        <f>IF(1=1,IF(E306="","",K305),N("J7"))</f>
        <v/>
      </c>
      <c r="L306" s="135" t="str">
        <f>IF(1=1,IF(OR(J306="",O306="",NOT(ISNUMBER(J306)),NOT(ISNUMBER(O306)),J306=0),"",O306/J306),N("L7"))</f>
        <v/>
      </c>
      <c r="M306" s="136" t="str">
        <f>IF(1=1,IF(OR(L306="",NOT(ISNUMBER(F306))),"",F306*L306*IFERROR(INDEX(D384:D428,MATCH(AE306,B384:B428,0)),1)),N("M13"))</f>
        <v/>
      </c>
      <c r="N306" s="137" t="str">
        <f>IF(1=1,IF(F306="","",IF(G306="","",IFERROR(INDEX(E384:E428,MATCH(AE306,B384:B428,0)),G306&amp;""))),N("N6"))</f>
        <v/>
      </c>
      <c r="O306" s="138" t="str">
        <f>IF(1=1,IF(E306="","",O305),N("K7"))</f>
        <v/>
      </c>
      <c r="P306" s="139" t="str">
        <f>IF(1=1,IF(M306="","",IF(AND(ISNUMBER(M306),M306&lt;1,N306="kg"),MAX(1,ROUND(M306*1000,0)),IF(AND(ISNUMBER(M306),M306&lt;1,N306="L"),MAX(1,ROUND(M306*100,0)),ROUND(M306,3)))),N("O7"))</f>
        <v/>
      </c>
      <c r="Q306" s="140" t="str">
        <f>IF(1=1,IF(M306="","",IF(AND(ISNUMBER(M306),M306&lt;1,N306="kg"),"g",IF(AND(ISNUMBER(M306),M306&lt;1,N306="L"),"cl",N306))),N("P7"))</f>
        <v/>
      </c>
      <c r="R306" s="161" t="str">
        <f>IF(1=1,IF(E306="","",IF(F306="","A CONTROLER",IF(NOT(ISNUMBER(F306)),"TEXTE",IF(OR(L306="",L306&lt;=0),"COMMANDE PRINCIPALE INCOMPLETE",IF(G306="","UNITE MANQUANTE",IF(COUNTIF(B384:B428,AE306)=0,"UNITE A CONTROLER","OK")))))),N("Q9"))</f>
        <v/>
      </c>
      <c r="S306" s="105"/>
      <c r="T306" s="141">
        <f t="shared" ref="T306:T339" si="19">E306</f>
        <v>0</v>
      </c>
      <c r="U306" s="133" t="str">
        <f>IF(1=1,IF(E306="","",U305),N("S7"))</f>
        <v/>
      </c>
      <c r="V306" s="133" t="str">
        <f>IF(1=1,IF(E306="","",V305),N("T7"))</f>
        <v/>
      </c>
      <c r="W306" s="135" t="str">
        <f>IF(1=1,IF(OR(U306="",V306="",NOT(ISNUMBER(U306)),NOT(ISNUMBER(V306)),U306=0),"",V306/U306),N("U7"))</f>
        <v/>
      </c>
      <c r="X306" s="136" t="str">
        <f>IF(1=1,IF(OR(W306="",NOT(ISNUMBER(F306))),"",F306*W306*IFERROR(INDEX(D384:D428,MATCH(AE306,B384:B428,0)),1)),N("V7"))</f>
        <v/>
      </c>
      <c r="Y306" s="137" t="str">
        <f>IF(1=1,IF(F306="","",IF(G306="","",IFERROR(INDEX(E384:E428,MATCH(AE306,B384:B428,0)),G306&amp;""))),N("W6"))</f>
        <v/>
      </c>
      <c r="Z306" s="142" t="str">
        <f>IF(1=1,IF(X306="","",IF(AND(ISNUMBER(X306),X306&lt;1,Y306="kg"),MAX(1,ROUND(X306*1000,0)),IF(AND(ISNUMBER(X306),X306&lt;1,Y306="L"),MAX(1,ROUND(X306*100,0)),ROUND(X306,3)))),N("X7"))</f>
        <v/>
      </c>
      <c r="AA306" s="143" t="str">
        <f>IF(1=1,IF(X306="","",IF(AND(ISNUMBER(X306),X306&lt;1,Y306="kg"),"g",IF(AND(ISNUMBER(X306),X306&lt;1,Y306="L"),"cl",Y306))),N("Y7"))</f>
        <v/>
      </c>
      <c r="AB306" s="123" t="str">
        <f>IF(1=1,IF(E306="","",IF(F306="","A CONTROLER",IF(NOT(ISNUMBER(F306)),"TEXTE",IF(OR(W306="",W306&lt;=0),"COMMANDE COUVERTS INCOMPLETE",IF(G306="","UNITE MANQUANTE",IF(COUNTIF(B384:B428,AE306)=0,"UNITE A CONTROLER","OK")))))),N("Z6"))</f>
        <v/>
      </c>
      <c r="AD306" s="144" t="str">
        <f>IF(1=1,IF(E306="","",AD305),N("AB7"))</f>
        <v/>
      </c>
      <c r="AE306" s="125" t="str">
        <f>IF(1=1,IF(G306="","",UPPER(TRIM(SUBSTITUTE(SUBSTITUTE(G306&amp;"",CHAR(160)," ")," "," ")))),N("AC7"))</f>
        <v/>
      </c>
      <c r="AG306" s="2" t="s">
        <v>25</v>
      </c>
    </row>
    <row r="307" spans="1:33" ht="15.75" x14ac:dyDescent="0.25">
      <c r="A307" s="126" t="str">
        <f>IF(1=1,IF(E307="","",A305),N("A8"))</f>
        <v/>
      </c>
      <c r="B307" s="127" t="str">
        <f>IF(1=1,IF(E307="","",B305),N("B8"))</f>
        <v/>
      </c>
      <c r="C307" s="127"/>
      <c r="D307" s="129" t="str">
        <f>IF(ISBLANK(E307),"",LARGE(D305:D306,1)+1)</f>
        <v/>
      </c>
      <c r="E307" s="130"/>
      <c r="F307" s="131"/>
      <c r="G307" s="170"/>
      <c r="H307" s="105"/>
      <c r="I307" s="132" t="str">
        <f>IF(1=1,IF(E307="","",I305),N("H8"))</f>
        <v/>
      </c>
      <c r="J307" s="133" t="str">
        <f>IF(1=1,IF(E307="","",J305),N("I8"))</f>
        <v/>
      </c>
      <c r="K307" s="134" t="str">
        <f>IF(1=1,IF(E307="","",K305),N("J8"))</f>
        <v/>
      </c>
      <c r="L307" s="135" t="str">
        <f>IF(1=1,IF(OR(J307="",O307="",NOT(ISNUMBER(J307)),NOT(ISNUMBER(O307)),J307=0),"",O307/J307),N("L8"))</f>
        <v/>
      </c>
      <c r="M307" s="136" t="str">
        <f>IF(1=1,IF(OR(L307="",NOT(ISNUMBER(F307))),"",F307*L307*IFERROR(INDEX(D384:D428,MATCH(AE307,B384:B428,0)),1)),N("M13"))</f>
        <v/>
      </c>
      <c r="N307" s="137" t="str">
        <f>IF(1=1,IF(F307="","",IF(G307="","",IFERROR(INDEX(E384:E428,MATCH(AE307,B384:B428,0)),G307&amp;""))),N("N6"))</f>
        <v/>
      </c>
      <c r="O307" s="138" t="str">
        <f>IF(1=1,IF(E307="","",O305),N("K8"))</f>
        <v/>
      </c>
      <c r="P307" s="139" t="str">
        <f>IF(1=1,IF(M307="","",IF(AND(ISNUMBER(M307),M307&lt;1,N307="kg"),MAX(1,ROUND(M307*1000,0)),IF(AND(ISNUMBER(M307),M307&lt;1,N307="L"),MAX(1,ROUND(M307*100,0)),ROUND(M307,3)))),N("O8"))</f>
        <v/>
      </c>
      <c r="Q307" s="140" t="str">
        <f>IF(1=1,IF(M307="","",IF(AND(ISNUMBER(M307),M307&lt;1,N307="kg"),"g",IF(AND(ISNUMBER(M307),M307&lt;1,N307="L"),"cl",N307))),N("P8"))</f>
        <v/>
      </c>
      <c r="R307" s="161" t="str">
        <f>IF(1=1,IF(E307="","",IF(F307="","A CONTROLER",IF(NOT(ISNUMBER(F307)),"TEXTE",IF(OR(L307="",L307&lt;=0),"COMMANDE PRINCIPALE INCOMPLETE",IF(G307="","UNITE MANQUANTE",IF(COUNTIF(B384:B428,AE307)=0,"UNITE A CONTROLER","OK")))))),N("Q9"))</f>
        <v/>
      </c>
      <c r="S307" s="105"/>
      <c r="T307" s="141">
        <f t="shared" si="19"/>
        <v>0</v>
      </c>
      <c r="U307" s="133" t="str">
        <f>IF(1=1,IF(E307="","",U305),N("S8"))</f>
        <v/>
      </c>
      <c r="V307" s="133" t="str">
        <f>IF(1=1,IF(E307="","",V305),N("T8"))</f>
        <v/>
      </c>
      <c r="W307" s="135" t="str">
        <f>IF(1=1,IF(OR(U307="",V307="",NOT(ISNUMBER(U307)),NOT(ISNUMBER(V307)),U307=0),"",V307/U307),N("U8"))</f>
        <v/>
      </c>
      <c r="X307" s="136" t="str">
        <f>IF(1=1,IF(OR(W307="",NOT(ISNUMBER(F307))),"",F307*W307*IFERROR(INDEX(D384:D428,MATCH(AE307,B384:B428,0)),1)),N("V7"))</f>
        <v/>
      </c>
      <c r="Y307" s="137" t="str">
        <f>IF(1=1,IF(F307="","",IF(G307="","",IFERROR(INDEX(E384:E428,MATCH(AE307,B384:B428,0)),G307&amp;""))),N("W6"))</f>
        <v/>
      </c>
      <c r="Z307" s="142" t="str">
        <f>IF(1=1,IF(X307="","",IF(AND(ISNUMBER(X307),X307&lt;1,Y307="kg"),MAX(1,ROUND(X307*1000,0)),IF(AND(ISNUMBER(X307),X307&lt;1,Y307="L"),MAX(1,ROUND(X307*100,0)),ROUND(X307,3)))),N("X8"))</f>
        <v/>
      </c>
      <c r="AA307" s="143" t="str">
        <f>IF(1=1,IF(X307="","",IF(AND(ISNUMBER(X307),X307&lt;1,Y307="kg"),"g",IF(AND(ISNUMBER(X307),X307&lt;1,Y307="L"),"cl",Y307))),N("Y8"))</f>
        <v/>
      </c>
      <c r="AB307" s="123" t="str">
        <f>IF(1=1,IF(E307="","",IF(F307="","A CONTROLER",IF(NOT(ISNUMBER(F307)),"TEXTE",IF(OR(W307="",W307&lt;=0),"COMMANDE COUVERTS INCOMPLETE",IF(G307="","UNITE MANQUANTE",IF(COUNTIF(B384:B428,AE307)=0,"UNITE A CONTROLER","OK")))))),N("Z6"))</f>
        <v/>
      </c>
      <c r="AD307" s="144" t="str">
        <f>IF(1=1,IF(E307="","",AD305),N("AB8"))</f>
        <v/>
      </c>
      <c r="AE307" s="125" t="str">
        <f>IF(1=1,IF(G307="","",UPPER(TRIM(SUBSTITUTE(SUBSTITUTE(G307&amp;"",CHAR(160)," ")," "," ")))),N("AC8"))</f>
        <v/>
      </c>
      <c r="AG307" s="9" t="s">
        <v>26</v>
      </c>
    </row>
    <row r="308" spans="1:33" ht="15.75" x14ac:dyDescent="0.25">
      <c r="A308" s="126" t="str">
        <f>IF(1=1,IF(E308="","",A305),N("A9"))</f>
        <v/>
      </c>
      <c r="B308" s="127" t="str">
        <f>IF(1=1,IF(E308="","",B305),N("B9"))</f>
        <v/>
      </c>
      <c r="C308" s="127"/>
      <c r="D308" s="129" t="str">
        <f>IF(ISBLANK(E308),"",LARGE(D305:D307,1)+1)</f>
        <v/>
      </c>
      <c r="E308" s="130"/>
      <c r="F308" s="131"/>
      <c r="G308" s="170"/>
      <c r="H308" s="105"/>
      <c r="I308" s="132" t="str">
        <f>IF(1=1,IF(E308="","",I305),N("H9"))</f>
        <v/>
      </c>
      <c r="J308" s="133" t="str">
        <f>IF(1=1,IF(E308="","",J305),N("I9"))</f>
        <v/>
      </c>
      <c r="K308" s="134" t="str">
        <f>IF(1=1,IF(E308="","",K305),N("J9"))</f>
        <v/>
      </c>
      <c r="L308" s="135" t="str">
        <f>IF(1=1,IF(OR(J308="",O308="",NOT(ISNUMBER(J308)),NOT(ISNUMBER(O308)),J308=0),"",O308/J308),N("L9"))</f>
        <v/>
      </c>
      <c r="M308" s="136" t="str">
        <f>IF(1=1,IF(OR(L308="",NOT(ISNUMBER(F308))),"",F308*L308*IFERROR(INDEX(D384:D428,MATCH(AE308,B384:B428,0)),1)),N("M13"))</f>
        <v/>
      </c>
      <c r="N308" s="137" t="str">
        <f>IF(1=1,IF(F308="","",IF(G308="","",IFERROR(INDEX(E384:E428,MATCH(AE308,B384:B428,0)),G308&amp;""))),N("N6"))</f>
        <v/>
      </c>
      <c r="O308" s="138" t="str">
        <f>IF(1=1,IF(E308="","",O305),N("K9"))</f>
        <v/>
      </c>
      <c r="P308" s="139" t="str">
        <f>IF(1=1,IF(M308="","",IF(AND(ISNUMBER(M308),M308&lt;1,N308="kg"),MAX(1,ROUND(M308*1000,0)),IF(AND(ISNUMBER(M308),M308&lt;1,N308="L"),MAX(1,ROUND(M308*100,0)),ROUND(M308,3)))),N("O9"))</f>
        <v/>
      </c>
      <c r="Q308" s="140" t="str">
        <f>IF(1=1,IF(M308="","",IF(AND(ISNUMBER(M308),M308&lt;1,N308="kg"),"g",IF(AND(ISNUMBER(M308),M308&lt;1,N308="L"),"cl",N308))),N("P9"))</f>
        <v/>
      </c>
      <c r="R308" s="161" t="str">
        <f>IF(1=1,IF(E308="","",IF(F308="","A CONTROLER",IF(NOT(ISNUMBER(F308)),"TEXTE",IF(OR(L308="",L308&lt;=0),"COMMANDE PRINCIPALE INCOMPLETE",IF(G308="","UNITE MANQUANTE",IF(COUNTIF(B384:B428,AE308)=0,"UNITE A CONTROLER","OK")))))),N("Q9"))</f>
        <v/>
      </c>
      <c r="S308" s="105"/>
      <c r="T308" s="141">
        <f t="shared" si="19"/>
        <v>0</v>
      </c>
      <c r="U308" s="133" t="str">
        <f>IF(1=1,IF(E308="","",U305),N("S9"))</f>
        <v/>
      </c>
      <c r="V308" s="133" t="str">
        <f>IF(1=1,IF(E308="","",V305),N("T9"))</f>
        <v/>
      </c>
      <c r="W308" s="135" t="str">
        <f>IF(1=1,IF(OR(U308="",V308="",NOT(ISNUMBER(U308)),NOT(ISNUMBER(V308)),U308=0),"",V308/U308),N("U9"))</f>
        <v/>
      </c>
      <c r="X308" s="136" t="str">
        <f>IF(1=1,IF(OR(W308="",NOT(ISNUMBER(F308))),"",F308*W308*IFERROR(INDEX(D384:D428,MATCH(AE308,B384:B428,0)),1)),N("V7"))</f>
        <v/>
      </c>
      <c r="Y308" s="137" t="str">
        <f>IF(1=1,IF(F308="","",IF(G308="","",IFERROR(INDEX(E384:E428,MATCH(AE308,B384:B428,0)),G308&amp;""))),N("W6"))</f>
        <v/>
      </c>
      <c r="Z308" s="142" t="str">
        <f>IF(1=1,IF(X308="","",IF(AND(ISNUMBER(X308),X308&lt;1,Y308="kg"),MAX(1,ROUND(X308*1000,0)),IF(AND(ISNUMBER(X308),X308&lt;1,Y308="L"),MAX(1,ROUND(X308*100,0)),ROUND(X308,3)))),N("X9"))</f>
        <v/>
      </c>
      <c r="AA308" s="143" t="str">
        <f>IF(1=1,IF(X308="","",IF(AND(ISNUMBER(X308),X308&lt;1,Y308="kg"),"g",IF(AND(ISNUMBER(X308),X308&lt;1,Y308="L"),"cl",Y308))),N("Y9"))</f>
        <v/>
      </c>
      <c r="AB308" s="123" t="str">
        <f>IF(1=1,IF(E308="","",IF(F308="","A CONTROLER",IF(NOT(ISNUMBER(F308)),"TEXTE",IF(OR(W308="",W308&lt;=0),"COMMANDE COUVERTS INCOMPLETE",IF(G308="","UNITE MANQUANTE",IF(COUNTIF(B384:B428,AE308)=0,"UNITE A CONTROLER","OK")))))),N("Z6"))</f>
        <v/>
      </c>
      <c r="AD308" s="144" t="str">
        <f>IF(1=1,IF(E308="","",AD305),N("AB9"))</f>
        <v/>
      </c>
      <c r="AE308" s="125" t="str">
        <f>IF(1=1,IF(G308="","",UPPER(TRIM(SUBSTITUTE(SUBSTITUTE(G308&amp;"",CHAR(160)," ")," "," ")))),N("AC9"))</f>
        <v/>
      </c>
      <c r="AG308" s="1" t="s">
        <v>28</v>
      </c>
    </row>
    <row r="309" spans="1:33" ht="15.75" x14ac:dyDescent="0.25">
      <c r="A309" s="126" t="str">
        <f>IF(1=1,IF(E309="","",A305),N("A10"))</f>
        <v/>
      </c>
      <c r="B309" s="127" t="str">
        <f>IF(1=1,IF(E309="","",B305),N("B10"))</f>
        <v/>
      </c>
      <c r="C309" s="127"/>
      <c r="D309" s="129" t="str">
        <f>IF(ISBLANK(E309),"",LARGE(D305:D308,1)+1)</f>
        <v/>
      </c>
      <c r="E309" s="130"/>
      <c r="F309" s="131"/>
      <c r="G309" s="170"/>
      <c r="H309" s="105"/>
      <c r="I309" s="132" t="str">
        <f>IF(1=1,IF(E309="","",I305),N("H10"))</f>
        <v/>
      </c>
      <c r="J309" s="133" t="str">
        <f>IF(1=1,IF(E309="","",J305),N("I10"))</f>
        <v/>
      </c>
      <c r="K309" s="134" t="str">
        <f>IF(1=1,IF(E309="","",K305),N("J10"))</f>
        <v/>
      </c>
      <c r="L309" s="135" t="str">
        <f>IF(1=1,IF(OR(J309="",O309="",NOT(ISNUMBER(J309)),NOT(ISNUMBER(O309)),J309=0),"",O309/J309),N("L10"))</f>
        <v/>
      </c>
      <c r="M309" s="136" t="str">
        <f>IF(1=1,IF(OR(L309="",NOT(ISNUMBER(F309))),"",F309*L309*IFERROR(INDEX(D384:D428,MATCH(AE309,B384:B428,0)),1)),N("M13"))</f>
        <v/>
      </c>
      <c r="N309" s="137" t="str">
        <f>IF(1=1,IF(F309="","",IF(G309="","",IFERROR(INDEX(E384:E428,MATCH(AE309,B384:B428,0)),G309&amp;""))),N("N6"))</f>
        <v/>
      </c>
      <c r="O309" s="138" t="str">
        <f>IF(1=1,IF(E309="","",O305),N("K10"))</f>
        <v/>
      </c>
      <c r="P309" s="139" t="str">
        <f>IF(1=1,IF(M309="","",IF(AND(ISNUMBER(M309),M309&lt;1,N309="kg"),MAX(1,ROUND(M309*1000,0)),IF(AND(ISNUMBER(M309),M309&lt;1,N309="L"),MAX(1,ROUND(M309*100,0)),ROUND(M309,3)))),N("O10"))</f>
        <v/>
      </c>
      <c r="Q309" s="140" t="str">
        <f>IF(1=1,IF(M309="","",IF(AND(ISNUMBER(M309),M309&lt;1,N309="kg"),"g",IF(AND(ISNUMBER(M309),M309&lt;1,N309="L"),"cl",N309))),N("P10"))</f>
        <v/>
      </c>
      <c r="R309" s="161" t="str">
        <f>IF(1=1,IF(E309="","",IF(F309="","A CONTROLER",IF(NOT(ISNUMBER(F309)),"TEXTE",IF(OR(L309="",L309&lt;=0),"COMMANDE PRINCIPALE INCOMPLETE",IF(G309="","UNITE MANQUANTE",IF(COUNTIF(B384:B428,AE309)=0,"UNITE A CONTROLER","OK")))))),N("Q9"))</f>
        <v/>
      </c>
      <c r="S309" s="105"/>
      <c r="T309" s="141">
        <f t="shared" si="19"/>
        <v>0</v>
      </c>
      <c r="U309" s="133" t="str">
        <f>IF(1=1,IF(E309="","",U305),N("S10"))</f>
        <v/>
      </c>
      <c r="V309" s="133" t="str">
        <f>IF(1=1,IF(E309="","",V305),N("T10"))</f>
        <v/>
      </c>
      <c r="W309" s="135" t="str">
        <f>IF(1=1,IF(OR(U309="",V309="",NOT(ISNUMBER(U309)),NOT(ISNUMBER(V309)),U309=0),"",V309/U309),N("U10"))</f>
        <v/>
      </c>
      <c r="X309" s="136" t="str">
        <f>IF(1=1,IF(OR(W309="",NOT(ISNUMBER(F309))),"",F309*W309*IFERROR(INDEX(D384:D428,MATCH(AE309,B384:B428,0)),1)),N("V7"))</f>
        <v/>
      </c>
      <c r="Y309" s="137" t="str">
        <f>IF(1=1,IF(F309="","",IF(G309="","",IFERROR(INDEX(E384:E428,MATCH(AE309,B384:B428,0)),G309&amp;""))),N("W6"))</f>
        <v/>
      </c>
      <c r="Z309" s="142" t="str">
        <f>IF(1=1,IF(X309="","",IF(AND(ISNUMBER(X309),X309&lt;1,Y309="kg"),MAX(1,ROUND(X309*1000,0)),IF(AND(ISNUMBER(X309),X309&lt;1,Y309="L"),MAX(1,ROUND(X309*100,0)),ROUND(X309,3)))),N("X10"))</f>
        <v/>
      </c>
      <c r="AA309" s="143" t="str">
        <f>IF(1=1,IF(X309="","",IF(AND(ISNUMBER(X309),X309&lt;1,Y309="kg"),"g",IF(AND(ISNUMBER(X309),X309&lt;1,Y309="L"),"cl",Y309))),N("Y10"))</f>
        <v/>
      </c>
      <c r="AB309" s="123" t="str">
        <f>IF(1=1,IF(E309="","",IF(F309="","A CONTROLER",IF(NOT(ISNUMBER(F309)),"TEXTE",IF(OR(W309="",W309&lt;=0),"COMMANDE COUVERTS INCOMPLETE",IF(G309="","UNITE MANQUANTE",IF(COUNTIF(B384:B428,AE309)=0,"UNITE A CONTROLER","OK")))))),N("Z6"))</f>
        <v/>
      </c>
      <c r="AD309" s="144" t="str">
        <f>IF(1=1,IF(E309="","",AD305),N("AB10"))</f>
        <v/>
      </c>
      <c r="AE309" s="125" t="str">
        <f>IF(1=1,IF(G309="","",UPPER(TRIM(SUBSTITUTE(SUBSTITUTE(G309&amp;"",CHAR(160)," ")," "," ")))),N("AC10"))</f>
        <v/>
      </c>
      <c r="AG309" s="1" t="s">
        <v>29</v>
      </c>
    </row>
    <row r="310" spans="1:33" ht="15.75" x14ac:dyDescent="0.25">
      <c r="A310" s="126" t="str">
        <f>IF(1=1,IF(E310="","",A305),N("A11"))</f>
        <v/>
      </c>
      <c r="B310" s="127" t="str">
        <f>IF(1=1,IF(E310="","",B305),N("B11"))</f>
        <v/>
      </c>
      <c r="C310" s="127"/>
      <c r="D310" s="129" t="str">
        <f>IF(ISBLANK(E310),"",LARGE(D305:D309,1)+1)</f>
        <v/>
      </c>
      <c r="E310" s="130"/>
      <c r="F310" s="131"/>
      <c r="G310" s="170"/>
      <c r="H310" s="105"/>
      <c r="I310" s="132" t="str">
        <f>IF(1=1,IF(E310="","",I305),N("H11"))</f>
        <v/>
      </c>
      <c r="J310" s="133" t="str">
        <f>IF(1=1,IF(E310="","",J305),N("I11"))</f>
        <v/>
      </c>
      <c r="K310" s="134" t="str">
        <f>IF(1=1,IF(E310="","",K305),N("J11"))</f>
        <v/>
      </c>
      <c r="L310" s="135" t="str">
        <f>IF(1=1,IF(OR(J310="",O310="",NOT(ISNUMBER(J310)),NOT(ISNUMBER(O310)),J310=0),"",O310/J310),N("L11"))</f>
        <v/>
      </c>
      <c r="M310" s="136" t="str">
        <f>IF(1=1,IF(OR(L310="",NOT(ISNUMBER(F310))),"",F310*L310*IFERROR(INDEX(D384:D428,MATCH(AE310,B384:B428,0)),1)),N("M13"))</f>
        <v/>
      </c>
      <c r="N310" s="137" t="str">
        <f>IF(1=1,IF(F310="","",IF(G310="","",IFERROR(INDEX(E384:E428,MATCH(AE310,B384:B428,0)),G310&amp;""))),N("N6"))</f>
        <v/>
      </c>
      <c r="O310" s="138" t="str">
        <f>IF(1=1,IF(E310="","",O305),N("K11"))</f>
        <v/>
      </c>
      <c r="P310" s="139" t="str">
        <f>IF(1=1,IF(M310="","",IF(AND(ISNUMBER(M310),M310&lt;1,N310="kg"),MAX(1,ROUND(M310*1000,0)),IF(AND(ISNUMBER(M310),M310&lt;1,N310="L"),MAX(1,ROUND(M310*100,0)),ROUND(M310,3)))),N("O11"))</f>
        <v/>
      </c>
      <c r="Q310" s="140" t="str">
        <f>IF(1=1,IF(M310="","",IF(AND(ISNUMBER(M310),M310&lt;1,N310="kg"),"g",IF(AND(ISNUMBER(M310),M310&lt;1,N310="L"),"cl",N310))),N("P11"))</f>
        <v/>
      </c>
      <c r="R310" s="161" t="str">
        <f>IF(1=1,IF(E310="","",IF(F310="","A CONTROLER",IF(NOT(ISNUMBER(F310)),"TEXTE",IF(OR(L310="",L310&lt;=0),"COMMANDE PRINCIPALE INCOMPLETE",IF(G310="","UNITE MANQUANTE",IF(COUNTIF(B384:B428,AE310)=0,"UNITE A CONTROLER","OK")))))),N("Q9"))</f>
        <v/>
      </c>
      <c r="S310" s="105"/>
      <c r="T310" s="141">
        <f t="shared" si="19"/>
        <v>0</v>
      </c>
      <c r="U310" s="133" t="str">
        <f>IF(1=1,IF(E310="","",U305),N("S11"))</f>
        <v/>
      </c>
      <c r="V310" s="133" t="str">
        <f>IF(1=1,IF(E310="","",V305),N("T11"))</f>
        <v/>
      </c>
      <c r="W310" s="135" t="str">
        <f>IF(1=1,IF(OR(U310="",V310="",NOT(ISNUMBER(U310)),NOT(ISNUMBER(V310)),U310=0),"",V310/U310),N("U11"))</f>
        <v/>
      </c>
      <c r="X310" s="136" t="str">
        <f>IF(1=1,IF(OR(W310="",NOT(ISNUMBER(F310))),"",F310*W310*IFERROR(INDEX(D384:D428,MATCH(AE310,B384:B428,0)),1)),N("V7"))</f>
        <v/>
      </c>
      <c r="Y310" s="137" t="str">
        <f>IF(1=1,IF(F310="","",IF(G310="","",IFERROR(INDEX(E384:E428,MATCH(AE310,B384:B428,0)),G310&amp;""))),N("W6"))</f>
        <v/>
      </c>
      <c r="Z310" s="142" t="str">
        <f>IF(1=1,IF(X310="","",IF(AND(ISNUMBER(X310),X310&lt;1,Y310="kg"),MAX(1,ROUND(X310*1000,0)),IF(AND(ISNUMBER(X310),X310&lt;1,Y310="L"),MAX(1,ROUND(X310*100,0)),ROUND(X310,3)))),N("X11"))</f>
        <v/>
      </c>
      <c r="AA310" s="143" t="str">
        <f>IF(1=1,IF(X310="","",IF(AND(ISNUMBER(X310),X310&lt;1,Y310="kg"),"g",IF(AND(ISNUMBER(X310),X310&lt;1,Y310="L"),"cl",Y310))),N("Y11"))</f>
        <v/>
      </c>
      <c r="AB310" s="123" t="str">
        <f>IF(1=1,IF(E310="","",IF(F310="","A CONTROLER",IF(NOT(ISNUMBER(F310)),"TEXTE",IF(OR(W310="",W310&lt;=0),"COMMANDE COUVERTS INCOMPLETE",IF(G310="","UNITE MANQUANTE",IF(COUNTIF(B384:B428,AE310)=0,"UNITE A CONTROLER","OK")))))),N("Z6"))</f>
        <v/>
      </c>
      <c r="AD310" s="144" t="str">
        <f>IF(1=1,IF(E310="","",AD305),N("AB11"))</f>
        <v/>
      </c>
      <c r="AE310" s="125" t="str">
        <f>IF(1=1,IF(G310="","",UPPER(TRIM(SUBSTITUTE(SUBSTITUTE(G310&amp;"",CHAR(160)," ")," "," ")))),N("AC11"))</f>
        <v/>
      </c>
      <c r="AG310" s="1" t="s">
        <v>30</v>
      </c>
    </row>
    <row r="311" spans="1:33" ht="15.75" x14ac:dyDescent="0.25">
      <c r="A311" s="126" t="str">
        <f>IF(1=1,IF(E311="","",A305),N("A12"))</f>
        <v/>
      </c>
      <c r="B311" s="127" t="str">
        <f>IF(1=1,IF(E311="","",B305),N("B12"))</f>
        <v/>
      </c>
      <c r="C311" s="127"/>
      <c r="D311" s="129" t="str">
        <f>IF(ISBLANK(E311),"",LARGE(D305:D310,1)+1)</f>
        <v/>
      </c>
      <c r="E311" s="130"/>
      <c r="F311" s="131"/>
      <c r="G311" s="170"/>
      <c r="H311" s="105"/>
      <c r="I311" s="132" t="str">
        <f>IF(1=1,IF(E311="","",I305),N("H12"))</f>
        <v/>
      </c>
      <c r="J311" s="133" t="str">
        <f>IF(1=1,IF(E311="","",J305),N("I12"))</f>
        <v/>
      </c>
      <c r="K311" s="134" t="str">
        <f>IF(1=1,IF(E311="","",K305),N("J12"))</f>
        <v/>
      </c>
      <c r="L311" s="135" t="str">
        <f>IF(1=1,IF(OR(J311="",O311="",NOT(ISNUMBER(J311)),NOT(ISNUMBER(O311)),J311=0),"",O311/J311),N("L12"))</f>
        <v/>
      </c>
      <c r="M311" s="136" t="str">
        <f>IF(1=1,IF(OR(L311="",NOT(ISNUMBER(F311))),"",F311*L311*IFERROR(INDEX(D384:D428,MATCH(AE311,B384:B428,0)),1)),N("M13"))</f>
        <v/>
      </c>
      <c r="N311" s="137" t="str">
        <f>IF(1=1,IF(F311="","",IF(G311="","",IFERROR(INDEX(E384:E428,MATCH(AE311,B384:B428,0)),G311&amp;""))),N("N6"))</f>
        <v/>
      </c>
      <c r="O311" s="138" t="str">
        <f>IF(1=1,IF(E311="","",O305),N("K12"))</f>
        <v/>
      </c>
      <c r="P311" s="139" t="str">
        <f>IF(1=1,IF(M311="","",IF(AND(ISNUMBER(M311),M311&lt;1,N311="kg"),MAX(1,ROUND(M311*1000,0)),IF(AND(ISNUMBER(M311),M311&lt;1,N311="L"),MAX(1,ROUND(M311*100,0)),ROUND(M311,3)))),N("O12"))</f>
        <v/>
      </c>
      <c r="Q311" s="140" t="str">
        <f>IF(1=1,IF(M311="","",IF(AND(ISNUMBER(M311),M311&lt;1,N311="kg"),"g",IF(AND(ISNUMBER(M311),M311&lt;1,N311="L"),"cl",N311))),N("P12"))</f>
        <v/>
      </c>
      <c r="R311" s="161" t="str">
        <f>IF(1=1,IF(E311="","",IF(F311="","A CONTROLER",IF(NOT(ISNUMBER(F311)),"TEXTE",IF(OR(L311="",L311&lt;=0),"COMMANDE PRINCIPALE INCOMPLETE",IF(G311="","UNITE MANQUANTE",IF(COUNTIF(B384:B428,AE311)=0,"UNITE A CONTROLER","OK")))))),N("Q9"))</f>
        <v/>
      </c>
      <c r="S311" s="105"/>
      <c r="T311" s="141">
        <f t="shared" si="19"/>
        <v>0</v>
      </c>
      <c r="U311" s="133" t="str">
        <f>IF(1=1,IF(E311="","",U305),N("S12"))</f>
        <v/>
      </c>
      <c r="V311" s="133" t="str">
        <f>IF(1=1,IF(E311="","",V305),N("T12"))</f>
        <v/>
      </c>
      <c r="W311" s="135" t="str">
        <f>IF(1=1,IF(OR(U311="",V311="",NOT(ISNUMBER(U311)),NOT(ISNUMBER(V311)),U311=0),"",V311/U311),N("U12"))</f>
        <v/>
      </c>
      <c r="X311" s="136" t="str">
        <f>IF(1=1,IF(OR(W311="",NOT(ISNUMBER(F311))),"",F311*W311*IFERROR(INDEX(D384:D428,MATCH(AE311,B384:B428,0)),1)),N("V7"))</f>
        <v/>
      </c>
      <c r="Y311" s="137" t="str">
        <f>IF(1=1,IF(F311="","",IF(G311="","",IFERROR(INDEX(E384:E428,MATCH(AE311,B384:B428,0)),G311&amp;""))),N("W6"))</f>
        <v/>
      </c>
      <c r="Z311" s="142" t="str">
        <f>IF(1=1,IF(X311="","",IF(AND(ISNUMBER(X311),X311&lt;1,Y311="kg"),MAX(1,ROUND(X311*1000,0)),IF(AND(ISNUMBER(X311),X311&lt;1,Y311="L"),MAX(1,ROUND(X311*100,0)),ROUND(X311,3)))),N("X12"))</f>
        <v/>
      </c>
      <c r="AA311" s="143" t="str">
        <f>IF(1=1,IF(X311="","",IF(AND(ISNUMBER(X311),X311&lt;1,Y311="kg"),"g",IF(AND(ISNUMBER(X311),X311&lt;1,Y311="L"),"cl",Y311))),N("Y12"))</f>
        <v/>
      </c>
      <c r="AB311" s="123" t="str">
        <f>IF(1=1,IF(E311="","",IF(F311="","A CONTROLER",IF(NOT(ISNUMBER(F311)),"TEXTE",IF(OR(W311="",W311&lt;=0),"COMMANDE COUVERTS INCOMPLETE",IF(G311="","UNITE MANQUANTE",IF(COUNTIF(B384:B428,AE311)=0,"UNITE A CONTROLER","OK")))))),N("Z6"))</f>
        <v/>
      </c>
      <c r="AD311" s="144" t="str">
        <f>IF(1=1,IF(E311="","",AD305),N("AB12"))</f>
        <v/>
      </c>
      <c r="AE311" s="125" t="str">
        <f>IF(1=1,IF(G311="","",UPPER(TRIM(SUBSTITUTE(SUBSTITUTE(G311&amp;"",CHAR(160)," ")," "," ")))),N("AC12"))</f>
        <v/>
      </c>
      <c r="AG311" s="4" t="s">
        <v>31</v>
      </c>
    </row>
    <row r="312" spans="1:33" ht="15.75" x14ac:dyDescent="0.25">
      <c r="A312" s="126" t="str">
        <f>IF(1=1,IF(E312="","",A305),N("A13"))</f>
        <v/>
      </c>
      <c r="B312" s="127" t="str">
        <f>IF(1=1,IF(E312="","",B305),N("B13"))</f>
        <v/>
      </c>
      <c r="C312" s="127"/>
      <c r="D312" s="129" t="str">
        <f>IF(ISBLANK(E312),"",LARGE(D305:D311,1)+1)</f>
        <v/>
      </c>
      <c r="E312" s="130"/>
      <c r="F312" s="131"/>
      <c r="G312" s="170"/>
      <c r="H312" s="105"/>
      <c r="I312" s="132" t="str">
        <f>IF(1=1,IF(E312="","",I305),N("H13"))</f>
        <v/>
      </c>
      <c r="J312" s="133" t="str">
        <f>IF(1=1,IF(E312="","",J305),N("I13"))</f>
        <v/>
      </c>
      <c r="K312" s="134" t="str">
        <f>IF(1=1,IF(E312="","",K305),N("J13"))</f>
        <v/>
      </c>
      <c r="L312" s="135" t="str">
        <f>IF(1=1,IF(OR(J312="",O312="",NOT(ISNUMBER(J312)),NOT(ISNUMBER(O312)),J312=0),"",O312/J312),N("L13"))</f>
        <v/>
      </c>
      <c r="M312" s="136" t="str">
        <f>IF(1=1,IF(OR(L312="",NOT(ISNUMBER(F312))),"",F312*L312*IFERROR(INDEX(D384:D428,MATCH(AE312,B384:B428,0)),1)),N("M13"))</f>
        <v/>
      </c>
      <c r="N312" s="137" t="str">
        <f>IF(1=1,IF(F312="","",IF(G312="","",IFERROR(INDEX(E384:E428,MATCH(AE312,B384:B428,0)),G312&amp;""))),N("N6"))</f>
        <v/>
      </c>
      <c r="O312" s="138" t="str">
        <f>IF(1=1,IF(E312="","",O305),N("K13"))</f>
        <v/>
      </c>
      <c r="P312" s="139" t="str">
        <f>IF(1=1,IF(M312="","",IF(AND(ISNUMBER(M312),M312&lt;1,N312="kg"),MAX(1,ROUND(M312*1000,0)),IF(AND(ISNUMBER(M312),M312&lt;1,N312="L"),MAX(1,ROUND(M312*100,0)),ROUND(M312,3)))),N("O13"))</f>
        <v/>
      </c>
      <c r="Q312" s="140" t="str">
        <f>IF(1=1,IF(M312="","",IF(AND(ISNUMBER(M312),M312&lt;1,N312="kg"),"g",IF(AND(ISNUMBER(M312),M312&lt;1,N312="L"),"cl",N312))),N("P13"))</f>
        <v/>
      </c>
      <c r="R312" s="161" t="str">
        <f>IF(1=1,IF(E312="","",IF(F312="","A CONTROLER",IF(NOT(ISNUMBER(F312)),"TEXTE",IF(OR(L312="",L312&lt;=0),"COMMANDE PRINCIPALE INCOMPLETE",IF(G312="","UNITE MANQUANTE",IF(COUNTIF(B384:B428,AE312)=0,"UNITE A CONTROLER","OK")))))),N("Q9"))</f>
        <v/>
      </c>
      <c r="S312" s="105"/>
      <c r="T312" s="141">
        <f t="shared" si="19"/>
        <v>0</v>
      </c>
      <c r="U312" s="133" t="str">
        <f>IF(1=1,IF(E312="","",U305),N("S13"))</f>
        <v/>
      </c>
      <c r="V312" s="133" t="str">
        <f>IF(1=1,IF(E312="","",V305),N("T13"))</f>
        <v/>
      </c>
      <c r="W312" s="135" t="str">
        <f>IF(1=1,IF(OR(U312="",V312="",NOT(ISNUMBER(U312)),NOT(ISNUMBER(V312)),U312=0),"",V312/U312),N("U13"))</f>
        <v/>
      </c>
      <c r="X312" s="136" t="str">
        <f>IF(1=1,IF(OR(W312="",NOT(ISNUMBER(F312))),"",F312*W312*IFERROR(INDEX(D384:D428,MATCH(AE312,B384:B428,0)),1)),N("V7"))</f>
        <v/>
      </c>
      <c r="Y312" s="137" t="str">
        <f>IF(1=1,IF(F312="","",IF(G312="","",IFERROR(INDEX(E384:E428,MATCH(AE312,B384:B428,0)),G312&amp;""))),N("W6"))</f>
        <v/>
      </c>
      <c r="Z312" s="142" t="str">
        <f>IF(1=1,IF(X312="","",IF(AND(ISNUMBER(X312),X312&lt;1,Y312="kg"),MAX(1,ROUND(X312*1000,0)),IF(AND(ISNUMBER(X312),X312&lt;1,Y312="L"),MAX(1,ROUND(X312*100,0)),ROUND(X312,3)))),N("X13"))</f>
        <v/>
      </c>
      <c r="AA312" s="143" t="str">
        <f>IF(1=1,IF(X312="","",IF(AND(ISNUMBER(X312),X312&lt;1,Y312="kg"),"g",IF(AND(ISNUMBER(X312),X312&lt;1,Y312="L"),"cl",Y312))),N("Y13"))</f>
        <v/>
      </c>
      <c r="AB312" s="123" t="str">
        <f>IF(1=1,IF(E312="","",IF(F312="","A CONTROLER",IF(NOT(ISNUMBER(F312)),"TEXTE",IF(OR(W312="",W312&lt;=0),"COMMANDE COUVERTS INCOMPLETE",IF(G312="","UNITE MANQUANTE",IF(COUNTIF(B384:B428,AE312)=0,"UNITE A CONTROLER","OK")))))),N("Z6"))</f>
        <v/>
      </c>
      <c r="AD312" s="144" t="str">
        <f>IF(1=1,IF(E312="","",AD305),N("AB13"))</f>
        <v/>
      </c>
      <c r="AE312" s="125" t="str">
        <f>IF(1=1,IF(G312="","",UPPER(TRIM(SUBSTITUTE(SUBSTITUTE(G312&amp;"",CHAR(160)," ")," "," ")))),N("AC13"))</f>
        <v/>
      </c>
      <c r="AG312" s="4" t="s">
        <v>32</v>
      </c>
    </row>
    <row r="313" spans="1:33" ht="15.75" x14ac:dyDescent="0.25">
      <c r="A313" s="126" t="str">
        <f>IF(1=1,IF(E313="","",A305),N("A14"))</f>
        <v/>
      </c>
      <c r="B313" s="127" t="str">
        <f>IF(1=1,IF(E313="","",B305),N("B14"))</f>
        <v/>
      </c>
      <c r="C313" s="127"/>
      <c r="D313" s="129" t="str">
        <f>IF(ISBLANK(E313),"",LARGE(D305:D312,1)+1)</f>
        <v/>
      </c>
      <c r="E313" s="130"/>
      <c r="F313" s="131"/>
      <c r="G313" s="170"/>
      <c r="H313" s="105"/>
      <c r="I313" s="132" t="str">
        <f>IF(1=1,IF(E313="","",I305),N("H14"))</f>
        <v/>
      </c>
      <c r="J313" s="133" t="str">
        <f>IF(1=1,IF(E313="","",J305),N("I14"))</f>
        <v/>
      </c>
      <c r="K313" s="134" t="str">
        <f>IF(1=1,IF(E313="","",K305),N("J14"))</f>
        <v/>
      </c>
      <c r="L313" s="135" t="str">
        <f>IF(1=1,IF(OR(J313="",O313="",NOT(ISNUMBER(J313)),NOT(ISNUMBER(O313)),J313=0),"",O313/J313),N("L14"))</f>
        <v/>
      </c>
      <c r="M313" s="136" t="str">
        <f>IF(1=1,IF(OR(L313="",NOT(ISNUMBER(F313))),"",F313*L313*IFERROR(INDEX(D384:D428,MATCH(AE313,B384:B428,0)),1)),N("M13"))</f>
        <v/>
      </c>
      <c r="N313" s="137" t="str">
        <f>IF(1=1,IF(F313="","",IF(G313="","",IFERROR(INDEX(E384:E428,MATCH(AE313,B384:B428,0)),G313&amp;""))),N("N6"))</f>
        <v/>
      </c>
      <c r="O313" s="138" t="str">
        <f>IF(1=1,IF(E313="","",O305),N("K14"))</f>
        <v/>
      </c>
      <c r="P313" s="139" t="str">
        <f>IF(1=1,IF(M313="","",IF(AND(ISNUMBER(M313),M313&lt;1,N313="kg"),MAX(1,ROUND(M313*1000,0)),IF(AND(ISNUMBER(M313),M313&lt;1,N313="L"),MAX(1,ROUND(M313*100,0)),ROUND(M313,3)))),N("O14"))</f>
        <v/>
      </c>
      <c r="Q313" s="140" t="str">
        <f>IF(1=1,IF(M313="","",IF(AND(ISNUMBER(M313),M313&lt;1,N313="kg"),"g",IF(AND(ISNUMBER(M313),M313&lt;1,N313="L"),"cl",N313))),N("P14"))</f>
        <v/>
      </c>
      <c r="R313" s="161" t="str">
        <f>IF(1=1,IF(E313="","",IF(F313="","A CONTROLER",IF(NOT(ISNUMBER(F313)),"TEXTE",IF(OR(L313="",L313&lt;=0),"COMMANDE PRINCIPALE INCOMPLETE",IF(G313="","UNITE MANQUANTE",IF(COUNTIF(B384:B428,AE313)=0,"UNITE A CONTROLER","OK")))))),N("Q9"))</f>
        <v/>
      </c>
      <c r="S313" s="105"/>
      <c r="T313" s="141">
        <f t="shared" si="19"/>
        <v>0</v>
      </c>
      <c r="U313" s="133" t="str">
        <f>IF(1=1,IF(E313="","",U305),N("S14"))</f>
        <v/>
      </c>
      <c r="V313" s="133" t="str">
        <f>IF(1=1,IF(E313="","",V305),N("T14"))</f>
        <v/>
      </c>
      <c r="W313" s="135" t="str">
        <f>IF(1=1,IF(OR(U313="",V313="",NOT(ISNUMBER(U313)),NOT(ISNUMBER(V313)),U313=0),"",V313/U313),N("U14"))</f>
        <v/>
      </c>
      <c r="X313" s="136" t="str">
        <f>IF(1=1,IF(OR(W313="",NOT(ISNUMBER(F313))),"",F313*W313*IFERROR(INDEX(D384:D428,MATCH(AE313,B384:B428,0)),1)),N("V7"))</f>
        <v/>
      </c>
      <c r="Y313" s="137" t="str">
        <f>IF(1=1,IF(F313="","",IF(G313="","",IFERROR(INDEX(E384:E428,MATCH(AE313,B384:B428,0)),G313&amp;""))),N("W6"))</f>
        <v/>
      </c>
      <c r="Z313" s="142" t="str">
        <f>IF(1=1,IF(X313="","",IF(AND(ISNUMBER(X313),X313&lt;1,Y313="kg"),MAX(1,ROUND(X313*1000,0)),IF(AND(ISNUMBER(X313),X313&lt;1,Y313="L"),MAX(1,ROUND(X313*100,0)),ROUND(X313,3)))),N("X14"))</f>
        <v/>
      </c>
      <c r="AA313" s="143" t="str">
        <f>IF(1=1,IF(X313="","",IF(AND(ISNUMBER(X313),X313&lt;1,Y313="kg"),"g",IF(AND(ISNUMBER(X313),X313&lt;1,Y313="L"),"cl",Y313))),N("Y14"))</f>
        <v/>
      </c>
      <c r="AB313" s="123" t="str">
        <f>IF(1=1,IF(E313="","",IF(F313="","A CONTROLER",IF(NOT(ISNUMBER(F313)),"TEXTE",IF(OR(W313="",W313&lt;=0),"COMMANDE COUVERTS INCOMPLETE",IF(G313="","UNITE MANQUANTE",IF(COUNTIF(B384:B428,AE313)=0,"UNITE A CONTROLER","OK")))))),N("Z6"))</f>
        <v/>
      </c>
      <c r="AD313" s="144" t="str">
        <f>IF(1=1,IF(E313="","",AD305),N("AB14"))</f>
        <v/>
      </c>
      <c r="AE313" s="125" t="str">
        <f>IF(1=1,IF(G313="","",UPPER(TRIM(SUBSTITUTE(SUBSTITUTE(G313&amp;"",CHAR(160)," ")," "," ")))),N("AC14"))</f>
        <v/>
      </c>
      <c r="AG313" s="4" t="s">
        <v>33</v>
      </c>
    </row>
    <row r="314" spans="1:33" ht="15.75" x14ac:dyDescent="0.25">
      <c r="A314" s="126" t="str">
        <f>IF(1=1,IF(E314="","",A305),N("A15"))</f>
        <v/>
      </c>
      <c r="B314" s="127" t="str">
        <f>IF(1=1,IF(E314="","",B305),N("B15"))</f>
        <v/>
      </c>
      <c r="C314" s="127"/>
      <c r="D314" s="129" t="str">
        <f>IF(ISBLANK(E314),"",LARGE(D305:D313,1)+1)</f>
        <v/>
      </c>
      <c r="E314" s="130"/>
      <c r="F314" s="131"/>
      <c r="G314" s="170"/>
      <c r="H314" s="105"/>
      <c r="I314" s="132" t="str">
        <f>IF(1=1,IF(E314="","",I305),N("H15"))</f>
        <v/>
      </c>
      <c r="J314" s="133" t="str">
        <f>IF(1=1,IF(E314="","",J305),N("I15"))</f>
        <v/>
      </c>
      <c r="K314" s="134" t="str">
        <f>IF(1=1,IF(E314="","",K305),N("J15"))</f>
        <v/>
      </c>
      <c r="L314" s="135" t="str">
        <f>IF(1=1,IF(OR(J314="",O314="",NOT(ISNUMBER(J314)),NOT(ISNUMBER(O314)),J314=0),"",O314/J314),N("L15"))</f>
        <v/>
      </c>
      <c r="M314" s="136" t="str">
        <f>IF(1=1,IF(OR(L314="",NOT(ISNUMBER(F314))),"",F314*L314*IFERROR(INDEX(D384:D428,MATCH(AE314,B384:B428,0)),1)),N("M13"))</f>
        <v/>
      </c>
      <c r="N314" s="137" t="str">
        <f>IF(1=1,IF(F314="","",IF(G314="","",IFERROR(INDEX(E384:E428,MATCH(AE314,B384:B428,0)),G314&amp;""))),N("N6"))</f>
        <v/>
      </c>
      <c r="O314" s="138" t="str">
        <f>IF(1=1,IF(E314="","",O305),N("K15"))</f>
        <v/>
      </c>
      <c r="P314" s="139" t="str">
        <f>IF(1=1,IF(M314="","",IF(AND(ISNUMBER(M314),M314&lt;1,N314="kg"),MAX(1,ROUND(M314*1000,0)),IF(AND(ISNUMBER(M314),M314&lt;1,N314="L"),MAX(1,ROUND(M314*100,0)),ROUND(M314,3)))),N("O15"))</f>
        <v/>
      </c>
      <c r="Q314" s="140" t="str">
        <f>IF(1=1,IF(M314="","",IF(AND(ISNUMBER(M314),M314&lt;1,N314="kg"),"g",IF(AND(ISNUMBER(M314),M314&lt;1,N314="L"),"cl",N314))),N("P15"))</f>
        <v/>
      </c>
      <c r="R314" s="161" t="str">
        <f>IF(1=1,IF(E314="","",IF(F314="","A CONTROLER",IF(NOT(ISNUMBER(F314)),"TEXTE",IF(OR(L314="",L314&lt;=0),"COMMANDE PRINCIPALE INCOMPLETE",IF(G314="","UNITE MANQUANTE",IF(COUNTIF(B384:B428,AE314)=0,"UNITE A CONTROLER","OK")))))),N("Q9"))</f>
        <v/>
      </c>
      <c r="S314" s="105"/>
      <c r="T314" s="141">
        <f t="shared" si="19"/>
        <v>0</v>
      </c>
      <c r="U314" s="133" t="str">
        <f>IF(1=1,IF(E314="","",U305),N("S15"))</f>
        <v/>
      </c>
      <c r="V314" s="133" t="str">
        <f>IF(1=1,IF(E314="","",V305),N("T15"))</f>
        <v/>
      </c>
      <c r="W314" s="135" t="str">
        <f>IF(1=1,IF(OR(U314="",V314="",NOT(ISNUMBER(U314)),NOT(ISNUMBER(V314)),U314=0),"",V314/U314),N("U15"))</f>
        <v/>
      </c>
      <c r="X314" s="136" t="str">
        <f>IF(1=1,IF(OR(W314="",NOT(ISNUMBER(F314))),"",F314*W314*IFERROR(INDEX(D384:D428,MATCH(AE314,B384:B428,0)),1)),N("V7"))</f>
        <v/>
      </c>
      <c r="Y314" s="137" t="str">
        <f>IF(1=1,IF(F314="","",IF(G314="","",IFERROR(INDEX(E384:E428,MATCH(AE314,B384:B428,0)),G314&amp;""))),N("W6"))</f>
        <v/>
      </c>
      <c r="Z314" s="142" t="str">
        <f>IF(1=1,IF(X314="","",IF(AND(ISNUMBER(X314),X314&lt;1,Y314="kg"),MAX(1,ROUND(X314*1000,0)),IF(AND(ISNUMBER(X314),X314&lt;1,Y314="L"),MAX(1,ROUND(X314*100,0)),ROUND(X314,3)))),N("X15"))</f>
        <v/>
      </c>
      <c r="AA314" s="143" t="str">
        <f>IF(1=1,IF(X314="","",IF(AND(ISNUMBER(X314),X314&lt;1,Y314="kg"),"g",IF(AND(ISNUMBER(X314),X314&lt;1,Y314="L"),"cl",Y314))),N("Y15"))</f>
        <v/>
      </c>
      <c r="AB314" s="123" t="str">
        <f>IF(1=1,IF(E314="","",IF(F314="","A CONTROLER",IF(NOT(ISNUMBER(F314)),"TEXTE",IF(OR(W314="",W314&lt;=0),"COMMANDE COUVERTS INCOMPLETE",IF(G314="","UNITE MANQUANTE",IF(COUNTIF(B384:B428,AE314)=0,"UNITE A CONTROLER","OK")))))),N("Z6"))</f>
        <v/>
      </c>
      <c r="AD314" s="144" t="str">
        <f>IF(1=1,IF(E314="","",AD305),N("AB15"))</f>
        <v/>
      </c>
      <c r="AE314" s="125" t="str">
        <f>IF(1=1,IF(G314="","",UPPER(TRIM(SUBSTITUTE(SUBSTITUTE(G314&amp;"",CHAR(160)," ")," "," ")))),N("AC15"))</f>
        <v/>
      </c>
      <c r="AG314" s="5" t="s">
        <v>34</v>
      </c>
    </row>
    <row r="315" spans="1:33" ht="15.75" x14ac:dyDescent="0.25">
      <c r="A315" s="126" t="str">
        <f>IF(1=1,IF(E315="","",A305),N("A16"))</f>
        <v/>
      </c>
      <c r="B315" s="127" t="str">
        <f>IF(1=1,IF(E315="","",B305),N("B16"))</f>
        <v/>
      </c>
      <c r="C315" s="127"/>
      <c r="D315" s="129" t="str">
        <f>IF(ISBLANK(E315),"",LARGE(D305:D314,1)+1)</f>
        <v/>
      </c>
      <c r="E315" s="130"/>
      <c r="F315" s="131"/>
      <c r="G315" s="170"/>
      <c r="H315" s="105"/>
      <c r="I315" s="132" t="str">
        <f>IF(1=1,IF(E315="","",I305),N("H16"))</f>
        <v/>
      </c>
      <c r="J315" s="133" t="str">
        <f>IF(1=1,IF(E315="","",J305),N("I16"))</f>
        <v/>
      </c>
      <c r="K315" s="134" t="str">
        <f>IF(1=1,IF(E315="","",K305),N("J16"))</f>
        <v/>
      </c>
      <c r="L315" s="135" t="str">
        <f>IF(1=1,IF(OR(J315="",O315="",NOT(ISNUMBER(J315)),NOT(ISNUMBER(O315)),J315=0),"",O315/J315),N("L16"))</f>
        <v/>
      </c>
      <c r="M315" s="136" t="str">
        <f>IF(1=1,IF(OR(L315="",NOT(ISNUMBER(F315))),"",F315*L315*IFERROR(INDEX(D384:D428,MATCH(AE315,B384:B428,0)),1)),N("M13"))</f>
        <v/>
      </c>
      <c r="N315" s="137" t="str">
        <f>IF(1=1,IF(F315="","",IF(G315="","",IFERROR(INDEX(E384:E428,MATCH(AE315,B384:B428,0)),G315&amp;""))),N("N6"))</f>
        <v/>
      </c>
      <c r="O315" s="138" t="str">
        <f>IF(1=1,IF(E315="","",O305),N("K16"))</f>
        <v/>
      </c>
      <c r="P315" s="139" t="str">
        <f>IF(1=1,IF(M315="","",IF(AND(ISNUMBER(M315),M315&lt;1,N315="kg"),MAX(1,ROUND(M315*1000,0)),IF(AND(ISNUMBER(M315),M315&lt;1,N315="L"),MAX(1,ROUND(M315*100,0)),ROUND(M315,3)))),N("O16"))</f>
        <v/>
      </c>
      <c r="Q315" s="140" t="str">
        <f>IF(1=1,IF(M315="","",IF(AND(ISNUMBER(M315),M315&lt;1,N315="kg"),"g",IF(AND(ISNUMBER(M315),M315&lt;1,N315="L"),"cl",N315))),N("P16"))</f>
        <v/>
      </c>
      <c r="R315" s="161" t="str">
        <f>IF(1=1,IF(E315="","",IF(F315="","A CONTROLER",IF(NOT(ISNUMBER(F315)),"TEXTE",IF(OR(L315="",L315&lt;=0),"COMMANDE PRINCIPALE INCOMPLETE",IF(G315="","UNITE MANQUANTE",IF(COUNTIF(B384:B428,AE315)=0,"UNITE A CONTROLER","OK")))))),N("Q9"))</f>
        <v/>
      </c>
      <c r="S315" s="105"/>
      <c r="T315" s="141">
        <f t="shared" si="19"/>
        <v>0</v>
      </c>
      <c r="U315" s="133" t="str">
        <f>IF(1=1,IF(E315="","",U305),N("S16"))</f>
        <v/>
      </c>
      <c r="V315" s="133" t="str">
        <f>IF(1=1,IF(E315="","",V305),N("T16"))</f>
        <v/>
      </c>
      <c r="W315" s="135" t="str">
        <f>IF(1=1,IF(OR(U315="",V315="",NOT(ISNUMBER(U315)),NOT(ISNUMBER(V315)),U315=0),"",V315/U315),N("U16"))</f>
        <v/>
      </c>
      <c r="X315" s="136" t="str">
        <f>IF(1=1,IF(OR(W315="",NOT(ISNUMBER(F315))),"",F315*W315*IFERROR(INDEX(D384:D428,MATCH(AE315,B384:B428,0)),1)),N("V7"))</f>
        <v/>
      </c>
      <c r="Y315" s="137" t="str">
        <f>IF(1=1,IF(F315="","",IF(G315="","",IFERROR(INDEX(E384:E428,MATCH(AE315,B384:B428,0)),G315&amp;""))),N("W6"))</f>
        <v/>
      </c>
      <c r="Z315" s="142" t="str">
        <f>IF(1=1,IF(X315="","",IF(AND(ISNUMBER(X315),X315&lt;1,Y315="kg"),MAX(1,ROUND(X315*1000,0)),IF(AND(ISNUMBER(X315),X315&lt;1,Y315="L"),MAX(1,ROUND(X315*100,0)),ROUND(X315,3)))),N("X16"))</f>
        <v/>
      </c>
      <c r="AA315" s="143" t="str">
        <f>IF(1=1,IF(X315="","",IF(AND(ISNUMBER(X315),X315&lt;1,Y315="kg"),"g",IF(AND(ISNUMBER(X315),X315&lt;1,Y315="L"),"cl",Y315))),N("Y16"))</f>
        <v/>
      </c>
      <c r="AB315" s="123" t="str">
        <f>IF(1=1,IF(E315="","",IF(F315="","A CONTROLER",IF(NOT(ISNUMBER(F315)),"TEXTE",IF(OR(W315="",W315&lt;=0),"COMMANDE COUVERTS INCOMPLETE",IF(G315="","UNITE MANQUANTE",IF(COUNTIF(B384:B428,AE315)=0,"UNITE A CONTROLER","OK")))))),N("Z6"))</f>
        <v/>
      </c>
      <c r="AD315" s="144" t="str">
        <f>IF(1=1,IF(E315="","",AD305),N("AB16"))</f>
        <v/>
      </c>
      <c r="AE315" s="125" t="str">
        <f>IF(1=1,IF(G315="","",UPPER(TRIM(SUBSTITUTE(SUBSTITUTE(G315&amp;"",CHAR(160)," ")," "," ")))),N("AC16"))</f>
        <v/>
      </c>
      <c r="AG315" s="5" t="s">
        <v>35</v>
      </c>
    </row>
    <row r="316" spans="1:33" ht="15.75" x14ac:dyDescent="0.25">
      <c r="A316" s="126" t="str">
        <f>IF(1=1,IF(E316="","",A305),N("A17"))</f>
        <v/>
      </c>
      <c r="B316" s="127" t="str">
        <f>IF(1=1,IF(E316="","",B305),N("B17"))</f>
        <v/>
      </c>
      <c r="C316" s="127"/>
      <c r="D316" s="129" t="str">
        <f>IF(ISBLANK(E316),"",LARGE(D305:D315,1)+1)</f>
        <v/>
      </c>
      <c r="E316" s="130"/>
      <c r="F316" s="131"/>
      <c r="G316" s="170"/>
      <c r="H316" s="105"/>
      <c r="I316" s="132" t="str">
        <f>IF(1=1,IF(E316="","",I305),N("H17"))</f>
        <v/>
      </c>
      <c r="J316" s="133" t="str">
        <f>IF(1=1,IF(E316="","",J305),N("I17"))</f>
        <v/>
      </c>
      <c r="K316" s="134" t="str">
        <f>IF(1=1,IF(E316="","",K305),N("J17"))</f>
        <v/>
      </c>
      <c r="L316" s="135" t="str">
        <f>IF(1=1,IF(OR(J316="",O316="",NOT(ISNUMBER(J316)),NOT(ISNUMBER(O316)),J316=0),"",O316/J316),N("L17"))</f>
        <v/>
      </c>
      <c r="M316" s="136" t="str">
        <f>IF(1=1,IF(OR(L316="",NOT(ISNUMBER(F316))),"",F316*L316*IFERROR(INDEX(D384:D428,MATCH(AE316,B384:B428,0)),1)),N("M13"))</f>
        <v/>
      </c>
      <c r="N316" s="137" t="str">
        <f>IF(1=1,IF(F316="","",IF(G316="","",IFERROR(INDEX(E384:E428,MATCH(AE316,B384:B428,0)),G316&amp;""))),N("N6"))</f>
        <v/>
      </c>
      <c r="O316" s="138" t="str">
        <f>IF(1=1,IF(E316="","",O305),N("K17"))</f>
        <v/>
      </c>
      <c r="P316" s="139" t="str">
        <f>IF(1=1,IF(M316="","",IF(AND(ISNUMBER(M316),M316&lt;1,N316="kg"),MAX(1,ROUND(M316*1000,0)),IF(AND(ISNUMBER(M316),M316&lt;1,N316="L"),MAX(1,ROUND(M316*100,0)),ROUND(M316,3)))),N("O17"))</f>
        <v/>
      </c>
      <c r="Q316" s="140" t="str">
        <f>IF(1=1,IF(M316="","",IF(AND(ISNUMBER(M316),M316&lt;1,N316="kg"),"g",IF(AND(ISNUMBER(M316),M316&lt;1,N316="L"),"cl",N316))),N("P17"))</f>
        <v/>
      </c>
      <c r="R316" s="161" t="str">
        <f>IF(1=1,IF(E316="","",IF(F316="","A CONTROLER",IF(NOT(ISNUMBER(F316)),"TEXTE",IF(OR(L316="",L316&lt;=0),"COMMANDE PRINCIPALE INCOMPLETE",IF(G316="","UNITE MANQUANTE",IF(COUNTIF(B384:B428,AE316)=0,"UNITE A CONTROLER","OK")))))),N("Q9"))</f>
        <v/>
      </c>
      <c r="S316" s="105"/>
      <c r="T316" s="141">
        <f t="shared" si="19"/>
        <v>0</v>
      </c>
      <c r="U316" s="133" t="str">
        <f>IF(1=1,IF(E316="","",U305),N("S17"))</f>
        <v/>
      </c>
      <c r="V316" s="133" t="str">
        <f>IF(1=1,IF(E316="","",V305),N("T17"))</f>
        <v/>
      </c>
      <c r="W316" s="135" t="str">
        <f>IF(1=1,IF(OR(U316="",V316="",NOT(ISNUMBER(U316)),NOT(ISNUMBER(V316)),U316=0),"",V316/U316),N("U17"))</f>
        <v/>
      </c>
      <c r="X316" s="136" t="str">
        <f>IF(1=1,IF(OR(W316="",NOT(ISNUMBER(F316))),"",F316*W316*IFERROR(INDEX(D384:D428,MATCH(AE316,B384:B428,0)),1)),N("V7"))</f>
        <v/>
      </c>
      <c r="Y316" s="137" t="str">
        <f>IF(1=1,IF(F316="","",IF(G316="","",IFERROR(INDEX(E384:E428,MATCH(AE316,B384:B428,0)),G316&amp;""))),N("W6"))</f>
        <v/>
      </c>
      <c r="Z316" s="142" t="str">
        <f>IF(1=1,IF(X316="","",IF(AND(ISNUMBER(X316),X316&lt;1,Y316="kg"),MAX(1,ROUND(X316*1000,0)),IF(AND(ISNUMBER(X316),X316&lt;1,Y316="L"),MAX(1,ROUND(X316*100,0)),ROUND(X316,3)))),N("X17"))</f>
        <v/>
      </c>
      <c r="AA316" s="143" t="str">
        <f>IF(1=1,IF(X316="","",IF(AND(ISNUMBER(X316),X316&lt;1,Y316="kg"),"g",IF(AND(ISNUMBER(X316),X316&lt;1,Y316="L"),"cl",Y316))),N("Y17"))</f>
        <v/>
      </c>
      <c r="AB316" s="123" t="str">
        <f>IF(1=1,IF(E316="","",IF(F316="","A CONTROLER",IF(NOT(ISNUMBER(F316)),"TEXTE",IF(OR(W316="",W316&lt;=0),"COMMANDE COUVERTS INCOMPLETE",IF(G316="","UNITE MANQUANTE",IF(COUNTIF(B384:B428,AE316)=0,"UNITE A CONTROLER","OK")))))),N("Z6"))</f>
        <v/>
      </c>
      <c r="AD316" s="144" t="str">
        <f>IF(1=1,IF(E316="","",AD305),N("AB17"))</f>
        <v/>
      </c>
      <c r="AE316" s="125" t="str">
        <f>IF(1=1,IF(G316="","",UPPER(TRIM(SUBSTITUTE(SUBSTITUTE(G316&amp;"",CHAR(160)," ")," "," ")))),N("AC17"))</f>
        <v/>
      </c>
      <c r="AG316" s="5" t="s">
        <v>225</v>
      </c>
    </row>
    <row r="317" spans="1:33" ht="15.75" x14ac:dyDescent="0.25">
      <c r="A317" s="126" t="str">
        <f>IF(1=1,IF(E317="","",A305),N("A18"))</f>
        <v/>
      </c>
      <c r="B317" s="127" t="str">
        <f>IF(1=1,IF(E317="","",B305),N("B18"))</f>
        <v/>
      </c>
      <c r="C317" s="127"/>
      <c r="D317" s="129" t="str">
        <f>IF(ISBLANK(E317),"",LARGE(D305:D316,1)+1)</f>
        <v/>
      </c>
      <c r="E317" s="130"/>
      <c r="F317" s="131"/>
      <c r="G317" s="170"/>
      <c r="H317" s="105"/>
      <c r="I317" s="132" t="str">
        <f>IF(1=1,IF(E317="","",I305),N("H18"))</f>
        <v/>
      </c>
      <c r="J317" s="133" t="str">
        <f>IF(1=1,IF(E317="","",J305),N("I18"))</f>
        <v/>
      </c>
      <c r="K317" s="134" t="str">
        <f>IF(1=1,IF(E317="","",K305),N("J18"))</f>
        <v/>
      </c>
      <c r="L317" s="135" t="str">
        <f>IF(1=1,IF(OR(J317="",O317="",NOT(ISNUMBER(J317)),NOT(ISNUMBER(O317)),J317=0),"",O317/J317),N("L18"))</f>
        <v/>
      </c>
      <c r="M317" s="136" t="str">
        <f>IF(1=1,IF(OR(L317="",NOT(ISNUMBER(F317))),"",F317*L317*IFERROR(INDEX(D384:D428,MATCH(AE317,B384:B428,0)),1)),N("M13"))</f>
        <v/>
      </c>
      <c r="N317" s="137" t="str">
        <f>IF(1=1,IF(F317="","",IF(G317="","",IFERROR(INDEX(E384:E428,MATCH(AE317,B384:B428,0)),G317&amp;""))),N("N6"))</f>
        <v/>
      </c>
      <c r="O317" s="138" t="str">
        <f>IF(1=1,IF(E317="","",O305),N("K18"))</f>
        <v/>
      </c>
      <c r="P317" s="139" t="str">
        <f>IF(1=1,IF(M317="","",IF(AND(ISNUMBER(M317),M317&lt;1,N317="kg"),MAX(1,ROUND(M317*1000,0)),IF(AND(ISNUMBER(M317),M317&lt;1,N317="L"),MAX(1,ROUND(M317*100,0)),ROUND(M317,3)))),N("O18"))</f>
        <v/>
      </c>
      <c r="Q317" s="140" t="str">
        <f>IF(1=1,IF(M317="","",IF(AND(ISNUMBER(M317),M317&lt;1,N317="kg"),"g",IF(AND(ISNUMBER(M317),M317&lt;1,N317="L"),"cl",N317))),N("P18"))</f>
        <v/>
      </c>
      <c r="R317" s="161" t="str">
        <f>IF(1=1,IF(E317="","",IF(F317="","A CONTROLER",IF(NOT(ISNUMBER(F317)),"TEXTE",IF(OR(L317="",L317&lt;=0),"COMMANDE PRINCIPALE INCOMPLETE",IF(G317="","UNITE MANQUANTE",IF(COUNTIF(B384:B428,AE317)=0,"UNITE A CONTROLER","OK")))))),N("Q9"))</f>
        <v/>
      </c>
      <c r="S317" s="105"/>
      <c r="T317" s="141">
        <f t="shared" si="19"/>
        <v>0</v>
      </c>
      <c r="U317" s="133" t="str">
        <f>IF(1=1,IF(E317="","",U305),N("S18"))</f>
        <v/>
      </c>
      <c r="V317" s="133" t="str">
        <f>IF(1=1,IF(E317="","",V305),N("T18"))</f>
        <v/>
      </c>
      <c r="W317" s="135" t="str">
        <f>IF(1=1,IF(OR(U317="",V317="",NOT(ISNUMBER(U317)),NOT(ISNUMBER(V317)),U317=0),"",V317/U317),N("U18"))</f>
        <v/>
      </c>
      <c r="X317" s="136" t="str">
        <f>IF(1=1,IF(OR(W317="",NOT(ISNUMBER(F317))),"",F317*W317*IFERROR(INDEX(D384:D428,MATCH(AE317,B384:B428,0)),1)),N("V7"))</f>
        <v/>
      </c>
      <c r="Y317" s="137" t="str">
        <f>IF(1=1,IF(F317="","",IF(G317="","",IFERROR(INDEX(E384:E428,MATCH(AE317,B384:B428,0)),G317&amp;""))),N("W6"))</f>
        <v/>
      </c>
      <c r="Z317" s="142" t="str">
        <f>IF(1=1,IF(X317="","",IF(AND(ISNUMBER(X317),X317&lt;1,Y317="kg"),MAX(1,ROUND(X317*1000,0)),IF(AND(ISNUMBER(X317),X317&lt;1,Y317="L"),MAX(1,ROUND(X317*100,0)),ROUND(X317,3)))),N("X18"))</f>
        <v/>
      </c>
      <c r="AA317" s="143" t="str">
        <f>IF(1=1,IF(X317="","",IF(AND(ISNUMBER(X317),X317&lt;1,Y317="kg"),"g",IF(AND(ISNUMBER(X317),X317&lt;1,Y317="L"),"cl",Y317))),N("Y18"))</f>
        <v/>
      </c>
      <c r="AB317" s="123" t="str">
        <f>IF(1=1,IF(E317="","",IF(F317="","A CONTROLER",IF(NOT(ISNUMBER(F317)),"TEXTE",IF(OR(W317="",W317&lt;=0),"COMMANDE COUVERTS INCOMPLETE",IF(G317="","UNITE MANQUANTE",IF(COUNTIF(B384:B428,AE317)=0,"UNITE A CONTROLER","OK")))))),N("Z6"))</f>
        <v/>
      </c>
      <c r="AD317" s="144" t="str">
        <f>IF(1=1,IF(E317="","",AD305),N("AB18"))</f>
        <v/>
      </c>
      <c r="AE317" s="125" t="str">
        <f>IF(1=1,IF(G317="","",UPPER(TRIM(SUBSTITUTE(SUBSTITUTE(G317&amp;"",CHAR(160)," ")," "," ")))),N("AC18"))</f>
        <v/>
      </c>
      <c r="AG317" s="5" t="s">
        <v>36</v>
      </c>
    </row>
    <row r="318" spans="1:33" ht="15.75" x14ac:dyDescent="0.25">
      <c r="A318" s="126" t="str">
        <f>IF(1=1,IF(E318="","",A305),N("A19"))</f>
        <v/>
      </c>
      <c r="B318" s="127" t="str">
        <f>IF(1=1,IF(E318="","",B305),N("B19"))</f>
        <v/>
      </c>
      <c r="C318" s="127"/>
      <c r="D318" s="129" t="str">
        <f>IF(ISBLANK(E318),"",LARGE(D305:D317,1)+1)</f>
        <v/>
      </c>
      <c r="E318" s="130"/>
      <c r="F318" s="131"/>
      <c r="G318" s="170"/>
      <c r="H318" s="105"/>
      <c r="I318" s="132" t="str">
        <f>IF(1=1,IF(E318="","",I305),N("H19"))</f>
        <v/>
      </c>
      <c r="J318" s="133" t="str">
        <f>IF(1=1,IF(E318="","",J305),N("I19"))</f>
        <v/>
      </c>
      <c r="K318" s="134" t="str">
        <f>IF(1=1,IF(E318="","",K305),N("J19"))</f>
        <v/>
      </c>
      <c r="L318" s="135" t="str">
        <f>IF(1=1,IF(OR(J318="",O318="",NOT(ISNUMBER(J318)),NOT(ISNUMBER(O318)),J318=0),"",O318/J318),N("L19"))</f>
        <v/>
      </c>
      <c r="M318" s="136" t="str">
        <f>IF(1=1,IF(OR(L318="",NOT(ISNUMBER(F318))),"",F318*L318*IFERROR(INDEX(D384:D428,MATCH(AE318,B384:B428,0)),1)),N("M13"))</f>
        <v/>
      </c>
      <c r="N318" s="137" t="str">
        <f>IF(1=1,IF(F318="","",IF(G318="","",IFERROR(INDEX(E384:E428,MATCH(AE318,B384:B428,0)),G318&amp;""))),N("N6"))</f>
        <v/>
      </c>
      <c r="O318" s="138" t="str">
        <f>IF(1=1,IF(E318="","",O305),N("K19"))</f>
        <v/>
      </c>
      <c r="P318" s="139" t="str">
        <f>IF(1=1,IF(M318="","",IF(AND(ISNUMBER(M318),M318&lt;1,N318="kg"),MAX(1,ROUND(M318*1000,0)),IF(AND(ISNUMBER(M318),M318&lt;1,N318="L"),MAX(1,ROUND(M318*100,0)),ROUND(M318,3)))),N("O19"))</f>
        <v/>
      </c>
      <c r="Q318" s="140" t="str">
        <f>IF(1=1,IF(M318="","",IF(AND(ISNUMBER(M318),M318&lt;1,N318="kg"),"g",IF(AND(ISNUMBER(M318),M318&lt;1,N318="L"),"cl",N318))),N("P19"))</f>
        <v/>
      </c>
      <c r="R318" s="161" t="str">
        <f>IF(1=1,IF(E318="","",IF(F318="","A CONTROLER",IF(NOT(ISNUMBER(F318)),"TEXTE",IF(OR(L318="",L318&lt;=0),"COMMANDE PRINCIPALE INCOMPLETE",IF(G318="","UNITE MANQUANTE",IF(COUNTIF(B384:B428,AE318)=0,"UNITE A CONTROLER","OK")))))),N("Q9"))</f>
        <v/>
      </c>
      <c r="S318" s="105"/>
      <c r="T318" s="141">
        <f t="shared" si="19"/>
        <v>0</v>
      </c>
      <c r="U318" s="133" t="str">
        <f>IF(1=1,IF(E318="","",U305),N("S19"))</f>
        <v/>
      </c>
      <c r="V318" s="133" t="str">
        <f>IF(1=1,IF(E318="","",V305),N("T19"))</f>
        <v/>
      </c>
      <c r="W318" s="135" t="str">
        <f>IF(1=1,IF(OR(U318="",V318="",NOT(ISNUMBER(U318)),NOT(ISNUMBER(V318)),U318=0),"",V318/U318),N("U19"))</f>
        <v/>
      </c>
      <c r="X318" s="136" t="str">
        <f>IF(1=1,IF(OR(W318="",NOT(ISNUMBER(F318))),"",F318*W318*IFERROR(INDEX(D384:D428,MATCH(AE318,B384:B428,0)),1)),N("V7"))</f>
        <v/>
      </c>
      <c r="Y318" s="137" t="str">
        <f>IF(1=1,IF(F318="","",IF(G318="","",IFERROR(INDEX(E384:E428,MATCH(AE318,B384:B428,0)),G318&amp;""))),N("W6"))</f>
        <v/>
      </c>
      <c r="Z318" s="142" t="str">
        <f>IF(1=1,IF(X318="","",IF(AND(ISNUMBER(X318),X318&lt;1,Y318="kg"),MAX(1,ROUND(X318*1000,0)),IF(AND(ISNUMBER(X318),X318&lt;1,Y318="L"),MAX(1,ROUND(X318*100,0)),ROUND(X318,3)))),N("X19"))</f>
        <v/>
      </c>
      <c r="AA318" s="143" t="str">
        <f>IF(1=1,IF(X318="","",IF(AND(ISNUMBER(X318),X318&lt;1,Y318="kg"),"g",IF(AND(ISNUMBER(X318),X318&lt;1,Y318="L"),"cl",Y318))),N("Y19"))</f>
        <v/>
      </c>
      <c r="AB318" s="123" t="str">
        <f>IF(1=1,IF(E318="","",IF(F318="","A CONTROLER",IF(NOT(ISNUMBER(F318)),"TEXTE",IF(OR(W318="",W318&lt;=0),"COMMANDE COUVERTS INCOMPLETE",IF(G318="","UNITE MANQUANTE",IF(COUNTIF(B384:B428,AE318)=0,"UNITE A CONTROLER","OK")))))),N("Z6"))</f>
        <v/>
      </c>
      <c r="AD318" s="144" t="str">
        <f>IF(1=1,IF(E318="","",AD305),N("AB19"))</f>
        <v/>
      </c>
      <c r="AE318" s="125" t="str">
        <f>IF(1=1,IF(G318="","",UPPER(TRIM(SUBSTITUTE(SUBSTITUTE(G318&amp;"",CHAR(160)," ")," "," ")))),N("AC19"))</f>
        <v/>
      </c>
      <c r="AG318" s="5" t="s">
        <v>37</v>
      </c>
    </row>
    <row r="319" spans="1:33" ht="15.75" x14ac:dyDescent="0.25">
      <c r="A319" s="126" t="str">
        <f>IF(1=1,IF(E319="","",A305),N("A20"))</f>
        <v/>
      </c>
      <c r="B319" s="127" t="str">
        <f>IF(1=1,IF(E319="","",B305),N("B20"))</f>
        <v/>
      </c>
      <c r="C319" s="127"/>
      <c r="D319" s="129" t="str">
        <f>IF(ISBLANK(E319),"",LARGE(D305:D318,1)+1)</f>
        <v/>
      </c>
      <c r="E319" s="130"/>
      <c r="F319" s="131"/>
      <c r="G319" s="170"/>
      <c r="H319" s="105"/>
      <c r="I319" s="132" t="str">
        <f>IF(1=1,IF(E319="","",I305),N("H20"))</f>
        <v/>
      </c>
      <c r="J319" s="133" t="str">
        <f>IF(1=1,IF(E319="","",J305),N("I20"))</f>
        <v/>
      </c>
      <c r="K319" s="134" t="str">
        <f>IF(1=1,IF(E319="","",K305),N("J20"))</f>
        <v/>
      </c>
      <c r="L319" s="135" t="str">
        <f>IF(1=1,IF(OR(J319="",O319="",NOT(ISNUMBER(J319)),NOT(ISNUMBER(O319)),J319=0),"",O319/J319),N("L20"))</f>
        <v/>
      </c>
      <c r="M319" s="136" t="str">
        <f>IF(1=1,IF(OR(L319="",NOT(ISNUMBER(F319))),"",F319*L319*IFERROR(INDEX(D384:D428,MATCH(AE319,B384:B428,0)),1)),N("M13"))</f>
        <v/>
      </c>
      <c r="N319" s="137" t="str">
        <f>IF(1=1,IF(F319="","",IF(G319="","",IFERROR(INDEX(E384:E428,MATCH(AE319,B384:B428,0)),G319&amp;""))),N("N6"))</f>
        <v/>
      </c>
      <c r="O319" s="138" t="str">
        <f>IF(1=1,IF(E319="","",O305),N("K20"))</f>
        <v/>
      </c>
      <c r="P319" s="139" t="str">
        <f>IF(1=1,IF(M319="","",IF(AND(ISNUMBER(M319),M319&lt;1,N319="kg"),MAX(1,ROUND(M319*1000,0)),IF(AND(ISNUMBER(M319),M319&lt;1,N319="L"),MAX(1,ROUND(M319*100,0)),ROUND(M319,3)))),N("O20"))</f>
        <v/>
      </c>
      <c r="Q319" s="140" t="str">
        <f>IF(1=1,IF(M319="","",IF(AND(ISNUMBER(M319),M319&lt;1,N319="kg"),"g",IF(AND(ISNUMBER(M319),M319&lt;1,N319="L"),"cl",N319))),N("P20"))</f>
        <v/>
      </c>
      <c r="R319" s="161" t="str">
        <f>IF(1=1,IF(E319="","",IF(F319="","A CONTROLER",IF(NOT(ISNUMBER(F319)),"TEXTE",IF(OR(L319="",L319&lt;=0),"COMMANDE PRINCIPALE INCOMPLETE",IF(G319="","UNITE MANQUANTE",IF(COUNTIF(B384:B428,AE319)=0,"UNITE A CONTROLER","OK")))))),N("Q9"))</f>
        <v/>
      </c>
      <c r="S319" s="105"/>
      <c r="T319" s="141">
        <f t="shared" si="19"/>
        <v>0</v>
      </c>
      <c r="U319" s="133" t="str">
        <f>IF(1=1,IF(E319="","",U305),N("S20"))</f>
        <v/>
      </c>
      <c r="V319" s="133" t="str">
        <f>IF(1=1,IF(E319="","",V305),N("T20"))</f>
        <v/>
      </c>
      <c r="W319" s="135" t="str">
        <f>IF(1=1,IF(OR(U319="",V319="",NOT(ISNUMBER(U319)),NOT(ISNUMBER(V319)),U319=0),"",V319/U319),N("U20"))</f>
        <v/>
      </c>
      <c r="X319" s="136" t="str">
        <f>IF(1=1,IF(OR(W319="",NOT(ISNUMBER(F319))),"",F319*W319*IFERROR(INDEX(D384:D428,MATCH(AE319,B384:B428,0)),1)),N("V7"))</f>
        <v/>
      </c>
      <c r="Y319" s="137" t="str">
        <f>IF(1=1,IF(F319="","",IF(G319="","",IFERROR(INDEX(E384:E428,MATCH(AE319,B384:B428,0)),G319&amp;""))),N("W6"))</f>
        <v/>
      </c>
      <c r="Z319" s="142" t="str">
        <f>IF(1=1,IF(X319="","",IF(AND(ISNUMBER(X319),X319&lt;1,Y319="kg"),MAX(1,ROUND(X319*1000,0)),IF(AND(ISNUMBER(X319),X319&lt;1,Y319="L"),MAX(1,ROUND(X319*100,0)),ROUND(X319,3)))),N("X20"))</f>
        <v/>
      </c>
      <c r="AA319" s="143" t="str">
        <f>IF(1=1,IF(X319="","",IF(AND(ISNUMBER(X319),X319&lt;1,Y319="kg"),"g",IF(AND(ISNUMBER(X319),X319&lt;1,Y319="L"),"cl",Y319))),N("Y20"))</f>
        <v/>
      </c>
      <c r="AB319" s="123" t="str">
        <f>IF(1=1,IF(E319="","",IF(F319="","A CONTROLER",IF(NOT(ISNUMBER(F319)),"TEXTE",IF(OR(W319="",W319&lt;=0),"COMMANDE COUVERTS INCOMPLETE",IF(G319="","UNITE MANQUANTE",IF(COUNTIF(B384:B428,AE319)=0,"UNITE A CONTROLER","OK")))))),N("Z6"))</f>
        <v/>
      </c>
      <c r="AD319" s="144" t="str">
        <f>IF(1=1,IF(E319="","",AD305),N("AB20"))</f>
        <v/>
      </c>
      <c r="AE319" s="125" t="str">
        <f>IF(1=1,IF(G319="","",UPPER(TRIM(SUBSTITUTE(SUBSTITUTE(G319&amp;"",CHAR(160)," ")," "," ")))),N("AC20"))</f>
        <v/>
      </c>
      <c r="AG319" s="4" t="s">
        <v>38</v>
      </c>
    </row>
    <row r="320" spans="1:33" ht="15.75" x14ac:dyDescent="0.25">
      <c r="A320" s="126" t="str">
        <f>IF(1=1,IF(E320="","",A305),N("A21"))</f>
        <v/>
      </c>
      <c r="B320" s="127" t="str">
        <f>IF(1=1,IF(E320="","",B305),N("B21"))</f>
        <v/>
      </c>
      <c r="C320" s="127"/>
      <c r="D320" s="129" t="str">
        <f>IF(ISBLANK(E320),"",LARGE(D305:D319,1)+1)</f>
        <v/>
      </c>
      <c r="E320" s="130"/>
      <c r="F320" s="131"/>
      <c r="G320" s="170"/>
      <c r="H320" s="105"/>
      <c r="I320" s="132" t="str">
        <f>IF(1=1,IF(E320="","",I305),N("H21"))</f>
        <v/>
      </c>
      <c r="J320" s="133" t="str">
        <f>IF(1=1,IF(E320="","",J305),N("I21"))</f>
        <v/>
      </c>
      <c r="K320" s="134" t="str">
        <f>IF(1=1,IF(E320="","",K305),N("J21"))</f>
        <v/>
      </c>
      <c r="L320" s="135" t="str">
        <f>IF(1=1,IF(OR(J320="",O320="",NOT(ISNUMBER(J320)),NOT(ISNUMBER(O320)),J320=0),"",O320/J320),N("L21"))</f>
        <v/>
      </c>
      <c r="M320" s="136" t="str">
        <f>IF(1=1,IF(OR(L320="",NOT(ISNUMBER(F320))),"",F320*L320*IFERROR(INDEX(D384:D428,MATCH(AE320,B384:B428,0)),1)),N("M13"))</f>
        <v/>
      </c>
      <c r="N320" s="137" t="str">
        <f>IF(1=1,IF(F320="","",IF(G320="","",IFERROR(INDEX(E384:E428,MATCH(AE320,B384:B428,0)),G320&amp;""))),N("N6"))</f>
        <v/>
      </c>
      <c r="O320" s="138" t="str">
        <f>IF(1=1,IF(E320="","",O305),N("K21"))</f>
        <v/>
      </c>
      <c r="P320" s="139" t="str">
        <f>IF(1=1,IF(M320="","",IF(AND(ISNUMBER(M320),M320&lt;1,N320="kg"),MAX(1,ROUND(M320*1000,0)),IF(AND(ISNUMBER(M320),M320&lt;1,N320="L"),MAX(1,ROUND(M320*100,0)),ROUND(M320,3)))),N("O21"))</f>
        <v/>
      </c>
      <c r="Q320" s="140" t="str">
        <f>IF(1=1,IF(M320="","",IF(AND(ISNUMBER(M320),M320&lt;1,N320="kg"),"g",IF(AND(ISNUMBER(M320),M320&lt;1,N320="L"),"cl",N320))),N("P21"))</f>
        <v/>
      </c>
      <c r="R320" s="161" t="str">
        <f>IF(1=1,IF(E320="","",IF(F320="","A CONTROLER",IF(NOT(ISNUMBER(F320)),"TEXTE",IF(OR(L320="",L320&lt;=0),"COMMANDE PRINCIPALE INCOMPLETE",IF(G320="","UNITE MANQUANTE",IF(COUNTIF(B384:B428,AE320)=0,"UNITE A CONTROLER","OK")))))),N("Q9"))</f>
        <v/>
      </c>
      <c r="S320" s="105"/>
      <c r="T320" s="141">
        <f t="shared" si="19"/>
        <v>0</v>
      </c>
      <c r="U320" s="133" t="str">
        <f>IF(1=1,IF(E320="","",U305),N("S21"))</f>
        <v/>
      </c>
      <c r="V320" s="133" t="str">
        <f>IF(1=1,IF(E320="","",V305),N("T21"))</f>
        <v/>
      </c>
      <c r="W320" s="135" t="str">
        <f>IF(1=1,IF(OR(U320="",V320="",NOT(ISNUMBER(U320)),NOT(ISNUMBER(V320)),U320=0),"",V320/U320),N("U21"))</f>
        <v/>
      </c>
      <c r="X320" s="136" t="str">
        <f>IF(1=1,IF(OR(W320="",NOT(ISNUMBER(F320))),"",F320*W320*IFERROR(INDEX(D384:D428,MATCH(AE320,B384:B428,0)),1)),N("V7"))</f>
        <v/>
      </c>
      <c r="Y320" s="137" t="str">
        <f>IF(1=1,IF(F320="","",IF(G320="","",IFERROR(INDEX(E384:E428,MATCH(AE320,B384:B428,0)),G320&amp;""))),N("W6"))</f>
        <v/>
      </c>
      <c r="Z320" s="142" t="str">
        <f>IF(1=1,IF(X320="","",IF(AND(ISNUMBER(X320),X320&lt;1,Y320="kg"),MAX(1,ROUND(X320*1000,0)),IF(AND(ISNUMBER(X320),X320&lt;1,Y320="L"),MAX(1,ROUND(X320*100,0)),ROUND(X320,3)))),N("X21"))</f>
        <v/>
      </c>
      <c r="AA320" s="143" t="str">
        <f>IF(1=1,IF(X320="","",IF(AND(ISNUMBER(X320),X320&lt;1,Y320="kg"),"g",IF(AND(ISNUMBER(X320),X320&lt;1,Y320="L"),"cl",Y320))),N("Y21"))</f>
        <v/>
      </c>
      <c r="AB320" s="123" t="str">
        <f>IF(1=1,IF(E320="","",IF(F320="","A CONTROLER",IF(NOT(ISNUMBER(F320)),"TEXTE",IF(OR(W320="",W320&lt;=0),"COMMANDE COUVERTS INCOMPLETE",IF(G320="","UNITE MANQUANTE",IF(COUNTIF(B384:B428,AE320)=0,"UNITE A CONTROLER","OK")))))),N("Z6"))</f>
        <v/>
      </c>
      <c r="AD320" s="144" t="str">
        <f>IF(1=1,IF(E320="","",AD305),N("AB21"))</f>
        <v/>
      </c>
      <c r="AE320" s="125" t="str">
        <f>IF(1=1,IF(G320="","",UPPER(TRIM(SUBSTITUTE(SUBSTITUTE(G320&amp;"",CHAR(160)," ")," "," ")))),N("AC21"))</f>
        <v/>
      </c>
      <c r="AG320" s="4" t="s">
        <v>39</v>
      </c>
    </row>
    <row r="321" spans="1:33" ht="15.75" x14ac:dyDescent="0.25">
      <c r="A321" s="126" t="str">
        <f>IF(1=1,IF(E321="","",A305),N("A22"))</f>
        <v/>
      </c>
      <c r="B321" s="127" t="str">
        <f>IF(1=1,IF(E321="","",B305),N("B22"))</f>
        <v/>
      </c>
      <c r="C321" s="127"/>
      <c r="D321" s="129" t="str">
        <f>IF(ISBLANK(E321),"",LARGE(D305:D320,1)+1)</f>
        <v/>
      </c>
      <c r="E321" s="130"/>
      <c r="F321" s="131"/>
      <c r="G321" s="170"/>
      <c r="H321" s="105"/>
      <c r="I321" s="132" t="str">
        <f>IF(1=1,IF(E321="","",I305),N("H22"))</f>
        <v/>
      </c>
      <c r="J321" s="133" t="str">
        <f>IF(1=1,IF(E321="","",J305),N("I22"))</f>
        <v/>
      </c>
      <c r="K321" s="134" t="str">
        <f>IF(1=1,IF(E321="","",K305),N("J22"))</f>
        <v/>
      </c>
      <c r="L321" s="135" t="str">
        <f>IF(1=1,IF(OR(J321="",O321="",NOT(ISNUMBER(J321)),NOT(ISNUMBER(O321)),J321=0),"",O321/J321),N("L22"))</f>
        <v/>
      </c>
      <c r="M321" s="136" t="str">
        <f>IF(1=1,IF(OR(L321="",NOT(ISNUMBER(F321))),"",F321*L321*IFERROR(INDEX(D384:D428,MATCH(AE321,B384:B428,0)),1)),N("M13"))</f>
        <v/>
      </c>
      <c r="N321" s="137" t="str">
        <f>IF(1=1,IF(F321="","",IF(G321="","",IFERROR(INDEX(E384:E428,MATCH(AE321,B384:B428,0)),G321&amp;""))),N("N6"))</f>
        <v/>
      </c>
      <c r="O321" s="138" t="str">
        <f>IF(1=1,IF(E321="","",O305),N("K22"))</f>
        <v/>
      </c>
      <c r="P321" s="139" t="str">
        <f>IF(1=1,IF(M321="","",IF(AND(ISNUMBER(M321),M321&lt;1,N321="kg"),MAX(1,ROUND(M321*1000,0)),IF(AND(ISNUMBER(M321),M321&lt;1,N321="L"),MAX(1,ROUND(M321*100,0)),ROUND(M321,3)))),N("O22"))</f>
        <v/>
      </c>
      <c r="Q321" s="140" t="str">
        <f>IF(1=1,IF(M321="","",IF(AND(ISNUMBER(M321),M321&lt;1,N321="kg"),"g",IF(AND(ISNUMBER(M321),M321&lt;1,N321="L"),"cl",N321))),N("P22"))</f>
        <v/>
      </c>
      <c r="R321" s="161" t="str">
        <f>IF(1=1,IF(E321="","",IF(F321="","A CONTROLER",IF(NOT(ISNUMBER(F321)),"TEXTE",IF(OR(L321="",L321&lt;=0),"COMMANDE PRINCIPALE INCOMPLETE",IF(G321="","UNITE MANQUANTE",IF(COUNTIF(B384:B428,AE321)=0,"UNITE A CONTROLER","OK")))))),N("Q9"))</f>
        <v/>
      </c>
      <c r="S321" s="105"/>
      <c r="T321" s="141">
        <f t="shared" si="19"/>
        <v>0</v>
      </c>
      <c r="U321" s="133" t="str">
        <f>IF(1=1,IF(E321="","",U305),N("S22"))</f>
        <v/>
      </c>
      <c r="V321" s="133" t="str">
        <f>IF(1=1,IF(E321="","",V305),N("T22"))</f>
        <v/>
      </c>
      <c r="W321" s="135" t="str">
        <f>IF(1=1,IF(OR(U321="",V321="",NOT(ISNUMBER(U321)),NOT(ISNUMBER(V321)),U321=0),"",V321/U321),N("U22"))</f>
        <v/>
      </c>
      <c r="X321" s="136" t="str">
        <f>IF(1=1,IF(OR(W321="",NOT(ISNUMBER(F321))),"",F321*W321*IFERROR(INDEX(D384:D428,MATCH(AE321,B384:B428,0)),1)),N("V7"))</f>
        <v/>
      </c>
      <c r="Y321" s="137" t="str">
        <f>IF(1=1,IF(F321="","",IF(G321="","",IFERROR(INDEX(E384:E428,MATCH(AE321,B384:B428,0)),G321&amp;""))),N("W6"))</f>
        <v/>
      </c>
      <c r="Z321" s="142" t="str">
        <f>IF(1=1,IF(X321="","",IF(AND(ISNUMBER(X321),X321&lt;1,Y321="kg"),MAX(1,ROUND(X321*1000,0)),IF(AND(ISNUMBER(X321),X321&lt;1,Y321="L"),MAX(1,ROUND(X321*100,0)),ROUND(X321,3)))),N("X22"))</f>
        <v/>
      </c>
      <c r="AA321" s="143" t="str">
        <f>IF(1=1,IF(X321="","",IF(AND(ISNUMBER(X321),X321&lt;1,Y321="kg"),"g",IF(AND(ISNUMBER(X321),X321&lt;1,Y321="L"),"cl",Y321))),N("Y22"))</f>
        <v/>
      </c>
      <c r="AB321" s="123" t="str">
        <f>IF(1=1,IF(E321="","",IF(F321="","A CONTROLER",IF(NOT(ISNUMBER(F321)),"TEXTE",IF(OR(W321="",W321&lt;=0),"COMMANDE COUVERTS INCOMPLETE",IF(G321="","UNITE MANQUANTE",IF(COUNTIF(B384:B428,AE321)=0,"UNITE A CONTROLER","OK")))))),N("Z6"))</f>
        <v/>
      </c>
      <c r="AD321" s="144" t="str">
        <f>IF(1=1,IF(E321="","",AD305),N("AB22"))</f>
        <v/>
      </c>
      <c r="AE321" s="125" t="str">
        <f>IF(1=1,IF(G321="","",UPPER(TRIM(SUBSTITUTE(SUBSTITUTE(G321&amp;"",CHAR(160)," ")," "," ")))),N("AC22"))</f>
        <v/>
      </c>
      <c r="AG321" s="4" t="s">
        <v>40</v>
      </c>
    </row>
    <row r="322" spans="1:33" ht="15.75" x14ac:dyDescent="0.25">
      <c r="A322" s="126" t="str">
        <f>IF(1=1,IF(E322="","",A305),N("A23"))</f>
        <v/>
      </c>
      <c r="B322" s="127" t="str">
        <f>IF(1=1,IF(E322="","",B305),N("B23"))</f>
        <v/>
      </c>
      <c r="C322" s="127"/>
      <c r="D322" s="129" t="str">
        <f>IF(ISBLANK(E322),"",LARGE(D305:D321,1)+1)</f>
        <v/>
      </c>
      <c r="E322" s="130"/>
      <c r="F322" s="131"/>
      <c r="G322" s="170"/>
      <c r="H322" s="105"/>
      <c r="I322" s="132" t="str">
        <f>IF(1=1,IF(E322="","",I305),N("H23"))</f>
        <v/>
      </c>
      <c r="J322" s="133" t="str">
        <f>IF(1=1,IF(E322="","",J305),N("I23"))</f>
        <v/>
      </c>
      <c r="K322" s="134" t="str">
        <f>IF(1=1,IF(E322="","",K305),N("J23"))</f>
        <v/>
      </c>
      <c r="L322" s="135" t="str">
        <f>IF(1=1,IF(OR(J322="",O322="",NOT(ISNUMBER(J322)),NOT(ISNUMBER(O322)),J322=0),"",O322/J322),N("L23"))</f>
        <v/>
      </c>
      <c r="M322" s="136" t="str">
        <f>IF(1=1,IF(OR(L322="",NOT(ISNUMBER(F322))),"",F322*L322*IFERROR(INDEX(D384:D428,MATCH(AE322,B384:B428,0)),1)),N("M13"))</f>
        <v/>
      </c>
      <c r="N322" s="137" t="str">
        <f>IF(1=1,IF(F322="","",IF(G322="","",IFERROR(INDEX(E384:E428,MATCH(AE322,B384:B428,0)),G322&amp;""))),N("N6"))</f>
        <v/>
      </c>
      <c r="O322" s="138" t="str">
        <f>IF(1=1,IF(E322="","",O305),N("K23"))</f>
        <v/>
      </c>
      <c r="P322" s="139" t="str">
        <f>IF(1=1,IF(M322="","",IF(AND(ISNUMBER(M322),M322&lt;1,N322="kg"),MAX(1,ROUND(M322*1000,0)),IF(AND(ISNUMBER(M322),M322&lt;1,N322="L"),MAX(1,ROUND(M322*100,0)),ROUND(M322,3)))),N("O23"))</f>
        <v/>
      </c>
      <c r="Q322" s="140" t="str">
        <f>IF(1=1,IF(M322="","",IF(AND(ISNUMBER(M322),M322&lt;1,N322="kg"),"g",IF(AND(ISNUMBER(M322),M322&lt;1,N322="L"),"cl",N322))),N("P23"))</f>
        <v/>
      </c>
      <c r="R322" s="161" t="str">
        <f>IF(1=1,IF(E322="","",IF(F322="","A CONTROLER",IF(NOT(ISNUMBER(F322)),"TEXTE",IF(OR(L322="",L322&lt;=0),"COMMANDE PRINCIPALE INCOMPLETE",IF(G322="","UNITE MANQUANTE",IF(COUNTIF(B384:B428,AE322)=0,"UNITE A CONTROLER","OK")))))),N("Q9"))</f>
        <v/>
      </c>
      <c r="S322" s="105"/>
      <c r="T322" s="141">
        <f t="shared" si="19"/>
        <v>0</v>
      </c>
      <c r="U322" s="133" t="str">
        <f>IF(1=1,IF(E322="","",U305),N("S23"))</f>
        <v/>
      </c>
      <c r="V322" s="133" t="str">
        <f>IF(1=1,IF(E322="","",V305),N("T23"))</f>
        <v/>
      </c>
      <c r="W322" s="135" t="str">
        <f>IF(1=1,IF(OR(U322="",V322="",NOT(ISNUMBER(U322)),NOT(ISNUMBER(V322)),U322=0),"",V322/U322),N("U23"))</f>
        <v/>
      </c>
      <c r="X322" s="136" t="str">
        <f>IF(1=1,IF(OR(W322="",NOT(ISNUMBER(F322))),"",F322*W322*IFERROR(INDEX(D384:D428,MATCH(AE322,B384:B428,0)),1)),N("V7"))</f>
        <v/>
      </c>
      <c r="Y322" s="137" t="str">
        <f>IF(1=1,IF(F322="","",IF(G322="","",IFERROR(INDEX(E384:E428,MATCH(AE322,B384:B428,0)),G322&amp;""))),N("W6"))</f>
        <v/>
      </c>
      <c r="Z322" s="142" t="str">
        <f>IF(1=1,IF(X322="","",IF(AND(ISNUMBER(X322),X322&lt;1,Y322="kg"),MAX(1,ROUND(X322*1000,0)),IF(AND(ISNUMBER(X322),X322&lt;1,Y322="L"),MAX(1,ROUND(X322*100,0)),ROUND(X322,3)))),N("X23"))</f>
        <v/>
      </c>
      <c r="AA322" s="143" t="str">
        <f>IF(1=1,IF(X322="","",IF(AND(ISNUMBER(X322),X322&lt;1,Y322="kg"),"g",IF(AND(ISNUMBER(X322),X322&lt;1,Y322="L"),"cl",Y322))),N("Y23"))</f>
        <v/>
      </c>
      <c r="AB322" s="123" t="str">
        <f>IF(1=1,IF(E322="","",IF(F322="","A CONTROLER",IF(NOT(ISNUMBER(F322)),"TEXTE",IF(OR(W322="",W322&lt;=0),"COMMANDE COUVERTS INCOMPLETE",IF(G322="","UNITE MANQUANTE",IF(COUNTIF(B384:B428,AE322)=0,"UNITE A CONTROLER","OK")))))),N("Z6"))</f>
        <v/>
      </c>
      <c r="AD322" s="144" t="str">
        <f>IF(1=1,IF(E322="","",AD305),N("AB23"))</f>
        <v/>
      </c>
      <c r="AE322" s="125" t="str">
        <f>IF(1=1,IF(G322="","",UPPER(TRIM(SUBSTITUTE(SUBSTITUTE(G322&amp;"",CHAR(160)," ")," "," ")))),N("AC23"))</f>
        <v/>
      </c>
      <c r="AG322" s="4" t="s">
        <v>41</v>
      </c>
    </row>
    <row r="323" spans="1:33" ht="15.75" x14ac:dyDescent="0.25">
      <c r="A323" s="126" t="str">
        <f>IF(1=1,IF(E323="","",A305),N("A24"))</f>
        <v/>
      </c>
      <c r="B323" s="127" t="str">
        <f>IF(1=1,IF(E323="","",B305),N("B24"))</f>
        <v/>
      </c>
      <c r="C323" s="127"/>
      <c r="D323" s="129" t="str">
        <f>IF(ISBLANK(E323),"",LARGE(D305:D322,1)+1)</f>
        <v/>
      </c>
      <c r="E323" s="130"/>
      <c r="F323" s="131"/>
      <c r="G323" s="170"/>
      <c r="H323" s="105"/>
      <c r="I323" s="132" t="str">
        <f>IF(1=1,IF(E323="","",I305),N("H24"))</f>
        <v/>
      </c>
      <c r="J323" s="133" t="str">
        <f>IF(1=1,IF(E323="","",J305),N("I24"))</f>
        <v/>
      </c>
      <c r="K323" s="134" t="str">
        <f>IF(1=1,IF(E323="","",K305),N("J24"))</f>
        <v/>
      </c>
      <c r="L323" s="135" t="str">
        <f>IF(1=1,IF(OR(J323="",O323="",NOT(ISNUMBER(J323)),NOT(ISNUMBER(O323)),J323=0),"",O323/J323),N("L24"))</f>
        <v/>
      </c>
      <c r="M323" s="136" t="str">
        <f>IF(1=1,IF(OR(L323="",NOT(ISNUMBER(F323))),"",F323*L323*IFERROR(INDEX(D384:D428,MATCH(AE323,B384:B428,0)),1)),N("M13"))</f>
        <v/>
      </c>
      <c r="N323" s="137" t="str">
        <f>IF(1=1,IF(F323="","",IF(G323="","",IFERROR(INDEX(E384:E428,MATCH(AE323,B384:B428,0)),G323&amp;""))),N("N6"))</f>
        <v/>
      </c>
      <c r="O323" s="138" t="str">
        <f>IF(1=1,IF(E323="","",O305),N("K24"))</f>
        <v/>
      </c>
      <c r="P323" s="139" t="str">
        <f>IF(1=1,IF(M323="","",IF(AND(ISNUMBER(M323),M323&lt;1,N323="kg"),MAX(1,ROUND(M323*1000,0)),IF(AND(ISNUMBER(M323),M323&lt;1,N323="L"),MAX(1,ROUND(M323*100,0)),ROUND(M323,3)))),N("O24"))</f>
        <v/>
      </c>
      <c r="Q323" s="140" t="str">
        <f>IF(1=1,IF(M323="","",IF(AND(ISNUMBER(M323),M323&lt;1,N323="kg"),"g",IF(AND(ISNUMBER(M323),M323&lt;1,N323="L"),"cl",N323))),N("P24"))</f>
        <v/>
      </c>
      <c r="R323" s="161" t="str">
        <f>IF(1=1,IF(E323="","",IF(F323="","A CONTROLER",IF(NOT(ISNUMBER(F323)),"TEXTE",IF(OR(L323="",L323&lt;=0),"COMMANDE PRINCIPALE INCOMPLETE",IF(G323="","UNITE MANQUANTE",IF(COUNTIF(B384:B428,AE323)=0,"UNITE A CONTROLER","OK")))))),N("Q9"))</f>
        <v/>
      </c>
      <c r="S323" s="105"/>
      <c r="T323" s="141">
        <f t="shared" si="19"/>
        <v>0</v>
      </c>
      <c r="U323" s="133" t="str">
        <f>IF(1=1,IF(E323="","",U305),N("S24"))</f>
        <v/>
      </c>
      <c r="V323" s="133" t="str">
        <f>IF(1=1,IF(E323="","",V305),N("T24"))</f>
        <v/>
      </c>
      <c r="W323" s="135" t="str">
        <f>IF(1=1,IF(OR(U323="",V323="",NOT(ISNUMBER(U323)),NOT(ISNUMBER(V323)),U323=0),"",V323/U323),N("U24"))</f>
        <v/>
      </c>
      <c r="X323" s="136" t="str">
        <f>IF(1=1,IF(OR(W323="",NOT(ISNUMBER(F323))),"",F323*W323*IFERROR(INDEX(D384:D428,MATCH(AE323,B384:B428,0)),1)),N("V7"))</f>
        <v/>
      </c>
      <c r="Y323" s="137" t="str">
        <f>IF(1=1,IF(F323="","",IF(G323="","",IFERROR(INDEX(E384:E428,MATCH(AE323,B384:B428,0)),G323&amp;""))),N("W6"))</f>
        <v/>
      </c>
      <c r="Z323" s="142" t="str">
        <f>IF(1=1,IF(X323="","",IF(AND(ISNUMBER(X323),X323&lt;1,Y323="kg"),MAX(1,ROUND(X323*1000,0)),IF(AND(ISNUMBER(X323),X323&lt;1,Y323="L"),MAX(1,ROUND(X323*100,0)),ROUND(X323,3)))),N("X24"))</f>
        <v/>
      </c>
      <c r="AA323" s="143" t="str">
        <f>IF(1=1,IF(X323="","",IF(AND(ISNUMBER(X323),X323&lt;1,Y323="kg"),"g",IF(AND(ISNUMBER(X323),X323&lt;1,Y323="L"),"cl",Y323))),N("Y24"))</f>
        <v/>
      </c>
      <c r="AB323" s="123" t="str">
        <f>IF(1=1,IF(E323="","",IF(F323="","A CONTROLER",IF(NOT(ISNUMBER(F323)),"TEXTE",IF(OR(W323="",W323&lt;=0),"COMMANDE COUVERTS INCOMPLETE",IF(G323="","UNITE MANQUANTE",IF(COUNTIF(B384:B428,AE323)=0,"UNITE A CONTROLER","OK")))))),N("Z6"))</f>
        <v/>
      </c>
      <c r="AD323" s="144" t="str">
        <f>IF(1=1,IF(E323="","",AD305),N("AB24"))</f>
        <v/>
      </c>
      <c r="AE323" s="125" t="str">
        <f>IF(1=1,IF(G323="","",UPPER(TRIM(SUBSTITUTE(SUBSTITUTE(G323&amp;"",CHAR(160)," ")," "," ")))),N("AC24"))</f>
        <v/>
      </c>
      <c r="AG323" s="5" t="s">
        <v>42</v>
      </c>
    </row>
    <row r="324" spans="1:33" ht="15.75" x14ac:dyDescent="0.25">
      <c r="A324" s="126" t="str">
        <f>IF(1=1,IF(E324="","",A305),N("A25"))</f>
        <v/>
      </c>
      <c r="B324" s="127" t="str">
        <f>IF(1=1,IF(E324="","",B305),N("B25"))</f>
        <v/>
      </c>
      <c r="C324" s="127"/>
      <c r="D324" s="129" t="str">
        <f>IF(ISBLANK(E324),"",LARGE(D305:D323,1)+1)</f>
        <v/>
      </c>
      <c r="E324" s="130"/>
      <c r="F324" s="131"/>
      <c r="G324" s="170"/>
      <c r="H324" s="105"/>
      <c r="I324" s="132" t="str">
        <f>IF(1=1,IF(E324="","",I305),N("H25"))</f>
        <v/>
      </c>
      <c r="J324" s="133" t="str">
        <f>IF(1=1,IF(E324="","",J305),N("I25"))</f>
        <v/>
      </c>
      <c r="K324" s="134" t="str">
        <f>IF(1=1,IF(E324="","",K305),N("J25"))</f>
        <v/>
      </c>
      <c r="L324" s="135" t="str">
        <f>IF(1=1,IF(OR(J324="",O324="",NOT(ISNUMBER(J324)),NOT(ISNUMBER(O324)),J324=0),"",O324/J324),N("L25"))</f>
        <v/>
      </c>
      <c r="M324" s="136" t="str">
        <f>IF(1=1,IF(OR(L324="",NOT(ISNUMBER(F324))),"",F324*L324*IFERROR(INDEX(D384:D428,MATCH(AE324,B384:B428,0)),1)),N("M13"))</f>
        <v/>
      </c>
      <c r="N324" s="137" t="str">
        <f>IF(1=1,IF(F324="","",IF(G324="","",IFERROR(INDEX(E384:E428,MATCH(AE324,B384:B428,0)),G324&amp;""))),N("N6"))</f>
        <v/>
      </c>
      <c r="O324" s="138" t="str">
        <f>IF(1=1,IF(E324="","",O305),N("K25"))</f>
        <v/>
      </c>
      <c r="P324" s="139" t="str">
        <f>IF(1=1,IF(M324="","",IF(AND(ISNUMBER(M324),M324&lt;1,N324="kg"),MAX(1,ROUND(M324*1000,0)),IF(AND(ISNUMBER(M324),M324&lt;1,N324="L"),MAX(1,ROUND(M324*100,0)),ROUND(M324,3)))),N("O25"))</f>
        <v/>
      </c>
      <c r="Q324" s="140" t="str">
        <f>IF(1=1,IF(M324="","",IF(AND(ISNUMBER(M324),M324&lt;1,N324="kg"),"g",IF(AND(ISNUMBER(M324),M324&lt;1,N324="L"),"cl",N324))),N("P25"))</f>
        <v/>
      </c>
      <c r="R324" s="161" t="str">
        <f>IF(1=1,IF(E324="","",IF(F324="","A CONTROLER",IF(NOT(ISNUMBER(F324)),"TEXTE",IF(OR(L324="",L324&lt;=0),"COMMANDE PRINCIPALE INCOMPLETE",IF(G324="","UNITE MANQUANTE",IF(COUNTIF(B384:B428,AE324)=0,"UNITE A CONTROLER","OK")))))),N("Q9"))</f>
        <v/>
      </c>
      <c r="S324" s="105"/>
      <c r="T324" s="141">
        <f t="shared" si="19"/>
        <v>0</v>
      </c>
      <c r="U324" s="133" t="str">
        <f>IF(1=1,IF(E324="","",U305),N("S25"))</f>
        <v/>
      </c>
      <c r="V324" s="133" t="str">
        <f>IF(1=1,IF(E324="","",V305),N("T25"))</f>
        <v/>
      </c>
      <c r="W324" s="135" t="str">
        <f>IF(1=1,IF(OR(U324="",V324="",NOT(ISNUMBER(U324)),NOT(ISNUMBER(V324)),U324=0),"",V324/U324),N("U25"))</f>
        <v/>
      </c>
      <c r="X324" s="136" t="str">
        <f>IF(1=1,IF(OR(W324="",NOT(ISNUMBER(F324))),"",F324*W324*IFERROR(INDEX(D384:D428,MATCH(AE324,B384:B428,0)),1)),N("V7"))</f>
        <v/>
      </c>
      <c r="Y324" s="137" t="str">
        <f>IF(1=1,IF(F324="","",IF(G324="","",IFERROR(INDEX(E384:E428,MATCH(AE324,B384:B428,0)),G324&amp;""))),N("W6"))</f>
        <v/>
      </c>
      <c r="Z324" s="142" t="str">
        <f>IF(1=1,IF(X324="","",IF(AND(ISNUMBER(X324),X324&lt;1,Y324="kg"),MAX(1,ROUND(X324*1000,0)),IF(AND(ISNUMBER(X324),X324&lt;1,Y324="L"),MAX(1,ROUND(X324*100,0)),ROUND(X324,3)))),N("X25"))</f>
        <v/>
      </c>
      <c r="AA324" s="143" t="str">
        <f>IF(1=1,IF(X324="","",IF(AND(ISNUMBER(X324),X324&lt;1,Y324="kg"),"g",IF(AND(ISNUMBER(X324),X324&lt;1,Y324="L"),"cl",Y324))),N("Y25"))</f>
        <v/>
      </c>
      <c r="AB324" s="123" t="str">
        <f>IF(1=1,IF(E324="","",IF(F324="","A CONTROLER",IF(NOT(ISNUMBER(F324)),"TEXTE",IF(OR(W324="",W324&lt;=0),"COMMANDE COUVERTS INCOMPLETE",IF(G324="","UNITE MANQUANTE",IF(COUNTIF(B384:B428,AE324)=0,"UNITE A CONTROLER","OK")))))),N("Z6"))</f>
        <v/>
      </c>
      <c r="AD324" s="144" t="str">
        <f>IF(1=1,IF(E324="","",AD305),N("AB25"))</f>
        <v/>
      </c>
      <c r="AE324" s="125" t="str">
        <f>IF(1=1,IF(G324="","",UPPER(TRIM(SUBSTITUTE(SUBSTITUTE(G324&amp;"",CHAR(160)," ")," "," ")))),N("AC25"))</f>
        <v/>
      </c>
      <c r="AG324" s="5" t="s">
        <v>43</v>
      </c>
    </row>
    <row r="325" spans="1:33" ht="15.75" x14ac:dyDescent="0.25">
      <c r="A325" s="126" t="str">
        <f>IF(1=1,IF(E325="","",A305),N("A26"))</f>
        <v/>
      </c>
      <c r="B325" s="127" t="str">
        <f>IF(1=1,IF(E325="","",B305),N("B26"))</f>
        <v/>
      </c>
      <c r="C325" s="127"/>
      <c r="D325" s="129" t="str">
        <f>IF(ISBLANK(E325),"",LARGE(D305:D324,1)+1)</f>
        <v/>
      </c>
      <c r="E325" s="130"/>
      <c r="F325" s="131"/>
      <c r="G325" s="170"/>
      <c r="H325" s="105"/>
      <c r="I325" s="132" t="str">
        <f>IF(1=1,IF(E325="","",I305),N("H26"))</f>
        <v/>
      </c>
      <c r="J325" s="133" t="str">
        <f>IF(1=1,IF(E325="","",J305),N("I26"))</f>
        <v/>
      </c>
      <c r="K325" s="134" t="str">
        <f>IF(1=1,IF(E325="","",K305),N("J26"))</f>
        <v/>
      </c>
      <c r="L325" s="135" t="str">
        <f>IF(1=1,IF(OR(J325="",O325="",NOT(ISNUMBER(J325)),NOT(ISNUMBER(O325)),J325=0),"",O325/J325),N("L26"))</f>
        <v/>
      </c>
      <c r="M325" s="136" t="str">
        <f>IF(1=1,IF(OR(L325="",NOT(ISNUMBER(F325))),"",F325*L325*IFERROR(INDEX(D384:D428,MATCH(AE325,B384:B428,0)),1)),N("M13"))</f>
        <v/>
      </c>
      <c r="N325" s="137" t="str">
        <f>IF(1=1,IF(F325="","",IF(G325="","",IFERROR(INDEX(E384:E428,MATCH(AE325,B384:B428,0)),G325&amp;""))),N("N6"))</f>
        <v/>
      </c>
      <c r="O325" s="138" t="str">
        <f>IF(1=1,IF(E325="","",O305),N("K26"))</f>
        <v/>
      </c>
      <c r="P325" s="139" t="str">
        <f>IF(1=1,IF(M325="","",IF(AND(ISNUMBER(M325),M325&lt;1,N325="kg"),MAX(1,ROUND(M325*1000,0)),IF(AND(ISNUMBER(M325),M325&lt;1,N325="L"),MAX(1,ROUND(M325*100,0)),ROUND(M325,3)))),N("O26"))</f>
        <v/>
      </c>
      <c r="Q325" s="140" t="str">
        <f>IF(1=1,IF(M325="","",IF(AND(ISNUMBER(M325),M325&lt;1,N325="kg"),"g",IF(AND(ISNUMBER(M325),M325&lt;1,N325="L"),"cl",N325))),N("P26"))</f>
        <v/>
      </c>
      <c r="R325" s="161" t="str">
        <f>IF(1=1,IF(E325="","",IF(F325="","A CONTROLER",IF(NOT(ISNUMBER(F325)),"TEXTE",IF(OR(L325="",L325&lt;=0),"COMMANDE PRINCIPALE INCOMPLETE",IF(G325="","UNITE MANQUANTE",IF(COUNTIF(B384:B428,AE325)=0,"UNITE A CONTROLER","OK")))))),N("Q9"))</f>
        <v/>
      </c>
      <c r="S325" s="105"/>
      <c r="T325" s="141">
        <f t="shared" si="19"/>
        <v>0</v>
      </c>
      <c r="U325" s="133" t="str">
        <f>IF(1=1,IF(E325="","",U305),N("S26"))</f>
        <v/>
      </c>
      <c r="V325" s="133" t="str">
        <f>IF(1=1,IF(E325="","",V305),N("T26"))</f>
        <v/>
      </c>
      <c r="W325" s="135" t="str">
        <f>IF(1=1,IF(OR(U325="",V325="",NOT(ISNUMBER(U325)),NOT(ISNUMBER(V325)),U325=0),"",V325/U325),N("U26"))</f>
        <v/>
      </c>
      <c r="X325" s="136" t="str">
        <f>IF(1=1,IF(OR(W325="",NOT(ISNUMBER(F325))),"",F325*W325*IFERROR(INDEX(D384:D428,MATCH(AE325,B384:B428,0)),1)),N("V7"))</f>
        <v/>
      </c>
      <c r="Y325" s="137" t="str">
        <f>IF(1=1,IF(F325="","",IF(G325="","",IFERROR(INDEX(E384:E428,MATCH(AE325,B384:B428,0)),G325&amp;""))),N("W6"))</f>
        <v/>
      </c>
      <c r="Z325" s="142" t="str">
        <f>IF(1=1,IF(X325="","",IF(AND(ISNUMBER(X325),X325&lt;1,Y325="kg"),MAX(1,ROUND(X325*1000,0)),IF(AND(ISNUMBER(X325),X325&lt;1,Y325="L"),MAX(1,ROUND(X325*100,0)),ROUND(X325,3)))),N("X26"))</f>
        <v/>
      </c>
      <c r="AA325" s="143" t="str">
        <f>IF(1=1,IF(X325="","",IF(AND(ISNUMBER(X325),X325&lt;1,Y325="kg"),"g",IF(AND(ISNUMBER(X325),X325&lt;1,Y325="L"),"cl",Y325))),N("Y26"))</f>
        <v/>
      </c>
      <c r="AB325" s="123" t="str">
        <f>IF(1=1,IF(E325="","",IF(F325="","A CONTROLER",IF(NOT(ISNUMBER(F325)),"TEXTE",IF(OR(W325="",W325&lt;=0),"COMMANDE COUVERTS INCOMPLETE",IF(G325="","UNITE MANQUANTE",IF(COUNTIF(B384:B428,AE325)=0,"UNITE A CONTROLER","OK")))))),N("Z6"))</f>
        <v/>
      </c>
      <c r="AD325" s="144" t="str">
        <f>IF(1=1,IF(E325="","",AD305),N("AB26"))</f>
        <v/>
      </c>
      <c r="AE325" s="125" t="str">
        <f>IF(1=1,IF(G325="","",UPPER(TRIM(SUBSTITUTE(SUBSTITUTE(G325&amp;"",CHAR(160)," ")," "," ")))),N("AC26"))</f>
        <v/>
      </c>
      <c r="AG325" s="5" t="s">
        <v>44</v>
      </c>
    </row>
    <row r="326" spans="1:33" ht="15.75" x14ac:dyDescent="0.25">
      <c r="A326" s="126" t="str">
        <f>IF(1=1,IF(E326="","",A305),N("A27"))</f>
        <v/>
      </c>
      <c r="B326" s="127" t="str">
        <f>IF(1=1,IF(E326="","",B305),N("B27"))</f>
        <v/>
      </c>
      <c r="C326" s="127"/>
      <c r="D326" s="129" t="str">
        <f>IF(ISBLANK(E326),"",LARGE(D305:D325,1)+1)</f>
        <v/>
      </c>
      <c r="E326" s="130"/>
      <c r="F326" s="131"/>
      <c r="G326" s="170"/>
      <c r="H326" s="105"/>
      <c r="I326" s="132" t="str">
        <f>IF(1=1,IF(E326="","",I305),N("H27"))</f>
        <v/>
      </c>
      <c r="J326" s="133" t="str">
        <f>IF(1=1,IF(E326="","",J305),N("I27"))</f>
        <v/>
      </c>
      <c r="K326" s="134" t="str">
        <f>IF(1=1,IF(E326="","",K305),N("J27"))</f>
        <v/>
      </c>
      <c r="L326" s="135" t="str">
        <f>IF(1=1,IF(OR(J326="",O326="",NOT(ISNUMBER(J326)),NOT(ISNUMBER(O326)),J326=0),"",O326/J326),N("L27"))</f>
        <v/>
      </c>
      <c r="M326" s="136" t="str">
        <f>IF(1=1,IF(OR(L326="",NOT(ISNUMBER(F326))),"",F326*L326*IFERROR(INDEX(D384:D428,MATCH(AE326,B384:B428,0)),1)),N("M13"))</f>
        <v/>
      </c>
      <c r="N326" s="137" t="str">
        <f>IF(1=1,IF(F326="","",IF(G326="","",IFERROR(INDEX(E384:E428,MATCH(AE326,B384:B428,0)),G326&amp;""))),N("N6"))</f>
        <v/>
      </c>
      <c r="O326" s="138" t="str">
        <f>IF(1=1,IF(E326="","",O305),N("K27"))</f>
        <v/>
      </c>
      <c r="P326" s="139" t="str">
        <f>IF(1=1,IF(M326="","",IF(AND(ISNUMBER(M326),M326&lt;1,N326="kg"),MAX(1,ROUND(M326*1000,0)),IF(AND(ISNUMBER(M326),M326&lt;1,N326="L"),MAX(1,ROUND(M326*100,0)),ROUND(M326,3)))),N("O27"))</f>
        <v/>
      </c>
      <c r="Q326" s="140" t="str">
        <f>IF(1=1,IF(M326="","",IF(AND(ISNUMBER(M326),M326&lt;1,N326="kg"),"g",IF(AND(ISNUMBER(M326),M326&lt;1,N326="L"),"cl",N326))),N("P27"))</f>
        <v/>
      </c>
      <c r="R326" s="161" t="str">
        <f>IF(1=1,IF(E326="","",IF(F326="","A CONTROLER",IF(NOT(ISNUMBER(F326)),"TEXTE",IF(OR(L326="",L326&lt;=0),"COMMANDE PRINCIPALE INCOMPLETE",IF(G326="","UNITE MANQUANTE",IF(COUNTIF(B384:B428,AE326)=0,"UNITE A CONTROLER","OK")))))),N("Q9"))</f>
        <v/>
      </c>
      <c r="S326" s="105"/>
      <c r="T326" s="141">
        <f t="shared" si="19"/>
        <v>0</v>
      </c>
      <c r="U326" s="133" t="str">
        <f>IF(1=1,IF(E326="","",U305),N("S27"))</f>
        <v/>
      </c>
      <c r="V326" s="133" t="str">
        <f>IF(1=1,IF(E326="","",V305),N("T27"))</f>
        <v/>
      </c>
      <c r="W326" s="135" t="str">
        <f>IF(1=1,IF(OR(U326="",V326="",NOT(ISNUMBER(U326)),NOT(ISNUMBER(V326)),U326=0),"",V326/U326),N("U27"))</f>
        <v/>
      </c>
      <c r="X326" s="136" t="str">
        <f>IF(1=1,IF(OR(W326="",NOT(ISNUMBER(F326))),"",F326*W326*IFERROR(INDEX(D384:D428,MATCH(AE326,B384:B428,0)),1)),N("V7"))</f>
        <v/>
      </c>
      <c r="Y326" s="137" t="str">
        <f>IF(1=1,IF(F326="","",IF(G326="","",IFERROR(INDEX(E384:E428,MATCH(AE326,B384:B428,0)),G326&amp;""))),N("W6"))</f>
        <v/>
      </c>
      <c r="Z326" s="142" t="str">
        <f>IF(1=1,IF(X326="","",IF(AND(ISNUMBER(X326),X326&lt;1,Y326="kg"),MAX(1,ROUND(X326*1000,0)),IF(AND(ISNUMBER(X326),X326&lt;1,Y326="L"),MAX(1,ROUND(X326*100,0)),ROUND(X326,3)))),N("X27"))</f>
        <v/>
      </c>
      <c r="AA326" s="143" t="str">
        <f>IF(1=1,IF(X326="","",IF(AND(ISNUMBER(X326),X326&lt;1,Y326="kg"),"g",IF(AND(ISNUMBER(X326),X326&lt;1,Y326="L"),"cl",Y326))),N("Y27"))</f>
        <v/>
      </c>
      <c r="AB326" s="123" t="str">
        <f>IF(1=1,IF(E326="","",IF(F326="","A CONTROLER",IF(NOT(ISNUMBER(F326)),"TEXTE",IF(OR(W326="",W326&lt;=0),"COMMANDE COUVERTS INCOMPLETE",IF(G326="","UNITE MANQUANTE",IF(COUNTIF(B384:B428,AE326)=0,"UNITE A CONTROLER","OK")))))),N("Z6"))</f>
        <v/>
      </c>
      <c r="AD326" s="144" t="str">
        <f>IF(1=1,IF(E326="","",AD305),N("AB27"))</f>
        <v/>
      </c>
      <c r="AE326" s="125" t="str">
        <f>IF(1=1,IF(G326="","",UPPER(TRIM(SUBSTITUTE(SUBSTITUTE(G326&amp;"",CHAR(160)," ")," "," ")))),N("AC27"))</f>
        <v/>
      </c>
      <c r="AG326" s="5" t="s">
        <v>45</v>
      </c>
    </row>
    <row r="327" spans="1:33" ht="15.75" x14ac:dyDescent="0.25">
      <c r="A327" s="126" t="str">
        <f>IF(1=1,IF(E327="","",A305),N("A28"))</f>
        <v/>
      </c>
      <c r="B327" s="127" t="str">
        <f>IF(1=1,IF(E327="","",B305),N("B28"))</f>
        <v/>
      </c>
      <c r="C327" s="127"/>
      <c r="D327" s="129" t="str">
        <f>IF(ISBLANK(E327),"",LARGE(D305:D326,1)+1)</f>
        <v/>
      </c>
      <c r="E327" s="130"/>
      <c r="F327" s="131"/>
      <c r="G327" s="170"/>
      <c r="H327" s="105"/>
      <c r="I327" s="132" t="str">
        <f>IF(1=1,IF(E327="","",I305),N("H28"))</f>
        <v/>
      </c>
      <c r="J327" s="133" t="str">
        <f>IF(1=1,IF(E327="","",J305),N("I28"))</f>
        <v/>
      </c>
      <c r="K327" s="134" t="str">
        <f>IF(1=1,IF(E327="","",K305),N("J28"))</f>
        <v/>
      </c>
      <c r="L327" s="135" t="str">
        <f>IF(1=1,IF(OR(J327="",O327="",NOT(ISNUMBER(J327)),NOT(ISNUMBER(O327)),J327=0),"",O327/J327),N("L28"))</f>
        <v/>
      </c>
      <c r="M327" s="136" t="str">
        <f>IF(1=1,IF(OR(L327="",NOT(ISNUMBER(F327))),"",F327*L327*IFERROR(INDEX(D384:D428,MATCH(AE327,B384:B428,0)),1)),N("M13"))</f>
        <v/>
      </c>
      <c r="N327" s="137" t="str">
        <f>IF(1=1,IF(F327="","",IF(G327="","",IFERROR(INDEX(E384:E428,MATCH(AE327,B384:B428,0)),G327&amp;""))),N("N6"))</f>
        <v/>
      </c>
      <c r="O327" s="138" t="str">
        <f>IF(1=1,IF(E327="","",O305),N("K28"))</f>
        <v/>
      </c>
      <c r="P327" s="139" t="str">
        <f>IF(1=1,IF(M327="","",IF(AND(ISNUMBER(M327),M327&lt;1,N327="kg"),MAX(1,ROUND(M327*1000,0)),IF(AND(ISNUMBER(M327),M327&lt;1,N327="L"),MAX(1,ROUND(M327*100,0)),ROUND(M327,3)))),N("O28"))</f>
        <v/>
      </c>
      <c r="Q327" s="140" t="str">
        <f>IF(1=1,IF(M327="","",IF(AND(ISNUMBER(M327),M327&lt;1,N327="kg"),"g",IF(AND(ISNUMBER(M327),M327&lt;1,N327="L"),"cl",N327))),N("P28"))</f>
        <v/>
      </c>
      <c r="R327" s="161" t="str">
        <f>IF(1=1,IF(E327="","",IF(F327="","A CONTROLER",IF(NOT(ISNUMBER(F327)),"TEXTE",IF(OR(L327="",L327&lt;=0),"COMMANDE PRINCIPALE INCOMPLETE",IF(G327="","UNITE MANQUANTE",IF(COUNTIF(B384:B428,AE327)=0,"UNITE A CONTROLER","OK")))))),N("Q9"))</f>
        <v/>
      </c>
      <c r="S327" s="105"/>
      <c r="T327" s="141">
        <f t="shared" si="19"/>
        <v>0</v>
      </c>
      <c r="U327" s="133" t="str">
        <f>IF(1=1,IF(E327="","",U305),N("S28"))</f>
        <v/>
      </c>
      <c r="V327" s="133" t="str">
        <f>IF(1=1,IF(E327="","",V305),N("T28"))</f>
        <v/>
      </c>
      <c r="W327" s="135" t="str">
        <f>IF(1=1,IF(OR(U327="",V327="",NOT(ISNUMBER(U327)),NOT(ISNUMBER(V327)),U327=0),"",V327/U327),N("U28"))</f>
        <v/>
      </c>
      <c r="X327" s="136" t="str">
        <f>IF(1=1,IF(OR(W327="",NOT(ISNUMBER(F327))),"",F327*W327*IFERROR(INDEX(D384:D428,MATCH(AE327,B384:B428,0)),1)),N("V7"))</f>
        <v/>
      </c>
      <c r="Y327" s="137" t="str">
        <f>IF(1=1,IF(F327="","",IF(G327="","",IFERROR(INDEX(E384:E428,MATCH(AE327,B384:B428,0)),G327&amp;""))),N("W6"))</f>
        <v/>
      </c>
      <c r="Z327" s="142" t="str">
        <f>IF(1=1,IF(X327="","",IF(AND(ISNUMBER(X327),X327&lt;1,Y327="kg"),MAX(1,ROUND(X327*1000,0)),IF(AND(ISNUMBER(X327),X327&lt;1,Y327="L"),MAX(1,ROUND(X327*100,0)),ROUND(X327,3)))),N("X28"))</f>
        <v/>
      </c>
      <c r="AA327" s="143" t="str">
        <f>IF(1=1,IF(X327="","",IF(AND(ISNUMBER(X327),X327&lt;1,Y327="kg"),"g",IF(AND(ISNUMBER(X327),X327&lt;1,Y327="L"),"cl",Y327))),N("Y28"))</f>
        <v/>
      </c>
      <c r="AB327" s="123" t="str">
        <f>IF(1=1,IF(E327="","",IF(F327="","A CONTROLER",IF(NOT(ISNUMBER(F327)),"TEXTE",IF(OR(W327="",W327&lt;=0),"COMMANDE COUVERTS INCOMPLETE",IF(G327="","UNITE MANQUANTE",IF(COUNTIF(B384:B428,AE327)=0,"UNITE A CONTROLER","OK")))))),N("Z6"))</f>
        <v/>
      </c>
      <c r="AD327" s="144" t="str">
        <f>IF(1=1,IF(E327="","",AD305),N("AB28"))</f>
        <v/>
      </c>
      <c r="AE327" s="125" t="str">
        <f>IF(1=1,IF(G327="","",UPPER(TRIM(SUBSTITUTE(SUBSTITUTE(G327&amp;"",CHAR(160)," ")," "," ")))),N("AC28"))</f>
        <v/>
      </c>
      <c r="AG327" s="5" t="s">
        <v>46</v>
      </c>
    </row>
    <row r="328" spans="1:33" ht="15.75" x14ac:dyDescent="0.25">
      <c r="A328" s="126" t="str">
        <f>IF(1=1,IF(E328="","",A305),N("A29"))</f>
        <v/>
      </c>
      <c r="B328" s="127" t="str">
        <f>IF(1=1,IF(E328="","",B305),N("B29"))</f>
        <v/>
      </c>
      <c r="C328" s="127"/>
      <c r="D328" s="129" t="str">
        <f>IF(ISBLANK(E328),"",LARGE(D305:D327,1)+1)</f>
        <v/>
      </c>
      <c r="E328" s="130"/>
      <c r="F328" s="131"/>
      <c r="G328" s="170"/>
      <c r="H328" s="105"/>
      <c r="I328" s="132" t="str">
        <f>IF(1=1,IF(E328="","",I305),N("H29"))</f>
        <v/>
      </c>
      <c r="J328" s="133" t="str">
        <f>IF(1=1,IF(E328="","",J305),N("I29"))</f>
        <v/>
      </c>
      <c r="K328" s="134" t="str">
        <f>IF(1=1,IF(E328="","",K305),N("J29"))</f>
        <v/>
      </c>
      <c r="L328" s="135" t="str">
        <f>IF(1=1,IF(OR(J328="",O328="",NOT(ISNUMBER(J328)),NOT(ISNUMBER(O328)),J328=0),"",O328/J328),N("L29"))</f>
        <v/>
      </c>
      <c r="M328" s="136" t="str">
        <f>IF(1=1,IF(OR(L328="",NOT(ISNUMBER(F328))),"",F328*L328*IFERROR(INDEX(D384:D428,MATCH(AE328,B384:B428,0)),1)),N("M13"))</f>
        <v/>
      </c>
      <c r="N328" s="137" t="str">
        <f>IF(1=1,IF(F328="","",IF(G328="","",IFERROR(INDEX(E384:E428,MATCH(AE328,B384:B428,0)),G328&amp;""))),N("N6"))</f>
        <v/>
      </c>
      <c r="O328" s="138" t="str">
        <f>IF(1=1,IF(E328="","",O305),N("K29"))</f>
        <v/>
      </c>
      <c r="P328" s="139" t="str">
        <f>IF(1=1,IF(M328="","",IF(AND(ISNUMBER(M328),M328&lt;1,N328="kg"),MAX(1,ROUND(M328*1000,0)),IF(AND(ISNUMBER(M328),M328&lt;1,N328="L"),MAX(1,ROUND(M328*100,0)),ROUND(M328,3)))),N("O29"))</f>
        <v/>
      </c>
      <c r="Q328" s="140" t="str">
        <f>IF(1=1,IF(M328="","",IF(AND(ISNUMBER(M328),M328&lt;1,N328="kg"),"g",IF(AND(ISNUMBER(M328),M328&lt;1,N328="L"),"cl",N328))),N("P29"))</f>
        <v/>
      </c>
      <c r="R328" s="161" t="str">
        <f>IF(1=1,IF(E328="","",IF(F328="","A CONTROLER",IF(NOT(ISNUMBER(F328)),"TEXTE",IF(OR(L328="",L328&lt;=0),"COMMANDE PRINCIPALE INCOMPLETE",IF(G328="","UNITE MANQUANTE",IF(COUNTIF(B384:B428,AE328)=0,"UNITE A CONTROLER","OK")))))),N("Q9"))</f>
        <v/>
      </c>
      <c r="S328" s="105"/>
      <c r="T328" s="141">
        <f t="shared" si="19"/>
        <v>0</v>
      </c>
      <c r="U328" s="133" t="str">
        <f>IF(1=1,IF(E328="","",U305),N("S29"))</f>
        <v/>
      </c>
      <c r="V328" s="133" t="str">
        <f>IF(1=1,IF(E328="","",V305),N("T29"))</f>
        <v/>
      </c>
      <c r="W328" s="135" t="str">
        <f>IF(1=1,IF(OR(U328="",V328="",NOT(ISNUMBER(U328)),NOT(ISNUMBER(V328)),U328=0),"",V328/U328),N("U29"))</f>
        <v/>
      </c>
      <c r="X328" s="136" t="str">
        <f>IF(1=1,IF(OR(W328="",NOT(ISNUMBER(F328))),"",F328*W328*IFERROR(INDEX(D384:D428,MATCH(AE328,B384:B428,0)),1)),N("V7"))</f>
        <v/>
      </c>
      <c r="Y328" s="137" t="str">
        <f>IF(1=1,IF(F328="","",IF(G328="","",IFERROR(INDEX(E384:E428,MATCH(AE328,B384:B428,0)),G328&amp;""))),N("W6"))</f>
        <v/>
      </c>
      <c r="Z328" s="142" t="str">
        <f>IF(1=1,IF(X328="","",IF(AND(ISNUMBER(X328),X328&lt;1,Y328="kg"),MAX(1,ROUND(X328*1000,0)),IF(AND(ISNUMBER(X328),X328&lt;1,Y328="L"),MAX(1,ROUND(X328*100,0)),ROUND(X328,3)))),N("X29"))</f>
        <v/>
      </c>
      <c r="AA328" s="143" t="str">
        <f>IF(1=1,IF(X328="","",IF(AND(ISNUMBER(X328),X328&lt;1,Y328="kg"),"g",IF(AND(ISNUMBER(X328),X328&lt;1,Y328="L"),"cl",Y328))),N("Y29"))</f>
        <v/>
      </c>
      <c r="AB328" s="123" t="str">
        <f>IF(1=1,IF(E328="","",IF(F328="","A CONTROLER",IF(NOT(ISNUMBER(F328)),"TEXTE",IF(OR(W328="",W328&lt;=0),"COMMANDE COUVERTS INCOMPLETE",IF(G328="","UNITE MANQUANTE",IF(COUNTIF(B384:B428,AE328)=0,"UNITE A CONTROLER","OK")))))),N("Z6"))</f>
        <v/>
      </c>
      <c r="AD328" s="144" t="str">
        <f>IF(1=1,IF(E328="","",AD305),N("AB29"))</f>
        <v/>
      </c>
      <c r="AE328" s="125" t="str">
        <f>IF(1=1,IF(G328="","",UPPER(TRIM(SUBSTITUTE(SUBSTITUTE(G328&amp;"",CHAR(160)," ")," "," ")))),N("AC29"))</f>
        <v/>
      </c>
      <c r="AG328" s="5" t="s">
        <v>47</v>
      </c>
    </row>
    <row r="329" spans="1:33" ht="15.75" x14ac:dyDescent="0.25">
      <c r="A329" s="126" t="str">
        <f>IF(1=1,IF(E329="","",A305),N("A30"))</f>
        <v/>
      </c>
      <c r="B329" s="127" t="str">
        <f>IF(1=1,IF(E329="","",B305),N("B30"))</f>
        <v/>
      </c>
      <c r="C329" s="127"/>
      <c r="D329" s="129" t="str">
        <f>IF(ISBLANK(E329),"",LARGE(D305:D328,1)+1)</f>
        <v/>
      </c>
      <c r="E329" s="130"/>
      <c r="F329" s="131"/>
      <c r="G329" s="170"/>
      <c r="H329" s="105"/>
      <c r="I329" s="132" t="str">
        <f>IF(1=1,IF(E329="","",I305),N("H30"))</f>
        <v/>
      </c>
      <c r="J329" s="133" t="str">
        <f>IF(1=1,IF(E329="","",J305),N("I30"))</f>
        <v/>
      </c>
      <c r="K329" s="134" t="str">
        <f>IF(1=1,IF(E329="","",K305),N("J30"))</f>
        <v/>
      </c>
      <c r="L329" s="135" t="str">
        <f>IF(1=1,IF(OR(J329="",O329="",NOT(ISNUMBER(J329)),NOT(ISNUMBER(O329)),J329=0),"",O329/J329),N("L30"))</f>
        <v/>
      </c>
      <c r="M329" s="136" t="str">
        <f>IF(1=1,IF(OR(L329="",NOT(ISNUMBER(F329))),"",F329*L329*IFERROR(INDEX(D384:D428,MATCH(AE329,B384:B428,0)),1)),N("M13"))</f>
        <v/>
      </c>
      <c r="N329" s="137" t="str">
        <f>IF(1=1,IF(F329="","",IF(G329="","",IFERROR(INDEX(E384:E428,MATCH(AE329,B384:B428,0)),G329&amp;""))),N("N6"))</f>
        <v/>
      </c>
      <c r="O329" s="138" t="str">
        <f>IF(1=1,IF(E329="","",O305),N("K30"))</f>
        <v/>
      </c>
      <c r="P329" s="139" t="str">
        <f>IF(1=1,IF(M329="","",IF(AND(ISNUMBER(M329),M329&lt;1,N329="kg"),MAX(1,ROUND(M329*1000,0)),IF(AND(ISNUMBER(M329),M329&lt;1,N329="L"),MAX(1,ROUND(M329*100,0)),ROUND(M329,3)))),N("O30"))</f>
        <v/>
      </c>
      <c r="Q329" s="140" t="str">
        <f>IF(1=1,IF(M329="","",IF(AND(ISNUMBER(M329),M329&lt;1,N329="kg"),"g",IF(AND(ISNUMBER(M329),M329&lt;1,N329="L"),"cl",N329))),N("P30"))</f>
        <v/>
      </c>
      <c r="R329" s="161" t="str">
        <f>IF(1=1,IF(E329="","",IF(F329="","A CONTROLER",IF(NOT(ISNUMBER(F329)),"TEXTE",IF(OR(L329="",L329&lt;=0),"COMMANDE PRINCIPALE INCOMPLETE",IF(G329="","UNITE MANQUANTE",IF(COUNTIF(B384:B428,AE329)=0,"UNITE A CONTROLER","OK")))))),N("Q9"))</f>
        <v/>
      </c>
      <c r="S329" s="105"/>
      <c r="T329" s="141">
        <f t="shared" si="19"/>
        <v>0</v>
      </c>
      <c r="U329" s="133" t="str">
        <f>IF(1=1,IF(E329="","",U305),N("S30"))</f>
        <v/>
      </c>
      <c r="V329" s="133" t="str">
        <f>IF(1=1,IF(E329="","",V305),N("T30"))</f>
        <v/>
      </c>
      <c r="W329" s="135" t="str">
        <f>IF(1=1,IF(OR(U329="",V329="",NOT(ISNUMBER(U329)),NOT(ISNUMBER(V329)),U329=0),"",V329/U329),N("U30"))</f>
        <v/>
      </c>
      <c r="X329" s="136" t="str">
        <f>IF(1=1,IF(OR(W329="",NOT(ISNUMBER(F329))),"",F329*W329*IFERROR(INDEX(D384:D428,MATCH(AE329,B384:B428,0)),1)),N("V7"))</f>
        <v/>
      </c>
      <c r="Y329" s="137" t="str">
        <f>IF(1=1,IF(F329="","",IF(G329="","",IFERROR(INDEX(E384:E428,MATCH(AE329,B384:B428,0)),G329&amp;""))),N("W6"))</f>
        <v/>
      </c>
      <c r="Z329" s="142" t="str">
        <f>IF(1=1,IF(X329="","",IF(AND(ISNUMBER(X329),X329&lt;1,Y329="kg"),MAX(1,ROUND(X329*1000,0)),IF(AND(ISNUMBER(X329),X329&lt;1,Y329="L"),MAX(1,ROUND(X329*100,0)),ROUND(X329,3)))),N("X30"))</f>
        <v/>
      </c>
      <c r="AA329" s="143" t="str">
        <f>IF(1=1,IF(X329="","",IF(AND(ISNUMBER(X329),X329&lt;1,Y329="kg"),"g",IF(AND(ISNUMBER(X329),X329&lt;1,Y329="L"),"cl",Y329))),N("Y30"))</f>
        <v/>
      </c>
      <c r="AB329" s="123" t="str">
        <f>IF(1=1,IF(E329="","",IF(F329="","A CONTROLER",IF(NOT(ISNUMBER(F329)),"TEXTE",IF(OR(W329="",W329&lt;=0),"COMMANDE COUVERTS INCOMPLETE",IF(G329="","UNITE MANQUANTE",IF(COUNTIF(B384:B428,AE329)=0,"UNITE A CONTROLER","OK")))))),N("Z6"))</f>
        <v/>
      </c>
      <c r="AD329" s="144" t="str">
        <f>IF(1=1,IF(E329="","",AD305),N("AB30"))</f>
        <v/>
      </c>
      <c r="AE329" s="125" t="str">
        <f>IF(1=1,IF(G329="","",UPPER(TRIM(SUBSTITUTE(SUBSTITUTE(G329&amp;"",CHAR(160)," ")," "," ")))),N("AC30"))</f>
        <v/>
      </c>
      <c r="AG329" s="5" t="s">
        <v>48</v>
      </c>
    </row>
    <row r="330" spans="1:33" ht="15.75" x14ac:dyDescent="0.25">
      <c r="A330" s="126" t="str">
        <f>IF(1=1,IF(E330="","",A305),N("A31"))</f>
        <v/>
      </c>
      <c r="B330" s="127" t="str">
        <f>IF(1=1,IF(E330="","",B305),N("B31"))</f>
        <v/>
      </c>
      <c r="C330" s="127"/>
      <c r="D330" s="129" t="str">
        <f>IF(ISBLANK(E330),"",LARGE(D305:D329,1)+1)</f>
        <v/>
      </c>
      <c r="E330" s="130"/>
      <c r="F330" s="131"/>
      <c r="G330" s="170"/>
      <c r="H330" s="105"/>
      <c r="I330" s="132" t="str">
        <f>IF(1=1,IF(E330="","",I305),N("H31"))</f>
        <v/>
      </c>
      <c r="J330" s="133" t="str">
        <f>IF(1=1,IF(E330="","",J305),N("I31"))</f>
        <v/>
      </c>
      <c r="K330" s="134" t="str">
        <f>IF(1=1,IF(E330="","",K305),N("J31"))</f>
        <v/>
      </c>
      <c r="L330" s="135" t="str">
        <f>IF(1=1,IF(OR(J330="",O330="",NOT(ISNUMBER(J330)),NOT(ISNUMBER(O330)),J330=0),"",O330/J330),N("L31"))</f>
        <v/>
      </c>
      <c r="M330" s="136" t="str">
        <f>IF(1=1,IF(OR(L330="",NOT(ISNUMBER(F330))),"",F330*L330*IFERROR(INDEX(D384:D428,MATCH(AE330,B384:B428,0)),1)),N("M13"))</f>
        <v/>
      </c>
      <c r="N330" s="137" t="str">
        <f>IF(1=1,IF(F330="","",IF(G330="","",IFERROR(INDEX(E384:E428,MATCH(AE330,B384:B428,0)),G330&amp;""))),N("N6"))</f>
        <v/>
      </c>
      <c r="O330" s="138" t="str">
        <f>IF(1=1,IF(E330="","",O305),N("K31"))</f>
        <v/>
      </c>
      <c r="P330" s="139" t="str">
        <f>IF(1=1,IF(M330="","",IF(AND(ISNUMBER(M330),M330&lt;1,N330="kg"),MAX(1,ROUND(M330*1000,0)),IF(AND(ISNUMBER(M330),M330&lt;1,N330="L"),MAX(1,ROUND(M330*100,0)),ROUND(M330,3)))),N("O31"))</f>
        <v/>
      </c>
      <c r="Q330" s="140" t="str">
        <f>IF(1=1,IF(M330="","",IF(AND(ISNUMBER(M330),M330&lt;1,N330="kg"),"g",IF(AND(ISNUMBER(M330),M330&lt;1,N330="L"),"cl",N330))),N("P31"))</f>
        <v/>
      </c>
      <c r="R330" s="161" t="str">
        <f>IF(1=1,IF(E330="","",IF(F330="","A CONTROLER",IF(NOT(ISNUMBER(F330)),"TEXTE",IF(OR(L330="",L330&lt;=0),"COMMANDE PRINCIPALE INCOMPLETE",IF(G330="","UNITE MANQUANTE",IF(COUNTIF(B384:B428,AE330)=0,"UNITE A CONTROLER","OK")))))),N("Q9"))</f>
        <v/>
      </c>
      <c r="S330" s="105"/>
      <c r="T330" s="141">
        <f t="shared" si="19"/>
        <v>0</v>
      </c>
      <c r="U330" s="133" t="str">
        <f>IF(1=1,IF(E330="","",U305),N("S31"))</f>
        <v/>
      </c>
      <c r="V330" s="133" t="str">
        <f>IF(1=1,IF(E330="","",V305),N("T31"))</f>
        <v/>
      </c>
      <c r="W330" s="135" t="str">
        <f>IF(1=1,IF(OR(U330="",V330="",NOT(ISNUMBER(U330)),NOT(ISNUMBER(V330)),U330=0),"",V330/U330),N("U31"))</f>
        <v/>
      </c>
      <c r="X330" s="136" t="str">
        <f>IF(1=1,IF(OR(W330="",NOT(ISNUMBER(F330))),"",F330*W330*IFERROR(INDEX(D384:D428,MATCH(AE330,B384:B428,0)),1)),N("V7"))</f>
        <v/>
      </c>
      <c r="Y330" s="137" t="str">
        <f>IF(1=1,IF(F330="","",IF(G330="","",IFERROR(INDEX(E384:E428,MATCH(AE330,B384:B428,0)),G330&amp;""))),N("W6"))</f>
        <v/>
      </c>
      <c r="Z330" s="142" t="str">
        <f>IF(1=1,IF(X330="","",IF(AND(ISNUMBER(X330),X330&lt;1,Y330="kg"),MAX(1,ROUND(X330*1000,0)),IF(AND(ISNUMBER(X330),X330&lt;1,Y330="L"),MAX(1,ROUND(X330*100,0)),ROUND(X330,3)))),N("X31"))</f>
        <v/>
      </c>
      <c r="AA330" s="143" t="str">
        <f>IF(1=1,IF(X330="","",IF(AND(ISNUMBER(X330),X330&lt;1,Y330="kg"),"g",IF(AND(ISNUMBER(X330),X330&lt;1,Y330="L"),"cl",Y330))),N("Y31"))</f>
        <v/>
      </c>
      <c r="AB330" s="123" t="str">
        <f>IF(1=1,IF(E330="","",IF(F330="","A CONTROLER",IF(NOT(ISNUMBER(F330)),"TEXTE",IF(OR(W330="",W330&lt;=0),"COMMANDE COUVERTS INCOMPLETE",IF(G330="","UNITE MANQUANTE",IF(COUNTIF(B384:B428,AE330)=0,"UNITE A CONTROLER","OK")))))),N("Z6"))</f>
        <v/>
      </c>
      <c r="AD330" s="144" t="str">
        <f>IF(1=1,IF(E330="","",AD305),N("AB31"))</f>
        <v/>
      </c>
      <c r="AE330" s="125" t="str">
        <f>IF(1=1,IF(G330="","",UPPER(TRIM(SUBSTITUTE(SUBSTITUTE(G330&amp;"",CHAR(160)," ")," "," ")))),N("AC31"))</f>
        <v/>
      </c>
      <c r="AG330" s="5" t="s">
        <v>49</v>
      </c>
    </row>
    <row r="331" spans="1:33" ht="15.75" x14ac:dyDescent="0.25">
      <c r="A331" s="126" t="str">
        <f>IF(1=1,IF(E331="","",A305),N("A32"))</f>
        <v/>
      </c>
      <c r="B331" s="127" t="str">
        <f>IF(1=1,IF(E331="","",B305),N("B32"))</f>
        <v/>
      </c>
      <c r="C331" s="127"/>
      <c r="D331" s="129" t="str">
        <f>IF(ISBLANK(E331),"",LARGE(D305:D330,1)+1)</f>
        <v/>
      </c>
      <c r="E331" s="130"/>
      <c r="F331" s="131"/>
      <c r="G331" s="170"/>
      <c r="H331" s="105"/>
      <c r="I331" s="132" t="str">
        <f>IF(1=1,IF(E331="","",I305),N("H32"))</f>
        <v/>
      </c>
      <c r="J331" s="133" t="str">
        <f>IF(1=1,IF(E331="","",J305),N("I32"))</f>
        <v/>
      </c>
      <c r="K331" s="134" t="str">
        <f>IF(1=1,IF(E331="","",K305),N("J32"))</f>
        <v/>
      </c>
      <c r="L331" s="135" t="str">
        <f>IF(1=1,IF(OR(J331="",O331="",NOT(ISNUMBER(J331)),NOT(ISNUMBER(O331)),J331=0),"",O331/J331),N("L32"))</f>
        <v/>
      </c>
      <c r="M331" s="136" t="str">
        <f>IF(1=1,IF(OR(L331="",NOT(ISNUMBER(F331))),"",F331*L331*IFERROR(INDEX(D384:D428,MATCH(AE331,B384:B428,0)),1)),N("M13"))</f>
        <v/>
      </c>
      <c r="N331" s="137" t="str">
        <f>IF(1=1,IF(F331="","",IF(G331="","",IFERROR(INDEX(E384:E428,MATCH(AE331,B384:B428,0)),G331&amp;""))),N("N6"))</f>
        <v/>
      </c>
      <c r="O331" s="138" t="str">
        <f>IF(1=1,IF(E331="","",O305),N("K32"))</f>
        <v/>
      </c>
      <c r="P331" s="139" t="str">
        <f>IF(1=1,IF(M331="","",IF(AND(ISNUMBER(M331),M331&lt;1,N331="kg"),MAX(1,ROUND(M331*1000,0)),IF(AND(ISNUMBER(M331),M331&lt;1,N331="L"),MAX(1,ROUND(M331*100,0)),ROUND(M331,3)))),N("O32"))</f>
        <v/>
      </c>
      <c r="Q331" s="140" t="str">
        <f>IF(1=1,IF(M331="","",IF(AND(ISNUMBER(M331),M331&lt;1,N331="kg"),"g",IF(AND(ISNUMBER(M331),M331&lt;1,N331="L"),"cl",N331))),N("P32"))</f>
        <v/>
      </c>
      <c r="R331" s="161" t="str">
        <f>IF(1=1,IF(E331="","",IF(F331="","A CONTROLER",IF(NOT(ISNUMBER(F331)),"TEXTE",IF(OR(L331="",L331&lt;=0),"COMMANDE PRINCIPALE INCOMPLETE",IF(G331="","UNITE MANQUANTE",IF(COUNTIF(B384:B428,AE331)=0,"UNITE A CONTROLER","OK")))))),N("Q9"))</f>
        <v/>
      </c>
      <c r="S331" s="105"/>
      <c r="T331" s="141">
        <f t="shared" si="19"/>
        <v>0</v>
      </c>
      <c r="U331" s="133" t="str">
        <f>IF(1=1,IF(E331="","",U305),N("S32"))</f>
        <v/>
      </c>
      <c r="V331" s="133" t="str">
        <f>IF(1=1,IF(E331="","",V305),N("T32"))</f>
        <v/>
      </c>
      <c r="W331" s="135" t="str">
        <f>IF(1=1,IF(OR(U331="",V331="",NOT(ISNUMBER(U331)),NOT(ISNUMBER(V331)),U331=0),"",V331/U331),N("U32"))</f>
        <v/>
      </c>
      <c r="X331" s="136" t="str">
        <f>IF(1=1,IF(OR(W331="",NOT(ISNUMBER(F331))),"",F331*W331*IFERROR(INDEX(D384:D428,MATCH(AE331,B384:B428,0)),1)),N("V7"))</f>
        <v/>
      </c>
      <c r="Y331" s="137" t="str">
        <f>IF(1=1,IF(F331="","",IF(G331="","",IFERROR(INDEX(E384:E428,MATCH(AE331,B384:B428,0)),G331&amp;""))),N("W6"))</f>
        <v/>
      </c>
      <c r="Z331" s="142" t="str">
        <f>IF(1=1,IF(X331="","",IF(AND(ISNUMBER(X331),X331&lt;1,Y331="kg"),MAX(1,ROUND(X331*1000,0)),IF(AND(ISNUMBER(X331),X331&lt;1,Y331="L"),MAX(1,ROUND(X331*100,0)),ROUND(X331,3)))),N("X32"))</f>
        <v/>
      </c>
      <c r="AA331" s="143" t="str">
        <f>IF(1=1,IF(X331="","",IF(AND(ISNUMBER(X331),X331&lt;1,Y331="kg"),"g",IF(AND(ISNUMBER(X331),X331&lt;1,Y331="L"),"cl",Y331))),N("Y32"))</f>
        <v/>
      </c>
      <c r="AB331" s="123" t="str">
        <f>IF(1=1,IF(E331="","",IF(F331="","A CONTROLER",IF(NOT(ISNUMBER(F331)),"TEXTE",IF(OR(W331="",W331&lt;=0),"COMMANDE COUVERTS INCOMPLETE",IF(G331="","UNITE MANQUANTE",IF(COUNTIF(B384:B428,AE331)=0,"UNITE A CONTROLER","OK")))))),N("Z6"))</f>
        <v/>
      </c>
      <c r="AD331" s="144" t="str">
        <f>IF(1=1,IF(E331="","",AD305),N("AB32"))</f>
        <v/>
      </c>
      <c r="AE331" s="125" t="str">
        <f>IF(1=1,IF(G331="","",UPPER(TRIM(SUBSTITUTE(SUBSTITUTE(G331&amp;"",CHAR(160)," ")," "," ")))),N("AC32"))</f>
        <v/>
      </c>
      <c r="AG331" s="5" t="s">
        <v>50</v>
      </c>
    </row>
    <row r="332" spans="1:33" ht="24" customHeight="1" x14ac:dyDescent="0.25">
      <c r="A332" s="126" t="str">
        <f>IF(1=1,IF(E332="","",A305),N("A33"))</f>
        <v/>
      </c>
      <c r="B332" s="127" t="str">
        <f>IF(1=1,IF(E332="","",B305),N("B33"))</f>
        <v/>
      </c>
      <c r="C332" s="127"/>
      <c r="D332" s="129" t="str">
        <f>IF(ISBLANK(E332),"",LARGE(D305:D331,1)+1)</f>
        <v/>
      </c>
      <c r="E332" s="130"/>
      <c r="F332" s="131"/>
      <c r="G332" s="170"/>
      <c r="H332" s="105"/>
      <c r="I332" s="132" t="str">
        <f>IF(1=1,IF(E332="","",I305),N("H33"))</f>
        <v/>
      </c>
      <c r="J332" s="133" t="str">
        <f>IF(1=1,IF(E332="","",J305),N("I33"))</f>
        <v/>
      </c>
      <c r="K332" s="134" t="str">
        <f>IF(1=1,IF(E332="","",K305),N("J33"))</f>
        <v/>
      </c>
      <c r="L332" s="135" t="str">
        <f>IF(1=1,IF(OR(J332="",O332="",NOT(ISNUMBER(J332)),NOT(ISNUMBER(O332)),J332=0),"",O332/J332),N("L33"))</f>
        <v/>
      </c>
      <c r="M332" s="136" t="str">
        <f>IF(1=1,IF(OR(L332="",NOT(ISNUMBER(F332))),"",F332*L332*IFERROR(INDEX(D384:D428,MATCH(AE332,B384:B428,0)),1)),N("M13"))</f>
        <v/>
      </c>
      <c r="N332" s="137" t="str">
        <f>IF(1=1,IF(F332="","",IF(G332="","",IFERROR(INDEX(E384:E428,MATCH(AE332,B384:B428,0)),G332&amp;""))),N("N6"))</f>
        <v/>
      </c>
      <c r="O332" s="138" t="str">
        <f>IF(1=1,IF(E332="","",O305),N("K33"))</f>
        <v/>
      </c>
      <c r="P332" s="139" t="str">
        <f>IF(1=1,IF(M332="","",IF(AND(ISNUMBER(M332),M332&lt;1,N332="kg"),MAX(1,ROUND(M332*1000,0)),IF(AND(ISNUMBER(M332),M332&lt;1,N332="L"),MAX(1,ROUND(M332*100,0)),ROUND(M332,3)))),N("O33"))</f>
        <v/>
      </c>
      <c r="Q332" s="140" t="str">
        <f>IF(1=1,IF(M332="","",IF(AND(ISNUMBER(M332),M332&lt;1,N332="kg"),"g",IF(AND(ISNUMBER(M332),M332&lt;1,N332="L"),"cl",N332))),N("P33"))</f>
        <v/>
      </c>
      <c r="R332" s="161" t="str">
        <f>IF(1=1,IF(E332="","",IF(F332="","A CONTROLER",IF(NOT(ISNUMBER(F332)),"TEXTE",IF(OR(L332="",L332&lt;=0),"COMMANDE PRINCIPALE INCOMPLETE",IF(G332="","UNITE MANQUANTE",IF(COUNTIF(B384:B428,AE332)=0,"UNITE A CONTROLER","OK")))))),N("Q9"))</f>
        <v/>
      </c>
      <c r="S332" s="105"/>
      <c r="T332" s="141">
        <f t="shared" si="19"/>
        <v>0</v>
      </c>
      <c r="U332" s="133" t="str">
        <f>IF(1=1,IF(E332="","",U305),N("S33"))</f>
        <v/>
      </c>
      <c r="V332" s="133" t="str">
        <f>IF(1=1,IF(E332="","",V305),N("T33"))</f>
        <v/>
      </c>
      <c r="W332" s="135" t="str">
        <f>IF(1=1,IF(OR(U332="",V332="",NOT(ISNUMBER(U332)),NOT(ISNUMBER(V332)),U332=0),"",V332/U332),N("U33"))</f>
        <v/>
      </c>
      <c r="X332" s="136" t="str">
        <f>IF(1=1,IF(OR(W332="",NOT(ISNUMBER(F332))),"",F332*W332*IFERROR(INDEX(D384:D428,MATCH(AE332,B384:B428,0)),1)),N("V7"))</f>
        <v/>
      </c>
      <c r="Y332" s="137" t="str">
        <f>IF(1=1,IF(F332="","",IF(G332="","",IFERROR(INDEX(E384:E428,MATCH(AE332,B384:B428,0)),G332&amp;""))),N("W6"))</f>
        <v/>
      </c>
      <c r="Z332" s="142" t="str">
        <f>IF(1=1,IF(X332="","",IF(AND(ISNUMBER(X332),X332&lt;1,Y332="kg"),MAX(1,ROUND(X332*1000,0)),IF(AND(ISNUMBER(X332),X332&lt;1,Y332="L"),MAX(1,ROUND(X332*100,0)),ROUND(X332,3)))),N("X33"))</f>
        <v/>
      </c>
      <c r="AA332" s="143" t="str">
        <f>IF(1=1,IF(X332="","",IF(AND(ISNUMBER(X332),X332&lt;1,Y332="kg"),"g",IF(AND(ISNUMBER(X332),X332&lt;1,Y332="L"),"cl",Y332))),N("Y33"))</f>
        <v/>
      </c>
      <c r="AB332" s="123" t="str">
        <f>IF(1=1,IF(E332="","",IF(F332="","A CONTROLER",IF(NOT(ISNUMBER(F332)),"TEXTE",IF(OR(W332="",W332&lt;=0),"COMMANDE COUVERTS INCOMPLETE",IF(G332="","UNITE MANQUANTE",IF(COUNTIF(B384:B428,AE332)=0,"UNITE A CONTROLER","OK")))))),N("Z6"))</f>
        <v/>
      </c>
      <c r="AD332" s="144" t="str">
        <f>IF(1=1,IF(E332="","",AD305),N("AB33"))</f>
        <v/>
      </c>
      <c r="AE332" s="125" t="str">
        <f>IF(1=1,IF(G332="","",UPPER(TRIM(SUBSTITUTE(SUBSTITUTE(G332&amp;"",CHAR(160)," ")," "," ")))),N("AC33"))</f>
        <v/>
      </c>
      <c r="AG332" s="244" t="s">
        <v>51</v>
      </c>
    </row>
    <row r="333" spans="1:33" ht="15.75" x14ac:dyDescent="0.25">
      <c r="A333" s="126" t="str">
        <f>IF(1=1,IF(E333="","",A305),N("A34"))</f>
        <v/>
      </c>
      <c r="B333" s="127" t="str">
        <f>IF(1=1,IF(E333="","",B305),N("B34"))</f>
        <v/>
      </c>
      <c r="C333" s="127"/>
      <c r="D333" s="129" t="str">
        <f>IF(ISBLANK(E333),"",LARGE(D305:D332,1)+1)</f>
        <v/>
      </c>
      <c r="E333" s="130"/>
      <c r="F333" s="131"/>
      <c r="G333" s="170"/>
      <c r="H333" s="105"/>
      <c r="I333" s="132" t="str">
        <f>IF(1=1,IF(E333="","",I305),N("H34"))</f>
        <v/>
      </c>
      <c r="J333" s="133" t="str">
        <f>IF(1=1,IF(E333="","",J305),N("I34"))</f>
        <v/>
      </c>
      <c r="K333" s="134" t="str">
        <f>IF(1=1,IF(E333="","",K305),N("J34"))</f>
        <v/>
      </c>
      <c r="L333" s="135" t="str">
        <f>IF(1=1,IF(OR(J333="",O333="",NOT(ISNUMBER(J333)),NOT(ISNUMBER(O333)),J333=0),"",O333/J333),N("L34"))</f>
        <v/>
      </c>
      <c r="M333" s="136" t="str">
        <f>IF(1=1,IF(OR(L333="",NOT(ISNUMBER(F333))),"",F333*L333*IFERROR(INDEX(D384:D428,MATCH(AE333,B384:B428,0)),1)),N("M13"))</f>
        <v/>
      </c>
      <c r="N333" s="137" t="str">
        <f>IF(1=1,IF(F333="","",IF(G333="","",IFERROR(INDEX(E384:E428,MATCH(AE333,B384:B428,0)),G333&amp;""))),N("N6"))</f>
        <v/>
      </c>
      <c r="O333" s="138" t="str">
        <f>IF(1=1,IF(E333="","",O305),N("K34"))</f>
        <v/>
      </c>
      <c r="P333" s="139" t="str">
        <f>IF(1=1,IF(M333="","",IF(AND(ISNUMBER(M333),M333&lt;1,N333="kg"),MAX(1,ROUND(M333*1000,0)),IF(AND(ISNUMBER(M333),M333&lt;1,N333="L"),MAX(1,ROUND(M333*100,0)),ROUND(M333,3)))),N("O34"))</f>
        <v/>
      </c>
      <c r="Q333" s="140" t="str">
        <f>IF(1=1,IF(M333="","",IF(AND(ISNUMBER(M333),M333&lt;1,N333="kg"),"g",IF(AND(ISNUMBER(M333),M333&lt;1,N333="L"),"cl",N333))),N("P34"))</f>
        <v/>
      </c>
      <c r="R333" s="161" t="str">
        <f>IF(1=1,IF(E333="","",IF(F333="","A CONTROLER",IF(NOT(ISNUMBER(F333)),"TEXTE",IF(OR(L333="",L333&lt;=0),"COMMANDE PRINCIPALE INCOMPLETE",IF(G333="","UNITE MANQUANTE",IF(COUNTIF(B384:B428,AE333)=0,"UNITE A CONTROLER","OK")))))),N("Q9"))</f>
        <v/>
      </c>
      <c r="S333" s="105"/>
      <c r="T333" s="141">
        <f t="shared" si="19"/>
        <v>0</v>
      </c>
      <c r="U333" s="133" t="str">
        <f>IF(1=1,IF(E333="","",U305),N("S34"))</f>
        <v/>
      </c>
      <c r="V333" s="133" t="str">
        <f>IF(1=1,IF(E333="","",V305),N("T34"))</f>
        <v/>
      </c>
      <c r="W333" s="135" t="str">
        <f>IF(1=1,IF(OR(U333="",V333="",NOT(ISNUMBER(U333)),NOT(ISNUMBER(V333)),U333=0),"",V333/U333),N("U34"))</f>
        <v/>
      </c>
      <c r="X333" s="136" t="str">
        <f>IF(1=1,IF(OR(W333="",NOT(ISNUMBER(F333))),"",F333*W333*IFERROR(INDEX(D384:D428,MATCH(AE333,B384:B428,0)),1)),N("V7"))</f>
        <v/>
      </c>
      <c r="Y333" s="137" t="str">
        <f>IF(1=1,IF(F333="","",IF(G333="","",IFERROR(INDEX(E384:E428,MATCH(AE333,B384:B428,0)),G333&amp;""))),N("W6"))</f>
        <v/>
      </c>
      <c r="Z333" s="142" t="str">
        <f>IF(1=1,IF(X333="","",IF(AND(ISNUMBER(X333),X333&lt;1,Y333="kg"),MAX(1,ROUND(X333*1000,0)),IF(AND(ISNUMBER(X333),X333&lt;1,Y333="L"),MAX(1,ROUND(X333*100,0)),ROUND(X333,3)))),N("X34"))</f>
        <v/>
      </c>
      <c r="AA333" s="143" t="str">
        <f>IF(1=1,IF(X333="","",IF(AND(ISNUMBER(X333),X333&lt;1,Y333="kg"),"g",IF(AND(ISNUMBER(X333),X333&lt;1,Y333="L"),"cl",Y333))),N("Y34"))</f>
        <v/>
      </c>
      <c r="AB333" s="123" t="str">
        <f>IF(1=1,IF(E333="","",IF(F333="","A CONTROLER",IF(NOT(ISNUMBER(F333)),"TEXTE",IF(OR(W333="",W333&lt;=0),"COMMANDE COUVERTS INCOMPLETE",IF(G333="","UNITE MANQUANTE",IF(COUNTIF(B384:B428,AE333)=0,"UNITE A CONTROLER","OK")))))),N("Z6"))</f>
        <v/>
      </c>
      <c r="AD333" s="144" t="str">
        <f>IF(1=1,IF(E333="","",AD305),N("AB34"))</f>
        <v/>
      </c>
      <c r="AE333" s="125" t="str">
        <f>IF(1=1,IF(G333="","",UPPER(TRIM(SUBSTITUTE(SUBSTITUTE(G333&amp;"",CHAR(160)," ")," "," ")))),N("AC34"))</f>
        <v/>
      </c>
      <c r="AG333" s="244" t="s">
        <v>54</v>
      </c>
    </row>
    <row r="334" spans="1:33" ht="15.75" x14ac:dyDescent="0.25">
      <c r="A334" s="126" t="str">
        <f>IF(1=1,IF(E334="","",A305),N("A35"))</f>
        <v/>
      </c>
      <c r="B334" s="127" t="str">
        <f>IF(1=1,IF(E334="","",B305),N("B35"))</f>
        <v/>
      </c>
      <c r="C334" s="127"/>
      <c r="D334" s="129" t="str">
        <f>IF(ISBLANK(E334),"",LARGE(D305:D333,1)+1)</f>
        <v/>
      </c>
      <c r="E334" s="130"/>
      <c r="F334" s="131"/>
      <c r="G334" s="170"/>
      <c r="H334" s="105"/>
      <c r="I334" s="132" t="str">
        <f>IF(1=1,IF(E334="","",I305),N("H35"))</f>
        <v/>
      </c>
      <c r="J334" s="133" t="str">
        <f>IF(1=1,IF(E334="","",J305),N("I35"))</f>
        <v/>
      </c>
      <c r="K334" s="134" t="str">
        <f>IF(1=1,IF(E334="","",K305),N("J35"))</f>
        <v/>
      </c>
      <c r="L334" s="135" t="str">
        <f>IF(1=1,IF(OR(J334="",O334="",NOT(ISNUMBER(J334)),NOT(ISNUMBER(O334)),J334=0),"",O334/J334),N("L35"))</f>
        <v/>
      </c>
      <c r="M334" s="136" t="str">
        <f>IF(1=1,IF(OR(L334="",NOT(ISNUMBER(F334))),"",F334*L334*IFERROR(INDEX(D384:D428,MATCH(AE334,B384:B428,0)),1)),N("M13"))</f>
        <v/>
      </c>
      <c r="N334" s="137" t="str">
        <f>IF(1=1,IF(F334="","",IF(G334="","",IFERROR(INDEX(E384:E428,MATCH(AE334,B384:B428,0)),G334&amp;""))),N("N6"))</f>
        <v/>
      </c>
      <c r="O334" s="138" t="str">
        <f>IF(1=1,IF(E334="","",O305),N("K35"))</f>
        <v/>
      </c>
      <c r="P334" s="139" t="str">
        <f>IF(1=1,IF(M334="","",IF(AND(ISNUMBER(M334),M334&lt;1,N334="kg"),MAX(1,ROUND(M334*1000,0)),IF(AND(ISNUMBER(M334),M334&lt;1,N334="L"),MAX(1,ROUND(M334*100,0)),ROUND(M334,3)))),N("O35"))</f>
        <v/>
      </c>
      <c r="Q334" s="140" t="str">
        <f>IF(1=1,IF(M334="","",IF(AND(ISNUMBER(M334),M334&lt;1,N334="kg"),"g",IF(AND(ISNUMBER(M334),M334&lt;1,N334="L"),"cl",N334))),N("P35"))</f>
        <v/>
      </c>
      <c r="R334" s="161" t="str">
        <f>IF(1=1,IF(E334="","",IF(F334="","A CONTROLER",IF(NOT(ISNUMBER(F334)),"TEXTE",IF(OR(L334="",L334&lt;=0),"COMMANDE PRINCIPALE INCOMPLETE",IF(G334="","UNITE MANQUANTE",IF(COUNTIF(B384:B428,AE334)=0,"UNITE A CONTROLER","OK")))))),N("Q9"))</f>
        <v/>
      </c>
      <c r="S334" s="105"/>
      <c r="T334" s="141">
        <f t="shared" si="19"/>
        <v>0</v>
      </c>
      <c r="U334" s="133" t="str">
        <f>IF(1=1,IF(E334="","",U305),N("S35"))</f>
        <v/>
      </c>
      <c r="V334" s="133" t="str">
        <f>IF(1=1,IF(E334="","",V305),N("T35"))</f>
        <v/>
      </c>
      <c r="W334" s="135" t="str">
        <f>IF(1=1,IF(OR(U334="",V334="",NOT(ISNUMBER(U334)),NOT(ISNUMBER(V334)),U334=0),"",V334/U334),N("U35"))</f>
        <v/>
      </c>
      <c r="X334" s="136" t="str">
        <f>IF(1=1,IF(OR(W334="",NOT(ISNUMBER(F334))),"",F334*W334*IFERROR(INDEX(D384:D428,MATCH(AE334,B384:B428,0)),1)),N("V7"))</f>
        <v/>
      </c>
      <c r="Y334" s="137" t="str">
        <f>IF(1=1,IF(F334="","",IF(G334="","",IFERROR(INDEX(E384:E428,MATCH(AE334,B384:B428,0)),G334&amp;""))),N("W6"))</f>
        <v/>
      </c>
      <c r="Z334" s="142" t="str">
        <f>IF(1=1,IF(X334="","",IF(AND(ISNUMBER(X334),X334&lt;1,Y334="kg"),MAX(1,ROUND(X334*1000,0)),IF(AND(ISNUMBER(X334),X334&lt;1,Y334="L"),MAX(1,ROUND(X334*100,0)),ROUND(X334,3)))),N("X35"))</f>
        <v/>
      </c>
      <c r="AA334" s="143" t="str">
        <f>IF(1=1,IF(X334="","",IF(AND(ISNUMBER(X334),X334&lt;1,Y334="kg"),"g",IF(AND(ISNUMBER(X334),X334&lt;1,Y334="L"),"cl",Y334))),N("Y35"))</f>
        <v/>
      </c>
      <c r="AB334" s="123" t="str">
        <f>IF(1=1,IF(E334="","",IF(F334="","A CONTROLER",IF(NOT(ISNUMBER(F334)),"TEXTE",IF(OR(W334="",W334&lt;=0),"COMMANDE COUVERTS INCOMPLETE",IF(G334="","UNITE MANQUANTE",IF(COUNTIF(B384:B428,AE334)=0,"UNITE A CONTROLER","OK")))))),N("Z6"))</f>
        <v/>
      </c>
      <c r="AD334" s="144" t="str">
        <f>IF(1=1,IF(E334="","",AD305),N("AB35"))</f>
        <v/>
      </c>
      <c r="AE334" s="125" t="str">
        <f>IF(1=1,IF(G334="","",UPPER(TRIM(SUBSTITUTE(SUBSTITUTE(G334&amp;"",CHAR(160)," ")," "," ")))),N("AC35"))</f>
        <v/>
      </c>
      <c r="AG334" s="244" t="s">
        <v>56</v>
      </c>
    </row>
    <row r="335" spans="1:33" ht="15.75" x14ac:dyDescent="0.25">
      <c r="A335" s="126" t="str">
        <f>IF(1=1,IF(E335="","",A305),N("A36"))</f>
        <v/>
      </c>
      <c r="B335" s="127" t="str">
        <f>IF(1=1,IF(E335="","",B305),N("B36"))</f>
        <v/>
      </c>
      <c r="C335" s="127"/>
      <c r="D335" s="129" t="str">
        <f>IF(ISBLANK(E335),"",LARGE(D305:D334,1)+1)</f>
        <v/>
      </c>
      <c r="E335" s="130"/>
      <c r="F335" s="131"/>
      <c r="G335" s="170"/>
      <c r="H335" s="105"/>
      <c r="I335" s="132" t="str">
        <f>IF(1=1,IF(E335="","",I305),N("H36"))</f>
        <v/>
      </c>
      <c r="J335" s="133" t="str">
        <f>IF(1=1,IF(E335="","",J305),N("I36"))</f>
        <v/>
      </c>
      <c r="K335" s="134" t="str">
        <f>IF(1=1,IF(E335="","",K305),N("J36"))</f>
        <v/>
      </c>
      <c r="L335" s="135" t="str">
        <f>IF(1=1,IF(OR(J335="",O335="",NOT(ISNUMBER(J335)),NOT(ISNUMBER(O335)),J335=0),"",O335/J335),N("L36"))</f>
        <v/>
      </c>
      <c r="M335" s="136" t="str">
        <f>IF(1=1,IF(OR(L335="",NOT(ISNUMBER(F335))),"",F335*L335*IFERROR(INDEX(D384:D428,MATCH(AE335,B384:B428,0)),1)),N("M13"))</f>
        <v/>
      </c>
      <c r="N335" s="137" t="str">
        <f>IF(1=1,IF(F335="","",IF(G335="","",IFERROR(INDEX(E384:E428,MATCH(AE335,B384:B428,0)),G335&amp;""))),N("N6"))</f>
        <v/>
      </c>
      <c r="O335" s="138" t="str">
        <f>IF(1=1,IF(E335="","",O305),N("K36"))</f>
        <v/>
      </c>
      <c r="P335" s="139" t="str">
        <f>IF(1=1,IF(M335="","",IF(AND(ISNUMBER(M335),M335&lt;1,N335="kg"),MAX(1,ROUND(M335*1000,0)),IF(AND(ISNUMBER(M335),M335&lt;1,N335="L"),MAX(1,ROUND(M335*100,0)),ROUND(M335,3)))),N("O36"))</f>
        <v/>
      </c>
      <c r="Q335" s="140" t="str">
        <f>IF(1=1,IF(M335="","",IF(AND(ISNUMBER(M335),M335&lt;1,N335="kg"),"g",IF(AND(ISNUMBER(M335),M335&lt;1,N335="L"),"cl",N335))),N("P36"))</f>
        <v/>
      </c>
      <c r="R335" s="161" t="str">
        <f>IF(1=1,IF(E335="","",IF(F335="","A CONTROLER",IF(NOT(ISNUMBER(F335)),"TEXTE",IF(OR(L335="",L335&lt;=0),"COMMANDE PRINCIPALE INCOMPLETE",IF(G335="","UNITE MANQUANTE",IF(COUNTIF(B384:B428,AE335)=0,"UNITE A CONTROLER","OK")))))),N("Q9"))</f>
        <v/>
      </c>
      <c r="S335" s="105"/>
      <c r="T335" s="141">
        <f t="shared" si="19"/>
        <v>0</v>
      </c>
      <c r="U335" s="133" t="str">
        <f>IF(1=1,IF(E335="","",U305),N("S36"))</f>
        <v/>
      </c>
      <c r="V335" s="133" t="str">
        <f>IF(1=1,IF(E335="","",V305),N("T36"))</f>
        <v/>
      </c>
      <c r="W335" s="135" t="str">
        <f>IF(1=1,IF(OR(U335="",V335="",NOT(ISNUMBER(U335)),NOT(ISNUMBER(V335)),U335=0),"",V335/U335),N("U36"))</f>
        <v/>
      </c>
      <c r="X335" s="136" t="str">
        <f>IF(1=1,IF(OR(W335="",NOT(ISNUMBER(F335))),"",F335*W335*IFERROR(INDEX(D384:D428,MATCH(AE335,B384:B428,0)),1)),N("V7"))</f>
        <v/>
      </c>
      <c r="Y335" s="137" t="str">
        <f>IF(1=1,IF(F335="","",IF(G335="","",IFERROR(INDEX(E384:E428,MATCH(AE335,B384:B428,0)),G335&amp;""))),N("W6"))</f>
        <v/>
      </c>
      <c r="Z335" s="142" t="str">
        <f>IF(1=1,IF(X335="","",IF(AND(ISNUMBER(X335),X335&lt;1,Y335="kg"),MAX(1,ROUND(X335*1000,0)),IF(AND(ISNUMBER(X335),X335&lt;1,Y335="L"),MAX(1,ROUND(X335*100,0)),ROUND(X335,3)))),N("X36"))</f>
        <v/>
      </c>
      <c r="AA335" s="143" t="str">
        <f>IF(1=1,IF(X335="","",IF(AND(ISNUMBER(X335),X335&lt;1,Y335="kg"),"g",IF(AND(ISNUMBER(X335),X335&lt;1,Y335="L"),"cl",Y335))),N("Y36"))</f>
        <v/>
      </c>
      <c r="AB335" s="123" t="str">
        <f>IF(1=1,IF(E335="","",IF(F335="","A CONTROLER",IF(NOT(ISNUMBER(F335)),"TEXTE",IF(OR(W335="",W335&lt;=0),"COMMANDE COUVERTS INCOMPLETE",IF(G335="","UNITE MANQUANTE",IF(COUNTIF(B384:B428,AE335)=0,"UNITE A CONTROLER","OK")))))),N("Z6"))</f>
        <v/>
      </c>
      <c r="AD335" s="144" t="str">
        <f>IF(1=1,IF(E335="","",AD305),N("AB36"))</f>
        <v/>
      </c>
      <c r="AE335" s="125" t="str">
        <f>IF(1=1,IF(G335="","",UPPER(TRIM(SUBSTITUTE(SUBSTITUTE(G335&amp;"",CHAR(160)," ")," "," ")))),N("AC36"))</f>
        <v/>
      </c>
      <c r="AG335" s="244" t="s">
        <v>58</v>
      </c>
    </row>
    <row r="336" spans="1:33" ht="15.75" x14ac:dyDescent="0.25">
      <c r="A336" s="126" t="str">
        <f>IF(1=1,IF(E336="","",A305),N("A37"))</f>
        <v/>
      </c>
      <c r="B336" s="127" t="str">
        <f>IF(1=1,IF(E336="","",B305),N("B37"))</f>
        <v/>
      </c>
      <c r="C336" s="127"/>
      <c r="D336" s="129" t="str">
        <f>IF(ISBLANK(E336),"",LARGE(D305:D335,1)+1)</f>
        <v/>
      </c>
      <c r="E336" s="130"/>
      <c r="F336" s="131"/>
      <c r="G336" s="170"/>
      <c r="H336" s="105"/>
      <c r="I336" s="132" t="str">
        <f>IF(1=1,IF(E336="","",I305),N("H37"))</f>
        <v/>
      </c>
      <c r="J336" s="133" t="str">
        <f>IF(1=1,IF(E336="","",J305),N("I37"))</f>
        <v/>
      </c>
      <c r="K336" s="134" t="str">
        <f>IF(1=1,IF(E336="","",K305),N("J37"))</f>
        <v/>
      </c>
      <c r="L336" s="135" t="str">
        <f>IF(1=1,IF(OR(J336="",O336="",NOT(ISNUMBER(J336)),NOT(ISNUMBER(O336)),J336=0),"",O336/J336),N("L37"))</f>
        <v/>
      </c>
      <c r="M336" s="136" t="str">
        <f>IF(1=1,IF(OR(L336="",NOT(ISNUMBER(F336))),"",F336*L336*IFERROR(INDEX(D384:D428,MATCH(AE336,B384:B428,0)),1)),N("M13"))</f>
        <v/>
      </c>
      <c r="N336" s="137" t="str">
        <f>IF(1=1,IF(F336="","",IF(G336="","",IFERROR(INDEX(E384:E428,MATCH(AE336,B384:B428,0)),G336&amp;""))),N("N6"))</f>
        <v/>
      </c>
      <c r="O336" s="138" t="str">
        <f>IF(1=1,IF(E336="","",O305),N("K37"))</f>
        <v/>
      </c>
      <c r="P336" s="139" t="str">
        <f>IF(1=1,IF(M336="","",IF(AND(ISNUMBER(M336),M336&lt;1,N336="kg"),MAX(1,ROUND(M336*1000,0)),IF(AND(ISNUMBER(M336),M336&lt;1,N336="L"),MAX(1,ROUND(M336*100,0)),ROUND(M336,3)))),N("O37"))</f>
        <v/>
      </c>
      <c r="Q336" s="140" t="str">
        <f>IF(1=1,IF(M336="","",IF(AND(ISNUMBER(M336),M336&lt;1,N336="kg"),"g",IF(AND(ISNUMBER(M336),M336&lt;1,N336="L"),"cl",N336))),N("P37"))</f>
        <v/>
      </c>
      <c r="R336" s="161" t="str">
        <f>IF(1=1,IF(E336="","",IF(F336="","A CONTROLER",IF(NOT(ISNUMBER(F336)),"TEXTE",IF(OR(L336="",L336&lt;=0),"COMMANDE PRINCIPALE INCOMPLETE",IF(G336="","UNITE MANQUANTE",IF(COUNTIF(B384:B428,AE336)=0,"UNITE A CONTROLER","OK")))))),N("Q9"))</f>
        <v/>
      </c>
      <c r="S336" s="105"/>
      <c r="T336" s="141">
        <f t="shared" si="19"/>
        <v>0</v>
      </c>
      <c r="U336" s="133" t="str">
        <f>IF(1=1,IF(E336="","",U305),N("S37"))</f>
        <v/>
      </c>
      <c r="V336" s="133" t="str">
        <f>IF(1=1,IF(E336="","",V305),N("T37"))</f>
        <v/>
      </c>
      <c r="W336" s="135" t="str">
        <f>IF(1=1,IF(OR(U336="",V336="",NOT(ISNUMBER(U336)),NOT(ISNUMBER(V336)),U336=0),"",V336/U336),N("U37"))</f>
        <v/>
      </c>
      <c r="X336" s="136" t="str">
        <f>IF(1=1,IF(OR(W336="",NOT(ISNUMBER(F336))),"",F336*W336*IFERROR(INDEX(D384:D428,MATCH(AE336,B384:B428,0)),1)),N("V7"))</f>
        <v/>
      </c>
      <c r="Y336" s="137" t="str">
        <f>IF(1=1,IF(F336="","",IF(G336="","",IFERROR(INDEX(E384:E428,MATCH(AE336,B384:B428,0)),G336&amp;""))),N("W6"))</f>
        <v/>
      </c>
      <c r="Z336" s="142" t="str">
        <f>IF(1=1,IF(X336="","",IF(AND(ISNUMBER(X336),X336&lt;1,Y336="kg"),MAX(1,ROUND(X336*1000,0)),IF(AND(ISNUMBER(X336),X336&lt;1,Y336="L"),MAX(1,ROUND(X336*100,0)),ROUND(X336,3)))),N("X37"))</f>
        <v/>
      </c>
      <c r="AA336" s="143" t="str">
        <f>IF(1=1,IF(X336="","",IF(AND(ISNUMBER(X336),X336&lt;1,Y336="kg"),"g",IF(AND(ISNUMBER(X336),X336&lt;1,Y336="L"),"cl",Y336))),N("Y37"))</f>
        <v/>
      </c>
      <c r="AB336" s="123" t="str">
        <f>IF(1=1,IF(E336="","",IF(F336="","A CONTROLER",IF(NOT(ISNUMBER(F336)),"TEXTE",IF(OR(W336="",W336&lt;=0),"COMMANDE COUVERTS INCOMPLETE",IF(G336="","UNITE MANQUANTE",IF(COUNTIF(B384:B428,AE336)=0,"UNITE A CONTROLER","OK")))))),N("Z6"))</f>
        <v/>
      </c>
      <c r="AD336" s="144" t="str">
        <f>IF(1=1,IF(E336="","",AD305),N("AB37"))</f>
        <v/>
      </c>
      <c r="AE336" s="125" t="str">
        <f>IF(1=1,IF(G336="","",UPPER(TRIM(SUBSTITUTE(SUBSTITUTE(G336&amp;"",CHAR(160)," ")," "," ")))),N("AC37"))</f>
        <v/>
      </c>
      <c r="AG336" s="244" t="s">
        <v>60</v>
      </c>
    </row>
    <row r="337" spans="1:33" ht="15.75" x14ac:dyDescent="0.25">
      <c r="A337" s="126" t="str">
        <f>IF(1=1,IF(E337="","",A305),N("A38"))</f>
        <v/>
      </c>
      <c r="B337" s="127" t="str">
        <f>IF(1=1,IF(E337="","",B305),N("B38"))</f>
        <v/>
      </c>
      <c r="C337" s="127"/>
      <c r="D337" s="129" t="str">
        <f>IF(ISBLANK(E337),"",LARGE(D305:D336,1)+1)</f>
        <v/>
      </c>
      <c r="E337" s="130"/>
      <c r="F337" s="131"/>
      <c r="G337" s="170"/>
      <c r="H337" s="105"/>
      <c r="I337" s="132" t="str">
        <f>IF(1=1,IF(E337="","",I305),N("H38"))</f>
        <v/>
      </c>
      <c r="J337" s="133" t="str">
        <f>IF(1=1,IF(E337="","",J305),N("I38"))</f>
        <v/>
      </c>
      <c r="K337" s="134" t="str">
        <f>IF(1=1,IF(E337="","",K305),N("J38"))</f>
        <v/>
      </c>
      <c r="L337" s="135" t="str">
        <f>IF(1=1,IF(OR(J337="",O337="",NOT(ISNUMBER(J337)),NOT(ISNUMBER(O337)),J337=0),"",O337/J337),N("L38"))</f>
        <v/>
      </c>
      <c r="M337" s="136" t="str">
        <f>IF(1=1,IF(OR(L337="",NOT(ISNUMBER(F337))),"",F337*L337*IFERROR(INDEX(D384:D428,MATCH(AE337,B384:B428,0)),1)),N("M13"))</f>
        <v/>
      </c>
      <c r="N337" s="137" t="str">
        <f>IF(1=1,IF(F337="","",IF(G337="","",IFERROR(INDEX(E384:E428,MATCH(AE337,B384:B428,0)),G337&amp;""))),N("N6"))</f>
        <v/>
      </c>
      <c r="O337" s="138" t="str">
        <f>IF(1=1,IF(E337="","",O305),N("K38"))</f>
        <v/>
      </c>
      <c r="P337" s="139" t="str">
        <f>IF(1=1,IF(M337="","",IF(AND(ISNUMBER(M337),M337&lt;1,N337="kg"),MAX(1,ROUND(M337*1000,0)),IF(AND(ISNUMBER(M337),M337&lt;1,N337="L"),MAX(1,ROUND(M337*100,0)),ROUND(M337,3)))),N("O38"))</f>
        <v/>
      </c>
      <c r="Q337" s="140" t="str">
        <f>IF(1=1,IF(M337="","",IF(AND(ISNUMBER(M337),M337&lt;1,N337="kg"),"g",IF(AND(ISNUMBER(M337),M337&lt;1,N337="L"),"cl",N337))),N("P38"))</f>
        <v/>
      </c>
      <c r="R337" s="161" t="str">
        <f>IF(1=1,IF(E337="","",IF(F337="","A CONTROLER",IF(NOT(ISNUMBER(F337)),"TEXTE",IF(OR(L337="",L337&lt;=0),"COMMANDE PRINCIPALE INCOMPLETE",IF(G337="","UNITE MANQUANTE",IF(COUNTIF(B384:B428,AE337)=0,"UNITE A CONTROLER","OK")))))),N("Q9"))</f>
        <v/>
      </c>
      <c r="S337" s="105"/>
      <c r="T337" s="141">
        <f t="shared" si="19"/>
        <v>0</v>
      </c>
      <c r="U337" s="133" t="str">
        <f>IF(1=1,IF(E337="","",U305),N("S38"))</f>
        <v/>
      </c>
      <c r="V337" s="133" t="str">
        <f>IF(1=1,IF(E337="","",V305),N("T38"))</f>
        <v/>
      </c>
      <c r="W337" s="135" t="str">
        <f>IF(1=1,IF(OR(U337="",V337="",NOT(ISNUMBER(U337)),NOT(ISNUMBER(V337)),U337=0),"",V337/U337),N("U38"))</f>
        <v/>
      </c>
      <c r="X337" s="136" t="str">
        <f>IF(1=1,IF(OR(W337="",NOT(ISNUMBER(F337))),"",F337*W337*IFERROR(INDEX(D384:D428,MATCH(AE337,B384:B428,0)),1)),N("V7"))</f>
        <v/>
      </c>
      <c r="Y337" s="137" t="str">
        <f>IF(1=1,IF(F337="","",IF(G337="","",IFERROR(INDEX(E384:E428,MATCH(AE337,B384:B428,0)),G337&amp;""))),N("W6"))</f>
        <v/>
      </c>
      <c r="Z337" s="142" t="str">
        <f>IF(1=1,IF(X337="","",IF(AND(ISNUMBER(X337),X337&lt;1,Y337="kg"),MAX(1,ROUND(X337*1000,0)),IF(AND(ISNUMBER(X337),X337&lt;1,Y337="L"),MAX(1,ROUND(X337*100,0)),ROUND(X337,3)))),N("X38"))</f>
        <v/>
      </c>
      <c r="AA337" s="143" t="str">
        <f>IF(1=1,IF(X337="","",IF(AND(ISNUMBER(X337),X337&lt;1,Y337="kg"),"g",IF(AND(ISNUMBER(X337),X337&lt;1,Y337="L"),"cl",Y337))),N("Y38"))</f>
        <v/>
      </c>
      <c r="AB337" s="123" t="str">
        <f>IF(1=1,IF(E337="","",IF(F337="","A CONTROLER",IF(NOT(ISNUMBER(F337)),"TEXTE",IF(OR(W337="",W337&lt;=0),"COMMANDE COUVERTS INCOMPLETE",IF(G337="","UNITE MANQUANTE",IF(COUNTIF(B384:B428,AE337)=0,"UNITE A CONTROLER","OK")))))),N("Z6"))</f>
        <v/>
      </c>
      <c r="AD337" s="144" t="str">
        <f>IF(1=1,IF(E337="","",AD305),N("AB38"))</f>
        <v/>
      </c>
      <c r="AE337" s="125" t="str">
        <f>IF(1=1,IF(G337="","",UPPER(TRIM(SUBSTITUTE(SUBSTITUTE(G337&amp;"",CHAR(160)," ")," "," ")))),N("AC38"))</f>
        <v/>
      </c>
      <c r="AG337" s="244" t="s">
        <v>62</v>
      </c>
    </row>
    <row r="338" spans="1:33" ht="15.75" x14ac:dyDescent="0.25">
      <c r="A338" s="126" t="str">
        <f>IF(1=1,IF(E338="","",A305),N("A39"))</f>
        <v/>
      </c>
      <c r="B338" s="127" t="str">
        <f>IF(1=1,IF(E338="","",B305),N("B39"))</f>
        <v/>
      </c>
      <c r="C338" s="127"/>
      <c r="D338" s="129" t="str">
        <f>IF(ISBLANK(E338),"",LARGE(D305:D337,1)+1)</f>
        <v/>
      </c>
      <c r="E338" s="130"/>
      <c r="F338" s="131"/>
      <c r="G338" s="170"/>
      <c r="H338" s="105"/>
      <c r="I338" s="132" t="str">
        <f>IF(1=1,IF(E338="","",I305),N("H39"))</f>
        <v/>
      </c>
      <c r="J338" s="133" t="str">
        <f>IF(1=1,IF(E338="","",J305),N("I39"))</f>
        <v/>
      </c>
      <c r="K338" s="134" t="str">
        <f>IF(1=1,IF(E338="","",K305),N("J39"))</f>
        <v/>
      </c>
      <c r="L338" s="135" t="str">
        <f>IF(1=1,IF(OR(J338="",O338="",NOT(ISNUMBER(J338)),NOT(ISNUMBER(O338)),J338=0),"",O338/J338),N("L39"))</f>
        <v/>
      </c>
      <c r="M338" s="136" t="str">
        <f>IF(1=1,IF(OR(L338="",NOT(ISNUMBER(F338))),"",F338*L338*IFERROR(INDEX(D384:D428,MATCH(AE338,B384:B428,0)),1)),N("M13"))</f>
        <v/>
      </c>
      <c r="N338" s="137" t="str">
        <f>IF(1=1,IF(F338="","",IF(G338="","",IFERROR(INDEX(E384:E428,MATCH(AE338,B384:B428,0)),G338&amp;""))),N("N6"))</f>
        <v/>
      </c>
      <c r="O338" s="138" t="str">
        <f>IF(1=1,IF(E338="","",O305),N("K39"))</f>
        <v/>
      </c>
      <c r="P338" s="139" t="str">
        <f>IF(1=1,IF(M338="","",IF(AND(ISNUMBER(M338),M338&lt;1,N338="kg"),MAX(1,ROUND(M338*1000,0)),IF(AND(ISNUMBER(M338),M338&lt;1,N338="L"),MAX(1,ROUND(M338*100,0)),ROUND(M338,3)))),N("O39"))</f>
        <v/>
      </c>
      <c r="Q338" s="140" t="str">
        <f>IF(1=1,IF(M338="","",IF(AND(ISNUMBER(M338),M338&lt;1,N338="kg"),"g",IF(AND(ISNUMBER(M338),M338&lt;1,N338="L"),"cl",N338))),N("P39"))</f>
        <v/>
      </c>
      <c r="R338" s="161" t="str">
        <f>IF(1=1,IF(E338="","",IF(F338="","A CONTROLER",IF(NOT(ISNUMBER(F338)),"TEXTE",IF(OR(L338="",L338&lt;=0),"COMMANDE PRINCIPALE INCOMPLETE",IF(G338="","UNITE MANQUANTE",IF(COUNTIF(B384:B428,AE338)=0,"UNITE A CONTROLER","OK")))))),N("Q9"))</f>
        <v/>
      </c>
      <c r="S338" s="105"/>
      <c r="T338" s="141">
        <f t="shared" si="19"/>
        <v>0</v>
      </c>
      <c r="U338" s="133" t="str">
        <f>IF(1=1,IF(E338="","",U305),N("S39"))</f>
        <v/>
      </c>
      <c r="V338" s="133" t="str">
        <f>IF(1=1,IF(E338="","",V305),N("T39"))</f>
        <v/>
      </c>
      <c r="W338" s="135" t="str">
        <f>IF(1=1,IF(OR(U338="",V338="",NOT(ISNUMBER(U338)),NOT(ISNUMBER(V338)),U338=0),"",V338/U338),N("U39"))</f>
        <v/>
      </c>
      <c r="X338" s="136" t="str">
        <f>IF(1=1,IF(OR(W338="",NOT(ISNUMBER(F338))),"",F338*W338*IFERROR(INDEX(D384:D428,MATCH(AE338,B384:B428,0)),1)),N("V7"))</f>
        <v/>
      </c>
      <c r="Y338" s="137" t="str">
        <f>IF(1=1,IF(F338="","",IF(G338="","",IFERROR(INDEX(E384:E428,MATCH(AE338,B384:B428,0)),G338&amp;""))),N("W6"))</f>
        <v/>
      </c>
      <c r="Z338" s="142" t="str">
        <f>IF(1=1,IF(X338="","",IF(AND(ISNUMBER(X338),X338&lt;1,Y338="kg"),MAX(1,ROUND(X338*1000,0)),IF(AND(ISNUMBER(X338),X338&lt;1,Y338="L"),MAX(1,ROUND(X338*100,0)),ROUND(X338,3)))),N("X39"))</f>
        <v/>
      </c>
      <c r="AA338" s="143" t="str">
        <f>IF(1=1,IF(X338="","",IF(AND(ISNUMBER(X338),X338&lt;1,Y338="kg"),"g",IF(AND(ISNUMBER(X338),X338&lt;1,Y338="L"),"cl",Y338))),N("Y39"))</f>
        <v/>
      </c>
      <c r="AB338" s="123" t="str">
        <f>IF(1=1,IF(E338="","",IF(F338="","A CONTROLER",IF(NOT(ISNUMBER(F338)),"TEXTE",IF(OR(W338="",W338&lt;=0),"COMMANDE COUVERTS INCOMPLETE",IF(G338="","UNITE MANQUANTE",IF(COUNTIF(B384:B428,AE338)=0,"UNITE A CONTROLER","OK")))))),N("Z6"))</f>
        <v/>
      </c>
      <c r="AD338" s="144" t="str">
        <f>IF(1=1,IF(E338="","",AD305),N("AB39"))</f>
        <v/>
      </c>
      <c r="AE338" s="125" t="str">
        <f>IF(1=1,IF(G338="","",UPPER(TRIM(SUBSTITUTE(SUBSTITUTE(G338&amp;"",CHAR(160)," ")," "," ")))),N("AC39"))</f>
        <v/>
      </c>
      <c r="AG338" s="244" t="s">
        <v>64</v>
      </c>
    </row>
    <row r="339" spans="1:33" ht="15.75" x14ac:dyDescent="0.25">
      <c r="A339" s="126" t="str">
        <f>IF(1=1,IF(E339="","",A305),N("A40"))</f>
        <v/>
      </c>
      <c r="B339" s="127" t="str">
        <f>IF(1=1,IF(E339="","",B305),N("B40"))</f>
        <v/>
      </c>
      <c r="C339" s="127"/>
      <c r="D339" s="129" t="str">
        <f>IF(ISBLANK(E339),"",LARGE(D305:D338,1)+1)</f>
        <v/>
      </c>
      <c r="E339" s="130"/>
      <c r="F339" s="131"/>
      <c r="G339" s="170"/>
      <c r="H339" s="105"/>
      <c r="I339" s="132" t="str">
        <f>IF(1=1,IF(E339="","",I305),N("H40"))</f>
        <v/>
      </c>
      <c r="J339" s="133" t="str">
        <f>IF(1=1,IF(E339="","",J305),N("I40"))</f>
        <v/>
      </c>
      <c r="K339" s="134" t="str">
        <f>IF(1=1,IF(E339="","",K305),N("J40"))</f>
        <v/>
      </c>
      <c r="L339" s="135" t="str">
        <f>IF(1=1,IF(OR(J339="",O339="",NOT(ISNUMBER(J339)),NOT(ISNUMBER(O339)),J339=0),"",O339/J339),N("L40"))</f>
        <v/>
      </c>
      <c r="M339" s="136" t="str">
        <f>IF(1=1,IF(OR(L339="",NOT(ISNUMBER(F339))),"",F339*L339*IFERROR(INDEX(D384:D428,MATCH(AE339,B384:B428,0)),1)),N("M13"))</f>
        <v/>
      </c>
      <c r="N339" s="137" t="str">
        <f>IF(1=1,IF(F339="","",IF(G339="","",IFERROR(INDEX(E384:E428,MATCH(AE339,B384:B428,0)),G339&amp;""))),N("N6"))</f>
        <v/>
      </c>
      <c r="O339" s="138" t="str">
        <f>IF(1=1,IF(E339="","",O305),N("K40"))</f>
        <v/>
      </c>
      <c r="P339" s="139" t="str">
        <f>IF(1=1,IF(M339="","",IF(AND(ISNUMBER(M339),M339&lt;1,N339="kg"),MAX(1,ROUND(M339*1000,0)),IF(AND(ISNUMBER(M339),M339&lt;1,N339="L"),MAX(1,ROUND(M339*100,0)),ROUND(M339,3)))),N("O40"))</f>
        <v/>
      </c>
      <c r="Q339" s="140" t="str">
        <f>IF(1=1,IF(M339="","",IF(AND(ISNUMBER(M339),M339&lt;1,N339="kg"),"g",IF(AND(ISNUMBER(M339),M339&lt;1,N339="L"),"cl",N339))),N("P40"))</f>
        <v/>
      </c>
      <c r="R339" s="161" t="str">
        <f>IF(1=1,IF(E339="","",IF(F339="","A CONTROLER",IF(NOT(ISNUMBER(F339)),"TEXTE",IF(OR(L339="",L339&lt;=0),"COMMANDE PRINCIPALE INCOMPLETE",IF(G339="","UNITE MANQUANTE",IF(COUNTIF(B384:B428,AE339)=0,"UNITE A CONTROLER","OK")))))),N("Q9"))</f>
        <v/>
      </c>
      <c r="S339" s="105"/>
      <c r="T339" s="141">
        <f t="shared" si="19"/>
        <v>0</v>
      </c>
      <c r="U339" s="133" t="str">
        <f>IF(1=1,IF(E339="","",U305),N("S40"))</f>
        <v/>
      </c>
      <c r="V339" s="133" t="str">
        <f>IF(1=1,IF(E339="","",V305),N("T40"))</f>
        <v/>
      </c>
      <c r="W339" s="135" t="str">
        <f>IF(1=1,IF(OR(U339="",V339="",NOT(ISNUMBER(U339)),NOT(ISNUMBER(V339)),U339=0),"",V339/U339),N("U40"))</f>
        <v/>
      </c>
      <c r="X339" s="136" t="str">
        <f>IF(1=1,IF(OR(W339="",NOT(ISNUMBER(F339))),"",F339*W339*IFERROR(INDEX(D384:D428,MATCH(AE339,B384:B428,0)),1)),N("V7"))</f>
        <v/>
      </c>
      <c r="Y339" s="137" t="str">
        <f>IF(1=1,IF(F339="","",IF(G339="","",IFERROR(INDEX(E384:E428,MATCH(AE339,B384:B428,0)),G339&amp;""))),N("W6"))</f>
        <v/>
      </c>
      <c r="Z339" s="142" t="str">
        <f>IF(1=1,IF(X339="","",IF(AND(ISNUMBER(X339),X339&lt;1,Y339="kg"),MAX(1,ROUND(X339*1000,0)),IF(AND(ISNUMBER(X339),X339&lt;1,Y339="L"),MAX(1,ROUND(X339*100,0)),ROUND(X339,3)))),N("X40"))</f>
        <v/>
      </c>
      <c r="AA339" s="143" t="str">
        <f>IF(1=1,IF(X339="","",IF(AND(ISNUMBER(X339),X339&lt;1,Y339="kg"),"g",IF(AND(ISNUMBER(X339),X339&lt;1,Y339="L"),"cl",Y339))),N("Y40"))</f>
        <v/>
      </c>
      <c r="AB339" s="123" t="str">
        <f>IF(1=1,IF(E339="","",IF(F339="","A CONTROLER",IF(NOT(ISNUMBER(F339)),"TEXTE",IF(OR(W339="",W339&lt;=0),"COMMANDE COUVERTS INCOMPLETE",IF(G339="","UNITE MANQUANTE",IF(COUNTIF(B384:B428,AE339)=0,"UNITE A CONTROLER","OK")))))),N("Z6"))</f>
        <v/>
      </c>
      <c r="AD339" s="144" t="str">
        <f>IF(1=1,IF(E339="","",AD305),N("AB40"))</f>
        <v/>
      </c>
      <c r="AE339" s="125" t="str">
        <f>IF(1=1,IF(G339="","",UPPER(TRIM(SUBSTITUTE(SUBSTITUTE(G339&amp;"",CHAR(160)," ")," "," ")))),N("AC40"))</f>
        <v/>
      </c>
      <c r="AG339" s="244" t="s">
        <v>66</v>
      </c>
    </row>
    <row r="340" spans="1:33" ht="23.25" x14ac:dyDescent="0.25">
      <c r="A340" s="225"/>
      <c r="B340" s="226" t="s">
        <v>17</v>
      </c>
      <c r="C340" s="227"/>
      <c r="D340" s="228" t="s">
        <v>239</v>
      </c>
      <c r="E340" s="227"/>
      <c r="F340" s="227"/>
      <c r="G340" s="227"/>
      <c r="H340" s="229"/>
      <c r="I340" s="227"/>
      <c r="J340" s="227"/>
      <c r="K340" s="227"/>
      <c r="L340" s="227"/>
      <c r="M340" s="227"/>
      <c r="N340" s="227"/>
      <c r="O340" s="227"/>
      <c r="P340" s="227" t="str">
        <f>D340</f>
        <v>SOUS-FAMILLE</v>
      </c>
      <c r="Q340" s="227"/>
      <c r="R340" s="227"/>
      <c r="S340" s="229"/>
      <c r="T340" s="230" t="s">
        <v>664</v>
      </c>
      <c r="U340" s="231" cm="1">
        <f t="array" ref="U340">SUMPRODUCT(LEN(E342:E375)-LEN(SUBSTITUTE(E342:E375,"*","")))</f>
        <v>0</v>
      </c>
      <c r="V340" s="227"/>
      <c r="W340" s="227" t="str">
        <f>D340</f>
        <v>SOUS-FAMILLE</v>
      </c>
      <c r="X340" s="227"/>
      <c r="Y340" s="227"/>
      <c r="Z340" s="227"/>
      <c r="AA340" s="227"/>
      <c r="AB340" s="232"/>
      <c r="AC340" s="227"/>
      <c r="AD340" s="227"/>
      <c r="AE340" s="233" t="str">
        <f>B342</f>
        <v>NOM DE LA RECETTE À SAISIR</v>
      </c>
      <c r="AG340" s="244" t="s">
        <v>68</v>
      </c>
    </row>
    <row r="341" spans="1:33" ht="32.25" thickBot="1" x14ac:dyDescent="0.3">
      <c r="A341" s="92" t="s">
        <v>155</v>
      </c>
      <c r="B341" s="92" t="s">
        <v>1</v>
      </c>
      <c r="C341" s="92"/>
      <c r="D341" s="92" t="s">
        <v>2</v>
      </c>
      <c r="E341" s="92" t="s">
        <v>117</v>
      </c>
      <c r="F341" s="92" t="s">
        <v>3</v>
      </c>
      <c r="G341" s="92" t="s">
        <v>4</v>
      </c>
      <c r="H341" s="81"/>
      <c r="I341" s="157" t="s">
        <v>5</v>
      </c>
      <c r="J341" s="92" t="s">
        <v>114</v>
      </c>
      <c r="K341" s="92" t="s">
        <v>4</v>
      </c>
      <c r="L341" s="92" t="s">
        <v>6</v>
      </c>
      <c r="M341" s="94" t="s">
        <v>7</v>
      </c>
      <c r="N341" s="94" t="s">
        <v>116</v>
      </c>
      <c r="O341" s="95" t="s">
        <v>115</v>
      </c>
      <c r="P341" s="96" t="s">
        <v>8</v>
      </c>
      <c r="Q341" s="97" t="s">
        <v>9</v>
      </c>
      <c r="R341" s="92" t="s">
        <v>10</v>
      </c>
      <c r="S341" s="81"/>
      <c r="T341" s="92" t="s">
        <v>117</v>
      </c>
      <c r="U341" s="98" t="s">
        <v>11</v>
      </c>
      <c r="V341" s="95" t="s">
        <v>12</v>
      </c>
      <c r="W341" s="92" t="s">
        <v>13</v>
      </c>
      <c r="X341" s="94" t="s">
        <v>7</v>
      </c>
      <c r="Y341" s="94" t="s">
        <v>116</v>
      </c>
      <c r="Z341" s="99" t="s">
        <v>8</v>
      </c>
      <c r="AA341" s="97" t="s">
        <v>9</v>
      </c>
      <c r="AB341" s="99" t="s">
        <v>10</v>
      </c>
      <c r="AC341" s="240"/>
      <c r="AD341" s="92" t="s">
        <v>14</v>
      </c>
      <c r="AE341" s="92" t="s">
        <v>15</v>
      </c>
      <c r="AG341" s="244" t="s">
        <v>70</v>
      </c>
    </row>
    <row r="342" spans="1:33" ht="18.75" x14ac:dyDescent="0.25">
      <c r="A342" s="158" t="s">
        <v>5640</v>
      </c>
      <c r="B342" s="101" t="s">
        <v>20</v>
      </c>
      <c r="C342" s="101"/>
      <c r="D342" s="102">
        <v>0</v>
      </c>
      <c r="E342" s="103" t="s">
        <v>21</v>
      </c>
      <c r="F342" s="104">
        <v>10</v>
      </c>
      <c r="G342" s="8" t="s">
        <v>119</v>
      </c>
      <c r="H342" s="105"/>
      <c r="I342" s="106" t="str">
        <f>E342</f>
        <v>ÉLÉMENT PRINCIPAL À SAISIR</v>
      </c>
      <c r="J342" s="107">
        <f>F342</f>
        <v>10</v>
      </c>
      <c r="K342" s="108" t="str">
        <f>G342</f>
        <v>Quoi ?</v>
      </c>
      <c r="L342" s="109">
        <f>IF(1=1,IF(OR(J342="",O342="",NOT(ISNUMBER(J342)),NOT(ISNUMBER(O342)),J342=0),"",O342/J342),N("L6"))</f>
        <v>15</v>
      </c>
      <c r="M342" s="110">
        <f>IF(1=1,IF(OR(L342="",NOT(ISNUMBER(F342))),"",F342*L342*IFERROR(INDEX(D384:D428,MATCH(AE342,B384:B428,0)),1)),N("M13"))</f>
        <v>150</v>
      </c>
      <c r="N342" s="111" t="str">
        <f>IF(1=1,IF(F342="","",IF(G342="","",IFERROR(INDEX(E384:E428,MATCH(AE342,B384:B428,0)),G342&amp;""))),N("N6"))</f>
        <v>Quoi ?</v>
      </c>
      <c r="O342" s="112">
        <v>150</v>
      </c>
      <c r="P342" s="113">
        <f>IF(1=1,IF(M342="","",IF(AND(ISNUMBER(M342),M342&lt;1,N342="kg"),MAX(1,ROUND(M342*1000,0)),IF(AND(ISNUMBER(M342),M342&lt;1,N342="L"),MAX(1,ROUND(M342*100,0)),ROUND(M342,3)))),N("O6"))</f>
        <v>150</v>
      </c>
      <c r="Q342" s="114" t="str">
        <f>IF(1=1,IF(M342="","",IF(AND(ISNUMBER(M342),M342&lt;1,N342="kg"),"g",IF(AND(ISNUMBER(M342),M342&lt;1,N342="L"),"cl",N342))),N("P6"))</f>
        <v>Quoi ?</v>
      </c>
      <c r="R342" s="115" t="str">
        <f>IF(1=1,IF(E342="","",IF(F342="","A CONTROLER",IF(NOT(ISNUMBER(F342)),"TEXTE",IF(OR(L342="",L342&lt;=0),"COMMANDE PRINCIPALE INCOMPLETE",IF(G342="","UNITE MANQUANTE",IF(COUNTIF(B384:B428,AE342)=0,"UNITE A CONTROLER","OK")))))),N("Q9"))</f>
        <v>UNITE A CONTROLER</v>
      </c>
      <c r="S342" s="105"/>
      <c r="T342" s="159" t="str">
        <f>B342</f>
        <v>NOM DE LA RECETTE À SAISIR</v>
      </c>
      <c r="U342" s="117">
        <v>100</v>
      </c>
      <c r="V342" s="112">
        <v>150</v>
      </c>
      <c r="W342" s="118">
        <f>IF(1=1,IF(OR(U342="",V342="",NOT(ISNUMBER(U342)),NOT(ISNUMBER(V342)),U342=0),"",V342/U342),N("U6"))</f>
        <v>1.5</v>
      </c>
      <c r="X342" s="119">
        <f>IF(1=1,IF(OR(W342="",NOT(ISNUMBER(F342))),"",F342*W342*IFERROR(INDEX(D384:D428,MATCH(AE342,B384:B428,0)),1)),N("V7"))</f>
        <v>15</v>
      </c>
      <c r="Y342" s="120" t="str">
        <f>IF(1=1,IF(F342="","",IF(G342="","",IFERROR(INDEX(E384:E428,MATCH(AE342,B384:B428,0)),G342&amp;""))),N("W6"))</f>
        <v>Quoi ?</v>
      </c>
      <c r="Z342" s="121">
        <f>IF(1=1,IF(X342="","",IF(AND(ISNUMBER(X342),X342&lt;1,Y342="kg"),MAX(1,ROUND(X342*1000,0)),IF(AND(ISNUMBER(X342),X342&lt;1,Y342="L"),MAX(1,ROUND(X342*100,0)),ROUND(X342,3)))),N("X6"))</f>
        <v>15</v>
      </c>
      <c r="AA342" s="122" t="str">
        <f>IF(1=1,IF(X342="","",IF(AND(ISNUMBER(X342),X342&lt;1,Y342="kg"),"g",IF(AND(ISNUMBER(X342),X342&lt;1,Y342="L"),"cl",Y342))),N("Y6"))</f>
        <v>Quoi ?</v>
      </c>
      <c r="AB342" s="123" t="str">
        <f>IF(1=1,IF(E342="","",IF(F342="","A CONTROLER",IF(NOT(ISNUMBER(F342)),"TEXTE",IF(OR(W342="",W342&lt;=0),"COMMANDE COUVERTS INCOMPLETE",IF(G342="","UNITE MANQUANTE",IF(COUNTIF(B384:B428,AE342)=0,"UNITE A CONTROLER","OK")))))),N("Z6"))</f>
        <v>UNITE A CONTROLER</v>
      </c>
      <c r="AD342" s="124">
        <v>62</v>
      </c>
      <c r="AE342" s="125" t="str">
        <f>IF(1=1,IF(G342="","",UPPER(TRIM(SUBSTITUTE(SUBSTITUTE(G342&amp;"",CHAR(160)," ")," "," ")))),N("AC6"))</f>
        <v>QUOI ?</v>
      </c>
      <c r="AG342" s="244" t="s">
        <v>72</v>
      </c>
    </row>
    <row r="343" spans="1:33" ht="15.75" x14ac:dyDescent="0.25">
      <c r="A343" s="160" t="str">
        <f>IF(1=1,IF(E343="","",A342),N("A7"))</f>
        <v/>
      </c>
      <c r="B343" s="127" t="str">
        <f>IF(1=1,IF(E343="","",B342),N("B7"))</f>
        <v/>
      </c>
      <c r="C343" s="127"/>
      <c r="D343" s="129" t="str">
        <f>IF(ISBLANK(E343),"",LARGE(D342:D342,1)+1)</f>
        <v/>
      </c>
      <c r="E343" s="130"/>
      <c r="F343" s="131"/>
      <c r="G343" s="170"/>
      <c r="H343" s="105"/>
      <c r="I343" s="132" t="str">
        <f>IF(1=1,IF(E343="","",I342),N("H7"))</f>
        <v/>
      </c>
      <c r="J343" s="133" t="str">
        <f>IF(1=1,IF(E343="","",J342),N("I7"))</f>
        <v/>
      </c>
      <c r="K343" s="134" t="str">
        <f>IF(1=1,IF(E343="","",K342),N("J7"))</f>
        <v/>
      </c>
      <c r="L343" s="135" t="str">
        <f>IF(1=1,IF(OR(J343="",O343="",NOT(ISNUMBER(J343)),NOT(ISNUMBER(O343)),J343=0),"",O343/J343),N("L7"))</f>
        <v/>
      </c>
      <c r="M343" s="136" t="str">
        <f>IF(1=1,IF(OR(L343="",NOT(ISNUMBER(F343))),"",F343*L343*IFERROR(INDEX(D384:D428,MATCH(AE343,B384:B428,0)),1)),N("M13"))</f>
        <v/>
      </c>
      <c r="N343" s="137" t="str">
        <f>IF(1=1,IF(F343="","",IF(G343="","",IFERROR(INDEX(E384:E428,MATCH(AE343,B384:B428,0)),G343&amp;""))),N("N6"))</f>
        <v/>
      </c>
      <c r="O343" s="138" t="str">
        <f>IF(1=1,IF(E343="","",O342),N("K7"))</f>
        <v/>
      </c>
      <c r="P343" s="139" t="str">
        <f>IF(1=1,IF(M343="","",IF(AND(ISNUMBER(M343),M343&lt;1,N343="kg"),MAX(1,ROUND(M343*1000,0)),IF(AND(ISNUMBER(M343),M343&lt;1,N343="L"),MAX(1,ROUND(M343*100,0)),ROUND(M343,3)))),N("O7"))</f>
        <v/>
      </c>
      <c r="Q343" s="140" t="str">
        <f>IF(1=1,IF(M343="","",IF(AND(ISNUMBER(M343),M343&lt;1,N343="kg"),"g",IF(AND(ISNUMBER(M343),M343&lt;1,N343="L"),"cl",N343))),N("P7"))</f>
        <v/>
      </c>
      <c r="R343" s="161" t="str">
        <f>IF(1=1,IF(E343="","",IF(F343="","A CONTROLER",IF(NOT(ISNUMBER(F343)),"TEXTE",IF(OR(L343="",L343&lt;=0),"COMMANDE PRINCIPALE INCOMPLETE",IF(G343="","UNITE MANQUANTE",IF(COUNTIF(B384:B428,AE343)=0,"UNITE A CONTROLER","OK")))))),N("Q9"))</f>
        <v/>
      </c>
      <c r="S343" s="105"/>
      <c r="T343" s="141">
        <f t="shared" ref="T343:T376" si="20">E343</f>
        <v>0</v>
      </c>
      <c r="U343" s="133" t="str">
        <f>IF(1=1,IF(E343="","",U342),N("S7"))</f>
        <v/>
      </c>
      <c r="V343" s="133" t="str">
        <f>IF(1=1,IF(E343="","",V342),N("T7"))</f>
        <v/>
      </c>
      <c r="W343" s="135" t="str">
        <f>IF(1=1,IF(OR(U343="",V343="",NOT(ISNUMBER(U343)),NOT(ISNUMBER(V343)),U343=0),"",V343/U343),N("U7"))</f>
        <v/>
      </c>
      <c r="X343" s="136" t="str">
        <f>IF(1=1,IF(OR(W343="",NOT(ISNUMBER(F343))),"",F343*W343*IFERROR(INDEX(D384:D428,MATCH(AE343,B384:B428,0)),1)),N("V7"))</f>
        <v/>
      </c>
      <c r="Y343" s="137" t="str">
        <f>IF(1=1,IF(F343="","",IF(G343="","",IFERROR(INDEX(E384:E428,MATCH(AE343,B384:B428,0)),G343&amp;""))),N("W6"))</f>
        <v/>
      </c>
      <c r="Z343" s="142" t="str">
        <f>IF(1=1,IF(X343="","",IF(AND(ISNUMBER(X343),X343&lt;1,Y343="kg"),MAX(1,ROUND(X343*1000,0)),IF(AND(ISNUMBER(X343),X343&lt;1,Y343="L"),MAX(1,ROUND(X343*100,0)),ROUND(X343,3)))),N("X7"))</f>
        <v/>
      </c>
      <c r="AA343" s="143" t="str">
        <f>IF(1=1,IF(X343="","",IF(AND(ISNUMBER(X343),X343&lt;1,Y343="kg"),"g",IF(AND(ISNUMBER(X343),X343&lt;1,Y343="L"),"cl",Y343))),N("Y7"))</f>
        <v/>
      </c>
      <c r="AB343" s="123" t="str">
        <f>IF(1=1,IF(E343="","",IF(F343="","A CONTROLER",IF(NOT(ISNUMBER(F343)),"TEXTE",IF(OR(W343="",W343&lt;=0),"COMMANDE COUVERTS INCOMPLETE",IF(G343="","UNITE MANQUANTE",IF(COUNTIF(B384:B428,AE343)=0,"UNITE A CONTROLER","OK")))))),N("Z6"))</f>
        <v/>
      </c>
      <c r="AD343" s="144" t="str">
        <f>IF(1=1,IF(E343="","",AD342),N("AB7"))</f>
        <v/>
      </c>
      <c r="AE343" s="125" t="str">
        <f>IF(1=1,IF(G343="","",UPPER(TRIM(SUBSTITUTE(SUBSTITUTE(G343&amp;"",CHAR(160)," ")," "," ")))),N("AC7"))</f>
        <v/>
      </c>
      <c r="AG343" s="244" t="s">
        <v>74</v>
      </c>
    </row>
    <row r="344" spans="1:33" ht="15.75" x14ac:dyDescent="0.25">
      <c r="A344" s="160" t="str">
        <f>IF(1=1,IF(E344="","",A342),N("A8"))</f>
        <v/>
      </c>
      <c r="B344" s="127" t="str">
        <f>IF(1=1,IF(E344="","",B342),N("B8"))</f>
        <v/>
      </c>
      <c r="C344" s="127"/>
      <c r="D344" s="129" t="str">
        <f>IF(ISBLANK(E344),"",LARGE(D342:D343,1)+1)</f>
        <v/>
      </c>
      <c r="E344" s="130"/>
      <c r="F344" s="131"/>
      <c r="G344" s="170"/>
      <c r="H344" s="105"/>
      <c r="I344" s="132" t="str">
        <f>IF(1=1,IF(E344="","",I342),N("H8"))</f>
        <v/>
      </c>
      <c r="J344" s="133" t="str">
        <f>IF(1=1,IF(E344="","",J342),N("I8"))</f>
        <v/>
      </c>
      <c r="K344" s="134" t="str">
        <f>IF(1=1,IF(E344="","",K342),N("J8"))</f>
        <v/>
      </c>
      <c r="L344" s="135" t="str">
        <f>IF(1=1,IF(OR(J344="",O344="",NOT(ISNUMBER(J344)),NOT(ISNUMBER(O344)),J344=0),"",O344/J344),N("L8"))</f>
        <v/>
      </c>
      <c r="M344" s="136" t="str">
        <f>IF(1=1,IF(OR(L344="",NOT(ISNUMBER(F344))),"",F344*L344*IFERROR(INDEX(D384:D428,MATCH(AE344,B384:B428,0)),1)),N("M13"))</f>
        <v/>
      </c>
      <c r="N344" s="137" t="str">
        <f>IF(1=1,IF(F344="","",IF(G344="","",IFERROR(INDEX(E384:E428,MATCH(AE344,B384:B428,0)),G344&amp;""))),N("N6"))</f>
        <v/>
      </c>
      <c r="O344" s="138" t="str">
        <f>IF(1=1,IF(E344="","",O342),N("K8"))</f>
        <v/>
      </c>
      <c r="P344" s="139" t="str">
        <f>IF(1=1,IF(M344="","",IF(AND(ISNUMBER(M344),M344&lt;1,N344="kg"),MAX(1,ROUND(M344*1000,0)),IF(AND(ISNUMBER(M344),M344&lt;1,N344="L"),MAX(1,ROUND(M344*100,0)),ROUND(M344,3)))),N("O8"))</f>
        <v/>
      </c>
      <c r="Q344" s="140" t="str">
        <f>IF(1=1,IF(M344="","",IF(AND(ISNUMBER(M344),M344&lt;1,N344="kg"),"g",IF(AND(ISNUMBER(M344),M344&lt;1,N344="L"),"cl",N344))),N("P8"))</f>
        <v/>
      </c>
      <c r="R344" s="161" t="str">
        <f>IF(1=1,IF(E344="","",IF(F344="","A CONTROLER",IF(NOT(ISNUMBER(F344)),"TEXTE",IF(OR(L344="",L344&lt;=0),"COMMANDE PRINCIPALE INCOMPLETE",IF(G344="","UNITE MANQUANTE",IF(COUNTIF(B384:B428,AE344)=0,"UNITE A CONTROLER","OK")))))),N("Q9"))</f>
        <v/>
      </c>
      <c r="S344" s="105"/>
      <c r="T344" s="141">
        <f t="shared" si="20"/>
        <v>0</v>
      </c>
      <c r="U344" s="133" t="str">
        <f>IF(1=1,IF(E344="","",U342),N("S8"))</f>
        <v/>
      </c>
      <c r="V344" s="133" t="str">
        <f>IF(1=1,IF(E344="","",V342),N("T8"))</f>
        <v/>
      </c>
      <c r="W344" s="135" t="str">
        <f>IF(1=1,IF(OR(U344="",V344="",NOT(ISNUMBER(U344)),NOT(ISNUMBER(V344)),U344=0),"",V344/U344),N("U8"))</f>
        <v/>
      </c>
      <c r="X344" s="136" t="str">
        <f>IF(1=1,IF(OR(W344="",NOT(ISNUMBER(F344))),"",F344*W344*IFERROR(INDEX(D384:D428,MATCH(AE344,B384:B428,0)),1)),N("V7"))</f>
        <v/>
      </c>
      <c r="Y344" s="137" t="str">
        <f>IF(1=1,IF(F344="","",IF(G344="","",IFERROR(INDEX(E384:E428,MATCH(AE344,B384:B428,0)),G344&amp;""))),N("W6"))</f>
        <v/>
      </c>
      <c r="Z344" s="142" t="str">
        <f>IF(1=1,IF(X344="","",IF(AND(ISNUMBER(X344),X344&lt;1,Y344="kg"),MAX(1,ROUND(X344*1000,0)),IF(AND(ISNUMBER(X344),X344&lt;1,Y344="L"),MAX(1,ROUND(X344*100,0)),ROUND(X344,3)))),N("X8"))</f>
        <v/>
      </c>
      <c r="AA344" s="143" t="str">
        <f>IF(1=1,IF(X344="","",IF(AND(ISNUMBER(X344),X344&lt;1,Y344="kg"),"g",IF(AND(ISNUMBER(X344),X344&lt;1,Y344="L"),"cl",Y344))),N("Y8"))</f>
        <v/>
      </c>
      <c r="AB344" s="123" t="str">
        <f>IF(1=1,IF(E344="","",IF(F344="","A CONTROLER",IF(NOT(ISNUMBER(F344)),"TEXTE",IF(OR(W344="",W344&lt;=0),"COMMANDE COUVERTS INCOMPLETE",IF(G344="","UNITE MANQUANTE",IF(COUNTIF(B384:B428,AE344)=0,"UNITE A CONTROLER","OK")))))),N("Z6"))</f>
        <v/>
      </c>
      <c r="AD344" s="144" t="str">
        <f>IF(1=1,IF(E344="","",AD342),N("AB8"))</f>
        <v/>
      </c>
      <c r="AE344" s="125" t="str">
        <f>IF(1=1,IF(G344="","",UPPER(TRIM(SUBSTITUTE(SUBSTITUTE(G344&amp;"",CHAR(160)," ")," "," ")))),N("AC8"))</f>
        <v/>
      </c>
      <c r="AG344" s="244" t="s">
        <v>76</v>
      </c>
    </row>
    <row r="345" spans="1:33" ht="15.75" x14ac:dyDescent="0.25">
      <c r="A345" s="160" t="str">
        <f>IF(1=1,IF(E345="","",A342),N("A9"))</f>
        <v/>
      </c>
      <c r="B345" s="127" t="str">
        <f>IF(1=1,IF(E345="","",B342),N("B9"))</f>
        <v/>
      </c>
      <c r="C345" s="127"/>
      <c r="D345" s="129" t="str">
        <f>IF(ISBLANK(E345),"",LARGE(D342:D344,1)+1)</f>
        <v/>
      </c>
      <c r="E345" s="130"/>
      <c r="F345" s="131"/>
      <c r="G345" s="170"/>
      <c r="H345" s="105"/>
      <c r="I345" s="132" t="str">
        <f>IF(1=1,IF(E345="","",I342),N("H9"))</f>
        <v/>
      </c>
      <c r="J345" s="133" t="str">
        <f>IF(1=1,IF(E345="","",J342),N("I9"))</f>
        <v/>
      </c>
      <c r="K345" s="134" t="str">
        <f>IF(1=1,IF(E345="","",K342),N("J9"))</f>
        <v/>
      </c>
      <c r="L345" s="135" t="str">
        <f>IF(1=1,IF(OR(J345="",O345="",NOT(ISNUMBER(J345)),NOT(ISNUMBER(O345)),J345=0),"",O345/J345),N("L9"))</f>
        <v/>
      </c>
      <c r="M345" s="136" t="str">
        <f>IF(1=1,IF(OR(L345="",NOT(ISNUMBER(F345))),"",F345*L345*IFERROR(INDEX(D384:D428,MATCH(AE345,B384:B428,0)),1)),N("M13"))</f>
        <v/>
      </c>
      <c r="N345" s="137" t="str">
        <f>IF(1=1,IF(F345="","",IF(G345="","",IFERROR(INDEX(E384:E428,MATCH(AE345,B384:B428,0)),G345&amp;""))),N("N6"))</f>
        <v/>
      </c>
      <c r="O345" s="138" t="str">
        <f>IF(1=1,IF(E345="","",O342),N("K9"))</f>
        <v/>
      </c>
      <c r="P345" s="139" t="str">
        <f>IF(1=1,IF(M345="","",IF(AND(ISNUMBER(M345),M345&lt;1,N345="kg"),MAX(1,ROUND(M345*1000,0)),IF(AND(ISNUMBER(M345),M345&lt;1,N345="L"),MAX(1,ROUND(M345*100,0)),ROUND(M345,3)))),N("O9"))</f>
        <v/>
      </c>
      <c r="Q345" s="140" t="str">
        <f>IF(1=1,IF(M345="","",IF(AND(ISNUMBER(M345),M345&lt;1,N345="kg"),"g",IF(AND(ISNUMBER(M345),M345&lt;1,N345="L"),"cl",N345))),N("P9"))</f>
        <v/>
      </c>
      <c r="R345" s="161" t="str">
        <f>IF(1=1,IF(E345="","",IF(F345="","A CONTROLER",IF(NOT(ISNUMBER(F345)),"TEXTE",IF(OR(L345="",L345&lt;=0),"COMMANDE PRINCIPALE INCOMPLETE",IF(G345="","UNITE MANQUANTE",IF(COUNTIF(B384:B428,AE345)=0,"UNITE A CONTROLER","OK")))))),N("Q9"))</f>
        <v/>
      </c>
      <c r="S345" s="105"/>
      <c r="T345" s="141">
        <f t="shared" si="20"/>
        <v>0</v>
      </c>
      <c r="U345" s="133" t="str">
        <f>IF(1=1,IF(E345="","",U342),N("S9"))</f>
        <v/>
      </c>
      <c r="V345" s="133" t="str">
        <f>IF(1=1,IF(E345="","",V342),N("T9"))</f>
        <v/>
      </c>
      <c r="W345" s="135" t="str">
        <f>IF(1=1,IF(OR(U345="",V345="",NOT(ISNUMBER(U345)),NOT(ISNUMBER(V345)),U345=0),"",V345/U345),N("U9"))</f>
        <v/>
      </c>
      <c r="X345" s="136" t="str">
        <f>IF(1=1,IF(OR(W345="",NOT(ISNUMBER(F345))),"",F345*W345*IFERROR(INDEX(D384:D428,MATCH(AE345,B384:B428,0)),1)),N("V7"))</f>
        <v/>
      </c>
      <c r="Y345" s="137" t="str">
        <f>IF(1=1,IF(F345="","",IF(G345="","",IFERROR(INDEX(E384:E428,MATCH(AE345,B384:B428,0)),G345&amp;""))),N("W6"))</f>
        <v/>
      </c>
      <c r="Z345" s="142" t="str">
        <f>IF(1=1,IF(X345="","",IF(AND(ISNUMBER(X345),X345&lt;1,Y345="kg"),MAX(1,ROUND(X345*1000,0)),IF(AND(ISNUMBER(X345),X345&lt;1,Y345="L"),MAX(1,ROUND(X345*100,0)),ROUND(X345,3)))),N("X9"))</f>
        <v/>
      </c>
      <c r="AA345" s="143" t="str">
        <f>IF(1=1,IF(X345="","",IF(AND(ISNUMBER(X345),X345&lt;1,Y345="kg"),"g",IF(AND(ISNUMBER(X345),X345&lt;1,Y345="L"),"cl",Y345))),N("Y9"))</f>
        <v/>
      </c>
      <c r="AB345" s="123" t="str">
        <f>IF(1=1,IF(E345="","",IF(F345="","A CONTROLER",IF(NOT(ISNUMBER(F345)),"TEXTE",IF(OR(W345="",W345&lt;=0),"COMMANDE COUVERTS INCOMPLETE",IF(G345="","UNITE MANQUANTE",IF(COUNTIF(B384:B428,AE345)=0,"UNITE A CONTROLER","OK")))))),N("Z6"))</f>
        <v/>
      </c>
      <c r="AD345" s="144" t="str">
        <f>IF(1=1,IF(E345="","",AD342),N("AB9"))</f>
        <v/>
      </c>
      <c r="AE345" s="125" t="str">
        <f>IF(1=1,IF(G345="","",UPPER(TRIM(SUBSTITUTE(SUBSTITUTE(G345&amp;"",CHAR(160)," ")," "," ")))),N("AC9"))</f>
        <v/>
      </c>
      <c r="AG345" s="244" t="s">
        <v>78</v>
      </c>
    </row>
    <row r="346" spans="1:33" ht="15.75" x14ac:dyDescent="0.25">
      <c r="A346" s="160" t="str">
        <f>IF(1=1,IF(E346="","",A342),N("A10"))</f>
        <v/>
      </c>
      <c r="B346" s="127" t="str">
        <f>IF(1=1,IF(E346="","",B342),N("B10"))</f>
        <v/>
      </c>
      <c r="C346" s="127"/>
      <c r="D346" s="129" t="str">
        <f>IF(ISBLANK(E346),"",LARGE(D342:D345,1)+1)</f>
        <v/>
      </c>
      <c r="E346" s="130"/>
      <c r="F346" s="131"/>
      <c r="G346" s="170"/>
      <c r="H346" s="105"/>
      <c r="I346" s="132" t="str">
        <f>IF(1=1,IF(E346="","",I342),N("H10"))</f>
        <v/>
      </c>
      <c r="J346" s="133" t="str">
        <f>IF(1=1,IF(E346="","",J342),N("I10"))</f>
        <v/>
      </c>
      <c r="K346" s="134" t="str">
        <f>IF(1=1,IF(E346="","",K342),N("J10"))</f>
        <v/>
      </c>
      <c r="L346" s="135" t="str">
        <f>IF(1=1,IF(OR(J346="",O346="",NOT(ISNUMBER(J346)),NOT(ISNUMBER(O346)),J346=0),"",O346/J346),N("L10"))</f>
        <v/>
      </c>
      <c r="M346" s="136" t="str">
        <f>IF(1=1,IF(OR(L346="",NOT(ISNUMBER(F346))),"",F346*L346*IFERROR(INDEX(D384:D428,MATCH(AE346,B384:B428,0)),1)),N("M13"))</f>
        <v/>
      </c>
      <c r="N346" s="137" t="str">
        <f>IF(1=1,IF(F346="","",IF(G346="","",IFERROR(INDEX(E384:E428,MATCH(AE346,B384:B428,0)),G346&amp;""))),N("N6"))</f>
        <v/>
      </c>
      <c r="O346" s="138" t="str">
        <f>IF(1=1,IF(E346="","",O342),N("K10"))</f>
        <v/>
      </c>
      <c r="P346" s="139" t="str">
        <f>IF(1=1,IF(M346="","",IF(AND(ISNUMBER(M346),M346&lt;1,N346="kg"),MAX(1,ROUND(M346*1000,0)),IF(AND(ISNUMBER(M346),M346&lt;1,N346="L"),MAX(1,ROUND(M346*100,0)),ROUND(M346,3)))),N("O10"))</f>
        <v/>
      </c>
      <c r="Q346" s="140" t="str">
        <f>IF(1=1,IF(M346="","",IF(AND(ISNUMBER(M346),M346&lt;1,N346="kg"),"g",IF(AND(ISNUMBER(M346),M346&lt;1,N346="L"),"cl",N346))),N("P10"))</f>
        <v/>
      </c>
      <c r="R346" s="161" t="str">
        <f>IF(1=1,IF(E346="","",IF(F346="","A CONTROLER",IF(NOT(ISNUMBER(F346)),"TEXTE",IF(OR(L346="",L346&lt;=0),"COMMANDE PRINCIPALE INCOMPLETE",IF(G346="","UNITE MANQUANTE",IF(COUNTIF(B384:B428,AE346)=0,"UNITE A CONTROLER","OK")))))),N("Q9"))</f>
        <v/>
      </c>
      <c r="S346" s="105"/>
      <c r="T346" s="141">
        <f t="shared" si="20"/>
        <v>0</v>
      </c>
      <c r="U346" s="133" t="str">
        <f>IF(1=1,IF(E346="","",U342),N("S10"))</f>
        <v/>
      </c>
      <c r="V346" s="133" t="str">
        <f>IF(1=1,IF(E346="","",V342),N("T10"))</f>
        <v/>
      </c>
      <c r="W346" s="135" t="str">
        <f>IF(1=1,IF(OR(U346="",V346="",NOT(ISNUMBER(U346)),NOT(ISNUMBER(V346)),U346=0),"",V346/U346),N("U10"))</f>
        <v/>
      </c>
      <c r="X346" s="136" t="str">
        <f>IF(1=1,IF(OR(W346="",NOT(ISNUMBER(F346))),"",F346*W346*IFERROR(INDEX(D384:D428,MATCH(AE346,B384:B428,0)),1)),N("V7"))</f>
        <v/>
      </c>
      <c r="Y346" s="137" t="str">
        <f>IF(1=1,IF(F346="","",IF(G346="","",IFERROR(INDEX(E384:E428,MATCH(AE346,B384:B428,0)),G346&amp;""))),N("W6"))</f>
        <v/>
      </c>
      <c r="Z346" s="142" t="str">
        <f>IF(1=1,IF(X346="","",IF(AND(ISNUMBER(X346),X346&lt;1,Y346="kg"),MAX(1,ROUND(X346*1000,0)),IF(AND(ISNUMBER(X346),X346&lt;1,Y346="L"),MAX(1,ROUND(X346*100,0)),ROUND(X346,3)))),N("X10"))</f>
        <v/>
      </c>
      <c r="AA346" s="143" t="str">
        <f>IF(1=1,IF(X346="","",IF(AND(ISNUMBER(X346),X346&lt;1,Y346="kg"),"g",IF(AND(ISNUMBER(X346),X346&lt;1,Y346="L"),"cl",Y346))),N("Y10"))</f>
        <v/>
      </c>
      <c r="AB346" s="123" t="str">
        <f>IF(1=1,IF(E346="","",IF(F346="","A CONTROLER",IF(NOT(ISNUMBER(F346)),"TEXTE",IF(OR(W346="",W346&lt;=0),"COMMANDE COUVERTS INCOMPLETE",IF(G346="","UNITE MANQUANTE",IF(COUNTIF(B384:B428,AE346)=0,"UNITE A CONTROLER","OK")))))),N("Z6"))</f>
        <v/>
      </c>
      <c r="AD346" s="144" t="str">
        <f>IF(1=1,IF(E346="","",AD342),N("AB10"))</f>
        <v/>
      </c>
      <c r="AE346" s="125" t="str">
        <f>IF(1=1,IF(G346="","",UPPER(TRIM(SUBSTITUTE(SUBSTITUTE(G346&amp;"",CHAR(160)," ")," "," ")))),N("AC10"))</f>
        <v/>
      </c>
      <c r="AG346" s="244" t="s">
        <v>80</v>
      </c>
    </row>
    <row r="347" spans="1:33" ht="15.75" x14ac:dyDescent="0.25">
      <c r="A347" s="160" t="str">
        <f>IF(1=1,IF(E347="","",A342),N("A11"))</f>
        <v/>
      </c>
      <c r="B347" s="127" t="str">
        <f>IF(1=1,IF(E347="","",B342),N("B11"))</f>
        <v/>
      </c>
      <c r="C347" s="127"/>
      <c r="D347" s="129" t="str">
        <f>IF(ISBLANK(E347),"",LARGE(D342:D346,1)+1)</f>
        <v/>
      </c>
      <c r="E347" s="130"/>
      <c r="F347" s="131"/>
      <c r="G347" s="170"/>
      <c r="H347" s="105"/>
      <c r="I347" s="132" t="str">
        <f>IF(1=1,IF(E347="","",I342),N("H11"))</f>
        <v/>
      </c>
      <c r="J347" s="133" t="str">
        <f>IF(1=1,IF(E347="","",J342),N("I11"))</f>
        <v/>
      </c>
      <c r="K347" s="134" t="str">
        <f>IF(1=1,IF(E347="","",K342),N("J11"))</f>
        <v/>
      </c>
      <c r="L347" s="135" t="str">
        <f>IF(1=1,IF(OR(J347="",O347="",NOT(ISNUMBER(J347)),NOT(ISNUMBER(O347)),J347=0),"",O347/J347),N("L11"))</f>
        <v/>
      </c>
      <c r="M347" s="136" t="str">
        <f>IF(1=1,IF(OR(L347="",NOT(ISNUMBER(F347))),"",F347*L347*IFERROR(INDEX(D384:D428,MATCH(AE347,B384:B428,0)),1)),N("M13"))</f>
        <v/>
      </c>
      <c r="N347" s="137" t="str">
        <f>IF(1=1,IF(F347="","",IF(G347="","",IFERROR(INDEX(E384:E428,MATCH(AE347,B384:B428,0)),G347&amp;""))),N("N6"))</f>
        <v/>
      </c>
      <c r="O347" s="138" t="str">
        <f>IF(1=1,IF(E347="","",O342),N("K11"))</f>
        <v/>
      </c>
      <c r="P347" s="139" t="str">
        <f>IF(1=1,IF(M347="","",IF(AND(ISNUMBER(M347),M347&lt;1,N347="kg"),MAX(1,ROUND(M347*1000,0)),IF(AND(ISNUMBER(M347),M347&lt;1,N347="L"),MAX(1,ROUND(M347*100,0)),ROUND(M347,3)))),N("O11"))</f>
        <v/>
      </c>
      <c r="Q347" s="140" t="str">
        <f>IF(1=1,IF(M347="","",IF(AND(ISNUMBER(M347),M347&lt;1,N347="kg"),"g",IF(AND(ISNUMBER(M347),M347&lt;1,N347="L"),"cl",N347))),N("P11"))</f>
        <v/>
      </c>
      <c r="R347" s="161" t="str">
        <f>IF(1=1,IF(E347="","",IF(F347="","A CONTROLER",IF(NOT(ISNUMBER(F347)),"TEXTE",IF(OR(L347="",L347&lt;=0),"COMMANDE PRINCIPALE INCOMPLETE",IF(G347="","UNITE MANQUANTE",IF(COUNTIF(B384:B428,AE347)=0,"UNITE A CONTROLER","OK")))))),N("Q9"))</f>
        <v/>
      </c>
      <c r="S347" s="105"/>
      <c r="T347" s="141">
        <f t="shared" si="20"/>
        <v>0</v>
      </c>
      <c r="U347" s="133" t="str">
        <f>IF(1=1,IF(E347="","",U342),N("S11"))</f>
        <v/>
      </c>
      <c r="V347" s="133" t="str">
        <f>IF(1=1,IF(E347="","",V342),N("T11"))</f>
        <v/>
      </c>
      <c r="W347" s="135" t="str">
        <f>IF(1=1,IF(OR(U347="",V347="",NOT(ISNUMBER(U347)),NOT(ISNUMBER(V347)),U347=0),"",V347/U347),N("U11"))</f>
        <v/>
      </c>
      <c r="X347" s="136" t="str">
        <f>IF(1=1,IF(OR(W347="",NOT(ISNUMBER(F347))),"",F347*W347*IFERROR(INDEX(D384:D428,MATCH(AE347,B384:B428,0)),1)),N("V7"))</f>
        <v/>
      </c>
      <c r="Y347" s="137" t="str">
        <f>IF(1=1,IF(F347="","",IF(G347="","",IFERROR(INDEX(E384:E428,MATCH(AE347,B384:B428,0)),G347&amp;""))),N("W6"))</f>
        <v/>
      </c>
      <c r="Z347" s="142" t="str">
        <f>IF(1=1,IF(X347="","",IF(AND(ISNUMBER(X347),X347&lt;1,Y347="kg"),MAX(1,ROUND(X347*1000,0)),IF(AND(ISNUMBER(X347),X347&lt;1,Y347="L"),MAX(1,ROUND(X347*100,0)),ROUND(X347,3)))),N("X11"))</f>
        <v/>
      </c>
      <c r="AA347" s="143" t="str">
        <f>IF(1=1,IF(X347="","",IF(AND(ISNUMBER(X347),X347&lt;1,Y347="kg"),"g",IF(AND(ISNUMBER(X347),X347&lt;1,Y347="L"),"cl",Y347))),N("Y11"))</f>
        <v/>
      </c>
      <c r="AB347" s="123" t="str">
        <f>IF(1=1,IF(E347="","",IF(F347="","A CONTROLER",IF(NOT(ISNUMBER(F347)),"TEXTE",IF(OR(W347="",W347&lt;=0),"COMMANDE COUVERTS INCOMPLETE",IF(G347="","UNITE MANQUANTE",IF(COUNTIF(B384:B428,AE347)=0,"UNITE A CONTROLER","OK")))))),N("Z6"))</f>
        <v/>
      </c>
      <c r="AD347" s="144" t="str">
        <f>IF(1=1,IF(E347="","",AD342),N("AB11"))</f>
        <v/>
      </c>
      <c r="AE347" s="125" t="str">
        <f>IF(1=1,IF(G347="","",UPPER(TRIM(SUBSTITUTE(SUBSTITUTE(G347&amp;"",CHAR(160)," ")," "," ")))),N("AC11"))</f>
        <v/>
      </c>
      <c r="AG347" s="244" t="s">
        <v>66</v>
      </c>
    </row>
    <row r="348" spans="1:33" ht="15.75" x14ac:dyDescent="0.25">
      <c r="A348" s="160" t="str">
        <f>IF(1=1,IF(E348="","",A342),N("A12"))</f>
        <v/>
      </c>
      <c r="B348" s="127" t="str">
        <f>IF(1=1,IF(E348="","",B342),N("B12"))</f>
        <v/>
      </c>
      <c r="C348" s="127"/>
      <c r="D348" s="129" t="str">
        <f>IF(ISBLANK(E348),"",LARGE(D342:D347,1)+1)</f>
        <v/>
      </c>
      <c r="E348" s="130"/>
      <c r="F348" s="131"/>
      <c r="G348" s="170"/>
      <c r="H348" s="105"/>
      <c r="I348" s="132" t="str">
        <f>IF(1=1,IF(E348="","",I342),N("H12"))</f>
        <v/>
      </c>
      <c r="J348" s="133" t="str">
        <f>IF(1=1,IF(E348="","",J342),N("I12"))</f>
        <v/>
      </c>
      <c r="K348" s="134" t="str">
        <f>IF(1=1,IF(E348="","",K342),N("J12"))</f>
        <v/>
      </c>
      <c r="L348" s="135" t="str">
        <f>IF(1=1,IF(OR(J348="",O348="",NOT(ISNUMBER(J348)),NOT(ISNUMBER(O348)),J348=0),"",O348/J348),N("L12"))</f>
        <v/>
      </c>
      <c r="M348" s="136" t="str">
        <f>IF(1=1,IF(OR(L348="",NOT(ISNUMBER(F348))),"",F348*L348*IFERROR(INDEX(D384:D428,MATCH(AE348,B384:B428,0)),1)),N("M13"))</f>
        <v/>
      </c>
      <c r="N348" s="137" t="str">
        <f>IF(1=1,IF(F348="","",IF(G348="","",IFERROR(INDEX(E384:E428,MATCH(AE348,B384:B428,0)),G348&amp;""))),N("N6"))</f>
        <v/>
      </c>
      <c r="O348" s="138" t="str">
        <f>IF(1=1,IF(E348="","",O342),N("K12"))</f>
        <v/>
      </c>
      <c r="P348" s="139" t="str">
        <f>IF(1=1,IF(M348="","",IF(AND(ISNUMBER(M348),M348&lt;1,N348="kg"),MAX(1,ROUND(M348*1000,0)),IF(AND(ISNUMBER(M348),M348&lt;1,N348="L"),MAX(1,ROUND(M348*100,0)),ROUND(M348,3)))),N("O12"))</f>
        <v/>
      </c>
      <c r="Q348" s="140" t="str">
        <f>IF(1=1,IF(M348="","",IF(AND(ISNUMBER(M348),M348&lt;1,N348="kg"),"g",IF(AND(ISNUMBER(M348),M348&lt;1,N348="L"),"cl",N348))),N("P12"))</f>
        <v/>
      </c>
      <c r="R348" s="161" t="str">
        <f>IF(1=1,IF(E348="","",IF(F348="","A CONTROLER",IF(NOT(ISNUMBER(F348)),"TEXTE",IF(OR(L348="",L348&lt;=0),"COMMANDE PRINCIPALE INCOMPLETE",IF(G348="","UNITE MANQUANTE",IF(COUNTIF(B384:B428,AE348)=0,"UNITE A CONTROLER","OK")))))),N("Q9"))</f>
        <v/>
      </c>
      <c r="S348" s="105"/>
      <c r="T348" s="141">
        <f t="shared" si="20"/>
        <v>0</v>
      </c>
      <c r="U348" s="133" t="str">
        <f>IF(1=1,IF(E348="","",U342),N("S12"))</f>
        <v/>
      </c>
      <c r="V348" s="133" t="str">
        <f>IF(1=1,IF(E348="","",V342),N("T12"))</f>
        <v/>
      </c>
      <c r="W348" s="135" t="str">
        <f>IF(1=1,IF(OR(U348="",V348="",NOT(ISNUMBER(U348)),NOT(ISNUMBER(V348)),U348=0),"",V348/U348),N("U12"))</f>
        <v/>
      </c>
      <c r="X348" s="136" t="str">
        <f>IF(1=1,IF(OR(W348="",NOT(ISNUMBER(F348))),"",F348*W348*IFERROR(INDEX(D384:D428,MATCH(AE348,B384:B428,0)),1)),N("V7"))</f>
        <v/>
      </c>
      <c r="Y348" s="137" t="str">
        <f>IF(1=1,IF(F348="","",IF(G348="","",IFERROR(INDEX(E384:E428,MATCH(AE348,B384:B428,0)),G348&amp;""))),N("W6"))</f>
        <v/>
      </c>
      <c r="Z348" s="142" t="str">
        <f>IF(1=1,IF(X348="","",IF(AND(ISNUMBER(X348),X348&lt;1,Y348="kg"),MAX(1,ROUND(X348*1000,0)),IF(AND(ISNUMBER(X348),X348&lt;1,Y348="L"),MAX(1,ROUND(X348*100,0)),ROUND(X348,3)))),N("X12"))</f>
        <v/>
      </c>
      <c r="AA348" s="143" t="str">
        <f>IF(1=1,IF(X348="","",IF(AND(ISNUMBER(X348),X348&lt;1,Y348="kg"),"g",IF(AND(ISNUMBER(X348),X348&lt;1,Y348="L"),"cl",Y348))),N("Y12"))</f>
        <v/>
      </c>
      <c r="AB348" s="123" t="str">
        <f>IF(1=1,IF(E348="","",IF(F348="","A CONTROLER",IF(NOT(ISNUMBER(F348)),"TEXTE",IF(OR(W348="",W348&lt;=0),"COMMANDE COUVERTS INCOMPLETE",IF(G348="","UNITE MANQUANTE",IF(COUNTIF(B384:B428,AE348)=0,"UNITE A CONTROLER","OK")))))),N("Z6"))</f>
        <v/>
      </c>
      <c r="AD348" s="144" t="str">
        <f>IF(1=1,IF(E348="","",AD342),N("AB12"))</f>
        <v/>
      </c>
      <c r="AE348" s="125" t="str">
        <f>IF(1=1,IF(G348="","",UPPER(TRIM(SUBSTITUTE(SUBSTITUTE(G348&amp;"",CHAR(160)," ")," "," ")))),N("AC12"))</f>
        <v/>
      </c>
      <c r="AG348" s="244" t="s">
        <v>64</v>
      </c>
    </row>
    <row r="349" spans="1:33" ht="15.75" x14ac:dyDescent="0.25">
      <c r="A349" s="160" t="str">
        <f>IF(1=1,IF(E349="","",A342),N("A13"))</f>
        <v/>
      </c>
      <c r="B349" s="127" t="str">
        <f>IF(1=1,IF(E349="","",B342),N("B13"))</f>
        <v/>
      </c>
      <c r="C349" s="127"/>
      <c r="D349" s="129" t="str">
        <f>IF(ISBLANK(E349),"",LARGE(D342:D348,1)+1)</f>
        <v/>
      </c>
      <c r="E349" s="130"/>
      <c r="F349" s="131"/>
      <c r="G349" s="170"/>
      <c r="H349" s="105"/>
      <c r="I349" s="132" t="str">
        <f>IF(1=1,IF(E349="","",I342),N("H13"))</f>
        <v/>
      </c>
      <c r="J349" s="133" t="str">
        <f>IF(1=1,IF(E349="","",J342),N("I13"))</f>
        <v/>
      </c>
      <c r="K349" s="134" t="str">
        <f>IF(1=1,IF(E349="","",K342),N("J13"))</f>
        <v/>
      </c>
      <c r="L349" s="135" t="str">
        <f>IF(1=1,IF(OR(J349="",O349="",NOT(ISNUMBER(J349)),NOT(ISNUMBER(O349)),J349=0),"",O349/J349),N("L13"))</f>
        <v/>
      </c>
      <c r="M349" s="136" t="str">
        <f>IF(1=1,IF(OR(L349="",NOT(ISNUMBER(F349))),"",F349*L349*IFERROR(INDEX(D384:D428,MATCH(AE349,B384:B428,0)),1)),N("M13"))</f>
        <v/>
      </c>
      <c r="N349" s="137" t="str">
        <f>IF(1=1,IF(F349="","",IF(G349="","",IFERROR(INDEX(E384:E428,MATCH(AE349,B384:B428,0)),G349&amp;""))),N("N6"))</f>
        <v/>
      </c>
      <c r="O349" s="138" t="str">
        <f>IF(1=1,IF(E349="","",O342),N("K13"))</f>
        <v/>
      </c>
      <c r="P349" s="139" t="str">
        <f>IF(1=1,IF(M349="","",IF(AND(ISNUMBER(M349),M349&lt;1,N349="kg"),MAX(1,ROUND(M349*1000,0)),IF(AND(ISNUMBER(M349),M349&lt;1,N349="L"),MAX(1,ROUND(M349*100,0)),ROUND(M349,3)))),N("O13"))</f>
        <v/>
      </c>
      <c r="Q349" s="140" t="str">
        <f>IF(1=1,IF(M349="","",IF(AND(ISNUMBER(M349),M349&lt;1,N349="kg"),"g",IF(AND(ISNUMBER(M349),M349&lt;1,N349="L"),"cl",N349))),N("P13"))</f>
        <v/>
      </c>
      <c r="R349" s="161" t="str">
        <f>IF(1=1,IF(E349="","",IF(F349="","A CONTROLER",IF(NOT(ISNUMBER(F349)),"TEXTE",IF(OR(L349="",L349&lt;=0),"COMMANDE PRINCIPALE INCOMPLETE",IF(G349="","UNITE MANQUANTE",IF(COUNTIF(B384:B428,AE349)=0,"UNITE A CONTROLER","OK")))))),N("Q9"))</f>
        <v/>
      </c>
      <c r="S349" s="105"/>
      <c r="T349" s="141">
        <f t="shared" si="20"/>
        <v>0</v>
      </c>
      <c r="U349" s="133" t="str">
        <f>IF(1=1,IF(E349="","",U342),N("S13"))</f>
        <v/>
      </c>
      <c r="V349" s="133" t="str">
        <f>IF(1=1,IF(E349="","",V342),N("T13"))</f>
        <v/>
      </c>
      <c r="W349" s="135" t="str">
        <f>IF(1=1,IF(OR(U349="",V349="",NOT(ISNUMBER(U349)),NOT(ISNUMBER(V349)),U349=0),"",V349/U349),N("U13"))</f>
        <v/>
      </c>
      <c r="X349" s="136" t="str">
        <f>IF(1=1,IF(OR(W349="",NOT(ISNUMBER(F349))),"",F349*W349*IFERROR(INDEX(D384:D428,MATCH(AE349,B384:B428,0)),1)),N("V7"))</f>
        <v/>
      </c>
      <c r="Y349" s="137" t="str">
        <f>IF(1=1,IF(F349="","",IF(G349="","",IFERROR(INDEX(E384:E428,MATCH(AE349,B384:B428,0)),G349&amp;""))),N("W6"))</f>
        <v/>
      </c>
      <c r="Z349" s="142" t="str">
        <f>IF(1=1,IF(X349="","",IF(AND(ISNUMBER(X349),X349&lt;1,Y349="kg"),MAX(1,ROUND(X349*1000,0)),IF(AND(ISNUMBER(X349),X349&lt;1,Y349="L"),MAX(1,ROUND(X349*100,0)),ROUND(X349,3)))),N("X13"))</f>
        <v/>
      </c>
      <c r="AA349" s="143" t="str">
        <f>IF(1=1,IF(X349="","",IF(AND(ISNUMBER(X349),X349&lt;1,Y349="kg"),"g",IF(AND(ISNUMBER(X349),X349&lt;1,Y349="L"),"cl",Y349))),N("Y13"))</f>
        <v/>
      </c>
      <c r="AB349" s="123" t="str">
        <f>IF(1=1,IF(E349="","",IF(F349="","A CONTROLER",IF(NOT(ISNUMBER(F349)),"TEXTE",IF(OR(W349="",W349&lt;=0),"COMMANDE COUVERTS INCOMPLETE",IF(G349="","UNITE MANQUANTE",IF(COUNTIF(B384:B428,AE349)=0,"UNITE A CONTROLER","OK")))))),N("Z6"))</f>
        <v/>
      </c>
      <c r="AD349" s="144" t="str">
        <f>IF(1=1,IF(E349="","",AD342),N("AB13"))</f>
        <v/>
      </c>
      <c r="AE349" s="125" t="str">
        <f>IF(1=1,IF(G349="","",UPPER(TRIM(SUBSTITUTE(SUBSTITUTE(G349&amp;"",CHAR(160)," ")," "," ")))),N("AC13"))</f>
        <v/>
      </c>
      <c r="AG349" s="244"/>
    </row>
    <row r="350" spans="1:33" ht="15.75" x14ac:dyDescent="0.25">
      <c r="A350" s="160" t="str">
        <f>IF(1=1,IF(E350="","",A342),N("A14"))</f>
        <v/>
      </c>
      <c r="B350" s="127" t="str">
        <f>IF(1=1,IF(E350="","",B342),N("B14"))</f>
        <v/>
      </c>
      <c r="C350" s="127"/>
      <c r="D350" s="129" t="str">
        <f>IF(ISBLANK(E350),"",LARGE(D342:D349,1)+1)</f>
        <v/>
      </c>
      <c r="E350" s="130"/>
      <c r="F350" s="131"/>
      <c r="G350" s="170"/>
      <c r="H350" s="105"/>
      <c r="I350" s="132" t="str">
        <f>IF(1=1,IF(E350="","",I342),N("H14"))</f>
        <v/>
      </c>
      <c r="J350" s="133" t="str">
        <f>IF(1=1,IF(E350="","",J342),N("I14"))</f>
        <v/>
      </c>
      <c r="K350" s="134" t="str">
        <f>IF(1=1,IF(E350="","",K342),N("J14"))</f>
        <v/>
      </c>
      <c r="L350" s="135" t="str">
        <f>IF(1=1,IF(OR(J350="",O350="",NOT(ISNUMBER(J350)),NOT(ISNUMBER(O350)),J350=0),"",O350/J350),N("L14"))</f>
        <v/>
      </c>
      <c r="M350" s="136" t="str">
        <f>IF(1=1,IF(OR(L350="",NOT(ISNUMBER(F350))),"",F350*L350*IFERROR(INDEX(D384:D428,MATCH(AE350,B384:B428,0)),1)),N("M13"))</f>
        <v/>
      </c>
      <c r="N350" s="137" t="str">
        <f>IF(1=1,IF(F350="","",IF(G350="","",IFERROR(INDEX(E384:E428,MATCH(AE350,B384:B428,0)),G350&amp;""))),N("N6"))</f>
        <v/>
      </c>
      <c r="O350" s="138" t="str">
        <f>IF(1=1,IF(E350="","",O342),N("K14"))</f>
        <v/>
      </c>
      <c r="P350" s="139" t="str">
        <f>IF(1=1,IF(M350="","",IF(AND(ISNUMBER(M350),M350&lt;1,N350="kg"),MAX(1,ROUND(M350*1000,0)),IF(AND(ISNUMBER(M350),M350&lt;1,N350="L"),MAX(1,ROUND(M350*100,0)),ROUND(M350,3)))),N("O14"))</f>
        <v/>
      </c>
      <c r="Q350" s="140" t="str">
        <f>IF(1=1,IF(M350="","",IF(AND(ISNUMBER(M350),M350&lt;1,N350="kg"),"g",IF(AND(ISNUMBER(M350),M350&lt;1,N350="L"),"cl",N350))),N("P14"))</f>
        <v/>
      </c>
      <c r="R350" s="161" t="str">
        <f>IF(1=1,IF(E350="","",IF(F350="","A CONTROLER",IF(NOT(ISNUMBER(F350)),"TEXTE",IF(OR(L350="",L350&lt;=0),"COMMANDE PRINCIPALE INCOMPLETE",IF(G350="","UNITE MANQUANTE",IF(COUNTIF(B384:B428,AE350)=0,"UNITE A CONTROLER","OK")))))),N("Q9"))</f>
        <v/>
      </c>
      <c r="S350" s="105"/>
      <c r="T350" s="141">
        <f t="shared" si="20"/>
        <v>0</v>
      </c>
      <c r="U350" s="133" t="str">
        <f>IF(1=1,IF(E350="","",U342),N("S14"))</f>
        <v/>
      </c>
      <c r="V350" s="133" t="str">
        <f>IF(1=1,IF(E350="","",V342),N("T14"))</f>
        <v/>
      </c>
      <c r="W350" s="135" t="str">
        <f>IF(1=1,IF(OR(U350="",V350="",NOT(ISNUMBER(U350)),NOT(ISNUMBER(V350)),U350=0),"",V350/U350),N("U14"))</f>
        <v/>
      </c>
      <c r="X350" s="136" t="str">
        <f>IF(1=1,IF(OR(W350="",NOT(ISNUMBER(F350))),"",F350*W350*IFERROR(INDEX(D384:D428,MATCH(AE350,B384:B428,0)),1)),N("V7"))</f>
        <v/>
      </c>
      <c r="Y350" s="137" t="str">
        <f>IF(1=1,IF(F350="","",IF(G350="","",IFERROR(INDEX(E384:E428,MATCH(AE350,B384:B428,0)),G350&amp;""))),N("W6"))</f>
        <v/>
      </c>
      <c r="Z350" s="142" t="str">
        <f>IF(1=1,IF(X350="","",IF(AND(ISNUMBER(X350),X350&lt;1,Y350="kg"),MAX(1,ROUND(X350*1000,0)),IF(AND(ISNUMBER(X350),X350&lt;1,Y350="L"),MAX(1,ROUND(X350*100,0)),ROUND(X350,3)))),N("X14"))</f>
        <v/>
      </c>
      <c r="AA350" s="143" t="str">
        <f>IF(1=1,IF(X350="","",IF(AND(ISNUMBER(X350),X350&lt;1,Y350="kg"),"g",IF(AND(ISNUMBER(X350),X350&lt;1,Y350="L"),"cl",Y350))),N("Y14"))</f>
        <v/>
      </c>
      <c r="AB350" s="123" t="str">
        <f>IF(1=1,IF(E350="","",IF(F350="","A CONTROLER",IF(NOT(ISNUMBER(F350)),"TEXTE",IF(OR(W350="",W350&lt;=0),"COMMANDE COUVERTS INCOMPLETE",IF(G350="","UNITE MANQUANTE",IF(COUNTIF(B384:B428,AE350)=0,"UNITE A CONTROLER","OK")))))),N("Z6"))</f>
        <v/>
      </c>
      <c r="AD350" s="144" t="str">
        <f>IF(1=1,IF(E350="","",AD342),N("AB14"))</f>
        <v/>
      </c>
      <c r="AE350" s="125" t="str">
        <f>IF(1=1,IF(G350="","",UPPER(TRIM(SUBSTITUTE(SUBSTITUTE(G350&amp;"",CHAR(160)," ")," "," ")))),N("AC14"))</f>
        <v/>
      </c>
    </row>
    <row r="351" spans="1:33" ht="15.75" x14ac:dyDescent="0.25">
      <c r="A351" s="160" t="str">
        <f>IF(1=1,IF(E351="","",A342),N("A15"))</f>
        <v/>
      </c>
      <c r="B351" s="127" t="str">
        <f>IF(1=1,IF(E351="","",B342),N("B15"))</f>
        <v/>
      </c>
      <c r="C351" s="127"/>
      <c r="D351" s="129" t="str">
        <f>IF(ISBLANK(E351),"",LARGE(D342:D350,1)+1)</f>
        <v/>
      </c>
      <c r="E351" s="130"/>
      <c r="F351" s="131"/>
      <c r="G351" s="170"/>
      <c r="H351" s="105"/>
      <c r="I351" s="132" t="str">
        <f>IF(1=1,IF(E351="","",I342),N("H15"))</f>
        <v/>
      </c>
      <c r="J351" s="133" t="str">
        <f>IF(1=1,IF(E351="","",J342),N("I15"))</f>
        <v/>
      </c>
      <c r="K351" s="134" t="str">
        <f>IF(1=1,IF(E351="","",K342),N("J15"))</f>
        <v/>
      </c>
      <c r="L351" s="135" t="str">
        <f>IF(1=1,IF(OR(J351="",O351="",NOT(ISNUMBER(J351)),NOT(ISNUMBER(O351)),J351=0),"",O351/J351),N("L15"))</f>
        <v/>
      </c>
      <c r="M351" s="136" t="str">
        <f>IF(1=1,IF(OR(L351="",NOT(ISNUMBER(F351))),"",F351*L351*IFERROR(INDEX(D384:D428,MATCH(AE351,B384:B428,0)),1)),N("M13"))</f>
        <v/>
      </c>
      <c r="N351" s="137" t="str">
        <f>IF(1=1,IF(F351="","",IF(G351="","",IFERROR(INDEX(E384:E428,MATCH(AE351,B384:B428,0)),G351&amp;""))),N("N6"))</f>
        <v/>
      </c>
      <c r="O351" s="138" t="str">
        <f>IF(1=1,IF(E351="","",O342),N("K15"))</f>
        <v/>
      </c>
      <c r="P351" s="139" t="str">
        <f>IF(1=1,IF(M351="","",IF(AND(ISNUMBER(M351),M351&lt;1,N351="kg"),MAX(1,ROUND(M351*1000,0)),IF(AND(ISNUMBER(M351),M351&lt;1,N351="L"),MAX(1,ROUND(M351*100,0)),ROUND(M351,3)))),N("O15"))</f>
        <v/>
      </c>
      <c r="Q351" s="140" t="str">
        <f>IF(1=1,IF(M351="","",IF(AND(ISNUMBER(M351),M351&lt;1,N351="kg"),"g",IF(AND(ISNUMBER(M351),M351&lt;1,N351="L"),"cl",N351))),N("P15"))</f>
        <v/>
      </c>
      <c r="R351" s="161" t="str">
        <f>IF(1=1,IF(E351="","",IF(F351="","A CONTROLER",IF(NOT(ISNUMBER(F351)),"TEXTE",IF(OR(L351="",L351&lt;=0),"COMMANDE PRINCIPALE INCOMPLETE",IF(G351="","UNITE MANQUANTE",IF(COUNTIF(B384:B428,AE351)=0,"UNITE A CONTROLER","OK")))))),N("Q9"))</f>
        <v/>
      </c>
      <c r="S351" s="105"/>
      <c r="T351" s="141">
        <f t="shared" si="20"/>
        <v>0</v>
      </c>
      <c r="U351" s="133" t="str">
        <f>IF(1=1,IF(E351="","",U342),N("S15"))</f>
        <v/>
      </c>
      <c r="V351" s="133" t="str">
        <f>IF(1=1,IF(E351="","",V342),N("T15"))</f>
        <v/>
      </c>
      <c r="W351" s="135" t="str">
        <f>IF(1=1,IF(OR(U351="",V351="",NOT(ISNUMBER(U351)),NOT(ISNUMBER(V351)),U351=0),"",V351/U351),N("U15"))</f>
        <v/>
      </c>
      <c r="X351" s="136" t="str">
        <f>IF(1=1,IF(OR(W351="",NOT(ISNUMBER(F351))),"",F351*W351*IFERROR(INDEX(D384:D428,MATCH(AE351,B384:B428,0)),1)),N("V7"))</f>
        <v/>
      </c>
      <c r="Y351" s="137" t="str">
        <f>IF(1=1,IF(F351="","",IF(G351="","",IFERROR(INDEX(E384:E428,MATCH(AE351,B384:B428,0)),G351&amp;""))),N("W6"))</f>
        <v/>
      </c>
      <c r="Z351" s="142" t="str">
        <f>IF(1=1,IF(X351="","",IF(AND(ISNUMBER(X351),X351&lt;1,Y351="kg"),MAX(1,ROUND(X351*1000,0)),IF(AND(ISNUMBER(X351),X351&lt;1,Y351="L"),MAX(1,ROUND(X351*100,0)),ROUND(X351,3)))),N("X15"))</f>
        <v/>
      </c>
      <c r="AA351" s="143" t="str">
        <f>IF(1=1,IF(X351="","",IF(AND(ISNUMBER(X351),X351&lt;1,Y351="kg"),"g",IF(AND(ISNUMBER(X351),X351&lt;1,Y351="L"),"cl",Y351))),N("Y15"))</f>
        <v/>
      </c>
      <c r="AB351" s="123" t="str">
        <f>IF(1=1,IF(E351="","",IF(F351="","A CONTROLER",IF(NOT(ISNUMBER(F351)),"TEXTE",IF(OR(W351="",W351&lt;=0),"COMMANDE COUVERTS INCOMPLETE",IF(G351="","UNITE MANQUANTE",IF(COUNTIF(B384:B428,AE351)=0,"UNITE A CONTROLER","OK")))))),N("Z6"))</f>
        <v/>
      </c>
      <c r="AD351" s="144" t="str">
        <f>IF(1=1,IF(E351="","",AD342),N("AB15"))</f>
        <v/>
      </c>
      <c r="AE351" s="125" t="str">
        <f>IF(1=1,IF(G351="","",UPPER(TRIM(SUBSTITUTE(SUBSTITUTE(G351&amp;"",CHAR(160)," ")," "," ")))),N("AC15"))</f>
        <v/>
      </c>
    </row>
    <row r="352" spans="1:33" ht="15.75" x14ac:dyDescent="0.25">
      <c r="A352" s="160" t="str">
        <f>IF(1=1,IF(E352="","",A342),N("A16"))</f>
        <v/>
      </c>
      <c r="B352" s="127" t="str">
        <f>IF(1=1,IF(E352="","",B342),N("B16"))</f>
        <v/>
      </c>
      <c r="C352" s="127"/>
      <c r="D352" s="129" t="str">
        <f>IF(ISBLANK(E352),"",LARGE(D342:D351,1)+1)</f>
        <v/>
      </c>
      <c r="E352" s="130"/>
      <c r="F352" s="131"/>
      <c r="G352" s="170"/>
      <c r="H352" s="105"/>
      <c r="I352" s="132" t="str">
        <f>IF(1=1,IF(E352="","",I342),N("H16"))</f>
        <v/>
      </c>
      <c r="J352" s="133" t="str">
        <f>IF(1=1,IF(E352="","",J342),N("I16"))</f>
        <v/>
      </c>
      <c r="K352" s="134" t="str">
        <f>IF(1=1,IF(E352="","",K342),N("J16"))</f>
        <v/>
      </c>
      <c r="L352" s="135" t="str">
        <f>IF(1=1,IF(OR(J352="",O352="",NOT(ISNUMBER(J352)),NOT(ISNUMBER(O352)),J352=0),"",O352/J352),N("L16"))</f>
        <v/>
      </c>
      <c r="M352" s="136" t="str">
        <f>IF(1=1,IF(OR(L352="",NOT(ISNUMBER(F352))),"",F352*L352*IFERROR(INDEX(D384:D428,MATCH(AE352,B384:B428,0)),1)),N("M13"))</f>
        <v/>
      </c>
      <c r="N352" s="137" t="str">
        <f>IF(1=1,IF(F352="","",IF(G352="","",IFERROR(INDEX(E384:E428,MATCH(AE352,B384:B428,0)),G352&amp;""))),N("N6"))</f>
        <v/>
      </c>
      <c r="O352" s="138" t="str">
        <f>IF(1=1,IF(E352="","",O342),N("K16"))</f>
        <v/>
      </c>
      <c r="P352" s="139" t="str">
        <f>IF(1=1,IF(M352="","",IF(AND(ISNUMBER(M352),M352&lt;1,N352="kg"),MAX(1,ROUND(M352*1000,0)),IF(AND(ISNUMBER(M352),M352&lt;1,N352="L"),MAX(1,ROUND(M352*100,0)),ROUND(M352,3)))),N("O16"))</f>
        <v/>
      </c>
      <c r="Q352" s="140" t="str">
        <f>IF(1=1,IF(M352="","",IF(AND(ISNUMBER(M352),M352&lt;1,N352="kg"),"g",IF(AND(ISNUMBER(M352),M352&lt;1,N352="L"),"cl",N352))),N("P16"))</f>
        <v/>
      </c>
      <c r="R352" s="161" t="str">
        <f>IF(1=1,IF(E352="","",IF(F352="","A CONTROLER",IF(NOT(ISNUMBER(F352)),"TEXTE",IF(OR(L352="",L352&lt;=0),"COMMANDE PRINCIPALE INCOMPLETE",IF(G352="","UNITE MANQUANTE",IF(COUNTIF(B384:B428,AE352)=0,"UNITE A CONTROLER","OK")))))),N("Q9"))</f>
        <v/>
      </c>
      <c r="S352" s="105"/>
      <c r="T352" s="141">
        <f t="shared" si="20"/>
        <v>0</v>
      </c>
      <c r="U352" s="133" t="str">
        <f>IF(1=1,IF(E352="","",U342),N("S16"))</f>
        <v/>
      </c>
      <c r="V352" s="133" t="str">
        <f>IF(1=1,IF(E352="","",V342),N("T16"))</f>
        <v/>
      </c>
      <c r="W352" s="135" t="str">
        <f>IF(1=1,IF(OR(U352="",V352="",NOT(ISNUMBER(U352)),NOT(ISNUMBER(V352)),U352=0),"",V352/U352),N("U16"))</f>
        <v/>
      </c>
      <c r="X352" s="136" t="str">
        <f>IF(1=1,IF(OR(W352="",NOT(ISNUMBER(F352))),"",F352*W352*IFERROR(INDEX(D384:D428,MATCH(AE352,B384:B428,0)),1)),N("V7"))</f>
        <v/>
      </c>
      <c r="Y352" s="137" t="str">
        <f>IF(1=1,IF(F352="","",IF(G352="","",IFERROR(INDEX(E384:E428,MATCH(AE352,B384:B428,0)),G352&amp;""))),N("W6"))</f>
        <v/>
      </c>
      <c r="Z352" s="142" t="str">
        <f>IF(1=1,IF(X352="","",IF(AND(ISNUMBER(X352),X352&lt;1,Y352="kg"),MAX(1,ROUND(X352*1000,0)),IF(AND(ISNUMBER(X352),X352&lt;1,Y352="L"),MAX(1,ROUND(X352*100,0)),ROUND(X352,3)))),N("X16"))</f>
        <v/>
      </c>
      <c r="AA352" s="143" t="str">
        <f>IF(1=1,IF(X352="","",IF(AND(ISNUMBER(X352),X352&lt;1,Y352="kg"),"g",IF(AND(ISNUMBER(X352),X352&lt;1,Y352="L"),"cl",Y352))),N("Y16"))</f>
        <v/>
      </c>
      <c r="AB352" s="123" t="str">
        <f>IF(1=1,IF(E352="","",IF(F352="","A CONTROLER",IF(NOT(ISNUMBER(F352)),"TEXTE",IF(OR(W352="",W352&lt;=0),"COMMANDE COUVERTS INCOMPLETE",IF(G352="","UNITE MANQUANTE",IF(COUNTIF(B384:B428,AE352)=0,"UNITE A CONTROLER","OK")))))),N("Z6"))</f>
        <v/>
      </c>
      <c r="AD352" s="144" t="str">
        <f>IF(1=1,IF(E352="","",AD342),N("AB16"))</f>
        <v/>
      </c>
      <c r="AE352" s="125" t="str">
        <f>IF(1=1,IF(G352="","",UPPER(TRIM(SUBSTITUTE(SUBSTITUTE(G352&amp;"",CHAR(160)," ")," "," ")))),N("AC16"))</f>
        <v/>
      </c>
    </row>
    <row r="353" spans="1:31" ht="15.75" x14ac:dyDescent="0.25">
      <c r="A353" s="160" t="str">
        <f>IF(1=1,IF(E353="","",A342),N("A17"))</f>
        <v/>
      </c>
      <c r="B353" s="127" t="str">
        <f>IF(1=1,IF(E353="","",B342),N("B17"))</f>
        <v/>
      </c>
      <c r="C353" s="127"/>
      <c r="D353" s="129" t="str">
        <f>IF(ISBLANK(E353),"",LARGE(D342:D352,1)+1)</f>
        <v/>
      </c>
      <c r="E353" s="130"/>
      <c r="F353" s="131"/>
      <c r="G353" s="170"/>
      <c r="H353" s="105"/>
      <c r="I353" s="132" t="str">
        <f>IF(1=1,IF(E353="","",I342),N("H17"))</f>
        <v/>
      </c>
      <c r="J353" s="133" t="str">
        <f>IF(1=1,IF(E353="","",J342),N("I17"))</f>
        <v/>
      </c>
      <c r="K353" s="134" t="str">
        <f>IF(1=1,IF(E353="","",K342),N("J17"))</f>
        <v/>
      </c>
      <c r="L353" s="135" t="str">
        <f>IF(1=1,IF(OR(J353="",O353="",NOT(ISNUMBER(J353)),NOT(ISNUMBER(O353)),J353=0),"",O353/J353),N("L17"))</f>
        <v/>
      </c>
      <c r="M353" s="136" t="str">
        <f>IF(1=1,IF(OR(L353="",NOT(ISNUMBER(F353))),"",F353*L353*IFERROR(INDEX(D384:D428,MATCH(AE353,B384:B428,0)),1)),N("M13"))</f>
        <v/>
      </c>
      <c r="N353" s="137" t="str">
        <f>IF(1=1,IF(F353="","",IF(G353="","",IFERROR(INDEX(E384:E428,MATCH(AE353,B384:B428,0)),G353&amp;""))),N("N6"))</f>
        <v/>
      </c>
      <c r="O353" s="138" t="str">
        <f>IF(1=1,IF(E353="","",O342),N("K17"))</f>
        <v/>
      </c>
      <c r="P353" s="139" t="str">
        <f>IF(1=1,IF(M353="","",IF(AND(ISNUMBER(M353),M353&lt;1,N353="kg"),MAX(1,ROUND(M353*1000,0)),IF(AND(ISNUMBER(M353),M353&lt;1,N353="L"),MAX(1,ROUND(M353*100,0)),ROUND(M353,3)))),N("O17"))</f>
        <v/>
      </c>
      <c r="Q353" s="140" t="str">
        <f>IF(1=1,IF(M353="","",IF(AND(ISNUMBER(M353),M353&lt;1,N353="kg"),"g",IF(AND(ISNUMBER(M353),M353&lt;1,N353="L"),"cl",N353))),N("P17"))</f>
        <v/>
      </c>
      <c r="R353" s="161" t="str">
        <f>IF(1=1,IF(E353="","",IF(F353="","A CONTROLER",IF(NOT(ISNUMBER(F353)),"TEXTE",IF(OR(L353="",L353&lt;=0),"COMMANDE PRINCIPALE INCOMPLETE",IF(G353="","UNITE MANQUANTE",IF(COUNTIF(B384:B428,AE353)=0,"UNITE A CONTROLER","OK")))))),N("Q9"))</f>
        <v/>
      </c>
      <c r="S353" s="105"/>
      <c r="T353" s="141">
        <f t="shared" si="20"/>
        <v>0</v>
      </c>
      <c r="U353" s="133" t="str">
        <f>IF(1=1,IF(E353="","",U342),N("S17"))</f>
        <v/>
      </c>
      <c r="V353" s="133" t="str">
        <f>IF(1=1,IF(E353="","",V342),N("T17"))</f>
        <v/>
      </c>
      <c r="W353" s="135" t="str">
        <f>IF(1=1,IF(OR(U353="",V353="",NOT(ISNUMBER(U353)),NOT(ISNUMBER(V353)),U353=0),"",V353/U353),N("U17"))</f>
        <v/>
      </c>
      <c r="X353" s="136" t="str">
        <f>IF(1=1,IF(OR(W353="",NOT(ISNUMBER(F353))),"",F353*W353*IFERROR(INDEX(D384:D428,MATCH(AE353,B384:B428,0)),1)),N("V7"))</f>
        <v/>
      </c>
      <c r="Y353" s="137" t="str">
        <f>IF(1=1,IF(F353="","",IF(G353="","",IFERROR(INDEX(E384:E428,MATCH(AE353,B384:B428,0)),G353&amp;""))),N("W6"))</f>
        <v/>
      </c>
      <c r="Z353" s="142" t="str">
        <f>IF(1=1,IF(X353="","",IF(AND(ISNUMBER(X353),X353&lt;1,Y353="kg"),MAX(1,ROUND(X353*1000,0)),IF(AND(ISNUMBER(X353),X353&lt;1,Y353="L"),MAX(1,ROUND(X353*100,0)),ROUND(X353,3)))),N("X17"))</f>
        <v/>
      </c>
      <c r="AA353" s="143" t="str">
        <f>IF(1=1,IF(X353="","",IF(AND(ISNUMBER(X353),X353&lt;1,Y353="kg"),"g",IF(AND(ISNUMBER(X353),X353&lt;1,Y353="L"),"cl",Y353))),N("Y17"))</f>
        <v/>
      </c>
      <c r="AB353" s="123" t="str">
        <f>IF(1=1,IF(E353="","",IF(F353="","A CONTROLER",IF(NOT(ISNUMBER(F353)),"TEXTE",IF(OR(W353="",W353&lt;=0),"COMMANDE COUVERTS INCOMPLETE",IF(G353="","UNITE MANQUANTE",IF(COUNTIF(B384:B428,AE353)=0,"UNITE A CONTROLER","OK")))))),N("Z6"))</f>
        <v/>
      </c>
      <c r="AD353" s="144" t="str">
        <f>IF(1=1,IF(E353="","",AD342),N("AB17"))</f>
        <v/>
      </c>
      <c r="AE353" s="125" t="str">
        <f>IF(1=1,IF(G353="","",UPPER(TRIM(SUBSTITUTE(SUBSTITUTE(G353&amp;"",CHAR(160)," ")," "," ")))),N("AC17"))</f>
        <v/>
      </c>
    </row>
    <row r="354" spans="1:31" ht="15.75" x14ac:dyDescent="0.25">
      <c r="A354" s="160" t="str">
        <f>IF(1=1,IF(E354="","",A342),N("A18"))</f>
        <v/>
      </c>
      <c r="B354" s="127" t="str">
        <f>IF(1=1,IF(E354="","",B342),N("B18"))</f>
        <v/>
      </c>
      <c r="C354" s="127"/>
      <c r="D354" s="129" t="str">
        <f>IF(ISBLANK(E354),"",LARGE(D342:D353,1)+1)</f>
        <v/>
      </c>
      <c r="E354" s="130"/>
      <c r="F354" s="131"/>
      <c r="G354" s="170"/>
      <c r="H354" s="105"/>
      <c r="I354" s="132" t="str">
        <f>IF(1=1,IF(E354="","",I342),N("H18"))</f>
        <v/>
      </c>
      <c r="J354" s="133" t="str">
        <f>IF(1=1,IF(E354="","",J342),N("I18"))</f>
        <v/>
      </c>
      <c r="K354" s="134" t="str">
        <f>IF(1=1,IF(E354="","",K342),N("J18"))</f>
        <v/>
      </c>
      <c r="L354" s="135" t="str">
        <f>IF(1=1,IF(OR(J354="",O354="",NOT(ISNUMBER(J354)),NOT(ISNUMBER(O354)),J354=0),"",O354/J354),N("L18"))</f>
        <v/>
      </c>
      <c r="M354" s="136" t="str">
        <f>IF(1=1,IF(OR(L354="",NOT(ISNUMBER(F354))),"",F354*L354*IFERROR(INDEX(D384:D428,MATCH(AE354,B384:B428,0)),1)),N("M13"))</f>
        <v/>
      </c>
      <c r="N354" s="137" t="str">
        <f>IF(1=1,IF(F354="","",IF(G354="","",IFERROR(INDEX(E384:E428,MATCH(AE354,B384:B428,0)),G354&amp;""))),N("N6"))</f>
        <v/>
      </c>
      <c r="O354" s="138" t="str">
        <f>IF(1=1,IF(E354="","",O342),N("K18"))</f>
        <v/>
      </c>
      <c r="P354" s="139" t="str">
        <f>IF(1=1,IF(M354="","",IF(AND(ISNUMBER(M354),M354&lt;1,N354="kg"),MAX(1,ROUND(M354*1000,0)),IF(AND(ISNUMBER(M354),M354&lt;1,N354="L"),MAX(1,ROUND(M354*100,0)),ROUND(M354,3)))),N("O18"))</f>
        <v/>
      </c>
      <c r="Q354" s="140" t="str">
        <f>IF(1=1,IF(M354="","",IF(AND(ISNUMBER(M354),M354&lt;1,N354="kg"),"g",IF(AND(ISNUMBER(M354),M354&lt;1,N354="L"),"cl",N354))),N("P18"))</f>
        <v/>
      </c>
      <c r="R354" s="161" t="str">
        <f>IF(1=1,IF(E354="","",IF(F354="","A CONTROLER",IF(NOT(ISNUMBER(F354)),"TEXTE",IF(OR(L354="",L354&lt;=0),"COMMANDE PRINCIPALE INCOMPLETE",IF(G354="","UNITE MANQUANTE",IF(COUNTIF(B384:B428,AE354)=0,"UNITE A CONTROLER","OK")))))),N("Q9"))</f>
        <v/>
      </c>
      <c r="S354" s="105"/>
      <c r="T354" s="141">
        <f t="shared" si="20"/>
        <v>0</v>
      </c>
      <c r="U354" s="133" t="str">
        <f>IF(1=1,IF(E354="","",U342),N("S18"))</f>
        <v/>
      </c>
      <c r="V354" s="133" t="str">
        <f>IF(1=1,IF(E354="","",V342),N("T18"))</f>
        <v/>
      </c>
      <c r="W354" s="135" t="str">
        <f>IF(1=1,IF(OR(U354="",V354="",NOT(ISNUMBER(U354)),NOT(ISNUMBER(V354)),U354=0),"",V354/U354),N("U18"))</f>
        <v/>
      </c>
      <c r="X354" s="136" t="str">
        <f>IF(1=1,IF(OR(W354="",NOT(ISNUMBER(F354))),"",F354*W354*IFERROR(INDEX(D384:D428,MATCH(AE354,B384:B428,0)),1)),N("V7"))</f>
        <v/>
      </c>
      <c r="Y354" s="137" t="str">
        <f>IF(1=1,IF(F354="","",IF(G354="","",IFERROR(INDEX(E384:E428,MATCH(AE354,B384:B428,0)),G354&amp;""))),N("W6"))</f>
        <v/>
      </c>
      <c r="Z354" s="142" t="str">
        <f>IF(1=1,IF(X354="","",IF(AND(ISNUMBER(X354),X354&lt;1,Y354="kg"),MAX(1,ROUND(X354*1000,0)),IF(AND(ISNUMBER(X354),X354&lt;1,Y354="L"),MAX(1,ROUND(X354*100,0)),ROUND(X354,3)))),N("X18"))</f>
        <v/>
      </c>
      <c r="AA354" s="143" t="str">
        <f>IF(1=1,IF(X354="","",IF(AND(ISNUMBER(X354),X354&lt;1,Y354="kg"),"g",IF(AND(ISNUMBER(X354),X354&lt;1,Y354="L"),"cl",Y354))),N("Y18"))</f>
        <v/>
      </c>
      <c r="AB354" s="123" t="str">
        <f>IF(1=1,IF(E354="","",IF(F354="","A CONTROLER",IF(NOT(ISNUMBER(F354)),"TEXTE",IF(OR(W354="",W354&lt;=0),"COMMANDE COUVERTS INCOMPLETE",IF(G354="","UNITE MANQUANTE",IF(COUNTIF(B384:B428,AE354)=0,"UNITE A CONTROLER","OK")))))),N("Z6"))</f>
        <v/>
      </c>
      <c r="AD354" s="144" t="str">
        <f>IF(1=1,IF(E354="","",AD342),N("AB18"))</f>
        <v/>
      </c>
      <c r="AE354" s="125" t="str">
        <f>IF(1=1,IF(G354="","",UPPER(TRIM(SUBSTITUTE(SUBSTITUTE(G354&amp;"",CHAR(160)," ")," "," ")))),N("AC18"))</f>
        <v/>
      </c>
    </row>
    <row r="355" spans="1:31" ht="15.75" x14ac:dyDescent="0.25">
      <c r="A355" s="160" t="str">
        <f>IF(1=1,IF(E355="","",A342),N("A19"))</f>
        <v/>
      </c>
      <c r="B355" s="127" t="str">
        <f>IF(1=1,IF(E355="","",B342),N("B19"))</f>
        <v/>
      </c>
      <c r="C355" s="127"/>
      <c r="D355" s="129" t="str">
        <f>IF(ISBLANK(E355),"",LARGE(D342:D354,1)+1)</f>
        <v/>
      </c>
      <c r="E355" s="130"/>
      <c r="F355" s="131"/>
      <c r="G355" s="170"/>
      <c r="H355" s="105"/>
      <c r="I355" s="132" t="str">
        <f>IF(1=1,IF(E355="","",I342),N("H19"))</f>
        <v/>
      </c>
      <c r="J355" s="133" t="str">
        <f>IF(1=1,IF(E355="","",J342),N("I19"))</f>
        <v/>
      </c>
      <c r="K355" s="134" t="str">
        <f>IF(1=1,IF(E355="","",K342),N("J19"))</f>
        <v/>
      </c>
      <c r="L355" s="135" t="str">
        <f>IF(1=1,IF(OR(J355="",O355="",NOT(ISNUMBER(J355)),NOT(ISNUMBER(O355)),J355=0),"",O355/J355),N("L19"))</f>
        <v/>
      </c>
      <c r="M355" s="136" t="str">
        <f>IF(1=1,IF(OR(L355="",NOT(ISNUMBER(F355))),"",F355*L355*IFERROR(INDEX(D384:D428,MATCH(AE355,B384:B428,0)),1)),N("M13"))</f>
        <v/>
      </c>
      <c r="N355" s="137" t="str">
        <f>IF(1=1,IF(F355="","",IF(G355="","",IFERROR(INDEX(E384:E428,MATCH(AE355,B384:B428,0)),G355&amp;""))),N("N6"))</f>
        <v/>
      </c>
      <c r="O355" s="138" t="str">
        <f>IF(1=1,IF(E355="","",O342),N("K19"))</f>
        <v/>
      </c>
      <c r="P355" s="139" t="str">
        <f>IF(1=1,IF(M355="","",IF(AND(ISNUMBER(M355),M355&lt;1,N355="kg"),MAX(1,ROUND(M355*1000,0)),IF(AND(ISNUMBER(M355),M355&lt;1,N355="L"),MAX(1,ROUND(M355*100,0)),ROUND(M355,3)))),N("O19"))</f>
        <v/>
      </c>
      <c r="Q355" s="140" t="str">
        <f>IF(1=1,IF(M355="","",IF(AND(ISNUMBER(M355),M355&lt;1,N355="kg"),"g",IF(AND(ISNUMBER(M355),M355&lt;1,N355="L"),"cl",N355))),N("P19"))</f>
        <v/>
      </c>
      <c r="R355" s="161" t="str">
        <f>IF(1=1,IF(E355="","",IF(F355="","A CONTROLER",IF(NOT(ISNUMBER(F355)),"TEXTE",IF(OR(L355="",L355&lt;=0),"COMMANDE PRINCIPALE INCOMPLETE",IF(G355="","UNITE MANQUANTE",IF(COUNTIF(B384:B428,AE355)=0,"UNITE A CONTROLER","OK")))))),N("Q9"))</f>
        <v/>
      </c>
      <c r="S355" s="105"/>
      <c r="T355" s="141">
        <f t="shared" si="20"/>
        <v>0</v>
      </c>
      <c r="U355" s="133" t="str">
        <f>IF(1=1,IF(E355="","",U342),N("S19"))</f>
        <v/>
      </c>
      <c r="V355" s="133" t="str">
        <f>IF(1=1,IF(E355="","",V342),N("T19"))</f>
        <v/>
      </c>
      <c r="W355" s="135" t="str">
        <f>IF(1=1,IF(OR(U355="",V355="",NOT(ISNUMBER(U355)),NOT(ISNUMBER(V355)),U355=0),"",V355/U355),N("U19"))</f>
        <v/>
      </c>
      <c r="X355" s="136" t="str">
        <f>IF(1=1,IF(OR(W355="",NOT(ISNUMBER(F355))),"",F355*W355*IFERROR(INDEX(D384:D428,MATCH(AE355,B384:B428,0)),1)),N("V7"))</f>
        <v/>
      </c>
      <c r="Y355" s="137" t="str">
        <f>IF(1=1,IF(F355="","",IF(G355="","",IFERROR(INDEX(E384:E428,MATCH(AE355,B384:B428,0)),G355&amp;""))),N("W6"))</f>
        <v/>
      </c>
      <c r="Z355" s="142" t="str">
        <f>IF(1=1,IF(X355="","",IF(AND(ISNUMBER(X355),X355&lt;1,Y355="kg"),MAX(1,ROUND(X355*1000,0)),IF(AND(ISNUMBER(X355),X355&lt;1,Y355="L"),MAX(1,ROUND(X355*100,0)),ROUND(X355,3)))),N("X19"))</f>
        <v/>
      </c>
      <c r="AA355" s="143" t="str">
        <f>IF(1=1,IF(X355="","",IF(AND(ISNUMBER(X355),X355&lt;1,Y355="kg"),"g",IF(AND(ISNUMBER(X355),X355&lt;1,Y355="L"),"cl",Y355))),N("Y19"))</f>
        <v/>
      </c>
      <c r="AB355" s="123" t="str">
        <f>IF(1=1,IF(E355="","",IF(F355="","A CONTROLER",IF(NOT(ISNUMBER(F355)),"TEXTE",IF(OR(W355="",W355&lt;=0),"COMMANDE COUVERTS INCOMPLETE",IF(G355="","UNITE MANQUANTE",IF(COUNTIF(B384:B428,AE355)=0,"UNITE A CONTROLER","OK")))))),N("Z6"))</f>
        <v/>
      </c>
      <c r="AD355" s="144" t="str">
        <f>IF(1=1,IF(E355="","",AD342),N("AB19"))</f>
        <v/>
      </c>
      <c r="AE355" s="125" t="str">
        <f>IF(1=1,IF(G355="","",UPPER(TRIM(SUBSTITUTE(SUBSTITUTE(G355&amp;"",CHAR(160)," ")," "," ")))),N("AC19"))</f>
        <v/>
      </c>
    </row>
    <row r="356" spans="1:31" ht="15.75" x14ac:dyDescent="0.25">
      <c r="A356" s="160" t="str">
        <f>IF(1=1,IF(E356="","",A342),N("A20"))</f>
        <v/>
      </c>
      <c r="B356" s="127" t="str">
        <f>IF(1=1,IF(E356="","",B342),N("B20"))</f>
        <v/>
      </c>
      <c r="C356" s="127"/>
      <c r="D356" s="129" t="str">
        <f>IF(ISBLANK(E356),"",LARGE(D342:D355,1)+1)</f>
        <v/>
      </c>
      <c r="E356" s="130"/>
      <c r="F356" s="131"/>
      <c r="G356" s="170"/>
      <c r="H356" s="105"/>
      <c r="I356" s="132" t="str">
        <f>IF(1=1,IF(E356="","",I342),N("H20"))</f>
        <v/>
      </c>
      <c r="J356" s="133" t="str">
        <f>IF(1=1,IF(E356="","",J342),N("I20"))</f>
        <v/>
      </c>
      <c r="K356" s="134" t="str">
        <f>IF(1=1,IF(E356="","",K342),N("J20"))</f>
        <v/>
      </c>
      <c r="L356" s="135" t="str">
        <f>IF(1=1,IF(OR(J356="",O356="",NOT(ISNUMBER(J356)),NOT(ISNUMBER(O356)),J356=0),"",O356/J356),N("L20"))</f>
        <v/>
      </c>
      <c r="M356" s="136" t="str">
        <f>IF(1=1,IF(OR(L356="",NOT(ISNUMBER(F356))),"",F356*L356*IFERROR(INDEX(D384:D428,MATCH(AE356,B384:B428,0)),1)),N("M13"))</f>
        <v/>
      </c>
      <c r="N356" s="137" t="str">
        <f>IF(1=1,IF(F356="","",IF(G356="","",IFERROR(INDEX(E384:E428,MATCH(AE356,B384:B428,0)),G356&amp;""))),N("N6"))</f>
        <v/>
      </c>
      <c r="O356" s="138" t="str">
        <f>IF(1=1,IF(E356="","",O342),N("K20"))</f>
        <v/>
      </c>
      <c r="P356" s="139" t="str">
        <f>IF(1=1,IF(M356="","",IF(AND(ISNUMBER(M356),M356&lt;1,N356="kg"),MAX(1,ROUND(M356*1000,0)),IF(AND(ISNUMBER(M356),M356&lt;1,N356="L"),MAX(1,ROUND(M356*100,0)),ROUND(M356,3)))),N("O20"))</f>
        <v/>
      </c>
      <c r="Q356" s="140" t="str">
        <f>IF(1=1,IF(M356="","",IF(AND(ISNUMBER(M356),M356&lt;1,N356="kg"),"g",IF(AND(ISNUMBER(M356),M356&lt;1,N356="L"),"cl",N356))),N("P20"))</f>
        <v/>
      </c>
      <c r="R356" s="161" t="str">
        <f>IF(1=1,IF(E356="","",IF(F356="","A CONTROLER",IF(NOT(ISNUMBER(F356)),"TEXTE",IF(OR(L356="",L356&lt;=0),"COMMANDE PRINCIPALE INCOMPLETE",IF(G356="","UNITE MANQUANTE",IF(COUNTIF(B384:B428,AE356)=0,"UNITE A CONTROLER","OK")))))),N("Q9"))</f>
        <v/>
      </c>
      <c r="S356" s="105"/>
      <c r="T356" s="141">
        <f t="shared" si="20"/>
        <v>0</v>
      </c>
      <c r="U356" s="133" t="str">
        <f>IF(1=1,IF(E356="","",U342),N("S20"))</f>
        <v/>
      </c>
      <c r="V356" s="133" t="str">
        <f>IF(1=1,IF(E356="","",V342),N("T20"))</f>
        <v/>
      </c>
      <c r="W356" s="135" t="str">
        <f>IF(1=1,IF(OR(U356="",V356="",NOT(ISNUMBER(U356)),NOT(ISNUMBER(V356)),U356=0),"",V356/U356),N("U20"))</f>
        <v/>
      </c>
      <c r="X356" s="136" t="str">
        <f>IF(1=1,IF(OR(W356="",NOT(ISNUMBER(F356))),"",F356*W356*IFERROR(INDEX(D384:D428,MATCH(AE356,B384:B428,0)),1)),N("V7"))</f>
        <v/>
      </c>
      <c r="Y356" s="137" t="str">
        <f>IF(1=1,IF(F356="","",IF(G356="","",IFERROR(INDEX(E384:E428,MATCH(AE356,B384:B428,0)),G356&amp;""))),N("W6"))</f>
        <v/>
      </c>
      <c r="Z356" s="142" t="str">
        <f>IF(1=1,IF(X356="","",IF(AND(ISNUMBER(X356),X356&lt;1,Y356="kg"),MAX(1,ROUND(X356*1000,0)),IF(AND(ISNUMBER(X356),X356&lt;1,Y356="L"),MAX(1,ROUND(X356*100,0)),ROUND(X356,3)))),N("X20"))</f>
        <v/>
      </c>
      <c r="AA356" s="143" t="str">
        <f>IF(1=1,IF(X356="","",IF(AND(ISNUMBER(X356),X356&lt;1,Y356="kg"),"g",IF(AND(ISNUMBER(X356),X356&lt;1,Y356="L"),"cl",Y356))),N("Y20"))</f>
        <v/>
      </c>
      <c r="AB356" s="123" t="str">
        <f>IF(1=1,IF(E356="","",IF(F356="","A CONTROLER",IF(NOT(ISNUMBER(F356)),"TEXTE",IF(OR(W356="",W356&lt;=0),"COMMANDE COUVERTS INCOMPLETE",IF(G356="","UNITE MANQUANTE",IF(COUNTIF(B384:B428,AE356)=0,"UNITE A CONTROLER","OK")))))),N("Z6"))</f>
        <v/>
      </c>
      <c r="AD356" s="144" t="str">
        <f>IF(1=1,IF(E356="","",AD342),N("AB20"))</f>
        <v/>
      </c>
      <c r="AE356" s="125" t="str">
        <f>IF(1=1,IF(G356="","",UPPER(TRIM(SUBSTITUTE(SUBSTITUTE(G356&amp;"",CHAR(160)," ")," "," ")))),N("AC20"))</f>
        <v/>
      </c>
    </row>
    <row r="357" spans="1:31" ht="15.75" x14ac:dyDescent="0.25">
      <c r="A357" s="160" t="str">
        <f>IF(1=1,IF(E357="","",A342),N("A21"))</f>
        <v/>
      </c>
      <c r="B357" s="127" t="str">
        <f>IF(1=1,IF(E357="","",B342),N("B21"))</f>
        <v/>
      </c>
      <c r="C357" s="127"/>
      <c r="D357" s="129" t="str">
        <f>IF(ISBLANK(E357),"",LARGE(D342:D356,1)+1)</f>
        <v/>
      </c>
      <c r="E357" s="130"/>
      <c r="F357" s="131"/>
      <c r="G357" s="170"/>
      <c r="H357" s="105"/>
      <c r="I357" s="132" t="str">
        <f>IF(1=1,IF(E357="","",I342),N("H21"))</f>
        <v/>
      </c>
      <c r="J357" s="133" t="str">
        <f>IF(1=1,IF(E357="","",J342),N("I21"))</f>
        <v/>
      </c>
      <c r="K357" s="134" t="str">
        <f>IF(1=1,IF(E357="","",K342),N("J21"))</f>
        <v/>
      </c>
      <c r="L357" s="135" t="str">
        <f>IF(1=1,IF(OR(J357="",O357="",NOT(ISNUMBER(J357)),NOT(ISNUMBER(O357)),J357=0),"",O357/J357),N("L21"))</f>
        <v/>
      </c>
      <c r="M357" s="136" t="str">
        <f>IF(1=1,IF(OR(L357="",NOT(ISNUMBER(F357))),"",F357*L357*IFERROR(INDEX(D384:D428,MATCH(AE357,B384:B428,0)),1)),N("M13"))</f>
        <v/>
      </c>
      <c r="N357" s="137" t="str">
        <f>IF(1=1,IF(F357="","",IF(G357="","",IFERROR(INDEX(E384:E428,MATCH(AE357,B384:B428,0)),G357&amp;""))),N("N6"))</f>
        <v/>
      </c>
      <c r="O357" s="138" t="str">
        <f>IF(1=1,IF(E357="","",O342),N("K21"))</f>
        <v/>
      </c>
      <c r="P357" s="139" t="str">
        <f>IF(1=1,IF(M357="","",IF(AND(ISNUMBER(M357),M357&lt;1,N357="kg"),MAX(1,ROUND(M357*1000,0)),IF(AND(ISNUMBER(M357),M357&lt;1,N357="L"),MAX(1,ROUND(M357*100,0)),ROUND(M357,3)))),N("O21"))</f>
        <v/>
      </c>
      <c r="Q357" s="140" t="str">
        <f>IF(1=1,IF(M357="","",IF(AND(ISNUMBER(M357),M357&lt;1,N357="kg"),"g",IF(AND(ISNUMBER(M357),M357&lt;1,N357="L"),"cl",N357))),N("P21"))</f>
        <v/>
      </c>
      <c r="R357" s="161" t="str">
        <f>IF(1=1,IF(E357="","",IF(F357="","A CONTROLER",IF(NOT(ISNUMBER(F357)),"TEXTE",IF(OR(L357="",L357&lt;=0),"COMMANDE PRINCIPALE INCOMPLETE",IF(G357="","UNITE MANQUANTE",IF(COUNTIF(B384:B428,AE357)=0,"UNITE A CONTROLER","OK")))))),N("Q9"))</f>
        <v/>
      </c>
      <c r="S357" s="105"/>
      <c r="T357" s="141">
        <f t="shared" si="20"/>
        <v>0</v>
      </c>
      <c r="U357" s="133" t="str">
        <f>IF(1=1,IF(E357="","",U342),N("S21"))</f>
        <v/>
      </c>
      <c r="V357" s="133" t="str">
        <f>IF(1=1,IF(E357="","",V342),N("T21"))</f>
        <v/>
      </c>
      <c r="W357" s="135" t="str">
        <f>IF(1=1,IF(OR(U357="",V357="",NOT(ISNUMBER(U357)),NOT(ISNUMBER(V357)),U357=0),"",V357/U357),N("U21"))</f>
        <v/>
      </c>
      <c r="X357" s="136" t="str">
        <f>IF(1=1,IF(OR(W357="",NOT(ISNUMBER(F357))),"",F357*W357*IFERROR(INDEX(D384:D428,MATCH(AE357,B384:B428,0)),1)),N("V7"))</f>
        <v/>
      </c>
      <c r="Y357" s="137" t="str">
        <f>IF(1=1,IF(F357="","",IF(G357="","",IFERROR(INDEX(E384:E428,MATCH(AE357,B384:B428,0)),G357&amp;""))),N("W6"))</f>
        <v/>
      </c>
      <c r="Z357" s="142" t="str">
        <f>IF(1=1,IF(X357="","",IF(AND(ISNUMBER(X357),X357&lt;1,Y357="kg"),MAX(1,ROUND(X357*1000,0)),IF(AND(ISNUMBER(X357),X357&lt;1,Y357="L"),MAX(1,ROUND(X357*100,0)),ROUND(X357,3)))),N("X21"))</f>
        <v/>
      </c>
      <c r="AA357" s="143" t="str">
        <f>IF(1=1,IF(X357="","",IF(AND(ISNUMBER(X357),X357&lt;1,Y357="kg"),"g",IF(AND(ISNUMBER(X357),X357&lt;1,Y357="L"),"cl",Y357))),N("Y21"))</f>
        <v/>
      </c>
      <c r="AB357" s="123" t="str">
        <f>IF(1=1,IF(E357="","",IF(F357="","A CONTROLER",IF(NOT(ISNUMBER(F357)),"TEXTE",IF(OR(W357="",W357&lt;=0),"COMMANDE COUVERTS INCOMPLETE",IF(G357="","UNITE MANQUANTE",IF(COUNTIF(B384:B428,AE357)=0,"UNITE A CONTROLER","OK")))))),N("Z6"))</f>
        <v/>
      </c>
      <c r="AD357" s="144" t="str">
        <f>IF(1=1,IF(E357="","",AD342),N("AB21"))</f>
        <v/>
      </c>
      <c r="AE357" s="125" t="str">
        <f>IF(1=1,IF(G357="","",UPPER(TRIM(SUBSTITUTE(SUBSTITUTE(G357&amp;"",CHAR(160)," ")," "," ")))),N("AC21"))</f>
        <v/>
      </c>
    </row>
    <row r="358" spans="1:31" ht="15.75" x14ac:dyDescent="0.25">
      <c r="A358" s="160" t="str">
        <f>IF(1=1,IF(E358="","",A342),N("A22"))</f>
        <v/>
      </c>
      <c r="B358" s="127" t="str">
        <f>IF(1=1,IF(E358="","",B342),N("B22"))</f>
        <v/>
      </c>
      <c r="C358" s="127"/>
      <c r="D358" s="129" t="str">
        <f>IF(ISBLANK(E358),"",LARGE(D342:D357,1)+1)</f>
        <v/>
      </c>
      <c r="E358" s="130"/>
      <c r="F358" s="131"/>
      <c r="G358" s="170"/>
      <c r="H358" s="105"/>
      <c r="I358" s="132" t="str">
        <f>IF(1=1,IF(E358="","",I342),N("H22"))</f>
        <v/>
      </c>
      <c r="J358" s="133" t="str">
        <f>IF(1=1,IF(E358="","",J342),N("I22"))</f>
        <v/>
      </c>
      <c r="K358" s="134" t="str">
        <f>IF(1=1,IF(E358="","",K342),N("J22"))</f>
        <v/>
      </c>
      <c r="L358" s="135" t="str">
        <f>IF(1=1,IF(OR(J358="",O358="",NOT(ISNUMBER(J358)),NOT(ISNUMBER(O358)),J358=0),"",O358/J358),N("L22"))</f>
        <v/>
      </c>
      <c r="M358" s="136" t="str">
        <f>IF(1=1,IF(OR(L358="",NOT(ISNUMBER(F358))),"",F358*L358*IFERROR(INDEX(D384:D428,MATCH(AE358,B384:B428,0)),1)),N("M13"))</f>
        <v/>
      </c>
      <c r="N358" s="137" t="str">
        <f>IF(1=1,IF(F358="","",IF(G358="","",IFERROR(INDEX(E384:E428,MATCH(AE358,B384:B428,0)),G358&amp;""))),N("N6"))</f>
        <v/>
      </c>
      <c r="O358" s="138" t="str">
        <f>IF(1=1,IF(E358="","",O342),N("K22"))</f>
        <v/>
      </c>
      <c r="P358" s="139" t="str">
        <f>IF(1=1,IF(M358="","",IF(AND(ISNUMBER(M358),M358&lt;1,N358="kg"),MAX(1,ROUND(M358*1000,0)),IF(AND(ISNUMBER(M358),M358&lt;1,N358="L"),MAX(1,ROUND(M358*100,0)),ROUND(M358,3)))),N("O22"))</f>
        <v/>
      </c>
      <c r="Q358" s="140" t="str">
        <f>IF(1=1,IF(M358="","",IF(AND(ISNUMBER(M358),M358&lt;1,N358="kg"),"g",IF(AND(ISNUMBER(M358),M358&lt;1,N358="L"),"cl",N358))),N("P22"))</f>
        <v/>
      </c>
      <c r="R358" s="161" t="str">
        <f>IF(1=1,IF(E358="","",IF(F358="","A CONTROLER",IF(NOT(ISNUMBER(F358)),"TEXTE",IF(OR(L358="",L358&lt;=0),"COMMANDE PRINCIPALE INCOMPLETE",IF(G358="","UNITE MANQUANTE",IF(COUNTIF(B384:B428,AE358)=0,"UNITE A CONTROLER","OK")))))),N("Q9"))</f>
        <v/>
      </c>
      <c r="S358" s="105"/>
      <c r="T358" s="141">
        <f t="shared" si="20"/>
        <v>0</v>
      </c>
      <c r="U358" s="133" t="str">
        <f>IF(1=1,IF(E358="","",U342),N("S22"))</f>
        <v/>
      </c>
      <c r="V358" s="133" t="str">
        <f>IF(1=1,IF(E358="","",V342),N("T22"))</f>
        <v/>
      </c>
      <c r="W358" s="135" t="str">
        <f>IF(1=1,IF(OR(U358="",V358="",NOT(ISNUMBER(U358)),NOT(ISNUMBER(V358)),U358=0),"",V358/U358),N("U22"))</f>
        <v/>
      </c>
      <c r="X358" s="136" t="str">
        <f>IF(1=1,IF(OR(W358="",NOT(ISNUMBER(F358))),"",F358*W358*IFERROR(INDEX(D384:D428,MATCH(AE358,B384:B428,0)),1)),N("V7"))</f>
        <v/>
      </c>
      <c r="Y358" s="137" t="str">
        <f>IF(1=1,IF(F358="","",IF(G358="","",IFERROR(INDEX(E384:E428,MATCH(AE358,B384:B428,0)),G358&amp;""))),N("W6"))</f>
        <v/>
      </c>
      <c r="Z358" s="142" t="str">
        <f>IF(1=1,IF(X358="","",IF(AND(ISNUMBER(X358),X358&lt;1,Y358="kg"),MAX(1,ROUND(X358*1000,0)),IF(AND(ISNUMBER(X358),X358&lt;1,Y358="L"),MAX(1,ROUND(X358*100,0)),ROUND(X358,3)))),N("X22"))</f>
        <v/>
      </c>
      <c r="AA358" s="143" t="str">
        <f>IF(1=1,IF(X358="","",IF(AND(ISNUMBER(X358),X358&lt;1,Y358="kg"),"g",IF(AND(ISNUMBER(X358),X358&lt;1,Y358="L"),"cl",Y358))),N("Y22"))</f>
        <v/>
      </c>
      <c r="AB358" s="123" t="str">
        <f>IF(1=1,IF(E358="","",IF(F358="","A CONTROLER",IF(NOT(ISNUMBER(F358)),"TEXTE",IF(OR(W358="",W358&lt;=0),"COMMANDE COUVERTS INCOMPLETE",IF(G358="","UNITE MANQUANTE",IF(COUNTIF(B384:B428,AE358)=0,"UNITE A CONTROLER","OK")))))),N("Z6"))</f>
        <v/>
      </c>
      <c r="AD358" s="144" t="str">
        <f>IF(1=1,IF(E358="","",AD342),N("AB22"))</f>
        <v/>
      </c>
      <c r="AE358" s="125" t="str">
        <f>IF(1=1,IF(G358="","",UPPER(TRIM(SUBSTITUTE(SUBSTITUTE(G358&amp;"",CHAR(160)," ")," "," ")))),N("AC22"))</f>
        <v/>
      </c>
    </row>
    <row r="359" spans="1:31" ht="15.75" x14ac:dyDescent="0.25">
      <c r="A359" s="160" t="str">
        <f>IF(1=1,IF(E359="","",A342),N("A23"))</f>
        <v/>
      </c>
      <c r="B359" s="127" t="str">
        <f>IF(1=1,IF(E359="","",B342),N("B23"))</f>
        <v/>
      </c>
      <c r="C359" s="127"/>
      <c r="D359" s="129" t="str">
        <f>IF(ISBLANK(E359),"",LARGE(D342:D358,1)+1)</f>
        <v/>
      </c>
      <c r="E359" s="130"/>
      <c r="F359" s="131"/>
      <c r="G359" s="170"/>
      <c r="H359" s="105"/>
      <c r="I359" s="132" t="str">
        <f>IF(1=1,IF(E359="","",I342),N("H23"))</f>
        <v/>
      </c>
      <c r="J359" s="133" t="str">
        <f>IF(1=1,IF(E359="","",J342),N("I23"))</f>
        <v/>
      </c>
      <c r="K359" s="134" t="str">
        <f>IF(1=1,IF(E359="","",K342),N("J23"))</f>
        <v/>
      </c>
      <c r="L359" s="135" t="str">
        <f>IF(1=1,IF(OR(J359="",O359="",NOT(ISNUMBER(J359)),NOT(ISNUMBER(O359)),J359=0),"",O359/J359),N("L23"))</f>
        <v/>
      </c>
      <c r="M359" s="136" t="str">
        <f>IF(1=1,IF(OR(L359="",NOT(ISNUMBER(F359))),"",F359*L359*IFERROR(INDEX(D384:D428,MATCH(AE359,B384:B428,0)),1)),N("M13"))</f>
        <v/>
      </c>
      <c r="N359" s="137" t="str">
        <f>IF(1=1,IF(F359="","",IF(G359="","",IFERROR(INDEX(E384:E428,MATCH(AE359,B384:B428,0)),G359&amp;""))),N("N6"))</f>
        <v/>
      </c>
      <c r="O359" s="138" t="str">
        <f>IF(1=1,IF(E359="","",O342),N("K23"))</f>
        <v/>
      </c>
      <c r="P359" s="139" t="str">
        <f>IF(1=1,IF(M359="","",IF(AND(ISNUMBER(M359),M359&lt;1,N359="kg"),MAX(1,ROUND(M359*1000,0)),IF(AND(ISNUMBER(M359),M359&lt;1,N359="L"),MAX(1,ROUND(M359*100,0)),ROUND(M359,3)))),N("O23"))</f>
        <v/>
      </c>
      <c r="Q359" s="140" t="str">
        <f>IF(1=1,IF(M359="","",IF(AND(ISNUMBER(M359),M359&lt;1,N359="kg"),"g",IF(AND(ISNUMBER(M359),M359&lt;1,N359="L"),"cl",N359))),N("P23"))</f>
        <v/>
      </c>
      <c r="R359" s="161" t="str">
        <f>IF(1=1,IF(E359="","",IF(F359="","A CONTROLER",IF(NOT(ISNUMBER(F359)),"TEXTE",IF(OR(L359="",L359&lt;=0),"COMMANDE PRINCIPALE INCOMPLETE",IF(G359="","UNITE MANQUANTE",IF(COUNTIF(B384:B428,AE359)=0,"UNITE A CONTROLER","OK")))))),N("Q9"))</f>
        <v/>
      </c>
      <c r="S359" s="105"/>
      <c r="T359" s="141">
        <f t="shared" si="20"/>
        <v>0</v>
      </c>
      <c r="U359" s="133" t="str">
        <f>IF(1=1,IF(E359="","",U342),N("S23"))</f>
        <v/>
      </c>
      <c r="V359" s="133" t="str">
        <f>IF(1=1,IF(E359="","",V342),N("T23"))</f>
        <v/>
      </c>
      <c r="W359" s="135" t="str">
        <f>IF(1=1,IF(OR(U359="",V359="",NOT(ISNUMBER(U359)),NOT(ISNUMBER(V359)),U359=0),"",V359/U359),N("U23"))</f>
        <v/>
      </c>
      <c r="X359" s="136" t="str">
        <f>IF(1=1,IF(OR(W359="",NOT(ISNUMBER(F359))),"",F359*W359*IFERROR(INDEX(D384:D428,MATCH(AE359,B384:B428,0)),1)),N("V7"))</f>
        <v/>
      </c>
      <c r="Y359" s="137" t="str">
        <f>IF(1=1,IF(F359="","",IF(G359="","",IFERROR(INDEX(E384:E428,MATCH(AE359,B384:B428,0)),G359&amp;""))),N("W6"))</f>
        <v/>
      </c>
      <c r="Z359" s="142" t="str">
        <f>IF(1=1,IF(X359="","",IF(AND(ISNUMBER(X359),X359&lt;1,Y359="kg"),MAX(1,ROUND(X359*1000,0)),IF(AND(ISNUMBER(X359),X359&lt;1,Y359="L"),MAX(1,ROUND(X359*100,0)),ROUND(X359,3)))),N("X23"))</f>
        <v/>
      </c>
      <c r="AA359" s="143" t="str">
        <f>IF(1=1,IF(X359="","",IF(AND(ISNUMBER(X359),X359&lt;1,Y359="kg"),"g",IF(AND(ISNUMBER(X359),X359&lt;1,Y359="L"),"cl",Y359))),N("Y23"))</f>
        <v/>
      </c>
      <c r="AB359" s="123" t="str">
        <f>IF(1=1,IF(E359="","",IF(F359="","A CONTROLER",IF(NOT(ISNUMBER(F359)),"TEXTE",IF(OR(W359="",W359&lt;=0),"COMMANDE COUVERTS INCOMPLETE",IF(G359="","UNITE MANQUANTE",IF(COUNTIF(B384:B428,AE359)=0,"UNITE A CONTROLER","OK")))))),N("Z6"))</f>
        <v/>
      </c>
      <c r="AD359" s="144" t="str">
        <f>IF(1=1,IF(E359="","",AD342),N("AB23"))</f>
        <v/>
      </c>
      <c r="AE359" s="125" t="str">
        <f>IF(1=1,IF(G359="","",UPPER(TRIM(SUBSTITUTE(SUBSTITUTE(G359&amp;"",CHAR(160)," ")," "," ")))),N("AC23"))</f>
        <v/>
      </c>
    </row>
    <row r="360" spans="1:31" ht="15.75" x14ac:dyDescent="0.25">
      <c r="A360" s="160" t="str">
        <f>IF(1=1,IF(E360="","",A342),N("A24"))</f>
        <v/>
      </c>
      <c r="B360" s="127" t="str">
        <f>IF(1=1,IF(E360="","",B342),N("B24"))</f>
        <v/>
      </c>
      <c r="C360" s="127"/>
      <c r="D360" s="129" t="str">
        <f>IF(ISBLANK(E360),"",LARGE(D342:D359,1)+1)</f>
        <v/>
      </c>
      <c r="E360" s="130"/>
      <c r="F360" s="131"/>
      <c r="G360" s="170"/>
      <c r="H360" s="105"/>
      <c r="I360" s="132" t="str">
        <f>IF(1=1,IF(E360="","",I342),N("H24"))</f>
        <v/>
      </c>
      <c r="J360" s="133" t="str">
        <f>IF(1=1,IF(E360="","",J342),N("I24"))</f>
        <v/>
      </c>
      <c r="K360" s="134" t="str">
        <f>IF(1=1,IF(E360="","",K342),N("J24"))</f>
        <v/>
      </c>
      <c r="L360" s="135" t="str">
        <f>IF(1=1,IF(OR(J360="",O360="",NOT(ISNUMBER(J360)),NOT(ISNUMBER(O360)),J360=0),"",O360/J360),N("L24"))</f>
        <v/>
      </c>
      <c r="M360" s="136" t="str">
        <f>IF(1=1,IF(OR(L360="",NOT(ISNUMBER(F360))),"",F360*L360*IFERROR(INDEX(D384:D428,MATCH(AE360,B384:B428,0)),1)),N("M13"))</f>
        <v/>
      </c>
      <c r="N360" s="137" t="str">
        <f>IF(1=1,IF(F360="","",IF(G360="","",IFERROR(INDEX(E384:E428,MATCH(AE360,B384:B428,0)),G360&amp;""))),N("N6"))</f>
        <v/>
      </c>
      <c r="O360" s="138" t="str">
        <f>IF(1=1,IF(E360="","",O342),N("K24"))</f>
        <v/>
      </c>
      <c r="P360" s="139" t="str">
        <f>IF(1=1,IF(M360="","",IF(AND(ISNUMBER(M360),M360&lt;1,N360="kg"),MAX(1,ROUND(M360*1000,0)),IF(AND(ISNUMBER(M360),M360&lt;1,N360="L"),MAX(1,ROUND(M360*100,0)),ROUND(M360,3)))),N("O24"))</f>
        <v/>
      </c>
      <c r="Q360" s="140" t="str">
        <f>IF(1=1,IF(M360="","",IF(AND(ISNUMBER(M360),M360&lt;1,N360="kg"),"g",IF(AND(ISNUMBER(M360),M360&lt;1,N360="L"),"cl",N360))),N("P24"))</f>
        <v/>
      </c>
      <c r="R360" s="161" t="str">
        <f>IF(1=1,IF(E360="","",IF(F360="","A CONTROLER",IF(NOT(ISNUMBER(F360)),"TEXTE",IF(OR(L360="",L360&lt;=0),"COMMANDE PRINCIPALE INCOMPLETE",IF(G360="","UNITE MANQUANTE",IF(COUNTIF(B384:B428,AE360)=0,"UNITE A CONTROLER","OK")))))),N("Q9"))</f>
        <v/>
      </c>
      <c r="S360" s="105"/>
      <c r="T360" s="141">
        <f t="shared" si="20"/>
        <v>0</v>
      </c>
      <c r="U360" s="133" t="str">
        <f>IF(1=1,IF(E360="","",U342),N("S24"))</f>
        <v/>
      </c>
      <c r="V360" s="133" t="str">
        <f>IF(1=1,IF(E360="","",V342),N("T24"))</f>
        <v/>
      </c>
      <c r="W360" s="135" t="str">
        <f>IF(1=1,IF(OR(U360="",V360="",NOT(ISNUMBER(U360)),NOT(ISNUMBER(V360)),U360=0),"",V360/U360),N("U24"))</f>
        <v/>
      </c>
      <c r="X360" s="136" t="str">
        <f>IF(1=1,IF(OR(W360="",NOT(ISNUMBER(F360))),"",F360*W360*IFERROR(INDEX(D384:D428,MATCH(AE360,B384:B428,0)),1)),N("V7"))</f>
        <v/>
      </c>
      <c r="Y360" s="137" t="str">
        <f>IF(1=1,IF(F360="","",IF(G360="","",IFERROR(INDEX(E384:E428,MATCH(AE360,B384:B428,0)),G360&amp;""))),N("W6"))</f>
        <v/>
      </c>
      <c r="Z360" s="142" t="str">
        <f>IF(1=1,IF(X360="","",IF(AND(ISNUMBER(X360),X360&lt;1,Y360="kg"),MAX(1,ROUND(X360*1000,0)),IF(AND(ISNUMBER(X360),X360&lt;1,Y360="L"),MAX(1,ROUND(X360*100,0)),ROUND(X360,3)))),N("X24"))</f>
        <v/>
      </c>
      <c r="AA360" s="143" t="str">
        <f>IF(1=1,IF(X360="","",IF(AND(ISNUMBER(X360),X360&lt;1,Y360="kg"),"g",IF(AND(ISNUMBER(X360),X360&lt;1,Y360="L"),"cl",Y360))),N("Y24"))</f>
        <v/>
      </c>
      <c r="AB360" s="123" t="str">
        <f>IF(1=1,IF(E360="","",IF(F360="","A CONTROLER",IF(NOT(ISNUMBER(F360)),"TEXTE",IF(OR(W360="",W360&lt;=0),"COMMANDE COUVERTS INCOMPLETE",IF(G360="","UNITE MANQUANTE",IF(COUNTIF(B384:B428,AE360)=0,"UNITE A CONTROLER","OK")))))),N("Z6"))</f>
        <v/>
      </c>
      <c r="AD360" s="144" t="str">
        <f>IF(1=1,IF(E360="","",AD342),N("AB24"))</f>
        <v/>
      </c>
      <c r="AE360" s="125" t="str">
        <f>IF(1=1,IF(G360="","",UPPER(TRIM(SUBSTITUTE(SUBSTITUTE(G360&amp;"",CHAR(160)," ")," "," ")))),N("AC24"))</f>
        <v/>
      </c>
    </row>
    <row r="361" spans="1:31" ht="15.75" x14ac:dyDescent="0.25">
      <c r="A361" s="160" t="str">
        <f>IF(1=1,IF(E361="","",A342),N("A25"))</f>
        <v/>
      </c>
      <c r="B361" s="127" t="str">
        <f>IF(1=1,IF(E361="","",B342),N("B25"))</f>
        <v/>
      </c>
      <c r="C361" s="127"/>
      <c r="D361" s="129" t="str">
        <f>IF(ISBLANK(E361),"",LARGE(D342:D360,1)+1)</f>
        <v/>
      </c>
      <c r="E361" s="130"/>
      <c r="F361" s="131"/>
      <c r="G361" s="170"/>
      <c r="H361" s="105"/>
      <c r="I361" s="132" t="str">
        <f>IF(1=1,IF(E361="","",I342),N("H25"))</f>
        <v/>
      </c>
      <c r="J361" s="133" t="str">
        <f>IF(1=1,IF(E361="","",J342),N("I25"))</f>
        <v/>
      </c>
      <c r="K361" s="134" t="str">
        <f>IF(1=1,IF(E361="","",K342),N("J25"))</f>
        <v/>
      </c>
      <c r="L361" s="135" t="str">
        <f>IF(1=1,IF(OR(J361="",O361="",NOT(ISNUMBER(J361)),NOT(ISNUMBER(O361)),J361=0),"",O361/J361),N("L25"))</f>
        <v/>
      </c>
      <c r="M361" s="136" t="str">
        <f>IF(1=1,IF(OR(L361="",NOT(ISNUMBER(F361))),"",F361*L361*IFERROR(INDEX(D384:D428,MATCH(AE361,B384:B428,0)),1)),N("M13"))</f>
        <v/>
      </c>
      <c r="N361" s="137" t="str">
        <f>IF(1=1,IF(F361="","",IF(G361="","",IFERROR(INDEX(E384:E428,MATCH(AE361,B384:B428,0)),G361&amp;""))),N("N6"))</f>
        <v/>
      </c>
      <c r="O361" s="138" t="str">
        <f>IF(1=1,IF(E361="","",O342),N("K25"))</f>
        <v/>
      </c>
      <c r="P361" s="139" t="str">
        <f>IF(1=1,IF(M361="","",IF(AND(ISNUMBER(M361),M361&lt;1,N361="kg"),MAX(1,ROUND(M361*1000,0)),IF(AND(ISNUMBER(M361),M361&lt;1,N361="L"),MAX(1,ROUND(M361*100,0)),ROUND(M361,3)))),N("O25"))</f>
        <v/>
      </c>
      <c r="Q361" s="140" t="str">
        <f>IF(1=1,IF(M361="","",IF(AND(ISNUMBER(M361),M361&lt;1,N361="kg"),"g",IF(AND(ISNUMBER(M361),M361&lt;1,N361="L"),"cl",N361))),N("P25"))</f>
        <v/>
      </c>
      <c r="R361" s="161" t="str">
        <f>IF(1=1,IF(E361="","",IF(F361="","A CONTROLER",IF(NOT(ISNUMBER(F361)),"TEXTE",IF(OR(L361="",L361&lt;=0),"COMMANDE PRINCIPALE INCOMPLETE",IF(G361="","UNITE MANQUANTE",IF(COUNTIF(B384:B428,AE361)=0,"UNITE A CONTROLER","OK")))))),N("Q9"))</f>
        <v/>
      </c>
      <c r="S361" s="105"/>
      <c r="T361" s="141">
        <f t="shared" si="20"/>
        <v>0</v>
      </c>
      <c r="U361" s="133" t="str">
        <f>IF(1=1,IF(E361="","",U342),N("S25"))</f>
        <v/>
      </c>
      <c r="V361" s="133" t="str">
        <f>IF(1=1,IF(E361="","",V342),N("T25"))</f>
        <v/>
      </c>
      <c r="W361" s="135" t="str">
        <f>IF(1=1,IF(OR(U361="",V361="",NOT(ISNUMBER(U361)),NOT(ISNUMBER(V361)),U361=0),"",V361/U361),N("U25"))</f>
        <v/>
      </c>
      <c r="X361" s="136" t="str">
        <f>IF(1=1,IF(OR(W361="",NOT(ISNUMBER(F361))),"",F361*W361*IFERROR(INDEX(D384:D428,MATCH(AE361,B384:B428,0)),1)),N("V7"))</f>
        <v/>
      </c>
      <c r="Y361" s="137" t="str">
        <f>IF(1=1,IF(F361="","",IF(G361="","",IFERROR(INDEX(E384:E428,MATCH(AE361,B384:B428,0)),G361&amp;""))),N("W6"))</f>
        <v/>
      </c>
      <c r="Z361" s="142" t="str">
        <f>IF(1=1,IF(X361="","",IF(AND(ISNUMBER(X361),X361&lt;1,Y361="kg"),MAX(1,ROUND(X361*1000,0)),IF(AND(ISNUMBER(X361),X361&lt;1,Y361="L"),MAX(1,ROUND(X361*100,0)),ROUND(X361,3)))),N("X25"))</f>
        <v/>
      </c>
      <c r="AA361" s="143" t="str">
        <f>IF(1=1,IF(X361="","",IF(AND(ISNUMBER(X361),X361&lt;1,Y361="kg"),"g",IF(AND(ISNUMBER(X361),X361&lt;1,Y361="L"),"cl",Y361))),N("Y25"))</f>
        <v/>
      </c>
      <c r="AB361" s="123" t="str">
        <f>IF(1=1,IF(E361="","",IF(F361="","A CONTROLER",IF(NOT(ISNUMBER(F361)),"TEXTE",IF(OR(W361="",W361&lt;=0),"COMMANDE COUVERTS INCOMPLETE",IF(G361="","UNITE MANQUANTE",IF(COUNTIF(B384:B428,AE361)=0,"UNITE A CONTROLER","OK")))))),N("Z6"))</f>
        <v/>
      </c>
      <c r="AD361" s="144" t="str">
        <f>IF(1=1,IF(E361="","",AD342),N("AB25"))</f>
        <v/>
      </c>
      <c r="AE361" s="125" t="str">
        <f>IF(1=1,IF(G361="","",UPPER(TRIM(SUBSTITUTE(SUBSTITUTE(G361&amp;"",CHAR(160)," ")," "," ")))),N("AC25"))</f>
        <v/>
      </c>
    </row>
    <row r="362" spans="1:31" ht="15.75" x14ac:dyDescent="0.25">
      <c r="A362" s="160" t="str">
        <f>IF(1=1,IF(E362="","",A342),N("A26"))</f>
        <v/>
      </c>
      <c r="B362" s="127" t="str">
        <f>IF(1=1,IF(E362="","",B342),N("B26"))</f>
        <v/>
      </c>
      <c r="C362" s="127"/>
      <c r="D362" s="129" t="str">
        <f>IF(ISBLANK(E362),"",LARGE(D342:D361,1)+1)</f>
        <v/>
      </c>
      <c r="E362" s="130"/>
      <c r="F362" s="131"/>
      <c r="G362" s="170"/>
      <c r="H362" s="105"/>
      <c r="I362" s="132" t="str">
        <f>IF(1=1,IF(E362="","",I342),N("H26"))</f>
        <v/>
      </c>
      <c r="J362" s="133" t="str">
        <f>IF(1=1,IF(E362="","",J342),N("I26"))</f>
        <v/>
      </c>
      <c r="K362" s="134" t="str">
        <f>IF(1=1,IF(E362="","",K342),N("J26"))</f>
        <v/>
      </c>
      <c r="L362" s="135" t="str">
        <f>IF(1=1,IF(OR(J362="",O362="",NOT(ISNUMBER(J362)),NOT(ISNUMBER(O362)),J362=0),"",O362/J362),N("L26"))</f>
        <v/>
      </c>
      <c r="M362" s="136" t="str">
        <f>IF(1=1,IF(OR(L362="",NOT(ISNUMBER(F362))),"",F362*L362*IFERROR(INDEX(D384:D428,MATCH(AE362,B384:B428,0)),1)),N("M13"))</f>
        <v/>
      </c>
      <c r="N362" s="137" t="str">
        <f>IF(1=1,IF(F362="","",IF(G362="","",IFERROR(INDEX(E384:E428,MATCH(AE362,B384:B428,0)),G362&amp;""))),N("N6"))</f>
        <v/>
      </c>
      <c r="O362" s="138" t="str">
        <f>IF(1=1,IF(E362="","",O342),N("K26"))</f>
        <v/>
      </c>
      <c r="P362" s="139" t="str">
        <f>IF(1=1,IF(M362="","",IF(AND(ISNUMBER(M362),M362&lt;1,N362="kg"),MAX(1,ROUND(M362*1000,0)),IF(AND(ISNUMBER(M362),M362&lt;1,N362="L"),MAX(1,ROUND(M362*100,0)),ROUND(M362,3)))),N("O26"))</f>
        <v/>
      </c>
      <c r="Q362" s="140" t="str">
        <f>IF(1=1,IF(M362="","",IF(AND(ISNUMBER(M362),M362&lt;1,N362="kg"),"g",IF(AND(ISNUMBER(M362),M362&lt;1,N362="L"),"cl",N362))),N("P26"))</f>
        <v/>
      </c>
      <c r="R362" s="161" t="str">
        <f>IF(1=1,IF(E362="","",IF(F362="","A CONTROLER",IF(NOT(ISNUMBER(F362)),"TEXTE",IF(OR(L362="",L362&lt;=0),"COMMANDE PRINCIPALE INCOMPLETE",IF(G362="","UNITE MANQUANTE",IF(COUNTIF(B384:B428,AE362)=0,"UNITE A CONTROLER","OK")))))),N("Q9"))</f>
        <v/>
      </c>
      <c r="S362" s="105"/>
      <c r="T362" s="141">
        <f t="shared" si="20"/>
        <v>0</v>
      </c>
      <c r="U362" s="133" t="str">
        <f>IF(1=1,IF(E362="","",U342),N("S26"))</f>
        <v/>
      </c>
      <c r="V362" s="133" t="str">
        <f>IF(1=1,IF(E362="","",V342),N("T26"))</f>
        <v/>
      </c>
      <c r="W362" s="135" t="str">
        <f>IF(1=1,IF(OR(U362="",V362="",NOT(ISNUMBER(U362)),NOT(ISNUMBER(V362)),U362=0),"",V362/U362),N("U26"))</f>
        <v/>
      </c>
      <c r="X362" s="136" t="str">
        <f>IF(1=1,IF(OR(W362="",NOT(ISNUMBER(F362))),"",F362*W362*IFERROR(INDEX(D384:D428,MATCH(AE362,B384:B428,0)),1)),N("V7"))</f>
        <v/>
      </c>
      <c r="Y362" s="137" t="str">
        <f>IF(1=1,IF(F362="","",IF(G362="","",IFERROR(INDEX(E384:E428,MATCH(AE362,B384:B428,0)),G362&amp;""))),N("W6"))</f>
        <v/>
      </c>
      <c r="Z362" s="142" t="str">
        <f>IF(1=1,IF(X362="","",IF(AND(ISNUMBER(X362),X362&lt;1,Y362="kg"),MAX(1,ROUND(X362*1000,0)),IF(AND(ISNUMBER(X362),X362&lt;1,Y362="L"),MAX(1,ROUND(X362*100,0)),ROUND(X362,3)))),N("X26"))</f>
        <v/>
      </c>
      <c r="AA362" s="143" t="str">
        <f>IF(1=1,IF(X362="","",IF(AND(ISNUMBER(X362),X362&lt;1,Y362="kg"),"g",IF(AND(ISNUMBER(X362),X362&lt;1,Y362="L"),"cl",Y362))),N("Y26"))</f>
        <v/>
      </c>
      <c r="AB362" s="123" t="str">
        <f>IF(1=1,IF(E362="","",IF(F362="","A CONTROLER",IF(NOT(ISNUMBER(F362)),"TEXTE",IF(OR(W362="",W362&lt;=0),"COMMANDE COUVERTS INCOMPLETE",IF(G362="","UNITE MANQUANTE",IF(COUNTIF(B384:B428,AE362)=0,"UNITE A CONTROLER","OK")))))),N("Z6"))</f>
        <v/>
      </c>
      <c r="AD362" s="144" t="str">
        <f>IF(1=1,IF(E362="","",AD342),N("AB26"))</f>
        <v/>
      </c>
      <c r="AE362" s="125" t="str">
        <f>IF(1=1,IF(G362="","",UPPER(TRIM(SUBSTITUTE(SUBSTITUTE(G362&amp;"",CHAR(160)," ")," "," ")))),N("AC26"))</f>
        <v/>
      </c>
    </row>
    <row r="363" spans="1:31" ht="15.75" x14ac:dyDescent="0.25">
      <c r="A363" s="160" t="str">
        <f>IF(1=1,IF(E363="","",A342),N("A27"))</f>
        <v/>
      </c>
      <c r="B363" s="127" t="str">
        <f>IF(1=1,IF(E363="","",B342),N("B27"))</f>
        <v/>
      </c>
      <c r="C363" s="127"/>
      <c r="D363" s="129" t="str">
        <f>IF(ISBLANK(E363),"",LARGE(D342:D362,1)+1)</f>
        <v/>
      </c>
      <c r="E363" s="130"/>
      <c r="F363" s="131"/>
      <c r="G363" s="170"/>
      <c r="H363" s="105"/>
      <c r="I363" s="132" t="str">
        <f>IF(1=1,IF(E363="","",I342),N("H27"))</f>
        <v/>
      </c>
      <c r="J363" s="133" t="str">
        <f>IF(1=1,IF(E363="","",J342),N("I27"))</f>
        <v/>
      </c>
      <c r="K363" s="134" t="str">
        <f>IF(1=1,IF(E363="","",K342),N("J27"))</f>
        <v/>
      </c>
      <c r="L363" s="135" t="str">
        <f>IF(1=1,IF(OR(J363="",O363="",NOT(ISNUMBER(J363)),NOT(ISNUMBER(O363)),J363=0),"",O363/J363),N("L27"))</f>
        <v/>
      </c>
      <c r="M363" s="136" t="str">
        <f>IF(1=1,IF(OR(L363="",NOT(ISNUMBER(F363))),"",F363*L363*IFERROR(INDEX(D384:D428,MATCH(AE363,B384:B428,0)),1)),N("M13"))</f>
        <v/>
      </c>
      <c r="N363" s="137" t="str">
        <f>IF(1=1,IF(F363="","",IF(G363="","",IFERROR(INDEX(E384:E428,MATCH(AE363,B384:B428,0)),G363&amp;""))),N("N6"))</f>
        <v/>
      </c>
      <c r="O363" s="138" t="str">
        <f>IF(1=1,IF(E363="","",O342),N("K27"))</f>
        <v/>
      </c>
      <c r="P363" s="139" t="str">
        <f>IF(1=1,IF(M363="","",IF(AND(ISNUMBER(M363),M363&lt;1,N363="kg"),MAX(1,ROUND(M363*1000,0)),IF(AND(ISNUMBER(M363),M363&lt;1,N363="L"),MAX(1,ROUND(M363*100,0)),ROUND(M363,3)))),N("O27"))</f>
        <v/>
      </c>
      <c r="Q363" s="140" t="str">
        <f>IF(1=1,IF(M363="","",IF(AND(ISNUMBER(M363),M363&lt;1,N363="kg"),"g",IF(AND(ISNUMBER(M363),M363&lt;1,N363="L"),"cl",N363))),N("P27"))</f>
        <v/>
      </c>
      <c r="R363" s="161" t="str">
        <f>IF(1=1,IF(E363="","",IF(F363="","A CONTROLER",IF(NOT(ISNUMBER(F363)),"TEXTE",IF(OR(L363="",L363&lt;=0),"COMMANDE PRINCIPALE INCOMPLETE",IF(G363="","UNITE MANQUANTE",IF(COUNTIF(B384:B428,AE363)=0,"UNITE A CONTROLER","OK")))))),N("Q9"))</f>
        <v/>
      </c>
      <c r="S363" s="105"/>
      <c r="T363" s="141">
        <f t="shared" si="20"/>
        <v>0</v>
      </c>
      <c r="U363" s="133" t="str">
        <f>IF(1=1,IF(E363="","",U342),N("S27"))</f>
        <v/>
      </c>
      <c r="V363" s="133" t="str">
        <f>IF(1=1,IF(E363="","",V342),N("T27"))</f>
        <v/>
      </c>
      <c r="W363" s="135" t="str">
        <f>IF(1=1,IF(OR(U363="",V363="",NOT(ISNUMBER(U363)),NOT(ISNUMBER(V363)),U363=0),"",V363/U363),N("U27"))</f>
        <v/>
      </c>
      <c r="X363" s="136" t="str">
        <f>IF(1=1,IF(OR(W363="",NOT(ISNUMBER(F363))),"",F363*W363*IFERROR(INDEX(D384:D428,MATCH(AE363,B384:B428,0)),1)),N("V7"))</f>
        <v/>
      </c>
      <c r="Y363" s="137" t="str">
        <f>IF(1=1,IF(F363="","",IF(G363="","",IFERROR(INDEX(E384:E428,MATCH(AE363,B384:B428,0)),G363&amp;""))),N("W6"))</f>
        <v/>
      </c>
      <c r="Z363" s="142" t="str">
        <f>IF(1=1,IF(X363="","",IF(AND(ISNUMBER(X363),X363&lt;1,Y363="kg"),MAX(1,ROUND(X363*1000,0)),IF(AND(ISNUMBER(X363),X363&lt;1,Y363="L"),MAX(1,ROUND(X363*100,0)),ROUND(X363,3)))),N("X27"))</f>
        <v/>
      </c>
      <c r="AA363" s="143" t="str">
        <f>IF(1=1,IF(X363="","",IF(AND(ISNUMBER(X363),X363&lt;1,Y363="kg"),"g",IF(AND(ISNUMBER(X363),X363&lt;1,Y363="L"),"cl",Y363))),N("Y27"))</f>
        <v/>
      </c>
      <c r="AB363" s="123" t="str">
        <f>IF(1=1,IF(E363="","",IF(F363="","A CONTROLER",IF(NOT(ISNUMBER(F363)),"TEXTE",IF(OR(W363="",W363&lt;=0),"COMMANDE COUVERTS INCOMPLETE",IF(G363="","UNITE MANQUANTE",IF(COUNTIF(B384:B428,AE363)=0,"UNITE A CONTROLER","OK")))))),N("Z6"))</f>
        <v/>
      </c>
      <c r="AD363" s="144" t="str">
        <f>IF(1=1,IF(E363="","",AD342),N("AB27"))</f>
        <v/>
      </c>
      <c r="AE363" s="125" t="str">
        <f>IF(1=1,IF(G363="","",UPPER(TRIM(SUBSTITUTE(SUBSTITUTE(G363&amp;"",CHAR(160)," ")," "," ")))),N("AC27"))</f>
        <v/>
      </c>
    </row>
    <row r="364" spans="1:31" ht="15.75" x14ac:dyDescent="0.25">
      <c r="A364" s="160" t="str">
        <f>IF(1=1,IF(E364="","",A342),N("A28"))</f>
        <v/>
      </c>
      <c r="B364" s="127" t="str">
        <f>IF(1=1,IF(E364="","",B342),N("B28"))</f>
        <v/>
      </c>
      <c r="C364" s="127"/>
      <c r="D364" s="129" t="str">
        <f>IF(ISBLANK(E364),"",LARGE(D342:D363,1)+1)</f>
        <v/>
      </c>
      <c r="E364" s="130"/>
      <c r="F364" s="131"/>
      <c r="G364" s="170"/>
      <c r="H364" s="105"/>
      <c r="I364" s="132" t="str">
        <f>IF(1=1,IF(E364="","",I342),N("H28"))</f>
        <v/>
      </c>
      <c r="J364" s="133" t="str">
        <f>IF(1=1,IF(E364="","",J342),N("I28"))</f>
        <v/>
      </c>
      <c r="K364" s="134" t="str">
        <f>IF(1=1,IF(E364="","",K342),N("J28"))</f>
        <v/>
      </c>
      <c r="L364" s="135" t="str">
        <f>IF(1=1,IF(OR(J364="",O364="",NOT(ISNUMBER(J364)),NOT(ISNUMBER(O364)),J364=0),"",O364/J364),N("L28"))</f>
        <v/>
      </c>
      <c r="M364" s="136" t="str">
        <f>IF(1=1,IF(OR(L364="",NOT(ISNUMBER(F364))),"",F364*L364*IFERROR(INDEX(D384:D428,MATCH(AE364,B384:B428,0)),1)),N("M13"))</f>
        <v/>
      </c>
      <c r="N364" s="137" t="str">
        <f>IF(1=1,IF(F364="","",IF(G364="","",IFERROR(INDEX(E384:E428,MATCH(AE364,B384:B428,0)),G364&amp;""))),N("N6"))</f>
        <v/>
      </c>
      <c r="O364" s="138" t="str">
        <f>IF(1=1,IF(E364="","",O342),N("K28"))</f>
        <v/>
      </c>
      <c r="P364" s="139" t="str">
        <f>IF(1=1,IF(M364="","",IF(AND(ISNUMBER(M364),M364&lt;1,N364="kg"),MAX(1,ROUND(M364*1000,0)),IF(AND(ISNUMBER(M364),M364&lt;1,N364="L"),MAX(1,ROUND(M364*100,0)),ROUND(M364,3)))),N("O28"))</f>
        <v/>
      </c>
      <c r="Q364" s="140" t="str">
        <f>IF(1=1,IF(M364="","",IF(AND(ISNUMBER(M364),M364&lt;1,N364="kg"),"g",IF(AND(ISNUMBER(M364),M364&lt;1,N364="L"),"cl",N364))),N("P28"))</f>
        <v/>
      </c>
      <c r="R364" s="161" t="str">
        <f>IF(1=1,IF(E364="","",IF(F364="","A CONTROLER",IF(NOT(ISNUMBER(F364)),"TEXTE",IF(OR(L364="",L364&lt;=0),"COMMANDE PRINCIPALE INCOMPLETE",IF(G364="","UNITE MANQUANTE",IF(COUNTIF(B384:B428,AE364)=0,"UNITE A CONTROLER","OK")))))),N("Q9"))</f>
        <v/>
      </c>
      <c r="S364" s="105"/>
      <c r="T364" s="141">
        <f t="shared" si="20"/>
        <v>0</v>
      </c>
      <c r="U364" s="133" t="str">
        <f>IF(1=1,IF(E364="","",U342),N("S28"))</f>
        <v/>
      </c>
      <c r="V364" s="133" t="str">
        <f>IF(1=1,IF(E364="","",V342),N("T28"))</f>
        <v/>
      </c>
      <c r="W364" s="135" t="str">
        <f>IF(1=1,IF(OR(U364="",V364="",NOT(ISNUMBER(U364)),NOT(ISNUMBER(V364)),U364=0),"",V364/U364),N("U28"))</f>
        <v/>
      </c>
      <c r="X364" s="136" t="str">
        <f>IF(1=1,IF(OR(W364="",NOT(ISNUMBER(F364))),"",F364*W364*IFERROR(INDEX(D384:D428,MATCH(AE364,B384:B428,0)),1)),N("V7"))</f>
        <v/>
      </c>
      <c r="Y364" s="137" t="str">
        <f>IF(1=1,IF(F364="","",IF(G364="","",IFERROR(INDEX(E384:E428,MATCH(AE364,B384:B428,0)),G364&amp;""))),N("W6"))</f>
        <v/>
      </c>
      <c r="Z364" s="142" t="str">
        <f>IF(1=1,IF(X364="","",IF(AND(ISNUMBER(X364),X364&lt;1,Y364="kg"),MAX(1,ROUND(X364*1000,0)),IF(AND(ISNUMBER(X364),X364&lt;1,Y364="L"),MAX(1,ROUND(X364*100,0)),ROUND(X364,3)))),N("X28"))</f>
        <v/>
      </c>
      <c r="AA364" s="143" t="str">
        <f>IF(1=1,IF(X364="","",IF(AND(ISNUMBER(X364),X364&lt;1,Y364="kg"),"g",IF(AND(ISNUMBER(X364),X364&lt;1,Y364="L"),"cl",Y364))),N("Y28"))</f>
        <v/>
      </c>
      <c r="AB364" s="123" t="str">
        <f>IF(1=1,IF(E364="","",IF(F364="","A CONTROLER",IF(NOT(ISNUMBER(F364)),"TEXTE",IF(OR(W364="",W364&lt;=0),"COMMANDE COUVERTS INCOMPLETE",IF(G364="","UNITE MANQUANTE",IF(COUNTIF(B384:B428,AE364)=0,"UNITE A CONTROLER","OK")))))),N("Z6"))</f>
        <v/>
      </c>
      <c r="AD364" s="144" t="str">
        <f>IF(1=1,IF(E364="","",AD342),N("AB28"))</f>
        <v/>
      </c>
      <c r="AE364" s="125" t="str">
        <f>IF(1=1,IF(G364="","",UPPER(TRIM(SUBSTITUTE(SUBSTITUTE(G364&amp;"",CHAR(160)," ")," "," ")))),N("AC28"))</f>
        <v/>
      </c>
    </row>
    <row r="365" spans="1:31" ht="15.75" x14ac:dyDescent="0.25">
      <c r="A365" s="160" t="str">
        <f>IF(1=1,IF(E365="","",A342),N("A29"))</f>
        <v/>
      </c>
      <c r="B365" s="127" t="str">
        <f>IF(1=1,IF(E365="","",B342),N("B29"))</f>
        <v/>
      </c>
      <c r="C365" s="127"/>
      <c r="D365" s="129" t="str">
        <f>IF(ISBLANK(E365),"",LARGE(D342:D364,1)+1)</f>
        <v/>
      </c>
      <c r="E365" s="130"/>
      <c r="F365" s="131"/>
      <c r="G365" s="170"/>
      <c r="H365" s="105"/>
      <c r="I365" s="132" t="str">
        <f>IF(1=1,IF(E365="","",I342),N("H29"))</f>
        <v/>
      </c>
      <c r="J365" s="133" t="str">
        <f>IF(1=1,IF(E365="","",J342),N("I29"))</f>
        <v/>
      </c>
      <c r="K365" s="134" t="str">
        <f>IF(1=1,IF(E365="","",K342),N("J29"))</f>
        <v/>
      </c>
      <c r="L365" s="135" t="str">
        <f>IF(1=1,IF(OR(J365="",O365="",NOT(ISNUMBER(J365)),NOT(ISNUMBER(O365)),J365=0),"",O365/J365),N("L29"))</f>
        <v/>
      </c>
      <c r="M365" s="136" t="str">
        <f>IF(1=1,IF(OR(L365="",NOT(ISNUMBER(F365))),"",F365*L365*IFERROR(INDEX(D384:D428,MATCH(AE365,B384:B428,0)),1)),N("M13"))</f>
        <v/>
      </c>
      <c r="N365" s="137" t="str">
        <f>IF(1=1,IF(F365="","",IF(G365="","",IFERROR(INDEX(E384:E428,MATCH(AE365,B384:B428,0)),G365&amp;""))),N("N6"))</f>
        <v/>
      </c>
      <c r="O365" s="138" t="str">
        <f>IF(1=1,IF(E365="","",O342),N("K29"))</f>
        <v/>
      </c>
      <c r="P365" s="139" t="str">
        <f>IF(1=1,IF(M365="","",IF(AND(ISNUMBER(M365),M365&lt;1,N365="kg"),MAX(1,ROUND(M365*1000,0)),IF(AND(ISNUMBER(M365),M365&lt;1,N365="L"),MAX(1,ROUND(M365*100,0)),ROUND(M365,3)))),N("O29"))</f>
        <v/>
      </c>
      <c r="Q365" s="140" t="str">
        <f>IF(1=1,IF(M365="","",IF(AND(ISNUMBER(M365),M365&lt;1,N365="kg"),"g",IF(AND(ISNUMBER(M365),M365&lt;1,N365="L"),"cl",N365))),N("P29"))</f>
        <v/>
      </c>
      <c r="R365" s="161" t="str">
        <f>IF(1=1,IF(E365="","",IF(F365="","A CONTROLER",IF(NOT(ISNUMBER(F365)),"TEXTE",IF(OR(L365="",L365&lt;=0),"COMMANDE PRINCIPALE INCOMPLETE",IF(G365="","UNITE MANQUANTE",IF(COUNTIF(B384:B428,AE365)=0,"UNITE A CONTROLER","OK")))))),N("Q9"))</f>
        <v/>
      </c>
      <c r="S365" s="105"/>
      <c r="T365" s="141">
        <f t="shared" si="20"/>
        <v>0</v>
      </c>
      <c r="U365" s="133" t="str">
        <f>IF(1=1,IF(E365="","",U342),N("S29"))</f>
        <v/>
      </c>
      <c r="V365" s="133" t="str">
        <f>IF(1=1,IF(E365="","",V342),N("T29"))</f>
        <v/>
      </c>
      <c r="W365" s="135" t="str">
        <f>IF(1=1,IF(OR(U365="",V365="",NOT(ISNUMBER(U365)),NOT(ISNUMBER(V365)),U365=0),"",V365/U365),N("U29"))</f>
        <v/>
      </c>
      <c r="X365" s="136" t="str">
        <f>IF(1=1,IF(OR(W365="",NOT(ISNUMBER(F365))),"",F365*W365*IFERROR(INDEX(D384:D428,MATCH(AE365,B384:B428,0)),1)),N("V7"))</f>
        <v/>
      </c>
      <c r="Y365" s="137" t="str">
        <f>IF(1=1,IF(F365="","",IF(G365="","",IFERROR(INDEX(E384:E428,MATCH(AE365,B384:B428,0)),G365&amp;""))),N("W6"))</f>
        <v/>
      </c>
      <c r="Z365" s="142" t="str">
        <f>IF(1=1,IF(X365="","",IF(AND(ISNUMBER(X365),X365&lt;1,Y365="kg"),MAX(1,ROUND(X365*1000,0)),IF(AND(ISNUMBER(X365),X365&lt;1,Y365="L"),MAX(1,ROUND(X365*100,0)),ROUND(X365,3)))),N("X29"))</f>
        <v/>
      </c>
      <c r="AA365" s="143" t="str">
        <f>IF(1=1,IF(X365="","",IF(AND(ISNUMBER(X365),X365&lt;1,Y365="kg"),"g",IF(AND(ISNUMBER(X365),X365&lt;1,Y365="L"),"cl",Y365))),N("Y29"))</f>
        <v/>
      </c>
      <c r="AB365" s="123" t="str">
        <f>IF(1=1,IF(E365="","",IF(F365="","A CONTROLER",IF(NOT(ISNUMBER(F365)),"TEXTE",IF(OR(W365="",W365&lt;=0),"COMMANDE COUVERTS INCOMPLETE",IF(G365="","UNITE MANQUANTE",IF(COUNTIF(B384:B428,AE365)=0,"UNITE A CONTROLER","OK")))))),N("Z6"))</f>
        <v/>
      </c>
      <c r="AD365" s="144" t="str">
        <f>IF(1=1,IF(E365="","",AD342),N("AB29"))</f>
        <v/>
      </c>
      <c r="AE365" s="125" t="str">
        <f>IF(1=1,IF(G365="","",UPPER(TRIM(SUBSTITUTE(SUBSTITUTE(G365&amp;"",CHAR(160)," ")," "," ")))),N("AC29"))</f>
        <v/>
      </c>
    </row>
    <row r="366" spans="1:31" ht="15.75" x14ac:dyDescent="0.25">
      <c r="A366" s="160" t="str">
        <f>IF(1=1,IF(E366="","",A342),N("A30"))</f>
        <v/>
      </c>
      <c r="B366" s="127" t="str">
        <f>IF(1=1,IF(E366="","",B342),N("B30"))</f>
        <v/>
      </c>
      <c r="C366" s="127"/>
      <c r="D366" s="129" t="str">
        <f>IF(ISBLANK(E366),"",LARGE(D342:D365,1)+1)</f>
        <v/>
      </c>
      <c r="E366" s="130"/>
      <c r="F366" s="131"/>
      <c r="G366" s="170"/>
      <c r="H366" s="105"/>
      <c r="I366" s="132" t="str">
        <f>IF(1=1,IF(E366="","",I342),N("H30"))</f>
        <v/>
      </c>
      <c r="J366" s="133" t="str">
        <f>IF(1=1,IF(E366="","",J342),N("I30"))</f>
        <v/>
      </c>
      <c r="K366" s="134" t="str">
        <f>IF(1=1,IF(E366="","",K342),N("J30"))</f>
        <v/>
      </c>
      <c r="L366" s="135" t="str">
        <f>IF(1=1,IF(OR(J366="",O366="",NOT(ISNUMBER(J366)),NOT(ISNUMBER(O366)),J366=0),"",O366/J366),N("L30"))</f>
        <v/>
      </c>
      <c r="M366" s="136" t="str">
        <f>IF(1=1,IF(OR(L366="",NOT(ISNUMBER(F366))),"",F366*L366*IFERROR(INDEX(D384:D428,MATCH(AE366,B384:B428,0)),1)),N("M13"))</f>
        <v/>
      </c>
      <c r="N366" s="137" t="str">
        <f>IF(1=1,IF(F366="","",IF(G366="","",IFERROR(INDEX(E384:E428,MATCH(AE366,B384:B428,0)),G366&amp;""))),N("N6"))</f>
        <v/>
      </c>
      <c r="O366" s="138" t="str">
        <f>IF(1=1,IF(E366="","",O342),N("K30"))</f>
        <v/>
      </c>
      <c r="P366" s="139" t="str">
        <f>IF(1=1,IF(M366="","",IF(AND(ISNUMBER(M366),M366&lt;1,N366="kg"),MAX(1,ROUND(M366*1000,0)),IF(AND(ISNUMBER(M366),M366&lt;1,N366="L"),MAX(1,ROUND(M366*100,0)),ROUND(M366,3)))),N("O30"))</f>
        <v/>
      </c>
      <c r="Q366" s="140" t="str">
        <f>IF(1=1,IF(M366="","",IF(AND(ISNUMBER(M366),M366&lt;1,N366="kg"),"g",IF(AND(ISNUMBER(M366),M366&lt;1,N366="L"),"cl",N366))),N("P30"))</f>
        <v/>
      </c>
      <c r="R366" s="161" t="str">
        <f>IF(1=1,IF(E366="","",IF(F366="","A CONTROLER",IF(NOT(ISNUMBER(F366)),"TEXTE",IF(OR(L366="",L366&lt;=0),"COMMANDE PRINCIPALE INCOMPLETE",IF(G366="","UNITE MANQUANTE",IF(COUNTIF(B384:B428,AE366)=0,"UNITE A CONTROLER","OK")))))),N("Q9"))</f>
        <v/>
      </c>
      <c r="S366" s="105"/>
      <c r="T366" s="141">
        <f t="shared" si="20"/>
        <v>0</v>
      </c>
      <c r="U366" s="133" t="str">
        <f>IF(1=1,IF(E366="","",U342),N("S30"))</f>
        <v/>
      </c>
      <c r="V366" s="133" t="str">
        <f>IF(1=1,IF(E366="","",V342),N("T30"))</f>
        <v/>
      </c>
      <c r="W366" s="135" t="str">
        <f>IF(1=1,IF(OR(U366="",V366="",NOT(ISNUMBER(U366)),NOT(ISNUMBER(V366)),U366=0),"",V366/U366),N("U30"))</f>
        <v/>
      </c>
      <c r="X366" s="136" t="str">
        <f>IF(1=1,IF(OR(W366="",NOT(ISNUMBER(F366))),"",F366*W366*IFERROR(INDEX(D384:D428,MATCH(AE366,B384:B428,0)),1)),N("V7"))</f>
        <v/>
      </c>
      <c r="Y366" s="137" t="str">
        <f>IF(1=1,IF(F366="","",IF(G366="","",IFERROR(INDEX(E384:E428,MATCH(AE366,B384:B428,0)),G366&amp;""))),N("W6"))</f>
        <v/>
      </c>
      <c r="Z366" s="142" t="str">
        <f>IF(1=1,IF(X366="","",IF(AND(ISNUMBER(X366),X366&lt;1,Y366="kg"),MAX(1,ROUND(X366*1000,0)),IF(AND(ISNUMBER(X366),X366&lt;1,Y366="L"),MAX(1,ROUND(X366*100,0)),ROUND(X366,3)))),N("X30"))</f>
        <v/>
      </c>
      <c r="AA366" s="143" t="str">
        <f>IF(1=1,IF(X366="","",IF(AND(ISNUMBER(X366),X366&lt;1,Y366="kg"),"g",IF(AND(ISNUMBER(X366),X366&lt;1,Y366="L"),"cl",Y366))),N("Y30"))</f>
        <v/>
      </c>
      <c r="AB366" s="123" t="str">
        <f>IF(1=1,IF(E366="","",IF(F366="","A CONTROLER",IF(NOT(ISNUMBER(F366)),"TEXTE",IF(OR(W366="",W366&lt;=0),"COMMANDE COUVERTS INCOMPLETE",IF(G366="","UNITE MANQUANTE",IF(COUNTIF(B384:B428,AE366)=0,"UNITE A CONTROLER","OK")))))),N("Z6"))</f>
        <v/>
      </c>
      <c r="AD366" s="144" t="str">
        <f>IF(1=1,IF(E366="","",AD342),N("AB30"))</f>
        <v/>
      </c>
      <c r="AE366" s="125" t="str">
        <f>IF(1=1,IF(G366="","",UPPER(TRIM(SUBSTITUTE(SUBSTITUTE(G366&amp;"",CHAR(160)," ")," "," ")))),N("AC30"))</f>
        <v/>
      </c>
    </row>
    <row r="367" spans="1:31" ht="15.75" x14ac:dyDescent="0.25">
      <c r="A367" s="160" t="str">
        <f>IF(1=1,IF(E367="","",A342),N("A31"))</f>
        <v/>
      </c>
      <c r="B367" s="127" t="str">
        <f>IF(1=1,IF(E367="","",B342),N("B31"))</f>
        <v/>
      </c>
      <c r="C367" s="127"/>
      <c r="D367" s="129" t="str">
        <f>IF(ISBLANK(E367),"",LARGE(D342:D366,1)+1)</f>
        <v/>
      </c>
      <c r="E367" s="130"/>
      <c r="F367" s="131"/>
      <c r="G367" s="170"/>
      <c r="H367" s="105"/>
      <c r="I367" s="132" t="str">
        <f>IF(1=1,IF(E367="","",I342),N("H31"))</f>
        <v/>
      </c>
      <c r="J367" s="133" t="str">
        <f>IF(1=1,IF(E367="","",J342),N("I31"))</f>
        <v/>
      </c>
      <c r="K367" s="134" t="str">
        <f>IF(1=1,IF(E367="","",K342),N("J31"))</f>
        <v/>
      </c>
      <c r="L367" s="135" t="str">
        <f>IF(1=1,IF(OR(J367="",O367="",NOT(ISNUMBER(J367)),NOT(ISNUMBER(O367)),J367=0),"",O367/J367),N("L31"))</f>
        <v/>
      </c>
      <c r="M367" s="136" t="str">
        <f>IF(1=1,IF(OR(L367="",NOT(ISNUMBER(F367))),"",F367*L367*IFERROR(INDEX(D384:D428,MATCH(AE367,B384:B428,0)),1)),N("M13"))</f>
        <v/>
      </c>
      <c r="N367" s="137" t="str">
        <f>IF(1=1,IF(F367="","",IF(G367="","",IFERROR(INDEX(E384:E428,MATCH(AE367,B384:B428,0)),G367&amp;""))),N("N6"))</f>
        <v/>
      </c>
      <c r="O367" s="138" t="str">
        <f>IF(1=1,IF(E367="","",O342),N("K31"))</f>
        <v/>
      </c>
      <c r="P367" s="139" t="str">
        <f>IF(1=1,IF(M367="","",IF(AND(ISNUMBER(M367),M367&lt;1,N367="kg"),MAX(1,ROUND(M367*1000,0)),IF(AND(ISNUMBER(M367),M367&lt;1,N367="L"),MAX(1,ROUND(M367*100,0)),ROUND(M367,3)))),N("O31"))</f>
        <v/>
      </c>
      <c r="Q367" s="140" t="str">
        <f>IF(1=1,IF(M367="","",IF(AND(ISNUMBER(M367),M367&lt;1,N367="kg"),"g",IF(AND(ISNUMBER(M367),M367&lt;1,N367="L"),"cl",N367))),N("P31"))</f>
        <v/>
      </c>
      <c r="R367" s="161" t="str">
        <f>IF(1=1,IF(E367="","",IF(F367="","A CONTROLER",IF(NOT(ISNUMBER(F367)),"TEXTE",IF(OR(L367="",L367&lt;=0),"COMMANDE PRINCIPALE INCOMPLETE",IF(G367="","UNITE MANQUANTE",IF(COUNTIF(B384:B428,AE367)=0,"UNITE A CONTROLER","OK")))))),N("Q9"))</f>
        <v/>
      </c>
      <c r="S367" s="105"/>
      <c r="T367" s="141">
        <f t="shared" si="20"/>
        <v>0</v>
      </c>
      <c r="U367" s="133" t="str">
        <f>IF(1=1,IF(E367="","",U342),N("S31"))</f>
        <v/>
      </c>
      <c r="V367" s="133" t="str">
        <f>IF(1=1,IF(E367="","",V342),N("T31"))</f>
        <v/>
      </c>
      <c r="W367" s="135" t="str">
        <f>IF(1=1,IF(OR(U367="",V367="",NOT(ISNUMBER(U367)),NOT(ISNUMBER(V367)),U367=0),"",V367/U367),N("U31"))</f>
        <v/>
      </c>
      <c r="X367" s="136" t="str">
        <f>IF(1=1,IF(OR(W367="",NOT(ISNUMBER(F367))),"",F367*W367*IFERROR(INDEX(D384:D428,MATCH(AE367,B384:B428,0)),1)),N("V7"))</f>
        <v/>
      </c>
      <c r="Y367" s="137" t="str">
        <f>IF(1=1,IF(F367="","",IF(G367="","",IFERROR(INDEX(E384:E428,MATCH(AE367,B384:B428,0)),G367&amp;""))),N("W6"))</f>
        <v/>
      </c>
      <c r="Z367" s="142" t="str">
        <f>IF(1=1,IF(X367="","",IF(AND(ISNUMBER(X367),X367&lt;1,Y367="kg"),MAX(1,ROUND(X367*1000,0)),IF(AND(ISNUMBER(X367),X367&lt;1,Y367="L"),MAX(1,ROUND(X367*100,0)),ROUND(X367,3)))),N("X31"))</f>
        <v/>
      </c>
      <c r="AA367" s="143" t="str">
        <f>IF(1=1,IF(X367="","",IF(AND(ISNUMBER(X367),X367&lt;1,Y367="kg"),"g",IF(AND(ISNUMBER(X367),X367&lt;1,Y367="L"),"cl",Y367))),N("Y31"))</f>
        <v/>
      </c>
      <c r="AB367" s="123" t="str">
        <f>IF(1=1,IF(E367="","",IF(F367="","A CONTROLER",IF(NOT(ISNUMBER(F367)),"TEXTE",IF(OR(W367="",W367&lt;=0),"COMMANDE COUVERTS INCOMPLETE",IF(G367="","UNITE MANQUANTE",IF(COUNTIF(B384:B428,AE367)=0,"UNITE A CONTROLER","OK")))))),N("Z6"))</f>
        <v/>
      </c>
      <c r="AD367" s="144" t="str">
        <f>IF(1=1,IF(E367="","",AD342),N("AB31"))</f>
        <v/>
      </c>
      <c r="AE367" s="125" t="str">
        <f>IF(1=1,IF(G367="","",UPPER(TRIM(SUBSTITUTE(SUBSTITUTE(G367&amp;"",CHAR(160)," ")," "," ")))),N("AC31"))</f>
        <v/>
      </c>
    </row>
    <row r="368" spans="1:31" ht="15.75" x14ac:dyDescent="0.25">
      <c r="A368" s="160" t="str">
        <f>IF(1=1,IF(E368="","",A342),N("A32"))</f>
        <v/>
      </c>
      <c r="B368" s="127" t="str">
        <f>IF(1=1,IF(E368="","",B342),N("B32"))</f>
        <v/>
      </c>
      <c r="C368" s="127"/>
      <c r="D368" s="129" t="str">
        <f>IF(ISBLANK(E368),"",LARGE(D342:D367,1)+1)</f>
        <v/>
      </c>
      <c r="E368" s="130"/>
      <c r="F368" s="131"/>
      <c r="G368" s="170"/>
      <c r="H368" s="105"/>
      <c r="I368" s="132" t="str">
        <f>IF(1=1,IF(E368="","",I342),N("H32"))</f>
        <v/>
      </c>
      <c r="J368" s="133" t="str">
        <f>IF(1=1,IF(E368="","",J342),N("I32"))</f>
        <v/>
      </c>
      <c r="K368" s="134" t="str">
        <f>IF(1=1,IF(E368="","",K342),N("J32"))</f>
        <v/>
      </c>
      <c r="L368" s="135" t="str">
        <f>IF(1=1,IF(OR(J368="",O368="",NOT(ISNUMBER(J368)),NOT(ISNUMBER(O368)),J368=0),"",O368/J368),N("L32"))</f>
        <v/>
      </c>
      <c r="M368" s="136" t="str">
        <f>IF(1=1,IF(OR(L368="",NOT(ISNUMBER(F368))),"",F368*L368*IFERROR(INDEX(D384:D428,MATCH(AE368,B384:B428,0)),1)),N("M13"))</f>
        <v/>
      </c>
      <c r="N368" s="137" t="str">
        <f>IF(1=1,IF(F368="","",IF(G368="","",IFERROR(INDEX(E384:E428,MATCH(AE368,B384:B428,0)),G368&amp;""))),N("N6"))</f>
        <v/>
      </c>
      <c r="O368" s="138" t="str">
        <f>IF(1=1,IF(E368="","",O342),N("K32"))</f>
        <v/>
      </c>
      <c r="P368" s="139" t="str">
        <f>IF(1=1,IF(M368="","",IF(AND(ISNUMBER(M368),M368&lt;1,N368="kg"),MAX(1,ROUND(M368*1000,0)),IF(AND(ISNUMBER(M368),M368&lt;1,N368="L"),MAX(1,ROUND(M368*100,0)),ROUND(M368,3)))),N("O32"))</f>
        <v/>
      </c>
      <c r="Q368" s="140" t="str">
        <f>IF(1=1,IF(M368="","",IF(AND(ISNUMBER(M368),M368&lt;1,N368="kg"),"g",IF(AND(ISNUMBER(M368),M368&lt;1,N368="L"),"cl",N368))),N("P32"))</f>
        <v/>
      </c>
      <c r="R368" s="161" t="str">
        <f>IF(1=1,IF(E368="","",IF(F368="","A CONTROLER",IF(NOT(ISNUMBER(F368)),"TEXTE",IF(OR(L368="",L368&lt;=0),"COMMANDE PRINCIPALE INCOMPLETE",IF(G368="","UNITE MANQUANTE",IF(COUNTIF(B384:B428,AE368)=0,"UNITE A CONTROLER","OK")))))),N("Q9"))</f>
        <v/>
      </c>
      <c r="S368" s="105"/>
      <c r="T368" s="141">
        <f t="shared" si="20"/>
        <v>0</v>
      </c>
      <c r="U368" s="133" t="str">
        <f>IF(1=1,IF(E368="","",U342),N("S32"))</f>
        <v/>
      </c>
      <c r="V368" s="133" t="str">
        <f>IF(1=1,IF(E368="","",V342),N("T32"))</f>
        <v/>
      </c>
      <c r="W368" s="135" t="str">
        <f>IF(1=1,IF(OR(U368="",V368="",NOT(ISNUMBER(U368)),NOT(ISNUMBER(V368)),U368=0),"",V368/U368),N("U32"))</f>
        <v/>
      </c>
      <c r="X368" s="136" t="str">
        <f>IF(1=1,IF(OR(W368="",NOT(ISNUMBER(F368))),"",F368*W368*IFERROR(INDEX(D384:D428,MATCH(AE368,B384:B428,0)),1)),N("V7"))</f>
        <v/>
      </c>
      <c r="Y368" s="137" t="str">
        <f>IF(1=1,IF(F368="","",IF(G368="","",IFERROR(INDEX(E384:E428,MATCH(AE368,B384:B428,0)),G368&amp;""))),N("W6"))</f>
        <v/>
      </c>
      <c r="Z368" s="142" t="str">
        <f>IF(1=1,IF(X368="","",IF(AND(ISNUMBER(X368),X368&lt;1,Y368="kg"),MAX(1,ROUND(X368*1000,0)),IF(AND(ISNUMBER(X368),X368&lt;1,Y368="L"),MAX(1,ROUND(X368*100,0)),ROUND(X368,3)))),N("X32"))</f>
        <v/>
      </c>
      <c r="AA368" s="143" t="str">
        <f>IF(1=1,IF(X368="","",IF(AND(ISNUMBER(X368),X368&lt;1,Y368="kg"),"g",IF(AND(ISNUMBER(X368),X368&lt;1,Y368="L"),"cl",Y368))),N("Y32"))</f>
        <v/>
      </c>
      <c r="AB368" s="123" t="str">
        <f>IF(1=1,IF(E368="","",IF(F368="","A CONTROLER",IF(NOT(ISNUMBER(F368)),"TEXTE",IF(OR(W368="",W368&lt;=0),"COMMANDE COUVERTS INCOMPLETE",IF(G368="","UNITE MANQUANTE",IF(COUNTIF(B384:B428,AE368)=0,"UNITE A CONTROLER","OK")))))),N("Z6"))</f>
        <v/>
      </c>
      <c r="AD368" s="144" t="str">
        <f>IF(1=1,IF(E368="","",AD342),N("AB32"))</f>
        <v/>
      </c>
      <c r="AE368" s="125" t="str">
        <f>IF(1=1,IF(G368="","",UPPER(TRIM(SUBSTITUTE(SUBSTITUTE(G368&amp;"",CHAR(160)," ")," "," ")))),N("AC32"))</f>
        <v/>
      </c>
    </row>
    <row r="369" spans="1:31" ht="15.75" x14ac:dyDescent="0.25">
      <c r="A369" s="160" t="str">
        <f>IF(1=1,IF(E369="","",A342),N("A33"))</f>
        <v/>
      </c>
      <c r="B369" s="127" t="str">
        <f>IF(1=1,IF(E369="","",B342),N("B33"))</f>
        <v/>
      </c>
      <c r="C369" s="127"/>
      <c r="D369" s="129" t="str">
        <f>IF(ISBLANK(E369),"",LARGE(D342:D368,1)+1)</f>
        <v/>
      </c>
      <c r="E369" s="130"/>
      <c r="F369" s="131"/>
      <c r="G369" s="170"/>
      <c r="H369" s="105"/>
      <c r="I369" s="132" t="str">
        <f>IF(1=1,IF(E369="","",I342),N("H33"))</f>
        <v/>
      </c>
      <c r="J369" s="133" t="str">
        <f>IF(1=1,IF(E369="","",J342),N("I33"))</f>
        <v/>
      </c>
      <c r="K369" s="134" t="str">
        <f>IF(1=1,IF(E369="","",K342),N("J33"))</f>
        <v/>
      </c>
      <c r="L369" s="135" t="str">
        <f>IF(1=1,IF(OR(J369="",O369="",NOT(ISNUMBER(J369)),NOT(ISNUMBER(O369)),J369=0),"",O369/J369),N("L33"))</f>
        <v/>
      </c>
      <c r="M369" s="136" t="str">
        <f>IF(1=1,IF(OR(L369="",NOT(ISNUMBER(F369))),"",F369*L369*IFERROR(INDEX(D384:D428,MATCH(AE369,B384:B428,0)),1)),N("M13"))</f>
        <v/>
      </c>
      <c r="N369" s="137" t="str">
        <f>IF(1=1,IF(F369="","",IF(G369="","",IFERROR(INDEX(E384:E428,MATCH(AE369,B384:B428,0)),G369&amp;""))),N("N6"))</f>
        <v/>
      </c>
      <c r="O369" s="138" t="str">
        <f>IF(1=1,IF(E369="","",O342),N("K33"))</f>
        <v/>
      </c>
      <c r="P369" s="139" t="str">
        <f>IF(1=1,IF(M369="","",IF(AND(ISNUMBER(M369),M369&lt;1,N369="kg"),MAX(1,ROUND(M369*1000,0)),IF(AND(ISNUMBER(M369),M369&lt;1,N369="L"),MAX(1,ROUND(M369*100,0)),ROUND(M369,3)))),N("O33"))</f>
        <v/>
      </c>
      <c r="Q369" s="140" t="str">
        <f>IF(1=1,IF(M369="","",IF(AND(ISNUMBER(M369),M369&lt;1,N369="kg"),"g",IF(AND(ISNUMBER(M369),M369&lt;1,N369="L"),"cl",N369))),N("P33"))</f>
        <v/>
      </c>
      <c r="R369" s="161" t="str">
        <f>IF(1=1,IF(E369="","",IF(F369="","A CONTROLER",IF(NOT(ISNUMBER(F369)),"TEXTE",IF(OR(L369="",L369&lt;=0),"COMMANDE PRINCIPALE INCOMPLETE",IF(G369="","UNITE MANQUANTE",IF(COUNTIF(B384:B428,AE369)=0,"UNITE A CONTROLER","OK")))))),N("Q9"))</f>
        <v/>
      </c>
      <c r="S369" s="105"/>
      <c r="T369" s="141">
        <f t="shared" si="20"/>
        <v>0</v>
      </c>
      <c r="U369" s="133" t="str">
        <f>IF(1=1,IF(E369="","",U342),N("S33"))</f>
        <v/>
      </c>
      <c r="V369" s="133" t="str">
        <f>IF(1=1,IF(E369="","",V342),N("T33"))</f>
        <v/>
      </c>
      <c r="W369" s="135" t="str">
        <f>IF(1=1,IF(OR(U369="",V369="",NOT(ISNUMBER(U369)),NOT(ISNUMBER(V369)),U369=0),"",V369/U369),N("U33"))</f>
        <v/>
      </c>
      <c r="X369" s="136" t="str">
        <f>IF(1=1,IF(OR(W369="",NOT(ISNUMBER(F369))),"",F369*W369*IFERROR(INDEX(D384:D428,MATCH(AE369,B384:B428,0)),1)),N("V7"))</f>
        <v/>
      </c>
      <c r="Y369" s="137" t="str">
        <f>IF(1=1,IF(F369="","",IF(G369="","",IFERROR(INDEX(E384:E428,MATCH(AE369,B384:B428,0)),G369&amp;""))),N("W6"))</f>
        <v/>
      </c>
      <c r="Z369" s="142" t="str">
        <f>IF(1=1,IF(X369="","",IF(AND(ISNUMBER(X369),X369&lt;1,Y369="kg"),MAX(1,ROUND(X369*1000,0)),IF(AND(ISNUMBER(X369),X369&lt;1,Y369="L"),MAX(1,ROUND(X369*100,0)),ROUND(X369,3)))),N("X33"))</f>
        <v/>
      </c>
      <c r="AA369" s="143" t="str">
        <f>IF(1=1,IF(X369="","",IF(AND(ISNUMBER(X369),X369&lt;1,Y369="kg"),"g",IF(AND(ISNUMBER(X369),X369&lt;1,Y369="L"),"cl",Y369))),N("Y33"))</f>
        <v/>
      </c>
      <c r="AB369" s="123" t="str">
        <f>IF(1=1,IF(E369="","",IF(F369="","A CONTROLER",IF(NOT(ISNUMBER(F369)),"TEXTE",IF(OR(W369="",W369&lt;=0),"COMMANDE COUVERTS INCOMPLETE",IF(G369="","UNITE MANQUANTE",IF(COUNTIF(B384:B428,AE369)=0,"UNITE A CONTROLER","OK")))))),N("Z6"))</f>
        <v/>
      </c>
      <c r="AD369" s="144" t="str">
        <f>IF(1=1,IF(E369="","",AD342),N("AB33"))</f>
        <v/>
      </c>
      <c r="AE369" s="125" t="str">
        <f>IF(1=1,IF(G369="","",UPPER(TRIM(SUBSTITUTE(SUBSTITUTE(G369&amp;"",CHAR(160)," ")," "," ")))),N("AC33"))</f>
        <v/>
      </c>
    </row>
    <row r="370" spans="1:31" ht="15.75" x14ac:dyDescent="0.25">
      <c r="A370" s="160" t="str">
        <f>IF(1=1,IF(E370="","",A342),N("A34"))</f>
        <v/>
      </c>
      <c r="B370" s="127" t="str">
        <f>IF(1=1,IF(E370="","",B342),N("B34"))</f>
        <v/>
      </c>
      <c r="C370" s="127"/>
      <c r="D370" s="129" t="str">
        <f>IF(ISBLANK(E370),"",LARGE(D342:D369,1)+1)</f>
        <v/>
      </c>
      <c r="E370" s="130"/>
      <c r="F370" s="131"/>
      <c r="G370" s="170"/>
      <c r="H370" s="105"/>
      <c r="I370" s="132" t="str">
        <f>IF(1=1,IF(E370="","",I342),N("H34"))</f>
        <v/>
      </c>
      <c r="J370" s="133" t="str">
        <f>IF(1=1,IF(E370="","",J342),N("I34"))</f>
        <v/>
      </c>
      <c r="K370" s="134" t="str">
        <f>IF(1=1,IF(E370="","",K342),N("J34"))</f>
        <v/>
      </c>
      <c r="L370" s="135" t="str">
        <f>IF(1=1,IF(OR(J370="",O370="",NOT(ISNUMBER(J370)),NOT(ISNUMBER(O370)),J370=0),"",O370/J370),N("L34"))</f>
        <v/>
      </c>
      <c r="M370" s="136" t="str">
        <f>IF(1=1,IF(OR(L370="",NOT(ISNUMBER(F370))),"",F370*L370*IFERROR(INDEX(D384:D428,MATCH(AE370,B384:B428,0)),1)),N("M13"))</f>
        <v/>
      </c>
      <c r="N370" s="137" t="str">
        <f>IF(1=1,IF(F370="","",IF(G370="","",IFERROR(INDEX(E384:E428,MATCH(AE370,B384:B428,0)),G370&amp;""))),N("N6"))</f>
        <v/>
      </c>
      <c r="O370" s="138" t="str">
        <f>IF(1=1,IF(E370="","",O342),N("K34"))</f>
        <v/>
      </c>
      <c r="P370" s="139" t="str">
        <f>IF(1=1,IF(M370="","",IF(AND(ISNUMBER(M370),M370&lt;1,N370="kg"),MAX(1,ROUND(M370*1000,0)),IF(AND(ISNUMBER(M370),M370&lt;1,N370="L"),MAX(1,ROUND(M370*100,0)),ROUND(M370,3)))),N("O34"))</f>
        <v/>
      </c>
      <c r="Q370" s="140" t="str">
        <f>IF(1=1,IF(M370="","",IF(AND(ISNUMBER(M370),M370&lt;1,N370="kg"),"g",IF(AND(ISNUMBER(M370),M370&lt;1,N370="L"),"cl",N370))),N("P34"))</f>
        <v/>
      </c>
      <c r="R370" s="161" t="str">
        <f>IF(1=1,IF(E370="","",IF(F370="","A CONTROLER",IF(NOT(ISNUMBER(F370)),"TEXTE",IF(OR(L370="",L370&lt;=0),"COMMANDE PRINCIPALE INCOMPLETE",IF(G370="","UNITE MANQUANTE",IF(COUNTIF(B384:B428,AE370)=0,"UNITE A CONTROLER","OK")))))),N("Q9"))</f>
        <v/>
      </c>
      <c r="S370" s="105"/>
      <c r="T370" s="141">
        <f t="shared" si="20"/>
        <v>0</v>
      </c>
      <c r="U370" s="133" t="str">
        <f>IF(1=1,IF(E370="","",U342),N("S34"))</f>
        <v/>
      </c>
      <c r="V370" s="133" t="str">
        <f>IF(1=1,IF(E370="","",V342),N("T34"))</f>
        <v/>
      </c>
      <c r="W370" s="135" t="str">
        <f>IF(1=1,IF(OR(U370="",V370="",NOT(ISNUMBER(U370)),NOT(ISNUMBER(V370)),U370=0),"",V370/U370),N("U34"))</f>
        <v/>
      </c>
      <c r="X370" s="136" t="str">
        <f>IF(1=1,IF(OR(W370="",NOT(ISNUMBER(F370))),"",F370*W370*IFERROR(INDEX(D384:D428,MATCH(AE370,B384:B428,0)),1)),N("V7"))</f>
        <v/>
      </c>
      <c r="Y370" s="137" t="str">
        <f>IF(1=1,IF(F370="","",IF(G370="","",IFERROR(INDEX(E384:E428,MATCH(AE370,B384:B428,0)),G370&amp;""))),N("W6"))</f>
        <v/>
      </c>
      <c r="Z370" s="142" t="str">
        <f>IF(1=1,IF(X370="","",IF(AND(ISNUMBER(X370),X370&lt;1,Y370="kg"),MAX(1,ROUND(X370*1000,0)),IF(AND(ISNUMBER(X370),X370&lt;1,Y370="L"),MAX(1,ROUND(X370*100,0)),ROUND(X370,3)))),N("X34"))</f>
        <v/>
      </c>
      <c r="AA370" s="143" t="str">
        <f>IF(1=1,IF(X370="","",IF(AND(ISNUMBER(X370),X370&lt;1,Y370="kg"),"g",IF(AND(ISNUMBER(X370),X370&lt;1,Y370="L"),"cl",Y370))),N("Y34"))</f>
        <v/>
      </c>
      <c r="AB370" s="123" t="str">
        <f>IF(1=1,IF(E370="","",IF(F370="","A CONTROLER",IF(NOT(ISNUMBER(F370)),"TEXTE",IF(OR(W370="",W370&lt;=0),"COMMANDE COUVERTS INCOMPLETE",IF(G370="","UNITE MANQUANTE",IF(COUNTIF(B384:B428,AE370)=0,"UNITE A CONTROLER","OK")))))),N("Z6"))</f>
        <v/>
      </c>
      <c r="AD370" s="144" t="str">
        <f>IF(1=1,IF(E370="","",AD342),N("AB34"))</f>
        <v/>
      </c>
      <c r="AE370" s="125" t="str">
        <f>IF(1=1,IF(G370="","",UPPER(TRIM(SUBSTITUTE(SUBSTITUTE(G370&amp;"",CHAR(160)," ")," "," ")))),N("AC34"))</f>
        <v/>
      </c>
    </row>
    <row r="371" spans="1:31" ht="15.75" x14ac:dyDescent="0.25">
      <c r="A371" s="160" t="str">
        <f>IF(1=1,IF(E371="","",A342),N("A35"))</f>
        <v/>
      </c>
      <c r="B371" s="127" t="str">
        <f>IF(1=1,IF(E371="","",B342),N("B35"))</f>
        <v/>
      </c>
      <c r="C371" s="127"/>
      <c r="D371" s="129" t="str">
        <f>IF(ISBLANK(E371),"",LARGE(D342:D370,1)+1)</f>
        <v/>
      </c>
      <c r="E371" s="130"/>
      <c r="F371" s="131"/>
      <c r="G371" s="170"/>
      <c r="H371" s="105"/>
      <c r="I371" s="132" t="str">
        <f>IF(1=1,IF(E371="","",I342),N("H35"))</f>
        <v/>
      </c>
      <c r="J371" s="133" t="str">
        <f>IF(1=1,IF(E371="","",J342),N("I35"))</f>
        <v/>
      </c>
      <c r="K371" s="134" t="str">
        <f>IF(1=1,IF(E371="","",K342),N("J35"))</f>
        <v/>
      </c>
      <c r="L371" s="135" t="str">
        <f>IF(1=1,IF(OR(J371="",O371="",NOT(ISNUMBER(J371)),NOT(ISNUMBER(O371)),J371=0),"",O371/J371),N("L35"))</f>
        <v/>
      </c>
      <c r="M371" s="136" t="str">
        <f>IF(1=1,IF(OR(L371="",NOT(ISNUMBER(F371))),"",F371*L371*IFERROR(INDEX(D384:D428,MATCH(AE371,B384:B428,0)),1)),N("M13"))</f>
        <v/>
      </c>
      <c r="N371" s="137" t="str">
        <f>IF(1=1,IF(F371="","",IF(G371="","",IFERROR(INDEX(E384:E428,MATCH(AE371,B384:B428,0)),G371&amp;""))),N("N6"))</f>
        <v/>
      </c>
      <c r="O371" s="138" t="str">
        <f>IF(1=1,IF(E371="","",O342),N("K35"))</f>
        <v/>
      </c>
      <c r="P371" s="139" t="str">
        <f>IF(1=1,IF(M371="","",IF(AND(ISNUMBER(M371),M371&lt;1,N371="kg"),MAX(1,ROUND(M371*1000,0)),IF(AND(ISNUMBER(M371),M371&lt;1,N371="L"),MAX(1,ROUND(M371*100,0)),ROUND(M371,3)))),N("O35"))</f>
        <v/>
      </c>
      <c r="Q371" s="140" t="str">
        <f>IF(1=1,IF(M371="","",IF(AND(ISNUMBER(M371),M371&lt;1,N371="kg"),"g",IF(AND(ISNUMBER(M371),M371&lt;1,N371="L"),"cl",N371))),N("P35"))</f>
        <v/>
      </c>
      <c r="R371" s="161" t="str">
        <f>IF(1=1,IF(E371="","",IF(F371="","A CONTROLER",IF(NOT(ISNUMBER(F371)),"TEXTE",IF(OR(L371="",L371&lt;=0),"COMMANDE PRINCIPALE INCOMPLETE",IF(G371="","UNITE MANQUANTE",IF(COUNTIF(B384:B428,AE371)=0,"UNITE A CONTROLER","OK")))))),N("Q9"))</f>
        <v/>
      </c>
      <c r="S371" s="105"/>
      <c r="T371" s="141">
        <f t="shared" si="20"/>
        <v>0</v>
      </c>
      <c r="U371" s="133" t="str">
        <f>IF(1=1,IF(E371="","",U342),N("S35"))</f>
        <v/>
      </c>
      <c r="V371" s="133" t="str">
        <f>IF(1=1,IF(E371="","",V342),N("T35"))</f>
        <v/>
      </c>
      <c r="W371" s="135" t="str">
        <f>IF(1=1,IF(OR(U371="",V371="",NOT(ISNUMBER(U371)),NOT(ISNUMBER(V371)),U371=0),"",V371/U371),N("U35"))</f>
        <v/>
      </c>
      <c r="X371" s="136" t="str">
        <f>IF(1=1,IF(OR(W371="",NOT(ISNUMBER(F371))),"",F371*W371*IFERROR(INDEX(D384:D428,MATCH(AE371,B384:B428,0)),1)),N("V7"))</f>
        <v/>
      </c>
      <c r="Y371" s="137" t="str">
        <f>IF(1=1,IF(F371="","",IF(G371="","",IFERROR(INDEX(E384:E428,MATCH(AE371,B384:B428,0)),G371&amp;""))),N("W6"))</f>
        <v/>
      </c>
      <c r="Z371" s="142" t="str">
        <f>IF(1=1,IF(X371="","",IF(AND(ISNUMBER(X371),X371&lt;1,Y371="kg"),MAX(1,ROUND(X371*1000,0)),IF(AND(ISNUMBER(X371),X371&lt;1,Y371="L"),MAX(1,ROUND(X371*100,0)),ROUND(X371,3)))),N("X35"))</f>
        <v/>
      </c>
      <c r="AA371" s="143" t="str">
        <f>IF(1=1,IF(X371="","",IF(AND(ISNUMBER(X371),X371&lt;1,Y371="kg"),"g",IF(AND(ISNUMBER(X371),X371&lt;1,Y371="L"),"cl",Y371))),N("Y35"))</f>
        <v/>
      </c>
      <c r="AB371" s="123" t="str">
        <f>IF(1=1,IF(E371="","",IF(F371="","A CONTROLER",IF(NOT(ISNUMBER(F371)),"TEXTE",IF(OR(W371="",W371&lt;=0),"COMMANDE COUVERTS INCOMPLETE",IF(G371="","UNITE MANQUANTE",IF(COUNTIF(B384:B428,AE371)=0,"UNITE A CONTROLER","OK")))))),N("Z6"))</f>
        <v/>
      </c>
      <c r="AD371" s="144" t="str">
        <f>IF(1=1,IF(E371="","",AD342),N("AB35"))</f>
        <v/>
      </c>
      <c r="AE371" s="125" t="str">
        <f>IF(1=1,IF(G371="","",UPPER(TRIM(SUBSTITUTE(SUBSTITUTE(G371&amp;"",CHAR(160)," ")," "," ")))),N("AC35"))</f>
        <v/>
      </c>
    </row>
    <row r="372" spans="1:31" ht="15.75" x14ac:dyDescent="0.25">
      <c r="A372" s="160" t="str">
        <f>IF(1=1,IF(E372="","",A342),N("A36"))</f>
        <v/>
      </c>
      <c r="B372" s="127" t="str">
        <f>IF(1=1,IF(E372="","",B342),N("B36"))</f>
        <v/>
      </c>
      <c r="C372" s="127"/>
      <c r="D372" s="129" t="str">
        <f>IF(ISBLANK(E372),"",LARGE(D342:D371,1)+1)</f>
        <v/>
      </c>
      <c r="E372" s="130"/>
      <c r="F372" s="131"/>
      <c r="G372" s="170"/>
      <c r="H372" s="105"/>
      <c r="I372" s="132" t="str">
        <f>IF(1=1,IF(E372="","",I342),N("H36"))</f>
        <v/>
      </c>
      <c r="J372" s="133" t="str">
        <f>IF(1=1,IF(E372="","",J342),N("I36"))</f>
        <v/>
      </c>
      <c r="K372" s="134" t="str">
        <f>IF(1=1,IF(E372="","",K342),N("J36"))</f>
        <v/>
      </c>
      <c r="L372" s="135" t="str">
        <f>IF(1=1,IF(OR(J372="",O372="",NOT(ISNUMBER(J372)),NOT(ISNUMBER(O372)),J372=0),"",O372/J372),N("L36"))</f>
        <v/>
      </c>
      <c r="M372" s="136" t="str">
        <f>IF(1=1,IF(OR(L372="",NOT(ISNUMBER(F372))),"",F372*L372*IFERROR(INDEX(D384:D428,MATCH(AE372,B384:B428,0)),1)),N("M13"))</f>
        <v/>
      </c>
      <c r="N372" s="137" t="str">
        <f>IF(1=1,IF(F372="","",IF(G372="","",IFERROR(INDEX(E384:E428,MATCH(AE372,B384:B428,0)),G372&amp;""))),N("N6"))</f>
        <v/>
      </c>
      <c r="O372" s="138" t="str">
        <f>IF(1=1,IF(E372="","",O342),N("K36"))</f>
        <v/>
      </c>
      <c r="P372" s="139" t="str">
        <f>IF(1=1,IF(M372="","",IF(AND(ISNUMBER(M372),M372&lt;1,N372="kg"),MAX(1,ROUND(M372*1000,0)),IF(AND(ISNUMBER(M372),M372&lt;1,N372="L"),MAX(1,ROUND(M372*100,0)),ROUND(M372,3)))),N("O36"))</f>
        <v/>
      </c>
      <c r="Q372" s="140" t="str">
        <f>IF(1=1,IF(M372="","",IF(AND(ISNUMBER(M372),M372&lt;1,N372="kg"),"g",IF(AND(ISNUMBER(M372),M372&lt;1,N372="L"),"cl",N372))),N("P36"))</f>
        <v/>
      </c>
      <c r="R372" s="161" t="str">
        <f>IF(1=1,IF(E372="","",IF(F372="","A CONTROLER",IF(NOT(ISNUMBER(F372)),"TEXTE",IF(OR(L372="",L372&lt;=0),"COMMANDE PRINCIPALE INCOMPLETE",IF(G372="","UNITE MANQUANTE",IF(COUNTIF(B384:B428,AE372)=0,"UNITE A CONTROLER","OK")))))),N("Q9"))</f>
        <v/>
      </c>
      <c r="S372" s="105"/>
      <c r="T372" s="141">
        <f t="shared" si="20"/>
        <v>0</v>
      </c>
      <c r="U372" s="133" t="str">
        <f>IF(1=1,IF(E372="","",U342),N("S36"))</f>
        <v/>
      </c>
      <c r="V372" s="133" t="str">
        <f>IF(1=1,IF(E372="","",V342),N("T36"))</f>
        <v/>
      </c>
      <c r="W372" s="135" t="str">
        <f>IF(1=1,IF(OR(U372="",V372="",NOT(ISNUMBER(U372)),NOT(ISNUMBER(V372)),U372=0),"",V372/U372),N("U36"))</f>
        <v/>
      </c>
      <c r="X372" s="136" t="str">
        <f>IF(1=1,IF(OR(W372="",NOT(ISNUMBER(F372))),"",F372*W372*IFERROR(INDEX(D384:D428,MATCH(AE372,B384:B428,0)),1)),N("V7"))</f>
        <v/>
      </c>
      <c r="Y372" s="137" t="str">
        <f>IF(1=1,IF(F372="","",IF(G372="","",IFERROR(INDEX(E384:E428,MATCH(AE372,B384:B428,0)),G372&amp;""))),N("W6"))</f>
        <v/>
      </c>
      <c r="Z372" s="142" t="str">
        <f>IF(1=1,IF(X372="","",IF(AND(ISNUMBER(X372),X372&lt;1,Y372="kg"),MAX(1,ROUND(X372*1000,0)),IF(AND(ISNUMBER(X372),X372&lt;1,Y372="L"),MAX(1,ROUND(X372*100,0)),ROUND(X372,3)))),N("X36"))</f>
        <v/>
      </c>
      <c r="AA372" s="143" t="str">
        <f>IF(1=1,IF(X372="","",IF(AND(ISNUMBER(X372),X372&lt;1,Y372="kg"),"g",IF(AND(ISNUMBER(X372),X372&lt;1,Y372="L"),"cl",Y372))),N("Y36"))</f>
        <v/>
      </c>
      <c r="AB372" s="123" t="str">
        <f>IF(1=1,IF(E372="","",IF(F372="","A CONTROLER",IF(NOT(ISNUMBER(F372)),"TEXTE",IF(OR(W372="",W372&lt;=0),"COMMANDE COUVERTS INCOMPLETE",IF(G372="","UNITE MANQUANTE",IF(COUNTIF(B384:B428,AE372)=0,"UNITE A CONTROLER","OK")))))),N("Z6"))</f>
        <v/>
      </c>
      <c r="AD372" s="144" t="str">
        <f>IF(1=1,IF(E372="","",AD342),N("AB36"))</f>
        <v/>
      </c>
      <c r="AE372" s="125" t="str">
        <f>IF(1=1,IF(G372="","",UPPER(TRIM(SUBSTITUTE(SUBSTITUTE(G372&amp;"",CHAR(160)," ")," "," ")))),N("AC36"))</f>
        <v/>
      </c>
    </row>
    <row r="373" spans="1:31" ht="15.75" x14ac:dyDescent="0.25">
      <c r="A373" s="160" t="str">
        <f>IF(1=1,IF(E373="","",A342),N("A37"))</f>
        <v/>
      </c>
      <c r="B373" s="127" t="str">
        <f>IF(1=1,IF(E373="","",B342),N("B37"))</f>
        <v/>
      </c>
      <c r="C373" s="127"/>
      <c r="D373" s="129" t="str">
        <f>IF(ISBLANK(E373),"",LARGE(D342:D372,1)+1)</f>
        <v/>
      </c>
      <c r="E373" s="130"/>
      <c r="F373" s="131"/>
      <c r="G373" s="170"/>
      <c r="H373" s="105"/>
      <c r="I373" s="132" t="str">
        <f>IF(1=1,IF(E373="","",I342),N("H37"))</f>
        <v/>
      </c>
      <c r="J373" s="133" t="str">
        <f>IF(1=1,IF(E373="","",J342),N("I37"))</f>
        <v/>
      </c>
      <c r="K373" s="134" t="str">
        <f>IF(1=1,IF(E373="","",K342),N("J37"))</f>
        <v/>
      </c>
      <c r="L373" s="135" t="str">
        <f>IF(1=1,IF(OR(J373="",O373="",NOT(ISNUMBER(J373)),NOT(ISNUMBER(O373)),J373=0),"",O373/J373),N("L37"))</f>
        <v/>
      </c>
      <c r="M373" s="136" t="str">
        <f>IF(1=1,IF(OR(L373="",NOT(ISNUMBER(F373))),"",F373*L373*IFERROR(INDEX(D384:D428,MATCH(AE373,B384:B428,0)),1)),N("M13"))</f>
        <v/>
      </c>
      <c r="N373" s="137" t="str">
        <f>IF(1=1,IF(F373="","",IF(G373="","",IFERROR(INDEX(E384:E428,MATCH(AE373,B384:B428,0)),G373&amp;""))),N("N6"))</f>
        <v/>
      </c>
      <c r="O373" s="138" t="str">
        <f>IF(1=1,IF(E373="","",O342),N("K37"))</f>
        <v/>
      </c>
      <c r="P373" s="139" t="str">
        <f>IF(1=1,IF(M373="","",IF(AND(ISNUMBER(M373),M373&lt;1,N373="kg"),MAX(1,ROUND(M373*1000,0)),IF(AND(ISNUMBER(M373),M373&lt;1,N373="L"),MAX(1,ROUND(M373*100,0)),ROUND(M373,3)))),N("O37"))</f>
        <v/>
      </c>
      <c r="Q373" s="140" t="str">
        <f>IF(1=1,IF(M373="","",IF(AND(ISNUMBER(M373),M373&lt;1,N373="kg"),"g",IF(AND(ISNUMBER(M373),M373&lt;1,N373="L"),"cl",N373))),N("P37"))</f>
        <v/>
      </c>
      <c r="R373" s="161" t="str">
        <f>IF(1=1,IF(E373="","",IF(F373="","A CONTROLER",IF(NOT(ISNUMBER(F373)),"TEXTE",IF(OR(L373="",L373&lt;=0),"COMMANDE PRINCIPALE INCOMPLETE",IF(G373="","UNITE MANQUANTE",IF(COUNTIF(B384:B428,AE373)=0,"UNITE A CONTROLER","OK")))))),N("Q9"))</f>
        <v/>
      </c>
      <c r="S373" s="105"/>
      <c r="T373" s="141">
        <f t="shared" si="20"/>
        <v>0</v>
      </c>
      <c r="U373" s="133" t="str">
        <f>IF(1=1,IF(E373="","",U342),N("S37"))</f>
        <v/>
      </c>
      <c r="V373" s="133" t="str">
        <f>IF(1=1,IF(E373="","",V342),N("T37"))</f>
        <v/>
      </c>
      <c r="W373" s="135" t="str">
        <f>IF(1=1,IF(OR(U373="",V373="",NOT(ISNUMBER(U373)),NOT(ISNUMBER(V373)),U373=0),"",V373/U373),N("U37"))</f>
        <v/>
      </c>
      <c r="X373" s="136" t="str">
        <f>IF(1=1,IF(OR(W373="",NOT(ISNUMBER(F373))),"",F373*W373*IFERROR(INDEX(D384:D428,MATCH(AE373,B384:B428,0)),1)),N("V7"))</f>
        <v/>
      </c>
      <c r="Y373" s="137" t="str">
        <f>IF(1=1,IF(F373="","",IF(G373="","",IFERROR(INDEX(E384:E428,MATCH(AE373,B384:B428,0)),G373&amp;""))),N("W6"))</f>
        <v/>
      </c>
      <c r="Z373" s="142" t="str">
        <f>IF(1=1,IF(X373="","",IF(AND(ISNUMBER(X373),X373&lt;1,Y373="kg"),MAX(1,ROUND(X373*1000,0)),IF(AND(ISNUMBER(X373),X373&lt;1,Y373="L"),MAX(1,ROUND(X373*100,0)),ROUND(X373,3)))),N("X37"))</f>
        <v/>
      </c>
      <c r="AA373" s="143" t="str">
        <f>IF(1=1,IF(X373="","",IF(AND(ISNUMBER(X373),X373&lt;1,Y373="kg"),"g",IF(AND(ISNUMBER(X373),X373&lt;1,Y373="L"),"cl",Y373))),N("Y37"))</f>
        <v/>
      </c>
      <c r="AB373" s="123" t="str">
        <f>IF(1=1,IF(E373="","",IF(F373="","A CONTROLER",IF(NOT(ISNUMBER(F373)),"TEXTE",IF(OR(W373="",W373&lt;=0),"COMMANDE COUVERTS INCOMPLETE",IF(G373="","UNITE MANQUANTE",IF(COUNTIF(B384:B428,AE373)=0,"UNITE A CONTROLER","OK")))))),N("Z6"))</f>
        <v/>
      </c>
      <c r="AD373" s="144" t="str">
        <f>IF(1=1,IF(E373="","",AD342),N("AB37"))</f>
        <v/>
      </c>
      <c r="AE373" s="125" t="str">
        <f>IF(1=1,IF(G373="","",UPPER(TRIM(SUBSTITUTE(SUBSTITUTE(G373&amp;"",CHAR(160)," ")," "," ")))),N("AC37"))</f>
        <v/>
      </c>
    </row>
    <row r="374" spans="1:31" ht="15.75" x14ac:dyDescent="0.25">
      <c r="A374" s="160" t="str">
        <f>IF(1=1,IF(E374="","",A342),N("A38"))</f>
        <v/>
      </c>
      <c r="B374" s="127" t="str">
        <f>IF(1=1,IF(E374="","",B342),N("B38"))</f>
        <v/>
      </c>
      <c r="C374" s="127"/>
      <c r="D374" s="129" t="str">
        <f>IF(ISBLANK(E374),"",LARGE(D342:D373,1)+1)</f>
        <v/>
      </c>
      <c r="E374" s="130"/>
      <c r="F374" s="131"/>
      <c r="G374" s="170"/>
      <c r="H374" s="105"/>
      <c r="I374" s="132" t="str">
        <f>IF(1=1,IF(E374="","",I342),N("H38"))</f>
        <v/>
      </c>
      <c r="J374" s="133" t="str">
        <f>IF(1=1,IF(E374="","",J342),N("I38"))</f>
        <v/>
      </c>
      <c r="K374" s="134" t="str">
        <f>IF(1=1,IF(E374="","",K342),N("J38"))</f>
        <v/>
      </c>
      <c r="L374" s="135" t="str">
        <f>IF(1=1,IF(OR(J374="",O374="",NOT(ISNUMBER(J374)),NOT(ISNUMBER(O374)),J374=0),"",O374/J374),N("L38"))</f>
        <v/>
      </c>
      <c r="M374" s="136" t="str">
        <f>IF(1=1,IF(OR(L374="",NOT(ISNUMBER(F374))),"",F374*L374*IFERROR(INDEX(D384:D428,MATCH(AE374,B384:B428,0)),1)),N("M13"))</f>
        <v/>
      </c>
      <c r="N374" s="137" t="str">
        <f>IF(1=1,IF(F374="","",IF(G374="","",IFERROR(INDEX(E384:E428,MATCH(AE374,B384:B428,0)),G374&amp;""))),N("N6"))</f>
        <v/>
      </c>
      <c r="O374" s="138" t="str">
        <f>IF(1=1,IF(E374="","",O342),N("K38"))</f>
        <v/>
      </c>
      <c r="P374" s="139" t="str">
        <f>IF(1=1,IF(M374="","",IF(AND(ISNUMBER(M374),M374&lt;1,N374="kg"),MAX(1,ROUND(M374*1000,0)),IF(AND(ISNUMBER(M374),M374&lt;1,N374="L"),MAX(1,ROUND(M374*100,0)),ROUND(M374,3)))),N("O38"))</f>
        <v/>
      </c>
      <c r="Q374" s="140" t="str">
        <f>IF(1=1,IF(M374="","",IF(AND(ISNUMBER(M374),M374&lt;1,N374="kg"),"g",IF(AND(ISNUMBER(M374),M374&lt;1,N374="L"),"cl",N374))),N("P38"))</f>
        <v/>
      </c>
      <c r="R374" s="161" t="str">
        <f>IF(1=1,IF(E374="","",IF(F374="","A CONTROLER",IF(NOT(ISNUMBER(F374)),"TEXTE",IF(OR(L374="",L374&lt;=0),"COMMANDE PRINCIPALE INCOMPLETE",IF(G374="","UNITE MANQUANTE",IF(COUNTIF(B384:B428,AE374)=0,"UNITE A CONTROLER","OK")))))),N("Q9"))</f>
        <v/>
      </c>
      <c r="S374" s="105"/>
      <c r="T374" s="141">
        <f t="shared" si="20"/>
        <v>0</v>
      </c>
      <c r="U374" s="133" t="str">
        <f>IF(1=1,IF(E374="","",U342),N("S38"))</f>
        <v/>
      </c>
      <c r="V374" s="133" t="str">
        <f>IF(1=1,IF(E374="","",V342),N("T38"))</f>
        <v/>
      </c>
      <c r="W374" s="135" t="str">
        <f>IF(1=1,IF(OR(U374="",V374="",NOT(ISNUMBER(U374)),NOT(ISNUMBER(V374)),U374=0),"",V374/U374),N("U38"))</f>
        <v/>
      </c>
      <c r="X374" s="136" t="str">
        <f>IF(1=1,IF(OR(W374="",NOT(ISNUMBER(F374))),"",F374*W374*IFERROR(INDEX(D384:D428,MATCH(AE374,B384:B428,0)),1)),N("V7"))</f>
        <v/>
      </c>
      <c r="Y374" s="137" t="str">
        <f>IF(1=1,IF(F374="","",IF(G374="","",IFERROR(INDEX(E384:E428,MATCH(AE374,B384:B428,0)),G374&amp;""))),N("W6"))</f>
        <v/>
      </c>
      <c r="Z374" s="142" t="str">
        <f>IF(1=1,IF(X374="","",IF(AND(ISNUMBER(X374),X374&lt;1,Y374="kg"),MAX(1,ROUND(X374*1000,0)),IF(AND(ISNUMBER(X374),X374&lt;1,Y374="L"),MAX(1,ROUND(X374*100,0)),ROUND(X374,3)))),N("X38"))</f>
        <v/>
      </c>
      <c r="AA374" s="143" t="str">
        <f>IF(1=1,IF(X374="","",IF(AND(ISNUMBER(X374),X374&lt;1,Y374="kg"),"g",IF(AND(ISNUMBER(X374),X374&lt;1,Y374="L"),"cl",Y374))),N("Y38"))</f>
        <v/>
      </c>
      <c r="AB374" s="123" t="str">
        <f>IF(1=1,IF(E374="","",IF(F374="","A CONTROLER",IF(NOT(ISNUMBER(F374)),"TEXTE",IF(OR(W374="",W374&lt;=0),"COMMANDE COUVERTS INCOMPLETE",IF(G374="","UNITE MANQUANTE",IF(COUNTIF(B384:B428,AE374)=0,"UNITE A CONTROLER","OK")))))),N("Z6"))</f>
        <v/>
      </c>
      <c r="AD374" s="144" t="str">
        <f>IF(1=1,IF(E374="","",AD342),N("AB38"))</f>
        <v/>
      </c>
      <c r="AE374" s="125" t="str">
        <f>IF(1=1,IF(G374="","",UPPER(TRIM(SUBSTITUTE(SUBSTITUTE(G374&amp;"",CHAR(160)," ")," "," ")))),N("AC38"))</f>
        <v/>
      </c>
    </row>
    <row r="375" spans="1:31" ht="15.75" x14ac:dyDescent="0.25">
      <c r="A375" s="160" t="str">
        <f>IF(1=1,IF(E375="","",A342),N("A39"))</f>
        <v/>
      </c>
      <c r="B375" s="127" t="str">
        <f>IF(1=1,IF(E375="","",B342),N("B39"))</f>
        <v/>
      </c>
      <c r="C375" s="127"/>
      <c r="D375" s="129" t="str">
        <f>IF(ISBLANK(E375),"",LARGE(D342:D374,1)+1)</f>
        <v/>
      </c>
      <c r="E375" s="130"/>
      <c r="F375" s="131"/>
      <c r="G375" s="170"/>
      <c r="H375" s="105"/>
      <c r="I375" s="132" t="str">
        <f>IF(1=1,IF(E375="","",I342),N("H39"))</f>
        <v/>
      </c>
      <c r="J375" s="133" t="str">
        <f>IF(1=1,IF(E375="","",J342),N("I39"))</f>
        <v/>
      </c>
      <c r="K375" s="134" t="str">
        <f>IF(1=1,IF(E375="","",K342),N("J39"))</f>
        <v/>
      </c>
      <c r="L375" s="135" t="str">
        <f>IF(1=1,IF(OR(J375="",O375="",NOT(ISNUMBER(J375)),NOT(ISNUMBER(O375)),J375=0),"",O375/J375),N("L39"))</f>
        <v/>
      </c>
      <c r="M375" s="136" t="str">
        <f>IF(1=1,IF(OR(L375="",NOT(ISNUMBER(F375))),"",F375*L375*IFERROR(INDEX(D384:D428,MATCH(AE375,B384:B428,0)),1)),N("M13"))</f>
        <v/>
      </c>
      <c r="N375" s="137" t="str">
        <f>IF(1=1,IF(F375="","",IF(G375="","",IFERROR(INDEX(E384:E428,MATCH(AE375,B384:B428,0)),G375&amp;""))),N("N6"))</f>
        <v/>
      </c>
      <c r="O375" s="138" t="str">
        <f>IF(1=1,IF(E375="","",O342),N("K39"))</f>
        <v/>
      </c>
      <c r="P375" s="139" t="str">
        <f>IF(1=1,IF(M375="","",IF(AND(ISNUMBER(M375),M375&lt;1,N375="kg"),MAX(1,ROUND(M375*1000,0)),IF(AND(ISNUMBER(M375),M375&lt;1,N375="L"),MAX(1,ROUND(M375*100,0)),ROUND(M375,3)))),N("O39"))</f>
        <v/>
      </c>
      <c r="Q375" s="140" t="str">
        <f>IF(1=1,IF(M375="","",IF(AND(ISNUMBER(M375),M375&lt;1,N375="kg"),"g",IF(AND(ISNUMBER(M375),M375&lt;1,N375="L"),"cl",N375))),N("P39"))</f>
        <v/>
      </c>
      <c r="R375" s="161" t="str">
        <f>IF(1=1,IF(E375="","",IF(F375="","A CONTROLER",IF(NOT(ISNUMBER(F375)),"TEXTE",IF(OR(L375="",L375&lt;=0),"COMMANDE PRINCIPALE INCOMPLETE",IF(G375="","UNITE MANQUANTE",IF(COUNTIF(B384:B428,AE375)=0,"UNITE A CONTROLER","OK")))))),N("Q9"))</f>
        <v/>
      </c>
      <c r="S375" s="105"/>
      <c r="T375" s="141">
        <f t="shared" si="20"/>
        <v>0</v>
      </c>
      <c r="U375" s="133" t="str">
        <f>IF(1=1,IF(E375="","",U342),N("S39"))</f>
        <v/>
      </c>
      <c r="V375" s="133" t="str">
        <f>IF(1=1,IF(E375="","",V342),N("T39"))</f>
        <v/>
      </c>
      <c r="W375" s="135" t="str">
        <f>IF(1=1,IF(OR(U375="",V375="",NOT(ISNUMBER(U375)),NOT(ISNUMBER(V375)),U375=0),"",V375/U375),N("U39"))</f>
        <v/>
      </c>
      <c r="X375" s="136" t="str">
        <f>IF(1=1,IF(OR(W375="",NOT(ISNUMBER(F375))),"",F375*W375*IFERROR(INDEX(D384:D428,MATCH(AE375,B384:B428,0)),1)),N("V7"))</f>
        <v/>
      </c>
      <c r="Y375" s="137" t="str">
        <f>IF(1=1,IF(F375="","",IF(G375="","",IFERROR(INDEX(E384:E428,MATCH(AE375,B384:B428,0)),G375&amp;""))),N("W6"))</f>
        <v/>
      </c>
      <c r="Z375" s="142" t="str">
        <f>IF(1=1,IF(X375="","",IF(AND(ISNUMBER(X375),X375&lt;1,Y375="kg"),MAX(1,ROUND(X375*1000,0)),IF(AND(ISNUMBER(X375),X375&lt;1,Y375="L"),MAX(1,ROUND(X375*100,0)),ROUND(X375,3)))),N("X39"))</f>
        <v/>
      </c>
      <c r="AA375" s="143" t="str">
        <f>IF(1=1,IF(X375="","",IF(AND(ISNUMBER(X375),X375&lt;1,Y375="kg"),"g",IF(AND(ISNUMBER(X375),X375&lt;1,Y375="L"),"cl",Y375))),N("Y39"))</f>
        <v/>
      </c>
      <c r="AB375" s="123" t="str">
        <f>IF(1=1,IF(E375="","",IF(F375="","A CONTROLER",IF(NOT(ISNUMBER(F375)),"TEXTE",IF(OR(W375="",W375&lt;=0),"COMMANDE COUVERTS INCOMPLETE",IF(G375="","UNITE MANQUANTE",IF(COUNTIF(B384:B428,AE375)=0,"UNITE A CONTROLER","OK")))))),N("Z6"))</f>
        <v/>
      </c>
      <c r="AD375" s="144" t="str">
        <f>IF(1=1,IF(E375="","",AD342),N("AB39"))</f>
        <v/>
      </c>
      <c r="AE375" s="125" t="str">
        <f>IF(1=1,IF(G375="","",UPPER(TRIM(SUBSTITUTE(SUBSTITUTE(G375&amp;"",CHAR(160)," ")," "," ")))),N("AC39"))</f>
        <v/>
      </c>
    </row>
    <row r="376" spans="1:31" ht="15.75" x14ac:dyDescent="0.25">
      <c r="A376" s="160" t="str">
        <f>IF(1=1,IF(E376="","",A342),N("A40"))</f>
        <v/>
      </c>
      <c r="B376" s="127" t="str">
        <f>IF(1=1,IF(E376="","",B342),N("B40"))</f>
        <v/>
      </c>
      <c r="C376" s="127"/>
      <c r="D376" s="129" t="str">
        <f>IF(ISBLANK(E376),"",LARGE(D342:D375,1)+1)</f>
        <v/>
      </c>
      <c r="E376" s="130"/>
      <c r="F376" s="131"/>
      <c r="G376" s="170"/>
      <c r="H376" s="105"/>
      <c r="I376" s="132" t="str">
        <f>IF(1=1,IF(E376="","",I342),N("H40"))</f>
        <v/>
      </c>
      <c r="J376" s="133" t="str">
        <f>IF(1=1,IF(E376="","",J342),N("I40"))</f>
        <v/>
      </c>
      <c r="K376" s="134" t="str">
        <f>IF(1=1,IF(E376="","",K342),N("J40"))</f>
        <v/>
      </c>
      <c r="L376" s="135" t="str">
        <f>IF(1=1,IF(OR(J376="",O376="",NOT(ISNUMBER(J376)),NOT(ISNUMBER(O376)),J376=0),"",O376/J376),N("L40"))</f>
        <v/>
      </c>
      <c r="M376" s="136" t="str">
        <f>IF(1=1,IF(OR(L376="",NOT(ISNUMBER(F376))),"",F376*L376*IFERROR(INDEX(D384:D428,MATCH(AE376,B384:B428,0)),1)),N("M13"))</f>
        <v/>
      </c>
      <c r="N376" s="137" t="str">
        <f>IF(1=1,IF(F376="","",IF(G376="","",IFERROR(INDEX(E384:E428,MATCH(AE376,B384:B428,0)),G376&amp;""))),N("N6"))</f>
        <v/>
      </c>
      <c r="O376" s="138" t="str">
        <f>IF(1=1,IF(E376="","",O342),N("K40"))</f>
        <v/>
      </c>
      <c r="P376" s="139" t="str">
        <f>IF(1=1,IF(M376="","",IF(AND(ISNUMBER(M376),M376&lt;1,N376="kg"),MAX(1,ROUND(M376*1000,0)),IF(AND(ISNUMBER(M376),M376&lt;1,N376="L"),MAX(1,ROUND(M376*100,0)),ROUND(M376,3)))),N("O40"))</f>
        <v/>
      </c>
      <c r="Q376" s="140" t="str">
        <f>IF(1=1,IF(M376="","",IF(AND(ISNUMBER(M376),M376&lt;1,N376="kg"),"g",IF(AND(ISNUMBER(M376),M376&lt;1,N376="L"),"cl",N376))),N("P40"))</f>
        <v/>
      </c>
      <c r="R376" s="161" t="str">
        <f>IF(1=1,IF(E376="","",IF(F376="","A CONTROLER",IF(NOT(ISNUMBER(F376)),"TEXTE",IF(OR(L376="",L376&lt;=0),"COMMANDE PRINCIPALE INCOMPLETE",IF(G376="","UNITE MANQUANTE",IF(COUNTIF(B384:B428,AE376)=0,"UNITE A CONTROLER","OK")))))),N("Q9"))</f>
        <v/>
      </c>
      <c r="S376" s="105"/>
      <c r="T376" s="141">
        <f t="shared" si="20"/>
        <v>0</v>
      </c>
      <c r="U376" s="133" t="str">
        <f>IF(1=1,IF(E376="","",U342),N("S40"))</f>
        <v/>
      </c>
      <c r="V376" s="133" t="str">
        <f>IF(1=1,IF(E376="","",V342),N("T40"))</f>
        <v/>
      </c>
      <c r="W376" s="135" t="str">
        <f>IF(1=1,IF(OR(U376="",V376="",NOT(ISNUMBER(U376)),NOT(ISNUMBER(V376)),U376=0),"",V376/U376),N("U40"))</f>
        <v/>
      </c>
      <c r="X376" s="136" t="str">
        <f>IF(1=1,IF(OR(W376="",NOT(ISNUMBER(F376))),"",F376*W376*IFERROR(INDEX(D384:D428,MATCH(AE376,B384:B428,0)),1)),N("V7"))</f>
        <v/>
      </c>
      <c r="Y376" s="137" t="str">
        <f>IF(1=1,IF(F376="","",IF(G376="","",IFERROR(INDEX(E384:E428,MATCH(AE376,B384:B428,0)),G376&amp;""))),N("W6"))</f>
        <v/>
      </c>
      <c r="Z376" s="142" t="str">
        <f>IF(1=1,IF(X376="","",IF(AND(ISNUMBER(X376),X376&lt;1,Y376="kg"),MAX(1,ROUND(X376*1000,0)),IF(AND(ISNUMBER(X376),X376&lt;1,Y376="L"),MAX(1,ROUND(X376*100,0)),ROUND(X376,3)))),N("X40"))</f>
        <v/>
      </c>
      <c r="AA376" s="143" t="str">
        <f>IF(1=1,IF(X376="","",IF(AND(ISNUMBER(X376),X376&lt;1,Y376="kg"),"g",IF(AND(ISNUMBER(X376),X376&lt;1,Y376="L"),"cl",Y376))),N("Y40"))</f>
        <v/>
      </c>
      <c r="AB376" s="123" t="str">
        <f>IF(1=1,IF(E376="","",IF(F376="","A CONTROLER",IF(NOT(ISNUMBER(F376)),"TEXTE",IF(OR(W376="",W376&lt;=0),"COMMANDE COUVERTS INCOMPLETE",IF(G376="","UNITE MANQUANTE",IF(COUNTIF(B384:B428,AE376)=0,"UNITE A CONTROLER","OK")))))),N("Z6"))</f>
        <v/>
      </c>
      <c r="AD376" s="144" t="str">
        <f>IF(1=1,IF(E376="","",AD342),N("AB40"))</f>
        <v/>
      </c>
      <c r="AE376" s="125" t="str">
        <f>IF(1=1,IF(G376="","",UPPER(TRIM(SUBSTITUTE(SUBSTITUTE(G376&amp;"",CHAR(160)," ")," "," ")))),N("AC40"))</f>
        <v/>
      </c>
    </row>
    <row r="382" spans="1:31" ht="18.75" x14ac:dyDescent="0.25">
      <c r="B382" s="276" t="s">
        <v>5641</v>
      </c>
      <c r="C382" s="276"/>
      <c r="D382" s="276"/>
      <c r="E382" s="276"/>
    </row>
    <row r="383" spans="1:31" x14ac:dyDescent="0.25">
      <c r="B383" s="245" t="s">
        <v>16</v>
      </c>
      <c r="C383" s="245" t="s">
        <v>17</v>
      </c>
      <c r="D383" s="245" t="s">
        <v>18</v>
      </c>
      <c r="E383" s="245" t="s">
        <v>19</v>
      </c>
    </row>
    <row r="384" spans="1:31" x14ac:dyDescent="0.25">
      <c r="B384" s="8" t="s">
        <v>22</v>
      </c>
      <c r="C384" s="247" t="s">
        <v>23</v>
      </c>
      <c r="D384" s="247">
        <v>1</v>
      </c>
      <c r="E384" s="7" t="s">
        <v>24</v>
      </c>
    </row>
    <row r="385" spans="2:5" x14ac:dyDescent="0.25">
      <c r="B385" s="2" t="s">
        <v>25</v>
      </c>
      <c r="C385" s="247" t="s">
        <v>23</v>
      </c>
      <c r="D385" s="247">
        <v>1E-3</v>
      </c>
      <c r="E385" s="7" t="s">
        <v>24</v>
      </c>
    </row>
    <row r="386" spans="2:5" x14ac:dyDescent="0.25">
      <c r="B386" s="9" t="s">
        <v>26</v>
      </c>
      <c r="C386" s="247" t="s">
        <v>27</v>
      </c>
      <c r="D386" s="247">
        <v>1</v>
      </c>
      <c r="E386" s="7" t="s">
        <v>26</v>
      </c>
    </row>
    <row r="387" spans="2:5" x14ac:dyDescent="0.25">
      <c r="B387" s="1" t="s">
        <v>28</v>
      </c>
      <c r="C387" s="247" t="s">
        <v>27</v>
      </c>
      <c r="D387" s="247">
        <v>0.1</v>
      </c>
      <c r="E387" s="7" t="s">
        <v>26</v>
      </c>
    </row>
    <row r="388" spans="2:5" x14ac:dyDescent="0.25">
      <c r="B388" s="1" t="s">
        <v>29</v>
      </c>
      <c r="C388" s="247" t="s">
        <v>27</v>
      </c>
      <c r="D388" s="247">
        <v>0.01</v>
      </c>
      <c r="E388" s="7" t="s">
        <v>26</v>
      </c>
    </row>
    <row r="389" spans="2:5" x14ac:dyDescent="0.25">
      <c r="B389" s="1" t="s">
        <v>30</v>
      </c>
      <c r="C389" s="247" t="s">
        <v>27</v>
      </c>
      <c r="D389" s="247">
        <v>1E-3</v>
      </c>
      <c r="E389" s="7" t="s">
        <v>26</v>
      </c>
    </row>
    <row r="390" spans="2:5" x14ac:dyDescent="0.25">
      <c r="B390" s="4" t="s">
        <v>31</v>
      </c>
      <c r="C390" s="247" t="s">
        <v>23</v>
      </c>
      <c r="D390" s="247">
        <v>0.25</v>
      </c>
      <c r="E390" s="6" t="s">
        <v>24</v>
      </c>
    </row>
    <row r="391" spans="2:5" x14ac:dyDescent="0.25">
      <c r="B391" s="4" t="s">
        <v>32</v>
      </c>
      <c r="C391" s="247" t="s">
        <v>23</v>
      </c>
      <c r="D391" s="247">
        <v>0.33333333329999998</v>
      </c>
      <c r="E391" s="6" t="s">
        <v>24</v>
      </c>
    </row>
    <row r="392" spans="2:5" x14ac:dyDescent="0.25">
      <c r="B392" s="4" t="s">
        <v>33</v>
      </c>
      <c r="C392" s="247" t="s">
        <v>23</v>
      </c>
      <c r="D392" s="247">
        <v>0.5</v>
      </c>
      <c r="E392" s="6" t="s">
        <v>24</v>
      </c>
    </row>
    <row r="393" spans="2:5" x14ac:dyDescent="0.25">
      <c r="B393" s="5" t="s">
        <v>34</v>
      </c>
      <c r="C393" s="247" t="s">
        <v>27</v>
      </c>
      <c r="D393" s="247">
        <v>0.5</v>
      </c>
      <c r="E393" s="6" t="s">
        <v>26</v>
      </c>
    </row>
    <row r="394" spans="2:5" x14ac:dyDescent="0.25">
      <c r="B394" s="5" t="s">
        <v>35</v>
      </c>
      <c r="C394" s="247" t="s">
        <v>27</v>
      </c>
      <c r="D394" s="247">
        <v>0.25</v>
      </c>
      <c r="E394" s="6" t="s">
        <v>26</v>
      </c>
    </row>
    <row r="395" spans="2:5" x14ac:dyDescent="0.25">
      <c r="B395" s="5" t="s">
        <v>225</v>
      </c>
      <c r="C395" s="247" t="s">
        <v>27</v>
      </c>
      <c r="D395" s="247">
        <v>0.75</v>
      </c>
      <c r="E395" s="6" t="s">
        <v>26</v>
      </c>
    </row>
    <row r="396" spans="2:5" x14ac:dyDescent="0.25">
      <c r="B396" s="5" t="s">
        <v>36</v>
      </c>
      <c r="C396" s="247" t="s">
        <v>27</v>
      </c>
      <c r="D396" s="247">
        <v>0.33333333329999998</v>
      </c>
      <c r="E396" s="6" t="s">
        <v>26</v>
      </c>
    </row>
    <row r="397" spans="2:5" x14ac:dyDescent="0.25">
      <c r="B397" s="5" t="s">
        <v>37</v>
      </c>
      <c r="C397" s="247" t="s">
        <v>27</v>
      </c>
      <c r="D397" s="247">
        <v>0.2</v>
      </c>
      <c r="E397" s="6" t="s">
        <v>26</v>
      </c>
    </row>
    <row r="398" spans="2:5" x14ac:dyDescent="0.25">
      <c r="B398" s="4" t="s">
        <v>38</v>
      </c>
      <c r="C398" s="247" t="s">
        <v>23</v>
      </c>
      <c r="D398" s="247">
        <v>2.835E-2</v>
      </c>
      <c r="E398" s="6" t="s">
        <v>24</v>
      </c>
    </row>
    <row r="399" spans="2:5" x14ac:dyDescent="0.25">
      <c r="B399" s="4" t="s">
        <v>39</v>
      </c>
      <c r="C399" s="247" t="s">
        <v>23</v>
      </c>
      <c r="D399" s="247">
        <v>0.13</v>
      </c>
      <c r="E399" s="6" t="s">
        <v>24</v>
      </c>
    </row>
    <row r="400" spans="2:5" x14ac:dyDescent="0.25">
      <c r="B400" s="4" t="s">
        <v>40</v>
      </c>
      <c r="C400" s="247" t="s">
        <v>23</v>
      </c>
      <c r="D400" s="247">
        <v>0.2</v>
      </c>
      <c r="E400" s="6" t="s">
        <v>24</v>
      </c>
    </row>
    <row r="401" spans="2:5" x14ac:dyDescent="0.25">
      <c r="B401" s="4" t="s">
        <v>41</v>
      </c>
      <c r="C401" s="247" t="s">
        <v>23</v>
      </c>
      <c r="D401" s="247">
        <v>0.23</v>
      </c>
      <c r="E401" s="6" t="s">
        <v>24</v>
      </c>
    </row>
    <row r="402" spans="2:5" x14ac:dyDescent="0.25">
      <c r="B402" s="5" t="s">
        <v>42</v>
      </c>
      <c r="C402" s="247" t="s">
        <v>27</v>
      </c>
      <c r="D402" s="247">
        <v>0.22500000000000001</v>
      </c>
      <c r="E402" s="6" t="s">
        <v>26</v>
      </c>
    </row>
    <row r="403" spans="2:5" x14ac:dyDescent="0.25">
      <c r="B403" s="5" t="s">
        <v>43</v>
      </c>
      <c r="C403" s="247" t="s">
        <v>27</v>
      </c>
      <c r="D403" s="247">
        <v>0.35</v>
      </c>
      <c r="E403" s="6" t="s">
        <v>26</v>
      </c>
    </row>
    <row r="404" spans="2:5" x14ac:dyDescent="0.25">
      <c r="B404" s="5" t="s">
        <v>44</v>
      </c>
      <c r="C404" s="247" t="s">
        <v>27</v>
      </c>
      <c r="D404" s="247">
        <v>5.0000000000000001E-3</v>
      </c>
      <c r="E404" s="6" t="s">
        <v>26</v>
      </c>
    </row>
    <row r="405" spans="2:5" x14ac:dyDescent="0.25">
      <c r="B405" s="5" t="s">
        <v>45</v>
      </c>
      <c r="C405" s="247" t="s">
        <v>27</v>
      </c>
      <c r="D405" s="247">
        <v>5.0000000000000001E-3</v>
      </c>
      <c r="E405" s="6" t="s">
        <v>26</v>
      </c>
    </row>
    <row r="406" spans="2:5" x14ac:dyDescent="0.25">
      <c r="B406" s="5" t="s">
        <v>46</v>
      </c>
      <c r="C406" s="247" t="s">
        <v>27</v>
      </c>
      <c r="D406" s="247">
        <v>1.4999999999999999E-2</v>
      </c>
      <c r="E406" s="6" t="s">
        <v>26</v>
      </c>
    </row>
    <row r="407" spans="2:5" x14ac:dyDescent="0.25">
      <c r="B407" s="5" t="s">
        <v>47</v>
      </c>
      <c r="C407" s="247" t="s">
        <v>27</v>
      </c>
      <c r="D407" s="247">
        <v>0.1</v>
      </c>
      <c r="E407" s="6" t="s">
        <v>26</v>
      </c>
    </row>
    <row r="408" spans="2:5" x14ac:dyDescent="0.25">
      <c r="B408" s="5" t="s">
        <v>48</v>
      </c>
      <c r="C408" s="247" t="s">
        <v>27</v>
      </c>
      <c r="D408" s="247">
        <v>0.22500000000000001</v>
      </c>
      <c r="E408" s="6" t="s">
        <v>26</v>
      </c>
    </row>
    <row r="409" spans="2:5" x14ac:dyDescent="0.25">
      <c r="B409" s="5" t="s">
        <v>49</v>
      </c>
      <c r="C409" s="247" t="s">
        <v>27</v>
      </c>
      <c r="D409" s="247">
        <v>4.0000000000000001E-3</v>
      </c>
      <c r="E409" s="6" t="s">
        <v>26</v>
      </c>
    </row>
    <row r="410" spans="2:5" x14ac:dyDescent="0.25">
      <c r="B410" s="5" t="s">
        <v>50</v>
      </c>
      <c r="C410" s="247" t="s">
        <v>27</v>
      </c>
      <c r="D410" s="247">
        <v>1E-3</v>
      </c>
      <c r="E410" s="6" t="s">
        <v>26</v>
      </c>
    </row>
    <row r="411" spans="2:5" x14ac:dyDescent="0.25">
      <c r="B411" s="244" t="s">
        <v>51</v>
      </c>
      <c r="C411" s="247" t="s">
        <v>52</v>
      </c>
      <c r="D411" s="247">
        <v>1</v>
      </c>
      <c r="E411" s="248" t="s">
        <v>53</v>
      </c>
    </row>
    <row r="412" spans="2:5" x14ac:dyDescent="0.25">
      <c r="B412" s="244" t="s">
        <v>54</v>
      </c>
      <c r="C412" s="247" t="s">
        <v>52</v>
      </c>
      <c r="D412" s="247">
        <v>1</v>
      </c>
      <c r="E412" s="248" t="s">
        <v>55</v>
      </c>
    </row>
    <row r="413" spans="2:5" x14ac:dyDescent="0.25">
      <c r="B413" s="244" t="s">
        <v>56</v>
      </c>
      <c r="C413" s="247" t="s">
        <v>52</v>
      </c>
      <c r="D413" s="247">
        <v>1</v>
      </c>
      <c r="E413" s="248" t="s">
        <v>57</v>
      </c>
    </row>
    <row r="414" spans="2:5" x14ac:dyDescent="0.25">
      <c r="B414" s="244" t="s">
        <v>58</v>
      </c>
      <c r="C414" s="247" t="s">
        <v>52</v>
      </c>
      <c r="D414" s="247">
        <v>1</v>
      </c>
      <c r="E414" s="248" t="s">
        <v>59</v>
      </c>
    </row>
    <row r="415" spans="2:5" x14ac:dyDescent="0.25">
      <c r="B415" s="244" t="s">
        <v>60</v>
      </c>
      <c r="C415" s="247" t="s">
        <v>52</v>
      </c>
      <c r="D415" s="247">
        <v>1</v>
      </c>
      <c r="E415" s="248" t="s">
        <v>61</v>
      </c>
    </row>
    <row r="416" spans="2:5" x14ac:dyDescent="0.25">
      <c r="B416" s="244" t="s">
        <v>62</v>
      </c>
      <c r="C416" s="247" t="s">
        <v>52</v>
      </c>
      <c r="D416" s="247">
        <v>1</v>
      </c>
      <c r="E416" s="248" t="s">
        <v>63</v>
      </c>
    </row>
    <row r="417" spans="2:5" x14ac:dyDescent="0.25">
      <c r="B417" s="244" t="s">
        <v>64</v>
      </c>
      <c r="C417" s="247" t="s">
        <v>52</v>
      </c>
      <c r="D417" s="247">
        <v>1</v>
      </c>
      <c r="E417" s="248" t="s">
        <v>65</v>
      </c>
    </row>
    <row r="418" spans="2:5" x14ac:dyDescent="0.25">
      <c r="B418" s="244" t="s">
        <v>66</v>
      </c>
      <c r="C418" s="247" t="s">
        <v>52</v>
      </c>
      <c r="D418" s="247">
        <v>1</v>
      </c>
      <c r="E418" s="248" t="s">
        <v>67</v>
      </c>
    </row>
    <row r="419" spans="2:5" x14ac:dyDescent="0.25">
      <c r="B419" s="244" t="s">
        <v>68</v>
      </c>
      <c r="C419" s="247" t="s">
        <v>52</v>
      </c>
      <c r="D419" s="247">
        <v>1</v>
      </c>
      <c r="E419" s="248" t="s">
        <v>69</v>
      </c>
    </row>
    <row r="420" spans="2:5" x14ac:dyDescent="0.25">
      <c r="B420" s="244" t="s">
        <v>70</v>
      </c>
      <c r="C420" s="247" t="s">
        <v>52</v>
      </c>
      <c r="D420" s="247">
        <v>1</v>
      </c>
      <c r="E420" s="248" t="s">
        <v>71</v>
      </c>
    </row>
    <row r="421" spans="2:5" x14ac:dyDescent="0.25">
      <c r="B421" s="244" t="s">
        <v>72</v>
      </c>
      <c r="C421" s="247" t="s">
        <v>52</v>
      </c>
      <c r="D421" s="247">
        <v>1</v>
      </c>
      <c r="E421" s="248" t="s">
        <v>73</v>
      </c>
    </row>
    <row r="422" spans="2:5" x14ac:dyDescent="0.25">
      <c r="B422" s="244" t="s">
        <v>74</v>
      </c>
      <c r="C422" s="247" t="s">
        <v>52</v>
      </c>
      <c r="D422" s="247">
        <v>1</v>
      </c>
      <c r="E422" s="248" t="s">
        <v>75</v>
      </c>
    </row>
    <row r="423" spans="2:5" x14ac:dyDescent="0.25">
      <c r="B423" s="244" t="s">
        <v>76</v>
      </c>
      <c r="C423" s="247" t="s">
        <v>52</v>
      </c>
      <c r="D423" s="247">
        <v>1</v>
      </c>
      <c r="E423" s="248" t="s">
        <v>77</v>
      </c>
    </row>
    <row r="424" spans="2:5" x14ac:dyDescent="0.25">
      <c r="B424" s="244" t="s">
        <v>78</v>
      </c>
      <c r="C424" s="247" t="s">
        <v>52</v>
      </c>
      <c r="D424" s="247">
        <v>1</v>
      </c>
      <c r="E424" s="248" t="s">
        <v>79</v>
      </c>
    </row>
    <row r="425" spans="2:5" x14ac:dyDescent="0.25">
      <c r="B425" s="244" t="s">
        <v>80</v>
      </c>
      <c r="C425" s="247" t="s">
        <v>52</v>
      </c>
      <c r="D425" s="247">
        <v>1</v>
      </c>
      <c r="E425" s="248" t="s">
        <v>81</v>
      </c>
    </row>
    <row r="426" spans="2:5" x14ac:dyDescent="0.25">
      <c r="B426" s="244" t="s">
        <v>66</v>
      </c>
      <c r="C426" s="247" t="s">
        <v>52</v>
      </c>
      <c r="D426" s="247">
        <v>1</v>
      </c>
      <c r="E426" s="248" t="s">
        <v>67</v>
      </c>
    </row>
    <row r="427" spans="2:5" x14ac:dyDescent="0.25">
      <c r="B427" s="244" t="s">
        <v>64</v>
      </c>
      <c r="C427" s="247" t="s">
        <v>52</v>
      </c>
      <c r="D427" s="247">
        <v>1</v>
      </c>
      <c r="E427" s="248" t="s">
        <v>65</v>
      </c>
    </row>
    <row r="428" spans="2:5" x14ac:dyDescent="0.25">
      <c r="B428" s="244"/>
      <c r="C428" s="247"/>
      <c r="D428" s="247"/>
      <c r="E428" s="248"/>
    </row>
  </sheetData>
  <mergeCells count="1">
    <mergeCell ref="B382:E38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48269-6506-4935-B7D3-BCC5CE14C23B}">
  <dimension ref="A1:AQ428"/>
  <sheetViews>
    <sheetView zoomScale="112" zoomScaleNormal="112" workbookViewId="0">
      <selection activeCell="D5" sqref="D5"/>
    </sheetView>
  </sheetViews>
  <sheetFormatPr baseColWidth="10" defaultColWidth="9" defaultRowHeight="15" x14ac:dyDescent="0.25"/>
  <cols>
    <col min="1" max="1" width="12" style="235" customWidth="1"/>
    <col min="2" max="2" width="28" style="235" customWidth="1"/>
    <col min="3" max="3" width="20.75" style="235" customWidth="1"/>
    <col min="4" max="4" width="8" style="235" customWidth="1"/>
    <col min="5" max="5" width="30" style="235" customWidth="1"/>
    <col min="6" max="6" width="12" style="235" customWidth="1"/>
    <col min="7" max="7" width="14" style="235" customWidth="1"/>
    <col min="8" max="8" width="2" style="235" customWidth="1"/>
    <col min="9" max="9" width="28" style="235" customWidth="1"/>
    <col min="10" max="10" width="9.25" style="235" customWidth="1"/>
    <col min="11" max="11" width="12.75" style="235" customWidth="1"/>
    <col min="12" max="12" width="11" style="235" customWidth="1"/>
    <col min="13" max="13" width="10.125" style="235" customWidth="1"/>
    <col min="14" max="14" width="9.875" style="235" customWidth="1"/>
    <col min="15" max="15" width="11" style="235" customWidth="1"/>
    <col min="16" max="16" width="13" style="235" customWidth="1"/>
    <col min="17" max="17" width="12" style="246" customWidth="1"/>
    <col min="18" max="18" width="22" style="235" customWidth="1"/>
    <col min="19" max="19" width="2" style="235" customWidth="1"/>
    <col min="20" max="20" width="33.5" style="235" customWidth="1"/>
    <col min="21" max="21" width="12" style="235" customWidth="1"/>
    <col min="22" max="22" width="13" style="235" customWidth="1"/>
    <col min="23" max="23" width="11" style="235" customWidth="1"/>
    <col min="24" max="25" width="6" style="235" customWidth="1"/>
    <col min="26" max="26" width="10.5" style="235" customWidth="1"/>
    <col min="27" max="27" width="10" style="246" customWidth="1"/>
    <col min="28" max="28" width="22" style="235" customWidth="1"/>
    <col min="29" max="29" width="3.5" style="235" customWidth="1"/>
    <col min="30" max="30" width="12" style="235" customWidth="1"/>
    <col min="31" max="31" width="16" style="235" customWidth="1"/>
    <col min="32" max="32" width="7.5" style="235" customWidth="1"/>
    <col min="33" max="33" width="20" style="235" customWidth="1"/>
    <col min="34" max="34" width="12" style="235" customWidth="1"/>
    <col min="35" max="35" width="10" style="235" customWidth="1"/>
    <col min="36" max="36" width="14" style="235" customWidth="1"/>
    <col min="37" max="16384" width="9" style="235"/>
  </cols>
  <sheetData>
    <row r="1" spans="1:43" ht="15.75" thickTop="1" x14ac:dyDescent="0.25">
      <c r="A1" s="234" t="str">
        <f t="shared" ref="A1:AE1" si="0">SUBSTITUTE(ADDRESS(1,COLUMN(),4),"1","")</f>
        <v>A</v>
      </c>
      <c r="B1" s="234" t="str">
        <f t="shared" si="0"/>
        <v>B</v>
      </c>
      <c r="C1" s="234" t="str">
        <f t="shared" si="0"/>
        <v>C</v>
      </c>
      <c r="D1" s="234" t="str">
        <f t="shared" si="0"/>
        <v>D</v>
      </c>
      <c r="E1" s="234" t="str">
        <f t="shared" si="0"/>
        <v>E</v>
      </c>
      <c r="F1" s="234" t="str">
        <f t="shared" si="0"/>
        <v>F</v>
      </c>
      <c r="G1" s="234" t="str">
        <f t="shared" si="0"/>
        <v>G</v>
      </c>
      <c r="H1" s="234" t="str">
        <f t="shared" si="0"/>
        <v>H</v>
      </c>
      <c r="I1" s="234" t="str">
        <f t="shared" si="0"/>
        <v>I</v>
      </c>
      <c r="J1" s="234" t="str">
        <f t="shared" si="0"/>
        <v>J</v>
      </c>
      <c r="K1" s="234" t="str">
        <f t="shared" si="0"/>
        <v>K</v>
      </c>
      <c r="L1" s="234" t="str">
        <f t="shared" si="0"/>
        <v>L</v>
      </c>
      <c r="M1" s="234" t="str">
        <f t="shared" si="0"/>
        <v>M</v>
      </c>
      <c r="N1" s="234" t="str">
        <f t="shared" si="0"/>
        <v>N</v>
      </c>
      <c r="O1" s="234" t="str">
        <f t="shared" si="0"/>
        <v>O</v>
      </c>
      <c r="P1" s="234" t="str">
        <f t="shared" si="0"/>
        <v>P</v>
      </c>
      <c r="Q1" s="234" t="str">
        <f t="shared" si="0"/>
        <v>Q</v>
      </c>
      <c r="R1" s="234" t="str">
        <f t="shared" si="0"/>
        <v>R</v>
      </c>
      <c r="S1" s="234" t="str">
        <f t="shared" si="0"/>
        <v>S</v>
      </c>
      <c r="T1" s="234" t="str">
        <f t="shared" si="0"/>
        <v>T</v>
      </c>
      <c r="U1" s="234" t="str">
        <f t="shared" si="0"/>
        <v>U</v>
      </c>
      <c r="V1" s="234" t="str">
        <f t="shared" si="0"/>
        <v>V</v>
      </c>
      <c r="W1" s="234" t="str">
        <f t="shared" si="0"/>
        <v>W</v>
      </c>
      <c r="X1" s="234" t="str">
        <f t="shared" si="0"/>
        <v>X</v>
      </c>
      <c r="Y1" s="234" t="str">
        <f t="shared" si="0"/>
        <v>Y</v>
      </c>
      <c r="Z1" s="234" t="str">
        <f t="shared" si="0"/>
        <v>Z</v>
      </c>
      <c r="AA1" s="234" t="str">
        <f t="shared" si="0"/>
        <v>AA</v>
      </c>
      <c r="AB1" s="234" t="str">
        <f t="shared" si="0"/>
        <v>AB</v>
      </c>
      <c r="AC1" s="234" t="str">
        <f t="shared" si="0"/>
        <v>AC</v>
      </c>
      <c r="AD1" s="234" t="str">
        <f t="shared" si="0"/>
        <v>AD</v>
      </c>
      <c r="AE1" s="234" t="str">
        <f t="shared" si="0"/>
        <v>AE</v>
      </c>
    </row>
    <row r="2" spans="1:43" ht="15.75" x14ac:dyDescent="0.25">
      <c r="A2" s="236">
        <f t="shared" ref="A2:AE2" ca="1" si="1">INDEX(CELL("largeur",A2),1,1)</f>
        <v>11</v>
      </c>
      <c r="B2" s="236">
        <f t="shared" ca="1" si="1"/>
        <v>27</v>
      </c>
      <c r="C2" s="236">
        <f t="shared" ca="1" si="1"/>
        <v>20</v>
      </c>
      <c r="D2" s="236">
        <f t="shared" ca="1" si="1"/>
        <v>7</v>
      </c>
      <c r="E2" s="236">
        <f t="shared" ca="1" si="1"/>
        <v>29</v>
      </c>
      <c r="F2" s="236">
        <f t="shared" ca="1" si="1"/>
        <v>11</v>
      </c>
      <c r="G2" s="236">
        <f t="shared" ca="1" si="1"/>
        <v>13</v>
      </c>
      <c r="H2" s="236">
        <f t="shared" ca="1" si="1"/>
        <v>1</v>
      </c>
      <c r="I2" s="236">
        <f t="shared" ca="1" si="1"/>
        <v>27</v>
      </c>
      <c r="J2" s="236">
        <f t="shared" ca="1" si="1"/>
        <v>9</v>
      </c>
      <c r="K2" s="236">
        <f t="shared" ca="1" si="1"/>
        <v>12</v>
      </c>
      <c r="L2" s="236">
        <f t="shared" ca="1" si="1"/>
        <v>10</v>
      </c>
      <c r="M2" s="236">
        <f t="shared" ca="1" si="1"/>
        <v>10</v>
      </c>
      <c r="N2" s="236">
        <f t="shared" ca="1" si="1"/>
        <v>9</v>
      </c>
      <c r="O2" s="236">
        <f t="shared" ca="1" si="1"/>
        <v>10</v>
      </c>
      <c r="P2" s="236">
        <f t="shared" ca="1" si="1"/>
        <v>12</v>
      </c>
      <c r="Q2" s="236">
        <f t="shared" ca="1" si="1"/>
        <v>11</v>
      </c>
      <c r="R2" s="236">
        <f t="shared" ca="1" si="1"/>
        <v>21</v>
      </c>
      <c r="S2" s="236">
        <f t="shared" ca="1" si="1"/>
        <v>1</v>
      </c>
      <c r="T2" s="236">
        <f t="shared" ca="1" si="1"/>
        <v>33</v>
      </c>
      <c r="U2" s="236">
        <f t="shared" ca="1" si="1"/>
        <v>11</v>
      </c>
      <c r="V2" s="236">
        <f t="shared" ca="1" si="1"/>
        <v>12</v>
      </c>
      <c r="W2" s="236">
        <f t="shared" ca="1" si="1"/>
        <v>10</v>
      </c>
      <c r="X2" s="236">
        <f t="shared" ca="1" si="1"/>
        <v>5</v>
      </c>
      <c r="Y2" s="236">
        <f t="shared" ca="1" si="1"/>
        <v>5</v>
      </c>
      <c r="Z2" s="236">
        <f t="shared" ca="1" si="1"/>
        <v>10</v>
      </c>
      <c r="AA2" s="236">
        <f t="shared" ca="1" si="1"/>
        <v>9</v>
      </c>
      <c r="AB2" s="236">
        <f t="shared" ca="1" si="1"/>
        <v>21</v>
      </c>
      <c r="AC2" s="236">
        <f t="shared" ca="1" si="1"/>
        <v>3</v>
      </c>
      <c r="AD2" s="236">
        <f t="shared" ca="1" si="1"/>
        <v>11</v>
      </c>
      <c r="AE2" s="236">
        <f t="shared" ca="1" si="1"/>
        <v>15</v>
      </c>
      <c r="AG2" s="32" t="s">
        <v>245</v>
      </c>
    </row>
    <row r="3" spans="1:43" ht="27.95" customHeight="1" x14ac:dyDescent="0.25">
      <c r="A3" s="64" t="s">
        <v>118</v>
      </c>
      <c r="B3" s="64"/>
      <c r="C3" s="64"/>
      <c r="D3" s="64"/>
      <c r="E3" s="64"/>
      <c r="F3" s="64"/>
      <c r="G3" s="65"/>
      <c r="H3" s="65"/>
      <c r="I3" s="65" t="s">
        <v>238</v>
      </c>
      <c r="J3" s="65"/>
      <c r="K3" s="65"/>
      <c r="L3" s="65"/>
      <c r="M3" s="65"/>
      <c r="N3" s="65"/>
      <c r="O3" s="65"/>
      <c r="P3" s="65"/>
      <c r="Q3" s="65"/>
      <c r="R3" s="65"/>
      <c r="S3" s="65"/>
      <c r="T3" s="65"/>
      <c r="U3" s="65"/>
      <c r="V3" s="65"/>
      <c r="W3" s="65"/>
      <c r="X3" s="65"/>
      <c r="Y3" s="65"/>
      <c r="Z3" s="65"/>
      <c r="AA3" s="65"/>
      <c r="AB3" s="65"/>
      <c r="AC3" s="65"/>
      <c r="AD3" s="65"/>
      <c r="AE3" s="65"/>
      <c r="AG3" s="14" t="s">
        <v>168</v>
      </c>
    </row>
    <row r="4" spans="1:43" ht="27.95" customHeight="1" x14ac:dyDescent="0.25">
      <c r="A4" s="66"/>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7" t="s">
        <v>161</v>
      </c>
      <c r="AG4" s="237" t="s">
        <v>166</v>
      </c>
    </row>
    <row r="5" spans="1:43" ht="30" customHeight="1" x14ac:dyDescent="0.25">
      <c r="A5" s="68"/>
      <c r="B5" s="68" t="s">
        <v>652</v>
      </c>
      <c r="C5" s="68"/>
      <c r="D5" s="68"/>
      <c r="E5" s="68"/>
      <c r="F5" s="68"/>
      <c r="G5" s="69"/>
      <c r="H5" s="68"/>
      <c r="I5" s="70"/>
      <c r="J5" s="70" t="s">
        <v>160</v>
      </c>
      <c r="K5" s="70"/>
      <c r="L5" s="70"/>
      <c r="M5" s="70"/>
      <c r="N5" s="70"/>
      <c r="O5" s="71"/>
      <c r="P5" s="71"/>
      <c r="Q5" s="71"/>
      <c r="R5" s="71"/>
      <c r="S5" s="71"/>
      <c r="T5" s="71"/>
      <c r="U5" s="71"/>
      <c r="V5" s="71"/>
      <c r="W5" s="71"/>
      <c r="X5" s="71"/>
      <c r="Y5" s="71"/>
      <c r="Z5" s="71"/>
      <c r="AA5" s="72"/>
      <c r="AB5" s="71"/>
      <c r="AC5" s="71"/>
      <c r="AD5" s="71"/>
      <c r="AE5" s="238" t="str" cm="1">
        <f t="array" aca="1" ref="AE5" ca="1">IF(COUNTIF(A2:AE2,"&lt;0.5")=0,"Aucune colonne masquée ",COUNTIF(A2:AE2,"&lt;0.5") &amp; " " &amp; IF(COUNTIF(A2:AE2,"&lt;0.5")&gt;1,"colonnes masquées","colonne masquée") &amp; " " &amp; _xlfn.TEXTJOIN(" ", TRUE, IF(A2:AE2&lt;0.5,A1:AE1,"")))&amp;" "</f>
        <v xml:space="preserve">Aucune colonne masquée  </v>
      </c>
      <c r="AG5" s="237" t="s">
        <v>167</v>
      </c>
      <c r="AH5" s="239"/>
      <c r="AI5" s="239"/>
      <c r="AJ5" s="239"/>
    </row>
    <row r="6" spans="1:43" ht="26.25" customHeight="1" x14ac:dyDescent="0.25">
      <c r="A6" s="73"/>
      <c r="B6" s="74"/>
      <c r="C6" s="74"/>
      <c r="D6" s="74"/>
      <c r="E6" s="74"/>
      <c r="F6" s="74"/>
      <c r="G6" s="69"/>
      <c r="H6" s="75"/>
      <c r="I6" s="76"/>
      <c r="J6" s="77"/>
      <c r="K6" s="77"/>
      <c r="L6" s="77"/>
      <c r="M6" s="78"/>
      <c r="N6" s="78"/>
      <c r="O6" s="77"/>
      <c r="P6" s="79" t="s">
        <v>163</v>
      </c>
      <c r="Q6" s="80"/>
      <c r="R6" s="80"/>
      <c r="S6" s="81"/>
      <c r="T6" s="79"/>
      <c r="U6" s="79" t="s">
        <v>165</v>
      </c>
      <c r="V6" s="79"/>
      <c r="W6" s="82"/>
      <c r="X6" s="83" t="s">
        <v>162</v>
      </c>
      <c r="Y6" s="83"/>
      <c r="Z6" s="79" t="s">
        <v>164</v>
      </c>
      <c r="AA6" s="80"/>
      <c r="AB6" s="80"/>
      <c r="AC6" s="240"/>
      <c r="AD6" s="84"/>
      <c r="AE6" s="84"/>
      <c r="AG6" s="241" t="s">
        <v>244</v>
      </c>
      <c r="AH6" s="242" t="str">
        <f ca="1">CELL("nomfichier")</f>
        <v>D:\Données\1.UPRT\0-UPRT.fait\1-UPRT.FR-SITE-WEB\ff-fiches-fabrications\ff.fiches.fabrication.2023\ffr.restaurant.2023\[C_LA-CUISINE-DE-COLLECTIVITE.xlsx]MODE_EMPLOI</v>
      </c>
    </row>
    <row r="7" spans="1:43" ht="26.25" customHeight="1" x14ac:dyDescent="0.25">
      <c r="A7" s="85"/>
      <c r="B7" s="86" t="s">
        <v>227</v>
      </c>
      <c r="C7" s="87"/>
      <c r="D7" s="87" t="s">
        <v>228</v>
      </c>
      <c r="E7" s="87"/>
      <c r="F7" s="87"/>
      <c r="G7" s="87"/>
      <c r="H7" s="88"/>
      <c r="I7" s="87"/>
      <c r="J7" s="87"/>
      <c r="K7" s="87"/>
      <c r="L7" s="87"/>
      <c r="M7" s="87"/>
      <c r="N7" s="87"/>
      <c r="O7" s="87"/>
      <c r="P7" s="87" t="str">
        <f>D7</f>
        <v>HORS D'ŒUVRES - FROIDS</v>
      </c>
      <c r="Q7" s="87"/>
      <c r="R7" s="87"/>
      <c r="S7" s="88"/>
      <c r="T7" s="89" t="s">
        <v>664</v>
      </c>
      <c r="U7" s="90" cm="1">
        <f t="array" ref="U7">SUMPRODUCT(LEN(E9:E43)-LEN(SUBSTITUTE(E9:E43,"*","")))</f>
        <v>0</v>
      </c>
      <c r="V7" s="87"/>
      <c r="W7" s="87" t="str">
        <f>D7</f>
        <v>HORS D'ŒUVRES - FROIDS</v>
      </c>
      <c r="X7" s="87"/>
      <c r="Y7" s="87"/>
      <c r="Z7" s="87"/>
      <c r="AA7" s="87"/>
      <c r="AB7" s="87"/>
      <c r="AC7" s="87"/>
      <c r="AD7" s="87"/>
      <c r="AE7" s="91" t="str">
        <f>B9</f>
        <v>NOM DE LA RECETTE À SAISIR</v>
      </c>
    </row>
    <row r="8" spans="1:43" ht="42" customHeight="1" thickBot="1" x14ac:dyDescent="0.3">
      <c r="A8" s="92" t="s">
        <v>0</v>
      </c>
      <c r="B8" s="92" t="s">
        <v>1</v>
      </c>
      <c r="C8" s="92" t="s">
        <v>142</v>
      </c>
      <c r="D8" s="92" t="s">
        <v>2</v>
      </c>
      <c r="E8" s="92" t="s">
        <v>117</v>
      </c>
      <c r="F8" s="92" t="s">
        <v>3</v>
      </c>
      <c r="G8" s="92" t="s">
        <v>4</v>
      </c>
      <c r="H8" s="81"/>
      <c r="I8" s="93" t="s">
        <v>5</v>
      </c>
      <c r="J8" s="92" t="s">
        <v>114</v>
      </c>
      <c r="K8" s="92" t="s">
        <v>4</v>
      </c>
      <c r="L8" s="92" t="s">
        <v>6</v>
      </c>
      <c r="M8" s="94" t="s">
        <v>7</v>
      </c>
      <c r="N8" s="94"/>
      <c r="O8" s="95" t="s">
        <v>115</v>
      </c>
      <c r="P8" s="96" t="s">
        <v>8</v>
      </c>
      <c r="Q8" s="97" t="s">
        <v>9</v>
      </c>
      <c r="R8" s="92" t="s">
        <v>10</v>
      </c>
      <c r="S8" s="81"/>
      <c r="T8" s="92" t="s">
        <v>117</v>
      </c>
      <c r="U8" s="98" t="s">
        <v>11</v>
      </c>
      <c r="V8" s="95" t="s">
        <v>12</v>
      </c>
      <c r="W8" s="92" t="s">
        <v>13</v>
      </c>
      <c r="X8" s="94" t="s">
        <v>7</v>
      </c>
      <c r="Y8" s="94" t="s">
        <v>116</v>
      </c>
      <c r="Z8" s="99" t="s">
        <v>8</v>
      </c>
      <c r="AA8" s="97" t="s">
        <v>9</v>
      </c>
      <c r="AB8" s="99" t="s">
        <v>10</v>
      </c>
      <c r="AC8" s="240"/>
      <c r="AD8" s="92" t="s">
        <v>14</v>
      </c>
      <c r="AE8" s="92" t="s">
        <v>15</v>
      </c>
      <c r="AG8" s="245" t="s">
        <v>5642</v>
      </c>
    </row>
    <row r="9" spans="1:43" ht="24" customHeight="1" thickBot="1" x14ac:dyDescent="0.3">
      <c r="A9" s="100" t="s">
        <v>5640</v>
      </c>
      <c r="B9" s="101" t="s">
        <v>20</v>
      </c>
      <c r="C9" s="101"/>
      <c r="D9" s="102">
        <v>0</v>
      </c>
      <c r="E9" s="103" t="s">
        <v>21</v>
      </c>
      <c r="F9" s="104">
        <v>10</v>
      </c>
      <c r="G9" s="8" t="s">
        <v>119</v>
      </c>
      <c r="H9" s="105"/>
      <c r="I9" s="106" t="str">
        <f>E9</f>
        <v>ÉLÉMENT PRINCIPAL À SAISIR</v>
      </c>
      <c r="J9" s="107">
        <f>F9</f>
        <v>10</v>
      </c>
      <c r="K9" s="108" t="str">
        <f>G9</f>
        <v>Quoi ?</v>
      </c>
      <c r="L9" s="109">
        <f>IF(1=1,IF(OR(J9="",O9="",NOT(ISNUMBER(J9)),NOT(ISNUMBER(O9)),J9=0),"",O9/J9),N("L6"))</f>
        <v>15</v>
      </c>
      <c r="M9" s="110">
        <f>IF(1=1,IF(OR(L9="",NOT(ISNUMBER(F9))),"",F9*L9*IFERROR(INDEX(D384:D428,MATCH(AE9,B384:B428,0)),1)),N("M13"))</f>
        <v>150</v>
      </c>
      <c r="N9" s="111" t="str">
        <f>IF(1=1,IF(F9="","",IF(G9="","",IFERROR(INDEX(E384:E428,MATCH(AE9,B384:B428,0)),G9&amp;""))),N("N6"))</f>
        <v>Quoi ?</v>
      </c>
      <c r="O9" s="112">
        <v>150</v>
      </c>
      <c r="P9" s="113">
        <f>IF(1=1,IF(M9="","",IF(AND(ISNUMBER(M9),M9&lt;1,N9="kg"),MAX(1,ROUND(M9*1000,0)),IF(AND(ISNUMBER(M9),M9&lt;1,N9="L"),MAX(1,ROUND(M9*100,0)),ROUND(M9,3)))),N("O6"))</f>
        <v>150</v>
      </c>
      <c r="Q9" s="114" t="str">
        <f>IF(1=1,IF(M9="","",IF(AND(ISNUMBER(M9),M9&lt;1,N9="kg"),"g",IF(AND(ISNUMBER(M9),M9&lt;1,N9="L"),"cl",N9))),N("P6"))</f>
        <v>Quoi ?</v>
      </c>
      <c r="R9" s="115" t="str">
        <f>IF(1=1,IF(E9="","",IF(F9="","A CONTROLER",IF(NOT(ISNUMBER(F9)),"TEXTE",IF(OR(L9="",L9&lt;=0),"COMMANDE PRINCIPALE INCOMPLETE",IF(G9="","UNITE MANQUANTE",IF(COUNTIF(B384:B428,AE9)=0,"UNITE A CONTROLER","OK")))))),N("Q9"))</f>
        <v>UNITE A CONTROLER</v>
      </c>
      <c r="S9" s="105"/>
      <c r="T9" s="116" t="str">
        <f>B9</f>
        <v>NOM DE LA RECETTE À SAISIR</v>
      </c>
      <c r="U9" s="117">
        <v>100</v>
      </c>
      <c r="V9" s="112">
        <v>150</v>
      </c>
      <c r="W9" s="118">
        <f>IF(1=1,IF(OR(U9="",V9="",NOT(ISNUMBER(U9)),NOT(ISNUMBER(V9)),U9=0),"",V9/U9),N("U6"))</f>
        <v>1.5</v>
      </c>
      <c r="X9" s="119">
        <f>IF(1=1,IF(OR(W9="",NOT(ISNUMBER(F9))),"",F9*W9*IFERROR(INDEX(D384:D428,MATCH(AE9,B384:B428,0)),1)),N("V7"))</f>
        <v>15</v>
      </c>
      <c r="Y9" s="120" t="str">
        <f>IF(1=1,IF(F9="","",IF(G9="","",IFERROR(INDEX(E384:E428,MATCH(AE9,B384:B428,0)),G9&amp;""))),N("W6"))</f>
        <v>Quoi ?</v>
      </c>
      <c r="Z9" s="121">
        <f>IF(1=1,IF(X9="","",IF(AND(ISNUMBER(X9),X9&lt;1,Y9="kg"),MAX(1,ROUND(X9*1000,0)),IF(AND(ISNUMBER(X9),X9&lt;1,Y9="L"),MAX(1,ROUND(X9*100,0)),ROUND(X9,3)))),N("X6"))</f>
        <v>15</v>
      </c>
      <c r="AA9" s="122" t="str">
        <f>IF(1=1,IF(X9="","",IF(AND(ISNUMBER(X9),X9&lt;1,Y9="kg"),"g",IF(AND(ISNUMBER(X9),X9&lt;1,Y9="L"),"cl",Y9))),N("Y6"))</f>
        <v>Quoi ?</v>
      </c>
      <c r="AB9" s="123" t="str">
        <f>IF(1=1,IF(E9="","",IF(F9="","A CONTROLER",IF(NOT(ISNUMBER(F9)),"TEXTE",IF(OR(W9="",W9&lt;=0),"COMMANDE COUVERTS INCOMPLETE",IF(G9="","UNITE MANQUANTE",IF(COUNTIF(B384:B428,AE9)=0,"UNITE A CONTROLER","OK")))))),N("Z6"))</f>
        <v>UNITE A CONTROLER</v>
      </c>
      <c r="AD9" s="124">
        <v>62</v>
      </c>
      <c r="AE9" s="125" t="str">
        <f>IF(1=1,IF(G9="","",UPPER(TRIM(SUBSTITUTE(SUBSTITUTE(G9&amp;"",CHAR(160)," ")," "," ")))),N("AC6"))</f>
        <v>QUOI ?</v>
      </c>
      <c r="AG9" s="8" t="s">
        <v>22</v>
      </c>
      <c r="AI9" s="100" t="str">
        <f>A9</f>
        <v>N° 00</v>
      </c>
      <c r="AJ9" s="251" t="str">
        <f>B9</f>
        <v>NOM DE LA RECETTE À SAISIR</v>
      </c>
      <c r="AK9" s="252"/>
      <c r="AL9" s="252"/>
      <c r="AM9" s="252"/>
      <c r="AN9" s="252"/>
      <c r="AO9" s="252"/>
      <c r="AP9" s="252"/>
      <c r="AQ9" s="252"/>
    </row>
    <row r="10" spans="1:43" ht="19.5" thickBot="1" x14ac:dyDescent="0.3">
      <c r="A10" s="126" t="str">
        <f>IF(1=1,IF(E10="","",A9),N("A7"))</f>
        <v/>
      </c>
      <c r="B10" s="127" t="str">
        <f>IF(1=1,IF(E10="","",B9),N("B7"))</f>
        <v/>
      </c>
      <c r="C10" s="128"/>
      <c r="D10" s="129" t="str">
        <f>IF(ISBLANK(E10),"",LARGE(D9:D9,1)+1)</f>
        <v/>
      </c>
      <c r="E10" s="130"/>
      <c r="F10" s="131"/>
      <c r="G10" s="170"/>
      <c r="H10" s="105"/>
      <c r="I10" s="132" t="str">
        <f>IF(1=1,IF(E10="","",I9),N("H7"))</f>
        <v/>
      </c>
      <c r="J10" s="133" t="str">
        <f>IF(1=1,IF(E10="","",J9),N("I7"))</f>
        <v/>
      </c>
      <c r="K10" s="134" t="str">
        <f>IF(1=1,IF(E10="","",K9),N("J7"))</f>
        <v/>
      </c>
      <c r="L10" s="135" t="str">
        <f>IF(1=1,IF(OR(J10="",O10="",NOT(ISNUMBER(J10)),NOT(ISNUMBER(O10)),J10=0),"",O10/J10),N("L7"))</f>
        <v/>
      </c>
      <c r="M10" s="136" t="str">
        <f>IF(1=1,IF(OR(L10="",NOT(ISNUMBER(F10))),"",F10*L10*IFERROR(INDEX(D384:D428,MATCH(AE10,B384:B428,0)),1)),N("M13"))</f>
        <v/>
      </c>
      <c r="N10" s="137" t="str">
        <f>IF(1=1,IF(F10="","",IF(G10="","",IFERROR(INDEX(E384:E428,MATCH(AE10,B384:B428,0)),G10&amp;""))),N("N6"))</f>
        <v/>
      </c>
      <c r="O10" s="138" t="str">
        <f>IF(1=1,IF(E10="","",O9),N("K7"))</f>
        <v/>
      </c>
      <c r="P10" s="139" t="str">
        <f>IF(1=1,IF(M10="","",IF(AND(ISNUMBER(M10),M10&lt;1,N10="kg"),MAX(1,ROUND(M10*1000,0)),IF(AND(ISNUMBER(M10),M10&lt;1,N10="L"),MAX(1,ROUND(M10*100,0)),ROUND(M10,3)))),N("O7"))</f>
        <v/>
      </c>
      <c r="Q10" s="140" t="str">
        <f>IF(1=1,IF(M10="","",IF(AND(ISNUMBER(M10),M10&lt;1,N10="kg"),"g",IF(AND(ISNUMBER(M10),M10&lt;1,N10="L"),"cl",N10))),N("P7"))</f>
        <v/>
      </c>
      <c r="R10" s="115" t="str">
        <f>IF(1=1,IF(E10="","",IF(F10="","A CONTROLER",IF(NOT(ISNUMBER(F10)),"TEXTE",IF(OR(L10="",L10&lt;=0),"COMMANDE PRINCIPALE INCOMPLETE",IF(G10="","UNITE MANQUANTE",IF(COUNTIF(B384:B428,AE10)=0,"UNITE A CONTROLER","OK")))))),N("Q9"))</f>
        <v/>
      </c>
      <c r="S10" s="105"/>
      <c r="T10" s="141">
        <f t="shared" ref="T10:T43" si="2">E10</f>
        <v>0</v>
      </c>
      <c r="U10" s="133" t="str">
        <f>IF(1=1,IF(E10="","",U9),N("S7"))</f>
        <v/>
      </c>
      <c r="V10" s="133" t="str">
        <f>IF(1=1,IF(E10="","",V9),N("T7"))</f>
        <v/>
      </c>
      <c r="W10" s="135" t="str">
        <f>IF(1=1,IF(OR(U10="",V10="",NOT(ISNUMBER(U10)),NOT(ISNUMBER(V10)),U10=0),"",V10/U10),N("U7"))</f>
        <v/>
      </c>
      <c r="X10" s="136" t="str">
        <f>IF(1=1,IF(OR(W10="",NOT(ISNUMBER(F10))),"",F10*W10*IFERROR(INDEX(D384:D428,MATCH(AE10,B384:B428,0)),1)),N("V7"))</f>
        <v/>
      </c>
      <c r="Y10" s="137" t="str">
        <f>IF(1=1,IF(F10="","",IF(G10="","",IFERROR(INDEX(E384:E428,MATCH(AE10,B384:B428,0)),G10&amp;""))),N("W6"))</f>
        <v/>
      </c>
      <c r="Z10" s="142" t="str">
        <f>IF(1=1,IF(X10="","",IF(AND(ISNUMBER(X10),X10&lt;1,Y10="kg"),MAX(1,ROUND(X10*1000,0)),IF(AND(ISNUMBER(X10),X10&lt;1,Y10="L"),MAX(1,ROUND(X10*100,0)),ROUND(X10,3)))),N("X7"))</f>
        <v/>
      </c>
      <c r="AA10" s="143" t="str">
        <f>IF(1=1,IF(X10="","",IF(AND(ISNUMBER(X10),X10&lt;1,Y10="kg"),"g",IF(AND(ISNUMBER(X10),X10&lt;1,Y10="L"),"cl",Y10))),N("Y7"))</f>
        <v/>
      </c>
      <c r="AB10" s="123" t="str">
        <f>IF(1=1,IF(E10="","",IF(F10="","A CONTROLER",IF(NOT(ISNUMBER(F10)),"TEXTE",IF(OR(W10="",W10&lt;=0),"COMMANDE COUVERTS INCOMPLETE",IF(G10="","UNITE MANQUANTE",IF(COUNTIF(B384:B428,AE10)=0,"UNITE A CONTROLER","OK")))))),N("Z6"))</f>
        <v/>
      </c>
      <c r="AD10" s="144" t="str">
        <f>IF(1=1,IF(E10="","",AD9),N("AB7"))</f>
        <v/>
      </c>
      <c r="AE10" s="125" t="str">
        <f>IF(1=1,IF(G10="","",UPPER(TRIM(SUBSTITUTE(SUBSTITUTE(G10&amp;"",CHAR(160)," ")," "," ")))),N("AC7"))</f>
        <v/>
      </c>
      <c r="AG10" s="2" t="s">
        <v>25</v>
      </c>
      <c r="AI10" s="158" t="str">
        <f t="shared" ref="AI10:AJ10" si="3">A46</f>
        <v>N° 00</v>
      </c>
      <c r="AJ10" s="251" t="str">
        <f t="shared" si="3"/>
        <v>NOM DE LA RECETTE À SAISIR</v>
      </c>
      <c r="AK10" s="252"/>
      <c r="AL10" s="252"/>
      <c r="AM10" s="252"/>
      <c r="AN10" s="252"/>
      <c r="AO10" s="252"/>
      <c r="AP10" s="252"/>
      <c r="AQ10" s="252"/>
    </row>
    <row r="11" spans="1:43" ht="19.5" thickBot="1" x14ac:dyDescent="0.3">
      <c r="A11" s="126" t="str">
        <f>IF(1=1,IF(E11="","",A9),N("A8"))</f>
        <v/>
      </c>
      <c r="B11" s="127" t="str">
        <f>IF(1=1,IF(E11="","",B9),N("B8"))</f>
        <v/>
      </c>
      <c r="C11" s="128"/>
      <c r="D11" s="129" t="str">
        <f>IF(ISBLANK(E11),"",LARGE(D9:D10,1)+1)</f>
        <v/>
      </c>
      <c r="E11" s="130"/>
      <c r="F11" s="131"/>
      <c r="G11" s="170"/>
      <c r="H11" s="105"/>
      <c r="I11" s="132" t="str">
        <f>IF(1=1,IF(E11="","",I9),N("H8"))</f>
        <v/>
      </c>
      <c r="J11" s="133" t="str">
        <f>IF(1=1,IF(E11="","",J9),N("I8"))</f>
        <v/>
      </c>
      <c r="K11" s="134" t="str">
        <f>IF(1=1,IF(E11="","",K9),N("J8"))</f>
        <v/>
      </c>
      <c r="L11" s="135" t="str">
        <f>IF(1=1,IF(OR(J11="",O11="",NOT(ISNUMBER(J11)),NOT(ISNUMBER(O11)),J11=0),"",O11/J11),N("L8"))</f>
        <v/>
      </c>
      <c r="M11" s="136" t="str">
        <f>IF(1=1,IF(OR(L11="",NOT(ISNUMBER(F11))),"",F11*L11*IFERROR(INDEX(D384:D428,MATCH(AE11,B384:B428,0)),1)),N("M13"))</f>
        <v/>
      </c>
      <c r="N11" s="137" t="str">
        <f>IF(1=1,IF(F11="","",IF(G11="","",IFERROR(INDEX(E384:E428,MATCH(AE11,B384:B428,0)),G11&amp;""))),N("N6"))</f>
        <v/>
      </c>
      <c r="O11" s="138" t="str">
        <f>IF(1=1,IF(E11="","",O9),N("K8"))</f>
        <v/>
      </c>
      <c r="P11" s="139" t="str">
        <f>IF(1=1,IF(M11="","",IF(AND(ISNUMBER(M11),M11&lt;1,N11="kg"),MAX(1,ROUND(M11*1000,0)),IF(AND(ISNUMBER(M11),M11&lt;1,N11="L"),MAX(1,ROUND(M11*100,0)),ROUND(M11,3)))),N("O8"))</f>
        <v/>
      </c>
      <c r="Q11" s="140" t="str">
        <f>IF(1=1,IF(M11="","",IF(AND(ISNUMBER(M11),M11&lt;1,N11="kg"),"g",IF(AND(ISNUMBER(M11),M11&lt;1,N11="L"),"cl",N11))),N("P8"))</f>
        <v/>
      </c>
      <c r="R11" s="115" t="str">
        <f>IF(1=1,IF(E11="","",IF(F11="","A CONTROLER",IF(NOT(ISNUMBER(F11)),"TEXTE",IF(OR(L11="",L11&lt;=0),"COMMANDE PRINCIPALE INCOMPLETE",IF(G11="","UNITE MANQUANTE",IF(COUNTIF(B384:B428,AE11)=0,"UNITE A CONTROLER","OK")))))),N("Q9"))</f>
        <v/>
      </c>
      <c r="S11" s="105"/>
      <c r="T11" s="141">
        <f t="shared" si="2"/>
        <v>0</v>
      </c>
      <c r="U11" s="133" t="str">
        <f>IF(1=1,IF(E11="","",U9),N("S8"))</f>
        <v/>
      </c>
      <c r="V11" s="133" t="str">
        <f>IF(1=1,IF(E11="","",V9),N("T8"))</f>
        <v/>
      </c>
      <c r="W11" s="135" t="str">
        <f>IF(1=1,IF(OR(U11="",V11="",NOT(ISNUMBER(U11)),NOT(ISNUMBER(V11)),U11=0),"",V11/U11),N("U8"))</f>
        <v/>
      </c>
      <c r="X11" s="136" t="str">
        <f>IF(1=1,IF(OR(W11="",NOT(ISNUMBER(F11))),"",F11*W11*IFERROR(INDEX(D384:D428,MATCH(AE11,B384:B428,0)),1)),N("V7"))</f>
        <v/>
      </c>
      <c r="Y11" s="137" t="str">
        <f>IF(1=1,IF(F11="","",IF(G11="","",IFERROR(INDEX(E384:E428,MATCH(AE11,B384:B428,0)),G11&amp;""))),N("W6"))</f>
        <v/>
      </c>
      <c r="Z11" s="142" t="str">
        <f>IF(1=1,IF(X11="","",IF(AND(ISNUMBER(X11),X11&lt;1,Y11="kg"),MAX(1,ROUND(X11*1000,0)),IF(AND(ISNUMBER(X11),X11&lt;1,Y11="L"),MAX(1,ROUND(X11*100,0)),ROUND(X11,3)))),N("X8"))</f>
        <v/>
      </c>
      <c r="AA11" s="143" t="str">
        <f>IF(1=1,IF(X11="","",IF(AND(ISNUMBER(X11),X11&lt;1,Y11="kg"),"g",IF(AND(ISNUMBER(X11),X11&lt;1,Y11="L"),"cl",Y11))),N("Y8"))</f>
        <v/>
      </c>
      <c r="AB11" s="123" t="str">
        <f>IF(1=1,IF(E11="","",IF(F11="","A CONTROLER",IF(NOT(ISNUMBER(F11)),"TEXTE",IF(OR(W11="",W11&lt;=0),"COMMANDE COUVERTS INCOMPLETE",IF(G11="","UNITE MANQUANTE",IF(COUNTIF(B384:B428,AE11)=0,"UNITE A CONTROLER","OK")))))),N("Z6"))</f>
        <v/>
      </c>
      <c r="AD11" s="144" t="str">
        <f>IF(1=1,IF(E11="","",AD9),N("AB8"))</f>
        <v/>
      </c>
      <c r="AE11" s="125" t="str">
        <f>IF(1=1,IF(G11="","",UPPER(TRIM(SUBSTITUTE(SUBSTITUTE(G11&amp;"",CHAR(160)," ")," "," ")))),N("AC8"))</f>
        <v/>
      </c>
      <c r="AG11" s="9" t="s">
        <v>26</v>
      </c>
      <c r="AI11" s="100" t="str">
        <f t="shared" ref="AI11:AJ11" si="4">A83</f>
        <v>N° 00</v>
      </c>
      <c r="AJ11" s="251" t="str">
        <f t="shared" si="4"/>
        <v>NOM DE LA RECETTE À SAISIR</v>
      </c>
      <c r="AK11" s="252"/>
      <c r="AL11" s="252"/>
      <c r="AM11" s="252"/>
      <c r="AN11" s="252"/>
      <c r="AO11" s="252"/>
      <c r="AP11" s="252"/>
      <c r="AQ11" s="252"/>
    </row>
    <row r="12" spans="1:43" ht="19.5" thickBot="1" x14ac:dyDescent="0.3">
      <c r="A12" s="126" t="str">
        <f>IF(1=1,IF(E12="","",A9),N("A9"))</f>
        <v/>
      </c>
      <c r="B12" s="127" t="str">
        <f>IF(1=1,IF(E12="","",B9),N("B9"))</f>
        <v/>
      </c>
      <c r="C12" s="128"/>
      <c r="D12" s="129" t="str">
        <f>IF(ISBLANK(E12),"",LARGE(D9:D11,1)+1)</f>
        <v/>
      </c>
      <c r="E12" s="130"/>
      <c r="F12" s="131"/>
      <c r="G12" s="170"/>
      <c r="H12" s="105"/>
      <c r="I12" s="132" t="str">
        <f>IF(1=1,IF(E12="","",I9),N("H9"))</f>
        <v/>
      </c>
      <c r="J12" s="133" t="str">
        <f>IF(1=1,IF(E12="","",J9),N("I9"))</f>
        <v/>
      </c>
      <c r="K12" s="134" t="str">
        <f>IF(1=1,IF(E12="","",K9),N("J9"))</f>
        <v/>
      </c>
      <c r="L12" s="135" t="str">
        <f>IF(1=1,IF(OR(J12="",O12="",NOT(ISNUMBER(J12)),NOT(ISNUMBER(O12)),J12=0),"",O12/J12),N("L9"))</f>
        <v/>
      </c>
      <c r="M12" s="136" t="str">
        <f>IF(1=1,IF(OR(L12="",NOT(ISNUMBER(F12))),"",F12*L12*IFERROR(INDEX(D384:D428,MATCH(AE12,B384:B428,0)),1)),N("M13"))</f>
        <v/>
      </c>
      <c r="N12" s="137" t="str">
        <f>IF(1=1,IF(F12="","",IF(G12="","",IFERROR(INDEX(E384:E428,MATCH(AE12,B384:B428,0)),G12&amp;""))),N("N6"))</f>
        <v/>
      </c>
      <c r="O12" s="138" t="str">
        <f>IF(1=1,IF(E12="","",O9),N("K9"))</f>
        <v/>
      </c>
      <c r="P12" s="139" t="str">
        <f>IF(1=1,IF(M12="","",IF(AND(ISNUMBER(M12),M12&lt;1,N12="kg"),MAX(1,ROUND(M12*1000,0)),IF(AND(ISNUMBER(M12),M12&lt;1,N12="L"),MAX(1,ROUND(M12*100,0)),ROUND(M12,3)))),N("O9"))</f>
        <v/>
      </c>
      <c r="Q12" s="140" t="str">
        <f>IF(1=1,IF(M12="","",IF(AND(ISNUMBER(M12),M12&lt;1,N12="kg"),"g",IF(AND(ISNUMBER(M12),M12&lt;1,N12="L"),"cl",N12))),N("P9"))</f>
        <v/>
      </c>
      <c r="R12" s="115" t="str">
        <f>IF(1=1,IF(E12="","",IF(F12="","A CONTROLER",IF(NOT(ISNUMBER(F12)),"TEXTE",IF(OR(L12="",L12&lt;=0),"COMMANDE PRINCIPALE INCOMPLETE",IF(G12="","UNITE MANQUANTE",IF(COUNTIF(B384:B428,AE12)=0,"UNITE A CONTROLER","OK")))))),N("Q9"))</f>
        <v/>
      </c>
      <c r="S12" s="105"/>
      <c r="T12" s="141">
        <f t="shared" si="2"/>
        <v>0</v>
      </c>
      <c r="U12" s="133" t="str">
        <f>IF(1=1,IF(E12="","",U9),N("S9"))</f>
        <v/>
      </c>
      <c r="V12" s="133" t="str">
        <f>IF(1=1,IF(E12="","",V9),N("T9"))</f>
        <v/>
      </c>
      <c r="W12" s="135" t="str">
        <f>IF(1=1,IF(OR(U12="",V12="",NOT(ISNUMBER(U12)),NOT(ISNUMBER(V12)),U12=0),"",V12/U12),N("U9"))</f>
        <v/>
      </c>
      <c r="X12" s="136" t="str">
        <f>IF(1=1,IF(OR(W12="",NOT(ISNUMBER(F12))),"",F12*W12*IFERROR(INDEX(D384:D428,MATCH(AE12,B384:B428,0)),1)),N("V7"))</f>
        <v/>
      </c>
      <c r="Y12" s="137" t="str">
        <f>IF(1=1,IF(F12="","",IF(G12="","",IFERROR(INDEX(E384:E428,MATCH(AE12,B384:B428,0)),G12&amp;""))),N("W6"))</f>
        <v/>
      </c>
      <c r="Z12" s="142" t="str">
        <f>IF(1=1,IF(X12="","",IF(AND(ISNUMBER(X12),X12&lt;1,Y12="kg"),MAX(1,ROUND(X12*1000,0)),IF(AND(ISNUMBER(X12),X12&lt;1,Y12="L"),MAX(1,ROUND(X12*100,0)),ROUND(X12,3)))),N("X9"))</f>
        <v/>
      </c>
      <c r="AA12" s="143" t="str">
        <f>IF(1=1,IF(X12="","",IF(AND(ISNUMBER(X12),X12&lt;1,Y12="kg"),"g",IF(AND(ISNUMBER(X12),X12&lt;1,Y12="L"),"cl",Y12))),N("Y9"))</f>
        <v/>
      </c>
      <c r="AB12" s="123" t="str">
        <f>IF(1=1,IF(E12="","",IF(F12="","A CONTROLER",IF(NOT(ISNUMBER(F12)),"TEXTE",IF(OR(W12="",W12&lt;=0),"COMMANDE COUVERTS INCOMPLETE",IF(G12="","UNITE MANQUANTE",IF(COUNTIF(B384:B428,AE12)=0,"UNITE A CONTROLER","OK")))))),N("Z6"))</f>
        <v/>
      </c>
      <c r="AD12" s="144" t="str">
        <f>IF(1=1,IF(E12="","",AD9),N("AB9"))</f>
        <v/>
      </c>
      <c r="AE12" s="125" t="str">
        <f>IF(1=1,IF(G12="","",UPPER(TRIM(SUBSTITUTE(SUBSTITUTE(G12&amp;"",CHAR(160)," ")," "," ")))),N("AC9"))</f>
        <v/>
      </c>
      <c r="AG12" s="1" t="s">
        <v>28</v>
      </c>
      <c r="AI12" s="158" t="str">
        <f t="shared" ref="AI12:AJ12" si="5">A120</f>
        <v>N° 00</v>
      </c>
      <c r="AJ12" s="251" t="str">
        <f t="shared" si="5"/>
        <v>NOM DE LA RECETTE À SAISIR</v>
      </c>
      <c r="AK12" s="252"/>
      <c r="AL12" s="252"/>
      <c r="AM12" s="252"/>
      <c r="AN12" s="252"/>
      <c r="AO12" s="252"/>
      <c r="AP12" s="252"/>
      <c r="AQ12" s="252"/>
    </row>
    <row r="13" spans="1:43" ht="19.5" thickBot="1" x14ac:dyDescent="0.3">
      <c r="A13" s="126" t="str">
        <f>IF(1=1,IF(E13="","",A9),N("A10"))</f>
        <v/>
      </c>
      <c r="B13" s="127" t="str">
        <f>IF(1=1,IF(E13="","",B9),N("B10"))</f>
        <v/>
      </c>
      <c r="C13" s="128"/>
      <c r="D13" s="129" t="str">
        <f>IF(ISBLANK(E13),"",LARGE(D9:D12,1)+1)</f>
        <v/>
      </c>
      <c r="E13" s="130"/>
      <c r="F13" s="131"/>
      <c r="G13" s="170"/>
      <c r="H13" s="105"/>
      <c r="I13" s="132" t="str">
        <f>IF(1=1,IF(E13="","",I9),N("H10"))</f>
        <v/>
      </c>
      <c r="J13" s="133" t="str">
        <f>IF(1=1,IF(E13="","",J9),N("I10"))</f>
        <v/>
      </c>
      <c r="K13" s="134" t="str">
        <f>IF(1=1,IF(E13="","",K9),N("J10"))</f>
        <v/>
      </c>
      <c r="L13" s="135" t="str">
        <f>IF(1=1,IF(OR(J13="",O13="",NOT(ISNUMBER(J13)),NOT(ISNUMBER(O13)),J13=0),"",O13/J13),N("L10"))</f>
        <v/>
      </c>
      <c r="M13" s="136" t="str">
        <f>IF(1=1,IF(OR(L13="",NOT(ISNUMBER(F13))),"",F13*L13*IFERROR(INDEX(D384:D428,MATCH(AE13,B384:B428,0)),1)),N("M13"))</f>
        <v/>
      </c>
      <c r="N13" s="137" t="str">
        <f>IF(1=1,IF(F13="","",IF(G13="","",IFERROR(INDEX(E384:E428,MATCH(AE13,B384:B428,0)),G13&amp;""))),N("N6"))</f>
        <v/>
      </c>
      <c r="O13" s="138" t="str">
        <f>IF(1=1,IF(E13="","",O9),N("K10"))</f>
        <v/>
      </c>
      <c r="P13" s="139" t="str">
        <f>IF(1=1,IF(M13="","",IF(AND(ISNUMBER(M13),M13&lt;1,N13="kg"),MAX(1,ROUND(M13*1000,0)),IF(AND(ISNUMBER(M13),M13&lt;1,N13="L"),MAX(1,ROUND(M13*100,0)),ROUND(M13,3)))),N("O10"))</f>
        <v/>
      </c>
      <c r="Q13" s="140" t="str">
        <f>IF(1=1,IF(M13="","",IF(AND(ISNUMBER(M13),M13&lt;1,N13="kg"),"g",IF(AND(ISNUMBER(M13),M13&lt;1,N13="L"),"cl",N13))),N("P10"))</f>
        <v/>
      </c>
      <c r="R13" s="115" t="str">
        <f>IF(1=1,IF(E13="","",IF(F13="","A CONTROLER",IF(NOT(ISNUMBER(F13)),"TEXTE",IF(OR(L13="",L13&lt;=0),"COMMANDE PRINCIPALE INCOMPLETE",IF(G13="","UNITE MANQUANTE",IF(COUNTIF(B384:B428,AE13)=0,"UNITE A CONTROLER","OK")))))),N("Q9"))</f>
        <v/>
      </c>
      <c r="S13" s="105"/>
      <c r="T13" s="141">
        <f t="shared" si="2"/>
        <v>0</v>
      </c>
      <c r="U13" s="133" t="str">
        <f>IF(1=1,IF(E13="","",U9),N("S10"))</f>
        <v/>
      </c>
      <c r="V13" s="133" t="str">
        <f>IF(1=1,IF(E13="","",V9),N("T10"))</f>
        <v/>
      </c>
      <c r="W13" s="135" t="str">
        <f>IF(1=1,IF(OR(U13="",V13="",NOT(ISNUMBER(U13)),NOT(ISNUMBER(V13)),U13=0),"",V13/U13),N("U10"))</f>
        <v/>
      </c>
      <c r="X13" s="136" t="str">
        <f>IF(1=1,IF(OR(W13="",NOT(ISNUMBER(F13))),"",F13*W13*IFERROR(INDEX(D384:D428,MATCH(AE13,B384:B428,0)),1)),N("V7"))</f>
        <v/>
      </c>
      <c r="Y13" s="137" t="str">
        <f>IF(1=1,IF(F13="","",IF(G13="","",IFERROR(INDEX(E384:E428,MATCH(AE13,B384:B428,0)),G13&amp;""))),N("W6"))</f>
        <v/>
      </c>
      <c r="Z13" s="142" t="str">
        <f>IF(1=1,IF(X13="","",IF(AND(ISNUMBER(X13),X13&lt;1,Y13="kg"),MAX(1,ROUND(X13*1000,0)),IF(AND(ISNUMBER(X13),X13&lt;1,Y13="L"),MAX(1,ROUND(X13*100,0)),ROUND(X13,3)))),N("X10"))</f>
        <v/>
      </c>
      <c r="AA13" s="143" t="str">
        <f>IF(1=1,IF(X13="","",IF(AND(ISNUMBER(X13),X13&lt;1,Y13="kg"),"g",IF(AND(ISNUMBER(X13),X13&lt;1,Y13="L"),"cl",Y13))),N("Y10"))</f>
        <v/>
      </c>
      <c r="AB13" s="123" t="str">
        <f>IF(1=1,IF(E13="","",IF(F13="","A CONTROLER",IF(NOT(ISNUMBER(F13)),"TEXTE",IF(OR(W13="",W13&lt;=0),"COMMANDE COUVERTS INCOMPLETE",IF(G13="","UNITE MANQUANTE",IF(COUNTIF(B384:B428,AE13)=0,"UNITE A CONTROLER","OK")))))),N("Z6"))</f>
        <v/>
      </c>
      <c r="AD13" s="144" t="str">
        <f>IF(1=1,IF(E13="","",AD9),N("AB10"))</f>
        <v/>
      </c>
      <c r="AE13" s="125" t="str">
        <f>IF(1=1,IF(G13="","",UPPER(TRIM(SUBSTITUTE(SUBSTITUTE(G13&amp;"",CHAR(160)," ")," "," ")))),N("AC10"))</f>
        <v/>
      </c>
      <c r="AG13" s="1" t="s">
        <v>29</v>
      </c>
      <c r="AI13" s="100" t="str">
        <f t="shared" ref="AI13:AJ13" si="6">A157</f>
        <v>N° 00</v>
      </c>
      <c r="AJ13" s="251" t="str">
        <f t="shared" si="6"/>
        <v>NOM DE LA RECETTE À SAISIR</v>
      </c>
      <c r="AK13" s="252"/>
      <c r="AL13" s="252"/>
      <c r="AM13" s="252"/>
      <c r="AN13" s="252"/>
      <c r="AO13" s="252"/>
      <c r="AP13" s="252"/>
      <c r="AQ13" s="252"/>
    </row>
    <row r="14" spans="1:43" ht="19.5" thickBot="1" x14ac:dyDescent="0.3">
      <c r="A14" s="126" t="str">
        <f>IF(1=1,IF(E14="","",A9),N("A11"))</f>
        <v/>
      </c>
      <c r="B14" s="127" t="str">
        <f>IF(1=1,IF(E14="","",B9),N("B11"))</f>
        <v/>
      </c>
      <c r="C14" s="128"/>
      <c r="D14" s="129" t="str">
        <f>IF(ISBLANK(E14),"",LARGE(D9:D13,1)+1)</f>
        <v/>
      </c>
      <c r="E14" s="130"/>
      <c r="F14" s="131"/>
      <c r="G14" s="170"/>
      <c r="H14" s="105"/>
      <c r="I14" s="132" t="str">
        <f>IF(1=1,IF(E14="","",I9),N("H11"))</f>
        <v/>
      </c>
      <c r="J14" s="133" t="str">
        <f>IF(1=1,IF(E14="","",J9),N("I11"))</f>
        <v/>
      </c>
      <c r="K14" s="134" t="str">
        <f>IF(1=1,IF(E14="","",K9),N("J11"))</f>
        <v/>
      </c>
      <c r="L14" s="135" t="str">
        <f>IF(1=1,IF(OR(J14="",O14="",NOT(ISNUMBER(J14)),NOT(ISNUMBER(O14)),J14=0),"",O14/J14),N("L11"))</f>
        <v/>
      </c>
      <c r="M14" s="136" t="str">
        <f>IF(1=1,IF(OR(L14="",NOT(ISNUMBER(F14))),"",F14*L14*IFERROR(INDEX(D384:D428,MATCH(AE14,B384:B428,0)),1)),N("M13"))</f>
        <v/>
      </c>
      <c r="N14" s="137" t="str">
        <f>IF(1=1,IF(F14="","",IF(G14="","",IFERROR(INDEX(E384:E428,MATCH(AE14,B384:B428,0)),G14&amp;""))),N("N6"))</f>
        <v/>
      </c>
      <c r="O14" s="138" t="str">
        <f>IF(1=1,IF(E14="","",O9),N("K11"))</f>
        <v/>
      </c>
      <c r="P14" s="139" t="str">
        <f>IF(1=1,IF(M14="","",IF(AND(ISNUMBER(M14),M14&lt;1,N14="kg"),MAX(1,ROUND(M14*1000,0)),IF(AND(ISNUMBER(M14),M14&lt;1,N14="L"),MAX(1,ROUND(M14*100,0)),ROUND(M14,3)))),N("O11"))</f>
        <v/>
      </c>
      <c r="Q14" s="140" t="str">
        <f>IF(1=1,IF(M14="","",IF(AND(ISNUMBER(M14),M14&lt;1,N14="kg"),"g",IF(AND(ISNUMBER(M14),M14&lt;1,N14="L"),"cl",N14))),N("P11"))</f>
        <v/>
      </c>
      <c r="R14" s="115" t="str">
        <f>IF(1=1,IF(E14="","",IF(F14="","A CONTROLER",IF(NOT(ISNUMBER(F14)),"TEXTE",IF(OR(L14="",L14&lt;=0),"COMMANDE PRINCIPALE INCOMPLETE",IF(G14="","UNITE MANQUANTE",IF(COUNTIF(B384:B428,AE14)=0,"UNITE A CONTROLER","OK")))))),N("Q9"))</f>
        <v/>
      </c>
      <c r="S14" s="105"/>
      <c r="T14" s="141">
        <f t="shared" si="2"/>
        <v>0</v>
      </c>
      <c r="U14" s="133" t="str">
        <f>IF(1=1,IF(E14="","",U9),N("S11"))</f>
        <v/>
      </c>
      <c r="V14" s="133" t="str">
        <f>IF(1=1,IF(E14="","",V9),N("T11"))</f>
        <v/>
      </c>
      <c r="W14" s="135" t="str">
        <f>IF(1=1,IF(OR(U14="",V14="",NOT(ISNUMBER(U14)),NOT(ISNUMBER(V14)),U14=0),"",V14/U14),N("U11"))</f>
        <v/>
      </c>
      <c r="X14" s="136" t="str">
        <f>IF(1=1,IF(OR(W14="",NOT(ISNUMBER(F14))),"",F14*W14*IFERROR(INDEX(D384:D428,MATCH(AE14,B384:B428,0)),1)),N("V7"))</f>
        <v/>
      </c>
      <c r="Y14" s="137" t="str">
        <f>IF(1=1,IF(F14="","",IF(G14="","",IFERROR(INDEX(E384:E428,MATCH(AE14,B384:B428,0)),G14&amp;""))),N("W6"))</f>
        <v/>
      </c>
      <c r="Z14" s="142" t="str">
        <f>IF(1=1,IF(X14="","",IF(AND(ISNUMBER(X14),X14&lt;1,Y14="kg"),MAX(1,ROUND(X14*1000,0)),IF(AND(ISNUMBER(X14),X14&lt;1,Y14="L"),MAX(1,ROUND(X14*100,0)),ROUND(X14,3)))),N("X11"))</f>
        <v/>
      </c>
      <c r="AA14" s="143" t="str">
        <f>IF(1=1,IF(X14="","",IF(AND(ISNUMBER(X14),X14&lt;1,Y14="kg"),"g",IF(AND(ISNUMBER(X14),X14&lt;1,Y14="L"),"cl",Y14))),N("Y11"))</f>
        <v/>
      </c>
      <c r="AB14" s="123" t="str">
        <f>IF(1=1,IF(E14="","",IF(F14="","A CONTROLER",IF(NOT(ISNUMBER(F14)),"TEXTE",IF(OR(W14="",W14&lt;=0),"COMMANDE COUVERTS INCOMPLETE",IF(G14="","UNITE MANQUANTE",IF(COUNTIF(B384:B428,AE14)=0,"UNITE A CONTROLER","OK")))))),N("Z6"))</f>
        <v/>
      </c>
      <c r="AD14" s="144" t="str">
        <f>IF(1=1,IF(E14="","",AD9),N("AB11"))</f>
        <v/>
      </c>
      <c r="AE14" s="125" t="str">
        <f>IF(1=1,IF(G14="","",UPPER(TRIM(SUBSTITUTE(SUBSTITUTE(G14&amp;"",CHAR(160)," ")," "," ")))),N("AC11"))</f>
        <v/>
      </c>
      <c r="AG14" s="1" t="s">
        <v>30</v>
      </c>
      <c r="AI14" s="158" t="str">
        <f t="shared" ref="AI14:AJ14" si="7">A194</f>
        <v>N° 00</v>
      </c>
      <c r="AJ14" s="251" t="str">
        <f t="shared" si="7"/>
        <v>NOM DE LA RECETTE À SAISIR</v>
      </c>
      <c r="AK14" s="252"/>
      <c r="AL14" s="252"/>
      <c r="AM14" s="252"/>
      <c r="AN14" s="252"/>
      <c r="AO14" s="252"/>
      <c r="AP14" s="252"/>
      <c r="AQ14" s="252"/>
    </row>
    <row r="15" spans="1:43" ht="19.5" thickBot="1" x14ac:dyDescent="0.3">
      <c r="A15" s="126" t="str">
        <f>IF(1=1,IF(E15="","",A9),N("A12"))</f>
        <v/>
      </c>
      <c r="B15" s="127" t="str">
        <f>IF(1=1,IF(E15="","",B9),N("B12"))</f>
        <v/>
      </c>
      <c r="C15" s="128"/>
      <c r="D15" s="129" t="str">
        <f>IF(ISBLANK(E15),"",LARGE(D9:D14,1)+1)</f>
        <v/>
      </c>
      <c r="E15" s="130"/>
      <c r="F15" s="131"/>
      <c r="G15" s="170"/>
      <c r="H15" s="105"/>
      <c r="I15" s="132" t="str">
        <f>IF(1=1,IF(E15="","",I9),N("H12"))</f>
        <v/>
      </c>
      <c r="J15" s="133" t="str">
        <f>IF(1=1,IF(E15="","",J9),N("I12"))</f>
        <v/>
      </c>
      <c r="K15" s="134" t="str">
        <f>IF(1=1,IF(E15="","",K9),N("J12"))</f>
        <v/>
      </c>
      <c r="L15" s="135" t="str">
        <f>IF(1=1,IF(OR(J15="",O15="",NOT(ISNUMBER(J15)),NOT(ISNUMBER(O15)),J15=0),"",O15/J15),N("L12"))</f>
        <v/>
      </c>
      <c r="M15" s="136" t="str">
        <f>IF(1=1,IF(OR(L15="",NOT(ISNUMBER(F15))),"",F15*L15*IFERROR(INDEX(D384:D428,MATCH(AE15,B384:B428,0)),1)),N("M13"))</f>
        <v/>
      </c>
      <c r="N15" s="137" t="str">
        <f>IF(1=1,IF(F15="","",IF(G15="","",IFERROR(INDEX(E384:E428,MATCH(AE15,B384:B428,0)),G15&amp;""))),N("N6"))</f>
        <v/>
      </c>
      <c r="O15" s="138" t="str">
        <f>IF(1=1,IF(E15="","",O9),N("K12"))</f>
        <v/>
      </c>
      <c r="P15" s="139" t="str">
        <f>IF(1=1,IF(M15="","",IF(AND(ISNUMBER(M15),M15&lt;1,N15="kg"),MAX(1,ROUND(M15*1000,0)),IF(AND(ISNUMBER(M15),M15&lt;1,N15="L"),MAX(1,ROUND(M15*100,0)),ROUND(M15,3)))),N("O12"))</f>
        <v/>
      </c>
      <c r="Q15" s="140" t="str">
        <f>IF(1=1,IF(M15="","",IF(AND(ISNUMBER(M15),M15&lt;1,N15="kg"),"g",IF(AND(ISNUMBER(M15),M15&lt;1,N15="L"),"cl",N15))),N("P12"))</f>
        <v/>
      </c>
      <c r="R15" s="115" t="str">
        <f>IF(1=1,IF(E15="","",IF(F15="","A CONTROLER",IF(NOT(ISNUMBER(F15)),"TEXTE",IF(OR(L15="",L15&lt;=0),"COMMANDE PRINCIPALE INCOMPLETE",IF(G15="","UNITE MANQUANTE",IF(COUNTIF(B384:B428,AE15)=0,"UNITE A CONTROLER","OK")))))),N("Q9"))</f>
        <v/>
      </c>
      <c r="S15" s="105"/>
      <c r="T15" s="141">
        <f t="shared" si="2"/>
        <v>0</v>
      </c>
      <c r="U15" s="133" t="str">
        <f>IF(1=1,IF(E15="","",U9),N("S12"))</f>
        <v/>
      </c>
      <c r="V15" s="133" t="str">
        <f>IF(1=1,IF(E15="","",V9),N("T12"))</f>
        <v/>
      </c>
      <c r="W15" s="135" t="str">
        <f>IF(1=1,IF(OR(U15="",V15="",NOT(ISNUMBER(U15)),NOT(ISNUMBER(V15)),U15=0),"",V15/U15),N("U12"))</f>
        <v/>
      </c>
      <c r="X15" s="136" t="str">
        <f>IF(1=1,IF(OR(W15="",NOT(ISNUMBER(F15))),"",F15*W15*IFERROR(INDEX(D384:D428,MATCH(AE15,B384:B428,0)),1)),N("V7"))</f>
        <v/>
      </c>
      <c r="Y15" s="137" t="str">
        <f>IF(1=1,IF(F15="","",IF(G15="","",IFERROR(INDEX(E384:E428,MATCH(AE15,B384:B428,0)),G15&amp;""))),N("W6"))</f>
        <v/>
      </c>
      <c r="Z15" s="142" t="str">
        <f>IF(1=1,IF(X15="","",IF(AND(ISNUMBER(X15),X15&lt;1,Y15="kg"),MAX(1,ROUND(X15*1000,0)),IF(AND(ISNUMBER(X15),X15&lt;1,Y15="L"),MAX(1,ROUND(X15*100,0)),ROUND(X15,3)))),N("X12"))</f>
        <v/>
      </c>
      <c r="AA15" s="143" t="str">
        <f>IF(1=1,IF(X15="","",IF(AND(ISNUMBER(X15),X15&lt;1,Y15="kg"),"g",IF(AND(ISNUMBER(X15),X15&lt;1,Y15="L"),"cl",Y15))),N("Y12"))</f>
        <v/>
      </c>
      <c r="AB15" s="123" t="str">
        <f>IF(1=1,IF(E15="","",IF(F15="","A CONTROLER",IF(NOT(ISNUMBER(F15)),"TEXTE",IF(OR(W15="",W15&lt;=0),"COMMANDE COUVERTS INCOMPLETE",IF(G15="","UNITE MANQUANTE",IF(COUNTIF(B384:B428,AE15)=0,"UNITE A CONTROLER","OK")))))),N("Z6"))</f>
        <v/>
      </c>
      <c r="AD15" s="144" t="str">
        <f>IF(1=1,IF(E15="","",AD9),N("AB12"))</f>
        <v/>
      </c>
      <c r="AE15" s="125" t="str">
        <f>IF(1=1,IF(G15="","",UPPER(TRIM(SUBSTITUTE(SUBSTITUTE(G15&amp;"",CHAR(160)," ")," "," ")))),N("AC12"))</f>
        <v/>
      </c>
      <c r="AG15" s="4" t="s">
        <v>31</v>
      </c>
      <c r="AI15" s="100" t="str">
        <f t="shared" ref="AI15:AJ15" si="8">A231</f>
        <v>N° 00</v>
      </c>
      <c r="AJ15" s="251" t="str">
        <f t="shared" si="8"/>
        <v>NOM DE LA RECETTE À SAISIR</v>
      </c>
      <c r="AK15" s="252"/>
      <c r="AL15" s="252"/>
      <c r="AM15" s="252"/>
      <c r="AN15" s="252"/>
      <c r="AO15" s="252"/>
      <c r="AP15" s="252"/>
      <c r="AQ15" s="252"/>
    </row>
    <row r="16" spans="1:43" ht="19.5" thickBot="1" x14ac:dyDescent="0.3">
      <c r="A16" s="126" t="str">
        <f>IF(1=1,IF(E16="","",A9),N("A13"))</f>
        <v/>
      </c>
      <c r="B16" s="127" t="str">
        <f>IF(1=1,IF(E16="","",B9),N("B13"))</f>
        <v/>
      </c>
      <c r="C16" s="128"/>
      <c r="D16" s="129" t="str">
        <f>IF(ISBLANK(E16),"",LARGE(D9:D15,1)+1)</f>
        <v/>
      </c>
      <c r="E16" s="130"/>
      <c r="F16" s="131"/>
      <c r="G16" s="170"/>
      <c r="H16" s="105"/>
      <c r="I16" s="132" t="str">
        <f>IF(1=1,IF(E16="","",I9),N("H13"))</f>
        <v/>
      </c>
      <c r="J16" s="133" t="str">
        <f>IF(1=1,IF(E16="","",J9),N("I13"))</f>
        <v/>
      </c>
      <c r="K16" s="134" t="str">
        <f>IF(1=1,IF(E16="","",K9),N("J13"))</f>
        <v/>
      </c>
      <c r="L16" s="135" t="str">
        <f>IF(1=1,IF(OR(J16="",O16="",NOT(ISNUMBER(J16)),NOT(ISNUMBER(O16)),J16=0),"",O16/J16),N("L13"))</f>
        <v/>
      </c>
      <c r="M16" s="136" t="str">
        <f>IF(1=1,IF(OR(L16="",NOT(ISNUMBER(F16))),"",F16*L16*IFERROR(INDEX(D384:D428,MATCH(AE16,B384:B428,0)),1)),N("M13"))</f>
        <v/>
      </c>
      <c r="N16" s="137" t="str">
        <f>IF(1=1,IF(F16="","",IF(G16="","",IFERROR(INDEX(E384:E428,MATCH(AE16,B384:B428,0)),G16&amp;""))),N("N6"))</f>
        <v/>
      </c>
      <c r="O16" s="138" t="str">
        <f>IF(1=1,IF(E16="","",O9),N("K13"))</f>
        <v/>
      </c>
      <c r="P16" s="139" t="str">
        <f>IF(1=1,IF(M16="","",IF(AND(ISNUMBER(M16),M16&lt;1,N16="kg"),MAX(1,ROUND(M16*1000,0)),IF(AND(ISNUMBER(M16),M16&lt;1,N16="L"),MAX(1,ROUND(M16*100,0)),ROUND(M16,3)))),N("O13"))</f>
        <v/>
      </c>
      <c r="Q16" s="140" t="str">
        <f>IF(1=1,IF(M16="","",IF(AND(ISNUMBER(M16),M16&lt;1,N16="kg"),"g",IF(AND(ISNUMBER(M16),M16&lt;1,N16="L"),"cl",N16))),N("P13"))</f>
        <v/>
      </c>
      <c r="R16" s="115" t="str">
        <f>IF(1=1,IF(E16="","",IF(F16="","A CONTROLER",IF(NOT(ISNUMBER(F16)),"TEXTE",IF(OR(L16="",L16&lt;=0),"COMMANDE PRINCIPALE INCOMPLETE",IF(G16="","UNITE MANQUANTE",IF(COUNTIF(B384:B428,AE16)=0,"UNITE A CONTROLER","OK")))))),N("Q9"))</f>
        <v/>
      </c>
      <c r="S16" s="105"/>
      <c r="T16" s="141">
        <f t="shared" si="2"/>
        <v>0</v>
      </c>
      <c r="U16" s="133" t="str">
        <f>IF(1=1,IF(E16="","",U9),N("S13"))</f>
        <v/>
      </c>
      <c r="V16" s="133" t="str">
        <f>IF(1=1,IF(E16="","",V9),N("T13"))</f>
        <v/>
      </c>
      <c r="W16" s="135" t="str">
        <f>IF(1=1,IF(OR(U16="",V16="",NOT(ISNUMBER(U16)),NOT(ISNUMBER(V16)),U16=0),"",V16/U16),N("U13"))</f>
        <v/>
      </c>
      <c r="X16" s="136" t="str">
        <f>IF(1=1,IF(OR(W16="",NOT(ISNUMBER(F16))),"",F16*W16*IFERROR(INDEX(D384:D428,MATCH(AE16,B384:B428,0)),1)),N("V7"))</f>
        <v/>
      </c>
      <c r="Y16" s="137" t="str">
        <f>IF(1=1,IF(F16="","",IF(G16="","",IFERROR(INDEX(E384:E428,MATCH(AE16,B384:B428,0)),G16&amp;""))),N("W6"))</f>
        <v/>
      </c>
      <c r="Z16" s="142" t="str">
        <f>IF(1=1,IF(X16="","",IF(AND(ISNUMBER(X16),X16&lt;1,Y16="kg"),MAX(1,ROUND(X16*1000,0)),IF(AND(ISNUMBER(X16),X16&lt;1,Y16="L"),MAX(1,ROUND(X16*100,0)),ROUND(X16,3)))),N("X13"))</f>
        <v/>
      </c>
      <c r="AA16" s="143" t="str">
        <f>IF(1=1,IF(X16="","",IF(AND(ISNUMBER(X16),X16&lt;1,Y16="kg"),"g",IF(AND(ISNUMBER(X16),X16&lt;1,Y16="L"),"cl",Y16))),N("Y13"))</f>
        <v/>
      </c>
      <c r="AB16" s="123" t="str">
        <f>IF(1=1,IF(E16="","",IF(F16="","A CONTROLER",IF(NOT(ISNUMBER(F16)),"TEXTE",IF(OR(W16="",W16&lt;=0),"COMMANDE COUVERTS INCOMPLETE",IF(G16="","UNITE MANQUANTE",IF(COUNTIF(B384:B428,AE16)=0,"UNITE A CONTROLER","OK")))))),N("Z6"))</f>
        <v/>
      </c>
      <c r="AD16" s="144" t="str">
        <f>IF(1=1,IF(E16="","",AD9),N("AB13"))</f>
        <v/>
      </c>
      <c r="AE16" s="125" t="str">
        <f>IF(1=1,IF(G16="","",UPPER(TRIM(SUBSTITUTE(SUBSTITUTE(G16&amp;"",CHAR(160)," ")," "," ")))),N("AC13"))</f>
        <v/>
      </c>
      <c r="AG16" s="4" t="s">
        <v>32</v>
      </c>
      <c r="AI16" s="158" t="str">
        <f t="shared" ref="AI16:AJ16" si="9">A268</f>
        <v>N° 00</v>
      </c>
      <c r="AJ16" s="251" t="str">
        <f t="shared" si="9"/>
        <v>NOM DE LA RECETTE À SAISIR</v>
      </c>
      <c r="AK16" s="252"/>
      <c r="AL16" s="252"/>
      <c r="AM16" s="252"/>
      <c r="AN16" s="252"/>
      <c r="AO16" s="252"/>
      <c r="AP16" s="252"/>
      <c r="AQ16" s="252"/>
    </row>
    <row r="17" spans="1:43" ht="19.5" thickBot="1" x14ac:dyDescent="0.3">
      <c r="A17" s="126" t="str">
        <f>IF(1=1,IF(E17="","",A9),N("A14"))</f>
        <v/>
      </c>
      <c r="B17" s="127" t="str">
        <f>IF(1=1,IF(E17="","",B9),N("B14"))</f>
        <v/>
      </c>
      <c r="C17" s="128"/>
      <c r="D17" s="129" t="str">
        <f>IF(ISBLANK(E17),"",LARGE(D9:D16,1)+1)</f>
        <v/>
      </c>
      <c r="E17" s="130"/>
      <c r="F17" s="131"/>
      <c r="G17" s="170"/>
      <c r="H17" s="105"/>
      <c r="I17" s="132" t="str">
        <f>IF(1=1,IF(E17="","",I9),N("H14"))</f>
        <v/>
      </c>
      <c r="J17" s="133" t="str">
        <f>IF(1=1,IF(E17="","",J9),N("I14"))</f>
        <v/>
      </c>
      <c r="K17" s="134" t="str">
        <f>IF(1=1,IF(E17="","",K9),N("J14"))</f>
        <v/>
      </c>
      <c r="L17" s="135" t="str">
        <f>IF(1=1,IF(OR(J17="",O17="",NOT(ISNUMBER(J17)),NOT(ISNUMBER(O17)),J17=0),"",O17/J17),N("L14"))</f>
        <v/>
      </c>
      <c r="M17" s="136" t="str">
        <f>IF(1=1,IF(OR(L17="",NOT(ISNUMBER(F17))),"",F17*L17*IFERROR(INDEX(D384:D428,MATCH(AE17,B384:B428,0)),1)),N("M13"))</f>
        <v/>
      </c>
      <c r="N17" s="137" t="str">
        <f>IF(1=1,IF(F17="","",IF(G17="","",IFERROR(INDEX(E384:E428,MATCH(AE17,B384:B428,0)),G17&amp;""))),N("N6"))</f>
        <v/>
      </c>
      <c r="O17" s="138" t="str">
        <f>IF(1=1,IF(E17="","",O9),N("K14"))</f>
        <v/>
      </c>
      <c r="P17" s="139" t="str">
        <f>IF(1=1,IF(M17="","",IF(AND(ISNUMBER(M17),M17&lt;1,N17="kg"),MAX(1,ROUND(M17*1000,0)),IF(AND(ISNUMBER(M17),M17&lt;1,N17="L"),MAX(1,ROUND(M17*100,0)),ROUND(M17,3)))),N("O14"))</f>
        <v/>
      </c>
      <c r="Q17" s="140" t="str">
        <f>IF(1=1,IF(M17="","",IF(AND(ISNUMBER(M17),M17&lt;1,N17="kg"),"g",IF(AND(ISNUMBER(M17),M17&lt;1,N17="L"),"cl",N17))),N("P14"))</f>
        <v/>
      </c>
      <c r="R17" s="115" t="str">
        <f>IF(1=1,IF(E17="","",IF(F17="","A CONTROLER",IF(NOT(ISNUMBER(F17)),"TEXTE",IF(OR(L17="",L17&lt;=0),"COMMANDE PRINCIPALE INCOMPLETE",IF(G17="","UNITE MANQUANTE",IF(COUNTIF(B384:B428,AE17)=0,"UNITE A CONTROLER","OK")))))),N("Q9"))</f>
        <v/>
      </c>
      <c r="S17" s="105"/>
      <c r="T17" s="141">
        <f t="shared" si="2"/>
        <v>0</v>
      </c>
      <c r="U17" s="133" t="str">
        <f>IF(1=1,IF(E17="","",U9),N("S14"))</f>
        <v/>
      </c>
      <c r="V17" s="133" t="str">
        <f>IF(1=1,IF(E17="","",V9),N("T14"))</f>
        <v/>
      </c>
      <c r="W17" s="135" t="str">
        <f>IF(1=1,IF(OR(U17="",V17="",NOT(ISNUMBER(U17)),NOT(ISNUMBER(V17)),U17=0),"",V17/U17),N("U14"))</f>
        <v/>
      </c>
      <c r="X17" s="136" t="str">
        <f>IF(1=1,IF(OR(W17="",NOT(ISNUMBER(F17))),"",F17*W17*IFERROR(INDEX(D384:D428,MATCH(AE17,B384:B428,0)),1)),N("V7"))</f>
        <v/>
      </c>
      <c r="Y17" s="137" t="str">
        <f>IF(1=1,IF(F17="","",IF(G17="","",IFERROR(INDEX(E384:E428,MATCH(AE17,B384:B428,0)),G17&amp;""))),N("W6"))</f>
        <v/>
      </c>
      <c r="Z17" s="142" t="str">
        <f>IF(1=1,IF(X17="","",IF(AND(ISNUMBER(X17),X17&lt;1,Y17="kg"),MAX(1,ROUND(X17*1000,0)),IF(AND(ISNUMBER(X17),X17&lt;1,Y17="L"),MAX(1,ROUND(X17*100,0)),ROUND(X17,3)))),N("X14"))</f>
        <v/>
      </c>
      <c r="AA17" s="143" t="str">
        <f>IF(1=1,IF(X17="","",IF(AND(ISNUMBER(X17),X17&lt;1,Y17="kg"),"g",IF(AND(ISNUMBER(X17),X17&lt;1,Y17="L"),"cl",Y17))),N("Y14"))</f>
        <v/>
      </c>
      <c r="AB17" s="123" t="str">
        <f>IF(1=1,IF(E17="","",IF(F17="","A CONTROLER",IF(NOT(ISNUMBER(F17)),"TEXTE",IF(OR(W17="",W17&lt;=0),"COMMANDE COUVERTS INCOMPLETE",IF(G17="","UNITE MANQUANTE",IF(COUNTIF(B384:B428,AE17)=0,"UNITE A CONTROLER","OK")))))),N("Z6"))</f>
        <v/>
      </c>
      <c r="AD17" s="144" t="str">
        <f>IF(1=1,IF(E17="","",AD9),N("AB14"))</f>
        <v/>
      </c>
      <c r="AE17" s="125" t="str">
        <f>IF(1=1,IF(G17="","",UPPER(TRIM(SUBSTITUTE(SUBSTITUTE(G17&amp;"",CHAR(160)," ")," "," ")))),N("AC14"))</f>
        <v/>
      </c>
      <c r="AG17" s="4" t="s">
        <v>33</v>
      </c>
      <c r="AI17" s="100" t="str">
        <f t="shared" ref="AI17:AJ17" si="10">A305</f>
        <v>N° 00</v>
      </c>
      <c r="AJ17" s="251" t="str">
        <f t="shared" si="10"/>
        <v>NOM DE LA RECETTE À SAISIR</v>
      </c>
      <c r="AK17" s="252"/>
      <c r="AL17" s="252"/>
      <c r="AM17" s="252"/>
      <c r="AN17" s="252"/>
      <c r="AO17" s="252"/>
      <c r="AP17" s="252"/>
      <c r="AQ17" s="252"/>
    </row>
    <row r="18" spans="1:43" ht="18.75" x14ac:dyDescent="0.25">
      <c r="A18" s="126" t="str">
        <f>IF(1=1,IF(E18="","",A9),N("A15"))</f>
        <v/>
      </c>
      <c r="B18" s="127" t="str">
        <f>IF(1=1,IF(E18="","",B9),N("B15"))</f>
        <v/>
      </c>
      <c r="C18" s="128"/>
      <c r="D18" s="129" t="str">
        <f>IF(ISBLANK(E18),"",LARGE(D9:D17,1)+1)</f>
        <v/>
      </c>
      <c r="E18" s="130"/>
      <c r="F18" s="131"/>
      <c r="G18" s="170"/>
      <c r="H18" s="105"/>
      <c r="I18" s="132" t="str">
        <f>IF(1=1,IF(E18="","",I9),N("H15"))</f>
        <v/>
      </c>
      <c r="J18" s="133" t="str">
        <f>IF(1=1,IF(E18="","",J9),N("I15"))</f>
        <v/>
      </c>
      <c r="K18" s="134" t="str">
        <f>IF(1=1,IF(E18="","",K9),N("J15"))</f>
        <v/>
      </c>
      <c r="L18" s="135" t="str">
        <f>IF(1=1,IF(OR(J18="",O18="",NOT(ISNUMBER(J18)),NOT(ISNUMBER(O18)),J18=0),"",O18/J18),N("L15"))</f>
        <v/>
      </c>
      <c r="M18" s="136" t="str">
        <f>IF(1=1,IF(OR(L18="",NOT(ISNUMBER(F18))),"",F18*L18*IFERROR(INDEX(D384:D428,MATCH(AE18,B384:B428,0)),1)),N("M13"))</f>
        <v/>
      </c>
      <c r="N18" s="137" t="str">
        <f>IF(1=1,IF(F18="","",IF(G18="","",IFERROR(INDEX(E384:E428,MATCH(AE18,B384:B428,0)),G18&amp;""))),N("N6"))</f>
        <v/>
      </c>
      <c r="O18" s="138" t="str">
        <f>IF(1=1,IF(E18="","",O9),N("K15"))</f>
        <v/>
      </c>
      <c r="P18" s="139" t="str">
        <f>IF(1=1,IF(M18="","",IF(AND(ISNUMBER(M18),M18&lt;1,N18="kg"),MAX(1,ROUND(M18*1000,0)),IF(AND(ISNUMBER(M18),M18&lt;1,N18="L"),MAX(1,ROUND(M18*100,0)),ROUND(M18,3)))),N("O15"))</f>
        <v/>
      </c>
      <c r="Q18" s="140" t="str">
        <f>IF(1=1,IF(M18="","",IF(AND(ISNUMBER(M18),M18&lt;1,N18="kg"),"g",IF(AND(ISNUMBER(M18),M18&lt;1,N18="L"),"cl",N18))),N("P15"))</f>
        <v/>
      </c>
      <c r="R18" s="115" t="str">
        <f>IF(1=1,IF(E18="","",IF(F18="","A CONTROLER",IF(NOT(ISNUMBER(F18)),"TEXTE",IF(OR(L18="",L18&lt;=0),"COMMANDE PRINCIPALE INCOMPLETE",IF(G18="","UNITE MANQUANTE",IF(COUNTIF(B384:B428,AE18)=0,"UNITE A CONTROLER","OK")))))),N("Q9"))</f>
        <v/>
      </c>
      <c r="S18" s="105"/>
      <c r="T18" s="141">
        <f t="shared" si="2"/>
        <v>0</v>
      </c>
      <c r="U18" s="133" t="str">
        <f>IF(1=1,IF(E18="","",U9),N("S15"))</f>
        <v/>
      </c>
      <c r="V18" s="133" t="str">
        <f>IF(1=1,IF(E18="","",V9),N("T15"))</f>
        <v/>
      </c>
      <c r="W18" s="135" t="str">
        <f>IF(1=1,IF(OR(U18="",V18="",NOT(ISNUMBER(U18)),NOT(ISNUMBER(V18)),U18=0),"",V18/U18),N("U15"))</f>
        <v/>
      </c>
      <c r="X18" s="136" t="str">
        <f>IF(1=1,IF(OR(W18="",NOT(ISNUMBER(F18))),"",F18*W18*IFERROR(INDEX(D384:D428,MATCH(AE18,B384:B428,0)),1)),N("V7"))</f>
        <v/>
      </c>
      <c r="Y18" s="137" t="str">
        <f>IF(1=1,IF(F18="","",IF(G18="","",IFERROR(INDEX(E384:E428,MATCH(AE18,B384:B428,0)),G18&amp;""))),N("W6"))</f>
        <v/>
      </c>
      <c r="Z18" s="142" t="str">
        <f>IF(1=1,IF(X18="","",IF(AND(ISNUMBER(X18),X18&lt;1,Y18="kg"),MAX(1,ROUND(X18*1000,0)),IF(AND(ISNUMBER(X18),X18&lt;1,Y18="L"),MAX(1,ROUND(X18*100,0)),ROUND(X18,3)))),N("X15"))</f>
        <v/>
      </c>
      <c r="AA18" s="143" t="str">
        <f>IF(1=1,IF(X18="","",IF(AND(ISNUMBER(X18),X18&lt;1,Y18="kg"),"g",IF(AND(ISNUMBER(X18),X18&lt;1,Y18="L"),"cl",Y18))),N("Y15"))</f>
        <v/>
      </c>
      <c r="AB18" s="123" t="str">
        <f>IF(1=1,IF(E18="","",IF(F18="","A CONTROLER",IF(NOT(ISNUMBER(F18)),"TEXTE",IF(OR(W18="",W18&lt;=0),"COMMANDE COUVERTS INCOMPLETE",IF(G18="","UNITE MANQUANTE",IF(COUNTIF(B384:B428,AE18)=0,"UNITE A CONTROLER","OK")))))),N("Z6"))</f>
        <v/>
      </c>
      <c r="AD18" s="144" t="str">
        <f>IF(1=1,IF(E18="","",AD9),N("AB15"))</f>
        <v/>
      </c>
      <c r="AE18" s="125" t="str">
        <f>IF(1=1,IF(G18="","",UPPER(TRIM(SUBSTITUTE(SUBSTITUTE(G18&amp;"",CHAR(160)," ")," "," ")))),N("AC15"))</f>
        <v/>
      </c>
      <c r="AG18" s="5" t="s">
        <v>34</v>
      </c>
      <c r="AI18" s="158" t="str">
        <f t="shared" ref="AI18:AJ18" si="11">A342</f>
        <v>N° 00</v>
      </c>
      <c r="AJ18" s="251" t="str">
        <f t="shared" si="11"/>
        <v>NOM DE LA RECETTE À SAISIR</v>
      </c>
      <c r="AK18" s="252"/>
      <c r="AL18" s="252"/>
      <c r="AM18" s="252"/>
      <c r="AN18" s="252"/>
      <c r="AO18" s="252"/>
      <c r="AP18" s="252"/>
      <c r="AQ18" s="252"/>
    </row>
    <row r="19" spans="1:43" ht="15.75" x14ac:dyDescent="0.25">
      <c r="A19" s="126" t="str">
        <f>IF(1=1,IF(E19="","",A9),N("A16"))</f>
        <v/>
      </c>
      <c r="B19" s="127" t="str">
        <f>IF(1=1,IF(E19="","",B9),N("B16"))</f>
        <v/>
      </c>
      <c r="C19" s="128"/>
      <c r="D19" s="129" t="str">
        <f>IF(ISBLANK(E19),"",LARGE(D9:D18,1)+1)</f>
        <v/>
      </c>
      <c r="E19" s="130"/>
      <c r="F19" s="131"/>
      <c r="G19" s="170"/>
      <c r="H19" s="105"/>
      <c r="I19" s="132" t="str">
        <f>IF(1=1,IF(E19="","",I9),N("H16"))</f>
        <v/>
      </c>
      <c r="J19" s="133" t="str">
        <f>IF(1=1,IF(E19="","",J9),N("I16"))</f>
        <v/>
      </c>
      <c r="K19" s="134" t="str">
        <f>IF(1=1,IF(E19="","",K9),N("J16"))</f>
        <v/>
      </c>
      <c r="L19" s="135" t="str">
        <f>IF(1=1,IF(OR(J19="",O19="",NOT(ISNUMBER(J19)),NOT(ISNUMBER(O19)),J19=0),"",O19/J19),N("L16"))</f>
        <v/>
      </c>
      <c r="M19" s="136" t="str">
        <f>IF(1=1,IF(OR(L19="",NOT(ISNUMBER(F19))),"",F19*L19*IFERROR(INDEX(D384:D428,MATCH(AE19,B384:B428,0)),1)),N("M13"))</f>
        <v/>
      </c>
      <c r="N19" s="137" t="str">
        <f>IF(1=1,IF(F19="","",IF(G19="","",IFERROR(INDEX(E384:E428,MATCH(AE19,B384:B428,0)),G19&amp;""))),N("N6"))</f>
        <v/>
      </c>
      <c r="O19" s="138" t="str">
        <f>IF(1=1,IF(E19="","",O9),N("K16"))</f>
        <v/>
      </c>
      <c r="P19" s="139" t="str">
        <f>IF(1=1,IF(M19="","",IF(AND(ISNUMBER(M19),M19&lt;1,N19="kg"),MAX(1,ROUND(M19*1000,0)),IF(AND(ISNUMBER(M19),M19&lt;1,N19="L"),MAX(1,ROUND(M19*100,0)),ROUND(M19,3)))),N("O16"))</f>
        <v/>
      </c>
      <c r="Q19" s="140" t="str">
        <f>IF(1=1,IF(M19="","",IF(AND(ISNUMBER(M19),M19&lt;1,N19="kg"),"g",IF(AND(ISNUMBER(M19),M19&lt;1,N19="L"),"cl",N19))),N("P16"))</f>
        <v/>
      </c>
      <c r="R19" s="115" t="str">
        <f>IF(1=1,IF(E19="","",IF(F19="","A CONTROLER",IF(NOT(ISNUMBER(F19)),"TEXTE",IF(OR(L19="",L19&lt;=0),"COMMANDE PRINCIPALE INCOMPLETE",IF(G19="","UNITE MANQUANTE",IF(COUNTIF(B384:B428,AE19)=0,"UNITE A CONTROLER","OK")))))),N("Q9"))</f>
        <v/>
      </c>
      <c r="S19" s="105"/>
      <c r="T19" s="141">
        <f t="shared" si="2"/>
        <v>0</v>
      </c>
      <c r="U19" s="133" t="str">
        <f>IF(1=1,IF(E19="","",U9),N("S16"))</f>
        <v/>
      </c>
      <c r="V19" s="133" t="str">
        <f>IF(1=1,IF(E19="","",V9),N("T16"))</f>
        <v/>
      </c>
      <c r="W19" s="135" t="str">
        <f>IF(1=1,IF(OR(U19="",V19="",NOT(ISNUMBER(U19)),NOT(ISNUMBER(V19)),U19=0),"",V19/U19),N("U16"))</f>
        <v/>
      </c>
      <c r="X19" s="136" t="str">
        <f>IF(1=1,IF(OR(W19="",NOT(ISNUMBER(F19))),"",F19*W19*IFERROR(INDEX(D384:D428,MATCH(AE19,B384:B428,0)),1)),N("V7"))</f>
        <v/>
      </c>
      <c r="Y19" s="137" t="str">
        <f>IF(1=1,IF(F19="","",IF(G19="","",IFERROR(INDEX(E384:E428,MATCH(AE19,B384:B428,0)),G19&amp;""))),N("W6"))</f>
        <v/>
      </c>
      <c r="Z19" s="142" t="str">
        <f>IF(1=1,IF(X19="","",IF(AND(ISNUMBER(X19),X19&lt;1,Y19="kg"),MAX(1,ROUND(X19*1000,0)),IF(AND(ISNUMBER(X19),X19&lt;1,Y19="L"),MAX(1,ROUND(X19*100,0)),ROUND(X19,3)))),N("X16"))</f>
        <v/>
      </c>
      <c r="AA19" s="143" t="str">
        <f>IF(1=1,IF(X19="","",IF(AND(ISNUMBER(X19),X19&lt;1,Y19="kg"),"g",IF(AND(ISNUMBER(X19),X19&lt;1,Y19="L"),"cl",Y19))),N("Y16"))</f>
        <v/>
      </c>
      <c r="AB19" s="123" t="str">
        <f>IF(1=1,IF(E19="","",IF(F19="","A CONTROLER",IF(NOT(ISNUMBER(F19)),"TEXTE",IF(OR(W19="",W19&lt;=0),"COMMANDE COUVERTS INCOMPLETE",IF(G19="","UNITE MANQUANTE",IF(COUNTIF(B384:B428,AE19)=0,"UNITE A CONTROLER","OK")))))),N("Z6"))</f>
        <v/>
      </c>
      <c r="AD19" s="144" t="str">
        <f>IF(1=1,IF(E19="","",AD9),N("AB16"))</f>
        <v/>
      </c>
      <c r="AE19" s="125" t="str">
        <f>IF(1=1,IF(G19="","",UPPER(TRIM(SUBSTITUTE(SUBSTITUTE(G19&amp;"",CHAR(160)," ")," "," ")))),N("AC16"))</f>
        <v/>
      </c>
      <c r="AG19" s="5" t="s">
        <v>35</v>
      </c>
    </row>
    <row r="20" spans="1:43" ht="15.75" x14ac:dyDescent="0.25">
      <c r="A20" s="126" t="str">
        <f>IF(1=1,IF(E20="","",A9),N("A17"))</f>
        <v/>
      </c>
      <c r="B20" s="127" t="str">
        <f>IF(1=1,IF(E20="","",B9),N("B17"))</f>
        <v/>
      </c>
      <c r="C20" s="128"/>
      <c r="D20" s="129" t="str">
        <f>IF(ISBLANK(E20),"",LARGE(D9:D19,1)+1)</f>
        <v/>
      </c>
      <c r="E20" s="130"/>
      <c r="F20" s="131"/>
      <c r="G20" s="170"/>
      <c r="H20" s="105"/>
      <c r="I20" s="132" t="str">
        <f>IF(1=1,IF(E20="","",I9),N("H17"))</f>
        <v/>
      </c>
      <c r="J20" s="133" t="str">
        <f>IF(1=1,IF(E20="","",J9),N("I17"))</f>
        <v/>
      </c>
      <c r="K20" s="134" t="str">
        <f>IF(1=1,IF(E20="","",K9),N("J17"))</f>
        <v/>
      </c>
      <c r="L20" s="135" t="str">
        <f>IF(1=1,IF(OR(J20="",O20="",NOT(ISNUMBER(J20)),NOT(ISNUMBER(O20)),J20=0),"",O20/J20),N("L17"))</f>
        <v/>
      </c>
      <c r="M20" s="136" t="str">
        <f>IF(1=1,IF(OR(L20="",NOT(ISNUMBER(F20))),"",F20*L20*IFERROR(INDEX(D384:D428,MATCH(AE20,B384:B428,0)),1)),N("M13"))</f>
        <v/>
      </c>
      <c r="N20" s="137" t="str">
        <f>IF(1=1,IF(F20="","",IF(G20="","",IFERROR(INDEX(E384:E428,MATCH(AE20,B384:B428,0)),G20&amp;""))),N("N6"))</f>
        <v/>
      </c>
      <c r="O20" s="138" t="str">
        <f>IF(1=1,IF(E20="","",O9),N("K17"))</f>
        <v/>
      </c>
      <c r="P20" s="139" t="str">
        <f>IF(1=1,IF(M20="","",IF(AND(ISNUMBER(M20),M20&lt;1,N20="kg"),MAX(1,ROUND(M20*1000,0)),IF(AND(ISNUMBER(M20),M20&lt;1,N20="L"),MAX(1,ROUND(M20*100,0)),ROUND(M20,3)))),N("O17"))</f>
        <v/>
      </c>
      <c r="Q20" s="140" t="str">
        <f>IF(1=1,IF(M20="","",IF(AND(ISNUMBER(M20),M20&lt;1,N20="kg"),"g",IF(AND(ISNUMBER(M20),M20&lt;1,N20="L"),"cl",N20))),N("P17"))</f>
        <v/>
      </c>
      <c r="R20" s="115" t="str">
        <f>IF(1=1,IF(E20="","",IF(F20="","A CONTROLER",IF(NOT(ISNUMBER(F20)),"TEXTE",IF(OR(L20="",L20&lt;=0),"COMMANDE PRINCIPALE INCOMPLETE",IF(G20="","UNITE MANQUANTE",IF(COUNTIF(B384:B428,AE20)=0,"UNITE A CONTROLER","OK")))))),N("Q9"))</f>
        <v/>
      </c>
      <c r="S20" s="105"/>
      <c r="T20" s="141">
        <f t="shared" si="2"/>
        <v>0</v>
      </c>
      <c r="U20" s="133" t="str">
        <f>IF(1=1,IF(E20="","",U9),N("S17"))</f>
        <v/>
      </c>
      <c r="V20" s="133" t="str">
        <f>IF(1=1,IF(E20="","",V9),N("T17"))</f>
        <v/>
      </c>
      <c r="W20" s="135" t="str">
        <f>IF(1=1,IF(OR(U20="",V20="",NOT(ISNUMBER(U20)),NOT(ISNUMBER(V20)),U20=0),"",V20/U20),N("U17"))</f>
        <v/>
      </c>
      <c r="X20" s="136" t="str">
        <f>IF(1=1,IF(OR(W20="",NOT(ISNUMBER(F20))),"",F20*W20*IFERROR(INDEX(D384:D428,MATCH(AE20,B384:B428,0)),1)),N("V7"))</f>
        <v/>
      </c>
      <c r="Y20" s="137" t="str">
        <f>IF(1=1,IF(F20="","",IF(G20="","",IFERROR(INDEX(E384:E428,MATCH(AE20,B384:B428,0)),G20&amp;""))),N("W6"))</f>
        <v/>
      </c>
      <c r="Z20" s="142" t="str">
        <f>IF(1=1,IF(X20="","",IF(AND(ISNUMBER(X20),X20&lt;1,Y20="kg"),MAX(1,ROUND(X20*1000,0)),IF(AND(ISNUMBER(X20),X20&lt;1,Y20="L"),MAX(1,ROUND(X20*100,0)),ROUND(X20,3)))),N("X17"))</f>
        <v/>
      </c>
      <c r="AA20" s="143" t="str">
        <f>IF(1=1,IF(X20="","",IF(AND(ISNUMBER(X20),X20&lt;1,Y20="kg"),"g",IF(AND(ISNUMBER(X20),X20&lt;1,Y20="L"),"cl",Y20))),N("Y17"))</f>
        <v/>
      </c>
      <c r="AB20" s="123" t="str">
        <f>IF(1=1,IF(E20="","",IF(F20="","A CONTROLER",IF(NOT(ISNUMBER(F20)),"TEXTE",IF(OR(W20="",W20&lt;=0),"COMMANDE COUVERTS INCOMPLETE",IF(G20="","UNITE MANQUANTE",IF(COUNTIF(B384:B428,AE20)=0,"UNITE A CONTROLER","OK")))))),N("Z6"))</f>
        <v/>
      </c>
      <c r="AD20" s="144" t="str">
        <f>IF(1=1,IF(E20="","",AD9),N("AB17"))</f>
        <v/>
      </c>
      <c r="AE20" s="125" t="str">
        <f>IF(1=1,IF(G20="","",UPPER(TRIM(SUBSTITUTE(SUBSTITUTE(G20&amp;"",CHAR(160)," ")," "," ")))),N("AC17"))</f>
        <v/>
      </c>
      <c r="AG20" s="5" t="s">
        <v>225</v>
      </c>
    </row>
    <row r="21" spans="1:43" ht="15.75" x14ac:dyDescent="0.25">
      <c r="A21" s="126" t="str">
        <f>IF(1=1,IF(E21="","",A9),N("A18"))</f>
        <v/>
      </c>
      <c r="B21" s="127" t="str">
        <f>IF(1=1,IF(E21="","",B9),N("B18"))</f>
        <v/>
      </c>
      <c r="C21" s="128"/>
      <c r="D21" s="129" t="str">
        <f>IF(ISBLANK(E21),"",LARGE(D9:D20,1)+1)</f>
        <v/>
      </c>
      <c r="E21" s="130"/>
      <c r="F21" s="131"/>
      <c r="G21" s="170"/>
      <c r="H21" s="105"/>
      <c r="I21" s="132" t="str">
        <f>IF(1=1,IF(E21="","",I9),N("H18"))</f>
        <v/>
      </c>
      <c r="J21" s="133" t="str">
        <f>IF(1=1,IF(E21="","",J9),N("I18"))</f>
        <v/>
      </c>
      <c r="K21" s="134" t="str">
        <f>IF(1=1,IF(E21="","",K9),N("J18"))</f>
        <v/>
      </c>
      <c r="L21" s="135" t="str">
        <f>IF(1=1,IF(OR(J21="",O21="",NOT(ISNUMBER(J21)),NOT(ISNUMBER(O21)),J21=0),"",O21/J21),N("L18"))</f>
        <v/>
      </c>
      <c r="M21" s="136" t="str">
        <f>IF(1=1,IF(OR(L21="",NOT(ISNUMBER(F21))),"",F21*L21*IFERROR(INDEX(D384:D428,MATCH(AE21,B384:B428,0)),1)),N("M13"))</f>
        <v/>
      </c>
      <c r="N21" s="137" t="str">
        <f>IF(1=1,IF(F21="","",IF(G21="","",IFERROR(INDEX(E384:E428,MATCH(AE21,B384:B428,0)),G21&amp;""))),N("N6"))</f>
        <v/>
      </c>
      <c r="O21" s="138" t="str">
        <f>IF(1=1,IF(E21="","",O9),N("K18"))</f>
        <v/>
      </c>
      <c r="P21" s="139" t="str">
        <f>IF(1=1,IF(M21="","",IF(AND(ISNUMBER(M21),M21&lt;1,N21="kg"),MAX(1,ROUND(M21*1000,0)),IF(AND(ISNUMBER(M21),M21&lt;1,N21="L"),MAX(1,ROUND(M21*100,0)),ROUND(M21,3)))),N("O18"))</f>
        <v/>
      </c>
      <c r="Q21" s="140" t="str">
        <f>IF(1=1,IF(M21="","",IF(AND(ISNUMBER(M21),M21&lt;1,N21="kg"),"g",IF(AND(ISNUMBER(M21),M21&lt;1,N21="L"),"cl",N21))),N("P18"))</f>
        <v/>
      </c>
      <c r="R21" s="115" t="str">
        <f>IF(1=1,IF(E21="","",IF(F21="","A CONTROLER",IF(NOT(ISNUMBER(F21)),"TEXTE",IF(OR(L21="",L21&lt;=0),"COMMANDE PRINCIPALE INCOMPLETE",IF(G21="","UNITE MANQUANTE",IF(COUNTIF(B384:B428,AE21)=0,"UNITE A CONTROLER","OK")))))),N("Q9"))</f>
        <v/>
      </c>
      <c r="S21" s="105"/>
      <c r="T21" s="141">
        <f t="shared" si="2"/>
        <v>0</v>
      </c>
      <c r="U21" s="133" t="str">
        <f>IF(1=1,IF(E21="","",U9),N("S18"))</f>
        <v/>
      </c>
      <c r="V21" s="133" t="str">
        <f>IF(1=1,IF(E21="","",V9),N("T18"))</f>
        <v/>
      </c>
      <c r="W21" s="135" t="str">
        <f>IF(1=1,IF(OR(U21="",V21="",NOT(ISNUMBER(U21)),NOT(ISNUMBER(V21)),U21=0),"",V21/U21),N("U18"))</f>
        <v/>
      </c>
      <c r="X21" s="136" t="str">
        <f>IF(1=1,IF(OR(W21="",NOT(ISNUMBER(F21))),"",F21*W21*IFERROR(INDEX(D384:D428,MATCH(AE21,B384:B428,0)),1)),N("V7"))</f>
        <v/>
      </c>
      <c r="Y21" s="137" t="str">
        <f>IF(1=1,IF(F21="","",IF(G21="","",IFERROR(INDEX(E384:E428,MATCH(AE21,B384:B428,0)),G21&amp;""))),N("W6"))</f>
        <v/>
      </c>
      <c r="Z21" s="142" t="str">
        <f>IF(1=1,IF(X21="","",IF(AND(ISNUMBER(X21),X21&lt;1,Y21="kg"),MAX(1,ROUND(X21*1000,0)),IF(AND(ISNUMBER(X21),X21&lt;1,Y21="L"),MAX(1,ROUND(X21*100,0)),ROUND(X21,3)))),N("X18"))</f>
        <v/>
      </c>
      <c r="AA21" s="143" t="str">
        <f>IF(1=1,IF(X21="","",IF(AND(ISNUMBER(X21),X21&lt;1,Y21="kg"),"g",IF(AND(ISNUMBER(X21),X21&lt;1,Y21="L"),"cl",Y21))),N("Y18"))</f>
        <v/>
      </c>
      <c r="AB21" s="123" t="str">
        <f>IF(1=1,IF(E21="","",IF(F21="","A CONTROLER",IF(NOT(ISNUMBER(F21)),"TEXTE",IF(OR(W21="",W21&lt;=0),"COMMANDE COUVERTS INCOMPLETE",IF(G21="","UNITE MANQUANTE",IF(COUNTIF(B384:B428,AE21)=0,"UNITE A CONTROLER","OK")))))),N("Z6"))</f>
        <v/>
      </c>
      <c r="AD21" s="144" t="str">
        <f>IF(1=1,IF(E21="","",AD9),N("AB18"))</f>
        <v/>
      </c>
      <c r="AE21" s="125" t="str">
        <f>IF(1=1,IF(G21="","",UPPER(TRIM(SUBSTITUTE(SUBSTITUTE(G21&amp;"",CHAR(160)," ")," "," ")))),N("AC18"))</f>
        <v/>
      </c>
      <c r="AG21" s="5" t="s">
        <v>36</v>
      </c>
    </row>
    <row r="22" spans="1:43" ht="15.75" x14ac:dyDescent="0.25">
      <c r="A22" s="126" t="str">
        <f>IF(1=1,IF(E22="","",A9),N("A19"))</f>
        <v/>
      </c>
      <c r="B22" s="127" t="str">
        <f>IF(1=1,IF(E22="","",B9),N("B19"))</f>
        <v/>
      </c>
      <c r="C22" s="128"/>
      <c r="D22" s="129" t="str">
        <f>IF(ISBLANK(E22),"",LARGE(D9:D21,1)+1)</f>
        <v/>
      </c>
      <c r="E22" s="130"/>
      <c r="F22" s="131"/>
      <c r="G22" s="170"/>
      <c r="H22" s="105"/>
      <c r="I22" s="132" t="str">
        <f>IF(1=1,IF(E22="","",I9),N("H19"))</f>
        <v/>
      </c>
      <c r="J22" s="133" t="str">
        <f>IF(1=1,IF(E22="","",J9),N("I19"))</f>
        <v/>
      </c>
      <c r="K22" s="134" t="str">
        <f>IF(1=1,IF(E22="","",K9),N("J19"))</f>
        <v/>
      </c>
      <c r="L22" s="135" t="str">
        <f>IF(1=1,IF(OR(J22="",O22="",NOT(ISNUMBER(J22)),NOT(ISNUMBER(O22)),J22=0),"",O22/J22),N("L19"))</f>
        <v/>
      </c>
      <c r="M22" s="136" t="str">
        <f>IF(1=1,IF(OR(L22="",NOT(ISNUMBER(F22))),"",F22*L22*IFERROR(INDEX(D384:D428,MATCH(AE22,B384:B428,0)),1)),N("M13"))</f>
        <v/>
      </c>
      <c r="N22" s="137" t="str">
        <f>IF(1=1,IF(F22="","",IF(G22="","",IFERROR(INDEX(E384:E428,MATCH(AE22,B384:B428,0)),G22&amp;""))),N("N6"))</f>
        <v/>
      </c>
      <c r="O22" s="138" t="str">
        <f>IF(1=1,IF(E22="","",O9),N("K19"))</f>
        <v/>
      </c>
      <c r="P22" s="139" t="str">
        <f>IF(1=1,IF(M22="","",IF(AND(ISNUMBER(M22),M22&lt;1,N22="kg"),MAX(1,ROUND(M22*1000,0)),IF(AND(ISNUMBER(M22),M22&lt;1,N22="L"),MAX(1,ROUND(M22*100,0)),ROUND(M22,3)))),N("O19"))</f>
        <v/>
      </c>
      <c r="Q22" s="140" t="str">
        <f>IF(1=1,IF(M22="","",IF(AND(ISNUMBER(M22),M22&lt;1,N22="kg"),"g",IF(AND(ISNUMBER(M22),M22&lt;1,N22="L"),"cl",N22))),N("P19"))</f>
        <v/>
      </c>
      <c r="R22" s="115" t="str">
        <f>IF(1=1,IF(E22="","",IF(F22="","A CONTROLER",IF(NOT(ISNUMBER(F22)),"TEXTE",IF(OR(L22="",L22&lt;=0),"COMMANDE PRINCIPALE INCOMPLETE",IF(G22="","UNITE MANQUANTE",IF(COUNTIF(B384:B428,AE22)=0,"UNITE A CONTROLER","OK")))))),N("Q9"))</f>
        <v/>
      </c>
      <c r="S22" s="105"/>
      <c r="T22" s="141">
        <f t="shared" si="2"/>
        <v>0</v>
      </c>
      <c r="U22" s="133" t="str">
        <f>IF(1=1,IF(E22="","",U9),N("S19"))</f>
        <v/>
      </c>
      <c r="V22" s="133" t="str">
        <f>IF(1=1,IF(E22="","",V9),N("T19"))</f>
        <v/>
      </c>
      <c r="W22" s="135" t="str">
        <f>IF(1=1,IF(OR(U22="",V22="",NOT(ISNUMBER(U22)),NOT(ISNUMBER(V22)),U22=0),"",V22/U22),N("U19"))</f>
        <v/>
      </c>
      <c r="X22" s="136" t="str">
        <f>IF(1=1,IF(OR(W22="",NOT(ISNUMBER(F22))),"",F22*W22*IFERROR(INDEX(D384:D428,MATCH(AE22,B384:B428,0)),1)),N("V7"))</f>
        <v/>
      </c>
      <c r="Y22" s="137" t="str">
        <f>IF(1=1,IF(F22="","",IF(G22="","",IFERROR(INDEX(E384:E428,MATCH(AE22,B384:B428,0)),G22&amp;""))),N("W6"))</f>
        <v/>
      </c>
      <c r="Z22" s="142" t="str">
        <f>IF(1=1,IF(X22="","",IF(AND(ISNUMBER(X22),X22&lt;1,Y22="kg"),MAX(1,ROUND(X22*1000,0)),IF(AND(ISNUMBER(X22),X22&lt;1,Y22="L"),MAX(1,ROUND(X22*100,0)),ROUND(X22,3)))),N("X19"))</f>
        <v/>
      </c>
      <c r="AA22" s="143" t="str">
        <f>IF(1=1,IF(X22="","",IF(AND(ISNUMBER(X22),X22&lt;1,Y22="kg"),"g",IF(AND(ISNUMBER(X22),X22&lt;1,Y22="L"),"cl",Y22))),N("Y19"))</f>
        <v/>
      </c>
      <c r="AB22" s="123" t="str">
        <f>IF(1=1,IF(E22="","",IF(F22="","A CONTROLER",IF(NOT(ISNUMBER(F22)),"TEXTE",IF(OR(W22="",W22&lt;=0),"COMMANDE COUVERTS INCOMPLETE",IF(G22="","UNITE MANQUANTE",IF(COUNTIF(B384:B428,AE22)=0,"UNITE A CONTROLER","OK")))))),N("Z6"))</f>
        <v/>
      </c>
      <c r="AD22" s="144" t="str">
        <f>IF(1=1,IF(E22="","",AD9),N("AB19"))</f>
        <v/>
      </c>
      <c r="AE22" s="125" t="str">
        <f>IF(1=1,IF(G22="","",UPPER(TRIM(SUBSTITUTE(SUBSTITUTE(G22&amp;"",CHAR(160)," ")," "," ")))),N("AC19"))</f>
        <v/>
      </c>
      <c r="AG22" s="5" t="s">
        <v>37</v>
      </c>
    </row>
    <row r="23" spans="1:43" ht="15.75" x14ac:dyDescent="0.25">
      <c r="A23" s="126" t="str">
        <f>IF(1=1,IF(E23="","",A9),N("A20"))</f>
        <v/>
      </c>
      <c r="B23" s="127" t="str">
        <f>IF(1=1,IF(E23="","",B9),N("B20"))</f>
        <v/>
      </c>
      <c r="C23" s="128"/>
      <c r="D23" s="129" t="str">
        <f>IF(ISBLANK(E23),"",LARGE(D9:D22,1)+1)</f>
        <v/>
      </c>
      <c r="E23" s="130"/>
      <c r="F23" s="131"/>
      <c r="G23" s="170"/>
      <c r="H23" s="105"/>
      <c r="I23" s="132" t="str">
        <f>IF(1=1,IF(E23="","",I9),N("H20"))</f>
        <v/>
      </c>
      <c r="J23" s="133" t="str">
        <f>IF(1=1,IF(E23="","",J9),N("I20"))</f>
        <v/>
      </c>
      <c r="K23" s="134" t="str">
        <f>IF(1=1,IF(E23="","",K9),N("J20"))</f>
        <v/>
      </c>
      <c r="L23" s="135" t="str">
        <f>IF(1=1,IF(OR(J23="",O23="",NOT(ISNUMBER(J23)),NOT(ISNUMBER(O23)),J23=0),"",O23/J23),N("L20"))</f>
        <v/>
      </c>
      <c r="M23" s="136" t="str">
        <f>IF(1=1,IF(OR(L23="",NOT(ISNUMBER(F23))),"",F23*L23*IFERROR(INDEX(D384:D428,MATCH(AE23,B384:B428,0)),1)),N("M13"))</f>
        <v/>
      </c>
      <c r="N23" s="137" t="str">
        <f>IF(1=1,IF(F23="","",IF(G23="","",IFERROR(INDEX(E384:E428,MATCH(AE23,B384:B428,0)),G23&amp;""))),N("N6"))</f>
        <v/>
      </c>
      <c r="O23" s="138" t="str">
        <f>IF(1=1,IF(E23="","",O9),N("K20"))</f>
        <v/>
      </c>
      <c r="P23" s="139" t="str">
        <f>IF(1=1,IF(M23="","",IF(AND(ISNUMBER(M23),M23&lt;1,N23="kg"),MAX(1,ROUND(M23*1000,0)),IF(AND(ISNUMBER(M23),M23&lt;1,N23="L"),MAX(1,ROUND(M23*100,0)),ROUND(M23,3)))),N("O20"))</f>
        <v/>
      </c>
      <c r="Q23" s="140" t="str">
        <f>IF(1=1,IF(M23="","",IF(AND(ISNUMBER(M23),M23&lt;1,N23="kg"),"g",IF(AND(ISNUMBER(M23),M23&lt;1,N23="L"),"cl",N23))),N("P20"))</f>
        <v/>
      </c>
      <c r="R23" s="115" t="str">
        <f>IF(1=1,IF(E23="","",IF(F23="","A CONTROLER",IF(NOT(ISNUMBER(F23)),"TEXTE",IF(OR(L23="",L23&lt;=0),"COMMANDE PRINCIPALE INCOMPLETE",IF(G23="","UNITE MANQUANTE",IF(COUNTIF(B384:B428,AE23)=0,"UNITE A CONTROLER","OK")))))),N("Q9"))</f>
        <v/>
      </c>
      <c r="S23" s="105"/>
      <c r="T23" s="141">
        <f t="shared" si="2"/>
        <v>0</v>
      </c>
      <c r="U23" s="133" t="str">
        <f>IF(1=1,IF(E23="","",U9),N("S20"))</f>
        <v/>
      </c>
      <c r="V23" s="133" t="str">
        <f>IF(1=1,IF(E23="","",V9),N("T20"))</f>
        <v/>
      </c>
      <c r="W23" s="135" t="str">
        <f>IF(1=1,IF(OR(U23="",V23="",NOT(ISNUMBER(U23)),NOT(ISNUMBER(V23)),U23=0),"",V23/U23),N("U20"))</f>
        <v/>
      </c>
      <c r="X23" s="136" t="str">
        <f>IF(1=1,IF(OR(W23="",NOT(ISNUMBER(F23))),"",F23*W23*IFERROR(INDEX(D384:D428,MATCH(AE23,B384:B428,0)),1)),N("V7"))</f>
        <v/>
      </c>
      <c r="Y23" s="137" t="str">
        <f>IF(1=1,IF(F23="","",IF(G23="","",IFERROR(INDEX(E384:E428,MATCH(AE23,B384:B428,0)),G23&amp;""))),N("W6"))</f>
        <v/>
      </c>
      <c r="Z23" s="142" t="str">
        <f>IF(1=1,IF(X23="","",IF(AND(ISNUMBER(X23),X23&lt;1,Y23="kg"),MAX(1,ROUND(X23*1000,0)),IF(AND(ISNUMBER(X23),X23&lt;1,Y23="L"),MAX(1,ROUND(X23*100,0)),ROUND(X23,3)))),N("X20"))</f>
        <v/>
      </c>
      <c r="AA23" s="143" t="str">
        <f>IF(1=1,IF(X23="","",IF(AND(ISNUMBER(X23),X23&lt;1,Y23="kg"),"g",IF(AND(ISNUMBER(X23),X23&lt;1,Y23="L"),"cl",Y23))),N("Y20"))</f>
        <v/>
      </c>
      <c r="AB23" s="123" t="str">
        <f>IF(1=1,IF(E23="","",IF(F23="","A CONTROLER",IF(NOT(ISNUMBER(F23)),"TEXTE",IF(OR(W23="",W23&lt;=0),"COMMANDE COUVERTS INCOMPLETE",IF(G23="","UNITE MANQUANTE",IF(COUNTIF(B384:B428,AE23)=0,"UNITE A CONTROLER","OK")))))),N("Z6"))</f>
        <v/>
      </c>
      <c r="AD23" s="144" t="str">
        <f>IF(1=1,IF(E23="","",AD9),N("AB20"))</f>
        <v/>
      </c>
      <c r="AE23" s="125" t="str">
        <f>IF(1=1,IF(G23="","",UPPER(TRIM(SUBSTITUTE(SUBSTITUTE(G23&amp;"",CHAR(160)," ")," "," ")))),N("AC20"))</f>
        <v/>
      </c>
      <c r="AG23" s="4" t="s">
        <v>38</v>
      </c>
    </row>
    <row r="24" spans="1:43" ht="15.75" x14ac:dyDescent="0.25">
      <c r="A24" s="126" t="str">
        <f>IF(1=1,IF(E24="","",A9),N("A21"))</f>
        <v/>
      </c>
      <c r="B24" s="127" t="str">
        <f>IF(1=1,IF(E24="","",B9),N("B21"))</f>
        <v/>
      </c>
      <c r="C24" s="128"/>
      <c r="D24" s="129" t="str">
        <f>IF(ISBLANK(E24),"",LARGE(D9:D23,1)+1)</f>
        <v/>
      </c>
      <c r="E24" s="130"/>
      <c r="F24" s="131"/>
      <c r="G24" s="170"/>
      <c r="H24" s="105"/>
      <c r="I24" s="132" t="str">
        <f>IF(1=1,IF(E24="","",I9),N("H21"))</f>
        <v/>
      </c>
      <c r="J24" s="133" t="str">
        <f>IF(1=1,IF(E24="","",J9),N("I21"))</f>
        <v/>
      </c>
      <c r="K24" s="134" t="str">
        <f>IF(1=1,IF(E24="","",K9),N("J21"))</f>
        <v/>
      </c>
      <c r="L24" s="135" t="str">
        <f>IF(1=1,IF(OR(J24="",O24="",NOT(ISNUMBER(J24)),NOT(ISNUMBER(O24)),J24=0),"",O24/J24),N("L21"))</f>
        <v/>
      </c>
      <c r="M24" s="136" t="str">
        <f>IF(1=1,IF(OR(L24="",NOT(ISNUMBER(F24))),"",F24*L24*IFERROR(INDEX(D384:D428,MATCH(AE24,B384:B428,0)),1)),N("M13"))</f>
        <v/>
      </c>
      <c r="N24" s="137" t="str">
        <f>IF(1=1,IF(F24="","",IF(G24="","",IFERROR(INDEX(E384:E428,MATCH(AE24,B384:B428,0)),G24&amp;""))),N("N6"))</f>
        <v/>
      </c>
      <c r="O24" s="138" t="str">
        <f>IF(1=1,IF(E24="","",O9),N("K21"))</f>
        <v/>
      </c>
      <c r="P24" s="139" t="str">
        <f>IF(1=1,IF(M24="","",IF(AND(ISNUMBER(M24),M24&lt;1,N24="kg"),MAX(1,ROUND(M24*1000,0)),IF(AND(ISNUMBER(M24),M24&lt;1,N24="L"),MAX(1,ROUND(M24*100,0)),ROUND(M24,3)))),N("O21"))</f>
        <v/>
      </c>
      <c r="Q24" s="140" t="str">
        <f>IF(1=1,IF(M24="","",IF(AND(ISNUMBER(M24),M24&lt;1,N24="kg"),"g",IF(AND(ISNUMBER(M24),M24&lt;1,N24="L"),"cl",N24))),N("P21"))</f>
        <v/>
      </c>
      <c r="R24" s="115" t="str">
        <f>IF(1=1,IF(E24="","",IF(F24="","A CONTROLER",IF(NOT(ISNUMBER(F24)),"TEXTE",IF(OR(L24="",L24&lt;=0),"COMMANDE PRINCIPALE INCOMPLETE",IF(G24="","UNITE MANQUANTE",IF(COUNTIF(B384:B428,AE24)=0,"UNITE A CONTROLER","OK")))))),N("Q9"))</f>
        <v/>
      </c>
      <c r="S24" s="105"/>
      <c r="T24" s="141">
        <f t="shared" si="2"/>
        <v>0</v>
      </c>
      <c r="U24" s="133" t="str">
        <f>IF(1=1,IF(E24="","",U9),N("S21"))</f>
        <v/>
      </c>
      <c r="V24" s="133" t="str">
        <f>IF(1=1,IF(E24="","",V9),N("T21"))</f>
        <v/>
      </c>
      <c r="W24" s="135" t="str">
        <f>IF(1=1,IF(OR(U24="",V24="",NOT(ISNUMBER(U24)),NOT(ISNUMBER(V24)),U24=0),"",V24/U24),N("U21"))</f>
        <v/>
      </c>
      <c r="X24" s="136" t="str">
        <f>IF(1=1,IF(OR(W24="",NOT(ISNUMBER(F24))),"",F24*W24*IFERROR(INDEX(D384:D428,MATCH(AE24,B384:B428,0)),1)),N("V7"))</f>
        <v/>
      </c>
      <c r="Y24" s="137" t="str">
        <f>IF(1=1,IF(F24="","",IF(G24="","",IFERROR(INDEX(E384:E428,MATCH(AE24,B384:B428,0)),G24&amp;""))),N("W6"))</f>
        <v/>
      </c>
      <c r="Z24" s="142" t="str">
        <f>IF(1=1,IF(X24="","",IF(AND(ISNUMBER(X24),X24&lt;1,Y24="kg"),MAX(1,ROUND(X24*1000,0)),IF(AND(ISNUMBER(X24),X24&lt;1,Y24="L"),MAX(1,ROUND(X24*100,0)),ROUND(X24,3)))),N("X21"))</f>
        <v/>
      </c>
      <c r="AA24" s="143" t="str">
        <f>IF(1=1,IF(X24="","",IF(AND(ISNUMBER(X24),X24&lt;1,Y24="kg"),"g",IF(AND(ISNUMBER(X24),X24&lt;1,Y24="L"),"cl",Y24))),N("Y21"))</f>
        <v/>
      </c>
      <c r="AB24" s="123" t="str">
        <f>IF(1=1,IF(E24="","",IF(F24="","A CONTROLER",IF(NOT(ISNUMBER(F24)),"TEXTE",IF(OR(W24="",W24&lt;=0),"COMMANDE COUVERTS INCOMPLETE",IF(G24="","UNITE MANQUANTE",IF(COUNTIF(B384:B428,AE24)=0,"UNITE A CONTROLER","OK")))))),N("Z6"))</f>
        <v/>
      </c>
      <c r="AD24" s="144" t="str">
        <f>IF(1=1,IF(E24="","",AD9),N("AB21"))</f>
        <v/>
      </c>
      <c r="AE24" s="125" t="str">
        <f>IF(1=1,IF(G24="","",UPPER(TRIM(SUBSTITUTE(SUBSTITUTE(G24&amp;"",CHAR(160)," ")," "," ")))),N("AC21"))</f>
        <v/>
      </c>
      <c r="AG24" s="4" t="s">
        <v>39</v>
      </c>
    </row>
    <row r="25" spans="1:43" ht="15.75" x14ac:dyDescent="0.25">
      <c r="A25" s="126" t="str">
        <f>IF(1=1,IF(E25="","",A9),N("A22"))</f>
        <v/>
      </c>
      <c r="B25" s="127" t="str">
        <f>IF(1=1,IF(E25="","",B9),N("B22"))</f>
        <v/>
      </c>
      <c r="C25" s="128"/>
      <c r="D25" s="129" t="str">
        <f>IF(ISBLANK(E25),"",LARGE(D9:D24,1)+1)</f>
        <v/>
      </c>
      <c r="E25" s="130"/>
      <c r="F25" s="131"/>
      <c r="G25" s="170"/>
      <c r="H25" s="105"/>
      <c r="I25" s="132" t="str">
        <f>IF(1=1,IF(E25="","",I9),N("H22"))</f>
        <v/>
      </c>
      <c r="J25" s="133" t="str">
        <f>IF(1=1,IF(E25="","",J9),N("I22"))</f>
        <v/>
      </c>
      <c r="K25" s="134" t="str">
        <f>IF(1=1,IF(E25="","",K9),N("J22"))</f>
        <v/>
      </c>
      <c r="L25" s="135" t="str">
        <f>IF(1=1,IF(OR(J25="",O25="",NOT(ISNUMBER(J25)),NOT(ISNUMBER(O25)),J25=0),"",O25/J25),N("L22"))</f>
        <v/>
      </c>
      <c r="M25" s="136" t="str">
        <f>IF(1=1,IF(OR(L25="",NOT(ISNUMBER(F25))),"",F25*L25*IFERROR(INDEX(D384:D428,MATCH(AE25,B384:B428,0)),1)),N("M13"))</f>
        <v/>
      </c>
      <c r="N25" s="137" t="str">
        <f>IF(1=1,IF(F25="","",IF(G25="","",IFERROR(INDEX(E384:E428,MATCH(AE25,B384:B428,0)),G25&amp;""))),N("N6"))</f>
        <v/>
      </c>
      <c r="O25" s="138" t="str">
        <f>IF(1=1,IF(E25="","",O9),N("K22"))</f>
        <v/>
      </c>
      <c r="P25" s="139" t="str">
        <f>IF(1=1,IF(M25="","",IF(AND(ISNUMBER(M25),M25&lt;1,N25="kg"),MAX(1,ROUND(M25*1000,0)),IF(AND(ISNUMBER(M25),M25&lt;1,N25="L"),MAX(1,ROUND(M25*100,0)),ROUND(M25,3)))),N("O22"))</f>
        <v/>
      </c>
      <c r="Q25" s="140" t="str">
        <f>IF(1=1,IF(M25="","",IF(AND(ISNUMBER(M25),M25&lt;1,N25="kg"),"g",IF(AND(ISNUMBER(M25),M25&lt;1,N25="L"),"cl",N25))),N("P22"))</f>
        <v/>
      </c>
      <c r="R25" s="115" t="str">
        <f>IF(1=1,IF(E25="","",IF(F25="","A CONTROLER",IF(NOT(ISNUMBER(F25)),"TEXTE",IF(OR(L25="",L25&lt;=0),"COMMANDE PRINCIPALE INCOMPLETE",IF(G25="","UNITE MANQUANTE",IF(COUNTIF(B384:B428,AE25)=0,"UNITE A CONTROLER","OK")))))),N("Q9"))</f>
        <v/>
      </c>
      <c r="S25" s="105"/>
      <c r="T25" s="141">
        <f t="shared" si="2"/>
        <v>0</v>
      </c>
      <c r="U25" s="133" t="str">
        <f>IF(1=1,IF(E25="","",U9),N("S22"))</f>
        <v/>
      </c>
      <c r="V25" s="133" t="str">
        <f>IF(1=1,IF(E25="","",V9),N("T22"))</f>
        <v/>
      </c>
      <c r="W25" s="135" t="str">
        <f>IF(1=1,IF(OR(U25="",V25="",NOT(ISNUMBER(U25)),NOT(ISNUMBER(V25)),U25=0),"",V25/U25),N("U22"))</f>
        <v/>
      </c>
      <c r="X25" s="136" t="str">
        <f>IF(1=1,IF(OR(W25="",NOT(ISNUMBER(F25))),"",F25*W25*IFERROR(INDEX(D384:D428,MATCH(AE25,B384:B428,0)),1)),N("V7"))</f>
        <v/>
      </c>
      <c r="Y25" s="137" t="str">
        <f>IF(1=1,IF(F25="","",IF(G25="","",IFERROR(INDEX(E384:E428,MATCH(AE25,B384:B428,0)),G25&amp;""))),N("W6"))</f>
        <v/>
      </c>
      <c r="Z25" s="142" t="str">
        <f>IF(1=1,IF(X25="","",IF(AND(ISNUMBER(X25),X25&lt;1,Y25="kg"),MAX(1,ROUND(X25*1000,0)),IF(AND(ISNUMBER(X25),X25&lt;1,Y25="L"),MAX(1,ROUND(X25*100,0)),ROUND(X25,3)))),N("X22"))</f>
        <v/>
      </c>
      <c r="AA25" s="143" t="str">
        <f>IF(1=1,IF(X25="","",IF(AND(ISNUMBER(X25),X25&lt;1,Y25="kg"),"g",IF(AND(ISNUMBER(X25),X25&lt;1,Y25="L"),"cl",Y25))),N("Y22"))</f>
        <v/>
      </c>
      <c r="AB25" s="123" t="str">
        <f>IF(1=1,IF(E25="","",IF(F25="","A CONTROLER",IF(NOT(ISNUMBER(F25)),"TEXTE",IF(OR(W25="",W25&lt;=0),"COMMANDE COUVERTS INCOMPLETE",IF(G25="","UNITE MANQUANTE",IF(COUNTIF(B384:B428,AE25)=0,"UNITE A CONTROLER","OK")))))),N("Z6"))</f>
        <v/>
      </c>
      <c r="AD25" s="144" t="str">
        <f>IF(1=1,IF(E25="","",AD9),N("AB22"))</f>
        <v/>
      </c>
      <c r="AE25" s="125" t="str">
        <f>IF(1=1,IF(G25="","",UPPER(TRIM(SUBSTITUTE(SUBSTITUTE(G25&amp;"",CHAR(160)," ")," "," ")))),N("AC22"))</f>
        <v/>
      </c>
      <c r="AG25" s="4" t="s">
        <v>40</v>
      </c>
    </row>
    <row r="26" spans="1:43" ht="15.75" x14ac:dyDescent="0.25">
      <c r="A26" s="126" t="str">
        <f>IF(1=1,IF(E26="","",A9),N("A23"))</f>
        <v/>
      </c>
      <c r="B26" s="127" t="str">
        <f>IF(1=1,IF(E26="","",B9),N("B23"))</f>
        <v/>
      </c>
      <c r="C26" s="128"/>
      <c r="D26" s="129" t="str">
        <f>IF(ISBLANK(E26),"",LARGE(D9:D25,1)+1)</f>
        <v/>
      </c>
      <c r="E26" s="130"/>
      <c r="F26" s="131"/>
      <c r="G26" s="170"/>
      <c r="H26" s="105"/>
      <c r="I26" s="132" t="str">
        <f>IF(1=1,IF(E26="","",I9),N("H23"))</f>
        <v/>
      </c>
      <c r="J26" s="133" t="str">
        <f>IF(1=1,IF(E26="","",J9),N("I23"))</f>
        <v/>
      </c>
      <c r="K26" s="134" t="str">
        <f>IF(1=1,IF(E26="","",K9),N("J23"))</f>
        <v/>
      </c>
      <c r="L26" s="135" t="str">
        <f>IF(1=1,IF(OR(J26="",O26="",NOT(ISNUMBER(J26)),NOT(ISNUMBER(O26)),J26=0),"",O26/J26),N("L23"))</f>
        <v/>
      </c>
      <c r="M26" s="136" t="str">
        <f>IF(1=1,IF(OR(L26="",NOT(ISNUMBER(F26))),"",F26*L26*IFERROR(INDEX(D384:D428,MATCH(AE26,B384:B428,0)),1)),N("M13"))</f>
        <v/>
      </c>
      <c r="N26" s="137" t="str">
        <f>IF(1=1,IF(F26="","",IF(G26="","",IFERROR(INDEX(E384:E428,MATCH(AE26,B384:B428,0)),G26&amp;""))),N("N6"))</f>
        <v/>
      </c>
      <c r="O26" s="138" t="str">
        <f>IF(1=1,IF(E26="","",O9),N("K23"))</f>
        <v/>
      </c>
      <c r="P26" s="139" t="str">
        <f>IF(1=1,IF(M26="","",IF(AND(ISNUMBER(M26),M26&lt;1,N26="kg"),MAX(1,ROUND(M26*1000,0)),IF(AND(ISNUMBER(M26),M26&lt;1,N26="L"),MAX(1,ROUND(M26*100,0)),ROUND(M26,3)))),N("O23"))</f>
        <v/>
      </c>
      <c r="Q26" s="140" t="str">
        <f>IF(1=1,IF(M26="","",IF(AND(ISNUMBER(M26),M26&lt;1,N26="kg"),"g",IF(AND(ISNUMBER(M26),M26&lt;1,N26="L"),"cl",N26))),N("P23"))</f>
        <v/>
      </c>
      <c r="R26" s="115" t="str">
        <f>IF(1=1,IF(E26="","",IF(F26="","A CONTROLER",IF(NOT(ISNUMBER(F26)),"TEXTE",IF(OR(L26="",L26&lt;=0),"COMMANDE PRINCIPALE INCOMPLETE",IF(G26="","UNITE MANQUANTE",IF(COUNTIF(B384:B428,AE26)=0,"UNITE A CONTROLER","OK")))))),N("Q9"))</f>
        <v/>
      </c>
      <c r="S26" s="105"/>
      <c r="T26" s="141">
        <f t="shared" si="2"/>
        <v>0</v>
      </c>
      <c r="U26" s="133" t="str">
        <f>IF(1=1,IF(E26="","",U9),N("S23"))</f>
        <v/>
      </c>
      <c r="V26" s="133" t="str">
        <f>IF(1=1,IF(E26="","",V9),N("T23"))</f>
        <v/>
      </c>
      <c r="W26" s="135" t="str">
        <f>IF(1=1,IF(OR(U26="",V26="",NOT(ISNUMBER(U26)),NOT(ISNUMBER(V26)),U26=0),"",V26/U26),N("U23"))</f>
        <v/>
      </c>
      <c r="X26" s="136" t="str">
        <f>IF(1=1,IF(OR(W26="",NOT(ISNUMBER(F26))),"",F26*W26*IFERROR(INDEX(D384:D428,MATCH(AE26,B384:B428,0)),1)),N("V7"))</f>
        <v/>
      </c>
      <c r="Y26" s="137" t="str">
        <f>IF(1=1,IF(F26="","",IF(G26="","",IFERROR(INDEX(E384:E428,MATCH(AE26,B384:B428,0)),G26&amp;""))),N("W6"))</f>
        <v/>
      </c>
      <c r="Z26" s="142" t="str">
        <f>IF(1=1,IF(X26="","",IF(AND(ISNUMBER(X26),X26&lt;1,Y26="kg"),MAX(1,ROUND(X26*1000,0)),IF(AND(ISNUMBER(X26),X26&lt;1,Y26="L"),MAX(1,ROUND(X26*100,0)),ROUND(X26,3)))),N("X23"))</f>
        <v/>
      </c>
      <c r="AA26" s="143" t="str">
        <f>IF(1=1,IF(X26="","",IF(AND(ISNUMBER(X26),X26&lt;1,Y26="kg"),"g",IF(AND(ISNUMBER(X26),X26&lt;1,Y26="L"),"cl",Y26))),N("Y23"))</f>
        <v/>
      </c>
      <c r="AB26" s="123" t="str">
        <f>IF(1=1,IF(E26="","",IF(F26="","A CONTROLER",IF(NOT(ISNUMBER(F26)),"TEXTE",IF(OR(W26="",W26&lt;=0),"COMMANDE COUVERTS INCOMPLETE",IF(G26="","UNITE MANQUANTE",IF(COUNTIF(B384:B428,AE26)=0,"UNITE A CONTROLER","OK")))))),N("Z6"))</f>
        <v/>
      </c>
      <c r="AD26" s="144" t="str">
        <f>IF(1=1,IF(E26="","",AD9),N("AB23"))</f>
        <v/>
      </c>
      <c r="AE26" s="125" t="str">
        <f>IF(1=1,IF(G26="","",UPPER(TRIM(SUBSTITUTE(SUBSTITUTE(G26&amp;"",CHAR(160)," ")," "," ")))),N("AC23"))</f>
        <v/>
      </c>
      <c r="AG26" s="4" t="s">
        <v>41</v>
      </c>
    </row>
    <row r="27" spans="1:43" ht="15.75" x14ac:dyDescent="0.25">
      <c r="A27" s="126" t="str">
        <f>IF(1=1,IF(E27="","",A9),N("A24"))</f>
        <v/>
      </c>
      <c r="B27" s="127" t="str">
        <f>IF(1=1,IF(E27="","",B9),N("B24"))</f>
        <v/>
      </c>
      <c r="C27" s="128"/>
      <c r="D27" s="129" t="str">
        <f>IF(ISBLANK(E27),"",LARGE(D9:D26,1)+1)</f>
        <v/>
      </c>
      <c r="E27" s="130"/>
      <c r="F27" s="131"/>
      <c r="G27" s="170"/>
      <c r="H27" s="105"/>
      <c r="I27" s="132" t="str">
        <f>IF(1=1,IF(E27="","",I9),N("H24"))</f>
        <v/>
      </c>
      <c r="J27" s="133" t="str">
        <f>IF(1=1,IF(E27="","",J9),N("I24"))</f>
        <v/>
      </c>
      <c r="K27" s="134" t="str">
        <f>IF(1=1,IF(E27="","",K9),N("J24"))</f>
        <v/>
      </c>
      <c r="L27" s="135" t="str">
        <f>IF(1=1,IF(OR(J27="",O27="",NOT(ISNUMBER(J27)),NOT(ISNUMBER(O27)),J27=0),"",O27/J27),N("L24"))</f>
        <v/>
      </c>
      <c r="M27" s="136" t="str">
        <f>IF(1=1,IF(OR(L27="",NOT(ISNUMBER(F27))),"",F27*L27*IFERROR(INDEX(D384:D428,MATCH(AE27,B384:B428,0)),1)),N("M13"))</f>
        <v/>
      </c>
      <c r="N27" s="137" t="str">
        <f>IF(1=1,IF(F27="","",IF(G27="","",IFERROR(INDEX(E384:E428,MATCH(AE27,B384:B428,0)),G27&amp;""))),N("N6"))</f>
        <v/>
      </c>
      <c r="O27" s="138" t="str">
        <f>IF(1=1,IF(E27="","",O9),N("K24"))</f>
        <v/>
      </c>
      <c r="P27" s="139" t="str">
        <f>IF(1=1,IF(M27="","",IF(AND(ISNUMBER(M27),M27&lt;1,N27="kg"),MAX(1,ROUND(M27*1000,0)),IF(AND(ISNUMBER(M27),M27&lt;1,N27="L"),MAX(1,ROUND(M27*100,0)),ROUND(M27,3)))),N("O24"))</f>
        <v/>
      </c>
      <c r="Q27" s="140" t="str">
        <f>IF(1=1,IF(M27="","",IF(AND(ISNUMBER(M27),M27&lt;1,N27="kg"),"g",IF(AND(ISNUMBER(M27),M27&lt;1,N27="L"),"cl",N27))),N("P24"))</f>
        <v/>
      </c>
      <c r="R27" s="115" t="str">
        <f>IF(1=1,IF(E27="","",IF(F27="","A CONTROLER",IF(NOT(ISNUMBER(F27)),"TEXTE",IF(OR(L27="",L27&lt;=0),"COMMANDE PRINCIPALE INCOMPLETE",IF(G27="","UNITE MANQUANTE",IF(COUNTIF(B384:B428,AE27)=0,"UNITE A CONTROLER","OK")))))),N("Q9"))</f>
        <v/>
      </c>
      <c r="S27" s="105"/>
      <c r="T27" s="141">
        <f t="shared" si="2"/>
        <v>0</v>
      </c>
      <c r="U27" s="133" t="str">
        <f>IF(1=1,IF(E27="","",U9),N("S24"))</f>
        <v/>
      </c>
      <c r="V27" s="133" t="str">
        <f>IF(1=1,IF(E27="","",V9),N("T24"))</f>
        <v/>
      </c>
      <c r="W27" s="135" t="str">
        <f>IF(1=1,IF(OR(U27="",V27="",NOT(ISNUMBER(U27)),NOT(ISNUMBER(V27)),U27=0),"",V27/U27),N("U24"))</f>
        <v/>
      </c>
      <c r="X27" s="136" t="str">
        <f>IF(1=1,IF(OR(W27="",NOT(ISNUMBER(F27))),"",F27*W27*IFERROR(INDEX(D384:D428,MATCH(AE27,B384:B428,0)),1)),N("V7"))</f>
        <v/>
      </c>
      <c r="Y27" s="137" t="str">
        <f>IF(1=1,IF(F27="","",IF(G27="","",IFERROR(INDEX(E384:E428,MATCH(AE27,B384:B428,0)),G27&amp;""))),N("W6"))</f>
        <v/>
      </c>
      <c r="Z27" s="142" t="str">
        <f>IF(1=1,IF(X27="","",IF(AND(ISNUMBER(X27),X27&lt;1,Y27="kg"),MAX(1,ROUND(X27*1000,0)),IF(AND(ISNUMBER(X27),X27&lt;1,Y27="L"),MAX(1,ROUND(X27*100,0)),ROUND(X27,3)))),N("X24"))</f>
        <v/>
      </c>
      <c r="AA27" s="143" t="str">
        <f>IF(1=1,IF(X27="","",IF(AND(ISNUMBER(X27),X27&lt;1,Y27="kg"),"g",IF(AND(ISNUMBER(X27),X27&lt;1,Y27="L"),"cl",Y27))),N("Y24"))</f>
        <v/>
      </c>
      <c r="AB27" s="123" t="str">
        <f>IF(1=1,IF(E27="","",IF(F27="","A CONTROLER",IF(NOT(ISNUMBER(F27)),"TEXTE",IF(OR(W27="",W27&lt;=0),"COMMANDE COUVERTS INCOMPLETE",IF(G27="","UNITE MANQUANTE",IF(COUNTIF(B384:B428,AE27)=0,"UNITE A CONTROLER","OK")))))),N("Z6"))</f>
        <v/>
      </c>
      <c r="AD27" s="144" t="str">
        <f>IF(1=1,IF(E27="","",AD9),N("AB24"))</f>
        <v/>
      </c>
      <c r="AE27" s="125" t="str">
        <f>IF(1=1,IF(G27="","",UPPER(TRIM(SUBSTITUTE(SUBSTITUTE(G27&amp;"",CHAR(160)," ")," "," ")))),N("AC24"))</f>
        <v/>
      </c>
      <c r="AG27" s="5" t="s">
        <v>42</v>
      </c>
    </row>
    <row r="28" spans="1:43" ht="15.75" x14ac:dyDescent="0.25">
      <c r="A28" s="126" t="str">
        <f>IF(1=1,IF(E28="","",A9),N("A25"))</f>
        <v/>
      </c>
      <c r="B28" s="127" t="str">
        <f>IF(1=1,IF(E28="","",B9),N("B25"))</f>
        <v/>
      </c>
      <c r="C28" s="128"/>
      <c r="D28" s="129" t="str">
        <f>IF(ISBLANK(E28),"",LARGE(D9:D27,1)+1)</f>
        <v/>
      </c>
      <c r="E28" s="130"/>
      <c r="F28" s="131"/>
      <c r="G28" s="170"/>
      <c r="H28" s="105"/>
      <c r="I28" s="132" t="str">
        <f>IF(1=1,IF(E28="","",I9),N("H25"))</f>
        <v/>
      </c>
      <c r="J28" s="133" t="str">
        <f>IF(1=1,IF(E28="","",J9),N("I25"))</f>
        <v/>
      </c>
      <c r="K28" s="134" t="str">
        <f>IF(1=1,IF(E28="","",K9),N("J25"))</f>
        <v/>
      </c>
      <c r="L28" s="135" t="str">
        <f>IF(1=1,IF(OR(J28="",O28="",NOT(ISNUMBER(J28)),NOT(ISNUMBER(O28)),J28=0),"",O28/J28),N("L25"))</f>
        <v/>
      </c>
      <c r="M28" s="136" t="str">
        <f>IF(1=1,IF(OR(L28="",NOT(ISNUMBER(F28))),"",F28*L28*IFERROR(INDEX(D384:D428,MATCH(AE28,B384:B428,0)),1)),N("M13"))</f>
        <v/>
      </c>
      <c r="N28" s="137" t="str">
        <f>IF(1=1,IF(F28="","",IF(G28="","",IFERROR(INDEX(E384:E428,MATCH(AE28,B384:B428,0)),G28&amp;""))),N("N6"))</f>
        <v/>
      </c>
      <c r="O28" s="138" t="str">
        <f>IF(1=1,IF(E28="","",O9),N("K25"))</f>
        <v/>
      </c>
      <c r="P28" s="139" t="str">
        <f>IF(1=1,IF(M28="","",IF(AND(ISNUMBER(M28),M28&lt;1,N28="kg"),MAX(1,ROUND(M28*1000,0)),IF(AND(ISNUMBER(M28),M28&lt;1,N28="L"),MAX(1,ROUND(M28*100,0)),ROUND(M28,3)))),N("O25"))</f>
        <v/>
      </c>
      <c r="Q28" s="140" t="str">
        <f>IF(1=1,IF(M28="","",IF(AND(ISNUMBER(M28),M28&lt;1,N28="kg"),"g",IF(AND(ISNUMBER(M28),M28&lt;1,N28="L"),"cl",N28))),N("P25"))</f>
        <v/>
      </c>
      <c r="R28" s="115" t="str">
        <f>IF(1=1,IF(E28="","",IF(F28="","A CONTROLER",IF(NOT(ISNUMBER(F28)),"TEXTE",IF(OR(L28="",L28&lt;=0),"COMMANDE PRINCIPALE INCOMPLETE",IF(G28="","UNITE MANQUANTE",IF(COUNTIF(B384:B428,AE28)=0,"UNITE A CONTROLER","OK")))))),N("Q9"))</f>
        <v/>
      </c>
      <c r="S28" s="105"/>
      <c r="T28" s="141">
        <f t="shared" si="2"/>
        <v>0</v>
      </c>
      <c r="U28" s="133" t="str">
        <f>IF(1=1,IF(E28="","",U9),N("S25"))</f>
        <v/>
      </c>
      <c r="V28" s="133" t="str">
        <f>IF(1=1,IF(E28="","",V9),N("T25"))</f>
        <v/>
      </c>
      <c r="W28" s="135" t="str">
        <f>IF(1=1,IF(OR(U28="",V28="",NOT(ISNUMBER(U28)),NOT(ISNUMBER(V28)),U28=0),"",V28/U28),N("U25"))</f>
        <v/>
      </c>
      <c r="X28" s="136" t="str">
        <f>IF(1=1,IF(OR(W28="",NOT(ISNUMBER(F28))),"",F28*W28*IFERROR(INDEX(D384:D428,MATCH(AE28,B384:B428,0)),1)),N("V7"))</f>
        <v/>
      </c>
      <c r="Y28" s="137" t="str">
        <f>IF(1=1,IF(F28="","",IF(G28="","",IFERROR(INDEX(E384:E428,MATCH(AE28,B384:B428,0)),G28&amp;""))),N("W6"))</f>
        <v/>
      </c>
      <c r="Z28" s="142" t="str">
        <f>IF(1=1,IF(X28="","",IF(AND(ISNUMBER(X28),X28&lt;1,Y28="kg"),MAX(1,ROUND(X28*1000,0)),IF(AND(ISNUMBER(X28),X28&lt;1,Y28="L"),MAX(1,ROUND(X28*100,0)),ROUND(X28,3)))),N("X25"))</f>
        <v/>
      </c>
      <c r="AA28" s="143" t="str">
        <f>IF(1=1,IF(X28="","",IF(AND(ISNUMBER(X28),X28&lt;1,Y28="kg"),"g",IF(AND(ISNUMBER(X28),X28&lt;1,Y28="L"),"cl",Y28))),N("Y25"))</f>
        <v/>
      </c>
      <c r="AB28" s="123" t="str">
        <f>IF(1=1,IF(E28="","",IF(F28="","A CONTROLER",IF(NOT(ISNUMBER(F28)),"TEXTE",IF(OR(W28="",W28&lt;=0),"COMMANDE COUVERTS INCOMPLETE",IF(G28="","UNITE MANQUANTE",IF(COUNTIF(B384:B428,AE28)=0,"UNITE A CONTROLER","OK")))))),N("Z6"))</f>
        <v/>
      </c>
      <c r="AD28" s="144" t="str">
        <f>IF(1=1,IF(E28="","",AD9),N("AB25"))</f>
        <v/>
      </c>
      <c r="AE28" s="125" t="str">
        <f>IF(1=1,IF(G28="","",UPPER(TRIM(SUBSTITUTE(SUBSTITUTE(G28&amp;"",CHAR(160)," ")," "," ")))),N("AC25"))</f>
        <v/>
      </c>
      <c r="AG28" s="5" t="s">
        <v>43</v>
      </c>
    </row>
    <row r="29" spans="1:43" ht="15.75" x14ac:dyDescent="0.25">
      <c r="A29" s="126" t="str">
        <f>IF(1=1,IF(E29="","",A9),N("A26"))</f>
        <v/>
      </c>
      <c r="B29" s="127" t="str">
        <f>IF(1=1,IF(E29="","",B9),N("B26"))</f>
        <v/>
      </c>
      <c r="C29" s="128"/>
      <c r="D29" s="129" t="str">
        <f>IF(ISBLANK(E29),"",LARGE(D9:D28,1)+1)</f>
        <v/>
      </c>
      <c r="E29" s="130"/>
      <c r="F29" s="131"/>
      <c r="G29" s="170"/>
      <c r="H29" s="105"/>
      <c r="I29" s="132" t="str">
        <f>IF(1=1,IF(E29="","",I9),N("H26"))</f>
        <v/>
      </c>
      <c r="J29" s="133" t="str">
        <f>IF(1=1,IF(E29="","",J9),N("I26"))</f>
        <v/>
      </c>
      <c r="K29" s="134" t="str">
        <f>IF(1=1,IF(E29="","",K9),N("J26"))</f>
        <v/>
      </c>
      <c r="L29" s="135" t="str">
        <f>IF(1=1,IF(OR(J29="",O29="",NOT(ISNUMBER(J29)),NOT(ISNUMBER(O29)),J29=0),"",O29/J29),N("L26"))</f>
        <v/>
      </c>
      <c r="M29" s="136" t="str">
        <f>IF(1=1,IF(OR(L29="",NOT(ISNUMBER(F29))),"",F29*L29*IFERROR(INDEX(D384:D428,MATCH(AE29,B384:B428,0)),1)),N("M13"))</f>
        <v/>
      </c>
      <c r="N29" s="137" t="str">
        <f>IF(1=1,IF(F29="","",IF(G29="","",IFERROR(INDEX(E384:E428,MATCH(AE29,B384:B428,0)),G29&amp;""))),N("N6"))</f>
        <v/>
      </c>
      <c r="O29" s="138" t="str">
        <f>IF(1=1,IF(E29="","",O9),N("K26"))</f>
        <v/>
      </c>
      <c r="P29" s="139" t="str">
        <f>IF(1=1,IF(M29="","",IF(AND(ISNUMBER(M29),M29&lt;1,N29="kg"),MAX(1,ROUND(M29*1000,0)),IF(AND(ISNUMBER(M29),M29&lt;1,N29="L"),MAX(1,ROUND(M29*100,0)),ROUND(M29,3)))),N("O26"))</f>
        <v/>
      </c>
      <c r="Q29" s="140" t="str">
        <f>IF(1=1,IF(M29="","",IF(AND(ISNUMBER(M29),M29&lt;1,N29="kg"),"g",IF(AND(ISNUMBER(M29),M29&lt;1,N29="L"),"cl",N29))),N("P26"))</f>
        <v/>
      </c>
      <c r="R29" s="115" t="str">
        <f>IF(1=1,IF(E29="","",IF(F29="","A CONTROLER",IF(NOT(ISNUMBER(F29)),"TEXTE",IF(OR(L29="",L29&lt;=0),"COMMANDE PRINCIPALE INCOMPLETE",IF(G29="","UNITE MANQUANTE",IF(COUNTIF(B384:B428,AE29)=0,"UNITE A CONTROLER","OK")))))),N("Q9"))</f>
        <v/>
      </c>
      <c r="S29" s="105"/>
      <c r="T29" s="141">
        <f t="shared" si="2"/>
        <v>0</v>
      </c>
      <c r="U29" s="133" t="str">
        <f>IF(1=1,IF(E29="","",U9),N("S26"))</f>
        <v/>
      </c>
      <c r="V29" s="133" t="str">
        <f>IF(1=1,IF(E29="","",V9),N("T26"))</f>
        <v/>
      </c>
      <c r="W29" s="135" t="str">
        <f>IF(1=1,IF(OR(U29="",V29="",NOT(ISNUMBER(U29)),NOT(ISNUMBER(V29)),U29=0),"",V29/U29),N("U26"))</f>
        <v/>
      </c>
      <c r="X29" s="136" t="str">
        <f>IF(1=1,IF(OR(W29="",NOT(ISNUMBER(F29))),"",F29*W29*IFERROR(INDEX(D384:D428,MATCH(AE29,B384:B428,0)),1)),N("V7"))</f>
        <v/>
      </c>
      <c r="Y29" s="137" t="str">
        <f>IF(1=1,IF(F29="","",IF(G29="","",IFERROR(INDEX(E384:E428,MATCH(AE29,B384:B428,0)),G29&amp;""))),N("W6"))</f>
        <v/>
      </c>
      <c r="Z29" s="142" t="str">
        <f>IF(1=1,IF(X29="","",IF(AND(ISNUMBER(X29),X29&lt;1,Y29="kg"),MAX(1,ROUND(X29*1000,0)),IF(AND(ISNUMBER(X29),X29&lt;1,Y29="L"),MAX(1,ROUND(X29*100,0)),ROUND(X29,3)))),N("X26"))</f>
        <v/>
      </c>
      <c r="AA29" s="143" t="str">
        <f>IF(1=1,IF(X29="","",IF(AND(ISNUMBER(X29),X29&lt;1,Y29="kg"),"g",IF(AND(ISNUMBER(X29),X29&lt;1,Y29="L"),"cl",Y29))),N("Y26"))</f>
        <v/>
      </c>
      <c r="AB29" s="123" t="str">
        <f>IF(1=1,IF(E29="","",IF(F29="","A CONTROLER",IF(NOT(ISNUMBER(F29)),"TEXTE",IF(OR(W29="",W29&lt;=0),"COMMANDE COUVERTS INCOMPLETE",IF(G29="","UNITE MANQUANTE",IF(COUNTIF(B384:B428,AE29)=0,"UNITE A CONTROLER","OK")))))),N("Z6"))</f>
        <v/>
      </c>
      <c r="AD29" s="144" t="str">
        <f>IF(1=1,IF(E29="","",AD9),N("AB26"))</f>
        <v/>
      </c>
      <c r="AE29" s="125" t="str">
        <f>IF(1=1,IF(G29="","",UPPER(TRIM(SUBSTITUTE(SUBSTITUTE(G29&amp;"",CHAR(160)," ")," "," ")))),N("AC26"))</f>
        <v/>
      </c>
      <c r="AG29" s="5" t="s">
        <v>44</v>
      </c>
    </row>
    <row r="30" spans="1:43" ht="15.75" x14ac:dyDescent="0.25">
      <c r="A30" s="126" t="str">
        <f>IF(1=1,IF(E30="","",A9),N("A27"))</f>
        <v/>
      </c>
      <c r="B30" s="127" t="str">
        <f>IF(1=1,IF(E30="","",B9),N("B27"))</f>
        <v/>
      </c>
      <c r="C30" s="128"/>
      <c r="D30" s="129" t="str">
        <f>IF(ISBLANK(E30),"",LARGE(D9:D29,1)+1)</f>
        <v/>
      </c>
      <c r="E30" s="130"/>
      <c r="F30" s="131"/>
      <c r="G30" s="170"/>
      <c r="H30" s="105"/>
      <c r="I30" s="132" t="str">
        <f>IF(1=1,IF(E30="","",I9),N("H27"))</f>
        <v/>
      </c>
      <c r="J30" s="133" t="str">
        <f>IF(1=1,IF(E30="","",J9),N("I27"))</f>
        <v/>
      </c>
      <c r="K30" s="134" t="str">
        <f>IF(1=1,IF(E30="","",K9),N("J27"))</f>
        <v/>
      </c>
      <c r="L30" s="135" t="str">
        <f>IF(1=1,IF(OR(J30="",O30="",NOT(ISNUMBER(J30)),NOT(ISNUMBER(O30)),J30=0),"",O30/J30),N("L27"))</f>
        <v/>
      </c>
      <c r="M30" s="136" t="str">
        <f>IF(1=1,IF(OR(L30="",NOT(ISNUMBER(F30))),"",F30*L30*IFERROR(INDEX(D384:D428,MATCH(AE30,B384:B428,0)),1)),N("M13"))</f>
        <v/>
      </c>
      <c r="N30" s="137" t="str">
        <f>IF(1=1,IF(F30="","",IF(G30="","",IFERROR(INDEX(E384:E428,MATCH(AE30,B384:B428,0)),G30&amp;""))),N("N6"))</f>
        <v/>
      </c>
      <c r="O30" s="138" t="str">
        <f>IF(1=1,IF(E30="","",O9),N("K27"))</f>
        <v/>
      </c>
      <c r="P30" s="139" t="str">
        <f>IF(1=1,IF(M30="","",IF(AND(ISNUMBER(M30),M30&lt;1,N30="kg"),MAX(1,ROUND(M30*1000,0)),IF(AND(ISNUMBER(M30),M30&lt;1,N30="L"),MAX(1,ROUND(M30*100,0)),ROUND(M30,3)))),N("O27"))</f>
        <v/>
      </c>
      <c r="Q30" s="140" t="str">
        <f>IF(1=1,IF(M30="","",IF(AND(ISNUMBER(M30),M30&lt;1,N30="kg"),"g",IF(AND(ISNUMBER(M30),M30&lt;1,N30="L"),"cl",N30))),N("P27"))</f>
        <v/>
      </c>
      <c r="R30" s="115" t="str">
        <f>IF(1=1,IF(E30="","",IF(F30="","A CONTROLER",IF(NOT(ISNUMBER(F30)),"TEXTE",IF(OR(L30="",L30&lt;=0),"COMMANDE PRINCIPALE INCOMPLETE",IF(G30="","UNITE MANQUANTE",IF(COUNTIF(B384:B428,AE30)=0,"UNITE A CONTROLER","OK")))))),N("Q9"))</f>
        <v/>
      </c>
      <c r="S30" s="105"/>
      <c r="T30" s="141">
        <f t="shared" si="2"/>
        <v>0</v>
      </c>
      <c r="U30" s="133" t="str">
        <f>IF(1=1,IF(E30="","",U9),N("S27"))</f>
        <v/>
      </c>
      <c r="V30" s="133" t="str">
        <f>IF(1=1,IF(E30="","",V9),N("T27"))</f>
        <v/>
      </c>
      <c r="W30" s="135" t="str">
        <f>IF(1=1,IF(OR(U30="",V30="",NOT(ISNUMBER(U30)),NOT(ISNUMBER(V30)),U30=0),"",V30/U30),N("U27"))</f>
        <v/>
      </c>
      <c r="X30" s="136" t="str">
        <f>IF(1=1,IF(OR(W30="",NOT(ISNUMBER(F30))),"",F30*W30*IFERROR(INDEX(D384:D428,MATCH(AE30,B384:B428,0)),1)),N("V7"))</f>
        <v/>
      </c>
      <c r="Y30" s="137" t="str">
        <f>IF(1=1,IF(F30="","",IF(G30="","",IFERROR(INDEX(E384:E428,MATCH(AE30,B384:B428,0)),G30&amp;""))),N("W6"))</f>
        <v/>
      </c>
      <c r="Z30" s="142" t="str">
        <f>IF(1=1,IF(X30="","",IF(AND(ISNUMBER(X30),X30&lt;1,Y30="kg"),MAX(1,ROUND(X30*1000,0)),IF(AND(ISNUMBER(X30),X30&lt;1,Y30="L"),MAX(1,ROUND(X30*100,0)),ROUND(X30,3)))),N("X27"))</f>
        <v/>
      </c>
      <c r="AA30" s="143" t="str">
        <f>IF(1=1,IF(X30="","",IF(AND(ISNUMBER(X30),X30&lt;1,Y30="kg"),"g",IF(AND(ISNUMBER(X30),X30&lt;1,Y30="L"),"cl",Y30))),N("Y27"))</f>
        <v/>
      </c>
      <c r="AB30" s="123" t="str">
        <f>IF(1=1,IF(E30="","",IF(F30="","A CONTROLER",IF(NOT(ISNUMBER(F30)),"TEXTE",IF(OR(W30="",W30&lt;=0),"COMMANDE COUVERTS INCOMPLETE",IF(G30="","UNITE MANQUANTE",IF(COUNTIF(B384:B428,AE30)=0,"UNITE A CONTROLER","OK")))))),N("Z6"))</f>
        <v/>
      </c>
      <c r="AD30" s="144" t="str">
        <f>IF(1=1,IF(E30="","",AD9),N("AB27"))</f>
        <v/>
      </c>
      <c r="AE30" s="125" t="str">
        <f>IF(1=1,IF(G30="","",UPPER(TRIM(SUBSTITUTE(SUBSTITUTE(G30&amp;"",CHAR(160)," ")," "," ")))),N("AC27"))</f>
        <v/>
      </c>
      <c r="AG30" s="5" t="s">
        <v>45</v>
      </c>
    </row>
    <row r="31" spans="1:43" ht="15.75" x14ac:dyDescent="0.25">
      <c r="A31" s="126" t="str">
        <f>IF(1=1,IF(E31="","",A9),N("A28"))</f>
        <v/>
      </c>
      <c r="B31" s="127" t="str">
        <f>IF(1=1,IF(E31="","",B9),N("B28"))</f>
        <v/>
      </c>
      <c r="C31" s="128"/>
      <c r="D31" s="129" t="str">
        <f>IF(ISBLANK(E31),"",LARGE(D9:D30,1)+1)</f>
        <v/>
      </c>
      <c r="E31" s="130"/>
      <c r="F31" s="131"/>
      <c r="G31" s="170"/>
      <c r="H31" s="105"/>
      <c r="I31" s="132" t="str">
        <f>IF(1=1,IF(E31="","",I9),N("H28"))</f>
        <v/>
      </c>
      <c r="J31" s="133" t="str">
        <f>IF(1=1,IF(E31="","",J9),N("I28"))</f>
        <v/>
      </c>
      <c r="K31" s="134" t="str">
        <f>IF(1=1,IF(E31="","",K9),N("J28"))</f>
        <v/>
      </c>
      <c r="L31" s="135" t="str">
        <f>IF(1=1,IF(OR(J31="",O31="",NOT(ISNUMBER(J31)),NOT(ISNUMBER(O31)),J31=0),"",O31/J31),N("L28"))</f>
        <v/>
      </c>
      <c r="M31" s="136" t="str">
        <f>IF(1=1,IF(OR(L31="",NOT(ISNUMBER(F31))),"",F31*L31*IFERROR(INDEX(D384:D428,MATCH(AE31,B384:B428,0)),1)),N("M13"))</f>
        <v/>
      </c>
      <c r="N31" s="137" t="str">
        <f>IF(1=1,IF(F31="","",IF(G31="","",IFERROR(INDEX(E384:E428,MATCH(AE31,B384:B428,0)),G31&amp;""))),N("N6"))</f>
        <v/>
      </c>
      <c r="O31" s="138" t="str">
        <f>IF(1=1,IF(E31="","",O9),N("K28"))</f>
        <v/>
      </c>
      <c r="P31" s="139" t="str">
        <f>IF(1=1,IF(M31="","",IF(AND(ISNUMBER(M31),M31&lt;1,N31="kg"),MAX(1,ROUND(M31*1000,0)),IF(AND(ISNUMBER(M31),M31&lt;1,N31="L"),MAX(1,ROUND(M31*100,0)),ROUND(M31,3)))),N("O28"))</f>
        <v/>
      </c>
      <c r="Q31" s="140" t="str">
        <f>IF(1=1,IF(M31="","",IF(AND(ISNUMBER(M31),M31&lt;1,N31="kg"),"g",IF(AND(ISNUMBER(M31),M31&lt;1,N31="L"),"cl",N31))),N("P28"))</f>
        <v/>
      </c>
      <c r="R31" s="115" t="str">
        <f>IF(1=1,IF(E31="","",IF(F31="","A CONTROLER",IF(NOT(ISNUMBER(F31)),"TEXTE",IF(OR(L31="",L31&lt;=0),"COMMANDE PRINCIPALE INCOMPLETE",IF(G31="","UNITE MANQUANTE",IF(COUNTIF(B384:B428,AE31)=0,"UNITE A CONTROLER","OK")))))),N("Q9"))</f>
        <v/>
      </c>
      <c r="S31" s="105"/>
      <c r="T31" s="141">
        <f t="shared" si="2"/>
        <v>0</v>
      </c>
      <c r="U31" s="133" t="str">
        <f>IF(1=1,IF(E31="","",U9),N("S28"))</f>
        <v/>
      </c>
      <c r="V31" s="133" t="str">
        <f>IF(1=1,IF(E31="","",V9),N("T28"))</f>
        <v/>
      </c>
      <c r="W31" s="135" t="str">
        <f>IF(1=1,IF(OR(U31="",V31="",NOT(ISNUMBER(U31)),NOT(ISNUMBER(V31)),U31=0),"",V31/U31),N("U28"))</f>
        <v/>
      </c>
      <c r="X31" s="136" t="str">
        <f>IF(1=1,IF(OR(W31="",NOT(ISNUMBER(F31))),"",F31*W31*IFERROR(INDEX(D384:D428,MATCH(AE31,B384:B428,0)),1)),N("V7"))</f>
        <v/>
      </c>
      <c r="Y31" s="137" t="str">
        <f>IF(1=1,IF(F31="","",IF(G31="","",IFERROR(INDEX(E384:E428,MATCH(AE31,B384:B428,0)),G31&amp;""))),N("W6"))</f>
        <v/>
      </c>
      <c r="Z31" s="142" t="str">
        <f>IF(1=1,IF(X31="","",IF(AND(ISNUMBER(X31),X31&lt;1,Y31="kg"),MAX(1,ROUND(X31*1000,0)),IF(AND(ISNUMBER(X31),X31&lt;1,Y31="L"),MAX(1,ROUND(X31*100,0)),ROUND(X31,3)))),N("X28"))</f>
        <v/>
      </c>
      <c r="AA31" s="143" t="str">
        <f>IF(1=1,IF(X31="","",IF(AND(ISNUMBER(X31),X31&lt;1,Y31="kg"),"g",IF(AND(ISNUMBER(X31),X31&lt;1,Y31="L"),"cl",Y31))),N("Y28"))</f>
        <v/>
      </c>
      <c r="AB31" s="123" t="str">
        <f>IF(1=1,IF(E31="","",IF(F31="","A CONTROLER",IF(NOT(ISNUMBER(F31)),"TEXTE",IF(OR(W31="",W31&lt;=0),"COMMANDE COUVERTS INCOMPLETE",IF(G31="","UNITE MANQUANTE",IF(COUNTIF(B384:B428,AE31)=0,"UNITE A CONTROLER","OK")))))),N("Z6"))</f>
        <v/>
      </c>
      <c r="AD31" s="144" t="str">
        <f>IF(1=1,IF(E31="","",AD9),N("AB28"))</f>
        <v/>
      </c>
      <c r="AE31" s="125" t="str">
        <f>IF(1=1,IF(G31="","",UPPER(TRIM(SUBSTITUTE(SUBSTITUTE(G31&amp;"",CHAR(160)," ")," "," ")))),N("AC28"))</f>
        <v/>
      </c>
      <c r="AG31" s="5" t="s">
        <v>46</v>
      </c>
    </row>
    <row r="32" spans="1:43" ht="15.75" x14ac:dyDescent="0.25">
      <c r="A32" s="126" t="str">
        <f>IF(1=1,IF(E32="","",A9),N("A29"))</f>
        <v/>
      </c>
      <c r="B32" s="127" t="str">
        <f>IF(1=1,IF(E32="","",B9),N("B29"))</f>
        <v/>
      </c>
      <c r="C32" s="128"/>
      <c r="D32" s="129" t="str">
        <f>IF(ISBLANK(E32),"",LARGE(D9:D31,1)+1)</f>
        <v/>
      </c>
      <c r="E32" s="130"/>
      <c r="F32" s="131"/>
      <c r="G32" s="170"/>
      <c r="H32" s="105"/>
      <c r="I32" s="132" t="str">
        <f>IF(1=1,IF(E32="","",I9),N("H29"))</f>
        <v/>
      </c>
      <c r="J32" s="133" t="str">
        <f>IF(1=1,IF(E32="","",J9),N("I29"))</f>
        <v/>
      </c>
      <c r="K32" s="134" t="str">
        <f>IF(1=1,IF(E32="","",K9),N("J29"))</f>
        <v/>
      </c>
      <c r="L32" s="135" t="str">
        <f>IF(1=1,IF(OR(J32="",O32="",NOT(ISNUMBER(J32)),NOT(ISNUMBER(O32)),J32=0),"",O32/J32),N("L29"))</f>
        <v/>
      </c>
      <c r="M32" s="136" t="str">
        <f>IF(1=1,IF(OR(L32="",NOT(ISNUMBER(F32))),"",F32*L32*IFERROR(INDEX(D384:D428,MATCH(AE32,B384:B428,0)),1)),N("M13"))</f>
        <v/>
      </c>
      <c r="N32" s="137" t="str">
        <f>IF(1=1,IF(F32="","",IF(G32="","",IFERROR(INDEX(E384:E428,MATCH(AE32,B384:B428,0)),G32&amp;""))),N("N6"))</f>
        <v/>
      </c>
      <c r="O32" s="138" t="str">
        <f>IF(1=1,IF(E32="","",O9),N("K29"))</f>
        <v/>
      </c>
      <c r="P32" s="139" t="str">
        <f>IF(1=1,IF(M32="","",IF(AND(ISNUMBER(M32),M32&lt;1,N32="kg"),MAX(1,ROUND(M32*1000,0)),IF(AND(ISNUMBER(M32),M32&lt;1,N32="L"),MAX(1,ROUND(M32*100,0)),ROUND(M32,3)))),N("O29"))</f>
        <v/>
      </c>
      <c r="Q32" s="140" t="str">
        <f>IF(1=1,IF(M32="","",IF(AND(ISNUMBER(M32),M32&lt;1,N32="kg"),"g",IF(AND(ISNUMBER(M32),M32&lt;1,N32="L"),"cl",N32))),N("P29"))</f>
        <v/>
      </c>
      <c r="R32" s="115" t="str">
        <f>IF(1=1,IF(E32="","",IF(F32="","A CONTROLER",IF(NOT(ISNUMBER(F32)),"TEXTE",IF(OR(L32="",L32&lt;=0),"COMMANDE PRINCIPALE INCOMPLETE",IF(G32="","UNITE MANQUANTE",IF(COUNTIF(B384:B428,AE32)=0,"UNITE A CONTROLER","OK")))))),N("Q9"))</f>
        <v/>
      </c>
      <c r="S32" s="105"/>
      <c r="T32" s="141">
        <f t="shared" si="2"/>
        <v>0</v>
      </c>
      <c r="U32" s="133" t="str">
        <f>IF(1=1,IF(E32="","",U9),N("S29"))</f>
        <v/>
      </c>
      <c r="V32" s="133" t="str">
        <f>IF(1=1,IF(E32="","",V9),N("T29"))</f>
        <v/>
      </c>
      <c r="W32" s="135" t="str">
        <f>IF(1=1,IF(OR(U32="",V32="",NOT(ISNUMBER(U32)),NOT(ISNUMBER(V32)),U32=0),"",V32/U32),N("U29"))</f>
        <v/>
      </c>
      <c r="X32" s="136" t="str">
        <f>IF(1=1,IF(OR(W32="",NOT(ISNUMBER(F32))),"",F32*W32*IFERROR(INDEX(D384:D428,MATCH(AE32,B384:B428,0)),1)),N("V7"))</f>
        <v/>
      </c>
      <c r="Y32" s="137" t="str">
        <f>IF(1=1,IF(F32="","",IF(G32="","",IFERROR(INDEX(E384:E428,MATCH(AE32,B384:B428,0)),G32&amp;""))),N("W6"))</f>
        <v/>
      </c>
      <c r="Z32" s="142" t="str">
        <f>IF(1=1,IF(X32="","",IF(AND(ISNUMBER(X32),X32&lt;1,Y32="kg"),MAX(1,ROUND(X32*1000,0)),IF(AND(ISNUMBER(X32),X32&lt;1,Y32="L"),MAX(1,ROUND(X32*100,0)),ROUND(X32,3)))),N("X29"))</f>
        <v/>
      </c>
      <c r="AA32" s="143" t="str">
        <f>IF(1=1,IF(X32="","",IF(AND(ISNUMBER(X32),X32&lt;1,Y32="kg"),"g",IF(AND(ISNUMBER(X32),X32&lt;1,Y32="L"),"cl",Y32))),N("Y29"))</f>
        <v/>
      </c>
      <c r="AB32" s="123" t="str">
        <f>IF(1=1,IF(E32="","",IF(F32="","A CONTROLER",IF(NOT(ISNUMBER(F32)),"TEXTE",IF(OR(W32="",W32&lt;=0),"COMMANDE COUVERTS INCOMPLETE",IF(G32="","UNITE MANQUANTE",IF(COUNTIF(B384:B428,AE32)=0,"UNITE A CONTROLER","OK")))))),N("Z6"))</f>
        <v/>
      </c>
      <c r="AD32" s="144" t="str">
        <f>IF(1=1,IF(E32="","",AD9),N("AB29"))</f>
        <v/>
      </c>
      <c r="AE32" s="125" t="str">
        <f>IF(1=1,IF(G32="","",UPPER(TRIM(SUBSTITUTE(SUBSTITUTE(G32&amp;"",CHAR(160)," ")," "," ")))),N("AC29"))</f>
        <v/>
      </c>
      <c r="AG32" s="5" t="s">
        <v>47</v>
      </c>
    </row>
    <row r="33" spans="1:33" ht="15.75" x14ac:dyDescent="0.25">
      <c r="A33" s="126" t="str">
        <f>IF(1=1,IF(E33="","",A9),N("A30"))</f>
        <v/>
      </c>
      <c r="B33" s="127" t="str">
        <f>IF(1=1,IF(E33="","",B9),N("B30"))</f>
        <v/>
      </c>
      <c r="C33" s="127"/>
      <c r="D33" s="129" t="str">
        <f>IF(ISBLANK(E33),"",LARGE(D9:D32,1)+1)</f>
        <v/>
      </c>
      <c r="E33" s="130"/>
      <c r="F33" s="131"/>
      <c r="G33" s="170"/>
      <c r="H33" s="105"/>
      <c r="I33" s="132" t="str">
        <f>IF(1=1,IF(E33="","",I9),N("H30"))</f>
        <v/>
      </c>
      <c r="J33" s="133" t="str">
        <f>IF(1=1,IF(E33="","",J9),N("I30"))</f>
        <v/>
      </c>
      <c r="K33" s="134" t="str">
        <f>IF(1=1,IF(E33="","",K9),N("J30"))</f>
        <v/>
      </c>
      <c r="L33" s="135" t="str">
        <f>IF(1=1,IF(OR(J33="",O33="",NOT(ISNUMBER(J33)),NOT(ISNUMBER(O33)),J33=0),"",O33/J33),N("L30"))</f>
        <v/>
      </c>
      <c r="M33" s="136" t="str">
        <f>IF(1=1,IF(OR(L33="",NOT(ISNUMBER(F33))),"",F33*L33*IFERROR(INDEX(D384:D428,MATCH(AE33,B384:B428,0)),1)),N("M13"))</f>
        <v/>
      </c>
      <c r="N33" s="137" t="str">
        <f>IF(1=1,IF(F33="","",IF(G33="","",IFERROR(INDEX(E384:E428,MATCH(AE33,B384:B428,0)),G33&amp;""))),N("N6"))</f>
        <v/>
      </c>
      <c r="O33" s="138" t="str">
        <f>IF(1=1,IF(E33="","",O9),N("K30"))</f>
        <v/>
      </c>
      <c r="P33" s="139" t="str">
        <f>IF(1=1,IF(M33="","",IF(AND(ISNUMBER(M33),M33&lt;1,N33="kg"),MAX(1,ROUND(M33*1000,0)),IF(AND(ISNUMBER(M33),M33&lt;1,N33="L"),MAX(1,ROUND(M33*100,0)),ROUND(M33,3)))),N("O30"))</f>
        <v/>
      </c>
      <c r="Q33" s="140" t="str">
        <f>IF(1=1,IF(M33="","",IF(AND(ISNUMBER(M33),M33&lt;1,N33="kg"),"g",IF(AND(ISNUMBER(M33),M33&lt;1,N33="L"),"cl",N33))),N("P30"))</f>
        <v/>
      </c>
      <c r="R33" s="115" t="str">
        <f>IF(1=1,IF(E33="","",IF(F33="","A CONTROLER",IF(NOT(ISNUMBER(F33)),"TEXTE",IF(OR(L33="",L33&lt;=0),"COMMANDE PRINCIPALE INCOMPLETE",IF(G33="","UNITE MANQUANTE",IF(COUNTIF(B384:B428,AE33)=0,"UNITE A CONTROLER","OK")))))),N("Q9"))</f>
        <v/>
      </c>
      <c r="S33" s="105"/>
      <c r="T33" s="141">
        <f t="shared" si="2"/>
        <v>0</v>
      </c>
      <c r="U33" s="133" t="str">
        <f>IF(1=1,IF(E33="","",U9),N("S30"))</f>
        <v/>
      </c>
      <c r="V33" s="133" t="str">
        <f>IF(1=1,IF(E33="","",V9),N("T30"))</f>
        <v/>
      </c>
      <c r="W33" s="135" t="str">
        <f>IF(1=1,IF(OR(U33="",V33="",NOT(ISNUMBER(U33)),NOT(ISNUMBER(V33)),U33=0),"",V33/U33),N("U30"))</f>
        <v/>
      </c>
      <c r="X33" s="136" t="str">
        <f>IF(1=1,IF(OR(W33="",NOT(ISNUMBER(F33))),"",F33*W33*IFERROR(INDEX(D384:D428,MATCH(AE33,B384:B428,0)),1)),N("V7"))</f>
        <v/>
      </c>
      <c r="Y33" s="137" t="str">
        <f>IF(1=1,IF(F33="","",IF(G33="","",IFERROR(INDEX(E384:E428,MATCH(AE33,B384:B428,0)),G33&amp;""))),N("W6"))</f>
        <v/>
      </c>
      <c r="Z33" s="142" t="str">
        <f>IF(1=1,IF(X33="","",IF(AND(ISNUMBER(X33),X33&lt;1,Y33="kg"),MAX(1,ROUND(X33*1000,0)),IF(AND(ISNUMBER(X33),X33&lt;1,Y33="L"),MAX(1,ROUND(X33*100,0)),ROUND(X33,3)))),N("X30"))</f>
        <v/>
      </c>
      <c r="AA33" s="143" t="str">
        <f>IF(1=1,IF(X33="","",IF(AND(ISNUMBER(X33),X33&lt;1,Y33="kg"),"g",IF(AND(ISNUMBER(X33),X33&lt;1,Y33="L"),"cl",Y33))),N("Y30"))</f>
        <v/>
      </c>
      <c r="AB33" s="123" t="str">
        <f>IF(1=1,IF(E33="","",IF(F33="","A CONTROLER",IF(NOT(ISNUMBER(F33)),"TEXTE",IF(OR(W33="",W33&lt;=0),"COMMANDE COUVERTS INCOMPLETE",IF(G33="","UNITE MANQUANTE",IF(COUNTIF(B384:B428,AE33)=0,"UNITE A CONTROLER","OK")))))),N("Z6"))</f>
        <v/>
      </c>
      <c r="AD33" s="144" t="str">
        <f>IF(1=1,IF(E33="","",AD9),N("AB30"))</f>
        <v/>
      </c>
      <c r="AE33" s="125" t="str">
        <f>IF(1=1,IF(G33="","",UPPER(TRIM(SUBSTITUTE(SUBSTITUTE(G33&amp;"",CHAR(160)," ")," "," ")))),N("AC30"))</f>
        <v/>
      </c>
      <c r="AG33" s="5" t="s">
        <v>48</v>
      </c>
    </row>
    <row r="34" spans="1:33" ht="15.75" x14ac:dyDescent="0.25">
      <c r="A34" s="126" t="str">
        <f>IF(1=1,IF(E34="","",A9),N("A31"))</f>
        <v/>
      </c>
      <c r="B34" s="127" t="str">
        <f>IF(1=1,IF(E34="","",B9),N("B31"))</f>
        <v/>
      </c>
      <c r="C34" s="127"/>
      <c r="D34" s="129" t="str">
        <f>IF(ISBLANK(E34),"",LARGE(D9:D33,1)+1)</f>
        <v/>
      </c>
      <c r="E34" s="130"/>
      <c r="F34" s="131"/>
      <c r="G34" s="170"/>
      <c r="H34" s="105"/>
      <c r="I34" s="132" t="str">
        <f>IF(1=1,IF(E34="","",I9),N("H31"))</f>
        <v/>
      </c>
      <c r="J34" s="133" t="str">
        <f>IF(1=1,IF(E34="","",J9),N("I31"))</f>
        <v/>
      </c>
      <c r="K34" s="134" t="str">
        <f>IF(1=1,IF(E34="","",K9),N("J31"))</f>
        <v/>
      </c>
      <c r="L34" s="135" t="str">
        <f>IF(1=1,IF(OR(J34="",O34="",NOT(ISNUMBER(J34)),NOT(ISNUMBER(O34)),J34=0),"",O34/J34),N("L31"))</f>
        <v/>
      </c>
      <c r="M34" s="136" t="str">
        <f>IF(1=1,IF(OR(L34="",NOT(ISNUMBER(F34))),"",F34*L34*IFERROR(INDEX(D384:D428,MATCH(AE34,B384:B428,0)),1)),N("M13"))</f>
        <v/>
      </c>
      <c r="N34" s="137" t="str">
        <f>IF(1=1,IF(F34="","",IF(G34="","",IFERROR(INDEX(E384:E428,MATCH(AE34,B384:B428,0)),G34&amp;""))),N("N6"))</f>
        <v/>
      </c>
      <c r="O34" s="138" t="str">
        <f>IF(1=1,IF(E34="","",O9),N("K31"))</f>
        <v/>
      </c>
      <c r="P34" s="139" t="str">
        <f>IF(1=1,IF(M34="","",IF(AND(ISNUMBER(M34),M34&lt;1,N34="kg"),MAX(1,ROUND(M34*1000,0)),IF(AND(ISNUMBER(M34),M34&lt;1,N34="L"),MAX(1,ROUND(M34*100,0)),ROUND(M34,3)))),N("O31"))</f>
        <v/>
      </c>
      <c r="Q34" s="140" t="str">
        <f>IF(1=1,IF(M34="","",IF(AND(ISNUMBER(M34),M34&lt;1,N34="kg"),"g",IF(AND(ISNUMBER(M34),M34&lt;1,N34="L"),"cl",N34))),N("P31"))</f>
        <v/>
      </c>
      <c r="R34" s="115" t="str">
        <f>IF(1=1,IF(E34="","",IF(F34="","A CONTROLER",IF(NOT(ISNUMBER(F34)),"TEXTE",IF(OR(L34="",L34&lt;=0),"COMMANDE PRINCIPALE INCOMPLETE",IF(G34="","UNITE MANQUANTE",IF(COUNTIF(B384:B428,AE34)=0,"UNITE A CONTROLER","OK")))))),N("Q9"))</f>
        <v/>
      </c>
      <c r="S34" s="105"/>
      <c r="T34" s="141">
        <f t="shared" si="2"/>
        <v>0</v>
      </c>
      <c r="U34" s="133" t="str">
        <f>IF(1=1,IF(E34="","",U9),N("S31"))</f>
        <v/>
      </c>
      <c r="V34" s="133" t="str">
        <f>IF(1=1,IF(E34="","",V9),N("T31"))</f>
        <v/>
      </c>
      <c r="W34" s="135" t="str">
        <f>IF(1=1,IF(OR(U34="",V34="",NOT(ISNUMBER(U34)),NOT(ISNUMBER(V34)),U34=0),"",V34/U34),N("U31"))</f>
        <v/>
      </c>
      <c r="X34" s="136" t="str">
        <f>IF(1=1,IF(OR(W34="",NOT(ISNUMBER(F34))),"",F34*W34*IFERROR(INDEX(D384:D428,MATCH(AE34,B384:B428,0)),1)),N("V7"))</f>
        <v/>
      </c>
      <c r="Y34" s="137" t="str">
        <f>IF(1=1,IF(F34="","",IF(G34="","",IFERROR(INDEX(E384:E428,MATCH(AE34,B384:B428,0)),G34&amp;""))),N("W6"))</f>
        <v/>
      </c>
      <c r="Z34" s="142" t="str">
        <f>IF(1=1,IF(X34="","",IF(AND(ISNUMBER(X34),X34&lt;1,Y34="kg"),MAX(1,ROUND(X34*1000,0)),IF(AND(ISNUMBER(X34),X34&lt;1,Y34="L"),MAX(1,ROUND(X34*100,0)),ROUND(X34,3)))),N("X31"))</f>
        <v/>
      </c>
      <c r="AA34" s="143" t="str">
        <f>IF(1=1,IF(X34="","",IF(AND(ISNUMBER(X34),X34&lt;1,Y34="kg"),"g",IF(AND(ISNUMBER(X34),X34&lt;1,Y34="L"),"cl",Y34))),N("Y31"))</f>
        <v/>
      </c>
      <c r="AB34" s="123" t="str">
        <f>IF(1=1,IF(E34="","",IF(F34="","A CONTROLER",IF(NOT(ISNUMBER(F34)),"TEXTE",IF(OR(W34="",W34&lt;=0),"COMMANDE COUVERTS INCOMPLETE",IF(G34="","UNITE MANQUANTE",IF(COUNTIF(B384:B428,AE34)=0,"UNITE A CONTROLER","OK")))))),N("Z6"))</f>
        <v/>
      </c>
      <c r="AD34" s="144" t="str">
        <f>IF(1=1,IF(E34="","",AD9),N("AB31"))</f>
        <v/>
      </c>
      <c r="AE34" s="125" t="str">
        <f>IF(1=1,IF(G34="","",UPPER(TRIM(SUBSTITUTE(SUBSTITUTE(G34&amp;"",CHAR(160)," ")," "," ")))),N("AC31"))</f>
        <v/>
      </c>
      <c r="AG34" s="5" t="s">
        <v>49</v>
      </c>
    </row>
    <row r="35" spans="1:33" ht="15.75" x14ac:dyDescent="0.25">
      <c r="A35" s="126" t="str">
        <f>IF(1=1,IF(E35="","",A9),N("A32"))</f>
        <v/>
      </c>
      <c r="B35" s="127" t="str">
        <f>IF(1=1,IF(E35="","",B9),N("B32"))</f>
        <v/>
      </c>
      <c r="C35" s="127"/>
      <c r="D35" s="129" t="str">
        <f>IF(ISBLANK(E35),"",LARGE(D9:D34,1)+1)</f>
        <v/>
      </c>
      <c r="E35" s="130"/>
      <c r="F35" s="131"/>
      <c r="G35" s="170"/>
      <c r="H35" s="105"/>
      <c r="I35" s="132" t="str">
        <f>IF(1=1,IF(E35="","",I9),N("H32"))</f>
        <v/>
      </c>
      <c r="J35" s="133" t="str">
        <f>IF(1=1,IF(E35="","",J9),N("I32"))</f>
        <v/>
      </c>
      <c r="K35" s="134" t="str">
        <f>IF(1=1,IF(E35="","",K9),N("J32"))</f>
        <v/>
      </c>
      <c r="L35" s="135" t="str">
        <f>IF(1=1,IF(OR(J35="",O35="",NOT(ISNUMBER(J35)),NOT(ISNUMBER(O35)),J35=0),"",O35/J35),N("L32"))</f>
        <v/>
      </c>
      <c r="M35" s="136" t="str">
        <f>IF(1=1,IF(OR(L35="",NOT(ISNUMBER(F35))),"",F35*L35*IFERROR(INDEX(D384:D428,MATCH(AE35,B384:B428,0)),1)),N("M13"))</f>
        <v/>
      </c>
      <c r="N35" s="137" t="str">
        <f>IF(1=1,IF(F35="","",IF(G35="","",IFERROR(INDEX(E384:E428,MATCH(AE35,B384:B428,0)),G35&amp;""))),N("N6"))</f>
        <v/>
      </c>
      <c r="O35" s="138" t="str">
        <f>IF(1=1,IF(E35="","",O9),N("K32"))</f>
        <v/>
      </c>
      <c r="P35" s="139" t="str">
        <f>IF(1=1,IF(M35="","",IF(AND(ISNUMBER(M35),M35&lt;1,N35="kg"),MAX(1,ROUND(M35*1000,0)),IF(AND(ISNUMBER(M35),M35&lt;1,N35="L"),MAX(1,ROUND(M35*100,0)),ROUND(M35,3)))),N("O32"))</f>
        <v/>
      </c>
      <c r="Q35" s="140" t="str">
        <f>IF(1=1,IF(M35="","",IF(AND(ISNUMBER(M35),M35&lt;1,N35="kg"),"g",IF(AND(ISNUMBER(M35),M35&lt;1,N35="L"),"cl",N35))),N("P32"))</f>
        <v/>
      </c>
      <c r="R35" s="115" t="str">
        <f>IF(1=1,IF(E35="","",IF(F35="","A CONTROLER",IF(NOT(ISNUMBER(F35)),"TEXTE",IF(OR(L35="",L35&lt;=0),"COMMANDE PRINCIPALE INCOMPLETE",IF(G35="","UNITE MANQUANTE",IF(COUNTIF(B384:B428,AE35)=0,"UNITE A CONTROLER","OK")))))),N("Q9"))</f>
        <v/>
      </c>
      <c r="S35" s="105"/>
      <c r="T35" s="141">
        <f t="shared" si="2"/>
        <v>0</v>
      </c>
      <c r="U35" s="133" t="str">
        <f>IF(1=1,IF(E35="","",U9),N("S32"))</f>
        <v/>
      </c>
      <c r="V35" s="133" t="str">
        <f>IF(1=1,IF(E35="","",V9),N("T32"))</f>
        <v/>
      </c>
      <c r="W35" s="135" t="str">
        <f>IF(1=1,IF(OR(U35="",V35="",NOT(ISNUMBER(U35)),NOT(ISNUMBER(V35)),U35=0),"",V35/U35),N("U32"))</f>
        <v/>
      </c>
      <c r="X35" s="136" t="str">
        <f>IF(1=1,IF(OR(W35="",NOT(ISNUMBER(F35))),"",F35*W35*IFERROR(INDEX(D384:D428,MATCH(AE35,B384:B428,0)),1)),N("V7"))</f>
        <v/>
      </c>
      <c r="Y35" s="137" t="str">
        <f>IF(1=1,IF(F35="","",IF(G35="","",IFERROR(INDEX(E384:E428,MATCH(AE35,B384:B428,0)),G35&amp;""))),N("W6"))</f>
        <v/>
      </c>
      <c r="Z35" s="142" t="str">
        <f>IF(1=1,IF(X35="","",IF(AND(ISNUMBER(X35),X35&lt;1,Y35="kg"),MAX(1,ROUND(X35*1000,0)),IF(AND(ISNUMBER(X35),X35&lt;1,Y35="L"),MAX(1,ROUND(X35*100,0)),ROUND(X35,3)))),N("X32"))</f>
        <v/>
      </c>
      <c r="AA35" s="143" t="str">
        <f>IF(1=1,IF(X35="","",IF(AND(ISNUMBER(X35),X35&lt;1,Y35="kg"),"g",IF(AND(ISNUMBER(X35),X35&lt;1,Y35="L"),"cl",Y35))),N("Y32"))</f>
        <v/>
      </c>
      <c r="AB35" s="123" t="str">
        <f>IF(1=1,IF(E35="","",IF(F35="","A CONTROLER",IF(NOT(ISNUMBER(F35)),"TEXTE",IF(OR(W35="",W35&lt;=0),"COMMANDE COUVERTS INCOMPLETE",IF(G35="","UNITE MANQUANTE",IF(COUNTIF(B384:B428,AE35)=0,"UNITE A CONTROLER","OK")))))),N("Z6"))</f>
        <v/>
      </c>
      <c r="AD35" s="144" t="str">
        <f>IF(1=1,IF(E35="","",AD9),N("AB32"))</f>
        <v/>
      </c>
      <c r="AE35" s="125" t="str">
        <f>IF(1=1,IF(G35="","",UPPER(TRIM(SUBSTITUTE(SUBSTITUTE(G35&amp;"",CHAR(160)," ")," "," ")))),N("AC32"))</f>
        <v/>
      </c>
      <c r="AG35" s="5" t="s">
        <v>50</v>
      </c>
    </row>
    <row r="36" spans="1:33" ht="15.75" x14ac:dyDescent="0.25">
      <c r="A36" s="126" t="str">
        <f>IF(1=1,IF(E36="","",A9),N("A33"))</f>
        <v/>
      </c>
      <c r="B36" s="127" t="str">
        <f>IF(1=1,IF(E36="","",B9),N("B33"))</f>
        <v/>
      </c>
      <c r="C36" s="127"/>
      <c r="D36" s="129" t="str">
        <f>IF(ISBLANK(E36),"",LARGE(D9:D35,1)+1)</f>
        <v/>
      </c>
      <c r="E36" s="130"/>
      <c r="F36" s="131"/>
      <c r="G36" s="170"/>
      <c r="H36" s="105"/>
      <c r="I36" s="132" t="str">
        <f>IF(1=1,IF(E36="","",I9),N("H33"))</f>
        <v/>
      </c>
      <c r="J36" s="133" t="str">
        <f>IF(1=1,IF(E36="","",J9),N("I33"))</f>
        <v/>
      </c>
      <c r="K36" s="134" t="str">
        <f>IF(1=1,IF(E36="","",K9),N("J33"))</f>
        <v/>
      </c>
      <c r="L36" s="135" t="str">
        <f>IF(1=1,IF(OR(J36="",O36="",NOT(ISNUMBER(J36)),NOT(ISNUMBER(O36)),J36=0),"",O36/J36),N("L33"))</f>
        <v/>
      </c>
      <c r="M36" s="136" t="str">
        <f>IF(1=1,IF(OR(L36="",NOT(ISNUMBER(F36))),"",F36*L36*IFERROR(INDEX(D384:D428,MATCH(AE36,B384:B428,0)),1)),N("M13"))</f>
        <v/>
      </c>
      <c r="N36" s="137" t="str">
        <f>IF(1=1,IF(F36="","",IF(G36="","",IFERROR(INDEX(E384:E428,MATCH(AE36,B384:B428,0)),G36&amp;""))),N("N6"))</f>
        <v/>
      </c>
      <c r="O36" s="138" t="str">
        <f>IF(1=1,IF(E36="","",O9),N("K33"))</f>
        <v/>
      </c>
      <c r="P36" s="139" t="str">
        <f>IF(1=1,IF(M36="","",IF(AND(ISNUMBER(M36),M36&lt;1,N36="kg"),MAX(1,ROUND(M36*1000,0)),IF(AND(ISNUMBER(M36),M36&lt;1,N36="L"),MAX(1,ROUND(M36*100,0)),ROUND(M36,3)))),N("O33"))</f>
        <v/>
      </c>
      <c r="Q36" s="140" t="str">
        <f>IF(1=1,IF(M36="","",IF(AND(ISNUMBER(M36),M36&lt;1,N36="kg"),"g",IF(AND(ISNUMBER(M36),M36&lt;1,N36="L"),"cl",N36))),N("P33"))</f>
        <v/>
      </c>
      <c r="R36" s="115" t="str">
        <f>IF(1=1,IF(E36="","",IF(F36="","A CONTROLER",IF(NOT(ISNUMBER(F36)),"TEXTE",IF(OR(L36="",L36&lt;=0),"COMMANDE PRINCIPALE INCOMPLETE",IF(G36="","UNITE MANQUANTE",IF(COUNTIF(B384:B428,AE36)=0,"UNITE A CONTROLER","OK")))))),N("Q9"))</f>
        <v/>
      </c>
      <c r="S36" s="105"/>
      <c r="T36" s="141">
        <f t="shared" si="2"/>
        <v>0</v>
      </c>
      <c r="U36" s="133" t="str">
        <f>IF(1=1,IF(E36="","",U9),N("S33"))</f>
        <v/>
      </c>
      <c r="V36" s="133" t="str">
        <f>IF(1=1,IF(E36="","",V9),N("T33"))</f>
        <v/>
      </c>
      <c r="W36" s="135" t="str">
        <f>IF(1=1,IF(OR(U36="",V36="",NOT(ISNUMBER(U36)),NOT(ISNUMBER(V36)),U36=0),"",V36/U36),N("U33"))</f>
        <v/>
      </c>
      <c r="X36" s="136" t="str">
        <f>IF(1=1,IF(OR(W36="",NOT(ISNUMBER(F36))),"",F36*W36*IFERROR(INDEX(D384:D428,MATCH(AE36,B384:B428,0)),1)),N("V7"))</f>
        <v/>
      </c>
      <c r="Y36" s="137" t="str">
        <f>IF(1=1,IF(F36="","",IF(G36="","",IFERROR(INDEX(E384:E428,MATCH(AE36,B384:B428,0)),G36&amp;""))),N("W6"))</f>
        <v/>
      </c>
      <c r="Z36" s="142" t="str">
        <f>IF(1=1,IF(X36="","",IF(AND(ISNUMBER(X36),X36&lt;1,Y36="kg"),MAX(1,ROUND(X36*1000,0)),IF(AND(ISNUMBER(X36),X36&lt;1,Y36="L"),MAX(1,ROUND(X36*100,0)),ROUND(X36,3)))),N("X33"))</f>
        <v/>
      </c>
      <c r="AA36" s="143" t="str">
        <f>IF(1=1,IF(X36="","",IF(AND(ISNUMBER(X36),X36&lt;1,Y36="kg"),"g",IF(AND(ISNUMBER(X36),X36&lt;1,Y36="L"),"cl",Y36))),N("Y33"))</f>
        <v/>
      </c>
      <c r="AB36" s="123" t="str">
        <f>IF(1=1,IF(E36="","",IF(F36="","A CONTROLER",IF(NOT(ISNUMBER(F36)),"TEXTE",IF(OR(W36="",W36&lt;=0),"COMMANDE COUVERTS INCOMPLETE",IF(G36="","UNITE MANQUANTE",IF(COUNTIF(B384:B428,AE36)=0,"UNITE A CONTROLER","OK")))))),N("Z6"))</f>
        <v/>
      </c>
      <c r="AD36" s="144" t="str">
        <f>IF(1=1,IF(E36="","",AD9),N("AB33"))</f>
        <v/>
      </c>
      <c r="AE36" s="125" t="str">
        <f>IF(1=1,IF(G36="","",UPPER(TRIM(SUBSTITUTE(SUBSTITUTE(G36&amp;"",CHAR(160)," ")," "," ")))),N("AC33"))</f>
        <v/>
      </c>
      <c r="AG36" s="244" t="s">
        <v>51</v>
      </c>
    </row>
    <row r="37" spans="1:33" ht="15.75" x14ac:dyDescent="0.25">
      <c r="A37" s="126" t="str">
        <f>IF(1=1,IF(E37="","",A9),N("A34"))</f>
        <v/>
      </c>
      <c r="B37" s="127" t="str">
        <f>IF(1=1,IF(E37="","",B9),N("B34"))</f>
        <v/>
      </c>
      <c r="C37" s="127"/>
      <c r="D37" s="129" t="str">
        <f>IF(ISBLANK(E37),"",LARGE(D9:D36,1)+1)</f>
        <v/>
      </c>
      <c r="E37" s="130"/>
      <c r="F37" s="131"/>
      <c r="G37" s="170"/>
      <c r="H37" s="105"/>
      <c r="I37" s="132" t="str">
        <f>IF(1=1,IF(E37="","",I9),N("H34"))</f>
        <v/>
      </c>
      <c r="J37" s="133" t="str">
        <f>IF(1=1,IF(E37="","",J9),N("I34"))</f>
        <v/>
      </c>
      <c r="K37" s="134" t="str">
        <f>IF(1=1,IF(E37="","",K9),N("J34"))</f>
        <v/>
      </c>
      <c r="L37" s="135" t="str">
        <f>IF(1=1,IF(OR(J37="",O37="",NOT(ISNUMBER(J37)),NOT(ISNUMBER(O37)),J37=0),"",O37/J37),N("L34"))</f>
        <v/>
      </c>
      <c r="M37" s="136" t="str">
        <f>IF(1=1,IF(OR(L37="",NOT(ISNUMBER(F37))),"",F37*L37*IFERROR(INDEX(D384:D428,MATCH(AE37,B384:B428,0)),1)),N("M13"))</f>
        <v/>
      </c>
      <c r="N37" s="137" t="str">
        <f>IF(1=1,IF(F37="","",IF(G37="","",IFERROR(INDEX(E384:E428,MATCH(AE37,B384:B428,0)),G37&amp;""))),N("N6"))</f>
        <v/>
      </c>
      <c r="O37" s="138" t="str">
        <f>IF(1=1,IF(E37="","",O9),N("K34"))</f>
        <v/>
      </c>
      <c r="P37" s="139" t="str">
        <f>IF(1=1,IF(M37="","",IF(AND(ISNUMBER(M37),M37&lt;1,N37="kg"),MAX(1,ROUND(M37*1000,0)),IF(AND(ISNUMBER(M37),M37&lt;1,N37="L"),MAX(1,ROUND(M37*100,0)),ROUND(M37,3)))),N("O34"))</f>
        <v/>
      </c>
      <c r="Q37" s="140" t="str">
        <f>IF(1=1,IF(M37="","",IF(AND(ISNUMBER(M37),M37&lt;1,N37="kg"),"g",IF(AND(ISNUMBER(M37),M37&lt;1,N37="L"),"cl",N37))),N("P34"))</f>
        <v/>
      </c>
      <c r="R37" s="115" t="str">
        <f>IF(1=1,IF(E37="","",IF(F37="","A CONTROLER",IF(NOT(ISNUMBER(F37)),"TEXTE",IF(OR(L37="",L37&lt;=0),"COMMANDE PRINCIPALE INCOMPLETE",IF(G37="","UNITE MANQUANTE",IF(COUNTIF(B384:B428,AE37)=0,"UNITE A CONTROLER","OK")))))),N("Q9"))</f>
        <v/>
      </c>
      <c r="S37" s="105"/>
      <c r="T37" s="141">
        <f t="shared" si="2"/>
        <v>0</v>
      </c>
      <c r="U37" s="133" t="str">
        <f>IF(1=1,IF(E37="","",U9),N("S34"))</f>
        <v/>
      </c>
      <c r="V37" s="133" t="str">
        <f>IF(1=1,IF(E37="","",V9),N("T34"))</f>
        <v/>
      </c>
      <c r="W37" s="135" t="str">
        <f>IF(1=1,IF(OR(U37="",V37="",NOT(ISNUMBER(U37)),NOT(ISNUMBER(V37)),U37=0),"",V37/U37),N("U34"))</f>
        <v/>
      </c>
      <c r="X37" s="136" t="str">
        <f>IF(1=1,IF(OR(W37="",NOT(ISNUMBER(F37))),"",F37*W37*IFERROR(INDEX(D384:D428,MATCH(AE37,B384:B428,0)),1)),N("V7"))</f>
        <v/>
      </c>
      <c r="Y37" s="137" t="str">
        <f>IF(1=1,IF(F37="","",IF(G37="","",IFERROR(INDEX(E384:E428,MATCH(AE37,B384:B428,0)),G37&amp;""))),N("W6"))</f>
        <v/>
      </c>
      <c r="Z37" s="142" t="str">
        <f>IF(1=1,IF(X37="","",IF(AND(ISNUMBER(X37),X37&lt;1,Y37="kg"),MAX(1,ROUND(X37*1000,0)),IF(AND(ISNUMBER(X37),X37&lt;1,Y37="L"),MAX(1,ROUND(X37*100,0)),ROUND(X37,3)))),N("X34"))</f>
        <v/>
      </c>
      <c r="AA37" s="143" t="str">
        <f>IF(1=1,IF(X37="","",IF(AND(ISNUMBER(X37),X37&lt;1,Y37="kg"),"g",IF(AND(ISNUMBER(X37),X37&lt;1,Y37="L"),"cl",Y37))),N("Y34"))</f>
        <v/>
      </c>
      <c r="AB37" s="123" t="str">
        <f>IF(1=1,IF(E37="","",IF(F37="","A CONTROLER",IF(NOT(ISNUMBER(F37)),"TEXTE",IF(OR(W37="",W37&lt;=0),"COMMANDE COUVERTS INCOMPLETE",IF(G37="","UNITE MANQUANTE",IF(COUNTIF(B384:B428,AE37)=0,"UNITE A CONTROLER","OK")))))),N("Z6"))</f>
        <v/>
      </c>
      <c r="AD37" s="144" t="str">
        <f>IF(1=1,IF(E37="","",AD9),N("AB34"))</f>
        <v/>
      </c>
      <c r="AE37" s="125" t="str">
        <f>IF(1=1,IF(G37="","",UPPER(TRIM(SUBSTITUTE(SUBSTITUTE(G37&amp;"",CHAR(160)," ")," "," ")))),N("AC34"))</f>
        <v/>
      </c>
      <c r="AG37" s="244" t="s">
        <v>54</v>
      </c>
    </row>
    <row r="38" spans="1:33" ht="15.75" x14ac:dyDescent="0.25">
      <c r="A38" s="126" t="str">
        <f>IF(1=1,IF(E38="","",A9),N("A35"))</f>
        <v/>
      </c>
      <c r="B38" s="127" t="str">
        <f>IF(1=1,IF(E38="","",B9),N("B35"))</f>
        <v/>
      </c>
      <c r="C38" s="127"/>
      <c r="D38" s="129" t="str">
        <f>IF(ISBLANK(E38),"",LARGE(D9:D37,1)+1)</f>
        <v/>
      </c>
      <c r="E38" s="130"/>
      <c r="F38" s="131"/>
      <c r="G38" s="170"/>
      <c r="H38" s="105"/>
      <c r="I38" s="132" t="str">
        <f>IF(1=1,IF(E38="","",I9),N("H35"))</f>
        <v/>
      </c>
      <c r="J38" s="133" t="str">
        <f>IF(1=1,IF(E38="","",J9),N("I35"))</f>
        <v/>
      </c>
      <c r="K38" s="134" t="str">
        <f>IF(1=1,IF(E38="","",K9),N("J35"))</f>
        <v/>
      </c>
      <c r="L38" s="135" t="str">
        <f>IF(1=1,IF(OR(J38="",O38="",NOT(ISNUMBER(J38)),NOT(ISNUMBER(O38)),J38=0),"",O38/J38),N("L35"))</f>
        <v/>
      </c>
      <c r="M38" s="136" t="str">
        <f>IF(1=1,IF(OR(L38="",NOT(ISNUMBER(F38))),"",F38*L38*IFERROR(INDEX(D384:D428,MATCH(AE38,B384:B428,0)),1)),N("M13"))</f>
        <v/>
      </c>
      <c r="N38" s="137" t="str">
        <f>IF(1=1,IF(F38="","",IF(G38="","",IFERROR(INDEX(E384:E428,MATCH(AE38,B384:B428,0)),G38&amp;""))),N("N6"))</f>
        <v/>
      </c>
      <c r="O38" s="138" t="str">
        <f>IF(1=1,IF(E38="","",O9),N("K35"))</f>
        <v/>
      </c>
      <c r="P38" s="139" t="str">
        <f>IF(1=1,IF(M38="","",IF(AND(ISNUMBER(M38),M38&lt;1,N38="kg"),MAX(1,ROUND(M38*1000,0)),IF(AND(ISNUMBER(M38),M38&lt;1,N38="L"),MAX(1,ROUND(M38*100,0)),ROUND(M38,3)))),N("O35"))</f>
        <v/>
      </c>
      <c r="Q38" s="140" t="str">
        <f>IF(1=1,IF(M38="","",IF(AND(ISNUMBER(M38),M38&lt;1,N38="kg"),"g",IF(AND(ISNUMBER(M38),M38&lt;1,N38="L"),"cl",N38))),N("P35"))</f>
        <v/>
      </c>
      <c r="R38" s="115" t="str">
        <f>IF(1=1,IF(E38="","",IF(F38="","A CONTROLER",IF(NOT(ISNUMBER(F38)),"TEXTE",IF(OR(L38="",L38&lt;=0),"COMMANDE PRINCIPALE INCOMPLETE",IF(G38="","UNITE MANQUANTE",IF(COUNTIF(B384:B428,AE38)=0,"UNITE A CONTROLER","OK")))))),N("Q9"))</f>
        <v/>
      </c>
      <c r="S38" s="105"/>
      <c r="T38" s="141">
        <f t="shared" si="2"/>
        <v>0</v>
      </c>
      <c r="U38" s="133" t="str">
        <f>IF(1=1,IF(E38="","",U9),N("S35"))</f>
        <v/>
      </c>
      <c r="V38" s="133" t="str">
        <f>IF(1=1,IF(E38="","",V9),N("T35"))</f>
        <v/>
      </c>
      <c r="W38" s="135" t="str">
        <f>IF(1=1,IF(OR(U38="",V38="",NOT(ISNUMBER(U38)),NOT(ISNUMBER(V38)),U38=0),"",V38/U38),N("U35"))</f>
        <v/>
      </c>
      <c r="X38" s="136" t="str">
        <f>IF(1=1,IF(OR(W38="",NOT(ISNUMBER(F38))),"",F38*W38*IFERROR(INDEX(D384:D428,MATCH(AE38,B384:B428,0)),1)),N("V7"))</f>
        <v/>
      </c>
      <c r="Y38" s="137" t="str">
        <f>IF(1=1,IF(F38="","",IF(G38="","",IFERROR(INDEX(E384:E428,MATCH(AE38,B384:B428,0)),G38&amp;""))),N("W6"))</f>
        <v/>
      </c>
      <c r="Z38" s="142" t="str">
        <f>IF(1=1,IF(X38="","",IF(AND(ISNUMBER(X38),X38&lt;1,Y38="kg"),MAX(1,ROUND(X38*1000,0)),IF(AND(ISNUMBER(X38),X38&lt;1,Y38="L"),MAX(1,ROUND(X38*100,0)),ROUND(X38,3)))),N("X35"))</f>
        <v/>
      </c>
      <c r="AA38" s="143" t="str">
        <f>IF(1=1,IF(X38="","",IF(AND(ISNUMBER(X38),X38&lt;1,Y38="kg"),"g",IF(AND(ISNUMBER(X38),X38&lt;1,Y38="L"),"cl",Y38))),N("Y35"))</f>
        <v/>
      </c>
      <c r="AB38" s="123" t="str">
        <f>IF(1=1,IF(E38="","",IF(F38="","A CONTROLER",IF(NOT(ISNUMBER(F38)),"TEXTE",IF(OR(W38="",W38&lt;=0),"COMMANDE COUVERTS INCOMPLETE",IF(G38="","UNITE MANQUANTE",IF(COUNTIF(B384:B428,AE38)=0,"UNITE A CONTROLER","OK")))))),N("Z6"))</f>
        <v/>
      </c>
      <c r="AD38" s="144" t="str">
        <f>IF(1=1,IF(E38="","",AD9),N("AB35"))</f>
        <v/>
      </c>
      <c r="AE38" s="125" t="str">
        <f>IF(1=1,IF(G38="","",UPPER(TRIM(SUBSTITUTE(SUBSTITUTE(G38&amp;"",CHAR(160)," ")," "," ")))),N("AC35"))</f>
        <v/>
      </c>
      <c r="AG38" s="244" t="s">
        <v>56</v>
      </c>
    </row>
    <row r="39" spans="1:33" ht="15.75" x14ac:dyDescent="0.25">
      <c r="A39" s="126" t="str">
        <f>IF(1=1,IF(E39="","",A9),N("A36"))</f>
        <v/>
      </c>
      <c r="B39" s="127" t="str">
        <f>IF(1=1,IF(E39="","",B9),N("B36"))</f>
        <v/>
      </c>
      <c r="C39" s="127"/>
      <c r="D39" s="129" t="str">
        <f>IF(ISBLANK(E39),"",LARGE(D9:D38,1)+1)</f>
        <v/>
      </c>
      <c r="E39" s="130"/>
      <c r="F39" s="131"/>
      <c r="G39" s="170"/>
      <c r="H39" s="105"/>
      <c r="I39" s="132" t="str">
        <f>IF(1=1,IF(E39="","",I9),N("H36"))</f>
        <v/>
      </c>
      <c r="J39" s="133" t="str">
        <f>IF(1=1,IF(E39="","",J9),N("I36"))</f>
        <v/>
      </c>
      <c r="K39" s="134" t="str">
        <f>IF(1=1,IF(E39="","",K9),N("J36"))</f>
        <v/>
      </c>
      <c r="L39" s="135" t="str">
        <f>IF(1=1,IF(OR(J39="",O39="",NOT(ISNUMBER(J39)),NOT(ISNUMBER(O39)),J39=0),"",O39/J39),N("L36"))</f>
        <v/>
      </c>
      <c r="M39" s="136" t="str">
        <f>IF(1=1,IF(OR(L39="",NOT(ISNUMBER(F39))),"",F39*L39*IFERROR(INDEX(D384:D428,MATCH(AE39,B384:B428,0)),1)),N("M13"))</f>
        <v/>
      </c>
      <c r="N39" s="137" t="str">
        <f>IF(1=1,IF(F39="","",IF(G39="","",IFERROR(INDEX(E384:E428,MATCH(AE39,B384:B428,0)),G39&amp;""))),N("N6"))</f>
        <v/>
      </c>
      <c r="O39" s="138" t="str">
        <f>IF(1=1,IF(E39="","",O9),N("K36"))</f>
        <v/>
      </c>
      <c r="P39" s="139" t="str">
        <f>IF(1=1,IF(M39="","",IF(AND(ISNUMBER(M39),M39&lt;1,N39="kg"),MAX(1,ROUND(M39*1000,0)),IF(AND(ISNUMBER(M39),M39&lt;1,N39="L"),MAX(1,ROUND(M39*100,0)),ROUND(M39,3)))),N("O36"))</f>
        <v/>
      </c>
      <c r="Q39" s="140" t="str">
        <f>IF(1=1,IF(M39="","",IF(AND(ISNUMBER(M39),M39&lt;1,N39="kg"),"g",IF(AND(ISNUMBER(M39),M39&lt;1,N39="L"),"cl",N39))),N("P36"))</f>
        <v/>
      </c>
      <c r="R39" s="115" t="str">
        <f>IF(1=1,IF(E39="","",IF(F39="","A CONTROLER",IF(NOT(ISNUMBER(F39)),"TEXTE",IF(OR(L39="",L39&lt;=0),"COMMANDE PRINCIPALE INCOMPLETE",IF(G39="","UNITE MANQUANTE",IF(COUNTIF(B384:B428,AE39)=0,"UNITE A CONTROLER","OK")))))),N("Q9"))</f>
        <v/>
      </c>
      <c r="S39" s="105"/>
      <c r="T39" s="141">
        <f t="shared" si="2"/>
        <v>0</v>
      </c>
      <c r="U39" s="133" t="str">
        <f>IF(1=1,IF(E39="","",U9),N("S36"))</f>
        <v/>
      </c>
      <c r="V39" s="133" t="str">
        <f>IF(1=1,IF(E39="","",V9),N("T36"))</f>
        <v/>
      </c>
      <c r="W39" s="135" t="str">
        <f>IF(1=1,IF(OR(U39="",V39="",NOT(ISNUMBER(U39)),NOT(ISNUMBER(V39)),U39=0),"",V39/U39),N("U36"))</f>
        <v/>
      </c>
      <c r="X39" s="136" t="str">
        <f>IF(1=1,IF(OR(W39="",NOT(ISNUMBER(F39))),"",F39*W39*IFERROR(INDEX(D384:D428,MATCH(AE39,B384:B428,0)),1)),N("V7"))</f>
        <v/>
      </c>
      <c r="Y39" s="137" t="str">
        <f>IF(1=1,IF(F39="","",IF(G39="","",IFERROR(INDEX(E384:E428,MATCH(AE39,B384:B428,0)),G39&amp;""))),N("W6"))</f>
        <v/>
      </c>
      <c r="Z39" s="142" t="str">
        <f>IF(1=1,IF(X39="","",IF(AND(ISNUMBER(X39),X39&lt;1,Y39="kg"),MAX(1,ROUND(X39*1000,0)),IF(AND(ISNUMBER(X39),X39&lt;1,Y39="L"),MAX(1,ROUND(X39*100,0)),ROUND(X39,3)))),N("X36"))</f>
        <v/>
      </c>
      <c r="AA39" s="143" t="str">
        <f>IF(1=1,IF(X39="","",IF(AND(ISNUMBER(X39),X39&lt;1,Y39="kg"),"g",IF(AND(ISNUMBER(X39),X39&lt;1,Y39="L"),"cl",Y39))),N("Y36"))</f>
        <v/>
      </c>
      <c r="AB39" s="123" t="str">
        <f>IF(1=1,IF(E39="","",IF(F39="","A CONTROLER",IF(NOT(ISNUMBER(F39)),"TEXTE",IF(OR(W39="",W39&lt;=0),"COMMANDE COUVERTS INCOMPLETE",IF(G39="","UNITE MANQUANTE",IF(COUNTIF(B384:B428,AE39)=0,"UNITE A CONTROLER","OK")))))),N("Z6"))</f>
        <v/>
      </c>
      <c r="AD39" s="144" t="str">
        <f>IF(1=1,IF(E39="","",AD9),N("AB36"))</f>
        <v/>
      </c>
      <c r="AE39" s="125" t="str">
        <f>IF(1=1,IF(G39="","",UPPER(TRIM(SUBSTITUTE(SUBSTITUTE(G39&amp;"",CHAR(160)," ")," "," ")))),N("AC36"))</f>
        <v/>
      </c>
      <c r="AG39" s="244" t="s">
        <v>58</v>
      </c>
    </row>
    <row r="40" spans="1:33" ht="15.75" x14ac:dyDescent="0.25">
      <c r="A40" s="126" t="str">
        <f>IF(1=1,IF(E40="","",A9),N("A37"))</f>
        <v/>
      </c>
      <c r="B40" s="127" t="str">
        <f>IF(1=1,IF(E40="","",B9),N("B37"))</f>
        <v/>
      </c>
      <c r="C40" s="127"/>
      <c r="D40" s="129" t="str">
        <f>IF(ISBLANK(E40),"",LARGE(D9:D39,1)+1)</f>
        <v/>
      </c>
      <c r="E40" s="130"/>
      <c r="F40" s="131"/>
      <c r="G40" s="170"/>
      <c r="H40" s="105"/>
      <c r="I40" s="132" t="str">
        <f>IF(1=1,IF(E40="","",I9),N("H37"))</f>
        <v/>
      </c>
      <c r="J40" s="133" t="str">
        <f>IF(1=1,IF(E40="","",J9),N("I37"))</f>
        <v/>
      </c>
      <c r="K40" s="134" t="str">
        <f>IF(1=1,IF(E40="","",K9),N("J37"))</f>
        <v/>
      </c>
      <c r="L40" s="135" t="str">
        <f>IF(1=1,IF(OR(J40="",O40="",NOT(ISNUMBER(J40)),NOT(ISNUMBER(O40)),J40=0),"",O40/J40),N("L37"))</f>
        <v/>
      </c>
      <c r="M40" s="136" t="str">
        <f>IF(1=1,IF(OR(L40="",NOT(ISNUMBER(F40))),"",F40*L40*IFERROR(INDEX(D384:D428,MATCH(AE40,B384:B428,0)),1)),N("M13"))</f>
        <v/>
      </c>
      <c r="N40" s="137" t="str">
        <f>IF(1=1,IF(F40="","",IF(G40="","",IFERROR(INDEX(E384:E428,MATCH(AE40,B384:B428,0)),G40&amp;""))),N("N6"))</f>
        <v/>
      </c>
      <c r="O40" s="138" t="str">
        <f>IF(1=1,IF(E40="","",O9),N("K37"))</f>
        <v/>
      </c>
      <c r="P40" s="139" t="str">
        <f>IF(1=1,IF(M40="","",IF(AND(ISNUMBER(M40),M40&lt;1,N40="kg"),MAX(1,ROUND(M40*1000,0)),IF(AND(ISNUMBER(M40),M40&lt;1,N40="L"),MAX(1,ROUND(M40*100,0)),ROUND(M40,3)))),N("O37"))</f>
        <v/>
      </c>
      <c r="Q40" s="140" t="str">
        <f>IF(1=1,IF(M40="","",IF(AND(ISNUMBER(M40),M40&lt;1,N40="kg"),"g",IF(AND(ISNUMBER(M40),M40&lt;1,N40="L"),"cl",N40))),N("P37"))</f>
        <v/>
      </c>
      <c r="R40" s="115" t="str">
        <f>IF(1=1,IF(E40="","",IF(F40="","A CONTROLER",IF(NOT(ISNUMBER(F40)),"TEXTE",IF(OR(L40="",L40&lt;=0),"COMMANDE PRINCIPALE INCOMPLETE",IF(G40="","UNITE MANQUANTE",IF(COUNTIF(B384:B428,AE40)=0,"UNITE A CONTROLER","OK")))))),N("Q9"))</f>
        <v/>
      </c>
      <c r="S40" s="105"/>
      <c r="T40" s="141">
        <f t="shared" si="2"/>
        <v>0</v>
      </c>
      <c r="U40" s="133" t="str">
        <f>IF(1=1,IF(E40="","",U9),N("S37"))</f>
        <v/>
      </c>
      <c r="V40" s="133" t="str">
        <f>IF(1=1,IF(E40="","",V9),N("T37"))</f>
        <v/>
      </c>
      <c r="W40" s="135" t="str">
        <f>IF(1=1,IF(OR(U40="",V40="",NOT(ISNUMBER(U40)),NOT(ISNUMBER(V40)),U40=0),"",V40/U40),N("U37"))</f>
        <v/>
      </c>
      <c r="X40" s="136" t="str">
        <f>IF(1=1,IF(OR(W40="",NOT(ISNUMBER(F40))),"",F40*W40*IFERROR(INDEX(D384:D428,MATCH(AE40,B384:B428,0)),1)),N("V7"))</f>
        <v/>
      </c>
      <c r="Y40" s="137" t="str">
        <f>IF(1=1,IF(F40="","",IF(G40="","",IFERROR(INDEX(E384:E428,MATCH(AE40,B384:B428,0)),G40&amp;""))),N("W6"))</f>
        <v/>
      </c>
      <c r="Z40" s="142" t="str">
        <f>IF(1=1,IF(X40="","",IF(AND(ISNUMBER(X40),X40&lt;1,Y40="kg"),MAX(1,ROUND(X40*1000,0)),IF(AND(ISNUMBER(X40),X40&lt;1,Y40="L"),MAX(1,ROUND(X40*100,0)),ROUND(X40,3)))),N("X37"))</f>
        <v/>
      </c>
      <c r="AA40" s="143" t="str">
        <f>IF(1=1,IF(X40="","",IF(AND(ISNUMBER(X40),X40&lt;1,Y40="kg"),"g",IF(AND(ISNUMBER(X40),X40&lt;1,Y40="L"),"cl",Y40))),N("Y37"))</f>
        <v/>
      </c>
      <c r="AB40" s="123" t="str">
        <f>IF(1=1,IF(E40="","",IF(F40="","A CONTROLER",IF(NOT(ISNUMBER(F40)),"TEXTE",IF(OR(W40="",W40&lt;=0),"COMMANDE COUVERTS INCOMPLETE",IF(G40="","UNITE MANQUANTE",IF(COUNTIF(B384:B428,AE40)=0,"UNITE A CONTROLER","OK")))))),N("Z6"))</f>
        <v/>
      </c>
      <c r="AD40" s="144" t="str">
        <f>IF(1=1,IF(E40="","",AD9),N("AB37"))</f>
        <v/>
      </c>
      <c r="AE40" s="125" t="str">
        <f>IF(1=1,IF(G40="","",UPPER(TRIM(SUBSTITUTE(SUBSTITUTE(G40&amp;"",CHAR(160)," ")," "," ")))),N("AC37"))</f>
        <v/>
      </c>
      <c r="AG40" s="244" t="s">
        <v>60</v>
      </c>
    </row>
    <row r="41" spans="1:33" ht="15.75" x14ac:dyDescent="0.25">
      <c r="A41" s="126" t="str">
        <f>IF(1=1,IF(E41="","",A9),N("A38"))</f>
        <v/>
      </c>
      <c r="B41" s="127" t="str">
        <f>IF(1=1,IF(E41="","",B9),N("B38"))</f>
        <v/>
      </c>
      <c r="C41" s="127"/>
      <c r="D41" s="129" t="str">
        <f>IF(ISBLANK(E41),"",LARGE(D9:D40,1)+1)</f>
        <v/>
      </c>
      <c r="E41" s="130"/>
      <c r="F41" s="131"/>
      <c r="G41" s="170"/>
      <c r="H41" s="105"/>
      <c r="I41" s="132" t="str">
        <f>IF(1=1,IF(E41="","",I9),N("H38"))</f>
        <v/>
      </c>
      <c r="J41" s="133" t="str">
        <f>IF(1=1,IF(E41="","",J9),N("I38"))</f>
        <v/>
      </c>
      <c r="K41" s="134" t="str">
        <f>IF(1=1,IF(E41="","",K9),N("J38"))</f>
        <v/>
      </c>
      <c r="L41" s="135" t="str">
        <f>IF(1=1,IF(OR(J41="",O41="",NOT(ISNUMBER(J41)),NOT(ISNUMBER(O41)),J41=0),"",O41/J41),N("L38"))</f>
        <v/>
      </c>
      <c r="M41" s="136" t="str">
        <f>IF(1=1,IF(OR(L41="",NOT(ISNUMBER(F41))),"",F41*L41*IFERROR(INDEX(D384:D428,MATCH(AE41,B384:B428,0)),1)),N("M13"))</f>
        <v/>
      </c>
      <c r="N41" s="137" t="str">
        <f>IF(1=1,IF(F41="","",IF(G41="","",IFERROR(INDEX(E384:E428,MATCH(AE41,B384:B428,0)),G41&amp;""))),N("N6"))</f>
        <v/>
      </c>
      <c r="O41" s="138" t="str">
        <f>IF(1=1,IF(E41="","",O9),N("K38"))</f>
        <v/>
      </c>
      <c r="P41" s="139" t="str">
        <f>IF(1=1,IF(M41="","",IF(AND(ISNUMBER(M41),M41&lt;1,N41="kg"),MAX(1,ROUND(M41*1000,0)),IF(AND(ISNUMBER(M41),M41&lt;1,N41="L"),MAX(1,ROUND(M41*100,0)),ROUND(M41,3)))),N("O38"))</f>
        <v/>
      </c>
      <c r="Q41" s="140" t="str">
        <f>IF(1=1,IF(M41="","",IF(AND(ISNUMBER(M41),M41&lt;1,N41="kg"),"g",IF(AND(ISNUMBER(M41),M41&lt;1,N41="L"),"cl",N41))),N("P38"))</f>
        <v/>
      </c>
      <c r="R41" s="115" t="str">
        <f>IF(1=1,IF(E41="","",IF(F41="","A CONTROLER",IF(NOT(ISNUMBER(F41)),"TEXTE",IF(OR(L41="",L41&lt;=0),"COMMANDE PRINCIPALE INCOMPLETE",IF(G41="","UNITE MANQUANTE",IF(COUNTIF(B384:B428,AE41)=0,"UNITE A CONTROLER","OK")))))),N("Q9"))</f>
        <v/>
      </c>
      <c r="S41" s="105"/>
      <c r="T41" s="141">
        <f t="shared" si="2"/>
        <v>0</v>
      </c>
      <c r="U41" s="133" t="str">
        <f>IF(1=1,IF(E41="","",U9),N("S38"))</f>
        <v/>
      </c>
      <c r="V41" s="133" t="str">
        <f>IF(1=1,IF(E41="","",V9),N("T38"))</f>
        <v/>
      </c>
      <c r="W41" s="135" t="str">
        <f>IF(1=1,IF(OR(U41="",V41="",NOT(ISNUMBER(U41)),NOT(ISNUMBER(V41)),U41=0),"",V41/U41),N("U38"))</f>
        <v/>
      </c>
      <c r="X41" s="136" t="str">
        <f>IF(1=1,IF(OR(W41="",NOT(ISNUMBER(F41))),"",F41*W41*IFERROR(INDEX(D384:D428,MATCH(AE41,B384:B428,0)),1)),N("V7"))</f>
        <v/>
      </c>
      <c r="Y41" s="137" t="str">
        <f>IF(1=1,IF(F41="","",IF(G41="","",IFERROR(INDEX(E384:E428,MATCH(AE41,B384:B428,0)),G41&amp;""))),N("W6"))</f>
        <v/>
      </c>
      <c r="Z41" s="142" t="str">
        <f>IF(1=1,IF(X41="","",IF(AND(ISNUMBER(X41),X41&lt;1,Y41="kg"),MAX(1,ROUND(X41*1000,0)),IF(AND(ISNUMBER(X41),X41&lt;1,Y41="L"),MAX(1,ROUND(X41*100,0)),ROUND(X41,3)))),N("X38"))</f>
        <v/>
      </c>
      <c r="AA41" s="143" t="str">
        <f>IF(1=1,IF(X41="","",IF(AND(ISNUMBER(X41),X41&lt;1,Y41="kg"),"g",IF(AND(ISNUMBER(X41),X41&lt;1,Y41="L"),"cl",Y41))),N("Y38"))</f>
        <v/>
      </c>
      <c r="AB41" s="123" t="str">
        <f>IF(1=1,IF(E41="","",IF(F41="","A CONTROLER",IF(NOT(ISNUMBER(F41)),"TEXTE",IF(OR(W41="",W41&lt;=0),"COMMANDE COUVERTS INCOMPLETE",IF(G41="","UNITE MANQUANTE",IF(COUNTIF(B384:B428,AE41)=0,"UNITE A CONTROLER","OK")))))),N("Z6"))</f>
        <v/>
      </c>
      <c r="AD41" s="144" t="str">
        <f>IF(1=1,IF(E41="","",AD9),N("AB38"))</f>
        <v/>
      </c>
      <c r="AE41" s="125" t="str">
        <f>IF(1=1,IF(G41="","",UPPER(TRIM(SUBSTITUTE(SUBSTITUTE(G41&amp;"",CHAR(160)," ")," "," ")))),N("AC38"))</f>
        <v/>
      </c>
      <c r="AG41" s="244" t="s">
        <v>62</v>
      </c>
    </row>
    <row r="42" spans="1:33" ht="15.75" x14ac:dyDescent="0.25">
      <c r="A42" s="126" t="str">
        <f>IF(1=1,IF(E42="","",A9),N("A39"))</f>
        <v/>
      </c>
      <c r="B42" s="127" t="str">
        <f>IF(1=1,IF(E42="","",B9),N("B39"))</f>
        <v/>
      </c>
      <c r="C42" s="127"/>
      <c r="D42" s="129" t="str">
        <f>IF(ISBLANK(E42),"",LARGE(D9:D41,1)+1)</f>
        <v/>
      </c>
      <c r="E42" s="130"/>
      <c r="F42" s="131"/>
      <c r="G42" s="170"/>
      <c r="H42" s="105"/>
      <c r="I42" s="132" t="str">
        <f>IF(1=1,IF(E42="","",I9),N("H39"))</f>
        <v/>
      </c>
      <c r="J42" s="133" t="str">
        <f>IF(1=1,IF(E42="","",J9),N("I39"))</f>
        <v/>
      </c>
      <c r="K42" s="134" t="str">
        <f>IF(1=1,IF(E42="","",K9),N("J39"))</f>
        <v/>
      </c>
      <c r="L42" s="135" t="str">
        <f>IF(1=1,IF(OR(J42="",O42="",NOT(ISNUMBER(J42)),NOT(ISNUMBER(O42)),J42=0),"",O42/J42),N("L39"))</f>
        <v/>
      </c>
      <c r="M42" s="136" t="str">
        <f>IF(1=1,IF(OR(L42="",NOT(ISNUMBER(F42))),"",F42*L42*IFERROR(INDEX(D384:D428,MATCH(AE42,B384:B428,0)),1)),N("M13"))</f>
        <v/>
      </c>
      <c r="N42" s="137" t="str">
        <f>IF(1=1,IF(F42="","",IF(G42="","",IFERROR(INDEX(E384:E428,MATCH(AE42,B384:B428,0)),G42&amp;""))),N("N6"))</f>
        <v/>
      </c>
      <c r="O42" s="138" t="str">
        <f>IF(1=1,IF(E42="","",O9),N("K39"))</f>
        <v/>
      </c>
      <c r="P42" s="139" t="str">
        <f>IF(1=1,IF(M42="","",IF(AND(ISNUMBER(M42),M42&lt;1,N42="kg"),MAX(1,ROUND(M42*1000,0)),IF(AND(ISNUMBER(M42),M42&lt;1,N42="L"),MAX(1,ROUND(M42*100,0)),ROUND(M42,3)))),N("O39"))</f>
        <v/>
      </c>
      <c r="Q42" s="140" t="str">
        <f>IF(1=1,IF(M42="","",IF(AND(ISNUMBER(M42),M42&lt;1,N42="kg"),"g",IF(AND(ISNUMBER(M42),M42&lt;1,N42="L"),"cl",N42))),N("P39"))</f>
        <v/>
      </c>
      <c r="R42" s="115" t="str">
        <f>IF(1=1,IF(E42="","",IF(F42="","A CONTROLER",IF(NOT(ISNUMBER(F42)),"TEXTE",IF(OR(L42="",L42&lt;=0),"COMMANDE PRINCIPALE INCOMPLETE",IF(G42="","UNITE MANQUANTE",IF(COUNTIF(B384:B428,AE42)=0,"UNITE A CONTROLER","OK")))))),N("Q9"))</f>
        <v/>
      </c>
      <c r="S42" s="105"/>
      <c r="T42" s="141">
        <f t="shared" si="2"/>
        <v>0</v>
      </c>
      <c r="U42" s="133" t="str">
        <f>IF(1=1,IF(E42="","",U9),N("S39"))</f>
        <v/>
      </c>
      <c r="V42" s="133" t="str">
        <f>IF(1=1,IF(E42="","",V9),N("T39"))</f>
        <v/>
      </c>
      <c r="W42" s="135" t="str">
        <f>IF(1=1,IF(OR(U42="",V42="",NOT(ISNUMBER(U42)),NOT(ISNUMBER(V42)),U42=0),"",V42/U42),N("U39"))</f>
        <v/>
      </c>
      <c r="X42" s="136" t="str">
        <f>IF(1=1,IF(OR(W42="",NOT(ISNUMBER(F42))),"",F42*W42*IFERROR(INDEX(D384:D428,MATCH(AE42,B384:B428,0)),1)),N("V7"))</f>
        <v/>
      </c>
      <c r="Y42" s="137" t="str">
        <f>IF(1=1,IF(F42="","",IF(G42="","",IFERROR(INDEX(E384:E428,MATCH(AE42,B384:B428,0)),G42&amp;""))),N("W6"))</f>
        <v/>
      </c>
      <c r="Z42" s="142" t="str">
        <f>IF(1=1,IF(X42="","",IF(AND(ISNUMBER(X42),X42&lt;1,Y42="kg"),MAX(1,ROUND(X42*1000,0)),IF(AND(ISNUMBER(X42),X42&lt;1,Y42="L"),MAX(1,ROUND(X42*100,0)),ROUND(X42,3)))),N("X39"))</f>
        <v/>
      </c>
      <c r="AA42" s="143" t="str">
        <f>IF(1=1,IF(X42="","",IF(AND(ISNUMBER(X42),X42&lt;1,Y42="kg"),"g",IF(AND(ISNUMBER(X42),X42&lt;1,Y42="L"),"cl",Y42))),N("Y39"))</f>
        <v/>
      </c>
      <c r="AB42" s="123" t="str">
        <f>IF(1=1,IF(E42="","",IF(F42="","A CONTROLER",IF(NOT(ISNUMBER(F42)),"TEXTE",IF(OR(W42="",W42&lt;=0),"COMMANDE COUVERTS INCOMPLETE",IF(G42="","UNITE MANQUANTE",IF(COUNTIF(B384:B428,AE42)=0,"UNITE A CONTROLER","OK")))))),N("Z6"))</f>
        <v/>
      </c>
      <c r="AD42" s="144" t="str">
        <f>IF(1=1,IF(E42="","",AD9),N("AB39"))</f>
        <v/>
      </c>
      <c r="AE42" s="125" t="str">
        <f>IF(1=1,IF(G42="","",UPPER(TRIM(SUBSTITUTE(SUBSTITUTE(G42&amp;"",CHAR(160)," ")," "," ")))),N("AC39"))</f>
        <v/>
      </c>
      <c r="AG42" s="244" t="s">
        <v>64</v>
      </c>
    </row>
    <row r="43" spans="1:33" ht="15.75" x14ac:dyDescent="0.25">
      <c r="A43" s="126" t="str">
        <f>IF(1=1,IF(E43="","",A9),N("A40"))</f>
        <v/>
      </c>
      <c r="B43" s="127" t="str">
        <f>IF(1=1,IF(E43="","",B9),N("B40"))</f>
        <v/>
      </c>
      <c r="C43" s="127"/>
      <c r="D43" s="129" t="str">
        <f>IF(ISBLANK(E43),"",LARGE(D9:D42,1)+1)</f>
        <v/>
      </c>
      <c r="E43" s="130"/>
      <c r="F43" s="131"/>
      <c r="G43" s="170"/>
      <c r="H43" s="105"/>
      <c r="I43" s="132" t="str">
        <f>IF(1=1,IF(E43="","",I9),N("H40"))</f>
        <v/>
      </c>
      <c r="J43" s="133" t="str">
        <f>IF(1=1,IF(E43="","",J9),N("I40"))</f>
        <v/>
      </c>
      <c r="K43" s="134" t="str">
        <f>IF(1=1,IF(E43="","",K9),N("J40"))</f>
        <v/>
      </c>
      <c r="L43" s="135" t="str">
        <f>IF(1=1,IF(OR(J43="",O43="",NOT(ISNUMBER(J43)),NOT(ISNUMBER(O43)),J43=0),"",O43/J43),N("L40"))</f>
        <v/>
      </c>
      <c r="M43" s="146" t="str">
        <f>IF(1=1,IF(OR(L43="",NOT(ISNUMBER(F43))),"",F43*L43*IFERROR(INDEX(D384:D428,MATCH(AE43,B384:B428,0)),1)),N("M13"))</f>
        <v/>
      </c>
      <c r="N43" s="147" t="str">
        <f>IF(1=1,IF(F43="","",IF(G43="","",IFERROR(INDEX(E384:E428,MATCH(AE43,B384:B428,0)),G43&amp;""))),N("N6"))</f>
        <v/>
      </c>
      <c r="O43" s="138" t="str">
        <f>IF(1=1,IF(E43="","",O9),N("K40"))</f>
        <v/>
      </c>
      <c r="P43" s="139" t="str">
        <f>IF(1=1,IF(M43="","",IF(AND(ISNUMBER(M43),M43&lt;1,N43="kg"),MAX(1,ROUND(M43*1000,0)),IF(AND(ISNUMBER(M43),M43&lt;1,N43="L"),MAX(1,ROUND(M43*100,0)),ROUND(M43,3)))),N("O40"))</f>
        <v/>
      </c>
      <c r="Q43" s="140" t="str">
        <f>IF(1=1,IF(M43="","",IF(AND(ISNUMBER(M43),M43&lt;1,N43="kg"),"g",IF(AND(ISNUMBER(M43),M43&lt;1,N43="L"),"cl",N43))),N("P40"))</f>
        <v/>
      </c>
      <c r="R43" s="115" t="str">
        <f>IF(1=1,IF(E43="","",IF(F43="","A CONTROLER",IF(NOT(ISNUMBER(F43)),"TEXTE",IF(OR(L43="",L43&lt;=0),"COMMANDE PRINCIPALE INCOMPLETE",IF(G43="","UNITE MANQUANTE",IF(COUNTIF(B384:B428,AE43)=0,"UNITE A CONTROLER","OK")))))),N("Q9"))</f>
        <v/>
      </c>
      <c r="S43" s="105"/>
      <c r="T43" s="141">
        <f t="shared" si="2"/>
        <v>0</v>
      </c>
      <c r="U43" s="133" t="str">
        <f>IF(1=1,IF(E43="","",U9),N("S40"))</f>
        <v/>
      </c>
      <c r="V43" s="133" t="str">
        <f>IF(1=1,IF(E43="","",V9),N("T40"))</f>
        <v/>
      </c>
      <c r="W43" s="135" t="str">
        <f>IF(1=1,IF(OR(U43="",V43="",NOT(ISNUMBER(U43)),NOT(ISNUMBER(V43)),U43=0),"",V43/U43),N("U40"))</f>
        <v/>
      </c>
      <c r="X43" s="133" t="str">
        <f>IF(1=1,IF(OR(W43="",NOT(ISNUMBER(F43))),"",F43*W43*IFERROR(INDEX(D384:D428,MATCH(AE43,B384:B428,0)),1)),N("V7"))</f>
        <v/>
      </c>
      <c r="Y43" s="134" t="str">
        <f>IF(1=1,IF(F43="","",IF(G43="","",IFERROR(INDEX(E384:E428,MATCH(AE43,B384:B428,0)),G43&amp;""))),N("W6"))</f>
        <v/>
      </c>
      <c r="Z43" s="142" t="str">
        <f>IF(1=1,IF(X43="","",IF(AND(ISNUMBER(X43),X43&lt;1,Y43="kg"),MAX(1,ROUND(X43*1000,0)),IF(AND(ISNUMBER(X43),X43&lt;1,Y43="L"),MAX(1,ROUND(X43*100,0)),ROUND(X43,3)))),N("X40"))</f>
        <v/>
      </c>
      <c r="AA43" s="143" t="str">
        <f>IF(1=1,IF(X43="","",IF(AND(ISNUMBER(X43),X43&lt;1,Y43="kg"),"g",IF(AND(ISNUMBER(X43),X43&lt;1,Y43="L"),"cl",Y43))),N("Y40"))</f>
        <v/>
      </c>
      <c r="AB43" s="123" t="str">
        <f>IF(1=1,IF(E43="","",IF(F43="","A CONTROLER",IF(NOT(ISNUMBER(F43)),"TEXTE",IF(OR(W43="",W43&lt;=0),"COMMANDE COUVERTS INCOMPLETE",IF(G43="","UNITE MANQUANTE",IF(COUNTIF(B384:B428,AE43)=0,"UNITE A CONTROLER","OK")))))),N("Z6"))</f>
        <v/>
      </c>
      <c r="AD43" s="144" t="str">
        <f>IF(1=1,IF(E43="","",AD9),N("AB40"))</f>
        <v/>
      </c>
      <c r="AE43" s="125" t="str">
        <f>IF(1=1,IF(G43="","",UPPER(TRIM(SUBSTITUTE(SUBSTITUTE(G43&amp;"",CHAR(160)," ")," "," ")))),N("AC40"))</f>
        <v/>
      </c>
      <c r="AG43" s="244" t="s">
        <v>66</v>
      </c>
    </row>
    <row r="44" spans="1:33" ht="23.25" x14ac:dyDescent="0.25">
      <c r="A44" s="85"/>
      <c r="B44" s="86" t="s">
        <v>227</v>
      </c>
      <c r="C44" s="87"/>
      <c r="D44" s="87" t="s">
        <v>228</v>
      </c>
      <c r="E44" s="87"/>
      <c r="F44" s="87"/>
      <c r="G44" s="87"/>
      <c r="H44" s="88"/>
      <c r="I44" s="87"/>
      <c r="J44" s="87"/>
      <c r="K44" s="87"/>
      <c r="L44" s="87"/>
      <c r="M44" s="87"/>
      <c r="N44" s="87"/>
      <c r="O44" s="87"/>
      <c r="P44" s="87" t="str">
        <f>D44</f>
        <v>HORS D'ŒUVRES - FROIDS</v>
      </c>
      <c r="Q44" s="87"/>
      <c r="R44" s="87"/>
      <c r="S44" s="88"/>
      <c r="T44" s="89" t="s">
        <v>664</v>
      </c>
      <c r="U44" s="90" cm="1">
        <f t="array" ref="U44">SUMPRODUCT(LEN(E46:E80)-LEN(SUBSTITUTE(E46:E80,"*","")))</f>
        <v>0</v>
      </c>
      <c r="V44" s="87"/>
      <c r="W44" s="87" t="str">
        <f>D44</f>
        <v>HORS D'ŒUVRES - FROIDS</v>
      </c>
      <c r="X44" s="87"/>
      <c r="Y44" s="87"/>
      <c r="Z44" s="87"/>
      <c r="AA44" s="87"/>
      <c r="AB44" s="87"/>
      <c r="AC44" s="87"/>
      <c r="AD44" s="87"/>
      <c r="AE44" s="91" t="str">
        <f>B46</f>
        <v>NOM DE LA RECETTE À SAISIR</v>
      </c>
      <c r="AG44" s="244" t="s">
        <v>68</v>
      </c>
    </row>
    <row r="45" spans="1:33" ht="45" customHeight="1" thickBot="1" x14ac:dyDescent="0.3">
      <c r="A45" s="156" t="s">
        <v>155</v>
      </c>
      <c r="B45" s="92" t="s">
        <v>1</v>
      </c>
      <c r="C45" s="92" t="s">
        <v>142</v>
      </c>
      <c r="D45" s="92" t="s">
        <v>2</v>
      </c>
      <c r="E45" s="92" t="s">
        <v>117</v>
      </c>
      <c r="F45" s="92" t="s">
        <v>3</v>
      </c>
      <c r="G45" s="92" t="s">
        <v>4</v>
      </c>
      <c r="H45" s="81"/>
      <c r="I45" s="157" t="s">
        <v>5</v>
      </c>
      <c r="J45" s="92" t="s">
        <v>114</v>
      </c>
      <c r="K45" s="92" t="s">
        <v>4</v>
      </c>
      <c r="L45" s="92" t="s">
        <v>6</v>
      </c>
      <c r="M45" s="94" t="s">
        <v>7</v>
      </c>
      <c r="N45" s="94" t="s">
        <v>116</v>
      </c>
      <c r="O45" s="95" t="s">
        <v>115</v>
      </c>
      <c r="P45" s="96" t="s">
        <v>8</v>
      </c>
      <c r="Q45" s="97" t="s">
        <v>9</v>
      </c>
      <c r="R45" s="92" t="s">
        <v>10</v>
      </c>
      <c r="S45" s="81"/>
      <c r="T45" s="92" t="s">
        <v>117</v>
      </c>
      <c r="U45" s="98" t="s">
        <v>11</v>
      </c>
      <c r="V45" s="95" t="s">
        <v>12</v>
      </c>
      <c r="W45" s="92" t="s">
        <v>13</v>
      </c>
      <c r="X45" s="94" t="s">
        <v>7</v>
      </c>
      <c r="Y45" s="94" t="s">
        <v>116</v>
      </c>
      <c r="Z45" s="99" t="s">
        <v>8</v>
      </c>
      <c r="AA45" s="97" t="s">
        <v>9</v>
      </c>
      <c r="AB45" s="99" t="s">
        <v>10</v>
      </c>
      <c r="AC45" s="240"/>
      <c r="AD45" s="92" t="s">
        <v>14</v>
      </c>
      <c r="AE45" s="92" t="s">
        <v>15</v>
      </c>
      <c r="AG45" s="244" t="s">
        <v>70</v>
      </c>
    </row>
    <row r="46" spans="1:33" ht="18.75" x14ac:dyDescent="0.25">
      <c r="A46" s="158" t="s">
        <v>5640</v>
      </c>
      <c r="B46" s="101" t="s">
        <v>20</v>
      </c>
      <c r="C46" s="101"/>
      <c r="D46" s="102">
        <v>0</v>
      </c>
      <c r="E46" s="103" t="s">
        <v>21</v>
      </c>
      <c r="F46" s="104">
        <v>10</v>
      </c>
      <c r="G46" s="8" t="s">
        <v>119</v>
      </c>
      <c r="H46" s="105"/>
      <c r="I46" s="106" t="str">
        <f>E46</f>
        <v>ÉLÉMENT PRINCIPAL À SAISIR</v>
      </c>
      <c r="J46" s="107">
        <f>F46</f>
        <v>10</v>
      </c>
      <c r="K46" s="108" t="str">
        <f>G46</f>
        <v>Quoi ?</v>
      </c>
      <c r="L46" s="109">
        <f>IF(1=1,IF(OR(J46="",O46="",NOT(ISNUMBER(J46)),NOT(ISNUMBER(O46)),J46=0),"",O46/J46),N("L6"))</f>
        <v>15</v>
      </c>
      <c r="M46" s="110">
        <f>IF(1=1,IF(OR(L46="",NOT(ISNUMBER(F46))),"",F46*L46*IFERROR(INDEX(D384:D428,MATCH(AE46,B384:B428,0)),1)),N("M13"))</f>
        <v>150</v>
      </c>
      <c r="N46" s="111" t="str">
        <f>IF(1=1,IF(F46="","",IF(G46="","",IFERROR(INDEX(E384:E428,MATCH(AE46,B384:B428,0)),G46&amp;""))),N("N6"))</f>
        <v>Quoi ?</v>
      </c>
      <c r="O46" s="112">
        <v>150</v>
      </c>
      <c r="P46" s="113">
        <f>IF(1=1,IF(M46="","",IF(AND(ISNUMBER(M46),M46&lt;1,N46="kg"),MAX(1,ROUND(M46*1000,0)),IF(AND(ISNUMBER(M46),M46&lt;1,N46="L"),MAX(1,ROUND(M46*100,0)),ROUND(M46,3)))),N("O6"))</f>
        <v>150</v>
      </c>
      <c r="Q46" s="114" t="str">
        <f>IF(1=1,IF(M46="","",IF(AND(ISNUMBER(M46),M46&lt;1,N46="kg"),"g",IF(AND(ISNUMBER(M46),M46&lt;1,N46="L"),"cl",N46))),N("P6"))</f>
        <v>Quoi ?</v>
      </c>
      <c r="R46" s="115" t="str">
        <f>IF(1=1,IF(E46="","",IF(F46="","A CONTROLER",IF(NOT(ISNUMBER(F46)),"TEXTE",IF(OR(L46="",L46&lt;=0),"COMMANDE PRINCIPALE INCOMPLETE",IF(G46="","UNITE MANQUANTE",IF(COUNTIF(B384:B428,AE46)=0,"UNITE A CONTROLER","OK")))))),N("Q9"))</f>
        <v>UNITE A CONTROLER</v>
      </c>
      <c r="S46" s="105"/>
      <c r="T46" s="159" t="str">
        <f>B46</f>
        <v>NOM DE LA RECETTE À SAISIR</v>
      </c>
      <c r="U46" s="117">
        <v>100</v>
      </c>
      <c r="V46" s="112">
        <v>150</v>
      </c>
      <c r="W46" s="118">
        <f>IF(1=1,IF(OR(U46="",V46="",NOT(ISNUMBER(U46)),NOT(ISNUMBER(V46)),U46=0),"",V46/U46),N("U6"))</f>
        <v>1.5</v>
      </c>
      <c r="X46" s="119">
        <f>IF(1=1,IF(OR(W46="",NOT(ISNUMBER(F46))),"",F46*W46*IFERROR(INDEX(D384:D428,MATCH(AE46,B384:B428,0)),1)),N("V7"))</f>
        <v>15</v>
      </c>
      <c r="Y46" s="120" t="str">
        <f>IF(1=1,IF(F46="","",IF(G46="","",IFERROR(INDEX(E384:E428,MATCH(AE46,B384:B428,0)),G46&amp;""))),N("W6"))</f>
        <v>Quoi ?</v>
      </c>
      <c r="Z46" s="121">
        <f>IF(1=1,IF(X46="","",IF(AND(ISNUMBER(X46),X46&lt;1,Y46="kg"),MAX(1,ROUND(X46*1000,0)),IF(AND(ISNUMBER(X46),X46&lt;1,Y46="L"),MAX(1,ROUND(X46*100,0)),ROUND(X46,3)))),N("X6"))</f>
        <v>15</v>
      </c>
      <c r="AA46" s="122" t="str">
        <f>IF(1=1,IF(X46="","",IF(AND(ISNUMBER(X46),X46&lt;1,Y46="kg"),"g",IF(AND(ISNUMBER(X46),X46&lt;1,Y46="L"),"cl",Y46))),N("Y6"))</f>
        <v>Quoi ?</v>
      </c>
      <c r="AB46" s="123" t="str">
        <f>IF(1=1,IF(E46="","",IF(F46="","A CONTROLER",IF(NOT(ISNUMBER(F46)),"TEXTE",IF(OR(W46="",W46&lt;=0),"COMMANDE COUVERTS INCOMPLETE",IF(G46="","UNITE MANQUANTE",IF(COUNTIF(B384:B428,AE46)=0,"UNITE A CONTROLER","OK")))))),N("Z6"))</f>
        <v>UNITE A CONTROLER</v>
      </c>
      <c r="AD46" s="124">
        <v>62</v>
      </c>
      <c r="AE46" s="125" t="str">
        <f>IF(1=1,IF(G46="","",UPPER(TRIM(SUBSTITUTE(SUBSTITUTE(G46&amp;"",CHAR(160)," ")," "," ")))),N("AC6"))</f>
        <v>QUOI ?</v>
      </c>
      <c r="AG46" s="244" t="s">
        <v>72</v>
      </c>
    </row>
    <row r="47" spans="1:33" ht="15.75" x14ac:dyDescent="0.25">
      <c r="A47" s="160" t="str">
        <f>IF(1=1,IF(E47="","",A46),N("A7"))</f>
        <v/>
      </c>
      <c r="B47" s="127" t="str">
        <f>IF(1=1,IF(E47="","",B46),N("B7"))</f>
        <v/>
      </c>
      <c r="C47" s="127"/>
      <c r="D47" s="129" t="str">
        <f>IF(ISBLANK(E47),"",LARGE(D46:D46,1)+1)</f>
        <v/>
      </c>
      <c r="E47" s="130"/>
      <c r="F47" s="131"/>
      <c r="G47" s="170"/>
      <c r="H47" s="105"/>
      <c r="I47" s="132" t="str">
        <f>IF(1=1,IF(E47="","",I46),N("H7"))</f>
        <v/>
      </c>
      <c r="J47" s="133" t="str">
        <f>IF(1=1,IF(E47="","",J46),N("I7"))</f>
        <v/>
      </c>
      <c r="K47" s="134" t="str">
        <f>IF(1=1,IF(E47="","",K46),N("J7"))</f>
        <v/>
      </c>
      <c r="L47" s="135" t="str">
        <f>IF(1=1,IF(OR(J47="",O47="",NOT(ISNUMBER(J47)),NOT(ISNUMBER(O47)),J47=0),"",O47/J47),N("L7"))</f>
        <v/>
      </c>
      <c r="M47" s="136" t="str">
        <f>IF(1=1,IF(OR(L47="",NOT(ISNUMBER(F47))),"",F47*L47*IFERROR(INDEX(D384:D428,MATCH(AE47,B384:B428,0)),1)),N("M13"))</f>
        <v/>
      </c>
      <c r="N47" s="137" t="str">
        <f>IF(1=1,IF(F47="","",IF(G47="","",IFERROR(INDEX(E384:E428,MATCH(AE47,B384:B428,0)),G47&amp;""))),N("N6"))</f>
        <v/>
      </c>
      <c r="O47" s="138" t="str">
        <f>IF(1=1,IF(E47="","",O46),N("K7"))</f>
        <v/>
      </c>
      <c r="P47" s="139" t="str">
        <f>IF(1=1,IF(M47="","",IF(AND(ISNUMBER(M47),M47&lt;1,N47="kg"),MAX(1,ROUND(M47*1000,0)),IF(AND(ISNUMBER(M47),M47&lt;1,N47="L"),MAX(1,ROUND(M47*100,0)),ROUND(M47,3)))),N("O7"))</f>
        <v/>
      </c>
      <c r="Q47" s="140" t="str">
        <f>IF(1=1,IF(M47="","",IF(AND(ISNUMBER(M47),M47&lt;1,N47="kg"),"g",IF(AND(ISNUMBER(M47),M47&lt;1,N47="L"),"cl",N47))),N("P7"))</f>
        <v/>
      </c>
      <c r="R47" s="161" t="str">
        <f>IF(1=1,IF(E47="","",IF(F47="","A CONTROLER",IF(NOT(ISNUMBER(F47)),"TEXTE",IF(OR(L47="",L47&lt;=0),"COMMANDE PRINCIPALE INCOMPLETE",IF(G47="","UNITE MANQUANTE",IF(COUNTIF(B384:B428,AE47)=0,"UNITE A CONTROLER","OK")))))),N("Q9"))</f>
        <v/>
      </c>
      <c r="S47" s="105"/>
      <c r="T47" s="141">
        <f t="shared" ref="T47:T80" si="12">E47</f>
        <v>0</v>
      </c>
      <c r="U47" s="133" t="str">
        <f>IF(1=1,IF(E47="","",U46),N("S7"))</f>
        <v/>
      </c>
      <c r="V47" s="133" t="str">
        <f>IF(1=1,IF(E47="","",V46),N("T7"))</f>
        <v/>
      </c>
      <c r="W47" s="135" t="str">
        <f>IF(1=1,IF(OR(U47="",V47="",NOT(ISNUMBER(U47)),NOT(ISNUMBER(V47)),U47=0),"",V47/U47),N("U7"))</f>
        <v/>
      </c>
      <c r="X47" s="136" t="str">
        <f>IF(1=1,IF(OR(W47="",NOT(ISNUMBER(F47))),"",F47*W47*IFERROR(INDEX(D384:D428,MATCH(AE47,B384:B428,0)),1)),N("V7"))</f>
        <v/>
      </c>
      <c r="Y47" s="137" t="str">
        <f>IF(1=1,IF(F47="","",IF(G47="","",IFERROR(INDEX(E384:E428,MATCH(AE47,B384:B428,0)),G47&amp;""))),N("W6"))</f>
        <v/>
      </c>
      <c r="Z47" s="142" t="str">
        <f>IF(1=1,IF(X47="","",IF(AND(ISNUMBER(X47),X47&lt;1,Y47="kg"),MAX(1,ROUND(X47*1000,0)),IF(AND(ISNUMBER(X47),X47&lt;1,Y47="L"),MAX(1,ROUND(X47*100,0)),ROUND(X47,3)))),N("X7"))</f>
        <v/>
      </c>
      <c r="AA47" s="143" t="str">
        <f>IF(1=1,IF(X47="","",IF(AND(ISNUMBER(X47),X47&lt;1,Y47="kg"),"g",IF(AND(ISNUMBER(X47),X47&lt;1,Y47="L"),"cl",Y47))),N("Y7"))</f>
        <v/>
      </c>
      <c r="AB47" s="123" t="str">
        <f>IF(1=1,IF(E47="","",IF(F47="","A CONTROLER",IF(NOT(ISNUMBER(F47)),"TEXTE",IF(OR(W47="",W47&lt;=0),"COMMANDE COUVERTS INCOMPLETE",IF(G47="","UNITE MANQUANTE",IF(COUNTIF(B384:B428,AE47)=0,"UNITE A CONTROLER","OK")))))),N("Z6"))</f>
        <v/>
      </c>
      <c r="AD47" s="144" t="str">
        <f>IF(1=1,IF(E47="","",AD46),N("AB7"))</f>
        <v/>
      </c>
      <c r="AE47" s="125" t="str">
        <f>IF(1=1,IF(G47="","",UPPER(TRIM(SUBSTITUTE(SUBSTITUTE(G47&amp;"",CHAR(160)," ")," "," ")))),N("AC7"))</f>
        <v/>
      </c>
      <c r="AG47" s="244" t="s">
        <v>74</v>
      </c>
    </row>
    <row r="48" spans="1:33" ht="15.75" x14ac:dyDescent="0.25">
      <c r="A48" s="160" t="str">
        <f>IF(1=1,IF(E48="","",A46),N("A8"))</f>
        <v/>
      </c>
      <c r="B48" s="127" t="str">
        <f>IF(1=1,IF(E48="","",B46),N("B8"))</f>
        <v/>
      </c>
      <c r="C48" s="127"/>
      <c r="D48" s="129" t="str">
        <f>IF(ISBLANK(E48),"",LARGE(D46:D47,1)+1)</f>
        <v/>
      </c>
      <c r="E48" s="130"/>
      <c r="F48" s="131"/>
      <c r="G48" s="170"/>
      <c r="H48" s="105"/>
      <c r="I48" s="132" t="str">
        <f>IF(1=1,IF(E48="","",I46),N("H8"))</f>
        <v/>
      </c>
      <c r="J48" s="133" t="str">
        <f>IF(1=1,IF(E48="","",J46),N("I8"))</f>
        <v/>
      </c>
      <c r="K48" s="134" t="str">
        <f>IF(1=1,IF(E48="","",K46),N("J8"))</f>
        <v/>
      </c>
      <c r="L48" s="135" t="str">
        <f>IF(1=1,IF(OR(J48="",O48="",NOT(ISNUMBER(J48)),NOT(ISNUMBER(O48)),J48=0),"",O48/J48),N("L8"))</f>
        <v/>
      </c>
      <c r="M48" s="136" t="str">
        <f>IF(1=1,IF(OR(L48="",NOT(ISNUMBER(F48))),"",F48*L48*IFERROR(INDEX(D384:D428,MATCH(AE48,B384:B428,0)),1)),N("M13"))</f>
        <v/>
      </c>
      <c r="N48" s="137" t="str">
        <f>IF(1=1,IF(F48="","",IF(G48="","",IFERROR(INDEX(E384:E428,MATCH(AE48,B384:B428,0)),G48&amp;""))),N("N6"))</f>
        <v/>
      </c>
      <c r="O48" s="138" t="str">
        <f>IF(1=1,IF(E48="","",O46),N("K8"))</f>
        <v/>
      </c>
      <c r="P48" s="139" t="str">
        <f>IF(1=1,IF(M48="","",IF(AND(ISNUMBER(M48),M48&lt;1,N48="kg"),MAX(1,ROUND(M48*1000,0)),IF(AND(ISNUMBER(M48),M48&lt;1,N48="L"),MAX(1,ROUND(M48*100,0)),ROUND(M48,3)))),N("O8"))</f>
        <v/>
      </c>
      <c r="Q48" s="140" t="str">
        <f>IF(1=1,IF(M48="","",IF(AND(ISNUMBER(M48),M48&lt;1,N48="kg"),"g",IF(AND(ISNUMBER(M48),M48&lt;1,N48="L"),"cl",N48))),N("P8"))</f>
        <v/>
      </c>
      <c r="R48" s="161" t="str">
        <f>IF(1=1,IF(E48="","",IF(F48="","A CONTROLER",IF(NOT(ISNUMBER(F48)),"TEXTE",IF(OR(L48="",L48&lt;=0),"COMMANDE PRINCIPALE INCOMPLETE",IF(G48="","UNITE MANQUANTE",IF(COUNTIF(B384:B428,AE48)=0,"UNITE A CONTROLER","OK")))))),N("Q9"))</f>
        <v/>
      </c>
      <c r="S48" s="105"/>
      <c r="T48" s="141">
        <f t="shared" si="12"/>
        <v>0</v>
      </c>
      <c r="U48" s="133" t="str">
        <f>IF(1=1,IF(E48="","",U46),N("S8"))</f>
        <v/>
      </c>
      <c r="V48" s="133" t="str">
        <f>IF(1=1,IF(E48="","",V46),N("T8"))</f>
        <v/>
      </c>
      <c r="W48" s="135" t="str">
        <f>IF(1=1,IF(OR(U48="",V48="",NOT(ISNUMBER(U48)),NOT(ISNUMBER(V48)),U48=0),"",V48/U48),N("U8"))</f>
        <v/>
      </c>
      <c r="X48" s="136" t="str">
        <f>IF(1=1,IF(OR(W48="",NOT(ISNUMBER(F48))),"",F48*W48*IFERROR(INDEX(D384:D428,MATCH(AE48,B384:B428,0)),1)),N("V7"))</f>
        <v/>
      </c>
      <c r="Y48" s="137" t="str">
        <f>IF(1=1,IF(F48="","",IF(G48="","",IFERROR(INDEX(E384:E428,MATCH(AE48,B384:B428,0)),G48&amp;""))),N("W6"))</f>
        <v/>
      </c>
      <c r="Z48" s="142" t="str">
        <f>IF(1=1,IF(X48="","",IF(AND(ISNUMBER(X48),X48&lt;1,Y48="kg"),MAX(1,ROUND(X48*1000,0)),IF(AND(ISNUMBER(X48),X48&lt;1,Y48="L"),MAX(1,ROUND(X48*100,0)),ROUND(X48,3)))),N("X8"))</f>
        <v/>
      </c>
      <c r="AA48" s="143" t="str">
        <f>IF(1=1,IF(X48="","",IF(AND(ISNUMBER(X48),X48&lt;1,Y48="kg"),"g",IF(AND(ISNUMBER(X48),X48&lt;1,Y48="L"),"cl",Y48))),N("Y8"))</f>
        <v/>
      </c>
      <c r="AB48" s="123" t="str">
        <f>IF(1=1,IF(E48="","",IF(F48="","A CONTROLER",IF(NOT(ISNUMBER(F48)),"TEXTE",IF(OR(W48="",W48&lt;=0),"COMMANDE COUVERTS INCOMPLETE",IF(G48="","UNITE MANQUANTE",IF(COUNTIF(B384:B428,AE48)=0,"UNITE A CONTROLER","OK")))))),N("Z6"))</f>
        <v/>
      </c>
      <c r="AD48" s="144" t="str">
        <f>IF(1=1,IF(E48="","",AD46),N("AB8"))</f>
        <v/>
      </c>
      <c r="AE48" s="125" t="str">
        <f>IF(1=1,IF(G48="","",UPPER(TRIM(SUBSTITUTE(SUBSTITUTE(G48&amp;"",CHAR(160)," ")," "," ")))),N("AC8"))</f>
        <v/>
      </c>
      <c r="AG48" s="244" t="s">
        <v>76</v>
      </c>
    </row>
    <row r="49" spans="1:33" ht="15.75" x14ac:dyDescent="0.25">
      <c r="A49" s="160" t="str">
        <f>IF(1=1,IF(E49="","",A46),N("A9"))</f>
        <v/>
      </c>
      <c r="B49" s="127" t="str">
        <f>IF(1=1,IF(E49="","",B46),N("B9"))</f>
        <v/>
      </c>
      <c r="C49" s="127"/>
      <c r="D49" s="129" t="str">
        <f>IF(ISBLANK(E49),"",LARGE(D46:D48,1)+1)</f>
        <v/>
      </c>
      <c r="E49" s="130"/>
      <c r="F49" s="131"/>
      <c r="G49" s="170"/>
      <c r="H49" s="105"/>
      <c r="I49" s="132" t="str">
        <f>IF(1=1,IF(E49="","",I46),N("H9"))</f>
        <v/>
      </c>
      <c r="J49" s="133" t="str">
        <f>IF(1=1,IF(E49="","",J46),N("I9"))</f>
        <v/>
      </c>
      <c r="K49" s="134" t="str">
        <f>IF(1=1,IF(E49="","",K46),N("J9"))</f>
        <v/>
      </c>
      <c r="L49" s="135" t="str">
        <f>IF(1=1,IF(OR(J49="",O49="",NOT(ISNUMBER(J49)),NOT(ISNUMBER(O49)),J49=0),"",O49/J49),N("L9"))</f>
        <v/>
      </c>
      <c r="M49" s="136" t="str">
        <f>IF(1=1,IF(OR(L49="",NOT(ISNUMBER(F49))),"",F49*L49*IFERROR(INDEX(D384:D428,MATCH(AE49,B384:B428,0)),1)),N("M13"))</f>
        <v/>
      </c>
      <c r="N49" s="137" t="str">
        <f>IF(1=1,IF(F49="","",IF(G49="","",IFERROR(INDEX(E384:E428,MATCH(AE49,B384:B428,0)),G49&amp;""))),N("N6"))</f>
        <v/>
      </c>
      <c r="O49" s="138" t="str">
        <f>IF(1=1,IF(E49="","",O46),N("K9"))</f>
        <v/>
      </c>
      <c r="P49" s="139" t="str">
        <f>IF(1=1,IF(M49="","",IF(AND(ISNUMBER(M49),M49&lt;1,N49="kg"),MAX(1,ROUND(M49*1000,0)),IF(AND(ISNUMBER(M49),M49&lt;1,N49="L"),MAX(1,ROUND(M49*100,0)),ROUND(M49,3)))),N("O9"))</f>
        <v/>
      </c>
      <c r="Q49" s="140" t="str">
        <f>IF(1=1,IF(M49="","",IF(AND(ISNUMBER(M49),M49&lt;1,N49="kg"),"g",IF(AND(ISNUMBER(M49),M49&lt;1,N49="L"),"cl",N49))),N("P9"))</f>
        <v/>
      </c>
      <c r="R49" s="161" t="str">
        <f>IF(1=1,IF(E49="","",IF(F49="","A CONTROLER",IF(NOT(ISNUMBER(F49)),"TEXTE",IF(OR(L49="",L49&lt;=0),"COMMANDE PRINCIPALE INCOMPLETE",IF(G49="","UNITE MANQUANTE",IF(COUNTIF(B384:B428,AE49)=0,"UNITE A CONTROLER","OK")))))),N("Q9"))</f>
        <v/>
      </c>
      <c r="S49" s="105"/>
      <c r="T49" s="141">
        <f t="shared" si="12"/>
        <v>0</v>
      </c>
      <c r="U49" s="133" t="str">
        <f>IF(1=1,IF(E49="","",U46),N("S9"))</f>
        <v/>
      </c>
      <c r="V49" s="133" t="str">
        <f>IF(1=1,IF(E49="","",V46),N("T9"))</f>
        <v/>
      </c>
      <c r="W49" s="135" t="str">
        <f>IF(1=1,IF(OR(U49="",V49="",NOT(ISNUMBER(U49)),NOT(ISNUMBER(V49)),U49=0),"",V49/U49),N("U9"))</f>
        <v/>
      </c>
      <c r="X49" s="136" t="str">
        <f>IF(1=1,IF(OR(W49="",NOT(ISNUMBER(F49))),"",F49*W49*IFERROR(INDEX(D384:D428,MATCH(AE49,B384:B428,0)),1)),N("V7"))</f>
        <v/>
      </c>
      <c r="Y49" s="137" t="str">
        <f>IF(1=1,IF(F49="","",IF(G49="","",IFERROR(INDEX(E384:E428,MATCH(AE49,B384:B428,0)),G49&amp;""))),N("W6"))</f>
        <v/>
      </c>
      <c r="Z49" s="142" t="str">
        <f>IF(1=1,IF(X49="","",IF(AND(ISNUMBER(X49),X49&lt;1,Y49="kg"),MAX(1,ROUND(X49*1000,0)),IF(AND(ISNUMBER(X49),X49&lt;1,Y49="L"),MAX(1,ROUND(X49*100,0)),ROUND(X49,3)))),N("X9"))</f>
        <v/>
      </c>
      <c r="AA49" s="143" t="str">
        <f>IF(1=1,IF(X49="","",IF(AND(ISNUMBER(X49),X49&lt;1,Y49="kg"),"g",IF(AND(ISNUMBER(X49),X49&lt;1,Y49="L"),"cl",Y49))),N("Y9"))</f>
        <v/>
      </c>
      <c r="AB49" s="123" t="str">
        <f>IF(1=1,IF(E49="","",IF(F49="","A CONTROLER",IF(NOT(ISNUMBER(F49)),"TEXTE",IF(OR(W49="",W49&lt;=0),"COMMANDE COUVERTS INCOMPLETE",IF(G49="","UNITE MANQUANTE",IF(COUNTIF(B384:B428,AE49)=0,"UNITE A CONTROLER","OK")))))),N("Z6"))</f>
        <v/>
      </c>
      <c r="AD49" s="144" t="str">
        <f>IF(1=1,IF(E49="","",AD46),N("AB9"))</f>
        <v/>
      </c>
      <c r="AE49" s="125" t="str">
        <f>IF(1=1,IF(G49="","",UPPER(TRIM(SUBSTITUTE(SUBSTITUTE(G49&amp;"",CHAR(160)," ")," "," ")))),N("AC9"))</f>
        <v/>
      </c>
      <c r="AG49" s="244" t="s">
        <v>78</v>
      </c>
    </row>
    <row r="50" spans="1:33" ht="15.75" x14ac:dyDescent="0.25">
      <c r="A50" s="160" t="str">
        <f>IF(1=1,IF(E50="","",A46),N("A10"))</f>
        <v/>
      </c>
      <c r="B50" s="127" t="str">
        <f>IF(1=1,IF(E50="","",B46),N("B10"))</f>
        <v/>
      </c>
      <c r="C50" s="127"/>
      <c r="D50" s="129" t="str">
        <f>IF(ISBLANK(E50),"",LARGE(D46:D49,1)+1)</f>
        <v/>
      </c>
      <c r="E50" s="130"/>
      <c r="F50" s="131"/>
      <c r="G50" s="170"/>
      <c r="H50" s="105"/>
      <c r="I50" s="132" t="str">
        <f>IF(1=1,IF(E50="","",I46),N("H10"))</f>
        <v/>
      </c>
      <c r="J50" s="133" t="str">
        <f>IF(1=1,IF(E50="","",J46),N("I10"))</f>
        <v/>
      </c>
      <c r="K50" s="134" t="str">
        <f>IF(1=1,IF(E50="","",K46),N("J10"))</f>
        <v/>
      </c>
      <c r="L50" s="135" t="str">
        <f>IF(1=1,IF(OR(J50="",O50="",NOT(ISNUMBER(J50)),NOT(ISNUMBER(O50)),J50=0),"",O50/J50),N("L10"))</f>
        <v/>
      </c>
      <c r="M50" s="136" t="str">
        <f>IF(1=1,IF(OR(L50="",NOT(ISNUMBER(F50))),"",F50*L50*IFERROR(INDEX(D384:D428,MATCH(AE50,B384:B428,0)),1)),N("M13"))</f>
        <v/>
      </c>
      <c r="N50" s="137" t="str">
        <f>IF(1=1,IF(F50="","",IF(G50="","",IFERROR(INDEX(E384:E428,MATCH(AE50,B384:B428,0)),G50&amp;""))),N("N6"))</f>
        <v/>
      </c>
      <c r="O50" s="138" t="str">
        <f>IF(1=1,IF(E50="","",O46),N("K10"))</f>
        <v/>
      </c>
      <c r="P50" s="139" t="str">
        <f>IF(1=1,IF(M50="","",IF(AND(ISNUMBER(M50),M50&lt;1,N50="kg"),MAX(1,ROUND(M50*1000,0)),IF(AND(ISNUMBER(M50),M50&lt;1,N50="L"),MAX(1,ROUND(M50*100,0)),ROUND(M50,3)))),N("O10"))</f>
        <v/>
      </c>
      <c r="Q50" s="140" t="str">
        <f>IF(1=1,IF(M50="","",IF(AND(ISNUMBER(M50),M50&lt;1,N50="kg"),"g",IF(AND(ISNUMBER(M50),M50&lt;1,N50="L"),"cl",N50))),N("P10"))</f>
        <v/>
      </c>
      <c r="R50" s="161" t="str">
        <f>IF(1=1,IF(E50="","",IF(F50="","A CONTROLER",IF(NOT(ISNUMBER(F50)),"TEXTE",IF(OR(L50="",L50&lt;=0),"COMMANDE PRINCIPALE INCOMPLETE",IF(G50="","UNITE MANQUANTE",IF(COUNTIF(B384:B428,AE50)=0,"UNITE A CONTROLER","OK")))))),N("Q9"))</f>
        <v/>
      </c>
      <c r="S50" s="105"/>
      <c r="T50" s="141">
        <f t="shared" si="12"/>
        <v>0</v>
      </c>
      <c r="U50" s="133" t="str">
        <f>IF(1=1,IF(E50="","",U46),N("S10"))</f>
        <v/>
      </c>
      <c r="V50" s="133" t="str">
        <f>IF(1=1,IF(E50="","",V46),N("T10"))</f>
        <v/>
      </c>
      <c r="W50" s="135" t="str">
        <f>IF(1=1,IF(OR(U50="",V50="",NOT(ISNUMBER(U50)),NOT(ISNUMBER(V50)),U50=0),"",V50/U50),N("U10"))</f>
        <v/>
      </c>
      <c r="X50" s="136" t="str">
        <f>IF(1=1,IF(OR(W50="",NOT(ISNUMBER(F50))),"",F50*W50*IFERROR(INDEX(D384:D428,MATCH(AE50,B384:B428,0)),1)),N("V7"))</f>
        <v/>
      </c>
      <c r="Y50" s="137" t="str">
        <f>IF(1=1,IF(F50="","",IF(G50="","",IFERROR(INDEX(E384:E428,MATCH(AE50,B384:B428,0)),G50&amp;""))),N("W6"))</f>
        <v/>
      </c>
      <c r="Z50" s="142" t="str">
        <f>IF(1=1,IF(X50="","",IF(AND(ISNUMBER(X50),X50&lt;1,Y50="kg"),MAX(1,ROUND(X50*1000,0)),IF(AND(ISNUMBER(X50),X50&lt;1,Y50="L"),MAX(1,ROUND(X50*100,0)),ROUND(X50,3)))),N("X10"))</f>
        <v/>
      </c>
      <c r="AA50" s="143" t="str">
        <f>IF(1=1,IF(X50="","",IF(AND(ISNUMBER(X50),X50&lt;1,Y50="kg"),"g",IF(AND(ISNUMBER(X50),X50&lt;1,Y50="L"),"cl",Y50))),N("Y10"))</f>
        <v/>
      </c>
      <c r="AB50" s="123" t="str">
        <f>IF(1=1,IF(E50="","",IF(F50="","A CONTROLER",IF(NOT(ISNUMBER(F50)),"TEXTE",IF(OR(W50="",W50&lt;=0),"COMMANDE COUVERTS INCOMPLETE",IF(G50="","UNITE MANQUANTE",IF(COUNTIF(B384:B428,AE50)=0,"UNITE A CONTROLER","OK")))))),N("Z6"))</f>
        <v/>
      </c>
      <c r="AD50" s="144" t="str">
        <f>IF(1=1,IF(E50="","",AD46),N("AB10"))</f>
        <v/>
      </c>
      <c r="AE50" s="125" t="str">
        <f>IF(1=1,IF(G50="","",UPPER(TRIM(SUBSTITUTE(SUBSTITUTE(G50&amp;"",CHAR(160)," ")," "," ")))),N("AC10"))</f>
        <v/>
      </c>
      <c r="AG50" s="244" t="s">
        <v>80</v>
      </c>
    </row>
    <row r="51" spans="1:33" ht="15.75" x14ac:dyDescent="0.25">
      <c r="A51" s="160" t="str">
        <f>IF(1=1,IF(E51="","",A46),N("A11"))</f>
        <v/>
      </c>
      <c r="B51" s="127" t="str">
        <f>IF(1=1,IF(E51="","",B46),N("B11"))</f>
        <v/>
      </c>
      <c r="C51" s="127"/>
      <c r="D51" s="129" t="str">
        <f>IF(ISBLANK(E51),"",LARGE(D46:D50,1)+1)</f>
        <v/>
      </c>
      <c r="E51" s="130"/>
      <c r="F51" s="131"/>
      <c r="G51" s="170"/>
      <c r="H51" s="105"/>
      <c r="I51" s="132" t="str">
        <f>IF(1=1,IF(E51="","",I46),N("H11"))</f>
        <v/>
      </c>
      <c r="J51" s="133" t="str">
        <f>IF(1=1,IF(E51="","",J46),N("I11"))</f>
        <v/>
      </c>
      <c r="K51" s="134" t="str">
        <f>IF(1=1,IF(E51="","",K46),N("J11"))</f>
        <v/>
      </c>
      <c r="L51" s="135" t="str">
        <f>IF(1=1,IF(OR(J51="",O51="",NOT(ISNUMBER(J51)),NOT(ISNUMBER(O51)),J51=0),"",O51/J51),N("L11"))</f>
        <v/>
      </c>
      <c r="M51" s="136" t="str">
        <f>IF(1=1,IF(OR(L51="",NOT(ISNUMBER(F51))),"",F51*L51*IFERROR(INDEX(D384:D428,MATCH(AE51,B384:B428,0)),1)),N("M13"))</f>
        <v/>
      </c>
      <c r="N51" s="137" t="str">
        <f>IF(1=1,IF(F51="","",IF(G51="","",IFERROR(INDEX(E384:E428,MATCH(AE51,B384:B428,0)),G51&amp;""))),N("N6"))</f>
        <v/>
      </c>
      <c r="O51" s="138" t="str">
        <f>IF(1=1,IF(E51="","",O46),N("K11"))</f>
        <v/>
      </c>
      <c r="P51" s="139" t="str">
        <f>IF(1=1,IF(M51="","",IF(AND(ISNUMBER(M51),M51&lt;1,N51="kg"),MAX(1,ROUND(M51*1000,0)),IF(AND(ISNUMBER(M51),M51&lt;1,N51="L"),MAX(1,ROUND(M51*100,0)),ROUND(M51,3)))),N("O11"))</f>
        <v/>
      </c>
      <c r="Q51" s="140" t="str">
        <f>IF(1=1,IF(M51="","",IF(AND(ISNUMBER(M51),M51&lt;1,N51="kg"),"g",IF(AND(ISNUMBER(M51),M51&lt;1,N51="L"),"cl",N51))),N("P11"))</f>
        <v/>
      </c>
      <c r="R51" s="161" t="str">
        <f>IF(1=1,IF(E51="","",IF(F51="","A CONTROLER",IF(NOT(ISNUMBER(F51)),"TEXTE",IF(OR(L51="",L51&lt;=0),"COMMANDE PRINCIPALE INCOMPLETE",IF(G51="","UNITE MANQUANTE",IF(COUNTIF(B384:B428,AE51)=0,"UNITE A CONTROLER","OK")))))),N("Q9"))</f>
        <v/>
      </c>
      <c r="S51" s="105"/>
      <c r="T51" s="141">
        <f t="shared" si="12"/>
        <v>0</v>
      </c>
      <c r="U51" s="133" t="str">
        <f>IF(1=1,IF(E51="","",U46),N("S11"))</f>
        <v/>
      </c>
      <c r="V51" s="133" t="str">
        <f>IF(1=1,IF(E51="","",V46),N("T11"))</f>
        <v/>
      </c>
      <c r="W51" s="135" t="str">
        <f>IF(1=1,IF(OR(U51="",V51="",NOT(ISNUMBER(U51)),NOT(ISNUMBER(V51)),U51=0),"",V51/U51),N("U11"))</f>
        <v/>
      </c>
      <c r="X51" s="136" t="str">
        <f>IF(1=1,IF(OR(W51="",NOT(ISNUMBER(F51))),"",F51*W51*IFERROR(INDEX(D384:D428,MATCH(AE51,B384:B428,0)),1)),N("V7"))</f>
        <v/>
      </c>
      <c r="Y51" s="137" t="str">
        <f>IF(1=1,IF(F51="","",IF(G51="","",IFERROR(INDEX(E384:E428,MATCH(AE51,B384:B428,0)),G51&amp;""))),N("W6"))</f>
        <v/>
      </c>
      <c r="Z51" s="142" t="str">
        <f>IF(1=1,IF(X51="","",IF(AND(ISNUMBER(X51),X51&lt;1,Y51="kg"),MAX(1,ROUND(X51*1000,0)),IF(AND(ISNUMBER(X51),X51&lt;1,Y51="L"),MAX(1,ROUND(X51*100,0)),ROUND(X51,3)))),N("X11"))</f>
        <v/>
      </c>
      <c r="AA51" s="143" t="str">
        <f>IF(1=1,IF(X51="","",IF(AND(ISNUMBER(X51),X51&lt;1,Y51="kg"),"g",IF(AND(ISNUMBER(X51),X51&lt;1,Y51="L"),"cl",Y51))),N("Y11"))</f>
        <v/>
      </c>
      <c r="AB51" s="123" t="str">
        <f>IF(1=1,IF(E51="","",IF(F51="","A CONTROLER",IF(NOT(ISNUMBER(F51)),"TEXTE",IF(OR(W51="",W51&lt;=0),"COMMANDE COUVERTS INCOMPLETE",IF(G51="","UNITE MANQUANTE",IF(COUNTIF(B384:B428,AE51)=0,"UNITE A CONTROLER","OK")))))),N("Z6"))</f>
        <v/>
      </c>
      <c r="AD51" s="144" t="str">
        <f>IF(1=1,IF(E51="","",AD46),N("AB11"))</f>
        <v/>
      </c>
      <c r="AE51" s="125" t="str">
        <f>IF(1=1,IF(G51="","",UPPER(TRIM(SUBSTITUTE(SUBSTITUTE(G51&amp;"",CHAR(160)," ")," "," ")))),N("AC11"))</f>
        <v/>
      </c>
      <c r="AG51" s="244" t="s">
        <v>66</v>
      </c>
    </row>
    <row r="52" spans="1:33" ht="15.75" x14ac:dyDescent="0.25">
      <c r="A52" s="160" t="str">
        <f>IF(1=1,IF(E52="","",A46),N("A12"))</f>
        <v/>
      </c>
      <c r="B52" s="127" t="str">
        <f>IF(1=1,IF(E52="","",B46),N("B12"))</f>
        <v/>
      </c>
      <c r="C52" s="127"/>
      <c r="D52" s="129" t="str">
        <f>IF(ISBLANK(E52),"",LARGE(D46:D51,1)+1)</f>
        <v/>
      </c>
      <c r="E52" s="130"/>
      <c r="F52" s="131"/>
      <c r="G52" s="170"/>
      <c r="H52" s="105"/>
      <c r="I52" s="132" t="str">
        <f>IF(1=1,IF(E52="","",I46),N("H12"))</f>
        <v/>
      </c>
      <c r="J52" s="133" t="str">
        <f>IF(1=1,IF(E52="","",J46),N("I12"))</f>
        <v/>
      </c>
      <c r="K52" s="134" t="str">
        <f>IF(1=1,IF(E52="","",K46),N("J12"))</f>
        <v/>
      </c>
      <c r="L52" s="135" t="str">
        <f>IF(1=1,IF(OR(J52="",O52="",NOT(ISNUMBER(J52)),NOT(ISNUMBER(O52)),J52=0),"",O52/J52),N("L12"))</f>
        <v/>
      </c>
      <c r="M52" s="136" t="str">
        <f>IF(1=1,IF(OR(L52="",NOT(ISNUMBER(F52))),"",F52*L52*IFERROR(INDEX(D384:D428,MATCH(AE52,B384:B428,0)),1)),N("M13"))</f>
        <v/>
      </c>
      <c r="N52" s="137" t="str">
        <f>IF(1=1,IF(F52="","",IF(G52="","",IFERROR(INDEX(E384:E428,MATCH(AE52,B384:B428,0)),G52&amp;""))),N("N6"))</f>
        <v/>
      </c>
      <c r="O52" s="138" t="str">
        <f>IF(1=1,IF(E52="","",O46),N("K12"))</f>
        <v/>
      </c>
      <c r="P52" s="139" t="str">
        <f>IF(1=1,IF(M52="","",IF(AND(ISNUMBER(M52),M52&lt;1,N52="kg"),MAX(1,ROUND(M52*1000,0)),IF(AND(ISNUMBER(M52),M52&lt;1,N52="L"),MAX(1,ROUND(M52*100,0)),ROUND(M52,3)))),N("O12"))</f>
        <v/>
      </c>
      <c r="Q52" s="140" t="str">
        <f>IF(1=1,IF(M52="","",IF(AND(ISNUMBER(M52),M52&lt;1,N52="kg"),"g",IF(AND(ISNUMBER(M52),M52&lt;1,N52="L"),"cl",N52))),N("P12"))</f>
        <v/>
      </c>
      <c r="R52" s="161" t="str">
        <f>IF(1=1,IF(E52="","",IF(F52="","A CONTROLER",IF(NOT(ISNUMBER(F52)),"TEXTE",IF(OR(L52="",L52&lt;=0),"COMMANDE PRINCIPALE INCOMPLETE",IF(G52="","UNITE MANQUANTE",IF(COUNTIF(B384:B428,AE52)=0,"UNITE A CONTROLER","OK")))))),N("Q9"))</f>
        <v/>
      </c>
      <c r="S52" s="105"/>
      <c r="T52" s="141">
        <f t="shared" si="12"/>
        <v>0</v>
      </c>
      <c r="U52" s="133" t="str">
        <f>IF(1=1,IF(E52="","",U46),N("S12"))</f>
        <v/>
      </c>
      <c r="V52" s="133" t="str">
        <f>IF(1=1,IF(E52="","",V46),N("T12"))</f>
        <v/>
      </c>
      <c r="W52" s="135" t="str">
        <f>IF(1=1,IF(OR(U52="",V52="",NOT(ISNUMBER(U52)),NOT(ISNUMBER(V52)),U52=0),"",V52/U52),N("U12"))</f>
        <v/>
      </c>
      <c r="X52" s="136" t="str">
        <f>IF(1=1,IF(OR(W52="",NOT(ISNUMBER(F52))),"",F52*W52*IFERROR(INDEX(D384:D428,MATCH(AE52,B384:B428,0)),1)),N("V7"))</f>
        <v/>
      </c>
      <c r="Y52" s="137" t="str">
        <f>IF(1=1,IF(F52="","",IF(G52="","",IFERROR(INDEX(E384:E428,MATCH(AE52,B384:B428,0)),G52&amp;""))),N("W6"))</f>
        <v/>
      </c>
      <c r="Z52" s="142" t="str">
        <f>IF(1=1,IF(X52="","",IF(AND(ISNUMBER(X52),X52&lt;1,Y52="kg"),MAX(1,ROUND(X52*1000,0)),IF(AND(ISNUMBER(X52),X52&lt;1,Y52="L"),MAX(1,ROUND(X52*100,0)),ROUND(X52,3)))),N("X12"))</f>
        <v/>
      </c>
      <c r="AA52" s="143" t="str">
        <f>IF(1=1,IF(X52="","",IF(AND(ISNUMBER(X52),X52&lt;1,Y52="kg"),"g",IF(AND(ISNUMBER(X52),X52&lt;1,Y52="L"),"cl",Y52))),N("Y12"))</f>
        <v/>
      </c>
      <c r="AB52" s="123" t="str">
        <f>IF(1=1,IF(E52="","",IF(F52="","A CONTROLER",IF(NOT(ISNUMBER(F52)),"TEXTE",IF(OR(W52="",W52&lt;=0),"COMMANDE COUVERTS INCOMPLETE",IF(G52="","UNITE MANQUANTE",IF(COUNTIF(B384:B428,AE52)=0,"UNITE A CONTROLER","OK")))))),N("Z6"))</f>
        <v/>
      </c>
      <c r="AD52" s="144" t="str">
        <f>IF(1=1,IF(E52="","",AD46),N("AB12"))</f>
        <v/>
      </c>
      <c r="AE52" s="125" t="str">
        <f>IF(1=1,IF(G52="","",UPPER(TRIM(SUBSTITUTE(SUBSTITUTE(G52&amp;"",CHAR(160)," ")," "," ")))),N("AC12"))</f>
        <v/>
      </c>
      <c r="AG52" s="244" t="s">
        <v>64</v>
      </c>
    </row>
    <row r="53" spans="1:33" ht="15.75" x14ac:dyDescent="0.25">
      <c r="A53" s="160" t="str">
        <f>IF(1=1,IF(E53="","",A46),N("A13"))</f>
        <v/>
      </c>
      <c r="B53" s="127" t="str">
        <f>IF(1=1,IF(E53="","",B46),N("B13"))</f>
        <v/>
      </c>
      <c r="C53" s="127"/>
      <c r="D53" s="129" t="str">
        <f>IF(ISBLANK(E53),"",LARGE(D46:D52,1)+1)</f>
        <v/>
      </c>
      <c r="E53" s="130"/>
      <c r="F53" s="131"/>
      <c r="G53" s="170"/>
      <c r="H53" s="105"/>
      <c r="I53" s="132" t="str">
        <f>IF(1=1,IF(E53="","",I46),N("H13"))</f>
        <v/>
      </c>
      <c r="J53" s="133" t="str">
        <f>IF(1=1,IF(E53="","",J46),N("I13"))</f>
        <v/>
      </c>
      <c r="K53" s="134" t="str">
        <f>IF(1=1,IF(E53="","",K46),N("J13"))</f>
        <v/>
      </c>
      <c r="L53" s="135" t="str">
        <f>IF(1=1,IF(OR(J53="",O53="",NOT(ISNUMBER(J53)),NOT(ISNUMBER(O53)),J53=0),"",O53/J53),N("L13"))</f>
        <v/>
      </c>
      <c r="M53" s="136" t="str">
        <f>IF(1=1,IF(OR(L53="",NOT(ISNUMBER(F53))),"",F53*L53*IFERROR(INDEX(D384:D428,MATCH(AE53,B384:B428,0)),1)),N("M13"))</f>
        <v/>
      </c>
      <c r="N53" s="137" t="str">
        <f>IF(1=1,IF(F53="","",IF(G53="","",IFERROR(INDEX(E384:E428,MATCH(AE53,B384:B428,0)),G53&amp;""))),N("N6"))</f>
        <v/>
      </c>
      <c r="O53" s="138" t="str">
        <f>IF(1=1,IF(E53="","",O46),N("K13"))</f>
        <v/>
      </c>
      <c r="P53" s="139" t="str">
        <f>IF(1=1,IF(M53="","",IF(AND(ISNUMBER(M53),M53&lt;1,N53="kg"),MAX(1,ROUND(M53*1000,0)),IF(AND(ISNUMBER(M53),M53&lt;1,N53="L"),MAX(1,ROUND(M53*100,0)),ROUND(M53,3)))),N("O13"))</f>
        <v/>
      </c>
      <c r="Q53" s="140" t="str">
        <f>IF(1=1,IF(M53="","",IF(AND(ISNUMBER(M53),M53&lt;1,N53="kg"),"g",IF(AND(ISNUMBER(M53),M53&lt;1,N53="L"),"cl",N53))),N("P13"))</f>
        <v/>
      </c>
      <c r="R53" s="161" t="str">
        <f>IF(1=1,IF(E53="","",IF(F53="","A CONTROLER",IF(NOT(ISNUMBER(F53)),"TEXTE",IF(OR(L53="",L53&lt;=0),"COMMANDE PRINCIPALE INCOMPLETE",IF(G53="","UNITE MANQUANTE",IF(COUNTIF(B384:B428,AE53)=0,"UNITE A CONTROLER","OK")))))),N("Q9"))</f>
        <v/>
      </c>
      <c r="S53" s="105"/>
      <c r="T53" s="141">
        <f t="shared" si="12"/>
        <v>0</v>
      </c>
      <c r="U53" s="133" t="str">
        <f>IF(1=1,IF(E53="","",U46),N("S13"))</f>
        <v/>
      </c>
      <c r="V53" s="133" t="str">
        <f>IF(1=1,IF(E53="","",V46),N("T13"))</f>
        <v/>
      </c>
      <c r="W53" s="135" t="str">
        <f>IF(1=1,IF(OR(U53="",V53="",NOT(ISNUMBER(U53)),NOT(ISNUMBER(V53)),U53=0),"",V53/U53),N("U13"))</f>
        <v/>
      </c>
      <c r="X53" s="136" t="str">
        <f>IF(1=1,IF(OR(W53="",NOT(ISNUMBER(F53))),"",F53*W53*IFERROR(INDEX(D384:D428,MATCH(AE53,B384:B428,0)),1)),N("V7"))</f>
        <v/>
      </c>
      <c r="Y53" s="137" t="str">
        <f>IF(1=1,IF(F53="","",IF(G53="","",IFERROR(INDEX(E384:E428,MATCH(AE53,B384:B428,0)),G53&amp;""))),N("W6"))</f>
        <v/>
      </c>
      <c r="Z53" s="142" t="str">
        <f>IF(1=1,IF(X53="","",IF(AND(ISNUMBER(X53),X53&lt;1,Y53="kg"),MAX(1,ROUND(X53*1000,0)),IF(AND(ISNUMBER(X53),X53&lt;1,Y53="L"),MAX(1,ROUND(X53*100,0)),ROUND(X53,3)))),N("X13"))</f>
        <v/>
      </c>
      <c r="AA53" s="143" t="str">
        <f>IF(1=1,IF(X53="","",IF(AND(ISNUMBER(X53),X53&lt;1,Y53="kg"),"g",IF(AND(ISNUMBER(X53),X53&lt;1,Y53="L"),"cl",Y53))),N("Y13"))</f>
        <v/>
      </c>
      <c r="AB53" s="123" t="str">
        <f>IF(1=1,IF(E53="","",IF(F53="","A CONTROLER",IF(NOT(ISNUMBER(F53)),"TEXTE",IF(OR(W53="",W53&lt;=0),"COMMANDE COUVERTS INCOMPLETE",IF(G53="","UNITE MANQUANTE",IF(COUNTIF(B384:B428,AE53)=0,"UNITE A CONTROLER","OK")))))),N("Z6"))</f>
        <v/>
      </c>
      <c r="AD53" s="144" t="str">
        <f>IF(1=1,IF(E53="","",AD46),N("AB13"))</f>
        <v/>
      </c>
      <c r="AE53" s="125" t="str">
        <f>IF(1=1,IF(G53="","",UPPER(TRIM(SUBSTITUTE(SUBSTITUTE(G53&amp;"",CHAR(160)," ")," "," ")))),N("AC13"))</f>
        <v/>
      </c>
      <c r="AG53" s="244"/>
    </row>
    <row r="54" spans="1:33" ht="15.75" x14ac:dyDescent="0.25">
      <c r="A54" s="160" t="str">
        <f>IF(1=1,IF(E54="","",A46),N("A14"))</f>
        <v/>
      </c>
      <c r="B54" s="127" t="str">
        <f>IF(1=1,IF(E54="","",B46),N("B14"))</f>
        <v/>
      </c>
      <c r="C54" s="127"/>
      <c r="D54" s="129" t="str">
        <f>IF(ISBLANK(E54),"",LARGE(D46:D53,1)+1)</f>
        <v/>
      </c>
      <c r="E54" s="130"/>
      <c r="F54" s="131"/>
      <c r="G54" s="170"/>
      <c r="H54" s="105"/>
      <c r="I54" s="132" t="str">
        <f>IF(1=1,IF(E54="","",I46),N("H14"))</f>
        <v/>
      </c>
      <c r="J54" s="133" t="str">
        <f>IF(1=1,IF(E54="","",J46),N("I14"))</f>
        <v/>
      </c>
      <c r="K54" s="134" t="str">
        <f>IF(1=1,IF(E54="","",K46),N("J14"))</f>
        <v/>
      </c>
      <c r="L54" s="135" t="str">
        <f>IF(1=1,IF(OR(J54="",O54="",NOT(ISNUMBER(J54)),NOT(ISNUMBER(O54)),J54=0),"",O54/J54),N("L14"))</f>
        <v/>
      </c>
      <c r="M54" s="136" t="str">
        <f>IF(1=1,IF(OR(L54="",NOT(ISNUMBER(F54))),"",F54*L54*IFERROR(INDEX(D384:D428,MATCH(AE54,B384:B428,0)),1)),N("M13"))</f>
        <v/>
      </c>
      <c r="N54" s="137" t="str">
        <f>IF(1=1,IF(F54="","",IF(G54="","",IFERROR(INDEX(E384:E428,MATCH(AE54,B384:B428,0)),G54&amp;""))),N("N6"))</f>
        <v/>
      </c>
      <c r="O54" s="138" t="str">
        <f>IF(1=1,IF(E54="","",O46),N("K14"))</f>
        <v/>
      </c>
      <c r="P54" s="139" t="str">
        <f>IF(1=1,IF(M54="","",IF(AND(ISNUMBER(M54),M54&lt;1,N54="kg"),MAX(1,ROUND(M54*1000,0)),IF(AND(ISNUMBER(M54),M54&lt;1,N54="L"),MAX(1,ROUND(M54*100,0)),ROUND(M54,3)))),N("O14"))</f>
        <v/>
      </c>
      <c r="Q54" s="140" t="str">
        <f>IF(1=1,IF(M54="","",IF(AND(ISNUMBER(M54),M54&lt;1,N54="kg"),"g",IF(AND(ISNUMBER(M54),M54&lt;1,N54="L"),"cl",N54))),N("P14"))</f>
        <v/>
      </c>
      <c r="R54" s="161" t="str">
        <f>IF(1=1,IF(E54="","",IF(F54="","A CONTROLER",IF(NOT(ISNUMBER(F54)),"TEXTE",IF(OR(L54="",L54&lt;=0),"COMMANDE PRINCIPALE INCOMPLETE",IF(G54="","UNITE MANQUANTE",IF(COUNTIF(B384:B428,AE54)=0,"UNITE A CONTROLER","OK")))))),N("Q9"))</f>
        <v/>
      </c>
      <c r="S54" s="105"/>
      <c r="T54" s="141">
        <f t="shared" si="12"/>
        <v>0</v>
      </c>
      <c r="U54" s="133" t="str">
        <f>IF(1=1,IF(E54="","",U46),N("S14"))</f>
        <v/>
      </c>
      <c r="V54" s="133" t="str">
        <f>IF(1=1,IF(E54="","",V46),N("T14"))</f>
        <v/>
      </c>
      <c r="W54" s="135" t="str">
        <f>IF(1=1,IF(OR(U54="",V54="",NOT(ISNUMBER(U54)),NOT(ISNUMBER(V54)),U54=0),"",V54/U54),N("U14"))</f>
        <v/>
      </c>
      <c r="X54" s="136" t="str">
        <f>IF(1=1,IF(OR(W54="",NOT(ISNUMBER(F54))),"",F54*W54*IFERROR(INDEX(D384:D428,MATCH(AE54,B384:B428,0)),1)),N("V7"))</f>
        <v/>
      </c>
      <c r="Y54" s="137" t="str">
        <f>IF(1=1,IF(F54="","",IF(G54="","",IFERROR(INDEX(E384:E428,MATCH(AE54,B384:B428,0)),G54&amp;""))),N("W6"))</f>
        <v/>
      </c>
      <c r="Z54" s="142" t="str">
        <f>IF(1=1,IF(X54="","",IF(AND(ISNUMBER(X54),X54&lt;1,Y54="kg"),MAX(1,ROUND(X54*1000,0)),IF(AND(ISNUMBER(X54),X54&lt;1,Y54="L"),MAX(1,ROUND(X54*100,0)),ROUND(X54,3)))),N("X14"))</f>
        <v/>
      </c>
      <c r="AA54" s="143" t="str">
        <f>IF(1=1,IF(X54="","",IF(AND(ISNUMBER(X54),X54&lt;1,Y54="kg"),"g",IF(AND(ISNUMBER(X54),X54&lt;1,Y54="L"),"cl",Y54))),N("Y14"))</f>
        <v/>
      </c>
      <c r="AB54" s="123" t="str">
        <f>IF(1=1,IF(E54="","",IF(F54="","A CONTROLER",IF(NOT(ISNUMBER(F54)),"TEXTE",IF(OR(W54="",W54&lt;=0),"COMMANDE COUVERTS INCOMPLETE",IF(G54="","UNITE MANQUANTE",IF(COUNTIF(B384:B428,AE54)=0,"UNITE A CONTROLER","OK")))))),N("Z6"))</f>
        <v/>
      </c>
      <c r="AD54" s="144" t="str">
        <f>IF(1=1,IF(E54="","",AD46),N("AB14"))</f>
        <v/>
      </c>
      <c r="AE54" s="125" t="str">
        <f>IF(1=1,IF(G54="","",UPPER(TRIM(SUBSTITUTE(SUBSTITUTE(G54&amp;"",CHAR(160)," ")," "," ")))),N("AC14"))</f>
        <v/>
      </c>
    </row>
    <row r="55" spans="1:33" ht="15.75" x14ac:dyDescent="0.25">
      <c r="A55" s="160" t="str">
        <f>IF(1=1,IF(E55="","",A46),N("A15"))</f>
        <v/>
      </c>
      <c r="B55" s="127" t="str">
        <f>IF(1=1,IF(E55="","",B46),N("B15"))</f>
        <v/>
      </c>
      <c r="C55" s="127"/>
      <c r="D55" s="129" t="str">
        <f>IF(ISBLANK(E55),"",LARGE(D46:D54,1)+1)</f>
        <v/>
      </c>
      <c r="E55" s="130"/>
      <c r="F55" s="131"/>
      <c r="G55" s="170"/>
      <c r="H55" s="105"/>
      <c r="I55" s="132" t="str">
        <f>IF(1=1,IF(E55="","",I46),N("H15"))</f>
        <v/>
      </c>
      <c r="J55" s="133" t="str">
        <f>IF(1=1,IF(E55="","",J46),N("I15"))</f>
        <v/>
      </c>
      <c r="K55" s="134" t="str">
        <f>IF(1=1,IF(E55="","",K46),N("J15"))</f>
        <v/>
      </c>
      <c r="L55" s="135" t="str">
        <f>IF(1=1,IF(OR(J55="",O55="",NOT(ISNUMBER(J55)),NOT(ISNUMBER(O55)),J55=0),"",O55/J55),N("L15"))</f>
        <v/>
      </c>
      <c r="M55" s="136" t="str">
        <f>IF(1=1,IF(OR(L55="",NOT(ISNUMBER(F55))),"",F55*L55*IFERROR(INDEX(D384:D428,MATCH(AE55,B384:B428,0)),1)),N("M13"))</f>
        <v/>
      </c>
      <c r="N55" s="137" t="str">
        <f>IF(1=1,IF(F55="","",IF(G55="","",IFERROR(INDEX(E384:E428,MATCH(AE55,B384:B428,0)),G55&amp;""))),N("N6"))</f>
        <v/>
      </c>
      <c r="O55" s="138" t="str">
        <f>IF(1=1,IF(E55="","",O46),N("K15"))</f>
        <v/>
      </c>
      <c r="P55" s="139" t="str">
        <f>IF(1=1,IF(M55="","",IF(AND(ISNUMBER(M55),M55&lt;1,N55="kg"),MAX(1,ROUND(M55*1000,0)),IF(AND(ISNUMBER(M55),M55&lt;1,N55="L"),MAX(1,ROUND(M55*100,0)),ROUND(M55,3)))),N("O15"))</f>
        <v/>
      </c>
      <c r="Q55" s="140" t="str">
        <f>IF(1=1,IF(M55="","",IF(AND(ISNUMBER(M55),M55&lt;1,N55="kg"),"g",IF(AND(ISNUMBER(M55),M55&lt;1,N55="L"),"cl",N55))),N("P15"))</f>
        <v/>
      </c>
      <c r="R55" s="161" t="str">
        <f>IF(1=1,IF(E55="","",IF(F55="","A CONTROLER",IF(NOT(ISNUMBER(F55)),"TEXTE",IF(OR(L55="",L55&lt;=0),"COMMANDE PRINCIPALE INCOMPLETE",IF(G55="","UNITE MANQUANTE",IF(COUNTIF(B384:B428,AE55)=0,"UNITE A CONTROLER","OK")))))),N("Q9"))</f>
        <v/>
      </c>
      <c r="S55" s="105"/>
      <c r="T55" s="141">
        <f t="shared" si="12"/>
        <v>0</v>
      </c>
      <c r="U55" s="133" t="str">
        <f>IF(1=1,IF(E55="","",U46),N("S15"))</f>
        <v/>
      </c>
      <c r="V55" s="133" t="str">
        <f>IF(1=1,IF(E55="","",V46),N("T15"))</f>
        <v/>
      </c>
      <c r="W55" s="135" t="str">
        <f>IF(1=1,IF(OR(U55="",V55="",NOT(ISNUMBER(U55)),NOT(ISNUMBER(V55)),U55=0),"",V55/U55),N("U15"))</f>
        <v/>
      </c>
      <c r="X55" s="136" t="str">
        <f>IF(1=1,IF(OR(W55="",NOT(ISNUMBER(F55))),"",F55*W55*IFERROR(INDEX(D384:D428,MATCH(AE55,B384:B428,0)),1)),N("V7"))</f>
        <v/>
      </c>
      <c r="Y55" s="137" t="str">
        <f>IF(1=1,IF(F55="","",IF(G55="","",IFERROR(INDEX(E384:E428,MATCH(AE55,B384:B428,0)),G55&amp;""))),N("W6"))</f>
        <v/>
      </c>
      <c r="Z55" s="142" t="str">
        <f>IF(1=1,IF(X55="","",IF(AND(ISNUMBER(X55),X55&lt;1,Y55="kg"),MAX(1,ROUND(X55*1000,0)),IF(AND(ISNUMBER(X55),X55&lt;1,Y55="L"),MAX(1,ROUND(X55*100,0)),ROUND(X55,3)))),N("X15"))</f>
        <v/>
      </c>
      <c r="AA55" s="143" t="str">
        <f>IF(1=1,IF(X55="","",IF(AND(ISNUMBER(X55),X55&lt;1,Y55="kg"),"g",IF(AND(ISNUMBER(X55),X55&lt;1,Y55="L"),"cl",Y55))),N("Y15"))</f>
        <v/>
      </c>
      <c r="AB55" s="123" t="str">
        <f>IF(1=1,IF(E55="","",IF(F55="","A CONTROLER",IF(NOT(ISNUMBER(F55)),"TEXTE",IF(OR(W55="",W55&lt;=0),"COMMANDE COUVERTS INCOMPLETE",IF(G55="","UNITE MANQUANTE",IF(COUNTIF(B384:B428,AE55)=0,"UNITE A CONTROLER","OK")))))),N("Z6"))</f>
        <v/>
      </c>
      <c r="AD55" s="144" t="str">
        <f>IF(1=1,IF(E55="","",AD46),N("AB15"))</f>
        <v/>
      </c>
      <c r="AE55" s="125" t="str">
        <f>IF(1=1,IF(G55="","",UPPER(TRIM(SUBSTITUTE(SUBSTITUTE(G55&amp;"",CHAR(160)," ")," "," ")))),N("AC15"))</f>
        <v/>
      </c>
    </row>
    <row r="56" spans="1:33" ht="15.75" x14ac:dyDescent="0.25">
      <c r="A56" s="160" t="str">
        <f>IF(1=1,IF(E56="","",A46),N("A16"))</f>
        <v/>
      </c>
      <c r="B56" s="127" t="str">
        <f>IF(1=1,IF(E56="","",B46),N("B16"))</f>
        <v/>
      </c>
      <c r="C56" s="127"/>
      <c r="D56" s="129" t="str">
        <f>IF(ISBLANK(E56),"",LARGE(D46:D55,1)+1)</f>
        <v/>
      </c>
      <c r="E56" s="130"/>
      <c r="F56" s="131"/>
      <c r="G56" s="170"/>
      <c r="H56" s="105"/>
      <c r="I56" s="132" t="str">
        <f>IF(1=1,IF(E56="","",I46),N("H16"))</f>
        <v/>
      </c>
      <c r="J56" s="133" t="str">
        <f>IF(1=1,IF(E56="","",J46),N("I16"))</f>
        <v/>
      </c>
      <c r="K56" s="134" t="str">
        <f>IF(1=1,IF(E56="","",K46),N("J16"))</f>
        <v/>
      </c>
      <c r="L56" s="135" t="str">
        <f>IF(1=1,IF(OR(J56="",O56="",NOT(ISNUMBER(J56)),NOT(ISNUMBER(O56)),J56=0),"",O56/J56),N("L16"))</f>
        <v/>
      </c>
      <c r="M56" s="136" t="str">
        <f>IF(1=1,IF(OR(L56="",NOT(ISNUMBER(F56))),"",F56*L56*IFERROR(INDEX(D384:D428,MATCH(AE56,B384:B428,0)),1)),N("M13"))</f>
        <v/>
      </c>
      <c r="N56" s="137" t="str">
        <f>IF(1=1,IF(F56="","",IF(G56="","",IFERROR(INDEX(E384:E428,MATCH(AE56,B384:B428,0)),G56&amp;""))),N("N6"))</f>
        <v/>
      </c>
      <c r="O56" s="138" t="str">
        <f>IF(1=1,IF(E56="","",O46),N("K16"))</f>
        <v/>
      </c>
      <c r="P56" s="139" t="str">
        <f>IF(1=1,IF(M56="","",IF(AND(ISNUMBER(M56),M56&lt;1,N56="kg"),MAX(1,ROUND(M56*1000,0)),IF(AND(ISNUMBER(M56),M56&lt;1,N56="L"),MAX(1,ROUND(M56*100,0)),ROUND(M56,3)))),N("O16"))</f>
        <v/>
      </c>
      <c r="Q56" s="140" t="str">
        <f>IF(1=1,IF(M56="","",IF(AND(ISNUMBER(M56),M56&lt;1,N56="kg"),"g",IF(AND(ISNUMBER(M56),M56&lt;1,N56="L"),"cl",N56))),N("P16"))</f>
        <v/>
      </c>
      <c r="R56" s="161" t="str">
        <f>IF(1=1,IF(E56="","",IF(F56="","A CONTROLER",IF(NOT(ISNUMBER(F56)),"TEXTE",IF(OR(L56="",L56&lt;=0),"COMMANDE PRINCIPALE INCOMPLETE",IF(G56="","UNITE MANQUANTE",IF(COUNTIF(B384:B428,AE56)=0,"UNITE A CONTROLER","OK")))))),N("Q9"))</f>
        <v/>
      </c>
      <c r="S56" s="105"/>
      <c r="T56" s="141">
        <f t="shared" si="12"/>
        <v>0</v>
      </c>
      <c r="U56" s="133" t="str">
        <f>IF(1=1,IF(E56="","",U46),N("S16"))</f>
        <v/>
      </c>
      <c r="V56" s="133" t="str">
        <f>IF(1=1,IF(E56="","",V46),N("T16"))</f>
        <v/>
      </c>
      <c r="W56" s="135" t="str">
        <f>IF(1=1,IF(OR(U56="",V56="",NOT(ISNUMBER(U56)),NOT(ISNUMBER(V56)),U56=0),"",V56/U56),N("U16"))</f>
        <v/>
      </c>
      <c r="X56" s="136" t="str">
        <f>IF(1=1,IF(OR(W56="",NOT(ISNUMBER(F56))),"",F56*W56*IFERROR(INDEX(D384:D428,MATCH(AE56,B384:B428,0)),1)),N("V7"))</f>
        <v/>
      </c>
      <c r="Y56" s="137" t="str">
        <f>IF(1=1,IF(F56="","",IF(G56="","",IFERROR(INDEX(E384:E428,MATCH(AE56,B384:B428,0)),G56&amp;""))),N("W6"))</f>
        <v/>
      </c>
      <c r="Z56" s="142" t="str">
        <f>IF(1=1,IF(X56="","",IF(AND(ISNUMBER(X56),X56&lt;1,Y56="kg"),MAX(1,ROUND(X56*1000,0)),IF(AND(ISNUMBER(X56),X56&lt;1,Y56="L"),MAX(1,ROUND(X56*100,0)),ROUND(X56,3)))),N("X16"))</f>
        <v/>
      </c>
      <c r="AA56" s="143" t="str">
        <f>IF(1=1,IF(X56="","",IF(AND(ISNUMBER(X56),X56&lt;1,Y56="kg"),"g",IF(AND(ISNUMBER(X56),X56&lt;1,Y56="L"),"cl",Y56))),N("Y16"))</f>
        <v/>
      </c>
      <c r="AB56" s="123" t="str">
        <f>IF(1=1,IF(E56="","",IF(F56="","A CONTROLER",IF(NOT(ISNUMBER(F56)),"TEXTE",IF(OR(W56="",W56&lt;=0),"COMMANDE COUVERTS INCOMPLETE",IF(G56="","UNITE MANQUANTE",IF(COUNTIF(B384:B428,AE56)=0,"UNITE A CONTROLER","OK")))))),N("Z6"))</f>
        <v/>
      </c>
      <c r="AD56" s="144" t="str">
        <f>IF(1=1,IF(E56="","",AD46),N("AB16"))</f>
        <v/>
      </c>
      <c r="AE56" s="125" t="str">
        <f>IF(1=1,IF(G56="","",UPPER(TRIM(SUBSTITUTE(SUBSTITUTE(G56&amp;"",CHAR(160)," ")," "," ")))),N("AC16"))</f>
        <v/>
      </c>
    </row>
    <row r="57" spans="1:33" ht="15.75" x14ac:dyDescent="0.25">
      <c r="A57" s="160" t="str">
        <f>IF(1=1,IF(E57="","",A46),N("A17"))</f>
        <v/>
      </c>
      <c r="B57" s="127" t="str">
        <f>IF(1=1,IF(E57="","",B46),N("B17"))</f>
        <v/>
      </c>
      <c r="C57" s="127"/>
      <c r="D57" s="129" t="str">
        <f>IF(ISBLANK(E57),"",LARGE(D46:D56,1)+1)</f>
        <v/>
      </c>
      <c r="E57" s="130"/>
      <c r="F57" s="131"/>
      <c r="G57" s="170"/>
      <c r="H57" s="105"/>
      <c r="I57" s="132" t="str">
        <f>IF(1=1,IF(E57="","",I46),N("H17"))</f>
        <v/>
      </c>
      <c r="J57" s="133" t="str">
        <f>IF(1=1,IF(E57="","",J46),N("I17"))</f>
        <v/>
      </c>
      <c r="K57" s="134" t="str">
        <f>IF(1=1,IF(E57="","",K46),N("J17"))</f>
        <v/>
      </c>
      <c r="L57" s="135" t="str">
        <f>IF(1=1,IF(OR(J57="",O57="",NOT(ISNUMBER(J57)),NOT(ISNUMBER(O57)),J57=0),"",O57/J57),N("L17"))</f>
        <v/>
      </c>
      <c r="M57" s="136" t="str">
        <f>IF(1=1,IF(OR(L57="",NOT(ISNUMBER(F57))),"",F57*L57*IFERROR(INDEX(D384:D428,MATCH(AE57,B384:B428,0)),1)),N("M13"))</f>
        <v/>
      </c>
      <c r="N57" s="137" t="str">
        <f>IF(1=1,IF(F57="","",IF(G57="","",IFERROR(INDEX(E384:E428,MATCH(AE57,B384:B428,0)),G57&amp;""))),N("N6"))</f>
        <v/>
      </c>
      <c r="O57" s="138" t="str">
        <f>IF(1=1,IF(E57="","",O46),N("K17"))</f>
        <v/>
      </c>
      <c r="P57" s="139" t="str">
        <f>IF(1=1,IF(M57="","",IF(AND(ISNUMBER(M57),M57&lt;1,N57="kg"),MAX(1,ROUND(M57*1000,0)),IF(AND(ISNUMBER(M57),M57&lt;1,N57="L"),MAX(1,ROUND(M57*100,0)),ROUND(M57,3)))),N("O17"))</f>
        <v/>
      </c>
      <c r="Q57" s="140" t="str">
        <f>IF(1=1,IF(M57="","",IF(AND(ISNUMBER(M57),M57&lt;1,N57="kg"),"g",IF(AND(ISNUMBER(M57),M57&lt;1,N57="L"),"cl",N57))),N("P17"))</f>
        <v/>
      </c>
      <c r="R57" s="161" t="str">
        <f>IF(1=1,IF(E57="","",IF(F57="","A CONTROLER",IF(NOT(ISNUMBER(F57)),"TEXTE",IF(OR(L57="",L57&lt;=0),"COMMANDE PRINCIPALE INCOMPLETE",IF(G57="","UNITE MANQUANTE",IF(COUNTIF(B384:B428,AE57)=0,"UNITE A CONTROLER","OK")))))),N("Q9"))</f>
        <v/>
      </c>
      <c r="S57" s="105"/>
      <c r="T57" s="141">
        <f t="shared" si="12"/>
        <v>0</v>
      </c>
      <c r="U57" s="133" t="str">
        <f>IF(1=1,IF(E57="","",U46),N("S17"))</f>
        <v/>
      </c>
      <c r="V57" s="133" t="str">
        <f>IF(1=1,IF(E57="","",V46),N("T17"))</f>
        <v/>
      </c>
      <c r="W57" s="135" t="str">
        <f>IF(1=1,IF(OR(U57="",V57="",NOT(ISNUMBER(U57)),NOT(ISNUMBER(V57)),U57=0),"",V57/U57),N("U17"))</f>
        <v/>
      </c>
      <c r="X57" s="136" t="str">
        <f>IF(1=1,IF(OR(W57="",NOT(ISNUMBER(F57))),"",F57*W57*IFERROR(INDEX(D384:D428,MATCH(AE57,B384:B428,0)),1)),N("V7"))</f>
        <v/>
      </c>
      <c r="Y57" s="137" t="str">
        <f>IF(1=1,IF(F57="","",IF(G57="","",IFERROR(INDEX(E384:E428,MATCH(AE57,B384:B428,0)),G57&amp;""))),N("W6"))</f>
        <v/>
      </c>
      <c r="Z57" s="142" t="str">
        <f>IF(1=1,IF(X57="","",IF(AND(ISNUMBER(X57),X57&lt;1,Y57="kg"),MAX(1,ROUND(X57*1000,0)),IF(AND(ISNUMBER(X57),X57&lt;1,Y57="L"),MAX(1,ROUND(X57*100,0)),ROUND(X57,3)))),N("X17"))</f>
        <v/>
      </c>
      <c r="AA57" s="143" t="str">
        <f>IF(1=1,IF(X57="","",IF(AND(ISNUMBER(X57),X57&lt;1,Y57="kg"),"g",IF(AND(ISNUMBER(X57),X57&lt;1,Y57="L"),"cl",Y57))),N("Y17"))</f>
        <v/>
      </c>
      <c r="AB57" s="123" t="str">
        <f>IF(1=1,IF(E57="","",IF(F57="","A CONTROLER",IF(NOT(ISNUMBER(F57)),"TEXTE",IF(OR(W57="",W57&lt;=0),"COMMANDE COUVERTS INCOMPLETE",IF(G57="","UNITE MANQUANTE",IF(COUNTIF(B384:B428,AE57)=0,"UNITE A CONTROLER","OK")))))),N("Z6"))</f>
        <v/>
      </c>
      <c r="AD57" s="144" t="str">
        <f>IF(1=1,IF(E57="","",AD46),N("AB17"))</f>
        <v/>
      </c>
      <c r="AE57" s="125" t="str">
        <f>IF(1=1,IF(G57="","",UPPER(TRIM(SUBSTITUTE(SUBSTITUTE(G57&amp;"",CHAR(160)," ")," "," ")))),N("AC17"))</f>
        <v/>
      </c>
    </row>
    <row r="58" spans="1:33" ht="15.75" x14ac:dyDescent="0.25">
      <c r="A58" s="160" t="str">
        <f>IF(1=1,IF(E58="","",A46),N("A18"))</f>
        <v/>
      </c>
      <c r="B58" s="127" t="str">
        <f>IF(1=1,IF(E58="","",B46),N("B18"))</f>
        <v/>
      </c>
      <c r="C58" s="127"/>
      <c r="D58" s="129" t="str">
        <f>IF(ISBLANK(E58),"",LARGE(D46:D57,1)+1)</f>
        <v/>
      </c>
      <c r="E58" s="130"/>
      <c r="F58" s="131"/>
      <c r="G58" s="170"/>
      <c r="H58" s="105"/>
      <c r="I58" s="132" t="str">
        <f>IF(1=1,IF(E58="","",I46),N("H18"))</f>
        <v/>
      </c>
      <c r="J58" s="133" t="str">
        <f>IF(1=1,IF(E58="","",J46),N("I18"))</f>
        <v/>
      </c>
      <c r="K58" s="134" t="str">
        <f>IF(1=1,IF(E58="","",K46),N("J18"))</f>
        <v/>
      </c>
      <c r="L58" s="135" t="str">
        <f>IF(1=1,IF(OR(J58="",O58="",NOT(ISNUMBER(J58)),NOT(ISNUMBER(O58)),J58=0),"",O58/J58),N("L18"))</f>
        <v/>
      </c>
      <c r="M58" s="136" t="str">
        <f>IF(1=1,IF(OR(L58="",NOT(ISNUMBER(F58))),"",F58*L58*IFERROR(INDEX(D384:D428,MATCH(AE58,B384:B428,0)),1)),N("M13"))</f>
        <v/>
      </c>
      <c r="N58" s="137" t="str">
        <f>IF(1=1,IF(F58="","",IF(G58="","",IFERROR(INDEX(E384:E428,MATCH(AE58,B384:B428,0)),G58&amp;""))),N("N6"))</f>
        <v/>
      </c>
      <c r="O58" s="138" t="str">
        <f>IF(1=1,IF(E58="","",O46),N("K18"))</f>
        <v/>
      </c>
      <c r="P58" s="139" t="str">
        <f>IF(1=1,IF(M58="","",IF(AND(ISNUMBER(M58),M58&lt;1,N58="kg"),MAX(1,ROUND(M58*1000,0)),IF(AND(ISNUMBER(M58),M58&lt;1,N58="L"),MAX(1,ROUND(M58*100,0)),ROUND(M58,3)))),N("O18"))</f>
        <v/>
      </c>
      <c r="Q58" s="140" t="str">
        <f>IF(1=1,IF(M58="","",IF(AND(ISNUMBER(M58),M58&lt;1,N58="kg"),"g",IF(AND(ISNUMBER(M58),M58&lt;1,N58="L"),"cl",N58))),N("P18"))</f>
        <v/>
      </c>
      <c r="R58" s="161" t="str">
        <f>IF(1=1,IF(E58="","",IF(F58="","A CONTROLER",IF(NOT(ISNUMBER(F58)),"TEXTE",IF(OR(L58="",L58&lt;=0),"COMMANDE PRINCIPALE INCOMPLETE",IF(G58="","UNITE MANQUANTE",IF(COUNTIF(B384:B428,AE58)=0,"UNITE A CONTROLER","OK")))))),N("Q9"))</f>
        <v/>
      </c>
      <c r="S58" s="105"/>
      <c r="T58" s="141">
        <f t="shared" si="12"/>
        <v>0</v>
      </c>
      <c r="U58" s="133" t="str">
        <f>IF(1=1,IF(E58="","",U46),N("S18"))</f>
        <v/>
      </c>
      <c r="V58" s="133" t="str">
        <f>IF(1=1,IF(E58="","",V46),N("T18"))</f>
        <v/>
      </c>
      <c r="W58" s="135" t="str">
        <f>IF(1=1,IF(OR(U58="",V58="",NOT(ISNUMBER(U58)),NOT(ISNUMBER(V58)),U58=0),"",V58/U58),N("U18"))</f>
        <v/>
      </c>
      <c r="X58" s="136" t="str">
        <f>IF(1=1,IF(OR(W58="",NOT(ISNUMBER(F58))),"",F58*W58*IFERROR(INDEX(D384:D428,MATCH(AE58,B384:B428,0)),1)),N("V7"))</f>
        <v/>
      </c>
      <c r="Y58" s="137" t="str">
        <f>IF(1=1,IF(F58="","",IF(G58="","",IFERROR(INDEX(E384:E428,MATCH(AE58,B384:B428,0)),G58&amp;""))),N("W6"))</f>
        <v/>
      </c>
      <c r="Z58" s="142" t="str">
        <f>IF(1=1,IF(X58="","",IF(AND(ISNUMBER(X58),X58&lt;1,Y58="kg"),MAX(1,ROUND(X58*1000,0)),IF(AND(ISNUMBER(X58),X58&lt;1,Y58="L"),MAX(1,ROUND(X58*100,0)),ROUND(X58,3)))),N("X18"))</f>
        <v/>
      </c>
      <c r="AA58" s="143" t="str">
        <f>IF(1=1,IF(X58="","",IF(AND(ISNUMBER(X58),X58&lt;1,Y58="kg"),"g",IF(AND(ISNUMBER(X58),X58&lt;1,Y58="L"),"cl",Y58))),N("Y18"))</f>
        <v/>
      </c>
      <c r="AB58" s="123" t="str">
        <f>IF(1=1,IF(E58="","",IF(F58="","A CONTROLER",IF(NOT(ISNUMBER(F58)),"TEXTE",IF(OR(W58="",W58&lt;=0),"COMMANDE COUVERTS INCOMPLETE",IF(G58="","UNITE MANQUANTE",IF(COUNTIF(B384:B428,AE58)=0,"UNITE A CONTROLER","OK")))))),N("Z6"))</f>
        <v/>
      </c>
      <c r="AD58" s="144" t="str">
        <f>IF(1=1,IF(E58="","",AD46),N("AB18"))</f>
        <v/>
      </c>
      <c r="AE58" s="125" t="str">
        <f>IF(1=1,IF(G58="","",UPPER(TRIM(SUBSTITUTE(SUBSTITUTE(G58&amp;"",CHAR(160)," ")," "," ")))),N("AC18"))</f>
        <v/>
      </c>
    </row>
    <row r="59" spans="1:33" ht="15.75" x14ac:dyDescent="0.25">
      <c r="A59" s="160" t="str">
        <f>IF(1=1,IF(E59="","",A46),N("A19"))</f>
        <v/>
      </c>
      <c r="B59" s="127" t="str">
        <f>IF(1=1,IF(E59="","",B46),N("B19"))</f>
        <v/>
      </c>
      <c r="C59" s="127"/>
      <c r="D59" s="129" t="str">
        <f>IF(ISBLANK(E59),"",LARGE(D46:D58,1)+1)</f>
        <v/>
      </c>
      <c r="E59" s="130"/>
      <c r="F59" s="131"/>
      <c r="G59" s="170"/>
      <c r="H59" s="105"/>
      <c r="I59" s="132" t="str">
        <f>IF(1=1,IF(E59="","",I46),N("H19"))</f>
        <v/>
      </c>
      <c r="J59" s="133" t="str">
        <f>IF(1=1,IF(E59="","",J46),N("I19"))</f>
        <v/>
      </c>
      <c r="K59" s="134" t="str">
        <f>IF(1=1,IF(E59="","",K46),N("J19"))</f>
        <v/>
      </c>
      <c r="L59" s="135" t="str">
        <f>IF(1=1,IF(OR(J59="",O59="",NOT(ISNUMBER(J59)),NOT(ISNUMBER(O59)),J59=0),"",O59/J59),N("L19"))</f>
        <v/>
      </c>
      <c r="M59" s="136" t="str">
        <f>IF(1=1,IF(OR(L59="",NOT(ISNUMBER(F59))),"",F59*L59*IFERROR(INDEX(D384:D428,MATCH(AE59,B384:B428,0)),1)),N("M13"))</f>
        <v/>
      </c>
      <c r="N59" s="137" t="str">
        <f>IF(1=1,IF(F59="","",IF(G59="","",IFERROR(INDEX(E384:E428,MATCH(AE59,B384:B428,0)),G59&amp;""))),N("N6"))</f>
        <v/>
      </c>
      <c r="O59" s="138" t="str">
        <f>IF(1=1,IF(E59="","",O46),N("K19"))</f>
        <v/>
      </c>
      <c r="P59" s="139" t="str">
        <f>IF(1=1,IF(M59="","",IF(AND(ISNUMBER(M59),M59&lt;1,N59="kg"),MAX(1,ROUND(M59*1000,0)),IF(AND(ISNUMBER(M59),M59&lt;1,N59="L"),MAX(1,ROUND(M59*100,0)),ROUND(M59,3)))),N("O19"))</f>
        <v/>
      </c>
      <c r="Q59" s="140" t="str">
        <f>IF(1=1,IF(M59="","",IF(AND(ISNUMBER(M59),M59&lt;1,N59="kg"),"g",IF(AND(ISNUMBER(M59),M59&lt;1,N59="L"),"cl",N59))),N("P19"))</f>
        <v/>
      </c>
      <c r="R59" s="161" t="str">
        <f>IF(1=1,IF(E59="","",IF(F59="","A CONTROLER",IF(NOT(ISNUMBER(F59)),"TEXTE",IF(OR(L59="",L59&lt;=0),"COMMANDE PRINCIPALE INCOMPLETE",IF(G59="","UNITE MANQUANTE",IF(COUNTIF(B384:B428,AE59)=0,"UNITE A CONTROLER","OK")))))),N("Q9"))</f>
        <v/>
      </c>
      <c r="S59" s="105"/>
      <c r="T59" s="141">
        <f t="shared" si="12"/>
        <v>0</v>
      </c>
      <c r="U59" s="133" t="str">
        <f>IF(1=1,IF(E59="","",U46),N("S19"))</f>
        <v/>
      </c>
      <c r="V59" s="133" t="str">
        <f>IF(1=1,IF(E59="","",V46),N("T19"))</f>
        <v/>
      </c>
      <c r="W59" s="135" t="str">
        <f>IF(1=1,IF(OR(U59="",V59="",NOT(ISNUMBER(U59)),NOT(ISNUMBER(V59)),U59=0),"",V59/U59),N("U19"))</f>
        <v/>
      </c>
      <c r="X59" s="136" t="str">
        <f>IF(1=1,IF(OR(W59="",NOT(ISNUMBER(F59))),"",F59*W59*IFERROR(INDEX(D384:D428,MATCH(AE59,B384:B428,0)),1)),N("V7"))</f>
        <v/>
      </c>
      <c r="Y59" s="137" t="str">
        <f>IF(1=1,IF(F59="","",IF(G59="","",IFERROR(INDEX(E384:E428,MATCH(AE59,B384:B428,0)),G59&amp;""))),N("W6"))</f>
        <v/>
      </c>
      <c r="Z59" s="142" t="str">
        <f>IF(1=1,IF(X59="","",IF(AND(ISNUMBER(X59),X59&lt;1,Y59="kg"),MAX(1,ROUND(X59*1000,0)),IF(AND(ISNUMBER(X59),X59&lt;1,Y59="L"),MAX(1,ROUND(X59*100,0)),ROUND(X59,3)))),N("X19"))</f>
        <v/>
      </c>
      <c r="AA59" s="143" t="str">
        <f>IF(1=1,IF(X59="","",IF(AND(ISNUMBER(X59),X59&lt;1,Y59="kg"),"g",IF(AND(ISNUMBER(X59),X59&lt;1,Y59="L"),"cl",Y59))),N("Y19"))</f>
        <v/>
      </c>
      <c r="AB59" s="123" t="str">
        <f>IF(1=1,IF(E59="","",IF(F59="","A CONTROLER",IF(NOT(ISNUMBER(F59)),"TEXTE",IF(OR(W59="",W59&lt;=0),"COMMANDE COUVERTS INCOMPLETE",IF(G59="","UNITE MANQUANTE",IF(COUNTIF(B384:B428,AE59)=0,"UNITE A CONTROLER","OK")))))),N("Z6"))</f>
        <v/>
      </c>
      <c r="AD59" s="144" t="str">
        <f>IF(1=1,IF(E59="","",AD46),N("AB19"))</f>
        <v/>
      </c>
      <c r="AE59" s="125" t="str">
        <f>IF(1=1,IF(G59="","",UPPER(TRIM(SUBSTITUTE(SUBSTITUTE(G59&amp;"",CHAR(160)," ")," "," ")))),N("AC19"))</f>
        <v/>
      </c>
    </row>
    <row r="60" spans="1:33" ht="15.75" x14ac:dyDescent="0.25">
      <c r="A60" s="160" t="str">
        <f>IF(1=1,IF(E60="","",A46),N("A20"))</f>
        <v/>
      </c>
      <c r="B60" s="127" t="str">
        <f>IF(1=1,IF(E60="","",B46),N("B20"))</f>
        <v/>
      </c>
      <c r="C60" s="127"/>
      <c r="D60" s="129" t="str">
        <f>IF(ISBLANK(E60),"",LARGE(D46:D59,1)+1)</f>
        <v/>
      </c>
      <c r="E60" s="130"/>
      <c r="F60" s="131"/>
      <c r="G60" s="170"/>
      <c r="H60" s="105"/>
      <c r="I60" s="132" t="str">
        <f>IF(1=1,IF(E60="","",I46),N("H20"))</f>
        <v/>
      </c>
      <c r="J60" s="133" t="str">
        <f>IF(1=1,IF(E60="","",J46),N("I20"))</f>
        <v/>
      </c>
      <c r="K60" s="134" t="str">
        <f>IF(1=1,IF(E60="","",K46),N("J20"))</f>
        <v/>
      </c>
      <c r="L60" s="135" t="str">
        <f>IF(1=1,IF(OR(J60="",O60="",NOT(ISNUMBER(J60)),NOT(ISNUMBER(O60)),J60=0),"",O60/J60),N("L20"))</f>
        <v/>
      </c>
      <c r="M60" s="136" t="str">
        <f>IF(1=1,IF(OR(L60="",NOT(ISNUMBER(F60))),"",F60*L60*IFERROR(INDEX(D384:D428,MATCH(AE60,B384:B428,0)),1)),N("M13"))</f>
        <v/>
      </c>
      <c r="N60" s="137" t="str">
        <f>IF(1=1,IF(F60="","",IF(G60="","",IFERROR(INDEX(E384:E428,MATCH(AE60,B384:B428,0)),G60&amp;""))),N("N6"))</f>
        <v/>
      </c>
      <c r="O60" s="138" t="str">
        <f>IF(1=1,IF(E60="","",O46),N("K20"))</f>
        <v/>
      </c>
      <c r="P60" s="139" t="str">
        <f>IF(1=1,IF(M60="","",IF(AND(ISNUMBER(M60),M60&lt;1,N60="kg"),MAX(1,ROUND(M60*1000,0)),IF(AND(ISNUMBER(M60),M60&lt;1,N60="L"),MAX(1,ROUND(M60*100,0)),ROUND(M60,3)))),N("O20"))</f>
        <v/>
      </c>
      <c r="Q60" s="140" t="str">
        <f>IF(1=1,IF(M60="","",IF(AND(ISNUMBER(M60),M60&lt;1,N60="kg"),"g",IF(AND(ISNUMBER(M60),M60&lt;1,N60="L"),"cl",N60))),N("P20"))</f>
        <v/>
      </c>
      <c r="R60" s="161" t="str">
        <f>IF(1=1,IF(E60="","",IF(F60="","A CONTROLER",IF(NOT(ISNUMBER(F60)),"TEXTE",IF(OR(L60="",L60&lt;=0),"COMMANDE PRINCIPALE INCOMPLETE",IF(G60="","UNITE MANQUANTE",IF(COUNTIF(B384:B428,AE60)=0,"UNITE A CONTROLER","OK")))))),N("Q9"))</f>
        <v/>
      </c>
      <c r="S60" s="105"/>
      <c r="T60" s="141">
        <f t="shared" si="12"/>
        <v>0</v>
      </c>
      <c r="U60" s="133" t="str">
        <f>IF(1=1,IF(E60="","",U46),N("S20"))</f>
        <v/>
      </c>
      <c r="V60" s="133" t="str">
        <f>IF(1=1,IF(E60="","",V46),N("T20"))</f>
        <v/>
      </c>
      <c r="W60" s="135" t="str">
        <f>IF(1=1,IF(OR(U60="",V60="",NOT(ISNUMBER(U60)),NOT(ISNUMBER(V60)),U60=0),"",V60/U60),N("U20"))</f>
        <v/>
      </c>
      <c r="X60" s="136" t="str">
        <f>IF(1=1,IF(OR(W60="",NOT(ISNUMBER(F60))),"",F60*W60*IFERROR(INDEX(D384:D428,MATCH(AE60,B384:B428,0)),1)),N("V7"))</f>
        <v/>
      </c>
      <c r="Y60" s="137" t="str">
        <f>IF(1=1,IF(F60="","",IF(G60="","",IFERROR(INDEX(E384:E428,MATCH(AE60,B384:B428,0)),G60&amp;""))),N("W6"))</f>
        <v/>
      </c>
      <c r="Z60" s="142" t="str">
        <f>IF(1=1,IF(X60="","",IF(AND(ISNUMBER(X60),X60&lt;1,Y60="kg"),MAX(1,ROUND(X60*1000,0)),IF(AND(ISNUMBER(X60),X60&lt;1,Y60="L"),MAX(1,ROUND(X60*100,0)),ROUND(X60,3)))),N("X20"))</f>
        <v/>
      </c>
      <c r="AA60" s="143" t="str">
        <f>IF(1=1,IF(X60="","",IF(AND(ISNUMBER(X60),X60&lt;1,Y60="kg"),"g",IF(AND(ISNUMBER(X60),X60&lt;1,Y60="L"),"cl",Y60))),N("Y20"))</f>
        <v/>
      </c>
      <c r="AB60" s="123" t="str">
        <f>IF(1=1,IF(E60="","",IF(F60="","A CONTROLER",IF(NOT(ISNUMBER(F60)),"TEXTE",IF(OR(W60="",W60&lt;=0),"COMMANDE COUVERTS INCOMPLETE",IF(G60="","UNITE MANQUANTE",IF(COUNTIF(B384:B428,AE60)=0,"UNITE A CONTROLER","OK")))))),N("Z6"))</f>
        <v/>
      </c>
      <c r="AD60" s="144" t="str">
        <f>IF(1=1,IF(E60="","",AD46),N("AB20"))</f>
        <v/>
      </c>
      <c r="AE60" s="125" t="str">
        <f>IF(1=1,IF(G60="","",UPPER(TRIM(SUBSTITUTE(SUBSTITUTE(G60&amp;"",CHAR(160)," ")," "," ")))),N("AC20"))</f>
        <v/>
      </c>
    </row>
    <row r="61" spans="1:33" ht="15.75" x14ac:dyDescent="0.25">
      <c r="A61" s="160" t="str">
        <f>IF(1=1,IF(E61="","",A46),N("A21"))</f>
        <v/>
      </c>
      <c r="B61" s="127" t="str">
        <f>IF(1=1,IF(E61="","",B46),N("B21"))</f>
        <v/>
      </c>
      <c r="C61" s="127"/>
      <c r="D61" s="129" t="str">
        <f>IF(ISBLANK(E61),"",LARGE(D46:D60,1)+1)</f>
        <v/>
      </c>
      <c r="E61" s="130"/>
      <c r="F61" s="131"/>
      <c r="G61" s="170"/>
      <c r="H61" s="105"/>
      <c r="I61" s="132" t="str">
        <f>IF(1=1,IF(E61="","",I46),N("H21"))</f>
        <v/>
      </c>
      <c r="J61" s="133" t="str">
        <f>IF(1=1,IF(E61="","",J46),N("I21"))</f>
        <v/>
      </c>
      <c r="K61" s="134" t="str">
        <f>IF(1=1,IF(E61="","",K46),N("J21"))</f>
        <v/>
      </c>
      <c r="L61" s="135" t="str">
        <f>IF(1=1,IF(OR(J61="",O61="",NOT(ISNUMBER(J61)),NOT(ISNUMBER(O61)),J61=0),"",O61/J61),N("L21"))</f>
        <v/>
      </c>
      <c r="M61" s="136" t="str">
        <f>IF(1=1,IF(OR(L61="",NOT(ISNUMBER(F61))),"",F61*L61*IFERROR(INDEX(D384:D428,MATCH(AE61,B384:B428,0)),1)),N("M13"))</f>
        <v/>
      </c>
      <c r="N61" s="137" t="str">
        <f>IF(1=1,IF(F61="","",IF(G61="","",IFERROR(INDEX(E384:E428,MATCH(AE61,B384:B428,0)),G61&amp;""))),N("N6"))</f>
        <v/>
      </c>
      <c r="O61" s="138" t="str">
        <f>IF(1=1,IF(E61="","",O46),N("K21"))</f>
        <v/>
      </c>
      <c r="P61" s="139" t="str">
        <f>IF(1=1,IF(M61="","",IF(AND(ISNUMBER(M61),M61&lt;1,N61="kg"),MAX(1,ROUND(M61*1000,0)),IF(AND(ISNUMBER(M61),M61&lt;1,N61="L"),MAX(1,ROUND(M61*100,0)),ROUND(M61,3)))),N("O21"))</f>
        <v/>
      </c>
      <c r="Q61" s="140" t="str">
        <f>IF(1=1,IF(M61="","",IF(AND(ISNUMBER(M61),M61&lt;1,N61="kg"),"g",IF(AND(ISNUMBER(M61),M61&lt;1,N61="L"),"cl",N61))),N("P21"))</f>
        <v/>
      </c>
      <c r="R61" s="161" t="str">
        <f>IF(1=1,IF(E61="","",IF(F61="","A CONTROLER",IF(NOT(ISNUMBER(F61)),"TEXTE",IF(OR(L61="",L61&lt;=0),"COMMANDE PRINCIPALE INCOMPLETE",IF(G61="","UNITE MANQUANTE",IF(COUNTIF(B384:B428,AE61)=0,"UNITE A CONTROLER","OK")))))),N("Q9"))</f>
        <v/>
      </c>
      <c r="S61" s="105"/>
      <c r="T61" s="141">
        <f t="shared" si="12"/>
        <v>0</v>
      </c>
      <c r="U61" s="133" t="str">
        <f>IF(1=1,IF(E61="","",U46),N("S21"))</f>
        <v/>
      </c>
      <c r="V61" s="133" t="str">
        <f>IF(1=1,IF(E61="","",V46),N("T21"))</f>
        <v/>
      </c>
      <c r="W61" s="135" t="str">
        <f>IF(1=1,IF(OR(U61="",V61="",NOT(ISNUMBER(U61)),NOT(ISNUMBER(V61)),U61=0),"",V61/U61),N("U21"))</f>
        <v/>
      </c>
      <c r="X61" s="136" t="str">
        <f>IF(1=1,IF(OR(W61="",NOT(ISNUMBER(F61))),"",F61*W61*IFERROR(INDEX(D384:D428,MATCH(AE61,B384:B428,0)),1)),N("V7"))</f>
        <v/>
      </c>
      <c r="Y61" s="137" t="str">
        <f>IF(1=1,IF(F61="","",IF(G61="","",IFERROR(INDEX(E384:E428,MATCH(AE61,B384:B428,0)),G61&amp;""))),N("W6"))</f>
        <v/>
      </c>
      <c r="Z61" s="142" t="str">
        <f>IF(1=1,IF(X61="","",IF(AND(ISNUMBER(X61),X61&lt;1,Y61="kg"),MAX(1,ROUND(X61*1000,0)),IF(AND(ISNUMBER(X61),X61&lt;1,Y61="L"),MAX(1,ROUND(X61*100,0)),ROUND(X61,3)))),N("X21"))</f>
        <v/>
      </c>
      <c r="AA61" s="143" t="str">
        <f>IF(1=1,IF(X61="","",IF(AND(ISNUMBER(X61),X61&lt;1,Y61="kg"),"g",IF(AND(ISNUMBER(X61),X61&lt;1,Y61="L"),"cl",Y61))),N("Y21"))</f>
        <v/>
      </c>
      <c r="AB61" s="123" t="str">
        <f>IF(1=1,IF(E61="","",IF(F61="","A CONTROLER",IF(NOT(ISNUMBER(F61)),"TEXTE",IF(OR(W61="",W61&lt;=0),"COMMANDE COUVERTS INCOMPLETE",IF(G61="","UNITE MANQUANTE",IF(COUNTIF(B384:B428,AE61)=0,"UNITE A CONTROLER","OK")))))),N("Z6"))</f>
        <v/>
      </c>
      <c r="AD61" s="144" t="str">
        <f>IF(1=1,IF(E61="","",AD46),N("AB21"))</f>
        <v/>
      </c>
      <c r="AE61" s="125" t="str">
        <f>IF(1=1,IF(G61="","",UPPER(TRIM(SUBSTITUTE(SUBSTITUTE(G61&amp;"",CHAR(160)," ")," "," ")))),N("AC21"))</f>
        <v/>
      </c>
    </row>
    <row r="62" spans="1:33" ht="15.75" x14ac:dyDescent="0.25">
      <c r="A62" s="160" t="str">
        <f>IF(1=1,IF(E62="","",A46),N("A22"))</f>
        <v/>
      </c>
      <c r="B62" s="127" t="str">
        <f>IF(1=1,IF(E62="","",B46),N("B22"))</f>
        <v/>
      </c>
      <c r="C62" s="127"/>
      <c r="D62" s="129" t="str">
        <f>IF(ISBLANK(E62),"",LARGE(D46:D61,1)+1)</f>
        <v/>
      </c>
      <c r="E62" s="130"/>
      <c r="F62" s="131"/>
      <c r="G62" s="170"/>
      <c r="H62" s="105"/>
      <c r="I62" s="132" t="str">
        <f>IF(1=1,IF(E62="","",I46),N("H22"))</f>
        <v/>
      </c>
      <c r="J62" s="133" t="str">
        <f>IF(1=1,IF(E62="","",J46),N("I22"))</f>
        <v/>
      </c>
      <c r="K62" s="134" t="str">
        <f>IF(1=1,IF(E62="","",K46),N("J22"))</f>
        <v/>
      </c>
      <c r="L62" s="135" t="str">
        <f>IF(1=1,IF(OR(J62="",O62="",NOT(ISNUMBER(J62)),NOT(ISNUMBER(O62)),J62=0),"",O62/J62),N("L22"))</f>
        <v/>
      </c>
      <c r="M62" s="136" t="str">
        <f>IF(1=1,IF(OR(L62="",NOT(ISNUMBER(F62))),"",F62*L62*IFERROR(INDEX(D384:D428,MATCH(AE62,B384:B428,0)),1)),N("M13"))</f>
        <v/>
      </c>
      <c r="N62" s="137" t="str">
        <f>IF(1=1,IF(F62="","",IF(G62="","",IFERROR(INDEX(E384:E428,MATCH(AE62,B384:B428,0)),G62&amp;""))),N("N6"))</f>
        <v/>
      </c>
      <c r="O62" s="138" t="str">
        <f>IF(1=1,IF(E62="","",O46),N("K22"))</f>
        <v/>
      </c>
      <c r="P62" s="139" t="str">
        <f>IF(1=1,IF(M62="","",IF(AND(ISNUMBER(M62),M62&lt;1,N62="kg"),MAX(1,ROUND(M62*1000,0)),IF(AND(ISNUMBER(M62),M62&lt;1,N62="L"),MAX(1,ROUND(M62*100,0)),ROUND(M62,3)))),N("O22"))</f>
        <v/>
      </c>
      <c r="Q62" s="140" t="str">
        <f>IF(1=1,IF(M62="","",IF(AND(ISNUMBER(M62),M62&lt;1,N62="kg"),"g",IF(AND(ISNUMBER(M62),M62&lt;1,N62="L"),"cl",N62))),N("P22"))</f>
        <v/>
      </c>
      <c r="R62" s="161" t="str">
        <f>IF(1=1,IF(E62="","",IF(F62="","A CONTROLER",IF(NOT(ISNUMBER(F62)),"TEXTE",IF(OR(L62="",L62&lt;=0),"COMMANDE PRINCIPALE INCOMPLETE",IF(G62="","UNITE MANQUANTE",IF(COUNTIF(B384:B428,AE62)=0,"UNITE A CONTROLER","OK")))))),N("Q9"))</f>
        <v/>
      </c>
      <c r="S62" s="105"/>
      <c r="T62" s="141">
        <f t="shared" si="12"/>
        <v>0</v>
      </c>
      <c r="U62" s="133" t="str">
        <f>IF(1=1,IF(E62="","",U46),N("S22"))</f>
        <v/>
      </c>
      <c r="V62" s="133" t="str">
        <f>IF(1=1,IF(E62="","",V46),N("T22"))</f>
        <v/>
      </c>
      <c r="W62" s="135" t="str">
        <f>IF(1=1,IF(OR(U62="",V62="",NOT(ISNUMBER(U62)),NOT(ISNUMBER(V62)),U62=0),"",V62/U62),N("U22"))</f>
        <v/>
      </c>
      <c r="X62" s="136" t="str">
        <f>IF(1=1,IF(OR(W62="",NOT(ISNUMBER(F62))),"",F62*W62*IFERROR(INDEX(D384:D428,MATCH(AE62,B384:B428,0)),1)),N("V7"))</f>
        <v/>
      </c>
      <c r="Y62" s="137" t="str">
        <f>IF(1=1,IF(F62="","",IF(G62="","",IFERROR(INDEX(E384:E428,MATCH(AE62,B384:B428,0)),G62&amp;""))),N("W6"))</f>
        <v/>
      </c>
      <c r="Z62" s="142" t="str">
        <f>IF(1=1,IF(X62="","",IF(AND(ISNUMBER(X62),X62&lt;1,Y62="kg"),MAX(1,ROUND(X62*1000,0)),IF(AND(ISNUMBER(X62),X62&lt;1,Y62="L"),MAX(1,ROUND(X62*100,0)),ROUND(X62,3)))),N("X22"))</f>
        <v/>
      </c>
      <c r="AA62" s="143" t="str">
        <f>IF(1=1,IF(X62="","",IF(AND(ISNUMBER(X62),X62&lt;1,Y62="kg"),"g",IF(AND(ISNUMBER(X62),X62&lt;1,Y62="L"),"cl",Y62))),N("Y22"))</f>
        <v/>
      </c>
      <c r="AB62" s="123" t="str">
        <f>IF(1=1,IF(E62="","",IF(F62="","A CONTROLER",IF(NOT(ISNUMBER(F62)),"TEXTE",IF(OR(W62="",W62&lt;=0),"COMMANDE COUVERTS INCOMPLETE",IF(G62="","UNITE MANQUANTE",IF(COUNTIF(B384:B428,AE62)=0,"UNITE A CONTROLER","OK")))))),N("Z6"))</f>
        <v/>
      </c>
      <c r="AD62" s="144" t="str">
        <f>IF(1=1,IF(E62="","",AD46),N("AB22"))</f>
        <v/>
      </c>
      <c r="AE62" s="125" t="str">
        <f>IF(1=1,IF(G62="","",UPPER(TRIM(SUBSTITUTE(SUBSTITUTE(G62&amp;"",CHAR(160)," ")," "," ")))),N("AC22"))</f>
        <v/>
      </c>
    </row>
    <row r="63" spans="1:33" ht="15.75" x14ac:dyDescent="0.25">
      <c r="A63" s="160" t="str">
        <f>IF(1=1,IF(E63="","",A46),N("A23"))</f>
        <v/>
      </c>
      <c r="B63" s="127" t="str">
        <f>IF(1=1,IF(E63="","",B46),N("B23"))</f>
        <v/>
      </c>
      <c r="C63" s="127"/>
      <c r="D63" s="129" t="str">
        <f>IF(ISBLANK(E63),"",LARGE(D46:D62,1)+1)</f>
        <v/>
      </c>
      <c r="E63" s="130"/>
      <c r="F63" s="131"/>
      <c r="G63" s="170"/>
      <c r="H63" s="105"/>
      <c r="I63" s="132" t="str">
        <f>IF(1=1,IF(E63="","",I46),N("H23"))</f>
        <v/>
      </c>
      <c r="J63" s="133" t="str">
        <f>IF(1=1,IF(E63="","",J46),N("I23"))</f>
        <v/>
      </c>
      <c r="K63" s="134" t="str">
        <f>IF(1=1,IF(E63="","",K46),N("J23"))</f>
        <v/>
      </c>
      <c r="L63" s="135" t="str">
        <f>IF(1=1,IF(OR(J63="",O63="",NOT(ISNUMBER(J63)),NOT(ISNUMBER(O63)),J63=0),"",O63/J63),N("L23"))</f>
        <v/>
      </c>
      <c r="M63" s="136" t="str">
        <f>IF(1=1,IF(OR(L63="",NOT(ISNUMBER(F63))),"",F63*L63*IFERROR(INDEX(D384:D428,MATCH(AE63,B384:B428,0)),1)),N("M13"))</f>
        <v/>
      </c>
      <c r="N63" s="137" t="str">
        <f>IF(1=1,IF(F63="","",IF(G63="","",IFERROR(INDEX(E384:E428,MATCH(AE63,B384:B428,0)),G63&amp;""))),N("N6"))</f>
        <v/>
      </c>
      <c r="O63" s="138" t="str">
        <f>IF(1=1,IF(E63="","",O46),N("K23"))</f>
        <v/>
      </c>
      <c r="P63" s="139" t="str">
        <f>IF(1=1,IF(M63="","",IF(AND(ISNUMBER(M63),M63&lt;1,N63="kg"),MAX(1,ROUND(M63*1000,0)),IF(AND(ISNUMBER(M63),M63&lt;1,N63="L"),MAX(1,ROUND(M63*100,0)),ROUND(M63,3)))),N("O23"))</f>
        <v/>
      </c>
      <c r="Q63" s="140" t="str">
        <f>IF(1=1,IF(M63="","",IF(AND(ISNUMBER(M63),M63&lt;1,N63="kg"),"g",IF(AND(ISNUMBER(M63),M63&lt;1,N63="L"),"cl",N63))),N("P23"))</f>
        <v/>
      </c>
      <c r="R63" s="161" t="str">
        <f>IF(1=1,IF(E63="","",IF(F63="","A CONTROLER",IF(NOT(ISNUMBER(F63)),"TEXTE",IF(OR(L63="",L63&lt;=0),"COMMANDE PRINCIPALE INCOMPLETE",IF(G63="","UNITE MANQUANTE",IF(COUNTIF(B384:B428,AE63)=0,"UNITE A CONTROLER","OK")))))),N("Q9"))</f>
        <v/>
      </c>
      <c r="S63" s="105"/>
      <c r="T63" s="141">
        <f t="shared" si="12"/>
        <v>0</v>
      </c>
      <c r="U63" s="133" t="str">
        <f>IF(1=1,IF(E63="","",U46),N("S23"))</f>
        <v/>
      </c>
      <c r="V63" s="133" t="str">
        <f>IF(1=1,IF(E63="","",V46),N("T23"))</f>
        <v/>
      </c>
      <c r="W63" s="135" t="str">
        <f>IF(1=1,IF(OR(U63="",V63="",NOT(ISNUMBER(U63)),NOT(ISNUMBER(V63)),U63=0),"",V63/U63),N("U23"))</f>
        <v/>
      </c>
      <c r="X63" s="136" t="str">
        <f>IF(1=1,IF(OR(W63="",NOT(ISNUMBER(F63))),"",F63*W63*IFERROR(INDEX(D384:D428,MATCH(AE63,B384:B428,0)),1)),N("V7"))</f>
        <v/>
      </c>
      <c r="Y63" s="137" t="str">
        <f>IF(1=1,IF(F63="","",IF(G63="","",IFERROR(INDEX(E384:E428,MATCH(AE63,B384:B428,0)),G63&amp;""))),N("W6"))</f>
        <v/>
      </c>
      <c r="Z63" s="142" t="str">
        <f>IF(1=1,IF(X63="","",IF(AND(ISNUMBER(X63),X63&lt;1,Y63="kg"),MAX(1,ROUND(X63*1000,0)),IF(AND(ISNUMBER(X63),X63&lt;1,Y63="L"),MAX(1,ROUND(X63*100,0)),ROUND(X63,3)))),N("X23"))</f>
        <v/>
      </c>
      <c r="AA63" s="143" t="str">
        <f>IF(1=1,IF(X63="","",IF(AND(ISNUMBER(X63),X63&lt;1,Y63="kg"),"g",IF(AND(ISNUMBER(X63),X63&lt;1,Y63="L"),"cl",Y63))),N("Y23"))</f>
        <v/>
      </c>
      <c r="AB63" s="123" t="str">
        <f>IF(1=1,IF(E63="","",IF(F63="","A CONTROLER",IF(NOT(ISNUMBER(F63)),"TEXTE",IF(OR(W63="",W63&lt;=0),"COMMANDE COUVERTS INCOMPLETE",IF(G63="","UNITE MANQUANTE",IF(COUNTIF(B384:B428,AE63)=0,"UNITE A CONTROLER","OK")))))),N("Z6"))</f>
        <v/>
      </c>
      <c r="AD63" s="144" t="str">
        <f>IF(1=1,IF(E63="","",AD46),N("AB23"))</f>
        <v/>
      </c>
      <c r="AE63" s="125" t="str">
        <f>IF(1=1,IF(G63="","",UPPER(TRIM(SUBSTITUTE(SUBSTITUTE(G63&amp;"",CHAR(160)," ")," "," ")))),N("AC23"))</f>
        <v/>
      </c>
    </row>
    <row r="64" spans="1:33" ht="15.75" x14ac:dyDescent="0.25">
      <c r="A64" s="160" t="str">
        <f>IF(1=1,IF(E64="","",A46),N("A24"))</f>
        <v/>
      </c>
      <c r="B64" s="127" t="str">
        <f>IF(1=1,IF(E64="","",B46),N("B24"))</f>
        <v/>
      </c>
      <c r="C64" s="127"/>
      <c r="D64" s="129" t="str">
        <f>IF(ISBLANK(E64),"",LARGE(D46:D63,1)+1)</f>
        <v/>
      </c>
      <c r="E64" s="130"/>
      <c r="F64" s="131"/>
      <c r="G64" s="170"/>
      <c r="H64" s="105"/>
      <c r="I64" s="132" t="str">
        <f>IF(1=1,IF(E64="","",I46),N("H24"))</f>
        <v/>
      </c>
      <c r="J64" s="133" t="str">
        <f>IF(1=1,IF(E64="","",J46),N("I24"))</f>
        <v/>
      </c>
      <c r="K64" s="134" t="str">
        <f>IF(1=1,IF(E64="","",K46),N("J24"))</f>
        <v/>
      </c>
      <c r="L64" s="135" t="str">
        <f>IF(1=1,IF(OR(J64="",O64="",NOT(ISNUMBER(J64)),NOT(ISNUMBER(O64)),J64=0),"",O64/J64),N("L24"))</f>
        <v/>
      </c>
      <c r="M64" s="136" t="str">
        <f>IF(1=1,IF(OR(L64="",NOT(ISNUMBER(F64))),"",F64*L64*IFERROR(INDEX(D384:D428,MATCH(AE64,B384:B428,0)),1)),N("M13"))</f>
        <v/>
      </c>
      <c r="N64" s="137" t="str">
        <f>IF(1=1,IF(F64="","",IF(G64="","",IFERROR(INDEX(E384:E428,MATCH(AE64,B384:B428,0)),G64&amp;""))),N("N6"))</f>
        <v/>
      </c>
      <c r="O64" s="138" t="str">
        <f>IF(1=1,IF(E64="","",O46),N("K24"))</f>
        <v/>
      </c>
      <c r="P64" s="139" t="str">
        <f>IF(1=1,IF(M64="","",IF(AND(ISNUMBER(M64),M64&lt;1,N64="kg"),MAX(1,ROUND(M64*1000,0)),IF(AND(ISNUMBER(M64),M64&lt;1,N64="L"),MAX(1,ROUND(M64*100,0)),ROUND(M64,3)))),N("O24"))</f>
        <v/>
      </c>
      <c r="Q64" s="140" t="str">
        <f>IF(1=1,IF(M64="","",IF(AND(ISNUMBER(M64),M64&lt;1,N64="kg"),"g",IF(AND(ISNUMBER(M64),M64&lt;1,N64="L"),"cl",N64))),N("P24"))</f>
        <v/>
      </c>
      <c r="R64" s="161" t="str">
        <f>IF(1=1,IF(E64="","",IF(F64="","A CONTROLER",IF(NOT(ISNUMBER(F64)),"TEXTE",IF(OR(L64="",L64&lt;=0),"COMMANDE PRINCIPALE INCOMPLETE",IF(G64="","UNITE MANQUANTE",IF(COUNTIF(B384:B428,AE64)=0,"UNITE A CONTROLER","OK")))))),N("Q9"))</f>
        <v/>
      </c>
      <c r="S64" s="105"/>
      <c r="T64" s="141">
        <f t="shared" si="12"/>
        <v>0</v>
      </c>
      <c r="U64" s="133" t="str">
        <f>IF(1=1,IF(E64="","",U46),N("S24"))</f>
        <v/>
      </c>
      <c r="V64" s="133" t="str">
        <f>IF(1=1,IF(E64="","",V46),N("T24"))</f>
        <v/>
      </c>
      <c r="W64" s="135" t="str">
        <f>IF(1=1,IF(OR(U64="",V64="",NOT(ISNUMBER(U64)),NOT(ISNUMBER(V64)),U64=0),"",V64/U64),N("U24"))</f>
        <v/>
      </c>
      <c r="X64" s="136" t="str">
        <f>IF(1=1,IF(OR(W64="",NOT(ISNUMBER(F64))),"",F64*W64*IFERROR(INDEX(D384:D428,MATCH(AE64,B384:B428,0)),1)),N("V7"))</f>
        <v/>
      </c>
      <c r="Y64" s="137" t="str">
        <f>IF(1=1,IF(F64="","",IF(G64="","",IFERROR(INDEX(E384:E428,MATCH(AE64,B384:B428,0)),G64&amp;""))),N("W6"))</f>
        <v/>
      </c>
      <c r="Z64" s="142" t="str">
        <f>IF(1=1,IF(X64="","",IF(AND(ISNUMBER(X64),X64&lt;1,Y64="kg"),MAX(1,ROUND(X64*1000,0)),IF(AND(ISNUMBER(X64),X64&lt;1,Y64="L"),MAX(1,ROUND(X64*100,0)),ROUND(X64,3)))),N("X24"))</f>
        <v/>
      </c>
      <c r="AA64" s="143" t="str">
        <f>IF(1=1,IF(X64="","",IF(AND(ISNUMBER(X64),X64&lt;1,Y64="kg"),"g",IF(AND(ISNUMBER(X64),X64&lt;1,Y64="L"),"cl",Y64))),N("Y24"))</f>
        <v/>
      </c>
      <c r="AB64" s="123" t="str">
        <f>IF(1=1,IF(E64="","",IF(F64="","A CONTROLER",IF(NOT(ISNUMBER(F64)),"TEXTE",IF(OR(W64="",W64&lt;=0),"COMMANDE COUVERTS INCOMPLETE",IF(G64="","UNITE MANQUANTE",IF(COUNTIF(B384:B428,AE64)=0,"UNITE A CONTROLER","OK")))))),N("Z6"))</f>
        <v/>
      </c>
      <c r="AD64" s="144" t="str">
        <f>IF(1=1,IF(E64="","",AD46),N("AB24"))</f>
        <v/>
      </c>
      <c r="AE64" s="125" t="str">
        <f>IF(1=1,IF(G64="","",UPPER(TRIM(SUBSTITUTE(SUBSTITUTE(G64&amp;"",CHAR(160)," ")," "," ")))),N("AC24"))</f>
        <v/>
      </c>
    </row>
    <row r="65" spans="1:31" ht="15.75" x14ac:dyDescent="0.25">
      <c r="A65" s="160" t="str">
        <f>IF(1=1,IF(E65="","",A46),N("A25"))</f>
        <v/>
      </c>
      <c r="B65" s="127" t="str">
        <f>IF(1=1,IF(E65="","",B46),N("B25"))</f>
        <v/>
      </c>
      <c r="C65" s="127"/>
      <c r="D65" s="129" t="str">
        <f>IF(ISBLANK(E65),"",LARGE(D46:D64,1)+1)</f>
        <v/>
      </c>
      <c r="E65" s="130"/>
      <c r="F65" s="131"/>
      <c r="G65" s="170"/>
      <c r="H65" s="105"/>
      <c r="I65" s="132" t="str">
        <f>IF(1=1,IF(E65="","",I46),N("H25"))</f>
        <v/>
      </c>
      <c r="J65" s="133" t="str">
        <f>IF(1=1,IF(E65="","",J46),N("I25"))</f>
        <v/>
      </c>
      <c r="K65" s="134" t="str">
        <f>IF(1=1,IF(E65="","",K46),N("J25"))</f>
        <v/>
      </c>
      <c r="L65" s="135" t="str">
        <f>IF(1=1,IF(OR(J65="",O65="",NOT(ISNUMBER(J65)),NOT(ISNUMBER(O65)),J65=0),"",O65/J65),N("L25"))</f>
        <v/>
      </c>
      <c r="M65" s="136" t="str">
        <f>IF(1=1,IF(OR(L65="",NOT(ISNUMBER(F65))),"",F65*L65*IFERROR(INDEX(D384:D428,MATCH(AE65,B384:B428,0)),1)),N("M13"))</f>
        <v/>
      </c>
      <c r="N65" s="137" t="str">
        <f>IF(1=1,IF(F65="","",IF(G65="","",IFERROR(INDEX(E384:E428,MATCH(AE65,B384:B428,0)),G65&amp;""))),N("N6"))</f>
        <v/>
      </c>
      <c r="O65" s="138" t="str">
        <f>IF(1=1,IF(E65="","",O46),N("K25"))</f>
        <v/>
      </c>
      <c r="P65" s="139" t="str">
        <f>IF(1=1,IF(M65="","",IF(AND(ISNUMBER(M65),M65&lt;1,N65="kg"),MAX(1,ROUND(M65*1000,0)),IF(AND(ISNUMBER(M65),M65&lt;1,N65="L"),MAX(1,ROUND(M65*100,0)),ROUND(M65,3)))),N("O25"))</f>
        <v/>
      </c>
      <c r="Q65" s="140" t="str">
        <f>IF(1=1,IF(M65="","",IF(AND(ISNUMBER(M65),M65&lt;1,N65="kg"),"g",IF(AND(ISNUMBER(M65),M65&lt;1,N65="L"),"cl",N65))),N("P25"))</f>
        <v/>
      </c>
      <c r="R65" s="161" t="str">
        <f>IF(1=1,IF(E65="","",IF(F65="","A CONTROLER",IF(NOT(ISNUMBER(F65)),"TEXTE",IF(OR(L65="",L65&lt;=0),"COMMANDE PRINCIPALE INCOMPLETE",IF(G65="","UNITE MANQUANTE",IF(COUNTIF(B384:B428,AE65)=0,"UNITE A CONTROLER","OK")))))),N("Q9"))</f>
        <v/>
      </c>
      <c r="S65" s="105"/>
      <c r="T65" s="141">
        <f t="shared" si="12"/>
        <v>0</v>
      </c>
      <c r="U65" s="133" t="str">
        <f>IF(1=1,IF(E65="","",U46),N("S25"))</f>
        <v/>
      </c>
      <c r="V65" s="133" t="str">
        <f>IF(1=1,IF(E65="","",V46),N("T25"))</f>
        <v/>
      </c>
      <c r="W65" s="135" t="str">
        <f>IF(1=1,IF(OR(U65="",V65="",NOT(ISNUMBER(U65)),NOT(ISNUMBER(V65)),U65=0),"",V65/U65),N("U25"))</f>
        <v/>
      </c>
      <c r="X65" s="136" t="str">
        <f>IF(1=1,IF(OR(W65="",NOT(ISNUMBER(F65))),"",F65*W65*IFERROR(INDEX(D384:D428,MATCH(AE65,B384:B428,0)),1)),N("V7"))</f>
        <v/>
      </c>
      <c r="Y65" s="137" t="str">
        <f>IF(1=1,IF(F65="","",IF(G65="","",IFERROR(INDEX(E384:E428,MATCH(AE65,B384:B428,0)),G65&amp;""))),N("W6"))</f>
        <v/>
      </c>
      <c r="Z65" s="142" t="str">
        <f>IF(1=1,IF(X65="","",IF(AND(ISNUMBER(X65),X65&lt;1,Y65="kg"),MAX(1,ROUND(X65*1000,0)),IF(AND(ISNUMBER(X65),X65&lt;1,Y65="L"),MAX(1,ROUND(X65*100,0)),ROUND(X65,3)))),N("X25"))</f>
        <v/>
      </c>
      <c r="AA65" s="143" t="str">
        <f>IF(1=1,IF(X65="","",IF(AND(ISNUMBER(X65),X65&lt;1,Y65="kg"),"g",IF(AND(ISNUMBER(X65),X65&lt;1,Y65="L"),"cl",Y65))),N("Y25"))</f>
        <v/>
      </c>
      <c r="AB65" s="123" t="str">
        <f>IF(1=1,IF(E65="","",IF(F65="","A CONTROLER",IF(NOT(ISNUMBER(F65)),"TEXTE",IF(OR(W65="",W65&lt;=0),"COMMANDE COUVERTS INCOMPLETE",IF(G65="","UNITE MANQUANTE",IF(COUNTIF(B384:B428,AE65)=0,"UNITE A CONTROLER","OK")))))),N("Z6"))</f>
        <v/>
      </c>
      <c r="AD65" s="144" t="str">
        <f>IF(1=1,IF(E65="","",AD46),N("AB25"))</f>
        <v/>
      </c>
      <c r="AE65" s="125" t="str">
        <f>IF(1=1,IF(G65="","",UPPER(TRIM(SUBSTITUTE(SUBSTITUTE(G65&amp;"",CHAR(160)," ")," "," ")))),N("AC25"))</f>
        <v/>
      </c>
    </row>
    <row r="66" spans="1:31" ht="15.75" x14ac:dyDescent="0.25">
      <c r="A66" s="160" t="str">
        <f>IF(1=1,IF(E66="","",A46),N("A26"))</f>
        <v/>
      </c>
      <c r="B66" s="127" t="str">
        <f>IF(1=1,IF(E66="","",B46),N("B26"))</f>
        <v/>
      </c>
      <c r="C66" s="127"/>
      <c r="D66" s="129" t="str">
        <f>IF(ISBLANK(E66),"",LARGE(D46:D65,1)+1)</f>
        <v/>
      </c>
      <c r="E66" s="130"/>
      <c r="F66" s="131"/>
      <c r="G66" s="170"/>
      <c r="H66" s="105"/>
      <c r="I66" s="132" t="str">
        <f>IF(1=1,IF(E66="","",I46),N("H26"))</f>
        <v/>
      </c>
      <c r="J66" s="133" t="str">
        <f>IF(1=1,IF(E66="","",J46),N("I26"))</f>
        <v/>
      </c>
      <c r="K66" s="134" t="str">
        <f>IF(1=1,IF(E66="","",K46),N("J26"))</f>
        <v/>
      </c>
      <c r="L66" s="135" t="str">
        <f>IF(1=1,IF(OR(J66="",O66="",NOT(ISNUMBER(J66)),NOT(ISNUMBER(O66)),J66=0),"",O66/J66),N("L26"))</f>
        <v/>
      </c>
      <c r="M66" s="136" t="str">
        <f>IF(1=1,IF(OR(L66="",NOT(ISNUMBER(F66))),"",F66*L66*IFERROR(INDEX(D384:D428,MATCH(AE66,B384:B428,0)),1)),N("M13"))</f>
        <v/>
      </c>
      <c r="N66" s="137" t="str">
        <f>IF(1=1,IF(F66="","",IF(G66="","",IFERROR(INDEX(E384:E428,MATCH(AE66,B384:B428,0)),G66&amp;""))),N("N6"))</f>
        <v/>
      </c>
      <c r="O66" s="138" t="str">
        <f>IF(1=1,IF(E66="","",O46),N("K26"))</f>
        <v/>
      </c>
      <c r="P66" s="139" t="str">
        <f>IF(1=1,IF(M66="","",IF(AND(ISNUMBER(M66),M66&lt;1,N66="kg"),MAX(1,ROUND(M66*1000,0)),IF(AND(ISNUMBER(M66),M66&lt;1,N66="L"),MAX(1,ROUND(M66*100,0)),ROUND(M66,3)))),N("O26"))</f>
        <v/>
      </c>
      <c r="Q66" s="140" t="str">
        <f>IF(1=1,IF(M66="","",IF(AND(ISNUMBER(M66),M66&lt;1,N66="kg"),"g",IF(AND(ISNUMBER(M66),M66&lt;1,N66="L"),"cl",N66))),N("P26"))</f>
        <v/>
      </c>
      <c r="R66" s="161" t="str">
        <f>IF(1=1,IF(E66="","",IF(F66="","A CONTROLER",IF(NOT(ISNUMBER(F66)),"TEXTE",IF(OR(L66="",L66&lt;=0),"COMMANDE PRINCIPALE INCOMPLETE",IF(G66="","UNITE MANQUANTE",IF(COUNTIF(B384:B428,AE66)=0,"UNITE A CONTROLER","OK")))))),N("Q9"))</f>
        <v/>
      </c>
      <c r="S66" s="105"/>
      <c r="T66" s="141">
        <f t="shared" si="12"/>
        <v>0</v>
      </c>
      <c r="U66" s="133" t="str">
        <f>IF(1=1,IF(E66="","",U46),N("S26"))</f>
        <v/>
      </c>
      <c r="V66" s="133" t="str">
        <f>IF(1=1,IF(E66="","",V46),N("T26"))</f>
        <v/>
      </c>
      <c r="W66" s="135" t="str">
        <f>IF(1=1,IF(OR(U66="",V66="",NOT(ISNUMBER(U66)),NOT(ISNUMBER(V66)),U66=0),"",V66/U66),N("U26"))</f>
        <v/>
      </c>
      <c r="X66" s="136" t="str">
        <f>IF(1=1,IF(OR(W66="",NOT(ISNUMBER(F66))),"",F66*W66*IFERROR(INDEX(D384:D428,MATCH(AE66,B384:B428,0)),1)),N("V7"))</f>
        <v/>
      </c>
      <c r="Y66" s="137" t="str">
        <f>IF(1=1,IF(F66="","",IF(G66="","",IFERROR(INDEX(E384:E428,MATCH(AE66,B384:B428,0)),G66&amp;""))),N("W6"))</f>
        <v/>
      </c>
      <c r="Z66" s="142" t="str">
        <f>IF(1=1,IF(X66="","",IF(AND(ISNUMBER(X66),X66&lt;1,Y66="kg"),MAX(1,ROUND(X66*1000,0)),IF(AND(ISNUMBER(X66),X66&lt;1,Y66="L"),MAX(1,ROUND(X66*100,0)),ROUND(X66,3)))),N("X26"))</f>
        <v/>
      </c>
      <c r="AA66" s="143" t="str">
        <f>IF(1=1,IF(X66="","",IF(AND(ISNUMBER(X66),X66&lt;1,Y66="kg"),"g",IF(AND(ISNUMBER(X66),X66&lt;1,Y66="L"),"cl",Y66))),N("Y26"))</f>
        <v/>
      </c>
      <c r="AB66" s="123" t="str">
        <f>IF(1=1,IF(E66="","",IF(F66="","A CONTROLER",IF(NOT(ISNUMBER(F66)),"TEXTE",IF(OR(W66="",W66&lt;=0),"COMMANDE COUVERTS INCOMPLETE",IF(G66="","UNITE MANQUANTE",IF(COUNTIF(B384:B428,AE66)=0,"UNITE A CONTROLER","OK")))))),N("Z6"))</f>
        <v/>
      </c>
      <c r="AD66" s="144" t="str">
        <f>IF(1=1,IF(E66="","",AD46),N("AB26"))</f>
        <v/>
      </c>
      <c r="AE66" s="125" t="str">
        <f>IF(1=1,IF(G66="","",UPPER(TRIM(SUBSTITUTE(SUBSTITUTE(G66&amp;"",CHAR(160)," ")," "," ")))),N("AC26"))</f>
        <v/>
      </c>
    </row>
    <row r="67" spans="1:31" ht="15.75" x14ac:dyDescent="0.25">
      <c r="A67" s="160" t="str">
        <f>IF(1=1,IF(E67="","",A46),N("A27"))</f>
        <v/>
      </c>
      <c r="B67" s="127" t="str">
        <f>IF(1=1,IF(E67="","",B46),N("B27"))</f>
        <v/>
      </c>
      <c r="C67" s="127"/>
      <c r="D67" s="129" t="str">
        <f>IF(ISBLANK(E67),"",LARGE(D46:D66,1)+1)</f>
        <v/>
      </c>
      <c r="E67" s="130"/>
      <c r="F67" s="131"/>
      <c r="G67" s="170"/>
      <c r="H67" s="105"/>
      <c r="I67" s="132" t="str">
        <f>IF(1=1,IF(E67="","",I46),N("H27"))</f>
        <v/>
      </c>
      <c r="J67" s="133" t="str">
        <f>IF(1=1,IF(E67="","",J46),N("I27"))</f>
        <v/>
      </c>
      <c r="K67" s="134" t="str">
        <f>IF(1=1,IF(E67="","",K46),N("J27"))</f>
        <v/>
      </c>
      <c r="L67" s="135" t="str">
        <f>IF(1=1,IF(OR(J67="",O67="",NOT(ISNUMBER(J67)),NOT(ISNUMBER(O67)),J67=0),"",O67/J67),N("L27"))</f>
        <v/>
      </c>
      <c r="M67" s="136" t="str">
        <f>IF(1=1,IF(OR(L67="",NOT(ISNUMBER(F67))),"",F67*L67*IFERROR(INDEX(D384:D428,MATCH(AE67,B384:B428,0)),1)),N("M13"))</f>
        <v/>
      </c>
      <c r="N67" s="137" t="str">
        <f>IF(1=1,IF(F67="","",IF(G67="","",IFERROR(INDEX(E384:E428,MATCH(AE67,B384:B428,0)),G67&amp;""))),N("N6"))</f>
        <v/>
      </c>
      <c r="O67" s="138" t="str">
        <f>IF(1=1,IF(E67="","",O46),N("K27"))</f>
        <v/>
      </c>
      <c r="P67" s="139" t="str">
        <f>IF(1=1,IF(M67="","",IF(AND(ISNUMBER(M67),M67&lt;1,N67="kg"),MAX(1,ROUND(M67*1000,0)),IF(AND(ISNUMBER(M67),M67&lt;1,N67="L"),MAX(1,ROUND(M67*100,0)),ROUND(M67,3)))),N("O27"))</f>
        <v/>
      </c>
      <c r="Q67" s="140" t="str">
        <f>IF(1=1,IF(M67="","",IF(AND(ISNUMBER(M67),M67&lt;1,N67="kg"),"g",IF(AND(ISNUMBER(M67),M67&lt;1,N67="L"),"cl",N67))),N("P27"))</f>
        <v/>
      </c>
      <c r="R67" s="161" t="str">
        <f>IF(1=1,IF(E67="","",IF(F67="","A CONTROLER",IF(NOT(ISNUMBER(F67)),"TEXTE",IF(OR(L67="",L67&lt;=0),"COMMANDE PRINCIPALE INCOMPLETE",IF(G67="","UNITE MANQUANTE",IF(COUNTIF(B384:B428,AE67)=0,"UNITE A CONTROLER","OK")))))),N("Q9"))</f>
        <v/>
      </c>
      <c r="S67" s="105"/>
      <c r="T67" s="141">
        <f t="shared" si="12"/>
        <v>0</v>
      </c>
      <c r="U67" s="133" t="str">
        <f>IF(1=1,IF(E67="","",U46),N("S27"))</f>
        <v/>
      </c>
      <c r="V67" s="133" t="str">
        <f>IF(1=1,IF(E67="","",V46),N("T27"))</f>
        <v/>
      </c>
      <c r="W67" s="135" t="str">
        <f>IF(1=1,IF(OR(U67="",V67="",NOT(ISNUMBER(U67)),NOT(ISNUMBER(V67)),U67=0),"",V67/U67),N("U27"))</f>
        <v/>
      </c>
      <c r="X67" s="136" t="str">
        <f>IF(1=1,IF(OR(W67="",NOT(ISNUMBER(F67))),"",F67*W67*IFERROR(INDEX(D384:D428,MATCH(AE67,B384:B428,0)),1)),N("V7"))</f>
        <v/>
      </c>
      <c r="Y67" s="137" t="str">
        <f>IF(1=1,IF(F67="","",IF(G67="","",IFERROR(INDEX(E384:E428,MATCH(AE67,B384:B428,0)),G67&amp;""))),N("W6"))</f>
        <v/>
      </c>
      <c r="Z67" s="142" t="str">
        <f>IF(1=1,IF(X67="","",IF(AND(ISNUMBER(X67),X67&lt;1,Y67="kg"),MAX(1,ROUND(X67*1000,0)),IF(AND(ISNUMBER(X67),X67&lt;1,Y67="L"),MAX(1,ROUND(X67*100,0)),ROUND(X67,3)))),N("X27"))</f>
        <v/>
      </c>
      <c r="AA67" s="143" t="str">
        <f>IF(1=1,IF(X67="","",IF(AND(ISNUMBER(X67),X67&lt;1,Y67="kg"),"g",IF(AND(ISNUMBER(X67),X67&lt;1,Y67="L"),"cl",Y67))),N("Y27"))</f>
        <v/>
      </c>
      <c r="AB67" s="123" t="str">
        <f>IF(1=1,IF(E67="","",IF(F67="","A CONTROLER",IF(NOT(ISNUMBER(F67)),"TEXTE",IF(OR(W67="",W67&lt;=0),"COMMANDE COUVERTS INCOMPLETE",IF(G67="","UNITE MANQUANTE",IF(COUNTIF(B384:B428,AE67)=0,"UNITE A CONTROLER","OK")))))),N("Z6"))</f>
        <v/>
      </c>
      <c r="AD67" s="144" t="str">
        <f>IF(1=1,IF(E67="","",AD46),N("AB27"))</f>
        <v/>
      </c>
      <c r="AE67" s="125" t="str">
        <f>IF(1=1,IF(G67="","",UPPER(TRIM(SUBSTITUTE(SUBSTITUTE(G67&amp;"",CHAR(160)," ")," "," ")))),N("AC27"))</f>
        <v/>
      </c>
    </row>
    <row r="68" spans="1:31" ht="15.75" x14ac:dyDescent="0.25">
      <c r="A68" s="160" t="str">
        <f>IF(1=1,IF(E68="","",A46),N("A28"))</f>
        <v/>
      </c>
      <c r="B68" s="127" t="str">
        <f>IF(1=1,IF(E68="","",B46),N("B28"))</f>
        <v/>
      </c>
      <c r="C68" s="127"/>
      <c r="D68" s="129" t="str">
        <f>IF(ISBLANK(E68),"",LARGE(D46:D67,1)+1)</f>
        <v/>
      </c>
      <c r="E68" s="130"/>
      <c r="F68" s="131"/>
      <c r="G68" s="170"/>
      <c r="H68" s="105"/>
      <c r="I68" s="132" t="str">
        <f>IF(1=1,IF(E68="","",I46),N("H28"))</f>
        <v/>
      </c>
      <c r="J68" s="133" t="str">
        <f>IF(1=1,IF(E68="","",J46),N("I28"))</f>
        <v/>
      </c>
      <c r="K68" s="134" t="str">
        <f>IF(1=1,IF(E68="","",K46),N("J28"))</f>
        <v/>
      </c>
      <c r="L68" s="135" t="str">
        <f>IF(1=1,IF(OR(J68="",O68="",NOT(ISNUMBER(J68)),NOT(ISNUMBER(O68)),J68=0),"",O68/J68),N("L28"))</f>
        <v/>
      </c>
      <c r="M68" s="136" t="str">
        <f>IF(1=1,IF(OR(L68="",NOT(ISNUMBER(F68))),"",F68*L68*IFERROR(INDEX(D384:D428,MATCH(AE68,B384:B428,0)),1)),N("M13"))</f>
        <v/>
      </c>
      <c r="N68" s="137" t="str">
        <f>IF(1=1,IF(F68="","",IF(G68="","",IFERROR(INDEX(E384:E428,MATCH(AE68,B384:B428,0)),G68&amp;""))),N("N6"))</f>
        <v/>
      </c>
      <c r="O68" s="138" t="str">
        <f>IF(1=1,IF(E68="","",O46),N("K28"))</f>
        <v/>
      </c>
      <c r="P68" s="139" t="str">
        <f>IF(1=1,IF(M68="","",IF(AND(ISNUMBER(M68),M68&lt;1,N68="kg"),MAX(1,ROUND(M68*1000,0)),IF(AND(ISNUMBER(M68),M68&lt;1,N68="L"),MAX(1,ROUND(M68*100,0)),ROUND(M68,3)))),N("O28"))</f>
        <v/>
      </c>
      <c r="Q68" s="140" t="str">
        <f>IF(1=1,IF(M68="","",IF(AND(ISNUMBER(M68),M68&lt;1,N68="kg"),"g",IF(AND(ISNUMBER(M68),M68&lt;1,N68="L"),"cl",N68))),N("P28"))</f>
        <v/>
      </c>
      <c r="R68" s="161" t="str">
        <f>IF(1=1,IF(E68="","",IF(F68="","A CONTROLER",IF(NOT(ISNUMBER(F68)),"TEXTE",IF(OR(L68="",L68&lt;=0),"COMMANDE PRINCIPALE INCOMPLETE",IF(G68="","UNITE MANQUANTE",IF(COUNTIF(B384:B428,AE68)=0,"UNITE A CONTROLER","OK")))))),N("Q9"))</f>
        <v/>
      </c>
      <c r="S68" s="105"/>
      <c r="T68" s="141">
        <f t="shared" si="12"/>
        <v>0</v>
      </c>
      <c r="U68" s="133" t="str">
        <f>IF(1=1,IF(E68="","",U46),N("S28"))</f>
        <v/>
      </c>
      <c r="V68" s="133" t="str">
        <f>IF(1=1,IF(E68="","",V46),N("T28"))</f>
        <v/>
      </c>
      <c r="W68" s="135" t="str">
        <f>IF(1=1,IF(OR(U68="",V68="",NOT(ISNUMBER(U68)),NOT(ISNUMBER(V68)),U68=0),"",V68/U68),N("U28"))</f>
        <v/>
      </c>
      <c r="X68" s="136" t="str">
        <f>IF(1=1,IF(OR(W68="",NOT(ISNUMBER(F68))),"",F68*W68*IFERROR(INDEX(D384:D428,MATCH(AE68,B384:B428,0)),1)),N("V7"))</f>
        <v/>
      </c>
      <c r="Y68" s="137" t="str">
        <f>IF(1=1,IF(F68="","",IF(G68="","",IFERROR(INDEX(E384:E428,MATCH(AE68,B384:B428,0)),G68&amp;""))),N("W6"))</f>
        <v/>
      </c>
      <c r="Z68" s="142" t="str">
        <f>IF(1=1,IF(X68="","",IF(AND(ISNUMBER(X68),X68&lt;1,Y68="kg"),MAX(1,ROUND(X68*1000,0)),IF(AND(ISNUMBER(X68),X68&lt;1,Y68="L"),MAX(1,ROUND(X68*100,0)),ROUND(X68,3)))),N("X28"))</f>
        <v/>
      </c>
      <c r="AA68" s="143" t="str">
        <f>IF(1=1,IF(X68="","",IF(AND(ISNUMBER(X68),X68&lt;1,Y68="kg"),"g",IF(AND(ISNUMBER(X68),X68&lt;1,Y68="L"),"cl",Y68))),N("Y28"))</f>
        <v/>
      </c>
      <c r="AB68" s="123" t="str">
        <f>IF(1=1,IF(E68="","",IF(F68="","A CONTROLER",IF(NOT(ISNUMBER(F68)),"TEXTE",IF(OR(W68="",W68&lt;=0),"COMMANDE COUVERTS INCOMPLETE",IF(G68="","UNITE MANQUANTE",IF(COUNTIF(B384:B428,AE68)=0,"UNITE A CONTROLER","OK")))))),N("Z6"))</f>
        <v/>
      </c>
      <c r="AD68" s="144" t="str">
        <f>IF(1=1,IF(E68="","",AD46),N("AB28"))</f>
        <v/>
      </c>
      <c r="AE68" s="125" t="str">
        <f>IF(1=1,IF(G68="","",UPPER(TRIM(SUBSTITUTE(SUBSTITUTE(G68&amp;"",CHAR(160)," ")," "," ")))),N("AC28"))</f>
        <v/>
      </c>
    </row>
    <row r="69" spans="1:31" ht="15.75" x14ac:dyDescent="0.25">
      <c r="A69" s="160" t="str">
        <f>IF(1=1,IF(E69="","",A46),N("A29"))</f>
        <v/>
      </c>
      <c r="B69" s="127" t="str">
        <f>IF(1=1,IF(E69="","",B46),N("B29"))</f>
        <v/>
      </c>
      <c r="C69" s="127"/>
      <c r="D69" s="129" t="str">
        <f>IF(ISBLANK(E69),"",LARGE(D46:D68,1)+1)</f>
        <v/>
      </c>
      <c r="E69" s="130"/>
      <c r="F69" s="131"/>
      <c r="G69" s="170"/>
      <c r="H69" s="105"/>
      <c r="I69" s="132" t="str">
        <f>IF(1=1,IF(E69="","",I46),N("H29"))</f>
        <v/>
      </c>
      <c r="J69" s="133" t="str">
        <f>IF(1=1,IF(E69="","",J46),N("I29"))</f>
        <v/>
      </c>
      <c r="K69" s="134" t="str">
        <f>IF(1=1,IF(E69="","",K46),N("J29"))</f>
        <v/>
      </c>
      <c r="L69" s="135" t="str">
        <f>IF(1=1,IF(OR(J69="",O69="",NOT(ISNUMBER(J69)),NOT(ISNUMBER(O69)),J69=0),"",O69/J69),N("L29"))</f>
        <v/>
      </c>
      <c r="M69" s="136" t="str">
        <f>IF(1=1,IF(OR(L69="",NOT(ISNUMBER(F69))),"",F69*L69*IFERROR(INDEX(D384:D428,MATCH(AE69,B384:B428,0)),1)),N("M13"))</f>
        <v/>
      </c>
      <c r="N69" s="137" t="str">
        <f>IF(1=1,IF(F69="","",IF(G69="","",IFERROR(INDEX(E384:E428,MATCH(AE69,B384:B428,0)),G69&amp;""))),N("N6"))</f>
        <v/>
      </c>
      <c r="O69" s="138" t="str">
        <f>IF(1=1,IF(E69="","",O46),N("K29"))</f>
        <v/>
      </c>
      <c r="P69" s="139" t="str">
        <f>IF(1=1,IF(M69="","",IF(AND(ISNUMBER(M69),M69&lt;1,N69="kg"),MAX(1,ROUND(M69*1000,0)),IF(AND(ISNUMBER(M69),M69&lt;1,N69="L"),MAX(1,ROUND(M69*100,0)),ROUND(M69,3)))),N("O29"))</f>
        <v/>
      </c>
      <c r="Q69" s="140" t="str">
        <f>IF(1=1,IF(M69="","",IF(AND(ISNUMBER(M69),M69&lt;1,N69="kg"),"g",IF(AND(ISNUMBER(M69),M69&lt;1,N69="L"),"cl",N69))),N("P29"))</f>
        <v/>
      </c>
      <c r="R69" s="161" t="str">
        <f>IF(1=1,IF(E69="","",IF(F69="","A CONTROLER",IF(NOT(ISNUMBER(F69)),"TEXTE",IF(OR(L69="",L69&lt;=0),"COMMANDE PRINCIPALE INCOMPLETE",IF(G69="","UNITE MANQUANTE",IF(COUNTIF(B384:B428,AE69)=0,"UNITE A CONTROLER","OK")))))),N("Q9"))</f>
        <v/>
      </c>
      <c r="S69" s="105"/>
      <c r="T69" s="141">
        <f t="shared" si="12"/>
        <v>0</v>
      </c>
      <c r="U69" s="133" t="str">
        <f>IF(1=1,IF(E69="","",U46),N("S29"))</f>
        <v/>
      </c>
      <c r="V69" s="133" t="str">
        <f>IF(1=1,IF(E69="","",V46),N("T29"))</f>
        <v/>
      </c>
      <c r="W69" s="135" t="str">
        <f>IF(1=1,IF(OR(U69="",V69="",NOT(ISNUMBER(U69)),NOT(ISNUMBER(V69)),U69=0),"",V69/U69),N("U29"))</f>
        <v/>
      </c>
      <c r="X69" s="136" t="str">
        <f>IF(1=1,IF(OR(W69="",NOT(ISNUMBER(F69))),"",F69*W69*IFERROR(INDEX(D384:D428,MATCH(AE69,B384:B428,0)),1)),N("V7"))</f>
        <v/>
      </c>
      <c r="Y69" s="137" t="str">
        <f>IF(1=1,IF(F69="","",IF(G69="","",IFERROR(INDEX(E384:E428,MATCH(AE69,B384:B428,0)),G69&amp;""))),N("W6"))</f>
        <v/>
      </c>
      <c r="Z69" s="142" t="str">
        <f>IF(1=1,IF(X69="","",IF(AND(ISNUMBER(X69),X69&lt;1,Y69="kg"),MAX(1,ROUND(X69*1000,0)),IF(AND(ISNUMBER(X69),X69&lt;1,Y69="L"),MAX(1,ROUND(X69*100,0)),ROUND(X69,3)))),N("X29"))</f>
        <v/>
      </c>
      <c r="AA69" s="143" t="str">
        <f>IF(1=1,IF(X69="","",IF(AND(ISNUMBER(X69),X69&lt;1,Y69="kg"),"g",IF(AND(ISNUMBER(X69),X69&lt;1,Y69="L"),"cl",Y69))),N("Y29"))</f>
        <v/>
      </c>
      <c r="AB69" s="123" t="str">
        <f>IF(1=1,IF(E69="","",IF(F69="","A CONTROLER",IF(NOT(ISNUMBER(F69)),"TEXTE",IF(OR(W69="",W69&lt;=0),"COMMANDE COUVERTS INCOMPLETE",IF(G69="","UNITE MANQUANTE",IF(COUNTIF(B384:B428,AE69)=0,"UNITE A CONTROLER","OK")))))),N("Z6"))</f>
        <v/>
      </c>
      <c r="AD69" s="144" t="str">
        <f>IF(1=1,IF(E69="","",AD46),N("AB29"))</f>
        <v/>
      </c>
      <c r="AE69" s="125" t="str">
        <f>IF(1=1,IF(G69="","",UPPER(TRIM(SUBSTITUTE(SUBSTITUTE(G69&amp;"",CHAR(160)," ")," "," ")))),N("AC29"))</f>
        <v/>
      </c>
    </row>
    <row r="70" spans="1:31" ht="15.75" x14ac:dyDescent="0.25">
      <c r="A70" s="160" t="str">
        <f>IF(1=1,IF(E70="","",A46),N("A30"))</f>
        <v/>
      </c>
      <c r="B70" s="127" t="str">
        <f>IF(1=1,IF(E70="","",B46),N("B30"))</f>
        <v/>
      </c>
      <c r="C70" s="127"/>
      <c r="D70" s="129" t="str">
        <f>IF(ISBLANK(E70),"",LARGE(D46:D69,1)+1)</f>
        <v/>
      </c>
      <c r="E70" s="130"/>
      <c r="F70" s="131"/>
      <c r="G70" s="170"/>
      <c r="H70" s="105"/>
      <c r="I70" s="132" t="str">
        <f>IF(1=1,IF(E70="","",I46),N("H30"))</f>
        <v/>
      </c>
      <c r="J70" s="133" t="str">
        <f>IF(1=1,IF(E70="","",J46),N("I30"))</f>
        <v/>
      </c>
      <c r="K70" s="134" t="str">
        <f>IF(1=1,IF(E70="","",K46),N("J30"))</f>
        <v/>
      </c>
      <c r="L70" s="135" t="str">
        <f>IF(1=1,IF(OR(J70="",O70="",NOT(ISNUMBER(J70)),NOT(ISNUMBER(O70)),J70=0),"",O70/J70),N("L30"))</f>
        <v/>
      </c>
      <c r="M70" s="136" t="str">
        <f>IF(1=1,IF(OR(L70="",NOT(ISNUMBER(F70))),"",F70*L70*IFERROR(INDEX(D384:D428,MATCH(AE70,B384:B428,0)),1)),N("M13"))</f>
        <v/>
      </c>
      <c r="N70" s="137" t="str">
        <f>IF(1=1,IF(F70="","",IF(G70="","",IFERROR(INDEX(E384:E428,MATCH(AE70,B384:B428,0)),G70&amp;""))),N("N6"))</f>
        <v/>
      </c>
      <c r="O70" s="138" t="str">
        <f>IF(1=1,IF(E70="","",O46),N("K30"))</f>
        <v/>
      </c>
      <c r="P70" s="139" t="str">
        <f>IF(1=1,IF(M70="","",IF(AND(ISNUMBER(M70),M70&lt;1,N70="kg"),MAX(1,ROUND(M70*1000,0)),IF(AND(ISNUMBER(M70),M70&lt;1,N70="L"),MAX(1,ROUND(M70*100,0)),ROUND(M70,3)))),N("O30"))</f>
        <v/>
      </c>
      <c r="Q70" s="140" t="str">
        <f>IF(1=1,IF(M70="","",IF(AND(ISNUMBER(M70),M70&lt;1,N70="kg"),"g",IF(AND(ISNUMBER(M70),M70&lt;1,N70="L"),"cl",N70))),N("P30"))</f>
        <v/>
      </c>
      <c r="R70" s="161" t="str">
        <f>IF(1=1,IF(E70="","",IF(F70="","A CONTROLER",IF(NOT(ISNUMBER(F70)),"TEXTE",IF(OR(L70="",L70&lt;=0),"COMMANDE PRINCIPALE INCOMPLETE",IF(G70="","UNITE MANQUANTE",IF(COUNTIF(B384:B428,AE70)=0,"UNITE A CONTROLER","OK")))))),N("Q9"))</f>
        <v/>
      </c>
      <c r="S70" s="105"/>
      <c r="T70" s="141">
        <f t="shared" si="12"/>
        <v>0</v>
      </c>
      <c r="U70" s="133" t="str">
        <f>IF(1=1,IF(E70="","",U46),N("S30"))</f>
        <v/>
      </c>
      <c r="V70" s="133" t="str">
        <f>IF(1=1,IF(E70="","",V46),N("T30"))</f>
        <v/>
      </c>
      <c r="W70" s="135" t="str">
        <f>IF(1=1,IF(OR(U70="",V70="",NOT(ISNUMBER(U70)),NOT(ISNUMBER(V70)),U70=0),"",V70/U70),N("U30"))</f>
        <v/>
      </c>
      <c r="X70" s="136" t="str">
        <f>IF(1=1,IF(OR(W70="",NOT(ISNUMBER(F70))),"",F70*W70*IFERROR(INDEX(D384:D428,MATCH(AE70,B384:B428,0)),1)),N("V7"))</f>
        <v/>
      </c>
      <c r="Y70" s="137" t="str">
        <f>IF(1=1,IF(F70="","",IF(G70="","",IFERROR(INDEX(E384:E428,MATCH(AE70,B384:B428,0)),G70&amp;""))),N("W6"))</f>
        <v/>
      </c>
      <c r="Z70" s="142" t="str">
        <f>IF(1=1,IF(X70="","",IF(AND(ISNUMBER(X70),X70&lt;1,Y70="kg"),MAX(1,ROUND(X70*1000,0)),IF(AND(ISNUMBER(X70),X70&lt;1,Y70="L"),MAX(1,ROUND(X70*100,0)),ROUND(X70,3)))),N("X30"))</f>
        <v/>
      </c>
      <c r="AA70" s="143" t="str">
        <f>IF(1=1,IF(X70="","",IF(AND(ISNUMBER(X70),X70&lt;1,Y70="kg"),"g",IF(AND(ISNUMBER(X70),X70&lt;1,Y70="L"),"cl",Y70))),N("Y30"))</f>
        <v/>
      </c>
      <c r="AB70" s="123" t="str">
        <f>IF(1=1,IF(E70="","",IF(F70="","A CONTROLER",IF(NOT(ISNUMBER(F70)),"TEXTE",IF(OR(W70="",W70&lt;=0),"COMMANDE COUVERTS INCOMPLETE",IF(G70="","UNITE MANQUANTE",IF(COUNTIF(B384:B428,AE70)=0,"UNITE A CONTROLER","OK")))))),N("Z6"))</f>
        <v/>
      </c>
      <c r="AD70" s="144" t="str">
        <f>IF(1=1,IF(E70="","",AD46),N("AB30"))</f>
        <v/>
      </c>
      <c r="AE70" s="125" t="str">
        <f>IF(1=1,IF(G70="","",UPPER(TRIM(SUBSTITUTE(SUBSTITUTE(G70&amp;"",CHAR(160)," ")," "," ")))),N("AC30"))</f>
        <v/>
      </c>
    </row>
    <row r="71" spans="1:31" ht="15.75" x14ac:dyDescent="0.25">
      <c r="A71" s="160" t="str">
        <f>IF(1=1,IF(E71="","",A46),N("A31"))</f>
        <v/>
      </c>
      <c r="B71" s="127" t="str">
        <f>IF(1=1,IF(E71="","",B46),N("B31"))</f>
        <v/>
      </c>
      <c r="C71" s="127"/>
      <c r="D71" s="129" t="str">
        <f>IF(ISBLANK(E71),"",LARGE(D46:D70,1)+1)</f>
        <v/>
      </c>
      <c r="E71" s="130"/>
      <c r="F71" s="131"/>
      <c r="G71" s="170"/>
      <c r="H71" s="105"/>
      <c r="I71" s="132" t="str">
        <f>IF(1=1,IF(E71="","",I46),N("H31"))</f>
        <v/>
      </c>
      <c r="J71" s="133" t="str">
        <f>IF(1=1,IF(E71="","",J46),N("I31"))</f>
        <v/>
      </c>
      <c r="K71" s="134" t="str">
        <f>IF(1=1,IF(E71="","",K46),N("J31"))</f>
        <v/>
      </c>
      <c r="L71" s="135" t="str">
        <f>IF(1=1,IF(OR(J71="",O71="",NOT(ISNUMBER(J71)),NOT(ISNUMBER(O71)),J71=0),"",O71/J71),N("L31"))</f>
        <v/>
      </c>
      <c r="M71" s="136" t="str">
        <f>IF(1=1,IF(OR(L71="",NOT(ISNUMBER(F71))),"",F71*L71*IFERROR(INDEX(D384:D428,MATCH(AE71,B384:B428,0)),1)),N("M13"))</f>
        <v/>
      </c>
      <c r="N71" s="137" t="str">
        <f>IF(1=1,IF(F71="","",IF(G71="","",IFERROR(INDEX(E384:E428,MATCH(AE71,B384:B428,0)),G71&amp;""))),N("N6"))</f>
        <v/>
      </c>
      <c r="O71" s="138" t="str">
        <f>IF(1=1,IF(E71="","",O46),N("K31"))</f>
        <v/>
      </c>
      <c r="P71" s="139" t="str">
        <f>IF(1=1,IF(M71="","",IF(AND(ISNUMBER(M71),M71&lt;1,N71="kg"),MAX(1,ROUND(M71*1000,0)),IF(AND(ISNUMBER(M71),M71&lt;1,N71="L"),MAX(1,ROUND(M71*100,0)),ROUND(M71,3)))),N("O31"))</f>
        <v/>
      </c>
      <c r="Q71" s="140" t="str">
        <f>IF(1=1,IF(M71="","",IF(AND(ISNUMBER(M71),M71&lt;1,N71="kg"),"g",IF(AND(ISNUMBER(M71),M71&lt;1,N71="L"),"cl",N71))),N("P31"))</f>
        <v/>
      </c>
      <c r="R71" s="161" t="str">
        <f>IF(1=1,IF(E71="","",IF(F71="","A CONTROLER",IF(NOT(ISNUMBER(F71)),"TEXTE",IF(OR(L71="",L71&lt;=0),"COMMANDE PRINCIPALE INCOMPLETE",IF(G71="","UNITE MANQUANTE",IF(COUNTIF(B384:B428,AE71)=0,"UNITE A CONTROLER","OK")))))),N("Q9"))</f>
        <v/>
      </c>
      <c r="S71" s="105"/>
      <c r="T71" s="141">
        <f t="shared" si="12"/>
        <v>0</v>
      </c>
      <c r="U71" s="133" t="str">
        <f>IF(1=1,IF(E71="","",U46),N("S31"))</f>
        <v/>
      </c>
      <c r="V71" s="133" t="str">
        <f>IF(1=1,IF(E71="","",V46),N("T31"))</f>
        <v/>
      </c>
      <c r="W71" s="135" t="str">
        <f>IF(1=1,IF(OR(U71="",V71="",NOT(ISNUMBER(U71)),NOT(ISNUMBER(V71)),U71=0),"",V71/U71),N("U31"))</f>
        <v/>
      </c>
      <c r="X71" s="136" t="str">
        <f>IF(1=1,IF(OR(W71="",NOT(ISNUMBER(F71))),"",F71*W71*IFERROR(INDEX(D384:D428,MATCH(AE71,B384:B428,0)),1)),N("V7"))</f>
        <v/>
      </c>
      <c r="Y71" s="137" t="str">
        <f>IF(1=1,IF(F71="","",IF(G71="","",IFERROR(INDEX(E384:E428,MATCH(AE71,B384:B428,0)),G71&amp;""))),N("W6"))</f>
        <v/>
      </c>
      <c r="Z71" s="142" t="str">
        <f>IF(1=1,IF(X71="","",IF(AND(ISNUMBER(X71),X71&lt;1,Y71="kg"),MAX(1,ROUND(X71*1000,0)),IF(AND(ISNUMBER(X71),X71&lt;1,Y71="L"),MAX(1,ROUND(X71*100,0)),ROUND(X71,3)))),N("X31"))</f>
        <v/>
      </c>
      <c r="AA71" s="143" t="str">
        <f>IF(1=1,IF(X71="","",IF(AND(ISNUMBER(X71),X71&lt;1,Y71="kg"),"g",IF(AND(ISNUMBER(X71),X71&lt;1,Y71="L"),"cl",Y71))),N("Y31"))</f>
        <v/>
      </c>
      <c r="AB71" s="123" t="str">
        <f>IF(1=1,IF(E71="","",IF(F71="","A CONTROLER",IF(NOT(ISNUMBER(F71)),"TEXTE",IF(OR(W71="",W71&lt;=0),"COMMANDE COUVERTS INCOMPLETE",IF(G71="","UNITE MANQUANTE",IF(COUNTIF(B384:B428,AE71)=0,"UNITE A CONTROLER","OK")))))),N("Z6"))</f>
        <v/>
      </c>
      <c r="AD71" s="144" t="str">
        <f>IF(1=1,IF(E71="","",AD46),N("AB31"))</f>
        <v/>
      </c>
      <c r="AE71" s="125" t="str">
        <f>IF(1=1,IF(G71="","",UPPER(TRIM(SUBSTITUTE(SUBSTITUTE(G71&amp;"",CHAR(160)," ")," "," ")))),N("AC31"))</f>
        <v/>
      </c>
    </row>
    <row r="72" spans="1:31" ht="15.75" x14ac:dyDescent="0.25">
      <c r="A72" s="160" t="str">
        <f>IF(1=1,IF(E72="","",A46),N("A32"))</f>
        <v/>
      </c>
      <c r="B72" s="127" t="str">
        <f>IF(1=1,IF(E72="","",B46),N("B32"))</f>
        <v/>
      </c>
      <c r="C72" s="127"/>
      <c r="D72" s="129" t="str">
        <f>IF(ISBLANK(E72),"",LARGE(D46:D71,1)+1)</f>
        <v/>
      </c>
      <c r="E72" s="130"/>
      <c r="F72" s="131"/>
      <c r="G72" s="170"/>
      <c r="H72" s="105"/>
      <c r="I72" s="132" t="str">
        <f>IF(1=1,IF(E72="","",I46),N("H32"))</f>
        <v/>
      </c>
      <c r="J72" s="133" t="str">
        <f>IF(1=1,IF(E72="","",J46),N("I32"))</f>
        <v/>
      </c>
      <c r="K72" s="134" t="str">
        <f>IF(1=1,IF(E72="","",K46),N("J32"))</f>
        <v/>
      </c>
      <c r="L72" s="135" t="str">
        <f>IF(1=1,IF(OR(J72="",O72="",NOT(ISNUMBER(J72)),NOT(ISNUMBER(O72)),J72=0),"",O72/J72),N("L32"))</f>
        <v/>
      </c>
      <c r="M72" s="136" t="str">
        <f>IF(1=1,IF(OR(L72="",NOT(ISNUMBER(F72))),"",F72*L72*IFERROR(INDEX(D384:D428,MATCH(AE72,B384:B428,0)),1)),N("M13"))</f>
        <v/>
      </c>
      <c r="N72" s="137" t="str">
        <f>IF(1=1,IF(F72="","",IF(G72="","",IFERROR(INDEX(E384:E428,MATCH(AE72,B384:B428,0)),G72&amp;""))),N("N6"))</f>
        <v/>
      </c>
      <c r="O72" s="138" t="str">
        <f>IF(1=1,IF(E72="","",O46),N("K32"))</f>
        <v/>
      </c>
      <c r="P72" s="139" t="str">
        <f>IF(1=1,IF(M72="","",IF(AND(ISNUMBER(M72),M72&lt;1,N72="kg"),MAX(1,ROUND(M72*1000,0)),IF(AND(ISNUMBER(M72),M72&lt;1,N72="L"),MAX(1,ROUND(M72*100,0)),ROUND(M72,3)))),N("O32"))</f>
        <v/>
      </c>
      <c r="Q72" s="140" t="str">
        <f>IF(1=1,IF(M72="","",IF(AND(ISNUMBER(M72),M72&lt;1,N72="kg"),"g",IF(AND(ISNUMBER(M72),M72&lt;1,N72="L"),"cl",N72))),N("P32"))</f>
        <v/>
      </c>
      <c r="R72" s="161" t="str">
        <f>IF(1=1,IF(E72="","",IF(F72="","A CONTROLER",IF(NOT(ISNUMBER(F72)),"TEXTE",IF(OR(L72="",L72&lt;=0),"COMMANDE PRINCIPALE INCOMPLETE",IF(G72="","UNITE MANQUANTE",IF(COUNTIF(B384:B428,AE72)=0,"UNITE A CONTROLER","OK")))))),N("Q9"))</f>
        <v/>
      </c>
      <c r="S72" s="105"/>
      <c r="T72" s="141">
        <f t="shared" si="12"/>
        <v>0</v>
      </c>
      <c r="U72" s="133" t="str">
        <f>IF(1=1,IF(E72="","",U46),N("S32"))</f>
        <v/>
      </c>
      <c r="V72" s="133" t="str">
        <f>IF(1=1,IF(E72="","",V46),N("T32"))</f>
        <v/>
      </c>
      <c r="W72" s="135" t="str">
        <f>IF(1=1,IF(OR(U72="",V72="",NOT(ISNUMBER(U72)),NOT(ISNUMBER(V72)),U72=0),"",V72/U72),N("U32"))</f>
        <v/>
      </c>
      <c r="X72" s="136" t="str">
        <f>IF(1=1,IF(OR(W72="",NOT(ISNUMBER(F72))),"",F72*W72*IFERROR(INDEX(D384:D428,MATCH(AE72,B384:B428,0)),1)),N("V7"))</f>
        <v/>
      </c>
      <c r="Y72" s="137" t="str">
        <f>IF(1=1,IF(F72="","",IF(G72="","",IFERROR(INDEX(E384:E428,MATCH(AE72,B384:B428,0)),G72&amp;""))),N("W6"))</f>
        <v/>
      </c>
      <c r="Z72" s="142" t="str">
        <f>IF(1=1,IF(X72="","",IF(AND(ISNUMBER(X72),X72&lt;1,Y72="kg"),MAX(1,ROUND(X72*1000,0)),IF(AND(ISNUMBER(X72),X72&lt;1,Y72="L"),MAX(1,ROUND(X72*100,0)),ROUND(X72,3)))),N("X32"))</f>
        <v/>
      </c>
      <c r="AA72" s="143" t="str">
        <f>IF(1=1,IF(X72="","",IF(AND(ISNUMBER(X72),X72&lt;1,Y72="kg"),"g",IF(AND(ISNUMBER(X72),X72&lt;1,Y72="L"),"cl",Y72))),N("Y32"))</f>
        <v/>
      </c>
      <c r="AB72" s="123" t="str">
        <f>IF(1=1,IF(E72="","",IF(F72="","A CONTROLER",IF(NOT(ISNUMBER(F72)),"TEXTE",IF(OR(W72="",W72&lt;=0),"COMMANDE COUVERTS INCOMPLETE",IF(G72="","UNITE MANQUANTE",IF(COUNTIF(B384:B428,AE72)=0,"UNITE A CONTROLER","OK")))))),N("Z6"))</f>
        <v/>
      </c>
      <c r="AD72" s="144" t="str">
        <f>IF(1=1,IF(E72="","",AD46),N("AB32"))</f>
        <v/>
      </c>
      <c r="AE72" s="125" t="str">
        <f>IF(1=1,IF(G72="","",UPPER(TRIM(SUBSTITUTE(SUBSTITUTE(G72&amp;"",CHAR(160)," ")," "," ")))),N("AC32"))</f>
        <v/>
      </c>
    </row>
    <row r="73" spans="1:31" ht="15.75" x14ac:dyDescent="0.25">
      <c r="A73" s="160" t="str">
        <f>IF(1=1,IF(E73="","",A46),N("A33"))</f>
        <v/>
      </c>
      <c r="B73" s="127" t="str">
        <f>IF(1=1,IF(E73="","",B46),N("B33"))</f>
        <v/>
      </c>
      <c r="C73" s="127"/>
      <c r="D73" s="129" t="str">
        <f>IF(ISBLANK(E73),"",LARGE(D46:D72,1)+1)</f>
        <v/>
      </c>
      <c r="E73" s="130"/>
      <c r="F73" s="131"/>
      <c r="G73" s="170"/>
      <c r="H73" s="105"/>
      <c r="I73" s="132" t="str">
        <f>IF(1=1,IF(E73="","",I46),N("H33"))</f>
        <v/>
      </c>
      <c r="J73" s="133" t="str">
        <f>IF(1=1,IF(E73="","",J46),N("I33"))</f>
        <v/>
      </c>
      <c r="K73" s="134" t="str">
        <f>IF(1=1,IF(E73="","",K46),N("J33"))</f>
        <v/>
      </c>
      <c r="L73" s="135" t="str">
        <f>IF(1=1,IF(OR(J73="",O73="",NOT(ISNUMBER(J73)),NOT(ISNUMBER(O73)),J73=0),"",O73/J73),N("L33"))</f>
        <v/>
      </c>
      <c r="M73" s="136" t="str">
        <f>IF(1=1,IF(OR(L73="",NOT(ISNUMBER(F73))),"",F73*L73*IFERROR(INDEX(D384:D428,MATCH(AE73,B384:B428,0)),1)),N("M13"))</f>
        <v/>
      </c>
      <c r="N73" s="137" t="str">
        <f>IF(1=1,IF(F73="","",IF(G73="","",IFERROR(INDEX(E384:E428,MATCH(AE73,B384:B428,0)),G73&amp;""))),N("N6"))</f>
        <v/>
      </c>
      <c r="O73" s="138" t="str">
        <f>IF(1=1,IF(E73="","",O46),N("K33"))</f>
        <v/>
      </c>
      <c r="P73" s="139" t="str">
        <f>IF(1=1,IF(M73="","",IF(AND(ISNUMBER(M73),M73&lt;1,N73="kg"),MAX(1,ROUND(M73*1000,0)),IF(AND(ISNUMBER(M73),M73&lt;1,N73="L"),MAX(1,ROUND(M73*100,0)),ROUND(M73,3)))),N("O33"))</f>
        <v/>
      </c>
      <c r="Q73" s="140" t="str">
        <f>IF(1=1,IF(M73="","",IF(AND(ISNUMBER(M73),M73&lt;1,N73="kg"),"g",IF(AND(ISNUMBER(M73),M73&lt;1,N73="L"),"cl",N73))),N("P33"))</f>
        <v/>
      </c>
      <c r="R73" s="161" t="str">
        <f>IF(1=1,IF(E73="","",IF(F73="","A CONTROLER",IF(NOT(ISNUMBER(F73)),"TEXTE",IF(OR(L73="",L73&lt;=0),"COMMANDE PRINCIPALE INCOMPLETE",IF(G73="","UNITE MANQUANTE",IF(COUNTIF(B384:B428,AE73)=0,"UNITE A CONTROLER","OK")))))),N("Q9"))</f>
        <v/>
      </c>
      <c r="S73" s="105"/>
      <c r="T73" s="141">
        <f t="shared" si="12"/>
        <v>0</v>
      </c>
      <c r="U73" s="133" t="str">
        <f>IF(1=1,IF(E73="","",U46),N("S33"))</f>
        <v/>
      </c>
      <c r="V73" s="133" t="str">
        <f>IF(1=1,IF(E73="","",V46),N("T33"))</f>
        <v/>
      </c>
      <c r="W73" s="135" t="str">
        <f>IF(1=1,IF(OR(U73="",V73="",NOT(ISNUMBER(U73)),NOT(ISNUMBER(V73)),U73=0),"",V73/U73),N("U33"))</f>
        <v/>
      </c>
      <c r="X73" s="136" t="str">
        <f>IF(1=1,IF(OR(W73="",NOT(ISNUMBER(F73))),"",F73*W73*IFERROR(INDEX(D384:D428,MATCH(AE73,B384:B428,0)),1)),N("V7"))</f>
        <v/>
      </c>
      <c r="Y73" s="137" t="str">
        <f>IF(1=1,IF(F73="","",IF(G73="","",IFERROR(INDEX(E384:E428,MATCH(AE73,B384:B428,0)),G73&amp;""))),N("W6"))</f>
        <v/>
      </c>
      <c r="Z73" s="142" t="str">
        <f>IF(1=1,IF(X73="","",IF(AND(ISNUMBER(X73),X73&lt;1,Y73="kg"),MAX(1,ROUND(X73*1000,0)),IF(AND(ISNUMBER(X73),X73&lt;1,Y73="L"),MAX(1,ROUND(X73*100,0)),ROUND(X73,3)))),N("X33"))</f>
        <v/>
      </c>
      <c r="AA73" s="143" t="str">
        <f>IF(1=1,IF(X73="","",IF(AND(ISNUMBER(X73),X73&lt;1,Y73="kg"),"g",IF(AND(ISNUMBER(X73),X73&lt;1,Y73="L"),"cl",Y73))),N("Y33"))</f>
        <v/>
      </c>
      <c r="AB73" s="123" t="str">
        <f>IF(1=1,IF(E73="","",IF(F73="","A CONTROLER",IF(NOT(ISNUMBER(F73)),"TEXTE",IF(OR(W73="",W73&lt;=0),"COMMANDE COUVERTS INCOMPLETE",IF(G73="","UNITE MANQUANTE",IF(COUNTIF(B384:B428,AE73)=0,"UNITE A CONTROLER","OK")))))),N("Z6"))</f>
        <v/>
      </c>
      <c r="AD73" s="144" t="str">
        <f>IF(1=1,IF(E73="","",AD46),N("AB33"))</f>
        <v/>
      </c>
      <c r="AE73" s="125" t="str">
        <f>IF(1=1,IF(G73="","",UPPER(TRIM(SUBSTITUTE(SUBSTITUTE(G73&amp;"",CHAR(160)," ")," "," ")))),N("AC33"))</f>
        <v/>
      </c>
    </row>
    <row r="74" spans="1:31" ht="15.75" x14ac:dyDescent="0.25">
      <c r="A74" s="160" t="str">
        <f>IF(1=1,IF(E74="","",A46),N("A34"))</f>
        <v/>
      </c>
      <c r="B74" s="127" t="str">
        <f>IF(1=1,IF(E74="","",B46),N("B34"))</f>
        <v/>
      </c>
      <c r="C74" s="127"/>
      <c r="D74" s="129" t="str">
        <f>IF(ISBLANK(E74),"",LARGE(D46:D73,1)+1)</f>
        <v/>
      </c>
      <c r="E74" s="130"/>
      <c r="F74" s="131"/>
      <c r="G74" s="170"/>
      <c r="H74" s="105"/>
      <c r="I74" s="132" t="str">
        <f>IF(1=1,IF(E74="","",I46),N("H34"))</f>
        <v/>
      </c>
      <c r="J74" s="133" t="str">
        <f>IF(1=1,IF(E74="","",J46),N("I34"))</f>
        <v/>
      </c>
      <c r="K74" s="134" t="str">
        <f>IF(1=1,IF(E74="","",K46),N("J34"))</f>
        <v/>
      </c>
      <c r="L74" s="135" t="str">
        <f>IF(1=1,IF(OR(J74="",O74="",NOT(ISNUMBER(J74)),NOT(ISNUMBER(O74)),J74=0),"",O74/J74),N("L34"))</f>
        <v/>
      </c>
      <c r="M74" s="136" t="str">
        <f>IF(1=1,IF(OR(L74="",NOT(ISNUMBER(F74))),"",F74*L74*IFERROR(INDEX(D384:D428,MATCH(AE74,B384:B428,0)),1)),N("M13"))</f>
        <v/>
      </c>
      <c r="N74" s="137" t="str">
        <f>IF(1=1,IF(F74="","",IF(G74="","",IFERROR(INDEX(E384:E428,MATCH(AE74,B384:B428,0)),G74&amp;""))),N("N6"))</f>
        <v/>
      </c>
      <c r="O74" s="138" t="str">
        <f>IF(1=1,IF(E74="","",O46),N("K34"))</f>
        <v/>
      </c>
      <c r="P74" s="139" t="str">
        <f>IF(1=1,IF(M74="","",IF(AND(ISNUMBER(M74),M74&lt;1,N74="kg"),MAX(1,ROUND(M74*1000,0)),IF(AND(ISNUMBER(M74),M74&lt;1,N74="L"),MAX(1,ROUND(M74*100,0)),ROUND(M74,3)))),N("O34"))</f>
        <v/>
      </c>
      <c r="Q74" s="140" t="str">
        <f>IF(1=1,IF(M74="","",IF(AND(ISNUMBER(M74),M74&lt;1,N74="kg"),"g",IF(AND(ISNUMBER(M74),M74&lt;1,N74="L"),"cl",N74))),N("P34"))</f>
        <v/>
      </c>
      <c r="R74" s="161" t="str">
        <f>IF(1=1,IF(E74="","",IF(F74="","A CONTROLER",IF(NOT(ISNUMBER(F74)),"TEXTE",IF(OR(L74="",L74&lt;=0),"COMMANDE PRINCIPALE INCOMPLETE",IF(G74="","UNITE MANQUANTE",IF(COUNTIF(B384:B428,AE74)=0,"UNITE A CONTROLER","OK")))))),N("Q9"))</f>
        <v/>
      </c>
      <c r="S74" s="105"/>
      <c r="T74" s="141">
        <f t="shared" si="12"/>
        <v>0</v>
      </c>
      <c r="U74" s="133" t="str">
        <f>IF(1=1,IF(E74="","",U46),N("S34"))</f>
        <v/>
      </c>
      <c r="V74" s="133" t="str">
        <f>IF(1=1,IF(E74="","",V46),N("T34"))</f>
        <v/>
      </c>
      <c r="W74" s="135" t="str">
        <f>IF(1=1,IF(OR(U74="",V74="",NOT(ISNUMBER(U74)),NOT(ISNUMBER(V74)),U74=0),"",V74/U74),N("U34"))</f>
        <v/>
      </c>
      <c r="X74" s="136" t="str">
        <f>IF(1=1,IF(OR(W74="",NOT(ISNUMBER(F74))),"",F74*W74*IFERROR(INDEX(D384:D428,MATCH(AE74,B384:B428,0)),1)),N("V7"))</f>
        <v/>
      </c>
      <c r="Y74" s="137" t="str">
        <f>IF(1=1,IF(F74="","",IF(G74="","",IFERROR(INDEX(E384:E428,MATCH(AE74,B384:B428,0)),G74&amp;""))),N("W6"))</f>
        <v/>
      </c>
      <c r="Z74" s="142" t="str">
        <f>IF(1=1,IF(X74="","",IF(AND(ISNUMBER(X74),X74&lt;1,Y74="kg"),MAX(1,ROUND(X74*1000,0)),IF(AND(ISNUMBER(X74),X74&lt;1,Y74="L"),MAX(1,ROUND(X74*100,0)),ROUND(X74,3)))),N("X34"))</f>
        <v/>
      </c>
      <c r="AA74" s="143" t="str">
        <f>IF(1=1,IF(X74="","",IF(AND(ISNUMBER(X74),X74&lt;1,Y74="kg"),"g",IF(AND(ISNUMBER(X74),X74&lt;1,Y74="L"),"cl",Y74))),N("Y34"))</f>
        <v/>
      </c>
      <c r="AB74" s="123" t="str">
        <f>IF(1=1,IF(E74="","",IF(F74="","A CONTROLER",IF(NOT(ISNUMBER(F74)),"TEXTE",IF(OR(W74="",W74&lt;=0),"COMMANDE COUVERTS INCOMPLETE",IF(G74="","UNITE MANQUANTE",IF(COUNTIF(B384:B428,AE74)=0,"UNITE A CONTROLER","OK")))))),N("Z6"))</f>
        <v/>
      </c>
      <c r="AD74" s="144" t="str">
        <f>IF(1=1,IF(E74="","",AD46),N("AB34"))</f>
        <v/>
      </c>
      <c r="AE74" s="125" t="str">
        <f>IF(1=1,IF(G74="","",UPPER(TRIM(SUBSTITUTE(SUBSTITUTE(G74&amp;"",CHAR(160)," ")," "," ")))),N("AC34"))</f>
        <v/>
      </c>
    </row>
    <row r="75" spans="1:31" ht="15.75" x14ac:dyDescent="0.25">
      <c r="A75" s="160" t="str">
        <f>IF(1=1,IF(E75="","",A46),N("A35"))</f>
        <v/>
      </c>
      <c r="B75" s="127" t="str">
        <f>IF(1=1,IF(E75="","",B46),N("B35"))</f>
        <v/>
      </c>
      <c r="C75" s="127"/>
      <c r="D75" s="129" t="str">
        <f>IF(ISBLANK(E75),"",LARGE(D46:D74,1)+1)</f>
        <v/>
      </c>
      <c r="E75" s="130"/>
      <c r="F75" s="131"/>
      <c r="G75" s="170"/>
      <c r="H75" s="105"/>
      <c r="I75" s="132" t="str">
        <f>IF(1=1,IF(E75="","",I46),N("H35"))</f>
        <v/>
      </c>
      <c r="J75" s="133" t="str">
        <f>IF(1=1,IF(E75="","",J46),N("I35"))</f>
        <v/>
      </c>
      <c r="K75" s="134" t="str">
        <f>IF(1=1,IF(E75="","",K46),N("J35"))</f>
        <v/>
      </c>
      <c r="L75" s="135" t="str">
        <f>IF(1=1,IF(OR(J75="",O75="",NOT(ISNUMBER(J75)),NOT(ISNUMBER(O75)),J75=0),"",O75/J75),N("L35"))</f>
        <v/>
      </c>
      <c r="M75" s="136" t="str">
        <f>IF(1=1,IF(OR(L75="",NOT(ISNUMBER(F75))),"",F75*L75*IFERROR(INDEX(D384:D428,MATCH(AE75,B384:B428,0)),1)),N("M13"))</f>
        <v/>
      </c>
      <c r="N75" s="137" t="str">
        <f>IF(1=1,IF(F75="","",IF(G75="","",IFERROR(INDEX(E384:E428,MATCH(AE75,B384:B428,0)),G75&amp;""))),N("N6"))</f>
        <v/>
      </c>
      <c r="O75" s="138" t="str">
        <f>IF(1=1,IF(E75="","",O46),N("K35"))</f>
        <v/>
      </c>
      <c r="P75" s="139" t="str">
        <f>IF(1=1,IF(M75="","",IF(AND(ISNUMBER(M75),M75&lt;1,N75="kg"),MAX(1,ROUND(M75*1000,0)),IF(AND(ISNUMBER(M75),M75&lt;1,N75="L"),MAX(1,ROUND(M75*100,0)),ROUND(M75,3)))),N("O35"))</f>
        <v/>
      </c>
      <c r="Q75" s="140" t="str">
        <f>IF(1=1,IF(M75="","",IF(AND(ISNUMBER(M75),M75&lt;1,N75="kg"),"g",IF(AND(ISNUMBER(M75),M75&lt;1,N75="L"),"cl",N75))),N("P35"))</f>
        <v/>
      </c>
      <c r="R75" s="161" t="str">
        <f>IF(1=1,IF(E75="","",IF(F75="","A CONTROLER",IF(NOT(ISNUMBER(F75)),"TEXTE",IF(OR(L75="",L75&lt;=0),"COMMANDE PRINCIPALE INCOMPLETE",IF(G75="","UNITE MANQUANTE",IF(COUNTIF(B384:B428,AE75)=0,"UNITE A CONTROLER","OK")))))),N("Q9"))</f>
        <v/>
      </c>
      <c r="S75" s="105"/>
      <c r="T75" s="141">
        <f t="shared" si="12"/>
        <v>0</v>
      </c>
      <c r="U75" s="133" t="str">
        <f>IF(1=1,IF(E75="","",U46),N("S35"))</f>
        <v/>
      </c>
      <c r="V75" s="133" t="str">
        <f>IF(1=1,IF(E75="","",V46),N("T35"))</f>
        <v/>
      </c>
      <c r="W75" s="135" t="str">
        <f>IF(1=1,IF(OR(U75="",V75="",NOT(ISNUMBER(U75)),NOT(ISNUMBER(V75)),U75=0),"",V75/U75),N("U35"))</f>
        <v/>
      </c>
      <c r="X75" s="136" t="str">
        <f>IF(1=1,IF(OR(W75="",NOT(ISNUMBER(F75))),"",F75*W75*IFERROR(INDEX(D384:D428,MATCH(AE75,B384:B428,0)),1)),N("V7"))</f>
        <v/>
      </c>
      <c r="Y75" s="137" t="str">
        <f>IF(1=1,IF(F75="","",IF(G75="","",IFERROR(INDEX(E384:E428,MATCH(AE75,B384:B428,0)),G75&amp;""))),N("W6"))</f>
        <v/>
      </c>
      <c r="Z75" s="142" t="str">
        <f>IF(1=1,IF(X75="","",IF(AND(ISNUMBER(X75),X75&lt;1,Y75="kg"),MAX(1,ROUND(X75*1000,0)),IF(AND(ISNUMBER(X75),X75&lt;1,Y75="L"),MAX(1,ROUND(X75*100,0)),ROUND(X75,3)))),N("X35"))</f>
        <v/>
      </c>
      <c r="AA75" s="143" t="str">
        <f>IF(1=1,IF(X75="","",IF(AND(ISNUMBER(X75),X75&lt;1,Y75="kg"),"g",IF(AND(ISNUMBER(X75),X75&lt;1,Y75="L"),"cl",Y75))),N("Y35"))</f>
        <v/>
      </c>
      <c r="AB75" s="123" t="str">
        <f>IF(1=1,IF(E75="","",IF(F75="","A CONTROLER",IF(NOT(ISNUMBER(F75)),"TEXTE",IF(OR(W75="",W75&lt;=0),"COMMANDE COUVERTS INCOMPLETE",IF(G75="","UNITE MANQUANTE",IF(COUNTIF(B384:B428,AE75)=0,"UNITE A CONTROLER","OK")))))),N("Z6"))</f>
        <v/>
      </c>
      <c r="AD75" s="144" t="str">
        <f>IF(1=1,IF(E75="","",AD46),N("AB35"))</f>
        <v/>
      </c>
      <c r="AE75" s="125" t="str">
        <f>IF(1=1,IF(G75="","",UPPER(TRIM(SUBSTITUTE(SUBSTITUTE(G75&amp;"",CHAR(160)," ")," "," ")))),N("AC35"))</f>
        <v/>
      </c>
    </row>
    <row r="76" spans="1:31" ht="15.75" x14ac:dyDescent="0.25">
      <c r="A76" s="160" t="str">
        <f>IF(1=1,IF(E76="","",A46),N("A36"))</f>
        <v/>
      </c>
      <c r="B76" s="127" t="str">
        <f>IF(1=1,IF(E76="","",B46),N("B36"))</f>
        <v/>
      </c>
      <c r="C76" s="127"/>
      <c r="D76" s="129" t="str">
        <f>IF(ISBLANK(E76),"",LARGE(D46:D75,1)+1)</f>
        <v/>
      </c>
      <c r="E76" s="130"/>
      <c r="F76" s="131"/>
      <c r="G76" s="170"/>
      <c r="H76" s="105"/>
      <c r="I76" s="132" t="str">
        <f>IF(1=1,IF(E76="","",I46),N("H36"))</f>
        <v/>
      </c>
      <c r="J76" s="133" t="str">
        <f>IF(1=1,IF(E76="","",J46),N("I36"))</f>
        <v/>
      </c>
      <c r="K76" s="134" t="str">
        <f>IF(1=1,IF(E76="","",K46),N("J36"))</f>
        <v/>
      </c>
      <c r="L76" s="135" t="str">
        <f>IF(1=1,IF(OR(J76="",O76="",NOT(ISNUMBER(J76)),NOT(ISNUMBER(O76)),J76=0),"",O76/J76),N("L36"))</f>
        <v/>
      </c>
      <c r="M76" s="136" t="str">
        <f>IF(1=1,IF(OR(L76="",NOT(ISNUMBER(F76))),"",F76*L76*IFERROR(INDEX(D384:D428,MATCH(AE76,B384:B428,0)),1)),N("M13"))</f>
        <v/>
      </c>
      <c r="N76" s="137" t="str">
        <f>IF(1=1,IF(F76="","",IF(G76="","",IFERROR(INDEX(E384:E428,MATCH(AE76,B384:B428,0)),G76&amp;""))),N("N6"))</f>
        <v/>
      </c>
      <c r="O76" s="138" t="str">
        <f>IF(1=1,IF(E76="","",O46),N("K36"))</f>
        <v/>
      </c>
      <c r="P76" s="139" t="str">
        <f>IF(1=1,IF(M76="","",IF(AND(ISNUMBER(M76),M76&lt;1,N76="kg"),MAX(1,ROUND(M76*1000,0)),IF(AND(ISNUMBER(M76),M76&lt;1,N76="L"),MAX(1,ROUND(M76*100,0)),ROUND(M76,3)))),N("O36"))</f>
        <v/>
      </c>
      <c r="Q76" s="140" t="str">
        <f>IF(1=1,IF(M76="","",IF(AND(ISNUMBER(M76),M76&lt;1,N76="kg"),"g",IF(AND(ISNUMBER(M76),M76&lt;1,N76="L"),"cl",N76))),N("P36"))</f>
        <v/>
      </c>
      <c r="R76" s="161" t="str">
        <f>IF(1=1,IF(E76="","",IF(F76="","A CONTROLER",IF(NOT(ISNUMBER(F76)),"TEXTE",IF(OR(L76="",L76&lt;=0),"COMMANDE PRINCIPALE INCOMPLETE",IF(G76="","UNITE MANQUANTE",IF(COUNTIF(B384:B428,AE76)=0,"UNITE A CONTROLER","OK")))))),N("Q9"))</f>
        <v/>
      </c>
      <c r="S76" s="105"/>
      <c r="T76" s="141">
        <f t="shared" si="12"/>
        <v>0</v>
      </c>
      <c r="U76" s="133" t="str">
        <f>IF(1=1,IF(E76="","",U46),N("S36"))</f>
        <v/>
      </c>
      <c r="V76" s="133" t="str">
        <f>IF(1=1,IF(E76="","",V46),N("T36"))</f>
        <v/>
      </c>
      <c r="W76" s="135" t="str">
        <f>IF(1=1,IF(OR(U76="",V76="",NOT(ISNUMBER(U76)),NOT(ISNUMBER(V76)),U76=0),"",V76/U76),N("U36"))</f>
        <v/>
      </c>
      <c r="X76" s="136" t="str">
        <f>IF(1=1,IF(OR(W76="",NOT(ISNUMBER(F76))),"",F76*W76*IFERROR(INDEX(D384:D428,MATCH(AE76,B384:B428,0)),1)),N("V7"))</f>
        <v/>
      </c>
      <c r="Y76" s="137" t="str">
        <f>IF(1=1,IF(F76="","",IF(G76="","",IFERROR(INDEX(E384:E428,MATCH(AE76,B384:B428,0)),G76&amp;""))),N("W6"))</f>
        <v/>
      </c>
      <c r="Z76" s="142" t="str">
        <f>IF(1=1,IF(X76="","",IF(AND(ISNUMBER(X76),X76&lt;1,Y76="kg"),MAX(1,ROUND(X76*1000,0)),IF(AND(ISNUMBER(X76),X76&lt;1,Y76="L"),MAX(1,ROUND(X76*100,0)),ROUND(X76,3)))),N("X36"))</f>
        <v/>
      </c>
      <c r="AA76" s="143" t="str">
        <f>IF(1=1,IF(X76="","",IF(AND(ISNUMBER(X76),X76&lt;1,Y76="kg"),"g",IF(AND(ISNUMBER(X76),X76&lt;1,Y76="L"),"cl",Y76))),N("Y36"))</f>
        <v/>
      </c>
      <c r="AB76" s="123" t="str">
        <f>IF(1=1,IF(E76="","",IF(F76="","A CONTROLER",IF(NOT(ISNUMBER(F76)),"TEXTE",IF(OR(W76="",W76&lt;=0),"COMMANDE COUVERTS INCOMPLETE",IF(G76="","UNITE MANQUANTE",IF(COUNTIF(B384:B428,AE76)=0,"UNITE A CONTROLER","OK")))))),N("Z6"))</f>
        <v/>
      </c>
      <c r="AD76" s="144" t="str">
        <f>IF(1=1,IF(E76="","",AD46),N("AB36"))</f>
        <v/>
      </c>
      <c r="AE76" s="125" t="str">
        <f>IF(1=1,IF(G76="","",UPPER(TRIM(SUBSTITUTE(SUBSTITUTE(G76&amp;"",CHAR(160)," ")," "," ")))),N("AC36"))</f>
        <v/>
      </c>
    </row>
    <row r="77" spans="1:31" ht="15.75" x14ac:dyDescent="0.25">
      <c r="A77" s="160" t="str">
        <f>IF(1=1,IF(E77="","",A46),N("A37"))</f>
        <v/>
      </c>
      <c r="B77" s="127" t="str">
        <f>IF(1=1,IF(E77="","",B46),N("B37"))</f>
        <v/>
      </c>
      <c r="C77" s="127"/>
      <c r="D77" s="129" t="str">
        <f>IF(ISBLANK(E77),"",LARGE(D46:D76,1)+1)</f>
        <v/>
      </c>
      <c r="E77" s="130"/>
      <c r="F77" s="131"/>
      <c r="G77" s="170"/>
      <c r="H77" s="105"/>
      <c r="I77" s="132" t="str">
        <f>IF(1=1,IF(E77="","",I46),N("H37"))</f>
        <v/>
      </c>
      <c r="J77" s="133" t="str">
        <f>IF(1=1,IF(E77="","",J46),N("I37"))</f>
        <v/>
      </c>
      <c r="K77" s="134" t="str">
        <f>IF(1=1,IF(E77="","",K46),N("J37"))</f>
        <v/>
      </c>
      <c r="L77" s="135" t="str">
        <f>IF(1=1,IF(OR(J77="",O77="",NOT(ISNUMBER(J77)),NOT(ISNUMBER(O77)),J77=0),"",O77/J77),N("L37"))</f>
        <v/>
      </c>
      <c r="M77" s="136" t="str">
        <f>IF(1=1,IF(OR(L77="",NOT(ISNUMBER(F77))),"",F77*L77*IFERROR(INDEX(D384:D428,MATCH(AE77,B384:B428,0)),1)),N("M13"))</f>
        <v/>
      </c>
      <c r="N77" s="137" t="str">
        <f>IF(1=1,IF(F77="","",IF(G77="","",IFERROR(INDEX(E384:E428,MATCH(AE77,B384:B428,0)),G77&amp;""))),N("N6"))</f>
        <v/>
      </c>
      <c r="O77" s="138" t="str">
        <f>IF(1=1,IF(E77="","",O46),N("K37"))</f>
        <v/>
      </c>
      <c r="P77" s="139" t="str">
        <f>IF(1=1,IF(M77="","",IF(AND(ISNUMBER(M77),M77&lt;1,N77="kg"),MAX(1,ROUND(M77*1000,0)),IF(AND(ISNUMBER(M77),M77&lt;1,N77="L"),MAX(1,ROUND(M77*100,0)),ROUND(M77,3)))),N("O37"))</f>
        <v/>
      </c>
      <c r="Q77" s="140" t="str">
        <f>IF(1=1,IF(M77="","",IF(AND(ISNUMBER(M77),M77&lt;1,N77="kg"),"g",IF(AND(ISNUMBER(M77),M77&lt;1,N77="L"),"cl",N77))),N("P37"))</f>
        <v/>
      </c>
      <c r="R77" s="161" t="str">
        <f>IF(1=1,IF(E77="","",IF(F77="","A CONTROLER",IF(NOT(ISNUMBER(F77)),"TEXTE",IF(OR(L77="",L77&lt;=0),"COMMANDE PRINCIPALE INCOMPLETE",IF(G77="","UNITE MANQUANTE",IF(COUNTIF(B384:B428,AE77)=0,"UNITE A CONTROLER","OK")))))),N("Q9"))</f>
        <v/>
      </c>
      <c r="S77" s="105"/>
      <c r="T77" s="141">
        <f t="shared" si="12"/>
        <v>0</v>
      </c>
      <c r="U77" s="133" t="str">
        <f>IF(1=1,IF(E77="","",U46),N("S37"))</f>
        <v/>
      </c>
      <c r="V77" s="133" t="str">
        <f>IF(1=1,IF(E77="","",V46),N("T37"))</f>
        <v/>
      </c>
      <c r="W77" s="135" t="str">
        <f>IF(1=1,IF(OR(U77="",V77="",NOT(ISNUMBER(U77)),NOT(ISNUMBER(V77)),U77=0),"",V77/U77),N("U37"))</f>
        <v/>
      </c>
      <c r="X77" s="136" t="str">
        <f>IF(1=1,IF(OR(W77="",NOT(ISNUMBER(F77))),"",F77*W77*IFERROR(INDEX(D384:D428,MATCH(AE77,B384:B428,0)),1)),N("V7"))</f>
        <v/>
      </c>
      <c r="Y77" s="137" t="str">
        <f>IF(1=1,IF(F77="","",IF(G77="","",IFERROR(INDEX(E384:E428,MATCH(AE77,B384:B428,0)),G77&amp;""))),N("W6"))</f>
        <v/>
      </c>
      <c r="Z77" s="142" t="str">
        <f>IF(1=1,IF(X77="","",IF(AND(ISNUMBER(X77),X77&lt;1,Y77="kg"),MAX(1,ROUND(X77*1000,0)),IF(AND(ISNUMBER(X77),X77&lt;1,Y77="L"),MAX(1,ROUND(X77*100,0)),ROUND(X77,3)))),N("X37"))</f>
        <v/>
      </c>
      <c r="AA77" s="143" t="str">
        <f>IF(1=1,IF(X77="","",IF(AND(ISNUMBER(X77),X77&lt;1,Y77="kg"),"g",IF(AND(ISNUMBER(X77),X77&lt;1,Y77="L"),"cl",Y77))),N("Y37"))</f>
        <v/>
      </c>
      <c r="AB77" s="123" t="str">
        <f>IF(1=1,IF(E77="","",IF(F77="","A CONTROLER",IF(NOT(ISNUMBER(F77)),"TEXTE",IF(OR(W77="",W77&lt;=0),"COMMANDE COUVERTS INCOMPLETE",IF(G77="","UNITE MANQUANTE",IF(COUNTIF(B384:B428,AE77)=0,"UNITE A CONTROLER","OK")))))),N("Z6"))</f>
        <v/>
      </c>
      <c r="AD77" s="144" t="str">
        <f>IF(1=1,IF(E77="","",AD46),N("AB37"))</f>
        <v/>
      </c>
      <c r="AE77" s="125" t="str">
        <f>IF(1=1,IF(G77="","",UPPER(TRIM(SUBSTITUTE(SUBSTITUTE(G77&amp;"",CHAR(160)," ")," "," ")))),N("AC37"))</f>
        <v/>
      </c>
    </row>
    <row r="78" spans="1:31" ht="15.75" x14ac:dyDescent="0.25">
      <c r="A78" s="160" t="str">
        <f>IF(1=1,IF(E78="","",A46),N("A38"))</f>
        <v/>
      </c>
      <c r="B78" s="127" t="str">
        <f>IF(1=1,IF(E78="","",B46),N("B38"))</f>
        <v/>
      </c>
      <c r="C78" s="127"/>
      <c r="D78" s="129" t="str">
        <f>IF(ISBLANK(E78),"",LARGE(D46:D77,1)+1)</f>
        <v/>
      </c>
      <c r="E78" s="130"/>
      <c r="F78" s="131"/>
      <c r="G78" s="170"/>
      <c r="H78" s="105"/>
      <c r="I78" s="132" t="str">
        <f>IF(1=1,IF(E78="","",I46),N("H38"))</f>
        <v/>
      </c>
      <c r="J78" s="133" t="str">
        <f>IF(1=1,IF(E78="","",J46),N("I38"))</f>
        <v/>
      </c>
      <c r="K78" s="134" t="str">
        <f>IF(1=1,IF(E78="","",K46),N("J38"))</f>
        <v/>
      </c>
      <c r="L78" s="135" t="str">
        <f>IF(1=1,IF(OR(J78="",O78="",NOT(ISNUMBER(J78)),NOT(ISNUMBER(O78)),J78=0),"",O78/J78),N("L38"))</f>
        <v/>
      </c>
      <c r="M78" s="136" t="str">
        <f>IF(1=1,IF(OR(L78="",NOT(ISNUMBER(F78))),"",F78*L78*IFERROR(INDEX(D384:D428,MATCH(AE78,B384:B428,0)),1)),N("M13"))</f>
        <v/>
      </c>
      <c r="N78" s="137" t="str">
        <f>IF(1=1,IF(F78="","",IF(G78="","",IFERROR(INDEX(E384:E428,MATCH(AE78,B384:B428,0)),G78&amp;""))),N("N6"))</f>
        <v/>
      </c>
      <c r="O78" s="138" t="str">
        <f>IF(1=1,IF(E78="","",O46),N("K38"))</f>
        <v/>
      </c>
      <c r="P78" s="139" t="str">
        <f>IF(1=1,IF(M78="","",IF(AND(ISNUMBER(M78),M78&lt;1,N78="kg"),MAX(1,ROUND(M78*1000,0)),IF(AND(ISNUMBER(M78),M78&lt;1,N78="L"),MAX(1,ROUND(M78*100,0)),ROUND(M78,3)))),N("O38"))</f>
        <v/>
      </c>
      <c r="Q78" s="140" t="str">
        <f>IF(1=1,IF(M78="","",IF(AND(ISNUMBER(M78),M78&lt;1,N78="kg"),"g",IF(AND(ISNUMBER(M78),M78&lt;1,N78="L"),"cl",N78))),N("P38"))</f>
        <v/>
      </c>
      <c r="R78" s="161" t="str">
        <f>IF(1=1,IF(E78="","",IF(F78="","A CONTROLER",IF(NOT(ISNUMBER(F78)),"TEXTE",IF(OR(L78="",L78&lt;=0),"COMMANDE PRINCIPALE INCOMPLETE",IF(G78="","UNITE MANQUANTE",IF(COUNTIF(B384:B428,AE78)=0,"UNITE A CONTROLER","OK")))))),N("Q9"))</f>
        <v/>
      </c>
      <c r="S78" s="105"/>
      <c r="T78" s="141">
        <f t="shared" si="12"/>
        <v>0</v>
      </c>
      <c r="U78" s="133" t="str">
        <f>IF(1=1,IF(E78="","",U46),N("S38"))</f>
        <v/>
      </c>
      <c r="V78" s="133" t="str">
        <f>IF(1=1,IF(E78="","",V46),N("T38"))</f>
        <v/>
      </c>
      <c r="W78" s="135" t="str">
        <f>IF(1=1,IF(OR(U78="",V78="",NOT(ISNUMBER(U78)),NOT(ISNUMBER(V78)),U78=0),"",V78/U78),N("U38"))</f>
        <v/>
      </c>
      <c r="X78" s="136" t="str">
        <f>IF(1=1,IF(OR(W78="",NOT(ISNUMBER(F78))),"",F78*W78*IFERROR(INDEX(D384:D428,MATCH(AE78,B384:B428,0)),1)),N("V7"))</f>
        <v/>
      </c>
      <c r="Y78" s="137" t="str">
        <f>IF(1=1,IF(F78="","",IF(G78="","",IFERROR(INDEX(E384:E428,MATCH(AE78,B384:B428,0)),G78&amp;""))),N("W6"))</f>
        <v/>
      </c>
      <c r="Z78" s="142" t="str">
        <f>IF(1=1,IF(X78="","",IF(AND(ISNUMBER(X78),X78&lt;1,Y78="kg"),MAX(1,ROUND(X78*1000,0)),IF(AND(ISNUMBER(X78),X78&lt;1,Y78="L"),MAX(1,ROUND(X78*100,0)),ROUND(X78,3)))),N("X38"))</f>
        <v/>
      </c>
      <c r="AA78" s="143" t="str">
        <f>IF(1=1,IF(X78="","",IF(AND(ISNUMBER(X78),X78&lt;1,Y78="kg"),"g",IF(AND(ISNUMBER(X78),X78&lt;1,Y78="L"),"cl",Y78))),N("Y38"))</f>
        <v/>
      </c>
      <c r="AB78" s="123" t="str">
        <f>IF(1=1,IF(E78="","",IF(F78="","A CONTROLER",IF(NOT(ISNUMBER(F78)),"TEXTE",IF(OR(W78="",W78&lt;=0),"COMMANDE COUVERTS INCOMPLETE",IF(G78="","UNITE MANQUANTE",IF(COUNTIF(B384:B428,AE78)=0,"UNITE A CONTROLER","OK")))))),N("Z6"))</f>
        <v/>
      </c>
      <c r="AD78" s="144" t="str">
        <f>IF(1=1,IF(E78="","",AD46),N("AB38"))</f>
        <v/>
      </c>
      <c r="AE78" s="125" t="str">
        <f>IF(1=1,IF(G78="","",UPPER(TRIM(SUBSTITUTE(SUBSTITUTE(G78&amp;"",CHAR(160)," ")," "," ")))),N("AC38"))</f>
        <v/>
      </c>
    </row>
    <row r="79" spans="1:31" ht="15.75" x14ac:dyDescent="0.25">
      <c r="A79" s="160" t="str">
        <f>IF(1=1,IF(E79="","",A46),N("A39"))</f>
        <v/>
      </c>
      <c r="B79" s="127" t="str">
        <f>IF(1=1,IF(E79="","",B46),N("B39"))</f>
        <v/>
      </c>
      <c r="C79" s="127"/>
      <c r="D79" s="129" t="str">
        <f>IF(ISBLANK(E79),"",LARGE(D46:D78,1)+1)</f>
        <v/>
      </c>
      <c r="E79" s="130"/>
      <c r="F79" s="131"/>
      <c r="G79" s="170"/>
      <c r="H79" s="105"/>
      <c r="I79" s="132" t="str">
        <f>IF(1=1,IF(E79="","",I46),N("H39"))</f>
        <v/>
      </c>
      <c r="J79" s="133" t="str">
        <f>IF(1=1,IF(E79="","",J46),N("I39"))</f>
        <v/>
      </c>
      <c r="K79" s="134" t="str">
        <f>IF(1=1,IF(E79="","",K46),N("J39"))</f>
        <v/>
      </c>
      <c r="L79" s="135" t="str">
        <f>IF(1=1,IF(OR(J79="",O79="",NOT(ISNUMBER(J79)),NOT(ISNUMBER(O79)),J79=0),"",O79/J79),N("L39"))</f>
        <v/>
      </c>
      <c r="M79" s="136" t="str">
        <f>IF(1=1,IF(OR(L79="",NOT(ISNUMBER(F79))),"",F79*L79*IFERROR(INDEX(D384:D428,MATCH(AE79,B384:B428,0)),1)),N("M13"))</f>
        <v/>
      </c>
      <c r="N79" s="137" t="str">
        <f>IF(1=1,IF(F79="","",IF(G79="","",IFERROR(INDEX(E384:E428,MATCH(AE79,B384:B428,0)),G79&amp;""))),N("N6"))</f>
        <v/>
      </c>
      <c r="O79" s="138" t="str">
        <f>IF(1=1,IF(E79="","",O46),N("K39"))</f>
        <v/>
      </c>
      <c r="P79" s="139" t="str">
        <f>IF(1=1,IF(M79="","",IF(AND(ISNUMBER(M79),M79&lt;1,N79="kg"),MAX(1,ROUND(M79*1000,0)),IF(AND(ISNUMBER(M79),M79&lt;1,N79="L"),MAX(1,ROUND(M79*100,0)),ROUND(M79,3)))),N("O39"))</f>
        <v/>
      </c>
      <c r="Q79" s="140" t="str">
        <f>IF(1=1,IF(M79="","",IF(AND(ISNUMBER(M79),M79&lt;1,N79="kg"),"g",IF(AND(ISNUMBER(M79),M79&lt;1,N79="L"),"cl",N79))),N("P39"))</f>
        <v/>
      </c>
      <c r="R79" s="161" t="str">
        <f>IF(1=1,IF(E79="","",IF(F79="","A CONTROLER",IF(NOT(ISNUMBER(F79)),"TEXTE",IF(OR(L79="",L79&lt;=0),"COMMANDE PRINCIPALE INCOMPLETE",IF(G79="","UNITE MANQUANTE",IF(COUNTIF(B384:B428,AE79)=0,"UNITE A CONTROLER","OK")))))),N("Q9"))</f>
        <v/>
      </c>
      <c r="S79" s="105"/>
      <c r="T79" s="141">
        <f t="shared" si="12"/>
        <v>0</v>
      </c>
      <c r="U79" s="133" t="str">
        <f>IF(1=1,IF(E79="","",U46),N("S39"))</f>
        <v/>
      </c>
      <c r="V79" s="133" t="str">
        <f>IF(1=1,IF(E79="","",V46),N("T39"))</f>
        <v/>
      </c>
      <c r="W79" s="135" t="str">
        <f>IF(1=1,IF(OR(U79="",V79="",NOT(ISNUMBER(U79)),NOT(ISNUMBER(V79)),U79=0),"",V79/U79),N("U39"))</f>
        <v/>
      </c>
      <c r="X79" s="136" t="str">
        <f>IF(1=1,IF(OR(W79="",NOT(ISNUMBER(F79))),"",F79*W79*IFERROR(INDEX(D384:D428,MATCH(AE79,B384:B428,0)),1)),N("V7"))</f>
        <v/>
      </c>
      <c r="Y79" s="137" t="str">
        <f>IF(1=1,IF(F79="","",IF(G79="","",IFERROR(INDEX(E384:E428,MATCH(AE79,B384:B428,0)),G79&amp;""))),N("W6"))</f>
        <v/>
      </c>
      <c r="Z79" s="142" t="str">
        <f>IF(1=1,IF(X79="","",IF(AND(ISNUMBER(X79),X79&lt;1,Y79="kg"),MAX(1,ROUND(X79*1000,0)),IF(AND(ISNUMBER(X79),X79&lt;1,Y79="L"),MAX(1,ROUND(X79*100,0)),ROUND(X79,3)))),N("X39"))</f>
        <v/>
      </c>
      <c r="AA79" s="143" t="str">
        <f>IF(1=1,IF(X79="","",IF(AND(ISNUMBER(X79),X79&lt;1,Y79="kg"),"g",IF(AND(ISNUMBER(X79),X79&lt;1,Y79="L"),"cl",Y79))),N("Y39"))</f>
        <v/>
      </c>
      <c r="AB79" s="123" t="str">
        <f>IF(1=1,IF(E79="","",IF(F79="","A CONTROLER",IF(NOT(ISNUMBER(F79)),"TEXTE",IF(OR(W79="",W79&lt;=0),"COMMANDE COUVERTS INCOMPLETE",IF(G79="","UNITE MANQUANTE",IF(COUNTIF(B384:B428,AE79)=0,"UNITE A CONTROLER","OK")))))),N("Z6"))</f>
        <v/>
      </c>
      <c r="AD79" s="144" t="str">
        <f>IF(1=1,IF(E79="","",AD46),N("AB39"))</f>
        <v/>
      </c>
      <c r="AE79" s="125" t="str">
        <f>IF(1=1,IF(G79="","",UPPER(TRIM(SUBSTITUTE(SUBSTITUTE(G79&amp;"",CHAR(160)," ")," "," ")))),N("AC39"))</f>
        <v/>
      </c>
    </row>
    <row r="80" spans="1:31" ht="24" customHeight="1" x14ac:dyDescent="0.25">
      <c r="A80" s="160" t="str">
        <f>IF(1=1,IF(E80="","",A46),N("A40"))</f>
        <v/>
      </c>
      <c r="B80" s="127" t="str">
        <f>IF(1=1,IF(E80="","",B46),N("B40"))</f>
        <v/>
      </c>
      <c r="C80" s="127"/>
      <c r="D80" s="129" t="str">
        <f>IF(ISBLANK(E80),"",LARGE(D46:D79,1)+1)</f>
        <v/>
      </c>
      <c r="E80" s="130"/>
      <c r="F80" s="131"/>
      <c r="G80" s="170"/>
      <c r="H80" s="105"/>
      <c r="I80" s="132" t="str">
        <f>IF(1=1,IF(E80="","",I46),N("H40"))</f>
        <v/>
      </c>
      <c r="J80" s="133" t="str">
        <f>IF(1=1,IF(E80="","",J46),N("I40"))</f>
        <v/>
      </c>
      <c r="K80" s="134" t="str">
        <f>IF(1=1,IF(E80="","",K46),N("J40"))</f>
        <v/>
      </c>
      <c r="L80" s="135" t="str">
        <f>IF(1=1,IF(OR(J80="",O80="",NOT(ISNUMBER(J80)),NOT(ISNUMBER(O80)),J80=0),"",O80/J80),N("L40"))</f>
        <v/>
      </c>
      <c r="M80" s="146" t="str">
        <f>IF(1=1,IF(OR(L80="",NOT(ISNUMBER(F80))),"",F80*L80*IFERROR(INDEX(D384:D428,MATCH(AE80,B384:B428,0)),1)),N("M13"))</f>
        <v/>
      </c>
      <c r="N80" s="147" t="str">
        <f>IF(1=1,IF(F80="","",IF(G80="","",IFERROR(INDEX(E384:E428,MATCH(AE80,B384:B428,0)),G80&amp;""))),N("N6"))</f>
        <v/>
      </c>
      <c r="O80" s="138" t="str">
        <f>IF(1=1,IF(E80="","",O46),N("K40"))</f>
        <v/>
      </c>
      <c r="P80" s="139" t="str">
        <f>IF(1=1,IF(M80="","",IF(AND(ISNUMBER(M80),M80&lt;1,N80="kg"),MAX(1,ROUND(M80*1000,0)),IF(AND(ISNUMBER(M80),M80&lt;1,N80="L"),MAX(1,ROUND(M80*100,0)),ROUND(M80,3)))),N("O40"))</f>
        <v/>
      </c>
      <c r="Q80" s="140" t="str">
        <f>IF(1=1,IF(M80="","",IF(AND(ISNUMBER(M80),M80&lt;1,N80="kg"),"g",IF(AND(ISNUMBER(M80),M80&lt;1,N80="L"),"cl",N80))),N("P40"))</f>
        <v/>
      </c>
      <c r="R80" s="161" t="str">
        <f>IF(1=1,IF(E80="","",IF(F80="","A CONTROLER",IF(NOT(ISNUMBER(F80)),"TEXTE",IF(OR(L80="",L80&lt;=0),"COMMANDE PRINCIPALE INCOMPLETE",IF(G80="","UNITE MANQUANTE",IF(COUNTIF(B384:B428,AE80)=0,"UNITE A CONTROLER","OK")))))),N("Q9"))</f>
        <v/>
      </c>
      <c r="S80" s="105"/>
      <c r="T80" s="141">
        <f t="shared" si="12"/>
        <v>0</v>
      </c>
      <c r="U80" s="133" t="str">
        <f>IF(1=1,IF(E80="","",U46),N("S40"))</f>
        <v/>
      </c>
      <c r="V80" s="133" t="str">
        <f>IF(1=1,IF(E80="","",V46),N("T40"))</f>
        <v/>
      </c>
      <c r="W80" s="135" t="str">
        <f>IF(1=1,IF(OR(U80="",V80="",NOT(ISNUMBER(U80)),NOT(ISNUMBER(V80)),U80=0),"",V80/U80),N("U40"))</f>
        <v/>
      </c>
      <c r="X80" s="133" t="str">
        <f>IF(1=1,IF(OR(W80="",NOT(ISNUMBER(F80))),"",F80*W80*IFERROR(INDEX(D384:D428,MATCH(AE80,B384:B428,0)),1)),N("V7"))</f>
        <v/>
      </c>
      <c r="Y80" s="134" t="str">
        <f>IF(1=1,IF(F80="","",IF(G80="","",IFERROR(INDEX(E384:E428,MATCH(AE80,B384:B428,0)),G80&amp;""))),N("W6"))</f>
        <v/>
      </c>
      <c r="Z80" s="142" t="str">
        <f>IF(1=1,IF(X80="","",IF(AND(ISNUMBER(X80),X80&lt;1,Y80="kg"),MAX(1,ROUND(X80*1000,0)),IF(AND(ISNUMBER(X80),X80&lt;1,Y80="L"),MAX(1,ROUND(X80*100,0)),ROUND(X80,3)))),N("X40"))</f>
        <v/>
      </c>
      <c r="AA80" s="143" t="str">
        <f>IF(1=1,IF(X80="","",IF(AND(ISNUMBER(X80),X80&lt;1,Y80="kg"),"g",IF(AND(ISNUMBER(X80),X80&lt;1,Y80="L"),"cl",Y80))),N("Y40"))</f>
        <v/>
      </c>
      <c r="AB80" s="123" t="str">
        <f>IF(1=1,IF(E80="","",IF(F80="","A CONTROLER",IF(NOT(ISNUMBER(F80)),"TEXTE",IF(OR(W80="",W80&lt;=0),"COMMANDE COUVERTS INCOMPLETE",IF(G80="","UNITE MANQUANTE",IF(COUNTIF(B384:B428,AE80)=0,"UNITE A CONTROLER","OK")))))),N("Z6"))</f>
        <v/>
      </c>
      <c r="AD80" s="144" t="str">
        <f>IF(1=1,IF(E80="","",AD46),N("AB40"))</f>
        <v/>
      </c>
      <c r="AE80" s="125" t="str">
        <f>IF(1=1,IF(G80="","",UPPER(TRIM(SUBSTITUTE(SUBSTITUTE(G80&amp;"",CHAR(160)," ")," "," ")))),N("AC40"))</f>
        <v/>
      </c>
    </row>
    <row r="81" spans="1:33" ht="24" customHeight="1" x14ac:dyDescent="0.25">
      <c r="A81" s="85"/>
      <c r="B81" s="86" t="s">
        <v>227</v>
      </c>
      <c r="C81" s="87"/>
      <c r="D81" s="87" t="s">
        <v>228</v>
      </c>
      <c r="E81" s="87"/>
      <c r="F81" s="87"/>
      <c r="G81" s="87"/>
      <c r="H81" s="88"/>
      <c r="I81" s="87"/>
      <c r="J81" s="87"/>
      <c r="K81" s="87"/>
      <c r="L81" s="87"/>
      <c r="M81" s="87"/>
      <c r="N81" s="87"/>
      <c r="O81" s="87"/>
      <c r="P81" s="87" t="str">
        <f>D81</f>
        <v>HORS D'ŒUVRES - FROIDS</v>
      </c>
      <c r="Q81" s="87"/>
      <c r="R81" s="87"/>
      <c r="S81" s="88"/>
      <c r="T81" s="89" t="s">
        <v>664</v>
      </c>
      <c r="U81" s="90" cm="1">
        <f t="array" ref="U81">SUMPRODUCT(LEN(E83:E117)-LEN(SUBSTITUTE(E83:E117,"*","")))</f>
        <v>0</v>
      </c>
      <c r="V81" s="87"/>
      <c r="W81" s="87" t="str">
        <f>D81</f>
        <v>HORS D'ŒUVRES - FROIDS</v>
      </c>
      <c r="X81" s="87"/>
      <c r="Y81" s="87"/>
      <c r="Z81" s="87"/>
      <c r="AA81" s="87"/>
      <c r="AB81" s="87"/>
      <c r="AC81" s="87"/>
      <c r="AD81" s="87"/>
      <c r="AE81" s="91" t="str">
        <f>B83</f>
        <v>NOM DE LA RECETTE À SAISIR</v>
      </c>
    </row>
    <row r="82" spans="1:33" ht="32.25" thickBot="1" x14ac:dyDescent="0.3">
      <c r="A82" s="92" t="s">
        <v>155</v>
      </c>
      <c r="B82" s="92" t="s">
        <v>1</v>
      </c>
      <c r="C82" s="92"/>
      <c r="D82" s="92" t="s">
        <v>2</v>
      </c>
      <c r="E82" s="92" t="s">
        <v>117</v>
      </c>
      <c r="F82" s="92" t="s">
        <v>3</v>
      </c>
      <c r="G82" s="92" t="s">
        <v>4</v>
      </c>
      <c r="H82" s="81"/>
      <c r="I82" s="157" t="s">
        <v>5</v>
      </c>
      <c r="J82" s="92" t="s">
        <v>114</v>
      </c>
      <c r="K82" s="92" t="s">
        <v>4</v>
      </c>
      <c r="L82" s="92" t="s">
        <v>6</v>
      </c>
      <c r="M82" s="94" t="s">
        <v>7</v>
      </c>
      <c r="N82" s="94" t="s">
        <v>116</v>
      </c>
      <c r="O82" s="95" t="s">
        <v>115</v>
      </c>
      <c r="P82" s="96" t="s">
        <v>8</v>
      </c>
      <c r="Q82" s="97" t="s">
        <v>9</v>
      </c>
      <c r="R82" s="92" t="s">
        <v>10</v>
      </c>
      <c r="S82" s="81"/>
      <c r="T82" s="92" t="s">
        <v>117</v>
      </c>
      <c r="U82" s="98" t="s">
        <v>11</v>
      </c>
      <c r="V82" s="95" t="s">
        <v>12</v>
      </c>
      <c r="W82" s="92" t="s">
        <v>13</v>
      </c>
      <c r="X82" s="94" t="s">
        <v>7</v>
      </c>
      <c r="Y82" s="94" t="s">
        <v>116</v>
      </c>
      <c r="Z82" s="99" t="s">
        <v>8</v>
      </c>
      <c r="AA82" s="97" t="s">
        <v>9</v>
      </c>
      <c r="AB82" s="99" t="s">
        <v>10</v>
      </c>
      <c r="AC82" s="240"/>
      <c r="AD82" s="92" t="s">
        <v>14</v>
      </c>
      <c r="AE82" s="92" t="s">
        <v>15</v>
      </c>
      <c r="AG82" s="245" t="s">
        <v>5642</v>
      </c>
    </row>
    <row r="83" spans="1:33" ht="18.75" x14ac:dyDescent="0.25">
      <c r="A83" s="100" t="s">
        <v>5640</v>
      </c>
      <c r="B83" s="101" t="s">
        <v>20</v>
      </c>
      <c r="C83" s="101"/>
      <c r="D83" s="102">
        <v>0</v>
      </c>
      <c r="E83" s="103" t="s">
        <v>21</v>
      </c>
      <c r="F83" s="104">
        <v>10</v>
      </c>
      <c r="G83" s="8" t="s">
        <v>119</v>
      </c>
      <c r="H83" s="105"/>
      <c r="I83" s="106" t="str">
        <f>E83</f>
        <v>ÉLÉMENT PRINCIPAL À SAISIR</v>
      </c>
      <c r="J83" s="107">
        <f>F83</f>
        <v>10</v>
      </c>
      <c r="K83" s="108" t="str">
        <f>G83</f>
        <v>Quoi ?</v>
      </c>
      <c r="L83" s="109">
        <f>IF(1=1,IF(OR(J83="",O83="",NOT(ISNUMBER(J83)),NOT(ISNUMBER(O83)),J83=0),"",O83/J83),N("L6"))</f>
        <v>15</v>
      </c>
      <c r="M83" s="110">
        <f>IF(1=1,IF(OR(L83="",NOT(ISNUMBER(F83))),"",F83*L83*IFERROR(INDEX(D384:D428,MATCH(AE83,B384:B428,0)),1)),N("M13"))</f>
        <v>150</v>
      </c>
      <c r="N83" s="111" t="str">
        <f>IF(1=1,IF(F83="","",IF(G83="","",IFERROR(INDEX(E384:E428,MATCH(AE83,B384:B428,0)),G83&amp;""))),N("N6"))</f>
        <v>Quoi ?</v>
      </c>
      <c r="O83" s="112">
        <v>150</v>
      </c>
      <c r="P83" s="113">
        <f>IF(1=1,IF(M83="","",IF(AND(ISNUMBER(M83),M83&lt;1,N83="kg"),MAX(1,ROUND(M83*1000,0)),IF(AND(ISNUMBER(M83),M83&lt;1,N83="L"),MAX(1,ROUND(M83*100,0)),ROUND(M83,3)))),N("O6"))</f>
        <v>150</v>
      </c>
      <c r="Q83" s="114" t="str">
        <f>IF(1=1,IF(M83="","",IF(AND(ISNUMBER(M83),M83&lt;1,N83="kg"),"g",IF(AND(ISNUMBER(M83),M83&lt;1,N83="L"),"cl",N83))),N("P6"))</f>
        <v>Quoi ?</v>
      </c>
      <c r="R83" s="115" t="str">
        <f>IF(1=1,IF(E83="","",IF(F83="","A CONTROLER",IF(NOT(ISNUMBER(F83)),"TEXTE",IF(OR(L83="",L83&lt;=0),"COMMANDE PRINCIPALE INCOMPLETE",IF(G83="","UNITE MANQUANTE",IF(COUNTIF(B384:B428,AE83)=0,"UNITE A CONTROLER","OK")))))),N("Q9"))</f>
        <v>UNITE A CONTROLER</v>
      </c>
      <c r="S83" s="105"/>
      <c r="T83" s="159" t="str">
        <f>B83</f>
        <v>NOM DE LA RECETTE À SAISIR</v>
      </c>
      <c r="U83" s="117">
        <v>100</v>
      </c>
      <c r="V83" s="112">
        <v>150</v>
      </c>
      <c r="W83" s="118">
        <f>IF(1=1,IF(OR(U83="",V83="",NOT(ISNUMBER(U83)),NOT(ISNUMBER(V83)),U83=0),"",V83/U83),N("U6"))</f>
        <v>1.5</v>
      </c>
      <c r="X83" s="119">
        <f>IF(1=1,IF(OR(W83="",NOT(ISNUMBER(F83))),"",F83*W83*IFERROR(INDEX(D384:D428,MATCH(AE83,B384:B428,0)),1)),N("V7"))</f>
        <v>15</v>
      </c>
      <c r="Y83" s="120" t="str">
        <f>IF(1=1,IF(F83="","",IF(G83="","",IFERROR(INDEX(E384:E428,MATCH(AE83,B384:B428,0)),G83&amp;""))),N("W6"))</f>
        <v>Quoi ?</v>
      </c>
      <c r="Z83" s="121">
        <f>IF(1=1,IF(X83="","",IF(AND(ISNUMBER(X83),X83&lt;1,Y83="kg"),MAX(1,ROUND(X83*1000,0)),IF(AND(ISNUMBER(X83),X83&lt;1,Y83="L"),MAX(1,ROUND(X83*100,0)),ROUND(X83,3)))),N("X6"))</f>
        <v>15</v>
      </c>
      <c r="AA83" s="122" t="str">
        <f>IF(1=1,IF(X83="","",IF(AND(ISNUMBER(X83),X83&lt;1,Y83="kg"),"g",IF(AND(ISNUMBER(X83),X83&lt;1,Y83="L"),"cl",Y83))),N("Y6"))</f>
        <v>Quoi ?</v>
      </c>
      <c r="AB83" s="123" t="str">
        <f>IF(1=1,IF(E83="","",IF(F83="","A CONTROLER",IF(NOT(ISNUMBER(F83)),"TEXTE",IF(OR(W83="",W83&lt;=0),"COMMANDE COUVERTS INCOMPLETE",IF(G83="","UNITE MANQUANTE",IF(COUNTIF(B384:B428,AE83)=0,"UNITE A CONTROLER","OK")))))),N("Z6"))</f>
        <v>UNITE A CONTROLER</v>
      </c>
      <c r="AD83" s="124">
        <v>62</v>
      </c>
      <c r="AE83" s="125" t="str">
        <f>IF(1=1,IF(G83="","",UPPER(TRIM(SUBSTITUTE(SUBSTITUTE(G83&amp;"",CHAR(160)," ")," "," ")))),N("AC6"))</f>
        <v>QUOI ?</v>
      </c>
      <c r="AG83" s="8" t="s">
        <v>22</v>
      </c>
    </row>
    <row r="84" spans="1:33" ht="15.75" x14ac:dyDescent="0.25">
      <c r="A84" s="126" t="str">
        <f>IF(1=1,IF(E84="","",A83),N("A7"))</f>
        <v/>
      </c>
      <c r="B84" s="127" t="str">
        <f>IF(1=1,IF(E84="","",B83),N("B7"))</f>
        <v/>
      </c>
      <c r="C84" s="128"/>
      <c r="D84" s="129" t="str">
        <f>IF(ISBLANK(E84),"",LARGE(D83:D83,1)+1)</f>
        <v/>
      </c>
      <c r="E84" s="130"/>
      <c r="F84" s="131"/>
      <c r="G84" s="170"/>
      <c r="H84" s="105"/>
      <c r="I84" s="132" t="str">
        <f>IF(1=1,IF(E84="","",I83),N("H7"))</f>
        <v/>
      </c>
      <c r="J84" s="133" t="str">
        <f>IF(1=1,IF(E84="","",J83),N("I7"))</f>
        <v/>
      </c>
      <c r="K84" s="134" t="str">
        <f>IF(1=1,IF(E84="","",K83),N("J7"))</f>
        <v/>
      </c>
      <c r="L84" s="135" t="str">
        <f>IF(1=1,IF(OR(J84="",O84="",NOT(ISNUMBER(J84)),NOT(ISNUMBER(O84)),J84=0),"",O84/J84),N("L7"))</f>
        <v/>
      </c>
      <c r="M84" s="136" t="str">
        <f>IF(1=1,IF(OR(L84="",NOT(ISNUMBER(F84))),"",F84*L84*IFERROR(INDEX(D384:D428,MATCH(AE84,B384:B428,0)),1)),N("M13"))</f>
        <v/>
      </c>
      <c r="N84" s="137" t="str">
        <f>IF(1=1,IF(F84="","",IF(G84="","",IFERROR(INDEX(E384:E428,MATCH(AE84,B384:B428,0)),G84&amp;""))),N("N6"))</f>
        <v/>
      </c>
      <c r="O84" s="138" t="str">
        <f>IF(1=1,IF(E84="","",O83),N("K7"))</f>
        <v/>
      </c>
      <c r="P84" s="139" t="str">
        <f>IF(1=1,IF(M84="","",IF(AND(ISNUMBER(M84),M84&lt;1,N84="kg"),MAX(1,ROUND(M84*1000,0)),IF(AND(ISNUMBER(M84),M84&lt;1,N84="L"),MAX(1,ROUND(M84*100,0)),ROUND(M84,3)))),N("O7"))</f>
        <v/>
      </c>
      <c r="Q84" s="140" t="str">
        <f>IF(1=1,IF(M84="","",IF(AND(ISNUMBER(M84),M84&lt;1,N84="kg"),"g",IF(AND(ISNUMBER(M84),M84&lt;1,N84="L"),"cl",N84))),N("P7"))</f>
        <v/>
      </c>
      <c r="R84" s="161" t="str">
        <f>IF(1=1,IF(E84="","",IF(F84="","A CONTROLER",IF(NOT(ISNUMBER(F84)),"TEXTE",IF(OR(L84="",L84&lt;=0),"COMMANDE PRINCIPALE INCOMPLETE",IF(G84="","UNITE MANQUANTE",IF(COUNTIF(B384:B428,AE84)=0,"UNITE A CONTROLER","OK")))))),N("Q9"))</f>
        <v/>
      </c>
      <c r="S84" s="105"/>
      <c r="T84" s="141">
        <f t="shared" ref="T84:T117" si="13">E84</f>
        <v>0</v>
      </c>
      <c r="U84" s="133" t="str">
        <f>IF(1=1,IF(E84="","",U83),N("S7"))</f>
        <v/>
      </c>
      <c r="V84" s="133" t="str">
        <f>IF(1=1,IF(E84="","",V83),N("T7"))</f>
        <v/>
      </c>
      <c r="W84" s="135" t="str">
        <f>IF(1=1,IF(OR(U84="",V84="",NOT(ISNUMBER(U84)),NOT(ISNUMBER(V84)),U84=0),"",V84/U84),N("U7"))</f>
        <v/>
      </c>
      <c r="X84" s="136" t="str">
        <f>IF(1=1,IF(OR(W84="",NOT(ISNUMBER(F84))),"",F84*W84*IFERROR(INDEX(D384:D428,MATCH(AE84,B384:B428,0)),1)),N("V7"))</f>
        <v/>
      </c>
      <c r="Y84" s="137" t="str">
        <f>IF(1=1,IF(F84="","",IF(G84="","",IFERROR(INDEX(E384:E428,MATCH(AE84,B384:B428,0)),G84&amp;""))),N("W6"))</f>
        <v/>
      </c>
      <c r="Z84" s="142" t="str">
        <f>IF(1=1,IF(X84="","",IF(AND(ISNUMBER(X84),X84&lt;1,Y84="kg"),MAX(1,ROUND(X84*1000,0)),IF(AND(ISNUMBER(X84),X84&lt;1,Y84="L"),MAX(1,ROUND(X84*100,0)),ROUND(X84,3)))),N("X7"))</f>
        <v/>
      </c>
      <c r="AA84" s="143" t="str">
        <f>IF(1=1,IF(X84="","",IF(AND(ISNUMBER(X84),X84&lt;1,Y84="kg"),"g",IF(AND(ISNUMBER(X84),X84&lt;1,Y84="L"),"cl",Y84))),N("Y7"))</f>
        <v/>
      </c>
      <c r="AB84" s="123" t="str">
        <f>IF(1=1,IF(E84="","",IF(F84="","A CONTROLER",IF(NOT(ISNUMBER(F84)),"TEXTE",IF(OR(W84="",W84&lt;=0),"COMMANDE COUVERTS INCOMPLETE",IF(G84="","UNITE MANQUANTE",IF(COUNTIF(B384:B428,AE84)=0,"UNITE A CONTROLER","OK")))))),N("Z6"))</f>
        <v/>
      </c>
      <c r="AD84" s="144" t="str">
        <f>IF(1=1,IF(E84="","",AD83),N("AB7"))</f>
        <v/>
      </c>
      <c r="AE84" s="125" t="str">
        <f>IF(1=1,IF(G84="","",UPPER(TRIM(SUBSTITUTE(SUBSTITUTE(G84&amp;"",CHAR(160)," ")," "," ")))),N("AC7"))</f>
        <v/>
      </c>
      <c r="AG84" s="2" t="s">
        <v>25</v>
      </c>
    </row>
    <row r="85" spans="1:33" ht="15.75" x14ac:dyDescent="0.25">
      <c r="A85" s="126" t="str">
        <f>IF(1=1,IF(E85="","",A83),N("A8"))</f>
        <v/>
      </c>
      <c r="B85" s="127" t="str">
        <f>IF(1=1,IF(E85="","",B83),N("B8"))</f>
        <v/>
      </c>
      <c r="C85" s="128"/>
      <c r="D85" s="129" t="str">
        <f>IF(ISBLANK(E85),"",LARGE(D83:D84,1)+1)</f>
        <v/>
      </c>
      <c r="E85" s="130"/>
      <c r="F85" s="131"/>
      <c r="G85" s="170"/>
      <c r="H85" s="105"/>
      <c r="I85" s="132" t="str">
        <f>IF(1=1,IF(E85="","",I83),N("H8"))</f>
        <v/>
      </c>
      <c r="J85" s="133" t="str">
        <f>IF(1=1,IF(E85="","",J83),N("I8"))</f>
        <v/>
      </c>
      <c r="K85" s="134" t="str">
        <f>IF(1=1,IF(E85="","",K83),N("J8"))</f>
        <v/>
      </c>
      <c r="L85" s="135" t="str">
        <f>IF(1=1,IF(OR(J85="",O85="",NOT(ISNUMBER(J85)),NOT(ISNUMBER(O85)),J85=0),"",O85/J85),N("L8"))</f>
        <v/>
      </c>
      <c r="M85" s="136" t="str">
        <f>IF(1=1,IF(OR(L85="",NOT(ISNUMBER(F85))),"",F85*L85*IFERROR(INDEX(D384:D428,MATCH(AE85,B384:B428,0)),1)),N("M13"))</f>
        <v/>
      </c>
      <c r="N85" s="137" t="str">
        <f>IF(1=1,IF(F85="","",IF(G85="","",IFERROR(INDEX(E384:E428,MATCH(AE85,B384:B428,0)),G85&amp;""))),N("N6"))</f>
        <v/>
      </c>
      <c r="O85" s="138" t="str">
        <f>IF(1=1,IF(E85="","",O83),N("K8"))</f>
        <v/>
      </c>
      <c r="P85" s="139" t="str">
        <f>IF(1=1,IF(M85="","",IF(AND(ISNUMBER(M85),M85&lt;1,N85="kg"),MAX(1,ROUND(M85*1000,0)),IF(AND(ISNUMBER(M85),M85&lt;1,N85="L"),MAX(1,ROUND(M85*100,0)),ROUND(M85,3)))),N("O8"))</f>
        <v/>
      </c>
      <c r="Q85" s="140" t="str">
        <f>IF(1=1,IF(M85="","",IF(AND(ISNUMBER(M85),M85&lt;1,N85="kg"),"g",IF(AND(ISNUMBER(M85),M85&lt;1,N85="L"),"cl",N85))),N("P8"))</f>
        <v/>
      </c>
      <c r="R85" s="161" t="str">
        <f>IF(1=1,IF(E85="","",IF(F85="","A CONTROLER",IF(NOT(ISNUMBER(F85)),"TEXTE",IF(OR(L85="",L85&lt;=0),"COMMANDE PRINCIPALE INCOMPLETE",IF(G85="","UNITE MANQUANTE",IF(COUNTIF(B384:B428,AE85)=0,"UNITE A CONTROLER","OK")))))),N("Q9"))</f>
        <v/>
      </c>
      <c r="S85" s="105"/>
      <c r="T85" s="141">
        <f t="shared" si="13"/>
        <v>0</v>
      </c>
      <c r="U85" s="133" t="str">
        <f>IF(1=1,IF(E85="","",U83),N("S8"))</f>
        <v/>
      </c>
      <c r="V85" s="133" t="str">
        <f>IF(1=1,IF(E85="","",V83),N("T8"))</f>
        <v/>
      </c>
      <c r="W85" s="135" t="str">
        <f>IF(1=1,IF(OR(U85="",V85="",NOT(ISNUMBER(U85)),NOT(ISNUMBER(V85)),U85=0),"",V85/U85),N("U8"))</f>
        <v/>
      </c>
      <c r="X85" s="136" t="str">
        <f>IF(1=1,IF(OR(W85="",NOT(ISNUMBER(F85))),"",F85*W85*IFERROR(INDEX(D384:D428,MATCH(AE85,B384:B428,0)),1)),N("V7"))</f>
        <v/>
      </c>
      <c r="Y85" s="137" t="str">
        <f>IF(1=1,IF(F85="","",IF(G85="","",IFERROR(INDEX(E384:E428,MATCH(AE85,B384:B428,0)),G85&amp;""))),N("W6"))</f>
        <v/>
      </c>
      <c r="Z85" s="142" t="str">
        <f>IF(1=1,IF(X85="","",IF(AND(ISNUMBER(X85),X85&lt;1,Y85="kg"),MAX(1,ROUND(X85*1000,0)),IF(AND(ISNUMBER(X85),X85&lt;1,Y85="L"),MAX(1,ROUND(X85*100,0)),ROUND(X85,3)))),N("X8"))</f>
        <v/>
      </c>
      <c r="AA85" s="143" t="str">
        <f>IF(1=1,IF(X85="","",IF(AND(ISNUMBER(X85),X85&lt;1,Y85="kg"),"g",IF(AND(ISNUMBER(X85),X85&lt;1,Y85="L"),"cl",Y85))),N("Y8"))</f>
        <v/>
      </c>
      <c r="AB85" s="123" t="str">
        <f>IF(1=1,IF(E85="","",IF(F85="","A CONTROLER",IF(NOT(ISNUMBER(F85)),"TEXTE",IF(OR(W85="",W85&lt;=0),"COMMANDE COUVERTS INCOMPLETE",IF(G85="","UNITE MANQUANTE",IF(COUNTIF(B384:B428,AE85)=0,"UNITE A CONTROLER","OK")))))),N("Z6"))</f>
        <v/>
      </c>
      <c r="AD85" s="144" t="str">
        <f>IF(1=1,IF(E85="","",AD83),N("AB8"))</f>
        <v/>
      </c>
      <c r="AE85" s="125" t="str">
        <f>IF(1=1,IF(G85="","",UPPER(TRIM(SUBSTITUTE(SUBSTITUTE(G85&amp;"",CHAR(160)," ")," "," ")))),N("AC8"))</f>
        <v/>
      </c>
      <c r="AG85" s="9" t="s">
        <v>26</v>
      </c>
    </row>
    <row r="86" spans="1:33" ht="15.75" x14ac:dyDescent="0.25">
      <c r="A86" s="126" t="str">
        <f>IF(1=1,IF(E86="","",A83),N("A9"))</f>
        <v/>
      </c>
      <c r="B86" s="127" t="str">
        <f>IF(1=1,IF(E86="","",B83),N("B9"))</f>
        <v/>
      </c>
      <c r="C86" s="128"/>
      <c r="D86" s="129" t="str">
        <f>IF(ISBLANK(E86),"",LARGE(D83:D85,1)+1)</f>
        <v/>
      </c>
      <c r="E86" s="130"/>
      <c r="F86" s="131"/>
      <c r="G86" s="170"/>
      <c r="H86" s="105"/>
      <c r="I86" s="132" t="str">
        <f>IF(1=1,IF(E86="","",I83),N("H9"))</f>
        <v/>
      </c>
      <c r="J86" s="133" t="str">
        <f>IF(1=1,IF(E86="","",J83),N("I9"))</f>
        <v/>
      </c>
      <c r="K86" s="134" t="str">
        <f>IF(1=1,IF(E86="","",K83),N("J9"))</f>
        <v/>
      </c>
      <c r="L86" s="135" t="str">
        <f>IF(1=1,IF(OR(J86="",O86="",NOT(ISNUMBER(J86)),NOT(ISNUMBER(O86)),J86=0),"",O86/J86),N("L9"))</f>
        <v/>
      </c>
      <c r="M86" s="136" t="str">
        <f>IF(1=1,IF(OR(L86="",NOT(ISNUMBER(F86))),"",F86*L86*IFERROR(INDEX(D384:D428,MATCH(AE86,B384:B428,0)),1)),N("M13"))</f>
        <v/>
      </c>
      <c r="N86" s="137" t="str">
        <f>IF(1=1,IF(F86="","",IF(G86="","",IFERROR(INDEX(E384:E428,MATCH(AE86,B384:B428,0)),G86&amp;""))),N("N6"))</f>
        <v/>
      </c>
      <c r="O86" s="138" t="str">
        <f>IF(1=1,IF(E86="","",O83),N("K9"))</f>
        <v/>
      </c>
      <c r="P86" s="139" t="str">
        <f>IF(1=1,IF(M86="","",IF(AND(ISNUMBER(M86),M86&lt;1,N86="kg"),MAX(1,ROUND(M86*1000,0)),IF(AND(ISNUMBER(M86),M86&lt;1,N86="L"),MAX(1,ROUND(M86*100,0)),ROUND(M86,3)))),N("O9"))</f>
        <v/>
      </c>
      <c r="Q86" s="140" t="str">
        <f>IF(1=1,IF(M86="","",IF(AND(ISNUMBER(M86),M86&lt;1,N86="kg"),"g",IF(AND(ISNUMBER(M86),M86&lt;1,N86="L"),"cl",N86))),N("P9"))</f>
        <v/>
      </c>
      <c r="R86" s="161" t="str">
        <f>IF(1=1,IF(E86="","",IF(F86="","A CONTROLER",IF(NOT(ISNUMBER(F86)),"TEXTE",IF(OR(L86="",L86&lt;=0),"COMMANDE PRINCIPALE INCOMPLETE",IF(G86="","UNITE MANQUANTE",IF(COUNTIF(B384:B428,AE86)=0,"UNITE A CONTROLER","OK")))))),N("Q9"))</f>
        <v/>
      </c>
      <c r="S86" s="105"/>
      <c r="T86" s="141">
        <f t="shared" si="13"/>
        <v>0</v>
      </c>
      <c r="U86" s="133" t="str">
        <f>IF(1=1,IF(E86="","",U83),N("S9"))</f>
        <v/>
      </c>
      <c r="V86" s="133" t="str">
        <f>IF(1=1,IF(E86="","",V83),N("T9"))</f>
        <v/>
      </c>
      <c r="W86" s="135" t="str">
        <f>IF(1=1,IF(OR(U86="",V86="",NOT(ISNUMBER(U86)),NOT(ISNUMBER(V86)),U86=0),"",V86/U86),N("U9"))</f>
        <v/>
      </c>
      <c r="X86" s="136" t="str">
        <f>IF(1=1,IF(OR(W86="",NOT(ISNUMBER(F86))),"",F86*W86*IFERROR(INDEX(D384:D428,MATCH(AE86,B384:B428,0)),1)),N("V7"))</f>
        <v/>
      </c>
      <c r="Y86" s="137" t="str">
        <f>IF(1=1,IF(F86="","",IF(G86="","",IFERROR(INDEX(E384:E428,MATCH(AE86,B384:B428,0)),G86&amp;""))),N("W6"))</f>
        <v/>
      </c>
      <c r="Z86" s="142" t="str">
        <f>IF(1=1,IF(X86="","",IF(AND(ISNUMBER(X86),X86&lt;1,Y86="kg"),MAX(1,ROUND(X86*1000,0)),IF(AND(ISNUMBER(X86),X86&lt;1,Y86="L"),MAX(1,ROUND(X86*100,0)),ROUND(X86,3)))),N("X9"))</f>
        <v/>
      </c>
      <c r="AA86" s="143" t="str">
        <f>IF(1=1,IF(X86="","",IF(AND(ISNUMBER(X86),X86&lt;1,Y86="kg"),"g",IF(AND(ISNUMBER(X86),X86&lt;1,Y86="L"),"cl",Y86))),N("Y9"))</f>
        <v/>
      </c>
      <c r="AB86" s="123" t="str">
        <f>IF(1=1,IF(E86="","",IF(F86="","A CONTROLER",IF(NOT(ISNUMBER(F86)),"TEXTE",IF(OR(W86="",W86&lt;=0),"COMMANDE COUVERTS INCOMPLETE",IF(G86="","UNITE MANQUANTE",IF(COUNTIF(B384:B428,AE86)=0,"UNITE A CONTROLER","OK")))))),N("Z6"))</f>
        <v/>
      </c>
      <c r="AD86" s="144" t="str">
        <f>IF(1=1,IF(E86="","",AD83),N("AB9"))</f>
        <v/>
      </c>
      <c r="AE86" s="125" t="str">
        <f>IF(1=1,IF(G86="","",UPPER(TRIM(SUBSTITUTE(SUBSTITUTE(G86&amp;"",CHAR(160)," ")," "," ")))),N("AC9"))</f>
        <v/>
      </c>
      <c r="AG86" s="1" t="s">
        <v>28</v>
      </c>
    </row>
    <row r="87" spans="1:33" ht="15.75" x14ac:dyDescent="0.25">
      <c r="A87" s="126" t="str">
        <f>IF(1=1,IF(E87="","",A83),N("A10"))</f>
        <v/>
      </c>
      <c r="B87" s="127" t="str">
        <f>IF(1=1,IF(E87="","",B83),N("B10"))</f>
        <v/>
      </c>
      <c r="C87" s="128"/>
      <c r="D87" s="129" t="str">
        <f>IF(ISBLANK(E87),"",LARGE(D83:D86,1)+1)</f>
        <v/>
      </c>
      <c r="E87" s="130"/>
      <c r="F87" s="131"/>
      <c r="G87" s="170"/>
      <c r="H87" s="105"/>
      <c r="I87" s="132" t="str">
        <f>IF(1=1,IF(E87="","",I83),N("H10"))</f>
        <v/>
      </c>
      <c r="J87" s="133" t="str">
        <f>IF(1=1,IF(E87="","",J83),N("I10"))</f>
        <v/>
      </c>
      <c r="K87" s="134" t="str">
        <f>IF(1=1,IF(E87="","",K83),N("J10"))</f>
        <v/>
      </c>
      <c r="L87" s="135" t="str">
        <f>IF(1=1,IF(OR(J87="",O87="",NOT(ISNUMBER(J87)),NOT(ISNUMBER(O87)),J87=0),"",O87/J87),N("L10"))</f>
        <v/>
      </c>
      <c r="M87" s="136" t="str">
        <f>IF(1=1,IF(OR(L87="",NOT(ISNUMBER(F87))),"",F87*L87*IFERROR(INDEX(D384:D428,MATCH(AE87,B384:B428,0)),1)),N("M13"))</f>
        <v/>
      </c>
      <c r="N87" s="137" t="str">
        <f>IF(1=1,IF(F87="","",IF(G87="","",IFERROR(INDEX(E384:E428,MATCH(AE87,B384:B428,0)),G87&amp;""))),N("N6"))</f>
        <v/>
      </c>
      <c r="O87" s="138" t="str">
        <f>IF(1=1,IF(E87="","",O83),N("K10"))</f>
        <v/>
      </c>
      <c r="P87" s="139" t="str">
        <f>IF(1=1,IF(M87="","",IF(AND(ISNUMBER(M87),M87&lt;1,N87="kg"),MAX(1,ROUND(M87*1000,0)),IF(AND(ISNUMBER(M87),M87&lt;1,N87="L"),MAX(1,ROUND(M87*100,0)),ROUND(M87,3)))),N("O10"))</f>
        <v/>
      </c>
      <c r="Q87" s="140" t="str">
        <f>IF(1=1,IF(M87="","",IF(AND(ISNUMBER(M87),M87&lt;1,N87="kg"),"g",IF(AND(ISNUMBER(M87),M87&lt;1,N87="L"),"cl",N87))),N("P10"))</f>
        <v/>
      </c>
      <c r="R87" s="161" t="str">
        <f>IF(1=1,IF(E87="","",IF(F87="","A CONTROLER",IF(NOT(ISNUMBER(F87)),"TEXTE",IF(OR(L87="",L87&lt;=0),"COMMANDE PRINCIPALE INCOMPLETE",IF(G87="","UNITE MANQUANTE",IF(COUNTIF(B384:B428,AE87)=0,"UNITE A CONTROLER","OK")))))),N("Q9"))</f>
        <v/>
      </c>
      <c r="S87" s="105"/>
      <c r="T87" s="141">
        <f t="shared" si="13"/>
        <v>0</v>
      </c>
      <c r="U87" s="133" t="str">
        <f>IF(1=1,IF(E87="","",U83),N("S10"))</f>
        <v/>
      </c>
      <c r="V87" s="133" t="str">
        <f>IF(1=1,IF(E87="","",V83),N("T10"))</f>
        <v/>
      </c>
      <c r="W87" s="135" t="str">
        <f>IF(1=1,IF(OR(U87="",V87="",NOT(ISNUMBER(U87)),NOT(ISNUMBER(V87)),U87=0),"",V87/U87),N("U10"))</f>
        <v/>
      </c>
      <c r="X87" s="136" t="str">
        <f>IF(1=1,IF(OR(W87="",NOT(ISNUMBER(F87))),"",F87*W87*IFERROR(INDEX(D384:D428,MATCH(AE87,B384:B428,0)),1)),N("V7"))</f>
        <v/>
      </c>
      <c r="Y87" s="137" t="str">
        <f>IF(1=1,IF(F87="","",IF(G87="","",IFERROR(INDEX(E384:E428,MATCH(AE87,B384:B428,0)),G87&amp;""))),N("W6"))</f>
        <v/>
      </c>
      <c r="Z87" s="142" t="str">
        <f>IF(1=1,IF(X87="","",IF(AND(ISNUMBER(X87),X87&lt;1,Y87="kg"),MAX(1,ROUND(X87*1000,0)),IF(AND(ISNUMBER(X87),X87&lt;1,Y87="L"),MAX(1,ROUND(X87*100,0)),ROUND(X87,3)))),N("X10"))</f>
        <v/>
      </c>
      <c r="AA87" s="143" t="str">
        <f>IF(1=1,IF(X87="","",IF(AND(ISNUMBER(X87),X87&lt;1,Y87="kg"),"g",IF(AND(ISNUMBER(X87),X87&lt;1,Y87="L"),"cl",Y87))),N("Y10"))</f>
        <v/>
      </c>
      <c r="AB87" s="123" t="str">
        <f>IF(1=1,IF(E87="","",IF(F87="","A CONTROLER",IF(NOT(ISNUMBER(F87)),"TEXTE",IF(OR(W87="",W87&lt;=0),"COMMANDE COUVERTS INCOMPLETE",IF(G87="","UNITE MANQUANTE",IF(COUNTIF(B384:B428,AE87)=0,"UNITE A CONTROLER","OK")))))),N("Z6"))</f>
        <v/>
      </c>
      <c r="AD87" s="144" t="str">
        <f>IF(1=1,IF(E87="","",AD83),N("AB10"))</f>
        <v/>
      </c>
      <c r="AE87" s="125" t="str">
        <f>IF(1=1,IF(G87="","",UPPER(TRIM(SUBSTITUTE(SUBSTITUTE(G87&amp;"",CHAR(160)," ")," "," ")))),N("AC10"))</f>
        <v/>
      </c>
      <c r="AG87" s="1" t="s">
        <v>29</v>
      </c>
    </row>
    <row r="88" spans="1:33" ht="15.75" x14ac:dyDescent="0.25">
      <c r="A88" s="126" t="str">
        <f>IF(1=1,IF(E88="","",A83),N("A11"))</f>
        <v/>
      </c>
      <c r="B88" s="127" t="str">
        <f>IF(1=1,IF(E88="","",B83),N("B11"))</f>
        <v/>
      </c>
      <c r="C88" s="128"/>
      <c r="D88" s="129" t="str">
        <f>IF(ISBLANK(E88),"",LARGE(D83:D87,1)+1)</f>
        <v/>
      </c>
      <c r="E88" s="130"/>
      <c r="F88" s="131"/>
      <c r="G88" s="170"/>
      <c r="H88" s="105"/>
      <c r="I88" s="132" t="str">
        <f>IF(1=1,IF(E88="","",I83),N("H11"))</f>
        <v/>
      </c>
      <c r="J88" s="133" t="str">
        <f>IF(1=1,IF(E88="","",J83),N("I11"))</f>
        <v/>
      </c>
      <c r="K88" s="134" t="str">
        <f>IF(1=1,IF(E88="","",K83),N("J11"))</f>
        <v/>
      </c>
      <c r="L88" s="135" t="str">
        <f>IF(1=1,IF(OR(J88="",O88="",NOT(ISNUMBER(J88)),NOT(ISNUMBER(O88)),J88=0),"",O88/J88),N("L11"))</f>
        <v/>
      </c>
      <c r="M88" s="136" t="str">
        <f>IF(1=1,IF(OR(L88="",NOT(ISNUMBER(F88))),"",F88*L88*IFERROR(INDEX(D384:D428,MATCH(AE88,B384:B428,0)),1)),N("M13"))</f>
        <v/>
      </c>
      <c r="N88" s="137" t="str">
        <f>IF(1=1,IF(F88="","",IF(G88="","",IFERROR(INDEX(E384:E428,MATCH(AE88,B384:B428,0)),G88&amp;""))),N("N6"))</f>
        <v/>
      </c>
      <c r="O88" s="138" t="str">
        <f>IF(1=1,IF(E88="","",O83),N("K11"))</f>
        <v/>
      </c>
      <c r="P88" s="139" t="str">
        <f>IF(1=1,IF(M88="","",IF(AND(ISNUMBER(M88),M88&lt;1,N88="kg"),MAX(1,ROUND(M88*1000,0)),IF(AND(ISNUMBER(M88),M88&lt;1,N88="L"),MAX(1,ROUND(M88*100,0)),ROUND(M88,3)))),N("O11"))</f>
        <v/>
      </c>
      <c r="Q88" s="140" t="str">
        <f>IF(1=1,IF(M88="","",IF(AND(ISNUMBER(M88),M88&lt;1,N88="kg"),"g",IF(AND(ISNUMBER(M88),M88&lt;1,N88="L"),"cl",N88))),N("P11"))</f>
        <v/>
      </c>
      <c r="R88" s="161" t="str">
        <f>IF(1=1,IF(E88="","",IF(F88="","A CONTROLER",IF(NOT(ISNUMBER(F88)),"TEXTE",IF(OR(L88="",L88&lt;=0),"COMMANDE PRINCIPALE INCOMPLETE",IF(G88="","UNITE MANQUANTE",IF(COUNTIF(B384:B428,AE88)=0,"UNITE A CONTROLER","OK")))))),N("Q9"))</f>
        <v/>
      </c>
      <c r="S88" s="105"/>
      <c r="T88" s="141">
        <f t="shared" si="13"/>
        <v>0</v>
      </c>
      <c r="U88" s="133" t="str">
        <f>IF(1=1,IF(E88="","",U83),N("S11"))</f>
        <v/>
      </c>
      <c r="V88" s="133" t="str">
        <f>IF(1=1,IF(E88="","",V83),N("T11"))</f>
        <v/>
      </c>
      <c r="W88" s="135" t="str">
        <f>IF(1=1,IF(OR(U88="",V88="",NOT(ISNUMBER(U88)),NOT(ISNUMBER(V88)),U88=0),"",V88/U88),N("U11"))</f>
        <v/>
      </c>
      <c r="X88" s="136" t="str">
        <f>IF(1=1,IF(OR(W88="",NOT(ISNUMBER(F88))),"",F88*W88*IFERROR(INDEX(D384:D428,MATCH(AE88,B384:B428,0)),1)),N("V7"))</f>
        <v/>
      </c>
      <c r="Y88" s="137" t="str">
        <f>IF(1=1,IF(F88="","",IF(G88="","",IFERROR(INDEX(E384:E428,MATCH(AE88,B384:B428,0)),G88&amp;""))),N("W6"))</f>
        <v/>
      </c>
      <c r="Z88" s="142" t="str">
        <f>IF(1=1,IF(X88="","",IF(AND(ISNUMBER(X88),X88&lt;1,Y88="kg"),MAX(1,ROUND(X88*1000,0)),IF(AND(ISNUMBER(X88),X88&lt;1,Y88="L"),MAX(1,ROUND(X88*100,0)),ROUND(X88,3)))),N("X11"))</f>
        <v/>
      </c>
      <c r="AA88" s="143" t="str">
        <f>IF(1=1,IF(X88="","",IF(AND(ISNUMBER(X88),X88&lt;1,Y88="kg"),"g",IF(AND(ISNUMBER(X88),X88&lt;1,Y88="L"),"cl",Y88))),N("Y11"))</f>
        <v/>
      </c>
      <c r="AB88" s="123" t="str">
        <f>IF(1=1,IF(E88="","",IF(F88="","A CONTROLER",IF(NOT(ISNUMBER(F88)),"TEXTE",IF(OR(W88="",W88&lt;=0),"COMMANDE COUVERTS INCOMPLETE",IF(G88="","UNITE MANQUANTE",IF(COUNTIF(B384:B428,AE88)=0,"UNITE A CONTROLER","OK")))))),N("Z6"))</f>
        <v/>
      </c>
      <c r="AD88" s="144" t="str">
        <f>IF(1=1,IF(E88="","",AD83),N("AB11"))</f>
        <v/>
      </c>
      <c r="AE88" s="125" t="str">
        <f>IF(1=1,IF(G88="","",UPPER(TRIM(SUBSTITUTE(SUBSTITUTE(G88&amp;"",CHAR(160)," ")," "," ")))),N("AC11"))</f>
        <v/>
      </c>
      <c r="AG88" s="1" t="s">
        <v>30</v>
      </c>
    </row>
    <row r="89" spans="1:33" ht="15.75" x14ac:dyDescent="0.25">
      <c r="A89" s="126" t="str">
        <f>IF(1=1,IF(E89="","",A83),N("A12"))</f>
        <v/>
      </c>
      <c r="B89" s="127" t="str">
        <f>IF(1=1,IF(E89="","",B83),N("B12"))</f>
        <v/>
      </c>
      <c r="C89" s="128"/>
      <c r="D89" s="129" t="str">
        <f>IF(ISBLANK(E89),"",LARGE(D83:D88,1)+1)</f>
        <v/>
      </c>
      <c r="E89" s="130"/>
      <c r="F89" s="131"/>
      <c r="G89" s="170"/>
      <c r="H89" s="105"/>
      <c r="I89" s="132" t="str">
        <f>IF(1=1,IF(E89="","",I83),N("H12"))</f>
        <v/>
      </c>
      <c r="J89" s="133" t="str">
        <f>IF(1=1,IF(E89="","",J83),N("I12"))</f>
        <v/>
      </c>
      <c r="K89" s="134" t="str">
        <f>IF(1=1,IF(E89="","",K83),N("J12"))</f>
        <v/>
      </c>
      <c r="L89" s="135" t="str">
        <f>IF(1=1,IF(OR(J89="",O89="",NOT(ISNUMBER(J89)),NOT(ISNUMBER(O89)),J89=0),"",O89/J89),N("L12"))</f>
        <v/>
      </c>
      <c r="M89" s="136" t="str">
        <f>IF(1=1,IF(OR(L89="",NOT(ISNUMBER(F89))),"",F89*L89*IFERROR(INDEX(D384:D428,MATCH(AE89,B384:B428,0)),1)),N("M13"))</f>
        <v/>
      </c>
      <c r="N89" s="137" t="str">
        <f>IF(1=1,IF(F89="","",IF(G89="","",IFERROR(INDEX(E384:E428,MATCH(AE89,B384:B428,0)),G89&amp;""))),N("N6"))</f>
        <v/>
      </c>
      <c r="O89" s="138" t="str">
        <f>IF(1=1,IF(E89="","",O83),N("K12"))</f>
        <v/>
      </c>
      <c r="P89" s="139" t="str">
        <f>IF(1=1,IF(M89="","",IF(AND(ISNUMBER(M89),M89&lt;1,N89="kg"),MAX(1,ROUND(M89*1000,0)),IF(AND(ISNUMBER(M89),M89&lt;1,N89="L"),MAX(1,ROUND(M89*100,0)),ROUND(M89,3)))),N("O12"))</f>
        <v/>
      </c>
      <c r="Q89" s="140" t="str">
        <f>IF(1=1,IF(M89="","",IF(AND(ISNUMBER(M89),M89&lt;1,N89="kg"),"g",IF(AND(ISNUMBER(M89),M89&lt;1,N89="L"),"cl",N89))),N("P12"))</f>
        <v/>
      </c>
      <c r="R89" s="161" t="str">
        <f>IF(1=1,IF(E89="","",IF(F89="","A CONTROLER",IF(NOT(ISNUMBER(F89)),"TEXTE",IF(OR(L89="",L89&lt;=0),"COMMANDE PRINCIPALE INCOMPLETE",IF(G89="","UNITE MANQUANTE",IF(COUNTIF(B384:B428,AE89)=0,"UNITE A CONTROLER","OK")))))),N("Q9"))</f>
        <v/>
      </c>
      <c r="S89" s="105"/>
      <c r="T89" s="141">
        <f t="shared" si="13"/>
        <v>0</v>
      </c>
      <c r="U89" s="133" t="str">
        <f>IF(1=1,IF(E89="","",U83),N("S12"))</f>
        <v/>
      </c>
      <c r="V89" s="133" t="str">
        <f>IF(1=1,IF(E89="","",V83),N("T12"))</f>
        <v/>
      </c>
      <c r="W89" s="135" t="str">
        <f>IF(1=1,IF(OR(U89="",V89="",NOT(ISNUMBER(U89)),NOT(ISNUMBER(V89)),U89=0),"",V89/U89),N("U12"))</f>
        <v/>
      </c>
      <c r="X89" s="136" t="str">
        <f>IF(1=1,IF(OR(W89="",NOT(ISNUMBER(F89))),"",F89*W89*IFERROR(INDEX(D384:D428,MATCH(AE89,B384:B428,0)),1)),N("V7"))</f>
        <v/>
      </c>
      <c r="Y89" s="137" t="str">
        <f>IF(1=1,IF(F89="","",IF(G89="","",IFERROR(INDEX(E384:E428,MATCH(AE89,B384:B428,0)),G89&amp;""))),N("W6"))</f>
        <v/>
      </c>
      <c r="Z89" s="142" t="str">
        <f>IF(1=1,IF(X89="","",IF(AND(ISNUMBER(X89),X89&lt;1,Y89="kg"),MAX(1,ROUND(X89*1000,0)),IF(AND(ISNUMBER(X89),X89&lt;1,Y89="L"),MAX(1,ROUND(X89*100,0)),ROUND(X89,3)))),N("X12"))</f>
        <v/>
      </c>
      <c r="AA89" s="143" t="str">
        <f>IF(1=1,IF(X89="","",IF(AND(ISNUMBER(X89),X89&lt;1,Y89="kg"),"g",IF(AND(ISNUMBER(X89),X89&lt;1,Y89="L"),"cl",Y89))),N("Y12"))</f>
        <v/>
      </c>
      <c r="AB89" s="123" t="str">
        <f>IF(1=1,IF(E89="","",IF(F89="","A CONTROLER",IF(NOT(ISNUMBER(F89)),"TEXTE",IF(OR(W89="",W89&lt;=0),"COMMANDE COUVERTS INCOMPLETE",IF(G89="","UNITE MANQUANTE",IF(COUNTIF(B384:B428,AE89)=0,"UNITE A CONTROLER","OK")))))),N("Z6"))</f>
        <v/>
      </c>
      <c r="AD89" s="144" t="str">
        <f>IF(1=1,IF(E89="","",AD83),N("AB12"))</f>
        <v/>
      </c>
      <c r="AE89" s="125" t="str">
        <f>IF(1=1,IF(G89="","",UPPER(TRIM(SUBSTITUTE(SUBSTITUTE(G89&amp;"",CHAR(160)," ")," "," ")))),N("AC12"))</f>
        <v/>
      </c>
      <c r="AG89" s="4" t="s">
        <v>31</v>
      </c>
    </row>
    <row r="90" spans="1:33" ht="15.75" x14ac:dyDescent="0.25">
      <c r="A90" s="126" t="str">
        <f>IF(1=1,IF(E90="","",A83),N("A13"))</f>
        <v/>
      </c>
      <c r="B90" s="127" t="str">
        <f>IF(1=1,IF(E90="","",B83),N("B13"))</f>
        <v/>
      </c>
      <c r="C90" s="128"/>
      <c r="D90" s="129" t="str">
        <f>IF(ISBLANK(E90),"",LARGE(D83:D89,1)+1)</f>
        <v/>
      </c>
      <c r="E90" s="130"/>
      <c r="F90" s="131"/>
      <c r="G90" s="170"/>
      <c r="H90" s="105"/>
      <c r="I90" s="132" t="str">
        <f>IF(1=1,IF(E90="","",I83),N("H13"))</f>
        <v/>
      </c>
      <c r="J90" s="133" t="str">
        <f>IF(1=1,IF(E90="","",J83),N("I13"))</f>
        <v/>
      </c>
      <c r="K90" s="134" t="str">
        <f>IF(1=1,IF(E90="","",K83),N("J13"))</f>
        <v/>
      </c>
      <c r="L90" s="135" t="str">
        <f>IF(1=1,IF(OR(J90="",O90="",NOT(ISNUMBER(J90)),NOT(ISNUMBER(O90)),J90=0),"",O90/J90),N("L13"))</f>
        <v/>
      </c>
      <c r="M90" s="136" t="str">
        <f>IF(1=1,IF(OR(L90="",NOT(ISNUMBER(F90))),"",F90*L90*IFERROR(INDEX(D384:D428,MATCH(AE90,B384:B428,0)),1)),N("M13"))</f>
        <v/>
      </c>
      <c r="N90" s="137" t="str">
        <f>IF(1=1,IF(F90="","",IF(G90="","",IFERROR(INDEX(E384:E428,MATCH(AE90,B384:B428,0)),G90&amp;""))),N("N6"))</f>
        <v/>
      </c>
      <c r="O90" s="138" t="str">
        <f>IF(1=1,IF(E90="","",O83),N("K13"))</f>
        <v/>
      </c>
      <c r="P90" s="139" t="str">
        <f>IF(1=1,IF(M90="","",IF(AND(ISNUMBER(M90),M90&lt;1,N90="kg"),MAX(1,ROUND(M90*1000,0)),IF(AND(ISNUMBER(M90),M90&lt;1,N90="L"),MAX(1,ROUND(M90*100,0)),ROUND(M90,3)))),N("O13"))</f>
        <v/>
      </c>
      <c r="Q90" s="140" t="str">
        <f>IF(1=1,IF(M90="","",IF(AND(ISNUMBER(M90),M90&lt;1,N90="kg"),"g",IF(AND(ISNUMBER(M90),M90&lt;1,N90="L"),"cl",N90))),N("P13"))</f>
        <v/>
      </c>
      <c r="R90" s="161" t="str">
        <f>IF(1=1,IF(E90="","",IF(F90="","A CONTROLER",IF(NOT(ISNUMBER(F90)),"TEXTE",IF(OR(L90="",L90&lt;=0),"COMMANDE PRINCIPALE INCOMPLETE",IF(G90="","UNITE MANQUANTE",IF(COUNTIF(B384:B428,AE90)=0,"UNITE A CONTROLER","OK")))))),N("Q9"))</f>
        <v/>
      </c>
      <c r="S90" s="105"/>
      <c r="T90" s="141">
        <f t="shared" si="13"/>
        <v>0</v>
      </c>
      <c r="U90" s="133" t="str">
        <f>IF(1=1,IF(E90="","",U83),N("S13"))</f>
        <v/>
      </c>
      <c r="V90" s="133" t="str">
        <f>IF(1=1,IF(E90="","",V83),N("T13"))</f>
        <v/>
      </c>
      <c r="W90" s="135" t="str">
        <f>IF(1=1,IF(OR(U90="",V90="",NOT(ISNUMBER(U90)),NOT(ISNUMBER(V90)),U90=0),"",V90/U90),N("U13"))</f>
        <v/>
      </c>
      <c r="X90" s="136" t="str">
        <f>IF(1=1,IF(OR(W90="",NOT(ISNUMBER(F90))),"",F90*W90*IFERROR(INDEX(D384:D428,MATCH(AE90,B384:B428,0)),1)),N("V7"))</f>
        <v/>
      </c>
      <c r="Y90" s="137" t="str">
        <f>IF(1=1,IF(F90="","",IF(G90="","",IFERROR(INDEX(E384:E428,MATCH(AE90,B384:B428,0)),G90&amp;""))),N("W6"))</f>
        <v/>
      </c>
      <c r="Z90" s="142" t="str">
        <f>IF(1=1,IF(X90="","",IF(AND(ISNUMBER(X90),X90&lt;1,Y90="kg"),MAX(1,ROUND(X90*1000,0)),IF(AND(ISNUMBER(X90),X90&lt;1,Y90="L"),MAX(1,ROUND(X90*100,0)),ROUND(X90,3)))),N("X13"))</f>
        <v/>
      </c>
      <c r="AA90" s="143" t="str">
        <f>IF(1=1,IF(X90="","",IF(AND(ISNUMBER(X90),X90&lt;1,Y90="kg"),"g",IF(AND(ISNUMBER(X90),X90&lt;1,Y90="L"),"cl",Y90))),N("Y13"))</f>
        <v/>
      </c>
      <c r="AB90" s="123" t="str">
        <f>IF(1=1,IF(E90="","",IF(F90="","A CONTROLER",IF(NOT(ISNUMBER(F90)),"TEXTE",IF(OR(W90="",W90&lt;=0),"COMMANDE COUVERTS INCOMPLETE",IF(G90="","UNITE MANQUANTE",IF(COUNTIF(B384:B428,AE90)=0,"UNITE A CONTROLER","OK")))))),N("Z6"))</f>
        <v/>
      </c>
      <c r="AD90" s="144" t="str">
        <f>IF(1=1,IF(E90="","",AD83),N("AB13"))</f>
        <v/>
      </c>
      <c r="AE90" s="125" t="str">
        <f>IF(1=1,IF(G90="","",UPPER(TRIM(SUBSTITUTE(SUBSTITUTE(G90&amp;"",CHAR(160)," ")," "," ")))),N("AC13"))</f>
        <v/>
      </c>
      <c r="AG90" s="4" t="s">
        <v>32</v>
      </c>
    </row>
    <row r="91" spans="1:33" ht="15.75" x14ac:dyDescent="0.25">
      <c r="A91" s="126" t="str">
        <f>IF(1=1,IF(E91="","",A83),N("A14"))</f>
        <v/>
      </c>
      <c r="B91" s="127" t="str">
        <f>IF(1=1,IF(E91="","",B83),N("B14"))</f>
        <v/>
      </c>
      <c r="C91" s="128"/>
      <c r="D91" s="129" t="str">
        <f>IF(ISBLANK(E91),"",LARGE(D83:D90,1)+1)</f>
        <v/>
      </c>
      <c r="E91" s="130"/>
      <c r="F91" s="131"/>
      <c r="G91" s="170"/>
      <c r="H91" s="105"/>
      <c r="I91" s="132" t="str">
        <f>IF(1=1,IF(E91="","",I83),N("H14"))</f>
        <v/>
      </c>
      <c r="J91" s="133" t="str">
        <f>IF(1=1,IF(E91="","",J83),N("I14"))</f>
        <v/>
      </c>
      <c r="K91" s="134" t="str">
        <f>IF(1=1,IF(E91="","",K83),N("J14"))</f>
        <v/>
      </c>
      <c r="L91" s="135" t="str">
        <f>IF(1=1,IF(OR(J91="",O91="",NOT(ISNUMBER(J91)),NOT(ISNUMBER(O91)),J91=0),"",O91/J91),N("L14"))</f>
        <v/>
      </c>
      <c r="M91" s="136" t="str">
        <f>IF(1=1,IF(OR(L91="",NOT(ISNUMBER(F91))),"",F91*L91*IFERROR(INDEX(D384:D428,MATCH(AE91,B384:B428,0)),1)),N("M13"))</f>
        <v/>
      </c>
      <c r="N91" s="137" t="str">
        <f>IF(1=1,IF(F91="","",IF(G91="","",IFERROR(INDEX(E384:E428,MATCH(AE91,B384:B428,0)),G91&amp;""))),N("N6"))</f>
        <v/>
      </c>
      <c r="O91" s="138" t="str">
        <f>IF(1=1,IF(E91="","",O83),N("K14"))</f>
        <v/>
      </c>
      <c r="P91" s="139" t="str">
        <f>IF(1=1,IF(M91="","",IF(AND(ISNUMBER(M91),M91&lt;1,N91="kg"),MAX(1,ROUND(M91*1000,0)),IF(AND(ISNUMBER(M91),M91&lt;1,N91="L"),MAX(1,ROUND(M91*100,0)),ROUND(M91,3)))),N("O14"))</f>
        <v/>
      </c>
      <c r="Q91" s="140" t="str">
        <f>IF(1=1,IF(M91="","",IF(AND(ISNUMBER(M91),M91&lt;1,N91="kg"),"g",IF(AND(ISNUMBER(M91),M91&lt;1,N91="L"),"cl",N91))),N("P14"))</f>
        <v/>
      </c>
      <c r="R91" s="161" t="str">
        <f>IF(1=1,IF(E91="","",IF(F91="","A CONTROLER",IF(NOT(ISNUMBER(F91)),"TEXTE",IF(OR(L91="",L91&lt;=0),"COMMANDE PRINCIPALE INCOMPLETE",IF(G91="","UNITE MANQUANTE",IF(COUNTIF(B384:B428,AE91)=0,"UNITE A CONTROLER","OK")))))),N("Q9"))</f>
        <v/>
      </c>
      <c r="S91" s="105"/>
      <c r="T91" s="141">
        <f t="shared" si="13"/>
        <v>0</v>
      </c>
      <c r="U91" s="133" t="str">
        <f>IF(1=1,IF(E91="","",U83),N("S14"))</f>
        <v/>
      </c>
      <c r="V91" s="133" t="str">
        <f>IF(1=1,IF(E91="","",V83),N("T14"))</f>
        <v/>
      </c>
      <c r="W91" s="135" t="str">
        <f>IF(1=1,IF(OR(U91="",V91="",NOT(ISNUMBER(U91)),NOT(ISNUMBER(V91)),U91=0),"",V91/U91),N("U14"))</f>
        <v/>
      </c>
      <c r="X91" s="136" t="str">
        <f>IF(1=1,IF(OR(W91="",NOT(ISNUMBER(F91))),"",F91*W91*IFERROR(INDEX(D384:D428,MATCH(AE91,B384:B428,0)),1)),N("V7"))</f>
        <v/>
      </c>
      <c r="Y91" s="137" t="str">
        <f>IF(1=1,IF(F91="","",IF(G91="","",IFERROR(INDEX(E384:E428,MATCH(AE91,B384:B428,0)),G91&amp;""))),N("W6"))</f>
        <v/>
      </c>
      <c r="Z91" s="142" t="str">
        <f>IF(1=1,IF(X91="","",IF(AND(ISNUMBER(X91),X91&lt;1,Y91="kg"),MAX(1,ROUND(X91*1000,0)),IF(AND(ISNUMBER(X91),X91&lt;1,Y91="L"),MAX(1,ROUND(X91*100,0)),ROUND(X91,3)))),N("X14"))</f>
        <v/>
      </c>
      <c r="AA91" s="143" t="str">
        <f>IF(1=1,IF(X91="","",IF(AND(ISNUMBER(X91),X91&lt;1,Y91="kg"),"g",IF(AND(ISNUMBER(X91),X91&lt;1,Y91="L"),"cl",Y91))),N("Y14"))</f>
        <v/>
      </c>
      <c r="AB91" s="123" t="str">
        <f>IF(1=1,IF(E91="","",IF(F91="","A CONTROLER",IF(NOT(ISNUMBER(F91)),"TEXTE",IF(OR(W91="",W91&lt;=0),"COMMANDE COUVERTS INCOMPLETE",IF(G91="","UNITE MANQUANTE",IF(COUNTIF(B384:B428,AE91)=0,"UNITE A CONTROLER","OK")))))),N("Z6"))</f>
        <v/>
      </c>
      <c r="AD91" s="144" t="str">
        <f>IF(1=1,IF(E91="","",AD83),N("AB14"))</f>
        <v/>
      </c>
      <c r="AE91" s="125" t="str">
        <f>IF(1=1,IF(G91="","",UPPER(TRIM(SUBSTITUTE(SUBSTITUTE(G91&amp;"",CHAR(160)," ")," "," ")))),N("AC14"))</f>
        <v/>
      </c>
      <c r="AG91" s="4" t="s">
        <v>33</v>
      </c>
    </row>
    <row r="92" spans="1:33" ht="15.75" x14ac:dyDescent="0.25">
      <c r="A92" s="126" t="str">
        <f>IF(1=1,IF(E92="","",A83),N("A15"))</f>
        <v/>
      </c>
      <c r="B92" s="127" t="str">
        <f>IF(1=1,IF(E92="","",B83),N("B15"))</f>
        <v/>
      </c>
      <c r="C92" s="128"/>
      <c r="D92" s="129" t="str">
        <f>IF(ISBLANK(E92),"",LARGE(D83:D91,1)+1)</f>
        <v/>
      </c>
      <c r="E92" s="130"/>
      <c r="F92" s="131"/>
      <c r="G92" s="170"/>
      <c r="H92" s="105"/>
      <c r="I92" s="132" t="str">
        <f>IF(1=1,IF(E92="","",I83),N("H15"))</f>
        <v/>
      </c>
      <c r="J92" s="133" t="str">
        <f>IF(1=1,IF(E92="","",J83),N("I15"))</f>
        <v/>
      </c>
      <c r="K92" s="134" t="str">
        <f>IF(1=1,IF(E92="","",K83),N("J15"))</f>
        <v/>
      </c>
      <c r="L92" s="135" t="str">
        <f>IF(1=1,IF(OR(J92="",O92="",NOT(ISNUMBER(J92)),NOT(ISNUMBER(O92)),J92=0),"",O92/J92),N("L15"))</f>
        <v/>
      </c>
      <c r="M92" s="136" t="str">
        <f>IF(1=1,IF(OR(L92="",NOT(ISNUMBER(F92))),"",F92*L92*IFERROR(INDEX(D384:D428,MATCH(AE92,B384:B428,0)),1)),N("M13"))</f>
        <v/>
      </c>
      <c r="N92" s="137" t="str">
        <f>IF(1=1,IF(F92="","",IF(G92="","",IFERROR(INDEX(E384:E428,MATCH(AE92,B384:B428,0)),G92&amp;""))),N("N6"))</f>
        <v/>
      </c>
      <c r="O92" s="138" t="str">
        <f>IF(1=1,IF(E92="","",O83),N("K15"))</f>
        <v/>
      </c>
      <c r="P92" s="139" t="str">
        <f>IF(1=1,IF(M92="","",IF(AND(ISNUMBER(M92),M92&lt;1,N92="kg"),MAX(1,ROUND(M92*1000,0)),IF(AND(ISNUMBER(M92),M92&lt;1,N92="L"),MAX(1,ROUND(M92*100,0)),ROUND(M92,3)))),N("O15"))</f>
        <v/>
      </c>
      <c r="Q92" s="140" t="str">
        <f>IF(1=1,IF(M92="","",IF(AND(ISNUMBER(M92),M92&lt;1,N92="kg"),"g",IF(AND(ISNUMBER(M92),M92&lt;1,N92="L"),"cl",N92))),N("P15"))</f>
        <v/>
      </c>
      <c r="R92" s="161" t="str">
        <f>IF(1=1,IF(E92="","",IF(F92="","A CONTROLER",IF(NOT(ISNUMBER(F92)),"TEXTE",IF(OR(L92="",L92&lt;=0),"COMMANDE PRINCIPALE INCOMPLETE",IF(G92="","UNITE MANQUANTE",IF(COUNTIF(B384:B428,AE92)=0,"UNITE A CONTROLER","OK")))))),N("Q9"))</f>
        <v/>
      </c>
      <c r="S92" s="105"/>
      <c r="T92" s="141">
        <f t="shared" si="13"/>
        <v>0</v>
      </c>
      <c r="U92" s="133" t="str">
        <f>IF(1=1,IF(E92="","",U83),N("S15"))</f>
        <v/>
      </c>
      <c r="V92" s="133" t="str">
        <f>IF(1=1,IF(E92="","",V83),N("T15"))</f>
        <v/>
      </c>
      <c r="W92" s="135" t="str">
        <f>IF(1=1,IF(OR(U92="",V92="",NOT(ISNUMBER(U92)),NOT(ISNUMBER(V92)),U92=0),"",V92/U92),N("U15"))</f>
        <v/>
      </c>
      <c r="X92" s="136" t="str">
        <f>IF(1=1,IF(OR(W92="",NOT(ISNUMBER(F92))),"",F92*W92*IFERROR(INDEX(D384:D428,MATCH(AE92,B384:B428,0)),1)),N("V7"))</f>
        <v/>
      </c>
      <c r="Y92" s="137" t="str">
        <f>IF(1=1,IF(F92="","",IF(G92="","",IFERROR(INDEX(E384:E428,MATCH(AE92,B384:B428,0)),G92&amp;""))),N("W6"))</f>
        <v/>
      </c>
      <c r="Z92" s="142" t="str">
        <f>IF(1=1,IF(X92="","",IF(AND(ISNUMBER(X92),X92&lt;1,Y92="kg"),MAX(1,ROUND(X92*1000,0)),IF(AND(ISNUMBER(X92),X92&lt;1,Y92="L"),MAX(1,ROUND(X92*100,0)),ROUND(X92,3)))),N("X15"))</f>
        <v/>
      </c>
      <c r="AA92" s="143" t="str">
        <f>IF(1=1,IF(X92="","",IF(AND(ISNUMBER(X92),X92&lt;1,Y92="kg"),"g",IF(AND(ISNUMBER(X92),X92&lt;1,Y92="L"),"cl",Y92))),N("Y15"))</f>
        <v/>
      </c>
      <c r="AB92" s="123" t="str">
        <f>IF(1=1,IF(E92="","",IF(F92="","A CONTROLER",IF(NOT(ISNUMBER(F92)),"TEXTE",IF(OR(W92="",W92&lt;=0),"COMMANDE COUVERTS INCOMPLETE",IF(G92="","UNITE MANQUANTE",IF(COUNTIF(B384:B428,AE92)=0,"UNITE A CONTROLER","OK")))))),N("Z6"))</f>
        <v/>
      </c>
      <c r="AD92" s="144" t="str">
        <f>IF(1=1,IF(E92="","",AD83),N("AB15"))</f>
        <v/>
      </c>
      <c r="AE92" s="125" t="str">
        <f>IF(1=1,IF(G92="","",UPPER(TRIM(SUBSTITUTE(SUBSTITUTE(G92&amp;"",CHAR(160)," ")," "," ")))),N("AC15"))</f>
        <v/>
      </c>
      <c r="AG92" s="5" t="s">
        <v>34</v>
      </c>
    </row>
    <row r="93" spans="1:33" ht="15.75" x14ac:dyDescent="0.25">
      <c r="A93" s="126" t="str">
        <f>IF(1=1,IF(E93="","",A83),N("A16"))</f>
        <v/>
      </c>
      <c r="B93" s="127" t="str">
        <f>IF(1=1,IF(E93="","",B83),N("B16"))</f>
        <v/>
      </c>
      <c r="C93" s="128"/>
      <c r="D93" s="129" t="str">
        <f>IF(ISBLANK(E93),"",LARGE(D83:D92,1)+1)</f>
        <v/>
      </c>
      <c r="E93" s="130"/>
      <c r="F93" s="131"/>
      <c r="G93" s="170"/>
      <c r="H93" s="105"/>
      <c r="I93" s="132" t="str">
        <f>IF(1=1,IF(E93="","",I83),N("H16"))</f>
        <v/>
      </c>
      <c r="J93" s="133" t="str">
        <f>IF(1=1,IF(E93="","",J83),N("I16"))</f>
        <v/>
      </c>
      <c r="K93" s="134" t="str">
        <f>IF(1=1,IF(E93="","",K83),N("J16"))</f>
        <v/>
      </c>
      <c r="L93" s="135" t="str">
        <f>IF(1=1,IF(OR(J93="",O93="",NOT(ISNUMBER(J93)),NOT(ISNUMBER(O93)),J93=0),"",O93/J93),N("L16"))</f>
        <v/>
      </c>
      <c r="M93" s="136" t="str">
        <f>IF(1=1,IF(OR(L93="",NOT(ISNUMBER(F93))),"",F93*L93*IFERROR(INDEX(D384:D428,MATCH(AE93,B384:B428,0)),1)),N("M13"))</f>
        <v/>
      </c>
      <c r="N93" s="137" t="str">
        <f>IF(1=1,IF(F93="","",IF(G93="","",IFERROR(INDEX(E384:E428,MATCH(AE93,B384:B428,0)),G93&amp;""))),N("N6"))</f>
        <v/>
      </c>
      <c r="O93" s="138" t="str">
        <f>IF(1=1,IF(E93="","",O83),N("K16"))</f>
        <v/>
      </c>
      <c r="P93" s="139" t="str">
        <f>IF(1=1,IF(M93="","",IF(AND(ISNUMBER(M93),M93&lt;1,N93="kg"),MAX(1,ROUND(M93*1000,0)),IF(AND(ISNUMBER(M93),M93&lt;1,N93="L"),MAX(1,ROUND(M93*100,0)),ROUND(M93,3)))),N("O16"))</f>
        <v/>
      </c>
      <c r="Q93" s="140" t="str">
        <f>IF(1=1,IF(M93="","",IF(AND(ISNUMBER(M93),M93&lt;1,N93="kg"),"g",IF(AND(ISNUMBER(M93),M93&lt;1,N93="L"),"cl",N93))),N("P16"))</f>
        <v/>
      </c>
      <c r="R93" s="161" t="str">
        <f>IF(1=1,IF(E93="","",IF(F93="","A CONTROLER",IF(NOT(ISNUMBER(F93)),"TEXTE",IF(OR(L93="",L93&lt;=0),"COMMANDE PRINCIPALE INCOMPLETE",IF(G93="","UNITE MANQUANTE",IF(COUNTIF(B384:B428,AE93)=0,"UNITE A CONTROLER","OK")))))),N("Q9"))</f>
        <v/>
      </c>
      <c r="S93" s="105"/>
      <c r="T93" s="141">
        <f t="shared" si="13"/>
        <v>0</v>
      </c>
      <c r="U93" s="133" t="str">
        <f>IF(1=1,IF(E93="","",U83),N("S16"))</f>
        <v/>
      </c>
      <c r="V93" s="133" t="str">
        <f>IF(1=1,IF(E93="","",V83),N("T16"))</f>
        <v/>
      </c>
      <c r="W93" s="135" t="str">
        <f>IF(1=1,IF(OR(U93="",V93="",NOT(ISNUMBER(U93)),NOT(ISNUMBER(V93)),U93=0),"",V93/U93),N("U16"))</f>
        <v/>
      </c>
      <c r="X93" s="136" t="str">
        <f>IF(1=1,IF(OR(W93="",NOT(ISNUMBER(F93))),"",F93*W93*IFERROR(INDEX(D384:D428,MATCH(AE93,B384:B428,0)),1)),N("V7"))</f>
        <v/>
      </c>
      <c r="Y93" s="137" t="str">
        <f>IF(1=1,IF(F93="","",IF(G93="","",IFERROR(INDEX(E384:E428,MATCH(AE93,B384:B428,0)),G93&amp;""))),N("W6"))</f>
        <v/>
      </c>
      <c r="Z93" s="142" t="str">
        <f>IF(1=1,IF(X93="","",IF(AND(ISNUMBER(X93),X93&lt;1,Y93="kg"),MAX(1,ROUND(X93*1000,0)),IF(AND(ISNUMBER(X93),X93&lt;1,Y93="L"),MAX(1,ROUND(X93*100,0)),ROUND(X93,3)))),N("X16"))</f>
        <v/>
      </c>
      <c r="AA93" s="143" t="str">
        <f>IF(1=1,IF(X93="","",IF(AND(ISNUMBER(X93),X93&lt;1,Y93="kg"),"g",IF(AND(ISNUMBER(X93),X93&lt;1,Y93="L"),"cl",Y93))),N("Y16"))</f>
        <v/>
      </c>
      <c r="AB93" s="123" t="str">
        <f>IF(1=1,IF(E93="","",IF(F93="","A CONTROLER",IF(NOT(ISNUMBER(F93)),"TEXTE",IF(OR(W93="",W93&lt;=0),"COMMANDE COUVERTS INCOMPLETE",IF(G93="","UNITE MANQUANTE",IF(COUNTIF(B384:B428,AE93)=0,"UNITE A CONTROLER","OK")))))),N("Z6"))</f>
        <v/>
      </c>
      <c r="AD93" s="144" t="str">
        <f>IF(1=1,IF(E93="","",AD83),N("AB16"))</f>
        <v/>
      </c>
      <c r="AE93" s="125" t="str">
        <f>IF(1=1,IF(G93="","",UPPER(TRIM(SUBSTITUTE(SUBSTITUTE(G93&amp;"",CHAR(160)," ")," "," ")))),N("AC16"))</f>
        <v/>
      </c>
      <c r="AG93" s="5" t="s">
        <v>35</v>
      </c>
    </row>
    <row r="94" spans="1:33" ht="15.75" x14ac:dyDescent="0.25">
      <c r="A94" s="126" t="str">
        <f>IF(1=1,IF(E94="","",A83),N("A17"))</f>
        <v/>
      </c>
      <c r="B94" s="127" t="str">
        <f>IF(1=1,IF(E94="","",B83),N("B17"))</f>
        <v/>
      </c>
      <c r="C94" s="128"/>
      <c r="D94" s="129" t="str">
        <f>IF(ISBLANK(E94),"",LARGE(D83:D93,1)+1)</f>
        <v/>
      </c>
      <c r="E94" s="130"/>
      <c r="F94" s="131"/>
      <c r="G94" s="170"/>
      <c r="H94" s="105"/>
      <c r="I94" s="132" t="str">
        <f>IF(1=1,IF(E94="","",I83),N("H17"))</f>
        <v/>
      </c>
      <c r="J94" s="133" t="str">
        <f>IF(1=1,IF(E94="","",J83),N("I17"))</f>
        <v/>
      </c>
      <c r="K94" s="134" t="str">
        <f>IF(1=1,IF(E94="","",K83),N("J17"))</f>
        <v/>
      </c>
      <c r="L94" s="135" t="str">
        <f>IF(1=1,IF(OR(J94="",O94="",NOT(ISNUMBER(J94)),NOT(ISNUMBER(O94)),J94=0),"",O94/J94),N("L17"))</f>
        <v/>
      </c>
      <c r="M94" s="136" t="str">
        <f>IF(1=1,IF(OR(L94="",NOT(ISNUMBER(F94))),"",F94*L94*IFERROR(INDEX(D384:D428,MATCH(AE94,B384:B428,0)),1)),N("M13"))</f>
        <v/>
      </c>
      <c r="N94" s="137" t="str">
        <f>IF(1=1,IF(F94="","",IF(G94="","",IFERROR(INDEX(E384:E428,MATCH(AE94,B384:B428,0)),G94&amp;""))),N("N6"))</f>
        <v/>
      </c>
      <c r="O94" s="138" t="str">
        <f>IF(1=1,IF(E94="","",O83),N("K17"))</f>
        <v/>
      </c>
      <c r="P94" s="139" t="str">
        <f>IF(1=1,IF(M94="","",IF(AND(ISNUMBER(M94),M94&lt;1,N94="kg"),MAX(1,ROUND(M94*1000,0)),IF(AND(ISNUMBER(M94),M94&lt;1,N94="L"),MAX(1,ROUND(M94*100,0)),ROUND(M94,3)))),N("O17"))</f>
        <v/>
      </c>
      <c r="Q94" s="140" t="str">
        <f>IF(1=1,IF(M94="","",IF(AND(ISNUMBER(M94),M94&lt;1,N94="kg"),"g",IF(AND(ISNUMBER(M94),M94&lt;1,N94="L"),"cl",N94))),N("P17"))</f>
        <v/>
      </c>
      <c r="R94" s="161" t="str">
        <f>IF(1=1,IF(E94="","",IF(F94="","A CONTROLER",IF(NOT(ISNUMBER(F94)),"TEXTE",IF(OR(L94="",L94&lt;=0),"COMMANDE PRINCIPALE INCOMPLETE",IF(G94="","UNITE MANQUANTE",IF(COUNTIF(B384:B428,AE94)=0,"UNITE A CONTROLER","OK")))))),N("Q9"))</f>
        <v/>
      </c>
      <c r="S94" s="105"/>
      <c r="T94" s="141">
        <f t="shared" si="13"/>
        <v>0</v>
      </c>
      <c r="U94" s="133" t="str">
        <f>IF(1=1,IF(E94="","",U83),N("S17"))</f>
        <v/>
      </c>
      <c r="V94" s="133" t="str">
        <f>IF(1=1,IF(E94="","",V83),N("T17"))</f>
        <v/>
      </c>
      <c r="W94" s="135" t="str">
        <f>IF(1=1,IF(OR(U94="",V94="",NOT(ISNUMBER(U94)),NOT(ISNUMBER(V94)),U94=0),"",V94/U94),N("U17"))</f>
        <v/>
      </c>
      <c r="X94" s="136" t="str">
        <f>IF(1=1,IF(OR(W94="",NOT(ISNUMBER(F94))),"",F94*W94*IFERROR(INDEX(D384:D428,MATCH(AE94,B384:B428,0)),1)),N("V7"))</f>
        <v/>
      </c>
      <c r="Y94" s="137" t="str">
        <f>IF(1=1,IF(F94="","",IF(G94="","",IFERROR(INDEX(E384:E428,MATCH(AE94,B384:B428,0)),G94&amp;""))),N("W6"))</f>
        <v/>
      </c>
      <c r="Z94" s="142" t="str">
        <f>IF(1=1,IF(X94="","",IF(AND(ISNUMBER(X94),X94&lt;1,Y94="kg"),MAX(1,ROUND(X94*1000,0)),IF(AND(ISNUMBER(X94),X94&lt;1,Y94="L"),MAX(1,ROUND(X94*100,0)),ROUND(X94,3)))),N("X17"))</f>
        <v/>
      </c>
      <c r="AA94" s="143" t="str">
        <f>IF(1=1,IF(X94="","",IF(AND(ISNUMBER(X94),X94&lt;1,Y94="kg"),"g",IF(AND(ISNUMBER(X94),X94&lt;1,Y94="L"),"cl",Y94))),N("Y17"))</f>
        <v/>
      </c>
      <c r="AB94" s="123" t="str">
        <f>IF(1=1,IF(E94="","",IF(F94="","A CONTROLER",IF(NOT(ISNUMBER(F94)),"TEXTE",IF(OR(W94="",W94&lt;=0),"COMMANDE COUVERTS INCOMPLETE",IF(G94="","UNITE MANQUANTE",IF(COUNTIF(B384:B428,AE94)=0,"UNITE A CONTROLER","OK")))))),N("Z6"))</f>
        <v/>
      </c>
      <c r="AD94" s="144" t="str">
        <f>IF(1=1,IF(E94="","",AD83),N("AB17"))</f>
        <v/>
      </c>
      <c r="AE94" s="125" t="str">
        <f>IF(1=1,IF(G94="","",UPPER(TRIM(SUBSTITUTE(SUBSTITUTE(G94&amp;"",CHAR(160)," ")," "," ")))),N("AC17"))</f>
        <v/>
      </c>
      <c r="AG94" s="5" t="s">
        <v>225</v>
      </c>
    </row>
    <row r="95" spans="1:33" ht="15.75" x14ac:dyDescent="0.25">
      <c r="A95" s="126" t="str">
        <f>IF(1=1,IF(E95="","",A83),N("A18"))</f>
        <v/>
      </c>
      <c r="B95" s="127" t="str">
        <f>IF(1=1,IF(E95="","",B83),N("B18"))</f>
        <v/>
      </c>
      <c r="C95" s="128"/>
      <c r="D95" s="129" t="str">
        <f>IF(ISBLANK(E95),"",LARGE(D83:D94,1)+1)</f>
        <v/>
      </c>
      <c r="E95" s="130"/>
      <c r="F95" s="131"/>
      <c r="G95" s="170"/>
      <c r="H95" s="105"/>
      <c r="I95" s="132" t="str">
        <f>IF(1=1,IF(E95="","",I83),N("H18"))</f>
        <v/>
      </c>
      <c r="J95" s="133" t="str">
        <f>IF(1=1,IF(E95="","",J83),N("I18"))</f>
        <v/>
      </c>
      <c r="K95" s="134" t="str">
        <f>IF(1=1,IF(E95="","",K83),N("J18"))</f>
        <v/>
      </c>
      <c r="L95" s="135" t="str">
        <f>IF(1=1,IF(OR(J95="",O95="",NOT(ISNUMBER(J95)),NOT(ISNUMBER(O95)),J95=0),"",O95/J95),N("L18"))</f>
        <v/>
      </c>
      <c r="M95" s="136" t="str">
        <f>IF(1=1,IF(OR(L95="",NOT(ISNUMBER(F95))),"",F95*L95*IFERROR(INDEX(D384:D428,MATCH(AE95,B384:B428,0)),1)),N("M13"))</f>
        <v/>
      </c>
      <c r="N95" s="137" t="str">
        <f>IF(1=1,IF(F95="","",IF(G95="","",IFERROR(INDEX(E384:E428,MATCH(AE95,B384:B428,0)),G95&amp;""))),N("N6"))</f>
        <v/>
      </c>
      <c r="O95" s="138" t="str">
        <f>IF(1=1,IF(E95="","",O83),N("K18"))</f>
        <v/>
      </c>
      <c r="P95" s="139" t="str">
        <f>IF(1=1,IF(M95="","",IF(AND(ISNUMBER(M95),M95&lt;1,N95="kg"),MAX(1,ROUND(M95*1000,0)),IF(AND(ISNUMBER(M95),M95&lt;1,N95="L"),MAX(1,ROUND(M95*100,0)),ROUND(M95,3)))),N("O18"))</f>
        <v/>
      </c>
      <c r="Q95" s="140" t="str">
        <f>IF(1=1,IF(M95="","",IF(AND(ISNUMBER(M95),M95&lt;1,N95="kg"),"g",IF(AND(ISNUMBER(M95),M95&lt;1,N95="L"),"cl",N95))),N("P18"))</f>
        <v/>
      </c>
      <c r="R95" s="161" t="str">
        <f>IF(1=1,IF(E95="","",IF(F95="","A CONTROLER",IF(NOT(ISNUMBER(F95)),"TEXTE",IF(OR(L95="",L95&lt;=0),"COMMANDE PRINCIPALE INCOMPLETE",IF(G95="","UNITE MANQUANTE",IF(COUNTIF(B384:B428,AE95)=0,"UNITE A CONTROLER","OK")))))),N("Q9"))</f>
        <v/>
      </c>
      <c r="S95" s="105"/>
      <c r="T95" s="141">
        <f t="shared" si="13"/>
        <v>0</v>
      </c>
      <c r="U95" s="133" t="str">
        <f>IF(1=1,IF(E95="","",U83),N("S18"))</f>
        <v/>
      </c>
      <c r="V95" s="133" t="str">
        <f>IF(1=1,IF(E95="","",V83),N("T18"))</f>
        <v/>
      </c>
      <c r="W95" s="135" t="str">
        <f>IF(1=1,IF(OR(U95="",V95="",NOT(ISNUMBER(U95)),NOT(ISNUMBER(V95)),U95=0),"",V95/U95),N("U18"))</f>
        <v/>
      </c>
      <c r="X95" s="136" t="str">
        <f>IF(1=1,IF(OR(W95="",NOT(ISNUMBER(F95))),"",F95*W95*IFERROR(INDEX(D384:D428,MATCH(AE95,B384:B428,0)),1)),N("V7"))</f>
        <v/>
      </c>
      <c r="Y95" s="137" t="str">
        <f>IF(1=1,IF(F95="","",IF(G95="","",IFERROR(INDEX(E384:E428,MATCH(AE95,B384:B428,0)),G95&amp;""))),N("W6"))</f>
        <v/>
      </c>
      <c r="Z95" s="142" t="str">
        <f>IF(1=1,IF(X95="","",IF(AND(ISNUMBER(X95),X95&lt;1,Y95="kg"),MAX(1,ROUND(X95*1000,0)),IF(AND(ISNUMBER(X95),X95&lt;1,Y95="L"),MAX(1,ROUND(X95*100,0)),ROUND(X95,3)))),N("X18"))</f>
        <v/>
      </c>
      <c r="AA95" s="143" t="str">
        <f>IF(1=1,IF(X95="","",IF(AND(ISNUMBER(X95),X95&lt;1,Y95="kg"),"g",IF(AND(ISNUMBER(X95),X95&lt;1,Y95="L"),"cl",Y95))),N("Y18"))</f>
        <v/>
      </c>
      <c r="AB95" s="123" t="str">
        <f>IF(1=1,IF(E95="","",IF(F95="","A CONTROLER",IF(NOT(ISNUMBER(F95)),"TEXTE",IF(OR(W95="",W95&lt;=0),"COMMANDE COUVERTS INCOMPLETE",IF(G95="","UNITE MANQUANTE",IF(COUNTIF(B384:B428,AE95)=0,"UNITE A CONTROLER","OK")))))),N("Z6"))</f>
        <v/>
      </c>
      <c r="AD95" s="144" t="str">
        <f>IF(1=1,IF(E95="","",AD83),N("AB18"))</f>
        <v/>
      </c>
      <c r="AE95" s="125" t="str">
        <f>IF(1=1,IF(G95="","",UPPER(TRIM(SUBSTITUTE(SUBSTITUTE(G95&amp;"",CHAR(160)," ")," "," ")))),N("AC18"))</f>
        <v/>
      </c>
      <c r="AG95" s="5" t="s">
        <v>36</v>
      </c>
    </row>
    <row r="96" spans="1:33" ht="15.75" x14ac:dyDescent="0.25">
      <c r="A96" s="126" t="str">
        <f>IF(1=1,IF(E96="","",A83),N("A19"))</f>
        <v/>
      </c>
      <c r="B96" s="127" t="str">
        <f>IF(1=1,IF(E96="","",B83),N("B19"))</f>
        <v/>
      </c>
      <c r="C96" s="128"/>
      <c r="D96" s="129" t="str">
        <f>IF(ISBLANK(E96),"",LARGE(D83:D95,1)+1)</f>
        <v/>
      </c>
      <c r="E96" s="130"/>
      <c r="F96" s="131"/>
      <c r="G96" s="170"/>
      <c r="H96" s="105"/>
      <c r="I96" s="132" t="str">
        <f>IF(1=1,IF(E96="","",I83),N("H19"))</f>
        <v/>
      </c>
      <c r="J96" s="133" t="str">
        <f>IF(1=1,IF(E96="","",J83),N("I19"))</f>
        <v/>
      </c>
      <c r="K96" s="134" t="str">
        <f>IF(1=1,IF(E96="","",K83),N("J19"))</f>
        <v/>
      </c>
      <c r="L96" s="135" t="str">
        <f>IF(1=1,IF(OR(J96="",O96="",NOT(ISNUMBER(J96)),NOT(ISNUMBER(O96)),J96=0),"",O96/J96),N("L19"))</f>
        <v/>
      </c>
      <c r="M96" s="136" t="str">
        <f>IF(1=1,IF(OR(L96="",NOT(ISNUMBER(F96))),"",F96*L96*IFERROR(INDEX(D384:D428,MATCH(AE96,B384:B428,0)),1)),N("M13"))</f>
        <v/>
      </c>
      <c r="N96" s="137" t="str">
        <f>IF(1=1,IF(F96="","",IF(G96="","",IFERROR(INDEX(E384:E428,MATCH(AE96,B384:B428,0)),G96&amp;""))),N("N6"))</f>
        <v/>
      </c>
      <c r="O96" s="138" t="str">
        <f>IF(1=1,IF(E96="","",O83),N("K19"))</f>
        <v/>
      </c>
      <c r="P96" s="139" t="str">
        <f>IF(1=1,IF(M96="","",IF(AND(ISNUMBER(M96),M96&lt;1,N96="kg"),MAX(1,ROUND(M96*1000,0)),IF(AND(ISNUMBER(M96),M96&lt;1,N96="L"),MAX(1,ROUND(M96*100,0)),ROUND(M96,3)))),N("O19"))</f>
        <v/>
      </c>
      <c r="Q96" s="140" t="str">
        <f>IF(1=1,IF(M96="","",IF(AND(ISNUMBER(M96),M96&lt;1,N96="kg"),"g",IF(AND(ISNUMBER(M96),M96&lt;1,N96="L"),"cl",N96))),N("P19"))</f>
        <v/>
      </c>
      <c r="R96" s="161" t="str">
        <f>IF(1=1,IF(E96="","",IF(F96="","A CONTROLER",IF(NOT(ISNUMBER(F96)),"TEXTE",IF(OR(L96="",L96&lt;=0),"COMMANDE PRINCIPALE INCOMPLETE",IF(G96="","UNITE MANQUANTE",IF(COUNTIF(B384:B428,AE96)=0,"UNITE A CONTROLER","OK")))))),N("Q9"))</f>
        <v/>
      </c>
      <c r="S96" s="105"/>
      <c r="T96" s="141">
        <f t="shared" si="13"/>
        <v>0</v>
      </c>
      <c r="U96" s="133" t="str">
        <f>IF(1=1,IF(E96="","",U83),N("S19"))</f>
        <v/>
      </c>
      <c r="V96" s="133" t="str">
        <f>IF(1=1,IF(E96="","",V83),N("T19"))</f>
        <v/>
      </c>
      <c r="W96" s="135" t="str">
        <f>IF(1=1,IF(OR(U96="",V96="",NOT(ISNUMBER(U96)),NOT(ISNUMBER(V96)),U96=0),"",V96/U96),N("U19"))</f>
        <v/>
      </c>
      <c r="X96" s="136" t="str">
        <f>IF(1=1,IF(OR(W96="",NOT(ISNUMBER(F96))),"",F96*W96*IFERROR(INDEX(D384:D428,MATCH(AE96,B384:B428,0)),1)),N("V7"))</f>
        <v/>
      </c>
      <c r="Y96" s="137" t="str">
        <f>IF(1=1,IF(F96="","",IF(G96="","",IFERROR(INDEX(E384:E428,MATCH(AE96,B384:B428,0)),G96&amp;""))),N("W6"))</f>
        <v/>
      </c>
      <c r="Z96" s="142" t="str">
        <f>IF(1=1,IF(X96="","",IF(AND(ISNUMBER(X96),X96&lt;1,Y96="kg"),MAX(1,ROUND(X96*1000,0)),IF(AND(ISNUMBER(X96),X96&lt;1,Y96="L"),MAX(1,ROUND(X96*100,0)),ROUND(X96,3)))),N("X19"))</f>
        <v/>
      </c>
      <c r="AA96" s="143" t="str">
        <f>IF(1=1,IF(X96="","",IF(AND(ISNUMBER(X96),X96&lt;1,Y96="kg"),"g",IF(AND(ISNUMBER(X96),X96&lt;1,Y96="L"),"cl",Y96))),N("Y19"))</f>
        <v/>
      </c>
      <c r="AB96" s="123" t="str">
        <f>IF(1=1,IF(E96="","",IF(F96="","A CONTROLER",IF(NOT(ISNUMBER(F96)),"TEXTE",IF(OR(W96="",W96&lt;=0),"COMMANDE COUVERTS INCOMPLETE",IF(G96="","UNITE MANQUANTE",IF(COUNTIF(B384:B428,AE96)=0,"UNITE A CONTROLER","OK")))))),N("Z6"))</f>
        <v/>
      </c>
      <c r="AD96" s="144" t="str">
        <f>IF(1=1,IF(E96="","",AD83),N("AB19"))</f>
        <v/>
      </c>
      <c r="AE96" s="125" t="str">
        <f>IF(1=1,IF(G96="","",UPPER(TRIM(SUBSTITUTE(SUBSTITUTE(G96&amp;"",CHAR(160)," ")," "," ")))),N("AC19"))</f>
        <v/>
      </c>
      <c r="AG96" s="5" t="s">
        <v>37</v>
      </c>
    </row>
    <row r="97" spans="1:33" ht="15.75" x14ac:dyDescent="0.25">
      <c r="A97" s="126" t="str">
        <f>IF(1=1,IF(E97="","",A83),N("A20"))</f>
        <v/>
      </c>
      <c r="B97" s="127" t="str">
        <f>IF(1=1,IF(E97="","",B83),N("B20"))</f>
        <v/>
      </c>
      <c r="C97" s="128"/>
      <c r="D97" s="129" t="str">
        <f>IF(ISBLANK(E97),"",LARGE(D83:D96,1)+1)</f>
        <v/>
      </c>
      <c r="E97" s="130"/>
      <c r="F97" s="131"/>
      <c r="G97" s="170"/>
      <c r="H97" s="105"/>
      <c r="I97" s="132" t="str">
        <f>IF(1=1,IF(E97="","",I83),N("H20"))</f>
        <v/>
      </c>
      <c r="J97" s="133" t="str">
        <f>IF(1=1,IF(E97="","",J83),N("I20"))</f>
        <v/>
      </c>
      <c r="K97" s="134" t="str">
        <f>IF(1=1,IF(E97="","",K83),N("J20"))</f>
        <v/>
      </c>
      <c r="L97" s="135" t="str">
        <f>IF(1=1,IF(OR(J97="",O97="",NOT(ISNUMBER(J97)),NOT(ISNUMBER(O97)),J97=0),"",O97/J97),N("L20"))</f>
        <v/>
      </c>
      <c r="M97" s="136" t="str">
        <f>IF(1=1,IF(OR(L97="",NOT(ISNUMBER(F97))),"",F97*L97*IFERROR(INDEX(D384:D428,MATCH(AE97,B384:B428,0)),1)),N("M13"))</f>
        <v/>
      </c>
      <c r="N97" s="137" t="str">
        <f>IF(1=1,IF(F97="","",IF(G97="","",IFERROR(INDEX(E384:E428,MATCH(AE97,B384:B428,0)),G97&amp;""))),N("N6"))</f>
        <v/>
      </c>
      <c r="O97" s="138" t="str">
        <f>IF(1=1,IF(E97="","",O83),N("K20"))</f>
        <v/>
      </c>
      <c r="P97" s="139" t="str">
        <f>IF(1=1,IF(M97="","",IF(AND(ISNUMBER(M97),M97&lt;1,N97="kg"),MAX(1,ROUND(M97*1000,0)),IF(AND(ISNUMBER(M97),M97&lt;1,N97="L"),MAX(1,ROUND(M97*100,0)),ROUND(M97,3)))),N("O20"))</f>
        <v/>
      </c>
      <c r="Q97" s="140" t="str">
        <f>IF(1=1,IF(M97="","",IF(AND(ISNUMBER(M97),M97&lt;1,N97="kg"),"g",IF(AND(ISNUMBER(M97),M97&lt;1,N97="L"),"cl",N97))),N("P20"))</f>
        <v/>
      </c>
      <c r="R97" s="161" t="str">
        <f>IF(1=1,IF(E97="","",IF(F97="","A CONTROLER",IF(NOT(ISNUMBER(F97)),"TEXTE",IF(OR(L97="",L97&lt;=0),"COMMANDE PRINCIPALE INCOMPLETE",IF(G97="","UNITE MANQUANTE",IF(COUNTIF(B384:B428,AE97)=0,"UNITE A CONTROLER","OK")))))),N("Q9"))</f>
        <v/>
      </c>
      <c r="S97" s="105"/>
      <c r="T97" s="141">
        <f t="shared" si="13"/>
        <v>0</v>
      </c>
      <c r="U97" s="133" t="str">
        <f>IF(1=1,IF(E97="","",U83),N("S20"))</f>
        <v/>
      </c>
      <c r="V97" s="133" t="str">
        <f>IF(1=1,IF(E97="","",V83),N("T20"))</f>
        <v/>
      </c>
      <c r="W97" s="135" t="str">
        <f>IF(1=1,IF(OR(U97="",V97="",NOT(ISNUMBER(U97)),NOT(ISNUMBER(V97)),U97=0),"",V97/U97),N("U20"))</f>
        <v/>
      </c>
      <c r="X97" s="136" t="str">
        <f>IF(1=1,IF(OR(W97="",NOT(ISNUMBER(F97))),"",F97*W97*IFERROR(INDEX(D384:D428,MATCH(AE97,B384:B428,0)),1)),N("V7"))</f>
        <v/>
      </c>
      <c r="Y97" s="137" t="str">
        <f>IF(1=1,IF(F97="","",IF(G97="","",IFERROR(INDEX(E384:E428,MATCH(AE97,B384:B428,0)),G97&amp;""))),N("W6"))</f>
        <v/>
      </c>
      <c r="Z97" s="142" t="str">
        <f>IF(1=1,IF(X97="","",IF(AND(ISNUMBER(X97),X97&lt;1,Y97="kg"),MAX(1,ROUND(X97*1000,0)),IF(AND(ISNUMBER(X97),X97&lt;1,Y97="L"),MAX(1,ROUND(X97*100,0)),ROUND(X97,3)))),N("X20"))</f>
        <v/>
      </c>
      <c r="AA97" s="143" t="str">
        <f>IF(1=1,IF(X97="","",IF(AND(ISNUMBER(X97),X97&lt;1,Y97="kg"),"g",IF(AND(ISNUMBER(X97),X97&lt;1,Y97="L"),"cl",Y97))),N("Y20"))</f>
        <v/>
      </c>
      <c r="AB97" s="123" t="str">
        <f>IF(1=1,IF(E97="","",IF(F97="","A CONTROLER",IF(NOT(ISNUMBER(F97)),"TEXTE",IF(OR(W97="",W97&lt;=0),"COMMANDE COUVERTS INCOMPLETE",IF(G97="","UNITE MANQUANTE",IF(COUNTIF(B384:B428,AE97)=0,"UNITE A CONTROLER","OK")))))),N("Z6"))</f>
        <v/>
      </c>
      <c r="AD97" s="144" t="str">
        <f>IF(1=1,IF(E97="","",AD83),N("AB20"))</f>
        <v/>
      </c>
      <c r="AE97" s="125" t="str">
        <f>IF(1=1,IF(G97="","",UPPER(TRIM(SUBSTITUTE(SUBSTITUTE(G97&amp;"",CHAR(160)," ")," "," ")))),N("AC20"))</f>
        <v/>
      </c>
      <c r="AG97" s="4" t="s">
        <v>38</v>
      </c>
    </row>
    <row r="98" spans="1:33" ht="15.75" x14ac:dyDescent="0.25">
      <c r="A98" s="126" t="str">
        <f>IF(1=1,IF(E98="","",A83),N("A21"))</f>
        <v/>
      </c>
      <c r="B98" s="127" t="str">
        <f>IF(1=1,IF(E98="","",B83),N("B21"))</f>
        <v/>
      </c>
      <c r="C98" s="128"/>
      <c r="D98" s="129" t="str">
        <f>IF(ISBLANK(E98),"",LARGE(D83:D97,1)+1)</f>
        <v/>
      </c>
      <c r="E98" s="130"/>
      <c r="F98" s="131"/>
      <c r="G98" s="170"/>
      <c r="H98" s="105"/>
      <c r="I98" s="132" t="str">
        <f>IF(1=1,IF(E98="","",I83),N("H21"))</f>
        <v/>
      </c>
      <c r="J98" s="133" t="str">
        <f>IF(1=1,IF(E98="","",J83),N("I21"))</f>
        <v/>
      </c>
      <c r="K98" s="134" t="str">
        <f>IF(1=1,IF(E98="","",K83),N("J21"))</f>
        <v/>
      </c>
      <c r="L98" s="135" t="str">
        <f>IF(1=1,IF(OR(J98="",O98="",NOT(ISNUMBER(J98)),NOT(ISNUMBER(O98)),J98=0),"",O98/J98),N("L21"))</f>
        <v/>
      </c>
      <c r="M98" s="136" t="str">
        <f>IF(1=1,IF(OR(L98="",NOT(ISNUMBER(F98))),"",F98*L98*IFERROR(INDEX(D384:D428,MATCH(AE98,B384:B428,0)),1)),N("M13"))</f>
        <v/>
      </c>
      <c r="N98" s="137" t="str">
        <f>IF(1=1,IF(F98="","",IF(G98="","",IFERROR(INDEX(E384:E428,MATCH(AE98,B384:B428,0)),G98&amp;""))),N("N6"))</f>
        <v/>
      </c>
      <c r="O98" s="138" t="str">
        <f>IF(1=1,IF(E98="","",O83),N("K21"))</f>
        <v/>
      </c>
      <c r="P98" s="139" t="str">
        <f>IF(1=1,IF(M98="","",IF(AND(ISNUMBER(M98),M98&lt;1,N98="kg"),MAX(1,ROUND(M98*1000,0)),IF(AND(ISNUMBER(M98),M98&lt;1,N98="L"),MAX(1,ROUND(M98*100,0)),ROUND(M98,3)))),N("O21"))</f>
        <v/>
      </c>
      <c r="Q98" s="140" t="str">
        <f>IF(1=1,IF(M98="","",IF(AND(ISNUMBER(M98),M98&lt;1,N98="kg"),"g",IF(AND(ISNUMBER(M98),M98&lt;1,N98="L"),"cl",N98))),N("P21"))</f>
        <v/>
      </c>
      <c r="R98" s="161" t="str">
        <f>IF(1=1,IF(E98="","",IF(F98="","A CONTROLER",IF(NOT(ISNUMBER(F98)),"TEXTE",IF(OR(L98="",L98&lt;=0),"COMMANDE PRINCIPALE INCOMPLETE",IF(G98="","UNITE MANQUANTE",IF(COUNTIF(B384:B428,AE98)=0,"UNITE A CONTROLER","OK")))))),N("Q9"))</f>
        <v/>
      </c>
      <c r="S98" s="105"/>
      <c r="T98" s="141">
        <f t="shared" si="13"/>
        <v>0</v>
      </c>
      <c r="U98" s="133" t="str">
        <f>IF(1=1,IF(E98="","",U83),N("S21"))</f>
        <v/>
      </c>
      <c r="V98" s="133" t="str">
        <f>IF(1=1,IF(E98="","",V83),N("T21"))</f>
        <v/>
      </c>
      <c r="W98" s="135" t="str">
        <f>IF(1=1,IF(OR(U98="",V98="",NOT(ISNUMBER(U98)),NOT(ISNUMBER(V98)),U98=0),"",V98/U98),N("U21"))</f>
        <v/>
      </c>
      <c r="X98" s="136" t="str">
        <f>IF(1=1,IF(OR(W98="",NOT(ISNUMBER(F98))),"",F98*W98*IFERROR(INDEX(D384:D428,MATCH(AE98,B384:B428,0)),1)),N("V7"))</f>
        <v/>
      </c>
      <c r="Y98" s="137" t="str">
        <f>IF(1=1,IF(F98="","",IF(G98="","",IFERROR(INDEX(E384:E428,MATCH(AE98,B384:B428,0)),G98&amp;""))),N("W6"))</f>
        <v/>
      </c>
      <c r="Z98" s="142" t="str">
        <f>IF(1=1,IF(X98="","",IF(AND(ISNUMBER(X98),X98&lt;1,Y98="kg"),MAX(1,ROUND(X98*1000,0)),IF(AND(ISNUMBER(X98),X98&lt;1,Y98="L"),MAX(1,ROUND(X98*100,0)),ROUND(X98,3)))),N("X21"))</f>
        <v/>
      </c>
      <c r="AA98" s="143" t="str">
        <f>IF(1=1,IF(X98="","",IF(AND(ISNUMBER(X98),X98&lt;1,Y98="kg"),"g",IF(AND(ISNUMBER(X98),X98&lt;1,Y98="L"),"cl",Y98))),N("Y21"))</f>
        <v/>
      </c>
      <c r="AB98" s="123" t="str">
        <f>IF(1=1,IF(E98="","",IF(F98="","A CONTROLER",IF(NOT(ISNUMBER(F98)),"TEXTE",IF(OR(W98="",W98&lt;=0),"COMMANDE COUVERTS INCOMPLETE",IF(G98="","UNITE MANQUANTE",IF(COUNTIF(B384:B428,AE98)=0,"UNITE A CONTROLER","OK")))))),N("Z6"))</f>
        <v/>
      </c>
      <c r="AD98" s="144" t="str">
        <f>IF(1=1,IF(E98="","",AD83),N("AB21"))</f>
        <v/>
      </c>
      <c r="AE98" s="125" t="str">
        <f>IF(1=1,IF(G98="","",UPPER(TRIM(SUBSTITUTE(SUBSTITUTE(G98&amp;"",CHAR(160)," ")," "," ")))),N("AC21"))</f>
        <v/>
      </c>
      <c r="AG98" s="4" t="s">
        <v>39</v>
      </c>
    </row>
    <row r="99" spans="1:33" ht="15.75" x14ac:dyDescent="0.25">
      <c r="A99" s="126" t="str">
        <f>IF(1=1,IF(E99="","",A83),N("A22"))</f>
        <v/>
      </c>
      <c r="B99" s="127" t="str">
        <f>IF(1=1,IF(E99="","",B83),N("B22"))</f>
        <v/>
      </c>
      <c r="C99" s="128"/>
      <c r="D99" s="129" t="str">
        <f>IF(ISBLANK(E99),"",LARGE(D83:D98,1)+1)</f>
        <v/>
      </c>
      <c r="E99" s="130"/>
      <c r="F99" s="131"/>
      <c r="G99" s="170"/>
      <c r="H99" s="105"/>
      <c r="I99" s="132" t="str">
        <f>IF(1=1,IF(E99="","",I83),N("H22"))</f>
        <v/>
      </c>
      <c r="J99" s="133" t="str">
        <f>IF(1=1,IF(E99="","",J83),N("I22"))</f>
        <v/>
      </c>
      <c r="K99" s="134" t="str">
        <f>IF(1=1,IF(E99="","",K83),N("J22"))</f>
        <v/>
      </c>
      <c r="L99" s="135" t="str">
        <f>IF(1=1,IF(OR(J99="",O99="",NOT(ISNUMBER(J99)),NOT(ISNUMBER(O99)),J99=0),"",O99/J99),N("L22"))</f>
        <v/>
      </c>
      <c r="M99" s="136" t="str">
        <f>IF(1=1,IF(OR(L99="",NOT(ISNUMBER(F99))),"",F99*L99*IFERROR(INDEX(D384:D428,MATCH(AE99,B384:B428,0)),1)),N("M13"))</f>
        <v/>
      </c>
      <c r="N99" s="137" t="str">
        <f>IF(1=1,IF(F99="","",IF(G99="","",IFERROR(INDEX(E384:E428,MATCH(AE99,B384:B428,0)),G99&amp;""))),N("N6"))</f>
        <v/>
      </c>
      <c r="O99" s="138" t="str">
        <f>IF(1=1,IF(E99="","",O83),N("K22"))</f>
        <v/>
      </c>
      <c r="P99" s="139" t="str">
        <f>IF(1=1,IF(M99="","",IF(AND(ISNUMBER(M99),M99&lt;1,N99="kg"),MAX(1,ROUND(M99*1000,0)),IF(AND(ISNUMBER(M99),M99&lt;1,N99="L"),MAX(1,ROUND(M99*100,0)),ROUND(M99,3)))),N("O22"))</f>
        <v/>
      </c>
      <c r="Q99" s="140" t="str">
        <f>IF(1=1,IF(M99="","",IF(AND(ISNUMBER(M99),M99&lt;1,N99="kg"),"g",IF(AND(ISNUMBER(M99),M99&lt;1,N99="L"),"cl",N99))),N("P22"))</f>
        <v/>
      </c>
      <c r="R99" s="161" t="str">
        <f>IF(1=1,IF(E99="","",IF(F99="","A CONTROLER",IF(NOT(ISNUMBER(F99)),"TEXTE",IF(OR(L99="",L99&lt;=0),"COMMANDE PRINCIPALE INCOMPLETE",IF(G99="","UNITE MANQUANTE",IF(COUNTIF(B384:B428,AE99)=0,"UNITE A CONTROLER","OK")))))),N("Q9"))</f>
        <v/>
      </c>
      <c r="S99" s="105"/>
      <c r="T99" s="141">
        <f t="shared" si="13"/>
        <v>0</v>
      </c>
      <c r="U99" s="133" t="str">
        <f>IF(1=1,IF(E99="","",U83),N("S22"))</f>
        <v/>
      </c>
      <c r="V99" s="133" t="str">
        <f>IF(1=1,IF(E99="","",V83),N("T22"))</f>
        <v/>
      </c>
      <c r="W99" s="135" t="str">
        <f>IF(1=1,IF(OR(U99="",V99="",NOT(ISNUMBER(U99)),NOT(ISNUMBER(V99)),U99=0),"",V99/U99),N("U22"))</f>
        <v/>
      </c>
      <c r="X99" s="136" t="str">
        <f>IF(1=1,IF(OR(W99="",NOT(ISNUMBER(F99))),"",F99*W99*IFERROR(INDEX(D384:D428,MATCH(AE99,B384:B428,0)),1)),N("V7"))</f>
        <v/>
      </c>
      <c r="Y99" s="137" t="str">
        <f>IF(1=1,IF(F99="","",IF(G99="","",IFERROR(INDEX(E384:E428,MATCH(AE99,B384:B428,0)),G99&amp;""))),N("W6"))</f>
        <v/>
      </c>
      <c r="Z99" s="142" t="str">
        <f>IF(1=1,IF(X99="","",IF(AND(ISNUMBER(X99),X99&lt;1,Y99="kg"),MAX(1,ROUND(X99*1000,0)),IF(AND(ISNUMBER(X99),X99&lt;1,Y99="L"),MAX(1,ROUND(X99*100,0)),ROUND(X99,3)))),N("X22"))</f>
        <v/>
      </c>
      <c r="AA99" s="143" t="str">
        <f>IF(1=1,IF(X99="","",IF(AND(ISNUMBER(X99),X99&lt;1,Y99="kg"),"g",IF(AND(ISNUMBER(X99),X99&lt;1,Y99="L"),"cl",Y99))),N("Y22"))</f>
        <v/>
      </c>
      <c r="AB99" s="123" t="str">
        <f>IF(1=1,IF(E99="","",IF(F99="","A CONTROLER",IF(NOT(ISNUMBER(F99)),"TEXTE",IF(OR(W99="",W99&lt;=0),"COMMANDE COUVERTS INCOMPLETE",IF(G99="","UNITE MANQUANTE",IF(COUNTIF(B384:B428,AE99)=0,"UNITE A CONTROLER","OK")))))),N("Z6"))</f>
        <v/>
      </c>
      <c r="AD99" s="144" t="str">
        <f>IF(1=1,IF(E99="","",AD83),N("AB22"))</f>
        <v/>
      </c>
      <c r="AE99" s="125" t="str">
        <f>IF(1=1,IF(G99="","",UPPER(TRIM(SUBSTITUTE(SUBSTITUTE(G99&amp;"",CHAR(160)," ")," "," ")))),N("AC22"))</f>
        <v/>
      </c>
      <c r="AG99" s="4" t="s">
        <v>40</v>
      </c>
    </row>
    <row r="100" spans="1:33" ht="15.75" x14ac:dyDescent="0.25">
      <c r="A100" s="126" t="str">
        <f>IF(1=1,IF(E100="","",A83),N("A23"))</f>
        <v/>
      </c>
      <c r="B100" s="127" t="str">
        <f>IF(1=1,IF(E100="","",B83),N("B23"))</f>
        <v/>
      </c>
      <c r="C100" s="128"/>
      <c r="D100" s="129" t="str">
        <f>IF(ISBLANK(E100),"",LARGE(D83:D99,1)+1)</f>
        <v/>
      </c>
      <c r="E100" s="130"/>
      <c r="F100" s="131"/>
      <c r="G100" s="170"/>
      <c r="H100" s="105"/>
      <c r="I100" s="132" t="str">
        <f>IF(1=1,IF(E100="","",I83),N("H23"))</f>
        <v/>
      </c>
      <c r="J100" s="133" t="str">
        <f>IF(1=1,IF(E100="","",J83),N("I23"))</f>
        <v/>
      </c>
      <c r="K100" s="134" t="str">
        <f>IF(1=1,IF(E100="","",K83),N("J23"))</f>
        <v/>
      </c>
      <c r="L100" s="135" t="str">
        <f>IF(1=1,IF(OR(J100="",O100="",NOT(ISNUMBER(J100)),NOT(ISNUMBER(O100)),J100=0),"",O100/J100),N("L23"))</f>
        <v/>
      </c>
      <c r="M100" s="136" t="str">
        <f>IF(1=1,IF(OR(L100="",NOT(ISNUMBER(F100))),"",F100*L100*IFERROR(INDEX(D384:D428,MATCH(AE100,B384:B428,0)),1)),N("M13"))</f>
        <v/>
      </c>
      <c r="N100" s="137" t="str">
        <f>IF(1=1,IF(F100="","",IF(G100="","",IFERROR(INDEX(E384:E428,MATCH(AE100,B384:B428,0)),G100&amp;""))),N("N6"))</f>
        <v/>
      </c>
      <c r="O100" s="138" t="str">
        <f>IF(1=1,IF(E100="","",O83),N("K23"))</f>
        <v/>
      </c>
      <c r="P100" s="139" t="str">
        <f>IF(1=1,IF(M100="","",IF(AND(ISNUMBER(M100),M100&lt;1,N100="kg"),MAX(1,ROUND(M100*1000,0)),IF(AND(ISNUMBER(M100),M100&lt;1,N100="L"),MAX(1,ROUND(M100*100,0)),ROUND(M100,3)))),N("O23"))</f>
        <v/>
      </c>
      <c r="Q100" s="140" t="str">
        <f>IF(1=1,IF(M100="","",IF(AND(ISNUMBER(M100),M100&lt;1,N100="kg"),"g",IF(AND(ISNUMBER(M100),M100&lt;1,N100="L"),"cl",N100))),N("P23"))</f>
        <v/>
      </c>
      <c r="R100" s="161" t="str">
        <f>IF(1=1,IF(E100="","",IF(F100="","A CONTROLER",IF(NOT(ISNUMBER(F100)),"TEXTE",IF(OR(L100="",L100&lt;=0),"COMMANDE PRINCIPALE INCOMPLETE",IF(G100="","UNITE MANQUANTE",IF(COUNTIF(B384:B428,AE100)=0,"UNITE A CONTROLER","OK")))))),N("Q9"))</f>
        <v/>
      </c>
      <c r="S100" s="105"/>
      <c r="T100" s="141">
        <f t="shared" si="13"/>
        <v>0</v>
      </c>
      <c r="U100" s="133" t="str">
        <f>IF(1=1,IF(E100="","",U83),N("S23"))</f>
        <v/>
      </c>
      <c r="V100" s="133" t="str">
        <f>IF(1=1,IF(E100="","",V83),N("T23"))</f>
        <v/>
      </c>
      <c r="W100" s="135" t="str">
        <f>IF(1=1,IF(OR(U100="",V100="",NOT(ISNUMBER(U100)),NOT(ISNUMBER(V100)),U100=0),"",V100/U100),N("U23"))</f>
        <v/>
      </c>
      <c r="X100" s="136" t="str">
        <f>IF(1=1,IF(OR(W100="",NOT(ISNUMBER(F100))),"",F100*W100*IFERROR(INDEX(D384:D428,MATCH(AE100,B384:B428,0)),1)),N("V7"))</f>
        <v/>
      </c>
      <c r="Y100" s="137" t="str">
        <f>IF(1=1,IF(F100="","",IF(G100="","",IFERROR(INDEX(E384:E428,MATCH(AE100,B384:B428,0)),G100&amp;""))),N("W6"))</f>
        <v/>
      </c>
      <c r="Z100" s="142" t="str">
        <f>IF(1=1,IF(X100="","",IF(AND(ISNUMBER(X100),X100&lt;1,Y100="kg"),MAX(1,ROUND(X100*1000,0)),IF(AND(ISNUMBER(X100),X100&lt;1,Y100="L"),MAX(1,ROUND(X100*100,0)),ROUND(X100,3)))),N("X23"))</f>
        <v/>
      </c>
      <c r="AA100" s="143" t="str">
        <f>IF(1=1,IF(X100="","",IF(AND(ISNUMBER(X100),X100&lt;1,Y100="kg"),"g",IF(AND(ISNUMBER(X100),X100&lt;1,Y100="L"),"cl",Y100))),N("Y23"))</f>
        <v/>
      </c>
      <c r="AB100" s="123" t="str">
        <f>IF(1=1,IF(E100="","",IF(F100="","A CONTROLER",IF(NOT(ISNUMBER(F100)),"TEXTE",IF(OR(W100="",W100&lt;=0),"COMMANDE COUVERTS INCOMPLETE",IF(G100="","UNITE MANQUANTE",IF(COUNTIF(B384:B428,AE100)=0,"UNITE A CONTROLER","OK")))))),N("Z6"))</f>
        <v/>
      </c>
      <c r="AD100" s="144" t="str">
        <f>IF(1=1,IF(E100="","",AD83),N("AB23"))</f>
        <v/>
      </c>
      <c r="AE100" s="125" t="str">
        <f>IF(1=1,IF(G100="","",UPPER(TRIM(SUBSTITUTE(SUBSTITUTE(G100&amp;"",CHAR(160)," ")," "," ")))),N("AC23"))</f>
        <v/>
      </c>
      <c r="AG100" s="4" t="s">
        <v>41</v>
      </c>
    </row>
    <row r="101" spans="1:33" ht="15.75" x14ac:dyDescent="0.25">
      <c r="A101" s="126" t="str">
        <f>IF(1=1,IF(E101="","",A83),N("A24"))</f>
        <v/>
      </c>
      <c r="B101" s="127" t="str">
        <f>IF(1=1,IF(E101="","",B83),N("B24"))</f>
        <v/>
      </c>
      <c r="C101" s="128"/>
      <c r="D101" s="129" t="str">
        <f>IF(ISBLANK(E101),"",LARGE(D83:D100,1)+1)</f>
        <v/>
      </c>
      <c r="E101" s="130"/>
      <c r="F101" s="131"/>
      <c r="G101" s="170"/>
      <c r="H101" s="105"/>
      <c r="I101" s="132" t="str">
        <f>IF(1=1,IF(E101="","",I83),N("H24"))</f>
        <v/>
      </c>
      <c r="J101" s="133" t="str">
        <f>IF(1=1,IF(E101="","",J83),N("I24"))</f>
        <v/>
      </c>
      <c r="K101" s="134" t="str">
        <f>IF(1=1,IF(E101="","",K83),N("J24"))</f>
        <v/>
      </c>
      <c r="L101" s="135" t="str">
        <f>IF(1=1,IF(OR(J101="",O101="",NOT(ISNUMBER(J101)),NOT(ISNUMBER(O101)),J101=0),"",O101/J101),N("L24"))</f>
        <v/>
      </c>
      <c r="M101" s="136" t="str">
        <f>IF(1=1,IF(OR(L101="",NOT(ISNUMBER(F101))),"",F101*L101*IFERROR(INDEX(D384:D428,MATCH(AE101,B384:B428,0)),1)),N("M13"))</f>
        <v/>
      </c>
      <c r="N101" s="137" t="str">
        <f>IF(1=1,IF(F101="","",IF(G101="","",IFERROR(INDEX(E384:E428,MATCH(AE101,B384:B428,0)),G101&amp;""))),N("N6"))</f>
        <v/>
      </c>
      <c r="O101" s="138" t="str">
        <f>IF(1=1,IF(E101="","",O83),N("K24"))</f>
        <v/>
      </c>
      <c r="P101" s="139" t="str">
        <f>IF(1=1,IF(M101="","",IF(AND(ISNUMBER(M101),M101&lt;1,N101="kg"),MAX(1,ROUND(M101*1000,0)),IF(AND(ISNUMBER(M101),M101&lt;1,N101="L"),MAX(1,ROUND(M101*100,0)),ROUND(M101,3)))),N("O24"))</f>
        <v/>
      </c>
      <c r="Q101" s="140" t="str">
        <f>IF(1=1,IF(M101="","",IF(AND(ISNUMBER(M101),M101&lt;1,N101="kg"),"g",IF(AND(ISNUMBER(M101),M101&lt;1,N101="L"),"cl",N101))),N("P24"))</f>
        <v/>
      </c>
      <c r="R101" s="161" t="str">
        <f>IF(1=1,IF(E101="","",IF(F101="","A CONTROLER",IF(NOT(ISNUMBER(F101)),"TEXTE",IF(OR(L101="",L101&lt;=0),"COMMANDE PRINCIPALE INCOMPLETE",IF(G101="","UNITE MANQUANTE",IF(COUNTIF(B384:B428,AE101)=0,"UNITE A CONTROLER","OK")))))),N("Q9"))</f>
        <v/>
      </c>
      <c r="S101" s="105"/>
      <c r="T101" s="141">
        <f t="shared" si="13"/>
        <v>0</v>
      </c>
      <c r="U101" s="133" t="str">
        <f>IF(1=1,IF(E101="","",U83),N("S24"))</f>
        <v/>
      </c>
      <c r="V101" s="133" t="str">
        <f>IF(1=1,IF(E101="","",V83),N("T24"))</f>
        <v/>
      </c>
      <c r="W101" s="135" t="str">
        <f>IF(1=1,IF(OR(U101="",V101="",NOT(ISNUMBER(U101)),NOT(ISNUMBER(V101)),U101=0),"",V101/U101),N("U24"))</f>
        <v/>
      </c>
      <c r="X101" s="136" t="str">
        <f>IF(1=1,IF(OR(W101="",NOT(ISNUMBER(F101))),"",F101*W101*IFERROR(INDEX(D384:D428,MATCH(AE101,B384:B428,0)),1)),N("V7"))</f>
        <v/>
      </c>
      <c r="Y101" s="137" t="str">
        <f>IF(1=1,IF(F101="","",IF(G101="","",IFERROR(INDEX(E384:E428,MATCH(AE101,B384:B428,0)),G101&amp;""))),N("W6"))</f>
        <v/>
      </c>
      <c r="Z101" s="142" t="str">
        <f>IF(1=1,IF(X101="","",IF(AND(ISNUMBER(X101),X101&lt;1,Y101="kg"),MAX(1,ROUND(X101*1000,0)),IF(AND(ISNUMBER(X101),X101&lt;1,Y101="L"),MAX(1,ROUND(X101*100,0)),ROUND(X101,3)))),N("X24"))</f>
        <v/>
      </c>
      <c r="AA101" s="143" t="str">
        <f>IF(1=1,IF(X101="","",IF(AND(ISNUMBER(X101),X101&lt;1,Y101="kg"),"g",IF(AND(ISNUMBER(X101),X101&lt;1,Y101="L"),"cl",Y101))),N("Y24"))</f>
        <v/>
      </c>
      <c r="AB101" s="123" t="str">
        <f>IF(1=1,IF(E101="","",IF(F101="","A CONTROLER",IF(NOT(ISNUMBER(F101)),"TEXTE",IF(OR(W101="",W101&lt;=0),"COMMANDE COUVERTS INCOMPLETE",IF(G101="","UNITE MANQUANTE",IF(COUNTIF(B384:B428,AE101)=0,"UNITE A CONTROLER","OK")))))),N("Z6"))</f>
        <v/>
      </c>
      <c r="AD101" s="144" t="str">
        <f>IF(1=1,IF(E101="","",AD83),N("AB24"))</f>
        <v/>
      </c>
      <c r="AE101" s="125" t="str">
        <f>IF(1=1,IF(G101="","",UPPER(TRIM(SUBSTITUTE(SUBSTITUTE(G101&amp;"",CHAR(160)," ")," "," ")))),N("AC24"))</f>
        <v/>
      </c>
      <c r="AG101" s="5" t="s">
        <v>42</v>
      </c>
    </row>
    <row r="102" spans="1:33" ht="15.75" x14ac:dyDescent="0.25">
      <c r="A102" s="126" t="str">
        <f>IF(1=1,IF(E102="","",A83),N("A25"))</f>
        <v/>
      </c>
      <c r="B102" s="127" t="str">
        <f>IF(1=1,IF(E102="","",B83),N("B25"))</f>
        <v/>
      </c>
      <c r="C102" s="128"/>
      <c r="D102" s="129" t="str">
        <f>IF(ISBLANK(E102),"",LARGE(D83:D101,1)+1)</f>
        <v/>
      </c>
      <c r="E102" s="130"/>
      <c r="F102" s="131"/>
      <c r="G102" s="170"/>
      <c r="H102" s="105"/>
      <c r="I102" s="132" t="str">
        <f>IF(1=1,IF(E102="","",I83),N("H25"))</f>
        <v/>
      </c>
      <c r="J102" s="133" t="str">
        <f>IF(1=1,IF(E102="","",J83),N("I25"))</f>
        <v/>
      </c>
      <c r="K102" s="134" t="str">
        <f>IF(1=1,IF(E102="","",K83),N("J25"))</f>
        <v/>
      </c>
      <c r="L102" s="135" t="str">
        <f>IF(1=1,IF(OR(J102="",O102="",NOT(ISNUMBER(J102)),NOT(ISNUMBER(O102)),J102=0),"",O102/J102),N("L25"))</f>
        <v/>
      </c>
      <c r="M102" s="136" t="str">
        <f>IF(1=1,IF(OR(L102="",NOT(ISNUMBER(F102))),"",F102*L102*IFERROR(INDEX(D384:D428,MATCH(AE102,B384:B428,0)),1)),N("M13"))</f>
        <v/>
      </c>
      <c r="N102" s="137" t="str">
        <f>IF(1=1,IF(F102="","",IF(G102="","",IFERROR(INDEX(E384:E428,MATCH(AE102,B384:B428,0)),G102&amp;""))),N("N6"))</f>
        <v/>
      </c>
      <c r="O102" s="138" t="str">
        <f>IF(1=1,IF(E102="","",O83),N("K25"))</f>
        <v/>
      </c>
      <c r="P102" s="139" t="str">
        <f>IF(1=1,IF(M102="","",IF(AND(ISNUMBER(M102),M102&lt;1,N102="kg"),MAX(1,ROUND(M102*1000,0)),IF(AND(ISNUMBER(M102),M102&lt;1,N102="L"),MAX(1,ROUND(M102*100,0)),ROUND(M102,3)))),N("O25"))</f>
        <v/>
      </c>
      <c r="Q102" s="140" t="str">
        <f>IF(1=1,IF(M102="","",IF(AND(ISNUMBER(M102),M102&lt;1,N102="kg"),"g",IF(AND(ISNUMBER(M102),M102&lt;1,N102="L"),"cl",N102))),N("P25"))</f>
        <v/>
      </c>
      <c r="R102" s="161" t="str">
        <f>IF(1=1,IF(E102="","",IF(F102="","A CONTROLER",IF(NOT(ISNUMBER(F102)),"TEXTE",IF(OR(L102="",L102&lt;=0),"COMMANDE PRINCIPALE INCOMPLETE",IF(G102="","UNITE MANQUANTE",IF(COUNTIF(B384:B428,AE102)=0,"UNITE A CONTROLER","OK")))))),N("Q9"))</f>
        <v/>
      </c>
      <c r="S102" s="105"/>
      <c r="T102" s="141">
        <f t="shared" si="13"/>
        <v>0</v>
      </c>
      <c r="U102" s="133" t="str">
        <f>IF(1=1,IF(E102="","",U83),N("S25"))</f>
        <v/>
      </c>
      <c r="V102" s="133" t="str">
        <f>IF(1=1,IF(E102="","",V83),N("T25"))</f>
        <v/>
      </c>
      <c r="W102" s="135" t="str">
        <f>IF(1=1,IF(OR(U102="",V102="",NOT(ISNUMBER(U102)),NOT(ISNUMBER(V102)),U102=0),"",V102/U102),N("U25"))</f>
        <v/>
      </c>
      <c r="X102" s="136" t="str">
        <f>IF(1=1,IF(OR(W102="",NOT(ISNUMBER(F102))),"",F102*W102*IFERROR(INDEX(D384:D428,MATCH(AE102,B384:B428,0)),1)),N("V7"))</f>
        <v/>
      </c>
      <c r="Y102" s="137" t="str">
        <f>IF(1=1,IF(F102="","",IF(G102="","",IFERROR(INDEX(E384:E428,MATCH(AE102,B384:B428,0)),G102&amp;""))),N("W6"))</f>
        <v/>
      </c>
      <c r="Z102" s="142" t="str">
        <f>IF(1=1,IF(X102="","",IF(AND(ISNUMBER(X102),X102&lt;1,Y102="kg"),MAX(1,ROUND(X102*1000,0)),IF(AND(ISNUMBER(X102),X102&lt;1,Y102="L"),MAX(1,ROUND(X102*100,0)),ROUND(X102,3)))),N("X25"))</f>
        <v/>
      </c>
      <c r="AA102" s="143" t="str">
        <f>IF(1=1,IF(X102="","",IF(AND(ISNUMBER(X102),X102&lt;1,Y102="kg"),"g",IF(AND(ISNUMBER(X102),X102&lt;1,Y102="L"),"cl",Y102))),N("Y25"))</f>
        <v/>
      </c>
      <c r="AB102" s="123" t="str">
        <f>IF(1=1,IF(E102="","",IF(F102="","A CONTROLER",IF(NOT(ISNUMBER(F102)),"TEXTE",IF(OR(W102="",W102&lt;=0),"COMMANDE COUVERTS INCOMPLETE",IF(G102="","UNITE MANQUANTE",IF(COUNTIF(B384:B428,AE102)=0,"UNITE A CONTROLER","OK")))))),N("Z6"))</f>
        <v/>
      </c>
      <c r="AD102" s="144" t="str">
        <f>IF(1=1,IF(E102="","",AD83),N("AB25"))</f>
        <v/>
      </c>
      <c r="AE102" s="125" t="str">
        <f>IF(1=1,IF(G102="","",UPPER(TRIM(SUBSTITUTE(SUBSTITUTE(G102&amp;"",CHAR(160)," ")," "," ")))),N("AC25"))</f>
        <v/>
      </c>
      <c r="AG102" s="5" t="s">
        <v>43</v>
      </c>
    </row>
    <row r="103" spans="1:33" ht="15.75" x14ac:dyDescent="0.25">
      <c r="A103" s="126" t="str">
        <f>IF(1=1,IF(E103="","",A83),N("A26"))</f>
        <v/>
      </c>
      <c r="B103" s="127" t="str">
        <f>IF(1=1,IF(E103="","",B83),N("B26"))</f>
        <v/>
      </c>
      <c r="C103" s="128"/>
      <c r="D103" s="129" t="str">
        <f>IF(ISBLANK(E103),"",LARGE(D83:D102,1)+1)</f>
        <v/>
      </c>
      <c r="E103" s="130"/>
      <c r="F103" s="131"/>
      <c r="G103" s="170"/>
      <c r="H103" s="105"/>
      <c r="I103" s="132" t="str">
        <f>IF(1=1,IF(E103="","",I83),N("H26"))</f>
        <v/>
      </c>
      <c r="J103" s="133" t="str">
        <f>IF(1=1,IF(E103="","",J83),N("I26"))</f>
        <v/>
      </c>
      <c r="K103" s="134" t="str">
        <f>IF(1=1,IF(E103="","",K83),N("J26"))</f>
        <v/>
      </c>
      <c r="L103" s="135" t="str">
        <f>IF(1=1,IF(OR(J103="",O103="",NOT(ISNUMBER(J103)),NOT(ISNUMBER(O103)),J103=0),"",O103/J103),N("L26"))</f>
        <v/>
      </c>
      <c r="M103" s="136" t="str">
        <f>IF(1=1,IF(OR(L103="",NOT(ISNUMBER(F103))),"",F103*L103*IFERROR(INDEX(D384:D428,MATCH(AE103,B384:B428,0)),1)),N("M13"))</f>
        <v/>
      </c>
      <c r="N103" s="137" t="str">
        <f>IF(1=1,IF(F103="","",IF(G103="","",IFERROR(INDEX(E384:E428,MATCH(AE103,B384:B428,0)),G103&amp;""))),N("N6"))</f>
        <v/>
      </c>
      <c r="O103" s="138" t="str">
        <f>IF(1=1,IF(E103="","",O83),N("K26"))</f>
        <v/>
      </c>
      <c r="P103" s="139" t="str">
        <f>IF(1=1,IF(M103="","",IF(AND(ISNUMBER(M103),M103&lt;1,N103="kg"),MAX(1,ROUND(M103*1000,0)),IF(AND(ISNUMBER(M103),M103&lt;1,N103="L"),MAX(1,ROUND(M103*100,0)),ROUND(M103,3)))),N("O26"))</f>
        <v/>
      </c>
      <c r="Q103" s="140" t="str">
        <f>IF(1=1,IF(M103="","",IF(AND(ISNUMBER(M103),M103&lt;1,N103="kg"),"g",IF(AND(ISNUMBER(M103),M103&lt;1,N103="L"),"cl",N103))),N("P26"))</f>
        <v/>
      </c>
      <c r="R103" s="161" t="str">
        <f>IF(1=1,IF(E103="","",IF(F103="","A CONTROLER",IF(NOT(ISNUMBER(F103)),"TEXTE",IF(OR(L103="",L103&lt;=0),"COMMANDE PRINCIPALE INCOMPLETE",IF(G103="","UNITE MANQUANTE",IF(COUNTIF(B384:B428,AE103)=0,"UNITE A CONTROLER","OK")))))),N("Q9"))</f>
        <v/>
      </c>
      <c r="S103" s="105"/>
      <c r="T103" s="141">
        <f t="shared" si="13"/>
        <v>0</v>
      </c>
      <c r="U103" s="133" t="str">
        <f>IF(1=1,IF(E103="","",U83),N("S26"))</f>
        <v/>
      </c>
      <c r="V103" s="133" t="str">
        <f>IF(1=1,IF(E103="","",V83),N("T26"))</f>
        <v/>
      </c>
      <c r="W103" s="135" t="str">
        <f>IF(1=1,IF(OR(U103="",V103="",NOT(ISNUMBER(U103)),NOT(ISNUMBER(V103)),U103=0),"",V103/U103),N("U26"))</f>
        <v/>
      </c>
      <c r="X103" s="136" t="str">
        <f>IF(1=1,IF(OR(W103="",NOT(ISNUMBER(F103))),"",F103*W103*IFERROR(INDEX(D384:D428,MATCH(AE103,B384:B428,0)),1)),N("V7"))</f>
        <v/>
      </c>
      <c r="Y103" s="137" t="str">
        <f>IF(1=1,IF(F103="","",IF(G103="","",IFERROR(INDEX(E384:E428,MATCH(AE103,B384:B428,0)),G103&amp;""))),N("W6"))</f>
        <v/>
      </c>
      <c r="Z103" s="142" t="str">
        <f>IF(1=1,IF(X103="","",IF(AND(ISNUMBER(X103),X103&lt;1,Y103="kg"),MAX(1,ROUND(X103*1000,0)),IF(AND(ISNUMBER(X103),X103&lt;1,Y103="L"),MAX(1,ROUND(X103*100,0)),ROUND(X103,3)))),N("X26"))</f>
        <v/>
      </c>
      <c r="AA103" s="143" t="str">
        <f>IF(1=1,IF(X103="","",IF(AND(ISNUMBER(X103),X103&lt;1,Y103="kg"),"g",IF(AND(ISNUMBER(X103),X103&lt;1,Y103="L"),"cl",Y103))),N("Y26"))</f>
        <v/>
      </c>
      <c r="AB103" s="123" t="str">
        <f>IF(1=1,IF(E103="","",IF(F103="","A CONTROLER",IF(NOT(ISNUMBER(F103)),"TEXTE",IF(OR(W103="",W103&lt;=0),"COMMANDE COUVERTS INCOMPLETE",IF(G103="","UNITE MANQUANTE",IF(COUNTIF(B384:B428,AE103)=0,"UNITE A CONTROLER","OK")))))),N("Z6"))</f>
        <v/>
      </c>
      <c r="AD103" s="144" t="str">
        <f>IF(1=1,IF(E103="","",AD83),N("AB26"))</f>
        <v/>
      </c>
      <c r="AE103" s="125" t="str">
        <f>IF(1=1,IF(G103="","",UPPER(TRIM(SUBSTITUTE(SUBSTITUTE(G103&amp;"",CHAR(160)," ")," "," ")))),N("AC26"))</f>
        <v/>
      </c>
      <c r="AG103" s="5" t="s">
        <v>44</v>
      </c>
    </row>
    <row r="104" spans="1:33" ht="15.75" x14ac:dyDescent="0.25">
      <c r="A104" s="126" t="str">
        <f>IF(1=1,IF(E104="","",A83),N("A27"))</f>
        <v/>
      </c>
      <c r="B104" s="127" t="str">
        <f>IF(1=1,IF(E104="","",B83),N("B27"))</f>
        <v/>
      </c>
      <c r="C104" s="127"/>
      <c r="D104" s="129" t="str">
        <f>IF(ISBLANK(E104),"",LARGE(D83:D103,1)+1)</f>
        <v/>
      </c>
      <c r="E104" s="130"/>
      <c r="F104" s="131"/>
      <c r="G104" s="170"/>
      <c r="H104" s="105"/>
      <c r="I104" s="132" t="str">
        <f>IF(1=1,IF(E104="","",I83),N("H27"))</f>
        <v/>
      </c>
      <c r="J104" s="133" t="str">
        <f>IF(1=1,IF(E104="","",J83),N("I27"))</f>
        <v/>
      </c>
      <c r="K104" s="134" t="str">
        <f>IF(1=1,IF(E104="","",K83),N("J27"))</f>
        <v/>
      </c>
      <c r="L104" s="135" t="str">
        <f>IF(1=1,IF(OR(J104="",O104="",NOT(ISNUMBER(J104)),NOT(ISNUMBER(O104)),J104=0),"",O104/J104),N("L27"))</f>
        <v/>
      </c>
      <c r="M104" s="136" t="str">
        <f>IF(1=1,IF(OR(L104="",NOT(ISNUMBER(F104))),"",F104*L104*IFERROR(INDEX(D384:D428,MATCH(AE104,B384:B428,0)),1)),N("M13"))</f>
        <v/>
      </c>
      <c r="N104" s="137" t="str">
        <f>IF(1=1,IF(F104="","",IF(G104="","",IFERROR(INDEX(E384:E428,MATCH(AE104,B384:B428,0)),G104&amp;""))),N("N6"))</f>
        <v/>
      </c>
      <c r="O104" s="138" t="str">
        <f>IF(1=1,IF(E104="","",O83),N("K27"))</f>
        <v/>
      </c>
      <c r="P104" s="139" t="str">
        <f>IF(1=1,IF(M104="","",IF(AND(ISNUMBER(M104),M104&lt;1,N104="kg"),MAX(1,ROUND(M104*1000,0)),IF(AND(ISNUMBER(M104),M104&lt;1,N104="L"),MAX(1,ROUND(M104*100,0)),ROUND(M104,3)))),N("O27"))</f>
        <v/>
      </c>
      <c r="Q104" s="140" t="str">
        <f>IF(1=1,IF(M104="","",IF(AND(ISNUMBER(M104),M104&lt;1,N104="kg"),"g",IF(AND(ISNUMBER(M104),M104&lt;1,N104="L"),"cl",N104))),N("P27"))</f>
        <v/>
      </c>
      <c r="R104" s="161" t="str">
        <f>IF(1=1,IF(E104="","",IF(F104="","A CONTROLER",IF(NOT(ISNUMBER(F104)),"TEXTE",IF(OR(L104="",L104&lt;=0),"COMMANDE PRINCIPALE INCOMPLETE",IF(G104="","UNITE MANQUANTE",IF(COUNTIF(B384:B428,AE104)=0,"UNITE A CONTROLER","OK")))))),N("Q9"))</f>
        <v/>
      </c>
      <c r="S104" s="105"/>
      <c r="T104" s="141">
        <f t="shared" si="13"/>
        <v>0</v>
      </c>
      <c r="U104" s="133" t="str">
        <f>IF(1=1,IF(E104="","",U83),N("S27"))</f>
        <v/>
      </c>
      <c r="V104" s="133" t="str">
        <f>IF(1=1,IF(E104="","",V83),N("T27"))</f>
        <v/>
      </c>
      <c r="W104" s="135" t="str">
        <f>IF(1=1,IF(OR(U104="",V104="",NOT(ISNUMBER(U104)),NOT(ISNUMBER(V104)),U104=0),"",V104/U104),N("U27"))</f>
        <v/>
      </c>
      <c r="X104" s="136" t="str">
        <f>IF(1=1,IF(OR(W104="",NOT(ISNUMBER(F104))),"",F104*W104*IFERROR(INDEX(D384:D428,MATCH(AE104,B384:B428,0)),1)),N("V7"))</f>
        <v/>
      </c>
      <c r="Y104" s="137" t="str">
        <f>IF(1=1,IF(F104="","",IF(G104="","",IFERROR(INDEX(E384:E428,MATCH(AE104,B384:B428,0)),G104&amp;""))),N("W6"))</f>
        <v/>
      </c>
      <c r="Z104" s="142" t="str">
        <f>IF(1=1,IF(X104="","",IF(AND(ISNUMBER(X104),X104&lt;1,Y104="kg"),MAX(1,ROUND(X104*1000,0)),IF(AND(ISNUMBER(X104),X104&lt;1,Y104="L"),MAX(1,ROUND(X104*100,0)),ROUND(X104,3)))),N("X27"))</f>
        <v/>
      </c>
      <c r="AA104" s="143" t="str">
        <f>IF(1=1,IF(X104="","",IF(AND(ISNUMBER(X104),X104&lt;1,Y104="kg"),"g",IF(AND(ISNUMBER(X104),X104&lt;1,Y104="L"),"cl",Y104))),N("Y27"))</f>
        <v/>
      </c>
      <c r="AB104" s="123" t="str">
        <f>IF(1=1,IF(E104="","",IF(F104="","A CONTROLER",IF(NOT(ISNUMBER(F104)),"TEXTE",IF(OR(W104="",W104&lt;=0),"COMMANDE COUVERTS INCOMPLETE",IF(G104="","UNITE MANQUANTE",IF(COUNTIF(B384:B428,AE104)=0,"UNITE A CONTROLER","OK")))))),N("Z6"))</f>
        <v/>
      </c>
      <c r="AD104" s="144" t="str">
        <f>IF(1=1,IF(E104="","",AD83),N("AB27"))</f>
        <v/>
      </c>
      <c r="AE104" s="125" t="str">
        <f>IF(1=1,IF(G104="","",UPPER(TRIM(SUBSTITUTE(SUBSTITUTE(G104&amp;"",CHAR(160)," ")," "," ")))),N("AC27"))</f>
        <v/>
      </c>
      <c r="AG104" s="5" t="s">
        <v>45</v>
      </c>
    </row>
    <row r="105" spans="1:33" ht="15.75" x14ac:dyDescent="0.25">
      <c r="A105" s="126" t="str">
        <f>IF(1=1,IF(E105="","",A83),N("A28"))</f>
        <v/>
      </c>
      <c r="B105" s="127" t="str">
        <f>IF(1=1,IF(E105="","",B83),N("B28"))</f>
        <v/>
      </c>
      <c r="C105" s="127"/>
      <c r="D105" s="129" t="str">
        <f>IF(ISBLANK(E105),"",LARGE(D83:D104,1)+1)</f>
        <v/>
      </c>
      <c r="E105" s="130"/>
      <c r="F105" s="131"/>
      <c r="G105" s="170"/>
      <c r="H105" s="105"/>
      <c r="I105" s="132" t="str">
        <f>IF(1=1,IF(E105="","",I83),N("H28"))</f>
        <v/>
      </c>
      <c r="J105" s="133" t="str">
        <f>IF(1=1,IF(E105="","",J83),N("I28"))</f>
        <v/>
      </c>
      <c r="K105" s="134" t="str">
        <f>IF(1=1,IF(E105="","",K83),N("J28"))</f>
        <v/>
      </c>
      <c r="L105" s="135" t="str">
        <f>IF(1=1,IF(OR(J105="",O105="",NOT(ISNUMBER(J105)),NOT(ISNUMBER(O105)),J105=0),"",O105/J105),N("L28"))</f>
        <v/>
      </c>
      <c r="M105" s="136" t="str">
        <f>IF(1=1,IF(OR(L105="",NOT(ISNUMBER(F105))),"",F105*L105*IFERROR(INDEX(D384:D428,MATCH(AE105,B384:B428,0)),1)),N("M13"))</f>
        <v/>
      </c>
      <c r="N105" s="137" t="str">
        <f>IF(1=1,IF(F105="","",IF(G105="","",IFERROR(INDEX(E384:E428,MATCH(AE105,B384:B428,0)),G105&amp;""))),N("N6"))</f>
        <v/>
      </c>
      <c r="O105" s="138" t="str">
        <f>IF(1=1,IF(E105="","",O83),N("K28"))</f>
        <v/>
      </c>
      <c r="P105" s="139" t="str">
        <f>IF(1=1,IF(M105="","",IF(AND(ISNUMBER(M105),M105&lt;1,N105="kg"),MAX(1,ROUND(M105*1000,0)),IF(AND(ISNUMBER(M105),M105&lt;1,N105="L"),MAX(1,ROUND(M105*100,0)),ROUND(M105,3)))),N("O28"))</f>
        <v/>
      </c>
      <c r="Q105" s="140" t="str">
        <f>IF(1=1,IF(M105="","",IF(AND(ISNUMBER(M105),M105&lt;1,N105="kg"),"g",IF(AND(ISNUMBER(M105),M105&lt;1,N105="L"),"cl",N105))),N("P28"))</f>
        <v/>
      </c>
      <c r="R105" s="161" t="str">
        <f>IF(1=1,IF(E105="","",IF(F105="","A CONTROLER",IF(NOT(ISNUMBER(F105)),"TEXTE",IF(OR(L105="",L105&lt;=0),"COMMANDE PRINCIPALE INCOMPLETE",IF(G105="","UNITE MANQUANTE",IF(COUNTIF(B384:B428,AE105)=0,"UNITE A CONTROLER","OK")))))),N("Q9"))</f>
        <v/>
      </c>
      <c r="S105" s="105"/>
      <c r="T105" s="141">
        <f t="shared" si="13"/>
        <v>0</v>
      </c>
      <c r="U105" s="133" t="str">
        <f>IF(1=1,IF(E105="","",U83),N("S28"))</f>
        <v/>
      </c>
      <c r="V105" s="133" t="str">
        <f>IF(1=1,IF(E105="","",V83),N("T28"))</f>
        <v/>
      </c>
      <c r="W105" s="135" t="str">
        <f>IF(1=1,IF(OR(U105="",V105="",NOT(ISNUMBER(U105)),NOT(ISNUMBER(V105)),U105=0),"",V105/U105),N("U28"))</f>
        <v/>
      </c>
      <c r="X105" s="136" t="str">
        <f>IF(1=1,IF(OR(W105="",NOT(ISNUMBER(F105))),"",F105*W105*IFERROR(INDEX(D384:D428,MATCH(AE105,B384:B428,0)),1)),N("V7"))</f>
        <v/>
      </c>
      <c r="Y105" s="137" t="str">
        <f>IF(1=1,IF(F105="","",IF(G105="","",IFERROR(INDEX(E384:E428,MATCH(AE105,B384:B428,0)),G105&amp;""))),N("W6"))</f>
        <v/>
      </c>
      <c r="Z105" s="142" t="str">
        <f>IF(1=1,IF(X105="","",IF(AND(ISNUMBER(X105),X105&lt;1,Y105="kg"),MAX(1,ROUND(X105*1000,0)),IF(AND(ISNUMBER(X105),X105&lt;1,Y105="L"),MAX(1,ROUND(X105*100,0)),ROUND(X105,3)))),N("X28"))</f>
        <v/>
      </c>
      <c r="AA105" s="143" t="str">
        <f>IF(1=1,IF(X105="","",IF(AND(ISNUMBER(X105),X105&lt;1,Y105="kg"),"g",IF(AND(ISNUMBER(X105),X105&lt;1,Y105="L"),"cl",Y105))),N("Y28"))</f>
        <v/>
      </c>
      <c r="AB105" s="123" t="str">
        <f>IF(1=1,IF(E105="","",IF(F105="","A CONTROLER",IF(NOT(ISNUMBER(F105)),"TEXTE",IF(OR(W105="",W105&lt;=0),"COMMANDE COUVERTS INCOMPLETE",IF(G105="","UNITE MANQUANTE",IF(COUNTIF(B384:B428,AE105)=0,"UNITE A CONTROLER","OK")))))),N("Z6"))</f>
        <v/>
      </c>
      <c r="AD105" s="144" t="str">
        <f>IF(1=1,IF(E105="","",AD83),N("AB28"))</f>
        <v/>
      </c>
      <c r="AE105" s="125" t="str">
        <f>IF(1=1,IF(G105="","",UPPER(TRIM(SUBSTITUTE(SUBSTITUTE(G105&amp;"",CHAR(160)," ")," "," ")))),N("AC28"))</f>
        <v/>
      </c>
      <c r="AG105" s="5" t="s">
        <v>46</v>
      </c>
    </row>
    <row r="106" spans="1:33" ht="15.75" x14ac:dyDescent="0.25">
      <c r="A106" s="126" t="str">
        <f>IF(1=1,IF(E106="","",A83),N("A29"))</f>
        <v/>
      </c>
      <c r="B106" s="127" t="str">
        <f>IF(1=1,IF(E106="","",B83),N("B29"))</f>
        <v/>
      </c>
      <c r="C106" s="127"/>
      <c r="D106" s="129" t="str">
        <f>IF(ISBLANK(E106),"",LARGE(D83:D105,1)+1)</f>
        <v/>
      </c>
      <c r="E106" s="130"/>
      <c r="F106" s="131"/>
      <c r="G106" s="170"/>
      <c r="H106" s="105"/>
      <c r="I106" s="132" t="str">
        <f>IF(1=1,IF(E106="","",I83),N("H29"))</f>
        <v/>
      </c>
      <c r="J106" s="133" t="str">
        <f>IF(1=1,IF(E106="","",J83),N("I29"))</f>
        <v/>
      </c>
      <c r="K106" s="134" t="str">
        <f>IF(1=1,IF(E106="","",K83),N("J29"))</f>
        <v/>
      </c>
      <c r="L106" s="135" t="str">
        <f>IF(1=1,IF(OR(J106="",O106="",NOT(ISNUMBER(J106)),NOT(ISNUMBER(O106)),J106=0),"",O106/J106),N("L29"))</f>
        <v/>
      </c>
      <c r="M106" s="136" t="str">
        <f>IF(1=1,IF(OR(L106="",NOT(ISNUMBER(F106))),"",F106*L106*IFERROR(INDEX(D384:D428,MATCH(AE106,B384:B428,0)),1)),N("M13"))</f>
        <v/>
      </c>
      <c r="N106" s="137" t="str">
        <f>IF(1=1,IF(F106="","",IF(G106="","",IFERROR(INDEX(E384:E428,MATCH(AE106,B384:B428,0)),G106&amp;""))),N("N6"))</f>
        <v/>
      </c>
      <c r="O106" s="138" t="str">
        <f>IF(1=1,IF(E106="","",O83),N("K29"))</f>
        <v/>
      </c>
      <c r="P106" s="139" t="str">
        <f>IF(1=1,IF(M106="","",IF(AND(ISNUMBER(M106),M106&lt;1,N106="kg"),MAX(1,ROUND(M106*1000,0)),IF(AND(ISNUMBER(M106),M106&lt;1,N106="L"),MAX(1,ROUND(M106*100,0)),ROUND(M106,3)))),N("O29"))</f>
        <v/>
      </c>
      <c r="Q106" s="140" t="str">
        <f>IF(1=1,IF(M106="","",IF(AND(ISNUMBER(M106),M106&lt;1,N106="kg"),"g",IF(AND(ISNUMBER(M106),M106&lt;1,N106="L"),"cl",N106))),N("P29"))</f>
        <v/>
      </c>
      <c r="R106" s="161" t="str">
        <f>IF(1=1,IF(E106="","",IF(F106="","A CONTROLER",IF(NOT(ISNUMBER(F106)),"TEXTE",IF(OR(L106="",L106&lt;=0),"COMMANDE PRINCIPALE INCOMPLETE",IF(G106="","UNITE MANQUANTE",IF(COUNTIF(B384:B428,AE106)=0,"UNITE A CONTROLER","OK")))))),N("Q9"))</f>
        <v/>
      </c>
      <c r="S106" s="105"/>
      <c r="T106" s="141">
        <f t="shared" si="13"/>
        <v>0</v>
      </c>
      <c r="U106" s="133" t="str">
        <f>IF(1=1,IF(E106="","",U83),N("S29"))</f>
        <v/>
      </c>
      <c r="V106" s="133" t="str">
        <f>IF(1=1,IF(E106="","",V83),N("T29"))</f>
        <v/>
      </c>
      <c r="W106" s="135" t="str">
        <f>IF(1=1,IF(OR(U106="",V106="",NOT(ISNUMBER(U106)),NOT(ISNUMBER(V106)),U106=0),"",V106/U106),N("U29"))</f>
        <v/>
      </c>
      <c r="X106" s="136" t="str">
        <f>IF(1=1,IF(OR(W106="",NOT(ISNUMBER(F106))),"",F106*W106*IFERROR(INDEX(D384:D428,MATCH(AE106,B384:B428,0)),1)),N("V7"))</f>
        <v/>
      </c>
      <c r="Y106" s="137" t="str">
        <f>IF(1=1,IF(F106="","",IF(G106="","",IFERROR(INDEX(E384:E428,MATCH(AE106,B384:B428,0)),G106&amp;""))),N("W6"))</f>
        <v/>
      </c>
      <c r="Z106" s="142" t="str">
        <f>IF(1=1,IF(X106="","",IF(AND(ISNUMBER(X106),X106&lt;1,Y106="kg"),MAX(1,ROUND(X106*1000,0)),IF(AND(ISNUMBER(X106),X106&lt;1,Y106="L"),MAX(1,ROUND(X106*100,0)),ROUND(X106,3)))),N("X29"))</f>
        <v/>
      </c>
      <c r="AA106" s="143" t="str">
        <f>IF(1=1,IF(X106="","",IF(AND(ISNUMBER(X106),X106&lt;1,Y106="kg"),"g",IF(AND(ISNUMBER(X106),X106&lt;1,Y106="L"),"cl",Y106))),N("Y29"))</f>
        <v/>
      </c>
      <c r="AB106" s="123" t="str">
        <f>IF(1=1,IF(E106="","",IF(F106="","A CONTROLER",IF(NOT(ISNUMBER(F106)),"TEXTE",IF(OR(W106="",W106&lt;=0),"COMMANDE COUVERTS INCOMPLETE",IF(G106="","UNITE MANQUANTE",IF(COUNTIF(B384:B428,AE106)=0,"UNITE A CONTROLER","OK")))))),N("Z6"))</f>
        <v/>
      </c>
      <c r="AD106" s="144" t="str">
        <f>IF(1=1,IF(E106="","",AD83),N("AB29"))</f>
        <v/>
      </c>
      <c r="AE106" s="125" t="str">
        <f>IF(1=1,IF(G106="","",UPPER(TRIM(SUBSTITUTE(SUBSTITUTE(G106&amp;"",CHAR(160)," ")," "," ")))),N("AC29"))</f>
        <v/>
      </c>
      <c r="AG106" s="5" t="s">
        <v>47</v>
      </c>
    </row>
    <row r="107" spans="1:33" ht="15.75" x14ac:dyDescent="0.25">
      <c r="A107" s="126" t="str">
        <f>IF(1=1,IF(E107="","",A83),N("A30"))</f>
        <v/>
      </c>
      <c r="B107" s="127" t="str">
        <f>IF(1=1,IF(E107="","",B83),N("B30"))</f>
        <v/>
      </c>
      <c r="C107" s="127"/>
      <c r="D107" s="129" t="str">
        <f>IF(ISBLANK(E107),"",LARGE(D83:D106,1)+1)</f>
        <v/>
      </c>
      <c r="E107" s="130"/>
      <c r="F107" s="131"/>
      <c r="G107" s="170"/>
      <c r="H107" s="105"/>
      <c r="I107" s="132" t="str">
        <f>IF(1=1,IF(E107="","",I83),N("H30"))</f>
        <v/>
      </c>
      <c r="J107" s="133" t="str">
        <f>IF(1=1,IF(E107="","",J83),N("I30"))</f>
        <v/>
      </c>
      <c r="K107" s="134" t="str">
        <f>IF(1=1,IF(E107="","",K83),N("J30"))</f>
        <v/>
      </c>
      <c r="L107" s="135" t="str">
        <f>IF(1=1,IF(OR(J107="",O107="",NOT(ISNUMBER(J107)),NOT(ISNUMBER(O107)),J107=0),"",O107/J107),N("L30"))</f>
        <v/>
      </c>
      <c r="M107" s="136" t="str">
        <f>IF(1=1,IF(OR(L107="",NOT(ISNUMBER(F107))),"",F107*L107*IFERROR(INDEX(D384:D428,MATCH(AE107,B384:B428,0)),1)),N("M13"))</f>
        <v/>
      </c>
      <c r="N107" s="137" t="str">
        <f>IF(1=1,IF(F107="","",IF(G107="","",IFERROR(INDEX(E384:E428,MATCH(AE107,B384:B428,0)),G107&amp;""))),N("N6"))</f>
        <v/>
      </c>
      <c r="O107" s="138" t="str">
        <f>IF(1=1,IF(E107="","",O83),N("K30"))</f>
        <v/>
      </c>
      <c r="P107" s="139" t="str">
        <f>IF(1=1,IF(M107="","",IF(AND(ISNUMBER(M107),M107&lt;1,N107="kg"),MAX(1,ROUND(M107*1000,0)),IF(AND(ISNUMBER(M107),M107&lt;1,N107="L"),MAX(1,ROUND(M107*100,0)),ROUND(M107,3)))),N("O30"))</f>
        <v/>
      </c>
      <c r="Q107" s="140" t="str">
        <f>IF(1=1,IF(M107="","",IF(AND(ISNUMBER(M107),M107&lt;1,N107="kg"),"g",IF(AND(ISNUMBER(M107),M107&lt;1,N107="L"),"cl",N107))),N("P30"))</f>
        <v/>
      </c>
      <c r="R107" s="161" t="str">
        <f>IF(1=1,IF(E107="","",IF(F107="","A CONTROLER",IF(NOT(ISNUMBER(F107)),"TEXTE",IF(OR(L107="",L107&lt;=0),"COMMANDE PRINCIPALE INCOMPLETE",IF(G107="","UNITE MANQUANTE",IF(COUNTIF(B384:B428,AE107)=0,"UNITE A CONTROLER","OK")))))),N("Q9"))</f>
        <v/>
      </c>
      <c r="S107" s="105"/>
      <c r="T107" s="141">
        <f t="shared" si="13"/>
        <v>0</v>
      </c>
      <c r="U107" s="133" t="str">
        <f>IF(1=1,IF(E107="","",U83),N("S30"))</f>
        <v/>
      </c>
      <c r="V107" s="133" t="str">
        <f>IF(1=1,IF(E107="","",V83),N("T30"))</f>
        <v/>
      </c>
      <c r="W107" s="135" t="str">
        <f>IF(1=1,IF(OR(U107="",V107="",NOT(ISNUMBER(U107)),NOT(ISNUMBER(V107)),U107=0),"",V107/U107),N("U30"))</f>
        <v/>
      </c>
      <c r="X107" s="136" t="str">
        <f>IF(1=1,IF(OR(W107="",NOT(ISNUMBER(F107))),"",F107*W107*IFERROR(INDEX(D384:D428,MATCH(AE107,B384:B428,0)),1)),N("V7"))</f>
        <v/>
      </c>
      <c r="Y107" s="137" t="str">
        <f>IF(1=1,IF(F107="","",IF(G107="","",IFERROR(INDEX(E384:E428,MATCH(AE107,B384:B428,0)),G107&amp;""))),N("W6"))</f>
        <v/>
      </c>
      <c r="Z107" s="142" t="str">
        <f>IF(1=1,IF(X107="","",IF(AND(ISNUMBER(X107),X107&lt;1,Y107="kg"),MAX(1,ROUND(X107*1000,0)),IF(AND(ISNUMBER(X107),X107&lt;1,Y107="L"),MAX(1,ROUND(X107*100,0)),ROUND(X107,3)))),N("X30"))</f>
        <v/>
      </c>
      <c r="AA107" s="143" t="str">
        <f>IF(1=1,IF(X107="","",IF(AND(ISNUMBER(X107),X107&lt;1,Y107="kg"),"g",IF(AND(ISNUMBER(X107),X107&lt;1,Y107="L"),"cl",Y107))),N("Y30"))</f>
        <v/>
      </c>
      <c r="AB107" s="123" t="str">
        <f>IF(1=1,IF(E107="","",IF(F107="","A CONTROLER",IF(NOT(ISNUMBER(F107)),"TEXTE",IF(OR(W107="",W107&lt;=0),"COMMANDE COUVERTS INCOMPLETE",IF(G107="","UNITE MANQUANTE",IF(COUNTIF(B384:B428,AE107)=0,"UNITE A CONTROLER","OK")))))),N("Z6"))</f>
        <v/>
      </c>
      <c r="AD107" s="144" t="str">
        <f>IF(1=1,IF(E107="","",AD83),N("AB30"))</f>
        <v/>
      </c>
      <c r="AE107" s="125" t="str">
        <f>IF(1=1,IF(G107="","",UPPER(TRIM(SUBSTITUTE(SUBSTITUTE(G107&amp;"",CHAR(160)," ")," "," ")))),N("AC30"))</f>
        <v/>
      </c>
      <c r="AG107" s="5" t="s">
        <v>48</v>
      </c>
    </row>
    <row r="108" spans="1:33" ht="15.75" x14ac:dyDescent="0.25">
      <c r="A108" s="126" t="str">
        <f>IF(1=1,IF(E108="","",A83),N("A31"))</f>
        <v/>
      </c>
      <c r="B108" s="127" t="str">
        <f>IF(1=1,IF(E108="","",B83),N("B31"))</f>
        <v/>
      </c>
      <c r="C108" s="127"/>
      <c r="D108" s="129" t="str">
        <f>IF(ISBLANK(E108),"",LARGE(D83:D107,1)+1)</f>
        <v/>
      </c>
      <c r="E108" s="130"/>
      <c r="F108" s="131"/>
      <c r="G108" s="170"/>
      <c r="H108" s="105"/>
      <c r="I108" s="132" t="str">
        <f>IF(1=1,IF(E108="","",I83),N("H31"))</f>
        <v/>
      </c>
      <c r="J108" s="133" t="str">
        <f>IF(1=1,IF(E108="","",J83),N("I31"))</f>
        <v/>
      </c>
      <c r="K108" s="134" t="str">
        <f>IF(1=1,IF(E108="","",K83),N("J31"))</f>
        <v/>
      </c>
      <c r="L108" s="135" t="str">
        <f>IF(1=1,IF(OR(J108="",O108="",NOT(ISNUMBER(J108)),NOT(ISNUMBER(O108)),J108=0),"",O108/J108),N("L31"))</f>
        <v/>
      </c>
      <c r="M108" s="136" t="str">
        <f>IF(1=1,IF(OR(L108="",NOT(ISNUMBER(F108))),"",F108*L108*IFERROR(INDEX(D384:D428,MATCH(AE108,B384:B428,0)),1)),N("M13"))</f>
        <v/>
      </c>
      <c r="N108" s="137" t="str">
        <f>IF(1=1,IF(F108="","",IF(G108="","",IFERROR(INDEX(E384:E428,MATCH(AE108,B384:B428,0)),G108&amp;""))),N("N6"))</f>
        <v/>
      </c>
      <c r="O108" s="138" t="str">
        <f>IF(1=1,IF(E108="","",O83),N("K31"))</f>
        <v/>
      </c>
      <c r="P108" s="139" t="str">
        <f>IF(1=1,IF(M108="","",IF(AND(ISNUMBER(M108),M108&lt;1,N108="kg"),MAX(1,ROUND(M108*1000,0)),IF(AND(ISNUMBER(M108),M108&lt;1,N108="L"),MAX(1,ROUND(M108*100,0)),ROUND(M108,3)))),N("O31"))</f>
        <v/>
      </c>
      <c r="Q108" s="140" t="str">
        <f>IF(1=1,IF(M108="","",IF(AND(ISNUMBER(M108),M108&lt;1,N108="kg"),"g",IF(AND(ISNUMBER(M108),M108&lt;1,N108="L"),"cl",N108))),N("P31"))</f>
        <v/>
      </c>
      <c r="R108" s="161" t="str">
        <f>IF(1=1,IF(E108="","",IF(F108="","A CONTROLER",IF(NOT(ISNUMBER(F108)),"TEXTE",IF(OR(L108="",L108&lt;=0),"COMMANDE PRINCIPALE INCOMPLETE",IF(G108="","UNITE MANQUANTE",IF(COUNTIF(B384:B428,AE108)=0,"UNITE A CONTROLER","OK")))))),N("Q9"))</f>
        <v/>
      </c>
      <c r="S108" s="105"/>
      <c r="T108" s="141">
        <f t="shared" si="13"/>
        <v>0</v>
      </c>
      <c r="U108" s="133" t="str">
        <f>IF(1=1,IF(E108="","",U83),N("S31"))</f>
        <v/>
      </c>
      <c r="V108" s="133" t="str">
        <f>IF(1=1,IF(E108="","",V83),N("T31"))</f>
        <v/>
      </c>
      <c r="W108" s="135" t="str">
        <f>IF(1=1,IF(OR(U108="",V108="",NOT(ISNUMBER(U108)),NOT(ISNUMBER(V108)),U108=0),"",V108/U108),N("U31"))</f>
        <v/>
      </c>
      <c r="X108" s="136" t="str">
        <f>IF(1=1,IF(OR(W108="",NOT(ISNUMBER(F108))),"",F108*W108*IFERROR(INDEX(D384:D428,MATCH(AE108,B384:B428,0)),1)),N("V7"))</f>
        <v/>
      </c>
      <c r="Y108" s="137" t="str">
        <f>IF(1=1,IF(F108="","",IF(G108="","",IFERROR(INDEX(E384:E428,MATCH(AE108,B384:B428,0)),G108&amp;""))),N("W6"))</f>
        <v/>
      </c>
      <c r="Z108" s="142" t="str">
        <f>IF(1=1,IF(X108="","",IF(AND(ISNUMBER(X108),X108&lt;1,Y108="kg"),MAX(1,ROUND(X108*1000,0)),IF(AND(ISNUMBER(X108),X108&lt;1,Y108="L"),MAX(1,ROUND(X108*100,0)),ROUND(X108,3)))),N("X31"))</f>
        <v/>
      </c>
      <c r="AA108" s="143" t="str">
        <f>IF(1=1,IF(X108="","",IF(AND(ISNUMBER(X108),X108&lt;1,Y108="kg"),"g",IF(AND(ISNUMBER(X108),X108&lt;1,Y108="L"),"cl",Y108))),N("Y31"))</f>
        <v/>
      </c>
      <c r="AB108" s="123" t="str">
        <f>IF(1=1,IF(E108="","",IF(F108="","A CONTROLER",IF(NOT(ISNUMBER(F108)),"TEXTE",IF(OR(W108="",W108&lt;=0),"COMMANDE COUVERTS INCOMPLETE",IF(G108="","UNITE MANQUANTE",IF(COUNTIF(B384:B428,AE108)=0,"UNITE A CONTROLER","OK")))))),N("Z6"))</f>
        <v/>
      </c>
      <c r="AD108" s="144" t="str">
        <f>IF(1=1,IF(E108="","",AD83),N("AB31"))</f>
        <v/>
      </c>
      <c r="AE108" s="125" t="str">
        <f>IF(1=1,IF(G108="","",UPPER(TRIM(SUBSTITUTE(SUBSTITUTE(G108&amp;"",CHAR(160)," ")," "," ")))),N("AC31"))</f>
        <v/>
      </c>
      <c r="AG108" s="5" t="s">
        <v>49</v>
      </c>
    </row>
    <row r="109" spans="1:33" ht="15.75" x14ac:dyDescent="0.25">
      <c r="A109" s="126" t="str">
        <f>IF(1=1,IF(E109="","",A83),N("A32"))</f>
        <v/>
      </c>
      <c r="B109" s="127" t="str">
        <f>IF(1=1,IF(E109="","",B83),N("B32"))</f>
        <v/>
      </c>
      <c r="C109" s="127"/>
      <c r="D109" s="129" t="str">
        <f>IF(ISBLANK(E109),"",LARGE(D83:D108,1)+1)</f>
        <v/>
      </c>
      <c r="E109" s="130"/>
      <c r="F109" s="131"/>
      <c r="G109" s="170"/>
      <c r="H109" s="105"/>
      <c r="I109" s="132" t="str">
        <f>IF(1=1,IF(E109="","",I83),N("H32"))</f>
        <v/>
      </c>
      <c r="J109" s="133" t="str">
        <f>IF(1=1,IF(E109="","",J83),N("I32"))</f>
        <v/>
      </c>
      <c r="K109" s="134" t="str">
        <f>IF(1=1,IF(E109="","",K83),N("J32"))</f>
        <v/>
      </c>
      <c r="L109" s="135" t="str">
        <f>IF(1=1,IF(OR(J109="",O109="",NOT(ISNUMBER(J109)),NOT(ISNUMBER(O109)),J109=0),"",O109/J109),N("L32"))</f>
        <v/>
      </c>
      <c r="M109" s="136" t="str">
        <f>IF(1=1,IF(OR(L109="",NOT(ISNUMBER(F109))),"",F109*L109*IFERROR(INDEX(D384:D428,MATCH(AE109,B384:B428,0)),1)),N("M13"))</f>
        <v/>
      </c>
      <c r="N109" s="137" t="str">
        <f>IF(1=1,IF(F109="","",IF(G109="","",IFERROR(INDEX(E384:E428,MATCH(AE109,B384:B428,0)),G109&amp;""))),N("N6"))</f>
        <v/>
      </c>
      <c r="O109" s="138" t="str">
        <f>IF(1=1,IF(E109="","",O83),N("K32"))</f>
        <v/>
      </c>
      <c r="P109" s="139" t="str">
        <f>IF(1=1,IF(M109="","",IF(AND(ISNUMBER(M109),M109&lt;1,N109="kg"),MAX(1,ROUND(M109*1000,0)),IF(AND(ISNUMBER(M109),M109&lt;1,N109="L"),MAX(1,ROUND(M109*100,0)),ROUND(M109,3)))),N("O32"))</f>
        <v/>
      </c>
      <c r="Q109" s="140" t="str">
        <f>IF(1=1,IF(M109="","",IF(AND(ISNUMBER(M109),M109&lt;1,N109="kg"),"g",IF(AND(ISNUMBER(M109),M109&lt;1,N109="L"),"cl",N109))),N("P32"))</f>
        <v/>
      </c>
      <c r="R109" s="161" t="str">
        <f>IF(1=1,IF(E109="","",IF(F109="","A CONTROLER",IF(NOT(ISNUMBER(F109)),"TEXTE",IF(OR(L109="",L109&lt;=0),"COMMANDE PRINCIPALE INCOMPLETE",IF(G109="","UNITE MANQUANTE",IF(COUNTIF(B384:B428,AE109)=0,"UNITE A CONTROLER","OK")))))),N("Q9"))</f>
        <v/>
      </c>
      <c r="S109" s="105"/>
      <c r="T109" s="141">
        <f t="shared" si="13"/>
        <v>0</v>
      </c>
      <c r="U109" s="133" t="str">
        <f>IF(1=1,IF(E109="","",U83),N("S32"))</f>
        <v/>
      </c>
      <c r="V109" s="133" t="str">
        <f>IF(1=1,IF(E109="","",V83),N("T32"))</f>
        <v/>
      </c>
      <c r="W109" s="135" t="str">
        <f>IF(1=1,IF(OR(U109="",V109="",NOT(ISNUMBER(U109)),NOT(ISNUMBER(V109)),U109=0),"",V109/U109),N("U32"))</f>
        <v/>
      </c>
      <c r="X109" s="136" t="str">
        <f>IF(1=1,IF(OR(W109="",NOT(ISNUMBER(F109))),"",F109*W109*IFERROR(INDEX(D384:D428,MATCH(AE109,B384:B428,0)),1)),N("V7"))</f>
        <v/>
      </c>
      <c r="Y109" s="137" t="str">
        <f>IF(1=1,IF(F109="","",IF(G109="","",IFERROR(INDEX(E384:E428,MATCH(AE109,B384:B428,0)),G109&amp;""))),N("W6"))</f>
        <v/>
      </c>
      <c r="Z109" s="142" t="str">
        <f>IF(1=1,IF(X109="","",IF(AND(ISNUMBER(X109),X109&lt;1,Y109="kg"),MAX(1,ROUND(X109*1000,0)),IF(AND(ISNUMBER(X109),X109&lt;1,Y109="L"),MAX(1,ROUND(X109*100,0)),ROUND(X109,3)))),N("X32"))</f>
        <v/>
      </c>
      <c r="AA109" s="143" t="str">
        <f>IF(1=1,IF(X109="","",IF(AND(ISNUMBER(X109),X109&lt;1,Y109="kg"),"g",IF(AND(ISNUMBER(X109),X109&lt;1,Y109="L"),"cl",Y109))),N("Y32"))</f>
        <v/>
      </c>
      <c r="AB109" s="123" t="str">
        <f>IF(1=1,IF(E109="","",IF(F109="","A CONTROLER",IF(NOT(ISNUMBER(F109)),"TEXTE",IF(OR(W109="",W109&lt;=0),"COMMANDE COUVERTS INCOMPLETE",IF(G109="","UNITE MANQUANTE",IF(COUNTIF(B384:B428,AE109)=0,"UNITE A CONTROLER","OK")))))),N("Z6"))</f>
        <v/>
      </c>
      <c r="AD109" s="144" t="str">
        <f>IF(1=1,IF(E109="","",AD83),N("AB32"))</f>
        <v/>
      </c>
      <c r="AE109" s="125" t="str">
        <f>IF(1=1,IF(G109="","",UPPER(TRIM(SUBSTITUTE(SUBSTITUTE(G109&amp;"",CHAR(160)," ")," "," ")))),N("AC32"))</f>
        <v/>
      </c>
      <c r="AG109" s="5" t="s">
        <v>50</v>
      </c>
    </row>
    <row r="110" spans="1:33" ht="15.75" x14ac:dyDescent="0.25">
      <c r="A110" s="126" t="str">
        <f>IF(1=1,IF(E110="","",A83),N("A33"))</f>
        <v/>
      </c>
      <c r="B110" s="127" t="str">
        <f>IF(1=1,IF(E110="","",B83),N("B33"))</f>
        <v/>
      </c>
      <c r="C110" s="127"/>
      <c r="D110" s="129" t="str">
        <f>IF(ISBLANK(E110),"",LARGE(D83:D109,1)+1)</f>
        <v/>
      </c>
      <c r="E110" s="130"/>
      <c r="F110" s="131"/>
      <c r="G110" s="170"/>
      <c r="H110" s="105"/>
      <c r="I110" s="132" t="str">
        <f>IF(1=1,IF(E110="","",I83),N("H33"))</f>
        <v/>
      </c>
      <c r="J110" s="133" t="str">
        <f>IF(1=1,IF(E110="","",J83),N("I33"))</f>
        <v/>
      </c>
      <c r="K110" s="134" t="str">
        <f>IF(1=1,IF(E110="","",K83),N("J33"))</f>
        <v/>
      </c>
      <c r="L110" s="135" t="str">
        <f>IF(1=1,IF(OR(J110="",O110="",NOT(ISNUMBER(J110)),NOT(ISNUMBER(O110)),J110=0),"",O110/J110),N("L33"))</f>
        <v/>
      </c>
      <c r="M110" s="136" t="str">
        <f>IF(1=1,IF(OR(L110="",NOT(ISNUMBER(F110))),"",F110*L110*IFERROR(INDEX(D384:D428,MATCH(AE110,B384:B428,0)),1)),N("M13"))</f>
        <v/>
      </c>
      <c r="N110" s="137" t="str">
        <f>IF(1=1,IF(F110="","",IF(G110="","",IFERROR(INDEX(E384:E428,MATCH(AE110,B384:B428,0)),G110&amp;""))),N("N6"))</f>
        <v/>
      </c>
      <c r="O110" s="138" t="str">
        <f>IF(1=1,IF(E110="","",O83),N("K33"))</f>
        <v/>
      </c>
      <c r="P110" s="139" t="str">
        <f>IF(1=1,IF(M110="","",IF(AND(ISNUMBER(M110),M110&lt;1,N110="kg"),MAX(1,ROUND(M110*1000,0)),IF(AND(ISNUMBER(M110),M110&lt;1,N110="L"),MAX(1,ROUND(M110*100,0)),ROUND(M110,3)))),N("O33"))</f>
        <v/>
      </c>
      <c r="Q110" s="140" t="str">
        <f>IF(1=1,IF(M110="","",IF(AND(ISNUMBER(M110),M110&lt;1,N110="kg"),"g",IF(AND(ISNUMBER(M110),M110&lt;1,N110="L"),"cl",N110))),N("P33"))</f>
        <v/>
      </c>
      <c r="R110" s="161" t="str">
        <f>IF(1=1,IF(E110="","",IF(F110="","A CONTROLER",IF(NOT(ISNUMBER(F110)),"TEXTE",IF(OR(L110="",L110&lt;=0),"COMMANDE PRINCIPALE INCOMPLETE",IF(G110="","UNITE MANQUANTE",IF(COUNTIF(B384:B428,AE110)=0,"UNITE A CONTROLER","OK")))))),N("Q9"))</f>
        <v/>
      </c>
      <c r="S110" s="105"/>
      <c r="T110" s="141">
        <f t="shared" si="13"/>
        <v>0</v>
      </c>
      <c r="U110" s="133" t="str">
        <f>IF(1=1,IF(E110="","",U83),N("S33"))</f>
        <v/>
      </c>
      <c r="V110" s="133" t="str">
        <f>IF(1=1,IF(E110="","",V83),N("T33"))</f>
        <v/>
      </c>
      <c r="W110" s="135" t="str">
        <f>IF(1=1,IF(OR(U110="",V110="",NOT(ISNUMBER(U110)),NOT(ISNUMBER(V110)),U110=0),"",V110/U110),N("U33"))</f>
        <v/>
      </c>
      <c r="X110" s="136" t="str">
        <f>IF(1=1,IF(OR(W110="",NOT(ISNUMBER(F110))),"",F110*W110*IFERROR(INDEX(D384:D428,MATCH(AE110,B384:B428,0)),1)),N("V7"))</f>
        <v/>
      </c>
      <c r="Y110" s="137" t="str">
        <f>IF(1=1,IF(F110="","",IF(G110="","",IFERROR(INDEX(E384:E428,MATCH(AE110,B384:B428,0)),G110&amp;""))),N("W6"))</f>
        <v/>
      </c>
      <c r="Z110" s="142" t="str">
        <f>IF(1=1,IF(X110="","",IF(AND(ISNUMBER(X110),X110&lt;1,Y110="kg"),MAX(1,ROUND(X110*1000,0)),IF(AND(ISNUMBER(X110),X110&lt;1,Y110="L"),MAX(1,ROUND(X110*100,0)),ROUND(X110,3)))),N("X33"))</f>
        <v/>
      </c>
      <c r="AA110" s="143" t="str">
        <f>IF(1=1,IF(X110="","",IF(AND(ISNUMBER(X110),X110&lt;1,Y110="kg"),"g",IF(AND(ISNUMBER(X110),X110&lt;1,Y110="L"),"cl",Y110))),N("Y33"))</f>
        <v/>
      </c>
      <c r="AB110" s="123" t="str">
        <f>IF(1=1,IF(E110="","",IF(F110="","A CONTROLER",IF(NOT(ISNUMBER(F110)),"TEXTE",IF(OR(W110="",W110&lt;=0),"COMMANDE COUVERTS INCOMPLETE",IF(G110="","UNITE MANQUANTE",IF(COUNTIF(B384:B428,AE110)=0,"UNITE A CONTROLER","OK")))))),N("Z6"))</f>
        <v/>
      </c>
      <c r="AD110" s="144" t="str">
        <f>IF(1=1,IF(E110="","",AD83),N("AB33"))</f>
        <v/>
      </c>
      <c r="AE110" s="125" t="str">
        <f>IF(1=1,IF(G110="","",UPPER(TRIM(SUBSTITUTE(SUBSTITUTE(G110&amp;"",CHAR(160)," ")," "," ")))),N("AC33"))</f>
        <v/>
      </c>
      <c r="AG110" s="244" t="s">
        <v>51</v>
      </c>
    </row>
    <row r="111" spans="1:33" ht="15.75" x14ac:dyDescent="0.25">
      <c r="A111" s="126" t="str">
        <f>IF(1=1,IF(E111="","",A83),N("A34"))</f>
        <v/>
      </c>
      <c r="B111" s="127" t="str">
        <f>IF(1=1,IF(E111="","",B83),N("B34"))</f>
        <v/>
      </c>
      <c r="C111" s="127"/>
      <c r="D111" s="129" t="str">
        <f>IF(ISBLANK(E111),"",LARGE(D83:D110,1)+1)</f>
        <v/>
      </c>
      <c r="E111" s="130"/>
      <c r="F111" s="131"/>
      <c r="G111" s="170"/>
      <c r="H111" s="105"/>
      <c r="I111" s="132" t="str">
        <f>IF(1=1,IF(E111="","",I83),N("H34"))</f>
        <v/>
      </c>
      <c r="J111" s="133" t="str">
        <f>IF(1=1,IF(E111="","",J83),N("I34"))</f>
        <v/>
      </c>
      <c r="K111" s="134" t="str">
        <f>IF(1=1,IF(E111="","",K83),N("J34"))</f>
        <v/>
      </c>
      <c r="L111" s="135" t="str">
        <f>IF(1=1,IF(OR(J111="",O111="",NOT(ISNUMBER(J111)),NOT(ISNUMBER(O111)),J111=0),"",O111/J111),N("L34"))</f>
        <v/>
      </c>
      <c r="M111" s="136" t="str">
        <f>IF(1=1,IF(OR(L111="",NOT(ISNUMBER(F111))),"",F111*L111*IFERROR(INDEX(D384:D428,MATCH(AE111,B384:B428,0)),1)),N("M13"))</f>
        <v/>
      </c>
      <c r="N111" s="137" t="str">
        <f>IF(1=1,IF(F111="","",IF(G111="","",IFERROR(INDEX(E384:E428,MATCH(AE111,B384:B428,0)),G111&amp;""))),N("N6"))</f>
        <v/>
      </c>
      <c r="O111" s="138" t="str">
        <f>IF(1=1,IF(E111="","",O83),N("K34"))</f>
        <v/>
      </c>
      <c r="P111" s="139" t="str">
        <f>IF(1=1,IF(M111="","",IF(AND(ISNUMBER(M111),M111&lt;1,N111="kg"),MAX(1,ROUND(M111*1000,0)),IF(AND(ISNUMBER(M111),M111&lt;1,N111="L"),MAX(1,ROUND(M111*100,0)),ROUND(M111,3)))),N("O34"))</f>
        <v/>
      </c>
      <c r="Q111" s="140" t="str">
        <f>IF(1=1,IF(M111="","",IF(AND(ISNUMBER(M111),M111&lt;1,N111="kg"),"g",IF(AND(ISNUMBER(M111),M111&lt;1,N111="L"),"cl",N111))),N("P34"))</f>
        <v/>
      </c>
      <c r="R111" s="161" t="str">
        <f>IF(1=1,IF(E111="","",IF(F111="","A CONTROLER",IF(NOT(ISNUMBER(F111)),"TEXTE",IF(OR(L111="",L111&lt;=0),"COMMANDE PRINCIPALE INCOMPLETE",IF(G111="","UNITE MANQUANTE",IF(COUNTIF(B384:B428,AE111)=0,"UNITE A CONTROLER","OK")))))),N("Q9"))</f>
        <v/>
      </c>
      <c r="S111" s="105"/>
      <c r="T111" s="141">
        <f t="shared" si="13"/>
        <v>0</v>
      </c>
      <c r="U111" s="133" t="str">
        <f>IF(1=1,IF(E111="","",U83),N("S34"))</f>
        <v/>
      </c>
      <c r="V111" s="133" t="str">
        <f>IF(1=1,IF(E111="","",V83),N("T34"))</f>
        <v/>
      </c>
      <c r="W111" s="135" t="str">
        <f>IF(1=1,IF(OR(U111="",V111="",NOT(ISNUMBER(U111)),NOT(ISNUMBER(V111)),U111=0),"",V111/U111),N("U34"))</f>
        <v/>
      </c>
      <c r="X111" s="136" t="str">
        <f>IF(1=1,IF(OR(W111="",NOT(ISNUMBER(F111))),"",F111*W111*IFERROR(INDEX(D384:D428,MATCH(AE111,B384:B428,0)),1)),N("V7"))</f>
        <v/>
      </c>
      <c r="Y111" s="137" t="str">
        <f>IF(1=1,IF(F111="","",IF(G111="","",IFERROR(INDEX(E384:E428,MATCH(AE111,B384:B428,0)),G111&amp;""))),N("W6"))</f>
        <v/>
      </c>
      <c r="Z111" s="142" t="str">
        <f>IF(1=1,IF(X111="","",IF(AND(ISNUMBER(X111),X111&lt;1,Y111="kg"),MAX(1,ROUND(X111*1000,0)),IF(AND(ISNUMBER(X111),X111&lt;1,Y111="L"),MAX(1,ROUND(X111*100,0)),ROUND(X111,3)))),N("X34"))</f>
        <v/>
      </c>
      <c r="AA111" s="143" t="str">
        <f>IF(1=1,IF(X111="","",IF(AND(ISNUMBER(X111),X111&lt;1,Y111="kg"),"g",IF(AND(ISNUMBER(X111),X111&lt;1,Y111="L"),"cl",Y111))),N("Y34"))</f>
        <v/>
      </c>
      <c r="AB111" s="123" t="str">
        <f>IF(1=1,IF(E111="","",IF(F111="","A CONTROLER",IF(NOT(ISNUMBER(F111)),"TEXTE",IF(OR(W111="",W111&lt;=0),"COMMANDE COUVERTS INCOMPLETE",IF(G111="","UNITE MANQUANTE",IF(COUNTIF(B384:B428,AE111)=0,"UNITE A CONTROLER","OK")))))),N("Z6"))</f>
        <v/>
      </c>
      <c r="AD111" s="144" t="str">
        <f>IF(1=1,IF(E111="","",AD83),N("AB34"))</f>
        <v/>
      </c>
      <c r="AE111" s="125" t="str">
        <f>IF(1=1,IF(G111="","",UPPER(TRIM(SUBSTITUTE(SUBSTITUTE(G111&amp;"",CHAR(160)," ")," "," ")))),N("AC34"))</f>
        <v/>
      </c>
      <c r="AG111" s="244" t="s">
        <v>54</v>
      </c>
    </row>
    <row r="112" spans="1:33" ht="15.75" x14ac:dyDescent="0.25">
      <c r="A112" s="126" t="str">
        <f>IF(1=1,IF(E112="","",A83),N("A35"))</f>
        <v/>
      </c>
      <c r="B112" s="127" t="str">
        <f>IF(1=1,IF(E112="","",B83),N("B35"))</f>
        <v/>
      </c>
      <c r="C112" s="127"/>
      <c r="D112" s="129" t="str">
        <f>IF(ISBLANK(E112),"",LARGE(D83:D111,1)+1)</f>
        <v/>
      </c>
      <c r="E112" s="130"/>
      <c r="F112" s="131"/>
      <c r="G112" s="170"/>
      <c r="H112" s="105"/>
      <c r="I112" s="132" t="str">
        <f>IF(1=1,IF(E112="","",I83),N("H35"))</f>
        <v/>
      </c>
      <c r="J112" s="133" t="str">
        <f>IF(1=1,IF(E112="","",J83),N("I35"))</f>
        <v/>
      </c>
      <c r="K112" s="134" t="str">
        <f>IF(1=1,IF(E112="","",K83),N("J35"))</f>
        <v/>
      </c>
      <c r="L112" s="135" t="str">
        <f>IF(1=1,IF(OR(J112="",O112="",NOT(ISNUMBER(J112)),NOT(ISNUMBER(O112)),J112=0),"",O112/J112),N("L35"))</f>
        <v/>
      </c>
      <c r="M112" s="136" t="str">
        <f>IF(1=1,IF(OR(L112="",NOT(ISNUMBER(F112))),"",F112*L112*IFERROR(INDEX(D384:D428,MATCH(AE112,B384:B428,0)),1)),N("M13"))</f>
        <v/>
      </c>
      <c r="N112" s="137" t="str">
        <f>IF(1=1,IF(F112="","",IF(G112="","",IFERROR(INDEX(E384:E428,MATCH(AE112,B384:B428,0)),G112&amp;""))),N("N6"))</f>
        <v/>
      </c>
      <c r="O112" s="138" t="str">
        <f>IF(1=1,IF(E112="","",O83),N("K35"))</f>
        <v/>
      </c>
      <c r="P112" s="139" t="str">
        <f>IF(1=1,IF(M112="","",IF(AND(ISNUMBER(M112),M112&lt;1,N112="kg"),MAX(1,ROUND(M112*1000,0)),IF(AND(ISNUMBER(M112),M112&lt;1,N112="L"),MAX(1,ROUND(M112*100,0)),ROUND(M112,3)))),N("O35"))</f>
        <v/>
      </c>
      <c r="Q112" s="140" t="str">
        <f>IF(1=1,IF(M112="","",IF(AND(ISNUMBER(M112),M112&lt;1,N112="kg"),"g",IF(AND(ISNUMBER(M112),M112&lt;1,N112="L"),"cl",N112))),N("P35"))</f>
        <v/>
      </c>
      <c r="R112" s="161" t="str">
        <f>IF(1=1,IF(E112="","",IF(F112="","A CONTROLER",IF(NOT(ISNUMBER(F112)),"TEXTE",IF(OR(L112="",L112&lt;=0),"COMMANDE PRINCIPALE INCOMPLETE",IF(G112="","UNITE MANQUANTE",IF(COUNTIF(B384:B428,AE112)=0,"UNITE A CONTROLER","OK")))))),N("Q9"))</f>
        <v/>
      </c>
      <c r="S112" s="105"/>
      <c r="T112" s="141">
        <f t="shared" si="13"/>
        <v>0</v>
      </c>
      <c r="U112" s="133" t="str">
        <f>IF(1=1,IF(E112="","",U83),N("S35"))</f>
        <v/>
      </c>
      <c r="V112" s="133" t="str">
        <f>IF(1=1,IF(E112="","",V83),N("T35"))</f>
        <v/>
      </c>
      <c r="W112" s="135" t="str">
        <f>IF(1=1,IF(OR(U112="",V112="",NOT(ISNUMBER(U112)),NOT(ISNUMBER(V112)),U112=0),"",V112/U112),N("U35"))</f>
        <v/>
      </c>
      <c r="X112" s="136" t="str">
        <f>IF(1=1,IF(OR(W112="",NOT(ISNUMBER(F112))),"",F112*W112*IFERROR(INDEX(D384:D428,MATCH(AE112,B384:B428,0)),1)),N("V7"))</f>
        <v/>
      </c>
      <c r="Y112" s="137" t="str">
        <f>IF(1=1,IF(F112="","",IF(G112="","",IFERROR(INDEX(E384:E428,MATCH(AE112,B384:B428,0)),G112&amp;""))),N("W6"))</f>
        <v/>
      </c>
      <c r="Z112" s="142" t="str">
        <f>IF(1=1,IF(X112="","",IF(AND(ISNUMBER(X112),X112&lt;1,Y112="kg"),MAX(1,ROUND(X112*1000,0)),IF(AND(ISNUMBER(X112),X112&lt;1,Y112="L"),MAX(1,ROUND(X112*100,0)),ROUND(X112,3)))),N("X35"))</f>
        <v/>
      </c>
      <c r="AA112" s="143" t="str">
        <f>IF(1=1,IF(X112="","",IF(AND(ISNUMBER(X112),X112&lt;1,Y112="kg"),"g",IF(AND(ISNUMBER(X112),X112&lt;1,Y112="L"),"cl",Y112))),N("Y35"))</f>
        <v/>
      </c>
      <c r="AB112" s="123" t="str">
        <f>IF(1=1,IF(E112="","",IF(F112="","A CONTROLER",IF(NOT(ISNUMBER(F112)),"TEXTE",IF(OR(W112="",W112&lt;=0),"COMMANDE COUVERTS INCOMPLETE",IF(G112="","UNITE MANQUANTE",IF(COUNTIF(B384:B428,AE112)=0,"UNITE A CONTROLER","OK")))))),N("Z6"))</f>
        <v/>
      </c>
      <c r="AD112" s="144" t="str">
        <f>IF(1=1,IF(E112="","",AD83),N("AB35"))</f>
        <v/>
      </c>
      <c r="AE112" s="125" t="str">
        <f>IF(1=1,IF(G112="","",UPPER(TRIM(SUBSTITUTE(SUBSTITUTE(G112&amp;"",CHAR(160)," ")," "," ")))),N("AC35"))</f>
        <v/>
      </c>
      <c r="AG112" s="244" t="s">
        <v>56</v>
      </c>
    </row>
    <row r="113" spans="1:33" ht="15.75" x14ac:dyDescent="0.25">
      <c r="A113" s="126" t="str">
        <f>IF(1=1,IF(E113="","",A83),N("A36"))</f>
        <v/>
      </c>
      <c r="B113" s="127" t="str">
        <f>IF(1=1,IF(E113="","",B83),N("B36"))</f>
        <v/>
      </c>
      <c r="C113" s="127"/>
      <c r="D113" s="129" t="str">
        <f>IF(ISBLANK(E113),"",LARGE(D83:D112,1)+1)</f>
        <v/>
      </c>
      <c r="E113" s="130"/>
      <c r="F113" s="131"/>
      <c r="G113" s="170"/>
      <c r="H113" s="105"/>
      <c r="I113" s="132" t="str">
        <f>IF(1=1,IF(E113="","",I83),N("H36"))</f>
        <v/>
      </c>
      <c r="J113" s="133" t="str">
        <f>IF(1=1,IF(E113="","",J83),N("I36"))</f>
        <v/>
      </c>
      <c r="K113" s="134" t="str">
        <f>IF(1=1,IF(E113="","",K83),N("J36"))</f>
        <v/>
      </c>
      <c r="L113" s="135" t="str">
        <f>IF(1=1,IF(OR(J113="",O113="",NOT(ISNUMBER(J113)),NOT(ISNUMBER(O113)),J113=0),"",O113/J113),N("L36"))</f>
        <v/>
      </c>
      <c r="M113" s="136" t="str">
        <f>IF(1=1,IF(OR(L113="",NOT(ISNUMBER(F113))),"",F113*L113*IFERROR(INDEX(D384:D428,MATCH(AE113,B384:B428,0)),1)),N("M13"))</f>
        <v/>
      </c>
      <c r="N113" s="137" t="str">
        <f>IF(1=1,IF(F113="","",IF(G113="","",IFERROR(INDEX(E384:E428,MATCH(AE113,B384:B428,0)),G113&amp;""))),N("N6"))</f>
        <v/>
      </c>
      <c r="O113" s="138" t="str">
        <f>IF(1=1,IF(E113="","",O83),N("K36"))</f>
        <v/>
      </c>
      <c r="P113" s="139" t="str">
        <f>IF(1=1,IF(M113="","",IF(AND(ISNUMBER(M113),M113&lt;1,N113="kg"),MAX(1,ROUND(M113*1000,0)),IF(AND(ISNUMBER(M113),M113&lt;1,N113="L"),MAX(1,ROUND(M113*100,0)),ROUND(M113,3)))),N("O36"))</f>
        <v/>
      </c>
      <c r="Q113" s="140" t="str">
        <f>IF(1=1,IF(M113="","",IF(AND(ISNUMBER(M113),M113&lt;1,N113="kg"),"g",IF(AND(ISNUMBER(M113),M113&lt;1,N113="L"),"cl",N113))),N("P36"))</f>
        <v/>
      </c>
      <c r="R113" s="161" t="str">
        <f>IF(1=1,IF(E113="","",IF(F113="","A CONTROLER",IF(NOT(ISNUMBER(F113)),"TEXTE",IF(OR(L113="",L113&lt;=0),"COMMANDE PRINCIPALE INCOMPLETE",IF(G113="","UNITE MANQUANTE",IF(COUNTIF(B384:B428,AE113)=0,"UNITE A CONTROLER","OK")))))),N("Q9"))</f>
        <v/>
      </c>
      <c r="S113" s="105"/>
      <c r="T113" s="141">
        <f t="shared" si="13"/>
        <v>0</v>
      </c>
      <c r="U113" s="133" t="str">
        <f>IF(1=1,IF(E113="","",U83),N("S36"))</f>
        <v/>
      </c>
      <c r="V113" s="133" t="str">
        <f>IF(1=1,IF(E113="","",V83),N("T36"))</f>
        <v/>
      </c>
      <c r="W113" s="135" t="str">
        <f>IF(1=1,IF(OR(U113="",V113="",NOT(ISNUMBER(U113)),NOT(ISNUMBER(V113)),U113=0),"",V113/U113),N("U36"))</f>
        <v/>
      </c>
      <c r="X113" s="136" t="str">
        <f>IF(1=1,IF(OR(W113="",NOT(ISNUMBER(F113))),"",F113*W113*IFERROR(INDEX(D384:D428,MATCH(AE113,B384:B428,0)),1)),N("V7"))</f>
        <v/>
      </c>
      <c r="Y113" s="137" t="str">
        <f>IF(1=1,IF(F113="","",IF(G113="","",IFERROR(INDEX(E384:E428,MATCH(AE113,B384:B428,0)),G113&amp;""))),N("W6"))</f>
        <v/>
      </c>
      <c r="Z113" s="142" t="str">
        <f>IF(1=1,IF(X113="","",IF(AND(ISNUMBER(X113),X113&lt;1,Y113="kg"),MAX(1,ROUND(X113*1000,0)),IF(AND(ISNUMBER(X113),X113&lt;1,Y113="L"),MAX(1,ROUND(X113*100,0)),ROUND(X113,3)))),N("X36"))</f>
        <v/>
      </c>
      <c r="AA113" s="143" t="str">
        <f>IF(1=1,IF(X113="","",IF(AND(ISNUMBER(X113),X113&lt;1,Y113="kg"),"g",IF(AND(ISNUMBER(X113),X113&lt;1,Y113="L"),"cl",Y113))),N("Y36"))</f>
        <v/>
      </c>
      <c r="AB113" s="123" t="str">
        <f>IF(1=1,IF(E113="","",IF(F113="","A CONTROLER",IF(NOT(ISNUMBER(F113)),"TEXTE",IF(OR(W113="",W113&lt;=0),"COMMANDE COUVERTS INCOMPLETE",IF(G113="","UNITE MANQUANTE",IF(COUNTIF(B384:B428,AE113)=0,"UNITE A CONTROLER","OK")))))),N("Z6"))</f>
        <v/>
      </c>
      <c r="AD113" s="144" t="str">
        <f>IF(1=1,IF(E113="","",AD83),N("AB36"))</f>
        <v/>
      </c>
      <c r="AE113" s="125" t="str">
        <f>IF(1=1,IF(G113="","",UPPER(TRIM(SUBSTITUTE(SUBSTITUTE(G113&amp;"",CHAR(160)," ")," "," ")))),N("AC36"))</f>
        <v/>
      </c>
      <c r="AG113" s="244" t="s">
        <v>58</v>
      </c>
    </row>
    <row r="114" spans="1:33" ht="15.75" x14ac:dyDescent="0.25">
      <c r="A114" s="126" t="str">
        <f>IF(1=1,IF(E114="","",A83),N("A37"))</f>
        <v/>
      </c>
      <c r="B114" s="127" t="str">
        <f>IF(1=1,IF(E114="","",B83),N("B37"))</f>
        <v/>
      </c>
      <c r="C114" s="127"/>
      <c r="D114" s="129" t="str">
        <f>IF(ISBLANK(E114),"",LARGE(D83:D113,1)+1)</f>
        <v/>
      </c>
      <c r="E114" s="130"/>
      <c r="F114" s="131"/>
      <c r="G114" s="170"/>
      <c r="H114" s="105"/>
      <c r="I114" s="132" t="str">
        <f>IF(1=1,IF(E114="","",I83),N("H37"))</f>
        <v/>
      </c>
      <c r="J114" s="133" t="str">
        <f>IF(1=1,IF(E114="","",J83),N("I37"))</f>
        <v/>
      </c>
      <c r="K114" s="134" t="str">
        <f>IF(1=1,IF(E114="","",K83),N("J37"))</f>
        <v/>
      </c>
      <c r="L114" s="135" t="str">
        <f>IF(1=1,IF(OR(J114="",O114="",NOT(ISNUMBER(J114)),NOT(ISNUMBER(O114)),J114=0),"",O114/J114),N("L37"))</f>
        <v/>
      </c>
      <c r="M114" s="136" t="str">
        <f>IF(1=1,IF(OR(L114="",NOT(ISNUMBER(F114))),"",F114*L114*IFERROR(INDEX(D384:D428,MATCH(AE114,B384:B428,0)),1)),N("M13"))</f>
        <v/>
      </c>
      <c r="N114" s="137" t="str">
        <f>IF(1=1,IF(F114="","",IF(G114="","",IFERROR(INDEX(E384:E428,MATCH(AE114,B384:B428,0)),G114&amp;""))),N("N6"))</f>
        <v/>
      </c>
      <c r="O114" s="138" t="str">
        <f>IF(1=1,IF(E114="","",O83),N("K37"))</f>
        <v/>
      </c>
      <c r="P114" s="139" t="str">
        <f>IF(1=1,IF(M114="","",IF(AND(ISNUMBER(M114),M114&lt;1,N114="kg"),MAX(1,ROUND(M114*1000,0)),IF(AND(ISNUMBER(M114),M114&lt;1,N114="L"),MAX(1,ROUND(M114*100,0)),ROUND(M114,3)))),N("O37"))</f>
        <v/>
      </c>
      <c r="Q114" s="140" t="str">
        <f>IF(1=1,IF(M114="","",IF(AND(ISNUMBER(M114),M114&lt;1,N114="kg"),"g",IF(AND(ISNUMBER(M114),M114&lt;1,N114="L"),"cl",N114))),N("P37"))</f>
        <v/>
      </c>
      <c r="R114" s="161" t="str">
        <f>IF(1=1,IF(E114="","",IF(F114="","A CONTROLER",IF(NOT(ISNUMBER(F114)),"TEXTE",IF(OR(L114="",L114&lt;=0),"COMMANDE PRINCIPALE INCOMPLETE",IF(G114="","UNITE MANQUANTE",IF(COUNTIF(B384:B428,AE114)=0,"UNITE A CONTROLER","OK")))))),N("Q9"))</f>
        <v/>
      </c>
      <c r="S114" s="105"/>
      <c r="T114" s="141">
        <f t="shared" si="13"/>
        <v>0</v>
      </c>
      <c r="U114" s="133" t="str">
        <f>IF(1=1,IF(E114="","",U83),N("S37"))</f>
        <v/>
      </c>
      <c r="V114" s="133" t="str">
        <f>IF(1=1,IF(E114="","",V83),N("T37"))</f>
        <v/>
      </c>
      <c r="W114" s="135" t="str">
        <f>IF(1=1,IF(OR(U114="",V114="",NOT(ISNUMBER(U114)),NOT(ISNUMBER(V114)),U114=0),"",V114/U114),N("U37"))</f>
        <v/>
      </c>
      <c r="X114" s="136" t="str">
        <f>IF(1=1,IF(OR(W114="",NOT(ISNUMBER(F114))),"",F114*W114*IFERROR(INDEX(D384:D428,MATCH(AE114,B384:B428,0)),1)),N("V7"))</f>
        <v/>
      </c>
      <c r="Y114" s="137" t="str">
        <f>IF(1=1,IF(F114="","",IF(G114="","",IFERROR(INDEX(E384:E428,MATCH(AE114,B384:B428,0)),G114&amp;""))),N("W6"))</f>
        <v/>
      </c>
      <c r="Z114" s="142" t="str">
        <f>IF(1=1,IF(X114="","",IF(AND(ISNUMBER(X114),X114&lt;1,Y114="kg"),MAX(1,ROUND(X114*1000,0)),IF(AND(ISNUMBER(X114),X114&lt;1,Y114="L"),MAX(1,ROUND(X114*100,0)),ROUND(X114,3)))),N("X37"))</f>
        <v/>
      </c>
      <c r="AA114" s="143" t="str">
        <f>IF(1=1,IF(X114="","",IF(AND(ISNUMBER(X114),X114&lt;1,Y114="kg"),"g",IF(AND(ISNUMBER(X114),X114&lt;1,Y114="L"),"cl",Y114))),N("Y37"))</f>
        <v/>
      </c>
      <c r="AB114" s="123" t="str">
        <f>IF(1=1,IF(E114="","",IF(F114="","A CONTROLER",IF(NOT(ISNUMBER(F114)),"TEXTE",IF(OR(W114="",W114&lt;=0),"COMMANDE COUVERTS INCOMPLETE",IF(G114="","UNITE MANQUANTE",IF(COUNTIF(B384:B428,AE114)=0,"UNITE A CONTROLER","OK")))))),N("Z6"))</f>
        <v/>
      </c>
      <c r="AD114" s="144" t="str">
        <f>IF(1=1,IF(E114="","",AD83),N("AB37"))</f>
        <v/>
      </c>
      <c r="AE114" s="125" t="str">
        <f>IF(1=1,IF(G114="","",UPPER(TRIM(SUBSTITUTE(SUBSTITUTE(G114&amp;"",CHAR(160)," ")," "," ")))),N("AC37"))</f>
        <v/>
      </c>
      <c r="AG114" s="244" t="s">
        <v>60</v>
      </c>
    </row>
    <row r="115" spans="1:33" ht="15.75" x14ac:dyDescent="0.25">
      <c r="A115" s="126" t="str">
        <f>IF(1=1,IF(E115="","",A83),N("A38"))</f>
        <v/>
      </c>
      <c r="B115" s="127" t="str">
        <f>IF(1=1,IF(E115="","",B83),N("B38"))</f>
        <v/>
      </c>
      <c r="C115" s="127"/>
      <c r="D115" s="129" t="str">
        <f>IF(ISBLANK(E115),"",LARGE(D83:D114,1)+1)</f>
        <v/>
      </c>
      <c r="E115" s="130"/>
      <c r="F115" s="131"/>
      <c r="G115" s="170"/>
      <c r="H115" s="105"/>
      <c r="I115" s="132" t="str">
        <f>IF(1=1,IF(E115="","",I83),N("H38"))</f>
        <v/>
      </c>
      <c r="J115" s="133" t="str">
        <f>IF(1=1,IF(E115="","",J83),N("I38"))</f>
        <v/>
      </c>
      <c r="K115" s="134" t="str">
        <f>IF(1=1,IF(E115="","",K83),N("J38"))</f>
        <v/>
      </c>
      <c r="L115" s="135" t="str">
        <f>IF(1=1,IF(OR(J115="",O115="",NOT(ISNUMBER(J115)),NOT(ISNUMBER(O115)),J115=0),"",O115/J115),N("L38"))</f>
        <v/>
      </c>
      <c r="M115" s="136" t="str">
        <f>IF(1=1,IF(OR(L115="",NOT(ISNUMBER(F115))),"",F115*L115*IFERROR(INDEX(D384:D428,MATCH(AE115,B384:B428,0)),1)),N("M13"))</f>
        <v/>
      </c>
      <c r="N115" s="137" t="str">
        <f>IF(1=1,IF(F115="","",IF(G115="","",IFERROR(INDEX(E384:E428,MATCH(AE115,B384:B428,0)),G115&amp;""))),N("N6"))</f>
        <v/>
      </c>
      <c r="O115" s="138" t="str">
        <f>IF(1=1,IF(E115="","",O83),N("K38"))</f>
        <v/>
      </c>
      <c r="P115" s="139" t="str">
        <f>IF(1=1,IF(M115="","",IF(AND(ISNUMBER(M115),M115&lt;1,N115="kg"),MAX(1,ROUND(M115*1000,0)),IF(AND(ISNUMBER(M115),M115&lt;1,N115="L"),MAX(1,ROUND(M115*100,0)),ROUND(M115,3)))),N("O38"))</f>
        <v/>
      </c>
      <c r="Q115" s="140" t="str">
        <f>IF(1=1,IF(M115="","",IF(AND(ISNUMBER(M115),M115&lt;1,N115="kg"),"g",IF(AND(ISNUMBER(M115),M115&lt;1,N115="L"),"cl",N115))),N("P38"))</f>
        <v/>
      </c>
      <c r="R115" s="161" t="str">
        <f>IF(1=1,IF(E115="","",IF(F115="","A CONTROLER",IF(NOT(ISNUMBER(F115)),"TEXTE",IF(OR(L115="",L115&lt;=0),"COMMANDE PRINCIPALE INCOMPLETE",IF(G115="","UNITE MANQUANTE",IF(COUNTIF(B384:B428,AE115)=0,"UNITE A CONTROLER","OK")))))),N("Q9"))</f>
        <v/>
      </c>
      <c r="S115" s="105"/>
      <c r="T115" s="141">
        <f t="shared" si="13"/>
        <v>0</v>
      </c>
      <c r="U115" s="133" t="str">
        <f>IF(1=1,IF(E115="","",U83),N("S38"))</f>
        <v/>
      </c>
      <c r="V115" s="133" t="str">
        <f>IF(1=1,IF(E115="","",V83),N("T38"))</f>
        <v/>
      </c>
      <c r="W115" s="135" t="str">
        <f>IF(1=1,IF(OR(U115="",V115="",NOT(ISNUMBER(U115)),NOT(ISNUMBER(V115)),U115=0),"",V115/U115),N("U38"))</f>
        <v/>
      </c>
      <c r="X115" s="136" t="str">
        <f>IF(1=1,IF(OR(W115="",NOT(ISNUMBER(F115))),"",F115*W115*IFERROR(INDEX(D384:D428,MATCH(AE115,B384:B428,0)),1)),N("V7"))</f>
        <v/>
      </c>
      <c r="Y115" s="137" t="str">
        <f>IF(1=1,IF(F115="","",IF(G115="","",IFERROR(INDEX(E384:E428,MATCH(AE115,B384:B428,0)),G115&amp;""))),N("W6"))</f>
        <v/>
      </c>
      <c r="Z115" s="142" t="str">
        <f>IF(1=1,IF(X115="","",IF(AND(ISNUMBER(X115),X115&lt;1,Y115="kg"),MAX(1,ROUND(X115*1000,0)),IF(AND(ISNUMBER(X115),X115&lt;1,Y115="L"),MAX(1,ROUND(X115*100,0)),ROUND(X115,3)))),N("X38"))</f>
        <v/>
      </c>
      <c r="AA115" s="143" t="str">
        <f>IF(1=1,IF(X115="","",IF(AND(ISNUMBER(X115),X115&lt;1,Y115="kg"),"g",IF(AND(ISNUMBER(X115),X115&lt;1,Y115="L"),"cl",Y115))),N("Y38"))</f>
        <v/>
      </c>
      <c r="AB115" s="123" t="str">
        <f>IF(1=1,IF(E115="","",IF(F115="","A CONTROLER",IF(NOT(ISNUMBER(F115)),"TEXTE",IF(OR(W115="",W115&lt;=0),"COMMANDE COUVERTS INCOMPLETE",IF(G115="","UNITE MANQUANTE",IF(COUNTIF(B384:B428,AE115)=0,"UNITE A CONTROLER","OK")))))),N("Z6"))</f>
        <v/>
      </c>
      <c r="AD115" s="144" t="str">
        <f>IF(1=1,IF(E115="","",AD83),N("AB38"))</f>
        <v/>
      </c>
      <c r="AE115" s="125" t="str">
        <f>IF(1=1,IF(G115="","",UPPER(TRIM(SUBSTITUTE(SUBSTITUTE(G115&amp;"",CHAR(160)," ")," "," ")))),N("AC38"))</f>
        <v/>
      </c>
      <c r="AG115" s="244" t="s">
        <v>62</v>
      </c>
    </row>
    <row r="116" spans="1:33" ht="15.75" x14ac:dyDescent="0.25">
      <c r="A116" s="126" t="str">
        <f>IF(1=1,IF(E116="","",A83),N("A39"))</f>
        <v/>
      </c>
      <c r="B116" s="127" t="str">
        <f>IF(1=1,IF(E116="","",B83),N("B39"))</f>
        <v/>
      </c>
      <c r="C116" s="127"/>
      <c r="D116" s="129" t="str">
        <f>IF(ISBLANK(E116),"",LARGE(D83:D115,1)+1)</f>
        <v/>
      </c>
      <c r="E116" s="130"/>
      <c r="F116" s="131"/>
      <c r="G116" s="170"/>
      <c r="H116" s="105"/>
      <c r="I116" s="132" t="str">
        <f>IF(1=1,IF(E116="","",I83),N("H39"))</f>
        <v/>
      </c>
      <c r="J116" s="133" t="str">
        <f>IF(1=1,IF(E116="","",J83),N("I39"))</f>
        <v/>
      </c>
      <c r="K116" s="134" t="str">
        <f>IF(1=1,IF(E116="","",K83),N("J39"))</f>
        <v/>
      </c>
      <c r="L116" s="135" t="str">
        <f>IF(1=1,IF(OR(J116="",O116="",NOT(ISNUMBER(J116)),NOT(ISNUMBER(O116)),J116=0),"",O116/J116),N("L39"))</f>
        <v/>
      </c>
      <c r="M116" s="136" t="str">
        <f>IF(1=1,IF(OR(L116="",NOT(ISNUMBER(F116))),"",F116*L116*IFERROR(INDEX(D384:D428,MATCH(AE116,B384:B428,0)),1)),N("M13"))</f>
        <v/>
      </c>
      <c r="N116" s="137" t="str">
        <f>IF(1=1,IF(F116="","",IF(G116="","",IFERROR(INDEX(E384:E428,MATCH(AE116,B384:B428,0)),G116&amp;""))),N("N6"))</f>
        <v/>
      </c>
      <c r="O116" s="138" t="str">
        <f>IF(1=1,IF(E116="","",O83),N("K39"))</f>
        <v/>
      </c>
      <c r="P116" s="139" t="str">
        <f>IF(1=1,IF(M116="","",IF(AND(ISNUMBER(M116),M116&lt;1,N116="kg"),MAX(1,ROUND(M116*1000,0)),IF(AND(ISNUMBER(M116),M116&lt;1,N116="L"),MAX(1,ROUND(M116*100,0)),ROUND(M116,3)))),N("O39"))</f>
        <v/>
      </c>
      <c r="Q116" s="140" t="str">
        <f>IF(1=1,IF(M116="","",IF(AND(ISNUMBER(M116),M116&lt;1,N116="kg"),"g",IF(AND(ISNUMBER(M116),M116&lt;1,N116="L"),"cl",N116))),N("P39"))</f>
        <v/>
      </c>
      <c r="R116" s="161" t="str">
        <f>IF(1=1,IF(E116="","",IF(F116="","A CONTROLER",IF(NOT(ISNUMBER(F116)),"TEXTE",IF(OR(L116="",L116&lt;=0),"COMMANDE PRINCIPALE INCOMPLETE",IF(G116="","UNITE MANQUANTE",IF(COUNTIF(B384:B428,AE116)=0,"UNITE A CONTROLER","OK")))))),N("Q9"))</f>
        <v/>
      </c>
      <c r="S116" s="105"/>
      <c r="T116" s="141">
        <f t="shared" si="13"/>
        <v>0</v>
      </c>
      <c r="U116" s="133" t="str">
        <f>IF(1=1,IF(E116="","",U83),N("S39"))</f>
        <v/>
      </c>
      <c r="V116" s="133" t="str">
        <f>IF(1=1,IF(E116="","",V83),N("T39"))</f>
        <v/>
      </c>
      <c r="W116" s="135" t="str">
        <f>IF(1=1,IF(OR(U116="",V116="",NOT(ISNUMBER(U116)),NOT(ISNUMBER(V116)),U116=0),"",V116/U116),N("U39"))</f>
        <v/>
      </c>
      <c r="X116" s="136" t="str">
        <f>IF(1=1,IF(OR(W116="",NOT(ISNUMBER(F116))),"",F116*W116*IFERROR(INDEX(D384:D428,MATCH(AE116,B384:B428,0)),1)),N("V7"))</f>
        <v/>
      </c>
      <c r="Y116" s="137" t="str">
        <f>IF(1=1,IF(F116="","",IF(G116="","",IFERROR(INDEX(E384:E428,MATCH(AE116,B384:B428,0)),G116&amp;""))),N("W6"))</f>
        <v/>
      </c>
      <c r="Z116" s="142" t="str">
        <f>IF(1=1,IF(X116="","",IF(AND(ISNUMBER(X116),X116&lt;1,Y116="kg"),MAX(1,ROUND(X116*1000,0)),IF(AND(ISNUMBER(X116),X116&lt;1,Y116="L"),MAX(1,ROUND(X116*100,0)),ROUND(X116,3)))),N("X39"))</f>
        <v/>
      </c>
      <c r="AA116" s="143" t="str">
        <f>IF(1=1,IF(X116="","",IF(AND(ISNUMBER(X116),X116&lt;1,Y116="kg"),"g",IF(AND(ISNUMBER(X116),X116&lt;1,Y116="L"),"cl",Y116))),N("Y39"))</f>
        <v/>
      </c>
      <c r="AB116" s="123" t="str">
        <f>IF(1=1,IF(E116="","",IF(F116="","A CONTROLER",IF(NOT(ISNUMBER(F116)),"TEXTE",IF(OR(W116="",W116&lt;=0),"COMMANDE COUVERTS INCOMPLETE",IF(G116="","UNITE MANQUANTE",IF(COUNTIF(B384:B428,AE116)=0,"UNITE A CONTROLER","OK")))))),N("Z6"))</f>
        <v/>
      </c>
      <c r="AD116" s="144" t="str">
        <f>IF(1=1,IF(E116="","",AD83),N("AB39"))</f>
        <v/>
      </c>
      <c r="AE116" s="125" t="str">
        <f>IF(1=1,IF(G116="","",UPPER(TRIM(SUBSTITUTE(SUBSTITUTE(G116&amp;"",CHAR(160)," ")," "," ")))),N("AC39"))</f>
        <v/>
      </c>
      <c r="AG116" s="244" t="s">
        <v>64</v>
      </c>
    </row>
    <row r="117" spans="1:33" ht="24" customHeight="1" x14ac:dyDescent="0.25">
      <c r="A117" s="126" t="str">
        <f>IF(1=1,IF(E117="","",A83),N("A40"))</f>
        <v/>
      </c>
      <c r="B117" s="127" t="str">
        <f>IF(1=1,IF(E117="","",B83),N("B40"))</f>
        <v/>
      </c>
      <c r="C117" s="127"/>
      <c r="D117" s="129" t="str">
        <f>IF(ISBLANK(E117),"",LARGE(D83:D116,1)+1)</f>
        <v/>
      </c>
      <c r="E117" s="130"/>
      <c r="F117" s="131"/>
      <c r="G117" s="170"/>
      <c r="H117" s="105"/>
      <c r="I117" s="132" t="str">
        <f>IF(1=1,IF(E117="","",I83),N("H40"))</f>
        <v/>
      </c>
      <c r="J117" s="133" t="str">
        <f>IF(1=1,IF(E117="","",J83),N("I40"))</f>
        <v/>
      </c>
      <c r="K117" s="134" t="str">
        <f>IF(1=1,IF(E117="","",K83),N("J40"))</f>
        <v/>
      </c>
      <c r="L117" s="135" t="str">
        <f>IF(1=1,IF(OR(J117="",O117="",NOT(ISNUMBER(J117)),NOT(ISNUMBER(O117)),J117=0),"",O117/J117),N("L40"))</f>
        <v/>
      </c>
      <c r="M117" s="136" t="str">
        <f>IF(1=1,IF(OR(L117="",NOT(ISNUMBER(F117))),"",F117*L117*IFERROR(INDEX(D384:D428,MATCH(AE117,B384:B428,0)),1)),N("M13"))</f>
        <v/>
      </c>
      <c r="N117" s="137" t="str">
        <f>IF(1=1,IF(F117="","",IF(G117="","",IFERROR(INDEX(E384:E428,MATCH(AE117,B384:B428,0)),G117&amp;""))),N("N6"))</f>
        <v/>
      </c>
      <c r="O117" s="138" t="str">
        <f>IF(1=1,IF(E117="","",O83),N("K40"))</f>
        <v/>
      </c>
      <c r="P117" s="139" t="str">
        <f>IF(1=1,IF(M117="","",IF(AND(ISNUMBER(M117),M117&lt;1,N117="kg"),MAX(1,ROUND(M117*1000,0)),IF(AND(ISNUMBER(M117),M117&lt;1,N117="L"),MAX(1,ROUND(M117*100,0)),ROUND(M117,3)))),N("O40"))</f>
        <v/>
      </c>
      <c r="Q117" s="140" t="str">
        <f>IF(1=1,IF(M117="","",IF(AND(ISNUMBER(M117),M117&lt;1,N117="kg"),"g",IF(AND(ISNUMBER(M117),M117&lt;1,N117="L"),"cl",N117))),N("P40"))</f>
        <v/>
      </c>
      <c r="R117" s="161" t="str">
        <f>IF(1=1,IF(E117="","",IF(F117="","A CONTROLER",IF(NOT(ISNUMBER(F117)),"TEXTE",IF(OR(L117="",L117&lt;=0),"COMMANDE PRINCIPALE INCOMPLETE",IF(G117="","UNITE MANQUANTE",IF(COUNTIF(B384:B428,AE117)=0,"UNITE A CONTROLER","OK")))))),N("Q9"))</f>
        <v/>
      </c>
      <c r="S117" s="105"/>
      <c r="T117" s="141">
        <f t="shared" si="13"/>
        <v>0</v>
      </c>
      <c r="U117" s="133" t="str">
        <f>IF(1=1,IF(E117="","",U83),N("S40"))</f>
        <v/>
      </c>
      <c r="V117" s="133" t="str">
        <f>IF(1=1,IF(E117="","",V83),N("T40"))</f>
        <v/>
      </c>
      <c r="W117" s="135" t="str">
        <f>IF(1=1,IF(OR(U117="",V117="",NOT(ISNUMBER(U117)),NOT(ISNUMBER(V117)),U117=0),"",V117/U117),N("U40"))</f>
        <v/>
      </c>
      <c r="X117" s="136" t="str">
        <f>IF(1=1,IF(OR(W117="",NOT(ISNUMBER(F117))),"",F117*W117*IFERROR(INDEX(D384:D428,MATCH(AE117,B384:B428,0)),1)),N("V7"))</f>
        <v/>
      </c>
      <c r="Y117" s="137" t="str">
        <f>IF(1=1,IF(F117="","",IF(G117="","",IFERROR(INDEX(E384:E428,MATCH(AE117,B384:B428,0)),G117&amp;""))),N("W6"))</f>
        <v/>
      </c>
      <c r="Z117" s="142" t="str">
        <f>IF(1=1,IF(X117="","",IF(AND(ISNUMBER(X117),X117&lt;1,Y117="kg"),MAX(1,ROUND(X117*1000,0)),IF(AND(ISNUMBER(X117),X117&lt;1,Y117="L"),MAX(1,ROUND(X117*100,0)),ROUND(X117,3)))),N("X40"))</f>
        <v/>
      </c>
      <c r="AA117" s="143" t="str">
        <f>IF(1=1,IF(X117="","",IF(AND(ISNUMBER(X117),X117&lt;1,Y117="kg"),"g",IF(AND(ISNUMBER(X117),X117&lt;1,Y117="L"),"cl",Y117))),N("Y40"))</f>
        <v/>
      </c>
      <c r="AB117" s="123" t="str">
        <f>IF(1=1,IF(E117="","",IF(F117="","A CONTROLER",IF(NOT(ISNUMBER(F117)),"TEXTE",IF(OR(W117="",W117&lt;=0),"COMMANDE COUVERTS INCOMPLETE",IF(G117="","UNITE MANQUANTE",IF(COUNTIF(B384:B428,AE117)=0,"UNITE A CONTROLER","OK")))))),N("Z6"))</f>
        <v/>
      </c>
      <c r="AD117" s="144" t="str">
        <f>IF(1=1,IF(E117="","",AD83),N("AB40"))</f>
        <v/>
      </c>
      <c r="AE117" s="125" t="str">
        <f>IF(1=1,IF(G117="","",UPPER(TRIM(SUBSTITUTE(SUBSTITUTE(G117&amp;"",CHAR(160)," ")," "," ")))),N("AC40"))</f>
        <v/>
      </c>
      <c r="AG117" s="244" t="s">
        <v>66</v>
      </c>
    </row>
    <row r="118" spans="1:33" ht="23.25" x14ac:dyDescent="0.25">
      <c r="A118" s="85"/>
      <c r="B118" s="86" t="s">
        <v>227</v>
      </c>
      <c r="C118" s="87"/>
      <c r="D118" s="87" t="s">
        <v>228</v>
      </c>
      <c r="E118" s="87"/>
      <c r="F118" s="87"/>
      <c r="G118" s="87"/>
      <c r="H118" s="88"/>
      <c r="I118" s="87"/>
      <c r="J118" s="87"/>
      <c r="K118" s="87"/>
      <c r="L118" s="87"/>
      <c r="M118" s="87"/>
      <c r="N118" s="87"/>
      <c r="O118" s="87"/>
      <c r="P118" s="87" t="str">
        <f>D118</f>
        <v>HORS D'ŒUVRES - FROIDS</v>
      </c>
      <c r="Q118" s="87"/>
      <c r="R118" s="87"/>
      <c r="S118" s="88"/>
      <c r="T118" s="89" t="s">
        <v>664</v>
      </c>
      <c r="U118" s="90" cm="1">
        <f t="array" ref="U118">SUMPRODUCT(LEN(E120:E154)-LEN(SUBSTITUTE(E120:E154,"*","")))</f>
        <v>0</v>
      </c>
      <c r="V118" s="87"/>
      <c r="W118" s="87" t="str">
        <f>D118</f>
        <v>HORS D'ŒUVRES - FROIDS</v>
      </c>
      <c r="X118" s="87"/>
      <c r="Y118" s="87"/>
      <c r="Z118" s="87"/>
      <c r="AA118" s="87"/>
      <c r="AB118" s="87"/>
      <c r="AC118" s="87"/>
      <c r="AD118" s="87"/>
      <c r="AE118" s="91" t="str">
        <f>B120</f>
        <v>NOM DE LA RECETTE À SAISIR</v>
      </c>
      <c r="AG118" s="244" t="s">
        <v>68</v>
      </c>
    </row>
    <row r="119" spans="1:33" ht="32.25" thickBot="1" x14ac:dyDescent="0.3">
      <c r="A119" s="92" t="s">
        <v>155</v>
      </c>
      <c r="B119" s="92" t="s">
        <v>1</v>
      </c>
      <c r="C119" s="92"/>
      <c r="D119" s="92" t="s">
        <v>2</v>
      </c>
      <c r="E119" s="92" t="s">
        <v>117</v>
      </c>
      <c r="F119" s="92" t="s">
        <v>3</v>
      </c>
      <c r="G119" s="92" t="s">
        <v>4</v>
      </c>
      <c r="H119" s="81"/>
      <c r="I119" s="157" t="s">
        <v>5</v>
      </c>
      <c r="J119" s="92" t="s">
        <v>114</v>
      </c>
      <c r="K119" s="92" t="s">
        <v>4</v>
      </c>
      <c r="L119" s="92" t="s">
        <v>6</v>
      </c>
      <c r="M119" s="94" t="s">
        <v>7</v>
      </c>
      <c r="N119" s="94" t="s">
        <v>116</v>
      </c>
      <c r="O119" s="95" t="s">
        <v>115</v>
      </c>
      <c r="P119" s="96" t="s">
        <v>8</v>
      </c>
      <c r="Q119" s="97" t="s">
        <v>9</v>
      </c>
      <c r="R119" s="92" t="s">
        <v>10</v>
      </c>
      <c r="S119" s="81"/>
      <c r="T119" s="92" t="s">
        <v>117</v>
      </c>
      <c r="U119" s="98" t="s">
        <v>11</v>
      </c>
      <c r="V119" s="95" t="s">
        <v>12</v>
      </c>
      <c r="W119" s="92" t="s">
        <v>13</v>
      </c>
      <c r="X119" s="94" t="s">
        <v>7</v>
      </c>
      <c r="Y119" s="94" t="s">
        <v>116</v>
      </c>
      <c r="Z119" s="99" t="s">
        <v>8</v>
      </c>
      <c r="AA119" s="97" t="s">
        <v>9</v>
      </c>
      <c r="AB119" s="99" t="s">
        <v>10</v>
      </c>
      <c r="AC119" s="240"/>
      <c r="AD119" s="92" t="s">
        <v>14</v>
      </c>
      <c r="AE119" s="92" t="s">
        <v>15</v>
      </c>
      <c r="AG119" s="244" t="s">
        <v>70</v>
      </c>
    </row>
    <row r="120" spans="1:33" ht="18.75" x14ac:dyDescent="0.25">
      <c r="A120" s="158" t="s">
        <v>5640</v>
      </c>
      <c r="B120" s="101" t="s">
        <v>20</v>
      </c>
      <c r="C120" s="101"/>
      <c r="D120" s="102">
        <v>0</v>
      </c>
      <c r="E120" s="103" t="s">
        <v>21</v>
      </c>
      <c r="F120" s="104">
        <v>10</v>
      </c>
      <c r="G120" s="8" t="s">
        <v>119</v>
      </c>
      <c r="H120" s="105"/>
      <c r="I120" s="106" t="str">
        <f>E120</f>
        <v>ÉLÉMENT PRINCIPAL À SAISIR</v>
      </c>
      <c r="J120" s="107">
        <f>F120</f>
        <v>10</v>
      </c>
      <c r="K120" s="108" t="str">
        <f>G120</f>
        <v>Quoi ?</v>
      </c>
      <c r="L120" s="109">
        <f>IF(1=1,IF(OR(J120="",O120="",NOT(ISNUMBER(J120)),NOT(ISNUMBER(O120)),J120=0),"",O120/J120),N("L6"))</f>
        <v>15</v>
      </c>
      <c r="M120" s="110">
        <f>IF(1=1,IF(OR(L120="",NOT(ISNUMBER(F120))),"",F120*L120*IFERROR(INDEX(D384:D428,MATCH(AE120,B384:B428,0)),1)),N("M13"))</f>
        <v>150</v>
      </c>
      <c r="N120" s="111" t="str">
        <f>IF(1=1,IF(F120="","",IF(G120="","",IFERROR(INDEX(E384:E428,MATCH(AE120,B384:B428,0)),G120&amp;""))),N("N6"))</f>
        <v>Quoi ?</v>
      </c>
      <c r="O120" s="112">
        <v>150</v>
      </c>
      <c r="P120" s="113">
        <f>IF(1=1,IF(M120="","",IF(AND(ISNUMBER(M120),M120&lt;1,N120="kg"),MAX(1,ROUND(M120*1000,0)),IF(AND(ISNUMBER(M120),M120&lt;1,N120="L"),MAX(1,ROUND(M120*100,0)),ROUND(M120,3)))),N("O6"))</f>
        <v>150</v>
      </c>
      <c r="Q120" s="114" t="str">
        <f>IF(1=1,IF(M120="","",IF(AND(ISNUMBER(M120),M120&lt;1,N120="kg"),"g",IF(AND(ISNUMBER(M120),M120&lt;1,N120="L"),"cl",N120))),N("P6"))</f>
        <v>Quoi ?</v>
      </c>
      <c r="R120" s="115" t="str">
        <f>IF(1=1,IF(E120="","",IF(F120="","A CONTROLER",IF(NOT(ISNUMBER(F120)),"TEXTE",IF(OR(L120="",L120&lt;=0),"COMMANDE PRINCIPALE INCOMPLETE",IF(G120="","UNITE MANQUANTE",IF(COUNTIF(B384:B428,AE120)=0,"UNITE A CONTROLER","OK")))))),N("Q9"))</f>
        <v>UNITE A CONTROLER</v>
      </c>
      <c r="S120" s="105"/>
      <c r="T120" s="159" t="str">
        <f>B120</f>
        <v>NOM DE LA RECETTE À SAISIR</v>
      </c>
      <c r="U120" s="117">
        <v>100</v>
      </c>
      <c r="V120" s="112">
        <v>150</v>
      </c>
      <c r="W120" s="118">
        <f>IF(1=1,IF(OR(U120="",V120="",NOT(ISNUMBER(U120)),NOT(ISNUMBER(V120)),U120=0),"",V120/U120),N("U6"))</f>
        <v>1.5</v>
      </c>
      <c r="X120" s="119">
        <f>IF(1=1,IF(OR(W120="",NOT(ISNUMBER(F120))),"",F120*W120*IFERROR(INDEX(D384:D428,MATCH(AE120,B384:B428,0)),1)),N("V7"))</f>
        <v>15</v>
      </c>
      <c r="Y120" s="120" t="str">
        <f>IF(1=1,IF(F120="","",IF(G120="","",IFERROR(INDEX(E384:E428,MATCH(AE120,B384:B428,0)),G120&amp;""))),N("W6"))</f>
        <v>Quoi ?</v>
      </c>
      <c r="Z120" s="121">
        <f>IF(1=1,IF(X120="","",IF(AND(ISNUMBER(X120),X120&lt;1,Y120="kg"),MAX(1,ROUND(X120*1000,0)),IF(AND(ISNUMBER(X120),X120&lt;1,Y120="L"),MAX(1,ROUND(X120*100,0)),ROUND(X120,3)))),N("X6"))</f>
        <v>15</v>
      </c>
      <c r="AA120" s="122" t="str">
        <f>IF(1=1,IF(X120="","",IF(AND(ISNUMBER(X120),X120&lt;1,Y120="kg"),"g",IF(AND(ISNUMBER(X120),X120&lt;1,Y120="L"),"cl",Y120))),N("Y6"))</f>
        <v>Quoi ?</v>
      </c>
      <c r="AB120" s="123" t="str">
        <f>IF(1=1,IF(E120="","",IF(F120="","A CONTROLER",IF(NOT(ISNUMBER(F120)),"TEXTE",IF(OR(W120="",W120&lt;=0),"COMMANDE COUVERTS INCOMPLETE",IF(G120="","UNITE MANQUANTE",IF(COUNTIF(B384:B428,AE120)=0,"UNITE A CONTROLER","OK")))))),N("Z6"))</f>
        <v>UNITE A CONTROLER</v>
      </c>
      <c r="AD120" s="124">
        <v>62</v>
      </c>
      <c r="AE120" s="125" t="str">
        <f>IF(1=1,IF(G120="","",UPPER(TRIM(SUBSTITUTE(SUBSTITUTE(G120&amp;"",CHAR(160)," ")," "," ")))),N("AC6"))</f>
        <v>QUOI ?</v>
      </c>
      <c r="AG120" s="244" t="s">
        <v>72</v>
      </c>
    </row>
    <row r="121" spans="1:33" ht="15.75" x14ac:dyDescent="0.25">
      <c r="A121" s="160" t="str">
        <f>IF(1=1,IF(E121="","",A120),N("A7"))</f>
        <v/>
      </c>
      <c r="B121" s="127" t="str">
        <f>IF(1=1,IF(E121="","",B120),N("B7"))</f>
        <v/>
      </c>
      <c r="C121" s="128"/>
      <c r="D121" s="129" t="str">
        <f>IF(ISBLANK(E121),"",LARGE(D120:D120,1)+1)</f>
        <v/>
      </c>
      <c r="E121" s="130"/>
      <c r="F121" s="131"/>
      <c r="G121" s="170"/>
      <c r="H121" s="105"/>
      <c r="I121" s="132" t="str">
        <f>IF(1=1,IF(E121="","",I120),N("H7"))</f>
        <v/>
      </c>
      <c r="J121" s="133" t="str">
        <f>IF(1=1,IF(E121="","",J120),N("I7"))</f>
        <v/>
      </c>
      <c r="K121" s="134" t="str">
        <f>IF(1=1,IF(E121="","",K120),N("J7"))</f>
        <v/>
      </c>
      <c r="L121" s="135" t="str">
        <f>IF(1=1,IF(OR(J121="",O121="",NOT(ISNUMBER(J121)),NOT(ISNUMBER(O121)),J121=0),"",O121/J121),N("L7"))</f>
        <v/>
      </c>
      <c r="M121" s="136" t="str">
        <f>IF(1=1,IF(OR(L121="",NOT(ISNUMBER(F121))),"",F121*L121*IFERROR(INDEX(D384:D428,MATCH(AE121,B384:B428,0)),1)),N("M13"))</f>
        <v/>
      </c>
      <c r="N121" s="137" t="str">
        <f>IF(1=1,IF(F121="","",IF(G121="","",IFERROR(INDEX(E384:E428,MATCH(AE121,B384:B428,0)),G121&amp;""))),N("N6"))</f>
        <v/>
      </c>
      <c r="O121" s="138" t="str">
        <f>IF(1=1,IF(E121="","",O120),N("K7"))</f>
        <v/>
      </c>
      <c r="P121" s="139" t="str">
        <f>IF(1=1,IF(M121="","",IF(AND(ISNUMBER(M121),M121&lt;1,N121="kg"),MAX(1,ROUND(M121*1000,0)),IF(AND(ISNUMBER(M121),M121&lt;1,N121="L"),MAX(1,ROUND(M121*100,0)),ROUND(M121,3)))),N("O7"))</f>
        <v/>
      </c>
      <c r="Q121" s="140" t="str">
        <f>IF(1=1,IF(M121="","",IF(AND(ISNUMBER(M121),M121&lt;1,N121="kg"),"g",IF(AND(ISNUMBER(M121),M121&lt;1,N121="L"),"cl",N121))),N("P7"))</f>
        <v/>
      </c>
      <c r="R121" s="161" t="str">
        <f>IF(1=1,IF(E121="","",IF(F121="","A CONTROLER",IF(NOT(ISNUMBER(F121)),"TEXTE",IF(OR(L121="",L121&lt;=0),"COMMANDE PRINCIPALE INCOMPLETE",IF(G121="","UNITE MANQUANTE",IF(COUNTIF(B384:B428,AE121)=0,"UNITE A CONTROLER","OK")))))),N("Q9"))</f>
        <v/>
      </c>
      <c r="S121" s="105"/>
      <c r="T121" s="141">
        <f t="shared" ref="T121:T154" si="14">E121</f>
        <v>0</v>
      </c>
      <c r="U121" s="133" t="str">
        <f>IF(1=1,IF(E121="","",U120),N("S7"))</f>
        <v/>
      </c>
      <c r="V121" s="133" t="str">
        <f>IF(1=1,IF(E121="","",V120),N("T7"))</f>
        <v/>
      </c>
      <c r="W121" s="135" t="str">
        <f>IF(1=1,IF(OR(U121="",V121="",NOT(ISNUMBER(U121)),NOT(ISNUMBER(V121)),U121=0),"",V121/U121),N("U7"))</f>
        <v/>
      </c>
      <c r="X121" s="136" t="str">
        <f>IF(1=1,IF(OR(W121="",NOT(ISNUMBER(F121))),"",F121*W121*IFERROR(INDEX(D384:D428,MATCH(AE121,B384:B428,0)),1)),N("V7"))</f>
        <v/>
      </c>
      <c r="Y121" s="137" t="str">
        <f>IF(1=1,IF(F121="","",IF(G121="","",IFERROR(INDEX(E384:E428,MATCH(AE121,B384:B428,0)),G121&amp;""))),N("W6"))</f>
        <v/>
      </c>
      <c r="Z121" s="142" t="str">
        <f>IF(1=1,IF(X121="","",IF(AND(ISNUMBER(X121),X121&lt;1,Y121="kg"),MAX(1,ROUND(X121*1000,0)),IF(AND(ISNUMBER(X121),X121&lt;1,Y121="L"),MAX(1,ROUND(X121*100,0)),ROUND(X121,3)))),N("X7"))</f>
        <v/>
      </c>
      <c r="AA121" s="143" t="str">
        <f>IF(1=1,IF(X121="","",IF(AND(ISNUMBER(X121),X121&lt;1,Y121="kg"),"g",IF(AND(ISNUMBER(X121),X121&lt;1,Y121="L"),"cl",Y121))),N("Y7"))</f>
        <v/>
      </c>
      <c r="AB121" s="123" t="str">
        <f>IF(1=1,IF(E121="","",IF(F121="","A CONTROLER",IF(NOT(ISNUMBER(F121)),"TEXTE",IF(OR(W121="",W121&lt;=0),"COMMANDE COUVERTS INCOMPLETE",IF(G121="","UNITE MANQUANTE",IF(COUNTIF(B384:B428,AE121)=0,"UNITE A CONTROLER","OK")))))),N("Z6"))</f>
        <v/>
      </c>
      <c r="AD121" s="144" t="str">
        <f>IF(1=1,IF(E121="","",AD120),N("AB7"))</f>
        <v/>
      </c>
      <c r="AE121" s="125" t="str">
        <f>IF(1=1,IF(G121="","",UPPER(TRIM(SUBSTITUTE(SUBSTITUTE(G121&amp;"",CHAR(160)," ")," "," ")))),N("AC7"))</f>
        <v/>
      </c>
      <c r="AG121" s="244" t="s">
        <v>74</v>
      </c>
    </row>
    <row r="122" spans="1:33" ht="15.75" x14ac:dyDescent="0.25">
      <c r="A122" s="160" t="str">
        <f>IF(1=1,IF(E122="","",A120),N("A8"))</f>
        <v/>
      </c>
      <c r="B122" s="127" t="str">
        <f>IF(1=1,IF(E122="","",B120),N("B8"))</f>
        <v/>
      </c>
      <c r="C122" s="128"/>
      <c r="D122" s="129" t="str">
        <f>IF(ISBLANK(E122),"",LARGE(D120:D121,1)+1)</f>
        <v/>
      </c>
      <c r="E122" s="130"/>
      <c r="F122" s="131"/>
      <c r="G122" s="170"/>
      <c r="H122" s="105"/>
      <c r="I122" s="132" t="str">
        <f>IF(1=1,IF(E122="","",I120),N("H8"))</f>
        <v/>
      </c>
      <c r="J122" s="133" t="str">
        <f>IF(1=1,IF(E122="","",J120),N("I8"))</f>
        <v/>
      </c>
      <c r="K122" s="134" t="str">
        <f>IF(1=1,IF(E122="","",K120),N("J8"))</f>
        <v/>
      </c>
      <c r="L122" s="135" t="str">
        <f>IF(1=1,IF(OR(J122="",O122="",NOT(ISNUMBER(J122)),NOT(ISNUMBER(O122)),J122=0),"",O122/J122),N("L8"))</f>
        <v/>
      </c>
      <c r="M122" s="136" t="str">
        <f>IF(1=1,IF(OR(L122="",NOT(ISNUMBER(F122))),"",F122*L122*IFERROR(INDEX(D384:D428,MATCH(AE122,B384:B428,0)),1)),N("M13"))</f>
        <v/>
      </c>
      <c r="N122" s="137" t="str">
        <f>IF(1=1,IF(F122="","",IF(G122="","",IFERROR(INDEX(E384:E428,MATCH(AE122,B384:B428,0)),G122&amp;""))),N("N6"))</f>
        <v/>
      </c>
      <c r="O122" s="138" t="str">
        <f>IF(1=1,IF(E122="","",O120),N("K8"))</f>
        <v/>
      </c>
      <c r="P122" s="139" t="str">
        <f>IF(1=1,IF(M122="","",IF(AND(ISNUMBER(M122),M122&lt;1,N122="kg"),MAX(1,ROUND(M122*1000,0)),IF(AND(ISNUMBER(M122),M122&lt;1,N122="L"),MAX(1,ROUND(M122*100,0)),ROUND(M122,3)))),N("O8"))</f>
        <v/>
      </c>
      <c r="Q122" s="140" t="str">
        <f>IF(1=1,IF(M122="","",IF(AND(ISNUMBER(M122),M122&lt;1,N122="kg"),"g",IF(AND(ISNUMBER(M122),M122&lt;1,N122="L"),"cl",N122))),N("P8"))</f>
        <v/>
      </c>
      <c r="R122" s="161" t="str">
        <f>IF(1=1,IF(E122="","",IF(F122="","A CONTROLER",IF(NOT(ISNUMBER(F122)),"TEXTE",IF(OR(L122="",L122&lt;=0),"COMMANDE PRINCIPALE INCOMPLETE",IF(G122="","UNITE MANQUANTE",IF(COUNTIF(B384:B428,AE122)=0,"UNITE A CONTROLER","OK")))))),N("Q9"))</f>
        <v/>
      </c>
      <c r="S122" s="105"/>
      <c r="T122" s="141">
        <f t="shared" si="14"/>
        <v>0</v>
      </c>
      <c r="U122" s="133" t="str">
        <f>IF(1=1,IF(E122="","",U120),N("S8"))</f>
        <v/>
      </c>
      <c r="V122" s="133" t="str">
        <f>IF(1=1,IF(E122="","",V120),N("T8"))</f>
        <v/>
      </c>
      <c r="W122" s="135" t="str">
        <f>IF(1=1,IF(OR(U122="",V122="",NOT(ISNUMBER(U122)),NOT(ISNUMBER(V122)),U122=0),"",V122/U122),N("U8"))</f>
        <v/>
      </c>
      <c r="X122" s="136" t="str">
        <f>IF(1=1,IF(OR(W122="",NOT(ISNUMBER(F122))),"",F122*W122*IFERROR(INDEX(D384:D428,MATCH(AE122,B384:B428,0)),1)),N("V7"))</f>
        <v/>
      </c>
      <c r="Y122" s="137" t="str">
        <f>IF(1=1,IF(F122="","",IF(G122="","",IFERROR(INDEX(E384:E428,MATCH(AE122,B384:B428,0)),G122&amp;""))),N("W6"))</f>
        <v/>
      </c>
      <c r="Z122" s="142" t="str">
        <f>IF(1=1,IF(X122="","",IF(AND(ISNUMBER(X122),X122&lt;1,Y122="kg"),MAX(1,ROUND(X122*1000,0)),IF(AND(ISNUMBER(X122),X122&lt;1,Y122="L"),MAX(1,ROUND(X122*100,0)),ROUND(X122,3)))),N("X8"))</f>
        <v/>
      </c>
      <c r="AA122" s="143" t="str">
        <f>IF(1=1,IF(X122="","",IF(AND(ISNUMBER(X122),X122&lt;1,Y122="kg"),"g",IF(AND(ISNUMBER(X122),X122&lt;1,Y122="L"),"cl",Y122))),N("Y8"))</f>
        <v/>
      </c>
      <c r="AB122" s="123" t="str">
        <f>IF(1=1,IF(E122="","",IF(F122="","A CONTROLER",IF(NOT(ISNUMBER(F122)),"TEXTE",IF(OR(W122="",W122&lt;=0),"COMMANDE COUVERTS INCOMPLETE",IF(G122="","UNITE MANQUANTE",IF(COUNTIF(B384:B428,AE122)=0,"UNITE A CONTROLER","OK")))))),N("Z6"))</f>
        <v/>
      </c>
      <c r="AD122" s="144" t="str">
        <f>IF(1=1,IF(E122="","",AD120),N("AB8"))</f>
        <v/>
      </c>
      <c r="AE122" s="125" t="str">
        <f>IF(1=1,IF(G122="","",UPPER(TRIM(SUBSTITUTE(SUBSTITUTE(G122&amp;"",CHAR(160)," ")," "," ")))),N("AC8"))</f>
        <v/>
      </c>
      <c r="AG122" s="244" t="s">
        <v>76</v>
      </c>
    </row>
    <row r="123" spans="1:33" ht="15.75" x14ac:dyDescent="0.25">
      <c r="A123" s="160" t="str">
        <f>IF(1=1,IF(E123="","",A120),N("A9"))</f>
        <v/>
      </c>
      <c r="B123" s="127" t="str">
        <f>IF(1=1,IF(E123="","",B120),N("B9"))</f>
        <v/>
      </c>
      <c r="C123" s="128"/>
      <c r="D123" s="129" t="str">
        <f>IF(ISBLANK(E123),"",LARGE(D120:D122,1)+1)</f>
        <v/>
      </c>
      <c r="E123" s="130"/>
      <c r="F123" s="131"/>
      <c r="G123" s="170"/>
      <c r="H123" s="105"/>
      <c r="I123" s="132" t="str">
        <f>IF(1=1,IF(E123="","",I120),N("H9"))</f>
        <v/>
      </c>
      <c r="J123" s="133" t="str">
        <f>IF(1=1,IF(E123="","",J120),N("I9"))</f>
        <v/>
      </c>
      <c r="K123" s="134" t="str">
        <f>IF(1=1,IF(E123="","",K120),N("J9"))</f>
        <v/>
      </c>
      <c r="L123" s="135" t="str">
        <f>IF(1=1,IF(OR(J123="",O123="",NOT(ISNUMBER(J123)),NOT(ISNUMBER(O123)),J123=0),"",O123/J123),N("L9"))</f>
        <v/>
      </c>
      <c r="M123" s="136" t="str">
        <f>IF(1=1,IF(OR(L123="",NOT(ISNUMBER(F123))),"",F123*L123*IFERROR(INDEX(D384:D428,MATCH(AE123,B384:B428,0)),1)),N("M13"))</f>
        <v/>
      </c>
      <c r="N123" s="137" t="str">
        <f>IF(1=1,IF(F123="","",IF(G123="","",IFERROR(INDEX(E384:E428,MATCH(AE123,B384:B428,0)),G123&amp;""))),N("N6"))</f>
        <v/>
      </c>
      <c r="O123" s="138" t="str">
        <f>IF(1=1,IF(E123="","",O120),N("K9"))</f>
        <v/>
      </c>
      <c r="P123" s="139" t="str">
        <f>IF(1=1,IF(M123="","",IF(AND(ISNUMBER(M123),M123&lt;1,N123="kg"),MAX(1,ROUND(M123*1000,0)),IF(AND(ISNUMBER(M123),M123&lt;1,N123="L"),MAX(1,ROUND(M123*100,0)),ROUND(M123,3)))),N("O9"))</f>
        <v/>
      </c>
      <c r="Q123" s="140" t="str">
        <f>IF(1=1,IF(M123="","",IF(AND(ISNUMBER(M123),M123&lt;1,N123="kg"),"g",IF(AND(ISNUMBER(M123),M123&lt;1,N123="L"),"cl",N123))),N("P9"))</f>
        <v/>
      </c>
      <c r="R123" s="161" t="str">
        <f>IF(1=1,IF(E123="","",IF(F123="","A CONTROLER",IF(NOT(ISNUMBER(F123)),"TEXTE",IF(OR(L123="",L123&lt;=0),"COMMANDE PRINCIPALE INCOMPLETE",IF(G123="","UNITE MANQUANTE",IF(COUNTIF(B384:B428,AE123)=0,"UNITE A CONTROLER","OK")))))),N("Q9"))</f>
        <v/>
      </c>
      <c r="S123" s="105"/>
      <c r="T123" s="141">
        <f t="shared" si="14"/>
        <v>0</v>
      </c>
      <c r="U123" s="133" t="str">
        <f>IF(1=1,IF(E123="","",U120),N("S9"))</f>
        <v/>
      </c>
      <c r="V123" s="133" t="str">
        <f>IF(1=1,IF(E123="","",V120),N("T9"))</f>
        <v/>
      </c>
      <c r="W123" s="135" t="str">
        <f>IF(1=1,IF(OR(U123="",V123="",NOT(ISNUMBER(U123)),NOT(ISNUMBER(V123)),U123=0),"",V123/U123),N("U9"))</f>
        <v/>
      </c>
      <c r="X123" s="136" t="str">
        <f>IF(1=1,IF(OR(W123="",NOT(ISNUMBER(F123))),"",F123*W123*IFERROR(INDEX(D384:D428,MATCH(AE123,B384:B428,0)),1)),N("V7"))</f>
        <v/>
      </c>
      <c r="Y123" s="137" t="str">
        <f>IF(1=1,IF(F123="","",IF(G123="","",IFERROR(INDEX(E384:E428,MATCH(AE123,B384:B428,0)),G123&amp;""))),N("W6"))</f>
        <v/>
      </c>
      <c r="Z123" s="142" t="str">
        <f>IF(1=1,IF(X123="","",IF(AND(ISNUMBER(X123),X123&lt;1,Y123="kg"),MAX(1,ROUND(X123*1000,0)),IF(AND(ISNUMBER(X123),X123&lt;1,Y123="L"),MAX(1,ROUND(X123*100,0)),ROUND(X123,3)))),N("X9"))</f>
        <v/>
      </c>
      <c r="AA123" s="143" t="str">
        <f>IF(1=1,IF(X123="","",IF(AND(ISNUMBER(X123),X123&lt;1,Y123="kg"),"g",IF(AND(ISNUMBER(X123),X123&lt;1,Y123="L"),"cl",Y123))),N("Y9"))</f>
        <v/>
      </c>
      <c r="AB123" s="123" t="str">
        <f>IF(1=1,IF(E123="","",IF(F123="","A CONTROLER",IF(NOT(ISNUMBER(F123)),"TEXTE",IF(OR(W123="",W123&lt;=0),"COMMANDE COUVERTS INCOMPLETE",IF(G123="","UNITE MANQUANTE",IF(COUNTIF(B384:B428,AE123)=0,"UNITE A CONTROLER","OK")))))),N("Z6"))</f>
        <v/>
      </c>
      <c r="AD123" s="144" t="str">
        <f>IF(1=1,IF(E123="","",AD120),N("AB9"))</f>
        <v/>
      </c>
      <c r="AE123" s="125" t="str">
        <f>IF(1=1,IF(G123="","",UPPER(TRIM(SUBSTITUTE(SUBSTITUTE(G123&amp;"",CHAR(160)," ")," "," ")))),N("AC9"))</f>
        <v/>
      </c>
      <c r="AG123" s="244" t="s">
        <v>78</v>
      </c>
    </row>
    <row r="124" spans="1:33" ht="15.75" x14ac:dyDescent="0.25">
      <c r="A124" s="160" t="str">
        <f>IF(1=1,IF(E124="","",A120),N("A10"))</f>
        <v/>
      </c>
      <c r="B124" s="127" t="str">
        <f>IF(1=1,IF(E124="","",B120),N("B10"))</f>
        <v/>
      </c>
      <c r="C124" s="128"/>
      <c r="D124" s="129" t="str">
        <f>IF(ISBLANK(E124),"",LARGE(D120:D123,1)+1)</f>
        <v/>
      </c>
      <c r="E124" s="130"/>
      <c r="F124" s="131"/>
      <c r="G124" s="170"/>
      <c r="H124" s="105"/>
      <c r="I124" s="132" t="str">
        <f>IF(1=1,IF(E124="","",I120),N("H10"))</f>
        <v/>
      </c>
      <c r="J124" s="133" t="str">
        <f>IF(1=1,IF(E124="","",J120),N("I10"))</f>
        <v/>
      </c>
      <c r="K124" s="134" t="str">
        <f>IF(1=1,IF(E124="","",K120),N("J10"))</f>
        <v/>
      </c>
      <c r="L124" s="135" t="str">
        <f>IF(1=1,IF(OR(J124="",O124="",NOT(ISNUMBER(J124)),NOT(ISNUMBER(O124)),J124=0),"",O124/J124),N("L10"))</f>
        <v/>
      </c>
      <c r="M124" s="136" t="str">
        <f>IF(1=1,IF(OR(L124="",NOT(ISNUMBER(F124))),"",F124*L124*IFERROR(INDEX(D384:D428,MATCH(AE124,B384:B428,0)),1)),N("M13"))</f>
        <v/>
      </c>
      <c r="N124" s="137" t="str">
        <f>IF(1=1,IF(F124="","",IF(G124="","",IFERROR(INDEX(E384:E428,MATCH(AE124,B384:B428,0)),G124&amp;""))),N("N6"))</f>
        <v/>
      </c>
      <c r="O124" s="138" t="str">
        <f>IF(1=1,IF(E124="","",O120),N("K10"))</f>
        <v/>
      </c>
      <c r="P124" s="139" t="str">
        <f>IF(1=1,IF(M124="","",IF(AND(ISNUMBER(M124),M124&lt;1,N124="kg"),MAX(1,ROUND(M124*1000,0)),IF(AND(ISNUMBER(M124),M124&lt;1,N124="L"),MAX(1,ROUND(M124*100,0)),ROUND(M124,3)))),N("O10"))</f>
        <v/>
      </c>
      <c r="Q124" s="140" t="str">
        <f>IF(1=1,IF(M124="","",IF(AND(ISNUMBER(M124),M124&lt;1,N124="kg"),"g",IF(AND(ISNUMBER(M124),M124&lt;1,N124="L"),"cl",N124))),N("P10"))</f>
        <v/>
      </c>
      <c r="R124" s="161" t="str">
        <f>IF(1=1,IF(E124="","",IF(F124="","A CONTROLER",IF(NOT(ISNUMBER(F124)),"TEXTE",IF(OR(L124="",L124&lt;=0),"COMMANDE PRINCIPALE INCOMPLETE",IF(G124="","UNITE MANQUANTE",IF(COUNTIF(B384:B428,AE124)=0,"UNITE A CONTROLER","OK")))))),N("Q9"))</f>
        <v/>
      </c>
      <c r="S124" s="105"/>
      <c r="T124" s="141">
        <f t="shared" si="14"/>
        <v>0</v>
      </c>
      <c r="U124" s="133" t="str">
        <f>IF(1=1,IF(E124="","",U120),N("S10"))</f>
        <v/>
      </c>
      <c r="V124" s="133" t="str">
        <f>IF(1=1,IF(E124="","",V120),N("T10"))</f>
        <v/>
      </c>
      <c r="W124" s="135" t="str">
        <f>IF(1=1,IF(OR(U124="",V124="",NOT(ISNUMBER(U124)),NOT(ISNUMBER(V124)),U124=0),"",V124/U124),N("U10"))</f>
        <v/>
      </c>
      <c r="X124" s="136" t="str">
        <f>IF(1=1,IF(OR(W124="",NOT(ISNUMBER(F124))),"",F124*W124*IFERROR(INDEX(D384:D428,MATCH(AE124,B384:B428,0)),1)),N("V7"))</f>
        <v/>
      </c>
      <c r="Y124" s="137" t="str">
        <f>IF(1=1,IF(F124="","",IF(G124="","",IFERROR(INDEX(E384:E428,MATCH(AE124,B384:B428,0)),G124&amp;""))),N("W6"))</f>
        <v/>
      </c>
      <c r="Z124" s="142" t="str">
        <f>IF(1=1,IF(X124="","",IF(AND(ISNUMBER(X124),X124&lt;1,Y124="kg"),MAX(1,ROUND(X124*1000,0)),IF(AND(ISNUMBER(X124),X124&lt;1,Y124="L"),MAX(1,ROUND(X124*100,0)),ROUND(X124,3)))),N("X10"))</f>
        <v/>
      </c>
      <c r="AA124" s="143" t="str">
        <f>IF(1=1,IF(X124="","",IF(AND(ISNUMBER(X124),X124&lt;1,Y124="kg"),"g",IF(AND(ISNUMBER(X124),X124&lt;1,Y124="L"),"cl",Y124))),N("Y10"))</f>
        <v/>
      </c>
      <c r="AB124" s="123" t="str">
        <f>IF(1=1,IF(E124="","",IF(F124="","A CONTROLER",IF(NOT(ISNUMBER(F124)),"TEXTE",IF(OR(W124="",W124&lt;=0),"COMMANDE COUVERTS INCOMPLETE",IF(G124="","UNITE MANQUANTE",IF(COUNTIF(B384:B428,AE124)=0,"UNITE A CONTROLER","OK")))))),N("Z6"))</f>
        <v/>
      </c>
      <c r="AD124" s="144" t="str">
        <f>IF(1=1,IF(E124="","",AD120),N("AB10"))</f>
        <v/>
      </c>
      <c r="AE124" s="125" t="str">
        <f>IF(1=1,IF(G124="","",UPPER(TRIM(SUBSTITUTE(SUBSTITUTE(G124&amp;"",CHAR(160)," ")," "," ")))),N("AC10"))</f>
        <v/>
      </c>
      <c r="AG124" s="244" t="s">
        <v>80</v>
      </c>
    </row>
    <row r="125" spans="1:33" ht="15.75" x14ac:dyDescent="0.25">
      <c r="A125" s="160" t="str">
        <f>IF(1=1,IF(E125="","",A120),N("A11"))</f>
        <v/>
      </c>
      <c r="B125" s="127" t="str">
        <f>IF(1=1,IF(E125="","",B120),N("B11"))</f>
        <v/>
      </c>
      <c r="C125" s="128"/>
      <c r="D125" s="129" t="str">
        <f>IF(ISBLANK(E125),"",LARGE(D120:D124,1)+1)</f>
        <v/>
      </c>
      <c r="E125" s="130"/>
      <c r="F125" s="131"/>
      <c r="G125" s="170"/>
      <c r="H125" s="105"/>
      <c r="I125" s="132" t="str">
        <f>IF(1=1,IF(E125="","",I120),N("H11"))</f>
        <v/>
      </c>
      <c r="J125" s="133" t="str">
        <f>IF(1=1,IF(E125="","",J120),N("I11"))</f>
        <v/>
      </c>
      <c r="K125" s="134" t="str">
        <f>IF(1=1,IF(E125="","",K120),N("J11"))</f>
        <v/>
      </c>
      <c r="L125" s="135" t="str">
        <f>IF(1=1,IF(OR(J125="",O125="",NOT(ISNUMBER(J125)),NOT(ISNUMBER(O125)),J125=0),"",O125/J125),N("L11"))</f>
        <v/>
      </c>
      <c r="M125" s="136" t="str">
        <f>IF(1=1,IF(OR(L125="",NOT(ISNUMBER(F125))),"",F125*L125*IFERROR(INDEX(D384:D428,MATCH(AE125,B384:B428,0)),1)),N("M13"))</f>
        <v/>
      </c>
      <c r="N125" s="137" t="str">
        <f>IF(1=1,IF(F125="","",IF(G125="","",IFERROR(INDEX(E384:E428,MATCH(AE125,B384:B428,0)),G125&amp;""))),N("N6"))</f>
        <v/>
      </c>
      <c r="O125" s="138" t="str">
        <f>IF(1=1,IF(E125="","",O120),N("K11"))</f>
        <v/>
      </c>
      <c r="P125" s="139" t="str">
        <f>IF(1=1,IF(M125="","",IF(AND(ISNUMBER(M125),M125&lt;1,N125="kg"),MAX(1,ROUND(M125*1000,0)),IF(AND(ISNUMBER(M125),M125&lt;1,N125="L"),MAX(1,ROUND(M125*100,0)),ROUND(M125,3)))),N("O11"))</f>
        <v/>
      </c>
      <c r="Q125" s="140" t="str">
        <f>IF(1=1,IF(M125="","",IF(AND(ISNUMBER(M125),M125&lt;1,N125="kg"),"g",IF(AND(ISNUMBER(M125),M125&lt;1,N125="L"),"cl",N125))),N("P11"))</f>
        <v/>
      </c>
      <c r="R125" s="161" t="str">
        <f>IF(1=1,IF(E125="","",IF(F125="","A CONTROLER",IF(NOT(ISNUMBER(F125)),"TEXTE",IF(OR(L125="",L125&lt;=0),"COMMANDE PRINCIPALE INCOMPLETE",IF(G125="","UNITE MANQUANTE",IF(COUNTIF(B384:B428,AE125)=0,"UNITE A CONTROLER","OK")))))),N("Q9"))</f>
        <v/>
      </c>
      <c r="S125" s="105"/>
      <c r="T125" s="141">
        <f t="shared" si="14"/>
        <v>0</v>
      </c>
      <c r="U125" s="133" t="str">
        <f>IF(1=1,IF(E125="","",U120),N("S11"))</f>
        <v/>
      </c>
      <c r="V125" s="133" t="str">
        <f>IF(1=1,IF(E125="","",V120),N("T11"))</f>
        <v/>
      </c>
      <c r="W125" s="135" t="str">
        <f>IF(1=1,IF(OR(U125="",V125="",NOT(ISNUMBER(U125)),NOT(ISNUMBER(V125)),U125=0),"",V125/U125),N("U11"))</f>
        <v/>
      </c>
      <c r="X125" s="136" t="str">
        <f>IF(1=1,IF(OR(W125="",NOT(ISNUMBER(F125))),"",F125*W125*IFERROR(INDEX(D384:D428,MATCH(AE125,B384:B428,0)),1)),N("V7"))</f>
        <v/>
      </c>
      <c r="Y125" s="137" t="str">
        <f>IF(1=1,IF(F125="","",IF(G125="","",IFERROR(INDEX(E384:E428,MATCH(AE125,B384:B428,0)),G125&amp;""))),N("W6"))</f>
        <v/>
      </c>
      <c r="Z125" s="142" t="str">
        <f>IF(1=1,IF(X125="","",IF(AND(ISNUMBER(X125),X125&lt;1,Y125="kg"),MAX(1,ROUND(X125*1000,0)),IF(AND(ISNUMBER(X125),X125&lt;1,Y125="L"),MAX(1,ROUND(X125*100,0)),ROUND(X125,3)))),N("X11"))</f>
        <v/>
      </c>
      <c r="AA125" s="143" t="str">
        <f>IF(1=1,IF(X125="","",IF(AND(ISNUMBER(X125),X125&lt;1,Y125="kg"),"g",IF(AND(ISNUMBER(X125),X125&lt;1,Y125="L"),"cl",Y125))),N("Y11"))</f>
        <v/>
      </c>
      <c r="AB125" s="123" t="str">
        <f>IF(1=1,IF(E125="","",IF(F125="","A CONTROLER",IF(NOT(ISNUMBER(F125)),"TEXTE",IF(OR(W125="",W125&lt;=0),"COMMANDE COUVERTS INCOMPLETE",IF(G125="","UNITE MANQUANTE",IF(COUNTIF(B384:B428,AE125)=0,"UNITE A CONTROLER","OK")))))),N("Z6"))</f>
        <v/>
      </c>
      <c r="AD125" s="144" t="str">
        <f>IF(1=1,IF(E125="","",AD120),N("AB11"))</f>
        <v/>
      </c>
      <c r="AE125" s="125" t="str">
        <f>IF(1=1,IF(G125="","",UPPER(TRIM(SUBSTITUTE(SUBSTITUTE(G125&amp;"",CHAR(160)," ")," "," ")))),N("AC11"))</f>
        <v/>
      </c>
      <c r="AG125" s="244" t="s">
        <v>66</v>
      </c>
    </row>
    <row r="126" spans="1:33" ht="15.75" x14ac:dyDescent="0.25">
      <c r="A126" s="160" t="str">
        <f>IF(1=1,IF(E126="","",A120),N("A12"))</f>
        <v/>
      </c>
      <c r="B126" s="127" t="str">
        <f>IF(1=1,IF(E126="","",B120),N("B12"))</f>
        <v/>
      </c>
      <c r="C126" s="128"/>
      <c r="D126" s="129" t="str">
        <f>IF(ISBLANK(E126),"",LARGE(D120:D125,1)+1)</f>
        <v/>
      </c>
      <c r="E126" s="130"/>
      <c r="F126" s="131"/>
      <c r="G126" s="170"/>
      <c r="H126" s="105"/>
      <c r="I126" s="132" t="str">
        <f>IF(1=1,IF(E126="","",I120),N("H12"))</f>
        <v/>
      </c>
      <c r="J126" s="133" t="str">
        <f>IF(1=1,IF(E126="","",J120),N("I12"))</f>
        <v/>
      </c>
      <c r="K126" s="134" t="str">
        <f>IF(1=1,IF(E126="","",K120),N("J12"))</f>
        <v/>
      </c>
      <c r="L126" s="135" t="str">
        <f>IF(1=1,IF(OR(J126="",O126="",NOT(ISNUMBER(J126)),NOT(ISNUMBER(O126)),J126=0),"",O126/J126),N("L12"))</f>
        <v/>
      </c>
      <c r="M126" s="136" t="str">
        <f>IF(1=1,IF(OR(L126="",NOT(ISNUMBER(F126))),"",F126*L126*IFERROR(INDEX(D384:D428,MATCH(AE126,B384:B428,0)),1)),N("M13"))</f>
        <v/>
      </c>
      <c r="N126" s="137" t="str">
        <f>IF(1=1,IF(F126="","",IF(G126="","",IFERROR(INDEX(E384:E428,MATCH(AE126,B384:B428,0)),G126&amp;""))),N("N6"))</f>
        <v/>
      </c>
      <c r="O126" s="138" t="str">
        <f>IF(1=1,IF(E126="","",O120),N("K12"))</f>
        <v/>
      </c>
      <c r="P126" s="139" t="str">
        <f>IF(1=1,IF(M126="","",IF(AND(ISNUMBER(M126),M126&lt;1,N126="kg"),MAX(1,ROUND(M126*1000,0)),IF(AND(ISNUMBER(M126),M126&lt;1,N126="L"),MAX(1,ROUND(M126*100,0)),ROUND(M126,3)))),N("O12"))</f>
        <v/>
      </c>
      <c r="Q126" s="140" t="str">
        <f>IF(1=1,IF(M126="","",IF(AND(ISNUMBER(M126),M126&lt;1,N126="kg"),"g",IF(AND(ISNUMBER(M126),M126&lt;1,N126="L"),"cl",N126))),N("P12"))</f>
        <v/>
      </c>
      <c r="R126" s="161" t="str">
        <f>IF(1=1,IF(E126="","",IF(F126="","A CONTROLER",IF(NOT(ISNUMBER(F126)),"TEXTE",IF(OR(L126="",L126&lt;=0),"COMMANDE PRINCIPALE INCOMPLETE",IF(G126="","UNITE MANQUANTE",IF(COUNTIF(B384:B428,AE126)=0,"UNITE A CONTROLER","OK")))))),N("Q9"))</f>
        <v/>
      </c>
      <c r="S126" s="105"/>
      <c r="T126" s="141">
        <f t="shared" si="14"/>
        <v>0</v>
      </c>
      <c r="U126" s="133" t="str">
        <f>IF(1=1,IF(E126="","",U120),N("S12"))</f>
        <v/>
      </c>
      <c r="V126" s="133" t="str">
        <f>IF(1=1,IF(E126="","",V120),N("T12"))</f>
        <v/>
      </c>
      <c r="W126" s="135" t="str">
        <f>IF(1=1,IF(OR(U126="",V126="",NOT(ISNUMBER(U126)),NOT(ISNUMBER(V126)),U126=0),"",V126/U126),N("U12"))</f>
        <v/>
      </c>
      <c r="X126" s="136" t="str">
        <f>IF(1=1,IF(OR(W126="",NOT(ISNUMBER(F126))),"",F126*W126*IFERROR(INDEX(D384:D428,MATCH(AE126,B384:B428,0)),1)),N("V7"))</f>
        <v/>
      </c>
      <c r="Y126" s="137" t="str">
        <f>IF(1=1,IF(F126="","",IF(G126="","",IFERROR(INDEX(E384:E428,MATCH(AE126,B384:B428,0)),G126&amp;""))),N("W6"))</f>
        <v/>
      </c>
      <c r="Z126" s="142" t="str">
        <f>IF(1=1,IF(X126="","",IF(AND(ISNUMBER(X126),X126&lt;1,Y126="kg"),MAX(1,ROUND(X126*1000,0)),IF(AND(ISNUMBER(X126),X126&lt;1,Y126="L"),MAX(1,ROUND(X126*100,0)),ROUND(X126,3)))),N("X12"))</f>
        <v/>
      </c>
      <c r="AA126" s="143" t="str">
        <f>IF(1=1,IF(X126="","",IF(AND(ISNUMBER(X126),X126&lt;1,Y126="kg"),"g",IF(AND(ISNUMBER(X126),X126&lt;1,Y126="L"),"cl",Y126))),N("Y12"))</f>
        <v/>
      </c>
      <c r="AB126" s="123" t="str">
        <f>IF(1=1,IF(E126="","",IF(F126="","A CONTROLER",IF(NOT(ISNUMBER(F126)),"TEXTE",IF(OR(W126="",W126&lt;=0),"COMMANDE COUVERTS INCOMPLETE",IF(G126="","UNITE MANQUANTE",IF(COUNTIF(B384:B428,AE126)=0,"UNITE A CONTROLER","OK")))))),N("Z6"))</f>
        <v/>
      </c>
      <c r="AD126" s="144" t="str">
        <f>IF(1=1,IF(E126="","",AD120),N("AB12"))</f>
        <v/>
      </c>
      <c r="AE126" s="125" t="str">
        <f>IF(1=1,IF(G126="","",UPPER(TRIM(SUBSTITUTE(SUBSTITUTE(G126&amp;"",CHAR(160)," ")," "," ")))),N("AC12"))</f>
        <v/>
      </c>
      <c r="AG126" s="244" t="s">
        <v>64</v>
      </c>
    </row>
    <row r="127" spans="1:33" ht="15.75" x14ac:dyDescent="0.25">
      <c r="A127" s="160" t="str">
        <f>IF(1=1,IF(E127="","",A120),N("A13"))</f>
        <v/>
      </c>
      <c r="B127" s="127" t="str">
        <f>IF(1=1,IF(E127="","",B120),N("B13"))</f>
        <v/>
      </c>
      <c r="C127" s="128"/>
      <c r="D127" s="129" t="str">
        <f>IF(ISBLANK(E127),"",LARGE(D120:D126,1)+1)</f>
        <v/>
      </c>
      <c r="E127" s="130"/>
      <c r="F127" s="131"/>
      <c r="G127" s="170"/>
      <c r="H127" s="105"/>
      <c r="I127" s="132" t="str">
        <f>IF(1=1,IF(E127="","",I120),N("H13"))</f>
        <v/>
      </c>
      <c r="J127" s="133" t="str">
        <f>IF(1=1,IF(E127="","",J120),N("I13"))</f>
        <v/>
      </c>
      <c r="K127" s="134" t="str">
        <f>IF(1=1,IF(E127="","",K120),N("J13"))</f>
        <v/>
      </c>
      <c r="L127" s="135" t="str">
        <f>IF(1=1,IF(OR(J127="",O127="",NOT(ISNUMBER(J127)),NOT(ISNUMBER(O127)),J127=0),"",O127/J127),N("L13"))</f>
        <v/>
      </c>
      <c r="M127" s="136" t="str">
        <f>IF(1=1,IF(OR(L127="",NOT(ISNUMBER(F127))),"",F127*L127*IFERROR(INDEX(D384:D428,MATCH(AE127,B384:B428,0)),1)),N("M13"))</f>
        <v/>
      </c>
      <c r="N127" s="137" t="str">
        <f>IF(1=1,IF(F127="","",IF(G127="","",IFERROR(INDEX(E384:E428,MATCH(AE127,B384:B428,0)),G127&amp;""))),N("N6"))</f>
        <v/>
      </c>
      <c r="O127" s="138" t="str">
        <f>IF(1=1,IF(E127="","",O120),N("K13"))</f>
        <v/>
      </c>
      <c r="P127" s="139" t="str">
        <f>IF(1=1,IF(M127="","",IF(AND(ISNUMBER(M127),M127&lt;1,N127="kg"),MAX(1,ROUND(M127*1000,0)),IF(AND(ISNUMBER(M127),M127&lt;1,N127="L"),MAX(1,ROUND(M127*100,0)),ROUND(M127,3)))),N("O13"))</f>
        <v/>
      </c>
      <c r="Q127" s="140" t="str">
        <f>IF(1=1,IF(M127="","",IF(AND(ISNUMBER(M127),M127&lt;1,N127="kg"),"g",IF(AND(ISNUMBER(M127),M127&lt;1,N127="L"),"cl",N127))),N("P13"))</f>
        <v/>
      </c>
      <c r="R127" s="161" t="str">
        <f>IF(1=1,IF(E127="","",IF(F127="","A CONTROLER",IF(NOT(ISNUMBER(F127)),"TEXTE",IF(OR(L127="",L127&lt;=0),"COMMANDE PRINCIPALE INCOMPLETE",IF(G127="","UNITE MANQUANTE",IF(COUNTIF(B384:B428,AE127)=0,"UNITE A CONTROLER","OK")))))),N("Q9"))</f>
        <v/>
      </c>
      <c r="S127" s="105"/>
      <c r="T127" s="141">
        <f t="shared" si="14"/>
        <v>0</v>
      </c>
      <c r="U127" s="133" t="str">
        <f>IF(1=1,IF(E127="","",U120),N("S13"))</f>
        <v/>
      </c>
      <c r="V127" s="133" t="str">
        <f>IF(1=1,IF(E127="","",V120),N("T13"))</f>
        <v/>
      </c>
      <c r="W127" s="135" t="str">
        <f>IF(1=1,IF(OR(U127="",V127="",NOT(ISNUMBER(U127)),NOT(ISNUMBER(V127)),U127=0),"",V127/U127),N("U13"))</f>
        <v/>
      </c>
      <c r="X127" s="136" t="str">
        <f>IF(1=1,IF(OR(W127="",NOT(ISNUMBER(F127))),"",F127*W127*IFERROR(INDEX(D384:D428,MATCH(AE127,B384:B428,0)),1)),N("V7"))</f>
        <v/>
      </c>
      <c r="Y127" s="137" t="str">
        <f>IF(1=1,IF(F127="","",IF(G127="","",IFERROR(INDEX(E384:E428,MATCH(AE127,B384:B428,0)),G127&amp;""))),N("W6"))</f>
        <v/>
      </c>
      <c r="Z127" s="142" t="str">
        <f>IF(1=1,IF(X127="","",IF(AND(ISNUMBER(X127),X127&lt;1,Y127="kg"),MAX(1,ROUND(X127*1000,0)),IF(AND(ISNUMBER(X127),X127&lt;1,Y127="L"),MAX(1,ROUND(X127*100,0)),ROUND(X127,3)))),N("X13"))</f>
        <v/>
      </c>
      <c r="AA127" s="143" t="str">
        <f>IF(1=1,IF(X127="","",IF(AND(ISNUMBER(X127),X127&lt;1,Y127="kg"),"g",IF(AND(ISNUMBER(X127),X127&lt;1,Y127="L"),"cl",Y127))),N("Y13"))</f>
        <v/>
      </c>
      <c r="AB127" s="123" t="str">
        <f>IF(1=1,IF(E127="","",IF(F127="","A CONTROLER",IF(NOT(ISNUMBER(F127)),"TEXTE",IF(OR(W127="",W127&lt;=0),"COMMANDE COUVERTS INCOMPLETE",IF(G127="","UNITE MANQUANTE",IF(COUNTIF(B384:B428,AE127)=0,"UNITE A CONTROLER","OK")))))),N("Z6"))</f>
        <v/>
      </c>
      <c r="AD127" s="144" t="str">
        <f>IF(1=1,IF(E127="","",AD120),N("AB13"))</f>
        <v/>
      </c>
      <c r="AE127" s="125" t="str">
        <f>IF(1=1,IF(G127="","",UPPER(TRIM(SUBSTITUTE(SUBSTITUTE(G127&amp;"",CHAR(160)," ")," "," ")))),N("AC13"))</f>
        <v/>
      </c>
      <c r="AG127" s="244"/>
    </row>
    <row r="128" spans="1:33" ht="15.75" x14ac:dyDescent="0.25">
      <c r="A128" s="160" t="str">
        <f>IF(1=1,IF(E128="","",A120),N("A14"))</f>
        <v/>
      </c>
      <c r="B128" s="127" t="str">
        <f>IF(1=1,IF(E128="","",B120),N("B14"))</f>
        <v/>
      </c>
      <c r="C128" s="128"/>
      <c r="D128" s="129" t="str">
        <f>IF(ISBLANK(E128),"",LARGE(D120:D127,1)+1)</f>
        <v/>
      </c>
      <c r="E128" s="130"/>
      <c r="F128" s="131"/>
      <c r="G128" s="170"/>
      <c r="H128" s="105"/>
      <c r="I128" s="132" t="str">
        <f>IF(1=1,IF(E128="","",I120),N("H14"))</f>
        <v/>
      </c>
      <c r="J128" s="133" t="str">
        <f>IF(1=1,IF(E128="","",J120),N("I14"))</f>
        <v/>
      </c>
      <c r="K128" s="134" t="str">
        <f>IF(1=1,IF(E128="","",K120),N("J14"))</f>
        <v/>
      </c>
      <c r="L128" s="135" t="str">
        <f>IF(1=1,IF(OR(J128="",O128="",NOT(ISNUMBER(J128)),NOT(ISNUMBER(O128)),J128=0),"",O128/J128),N("L14"))</f>
        <v/>
      </c>
      <c r="M128" s="136" t="str">
        <f>IF(1=1,IF(OR(L128="",NOT(ISNUMBER(F128))),"",F128*L128*IFERROR(INDEX(D384:D428,MATCH(AE128,B384:B428,0)),1)),N("M13"))</f>
        <v/>
      </c>
      <c r="N128" s="137" t="str">
        <f>IF(1=1,IF(F128="","",IF(G128="","",IFERROR(INDEX(E384:E428,MATCH(AE128,B384:B428,0)),G128&amp;""))),N("N6"))</f>
        <v/>
      </c>
      <c r="O128" s="138" t="str">
        <f>IF(1=1,IF(E128="","",O120),N("K14"))</f>
        <v/>
      </c>
      <c r="P128" s="139" t="str">
        <f>IF(1=1,IF(M128="","",IF(AND(ISNUMBER(M128),M128&lt;1,N128="kg"),MAX(1,ROUND(M128*1000,0)),IF(AND(ISNUMBER(M128),M128&lt;1,N128="L"),MAX(1,ROUND(M128*100,0)),ROUND(M128,3)))),N("O14"))</f>
        <v/>
      </c>
      <c r="Q128" s="140" t="str">
        <f>IF(1=1,IF(M128="","",IF(AND(ISNUMBER(M128),M128&lt;1,N128="kg"),"g",IF(AND(ISNUMBER(M128),M128&lt;1,N128="L"),"cl",N128))),N("P14"))</f>
        <v/>
      </c>
      <c r="R128" s="161" t="str">
        <f>IF(1=1,IF(E128="","",IF(F128="","A CONTROLER",IF(NOT(ISNUMBER(F128)),"TEXTE",IF(OR(L128="",L128&lt;=0),"COMMANDE PRINCIPALE INCOMPLETE",IF(G128="","UNITE MANQUANTE",IF(COUNTIF(B384:B428,AE128)=0,"UNITE A CONTROLER","OK")))))),N("Q9"))</f>
        <v/>
      </c>
      <c r="S128" s="105"/>
      <c r="T128" s="141">
        <f t="shared" si="14"/>
        <v>0</v>
      </c>
      <c r="U128" s="133" t="str">
        <f>IF(1=1,IF(E128="","",U120),N("S14"))</f>
        <v/>
      </c>
      <c r="V128" s="133" t="str">
        <f>IF(1=1,IF(E128="","",V120),N("T14"))</f>
        <v/>
      </c>
      <c r="W128" s="135" t="str">
        <f>IF(1=1,IF(OR(U128="",V128="",NOT(ISNUMBER(U128)),NOT(ISNUMBER(V128)),U128=0),"",V128/U128),N("U14"))</f>
        <v/>
      </c>
      <c r="X128" s="136" t="str">
        <f>IF(1=1,IF(OR(W128="",NOT(ISNUMBER(F128))),"",F128*W128*IFERROR(INDEX(D384:D428,MATCH(AE128,B384:B428,0)),1)),N("V7"))</f>
        <v/>
      </c>
      <c r="Y128" s="137" t="str">
        <f>IF(1=1,IF(F128="","",IF(G128="","",IFERROR(INDEX(E384:E428,MATCH(AE128,B384:B428,0)),G128&amp;""))),N("W6"))</f>
        <v/>
      </c>
      <c r="Z128" s="142" t="str">
        <f>IF(1=1,IF(X128="","",IF(AND(ISNUMBER(X128),X128&lt;1,Y128="kg"),MAX(1,ROUND(X128*1000,0)),IF(AND(ISNUMBER(X128),X128&lt;1,Y128="L"),MAX(1,ROUND(X128*100,0)),ROUND(X128,3)))),N("X14"))</f>
        <v/>
      </c>
      <c r="AA128" s="143" t="str">
        <f>IF(1=1,IF(X128="","",IF(AND(ISNUMBER(X128),X128&lt;1,Y128="kg"),"g",IF(AND(ISNUMBER(X128),X128&lt;1,Y128="L"),"cl",Y128))),N("Y14"))</f>
        <v/>
      </c>
      <c r="AB128" s="123" t="str">
        <f>IF(1=1,IF(E128="","",IF(F128="","A CONTROLER",IF(NOT(ISNUMBER(F128)),"TEXTE",IF(OR(W128="",W128&lt;=0),"COMMANDE COUVERTS INCOMPLETE",IF(G128="","UNITE MANQUANTE",IF(COUNTIF(B384:B428,AE128)=0,"UNITE A CONTROLER","OK")))))),N("Z6"))</f>
        <v/>
      </c>
      <c r="AD128" s="144" t="str">
        <f>IF(1=1,IF(E128="","",AD120),N("AB14"))</f>
        <v/>
      </c>
      <c r="AE128" s="125" t="str">
        <f>IF(1=1,IF(G128="","",UPPER(TRIM(SUBSTITUTE(SUBSTITUTE(G128&amp;"",CHAR(160)," ")," "," ")))),N("AC14"))</f>
        <v/>
      </c>
    </row>
    <row r="129" spans="1:31" ht="15.75" x14ac:dyDescent="0.25">
      <c r="A129" s="160" t="str">
        <f>IF(1=1,IF(E129="","",A120),N("A15"))</f>
        <v/>
      </c>
      <c r="B129" s="127" t="str">
        <f>IF(1=1,IF(E129="","",B120),N("B15"))</f>
        <v/>
      </c>
      <c r="C129" s="128"/>
      <c r="D129" s="129" t="str">
        <f>IF(ISBLANK(E129),"",LARGE(D120:D128,1)+1)</f>
        <v/>
      </c>
      <c r="E129" s="130"/>
      <c r="F129" s="131"/>
      <c r="G129" s="170"/>
      <c r="H129" s="105"/>
      <c r="I129" s="132" t="str">
        <f>IF(1=1,IF(E129="","",I120),N("H15"))</f>
        <v/>
      </c>
      <c r="J129" s="133" t="str">
        <f>IF(1=1,IF(E129="","",J120),N("I15"))</f>
        <v/>
      </c>
      <c r="K129" s="134" t="str">
        <f>IF(1=1,IF(E129="","",K120),N("J15"))</f>
        <v/>
      </c>
      <c r="L129" s="135" t="str">
        <f>IF(1=1,IF(OR(J129="",O129="",NOT(ISNUMBER(J129)),NOT(ISNUMBER(O129)),J129=0),"",O129/J129),N("L15"))</f>
        <v/>
      </c>
      <c r="M129" s="136" t="str">
        <f>IF(1=1,IF(OR(L129="",NOT(ISNUMBER(F129))),"",F129*L129*IFERROR(INDEX(D384:D428,MATCH(AE129,B384:B428,0)),1)),N("M13"))</f>
        <v/>
      </c>
      <c r="N129" s="137" t="str">
        <f>IF(1=1,IF(F129="","",IF(G129="","",IFERROR(INDEX(E384:E428,MATCH(AE129,B384:B428,0)),G129&amp;""))),N("N6"))</f>
        <v/>
      </c>
      <c r="O129" s="138" t="str">
        <f>IF(1=1,IF(E129="","",O120),N("K15"))</f>
        <v/>
      </c>
      <c r="P129" s="139" t="str">
        <f>IF(1=1,IF(M129="","",IF(AND(ISNUMBER(M129),M129&lt;1,N129="kg"),MAX(1,ROUND(M129*1000,0)),IF(AND(ISNUMBER(M129),M129&lt;1,N129="L"),MAX(1,ROUND(M129*100,0)),ROUND(M129,3)))),N("O15"))</f>
        <v/>
      </c>
      <c r="Q129" s="140" t="str">
        <f>IF(1=1,IF(M129="","",IF(AND(ISNUMBER(M129),M129&lt;1,N129="kg"),"g",IF(AND(ISNUMBER(M129),M129&lt;1,N129="L"),"cl",N129))),N("P15"))</f>
        <v/>
      </c>
      <c r="R129" s="161" t="str">
        <f>IF(1=1,IF(E129="","",IF(F129="","A CONTROLER",IF(NOT(ISNUMBER(F129)),"TEXTE",IF(OR(L129="",L129&lt;=0),"COMMANDE PRINCIPALE INCOMPLETE",IF(G129="","UNITE MANQUANTE",IF(COUNTIF(B384:B428,AE129)=0,"UNITE A CONTROLER","OK")))))),N("Q9"))</f>
        <v/>
      </c>
      <c r="S129" s="105"/>
      <c r="T129" s="141">
        <f t="shared" si="14"/>
        <v>0</v>
      </c>
      <c r="U129" s="133" t="str">
        <f>IF(1=1,IF(E129="","",U120),N("S15"))</f>
        <v/>
      </c>
      <c r="V129" s="133" t="str">
        <f>IF(1=1,IF(E129="","",V120),N("T15"))</f>
        <v/>
      </c>
      <c r="W129" s="135" t="str">
        <f>IF(1=1,IF(OR(U129="",V129="",NOT(ISNUMBER(U129)),NOT(ISNUMBER(V129)),U129=0),"",V129/U129),N("U15"))</f>
        <v/>
      </c>
      <c r="X129" s="136" t="str">
        <f>IF(1=1,IF(OR(W129="",NOT(ISNUMBER(F129))),"",F129*W129*IFERROR(INDEX(D384:D428,MATCH(AE129,B384:B428,0)),1)),N("V7"))</f>
        <v/>
      </c>
      <c r="Y129" s="137" t="str">
        <f>IF(1=1,IF(F129="","",IF(G129="","",IFERROR(INDEX(E384:E428,MATCH(AE129,B384:B428,0)),G129&amp;""))),N("W6"))</f>
        <v/>
      </c>
      <c r="Z129" s="142" t="str">
        <f>IF(1=1,IF(X129="","",IF(AND(ISNUMBER(X129),X129&lt;1,Y129="kg"),MAX(1,ROUND(X129*1000,0)),IF(AND(ISNUMBER(X129),X129&lt;1,Y129="L"),MAX(1,ROUND(X129*100,0)),ROUND(X129,3)))),N("X15"))</f>
        <v/>
      </c>
      <c r="AA129" s="143" t="str">
        <f>IF(1=1,IF(X129="","",IF(AND(ISNUMBER(X129),X129&lt;1,Y129="kg"),"g",IF(AND(ISNUMBER(X129),X129&lt;1,Y129="L"),"cl",Y129))),N("Y15"))</f>
        <v/>
      </c>
      <c r="AB129" s="123" t="str">
        <f>IF(1=1,IF(E129="","",IF(F129="","A CONTROLER",IF(NOT(ISNUMBER(F129)),"TEXTE",IF(OR(W129="",W129&lt;=0),"COMMANDE COUVERTS INCOMPLETE",IF(G129="","UNITE MANQUANTE",IF(COUNTIF(B384:B428,AE129)=0,"UNITE A CONTROLER","OK")))))),N("Z6"))</f>
        <v/>
      </c>
      <c r="AD129" s="144" t="str">
        <f>IF(1=1,IF(E129="","",AD120),N("AB15"))</f>
        <v/>
      </c>
      <c r="AE129" s="125" t="str">
        <f>IF(1=1,IF(G129="","",UPPER(TRIM(SUBSTITUTE(SUBSTITUTE(G129&amp;"",CHAR(160)," ")," "," ")))),N("AC15"))</f>
        <v/>
      </c>
    </row>
    <row r="130" spans="1:31" ht="15.75" x14ac:dyDescent="0.25">
      <c r="A130" s="160" t="str">
        <f>IF(1=1,IF(E130="","",A120),N("A16"))</f>
        <v/>
      </c>
      <c r="B130" s="127" t="str">
        <f>IF(1=1,IF(E130="","",B120),N("B16"))</f>
        <v/>
      </c>
      <c r="C130" s="128"/>
      <c r="D130" s="129" t="str">
        <f>IF(ISBLANK(E130),"",LARGE(D120:D129,1)+1)</f>
        <v/>
      </c>
      <c r="E130" s="130"/>
      <c r="F130" s="131"/>
      <c r="G130" s="170"/>
      <c r="H130" s="105"/>
      <c r="I130" s="132" t="str">
        <f>IF(1=1,IF(E130="","",I120),N("H16"))</f>
        <v/>
      </c>
      <c r="J130" s="133" t="str">
        <f>IF(1=1,IF(E130="","",J120),N("I16"))</f>
        <v/>
      </c>
      <c r="K130" s="134" t="str">
        <f>IF(1=1,IF(E130="","",K120),N("J16"))</f>
        <v/>
      </c>
      <c r="L130" s="135" t="str">
        <f>IF(1=1,IF(OR(J130="",O130="",NOT(ISNUMBER(J130)),NOT(ISNUMBER(O130)),J130=0),"",O130/J130),N("L16"))</f>
        <v/>
      </c>
      <c r="M130" s="136" t="str">
        <f>IF(1=1,IF(OR(L130="",NOT(ISNUMBER(F130))),"",F130*L130*IFERROR(INDEX(D384:D428,MATCH(AE130,B384:B428,0)),1)),N("M13"))</f>
        <v/>
      </c>
      <c r="N130" s="137" t="str">
        <f>IF(1=1,IF(F130="","",IF(G130="","",IFERROR(INDEX(E384:E428,MATCH(AE130,B384:B428,0)),G130&amp;""))),N("N6"))</f>
        <v/>
      </c>
      <c r="O130" s="138" t="str">
        <f>IF(1=1,IF(E130="","",O120),N("K16"))</f>
        <v/>
      </c>
      <c r="P130" s="139" t="str">
        <f>IF(1=1,IF(M130="","",IF(AND(ISNUMBER(M130),M130&lt;1,N130="kg"),MAX(1,ROUND(M130*1000,0)),IF(AND(ISNUMBER(M130),M130&lt;1,N130="L"),MAX(1,ROUND(M130*100,0)),ROUND(M130,3)))),N("O16"))</f>
        <v/>
      </c>
      <c r="Q130" s="140" t="str">
        <f>IF(1=1,IF(M130="","",IF(AND(ISNUMBER(M130),M130&lt;1,N130="kg"),"g",IF(AND(ISNUMBER(M130),M130&lt;1,N130="L"),"cl",N130))),N("P16"))</f>
        <v/>
      </c>
      <c r="R130" s="161" t="str">
        <f>IF(1=1,IF(E130="","",IF(F130="","A CONTROLER",IF(NOT(ISNUMBER(F130)),"TEXTE",IF(OR(L130="",L130&lt;=0),"COMMANDE PRINCIPALE INCOMPLETE",IF(G130="","UNITE MANQUANTE",IF(COUNTIF(B384:B428,AE130)=0,"UNITE A CONTROLER","OK")))))),N("Q9"))</f>
        <v/>
      </c>
      <c r="S130" s="105"/>
      <c r="T130" s="141">
        <f t="shared" si="14"/>
        <v>0</v>
      </c>
      <c r="U130" s="133" t="str">
        <f>IF(1=1,IF(E130="","",U120),N("S16"))</f>
        <v/>
      </c>
      <c r="V130" s="133" t="str">
        <f>IF(1=1,IF(E130="","",V120),N("T16"))</f>
        <v/>
      </c>
      <c r="W130" s="135" t="str">
        <f>IF(1=1,IF(OR(U130="",V130="",NOT(ISNUMBER(U130)),NOT(ISNUMBER(V130)),U130=0),"",V130/U130),N("U16"))</f>
        <v/>
      </c>
      <c r="X130" s="136" t="str">
        <f>IF(1=1,IF(OR(W130="",NOT(ISNUMBER(F130))),"",F130*W130*IFERROR(INDEX(D384:D428,MATCH(AE130,B384:B428,0)),1)),N("V7"))</f>
        <v/>
      </c>
      <c r="Y130" s="137" t="str">
        <f>IF(1=1,IF(F130="","",IF(G130="","",IFERROR(INDEX(E384:E428,MATCH(AE130,B384:B428,0)),G130&amp;""))),N("W6"))</f>
        <v/>
      </c>
      <c r="Z130" s="142" t="str">
        <f>IF(1=1,IF(X130="","",IF(AND(ISNUMBER(X130),X130&lt;1,Y130="kg"),MAX(1,ROUND(X130*1000,0)),IF(AND(ISNUMBER(X130),X130&lt;1,Y130="L"),MAX(1,ROUND(X130*100,0)),ROUND(X130,3)))),N("X16"))</f>
        <v/>
      </c>
      <c r="AA130" s="143" t="str">
        <f>IF(1=1,IF(X130="","",IF(AND(ISNUMBER(X130),X130&lt;1,Y130="kg"),"g",IF(AND(ISNUMBER(X130),X130&lt;1,Y130="L"),"cl",Y130))),N("Y16"))</f>
        <v/>
      </c>
      <c r="AB130" s="123" t="str">
        <f>IF(1=1,IF(E130="","",IF(F130="","A CONTROLER",IF(NOT(ISNUMBER(F130)),"TEXTE",IF(OR(W130="",W130&lt;=0),"COMMANDE COUVERTS INCOMPLETE",IF(G130="","UNITE MANQUANTE",IF(COUNTIF(B384:B428,AE130)=0,"UNITE A CONTROLER","OK")))))),N("Z6"))</f>
        <v/>
      </c>
      <c r="AD130" s="144" t="str">
        <f>IF(1=1,IF(E130="","",AD120),N("AB16"))</f>
        <v/>
      </c>
      <c r="AE130" s="125" t="str">
        <f>IF(1=1,IF(G130="","",UPPER(TRIM(SUBSTITUTE(SUBSTITUTE(G130&amp;"",CHAR(160)," ")," "," ")))),N("AC16"))</f>
        <v/>
      </c>
    </row>
    <row r="131" spans="1:31" ht="15.75" x14ac:dyDescent="0.25">
      <c r="A131" s="160" t="str">
        <f>IF(1=1,IF(E131="","",A120),N("A17"))</f>
        <v/>
      </c>
      <c r="B131" s="127" t="str">
        <f>IF(1=1,IF(E131="","",B120),N("B17"))</f>
        <v/>
      </c>
      <c r="C131" s="128"/>
      <c r="D131" s="129" t="str">
        <f>IF(ISBLANK(E131),"",LARGE(D120:D130,1)+1)</f>
        <v/>
      </c>
      <c r="E131" s="130"/>
      <c r="F131" s="131"/>
      <c r="G131" s="170"/>
      <c r="H131" s="105"/>
      <c r="I131" s="132" t="str">
        <f>IF(1=1,IF(E131="","",I120),N("H17"))</f>
        <v/>
      </c>
      <c r="J131" s="133" t="str">
        <f>IF(1=1,IF(E131="","",J120),N("I17"))</f>
        <v/>
      </c>
      <c r="K131" s="134" t="str">
        <f>IF(1=1,IF(E131="","",K120),N("J17"))</f>
        <v/>
      </c>
      <c r="L131" s="135" t="str">
        <f>IF(1=1,IF(OR(J131="",O131="",NOT(ISNUMBER(J131)),NOT(ISNUMBER(O131)),J131=0),"",O131/J131),N("L17"))</f>
        <v/>
      </c>
      <c r="M131" s="136" t="str">
        <f>IF(1=1,IF(OR(L131="",NOT(ISNUMBER(F131))),"",F131*L131*IFERROR(INDEX(D384:D428,MATCH(AE131,B384:B428,0)),1)),N("M13"))</f>
        <v/>
      </c>
      <c r="N131" s="137" t="str">
        <f>IF(1=1,IF(F131="","",IF(G131="","",IFERROR(INDEX(E384:E428,MATCH(AE131,B384:B428,0)),G131&amp;""))),N("N6"))</f>
        <v/>
      </c>
      <c r="O131" s="138" t="str">
        <f>IF(1=1,IF(E131="","",O120),N("K17"))</f>
        <v/>
      </c>
      <c r="P131" s="139" t="str">
        <f>IF(1=1,IF(M131="","",IF(AND(ISNUMBER(M131),M131&lt;1,N131="kg"),MAX(1,ROUND(M131*1000,0)),IF(AND(ISNUMBER(M131),M131&lt;1,N131="L"),MAX(1,ROUND(M131*100,0)),ROUND(M131,3)))),N("O17"))</f>
        <v/>
      </c>
      <c r="Q131" s="140" t="str">
        <f>IF(1=1,IF(M131="","",IF(AND(ISNUMBER(M131),M131&lt;1,N131="kg"),"g",IF(AND(ISNUMBER(M131),M131&lt;1,N131="L"),"cl",N131))),N("P17"))</f>
        <v/>
      </c>
      <c r="R131" s="161" t="str">
        <f>IF(1=1,IF(E131="","",IF(F131="","A CONTROLER",IF(NOT(ISNUMBER(F131)),"TEXTE",IF(OR(L131="",L131&lt;=0),"COMMANDE PRINCIPALE INCOMPLETE",IF(G131="","UNITE MANQUANTE",IF(COUNTIF(B384:B428,AE131)=0,"UNITE A CONTROLER","OK")))))),N("Q9"))</f>
        <v/>
      </c>
      <c r="S131" s="105"/>
      <c r="T131" s="141">
        <f t="shared" si="14"/>
        <v>0</v>
      </c>
      <c r="U131" s="133" t="str">
        <f>IF(1=1,IF(E131="","",U120),N("S17"))</f>
        <v/>
      </c>
      <c r="V131" s="133" t="str">
        <f>IF(1=1,IF(E131="","",V120),N("T17"))</f>
        <v/>
      </c>
      <c r="W131" s="135" t="str">
        <f>IF(1=1,IF(OR(U131="",V131="",NOT(ISNUMBER(U131)),NOT(ISNUMBER(V131)),U131=0),"",V131/U131),N("U17"))</f>
        <v/>
      </c>
      <c r="X131" s="136" t="str">
        <f>IF(1=1,IF(OR(W131="",NOT(ISNUMBER(F131))),"",F131*W131*IFERROR(INDEX(D384:D428,MATCH(AE131,B384:B428,0)),1)),N("V7"))</f>
        <v/>
      </c>
      <c r="Y131" s="137" t="str">
        <f>IF(1=1,IF(F131="","",IF(G131="","",IFERROR(INDEX(E384:E428,MATCH(AE131,B384:B428,0)),G131&amp;""))),N("W6"))</f>
        <v/>
      </c>
      <c r="Z131" s="142" t="str">
        <f>IF(1=1,IF(X131="","",IF(AND(ISNUMBER(X131),X131&lt;1,Y131="kg"),MAX(1,ROUND(X131*1000,0)),IF(AND(ISNUMBER(X131),X131&lt;1,Y131="L"),MAX(1,ROUND(X131*100,0)),ROUND(X131,3)))),N("X17"))</f>
        <v/>
      </c>
      <c r="AA131" s="143" t="str">
        <f>IF(1=1,IF(X131="","",IF(AND(ISNUMBER(X131),X131&lt;1,Y131="kg"),"g",IF(AND(ISNUMBER(X131),X131&lt;1,Y131="L"),"cl",Y131))),N("Y17"))</f>
        <v/>
      </c>
      <c r="AB131" s="123" t="str">
        <f>IF(1=1,IF(E131="","",IF(F131="","A CONTROLER",IF(NOT(ISNUMBER(F131)),"TEXTE",IF(OR(W131="",W131&lt;=0),"COMMANDE COUVERTS INCOMPLETE",IF(G131="","UNITE MANQUANTE",IF(COUNTIF(B384:B428,AE131)=0,"UNITE A CONTROLER","OK")))))),N("Z6"))</f>
        <v/>
      </c>
      <c r="AD131" s="144" t="str">
        <f>IF(1=1,IF(E131="","",AD120),N("AB17"))</f>
        <v/>
      </c>
      <c r="AE131" s="125" t="str">
        <f>IF(1=1,IF(G131="","",UPPER(TRIM(SUBSTITUTE(SUBSTITUTE(G131&amp;"",CHAR(160)," ")," "," ")))),N("AC17"))</f>
        <v/>
      </c>
    </row>
    <row r="132" spans="1:31" ht="15.75" x14ac:dyDescent="0.25">
      <c r="A132" s="160" t="str">
        <f>IF(1=1,IF(E132="","",A120),N("A18"))</f>
        <v/>
      </c>
      <c r="B132" s="127" t="str">
        <f>IF(1=1,IF(E132="","",B120),N("B18"))</f>
        <v/>
      </c>
      <c r="C132" s="128"/>
      <c r="D132" s="129" t="str">
        <f>IF(ISBLANK(E132),"",LARGE(D120:D131,1)+1)</f>
        <v/>
      </c>
      <c r="E132" s="130"/>
      <c r="F132" s="131"/>
      <c r="G132" s="170"/>
      <c r="H132" s="105"/>
      <c r="I132" s="132" t="str">
        <f>IF(1=1,IF(E132="","",I120),N("H18"))</f>
        <v/>
      </c>
      <c r="J132" s="133" t="str">
        <f>IF(1=1,IF(E132="","",J120),N("I18"))</f>
        <v/>
      </c>
      <c r="K132" s="134" t="str">
        <f>IF(1=1,IF(E132="","",K120),N("J18"))</f>
        <v/>
      </c>
      <c r="L132" s="135" t="str">
        <f>IF(1=1,IF(OR(J132="",O132="",NOT(ISNUMBER(J132)),NOT(ISNUMBER(O132)),J132=0),"",O132/J132),N("L18"))</f>
        <v/>
      </c>
      <c r="M132" s="136" t="str">
        <f>IF(1=1,IF(OR(L132="",NOT(ISNUMBER(F132))),"",F132*L132*IFERROR(INDEX(D384:D428,MATCH(AE132,B384:B428,0)),1)),N("M13"))</f>
        <v/>
      </c>
      <c r="N132" s="137" t="str">
        <f>IF(1=1,IF(F132="","",IF(G132="","",IFERROR(INDEX(E384:E428,MATCH(AE132,B384:B428,0)),G132&amp;""))),N("N6"))</f>
        <v/>
      </c>
      <c r="O132" s="138" t="str">
        <f>IF(1=1,IF(E132="","",O120),N("K18"))</f>
        <v/>
      </c>
      <c r="P132" s="139" t="str">
        <f>IF(1=1,IF(M132="","",IF(AND(ISNUMBER(M132),M132&lt;1,N132="kg"),MAX(1,ROUND(M132*1000,0)),IF(AND(ISNUMBER(M132),M132&lt;1,N132="L"),MAX(1,ROUND(M132*100,0)),ROUND(M132,3)))),N("O18"))</f>
        <v/>
      </c>
      <c r="Q132" s="140" t="str">
        <f>IF(1=1,IF(M132="","",IF(AND(ISNUMBER(M132),M132&lt;1,N132="kg"),"g",IF(AND(ISNUMBER(M132),M132&lt;1,N132="L"),"cl",N132))),N("P18"))</f>
        <v/>
      </c>
      <c r="R132" s="161" t="str">
        <f>IF(1=1,IF(E132="","",IF(F132="","A CONTROLER",IF(NOT(ISNUMBER(F132)),"TEXTE",IF(OR(L132="",L132&lt;=0),"COMMANDE PRINCIPALE INCOMPLETE",IF(G132="","UNITE MANQUANTE",IF(COUNTIF(B384:B428,AE132)=0,"UNITE A CONTROLER","OK")))))),N("Q9"))</f>
        <v/>
      </c>
      <c r="S132" s="105"/>
      <c r="T132" s="141">
        <f t="shared" si="14"/>
        <v>0</v>
      </c>
      <c r="U132" s="133" t="str">
        <f>IF(1=1,IF(E132="","",U120),N("S18"))</f>
        <v/>
      </c>
      <c r="V132" s="133" t="str">
        <f>IF(1=1,IF(E132="","",V120),N("T18"))</f>
        <v/>
      </c>
      <c r="W132" s="135" t="str">
        <f>IF(1=1,IF(OR(U132="",V132="",NOT(ISNUMBER(U132)),NOT(ISNUMBER(V132)),U132=0),"",V132/U132),N("U18"))</f>
        <v/>
      </c>
      <c r="X132" s="136" t="str">
        <f>IF(1=1,IF(OR(W132="",NOT(ISNUMBER(F132))),"",F132*W132*IFERROR(INDEX(D384:D428,MATCH(AE132,B384:B428,0)),1)),N("V7"))</f>
        <v/>
      </c>
      <c r="Y132" s="137" t="str">
        <f>IF(1=1,IF(F132="","",IF(G132="","",IFERROR(INDEX(E384:E428,MATCH(AE132,B384:B428,0)),G132&amp;""))),N("W6"))</f>
        <v/>
      </c>
      <c r="Z132" s="142" t="str">
        <f>IF(1=1,IF(X132="","",IF(AND(ISNUMBER(X132),X132&lt;1,Y132="kg"),MAX(1,ROUND(X132*1000,0)),IF(AND(ISNUMBER(X132),X132&lt;1,Y132="L"),MAX(1,ROUND(X132*100,0)),ROUND(X132,3)))),N("X18"))</f>
        <v/>
      </c>
      <c r="AA132" s="143" t="str">
        <f>IF(1=1,IF(X132="","",IF(AND(ISNUMBER(X132),X132&lt;1,Y132="kg"),"g",IF(AND(ISNUMBER(X132),X132&lt;1,Y132="L"),"cl",Y132))),N("Y18"))</f>
        <v/>
      </c>
      <c r="AB132" s="123" t="str">
        <f>IF(1=1,IF(E132="","",IF(F132="","A CONTROLER",IF(NOT(ISNUMBER(F132)),"TEXTE",IF(OR(W132="",W132&lt;=0),"COMMANDE COUVERTS INCOMPLETE",IF(G132="","UNITE MANQUANTE",IF(COUNTIF(B384:B428,AE132)=0,"UNITE A CONTROLER","OK")))))),N("Z6"))</f>
        <v/>
      </c>
      <c r="AD132" s="144" t="str">
        <f>IF(1=1,IF(E132="","",AD120),N("AB18"))</f>
        <v/>
      </c>
      <c r="AE132" s="125" t="str">
        <f>IF(1=1,IF(G132="","",UPPER(TRIM(SUBSTITUTE(SUBSTITUTE(G132&amp;"",CHAR(160)," ")," "," ")))),N("AC18"))</f>
        <v/>
      </c>
    </row>
    <row r="133" spans="1:31" ht="15.75" x14ac:dyDescent="0.25">
      <c r="A133" s="160" t="str">
        <f>IF(1=1,IF(E133="","",A120),N("A19"))</f>
        <v/>
      </c>
      <c r="B133" s="127" t="str">
        <f>IF(1=1,IF(E133="","",B120),N("B19"))</f>
        <v/>
      </c>
      <c r="C133" s="128"/>
      <c r="D133" s="129" t="str">
        <f>IF(ISBLANK(E133),"",LARGE(D120:D132,1)+1)</f>
        <v/>
      </c>
      <c r="E133" s="130"/>
      <c r="F133" s="131"/>
      <c r="G133" s="170"/>
      <c r="H133" s="105"/>
      <c r="I133" s="132" t="str">
        <f>IF(1=1,IF(E133="","",I120),N("H19"))</f>
        <v/>
      </c>
      <c r="J133" s="133" t="str">
        <f>IF(1=1,IF(E133="","",J120),N("I19"))</f>
        <v/>
      </c>
      <c r="K133" s="134" t="str">
        <f>IF(1=1,IF(E133="","",K120),N("J19"))</f>
        <v/>
      </c>
      <c r="L133" s="135" t="str">
        <f>IF(1=1,IF(OR(J133="",O133="",NOT(ISNUMBER(J133)),NOT(ISNUMBER(O133)),J133=0),"",O133/J133),N("L19"))</f>
        <v/>
      </c>
      <c r="M133" s="136" t="str">
        <f>IF(1=1,IF(OR(L133="",NOT(ISNUMBER(F133))),"",F133*L133*IFERROR(INDEX(D384:D428,MATCH(AE133,B384:B428,0)),1)),N("M13"))</f>
        <v/>
      </c>
      <c r="N133" s="137" t="str">
        <f>IF(1=1,IF(F133="","",IF(G133="","",IFERROR(INDEX(E384:E428,MATCH(AE133,B384:B428,0)),G133&amp;""))),N("N6"))</f>
        <v/>
      </c>
      <c r="O133" s="138" t="str">
        <f>IF(1=1,IF(E133="","",O120),N("K19"))</f>
        <v/>
      </c>
      <c r="P133" s="139" t="str">
        <f>IF(1=1,IF(M133="","",IF(AND(ISNUMBER(M133),M133&lt;1,N133="kg"),MAX(1,ROUND(M133*1000,0)),IF(AND(ISNUMBER(M133),M133&lt;1,N133="L"),MAX(1,ROUND(M133*100,0)),ROUND(M133,3)))),N("O19"))</f>
        <v/>
      </c>
      <c r="Q133" s="140" t="str">
        <f>IF(1=1,IF(M133="","",IF(AND(ISNUMBER(M133),M133&lt;1,N133="kg"),"g",IF(AND(ISNUMBER(M133),M133&lt;1,N133="L"),"cl",N133))),N("P19"))</f>
        <v/>
      </c>
      <c r="R133" s="161" t="str">
        <f>IF(1=1,IF(E133="","",IF(F133="","A CONTROLER",IF(NOT(ISNUMBER(F133)),"TEXTE",IF(OR(L133="",L133&lt;=0),"COMMANDE PRINCIPALE INCOMPLETE",IF(G133="","UNITE MANQUANTE",IF(COUNTIF(B384:B428,AE133)=0,"UNITE A CONTROLER","OK")))))),N("Q9"))</f>
        <v/>
      </c>
      <c r="S133" s="105"/>
      <c r="T133" s="141">
        <f t="shared" si="14"/>
        <v>0</v>
      </c>
      <c r="U133" s="133" t="str">
        <f>IF(1=1,IF(E133="","",U120),N("S19"))</f>
        <v/>
      </c>
      <c r="V133" s="133" t="str">
        <f>IF(1=1,IF(E133="","",V120),N("T19"))</f>
        <v/>
      </c>
      <c r="W133" s="135" t="str">
        <f>IF(1=1,IF(OR(U133="",V133="",NOT(ISNUMBER(U133)),NOT(ISNUMBER(V133)),U133=0),"",V133/U133),N("U19"))</f>
        <v/>
      </c>
      <c r="X133" s="136" t="str">
        <f>IF(1=1,IF(OR(W133="",NOT(ISNUMBER(F133))),"",F133*W133*IFERROR(INDEX(D384:D428,MATCH(AE133,B384:B428,0)),1)),N("V7"))</f>
        <v/>
      </c>
      <c r="Y133" s="137" t="str">
        <f>IF(1=1,IF(F133="","",IF(G133="","",IFERROR(INDEX(E384:E428,MATCH(AE133,B384:B428,0)),G133&amp;""))),N("W6"))</f>
        <v/>
      </c>
      <c r="Z133" s="142" t="str">
        <f>IF(1=1,IF(X133="","",IF(AND(ISNUMBER(X133),X133&lt;1,Y133="kg"),MAX(1,ROUND(X133*1000,0)),IF(AND(ISNUMBER(X133),X133&lt;1,Y133="L"),MAX(1,ROUND(X133*100,0)),ROUND(X133,3)))),N("X19"))</f>
        <v/>
      </c>
      <c r="AA133" s="143" t="str">
        <f>IF(1=1,IF(X133="","",IF(AND(ISNUMBER(X133),X133&lt;1,Y133="kg"),"g",IF(AND(ISNUMBER(X133),X133&lt;1,Y133="L"),"cl",Y133))),N("Y19"))</f>
        <v/>
      </c>
      <c r="AB133" s="123" t="str">
        <f>IF(1=1,IF(E133="","",IF(F133="","A CONTROLER",IF(NOT(ISNUMBER(F133)),"TEXTE",IF(OR(W133="",W133&lt;=0),"COMMANDE COUVERTS INCOMPLETE",IF(G133="","UNITE MANQUANTE",IF(COUNTIF(B384:B428,AE133)=0,"UNITE A CONTROLER","OK")))))),N("Z6"))</f>
        <v/>
      </c>
      <c r="AD133" s="144" t="str">
        <f>IF(1=1,IF(E133="","",AD120),N("AB19"))</f>
        <v/>
      </c>
      <c r="AE133" s="125" t="str">
        <f>IF(1=1,IF(G133="","",UPPER(TRIM(SUBSTITUTE(SUBSTITUTE(G133&amp;"",CHAR(160)," ")," "," ")))),N("AC19"))</f>
        <v/>
      </c>
    </row>
    <row r="134" spans="1:31" ht="15.75" x14ac:dyDescent="0.25">
      <c r="A134" s="160" t="str">
        <f>IF(1=1,IF(E134="","",A120),N("A20"))</f>
        <v/>
      </c>
      <c r="B134" s="127" t="str">
        <f>IF(1=1,IF(E134="","",B120),N("B20"))</f>
        <v/>
      </c>
      <c r="C134" s="128"/>
      <c r="D134" s="129" t="str">
        <f>IF(ISBLANK(E134),"",LARGE(D120:D133,1)+1)</f>
        <v/>
      </c>
      <c r="E134" s="130"/>
      <c r="F134" s="131"/>
      <c r="G134" s="170"/>
      <c r="H134" s="105"/>
      <c r="I134" s="132" t="str">
        <f>IF(1=1,IF(E134="","",I120),N("H20"))</f>
        <v/>
      </c>
      <c r="J134" s="133" t="str">
        <f>IF(1=1,IF(E134="","",J120),N("I20"))</f>
        <v/>
      </c>
      <c r="K134" s="134" t="str">
        <f>IF(1=1,IF(E134="","",K120),N("J20"))</f>
        <v/>
      </c>
      <c r="L134" s="135" t="str">
        <f>IF(1=1,IF(OR(J134="",O134="",NOT(ISNUMBER(J134)),NOT(ISNUMBER(O134)),J134=0),"",O134/J134),N("L20"))</f>
        <v/>
      </c>
      <c r="M134" s="136" t="str">
        <f>IF(1=1,IF(OR(L134="",NOT(ISNUMBER(F134))),"",F134*L134*IFERROR(INDEX(D384:D428,MATCH(AE134,B384:B428,0)),1)),N("M13"))</f>
        <v/>
      </c>
      <c r="N134" s="137" t="str">
        <f>IF(1=1,IF(F134="","",IF(G134="","",IFERROR(INDEX(E384:E428,MATCH(AE134,B384:B428,0)),G134&amp;""))),N("N6"))</f>
        <v/>
      </c>
      <c r="O134" s="138" t="str">
        <f>IF(1=1,IF(E134="","",O120),N("K20"))</f>
        <v/>
      </c>
      <c r="P134" s="139" t="str">
        <f>IF(1=1,IF(M134="","",IF(AND(ISNUMBER(M134),M134&lt;1,N134="kg"),MAX(1,ROUND(M134*1000,0)),IF(AND(ISNUMBER(M134),M134&lt;1,N134="L"),MAX(1,ROUND(M134*100,0)),ROUND(M134,3)))),N("O20"))</f>
        <v/>
      </c>
      <c r="Q134" s="140" t="str">
        <f>IF(1=1,IF(M134="","",IF(AND(ISNUMBER(M134),M134&lt;1,N134="kg"),"g",IF(AND(ISNUMBER(M134),M134&lt;1,N134="L"),"cl",N134))),N("P20"))</f>
        <v/>
      </c>
      <c r="R134" s="161" t="str">
        <f>IF(1=1,IF(E134="","",IF(F134="","A CONTROLER",IF(NOT(ISNUMBER(F134)),"TEXTE",IF(OR(L134="",L134&lt;=0),"COMMANDE PRINCIPALE INCOMPLETE",IF(G134="","UNITE MANQUANTE",IF(COUNTIF(B384:B428,AE134)=0,"UNITE A CONTROLER","OK")))))),N("Q9"))</f>
        <v/>
      </c>
      <c r="S134" s="105"/>
      <c r="T134" s="141">
        <f t="shared" si="14"/>
        <v>0</v>
      </c>
      <c r="U134" s="133" t="str">
        <f>IF(1=1,IF(E134="","",U120),N("S20"))</f>
        <v/>
      </c>
      <c r="V134" s="133" t="str">
        <f>IF(1=1,IF(E134="","",V120),N("T20"))</f>
        <v/>
      </c>
      <c r="W134" s="135" t="str">
        <f>IF(1=1,IF(OR(U134="",V134="",NOT(ISNUMBER(U134)),NOT(ISNUMBER(V134)),U134=0),"",V134/U134),N("U20"))</f>
        <v/>
      </c>
      <c r="X134" s="136" t="str">
        <f>IF(1=1,IF(OR(W134="",NOT(ISNUMBER(F134))),"",F134*W134*IFERROR(INDEX(D384:D428,MATCH(AE134,B384:B428,0)),1)),N("V7"))</f>
        <v/>
      </c>
      <c r="Y134" s="137" t="str">
        <f>IF(1=1,IF(F134="","",IF(G134="","",IFERROR(INDEX(E384:E428,MATCH(AE134,B384:B428,0)),G134&amp;""))),N("W6"))</f>
        <v/>
      </c>
      <c r="Z134" s="142" t="str">
        <f>IF(1=1,IF(X134="","",IF(AND(ISNUMBER(X134),X134&lt;1,Y134="kg"),MAX(1,ROUND(X134*1000,0)),IF(AND(ISNUMBER(X134),X134&lt;1,Y134="L"),MAX(1,ROUND(X134*100,0)),ROUND(X134,3)))),N("X20"))</f>
        <v/>
      </c>
      <c r="AA134" s="143" t="str">
        <f>IF(1=1,IF(X134="","",IF(AND(ISNUMBER(X134),X134&lt;1,Y134="kg"),"g",IF(AND(ISNUMBER(X134),X134&lt;1,Y134="L"),"cl",Y134))),N("Y20"))</f>
        <v/>
      </c>
      <c r="AB134" s="123" t="str">
        <f>IF(1=1,IF(E134="","",IF(F134="","A CONTROLER",IF(NOT(ISNUMBER(F134)),"TEXTE",IF(OR(W134="",W134&lt;=0),"COMMANDE COUVERTS INCOMPLETE",IF(G134="","UNITE MANQUANTE",IF(COUNTIF(B384:B428,AE134)=0,"UNITE A CONTROLER","OK")))))),N("Z6"))</f>
        <v/>
      </c>
      <c r="AD134" s="144" t="str">
        <f>IF(1=1,IF(E134="","",AD120),N("AB20"))</f>
        <v/>
      </c>
      <c r="AE134" s="125" t="str">
        <f>IF(1=1,IF(G134="","",UPPER(TRIM(SUBSTITUTE(SUBSTITUTE(G134&amp;"",CHAR(160)," ")," "," ")))),N("AC20"))</f>
        <v/>
      </c>
    </row>
    <row r="135" spans="1:31" ht="15.75" x14ac:dyDescent="0.25">
      <c r="A135" s="160" t="str">
        <f>IF(1=1,IF(E135="","",A120),N("A21"))</f>
        <v/>
      </c>
      <c r="B135" s="127" t="str">
        <f>IF(1=1,IF(E135="","",B120),N("B21"))</f>
        <v/>
      </c>
      <c r="C135" s="128"/>
      <c r="D135" s="129" t="str">
        <f>IF(ISBLANK(E135),"",LARGE(D120:D134,1)+1)</f>
        <v/>
      </c>
      <c r="E135" s="130"/>
      <c r="F135" s="131"/>
      <c r="G135" s="170"/>
      <c r="H135" s="105"/>
      <c r="I135" s="132" t="str">
        <f>IF(1=1,IF(E135="","",I120),N("H21"))</f>
        <v/>
      </c>
      <c r="J135" s="133" t="str">
        <f>IF(1=1,IF(E135="","",J120),N("I21"))</f>
        <v/>
      </c>
      <c r="K135" s="134" t="str">
        <f>IF(1=1,IF(E135="","",K120),N("J21"))</f>
        <v/>
      </c>
      <c r="L135" s="135" t="str">
        <f>IF(1=1,IF(OR(J135="",O135="",NOT(ISNUMBER(J135)),NOT(ISNUMBER(O135)),J135=0),"",O135/J135),N("L21"))</f>
        <v/>
      </c>
      <c r="M135" s="136" t="str">
        <f>IF(1=1,IF(OR(L135="",NOT(ISNUMBER(F135))),"",F135*L135*IFERROR(INDEX(D384:D428,MATCH(AE135,B384:B428,0)),1)),N("M13"))</f>
        <v/>
      </c>
      <c r="N135" s="137" t="str">
        <f>IF(1=1,IF(F135="","",IF(G135="","",IFERROR(INDEX(E384:E428,MATCH(AE135,B384:B428,0)),G135&amp;""))),N("N6"))</f>
        <v/>
      </c>
      <c r="O135" s="138" t="str">
        <f>IF(1=1,IF(E135="","",O120),N("K21"))</f>
        <v/>
      </c>
      <c r="P135" s="139" t="str">
        <f>IF(1=1,IF(M135="","",IF(AND(ISNUMBER(M135),M135&lt;1,N135="kg"),MAX(1,ROUND(M135*1000,0)),IF(AND(ISNUMBER(M135),M135&lt;1,N135="L"),MAX(1,ROUND(M135*100,0)),ROUND(M135,3)))),N("O21"))</f>
        <v/>
      </c>
      <c r="Q135" s="140" t="str">
        <f>IF(1=1,IF(M135="","",IF(AND(ISNUMBER(M135),M135&lt;1,N135="kg"),"g",IF(AND(ISNUMBER(M135),M135&lt;1,N135="L"),"cl",N135))),N("P21"))</f>
        <v/>
      </c>
      <c r="R135" s="161" t="str">
        <f>IF(1=1,IF(E135="","",IF(F135="","A CONTROLER",IF(NOT(ISNUMBER(F135)),"TEXTE",IF(OR(L135="",L135&lt;=0),"COMMANDE PRINCIPALE INCOMPLETE",IF(G135="","UNITE MANQUANTE",IF(COUNTIF(B384:B428,AE135)=0,"UNITE A CONTROLER","OK")))))),N("Q9"))</f>
        <v/>
      </c>
      <c r="S135" s="105"/>
      <c r="T135" s="141">
        <f t="shared" si="14"/>
        <v>0</v>
      </c>
      <c r="U135" s="133" t="str">
        <f>IF(1=1,IF(E135="","",U120),N("S21"))</f>
        <v/>
      </c>
      <c r="V135" s="133" t="str">
        <f>IF(1=1,IF(E135="","",V120),N("T21"))</f>
        <v/>
      </c>
      <c r="W135" s="135" t="str">
        <f>IF(1=1,IF(OR(U135="",V135="",NOT(ISNUMBER(U135)),NOT(ISNUMBER(V135)),U135=0),"",V135/U135),N("U21"))</f>
        <v/>
      </c>
      <c r="X135" s="136" t="str">
        <f>IF(1=1,IF(OR(W135="",NOT(ISNUMBER(F135))),"",F135*W135*IFERROR(INDEX(D384:D428,MATCH(AE135,B384:B428,0)),1)),N("V7"))</f>
        <v/>
      </c>
      <c r="Y135" s="137" t="str">
        <f>IF(1=1,IF(F135="","",IF(G135="","",IFERROR(INDEX(E384:E428,MATCH(AE135,B384:B428,0)),G135&amp;""))),N("W6"))</f>
        <v/>
      </c>
      <c r="Z135" s="142" t="str">
        <f>IF(1=1,IF(X135="","",IF(AND(ISNUMBER(X135),X135&lt;1,Y135="kg"),MAX(1,ROUND(X135*1000,0)),IF(AND(ISNUMBER(X135),X135&lt;1,Y135="L"),MAX(1,ROUND(X135*100,0)),ROUND(X135,3)))),N("X21"))</f>
        <v/>
      </c>
      <c r="AA135" s="143" t="str">
        <f>IF(1=1,IF(X135="","",IF(AND(ISNUMBER(X135),X135&lt;1,Y135="kg"),"g",IF(AND(ISNUMBER(X135),X135&lt;1,Y135="L"),"cl",Y135))),N("Y21"))</f>
        <v/>
      </c>
      <c r="AB135" s="123" t="str">
        <f>IF(1=1,IF(E135="","",IF(F135="","A CONTROLER",IF(NOT(ISNUMBER(F135)),"TEXTE",IF(OR(W135="",W135&lt;=0),"COMMANDE COUVERTS INCOMPLETE",IF(G135="","UNITE MANQUANTE",IF(COUNTIF(B384:B428,AE135)=0,"UNITE A CONTROLER","OK")))))),N("Z6"))</f>
        <v/>
      </c>
      <c r="AD135" s="144" t="str">
        <f>IF(1=1,IF(E135="","",AD120),N("AB21"))</f>
        <v/>
      </c>
      <c r="AE135" s="125" t="str">
        <f>IF(1=1,IF(G135="","",UPPER(TRIM(SUBSTITUTE(SUBSTITUTE(G135&amp;"",CHAR(160)," ")," "," ")))),N("AC21"))</f>
        <v/>
      </c>
    </row>
    <row r="136" spans="1:31" ht="15.75" x14ac:dyDescent="0.25">
      <c r="A136" s="160" t="str">
        <f>IF(1=1,IF(E136="","",A120),N("A22"))</f>
        <v/>
      </c>
      <c r="B136" s="127" t="str">
        <f>IF(1=1,IF(E136="","",B120),N("B22"))</f>
        <v/>
      </c>
      <c r="C136" s="128"/>
      <c r="D136" s="129" t="str">
        <f>IF(ISBLANK(E136),"",LARGE(D120:D135,1)+1)</f>
        <v/>
      </c>
      <c r="E136" s="130"/>
      <c r="F136" s="131"/>
      <c r="G136" s="170"/>
      <c r="H136" s="105"/>
      <c r="I136" s="132" t="str">
        <f>IF(1=1,IF(E136="","",I120),N("H22"))</f>
        <v/>
      </c>
      <c r="J136" s="133" t="str">
        <f>IF(1=1,IF(E136="","",J120),N("I22"))</f>
        <v/>
      </c>
      <c r="K136" s="134" t="str">
        <f>IF(1=1,IF(E136="","",K120),N("J22"))</f>
        <v/>
      </c>
      <c r="L136" s="135" t="str">
        <f>IF(1=1,IF(OR(J136="",O136="",NOT(ISNUMBER(J136)),NOT(ISNUMBER(O136)),J136=0),"",O136/J136),N("L22"))</f>
        <v/>
      </c>
      <c r="M136" s="136" t="str">
        <f>IF(1=1,IF(OR(L136="",NOT(ISNUMBER(F136))),"",F136*L136*IFERROR(INDEX(D384:D428,MATCH(AE136,B384:B428,0)),1)),N("M13"))</f>
        <v/>
      </c>
      <c r="N136" s="137" t="str">
        <f>IF(1=1,IF(F136="","",IF(G136="","",IFERROR(INDEX(E384:E428,MATCH(AE136,B384:B428,0)),G136&amp;""))),N("N6"))</f>
        <v/>
      </c>
      <c r="O136" s="138" t="str">
        <f>IF(1=1,IF(E136="","",O120),N("K22"))</f>
        <v/>
      </c>
      <c r="P136" s="139" t="str">
        <f>IF(1=1,IF(M136="","",IF(AND(ISNUMBER(M136),M136&lt;1,N136="kg"),MAX(1,ROUND(M136*1000,0)),IF(AND(ISNUMBER(M136),M136&lt;1,N136="L"),MAX(1,ROUND(M136*100,0)),ROUND(M136,3)))),N("O22"))</f>
        <v/>
      </c>
      <c r="Q136" s="140" t="str">
        <f>IF(1=1,IF(M136="","",IF(AND(ISNUMBER(M136),M136&lt;1,N136="kg"),"g",IF(AND(ISNUMBER(M136),M136&lt;1,N136="L"),"cl",N136))),N("P22"))</f>
        <v/>
      </c>
      <c r="R136" s="161" t="str">
        <f>IF(1=1,IF(E136="","",IF(F136="","A CONTROLER",IF(NOT(ISNUMBER(F136)),"TEXTE",IF(OR(L136="",L136&lt;=0),"COMMANDE PRINCIPALE INCOMPLETE",IF(G136="","UNITE MANQUANTE",IF(COUNTIF(B384:B428,AE136)=0,"UNITE A CONTROLER","OK")))))),N("Q9"))</f>
        <v/>
      </c>
      <c r="S136" s="105"/>
      <c r="T136" s="141">
        <f t="shared" si="14"/>
        <v>0</v>
      </c>
      <c r="U136" s="133" t="str">
        <f>IF(1=1,IF(E136="","",U120),N("S22"))</f>
        <v/>
      </c>
      <c r="V136" s="133" t="str">
        <f>IF(1=1,IF(E136="","",V120),N("T22"))</f>
        <v/>
      </c>
      <c r="W136" s="135" t="str">
        <f>IF(1=1,IF(OR(U136="",V136="",NOT(ISNUMBER(U136)),NOT(ISNUMBER(V136)),U136=0),"",V136/U136),N("U22"))</f>
        <v/>
      </c>
      <c r="X136" s="136" t="str">
        <f>IF(1=1,IF(OR(W136="",NOT(ISNUMBER(F136))),"",F136*W136*IFERROR(INDEX(D384:D428,MATCH(AE136,B384:B428,0)),1)),N("V7"))</f>
        <v/>
      </c>
      <c r="Y136" s="137" t="str">
        <f>IF(1=1,IF(F136="","",IF(G136="","",IFERROR(INDEX(E384:E428,MATCH(AE136,B384:B428,0)),G136&amp;""))),N("W6"))</f>
        <v/>
      </c>
      <c r="Z136" s="142" t="str">
        <f>IF(1=1,IF(X136="","",IF(AND(ISNUMBER(X136),X136&lt;1,Y136="kg"),MAX(1,ROUND(X136*1000,0)),IF(AND(ISNUMBER(X136),X136&lt;1,Y136="L"),MAX(1,ROUND(X136*100,0)),ROUND(X136,3)))),N("X22"))</f>
        <v/>
      </c>
      <c r="AA136" s="143" t="str">
        <f>IF(1=1,IF(X136="","",IF(AND(ISNUMBER(X136),X136&lt;1,Y136="kg"),"g",IF(AND(ISNUMBER(X136),X136&lt;1,Y136="L"),"cl",Y136))),N("Y22"))</f>
        <v/>
      </c>
      <c r="AB136" s="123" t="str">
        <f>IF(1=1,IF(E136="","",IF(F136="","A CONTROLER",IF(NOT(ISNUMBER(F136)),"TEXTE",IF(OR(W136="",W136&lt;=0),"COMMANDE COUVERTS INCOMPLETE",IF(G136="","UNITE MANQUANTE",IF(COUNTIF(B384:B428,AE136)=0,"UNITE A CONTROLER","OK")))))),N("Z6"))</f>
        <v/>
      </c>
      <c r="AD136" s="144" t="str">
        <f>IF(1=1,IF(E136="","",AD120),N("AB22"))</f>
        <v/>
      </c>
      <c r="AE136" s="125" t="str">
        <f>IF(1=1,IF(G136="","",UPPER(TRIM(SUBSTITUTE(SUBSTITUTE(G136&amp;"",CHAR(160)," ")," "," ")))),N("AC22"))</f>
        <v/>
      </c>
    </row>
    <row r="137" spans="1:31" ht="15.75" x14ac:dyDescent="0.25">
      <c r="A137" s="160" t="str">
        <f>IF(1=1,IF(E137="","",A120),N("A23"))</f>
        <v/>
      </c>
      <c r="B137" s="127" t="str">
        <f>IF(1=1,IF(E137="","",B120),N("B23"))</f>
        <v/>
      </c>
      <c r="C137" s="128"/>
      <c r="D137" s="129" t="str">
        <f>IF(ISBLANK(E137),"",LARGE(D120:D136,1)+1)</f>
        <v/>
      </c>
      <c r="E137" s="130"/>
      <c r="F137" s="131"/>
      <c r="G137" s="170"/>
      <c r="H137" s="105"/>
      <c r="I137" s="132" t="str">
        <f>IF(1=1,IF(E137="","",I120),N("H23"))</f>
        <v/>
      </c>
      <c r="J137" s="133" t="str">
        <f>IF(1=1,IF(E137="","",J120),N("I23"))</f>
        <v/>
      </c>
      <c r="K137" s="134" t="str">
        <f>IF(1=1,IF(E137="","",K120),N("J23"))</f>
        <v/>
      </c>
      <c r="L137" s="135" t="str">
        <f>IF(1=1,IF(OR(J137="",O137="",NOT(ISNUMBER(J137)),NOT(ISNUMBER(O137)),J137=0),"",O137/J137),N("L23"))</f>
        <v/>
      </c>
      <c r="M137" s="136" t="str">
        <f>IF(1=1,IF(OR(L137="",NOT(ISNUMBER(F137))),"",F137*L137*IFERROR(INDEX(D384:D428,MATCH(AE137,B384:B428,0)),1)),N("M13"))</f>
        <v/>
      </c>
      <c r="N137" s="137" t="str">
        <f>IF(1=1,IF(F137="","",IF(G137="","",IFERROR(INDEX(E384:E428,MATCH(AE137,B384:B428,0)),G137&amp;""))),N("N6"))</f>
        <v/>
      </c>
      <c r="O137" s="138" t="str">
        <f>IF(1=1,IF(E137="","",O120),N("K23"))</f>
        <v/>
      </c>
      <c r="P137" s="139" t="str">
        <f>IF(1=1,IF(M137="","",IF(AND(ISNUMBER(M137),M137&lt;1,N137="kg"),MAX(1,ROUND(M137*1000,0)),IF(AND(ISNUMBER(M137),M137&lt;1,N137="L"),MAX(1,ROUND(M137*100,0)),ROUND(M137,3)))),N("O23"))</f>
        <v/>
      </c>
      <c r="Q137" s="140" t="str">
        <f>IF(1=1,IF(M137="","",IF(AND(ISNUMBER(M137),M137&lt;1,N137="kg"),"g",IF(AND(ISNUMBER(M137),M137&lt;1,N137="L"),"cl",N137))),N("P23"))</f>
        <v/>
      </c>
      <c r="R137" s="161" t="str">
        <f>IF(1=1,IF(E137="","",IF(F137="","A CONTROLER",IF(NOT(ISNUMBER(F137)),"TEXTE",IF(OR(L137="",L137&lt;=0),"COMMANDE PRINCIPALE INCOMPLETE",IF(G137="","UNITE MANQUANTE",IF(COUNTIF(B384:B428,AE137)=0,"UNITE A CONTROLER","OK")))))),N("Q9"))</f>
        <v/>
      </c>
      <c r="S137" s="105"/>
      <c r="T137" s="141">
        <f t="shared" si="14"/>
        <v>0</v>
      </c>
      <c r="U137" s="133" t="str">
        <f>IF(1=1,IF(E137="","",U120),N("S23"))</f>
        <v/>
      </c>
      <c r="V137" s="133" t="str">
        <f>IF(1=1,IF(E137="","",V120),N("T23"))</f>
        <v/>
      </c>
      <c r="W137" s="135" t="str">
        <f>IF(1=1,IF(OR(U137="",V137="",NOT(ISNUMBER(U137)),NOT(ISNUMBER(V137)),U137=0),"",V137/U137),N("U23"))</f>
        <v/>
      </c>
      <c r="X137" s="136" t="str">
        <f>IF(1=1,IF(OR(W137="",NOT(ISNUMBER(F137))),"",F137*W137*IFERROR(INDEX(D384:D428,MATCH(AE137,B384:B428,0)),1)),N("V7"))</f>
        <v/>
      </c>
      <c r="Y137" s="137" t="str">
        <f>IF(1=1,IF(F137="","",IF(G137="","",IFERROR(INDEX(E384:E428,MATCH(AE137,B384:B428,0)),G137&amp;""))),N("W6"))</f>
        <v/>
      </c>
      <c r="Z137" s="142" t="str">
        <f>IF(1=1,IF(X137="","",IF(AND(ISNUMBER(X137),X137&lt;1,Y137="kg"),MAX(1,ROUND(X137*1000,0)),IF(AND(ISNUMBER(X137),X137&lt;1,Y137="L"),MAX(1,ROUND(X137*100,0)),ROUND(X137,3)))),N("X23"))</f>
        <v/>
      </c>
      <c r="AA137" s="143" t="str">
        <f>IF(1=1,IF(X137="","",IF(AND(ISNUMBER(X137),X137&lt;1,Y137="kg"),"g",IF(AND(ISNUMBER(X137),X137&lt;1,Y137="L"),"cl",Y137))),N("Y23"))</f>
        <v/>
      </c>
      <c r="AB137" s="123" t="str">
        <f>IF(1=1,IF(E137="","",IF(F137="","A CONTROLER",IF(NOT(ISNUMBER(F137)),"TEXTE",IF(OR(W137="",W137&lt;=0),"COMMANDE COUVERTS INCOMPLETE",IF(G137="","UNITE MANQUANTE",IF(COUNTIF(B384:B428,AE137)=0,"UNITE A CONTROLER","OK")))))),N("Z6"))</f>
        <v/>
      </c>
      <c r="AD137" s="144" t="str">
        <f>IF(1=1,IF(E137="","",AD120),N("AB23"))</f>
        <v/>
      </c>
      <c r="AE137" s="125" t="str">
        <f>IF(1=1,IF(G137="","",UPPER(TRIM(SUBSTITUTE(SUBSTITUTE(G137&amp;"",CHAR(160)," ")," "," ")))),N("AC23"))</f>
        <v/>
      </c>
    </row>
    <row r="138" spans="1:31" ht="15.75" x14ac:dyDescent="0.25">
      <c r="A138" s="160" t="str">
        <f>IF(1=1,IF(E138="","",A120),N("A24"))</f>
        <v/>
      </c>
      <c r="B138" s="127" t="str">
        <f>IF(1=1,IF(E138="","",B120),N("B24"))</f>
        <v/>
      </c>
      <c r="C138" s="128"/>
      <c r="D138" s="129" t="str">
        <f>IF(ISBLANK(E138),"",LARGE(D120:D137,1)+1)</f>
        <v/>
      </c>
      <c r="E138" s="130"/>
      <c r="F138" s="131"/>
      <c r="G138" s="170"/>
      <c r="H138" s="105"/>
      <c r="I138" s="132" t="str">
        <f>IF(1=1,IF(E138="","",I120),N("H24"))</f>
        <v/>
      </c>
      <c r="J138" s="133" t="str">
        <f>IF(1=1,IF(E138="","",J120),N("I24"))</f>
        <v/>
      </c>
      <c r="K138" s="134" t="str">
        <f>IF(1=1,IF(E138="","",K120),N("J24"))</f>
        <v/>
      </c>
      <c r="L138" s="135" t="str">
        <f>IF(1=1,IF(OR(J138="",O138="",NOT(ISNUMBER(J138)),NOT(ISNUMBER(O138)),J138=0),"",O138/J138),N("L24"))</f>
        <v/>
      </c>
      <c r="M138" s="136" t="str">
        <f>IF(1=1,IF(OR(L138="",NOT(ISNUMBER(F138))),"",F138*L138*IFERROR(INDEX(D384:D428,MATCH(AE138,B384:B428,0)),1)),N("M13"))</f>
        <v/>
      </c>
      <c r="N138" s="137" t="str">
        <f>IF(1=1,IF(F138="","",IF(G138="","",IFERROR(INDEX(E384:E428,MATCH(AE138,B384:B428,0)),G138&amp;""))),N("N6"))</f>
        <v/>
      </c>
      <c r="O138" s="138" t="str">
        <f>IF(1=1,IF(E138="","",O120),N("K24"))</f>
        <v/>
      </c>
      <c r="P138" s="139" t="str">
        <f>IF(1=1,IF(M138="","",IF(AND(ISNUMBER(M138),M138&lt;1,N138="kg"),MAX(1,ROUND(M138*1000,0)),IF(AND(ISNUMBER(M138),M138&lt;1,N138="L"),MAX(1,ROUND(M138*100,0)),ROUND(M138,3)))),N("O24"))</f>
        <v/>
      </c>
      <c r="Q138" s="140" t="str">
        <f>IF(1=1,IF(M138="","",IF(AND(ISNUMBER(M138),M138&lt;1,N138="kg"),"g",IF(AND(ISNUMBER(M138),M138&lt;1,N138="L"),"cl",N138))),N("P24"))</f>
        <v/>
      </c>
      <c r="R138" s="161" t="str">
        <f>IF(1=1,IF(E138="","",IF(F138="","A CONTROLER",IF(NOT(ISNUMBER(F138)),"TEXTE",IF(OR(L138="",L138&lt;=0),"COMMANDE PRINCIPALE INCOMPLETE",IF(G138="","UNITE MANQUANTE",IF(COUNTIF(B384:B428,AE138)=0,"UNITE A CONTROLER","OK")))))),N("Q9"))</f>
        <v/>
      </c>
      <c r="S138" s="105"/>
      <c r="T138" s="141">
        <f t="shared" si="14"/>
        <v>0</v>
      </c>
      <c r="U138" s="133" t="str">
        <f>IF(1=1,IF(E138="","",U120),N("S24"))</f>
        <v/>
      </c>
      <c r="V138" s="133" t="str">
        <f>IF(1=1,IF(E138="","",V120),N("T24"))</f>
        <v/>
      </c>
      <c r="W138" s="135" t="str">
        <f>IF(1=1,IF(OR(U138="",V138="",NOT(ISNUMBER(U138)),NOT(ISNUMBER(V138)),U138=0),"",V138/U138),N("U24"))</f>
        <v/>
      </c>
      <c r="X138" s="136" t="str">
        <f>IF(1=1,IF(OR(W138="",NOT(ISNUMBER(F138))),"",F138*W138*IFERROR(INDEX(D384:D428,MATCH(AE138,B384:B428,0)),1)),N("V7"))</f>
        <v/>
      </c>
      <c r="Y138" s="137" t="str">
        <f>IF(1=1,IF(F138="","",IF(G138="","",IFERROR(INDEX(E384:E428,MATCH(AE138,B384:B428,0)),G138&amp;""))),N("W6"))</f>
        <v/>
      </c>
      <c r="Z138" s="142" t="str">
        <f>IF(1=1,IF(X138="","",IF(AND(ISNUMBER(X138),X138&lt;1,Y138="kg"),MAX(1,ROUND(X138*1000,0)),IF(AND(ISNUMBER(X138),X138&lt;1,Y138="L"),MAX(1,ROUND(X138*100,0)),ROUND(X138,3)))),N("X24"))</f>
        <v/>
      </c>
      <c r="AA138" s="143" t="str">
        <f>IF(1=1,IF(X138="","",IF(AND(ISNUMBER(X138),X138&lt;1,Y138="kg"),"g",IF(AND(ISNUMBER(X138),X138&lt;1,Y138="L"),"cl",Y138))),N("Y24"))</f>
        <v/>
      </c>
      <c r="AB138" s="123" t="str">
        <f>IF(1=1,IF(E138="","",IF(F138="","A CONTROLER",IF(NOT(ISNUMBER(F138)),"TEXTE",IF(OR(W138="",W138&lt;=0),"COMMANDE COUVERTS INCOMPLETE",IF(G138="","UNITE MANQUANTE",IF(COUNTIF(B384:B428,AE138)=0,"UNITE A CONTROLER","OK")))))),N("Z6"))</f>
        <v/>
      </c>
      <c r="AD138" s="144" t="str">
        <f>IF(1=1,IF(E138="","",AD120),N("AB24"))</f>
        <v/>
      </c>
      <c r="AE138" s="125" t="str">
        <f>IF(1=1,IF(G138="","",UPPER(TRIM(SUBSTITUTE(SUBSTITUTE(G138&amp;"",CHAR(160)," ")," "," ")))),N("AC24"))</f>
        <v/>
      </c>
    </row>
    <row r="139" spans="1:31" ht="15.75" x14ac:dyDescent="0.25">
      <c r="A139" s="160" t="str">
        <f>IF(1=1,IF(E139="","",A120),N("A25"))</f>
        <v/>
      </c>
      <c r="B139" s="127" t="str">
        <f>IF(1=1,IF(E139="","",B120),N("B25"))</f>
        <v/>
      </c>
      <c r="C139" s="128"/>
      <c r="D139" s="129" t="str">
        <f>IF(ISBLANK(E139),"",LARGE(D120:D138,1)+1)</f>
        <v/>
      </c>
      <c r="E139" s="130"/>
      <c r="F139" s="131"/>
      <c r="G139" s="170"/>
      <c r="H139" s="105"/>
      <c r="I139" s="132" t="str">
        <f>IF(1=1,IF(E139="","",I120),N("H25"))</f>
        <v/>
      </c>
      <c r="J139" s="133" t="str">
        <f>IF(1=1,IF(E139="","",J120),N("I25"))</f>
        <v/>
      </c>
      <c r="K139" s="134" t="str">
        <f>IF(1=1,IF(E139="","",K120),N("J25"))</f>
        <v/>
      </c>
      <c r="L139" s="135" t="str">
        <f>IF(1=1,IF(OR(J139="",O139="",NOT(ISNUMBER(J139)),NOT(ISNUMBER(O139)),J139=0),"",O139/J139),N("L25"))</f>
        <v/>
      </c>
      <c r="M139" s="136" t="str">
        <f>IF(1=1,IF(OR(L139="",NOT(ISNUMBER(F139))),"",F139*L139*IFERROR(INDEX(D384:D428,MATCH(AE139,B384:B428,0)),1)),N("M13"))</f>
        <v/>
      </c>
      <c r="N139" s="137" t="str">
        <f>IF(1=1,IF(F139="","",IF(G139="","",IFERROR(INDEX(E384:E428,MATCH(AE139,B384:B428,0)),G139&amp;""))),N("N6"))</f>
        <v/>
      </c>
      <c r="O139" s="138" t="str">
        <f>IF(1=1,IF(E139="","",O120),N("K25"))</f>
        <v/>
      </c>
      <c r="P139" s="139" t="str">
        <f>IF(1=1,IF(M139="","",IF(AND(ISNUMBER(M139),M139&lt;1,N139="kg"),MAX(1,ROUND(M139*1000,0)),IF(AND(ISNUMBER(M139),M139&lt;1,N139="L"),MAX(1,ROUND(M139*100,0)),ROUND(M139,3)))),N("O25"))</f>
        <v/>
      </c>
      <c r="Q139" s="140" t="str">
        <f>IF(1=1,IF(M139="","",IF(AND(ISNUMBER(M139),M139&lt;1,N139="kg"),"g",IF(AND(ISNUMBER(M139),M139&lt;1,N139="L"),"cl",N139))),N("P25"))</f>
        <v/>
      </c>
      <c r="R139" s="161" t="str">
        <f>IF(1=1,IF(E139="","",IF(F139="","A CONTROLER",IF(NOT(ISNUMBER(F139)),"TEXTE",IF(OR(L139="",L139&lt;=0),"COMMANDE PRINCIPALE INCOMPLETE",IF(G139="","UNITE MANQUANTE",IF(COUNTIF(B384:B428,AE139)=0,"UNITE A CONTROLER","OK")))))),N("Q9"))</f>
        <v/>
      </c>
      <c r="S139" s="105"/>
      <c r="T139" s="141">
        <f t="shared" si="14"/>
        <v>0</v>
      </c>
      <c r="U139" s="133" t="str">
        <f>IF(1=1,IF(E139="","",U120),N("S25"))</f>
        <v/>
      </c>
      <c r="V139" s="133" t="str">
        <f>IF(1=1,IF(E139="","",V120),N("T25"))</f>
        <v/>
      </c>
      <c r="W139" s="135" t="str">
        <f>IF(1=1,IF(OR(U139="",V139="",NOT(ISNUMBER(U139)),NOT(ISNUMBER(V139)),U139=0),"",V139/U139),N("U25"))</f>
        <v/>
      </c>
      <c r="X139" s="136" t="str">
        <f>IF(1=1,IF(OR(W139="",NOT(ISNUMBER(F139))),"",F139*W139*IFERROR(INDEX(D384:D428,MATCH(AE139,B384:B428,0)),1)),N("V7"))</f>
        <v/>
      </c>
      <c r="Y139" s="137" t="str">
        <f>IF(1=1,IF(F139="","",IF(G139="","",IFERROR(INDEX(E384:E428,MATCH(AE139,B384:B428,0)),G139&amp;""))),N("W6"))</f>
        <v/>
      </c>
      <c r="Z139" s="142" t="str">
        <f>IF(1=1,IF(X139="","",IF(AND(ISNUMBER(X139),X139&lt;1,Y139="kg"),MAX(1,ROUND(X139*1000,0)),IF(AND(ISNUMBER(X139),X139&lt;1,Y139="L"),MAX(1,ROUND(X139*100,0)),ROUND(X139,3)))),N("X25"))</f>
        <v/>
      </c>
      <c r="AA139" s="143" t="str">
        <f>IF(1=1,IF(X139="","",IF(AND(ISNUMBER(X139),X139&lt;1,Y139="kg"),"g",IF(AND(ISNUMBER(X139),X139&lt;1,Y139="L"),"cl",Y139))),N("Y25"))</f>
        <v/>
      </c>
      <c r="AB139" s="123" t="str">
        <f>IF(1=1,IF(E139="","",IF(F139="","A CONTROLER",IF(NOT(ISNUMBER(F139)),"TEXTE",IF(OR(W139="",W139&lt;=0),"COMMANDE COUVERTS INCOMPLETE",IF(G139="","UNITE MANQUANTE",IF(COUNTIF(B384:B428,AE139)=0,"UNITE A CONTROLER","OK")))))),N("Z6"))</f>
        <v/>
      </c>
      <c r="AD139" s="144" t="str">
        <f>IF(1=1,IF(E139="","",AD120),N("AB25"))</f>
        <v/>
      </c>
      <c r="AE139" s="125" t="str">
        <f>IF(1=1,IF(G139="","",UPPER(TRIM(SUBSTITUTE(SUBSTITUTE(G139&amp;"",CHAR(160)," ")," "," ")))),N("AC25"))</f>
        <v/>
      </c>
    </row>
    <row r="140" spans="1:31" ht="15.75" x14ac:dyDescent="0.25">
      <c r="A140" s="160" t="str">
        <f>IF(1=1,IF(E140="","",A120),N("A26"))</f>
        <v/>
      </c>
      <c r="B140" s="127" t="str">
        <f>IF(1=1,IF(E140="","",B120),N("B26"))</f>
        <v/>
      </c>
      <c r="C140" s="128"/>
      <c r="D140" s="129" t="str">
        <f>IF(ISBLANK(E140),"",LARGE(D120:D139,1)+1)</f>
        <v/>
      </c>
      <c r="E140" s="130"/>
      <c r="F140" s="131"/>
      <c r="G140" s="170"/>
      <c r="H140" s="105"/>
      <c r="I140" s="132" t="str">
        <f>IF(1=1,IF(E140="","",I120),N("H26"))</f>
        <v/>
      </c>
      <c r="J140" s="133" t="str">
        <f>IF(1=1,IF(E140="","",J120),N("I26"))</f>
        <v/>
      </c>
      <c r="K140" s="134" t="str">
        <f>IF(1=1,IF(E140="","",K120),N("J26"))</f>
        <v/>
      </c>
      <c r="L140" s="135" t="str">
        <f>IF(1=1,IF(OR(J140="",O140="",NOT(ISNUMBER(J140)),NOT(ISNUMBER(O140)),J140=0),"",O140/J140),N("L26"))</f>
        <v/>
      </c>
      <c r="M140" s="136" t="str">
        <f>IF(1=1,IF(OR(L140="",NOT(ISNUMBER(F140))),"",F140*L140*IFERROR(INDEX(D384:D428,MATCH(AE140,B384:B428,0)),1)),N("M13"))</f>
        <v/>
      </c>
      <c r="N140" s="137" t="str">
        <f>IF(1=1,IF(F140="","",IF(G140="","",IFERROR(INDEX(E384:E428,MATCH(AE140,B384:B428,0)),G140&amp;""))),N("N6"))</f>
        <v/>
      </c>
      <c r="O140" s="138" t="str">
        <f>IF(1=1,IF(E140="","",O120),N("K26"))</f>
        <v/>
      </c>
      <c r="P140" s="139" t="str">
        <f>IF(1=1,IF(M140="","",IF(AND(ISNUMBER(M140),M140&lt;1,N140="kg"),MAX(1,ROUND(M140*1000,0)),IF(AND(ISNUMBER(M140),M140&lt;1,N140="L"),MAX(1,ROUND(M140*100,0)),ROUND(M140,3)))),N("O26"))</f>
        <v/>
      </c>
      <c r="Q140" s="140" t="str">
        <f>IF(1=1,IF(M140="","",IF(AND(ISNUMBER(M140),M140&lt;1,N140="kg"),"g",IF(AND(ISNUMBER(M140),M140&lt;1,N140="L"),"cl",N140))),N("P26"))</f>
        <v/>
      </c>
      <c r="R140" s="161" t="str">
        <f>IF(1=1,IF(E140="","",IF(F140="","A CONTROLER",IF(NOT(ISNUMBER(F140)),"TEXTE",IF(OR(L140="",L140&lt;=0),"COMMANDE PRINCIPALE INCOMPLETE",IF(G140="","UNITE MANQUANTE",IF(COUNTIF(B384:B428,AE140)=0,"UNITE A CONTROLER","OK")))))),N("Q9"))</f>
        <v/>
      </c>
      <c r="S140" s="105"/>
      <c r="T140" s="141">
        <f t="shared" si="14"/>
        <v>0</v>
      </c>
      <c r="U140" s="133" t="str">
        <f>IF(1=1,IF(E140="","",U120),N("S26"))</f>
        <v/>
      </c>
      <c r="V140" s="133" t="str">
        <f>IF(1=1,IF(E140="","",V120),N("T26"))</f>
        <v/>
      </c>
      <c r="W140" s="135" t="str">
        <f>IF(1=1,IF(OR(U140="",V140="",NOT(ISNUMBER(U140)),NOT(ISNUMBER(V140)),U140=0),"",V140/U140),N("U26"))</f>
        <v/>
      </c>
      <c r="X140" s="136" t="str">
        <f>IF(1=1,IF(OR(W140="",NOT(ISNUMBER(F140))),"",F140*W140*IFERROR(INDEX(D384:D428,MATCH(AE140,B384:B428,0)),1)),N("V7"))</f>
        <v/>
      </c>
      <c r="Y140" s="137" t="str">
        <f>IF(1=1,IF(F140="","",IF(G140="","",IFERROR(INDEX(E384:E428,MATCH(AE140,B384:B428,0)),G140&amp;""))),N("W6"))</f>
        <v/>
      </c>
      <c r="Z140" s="142" t="str">
        <f>IF(1=1,IF(X140="","",IF(AND(ISNUMBER(X140),X140&lt;1,Y140="kg"),MAX(1,ROUND(X140*1000,0)),IF(AND(ISNUMBER(X140),X140&lt;1,Y140="L"),MAX(1,ROUND(X140*100,0)),ROUND(X140,3)))),N("X26"))</f>
        <v/>
      </c>
      <c r="AA140" s="143" t="str">
        <f>IF(1=1,IF(X140="","",IF(AND(ISNUMBER(X140),X140&lt;1,Y140="kg"),"g",IF(AND(ISNUMBER(X140),X140&lt;1,Y140="L"),"cl",Y140))),N("Y26"))</f>
        <v/>
      </c>
      <c r="AB140" s="123" t="str">
        <f>IF(1=1,IF(E140="","",IF(F140="","A CONTROLER",IF(NOT(ISNUMBER(F140)),"TEXTE",IF(OR(W140="",W140&lt;=0),"COMMANDE COUVERTS INCOMPLETE",IF(G140="","UNITE MANQUANTE",IF(COUNTIF(B384:B428,AE140)=0,"UNITE A CONTROLER","OK")))))),N("Z6"))</f>
        <v/>
      </c>
      <c r="AD140" s="144" t="str">
        <f>IF(1=1,IF(E140="","",AD120),N("AB26"))</f>
        <v/>
      </c>
      <c r="AE140" s="125" t="str">
        <f>IF(1=1,IF(G140="","",UPPER(TRIM(SUBSTITUTE(SUBSTITUTE(G140&amp;"",CHAR(160)," ")," "," ")))),N("AC26"))</f>
        <v/>
      </c>
    </row>
    <row r="141" spans="1:31" ht="15.75" x14ac:dyDescent="0.25">
      <c r="A141" s="160" t="str">
        <f>IF(1=1,IF(E141="","",A120),N("A27"))</f>
        <v/>
      </c>
      <c r="B141" s="127" t="str">
        <f>IF(1=1,IF(E141="","",B120),N("B27"))</f>
        <v/>
      </c>
      <c r="C141" s="128"/>
      <c r="D141" s="129" t="str">
        <f>IF(ISBLANK(E141),"",LARGE(D120:D140,1)+1)</f>
        <v/>
      </c>
      <c r="E141" s="130"/>
      <c r="F141" s="131"/>
      <c r="G141" s="170"/>
      <c r="H141" s="105"/>
      <c r="I141" s="132" t="str">
        <f>IF(1=1,IF(E141="","",I120),N("H27"))</f>
        <v/>
      </c>
      <c r="J141" s="133" t="str">
        <f>IF(1=1,IF(E141="","",J120),N("I27"))</f>
        <v/>
      </c>
      <c r="K141" s="134" t="str">
        <f>IF(1=1,IF(E141="","",K120),N("J27"))</f>
        <v/>
      </c>
      <c r="L141" s="135" t="str">
        <f>IF(1=1,IF(OR(J141="",O141="",NOT(ISNUMBER(J141)),NOT(ISNUMBER(O141)),J141=0),"",O141/J141),N("L27"))</f>
        <v/>
      </c>
      <c r="M141" s="136" t="str">
        <f>IF(1=1,IF(OR(L141="",NOT(ISNUMBER(F141))),"",F141*L141*IFERROR(INDEX(D384:D428,MATCH(AE141,B384:B428,0)),1)),N("M13"))</f>
        <v/>
      </c>
      <c r="N141" s="137" t="str">
        <f>IF(1=1,IF(F141="","",IF(G141="","",IFERROR(INDEX(E384:E428,MATCH(AE141,B384:B428,0)),G141&amp;""))),N("N6"))</f>
        <v/>
      </c>
      <c r="O141" s="138" t="str">
        <f>IF(1=1,IF(E141="","",O120),N("K27"))</f>
        <v/>
      </c>
      <c r="P141" s="139" t="str">
        <f>IF(1=1,IF(M141="","",IF(AND(ISNUMBER(M141),M141&lt;1,N141="kg"),MAX(1,ROUND(M141*1000,0)),IF(AND(ISNUMBER(M141),M141&lt;1,N141="L"),MAX(1,ROUND(M141*100,0)),ROUND(M141,3)))),N("O27"))</f>
        <v/>
      </c>
      <c r="Q141" s="140" t="str">
        <f>IF(1=1,IF(M141="","",IF(AND(ISNUMBER(M141),M141&lt;1,N141="kg"),"g",IF(AND(ISNUMBER(M141),M141&lt;1,N141="L"),"cl",N141))),N("P27"))</f>
        <v/>
      </c>
      <c r="R141" s="161" t="str">
        <f>IF(1=1,IF(E141="","",IF(F141="","A CONTROLER",IF(NOT(ISNUMBER(F141)),"TEXTE",IF(OR(L141="",L141&lt;=0),"COMMANDE PRINCIPALE INCOMPLETE",IF(G141="","UNITE MANQUANTE",IF(COUNTIF(B384:B428,AE141)=0,"UNITE A CONTROLER","OK")))))),N("Q9"))</f>
        <v/>
      </c>
      <c r="S141" s="105"/>
      <c r="T141" s="141">
        <f t="shared" si="14"/>
        <v>0</v>
      </c>
      <c r="U141" s="133" t="str">
        <f>IF(1=1,IF(E141="","",U120),N("S27"))</f>
        <v/>
      </c>
      <c r="V141" s="133" t="str">
        <f>IF(1=1,IF(E141="","",V120),N("T27"))</f>
        <v/>
      </c>
      <c r="W141" s="135" t="str">
        <f>IF(1=1,IF(OR(U141="",V141="",NOT(ISNUMBER(U141)),NOT(ISNUMBER(V141)),U141=0),"",V141/U141),N("U27"))</f>
        <v/>
      </c>
      <c r="X141" s="136" t="str">
        <f>IF(1=1,IF(OR(W141="",NOT(ISNUMBER(F141))),"",F141*W141*IFERROR(INDEX(D384:D428,MATCH(AE141,B384:B428,0)),1)),N("V7"))</f>
        <v/>
      </c>
      <c r="Y141" s="137" t="str">
        <f>IF(1=1,IF(F141="","",IF(G141="","",IFERROR(INDEX(E384:E428,MATCH(AE141,B384:B428,0)),G141&amp;""))),N("W6"))</f>
        <v/>
      </c>
      <c r="Z141" s="142" t="str">
        <f>IF(1=1,IF(X141="","",IF(AND(ISNUMBER(X141),X141&lt;1,Y141="kg"),MAX(1,ROUND(X141*1000,0)),IF(AND(ISNUMBER(X141),X141&lt;1,Y141="L"),MAX(1,ROUND(X141*100,0)),ROUND(X141,3)))),N("X27"))</f>
        <v/>
      </c>
      <c r="AA141" s="143" t="str">
        <f>IF(1=1,IF(X141="","",IF(AND(ISNUMBER(X141),X141&lt;1,Y141="kg"),"g",IF(AND(ISNUMBER(X141),X141&lt;1,Y141="L"),"cl",Y141))),N("Y27"))</f>
        <v/>
      </c>
      <c r="AB141" s="123" t="str">
        <f>IF(1=1,IF(E141="","",IF(F141="","A CONTROLER",IF(NOT(ISNUMBER(F141)),"TEXTE",IF(OR(W141="",W141&lt;=0),"COMMANDE COUVERTS INCOMPLETE",IF(G141="","UNITE MANQUANTE",IF(COUNTIF(B384:B428,AE141)=0,"UNITE A CONTROLER","OK")))))),N("Z6"))</f>
        <v/>
      </c>
      <c r="AD141" s="144" t="str">
        <f>IF(1=1,IF(E141="","",AD120),N("AB27"))</f>
        <v/>
      </c>
      <c r="AE141" s="125" t="str">
        <f>IF(1=1,IF(G141="","",UPPER(TRIM(SUBSTITUTE(SUBSTITUTE(G141&amp;"",CHAR(160)," ")," "," ")))),N("AC27"))</f>
        <v/>
      </c>
    </row>
    <row r="142" spans="1:31" ht="15.75" x14ac:dyDescent="0.25">
      <c r="A142" s="160" t="str">
        <f>IF(1=1,IF(E142="","",A120),N("A28"))</f>
        <v/>
      </c>
      <c r="B142" s="127" t="str">
        <f>IF(1=1,IF(E142="","",B120),N("B28"))</f>
        <v/>
      </c>
      <c r="C142" s="127"/>
      <c r="D142" s="129" t="str">
        <f>IF(ISBLANK(E142),"",LARGE(D120:D141,1)+1)</f>
        <v/>
      </c>
      <c r="E142" s="130"/>
      <c r="F142" s="131"/>
      <c r="G142" s="170"/>
      <c r="H142" s="105"/>
      <c r="I142" s="132" t="str">
        <f>IF(1=1,IF(E142="","",I120),N("H28"))</f>
        <v/>
      </c>
      <c r="J142" s="133" t="str">
        <f>IF(1=1,IF(E142="","",J120),N("I28"))</f>
        <v/>
      </c>
      <c r="K142" s="134" t="str">
        <f>IF(1=1,IF(E142="","",K120),N("J28"))</f>
        <v/>
      </c>
      <c r="L142" s="135" t="str">
        <f>IF(1=1,IF(OR(J142="",O142="",NOT(ISNUMBER(J142)),NOT(ISNUMBER(O142)),J142=0),"",O142/J142),N("L28"))</f>
        <v/>
      </c>
      <c r="M142" s="136" t="str">
        <f>IF(1=1,IF(OR(L142="",NOT(ISNUMBER(F142))),"",F142*L142*IFERROR(INDEX(D384:D428,MATCH(AE142,B384:B428,0)),1)),N("M13"))</f>
        <v/>
      </c>
      <c r="N142" s="137" t="str">
        <f>IF(1=1,IF(F142="","",IF(G142="","",IFERROR(INDEX(E384:E428,MATCH(AE142,B384:B428,0)),G142&amp;""))),N("N6"))</f>
        <v/>
      </c>
      <c r="O142" s="138" t="str">
        <f>IF(1=1,IF(E142="","",O120),N("K28"))</f>
        <v/>
      </c>
      <c r="P142" s="139" t="str">
        <f>IF(1=1,IF(M142="","",IF(AND(ISNUMBER(M142),M142&lt;1,N142="kg"),MAX(1,ROUND(M142*1000,0)),IF(AND(ISNUMBER(M142),M142&lt;1,N142="L"),MAX(1,ROUND(M142*100,0)),ROUND(M142,3)))),N("O28"))</f>
        <v/>
      </c>
      <c r="Q142" s="140" t="str">
        <f>IF(1=1,IF(M142="","",IF(AND(ISNUMBER(M142),M142&lt;1,N142="kg"),"g",IF(AND(ISNUMBER(M142),M142&lt;1,N142="L"),"cl",N142))),N("P28"))</f>
        <v/>
      </c>
      <c r="R142" s="161" t="str">
        <f>IF(1=1,IF(E142="","",IF(F142="","A CONTROLER",IF(NOT(ISNUMBER(F142)),"TEXTE",IF(OR(L142="",L142&lt;=0),"COMMANDE PRINCIPALE INCOMPLETE",IF(G142="","UNITE MANQUANTE",IF(COUNTIF(B384:B428,AE142)=0,"UNITE A CONTROLER","OK")))))),N("Q9"))</f>
        <v/>
      </c>
      <c r="S142" s="105"/>
      <c r="T142" s="141">
        <f t="shared" si="14"/>
        <v>0</v>
      </c>
      <c r="U142" s="133" t="str">
        <f>IF(1=1,IF(E142="","",U120),N("S28"))</f>
        <v/>
      </c>
      <c r="V142" s="133" t="str">
        <f>IF(1=1,IF(E142="","",V120),N("T28"))</f>
        <v/>
      </c>
      <c r="W142" s="135" t="str">
        <f>IF(1=1,IF(OR(U142="",V142="",NOT(ISNUMBER(U142)),NOT(ISNUMBER(V142)),U142=0),"",V142/U142),N("U28"))</f>
        <v/>
      </c>
      <c r="X142" s="136" t="str">
        <f>IF(1=1,IF(OR(W142="",NOT(ISNUMBER(F142))),"",F142*W142*IFERROR(INDEX(D384:D428,MATCH(AE142,B384:B428,0)),1)),N("V7"))</f>
        <v/>
      </c>
      <c r="Y142" s="137" t="str">
        <f>IF(1=1,IF(F142="","",IF(G142="","",IFERROR(INDEX(E384:E428,MATCH(AE142,B384:B428,0)),G142&amp;""))),N("W6"))</f>
        <v/>
      </c>
      <c r="Z142" s="142" t="str">
        <f>IF(1=1,IF(X142="","",IF(AND(ISNUMBER(X142),X142&lt;1,Y142="kg"),MAX(1,ROUND(X142*1000,0)),IF(AND(ISNUMBER(X142),X142&lt;1,Y142="L"),MAX(1,ROUND(X142*100,0)),ROUND(X142,3)))),N("X28"))</f>
        <v/>
      </c>
      <c r="AA142" s="143" t="str">
        <f>IF(1=1,IF(X142="","",IF(AND(ISNUMBER(X142),X142&lt;1,Y142="kg"),"g",IF(AND(ISNUMBER(X142),X142&lt;1,Y142="L"),"cl",Y142))),N("Y28"))</f>
        <v/>
      </c>
      <c r="AB142" s="123" t="str">
        <f>IF(1=1,IF(E142="","",IF(F142="","A CONTROLER",IF(NOT(ISNUMBER(F142)),"TEXTE",IF(OR(W142="",W142&lt;=0),"COMMANDE COUVERTS INCOMPLETE",IF(G142="","UNITE MANQUANTE",IF(COUNTIF(B384:B428,AE142)=0,"UNITE A CONTROLER","OK")))))),N("Z6"))</f>
        <v/>
      </c>
      <c r="AD142" s="144" t="str">
        <f>IF(1=1,IF(E142="","",AD120),N("AB28"))</f>
        <v/>
      </c>
      <c r="AE142" s="125" t="str">
        <f>IF(1=1,IF(G142="","",UPPER(TRIM(SUBSTITUTE(SUBSTITUTE(G142&amp;"",CHAR(160)," ")," "," ")))),N("AC28"))</f>
        <v/>
      </c>
    </row>
    <row r="143" spans="1:31" ht="15.75" x14ac:dyDescent="0.25">
      <c r="A143" s="160" t="str">
        <f>IF(1=1,IF(E143="","",A120),N("A29"))</f>
        <v/>
      </c>
      <c r="B143" s="127" t="str">
        <f>IF(1=1,IF(E143="","",B120),N("B29"))</f>
        <v/>
      </c>
      <c r="C143" s="127"/>
      <c r="D143" s="129" t="str">
        <f>IF(ISBLANK(E143),"",LARGE(D120:D142,1)+1)</f>
        <v/>
      </c>
      <c r="E143" s="130"/>
      <c r="F143" s="131"/>
      <c r="G143" s="170"/>
      <c r="H143" s="105"/>
      <c r="I143" s="132" t="str">
        <f>IF(1=1,IF(E143="","",I120),N("H29"))</f>
        <v/>
      </c>
      <c r="J143" s="133" t="str">
        <f>IF(1=1,IF(E143="","",J120),N("I29"))</f>
        <v/>
      </c>
      <c r="K143" s="134" t="str">
        <f>IF(1=1,IF(E143="","",K120),N("J29"))</f>
        <v/>
      </c>
      <c r="L143" s="135" t="str">
        <f>IF(1=1,IF(OR(J143="",O143="",NOT(ISNUMBER(J143)),NOT(ISNUMBER(O143)),J143=0),"",O143/J143),N("L29"))</f>
        <v/>
      </c>
      <c r="M143" s="136" t="str">
        <f>IF(1=1,IF(OR(L143="",NOT(ISNUMBER(F143))),"",F143*L143*IFERROR(INDEX(D384:D428,MATCH(AE143,B384:B428,0)),1)),N("M13"))</f>
        <v/>
      </c>
      <c r="N143" s="137" t="str">
        <f>IF(1=1,IF(F143="","",IF(G143="","",IFERROR(INDEX(E384:E428,MATCH(AE143,B384:B428,0)),G143&amp;""))),N("N6"))</f>
        <v/>
      </c>
      <c r="O143" s="138" t="str">
        <f>IF(1=1,IF(E143="","",O120),N("K29"))</f>
        <v/>
      </c>
      <c r="P143" s="139" t="str">
        <f>IF(1=1,IF(M143="","",IF(AND(ISNUMBER(M143),M143&lt;1,N143="kg"),MAX(1,ROUND(M143*1000,0)),IF(AND(ISNUMBER(M143),M143&lt;1,N143="L"),MAX(1,ROUND(M143*100,0)),ROUND(M143,3)))),N("O29"))</f>
        <v/>
      </c>
      <c r="Q143" s="140" t="str">
        <f>IF(1=1,IF(M143="","",IF(AND(ISNUMBER(M143),M143&lt;1,N143="kg"),"g",IF(AND(ISNUMBER(M143),M143&lt;1,N143="L"),"cl",N143))),N("P29"))</f>
        <v/>
      </c>
      <c r="R143" s="161" t="str">
        <f>IF(1=1,IF(E143="","",IF(F143="","A CONTROLER",IF(NOT(ISNUMBER(F143)),"TEXTE",IF(OR(L143="",L143&lt;=0),"COMMANDE PRINCIPALE INCOMPLETE",IF(G143="","UNITE MANQUANTE",IF(COUNTIF(B384:B428,AE143)=0,"UNITE A CONTROLER","OK")))))),N("Q9"))</f>
        <v/>
      </c>
      <c r="S143" s="105"/>
      <c r="T143" s="141">
        <f t="shared" si="14"/>
        <v>0</v>
      </c>
      <c r="U143" s="133" t="str">
        <f>IF(1=1,IF(E143="","",U120),N("S29"))</f>
        <v/>
      </c>
      <c r="V143" s="133" t="str">
        <f>IF(1=1,IF(E143="","",V120),N("T29"))</f>
        <v/>
      </c>
      <c r="W143" s="135" t="str">
        <f>IF(1=1,IF(OR(U143="",V143="",NOT(ISNUMBER(U143)),NOT(ISNUMBER(V143)),U143=0),"",V143/U143),N("U29"))</f>
        <v/>
      </c>
      <c r="X143" s="136" t="str">
        <f>IF(1=1,IF(OR(W143="",NOT(ISNUMBER(F143))),"",F143*W143*IFERROR(INDEX(D384:D428,MATCH(AE143,B384:B428,0)),1)),N("V7"))</f>
        <v/>
      </c>
      <c r="Y143" s="137" t="str">
        <f>IF(1=1,IF(F143="","",IF(G143="","",IFERROR(INDEX(E384:E428,MATCH(AE143,B384:B428,0)),G143&amp;""))),N("W6"))</f>
        <v/>
      </c>
      <c r="Z143" s="142" t="str">
        <f>IF(1=1,IF(X143="","",IF(AND(ISNUMBER(X143),X143&lt;1,Y143="kg"),MAX(1,ROUND(X143*1000,0)),IF(AND(ISNUMBER(X143),X143&lt;1,Y143="L"),MAX(1,ROUND(X143*100,0)),ROUND(X143,3)))),N("X29"))</f>
        <v/>
      </c>
      <c r="AA143" s="143" t="str">
        <f>IF(1=1,IF(X143="","",IF(AND(ISNUMBER(X143),X143&lt;1,Y143="kg"),"g",IF(AND(ISNUMBER(X143),X143&lt;1,Y143="L"),"cl",Y143))),N("Y29"))</f>
        <v/>
      </c>
      <c r="AB143" s="123" t="str">
        <f>IF(1=1,IF(E143="","",IF(F143="","A CONTROLER",IF(NOT(ISNUMBER(F143)),"TEXTE",IF(OR(W143="",W143&lt;=0),"COMMANDE COUVERTS INCOMPLETE",IF(G143="","UNITE MANQUANTE",IF(COUNTIF(B384:B428,AE143)=0,"UNITE A CONTROLER","OK")))))),N("Z6"))</f>
        <v/>
      </c>
      <c r="AD143" s="144" t="str">
        <f>IF(1=1,IF(E143="","",AD120),N("AB29"))</f>
        <v/>
      </c>
      <c r="AE143" s="125" t="str">
        <f>IF(1=1,IF(G143="","",UPPER(TRIM(SUBSTITUTE(SUBSTITUTE(G143&amp;"",CHAR(160)," ")," "," ")))),N("AC29"))</f>
        <v/>
      </c>
    </row>
    <row r="144" spans="1:31" ht="15.75" x14ac:dyDescent="0.25">
      <c r="A144" s="160" t="str">
        <f>IF(1=1,IF(E144="","",A120),N("A30"))</f>
        <v/>
      </c>
      <c r="B144" s="127" t="str">
        <f>IF(1=1,IF(E144="","",B120),N("B30"))</f>
        <v/>
      </c>
      <c r="C144" s="127"/>
      <c r="D144" s="129" t="str">
        <f>IF(ISBLANK(E144),"",LARGE(D120:D143,1)+1)</f>
        <v/>
      </c>
      <c r="E144" s="130"/>
      <c r="F144" s="131"/>
      <c r="G144" s="170"/>
      <c r="H144" s="105"/>
      <c r="I144" s="132" t="str">
        <f>IF(1=1,IF(E144="","",I120),N("H30"))</f>
        <v/>
      </c>
      <c r="J144" s="133" t="str">
        <f>IF(1=1,IF(E144="","",J120),N("I30"))</f>
        <v/>
      </c>
      <c r="K144" s="134" t="str">
        <f>IF(1=1,IF(E144="","",K120),N("J30"))</f>
        <v/>
      </c>
      <c r="L144" s="135" t="str">
        <f>IF(1=1,IF(OR(J144="",O144="",NOT(ISNUMBER(J144)),NOT(ISNUMBER(O144)),J144=0),"",O144/J144),N("L30"))</f>
        <v/>
      </c>
      <c r="M144" s="136" t="str">
        <f>IF(1=1,IF(OR(L144="",NOT(ISNUMBER(F144))),"",F144*L144*IFERROR(INDEX(D384:D428,MATCH(AE144,B384:B428,0)),1)),N("M13"))</f>
        <v/>
      </c>
      <c r="N144" s="137" t="str">
        <f>IF(1=1,IF(F144="","",IF(G144="","",IFERROR(INDEX(E384:E428,MATCH(AE144,B384:B428,0)),G144&amp;""))),N("N6"))</f>
        <v/>
      </c>
      <c r="O144" s="138" t="str">
        <f>IF(1=1,IF(E144="","",O120),N("K30"))</f>
        <v/>
      </c>
      <c r="P144" s="139" t="str">
        <f>IF(1=1,IF(M144="","",IF(AND(ISNUMBER(M144),M144&lt;1,N144="kg"),MAX(1,ROUND(M144*1000,0)),IF(AND(ISNUMBER(M144),M144&lt;1,N144="L"),MAX(1,ROUND(M144*100,0)),ROUND(M144,3)))),N("O30"))</f>
        <v/>
      </c>
      <c r="Q144" s="140" t="str">
        <f>IF(1=1,IF(M144="","",IF(AND(ISNUMBER(M144),M144&lt;1,N144="kg"),"g",IF(AND(ISNUMBER(M144),M144&lt;1,N144="L"),"cl",N144))),N("P30"))</f>
        <v/>
      </c>
      <c r="R144" s="161" t="str">
        <f>IF(1=1,IF(E144="","",IF(F144="","A CONTROLER",IF(NOT(ISNUMBER(F144)),"TEXTE",IF(OR(L144="",L144&lt;=0),"COMMANDE PRINCIPALE INCOMPLETE",IF(G144="","UNITE MANQUANTE",IF(COUNTIF(B384:B428,AE144)=0,"UNITE A CONTROLER","OK")))))),N("Q9"))</f>
        <v/>
      </c>
      <c r="S144" s="105"/>
      <c r="T144" s="141">
        <f t="shared" si="14"/>
        <v>0</v>
      </c>
      <c r="U144" s="133" t="str">
        <f>IF(1=1,IF(E144="","",U120),N("S30"))</f>
        <v/>
      </c>
      <c r="V144" s="133" t="str">
        <f>IF(1=1,IF(E144="","",V120),N("T30"))</f>
        <v/>
      </c>
      <c r="W144" s="135" t="str">
        <f>IF(1=1,IF(OR(U144="",V144="",NOT(ISNUMBER(U144)),NOT(ISNUMBER(V144)),U144=0),"",V144/U144),N("U30"))</f>
        <v/>
      </c>
      <c r="X144" s="136" t="str">
        <f>IF(1=1,IF(OR(W144="",NOT(ISNUMBER(F144))),"",F144*W144*IFERROR(INDEX(D384:D428,MATCH(AE144,B384:B428,0)),1)),N("V7"))</f>
        <v/>
      </c>
      <c r="Y144" s="137" t="str">
        <f>IF(1=1,IF(F144="","",IF(G144="","",IFERROR(INDEX(E384:E428,MATCH(AE144,B384:B428,0)),G144&amp;""))),N("W6"))</f>
        <v/>
      </c>
      <c r="Z144" s="142" t="str">
        <f>IF(1=1,IF(X144="","",IF(AND(ISNUMBER(X144),X144&lt;1,Y144="kg"),MAX(1,ROUND(X144*1000,0)),IF(AND(ISNUMBER(X144),X144&lt;1,Y144="L"),MAX(1,ROUND(X144*100,0)),ROUND(X144,3)))),N("X30"))</f>
        <v/>
      </c>
      <c r="AA144" s="143" t="str">
        <f>IF(1=1,IF(X144="","",IF(AND(ISNUMBER(X144),X144&lt;1,Y144="kg"),"g",IF(AND(ISNUMBER(X144),X144&lt;1,Y144="L"),"cl",Y144))),N("Y30"))</f>
        <v/>
      </c>
      <c r="AB144" s="123" t="str">
        <f>IF(1=1,IF(E144="","",IF(F144="","A CONTROLER",IF(NOT(ISNUMBER(F144)),"TEXTE",IF(OR(W144="",W144&lt;=0),"COMMANDE COUVERTS INCOMPLETE",IF(G144="","UNITE MANQUANTE",IF(COUNTIF(B384:B428,AE144)=0,"UNITE A CONTROLER","OK")))))),N("Z6"))</f>
        <v/>
      </c>
      <c r="AD144" s="144" t="str">
        <f>IF(1=1,IF(E144="","",AD120),N("AB30"))</f>
        <v/>
      </c>
      <c r="AE144" s="125" t="str">
        <f>IF(1=1,IF(G144="","",UPPER(TRIM(SUBSTITUTE(SUBSTITUTE(G144&amp;"",CHAR(160)," ")," "," ")))),N("AC30"))</f>
        <v/>
      </c>
    </row>
    <row r="145" spans="1:33" ht="15.75" x14ac:dyDescent="0.25">
      <c r="A145" s="160" t="str">
        <f>IF(1=1,IF(E145="","",A120),N("A31"))</f>
        <v/>
      </c>
      <c r="B145" s="127" t="str">
        <f>IF(1=1,IF(E145="","",B120),N("B31"))</f>
        <v/>
      </c>
      <c r="C145" s="127"/>
      <c r="D145" s="129" t="str">
        <f>IF(ISBLANK(E145),"",LARGE(D120:D144,1)+1)</f>
        <v/>
      </c>
      <c r="E145" s="130"/>
      <c r="F145" s="131"/>
      <c r="G145" s="170"/>
      <c r="H145" s="105"/>
      <c r="I145" s="132" t="str">
        <f>IF(1=1,IF(E145="","",I120),N("H31"))</f>
        <v/>
      </c>
      <c r="J145" s="133" t="str">
        <f>IF(1=1,IF(E145="","",J120),N("I31"))</f>
        <v/>
      </c>
      <c r="K145" s="134" t="str">
        <f>IF(1=1,IF(E145="","",K120),N("J31"))</f>
        <v/>
      </c>
      <c r="L145" s="135" t="str">
        <f>IF(1=1,IF(OR(J145="",O145="",NOT(ISNUMBER(J145)),NOT(ISNUMBER(O145)),J145=0),"",O145/J145),N("L31"))</f>
        <v/>
      </c>
      <c r="M145" s="136" t="str">
        <f>IF(1=1,IF(OR(L145="",NOT(ISNUMBER(F145))),"",F145*L145*IFERROR(INDEX(D384:D428,MATCH(AE145,B384:B428,0)),1)),N("M13"))</f>
        <v/>
      </c>
      <c r="N145" s="137" t="str">
        <f>IF(1=1,IF(F145="","",IF(G145="","",IFERROR(INDEX(E384:E428,MATCH(AE145,B384:B428,0)),G145&amp;""))),N("N6"))</f>
        <v/>
      </c>
      <c r="O145" s="138" t="str">
        <f>IF(1=1,IF(E145="","",O120),N("K31"))</f>
        <v/>
      </c>
      <c r="P145" s="139" t="str">
        <f>IF(1=1,IF(M145="","",IF(AND(ISNUMBER(M145),M145&lt;1,N145="kg"),MAX(1,ROUND(M145*1000,0)),IF(AND(ISNUMBER(M145),M145&lt;1,N145="L"),MAX(1,ROUND(M145*100,0)),ROUND(M145,3)))),N("O31"))</f>
        <v/>
      </c>
      <c r="Q145" s="140" t="str">
        <f>IF(1=1,IF(M145="","",IF(AND(ISNUMBER(M145),M145&lt;1,N145="kg"),"g",IF(AND(ISNUMBER(M145),M145&lt;1,N145="L"),"cl",N145))),N("P31"))</f>
        <v/>
      </c>
      <c r="R145" s="161" t="str">
        <f>IF(1=1,IF(E145="","",IF(F145="","A CONTROLER",IF(NOT(ISNUMBER(F145)),"TEXTE",IF(OR(L145="",L145&lt;=0),"COMMANDE PRINCIPALE INCOMPLETE",IF(G145="","UNITE MANQUANTE",IF(COUNTIF(B384:B428,AE145)=0,"UNITE A CONTROLER","OK")))))),N("Q9"))</f>
        <v/>
      </c>
      <c r="S145" s="105"/>
      <c r="T145" s="141">
        <f t="shared" si="14"/>
        <v>0</v>
      </c>
      <c r="U145" s="133" t="str">
        <f>IF(1=1,IF(E145="","",U120),N("S31"))</f>
        <v/>
      </c>
      <c r="V145" s="133" t="str">
        <f>IF(1=1,IF(E145="","",V120),N("T31"))</f>
        <v/>
      </c>
      <c r="W145" s="135" t="str">
        <f>IF(1=1,IF(OR(U145="",V145="",NOT(ISNUMBER(U145)),NOT(ISNUMBER(V145)),U145=0),"",V145/U145),N("U31"))</f>
        <v/>
      </c>
      <c r="X145" s="136" t="str">
        <f>IF(1=1,IF(OR(W145="",NOT(ISNUMBER(F145))),"",F145*W145*IFERROR(INDEX(D384:D428,MATCH(AE145,B384:B428,0)),1)),N("V7"))</f>
        <v/>
      </c>
      <c r="Y145" s="137" t="str">
        <f>IF(1=1,IF(F145="","",IF(G145="","",IFERROR(INDEX(E384:E428,MATCH(AE145,B384:B428,0)),G145&amp;""))),N("W6"))</f>
        <v/>
      </c>
      <c r="Z145" s="142" t="str">
        <f>IF(1=1,IF(X145="","",IF(AND(ISNUMBER(X145),X145&lt;1,Y145="kg"),MAX(1,ROUND(X145*1000,0)),IF(AND(ISNUMBER(X145),X145&lt;1,Y145="L"),MAX(1,ROUND(X145*100,0)),ROUND(X145,3)))),N("X31"))</f>
        <v/>
      </c>
      <c r="AA145" s="143" t="str">
        <f>IF(1=1,IF(X145="","",IF(AND(ISNUMBER(X145),X145&lt;1,Y145="kg"),"g",IF(AND(ISNUMBER(X145),X145&lt;1,Y145="L"),"cl",Y145))),N("Y31"))</f>
        <v/>
      </c>
      <c r="AB145" s="123" t="str">
        <f>IF(1=1,IF(E145="","",IF(F145="","A CONTROLER",IF(NOT(ISNUMBER(F145)),"TEXTE",IF(OR(W145="",W145&lt;=0),"COMMANDE COUVERTS INCOMPLETE",IF(G145="","UNITE MANQUANTE",IF(COUNTIF(B384:B428,AE145)=0,"UNITE A CONTROLER","OK")))))),N("Z6"))</f>
        <v/>
      </c>
      <c r="AD145" s="144" t="str">
        <f>IF(1=1,IF(E145="","",AD120),N("AB31"))</f>
        <v/>
      </c>
      <c r="AE145" s="125" t="str">
        <f>IF(1=1,IF(G145="","",UPPER(TRIM(SUBSTITUTE(SUBSTITUTE(G145&amp;"",CHAR(160)," ")," "," ")))),N("AC31"))</f>
        <v/>
      </c>
    </row>
    <row r="146" spans="1:33" ht="15.75" x14ac:dyDescent="0.25">
      <c r="A146" s="160" t="str">
        <f>IF(1=1,IF(E146="","",A120),N("A32"))</f>
        <v/>
      </c>
      <c r="B146" s="127" t="str">
        <f>IF(1=1,IF(E146="","",B120),N("B32"))</f>
        <v/>
      </c>
      <c r="C146" s="127"/>
      <c r="D146" s="129" t="str">
        <f>IF(ISBLANK(E146),"",LARGE(D120:D145,1)+1)</f>
        <v/>
      </c>
      <c r="E146" s="130"/>
      <c r="F146" s="131"/>
      <c r="G146" s="170"/>
      <c r="H146" s="105"/>
      <c r="I146" s="132" t="str">
        <f>IF(1=1,IF(E146="","",I120),N("H32"))</f>
        <v/>
      </c>
      <c r="J146" s="133" t="str">
        <f>IF(1=1,IF(E146="","",J120),N("I32"))</f>
        <v/>
      </c>
      <c r="K146" s="134" t="str">
        <f>IF(1=1,IF(E146="","",K120),N("J32"))</f>
        <v/>
      </c>
      <c r="L146" s="135" t="str">
        <f>IF(1=1,IF(OR(J146="",O146="",NOT(ISNUMBER(J146)),NOT(ISNUMBER(O146)),J146=0),"",O146/J146),N("L32"))</f>
        <v/>
      </c>
      <c r="M146" s="136" t="str">
        <f>IF(1=1,IF(OR(L146="",NOT(ISNUMBER(F146))),"",F146*L146*IFERROR(INDEX(D384:D428,MATCH(AE146,B384:B428,0)),1)),N("M13"))</f>
        <v/>
      </c>
      <c r="N146" s="137" t="str">
        <f>IF(1=1,IF(F146="","",IF(G146="","",IFERROR(INDEX(E384:E428,MATCH(AE146,B384:B428,0)),G146&amp;""))),N("N6"))</f>
        <v/>
      </c>
      <c r="O146" s="138" t="str">
        <f>IF(1=1,IF(E146="","",O120),N("K32"))</f>
        <v/>
      </c>
      <c r="P146" s="139" t="str">
        <f>IF(1=1,IF(M146="","",IF(AND(ISNUMBER(M146),M146&lt;1,N146="kg"),MAX(1,ROUND(M146*1000,0)),IF(AND(ISNUMBER(M146),M146&lt;1,N146="L"),MAX(1,ROUND(M146*100,0)),ROUND(M146,3)))),N("O32"))</f>
        <v/>
      </c>
      <c r="Q146" s="140" t="str">
        <f>IF(1=1,IF(M146="","",IF(AND(ISNUMBER(M146),M146&lt;1,N146="kg"),"g",IF(AND(ISNUMBER(M146),M146&lt;1,N146="L"),"cl",N146))),N("P32"))</f>
        <v/>
      </c>
      <c r="R146" s="161" t="str">
        <f>IF(1=1,IF(E146="","",IF(F146="","A CONTROLER",IF(NOT(ISNUMBER(F146)),"TEXTE",IF(OR(L146="",L146&lt;=0),"COMMANDE PRINCIPALE INCOMPLETE",IF(G146="","UNITE MANQUANTE",IF(COUNTIF(B384:B428,AE146)=0,"UNITE A CONTROLER","OK")))))),N("Q9"))</f>
        <v/>
      </c>
      <c r="S146" s="105"/>
      <c r="T146" s="141">
        <f t="shared" si="14"/>
        <v>0</v>
      </c>
      <c r="U146" s="133" t="str">
        <f>IF(1=1,IF(E146="","",U120),N("S32"))</f>
        <v/>
      </c>
      <c r="V146" s="133" t="str">
        <f>IF(1=1,IF(E146="","",V120),N("T32"))</f>
        <v/>
      </c>
      <c r="W146" s="135" t="str">
        <f>IF(1=1,IF(OR(U146="",V146="",NOT(ISNUMBER(U146)),NOT(ISNUMBER(V146)),U146=0),"",V146/U146),N("U32"))</f>
        <v/>
      </c>
      <c r="X146" s="136" t="str">
        <f>IF(1=1,IF(OR(W146="",NOT(ISNUMBER(F146))),"",F146*W146*IFERROR(INDEX(D384:D428,MATCH(AE146,B384:B428,0)),1)),N("V7"))</f>
        <v/>
      </c>
      <c r="Y146" s="137" t="str">
        <f>IF(1=1,IF(F146="","",IF(G146="","",IFERROR(INDEX(E384:E428,MATCH(AE146,B384:B428,0)),G146&amp;""))),N("W6"))</f>
        <v/>
      </c>
      <c r="Z146" s="142" t="str">
        <f>IF(1=1,IF(X146="","",IF(AND(ISNUMBER(X146),X146&lt;1,Y146="kg"),MAX(1,ROUND(X146*1000,0)),IF(AND(ISNUMBER(X146),X146&lt;1,Y146="L"),MAX(1,ROUND(X146*100,0)),ROUND(X146,3)))),N("X32"))</f>
        <v/>
      </c>
      <c r="AA146" s="143" t="str">
        <f>IF(1=1,IF(X146="","",IF(AND(ISNUMBER(X146),X146&lt;1,Y146="kg"),"g",IF(AND(ISNUMBER(X146),X146&lt;1,Y146="L"),"cl",Y146))),N("Y32"))</f>
        <v/>
      </c>
      <c r="AB146" s="123" t="str">
        <f>IF(1=1,IF(E146="","",IF(F146="","A CONTROLER",IF(NOT(ISNUMBER(F146)),"TEXTE",IF(OR(W146="",W146&lt;=0),"COMMANDE COUVERTS INCOMPLETE",IF(G146="","UNITE MANQUANTE",IF(COUNTIF(B384:B428,AE146)=0,"UNITE A CONTROLER","OK")))))),N("Z6"))</f>
        <v/>
      </c>
      <c r="AD146" s="144" t="str">
        <f>IF(1=1,IF(E146="","",AD120),N("AB32"))</f>
        <v/>
      </c>
      <c r="AE146" s="125" t="str">
        <f>IF(1=1,IF(G146="","",UPPER(TRIM(SUBSTITUTE(SUBSTITUTE(G146&amp;"",CHAR(160)," ")," "," ")))),N("AC32"))</f>
        <v/>
      </c>
    </row>
    <row r="147" spans="1:33" ht="15.75" x14ac:dyDescent="0.25">
      <c r="A147" s="160" t="str">
        <f>IF(1=1,IF(E147="","",A120),N("A33"))</f>
        <v/>
      </c>
      <c r="B147" s="127" t="str">
        <f>IF(1=1,IF(E147="","",B120),N("B33"))</f>
        <v/>
      </c>
      <c r="C147" s="127"/>
      <c r="D147" s="129" t="str">
        <f>IF(ISBLANK(E147),"",LARGE(D120:D146,1)+1)</f>
        <v/>
      </c>
      <c r="E147" s="130"/>
      <c r="F147" s="131"/>
      <c r="G147" s="170"/>
      <c r="H147" s="105"/>
      <c r="I147" s="132" t="str">
        <f>IF(1=1,IF(E147="","",I120),N("H33"))</f>
        <v/>
      </c>
      <c r="J147" s="133" t="str">
        <f>IF(1=1,IF(E147="","",J120),N("I33"))</f>
        <v/>
      </c>
      <c r="K147" s="134" t="str">
        <f>IF(1=1,IF(E147="","",K120),N("J33"))</f>
        <v/>
      </c>
      <c r="L147" s="135" t="str">
        <f>IF(1=1,IF(OR(J147="",O147="",NOT(ISNUMBER(J147)),NOT(ISNUMBER(O147)),J147=0),"",O147/J147),N("L33"))</f>
        <v/>
      </c>
      <c r="M147" s="136" t="str">
        <f>IF(1=1,IF(OR(L147="",NOT(ISNUMBER(F147))),"",F147*L147*IFERROR(INDEX(D384:D428,MATCH(AE147,B384:B428,0)),1)),N("M13"))</f>
        <v/>
      </c>
      <c r="N147" s="137" t="str">
        <f>IF(1=1,IF(F147="","",IF(G147="","",IFERROR(INDEX(E384:E428,MATCH(AE147,B384:B428,0)),G147&amp;""))),N("N6"))</f>
        <v/>
      </c>
      <c r="O147" s="138" t="str">
        <f>IF(1=1,IF(E147="","",O120),N("K33"))</f>
        <v/>
      </c>
      <c r="P147" s="139" t="str">
        <f>IF(1=1,IF(M147="","",IF(AND(ISNUMBER(M147),M147&lt;1,N147="kg"),MAX(1,ROUND(M147*1000,0)),IF(AND(ISNUMBER(M147),M147&lt;1,N147="L"),MAX(1,ROUND(M147*100,0)),ROUND(M147,3)))),N("O33"))</f>
        <v/>
      </c>
      <c r="Q147" s="140" t="str">
        <f>IF(1=1,IF(M147="","",IF(AND(ISNUMBER(M147),M147&lt;1,N147="kg"),"g",IF(AND(ISNUMBER(M147),M147&lt;1,N147="L"),"cl",N147))),N("P33"))</f>
        <v/>
      </c>
      <c r="R147" s="161" t="str">
        <f>IF(1=1,IF(E147="","",IF(F147="","A CONTROLER",IF(NOT(ISNUMBER(F147)),"TEXTE",IF(OR(L147="",L147&lt;=0),"COMMANDE PRINCIPALE INCOMPLETE",IF(G147="","UNITE MANQUANTE",IF(COUNTIF(B384:B428,AE147)=0,"UNITE A CONTROLER","OK")))))),N("Q9"))</f>
        <v/>
      </c>
      <c r="S147" s="105"/>
      <c r="T147" s="141">
        <f t="shared" si="14"/>
        <v>0</v>
      </c>
      <c r="U147" s="133" t="str">
        <f>IF(1=1,IF(E147="","",U120),N("S33"))</f>
        <v/>
      </c>
      <c r="V147" s="133" t="str">
        <f>IF(1=1,IF(E147="","",V120),N("T33"))</f>
        <v/>
      </c>
      <c r="W147" s="135" t="str">
        <f>IF(1=1,IF(OR(U147="",V147="",NOT(ISNUMBER(U147)),NOT(ISNUMBER(V147)),U147=0),"",V147/U147),N("U33"))</f>
        <v/>
      </c>
      <c r="X147" s="136" t="str">
        <f>IF(1=1,IF(OR(W147="",NOT(ISNUMBER(F147))),"",F147*W147*IFERROR(INDEX(D384:D428,MATCH(AE147,B384:B428,0)),1)),N("V7"))</f>
        <v/>
      </c>
      <c r="Y147" s="137" t="str">
        <f>IF(1=1,IF(F147="","",IF(G147="","",IFERROR(INDEX(E384:E428,MATCH(AE147,B384:B428,0)),G147&amp;""))),N("W6"))</f>
        <v/>
      </c>
      <c r="Z147" s="142" t="str">
        <f>IF(1=1,IF(X147="","",IF(AND(ISNUMBER(X147),X147&lt;1,Y147="kg"),MAX(1,ROUND(X147*1000,0)),IF(AND(ISNUMBER(X147),X147&lt;1,Y147="L"),MAX(1,ROUND(X147*100,0)),ROUND(X147,3)))),N("X33"))</f>
        <v/>
      </c>
      <c r="AA147" s="143" t="str">
        <f>IF(1=1,IF(X147="","",IF(AND(ISNUMBER(X147),X147&lt;1,Y147="kg"),"g",IF(AND(ISNUMBER(X147),X147&lt;1,Y147="L"),"cl",Y147))),N("Y33"))</f>
        <v/>
      </c>
      <c r="AB147" s="123" t="str">
        <f>IF(1=1,IF(E147="","",IF(F147="","A CONTROLER",IF(NOT(ISNUMBER(F147)),"TEXTE",IF(OR(W147="",W147&lt;=0),"COMMANDE COUVERTS INCOMPLETE",IF(G147="","UNITE MANQUANTE",IF(COUNTIF(B384:B428,AE147)=0,"UNITE A CONTROLER","OK")))))),N("Z6"))</f>
        <v/>
      </c>
      <c r="AD147" s="144" t="str">
        <f>IF(1=1,IF(E147="","",AD120),N("AB33"))</f>
        <v/>
      </c>
      <c r="AE147" s="125" t="str">
        <f>IF(1=1,IF(G147="","",UPPER(TRIM(SUBSTITUTE(SUBSTITUTE(G147&amp;"",CHAR(160)," ")," "," ")))),N("AC33"))</f>
        <v/>
      </c>
    </row>
    <row r="148" spans="1:33" ht="15.75" x14ac:dyDescent="0.25">
      <c r="A148" s="160" t="str">
        <f>IF(1=1,IF(E148="","",A120),N("A34"))</f>
        <v/>
      </c>
      <c r="B148" s="127" t="str">
        <f>IF(1=1,IF(E148="","",B120),N("B34"))</f>
        <v/>
      </c>
      <c r="C148" s="127"/>
      <c r="D148" s="129" t="str">
        <f>IF(ISBLANK(E148),"",LARGE(D120:D147,1)+1)</f>
        <v/>
      </c>
      <c r="E148" s="130"/>
      <c r="F148" s="131"/>
      <c r="G148" s="170"/>
      <c r="H148" s="105"/>
      <c r="I148" s="132" t="str">
        <f>IF(1=1,IF(E148="","",I120),N("H34"))</f>
        <v/>
      </c>
      <c r="J148" s="133" t="str">
        <f>IF(1=1,IF(E148="","",J120),N("I34"))</f>
        <v/>
      </c>
      <c r="K148" s="134" t="str">
        <f>IF(1=1,IF(E148="","",K120),N("J34"))</f>
        <v/>
      </c>
      <c r="L148" s="135" t="str">
        <f>IF(1=1,IF(OR(J148="",O148="",NOT(ISNUMBER(J148)),NOT(ISNUMBER(O148)),J148=0),"",O148/J148),N("L34"))</f>
        <v/>
      </c>
      <c r="M148" s="136" t="str">
        <f>IF(1=1,IF(OR(L148="",NOT(ISNUMBER(F148))),"",F148*L148*IFERROR(INDEX(D384:D428,MATCH(AE148,B384:B428,0)),1)),N("M13"))</f>
        <v/>
      </c>
      <c r="N148" s="137" t="str">
        <f>IF(1=1,IF(F148="","",IF(G148="","",IFERROR(INDEX(E384:E428,MATCH(AE148,B384:B428,0)),G148&amp;""))),N("N6"))</f>
        <v/>
      </c>
      <c r="O148" s="138" t="str">
        <f>IF(1=1,IF(E148="","",O120),N("K34"))</f>
        <v/>
      </c>
      <c r="P148" s="139" t="str">
        <f>IF(1=1,IF(M148="","",IF(AND(ISNUMBER(M148),M148&lt;1,N148="kg"),MAX(1,ROUND(M148*1000,0)),IF(AND(ISNUMBER(M148),M148&lt;1,N148="L"),MAX(1,ROUND(M148*100,0)),ROUND(M148,3)))),N("O34"))</f>
        <v/>
      </c>
      <c r="Q148" s="140" t="str">
        <f>IF(1=1,IF(M148="","",IF(AND(ISNUMBER(M148),M148&lt;1,N148="kg"),"g",IF(AND(ISNUMBER(M148),M148&lt;1,N148="L"),"cl",N148))),N("P34"))</f>
        <v/>
      </c>
      <c r="R148" s="161" t="str">
        <f>IF(1=1,IF(E148="","",IF(F148="","A CONTROLER",IF(NOT(ISNUMBER(F148)),"TEXTE",IF(OR(L148="",L148&lt;=0),"COMMANDE PRINCIPALE INCOMPLETE",IF(G148="","UNITE MANQUANTE",IF(COUNTIF(B384:B428,AE148)=0,"UNITE A CONTROLER","OK")))))),N("Q9"))</f>
        <v/>
      </c>
      <c r="S148" s="105"/>
      <c r="T148" s="141">
        <f t="shared" si="14"/>
        <v>0</v>
      </c>
      <c r="U148" s="133" t="str">
        <f>IF(1=1,IF(E148="","",U120),N("S34"))</f>
        <v/>
      </c>
      <c r="V148" s="133" t="str">
        <f>IF(1=1,IF(E148="","",V120),N("T34"))</f>
        <v/>
      </c>
      <c r="W148" s="135" t="str">
        <f>IF(1=1,IF(OR(U148="",V148="",NOT(ISNUMBER(U148)),NOT(ISNUMBER(V148)),U148=0),"",V148/U148),N("U34"))</f>
        <v/>
      </c>
      <c r="X148" s="136" t="str">
        <f>IF(1=1,IF(OR(W148="",NOT(ISNUMBER(F148))),"",F148*W148*IFERROR(INDEX(D384:D428,MATCH(AE148,B384:B428,0)),1)),N("V7"))</f>
        <v/>
      </c>
      <c r="Y148" s="137" t="str">
        <f>IF(1=1,IF(F148="","",IF(G148="","",IFERROR(INDEX(E384:E428,MATCH(AE148,B384:B428,0)),G148&amp;""))),N("W6"))</f>
        <v/>
      </c>
      <c r="Z148" s="142" t="str">
        <f>IF(1=1,IF(X148="","",IF(AND(ISNUMBER(X148),X148&lt;1,Y148="kg"),MAX(1,ROUND(X148*1000,0)),IF(AND(ISNUMBER(X148),X148&lt;1,Y148="L"),MAX(1,ROUND(X148*100,0)),ROUND(X148,3)))),N("X34"))</f>
        <v/>
      </c>
      <c r="AA148" s="143" t="str">
        <f>IF(1=1,IF(X148="","",IF(AND(ISNUMBER(X148),X148&lt;1,Y148="kg"),"g",IF(AND(ISNUMBER(X148),X148&lt;1,Y148="L"),"cl",Y148))),N("Y34"))</f>
        <v/>
      </c>
      <c r="AB148" s="123" t="str">
        <f>IF(1=1,IF(E148="","",IF(F148="","A CONTROLER",IF(NOT(ISNUMBER(F148)),"TEXTE",IF(OR(W148="",W148&lt;=0),"COMMANDE COUVERTS INCOMPLETE",IF(G148="","UNITE MANQUANTE",IF(COUNTIF(B384:B428,AE148)=0,"UNITE A CONTROLER","OK")))))),N("Z6"))</f>
        <v/>
      </c>
      <c r="AD148" s="144" t="str">
        <f>IF(1=1,IF(E148="","",AD120),N("AB34"))</f>
        <v/>
      </c>
      <c r="AE148" s="125" t="str">
        <f>IF(1=1,IF(G148="","",UPPER(TRIM(SUBSTITUTE(SUBSTITUTE(G148&amp;"",CHAR(160)," ")," "," ")))),N("AC34"))</f>
        <v/>
      </c>
    </row>
    <row r="149" spans="1:33" ht="15.75" x14ac:dyDescent="0.25">
      <c r="A149" s="160" t="str">
        <f>IF(1=1,IF(E149="","",A120),N("A35"))</f>
        <v/>
      </c>
      <c r="B149" s="127" t="str">
        <f>IF(1=1,IF(E149="","",B120),N("B35"))</f>
        <v/>
      </c>
      <c r="C149" s="127"/>
      <c r="D149" s="129" t="str">
        <f>IF(ISBLANK(E149),"",LARGE(D120:D148,1)+1)</f>
        <v/>
      </c>
      <c r="E149" s="130"/>
      <c r="F149" s="131"/>
      <c r="G149" s="170"/>
      <c r="H149" s="105"/>
      <c r="I149" s="132" t="str">
        <f>IF(1=1,IF(E149="","",I120),N("H35"))</f>
        <v/>
      </c>
      <c r="J149" s="133" t="str">
        <f>IF(1=1,IF(E149="","",J120),N("I35"))</f>
        <v/>
      </c>
      <c r="K149" s="134" t="str">
        <f>IF(1=1,IF(E149="","",K120),N("J35"))</f>
        <v/>
      </c>
      <c r="L149" s="135" t="str">
        <f>IF(1=1,IF(OR(J149="",O149="",NOT(ISNUMBER(J149)),NOT(ISNUMBER(O149)),J149=0),"",O149/J149),N("L35"))</f>
        <v/>
      </c>
      <c r="M149" s="136" t="str">
        <f>IF(1=1,IF(OR(L149="",NOT(ISNUMBER(F149))),"",F149*L149*IFERROR(INDEX(D384:D428,MATCH(AE149,B384:B428,0)),1)),N("M13"))</f>
        <v/>
      </c>
      <c r="N149" s="137" t="str">
        <f>IF(1=1,IF(F149="","",IF(G149="","",IFERROR(INDEX(E384:E428,MATCH(AE149,B384:B428,0)),G149&amp;""))),N("N6"))</f>
        <v/>
      </c>
      <c r="O149" s="138" t="str">
        <f>IF(1=1,IF(E149="","",O120),N("K35"))</f>
        <v/>
      </c>
      <c r="P149" s="139" t="str">
        <f>IF(1=1,IF(M149="","",IF(AND(ISNUMBER(M149),M149&lt;1,N149="kg"),MAX(1,ROUND(M149*1000,0)),IF(AND(ISNUMBER(M149),M149&lt;1,N149="L"),MAX(1,ROUND(M149*100,0)),ROUND(M149,3)))),N("O35"))</f>
        <v/>
      </c>
      <c r="Q149" s="140" t="str">
        <f>IF(1=1,IF(M149="","",IF(AND(ISNUMBER(M149),M149&lt;1,N149="kg"),"g",IF(AND(ISNUMBER(M149),M149&lt;1,N149="L"),"cl",N149))),N("P35"))</f>
        <v/>
      </c>
      <c r="R149" s="161" t="str">
        <f>IF(1=1,IF(E149="","",IF(F149="","A CONTROLER",IF(NOT(ISNUMBER(F149)),"TEXTE",IF(OR(L149="",L149&lt;=0),"COMMANDE PRINCIPALE INCOMPLETE",IF(G149="","UNITE MANQUANTE",IF(COUNTIF(B384:B428,AE149)=0,"UNITE A CONTROLER","OK")))))),N("Q9"))</f>
        <v/>
      </c>
      <c r="S149" s="105"/>
      <c r="T149" s="141">
        <f t="shared" si="14"/>
        <v>0</v>
      </c>
      <c r="U149" s="133" t="str">
        <f>IF(1=1,IF(E149="","",U120),N("S35"))</f>
        <v/>
      </c>
      <c r="V149" s="133" t="str">
        <f>IF(1=1,IF(E149="","",V120),N("T35"))</f>
        <v/>
      </c>
      <c r="W149" s="135" t="str">
        <f>IF(1=1,IF(OR(U149="",V149="",NOT(ISNUMBER(U149)),NOT(ISNUMBER(V149)),U149=0),"",V149/U149),N("U35"))</f>
        <v/>
      </c>
      <c r="X149" s="136" t="str">
        <f>IF(1=1,IF(OR(W149="",NOT(ISNUMBER(F149))),"",F149*W149*IFERROR(INDEX(D384:D428,MATCH(AE149,B384:B428,0)),1)),N("V7"))</f>
        <v/>
      </c>
      <c r="Y149" s="137" t="str">
        <f>IF(1=1,IF(F149="","",IF(G149="","",IFERROR(INDEX(E384:E428,MATCH(AE149,B384:B428,0)),G149&amp;""))),N("W6"))</f>
        <v/>
      </c>
      <c r="Z149" s="142" t="str">
        <f>IF(1=1,IF(X149="","",IF(AND(ISNUMBER(X149),X149&lt;1,Y149="kg"),MAX(1,ROUND(X149*1000,0)),IF(AND(ISNUMBER(X149),X149&lt;1,Y149="L"),MAX(1,ROUND(X149*100,0)),ROUND(X149,3)))),N("X35"))</f>
        <v/>
      </c>
      <c r="AA149" s="143" t="str">
        <f>IF(1=1,IF(X149="","",IF(AND(ISNUMBER(X149),X149&lt;1,Y149="kg"),"g",IF(AND(ISNUMBER(X149),X149&lt;1,Y149="L"),"cl",Y149))),N("Y35"))</f>
        <v/>
      </c>
      <c r="AB149" s="123" t="str">
        <f>IF(1=1,IF(E149="","",IF(F149="","A CONTROLER",IF(NOT(ISNUMBER(F149)),"TEXTE",IF(OR(W149="",W149&lt;=0),"COMMANDE COUVERTS INCOMPLETE",IF(G149="","UNITE MANQUANTE",IF(COUNTIF(B384:B428,AE149)=0,"UNITE A CONTROLER","OK")))))),N("Z6"))</f>
        <v/>
      </c>
      <c r="AD149" s="144" t="str">
        <f>IF(1=1,IF(E149="","",AD120),N("AB35"))</f>
        <v/>
      </c>
      <c r="AE149" s="125" t="str">
        <f>IF(1=1,IF(G149="","",UPPER(TRIM(SUBSTITUTE(SUBSTITUTE(G149&amp;"",CHAR(160)," ")," "," ")))),N("AC35"))</f>
        <v/>
      </c>
    </row>
    <row r="150" spans="1:33" ht="15.75" x14ac:dyDescent="0.25">
      <c r="A150" s="160" t="str">
        <f>IF(1=1,IF(E150="","",A120),N("A36"))</f>
        <v/>
      </c>
      <c r="B150" s="127" t="str">
        <f>IF(1=1,IF(E150="","",B120),N("B36"))</f>
        <v/>
      </c>
      <c r="C150" s="127"/>
      <c r="D150" s="129" t="str">
        <f>IF(ISBLANK(E150),"",LARGE(D120:D149,1)+1)</f>
        <v/>
      </c>
      <c r="E150" s="130"/>
      <c r="F150" s="131"/>
      <c r="G150" s="170"/>
      <c r="H150" s="105"/>
      <c r="I150" s="132" t="str">
        <f>IF(1=1,IF(E150="","",I120),N("H36"))</f>
        <v/>
      </c>
      <c r="J150" s="133" t="str">
        <f>IF(1=1,IF(E150="","",J120),N("I36"))</f>
        <v/>
      </c>
      <c r="K150" s="134" t="str">
        <f>IF(1=1,IF(E150="","",K120),N("J36"))</f>
        <v/>
      </c>
      <c r="L150" s="135" t="str">
        <f>IF(1=1,IF(OR(J150="",O150="",NOT(ISNUMBER(J150)),NOT(ISNUMBER(O150)),J150=0),"",O150/J150),N("L36"))</f>
        <v/>
      </c>
      <c r="M150" s="136" t="str">
        <f>IF(1=1,IF(OR(L150="",NOT(ISNUMBER(F150))),"",F150*L150*IFERROR(INDEX(D384:D428,MATCH(AE150,B384:B428,0)),1)),N("M13"))</f>
        <v/>
      </c>
      <c r="N150" s="137" t="str">
        <f>IF(1=1,IF(F150="","",IF(G150="","",IFERROR(INDEX(E384:E428,MATCH(AE150,B384:B428,0)),G150&amp;""))),N("N6"))</f>
        <v/>
      </c>
      <c r="O150" s="138" t="str">
        <f>IF(1=1,IF(E150="","",O120),N("K36"))</f>
        <v/>
      </c>
      <c r="P150" s="139" t="str">
        <f>IF(1=1,IF(M150="","",IF(AND(ISNUMBER(M150),M150&lt;1,N150="kg"),MAX(1,ROUND(M150*1000,0)),IF(AND(ISNUMBER(M150),M150&lt;1,N150="L"),MAX(1,ROUND(M150*100,0)),ROUND(M150,3)))),N("O36"))</f>
        <v/>
      </c>
      <c r="Q150" s="140" t="str">
        <f>IF(1=1,IF(M150="","",IF(AND(ISNUMBER(M150),M150&lt;1,N150="kg"),"g",IF(AND(ISNUMBER(M150),M150&lt;1,N150="L"),"cl",N150))),N("P36"))</f>
        <v/>
      </c>
      <c r="R150" s="161" t="str">
        <f>IF(1=1,IF(E150="","",IF(F150="","A CONTROLER",IF(NOT(ISNUMBER(F150)),"TEXTE",IF(OR(L150="",L150&lt;=0),"COMMANDE PRINCIPALE INCOMPLETE",IF(G150="","UNITE MANQUANTE",IF(COUNTIF(B384:B428,AE150)=0,"UNITE A CONTROLER","OK")))))),N("Q9"))</f>
        <v/>
      </c>
      <c r="S150" s="105"/>
      <c r="T150" s="141">
        <f t="shared" si="14"/>
        <v>0</v>
      </c>
      <c r="U150" s="133" t="str">
        <f>IF(1=1,IF(E150="","",U120),N("S36"))</f>
        <v/>
      </c>
      <c r="V150" s="133" t="str">
        <f>IF(1=1,IF(E150="","",V120),N("T36"))</f>
        <v/>
      </c>
      <c r="W150" s="135" t="str">
        <f>IF(1=1,IF(OR(U150="",V150="",NOT(ISNUMBER(U150)),NOT(ISNUMBER(V150)),U150=0),"",V150/U150),N("U36"))</f>
        <v/>
      </c>
      <c r="X150" s="136" t="str">
        <f>IF(1=1,IF(OR(W150="",NOT(ISNUMBER(F150))),"",F150*W150*IFERROR(INDEX(D384:D428,MATCH(AE150,B384:B428,0)),1)),N("V7"))</f>
        <v/>
      </c>
      <c r="Y150" s="137" t="str">
        <f>IF(1=1,IF(F150="","",IF(G150="","",IFERROR(INDEX(E384:E428,MATCH(AE150,B384:B428,0)),G150&amp;""))),N("W6"))</f>
        <v/>
      </c>
      <c r="Z150" s="142" t="str">
        <f>IF(1=1,IF(X150="","",IF(AND(ISNUMBER(X150),X150&lt;1,Y150="kg"),MAX(1,ROUND(X150*1000,0)),IF(AND(ISNUMBER(X150),X150&lt;1,Y150="L"),MAX(1,ROUND(X150*100,0)),ROUND(X150,3)))),N("X36"))</f>
        <v/>
      </c>
      <c r="AA150" s="143" t="str">
        <f>IF(1=1,IF(X150="","",IF(AND(ISNUMBER(X150),X150&lt;1,Y150="kg"),"g",IF(AND(ISNUMBER(X150),X150&lt;1,Y150="L"),"cl",Y150))),N("Y36"))</f>
        <v/>
      </c>
      <c r="AB150" s="123" t="str">
        <f>IF(1=1,IF(E150="","",IF(F150="","A CONTROLER",IF(NOT(ISNUMBER(F150)),"TEXTE",IF(OR(W150="",W150&lt;=0),"COMMANDE COUVERTS INCOMPLETE",IF(G150="","UNITE MANQUANTE",IF(COUNTIF(B384:B428,AE150)=0,"UNITE A CONTROLER","OK")))))),N("Z6"))</f>
        <v/>
      </c>
      <c r="AD150" s="144" t="str">
        <f>IF(1=1,IF(E150="","",AD120),N("AB36"))</f>
        <v/>
      </c>
      <c r="AE150" s="125" t="str">
        <f>IF(1=1,IF(G150="","",UPPER(TRIM(SUBSTITUTE(SUBSTITUTE(G150&amp;"",CHAR(160)," ")," "," ")))),N("AC36"))</f>
        <v/>
      </c>
    </row>
    <row r="151" spans="1:33" ht="15.75" x14ac:dyDescent="0.25">
      <c r="A151" s="160" t="str">
        <f>IF(1=1,IF(E151="","",A120),N("A37"))</f>
        <v/>
      </c>
      <c r="B151" s="127" t="str">
        <f>IF(1=1,IF(E151="","",B120),N("B37"))</f>
        <v/>
      </c>
      <c r="C151" s="127"/>
      <c r="D151" s="129" t="str">
        <f>IF(ISBLANK(E151),"",LARGE(D120:D150,1)+1)</f>
        <v/>
      </c>
      <c r="E151" s="130"/>
      <c r="F151" s="131"/>
      <c r="G151" s="170"/>
      <c r="H151" s="105"/>
      <c r="I151" s="132" t="str">
        <f>IF(1=1,IF(E151="","",I120),N("H37"))</f>
        <v/>
      </c>
      <c r="J151" s="133" t="str">
        <f>IF(1=1,IF(E151="","",J120),N("I37"))</f>
        <v/>
      </c>
      <c r="K151" s="134" t="str">
        <f>IF(1=1,IF(E151="","",K120),N("J37"))</f>
        <v/>
      </c>
      <c r="L151" s="135" t="str">
        <f>IF(1=1,IF(OR(J151="",O151="",NOT(ISNUMBER(J151)),NOT(ISNUMBER(O151)),J151=0),"",O151/J151),N("L37"))</f>
        <v/>
      </c>
      <c r="M151" s="136" t="str">
        <f>IF(1=1,IF(OR(L151="",NOT(ISNUMBER(F151))),"",F151*L151*IFERROR(INDEX(D384:D428,MATCH(AE151,B384:B428,0)),1)),N("M13"))</f>
        <v/>
      </c>
      <c r="N151" s="137" t="str">
        <f>IF(1=1,IF(F151="","",IF(G151="","",IFERROR(INDEX(E384:E428,MATCH(AE151,B384:B428,0)),G151&amp;""))),N("N6"))</f>
        <v/>
      </c>
      <c r="O151" s="138" t="str">
        <f>IF(1=1,IF(E151="","",O120),N("K37"))</f>
        <v/>
      </c>
      <c r="P151" s="139" t="str">
        <f>IF(1=1,IF(M151="","",IF(AND(ISNUMBER(M151),M151&lt;1,N151="kg"),MAX(1,ROUND(M151*1000,0)),IF(AND(ISNUMBER(M151),M151&lt;1,N151="L"),MAX(1,ROUND(M151*100,0)),ROUND(M151,3)))),N("O37"))</f>
        <v/>
      </c>
      <c r="Q151" s="140" t="str">
        <f>IF(1=1,IF(M151="","",IF(AND(ISNUMBER(M151),M151&lt;1,N151="kg"),"g",IF(AND(ISNUMBER(M151),M151&lt;1,N151="L"),"cl",N151))),N("P37"))</f>
        <v/>
      </c>
      <c r="R151" s="161" t="str">
        <f>IF(1=1,IF(E151="","",IF(F151="","A CONTROLER",IF(NOT(ISNUMBER(F151)),"TEXTE",IF(OR(L151="",L151&lt;=0),"COMMANDE PRINCIPALE INCOMPLETE",IF(G151="","UNITE MANQUANTE",IF(COUNTIF(B384:B428,AE151)=0,"UNITE A CONTROLER","OK")))))),N("Q9"))</f>
        <v/>
      </c>
      <c r="S151" s="105"/>
      <c r="T151" s="141">
        <f t="shared" si="14"/>
        <v>0</v>
      </c>
      <c r="U151" s="133" t="str">
        <f>IF(1=1,IF(E151="","",U120),N("S37"))</f>
        <v/>
      </c>
      <c r="V151" s="133" t="str">
        <f>IF(1=1,IF(E151="","",V120),N("T37"))</f>
        <v/>
      </c>
      <c r="W151" s="135" t="str">
        <f>IF(1=1,IF(OR(U151="",V151="",NOT(ISNUMBER(U151)),NOT(ISNUMBER(V151)),U151=0),"",V151/U151),N("U37"))</f>
        <v/>
      </c>
      <c r="X151" s="136" t="str">
        <f>IF(1=1,IF(OR(W151="",NOT(ISNUMBER(F151))),"",F151*W151*IFERROR(INDEX(D384:D428,MATCH(AE151,B384:B428,0)),1)),N("V7"))</f>
        <v/>
      </c>
      <c r="Y151" s="137" t="str">
        <f>IF(1=1,IF(F151="","",IF(G151="","",IFERROR(INDEX(E384:E428,MATCH(AE151,B384:B428,0)),G151&amp;""))),N("W6"))</f>
        <v/>
      </c>
      <c r="Z151" s="142" t="str">
        <f>IF(1=1,IF(X151="","",IF(AND(ISNUMBER(X151),X151&lt;1,Y151="kg"),MAX(1,ROUND(X151*1000,0)),IF(AND(ISNUMBER(X151),X151&lt;1,Y151="L"),MAX(1,ROUND(X151*100,0)),ROUND(X151,3)))),N("X37"))</f>
        <v/>
      </c>
      <c r="AA151" s="143" t="str">
        <f>IF(1=1,IF(X151="","",IF(AND(ISNUMBER(X151),X151&lt;1,Y151="kg"),"g",IF(AND(ISNUMBER(X151),X151&lt;1,Y151="L"),"cl",Y151))),N("Y37"))</f>
        <v/>
      </c>
      <c r="AB151" s="123" t="str">
        <f>IF(1=1,IF(E151="","",IF(F151="","A CONTROLER",IF(NOT(ISNUMBER(F151)),"TEXTE",IF(OR(W151="",W151&lt;=0),"COMMANDE COUVERTS INCOMPLETE",IF(G151="","UNITE MANQUANTE",IF(COUNTIF(B384:B428,AE151)=0,"UNITE A CONTROLER","OK")))))),N("Z6"))</f>
        <v/>
      </c>
      <c r="AD151" s="144" t="str">
        <f>IF(1=1,IF(E151="","",AD120),N("AB37"))</f>
        <v/>
      </c>
      <c r="AE151" s="125" t="str">
        <f>IF(1=1,IF(G151="","",UPPER(TRIM(SUBSTITUTE(SUBSTITUTE(G151&amp;"",CHAR(160)," ")," "," ")))),N("AC37"))</f>
        <v/>
      </c>
    </row>
    <row r="152" spans="1:33" ht="15.75" x14ac:dyDescent="0.25">
      <c r="A152" s="160" t="str">
        <f>IF(1=1,IF(E152="","",A120),N("A38"))</f>
        <v/>
      </c>
      <c r="B152" s="127" t="str">
        <f>IF(1=1,IF(E152="","",B120),N("B38"))</f>
        <v/>
      </c>
      <c r="C152" s="127"/>
      <c r="D152" s="129" t="str">
        <f>IF(ISBLANK(E152),"",LARGE(D120:D151,1)+1)</f>
        <v/>
      </c>
      <c r="E152" s="130"/>
      <c r="F152" s="131"/>
      <c r="G152" s="170"/>
      <c r="H152" s="105"/>
      <c r="I152" s="132" t="str">
        <f>IF(1=1,IF(E152="","",I120),N("H38"))</f>
        <v/>
      </c>
      <c r="J152" s="133" t="str">
        <f>IF(1=1,IF(E152="","",J120),N("I38"))</f>
        <v/>
      </c>
      <c r="K152" s="134" t="str">
        <f>IF(1=1,IF(E152="","",K120),N("J38"))</f>
        <v/>
      </c>
      <c r="L152" s="135" t="str">
        <f>IF(1=1,IF(OR(J152="",O152="",NOT(ISNUMBER(J152)),NOT(ISNUMBER(O152)),J152=0),"",O152/J152),N("L38"))</f>
        <v/>
      </c>
      <c r="M152" s="136" t="str">
        <f>IF(1=1,IF(OR(L152="",NOT(ISNUMBER(F152))),"",F152*L152*IFERROR(INDEX(D384:D428,MATCH(AE152,B384:B428,0)),1)),N("M13"))</f>
        <v/>
      </c>
      <c r="N152" s="137" t="str">
        <f>IF(1=1,IF(F152="","",IF(G152="","",IFERROR(INDEX(E384:E428,MATCH(AE152,B384:B428,0)),G152&amp;""))),N("N6"))</f>
        <v/>
      </c>
      <c r="O152" s="138" t="str">
        <f>IF(1=1,IF(E152="","",O120),N("K38"))</f>
        <v/>
      </c>
      <c r="P152" s="139" t="str">
        <f>IF(1=1,IF(M152="","",IF(AND(ISNUMBER(M152),M152&lt;1,N152="kg"),MAX(1,ROUND(M152*1000,0)),IF(AND(ISNUMBER(M152),M152&lt;1,N152="L"),MAX(1,ROUND(M152*100,0)),ROUND(M152,3)))),N("O38"))</f>
        <v/>
      </c>
      <c r="Q152" s="140" t="str">
        <f>IF(1=1,IF(M152="","",IF(AND(ISNUMBER(M152),M152&lt;1,N152="kg"),"g",IF(AND(ISNUMBER(M152),M152&lt;1,N152="L"),"cl",N152))),N("P38"))</f>
        <v/>
      </c>
      <c r="R152" s="161" t="str">
        <f>IF(1=1,IF(E152="","",IF(F152="","A CONTROLER",IF(NOT(ISNUMBER(F152)),"TEXTE",IF(OR(L152="",L152&lt;=0),"COMMANDE PRINCIPALE INCOMPLETE",IF(G152="","UNITE MANQUANTE",IF(COUNTIF(B384:B428,AE152)=0,"UNITE A CONTROLER","OK")))))),N("Q9"))</f>
        <v/>
      </c>
      <c r="S152" s="105"/>
      <c r="T152" s="141">
        <f t="shared" si="14"/>
        <v>0</v>
      </c>
      <c r="U152" s="133" t="str">
        <f>IF(1=1,IF(E152="","",U120),N("S38"))</f>
        <v/>
      </c>
      <c r="V152" s="133" t="str">
        <f>IF(1=1,IF(E152="","",V120),N("T38"))</f>
        <v/>
      </c>
      <c r="W152" s="135" t="str">
        <f>IF(1=1,IF(OR(U152="",V152="",NOT(ISNUMBER(U152)),NOT(ISNUMBER(V152)),U152=0),"",V152/U152),N("U38"))</f>
        <v/>
      </c>
      <c r="X152" s="136" t="str">
        <f>IF(1=1,IF(OR(W152="",NOT(ISNUMBER(F152))),"",F152*W152*IFERROR(INDEX(D384:D428,MATCH(AE152,B384:B428,0)),1)),N("V7"))</f>
        <v/>
      </c>
      <c r="Y152" s="137" t="str">
        <f>IF(1=1,IF(F152="","",IF(G152="","",IFERROR(INDEX(E384:E428,MATCH(AE152,B384:B428,0)),G152&amp;""))),N("W6"))</f>
        <v/>
      </c>
      <c r="Z152" s="142" t="str">
        <f>IF(1=1,IF(X152="","",IF(AND(ISNUMBER(X152),X152&lt;1,Y152="kg"),MAX(1,ROUND(X152*1000,0)),IF(AND(ISNUMBER(X152),X152&lt;1,Y152="L"),MAX(1,ROUND(X152*100,0)),ROUND(X152,3)))),N("X38"))</f>
        <v/>
      </c>
      <c r="AA152" s="143" t="str">
        <f>IF(1=1,IF(X152="","",IF(AND(ISNUMBER(X152),X152&lt;1,Y152="kg"),"g",IF(AND(ISNUMBER(X152),X152&lt;1,Y152="L"),"cl",Y152))),N("Y38"))</f>
        <v/>
      </c>
      <c r="AB152" s="123" t="str">
        <f>IF(1=1,IF(E152="","",IF(F152="","A CONTROLER",IF(NOT(ISNUMBER(F152)),"TEXTE",IF(OR(W152="",W152&lt;=0),"COMMANDE COUVERTS INCOMPLETE",IF(G152="","UNITE MANQUANTE",IF(COUNTIF(B384:B428,AE152)=0,"UNITE A CONTROLER","OK")))))),N("Z6"))</f>
        <v/>
      </c>
      <c r="AD152" s="144" t="str">
        <f>IF(1=1,IF(E152="","",AD120),N("AB38"))</f>
        <v/>
      </c>
      <c r="AE152" s="125" t="str">
        <f>IF(1=1,IF(G152="","",UPPER(TRIM(SUBSTITUTE(SUBSTITUTE(G152&amp;"",CHAR(160)," ")," "," ")))),N("AC38"))</f>
        <v/>
      </c>
    </row>
    <row r="153" spans="1:33" ht="24" customHeight="1" x14ac:dyDescent="0.25">
      <c r="A153" s="160" t="str">
        <f>IF(1=1,IF(E153="","",A120),N("A39"))</f>
        <v/>
      </c>
      <c r="B153" s="127" t="str">
        <f>IF(1=1,IF(E153="","",B120),N("B39"))</f>
        <v/>
      </c>
      <c r="C153" s="127"/>
      <c r="D153" s="129" t="str">
        <f>IF(ISBLANK(E153),"",LARGE(D120:D152,1)+1)</f>
        <v/>
      </c>
      <c r="E153" s="130"/>
      <c r="F153" s="131"/>
      <c r="G153" s="170"/>
      <c r="H153" s="105"/>
      <c r="I153" s="132" t="str">
        <f>IF(1=1,IF(E153="","",I120),N("H39"))</f>
        <v/>
      </c>
      <c r="J153" s="133" t="str">
        <f>IF(1=1,IF(E153="","",J120),N("I39"))</f>
        <v/>
      </c>
      <c r="K153" s="134" t="str">
        <f>IF(1=1,IF(E153="","",K120),N("J39"))</f>
        <v/>
      </c>
      <c r="L153" s="135" t="str">
        <f>IF(1=1,IF(OR(J153="",O153="",NOT(ISNUMBER(J153)),NOT(ISNUMBER(O153)),J153=0),"",O153/J153),N("L39"))</f>
        <v/>
      </c>
      <c r="M153" s="136" t="str">
        <f>IF(1=1,IF(OR(L153="",NOT(ISNUMBER(F153))),"",F153*L153*IFERROR(INDEX(D384:D428,MATCH(AE153,B384:B428,0)),1)),N("M13"))</f>
        <v/>
      </c>
      <c r="N153" s="137" t="str">
        <f>IF(1=1,IF(F153="","",IF(G153="","",IFERROR(INDEX(E384:E428,MATCH(AE153,B384:B428,0)),G153&amp;""))),N("N6"))</f>
        <v/>
      </c>
      <c r="O153" s="138" t="str">
        <f>IF(1=1,IF(E153="","",O120),N("K39"))</f>
        <v/>
      </c>
      <c r="P153" s="139" t="str">
        <f>IF(1=1,IF(M153="","",IF(AND(ISNUMBER(M153),M153&lt;1,N153="kg"),MAX(1,ROUND(M153*1000,0)),IF(AND(ISNUMBER(M153),M153&lt;1,N153="L"),MAX(1,ROUND(M153*100,0)),ROUND(M153,3)))),N("O39"))</f>
        <v/>
      </c>
      <c r="Q153" s="140" t="str">
        <f>IF(1=1,IF(M153="","",IF(AND(ISNUMBER(M153),M153&lt;1,N153="kg"),"g",IF(AND(ISNUMBER(M153),M153&lt;1,N153="L"),"cl",N153))),N("P39"))</f>
        <v/>
      </c>
      <c r="R153" s="161" t="str">
        <f>IF(1=1,IF(E153="","",IF(F153="","A CONTROLER",IF(NOT(ISNUMBER(F153)),"TEXTE",IF(OR(L153="",L153&lt;=0),"COMMANDE PRINCIPALE INCOMPLETE",IF(G153="","UNITE MANQUANTE",IF(COUNTIF(B384:B428,AE153)=0,"UNITE A CONTROLER","OK")))))),N("Q9"))</f>
        <v/>
      </c>
      <c r="S153" s="105"/>
      <c r="T153" s="141">
        <f t="shared" si="14"/>
        <v>0</v>
      </c>
      <c r="U153" s="133" t="str">
        <f>IF(1=1,IF(E153="","",U120),N("S39"))</f>
        <v/>
      </c>
      <c r="V153" s="133" t="str">
        <f>IF(1=1,IF(E153="","",V120),N("T39"))</f>
        <v/>
      </c>
      <c r="W153" s="135" t="str">
        <f>IF(1=1,IF(OR(U153="",V153="",NOT(ISNUMBER(U153)),NOT(ISNUMBER(V153)),U153=0),"",V153/U153),N("U39"))</f>
        <v/>
      </c>
      <c r="X153" s="136" t="str">
        <f>IF(1=1,IF(OR(W153="",NOT(ISNUMBER(F153))),"",F153*W153*IFERROR(INDEX(D384:D428,MATCH(AE153,B384:B428,0)),1)),N("V7"))</f>
        <v/>
      </c>
      <c r="Y153" s="137" t="str">
        <f>IF(1=1,IF(F153="","",IF(G153="","",IFERROR(INDEX(E384:E428,MATCH(AE153,B384:B428,0)),G153&amp;""))),N("W6"))</f>
        <v/>
      </c>
      <c r="Z153" s="142" t="str">
        <f>IF(1=1,IF(X153="","",IF(AND(ISNUMBER(X153),X153&lt;1,Y153="kg"),MAX(1,ROUND(X153*1000,0)),IF(AND(ISNUMBER(X153),X153&lt;1,Y153="L"),MAX(1,ROUND(X153*100,0)),ROUND(X153,3)))),N("X39"))</f>
        <v/>
      </c>
      <c r="AA153" s="143" t="str">
        <f>IF(1=1,IF(X153="","",IF(AND(ISNUMBER(X153),X153&lt;1,Y153="kg"),"g",IF(AND(ISNUMBER(X153),X153&lt;1,Y153="L"),"cl",Y153))),N("Y39"))</f>
        <v/>
      </c>
      <c r="AB153" s="123" t="str">
        <f>IF(1=1,IF(E153="","",IF(F153="","A CONTROLER",IF(NOT(ISNUMBER(F153)),"TEXTE",IF(OR(W153="",W153&lt;=0),"COMMANDE COUVERTS INCOMPLETE",IF(G153="","UNITE MANQUANTE",IF(COUNTIF(B384:B428,AE153)=0,"UNITE A CONTROLER","OK")))))),N("Z6"))</f>
        <v/>
      </c>
      <c r="AD153" s="144" t="str">
        <f>IF(1=1,IF(E153="","",AD120),N("AB39"))</f>
        <v/>
      </c>
      <c r="AE153" s="125" t="str">
        <f>IF(1=1,IF(G153="","",UPPER(TRIM(SUBSTITUTE(SUBSTITUTE(G153&amp;"",CHAR(160)," ")," "," ")))),N("AC39"))</f>
        <v/>
      </c>
    </row>
    <row r="154" spans="1:33" ht="15.75" x14ac:dyDescent="0.25">
      <c r="A154" s="160" t="str">
        <f>IF(1=1,IF(E154="","",A120),N("A40"))</f>
        <v/>
      </c>
      <c r="B154" s="127" t="str">
        <f>IF(1=1,IF(E154="","",B120),N("B40"))</f>
        <v/>
      </c>
      <c r="C154" s="127"/>
      <c r="D154" s="129" t="str">
        <f>IF(ISBLANK(E154),"",LARGE(D120:D153,1)+1)</f>
        <v/>
      </c>
      <c r="E154" s="130"/>
      <c r="F154" s="131"/>
      <c r="G154" s="170"/>
      <c r="H154" s="105"/>
      <c r="I154" s="132" t="str">
        <f>IF(1=1,IF(E154="","",I120),N("H40"))</f>
        <v/>
      </c>
      <c r="J154" s="133" t="str">
        <f>IF(1=1,IF(E154="","",J120),N("I40"))</f>
        <v/>
      </c>
      <c r="K154" s="134" t="str">
        <f>IF(1=1,IF(E154="","",K120),N("J40"))</f>
        <v/>
      </c>
      <c r="L154" s="135" t="str">
        <f>IF(1=1,IF(OR(J154="",O154="",NOT(ISNUMBER(J154)),NOT(ISNUMBER(O154)),J154=0),"",O154/J154),N("L40"))</f>
        <v/>
      </c>
      <c r="M154" s="136" t="str">
        <f>IF(1=1,IF(OR(L154="",NOT(ISNUMBER(F154))),"",F154*L154*IFERROR(INDEX(D384:D428,MATCH(AE154,B384:B428,0)),1)),N("M13"))</f>
        <v/>
      </c>
      <c r="N154" s="137" t="str">
        <f>IF(1=1,IF(F154="","",IF(G154="","",IFERROR(INDEX(E384:E428,MATCH(AE154,B384:B428,0)),G154&amp;""))),N("N6"))</f>
        <v/>
      </c>
      <c r="O154" s="138" t="str">
        <f>IF(1=1,IF(E154="","",O120),N("K40"))</f>
        <v/>
      </c>
      <c r="P154" s="139" t="str">
        <f>IF(1=1,IF(M154="","",IF(AND(ISNUMBER(M154),M154&lt;1,N154="kg"),MAX(1,ROUND(M154*1000,0)),IF(AND(ISNUMBER(M154),M154&lt;1,N154="L"),MAX(1,ROUND(M154*100,0)),ROUND(M154,3)))),N("O40"))</f>
        <v/>
      </c>
      <c r="Q154" s="140" t="str">
        <f>IF(1=1,IF(M154="","",IF(AND(ISNUMBER(M154),M154&lt;1,N154="kg"),"g",IF(AND(ISNUMBER(M154),M154&lt;1,N154="L"),"cl",N154))),N("P40"))</f>
        <v/>
      </c>
      <c r="R154" s="161" t="str">
        <f>IF(1=1,IF(E154="","",IF(F154="","A CONTROLER",IF(NOT(ISNUMBER(F154)),"TEXTE",IF(OR(L154="",L154&lt;=0),"COMMANDE PRINCIPALE INCOMPLETE",IF(G154="","UNITE MANQUANTE",IF(COUNTIF(B384:B428,AE154)=0,"UNITE A CONTROLER","OK")))))),N("Q9"))</f>
        <v/>
      </c>
      <c r="S154" s="105"/>
      <c r="T154" s="141">
        <f t="shared" si="14"/>
        <v>0</v>
      </c>
      <c r="U154" s="133" t="str">
        <f>IF(1=1,IF(E154="","",U120),N("S40"))</f>
        <v/>
      </c>
      <c r="V154" s="133" t="str">
        <f>IF(1=1,IF(E154="","",V120),N("T40"))</f>
        <v/>
      </c>
      <c r="W154" s="135" t="str">
        <f>IF(1=1,IF(OR(U154="",V154="",NOT(ISNUMBER(U154)),NOT(ISNUMBER(V154)),U154=0),"",V154/U154),N("U40"))</f>
        <v/>
      </c>
      <c r="X154" s="136" t="str">
        <f>IF(1=1,IF(OR(W154="",NOT(ISNUMBER(F154))),"",F154*W154*IFERROR(INDEX(D384:D428,MATCH(AE154,B384:B428,0)),1)),N("V7"))</f>
        <v/>
      </c>
      <c r="Y154" s="137" t="str">
        <f>IF(1=1,IF(F154="","",IF(G154="","",IFERROR(INDEX(E384:E428,MATCH(AE154,B384:B428,0)),G154&amp;""))),N("W6"))</f>
        <v/>
      </c>
      <c r="Z154" s="142" t="str">
        <f>IF(1=1,IF(X154="","",IF(AND(ISNUMBER(X154),X154&lt;1,Y154="kg"),MAX(1,ROUND(X154*1000,0)),IF(AND(ISNUMBER(X154),X154&lt;1,Y154="L"),MAX(1,ROUND(X154*100,0)),ROUND(X154,3)))),N("X40"))</f>
        <v/>
      </c>
      <c r="AA154" s="143" t="str">
        <f>IF(1=1,IF(X154="","",IF(AND(ISNUMBER(X154),X154&lt;1,Y154="kg"),"g",IF(AND(ISNUMBER(X154),X154&lt;1,Y154="L"),"cl",Y154))),N("Y40"))</f>
        <v/>
      </c>
      <c r="AB154" s="123" t="str">
        <f>IF(1=1,IF(E154="","",IF(F154="","A CONTROLER",IF(NOT(ISNUMBER(F154)),"TEXTE",IF(OR(W154="",W154&lt;=0),"COMMANDE COUVERTS INCOMPLETE",IF(G154="","UNITE MANQUANTE",IF(COUNTIF(B384:B428,AE154)=0,"UNITE A CONTROLER","OK")))))),N("Z6"))</f>
        <v/>
      </c>
      <c r="AD154" s="144" t="str">
        <f>IF(1=1,IF(E154="","",AD120),N("AB40"))</f>
        <v/>
      </c>
      <c r="AE154" s="125" t="str">
        <f>IF(1=1,IF(G154="","",UPPER(TRIM(SUBSTITUTE(SUBSTITUTE(G154&amp;"",CHAR(160)," ")," "," ")))),N("AC40"))</f>
        <v/>
      </c>
    </row>
    <row r="155" spans="1:33" ht="23.25" x14ac:dyDescent="0.25">
      <c r="A155" s="85"/>
      <c r="B155" s="86" t="s">
        <v>227</v>
      </c>
      <c r="C155" s="87"/>
      <c r="D155" s="87" t="s">
        <v>228</v>
      </c>
      <c r="E155" s="87"/>
      <c r="F155" s="87"/>
      <c r="G155" s="87"/>
      <c r="H155" s="88"/>
      <c r="I155" s="87"/>
      <c r="J155" s="87"/>
      <c r="K155" s="87"/>
      <c r="L155" s="87"/>
      <c r="M155" s="87"/>
      <c r="N155" s="87"/>
      <c r="O155" s="87"/>
      <c r="P155" s="87" t="str">
        <f>D155</f>
        <v>HORS D'ŒUVRES - FROIDS</v>
      </c>
      <c r="Q155" s="87"/>
      <c r="R155" s="87"/>
      <c r="S155" s="88"/>
      <c r="T155" s="89" t="s">
        <v>664</v>
      </c>
      <c r="U155" s="90" cm="1">
        <f t="array" ref="U155">SUMPRODUCT(LEN(E157:E191)-LEN(SUBSTITUTE(E157:E191,"*","")))</f>
        <v>0</v>
      </c>
      <c r="V155" s="87"/>
      <c r="W155" s="87" t="str">
        <f>D155</f>
        <v>HORS D'ŒUVRES - FROIDS</v>
      </c>
      <c r="X155" s="87"/>
      <c r="Y155" s="87"/>
      <c r="Z155" s="87"/>
      <c r="AA155" s="87"/>
      <c r="AB155" s="87"/>
      <c r="AC155" s="87"/>
      <c r="AD155" s="87"/>
      <c r="AE155" s="91" t="str">
        <f>B157</f>
        <v>NOM DE LA RECETTE À SAISIR</v>
      </c>
      <c r="AG155" s="245" t="s">
        <v>5642</v>
      </c>
    </row>
    <row r="156" spans="1:33" ht="32.25" thickBot="1" x14ac:dyDescent="0.3">
      <c r="A156" s="92" t="s">
        <v>155</v>
      </c>
      <c r="B156" s="92" t="s">
        <v>1</v>
      </c>
      <c r="C156" s="92"/>
      <c r="D156" s="92" t="s">
        <v>2</v>
      </c>
      <c r="E156" s="92" t="s">
        <v>117</v>
      </c>
      <c r="F156" s="92" t="s">
        <v>3</v>
      </c>
      <c r="G156" s="92" t="s">
        <v>4</v>
      </c>
      <c r="H156" s="81"/>
      <c r="I156" s="157" t="s">
        <v>5</v>
      </c>
      <c r="J156" s="92" t="s">
        <v>114</v>
      </c>
      <c r="K156" s="92" t="s">
        <v>4</v>
      </c>
      <c r="L156" s="92" t="s">
        <v>6</v>
      </c>
      <c r="M156" s="94" t="s">
        <v>7</v>
      </c>
      <c r="N156" s="94" t="s">
        <v>116</v>
      </c>
      <c r="O156" s="95" t="s">
        <v>115</v>
      </c>
      <c r="P156" s="96" t="s">
        <v>8</v>
      </c>
      <c r="Q156" s="97" t="s">
        <v>9</v>
      </c>
      <c r="R156" s="92" t="s">
        <v>10</v>
      </c>
      <c r="S156" s="81"/>
      <c r="T156" s="92" t="s">
        <v>117</v>
      </c>
      <c r="U156" s="98" t="s">
        <v>11</v>
      </c>
      <c r="V156" s="95" t="s">
        <v>12</v>
      </c>
      <c r="W156" s="92" t="s">
        <v>13</v>
      </c>
      <c r="X156" s="94" t="s">
        <v>7</v>
      </c>
      <c r="Y156" s="94" t="s">
        <v>116</v>
      </c>
      <c r="Z156" s="99" t="s">
        <v>8</v>
      </c>
      <c r="AA156" s="97" t="s">
        <v>9</v>
      </c>
      <c r="AB156" s="99" t="s">
        <v>10</v>
      </c>
      <c r="AC156" s="240"/>
      <c r="AD156" s="92" t="s">
        <v>14</v>
      </c>
      <c r="AE156" s="92" t="s">
        <v>15</v>
      </c>
      <c r="AG156" s="8" t="s">
        <v>22</v>
      </c>
    </row>
    <row r="157" spans="1:33" ht="18.75" x14ac:dyDescent="0.25">
      <c r="A157" s="100" t="s">
        <v>5640</v>
      </c>
      <c r="B157" s="101" t="s">
        <v>20</v>
      </c>
      <c r="C157" s="101"/>
      <c r="D157" s="102">
        <v>0</v>
      </c>
      <c r="E157" s="103" t="s">
        <v>21</v>
      </c>
      <c r="F157" s="104">
        <v>10</v>
      </c>
      <c r="G157" s="8" t="s">
        <v>119</v>
      </c>
      <c r="H157" s="105"/>
      <c r="I157" s="106" t="str">
        <f>E157</f>
        <v>ÉLÉMENT PRINCIPAL À SAISIR</v>
      </c>
      <c r="J157" s="107">
        <f>F157</f>
        <v>10</v>
      </c>
      <c r="K157" s="108" t="str">
        <f>G157</f>
        <v>Quoi ?</v>
      </c>
      <c r="L157" s="109">
        <f>IF(1=1,IF(OR(J157="",O157="",NOT(ISNUMBER(J157)),NOT(ISNUMBER(O157)),J157=0),"",O157/J157),N("L6"))</f>
        <v>15</v>
      </c>
      <c r="M157" s="110">
        <f>IF(1=1,IF(OR(L157="",NOT(ISNUMBER(F157))),"",F157*L157*IFERROR(INDEX(D384:D428,MATCH(AE157,B384:B428,0)),1)),N("M13"))</f>
        <v>150</v>
      </c>
      <c r="N157" s="111" t="str">
        <f>IF(1=1,IF(F157="","",IF(G157="","",IFERROR(INDEX(E384:E428,MATCH(AE157,B384:B428,0)),G157&amp;""))),N("N6"))</f>
        <v>Quoi ?</v>
      </c>
      <c r="O157" s="112">
        <v>150</v>
      </c>
      <c r="P157" s="113">
        <f>IF(1=1,IF(M157="","",IF(AND(ISNUMBER(M157),M157&lt;1,N157="kg"),MAX(1,ROUND(M157*1000,0)),IF(AND(ISNUMBER(M157),M157&lt;1,N157="L"),MAX(1,ROUND(M157*100,0)),ROUND(M157,3)))),N("O6"))</f>
        <v>150</v>
      </c>
      <c r="Q157" s="114" t="str">
        <f>IF(1=1,IF(M157="","",IF(AND(ISNUMBER(M157),M157&lt;1,N157="kg"),"g",IF(AND(ISNUMBER(M157),M157&lt;1,N157="L"),"cl",N157))),N("P6"))</f>
        <v>Quoi ?</v>
      </c>
      <c r="R157" s="115" t="str">
        <f>IF(1=1,IF(E157="","",IF(F157="","A CONTROLER",IF(NOT(ISNUMBER(F157)),"TEXTE",IF(OR(L157="",L157&lt;=0),"COMMANDE PRINCIPALE INCOMPLETE",IF(G157="","UNITE MANQUANTE",IF(COUNTIF(B384:B428,AE157)=0,"UNITE A CONTROLER","OK")))))),N("Q9"))</f>
        <v>UNITE A CONTROLER</v>
      </c>
      <c r="S157" s="105"/>
      <c r="T157" s="159" t="str">
        <f>B157</f>
        <v>NOM DE LA RECETTE À SAISIR</v>
      </c>
      <c r="U157" s="117">
        <v>100</v>
      </c>
      <c r="V157" s="112">
        <v>150</v>
      </c>
      <c r="W157" s="118">
        <f>IF(1=1,IF(OR(U157="",V157="",NOT(ISNUMBER(U157)),NOT(ISNUMBER(V157)),U157=0),"",V157/U157),N("U6"))</f>
        <v>1.5</v>
      </c>
      <c r="X157" s="119">
        <f>IF(1=1,IF(OR(W157="",NOT(ISNUMBER(F157))),"",F157*W157*IFERROR(INDEX(D384:D428,MATCH(AE157,B384:B428,0)),1)),N("V7"))</f>
        <v>15</v>
      </c>
      <c r="Y157" s="120" t="str">
        <f>IF(1=1,IF(F157="","",IF(G157="","",IFERROR(INDEX(E384:E428,MATCH(AE157,B384:B428,0)),G157&amp;""))),N("W6"))</f>
        <v>Quoi ?</v>
      </c>
      <c r="Z157" s="121">
        <f>IF(1=1,IF(X157="","",IF(AND(ISNUMBER(X157),X157&lt;1,Y157="kg"),MAX(1,ROUND(X157*1000,0)),IF(AND(ISNUMBER(X157),X157&lt;1,Y157="L"),MAX(1,ROUND(X157*100,0)),ROUND(X157,3)))),N("X6"))</f>
        <v>15</v>
      </c>
      <c r="AA157" s="122" t="str">
        <f>IF(1=1,IF(X157="","",IF(AND(ISNUMBER(X157),X157&lt;1,Y157="kg"),"g",IF(AND(ISNUMBER(X157),X157&lt;1,Y157="L"),"cl",Y157))),N("Y6"))</f>
        <v>Quoi ?</v>
      </c>
      <c r="AB157" s="123" t="str">
        <f>IF(1=1,IF(E157="","",IF(F157="","A CONTROLER",IF(NOT(ISNUMBER(F157)),"TEXTE",IF(OR(W157="",W157&lt;=0),"COMMANDE COUVERTS INCOMPLETE",IF(G157="","UNITE MANQUANTE",IF(COUNTIF(B384:B428,AE157)=0,"UNITE A CONTROLER","OK")))))),N("Z6"))</f>
        <v>UNITE A CONTROLER</v>
      </c>
      <c r="AD157" s="124">
        <v>62</v>
      </c>
      <c r="AE157" s="125" t="str">
        <f>IF(1=1,IF(G157="","",UPPER(TRIM(SUBSTITUTE(SUBSTITUTE(G157&amp;"",CHAR(160)," ")," "," ")))),N("AC6"))</f>
        <v>QUOI ?</v>
      </c>
      <c r="AG157" s="2" t="s">
        <v>25</v>
      </c>
    </row>
    <row r="158" spans="1:33" ht="15.75" x14ac:dyDescent="0.25">
      <c r="A158" s="126" t="str">
        <f>IF(1=1,IF(E158="","",A157),N("A7"))</f>
        <v/>
      </c>
      <c r="B158" s="127" t="str">
        <f>IF(1=1,IF(E158="","",B157),N("B7"))</f>
        <v/>
      </c>
      <c r="C158" s="128"/>
      <c r="D158" s="129" t="str">
        <f>IF(ISBLANK(E158),"",LARGE(D157:D157,1)+1)</f>
        <v/>
      </c>
      <c r="E158" s="130"/>
      <c r="F158" s="131"/>
      <c r="G158" s="170"/>
      <c r="H158" s="105"/>
      <c r="I158" s="132" t="str">
        <f>IF(1=1,IF(E158="","",I157),N("H7"))</f>
        <v/>
      </c>
      <c r="J158" s="133" t="str">
        <f>IF(1=1,IF(E158="","",J157),N("I7"))</f>
        <v/>
      </c>
      <c r="K158" s="134" t="str">
        <f>IF(1=1,IF(E158="","",K157),N("J7"))</f>
        <v/>
      </c>
      <c r="L158" s="135" t="str">
        <f>IF(1=1,IF(OR(J158="",O158="",NOT(ISNUMBER(J158)),NOT(ISNUMBER(O158)),J158=0),"",O158/J158),N("L7"))</f>
        <v/>
      </c>
      <c r="M158" s="136" t="str">
        <f>IF(1=1,IF(OR(L158="",NOT(ISNUMBER(F158))),"",F158*L158*IFERROR(INDEX(D384:D428,MATCH(AE158,B384:B428,0)),1)),N("M13"))</f>
        <v/>
      </c>
      <c r="N158" s="137" t="str">
        <f>IF(1=1,IF(F158="","",IF(G158="","",IFERROR(INDEX(E384:E428,MATCH(AE158,B384:B428,0)),G158&amp;""))),N("N6"))</f>
        <v/>
      </c>
      <c r="O158" s="138" t="str">
        <f>IF(1=1,IF(E158="","",O157),N("K7"))</f>
        <v/>
      </c>
      <c r="P158" s="139" t="str">
        <f>IF(1=1,IF(M158="","",IF(AND(ISNUMBER(M158),M158&lt;1,N158="kg"),MAX(1,ROUND(M158*1000,0)),IF(AND(ISNUMBER(M158),M158&lt;1,N158="L"),MAX(1,ROUND(M158*100,0)),ROUND(M158,3)))),N("O7"))</f>
        <v/>
      </c>
      <c r="Q158" s="140" t="str">
        <f>IF(1=1,IF(M158="","",IF(AND(ISNUMBER(M158),M158&lt;1,N158="kg"),"g",IF(AND(ISNUMBER(M158),M158&lt;1,N158="L"),"cl",N158))),N("P7"))</f>
        <v/>
      </c>
      <c r="R158" s="161" t="str">
        <f>IF(1=1,IF(E158="","",IF(F158="","A CONTROLER",IF(NOT(ISNUMBER(F158)),"TEXTE",IF(OR(L158="",L158&lt;=0),"COMMANDE PRINCIPALE INCOMPLETE",IF(G158="","UNITE MANQUANTE",IF(COUNTIF(B384:B428,AE158)=0,"UNITE A CONTROLER","OK")))))),N("Q9"))</f>
        <v/>
      </c>
      <c r="S158" s="105"/>
      <c r="T158" s="141">
        <f t="shared" ref="T158:T191" si="15">E158</f>
        <v>0</v>
      </c>
      <c r="U158" s="133" t="str">
        <f>IF(1=1,IF(E158="","",U157),N("S7"))</f>
        <v/>
      </c>
      <c r="V158" s="133" t="str">
        <f>IF(1=1,IF(E158="","",V157),N("T7"))</f>
        <v/>
      </c>
      <c r="W158" s="135" t="str">
        <f>IF(1=1,IF(OR(U158="",V158="",NOT(ISNUMBER(U158)),NOT(ISNUMBER(V158)),U158=0),"",V158/U158),N("U7"))</f>
        <v/>
      </c>
      <c r="X158" s="136" t="str">
        <f>IF(1=1,IF(OR(W158="",NOT(ISNUMBER(F158))),"",F158*W158*IFERROR(INDEX(D384:D428,MATCH(AE158,B384:B428,0)),1)),N("V7"))</f>
        <v/>
      </c>
      <c r="Y158" s="137" t="str">
        <f>IF(1=1,IF(F158="","",IF(G158="","",IFERROR(INDEX(E384:E428,MATCH(AE158,B384:B428,0)),G158&amp;""))),N("W6"))</f>
        <v/>
      </c>
      <c r="Z158" s="142" t="str">
        <f>IF(1=1,IF(X158="","",IF(AND(ISNUMBER(X158),X158&lt;1,Y158="kg"),MAX(1,ROUND(X158*1000,0)),IF(AND(ISNUMBER(X158),X158&lt;1,Y158="L"),MAX(1,ROUND(X158*100,0)),ROUND(X158,3)))),N("X7"))</f>
        <v/>
      </c>
      <c r="AA158" s="143" t="str">
        <f>IF(1=1,IF(X158="","",IF(AND(ISNUMBER(X158),X158&lt;1,Y158="kg"),"g",IF(AND(ISNUMBER(X158),X158&lt;1,Y158="L"),"cl",Y158))),N("Y7"))</f>
        <v/>
      </c>
      <c r="AB158" s="123" t="str">
        <f>IF(1=1,IF(E158="","",IF(F158="","A CONTROLER",IF(NOT(ISNUMBER(F158)),"TEXTE",IF(OR(W158="",W158&lt;=0),"COMMANDE COUVERTS INCOMPLETE",IF(G158="","UNITE MANQUANTE",IF(COUNTIF(B384:B428,AE158)=0,"UNITE A CONTROLER","OK")))))),N("Z6"))</f>
        <v/>
      </c>
      <c r="AD158" s="144" t="str">
        <f>IF(1=1,IF(E158="","",AD157),N("AB7"))</f>
        <v/>
      </c>
      <c r="AE158" s="125" t="str">
        <f>IF(1=1,IF(G158="","",UPPER(TRIM(SUBSTITUTE(SUBSTITUTE(G158&amp;"",CHAR(160)," ")," "," ")))),N("AC7"))</f>
        <v/>
      </c>
      <c r="AG158" s="9" t="s">
        <v>26</v>
      </c>
    </row>
    <row r="159" spans="1:33" ht="15.75" x14ac:dyDescent="0.25">
      <c r="A159" s="126" t="str">
        <f>IF(1=1,IF(E159="","",A157),N("A8"))</f>
        <v/>
      </c>
      <c r="B159" s="127" t="str">
        <f>IF(1=1,IF(E159="","",B157),N("B8"))</f>
        <v/>
      </c>
      <c r="C159" s="128"/>
      <c r="D159" s="129" t="str">
        <f>IF(ISBLANK(E159),"",LARGE(D157:D158,1)+1)</f>
        <v/>
      </c>
      <c r="E159" s="130"/>
      <c r="F159" s="131"/>
      <c r="G159" s="170"/>
      <c r="H159" s="105"/>
      <c r="I159" s="132" t="str">
        <f>IF(1=1,IF(E159="","",I157),N("H8"))</f>
        <v/>
      </c>
      <c r="J159" s="133" t="str">
        <f>IF(1=1,IF(E159="","",J157),N("I8"))</f>
        <v/>
      </c>
      <c r="K159" s="134" t="str">
        <f>IF(1=1,IF(E159="","",K157),N("J8"))</f>
        <v/>
      </c>
      <c r="L159" s="135" t="str">
        <f>IF(1=1,IF(OR(J159="",O159="",NOT(ISNUMBER(J159)),NOT(ISNUMBER(O159)),J159=0),"",O159/J159),N("L8"))</f>
        <v/>
      </c>
      <c r="M159" s="136" t="str">
        <f>IF(1=1,IF(OR(L159="",NOT(ISNUMBER(F159))),"",F159*L159*IFERROR(INDEX(D384:D428,MATCH(AE159,B384:B428,0)),1)),N("M13"))</f>
        <v/>
      </c>
      <c r="N159" s="137" t="str">
        <f>IF(1=1,IF(F159="","",IF(G159="","",IFERROR(INDEX(E384:E428,MATCH(AE159,B384:B428,0)),G159&amp;""))),N("N6"))</f>
        <v/>
      </c>
      <c r="O159" s="138" t="str">
        <f>IF(1=1,IF(E159="","",O157),N("K8"))</f>
        <v/>
      </c>
      <c r="P159" s="139" t="str">
        <f>IF(1=1,IF(M159="","",IF(AND(ISNUMBER(M159),M159&lt;1,N159="kg"),MAX(1,ROUND(M159*1000,0)),IF(AND(ISNUMBER(M159),M159&lt;1,N159="L"),MAX(1,ROUND(M159*100,0)),ROUND(M159,3)))),N("O8"))</f>
        <v/>
      </c>
      <c r="Q159" s="140" t="str">
        <f>IF(1=1,IF(M159="","",IF(AND(ISNUMBER(M159),M159&lt;1,N159="kg"),"g",IF(AND(ISNUMBER(M159),M159&lt;1,N159="L"),"cl",N159))),N("P8"))</f>
        <v/>
      </c>
      <c r="R159" s="161" t="str">
        <f>IF(1=1,IF(E159="","",IF(F159="","A CONTROLER",IF(NOT(ISNUMBER(F159)),"TEXTE",IF(OR(L159="",L159&lt;=0),"COMMANDE PRINCIPALE INCOMPLETE",IF(G159="","UNITE MANQUANTE",IF(COUNTIF(B384:B428,AE159)=0,"UNITE A CONTROLER","OK")))))),N("Q9"))</f>
        <v/>
      </c>
      <c r="S159" s="105"/>
      <c r="T159" s="141">
        <f t="shared" si="15"/>
        <v>0</v>
      </c>
      <c r="U159" s="133" t="str">
        <f>IF(1=1,IF(E159="","",U157),N("S8"))</f>
        <v/>
      </c>
      <c r="V159" s="133" t="str">
        <f>IF(1=1,IF(E159="","",V157),N("T8"))</f>
        <v/>
      </c>
      <c r="W159" s="135" t="str">
        <f>IF(1=1,IF(OR(U159="",V159="",NOT(ISNUMBER(U159)),NOT(ISNUMBER(V159)),U159=0),"",V159/U159),N("U8"))</f>
        <v/>
      </c>
      <c r="X159" s="136" t="str">
        <f>IF(1=1,IF(OR(W159="",NOT(ISNUMBER(F159))),"",F159*W159*IFERROR(INDEX(D384:D428,MATCH(AE159,B384:B428,0)),1)),N("V7"))</f>
        <v/>
      </c>
      <c r="Y159" s="137" t="str">
        <f>IF(1=1,IF(F159="","",IF(G159="","",IFERROR(INDEX(E384:E428,MATCH(AE159,B384:B428,0)),G159&amp;""))),N("W6"))</f>
        <v/>
      </c>
      <c r="Z159" s="142" t="str">
        <f>IF(1=1,IF(X159="","",IF(AND(ISNUMBER(X159),X159&lt;1,Y159="kg"),MAX(1,ROUND(X159*1000,0)),IF(AND(ISNUMBER(X159),X159&lt;1,Y159="L"),MAX(1,ROUND(X159*100,0)),ROUND(X159,3)))),N("X8"))</f>
        <v/>
      </c>
      <c r="AA159" s="143" t="str">
        <f>IF(1=1,IF(X159="","",IF(AND(ISNUMBER(X159),X159&lt;1,Y159="kg"),"g",IF(AND(ISNUMBER(X159),X159&lt;1,Y159="L"),"cl",Y159))),N("Y8"))</f>
        <v/>
      </c>
      <c r="AB159" s="123" t="str">
        <f>IF(1=1,IF(E159="","",IF(F159="","A CONTROLER",IF(NOT(ISNUMBER(F159)),"TEXTE",IF(OR(W159="",W159&lt;=0),"COMMANDE COUVERTS INCOMPLETE",IF(G159="","UNITE MANQUANTE",IF(COUNTIF(B384:B428,AE159)=0,"UNITE A CONTROLER","OK")))))),N("Z6"))</f>
        <v/>
      </c>
      <c r="AD159" s="144" t="str">
        <f>IF(1=1,IF(E159="","",AD157),N("AB8"))</f>
        <v/>
      </c>
      <c r="AE159" s="125" t="str">
        <f>IF(1=1,IF(G159="","",UPPER(TRIM(SUBSTITUTE(SUBSTITUTE(G159&amp;"",CHAR(160)," ")," "," ")))),N("AC8"))</f>
        <v/>
      </c>
      <c r="AG159" s="1" t="s">
        <v>28</v>
      </c>
    </row>
    <row r="160" spans="1:33" ht="15.75" x14ac:dyDescent="0.25">
      <c r="A160" s="126" t="str">
        <f>IF(1=1,IF(E160="","",A157),N("A9"))</f>
        <v/>
      </c>
      <c r="B160" s="127" t="str">
        <f>IF(1=1,IF(E160="","",B157),N("B9"))</f>
        <v/>
      </c>
      <c r="C160" s="128"/>
      <c r="D160" s="129" t="str">
        <f>IF(ISBLANK(E160),"",LARGE(D157:D159,1)+1)</f>
        <v/>
      </c>
      <c r="E160" s="130"/>
      <c r="F160" s="131"/>
      <c r="G160" s="170"/>
      <c r="H160" s="105"/>
      <c r="I160" s="132" t="str">
        <f>IF(1=1,IF(E160="","",I157),N("H9"))</f>
        <v/>
      </c>
      <c r="J160" s="133" t="str">
        <f>IF(1=1,IF(E160="","",J157),N("I9"))</f>
        <v/>
      </c>
      <c r="K160" s="134" t="str">
        <f>IF(1=1,IF(E160="","",K157),N("J9"))</f>
        <v/>
      </c>
      <c r="L160" s="135" t="str">
        <f>IF(1=1,IF(OR(J160="",O160="",NOT(ISNUMBER(J160)),NOT(ISNUMBER(O160)),J160=0),"",O160/J160),N("L9"))</f>
        <v/>
      </c>
      <c r="M160" s="136" t="str">
        <f>IF(1=1,IF(OR(L160="",NOT(ISNUMBER(F160))),"",F160*L160*IFERROR(INDEX(D384:D428,MATCH(AE160,B384:B428,0)),1)),N("M13"))</f>
        <v/>
      </c>
      <c r="N160" s="137" t="str">
        <f>IF(1=1,IF(F160="","",IF(G160="","",IFERROR(INDEX(E384:E428,MATCH(AE160,B384:B428,0)),G160&amp;""))),N("N6"))</f>
        <v/>
      </c>
      <c r="O160" s="138" t="str">
        <f>IF(1=1,IF(E160="","",O157),N("K9"))</f>
        <v/>
      </c>
      <c r="P160" s="139" t="str">
        <f>IF(1=1,IF(M160="","",IF(AND(ISNUMBER(M160),M160&lt;1,N160="kg"),MAX(1,ROUND(M160*1000,0)),IF(AND(ISNUMBER(M160),M160&lt;1,N160="L"),MAX(1,ROUND(M160*100,0)),ROUND(M160,3)))),N("O9"))</f>
        <v/>
      </c>
      <c r="Q160" s="140" t="str">
        <f>IF(1=1,IF(M160="","",IF(AND(ISNUMBER(M160),M160&lt;1,N160="kg"),"g",IF(AND(ISNUMBER(M160),M160&lt;1,N160="L"),"cl",N160))),N("P9"))</f>
        <v/>
      </c>
      <c r="R160" s="161" t="str">
        <f>IF(1=1,IF(E160="","",IF(F160="","A CONTROLER",IF(NOT(ISNUMBER(F160)),"TEXTE",IF(OR(L160="",L160&lt;=0),"COMMANDE PRINCIPALE INCOMPLETE",IF(G160="","UNITE MANQUANTE",IF(COUNTIF(B384:B428,AE160)=0,"UNITE A CONTROLER","OK")))))),N("Q9"))</f>
        <v/>
      </c>
      <c r="S160" s="105"/>
      <c r="T160" s="141">
        <f t="shared" si="15"/>
        <v>0</v>
      </c>
      <c r="U160" s="133" t="str">
        <f>IF(1=1,IF(E160="","",U157),N("S9"))</f>
        <v/>
      </c>
      <c r="V160" s="133" t="str">
        <f>IF(1=1,IF(E160="","",V157),N("T9"))</f>
        <v/>
      </c>
      <c r="W160" s="135" t="str">
        <f>IF(1=1,IF(OR(U160="",V160="",NOT(ISNUMBER(U160)),NOT(ISNUMBER(V160)),U160=0),"",V160/U160),N("U9"))</f>
        <v/>
      </c>
      <c r="X160" s="136" t="str">
        <f>IF(1=1,IF(OR(W160="",NOT(ISNUMBER(F160))),"",F160*W160*IFERROR(INDEX(D384:D428,MATCH(AE160,B384:B428,0)),1)),N("V7"))</f>
        <v/>
      </c>
      <c r="Y160" s="137" t="str">
        <f>IF(1=1,IF(F160="","",IF(G160="","",IFERROR(INDEX(E384:E428,MATCH(AE160,B384:B428,0)),G160&amp;""))),N("W6"))</f>
        <v/>
      </c>
      <c r="Z160" s="142" t="str">
        <f>IF(1=1,IF(X160="","",IF(AND(ISNUMBER(X160),X160&lt;1,Y160="kg"),MAX(1,ROUND(X160*1000,0)),IF(AND(ISNUMBER(X160),X160&lt;1,Y160="L"),MAX(1,ROUND(X160*100,0)),ROUND(X160,3)))),N("X9"))</f>
        <v/>
      </c>
      <c r="AA160" s="143" t="str">
        <f>IF(1=1,IF(X160="","",IF(AND(ISNUMBER(X160),X160&lt;1,Y160="kg"),"g",IF(AND(ISNUMBER(X160),X160&lt;1,Y160="L"),"cl",Y160))),N("Y9"))</f>
        <v/>
      </c>
      <c r="AB160" s="123" t="str">
        <f>IF(1=1,IF(E160="","",IF(F160="","A CONTROLER",IF(NOT(ISNUMBER(F160)),"TEXTE",IF(OR(W160="",W160&lt;=0),"COMMANDE COUVERTS INCOMPLETE",IF(G160="","UNITE MANQUANTE",IF(COUNTIF(B384:B428,AE160)=0,"UNITE A CONTROLER","OK")))))),N("Z6"))</f>
        <v/>
      </c>
      <c r="AD160" s="144" t="str">
        <f>IF(1=1,IF(E160="","",AD157),N("AB9"))</f>
        <v/>
      </c>
      <c r="AE160" s="125" t="str">
        <f>IF(1=1,IF(G160="","",UPPER(TRIM(SUBSTITUTE(SUBSTITUTE(G160&amp;"",CHAR(160)," ")," "," ")))),N("AC9"))</f>
        <v/>
      </c>
      <c r="AG160" s="1" t="s">
        <v>29</v>
      </c>
    </row>
    <row r="161" spans="1:33" ht="15.75" x14ac:dyDescent="0.25">
      <c r="A161" s="126" t="str">
        <f>IF(1=1,IF(E161="","",A157),N("A10"))</f>
        <v/>
      </c>
      <c r="B161" s="127" t="str">
        <f>IF(1=1,IF(E161="","",B157),N("B10"))</f>
        <v/>
      </c>
      <c r="C161" s="128"/>
      <c r="D161" s="129" t="str">
        <f>IF(ISBLANK(E161),"",LARGE(D157:D160,1)+1)</f>
        <v/>
      </c>
      <c r="E161" s="130"/>
      <c r="F161" s="131"/>
      <c r="G161" s="170"/>
      <c r="H161" s="105"/>
      <c r="I161" s="132" t="str">
        <f>IF(1=1,IF(E161="","",I157),N("H10"))</f>
        <v/>
      </c>
      <c r="J161" s="133" t="str">
        <f>IF(1=1,IF(E161="","",J157),N("I10"))</f>
        <v/>
      </c>
      <c r="K161" s="134" t="str">
        <f>IF(1=1,IF(E161="","",K157),N("J10"))</f>
        <v/>
      </c>
      <c r="L161" s="135" t="str">
        <f>IF(1=1,IF(OR(J161="",O161="",NOT(ISNUMBER(J161)),NOT(ISNUMBER(O161)),J161=0),"",O161/J161),N("L10"))</f>
        <v/>
      </c>
      <c r="M161" s="136" t="str">
        <f>IF(1=1,IF(OR(L161="",NOT(ISNUMBER(F161))),"",F161*L161*IFERROR(INDEX(D384:D428,MATCH(AE161,B384:B428,0)),1)),N("M13"))</f>
        <v/>
      </c>
      <c r="N161" s="137" t="str">
        <f>IF(1=1,IF(F161="","",IF(G161="","",IFERROR(INDEX(E384:E428,MATCH(AE161,B384:B428,0)),G161&amp;""))),N("N6"))</f>
        <v/>
      </c>
      <c r="O161" s="138" t="str">
        <f>IF(1=1,IF(E161="","",O157),N("K10"))</f>
        <v/>
      </c>
      <c r="P161" s="139" t="str">
        <f>IF(1=1,IF(M161="","",IF(AND(ISNUMBER(M161),M161&lt;1,N161="kg"),MAX(1,ROUND(M161*1000,0)),IF(AND(ISNUMBER(M161),M161&lt;1,N161="L"),MAX(1,ROUND(M161*100,0)),ROUND(M161,3)))),N("O10"))</f>
        <v/>
      </c>
      <c r="Q161" s="140" t="str">
        <f>IF(1=1,IF(M161="","",IF(AND(ISNUMBER(M161),M161&lt;1,N161="kg"),"g",IF(AND(ISNUMBER(M161),M161&lt;1,N161="L"),"cl",N161))),N("P10"))</f>
        <v/>
      </c>
      <c r="R161" s="161" t="str">
        <f>IF(1=1,IF(E161="","",IF(F161="","A CONTROLER",IF(NOT(ISNUMBER(F161)),"TEXTE",IF(OR(L161="",L161&lt;=0),"COMMANDE PRINCIPALE INCOMPLETE",IF(G161="","UNITE MANQUANTE",IF(COUNTIF(B384:B428,AE161)=0,"UNITE A CONTROLER","OK")))))),N("Q9"))</f>
        <v/>
      </c>
      <c r="S161" s="105"/>
      <c r="T161" s="141">
        <f t="shared" si="15"/>
        <v>0</v>
      </c>
      <c r="U161" s="133" t="str">
        <f>IF(1=1,IF(E161="","",U157),N("S10"))</f>
        <v/>
      </c>
      <c r="V161" s="133" t="str">
        <f>IF(1=1,IF(E161="","",V157),N("T10"))</f>
        <v/>
      </c>
      <c r="W161" s="135" t="str">
        <f>IF(1=1,IF(OR(U161="",V161="",NOT(ISNUMBER(U161)),NOT(ISNUMBER(V161)),U161=0),"",V161/U161),N("U10"))</f>
        <v/>
      </c>
      <c r="X161" s="136" t="str">
        <f>IF(1=1,IF(OR(W161="",NOT(ISNUMBER(F161))),"",F161*W161*IFERROR(INDEX(D384:D428,MATCH(AE161,B384:B428,0)),1)),N("V7"))</f>
        <v/>
      </c>
      <c r="Y161" s="137" t="str">
        <f>IF(1=1,IF(F161="","",IF(G161="","",IFERROR(INDEX(E384:E428,MATCH(AE161,B384:B428,0)),G161&amp;""))),N("W6"))</f>
        <v/>
      </c>
      <c r="Z161" s="142" t="str">
        <f>IF(1=1,IF(X161="","",IF(AND(ISNUMBER(X161),X161&lt;1,Y161="kg"),MAX(1,ROUND(X161*1000,0)),IF(AND(ISNUMBER(X161),X161&lt;1,Y161="L"),MAX(1,ROUND(X161*100,0)),ROUND(X161,3)))),N("X10"))</f>
        <v/>
      </c>
      <c r="AA161" s="143" t="str">
        <f>IF(1=1,IF(X161="","",IF(AND(ISNUMBER(X161),X161&lt;1,Y161="kg"),"g",IF(AND(ISNUMBER(X161),X161&lt;1,Y161="L"),"cl",Y161))),N("Y10"))</f>
        <v/>
      </c>
      <c r="AB161" s="123" t="str">
        <f>IF(1=1,IF(E161="","",IF(F161="","A CONTROLER",IF(NOT(ISNUMBER(F161)),"TEXTE",IF(OR(W161="",W161&lt;=0),"COMMANDE COUVERTS INCOMPLETE",IF(G161="","UNITE MANQUANTE",IF(COUNTIF(B384:B428,AE161)=0,"UNITE A CONTROLER","OK")))))),N("Z6"))</f>
        <v/>
      </c>
      <c r="AD161" s="144" t="str">
        <f>IF(1=1,IF(E161="","",AD157),N("AB10"))</f>
        <v/>
      </c>
      <c r="AE161" s="125" t="str">
        <f>IF(1=1,IF(G161="","",UPPER(TRIM(SUBSTITUTE(SUBSTITUTE(G161&amp;"",CHAR(160)," ")," "," ")))),N("AC10"))</f>
        <v/>
      </c>
      <c r="AG161" s="1" t="s">
        <v>30</v>
      </c>
    </row>
    <row r="162" spans="1:33" ht="15.75" x14ac:dyDescent="0.25">
      <c r="A162" s="126" t="str">
        <f>IF(1=1,IF(E162="","",A157),N("A11"))</f>
        <v/>
      </c>
      <c r="B162" s="127" t="str">
        <f>IF(1=1,IF(E162="","",B157),N("B11"))</f>
        <v/>
      </c>
      <c r="C162" s="128"/>
      <c r="D162" s="129" t="str">
        <f>IF(ISBLANK(E162),"",LARGE(D157:D161,1)+1)</f>
        <v/>
      </c>
      <c r="E162" s="130"/>
      <c r="F162" s="131"/>
      <c r="G162" s="170"/>
      <c r="H162" s="105"/>
      <c r="I162" s="132" t="str">
        <f>IF(1=1,IF(E162="","",I157),N("H11"))</f>
        <v/>
      </c>
      <c r="J162" s="133" t="str">
        <f>IF(1=1,IF(E162="","",J157),N("I11"))</f>
        <v/>
      </c>
      <c r="K162" s="134" t="str">
        <f>IF(1=1,IF(E162="","",K157),N("J11"))</f>
        <v/>
      </c>
      <c r="L162" s="135" t="str">
        <f>IF(1=1,IF(OR(J162="",O162="",NOT(ISNUMBER(J162)),NOT(ISNUMBER(O162)),J162=0),"",O162/J162),N("L11"))</f>
        <v/>
      </c>
      <c r="M162" s="136" t="str">
        <f>IF(1=1,IF(OR(L162="",NOT(ISNUMBER(F162))),"",F162*L162*IFERROR(INDEX(D384:D428,MATCH(AE162,B384:B428,0)),1)),N("M13"))</f>
        <v/>
      </c>
      <c r="N162" s="137" t="str">
        <f>IF(1=1,IF(F162="","",IF(G162="","",IFERROR(INDEX(E384:E428,MATCH(AE162,B384:B428,0)),G162&amp;""))),N("N6"))</f>
        <v/>
      </c>
      <c r="O162" s="138" t="str">
        <f>IF(1=1,IF(E162="","",O157),N("K11"))</f>
        <v/>
      </c>
      <c r="P162" s="139" t="str">
        <f>IF(1=1,IF(M162="","",IF(AND(ISNUMBER(M162),M162&lt;1,N162="kg"),MAX(1,ROUND(M162*1000,0)),IF(AND(ISNUMBER(M162),M162&lt;1,N162="L"),MAX(1,ROUND(M162*100,0)),ROUND(M162,3)))),N("O11"))</f>
        <v/>
      </c>
      <c r="Q162" s="140" t="str">
        <f>IF(1=1,IF(M162="","",IF(AND(ISNUMBER(M162),M162&lt;1,N162="kg"),"g",IF(AND(ISNUMBER(M162),M162&lt;1,N162="L"),"cl",N162))),N("P11"))</f>
        <v/>
      </c>
      <c r="R162" s="161" t="str">
        <f>IF(1=1,IF(E162="","",IF(F162="","A CONTROLER",IF(NOT(ISNUMBER(F162)),"TEXTE",IF(OR(L162="",L162&lt;=0),"COMMANDE PRINCIPALE INCOMPLETE",IF(G162="","UNITE MANQUANTE",IF(COUNTIF(B384:B428,AE162)=0,"UNITE A CONTROLER","OK")))))),N("Q9"))</f>
        <v/>
      </c>
      <c r="S162" s="105"/>
      <c r="T162" s="141">
        <f t="shared" si="15"/>
        <v>0</v>
      </c>
      <c r="U162" s="133" t="str">
        <f>IF(1=1,IF(E162="","",U157),N("S11"))</f>
        <v/>
      </c>
      <c r="V162" s="133" t="str">
        <f>IF(1=1,IF(E162="","",V157),N("T11"))</f>
        <v/>
      </c>
      <c r="W162" s="135" t="str">
        <f>IF(1=1,IF(OR(U162="",V162="",NOT(ISNUMBER(U162)),NOT(ISNUMBER(V162)),U162=0),"",V162/U162),N("U11"))</f>
        <v/>
      </c>
      <c r="X162" s="136" t="str">
        <f>IF(1=1,IF(OR(W162="",NOT(ISNUMBER(F162))),"",F162*W162*IFERROR(INDEX(D384:D428,MATCH(AE162,B384:B428,0)),1)),N("V7"))</f>
        <v/>
      </c>
      <c r="Y162" s="137" t="str">
        <f>IF(1=1,IF(F162="","",IF(G162="","",IFERROR(INDEX(E384:E428,MATCH(AE162,B384:B428,0)),G162&amp;""))),N("W6"))</f>
        <v/>
      </c>
      <c r="Z162" s="142" t="str">
        <f>IF(1=1,IF(X162="","",IF(AND(ISNUMBER(X162),X162&lt;1,Y162="kg"),MAX(1,ROUND(X162*1000,0)),IF(AND(ISNUMBER(X162),X162&lt;1,Y162="L"),MAX(1,ROUND(X162*100,0)),ROUND(X162,3)))),N("X11"))</f>
        <v/>
      </c>
      <c r="AA162" s="143" t="str">
        <f>IF(1=1,IF(X162="","",IF(AND(ISNUMBER(X162),X162&lt;1,Y162="kg"),"g",IF(AND(ISNUMBER(X162),X162&lt;1,Y162="L"),"cl",Y162))),N("Y11"))</f>
        <v/>
      </c>
      <c r="AB162" s="123" t="str">
        <f>IF(1=1,IF(E162="","",IF(F162="","A CONTROLER",IF(NOT(ISNUMBER(F162)),"TEXTE",IF(OR(W162="",W162&lt;=0),"COMMANDE COUVERTS INCOMPLETE",IF(G162="","UNITE MANQUANTE",IF(COUNTIF(B384:B428,AE162)=0,"UNITE A CONTROLER","OK")))))),N("Z6"))</f>
        <v/>
      </c>
      <c r="AD162" s="144" t="str">
        <f>IF(1=1,IF(E162="","",AD157),N("AB11"))</f>
        <v/>
      </c>
      <c r="AE162" s="125" t="str">
        <f>IF(1=1,IF(G162="","",UPPER(TRIM(SUBSTITUTE(SUBSTITUTE(G162&amp;"",CHAR(160)," ")," "," ")))),N("AC11"))</f>
        <v/>
      </c>
      <c r="AG162" s="4" t="s">
        <v>31</v>
      </c>
    </row>
    <row r="163" spans="1:33" ht="15.75" x14ac:dyDescent="0.25">
      <c r="A163" s="126" t="str">
        <f>IF(1=1,IF(E163="","",A157),N("A12"))</f>
        <v/>
      </c>
      <c r="B163" s="127" t="str">
        <f>IF(1=1,IF(E163="","",B157),N("B12"))</f>
        <v/>
      </c>
      <c r="C163" s="128"/>
      <c r="D163" s="129" t="str">
        <f>IF(ISBLANK(E163),"",LARGE(D157:D162,1)+1)</f>
        <v/>
      </c>
      <c r="E163" s="130"/>
      <c r="F163" s="131"/>
      <c r="G163" s="170"/>
      <c r="H163" s="105"/>
      <c r="I163" s="132" t="str">
        <f>IF(1=1,IF(E163="","",I157),N("H12"))</f>
        <v/>
      </c>
      <c r="J163" s="133" t="str">
        <f>IF(1=1,IF(E163="","",J157),N("I12"))</f>
        <v/>
      </c>
      <c r="K163" s="134" t="str">
        <f>IF(1=1,IF(E163="","",K157),N("J12"))</f>
        <v/>
      </c>
      <c r="L163" s="135" t="str">
        <f>IF(1=1,IF(OR(J163="",O163="",NOT(ISNUMBER(J163)),NOT(ISNUMBER(O163)),J163=0),"",O163/J163),N("L12"))</f>
        <v/>
      </c>
      <c r="M163" s="136" t="str">
        <f>IF(1=1,IF(OR(L163="",NOT(ISNUMBER(F163))),"",F163*L163*IFERROR(INDEX(D384:D428,MATCH(AE163,B384:B428,0)),1)),N("M13"))</f>
        <v/>
      </c>
      <c r="N163" s="137" t="str">
        <f>IF(1=1,IF(F163="","",IF(G163="","",IFERROR(INDEX(E384:E428,MATCH(AE163,B384:B428,0)),G163&amp;""))),N("N6"))</f>
        <v/>
      </c>
      <c r="O163" s="138" t="str">
        <f>IF(1=1,IF(E163="","",O157),N("K12"))</f>
        <v/>
      </c>
      <c r="P163" s="139" t="str">
        <f>IF(1=1,IF(M163="","",IF(AND(ISNUMBER(M163),M163&lt;1,N163="kg"),MAX(1,ROUND(M163*1000,0)),IF(AND(ISNUMBER(M163),M163&lt;1,N163="L"),MAX(1,ROUND(M163*100,0)),ROUND(M163,3)))),N("O12"))</f>
        <v/>
      </c>
      <c r="Q163" s="140" t="str">
        <f>IF(1=1,IF(M163="","",IF(AND(ISNUMBER(M163),M163&lt;1,N163="kg"),"g",IF(AND(ISNUMBER(M163),M163&lt;1,N163="L"),"cl",N163))),N("P12"))</f>
        <v/>
      </c>
      <c r="R163" s="161" t="str">
        <f>IF(1=1,IF(E163="","",IF(F163="","A CONTROLER",IF(NOT(ISNUMBER(F163)),"TEXTE",IF(OR(L163="",L163&lt;=0),"COMMANDE PRINCIPALE INCOMPLETE",IF(G163="","UNITE MANQUANTE",IF(COUNTIF(B384:B428,AE163)=0,"UNITE A CONTROLER","OK")))))),N("Q9"))</f>
        <v/>
      </c>
      <c r="S163" s="105"/>
      <c r="T163" s="141">
        <f t="shared" si="15"/>
        <v>0</v>
      </c>
      <c r="U163" s="133" t="str">
        <f>IF(1=1,IF(E163="","",U157),N("S12"))</f>
        <v/>
      </c>
      <c r="V163" s="133" t="str">
        <f>IF(1=1,IF(E163="","",V157),N("T12"))</f>
        <v/>
      </c>
      <c r="W163" s="135" t="str">
        <f>IF(1=1,IF(OR(U163="",V163="",NOT(ISNUMBER(U163)),NOT(ISNUMBER(V163)),U163=0),"",V163/U163),N("U12"))</f>
        <v/>
      </c>
      <c r="X163" s="136" t="str">
        <f>IF(1=1,IF(OR(W163="",NOT(ISNUMBER(F163))),"",F163*W163*IFERROR(INDEX(D384:D428,MATCH(AE163,B384:B428,0)),1)),N("V7"))</f>
        <v/>
      </c>
      <c r="Y163" s="137" t="str">
        <f>IF(1=1,IF(F163="","",IF(G163="","",IFERROR(INDEX(E384:E428,MATCH(AE163,B384:B428,0)),G163&amp;""))),N("W6"))</f>
        <v/>
      </c>
      <c r="Z163" s="142" t="str">
        <f>IF(1=1,IF(X163="","",IF(AND(ISNUMBER(X163),X163&lt;1,Y163="kg"),MAX(1,ROUND(X163*1000,0)),IF(AND(ISNUMBER(X163),X163&lt;1,Y163="L"),MAX(1,ROUND(X163*100,0)),ROUND(X163,3)))),N("X12"))</f>
        <v/>
      </c>
      <c r="AA163" s="143" t="str">
        <f>IF(1=1,IF(X163="","",IF(AND(ISNUMBER(X163),X163&lt;1,Y163="kg"),"g",IF(AND(ISNUMBER(X163),X163&lt;1,Y163="L"),"cl",Y163))),N("Y12"))</f>
        <v/>
      </c>
      <c r="AB163" s="123" t="str">
        <f>IF(1=1,IF(E163="","",IF(F163="","A CONTROLER",IF(NOT(ISNUMBER(F163)),"TEXTE",IF(OR(W163="",W163&lt;=0),"COMMANDE COUVERTS INCOMPLETE",IF(G163="","UNITE MANQUANTE",IF(COUNTIF(B384:B428,AE163)=0,"UNITE A CONTROLER","OK")))))),N("Z6"))</f>
        <v/>
      </c>
      <c r="AD163" s="144" t="str">
        <f>IF(1=1,IF(E163="","",AD157),N("AB12"))</f>
        <v/>
      </c>
      <c r="AE163" s="125" t="str">
        <f>IF(1=1,IF(G163="","",UPPER(TRIM(SUBSTITUTE(SUBSTITUTE(G163&amp;"",CHAR(160)," ")," "," ")))),N("AC12"))</f>
        <v/>
      </c>
      <c r="AG163" s="4" t="s">
        <v>32</v>
      </c>
    </row>
    <row r="164" spans="1:33" ht="15.75" x14ac:dyDescent="0.25">
      <c r="A164" s="126" t="str">
        <f>IF(1=1,IF(E164="","",A157),N("A13"))</f>
        <v/>
      </c>
      <c r="B164" s="127" t="str">
        <f>IF(1=1,IF(E164="","",B157),N("B13"))</f>
        <v/>
      </c>
      <c r="C164" s="128"/>
      <c r="D164" s="129" t="str">
        <f>IF(ISBLANK(E164),"",LARGE(D157:D163,1)+1)</f>
        <v/>
      </c>
      <c r="E164" s="130"/>
      <c r="F164" s="131"/>
      <c r="G164" s="170"/>
      <c r="H164" s="105"/>
      <c r="I164" s="132" t="str">
        <f>IF(1=1,IF(E164="","",I157),N("H13"))</f>
        <v/>
      </c>
      <c r="J164" s="133" t="str">
        <f>IF(1=1,IF(E164="","",J157),N("I13"))</f>
        <v/>
      </c>
      <c r="K164" s="134" t="str">
        <f>IF(1=1,IF(E164="","",K157),N("J13"))</f>
        <v/>
      </c>
      <c r="L164" s="135" t="str">
        <f>IF(1=1,IF(OR(J164="",O164="",NOT(ISNUMBER(J164)),NOT(ISNUMBER(O164)),J164=0),"",O164/J164),N("L13"))</f>
        <v/>
      </c>
      <c r="M164" s="136" t="str">
        <f>IF(1=1,IF(OR(L164="",NOT(ISNUMBER(F164))),"",F164*L164*IFERROR(INDEX(D384:D428,MATCH(AE164,B384:B428,0)),1)),N("M13"))</f>
        <v/>
      </c>
      <c r="N164" s="137" t="str">
        <f>IF(1=1,IF(F164="","",IF(G164="","",IFERROR(INDEX(E384:E428,MATCH(AE164,B384:B428,0)),G164&amp;""))),N("N6"))</f>
        <v/>
      </c>
      <c r="O164" s="138" t="str">
        <f>IF(1=1,IF(E164="","",O157),N("K13"))</f>
        <v/>
      </c>
      <c r="P164" s="139" t="str">
        <f>IF(1=1,IF(M164="","",IF(AND(ISNUMBER(M164),M164&lt;1,N164="kg"),MAX(1,ROUND(M164*1000,0)),IF(AND(ISNUMBER(M164),M164&lt;1,N164="L"),MAX(1,ROUND(M164*100,0)),ROUND(M164,3)))),N("O13"))</f>
        <v/>
      </c>
      <c r="Q164" s="140" t="str">
        <f>IF(1=1,IF(M164="","",IF(AND(ISNUMBER(M164),M164&lt;1,N164="kg"),"g",IF(AND(ISNUMBER(M164),M164&lt;1,N164="L"),"cl",N164))),N("P13"))</f>
        <v/>
      </c>
      <c r="R164" s="161" t="str">
        <f>IF(1=1,IF(E164="","",IF(F164="","A CONTROLER",IF(NOT(ISNUMBER(F164)),"TEXTE",IF(OR(L164="",L164&lt;=0),"COMMANDE PRINCIPALE INCOMPLETE",IF(G164="","UNITE MANQUANTE",IF(COUNTIF(B384:B428,AE164)=0,"UNITE A CONTROLER","OK")))))),N("Q9"))</f>
        <v/>
      </c>
      <c r="S164" s="105"/>
      <c r="T164" s="141">
        <f t="shared" si="15"/>
        <v>0</v>
      </c>
      <c r="U164" s="133" t="str">
        <f>IF(1=1,IF(E164="","",U157),N("S13"))</f>
        <v/>
      </c>
      <c r="V164" s="133" t="str">
        <f>IF(1=1,IF(E164="","",V157),N("T13"))</f>
        <v/>
      </c>
      <c r="W164" s="135" t="str">
        <f>IF(1=1,IF(OR(U164="",V164="",NOT(ISNUMBER(U164)),NOT(ISNUMBER(V164)),U164=0),"",V164/U164),N("U13"))</f>
        <v/>
      </c>
      <c r="X164" s="136" t="str">
        <f>IF(1=1,IF(OR(W164="",NOT(ISNUMBER(F164))),"",F164*W164*IFERROR(INDEX(D384:D428,MATCH(AE164,B384:B428,0)),1)),N("V7"))</f>
        <v/>
      </c>
      <c r="Y164" s="137" t="str">
        <f>IF(1=1,IF(F164="","",IF(G164="","",IFERROR(INDEX(E384:E428,MATCH(AE164,B384:B428,0)),G164&amp;""))),N("W6"))</f>
        <v/>
      </c>
      <c r="Z164" s="142" t="str">
        <f>IF(1=1,IF(X164="","",IF(AND(ISNUMBER(X164),X164&lt;1,Y164="kg"),MAX(1,ROUND(X164*1000,0)),IF(AND(ISNUMBER(X164),X164&lt;1,Y164="L"),MAX(1,ROUND(X164*100,0)),ROUND(X164,3)))),N("X13"))</f>
        <v/>
      </c>
      <c r="AA164" s="143" t="str">
        <f>IF(1=1,IF(X164="","",IF(AND(ISNUMBER(X164),X164&lt;1,Y164="kg"),"g",IF(AND(ISNUMBER(X164),X164&lt;1,Y164="L"),"cl",Y164))),N("Y13"))</f>
        <v/>
      </c>
      <c r="AB164" s="123" t="str">
        <f>IF(1=1,IF(E164="","",IF(F164="","A CONTROLER",IF(NOT(ISNUMBER(F164)),"TEXTE",IF(OR(W164="",W164&lt;=0),"COMMANDE COUVERTS INCOMPLETE",IF(G164="","UNITE MANQUANTE",IF(COUNTIF(B384:B428,AE164)=0,"UNITE A CONTROLER","OK")))))),N("Z6"))</f>
        <v/>
      </c>
      <c r="AD164" s="144" t="str">
        <f>IF(1=1,IF(E164="","",AD157),N("AB13"))</f>
        <v/>
      </c>
      <c r="AE164" s="125" t="str">
        <f>IF(1=1,IF(G164="","",UPPER(TRIM(SUBSTITUTE(SUBSTITUTE(G164&amp;"",CHAR(160)," ")," "," ")))),N("AC13"))</f>
        <v/>
      </c>
      <c r="AG164" s="4" t="s">
        <v>33</v>
      </c>
    </row>
    <row r="165" spans="1:33" ht="15.75" x14ac:dyDescent="0.25">
      <c r="A165" s="126" t="str">
        <f>IF(1=1,IF(E165="","",A157),N("A14"))</f>
        <v/>
      </c>
      <c r="B165" s="127" t="str">
        <f>IF(1=1,IF(E165="","",B157),N("B14"))</f>
        <v/>
      </c>
      <c r="C165" s="128"/>
      <c r="D165" s="129" t="str">
        <f>IF(ISBLANK(E165),"",LARGE(D157:D164,1)+1)</f>
        <v/>
      </c>
      <c r="E165" s="130"/>
      <c r="F165" s="131"/>
      <c r="G165" s="170"/>
      <c r="H165" s="105"/>
      <c r="I165" s="132" t="str">
        <f>IF(1=1,IF(E165="","",I157),N("H14"))</f>
        <v/>
      </c>
      <c r="J165" s="133" t="str">
        <f>IF(1=1,IF(E165="","",J157),N("I14"))</f>
        <v/>
      </c>
      <c r="K165" s="134" t="str">
        <f>IF(1=1,IF(E165="","",K157),N("J14"))</f>
        <v/>
      </c>
      <c r="L165" s="135" t="str">
        <f>IF(1=1,IF(OR(J165="",O165="",NOT(ISNUMBER(J165)),NOT(ISNUMBER(O165)),J165=0),"",O165/J165),N("L14"))</f>
        <v/>
      </c>
      <c r="M165" s="136" t="str">
        <f>IF(1=1,IF(OR(L165="",NOT(ISNUMBER(F165))),"",F165*L165*IFERROR(INDEX(D384:D428,MATCH(AE165,B384:B428,0)),1)),N("M13"))</f>
        <v/>
      </c>
      <c r="N165" s="137" t="str">
        <f>IF(1=1,IF(F165="","",IF(G165="","",IFERROR(INDEX(E384:E428,MATCH(AE165,B384:B428,0)),G165&amp;""))),N("N6"))</f>
        <v/>
      </c>
      <c r="O165" s="138" t="str">
        <f>IF(1=1,IF(E165="","",O157),N("K14"))</f>
        <v/>
      </c>
      <c r="P165" s="139" t="str">
        <f>IF(1=1,IF(M165="","",IF(AND(ISNUMBER(M165),M165&lt;1,N165="kg"),MAX(1,ROUND(M165*1000,0)),IF(AND(ISNUMBER(M165),M165&lt;1,N165="L"),MAX(1,ROUND(M165*100,0)),ROUND(M165,3)))),N("O14"))</f>
        <v/>
      </c>
      <c r="Q165" s="140" t="str">
        <f>IF(1=1,IF(M165="","",IF(AND(ISNUMBER(M165),M165&lt;1,N165="kg"),"g",IF(AND(ISNUMBER(M165),M165&lt;1,N165="L"),"cl",N165))),N("P14"))</f>
        <v/>
      </c>
      <c r="R165" s="161" t="str">
        <f>IF(1=1,IF(E165="","",IF(F165="","A CONTROLER",IF(NOT(ISNUMBER(F165)),"TEXTE",IF(OR(L165="",L165&lt;=0),"COMMANDE PRINCIPALE INCOMPLETE",IF(G165="","UNITE MANQUANTE",IF(COUNTIF(B384:B428,AE165)=0,"UNITE A CONTROLER","OK")))))),N("Q9"))</f>
        <v/>
      </c>
      <c r="S165" s="105"/>
      <c r="T165" s="141">
        <f t="shared" si="15"/>
        <v>0</v>
      </c>
      <c r="U165" s="133" t="str">
        <f>IF(1=1,IF(E165="","",U157),N("S14"))</f>
        <v/>
      </c>
      <c r="V165" s="133" t="str">
        <f>IF(1=1,IF(E165="","",V157),N("T14"))</f>
        <v/>
      </c>
      <c r="W165" s="135" t="str">
        <f>IF(1=1,IF(OR(U165="",V165="",NOT(ISNUMBER(U165)),NOT(ISNUMBER(V165)),U165=0),"",V165/U165),N("U14"))</f>
        <v/>
      </c>
      <c r="X165" s="136" t="str">
        <f>IF(1=1,IF(OR(W165="",NOT(ISNUMBER(F165))),"",F165*W165*IFERROR(INDEX(D384:D428,MATCH(AE165,B384:B428,0)),1)),N("V7"))</f>
        <v/>
      </c>
      <c r="Y165" s="137" t="str">
        <f>IF(1=1,IF(F165="","",IF(G165="","",IFERROR(INDEX(E384:E428,MATCH(AE165,B384:B428,0)),G165&amp;""))),N("W6"))</f>
        <v/>
      </c>
      <c r="Z165" s="142" t="str">
        <f>IF(1=1,IF(X165="","",IF(AND(ISNUMBER(X165),X165&lt;1,Y165="kg"),MAX(1,ROUND(X165*1000,0)),IF(AND(ISNUMBER(X165),X165&lt;1,Y165="L"),MAX(1,ROUND(X165*100,0)),ROUND(X165,3)))),N("X14"))</f>
        <v/>
      </c>
      <c r="AA165" s="143" t="str">
        <f>IF(1=1,IF(X165="","",IF(AND(ISNUMBER(X165),X165&lt;1,Y165="kg"),"g",IF(AND(ISNUMBER(X165),X165&lt;1,Y165="L"),"cl",Y165))),N("Y14"))</f>
        <v/>
      </c>
      <c r="AB165" s="123" t="str">
        <f>IF(1=1,IF(E165="","",IF(F165="","A CONTROLER",IF(NOT(ISNUMBER(F165)),"TEXTE",IF(OR(W165="",W165&lt;=0),"COMMANDE COUVERTS INCOMPLETE",IF(G165="","UNITE MANQUANTE",IF(COUNTIF(B384:B428,AE165)=0,"UNITE A CONTROLER","OK")))))),N("Z6"))</f>
        <v/>
      </c>
      <c r="AD165" s="144" t="str">
        <f>IF(1=1,IF(E165="","",AD157),N("AB14"))</f>
        <v/>
      </c>
      <c r="AE165" s="125" t="str">
        <f>IF(1=1,IF(G165="","",UPPER(TRIM(SUBSTITUTE(SUBSTITUTE(G165&amp;"",CHAR(160)," ")," "," ")))),N("AC14"))</f>
        <v/>
      </c>
      <c r="AG165" s="5" t="s">
        <v>34</v>
      </c>
    </row>
    <row r="166" spans="1:33" ht="15.75" x14ac:dyDescent="0.25">
      <c r="A166" s="126" t="str">
        <f>IF(1=1,IF(E166="","",A157),N("A15"))</f>
        <v/>
      </c>
      <c r="B166" s="127" t="str">
        <f>IF(1=1,IF(E166="","",B157),N("B15"))</f>
        <v/>
      </c>
      <c r="C166" s="128"/>
      <c r="D166" s="129" t="str">
        <f>IF(ISBLANK(E166),"",LARGE(D157:D165,1)+1)</f>
        <v/>
      </c>
      <c r="E166" s="130"/>
      <c r="F166" s="131"/>
      <c r="G166" s="170"/>
      <c r="H166" s="105"/>
      <c r="I166" s="132" t="str">
        <f>IF(1=1,IF(E166="","",I157),N("H15"))</f>
        <v/>
      </c>
      <c r="J166" s="133" t="str">
        <f>IF(1=1,IF(E166="","",J157),N("I15"))</f>
        <v/>
      </c>
      <c r="K166" s="134" t="str">
        <f>IF(1=1,IF(E166="","",K157),N("J15"))</f>
        <v/>
      </c>
      <c r="L166" s="135" t="str">
        <f>IF(1=1,IF(OR(J166="",O166="",NOT(ISNUMBER(J166)),NOT(ISNUMBER(O166)),J166=0),"",O166/J166),N("L15"))</f>
        <v/>
      </c>
      <c r="M166" s="136" t="str">
        <f>IF(1=1,IF(OR(L166="",NOT(ISNUMBER(F166))),"",F166*L166*IFERROR(INDEX(D384:D428,MATCH(AE166,B384:B428,0)),1)),N("M13"))</f>
        <v/>
      </c>
      <c r="N166" s="137" t="str">
        <f>IF(1=1,IF(F166="","",IF(G166="","",IFERROR(INDEX(E384:E428,MATCH(AE166,B384:B428,0)),G166&amp;""))),N("N6"))</f>
        <v/>
      </c>
      <c r="O166" s="138" t="str">
        <f>IF(1=1,IF(E166="","",O157),N("K15"))</f>
        <v/>
      </c>
      <c r="P166" s="139" t="str">
        <f>IF(1=1,IF(M166="","",IF(AND(ISNUMBER(M166),M166&lt;1,N166="kg"),MAX(1,ROUND(M166*1000,0)),IF(AND(ISNUMBER(M166),M166&lt;1,N166="L"),MAX(1,ROUND(M166*100,0)),ROUND(M166,3)))),N("O15"))</f>
        <v/>
      </c>
      <c r="Q166" s="140" t="str">
        <f>IF(1=1,IF(M166="","",IF(AND(ISNUMBER(M166),M166&lt;1,N166="kg"),"g",IF(AND(ISNUMBER(M166),M166&lt;1,N166="L"),"cl",N166))),N("P15"))</f>
        <v/>
      </c>
      <c r="R166" s="161" t="str">
        <f>IF(1=1,IF(E166="","",IF(F166="","A CONTROLER",IF(NOT(ISNUMBER(F166)),"TEXTE",IF(OR(L166="",L166&lt;=0),"COMMANDE PRINCIPALE INCOMPLETE",IF(G166="","UNITE MANQUANTE",IF(COUNTIF(B384:B428,AE166)=0,"UNITE A CONTROLER","OK")))))),N("Q9"))</f>
        <v/>
      </c>
      <c r="S166" s="105"/>
      <c r="T166" s="141">
        <f t="shared" si="15"/>
        <v>0</v>
      </c>
      <c r="U166" s="133" t="str">
        <f>IF(1=1,IF(E166="","",U157),N("S15"))</f>
        <v/>
      </c>
      <c r="V166" s="133" t="str">
        <f>IF(1=1,IF(E166="","",V157),N("T15"))</f>
        <v/>
      </c>
      <c r="W166" s="135" t="str">
        <f>IF(1=1,IF(OR(U166="",V166="",NOT(ISNUMBER(U166)),NOT(ISNUMBER(V166)),U166=0),"",V166/U166),N("U15"))</f>
        <v/>
      </c>
      <c r="X166" s="136" t="str">
        <f>IF(1=1,IF(OR(W166="",NOT(ISNUMBER(F166))),"",F166*W166*IFERROR(INDEX(D384:D428,MATCH(AE166,B384:B428,0)),1)),N("V7"))</f>
        <v/>
      </c>
      <c r="Y166" s="137" t="str">
        <f>IF(1=1,IF(F166="","",IF(G166="","",IFERROR(INDEX(E384:E428,MATCH(AE166,B384:B428,0)),G166&amp;""))),N("W6"))</f>
        <v/>
      </c>
      <c r="Z166" s="142" t="str">
        <f>IF(1=1,IF(X166="","",IF(AND(ISNUMBER(X166),X166&lt;1,Y166="kg"),MAX(1,ROUND(X166*1000,0)),IF(AND(ISNUMBER(X166),X166&lt;1,Y166="L"),MAX(1,ROUND(X166*100,0)),ROUND(X166,3)))),N("X15"))</f>
        <v/>
      </c>
      <c r="AA166" s="143" t="str">
        <f>IF(1=1,IF(X166="","",IF(AND(ISNUMBER(X166),X166&lt;1,Y166="kg"),"g",IF(AND(ISNUMBER(X166),X166&lt;1,Y166="L"),"cl",Y166))),N("Y15"))</f>
        <v/>
      </c>
      <c r="AB166" s="123" t="str">
        <f>IF(1=1,IF(E166="","",IF(F166="","A CONTROLER",IF(NOT(ISNUMBER(F166)),"TEXTE",IF(OR(W166="",W166&lt;=0),"COMMANDE COUVERTS INCOMPLETE",IF(G166="","UNITE MANQUANTE",IF(COUNTIF(B384:B428,AE166)=0,"UNITE A CONTROLER","OK")))))),N("Z6"))</f>
        <v/>
      </c>
      <c r="AD166" s="144" t="str">
        <f>IF(1=1,IF(E166="","",AD157),N("AB15"))</f>
        <v/>
      </c>
      <c r="AE166" s="125" t="str">
        <f>IF(1=1,IF(G166="","",UPPER(TRIM(SUBSTITUTE(SUBSTITUTE(G166&amp;"",CHAR(160)," ")," "," ")))),N("AC15"))</f>
        <v/>
      </c>
      <c r="AG166" s="5" t="s">
        <v>35</v>
      </c>
    </row>
    <row r="167" spans="1:33" ht="15.75" x14ac:dyDescent="0.25">
      <c r="A167" s="126" t="str">
        <f>IF(1=1,IF(E167="","",A157),N("A16"))</f>
        <v/>
      </c>
      <c r="B167" s="127" t="str">
        <f>IF(1=1,IF(E167="","",B157),N("B16"))</f>
        <v/>
      </c>
      <c r="C167" s="128"/>
      <c r="D167" s="129" t="str">
        <f>IF(ISBLANK(E167),"",LARGE(D157:D166,1)+1)</f>
        <v/>
      </c>
      <c r="E167" s="130"/>
      <c r="F167" s="131"/>
      <c r="G167" s="170"/>
      <c r="H167" s="105"/>
      <c r="I167" s="132" t="str">
        <f>IF(1=1,IF(E167="","",I157),N("H16"))</f>
        <v/>
      </c>
      <c r="J167" s="133" t="str">
        <f>IF(1=1,IF(E167="","",J157),N("I16"))</f>
        <v/>
      </c>
      <c r="K167" s="134" t="str">
        <f>IF(1=1,IF(E167="","",K157),N("J16"))</f>
        <v/>
      </c>
      <c r="L167" s="135" t="str">
        <f>IF(1=1,IF(OR(J167="",O167="",NOT(ISNUMBER(J167)),NOT(ISNUMBER(O167)),J167=0),"",O167/J167),N("L16"))</f>
        <v/>
      </c>
      <c r="M167" s="136" t="str">
        <f>IF(1=1,IF(OR(L167="",NOT(ISNUMBER(F167))),"",F167*L167*IFERROR(INDEX(D384:D428,MATCH(AE167,B384:B428,0)),1)),N("M13"))</f>
        <v/>
      </c>
      <c r="N167" s="137" t="str">
        <f>IF(1=1,IF(F167="","",IF(G167="","",IFERROR(INDEX(E384:E428,MATCH(AE167,B384:B428,0)),G167&amp;""))),N("N6"))</f>
        <v/>
      </c>
      <c r="O167" s="138" t="str">
        <f>IF(1=1,IF(E167="","",O157),N("K16"))</f>
        <v/>
      </c>
      <c r="P167" s="139" t="str">
        <f>IF(1=1,IF(M167="","",IF(AND(ISNUMBER(M167),M167&lt;1,N167="kg"),MAX(1,ROUND(M167*1000,0)),IF(AND(ISNUMBER(M167),M167&lt;1,N167="L"),MAX(1,ROUND(M167*100,0)),ROUND(M167,3)))),N("O16"))</f>
        <v/>
      </c>
      <c r="Q167" s="140" t="str">
        <f>IF(1=1,IF(M167="","",IF(AND(ISNUMBER(M167),M167&lt;1,N167="kg"),"g",IF(AND(ISNUMBER(M167),M167&lt;1,N167="L"),"cl",N167))),N("P16"))</f>
        <v/>
      </c>
      <c r="R167" s="161" t="str">
        <f>IF(1=1,IF(E167="","",IF(F167="","A CONTROLER",IF(NOT(ISNUMBER(F167)),"TEXTE",IF(OR(L167="",L167&lt;=0),"COMMANDE PRINCIPALE INCOMPLETE",IF(G167="","UNITE MANQUANTE",IF(COUNTIF(B384:B428,AE167)=0,"UNITE A CONTROLER","OK")))))),N("Q9"))</f>
        <v/>
      </c>
      <c r="S167" s="105"/>
      <c r="T167" s="141">
        <f t="shared" si="15"/>
        <v>0</v>
      </c>
      <c r="U167" s="133" t="str">
        <f>IF(1=1,IF(E167="","",U157),N("S16"))</f>
        <v/>
      </c>
      <c r="V167" s="133" t="str">
        <f>IF(1=1,IF(E167="","",V157),N("T16"))</f>
        <v/>
      </c>
      <c r="W167" s="135" t="str">
        <f>IF(1=1,IF(OR(U167="",V167="",NOT(ISNUMBER(U167)),NOT(ISNUMBER(V167)),U167=0),"",V167/U167),N("U16"))</f>
        <v/>
      </c>
      <c r="X167" s="136" t="str">
        <f>IF(1=1,IF(OR(W167="",NOT(ISNUMBER(F167))),"",F167*W167*IFERROR(INDEX(D384:D428,MATCH(AE167,B384:B428,0)),1)),N("V7"))</f>
        <v/>
      </c>
      <c r="Y167" s="137" t="str">
        <f>IF(1=1,IF(F167="","",IF(G167="","",IFERROR(INDEX(E384:E428,MATCH(AE167,B384:B428,0)),G167&amp;""))),N("W6"))</f>
        <v/>
      </c>
      <c r="Z167" s="142" t="str">
        <f>IF(1=1,IF(X167="","",IF(AND(ISNUMBER(X167),X167&lt;1,Y167="kg"),MAX(1,ROUND(X167*1000,0)),IF(AND(ISNUMBER(X167),X167&lt;1,Y167="L"),MAX(1,ROUND(X167*100,0)),ROUND(X167,3)))),N("X16"))</f>
        <v/>
      </c>
      <c r="AA167" s="143" t="str">
        <f>IF(1=1,IF(X167="","",IF(AND(ISNUMBER(X167),X167&lt;1,Y167="kg"),"g",IF(AND(ISNUMBER(X167),X167&lt;1,Y167="L"),"cl",Y167))),N("Y16"))</f>
        <v/>
      </c>
      <c r="AB167" s="123" t="str">
        <f>IF(1=1,IF(E167="","",IF(F167="","A CONTROLER",IF(NOT(ISNUMBER(F167)),"TEXTE",IF(OR(W167="",W167&lt;=0),"COMMANDE COUVERTS INCOMPLETE",IF(G167="","UNITE MANQUANTE",IF(COUNTIF(B384:B428,AE167)=0,"UNITE A CONTROLER","OK")))))),N("Z6"))</f>
        <v/>
      </c>
      <c r="AD167" s="144" t="str">
        <f>IF(1=1,IF(E167="","",AD157),N("AB16"))</f>
        <v/>
      </c>
      <c r="AE167" s="125" t="str">
        <f>IF(1=1,IF(G167="","",UPPER(TRIM(SUBSTITUTE(SUBSTITUTE(G167&amp;"",CHAR(160)," ")," "," ")))),N("AC16"))</f>
        <v/>
      </c>
      <c r="AG167" s="5" t="s">
        <v>225</v>
      </c>
    </row>
    <row r="168" spans="1:33" ht="15.75" x14ac:dyDescent="0.25">
      <c r="A168" s="126" t="str">
        <f>IF(1=1,IF(E168="","",A157),N("A17"))</f>
        <v/>
      </c>
      <c r="B168" s="127" t="str">
        <f>IF(1=1,IF(E168="","",B157),N("B17"))</f>
        <v/>
      </c>
      <c r="C168" s="128"/>
      <c r="D168" s="129" t="str">
        <f>IF(ISBLANK(E168),"",LARGE(D157:D167,1)+1)</f>
        <v/>
      </c>
      <c r="E168" s="130"/>
      <c r="F168" s="131"/>
      <c r="G168" s="170"/>
      <c r="H168" s="105"/>
      <c r="I168" s="132" t="str">
        <f>IF(1=1,IF(E168="","",I157),N("H17"))</f>
        <v/>
      </c>
      <c r="J168" s="133" t="str">
        <f>IF(1=1,IF(E168="","",J157),N("I17"))</f>
        <v/>
      </c>
      <c r="K168" s="134" t="str">
        <f>IF(1=1,IF(E168="","",K157),N("J17"))</f>
        <v/>
      </c>
      <c r="L168" s="135" t="str">
        <f>IF(1=1,IF(OR(J168="",O168="",NOT(ISNUMBER(J168)),NOT(ISNUMBER(O168)),J168=0),"",O168/J168),N("L17"))</f>
        <v/>
      </c>
      <c r="M168" s="136" t="str">
        <f>IF(1=1,IF(OR(L168="",NOT(ISNUMBER(F168))),"",F168*L168*IFERROR(INDEX(D384:D428,MATCH(AE168,B384:B428,0)),1)),N("M13"))</f>
        <v/>
      </c>
      <c r="N168" s="137" t="str">
        <f>IF(1=1,IF(F168="","",IF(G168="","",IFERROR(INDEX(E384:E428,MATCH(AE168,B384:B428,0)),G168&amp;""))),N("N6"))</f>
        <v/>
      </c>
      <c r="O168" s="138" t="str">
        <f>IF(1=1,IF(E168="","",O157),N("K17"))</f>
        <v/>
      </c>
      <c r="P168" s="139" t="str">
        <f>IF(1=1,IF(M168="","",IF(AND(ISNUMBER(M168),M168&lt;1,N168="kg"),MAX(1,ROUND(M168*1000,0)),IF(AND(ISNUMBER(M168),M168&lt;1,N168="L"),MAX(1,ROUND(M168*100,0)),ROUND(M168,3)))),N("O17"))</f>
        <v/>
      </c>
      <c r="Q168" s="140" t="str">
        <f>IF(1=1,IF(M168="","",IF(AND(ISNUMBER(M168),M168&lt;1,N168="kg"),"g",IF(AND(ISNUMBER(M168),M168&lt;1,N168="L"),"cl",N168))),N("P17"))</f>
        <v/>
      </c>
      <c r="R168" s="161" t="str">
        <f>IF(1=1,IF(E168="","",IF(F168="","A CONTROLER",IF(NOT(ISNUMBER(F168)),"TEXTE",IF(OR(L168="",L168&lt;=0),"COMMANDE PRINCIPALE INCOMPLETE",IF(G168="","UNITE MANQUANTE",IF(COUNTIF(B384:B428,AE168)=0,"UNITE A CONTROLER","OK")))))),N("Q9"))</f>
        <v/>
      </c>
      <c r="S168" s="105"/>
      <c r="T168" s="141">
        <f t="shared" si="15"/>
        <v>0</v>
      </c>
      <c r="U168" s="133" t="str">
        <f>IF(1=1,IF(E168="","",U157),N("S17"))</f>
        <v/>
      </c>
      <c r="V168" s="133" t="str">
        <f>IF(1=1,IF(E168="","",V157),N("T17"))</f>
        <v/>
      </c>
      <c r="W168" s="135" t="str">
        <f>IF(1=1,IF(OR(U168="",V168="",NOT(ISNUMBER(U168)),NOT(ISNUMBER(V168)),U168=0),"",V168/U168),N("U17"))</f>
        <v/>
      </c>
      <c r="X168" s="136" t="str">
        <f>IF(1=1,IF(OR(W168="",NOT(ISNUMBER(F168))),"",F168*W168*IFERROR(INDEX(D384:D428,MATCH(AE168,B384:B428,0)),1)),N("V7"))</f>
        <v/>
      </c>
      <c r="Y168" s="137" t="str">
        <f>IF(1=1,IF(F168="","",IF(G168="","",IFERROR(INDEX(E384:E428,MATCH(AE168,B384:B428,0)),G168&amp;""))),N("W6"))</f>
        <v/>
      </c>
      <c r="Z168" s="142" t="str">
        <f>IF(1=1,IF(X168="","",IF(AND(ISNUMBER(X168),X168&lt;1,Y168="kg"),MAX(1,ROUND(X168*1000,0)),IF(AND(ISNUMBER(X168),X168&lt;1,Y168="L"),MAX(1,ROUND(X168*100,0)),ROUND(X168,3)))),N("X17"))</f>
        <v/>
      </c>
      <c r="AA168" s="143" t="str">
        <f>IF(1=1,IF(X168="","",IF(AND(ISNUMBER(X168),X168&lt;1,Y168="kg"),"g",IF(AND(ISNUMBER(X168),X168&lt;1,Y168="L"),"cl",Y168))),N("Y17"))</f>
        <v/>
      </c>
      <c r="AB168" s="123" t="str">
        <f>IF(1=1,IF(E168="","",IF(F168="","A CONTROLER",IF(NOT(ISNUMBER(F168)),"TEXTE",IF(OR(W168="",W168&lt;=0),"COMMANDE COUVERTS INCOMPLETE",IF(G168="","UNITE MANQUANTE",IF(COUNTIF(B384:B428,AE168)=0,"UNITE A CONTROLER","OK")))))),N("Z6"))</f>
        <v/>
      </c>
      <c r="AD168" s="144" t="str">
        <f>IF(1=1,IF(E168="","",AD157),N("AB17"))</f>
        <v/>
      </c>
      <c r="AE168" s="125" t="str">
        <f>IF(1=1,IF(G168="","",UPPER(TRIM(SUBSTITUTE(SUBSTITUTE(G168&amp;"",CHAR(160)," ")," "," ")))),N("AC17"))</f>
        <v/>
      </c>
      <c r="AG168" s="5" t="s">
        <v>36</v>
      </c>
    </row>
    <row r="169" spans="1:33" ht="15.75" x14ac:dyDescent="0.25">
      <c r="A169" s="126" t="str">
        <f>IF(1=1,IF(E169="","",A157),N("A18"))</f>
        <v/>
      </c>
      <c r="B169" s="127" t="str">
        <f>IF(1=1,IF(E169="","",B157),N("B18"))</f>
        <v/>
      </c>
      <c r="C169" s="128"/>
      <c r="D169" s="129" t="str">
        <f>IF(ISBLANK(E169),"",LARGE(D157:D168,1)+1)</f>
        <v/>
      </c>
      <c r="E169" s="130"/>
      <c r="F169" s="131"/>
      <c r="G169" s="170"/>
      <c r="H169" s="105"/>
      <c r="I169" s="132" t="str">
        <f>IF(1=1,IF(E169="","",I157),N("H18"))</f>
        <v/>
      </c>
      <c r="J169" s="133" t="str">
        <f>IF(1=1,IF(E169="","",J157),N("I18"))</f>
        <v/>
      </c>
      <c r="K169" s="134" t="str">
        <f>IF(1=1,IF(E169="","",K157),N("J18"))</f>
        <v/>
      </c>
      <c r="L169" s="135" t="str">
        <f>IF(1=1,IF(OR(J169="",O169="",NOT(ISNUMBER(J169)),NOT(ISNUMBER(O169)),J169=0),"",O169/J169),N("L18"))</f>
        <v/>
      </c>
      <c r="M169" s="136" t="str">
        <f>IF(1=1,IF(OR(L169="",NOT(ISNUMBER(F169))),"",F169*L169*IFERROR(INDEX(D384:D428,MATCH(AE169,B384:B428,0)),1)),N("M13"))</f>
        <v/>
      </c>
      <c r="N169" s="137" t="str">
        <f>IF(1=1,IF(F169="","",IF(G169="","",IFERROR(INDEX(E384:E428,MATCH(AE169,B384:B428,0)),G169&amp;""))),N("N6"))</f>
        <v/>
      </c>
      <c r="O169" s="138" t="str">
        <f>IF(1=1,IF(E169="","",O157),N("K18"))</f>
        <v/>
      </c>
      <c r="P169" s="139" t="str">
        <f>IF(1=1,IF(M169="","",IF(AND(ISNUMBER(M169),M169&lt;1,N169="kg"),MAX(1,ROUND(M169*1000,0)),IF(AND(ISNUMBER(M169),M169&lt;1,N169="L"),MAX(1,ROUND(M169*100,0)),ROUND(M169,3)))),N("O18"))</f>
        <v/>
      </c>
      <c r="Q169" s="140" t="str">
        <f>IF(1=1,IF(M169="","",IF(AND(ISNUMBER(M169),M169&lt;1,N169="kg"),"g",IF(AND(ISNUMBER(M169),M169&lt;1,N169="L"),"cl",N169))),N("P18"))</f>
        <v/>
      </c>
      <c r="R169" s="161" t="str">
        <f>IF(1=1,IF(E169="","",IF(F169="","A CONTROLER",IF(NOT(ISNUMBER(F169)),"TEXTE",IF(OR(L169="",L169&lt;=0),"COMMANDE PRINCIPALE INCOMPLETE",IF(G169="","UNITE MANQUANTE",IF(COUNTIF(B384:B428,AE169)=0,"UNITE A CONTROLER","OK")))))),N("Q9"))</f>
        <v/>
      </c>
      <c r="S169" s="105"/>
      <c r="T169" s="141">
        <f t="shared" si="15"/>
        <v>0</v>
      </c>
      <c r="U169" s="133" t="str">
        <f>IF(1=1,IF(E169="","",U157),N("S18"))</f>
        <v/>
      </c>
      <c r="V169" s="133" t="str">
        <f>IF(1=1,IF(E169="","",V157),N("T18"))</f>
        <v/>
      </c>
      <c r="W169" s="135" t="str">
        <f>IF(1=1,IF(OR(U169="",V169="",NOT(ISNUMBER(U169)),NOT(ISNUMBER(V169)),U169=0),"",V169/U169),N("U18"))</f>
        <v/>
      </c>
      <c r="X169" s="136" t="str">
        <f>IF(1=1,IF(OR(W169="",NOT(ISNUMBER(F169))),"",F169*W169*IFERROR(INDEX(D384:D428,MATCH(AE169,B384:B428,0)),1)),N("V7"))</f>
        <v/>
      </c>
      <c r="Y169" s="137" t="str">
        <f>IF(1=1,IF(F169="","",IF(G169="","",IFERROR(INDEX(E384:E428,MATCH(AE169,B384:B428,0)),G169&amp;""))),N("W6"))</f>
        <v/>
      </c>
      <c r="Z169" s="142" t="str">
        <f>IF(1=1,IF(X169="","",IF(AND(ISNUMBER(X169),X169&lt;1,Y169="kg"),MAX(1,ROUND(X169*1000,0)),IF(AND(ISNUMBER(X169),X169&lt;1,Y169="L"),MAX(1,ROUND(X169*100,0)),ROUND(X169,3)))),N("X18"))</f>
        <v/>
      </c>
      <c r="AA169" s="143" t="str">
        <f>IF(1=1,IF(X169="","",IF(AND(ISNUMBER(X169),X169&lt;1,Y169="kg"),"g",IF(AND(ISNUMBER(X169),X169&lt;1,Y169="L"),"cl",Y169))),N("Y18"))</f>
        <v/>
      </c>
      <c r="AB169" s="123" t="str">
        <f>IF(1=1,IF(E169="","",IF(F169="","A CONTROLER",IF(NOT(ISNUMBER(F169)),"TEXTE",IF(OR(W169="",W169&lt;=0),"COMMANDE COUVERTS INCOMPLETE",IF(G169="","UNITE MANQUANTE",IF(COUNTIF(B384:B428,AE169)=0,"UNITE A CONTROLER","OK")))))),N("Z6"))</f>
        <v/>
      </c>
      <c r="AD169" s="144" t="str">
        <f>IF(1=1,IF(E169="","",AD157),N("AB18"))</f>
        <v/>
      </c>
      <c r="AE169" s="125" t="str">
        <f>IF(1=1,IF(G169="","",UPPER(TRIM(SUBSTITUTE(SUBSTITUTE(G169&amp;"",CHAR(160)," ")," "," ")))),N("AC18"))</f>
        <v/>
      </c>
      <c r="AG169" s="5" t="s">
        <v>37</v>
      </c>
    </row>
    <row r="170" spans="1:33" ht="15.75" x14ac:dyDescent="0.25">
      <c r="A170" s="126" t="str">
        <f>IF(1=1,IF(E170="","",A157),N("A19"))</f>
        <v/>
      </c>
      <c r="B170" s="127" t="str">
        <f>IF(1=1,IF(E170="","",B157),N("B19"))</f>
        <v/>
      </c>
      <c r="C170" s="128"/>
      <c r="D170" s="129" t="str">
        <f>IF(ISBLANK(E170),"",LARGE(D157:D169,1)+1)</f>
        <v/>
      </c>
      <c r="E170" s="130"/>
      <c r="F170" s="131"/>
      <c r="G170" s="170"/>
      <c r="H170" s="105"/>
      <c r="I170" s="132" t="str">
        <f>IF(1=1,IF(E170="","",I157),N("H19"))</f>
        <v/>
      </c>
      <c r="J170" s="133" t="str">
        <f>IF(1=1,IF(E170="","",J157),N("I19"))</f>
        <v/>
      </c>
      <c r="K170" s="134" t="str">
        <f>IF(1=1,IF(E170="","",K157),N("J19"))</f>
        <v/>
      </c>
      <c r="L170" s="135" t="str">
        <f>IF(1=1,IF(OR(J170="",O170="",NOT(ISNUMBER(J170)),NOT(ISNUMBER(O170)),J170=0),"",O170/J170),N("L19"))</f>
        <v/>
      </c>
      <c r="M170" s="136" t="str">
        <f>IF(1=1,IF(OR(L170="",NOT(ISNUMBER(F170))),"",F170*L170*IFERROR(INDEX(D384:D428,MATCH(AE170,B384:B428,0)),1)),N("M13"))</f>
        <v/>
      </c>
      <c r="N170" s="137" t="str">
        <f>IF(1=1,IF(F170="","",IF(G170="","",IFERROR(INDEX(E384:E428,MATCH(AE170,B384:B428,0)),G170&amp;""))),N("N6"))</f>
        <v/>
      </c>
      <c r="O170" s="138" t="str">
        <f>IF(1=1,IF(E170="","",O157),N("K19"))</f>
        <v/>
      </c>
      <c r="P170" s="139" t="str">
        <f>IF(1=1,IF(M170="","",IF(AND(ISNUMBER(M170),M170&lt;1,N170="kg"),MAX(1,ROUND(M170*1000,0)),IF(AND(ISNUMBER(M170),M170&lt;1,N170="L"),MAX(1,ROUND(M170*100,0)),ROUND(M170,3)))),N("O19"))</f>
        <v/>
      </c>
      <c r="Q170" s="140" t="str">
        <f>IF(1=1,IF(M170="","",IF(AND(ISNUMBER(M170),M170&lt;1,N170="kg"),"g",IF(AND(ISNUMBER(M170),M170&lt;1,N170="L"),"cl",N170))),N("P19"))</f>
        <v/>
      </c>
      <c r="R170" s="161" t="str">
        <f>IF(1=1,IF(E170="","",IF(F170="","A CONTROLER",IF(NOT(ISNUMBER(F170)),"TEXTE",IF(OR(L170="",L170&lt;=0),"COMMANDE PRINCIPALE INCOMPLETE",IF(G170="","UNITE MANQUANTE",IF(COUNTIF(B384:B428,AE170)=0,"UNITE A CONTROLER","OK")))))),N("Q9"))</f>
        <v/>
      </c>
      <c r="S170" s="105"/>
      <c r="T170" s="141">
        <f t="shared" si="15"/>
        <v>0</v>
      </c>
      <c r="U170" s="133" t="str">
        <f>IF(1=1,IF(E170="","",U157),N("S19"))</f>
        <v/>
      </c>
      <c r="V170" s="133" t="str">
        <f>IF(1=1,IF(E170="","",V157),N("T19"))</f>
        <v/>
      </c>
      <c r="W170" s="135" t="str">
        <f>IF(1=1,IF(OR(U170="",V170="",NOT(ISNUMBER(U170)),NOT(ISNUMBER(V170)),U170=0),"",V170/U170),N("U19"))</f>
        <v/>
      </c>
      <c r="X170" s="136" t="str">
        <f>IF(1=1,IF(OR(W170="",NOT(ISNUMBER(F170))),"",F170*W170*IFERROR(INDEX(D384:D428,MATCH(AE170,B384:B428,0)),1)),N("V7"))</f>
        <v/>
      </c>
      <c r="Y170" s="137" t="str">
        <f>IF(1=1,IF(F170="","",IF(G170="","",IFERROR(INDEX(E384:E428,MATCH(AE170,B384:B428,0)),G170&amp;""))),N("W6"))</f>
        <v/>
      </c>
      <c r="Z170" s="142" t="str">
        <f>IF(1=1,IF(X170="","",IF(AND(ISNUMBER(X170),X170&lt;1,Y170="kg"),MAX(1,ROUND(X170*1000,0)),IF(AND(ISNUMBER(X170),X170&lt;1,Y170="L"),MAX(1,ROUND(X170*100,0)),ROUND(X170,3)))),N("X19"))</f>
        <v/>
      </c>
      <c r="AA170" s="143" t="str">
        <f>IF(1=1,IF(X170="","",IF(AND(ISNUMBER(X170),X170&lt;1,Y170="kg"),"g",IF(AND(ISNUMBER(X170),X170&lt;1,Y170="L"),"cl",Y170))),N("Y19"))</f>
        <v/>
      </c>
      <c r="AB170" s="123" t="str">
        <f>IF(1=1,IF(E170="","",IF(F170="","A CONTROLER",IF(NOT(ISNUMBER(F170)),"TEXTE",IF(OR(W170="",W170&lt;=0),"COMMANDE COUVERTS INCOMPLETE",IF(G170="","UNITE MANQUANTE",IF(COUNTIF(B384:B428,AE170)=0,"UNITE A CONTROLER","OK")))))),N("Z6"))</f>
        <v/>
      </c>
      <c r="AD170" s="144" t="str">
        <f>IF(1=1,IF(E170="","",AD157),N("AB19"))</f>
        <v/>
      </c>
      <c r="AE170" s="125" t="str">
        <f>IF(1=1,IF(G170="","",UPPER(TRIM(SUBSTITUTE(SUBSTITUTE(G170&amp;"",CHAR(160)," ")," "," ")))),N("AC19"))</f>
        <v/>
      </c>
      <c r="AG170" s="4" t="s">
        <v>38</v>
      </c>
    </row>
    <row r="171" spans="1:33" ht="15.75" x14ac:dyDescent="0.25">
      <c r="A171" s="126" t="str">
        <f>IF(1=1,IF(E171="","",A157),N("A20"))</f>
        <v/>
      </c>
      <c r="B171" s="127" t="str">
        <f>IF(1=1,IF(E171="","",B157),N("B20"))</f>
        <v/>
      </c>
      <c r="C171" s="128"/>
      <c r="D171" s="129" t="str">
        <f>IF(ISBLANK(E171),"",LARGE(D157:D170,1)+1)</f>
        <v/>
      </c>
      <c r="E171" s="130"/>
      <c r="F171" s="131"/>
      <c r="G171" s="170"/>
      <c r="H171" s="105"/>
      <c r="I171" s="132" t="str">
        <f>IF(1=1,IF(E171="","",I157),N("H20"))</f>
        <v/>
      </c>
      <c r="J171" s="133" t="str">
        <f>IF(1=1,IF(E171="","",J157),N("I20"))</f>
        <v/>
      </c>
      <c r="K171" s="134" t="str">
        <f>IF(1=1,IF(E171="","",K157),N("J20"))</f>
        <v/>
      </c>
      <c r="L171" s="135" t="str">
        <f>IF(1=1,IF(OR(J171="",O171="",NOT(ISNUMBER(J171)),NOT(ISNUMBER(O171)),J171=0),"",O171/J171),N("L20"))</f>
        <v/>
      </c>
      <c r="M171" s="136" t="str">
        <f>IF(1=1,IF(OR(L171="",NOT(ISNUMBER(F171))),"",F171*L171*IFERROR(INDEX(D384:D428,MATCH(AE171,B384:B428,0)),1)),N("M13"))</f>
        <v/>
      </c>
      <c r="N171" s="137" t="str">
        <f>IF(1=1,IF(F171="","",IF(G171="","",IFERROR(INDEX(E384:E428,MATCH(AE171,B384:B428,0)),G171&amp;""))),N("N6"))</f>
        <v/>
      </c>
      <c r="O171" s="138" t="str">
        <f>IF(1=1,IF(E171="","",O157),N("K20"))</f>
        <v/>
      </c>
      <c r="P171" s="139" t="str">
        <f>IF(1=1,IF(M171="","",IF(AND(ISNUMBER(M171),M171&lt;1,N171="kg"),MAX(1,ROUND(M171*1000,0)),IF(AND(ISNUMBER(M171),M171&lt;1,N171="L"),MAX(1,ROUND(M171*100,0)),ROUND(M171,3)))),N("O20"))</f>
        <v/>
      </c>
      <c r="Q171" s="140" t="str">
        <f>IF(1=1,IF(M171="","",IF(AND(ISNUMBER(M171),M171&lt;1,N171="kg"),"g",IF(AND(ISNUMBER(M171),M171&lt;1,N171="L"),"cl",N171))),N("P20"))</f>
        <v/>
      </c>
      <c r="R171" s="161" t="str">
        <f>IF(1=1,IF(E171="","",IF(F171="","A CONTROLER",IF(NOT(ISNUMBER(F171)),"TEXTE",IF(OR(L171="",L171&lt;=0),"COMMANDE PRINCIPALE INCOMPLETE",IF(G171="","UNITE MANQUANTE",IF(COUNTIF(B384:B428,AE171)=0,"UNITE A CONTROLER","OK")))))),N("Q9"))</f>
        <v/>
      </c>
      <c r="S171" s="105"/>
      <c r="T171" s="141">
        <f t="shared" si="15"/>
        <v>0</v>
      </c>
      <c r="U171" s="133" t="str">
        <f>IF(1=1,IF(E171="","",U157),N("S20"))</f>
        <v/>
      </c>
      <c r="V171" s="133" t="str">
        <f>IF(1=1,IF(E171="","",V157),N("T20"))</f>
        <v/>
      </c>
      <c r="W171" s="135" t="str">
        <f>IF(1=1,IF(OR(U171="",V171="",NOT(ISNUMBER(U171)),NOT(ISNUMBER(V171)),U171=0),"",V171/U171),N("U20"))</f>
        <v/>
      </c>
      <c r="X171" s="136" t="str">
        <f>IF(1=1,IF(OR(W171="",NOT(ISNUMBER(F171))),"",F171*W171*IFERROR(INDEX(D384:D428,MATCH(AE171,B384:B428,0)),1)),N("V7"))</f>
        <v/>
      </c>
      <c r="Y171" s="137" t="str">
        <f>IF(1=1,IF(F171="","",IF(G171="","",IFERROR(INDEX(E384:E428,MATCH(AE171,B384:B428,0)),G171&amp;""))),N("W6"))</f>
        <v/>
      </c>
      <c r="Z171" s="142" t="str">
        <f>IF(1=1,IF(X171="","",IF(AND(ISNUMBER(X171),X171&lt;1,Y171="kg"),MAX(1,ROUND(X171*1000,0)),IF(AND(ISNUMBER(X171),X171&lt;1,Y171="L"),MAX(1,ROUND(X171*100,0)),ROUND(X171,3)))),N("X20"))</f>
        <v/>
      </c>
      <c r="AA171" s="143" t="str">
        <f>IF(1=1,IF(X171="","",IF(AND(ISNUMBER(X171),X171&lt;1,Y171="kg"),"g",IF(AND(ISNUMBER(X171),X171&lt;1,Y171="L"),"cl",Y171))),N("Y20"))</f>
        <v/>
      </c>
      <c r="AB171" s="123" t="str">
        <f>IF(1=1,IF(E171="","",IF(F171="","A CONTROLER",IF(NOT(ISNUMBER(F171)),"TEXTE",IF(OR(W171="",W171&lt;=0),"COMMANDE COUVERTS INCOMPLETE",IF(G171="","UNITE MANQUANTE",IF(COUNTIF(B384:B428,AE171)=0,"UNITE A CONTROLER","OK")))))),N("Z6"))</f>
        <v/>
      </c>
      <c r="AD171" s="144" t="str">
        <f>IF(1=1,IF(E171="","",AD157),N("AB20"))</f>
        <v/>
      </c>
      <c r="AE171" s="125" t="str">
        <f>IF(1=1,IF(G171="","",UPPER(TRIM(SUBSTITUTE(SUBSTITUTE(G171&amp;"",CHAR(160)," ")," "," ")))),N("AC20"))</f>
        <v/>
      </c>
      <c r="AG171" s="4" t="s">
        <v>39</v>
      </c>
    </row>
    <row r="172" spans="1:33" ht="15.75" x14ac:dyDescent="0.25">
      <c r="A172" s="126" t="str">
        <f>IF(1=1,IF(E172="","",A157),N("A21"))</f>
        <v/>
      </c>
      <c r="B172" s="127" t="str">
        <f>IF(1=1,IF(E172="","",B157),N("B21"))</f>
        <v/>
      </c>
      <c r="C172" s="128"/>
      <c r="D172" s="129" t="str">
        <f>IF(ISBLANK(E172),"",LARGE(D157:D171,1)+1)</f>
        <v/>
      </c>
      <c r="E172" s="130"/>
      <c r="F172" s="131"/>
      <c r="G172" s="170"/>
      <c r="H172" s="105"/>
      <c r="I172" s="132" t="str">
        <f>IF(1=1,IF(E172="","",I157),N("H21"))</f>
        <v/>
      </c>
      <c r="J172" s="133" t="str">
        <f>IF(1=1,IF(E172="","",J157),N("I21"))</f>
        <v/>
      </c>
      <c r="K172" s="134" t="str">
        <f>IF(1=1,IF(E172="","",K157),N("J21"))</f>
        <v/>
      </c>
      <c r="L172" s="135" t="str">
        <f>IF(1=1,IF(OR(J172="",O172="",NOT(ISNUMBER(J172)),NOT(ISNUMBER(O172)),J172=0),"",O172/J172),N("L21"))</f>
        <v/>
      </c>
      <c r="M172" s="136" t="str">
        <f>IF(1=1,IF(OR(L172="",NOT(ISNUMBER(F172))),"",F172*L172*IFERROR(INDEX(D384:D428,MATCH(AE172,B384:B428,0)),1)),N("M13"))</f>
        <v/>
      </c>
      <c r="N172" s="137" t="str">
        <f>IF(1=1,IF(F172="","",IF(G172="","",IFERROR(INDEX(E384:E428,MATCH(AE172,B384:B428,0)),G172&amp;""))),N("N6"))</f>
        <v/>
      </c>
      <c r="O172" s="138" t="str">
        <f>IF(1=1,IF(E172="","",O157),N("K21"))</f>
        <v/>
      </c>
      <c r="P172" s="139" t="str">
        <f>IF(1=1,IF(M172="","",IF(AND(ISNUMBER(M172),M172&lt;1,N172="kg"),MAX(1,ROUND(M172*1000,0)),IF(AND(ISNUMBER(M172),M172&lt;1,N172="L"),MAX(1,ROUND(M172*100,0)),ROUND(M172,3)))),N("O21"))</f>
        <v/>
      </c>
      <c r="Q172" s="140" t="str">
        <f>IF(1=1,IF(M172="","",IF(AND(ISNUMBER(M172),M172&lt;1,N172="kg"),"g",IF(AND(ISNUMBER(M172),M172&lt;1,N172="L"),"cl",N172))),N("P21"))</f>
        <v/>
      </c>
      <c r="R172" s="161" t="str">
        <f>IF(1=1,IF(E172="","",IF(F172="","A CONTROLER",IF(NOT(ISNUMBER(F172)),"TEXTE",IF(OR(L172="",L172&lt;=0),"COMMANDE PRINCIPALE INCOMPLETE",IF(G172="","UNITE MANQUANTE",IF(COUNTIF(B384:B428,AE172)=0,"UNITE A CONTROLER","OK")))))),N("Q9"))</f>
        <v/>
      </c>
      <c r="S172" s="105"/>
      <c r="T172" s="141">
        <f t="shared" si="15"/>
        <v>0</v>
      </c>
      <c r="U172" s="133" t="str">
        <f>IF(1=1,IF(E172="","",U157),N("S21"))</f>
        <v/>
      </c>
      <c r="V172" s="133" t="str">
        <f>IF(1=1,IF(E172="","",V157),N("T21"))</f>
        <v/>
      </c>
      <c r="W172" s="135" t="str">
        <f>IF(1=1,IF(OR(U172="",V172="",NOT(ISNUMBER(U172)),NOT(ISNUMBER(V172)),U172=0),"",V172/U172),N("U21"))</f>
        <v/>
      </c>
      <c r="X172" s="136" t="str">
        <f>IF(1=1,IF(OR(W172="",NOT(ISNUMBER(F172))),"",F172*W172*IFERROR(INDEX(D384:D428,MATCH(AE172,B384:B428,0)),1)),N("V7"))</f>
        <v/>
      </c>
      <c r="Y172" s="137" t="str">
        <f>IF(1=1,IF(F172="","",IF(G172="","",IFERROR(INDEX(E384:E428,MATCH(AE172,B384:B428,0)),G172&amp;""))),N("W6"))</f>
        <v/>
      </c>
      <c r="Z172" s="142" t="str">
        <f>IF(1=1,IF(X172="","",IF(AND(ISNUMBER(X172),X172&lt;1,Y172="kg"),MAX(1,ROUND(X172*1000,0)),IF(AND(ISNUMBER(X172),X172&lt;1,Y172="L"),MAX(1,ROUND(X172*100,0)),ROUND(X172,3)))),N("X21"))</f>
        <v/>
      </c>
      <c r="AA172" s="143" t="str">
        <f>IF(1=1,IF(X172="","",IF(AND(ISNUMBER(X172),X172&lt;1,Y172="kg"),"g",IF(AND(ISNUMBER(X172),X172&lt;1,Y172="L"),"cl",Y172))),N("Y21"))</f>
        <v/>
      </c>
      <c r="AB172" s="123" t="str">
        <f>IF(1=1,IF(E172="","",IF(F172="","A CONTROLER",IF(NOT(ISNUMBER(F172)),"TEXTE",IF(OR(W172="",W172&lt;=0),"COMMANDE COUVERTS INCOMPLETE",IF(G172="","UNITE MANQUANTE",IF(COUNTIF(B384:B428,AE172)=0,"UNITE A CONTROLER","OK")))))),N("Z6"))</f>
        <v/>
      </c>
      <c r="AD172" s="144" t="str">
        <f>IF(1=1,IF(E172="","",AD157),N("AB21"))</f>
        <v/>
      </c>
      <c r="AE172" s="125" t="str">
        <f>IF(1=1,IF(G172="","",UPPER(TRIM(SUBSTITUTE(SUBSTITUTE(G172&amp;"",CHAR(160)," ")," "," ")))),N("AC21"))</f>
        <v/>
      </c>
      <c r="AG172" s="4" t="s">
        <v>40</v>
      </c>
    </row>
    <row r="173" spans="1:33" ht="15.75" x14ac:dyDescent="0.25">
      <c r="A173" s="126" t="str">
        <f>IF(1=1,IF(E173="","",A157),N("A22"))</f>
        <v/>
      </c>
      <c r="B173" s="127" t="str">
        <f>IF(1=1,IF(E173="","",B157),N("B22"))</f>
        <v/>
      </c>
      <c r="C173" s="128"/>
      <c r="D173" s="129" t="str">
        <f>IF(ISBLANK(E173),"",LARGE(D157:D172,1)+1)</f>
        <v/>
      </c>
      <c r="E173" s="130"/>
      <c r="F173" s="131"/>
      <c r="G173" s="170"/>
      <c r="H173" s="105"/>
      <c r="I173" s="132" t="str">
        <f>IF(1=1,IF(E173="","",I157),N("H22"))</f>
        <v/>
      </c>
      <c r="J173" s="133" t="str">
        <f>IF(1=1,IF(E173="","",J157),N("I22"))</f>
        <v/>
      </c>
      <c r="K173" s="134" t="str">
        <f>IF(1=1,IF(E173="","",K157),N("J22"))</f>
        <v/>
      </c>
      <c r="L173" s="135" t="str">
        <f>IF(1=1,IF(OR(J173="",O173="",NOT(ISNUMBER(J173)),NOT(ISNUMBER(O173)),J173=0),"",O173/J173),N("L22"))</f>
        <v/>
      </c>
      <c r="M173" s="136" t="str">
        <f>IF(1=1,IF(OR(L173="",NOT(ISNUMBER(F173))),"",F173*L173*IFERROR(INDEX(D384:D428,MATCH(AE173,B384:B428,0)),1)),N("M13"))</f>
        <v/>
      </c>
      <c r="N173" s="137" t="str">
        <f>IF(1=1,IF(F173="","",IF(G173="","",IFERROR(INDEX(E384:E428,MATCH(AE173,B384:B428,0)),G173&amp;""))),N("N6"))</f>
        <v/>
      </c>
      <c r="O173" s="138" t="str">
        <f>IF(1=1,IF(E173="","",O157),N("K22"))</f>
        <v/>
      </c>
      <c r="P173" s="139" t="str">
        <f>IF(1=1,IF(M173="","",IF(AND(ISNUMBER(M173),M173&lt;1,N173="kg"),MAX(1,ROUND(M173*1000,0)),IF(AND(ISNUMBER(M173),M173&lt;1,N173="L"),MAX(1,ROUND(M173*100,0)),ROUND(M173,3)))),N("O22"))</f>
        <v/>
      </c>
      <c r="Q173" s="140" t="str">
        <f>IF(1=1,IF(M173="","",IF(AND(ISNUMBER(M173),M173&lt;1,N173="kg"),"g",IF(AND(ISNUMBER(M173),M173&lt;1,N173="L"),"cl",N173))),N("P22"))</f>
        <v/>
      </c>
      <c r="R173" s="161" t="str">
        <f>IF(1=1,IF(E173="","",IF(F173="","A CONTROLER",IF(NOT(ISNUMBER(F173)),"TEXTE",IF(OR(L173="",L173&lt;=0),"COMMANDE PRINCIPALE INCOMPLETE",IF(G173="","UNITE MANQUANTE",IF(COUNTIF(B384:B428,AE173)=0,"UNITE A CONTROLER","OK")))))),N("Q9"))</f>
        <v/>
      </c>
      <c r="S173" s="105"/>
      <c r="T173" s="141">
        <f t="shared" si="15"/>
        <v>0</v>
      </c>
      <c r="U173" s="133" t="str">
        <f>IF(1=1,IF(E173="","",U157),N("S22"))</f>
        <v/>
      </c>
      <c r="V173" s="133" t="str">
        <f>IF(1=1,IF(E173="","",V157),N("T22"))</f>
        <v/>
      </c>
      <c r="W173" s="135" t="str">
        <f>IF(1=1,IF(OR(U173="",V173="",NOT(ISNUMBER(U173)),NOT(ISNUMBER(V173)),U173=0),"",V173/U173),N("U22"))</f>
        <v/>
      </c>
      <c r="X173" s="136" t="str">
        <f>IF(1=1,IF(OR(W173="",NOT(ISNUMBER(F173))),"",F173*W173*IFERROR(INDEX(D384:D428,MATCH(AE173,B384:B428,0)),1)),N("V7"))</f>
        <v/>
      </c>
      <c r="Y173" s="137" t="str">
        <f>IF(1=1,IF(F173="","",IF(G173="","",IFERROR(INDEX(E384:E428,MATCH(AE173,B384:B428,0)),G173&amp;""))),N("W6"))</f>
        <v/>
      </c>
      <c r="Z173" s="142" t="str">
        <f>IF(1=1,IF(X173="","",IF(AND(ISNUMBER(X173),X173&lt;1,Y173="kg"),MAX(1,ROUND(X173*1000,0)),IF(AND(ISNUMBER(X173),X173&lt;1,Y173="L"),MAX(1,ROUND(X173*100,0)),ROUND(X173,3)))),N("X22"))</f>
        <v/>
      </c>
      <c r="AA173" s="143" t="str">
        <f>IF(1=1,IF(X173="","",IF(AND(ISNUMBER(X173),X173&lt;1,Y173="kg"),"g",IF(AND(ISNUMBER(X173),X173&lt;1,Y173="L"),"cl",Y173))),N("Y22"))</f>
        <v/>
      </c>
      <c r="AB173" s="123" t="str">
        <f>IF(1=1,IF(E173="","",IF(F173="","A CONTROLER",IF(NOT(ISNUMBER(F173)),"TEXTE",IF(OR(W173="",W173&lt;=0),"COMMANDE COUVERTS INCOMPLETE",IF(G173="","UNITE MANQUANTE",IF(COUNTIF(B384:B428,AE173)=0,"UNITE A CONTROLER","OK")))))),N("Z6"))</f>
        <v/>
      </c>
      <c r="AD173" s="144" t="str">
        <f>IF(1=1,IF(E173="","",AD157),N("AB22"))</f>
        <v/>
      </c>
      <c r="AE173" s="125" t="str">
        <f>IF(1=1,IF(G173="","",UPPER(TRIM(SUBSTITUTE(SUBSTITUTE(G173&amp;"",CHAR(160)," ")," "," ")))),N("AC22"))</f>
        <v/>
      </c>
      <c r="AG173" s="4" t="s">
        <v>41</v>
      </c>
    </row>
    <row r="174" spans="1:33" ht="15.75" x14ac:dyDescent="0.25">
      <c r="A174" s="126" t="str">
        <f>IF(1=1,IF(E174="","",A157),N("A23"))</f>
        <v/>
      </c>
      <c r="B174" s="127" t="str">
        <f>IF(1=1,IF(E174="","",B157),N("B23"))</f>
        <v/>
      </c>
      <c r="C174" s="128"/>
      <c r="D174" s="129" t="str">
        <f>IF(ISBLANK(E174),"",LARGE(D157:D173,1)+1)</f>
        <v/>
      </c>
      <c r="E174" s="130"/>
      <c r="F174" s="131"/>
      <c r="G174" s="170"/>
      <c r="H174" s="105"/>
      <c r="I174" s="132" t="str">
        <f>IF(1=1,IF(E174="","",I157),N("H23"))</f>
        <v/>
      </c>
      <c r="J174" s="133" t="str">
        <f>IF(1=1,IF(E174="","",J157),N("I23"))</f>
        <v/>
      </c>
      <c r="K174" s="134" t="str">
        <f>IF(1=1,IF(E174="","",K157),N("J23"))</f>
        <v/>
      </c>
      <c r="L174" s="135" t="str">
        <f>IF(1=1,IF(OR(J174="",O174="",NOT(ISNUMBER(J174)),NOT(ISNUMBER(O174)),J174=0),"",O174/J174),N("L23"))</f>
        <v/>
      </c>
      <c r="M174" s="136" t="str">
        <f>IF(1=1,IF(OR(L174="",NOT(ISNUMBER(F174))),"",F174*L174*IFERROR(INDEX(D384:D428,MATCH(AE174,B384:B428,0)),1)),N("M13"))</f>
        <v/>
      </c>
      <c r="N174" s="137" t="str">
        <f>IF(1=1,IF(F174="","",IF(G174="","",IFERROR(INDEX(E384:E428,MATCH(AE174,B384:B428,0)),G174&amp;""))),N("N6"))</f>
        <v/>
      </c>
      <c r="O174" s="138" t="str">
        <f>IF(1=1,IF(E174="","",O157),N("K23"))</f>
        <v/>
      </c>
      <c r="P174" s="139" t="str">
        <f>IF(1=1,IF(M174="","",IF(AND(ISNUMBER(M174),M174&lt;1,N174="kg"),MAX(1,ROUND(M174*1000,0)),IF(AND(ISNUMBER(M174),M174&lt;1,N174="L"),MAX(1,ROUND(M174*100,0)),ROUND(M174,3)))),N("O23"))</f>
        <v/>
      </c>
      <c r="Q174" s="140" t="str">
        <f>IF(1=1,IF(M174="","",IF(AND(ISNUMBER(M174),M174&lt;1,N174="kg"),"g",IF(AND(ISNUMBER(M174),M174&lt;1,N174="L"),"cl",N174))),N("P23"))</f>
        <v/>
      </c>
      <c r="R174" s="161" t="str">
        <f>IF(1=1,IF(E174="","",IF(F174="","A CONTROLER",IF(NOT(ISNUMBER(F174)),"TEXTE",IF(OR(L174="",L174&lt;=0),"COMMANDE PRINCIPALE INCOMPLETE",IF(G174="","UNITE MANQUANTE",IF(COUNTIF(B384:B428,AE174)=0,"UNITE A CONTROLER","OK")))))),N("Q9"))</f>
        <v/>
      </c>
      <c r="S174" s="105"/>
      <c r="T174" s="141">
        <f t="shared" si="15"/>
        <v>0</v>
      </c>
      <c r="U174" s="133" t="str">
        <f>IF(1=1,IF(E174="","",U157),N("S23"))</f>
        <v/>
      </c>
      <c r="V174" s="133" t="str">
        <f>IF(1=1,IF(E174="","",V157),N("T23"))</f>
        <v/>
      </c>
      <c r="W174" s="135" t="str">
        <f>IF(1=1,IF(OR(U174="",V174="",NOT(ISNUMBER(U174)),NOT(ISNUMBER(V174)),U174=0),"",V174/U174),N("U23"))</f>
        <v/>
      </c>
      <c r="X174" s="136" t="str">
        <f>IF(1=1,IF(OR(W174="",NOT(ISNUMBER(F174))),"",F174*W174*IFERROR(INDEX(D384:D428,MATCH(AE174,B384:B428,0)),1)),N("V7"))</f>
        <v/>
      </c>
      <c r="Y174" s="137" t="str">
        <f>IF(1=1,IF(F174="","",IF(G174="","",IFERROR(INDEX(E384:E428,MATCH(AE174,B384:B428,0)),G174&amp;""))),N("W6"))</f>
        <v/>
      </c>
      <c r="Z174" s="142" t="str">
        <f>IF(1=1,IF(X174="","",IF(AND(ISNUMBER(X174),X174&lt;1,Y174="kg"),MAX(1,ROUND(X174*1000,0)),IF(AND(ISNUMBER(X174),X174&lt;1,Y174="L"),MAX(1,ROUND(X174*100,0)),ROUND(X174,3)))),N("X23"))</f>
        <v/>
      </c>
      <c r="AA174" s="143" t="str">
        <f>IF(1=1,IF(X174="","",IF(AND(ISNUMBER(X174),X174&lt;1,Y174="kg"),"g",IF(AND(ISNUMBER(X174),X174&lt;1,Y174="L"),"cl",Y174))),N("Y23"))</f>
        <v/>
      </c>
      <c r="AB174" s="123" t="str">
        <f>IF(1=1,IF(E174="","",IF(F174="","A CONTROLER",IF(NOT(ISNUMBER(F174)),"TEXTE",IF(OR(W174="",W174&lt;=0),"COMMANDE COUVERTS INCOMPLETE",IF(G174="","UNITE MANQUANTE",IF(COUNTIF(B384:B428,AE174)=0,"UNITE A CONTROLER","OK")))))),N("Z6"))</f>
        <v/>
      </c>
      <c r="AD174" s="144" t="str">
        <f>IF(1=1,IF(E174="","",AD157),N("AB23"))</f>
        <v/>
      </c>
      <c r="AE174" s="125" t="str">
        <f>IF(1=1,IF(G174="","",UPPER(TRIM(SUBSTITUTE(SUBSTITUTE(G174&amp;"",CHAR(160)," ")," "," ")))),N("AC23"))</f>
        <v/>
      </c>
      <c r="AG174" s="5" t="s">
        <v>42</v>
      </c>
    </row>
    <row r="175" spans="1:33" ht="15.75" x14ac:dyDescent="0.25">
      <c r="A175" s="126" t="str">
        <f>IF(1=1,IF(E175="","",A157),N("A24"))</f>
        <v/>
      </c>
      <c r="B175" s="127" t="str">
        <f>IF(1=1,IF(E175="","",B157),N("B24"))</f>
        <v/>
      </c>
      <c r="C175" s="128"/>
      <c r="D175" s="129" t="str">
        <f>IF(ISBLANK(E175),"",LARGE(D157:D174,1)+1)</f>
        <v/>
      </c>
      <c r="E175" s="130"/>
      <c r="F175" s="131"/>
      <c r="G175" s="170"/>
      <c r="H175" s="105"/>
      <c r="I175" s="132" t="str">
        <f>IF(1=1,IF(E175="","",I157),N("H24"))</f>
        <v/>
      </c>
      <c r="J175" s="133" t="str">
        <f>IF(1=1,IF(E175="","",J157),N("I24"))</f>
        <v/>
      </c>
      <c r="K175" s="134" t="str">
        <f>IF(1=1,IF(E175="","",K157),N("J24"))</f>
        <v/>
      </c>
      <c r="L175" s="135" t="str">
        <f>IF(1=1,IF(OR(J175="",O175="",NOT(ISNUMBER(J175)),NOT(ISNUMBER(O175)),J175=0),"",O175/J175),N("L24"))</f>
        <v/>
      </c>
      <c r="M175" s="136" t="str">
        <f>IF(1=1,IF(OR(L175="",NOT(ISNUMBER(F175))),"",F175*L175*IFERROR(INDEX(D384:D428,MATCH(AE175,B384:B428,0)),1)),N("M13"))</f>
        <v/>
      </c>
      <c r="N175" s="137" t="str">
        <f>IF(1=1,IF(F175="","",IF(G175="","",IFERROR(INDEX(E384:E428,MATCH(AE175,B384:B428,0)),G175&amp;""))),N("N6"))</f>
        <v/>
      </c>
      <c r="O175" s="138" t="str">
        <f>IF(1=1,IF(E175="","",O157),N("K24"))</f>
        <v/>
      </c>
      <c r="P175" s="139" t="str">
        <f>IF(1=1,IF(M175="","",IF(AND(ISNUMBER(M175),M175&lt;1,N175="kg"),MAX(1,ROUND(M175*1000,0)),IF(AND(ISNUMBER(M175),M175&lt;1,N175="L"),MAX(1,ROUND(M175*100,0)),ROUND(M175,3)))),N("O24"))</f>
        <v/>
      </c>
      <c r="Q175" s="140" t="str">
        <f>IF(1=1,IF(M175="","",IF(AND(ISNUMBER(M175),M175&lt;1,N175="kg"),"g",IF(AND(ISNUMBER(M175),M175&lt;1,N175="L"),"cl",N175))),N("P24"))</f>
        <v/>
      </c>
      <c r="R175" s="161" t="str">
        <f>IF(1=1,IF(E175="","",IF(F175="","A CONTROLER",IF(NOT(ISNUMBER(F175)),"TEXTE",IF(OR(L175="",L175&lt;=0),"COMMANDE PRINCIPALE INCOMPLETE",IF(G175="","UNITE MANQUANTE",IF(COUNTIF(B384:B428,AE175)=0,"UNITE A CONTROLER","OK")))))),N("Q9"))</f>
        <v/>
      </c>
      <c r="S175" s="105"/>
      <c r="T175" s="141">
        <f t="shared" si="15"/>
        <v>0</v>
      </c>
      <c r="U175" s="133" t="str">
        <f>IF(1=1,IF(E175="","",U157),N("S24"))</f>
        <v/>
      </c>
      <c r="V175" s="133" t="str">
        <f>IF(1=1,IF(E175="","",V157),N("T24"))</f>
        <v/>
      </c>
      <c r="W175" s="135" t="str">
        <f>IF(1=1,IF(OR(U175="",V175="",NOT(ISNUMBER(U175)),NOT(ISNUMBER(V175)),U175=0),"",V175/U175),N("U24"))</f>
        <v/>
      </c>
      <c r="X175" s="136" t="str">
        <f>IF(1=1,IF(OR(W175="",NOT(ISNUMBER(F175))),"",F175*W175*IFERROR(INDEX(D384:D428,MATCH(AE175,B384:B428,0)),1)),N("V7"))</f>
        <v/>
      </c>
      <c r="Y175" s="137" t="str">
        <f>IF(1=1,IF(F175="","",IF(G175="","",IFERROR(INDEX(E384:E428,MATCH(AE175,B384:B428,0)),G175&amp;""))),N("W6"))</f>
        <v/>
      </c>
      <c r="Z175" s="142" t="str">
        <f>IF(1=1,IF(X175="","",IF(AND(ISNUMBER(X175),X175&lt;1,Y175="kg"),MAX(1,ROUND(X175*1000,0)),IF(AND(ISNUMBER(X175),X175&lt;1,Y175="L"),MAX(1,ROUND(X175*100,0)),ROUND(X175,3)))),N("X24"))</f>
        <v/>
      </c>
      <c r="AA175" s="143" t="str">
        <f>IF(1=1,IF(X175="","",IF(AND(ISNUMBER(X175),X175&lt;1,Y175="kg"),"g",IF(AND(ISNUMBER(X175),X175&lt;1,Y175="L"),"cl",Y175))),N("Y24"))</f>
        <v/>
      </c>
      <c r="AB175" s="123" t="str">
        <f>IF(1=1,IF(E175="","",IF(F175="","A CONTROLER",IF(NOT(ISNUMBER(F175)),"TEXTE",IF(OR(W175="",W175&lt;=0),"COMMANDE COUVERTS INCOMPLETE",IF(G175="","UNITE MANQUANTE",IF(COUNTIF(B384:B428,AE175)=0,"UNITE A CONTROLER","OK")))))),N("Z6"))</f>
        <v/>
      </c>
      <c r="AD175" s="144" t="str">
        <f>IF(1=1,IF(E175="","",AD157),N("AB24"))</f>
        <v/>
      </c>
      <c r="AE175" s="125" t="str">
        <f>IF(1=1,IF(G175="","",UPPER(TRIM(SUBSTITUTE(SUBSTITUTE(G175&amp;"",CHAR(160)," ")," "," ")))),N("AC24"))</f>
        <v/>
      </c>
      <c r="AG175" s="5" t="s">
        <v>43</v>
      </c>
    </row>
    <row r="176" spans="1:33" ht="15.75" x14ac:dyDescent="0.25">
      <c r="A176" s="126" t="str">
        <f>IF(1=1,IF(E176="","",A157),N("A25"))</f>
        <v/>
      </c>
      <c r="B176" s="127" t="str">
        <f>IF(1=1,IF(E176="","",B157),N("B25"))</f>
        <v/>
      </c>
      <c r="C176" s="128"/>
      <c r="D176" s="129" t="str">
        <f>IF(ISBLANK(E176),"",LARGE(D157:D175,1)+1)</f>
        <v/>
      </c>
      <c r="E176" s="130"/>
      <c r="F176" s="131"/>
      <c r="G176" s="170"/>
      <c r="H176" s="105"/>
      <c r="I176" s="132" t="str">
        <f>IF(1=1,IF(E176="","",I157),N("H25"))</f>
        <v/>
      </c>
      <c r="J176" s="133" t="str">
        <f>IF(1=1,IF(E176="","",J157),N("I25"))</f>
        <v/>
      </c>
      <c r="K176" s="134" t="str">
        <f>IF(1=1,IF(E176="","",K157),N("J25"))</f>
        <v/>
      </c>
      <c r="L176" s="135" t="str">
        <f>IF(1=1,IF(OR(J176="",O176="",NOT(ISNUMBER(J176)),NOT(ISNUMBER(O176)),J176=0),"",O176/J176),N("L25"))</f>
        <v/>
      </c>
      <c r="M176" s="136" t="str">
        <f>IF(1=1,IF(OR(L176="",NOT(ISNUMBER(F176))),"",F176*L176*IFERROR(INDEX(D384:D428,MATCH(AE176,B384:B428,0)),1)),N("M13"))</f>
        <v/>
      </c>
      <c r="N176" s="137" t="str">
        <f>IF(1=1,IF(F176="","",IF(G176="","",IFERROR(INDEX(E384:E428,MATCH(AE176,B384:B428,0)),G176&amp;""))),N("N6"))</f>
        <v/>
      </c>
      <c r="O176" s="138" t="str">
        <f>IF(1=1,IF(E176="","",O157),N("K25"))</f>
        <v/>
      </c>
      <c r="P176" s="139" t="str">
        <f>IF(1=1,IF(M176="","",IF(AND(ISNUMBER(M176),M176&lt;1,N176="kg"),MAX(1,ROUND(M176*1000,0)),IF(AND(ISNUMBER(M176),M176&lt;1,N176="L"),MAX(1,ROUND(M176*100,0)),ROUND(M176,3)))),N("O25"))</f>
        <v/>
      </c>
      <c r="Q176" s="140" t="str">
        <f>IF(1=1,IF(M176="","",IF(AND(ISNUMBER(M176),M176&lt;1,N176="kg"),"g",IF(AND(ISNUMBER(M176),M176&lt;1,N176="L"),"cl",N176))),N("P25"))</f>
        <v/>
      </c>
      <c r="R176" s="161" t="str">
        <f>IF(1=1,IF(E176="","",IF(F176="","A CONTROLER",IF(NOT(ISNUMBER(F176)),"TEXTE",IF(OR(L176="",L176&lt;=0),"COMMANDE PRINCIPALE INCOMPLETE",IF(G176="","UNITE MANQUANTE",IF(COUNTIF(B384:B428,AE176)=0,"UNITE A CONTROLER","OK")))))),N("Q9"))</f>
        <v/>
      </c>
      <c r="S176" s="105"/>
      <c r="T176" s="141">
        <f t="shared" si="15"/>
        <v>0</v>
      </c>
      <c r="U176" s="133" t="str">
        <f>IF(1=1,IF(E176="","",U157),N("S25"))</f>
        <v/>
      </c>
      <c r="V176" s="133" t="str">
        <f>IF(1=1,IF(E176="","",V157),N("T25"))</f>
        <v/>
      </c>
      <c r="W176" s="135" t="str">
        <f>IF(1=1,IF(OR(U176="",V176="",NOT(ISNUMBER(U176)),NOT(ISNUMBER(V176)),U176=0),"",V176/U176),N("U25"))</f>
        <v/>
      </c>
      <c r="X176" s="136" t="str">
        <f>IF(1=1,IF(OR(W176="",NOT(ISNUMBER(F176))),"",F176*W176*IFERROR(INDEX(D384:D428,MATCH(AE176,B384:B428,0)),1)),N("V7"))</f>
        <v/>
      </c>
      <c r="Y176" s="137" t="str">
        <f>IF(1=1,IF(F176="","",IF(G176="","",IFERROR(INDEX(E384:E428,MATCH(AE176,B384:B428,0)),G176&amp;""))),N("W6"))</f>
        <v/>
      </c>
      <c r="Z176" s="142" t="str">
        <f>IF(1=1,IF(X176="","",IF(AND(ISNUMBER(X176),X176&lt;1,Y176="kg"),MAX(1,ROUND(X176*1000,0)),IF(AND(ISNUMBER(X176),X176&lt;1,Y176="L"),MAX(1,ROUND(X176*100,0)),ROUND(X176,3)))),N("X25"))</f>
        <v/>
      </c>
      <c r="AA176" s="143" t="str">
        <f>IF(1=1,IF(X176="","",IF(AND(ISNUMBER(X176),X176&lt;1,Y176="kg"),"g",IF(AND(ISNUMBER(X176),X176&lt;1,Y176="L"),"cl",Y176))),N("Y25"))</f>
        <v/>
      </c>
      <c r="AB176" s="123" t="str">
        <f>IF(1=1,IF(E176="","",IF(F176="","A CONTROLER",IF(NOT(ISNUMBER(F176)),"TEXTE",IF(OR(W176="",W176&lt;=0),"COMMANDE COUVERTS INCOMPLETE",IF(G176="","UNITE MANQUANTE",IF(COUNTIF(B384:B428,AE176)=0,"UNITE A CONTROLER","OK")))))),N("Z6"))</f>
        <v/>
      </c>
      <c r="AD176" s="144" t="str">
        <f>IF(1=1,IF(E176="","",AD157),N("AB25"))</f>
        <v/>
      </c>
      <c r="AE176" s="125" t="str">
        <f>IF(1=1,IF(G176="","",UPPER(TRIM(SUBSTITUTE(SUBSTITUTE(G176&amp;"",CHAR(160)," ")," "," ")))),N("AC25"))</f>
        <v/>
      </c>
      <c r="AG176" s="5" t="s">
        <v>44</v>
      </c>
    </row>
    <row r="177" spans="1:33" ht="15.75" x14ac:dyDescent="0.25">
      <c r="A177" s="126" t="str">
        <f>IF(1=1,IF(E177="","",A157),N("A26"))</f>
        <v/>
      </c>
      <c r="B177" s="127" t="str">
        <f>IF(1=1,IF(E177="","",B157),N("B26"))</f>
        <v/>
      </c>
      <c r="C177" s="128"/>
      <c r="D177" s="129" t="str">
        <f>IF(ISBLANK(E177),"",LARGE(D157:D176,1)+1)</f>
        <v/>
      </c>
      <c r="E177" s="130"/>
      <c r="F177" s="131"/>
      <c r="G177" s="170"/>
      <c r="H177" s="105"/>
      <c r="I177" s="132" t="str">
        <f>IF(1=1,IF(E177="","",I157),N("H26"))</f>
        <v/>
      </c>
      <c r="J177" s="133" t="str">
        <f>IF(1=1,IF(E177="","",J157),N("I26"))</f>
        <v/>
      </c>
      <c r="K177" s="134" t="str">
        <f>IF(1=1,IF(E177="","",K157),N("J26"))</f>
        <v/>
      </c>
      <c r="L177" s="135" t="str">
        <f>IF(1=1,IF(OR(J177="",O177="",NOT(ISNUMBER(J177)),NOT(ISNUMBER(O177)),J177=0),"",O177/J177),N("L26"))</f>
        <v/>
      </c>
      <c r="M177" s="136" t="str">
        <f>IF(1=1,IF(OR(L177="",NOT(ISNUMBER(F177))),"",F177*L177*IFERROR(INDEX(D384:D428,MATCH(AE177,B384:B428,0)),1)),N("M13"))</f>
        <v/>
      </c>
      <c r="N177" s="137" t="str">
        <f>IF(1=1,IF(F177="","",IF(G177="","",IFERROR(INDEX(E384:E428,MATCH(AE177,B384:B428,0)),G177&amp;""))),N("N6"))</f>
        <v/>
      </c>
      <c r="O177" s="138" t="str">
        <f>IF(1=1,IF(E177="","",O157),N("K26"))</f>
        <v/>
      </c>
      <c r="P177" s="139" t="str">
        <f>IF(1=1,IF(M177="","",IF(AND(ISNUMBER(M177),M177&lt;1,N177="kg"),MAX(1,ROUND(M177*1000,0)),IF(AND(ISNUMBER(M177),M177&lt;1,N177="L"),MAX(1,ROUND(M177*100,0)),ROUND(M177,3)))),N("O26"))</f>
        <v/>
      </c>
      <c r="Q177" s="140" t="str">
        <f>IF(1=1,IF(M177="","",IF(AND(ISNUMBER(M177),M177&lt;1,N177="kg"),"g",IF(AND(ISNUMBER(M177),M177&lt;1,N177="L"),"cl",N177))),N("P26"))</f>
        <v/>
      </c>
      <c r="R177" s="161" t="str">
        <f>IF(1=1,IF(E177="","",IF(F177="","A CONTROLER",IF(NOT(ISNUMBER(F177)),"TEXTE",IF(OR(L177="",L177&lt;=0),"COMMANDE PRINCIPALE INCOMPLETE",IF(G177="","UNITE MANQUANTE",IF(COUNTIF(B384:B428,AE177)=0,"UNITE A CONTROLER","OK")))))),N("Q9"))</f>
        <v/>
      </c>
      <c r="S177" s="105"/>
      <c r="T177" s="141">
        <f t="shared" si="15"/>
        <v>0</v>
      </c>
      <c r="U177" s="133" t="str">
        <f>IF(1=1,IF(E177="","",U157),N("S26"))</f>
        <v/>
      </c>
      <c r="V177" s="133" t="str">
        <f>IF(1=1,IF(E177="","",V157),N("T26"))</f>
        <v/>
      </c>
      <c r="W177" s="135" t="str">
        <f>IF(1=1,IF(OR(U177="",V177="",NOT(ISNUMBER(U177)),NOT(ISNUMBER(V177)),U177=0),"",V177/U177),N("U26"))</f>
        <v/>
      </c>
      <c r="X177" s="136" t="str">
        <f>IF(1=1,IF(OR(W177="",NOT(ISNUMBER(F177))),"",F177*W177*IFERROR(INDEX(D384:D428,MATCH(AE177,B384:B428,0)),1)),N("V7"))</f>
        <v/>
      </c>
      <c r="Y177" s="137" t="str">
        <f>IF(1=1,IF(F177="","",IF(G177="","",IFERROR(INDEX(E384:E428,MATCH(AE177,B384:B428,0)),G177&amp;""))),N("W6"))</f>
        <v/>
      </c>
      <c r="Z177" s="142" t="str">
        <f>IF(1=1,IF(X177="","",IF(AND(ISNUMBER(X177),X177&lt;1,Y177="kg"),MAX(1,ROUND(X177*1000,0)),IF(AND(ISNUMBER(X177),X177&lt;1,Y177="L"),MAX(1,ROUND(X177*100,0)),ROUND(X177,3)))),N("X26"))</f>
        <v/>
      </c>
      <c r="AA177" s="143" t="str">
        <f>IF(1=1,IF(X177="","",IF(AND(ISNUMBER(X177),X177&lt;1,Y177="kg"),"g",IF(AND(ISNUMBER(X177),X177&lt;1,Y177="L"),"cl",Y177))),N("Y26"))</f>
        <v/>
      </c>
      <c r="AB177" s="123" t="str">
        <f>IF(1=1,IF(E177="","",IF(F177="","A CONTROLER",IF(NOT(ISNUMBER(F177)),"TEXTE",IF(OR(W177="",W177&lt;=0),"COMMANDE COUVERTS INCOMPLETE",IF(G177="","UNITE MANQUANTE",IF(COUNTIF(B384:B428,AE177)=0,"UNITE A CONTROLER","OK")))))),N("Z6"))</f>
        <v/>
      </c>
      <c r="AD177" s="144" t="str">
        <f>IF(1=1,IF(E177="","",AD157),N("AB26"))</f>
        <v/>
      </c>
      <c r="AE177" s="125" t="str">
        <f>IF(1=1,IF(G177="","",UPPER(TRIM(SUBSTITUTE(SUBSTITUTE(G177&amp;"",CHAR(160)," ")," "," ")))),N("AC26"))</f>
        <v/>
      </c>
      <c r="AG177" s="5" t="s">
        <v>45</v>
      </c>
    </row>
    <row r="178" spans="1:33" ht="15.75" x14ac:dyDescent="0.25">
      <c r="A178" s="126" t="str">
        <f>IF(1=1,IF(E178="","",A157),N("A27"))</f>
        <v/>
      </c>
      <c r="B178" s="127" t="str">
        <f>IF(1=1,IF(E178="","",B157),N("B27"))</f>
        <v/>
      </c>
      <c r="C178" s="127"/>
      <c r="D178" s="129" t="str">
        <f>IF(ISBLANK(E178),"",LARGE(D157:D177,1)+1)</f>
        <v/>
      </c>
      <c r="E178" s="130"/>
      <c r="F178" s="131"/>
      <c r="G178" s="170"/>
      <c r="H178" s="105"/>
      <c r="I178" s="132" t="str">
        <f>IF(1=1,IF(E178="","",I157),N("H27"))</f>
        <v/>
      </c>
      <c r="J178" s="133" t="str">
        <f>IF(1=1,IF(E178="","",J157),N("I27"))</f>
        <v/>
      </c>
      <c r="K178" s="134" t="str">
        <f>IF(1=1,IF(E178="","",K157),N("J27"))</f>
        <v/>
      </c>
      <c r="L178" s="135" t="str">
        <f>IF(1=1,IF(OR(J178="",O178="",NOT(ISNUMBER(J178)),NOT(ISNUMBER(O178)),J178=0),"",O178/J178),N("L27"))</f>
        <v/>
      </c>
      <c r="M178" s="136" t="str">
        <f>IF(1=1,IF(OR(L178="",NOT(ISNUMBER(F178))),"",F178*L178*IFERROR(INDEX(D384:D428,MATCH(AE178,B384:B428,0)),1)),N("M13"))</f>
        <v/>
      </c>
      <c r="N178" s="137" t="str">
        <f>IF(1=1,IF(F178="","",IF(G178="","",IFERROR(INDEX(E384:E428,MATCH(AE178,B384:B428,0)),G178&amp;""))),N("N6"))</f>
        <v/>
      </c>
      <c r="O178" s="138" t="str">
        <f>IF(1=1,IF(E178="","",O157),N("K27"))</f>
        <v/>
      </c>
      <c r="P178" s="139" t="str">
        <f>IF(1=1,IF(M178="","",IF(AND(ISNUMBER(M178),M178&lt;1,N178="kg"),MAX(1,ROUND(M178*1000,0)),IF(AND(ISNUMBER(M178),M178&lt;1,N178="L"),MAX(1,ROUND(M178*100,0)),ROUND(M178,3)))),N("O27"))</f>
        <v/>
      </c>
      <c r="Q178" s="140" t="str">
        <f>IF(1=1,IF(M178="","",IF(AND(ISNUMBER(M178),M178&lt;1,N178="kg"),"g",IF(AND(ISNUMBER(M178),M178&lt;1,N178="L"),"cl",N178))),N("P27"))</f>
        <v/>
      </c>
      <c r="R178" s="161" t="str">
        <f>IF(1=1,IF(E178="","",IF(F178="","A CONTROLER",IF(NOT(ISNUMBER(F178)),"TEXTE",IF(OR(L178="",L178&lt;=0),"COMMANDE PRINCIPALE INCOMPLETE",IF(G178="","UNITE MANQUANTE",IF(COUNTIF(B384:B428,AE178)=0,"UNITE A CONTROLER","OK")))))),N("Q9"))</f>
        <v/>
      </c>
      <c r="S178" s="105"/>
      <c r="T178" s="141">
        <f t="shared" si="15"/>
        <v>0</v>
      </c>
      <c r="U178" s="133" t="str">
        <f>IF(1=1,IF(E178="","",U157),N("S27"))</f>
        <v/>
      </c>
      <c r="V178" s="133" t="str">
        <f>IF(1=1,IF(E178="","",V157),N("T27"))</f>
        <v/>
      </c>
      <c r="W178" s="135" t="str">
        <f>IF(1=1,IF(OR(U178="",V178="",NOT(ISNUMBER(U178)),NOT(ISNUMBER(V178)),U178=0),"",V178/U178),N("U27"))</f>
        <v/>
      </c>
      <c r="X178" s="136" t="str">
        <f>IF(1=1,IF(OR(W178="",NOT(ISNUMBER(F178))),"",F178*W178*IFERROR(INDEX(D384:D428,MATCH(AE178,B384:B428,0)),1)),N("V7"))</f>
        <v/>
      </c>
      <c r="Y178" s="137" t="str">
        <f>IF(1=1,IF(F178="","",IF(G178="","",IFERROR(INDEX(E384:E428,MATCH(AE178,B384:B428,0)),G178&amp;""))),N("W6"))</f>
        <v/>
      </c>
      <c r="Z178" s="142" t="str">
        <f>IF(1=1,IF(X178="","",IF(AND(ISNUMBER(X178),X178&lt;1,Y178="kg"),MAX(1,ROUND(X178*1000,0)),IF(AND(ISNUMBER(X178),X178&lt;1,Y178="L"),MAX(1,ROUND(X178*100,0)),ROUND(X178,3)))),N("X27"))</f>
        <v/>
      </c>
      <c r="AA178" s="143" t="str">
        <f>IF(1=1,IF(X178="","",IF(AND(ISNUMBER(X178),X178&lt;1,Y178="kg"),"g",IF(AND(ISNUMBER(X178),X178&lt;1,Y178="L"),"cl",Y178))),N("Y27"))</f>
        <v/>
      </c>
      <c r="AB178" s="123" t="str">
        <f>IF(1=1,IF(E178="","",IF(F178="","A CONTROLER",IF(NOT(ISNUMBER(F178)),"TEXTE",IF(OR(W178="",W178&lt;=0),"COMMANDE COUVERTS INCOMPLETE",IF(G178="","UNITE MANQUANTE",IF(COUNTIF(B384:B428,AE178)=0,"UNITE A CONTROLER","OK")))))),N("Z6"))</f>
        <v/>
      </c>
      <c r="AD178" s="144" t="str">
        <f>IF(1=1,IF(E178="","",AD157),N("AB27"))</f>
        <v/>
      </c>
      <c r="AE178" s="125" t="str">
        <f>IF(1=1,IF(G178="","",UPPER(TRIM(SUBSTITUTE(SUBSTITUTE(G178&amp;"",CHAR(160)," ")," "," ")))),N("AC27"))</f>
        <v/>
      </c>
      <c r="AG178" s="5" t="s">
        <v>46</v>
      </c>
    </row>
    <row r="179" spans="1:33" ht="15.75" x14ac:dyDescent="0.25">
      <c r="A179" s="126" t="str">
        <f>IF(1=1,IF(E179="","",A157),N("A28"))</f>
        <v/>
      </c>
      <c r="B179" s="127" t="str">
        <f>IF(1=1,IF(E179="","",B157),N("B28"))</f>
        <v/>
      </c>
      <c r="C179" s="127"/>
      <c r="D179" s="129" t="str">
        <f>IF(ISBLANK(E179),"",LARGE(D157:D178,1)+1)</f>
        <v/>
      </c>
      <c r="E179" s="130"/>
      <c r="F179" s="131"/>
      <c r="G179" s="170"/>
      <c r="H179" s="105"/>
      <c r="I179" s="132" t="str">
        <f>IF(1=1,IF(E179="","",I157),N("H28"))</f>
        <v/>
      </c>
      <c r="J179" s="133" t="str">
        <f>IF(1=1,IF(E179="","",J157),N("I28"))</f>
        <v/>
      </c>
      <c r="K179" s="134" t="str">
        <f>IF(1=1,IF(E179="","",K157),N("J28"))</f>
        <v/>
      </c>
      <c r="L179" s="135" t="str">
        <f>IF(1=1,IF(OR(J179="",O179="",NOT(ISNUMBER(J179)),NOT(ISNUMBER(O179)),J179=0),"",O179/J179),N("L28"))</f>
        <v/>
      </c>
      <c r="M179" s="136" t="str">
        <f>IF(1=1,IF(OR(L179="",NOT(ISNUMBER(F179))),"",F179*L179*IFERROR(INDEX(D384:D428,MATCH(AE179,B384:B428,0)),1)),N("M13"))</f>
        <v/>
      </c>
      <c r="N179" s="137" t="str">
        <f>IF(1=1,IF(F179="","",IF(G179="","",IFERROR(INDEX(E384:E428,MATCH(AE179,B384:B428,0)),G179&amp;""))),N("N6"))</f>
        <v/>
      </c>
      <c r="O179" s="138" t="str">
        <f>IF(1=1,IF(E179="","",O157),N("K28"))</f>
        <v/>
      </c>
      <c r="P179" s="139" t="str">
        <f>IF(1=1,IF(M179="","",IF(AND(ISNUMBER(M179),M179&lt;1,N179="kg"),MAX(1,ROUND(M179*1000,0)),IF(AND(ISNUMBER(M179),M179&lt;1,N179="L"),MAX(1,ROUND(M179*100,0)),ROUND(M179,3)))),N("O28"))</f>
        <v/>
      </c>
      <c r="Q179" s="140" t="str">
        <f>IF(1=1,IF(M179="","",IF(AND(ISNUMBER(M179),M179&lt;1,N179="kg"),"g",IF(AND(ISNUMBER(M179),M179&lt;1,N179="L"),"cl",N179))),N("P28"))</f>
        <v/>
      </c>
      <c r="R179" s="161" t="str">
        <f>IF(1=1,IF(E179="","",IF(F179="","A CONTROLER",IF(NOT(ISNUMBER(F179)),"TEXTE",IF(OR(L179="",L179&lt;=0),"COMMANDE PRINCIPALE INCOMPLETE",IF(G179="","UNITE MANQUANTE",IF(COUNTIF(B384:B428,AE179)=0,"UNITE A CONTROLER","OK")))))),N("Q9"))</f>
        <v/>
      </c>
      <c r="S179" s="105"/>
      <c r="T179" s="141">
        <f t="shared" si="15"/>
        <v>0</v>
      </c>
      <c r="U179" s="133" t="str">
        <f>IF(1=1,IF(E179="","",U157),N("S28"))</f>
        <v/>
      </c>
      <c r="V179" s="133" t="str">
        <f>IF(1=1,IF(E179="","",V157),N("T28"))</f>
        <v/>
      </c>
      <c r="W179" s="135" t="str">
        <f>IF(1=1,IF(OR(U179="",V179="",NOT(ISNUMBER(U179)),NOT(ISNUMBER(V179)),U179=0),"",V179/U179),N("U28"))</f>
        <v/>
      </c>
      <c r="X179" s="136" t="str">
        <f>IF(1=1,IF(OR(W179="",NOT(ISNUMBER(F179))),"",F179*W179*IFERROR(INDEX(D384:D428,MATCH(AE179,B384:B428,0)),1)),N("V7"))</f>
        <v/>
      </c>
      <c r="Y179" s="137" t="str">
        <f>IF(1=1,IF(F179="","",IF(G179="","",IFERROR(INDEX(E384:E428,MATCH(AE179,B384:B428,0)),G179&amp;""))),N("W6"))</f>
        <v/>
      </c>
      <c r="Z179" s="142" t="str">
        <f>IF(1=1,IF(X179="","",IF(AND(ISNUMBER(X179),X179&lt;1,Y179="kg"),MAX(1,ROUND(X179*1000,0)),IF(AND(ISNUMBER(X179),X179&lt;1,Y179="L"),MAX(1,ROUND(X179*100,0)),ROUND(X179,3)))),N("X28"))</f>
        <v/>
      </c>
      <c r="AA179" s="143" t="str">
        <f>IF(1=1,IF(X179="","",IF(AND(ISNUMBER(X179),X179&lt;1,Y179="kg"),"g",IF(AND(ISNUMBER(X179),X179&lt;1,Y179="L"),"cl",Y179))),N("Y28"))</f>
        <v/>
      </c>
      <c r="AB179" s="123" t="str">
        <f>IF(1=1,IF(E179="","",IF(F179="","A CONTROLER",IF(NOT(ISNUMBER(F179)),"TEXTE",IF(OR(W179="",W179&lt;=0),"COMMANDE COUVERTS INCOMPLETE",IF(G179="","UNITE MANQUANTE",IF(COUNTIF(B384:B428,AE179)=0,"UNITE A CONTROLER","OK")))))),N("Z6"))</f>
        <v/>
      </c>
      <c r="AD179" s="144" t="str">
        <f>IF(1=1,IF(E179="","",AD157),N("AB28"))</f>
        <v/>
      </c>
      <c r="AE179" s="125" t="str">
        <f>IF(1=1,IF(G179="","",UPPER(TRIM(SUBSTITUTE(SUBSTITUTE(G179&amp;"",CHAR(160)," ")," "," ")))),N("AC28"))</f>
        <v/>
      </c>
      <c r="AG179" s="5" t="s">
        <v>47</v>
      </c>
    </row>
    <row r="180" spans="1:33" ht="15.75" x14ac:dyDescent="0.25">
      <c r="A180" s="126" t="str">
        <f>IF(1=1,IF(E180="","",A157),N("A29"))</f>
        <v/>
      </c>
      <c r="B180" s="127" t="str">
        <f>IF(1=1,IF(E180="","",B157),N("B29"))</f>
        <v/>
      </c>
      <c r="C180" s="127"/>
      <c r="D180" s="129" t="str">
        <f>IF(ISBLANK(E180),"",LARGE(D157:D179,1)+1)</f>
        <v/>
      </c>
      <c r="E180" s="130"/>
      <c r="F180" s="131"/>
      <c r="G180" s="170"/>
      <c r="H180" s="105"/>
      <c r="I180" s="132" t="str">
        <f>IF(1=1,IF(E180="","",I157),N("H29"))</f>
        <v/>
      </c>
      <c r="J180" s="133" t="str">
        <f>IF(1=1,IF(E180="","",J157),N("I29"))</f>
        <v/>
      </c>
      <c r="K180" s="134" t="str">
        <f>IF(1=1,IF(E180="","",K157),N("J29"))</f>
        <v/>
      </c>
      <c r="L180" s="135" t="str">
        <f>IF(1=1,IF(OR(J180="",O180="",NOT(ISNUMBER(J180)),NOT(ISNUMBER(O180)),J180=0),"",O180/J180),N("L29"))</f>
        <v/>
      </c>
      <c r="M180" s="136" t="str">
        <f>IF(1=1,IF(OR(L180="",NOT(ISNUMBER(F180))),"",F180*L180*IFERROR(INDEX(D384:D428,MATCH(AE180,B384:B428,0)),1)),N("M13"))</f>
        <v/>
      </c>
      <c r="N180" s="137" t="str">
        <f>IF(1=1,IF(F180="","",IF(G180="","",IFERROR(INDEX(E384:E428,MATCH(AE180,B384:B428,0)),G180&amp;""))),N("N6"))</f>
        <v/>
      </c>
      <c r="O180" s="138" t="str">
        <f>IF(1=1,IF(E180="","",O157),N("K29"))</f>
        <v/>
      </c>
      <c r="P180" s="139" t="str">
        <f>IF(1=1,IF(M180="","",IF(AND(ISNUMBER(M180),M180&lt;1,N180="kg"),MAX(1,ROUND(M180*1000,0)),IF(AND(ISNUMBER(M180),M180&lt;1,N180="L"),MAX(1,ROUND(M180*100,0)),ROUND(M180,3)))),N("O29"))</f>
        <v/>
      </c>
      <c r="Q180" s="140" t="str">
        <f>IF(1=1,IF(M180="","",IF(AND(ISNUMBER(M180),M180&lt;1,N180="kg"),"g",IF(AND(ISNUMBER(M180),M180&lt;1,N180="L"),"cl",N180))),N("P29"))</f>
        <v/>
      </c>
      <c r="R180" s="161" t="str">
        <f>IF(1=1,IF(E180="","",IF(F180="","A CONTROLER",IF(NOT(ISNUMBER(F180)),"TEXTE",IF(OR(L180="",L180&lt;=0),"COMMANDE PRINCIPALE INCOMPLETE",IF(G180="","UNITE MANQUANTE",IF(COUNTIF(B384:B428,AE180)=0,"UNITE A CONTROLER","OK")))))),N("Q9"))</f>
        <v/>
      </c>
      <c r="S180" s="105"/>
      <c r="T180" s="141">
        <f t="shared" si="15"/>
        <v>0</v>
      </c>
      <c r="U180" s="133" t="str">
        <f>IF(1=1,IF(E180="","",U157),N("S29"))</f>
        <v/>
      </c>
      <c r="V180" s="133" t="str">
        <f>IF(1=1,IF(E180="","",V157),N("T29"))</f>
        <v/>
      </c>
      <c r="W180" s="135" t="str">
        <f>IF(1=1,IF(OR(U180="",V180="",NOT(ISNUMBER(U180)),NOT(ISNUMBER(V180)),U180=0),"",V180/U180),N("U29"))</f>
        <v/>
      </c>
      <c r="X180" s="136" t="str">
        <f>IF(1=1,IF(OR(W180="",NOT(ISNUMBER(F180))),"",F180*W180*IFERROR(INDEX(D384:D428,MATCH(AE180,B384:B428,0)),1)),N("V7"))</f>
        <v/>
      </c>
      <c r="Y180" s="137" t="str">
        <f>IF(1=1,IF(F180="","",IF(G180="","",IFERROR(INDEX(E384:E428,MATCH(AE180,B384:B428,0)),G180&amp;""))),N("W6"))</f>
        <v/>
      </c>
      <c r="Z180" s="142" t="str">
        <f>IF(1=1,IF(X180="","",IF(AND(ISNUMBER(X180),X180&lt;1,Y180="kg"),MAX(1,ROUND(X180*1000,0)),IF(AND(ISNUMBER(X180),X180&lt;1,Y180="L"),MAX(1,ROUND(X180*100,0)),ROUND(X180,3)))),N("X29"))</f>
        <v/>
      </c>
      <c r="AA180" s="143" t="str">
        <f>IF(1=1,IF(X180="","",IF(AND(ISNUMBER(X180),X180&lt;1,Y180="kg"),"g",IF(AND(ISNUMBER(X180),X180&lt;1,Y180="L"),"cl",Y180))),N("Y29"))</f>
        <v/>
      </c>
      <c r="AB180" s="123" t="str">
        <f>IF(1=1,IF(E180="","",IF(F180="","A CONTROLER",IF(NOT(ISNUMBER(F180)),"TEXTE",IF(OR(W180="",W180&lt;=0),"COMMANDE COUVERTS INCOMPLETE",IF(G180="","UNITE MANQUANTE",IF(COUNTIF(B384:B428,AE180)=0,"UNITE A CONTROLER","OK")))))),N("Z6"))</f>
        <v/>
      </c>
      <c r="AD180" s="144" t="str">
        <f>IF(1=1,IF(E180="","",AD157),N("AB29"))</f>
        <v/>
      </c>
      <c r="AE180" s="125" t="str">
        <f>IF(1=1,IF(G180="","",UPPER(TRIM(SUBSTITUTE(SUBSTITUTE(G180&amp;"",CHAR(160)," ")," "," ")))),N("AC29"))</f>
        <v/>
      </c>
      <c r="AG180" s="5" t="s">
        <v>48</v>
      </c>
    </row>
    <row r="181" spans="1:33" ht="15.75" x14ac:dyDescent="0.25">
      <c r="A181" s="126" t="str">
        <f>IF(1=1,IF(E181="","",A157),N("A30"))</f>
        <v/>
      </c>
      <c r="B181" s="127" t="str">
        <f>IF(1=1,IF(E181="","",B157),N("B30"))</f>
        <v/>
      </c>
      <c r="C181" s="127"/>
      <c r="D181" s="129" t="str">
        <f>IF(ISBLANK(E181),"",LARGE(D157:D180,1)+1)</f>
        <v/>
      </c>
      <c r="E181" s="130"/>
      <c r="F181" s="131"/>
      <c r="G181" s="170"/>
      <c r="H181" s="105"/>
      <c r="I181" s="132" t="str">
        <f>IF(1=1,IF(E181="","",I157),N("H30"))</f>
        <v/>
      </c>
      <c r="J181" s="133" t="str">
        <f>IF(1=1,IF(E181="","",J157),N("I30"))</f>
        <v/>
      </c>
      <c r="K181" s="134" t="str">
        <f>IF(1=1,IF(E181="","",K157),N("J30"))</f>
        <v/>
      </c>
      <c r="L181" s="135" t="str">
        <f>IF(1=1,IF(OR(J181="",O181="",NOT(ISNUMBER(J181)),NOT(ISNUMBER(O181)),J181=0),"",O181/J181),N("L30"))</f>
        <v/>
      </c>
      <c r="M181" s="136" t="str">
        <f>IF(1=1,IF(OR(L181="",NOT(ISNUMBER(F181))),"",F181*L181*IFERROR(INDEX(D384:D428,MATCH(AE181,B384:B428,0)),1)),N("M13"))</f>
        <v/>
      </c>
      <c r="N181" s="137" t="str">
        <f>IF(1=1,IF(F181="","",IF(G181="","",IFERROR(INDEX(E384:E428,MATCH(AE181,B384:B428,0)),G181&amp;""))),N("N6"))</f>
        <v/>
      </c>
      <c r="O181" s="138" t="str">
        <f>IF(1=1,IF(E181="","",O157),N("K30"))</f>
        <v/>
      </c>
      <c r="P181" s="139" t="str">
        <f>IF(1=1,IF(M181="","",IF(AND(ISNUMBER(M181),M181&lt;1,N181="kg"),MAX(1,ROUND(M181*1000,0)),IF(AND(ISNUMBER(M181),M181&lt;1,N181="L"),MAX(1,ROUND(M181*100,0)),ROUND(M181,3)))),N("O30"))</f>
        <v/>
      </c>
      <c r="Q181" s="140" t="str">
        <f>IF(1=1,IF(M181="","",IF(AND(ISNUMBER(M181),M181&lt;1,N181="kg"),"g",IF(AND(ISNUMBER(M181),M181&lt;1,N181="L"),"cl",N181))),N("P30"))</f>
        <v/>
      </c>
      <c r="R181" s="161" t="str">
        <f>IF(1=1,IF(E181="","",IF(F181="","A CONTROLER",IF(NOT(ISNUMBER(F181)),"TEXTE",IF(OR(L181="",L181&lt;=0),"COMMANDE PRINCIPALE INCOMPLETE",IF(G181="","UNITE MANQUANTE",IF(COUNTIF(B384:B428,AE181)=0,"UNITE A CONTROLER","OK")))))),N("Q9"))</f>
        <v/>
      </c>
      <c r="S181" s="105"/>
      <c r="T181" s="141">
        <f t="shared" si="15"/>
        <v>0</v>
      </c>
      <c r="U181" s="133" t="str">
        <f>IF(1=1,IF(E181="","",U157),N("S30"))</f>
        <v/>
      </c>
      <c r="V181" s="133" t="str">
        <f>IF(1=1,IF(E181="","",V157),N("T30"))</f>
        <v/>
      </c>
      <c r="W181" s="135" t="str">
        <f>IF(1=1,IF(OR(U181="",V181="",NOT(ISNUMBER(U181)),NOT(ISNUMBER(V181)),U181=0),"",V181/U181),N("U30"))</f>
        <v/>
      </c>
      <c r="X181" s="136" t="str">
        <f>IF(1=1,IF(OR(W181="",NOT(ISNUMBER(F181))),"",F181*W181*IFERROR(INDEX(D384:D428,MATCH(AE181,B384:B428,0)),1)),N("V7"))</f>
        <v/>
      </c>
      <c r="Y181" s="137" t="str">
        <f>IF(1=1,IF(F181="","",IF(G181="","",IFERROR(INDEX(E384:E428,MATCH(AE181,B384:B428,0)),G181&amp;""))),N("W6"))</f>
        <v/>
      </c>
      <c r="Z181" s="142" t="str">
        <f>IF(1=1,IF(X181="","",IF(AND(ISNUMBER(X181),X181&lt;1,Y181="kg"),MAX(1,ROUND(X181*1000,0)),IF(AND(ISNUMBER(X181),X181&lt;1,Y181="L"),MAX(1,ROUND(X181*100,0)),ROUND(X181,3)))),N("X30"))</f>
        <v/>
      </c>
      <c r="AA181" s="143" t="str">
        <f>IF(1=1,IF(X181="","",IF(AND(ISNUMBER(X181),X181&lt;1,Y181="kg"),"g",IF(AND(ISNUMBER(X181),X181&lt;1,Y181="L"),"cl",Y181))),N("Y30"))</f>
        <v/>
      </c>
      <c r="AB181" s="123" t="str">
        <f>IF(1=1,IF(E181="","",IF(F181="","A CONTROLER",IF(NOT(ISNUMBER(F181)),"TEXTE",IF(OR(W181="",W181&lt;=0),"COMMANDE COUVERTS INCOMPLETE",IF(G181="","UNITE MANQUANTE",IF(COUNTIF(B384:B428,AE181)=0,"UNITE A CONTROLER","OK")))))),N("Z6"))</f>
        <v/>
      </c>
      <c r="AD181" s="144" t="str">
        <f>IF(1=1,IF(E181="","",AD157),N("AB30"))</f>
        <v/>
      </c>
      <c r="AE181" s="125" t="str">
        <f>IF(1=1,IF(G181="","",UPPER(TRIM(SUBSTITUTE(SUBSTITUTE(G181&amp;"",CHAR(160)," ")," "," ")))),N("AC30"))</f>
        <v/>
      </c>
      <c r="AG181" s="5" t="s">
        <v>49</v>
      </c>
    </row>
    <row r="182" spans="1:33" ht="15.75" x14ac:dyDescent="0.25">
      <c r="A182" s="126" t="str">
        <f>IF(1=1,IF(E182="","",A157),N("A31"))</f>
        <v/>
      </c>
      <c r="B182" s="127" t="str">
        <f>IF(1=1,IF(E182="","",B157),N("B31"))</f>
        <v/>
      </c>
      <c r="C182" s="127"/>
      <c r="D182" s="129" t="str">
        <f>IF(ISBLANK(E182),"",LARGE(D157:D181,1)+1)</f>
        <v/>
      </c>
      <c r="E182" s="130"/>
      <c r="F182" s="131"/>
      <c r="G182" s="170"/>
      <c r="H182" s="105"/>
      <c r="I182" s="132" t="str">
        <f>IF(1=1,IF(E182="","",I157),N("H31"))</f>
        <v/>
      </c>
      <c r="J182" s="133" t="str">
        <f>IF(1=1,IF(E182="","",J157),N("I31"))</f>
        <v/>
      </c>
      <c r="K182" s="134" t="str">
        <f>IF(1=1,IF(E182="","",K157),N("J31"))</f>
        <v/>
      </c>
      <c r="L182" s="135" t="str">
        <f>IF(1=1,IF(OR(J182="",O182="",NOT(ISNUMBER(J182)),NOT(ISNUMBER(O182)),J182=0),"",O182/J182),N("L31"))</f>
        <v/>
      </c>
      <c r="M182" s="136" t="str">
        <f>IF(1=1,IF(OR(L182="",NOT(ISNUMBER(F182))),"",F182*L182*IFERROR(INDEX(D384:D428,MATCH(AE182,B384:B428,0)),1)),N("M13"))</f>
        <v/>
      </c>
      <c r="N182" s="137" t="str">
        <f>IF(1=1,IF(F182="","",IF(G182="","",IFERROR(INDEX(E384:E428,MATCH(AE182,B384:B428,0)),G182&amp;""))),N("N6"))</f>
        <v/>
      </c>
      <c r="O182" s="138" t="str">
        <f>IF(1=1,IF(E182="","",O157),N("K31"))</f>
        <v/>
      </c>
      <c r="P182" s="139" t="str">
        <f>IF(1=1,IF(M182="","",IF(AND(ISNUMBER(M182),M182&lt;1,N182="kg"),MAX(1,ROUND(M182*1000,0)),IF(AND(ISNUMBER(M182),M182&lt;1,N182="L"),MAX(1,ROUND(M182*100,0)),ROUND(M182,3)))),N("O31"))</f>
        <v/>
      </c>
      <c r="Q182" s="140" t="str">
        <f>IF(1=1,IF(M182="","",IF(AND(ISNUMBER(M182),M182&lt;1,N182="kg"),"g",IF(AND(ISNUMBER(M182),M182&lt;1,N182="L"),"cl",N182))),N("P31"))</f>
        <v/>
      </c>
      <c r="R182" s="161" t="str">
        <f>IF(1=1,IF(E182="","",IF(F182="","A CONTROLER",IF(NOT(ISNUMBER(F182)),"TEXTE",IF(OR(L182="",L182&lt;=0),"COMMANDE PRINCIPALE INCOMPLETE",IF(G182="","UNITE MANQUANTE",IF(COUNTIF(B384:B428,AE182)=0,"UNITE A CONTROLER","OK")))))),N("Q9"))</f>
        <v/>
      </c>
      <c r="S182" s="105"/>
      <c r="T182" s="141">
        <f t="shared" si="15"/>
        <v>0</v>
      </c>
      <c r="U182" s="133" t="str">
        <f>IF(1=1,IF(E182="","",U157),N("S31"))</f>
        <v/>
      </c>
      <c r="V182" s="133" t="str">
        <f>IF(1=1,IF(E182="","",V157),N("T31"))</f>
        <v/>
      </c>
      <c r="W182" s="135" t="str">
        <f>IF(1=1,IF(OR(U182="",V182="",NOT(ISNUMBER(U182)),NOT(ISNUMBER(V182)),U182=0),"",V182/U182),N("U31"))</f>
        <v/>
      </c>
      <c r="X182" s="136" t="str">
        <f>IF(1=1,IF(OR(W182="",NOT(ISNUMBER(F182))),"",F182*W182*IFERROR(INDEX(D384:D428,MATCH(AE182,B384:B428,0)),1)),N("V7"))</f>
        <v/>
      </c>
      <c r="Y182" s="137" t="str">
        <f>IF(1=1,IF(F182="","",IF(G182="","",IFERROR(INDEX(E384:E428,MATCH(AE182,B384:B428,0)),G182&amp;""))),N("W6"))</f>
        <v/>
      </c>
      <c r="Z182" s="142" t="str">
        <f>IF(1=1,IF(X182="","",IF(AND(ISNUMBER(X182),X182&lt;1,Y182="kg"),MAX(1,ROUND(X182*1000,0)),IF(AND(ISNUMBER(X182),X182&lt;1,Y182="L"),MAX(1,ROUND(X182*100,0)),ROUND(X182,3)))),N("X31"))</f>
        <v/>
      </c>
      <c r="AA182" s="143" t="str">
        <f>IF(1=1,IF(X182="","",IF(AND(ISNUMBER(X182),X182&lt;1,Y182="kg"),"g",IF(AND(ISNUMBER(X182),X182&lt;1,Y182="L"),"cl",Y182))),N("Y31"))</f>
        <v/>
      </c>
      <c r="AB182" s="123" t="str">
        <f>IF(1=1,IF(E182="","",IF(F182="","A CONTROLER",IF(NOT(ISNUMBER(F182)),"TEXTE",IF(OR(W182="",W182&lt;=0),"COMMANDE COUVERTS INCOMPLETE",IF(G182="","UNITE MANQUANTE",IF(COUNTIF(B384:B428,AE182)=0,"UNITE A CONTROLER","OK")))))),N("Z6"))</f>
        <v/>
      </c>
      <c r="AD182" s="144" t="str">
        <f>IF(1=1,IF(E182="","",AD157),N("AB31"))</f>
        <v/>
      </c>
      <c r="AE182" s="125" t="str">
        <f>IF(1=1,IF(G182="","",UPPER(TRIM(SUBSTITUTE(SUBSTITUTE(G182&amp;"",CHAR(160)," ")," "," ")))),N("AC31"))</f>
        <v/>
      </c>
      <c r="AG182" s="5" t="s">
        <v>50</v>
      </c>
    </row>
    <row r="183" spans="1:33" ht="15.75" x14ac:dyDescent="0.25">
      <c r="A183" s="126" t="str">
        <f>IF(1=1,IF(E183="","",A157),N("A32"))</f>
        <v/>
      </c>
      <c r="B183" s="127" t="str">
        <f>IF(1=1,IF(E183="","",B157),N("B32"))</f>
        <v/>
      </c>
      <c r="C183" s="127"/>
      <c r="D183" s="129" t="str">
        <f>IF(ISBLANK(E183),"",LARGE(D157:D182,1)+1)</f>
        <v/>
      </c>
      <c r="E183" s="130"/>
      <c r="F183" s="131"/>
      <c r="G183" s="170"/>
      <c r="H183" s="105"/>
      <c r="I183" s="132" t="str">
        <f>IF(1=1,IF(E183="","",I157),N("H32"))</f>
        <v/>
      </c>
      <c r="J183" s="133" t="str">
        <f>IF(1=1,IF(E183="","",J157),N("I32"))</f>
        <v/>
      </c>
      <c r="K183" s="134" t="str">
        <f>IF(1=1,IF(E183="","",K157),N("J32"))</f>
        <v/>
      </c>
      <c r="L183" s="135" t="str">
        <f>IF(1=1,IF(OR(J183="",O183="",NOT(ISNUMBER(J183)),NOT(ISNUMBER(O183)),J183=0),"",O183/J183),N("L32"))</f>
        <v/>
      </c>
      <c r="M183" s="136" t="str">
        <f>IF(1=1,IF(OR(L183="",NOT(ISNUMBER(F183))),"",F183*L183*IFERROR(INDEX(D384:D428,MATCH(AE183,B384:B428,0)),1)),N("M13"))</f>
        <v/>
      </c>
      <c r="N183" s="137" t="str">
        <f>IF(1=1,IF(F183="","",IF(G183="","",IFERROR(INDEX(E384:E428,MATCH(AE183,B384:B428,0)),G183&amp;""))),N("N6"))</f>
        <v/>
      </c>
      <c r="O183" s="138" t="str">
        <f>IF(1=1,IF(E183="","",O157),N("K32"))</f>
        <v/>
      </c>
      <c r="P183" s="139" t="str">
        <f>IF(1=1,IF(M183="","",IF(AND(ISNUMBER(M183),M183&lt;1,N183="kg"),MAX(1,ROUND(M183*1000,0)),IF(AND(ISNUMBER(M183),M183&lt;1,N183="L"),MAX(1,ROUND(M183*100,0)),ROUND(M183,3)))),N("O32"))</f>
        <v/>
      </c>
      <c r="Q183" s="140" t="str">
        <f>IF(1=1,IF(M183="","",IF(AND(ISNUMBER(M183),M183&lt;1,N183="kg"),"g",IF(AND(ISNUMBER(M183),M183&lt;1,N183="L"),"cl",N183))),N("P32"))</f>
        <v/>
      </c>
      <c r="R183" s="161" t="str">
        <f>IF(1=1,IF(E183="","",IF(F183="","A CONTROLER",IF(NOT(ISNUMBER(F183)),"TEXTE",IF(OR(L183="",L183&lt;=0),"COMMANDE PRINCIPALE INCOMPLETE",IF(G183="","UNITE MANQUANTE",IF(COUNTIF(B384:B428,AE183)=0,"UNITE A CONTROLER","OK")))))),N("Q9"))</f>
        <v/>
      </c>
      <c r="S183" s="105"/>
      <c r="T183" s="141">
        <f t="shared" si="15"/>
        <v>0</v>
      </c>
      <c r="U183" s="133" t="str">
        <f>IF(1=1,IF(E183="","",U157),N("S32"))</f>
        <v/>
      </c>
      <c r="V183" s="133" t="str">
        <f>IF(1=1,IF(E183="","",V157),N("T32"))</f>
        <v/>
      </c>
      <c r="W183" s="135" t="str">
        <f>IF(1=1,IF(OR(U183="",V183="",NOT(ISNUMBER(U183)),NOT(ISNUMBER(V183)),U183=0),"",V183/U183),N("U32"))</f>
        <v/>
      </c>
      <c r="X183" s="136" t="str">
        <f>IF(1=1,IF(OR(W183="",NOT(ISNUMBER(F183))),"",F183*W183*IFERROR(INDEX(D384:D428,MATCH(AE183,B384:B428,0)),1)),N("V7"))</f>
        <v/>
      </c>
      <c r="Y183" s="137" t="str">
        <f>IF(1=1,IF(F183="","",IF(G183="","",IFERROR(INDEX(E384:E428,MATCH(AE183,B384:B428,0)),G183&amp;""))),N("W6"))</f>
        <v/>
      </c>
      <c r="Z183" s="142" t="str">
        <f>IF(1=1,IF(X183="","",IF(AND(ISNUMBER(X183),X183&lt;1,Y183="kg"),MAX(1,ROUND(X183*1000,0)),IF(AND(ISNUMBER(X183),X183&lt;1,Y183="L"),MAX(1,ROUND(X183*100,0)),ROUND(X183,3)))),N("X32"))</f>
        <v/>
      </c>
      <c r="AA183" s="143" t="str">
        <f>IF(1=1,IF(X183="","",IF(AND(ISNUMBER(X183),X183&lt;1,Y183="kg"),"g",IF(AND(ISNUMBER(X183),X183&lt;1,Y183="L"),"cl",Y183))),N("Y32"))</f>
        <v/>
      </c>
      <c r="AB183" s="123" t="str">
        <f>IF(1=1,IF(E183="","",IF(F183="","A CONTROLER",IF(NOT(ISNUMBER(F183)),"TEXTE",IF(OR(W183="",W183&lt;=0),"COMMANDE COUVERTS INCOMPLETE",IF(G183="","UNITE MANQUANTE",IF(COUNTIF(B384:B428,AE183)=0,"UNITE A CONTROLER","OK")))))),N("Z6"))</f>
        <v/>
      </c>
      <c r="AD183" s="144" t="str">
        <f>IF(1=1,IF(E183="","",AD157),N("AB32"))</f>
        <v/>
      </c>
      <c r="AE183" s="125" t="str">
        <f>IF(1=1,IF(G183="","",UPPER(TRIM(SUBSTITUTE(SUBSTITUTE(G183&amp;"",CHAR(160)," ")," "," ")))),N("AC32"))</f>
        <v/>
      </c>
      <c r="AG183" s="244" t="s">
        <v>51</v>
      </c>
    </row>
    <row r="184" spans="1:33" ht="15.75" x14ac:dyDescent="0.25">
      <c r="A184" s="126" t="str">
        <f>IF(1=1,IF(E184="","",A157),N("A33"))</f>
        <v/>
      </c>
      <c r="B184" s="127" t="str">
        <f>IF(1=1,IF(E184="","",B157),N("B33"))</f>
        <v/>
      </c>
      <c r="C184" s="127"/>
      <c r="D184" s="129" t="str">
        <f>IF(ISBLANK(E184),"",LARGE(D157:D183,1)+1)</f>
        <v/>
      </c>
      <c r="E184" s="130"/>
      <c r="F184" s="131"/>
      <c r="G184" s="170"/>
      <c r="H184" s="105"/>
      <c r="I184" s="132" t="str">
        <f>IF(1=1,IF(E184="","",I157),N("H33"))</f>
        <v/>
      </c>
      <c r="J184" s="133" t="str">
        <f>IF(1=1,IF(E184="","",J157),N("I33"))</f>
        <v/>
      </c>
      <c r="K184" s="134" t="str">
        <f>IF(1=1,IF(E184="","",K157),N("J33"))</f>
        <v/>
      </c>
      <c r="L184" s="135" t="str">
        <f>IF(1=1,IF(OR(J184="",O184="",NOT(ISNUMBER(J184)),NOT(ISNUMBER(O184)),J184=0),"",O184/J184),N("L33"))</f>
        <v/>
      </c>
      <c r="M184" s="136" t="str">
        <f>IF(1=1,IF(OR(L184="",NOT(ISNUMBER(F184))),"",F184*L184*IFERROR(INDEX(D384:D428,MATCH(AE184,B384:B428,0)),1)),N("M13"))</f>
        <v/>
      </c>
      <c r="N184" s="137" t="str">
        <f>IF(1=1,IF(F184="","",IF(G184="","",IFERROR(INDEX(E384:E428,MATCH(AE184,B384:B428,0)),G184&amp;""))),N("N6"))</f>
        <v/>
      </c>
      <c r="O184" s="138" t="str">
        <f>IF(1=1,IF(E184="","",O157),N("K33"))</f>
        <v/>
      </c>
      <c r="P184" s="139" t="str">
        <f>IF(1=1,IF(M184="","",IF(AND(ISNUMBER(M184),M184&lt;1,N184="kg"),MAX(1,ROUND(M184*1000,0)),IF(AND(ISNUMBER(M184),M184&lt;1,N184="L"),MAX(1,ROUND(M184*100,0)),ROUND(M184,3)))),N("O33"))</f>
        <v/>
      </c>
      <c r="Q184" s="140" t="str">
        <f>IF(1=1,IF(M184="","",IF(AND(ISNUMBER(M184),M184&lt;1,N184="kg"),"g",IF(AND(ISNUMBER(M184),M184&lt;1,N184="L"),"cl",N184))),N("P33"))</f>
        <v/>
      </c>
      <c r="R184" s="161" t="str">
        <f>IF(1=1,IF(E184="","",IF(F184="","A CONTROLER",IF(NOT(ISNUMBER(F184)),"TEXTE",IF(OR(L184="",L184&lt;=0),"COMMANDE PRINCIPALE INCOMPLETE",IF(G184="","UNITE MANQUANTE",IF(COUNTIF(B384:B428,AE184)=0,"UNITE A CONTROLER","OK")))))),N("Q9"))</f>
        <v/>
      </c>
      <c r="S184" s="105"/>
      <c r="T184" s="141">
        <f t="shared" si="15"/>
        <v>0</v>
      </c>
      <c r="U184" s="133" t="str">
        <f>IF(1=1,IF(E184="","",U157),N("S33"))</f>
        <v/>
      </c>
      <c r="V184" s="133" t="str">
        <f>IF(1=1,IF(E184="","",V157),N("T33"))</f>
        <v/>
      </c>
      <c r="W184" s="135" t="str">
        <f>IF(1=1,IF(OR(U184="",V184="",NOT(ISNUMBER(U184)),NOT(ISNUMBER(V184)),U184=0),"",V184/U184),N("U33"))</f>
        <v/>
      </c>
      <c r="X184" s="136" t="str">
        <f>IF(1=1,IF(OR(W184="",NOT(ISNUMBER(F184))),"",F184*W184*IFERROR(INDEX(D384:D428,MATCH(AE184,B384:B428,0)),1)),N("V7"))</f>
        <v/>
      </c>
      <c r="Y184" s="137" t="str">
        <f>IF(1=1,IF(F184="","",IF(G184="","",IFERROR(INDEX(E384:E428,MATCH(AE184,B384:B428,0)),G184&amp;""))),N("W6"))</f>
        <v/>
      </c>
      <c r="Z184" s="142" t="str">
        <f>IF(1=1,IF(X184="","",IF(AND(ISNUMBER(X184),X184&lt;1,Y184="kg"),MAX(1,ROUND(X184*1000,0)),IF(AND(ISNUMBER(X184),X184&lt;1,Y184="L"),MAX(1,ROUND(X184*100,0)),ROUND(X184,3)))),N("X33"))</f>
        <v/>
      </c>
      <c r="AA184" s="143" t="str">
        <f>IF(1=1,IF(X184="","",IF(AND(ISNUMBER(X184),X184&lt;1,Y184="kg"),"g",IF(AND(ISNUMBER(X184),X184&lt;1,Y184="L"),"cl",Y184))),N("Y33"))</f>
        <v/>
      </c>
      <c r="AB184" s="123" t="str">
        <f>IF(1=1,IF(E184="","",IF(F184="","A CONTROLER",IF(NOT(ISNUMBER(F184)),"TEXTE",IF(OR(W184="",W184&lt;=0),"COMMANDE COUVERTS INCOMPLETE",IF(G184="","UNITE MANQUANTE",IF(COUNTIF(B384:B428,AE184)=0,"UNITE A CONTROLER","OK")))))),N("Z6"))</f>
        <v/>
      </c>
      <c r="AD184" s="144" t="str">
        <f>IF(1=1,IF(E184="","",AD157),N("AB33"))</f>
        <v/>
      </c>
      <c r="AE184" s="125" t="str">
        <f>IF(1=1,IF(G184="","",UPPER(TRIM(SUBSTITUTE(SUBSTITUTE(G184&amp;"",CHAR(160)," ")," "," ")))),N("AC33"))</f>
        <v/>
      </c>
      <c r="AG184" s="244" t="s">
        <v>54</v>
      </c>
    </row>
    <row r="185" spans="1:33" ht="15.75" x14ac:dyDescent="0.25">
      <c r="A185" s="126" t="str">
        <f>IF(1=1,IF(E185="","",A157),N("A34"))</f>
        <v/>
      </c>
      <c r="B185" s="127" t="str">
        <f>IF(1=1,IF(E185="","",B157),N("B34"))</f>
        <v/>
      </c>
      <c r="C185" s="127"/>
      <c r="D185" s="129" t="str">
        <f>IF(ISBLANK(E185),"",LARGE(D157:D184,1)+1)</f>
        <v/>
      </c>
      <c r="E185" s="130"/>
      <c r="F185" s="131"/>
      <c r="G185" s="170"/>
      <c r="H185" s="105"/>
      <c r="I185" s="132" t="str">
        <f>IF(1=1,IF(E185="","",I157),N("H34"))</f>
        <v/>
      </c>
      <c r="J185" s="133" t="str">
        <f>IF(1=1,IF(E185="","",J157),N("I34"))</f>
        <v/>
      </c>
      <c r="K185" s="134" t="str">
        <f>IF(1=1,IF(E185="","",K157),N("J34"))</f>
        <v/>
      </c>
      <c r="L185" s="135" t="str">
        <f>IF(1=1,IF(OR(J185="",O185="",NOT(ISNUMBER(J185)),NOT(ISNUMBER(O185)),J185=0),"",O185/J185),N("L34"))</f>
        <v/>
      </c>
      <c r="M185" s="136" t="str">
        <f>IF(1=1,IF(OR(L185="",NOT(ISNUMBER(F185))),"",F185*L185*IFERROR(INDEX(D384:D428,MATCH(AE185,B384:B428,0)),1)),N("M13"))</f>
        <v/>
      </c>
      <c r="N185" s="137" t="str">
        <f>IF(1=1,IF(F185="","",IF(G185="","",IFERROR(INDEX(E384:E428,MATCH(AE185,B384:B428,0)),G185&amp;""))),N("N6"))</f>
        <v/>
      </c>
      <c r="O185" s="138" t="str">
        <f>IF(1=1,IF(E185="","",O157),N("K34"))</f>
        <v/>
      </c>
      <c r="P185" s="139" t="str">
        <f>IF(1=1,IF(M185="","",IF(AND(ISNUMBER(M185),M185&lt;1,N185="kg"),MAX(1,ROUND(M185*1000,0)),IF(AND(ISNUMBER(M185),M185&lt;1,N185="L"),MAX(1,ROUND(M185*100,0)),ROUND(M185,3)))),N("O34"))</f>
        <v/>
      </c>
      <c r="Q185" s="140" t="str">
        <f>IF(1=1,IF(M185="","",IF(AND(ISNUMBER(M185),M185&lt;1,N185="kg"),"g",IF(AND(ISNUMBER(M185),M185&lt;1,N185="L"),"cl",N185))),N("P34"))</f>
        <v/>
      </c>
      <c r="R185" s="161" t="str">
        <f>IF(1=1,IF(E185="","",IF(F185="","A CONTROLER",IF(NOT(ISNUMBER(F185)),"TEXTE",IF(OR(L185="",L185&lt;=0),"COMMANDE PRINCIPALE INCOMPLETE",IF(G185="","UNITE MANQUANTE",IF(COUNTIF(B384:B428,AE185)=0,"UNITE A CONTROLER","OK")))))),N("Q9"))</f>
        <v/>
      </c>
      <c r="S185" s="105"/>
      <c r="T185" s="141">
        <f t="shared" si="15"/>
        <v>0</v>
      </c>
      <c r="U185" s="133" t="str">
        <f>IF(1=1,IF(E185="","",U157),N("S34"))</f>
        <v/>
      </c>
      <c r="V185" s="133" t="str">
        <f>IF(1=1,IF(E185="","",V157),N("T34"))</f>
        <v/>
      </c>
      <c r="W185" s="135" t="str">
        <f>IF(1=1,IF(OR(U185="",V185="",NOT(ISNUMBER(U185)),NOT(ISNUMBER(V185)),U185=0),"",V185/U185),N("U34"))</f>
        <v/>
      </c>
      <c r="X185" s="136" t="str">
        <f>IF(1=1,IF(OR(W185="",NOT(ISNUMBER(F185))),"",F185*W185*IFERROR(INDEX(D384:D428,MATCH(AE185,B384:B428,0)),1)),N("V7"))</f>
        <v/>
      </c>
      <c r="Y185" s="137" t="str">
        <f>IF(1=1,IF(F185="","",IF(G185="","",IFERROR(INDEX(E384:E428,MATCH(AE185,B384:B428,0)),G185&amp;""))),N("W6"))</f>
        <v/>
      </c>
      <c r="Z185" s="142" t="str">
        <f>IF(1=1,IF(X185="","",IF(AND(ISNUMBER(X185),X185&lt;1,Y185="kg"),MAX(1,ROUND(X185*1000,0)),IF(AND(ISNUMBER(X185),X185&lt;1,Y185="L"),MAX(1,ROUND(X185*100,0)),ROUND(X185,3)))),N("X34"))</f>
        <v/>
      </c>
      <c r="AA185" s="143" t="str">
        <f>IF(1=1,IF(X185="","",IF(AND(ISNUMBER(X185),X185&lt;1,Y185="kg"),"g",IF(AND(ISNUMBER(X185),X185&lt;1,Y185="L"),"cl",Y185))),N("Y34"))</f>
        <v/>
      </c>
      <c r="AB185" s="123" t="str">
        <f>IF(1=1,IF(E185="","",IF(F185="","A CONTROLER",IF(NOT(ISNUMBER(F185)),"TEXTE",IF(OR(W185="",W185&lt;=0),"COMMANDE COUVERTS INCOMPLETE",IF(G185="","UNITE MANQUANTE",IF(COUNTIF(B384:B428,AE185)=0,"UNITE A CONTROLER","OK")))))),N("Z6"))</f>
        <v/>
      </c>
      <c r="AD185" s="144" t="str">
        <f>IF(1=1,IF(E185="","",AD157),N("AB34"))</f>
        <v/>
      </c>
      <c r="AE185" s="125" t="str">
        <f>IF(1=1,IF(G185="","",UPPER(TRIM(SUBSTITUTE(SUBSTITUTE(G185&amp;"",CHAR(160)," ")," "," ")))),N("AC34"))</f>
        <v/>
      </c>
      <c r="AG185" s="244" t="s">
        <v>56</v>
      </c>
    </row>
    <row r="186" spans="1:33" ht="15.75" x14ac:dyDescent="0.25">
      <c r="A186" s="126" t="str">
        <f>IF(1=1,IF(E186="","",A157),N("A35"))</f>
        <v/>
      </c>
      <c r="B186" s="127" t="str">
        <f>IF(1=1,IF(E186="","",B157),N("B35"))</f>
        <v/>
      </c>
      <c r="C186" s="127"/>
      <c r="D186" s="129" t="str">
        <f>IF(ISBLANK(E186),"",LARGE(D157:D185,1)+1)</f>
        <v/>
      </c>
      <c r="E186" s="130"/>
      <c r="F186" s="131"/>
      <c r="G186" s="170"/>
      <c r="H186" s="105"/>
      <c r="I186" s="132" t="str">
        <f>IF(1=1,IF(E186="","",I157),N("H35"))</f>
        <v/>
      </c>
      <c r="J186" s="133" t="str">
        <f>IF(1=1,IF(E186="","",J157),N("I35"))</f>
        <v/>
      </c>
      <c r="K186" s="134" t="str">
        <f>IF(1=1,IF(E186="","",K157),N("J35"))</f>
        <v/>
      </c>
      <c r="L186" s="135" t="str">
        <f>IF(1=1,IF(OR(J186="",O186="",NOT(ISNUMBER(J186)),NOT(ISNUMBER(O186)),J186=0),"",O186/J186),N("L35"))</f>
        <v/>
      </c>
      <c r="M186" s="136" t="str">
        <f>IF(1=1,IF(OR(L186="",NOT(ISNUMBER(F186))),"",F186*L186*IFERROR(INDEX(D384:D428,MATCH(AE186,B384:B428,0)),1)),N("M13"))</f>
        <v/>
      </c>
      <c r="N186" s="137" t="str">
        <f>IF(1=1,IF(F186="","",IF(G186="","",IFERROR(INDEX(E384:E428,MATCH(AE186,B384:B428,0)),G186&amp;""))),N("N6"))</f>
        <v/>
      </c>
      <c r="O186" s="138" t="str">
        <f>IF(1=1,IF(E186="","",O157),N("K35"))</f>
        <v/>
      </c>
      <c r="P186" s="139" t="str">
        <f>IF(1=1,IF(M186="","",IF(AND(ISNUMBER(M186),M186&lt;1,N186="kg"),MAX(1,ROUND(M186*1000,0)),IF(AND(ISNUMBER(M186),M186&lt;1,N186="L"),MAX(1,ROUND(M186*100,0)),ROUND(M186,3)))),N("O35"))</f>
        <v/>
      </c>
      <c r="Q186" s="140" t="str">
        <f>IF(1=1,IF(M186="","",IF(AND(ISNUMBER(M186),M186&lt;1,N186="kg"),"g",IF(AND(ISNUMBER(M186),M186&lt;1,N186="L"),"cl",N186))),N("P35"))</f>
        <v/>
      </c>
      <c r="R186" s="161" t="str">
        <f>IF(1=1,IF(E186="","",IF(F186="","A CONTROLER",IF(NOT(ISNUMBER(F186)),"TEXTE",IF(OR(L186="",L186&lt;=0),"COMMANDE PRINCIPALE INCOMPLETE",IF(G186="","UNITE MANQUANTE",IF(COUNTIF(B384:B428,AE186)=0,"UNITE A CONTROLER","OK")))))),N("Q9"))</f>
        <v/>
      </c>
      <c r="S186" s="105"/>
      <c r="T186" s="141">
        <f t="shared" si="15"/>
        <v>0</v>
      </c>
      <c r="U186" s="133" t="str">
        <f>IF(1=1,IF(E186="","",U157),N("S35"))</f>
        <v/>
      </c>
      <c r="V186" s="133" t="str">
        <f>IF(1=1,IF(E186="","",V157),N("T35"))</f>
        <v/>
      </c>
      <c r="W186" s="135" t="str">
        <f>IF(1=1,IF(OR(U186="",V186="",NOT(ISNUMBER(U186)),NOT(ISNUMBER(V186)),U186=0),"",V186/U186),N("U35"))</f>
        <v/>
      </c>
      <c r="X186" s="136" t="str">
        <f>IF(1=1,IF(OR(W186="",NOT(ISNUMBER(F186))),"",F186*W186*IFERROR(INDEX(D384:D428,MATCH(AE186,B384:B428,0)),1)),N("V7"))</f>
        <v/>
      </c>
      <c r="Y186" s="137" t="str">
        <f>IF(1=1,IF(F186="","",IF(G186="","",IFERROR(INDEX(E384:E428,MATCH(AE186,B384:B428,0)),G186&amp;""))),N("W6"))</f>
        <v/>
      </c>
      <c r="Z186" s="142" t="str">
        <f>IF(1=1,IF(X186="","",IF(AND(ISNUMBER(X186),X186&lt;1,Y186="kg"),MAX(1,ROUND(X186*1000,0)),IF(AND(ISNUMBER(X186),X186&lt;1,Y186="L"),MAX(1,ROUND(X186*100,0)),ROUND(X186,3)))),N("X35"))</f>
        <v/>
      </c>
      <c r="AA186" s="143" t="str">
        <f>IF(1=1,IF(X186="","",IF(AND(ISNUMBER(X186),X186&lt;1,Y186="kg"),"g",IF(AND(ISNUMBER(X186),X186&lt;1,Y186="L"),"cl",Y186))),N("Y35"))</f>
        <v/>
      </c>
      <c r="AB186" s="123" t="str">
        <f>IF(1=1,IF(E186="","",IF(F186="","A CONTROLER",IF(NOT(ISNUMBER(F186)),"TEXTE",IF(OR(W186="",W186&lt;=0),"COMMANDE COUVERTS INCOMPLETE",IF(G186="","UNITE MANQUANTE",IF(COUNTIF(B384:B428,AE186)=0,"UNITE A CONTROLER","OK")))))),N("Z6"))</f>
        <v/>
      </c>
      <c r="AD186" s="144" t="str">
        <f>IF(1=1,IF(E186="","",AD157),N("AB35"))</f>
        <v/>
      </c>
      <c r="AE186" s="125" t="str">
        <f>IF(1=1,IF(G186="","",UPPER(TRIM(SUBSTITUTE(SUBSTITUTE(G186&amp;"",CHAR(160)," ")," "," ")))),N("AC35"))</f>
        <v/>
      </c>
      <c r="AG186" s="244" t="s">
        <v>58</v>
      </c>
    </row>
    <row r="187" spans="1:33" ht="15.75" x14ac:dyDescent="0.25">
      <c r="A187" s="126" t="str">
        <f>IF(1=1,IF(E187="","",A157),N("A36"))</f>
        <v/>
      </c>
      <c r="B187" s="127" t="str">
        <f>IF(1=1,IF(E187="","",B157),N("B36"))</f>
        <v/>
      </c>
      <c r="C187" s="127"/>
      <c r="D187" s="129" t="str">
        <f>IF(ISBLANK(E187),"",LARGE(D157:D186,1)+1)</f>
        <v/>
      </c>
      <c r="E187" s="130"/>
      <c r="F187" s="131"/>
      <c r="G187" s="170"/>
      <c r="H187" s="105"/>
      <c r="I187" s="132" t="str">
        <f>IF(1=1,IF(E187="","",I157),N("H36"))</f>
        <v/>
      </c>
      <c r="J187" s="133" t="str">
        <f>IF(1=1,IF(E187="","",J157),N("I36"))</f>
        <v/>
      </c>
      <c r="K187" s="134" t="str">
        <f>IF(1=1,IF(E187="","",K157),N("J36"))</f>
        <v/>
      </c>
      <c r="L187" s="135" t="str">
        <f>IF(1=1,IF(OR(J187="",O187="",NOT(ISNUMBER(J187)),NOT(ISNUMBER(O187)),J187=0),"",O187/J187),N("L36"))</f>
        <v/>
      </c>
      <c r="M187" s="136" t="str">
        <f>IF(1=1,IF(OR(L187="",NOT(ISNUMBER(F187))),"",F187*L187*IFERROR(INDEX(D384:D428,MATCH(AE187,B384:B428,0)),1)),N("M13"))</f>
        <v/>
      </c>
      <c r="N187" s="137" t="str">
        <f>IF(1=1,IF(F187="","",IF(G187="","",IFERROR(INDEX(E384:E428,MATCH(AE187,B384:B428,0)),G187&amp;""))),N("N6"))</f>
        <v/>
      </c>
      <c r="O187" s="138" t="str">
        <f>IF(1=1,IF(E187="","",O157),N("K36"))</f>
        <v/>
      </c>
      <c r="P187" s="139" t="str">
        <f>IF(1=1,IF(M187="","",IF(AND(ISNUMBER(M187),M187&lt;1,N187="kg"),MAX(1,ROUND(M187*1000,0)),IF(AND(ISNUMBER(M187),M187&lt;1,N187="L"),MAX(1,ROUND(M187*100,0)),ROUND(M187,3)))),N("O36"))</f>
        <v/>
      </c>
      <c r="Q187" s="140" t="str">
        <f>IF(1=1,IF(M187="","",IF(AND(ISNUMBER(M187),M187&lt;1,N187="kg"),"g",IF(AND(ISNUMBER(M187),M187&lt;1,N187="L"),"cl",N187))),N("P36"))</f>
        <v/>
      </c>
      <c r="R187" s="161" t="str">
        <f>IF(1=1,IF(E187="","",IF(F187="","A CONTROLER",IF(NOT(ISNUMBER(F187)),"TEXTE",IF(OR(L187="",L187&lt;=0),"COMMANDE PRINCIPALE INCOMPLETE",IF(G187="","UNITE MANQUANTE",IF(COUNTIF(B384:B428,AE187)=0,"UNITE A CONTROLER","OK")))))),N("Q9"))</f>
        <v/>
      </c>
      <c r="S187" s="105"/>
      <c r="T187" s="141">
        <f t="shared" si="15"/>
        <v>0</v>
      </c>
      <c r="U187" s="133" t="str">
        <f>IF(1=1,IF(E187="","",U157),N("S36"))</f>
        <v/>
      </c>
      <c r="V187" s="133" t="str">
        <f>IF(1=1,IF(E187="","",V157),N("T36"))</f>
        <v/>
      </c>
      <c r="W187" s="135" t="str">
        <f>IF(1=1,IF(OR(U187="",V187="",NOT(ISNUMBER(U187)),NOT(ISNUMBER(V187)),U187=0),"",V187/U187),N("U36"))</f>
        <v/>
      </c>
      <c r="X187" s="136" t="str">
        <f>IF(1=1,IF(OR(W187="",NOT(ISNUMBER(F187))),"",F187*W187*IFERROR(INDEX(D384:D428,MATCH(AE187,B384:B428,0)),1)),N("V7"))</f>
        <v/>
      </c>
      <c r="Y187" s="137" t="str">
        <f>IF(1=1,IF(F187="","",IF(G187="","",IFERROR(INDEX(E384:E428,MATCH(AE187,B384:B428,0)),G187&amp;""))),N("W6"))</f>
        <v/>
      </c>
      <c r="Z187" s="142" t="str">
        <f>IF(1=1,IF(X187="","",IF(AND(ISNUMBER(X187),X187&lt;1,Y187="kg"),MAX(1,ROUND(X187*1000,0)),IF(AND(ISNUMBER(X187),X187&lt;1,Y187="L"),MAX(1,ROUND(X187*100,0)),ROUND(X187,3)))),N("X36"))</f>
        <v/>
      </c>
      <c r="AA187" s="143" t="str">
        <f>IF(1=1,IF(X187="","",IF(AND(ISNUMBER(X187),X187&lt;1,Y187="kg"),"g",IF(AND(ISNUMBER(X187),X187&lt;1,Y187="L"),"cl",Y187))),N("Y36"))</f>
        <v/>
      </c>
      <c r="AB187" s="123" t="str">
        <f>IF(1=1,IF(E187="","",IF(F187="","A CONTROLER",IF(NOT(ISNUMBER(F187)),"TEXTE",IF(OR(W187="",W187&lt;=0),"COMMANDE COUVERTS INCOMPLETE",IF(G187="","UNITE MANQUANTE",IF(COUNTIF(B384:B428,AE187)=0,"UNITE A CONTROLER","OK")))))),N("Z6"))</f>
        <v/>
      </c>
      <c r="AD187" s="144" t="str">
        <f>IF(1=1,IF(E187="","",AD157),N("AB36"))</f>
        <v/>
      </c>
      <c r="AE187" s="125" t="str">
        <f>IF(1=1,IF(G187="","",UPPER(TRIM(SUBSTITUTE(SUBSTITUTE(G187&amp;"",CHAR(160)," ")," "," ")))),N("AC36"))</f>
        <v/>
      </c>
      <c r="AG187" s="244" t="s">
        <v>60</v>
      </c>
    </row>
    <row r="188" spans="1:33" ht="24" customHeight="1" x14ac:dyDescent="0.25">
      <c r="A188" s="126" t="str">
        <f>IF(1=1,IF(E188="","",A157),N("A37"))</f>
        <v/>
      </c>
      <c r="B188" s="127" t="str">
        <f>IF(1=1,IF(E188="","",B157),N("B37"))</f>
        <v/>
      </c>
      <c r="C188" s="127"/>
      <c r="D188" s="129" t="str">
        <f>IF(ISBLANK(E188),"",LARGE(D157:D187,1)+1)</f>
        <v/>
      </c>
      <c r="E188" s="130"/>
      <c r="F188" s="131"/>
      <c r="G188" s="170"/>
      <c r="H188" s="105"/>
      <c r="I188" s="132" t="str">
        <f>IF(1=1,IF(E188="","",I157),N("H37"))</f>
        <v/>
      </c>
      <c r="J188" s="133" t="str">
        <f>IF(1=1,IF(E188="","",J157),N("I37"))</f>
        <v/>
      </c>
      <c r="K188" s="134" t="str">
        <f>IF(1=1,IF(E188="","",K157),N("J37"))</f>
        <v/>
      </c>
      <c r="L188" s="135" t="str">
        <f>IF(1=1,IF(OR(J188="",O188="",NOT(ISNUMBER(J188)),NOT(ISNUMBER(O188)),J188=0),"",O188/J188),N("L37"))</f>
        <v/>
      </c>
      <c r="M188" s="136" t="str">
        <f>IF(1=1,IF(OR(L188="",NOT(ISNUMBER(F188))),"",F188*L188*IFERROR(INDEX(D384:D428,MATCH(AE188,B384:B428,0)),1)),N("M13"))</f>
        <v/>
      </c>
      <c r="N188" s="137" t="str">
        <f>IF(1=1,IF(F188="","",IF(G188="","",IFERROR(INDEX(E384:E428,MATCH(AE188,B384:B428,0)),G188&amp;""))),N("N6"))</f>
        <v/>
      </c>
      <c r="O188" s="138" t="str">
        <f>IF(1=1,IF(E188="","",O157),N("K37"))</f>
        <v/>
      </c>
      <c r="P188" s="139" t="str">
        <f>IF(1=1,IF(M188="","",IF(AND(ISNUMBER(M188),M188&lt;1,N188="kg"),MAX(1,ROUND(M188*1000,0)),IF(AND(ISNUMBER(M188),M188&lt;1,N188="L"),MAX(1,ROUND(M188*100,0)),ROUND(M188,3)))),N("O37"))</f>
        <v/>
      </c>
      <c r="Q188" s="140" t="str">
        <f>IF(1=1,IF(M188="","",IF(AND(ISNUMBER(M188),M188&lt;1,N188="kg"),"g",IF(AND(ISNUMBER(M188),M188&lt;1,N188="L"),"cl",N188))),N("P37"))</f>
        <v/>
      </c>
      <c r="R188" s="161" t="str">
        <f>IF(1=1,IF(E188="","",IF(F188="","A CONTROLER",IF(NOT(ISNUMBER(F188)),"TEXTE",IF(OR(L188="",L188&lt;=0),"COMMANDE PRINCIPALE INCOMPLETE",IF(G188="","UNITE MANQUANTE",IF(COUNTIF(B384:B428,AE188)=0,"UNITE A CONTROLER","OK")))))),N("Q9"))</f>
        <v/>
      </c>
      <c r="S188" s="105"/>
      <c r="T188" s="141">
        <f t="shared" si="15"/>
        <v>0</v>
      </c>
      <c r="U188" s="133" t="str">
        <f>IF(1=1,IF(E188="","",U157),N("S37"))</f>
        <v/>
      </c>
      <c r="V188" s="133" t="str">
        <f>IF(1=1,IF(E188="","",V157),N("T37"))</f>
        <v/>
      </c>
      <c r="W188" s="135" t="str">
        <f>IF(1=1,IF(OR(U188="",V188="",NOT(ISNUMBER(U188)),NOT(ISNUMBER(V188)),U188=0),"",V188/U188),N("U37"))</f>
        <v/>
      </c>
      <c r="X188" s="136" t="str">
        <f>IF(1=1,IF(OR(W188="",NOT(ISNUMBER(F188))),"",F188*W188*IFERROR(INDEX(D384:D428,MATCH(AE188,B384:B428,0)),1)),N("V7"))</f>
        <v/>
      </c>
      <c r="Y188" s="137" t="str">
        <f>IF(1=1,IF(F188="","",IF(G188="","",IFERROR(INDEX(E384:E428,MATCH(AE188,B384:B428,0)),G188&amp;""))),N("W6"))</f>
        <v/>
      </c>
      <c r="Z188" s="142" t="str">
        <f>IF(1=1,IF(X188="","",IF(AND(ISNUMBER(X188),X188&lt;1,Y188="kg"),MAX(1,ROUND(X188*1000,0)),IF(AND(ISNUMBER(X188),X188&lt;1,Y188="L"),MAX(1,ROUND(X188*100,0)),ROUND(X188,3)))),N("X37"))</f>
        <v/>
      </c>
      <c r="AA188" s="143" t="str">
        <f>IF(1=1,IF(X188="","",IF(AND(ISNUMBER(X188),X188&lt;1,Y188="kg"),"g",IF(AND(ISNUMBER(X188),X188&lt;1,Y188="L"),"cl",Y188))),N("Y37"))</f>
        <v/>
      </c>
      <c r="AB188" s="123" t="str">
        <f>IF(1=1,IF(E188="","",IF(F188="","A CONTROLER",IF(NOT(ISNUMBER(F188)),"TEXTE",IF(OR(W188="",W188&lt;=0),"COMMANDE COUVERTS INCOMPLETE",IF(G188="","UNITE MANQUANTE",IF(COUNTIF(B384:B428,AE188)=0,"UNITE A CONTROLER","OK")))))),N("Z6"))</f>
        <v/>
      </c>
      <c r="AD188" s="144" t="str">
        <f>IF(1=1,IF(E188="","",AD157),N("AB37"))</f>
        <v/>
      </c>
      <c r="AE188" s="125" t="str">
        <f>IF(1=1,IF(G188="","",UPPER(TRIM(SUBSTITUTE(SUBSTITUTE(G188&amp;"",CHAR(160)," ")," "," ")))),N("AC37"))</f>
        <v/>
      </c>
      <c r="AG188" s="244" t="s">
        <v>62</v>
      </c>
    </row>
    <row r="189" spans="1:33" ht="15.75" x14ac:dyDescent="0.25">
      <c r="A189" s="126" t="str">
        <f>IF(1=1,IF(E189="","",A157),N("A38"))</f>
        <v/>
      </c>
      <c r="B189" s="127" t="str">
        <f>IF(1=1,IF(E189="","",B157),N("B38"))</f>
        <v/>
      </c>
      <c r="C189" s="127"/>
      <c r="D189" s="129" t="str">
        <f>IF(ISBLANK(E189),"",LARGE(D157:D188,1)+1)</f>
        <v/>
      </c>
      <c r="E189" s="130"/>
      <c r="F189" s="131"/>
      <c r="G189" s="170"/>
      <c r="H189" s="105"/>
      <c r="I189" s="132" t="str">
        <f>IF(1=1,IF(E189="","",I157),N("H38"))</f>
        <v/>
      </c>
      <c r="J189" s="133" t="str">
        <f>IF(1=1,IF(E189="","",J157),N("I38"))</f>
        <v/>
      </c>
      <c r="K189" s="134" t="str">
        <f>IF(1=1,IF(E189="","",K157),N("J38"))</f>
        <v/>
      </c>
      <c r="L189" s="135" t="str">
        <f>IF(1=1,IF(OR(J189="",O189="",NOT(ISNUMBER(J189)),NOT(ISNUMBER(O189)),J189=0),"",O189/J189),N("L38"))</f>
        <v/>
      </c>
      <c r="M189" s="136" t="str">
        <f>IF(1=1,IF(OR(L189="",NOT(ISNUMBER(F189))),"",F189*L189*IFERROR(INDEX(D384:D428,MATCH(AE189,B384:B428,0)),1)),N("M13"))</f>
        <v/>
      </c>
      <c r="N189" s="137" t="str">
        <f>IF(1=1,IF(F189="","",IF(G189="","",IFERROR(INDEX(E384:E428,MATCH(AE189,B384:B428,0)),G189&amp;""))),N("N6"))</f>
        <v/>
      </c>
      <c r="O189" s="138" t="str">
        <f>IF(1=1,IF(E189="","",O157),N("K38"))</f>
        <v/>
      </c>
      <c r="P189" s="139" t="str">
        <f>IF(1=1,IF(M189="","",IF(AND(ISNUMBER(M189),M189&lt;1,N189="kg"),MAX(1,ROUND(M189*1000,0)),IF(AND(ISNUMBER(M189),M189&lt;1,N189="L"),MAX(1,ROUND(M189*100,0)),ROUND(M189,3)))),N("O38"))</f>
        <v/>
      </c>
      <c r="Q189" s="140" t="str">
        <f>IF(1=1,IF(M189="","",IF(AND(ISNUMBER(M189),M189&lt;1,N189="kg"),"g",IF(AND(ISNUMBER(M189),M189&lt;1,N189="L"),"cl",N189))),N("P38"))</f>
        <v/>
      </c>
      <c r="R189" s="161" t="str">
        <f>IF(1=1,IF(E189="","",IF(F189="","A CONTROLER",IF(NOT(ISNUMBER(F189)),"TEXTE",IF(OR(L189="",L189&lt;=0),"COMMANDE PRINCIPALE INCOMPLETE",IF(G189="","UNITE MANQUANTE",IF(COUNTIF(B384:B428,AE189)=0,"UNITE A CONTROLER","OK")))))),N("Q9"))</f>
        <v/>
      </c>
      <c r="S189" s="105"/>
      <c r="T189" s="141">
        <f t="shared" si="15"/>
        <v>0</v>
      </c>
      <c r="U189" s="133" t="str">
        <f>IF(1=1,IF(E189="","",U157),N("S38"))</f>
        <v/>
      </c>
      <c r="V189" s="133" t="str">
        <f>IF(1=1,IF(E189="","",V157),N("T38"))</f>
        <v/>
      </c>
      <c r="W189" s="135" t="str">
        <f>IF(1=1,IF(OR(U189="",V189="",NOT(ISNUMBER(U189)),NOT(ISNUMBER(V189)),U189=0),"",V189/U189),N("U38"))</f>
        <v/>
      </c>
      <c r="X189" s="136" t="str">
        <f>IF(1=1,IF(OR(W189="",NOT(ISNUMBER(F189))),"",F189*W189*IFERROR(INDEX(D384:D428,MATCH(AE189,B384:B428,0)),1)),N("V7"))</f>
        <v/>
      </c>
      <c r="Y189" s="137" t="str">
        <f>IF(1=1,IF(F189="","",IF(G189="","",IFERROR(INDEX(E384:E428,MATCH(AE189,B384:B428,0)),G189&amp;""))),N("W6"))</f>
        <v/>
      </c>
      <c r="Z189" s="142" t="str">
        <f>IF(1=1,IF(X189="","",IF(AND(ISNUMBER(X189),X189&lt;1,Y189="kg"),MAX(1,ROUND(X189*1000,0)),IF(AND(ISNUMBER(X189),X189&lt;1,Y189="L"),MAX(1,ROUND(X189*100,0)),ROUND(X189,3)))),N("X38"))</f>
        <v/>
      </c>
      <c r="AA189" s="143" t="str">
        <f>IF(1=1,IF(X189="","",IF(AND(ISNUMBER(X189),X189&lt;1,Y189="kg"),"g",IF(AND(ISNUMBER(X189),X189&lt;1,Y189="L"),"cl",Y189))),N("Y38"))</f>
        <v/>
      </c>
      <c r="AB189" s="123" t="str">
        <f>IF(1=1,IF(E189="","",IF(F189="","A CONTROLER",IF(NOT(ISNUMBER(F189)),"TEXTE",IF(OR(W189="",W189&lt;=0),"COMMANDE COUVERTS INCOMPLETE",IF(G189="","UNITE MANQUANTE",IF(COUNTIF(B384:B428,AE189)=0,"UNITE A CONTROLER","OK")))))),N("Z6"))</f>
        <v/>
      </c>
      <c r="AD189" s="144" t="str">
        <f>IF(1=1,IF(E189="","",AD157),N("AB38"))</f>
        <v/>
      </c>
      <c r="AE189" s="125" t="str">
        <f>IF(1=1,IF(G189="","",UPPER(TRIM(SUBSTITUTE(SUBSTITUTE(G189&amp;"",CHAR(160)," ")," "," ")))),N("AC38"))</f>
        <v/>
      </c>
      <c r="AG189" s="244" t="s">
        <v>64</v>
      </c>
    </row>
    <row r="190" spans="1:33" ht="15.75" x14ac:dyDescent="0.25">
      <c r="A190" s="126" t="str">
        <f>IF(1=1,IF(E190="","",A157),N("A39"))</f>
        <v/>
      </c>
      <c r="B190" s="127" t="str">
        <f>IF(1=1,IF(E190="","",B157),N("B39"))</f>
        <v/>
      </c>
      <c r="C190" s="127"/>
      <c r="D190" s="129" t="str">
        <f>IF(ISBLANK(E190),"",LARGE(D157:D189,1)+1)</f>
        <v/>
      </c>
      <c r="E190" s="130"/>
      <c r="F190" s="131"/>
      <c r="G190" s="170"/>
      <c r="H190" s="105"/>
      <c r="I190" s="132" t="str">
        <f>IF(1=1,IF(E190="","",I157),N("H39"))</f>
        <v/>
      </c>
      <c r="J190" s="133" t="str">
        <f>IF(1=1,IF(E190="","",J157),N("I39"))</f>
        <v/>
      </c>
      <c r="K190" s="134" t="str">
        <f>IF(1=1,IF(E190="","",K157),N("J39"))</f>
        <v/>
      </c>
      <c r="L190" s="135" t="str">
        <f>IF(1=1,IF(OR(J190="",O190="",NOT(ISNUMBER(J190)),NOT(ISNUMBER(O190)),J190=0),"",O190/J190),N("L39"))</f>
        <v/>
      </c>
      <c r="M190" s="136" t="str">
        <f>IF(1=1,IF(OR(L190="",NOT(ISNUMBER(F190))),"",F190*L190*IFERROR(INDEX(D384:D428,MATCH(AE190,B384:B428,0)),1)),N("M13"))</f>
        <v/>
      </c>
      <c r="N190" s="137" t="str">
        <f>IF(1=1,IF(F190="","",IF(G190="","",IFERROR(INDEX(E384:E428,MATCH(AE190,B384:B428,0)),G190&amp;""))),N("N6"))</f>
        <v/>
      </c>
      <c r="O190" s="138" t="str">
        <f>IF(1=1,IF(E190="","",O157),N("K39"))</f>
        <v/>
      </c>
      <c r="P190" s="139" t="str">
        <f>IF(1=1,IF(M190="","",IF(AND(ISNUMBER(M190),M190&lt;1,N190="kg"),MAX(1,ROUND(M190*1000,0)),IF(AND(ISNUMBER(M190),M190&lt;1,N190="L"),MAX(1,ROUND(M190*100,0)),ROUND(M190,3)))),N("O39"))</f>
        <v/>
      </c>
      <c r="Q190" s="140" t="str">
        <f>IF(1=1,IF(M190="","",IF(AND(ISNUMBER(M190),M190&lt;1,N190="kg"),"g",IF(AND(ISNUMBER(M190),M190&lt;1,N190="L"),"cl",N190))),N("P39"))</f>
        <v/>
      </c>
      <c r="R190" s="161" t="str">
        <f>IF(1=1,IF(E190="","",IF(F190="","A CONTROLER",IF(NOT(ISNUMBER(F190)),"TEXTE",IF(OR(L190="",L190&lt;=0),"COMMANDE PRINCIPALE INCOMPLETE",IF(G190="","UNITE MANQUANTE",IF(COUNTIF(B384:B428,AE190)=0,"UNITE A CONTROLER","OK")))))),N("Q9"))</f>
        <v/>
      </c>
      <c r="S190" s="105"/>
      <c r="T190" s="141">
        <f t="shared" si="15"/>
        <v>0</v>
      </c>
      <c r="U190" s="133" t="str">
        <f>IF(1=1,IF(E190="","",U157),N("S39"))</f>
        <v/>
      </c>
      <c r="V190" s="133" t="str">
        <f>IF(1=1,IF(E190="","",V157),N("T39"))</f>
        <v/>
      </c>
      <c r="W190" s="135" t="str">
        <f>IF(1=1,IF(OR(U190="",V190="",NOT(ISNUMBER(U190)),NOT(ISNUMBER(V190)),U190=0),"",V190/U190),N("U39"))</f>
        <v/>
      </c>
      <c r="X190" s="136" t="str">
        <f>IF(1=1,IF(OR(W190="",NOT(ISNUMBER(F190))),"",F190*W190*IFERROR(INDEX(D384:D428,MATCH(AE190,B384:B428,0)),1)),N("V7"))</f>
        <v/>
      </c>
      <c r="Y190" s="137" t="str">
        <f>IF(1=1,IF(F190="","",IF(G190="","",IFERROR(INDEX(E384:E428,MATCH(AE190,B384:B428,0)),G190&amp;""))),N("W6"))</f>
        <v/>
      </c>
      <c r="Z190" s="142" t="str">
        <f>IF(1=1,IF(X190="","",IF(AND(ISNUMBER(X190),X190&lt;1,Y190="kg"),MAX(1,ROUND(X190*1000,0)),IF(AND(ISNUMBER(X190),X190&lt;1,Y190="L"),MAX(1,ROUND(X190*100,0)),ROUND(X190,3)))),N("X39"))</f>
        <v/>
      </c>
      <c r="AA190" s="143" t="str">
        <f>IF(1=1,IF(X190="","",IF(AND(ISNUMBER(X190),X190&lt;1,Y190="kg"),"g",IF(AND(ISNUMBER(X190),X190&lt;1,Y190="L"),"cl",Y190))),N("Y39"))</f>
        <v/>
      </c>
      <c r="AB190" s="123" t="str">
        <f>IF(1=1,IF(E190="","",IF(F190="","A CONTROLER",IF(NOT(ISNUMBER(F190)),"TEXTE",IF(OR(W190="",W190&lt;=0),"COMMANDE COUVERTS INCOMPLETE",IF(G190="","UNITE MANQUANTE",IF(COUNTIF(B384:B428,AE190)=0,"UNITE A CONTROLER","OK")))))),N("Z6"))</f>
        <v/>
      </c>
      <c r="AD190" s="144" t="str">
        <f>IF(1=1,IF(E190="","",AD157),N("AB39"))</f>
        <v/>
      </c>
      <c r="AE190" s="125" t="str">
        <f>IF(1=1,IF(G190="","",UPPER(TRIM(SUBSTITUTE(SUBSTITUTE(G190&amp;"",CHAR(160)," ")," "," ")))),N("AC39"))</f>
        <v/>
      </c>
      <c r="AG190" s="244" t="s">
        <v>66</v>
      </c>
    </row>
    <row r="191" spans="1:33" ht="15.75" x14ac:dyDescent="0.25">
      <c r="A191" s="126" t="str">
        <f>IF(1=1,IF(E191="","",A157),N("A40"))</f>
        <v/>
      </c>
      <c r="B191" s="127" t="str">
        <f>IF(1=1,IF(E191="","",B157),N("B40"))</f>
        <v/>
      </c>
      <c r="C191" s="127"/>
      <c r="D191" s="129" t="str">
        <f>IF(ISBLANK(E191),"",LARGE(D157:D190,1)+1)</f>
        <v/>
      </c>
      <c r="E191" s="130"/>
      <c r="F191" s="131"/>
      <c r="G191" s="170"/>
      <c r="H191" s="105"/>
      <c r="I191" s="132" t="str">
        <f>IF(1=1,IF(E191="","",I157),N("H40"))</f>
        <v/>
      </c>
      <c r="J191" s="133" t="str">
        <f>IF(1=1,IF(E191="","",J157),N("I40"))</f>
        <v/>
      </c>
      <c r="K191" s="134" t="str">
        <f>IF(1=1,IF(E191="","",K157),N("J40"))</f>
        <v/>
      </c>
      <c r="L191" s="135" t="str">
        <f>IF(1=1,IF(OR(J191="",O191="",NOT(ISNUMBER(J191)),NOT(ISNUMBER(O191)),J191=0),"",O191/J191),N("L40"))</f>
        <v/>
      </c>
      <c r="M191" s="136" t="str">
        <f>IF(1=1,IF(OR(L191="",NOT(ISNUMBER(F191))),"",F191*L191*IFERROR(INDEX(D384:D428,MATCH(AE191,B384:B428,0)),1)),N("M13"))</f>
        <v/>
      </c>
      <c r="N191" s="137" t="str">
        <f>IF(1=1,IF(F191="","",IF(G191="","",IFERROR(INDEX(E384:E428,MATCH(AE191,B384:B428,0)),G191&amp;""))),N("N6"))</f>
        <v/>
      </c>
      <c r="O191" s="138" t="str">
        <f>IF(1=1,IF(E191="","",O157),N("K40"))</f>
        <v/>
      </c>
      <c r="P191" s="139" t="str">
        <f>IF(1=1,IF(M191="","",IF(AND(ISNUMBER(M191),M191&lt;1,N191="kg"),MAX(1,ROUND(M191*1000,0)),IF(AND(ISNUMBER(M191),M191&lt;1,N191="L"),MAX(1,ROUND(M191*100,0)),ROUND(M191,3)))),N("O40"))</f>
        <v/>
      </c>
      <c r="Q191" s="140" t="str">
        <f>IF(1=1,IF(M191="","",IF(AND(ISNUMBER(M191),M191&lt;1,N191="kg"),"g",IF(AND(ISNUMBER(M191),M191&lt;1,N191="L"),"cl",N191))),N("P40"))</f>
        <v/>
      </c>
      <c r="R191" s="161" t="str">
        <f>IF(1=1,IF(E191="","",IF(F191="","A CONTROLER",IF(NOT(ISNUMBER(F191)),"TEXTE",IF(OR(L191="",L191&lt;=0),"COMMANDE PRINCIPALE INCOMPLETE",IF(G191="","UNITE MANQUANTE",IF(COUNTIF(B384:B428,AE191)=0,"UNITE A CONTROLER","OK")))))),N("Q9"))</f>
        <v/>
      </c>
      <c r="S191" s="105"/>
      <c r="T191" s="141">
        <f t="shared" si="15"/>
        <v>0</v>
      </c>
      <c r="U191" s="133" t="str">
        <f>IF(1=1,IF(E191="","",U157),N("S40"))</f>
        <v/>
      </c>
      <c r="V191" s="133" t="str">
        <f>IF(1=1,IF(E191="","",V157),N("T40"))</f>
        <v/>
      </c>
      <c r="W191" s="135" t="str">
        <f>IF(1=1,IF(OR(U191="",V191="",NOT(ISNUMBER(U191)),NOT(ISNUMBER(V191)),U191=0),"",V191/U191),N("U40"))</f>
        <v/>
      </c>
      <c r="X191" s="136" t="str">
        <f>IF(1=1,IF(OR(W191="",NOT(ISNUMBER(F191))),"",F191*W191*IFERROR(INDEX(D384:D428,MATCH(AE191,B384:B428,0)),1)),N("V7"))</f>
        <v/>
      </c>
      <c r="Y191" s="137" t="str">
        <f>IF(1=1,IF(F191="","",IF(G191="","",IFERROR(INDEX(E384:E428,MATCH(AE191,B384:B428,0)),G191&amp;""))),N("W6"))</f>
        <v/>
      </c>
      <c r="Z191" s="142" t="str">
        <f>IF(1=1,IF(X191="","",IF(AND(ISNUMBER(X191),X191&lt;1,Y191="kg"),MAX(1,ROUND(X191*1000,0)),IF(AND(ISNUMBER(X191),X191&lt;1,Y191="L"),MAX(1,ROUND(X191*100,0)),ROUND(X191,3)))),N("X40"))</f>
        <v/>
      </c>
      <c r="AA191" s="143" t="str">
        <f>IF(1=1,IF(X191="","",IF(AND(ISNUMBER(X191),X191&lt;1,Y191="kg"),"g",IF(AND(ISNUMBER(X191),X191&lt;1,Y191="L"),"cl",Y191))),N("Y40"))</f>
        <v/>
      </c>
      <c r="AB191" s="123" t="str">
        <f>IF(1=1,IF(E191="","",IF(F191="","A CONTROLER",IF(NOT(ISNUMBER(F191)),"TEXTE",IF(OR(W191="",W191&lt;=0),"COMMANDE COUVERTS INCOMPLETE",IF(G191="","UNITE MANQUANTE",IF(COUNTIF(B384:B428,AE191)=0,"UNITE A CONTROLER","OK")))))),N("Z6"))</f>
        <v/>
      </c>
      <c r="AD191" s="144" t="str">
        <f>IF(1=1,IF(E191="","",AD157),N("AB40"))</f>
        <v/>
      </c>
      <c r="AE191" s="125" t="str">
        <f>IF(1=1,IF(G191="","",UPPER(TRIM(SUBSTITUTE(SUBSTITUTE(G191&amp;"",CHAR(160)," ")," "," ")))),N("AC40"))</f>
        <v/>
      </c>
      <c r="AG191" s="244" t="s">
        <v>68</v>
      </c>
    </row>
    <row r="192" spans="1:33" ht="23.25" x14ac:dyDescent="0.25">
      <c r="A192" s="85"/>
      <c r="B192" s="86" t="s">
        <v>227</v>
      </c>
      <c r="C192" s="87"/>
      <c r="D192" s="87" t="s">
        <v>228</v>
      </c>
      <c r="E192" s="87"/>
      <c r="F192" s="87"/>
      <c r="G192" s="87"/>
      <c r="H192" s="88"/>
      <c r="I192" s="87"/>
      <c r="J192" s="87"/>
      <c r="K192" s="87"/>
      <c r="L192" s="87"/>
      <c r="M192" s="87"/>
      <c r="N192" s="87"/>
      <c r="O192" s="87"/>
      <c r="P192" s="87" t="str">
        <f>D192</f>
        <v>HORS D'ŒUVRES - FROIDS</v>
      </c>
      <c r="Q192" s="87"/>
      <c r="R192" s="87"/>
      <c r="S192" s="88"/>
      <c r="T192" s="89" t="s">
        <v>664</v>
      </c>
      <c r="U192" s="90" cm="1">
        <f t="array" ref="U192">SUMPRODUCT(LEN(E194:E228)-LEN(SUBSTITUTE(E194:E228,"*","")))</f>
        <v>0</v>
      </c>
      <c r="V192" s="87"/>
      <c r="W192" s="87" t="str">
        <f>D192</f>
        <v>HORS D'ŒUVRES - FROIDS</v>
      </c>
      <c r="X192" s="87"/>
      <c r="Y192" s="87"/>
      <c r="Z192" s="87"/>
      <c r="AA192" s="87"/>
      <c r="AB192" s="87"/>
      <c r="AC192" s="87"/>
      <c r="AD192" s="87"/>
      <c r="AE192" s="91" t="str">
        <f>B194</f>
        <v>NOM DE LA RECETTE À SAISIR</v>
      </c>
      <c r="AG192" s="244" t="s">
        <v>70</v>
      </c>
    </row>
    <row r="193" spans="1:33" ht="32.25" thickBot="1" x14ac:dyDescent="0.3">
      <c r="A193" s="92" t="s">
        <v>155</v>
      </c>
      <c r="B193" s="92" t="s">
        <v>1</v>
      </c>
      <c r="C193" s="92"/>
      <c r="D193" s="92" t="s">
        <v>2</v>
      </c>
      <c r="E193" s="92" t="s">
        <v>117</v>
      </c>
      <c r="F193" s="92" t="s">
        <v>3</v>
      </c>
      <c r="G193" s="92" t="s">
        <v>4</v>
      </c>
      <c r="H193" s="81"/>
      <c r="I193" s="157" t="s">
        <v>5</v>
      </c>
      <c r="J193" s="92" t="s">
        <v>114</v>
      </c>
      <c r="K193" s="92" t="s">
        <v>4</v>
      </c>
      <c r="L193" s="92" t="s">
        <v>6</v>
      </c>
      <c r="M193" s="94" t="s">
        <v>7</v>
      </c>
      <c r="N193" s="94" t="s">
        <v>116</v>
      </c>
      <c r="O193" s="95" t="s">
        <v>115</v>
      </c>
      <c r="P193" s="96" t="s">
        <v>8</v>
      </c>
      <c r="Q193" s="97" t="s">
        <v>9</v>
      </c>
      <c r="R193" s="92" t="s">
        <v>10</v>
      </c>
      <c r="S193" s="81"/>
      <c r="T193" s="92" t="s">
        <v>117</v>
      </c>
      <c r="U193" s="98" t="s">
        <v>11</v>
      </c>
      <c r="V193" s="95" t="s">
        <v>12</v>
      </c>
      <c r="W193" s="92" t="s">
        <v>13</v>
      </c>
      <c r="X193" s="94" t="s">
        <v>7</v>
      </c>
      <c r="Y193" s="94" t="s">
        <v>116</v>
      </c>
      <c r="Z193" s="99" t="s">
        <v>8</v>
      </c>
      <c r="AA193" s="97" t="s">
        <v>9</v>
      </c>
      <c r="AB193" s="99" t="s">
        <v>10</v>
      </c>
      <c r="AC193" s="240"/>
      <c r="AD193" s="92" t="s">
        <v>14</v>
      </c>
      <c r="AE193" s="92" t="s">
        <v>15</v>
      </c>
      <c r="AG193" s="244" t="s">
        <v>72</v>
      </c>
    </row>
    <row r="194" spans="1:33" ht="18.75" x14ac:dyDescent="0.25">
      <c r="A194" s="158" t="s">
        <v>5640</v>
      </c>
      <c r="B194" s="101" t="s">
        <v>20</v>
      </c>
      <c r="C194" s="101"/>
      <c r="D194" s="102">
        <v>0</v>
      </c>
      <c r="E194" s="103" t="s">
        <v>21</v>
      </c>
      <c r="F194" s="104">
        <v>10</v>
      </c>
      <c r="G194" s="8" t="s">
        <v>119</v>
      </c>
      <c r="H194" s="105"/>
      <c r="I194" s="106" t="str">
        <f>E194</f>
        <v>ÉLÉMENT PRINCIPAL À SAISIR</v>
      </c>
      <c r="J194" s="107">
        <f>F194</f>
        <v>10</v>
      </c>
      <c r="K194" s="108" t="str">
        <f>G194</f>
        <v>Quoi ?</v>
      </c>
      <c r="L194" s="109">
        <f>IF(1=1,IF(OR(J194="",O194="",NOT(ISNUMBER(J194)),NOT(ISNUMBER(O194)),J194=0),"",O194/J194),N("L6"))</f>
        <v>15</v>
      </c>
      <c r="M194" s="110">
        <f>IF(1=1,IF(OR(L194="",NOT(ISNUMBER(F194))),"",F194*L194*IFERROR(INDEX(D384:D428,MATCH(AE194,B384:B428,0)),1)),N("M13"))</f>
        <v>150</v>
      </c>
      <c r="N194" s="111" t="str">
        <f>IF(1=1,IF(F194="","",IF(G194="","",IFERROR(INDEX(E384:E428,MATCH(AE194,B384:B428,0)),G194&amp;""))),N("N6"))</f>
        <v>Quoi ?</v>
      </c>
      <c r="O194" s="112">
        <v>150</v>
      </c>
      <c r="P194" s="113">
        <f>IF(1=1,IF(M194="","",IF(AND(ISNUMBER(M194),M194&lt;1,N194="kg"),MAX(1,ROUND(M194*1000,0)),IF(AND(ISNUMBER(M194),M194&lt;1,N194="L"),MAX(1,ROUND(M194*100,0)),ROUND(M194,3)))),N("O6"))</f>
        <v>150</v>
      </c>
      <c r="Q194" s="114" t="str">
        <f>IF(1=1,IF(M194="","",IF(AND(ISNUMBER(M194),M194&lt;1,N194="kg"),"g",IF(AND(ISNUMBER(M194),M194&lt;1,N194="L"),"cl",N194))),N("P6"))</f>
        <v>Quoi ?</v>
      </c>
      <c r="R194" s="115" t="str">
        <f>IF(1=1,IF(E194="","",IF(F194="","A CONTROLER",IF(NOT(ISNUMBER(F194)),"TEXTE",IF(OR(L194="",L194&lt;=0),"COMMANDE PRINCIPALE INCOMPLETE",IF(G194="","UNITE MANQUANTE",IF(COUNTIF(B384:B428,AE194)=0,"UNITE A CONTROLER","OK")))))),N("Q9"))</f>
        <v>UNITE A CONTROLER</v>
      </c>
      <c r="S194" s="105"/>
      <c r="T194" s="159" t="str">
        <f>B194</f>
        <v>NOM DE LA RECETTE À SAISIR</v>
      </c>
      <c r="U194" s="117">
        <v>100</v>
      </c>
      <c r="V194" s="112">
        <v>150</v>
      </c>
      <c r="W194" s="118">
        <f>IF(1=1,IF(OR(U194="",V194="",NOT(ISNUMBER(U194)),NOT(ISNUMBER(V194)),U194=0),"",V194/U194),N("U6"))</f>
        <v>1.5</v>
      </c>
      <c r="X194" s="119">
        <f>IF(1=1,IF(OR(W194="",NOT(ISNUMBER(F194))),"",F194*W194*IFERROR(INDEX(D384:D428,MATCH(AE194,B384:B428,0)),1)),N("V7"))</f>
        <v>15</v>
      </c>
      <c r="Y194" s="120" t="str">
        <f>IF(1=1,IF(F194="","",IF(G194="","",IFERROR(INDEX(E384:E428,MATCH(AE194,B384:B428,0)),G194&amp;""))),N("W6"))</f>
        <v>Quoi ?</v>
      </c>
      <c r="Z194" s="121">
        <f>IF(1=1,IF(X194="","",IF(AND(ISNUMBER(X194),X194&lt;1,Y194="kg"),MAX(1,ROUND(X194*1000,0)),IF(AND(ISNUMBER(X194),X194&lt;1,Y194="L"),MAX(1,ROUND(X194*100,0)),ROUND(X194,3)))),N("X6"))</f>
        <v>15</v>
      </c>
      <c r="AA194" s="122" t="str">
        <f>IF(1=1,IF(X194="","",IF(AND(ISNUMBER(X194),X194&lt;1,Y194="kg"),"g",IF(AND(ISNUMBER(X194),X194&lt;1,Y194="L"),"cl",Y194))),N("Y6"))</f>
        <v>Quoi ?</v>
      </c>
      <c r="AB194" s="123" t="str">
        <f>IF(1=1,IF(E194="","",IF(F194="","A CONTROLER",IF(NOT(ISNUMBER(F194)),"TEXTE",IF(OR(W194="",W194&lt;=0),"COMMANDE COUVERTS INCOMPLETE",IF(G194="","UNITE MANQUANTE",IF(COUNTIF(B384:B428,AE194)=0,"UNITE A CONTROLER","OK")))))),N("Z6"))</f>
        <v>UNITE A CONTROLER</v>
      </c>
      <c r="AD194" s="124">
        <v>62</v>
      </c>
      <c r="AE194" s="125" t="str">
        <f>IF(1=1,IF(G194="","",UPPER(TRIM(SUBSTITUTE(SUBSTITUTE(G194&amp;"",CHAR(160)," ")," "," ")))),N("AC6"))</f>
        <v>QUOI ?</v>
      </c>
      <c r="AG194" s="244" t="s">
        <v>74</v>
      </c>
    </row>
    <row r="195" spans="1:33" ht="15.75" x14ac:dyDescent="0.25">
      <c r="A195" s="160" t="str">
        <f>IF(1=1,IF(E195="","",A194),N("A7"))</f>
        <v/>
      </c>
      <c r="B195" s="127" t="str">
        <f>IF(1=1,IF(E195="","",B194),N("B7"))</f>
        <v/>
      </c>
      <c r="C195" s="128"/>
      <c r="D195" s="129" t="str">
        <f>IF(ISBLANK(E195),"",LARGE(D194:D194,1)+1)</f>
        <v/>
      </c>
      <c r="E195" s="130"/>
      <c r="F195" s="131"/>
      <c r="G195" s="170"/>
      <c r="H195" s="105"/>
      <c r="I195" s="132" t="str">
        <f>IF(1=1,IF(E195="","",I194),N("H7"))</f>
        <v/>
      </c>
      <c r="J195" s="133" t="str">
        <f>IF(1=1,IF(E195="","",J194),N("I7"))</f>
        <v/>
      </c>
      <c r="K195" s="134" t="str">
        <f>IF(1=1,IF(E195="","",K194),N("J7"))</f>
        <v/>
      </c>
      <c r="L195" s="135" t="str">
        <f>IF(1=1,IF(OR(J195="",O195="",NOT(ISNUMBER(J195)),NOT(ISNUMBER(O195)),J195=0),"",O195/J195),N("L7"))</f>
        <v/>
      </c>
      <c r="M195" s="136" t="str">
        <f>IF(1=1,IF(OR(L195="",NOT(ISNUMBER(F195))),"",F195*L195*IFERROR(INDEX(D384:D428,MATCH(AE195,B384:B428,0)),1)),N("M13"))</f>
        <v/>
      </c>
      <c r="N195" s="137" t="str">
        <f>IF(1=1,IF(F195="","",IF(G195="","",IFERROR(INDEX(E384:E428,MATCH(AE195,B384:B428,0)),G195&amp;""))),N("N6"))</f>
        <v/>
      </c>
      <c r="O195" s="138" t="str">
        <f>IF(1=1,IF(E195="","",O194),N("K7"))</f>
        <v/>
      </c>
      <c r="P195" s="139" t="str">
        <f>IF(1=1,IF(M195="","",IF(AND(ISNUMBER(M195),M195&lt;1,N195="kg"),MAX(1,ROUND(M195*1000,0)),IF(AND(ISNUMBER(M195),M195&lt;1,N195="L"),MAX(1,ROUND(M195*100,0)),ROUND(M195,3)))),N("O7"))</f>
        <v/>
      </c>
      <c r="Q195" s="140" t="str">
        <f>IF(1=1,IF(M195="","",IF(AND(ISNUMBER(M195),M195&lt;1,N195="kg"),"g",IF(AND(ISNUMBER(M195),M195&lt;1,N195="L"),"cl",N195))),N("P7"))</f>
        <v/>
      </c>
      <c r="R195" s="161" t="str">
        <f>IF(1=1,IF(E195="","",IF(F195="","A CONTROLER",IF(NOT(ISNUMBER(F195)),"TEXTE",IF(OR(L195="",L195&lt;=0),"COMMANDE PRINCIPALE INCOMPLETE",IF(G195="","UNITE MANQUANTE",IF(COUNTIF(B384:B428,AE195)=0,"UNITE A CONTROLER","OK")))))),N("Q9"))</f>
        <v/>
      </c>
      <c r="S195" s="105"/>
      <c r="T195" s="141">
        <f t="shared" ref="T195:T228" si="16">E195</f>
        <v>0</v>
      </c>
      <c r="U195" s="133" t="str">
        <f>IF(1=1,IF(E195="","",U194),N("S7"))</f>
        <v/>
      </c>
      <c r="V195" s="133" t="str">
        <f>IF(1=1,IF(E195="","",V194),N("T7"))</f>
        <v/>
      </c>
      <c r="W195" s="135" t="str">
        <f>IF(1=1,IF(OR(U195="",V195="",NOT(ISNUMBER(U195)),NOT(ISNUMBER(V195)),U195=0),"",V195/U195),N("U7"))</f>
        <v/>
      </c>
      <c r="X195" s="136" t="str">
        <f>IF(1=1,IF(OR(W195="",NOT(ISNUMBER(F195))),"",F195*W195*IFERROR(INDEX(D384:D428,MATCH(AE195,B384:B428,0)),1)),N("V7"))</f>
        <v/>
      </c>
      <c r="Y195" s="137" t="str">
        <f>IF(1=1,IF(F195="","",IF(G195="","",IFERROR(INDEX(E384:E428,MATCH(AE195,B384:B428,0)),G195&amp;""))),N("W6"))</f>
        <v/>
      </c>
      <c r="Z195" s="142" t="str">
        <f>IF(1=1,IF(X195="","",IF(AND(ISNUMBER(X195),X195&lt;1,Y195="kg"),MAX(1,ROUND(X195*1000,0)),IF(AND(ISNUMBER(X195),X195&lt;1,Y195="L"),MAX(1,ROUND(X195*100,0)),ROUND(X195,3)))),N("X7"))</f>
        <v/>
      </c>
      <c r="AA195" s="143" t="str">
        <f>IF(1=1,IF(X195="","",IF(AND(ISNUMBER(X195),X195&lt;1,Y195="kg"),"g",IF(AND(ISNUMBER(X195),X195&lt;1,Y195="L"),"cl",Y195))),N("Y7"))</f>
        <v/>
      </c>
      <c r="AB195" s="123" t="str">
        <f>IF(1=1,IF(E195="","",IF(F195="","A CONTROLER",IF(NOT(ISNUMBER(F195)),"TEXTE",IF(OR(W195="",W195&lt;=0),"COMMANDE COUVERTS INCOMPLETE",IF(G195="","UNITE MANQUANTE",IF(COUNTIF(B384:B428,AE195)=0,"UNITE A CONTROLER","OK")))))),N("Z6"))</f>
        <v/>
      </c>
      <c r="AD195" s="144" t="str">
        <f>IF(1=1,IF(E195="","",AD194),N("AB7"))</f>
        <v/>
      </c>
      <c r="AE195" s="125" t="str">
        <f>IF(1=1,IF(G195="","",UPPER(TRIM(SUBSTITUTE(SUBSTITUTE(G195&amp;"",CHAR(160)," ")," "," ")))),N("AC7"))</f>
        <v/>
      </c>
      <c r="AG195" s="244" t="s">
        <v>76</v>
      </c>
    </row>
    <row r="196" spans="1:33" ht="15.75" x14ac:dyDescent="0.25">
      <c r="A196" s="160" t="str">
        <f>IF(1=1,IF(E196="","",A194),N("A8"))</f>
        <v/>
      </c>
      <c r="B196" s="127" t="str">
        <f>IF(1=1,IF(E196="","",B194),N("B8"))</f>
        <v/>
      </c>
      <c r="C196" s="128"/>
      <c r="D196" s="129" t="str">
        <f>IF(ISBLANK(E196),"",LARGE(D194:D195,1)+1)</f>
        <v/>
      </c>
      <c r="E196" s="130"/>
      <c r="F196" s="131"/>
      <c r="G196" s="170"/>
      <c r="H196" s="105"/>
      <c r="I196" s="132" t="str">
        <f>IF(1=1,IF(E196="","",I194),N("H8"))</f>
        <v/>
      </c>
      <c r="J196" s="133" t="str">
        <f>IF(1=1,IF(E196="","",J194),N("I8"))</f>
        <v/>
      </c>
      <c r="K196" s="134" t="str">
        <f>IF(1=1,IF(E196="","",K194),N("J8"))</f>
        <v/>
      </c>
      <c r="L196" s="135" t="str">
        <f>IF(1=1,IF(OR(J196="",O196="",NOT(ISNUMBER(J196)),NOT(ISNUMBER(O196)),J196=0),"",O196/J196),N("L8"))</f>
        <v/>
      </c>
      <c r="M196" s="136" t="str">
        <f>IF(1=1,IF(OR(L196="",NOT(ISNUMBER(F196))),"",F196*L196*IFERROR(INDEX(D384:D428,MATCH(AE196,B384:B428,0)),1)),N("M13"))</f>
        <v/>
      </c>
      <c r="N196" s="137" t="str">
        <f>IF(1=1,IF(F196="","",IF(G196="","",IFERROR(INDEX(E384:E428,MATCH(AE196,B384:B428,0)),G196&amp;""))),N("N6"))</f>
        <v/>
      </c>
      <c r="O196" s="138" t="str">
        <f>IF(1=1,IF(E196="","",O194),N("K8"))</f>
        <v/>
      </c>
      <c r="P196" s="139" t="str">
        <f>IF(1=1,IF(M196="","",IF(AND(ISNUMBER(M196),M196&lt;1,N196="kg"),MAX(1,ROUND(M196*1000,0)),IF(AND(ISNUMBER(M196),M196&lt;1,N196="L"),MAX(1,ROUND(M196*100,0)),ROUND(M196,3)))),N("O8"))</f>
        <v/>
      </c>
      <c r="Q196" s="140" t="str">
        <f>IF(1=1,IF(M196="","",IF(AND(ISNUMBER(M196),M196&lt;1,N196="kg"),"g",IF(AND(ISNUMBER(M196),M196&lt;1,N196="L"),"cl",N196))),N("P8"))</f>
        <v/>
      </c>
      <c r="R196" s="161" t="str">
        <f>IF(1=1,IF(E196="","",IF(F196="","A CONTROLER",IF(NOT(ISNUMBER(F196)),"TEXTE",IF(OR(L196="",L196&lt;=0),"COMMANDE PRINCIPALE INCOMPLETE",IF(G196="","UNITE MANQUANTE",IF(COUNTIF(B384:B428,AE196)=0,"UNITE A CONTROLER","OK")))))),N("Q9"))</f>
        <v/>
      </c>
      <c r="S196" s="105"/>
      <c r="T196" s="141">
        <f t="shared" si="16"/>
        <v>0</v>
      </c>
      <c r="U196" s="133" t="str">
        <f>IF(1=1,IF(E196="","",U194),N("S8"))</f>
        <v/>
      </c>
      <c r="V196" s="133" t="str">
        <f>IF(1=1,IF(E196="","",V194),N("T8"))</f>
        <v/>
      </c>
      <c r="W196" s="135" t="str">
        <f>IF(1=1,IF(OR(U196="",V196="",NOT(ISNUMBER(U196)),NOT(ISNUMBER(V196)),U196=0),"",V196/U196),N("U8"))</f>
        <v/>
      </c>
      <c r="X196" s="136" t="str">
        <f>IF(1=1,IF(OR(W196="",NOT(ISNUMBER(F196))),"",F196*W196*IFERROR(INDEX(D384:D428,MATCH(AE196,B384:B428,0)),1)),N("V7"))</f>
        <v/>
      </c>
      <c r="Y196" s="137" t="str">
        <f>IF(1=1,IF(F196="","",IF(G196="","",IFERROR(INDEX(E384:E428,MATCH(AE196,B384:B428,0)),G196&amp;""))),N("W6"))</f>
        <v/>
      </c>
      <c r="Z196" s="142" t="str">
        <f>IF(1=1,IF(X196="","",IF(AND(ISNUMBER(X196),X196&lt;1,Y196="kg"),MAX(1,ROUND(X196*1000,0)),IF(AND(ISNUMBER(X196),X196&lt;1,Y196="L"),MAX(1,ROUND(X196*100,0)),ROUND(X196,3)))),N("X8"))</f>
        <v/>
      </c>
      <c r="AA196" s="143" t="str">
        <f>IF(1=1,IF(X196="","",IF(AND(ISNUMBER(X196),X196&lt;1,Y196="kg"),"g",IF(AND(ISNUMBER(X196),X196&lt;1,Y196="L"),"cl",Y196))),N("Y8"))</f>
        <v/>
      </c>
      <c r="AB196" s="123" t="str">
        <f>IF(1=1,IF(E196="","",IF(F196="","A CONTROLER",IF(NOT(ISNUMBER(F196)),"TEXTE",IF(OR(W196="",W196&lt;=0),"COMMANDE COUVERTS INCOMPLETE",IF(G196="","UNITE MANQUANTE",IF(COUNTIF(B384:B428,AE196)=0,"UNITE A CONTROLER","OK")))))),N("Z6"))</f>
        <v/>
      </c>
      <c r="AD196" s="144" t="str">
        <f>IF(1=1,IF(E196="","",AD194),N("AB8"))</f>
        <v/>
      </c>
      <c r="AE196" s="125" t="str">
        <f>IF(1=1,IF(G196="","",UPPER(TRIM(SUBSTITUTE(SUBSTITUTE(G196&amp;"",CHAR(160)," ")," "," ")))),N("AC8"))</f>
        <v/>
      </c>
      <c r="AG196" s="244" t="s">
        <v>78</v>
      </c>
    </row>
    <row r="197" spans="1:33" ht="15.75" x14ac:dyDescent="0.25">
      <c r="A197" s="160" t="str">
        <f>IF(1=1,IF(E197="","",A194),N("A9"))</f>
        <v/>
      </c>
      <c r="B197" s="127" t="str">
        <f>IF(1=1,IF(E197="","",B194),N("B9"))</f>
        <v/>
      </c>
      <c r="C197" s="128"/>
      <c r="D197" s="129" t="str">
        <f>IF(ISBLANK(E197),"",LARGE(D194:D196,1)+1)</f>
        <v/>
      </c>
      <c r="E197" s="130"/>
      <c r="F197" s="131"/>
      <c r="G197" s="170"/>
      <c r="H197" s="105"/>
      <c r="I197" s="132" t="str">
        <f>IF(1=1,IF(E197="","",I194),N("H9"))</f>
        <v/>
      </c>
      <c r="J197" s="133" t="str">
        <f>IF(1=1,IF(E197="","",J194),N("I9"))</f>
        <v/>
      </c>
      <c r="K197" s="134" t="str">
        <f>IF(1=1,IF(E197="","",K194),N("J9"))</f>
        <v/>
      </c>
      <c r="L197" s="135" t="str">
        <f>IF(1=1,IF(OR(J197="",O197="",NOT(ISNUMBER(J197)),NOT(ISNUMBER(O197)),J197=0),"",O197/J197),N("L9"))</f>
        <v/>
      </c>
      <c r="M197" s="136" t="str">
        <f>IF(1=1,IF(OR(L197="",NOT(ISNUMBER(F197))),"",F197*L197*IFERROR(INDEX(D384:D428,MATCH(AE197,B384:B428,0)),1)),N("M13"))</f>
        <v/>
      </c>
      <c r="N197" s="137" t="str">
        <f>IF(1=1,IF(F197="","",IF(G197="","",IFERROR(INDEX(E384:E428,MATCH(AE197,B384:B428,0)),G197&amp;""))),N("N6"))</f>
        <v/>
      </c>
      <c r="O197" s="138" t="str">
        <f>IF(1=1,IF(E197="","",O194),N("K9"))</f>
        <v/>
      </c>
      <c r="P197" s="139" t="str">
        <f>IF(1=1,IF(M197="","",IF(AND(ISNUMBER(M197),M197&lt;1,N197="kg"),MAX(1,ROUND(M197*1000,0)),IF(AND(ISNUMBER(M197),M197&lt;1,N197="L"),MAX(1,ROUND(M197*100,0)),ROUND(M197,3)))),N("O9"))</f>
        <v/>
      </c>
      <c r="Q197" s="140" t="str">
        <f>IF(1=1,IF(M197="","",IF(AND(ISNUMBER(M197),M197&lt;1,N197="kg"),"g",IF(AND(ISNUMBER(M197),M197&lt;1,N197="L"),"cl",N197))),N("P9"))</f>
        <v/>
      </c>
      <c r="R197" s="161" t="str">
        <f>IF(1=1,IF(E197="","",IF(F197="","A CONTROLER",IF(NOT(ISNUMBER(F197)),"TEXTE",IF(OR(L197="",L197&lt;=0),"COMMANDE PRINCIPALE INCOMPLETE",IF(G197="","UNITE MANQUANTE",IF(COUNTIF(B384:B428,AE197)=0,"UNITE A CONTROLER","OK")))))),N("Q9"))</f>
        <v/>
      </c>
      <c r="S197" s="105"/>
      <c r="T197" s="141">
        <f t="shared" si="16"/>
        <v>0</v>
      </c>
      <c r="U197" s="133" t="str">
        <f>IF(1=1,IF(E197="","",U194),N("S9"))</f>
        <v/>
      </c>
      <c r="V197" s="133" t="str">
        <f>IF(1=1,IF(E197="","",V194),N("T9"))</f>
        <v/>
      </c>
      <c r="W197" s="135" t="str">
        <f>IF(1=1,IF(OR(U197="",V197="",NOT(ISNUMBER(U197)),NOT(ISNUMBER(V197)),U197=0),"",V197/U197),N("U9"))</f>
        <v/>
      </c>
      <c r="X197" s="136" t="str">
        <f>IF(1=1,IF(OR(W197="",NOT(ISNUMBER(F197))),"",F197*W197*IFERROR(INDEX(D384:D428,MATCH(AE197,B384:B428,0)),1)),N("V7"))</f>
        <v/>
      </c>
      <c r="Y197" s="137" t="str">
        <f>IF(1=1,IF(F197="","",IF(G197="","",IFERROR(INDEX(E384:E428,MATCH(AE197,B384:B428,0)),G197&amp;""))),N("W6"))</f>
        <v/>
      </c>
      <c r="Z197" s="142" t="str">
        <f>IF(1=1,IF(X197="","",IF(AND(ISNUMBER(X197),X197&lt;1,Y197="kg"),MAX(1,ROUND(X197*1000,0)),IF(AND(ISNUMBER(X197),X197&lt;1,Y197="L"),MAX(1,ROUND(X197*100,0)),ROUND(X197,3)))),N("X9"))</f>
        <v/>
      </c>
      <c r="AA197" s="143" t="str">
        <f>IF(1=1,IF(X197="","",IF(AND(ISNUMBER(X197),X197&lt;1,Y197="kg"),"g",IF(AND(ISNUMBER(X197),X197&lt;1,Y197="L"),"cl",Y197))),N("Y9"))</f>
        <v/>
      </c>
      <c r="AB197" s="123" t="str">
        <f>IF(1=1,IF(E197="","",IF(F197="","A CONTROLER",IF(NOT(ISNUMBER(F197)),"TEXTE",IF(OR(W197="",W197&lt;=0),"COMMANDE COUVERTS INCOMPLETE",IF(G197="","UNITE MANQUANTE",IF(COUNTIF(B384:B428,AE197)=0,"UNITE A CONTROLER","OK")))))),N("Z6"))</f>
        <v/>
      </c>
      <c r="AD197" s="144" t="str">
        <f>IF(1=1,IF(E197="","",AD194),N("AB9"))</f>
        <v/>
      </c>
      <c r="AE197" s="125" t="str">
        <f>IF(1=1,IF(G197="","",UPPER(TRIM(SUBSTITUTE(SUBSTITUTE(G197&amp;"",CHAR(160)," ")," "," ")))),N("AC9"))</f>
        <v/>
      </c>
      <c r="AG197" s="244" t="s">
        <v>80</v>
      </c>
    </row>
    <row r="198" spans="1:33" ht="15.75" x14ac:dyDescent="0.25">
      <c r="A198" s="160" t="str">
        <f>IF(1=1,IF(E198="","",A194),N("A10"))</f>
        <v/>
      </c>
      <c r="B198" s="127" t="str">
        <f>IF(1=1,IF(E198="","",B194),N("B10"))</f>
        <v/>
      </c>
      <c r="C198" s="128"/>
      <c r="D198" s="129" t="str">
        <f>IF(ISBLANK(E198),"",LARGE(D194:D197,1)+1)</f>
        <v/>
      </c>
      <c r="E198" s="130"/>
      <c r="F198" s="131"/>
      <c r="G198" s="170"/>
      <c r="H198" s="105"/>
      <c r="I198" s="132" t="str">
        <f>IF(1=1,IF(E198="","",I194),N("H10"))</f>
        <v/>
      </c>
      <c r="J198" s="133" t="str">
        <f>IF(1=1,IF(E198="","",J194),N("I10"))</f>
        <v/>
      </c>
      <c r="K198" s="134" t="str">
        <f>IF(1=1,IF(E198="","",K194),N("J10"))</f>
        <v/>
      </c>
      <c r="L198" s="135" t="str">
        <f>IF(1=1,IF(OR(J198="",O198="",NOT(ISNUMBER(J198)),NOT(ISNUMBER(O198)),J198=0),"",O198/J198),N("L10"))</f>
        <v/>
      </c>
      <c r="M198" s="136" t="str">
        <f>IF(1=1,IF(OR(L198="",NOT(ISNUMBER(F198))),"",F198*L198*IFERROR(INDEX(D384:D428,MATCH(AE198,B384:B428,0)),1)),N("M13"))</f>
        <v/>
      </c>
      <c r="N198" s="137" t="str">
        <f>IF(1=1,IF(F198="","",IF(G198="","",IFERROR(INDEX(E384:E428,MATCH(AE198,B384:B428,0)),G198&amp;""))),N("N6"))</f>
        <v/>
      </c>
      <c r="O198" s="138" t="str">
        <f>IF(1=1,IF(E198="","",O194),N("K10"))</f>
        <v/>
      </c>
      <c r="P198" s="139" t="str">
        <f>IF(1=1,IF(M198="","",IF(AND(ISNUMBER(M198),M198&lt;1,N198="kg"),MAX(1,ROUND(M198*1000,0)),IF(AND(ISNUMBER(M198),M198&lt;1,N198="L"),MAX(1,ROUND(M198*100,0)),ROUND(M198,3)))),N("O10"))</f>
        <v/>
      </c>
      <c r="Q198" s="140" t="str">
        <f>IF(1=1,IF(M198="","",IF(AND(ISNUMBER(M198),M198&lt;1,N198="kg"),"g",IF(AND(ISNUMBER(M198),M198&lt;1,N198="L"),"cl",N198))),N("P10"))</f>
        <v/>
      </c>
      <c r="R198" s="161" t="str">
        <f>IF(1=1,IF(E198="","",IF(F198="","A CONTROLER",IF(NOT(ISNUMBER(F198)),"TEXTE",IF(OR(L198="",L198&lt;=0),"COMMANDE PRINCIPALE INCOMPLETE",IF(G198="","UNITE MANQUANTE",IF(COUNTIF(B384:B428,AE198)=0,"UNITE A CONTROLER","OK")))))),N("Q9"))</f>
        <v/>
      </c>
      <c r="S198" s="105"/>
      <c r="T198" s="141">
        <f t="shared" si="16"/>
        <v>0</v>
      </c>
      <c r="U198" s="133" t="str">
        <f>IF(1=1,IF(E198="","",U194),N("S10"))</f>
        <v/>
      </c>
      <c r="V198" s="133" t="str">
        <f>IF(1=1,IF(E198="","",V194),N("T10"))</f>
        <v/>
      </c>
      <c r="W198" s="135" t="str">
        <f>IF(1=1,IF(OR(U198="",V198="",NOT(ISNUMBER(U198)),NOT(ISNUMBER(V198)),U198=0),"",V198/U198),N("U10"))</f>
        <v/>
      </c>
      <c r="X198" s="136" t="str">
        <f>IF(1=1,IF(OR(W198="",NOT(ISNUMBER(F198))),"",F198*W198*IFERROR(INDEX(D384:D428,MATCH(AE198,B384:B428,0)),1)),N("V7"))</f>
        <v/>
      </c>
      <c r="Y198" s="137" t="str">
        <f>IF(1=1,IF(F198="","",IF(G198="","",IFERROR(INDEX(E384:E428,MATCH(AE198,B384:B428,0)),G198&amp;""))),N("W6"))</f>
        <v/>
      </c>
      <c r="Z198" s="142" t="str">
        <f>IF(1=1,IF(X198="","",IF(AND(ISNUMBER(X198),X198&lt;1,Y198="kg"),MAX(1,ROUND(X198*1000,0)),IF(AND(ISNUMBER(X198),X198&lt;1,Y198="L"),MAX(1,ROUND(X198*100,0)),ROUND(X198,3)))),N("X10"))</f>
        <v/>
      </c>
      <c r="AA198" s="143" t="str">
        <f>IF(1=1,IF(X198="","",IF(AND(ISNUMBER(X198),X198&lt;1,Y198="kg"),"g",IF(AND(ISNUMBER(X198),X198&lt;1,Y198="L"),"cl",Y198))),N("Y10"))</f>
        <v/>
      </c>
      <c r="AB198" s="123" t="str">
        <f>IF(1=1,IF(E198="","",IF(F198="","A CONTROLER",IF(NOT(ISNUMBER(F198)),"TEXTE",IF(OR(W198="",W198&lt;=0),"COMMANDE COUVERTS INCOMPLETE",IF(G198="","UNITE MANQUANTE",IF(COUNTIF(B384:B428,AE198)=0,"UNITE A CONTROLER","OK")))))),N("Z6"))</f>
        <v/>
      </c>
      <c r="AD198" s="144" t="str">
        <f>IF(1=1,IF(E198="","",AD194),N("AB10"))</f>
        <v/>
      </c>
      <c r="AE198" s="125" t="str">
        <f>IF(1=1,IF(G198="","",UPPER(TRIM(SUBSTITUTE(SUBSTITUTE(G198&amp;"",CHAR(160)," ")," "," ")))),N("AC10"))</f>
        <v/>
      </c>
      <c r="AG198" s="244" t="s">
        <v>66</v>
      </c>
    </row>
    <row r="199" spans="1:33" ht="15.75" x14ac:dyDescent="0.25">
      <c r="A199" s="160" t="str">
        <f>IF(1=1,IF(E199="","",A194),N("A11"))</f>
        <v/>
      </c>
      <c r="B199" s="127" t="str">
        <f>IF(1=1,IF(E199="","",B194),N("B11"))</f>
        <v/>
      </c>
      <c r="C199" s="128"/>
      <c r="D199" s="129" t="str">
        <f>IF(ISBLANK(E199),"",LARGE(D194:D198,1)+1)</f>
        <v/>
      </c>
      <c r="E199" s="130"/>
      <c r="F199" s="131"/>
      <c r="G199" s="170"/>
      <c r="H199" s="105"/>
      <c r="I199" s="132" t="str">
        <f>IF(1=1,IF(E199="","",I194),N("H11"))</f>
        <v/>
      </c>
      <c r="J199" s="133" t="str">
        <f>IF(1=1,IF(E199="","",J194),N("I11"))</f>
        <v/>
      </c>
      <c r="K199" s="134" t="str">
        <f>IF(1=1,IF(E199="","",K194),N("J11"))</f>
        <v/>
      </c>
      <c r="L199" s="135" t="str">
        <f>IF(1=1,IF(OR(J199="",O199="",NOT(ISNUMBER(J199)),NOT(ISNUMBER(O199)),J199=0),"",O199/J199),N("L11"))</f>
        <v/>
      </c>
      <c r="M199" s="136" t="str">
        <f>IF(1=1,IF(OR(L199="",NOT(ISNUMBER(F199))),"",F199*L199*IFERROR(INDEX(D384:D428,MATCH(AE199,B384:B428,0)),1)),N("M13"))</f>
        <v/>
      </c>
      <c r="N199" s="137" t="str">
        <f>IF(1=1,IF(F199="","",IF(G199="","",IFERROR(INDEX(E384:E428,MATCH(AE199,B384:B428,0)),G199&amp;""))),N("N6"))</f>
        <v/>
      </c>
      <c r="O199" s="138" t="str">
        <f>IF(1=1,IF(E199="","",O194),N("K11"))</f>
        <v/>
      </c>
      <c r="P199" s="139" t="str">
        <f>IF(1=1,IF(M199="","",IF(AND(ISNUMBER(M199),M199&lt;1,N199="kg"),MAX(1,ROUND(M199*1000,0)),IF(AND(ISNUMBER(M199),M199&lt;1,N199="L"),MAX(1,ROUND(M199*100,0)),ROUND(M199,3)))),N("O11"))</f>
        <v/>
      </c>
      <c r="Q199" s="140" t="str">
        <f>IF(1=1,IF(M199="","",IF(AND(ISNUMBER(M199),M199&lt;1,N199="kg"),"g",IF(AND(ISNUMBER(M199),M199&lt;1,N199="L"),"cl",N199))),N("P11"))</f>
        <v/>
      </c>
      <c r="R199" s="161" t="str">
        <f>IF(1=1,IF(E199="","",IF(F199="","A CONTROLER",IF(NOT(ISNUMBER(F199)),"TEXTE",IF(OR(L199="",L199&lt;=0),"COMMANDE PRINCIPALE INCOMPLETE",IF(G199="","UNITE MANQUANTE",IF(COUNTIF(B384:B428,AE199)=0,"UNITE A CONTROLER","OK")))))),N("Q9"))</f>
        <v/>
      </c>
      <c r="S199" s="105"/>
      <c r="T199" s="141">
        <f t="shared" si="16"/>
        <v>0</v>
      </c>
      <c r="U199" s="133" t="str">
        <f>IF(1=1,IF(E199="","",U194),N("S11"))</f>
        <v/>
      </c>
      <c r="V199" s="133" t="str">
        <f>IF(1=1,IF(E199="","",V194),N("T11"))</f>
        <v/>
      </c>
      <c r="W199" s="135" t="str">
        <f>IF(1=1,IF(OR(U199="",V199="",NOT(ISNUMBER(U199)),NOT(ISNUMBER(V199)),U199=0),"",V199/U199),N("U11"))</f>
        <v/>
      </c>
      <c r="X199" s="136" t="str">
        <f>IF(1=1,IF(OR(W199="",NOT(ISNUMBER(F199))),"",F199*W199*IFERROR(INDEX(D384:D428,MATCH(AE199,B384:B428,0)),1)),N("V7"))</f>
        <v/>
      </c>
      <c r="Y199" s="137" t="str">
        <f>IF(1=1,IF(F199="","",IF(G199="","",IFERROR(INDEX(E384:E428,MATCH(AE199,B384:B428,0)),G199&amp;""))),N("W6"))</f>
        <v/>
      </c>
      <c r="Z199" s="142" t="str">
        <f>IF(1=1,IF(X199="","",IF(AND(ISNUMBER(X199),X199&lt;1,Y199="kg"),MAX(1,ROUND(X199*1000,0)),IF(AND(ISNUMBER(X199),X199&lt;1,Y199="L"),MAX(1,ROUND(X199*100,0)),ROUND(X199,3)))),N("X11"))</f>
        <v/>
      </c>
      <c r="AA199" s="143" t="str">
        <f>IF(1=1,IF(X199="","",IF(AND(ISNUMBER(X199),X199&lt;1,Y199="kg"),"g",IF(AND(ISNUMBER(X199),X199&lt;1,Y199="L"),"cl",Y199))),N("Y11"))</f>
        <v/>
      </c>
      <c r="AB199" s="123" t="str">
        <f>IF(1=1,IF(E199="","",IF(F199="","A CONTROLER",IF(NOT(ISNUMBER(F199)),"TEXTE",IF(OR(W199="",W199&lt;=0),"COMMANDE COUVERTS INCOMPLETE",IF(G199="","UNITE MANQUANTE",IF(COUNTIF(B384:B428,AE199)=0,"UNITE A CONTROLER","OK")))))),N("Z6"))</f>
        <v/>
      </c>
      <c r="AD199" s="144" t="str">
        <f>IF(1=1,IF(E199="","",AD194),N("AB11"))</f>
        <v/>
      </c>
      <c r="AE199" s="125" t="str">
        <f>IF(1=1,IF(G199="","",UPPER(TRIM(SUBSTITUTE(SUBSTITUTE(G199&amp;"",CHAR(160)," ")," "," ")))),N("AC11"))</f>
        <v/>
      </c>
      <c r="AG199" s="244" t="s">
        <v>64</v>
      </c>
    </row>
    <row r="200" spans="1:33" ht="15.75" x14ac:dyDescent="0.25">
      <c r="A200" s="160" t="str">
        <f>IF(1=1,IF(E200="","",A194),N("A12"))</f>
        <v/>
      </c>
      <c r="B200" s="127" t="str">
        <f>IF(1=1,IF(E200="","",B194),N("B12"))</f>
        <v/>
      </c>
      <c r="C200" s="128"/>
      <c r="D200" s="129" t="str">
        <f>IF(ISBLANK(E200),"",LARGE(D194:D199,1)+1)</f>
        <v/>
      </c>
      <c r="E200" s="130"/>
      <c r="F200" s="131"/>
      <c r="G200" s="170"/>
      <c r="H200" s="105"/>
      <c r="I200" s="132" t="str">
        <f>IF(1=1,IF(E200="","",I194),N("H12"))</f>
        <v/>
      </c>
      <c r="J200" s="133" t="str">
        <f>IF(1=1,IF(E200="","",J194),N("I12"))</f>
        <v/>
      </c>
      <c r="K200" s="134" t="str">
        <f>IF(1=1,IF(E200="","",K194),N("J12"))</f>
        <v/>
      </c>
      <c r="L200" s="135" t="str">
        <f>IF(1=1,IF(OR(J200="",O200="",NOT(ISNUMBER(J200)),NOT(ISNUMBER(O200)),J200=0),"",O200/J200),N("L12"))</f>
        <v/>
      </c>
      <c r="M200" s="136" t="str">
        <f>IF(1=1,IF(OR(L200="",NOT(ISNUMBER(F200))),"",F200*L200*IFERROR(INDEX(D384:D428,MATCH(AE200,B384:B428,0)),1)),N("M13"))</f>
        <v/>
      </c>
      <c r="N200" s="137" t="str">
        <f>IF(1=1,IF(F200="","",IF(G200="","",IFERROR(INDEX(E384:E428,MATCH(AE200,B384:B428,0)),G200&amp;""))),N("N6"))</f>
        <v/>
      </c>
      <c r="O200" s="138" t="str">
        <f>IF(1=1,IF(E200="","",O194),N("K12"))</f>
        <v/>
      </c>
      <c r="P200" s="139" t="str">
        <f>IF(1=1,IF(M200="","",IF(AND(ISNUMBER(M200),M200&lt;1,N200="kg"),MAX(1,ROUND(M200*1000,0)),IF(AND(ISNUMBER(M200),M200&lt;1,N200="L"),MAX(1,ROUND(M200*100,0)),ROUND(M200,3)))),N("O12"))</f>
        <v/>
      </c>
      <c r="Q200" s="140" t="str">
        <f>IF(1=1,IF(M200="","",IF(AND(ISNUMBER(M200),M200&lt;1,N200="kg"),"g",IF(AND(ISNUMBER(M200),M200&lt;1,N200="L"),"cl",N200))),N("P12"))</f>
        <v/>
      </c>
      <c r="R200" s="161" t="str">
        <f>IF(1=1,IF(E200="","",IF(F200="","A CONTROLER",IF(NOT(ISNUMBER(F200)),"TEXTE",IF(OR(L200="",L200&lt;=0),"COMMANDE PRINCIPALE INCOMPLETE",IF(G200="","UNITE MANQUANTE",IF(COUNTIF(B384:B428,AE200)=0,"UNITE A CONTROLER","OK")))))),N("Q9"))</f>
        <v/>
      </c>
      <c r="S200" s="105"/>
      <c r="T200" s="141">
        <f t="shared" si="16"/>
        <v>0</v>
      </c>
      <c r="U200" s="133" t="str">
        <f>IF(1=1,IF(E200="","",U194),N("S12"))</f>
        <v/>
      </c>
      <c r="V200" s="133" t="str">
        <f>IF(1=1,IF(E200="","",V194),N("T12"))</f>
        <v/>
      </c>
      <c r="W200" s="135" t="str">
        <f>IF(1=1,IF(OR(U200="",V200="",NOT(ISNUMBER(U200)),NOT(ISNUMBER(V200)),U200=0),"",V200/U200),N("U12"))</f>
        <v/>
      </c>
      <c r="X200" s="136" t="str">
        <f>IF(1=1,IF(OR(W200="",NOT(ISNUMBER(F200))),"",F200*W200*IFERROR(INDEX(D384:D428,MATCH(AE200,B384:B428,0)),1)),N("V7"))</f>
        <v/>
      </c>
      <c r="Y200" s="137" t="str">
        <f>IF(1=1,IF(F200="","",IF(G200="","",IFERROR(INDEX(E384:E428,MATCH(AE200,B384:B428,0)),G200&amp;""))),N("W6"))</f>
        <v/>
      </c>
      <c r="Z200" s="142" t="str">
        <f>IF(1=1,IF(X200="","",IF(AND(ISNUMBER(X200),X200&lt;1,Y200="kg"),MAX(1,ROUND(X200*1000,0)),IF(AND(ISNUMBER(X200),X200&lt;1,Y200="L"),MAX(1,ROUND(X200*100,0)),ROUND(X200,3)))),N("X12"))</f>
        <v/>
      </c>
      <c r="AA200" s="143" t="str">
        <f>IF(1=1,IF(X200="","",IF(AND(ISNUMBER(X200),X200&lt;1,Y200="kg"),"g",IF(AND(ISNUMBER(X200),X200&lt;1,Y200="L"),"cl",Y200))),N("Y12"))</f>
        <v/>
      </c>
      <c r="AB200" s="123" t="str">
        <f>IF(1=1,IF(E200="","",IF(F200="","A CONTROLER",IF(NOT(ISNUMBER(F200)),"TEXTE",IF(OR(W200="",W200&lt;=0),"COMMANDE COUVERTS INCOMPLETE",IF(G200="","UNITE MANQUANTE",IF(COUNTIF(B384:B428,AE200)=0,"UNITE A CONTROLER","OK")))))),N("Z6"))</f>
        <v/>
      </c>
      <c r="AD200" s="144" t="str">
        <f>IF(1=1,IF(E200="","",AD194),N("AB12"))</f>
        <v/>
      </c>
      <c r="AE200" s="125" t="str">
        <f>IF(1=1,IF(G200="","",UPPER(TRIM(SUBSTITUTE(SUBSTITUTE(G200&amp;"",CHAR(160)," ")," "," ")))),N("AC12"))</f>
        <v/>
      </c>
      <c r="AG200" s="244"/>
    </row>
    <row r="201" spans="1:33" ht="15.75" x14ac:dyDescent="0.25">
      <c r="A201" s="160" t="str">
        <f>IF(1=1,IF(E201="","",A194),N("A13"))</f>
        <v/>
      </c>
      <c r="B201" s="127" t="str">
        <f>IF(1=1,IF(E201="","",B194),N("B13"))</f>
        <v/>
      </c>
      <c r="C201" s="128"/>
      <c r="D201" s="129" t="str">
        <f>IF(ISBLANK(E201),"",LARGE(D194:D200,1)+1)</f>
        <v/>
      </c>
      <c r="E201" s="130"/>
      <c r="F201" s="131"/>
      <c r="G201" s="170"/>
      <c r="H201" s="105"/>
      <c r="I201" s="132" t="str">
        <f>IF(1=1,IF(E201="","",I194),N("H13"))</f>
        <v/>
      </c>
      <c r="J201" s="133" t="str">
        <f>IF(1=1,IF(E201="","",J194),N("I13"))</f>
        <v/>
      </c>
      <c r="K201" s="134" t="str">
        <f>IF(1=1,IF(E201="","",K194),N("J13"))</f>
        <v/>
      </c>
      <c r="L201" s="135" t="str">
        <f>IF(1=1,IF(OR(J201="",O201="",NOT(ISNUMBER(J201)),NOT(ISNUMBER(O201)),J201=0),"",O201/J201),N("L13"))</f>
        <v/>
      </c>
      <c r="M201" s="136" t="str">
        <f>IF(1=1,IF(OR(L201="",NOT(ISNUMBER(F201))),"",F201*L201*IFERROR(INDEX(D384:D428,MATCH(AE201,B384:B428,0)),1)),N("M13"))</f>
        <v/>
      </c>
      <c r="N201" s="137" t="str">
        <f>IF(1=1,IF(F201="","",IF(G201="","",IFERROR(INDEX(E384:E428,MATCH(AE201,B384:B428,0)),G201&amp;""))),N("N6"))</f>
        <v/>
      </c>
      <c r="O201" s="138" t="str">
        <f>IF(1=1,IF(E201="","",O194),N("K13"))</f>
        <v/>
      </c>
      <c r="P201" s="139" t="str">
        <f>IF(1=1,IF(M201="","",IF(AND(ISNUMBER(M201),M201&lt;1,N201="kg"),MAX(1,ROUND(M201*1000,0)),IF(AND(ISNUMBER(M201),M201&lt;1,N201="L"),MAX(1,ROUND(M201*100,0)),ROUND(M201,3)))),N("O13"))</f>
        <v/>
      </c>
      <c r="Q201" s="140" t="str">
        <f>IF(1=1,IF(M201="","",IF(AND(ISNUMBER(M201),M201&lt;1,N201="kg"),"g",IF(AND(ISNUMBER(M201),M201&lt;1,N201="L"),"cl",N201))),N("P13"))</f>
        <v/>
      </c>
      <c r="R201" s="161" t="str">
        <f>IF(1=1,IF(E201="","",IF(F201="","A CONTROLER",IF(NOT(ISNUMBER(F201)),"TEXTE",IF(OR(L201="",L201&lt;=0),"COMMANDE PRINCIPALE INCOMPLETE",IF(G201="","UNITE MANQUANTE",IF(COUNTIF(B384:B428,AE201)=0,"UNITE A CONTROLER","OK")))))),N("Q9"))</f>
        <v/>
      </c>
      <c r="S201" s="105"/>
      <c r="T201" s="141">
        <f t="shared" si="16"/>
        <v>0</v>
      </c>
      <c r="U201" s="133" t="str">
        <f>IF(1=1,IF(E201="","",U194),N("S13"))</f>
        <v/>
      </c>
      <c r="V201" s="133" t="str">
        <f>IF(1=1,IF(E201="","",V194),N("T13"))</f>
        <v/>
      </c>
      <c r="W201" s="135" t="str">
        <f>IF(1=1,IF(OR(U201="",V201="",NOT(ISNUMBER(U201)),NOT(ISNUMBER(V201)),U201=0),"",V201/U201),N("U13"))</f>
        <v/>
      </c>
      <c r="X201" s="136" t="str">
        <f>IF(1=1,IF(OR(W201="",NOT(ISNUMBER(F201))),"",F201*W201*IFERROR(INDEX(D384:D428,MATCH(AE201,B384:B428,0)),1)),N("V7"))</f>
        <v/>
      </c>
      <c r="Y201" s="137" t="str">
        <f>IF(1=1,IF(F201="","",IF(G201="","",IFERROR(INDEX(E384:E428,MATCH(AE201,B384:B428,0)),G201&amp;""))),N("W6"))</f>
        <v/>
      </c>
      <c r="Z201" s="142" t="str">
        <f>IF(1=1,IF(X201="","",IF(AND(ISNUMBER(X201),X201&lt;1,Y201="kg"),MAX(1,ROUND(X201*1000,0)),IF(AND(ISNUMBER(X201),X201&lt;1,Y201="L"),MAX(1,ROUND(X201*100,0)),ROUND(X201,3)))),N("X13"))</f>
        <v/>
      </c>
      <c r="AA201" s="143" t="str">
        <f>IF(1=1,IF(X201="","",IF(AND(ISNUMBER(X201),X201&lt;1,Y201="kg"),"g",IF(AND(ISNUMBER(X201),X201&lt;1,Y201="L"),"cl",Y201))),N("Y13"))</f>
        <v/>
      </c>
      <c r="AB201" s="123" t="str">
        <f>IF(1=1,IF(E201="","",IF(F201="","A CONTROLER",IF(NOT(ISNUMBER(F201)),"TEXTE",IF(OR(W201="",W201&lt;=0),"COMMANDE COUVERTS INCOMPLETE",IF(G201="","UNITE MANQUANTE",IF(COUNTIF(B384:B428,AE201)=0,"UNITE A CONTROLER","OK")))))),N("Z6"))</f>
        <v/>
      </c>
      <c r="AD201" s="144" t="str">
        <f>IF(1=1,IF(E201="","",AD194),N("AB13"))</f>
        <v/>
      </c>
      <c r="AE201" s="125" t="str">
        <f>IF(1=1,IF(G201="","",UPPER(TRIM(SUBSTITUTE(SUBSTITUTE(G201&amp;"",CHAR(160)," ")," "," ")))),N("AC13"))</f>
        <v/>
      </c>
    </row>
    <row r="202" spans="1:33" ht="15.75" x14ac:dyDescent="0.25">
      <c r="A202" s="160" t="str">
        <f>IF(1=1,IF(E202="","",A194),N("A14"))</f>
        <v/>
      </c>
      <c r="B202" s="127" t="str">
        <f>IF(1=1,IF(E202="","",B194),N("B14"))</f>
        <v/>
      </c>
      <c r="C202" s="128"/>
      <c r="D202" s="129" t="str">
        <f>IF(ISBLANK(E202),"",LARGE(D194:D201,1)+1)</f>
        <v/>
      </c>
      <c r="E202" s="130"/>
      <c r="F202" s="131"/>
      <c r="G202" s="170"/>
      <c r="H202" s="105"/>
      <c r="I202" s="132" t="str">
        <f>IF(1=1,IF(E202="","",I194),N("H14"))</f>
        <v/>
      </c>
      <c r="J202" s="133" t="str">
        <f>IF(1=1,IF(E202="","",J194),N("I14"))</f>
        <v/>
      </c>
      <c r="K202" s="134" t="str">
        <f>IF(1=1,IF(E202="","",K194),N("J14"))</f>
        <v/>
      </c>
      <c r="L202" s="135" t="str">
        <f>IF(1=1,IF(OR(J202="",O202="",NOT(ISNUMBER(J202)),NOT(ISNUMBER(O202)),J202=0),"",O202/J202),N("L14"))</f>
        <v/>
      </c>
      <c r="M202" s="136" t="str">
        <f>IF(1=1,IF(OR(L202="",NOT(ISNUMBER(F202))),"",F202*L202*IFERROR(INDEX(D384:D428,MATCH(AE202,B384:B428,0)),1)),N("M13"))</f>
        <v/>
      </c>
      <c r="N202" s="137" t="str">
        <f>IF(1=1,IF(F202="","",IF(G202="","",IFERROR(INDEX(E384:E428,MATCH(AE202,B384:B428,0)),G202&amp;""))),N("N6"))</f>
        <v/>
      </c>
      <c r="O202" s="138" t="str">
        <f>IF(1=1,IF(E202="","",O194),N("K14"))</f>
        <v/>
      </c>
      <c r="P202" s="139" t="str">
        <f>IF(1=1,IF(M202="","",IF(AND(ISNUMBER(M202),M202&lt;1,N202="kg"),MAX(1,ROUND(M202*1000,0)),IF(AND(ISNUMBER(M202),M202&lt;1,N202="L"),MAX(1,ROUND(M202*100,0)),ROUND(M202,3)))),N("O14"))</f>
        <v/>
      </c>
      <c r="Q202" s="140" t="str">
        <f>IF(1=1,IF(M202="","",IF(AND(ISNUMBER(M202),M202&lt;1,N202="kg"),"g",IF(AND(ISNUMBER(M202),M202&lt;1,N202="L"),"cl",N202))),N("P14"))</f>
        <v/>
      </c>
      <c r="R202" s="161" t="str">
        <f>IF(1=1,IF(E202="","",IF(F202="","A CONTROLER",IF(NOT(ISNUMBER(F202)),"TEXTE",IF(OR(L202="",L202&lt;=0),"COMMANDE PRINCIPALE INCOMPLETE",IF(G202="","UNITE MANQUANTE",IF(COUNTIF(B384:B428,AE202)=0,"UNITE A CONTROLER","OK")))))),N("Q9"))</f>
        <v/>
      </c>
      <c r="S202" s="105"/>
      <c r="T202" s="141">
        <f t="shared" si="16"/>
        <v>0</v>
      </c>
      <c r="U202" s="133" t="str">
        <f>IF(1=1,IF(E202="","",U194),N("S14"))</f>
        <v/>
      </c>
      <c r="V202" s="133" t="str">
        <f>IF(1=1,IF(E202="","",V194),N("T14"))</f>
        <v/>
      </c>
      <c r="W202" s="135" t="str">
        <f>IF(1=1,IF(OR(U202="",V202="",NOT(ISNUMBER(U202)),NOT(ISNUMBER(V202)),U202=0),"",V202/U202),N("U14"))</f>
        <v/>
      </c>
      <c r="X202" s="136" t="str">
        <f>IF(1=1,IF(OR(W202="",NOT(ISNUMBER(F202))),"",F202*W202*IFERROR(INDEX(D384:D428,MATCH(AE202,B384:B428,0)),1)),N("V7"))</f>
        <v/>
      </c>
      <c r="Y202" s="137" t="str">
        <f>IF(1=1,IF(F202="","",IF(G202="","",IFERROR(INDEX(E384:E428,MATCH(AE202,B384:B428,0)),G202&amp;""))),N("W6"))</f>
        <v/>
      </c>
      <c r="Z202" s="142" t="str">
        <f>IF(1=1,IF(X202="","",IF(AND(ISNUMBER(X202),X202&lt;1,Y202="kg"),MAX(1,ROUND(X202*1000,0)),IF(AND(ISNUMBER(X202),X202&lt;1,Y202="L"),MAX(1,ROUND(X202*100,0)),ROUND(X202,3)))),N("X14"))</f>
        <v/>
      </c>
      <c r="AA202" s="143" t="str">
        <f>IF(1=1,IF(X202="","",IF(AND(ISNUMBER(X202),X202&lt;1,Y202="kg"),"g",IF(AND(ISNUMBER(X202),X202&lt;1,Y202="L"),"cl",Y202))),N("Y14"))</f>
        <v/>
      </c>
      <c r="AB202" s="123" t="str">
        <f>IF(1=1,IF(E202="","",IF(F202="","A CONTROLER",IF(NOT(ISNUMBER(F202)),"TEXTE",IF(OR(W202="",W202&lt;=0),"COMMANDE COUVERTS INCOMPLETE",IF(G202="","UNITE MANQUANTE",IF(COUNTIF(B384:B428,AE202)=0,"UNITE A CONTROLER","OK")))))),N("Z6"))</f>
        <v/>
      </c>
      <c r="AD202" s="144" t="str">
        <f>IF(1=1,IF(E202="","",AD194),N("AB14"))</f>
        <v/>
      </c>
      <c r="AE202" s="125" t="str">
        <f>IF(1=1,IF(G202="","",UPPER(TRIM(SUBSTITUTE(SUBSTITUTE(G202&amp;"",CHAR(160)," ")," "," ")))),N("AC14"))</f>
        <v/>
      </c>
    </row>
    <row r="203" spans="1:33" ht="15.75" x14ac:dyDescent="0.25">
      <c r="A203" s="160" t="str">
        <f>IF(1=1,IF(E203="","",A194),N("A15"))</f>
        <v/>
      </c>
      <c r="B203" s="127" t="str">
        <f>IF(1=1,IF(E203="","",B194),N("B15"))</f>
        <v/>
      </c>
      <c r="C203" s="128"/>
      <c r="D203" s="129" t="str">
        <f>IF(ISBLANK(E203),"",LARGE(D194:D202,1)+1)</f>
        <v/>
      </c>
      <c r="E203" s="130"/>
      <c r="F203" s="131"/>
      <c r="G203" s="170"/>
      <c r="H203" s="105"/>
      <c r="I203" s="132" t="str">
        <f>IF(1=1,IF(E203="","",I194),N("H15"))</f>
        <v/>
      </c>
      <c r="J203" s="133" t="str">
        <f>IF(1=1,IF(E203="","",J194),N("I15"))</f>
        <v/>
      </c>
      <c r="K203" s="134" t="str">
        <f>IF(1=1,IF(E203="","",K194),N("J15"))</f>
        <v/>
      </c>
      <c r="L203" s="135" t="str">
        <f>IF(1=1,IF(OR(J203="",O203="",NOT(ISNUMBER(J203)),NOT(ISNUMBER(O203)),J203=0),"",O203/J203),N("L15"))</f>
        <v/>
      </c>
      <c r="M203" s="136" t="str">
        <f>IF(1=1,IF(OR(L203="",NOT(ISNUMBER(F203))),"",F203*L203*IFERROR(INDEX(D384:D428,MATCH(AE203,B384:B428,0)),1)),N("M13"))</f>
        <v/>
      </c>
      <c r="N203" s="137" t="str">
        <f>IF(1=1,IF(F203="","",IF(G203="","",IFERROR(INDEX(E384:E428,MATCH(AE203,B384:B428,0)),G203&amp;""))),N("N6"))</f>
        <v/>
      </c>
      <c r="O203" s="138" t="str">
        <f>IF(1=1,IF(E203="","",O194),N("K15"))</f>
        <v/>
      </c>
      <c r="P203" s="139" t="str">
        <f>IF(1=1,IF(M203="","",IF(AND(ISNUMBER(M203),M203&lt;1,N203="kg"),MAX(1,ROUND(M203*1000,0)),IF(AND(ISNUMBER(M203),M203&lt;1,N203="L"),MAX(1,ROUND(M203*100,0)),ROUND(M203,3)))),N("O15"))</f>
        <v/>
      </c>
      <c r="Q203" s="140" t="str">
        <f>IF(1=1,IF(M203="","",IF(AND(ISNUMBER(M203),M203&lt;1,N203="kg"),"g",IF(AND(ISNUMBER(M203),M203&lt;1,N203="L"),"cl",N203))),N("P15"))</f>
        <v/>
      </c>
      <c r="R203" s="161" t="str">
        <f>IF(1=1,IF(E203="","",IF(F203="","A CONTROLER",IF(NOT(ISNUMBER(F203)),"TEXTE",IF(OR(L203="",L203&lt;=0),"COMMANDE PRINCIPALE INCOMPLETE",IF(G203="","UNITE MANQUANTE",IF(COUNTIF(B384:B428,AE203)=0,"UNITE A CONTROLER","OK")))))),N("Q9"))</f>
        <v/>
      </c>
      <c r="S203" s="105"/>
      <c r="T203" s="141">
        <f t="shared" si="16"/>
        <v>0</v>
      </c>
      <c r="U203" s="133" t="str">
        <f>IF(1=1,IF(E203="","",U194),N("S15"))</f>
        <v/>
      </c>
      <c r="V203" s="133" t="str">
        <f>IF(1=1,IF(E203="","",V194),N("T15"))</f>
        <v/>
      </c>
      <c r="W203" s="135" t="str">
        <f>IF(1=1,IF(OR(U203="",V203="",NOT(ISNUMBER(U203)),NOT(ISNUMBER(V203)),U203=0),"",V203/U203),N("U15"))</f>
        <v/>
      </c>
      <c r="X203" s="136" t="str">
        <f>IF(1=1,IF(OR(W203="",NOT(ISNUMBER(F203))),"",F203*W203*IFERROR(INDEX(D384:D428,MATCH(AE203,B384:B428,0)),1)),N("V7"))</f>
        <v/>
      </c>
      <c r="Y203" s="137" t="str">
        <f>IF(1=1,IF(F203="","",IF(G203="","",IFERROR(INDEX(E384:E428,MATCH(AE203,B384:B428,0)),G203&amp;""))),N("W6"))</f>
        <v/>
      </c>
      <c r="Z203" s="142" t="str">
        <f>IF(1=1,IF(X203="","",IF(AND(ISNUMBER(X203),X203&lt;1,Y203="kg"),MAX(1,ROUND(X203*1000,0)),IF(AND(ISNUMBER(X203),X203&lt;1,Y203="L"),MAX(1,ROUND(X203*100,0)),ROUND(X203,3)))),N("X15"))</f>
        <v/>
      </c>
      <c r="AA203" s="143" t="str">
        <f>IF(1=1,IF(X203="","",IF(AND(ISNUMBER(X203),X203&lt;1,Y203="kg"),"g",IF(AND(ISNUMBER(X203),X203&lt;1,Y203="L"),"cl",Y203))),N("Y15"))</f>
        <v/>
      </c>
      <c r="AB203" s="123" t="str">
        <f>IF(1=1,IF(E203="","",IF(F203="","A CONTROLER",IF(NOT(ISNUMBER(F203)),"TEXTE",IF(OR(W203="",W203&lt;=0),"COMMANDE COUVERTS INCOMPLETE",IF(G203="","UNITE MANQUANTE",IF(COUNTIF(B384:B428,AE203)=0,"UNITE A CONTROLER","OK")))))),N("Z6"))</f>
        <v/>
      </c>
      <c r="AD203" s="144" t="str">
        <f>IF(1=1,IF(E203="","",AD194),N("AB15"))</f>
        <v/>
      </c>
      <c r="AE203" s="125" t="str">
        <f>IF(1=1,IF(G203="","",UPPER(TRIM(SUBSTITUTE(SUBSTITUTE(G203&amp;"",CHAR(160)," ")," "," ")))),N("AC15"))</f>
        <v/>
      </c>
    </row>
    <row r="204" spans="1:33" ht="15.75" x14ac:dyDescent="0.25">
      <c r="A204" s="160" t="str">
        <f>IF(1=1,IF(E204="","",A194),N("A16"))</f>
        <v/>
      </c>
      <c r="B204" s="127" t="str">
        <f>IF(1=1,IF(E204="","",B194),N("B16"))</f>
        <v/>
      </c>
      <c r="C204" s="128"/>
      <c r="D204" s="129" t="str">
        <f>IF(ISBLANK(E204),"",LARGE(D194:D203,1)+1)</f>
        <v/>
      </c>
      <c r="E204" s="130"/>
      <c r="F204" s="131"/>
      <c r="G204" s="170"/>
      <c r="H204" s="105"/>
      <c r="I204" s="132" t="str">
        <f>IF(1=1,IF(E204="","",I194),N("H16"))</f>
        <v/>
      </c>
      <c r="J204" s="133" t="str">
        <f>IF(1=1,IF(E204="","",J194),N("I16"))</f>
        <v/>
      </c>
      <c r="K204" s="134" t="str">
        <f>IF(1=1,IF(E204="","",K194),N("J16"))</f>
        <v/>
      </c>
      <c r="L204" s="135" t="str">
        <f>IF(1=1,IF(OR(J204="",O204="",NOT(ISNUMBER(J204)),NOT(ISNUMBER(O204)),J204=0),"",O204/J204),N("L16"))</f>
        <v/>
      </c>
      <c r="M204" s="136" t="str">
        <f>IF(1=1,IF(OR(L204="",NOT(ISNUMBER(F204))),"",F204*L204*IFERROR(INDEX(D384:D428,MATCH(AE204,B384:B428,0)),1)),N("M13"))</f>
        <v/>
      </c>
      <c r="N204" s="137" t="str">
        <f>IF(1=1,IF(F204="","",IF(G204="","",IFERROR(INDEX(E384:E428,MATCH(AE204,B384:B428,0)),G204&amp;""))),N("N6"))</f>
        <v/>
      </c>
      <c r="O204" s="138" t="str">
        <f>IF(1=1,IF(E204="","",O194),N("K16"))</f>
        <v/>
      </c>
      <c r="P204" s="139" t="str">
        <f>IF(1=1,IF(M204="","",IF(AND(ISNUMBER(M204),M204&lt;1,N204="kg"),MAX(1,ROUND(M204*1000,0)),IF(AND(ISNUMBER(M204),M204&lt;1,N204="L"),MAX(1,ROUND(M204*100,0)),ROUND(M204,3)))),N("O16"))</f>
        <v/>
      </c>
      <c r="Q204" s="140" t="str">
        <f>IF(1=1,IF(M204="","",IF(AND(ISNUMBER(M204),M204&lt;1,N204="kg"),"g",IF(AND(ISNUMBER(M204),M204&lt;1,N204="L"),"cl",N204))),N("P16"))</f>
        <v/>
      </c>
      <c r="R204" s="161" t="str">
        <f>IF(1=1,IF(E204="","",IF(F204="","A CONTROLER",IF(NOT(ISNUMBER(F204)),"TEXTE",IF(OR(L204="",L204&lt;=0),"COMMANDE PRINCIPALE INCOMPLETE",IF(G204="","UNITE MANQUANTE",IF(COUNTIF(B384:B428,AE204)=0,"UNITE A CONTROLER","OK")))))),N("Q9"))</f>
        <v/>
      </c>
      <c r="S204" s="105"/>
      <c r="T204" s="141">
        <f t="shared" si="16"/>
        <v>0</v>
      </c>
      <c r="U204" s="133" t="str">
        <f>IF(1=1,IF(E204="","",U194),N("S16"))</f>
        <v/>
      </c>
      <c r="V204" s="133" t="str">
        <f>IF(1=1,IF(E204="","",V194),N("T16"))</f>
        <v/>
      </c>
      <c r="W204" s="135" t="str">
        <f>IF(1=1,IF(OR(U204="",V204="",NOT(ISNUMBER(U204)),NOT(ISNUMBER(V204)),U204=0),"",V204/U204),N("U16"))</f>
        <v/>
      </c>
      <c r="X204" s="136" t="str">
        <f>IF(1=1,IF(OR(W204="",NOT(ISNUMBER(F204))),"",F204*W204*IFERROR(INDEX(D384:D428,MATCH(AE204,B384:B428,0)),1)),N("V7"))</f>
        <v/>
      </c>
      <c r="Y204" s="137" t="str">
        <f>IF(1=1,IF(F204="","",IF(G204="","",IFERROR(INDEX(E384:E428,MATCH(AE204,B384:B428,0)),G204&amp;""))),N("W6"))</f>
        <v/>
      </c>
      <c r="Z204" s="142" t="str">
        <f>IF(1=1,IF(X204="","",IF(AND(ISNUMBER(X204),X204&lt;1,Y204="kg"),MAX(1,ROUND(X204*1000,0)),IF(AND(ISNUMBER(X204),X204&lt;1,Y204="L"),MAX(1,ROUND(X204*100,0)),ROUND(X204,3)))),N("X16"))</f>
        <v/>
      </c>
      <c r="AA204" s="143" t="str">
        <f>IF(1=1,IF(X204="","",IF(AND(ISNUMBER(X204),X204&lt;1,Y204="kg"),"g",IF(AND(ISNUMBER(X204),X204&lt;1,Y204="L"),"cl",Y204))),N("Y16"))</f>
        <v/>
      </c>
      <c r="AB204" s="123" t="str">
        <f>IF(1=1,IF(E204="","",IF(F204="","A CONTROLER",IF(NOT(ISNUMBER(F204)),"TEXTE",IF(OR(W204="",W204&lt;=0),"COMMANDE COUVERTS INCOMPLETE",IF(G204="","UNITE MANQUANTE",IF(COUNTIF(B384:B428,AE204)=0,"UNITE A CONTROLER","OK")))))),N("Z6"))</f>
        <v/>
      </c>
      <c r="AD204" s="144" t="str">
        <f>IF(1=1,IF(E204="","",AD194),N("AB16"))</f>
        <v/>
      </c>
      <c r="AE204" s="125" t="str">
        <f>IF(1=1,IF(G204="","",UPPER(TRIM(SUBSTITUTE(SUBSTITUTE(G204&amp;"",CHAR(160)," ")," "," ")))),N("AC16"))</f>
        <v/>
      </c>
    </row>
    <row r="205" spans="1:33" ht="15.75" x14ac:dyDescent="0.25">
      <c r="A205" s="160" t="str">
        <f>IF(1=1,IF(E205="","",A194),N("A17"))</f>
        <v/>
      </c>
      <c r="B205" s="127" t="str">
        <f>IF(1=1,IF(E205="","",B194),N("B17"))</f>
        <v/>
      </c>
      <c r="C205" s="128"/>
      <c r="D205" s="129" t="str">
        <f>IF(ISBLANK(E205),"",LARGE(D194:D204,1)+1)</f>
        <v/>
      </c>
      <c r="E205" s="130"/>
      <c r="F205" s="131"/>
      <c r="G205" s="170"/>
      <c r="H205" s="105"/>
      <c r="I205" s="132" t="str">
        <f>IF(1=1,IF(E205="","",I194),N("H17"))</f>
        <v/>
      </c>
      <c r="J205" s="133" t="str">
        <f>IF(1=1,IF(E205="","",J194),N("I17"))</f>
        <v/>
      </c>
      <c r="K205" s="134" t="str">
        <f>IF(1=1,IF(E205="","",K194),N("J17"))</f>
        <v/>
      </c>
      <c r="L205" s="135" t="str">
        <f>IF(1=1,IF(OR(J205="",O205="",NOT(ISNUMBER(J205)),NOT(ISNUMBER(O205)),J205=0),"",O205/J205),N("L17"))</f>
        <v/>
      </c>
      <c r="M205" s="136" t="str">
        <f>IF(1=1,IF(OR(L205="",NOT(ISNUMBER(F205))),"",F205*L205*IFERROR(INDEX(D384:D428,MATCH(AE205,B384:B428,0)),1)),N("M13"))</f>
        <v/>
      </c>
      <c r="N205" s="137" t="str">
        <f>IF(1=1,IF(F205="","",IF(G205="","",IFERROR(INDEX(E384:E428,MATCH(AE205,B384:B428,0)),G205&amp;""))),N("N6"))</f>
        <v/>
      </c>
      <c r="O205" s="138" t="str">
        <f>IF(1=1,IF(E205="","",O194),N("K17"))</f>
        <v/>
      </c>
      <c r="P205" s="139" t="str">
        <f>IF(1=1,IF(M205="","",IF(AND(ISNUMBER(M205),M205&lt;1,N205="kg"),MAX(1,ROUND(M205*1000,0)),IF(AND(ISNUMBER(M205),M205&lt;1,N205="L"),MAX(1,ROUND(M205*100,0)),ROUND(M205,3)))),N("O17"))</f>
        <v/>
      </c>
      <c r="Q205" s="140" t="str">
        <f>IF(1=1,IF(M205="","",IF(AND(ISNUMBER(M205),M205&lt;1,N205="kg"),"g",IF(AND(ISNUMBER(M205),M205&lt;1,N205="L"),"cl",N205))),N("P17"))</f>
        <v/>
      </c>
      <c r="R205" s="161" t="str">
        <f>IF(1=1,IF(E205="","",IF(F205="","A CONTROLER",IF(NOT(ISNUMBER(F205)),"TEXTE",IF(OR(L205="",L205&lt;=0),"COMMANDE PRINCIPALE INCOMPLETE",IF(G205="","UNITE MANQUANTE",IF(COUNTIF(B384:B428,AE205)=0,"UNITE A CONTROLER","OK")))))),N("Q9"))</f>
        <v/>
      </c>
      <c r="S205" s="105"/>
      <c r="T205" s="141">
        <f t="shared" si="16"/>
        <v>0</v>
      </c>
      <c r="U205" s="133" t="str">
        <f>IF(1=1,IF(E205="","",U194),N("S17"))</f>
        <v/>
      </c>
      <c r="V205" s="133" t="str">
        <f>IF(1=1,IF(E205="","",V194),N("T17"))</f>
        <v/>
      </c>
      <c r="W205" s="135" t="str">
        <f>IF(1=1,IF(OR(U205="",V205="",NOT(ISNUMBER(U205)),NOT(ISNUMBER(V205)),U205=0),"",V205/U205),N("U17"))</f>
        <v/>
      </c>
      <c r="X205" s="136" t="str">
        <f>IF(1=1,IF(OR(W205="",NOT(ISNUMBER(F205))),"",F205*W205*IFERROR(INDEX(D384:D428,MATCH(AE205,B384:B428,0)),1)),N("V7"))</f>
        <v/>
      </c>
      <c r="Y205" s="137" t="str">
        <f>IF(1=1,IF(F205="","",IF(G205="","",IFERROR(INDEX(E384:E428,MATCH(AE205,B384:B428,0)),G205&amp;""))),N("W6"))</f>
        <v/>
      </c>
      <c r="Z205" s="142" t="str">
        <f>IF(1=1,IF(X205="","",IF(AND(ISNUMBER(X205),X205&lt;1,Y205="kg"),MAX(1,ROUND(X205*1000,0)),IF(AND(ISNUMBER(X205),X205&lt;1,Y205="L"),MAX(1,ROUND(X205*100,0)),ROUND(X205,3)))),N("X17"))</f>
        <v/>
      </c>
      <c r="AA205" s="143" t="str">
        <f>IF(1=1,IF(X205="","",IF(AND(ISNUMBER(X205),X205&lt;1,Y205="kg"),"g",IF(AND(ISNUMBER(X205),X205&lt;1,Y205="L"),"cl",Y205))),N("Y17"))</f>
        <v/>
      </c>
      <c r="AB205" s="123" t="str">
        <f>IF(1=1,IF(E205="","",IF(F205="","A CONTROLER",IF(NOT(ISNUMBER(F205)),"TEXTE",IF(OR(W205="",W205&lt;=0),"COMMANDE COUVERTS INCOMPLETE",IF(G205="","UNITE MANQUANTE",IF(COUNTIF(B384:B428,AE205)=0,"UNITE A CONTROLER","OK")))))),N("Z6"))</f>
        <v/>
      </c>
      <c r="AD205" s="144" t="str">
        <f>IF(1=1,IF(E205="","",AD194),N("AB17"))</f>
        <v/>
      </c>
      <c r="AE205" s="125" t="str">
        <f>IF(1=1,IF(G205="","",UPPER(TRIM(SUBSTITUTE(SUBSTITUTE(G205&amp;"",CHAR(160)," ")," "," ")))),N("AC17"))</f>
        <v/>
      </c>
    </row>
    <row r="206" spans="1:33" ht="15.75" x14ac:dyDescent="0.25">
      <c r="A206" s="160" t="str">
        <f>IF(1=1,IF(E206="","",A194),N("A18"))</f>
        <v/>
      </c>
      <c r="B206" s="127" t="str">
        <f>IF(1=1,IF(E206="","",B194),N("B18"))</f>
        <v/>
      </c>
      <c r="C206" s="128"/>
      <c r="D206" s="129" t="str">
        <f>IF(ISBLANK(E206),"",LARGE(D194:D205,1)+1)</f>
        <v/>
      </c>
      <c r="E206" s="130"/>
      <c r="F206" s="131"/>
      <c r="G206" s="170"/>
      <c r="H206" s="105"/>
      <c r="I206" s="132" t="str">
        <f>IF(1=1,IF(E206="","",I194),N("H18"))</f>
        <v/>
      </c>
      <c r="J206" s="133" t="str">
        <f>IF(1=1,IF(E206="","",J194),N("I18"))</f>
        <v/>
      </c>
      <c r="K206" s="134" t="str">
        <f>IF(1=1,IF(E206="","",K194),N("J18"))</f>
        <v/>
      </c>
      <c r="L206" s="135" t="str">
        <f>IF(1=1,IF(OR(J206="",O206="",NOT(ISNUMBER(J206)),NOT(ISNUMBER(O206)),J206=0),"",O206/J206),N("L18"))</f>
        <v/>
      </c>
      <c r="M206" s="136" t="str">
        <f>IF(1=1,IF(OR(L206="",NOT(ISNUMBER(F206))),"",F206*L206*IFERROR(INDEX(D384:D428,MATCH(AE206,B384:B428,0)),1)),N("M13"))</f>
        <v/>
      </c>
      <c r="N206" s="137" t="str">
        <f>IF(1=1,IF(F206="","",IF(G206="","",IFERROR(INDEX(E384:E428,MATCH(AE206,B384:B428,0)),G206&amp;""))),N("N6"))</f>
        <v/>
      </c>
      <c r="O206" s="138" t="str">
        <f>IF(1=1,IF(E206="","",O194),N("K18"))</f>
        <v/>
      </c>
      <c r="P206" s="139" t="str">
        <f>IF(1=1,IF(M206="","",IF(AND(ISNUMBER(M206),M206&lt;1,N206="kg"),MAX(1,ROUND(M206*1000,0)),IF(AND(ISNUMBER(M206),M206&lt;1,N206="L"),MAX(1,ROUND(M206*100,0)),ROUND(M206,3)))),N("O18"))</f>
        <v/>
      </c>
      <c r="Q206" s="140" t="str">
        <f>IF(1=1,IF(M206="","",IF(AND(ISNUMBER(M206),M206&lt;1,N206="kg"),"g",IF(AND(ISNUMBER(M206),M206&lt;1,N206="L"),"cl",N206))),N("P18"))</f>
        <v/>
      </c>
      <c r="R206" s="161" t="str">
        <f>IF(1=1,IF(E206="","",IF(F206="","A CONTROLER",IF(NOT(ISNUMBER(F206)),"TEXTE",IF(OR(L206="",L206&lt;=0),"COMMANDE PRINCIPALE INCOMPLETE",IF(G206="","UNITE MANQUANTE",IF(COUNTIF(B384:B428,AE206)=0,"UNITE A CONTROLER","OK")))))),N("Q9"))</f>
        <v/>
      </c>
      <c r="S206" s="105"/>
      <c r="T206" s="141">
        <f t="shared" si="16"/>
        <v>0</v>
      </c>
      <c r="U206" s="133" t="str">
        <f>IF(1=1,IF(E206="","",U194),N("S18"))</f>
        <v/>
      </c>
      <c r="V206" s="133" t="str">
        <f>IF(1=1,IF(E206="","",V194),N("T18"))</f>
        <v/>
      </c>
      <c r="W206" s="135" t="str">
        <f>IF(1=1,IF(OR(U206="",V206="",NOT(ISNUMBER(U206)),NOT(ISNUMBER(V206)),U206=0),"",V206/U206),N("U18"))</f>
        <v/>
      </c>
      <c r="X206" s="136" t="str">
        <f>IF(1=1,IF(OR(W206="",NOT(ISNUMBER(F206))),"",F206*W206*IFERROR(INDEX(D384:D428,MATCH(AE206,B384:B428,0)),1)),N("V7"))</f>
        <v/>
      </c>
      <c r="Y206" s="137" t="str">
        <f>IF(1=1,IF(F206="","",IF(G206="","",IFERROR(INDEX(E384:E428,MATCH(AE206,B384:B428,0)),G206&amp;""))),N("W6"))</f>
        <v/>
      </c>
      <c r="Z206" s="142" t="str">
        <f>IF(1=1,IF(X206="","",IF(AND(ISNUMBER(X206),X206&lt;1,Y206="kg"),MAX(1,ROUND(X206*1000,0)),IF(AND(ISNUMBER(X206),X206&lt;1,Y206="L"),MAX(1,ROUND(X206*100,0)),ROUND(X206,3)))),N("X18"))</f>
        <v/>
      </c>
      <c r="AA206" s="143" t="str">
        <f>IF(1=1,IF(X206="","",IF(AND(ISNUMBER(X206),X206&lt;1,Y206="kg"),"g",IF(AND(ISNUMBER(X206),X206&lt;1,Y206="L"),"cl",Y206))),N("Y18"))</f>
        <v/>
      </c>
      <c r="AB206" s="123" t="str">
        <f>IF(1=1,IF(E206="","",IF(F206="","A CONTROLER",IF(NOT(ISNUMBER(F206)),"TEXTE",IF(OR(W206="",W206&lt;=0),"COMMANDE COUVERTS INCOMPLETE",IF(G206="","UNITE MANQUANTE",IF(COUNTIF(B384:B428,AE206)=0,"UNITE A CONTROLER","OK")))))),N("Z6"))</f>
        <v/>
      </c>
      <c r="AD206" s="144" t="str">
        <f>IF(1=1,IF(E206="","",AD194),N("AB18"))</f>
        <v/>
      </c>
      <c r="AE206" s="125" t="str">
        <f>IF(1=1,IF(G206="","",UPPER(TRIM(SUBSTITUTE(SUBSTITUTE(G206&amp;"",CHAR(160)," ")," "," ")))),N("AC18"))</f>
        <v/>
      </c>
    </row>
    <row r="207" spans="1:33" ht="15.75" x14ac:dyDescent="0.25">
      <c r="A207" s="160" t="str">
        <f>IF(1=1,IF(E207="","",A194),N("A19"))</f>
        <v/>
      </c>
      <c r="B207" s="127" t="str">
        <f>IF(1=1,IF(E207="","",B194),N("B19"))</f>
        <v/>
      </c>
      <c r="C207" s="128"/>
      <c r="D207" s="129" t="str">
        <f>IF(ISBLANK(E207),"",LARGE(D194:D206,1)+1)</f>
        <v/>
      </c>
      <c r="E207" s="130"/>
      <c r="F207" s="131"/>
      <c r="G207" s="170"/>
      <c r="H207" s="105"/>
      <c r="I207" s="132" t="str">
        <f>IF(1=1,IF(E207="","",I194),N("H19"))</f>
        <v/>
      </c>
      <c r="J207" s="133" t="str">
        <f>IF(1=1,IF(E207="","",J194),N("I19"))</f>
        <v/>
      </c>
      <c r="K207" s="134" t="str">
        <f>IF(1=1,IF(E207="","",K194),N("J19"))</f>
        <v/>
      </c>
      <c r="L207" s="135" t="str">
        <f>IF(1=1,IF(OR(J207="",O207="",NOT(ISNUMBER(J207)),NOT(ISNUMBER(O207)),J207=0),"",O207/J207),N("L19"))</f>
        <v/>
      </c>
      <c r="M207" s="136" t="str">
        <f>IF(1=1,IF(OR(L207="",NOT(ISNUMBER(F207))),"",F207*L207*IFERROR(INDEX(D384:D428,MATCH(AE207,B384:B428,0)),1)),N("M13"))</f>
        <v/>
      </c>
      <c r="N207" s="137" t="str">
        <f>IF(1=1,IF(F207="","",IF(G207="","",IFERROR(INDEX(E384:E428,MATCH(AE207,B384:B428,0)),G207&amp;""))),N("N6"))</f>
        <v/>
      </c>
      <c r="O207" s="138" t="str">
        <f>IF(1=1,IF(E207="","",O194),N("K19"))</f>
        <v/>
      </c>
      <c r="P207" s="139" t="str">
        <f>IF(1=1,IF(M207="","",IF(AND(ISNUMBER(M207),M207&lt;1,N207="kg"),MAX(1,ROUND(M207*1000,0)),IF(AND(ISNUMBER(M207),M207&lt;1,N207="L"),MAX(1,ROUND(M207*100,0)),ROUND(M207,3)))),N("O19"))</f>
        <v/>
      </c>
      <c r="Q207" s="140" t="str">
        <f>IF(1=1,IF(M207="","",IF(AND(ISNUMBER(M207),M207&lt;1,N207="kg"),"g",IF(AND(ISNUMBER(M207),M207&lt;1,N207="L"),"cl",N207))),N("P19"))</f>
        <v/>
      </c>
      <c r="R207" s="161" t="str">
        <f>IF(1=1,IF(E207="","",IF(F207="","A CONTROLER",IF(NOT(ISNUMBER(F207)),"TEXTE",IF(OR(L207="",L207&lt;=0),"COMMANDE PRINCIPALE INCOMPLETE",IF(G207="","UNITE MANQUANTE",IF(COUNTIF(B384:B428,AE207)=0,"UNITE A CONTROLER","OK")))))),N("Q9"))</f>
        <v/>
      </c>
      <c r="S207" s="105"/>
      <c r="T207" s="141">
        <f t="shared" si="16"/>
        <v>0</v>
      </c>
      <c r="U207" s="133" t="str">
        <f>IF(1=1,IF(E207="","",U194),N("S19"))</f>
        <v/>
      </c>
      <c r="V207" s="133" t="str">
        <f>IF(1=1,IF(E207="","",V194),N("T19"))</f>
        <v/>
      </c>
      <c r="W207" s="135" t="str">
        <f>IF(1=1,IF(OR(U207="",V207="",NOT(ISNUMBER(U207)),NOT(ISNUMBER(V207)),U207=0),"",V207/U207),N("U19"))</f>
        <v/>
      </c>
      <c r="X207" s="136" t="str">
        <f>IF(1=1,IF(OR(W207="",NOT(ISNUMBER(F207))),"",F207*W207*IFERROR(INDEX(D384:D428,MATCH(AE207,B384:B428,0)),1)),N("V7"))</f>
        <v/>
      </c>
      <c r="Y207" s="137" t="str">
        <f>IF(1=1,IF(F207="","",IF(G207="","",IFERROR(INDEX(E384:E428,MATCH(AE207,B384:B428,0)),G207&amp;""))),N("W6"))</f>
        <v/>
      </c>
      <c r="Z207" s="142" t="str">
        <f>IF(1=1,IF(X207="","",IF(AND(ISNUMBER(X207),X207&lt;1,Y207="kg"),MAX(1,ROUND(X207*1000,0)),IF(AND(ISNUMBER(X207),X207&lt;1,Y207="L"),MAX(1,ROUND(X207*100,0)),ROUND(X207,3)))),N("X19"))</f>
        <v/>
      </c>
      <c r="AA207" s="143" t="str">
        <f>IF(1=1,IF(X207="","",IF(AND(ISNUMBER(X207),X207&lt;1,Y207="kg"),"g",IF(AND(ISNUMBER(X207),X207&lt;1,Y207="L"),"cl",Y207))),N("Y19"))</f>
        <v/>
      </c>
      <c r="AB207" s="123" t="str">
        <f>IF(1=1,IF(E207="","",IF(F207="","A CONTROLER",IF(NOT(ISNUMBER(F207)),"TEXTE",IF(OR(W207="",W207&lt;=0),"COMMANDE COUVERTS INCOMPLETE",IF(G207="","UNITE MANQUANTE",IF(COUNTIF(B384:B428,AE207)=0,"UNITE A CONTROLER","OK")))))),N("Z6"))</f>
        <v/>
      </c>
      <c r="AD207" s="144" t="str">
        <f>IF(1=1,IF(E207="","",AD194),N("AB19"))</f>
        <v/>
      </c>
      <c r="AE207" s="125" t="str">
        <f>IF(1=1,IF(G207="","",UPPER(TRIM(SUBSTITUTE(SUBSTITUTE(G207&amp;"",CHAR(160)," ")," "," ")))),N("AC19"))</f>
        <v/>
      </c>
    </row>
    <row r="208" spans="1:33" ht="15.75" x14ac:dyDescent="0.25">
      <c r="A208" s="160" t="str">
        <f>IF(1=1,IF(E208="","",A194),N("A20"))</f>
        <v/>
      </c>
      <c r="B208" s="127" t="str">
        <f>IF(1=1,IF(E208="","",B194),N("B20"))</f>
        <v/>
      </c>
      <c r="C208" s="128"/>
      <c r="D208" s="129" t="str">
        <f>IF(ISBLANK(E208),"",LARGE(D194:D207,1)+1)</f>
        <v/>
      </c>
      <c r="E208" s="130"/>
      <c r="F208" s="131"/>
      <c r="G208" s="170"/>
      <c r="H208" s="105"/>
      <c r="I208" s="132" t="str">
        <f>IF(1=1,IF(E208="","",I194),N("H20"))</f>
        <v/>
      </c>
      <c r="J208" s="133" t="str">
        <f>IF(1=1,IF(E208="","",J194),N("I20"))</f>
        <v/>
      </c>
      <c r="K208" s="134" t="str">
        <f>IF(1=1,IF(E208="","",K194),N("J20"))</f>
        <v/>
      </c>
      <c r="L208" s="135" t="str">
        <f>IF(1=1,IF(OR(J208="",O208="",NOT(ISNUMBER(J208)),NOT(ISNUMBER(O208)),J208=0),"",O208/J208),N("L20"))</f>
        <v/>
      </c>
      <c r="M208" s="136" t="str">
        <f>IF(1=1,IF(OR(L208="",NOT(ISNUMBER(F208))),"",F208*L208*IFERROR(INDEX(D384:D428,MATCH(AE208,B384:B428,0)),1)),N("M13"))</f>
        <v/>
      </c>
      <c r="N208" s="137" t="str">
        <f>IF(1=1,IF(F208="","",IF(G208="","",IFERROR(INDEX(E384:E428,MATCH(AE208,B384:B428,0)),G208&amp;""))),N("N6"))</f>
        <v/>
      </c>
      <c r="O208" s="138" t="str">
        <f>IF(1=1,IF(E208="","",O194),N("K20"))</f>
        <v/>
      </c>
      <c r="P208" s="139" t="str">
        <f>IF(1=1,IF(M208="","",IF(AND(ISNUMBER(M208),M208&lt;1,N208="kg"),MAX(1,ROUND(M208*1000,0)),IF(AND(ISNUMBER(M208),M208&lt;1,N208="L"),MAX(1,ROUND(M208*100,0)),ROUND(M208,3)))),N("O20"))</f>
        <v/>
      </c>
      <c r="Q208" s="140" t="str">
        <f>IF(1=1,IF(M208="","",IF(AND(ISNUMBER(M208),M208&lt;1,N208="kg"),"g",IF(AND(ISNUMBER(M208),M208&lt;1,N208="L"),"cl",N208))),N("P20"))</f>
        <v/>
      </c>
      <c r="R208" s="161" t="str">
        <f>IF(1=1,IF(E208="","",IF(F208="","A CONTROLER",IF(NOT(ISNUMBER(F208)),"TEXTE",IF(OR(L208="",L208&lt;=0),"COMMANDE PRINCIPALE INCOMPLETE",IF(G208="","UNITE MANQUANTE",IF(COUNTIF(B384:B428,AE208)=0,"UNITE A CONTROLER","OK")))))),N("Q9"))</f>
        <v/>
      </c>
      <c r="S208" s="105"/>
      <c r="T208" s="141">
        <f t="shared" si="16"/>
        <v>0</v>
      </c>
      <c r="U208" s="133" t="str">
        <f>IF(1=1,IF(E208="","",U194),N("S20"))</f>
        <v/>
      </c>
      <c r="V208" s="133" t="str">
        <f>IF(1=1,IF(E208="","",V194),N("T20"))</f>
        <v/>
      </c>
      <c r="W208" s="135" t="str">
        <f>IF(1=1,IF(OR(U208="",V208="",NOT(ISNUMBER(U208)),NOT(ISNUMBER(V208)),U208=0),"",V208/U208),N("U20"))</f>
        <v/>
      </c>
      <c r="X208" s="136" t="str">
        <f>IF(1=1,IF(OR(W208="",NOT(ISNUMBER(F208))),"",F208*W208*IFERROR(INDEX(D384:D428,MATCH(AE208,B384:B428,0)),1)),N("V7"))</f>
        <v/>
      </c>
      <c r="Y208" s="137" t="str">
        <f>IF(1=1,IF(F208="","",IF(G208="","",IFERROR(INDEX(E384:E428,MATCH(AE208,B384:B428,0)),G208&amp;""))),N("W6"))</f>
        <v/>
      </c>
      <c r="Z208" s="142" t="str">
        <f>IF(1=1,IF(X208="","",IF(AND(ISNUMBER(X208),X208&lt;1,Y208="kg"),MAX(1,ROUND(X208*1000,0)),IF(AND(ISNUMBER(X208),X208&lt;1,Y208="L"),MAX(1,ROUND(X208*100,0)),ROUND(X208,3)))),N("X20"))</f>
        <v/>
      </c>
      <c r="AA208" s="143" t="str">
        <f>IF(1=1,IF(X208="","",IF(AND(ISNUMBER(X208),X208&lt;1,Y208="kg"),"g",IF(AND(ISNUMBER(X208),X208&lt;1,Y208="L"),"cl",Y208))),N("Y20"))</f>
        <v/>
      </c>
      <c r="AB208" s="123" t="str">
        <f>IF(1=1,IF(E208="","",IF(F208="","A CONTROLER",IF(NOT(ISNUMBER(F208)),"TEXTE",IF(OR(W208="",W208&lt;=0),"COMMANDE COUVERTS INCOMPLETE",IF(G208="","UNITE MANQUANTE",IF(COUNTIF(B384:B428,AE208)=0,"UNITE A CONTROLER","OK")))))),N("Z6"))</f>
        <v/>
      </c>
      <c r="AD208" s="144" t="str">
        <f>IF(1=1,IF(E208="","",AD194),N("AB20"))</f>
        <v/>
      </c>
      <c r="AE208" s="125" t="str">
        <f>IF(1=1,IF(G208="","",UPPER(TRIM(SUBSTITUTE(SUBSTITUTE(G208&amp;"",CHAR(160)," ")," "," ")))),N("AC20"))</f>
        <v/>
      </c>
    </row>
    <row r="209" spans="1:31" ht="15.75" x14ac:dyDescent="0.25">
      <c r="A209" s="160" t="str">
        <f>IF(1=1,IF(E209="","",A194),N("A21"))</f>
        <v/>
      </c>
      <c r="B209" s="127" t="str">
        <f>IF(1=1,IF(E209="","",B194),N("B21"))</f>
        <v/>
      </c>
      <c r="C209" s="128"/>
      <c r="D209" s="129" t="str">
        <f>IF(ISBLANK(E209),"",LARGE(D194:D208,1)+1)</f>
        <v/>
      </c>
      <c r="E209" s="130"/>
      <c r="F209" s="131"/>
      <c r="G209" s="170"/>
      <c r="H209" s="105"/>
      <c r="I209" s="132" t="str">
        <f>IF(1=1,IF(E209="","",I194),N("H21"))</f>
        <v/>
      </c>
      <c r="J209" s="133" t="str">
        <f>IF(1=1,IF(E209="","",J194),N("I21"))</f>
        <v/>
      </c>
      <c r="K209" s="134" t="str">
        <f>IF(1=1,IF(E209="","",K194),N("J21"))</f>
        <v/>
      </c>
      <c r="L209" s="135" t="str">
        <f>IF(1=1,IF(OR(J209="",O209="",NOT(ISNUMBER(J209)),NOT(ISNUMBER(O209)),J209=0),"",O209/J209),N("L21"))</f>
        <v/>
      </c>
      <c r="M209" s="136" t="str">
        <f>IF(1=1,IF(OR(L209="",NOT(ISNUMBER(F209))),"",F209*L209*IFERROR(INDEX(D384:D428,MATCH(AE209,B384:B428,0)),1)),N("M13"))</f>
        <v/>
      </c>
      <c r="N209" s="137" t="str">
        <f>IF(1=1,IF(F209="","",IF(G209="","",IFERROR(INDEX(E384:E428,MATCH(AE209,B384:B428,0)),G209&amp;""))),N("N6"))</f>
        <v/>
      </c>
      <c r="O209" s="138" t="str">
        <f>IF(1=1,IF(E209="","",O194),N("K21"))</f>
        <v/>
      </c>
      <c r="P209" s="139" t="str">
        <f>IF(1=1,IF(M209="","",IF(AND(ISNUMBER(M209),M209&lt;1,N209="kg"),MAX(1,ROUND(M209*1000,0)),IF(AND(ISNUMBER(M209),M209&lt;1,N209="L"),MAX(1,ROUND(M209*100,0)),ROUND(M209,3)))),N("O21"))</f>
        <v/>
      </c>
      <c r="Q209" s="140" t="str">
        <f>IF(1=1,IF(M209="","",IF(AND(ISNUMBER(M209),M209&lt;1,N209="kg"),"g",IF(AND(ISNUMBER(M209),M209&lt;1,N209="L"),"cl",N209))),N("P21"))</f>
        <v/>
      </c>
      <c r="R209" s="161" t="str">
        <f>IF(1=1,IF(E209="","",IF(F209="","A CONTROLER",IF(NOT(ISNUMBER(F209)),"TEXTE",IF(OR(L209="",L209&lt;=0),"COMMANDE PRINCIPALE INCOMPLETE",IF(G209="","UNITE MANQUANTE",IF(COUNTIF(B384:B428,AE209)=0,"UNITE A CONTROLER","OK")))))),N("Q9"))</f>
        <v/>
      </c>
      <c r="S209" s="105"/>
      <c r="T209" s="141">
        <f t="shared" si="16"/>
        <v>0</v>
      </c>
      <c r="U209" s="133" t="str">
        <f>IF(1=1,IF(E209="","",U194),N("S21"))</f>
        <v/>
      </c>
      <c r="V209" s="133" t="str">
        <f>IF(1=1,IF(E209="","",V194),N("T21"))</f>
        <v/>
      </c>
      <c r="W209" s="135" t="str">
        <f>IF(1=1,IF(OR(U209="",V209="",NOT(ISNUMBER(U209)),NOT(ISNUMBER(V209)),U209=0),"",V209/U209),N("U21"))</f>
        <v/>
      </c>
      <c r="X209" s="136" t="str">
        <f>IF(1=1,IF(OR(W209="",NOT(ISNUMBER(F209))),"",F209*W209*IFERROR(INDEX(D384:D428,MATCH(AE209,B384:B428,0)),1)),N("V7"))</f>
        <v/>
      </c>
      <c r="Y209" s="137" t="str">
        <f>IF(1=1,IF(F209="","",IF(G209="","",IFERROR(INDEX(E384:E428,MATCH(AE209,B384:B428,0)),G209&amp;""))),N("W6"))</f>
        <v/>
      </c>
      <c r="Z209" s="142" t="str">
        <f>IF(1=1,IF(X209="","",IF(AND(ISNUMBER(X209),X209&lt;1,Y209="kg"),MAX(1,ROUND(X209*1000,0)),IF(AND(ISNUMBER(X209),X209&lt;1,Y209="L"),MAX(1,ROUND(X209*100,0)),ROUND(X209,3)))),N("X21"))</f>
        <v/>
      </c>
      <c r="AA209" s="143" t="str">
        <f>IF(1=1,IF(X209="","",IF(AND(ISNUMBER(X209),X209&lt;1,Y209="kg"),"g",IF(AND(ISNUMBER(X209),X209&lt;1,Y209="L"),"cl",Y209))),N("Y21"))</f>
        <v/>
      </c>
      <c r="AB209" s="123" t="str">
        <f>IF(1=1,IF(E209="","",IF(F209="","A CONTROLER",IF(NOT(ISNUMBER(F209)),"TEXTE",IF(OR(W209="",W209&lt;=0),"COMMANDE COUVERTS INCOMPLETE",IF(G209="","UNITE MANQUANTE",IF(COUNTIF(B384:B428,AE209)=0,"UNITE A CONTROLER","OK")))))),N("Z6"))</f>
        <v/>
      </c>
      <c r="AD209" s="144" t="str">
        <f>IF(1=1,IF(E209="","",AD194),N("AB21"))</f>
        <v/>
      </c>
      <c r="AE209" s="125" t="str">
        <f>IF(1=1,IF(G209="","",UPPER(TRIM(SUBSTITUTE(SUBSTITUTE(G209&amp;"",CHAR(160)," ")," "," ")))),N("AC21"))</f>
        <v/>
      </c>
    </row>
    <row r="210" spans="1:31" ht="15.75" x14ac:dyDescent="0.25">
      <c r="A210" s="160" t="str">
        <f>IF(1=1,IF(E210="","",A194),N("A22"))</f>
        <v/>
      </c>
      <c r="B210" s="127" t="str">
        <f>IF(1=1,IF(E210="","",B194),N("B22"))</f>
        <v/>
      </c>
      <c r="C210" s="128"/>
      <c r="D210" s="129" t="str">
        <f>IF(ISBLANK(E210),"",LARGE(D194:D209,1)+1)</f>
        <v/>
      </c>
      <c r="E210" s="130"/>
      <c r="F210" s="131"/>
      <c r="G210" s="170"/>
      <c r="H210" s="105"/>
      <c r="I210" s="132" t="str">
        <f>IF(1=1,IF(E210="","",I194),N("H22"))</f>
        <v/>
      </c>
      <c r="J210" s="133" t="str">
        <f>IF(1=1,IF(E210="","",J194),N("I22"))</f>
        <v/>
      </c>
      <c r="K210" s="134" t="str">
        <f>IF(1=1,IF(E210="","",K194),N("J22"))</f>
        <v/>
      </c>
      <c r="L210" s="135" t="str">
        <f>IF(1=1,IF(OR(J210="",O210="",NOT(ISNUMBER(J210)),NOT(ISNUMBER(O210)),J210=0),"",O210/J210),N("L22"))</f>
        <v/>
      </c>
      <c r="M210" s="136" t="str">
        <f>IF(1=1,IF(OR(L210="",NOT(ISNUMBER(F210))),"",F210*L210*IFERROR(INDEX(D384:D428,MATCH(AE210,B384:B428,0)),1)),N("M13"))</f>
        <v/>
      </c>
      <c r="N210" s="137" t="str">
        <f>IF(1=1,IF(F210="","",IF(G210="","",IFERROR(INDEX(E384:E428,MATCH(AE210,B384:B428,0)),G210&amp;""))),N("N6"))</f>
        <v/>
      </c>
      <c r="O210" s="138" t="str">
        <f>IF(1=1,IF(E210="","",O194),N("K22"))</f>
        <v/>
      </c>
      <c r="P210" s="139" t="str">
        <f>IF(1=1,IF(M210="","",IF(AND(ISNUMBER(M210),M210&lt;1,N210="kg"),MAX(1,ROUND(M210*1000,0)),IF(AND(ISNUMBER(M210),M210&lt;1,N210="L"),MAX(1,ROUND(M210*100,0)),ROUND(M210,3)))),N("O22"))</f>
        <v/>
      </c>
      <c r="Q210" s="140" t="str">
        <f>IF(1=1,IF(M210="","",IF(AND(ISNUMBER(M210),M210&lt;1,N210="kg"),"g",IF(AND(ISNUMBER(M210),M210&lt;1,N210="L"),"cl",N210))),N("P22"))</f>
        <v/>
      </c>
      <c r="R210" s="161" t="str">
        <f>IF(1=1,IF(E210="","",IF(F210="","A CONTROLER",IF(NOT(ISNUMBER(F210)),"TEXTE",IF(OR(L210="",L210&lt;=0),"COMMANDE PRINCIPALE INCOMPLETE",IF(G210="","UNITE MANQUANTE",IF(COUNTIF(B384:B428,AE210)=0,"UNITE A CONTROLER","OK")))))),N("Q9"))</f>
        <v/>
      </c>
      <c r="S210" s="105"/>
      <c r="T210" s="141">
        <f t="shared" si="16"/>
        <v>0</v>
      </c>
      <c r="U210" s="133" t="str">
        <f>IF(1=1,IF(E210="","",U194),N("S22"))</f>
        <v/>
      </c>
      <c r="V210" s="133" t="str">
        <f>IF(1=1,IF(E210="","",V194),N("T22"))</f>
        <v/>
      </c>
      <c r="W210" s="135" t="str">
        <f>IF(1=1,IF(OR(U210="",V210="",NOT(ISNUMBER(U210)),NOT(ISNUMBER(V210)),U210=0),"",V210/U210),N("U22"))</f>
        <v/>
      </c>
      <c r="X210" s="136" t="str">
        <f>IF(1=1,IF(OR(W210="",NOT(ISNUMBER(F210))),"",F210*W210*IFERROR(INDEX(D384:D428,MATCH(AE210,B384:B428,0)),1)),N("V7"))</f>
        <v/>
      </c>
      <c r="Y210" s="137" t="str">
        <f>IF(1=1,IF(F210="","",IF(G210="","",IFERROR(INDEX(E384:E428,MATCH(AE210,B384:B428,0)),G210&amp;""))),N("W6"))</f>
        <v/>
      </c>
      <c r="Z210" s="142" t="str">
        <f>IF(1=1,IF(X210="","",IF(AND(ISNUMBER(X210),X210&lt;1,Y210="kg"),MAX(1,ROUND(X210*1000,0)),IF(AND(ISNUMBER(X210),X210&lt;1,Y210="L"),MAX(1,ROUND(X210*100,0)),ROUND(X210,3)))),N("X22"))</f>
        <v/>
      </c>
      <c r="AA210" s="143" t="str">
        <f>IF(1=1,IF(X210="","",IF(AND(ISNUMBER(X210),X210&lt;1,Y210="kg"),"g",IF(AND(ISNUMBER(X210),X210&lt;1,Y210="L"),"cl",Y210))),N("Y22"))</f>
        <v/>
      </c>
      <c r="AB210" s="123" t="str">
        <f>IF(1=1,IF(E210="","",IF(F210="","A CONTROLER",IF(NOT(ISNUMBER(F210)),"TEXTE",IF(OR(W210="",W210&lt;=0),"COMMANDE COUVERTS INCOMPLETE",IF(G210="","UNITE MANQUANTE",IF(COUNTIF(B384:B428,AE210)=0,"UNITE A CONTROLER","OK")))))),N("Z6"))</f>
        <v/>
      </c>
      <c r="AD210" s="144" t="str">
        <f>IF(1=1,IF(E210="","",AD194),N("AB22"))</f>
        <v/>
      </c>
      <c r="AE210" s="125" t="str">
        <f>IF(1=1,IF(G210="","",UPPER(TRIM(SUBSTITUTE(SUBSTITUTE(G210&amp;"",CHAR(160)," ")," "," ")))),N("AC22"))</f>
        <v/>
      </c>
    </row>
    <row r="211" spans="1:31" ht="15.75" x14ac:dyDescent="0.25">
      <c r="A211" s="160" t="str">
        <f>IF(1=1,IF(E211="","",A194),N("A23"))</f>
        <v/>
      </c>
      <c r="B211" s="127" t="str">
        <f>IF(1=1,IF(E211="","",B194),N("B23"))</f>
        <v/>
      </c>
      <c r="C211" s="128"/>
      <c r="D211" s="129" t="str">
        <f>IF(ISBLANK(E211),"",LARGE(D194:D210,1)+1)</f>
        <v/>
      </c>
      <c r="E211" s="130"/>
      <c r="F211" s="131"/>
      <c r="G211" s="170"/>
      <c r="H211" s="105"/>
      <c r="I211" s="132" t="str">
        <f>IF(1=1,IF(E211="","",I194),N("H23"))</f>
        <v/>
      </c>
      <c r="J211" s="133" t="str">
        <f>IF(1=1,IF(E211="","",J194),N("I23"))</f>
        <v/>
      </c>
      <c r="K211" s="134" t="str">
        <f>IF(1=1,IF(E211="","",K194),N("J23"))</f>
        <v/>
      </c>
      <c r="L211" s="135" t="str">
        <f>IF(1=1,IF(OR(J211="",O211="",NOT(ISNUMBER(J211)),NOT(ISNUMBER(O211)),J211=0),"",O211/J211),N("L23"))</f>
        <v/>
      </c>
      <c r="M211" s="136" t="str">
        <f>IF(1=1,IF(OR(L211="",NOT(ISNUMBER(F211))),"",F211*L211*IFERROR(INDEX(D384:D428,MATCH(AE211,B384:B428,0)),1)),N("M13"))</f>
        <v/>
      </c>
      <c r="N211" s="137" t="str">
        <f>IF(1=1,IF(F211="","",IF(G211="","",IFERROR(INDEX(E384:E428,MATCH(AE211,B384:B428,0)),G211&amp;""))),N("N6"))</f>
        <v/>
      </c>
      <c r="O211" s="138" t="str">
        <f>IF(1=1,IF(E211="","",O194),N("K23"))</f>
        <v/>
      </c>
      <c r="P211" s="139" t="str">
        <f>IF(1=1,IF(M211="","",IF(AND(ISNUMBER(M211),M211&lt;1,N211="kg"),MAX(1,ROUND(M211*1000,0)),IF(AND(ISNUMBER(M211),M211&lt;1,N211="L"),MAX(1,ROUND(M211*100,0)),ROUND(M211,3)))),N("O23"))</f>
        <v/>
      </c>
      <c r="Q211" s="140" t="str">
        <f>IF(1=1,IF(M211="","",IF(AND(ISNUMBER(M211),M211&lt;1,N211="kg"),"g",IF(AND(ISNUMBER(M211),M211&lt;1,N211="L"),"cl",N211))),N("P23"))</f>
        <v/>
      </c>
      <c r="R211" s="161" t="str">
        <f>IF(1=1,IF(E211="","",IF(F211="","A CONTROLER",IF(NOT(ISNUMBER(F211)),"TEXTE",IF(OR(L211="",L211&lt;=0),"COMMANDE PRINCIPALE INCOMPLETE",IF(G211="","UNITE MANQUANTE",IF(COUNTIF(B384:B428,AE211)=0,"UNITE A CONTROLER","OK")))))),N("Q9"))</f>
        <v/>
      </c>
      <c r="S211" s="105"/>
      <c r="T211" s="141">
        <f t="shared" si="16"/>
        <v>0</v>
      </c>
      <c r="U211" s="133" t="str">
        <f>IF(1=1,IF(E211="","",U194),N("S23"))</f>
        <v/>
      </c>
      <c r="V211" s="133" t="str">
        <f>IF(1=1,IF(E211="","",V194),N("T23"))</f>
        <v/>
      </c>
      <c r="W211" s="135" t="str">
        <f>IF(1=1,IF(OR(U211="",V211="",NOT(ISNUMBER(U211)),NOT(ISNUMBER(V211)),U211=0),"",V211/U211),N("U23"))</f>
        <v/>
      </c>
      <c r="X211" s="136" t="str">
        <f>IF(1=1,IF(OR(W211="",NOT(ISNUMBER(F211))),"",F211*W211*IFERROR(INDEX(D384:D428,MATCH(AE211,B384:B428,0)),1)),N("V7"))</f>
        <v/>
      </c>
      <c r="Y211" s="137" t="str">
        <f>IF(1=1,IF(F211="","",IF(G211="","",IFERROR(INDEX(E384:E428,MATCH(AE211,B384:B428,0)),G211&amp;""))),N("W6"))</f>
        <v/>
      </c>
      <c r="Z211" s="142" t="str">
        <f>IF(1=1,IF(X211="","",IF(AND(ISNUMBER(X211),X211&lt;1,Y211="kg"),MAX(1,ROUND(X211*1000,0)),IF(AND(ISNUMBER(X211),X211&lt;1,Y211="L"),MAX(1,ROUND(X211*100,0)),ROUND(X211,3)))),N("X23"))</f>
        <v/>
      </c>
      <c r="AA211" s="143" t="str">
        <f>IF(1=1,IF(X211="","",IF(AND(ISNUMBER(X211),X211&lt;1,Y211="kg"),"g",IF(AND(ISNUMBER(X211),X211&lt;1,Y211="L"),"cl",Y211))),N("Y23"))</f>
        <v/>
      </c>
      <c r="AB211" s="123" t="str">
        <f>IF(1=1,IF(E211="","",IF(F211="","A CONTROLER",IF(NOT(ISNUMBER(F211)),"TEXTE",IF(OR(W211="",W211&lt;=0),"COMMANDE COUVERTS INCOMPLETE",IF(G211="","UNITE MANQUANTE",IF(COUNTIF(B384:B428,AE211)=0,"UNITE A CONTROLER","OK")))))),N("Z6"))</f>
        <v/>
      </c>
      <c r="AD211" s="144" t="str">
        <f>IF(1=1,IF(E211="","",AD194),N("AB23"))</f>
        <v/>
      </c>
      <c r="AE211" s="125" t="str">
        <f>IF(1=1,IF(G211="","",UPPER(TRIM(SUBSTITUTE(SUBSTITUTE(G211&amp;"",CHAR(160)," ")," "," ")))),N("AC23"))</f>
        <v/>
      </c>
    </row>
    <row r="212" spans="1:31" ht="15.75" x14ac:dyDescent="0.25">
      <c r="A212" s="160" t="str">
        <f>IF(1=1,IF(E212="","",A194),N("A24"))</f>
        <v/>
      </c>
      <c r="B212" s="127" t="str">
        <f>IF(1=1,IF(E212="","",B194),N("B24"))</f>
        <v/>
      </c>
      <c r="C212" s="128"/>
      <c r="D212" s="129" t="str">
        <f>IF(ISBLANK(E212),"",LARGE(D194:D211,1)+1)</f>
        <v/>
      </c>
      <c r="E212" s="130"/>
      <c r="F212" s="131"/>
      <c r="G212" s="170"/>
      <c r="H212" s="105"/>
      <c r="I212" s="132" t="str">
        <f>IF(1=1,IF(E212="","",I194),N("H24"))</f>
        <v/>
      </c>
      <c r="J212" s="133" t="str">
        <f>IF(1=1,IF(E212="","",J194),N("I24"))</f>
        <v/>
      </c>
      <c r="K212" s="134" t="str">
        <f>IF(1=1,IF(E212="","",K194),N("J24"))</f>
        <v/>
      </c>
      <c r="L212" s="135" t="str">
        <f>IF(1=1,IF(OR(J212="",O212="",NOT(ISNUMBER(J212)),NOT(ISNUMBER(O212)),J212=0),"",O212/J212),N("L24"))</f>
        <v/>
      </c>
      <c r="M212" s="136" t="str">
        <f>IF(1=1,IF(OR(L212="",NOT(ISNUMBER(F212))),"",F212*L212*IFERROR(INDEX(D384:D428,MATCH(AE212,B384:B428,0)),1)),N("M13"))</f>
        <v/>
      </c>
      <c r="N212" s="137" t="str">
        <f>IF(1=1,IF(F212="","",IF(G212="","",IFERROR(INDEX(E384:E428,MATCH(AE212,B384:B428,0)),G212&amp;""))),N("N6"))</f>
        <v/>
      </c>
      <c r="O212" s="138" t="str">
        <f>IF(1=1,IF(E212="","",O194),N("K24"))</f>
        <v/>
      </c>
      <c r="P212" s="139" t="str">
        <f>IF(1=1,IF(M212="","",IF(AND(ISNUMBER(M212),M212&lt;1,N212="kg"),MAX(1,ROUND(M212*1000,0)),IF(AND(ISNUMBER(M212),M212&lt;1,N212="L"),MAX(1,ROUND(M212*100,0)),ROUND(M212,3)))),N("O24"))</f>
        <v/>
      </c>
      <c r="Q212" s="140" t="str">
        <f>IF(1=1,IF(M212="","",IF(AND(ISNUMBER(M212),M212&lt;1,N212="kg"),"g",IF(AND(ISNUMBER(M212),M212&lt;1,N212="L"),"cl",N212))),N("P24"))</f>
        <v/>
      </c>
      <c r="R212" s="161" t="str">
        <f>IF(1=1,IF(E212="","",IF(F212="","A CONTROLER",IF(NOT(ISNUMBER(F212)),"TEXTE",IF(OR(L212="",L212&lt;=0),"COMMANDE PRINCIPALE INCOMPLETE",IF(G212="","UNITE MANQUANTE",IF(COUNTIF(B384:B428,AE212)=0,"UNITE A CONTROLER","OK")))))),N("Q9"))</f>
        <v/>
      </c>
      <c r="S212" s="105"/>
      <c r="T212" s="141">
        <f t="shared" si="16"/>
        <v>0</v>
      </c>
      <c r="U212" s="133" t="str">
        <f>IF(1=1,IF(E212="","",U194),N("S24"))</f>
        <v/>
      </c>
      <c r="V212" s="133" t="str">
        <f>IF(1=1,IF(E212="","",V194),N("T24"))</f>
        <v/>
      </c>
      <c r="W212" s="135" t="str">
        <f>IF(1=1,IF(OR(U212="",V212="",NOT(ISNUMBER(U212)),NOT(ISNUMBER(V212)),U212=0),"",V212/U212),N("U24"))</f>
        <v/>
      </c>
      <c r="X212" s="136" t="str">
        <f>IF(1=1,IF(OR(W212="",NOT(ISNUMBER(F212))),"",F212*W212*IFERROR(INDEX(D384:D428,MATCH(AE212,B384:B428,0)),1)),N("V7"))</f>
        <v/>
      </c>
      <c r="Y212" s="137" t="str">
        <f>IF(1=1,IF(F212="","",IF(G212="","",IFERROR(INDEX(E384:E428,MATCH(AE212,B384:B428,0)),G212&amp;""))),N("W6"))</f>
        <v/>
      </c>
      <c r="Z212" s="142" t="str">
        <f>IF(1=1,IF(X212="","",IF(AND(ISNUMBER(X212),X212&lt;1,Y212="kg"),MAX(1,ROUND(X212*1000,0)),IF(AND(ISNUMBER(X212),X212&lt;1,Y212="L"),MAX(1,ROUND(X212*100,0)),ROUND(X212,3)))),N("X24"))</f>
        <v/>
      </c>
      <c r="AA212" s="143" t="str">
        <f>IF(1=1,IF(X212="","",IF(AND(ISNUMBER(X212),X212&lt;1,Y212="kg"),"g",IF(AND(ISNUMBER(X212),X212&lt;1,Y212="L"),"cl",Y212))),N("Y24"))</f>
        <v/>
      </c>
      <c r="AB212" s="123" t="str">
        <f>IF(1=1,IF(E212="","",IF(F212="","A CONTROLER",IF(NOT(ISNUMBER(F212)),"TEXTE",IF(OR(W212="",W212&lt;=0),"COMMANDE COUVERTS INCOMPLETE",IF(G212="","UNITE MANQUANTE",IF(COUNTIF(B384:B428,AE212)=0,"UNITE A CONTROLER","OK")))))),N("Z6"))</f>
        <v/>
      </c>
      <c r="AD212" s="144" t="str">
        <f>IF(1=1,IF(E212="","",AD194),N("AB24"))</f>
        <v/>
      </c>
      <c r="AE212" s="125" t="str">
        <f>IF(1=1,IF(G212="","",UPPER(TRIM(SUBSTITUTE(SUBSTITUTE(G212&amp;"",CHAR(160)," ")," "," ")))),N("AC24"))</f>
        <v/>
      </c>
    </row>
    <row r="213" spans="1:31" ht="15.75" x14ac:dyDescent="0.25">
      <c r="A213" s="160" t="str">
        <f>IF(1=1,IF(E213="","",A194),N("A25"))</f>
        <v/>
      </c>
      <c r="B213" s="127" t="str">
        <f>IF(1=1,IF(E213="","",B194),N("B25"))</f>
        <v/>
      </c>
      <c r="C213" s="128"/>
      <c r="D213" s="129" t="str">
        <f>IF(ISBLANK(E213),"",LARGE(D194:D212,1)+1)</f>
        <v/>
      </c>
      <c r="E213" s="130"/>
      <c r="F213" s="131"/>
      <c r="G213" s="170"/>
      <c r="H213" s="105"/>
      <c r="I213" s="132" t="str">
        <f>IF(1=1,IF(E213="","",I194),N("H25"))</f>
        <v/>
      </c>
      <c r="J213" s="133" t="str">
        <f>IF(1=1,IF(E213="","",J194),N("I25"))</f>
        <v/>
      </c>
      <c r="K213" s="134" t="str">
        <f>IF(1=1,IF(E213="","",K194),N("J25"))</f>
        <v/>
      </c>
      <c r="L213" s="135" t="str">
        <f>IF(1=1,IF(OR(J213="",O213="",NOT(ISNUMBER(J213)),NOT(ISNUMBER(O213)),J213=0),"",O213/J213),N("L25"))</f>
        <v/>
      </c>
      <c r="M213" s="136" t="str">
        <f>IF(1=1,IF(OR(L213="",NOT(ISNUMBER(F213))),"",F213*L213*IFERROR(INDEX(D384:D428,MATCH(AE213,B384:B428,0)),1)),N("M13"))</f>
        <v/>
      </c>
      <c r="N213" s="137" t="str">
        <f>IF(1=1,IF(F213="","",IF(G213="","",IFERROR(INDEX(E384:E428,MATCH(AE213,B384:B428,0)),G213&amp;""))),N("N6"))</f>
        <v/>
      </c>
      <c r="O213" s="138" t="str">
        <f>IF(1=1,IF(E213="","",O194),N("K25"))</f>
        <v/>
      </c>
      <c r="P213" s="139" t="str">
        <f>IF(1=1,IF(M213="","",IF(AND(ISNUMBER(M213),M213&lt;1,N213="kg"),MAX(1,ROUND(M213*1000,0)),IF(AND(ISNUMBER(M213),M213&lt;1,N213="L"),MAX(1,ROUND(M213*100,0)),ROUND(M213,3)))),N("O25"))</f>
        <v/>
      </c>
      <c r="Q213" s="140" t="str">
        <f>IF(1=1,IF(M213="","",IF(AND(ISNUMBER(M213),M213&lt;1,N213="kg"),"g",IF(AND(ISNUMBER(M213),M213&lt;1,N213="L"),"cl",N213))),N("P25"))</f>
        <v/>
      </c>
      <c r="R213" s="161" t="str">
        <f>IF(1=1,IF(E213="","",IF(F213="","A CONTROLER",IF(NOT(ISNUMBER(F213)),"TEXTE",IF(OR(L213="",L213&lt;=0),"COMMANDE PRINCIPALE INCOMPLETE",IF(G213="","UNITE MANQUANTE",IF(COUNTIF(B384:B428,AE213)=0,"UNITE A CONTROLER","OK")))))),N("Q9"))</f>
        <v/>
      </c>
      <c r="S213" s="105"/>
      <c r="T213" s="141">
        <f t="shared" si="16"/>
        <v>0</v>
      </c>
      <c r="U213" s="133" t="str">
        <f>IF(1=1,IF(E213="","",U194),N("S25"))</f>
        <v/>
      </c>
      <c r="V213" s="133" t="str">
        <f>IF(1=1,IF(E213="","",V194),N("T25"))</f>
        <v/>
      </c>
      <c r="W213" s="135" t="str">
        <f>IF(1=1,IF(OR(U213="",V213="",NOT(ISNUMBER(U213)),NOT(ISNUMBER(V213)),U213=0),"",V213/U213),N("U25"))</f>
        <v/>
      </c>
      <c r="X213" s="136" t="str">
        <f>IF(1=1,IF(OR(W213="",NOT(ISNUMBER(F213))),"",F213*W213*IFERROR(INDEX(D384:D428,MATCH(AE213,B384:B428,0)),1)),N("V7"))</f>
        <v/>
      </c>
      <c r="Y213" s="137" t="str">
        <f>IF(1=1,IF(F213="","",IF(G213="","",IFERROR(INDEX(E384:E428,MATCH(AE213,B384:B428,0)),G213&amp;""))),N("W6"))</f>
        <v/>
      </c>
      <c r="Z213" s="142" t="str">
        <f>IF(1=1,IF(X213="","",IF(AND(ISNUMBER(X213),X213&lt;1,Y213="kg"),MAX(1,ROUND(X213*1000,0)),IF(AND(ISNUMBER(X213),X213&lt;1,Y213="L"),MAX(1,ROUND(X213*100,0)),ROUND(X213,3)))),N("X25"))</f>
        <v/>
      </c>
      <c r="AA213" s="143" t="str">
        <f>IF(1=1,IF(X213="","",IF(AND(ISNUMBER(X213),X213&lt;1,Y213="kg"),"g",IF(AND(ISNUMBER(X213),X213&lt;1,Y213="L"),"cl",Y213))),N("Y25"))</f>
        <v/>
      </c>
      <c r="AB213" s="123" t="str">
        <f>IF(1=1,IF(E213="","",IF(F213="","A CONTROLER",IF(NOT(ISNUMBER(F213)),"TEXTE",IF(OR(W213="",W213&lt;=0),"COMMANDE COUVERTS INCOMPLETE",IF(G213="","UNITE MANQUANTE",IF(COUNTIF(B384:B428,AE213)=0,"UNITE A CONTROLER","OK")))))),N("Z6"))</f>
        <v/>
      </c>
      <c r="AD213" s="144" t="str">
        <f>IF(1=1,IF(E213="","",AD194),N("AB25"))</f>
        <v/>
      </c>
      <c r="AE213" s="125" t="str">
        <f>IF(1=1,IF(G213="","",UPPER(TRIM(SUBSTITUTE(SUBSTITUTE(G213&amp;"",CHAR(160)," ")," "," ")))),N("AC25"))</f>
        <v/>
      </c>
    </row>
    <row r="214" spans="1:31" ht="15.75" x14ac:dyDescent="0.25">
      <c r="A214" s="160" t="str">
        <f>IF(1=1,IF(E214="","",A194),N("A26"))</f>
        <v/>
      </c>
      <c r="B214" s="127" t="str">
        <f>IF(1=1,IF(E214="","",B194),N("B26"))</f>
        <v/>
      </c>
      <c r="C214" s="128"/>
      <c r="D214" s="129" t="str">
        <f>IF(ISBLANK(E214),"",LARGE(D194:D213,1)+1)</f>
        <v/>
      </c>
      <c r="E214" s="130"/>
      <c r="F214" s="131"/>
      <c r="G214" s="170"/>
      <c r="H214" s="105"/>
      <c r="I214" s="132" t="str">
        <f>IF(1=1,IF(E214="","",I194),N("H26"))</f>
        <v/>
      </c>
      <c r="J214" s="133" t="str">
        <f>IF(1=1,IF(E214="","",J194),N("I26"))</f>
        <v/>
      </c>
      <c r="K214" s="134" t="str">
        <f>IF(1=1,IF(E214="","",K194),N("J26"))</f>
        <v/>
      </c>
      <c r="L214" s="135" t="str">
        <f>IF(1=1,IF(OR(J214="",O214="",NOT(ISNUMBER(J214)),NOT(ISNUMBER(O214)),J214=0),"",O214/J214),N("L26"))</f>
        <v/>
      </c>
      <c r="M214" s="136" t="str">
        <f>IF(1=1,IF(OR(L214="",NOT(ISNUMBER(F214))),"",F214*L214*IFERROR(INDEX(D384:D428,MATCH(AE214,B384:B428,0)),1)),N("M13"))</f>
        <v/>
      </c>
      <c r="N214" s="137" t="str">
        <f>IF(1=1,IF(F214="","",IF(G214="","",IFERROR(INDEX(E384:E428,MATCH(AE214,B384:B428,0)),G214&amp;""))),N("N6"))</f>
        <v/>
      </c>
      <c r="O214" s="138" t="str">
        <f>IF(1=1,IF(E214="","",O194),N("K26"))</f>
        <v/>
      </c>
      <c r="P214" s="139" t="str">
        <f>IF(1=1,IF(M214="","",IF(AND(ISNUMBER(M214),M214&lt;1,N214="kg"),MAX(1,ROUND(M214*1000,0)),IF(AND(ISNUMBER(M214),M214&lt;1,N214="L"),MAX(1,ROUND(M214*100,0)),ROUND(M214,3)))),N("O26"))</f>
        <v/>
      </c>
      <c r="Q214" s="140" t="str">
        <f>IF(1=1,IF(M214="","",IF(AND(ISNUMBER(M214),M214&lt;1,N214="kg"),"g",IF(AND(ISNUMBER(M214),M214&lt;1,N214="L"),"cl",N214))),N("P26"))</f>
        <v/>
      </c>
      <c r="R214" s="161" t="str">
        <f>IF(1=1,IF(E214="","",IF(F214="","A CONTROLER",IF(NOT(ISNUMBER(F214)),"TEXTE",IF(OR(L214="",L214&lt;=0),"COMMANDE PRINCIPALE INCOMPLETE",IF(G214="","UNITE MANQUANTE",IF(COUNTIF(B384:B428,AE214)=0,"UNITE A CONTROLER","OK")))))),N("Q9"))</f>
        <v/>
      </c>
      <c r="S214" s="105"/>
      <c r="T214" s="141">
        <f t="shared" si="16"/>
        <v>0</v>
      </c>
      <c r="U214" s="133" t="str">
        <f>IF(1=1,IF(E214="","",U194),N("S26"))</f>
        <v/>
      </c>
      <c r="V214" s="133" t="str">
        <f>IF(1=1,IF(E214="","",V194),N("T26"))</f>
        <v/>
      </c>
      <c r="W214" s="135" t="str">
        <f>IF(1=1,IF(OR(U214="",V214="",NOT(ISNUMBER(U214)),NOT(ISNUMBER(V214)),U214=0),"",V214/U214),N("U26"))</f>
        <v/>
      </c>
      <c r="X214" s="136" t="str">
        <f>IF(1=1,IF(OR(W214="",NOT(ISNUMBER(F214))),"",F214*W214*IFERROR(INDEX(D384:D428,MATCH(AE214,B384:B428,0)),1)),N("V7"))</f>
        <v/>
      </c>
      <c r="Y214" s="137" t="str">
        <f>IF(1=1,IF(F214="","",IF(G214="","",IFERROR(INDEX(E384:E428,MATCH(AE214,B384:B428,0)),G214&amp;""))),N("W6"))</f>
        <v/>
      </c>
      <c r="Z214" s="142" t="str">
        <f>IF(1=1,IF(X214="","",IF(AND(ISNUMBER(X214),X214&lt;1,Y214="kg"),MAX(1,ROUND(X214*1000,0)),IF(AND(ISNUMBER(X214),X214&lt;1,Y214="L"),MAX(1,ROUND(X214*100,0)),ROUND(X214,3)))),N("X26"))</f>
        <v/>
      </c>
      <c r="AA214" s="143" t="str">
        <f>IF(1=1,IF(X214="","",IF(AND(ISNUMBER(X214),X214&lt;1,Y214="kg"),"g",IF(AND(ISNUMBER(X214),X214&lt;1,Y214="L"),"cl",Y214))),N("Y26"))</f>
        <v/>
      </c>
      <c r="AB214" s="123" t="str">
        <f>IF(1=1,IF(E214="","",IF(F214="","A CONTROLER",IF(NOT(ISNUMBER(F214)),"TEXTE",IF(OR(W214="",W214&lt;=0),"COMMANDE COUVERTS INCOMPLETE",IF(G214="","UNITE MANQUANTE",IF(COUNTIF(B384:B428,AE214)=0,"UNITE A CONTROLER","OK")))))),N("Z6"))</f>
        <v/>
      </c>
      <c r="AD214" s="144" t="str">
        <f>IF(1=1,IF(E214="","",AD194),N("AB26"))</f>
        <v/>
      </c>
      <c r="AE214" s="125" t="str">
        <f>IF(1=1,IF(G214="","",UPPER(TRIM(SUBSTITUTE(SUBSTITUTE(G214&amp;"",CHAR(160)," ")," "," ")))),N("AC26"))</f>
        <v/>
      </c>
    </row>
    <row r="215" spans="1:31" ht="15.75" x14ac:dyDescent="0.25">
      <c r="A215" s="160" t="str">
        <f>IF(1=1,IF(E215="","",A194),N("A27"))</f>
        <v/>
      </c>
      <c r="B215" s="127" t="str">
        <f>IF(1=1,IF(E215="","",B194),N("B27"))</f>
        <v/>
      </c>
      <c r="C215" s="128"/>
      <c r="D215" s="129" t="str">
        <f>IF(ISBLANK(E215),"",LARGE(D194:D214,1)+1)</f>
        <v/>
      </c>
      <c r="E215" s="130"/>
      <c r="F215" s="131"/>
      <c r="G215" s="170"/>
      <c r="H215" s="105"/>
      <c r="I215" s="132" t="str">
        <f>IF(1=1,IF(E215="","",I194),N("H27"))</f>
        <v/>
      </c>
      <c r="J215" s="133" t="str">
        <f>IF(1=1,IF(E215="","",J194),N("I27"))</f>
        <v/>
      </c>
      <c r="K215" s="134" t="str">
        <f>IF(1=1,IF(E215="","",K194),N("J27"))</f>
        <v/>
      </c>
      <c r="L215" s="135" t="str">
        <f>IF(1=1,IF(OR(J215="",O215="",NOT(ISNUMBER(J215)),NOT(ISNUMBER(O215)),J215=0),"",O215/J215),N("L27"))</f>
        <v/>
      </c>
      <c r="M215" s="136" t="str">
        <f>IF(1=1,IF(OR(L215="",NOT(ISNUMBER(F215))),"",F215*L215*IFERROR(INDEX(D384:D428,MATCH(AE215,B384:B428,0)),1)),N("M13"))</f>
        <v/>
      </c>
      <c r="N215" s="137" t="str">
        <f>IF(1=1,IF(F215="","",IF(G215="","",IFERROR(INDEX(E384:E428,MATCH(AE215,B384:B428,0)),G215&amp;""))),N("N6"))</f>
        <v/>
      </c>
      <c r="O215" s="138" t="str">
        <f>IF(1=1,IF(E215="","",O194),N("K27"))</f>
        <v/>
      </c>
      <c r="P215" s="139" t="str">
        <f>IF(1=1,IF(M215="","",IF(AND(ISNUMBER(M215),M215&lt;1,N215="kg"),MAX(1,ROUND(M215*1000,0)),IF(AND(ISNUMBER(M215),M215&lt;1,N215="L"),MAX(1,ROUND(M215*100,0)),ROUND(M215,3)))),N("O27"))</f>
        <v/>
      </c>
      <c r="Q215" s="140" t="str">
        <f>IF(1=1,IF(M215="","",IF(AND(ISNUMBER(M215),M215&lt;1,N215="kg"),"g",IF(AND(ISNUMBER(M215),M215&lt;1,N215="L"),"cl",N215))),N("P27"))</f>
        <v/>
      </c>
      <c r="R215" s="161" t="str">
        <f>IF(1=1,IF(E215="","",IF(F215="","A CONTROLER",IF(NOT(ISNUMBER(F215)),"TEXTE",IF(OR(L215="",L215&lt;=0),"COMMANDE PRINCIPALE INCOMPLETE",IF(G215="","UNITE MANQUANTE",IF(COUNTIF(B384:B428,AE215)=0,"UNITE A CONTROLER","OK")))))),N("Q9"))</f>
        <v/>
      </c>
      <c r="S215" s="105"/>
      <c r="T215" s="141">
        <f t="shared" si="16"/>
        <v>0</v>
      </c>
      <c r="U215" s="133" t="str">
        <f>IF(1=1,IF(E215="","",U194),N("S27"))</f>
        <v/>
      </c>
      <c r="V215" s="133" t="str">
        <f>IF(1=1,IF(E215="","",V194),N("T27"))</f>
        <v/>
      </c>
      <c r="W215" s="135" t="str">
        <f>IF(1=1,IF(OR(U215="",V215="",NOT(ISNUMBER(U215)),NOT(ISNUMBER(V215)),U215=0),"",V215/U215),N("U27"))</f>
        <v/>
      </c>
      <c r="X215" s="136" t="str">
        <f>IF(1=1,IF(OR(W215="",NOT(ISNUMBER(F215))),"",F215*W215*IFERROR(INDEX(D384:D428,MATCH(AE215,B384:B428,0)),1)),N("V7"))</f>
        <v/>
      </c>
      <c r="Y215" s="137" t="str">
        <f>IF(1=1,IF(F215="","",IF(G215="","",IFERROR(INDEX(E384:E428,MATCH(AE215,B384:B428,0)),G215&amp;""))),N("W6"))</f>
        <v/>
      </c>
      <c r="Z215" s="142" t="str">
        <f>IF(1=1,IF(X215="","",IF(AND(ISNUMBER(X215),X215&lt;1,Y215="kg"),MAX(1,ROUND(X215*1000,0)),IF(AND(ISNUMBER(X215),X215&lt;1,Y215="L"),MAX(1,ROUND(X215*100,0)),ROUND(X215,3)))),N("X27"))</f>
        <v/>
      </c>
      <c r="AA215" s="143" t="str">
        <f>IF(1=1,IF(X215="","",IF(AND(ISNUMBER(X215),X215&lt;1,Y215="kg"),"g",IF(AND(ISNUMBER(X215),X215&lt;1,Y215="L"),"cl",Y215))),N("Y27"))</f>
        <v/>
      </c>
      <c r="AB215" s="123" t="str">
        <f>IF(1=1,IF(E215="","",IF(F215="","A CONTROLER",IF(NOT(ISNUMBER(F215)),"TEXTE",IF(OR(W215="",W215&lt;=0),"COMMANDE COUVERTS INCOMPLETE",IF(G215="","UNITE MANQUANTE",IF(COUNTIF(B384:B428,AE215)=0,"UNITE A CONTROLER","OK")))))),N("Z6"))</f>
        <v/>
      </c>
      <c r="AD215" s="144" t="str">
        <f>IF(1=1,IF(E215="","",AD194),N("AB27"))</f>
        <v/>
      </c>
      <c r="AE215" s="125" t="str">
        <f>IF(1=1,IF(G215="","",UPPER(TRIM(SUBSTITUTE(SUBSTITUTE(G215&amp;"",CHAR(160)," ")," "," ")))),N("AC27"))</f>
        <v/>
      </c>
    </row>
    <row r="216" spans="1:31" ht="15.75" x14ac:dyDescent="0.25">
      <c r="A216" s="160" t="str">
        <f>IF(1=1,IF(E216="","",A194),N("A28"))</f>
        <v/>
      </c>
      <c r="B216" s="127" t="str">
        <f>IF(1=1,IF(E216="","",B194),N("B28"))</f>
        <v/>
      </c>
      <c r="C216" s="128"/>
      <c r="D216" s="129" t="str">
        <f>IF(ISBLANK(E216),"",LARGE(D194:D215,1)+1)</f>
        <v/>
      </c>
      <c r="E216" s="130"/>
      <c r="F216" s="131"/>
      <c r="G216" s="170"/>
      <c r="H216" s="105"/>
      <c r="I216" s="132" t="str">
        <f>IF(1=1,IF(E216="","",I194),N("H28"))</f>
        <v/>
      </c>
      <c r="J216" s="133" t="str">
        <f>IF(1=1,IF(E216="","",J194),N("I28"))</f>
        <v/>
      </c>
      <c r="K216" s="134" t="str">
        <f>IF(1=1,IF(E216="","",K194),N("J28"))</f>
        <v/>
      </c>
      <c r="L216" s="135" t="str">
        <f>IF(1=1,IF(OR(J216="",O216="",NOT(ISNUMBER(J216)),NOT(ISNUMBER(O216)),J216=0),"",O216/J216),N("L28"))</f>
        <v/>
      </c>
      <c r="M216" s="136" t="str">
        <f>IF(1=1,IF(OR(L216="",NOT(ISNUMBER(F216))),"",F216*L216*IFERROR(INDEX(D384:D428,MATCH(AE216,B384:B428,0)),1)),N("M13"))</f>
        <v/>
      </c>
      <c r="N216" s="137" t="str">
        <f>IF(1=1,IF(F216="","",IF(G216="","",IFERROR(INDEX(E384:E428,MATCH(AE216,B384:B428,0)),G216&amp;""))),N("N6"))</f>
        <v/>
      </c>
      <c r="O216" s="138" t="str">
        <f>IF(1=1,IF(E216="","",O194),N("K28"))</f>
        <v/>
      </c>
      <c r="P216" s="139" t="str">
        <f>IF(1=1,IF(M216="","",IF(AND(ISNUMBER(M216),M216&lt;1,N216="kg"),MAX(1,ROUND(M216*1000,0)),IF(AND(ISNUMBER(M216),M216&lt;1,N216="L"),MAX(1,ROUND(M216*100,0)),ROUND(M216,3)))),N("O28"))</f>
        <v/>
      </c>
      <c r="Q216" s="140" t="str">
        <f>IF(1=1,IF(M216="","",IF(AND(ISNUMBER(M216),M216&lt;1,N216="kg"),"g",IF(AND(ISNUMBER(M216),M216&lt;1,N216="L"),"cl",N216))),N("P28"))</f>
        <v/>
      </c>
      <c r="R216" s="161" t="str">
        <f>IF(1=1,IF(E216="","",IF(F216="","A CONTROLER",IF(NOT(ISNUMBER(F216)),"TEXTE",IF(OR(L216="",L216&lt;=0),"COMMANDE PRINCIPALE INCOMPLETE",IF(G216="","UNITE MANQUANTE",IF(COUNTIF(B384:B428,AE216)=0,"UNITE A CONTROLER","OK")))))),N("Q9"))</f>
        <v/>
      </c>
      <c r="S216" s="105"/>
      <c r="T216" s="141">
        <f t="shared" si="16"/>
        <v>0</v>
      </c>
      <c r="U216" s="133" t="str">
        <f>IF(1=1,IF(E216="","",U194),N("S28"))</f>
        <v/>
      </c>
      <c r="V216" s="133" t="str">
        <f>IF(1=1,IF(E216="","",V194),N("T28"))</f>
        <v/>
      </c>
      <c r="W216" s="135" t="str">
        <f>IF(1=1,IF(OR(U216="",V216="",NOT(ISNUMBER(U216)),NOT(ISNUMBER(V216)),U216=0),"",V216/U216),N("U28"))</f>
        <v/>
      </c>
      <c r="X216" s="136" t="str">
        <f>IF(1=1,IF(OR(W216="",NOT(ISNUMBER(F216))),"",F216*W216*IFERROR(INDEX(D384:D428,MATCH(AE216,B384:B428,0)),1)),N("V7"))</f>
        <v/>
      </c>
      <c r="Y216" s="137" t="str">
        <f>IF(1=1,IF(F216="","",IF(G216="","",IFERROR(INDEX(E384:E428,MATCH(AE216,B384:B428,0)),G216&amp;""))),N("W6"))</f>
        <v/>
      </c>
      <c r="Z216" s="142" t="str">
        <f>IF(1=1,IF(X216="","",IF(AND(ISNUMBER(X216),X216&lt;1,Y216="kg"),MAX(1,ROUND(X216*1000,0)),IF(AND(ISNUMBER(X216),X216&lt;1,Y216="L"),MAX(1,ROUND(X216*100,0)),ROUND(X216,3)))),N("X28"))</f>
        <v/>
      </c>
      <c r="AA216" s="143" t="str">
        <f>IF(1=1,IF(X216="","",IF(AND(ISNUMBER(X216),X216&lt;1,Y216="kg"),"g",IF(AND(ISNUMBER(X216),X216&lt;1,Y216="L"),"cl",Y216))),N("Y28"))</f>
        <v/>
      </c>
      <c r="AB216" s="123" t="str">
        <f>IF(1=1,IF(E216="","",IF(F216="","A CONTROLER",IF(NOT(ISNUMBER(F216)),"TEXTE",IF(OR(W216="",W216&lt;=0),"COMMANDE COUVERTS INCOMPLETE",IF(G216="","UNITE MANQUANTE",IF(COUNTIF(B384:B428,AE216)=0,"UNITE A CONTROLER","OK")))))),N("Z6"))</f>
        <v/>
      </c>
      <c r="AD216" s="144" t="str">
        <f>IF(1=1,IF(E216="","",AD194),N("AB28"))</f>
        <v/>
      </c>
      <c r="AE216" s="125" t="str">
        <f>IF(1=1,IF(G216="","",UPPER(TRIM(SUBSTITUTE(SUBSTITUTE(G216&amp;"",CHAR(160)," ")," "," ")))),N("AC28"))</f>
        <v/>
      </c>
    </row>
    <row r="217" spans="1:31" ht="15.75" x14ac:dyDescent="0.25">
      <c r="A217" s="160" t="str">
        <f>IF(1=1,IF(E217="","",A194),N("A29"))</f>
        <v/>
      </c>
      <c r="B217" s="127" t="str">
        <f>IF(1=1,IF(E217="","",B194),N("B29"))</f>
        <v/>
      </c>
      <c r="C217" s="128"/>
      <c r="D217" s="129" t="str">
        <f>IF(ISBLANK(E217),"",LARGE(D194:D216,1)+1)</f>
        <v/>
      </c>
      <c r="E217" s="130"/>
      <c r="F217" s="131"/>
      <c r="G217" s="170"/>
      <c r="H217" s="105"/>
      <c r="I217" s="132" t="str">
        <f>IF(1=1,IF(E217="","",I194),N("H29"))</f>
        <v/>
      </c>
      <c r="J217" s="133" t="str">
        <f>IF(1=1,IF(E217="","",J194),N("I29"))</f>
        <v/>
      </c>
      <c r="K217" s="134" t="str">
        <f>IF(1=1,IF(E217="","",K194),N("J29"))</f>
        <v/>
      </c>
      <c r="L217" s="135" t="str">
        <f>IF(1=1,IF(OR(J217="",O217="",NOT(ISNUMBER(J217)),NOT(ISNUMBER(O217)),J217=0),"",O217/J217),N("L29"))</f>
        <v/>
      </c>
      <c r="M217" s="136" t="str">
        <f>IF(1=1,IF(OR(L217="",NOT(ISNUMBER(F217))),"",F217*L217*IFERROR(INDEX(D384:D428,MATCH(AE217,B384:B428,0)),1)),N("M13"))</f>
        <v/>
      </c>
      <c r="N217" s="137" t="str">
        <f>IF(1=1,IF(F217="","",IF(G217="","",IFERROR(INDEX(E384:E428,MATCH(AE217,B384:B428,0)),G217&amp;""))),N("N6"))</f>
        <v/>
      </c>
      <c r="O217" s="138" t="str">
        <f>IF(1=1,IF(E217="","",O194),N("K29"))</f>
        <v/>
      </c>
      <c r="P217" s="139" t="str">
        <f>IF(1=1,IF(M217="","",IF(AND(ISNUMBER(M217),M217&lt;1,N217="kg"),MAX(1,ROUND(M217*1000,0)),IF(AND(ISNUMBER(M217),M217&lt;1,N217="L"),MAX(1,ROUND(M217*100,0)),ROUND(M217,3)))),N("O29"))</f>
        <v/>
      </c>
      <c r="Q217" s="140" t="str">
        <f>IF(1=1,IF(M217="","",IF(AND(ISNUMBER(M217),M217&lt;1,N217="kg"),"g",IF(AND(ISNUMBER(M217),M217&lt;1,N217="L"),"cl",N217))),N("P29"))</f>
        <v/>
      </c>
      <c r="R217" s="161" t="str">
        <f>IF(1=1,IF(E217="","",IF(F217="","A CONTROLER",IF(NOT(ISNUMBER(F217)),"TEXTE",IF(OR(L217="",L217&lt;=0),"COMMANDE PRINCIPALE INCOMPLETE",IF(G217="","UNITE MANQUANTE",IF(COUNTIF(B384:B428,AE217)=0,"UNITE A CONTROLER","OK")))))),N("Q9"))</f>
        <v/>
      </c>
      <c r="S217" s="105"/>
      <c r="T217" s="141">
        <f t="shared" si="16"/>
        <v>0</v>
      </c>
      <c r="U217" s="133" t="str">
        <f>IF(1=1,IF(E217="","",U194),N("S29"))</f>
        <v/>
      </c>
      <c r="V217" s="133" t="str">
        <f>IF(1=1,IF(E217="","",V194),N("T29"))</f>
        <v/>
      </c>
      <c r="W217" s="135" t="str">
        <f>IF(1=1,IF(OR(U217="",V217="",NOT(ISNUMBER(U217)),NOT(ISNUMBER(V217)),U217=0),"",V217/U217),N("U29"))</f>
        <v/>
      </c>
      <c r="X217" s="136" t="str">
        <f>IF(1=1,IF(OR(W217="",NOT(ISNUMBER(F217))),"",F217*W217*IFERROR(INDEX(D384:D428,MATCH(AE217,B384:B428,0)),1)),N("V7"))</f>
        <v/>
      </c>
      <c r="Y217" s="137" t="str">
        <f>IF(1=1,IF(F217="","",IF(G217="","",IFERROR(INDEX(E384:E428,MATCH(AE217,B384:B428,0)),G217&amp;""))),N("W6"))</f>
        <v/>
      </c>
      <c r="Z217" s="142" t="str">
        <f>IF(1=1,IF(X217="","",IF(AND(ISNUMBER(X217),X217&lt;1,Y217="kg"),MAX(1,ROUND(X217*1000,0)),IF(AND(ISNUMBER(X217),X217&lt;1,Y217="L"),MAX(1,ROUND(X217*100,0)),ROUND(X217,3)))),N("X29"))</f>
        <v/>
      </c>
      <c r="AA217" s="143" t="str">
        <f>IF(1=1,IF(X217="","",IF(AND(ISNUMBER(X217),X217&lt;1,Y217="kg"),"g",IF(AND(ISNUMBER(X217),X217&lt;1,Y217="L"),"cl",Y217))),N("Y29"))</f>
        <v/>
      </c>
      <c r="AB217" s="123" t="str">
        <f>IF(1=1,IF(E217="","",IF(F217="","A CONTROLER",IF(NOT(ISNUMBER(F217)),"TEXTE",IF(OR(W217="",W217&lt;=0),"COMMANDE COUVERTS INCOMPLETE",IF(G217="","UNITE MANQUANTE",IF(COUNTIF(B384:B428,AE217)=0,"UNITE A CONTROLER","OK")))))),N("Z6"))</f>
        <v/>
      </c>
      <c r="AD217" s="144" t="str">
        <f>IF(1=1,IF(E217="","",AD194),N("AB29"))</f>
        <v/>
      </c>
      <c r="AE217" s="125" t="str">
        <f>IF(1=1,IF(G217="","",UPPER(TRIM(SUBSTITUTE(SUBSTITUTE(G217&amp;"",CHAR(160)," ")," "," ")))),N("AC29"))</f>
        <v/>
      </c>
    </row>
    <row r="218" spans="1:31" ht="15.75" x14ac:dyDescent="0.25">
      <c r="A218" s="160" t="str">
        <f>IF(1=1,IF(E218="","",A194),N("A30"))</f>
        <v/>
      </c>
      <c r="B218" s="127" t="str">
        <f>IF(1=1,IF(E218="","",B194),N("B30"))</f>
        <v/>
      </c>
      <c r="C218" s="128"/>
      <c r="D218" s="129" t="str">
        <f>IF(ISBLANK(E218),"",LARGE(D194:D217,1)+1)</f>
        <v/>
      </c>
      <c r="E218" s="130"/>
      <c r="F218" s="131"/>
      <c r="G218" s="170"/>
      <c r="H218" s="105"/>
      <c r="I218" s="132" t="str">
        <f>IF(1=1,IF(E218="","",I194),N("H30"))</f>
        <v/>
      </c>
      <c r="J218" s="133" t="str">
        <f>IF(1=1,IF(E218="","",J194),N("I30"))</f>
        <v/>
      </c>
      <c r="K218" s="134" t="str">
        <f>IF(1=1,IF(E218="","",K194),N("J30"))</f>
        <v/>
      </c>
      <c r="L218" s="135" t="str">
        <f>IF(1=1,IF(OR(J218="",O218="",NOT(ISNUMBER(J218)),NOT(ISNUMBER(O218)),J218=0),"",O218/J218),N("L30"))</f>
        <v/>
      </c>
      <c r="M218" s="136" t="str">
        <f>IF(1=1,IF(OR(L218="",NOT(ISNUMBER(F218))),"",F218*L218*IFERROR(INDEX(D384:D428,MATCH(AE218,B384:B428,0)),1)),N("M13"))</f>
        <v/>
      </c>
      <c r="N218" s="137" t="str">
        <f>IF(1=1,IF(F218="","",IF(G218="","",IFERROR(INDEX(E384:E428,MATCH(AE218,B384:B428,0)),G218&amp;""))),N("N6"))</f>
        <v/>
      </c>
      <c r="O218" s="138" t="str">
        <f>IF(1=1,IF(E218="","",O194),N("K30"))</f>
        <v/>
      </c>
      <c r="P218" s="139" t="str">
        <f>IF(1=1,IF(M218="","",IF(AND(ISNUMBER(M218),M218&lt;1,N218="kg"),MAX(1,ROUND(M218*1000,0)),IF(AND(ISNUMBER(M218),M218&lt;1,N218="L"),MAX(1,ROUND(M218*100,0)),ROUND(M218,3)))),N("O30"))</f>
        <v/>
      </c>
      <c r="Q218" s="140" t="str">
        <f>IF(1=1,IF(M218="","",IF(AND(ISNUMBER(M218),M218&lt;1,N218="kg"),"g",IF(AND(ISNUMBER(M218),M218&lt;1,N218="L"),"cl",N218))),N("P30"))</f>
        <v/>
      </c>
      <c r="R218" s="161" t="str">
        <f>IF(1=1,IF(E218="","",IF(F218="","A CONTROLER",IF(NOT(ISNUMBER(F218)),"TEXTE",IF(OR(L218="",L218&lt;=0),"COMMANDE PRINCIPALE INCOMPLETE",IF(G218="","UNITE MANQUANTE",IF(COUNTIF(B384:B428,AE218)=0,"UNITE A CONTROLER","OK")))))),N("Q9"))</f>
        <v/>
      </c>
      <c r="S218" s="105"/>
      <c r="T218" s="141">
        <f t="shared" si="16"/>
        <v>0</v>
      </c>
      <c r="U218" s="133" t="str">
        <f>IF(1=1,IF(E218="","",U194),N("S30"))</f>
        <v/>
      </c>
      <c r="V218" s="133" t="str">
        <f>IF(1=1,IF(E218="","",V194),N("T30"))</f>
        <v/>
      </c>
      <c r="W218" s="135" t="str">
        <f>IF(1=1,IF(OR(U218="",V218="",NOT(ISNUMBER(U218)),NOT(ISNUMBER(V218)),U218=0),"",V218/U218),N("U30"))</f>
        <v/>
      </c>
      <c r="X218" s="136" t="str">
        <f>IF(1=1,IF(OR(W218="",NOT(ISNUMBER(F218))),"",F218*W218*IFERROR(INDEX(D384:D428,MATCH(AE218,B384:B428,0)),1)),N("V7"))</f>
        <v/>
      </c>
      <c r="Y218" s="137" t="str">
        <f>IF(1=1,IF(F218="","",IF(G218="","",IFERROR(INDEX(E384:E428,MATCH(AE218,B384:B428,0)),G218&amp;""))),N("W6"))</f>
        <v/>
      </c>
      <c r="Z218" s="142" t="str">
        <f>IF(1=1,IF(X218="","",IF(AND(ISNUMBER(X218),X218&lt;1,Y218="kg"),MAX(1,ROUND(X218*1000,0)),IF(AND(ISNUMBER(X218),X218&lt;1,Y218="L"),MAX(1,ROUND(X218*100,0)),ROUND(X218,3)))),N("X30"))</f>
        <v/>
      </c>
      <c r="AA218" s="143" t="str">
        <f>IF(1=1,IF(X218="","",IF(AND(ISNUMBER(X218),X218&lt;1,Y218="kg"),"g",IF(AND(ISNUMBER(X218),X218&lt;1,Y218="L"),"cl",Y218))),N("Y30"))</f>
        <v/>
      </c>
      <c r="AB218" s="123" t="str">
        <f>IF(1=1,IF(E218="","",IF(F218="","A CONTROLER",IF(NOT(ISNUMBER(F218)),"TEXTE",IF(OR(W218="",W218&lt;=0),"COMMANDE COUVERTS INCOMPLETE",IF(G218="","UNITE MANQUANTE",IF(COUNTIF(B384:B428,AE218)=0,"UNITE A CONTROLER","OK")))))),N("Z6"))</f>
        <v/>
      </c>
      <c r="AD218" s="144" t="str">
        <f>IF(1=1,IF(E218="","",AD194),N("AB30"))</f>
        <v/>
      </c>
      <c r="AE218" s="125" t="str">
        <f>IF(1=1,IF(G218="","",UPPER(TRIM(SUBSTITUTE(SUBSTITUTE(G218&amp;"",CHAR(160)," ")," "," ")))),N("AC30"))</f>
        <v/>
      </c>
    </row>
    <row r="219" spans="1:31" ht="15.75" x14ac:dyDescent="0.25">
      <c r="A219" s="160" t="str">
        <f>IF(1=1,IF(E219="","",A194),N("A31"))</f>
        <v/>
      </c>
      <c r="B219" s="127" t="str">
        <f>IF(1=1,IF(E219="","",B194),N("B31"))</f>
        <v/>
      </c>
      <c r="C219" s="128"/>
      <c r="D219" s="129" t="str">
        <f>IF(ISBLANK(E219),"",LARGE(D194:D218,1)+1)</f>
        <v/>
      </c>
      <c r="E219" s="130"/>
      <c r="F219" s="131"/>
      <c r="G219" s="170"/>
      <c r="H219" s="105"/>
      <c r="I219" s="132" t="str">
        <f>IF(1=1,IF(E219="","",I194),N("H31"))</f>
        <v/>
      </c>
      <c r="J219" s="133" t="str">
        <f>IF(1=1,IF(E219="","",J194),N("I31"))</f>
        <v/>
      </c>
      <c r="K219" s="134" t="str">
        <f>IF(1=1,IF(E219="","",K194),N("J31"))</f>
        <v/>
      </c>
      <c r="L219" s="135" t="str">
        <f>IF(1=1,IF(OR(J219="",O219="",NOT(ISNUMBER(J219)),NOT(ISNUMBER(O219)),J219=0),"",O219/J219),N("L31"))</f>
        <v/>
      </c>
      <c r="M219" s="136" t="str">
        <f>IF(1=1,IF(OR(L219="",NOT(ISNUMBER(F219))),"",F219*L219*IFERROR(INDEX(D384:D428,MATCH(AE219,B384:B428,0)),1)),N("M13"))</f>
        <v/>
      </c>
      <c r="N219" s="137" t="str">
        <f>IF(1=1,IF(F219="","",IF(G219="","",IFERROR(INDEX(E384:E428,MATCH(AE219,B384:B428,0)),G219&amp;""))),N("N6"))</f>
        <v/>
      </c>
      <c r="O219" s="138" t="str">
        <f>IF(1=1,IF(E219="","",O194),N("K31"))</f>
        <v/>
      </c>
      <c r="P219" s="139" t="str">
        <f>IF(1=1,IF(M219="","",IF(AND(ISNUMBER(M219),M219&lt;1,N219="kg"),MAX(1,ROUND(M219*1000,0)),IF(AND(ISNUMBER(M219),M219&lt;1,N219="L"),MAX(1,ROUND(M219*100,0)),ROUND(M219,3)))),N("O31"))</f>
        <v/>
      </c>
      <c r="Q219" s="140" t="str">
        <f>IF(1=1,IF(M219="","",IF(AND(ISNUMBER(M219),M219&lt;1,N219="kg"),"g",IF(AND(ISNUMBER(M219),M219&lt;1,N219="L"),"cl",N219))),N("P31"))</f>
        <v/>
      </c>
      <c r="R219" s="161" t="str">
        <f>IF(1=1,IF(E219="","",IF(F219="","A CONTROLER",IF(NOT(ISNUMBER(F219)),"TEXTE",IF(OR(L219="",L219&lt;=0),"COMMANDE PRINCIPALE INCOMPLETE",IF(G219="","UNITE MANQUANTE",IF(COUNTIF(B384:B428,AE219)=0,"UNITE A CONTROLER","OK")))))),N("Q9"))</f>
        <v/>
      </c>
      <c r="S219" s="105"/>
      <c r="T219" s="141">
        <f t="shared" si="16"/>
        <v>0</v>
      </c>
      <c r="U219" s="133" t="str">
        <f>IF(1=1,IF(E219="","",U194),N("S31"))</f>
        <v/>
      </c>
      <c r="V219" s="133" t="str">
        <f>IF(1=1,IF(E219="","",V194),N("T31"))</f>
        <v/>
      </c>
      <c r="W219" s="135" t="str">
        <f>IF(1=1,IF(OR(U219="",V219="",NOT(ISNUMBER(U219)),NOT(ISNUMBER(V219)),U219=0),"",V219/U219),N("U31"))</f>
        <v/>
      </c>
      <c r="X219" s="136" t="str">
        <f>IF(1=1,IF(OR(W219="",NOT(ISNUMBER(F219))),"",F219*W219*IFERROR(INDEX(D384:D428,MATCH(AE219,B384:B428,0)),1)),N("V7"))</f>
        <v/>
      </c>
      <c r="Y219" s="137" t="str">
        <f>IF(1=1,IF(F219="","",IF(G219="","",IFERROR(INDEX(E384:E428,MATCH(AE219,B384:B428,0)),G219&amp;""))),N("W6"))</f>
        <v/>
      </c>
      <c r="Z219" s="142" t="str">
        <f>IF(1=1,IF(X219="","",IF(AND(ISNUMBER(X219),X219&lt;1,Y219="kg"),MAX(1,ROUND(X219*1000,0)),IF(AND(ISNUMBER(X219),X219&lt;1,Y219="L"),MAX(1,ROUND(X219*100,0)),ROUND(X219,3)))),N("X31"))</f>
        <v/>
      </c>
      <c r="AA219" s="143" t="str">
        <f>IF(1=1,IF(X219="","",IF(AND(ISNUMBER(X219),X219&lt;1,Y219="kg"),"g",IF(AND(ISNUMBER(X219),X219&lt;1,Y219="L"),"cl",Y219))),N("Y31"))</f>
        <v/>
      </c>
      <c r="AB219" s="123" t="str">
        <f>IF(1=1,IF(E219="","",IF(F219="","A CONTROLER",IF(NOT(ISNUMBER(F219)),"TEXTE",IF(OR(W219="",W219&lt;=0),"COMMANDE COUVERTS INCOMPLETE",IF(G219="","UNITE MANQUANTE",IF(COUNTIF(B384:B428,AE219)=0,"UNITE A CONTROLER","OK")))))),N("Z6"))</f>
        <v/>
      </c>
      <c r="AD219" s="144" t="str">
        <f>IF(1=1,IF(E219="","",AD194),N("AB31"))</f>
        <v/>
      </c>
      <c r="AE219" s="125" t="str">
        <f>IF(1=1,IF(G219="","",UPPER(TRIM(SUBSTITUTE(SUBSTITUTE(G219&amp;"",CHAR(160)," ")," "," ")))),N("AC31"))</f>
        <v/>
      </c>
    </row>
    <row r="220" spans="1:31" ht="15.75" x14ac:dyDescent="0.25">
      <c r="A220" s="160" t="str">
        <f>IF(1=1,IF(E220="","",A194),N("A32"))</f>
        <v/>
      </c>
      <c r="B220" s="127" t="str">
        <f>IF(1=1,IF(E220="","",B194),N("B32"))</f>
        <v/>
      </c>
      <c r="C220" s="128"/>
      <c r="D220" s="129" t="str">
        <f>IF(ISBLANK(E220),"",LARGE(D194:D219,1)+1)</f>
        <v/>
      </c>
      <c r="E220" s="130"/>
      <c r="F220" s="131"/>
      <c r="G220" s="170"/>
      <c r="H220" s="105"/>
      <c r="I220" s="132" t="str">
        <f>IF(1=1,IF(E220="","",I194),N("H32"))</f>
        <v/>
      </c>
      <c r="J220" s="133" t="str">
        <f>IF(1=1,IF(E220="","",J194),N("I32"))</f>
        <v/>
      </c>
      <c r="K220" s="134" t="str">
        <f>IF(1=1,IF(E220="","",K194),N("J32"))</f>
        <v/>
      </c>
      <c r="L220" s="135" t="str">
        <f>IF(1=1,IF(OR(J220="",O220="",NOT(ISNUMBER(J220)),NOT(ISNUMBER(O220)),J220=0),"",O220/J220),N("L32"))</f>
        <v/>
      </c>
      <c r="M220" s="136" t="str">
        <f>IF(1=1,IF(OR(L220="",NOT(ISNUMBER(F220))),"",F220*L220*IFERROR(INDEX(D384:D428,MATCH(AE220,B384:B428,0)),1)),N("M13"))</f>
        <v/>
      </c>
      <c r="N220" s="137" t="str">
        <f>IF(1=1,IF(F220="","",IF(G220="","",IFERROR(INDEX(E384:E428,MATCH(AE220,B384:B428,0)),G220&amp;""))),N("N6"))</f>
        <v/>
      </c>
      <c r="O220" s="138" t="str">
        <f>IF(1=1,IF(E220="","",O194),N("K32"))</f>
        <v/>
      </c>
      <c r="P220" s="139" t="str">
        <f>IF(1=1,IF(M220="","",IF(AND(ISNUMBER(M220),M220&lt;1,N220="kg"),MAX(1,ROUND(M220*1000,0)),IF(AND(ISNUMBER(M220),M220&lt;1,N220="L"),MAX(1,ROUND(M220*100,0)),ROUND(M220,3)))),N("O32"))</f>
        <v/>
      </c>
      <c r="Q220" s="140" t="str">
        <f>IF(1=1,IF(M220="","",IF(AND(ISNUMBER(M220),M220&lt;1,N220="kg"),"g",IF(AND(ISNUMBER(M220),M220&lt;1,N220="L"),"cl",N220))),N("P32"))</f>
        <v/>
      </c>
      <c r="R220" s="161" t="str">
        <f>IF(1=1,IF(E220="","",IF(F220="","A CONTROLER",IF(NOT(ISNUMBER(F220)),"TEXTE",IF(OR(L220="",L220&lt;=0),"COMMANDE PRINCIPALE INCOMPLETE",IF(G220="","UNITE MANQUANTE",IF(COUNTIF(B384:B428,AE220)=0,"UNITE A CONTROLER","OK")))))),N("Q9"))</f>
        <v/>
      </c>
      <c r="S220" s="105"/>
      <c r="T220" s="141">
        <f t="shared" si="16"/>
        <v>0</v>
      </c>
      <c r="U220" s="133" t="str">
        <f>IF(1=1,IF(E220="","",U194),N("S32"))</f>
        <v/>
      </c>
      <c r="V220" s="133" t="str">
        <f>IF(1=1,IF(E220="","",V194),N("T32"))</f>
        <v/>
      </c>
      <c r="W220" s="135" t="str">
        <f>IF(1=1,IF(OR(U220="",V220="",NOT(ISNUMBER(U220)),NOT(ISNUMBER(V220)),U220=0),"",V220/U220),N("U32"))</f>
        <v/>
      </c>
      <c r="X220" s="136" t="str">
        <f>IF(1=1,IF(OR(W220="",NOT(ISNUMBER(F220))),"",F220*W220*IFERROR(INDEX(D384:D428,MATCH(AE220,B384:B428,0)),1)),N("V7"))</f>
        <v/>
      </c>
      <c r="Y220" s="137" t="str">
        <f>IF(1=1,IF(F220="","",IF(G220="","",IFERROR(INDEX(E384:E428,MATCH(AE220,B384:B428,0)),G220&amp;""))),N("W6"))</f>
        <v/>
      </c>
      <c r="Z220" s="142" t="str">
        <f>IF(1=1,IF(X220="","",IF(AND(ISNUMBER(X220),X220&lt;1,Y220="kg"),MAX(1,ROUND(X220*1000,0)),IF(AND(ISNUMBER(X220),X220&lt;1,Y220="L"),MAX(1,ROUND(X220*100,0)),ROUND(X220,3)))),N("X32"))</f>
        <v/>
      </c>
      <c r="AA220" s="143" t="str">
        <f>IF(1=1,IF(X220="","",IF(AND(ISNUMBER(X220),X220&lt;1,Y220="kg"),"g",IF(AND(ISNUMBER(X220),X220&lt;1,Y220="L"),"cl",Y220))),N("Y32"))</f>
        <v/>
      </c>
      <c r="AB220" s="123" t="str">
        <f>IF(1=1,IF(E220="","",IF(F220="","A CONTROLER",IF(NOT(ISNUMBER(F220)),"TEXTE",IF(OR(W220="",W220&lt;=0),"COMMANDE COUVERTS INCOMPLETE",IF(G220="","UNITE MANQUANTE",IF(COUNTIF(B384:B428,AE220)=0,"UNITE A CONTROLER","OK")))))),N("Z6"))</f>
        <v/>
      </c>
      <c r="AD220" s="144" t="str">
        <f>IF(1=1,IF(E220="","",AD194),N("AB32"))</f>
        <v/>
      </c>
      <c r="AE220" s="125" t="str">
        <f>IF(1=1,IF(G220="","",UPPER(TRIM(SUBSTITUTE(SUBSTITUTE(G220&amp;"",CHAR(160)," ")," "," ")))),N("AC32"))</f>
        <v/>
      </c>
    </row>
    <row r="221" spans="1:31" ht="15.75" x14ac:dyDescent="0.25">
      <c r="A221" s="160" t="str">
        <f>IF(1=1,IF(E221="","",A194),N("A33"))</f>
        <v/>
      </c>
      <c r="B221" s="127" t="str">
        <f>IF(1=1,IF(E221="","",B194),N("B33"))</f>
        <v/>
      </c>
      <c r="C221" s="128"/>
      <c r="D221" s="129" t="str">
        <f>IF(ISBLANK(E221),"",LARGE(D194:D220,1)+1)</f>
        <v/>
      </c>
      <c r="E221" s="130"/>
      <c r="F221" s="131"/>
      <c r="G221" s="170"/>
      <c r="H221" s="105"/>
      <c r="I221" s="132" t="str">
        <f>IF(1=1,IF(E221="","",I194),N("H33"))</f>
        <v/>
      </c>
      <c r="J221" s="133" t="str">
        <f>IF(1=1,IF(E221="","",J194),N("I33"))</f>
        <v/>
      </c>
      <c r="K221" s="134" t="str">
        <f>IF(1=1,IF(E221="","",K194),N("J33"))</f>
        <v/>
      </c>
      <c r="L221" s="135" t="str">
        <f>IF(1=1,IF(OR(J221="",O221="",NOT(ISNUMBER(J221)),NOT(ISNUMBER(O221)),J221=0),"",O221/J221),N("L33"))</f>
        <v/>
      </c>
      <c r="M221" s="136" t="str">
        <f>IF(1=1,IF(OR(L221="",NOT(ISNUMBER(F221))),"",F221*L221*IFERROR(INDEX(D384:D428,MATCH(AE221,B384:B428,0)),1)),N("M13"))</f>
        <v/>
      </c>
      <c r="N221" s="137" t="str">
        <f>IF(1=1,IF(F221="","",IF(G221="","",IFERROR(INDEX(E384:E428,MATCH(AE221,B384:B428,0)),G221&amp;""))),N("N6"))</f>
        <v/>
      </c>
      <c r="O221" s="138" t="str">
        <f>IF(1=1,IF(E221="","",O194),N("K33"))</f>
        <v/>
      </c>
      <c r="P221" s="139" t="str">
        <f>IF(1=1,IF(M221="","",IF(AND(ISNUMBER(M221),M221&lt;1,N221="kg"),MAX(1,ROUND(M221*1000,0)),IF(AND(ISNUMBER(M221),M221&lt;1,N221="L"),MAX(1,ROUND(M221*100,0)),ROUND(M221,3)))),N("O33"))</f>
        <v/>
      </c>
      <c r="Q221" s="140" t="str">
        <f>IF(1=1,IF(M221="","",IF(AND(ISNUMBER(M221),M221&lt;1,N221="kg"),"g",IF(AND(ISNUMBER(M221),M221&lt;1,N221="L"),"cl",N221))),N("P33"))</f>
        <v/>
      </c>
      <c r="R221" s="161" t="str">
        <f>IF(1=1,IF(E221="","",IF(F221="","A CONTROLER",IF(NOT(ISNUMBER(F221)),"TEXTE",IF(OR(L221="",L221&lt;=0),"COMMANDE PRINCIPALE INCOMPLETE",IF(G221="","UNITE MANQUANTE",IF(COUNTIF(B384:B428,AE221)=0,"UNITE A CONTROLER","OK")))))),N("Q9"))</f>
        <v/>
      </c>
      <c r="S221" s="105"/>
      <c r="T221" s="141">
        <f t="shared" si="16"/>
        <v>0</v>
      </c>
      <c r="U221" s="133" t="str">
        <f>IF(1=1,IF(E221="","",U194),N("S33"))</f>
        <v/>
      </c>
      <c r="V221" s="133" t="str">
        <f>IF(1=1,IF(E221="","",V194),N("T33"))</f>
        <v/>
      </c>
      <c r="W221" s="135" t="str">
        <f>IF(1=1,IF(OR(U221="",V221="",NOT(ISNUMBER(U221)),NOT(ISNUMBER(V221)),U221=0),"",V221/U221),N("U33"))</f>
        <v/>
      </c>
      <c r="X221" s="136" t="str">
        <f>IF(1=1,IF(OR(W221="",NOT(ISNUMBER(F221))),"",F221*W221*IFERROR(INDEX(D384:D428,MATCH(AE221,B384:B428,0)),1)),N("V7"))</f>
        <v/>
      </c>
      <c r="Y221" s="137" t="str">
        <f>IF(1=1,IF(F221="","",IF(G221="","",IFERROR(INDEX(E384:E428,MATCH(AE221,B384:B428,0)),G221&amp;""))),N("W6"))</f>
        <v/>
      </c>
      <c r="Z221" s="142" t="str">
        <f>IF(1=1,IF(X221="","",IF(AND(ISNUMBER(X221),X221&lt;1,Y221="kg"),MAX(1,ROUND(X221*1000,0)),IF(AND(ISNUMBER(X221),X221&lt;1,Y221="L"),MAX(1,ROUND(X221*100,0)),ROUND(X221,3)))),N("X33"))</f>
        <v/>
      </c>
      <c r="AA221" s="143" t="str">
        <f>IF(1=1,IF(X221="","",IF(AND(ISNUMBER(X221),X221&lt;1,Y221="kg"),"g",IF(AND(ISNUMBER(X221),X221&lt;1,Y221="L"),"cl",Y221))),N("Y33"))</f>
        <v/>
      </c>
      <c r="AB221" s="123" t="str">
        <f>IF(1=1,IF(E221="","",IF(F221="","A CONTROLER",IF(NOT(ISNUMBER(F221)),"TEXTE",IF(OR(W221="",W221&lt;=0),"COMMANDE COUVERTS INCOMPLETE",IF(G221="","UNITE MANQUANTE",IF(COUNTIF(B384:B428,AE221)=0,"UNITE A CONTROLER","OK")))))),N("Z6"))</f>
        <v/>
      </c>
      <c r="AD221" s="144" t="str">
        <f>IF(1=1,IF(E221="","",AD194),N("AB33"))</f>
        <v/>
      </c>
      <c r="AE221" s="125" t="str">
        <f>IF(1=1,IF(G221="","",UPPER(TRIM(SUBSTITUTE(SUBSTITUTE(G221&amp;"",CHAR(160)," ")," "," ")))),N("AC33"))</f>
        <v/>
      </c>
    </row>
    <row r="222" spans="1:31" ht="15.75" x14ac:dyDescent="0.25">
      <c r="A222" s="160" t="str">
        <f>IF(1=1,IF(E222="","",A194),N("A34"))</f>
        <v/>
      </c>
      <c r="B222" s="127" t="str">
        <f>IF(1=1,IF(E222="","",B194),N("B34"))</f>
        <v/>
      </c>
      <c r="C222" s="128"/>
      <c r="D222" s="129" t="str">
        <f>IF(ISBLANK(E222),"",LARGE(D194:D221,1)+1)</f>
        <v/>
      </c>
      <c r="E222" s="130"/>
      <c r="F222" s="131"/>
      <c r="G222" s="170"/>
      <c r="H222" s="105"/>
      <c r="I222" s="132" t="str">
        <f>IF(1=1,IF(E222="","",I194),N("H34"))</f>
        <v/>
      </c>
      <c r="J222" s="133" t="str">
        <f>IF(1=1,IF(E222="","",J194),N("I34"))</f>
        <v/>
      </c>
      <c r="K222" s="134" t="str">
        <f>IF(1=1,IF(E222="","",K194),N("J34"))</f>
        <v/>
      </c>
      <c r="L222" s="135" t="str">
        <f>IF(1=1,IF(OR(J222="",O222="",NOT(ISNUMBER(J222)),NOT(ISNUMBER(O222)),J222=0),"",O222/J222),N("L34"))</f>
        <v/>
      </c>
      <c r="M222" s="136" t="str">
        <f>IF(1=1,IF(OR(L222="",NOT(ISNUMBER(F222))),"",F222*L222*IFERROR(INDEX(D384:D428,MATCH(AE222,B384:B428,0)),1)),N("M13"))</f>
        <v/>
      </c>
      <c r="N222" s="137" t="str">
        <f>IF(1=1,IF(F222="","",IF(G222="","",IFERROR(INDEX(E384:E428,MATCH(AE222,B384:B428,0)),G222&amp;""))),N("N6"))</f>
        <v/>
      </c>
      <c r="O222" s="138" t="str">
        <f>IF(1=1,IF(E222="","",O194),N("K34"))</f>
        <v/>
      </c>
      <c r="P222" s="139" t="str">
        <f>IF(1=1,IF(M222="","",IF(AND(ISNUMBER(M222),M222&lt;1,N222="kg"),MAX(1,ROUND(M222*1000,0)),IF(AND(ISNUMBER(M222),M222&lt;1,N222="L"),MAX(1,ROUND(M222*100,0)),ROUND(M222,3)))),N("O34"))</f>
        <v/>
      </c>
      <c r="Q222" s="140" t="str">
        <f>IF(1=1,IF(M222="","",IF(AND(ISNUMBER(M222),M222&lt;1,N222="kg"),"g",IF(AND(ISNUMBER(M222),M222&lt;1,N222="L"),"cl",N222))),N("P34"))</f>
        <v/>
      </c>
      <c r="R222" s="161" t="str">
        <f>IF(1=1,IF(E222="","",IF(F222="","A CONTROLER",IF(NOT(ISNUMBER(F222)),"TEXTE",IF(OR(L222="",L222&lt;=0),"COMMANDE PRINCIPALE INCOMPLETE",IF(G222="","UNITE MANQUANTE",IF(COUNTIF(B384:B428,AE222)=0,"UNITE A CONTROLER","OK")))))),N("Q9"))</f>
        <v/>
      </c>
      <c r="S222" s="105"/>
      <c r="T222" s="141">
        <f t="shared" si="16"/>
        <v>0</v>
      </c>
      <c r="U222" s="133" t="str">
        <f>IF(1=1,IF(E222="","",U194),N("S34"))</f>
        <v/>
      </c>
      <c r="V222" s="133" t="str">
        <f>IF(1=1,IF(E222="","",V194),N("T34"))</f>
        <v/>
      </c>
      <c r="W222" s="135" t="str">
        <f>IF(1=1,IF(OR(U222="",V222="",NOT(ISNUMBER(U222)),NOT(ISNUMBER(V222)),U222=0),"",V222/U222),N("U34"))</f>
        <v/>
      </c>
      <c r="X222" s="136" t="str">
        <f>IF(1=1,IF(OR(W222="",NOT(ISNUMBER(F222))),"",F222*W222*IFERROR(INDEX(D384:D428,MATCH(AE222,B384:B428,0)),1)),N("V7"))</f>
        <v/>
      </c>
      <c r="Y222" s="137" t="str">
        <f>IF(1=1,IF(F222="","",IF(G222="","",IFERROR(INDEX(E384:E428,MATCH(AE222,B384:B428,0)),G222&amp;""))),N("W6"))</f>
        <v/>
      </c>
      <c r="Z222" s="142" t="str">
        <f>IF(1=1,IF(X222="","",IF(AND(ISNUMBER(X222),X222&lt;1,Y222="kg"),MAX(1,ROUND(X222*1000,0)),IF(AND(ISNUMBER(X222),X222&lt;1,Y222="L"),MAX(1,ROUND(X222*100,0)),ROUND(X222,3)))),N("X34"))</f>
        <v/>
      </c>
      <c r="AA222" s="143" t="str">
        <f>IF(1=1,IF(X222="","",IF(AND(ISNUMBER(X222),X222&lt;1,Y222="kg"),"g",IF(AND(ISNUMBER(X222),X222&lt;1,Y222="L"),"cl",Y222))),N("Y34"))</f>
        <v/>
      </c>
      <c r="AB222" s="123" t="str">
        <f>IF(1=1,IF(E222="","",IF(F222="","A CONTROLER",IF(NOT(ISNUMBER(F222)),"TEXTE",IF(OR(W222="",W222&lt;=0),"COMMANDE COUVERTS INCOMPLETE",IF(G222="","UNITE MANQUANTE",IF(COUNTIF(B384:B428,AE222)=0,"UNITE A CONTROLER","OK")))))),N("Z6"))</f>
        <v/>
      </c>
      <c r="AD222" s="144" t="str">
        <f>IF(1=1,IF(E222="","",AD194),N("AB34"))</f>
        <v/>
      </c>
      <c r="AE222" s="125" t="str">
        <f>IF(1=1,IF(G222="","",UPPER(TRIM(SUBSTITUTE(SUBSTITUTE(G222&amp;"",CHAR(160)," ")," "," ")))),N("AC34"))</f>
        <v/>
      </c>
    </row>
    <row r="223" spans="1:31" ht="15.75" x14ac:dyDescent="0.25">
      <c r="A223" s="160" t="str">
        <f>IF(1=1,IF(E223="","",A194),N("A35"))</f>
        <v/>
      </c>
      <c r="B223" s="127" t="str">
        <f>IF(1=1,IF(E223="","",B194),N("B35"))</f>
        <v/>
      </c>
      <c r="C223" s="128"/>
      <c r="D223" s="129" t="str">
        <f>IF(ISBLANK(E223),"",LARGE(D194:D222,1)+1)</f>
        <v/>
      </c>
      <c r="E223" s="130"/>
      <c r="F223" s="131"/>
      <c r="G223" s="170"/>
      <c r="H223" s="105"/>
      <c r="I223" s="132" t="str">
        <f>IF(1=1,IF(E223="","",I194),N("H35"))</f>
        <v/>
      </c>
      <c r="J223" s="133" t="str">
        <f>IF(1=1,IF(E223="","",J194),N("I35"))</f>
        <v/>
      </c>
      <c r="K223" s="134" t="str">
        <f>IF(1=1,IF(E223="","",K194),N("J35"))</f>
        <v/>
      </c>
      <c r="L223" s="135" t="str">
        <f>IF(1=1,IF(OR(J223="",O223="",NOT(ISNUMBER(J223)),NOT(ISNUMBER(O223)),J223=0),"",O223/J223),N("L35"))</f>
        <v/>
      </c>
      <c r="M223" s="136" t="str">
        <f>IF(1=1,IF(OR(L223="",NOT(ISNUMBER(F223))),"",F223*L223*IFERROR(INDEX(D384:D428,MATCH(AE223,B384:B428,0)),1)),N("M13"))</f>
        <v/>
      </c>
      <c r="N223" s="137" t="str">
        <f>IF(1=1,IF(F223="","",IF(G223="","",IFERROR(INDEX(E384:E428,MATCH(AE223,B384:B428,0)),G223&amp;""))),N("N6"))</f>
        <v/>
      </c>
      <c r="O223" s="138" t="str">
        <f>IF(1=1,IF(E223="","",O194),N("K35"))</f>
        <v/>
      </c>
      <c r="P223" s="139" t="str">
        <f>IF(1=1,IF(M223="","",IF(AND(ISNUMBER(M223),M223&lt;1,N223="kg"),MAX(1,ROUND(M223*1000,0)),IF(AND(ISNUMBER(M223),M223&lt;1,N223="L"),MAX(1,ROUND(M223*100,0)),ROUND(M223,3)))),N("O35"))</f>
        <v/>
      </c>
      <c r="Q223" s="140" t="str">
        <f>IF(1=1,IF(M223="","",IF(AND(ISNUMBER(M223),M223&lt;1,N223="kg"),"g",IF(AND(ISNUMBER(M223),M223&lt;1,N223="L"),"cl",N223))),N("P35"))</f>
        <v/>
      </c>
      <c r="R223" s="161" t="str">
        <f>IF(1=1,IF(E223="","",IF(F223="","A CONTROLER",IF(NOT(ISNUMBER(F223)),"TEXTE",IF(OR(L223="",L223&lt;=0),"COMMANDE PRINCIPALE INCOMPLETE",IF(G223="","UNITE MANQUANTE",IF(COUNTIF(B384:B428,AE223)=0,"UNITE A CONTROLER","OK")))))),N("Q9"))</f>
        <v/>
      </c>
      <c r="S223" s="105"/>
      <c r="T223" s="141">
        <f t="shared" si="16"/>
        <v>0</v>
      </c>
      <c r="U223" s="133" t="str">
        <f>IF(1=1,IF(E223="","",U194),N("S35"))</f>
        <v/>
      </c>
      <c r="V223" s="133" t="str">
        <f>IF(1=1,IF(E223="","",V194),N("T35"))</f>
        <v/>
      </c>
      <c r="W223" s="135" t="str">
        <f>IF(1=1,IF(OR(U223="",V223="",NOT(ISNUMBER(U223)),NOT(ISNUMBER(V223)),U223=0),"",V223/U223),N("U35"))</f>
        <v/>
      </c>
      <c r="X223" s="136" t="str">
        <f>IF(1=1,IF(OR(W223="",NOT(ISNUMBER(F223))),"",F223*W223*IFERROR(INDEX(D384:D428,MATCH(AE223,B384:B428,0)),1)),N("V7"))</f>
        <v/>
      </c>
      <c r="Y223" s="137" t="str">
        <f>IF(1=1,IF(F223="","",IF(G223="","",IFERROR(INDEX(E384:E428,MATCH(AE223,B384:B428,0)),G223&amp;""))),N("W6"))</f>
        <v/>
      </c>
      <c r="Z223" s="142" t="str">
        <f>IF(1=1,IF(X223="","",IF(AND(ISNUMBER(X223),X223&lt;1,Y223="kg"),MAX(1,ROUND(X223*1000,0)),IF(AND(ISNUMBER(X223),X223&lt;1,Y223="L"),MAX(1,ROUND(X223*100,0)),ROUND(X223,3)))),N("X35"))</f>
        <v/>
      </c>
      <c r="AA223" s="143" t="str">
        <f>IF(1=1,IF(X223="","",IF(AND(ISNUMBER(X223),X223&lt;1,Y223="kg"),"g",IF(AND(ISNUMBER(X223),X223&lt;1,Y223="L"),"cl",Y223))),N("Y35"))</f>
        <v/>
      </c>
      <c r="AB223" s="123" t="str">
        <f>IF(1=1,IF(E223="","",IF(F223="","A CONTROLER",IF(NOT(ISNUMBER(F223)),"TEXTE",IF(OR(W223="",W223&lt;=0),"COMMANDE COUVERTS INCOMPLETE",IF(G223="","UNITE MANQUANTE",IF(COUNTIF(B384:B428,AE223)=0,"UNITE A CONTROLER","OK")))))),N("Z6"))</f>
        <v/>
      </c>
      <c r="AD223" s="144" t="str">
        <f>IF(1=1,IF(E223="","",AD194),N("AB35"))</f>
        <v/>
      </c>
      <c r="AE223" s="125" t="str">
        <f>IF(1=1,IF(G223="","",UPPER(TRIM(SUBSTITUTE(SUBSTITUTE(G223&amp;"",CHAR(160)," ")," "," ")))),N("AC35"))</f>
        <v/>
      </c>
    </row>
    <row r="224" spans="1:31" ht="24" customHeight="1" x14ac:dyDescent="0.25">
      <c r="A224" s="160" t="str">
        <f>IF(1=1,IF(E224="","",A194),N("A36"))</f>
        <v/>
      </c>
      <c r="B224" s="127" t="str">
        <f>IF(1=1,IF(E224="","",B194),N("B36"))</f>
        <v/>
      </c>
      <c r="C224" s="128"/>
      <c r="D224" s="129" t="str">
        <f>IF(ISBLANK(E224),"",LARGE(D194:D223,1)+1)</f>
        <v/>
      </c>
      <c r="E224" s="130"/>
      <c r="F224" s="131"/>
      <c r="G224" s="170"/>
      <c r="H224" s="105"/>
      <c r="I224" s="132" t="str">
        <f>IF(1=1,IF(E224="","",I194),N("H36"))</f>
        <v/>
      </c>
      <c r="J224" s="133" t="str">
        <f>IF(1=1,IF(E224="","",J194),N("I36"))</f>
        <v/>
      </c>
      <c r="K224" s="134" t="str">
        <f>IF(1=1,IF(E224="","",K194),N("J36"))</f>
        <v/>
      </c>
      <c r="L224" s="135" t="str">
        <f>IF(1=1,IF(OR(J224="",O224="",NOT(ISNUMBER(J224)),NOT(ISNUMBER(O224)),J224=0),"",O224/J224),N("L36"))</f>
        <v/>
      </c>
      <c r="M224" s="136" t="str">
        <f>IF(1=1,IF(OR(L224="",NOT(ISNUMBER(F224))),"",F224*L224*IFERROR(INDEX(D384:D428,MATCH(AE224,B384:B428,0)),1)),N("M13"))</f>
        <v/>
      </c>
      <c r="N224" s="137" t="str">
        <f>IF(1=1,IF(F224="","",IF(G224="","",IFERROR(INDEX(E384:E428,MATCH(AE224,B384:B428,0)),G224&amp;""))),N("N6"))</f>
        <v/>
      </c>
      <c r="O224" s="138" t="str">
        <f>IF(1=1,IF(E224="","",O194),N("K36"))</f>
        <v/>
      </c>
      <c r="P224" s="139" t="str">
        <f>IF(1=1,IF(M224="","",IF(AND(ISNUMBER(M224),M224&lt;1,N224="kg"),MAX(1,ROUND(M224*1000,0)),IF(AND(ISNUMBER(M224),M224&lt;1,N224="L"),MAX(1,ROUND(M224*100,0)),ROUND(M224,3)))),N("O36"))</f>
        <v/>
      </c>
      <c r="Q224" s="140" t="str">
        <f>IF(1=1,IF(M224="","",IF(AND(ISNUMBER(M224),M224&lt;1,N224="kg"),"g",IF(AND(ISNUMBER(M224),M224&lt;1,N224="L"),"cl",N224))),N("P36"))</f>
        <v/>
      </c>
      <c r="R224" s="161" t="str">
        <f>IF(1=1,IF(E224="","",IF(F224="","A CONTROLER",IF(NOT(ISNUMBER(F224)),"TEXTE",IF(OR(L224="",L224&lt;=0),"COMMANDE PRINCIPALE INCOMPLETE",IF(G224="","UNITE MANQUANTE",IF(COUNTIF(B384:B428,AE224)=0,"UNITE A CONTROLER","OK")))))),N("Q9"))</f>
        <v/>
      </c>
      <c r="S224" s="105"/>
      <c r="T224" s="141">
        <f t="shared" si="16"/>
        <v>0</v>
      </c>
      <c r="U224" s="133" t="str">
        <f>IF(1=1,IF(E224="","",U194),N("S36"))</f>
        <v/>
      </c>
      <c r="V224" s="133" t="str">
        <f>IF(1=1,IF(E224="","",V194),N("T36"))</f>
        <v/>
      </c>
      <c r="W224" s="135" t="str">
        <f>IF(1=1,IF(OR(U224="",V224="",NOT(ISNUMBER(U224)),NOT(ISNUMBER(V224)),U224=0),"",V224/U224),N("U36"))</f>
        <v/>
      </c>
      <c r="X224" s="136" t="str">
        <f>IF(1=1,IF(OR(W224="",NOT(ISNUMBER(F224))),"",F224*W224*IFERROR(INDEX(D384:D428,MATCH(AE224,B384:B428,0)),1)),N("V7"))</f>
        <v/>
      </c>
      <c r="Y224" s="137" t="str">
        <f>IF(1=1,IF(F224="","",IF(G224="","",IFERROR(INDEX(E384:E428,MATCH(AE224,B384:B428,0)),G224&amp;""))),N("W6"))</f>
        <v/>
      </c>
      <c r="Z224" s="142" t="str">
        <f>IF(1=1,IF(X224="","",IF(AND(ISNUMBER(X224),X224&lt;1,Y224="kg"),MAX(1,ROUND(X224*1000,0)),IF(AND(ISNUMBER(X224),X224&lt;1,Y224="L"),MAX(1,ROUND(X224*100,0)),ROUND(X224,3)))),N("X36"))</f>
        <v/>
      </c>
      <c r="AA224" s="143" t="str">
        <f>IF(1=1,IF(X224="","",IF(AND(ISNUMBER(X224),X224&lt;1,Y224="kg"),"g",IF(AND(ISNUMBER(X224),X224&lt;1,Y224="L"),"cl",Y224))),N("Y36"))</f>
        <v/>
      </c>
      <c r="AB224" s="123" t="str">
        <f>IF(1=1,IF(E224="","",IF(F224="","A CONTROLER",IF(NOT(ISNUMBER(F224)),"TEXTE",IF(OR(W224="",W224&lt;=0),"COMMANDE COUVERTS INCOMPLETE",IF(G224="","UNITE MANQUANTE",IF(COUNTIF(B384:B428,AE224)=0,"UNITE A CONTROLER","OK")))))),N("Z6"))</f>
        <v/>
      </c>
      <c r="AD224" s="144" t="str">
        <f>IF(1=1,IF(E224="","",AD194),N("AB36"))</f>
        <v/>
      </c>
      <c r="AE224" s="125" t="str">
        <f>IF(1=1,IF(G224="","",UPPER(TRIM(SUBSTITUTE(SUBSTITUTE(G224&amp;"",CHAR(160)," ")," "," ")))),N("AC36"))</f>
        <v/>
      </c>
    </row>
    <row r="225" spans="1:33" ht="15.75" x14ac:dyDescent="0.25">
      <c r="A225" s="160" t="str">
        <f>IF(1=1,IF(E225="","",A194),N("A37"))</f>
        <v/>
      </c>
      <c r="B225" s="127" t="str">
        <f>IF(1=1,IF(E225="","",B194),N("B37"))</f>
        <v/>
      </c>
      <c r="C225" s="128"/>
      <c r="D225" s="129" t="str">
        <f>IF(ISBLANK(E225),"",LARGE(D194:D224,1)+1)</f>
        <v/>
      </c>
      <c r="E225" s="130"/>
      <c r="F225" s="131"/>
      <c r="G225" s="170"/>
      <c r="H225" s="105"/>
      <c r="I225" s="132" t="str">
        <f>IF(1=1,IF(E225="","",I194),N("H37"))</f>
        <v/>
      </c>
      <c r="J225" s="133" t="str">
        <f>IF(1=1,IF(E225="","",J194),N("I37"))</f>
        <v/>
      </c>
      <c r="K225" s="134" t="str">
        <f>IF(1=1,IF(E225="","",K194),N("J37"))</f>
        <v/>
      </c>
      <c r="L225" s="135" t="str">
        <f>IF(1=1,IF(OR(J225="",O225="",NOT(ISNUMBER(J225)),NOT(ISNUMBER(O225)),J225=0),"",O225/J225),N("L37"))</f>
        <v/>
      </c>
      <c r="M225" s="136" t="str">
        <f>IF(1=1,IF(OR(L225="",NOT(ISNUMBER(F225))),"",F225*L225*IFERROR(INDEX(D384:D428,MATCH(AE225,B384:B428,0)),1)),N("M13"))</f>
        <v/>
      </c>
      <c r="N225" s="137" t="str">
        <f>IF(1=1,IF(F225="","",IF(G225="","",IFERROR(INDEX(E384:E428,MATCH(AE225,B384:B428,0)),G225&amp;""))),N("N6"))</f>
        <v/>
      </c>
      <c r="O225" s="138" t="str">
        <f>IF(1=1,IF(E225="","",O194),N("K37"))</f>
        <v/>
      </c>
      <c r="P225" s="139" t="str">
        <f>IF(1=1,IF(M225="","",IF(AND(ISNUMBER(M225),M225&lt;1,N225="kg"),MAX(1,ROUND(M225*1000,0)),IF(AND(ISNUMBER(M225),M225&lt;1,N225="L"),MAX(1,ROUND(M225*100,0)),ROUND(M225,3)))),N("O37"))</f>
        <v/>
      </c>
      <c r="Q225" s="140" t="str">
        <f>IF(1=1,IF(M225="","",IF(AND(ISNUMBER(M225),M225&lt;1,N225="kg"),"g",IF(AND(ISNUMBER(M225),M225&lt;1,N225="L"),"cl",N225))),N("P37"))</f>
        <v/>
      </c>
      <c r="R225" s="161" t="str">
        <f>IF(1=1,IF(E225="","",IF(F225="","A CONTROLER",IF(NOT(ISNUMBER(F225)),"TEXTE",IF(OR(L225="",L225&lt;=0),"COMMANDE PRINCIPALE INCOMPLETE",IF(G225="","UNITE MANQUANTE",IF(COUNTIF(B384:B428,AE225)=0,"UNITE A CONTROLER","OK")))))),N("Q9"))</f>
        <v/>
      </c>
      <c r="S225" s="105"/>
      <c r="T225" s="141">
        <f t="shared" si="16"/>
        <v>0</v>
      </c>
      <c r="U225" s="133" t="str">
        <f>IF(1=1,IF(E225="","",U194),N("S37"))</f>
        <v/>
      </c>
      <c r="V225" s="133" t="str">
        <f>IF(1=1,IF(E225="","",V194),N("T37"))</f>
        <v/>
      </c>
      <c r="W225" s="135" t="str">
        <f>IF(1=1,IF(OR(U225="",V225="",NOT(ISNUMBER(U225)),NOT(ISNUMBER(V225)),U225=0),"",V225/U225),N("U37"))</f>
        <v/>
      </c>
      <c r="X225" s="136" t="str">
        <f>IF(1=1,IF(OR(W225="",NOT(ISNUMBER(F225))),"",F225*W225*IFERROR(INDEX(D384:D428,MATCH(AE225,B384:B428,0)),1)),N("V7"))</f>
        <v/>
      </c>
      <c r="Y225" s="137" t="str">
        <f>IF(1=1,IF(F225="","",IF(G225="","",IFERROR(INDEX(E384:E428,MATCH(AE225,B384:B428,0)),G225&amp;""))),N("W6"))</f>
        <v/>
      </c>
      <c r="Z225" s="142" t="str">
        <f>IF(1=1,IF(X225="","",IF(AND(ISNUMBER(X225),X225&lt;1,Y225="kg"),MAX(1,ROUND(X225*1000,0)),IF(AND(ISNUMBER(X225),X225&lt;1,Y225="L"),MAX(1,ROUND(X225*100,0)),ROUND(X225,3)))),N("X37"))</f>
        <v/>
      </c>
      <c r="AA225" s="143" t="str">
        <f>IF(1=1,IF(X225="","",IF(AND(ISNUMBER(X225),X225&lt;1,Y225="kg"),"g",IF(AND(ISNUMBER(X225),X225&lt;1,Y225="L"),"cl",Y225))),N("Y37"))</f>
        <v/>
      </c>
      <c r="AB225" s="123" t="str">
        <f>IF(1=1,IF(E225="","",IF(F225="","A CONTROLER",IF(NOT(ISNUMBER(F225)),"TEXTE",IF(OR(W225="",W225&lt;=0),"COMMANDE COUVERTS INCOMPLETE",IF(G225="","UNITE MANQUANTE",IF(COUNTIF(B384:B428,AE225)=0,"UNITE A CONTROLER","OK")))))),N("Z6"))</f>
        <v/>
      </c>
      <c r="AD225" s="144" t="str">
        <f>IF(1=1,IF(E225="","",AD194),N("AB37"))</f>
        <v/>
      </c>
      <c r="AE225" s="125" t="str">
        <f>IF(1=1,IF(G225="","",UPPER(TRIM(SUBSTITUTE(SUBSTITUTE(G225&amp;"",CHAR(160)," ")," "," ")))),N("AC37"))</f>
        <v/>
      </c>
    </row>
    <row r="226" spans="1:33" ht="15.75" x14ac:dyDescent="0.25">
      <c r="A226" s="160" t="str">
        <f>IF(1=1,IF(E226="","",A194),N("A38"))</f>
        <v/>
      </c>
      <c r="B226" s="127" t="str">
        <f>IF(1=1,IF(E226="","",B194),N("B38"))</f>
        <v/>
      </c>
      <c r="C226" s="128"/>
      <c r="D226" s="129" t="str">
        <f>IF(ISBLANK(E226),"",LARGE(D194:D225,1)+1)</f>
        <v/>
      </c>
      <c r="E226" s="130"/>
      <c r="F226" s="131"/>
      <c r="G226" s="170"/>
      <c r="H226" s="105"/>
      <c r="I226" s="132" t="str">
        <f>IF(1=1,IF(E226="","",I194),N("H38"))</f>
        <v/>
      </c>
      <c r="J226" s="133" t="str">
        <f>IF(1=1,IF(E226="","",J194),N("I38"))</f>
        <v/>
      </c>
      <c r="K226" s="134" t="str">
        <f>IF(1=1,IF(E226="","",K194),N("J38"))</f>
        <v/>
      </c>
      <c r="L226" s="135" t="str">
        <f>IF(1=1,IF(OR(J226="",O226="",NOT(ISNUMBER(J226)),NOT(ISNUMBER(O226)),J226=0),"",O226/J226),N("L38"))</f>
        <v/>
      </c>
      <c r="M226" s="136" t="str">
        <f>IF(1=1,IF(OR(L226="",NOT(ISNUMBER(F226))),"",F226*L226*IFERROR(INDEX(D384:D428,MATCH(AE226,B384:B428,0)),1)),N("M13"))</f>
        <v/>
      </c>
      <c r="N226" s="137" t="str">
        <f>IF(1=1,IF(F226="","",IF(G226="","",IFERROR(INDEX(E384:E428,MATCH(AE226,B384:B428,0)),G226&amp;""))),N("N6"))</f>
        <v/>
      </c>
      <c r="O226" s="138" t="str">
        <f>IF(1=1,IF(E226="","",O194),N("K38"))</f>
        <v/>
      </c>
      <c r="P226" s="139" t="str">
        <f>IF(1=1,IF(M226="","",IF(AND(ISNUMBER(M226),M226&lt;1,N226="kg"),MAX(1,ROUND(M226*1000,0)),IF(AND(ISNUMBER(M226),M226&lt;1,N226="L"),MAX(1,ROUND(M226*100,0)),ROUND(M226,3)))),N("O38"))</f>
        <v/>
      </c>
      <c r="Q226" s="140" t="str">
        <f>IF(1=1,IF(M226="","",IF(AND(ISNUMBER(M226),M226&lt;1,N226="kg"),"g",IF(AND(ISNUMBER(M226),M226&lt;1,N226="L"),"cl",N226))),N("P38"))</f>
        <v/>
      </c>
      <c r="R226" s="161" t="str">
        <f>IF(1=1,IF(E226="","",IF(F226="","A CONTROLER",IF(NOT(ISNUMBER(F226)),"TEXTE",IF(OR(L226="",L226&lt;=0),"COMMANDE PRINCIPALE INCOMPLETE",IF(G226="","UNITE MANQUANTE",IF(COUNTIF(B384:B428,AE226)=0,"UNITE A CONTROLER","OK")))))),N("Q9"))</f>
        <v/>
      </c>
      <c r="S226" s="105"/>
      <c r="T226" s="141">
        <f t="shared" si="16"/>
        <v>0</v>
      </c>
      <c r="U226" s="133" t="str">
        <f>IF(1=1,IF(E226="","",U194),N("S38"))</f>
        <v/>
      </c>
      <c r="V226" s="133" t="str">
        <f>IF(1=1,IF(E226="","",V194),N("T38"))</f>
        <v/>
      </c>
      <c r="W226" s="135" t="str">
        <f>IF(1=1,IF(OR(U226="",V226="",NOT(ISNUMBER(U226)),NOT(ISNUMBER(V226)),U226=0),"",V226/U226),N("U38"))</f>
        <v/>
      </c>
      <c r="X226" s="136" t="str">
        <f>IF(1=1,IF(OR(W226="",NOT(ISNUMBER(F226))),"",F226*W226*IFERROR(INDEX(D384:D428,MATCH(AE226,B384:B428,0)),1)),N("V7"))</f>
        <v/>
      </c>
      <c r="Y226" s="137" t="str">
        <f>IF(1=1,IF(F226="","",IF(G226="","",IFERROR(INDEX(E384:E428,MATCH(AE226,B384:B428,0)),G226&amp;""))),N("W6"))</f>
        <v/>
      </c>
      <c r="Z226" s="142" t="str">
        <f>IF(1=1,IF(X226="","",IF(AND(ISNUMBER(X226),X226&lt;1,Y226="kg"),MAX(1,ROUND(X226*1000,0)),IF(AND(ISNUMBER(X226),X226&lt;1,Y226="L"),MAX(1,ROUND(X226*100,0)),ROUND(X226,3)))),N("X38"))</f>
        <v/>
      </c>
      <c r="AA226" s="143" t="str">
        <f>IF(1=1,IF(X226="","",IF(AND(ISNUMBER(X226),X226&lt;1,Y226="kg"),"g",IF(AND(ISNUMBER(X226),X226&lt;1,Y226="L"),"cl",Y226))),N("Y38"))</f>
        <v/>
      </c>
      <c r="AB226" s="123" t="str">
        <f>IF(1=1,IF(E226="","",IF(F226="","A CONTROLER",IF(NOT(ISNUMBER(F226)),"TEXTE",IF(OR(W226="",W226&lt;=0),"COMMANDE COUVERTS INCOMPLETE",IF(G226="","UNITE MANQUANTE",IF(COUNTIF(B384:B428,AE226)=0,"UNITE A CONTROLER","OK")))))),N("Z6"))</f>
        <v/>
      </c>
      <c r="AD226" s="144" t="str">
        <f>IF(1=1,IF(E226="","",AD194),N("AB38"))</f>
        <v/>
      </c>
      <c r="AE226" s="125" t="str">
        <f>IF(1=1,IF(G226="","",UPPER(TRIM(SUBSTITUTE(SUBSTITUTE(G226&amp;"",CHAR(160)," ")," "," ")))),N("AC38"))</f>
        <v/>
      </c>
    </row>
    <row r="227" spans="1:33" ht="15.75" x14ac:dyDescent="0.25">
      <c r="A227" s="160" t="str">
        <f>IF(1=1,IF(E227="","",A194),N("A39"))</f>
        <v/>
      </c>
      <c r="B227" s="127" t="str">
        <f>IF(1=1,IF(E227="","",B194),N("B39"))</f>
        <v/>
      </c>
      <c r="C227" s="127"/>
      <c r="D227" s="129" t="str">
        <f>IF(ISBLANK(E227),"",LARGE(D194:D226,1)+1)</f>
        <v/>
      </c>
      <c r="E227" s="130"/>
      <c r="F227" s="131"/>
      <c r="G227" s="170"/>
      <c r="H227" s="105"/>
      <c r="I227" s="132" t="str">
        <f>IF(1=1,IF(E227="","",I194),N("H39"))</f>
        <v/>
      </c>
      <c r="J227" s="133" t="str">
        <f>IF(1=1,IF(E227="","",J194),N("I39"))</f>
        <v/>
      </c>
      <c r="K227" s="134" t="str">
        <f>IF(1=1,IF(E227="","",K194),N("J39"))</f>
        <v/>
      </c>
      <c r="L227" s="135" t="str">
        <f>IF(1=1,IF(OR(J227="",O227="",NOT(ISNUMBER(J227)),NOT(ISNUMBER(O227)),J227=0),"",O227/J227),N("L39"))</f>
        <v/>
      </c>
      <c r="M227" s="136" t="str">
        <f>IF(1=1,IF(OR(L227="",NOT(ISNUMBER(F227))),"",F227*L227*IFERROR(INDEX(D384:D428,MATCH(AE227,B384:B428,0)),1)),N("M13"))</f>
        <v/>
      </c>
      <c r="N227" s="137" t="str">
        <f>IF(1=1,IF(F227="","",IF(G227="","",IFERROR(INDEX(E384:E428,MATCH(AE227,B384:B428,0)),G227&amp;""))),N("N6"))</f>
        <v/>
      </c>
      <c r="O227" s="138" t="str">
        <f>IF(1=1,IF(E227="","",O194),N("K39"))</f>
        <v/>
      </c>
      <c r="P227" s="139" t="str">
        <f>IF(1=1,IF(M227="","",IF(AND(ISNUMBER(M227),M227&lt;1,N227="kg"),MAX(1,ROUND(M227*1000,0)),IF(AND(ISNUMBER(M227),M227&lt;1,N227="L"),MAX(1,ROUND(M227*100,0)),ROUND(M227,3)))),N("O39"))</f>
        <v/>
      </c>
      <c r="Q227" s="140" t="str">
        <f>IF(1=1,IF(M227="","",IF(AND(ISNUMBER(M227),M227&lt;1,N227="kg"),"g",IF(AND(ISNUMBER(M227),M227&lt;1,N227="L"),"cl",N227))),N("P39"))</f>
        <v/>
      </c>
      <c r="R227" s="161" t="str">
        <f>IF(1=1,IF(E227="","",IF(F227="","A CONTROLER",IF(NOT(ISNUMBER(F227)),"TEXTE",IF(OR(L227="",L227&lt;=0),"COMMANDE PRINCIPALE INCOMPLETE",IF(G227="","UNITE MANQUANTE",IF(COUNTIF(B384:B428,AE227)=0,"UNITE A CONTROLER","OK")))))),N("Q9"))</f>
        <v/>
      </c>
      <c r="S227" s="105"/>
      <c r="T227" s="141">
        <f t="shared" si="16"/>
        <v>0</v>
      </c>
      <c r="U227" s="133" t="str">
        <f>IF(1=1,IF(E227="","",U194),N("S39"))</f>
        <v/>
      </c>
      <c r="V227" s="133" t="str">
        <f>IF(1=1,IF(E227="","",V194),N("T39"))</f>
        <v/>
      </c>
      <c r="W227" s="135" t="str">
        <f>IF(1=1,IF(OR(U227="",V227="",NOT(ISNUMBER(U227)),NOT(ISNUMBER(V227)),U227=0),"",V227/U227),N("U39"))</f>
        <v/>
      </c>
      <c r="X227" s="136" t="str">
        <f>IF(1=1,IF(OR(W227="",NOT(ISNUMBER(F227))),"",F227*W227*IFERROR(INDEX(D384:D428,MATCH(AE227,B384:B428,0)),1)),N("V7"))</f>
        <v/>
      </c>
      <c r="Y227" s="137" t="str">
        <f>IF(1=1,IF(F227="","",IF(G227="","",IFERROR(INDEX(E384:E428,MATCH(AE227,B384:B428,0)),G227&amp;""))),N("W6"))</f>
        <v/>
      </c>
      <c r="Z227" s="142" t="str">
        <f>IF(1=1,IF(X227="","",IF(AND(ISNUMBER(X227),X227&lt;1,Y227="kg"),MAX(1,ROUND(X227*1000,0)),IF(AND(ISNUMBER(X227),X227&lt;1,Y227="L"),MAX(1,ROUND(X227*100,0)),ROUND(X227,3)))),N("X39"))</f>
        <v/>
      </c>
      <c r="AA227" s="143" t="str">
        <f>IF(1=1,IF(X227="","",IF(AND(ISNUMBER(X227),X227&lt;1,Y227="kg"),"g",IF(AND(ISNUMBER(X227),X227&lt;1,Y227="L"),"cl",Y227))),N("Y39"))</f>
        <v/>
      </c>
      <c r="AB227" s="123" t="str">
        <f>IF(1=1,IF(E227="","",IF(F227="","A CONTROLER",IF(NOT(ISNUMBER(F227)),"TEXTE",IF(OR(W227="",W227&lt;=0),"COMMANDE COUVERTS INCOMPLETE",IF(G227="","UNITE MANQUANTE",IF(COUNTIF(B384:B428,AE227)=0,"UNITE A CONTROLER","OK")))))),N("Z6"))</f>
        <v/>
      </c>
      <c r="AD227" s="144" t="str">
        <f>IF(1=1,IF(E227="","",AD194),N("AB39"))</f>
        <v/>
      </c>
      <c r="AE227" s="125" t="str">
        <f>IF(1=1,IF(G227="","",UPPER(TRIM(SUBSTITUTE(SUBSTITUTE(G227&amp;"",CHAR(160)," ")," "," ")))),N("AC39"))</f>
        <v/>
      </c>
    </row>
    <row r="228" spans="1:33" ht="15.75" x14ac:dyDescent="0.25">
      <c r="A228" s="160" t="str">
        <f>IF(1=1,IF(E228="","",A194),N("A40"))</f>
        <v/>
      </c>
      <c r="B228" s="127" t="str">
        <f>IF(1=1,IF(E228="","",B194),N("B40"))</f>
        <v/>
      </c>
      <c r="C228" s="127"/>
      <c r="D228" s="129" t="str">
        <f>IF(ISBLANK(E228),"",LARGE(D194:D227,1)+1)</f>
        <v/>
      </c>
      <c r="E228" s="130"/>
      <c r="F228" s="131"/>
      <c r="G228" s="170"/>
      <c r="H228" s="105"/>
      <c r="I228" s="132" t="str">
        <f>IF(1=1,IF(E228="","",I194),N("H40"))</f>
        <v/>
      </c>
      <c r="J228" s="133" t="str">
        <f>IF(1=1,IF(E228="","",J194),N("I40"))</f>
        <v/>
      </c>
      <c r="K228" s="134" t="str">
        <f>IF(1=1,IF(E228="","",K194),N("J40"))</f>
        <v/>
      </c>
      <c r="L228" s="135" t="str">
        <f>IF(1=1,IF(OR(J228="",O228="",NOT(ISNUMBER(J228)),NOT(ISNUMBER(O228)),J228=0),"",O228/J228),N("L40"))</f>
        <v/>
      </c>
      <c r="M228" s="136" t="str">
        <f>IF(1=1,IF(OR(L228="",NOT(ISNUMBER(F228))),"",F228*L228*IFERROR(INDEX(D384:D428,MATCH(AE228,B384:B428,0)),1)),N("M13"))</f>
        <v/>
      </c>
      <c r="N228" s="137" t="str">
        <f>IF(1=1,IF(F228="","",IF(G228="","",IFERROR(INDEX(E384:E428,MATCH(AE228,B384:B428,0)),G228&amp;""))),N("N6"))</f>
        <v/>
      </c>
      <c r="O228" s="138" t="str">
        <f>IF(1=1,IF(E228="","",O194),N("K40"))</f>
        <v/>
      </c>
      <c r="P228" s="139" t="str">
        <f>IF(1=1,IF(M228="","",IF(AND(ISNUMBER(M228),M228&lt;1,N228="kg"),MAX(1,ROUND(M228*1000,0)),IF(AND(ISNUMBER(M228),M228&lt;1,N228="L"),MAX(1,ROUND(M228*100,0)),ROUND(M228,3)))),N("O40"))</f>
        <v/>
      </c>
      <c r="Q228" s="140" t="str">
        <f>IF(1=1,IF(M228="","",IF(AND(ISNUMBER(M228),M228&lt;1,N228="kg"),"g",IF(AND(ISNUMBER(M228),M228&lt;1,N228="L"),"cl",N228))),N("P40"))</f>
        <v/>
      </c>
      <c r="R228" s="161" t="str">
        <f>IF(1=1,IF(E228="","",IF(F228="","A CONTROLER",IF(NOT(ISNUMBER(F228)),"TEXTE",IF(OR(L228="",L228&lt;=0),"COMMANDE PRINCIPALE INCOMPLETE",IF(G228="","UNITE MANQUANTE",IF(COUNTIF(B384:B428,AE228)=0,"UNITE A CONTROLER","OK")))))),N("Q9"))</f>
        <v/>
      </c>
      <c r="S228" s="105"/>
      <c r="T228" s="141">
        <f t="shared" si="16"/>
        <v>0</v>
      </c>
      <c r="U228" s="133" t="str">
        <f>IF(1=1,IF(E228="","",U194),N("S40"))</f>
        <v/>
      </c>
      <c r="V228" s="133" t="str">
        <f>IF(1=1,IF(E228="","",V194),N("T40"))</f>
        <v/>
      </c>
      <c r="W228" s="135" t="str">
        <f>IF(1=1,IF(OR(U228="",V228="",NOT(ISNUMBER(U228)),NOT(ISNUMBER(V228)),U228=0),"",V228/U228),N("U40"))</f>
        <v/>
      </c>
      <c r="X228" s="136" t="str">
        <f>IF(1=1,IF(OR(W228="",NOT(ISNUMBER(F228))),"",F228*W228*IFERROR(INDEX(D384:D428,MATCH(AE228,B384:B428,0)),1)),N("V7"))</f>
        <v/>
      </c>
      <c r="Y228" s="137" t="str">
        <f>IF(1=1,IF(F228="","",IF(G228="","",IFERROR(INDEX(E384:E428,MATCH(AE228,B384:B428,0)),G228&amp;""))),N("W6"))</f>
        <v/>
      </c>
      <c r="Z228" s="142" t="str">
        <f>IF(1=1,IF(X228="","",IF(AND(ISNUMBER(X228),X228&lt;1,Y228="kg"),MAX(1,ROUND(X228*1000,0)),IF(AND(ISNUMBER(X228),X228&lt;1,Y228="L"),MAX(1,ROUND(X228*100,0)),ROUND(X228,3)))),N("X40"))</f>
        <v/>
      </c>
      <c r="AA228" s="143" t="str">
        <f>IF(1=1,IF(X228="","",IF(AND(ISNUMBER(X228),X228&lt;1,Y228="kg"),"g",IF(AND(ISNUMBER(X228),X228&lt;1,Y228="L"),"cl",Y228))),N("Y40"))</f>
        <v/>
      </c>
      <c r="AB228" s="123" t="str">
        <f>IF(1=1,IF(E228="","",IF(F228="","A CONTROLER",IF(NOT(ISNUMBER(F228)),"TEXTE",IF(OR(W228="",W228&lt;=0),"COMMANDE COUVERTS INCOMPLETE",IF(G228="","UNITE MANQUANTE",IF(COUNTIF(B384:B428,AE228)=0,"UNITE A CONTROLER","OK")))))),N("Z6"))</f>
        <v/>
      </c>
      <c r="AD228" s="144" t="str">
        <f>IF(1=1,IF(E228="","",AD194),N("AB40"))</f>
        <v/>
      </c>
      <c r="AE228" s="125" t="str">
        <f>IF(1=1,IF(G228="","",UPPER(TRIM(SUBSTITUTE(SUBSTITUTE(G228&amp;"",CHAR(160)," ")," "," ")))),N("AC40"))</f>
        <v/>
      </c>
    </row>
    <row r="229" spans="1:33" ht="23.25" x14ac:dyDescent="0.25">
      <c r="A229" s="85"/>
      <c r="B229" s="86" t="s">
        <v>227</v>
      </c>
      <c r="C229" s="87"/>
      <c r="D229" s="87" t="s">
        <v>228</v>
      </c>
      <c r="E229" s="87"/>
      <c r="F229" s="87"/>
      <c r="G229" s="87"/>
      <c r="H229" s="88"/>
      <c r="I229" s="87"/>
      <c r="J229" s="87"/>
      <c r="K229" s="87"/>
      <c r="L229" s="87"/>
      <c r="M229" s="87"/>
      <c r="N229" s="87"/>
      <c r="O229" s="87"/>
      <c r="P229" s="87" t="str">
        <f>D229</f>
        <v>HORS D'ŒUVRES - FROIDS</v>
      </c>
      <c r="Q229" s="87"/>
      <c r="R229" s="87"/>
      <c r="S229" s="88"/>
      <c r="T229" s="89" t="s">
        <v>664</v>
      </c>
      <c r="U229" s="90" cm="1">
        <f t="array" ref="U229">SUMPRODUCT(LEN(E231:E265)-LEN(SUBSTITUTE(E231:E265,"*","")))</f>
        <v>0</v>
      </c>
      <c r="V229" s="87"/>
      <c r="W229" s="87" t="str">
        <f>D229</f>
        <v>HORS D'ŒUVRES - FROIDS</v>
      </c>
      <c r="X229" s="87"/>
      <c r="Y229" s="87"/>
      <c r="Z229" s="87"/>
      <c r="AA229" s="87"/>
      <c r="AB229" s="87"/>
      <c r="AC229" s="87"/>
      <c r="AD229" s="87"/>
      <c r="AE229" s="91" t="str">
        <f>B231</f>
        <v>NOM DE LA RECETTE À SAISIR</v>
      </c>
    </row>
    <row r="230" spans="1:33" ht="32.25" thickBot="1" x14ac:dyDescent="0.3">
      <c r="A230" s="92" t="s">
        <v>155</v>
      </c>
      <c r="B230" s="92" t="s">
        <v>1</v>
      </c>
      <c r="C230" s="92"/>
      <c r="D230" s="92" t="s">
        <v>2</v>
      </c>
      <c r="E230" s="92" t="s">
        <v>117</v>
      </c>
      <c r="F230" s="92" t="s">
        <v>3</v>
      </c>
      <c r="G230" s="92" t="s">
        <v>4</v>
      </c>
      <c r="H230" s="81"/>
      <c r="I230" s="157" t="s">
        <v>5</v>
      </c>
      <c r="J230" s="92" t="s">
        <v>114</v>
      </c>
      <c r="K230" s="92" t="s">
        <v>4</v>
      </c>
      <c r="L230" s="92" t="s">
        <v>6</v>
      </c>
      <c r="M230" s="94" t="s">
        <v>7</v>
      </c>
      <c r="N230" s="94" t="s">
        <v>116</v>
      </c>
      <c r="O230" s="95" t="s">
        <v>115</v>
      </c>
      <c r="P230" s="96" t="s">
        <v>8</v>
      </c>
      <c r="Q230" s="97" t="s">
        <v>9</v>
      </c>
      <c r="R230" s="92" t="s">
        <v>10</v>
      </c>
      <c r="S230" s="81"/>
      <c r="T230" s="92" t="s">
        <v>117</v>
      </c>
      <c r="U230" s="98" t="s">
        <v>11</v>
      </c>
      <c r="V230" s="95" t="s">
        <v>12</v>
      </c>
      <c r="W230" s="92" t="s">
        <v>13</v>
      </c>
      <c r="X230" s="94" t="s">
        <v>7</v>
      </c>
      <c r="Y230" s="94" t="s">
        <v>116</v>
      </c>
      <c r="Z230" s="99" t="s">
        <v>8</v>
      </c>
      <c r="AA230" s="97" t="s">
        <v>9</v>
      </c>
      <c r="AB230" s="99" t="s">
        <v>10</v>
      </c>
      <c r="AC230" s="240"/>
      <c r="AD230" s="92" t="s">
        <v>14</v>
      </c>
      <c r="AE230" s="92" t="s">
        <v>15</v>
      </c>
      <c r="AG230" s="245" t="s">
        <v>5642</v>
      </c>
    </row>
    <row r="231" spans="1:33" ht="18.75" x14ac:dyDescent="0.25">
      <c r="A231" s="100" t="s">
        <v>5640</v>
      </c>
      <c r="B231" s="101" t="s">
        <v>20</v>
      </c>
      <c r="C231" s="101"/>
      <c r="D231" s="102">
        <v>0</v>
      </c>
      <c r="E231" s="103" t="s">
        <v>21</v>
      </c>
      <c r="F231" s="104">
        <v>10</v>
      </c>
      <c r="G231" s="8" t="s">
        <v>119</v>
      </c>
      <c r="H231" s="105"/>
      <c r="I231" s="106" t="str">
        <f>E231</f>
        <v>ÉLÉMENT PRINCIPAL À SAISIR</v>
      </c>
      <c r="J231" s="107">
        <f>F231</f>
        <v>10</v>
      </c>
      <c r="K231" s="108" t="str">
        <f>G231</f>
        <v>Quoi ?</v>
      </c>
      <c r="L231" s="109">
        <f>IF(1=1,IF(OR(J231="",O231="",NOT(ISNUMBER(J231)),NOT(ISNUMBER(O231)),J231=0),"",O231/J231),N("L6"))</f>
        <v>15</v>
      </c>
      <c r="M231" s="110">
        <f>IF(1=1,IF(OR(L231="",NOT(ISNUMBER(F231))),"",F231*L231*IFERROR(INDEX(D384:D428,MATCH(AE231,B384:B428,0)),1)),N("M13"))</f>
        <v>150</v>
      </c>
      <c r="N231" s="111" t="str">
        <f>IF(1=1,IF(F231="","",IF(G231="","",IFERROR(INDEX(E384:E428,MATCH(AE231,B384:B428,0)),G231&amp;""))),N("N6"))</f>
        <v>Quoi ?</v>
      </c>
      <c r="O231" s="112">
        <v>150</v>
      </c>
      <c r="P231" s="113">
        <f>IF(1=1,IF(M231="","",IF(AND(ISNUMBER(M231),M231&lt;1,N231="kg"),MAX(1,ROUND(M231*1000,0)),IF(AND(ISNUMBER(M231),M231&lt;1,N231="L"),MAX(1,ROUND(M231*100,0)),ROUND(M231,3)))),N("O6"))</f>
        <v>150</v>
      </c>
      <c r="Q231" s="114" t="str">
        <f>IF(1=1,IF(M231="","",IF(AND(ISNUMBER(M231),M231&lt;1,N231="kg"),"g",IF(AND(ISNUMBER(M231),M231&lt;1,N231="L"),"cl",N231))),N("P6"))</f>
        <v>Quoi ?</v>
      </c>
      <c r="R231" s="115" t="str">
        <f>IF(1=1,IF(E231="","",IF(F231="","A CONTROLER",IF(NOT(ISNUMBER(F231)),"TEXTE",IF(OR(L231="",L231&lt;=0),"COMMANDE PRINCIPALE INCOMPLETE",IF(G231="","UNITE MANQUANTE",IF(COUNTIF(B384:B428,AE231)=0,"UNITE A CONTROLER","OK")))))),N("Q9"))</f>
        <v>UNITE A CONTROLER</v>
      </c>
      <c r="S231" s="105"/>
      <c r="T231" s="159" t="str">
        <f>B231</f>
        <v>NOM DE LA RECETTE À SAISIR</v>
      </c>
      <c r="U231" s="117">
        <v>100</v>
      </c>
      <c r="V231" s="112">
        <v>150</v>
      </c>
      <c r="W231" s="118">
        <f>IF(1=1,IF(OR(U231="",V231="",NOT(ISNUMBER(U231)),NOT(ISNUMBER(V231)),U231=0),"",V231/U231),N("U6"))</f>
        <v>1.5</v>
      </c>
      <c r="X231" s="119">
        <f>IF(1=1,IF(OR(W231="",NOT(ISNUMBER(F231))),"",F231*W231*IFERROR(INDEX(D384:D428,MATCH(AE231,B384:B428,0)),1)),N("V7"))</f>
        <v>15</v>
      </c>
      <c r="Y231" s="120" t="str">
        <f>IF(1=1,IF(F231="","",IF(G231="","",IFERROR(INDEX(E384:E428,MATCH(AE231,B384:B428,0)),G231&amp;""))),N("W6"))</f>
        <v>Quoi ?</v>
      </c>
      <c r="Z231" s="121">
        <f>IF(1=1,IF(X231="","",IF(AND(ISNUMBER(X231),X231&lt;1,Y231="kg"),MAX(1,ROUND(X231*1000,0)),IF(AND(ISNUMBER(X231),X231&lt;1,Y231="L"),MAX(1,ROUND(X231*100,0)),ROUND(X231,3)))),N("X6"))</f>
        <v>15</v>
      </c>
      <c r="AA231" s="122" t="str">
        <f>IF(1=1,IF(X231="","",IF(AND(ISNUMBER(X231),X231&lt;1,Y231="kg"),"g",IF(AND(ISNUMBER(X231),X231&lt;1,Y231="L"),"cl",Y231))),N("Y6"))</f>
        <v>Quoi ?</v>
      </c>
      <c r="AB231" s="123" t="str">
        <f>IF(1=1,IF(E231="","",IF(F231="","A CONTROLER",IF(NOT(ISNUMBER(F231)),"TEXTE",IF(OR(W231="",W231&lt;=0),"COMMANDE COUVERTS INCOMPLETE",IF(G231="","UNITE MANQUANTE",IF(COUNTIF(B384:B428,AE231)=0,"UNITE A CONTROLER","OK")))))),N("Z6"))</f>
        <v>UNITE A CONTROLER</v>
      </c>
      <c r="AD231" s="124">
        <v>62</v>
      </c>
      <c r="AE231" s="125" t="str">
        <f>IF(1=1,IF(G231="","",UPPER(TRIM(SUBSTITUTE(SUBSTITUTE(G231&amp;"",CHAR(160)," ")," "," ")))),N("AC6"))</f>
        <v>QUOI ?</v>
      </c>
      <c r="AG231" s="8" t="s">
        <v>22</v>
      </c>
    </row>
    <row r="232" spans="1:33" ht="15.75" x14ac:dyDescent="0.25">
      <c r="A232" s="126" t="str">
        <f>IF(1=1,IF(E232="","",A231),N("A7"))</f>
        <v/>
      </c>
      <c r="B232" s="127" t="str">
        <f>IF(1=1,IF(E232="","",B231),N("B7"))</f>
        <v/>
      </c>
      <c r="C232" s="128"/>
      <c r="D232" s="129" t="str">
        <f>IF(ISBLANK(E232),"",LARGE(D231:D231,1)+1)</f>
        <v/>
      </c>
      <c r="E232" s="130"/>
      <c r="F232" s="131"/>
      <c r="G232" s="170"/>
      <c r="H232" s="105"/>
      <c r="I232" s="132" t="str">
        <f>IF(1=1,IF(E232="","",I231),N("H7"))</f>
        <v/>
      </c>
      <c r="J232" s="133" t="str">
        <f>IF(1=1,IF(E232="","",J231),N("I7"))</f>
        <v/>
      </c>
      <c r="K232" s="134" t="str">
        <f>IF(1=1,IF(E232="","",K231),N("J7"))</f>
        <v/>
      </c>
      <c r="L232" s="135" t="str">
        <f>IF(1=1,IF(OR(J232="",O232="",NOT(ISNUMBER(J232)),NOT(ISNUMBER(O232)),J232=0),"",O232/J232),N("L7"))</f>
        <v/>
      </c>
      <c r="M232" s="136" t="str">
        <f>IF(1=1,IF(OR(L232="",NOT(ISNUMBER(F232))),"",F232*L232*IFERROR(INDEX(D384:D428,MATCH(AE232,B384:B428,0)),1)),N("M13"))</f>
        <v/>
      </c>
      <c r="N232" s="137" t="str">
        <f>IF(1=1,IF(F232="","",IF(G232="","",IFERROR(INDEX(E384:E428,MATCH(AE232,B384:B428,0)),G232&amp;""))),N("N6"))</f>
        <v/>
      </c>
      <c r="O232" s="138" t="str">
        <f>IF(1=1,IF(E232="","",O231),N("K7"))</f>
        <v/>
      </c>
      <c r="P232" s="139" t="str">
        <f>IF(1=1,IF(M232="","",IF(AND(ISNUMBER(M232),M232&lt;1,N232="kg"),MAX(1,ROUND(M232*1000,0)),IF(AND(ISNUMBER(M232),M232&lt;1,N232="L"),MAX(1,ROUND(M232*100,0)),ROUND(M232,3)))),N("O7"))</f>
        <v/>
      </c>
      <c r="Q232" s="140" t="str">
        <f>IF(1=1,IF(M232="","",IF(AND(ISNUMBER(M232),M232&lt;1,N232="kg"),"g",IF(AND(ISNUMBER(M232),M232&lt;1,N232="L"),"cl",N232))),N("P7"))</f>
        <v/>
      </c>
      <c r="R232" s="161" t="str">
        <f>IF(1=1,IF(E232="","",IF(F232="","A CONTROLER",IF(NOT(ISNUMBER(F232)),"TEXTE",IF(OR(L232="",L232&lt;=0),"COMMANDE PRINCIPALE INCOMPLETE",IF(G232="","UNITE MANQUANTE",IF(COUNTIF(B384:B428,AE232)=0,"UNITE A CONTROLER","OK")))))),N("Q9"))</f>
        <v/>
      </c>
      <c r="S232" s="105"/>
      <c r="T232" s="141">
        <f t="shared" ref="T232:T265" si="17">E232</f>
        <v>0</v>
      </c>
      <c r="U232" s="133" t="str">
        <f>IF(1=1,IF(E232="","",U231),N("S7"))</f>
        <v/>
      </c>
      <c r="V232" s="133" t="str">
        <f>IF(1=1,IF(E232="","",V231),N("T7"))</f>
        <v/>
      </c>
      <c r="W232" s="135" t="str">
        <f>IF(1=1,IF(OR(U232="",V232="",NOT(ISNUMBER(U232)),NOT(ISNUMBER(V232)),U232=0),"",V232/U232),N("U7"))</f>
        <v/>
      </c>
      <c r="X232" s="136" t="str">
        <f>IF(1=1,IF(OR(W232="",NOT(ISNUMBER(F232))),"",F232*W232*IFERROR(INDEX(D384:D428,MATCH(AE232,B384:B428,0)),1)),N("V7"))</f>
        <v/>
      </c>
      <c r="Y232" s="137" t="str">
        <f>IF(1=1,IF(F232="","",IF(G232="","",IFERROR(INDEX(E384:E428,MATCH(AE232,B384:B428,0)),G232&amp;""))),N("W6"))</f>
        <v/>
      </c>
      <c r="Z232" s="142" t="str">
        <f>IF(1=1,IF(X232="","",IF(AND(ISNUMBER(X232),X232&lt;1,Y232="kg"),MAX(1,ROUND(X232*1000,0)),IF(AND(ISNUMBER(X232),X232&lt;1,Y232="L"),MAX(1,ROUND(X232*100,0)),ROUND(X232,3)))),N("X7"))</f>
        <v/>
      </c>
      <c r="AA232" s="143" t="str">
        <f>IF(1=1,IF(X232="","",IF(AND(ISNUMBER(X232),X232&lt;1,Y232="kg"),"g",IF(AND(ISNUMBER(X232),X232&lt;1,Y232="L"),"cl",Y232))),N("Y7"))</f>
        <v/>
      </c>
      <c r="AB232" s="123" t="str">
        <f>IF(1=1,IF(E232="","",IF(F232="","A CONTROLER",IF(NOT(ISNUMBER(F232)),"TEXTE",IF(OR(W232="",W232&lt;=0),"COMMANDE COUVERTS INCOMPLETE",IF(G232="","UNITE MANQUANTE",IF(COUNTIF(B384:B428,AE232)=0,"UNITE A CONTROLER","OK")))))),N("Z6"))</f>
        <v/>
      </c>
      <c r="AD232" s="144" t="str">
        <f>IF(1=1,IF(E232="","",AD231),N("AB7"))</f>
        <v/>
      </c>
      <c r="AE232" s="125" t="str">
        <f>IF(1=1,IF(G232="","",UPPER(TRIM(SUBSTITUTE(SUBSTITUTE(G232&amp;"",CHAR(160)," ")," "," ")))),N("AC7"))</f>
        <v/>
      </c>
      <c r="AG232" s="2" t="s">
        <v>25</v>
      </c>
    </row>
    <row r="233" spans="1:33" ht="15.75" x14ac:dyDescent="0.25">
      <c r="A233" s="126" t="str">
        <f>IF(1=1,IF(E233="","",A231),N("A8"))</f>
        <v/>
      </c>
      <c r="B233" s="127" t="str">
        <f>IF(1=1,IF(E233="","",B231),N("B8"))</f>
        <v/>
      </c>
      <c r="C233" s="128"/>
      <c r="D233" s="129" t="str">
        <f>IF(ISBLANK(E233),"",LARGE(D231:D232,1)+1)</f>
        <v/>
      </c>
      <c r="E233" s="130"/>
      <c r="F233" s="131"/>
      <c r="G233" s="170"/>
      <c r="H233" s="105"/>
      <c r="I233" s="132" t="str">
        <f>IF(1=1,IF(E233="","",I231),N("H8"))</f>
        <v/>
      </c>
      <c r="J233" s="133" t="str">
        <f>IF(1=1,IF(E233="","",J231),N("I8"))</f>
        <v/>
      </c>
      <c r="K233" s="134" t="str">
        <f>IF(1=1,IF(E233="","",K231),N("J8"))</f>
        <v/>
      </c>
      <c r="L233" s="135" t="str">
        <f>IF(1=1,IF(OR(J233="",O233="",NOT(ISNUMBER(J233)),NOT(ISNUMBER(O233)),J233=0),"",O233/J233),N("L8"))</f>
        <v/>
      </c>
      <c r="M233" s="136" t="str">
        <f>IF(1=1,IF(OR(L233="",NOT(ISNUMBER(F233))),"",F233*L233*IFERROR(INDEX(D384:D428,MATCH(AE233,B384:B428,0)),1)),N("M13"))</f>
        <v/>
      </c>
      <c r="N233" s="137" t="str">
        <f>IF(1=1,IF(F233="","",IF(G233="","",IFERROR(INDEX(E384:E428,MATCH(AE233,B384:B428,0)),G233&amp;""))),N("N6"))</f>
        <v/>
      </c>
      <c r="O233" s="138" t="str">
        <f>IF(1=1,IF(E233="","",O231),N("K8"))</f>
        <v/>
      </c>
      <c r="P233" s="139" t="str">
        <f>IF(1=1,IF(M233="","",IF(AND(ISNUMBER(M233),M233&lt;1,N233="kg"),MAX(1,ROUND(M233*1000,0)),IF(AND(ISNUMBER(M233),M233&lt;1,N233="L"),MAX(1,ROUND(M233*100,0)),ROUND(M233,3)))),N("O8"))</f>
        <v/>
      </c>
      <c r="Q233" s="140" t="str">
        <f>IF(1=1,IF(M233="","",IF(AND(ISNUMBER(M233),M233&lt;1,N233="kg"),"g",IF(AND(ISNUMBER(M233),M233&lt;1,N233="L"),"cl",N233))),N("P8"))</f>
        <v/>
      </c>
      <c r="R233" s="161" t="str">
        <f>IF(1=1,IF(E233="","",IF(F233="","A CONTROLER",IF(NOT(ISNUMBER(F233)),"TEXTE",IF(OR(L233="",L233&lt;=0),"COMMANDE PRINCIPALE INCOMPLETE",IF(G233="","UNITE MANQUANTE",IF(COUNTIF(B384:B428,AE233)=0,"UNITE A CONTROLER","OK")))))),N("Q9"))</f>
        <v/>
      </c>
      <c r="S233" s="105"/>
      <c r="T233" s="141">
        <f t="shared" si="17"/>
        <v>0</v>
      </c>
      <c r="U233" s="133" t="str">
        <f>IF(1=1,IF(E233="","",U231),N("S8"))</f>
        <v/>
      </c>
      <c r="V233" s="133" t="str">
        <f>IF(1=1,IF(E233="","",V231),N("T8"))</f>
        <v/>
      </c>
      <c r="W233" s="135" t="str">
        <f>IF(1=1,IF(OR(U233="",V233="",NOT(ISNUMBER(U233)),NOT(ISNUMBER(V233)),U233=0),"",V233/U233),N("U8"))</f>
        <v/>
      </c>
      <c r="X233" s="136" t="str">
        <f>IF(1=1,IF(OR(W233="",NOT(ISNUMBER(F233))),"",F233*W233*IFERROR(INDEX(D384:D428,MATCH(AE233,B384:B428,0)),1)),N("V7"))</f>
        <v/>
      </c>
      <c r="Y233" s="137" t="str">
        <f>IF(1=1,IF(F233="","",IF(G233="","",IFERROR(INDEX(E384:E428,MATCH(AE233,B384:B428,0)),G233&amp;""))),N("W6"))</f>
        <v/>
      </c>
      <c r="Z233" s="142" t="str">
        <f>IF(1=1,IF(X233="","",IF(AND(ISNUMBER(X233),X233&lt;1,Y233="kg"),MAX(1,ROUND(X233*1000,0)),IF(AND(ISNUMBER(X233),X233&lt;1,Y233="L"),MAX(1,ROUND(X233*100,0)),ROUND(X233,3)))),N("X8"))</f>
        <v/>
      </c>
      <c r="AA233" s="143" t="str">
        <f>IF(1=1,IF(X233="","",IF(AND(ISNUMBER(X233),X233&lt;1,Y233="kg"),"g",IF(AND(ISNUMBER(X233),X233&lt;1,Y233="L"),"cl",Y233))),N("Y8"))</f>
        <v/>
      </c>
      <c r="AB233" s="123" t="str">
        <f>IF(1=1,IF(E233="","",IF(F233="","A CONTROLER",IF(NOT(ISNUMBER(F233)),"TEXTE",IF(OR(W233="",W233&lt;=0),"COMMANDE COUVERTS INCOMPLETE",IF(G233="","UNITE MANQUANTE",IF(COUNTIF(B384:B428,AE233)=0,"UNITE A CONTROLER","OK")))))),N("Z6"))</f>
        <v/>
      </c>
      <c r="AD233" s="144" t="str">
        <f>IF(1=1,IF(E233="","",AD231),N("AB8"))</f>
        <v/>
      </c>
      <c r="AE233" s="125" t="str">
        <f>IF(1=1,IF(G233="","",UPPER(TRIM(SUBSTITUTE(SUBSTITUTE(G233&amp;"",CHAR(160)," ")," "," ")))),N("AC8"))</f>
        <v/>
      </c>
      <c r="AG233" s="9" t="s">
        <v>26</v>
      </c>
    </row>
    <row r="234" spans="1:33" ht="15.75" x14ac:dyDescent="0.25">
      <c r="A234" s="126" t="str">
        <f>IF(1=1,IF(E234="","",A231),N("A9"))</f>
        <v/>
      </c>
      <c r="B234" s="127" t="str">
        <f>IF(1=1,IF(E234="","",B231),N("B9"))</f>
        <v/>
      </c>
      <c r="C234" s="128"/>
      <c r="D234" s="129" t="str">
        <f>IF(ISBLANK(E234),"",LARGE(D231:D233,1)+1)</f>
        <v/>
      </c>
      <c r="E234" s="130"/>
      <c r="F234" s="131"/>
      <c r="G234" s="170"/>
      <c r="H234" s="105"/>
      <c r="I234" s="132" t="str">
        <f>IF(1=1,IF(E234="","",I231),N("H9"))</f>
        <v/>
      </c>
      <c r="J234" s="133" t="str">
        <f>IF(1=1,IF(E234="","",J231),N("I9"))</f>
        <v/>
      </c>
      <c r="K234" s="134" t="str">
        <f>IF(1=1,IF(E234="","",K231),N("J9"))</f>
        <v/>
      </c>
      <c r="L234" s="135" t="str">
        <f>IF(1=1,IF(OR(J234="",O234="",NOT(ISNUMBER(J234)),NOT(ISNUMBER(O234)),J234=0),"",O234/J234),N("L9"))</f>
        <v/>
      </c>
      <c r="M234" s="136" t="str">
        <f>IF(1=1,IF(OR(L234="",NOT(ISNUMBER(F234))),"",F234*L234*IFERROR(INDEX(D384:D428,MATCH(AE234,B384:B428,0)),1)),N("M13"))</f>
        <v/>
      </c>
      <c r="N234" s="137" t="str">
        <f>IF(1=1,IF(F234="","",IF(G234="","",IFERROR(INDEX(E384:E428,MATCH(AE234,B384:B428,0)),G234&amp;""))),N("N6"))</f>
        <v/>
      </c>
      <c r="O234" s="138" t="str">
        <f>IF(1=1,IF(E234="","",O231),N("K9"))</f>
        <v/>
      </c>
      <c r="P234" s="139" t="str">
        <f>IF(1=1,IF(M234="","",IF(AND(ISNUMBER(M234),M234&lt;1,N234="kg"),MAX(1,ROUND(M234*1000,0)),IF(AND(ISNUMBER(M234),M234&lt;1,N234="L"),MAX(1,ROUND(M234*100,0)),ROUND(M234,3)))),N("O9"))</f>
        <v/>
      </c>
      <c r="Q234" s="140" t="str">
        <f>IF(1=1,IF(M234="","",IF(AND(ISNUMBER(M234),M234&lt;1,N234="kg"),"g",IF(AND(ISNUMBER(M234),M234&lt;1,N234="L"),"cl",N234))),N("P9"))</f>
        <v/>
      </c>
      <c r="R234" s="161" t="str">
        <f>IF(1=1,IF(E234="","",IF(F234="","A CONTROLER",IF(NOT(ISNUMBER(F234)),"TEXTE",IF(OR(L234="",L234&lt;=0),"COMMANDE PRINCIPALE INCOMPLETE",IF(G234="","UNITE MANQUANTE",IF(COUNTIF(B384:B428,AE234)=0,"UNITE A CONTROLER","OK")))))),N("Q9"))</f>
        <v/>
      </c>
      <c r="S234" s="105"/>
      <c r="T234" s="141">
        <f t="shared" si="17"/>
        <v>0</v>
      </c>
      <c r="U234" s="133" t="str">
        <f>IF(1=1,IF(E234="","",U231),N("S9"))</f>
        <v/>
      </c>
      <c r="V234" s="133" t="str">
        <f>IF(1=1,IF(E234="","",V231),N("T9"))</f>
        <v/>
      </c>
      <c r="W234" s="135" t="str">
        <f>IF(1=1,IF(OR(U234="",V234="",NOT(ISNUMBER(U234)),NOT(ISNUMBER(V234)),U234=0),"",V234/U234),N("U9"))</f>
        <v/>
      </c>
      <c r="X234" s="136" t="str">
        <f>IF(1=1,IF(OR(W234="",NOT(ISNUMBER(F234))),"",F234*W234*IFERROR(INDEX(D384:D428,MATCH(AE234,B384:B428,0)),1)),N("V7"))</f>
        <v/>
      </c>
      <c r="Y234" s="137" t="str">
        <f>IF(1=1,IF(F234="","",IF(G234="","",IFERROR(INDEX(E384:E428,MATCH(AE234,B384:B428,0)),G234&amp;""))),N("W6"))</f>
        <v/>
      </c>
      <c r="Z234" s="142" t="str">
        <f>IF(1=1,IF(X234="","",IF(AND(ISNUMBER(X234),X234&lt;1,Y234="kg"),MAX(1,ROUND(X234*1000,0)),IF(AND(ISNUMBER(X234),X234&lt;1,Y234="L"),MAX(1,ROUND(X234*100,0)),ROUND(X234,3)))),N("X9"))</f>
        <v/>
      </c>
      <c r="AA234" s="143" t="str">
        <f>IF(1=1,IF(X234="","",IF(AND(ISNUMBER(X234),X234&lt;1,Y234="kg"),"g",IF(AND(ISNUMBER(X234),X234&lt;1,Y234="L"),"cl",Y234))),N("Y9"))</f>
        <v/>
      </c>
      <c r="AB234" s="123" t="str">
        <f>IF(1=1,IF(E234="","",IF(F234="","A CONTROLER",IF(NOT(ISNUMBER(F234)),"TEXTE",IF(OR(W234="",W234&lt;=0),"COMMANDE COUVERTS INCOMPLETE",IF(G234="","UNITE MANQUANTE",IF(COUNTIF(B384:B428,AE234)=0,"UNITE A CONTROLER","OK")))))),N("Z6"))</f>
        <v/>
      </c>
      <c r="AD234" s="144" t="str">
        <f>IF(1=1,IF(E234="","",AD231),N("AB9"))</f>
        <v/>
      </c>
      <c r="AE234" s="125" t="str">
        <f>IF(1=1,IF(G234="","",UPPER(TRIM(SUBSTITUTE(SUBSTITUTE(G234&amp;"",CHAR(160)," ")," "," ")))),N("AC9"))</f>
        <v/>
      </c>
      <c r="AG234" s="1" t="s">
        <v>28</v>
      </c>
    </row>
    <row r="235" spans="1:33" ht="15.75" x14ac:dyDescent="0.25">
      <c r="A235" s="126" t="str">
        <f>IF(1=1,IF(E235="","",A231),N("A10"))</f>
        <v/>
      </c>
      <c r="B235" s="127" t="str">
        <f>IF(1=1,IF(E235="","",B231),N("B10"))</f>
        <v/>
      </c>
      <c r="C235" s="128"/>
      <c r="D235" s="129" t="str">
        <f>IF(ISBLANK(E235),"",LARGE(D231:D234,1)+1)</f>
        <v/>
      </c>
      <c r="E235" s="130"/>
      <c r="F235" s="131"/>
      <c r="G235" s="170"/>
      <c r="H235" s="105"/>
      <c r="I235" s="132" t="str">
        <f>IF(1=1,IF(E235="","",I231),N("H10"))</f>
        <v/>
      </c>
      <c r="J235" s="133" t="str">
        <f>IF(1=1,IF(E235="","",J231),N("I10"))</f>
        <v/>
      </c>
      <c r="K235" s="134" t="str">
        <f>IF(1=1,IF(E235="","",K231),N("J10"))</f>
        <v/>
      </c>
      <c r="L235" s="135" t="str">
        <f>IF(1=1,IF(OR(J235="",O235="",NOT(ISNUMBER(J235)),NOT(ISNUMBER(O235)),J235=0),"",O235/J235),N("L10"))</f>
        <v/>
      </c>
      <c r="M235" s="136" t="str">
        <f>IF(1=1,IF(OR(L235="",NOT(ISNUMBER(F235))),"",F235*L235*IFERROR(INDEX(D384:D428,MATCH(AE235,B384:B428,0)),1)),N("M13"))</f>
        <v/>
      </c>
      <c r="N235" s="137" t="str">
        <f>IF(1=1,IF(F235="","",IF(G235="","",IFERROR(INDEX(E384:E428,MATCH(AE235,B384:B428,0)),G235&amp;""))),N("N6"))</f>
        <v/>
      </c>
      <c r="O235" s="138" t="str">
        <f>IF(1=1,IF(E235="","",O231),N("K10"))</f>
        <v/>
      </c>
      <c r="P235" s="139" t="str">
        <f>IF(1=1,IF(M235="","",IF(AND(ISNUMBER(M235),M235&lt;1,N235="kg"),MAX(1,ROUND(M235*1000,0)),IF(AND(ISNUMBER(M235),M235&lt;1,N235="L"),MAX(1,ROUND(M235*100,0)),ROUND(M235,3)))),N("O10"))</f>
        <v/>
      </c>
      <c r="Q235" s="140" t="str">
        <f>IF(1=1,IF(M235="","",IF(AND(ISNUMBER(M235),M235&lt;1,N235="kg"),"g",IF(AND(ISNUMBER(M235),M235&lt;1,N235="L"),"cl",N235))),N("P10"))</f>
        <v/>
      </c>
      <c r="R235" s="161" t="str">
        <f>IF(1=1,IF(E235="","",IF(F235="","A CONTROLER",IF(NOT(ISNUMBER(F235)),"TEXTE",IF(OR(L235="",L235&lt;=0),"COMMANDE PRINCIPALE INCOMPLETE",IF(G235="","UNITE MANQUANTE",IF(COUNTIF(B384:B428,AE235)=0,"UNITE A CONTROLER","OK")))))),N("Q9"))</f>
        <v/>
      </c>
      <c r="S235" s="105"/>
      <c r="T235" s="141">
        <f t="shared" si="17"/>
        <v>0</v>
      </c>
      <c r="U235" s="133" t="str">
        <f>IF(1=1,IF(E235="","",U231),N("S10"))</f>
        <v/>
      </c>
      <c r="V235" s="133" t="str">
        <f>IF(1=1,IF(E235="","",V231),N("T10"))</f>
        <v/>
      </c>
      <c r="W235" s="135" t="str">
        <f>IF(1=1,IF(OR(U235="",V235="",NOT(ISNUMBER(U235)),NOT(ISNUMBER(V235)),U235=0),"",V235/U235),N("U10"))</f>
        <v/>
      </c>
      <c r="X235" s="136" t="str">
        <f>IF(1=1,IF(OR(W235="",NOT(ISNUMBER(F235))),"",F235*W235*IFERROR(INDEX(D384:D428,MATCH(AE235,B384:B428,0)),1)),N("V7"))</f>
        <v/>
      </c>
      <c r="Y235" s="137" t="str">
        <f>IF(1=1,IF(F235="","",IF(G235="","",IFERROR(INDEX(E384:E428,MATCH(AE235,B384:B428,0)),G235&amp;""))),N("W6"))</f>
        <v/>
      </c>
      <c r="Z235" s="142" t="str">
        <f>IF(1=1,IF(X235="","",IF(AND(ISNUMBER(X235),X235&lt;1,Y235="kg"),MAX(1,ROUND(X235*1000,0)),IF(AND(ISNUMBER(X235),X235&lt;1,Y235="L"),MAX(1,ROUND(X235*100,0)),ROUND(X235,3)))),N("X10"))</f>
        <v/>
      </c>
      <c r="AA235" s="143" t="str">
        <f>IF(1=1,IF(X235="","",IF(AND(ISNUMBER(X235),X235&lt;1,Y235="kg"),"g",IF(AND(ISNUMBER(X235),X235&lt;1,Y235="L"),"cl",Y235))),N("Y10"))</f>
        <v/>
      </c>
      <c r="AB235" s="123" t="str">
        <f>IF(1=1,IF(E235="","",IF(F235="","A CONTROLER",IF(NOT(ISNUMBER(F235)),"TEXTE",IF(OR(W235="",W235&lt;=0),"COMMANDE COUVERTS INCOMPLETE",IF(G235="","UNITE MANQUANTE",IF(COUNTIF(B384:B428,AE235)=0,"UNITE A CONTROLER","OK")))))),N("Z6"))</f>
        <v/>
      </c>
      <c r="AD235" s="144" t="str">
        <f>IF(1=1,IF(E235="","",AD231),N("AB10"))</f>
        <v/>
      </c>
      <c r="AE235" s="125" t="str">
        <f>IF(1=1,IF(G235="","",UPPER(TRIM(SUBSTITUTE(SUBSTITUTE(G235&amp;"",CHAR(160)," ")," "," ")))),N("AC10"))</f>
        <v/>
      </c>
      <c r="AG235" s="1" t="s">
        <v>29</v>
      </c>
    </row>
    <row r="236" spans="1:33" ht="15.75" x14ac:dyDescent="0.25">
      <c r="A236" s="126" t="str">
        <f>IF(1=1,IF(E236="","",A231),N("A11"))</f>
        <v/>
      </c>
      <c r="B236" s="127" t="str">
        <f>IF(1=1,IF(E236="","",B231),N("B11"))</f>
        <v/>
      </c>
      <c r="C236" s="128"/>
      <c r="D236" s="129" t="str">
        <f>IF(ISBLANK(E236),"",LARGE(D231:D235,1)+1)</f>
        <v/>
      </c>
      <c r="E236" s="130"/>
      <c r="F236" s="131"/>
      <c r="G236" s="170"/>
      <c r="H236" s="105"/>
      <c r="I236" s="132" t="str">
        <f>IF(1=1,IF(E236="","",I231),N("H11"))</f>
        <v/>
      </c>
      <c r="J236" s="133" t="str">
        <f>IF(1=1,IF(E236="","",J231),N("I11"))</f>
        <v/>
      </c>
      <c r="K236" s="134" t="str">
        <f>IF(1=1,IF(E236="","",K231),N("J11"))</f>
        <v/>
      </c>
      <c r="L236" s="135" t="str">
        <f>IF(1=1,IF(OR(J236="",O236="",NOT(ISNUMBER(J236)),NOT(ISNUMBER(O236)),J236=0),"",O236/J236),N("L11"))</f>
        <v/>
      </c>
      <c r="M236" s="136" t="str">
        <f>IF(1=1,IF(OR(L236="",NOT(ISNUMBER(F236))),"",F236*L236*IFERROR(INDEX(D384:D428,MATCH(AE236,B384:B428,0)),1)),N("M13"))</f>
        <v/>
      </c>
      <c r="N236" s="137" t="str">
        <f>IF(1=1,IF(F236="","",IF(G236="","",IFERROR(INDEX(E384:E428,MATCH(AE236,B384:B428,0)),G236&amp;""))),N("N6"))</f>
        <v/>
      </c>
      <c r="O236" s="138" t="str">
        <f>IF(1=1,IF(E236="","",O231),N("K11"))</f>
        <v/>
      </c>
      <c r="P236" s="139" t="str">
        <f>IF(1=1,IF(M236="","",IF(AND(ISNUMBER(M236),M236&lt;1,N236="kg"),MAX(1,ROUND(M236*1000,0)),IF(AND(ISNUMBER(M236),M236&lt;1,N236="L"),MAX(1,ROUND(M236*100,0)),ROUND(M236,3)))),N("O11"))</f>
        <v/>
      </c>
      <c r="Q236" s="140" t="str">
        <f>IF(1=1,IF(M236="","",IF(AND(ISNUMBER(M236),M236&lt;1,N236="kg"),"g",IF(AND(ISNUMBER(M236),M236&lt;1,N236="L"),"cl",N236))),N("P11"))</f>
        <v/>
      </c>
      <c r="R236" s="161" t="str">
        <f>IF(1=1,IF(E236="","",IF(F236="","A CONTROLER",IF(NOT(ISNUMBER(F236)),"TEXTE",IF(OR(L236="",L236&lt;=0),"COMMANDE PRINCIPALE INCOMPLETE",IF(G236="","UNITE MANQUANTE",IF(COUNTIF(B384:B428,AE236)=0,"UNITE A CONTROLER","OK")))))),N("Q9"))</f>
        <v/>
      </c>
      <c r="S236" s="105"/>
      <c r="T236" s="141">
        <f t="shared" si="17"/>
        <v>0</v>
      </c>
      <c r="U236" s="133" t="str">
        <f>IF(1=1,IF(E236="","",U231),N("S11"))</f>
        <v/>
      </c>
      <c r="V236" s="133" t="str">
        <f>IF(1=1,IF(E236="","",V231),N("T11"))</f>
        <v/>
      </c>
      <c r="W236" s="135" t="str">
        <f>IF(1=1,IF(OR(U236="",V236="",NOT(ISNUMBER(U236)),NOT(ISNUMBER(V236)),U236=0),"",V236/U236),N("U11"))</f>
        <v/>
      </c>
      <c r="X236" s="136" t="str">
        <f>IF(1=1,IF(OR(W236="",NOT(ISNUMBER(F236))),"",F236*W236*IFERROR(INDEX(D384:D428,MATCH(AE236,B384:B428,0)),1)),N("V7"))</f>
        <v/>
      </c>
      <c r="Y236" s="137" t="str">
        <f>IF(1=1,IF(F236="","",IF(G236="","",IFERROR(INDEX(E384:E428,MATCH(AE236,B384:B428,0)),G236&amp;""))),N("W6"))</f>
        <v/>
      </c>
      <c r="Z236" s="142" t="str">
        <f>IF(1=1,IF(X236="","",IF(AND(ISNUMBER(X236),X236&lt;1,Y236="kg"),MAX(1,ROUND(X236*1000,0)),IF(AND(ISNUMBER(X236),X236&lt;1,Y236="L"),MAX(1,ROUND(X236*100,0)),ROUND(X236,3)))),N("X11"))</f>
        <v/>
      </c>
      <c r="AA236" s="143" t="str">
        <f>IF(1=1,IF(X236="","",IF(AND(ISNUMBER(X236),X236&lt;1,Y236="kg"),"g",IF(AND(ISNUMBER(X236),X236&lt;1,Y236="L"),"cl",Y236))),N("Y11"))</f>
        <v/>
      </c>
      <c r="AB236" s="123" t="str">
        <f>IF(1=1,IF(E236="","",IF(F236="","A CONTROLER",IF(NOT(ISNUMBER(F236)),"TEXTE",IF(OR(W236="",W236&lt;=0),"COMMANDE COUVERTS INCOMPLETE",IF(G236="","UNITE MANQUANTE",IF(COUNTIF(B384:B428,AE236)=0,"UNITE A CONTROLER","OK")))))),N("Z6"))</f>
        <v/>
      </c>
      <c r="AD236" s="144" t="str">
        <f>IF(1=1,IF(E236="","",AD231),N("AB11"))</f>
        <v/>
      </c>
      <c r="AE236" s="125" t="str">
        <f>IF(1=1,IF(G236="","",UPPER(TRIM(SUBSTITUTE(SUBSTITUTE(G236&amp;"",CHAR(160)," ")," "," ")))),N("AC11"))</f>
        <v/>
      </c>
      <c r="AG236" s="1" t="s">
        <v>30</v>
      </c>
    </row>
    <row r="237" spans="1:33" ht="15.75" x14ac:dyDescent="0.25">
      <c r="A237" s="126" t="str">
        <f>IF(1=1,IF(E237="","",A231),N("A12"))</f>
        <v/>
      </c>
      <c r="B237" s="127" t="str">
        <f>IF(1=1,IF(E237="","",B231),N("B12"))</f>
        <v/>
      </c>
      <c r="C237" s="128"/>
      <c r="D237" s="129" t="str">
        <f>IF(ISBLANK(E237),"",LARGE(D231:D236,1)+1)</f>
        <v/>
      </c>
      <c r="E237" s="130"/>
      <c r="F237" s="131"/>
      <c r="G237" s="170"/>
      <c r="H237" s="105"/>
      <c r="I237" s="132" t="str">
        <f>IF(1=1,IF(E237="","",I231),N("H12"))</f>
        <v/>
      </c>
      <c r="J237" s="133" t="str">
        <f>IF(1=1,IF(E237="","",J231),N("I12"))</f>
        <v/>
      </c>
      <c r="K237" s="134" t="str">
        <f>IF(1=1,IF(E237="","",K231),N("J12"))</f>
        <v/>
      </c>
      <c r="L237" s="135" t="str">
        <f>IF(1=1,IF(OR(J237="",O237="",NOT(ISNUMBER(J237)),NOT(ISNUMBER(O237)),J237=0),"",O237/J237),N("L12"))</f>
        <v/>
      </c>
      <c r="M237" s="136" t="str">
        <f>IF(1=1,IF(OR(L237="",NOT(ISNUMBER(F237))),"",F237*L237*IFERROR(INDEX(D384:D428,MATCH(AE237,B384:B428,0)),1)),N("M13"))</f>
        <v/>
      </c>
      <c r="N237" s="137" t="str">
        <f>IF(1=1,IF(F237="","",IF(G237="","",IFERROR(INDEX(E384:E428,MATCH(AE237,B384:B428,0)),G237&amp;""))),N("N6"))</f>
        <v/>
      </c>
      <c r="O237" s="138" t="str">
        <f>IF(1=1,IF(E237="","",O231),N("K12"))</f>
        <v/>
      </c>
      <c r="P237" s="139" t="str">
        <f>IF(1=1,IF(M237="","",IF(AND(ISNUMBER(M237),M237&lt;1,N237="kg"),MAX(1,ROUND(M237*1000,0)),IF(AND(ISNUMBER(M237),M237&lt;1,N237="L"),MAX(1,ROUND(M237*100,0)),ROUND(M237,3)))),N("O12"))</f>
        <v/>
      </c>
      <c r="Q237" s="140" t="str">
        <f>IF(1=1,IF(M237="","",IF(AND(ISNUMBER(M237),M237&lt;1,N237="kg"),"g",IF(AND(ISNUMBER(M237),M237&lt;1,N237="L"),"cl",N237))),N("P12"))</f>
        <v/>
      </c>
      <c r="R237" s="161" t="str">
        <f>IF(1=1,IF(E237="","",IF(F237="","A CONTROLER",IF(NOT(ISNUMBER(F237)),"TEXTE",IF(OR(L237="",L237&lt;=0),"COMMANDE PRINCIPALE INCOMPLETE",IF(G237="","UNITE MANQUANTE",IF(COUNTIF(B384:B428,AE237)=0,"UNITE A CONTROLER","OK")))))),N("Q9"))</f>
        <v/>
      </c>
      <c r="S237" s="105"/>
      <c r="T237" s="141">
        <f t="shared" si="17"/>
        <v>0</v>
      </c>
      <c r="U237" s="133" t="str">
        <f>IF(1=1,IF(E237="","",U231),N("S12"))</f>
        <v/>
      </c>
      <c r="V237" s="133" t="str">
        <f>IF(1=1,IF(E237="","",V231),N("T12"))</f>
        <v/>
      </c>
      <c r="W237" s="135" t="str">
        <f>IF(1=1,IF(OR(U237="",V237="",NOT(ISNUMBER(U237)),NOT(ISNUMBER(V237)),U237=0),"",V237/U237),N("U12"))</f>
        <v/>
      </c>
      <c r="X237" s="136" t="str">
        <f>IF(1=1,IF(OR(W237="",NOT(ISNUMBER(F237))),"",F237*W237*IFERROR(INDEX(D384:D428,MATCH(AE237,B384:B428,0)),1)),N("V7"))</f>
        <v/>
      </c>
      <c r="Y237" s="137" t="str">
        <f>IF(1=1,IF(F237="","",IF(G237="","",IFERROR(INDEX(E384:E428,MATCH(AE237,B384:B428,0)),G237&amp;""))),N("W6"))</f>
        <v/>
      </c>
      <c r="Z237" s="142" t="str">
        <f>IF(1=1,IF(X237="","",IF(AND(ISNUMBER(X237),X237&lt;1,Y237="kg"),MAX(1,ROUND(X237*1000,0)),IF(AND(ISNUMBER(X237),X237&lt;1,Y237="L"),MAX(1,ROUND(X237*100,0)),ROUND(X237,3)))),N("X12"))</f>
        <v/>
      </c>
      <c r="AA237" s="143" t="str">
        <f>IF(1=1,IF(X237="","",IF(AND(ISNUMBER(X237),X237&lt;1,Y237="kg"),"g",IF(AND(ISNUMBER(X237),X237&lt;1,Y237="L"),"cl",Y237))),N("Y12"))</f>
        <v/>
      </c>
      <c r="AB237" s="123" t="str">
        <f>IF(1=1,IF(E237="","",IF(F237="","A CONTROLER",IF(NOT(ISNUMBER(F237)),"TEXTE",IF(OR(W237="",W237&lt;=0),"COMMANDE COUVERTS INCOMPLETE",IF(G237="","UNITE MANQUANTE",IF(COUNTIF(B384:B428,AE237)=0,"UNITE A CONTROLER","OK")))))),N("Z6"))</f>
        <v/>
      </c>
      <c r="AD237" s="144" t="str">
        <f>IF(1=1,IF(E237="","",AD231),N("AB12"))</f>
        <v/>
      </c>
      <c r="AE237" s="125" t="str">
        <f>IF(1=1,IF(G237="","",UPPER(TRIM(SUBSTITUTE(SUBSTITUTE(G237&amp;"",CHAR(160)," ")," "," ")))),N("AC12"))</f>
        <v/>
      </c>
      <c r="AG237" s="4" t="s">
        <v>31</v>
      </c>
    </row>
    <row r="238" spans="1:33" ht="15.75" x14ac:dyDescent="0.25">
      <c r="A238" s="126" t="str">
        <f>IF(1=1,IF(E238="","",A231),N("A13"))</f>
        <v/>
      </c>
      <c r="B238" s="127" t="str">
        <f>IF(1=1,IF(E238="","",B231),N("B13"))</f>
        <v/>
      </c>
      <c r="C238" s="128"/>
      <c r="D238" s="129" t="str">
        <f>IF(ISBLANK(E238),"",LARGE(D231:D237,1)+1)</f>
        <v/>
      </c>
      <c r="E238" s="130"/>
      <c r="F238" s="131"/>
      <c r="G238" s="170"/>
      <c r="H238" s="105"/>
      <c r="I238" s="132" t="str">
        <f>IF(1=1,IF(E238="","",I231),N("H13"))</f>
        <v/>
      </c>
      <c r="J238" s="133" t="str">
        <f>IF(1=1,IF(E238="","",J231),N("I13"))</f>
        <v/>
      </c>
      <c r="K238" s="134" t="str">
        <f>IF(1=1,IF(E238="","",K231),N("J13"))</f>
        <v/>
      </c>
      <c r="L238" s="135" t="str">
        <f>IF(1=1,IF(OR(J238="",O238="",NOT(ISNUMBER(J238)),NOT(ISNUMBER(O238)),J238=0),"",O238/J238),N("L13"))</f>
        <v/>
      </c>
      <c r="M238" s="136" t="str">
        <f>IF(1=1,IF(OR(L238="",NOT(ISNUMBER(F238))),"",F238*L238*IFERROR(INDEX(D384:D428,MATCH(AE238,B384:B428,0)),1)),N("M13"))</f>
        <v/>
      </c>
      <c r="N238" s="137" t="str">
        <f>IF(1=1,IF(F238="","",IF(G238="","",IFERROR(INDEX(E384:E428,MATCH(AE238,B384:B428,0)),G238&amp;""))),N("N6"))</f>
        <v/>
      </c>
      <c r="O238" s="138" t="str">
        <f>IF(1=1,IF(E238="","",O231),N("K13"))</f>
        <v/>
      </c>
      <c r="P238" s="139" t="str">
        <f>IF(1=1,IF(M238="","",IF(AND(ISNUMBER(M238),M238&lt;1,N238="kg"),MAX(1,ROUND(M238*1000,0)),IF(AND(ISNUMBER(M238),M238&lt;1,N238="L"),MAX(1,ROUND(M238*100,0)),ROUND(M238,3)))),N("O13"))</f>
        <v/>
      </c>
      <c r="Q238" s="140" t="str">
        <f>IF(1=1,IF(M238="","",IF(AND(ISNUMBER(M238),M238&lt;1,N238="kg"),"g",IF(AND(ISNUMBER(M238),M238&lt;1,N238="L"),"cl",N238))),N("P13"))</f>
        <v/>
      </c>
      <c r="R238" s="161" t="str">
        <f>IF(1=1,IF(E238="","",IF(F238="","A CONTROLER",IF(NOT(ISNUMBER(F238)),"TEXTE",IF(OR(L238="",L238&lt;=0),"COMMANDE PRINCIPALE INCOMPLETE",IF(G238="","UNITE MANQUANTE",IF(COUNTIF(B384:B428,AE238)=0,"UNITE A CONTROLER","OK")))))),N("Q9"))</f>
        <v/>
      </c>
      <c r="S238" s="105"/>
      <c r="T238" s="141">
        <f t="shared" si="17"/>
        <v>0</v>
      </c>
      <c r="U238" s="133" t="str">
        <f>IF(1=1,IF(E238="","",U231),N("S13"))</f>
        <v/>
      </c>
      <c r="V238" s="133" t="str">
        <f>IF(1=1,IF(E238="","",V231),N("T13"))</f>
        <v/>
      </c>
      <c r="W238" s="135" t="str">
        <f>IF(1=1,IF(OR(U238="",V238="",NOT(ISNUMBER(U238)),NOT(ISNUMBER(V238)),U238=0),"",V238/U238),N("U13"))</f>
        <v/>
      </c>
      <c r="X238" s="136" t="str">
        <f>IF(1=1,IF(OR(W238="",NOT(ISNUMBER(F238))),"",F238*W238*IFERROR(INDEX(D384:D428,MATCH(AE238,B384:B428,0)),1)),N("V7"))</f>
        <v/>
      </c>
      <c r="Y238" s="137" t="str">
        <f>IF(1=1,IF(F238="","",IF(G238="","",IFERROR(INDEX(E384:E428,MATCH(AE238,B384:B428,0)),G238&amp;""))),N("W6"))</f>
        <v/>
      </c>
      <c r="Z238" s="142" t="str">
        <f>IF(1=1,IF(X238="","",IF(AND(ISNUMBER(X238),X238&lt;1,Y238="kg"),MAX(1,ROUND(X238*1000,0)),IF(AND(ISNUMBER(X238),X238&lt;1,Y238="L"),MAX(1,ROUND(X238*100,0)),ROUND(X238,3)))),N("X13"))</f>
        <v/>
      </c>
      <c r="AA238" s="143" t="str">
        <f>IF(1=1,IF(X238="","",IF(AND(ISNUMBER(X238),X238&lt;1,Y238="kg"),"g",IF(AND(ISNUMBER(X238),X238&lt;1,Y238="L"),"cl",Y238))),N("Y13"))</f>
        <v/>
      </c>
      <c r="AB238" s="123" t="str">
        <f>IF(1=1,IF(E238="","",IF(F238="","A CONTROLER",IF(NOT(ISNUMBER(F238)),"TEXTE",IF(OR(W238="",W238&lt;=0),"COMMANDE COUVERTS INCOMPLETE",IF(G238="","UNITE MANQUANTE",IF(COUNTIF(B384:B428,AE238)=0,"UNITE A CONTROLER","OK")))))),N("Z6"))</f>
        <v/>
      </c>
      <c r="AD238" s="144" t="str">
        <f>IF(1=1,IF(E238="","",AD231),N("AB13"))</f>
        <v/>
      </c>
      <c r="AE238" s="125" t="str">
        <f>IF(1=1,IF(G238="","",UPPER(TRIM(SUBSTITUTE(SUBSTITUTE(G238&amp;"",CHAR(160)," ")," "," ")))),N("AC13"))</f>
        <v/>
      </c>
      <c r="AG238" s="4" t="s">
        <v>32</v>
      </c>
    </row>
    <row r="239" spans="1:33" ht="15.75" x14ac:dyDescent="0.25">
      <c r="A239" s="126" t="str">
        <f>IF(1=1,IF(E239="","",A231),N("A14"))</f>
        <v/>
      </c>
      <c r="B239" s="127" t="str">
        <f>IF(1=1,IF(E239="","",B231),N("B14"))</f>
        <v/>
      </c>
      <c r="C239" s="128"/>
      <c r="D239" s="129" t="str">
        <f>IF(ISBLANK(E239),"",LARGE(D231:D238,1)+1)</f>
        <v/>
      </c>
      <c r="E239" s="130"/>
      <c r="F239" s="131"/>
      <c r="G239" s="170"/>
      <c r="H239" s="105"/>
      <c r="I239" s="132" t="str">
        <f>IF(1=1,IF(E239="","",I231),N("H14"))</f>
        <v/>
      </c>
      <c r="J239" s="133" t="str">
        <f>IF(1=1,IF(E239="","",J231),N("I14"))</f>
        <v/>
      </c>
      <c r="K239" s="134" t="str">
        <f>IF(1=1,IF(E239="","",K231),N("J14"))</f>
        <v/>
      </c>
      <c r="L239" s="135" t="str">
        <f>IF(1=1,IF(OR(J239="",O239="",NOT(ISNUMBER(J239)),NOT(ISNUMBER(O239)),J239=0),"",O239/J239),N("L14"))</f>
        <v/>
      </c>
      <c r="M239" s="136" t="str">
        <f>IF(1=1,IF(OR(L239="",NOT(ISNUMBER(F239))),"",F239*L239*IFERROR(INDEX(D384:D428,MATCH(AE239,B384:B428,0)),1)),N("M13"))</f>
        <v/>
      </c>
      <c r="N239" s="137" t="str">
        <f>IF(1=1,IF(F239="","",IF(G239="","",IFERROR(INDEX(E384:E428,MATCH(AE239,B384:B428,0)),G239&amp;""))),N("N6"))</f>
        <v/>
      </c>
      <c r="O239" s="138" t="str">
        <f>IF(1=1,IF(E239="","",O231),N("K14"))</f>
        <v/>
      </c>
      <c r="P239" s="139" t="str">
        <f>IF(1=1,IF(M239="","",IF(AND(ISNUMBER(M239),M239&lt;1,N239="kg"),MAX(1,ROUND(M239*1000,0)),IF(AND(ISNUMBER(M239),M239&lt;1,N239="L"),MAX(1,ROUND(M239*100,0)),ROUND(M239,3)))),N("O14"))</f>
        <v/>
      </c>
      <c r="Q239" s="140" t="str">
        <f>IF(1=1,IF(M239="","",IF(AND(ISNUMBER(M239),M239&lt;1,N239="kg"),"g",IF(AND(ISNUMBER(M239),M239&lt;1,N239="L"),"cl",N239))),N("P14"))</f>
        <v/>
      </c>
      <c r="R239" s="161" t="str">
        <f>IF(1=1,IF(E239="","",IF(F239="","A CONTROLER",IF(NOT(ISNUMBER(F239)),"TEXTE",IF(OR(L239="",L239&lt;=0),"COMMANDE PRINCIPALE INCOMPLETE",IF(G239="","UNITE MANQUANTE",IF(COUNTIF(B384:B428,AE239)=0,"UNITE A CONTROLER","OK")))))),N("Q9"))</f>
        <v/>
      </c>
      <c r="S239" s="105"/>
      <c r="T239" s="141">
        <f t="shared" si="17"/>
        <v>0</v>
      </c>
      <c r="U239" s="133" t="str">
        <f>IF(1=1,IF(E239="","",U231),N("S14"))</f>
        <v/>
      </c>
      <c r="V239" s="133" t="str">
        <f>IF(1=1,IF(E239="","",V231),N("T14"))</f>
        <v/>
      </c>
      <c r="W239" s="135" t="str">
        <f>IF(1=1,IF(OR(U239="",V239="",NOT(ISNUMBER(U239)),NOT(ISNUMBER(V239)),U239=0),"",V239/U239),N("U14"))</f>
        <v/>
      </c>
      <c r="X239" s="136" t="str">
        <f>IF(1=1,IF(OR(W239="",NOT(ISNUMBER(F239))),"",F239*W239*IFERROR(INDEX(D384:D428,MATCH(AE239,B384:B428,0)),1)),N("V7"))</f>
        <v/>
      </c>
      <c r="Y239" s="137" t="str">
        <f>IF(1=1,IF(F239="","",IF(G239="","",IFERROR(INDEX(E384:E428,MATCH(AE239,B384:B428,0)),G239&amp;""))),N("W6"))</f>
        <v/>
      </c>
      <c r="Z239" s="142" t="str">
        <f>IF(1=1,IF(X239="","",IF(AND(ISNUMBER(X239),X239&lt;1,Y239="kg"),MAX(1,ROUND(X239*1000,0)),IF(AND(ISNUMBER(X239),X239&lt;1,Y239="L"),MAX(1,ROUND(X239*100,0)),ROUND(X239,3)))),N("X14"))</f>
        <v/>
      </c>
      <c r="AA239" s="143" t="str">
        <f>IF(1=1,IF(X239="","",IF(AND(ISNUMBER(X239),X239&lt;1,Y239="kg"),"g",IF(AND(ISNUMBER(X239),X239&lt;1,Y239="L"),"cl",Y239))),N("Y14"))</f>
        <v/>
      </c>
      <c r="AB239" s="123" t="str">
        <f>IF(1=1,IF(E239="","",IF(F239="","A CONTROLER",IF(NOT(ISNUMBER(F239)),"TEXTE",IF(OR(W239="",W239&lt;=0),"COMMANDE COUVERTS INCOMPLETE",IF(G239="","UNITE MANQUANTE",IF(COUNTIF(B384:B428,AE239)=0,"UNITE A CONTROLER","OK")))))),N("Z6"))</f>
        <v/>
      </c>
      <c r="AD239" s="144" t="str">
        <f>IF(1=1,IF(E239="","",AD231),N("AB14"))</f>
        <v/>
      </c>
      <c r="AE239" s="125" t="str">
        <f>IF(1=1,IF(G239="","",UPPER(TRIM(SUBSTITUTE(SUBSTITUTE(G239&amp;"",CHAR(160)," ")," "," ")))),N("AC14"))</f>
        <v/>
      </c>
      <c r="AG239" s="4" t="s">
        <v>33</v>
      </c>
    </row>
    <row r="240" spans="1:33" ht="15.75" x14ac:dyDescent="0.25">
      <c r="A240" s="126" t="str">
        <f>IF(1=1,IF(E240="","",A231),N("A15"))</f>
        <v/>
      </c>
      <c r="B240" s="127" t="str">
        <f>IF(1=1,IF(E240="","",B231),N("B15"))</f>
        <v/>
      </c>
      <c r="C240" s="128"/>
      <c r="D240" s="129" t="str">
        <f>IF(ISBLANK(E240),"",LARGE(D231:D239,1)+1)</f>
        <v/>
      </c>
      <c r="E240" s="130"/>
      <c r="F240" s="131"/>
      <c r="G240" s="170"/>
      <c r="H240" s="105"/>
      <c r="I240" s="132" t="str">
        <f>IF(1=1,IF(E240="","",I231),N("H15"))</f>
        <v/>
      </c>
      <c r="J240" s="133" t="str">
        <f>IF(1=1,IF(E240="","",J231),N("I15"))</f>
        <v/>
      </c>
      <c r="K240" s="134" t="str">
        <f>IF(1=1,IF(E240="","",K231),N("J15"))</f>
        <v/>
      </c>
      <c r="L240" s="135" t="str">
        <f>IF(1=1,IF(OR(J240="",O240="",NOT(ISNUMBER(J240)),NOT(ISNUMBER(O240)),J240=0),"",O240/J240),N("L15"))</f>
        <v/>
      </c>
      <c r="M240" s="136" t="str">
        <f>IF(1=1,IF(OR(L240="",NOT(ISNUMBER(F240))),"",F240*L240*IFERROR(INDEX(D384:D428,MATCH(AE240,B384:B428,0)),1)),N("M13"))</f>
        <v/>
      </c>
      <c r="N240" s="137" t="str">
        <f>IF(1=1,IF(F240="","",IF(G240="","",IFERROR(INDEX(E384:E428,MATCH(AE240,B384:B428,0)),G240&amp;""))),N("N6"))</f>
        <v/>
      </c>
      <c r="O240" s="138" t="str">
        <f>IF(1=1,IF(E240="","",O231),N("K15"))</f>
        <v/>
      </c>
      <c r="P240" s="139" t="str">
        <f>IF(1=1,IF(M240="","",IF(AND(ISNUMBER(M240),M240&lt;1,N240="kg"),MAX(1,ROUND(M240*1000,0)),IF(AND(ISNUMBER(M240),M240&lt;1,N240="L"),MAX(1,ROUND(M240*100,0)),ROUND(M240,3)))),N("O15"))</f>
        <v/>
      </c>
      <c r="Q240" s="140" t="str">
        <f>IF(1=1,IF(M240="","",IF(AND(ISNUMBER(M240),M240&lt;1,N240="kg"),"g",IF(AND(ISNUMBER(M240),M240&lt;1,N240="L"),"cl",N240))),N("P15"))</f>
        <v/>
      </c>
      <c r="R240" s="161" t="str">
        <f>IF(1=1,IF(E240="","",IF(F240="","A CONTROLER",IF(NOT(ISNUMBER(F240)),"TEXTE",IF(OR(L240="",L240&lt;=0),"COMMANDE PRINCIPALE INCOMPLETE",IF(G240="","UNITE MANQUANTE",IF(COUNTIF(B384:B428,AE240)=0,"UNITE A CONTROLER","OK")))))),N("Q9"))</f>
        <v/>
      </c>
      <c r="S240" s="105"/>
      <c r="T240" s="141">
        <f t="shared" si="17"/>
        <v>0</v>
      </c>
      <c r="U240" s="133" t="str">
        <f>IF(1=1,IF(E240="","",U231),N("S15"))</f>
        <v/>
      </c>
      <c r="V240" s="133" t="str">
        <f>IF(1=1,IF(E240="","",V231),N("T15"))</f>
        <v/>
      </c>
      <c r="W240" s="135" t="str">
        <f>IF(1=1,IF(OR(U240="",V240="",NOT(ISNUMBER(U240)),NOT(ISNUMBER(V240)),U240=0),"",V240/U240),N("U15"))</f>
        <v/>
      </c>
      <c r="X240" s="136" t="str">
        <f>IF(1=1,IF(OR(W240="",NOT(ISNUMBER(F240))),"",F240*W240*IFERROR(INDEX(D384:D428,MATCH(AE240,B384:B428,0)),1)),N("V7"))</f>
        <v/>
      </c>
      <c r="Y240" s="137" t="str">
        <f>IF(1=1,IF(F240="","",IF(G240="","",IFERROR(INDEX(E384:E428,MATCH(AE240,B384:B428,0)),G240&amp;""))),N("W6"))</f>
        <v/>
      </c>
      <c r="Z240" s="142" t="str">
        <f>IF(1=1,IF(X240="","",IF(AND(ISNUMBER(X240),X240&lt;1,Y240="kg"),MAX(1,ROUND(X240*1000,0)),IF(AND(ISNUMBER(X240),X240&lt;1,Y240="L"),MAX(1,ROUND(X240*100,0)),ROUND(X240,3)))),N("X15"))</f>
        <v/>
      </c>
      <c r="AA240" s="143" t="str">
        <f>IF(1=1,IF(X240="","",IF(AND(ISNUMBER(X240),X240&lt;1,Y240="kg"),"g",IF(AND(ISNUMBER(X240),X240&lt;1,Y240="L"),"cl",Y240))),N("Y15"))</f>
        <v/>
      </c>
      <c r="AB240" s="123" t="str">
        <f>IF(1=1,IF(E240="","",IF(F240="","A CONTROLER",IF(NOT(ISNUMBER(F240)),"TEXTE",IF(OR(W240="",W240&lt;=0),"COMMANDE COUVERTS INCOMPLETE",IF(G240="","UNITE MANQUANTE",IF(COUNTIF(B384:B428,AE240)=0,"UNITE A CONTROLER","OK")))))),N("Z6"))</f>
        <v/>
      </c>
      <c r="AD240" s="144" t="str">
        <f>IF(1=1,IF(E240="","",AD231),N("AB15"))</f>
        <v/>
      </c>
      <c r="AE240" s="125" t="str">
        <f>IF(1=1,IF(G240="","",UPPER(TRIM(SUBSTITUTE(SUBSTITUTE(G240&amp;"",CHAR(160)," ")," "," ")))),N("AC15"))</f>
        <v/>
      </c>
      <c r="AG240" s="5" t="s">
        <v>34</v>
      </c>
    </row>
    <row r="241" spans="1:33" ht="15.75" x14ac:dyDescent="0.25">
      <c r="A241" s="126" t="str">
        <f>IF(1=1,IF(E241="","",A231),N("A16"))</f>
        <v/>
      </c>
      <c r="B241" s="127" t="str">
        <f>IF(1=1,IF(E241="","",B231),N("B16"))</f>
        <v/>
      </c>
      <c r="C241" s="128"/>
      <c r="D241" s="129" t="str">
        <f>IF(ISBLANK(E241),"",LARGE(D231:D240,1)+1)</f>
        <v/>
      </c>
      <c r="E241" s="130"/>
      <c r="F241" s="131"/>
      <c r="G241" s="170"/>
      <c r="H241" s="105"/>
      <c r="I241" s="132" t="str">
        <f>IF(1=1,IF(E241="","",I231),N("H16"))</f>
        <v/>
      </c>
      <c r="J241" s="133" t="str">
        <f>IF(1=1,IF(E241="","",J231),N("I16"))</f>
        <v/>
      </c>
      <c r="K241" s="134" t="str">
        <f>IF(1=1,IF(E241="","",K231),N("J16"))</f>
        <v/>
      </c>
      <c r="L241" s="135" t="str">
        <f>IF(1=1,IF(OR(J241="",O241="",NOT(ISNUMBER(J241)),NOT(ISNUMBER(O241)),J241=0),"",O241/J241),N("L16"))</f>
        <v/>
      </c>
      <c r="M241" s="136" t="str">
        <f>IF(1=1,IF(OR(L241="",NOT(ISNUMBER(F241))),"",F241*L241*IFERROR(INDEX(D384:D428,MATCH(AE241,B384:B428,0)),1)),N("M13"))</f>
        <v/>
      </c>
      <c r="N241" s="137" t="str">
        <f>IF(1=1,IF(F241="","",IF(G241="","",IFERROR(INDEX(E384:E428,MATCH(AE241,B384:B428,0)),G241&amp;""))),N("N6"))</f>
        <v/>
      </c>
      <c r="O241" s="138" t="str">
        <f>IF(1=1,IF(E241="","",O231),N("K16"))</f>
        <v/>
      </c>
      <c r="P241" s="139" t="str">
        <f>IF(1=1,IF(M241="","",IF(AND(ISNUMBER(M241),M241&lt;1,N241="kg"),MAX(1,ROUND(M241*1000,0)),IF(AND(ISNUMBER(M241),M241&lt;1,N241="L"),MAX(1,ROUND(M241*100,0)),ROUND(M241,3)))),N("O16"))</f>
        <v/>
      </c>
      <c r="Q241" s="140" t="str">
        <f>IF(1=1,IF(M241="","",IF(AND(ISNUMBER(M241),M241&lt;1,N241="kg"),"g",IF(AND(ISNUMBER(M241),M241&lt;1,N241="L"),"cl",N241))),N("P16"))</f>
        <v/>
      </c>
      <c r="R241" s="161" t="str">
        <f>IF(1=1,IF(E241="","",IF(F241="","A CONTROLER",IF(NOT(ISNUMBER(F241)),"TEXTE",IF(OR(L241="",L241&lt;=0),"COMMANDE PRINCIPALE INCOMPLETE",IF(G241="","UNITE MANQUANTE",IF(COUNTIF(B384:B428,AE241)=0,"UNITE A CONTROLER","OK")))))),N("Q9"))</f>
        <v/>
      </c>
      <c r="S241" s="105"/>
      <c r="T241" s="141">
        <f t="shared" si="17"/>
        <v>0</v>
      </c>
      <c r="U241" s="133" t="str">
        <f>IF(1=1,IF(E241="","",U231),N("S16"))</f>
        <v/>
      </c>
      <c r="V241" s="133" t="str">
        <f>IF(1=1,IF(E241="","",V231),N("T16"))</f>
        <v/>
      </c>
      <c r="W241" s="135" t="str">
        <f>IF(1=1,IF(OR(U241="",V241="",NOT(ISNUMBER(U241)),NOT(ISNUMBER(V241)),U241=0),"",V241/U241),N("U16"))</f>
        <v/>
      </c>
      <c r="X241" s="136" t="str">
        <f>IF(1=1,IF(OR(W241="",NOT(ISNUMBER(F241))),"",F241*W241*IFERROR(INDEX(D384:D428,MATCH(AE241,B384:B428,0)),1)),N("V7"))</f>
        <v/>
      </c>
      <c r="Y241" s="137" t="str">
        <f>IF(1=1,IF(F241="","",IF(G241="","",IFERROR(INDEX(E384:E428,MATCH(AE241,B384:B428,0)),G241&amp;""))),N("W6"))</f>
        <v/>
      </c>
      <c r="Z241" s="142" t="str">
        <f>IF(1=1,IF(X241="","",IF(AND(ISNUMBER(X241),X241&lt;1,Y241="kg"),MAX(1,ROUND(X241*1000,0)),IF(AND(ISNUMBER(X241),X241&lt;1,Y241="L"),MAX(1,ROUND(X241*100,0)),ROUND(X241,3)))),N("X16"))</f>
        <v/>
      </c>
      <c r="AA241" s="143" t="str">
        <f>IF(1=1,IF(X241="","",IF(AND(ISNUMBER(X241),X241&lt;1,Y241="kg"),"g",IF(AND(ISNUMBER(X241),X241&lt;1,Y241="L"),"cl",Y241))),N("Y16"))</f>
        <v/>
      </c>
      <c r="AB241" s="123" t="str">
        <f>IF(1=1,IF(E241="","",IF(F241="","A CONTROLER",IF(NOT(ISNUMBER(F241)),"TEXTE",IF(OR(W241="",W241&lt;=0),"COMMANDE COUVERTS INCOMPLETE",IF(G241="","UNITE MANQUANTE",IF(COUNTIF(B384:B428,AE241)=0,"UNITE A CONTROLER","OK")))))),N("Z6"))</f>
        <v/>
      </c>
      <c r="AD241" s="144" t="str">
        <f>IF(1=1,IF(E241="","",AD231),N("AB16"))</f>
        <v/>
      </c>
      <c r="AE241" s="125" t="str">
        <f>IF(1=1,IF(G241="","",UPPER(TRIM(SUBSTITUTE(SUBSTITUTE(G241&amp;"",CHAR(160)," ")," "," ")))),N("AC16"))</f>
        <v/>
      </c>
      <c r="AG241" s="5" t="s">
        <v>35</v>
      </c>
    </row>
    <row r="242" spans="1:33" ht="15.75" x14ac:dyDescent="0.25">
      <c r="A242" s="126" t="str">
        <f>IF(1=1,IF(E242="","",A231),N("A17"))</f>
        <v/>
      </c>
      <c r="B242" s="127" t="str">
        <f>IF(1=1,IF(E242="","",B231),N("B17"))</f>
        <v/>
      </c>
      <c r="C242" s="128"/>
      <c r="D242" s="129" t="str">
        <f>IF(ISBLANK(E242),"",LARGE(D231:D241,1)+1)</f>
        <v/>
      </c>
      <c r="E242" s="130"/>
      <c r="F242" s="131"/>
      <c r="G242" s="170"/>
      <c r="H242" s="105"/>
      <c r="I242" s="132" t="str">
        <f>IF(1=1,IF(E242="","",I231),N("H17"))</f>
        <v/>
      </c>
      <c r="J242" s="133" t="str">
        <f>IF(1=1,IF(E242="","",J231),N("I17"))</f>
        <v/>
      </c>
      <c r="K242" s="134" t="str">
        <f>IF(1=1,IF(E242="","",K231),N("J17"))</f>
        <v/>
      </c>
      <c r="L242" s="135" t="str">
        <f>IF(1=1,IF(OR(J242="",O242="",NOT(ISNUMBER(J242)),NOT(ISNUMBER(O242)),J242=0),"",O242/J242),N("L17"))</f>
        <v/>
      </c>
      <c r="M242" s="136" t="str">
        <f>IF(1=1,IF(OR(L242="",NOT(ISNUMBER(F242))),"",F242*L242*IFERROR(INDEX(D384:D428,MATCH(AE242,B384:B428,0)),1)),N("M13"))</f>
        <v/>
      </c>
      <c r="N242" s="137" t="str">
        <f>IF(1=1,IF(F242="","",IF(G242="","",IFERROR(INDEX(E384:E428,MATCH(AE242,B384:B428,0)),G242&amp;""))),N("N6"))</f>
        <v/>
      </c>
      <c r="O242" s="138" t="str">
        <f>IF(1=1,IF(E242="","",O231),N("K17"))</f>
        <v/>
      </c>
      <c r="P242" s="139" t="str">
        <f>IF(1=1,IF(M242="","",IF(AND(ISNUMBER(M242),M242&lt;1,N242="kg"),MAX(1,ROUND(M242*1000,0)),IF(AND(ISNUMBER(M242),M242&lt;1,N242="L"),MAX(1,ROUND(M242*100,0)),ROUND(M242,3)))),N("O17"))</f>
        <v/>
      </c>
      <c r="Q242" s="140" t="str">
        <f>IF(1=1,IF(M242="","",IF(AND(ISNUMBER(M242),M242&lt;1,N242="kg"),"g",IF(AND(ISNUMBER(M242),M242&lt;1,N242="L"),"cl",N242))),N("P17"))</f>
        <v/>
      </c>
      <c r="R242" s="161" t="str">
        <f>IF(1=1,IF(E242="","",IF(F242="","A CONTROLER",IF(NOT(ISNUMBER(F242)),"TEXTE",IF(OR(L242="",L242&lt;=0),"COMMANDE PRINCIPALE INCOMPLETE",IF(G242="","UNITE MANQUANTE",IF(COUNTIF(B384:B428,AE242)=0,"UNITE A CONTROLER","OK")))))),N("Q9"))</f>
        <v/>
      </c>
      <c r="S242" s="105"/>
      <c r="T242" s="141">
        <f t="shared" si="17"/>
        <v>0</v>
      </c>
      <c r="U242" s="133" t="str">
        <f>IF(1=1,IF(E242="","",U231),N("S17"))</f>
        <v/>
      </c>
      <c r="V242" s="133" t="str">
        <f>IF(1=1,IF(E242="","",V231),N("T17"))</f>
        <v/>
      </c>
      <c r="W242" s="135" t="str">
        <f>IF(1=1,IF(OR(U242="",V242="",NOT(ISNUMBER(U242)),NOT(ISNUMBER(V242)),U242=0),"",V242/U242),N("U17"))</f>
        <v/>
      </c>
      <c r="X242" s="136" t="str">
        <f>IF(1=1,IF(OR(W242="",NOT(ISNUMBER(F242))),"",F242*W242*IFERROR(INDEX(D384:D428,MATCH(AE242,B384:B428,0)),1)),N("V7"))</f>
        <v/>
      </c>
      <c r="Y242" s="137" t="str">
        <f>IF(1=1,IF(F242="","",IF(G242="","",IFERROR(INDEX(E384:E428,MATCH(AE242,B384:B428,0)),G242&amp;""))),N("W6"))</f>
        <v/>
      </c>
      <c r="Z242" s="142" t="str">
        <f>IF(1=1,IF(X242="","",IF(AND(ISNUMBER(X242),X242&lt;1,Y242="kg"),MAX(1,ROUND(X242*1000,0)),IF(AND(ISNUMBER(X242),X242&lt;1,Y242="L"),MAX(1,ROUND(X242*100,0)),ROUND(X242,3)))),N("X17"))</f>
        <v/>
      </c>
      <c r="AA242" s="143" t="str">
        <f>IF(1=1,IF(X242="","",IF(AND(ISNUMBER(X242),X242&lt;1,Y242="kg"),"g",IF(AND(ISNUMBER(X242),X242&lt;1,Y242="L"),"cl",Y242))),N("Y17"))</f>
        <v/>
      </c>
      <c r="AB242" s="123" t="str">
        <f>IF(1=1,IF(E242="","",IF(F242="","A CONTROLER",IF(NOT(ISNUMBER(F242)),"TEXTE",IF(OR(W242="",W242&lt;=0),"COMMANDE COUVERTS INCOMPLETE",IF(G242="","UNITE MANQUANTE",IF(COUNTIF(B384:B428,AE242)=0,"UNITE A CONTROLER","OK")))))),N("Z6"))</f>
        <v/>
      </c>
      <c r="AD242" s="144" t="str">
        <f>IF(1=1,IF(E242="","",AD231),N("AB17"))</f>
        <v/>
      </c>
      <c r="AE242" s="125" t="str">
        <f>IF(1=1,IF(G242="","",UPPER(TRIM(SUBSTITUTE(SUBSTITUTE(G242&amp;"",CHAR(160)," ")," "," ")))),N("AC17"))</f>
        <v/>
      </c>
      <c r="AG242" s="5" t="s">
        <v>225</v>
      </c>
    </row>
    <row r="243" spans="1:33" ht="15.75" x14ac:dyDescent="0.25">
      <c r="A243" s="126" t="str">
        <f>IF(1=1,IF(E243="","",A231),N("A18"))</f>
        <v/>
      </c>
      <c r="B243" s="127" t="str">
        <f>IF(1=1,IF(E243="","",B231),N("B18"))</f>
        <v/>
      </c>
      <c r="C243" s="128"/>
      <c r="D243" s="129" t="str">
        <f>IF(ISBLANK(E243),"",LARGE(D231:D242,1)+1)</f>
        <v/>
      </c>
      <c r="E243" s="130"/>
      <c r="F243" s="131"/>
      <c r="G243" s="170"/>
      <c r="H243" s="105"/>
      <c r="I243" s="132" t="str">
        <f>IF(1=1,IF(E243="","",I231),N("H18"))</f>
        <v/>
      </c>
      <c r="J243" s="133" t="str">
        <f>IF(1=1,IF(E243="","",J231),N("I18"))</f>
        <v/>
      </c>
      <c r="K243" s="134" t="str">
        <f>IF(1=1,IF(E243="","",K231),N("J18"))</f>
        <v/>
      </c>
      <c r="L243" s="135" t="str">
        <f>IF(1=1,IF(OR(J243="",O243="",NOT(ISNUMBER(J243)),NOT(ISNUMBER(O243)),J243=0),"",O243/J243),N("L18"))</f>
        <v/>
      </c>
      <c r="M243" s="136" t="str">
        <f>IF(1=1,IF(OR(L243="",NOT(ISNUMBER(F243))),"",F243*L243*IFERROR(INDEX(D384:D428,MATCH(AE243,B384:B428,0)),1)),N("M13"))</f>
        <v/>
      </c>
      <c r="N243" s="137" t="str">
        <f>IF(1=1,IF(F243="","",IF(G243="","",IFERROR(INDEX(E384:E428,MATCH(AE243,B384:B428,0)),G243&amp;""))),N("N6"))</f>
        <v/>
      </c>
      <c r="O243" s="138" t="str">
        <f>IF(1=1,IF(E243="","",O231),N("K18"))</f>
        <v/>
      </c>
      <c r="P243" s="139" t="str">
        <f>IF(1=1,IF(M243="","",IF(AND(ISNUMBER(M243),M243&lt;1,N243="kg"),MAX(1,ROUND(M243*1000,0)),IF(AND(ISNUMBER(M243),M243&lt;1,N243="L"),MAX(1,ROUND(M243*100,0)),ROUND(M243,3)))),N("O18"))</f>
        <v/>
      </c>
      <c r="Q243" s="140" t="str">
        <f>IF(1=1,IF(M243="","",IF(AND(ISNUMBER(M243),M243&lt;1,N243="kg"),"g",IF(AND(ISNUMBER(M243),M243&lt;1,N243="L"),"cl",N243))),N("P18"))</f>
        <v/>
      </c>
      <c r="R243" s="161" t="str">
        <f>IF(1=1,IF(E243="","",IF(F243="","A CONTROLER",IF(NOT(ISNUMBER(F243)),"TEXTE",IF(OR(L243="",L243&lt;=0),"COMMANDE PRINCIPALE INCOMPLETE",IF(G243="","UNITE MANQUANTE",IF(COUNTIF(B384:B428,AE243)=0,"UNITE A CONTROLER","OK")))))),N("Q9"))</f>
        <v/>
      </c>
      <c r="S243" s="105"/>
      <c r="T243" s="141">
        <f t="shared" si="17"/>
        <v>0</v>
      </c>
      <c r="U243" s="133" t="str">
        <f>IF(1=1,IF(E243="","",U231),N("S18"))</f>
        <v/>
      </c>
      <c r="V243" s="133" t="str">
        <f>IF(1=1,IF(E243="","",V231),N("T18"))</f>
        <v/>
      </c>
      <c r="W243" s="135" t="str">
        <f>IF(1=1,IF(OR(U243="",V243="",NOT(ISNUMBER(U243)),NOT(ISNUMBER(V243)),U243=0),"",V243/U243),N("U18"))</f>
        <v/>
      </c>
      <c r="X243" s="136" t="str">
        <f>IF(1=1,IF(OR(W243="",NOT(ISNUMBER(F243))),"",F243*W243*IFERROR(INDEX(D384:D428,MATCH(AE243,B384:B428,0)),1)),N("V7"))</f>
        <v/>
      </c>
      <c r="Y243" s="137" t="str">
        <f>IF(1=1,IF(F243="","",IF(G243="","",IFERROR(INDEX(E384:E428,MATCH(AE243,B384:B428,0)),G243&amp;""))),N("W6"))</f>
        <v/>
      </c>
      <c r="Z243" s="142" t="str">
        <f>IF(1=1,IF(X243="","",IF(AND(ISNUMBER(X243),X243&lt;1,Y243="kg"),MAX(1,ROUND(X243*1000,0)),IF(AND(ISNUMBER(X243),X243&lt;1,Y243="L"),MAX(1,ROUND(X243*100,0)),ROUND(X243,3)))),N("X18"))</f>
        <v/>
      </c>
      <c r="AA243" s="143" t="str">
        <f>IF(1=1,IF(X243="","",IF(AND(ISNUMBER(X243),X243&lt;1,Y243="kg"),"g",IF(AND(ISNUMBER(X243),X243&lt;1,Y243="L"),"cl",Y243))),N("Y18"))</f>
        <v/>
      </c>
      <c r="AB243" s="123" t="str">
        <f>IF(1=1,IF(E243="","",IF(F243="","A CONTROLER",IF(NOT(ISNUMBER(F243)),"TEXTE",IF(OR(W243="",W243&lt;=0),"COMMANDE COUVERTS INCOMPLETE",IF(G243="","UNITE MANQUANTE",IF(COUNTIF(B384:B428,AE243)=0,"UNITE A CONTROLER","OK")))))),N("Z6"))</f>
        <v/>
      </c>
      <c r="AD243" s="144" t="str">
        <f>IF(1=1,IF(E243="","",AD231),N("AB18"))</f>
        <v/>
      </c>
      <c r="AE243" s="125" t="str">
        <f>IF(1=1,IF(G243="","",UPPER(TRIM(SUBSTITUTE(SUBSTITUTE(G243&amp;"",CHAR(160)," ")," "," ")))),N("AC18"))</f>
        <v/>
      </c>
      <c r="AG243" s="5" t="s">
        <v>36</v>
      </c>
    </row>
    <row r="244" spans="1:33" ht="15.75" x14ac:dyDescent="0.25">
      <c r="A244" s="126" t="str">
        <f>IF(1=1,IF(E244="","",A231),N("A19"))</f>
        <v/>
      </c>
      <c r="B244" s="127" t="str">
        <f>IF(1=1,IF(E244="","",B231),N("B19"))</f>
        <v/>
      </c>
      <c r="C244" s="128"/>
      <c r="D244" s="129" t="str">
        <f>IF(ISBLANK(E244),"",LARGE(D231:D243,1)+1)</f>
        <v/>
      </c>
      <c r="E244" s="130"/>
      <c r="F244" s="131"/>
      <c r="G244" s="170"/>
      <c r="H244" s="105"/>
      <c r="I244" s="132" t="str">
        <f>IF(1=1,IF(E244="","",I231),N("H19"))</f>
        <v/>
      </c>
      <c r="J244" s="133" t="str">
        <f>IF(1=1,IF(E244="","",J231),N("I19"))</f>
        <v/>
      </c>
      <c r="K244" s="134" t="str">
        <f>IF(1=1,IF(E244="","",K231),N("J19"))</f>
        <v/>
      </c>
      <c r="L244" s="135" t="str">
        <f>IF(1=1,IF(OR(J244="",O244="",NOT(ISNUMBER(J244)),NOT(ISNUMBER(O244)),J244=0),"",O244/J244),N("L19"))</f>
        <v/>
      </c>
      <c r="M244" s="136" t="str">
        <f>IF(1=1,IF(OR(L244="",NOT(ISNUMBER(F244))),"",F244*L244*IFERROR(INDEX(D384:D428,MATCH(AE244,B384:B428,0)),1)),N("M13"))</f>
        <v/>
      </c>
      <c r="N244" s="137" t="str">
        <f>IF(1=1,IF(F244="","",IF(G244="","",IFERROR(INDEX(E384:E428,MATCH(AE244,B384:B428,0)),G244&amp;""))),N("N6"))</f>
        <v/>
      </c>
      <c r="O244" s="138" t="str">
        <f>IF(1=1,IF(E244="","",O231),N("K19"))</f>
        <v/>
      </c>
      <c r="P244" s="139" t="str">
        <f>IF(1=1,IF(M244="","",IF(AND(ISNUMBER(M244),M244&lt;1,N244="kg"),MAX(1,ROUND(M244*1000,0)),IF(AND(ISNUMBER(M244),M244&lt;1,N244="L"),MAX(1,ROUND(M244*100,0)),ROUND(M244,3)))),N("O19"))</f>
        <v/>
      </c>
      <c r="Q244" s="140" t="str">
        <f>IF(1=1,IF(M244="","",IF(AND(ISNUMBER(M244),M244&lt;1,N244="kg"),"g",IF(AND(ISNUMBER(M244),M244&lt;1,N244="L"),"cl",N244))),N("P19"))</f>
        <v/>
      </c>
      <c r="R244" s="161" t="str">
        <f>IF(1=1,IF(E244="","",IF(F244="","A CONTROLER",IF(NOT(ISNUMBER(F244)),"TEXTE",IF(OR(L244="",L244&lt;=0),"COMMANDE PRINCIPALE INCOMPLETE",IF(G244="","UNITE MANQUANTE",IF(COUNTIF(B384:B428,AE244)=0,"UNITE A CONTROLER","OK")))))),N("Q9"))</f>
        <v/>
      </c>
      <c r="S244" s="105"/>
      <c r="T244" s="141">
        <f t="shared" si="17"/>
        <v>0</v>
      </c>
      <c r="U244" s="133" t="str">
        <f>IF(1=1,IF(E244="","",U231),N("S19"))</f>
        <v/>
      </c>
      <c r="V244" s="133" t="str">
        <f>IF(1=1,IF(E244="","",V231),N("T19"))</f>
        <v/>
      </c>
      <c r="W244" s="135" t="str">
        <f>IF(1=1,IF(OR(U244="",V244="",NOT(ISNUMBER(U244)),NOT(ISNUMBER(V244)),U244=0),"",V244/U244),N("U19"))</f>
        <v/>
      </c>
      <c r="X244" s="136" t="str">
        <f>IF(1=1,IF(OR(W244="",NOT(ISNUMBER(F244))),"",F244*W244*IFERROR(INDEX(D384:D428,MATCH(AE244,B384:B428,0)),1)),N("V7"))</f>
        <v/>
      </c>
      <c r="Y244" s="137" t="str">
        <f>IF(1=1,IF(F244="","",IF(G244="","",IFERROR(INDEX(E384:E428,MATCH(AE244,B384:B428,0)),G244&amp;""))),N("W6"))</f>
        <v/>
      </c>
      <c r="Z244" s="142" t="str">
        <f>IF(1=1,IF(X244="","",IF(AND(ISNUMBER(X244),X244&lt;1,Y244="kg"),MAX(1,ROUND(X244*1000,0)),IF(AND(ISNUMBER(X244),X244&lt;1,Y244="L"),MAX(1,ROUND(X244*100,0)),ROUND(X244,3)))),N("X19"))</f>
        <v/>
      </c>
      <c r="AA244" s="143" t="str">
        <f>IF(1=1,IF(X244="","",IF(AND(ISNUMBER(X244),X244&lt;1,Y244="kg"),"g",IF(AND(ISNUMBER(X244),X244&lt;1,Y244="L"),"cl",Y244))),N("Y19"))</f>
        <v/>
      </c>
      <c r="AB244" s="123" t="str">
        <f>IF(1=1,IF(E244="","",IF(F244="","A CONTROLER",IF(NOT(ISNUMBER(F244)),"TEXTE",IF(OR(W244="",W244&lt;=0),"COMMANDE COUVERTS INCOMPLETE",IF(G244="","UNITE MANQUANTE",IF(COUNTIF(B384:B428,AE244)=0,"UNITE A CONTROLER","OK")))))),N("Z6"))</f>
        <v/>
      </c>
      <c r="AD244" s="144" t="str">
        <f>IF(1=1,IF(E244="","",AD231),N("AB19"))</f>
        <v/>
      </c>
      <c r="AE244" s="125" t="str">
        <f>IF(1=1,IF(G244="","",UPPER(TRIM(SUBSTITUTE(SUBSTITUTE(G244&amp;"",CHAR(160)," ")," "," ")))),N("AC19"))</f>
        <v/>
      </c>
      <c r="AG244" s="5" t="s">
        <v>37</v>
      </c>
    </row>
    <row r="245" spans="1:33" ht="15.75" x14ac:dyDescent="0.25">
      <c r="A245" s="126" t="str">
        <f>IF(1=1,IF(E245="","",A231),N("A20"))</f>
        <v/>
      </c>
      <c r="B245" s="127" t="str">
        <f>IF(1=1,IF(E245="","",B231),N("B20"))</f>
        <v/>
      </c>
      <c r="C245" s="128"/>
      <c r="D245" s="129" t="str">
        <f>IF(ISBLANK(E245),"",LARGE(D231:D244,1)+1)</f>
        <v/>
      </c>
      <c r="E245" s="130"/>
      <c r="F245" s="131"/>
      <c r="G245" s="170"/>
      <c r="H245" s="105"/>
      <c r="I245" s="132" t="str">
        <f>IF(1=1,IF(E245="","",I231),N("H20"))</f>
        <v/>
      </c>
      <c r="J245" s="133" t="str">
        <f>IF(1=1,IF(E245="","",J231),N("I20"))</f>
        <v/>
      </c>
      <c r="K245" s="134" t="str">
        <f>IF(1=1,IF(E245="","",K231),N("J20"))</f>
        <v/>
      </c>
      <c r="L245" s="135" t="str">
        <f>IF(1=1,IF(OR(J245="",O245="",NOT(ISNUMBER(J245)),NOT(ISNUMBER(O245)),J245=0),"",O245/J245),N("L20"))</f>
        <v/>
      </c>
      <c r="M245" s="136" t="str">
        <f>IF(1=1,IF(OR(L245="",NOT(ISNUMBER(F245))),"",F245*L245*IFERROR(INDEX(D384:D428,MATCH(AE245,B384:B428,0)),1)),N("M13"))</f>
        <v/>
      </c>
      <c r="N245" s="137" t="str">
        <f>IF(1=1,IF(F245="","",IF(G245="","",IFERROR(INDEX(E384:E428,MATCH(AE245,B384:B428,0)),G245&amp;""))),N("N6"))</f>
        <v/>
      </c>
      <c r="O245" s="138" t="str">
        <f>IF(1=1,IF(E245="","",O231),N("K20"))</f>
        <v/>
      </c>
      <c r="P245" s="139" t="str">
        <f>IF(1=1,IF(M245="","",IF(AND(ISNUMBER(M245),M245&lt;1,N245="kg"),MAX(1,ROUND(M245*1000,0)),IF(AND(ISNUMBER(M245),M245&lt;1,N245="L"),MAX(1,ROUND(M245*100,0)),ROUND(M245,3)))),N("O20"))</f>
        <v/>
      </c>
      <c r="Q245" s="140" t="str">
        <f>IF(1=1,IF(M245="","",IF(AND(ISNUMBER(M245),M245&lt;1,N245="kg"),"g",IF(AND(ISNUMBER(M245),M245&lt;1,N245="L"),"cl",N245))),N("P20"))</f>
        <v/>
      </c>
      <c r="R245" s="161" t="str">
        <f>IF(1=1,IF(E245="","",IF(F245="","A CONTROLER",IF(NOT(ISNUMBER(F245)),"TEXTE",IF(OR(L245="",L245&lt;=0),"COMMANDE PRINCIPALE INCOMPLETE",IF(G245="","UNITE MANQUANTE",IF(COUNTIF(B384:B428,AE245)=0,"UNITE A CONTROLER","OK")))))),N("Q9"))</f>
        <v/>
      </c>
      <c r="S245" s="105"/>
      <c r="T245" s="141">
        <f t="shared" si="17"/>
        <v>0</v>
      </c>
      <c r="U245" s="133" t="str">
        <f>IF(1=1,IF(E245="","",U231),N("S20"))</f>
        <v/>
      </c>
      <c r="V245" s="133" t="str">
        <f>IF(1=1,IF(E245="","",V231),N("T20"))</f>
        <v/>
      </c>
      <c r="W245" s="135" t="str">
        <f>IF(1=1,IF(OR(U245="",V245="",NOT(ISNUMBER(U245)),NOT(ISNUMBER(V245)),U245=0),"",V245/U245),N("U20"))</f>
        <v/>
      </c>
      <c r="X245" s="136" t="str">
        <f>IF(1=1,IF(OR(W245="",NOT(ISNUMBER(F245))),"",F245*W245*IFERROR(INDEX(D384:D428,MATCH(AE245,B384:B428,0)),1)),N("V7"))</f>
        <v/>
      </c>
      <c r="Y245" s="137" t="str">
        <f>IF(1=1,IF(F245="","",IF(G245="","",IFERROR(INDEX(E384:E428,MATCH(AE245,B384:B428,0)),G245&amp;""))),N("W6"))</f>
        <v/>
      </c>
      <c r="Z245" s="142" t="str">
        <f>IF(1=1,IF(X245="","",IF(AND(ISNUMBER(X245),X245&lt;1,Y245="kg"),MAX(1,ROUND(X245*1000,0)),IF(AND(ISNUMBER(X245),X245&lt;1,Y245="L"),MAX(1,ROUND(X245*100,0)),ROUND(X245,3)))),N("X20"))</f>
        <v/>
      </c>
      <c r="AA245" s="143" t="str">
        <f>IF(1=1,IF(X245="","",IF(AND(ISNUMBER(X245),X245&lt;1,Y245="kg"),"g",IF(AND(ISNUMBER(X245),X245&lt;1,Y245="L"),"cl",Y245))),N("Y20"))</f>
        <v/>
      </c>
      <c r="AB245" s="123" t="str">
        <f>IF(1=1,IF(E245="","",IF(F245="","A CONTROLER",IF(NOT(ISNUMBER(F245)),"TEXTE",IF(OR(W245="",W245&lt;=0),"COMMANDE COUVERTS INCOMPLETE",IF(G245="","UNITE MANQUANTE",IF(COUNTIF(B384:B428,AE245)=0,"UNITE A CONTROLER","OK")))))),N("Z6"))</f>
        <v/>
      </c>
      <c r="AD245" s="144" t="str">
        <f>IF(1=1,IF(E245="","",AD231),N("AB20"))</f>
        <v/>
      </c>
      <c r="AE245" s="125" t="str">
        <f>IF(1=1,IF(G245="","",UPPER(TRIM(SUBSTITUTE(SUBSTITUTE(G245&amp;"",CHAR(160)," ")," "," ")))),N("AC20"))</f>
        <v/>
      </c>
      <c r="AG245" s="4" t="s">
        <v>38</v>
      </c>
    </row>
    <row r="246" spans="1:33" ht="15.75" x14ac:dyDescent="0.25">
      <c r="A246" s="126" t="str">
        <f>IF(1=1,IF(E246="","",A231),N("A21"))</f>
        <v/>
      </c>
      <c r="B246" s="127" t="str">
        <f>IF(1=1,IF(E246="","",B231),N("B21"))</f>
        <v/>
      </c>
      <c r="C246" s="128"/>
      <c r="D246" s="129" t="str">
        <f>IF(ISBLANK(E246),"",LARGE(D231:D245,1)+1)</f>
        <v/>
      </c>
      <c r="E246" s="130"/>
      <c r="F246" s="131"/>
      <c r="G246" s="170"/>
      <c r="H246" s="105"/>
      <c r="I246" s="132" t="str">
        <f>IF(1=1,IF(E246="","",I231),N("H21"))</f>
        <v/>
      </c>
      <c r="J246" s="133" t="str">
        <f>IF(1=1,IF(E246="","",J231),N("I21"))</f>
        <v/>
      </c>
      <c r="K246" s="134" t="str">
        <f>IF(1=1,IF(E246="","",K231),N("J21"))</f>
        <v/>
      </c>
      <c r="L246" s="135" t="str">
        <f>IF(1=1,IF(OR(J246="",O246="",NOT(ISNUMBER(J246)),NOT(ISNUMBER(O246)),J246=0),"",O246/J246),N("L21"))</f>
        <v/>
      </c>
      <c r="M246" s="136" t="str">
        <f>IF(1=1,IF(OR(L246="",NOT(ISNUMBER(F246))),"",F246*L246*IFERROR(INDEX(D384:D428,MATCH(AE246,B384:B428,0)),1)),N("M13"))</f>
        <v/>
      </c>
      <c r="N246" s="137" t="str">
        <f>IF(1=1,IF(F246="","",IF(G246="","",IFERROR(INDEX(E384:E428,MATCH(AE246,B384:B428,0)),G246&amp;""))),N("N6"))</f>
        <v/>
      </c>
      <c r="O246" s="138" t="str">
        <f>IF(1=1,IF(E246="","",O231),N("K21"))</f>
        <v/>
      </c>
      <c r="P246" s="139" t="str">
        <f>IF(1=1,IF(M246="","",IF(AND(ISNUMBER(M246),M246&lt;1,N246="kg"),MAX(1,ROUND(M246*1000,0)),IF(AND(ISNUMBER(M246),M246&lt;1,N246="L"),MAX(1,ROUND(M246*100,0)),ROUND(M246,3)))),N("O21"))</f>
        <v/>
      </c>
      <c r="Q246" s="140" t="str">
        <f>IF(1=1,IF(M246="","",IF(AND(ISNUMBER(M246),M246&lt;1,N246="kg"),"g",IF(AND(ISNUMBER(M246),M246&lt;1,N246="L"),"cl",N246))),N("P21"))</f>
        <v/>
      </c>
      <c r="R246" s="161" t="str">
        <f>IF(1=1,IF(E246="","",IF(F246="","A CONTROLER",IF(NOT(ISNUMBER(F246)),"TEXTE",IF(OR(L246="",L246&lt;=0),"COMMANDE PRINCIPALE INCOMPLETE",IF(G246="","UNITE MANQUANTE",IF(COUNTIF(B384:B428,AE246)=0,"UNITE A CONTROLER","OK")))))),N("Q9"))</f>
        <v/>
      </c>
      <c r="S246" s="105"/>
      <c r="T246" s="141">
        <f t="shared" si="17"/>
        <v>0</v>
      </c>
      <c r="U246" s="133" t="str">
        <f>IF(1=1,IF(E246="","",U231),N("S21"))</f>
        <v/>
      </c>
      <c r="V246" s="133" t="str">
        <f>IF(1=1,IF(E246="","",V231),N("T21"))</f>
        <v/>
      </c>
      <c r="W246" s="135" t="str">
        <f>IF(1=1,IF(OR(U246="",V246="",NOT(ISNUMBER(U246)),NOT(ISNUMBER(V246)),U246=0),"",V246/U246),N("U21"))</f>
        <v/>
      </c>
      <c r="X246" s="136" t="str">
        <f>IF(1=1,IF(OR(W246="",NOT(ISNUMBER(F246))),"",F246*W246*IFERROR(INDEX(D384:D428,MATCH(AE246,B384:B428,0)),1)),N("V7"))</f>
        <v/>
      </c>
      <c r="Y246" s="137" t="str">
        <f>IF(1=1,IF(F246="","",IF(G246="","",IFERROR(INDEX(E384:E428,MATCH(AE246,B384:B428,0)),G246&amp;""))),N("W6"))</f>
        <v/>
      </c>
      <c r="Z246" s="142" t="str">
        <f>IF(1=1,IF(X246="","",IF(AND(ISNUMBER(X246),X246&lt;1,Y246="kg"),MAX(1,ROUND(X246*1000,0)),IF(AND(ISNUMBER(X246),X246&lt;1,Y246="L"),MAX(1,ROUND(X246*100,0)),ROUND(X246,3)))),N("X21"))</f>
        <v/>
      </c>
      <c r="AA246" s="143" t="str">
        <f>IF(1=1,IF(X246="","",IF(AND(ISNUMBER(X246),X246&lt;1,Y246="kg"),"g",IF(AND(ISNUMBER(X246),X246&lt;1,Y246="L"),"cl",Y246))),N("Y21"))</f>
        <v/>
      </c>
      <c r="AB246" s="123" t="str">
        <f>IF(1=1,IF(E246="","",IF(F246="","A CONTROLER",IF(NOT(ISNUMBER(F246)),"TEXTE",IF(OR(W246="",W246&lt;=0),"COMMANDE COUVERTS INCOMPLETE",IF(G246="","UNITE MANQUANTE",IF(COUNTIF(B384:B428,AE246)=0,"UNITE A CONTROLER","OK")))))),N("Z6"))</f>
        <v/>
      </c>
      <c r="AD246" s="144" t="str">
        <f>IF(1=1,IF(E246="","",AD231),N("AB21"))</f>
        <v/>
      </c>
      <c r="AE246" s="125" t="str">
        <f>IF(1=1,IF(G246="","",UPPER(TRIM(SUBSTITUTE(SUBSTITUTE(G246&amp;"",CHAR(160)," ")," "," ")))),N("AC21"))</f>
        <v/>
      </c>
      <c r="AG246" s="4" t="s">
        <v>39</v>
      </c>
    </row>
    <row r="247" spans="1:33" ht="15.75" x14ac:dyDescent="0.25">
      <c r="A247" s="126" t="str">
        <f>IF(1=1,IF(E247="","",A231),N("A22"))</f>
        <v/>
      </c>
      <c r="B247" s="127" t="str">
        <f>IF(1=1,IF(E247="","",B231),N("B22"))</f>
        <v/>
      </c>
      <c r="C247" s="128"/>
      <c r="D247" s="129" t="str">
        <f>IF(ISBLANK(E247),"",LARGE(D231:D246,1)+1)</f>
        <v/>
      </c>
      <c r="E247" s="130"/>
      <c r="F247" s="131"/>
      <c r="G247" s="170"/>
      <c r="H247" s="105"/>
      <c r="I247" s="132" t="str">
        <f>IF(1=1,IF(E247="","",I231),N("H22"))</f>
        <v/>
      </c>
      <c r="J247" s="133" t="str">
        <f>IF(1=1,IF(E247="","",J231),N("I22"))</f>
        <v/>
      </c>
      <c r="K247" s="134" t="str">
        <f>IF(1=1,IF(E247="","",K231),N("J22"))</f>
        <v/>
      </c>
      <c r="L247" s="135" t="str">
        <f>IF(1=1,IF(OR(J247="",O247="",NOT(ISNUMBER(J247)),NOT(ISNUMBER(O247)),J247=0),"",O247/J247),N("L22"))</f>
        <v/>
      </c>
      <c r="M247" s="136" t="str">
        <f>IF(1=1,IF(OR(L247="",NOT(ISNUMBER(F247))),"",F247*L247*IFERROR(INDEX(D384:D428,MATCH(AE247,B384:B428,0)),1)),N("M13"))</f>
        <v/>
      </c>
      <c r="N247" s="137" t="str">
        <f>IF(1=1,IF(F247="","",IF(G247="","",IFERROR(INDEX(E384:E428,MATCH(AE247,B384:B428,0)),G247&amp;""))),N("N6"))</f>
        <v/>
      </c>
      <c r="O247" s="138" t="str">
        <f>IF(1=1,IF(E247="","",O231),N("K22"))</f>
        <v/>
      </c>
      <c r="P247" s="139" t="str">
        <f>IF(1=1,IF(M247="","",IF(AND(ISNUMBER(M247),M247&lt;1,N247="kg"),MAX(1,ROUND(M247*1000,0)),IF(AND(ISNUMBER(M247),M247&lt;1,N247="L"),MAX(1,ROUND(M247*100,0)),ROUND(M247,3)))),N("O22"))</f>
        <v/>
      </c>
      <c r="Q247" s="140" t="str">
        <f>IF(1=1,IF(M247="","",IF(AND(ISNUMBER(M247),M247&lt;1,N247="kg"),"g",IF(AND(ISNUMBER(M247),M247&lt;1,N247="L"),"cl",N247))),N("P22"))</f>
        <v/>
      </c>
      <c r="R247" s="161" t="str">
        <f>IF(1=1,IF(E247="","",IF(F247="","A CONTROLER",IF(NOT(ISNUMBER(F247)),"TEXTE",IF(OR(L247="",L247&lt;=0),"COMMANDE PRINCIPALE INCOMPLETE",IF(G247="","UNITE MANQUANTE",IF(COUNTIF(B384:B428,AE247)=0,"UNITE A CONTROLER","OK")))))),N("Q9"))</f>
        <v/>
      </c>
      <c r="S247" s="105"/>
      <c r="T247" s="141">
        <f t="shared" si="17"/>
        <v>0</v>
      </c>
      <c r="U247" s="133" t="str">
        <f>IF(1=1,IF(E247="","",U231),N("S22"))</f>
        <v/>
      </c>
      <c r="V247" s="133" t="str">
        <f>IF(1=1,IF(E247="","",V231),N("T22"))</f>
        <v/>
      </c>
      <c r="W247" s="135" t="str">
        <f>IF(1=1,IF(OR(U247="",V247="",NOT(ISNUMBER(U247)),NOT(ISNUMBER(V247)),U247=0),"",V247/U247),N("U22"))</f>
        <v/>
      </c>
      <c r="X247" s="136" t="str">
        <f>IF(1=1,IF(OR(W247="",NOT(ISNUMBER(F247))),"",F247*W247*IFERROR(INDEX(D384:D428,MATCH(AE247,B384:B428,0)),1)),N("V7"))</f>
        <v/>
      </c>
      <c r="Y247" s="137" t="str">
        <f>IF(1=1,IF(F247="","",IF(G247="","",IFERROR(INDEX(E384:E428,MATCH(AE247,B384:B428,0)),G247&amp;""))),N("W6"))</f>
        <v/>
      </c>
      <c r="Z247" s="142" t="str">
        <f>IF(1=1,IF(X247="","",IF(AND(ISNUMBER(X247),X247&lt;1,Y247="kg"),MAX(1,ROUND(X247*1000,0)),IF(AND(ISNUMBER(X247),X247&lt;1,Y247="L"),MAX(1,ROUND(X247*100,0)),ROUND(X247,3)))),N("X22"))</f>
        <v/>
      </c>
      <c r="AA247" s="143" t="str">
        <f>IF(1=1,IF(X247="","",IF(AND(ISNUMBER(X247),X247&lt;1,Y247="kg"),"g",IF(AND(ISNUMBER(X247),X247&lt;1,Y247="L"),"cl",Y247))),N("Y22"))</f>
        <v/>
      </c>
      <c r="AB247" s="123" t="str">
        <f>IF(1=1,IF(E247="","",IF(F247="","A CONTROLER",IF(NOT(ISNUMBER(F247)),"TEXTE",IF(OR(W247="",W247&lt;=0),"COMMANDE COUVERTS INCOMPLETE",IF(G247="","UNITE MANQUANTE",IF(COUNTIF(B384:B428,AE247)=0,"UNITE A CONTROLER","OK")))))),N("Z6"))</f>
        <v/>
      </c>
      <c r="AD247" s="144" t="str">
        <f>IF(1=1,IF(E247="","",AD231),N("AB22"))</f>
        <v/>
      </c>
      <c r="AE247" s="125" t="str">
        <f>IF(1=1,IF(G247="","",UPPER(TRIM(SUBSTITUTE(SUBSTITUTE(G247&amp;"",CHAR(160)," ")," "," ")))),N("AC22"))</f>
        <v/>
      </c>
      <c r="AG247" s="4" t="s">
        <v>40</v>
      </c>
    </row>
    <row r="248" spans="1:33" ht="15.75" x14ac:dyDescent="0.25">
      <c r="A248" s="126" t="str">
        <f>IF(1=1,IF(E248="","",A231),N("A23"))</f>
        <v/>
      </c>
      <c r="B248" s="127" t="str">
        <f>IF(1=1,IF(E248="","",B231),N("B23"))</f>
        <v/>
      </c>
      <c r="C248" s="128"/>
      <c r="D248" s="129" t="str">
        <f>IF(ISBLANK(E248),"",LARGE(D231:D247,1)+1)</f>
        <v/>
      </c>
      <c r="E248" s="130"/>
      <c r="F248" s="131"/>
      <c r="G248" s="170"/>
      <c r="H248" s="105"/>
      <c r="I248" s="132" t="str">
        <f>IF(1=1,IF(E248="","",I231),N("H23"))</f>
        <v/>
      </c>
      <c r="J248" s="133" t="str">
        <f>IF(1=1,IF(E248="","",J231),N("I23"))</f>
        <v/>
      </c>
      <c r="K248" s="134" t="str">
        <f>IF(1=1,IF(E248="","",K231),N("J23"))</f>
        <v/>
      </c>
      <c r="L248" s="135" t="str">
        <f>IF(1=1,IF(OR(J248="",O248="",NOT(ISNUMBER(J248)),NOT(ISNUMBER(O248)),J248=0),"",O248/J248),N("L23"))</f>
        <v/>
      </c>
      <c r="M248" s="136" t="str">
        <f>IF(1=1,IF(OR(L248="",NOT(ISNUMBER(F248))),"",F248*L248*IFERROR(INDEX(D384:D428,MATCH(AE248,B384:B428,0)),1)),N("M13"))</f>
        <v/>
      </c>
      <c r="N248" s="137" t="str">
        <f>IF(1=1,IF(F248="","",IF(G248="","",IFERROR(INDEX(E384:E428,MATCH(AE248,B384:B428,0)),G248&amp;""))),N("N6"))</f>
        <v/>
      </c>
      <c r="O248" s="138" t="str">
        <f>IF(1=1,IF(E248="","",O231),N("K23"))</f>
        <v/>
      </c>
      <c r="P248" s="139" t="str">
        <f>IF(1=1,IF(M248="","",IF(AND(ISNUMBER(M248),M248&lt;1,N248="kg"),MAX(1,ROUND(M248*1000,0)),IF(AND(ISNUMBER(M248),M248&lt;1,N248="L"),MAX(1,ROUND(M248*100,0)),ROUND(M248,3)))),N("O23"))</f>
        <v/>
      </c>
      <c r="Q248" s="140" t="str">
        <f>IF(1=1,IF(M248="","",IF(AND(ISNUMBER(M248),M248&lt;1,N248="kg"),"g",IF(AND(ISNUMBER(M248),M248&lt;1,N248="L"),"cl",N248))),N("P23"))</f>
        <v/>
      </c>
      <c r="R248" s="161" t="str">
        <f>IF(1=1,IF(E248="","",IF(F248="","A CONTROLER",IF(NOT(ISNUMBER(F248)),"TEXTE",IF(OR(L248="",L248&lt;=0),"COMMANDE PRINCIPALE INCOMPLETE",IF(G248="","UNITE MANQUANTE",IF(COUNTIF(B384:B428,AE248)=0,"UNITE A CONTROLER","OK")))))),N("Q9"))</f>
        <v/>
      </c>
      <c r="S248" s="105"/>
      <c r="T248" s="141">
        <f t="shared" si="17"/>
        <v>0</v>
      </c>
      <c r="U248" s="133" t="str">
        <f>IF(1=1,IF(E248="","",U231),N("S23"))</f>
        <v/>
      </c>
      <c r="V248" s="133" t="str">
        <f>IF(1=1,IF(E248="","",V231),N("T23"))</f>
        <v/>
      </c>
      <c r="W248" s="135" t="str">
        <f>IF(1=1,IF(OR(U248="",V248="",NOT(ISNUMBER(U248)),NOT(ISNUMBER(V248)),U248=0),"",V248/U248),N("U23"))</f>
        <v/>
      </c>
      <c r="X248" s="136" t="str">
        <f>IF(1=1,IF(OR(W248="",NOT(ISNUMBER(F248))),"",F248*W248*IFERROR(INDEX(D384:D428,MATCH(AE248,B384:B428,0)),1)),N("V7"))</f>
        <v/>
      </c>
      <c r="Y248" s="137" t="str">
        <f>IF(1=1,IF(F248="","",IF(G248="","",IFERROR(INDEX(E384:E428,MATCH(AE248,B384:B428,0)),G248&amp;""))),N("W6"))</f>
        <v/>
      </c>
      <c r="Z248" s="142" t="str">
        <f>IF(1=1,IF(X248="","",IF(AND(ISNUMBER(X248),X248&lt;1,Y248="kg"),MAX(1,ROUND(X248*1000,0)),IF(AND(ISNUMBER(X248),X248&lt;1,Y248="L"),MAX(1,ROUND(X248*100,0)),ROUND(X248,3)))),N("X23"))</f>
        <v/>
      </c>
      <c r="AA248" s="143" t="str">
        <f>IF(1=1,IF(X248="","",IF(AND(ISNUMBER(X248),X248&lt;1,Y248="kg"),"g",IF(AND(ISNUMBER(X248),X248&lt;1,Y248="L"),"cl",Y248))),N("Y23"))</f>
        <v/>
      </c>
      <c r="AB248" s="123" t="str">
        <f>IF(1=1,IF(E248="","",IF(F248="","A CONTROLER",IF(NOT(ISNUMBER(F248)),"TEXTE",IF(OR(W248="",W248&lt;=0),"COMMANDE COUVERTS INCOMPLETE",IF(G248="","UNITE MANQUANTE",IF(COUNTIF(B384:B428,AE248)=0,"UNITE A CONTROLER","OK")))))),N("Z6"))</f>
        <v/>
      </c>
      <c r="AD248" s="144" t="str">
        <f>IF(1=1,IF(E248="","",AD231),N("AB23"))</f>
        <v/>
      </c>
      <c r="AE248" s="125" t="str">
        <f>IF(1=1,IF(G248="","",UPPER(TRIM(SUBSTITUTE(SUBSTITUTE(G248&amp;"",CHAR(160)," ")," "," ")))),N("AC23"))</f>
        <v/>
      </c>
      <c r="AG248" s="4" t="s">
        <v>41</v>
      </c>
    </row>
    <row r="249" spans="1:33" ht="15.75" x14ac:dyDescent="0.25">
      <c r="A249" s="126" t="str">
        <f>IF(1=1,IF(E249="","",A231),N("A24"))</f>
        <v/>
      </c>
      <c r="B249" s="127" t="str">
        <f>IF(1=1,IF(E249="","",B231),N("B24"))</f>
        <v/>
      </c>
      <c r="C249" s="128"/>
      <c r="D249" s="129" t="str">
        <f>IF(ISBLANK(E249),"",LARGE(D231:D248,1)+1)</f>
        <v/>
      </c>
      <c r="E249" s="130"/>
      <c r="F249" s="131"/>
      <c r="G249" s="170"/>
      <c r="H249" s="105"/>
      <c r="I249" s="132" t="str">
        <f>IF(1=1,IF(E249="","",I231),N("H24"))</f>
        <v/>
      </c>
      <c r="J249" s="133" t="str">
        <f>IF(1=1,IF(E249="","",J231),N("I24"))</f>
        <v/>
      </c>
      <c r="K249" s="134" t="str">
        <f>IF(1=1,IF(E249="","",K231),N("J24"))</f>
        <v/>
      </c>
      <c r="L249" s="135" t="str">
        <f>IF(1=1,IF(OR(J249="",O249="",NOT(ISNUMBER(J249)),NOT(ISNUMBER(O249)),J249=0),"",O249/J249),N("L24"))</f>
        <v/>
      </c>
      <c r="M249" s="136" t="str">
        <f>IF(1=1,IF(OR(L249="",NOT(ISNUMBER(F249))),"",F249*L249*IFERROR(INDEX(D384:D428,MATCH(AE249,B384:B428,0)),1)),N("M13"))</f>
        <v/>
      </c>
      <c r="N249" s="137" t="str">
        <f>IF(1=1,IF(F249="","",IF(G249="","",IFERROR(INDEX(E384:E428,MATCH(AE249,B384:B428,0)),G249&amp;""))),N("N6"))</f>
        <v/>
      </c>
      <c r="O249" s="138" t="str">
        <f>IF(1=1,IF(E249="","",O231),N("K24"))</f>
        <v/>
      </c>
      <c r="P249" s="139" t="str">
        <f>IF(1=1,IF(M249="","",IF(AND(ISNUMBER(M249),M249&lt;1,N249="kg"),MAX(1,ROUND(M249*1000,0)),IF(AND(ISNUMBER(M249),M249&lt;1,N249="L"),MAX(1,ROUND(M249*100,0)),ROUND(M249,3)))),N("O24"))</f>
        <v/>
      </c>
      <c r="Q249" s="140" t="str">
        <f>IF(1=1,IF(M249="","",IF(AND(ISNUMBER(M249),M249&lt;1,N249="kg"),"g",IF(AND(ISNUMBER(M249),M249&lt;1,N249="L"),"cl",N249))),N("P24"))</f>
        <v/>
      </c>
      <c r="R249" s="161" t="str">
        <f>IF(1=1,IF(E249="","",IF(F249="","A CONTROLER",IF(NOT(ISNUMBER(F249)),"TEXTE",IF(OR(L249="",L249&lt;=0),"COMMANDE PRINCIPALE INCOMPLETE",IF(G249="","UNITE MANQUANTE",IF(COUNTIF(B384:B428,AE249)=0,"UNITE A CONTROLER","OK")))))),N("Q9"))</f>
        <v/>
      </c>
      <c r="S249" s="105"/>
      <c r="T249" s="141">
        <f t="shared" si="17"/>
        <v>0</v>
      </c>
      <c r="U249" s="133" t="str">
        <f>IF(1=1,IF(E249="","",U231),N("S24"))</f>
        <v/>
      </c>
      <c r="V249" s="133" t="str">
        <f>IF(1=1,IF(E249="","",V231),N("T24"))</f>
        <v/>
      </c>
      <c r="W249" s="135" t="str">
        <f>IF(1=1,IF(OR(U249="",V249="",NOT(ISNUMBER(U249)),NOT(ISNUMBER(V249)),U249=0),"",V249/U249),N("U24"))</f>
        <v/>
      </c>
      <c r="X249" s="136" t="str">
        <f>IF(1=1,IF(OR(W249="",NOT(ISNUMBER(F249))),"",F249*W249*IFERROR(INDEX(D384:D428,MATCH(AE249,B384:B428,0)),1)),N("V7"))</f>
        <v/>
      </c>
      <c r="Y249" s="137" t="str">
        <f>IF(1=1,IF(F249="","",IF(G249="","",IFERROR(INDEX(E384:E428,MATCH(AE249,B384:B428,0)),G249&amp;""))),N("W6"))</f>
        <v/>
      </c>
      <c r="Z249" s="142" t="str">
        <f>IF(1=1,IF(X249="","",IF(AND(ISNUMBER(X249),X249&lt;1,Y249="kg"),MAX(1,ROUND(X249*1000,0)),IF(AND(ISNUMBER(X249),X249&lt;1,Y249="L"),MAX(1,ROUND(X249*100,0)),ROUND(X249,3)))),N("X24"))</f>
        <v/>
      </c>
      <c r="AA249" s="143" t="str">
        <f>IF(1=1,IF(X249="","",IF(AND(ISNUMBER(X249),X249&lt;1,Y249="kg"),"g",IF(AND(ISNUMBER(X249),X249&lt;1,Y249="L"),"cl",Y249))),N("Y24"))</f>
        <v/>
      </c>
      <c r="AB249" s="123" t="str">
        <f>IF(1=1,IF(E249="","",IF(F249="","A CONTROLER",IF(NOT(ISNUMBER(F249)),"TEXTE",IF(OR(W249="",W249&lt;=0),"COMMANDE COUVERTS INCOMPLETE",IF(G249="","UNITE MANQUANTE",IF(COUNTIF(B384:B428,AE249)=0,"UNITE A CONTROLER","OK")))))),N("Z6"))</f>
        <v/>
      </c>
      <c r="AD249" s="144" t="str">
        <f>IF(1=1,IF(E249="","",AD231),N("AB24"))</f>
        <v/>
      </c>
      <c r="AE249" s="125" t="str">
        <f>IF(1=1,IF(G249="","",UPPER(TRIM(SUBSTITUTE(SUBSTITUTE(G249&amp;"",CHAR(160)," ")," "," ")))),N("AC24"))</f>
        <v/>
      </c>
      <c r="AG249" s="5" t="s">
        <v>42</v>
      </c>
    </row>
    <row r="250" spans="1:33" ht="15.75" x14ac:dyDescent="0.25">
      <c r="A250" s="126" t="str">
        <f>IF(1=1,IF(E250="","",A231),N("A25"))</f>
        <v/>
      </c>
      <c r="B250" s="127" t="str">
        <f>IF(1=1,IF(E250="","",B231),N("B25"))</f>
        <v/>
      </c>
      <c r="C250" s="128"/>
      <c r="D250" s="129" t="str">
        <f>IF(ISBLANK(E250),"",LARGE(D231:D249,1)+1)</f>
        <v/>
      </c>
      <c r="E250" s="130"/>
      <c r="F250" s="131"/>
      <c r="G250" s="170"/>
      <c r="H250" s="105"/>
      <c r="I250" s="132" t="str">
        <f>IF(1=1,IF(E250="","",I231),N("H25"))</f>
        <v/>
      </c>
      <c r="J250" s="133" t="str">
        <f>IF(1=1,IF(E250="","",J231),N("I25"))</f>
        <v/>
      </c>
      <c r="K250" s="134" t="str">
        <f>IF(1=1,IF(E250="","",K231),N("J25"))</f>
        <v/>
      </c>
      <c r="L250" s="135" t="str">
        <f>IF(1=1,IF(OR(J250="",O250="",NOT(ISNUMBER(J250)),NOT(ISNUMBER(O250)),J250=0),"",O250/J250),N("L25"))</f>
        <v/>
      </c>
      <c r="M250" s="136" t="str">
        <f>IF(1=1,IF(OR(L250="",NOT(ISNUMBER(F250))),"",F250*L250*IFERROR(INDEX(D384:D428,MATCH(AE250,B384:B428,0)),1)),N("M13"))</f>
        <v/>
      </c>
      <c r="N250" s="137" t="str">
        <f>IF(1=1,IF(F250="","",IF(G250="","",IFERROR(INDEX(E384:E428,MATCH(AE250,B384:B428,0)),G250&amp;""))),N("N6"))</f>
        <v/>
      </c>
      <c r="O250" s="138" t="str">
        <f>IF(1=1,IF(E250="","",O231),N("K25"))</f>
        <v/>
      </c>
      <c r="P250" s="139" t="str">
        <f>IF(1=1,IF(M250="","",IF(AND(ISNUMBER(M250),M250&lt;1,N250="kg"),MAX(1,ROUND(M250*1000,0)),IF(AND(ISNUMBER(M250),M250&lt;1,N250="L"),MAX(1,ROUND(M250*100,0)),ROUND(M250,3)))),N("O25"))</f>
        <v/>
      </c>
      <c r="Q250" s="140" t="str">
        <f>IF(1=1,IF(M250="","",IF(AND(ISNUMBER(M250),M250&lt;1,N250="kg"),"g",IF(AND(ISNUMBER(M250),M250&lt;1,N250="L"),"cl",N250))),N("P25"))</f>
        <v/>
      </c>
      <c r="R250" s="161" t="str">
        <f>IF(1=1,IF(E250="","",IF(F250="","A CONTROLER",IF(NOT(ISNUMBER(F250)),"TEXTE",IF(OR(L250="",L250&lt;=0),"COMMANDE PRINCIPALE INCOMPLETE",IF(G250="","UNITE MANQUANTE",IF(COUNTIF(B384:B428,AE250)=0,"UNITE A CONTROLER","OK")))))),N("Q9"))</f>
        <v/>
      </c>
      <c r="S250" s="105"/>
      <c r="T250" s="141">
        <f t="shared" si="17"/>
        <v>0</v>
      </c>
      <c r="U250" s="133" t="str">
        <f>IF(1=1,IF(E250="","",U231),N("S25"))</f>
        <v/>
      </c>
      <c r="V250" s="133" t="str">
        <f>IF(1=1,IF(E250="","",V231),N("T25"))</f>
        <v/>
      </c>
      <c r="W250" s="135" t="str">
        <f>IF(1=1,IF(OR(U250="",V250="",NOT(ISNUMBER(U250)),NOT(ISNUMBER(V250)),U250=0),"",V250/U250),N("U25"))</f>
        <v/>
      </c>
      <c r="X250" s="136" t="str">
        <f>IF(1=1,IF(OR(W250="",NOT(ISNUMBER(F250))),"",F250*W250*IFERROR(INDEX(D384:D428,MATCH(AE250,B384:B428,0)),1)),N("V7"))</f>
        <v/>
      </c>
      <c r="Y250" s="137" t="str">
        <f>IF(1=1,IF(F250="","",IF(G250="","",IFERROR(INDEX(E384:E428,MATCH(AE250,B384:B428,0)),G250&amp;""))),N("W6"))</f>
        <v/>
      </c>
      <c r="Z250" s="142" t="str">
        <f>IF(1=1,IF(X250="","",IF(AND(ISNUMBER(X250),X250&lt;1,Y250="kg"),MAX(1,ROUND(X250*1000,0)),IF(AND(ISNUMBER(X250),X250&lt;1,Y250="L"),MAX(1,ROUND(X250*100,0)),ROUND(X250,3)))),N("X25"))</f>
        <v/>
      </c>
      <c r="AA250" s="143" t="str">
        <f>IF(1=1,IF(X250="","",IF(AND(ISNUMBER(X250),X250&lt;1,Y250="kg"),"g",IF(AND(ISNUMBER(X250),X250&lt;1,Y250="L"),"cl",Y250))),N("Y25"))</f>
        <v/>
      </c>
      <c r="AB250" s="123" t="str">
        <f>IF(1=1,IF(E250="","",IF(F250="","A CONTROLER",IF(NOT(ISNUMBER(F250)),"TEXTE",IF(OR(W250="",W250&lt;=0),"COMMANDE COUVERTS INCOMPLETE",IF(G250="","UNITE MANQUANTE",IF(COUNTIF(B384:B428,AE250)=0,"UNITE A CONTROLER","OK")))))),N("Z6"))</f>
        <v/>
      </c>
      <c r="AD250" s="144" t="str">
        <f>IF(1=1,IF(E250="","",AD231),N("AB25"))</f>
        <v/>
      </c>
      <c r="AE250" s="125" t="str">
        <f>IF(1=1,IF(G250="","",UPPER(TRIM(SUBSTITUTE(SUBSTITUTE(G250&amp;"",CHAR(160)," ")," "," ")))),N("AC25"))</f>
        <v/>
      </c>
      <c r="AG250" s="5" t="s">
        <v>43</v>
      </c>
    </row>
    <row r="251" spans="1:33" ht="15.75" x14ac:dyDescent="0.25">
      <c r="A251" s="126" t="str">
        <f>IF(1=1,IF(E251="","",A231),N("A26"))</f>
        <v/>
      </c>
      <c r="B251" s="127" t="str">
        <f>IF(1=1,IF(E251="","",B231),N("B26"))</f>
        <v/>
      </c>
      <c r="C251" s="128"/>
      <c r="D251" s="129" t="str">
        <f>IF(ISBLANK(E251),"",LARGE(D231:D250,1)+1)</f>
        <v/>
      </c>
      <c r="E251" s="130"/>
      <c r="F251" s="131"/>
      <c r="G251" s="170"/>
      <c r="H251" s="105"/>
      <c r="I251" s="132" t="str">
        <f>IF(1=1,IF(E251="","",I231),N("H26"))</f>
        <v/>
      </c>
      <c r="J251" s="133" t="str">
        <f>IF(1=1,IF(E251="","",J231),N("I26"))</f>
        <v/>
      </c>
      <c r="K251" s="134" t="str">
        <f>IF(1=1,IF(E251="","",K231),N("J26"))</f>
        <v/>
      </c>
      <c r="L251" s="135" t="str">
        <f>IF(1=1,IF(OR(J251="",O251="",NOT(ISNUMBER(J251)),NOT(ISNUMBER(O251)),J251=0),"",O251/J251),N("L26"))</f>
        <v/>
      </c>
      <c r="M251" s="136" t="str">
        <f>IF(1=1,IF(OR(L251="",NOT(ISNUMBER(F251))),"",F251*L251*IFERROR(INDEX(D384:D428,MATCH(AE251,B384:B428,0)),1)),N("M13"))</f>
        <v/>
      </c>
      <c r="N251" s="137" t="str">
        <f>IF(1=1,IF(F251="","",IF(G251="","",IFERROR(INDEX(E384:E428,MATCH(AE251,B384:B428,0)),G251&amp;""))),N("N6"))</f>
        <v/>
      </c>
      <c r="O251" s="138" t="str">
        <f>IF(1=1,IF(E251="","",O231),N("K26"))</f>
        <v/>
      </c>
      <c r="P251" s="139" t="str">
        <f>IF(1=1,IF(M251="","",IF(AND(ISNUMBER(M251),M251&lt;1,N251="kg"),MAX(1,ROUND(M251*1000,0)),IF(AND(ISNUMBER(M251),M251&lt;1,N251="L"),MAX(1,ROUND(M251*100,0)),ROUND(M251,3)))),N("O26"))</f>
        <v/>
      </c>
      <c r="Q251" s="140" t="str">
        <f>IF(1=1,IF(M251="","",IF(AND(ISNUMBER(M251),M251&lt;1,N251="kg"),"g",IF(AND(ISNUMBER(M251),M251&lt;1,N251="L"),"cl",N251))),N("P26"))</f>
        <v/>
      </c>
      <c r="R251" s="161" t="str">
        <f>IF(1=1,IF(E251="","",IF(F251="","A CONTROLER",IF(NOT(ISNUMBER(F251)),"TEXTE",IF(OR(L251="",L251&lt;=0),"COMMANDE PRINCIPALE INCOMPLETE",IF(G251="","UNITE MANQUANTE",IF(COUNTIF(B384:B428,AE251)=0,"UNITE A CONTROLER","OK")))))),N("Q9"))</f>
        <v/>
      </c>
      <c r="S251" s="105"/>
      <c r="T251" s="141">
        <f t="shared" si="17"/>
        <v>0</v>
      </c>
      <c r="U251" s="133" t="str">
        <f>IF(1=1,IF(E251="","",U231),N("S26"))</f>
        <v/>
      </c>
      <c r="V251" s="133" t="str">
        <f>IF(1=1,IF(E251="","",V231),N("T26"))</f>
        <v/>
      </c>
      <c r="W251" s="135" t="str">
        <f>IF(1=1,IF(OR(U251="",V251="",NOT(ISNUMBER(U251)),NOT(ISNUMBER(V251)),U251=0),"",V251/U251),N("U26"))</f>
        <v/>
      </c>
      <c r="X251" s="136" t="str">
        <f>IF(1=1,IF(OR(W251="",NOT(ISNUMBER(F251))),"",F251*W251*IFERROR(INDEX(D384:D428,MATCH(AE251,B384:B428,0)),1)),N("V7"))</f>
        <v/>
      </c>
      <c r="Y251" s="137" t="str">
        <f>IF(1=1,IF(F251="","",IF(G251="","",IFERROR(INDEX(E384:E428,MATCH(AE251,B384:B428,0)),G251&amp;""))),N("W6"))</f>
        <v/>
      </c>
      <c r="Z251" s="142" t="str">
        <f>IF(1=1,IF(X251="","",IF(AND(ISNUMBER(X251),X251&lt;1,Y251="kg"),MAX(1,ROUND(X251*1000,0)),IF(AND(ISNUMBER(X251),X251&lt;1,Y251="L"),MAX(1,ROUND(X251*100,0)),ROUND(X251,3)))),N("X26"))</f>
        <v/>
      </c>
      <c r="AA251" s="143" t="str">
        <f>IF(1=1,IF(X251="","",IF(AND(ISNUMBER(X251),X251&lt;1,Y251="kg"),"g",IF(AND(ISNUMBER(X251),X251&lt;1,Y251="L"),"cl",Y251))),N("Y26"))</f>
        <v/>
      </c>
      <c r="AB251" s="123" t="str">
        <f>IF(1=1,IF(E251="","",IF(F251="","A CONTROLER",IF(NOT(ISNUMBER(F251)),"TEXTE",IF(OR(W251="",W251&lt;=0),"COMMANDE COUVERTS INCOMPLETE",IF(G251="","UNITE MANQUANTE",IF(COUNTIF(B384:B428,AE251)=0,"UNITE A CONTROLER","OK")))))),N("Z6"))</f>
        <v/>
      </c>
      <c r="AD251" s="144" t="str">
        <f>IF(1=1,IF(E251="","",AD231),N("AB26"))</f>
        <v/>
      </c>
      <c r="AE251" s="125" t="str">
        <f>IF(1=1,IF(G251="","",UPPER(TRIM(SUBSTITUTE(SUBSTITUTE(G251&amp;"",CHAR(160)," ")," "," ")))),N("AC26"))</f>
        <v/>
      </c>
      <c r="AG251" s="5" t="s">
        <v>44</v>
      </c>
    </row>
    <row r="252" spans="1:33" ht="15.75" x14ac:dyDescent="0.25">
      <c r="A252" s="126" t="str">
        <f>IF(1=1,IF(E252="","",A231),N("A27"))</f>
        <v/>
      </c>
      <c r="B252" s="127" t="str">
        <f>IF(1=1,IF(E252="","",B231),N("B27"))</f>
        <v/>
      </c>
      <c r="C252" s="128"/>
      <c r="D252" s="129" t="str">
        <f>IF(ISBLANK(E252),"",LARGE(D231:D251,1)+1)</f>
        <v/>
      </c>
      <c r="E252" s="130"/>
      <c r="F252" s="131"/>
      <c r="G252" s="170"/>
      <c r="H252" s="105"/>
      <c r="I252" s="132" t="str">
        <f>IF(1=1,IF(E252="","",I231),N("H27"))</f>
        <v/>
      </c>
      <c r="J252" s="133" t="str">
        <f>IF(1=1,IF(E252="","",J231),N("I27"))</f>
        <v/>
      </c>
      <c r="K252" s="134" t="str">
        <f>IF(1=1,IF(E252="","",K231),N("J27"))</f>
        <v/>
      </c>
      <c r="L252" s="135" t="str">
        <f>IF(1=1,IF(OR(J252="",O252="",NOT(ISNUMBER(J252)),NOT(ISNUMBER(O252)),J252=0),"",O252/J252),N("L27"))</f>
        <v/>
      </c>
      <c r="M252" s="136" t="str">
        <f>IF(1=1,IF(OR(L252="",NOT(ISNUMBER(F252))),"",F252*L252*IFERROR(INDEX(D384:D428,MATCH(AE252,B384:B428,0)),1)),N("M13"))</f>
        <v/>
      </c>
      <c r="N252" s="137" t="str">
        <f>IF(1=1,IF(F252="","",IF(G252="","",IFERROR(INDEX(E384:E428,MATCH(AE252,B384:B428,0)),G252&amp;""))),N("N6"))</f>
        <v/>
      </c>
      <c r="O252" s="138" t="str">
        <f>IF(1=1,IF(E252="","",O231),N("K27"))</f>
        <v/>
      </c>
      <c r="P252" s="139" t="str">
        <f>IF(1=1,IF(M252="","",IF(AND(ISNUMBER(M252),M252&lt;1,N252="kg"),MAX(1,ROUND(M252*1000,0)),IF(AND(ISNUMBER(M252),M252&lt;1,N252="L"),MAX(1,ROUND(M252*100,0)),ROUND(M252,3)))),N("O27"))</f>
        <v/>
      </c>
      <c r="Q252" s="140" t="str">
        <f>IF(1=1,IF(M252="","",IF(AND(ISNUMBER(M252),M252&lt;1,N252="kg"),"g",IF(AND(ISNUMBER(M252),M252&lt;1,N252="L"),"cl",N252))),N("P27"))</f>
        <v/>
      </c>
      <c r="R252" s="161" t="str">
        <f>IF(1=1,IF(E252="","",IF(F252="","A CONTROLER",IF(NOT(ISNUMBER(F252)),"TEXTE",IF(OR(L252="",L252&lt;=0),"COMMANDE PRINCIPALE INCOMPLETE",IF(G252="","UNITE MANQUANTE",IF(COUNTIF(B384:B428,AE252)=0,"UNITE A CONTROLER","OK")))))),N("Q9"))</f>
        <v/>
      </c>
      <c r="S252" s="105"/>
      <c r="T252" s="141">
        <f t="shared" si="17"/>
        <v>0</v>
      </c>
      <c r="U252" s="133" t="str">
        <f>IF(1=1,IF(E252="","",U231),N("S27"))</f>
        <v/>
      </c>
      <c r="V252" s="133" t="str">
        <f>IF(1=1,IF(E252="","",V231),N("T27"))</f>
        <v/>
      </c>
      <c r="W252" s="135" t="str">
        <f>IF(1=1,IF(OR(U252="",V252="",NOT(ISNUMBER(U252)),NOT(ISNUMBER(V252)),U252=0),"",V252/U252),N("U27"))</f>
        <v/>
      </c>
      <c r="X252" s="136" t="str">
        <f>IF(1=1,IF(OR(W252="",NOT(ISNUMBER(F252))),"",F252*W252*IFERROR(INDEX(D384:D428,MATCH(AE252,B384:B428,0)),1)),N("V7"))</f>
        <v/>
      </c>
      <c r="Y252" s="137" t="str">
        <f>IF(1=1,IF(F252="","",IF(G252="","",IFERROR(INDEX(E384:E428,MATCH(AE252,B384:B428,0)),G252&amp;""))),N("W6"))</f>
        <v/>
      </c>
      <c r="Z252" s="142" t="str">
        <f>IF(1=1,IF(X252="","",IF(AND(ISNUMBER(X252),X252&lt;1,Y252="kg"),MAX(1,ROUND(X252*1000,0)),IF(AND(ISNUMBER(X252),X252&lt;1,Y252="L"),MAX(1,ROUND(X252*100,0)),ROUND(X252,3)))),N("X27"))</f>
        <v/>
      </c>
      <c r="AA252" s="143" t="str">
        <f>IF(1=1,IF(X252="","",IF(AND(ISNUMBER(X252),X252&lt;1,Y252="kg"),"g",IF(AND(ISNUMBER(X252),X252&lt;1,Y252="L"),"cl",Y252))),N("Y27"))</f>
        <v/>
      </c>
      <c r="AB252" s="123" t="str">
        <f>IF(1=1,IF(E252="","",IF(F252="","A CONTROLER",IF(NOT(ISNUMBER(F252)),"TEXTE",IF(OR(W252="",W252&lt;=0),"COMMANDE COUVERTS INCOMPLETE",IF(G252="","UNITE MANQUANTE",IF(COUNTIF(B384:B428,AE252)=0,"UNITE A CONTROLER","OK")))))),N("Z6"))</f>
        <v/>
      </c>
      <c r="AD252" s="144" t="str">
        <f>IF(1=1,IF(E252="","",AD231),N("AB27"))</f>
        <v/>
      </c>
      <c r="AE252" s="125" t="str">
        <f>IF(1=1,IF(G252="","",UPPER(TRIM(SUBSTITUTE(SUBSTITUTE(G252&amp;"",CHAR(160)," ")," "," ")))),N("AC27"))</f>
        <v/>
      </c>
      <c r="AG252" s="5" t="s">
        <v>45</v>
      </c>
    </row>
    <row r="253" spans="1:33" ht="15.75" x14ac:dyDescent="0.25">
      <c r="A253" s="126" t="str">
        <f>IF(1=1,IF(E253="","",A231),N("A28"))</f>
        <v/>
      </c>
      <c r="B253" s="127" t="str">
        <f>IF(1=1,IF(E253="","",B231),N("B28"))</f>
        <v/>
      </c>
      <c r="C253" s="128"/>
      <c r="D253" s="129" t="str">
        <f>IF(ISBLANK(E253),"",LARGE(D231:D252,1)+1)</f>
        <v/>
      </c>
      <c r="E253" s="130"/>
      <c r="F253" s="131"/>
      <c r="G253" s="170"/>
      <c r="H253" s="105"/>
      <c r="I253" s="132" t="str">
        <f>IF(1=1,IF(E253="","",I231),N("H28"))</f>
        <v/>
      </c>
      <c r="J253" s="133" t="str">
        <f>IF(1=1,IF(E253="","",J231),N("I28"))</f>
        <v/>
      </c>
      <c r="K253" s="134" t="str">
        <f>IF(1=1,IF(E253="","",K231),N("J28"))</f>
        <v/>
      </c>
      <c r="L253" s="135" t="str">
        <f>IF(1=1,IF(OR(J253="",O253="",NOT(ISNUMBER(J253)),NOT(ISNUMBER(O253)),J253=0),"",O253/J253),N("L28"))</f>
        <v/>
      </c>
      <c r="M253" s="136" t="str">
        <f>IF(1=1,IF(OR(L253="",NOT(ISNUMBER(F253))),"",F253*L253*IFERROR(INDEX(D384:D428,MATCH(AE253,B384:B428,0)),1)),N("M13"))</f>
        <v/>
      </c>
      <c r="N253" s="137" t="str">
        <f>IF(1=1,IF(F253="","",IF(G253="","",IFERROR(INDEX(E384:E428,MATCH(AE253,B384:B428,0)),G253&amp;""))),N("N6"))</f>
        <v/>
      </c>
      <c r="O253" s="138" t="str">
        <f>IF(1=1,IF(E253="","",O231),N("K28"))</f>
        <v/>
      </c>
      <c r="P253" s="139" t="str">
        <f>IF(1=1,IF(M253="","",IF(AND(ISNUMBER(M253),M253&lt;1,N253="kg"),MAX(1,ROUND(M253*1000,0)),IF(AND(ISNUMBER(M253),M253&lt;1,N253="L"),MAX(1,ROUND(M253*100,0)),ROUND(M253,3)))),N("O28"))</f>
        <v/>
      </c>
      <c r="Q253" s="140" t="str">
        <f>IF(1=1,IF(M253="","",IF(AND(ISNUMBER(M253),M253&lt;1,N253="kg"),"g",IF(AND(ISNUMBER(M253),M253&lt;1,N253="L"),"cl",N253))),N("P28"))</f>
        <v/>
      </c>
      <c r="R253" s="161" t="str">
        <f>IF(1=1,IF(E253="","",IF(F253="","A CONTROLER",IF(NOT(ISNUMBER(F253)),"TEXTE",IF(OR(L253="",L253&lt;=0),"COMMANDE PRINCIPALE INCOMPLETE",IF(G253="","UNITE MANQUANTE",IF(COUNTIF(B384:B428,AE253)=0,"UNITE A CONTROLER","OK")))))),N("Q9"))</f>
        <v/>
      </c>
      <c r="S253" s="105"/>
      <c r="T253" s="141">
        <f t="shared" si="17"/>
        <v>0</v>
      </c>
      <c r="U253" s="133" t="str">
        <f>IF(1=1,IF(E253="","",U231),N("S28"))</f>
        <v/>
      </c>
      <c r="V253" s="133" t="str">
        <f>IF(1=1,IF(E253="","",V231),N("T28"))</f>
        <v/>
      </c>
      <c r="W253" s="135" t="str">
        <f>IF(1=1,IF(OR(U253="",V253="",NOT(ISNUMBER(U253)),NOT(ISNUMBER(V253)),U253=0),"",V253/U253),N("U28"))</f>
        <v/>
      </c>
      <c r="X253" s="136" t="str">
        <f>IF(1=1,IF(OR(W253="",NOT(ISNUMBER(F253))),"",F253*W253*IFERROR(INDEX(D384:D428,MATCH(AE253,B384:B428,0)),1)),N("V7"))</f>
        <v/>
      </c>
      <c r="Y253" s="137" t="str">
        <f>IF(1=1,IF(F253="","",IF(G253="","",IFERROR(INDEX(E384:E428,MATCH(AE253,B384:B428,0)),G253&amp;""))),N("W6"))</f>
        <v/>
      </c>
      <c r="Z253" s="142" t="str">
        <f>IF(1=1,IF(X253="","",IF(AND(ISNUMBER(X253),X253&lt;1,Y253="kg"),MAX(1,ROUND(X253*1000,0)),IF(AND(ISNUMBER(X253),X253&lt;1,Y253="L"),MAX(1,ROUND(X253*100,0)),ROUND(X253,3)))),N("X28"))</f>
        <v/>
      </c>
      <c r="AA253" s="143" t="str">
        <f>IF(1=1,IF(X253="","",IF(AND(ISNUMBER(X253),X253&lt;1,Y253="kg"),"g",IF(AND(ISNUMBER(X253),X253&lt;1,Y253="L"),"cl",Y253))),N("Y28"))</f>
        <v/>
      </c>
      <c r="AB253" s="123" t="str">
        <f>IF(1=1,IF(E253="","",IF(F253="","A CONTROLER",IF(NOT(ISNUMBER(F253)),"TEXTE",IF(OR(W253="",W253&lt;=0),"COMMANDE COUVERTS INCOMPLETE",IF(G253="","UNITE MANQUANTE",IF(COUNTIF(B384:B428,AE253)=0,"UNITE A CONTROLER","OK")))))),N("Z6"))</f>
        <v/>
      </c>
      <c r="AD253" s="144" t="str">
        <f>IF(1=1,IF(E253="","",AD231),N("AB28"))</f>
        <v/>
      </c>
      <c r="AE253" s="125" t="str">
        <f>IF(1=1,IF(G253="","",UPPER(TRIM(SUBSTITUTE(SUBSTITUTE(G253&amp;"",CHAR(160)," ")," "," ")))),N("AC28"))</f>
        <v/>
      </c>
      <c r="AG253" s="5" t="s">
        <v>46</v>
      </c>
    </row>
    <row r="254" spans="1:33" ht="15.75" x14ac:dyDescent="0.25">
      <c r="A254" s="126" t="str">
        <f>IF(1=1,IF(E254="","",A231),N("A29"))</f>
        <v/>
      </c>
      <c r="B254" s="127" t="str">
        <f>IF(1=1,IF(E254="","",B231),N("B29"))</f>
        <v/>
      </c>
      <c r="C254" s="128"/>
      <c r="D254" s="129" t="str">
        <f>IF(ISBLANK(E254),"",LARGE(D231:D253,1)+1)</f>
        <v/>
      </c>
      <c r="E254" s="130"/>
      <c r="F254" s="131"/>
      <c r="G254" s="170"/>
      <c r="H254" s="105"/>
      <c r="I254" s="132" t="str">
        <f>IF(1=1,IF(E254="","",I231),N("H29"))</f>
        <v/>
      </c>
      <c r="J254" s="133" t="str">
        <f>IF(1=1,IF(E254="","",J231),N("I29"))</f>
        <v/>
      </c>
      <c r="K254" s="134" t="str">
        <f>IF(1=1,IF(E254="","",K231),N("J29"))</f>
        <v/>
      </c>
      <c r="L254" s="135" t="str">
        <f>IF(1=1,IF(OR(J254="",O254="",NOT(ISNUMBER(J254)),NOT(ISNUMBER(O254)),J254=0),"",O254/J254),N("L29"))</f>
        <v/>
      </c>
      <c r="M254" s="136" t="str">
        <f>IF(1=1,IF(OR(L254="",NOT(ISNUMBER(F254))),"",F254*L254*IFERROR(INDEX(D384:D428,MATCH(AE254,B384:B428,0)),1)),N("M13"))</f>
        <v/>
      </c>
      <c r="N254" s="137" t="str">
        <f>IF(1=1,IF(F254="","",IF(G254="","",IFERROR(INDEX(E384:E428,MATCH(AE254,B384:B428,0)),G254&amp;""))),N("N6"))</f>
        <v/>
      </c>
      <c r="O254" s="138" t="str">
        <f>IF(1=1,IF(E254="","",O231),N("K29"))</f>
        <v/>
      </c>
      <c r="P254" s="139" t="str">
        <f>IF(1=1,IF(M254="","",IF(AND(ISNUMBER(M254),M254&lt;1,N254="kg"),MAX(1,ROUND(M254*1000,0)),IF(AND(ISNUMBER(M254),M254&lt;1,N254="L"),MAX(1,ROUND(M254*100,0)),ROUND(M254,3)))),N("O29"))</f>
        <v/>
      </c>
      <c r="Q254" s="140" t="str">
        <f>IF(1=1,IF(M254="","",IF(AND(ISNUMBER(M254),M254&lt;1,N254="kg"),"g",IF(AND(ISNUMBER(M254),M254&lt;1,N254="L"),"cl",N254))),N("P29"))</f>
        <v/>
      </c>
      <c r="R254" s="161" t="str">
        <f>IF(1=1,IF(E254="","",IF(F254="","A CONTROLER",IF(NOT(ISNUMBER(F254)),"TEXTE",IF(OR(L254="",L254&lt;=0),"COMMANDE PRINCIPALE INCOMPLETE",IF(G254="","UNITE MANQUANTE",IF(COUNTIF(B384:B428,AE254)=0,"UNITE A CONTROLER","OK")))))),N("Q9"))</f>
        <v/>
      </c>
      <c r="S254" s="105"/>
      <c r="T254" s="141">
        <f t="shared" si="17"/>
        <v>0</v>
      </c>
      <c r="U254" s="133" t="str">
        <f>IF(1=1,IF(E254="","",U231),N("S29"))</f>
        <v/>
      </c>
      <c r="V254" s="133" t="str">
        <f>IF(1=1,IF(E254="","",V231),N("T29"))</f>
        <v/>
      </c>
      <c r="W254" s="135" t="str">
        <f>IF(1=1,IF(OR(U254="",V254="",NOT(ISNUMBER(U254)),NOT(ISNUMBER(V254)),U254=0),"",V254/U254),N("U29"))</f>
        <v/>
      </c>
      <c r="X254" s="136" t="str">
        <f>IF(1=1,IF(OR(W254="",NOT(ISNUMBER(F254))),"",F254*W254*IFERROR(INDEX(D384:D428,MATCH(AE254,B384:B428,0)),1)),N("V7"))</f>
        <v/>
      </c>
      <c r="Y254" s="137" t="str">
        <f>IF(1=1,IF(F254="","",IF(G254="","",IFERROR(INDEX(E384:E428,MATCH(AE254,B384:B428,0)),G254&amp;""))),N("W6"))</f>
        <v/>
      </c>
      <c r="Z254" s="142" t="str">
        <f>IF(1=1,IF(X254="","",IF(AND(ISNUMBER(X254),X254&lt;1,Y254="kg"),MAX(1,ROUND(X254*1000,0)),IF(AND(ISNUMBER(X254),X254&lt;1,Y254="L"),MAX(1,ROUND(X254*100,0)),ROUND(X254,3)))),N("X29"))</f>
        <v/>
      </c>
      <c r="AA254" s="143" t="str">
        <f>IF(1=1,IF(X254="","",IF(AND(ISNUMBER(X254),X254&lt;1,Y254="kg"),"g",IF(AND(ISNUMBER(X254),X254&lt;1,Y254="L"),"cl",Y254))),N("Y29"))</f>
        <v/>
      </c>
      <c r="AB254" s="123" t="str">
        <f>IF(1=1,IF(E254="","",IF(F254="","A CONTROLER",IF(NOT(ISNUMBER(F254)),"TEXTE",IF(OR(W254="",W254&lt;=0),"COMMANDE COUVERTS INCOMPLETE",IF(G254="","UNITE MANQUANTE",IF(COUNTIF(B384:B428,AE254)=0,"UNITE A CONTROLER","OK")))))),N("Z6"))</f>
        <v/>
      </c>
      <c r="AD254" s="144" t="str">
        <f>IF(1=1,IF(E254="","",AD231),N("AB29"))</f>
        <v/>
      </c>
      <c r="AE254" s="125" t="str">
        <f>IF(1=1,IF(G254="","",UPPER(TRIM(SUBSTITUTE(SUBSTITUTE(G254&amp;"",CHAR(160)," ")," "," ")))),N("AC29"))</f>
        <v/>
      </c>
      <c r="AG254" s="5" t="s">
        <v>47</v>
      </c>
    </row>
    <row r="255" spans="1:33" ht="15.75" x14ac:dyDescent="0.25">
      <c r="A255" s="126" t="str">
        <f>IF(1=1,IF(E255="","",A231),N("A30"))</f>
        <v/>
      </c>
      <c r="B255" s="127" t="str">
        <f>IF(1=1,IF(E255="","",B231),N("B30"))</f>
        <v/>
      </c>
      <c r="C255" s="128"/>
      <c r="D255" s="129" t="str">
        <f>IF(ISBLANK(E255),"",LARGE(D231:D254,1)+1)</f>
        <v/>
      </c>
      <c r="E255" s="130"/>
      <c r="F255" s="131"/>
      <c r="G255" s="170"/>
      <c r="H255" s="105"/>
      <c r="I255" s="132" t="str">
        <f>IF(1=1,IF(E255="","",I231),N("H30"))</f>
        <v/>
      </c>
      <c r="J255" s="133" t="str">
        <f>IF(1=1,IF(E255="","",J231),N("I30"))</f>
        <v/>
      </c>
      <c r="K255" s="134" t="str">
        <f>IF(1=1,IF(E255="","",K231),N("J30"))</f>
        <v/>
      </c>
      <c r="L255" s="135" t="str">
        <f>IF(1=1,IF(OR(J255="",O255="",NOT(ISNUMBER(J255)),NOT(ISNUMBER(O255)),J255=0),"",O255/J255),N("L30"))</f>
        <v/>
      </c>
      <c r="M255" s="136" t="str">
        <f>IF(1=1,IF(OR(L255="",NOT(ISNUMBER(F255))),"",F255*L255*IFERROR(INDEX(D384:D428,MATCH(AE255,B384:B428,0)),1)),N("M13"))</f>
        <v/>
      </c>
      <c r="N255" s="137" t="str">
        <f>IF(1=1,IF(F255="","",IF(G255="","",IFERROR(INDEX(E384:E428,MATCH(AE255,B384:B428,0)),G255&amp;""))),N("N6"))</f>
        <v/>
      </c>
      <c r="O255" s="138" t="str">
        <f>IF(1=1,IF(E255="","",O231),N("K30"))</f>
        <v/>
      </c>
      <c r="P255" s="139" t="str">
        <f>IF(1=1,IF(M255="","",IF(AND(ISNUMBER(M255),M255&lt;1,N255="kg"),MAX(1,ROUND(M255*1000,0)),IF(AND(ISNUMBER(M255),M255&lt;1,N255="L"),MAX(1,ROUND(M255*100,0)),ROUND(M255,3)))),N("O30"))</f>
        <v/>
      </c>
      <c r="Q255" s="140" t="str">
        <f>IF(1=1,IF(M255="","",IF(AND(ISNUMBER(M255),M255&lt;1,N255="kg"),"g",IF(AND(ISNUMBER(M255),M255&lt;1,N255="L"),"cl",N255))),N("P30"))</f>
        <v/>
      </c>
      <c r="R255" s="161" t="str">
        <f>IF(1=1,IF(E255="","",IF(F255="","A CONTROLER",IF(NOT(ISNUMBER(F255)),"TEXTE",IF(OR(L255="",L255&lt;=0),"COMMANDE PRINCIPALE INCOMPLETE",IF(G255="","UNITE MANQUANTE",IF(COUNTIF(B384:B428,AE255)=0,"UNITE A CONTROLER","OK")))))),N("Q9"))</f>
        <v/>
      </c>
      <c r="S255" s="105"/>
      <c r="T255" s="141">
        <f t="shared" si="17"/>
        <v>0</v>
      </c>
      <c r="U255" s="133" t="str">
        <f>IF(1=1,IF(E255="","",U231),N("S30"))</f>
        <v/>
      </c>
      <c r="V255" s="133" t="str">
        <f>IF(1=1,IF(E255="","",V231),N("T30"))</f>
        <v/>
      </c>
      <c r="W255" s="135" t="str">
        <f>IF(1=1,IF(OR(U255="",V255="",NOT(ISNUMBER(U255)),NOT(ISNUMBER(V255)),U255=0),"",V255/U255),N("U30"))</f>
        <v/>
      </c>
      <c r="X255" s="136" t="str">
        <f>IF(1=1,IF(OR(W255="",NOT(ISNUMBER(F255))),"",F255*W255*IFERROR(INDEX(D384:D428,MATCH(AE255,B384:B428,0)),1)),N("V7"))</f>
        <v/>
      </c>
      <c r="Y255" s="137" t="str">
        <f>IF(1=1,IF(F255="","",IF(G255="","",IFERROR(INDEX(E384:E428,MATCH(AE255,B384:B428,0)),G255&amp;""))),N("W6"))</f>
        <v/>
      </c>
      <c r="Z255" s="142" t="str">
        <f>IF(1=1,IF(X255="","",IF(AND(ISNUMBER(X255),X255&lt;1,Y255="kg"),MAX(1,ROUND(X255*1000,0)),IF(AND(ISNUMBER(X255),X255&lt;1,Y255="L"),MAX(1,ROUND(X255*100,0)),ROUND(X255,3)))),N("X30"))</f>
        <v/>
      </c>
      <c r="AA255" s="143" t="str">
        <f>IF(1=1,IF(X255="","",IF(AND(ISNUMBER(X255),X255&lt;1,Y255="kg"),"g",IF(AND(ISNUMBER(X255),X255&lt;1,Y255="L"),"cl",Y255))),N("Y30"))</f>
        <v/>
      </c>
      <c r="AB255" s="123" t="str">
        <f>IF(1=1,IF(E255="","",IF(F255="","A CONTROLER",IF(NOT(ISNUMBER(F255)),"TEXTE",IF(OR(W255="",W255&lt;=0),"COMMANDE COUVERTS INCOMPLETE",IF(G255="","UNITE MANQUANTE",IF(COUNTIF(B384:B428,AE255)=0,"UNITE A CONTROLER","OK")))))),N("Z6"))</f>
        <v/>
      </c>
      <c r="AD255" s="144" t="str">
        <f>IF(1=1,IF(E255="","",AD231),N("AB30"))</f>
        <v/>
      </c>
      <c r="AE255" s="125" t="str">
        <f>IF(1=1,IF(G255="","",UPPER(TRIM(SUBSTITUTE(SUBSTITUTE(G255&amp;"",CHAR(160)," ")," "," ")))),N("AC30"))</f>
        <v/>
      </c>
      <c r="AG255" s="5" t="s">
        <v>48</v>
      </c>
    </row>
    <row r="256" spans="1:33" ht="15.75" x14ac:dyDescent="0.25">
      <c r="A256" s="126" t="str">
        <f>IF(1=1,IF(E256="","",A231),N("A31"))</f>
        <v/>
      </c>
      <c r="B256" s="127" t="str">
        <f>IF(1=1,IF(E256="","",B231),N("B31"))</f>
        <v/>
      </c>
      <c r="C256" s="128"/>
      <c r="D256" s="129" t="str">
        <f>IF(ISBLANK(E256),"",LARGE(D231:D255,1)+1)</f>
        <v/>
      </c>
      <c r="E256" s="130"/>
      <c r="F256" s="131"/>
      <c r="G256" s="170"/>
      <c r="H256" s="105"/>
      <c r="I256" s="132" t="str">
        <f>IF(1=1,IF(E256="","",I231),N("H31"))</f>
        <v/>
      </c>
      <c r="J256" s="133" t="str">
        <f>IF(1=1,IF(E256="","",J231),N("I31"))</f>
        <v/>
      </c>
      <c r="K256" s="134" t="str">
        <f>IF(1=1,IF(E256="","",K231),N("J31"))</f>
        <v/>
      </c>
      <c r="L256" s="135" t="str">
        <f>IF(1=1,IF(OR(J256="",O256="",NOT(ISNUMBER(J256)),NOT(ISNUMBER(O256)),J256=0),"",O256/J256),N("L31"))</f>
        <v/>
      </c>
      <c r="M256" s="136" t="str">
        <f>IF(1=1,IF(OR(L256="",NOT(ISNUMBER(F256))),"",F256*L256*IFERROR(INDEX(D384:D428,MATCH(AE256,B384:B428,0)),1)),N("M13"))</f>
        <v/>
      </c>
      <c r="N256" s="137" t="str">
        <f>IF(1=1,IF(F256="","",IF(G256="","",IFERROR(INDEX(E384:E428,MATCH(AE256,B384:B428,0)),G256&amp;""))),N("N6"))</f>
        <v/>
      </c>
      <c r="O256" s="138" t="str">
        <f>IF(1=1,IF(E256="","",O231),N("K31"))</f>
        <v/>
      </c>
      <c r="P256" s="139" t="str">
        <f>IF(1=1,IF(M256="","",IF(AND(ISNUMBER(M256),M256&lt;1,N256="kg"),MAX(1,ROUND(M256*1000,0)),IF(AND(ISNUMBER(M256),M256&lt;1,N256="L"),MAX(1,ROUND(M256*100,0)),ROUND(M256,3)))),N("O31"))</f>
        <v/>
      </c>
      <c r="Q256" s="140" t="str">
        <f>IF(1=1,IF(M256="","",IF(AND(ISNUMBER(M256),M256&lt;1,N256="kg"),"g",IF(AND(ISNUMBER(M256),M256&lt;1,N256="L"),"cl",N256))),N("P31"))</f>
        <v/>
      </c>
      <c r="R256" s="161" t="str">
        <f>IF(1=1,IF(E256="","",IF(F256="","A CONTROLER",IF(NOT(ISNUMBER(F256)),"TEXTE",IF(OR(L256="",L256&lt;=0),"COMMANDE PRINCIPALE INCOMPLETE",IF(G256="","UNITE MANQUANTE",IF(COUNTIF(B384:B428,AE256)=0,"UNITE A CONTROLER","OK")))))),N("Q9"))</f>
        <v/>
      </c>
      <c r="S256" s="105"/>
      <c r="T256" s="141">
        <f t="shared" si="17"/>
        <v>0</v>
      </c>
      <c r="U256" s="133" t="str">
        <f>IF(1=1,IF(E256="","",U231),N("S31"))</f>
        <v/>
      </c>
      <c r="V256" s="133" t="str">
        <f>IF(1=1,IF(E256="","",V231),N("T31"))</f>
        <v/>
      </c>
      <c r="W256" s="135" t="str">
        <f>IF(1=1,IF(OR(U256="",V256="",NOT(ISNUMBER(U256)),NOT(ISNUMBER(V256)),U256=0),"",V256/U256),N("U31"))</f>
        <v/>
      </c>
      <c r="X256" s="136" t="str">
        <f>IF(1=1,IF(OR(W256="",NOT(ISNUMBER(F256))),"",F256*W256*IFERROR(INDEX(D384:D428,MATCH(AE256,B384:B428,0)),1)),N("V7"))</f>
        <v/>
      </c>
      <c r="Y256" s="137" t="str">
        <f>IF(1=1,IF(F256="","",IF(G256="","",IFERROR(INDEX(E384:E428,MATCH(AE256,B384:B428,0)),G256&amp;""))),N("W6"))</f>
        <v/>
      </c>
      <c r="Z256" s="142" t="str">
        <f>IF(1=1,IF(X256="","",IF(AND(ISNUMBER(X256),X256&lt;1,Y256="kg"),MAX(1,ROUND(X256*1000,0)),IF(AND(ISNUMBER(X256),X256&lt;1,Y256="L"),MAX(1,ROUND(X256*100,0)),ROUND(X256,3)))),N("X31"))</f>
        <v/>
      </c>
      <c r="AA256" s="143" t="str">
        <f>IF(1=1,IF(X256="","",IF(AND(ISNUMBER(X256),X256&lt;1,Y256="kg"),"g",IF(AND(ISNUMBER(X256),X256&lt;1,Y256="L"),"cl",Y256))),N("Y31"))</f>
        <v/>
      </c>
      <c r="AB256" s="123" t="str">
        <f>IF(1=1,IF(E256="","",IF(F256="","A CONTROLER",IF(NOT(ISNUMBER(F256)),"TEXTE",IF(OR(W256="",W256&lt;=0),"COMMANDE COUVERTS INCOMPLETE",IF(G256="","UNITE MANQUANTE",IF(COUNTIF(B384:B428,AE256)=0,"UNITE A CONTROLER","OK")))))),N("Z6"))</f>
        <v/>
      </c>
      <c r="AD256" s="144" t="str">
        <f>IF(1=1,IF(E256="","",AD231),N("AB31"))</f>
        <v/>
      </c>
      <c r="AE256" s="125" t="str">
        <f>IF(1=1,IF(G256="","",UPPER(TRIM(SUBSTITUTE(SUBSTITUTE(G256&amp;"",CHAR(160)," ")," "," ")))),N("AC31"))</f>
        <v/>
      </c>
      <c r="AG256" s="5" t="s">
        <v>49</v>
      </c>
    </row>
    <row r="257" spans="1:33" ht="15.75" x14ac:dyDescent="0.25">
      <c r="A257" s="126" t="str">
        <f>IF(1=1,IF(E257="","",A231),N("A32"))</f>
        <v/>
      </c>
      <c r="B257" s="127" t="str">
        <f>IF(1=1,IF(E257="","",B231),N("B32"))</f>
        <v/>
      </c>
      <c r="C257" s="128"/>
      <c r="D257" s="129" t="str">
        <f>IF(ISBLANK(E257),"",LARGE(D231:D256,1)+1)</f>
        <v/>
      </c>
      <c r="E257" s="130"/>
      <c r="F257" s="131"/>
      <c r="G257" s="170"/>
      <c r="H257" s="105"/>
      <c r="I257" s="132" t="str">
        <f>IF(1=1,IF(E257="","",I231),N("H32"))</f>
        <v/>
      </c>
      <c r="J257" s="133" t="str">
        <f>IF(1=1,IF(E257="","",J231),N("I32"))</f>
        <v/>
      </c>
      <c r="K257" s="134" t="str">
        <f>IF(1=1,IF(E257="","",K231),N("J32"))</f>
        <v/>
      </c>
      <c r="L257" s="135" t="str">
        <f>IF(1=1,IF(OR(J257="",O257="",NOT(ISNUMBER(J257)),NOT(ISNUMBER(O257)),J257=0),"",O257/J257),N("L32"))</f>
        <v/>
      </c>
      <c r="M257" s="136" t="str">
        <f>IF(1=1,IF(OR(L257="",NOT(ISNUMBER(F257))),"",F257*L257*IFERROR(INDEX(D384:D428,MATCH(AE257,B384:B428,0)),1)),N("M13"))</f>
        <v/>
      </c>
      <c r="N257" s="137" t="str">
        <f>IF(1=1,IF(F257="","",IF(G257="","",IFERROR(INDEX(E384:E428,MATCH(AE257,B384:B428,0)),G257&amp;""))),N("N6"))</f>
        <v/>
      </c>
      <c r="O257" s="138" t="str">
        <f>IF(1=1,IF(E257="","",O231),N("K32"))</f>
        <v/>
      </c>
      <c r="P257" s="139" t="str">
        <f>IF(1=1,IF(M257="","",IF(AND(ISNUMBER(M257),M257&lt;1,N257="kg"),MAX(1,ROUND(M257*1000,0)),IF(AND(ISNUMBER(M257),M257&lt;1,N257="L"),MAX(1,ROUND(M257*100,0)),ROUND(M257,3)))),N("O32"))</f>
        <v/>
      </c>
      <c r="Q257" s="140" t="str">
        <f>IF(1=1,IF(M257="","",IF(AND(ISNUMBER(M257),M257&lt;1,N257="kg"),"g",IF(AND(ISNUMBER(M257),M257&lt;1,N257="L"),"cl",N257))),N("P32"))</f>
        <v/>
      </c>
      <c r="R257" s="161" t="str">
        <f>IF(1=1,IF(E257="","",IF(F257="","A CONTROLER",IF(NOT(ISNUMBER(F257)),"TEXTE",IF(OR(L257="",L257&lt;=0),"COMMANDE PRINCIPALE INCOMPLETE",IF(G257="","UNITE MANQUANTE",IF(COUNTIF(B384:B428,AE257)=0,"UNITE A CONTROLER","OK")))))),N("Q9"))</f>
        <v/>
      </c>
      <c r="S257" s="105"/>
      <c r="T257" s="141">
        <f t="shared" si="17"/>
        <v>0</v>
      </c>
      <c r="U257" s="133" t="str">
        <f>IF(1=1,IF(E257="","",U231),N("S32"))</f>
        <v/>
      </c>
      <c r="V257" s="133" t="str">
        <f>IF(1=1,IF(E257="","",V231),N("T32"))</f>
        <v/>
      </c>
      <c r="W257" s="135" t="str">
        <f>IF(1=1,IF(OR(U257="",V257="",NOT(ISNUMBER(U257)),NOT(ISNUMBER(V257)),U257=0),"",V257/U257),N("U32"))</f>
        <v/>
      </c>
      <c r="X257" s="136" t="str">
        <f>IF(1=1,IF(OR(W257="",NOT(ISNUMBER(F257))),"",F257*W257*IFERROR(INDEX(D384:D428,MATCH(AE257,B384:B428,0)),1)),N("V7"))</f>
        <v/>
      </c>
      <c r="Y257" s="137" t="str">
        <f>IF(1=1,IF(F257="","",IF(G257="","",IFERROR(INDEX(E384:E428,MATCH(AE257,B384:B428,0)),G257&amp;""))),N("W6"))</f>
        <v/>
      </c>
      <c r="Z257" s="142" t="str">
        <f>IF(1=1,IF(X257="","",IF(AND(ISNUMBER(X257),X257&lt;1,Y257="kg"),MAX(1,ROUND(X257*1000,0)),IF(AND(ISNUMBER(X257),X257&lt;1,Y257="L"),MAX(1,ROUND(X257*100,0)),ROUND(X257,3)))),N("X32"))</f>
        <v/>
      </c>
      <c r="AA257" s="143" t="str">
        <f>IF(1=1,IF(X257="","",IF(AND(ISNUMBER(X257),X257&lt;1,Y257="kg"),"g",IF(AND(ISNUMBER(X257),X257&lt;1,Y257="L"),"cl",Y257))),N("Y32"))</f>
        <v/>
      </c>
      <c r="AB257" s="123" t="str">
        <f>IF(1=1,IF(E257="","",IF(F257="","A CONTROLER",IF(NOT(ISNUMBER(F257)),"TEXTE",IF(OR(W257="",W257&lt;=0),"COMMANDE COUVERTS INCOMPLETE",IF(G257="","UNITE MANQUANTE",IF(COUNTIF(B384:B428,AE257)=0,"UNITE A CONTROLER","OK")))))),N("Z6"))</f>
        <v/>
      </c>
      <c r="AD257" s="144" t="str">
        <f>IF(1=1,IF(E257="","",AD231),N("AB32"))</f>
        <v/>
      </c>
      <c r="AE257" s="125" t="str">
        <f>IF(1=1,IF(G257="","",UPPER(TRIM(SUBSTITUTE(SUBSTITUTE(G257&amp;"",CHAR(160)," ")," "," ")))),N("AC32"))</f>
        <v/>
      </c>
      <c r="AG257" s="5" t="s">
        <v>50</v>
      </c>
    </row>
    <row r="258" spans="1:33" ht="15.75" x14ac:dyDescent="0.25">
      <c r="A258" s="126" t="str">
        <f>IF(1=1,IF(E258="","",A231),N("A33"))</f>
        <v/>
      </c>
      <c r="B258" s="127" t="str">
        <f>IF(1=1,IF(E258="","",B231),N("B33"))</f>
        <v/>
      </c>
      <c r="C258" s="128"/>
      <c r="D258" s="129" t="str">
        <f>IF(ISBLANK(E258),"",LARGE(D231:D257,1)+1)</f>
        <v/>
      </c>
      <c r="E258" s="130"/>
      <c r="F258" s="131"/>
      <c r="G258" s="170"/>
      <c r="H258" s="105"/>
      <c r="I258" s="132" t="str">
        <f>IF(1=1,IF(E258="","",I231),N("H33"))</f>
        <v/>
      </c>
      <c r="J258" s="133" t="str">
        <f>IF(1=1,IF(E258="","",J231),N("I33"))</f>
        <v/>
      </c>
      <c r="K258" s="134" t="str">
        <f>IF(1=1,IF(E258="","",K231),N("J33"))</f>
        <v/>
      </c>
      <c r="L258" s="135" t="str">
        <f>IF(1=1,IF(OR(J258="",O258="",NOT(ISNUMBER(J258)),NOT(ISNUMBER(O258)),J258=0),"",O258/J258),N("L33"))</f>
        <v/>
      </c>
      <c r="M258" s="136" t="str">
        <f>IF(1=1,IF(OR(L258="",NOT(ISNUMBER(F258))),"",F258*L258*IFERROR(INDEX(D384:D428,MATCH(AE258,B384:B428,0)),1)),N("M13"))</f>
        <v/>
      </c>
      <c r="N258" s="137" t="str">
        <f>IF(1=1,IF(F258="","",IF(G258="","",IFERROR(INDEX(E384:E428,MATCH(AE258,B384:B428,0)),G258&amp;""))),N("N6"))</f>
        <v/>
      </c>
      <c r="O258" s="138" t="str">
        <f>IF(1=1,IF(E258="","",O231),N("K33"))</f>
        <v/>
      </c>
      <c r="P258" s="139" t="str">
        <f>IF(1=1,IF(M258="","",IF(AND(ISNUMBER(M258),M258&lt;1,N258="kg"),MAX(1,ROUND(M258*1000,0)),IF(AND(ISNUMBER(M258),M258&lt;1,N258="L"),MAX(1,ROUND(M258*100,0)),ROUND(M258,3)))),N("O33"))</f>
        <v/>
      </c>
      <c r="Q258" s="140" t="str">
        <f>IF(1=1,IF(M258="","",IF(AND(ISNUMBER(M258),M258&lt;1,N258="kg"),"g",IF(AND(ISNUMBER(M258),M258&lt;1,N258="L"),"cl",N258))),N("P33"))</f>
        <v/>
      </c>
      <c r="R258" s="161" t="str">
        <f>IF(1=1,IF(E258="","",IF(F258="","A CONTROLER",IF(NOT(ISNUMBER(F258)),"TEXTE",IF(OR(L258="",L258&lt;=0),"COMMANDE PRINCIPALE INCOMPLETE",IF(G258="","UNITE MANQUANTE",IF(COUNTIF(B384:B428,AE258)=0,"UNITE A CONTROLER","OK")))))),N("Q9"))</f>
        <v/>
      </c>
      <c r="S258" s="105"/>
      <c r="T258" s="141">
        <f t="shared" si="17"/>
        <v>0</v>
      </c>
      <c r="U258" s="133" t="str">
        <f>IF(1=1,IF(E258="","",U231),N("S33"))</f>
        <v/>
      </c>
      <c r="V258" s="133" t="str">
        <f>IF(1=1,IF(E258="","",V231),N("T33"))</f>
        <v/>
      </c>
      <c r="W258" s="135" t="str">
        <f>IF(1=1,IF(OR(U258="",V258="",NOT(ISNUMBER(U258)),NOT(ISNUMBER(V258)),U258=0),"",V258/U258),N("U33"))</f>
        <v/>
      </c>
      <c r="X258" s="136" t="str">
        <f>IF(1=1,IF(OR(W258="",NOT(ISNUMBER(F258))),"",F258*W258*IFERROR(INDEX(D384:D428,MATCH(AE258,B384:B428,0)),1)),N("V7"))</f>
        <v/>
      </c>
      <c r="Y258" s="137" t="str">
        <f>IF(1=1,IF(F258="","",IF(G258="","",IFERROR(INDEX(E384:E428,MATCH(AE258,B384:B428,0)),G258&amp;""))),N("W6"))</f>
        <v/>
      </c>
      <c r="Z258" s="142" t="str">
        <f>IF(1=1,IF(X258="","",IF(AND(ISNUMBER(X258),X258&lt;1,Y258="kg"),MAX(1,ROUND(X258*1000,0)),IF(AND(ISNUMBER(X258),X258&lt;1,Y258="L"),MAX(1,ROUND(X258*100,0)),ROUND(X258,3)))),N("X33"))</f>
        <v/>
      </c>
      <c r="AA258" s="143" t="str">
        <f>IF(1=1,IF(X258="","",IF(AND(ISNUMBER(X258),X258&lt;1,Y258="kg"),"g",IF(AND(ISNUMBER(X258),X258&lt;1,Y258="L"),"cl",Y258))),N("Y33"))</f>
        <v/>
      </c>
      <c r="AB258" s="123" t="str">
        <f>IF(1=1,IF(E258="","",IF(F258="","A CONTROLER",IF(NOT(ISNUMBER(F258)),"TEXTE",IF(OR(W258="",W258&lt;=0),"COMMANDE COUVERTS INCOMPLETE",IF(G258="","UNITE MANQUANTE",IF(COUNTIF(B384:B428,AE258)=0,"UNITE A CONTROLER","OK")))))),N("Z6"))</f>
        <v/>
      </c>
      <c r="AD258" s="144" t="str">
        <f>IF(1=1,IF(E258="","",AD231),N("AB33"))</f>
        <v/>
      </c>
      <c r="AE258" s="125" t="str">
        <f>IF(1=1,IF(G258="","",UPPER(TRIM(SUBSTITUTE(SUBSTITUTE(G258&amp;"",CHAR(160)," ")," "," ")))),N("AC33"))</f>
        <v/>
      </c>
      <c r="AG258" s="244" t="s">
        <v>51</v>
      </c>
    </row>
    <row r="259" spans="1:33" ht="15.75" x14ac:dyDescent="0.25">
      <c r="A259" s="126" t="str">
        <f>IF(1=1,IF(E259="","",A231),N("A34"))</f>
        <v/>
      </c>
      <c r="B259" s="127" t="str">
        <f>IF(1=1,IF(E259="","",B231),N("B34"))</f>
        <v/>
      </c>
      <c r="C259" s="128"/>
      <c r="D259" s="129" t="str">
        <f>IF(ISBLANK(E259),"",LARGE(D231:D258,1)+1)</f>
        <v/>
      </c>
      <c r="E259" s="130"/>
      <c r="F259" s="131"/>
      <c r="G259" s="170"/>
      <c r="H259" s="105"/>
      <c r="I259" s="132" t="str">
        <f>IF(1=1,IF(E259="","",I231),N("H34"))</f>
        <v/>
      </c>
      <c r="J259" s="133" t="str">
        <f>IF(1=1,IF(E259="","",J231),N("I34"))</f>
        <v/>
      </c>
      <c r="K259" s="134" t="str">
        <f>IF(1=1,IF(E259="","",K231),N("J34"))</f>
        <v/>
      </c>
      <c r="L259" s="135" t="str">
        <f>IF(1=1,IF(OR(J259="",O259="",NOT(ISNUMBER(J259)),NOT(ISNUMBER(O259)),J259=0),"",O259/J259),N("L34"))</f>
        <v/>
      </c>
      <c r="M259" s="136" t="str">
        <f>IF(1=1,IF(OR(L259="",NOT(ISNUMBER(F259))),"",F259*L259*IFERROR(INDEX(D384:D428,MATCH(AE259,B384:B428,0)),1)),N("M13"))</f>
        <v/>
      </c>
      <c r="N259" s="137" t="str">
        <f>IF(1=1,IF(F259="","",IF(G259="","",IFERROR(INDEX(E384:E428,MATCH(AE259,B384:B428,0)),G259&amp;""))),N("N6"))</f>
        <v/>
      </c>
      <c r="O259" s="138" t="str">
        <f>IF(1=1,IF(E259="","",O231),N("K34"))</f>
        <v/>
      </c>
      <c r="P259" s="139" t="str">
        <f>IF(1=1,IF(M259="","",IF(AND(ISNUMBER(M259),M259&lt;1,N259="kg"),MAX(1,ROUND(M259*1000,0)),IF(AND(ISNUMBER(M259),M259&lt;1,N259="L"),MAX(1,ROUND(M259*100,0)),ROUND(M259,3)))),N("O34"))</f>
        <v/>
      </c>
      <c r="Q259" s="140" t="str">
        <f>IF(1=1,IF(M259="","",IF(AND(ISNUMBER(M259),M259&lt;1,N259="kg"),"g",IF(AND(ISNUMBER(M259),M259&lt;1,N259="L"),"cl",N259))),N("P34"))</f>
        <v/>
      </c>
      <c r="R259" s="161" t="str">
        <f>IF(1=1,IF(E259="","",IF(F259="","A CONTROLER",IF(NOT(ISNUMBER(F259)),"TEXTE",IF(OR(L259="",L259&lt;=0),"COMMANDE PRINCIPALE INCOMPLETE",IF(G259="","UNITE MANQUANTE",IF(COUNTIF(B384:B428,AE259)=0,"UNITE A CONTROLER","OK")))))),N("Q9"))</f>
        <v/>
      </c>
      <c r="S259" s="105"/>
      <c r="T259" s="141">
        <f t="shared" si="17"/>
        <v>0</v>
      </c>
      <c r="U259" s="133" t="str">
        <f>IF(1=1,IF(E259="","",U231),N("S34"))</f>
        <v/>
      </c>
      <c r="V259" s="133" t="str">
        <f>IF(1=1,IF(E259="","",V231),N("T34"))</f>
        <v/>
      </c>
      <c r="W259" s="135" t="str">
        <f>IF(1=1,IF(OR(U259="",V259="",NOT(ISNUMBER(U259)),NOT(ISNUMBER(V259)),U259=0),"",V259/U259),N("U34"))</f>
        <v/>
      </c>
      <c r="X259" s="136" t="str">
        <f>IF(1=1,IF(OR(W259="",NOT(ISNUMBER(F259))),"",F259*W259*IFERROR(INDEX(D384:D428,MATCH(AE259,B384:B428,0)),1)),N("V7"))</f>
        <v/>
      </c>
      <c r="Y259" s="137" t="str">
        <f>IF(1=1,IF(F259="","",IF(G259="","",IFERROR(INDEX(E384:E428,MATCH(AE259,B384:B428,0)),G259&amp;""))),N("W6"))</f>
        <v/>
      </c>
      <c r="Z259" s="142" t="str">
        <f>IF(1=1,IF(X259="","",IF(AND(ISNUMBER(X259),X259&lt;1,Y259="kg"),MAX(1,ROUND(X259*1000,0)),IF(AND(ISNUMBER(X259),X259&lt;1,Y259="L"),MAX(1,ROUND(X259*100,0)),ROUND(X259,3)))),N("X34"))</f>
        <v/>
      </c>
      <c r="AA259" s="143" t="str">
        <f>IF(1=1,IF(X259="","",IF(AND(ISNUMBER(X259),X259&lt;1,Y259="kg"),"g",IF(AND(ISNUMBER(X259),X259&lt;1,Y259="L"),"cl",Y259))),N("Y34"))</f>
        <v/>
      </c>
      <c r="AB259" s="123" t="str">
        <f>IF(1=1,IF(E259="","",IF(F259="","A CONTROLER",IF(NOT(ISNUMBER(F259)),"TEXTE",IF(OR(W259="",W259&lt;=0),"COMMANDE COUVERTS INCOMPLETE",IF(G259="","UNITE MANQUANTE",IF(COUNTIF(B384:B428,AE259)=0,"UNITE A CONTROLER","OK")))))),N("Z6"))</f>
        <v/>
      </c>
      <c r="AD259" s="144" t="str">
        <f>IF(1=1,IF(E259="","",AD231),N("AB34"))</f>
        <v/>
      </c>
      <c r="AE259" s="125" t="str">
        <f>IF(1=1,IF(G259="","",UPPER(TRIM(SUBSTITUTE(SUBSTITUTE(G259&amp;"",CHAR(160)," ")," "," ")))),N("AC34"))</f>
        <v/>
      </c>
      <c r="AG259" s="244" t="s">
        <v>54</v>
      </c>
    </row>
    <row r="260" spans="1:33" ht="24" customHeight="1" x14ac:dyDescent="0.25">
      <c r="A260" s="126" t="str">
        <f>IF(1=1,IF(E260="","",A231),N("A35"))</f>
        <v/>
      </c>
      <c r="B260" s="127" t="str">
        <f>IF(1=1,IF(E260="","",B231),N("B35"))</f>
        <v/>
      </c>
      <c r="C260" s="128"/>
      <c r="D260" s="129" t="str">
        <f>IF(ISBLANK(E260),"",LARGE(D231:D259,1)+1)</f>
        <v/>
      </c>
      <c r="E260" s="130"/>
      <c r="F260" s="131"/>
      <c r="G260" s="170"/>
      <c r="H260" s="105"/>
      <c r="I260" s="132" t="str">
        <f>IF(1=1,IF(E260="","",I231),N("H35"))</f>
        <v/>
      </c>
      <c r="J260" s="133" t="str">
        <f>IF(1=1,IF(E260="","",J231),N("I35"))</f>
        <v/>
      </c>
      <c r="K260" s="134" t="str">
        <f>IF(1=1,IF(E260="","",K231),N("J35"))</f>
        <v/>
      </c>
      <c r="L260" s="135" t="str">
        <f>IF(1=1,IF(OR(J260="",O260="",NOT(ISNUMBER(J260)),NOT(ISNUMBER(O260)),J260=0),"",O260/J260),N("L35"))</f>
        <v/>
      </c>
      <c r="M260" s="136" t="str">
        <f>IF(1=1,IF(OR(L260="",NOT(ISNUMBER(F260))),"",F260*L260*IFERROR(INDEX(D384:D428,MATCH(AE260,B384:B428,0)),1)),N("M13"))</f>
        <v/>
      </c>
      <c r="N260" s="137" t="str">
        <f>IF(1=1,IF(F260="","",IF(G260="","",IFERROR(INDEX(E384:E428,MATCH(AE260,B384:B428,0)),G260&amp;""))),N("N6"))</f>
        <v/>
      </c>
      <c r="O260" s="138" t="str">
        <f>IF(1=1,IF(E260="","",O231),N("K35"))</f>
        <v/>
      </c>
      <c r="P260" s="139" t="str">
        <f>IF(1=1,IF(M260="","",IF(AND(ISNUMBER(M260),M260&lt;1,N260="kg"),MAX(1,ROUND(M260*1000,0)),IF(AND(ISNUMBER(M260),M260&lt;1,N260="L"),MAX(1,ROUND(M260*100,0)),ROUND(M260,3)))),N("O35"))</f>
        <v/>
      </c>
      <c r="Q260" s="140" t="str">
        <f>IF(1=1,IF(M260="","",IF(AND(ISNUMBER(M260),M260&lt;1,N260="kg"),"g",IF(AND(ISNUMBER(M260),M260&lt;1,N260="L"),"cl",N260))),N("P35"))</f>
        <v/>
      </c>
      <c r="R260" s="161" t="str">
        <f>IF(1=1,IF(E260="","",IF(F260="","A CONTROLER",IF(NOT(ISNUMBER(F260)),"TEXTE",IF(OR(L260="",L260&lt;=0),"COMMANDE PRINCIPALE INCOMPLETE",IF(G260="","UNITE MANQUANTE",IF(COUNTIF(B384:B428,AE260)=0,"UNITE A CONTROLER","OK")))))),N("Q9"))</f>
        <v/>
      </c>
      <c r="S260" s="105"/>
      <c r="T260" s="141">
        <f t="shared" si="17"/>
        <v>0</v>
      </c>
      <c r="U260" s="133" t="str">
        <f>IF(1=1,IF(E260="","",U231),N("S35"))</f>
        <v/>
      </c>
      <c r="V260" s="133" t="str">
        <f>IF(1=1,IF(E260="","",V231),N("T35"))</f>
        <v/>
      </c>
      <c r="W260" s="135" t="str">
        <f>IF(1=1,IF(OR(U260="",V260="",NOT(ISNUMBER(U260)),NOT(ISNUMBER(V260)),U260=0),"",V260/U260),N("U35"))</f>
        <v/>
      </c>
      <c r="X260" s="136" t="str">
        <f>IF(1=1,IF(OR(W260="",NOT(ISNUMBER(F260))),"",F260*W260*IFERROR(INDEX(D384:D428,MATCH(AE260,B384:B428,0)),1)),N("V7"))</f>
        <v/>
      </c>
      <c r="Y260" s="137" t="str">
        <f>IF(1=1,IF(F260="","",IF(G260="","",IFERROR(INDEX(E384:E428,MATCH(AE260,B384:B428,0)),G260&amp;""))),N("W6"))</f>
        <v/>
      </c>
      <c r="Z260" s="142" t="str">
        <f>IF(1=1,IF(X260="","",IF(AND(ISNUMBER(X260),X260&lt;1,Y260="kg"),MAX(1,ROUND(X260*1000,0)),IF(AND(ISNUMBER(X260),X260&lt;1,Y260="L"),MAX(1,ROUND(X260*100,0)),ROUND(X260,3)))),N("X35"))</f>
        <v/>
      </c>
      <c r="AA260" s="143" t="str">
        <f>IF(1=1,IF(X260="","",IF(AND(ISNUMBER(X260),X260&lt;1,Y260="kg"),"g",IF(AND(ISNUMBER(X260),X260&lt;1,Y260="L"),"cl",Y260))),N("Y35"))</f>
        <v/>
      </c>
      <c r="AB260" s="123" t="str">
        <f>IF(1=1,IF(E260="","",IF(F260="","A CONTROLER",IF(NOT(ISNUMBER(F260)),"TEXTE",IF(OR(W260="",W260&lt;=0),"COMMANDE COUVERTS INCOMPLETE",IF(G260="","UNITE MANQUANTE",IF(COUNTIF(B384:B428,AE260)=0,"UNITE A CONTROLER","OK")))))),N("Z6"))</f>
        <v/>
      </c>
      <c r="AD260" s="144" t="str">
        <f>IF(1=1,IF(E260="","",AD231),N("AB35"))</f>
        <v/>
      </c>
      <c r="AE260" s="125" t="str">
        <f>IF(1=1,IF(G260="","",UPPER(TRIM(SUBSTITUTE(SUBSTITUTE(G260&amp;"",CHAR(160)," ")," "," ")))),N("AC35"))</f>
        <v/>
      </c>
      <c r="AG260" s="244" t="s">
        <v>56</v>
      </c>
    </row>
    <row r="261" spans="1:33" ht="15.75" x14ac:dyDescent="0.25">
      <c r="A261" s="126" t="str">
        <f>IF(1=1,IF(E261="","",A231),N("A36"))</f>
        <v/>
      </c>
      <c r="B261" s="127" t="str">
        <f>IF(1=1,IF(E261="","",B231),N("B36"))</f>
        <v/>
      </c>
      <c r="C261" s="128"/>
      <c r="D261" s="129" t="str">
        <f>IF(ISBLANK(E261),"",LARGE(D231:D260,1)+1)</f>
        <v/>
      </c>
      <c r="E261" s="130"/>
      <c r="F261" s="131"/>
      <c r="G261" s="170"/>
      <c r="H261" s="105"/>
      <c r="I261" s="132" t="str">
        <f>IF(1=1,IF(E261="","",I231),N("H36"))</f>
        <v/>
      </c>
      <c r="J261" s="133" t="str">
        <f>IF(1=1,IF(E261="","",J231),N("I36"))</f>
        <v/>
      </c>
      <c r="K261" s="134" t="str">
        <f>IF(1=1,IF(E261="","",K231),N("J36"))</f>
        <v/>
      </c>
      <c r="L261" s="135" t="str">
        <f>IF(1=1,IF(OR(J261="",O261="",NOT(ISNUMBER(J261)),NOT(ISNUMBER(O261)),J261=0),"",O261/J261),N("L36"))</f>
        <v/>
      </c>
      <c r="M261" s="136" t="str">
        <f>IF(1=1,IF(OR(L261="",NOT(ISNUMBER(F261))),"",F261*L261*IFERROR(INDEX(D384:D428,MATCH(AE261,B384:B428,0)),1)),N("M13"))</f>
        <v/>
      </c>
      <c r="N261" s="137" t="str">
        <f>IF(1=1,IF(F261="","",IF(G261="","",IFERROR(INDEX(E384:E428,MATCH(AE261,B384:B428,0)),G261&amp;""))),N("N6"))</f>
        <v/>
      </c>
      <c r="O261" s="138" t="str">
        <f>IF(1=1,IF(E261="","",O231),N("K36"))</f>
        <v/>
      </c>
      <c r="P261" s="139" t="str">
        <f>IF(1=1,IF(M261="","",IF(AND(ISNUMBER(M261),M261&lt;1,N261="kg"),MAX(1,ROUND(M261*1000,0)),IF(AND(ISNUMBER(M261),M261&lt;1,N261="L"),MAX(1,ROUND(M261*100,0)),ROUND(M261,3)))),N("O36"))</f>
        <v/>
      </c>
      <c r="Q261" s="140" t="str">
        <f>IF(1=1,IF(M261="","",IF(AND(ISNUMBER(M261),M261&lt;1,N261="kg"),"g",IF(AND(ISNUMBER(M261),M261&lt;1,N261="L"),"cl",N261))),N("P36"))</f>
        <v/>
      </c>
      <c r="R261" s="161" t="str">
        <f>IF(1=1,IF(E261="","",IF(F261="","A CONTROLER",IF(NOT(ISNUMBER(F261)),"TEXTE",IF(OR(L261="",L261&lt;=0),"COMMANDE PRINCIPALE INCOMPLETE",IF(G261="","UNITE MANQUANTE",IF(COUNTIF(B384:B428,AE261)=0,"UNITE A CONTROLER","OK")))))),N("Q9"))</f>
        <v/>
      </c>
      <c r="S261" s="105"/>
      <c r="T261" s="141">
        <f t="shared" si="17"/>
        <v>0</v>
      </c>
      <c r="U261" s="133" t="str">
        <f>IF(1=1,IF(E261="","",U231),N("S36"))</f>
        <v/>
      </c>
      <c r="V261" s="133" t="str">
        <f>IF(1=1,IF(E261="","",V231),N("T36"))</f>
        <v/>
      </c>
      <c r="W261" s="135" t="str">
        <f>IF(1=1,IF(OR(U261="",V261="",NOT(ISNUMBER(U261)),NOT(ISNUMBER(V261)),U261=0),"",V261/U261),N("U36"))</f>
        <v/>
      </c>
      <c r="X261" s="136" t="str">
        <f>IF(1=1,IF(OR(W261="",NOT(ISNUMBER(F261))),"",F261*W261*IFERROR(INDEX(D384:D428,MATCH(AE261,B384:B428,0)),1)),N("V7"))</f>
        <v/>
      </c>
      <c r="Y261" s="137" t="str">
        <f>IF(1=1,IF(F261="","",IF(G261="","",IFERROR(INDEX(E384:E428,MATCH(AE261,B384:B428,0)),G261&amp;""))),N("W6"))</f>
        <v/>
      </c>
      <c r="Z261" s="142" t="str">
        <f>IF(1=1,IF(X261="","",IF(AND(ISNUMBER(X261),X261&lt;1,Y261="kg"),MAX(1,ROUND(X261*1000,0)),IF(AND(ISNUMBER(X261),X261&lt;1,Y261="L"),MAX(1,ROUND(X261*100,0)),ROUND(X261,3)))),N("X36"))</f>
        <v/>
      </c>
      <c r="AA261" s="143" t="str">
        <f>IF(1=1,IF(X261="","",IF(AND(ISNUMBER(X261),X261&lt;1,Y261="kg"),"g",IF(AND(ISNUMBER(X261),X261&lt;1,Y261="L"),"cl",Y261))),N("Y36"))</f>
        <v/>
      </c>
      <c r="AB261" s="123" t="str">
        <f>IF(1=1,IF(E261="","",IF(F261="","A CONTROLER",IF(NOT(ISNUMBER(F261)),"TEXTE",IF(OR(W261="",W261&lt;=0),"COMMANDE COUVERTS INCOMPLETE",IF(G261="","UNITE MANQUANTE",IF(COUNTIF(B384:B428,AE261)=0,"UNITE A CONTROLER","OK")))))),N("Z6"))</f>
        <v/>
      </c>
      <c r="AD261" s="144" t="str">
        <f>IF(1=1,IF(E261="","",AD231),N("AB36"))</f>
        <v/>
      </c>
      <c r="AE261" s="125" t="str">
        <f>IF(1=1,IF(G261="","",UPPER(TRIM(SUBSTITUTE(SUBSTITUTE(G261&amp;"",CHAR(160)," ")," "," ")))),N("AC36"))</f>
        <v/>
      </c>
      <c r="AG261" s="244" t="s">
        <v>58</v>
      </c>
    </row>
    <row r="262" spans="1:33" ht="15.75" x14ac:dyDescent="0.25">
      <c r="A262" s="126" t="str">
        <f>IF(1=1,IF(E262="","",A231),N("A37"))</f>
        <v/>
      </c>
      <c r="B262" s="127" t="str">
        <f>IF(1=1,IF(E262="","",B231),N("B37"))</f>
        <v/>
      </c>
      <c r="C262" s="128"/>
      <c r="D262" s="129" t="str">
        <f>IF(ISBLANK(E262),"",LARGE(D231:D261,1)+1)</f>
        <v/>
      </c>
      <c r="E262" s="130"/>
      <c r="F262" s="131"/>
      <c r="G262" s="170"/>
      <c r="H262" s="105"/>
      <c r="I262" s="132" t="str">
        <f>IF(1=1,IF(E262="","",I231),N("H37"))</f>
        <v/>
      </c>
      <c r="J262" s="133" t="str">
        <f>IF(1=1,IF(E262="","",J231),N("I37"))</f>
        <v/>
      </c>
      <c r="K262" s="134" t="str">
        <f>IF(1=1,IF(E262="","",K231),N("J37"))</f>
        <v/>
      </c>
      <c r="L262" s="135" t="str">
        <f>IF(1=1,IF(OR(J262="",O262="",NOT(ISNUMBER(J262)),NOT(ISNUMBER(O262)),J262=0),"",O262/J262),N("L37"))</f>
        <v/>
      </c>
      <c r="M262" s="136" t="str">
        <f>IF(1=1,IF(OR(L262="",NOT(ISNUMBER(F262))),"",F262*L262*IFERROR(INDEX(D384:D428,MATCH(AE262,B384:B428,0)),1)),N("M13"))</f>
        <v/>
      </c>
      <c r="N262" s="137" t="str">
        <f>IF(1=1,IF(F262="","",IF(G262="","",IFERROR(INDEX(E384:E428,MATCH(AE262,B384:B428,0)),G262&amp;""))),N("N6"))</f>
        <v/>
      </c>
      <c r="O262" s="138" t="str">
        <f>IF(1=1,IF(E262="","",O231),N("K37"))</f>
        <v/>
      </c>
      <c r="P262" s="139" t="str">
        <f>IF(1=1,IF(M262="","",IF(AND(ISNUMBER(M262),M262&lt;1,N262="kg"),MAX(1,ROUND(M262*1000,0)),IF(AND(ISNUMBER(M262),M262&lt;1,N262="L"),MAX(1,ROUND(M262*100,0)),ROUND(M262,3)))),N("O37"))</f>
        <v/>
      </c>
      <c r="Q262" s="140" t="str">
        <f>IF(1=1,IF(M262="","",IF(AND(ISNUMBER(M262),M262&lt;1,N262="kg"),"g",IF(AND(ISNUMBER(M262),M262&lt;1,N262="L"),"cl",N262))),N("P37"))</f>
        <v/>
      </c>
      <c r="R262" s="161" t="str">
        <f>IF(1=1,IF(E262="","",IF(F262="","A CONTROLER",IF(NOT(ISNUMBER(F262)),"TEXTE",IF(OR(L262="",L262&lt;=0),"COMMANDE PRINCIPALE INCOMPLETE",IF(G262="","UNITE MANQUANTE",IF(COUNTIF(B384:B428,AE262)=0,"UNITE A CONTROLER","OK")))))),N("Q9"))</f>
        <v/>
      </c>
      <c r="S262" s="105"/>
      <c r="T262" s="141">
        <f t="shared" si="17"/>
        <v>0</v>
      </c>
      <c r="U262" s="133" t="str">
        <f>IF(1=1,IF(E262="","",U231),N("S37"))</f>
        <v/>
      </c>
      <c r="V262" s="133" t="str">
        <f>IF(1=1,IF(E262="","",V231),N("T37"))</f>
        <v/>
      </c>
      <c r="W262" s="135" t="str">
        <f>IF(1=1,IF(OR(U262="",V262="",NOT(ISNUMBER(U262)),NOT(ISNUMBER(V262)),U262=0),"",V262/U262),N("U37"))</f>
        <v/>
      </c>
      <c r="X262" s="136" t="str">
        <f>IF(1=1,IF(OR(W262="",NOT(ISNUMBER(F262))),"",F262*W262*IFERROR(INDEX(D384:D428,MATCH(AE262,B384:B428,0)),1)),N("V7"))</f>
        <v/>
      </c>
      <c r="Y262" s="137" t="str">
        <f>IF(1=1,IF(F262="","",IF(G262="","",IFERROR(INDEX(E384:E428,MATCH(AE262,B384:B428,0)),G262&amp;""))),N("W6"))</f>
        <v/>
      </c>
      <c r="Z262" s="142" t="str">
        <f>IF(1=1,IF(X262="","",IF(AND(ISNUMBER(X262),X262&lt;1,Y262="kg"),MAX(1,ROUND(X262*1000,0)),IF(AND(ISNUMBER(X262),X262&lt;1,Y262="L"),MAX(1,ROUND(X262*100,0)),ROUND(X262,3)))),N("X37"))</f>
        <v/>
      </c>
      <c r="AA262" s="143" t="str">
        <f>IF(1=1,IF(X262="","",IF(AND(ISNUMBER(X262),X262&lt;1,Y262="kg"),"g",IF(AND(ISNUMBER(X262),X262&lt;1,Y262="L"),"cl",Y262))),N("Y37"))</f>
        <v/>
      </c>
      <c r="AB262" s="123" t="str">
        <f>IF(1=1,IF(E262="","",IF(F262="","A CONTROLER",IF(NOT(ISNUMBER(F262)),"TEXTE",IF(OR(W262="",W262&lt;=0),"COMMANDE COUVERTS INCOMPLETE",IF(G262="","UNITE MANQUANTE",IF(COUNTIF(B384:B428,AE262)=0,"UNITE A CONTROLER","OK")))))),N("Z6"))</f>
        <v/>
      </c>
      <c r="AD262" s="144" t="str">
        <f>IF(1=1,IF(E262="","",AD231),N("AB37"))</f>
        <v/>
      </c>
      <c r="AE262" s="125" t="str">
        <f>IF(1=1,IF(G262="","",UPPER(TRIM(SUBSTITUTE(SUBSTITUTE(G262&amp;"",CHAR(160)," ")," "," ")))),N("AC37"))</f>
        <v/>
      </c>
      <c r="AG262" s="244" t="s">
        <v>60</v>
      </c>
    </row>
    <row r="263" spans="1:33" ht="15.75" x14ac:dyDescent="0.25">
      <c r="A263" s="126" t="str">
        <f>IF(1=1,IF(E263="","",A231),N("A38"))</f>
        <v/>
      </c>
      <c r="B263" s="127" t="str">
        <f>IF(1=1,IF(E263="","",B231),N("B38"))</f>
        <v/>
      </c>
      <c r="C263" s="128"/>
      <c r="D263" s="129" t="str">
        <f>IF(ISBLANK(E263),"",LARGE(D231:D262,1)+1)</f>
        <v/>
      </c>
      <c r="E263" s="130"/>
      <c r="F263" s="131"/>
      <c r="G263" s="170"/>
      <c r="H263" s="105"/>
      <c r="I263" s="132" t="str">
        <f>IF(1=1,IF(E263="","",I231),N("H38"))</f>
        <v/>
      </c>
      <c r="J263" s="133" t="str">
        <f>IF(1=1,IF(E263="","",J231),N("I38"))</f>
        <v/>
      </c>
      <c r="K263" s="134" t="str">
        <f>IF(1=1,IF(E263="","",K231),N("J38"))</f>
        <v/>
      </c>
      <c r="L263" s="135" t="str">
        <f>IF(1=1,IF(OR(J263="",O263="",NOT(ISNUMBER(J263)),NOT(ISNUMBER(O263)),J263=0),"",O263/J263),N("L38"))</f>
        <v/>
      </c>
      <c r="M263" s="136" t="str">
        <f>IF(1=1,IF(OR(L263="",NOT(ISNUMBER(F263))),"",F263*L263*IFERROR(INDEX(D384:D428,MATCH(AE263,B384:B428,0)),1)),N("M13"))</f>
        <v/>
      </c>
      <c r="N263" s="137" t="str">
        <f>IF(1=1,IF(F263="","",IF(G263="","",IFERROR(INDEX(E384:E428,MATCH(AE263,B384:B428,0)),G263&amp;""))),N("N6"))</f>
        <v/>
      </c>
      <c r="O263" s="138" t="str">
        <f>IF(1=1,IF(E263="","",O231),N("K38"))</f>
        <v/>
      </c>
      <c r="P263" s="139" t="str">
        <f>IF(1=1,IF(M263="","",IF(AND(ISNUMBER(M263),M263&lt;1,N263="kg"),MAX(1,ROUND(M263*1000,0)),IF(AND(ISNUMBER(M263),M263&lt;1,N263="L"),MAX(1,ROUND(M263*100,0)),ROUND(M263,3)))),N("O38"))</f>
        <v/>
      </c>
      <c r="Q263" s="140" t="str">
        <f>IF(1=1,IF(M263="","",IF(AND(ISNUMBER(M263),M263&lt;1,N263="kg"),"g",IF(AND(ISNUMBER(M263),M263&lt;1,N263="L"),"cl",N263))),N("P38"))</f>
        <v/>
      </c>
      <c r="R263" s="161" t="str">
        <f>IF(1=1,IF(E263="","",IF(F263="","A CONTROLER",IF(NOT(ISNUMBER(F263)),"TEXTE",IF(OR(L263="",L263&lt;=0),"COMMANDE PRINCIPALE INCOMPLETE",IF(G263="","UNITE MANQUANTE",IF(COUNTIF(B384:B428,AE263)=0,"UNITE A CONTROLER","OK")))))),N("Q9"))</f>
        <v/>
      </c>
      <c r="S263" s="105"/>
      <c r="T263" s="141">
        <f t="shared" si="17"/>
        <v>0</v>
      </c>
      <c r="U263" s="133" t="str">
        <f>IF(1=1,IF(E263="","",U231),N("S38"))</f>
        <v/>
      </c>
      <c r="V263" s="133" t="str">
        <f>IF(1=1,IF(E263="","",V231),N("T38"))</f>
        <v/>
      </c>
      <c r="W263" s="135" t="str">
        <f>IF(1=1,IF(OR(U263="",V263="",NOT(ISNUMBER(U263)),NOT(ISNUMBER(V263)),U263=0),"",V263/U263),N("U38"))</f>
        <v/>
      </c>
      <c r="X263" s="136" t="str">
        <f>IF(1=1,IF(OR(W263="",NOT(ISNUMBER(F263))),"",F263*W263*IFERROR(INDEX(D384:D428,MATCH(AE263,B384:B428,0)),1)),N("V7"))</f>
        <v/>
      </c>
      <c r="Y263" s="137" t="str">
        <f>IF(1=1,IF(F263="","",IF(G263="","",IFERROR(INDEX(E384:E428,MATCH(AE263,B384:B428,0)),G263&amp;""))),N("W6"))</f>
        <v/>
      </c>
      <c r="Z263" s="142" t="str">
        <f>IF(1=1,IF(X263="","",IF(AND(ISNUMBER(X263),X263&lt;1,Y263="kg"),MAX(1,ROUND(X263*1000,0)),IF(AND(ISNUMBER(X263),X263&lt;1,Y263="L"),MAX(1,ROUND(X263*100,0)),ROUND(X263,3)))),N("X38"))</f>
        <v/>
      </c>
      <c r="AA263" s="143" t="str">
        <f>IF(1=1,IF(X263="","",IF(AND(ISNUMBER(X263),X263&lt;1,Y263="kg"),"g",IF(AND(ISNUMBER(X263),X263&lt;1,Y263="L"),"cl",Y263))),N("Y38"))</f>
        <v/>
      </c>
      <c r="AB263" s="123" t="str">
        <f>IF(1=1,IF(E263="","",IF(F263="","A CONTROLER",IF(NOT(ISNUMBER(F263)),"TEXTE",IF(OR(W263="",W263&lt;=0),"COMMANDE COUVERTS INCOMPLETE",IF(G263="","UNITE MANQUANTE",IF(COUNTIF(B384:B428,AE263)=0,"UNITE A CONTROLER","OK")))))),N("Z6"))</f>
        <v/>
      </c>
      <c r="AD263" s="144" t="str">
        <f>IF(1=1,IF(E263="","",AD231),N("AB38"))</f>
        <v/>
      </c>
      <c r="AE263" s="125" t="str">
        <f>IF(1=1,IF(G263="","",UPPER(TRIM(SUBSTITUTE(SUBSTITUTE(G263&amp;"",CHAR(160)," ")," "," ")))),N("AC38"))</f>
        <v/>
      </c>
      <c r="AG263" s="244" t="s">
        <v>62</v>
      </c>
    </row>
    <row r="264" spans="1:33" ht="15.75" x14ac:dyDescent="0.25">
      <c r="A264" s="126" t="str">
        <f>IF(1=1,IF(E264="","",A231),N("A39"))</f>
        <v/>
      </c>
      <c r="B264" s="127" t="str">
        <f>IF(1=1,IF(E264="","",B231),N("B39"))</f>
        <v/>
      </c>
      <c r="C264" s="128"/>
      <c r="D264" s="129" t="str">
        <f>IF(ISBLANK(E264),"",LARGE(D231:D263,1)+1)</f>
        <v/>
      </c>
      <c r="E264" s="130"/>
      <c r="F264" s="131"/>
      <c r="G264" s="170"/>
      <c r="H264" s="105"/>
      <c r="I264" s="132" t="str">
        <f>IF(1=1,IF(E264="","",I231),N("H39"))</f>
        <v/>
      </c>
      <c r="J264" s="133" t="str">
        <f>IF(1=1,IF(E264="","",J231),N("I39"))</f>
        <v/>
      </c>
      <c r="K264" s="134" t="str">
        <f>IF(1=1,IF(E264="","",K231),N("J39"))</f>
        <v/>
      </c>
      <c r="L264" s="135" t="str">
        <f>IF(1=1,IF(OR(J264="",O264="",NOT(ISNUMBER(J264)),NOT(ISNUMBER(O264)),J264=0),"",O264/J264),N("L39"))</f>
        <v/>
      </c>
      <c r="M264" s="136" t="str">
        <f>IF(1=1,IF(OR(L264="",NOT(ISNUMBER(F264))),"",F264*L264*IFERROR(INDEX(D384:D428,MATCH(AE264,B384:B428,0)),1)),N("M13"))</f>
        <v/>
      </c>
      <c r="N264" s="137" t="str">
        <f>IF(1=1,IF(F264="","",IF(G264="","",IFERROR(INDEX(E384:E428,MATCH(AE264,B384:B428,0)),G264&amp;""))),N("N6"))</f>
        <v/>
      </c>
      <c r="O264" s="138" t="str">
        <f>IF(1=1,IF(E264="","",O231),N("K39"))</f>
        <v/>
      </c>
      <c r="P264" s="139" t="str">
        <f>IF(1=1,IF(M264="","",IF(AND(ISNUMBER(M264),M264&lt;1,N264="kg"),MAX(1,ROUND(M264*1000,0)),IF(AND(ISNUMBER(M264),M264&lt;1,N264="L"),MAX(1,ROUND(M264*100,0)),ROUND(M264,3)))),N("O39"))</f>
        <v/>
      </c>
      <c r="Q264" s="140" t="str">
        <f>IF(1=1,IF(M264="","",IF(AND(ISNUMBER(M264),M264&lt;1,N264="kg"),"g",IF(AND(ISNUMBER(M264),M264&lt;1,N264="L"),"cl",N264))),N("P39"))</f>
        <v/>
      </c>
      <c r="R264" s="161" t="str">
        <f>IF(1=1,IF(E264="","",IF(F264="","A CONTROLER",IF(NOT(ISNUMBER(F264)),"TEXTE",IF(OR(L264="",L264&lt;=0),"COMMANDE PRINCIPALE INCOMPLETE",IF(G264="","UNITE MANQUANTE",IF(COUNTIF(B384:B428,AE264)=0,"UNITE A CONTROLER","OK")))))),N("Q9"))</f>
        <v/>
      </c>
      <c r="S264" s="105"/>
      <c r="T264" s="141">
        <f t="shared" si="17"/>
        <v>0</v>
      </c>
      <c r="U264" s="133" t="str">
        <f>IF(1=1,IF(E264="","",U231),N("S39"))</f>
        <v/>
      </c>
      <c r="V264" s="133" t="str">
        <f>IF(1=1,IF(E264="","",V231),N("T39"))</f>
        <v/>
      </c>
      <c r="W264" s="135" t="str">
        <f>IF(1=1,IF(OR(U264="",V264="",NOT(ISNUMBER(U264)),NOT(ISNUMBER(V264)),U264=0),"",V264/U264),N("U39"))</f>
        <v/>
      </c>
      <c r="X264" s="136" t="str">
        <f>IF(1=1,IF(OR(W264="",NOT(ISNUMBER(F264))),"",F264*W264*IFERROR(INDEX(D384:D428,MATCH(AE264,B384:B428,0)),1)),N("V7"))</f>
        <v/>
      </c>
      <c r="Y264" s="137" t="str">
        <f>IF(1=1,IF(F264="","",IF(G264="","",IFERROR(INDEX(E384:E428,MATCH(AE264,B384:B428,0)),G264&amp;""))),N("W6"))</f>
        <v/>
      </c>
      <c r="Z264" s="142" t="str">
        <f>IF(1=1,IF(X264="","",IF(AND(ISNUMBER(X264),X264&lt;1,Y264="kg"),MAX(1,ROUND(X264*1000,0)),IF(AND(ISNUMBER(X264),X264&lt;1,Y264="L"),MAX(1,ROUND(X264*100,0)),ROUND(X264,3)))),N("X39"))</f>
        <v/>
      </c>
      <c r="AA264" s="143" t="str">
        <f>IF(1=1,IF(X264="","",IF(AND(ISNUMBER(X264),X264&lt;1,Y264="kg"),"g",IF(AND(ISNUMBER(X264),X264&lt;1,Y264="L"),"cl",Y264))),N("Y39"))</f>
        <v/>
      </c>
      <c r="AB264" s="123" t="str">
        <f>IF(1=1,IF(E264="","",IF(F264="","A CONTROLER",IF(NOT(ISNUMBER(F264)),"TEXTE",IF(OR(W264="",W264&lt;=0),"COMMANDE COUVERTS INCOMPLETE",IF(G264="","UNITE MANQUANTE",IF(COUNTIF(B384:B428,AE264)=0,"UNITE A CONTROLER","OK")))))),N("Z6"))</f>
        <v/>
      </c>
      <c r="AD264" s="144" t="str">
        <f>IF(1=1,IF(E264="","",AD231),N("AB39"))</f>
        <v/>
      </c>
      <c r="AE264" s="125" t="str">
        <f>IF(1=1,IF(G264="","",UPPER(TRIM(SUBSTITUTE(SUBSTITUTE(G264&amp;"",CHAR(160)," ")," "," ")))),N("AC39"))</f>
        <v/>
      </c>
      <c r="AG264" s="244" t="s">
        <v>64</v>
      </c>
    </row>
    <row r="265" spans="1:33" ht="15.75" x14ac:dyDescent="0.25">
      <c r="A265" s="126" t="str">
        <f>IF(1=1,IF(E265="","",A231),N("A40"))</f>
        <v/>
      </c>
      <c r="B265" s="127" t="str">
        <f>IF(1=1,IF(E265="","",B231),N("B40"))</f>
        <v/>
      </c>
      <c r="C265" s="127"/>
      <c r="D265" s="129" t="str">
        <f>IF(ISBLANK(E265),"",LARGE(D231:D264,1)+1)</f>
        <v/>
      </c>
      <c r="E265" s="130"/>
      <c r="F265" s="131"/>
      <c r="G265" s="170"/>
      <c r="H265" s="105"/>
      <c r="I265" s="132" t="str">
        <f>IF(1=1,IF(E265="","",I231),N("H40"))</f>
        <v/>
      </c>
      <c r="J265" s="133" t="str">
        <f>IF(1=1,IF(E265="","",J231),N("I40"))</f>
        <v/>
      </c>
      <c r="K265" s="134" t="str">
        <f>IF(1=1,IF(E265="","",K231),N("J40"))</f>
        <v/>
      </c>
      <c r="L265" s="135" t="str">
        <f>IF(1=1,IF(OR(J265="",O265="",NOT(ISNUMBER(J265)),NOT(ISNUMBER(O265)),J265=0),"",O265/J265),N("L40"))</f>
        <v/>
      </c>
      <c r="M265" s="136" t="str">
        <f>IF(1=1,IF(OR(L265="",NOT(ISNUMBER(F265))),"",F265*L265*IFERROR(INDEX(D384:D428,MATCH(AE265,B384:B428,0)),1)),N("M13"))</f>
        <v/>
      </c>
      <c r="N265" s="137" t="str">
        <f>IF(1=1,IF(F265="","",IF(G265="","",IFERROR(INDEX(E384:E428,MATCH(AE265,B384:B428,0)),G265&amp;""))),N("N6"))</f>
        <v/>
      </c>
      <c r="O265" s="138" t="str">
        <f>IF(1=1,IF(E265="","",O231),N("K40"))</f>
        <v/>
      </c>
      <c r="P265" s="139" t="str">
        <f>IF(1=1,IF(M265="","",IF(AND(ISNUMBER(M265),M265&lt;1,N265="kg"),MAX(1,ROUND(M265*1000,0)),IF(AND(ISNUMBER(M265),M265&lt;1,N265="L"),MAX(1,ROUND(M265*100,0)),ROUND(M265,3)))),N("O40"))</f>
        <v/>
      </c>
      <c r="Q265" s="140" t="str">
        <f>IF(1=1,IF(M265="","",IF(AND(ISNUMBER(M265),M265&lt;1,N265="kg"),"g",IF(AND(ISNUMBER(M265),M265&lt;1,N265="L"),"cl",N265))),N("P40"))</f>
        <v/>
      </c>
      <c r="R265" s="161" t="str">
        <f>IF(1=1,IF(E265="","",IF(F265="","A CONTROLER",IF(NOT(ISNUMBER(F265)),"TEXTE",IF(OR(L265="",L265&lt;=0),"COMMANDE PRINCIPALE INCOMPLETE",IF(G265="","UNITE MANQUANTE",IF(COUNTIF(B384:B428,AE265)=0,"UNITE A CONTROLER","OK")))))),N("Q9"))</f>
        <v/>
      </c>
      <c r="S265" s="105"/>
      <c r="T265" s="141">
        <f t="shared" si="17"/>
        <v>0</v>
      </c>
      <c r="U265" s="133" t="str">
        <f>IF(1=1,IF(E265="","",U231),N("S40"))</f>
        <v/>
      </c>
      <c r="V265" s="133" t="str">
        <f>IF(1=1,IF(E265="","",V231),N("T40"))</f>
        <v/>
      </c>
      <c r="W265" s="135" t="str">
        <f>IF(1=1,IF(OR(U265="",V265="",NOT(ISNUMBER(U265)),NOT(ISNUMBER(V265)),U265=0),"",V265/U265),N("U40"))</f>
        <v/>
      </c>
      <c r="X265" s="136" t="str">
        <f>IF(1=1,IF(OR(W265="",NOT(ISNUMBER(F265))),"",F265*W265*IFERROR(INDEX(D384:D428,MATCH(AE265,B384:B428,0)),1)),N("V7"))</f>
        <v/>
      </c>
      <c r="Y265" s="137" t="str">
        <f>IF(1=1,IF(F265="","",IF(G265="","",IFERROR(INDEX(E384:E428,MATCH(AE265,B384:B428,0)),G265&amp;""))),N("W6"))</f>
        <v/>
      </c>
      <c r="Z265" s="142" t="str">
        <f>IF(1=1,IF(X265="","",IF(AND(ISNUMBER(X265),X265&lt;1,Y265="kg"),MAX(1,ROUND(X265*1000,0)),IF(AND(ISNUMBER(X265),X265&lt;1,Y265="L"),MAX(1,ROUND(X265*100,0)),ROUND(X265,3)))),N("X40"))</f>
        <v/>
      </c>
      <c r="AA265" s="143" t="str">
        <f>IF(1=1,IF(X265="","",IF(AND(ISNUMBER(X265),X265&lt;1,Y265="kg"),"g",IF(AND(ISNUMBER(X265),X265&lt;1,Y265="L"),"cl",Y265))),N("Y40"))</f>
        <v/>
      </c>
      <c r="AB265" s="123" t="str">
        <f>IF(1=1,IF(E265="","",IF(F265="","A CONTROLER",IF(NOT(ISNUMBER(F265)),"TEXTE",IF(OR(W265="",W265&lt;=0),"COMMANDE COUVERTS INCOMPLETE",IF(G265="","UNITE MANQUANTE",IF(COUNTIF(B384:B428,AE265)=0,"UNITE A CONTROLER","OK")))))),N("Z6"))</f>
        <v/>
      </c>
      <c r="AD265" s="144" t="str">
        <f>IF(1=1,IF(E265="","",AD231),N("AB40"))</f>
        <v/>
      </c>
      <c r="AE265" s="125" t="str">
        <f>IF(1=1,IF(G265="","",UPPER(TRIM(SUBSTITUTE(SUBSTITUTE(G265&amp;"",CHAR(160)," ")," "," ")))),N("AC40"))</f>
        <v/>
      </c>
      <c r="AG265" s="244" t="s">
        <v>66</v>
      </c>
    </row>
    <row r="266" spans="1:33" ht="23.25" x14ac:dyDescent="0.25">
      <c r="A266" s="85"/>
      <c r="B266" s="86" t="s">
        <v>227</v>
      </c>
      <c r="C266" s="87"/>
      <c r="D266" s="87" t="s">
        <v>228</v>
      </c>
      <c r="E266" s="87"/>
      <c r="F266" s="87"/>
      <c r="G266" s="87"/>
      <c r="H266" s="88"/>
      <c r="I266" s="87"/>
      <c r="J266" s="87"/>
      <c r="K266" s="87"/>
      <c r="L266" s="87"/>
      <c r="M266" s="87"/>
      <c r="N266" s="87"/>
      <c r="O266" s="87"/>
      <c r="P266" s="87" t="str">
        <f>D266</f>
        <v>HORS D'ŒUVRES - FROIDS</v>
      </c>
      <c r="Q266" s="87"/>
      <c r="R266" s="87"/>
      <c r="S266" s="88"/>
      <c r="T266" s="89" t="s">
        <v>664</v>
      </c>
      <c r="U266" s="90" cm="1">
        <f t="array" ref="U266">SUMPRODUCT(LEN(E268:E302)-LEN(SUBSTITUTE(E268:E302,"*","")))</f>
        <v>0</v>
      </c>
      <c r="V266" s="87"/>
      <c r="W266" s="87" t="str">
        <f>D266</f>
        <v>HORS D'ŒUVRES - FROIDS</v>
      </c>
      <c r="X266" s="87"/>
      <c r="Y266" s="87"/>
      <c r="Z266" s="87"/>
      <c r="AA266" s="87"/>
      <c r="AB266" s="87"/>
      <c r="AC266" s="87"/>
      <c r="AD266" s="87"/>
      <c r="AE266" s="91" t="str">
        <f>B268</f>
        <v>NOM DE LA RECETTE À SAISIR</v>
      </c>
      <c r="AG266" s="244" t="s">
        <v>68</v>
      </c>
    </row>
    <row r="267" spans="1:33" ht="32.25" thickBot="1" x14ac:dyDescent="0.3">
      <c r="A267" s="92" t="s">
        <v>155</v>
      </c>
      <c r="B267" s="92" t="s">
        <v>1</v>
      </c>
      <c r="C267" s="92"/>
      <c r="D267" s="92" t="s">
        <v>2</v>
      </c>
      <c r="E267" s="92" t="s">
        <v>117</v>
      </c>
      <c r="F267" s="92" t="s">
        <v>3</v>
      </c>
      <c r="G267" s="92" t="s">
        <v>4</v>
      </c>
      <c r="H267" s="81"/>
      <c r="I267" s="157" t="s">
        <v>5</v>
      </c>
      <c r="J267" s="92" t="s">
        <v>114</v>
      </c>
      <c r="K267" s="92" t="s">
        <v>4</v>
      </c>
      <c r="L267" s="92" t="s">
        <v>6</v>
      </c>
      <c r="M267" s="94" t="s">
        <v>7</v>
      </c>
      <c r="N267" s="94" t="s">
        <v>116</v>
      </c>
      <c r="O267" s="95" t="s">
        <v>115</v>
      </c>
      <c r="P267" s="96" t="s">
        <v>8</v>
      </c>
      <c r="Q267" s="97" t="s">
        <v>9</v>
      </c>
      <c r="R267" s="92" t="s">
        <v>10</v>
      </c>
      <c r="S267" s="81"/>
      <c r="T267" s="92" t="s">
        <v>117</v>
      </c>
      <c r="U267" s="98" t="s">
        <v>11</v>
      </c>
      <c r="V267" s="95" t="s">
        <v>12</v>
      </c>
      <c r="W267" s="92" t="s">
        <v>13</v>
      </c>
      <c r="X267" s="94" t="s">
        <v>7</v>
      </c>
      <c r="Y267" s="94" t="s">
        <v>116</v>
      </c>
      <c r="Z267" s="99" t="s">
        <v>8</v>
      </c>
      <c r="AA267" s="97" t="s">
        <v>9</v>
      </c>
      <c r="AB267" s="99" t="s">
        <v>10</v>
      </c>
      <c r="AC267" s="240"/>
      <c r="AD267" s="92" t="s">
        <v>14</v>
      </c>
      <c r="AE267" s="92" t="s">
        <v>15</v>
      </c>
      <c r="AG267" s="244" t="s">
        <v>70</v>
      </c>
    </row>
    <row r="268" spans="1:33" ht="18.75" x14ac:dyDescent="0.25">
      <c r="A268" s="158" t="s">
        <v>5640</v>
      </c>
      <c r="B268" s="101" t="s">
        <v>20</v>
      </c>
      <c r="C268" s="101"/>
      <c r="D268" s="102">
        <v>0</v>
      </c>
      <c r="E268" s="103" t="s">
        <v>21</v>
      </c>
      <c r="F268" s="104">
        <v>10</v>
      </c>
      <c r="G268" s="8" t="s">
        <v>119</v>
      </c>
      <c r="H268" s="105"/>
      <c r="I268" s="106" t="str">
        <f>E268</f>
        <v>ÉLÉMENT PRINCIPAL À SAISIR</v>
      </c>
      <c r="J268" s="107">
        <f>F268</f>
        <v>10</v>
      </c>
      <c r="K268" s="108" t="str">
        <f>G268</f>
        <v>Quoi ?</v>
      </c>
      <c r="L268" s="109">
        <f>IF(1=1,IF(OR(J268="",O268="",NOT(ISNUMBER(J268)),NOT(ISNUMBER(O268)),J268=0),"",O268/J268),N("L6"))</f>
        <v>15</v>
      </c>
      <c r="M268" s="110">
        <f>IF(1=1,IF(OR(L268="",NOT(ISNUMBER(F268))),"",F268*L268*IFERROR(INDEX(D384:D428,MATCH(AE268,B384:B428,0)),1)),N("M13"))</f>
        <v>150</v>
      </c>
      <c r="N268" s="111" t="str">
        <f>IF(1=1,IF(F268="","",IF(G268="","",IFERROR(INDEX(E384:E428,MATCH(AE268,B384:B428,0)),G268&amp;""))),N("N6"))</f>
        <v>Quoi ?</v>
      </c>
      <c r="O268" s="112">
        <v>150</v>
      </c>
      <c r="P268" s="113">
        <f>IF(1=1,IF(M268="","",IF(AND(ISNUMBER(M268),M268&lt;1,N268="kg"),MAX(1,ROUND(M268*1000,0)),IF(AND(ISNUMBER(M268),M268&lt;1,N268="L"),MAX(1,ROUND(M268*100,0)),ROUND(M268,3)))),N("O6"))</f>
        <v>150</v>
      </c>
      <c r="Q268" s="114" t="str">
        <f>IF(1=1,IF(M268="","",IF(AND(ISNUMBER(M268),M268&lt;1,N268="kg"),"g",IF(AND(ISNUMBER(M268),M268&lt;1,N268="L"),"cl",N268))),N("P6"))</f>
        <v>Quoi ?</v>
      </c>
      <c r="R268" s="115" t="str">
        <f>IF(1=1,IF(E268="","",IF(F268="","A CONTROLER",IF(NOT(ISNUMBER(F268)),"TEXTE",IF(OR(L268="",L268&lt;=0),"COMMANDE PRINCIPALE INCOMPLETE",IF(G268="","UNITE MANQUANTE",IF(COUNTIF(B384:B428,AE268)=0,"UNITE A CONTROLER","OK")))))),N("Q9"))</f>
        <v>UNITE A CONTROLER</v>
      </c>
      <c r="S268" s="105"/>
      <c r="T268" s="159" t="str">
        <f>B268</f>
        <v>NOM DE LA RECETTE À SAISIR</v>
      </c>
      <c r="U268" s="117">
        <v>100</v>
      </c>
      <c r="V268" s="112">
        <v>150</v>
      </c>
      <c r="W268" s="118">
        <f>IF(1=1,IF(OR(U268="",V268="",NOT(ISNUMBER(U268)),NOT(ISNUMBER(V268)),U268=0),"",V268/U268),N("U6"))</f>
        <v>1.5</v>
      </c>
      <c r="X268" s="119">
        <f>IF(1=1,IF(OR(W268="",NOT(ISNUMBER(F268))),"",F268*W268*IFERROR(INDEX(D384:D428,MATCH(AE268,B384:B428,0)),1)),N("V7"))</f>
        <v>15</v>
      </c>
      <c r="Y268" s="120" t="str">
        <f>IF(1=1,IF(F268="","",IF(G268="","",IFERROR(INDEX(E384:E428,MATCH(AE268,B384:B428,0)),G268&amp;""))),N("W6"))</f>
        <v>Quoi ?</v>
      </c>
      <c r="Z268" s="121">
        <f>IF(1=1,IF(X268="","",IF(AND(ISNUMBER(X268),X268&lt;1,Y268="kg"),MAX(1,ROUND(X268*1000,0)),IF(AND(ISNUMBER(X268),X268&lt;1,Y268="L"),MAX(1,ROUND(X268*100,0)),ROUND(X268,3)))),N("X6"))</f>
        <v>15</v>
      </c>
      <c r="AA268" s="122" t="str">
        <f>IF(1=1,IF(X268="","",IF(AND(ISNUMBER(X268),X268&lt;1,Y268="kg"),"g",IF(AND(ISNUMBER(X268),X268&lt;1,Y268="L"),"cl",Y268))),N("Y6"))</f>
        <v>Quoi ?</v>
      </c>
      <c r="AB268" s="123" t="str">
        <f>IF(1=1,IF(E268="","",IF(F268="","A CONTROLER",IF(NOT(ISNUMBER(F268)),"TEXTE",IF(OR(W268="",W268&lt;=0),"COMMANDE COUVERTS INCOMPLETE",IF(G268="","UNITE MANQUANTE",IF(COUNTIF(B384:B428,AE268)=0,"UNITE A CONTROLER","OK")))))),N("Z6"))</f>
        <v>UNITE A CONTROLER</v>
      </c>
      <c r="AD268" s="124">
        <v>62</v>
      </c>
      <c r="AE268" s="125" t="str">
        <f>IF(1=1,IF(G268="","",UPPER(TRIM(SUBSTITUTE(SUBSTITUTE(G268&amp;"",CHAR(160)," ")," "," ")))),N("AC6"))</f>
        <v>QUOI ?</v>
      </c>
      <c r="AG268" s="244" t="s">
        <v>72</v>
      </c>
    </row>
    <row r="269" spans="1:33" ht="15.75" x14ac:dyDescent="0.25">
      <c r="A269" s="160" t="str">
        <f>IF(1=1,IF(E269="","",A268),N("A7"))</f>
        <v/>
      </c>
      <c r="B269" s="127" t="str">
        <f>IF(1=1,IF(E269="","",B268),N("B7"))</f>
        <v/>
      </c>
      <c r="C269" s="128"/>
      <c r="D269" s="129" t="str">
        <f>IF(ISBLANK(E269),"",LARGE(D268:D268,1)+1)</f>
        <v/>
      </c>
      <c r="E269" s="130"/>
      <c r="F269" s="131"/>
      <c r="G269" s="170"/>
      <c r="H269" s="105"/>
      <c r="I269" s="132" t="str">
        <f>IF(1=1,IF(E269="","",I268),N("H7"))</f>
        <v/>
      </c>
      <c r="J269" s="133" t="str">
        <f>IF(1=1,IF(E269="","",J268),N("I7"))</f>
        <v/>
      </c>
      <c r="K269" s="134" t="str">
        <f>IF(1=1,IF(E269="","",K268),N("J7"))</f>
        <v/>
      </c>
      <c r="L269" s="135" t="str">
        <f>IF(1=1,IF(OR(J269="",O269="",NOT(ISNUMBER(J269)),NOT(ISNUMBER(O269)),J269=0),"",O269/J269),N("L7"))</f>
        <v/>
      </c>
      <c r="M269" s="136" t="str">
        <f>IF(1=1,IF(OR(L269="",NOT(ISNUMBER(F269))),"",F269*L269*IFERROR(INDEX(D384:D428,MATCH(AE269,B384:B428,0)),1)),N("M13"))</f>
        <v/>
      </c>
      <c r="N269" s="137" t="str">
        <f>IF(1=1,IF(F269="","",IF(G269="","",IFERROR(INDEX(E384:E428,MATCH(AE269,B384:B428,0)),G269&amp;""))),N("N6"))</f>
        <v/>
      </c>
      <c r="O269" s="138" t="str">
        <f>IF(1=1,IF(E269="","",O268),N("K7"))</f>
        <v/>
      </c>
      <c r="P269" s="139" t="str">
        <f>IF(1=1,IF(M269="","",IF(AND(ISNUMBER(M269),M269&lt;1,N269="kg"),MAX(1,ROUND(M269*1000,0)),IF(AND(ISNUMBER(M269),M269&lt;1,N269="L"),MAX(1,ROUND(M269*100,0)),ROUND(M269,3)))),N("O7"))</f>
        <v/>
      </c>
      <c r="Q269" s="140" t="str">
        <f>IF(1=1,IF(M269="","",IF(AND(ISNUMBER(M269),M269&lt;1,N269="kg"),"g",IF(AND(ISNUMBER(M269),M269&lt;1,N269="L"),"cl",N269))),N("P7"))</f>
        <v/>
      </c>
      <c r="R269" s="161" t="str">
        <f>IF(1=1,IF(E269="","",IF(F269="","A CONTROLER",IF(NOT(ISNUMBER(F269)),"TEXTE",IF(OR(L269="",L269&lt;=0),"COMMANDE PRINCIPALE INCOMPLETE",IF(G269="","UNITE MANQUANTE",IF(COUNTIF(B384:B428,AE269)=0,"UNITE A CONTROLER","OK")))))),N("Q9"))</f>
        <v/>
      </c>
      <c r="S269" s="105"/>
      <c r="T269" s="141">
        <f t="shared" ref="T269:T302" si="18">E269</f>
        <v>0</v>
      </c>
      <c r="U269" s="133" t="str">
        <f>IF(1=1,IF(E269="","",U268),N("S7"))</f>
        <v/>
      </c>
      <c r="V269" s="133" t="str">
        <f>IF(1=1,IF(E269="","",V268),N("T7"))</f>
        <v/>
      </c>
      <c r="W269" s="135" t="str">
        <f>IF(1=1,IF(OR(U269="",V269="",NOT(ISNUMBER(U269)),NOT(ISNUMBER(V269)),U269=0),"",V269/U269),N("U7"))</f>
        <v/>
      </c>
      <c r="X269" s="136" t="str">
        <f>IF(1=1,IF(OR(W269="",NOT(ISNUMBER(F269))),"",F269*W269*IFERROR(INDEX(D384:D428,MATCH(AE269,B384:B428,0)),1)),N("V7"))</f>
        <v/>
      </c>
      <c r="Y269" s="137" t="str">
        <f>IF(1=1,IF(F269="","",IF(G269="","",IFERROR(INDEX(E384:E428,MATCH(AE269,B384:B428,0)),G269&amp;""))),N("W6"))</f>
        <v/>
      </c>
      <c r="Z269" s="142" t="str">
        <f>IF(1=1,IF(X269="","",IF(AND(ISNUMBER(X269),X269&lt;1,Y269="kg"),MAX(1,ROUND(X269*1000,0)),IF(AND(ISNUMBER(X269),X269&lt;1,Y269="L"),MAX(1,ROUND(X269*100,0)),ROUND(X269,3)))),N("X7"))</f>
        <v/>
      </c>
      <c r="AA269" s="143" t="str">
        <f>IF(1=1,IF(X269="","",IF(AND(ISNUMBER(X269),X269&lt;1,Y269="kg"),"g",IF(AND(ISNUMBER(X269),X269&lt;1,Y269="L"),"cl",Y269))),N("Y7"))</f>
        <v/>
      </c>
      <c r="AB269" s="123" t="str">
        <f>IF(1=1,IF(E269="","",IF(F269="","A CONTROLER",IF(NOT(ISNUMBER(F269)),"TEXTE",IF(OR(W269="",W269&lt;=0),"COMMANDE COUVERTS INCOMPLETE",IF(G269="","UNITE MANQUANTE",IF(COUNTIF(B384:B428,AE269)=0,"UNITE A CONTROLER","OK")))))),N("Z6"))</f>
        <v/>
      </c>
      <c r="AD269" s="144" t="str">
        <f>IF(1=1,IF(E269="","",AD268),N("AB7"))</f>
        <v/>
      </c>
      <c r="AE269" s="125" t="str">
        <f>IF(1=1,IF(G269="","",UPPER(TRIM(SUBSTITUTE(SUBSTITUTE(G269&amp;"",CHAR(160)," ")," "," ")))),N("AC7"))</f>
        <v/>
      </c>
      <c r="AG269" s="244" t="s">
        <v>74</v>
      </c>
    </row>
    <row r="270" spans="1:33" ht="15.75" x14ac:dyDescent="0.25">
      <c r="A270" s="160" t="str">
        <f>IF(1=1,IF(E270="","",A268),N("A8"))</f>
        <v/>
      </c>
      <c r="B270" s="127" t="str">
        <f>IF(1=1,IF(E270="","",B268),N("B8"))</f>
        <v/>
      </c>
      <c r="C270" s="128"/>
      <c r="D270" s="129" t="str">
        <f>IF(ISBLANK(E270),"",LARGE(D268:D269,1)+1)</f>
        <v/>
      </c>
      <c r="E270" s="130"/>
      <c r="F270" s="131"/>
      <c r="G270" s="170"/>
      <c r="H270" s="105"/>
      <c r="I270" s="132" t="str">
        <f>IF(1=1,IF(E270="","",I268),N("H8"))</f>
        <v/>
      </c>
      <c r="J270" s="133" t="str">
        <f>IF(1=1,IF(E270="","",J268),N("I8"))</f>
        <v/>
      </c>
      <c r="K270" s="134" t="str">
        <f>IF(1=1,IF(E270="","",K268),N("J8"))</f>
        <v/>
      </c>
      <c r="L270" s="135" t="str">
        <f>IF(1=1,IF(OR(J270="",O270="",NOT(ISNUMBER(J270)),NOT(ISNUMBER(O270)),J270=0),"",O270/J270),N("L8"))</f>
        <v/>
      </c>
      <c r="M270" s="136" t="str">
        <f>IF(1=1,IF(OR(L270="",NOT(ISNUMBER(F270))),"",F270*L270*IFERROR(INDEX(D384:D428,MATCH(AE270,B384:B428,0)),1)),N("M13"))</f>
        <v/>
      </c>
      <c r="N270" s="137" t="str">
        <f>IF(1=1,IF(F270="","",IF(G270="","",IFERROR(INDEX(E384:E428,MATCH(AE270,B384:B428,0)),G270&amp;""))),N("N6"))</f>
        <v/>
      </c>
      <c r="O270" s="138" t="str">
        <f>IF(1=1,IF(E270="","",O268),N("K8"))</f>
        <v/>
      </c>
      <c r="P270" s="139" t="str">
        <f>IF(1=1,IF(M270="","",IF(AND(ISNUMBER(M270),M270&lt;1,N270="kg"),MAX(1,ROUND(M270*1000,0)),IF(AND(ISNUMBER(M270),M270&lt;1,N270="L"),MAX(1,ROUND(M270*100,0)),ROUND(M270,3)))),N("O8"))</f>
        <v/>
      </c>
      <c r="Q270" s="140" t="str">
        <f>IF(1=1,IF(M270="","",IF(AND(ISNUMBER(M270),M270&lt;1,N270="kg"),"g",IF(AND(ISNUMBER(M270),M270&lt;1,N270="L"),"cl",N270))),N("P8"))</f>
        <v/>
      </c>
      <c r="R270" s="161" t="str">
        <f>IF(1=1,IF(E270="","",IF(F270="","A CONTROLER",IF(NOT(ISNUMBER(F270)),"TEXTE",IF(OR(L270="",L270&lt;=0),"COMMANDE PRINCIPALE INCOMPLETE",IF(G270="","UNITE MANQUANTE",IF(COUNTIF(B384:B428,AE270)=0,"UNITE A CONTROLER","OK")))))),N("Q9"))</f>
        <v/>
      </c>
      <c r="S270" s="105"/>
      <c r="T270" s="141">
        <f t="shared" si="18"/>
        <v>0</v>
      </c>
      <c r="U270" s="133" t="str">
        <f>IF(1=1,IF(E270="","",U268),N("S8"))</f>
        <v/>
      </c>
      <c r="V270" s="133" t="str">
        <f>IF(1=1,IF(E270="","",V268),N("T8"))</f>
        <v/>
      </c>
      <c r="W270" s="135" t="str">
        <f>IF(1=1,IF(OR(U270="",V270="",NOT(ISNUMBER(U270)),NOT(ISNUMBER(V270)),U270=0),"",V270/U270),N("U8"))</f>
        <v/>
      </c>
      <c r="X270" s="136" t="str">
        <f>IF(1=1,IF(OR(W270="",NOT(ISNUMBER(F270))),"",F270*W270*IFERROR(INDEX(D384:D428,MATCH(AE270,B384:B428,0)),1)),N("V7"))</f>
        <v/>
      </c>
      <c r="Y270" s="137" t="str">
        <f>IF(1=1,IF(F270="","",IF(G270="","",IFERROR(INDEX(E384:E428,MATCH(AE270,B384:B428,0)),G270&amp;""))),N("W6"))</f>
        <v/>
      </c>
      <c r="Z270" s="142" t="str">
        <f>IF(1=1,IF(X270="","",IF(AND(ISNUMBER(X270),X270&lt;1,Y270="kg"),MAX(1,ROUND(X270*1000,0)),IF(AND(ISNUMBER(X270),X270&lt;1,Y270="L"),MAX(1,ROUND(X270*100,0)),ROUND(X270,3)))),N("X8"))</f>
        <v/>
      </c>
      <c r="AA270" s="143" t="str">
        <f>IF(1=1,IF(X270="","",IF(AND(ISNUMBER(X270),X270&lt;1,Y270="kg"),"g",IF(AND(ISNUMBER(X270),X270&lt;1,Y270="L"),"cl",Y270))),N("Y8"))</f>
        <v/>
      </c>
      <c r="AB270" s="123" t="str">
        <f>IF(1=1,IF(E270="","",IF(F270="","A CONTROLER",IF(NOT(ISNUMBER(F270)),"TEXTE",IF(OR(W270="",W270&lt;=0),"COMMANDE COUVERTS INCOMPLETE",IF(G270="","UNITE MANQUANTE",IF(COUNTIF(B384:B428,AE270)=0,"UNITE A CONTROLER","OK")))))),N("Z6"))</f>
        <v/>
      </c>
      <c r="AD270" s="144" t="str">
        <f>IF(1=1,IF(E270="","",AD268),N("AB8"))</f>
        <v/>
      </c>
      <c r="AE270" s="125" t="str">
        <f>IF(1=1,IF(G270="","",UPPER(TRIM(SUBSTITUTE(SUBSTITUTE(G270&amp;"",CHAR(160)," ")," "," ")))),N("AC8"))</f>
        <v/>
      </c>
      <c r="AG270" s="244" t="s">
        <v>76</v>
      </c>
    </row>
    <row r="271" spans="1:33" ht="15.75" x14ac:dyDescent="0.25">
      <c r="A271" s="160" t="str">
        <f>IF(1=1,IF(E271="","",A268),N("A9"))</f>
        <v/>
      </c>
      <c r="B271" s="127" t="str">
        <f>IF(1=1,IF(E271="","",B268),N("B9"))</f>
        <v/>
      </c>
      <c r="C271" s="128"/>
      <c r="D271" s="129" t="str">
        <f>IF(ISBLANK(E271),"",LARGE(D268:D270,1)+1)</f>
        <v/>
      </c>
      <c r="E271" s="130"/>
      <c r="F271" s="131"/>
      <c r="G271" s="170"/>
      <c r="H271" s="105"/>
      <c r="I271" s="132" t="str">
        <f>IF(1=1,IF(E271="","",I268),N("H9"))</f>
        <v/>
      </c>
      <c r="J271" s="133" t="str">
        <f>IF(1=1,IF(E271="","",J268),N("I9"))</f>
        <v/>
      </c>
      <c r="K271" s="134" t="str">
        <f>IF(1=1,IF(E271="","",K268),N("J9"))</f>
        <v/>
      </c>
      <c r="L271" s="135" t="str">
        <f>IF(1=1,IF(OR(J271="",O271="",NOT(ISNUMBER(J271)),NOT(ISNUMBER(O271)),J271=0),"",O271/J271),N("L9"))</f>
        <v/>
      </c>
      <c r="M271" s="136" t="str">
        <f>IF(1=1,IF(OR(L271="",NOT(ISNUMBER(F271))),"",F271*L271*IFERROR(INDEX(D384:D428,MATCH(AE271,B384:B428,0)),1)),N("M13"))</f>
        <v/>
      </c>
      <c r="N271" s="137" t="str">
        <f>IF(1=1,IF(F271="","",IF(G271="","",IFERROR(INDEX(E384:E428,MATCH(AE271,B384:B428,0)),G271&amp;""))),N("N6"))</f>
        <v/>
      </c>
      <c r="O271" s="138" t="str">
        <f>IF(1=1,IF(E271="","",O268),N("K9"))</f>
        <v/>
      </c>
      <c r="P271" s="139" t="str">
        <f>IF(1=1,IF(M271="","",IF(AND(ISNUMBER(M271),M271&lt;1,N271="kg"),MAX(1,ROUND(M271*1000,0)),IF(AND(ISNUMBER(M271),M271&lt;1,N271="L"),MAX(1,ROUND(M271*100,0)),ROUND(M271,3)))),N("O9"))</f>
        <v/>
      </c>
      <c r="Q271" s="140" t="str">
        <f>IF(1=1,IF(M271="","",IF(AND(ISNUMBER(M271),M271&lt;1,N271="kg"),"g",IF(AND(ISNUMBER(M271),M271&lt;1,N271="L"),"cl",N271))),N("P9"))</f>
        <v/>
      </c>
      <c r="R271" s="161" t="str">
        <f>IF(1=1,IF(E271="","",IF(F271="","A CONTROLER",IF(NOT(ISNUMBER(F271)),"TEXTE",IF(OR(L271="",L271&lt;=0),"COMMANDE PRINCIPALE INCOMPLETE",IF(G271="","UNITE MANQUANTE",IF(COUNTIF(B384:B428,AE271)=0,"UNITE A CONTROLER","OK")))))),N("Q9"))</f>
        <v/>
      </c>
      <c r="S271" s="105"/>
      <c r="T271" s="141">
        <f t="shared" si="18"/>
        <v>0</v>
      </c>
      <c r="U271" s="133" t="str">
        <f>IF(1=1,IF(E271="","",U268),N("S9"))</f>
        <v/>
      </c>
      <c r="V271" s="133" t="str">
        <f>IF(1=1,IF(E271="","",V268),N("T9"))</f>
        <v/>
      </c>
      <c r="W271" s="135" t="str">
        <f>IF(1=1,IF(OR(U271="",V271="",NOT(ISNUMBER(U271)),NOT(ISNUMBER(V271)),U271=0),"",V271/U271),N("U9"))</f>
        <v/>
      </c>
      <c r="X271" s="136" t="str">
        <f>IF(1=1,IF(OR(W271="",NOT(ISNUMBER(F271))),"",F271*W271*IFERROR(INDEX(D384:D428,MATCH(AE271,B384:B428,0)),1)),N("V7"))</f>
        <v/>
      </c>
      <c r="Y271" s="137" t="str">
        <f>IF(1=1,IF(F271="","",IF(G271="","",IFERROR(INDEX(E384:E428,MATCH(AE271,B384:B428,0)),G271&amp;""))),N("W6"))</f>
        <v/>
      </c>
      <c r="Z271" s="142" t="str">
        <f>IF(1=1,IF(X271="","",IF(AND(ISNUMBER(X271),X271&lt;1,Y271="kg"),MAX(1,ROUND(X271*1000,0)),IF(AND(ISNUMBER(X271),X271&lt;1,Y271="L"),MAX(1,ROUND(X271*100,0)),ROUND(X271,3)))),N("X9"))</f>
        <v/>
      </c>
      <c r="AA271" s="143" t="str">
        <f>IF(1=1,IF(X271="","",IF(AND(ISNUMBER(X271),X271&lt;1,Y271="kg"),"g",IF(AND(ISNUMBER(X271),X271&lt;1,Y271="L"),"cl",Y271))),N("Y9"))</f>
        <v/>
      </c>
      <c r="AB271" s="123" t="str">
        <f>IF(1=1,IF(E271="","",IF(F271="","A CONTROLER",IF(NOT(ISNUMBER(F271)),"TEXTE",IF(OR(W271="",W271&lt;=0),"COMMANDE COUVERTS INCOMPLETE",IF(G271="","UNITE MANQUANTE",IF(COUNTIF(B384:B428,AE271)=0,"UNITE A CONTROLER","OK")))))),N("Z6"))</f>
        <v/>
      </c>
      <c r="AD271" s="144" t="str">
        <f>IF(1=1,IF(E271="","",AD268),N("AB9"))</f>
        <v/>
      </c>
      <c r="AE271" s="125" t="str">
        <f>IF(1=1,IF(G271="","",UPPER(TRIM(SUBSTITUTE(SUBSTITUTE(G271&amp;"",CHAR(160)," ")," "," ")))),N("AC9"))</f>
        <v/>
      </c>
      <c r="AG271" s="244" t="s">
        <v>78</v>
      </c>
    </row>
    <row r="272" spans="1:33" ht="15.75" x14ac:dyDescent="0.25">
      <c r="A272" s="160" t="str">
        <f>IF(1=1,IF(E272="","",A268),N("A10"))</f>
        <v/>
      </c>
      <c r="B272" s="127" t="str">
        <f>IF(1=1,IF(E272="","",B268),N("B10"))</f>
        <v/>
      </c>
      <c r="C272" s="128"/>
      <c r="D272" s="129" t="str">
        <f>IF(ISBLANK(E272),"",LARGE(D268:D271,1)+1)</f>
        <v/>
      </c>
      <c r="E272" s="130"/>
      <c r="F272" s="131"/>
      <c r="G272" s="170"/>
      <c r="H272" s="105"/>
      <c r="I272" s="132" t="str">
        <f>IF(1=1,IF(E272="","",I268),N("H10"))</f>
        <v/>
      </c>
      <c r="J272" s="133" t="str">
        <f>IF(1=1,IF(E272="","",J268),N("I10"))</f>
        <v/>
      </c>
      <c r="K272" s="134" t="str">
        <f>IF(1=1,IF(E272="","",K268),N("J10"))</f>
        <v/>
      </c>
      <c r="L272" s="135" t="str">
        <f>IF(1=1,IF(OR(J272="",O272="",NOT(ISNUMBER(J272)),NOT(ISNUMBER(O272)),J272=0),"",O272/J272),N("L10"))</f>
        <v/>
      </c>
      <c r="M272" s="136" t="str">
        <f>IF(1=1,IF(OR(L272="",NOT(ISNUMBER(F272))),"",F272*L272*IFERROR(INDEX(D384:D428,MATCH(AE272,B384:B428,0)),1)),N("M13"))</f>
        <v/>
      </c>
      <c r="N272" s="137" t="str">
        <f>IF(1=1,IF(F272="","",IF(G272="","",IFERROR(INDEX(E384:E428,MATCH(AE272,B384:B428,0)),G272&amp;""))),N("N6"))</f>
        <v/>
      </c>
      <c r="O272" s="138" t="str">
        <f>IF(1=1,IF(E272="","",O268),N("K10"))</f>
        <v/>
      </c>
      <c r="P272" s="139" t="str">
        <f>IF(1=1,IF(M272="","",IF(AND(ISNUMBER(M272),M272&lt;1,N272="kg"),MAX(1,ROUND(M272*1000,0)),IF(AND(ISNUMBER(M272),M272&lt;1,N272="L"),MAX(1,ROUND(M272*100,0)),ROUND(M272,3)))),N("O10"))</f>
        <v/>
      </c>
      <c r="Q272" s="140" t="str">
        <f>IF(1=1,IF(M272="","",IF(AND(ISNUMBER(M272),M272&lt;1,N272="kg"),"g",IF(AND(ISNUMBER(M272),M272&lt;1,N272="L"),"cl",N272))),N("P10"))</f>
        <v/>
      </c>
      <c r="R272" s="161" t="str">
        <f>IF(1=1,IF(E272="","",IF(F272="","A CONTROLER",IF(NOT(ISNUMBER(F272)),"TEXTE",IF(OR(L272="",L272&lt;=0),"COMMANDE PRINCIPALE INCOMPLETE",IF(G272="","UNITE MANQUANTE",IF(COUNTIF(B384:B428,AE272)=0,"UNITE A CONTROLER","OK")))))),N("Q9"))</f>
        <v/>
      </c>
      <c r="S272" s="105"/>
      <c r="T272" s="141">
        <f t="shared" si="18"/>
        <v>0</v>
      </c>
      <c r="U272" s="133" t="str">
        <f>IF(1=1,IF(E272="","",U268),N("S10"))</f>
        <v/>
      </c>
      <c r="V272" s="133" t="str">
        <f>IF(1=1,IF(E272="","",V268),N("T10"))</f>
        <v/>
      </c>
      <c r="W272" s="135" t="str">
        <f>IF(1=1,IF(OR(U272="",V272="",NOT(ISNUMBER(U272)),NOT(ISNUMBER(V272)),U272=0),"",V272/U272),N("U10"))</f>
        <v/>
      </c>
      <c r="X272" s="136" t="str">
        <f>IF(1=1,IF(OR(W272="",NOT(ISNUMBER(F272))),"",F272*W272*IFERROR(INDEX(D384:D428,MATCH(AE272,B384:B428,0)),1)),N("V7"))</f>
        <v/>
      </c>
      <c r="Y272" s="137" t="str">
        <f>IF(1=1,IF(F272="","",IF(G272="","",IFERROR(INDEX(E384:E428,MATCH(AE272,B384:B428,0)),G272&amp;""))),N("W6"))</f>
        <v/>
      </c>
      <c r="Z272" s="142" t="str">
        <f>IF(1=1,IF(X272="","",IF(AND(ISNUMBER(X272),X272&lt;1,Y272="kg"),MAX(1,ROUND(X272*1000,0)),IF(AND(ISNUMBER(X272),X272&lt;1,Y272="L"),MAX(1,ROUND(X272*100,0)),ROUND(X272,3)))),N("X10"))</f>
        <v/>
      </c>
      <c r="AA272" s="143" t="str">
        <f>IF(1=1,IF(X272="","",IF(AND(ISNUMBER(X272),X272&lt;1,Y272="kg"),"g",IF(AND(ISNUMBER(X272),X272&lt;1,Y272="L"),"cl",Y272))),N("Y10"))</f>
        <v/>
      </c>
      <c r="AB272" s="123" t="str">
        <f>IF(1=1,IF(E272="","",IF(F272="","A CONTROLER",IF(NOT(ISNUMBER(F272)),"TEXTE",IF(OR(W272="",W272&lt;=0),"COMMANDE COUVERTS INCOMPLETE",IF(G272="","UNITE MANQUANTE",IF(COUNTIF(B384:B428,AE272)=0,"UNITE A CONTROLER","OK")))))),N("Z6"))</f>
        <v/>
      </c>
      <c r="AD272" s="144" t="str">
        <f>IF(1=1,IF(E272="","",AD268),N("AB10"))</f>
        <v/>
      </c>
      <c r="AE272" s="125" t="str">
        <f>IF(1=1,IF(G272="","",UPPER(TRIM(SUBSTITUTE(SUBSTITUTE(G272&amp;"",CHAR(160)," ")," "," ")))),N("AC10"))</f>
        <v/>
      </c>
      <c r="AG272" s="244" t="s">
        <v>80</v>
      </c>
    </row>
    <row r="273" spans="1:33" ht="15.75" x14ac:dyDescent="0.25">
      <c r="A273" s="160" t="str">
        <f>IF(1=1,IF(E273="","",A268),N("A11"))</f>
        <v/>
      </c>
      <c r="B273" s="127" t="str">
        <f>IF(1=1,IF(E273="","",B268),N("B11"))</f>
        <v/>
      </c>
      <c r="C273" s="128"/>
      <c r="D273" s="129" t="str">
        <f>IF(ISBLANK(E273),"",LARGE(D268:D272,1)+1)</f>
        <v/>
      </c>
      <c r="E273" s="130"/>
      <c r="F273" s="131"/>
      <c r="G273" s="170"/>
      <c r="H273" s="105"/>
      <c r="I273" s="132" t="str">
        <f>IF(1=1,IF(E273="","",I268),N("H11"))</f>
        <v/>
      </c>
      <c r="J273" s="133" t="str">
        <f>IF(1=1,IF(E273="","",J268),N("I11"))</f>
        <v/>
      </c>
      <c r="K273" s="134" t="str">
        <f>IF(1=1,IF(E273="","",K268),N("J11"))</f>
        <v/>
      </c>
      <c r="L273" s="135" t="str">
        <f>IF(1=1,IF(OR(J273="",O273="",NOT(ISNUMBER(J273)),NOT(ISNUMBER(O273)),J273=0),"",O273/J273),N("L11"))</f>
        <v/>
      </c>
      <c r="M273" s="136" t="str">
        <f>IF(1=1,IF(OR(L273="",NOT(ISNUMBER(F273))),"",F273*L273*IFERROR(INDEX(D384:D428,MATCH(AE273,B384:B428,0)),1)),N("M13"))</f>
        <v/>
      </c>
      <c r="N273" s="137" t="str">
        <f>IF(1=1,IF(F273="","",IF(G273="","",IFERROR(INDEX(E384:E428,MATCH(AE273,B384:B428,0)),G273&amp;""))),N("N6"))</f>
        <v/>
      </c>
      <c r="O273" s="138" t="str">
        <f>IF(1=1,IF(E273="","",O268),N("K11"))</f>
        <v/>
      </c>
      <c r="P273" s="139" t="str">
        <f>IF(1=1,IF(M273="","",IF(AND(ISNUMBER(M273),M273&lt;1,N273="kg"),MAX(1,ROUND(M273*1000,0)),IF(AND(ISNUMBER(M273),M273&lt;1,N273="L"),MAX(1,ROUND(M273*100,0)),ROUND(M273,3)))),N("O11"))</f>
        <v/>
      </c>
      <c r="Q273" s="140" t="str">
        <f>IF(1=1,IF(M273="","",IF(AND(ISNUMBER(M273),M273&lt;1,N273="kg"),"g",IF(AND(ISNUMBER(M273),M273&lt;1,N273="L"),"cl",N273))),N("P11"))</f>
        <v/>
      </c>
      <c r="R273" s="161" t="str">
        <f>IF(1=1,IF(E273="","",IF(F273="","A CONTROLER",IF(NOT(ISNUMBER(F273)),"TEXTE",IF(OR(L273="",L273&lt;=0),"COMMANDE PRINCIPALE INCOMPLETE",IF(G273="","UNITE MANQUANTE",IF(COUNTIF(B384:B428,AE273)=0,"UNITE A CONTROLER","OK")))))),N("Q9"))</f>
        <v/>
      </c>
      <c r="S273" s="105"/>
      <c r="T273" s="141">
        <f t="shared" si="18"/>
        <v>0</v>
      </c>
      <c r="U273" s="133" t="str">
        <f>IF(1=1,IF(E273="","",U268),N("S11"))</f>
        <v/>
      </c>
      <c r="V273" s="133" t="str">
        <f>IF(1=1,IF(E273="","",V268),N("T11"))</f>
        <v/>
      </c>
      <c r="W273" s="135" t="str">
        <f>IF(1=1,IF(OR(U273="",V273="",NOT(ISNUMBER(U273)),NOT(ISNUMBER(V273)),U273=0),"",V273/U273),N("U11"))</f>
        <v/>
      </c>
      <c r="X273" s="136" t="str">
        <f>IF(1=1,IF(OR(W273="",NOT(ISNUMBER(F273))),"",F273*W273*IFERROR(INDEX(D384:D428,MATCH(AE273,B384:B428,0)),1)),N("V7"))</f>
        <v/>
      </c>
      <c r="Y273" s="137" t="str">
        <f>IF(1=1,IF(F273="","",IF(G273="","",IFERROR(INDEX(E384:E428,MATCH(AE273,B384:B428,0)),G273&amp;""))),N("W6"))</f>
        <v/>
      </c>
      <c r="Z273" s="142" t="str">
        <f>IF(1=1,IF(X273="","",IF(AND(ISNUMBER(X273),X273&lt;1,Y273="kg"),MAX(1,ROUND(X273*1000,0)),IF(AND(ISNUMBER(X273),X273&lt;1,Y273="L"),MAX(1,ROUND(X273*100,0)),ROUND(X273,3)))),N("X11"))</f>
        <v/>
      </c>
      <c r="AA273" s="143" t="str">
        <f>IF(1=1,IF(X273="","",IF(AND(ISNUMBER(X273),X273&lt;1,Y273="kg"),"g",IF(AND(ISNUMBER(X273),X273&lt;1,Y273="L"),"cl",Y273))),N("Y11"))</f>
        <v/>
      </c>
      <c r="AB273" s="123" t="str">
        <f>IF(1=1,IF(E273="","",IF(F273="","A CONTROLER",IF(NOT(ISNUMBER(F273)),"TEXTE",IF(OR(W273="",W273&lt;=0),"COMMANDE COUVERTS INCOMPLETE",IF(G273="","UNITE MANQUANTE",IF(COUNTIF(B384:B428,AE273)=0,"UNITE A CONTROLER","OK")))))),N("Z6"))</f>
        <v/>
      </c>
      <c r="AD273" s="144" t="str">
        <f>IF(1=1,IF(E273="","",AD268),N("AB11"))</f>
        <v/>
      </c>
      <c r="AE273" s="125" t="str">
        <f>IF(1=1,IF(G273="","",UPPER(TRIM(SUBSTITUTE(SUBSTITUTE(G273&amp;"",CHAR(160)," ")," "," ")))),N("AC11"))</f>
        <v/>
      </c>
      <c r="AG273" s="244" t="s">
        <v>66</v>
      </c>
    </row>
    <row r="274" spans="1:33" ht="15.75" x14ac:dyDescent="0.25">
      <c r="A274" s="160" t="str">
        <f>IF(1=1,IF(E274="","",A268),N("A12"))</f>
        <v/>
      </c>
      <c r="B274" s="127" t="str">
        <f>IF(1=1,IF(E274="","",B268),N("B12"))</f>
        <v/>
      </c>
      <c r="C274" s="128"/>
      <c r="D274" s="129" t="str">
        <f>IF(ISBLANK(E274),"",LARGE(D268:D273,1)+1)</f>
        <v/>
      </c>
      <c r="E274" s="130"/>
      <c r="F274" s="131"/>
      <c r="G274" s="170"/>
      <c r="H274" s="105"/>
      <c r="I274" s="132" t="str">
        <f>IF(1=1,IF(E274="","",I268),N("H12"))</f>
        <v/>
      </c>
      <c r="J274" s="133" t="str">
        <f>IF(1=1,IF(E274="","",J268),N("I12"))</f>
        <v/>
      </c>
      <c r="K274" s="134" t="str">
        <f>IF(1=1,IF(E274="","",K268),N("J12"))</f>
        <v/>
      </c>
      <c r="L274" s="135" t="str">
        <f>IF(1=1,IF(OR(J274="",O274="",NOT(ISNUMBER(J274)),NOT(ISNUMBER(O274)),J274=0),"",O274/J274),N("L12"))</f>
        <v/>
      </c>
      <c r="M274" s="136" t="str">
        <f>IF(1=1,IF(OR(L274="",NOT(ISNUMBER(F274))),"",F274*L274*IFERROR(INDEX(D384:D428,MATCH(AE274,B384:B428,0)),1)),N("M13"))</f>
        <v/>
      </c>
      <c r="N274" s="137" t="str">
        <f>IF(1=1,IF(F274="","",IF(G274="","",IFERROR(INDEX(E384:E428,MATCH(AE274,B384:B428,0)),G274&amp;""))),N("N6"))</f>
        <v/>
      </c>
      <c r="O274" s="138" t="str">
        <f>IF(1=1,IF(E274="","",O268),N("K12"))</f>
        <v/>
      </c>
      <c r="P274" s="139" t="str">
        <f>IF(1=1,IF(M274="","",IF(AND(ISNUMBER(M274),M274&lt;1,N274="kg"),MAX(1,ROUND(M274*1000,0)),IF(AND(ISNUMBER(M274),M274&lt;1,N274="L"),MAX(1,ROUND(M274*100,0)),ROUND(M274,3)))),N("O12"))</f>
        <v/>
      </c>
      <c r="Q274" s="140" t="str">
        <f>IF(1=1,IF(M274="","",IF(AND(ISNUMBER(M274),M274&lt;1,N274="kg"),"g",IF(AND(ISNUMBER(M274),M274&lt;1,N274="L"),"cl",N274))),N("P12"))</f>
        <v/>
      </c>
      <c r="R274" s="161" t="str">
        <f>IF(1=1,IF(E274="","",IF(F274="","A CONTROLER",IF(NOT(ISNUMBER(F274)),"TEXTE",IF(OR(L274="",L274&lt;=0),"COMMANDE PRINCIPALE INCOMPLETE",IF(G274="","UNITE MANQUANTE",IF(COUNTIF(B384:B428,AE274)=0,"UNITE A CONTROLER","OK")))))),N("Q9"))</f>
        <v/>
      </c>
      <c r="S274" s="105"/>
      <c r="T274" s="141">
        <f t="shared" si="18"/>
        <v>0</v>
      </c>
      <c r="U274" s="133" t="str">
        <f>IF(1=1,IF(E274="","",U268),N("S12"))</f>
        <v/>
      </c>
      <c r="V274" s="133" t="str">
        <f>IF(1=1,IF(E274="","",V268),N("T12"))</f>
        <v/>
      </c>
      <c r="W274" s="135" t="str">
        <f>IF(1=1,IF(OR(U274="",V274="",NOT(ISNUMBER(U274)),NOT(ISNUMBER(V274)),U274=0),"",V274/U274),N("U12"))</f>
        <v/>
      </c>
      <c r="X274" s="136" t="str">
        <f>IF(1=1,IF(OR(W274="",NOT(ISNUMBER(F274))),"",F274*W274*IFERROR(INDEX(D384:D428,MATCH(AE274,B384:B428,0)),1)),N("V7"))</f>
        <v/>
      </c>
      <c r="Y274" s="137" t="str">
        <f>IF(1=1,IF(F274="","",IF(G274="","",IFERROR(INDEX(E384:E428,MATCH(AE274,B384:B428,0)),G274&amp;""))),N("W6"))</f>
        <v/>
      </c>
      <c r="Z274" s="142" t="str">
        <f>IF(1=1,IF(X274="","",IF(AND(ISNUMBER(X274),X274&lt;1,Y274="kg"),MAX(1,ROUND(X274*1000,0)),IF(AND(ISNUMBER(X274),X274&lt;1,Y274="L"),MAX(1,ROUND(X274*100,0)),ROUND(X274,3)))),N("X12"))</f>
        <v/>
      </c>
      <c r="AA274" s="143" t="str">
        <f>IF(1=1,IF(X274="","",IF(AND(ISNUMBER(X274),X274&lt;1,Y274="kg"),"g",IF(AND(ISNUMBER(X274),X274&lt;1,Y274="L"),"cl",Y274))),N("Y12"))</f>
        <v/>
      </c>
      <c r="AB274" s="123" t="str">
        <f>IF(1=1,IF(E274="","",IF(F274="","A CONTROLER",IF(NOT(ISNUMBER(F274)),"TEXTE",IF(OR(W274="",W274&lt;=0),"COMMANDE COUVERTS INCOMPLETE",IF(G274="","UNITE MANQUANTE",IF(COUNTIF(B384:B428,AE274)=0,"UNITE A CONTROLER","OK")))))),N("Z6"))</f>
        <v/>
      </c>
      <c r="AD274" s="144" t="str">
        <f>IF(1=1,IF(E274="","",AD268),N("AB12"))</f>
        <v/>
      </c>
      <c r="AE274" s="125" t="str">
        <f>IF(1=1,IF(G274="","",UPPER(TRIM(SUBSTITUTE(SUBSTITUTE(G274&amp;"",CHAR(160)," ")," "," ")))),N("AC12"))</f>
        <v/>
      </c>
      <c r="AG274" s="244" t="s">
        <v>64</v>
      </c>
    </row>
    <row r="275" spans="1:33" ht="15.75" x14ac:dyDescent="0.25">
      <c r="A275" s="160" t="str">
        <f>IF(1=1,IF(E275="","",A268),N("A13"))</f>
        <v/>
      </c>
      <c r="B275" s="127" t="str">
        <f>IF(1=1,IF(E275="","",B268),N("B13"))</f>
        <v/>
      </c>
      <c r="C275" s="128"/>
      <c r="D275" s="129" t="str">
        <f>IF(ISBLANK(E275),"",LARGE(D268:D274,1)+1)</f>
        <v/>
      </c>
      <c r="E275" s="130"/>
      <c r="F275" s="131"/>
      <c r="G275" s="170"/>
      <c r="H275" s="105"/>
      <c r="I275" s="132" t="str">
        <f>IF(1=1,IF(E275="","",I268),N("H13"))</f>
        <v/>
      </c>
      <c r="J275" s="133" t="str">
        <f>IF(1=1,IF(E275="","",J268),N("I13"))</f>
        <v/>
      </c>
      <c r="K275" s="134" t="str">
        <f>IF(1=1,IF(E275="","",K268),N("J13"))</f>
        <v/>
      </c>
      <c r="L275" s="135" t="str">
        <f>IF(1=1,IF(OR(J275="",O275="",NOT(ISNUMBER(J275)),NOT(ISNUMBER(O275)),J275=0),"",O275/J275),N("L13"))</f>
        <v/>
      </c>
      <c r="M275" s="136" t="str">
        <f>IF(1=1,IF(OR(L275="",NOT(ISNUMBER(F275))),"",F275*L275*IFERROR(INDEX(D384:D428,MATCH(AE275,B384:B428,0)),1)),N("M13"))</f>
        <v/>
      </c>
      <c r="N275" s="137" t="str">
        <f>IF(1=1,IF(F275="","",IF(G275="","",IFERROR(INDEX(E384:E428,MATCH(AE275,B384:B428,0)),G275&amp;""))),N("N6"))</f>
        <v/>
      </c>
      <c r="O275" s="138" t="str">
        <f>IF(1=1,IF(E275="","",O268),N("K13"))</f>
        <v/>
      </c>
      <c r="P275" s="139" t="str">
        <f>IF(1=1,IF(M275="","",IF(AND(ISNUMBER(M275),M275&lt;1,N275="kg"),MAX(1,ROUND(M275*1000,0)),IF(AND(ISNUMBER(M275),M275&lt;1,N275="L"),MAX(1,ROUND(M275*100,0)),ROUND(M275,3)))),N("O13"))</f>
        <v/>
      </c>
      <c r="Q275" s="140" t="str">
        <f>IF(1=1,IF(M275="","",IF(AND(ISNUMBER(M275),M275&lt;1,N275="kg"),"g",IF(AND(ISNUMBER(M275),M275&lt;1,N275="L"),"cl",N275))),N("P13"))</f>
        <v/>
      </c>
      <c r="R275" s="161" t="str">
        <f>IF(1=1,IF(E275="","",IF(F275="","A CONTROLER",IF(NOT(ISNUMBER(F275)),"TEXTE",IF(OR(L275="",L275&lt;=0),"COMMANDE PRINCIPALE INCOMPLETE",IF(G275="","UNITE MANQUANTE",IF(COUNTIF(B384:B428,AE275)=0,"UNITE A CONTROLER","OK")))))),N("Q9"))</f>
        <v/>
      </c>
      <c r="S275" s="105"/>
      <c r="T275" s="141">
        <f t="shared" si="18"/>
        <v>0</v>
      </c>
      <c r="U275" s="133" t="str">
        <f>IF(1=1,IF(E275="","",U268),N("S13"))</f>
        <v/>
      </c>
      <c r="V275" s="133" t="str">
        <f>IF(1=1,IF(E275="","",V268),N("T13"))</f>
        <v/>
      </c>
      <c r="W275" s="135" t="str">
        <f>IF(1=1,IF(OR(U275="",V275="",NOT(ISNUMBER(U275)),NOT(ISNUMBER(V275)),U275=0),"",V275/U275),N("U13"))</f>
        <v/>
      </c>
      <c r="X275" s="136" t="str">
        <f>IF(1=1,IF(OR(W275="",NOT(ISNUMBER(F275))),"",F275*W275*IFERROR(INDEX(D384:D428,MATCH(AE275,B384:B428,0)),1)),N("V7"))</f>
        <v/>
      </c>
      <c r="Y275" s="137" t="str">
        <f>IF(1=1,IF(F275="","",IF(G275="","",IFERROR(INDEX(E384:E428,MATCH(AE275,B384:B428,0)),G275&amp;""))),N("W6"))</f>
        <v/>
      </c>
      <c r="Z275" s="142" t="str">
        <f>IF(1=1,IF(X275="","",IF(AND(ISNUMBER(X275),X275&lt;1,Y275="kg"),MAX(1,ROUND(X275*1000,0)),IF(AND(ISNUMBER(X275),X275&lt;1,Y275="L"),MAX(1,ROUND(X275*100,0)),ROUND(X275,3)))),N("X13"))</f>
        <v/>
      </c>
      <c r="AA275" s="143" t="str">
        <f>IF(1=1,IF(X275="","",IF(AND(ISNUMBER(X275),X275&lt;1,Y275="kg"),"g",IF(AND(ISNUMBER(X275),X275&lt;1,Y275="L"),"cl",Y275))),N("Y13"))</f>
        <v/>
      </c>
      <c r="AB275" s="123" t="str">
        <f>IF(1=1,IF(E275="","",IF(F275="","A CONTROLER",IF(NOT(ISNUMBER(F275)),"TEXTE",IF(OR(W275="",W275&lt;=0),"COMMANDE COUVERTS INCOMPLETE",IF(G275="","UNITE MANQUANTE",IF(COUNTIF(B384:B428,AE275)=0,"UNITE A CONTROLER","OK")))))),N("Z6"))</f>
        <v/>
      </c>
      <c r="AD275" s="144" t="str">
        <f>IF(1=1,IF(E275="","",AD268),N("AB13"))</f>
        <v/>
      </c>
      <c r="AE275" s="125" t="str">
        <f>IF(1=1,IF(G275="","",UPPER(TRIM(SUBSTITUTE(SUBSTITUTE(G275&amp;"",CHAR(160)," ")," "," ")))),N("AC13"))</f>
        <v/>
      </c>
      <c r="AG275" s="244"/>
    </row>
    <row r="276" spans="1:33" ht="15.75" x14ac:dyDescent="0.25">
      <c r="A276" s="160" t="str">
        <f>IF(1=1,IF(E276="","",A268),N("A14"))</f>
        <v/>
      </c>
      <c r="B276" s="127" t="str">
        <f>IF(1=1,IF(E276="","",B268),N("B14"))</f>
        <v/>
      </c>
      <c r="C276" s="128"/>
      <c r="D276" s="129" t="str">
        <f>IF(ISBLANK(E276),"",LARGE(D268:D275,1)+1)</f>
        <v/>
      </c>
      <c r="E276" s="130"/>
      <c r="F276" s="131"/>
      <c r="G276" s="170"/>
      <c r="H276" s="105"/>
      <c r="I276" s="132" t="str">
        <f>IF(1=1,IF(E276="","",I268),N("H14"))</f>
        <v/>
      </c>
      <c r="J276" s="133" t="str">
        <f>IF(1=1,IF(E276="","",J268),N("I14"))</f>
        <v/>
      </c>
      <c r="K276" s="134" t="str">
        <f>IF(1=1,IF(E276="","",K268),N("J14"))</f>
        <v/>
      </c>
      <c r="L276" s="135" t="str">
        <f>IF(1=1,IF(OR(J276="",O276="",NOT(ISNUMBER(J276)),NOT(ISNUMBER(O276)),J276=0),"",O276/J276),N("L14"))</f>
        <v/>
      </c>
      <c r="M276" s="136" t="str">
        <f>IF(1=1,IF(OR(L276="",NOT(ISNUMBER(F276))),"",F276*L276*IFERROR(INDEX(D384:D428,MATCH(AE276,B384:B428,0)),1)),N("M13"))</f>
        <v/>
      </c>
      <c r="N276" s="137" t="str">
        <f>IF(1=1,IF(F276="","",IF(G276="","",IFERROR(INDEX(E384:E428,MATCH(AE276,B384:B428,0)),G276&amp;""))),N("N6"))</f>
        <v/>
      </c>
      <c r="O276" s="138" t="str">
        <f>IF(1=1,IF(E276="","",O268),N("K14"))</f>
        <v/>
      </c>
      <c r="P276" s="139" t="str">
        <f>IF(1=1,IF(M276="","",IF(AND(ISNUMBER(M276),M276&lt;1,N276="kg"),MAX(1,ROUND(M276*1000,0)),IF(AND(ISNUMBER(M276),M276&lt;1,N276="L"),MAX(1,ROUND(M276*100,0)),ROUND(M276,3)))),N("O14"))</f>
        <v/>
      </c>
      <c r="Q276" s="140" t="str">
        <f>IF(1=1,IF(M276="","",IF(AND(ISNUMBER(M276),M276&lt;1,N276="kg"),"g",IF(AND(ISNUMBER(M276),M276&lt;1,N276="L"),"cl",N276))),N("P14"))</f>
        <v/>
      </c>
      <c r="R276" s="161" t="str">
        <f>IF(1=1,IF(E276="","",IF(F276="","A CONTROLER",IF(NOT(ISNUMBER(F276)),"TEXTE",IF(OR(L276="",L276&lt;=0),"COMMANDE PRINCIPALE INCOMPLETE",IF(G276="","UNITE MANQUANTE",IF(COUNTIF(B384:B428,AE276)=0,"UNITE A CONTROLER","OK")))))),N("Q9"))</f>
        <v/>
      </c>
      <c r="S276" s="105"/>
      <c r="T276" s="141">
        <f t="shared" si="18"/>
        <v>0</v>
      </c>
      <c r="U276" s="133" t="str">
        <f>IF(1=1,IF(E276="","",U268),N("S14"))</f>
        <v/>
      </c>
      <c r="V276" s="133" t="str">
        <f>IF(1=1,IF(E276="","",V268),N("T14"))</f>
        <v/>
      </c>
      <c r="W276" s="135" t="str">
        <f>IF(1=1,IF(OR(U276="",V276="",NOT(ISNUMBER(U276)),NOT(ISNUMBER(V276)),U276=0),"",V276/U276),N("U14"))</f>
        <v/>
      </c>
      <c r="X276" s="136" t="str">
        <f>IF(1=1,IF(OR(W276="",NOT(ISNUMBER(F276))),"",F276*W276*IFERROR(INDEX(D384:D428,MATCH(AE276,B384:B428,0)),1)),N("V7"))</f>
        <v/>
      </c>
      <c r="Y276" s="137" t="str">
        <f>IF(1=1,IF(F276="","",IF(G276="","",IFERROR(INDEX(E384:E428,MATCH(AE276,B384:B428,0)),G276&amp;""))),N("W6"))</f>
        <v/>
      </c>
      <c r="Z276" s="142" t="str">
        <f>IF(1=1,IF(X276="","",IF(AND(ISNUMBER(X276),X276&lt;1,Y276="kg"),MAX(1,ROUND(X276*1000,0)),IF(AND(ISNUMBER(X276),X276&lt;1,Y276="L"),MAX(1,ROUND(X276*100,0)),ROUND(X276,3)))),N("X14"))</f>
        <v/>
      </c>
      <c r="AA276" s="143" t="str">
        <f>IF(1=1,IF(X276="","",IF(AND(ISNUMBER(X276),X276&lt;1,Y276="kg"),"g",IF(AND(ISNUMBER(X276),X276&lt;1,Y276="L"),"cl",Y276))),N("Y14"))</f>
        <v/>
      </c>
      <c r="AB276" s="123" t="str">
        <f>IF(1=1,IF(E276="","",IF(F276="","A CONTROLER",IF(NOT(ISNUMBER(F276)),"TEXTE",IF(OR(W276="",W276&lt;=0),"COMMANDE COUVERTS INCOMPLETE",IF(G276="","UNITE MANQUANTE",IF(COUNTIF(B384:B428,AE276)=0,"UNITE A CONTROLER","OK")))))),N("Z6"))</f>
        <v/>
      </c>
      <c r="AD276" s="144" t="str">
        <f>IF(1=1,IF(E276="","",AD268),N("AB14"))</f>
        <v/>
      </c>
      <c r="AE276" s="125" t="str">
        <f>IF(1=1,IF(G276="","",UPPER(TRIM(SUBSTITUTE(SUBSTITUTE(G276&amp;"",CHAR(160)," ")," "," ")))),N("AC14"))</f>
        <v/>
      </c>
    </row>
    <row r="277" spans="1:33" ht="15.75" x14ac:dyDescent="0.25">
      <c r="A277" s="160" t="str">
        <f>IF(1=1,IF(E277="","",A268),N("A15"))</f>
        <v/>
      </c>
      <c r="B277" s="127" t="str">
        <f>IF(1=1,IF(E277="","",B268),N("B15"))</f>
        <v/>
      </c>
      <c r="C277" s="128"/>
      <c r="D277" s="129" t="str">
        <f>IF(ISBLANK(E277),"",LARGE(D268:D276,1)+1)</f>
        <v/>
      </c>
      <c r="E277" s="130"/>
      <c r="F277" s="131"/>
      <c r="G277" s="170"/>
      <c r="H277" s="105"/>
      <c r="I277" s="132" t="str">
        <f>IF(1=1,IF(E277="","",I268),N("H15"))</f>
        <v/>
      </c>
      <c r="J277" s="133" t="str">
        <f>IF(1=1,IF(E277="","",J268),N("I15"))</f>
        <v/>
      </c>
      <c r="K277" s="134" t="str">
        <f>IF(1=1,IF(E277="","",K268),N("J15"))</f>
        <v/>
      </c>
      <c r="L277" s="135" t="str">
        <f>IF(1=1,IF(OR(J277="",O277="",NOT(ISNUMBER(J277)),NOT(ISNUMBER(O277)),J277=0),"",O277/J277),N("L15"))</f>
        <v/>
      </c>
      <c r="M277" s="136" t="str">
        <f>IF(1=1,IF(OR(L277="",NOT(ISNUMBER(F277))),"",F277*L277*IFERROR(INDEX(D384:D428,MATCH(AE277,B384:B428,0)),1)),N("M13"))</f>
        <v/>
      </c>
      <c r="N277" s="137" t="str">
        <f>IF(1=1,IF(F277="","",IF(G277="","",IFERROR(INDEX(E384:E428,MATCH(AE277,B384:B428,0)),G277&amp;""))),N("N6"))</f>
        <v/>
      </c>
      <c r="O277" s="138" t="str">
        <f>IF(1=1,IF(E277="","",O268),N("K15"))</f>
        <v/>
      </c>
      <c r="P277" s="139" t="str">
        <f>IF(1=1,IF(M277="","",IF(AND(ISNUMBER(M277),M277&lt;1,N277="kg"),MAX(1,ROUND(M277*1000,0)),IF(AND(ISNUMBER(M277),M277&lt;1,N277="L"),MAX(1,ROUND(M277*100,0)),ROUND(M277,3)))),N("O15"))</f>
        <v/>
      </c>
      <c r="Q277" s="140" t="str">
        <f>IF(1=1,IF(M277="","",IF(AND(ISNUMBER(M277),M277&lt;1,N277="kg"),"g",IF(AND(ISNUMBER(M277),M277&lt;1,N277="L"),"cl",N277))),N("P15"))</f>
        <v/>
      </c>
      <c r="R277" s="161" t="str">
        <f>IF(1=1,IF(E277="","",IF(F277="","A CONTROLER",IF(NOT(ISNUMBER(F277)),"TEXTE",IF(OR(L277="",L277&lt;=0),"COMMANDE PRINCIPALE INCOMPLETE",IF(G277="","UNITE MANQUANTE",IF(COUNTIF(B384:B428,AE277)=0,"UNITE A CONTROLER","OK")))))),N("Q9"))</f>
        <v/>
      </c>
      <c r="S277" s="105"/>
      <c r="T277" s="141">
        <f t="shared" si="18"/>
        <v>0</v>
      </c>
      <c r="U277" s="133" t="str">
        <f>IF(1=1,IF(E277="","",U268),N("S15"))</f>
        <v/>
      </c>
      <c r="V277" s="133" t="str">
        <f>IF(1=1,IF(E277="","",V268),N("T15"))</f>
        <v/>
      </c>
      <c r="W277" s="135" t="str">
        <f>IF(1=1,IF(OR(U277="",V277="",NOT(ISNUMBER(U277)),NOT(ISNUMBER(V277)),U277=0),"",V277/U277),N("U15"))</f>
        <v/>
      </c>
      <c r="X277" s="136" t="str">
        <f>IF(1=1,IF(OR(W277="",NOT(ISNUMBER(F277))),"",F277*W277*IFERROR(INDEX(D384:D428,MATCH(AE277,B384:B428,0)),1)),N("V7"))</f>
        <v/>
      </c>
      <c r="Y277" s="137" t="str">
        <f>IF(1=1,IF(F277="","",IF(G277="","",IFERROR(INDEX(E384:E428,MATCH(AE277,B384:B428,0)),G277&amp;""))),N("W6"))</f>
        <v/>
      </c>
      <c r="Z277" s="142" t="str">
        <f>IF(1=1,IF(X277="","",IF(AND(ISNUMBER(X277),X277&lt;1,Y277="kg"),MAX(1,ROUND(X277*1000,0)),IF(AND(ISNUMBER(X277),X277&lt;1,Y277="L"),MAX(1,ROUND(X277*100,0)),ROUND(X277,3)))),N("X15"))</f>
        <v/>
      </c>
      <c r="AA277" s="143" t="str">
        <f>IF(1=1,IF(X277="","",IF(AND(ISNUMBER(X277),X277&lt;1,Y277="kg"),"g",IF(AND(ISNUMBER(X277),X277&lt;1,Y277="L"),"cl",Y277))),N("Y15"))</f>
        <v/>
      </c>
      <c r="AB277" s="123" t="str">
        <f>IF(1=1,IF(E277="","",IF(F277="","A CONTROLER",IF(NOT(ISNUMBER(F277)),"TEXTE",IF(OR(W277="",W277&lt;=0),"COMMANDE COUVERTS INCOMPLETE",IF(G277="","UNITE MANQUANTE",IF(COUNTIF(B384:B428,AE277)=0,"UNITE A CONTROLER","OK")))))),N("Z6"))</f>
        <v/>
      </c>
      <c r="AD277" s="144" t="str">
        <f>IF(1=1,IF(E277="","",AD268),N("AB15"))</f>
        <v/>
      </c>
      <c r="AE277" s="125" t="str">
        <f>IF(1=1,IF(G277="","",UPPER(TRIM(SUBSTITUTE(SUBSTITUTE(G277&amp;"",CHAR(160)," ")," "," ")))),N("AC15"))</f>
        <v/>
      </c>
    </row>
    <row r="278" spans="1:33" ht="15.75" x14ac:dyDescent="0.25">
      <c r="A278" s="160" t="str">
        <f>IF(1=1,IF(E278="","",A268),N("A16"))</f>
        <v/>
      </c>
      <c r="B278" s="127" t="str">
        <f>IF(1=1,IF(E278="","",B268),N("B16"))</f>
        <v/>
      </c>
      <c r="C278" s="128"/>
      <c r="D278" s="129" t="str">
        <f>IF(ISBLANK(E278),"",LARGE(D268:D277,1)+1)</f>
        <v/>
      </c>
      <c r="E278" s="130"/>
      <c r="F278" s="131"/>
      <c r="G278" s="170"/>
      <c r="H278" s="105"/>
      <c r="I278" s="132" t="str">
        <f>IF(1=1,IF(E278="","",I268),N("H16"))</f>
        <v/>
      </c>
      <c r="J278" s="133" t="str">
        <f>IF(1=1,IF(E278="","",J268),N("I16"))</f>
        <v/>
      </c>
      <c r="K278" s="134" t="str">
        <f>IF(1=1,IF(E278="","",K268),N("J16"))</f>
        <v/>
      </c>
      <c r="L278" s="135" t="str">
        <f>IF(1=1,IF(OR(J278="",O278="",NOT(ISNUMBER(J278)),NOT(ISNUMBER(O278)),J278=0),"",O278/J278),N("L16"))</f>
        <v/>
      </c>
      <c r="M278" s="136" t="str">
        <f>IF(1=1,IF(OR(L278="",NOT(ISNUMBER(F278))),"",F278*L278*IFERROR(INDEX(D384:D428,MATCH(AE278,B384:B428,0)),1)),N("M13"))</f>
        <v/>
      </c>
      <c r="N278" s="137" t="str">
        <f>IF(1=1,IF(F278="","",IF(G278="","",IFERROR(INDEX(E384:E428,MATCH(AE278,B384:B428,0)),G278&amp;""))),N("N6"))</f>
        <v/>
      </c>
      <c r="O278" s="138" t="str">
        <f>IF(1=1,IF(E278="","",O268),N("K16"))</f>
        <v/>
      </c>
      <c r="P278" s="139" t="str">
        <f>IF(1=1,IF(M278="","",IF(AND(ISNUMBER(M278),M278&lt;1,N278="kg"),MAX(1,ROUND(M278*1000,0)),IF(AND(ISNUMBER(M278),M278&lt;1,N278="L"),MAX(1,ROUND(M278*100,0)),ROUND(M278,3)))),N("O16"))</f>
        <v/>
      </c>
      <c r="Q278" s="140" t="str">
        <f>IF(1=1,IF(M278="","",IF(AND(ISNUMBER(M278),M278&lt;1,N278="kg"),"g",IF(AND(ISNUMBER(M278),M278&lt;1,N278="L"),"cl",N278))),N("P16"))</f>
        <v/>
      </c>
      <c r="R278" s="161" t="str">
        <f>IF(1=1,IF(E278="","",IF(F278="","A CONTROLER",IF(NOT(ISNUMBER(F278)),"TEXTE",IF(OR(L278="",L278&lt;=0),"COMMANDE PRINCIPALE INCOMPLETE",IF(G278="","UNITE MANQUANTE",IF(COUNTIF(B384:B428,AE278)=0,"UNITE A CONTROLER","OK")))))),N("Q9"))</f>
        <v/>
      </c>
      <c r="S278" s="105"/>
      <c r="T278" s="141">
        <f t="shared" si="18"/>
        <v>0</v>
      </c>
      <c r="U278" s="133" t="str">
        <f>IF(1=1,IF(E278="","",U268),N("S16"))</f>
        <v/>
      </c>
      <c r="V278" s="133" t="str">
        <f>IF(1=1,IF(E278="","",V268),N("T16"))</f>
        <v/>
      </c>
      <c r="W278" s="135" t="str">
        <f>IF(1=1,IF(OR(U278="",V278="",NOT(ISNUMBER(U278)),NOT(ISNUMBER(V278)),U278=0),"",V278/U278),N("U16"))</f>
        <v/>
      </c>
      <c r="X278" s="136" t="str">
        <f>IF(1=1,IF(OR(W278="",NOT(ISNUMBER(F278))),"",F278*W278*IFERROR(INDEX(D384:D428,MATCH(AE278,B384:B428,0)),1)),N("V7"))</f>
        <v/>
      </c>
      <c r="Y278" s="137" t="str">
        <f>IF(1=1,IF(F278="","",IF(G278="","",IFERROR(INDEX(E384:E428,MATCH(AE278,B384:B428,0)),G278&amp;""))),N("W6"))</f>
        <v/>
      </c>
      <c r="Z278" s="142" t="str">
        <f>IF(1=1,IF(X278="","",IF(AND(ISNUMBER(X278),X278&lt;1,Y278="kg"),MAX(1,ROUND(X278*1000,0)),IF(AND(ISNUMBER(X278),X278&lt;1,Y278="L"),MAX(1,ROUND(X278*100,0)),ROUND(X278,3)))),N("X16"))</f>
        <v/>
      </c>
      <c r="AA278" s="143" t="str">
        <f>IF(1=1,IF(X278="","",IF(AND(ISNUMBER(X278),X278&lt;1,Y278="kg"),"g",IF(AND(ISNUMBER(X278),X278&lt;1,Y278="L"),"cl",Y278))),N("Y16"))</f>
        <v/>
      </c>
      <c r="AB278" s="123" t="str">
        <f>IF(1=1,IF(E278="","",IF(F278="","A CONTROLER",IF(NOT(ISNUMBER(F278)),"TEXTE",IF(OR(W278="",W278&lt;=0),"COMMANDE COUVERTS INCOMPLETE",IF(G278="","UNITE MANQUANTE",IF(COUNTIF(B384:B428,AE278)=0,"UNITE A CONTROLER","OK")))))),N("Z6"))</f>
        <v/>
      </c>
      <c r="AD278" s="144" t="str">
        <f>IF(1=1,IF(E278="","",AD268),N("AB16"))</f>
        <v/>
      </c>
      <c r="AE278" s="125" t="str">
        <f>IF(1=1,IF(G278="","",UPPER(TRIM(SUBSTITUTE(SUBSTITUTE(G278&amp;"",CHAR(160)," ")," "," ")))),N("AC16"))</f>
        <v/>
      </c>
    </row>
    <row r="279" spans="1:33" ht="15.75" x14ac:dyDescent="0.25">
      <c r="A279" s="160" t="str">
        <f>IF(1=1,IF(E279="","",A268),N("A17"))</f>
        <v/>
      </c>
      <c r="B279" s="127" t="str">
        <f>IF(1=1,IF(E279="","",B268),N("B17"))</f>
        <v/>
      </c>
      <c r="C279" s="128"/>
      <c r="D279" s="129" t="str">
        <f>IF(ISBLANK(E279),"",LARGE(D268:D278,1)+1)</f>
        <v/>
      </c>
      <c r="E279" s="130"/>
      <c r="F279" s="131"/>
      <c r="G279" s="170"/>
      <c r="H279" s="105"/>
      <c r="I279" s="132" t="str">
        <f>IF(1=1,IF(E279="","",I268),N("H17"))</f>
        <v/>
      </c>
      <c r="J279" s="133" t="str">
        <f>IF(1=1,IF(E279="","",J268),N("I17"))</f>
        <v/>
      </c>
      <c r="K279" s="134" t="str">
        <f>IF(1=1,IF(E279="","",K268),N("J17"))</f>
        <v/>
      </c>
      <c r="L279" s="135" t="str">
        <f>IF(1=1,IF(OR(J279="",O279="",NOT(ISNUMBER(J279)),NOT(ISNUMBER(O279)),J279=0),"",O279/J279),N("L17"))</f>
        <v/>
      </c>
      <c r="M279" s="136" t="str">
        <f>IF(1=1,IF(OR(L279="",NOT(ISNUMBER(F279))),"",F279*L279*IFERROR(INDEX(D384:D428,MATCH(AE279,B384:B428,0)),1)),N("M13"))</f>
        <v/>
      </c>
      <c r="N279" s="137" t="str">
        <f>IF(1=1,IF(F279="","",IF(G279="","",IFERROR(INDEX(E384:E428,MATCH(AE279,B384:B428,0)),G279&amp;""))),N("N6"))</f>
        <v/>
      </c>
      <c r="O279" s="138" t="str">
        <f>IF(1=1,IF(E279="","",O268),N("K17"))</f>
        <v/>
      </c>
      <c r="P279" s="139" t="str">
        <f>IF(1=1,IF(M279="","",IF(AND(ISNUMBER(M279),M279&lt;1,N279="kg"),MAX(1,ROUND(M279*1000,0)),IF(AND(ISNUMBER(M279),M279&lt;1,N279="L"),MAX(1,ROUND(M279*100,0)),ROUND(M279,3)))),N("O17"))</f>
        <v/>
      </c>
      <c r="Q279" s="140" t="str">
        <f>IF(1=1,IF(M279="","",IF(AND(ISNUMBER(M279),M279&lt;1,N279="kg"),"g",IF(AND(ISNUMBER(M279),M279&lt;1,N279="L"),"cl",N279))),N("P17"))</f>
        <v/>
      </c>
      <c r="R279" s="161" t="str">
        <f>IF(1=1,IF(E279="","",IF(F279="","A CONTROLER",IF(NOT(ISNUMBER(F279)),"TEXTE",IF(OR(L279="",L279&lt;=0),"COMMANDE PRINCIPALE INCOMPLETE",IF(G279="","UNITE MANQUANTE",IF(COUNTIF(B384:B428,AE279)=0,"UNITE A CONTROLER","OK")))))),N("Q9"))</f>
        <v/>
      </c>
      <c r="S279" s="105"/>
      <c r="T279" s="141">
        <f t="shared" si="18"/>
        <v>0</v>
      </c>
      <c r="U279" s="133" t="str">
        <f>IF(1=1,IF(E279="","",U268),N("S17"))</f>
        <v/>
      </c>
      <c r="V279" s="133" t="str">
        <f>IF(1=1,IF(E279="","",V268),N("T17"))</f>
        <v/>
      </c>
      <c r="W279" s="135" t="str">
        <f>IF(1=1,IF(OR(U279="",V279="",NOT(ISNUMBER(U279)),NOT(ISNUMBER(V279)),U279=0),"",V279/U279),N("U17"))</f>
        <v/>
      </c>
      <c r="X279" s="136" t="str">
        <f>IF(1=1,IF(OR(W279="",NOT(ISNUMBER(F279))),"",F279*W279*IFERROR(INDEX(D384:D428,MATCH(AE279,B384:B428,0)),1)),N("V7"))</f>
        <v/>
      </c>
      <c r="Y279" s="137" t="str">
        <f>IF(1=1,IF(F279="","",IF(G279="","",IFERROR(INDEX(E384:E428,MATCH(AE279,B384:B428,0)),G279&amp;""))),N("W6"))</f>
        <v/>
      </c>
      <c r="Z279" s="142" t="str">
        <f>IF(1=1,IF(X279="","",IF(AND(ISNUMBER(X279),X279&lt;1,Y279="kg"),MAX(1,ROUND(X279*1000,0)),IF(AND(ISNUMBER(X279),X279&lt;1,Y279="L"),MAX(1,ROUND(X279*100,0)),ROUND(X279,3)))),N("X17"))</f>
        <v/>
      </c>
      <c r="AA279" s="143" t="str">
        <f>IF(1=1,IF(X279="","",IF(AND(ISNUMBER(X279),X279&lt;1,Y279="kg"),"g",IF(AND(ISNUMBER(X279),X279&lt;1,Y279="L"),"cl",Y279))),N("Y17"))</f>
        <v/>
      </c>
      <c r="AB279" s="123" t="str">
        <f>IF(1=1,IF(E279="","",IF(F279="","A CONTROLER",IF(NOT(ISNUMBER(F279)),"TEXTE",IF(OR(W279="",W279&lt;=0),"COMMANDE COUVERTS INCOMPLETE",IF(G279="","UNITE MANQUANTE",IF(COUNTIF(B384:B428,AE279)=0,"UNITE A CONTROLER","OK")))))),N("Z6"))</f>
        <v/>
      </c>
      <c r="AD279" s="144" t="str">
        <f>IF(1=1,IF(E279="","",AD268),N("AB17"))</f>
        <v/>
      </c>
      <c r="AE279" s="125" t="str">
        <f>IF(1=1,IF(G279="","",UPPER(TRIM(SUBSTITUTE(SUBSTITUTE(G279&amp;"",CHAR(160)," ")," "," ")))),N("AC17"))</f>
        <v/>
      </c>
    </row>
    <row r="280" spans="1:33" ht="15.75" x14ac:dyDescent="0.25">
      <c r="A280" s="160" t="str">
        <f>IF(1=1,IF(E280="","",A268),N("A18"))</f>
        <v/>
      </c>
      <c r="B280" s="127" t="str">
        <f>IF(1=1,IF(E280="","",B268),N("B18"))</f>
        <v/>
      </c>
      <c r="C280" s="128"/>
      <c r="D280" s="129" t="str">
        <f>IF(ISBLANK(E280),"",LARGE(D268:D279,1)+1)</f>
        <v/>
      </c>
      <c r="E280" s="130"/>
      <c r="F280" s="131"/>
      <c r="G280" s="170"/>
      <c r="H280" s="105"/>
      <c r="I280" s="132" t="str">
        <f>IF(1=1,IF(E280="","",I268),N("H18"))</f>
        <v/>
      </c>
      <c r="J280" s="133" t="str">
        <f>IF(1=1,IF(E280="","",J268),N("I18"))</f>
        <v/>
      </c>
      <c r="K280" s="134" t="str">
        <f>IF(1=1,IF(E280="","",K268),N("J18"))</f>
        <v/>
      </c>
      <c r="L280" s="135" t="str">
        <f>IF(1=1,IF(OR(J280="",O280="",NOT(ISNUMBER(J280)),NOT(ISNUMBER(O280)),J280=0),"",O280/J280),N("L18"))</f>
        <v/>
      </c>
      <c r="M280" s="136" t="str">
        <f>IF(1=1,IF(OR(L280="",NOT(ISNUMBER(F280))),"",F280*L280*IFERROR(INDEX(D384:D428,MATCH(AE280,B384:B428,0)),1)),N("M13"))</f>
        <v/>
      </c>
      <c r="N280" s="137" t="str">
        <f>IF(1=1,IF(F280="","",IF(G280="","",IFERROR(INDEX(E384:E428,MATCH(AE280,B384:B428,0)),G280&amp;""))),N("N6"))</f>
        <v/>
      </c>
      <c r="O280" s="138" t="str">
        <f>IF(1=1,IF(E280="","",O268),N("K18"))</f>
        <v/>
      </c>
      <c r="P280" s="139" t="str">
        <f>IF(1=1,IF(M280="","",IF(AND(ISNUMBER(M280),M280&lt;1,N280="kg"),MAX(1,ROUND(M280*1000,0)),IF(AND(ISNUMBER(M280),M280&lt;1,N280="L"),MAX(1,ROUND(M280*100,0)),ROUND(M280,3)))),N("O18"))</f>
        <v/>
      </c>
      <c r="Q280" s="140" t="str">
        <f>IF(1=1,IF(M280="","",IF(AND(ISNUMBER(M280),M280&lt;1,N280="kg"),"g",IF(AND(ISNUMBER(M280),M280&lt;1,N280="L"),"cl",N280))),N("P18"))</f>
        <v/>
      </c>
      <c r="R280" s="161" t="str">
        <f>IF(1=1,IF(E280="","",IF(F280="","A CONTROLER",IF(NOT(ISNUMBER(F280)),"TEXTE",IF(OR(L280="",L280&lt;=0),"COMMANDE PRINCIPALE INCOMPLETE",IF(G280="","UNITE MANQUANTE",IF(COUNTIF(B384:B428,AE280)=0,"UNITE A CONTROLER","OK")))))),N("Q9"))</f>
        <v/>
      </c>
      <c r="S280" s="105"/>
      <c r="T280" s="141">
        <f t="shared" si="18"/>
        <v>0</v>
      </c>
      <c r="U280" s="133" t="str">
        <f>IF(1=1,IF(E280="","",U268),N("S18"))</f>
        <v/>
      </c>
      <c r="V280" s="133" t="str">
        <f>IF(1=1,IF(E280="","",V268),N("T18"))</f>
        <v/>
      </c>
      <c r="W280" s="135" t="str">
        <f>IF(1=1,IF(OR(U280="",V280="",NOT(ISNUMBER(U280)),NOT(ISNUMBER(V280)),U280=0),"",V280/U280),N("U18"))</f>
        <v/>
      </c>
      <c r="X280" s="136" t="str">
        <f>IF(1=1,IF(OR(W280="",NOT(ISNUMBER(F280))),"",F280*W280*IFERROR(INDEX(D384:D428,MATCH(AE280,B384:B428,0)),1)),N("V7"))</f>
        <v/>
      </c>
      <c r="Y280" s="137" t="str">
        <f>IF(1=1,IF(F280="","",IF(G280="","",IFERROR(INDEX(E384:E428,MATCH(AE280,B384:B428,0)),G280&amp;""))),N("W6"))</f>
        <v/>
      </c>
      <c r="Z280" s="142" t="str">
        <f>IF(1=1,IF(X280="","",IF(AND(ISNUMBER(X280),X280&lt;1,Y280="kg"),MAX(1,ROUND(X280*1000,0)),IF(AND(ISNUMBER(X280),X280&lt;1,Y280="L"),MAX(1,ROUND(X280*100,0)),ROUND(X280,3)))),N("X18"))</f>
        <v/>
      </c>
      <c r="AA280" s="143" t="str">
        <f>IF(1=1,IF(X280="","",IF(AND(ISNUMBER(X280),X280&lt;1,Y280="kg"),"g",IF(AND(ISNUMBER(X280),X280&lt;1,Y280="L"),"cl",Y280))),N("Y18"))</f>
        <v/>
      </c>
      <c r="AB280" s="123" t="str">
        <f>IF(1=1,IF(E280="","",IF(F280="","A CONTROLER",IF(NOT(ISNUMBER(F280)),"TEXTE",IF(OR(W280="",W280&lt;=0),"COMMANDE COUVERTS INCOMPLETE",IF(G280="","UNITE MANQUANTE",IF(COUNTIF(B384:B428,AE280)=0,"UNITE A CONTROLER","OK")))))),N("Z6"))</f>
        <v/>
      </c>
      <c r="AD280" s="144" t="str">
        <f>IF(1=1,IF(E280="","",AD268),N("AB18"))</f>
        <v/>
      </c>
      <c r="AE280" s="125" t="str">
        <f>IF(1=1,IF(G280="","",UPPER(TRIM(SUBSTITUTE(SUBSTITUTE(G280&amp;"",CHAR(160)," ")," "," ")))),N("AC18"))</f>
        <v/>
      </c>
    </row>
    <row r="281" spans="1:33" ht="15.75" x14ac:dyDescent="0.25">
      <c r="A281" s="160" t="str">
        <f>IF(1=1,IF(E281="","",A268),N("A19"))</f>
        <v/>
      </c>
      <c r="B281" s="127" t="str">
        <f>IF(1=1,IF(E281="","",B268),N("B19"))</f>
        <v/>
      </c>
      <c r="C281" s="128"/>
      <c r="D281" s="129" t="str">
        <f>IF(ISBLANK(E281),"",LARGE(D268:D280,1)+1)</f>
        <v/>
      </c>
      <c r="E281" s="130"/>
      <c r="F281" s="131"/>
      <c r="G281" s="170"/>
      <c r="H281" s="105"/>
      <c r="I281" s="132" t="str">
        <f>IF(1=1,IF(E281="","",I268),N("H19"))</f>
        <v/>
      </c>
      <c r="J281" s="133" t="str">
        <f>IF(1=1,IF(E281="","",J268),N("I19"))</f>
        <v/>
      </c>
      <c r="K281" s="134" t="str">
        <f>IF(1=1,IF(E281="","",K268),N("J19"))</f>
        <v/>
      </c>
      <c r="L281" s="135" t="str">
        <f>IF(1=1,IF(OR(J281="",O281="",NOT(ISNUMBER(J281)),NOT(ISNUMBER(O281)),J281=0),"",O281/J281),N("L19"))</f>
        <v/>
      </c>
      <c r="M281" s="136" t="str">
        <f>IF(1=1,IF(OR(L281="",NOT(ISNUMBER(F281))),"",F281*L281*IFERROR(INDEX(D384:D428,MATCH(AE281,B384:B428,0)),1)),N("M13"))</f>
        <v/>
      </c>
      <c r="N281" s="137" t="str">
        <f>IF(1=1,IF(F281="","",IF(G281="","",IFERROR(INDEX(E384:E428,MATCH(AE281,B384:B428,0)),G281&amp;""))),N("N6"))</f>
        <v/>
      </c>
      <c r="O281" s="138" t="str">
        <f>IF(1=1,IF(E281="","",O268),N("K19"))</f>
        <v/>
      </c>
      <c r="P281" s="139" t="str">
        <f>IF(1=1,IF(M281="","",IF(AND(ISNUMBER(M281),M281&lt;1,N281="kg"),MAX(1,ROUND(M281*1000,0)),IF(AND(ISNUMBER(M281),M281&lt;1,N281="L"),MAX(1,ROUND(M281*100,0)),ROUND(M281,3)))),N("O19"))</f>
        <v/>
      </c>
      <c r="Q281" s="140" t="str">
        <f>IF(1=1,IF(M281="","",IF(AND(ISNUMBER(M281),M281&lt;1,N281="kg"),"g",IF(AND(ISNUMBER(M281),M281&lt;1,N281="L"),"cl",N281))),N("P19"))</f>
        <v/>
      </c>
      <c r="R281" s="161" t="str">
        <f>IF(1=1,IF(E281="","",IF(F281="","A CONTROLER",IF(NOT(ISNUMBER(F281)),"TEXTE",IF(OR(L281="",L281&lt;=0),"COMMANDE PRINCIPALE INCOMPLETE",IF(G281="","UNITE MANQUANTE",IF(COUNTIF(B384:B428,AE281)=0,"UNITE A CONTROLER","OK")))))),N("Q9"))</f>
        <v/>
      </c>
      <c r="S281" s="105"/>
      <c r="T281" s="141">
        <f t="shared" si="18"/>
        <v>0</v>
      </c>
      <c r="U281" s="133" t="str">
        <f>IF(1=1,IF(E281="","",U268),N("S19"))</f>
        <v/>
      </c>
      <c r="V281" s="133" t="str">
        <f>IF(1=1,IF(E281="","",V268),N("T19"))</f>
        <v/>
      </c>
      <c r="W281" s="135" t="str">
        <f>IF(1=1,IF(OR(U281="",V281="",NOT(ISNUMBER(U281)),NOT(ISNUMBER(V281)),U281=0),"",V281/U281),N("U19"))</f>
        <v/>
      </c>
      <c r="X281" s="136" t="str">
        <f>IF(1=1,IF(OR(W281="",NOT(ISNUMBER(F281))),"",F281*W281*IFERROR(INDEX(D384:D428,MATCH(AE281,B384:B428,0)),1)),N("V7"))</f>
        <v/>
      </c>
      <c r="Y281" s="137" t="str">
        <f>IF(1=1,IF(F281="","",IF(G281="","",IFERROR(INDEX(E384:E428,MATCH(AE281,B384:B428,0)),G281&amp;""))),N("W6"))</f>
        <v/>
      </c>
      <c r="Z281" s="142" t="str">
        <f>IF(1=1,IF(X281="","",IF(AND(ISNUMBER(X281),X281&lt;1,Y281="kg"),MAX(1,ROUND(X281*1000,0)),IF(AND(ISNUMBER(X281),X281&lt;1,Y281="L"),MAX(1,ROUND(X281*100,0)),ROUND(X281,3)))),N("X19"))</f>
        <v/>
      </c>
      <c r="AA281" s="143" t="str">
        <f>IF(1=1,IF(X281="","",IF(AND(ISNUMBER(X281),X281&lt;1,Y281="kg"),"g",IF(AND(ISNUMBER(X281),X281&lt;1,Y281="L"),"cl",Y281))),N("Y19"))</f>
        <v/>
      </c>
      <c r="AB281" s="123" t="str">
        <f>IF(1=1,IF(E281="","",IF(F281="","A CONTROLER",IF(NOT(ISNUMBER(F281)),"TEXTE",IF(OR(W281="",W281&lt;=0),"COMMANDE COUVERTS INCOMPLETE",IF(G281="","UNITE MANQUANTE",IF(COUNTIF(B384:B428,AE281)=0,"UNITE A CONTROLER","OK")))))),N("Z6"))</f>
        <v/>
      </c>
      <c r="AD281" s="144" t="str">
        <f>IF(1=1,IF(E281="","",AD268),N("AB19"))</f>
        <v/>
      </c>
      <c r="AE281" s="125" t="str">
        <f>IF(1=1,IF(G281="","",UPPER(TRIM(SUBSTITUTE(SUBSTITUTE(G281&amp;"",CHAR(160)," ")," "," ")))),N("AC19"))</f>
        <v/>
      </c>
    </row>
    <row r="282" spans="1:33" ht="15.75" x14ac:dyDescent="0.25">
      <c r="A282" s="160" t="str">
        <f>IF(1=1,IF(E282="","",A268),N("A20"))</f>
        <v/>
      </c>
      <c r="B282" s="127" t="str">
        <f>IF(1=1,IF(E282="","",B268),N("B20"))</f>
        <v/>
      </c>
      <c r="C282" s="128"/>
      <c r="D282" s="129" t="str">
        <f>IF(ISBLANK(E282),"",LARGE(D268:D281,1)+1)</f>
        <v/>
      </c>
      <c r="E282" s="130"/>
      <c r="F282" s="131"/>
      <c r="G282" s="170"/>
      <c r="H282" s="105"/>
      <c r="I282" s="132" t="str">
        <f>IF(1=1,IF(E282="","",I268),N("H20"))</f>
        <v/>
      </c>
      <c r="J282" s="133" t="str">
        <f>IF(1=1,IF(E282="","",J268),N("I20"))</f>
        <v/>
      </c>
      <c r="K282" s="134" t="str">
        <f>IF(1=1,IF(E282="","",K268),N("J20"))</f>
        <v/>
      </c>
      <c r="L282" s="135" t="str">
        <f>IF(1=1,IF(OR(J282="",O282="",NOT(ISNUMBER(J282)),NOT(ISNUMBER(O282)),J282=0),"",O282/J282),N("L20"))</f>
        <v/>
      </c>
      <c r="M282" s="136" t="str">
        <f>IF(1=1,IF(OR(L282="",NOT(ISNUMBER(F282))),"",F282*L282*IFERROR(INDEX(D384:D428,MATCH(AE282,B384:B428,0)),1)),N("M13"))</f>
        <v/>
      </c>
      <c r="N282" s="137" t="str">
        <f>IF(1=1,IF(F282="","",IF(G282="","",IFERROR(INDEX(E384:E428,MATCH(AE282,B384:B428,0)),G282&amp;""))),N("N6"))</f>
        <v/>
      </c>
      <c r="O282" s="138" t="str">
        <f>IF(1=1,IF(E282="","",O268),N("K20"))</f>
        <v/>
      </c>
      <c r="P282" s="139" t="str">
        <f>IF(1=1,IF(M282="","",IF(AND(ISNUMBER(M282),M282&lt;1,N282="kg"),MAX(1,ROUND(M282*1000,0)),IF(AND(ISNUMBER(M282),M282&lt;1,N282="L"),MAX(1,ROUND(M282*100,0)),ROUND(M282,3)))),N("O20"))</f>
        <v/>
      </c>
      <c r="Q282" s="140" t="str">
        <f>IF(1=1,IF(M282="","",IF(AND(ISNUMBER(M282),M282&lt;1,N282="kg"),"g",IF(AND(ISNUMBER(M282),M282&lt;1,N282="L"),"cl",N282))),N("P20"))</f>
        <v/>
      </c>
      <c r="R282" s="161" t="str">
        <f>IF(1=1,IF(E282="","",IF(F282="","A CONTROLER",IF(NOT(ISNUMBER(F282)),"TEXTE",IF(OR(L282="",L282&lt;=0),"COMMANDE PRINCIPALE INCOMPLETE",IF(G282="","UNITE MANQUANTE",IF(COUNTIF(B384:B428,AE282)=0,"UNITE A CONTROLER","OK")))))),N("Q9"))</f>
        <v/>
      </c>
      <c r="S282" s="105"/>
      <c r="T282" s="141">
        <f t="shared" si="18"/>
        <v>0</v>
      </c>
      <c r="U282" s="133" t="str">
        <f>IF(1=1,IF(E282="","",U268),N("S20"))</f>
        <v/>
      </c>
      <c r="V282" s="133" t="str">
        <f>IF(1=1,IF(E282="","",V268),N("T20"))</f>
        <v/>
      </c>
      <c r="W282" s="135" t="str">
        <f>IF(1=1,IF(OR(U282="",V282="",NOT(ISNUMBER(U282)),NOT(ISNUMBER(V282)),U282=0),"",V282/U282),N("U20"))</f>
        <v/>
      </c>
      <c r="X282" s="136" t="str">
        <f>IF(1=1,IF(OR(W282="",NOT(ISNUMBER(F282))),"",F282*W282*IFERROR(INDEX(D384:D428,MATCH(AE282,B384:B428,0)),1)),N("V7"))</f>
        <v/>
      </c>
      <c r="Y282" s="137" t="str">
        <f>IF(1=1,IF(F282="","",IF(G282="","",IFERROR(INDEX(E384:E428,MATCH(AE282,B384:B428,0)),G282&amp;""))),N("W6"))</f>
        <v/>
      </c>
      <c r="Z282" s="142" t="str">
        <f>IF(1=1,IF(X282="","",IF(AND(ISNUMBER(X282),X282&lt;1,Y282="kg"),MAX(1,ROUND(X282*1000,0)),IF(AND(ISNUMBER(X282),X282&lt;1,Y282="L"),MAX(1,ROUND(X282*100,0)),ROUND(X282,3)))),N("X20"))</f>
        <v/>
      </c>
      <c r="AA282" s="143" t="str">
        <f>IF(1=1,IF(X282="","",IF(AND(ISNUMBER(X282),X282&lt;1,Y282="kg"),"g",IF(AND(ISNUMBER(X282),X282&lt;1,Y282="L"),"cl",Y282))),N("Y20"))</f>
        <v/>
      </c>
      <c r="AB282" s="123" t="str">
        <f>IF(1=1,IF(E282="","",IF(F282="","A CONTROLER",IF(NOT(ISNUMBER(F282)),"TEXTE",IF(OR(W282="",W282&lt;=0),"COMMANDE COUVERTS INCOMPLETE",IF(G282="","UNITE MANQUANTE",IF(COUNTIF(B384:B428,AE282)=0,"UNITE A CONTROLER","OK")))))),N("Z6"))</f>
        <v/>
      </c>
      <c r="AD282" s="144" t="str">
        <f>IF(1=1,IF(E282="","",AD268),N("AB20"))</f>
        <v/>
      </c>
      <c r="AE282" s="125" t="str">
        <f>IF(1=1,IF(G282="","",UPPER(TRIM(SUBSTITUTE(SUBSTITUTE(G282&amp;"",CHAR(160)," ")," "," ")))),N("AC20"))</f>
        <v/>
      </c>
    </row>
    <row r="283" spans="1:33" ht="15.75" x14ac:dyDescent="0.25">
      <c r="A283" s="160" t="str">
        <f>IF(1=1,IF(E283="","",A268),N("A21"))</f>
        <v/>
      </c>
      <c r="B283" s="127" t="str">
        <f>IF(1=1,IF(E283="","",B268),N("B21"))</f>
        <v/>
      </c>
      <c r="C283" s="128"/>
      <c r="D283" s="129" t="str">
        <f>IF(ISBLANK(E283),"",LARGE(D268:D282,1)+1)</f>
        <v/>
      </c>
      <c r="E283" s="130"/>
      <c r="F283" s="131"/>
      <c r="G283" s="170"/>
      <c r="H283" s="105"/>
      <c r="I283" s="132" t="str">
        <f>IF(1=1,IF(E283="","",I268),N("H21"))</f>
        <v/>
      </c>
      <c r="J283" s="133" t="str">
        <f>IF(1=1,IF(E283="","",J268),N("I21"))</f>
        <v/>
      </c>
      <c r="K283" s="134" t="str">
        <f>IF(1=1,IF(E283="","",K268),N("J21"))</f>
        <v/>
      </c>
      <c r="L283" s="135" t="str">
        <f>IF(1=1,IF(OR(J283="",O283="",NOT(ISNUMBER(J283)),NOT(ISNUMBER(O283)),J283=0),"",O283/J283),N("L21"))</f>
        <v/>
      </c>
      <c r="M283" s="136" t="str">
        <f>IF(1=1,IF(OR(L283="",NOT(ISNUMBER(F283))),"",F283*L283*IFERROR(INDEX(D384:D428,MATCH(AE283,B384:B428,0)),1)),N("M13"))</f>
        <v/>
      </c>
      <c r="N283" s="137" t="str">
        <f>IF(1=1,IF(F283="","",IF(G283="","",IFERROR(INDEX(E384:E428,MATCH(AE283,B384:B428,0)),G283&amp;""))),N("N6"))</f>
        <v/>
      </c>
      <c r="O283" s="138" t="str">
        <f>IF(1=1,IF(E283="","",O268),N("K21"))</f>
        <v/>
      </c>
      <c r="P283" s="139" t="str">
        <f>IF(1=1,IF(M283="","",IF(AND(ISNUMBER(M283),M283&lt;1,N283="kg"),MAX(1,ROUND(M283*1000,0)),IF(AND(ISNUMBER(M283),M283&lt;1,N283="L"),MAX(1,ROUND(M283*100,0)),ROUND(M283,3)))),N("O21"))</f>
        <v/>
      </c>
      <c r="Q283" s="140" t="str">
        <f>IF(1=1,IF(M283="","",IF(AND(ISNUMBER(M283),M283&lt;1,N283="kg"),"g",IF(AND(ISNUMBER(M283),M283&lt;1,N283="L"),"cl",N283))),N("P21"))</f>
        <v/>
      </c>
      <c r="R283" s="161" t="str">
        <f>IF(1=1,IF(E283="","",IF(F283="","A CONTROLER",IF(NOT(ISNUMBER(F283)),"TEXTE",IF(OR(L283="",L283&lt;=0),"COMMANDE PRINCIPALE INCOMPLETE",IF(G283="","UNITE MANQUANTE",IF(COUNTIF(B384:B428,AE283)=0,"UNITE A CONTROLER","OK")))))),N("Q9"))</f>
        <v/>
      </c>
      <c r="S283" s="105"/>
      <c r="T283" s="141">
        <f t="shared" si="18"/>
        <v>0</v>
      </c>
      <c r="U283" s="133" t="str">
        <f>IF(1=1,IF(E283="","",U268),N("S21"))</f>
        <v/>
      </c>
      <c r="V283" s="133" t="str">
        <f>IF(1=1,IF(E283="","",V268),N("T21"))</f>
        <v/>
      </c>
      <c r="W283" s="135" t="str">
        <f>IF(1=1,IF(OR(U283="",V283="",NOT(ISNUMBER(U283)),NOT(ISNUMBER(V283)),U283=0),"",V283/U283),N("U21"))</f>
        <v/>
      </c>
      <c r="X283" s="136" t="str">
        <f>IF(1=1,IF(OR(W283="",NOT(ISNUMBER(F283))),"",F283*W283*IFERROR(INDEX(D384:D428,MATCH(AE283,B384:B428,0)),1)),N("V7"))</f>
        <v/>
      </c>
      <c r="Y283" s="137" t="str">
        <f>IF(1=1,IF(F283="","",IF(G283="","",IFERROR(INDEX(E384:E428,MATCH(AE283,B384:B428,0)),G283&amp;""))),N("W6"))</f>
        <v/>
      </c>
      <c r="Z283" s="142" t="str">
        <f>IF(1=1,IF(X283="","",IF(AND(ISNUMBER(X283),X283&lt;1,Y283="kg"),MAX(1,ROUND(X283*1000,0)),IF(AND(ISNUMBER(X283),X283&lt;1,Y283="L"),MAX(1,ROUND(X283*100,0)),ROUND(X283,3)))),N("X21"))</f>
        <v/>
      </c>
      <c r="AA283" s="143" t="str">
        <f>IF(1=1,IF(X283="","",IF(AND(ISNUMBER(X283),X283&lt;1,Y283="kg"),"g",IF(AND(ISNUMBER(X283),X283&lt;1,Y283="L"),"cl",Y283))),N("Y21"))</f>
        <v/>
      </c>
      <c r="AB283" s="123" t="str">
        <f>IF(1=1,IF(E283="","",IF(F283="","A CONTROLER",IF(NOT(ISNUMBER(F283)),"TEXTE",IF(OR(W283="",W283&lt;=0),"COMMANDE COUVERTS INCOMPLETE",IF(G283="","UNITE MANQUANTE",IF(COUNTIF(B384:B428,AE283)=0,"UNITE A CONTROLER","OK")))))),N("Z6"))</f>
        <v/>
      </c>
      <c r="AD283" s="144" t="str">
        <f>IF(1=1,IF(E283="","",AD268),N("AB21"))</f>
        <v/>
      </c>
      <c r="AE283" s="125" t="str">
        <f>IF(1=1,IF(G283="","",UPPER(TRIM(SUBSTITUTE(SUBSTITUTE(G283&amp;"",CHAR(160)," ")," "," ")))),N("AC21"))</f>
        <v/>
      </c>
    </row>
    <row r="284" spans="1:33" ht="15.75" x14ac:dyDescent="0.25">
      <c r="A284" s="160" t="str">
        <f>IF(1=1,IF(E284="","",A268),N("A22"))</f>
        <v/>
      </c>
      <c r="B284" s="127" t="str">
        <f>IF(1=1,IF(E284="","",B268),N("B22"))</f>
        <v/>
      </c>
      <c r="C284" s="128"/>
      <c r="D284" s="129" t="str">
        <f>IF(ISBLANK(E284),"",LARGE(D268:D283,1)+1)</f>
        <v/>
      </c>
      <c r="E284" s="130"/>
      <c r="F284" s="131"/>
      <c r="G284" s="170"/>
      <c r="H284" s="105"/>
      <c r="I284" s="132" t="str">
        <f>IF(1=1,IF(E284="","",I268),N("H22"))</f>
        <v/>
      </c>
      <c r="J284" s="133" t="str">
        <f>IF(1=1,IF(E284="","",J268),N("I22"))</f>
        <v/>
      </c>
      <c r="K284" s="134" t="str">
        <f>IF(1=1,IF(E284="","",K268),N("J22"))</f>
        <v/>
      </c>
      <c r="L284" s="135" t="str">
        <f>IF(1=1,IF(OR(J284="",O284="",NOT(ISNUMBER(J284)),NOT(ISNUMBER(O284)),J284=0),"",O284/J284),N("L22"))</f>
        <v/>
      </c>
      <c r="M284" s="136" t="str">
        <f>IF(1=1,IF(OR(L284="",NOT(ISNUMBER(F284))),"",F284*L284*IFERROR(INDEX(D384:D428,MATCH(AE284,B384:B428,0)),1)),N("M13"))</f>
        <v/>
      </c>
      <c r="N284" s="137" t="str">
        <f>IF(1=1,IF(F284="","",IF(G284="","",IFERROR(INDEX(E384:E428,MATCH(AE284,B384:B428,0)),G284&amp;""))),N("N6"))</f>
        <v/>
      </c>
      <c r="O284" s="138" t="str">
        <f>IF(1=1,IF(E284="","",O268),N("K22"))</f>
        <v/>
      </c>
      <c r="P284" s="139" t="str">
        <f>IF(1=1,IF(M284="","",IF(AND(ISNUMBER(M284),M284&lt;1,N284="kg"),MAX(1,ROUND(M284*1000,0)),IF(AND(ISNUMBER(M284),M284&lt;1,N284="L"),MAX(1,ROUND(M284*100,0)),ROUND(M284,3)))),N("O22"))</f>
        <v/>
      </c>
      <c r="Q284" s="140" t="str">
        <f>IF(1=1,IF(M284="","",IF(AND(ISNUMBER(M284),M284&lt;1,N284="kg"),"g",IF(AND(ISNUMBER(M284),M284&lt;1,N284="L"),"cl",N284))),N("P22"))</f>
        <v/>
      </c>
      <c r="R284" s="161" t="str">
        <f>IF(1=1,IF(E284="","",IF(F284="","A CONTROLER",IF(NOT(ISNUMBER(F284)),"TEXTE",IF(OR(L284="",L284&lt;=0),"COMMANDE PRINCIPALE INCOMPLETE",IF(G284="","UNITE MANQUANTE",IF(COUNTIF(B384:B428,AE284)=0,"UNITE A CONTROLER","OK")))))),N("Q9"))</f>
        <v/>
      </c>
      <c r="S284" s="105"/>
      <c r="T284" s="141">
        <f t="shared" si="18"/>
        <v>0</v>
      </c>
      <c r="U284" s="133" t="str">
        <f>IF(1=1,IF(E284="","",U268),N("S22"))</f>
        <v/>
      </c>
      <c r="V284" s="133" t="str">
        <f>IF(1=1,IF(E284="","",V268),N("T22"))</f>
        <v/>
      </c>
      <c r="W284" s="135" t="str">
        <f>IF(1=1,IF(OR(U284="",V284="",NOT(ISNUMBER(U284)),NOT(ISNUMBER(V284)),U284=0),"",V284/U284),N("U22"))</f>
        <v/>
      </c>
      <c r="X284" s="136" t="str">
        <f>IF(1=1,IF(OR(W284="",NOT(ISNUMBER(F284))),"",F284*W284*IFERROR(INDEX(D384:D428,MATCH(AE284,B384:B428,0)),1)),N("V7"))</f>
        <v/>
      </c>
      <c r="Y284" s="137" t="str">
        <f>IF(1=1,IF(F284="","",IF(G284="","",IFERROR(INDEX(E384:E428,MATCH(AE284,B384:B428,0)),G284&amp;""))),N("W6"))</f>
        <v/>
      </c>
      <c r="Z284" s="142" t="str">
        <f>IF(1=1,IF(X284="","",IF(AND(ISNUMBER(X284),X284&lt;1,Y284="kg"),MAX(1,ROUND(X284*1000,0)),IF(AND(ISNUMBER(X284),X284&lt;1,Y284="L"),MAX(1,ROUND(X284*100,0)),ROUND(X284,3)))),N("X22"))</f>
        <v/>
      </c>
      <c r="AA284" s="143" t="str">
        <f>IF(1=1,IF(X284="","",IF(AND(ISNUMBER(X284),X284&lt;1,Y284="kg"),"g",IF(AND(ISNUMBER(X284),X284&lt;1,Y284="L"),"cl",Y284))),N("Y22"))</f>
        <v/>
      </c>
      <c r="AB284" s="123" t="str">
        <f>IF(1=1,IF(E284="","",IF(F284="","A CONTROLER",IF(NOT(ISNUMBER(F284)),"TEXTE",IF(OR(W284="",W284&lt;=0),"COMMANDE COUVERTS INCOMPLETE",IF(G284="","UNITE MANQUANTE",IF(COUNTIF(B384:B428,AE284)=0,"UNITE A CONTROLER","OK")))))),N("Z6"))</f>
        <v/>
      </c>
      <c r="AD284" s="144" t="str">
        <f>IF(1=1,IF(E284="","",AD268),N("AB22"))</f>
        <v/>
      </c>
      <c r="AE284" s="125" t="str">
        <f>IF(1=1,IF(G284="","",UPPER(TRIM(SUBSTITUTE(SUBSTITUTE(G284&amp;"",CHAR(160)," ")," "," ")))),N("AC22"))</f>
        <v/>
      </c>
    </row>
    <row r="285" spans="1:33" ht="15.75" x14ac:dyDescent="0.25">
      <c r="A285" s="160" t="str">
        <f>IF(1=1,IF(E285="","",A268),N("A23"))</f>
        <v/>
      </c>
      <c r="B285" s="127" t="str">
        <f>IF(1=1,IF(E285="","",B268),N("B23"))</f>
        <v/>
      </c>
      <c r="C285" s="128"/>
      <c r="D285" s="129" t="str">
        <f>IF(ISBLANK(E285),"",LARGE(D268:D284,1)+1)</f>
        <v/>
      </c>
      <c r="E285" s="130"/>
      <c r="F285" s="131"/>
      <c r="G285" s="170"/>
      <c r="H285" s="105"/>
      <c r="I285" s="132" t="str">
        <f>IF(1=1,IF(E285="","",I268),N("H23"))</f>
        <v/>
      </c>
      <c r="J285" s="133" t="str">
        <f>IF(1=1,IF(E285="","",J268),N("I23"))</f>
        <v/>
      </c>
      <c r="K285" s="134" t="str">
        <f>IF(1=1,IF(E285="","",K268),N("J23"))</f>
        <v/>
      </c>
      <c r="L285" s="135" t="str">
        <f>IF(1=1,IF(OR(J285="",O285="",NOT(ISNUMBER(J285)),NOT(ISNUMBER(O285)),J285=0),"",O285/J285),N("L23"))</f>
        <v/>
      </c>
      <c r="M285" s="136" t="str">
        <f>IF(1=1,IF(OR(L285="",NOT(ISNUMBER(F285))),"",F285*L285*IFERROR(INDEX(D384:D428,MATCH(AE285,B384:B428,0)),1)),N("M13"))</f>
        <v/>
      </c>
      <c r="N285" s="137" t="str">
        <f>IF(1=1,IF(F285="","",IF(G285="","",IFERROR(INDEX(E384:E428,MATCH(AE285,B384:B428,0)),G285&amp;""))),N("N6"))</f>
        <v/>
      </c>
      <c r="O285" s="138" t="str">
        <f>IF(1=1,IF(E285="","",O268),N("K23"))</f>
        <v/>
      </c>
      <c r="P285" s="139" t="str">
        <f>IF(1=1,IF(M285="","",IF(AND(ISNUMBER(M285),M285&lt;1,N285="kg"),MAX(1,ROUND(M285*1000,0)),IF(AND(ISNUMBER(M285),M285&lt;1,N285="L"),MAX(1,ROUND(M285*100,0)),ROUND(M285,3)))),N("O23"))</f>
        <v/>
      </c>
      <c r="Q285" s="140" t="str">
        <f>IF(1=1,IF(M285="","",IF(AND(ISNUMBER(M285),M285&lt;1,N285="kg"),"g",IF(AND(ISNUMBER(M285),M285&lt;1,N285="L"),"cl",N285))),N("P23"))</f>
        <v/>
      </c>
      <c r="R285" s="161" t="str">
        <f>IF(1=1,IF(E285="","",IF(F285="","A CONTROLER",IF(NOT(ISNUMBER(F285)),"TEXTE",IF(OR(L285="",L285&lt;=0),"COMMANDE PRINCIPALE INCOMPLETE",IF(G285="","UNITE MANQUANTE",IF(COUNTIF(B384:B428,AE285)=0,"UNITE A CONTROLER","OK")))))),N("Q9"))</f>
        <v/>
      </c>
      <c r="S285" s="105"/>
      <c r="T285" s="141">
        <f t="shared" si="18"/>
        <v>0</v>
      </c>
      <c r="U285" s="133" t="str">
        <f>IF(1=1,IF(E285="","",U268),N("S23"))</f>
        <v/>
      </c>
      <c r="V285" s="133" t="str">
        <f>IF(1=1,IF(E285="","",V268),N("T23"))</f>
        <v/>
      </c>
      <c r="W285" s="135" t="str">
        <f>IF(1=1,IF(OR(U285="",V285="",NOT(ISNUMBER(U285)),NOT(ISNUMBER(V285)),U285=0),"",V285/U285),N("U23"))</f>
        <v/>
      </c>
      <c r="X285" s="136" t="str">
        <f>IF(1=1,IF(OR(W285="",NOT(ISNUMBER(F285))),"",F285*W285*IFERROR(INDEX(D384:D428,MATCH(AE285,B384:B428,0)),1)),N("V7"))</f>
        <v/>
      </c>
      <c r="Y285" s="137" t="str">
        <f>IF(1=1,IF(F285="","",IF(G285="","",IFERROR(INDEX(E384:E428,MATCH(AE285,B384:B428,0)),G285&amp;""))),N("W6"))</f>
        <v/>
      </c>
      <c r="Z285" s="142" t="str">
        <f>IF(1=1,IF(X285="","",IF(AND(ISNUMBER(X285),X285&lt;1,Y285="kg"),MAX(1,ROUND(X285*1000,0)),IF(AND(ISNUMBER(X285),X285&lt;1,Y285="L"),MAX(1,ROUND(X285*100,0)),ROUND(X285,3)))),N("X23"))</f>
        <v/>
      </c>
      <c r="AA285" s="143" t="str">
        <f>IF(1=1,IF(X285="","",IF(AND(ISNUMBER(X285),X285&lt;1,Y285="kg"),"g",IF(AND(ISNUMBER(X285),X285&lt;1,Y285="L"),"cl",Y285))),N("Y23"))</f>
        <v/>
      </c>
      <c r="AB285" s="123" t="str">
        <f>IF(1=1,IF(E285="","",IF(F285="","A CONTROLER",IF(NOT(ISNUMBER(F285)),"TEXTE",IF(OR(W285="",W285&lt;=0),"COMMANDE COUVERTS INCOMPLETE",IF(G285="","UNITE MANQUANTE",IF(COUNTIF(B384:B428,AE285)=0,"UNITE A CONTROLER","OK")))))),N("Z6"))</f>
        <v/>
      </c>
      <c r="AD285" s="144" t="str">
        <f>IF(1=1,IF(E285="","",AD268),N("AB23"))</f>
        <v/>
      </c>
      <c r="AE285" s="125" t="str">
        <f>IF(1=1,IF(G285="","",UPPER(TRIM(SUBSTITUTE(SUBSTITUTE(G285&amp;"",CHAR(160)," ")," "," ")))),N("AC23"))</f>
        <v/>
      </c>
    </row>
    <row r="286" spans="1:33" ht="15.75" x14ac:dyDescent="0.25">
      <c r="A286" s="160" t="str">
        <f>IF(1=1,IF(E286="","",A268),N("A24"))</f>
        <v/>
      </c>
      <c r="B286" s="127" t="str">
        <f>IF(1=1,IF(E286="","",B268),N("B24"))</f>
        <v/>
      </c>
      <c r="C286" s="128"/>
      <c r="D286" s="129" t="str">
        <f>IF(ISBLANK(E286),"",LARGE(D268:D285,1)+1)</f>
        <v/>
      </c>
      <c r="E286" s="130"/>
      <c r="F286" s="131"/>
      <c r="G286" s="170"/>
      <c r="H286" s="105"/>
      <c r="I286" s="132" t="str">
        <f>IF(1=1,IF(E286="","",I268),N("H24"))</f>
        <v/>
      </c>
      <c r="J286" s="133" t="str">
        <f>IF(1=1,IF(E286="","",J268),N("I24"))</f>
        <v/>
      </c>
      <c r="K286" s="134" t="str">
        <f>IF(1=1,IF(E286="","",K268),N("J24"))</f>
        <v/>
      </c>
      <c r="L286" s="135" t="str">
        <f>IF(1=1,IF(OR(J286="",O286="",NOT(ISNUMBER(J286)),NOT(ISNUMBER(O286)),J286=0),"",O286/J286),N("L24"))</f>
        <v/>
      </c>
      <c r="M286" s="136" t="str">
        <f>IF(1=1,IF(OR(L286="",NOT(ISNUMBER(F286))),"",F286*L286*IFERROR(INDEX(D384:D428,MATCH(AE286,B384:B428,0)),1)),N("M13"))</f>
        <v/>
      </c>
      <c r="N286" s="137" t="str">
        <f>IF(1=1,IF(F286="","",IF(G286="","",IFERROR(INDEX(E384:E428,MATCH(AE286,B384:B428,0)),G286&amp;""))),N("N6"))</f>
        <v/>
      </c>
      <c r="O286" s="138" t="str">
        <f>IF(1=1,IF(E286="","",O268),N("K24"))</f>
        <v/>
      </c>
      <c r="P286" s="139" t="str">
        <f>IF(1=1,IF(M286="","",IF(AND(ISNUMBER(M286),M286&lt;1,N286="kg"),MAX(1,ROUND(M286*1000,0)),IF(AND(ISNUMBER(M286),M286&lt;1,N286="L"),MAX(1,ROUND(M286*100,0)),ROUND(M286,3)))),N("O24"))</f>
        <v/>
      </c>
      <c r="Q286" s="140" t="str">
        <f>IF(1=1,IF(M286="","",IF(AND(ISNUMBER(M286),M286&lt;1,N286="kg"),"g",IF(AND(ISNUMBER(M286),M286&lt;1,N286="L"),"cl",N286))),N("P24"))</f>
        <v/>
      </c>
      <c r="R286" s="161" t="str">
        <f>IF(1=1,IF(E286="","",IF(F286="","A CONTROLER",IF(NOT(ISNUMBER(F286)),"TEXTE",IF(OR(L286="",L286&lt;=0),"COMMANDE PRINCIPALE INCOMPLETE",IF(G286="","UNITE MANQUANTE",IF(COUNTIF(B384:B428,AE286)=0,"UNITE A CONTROLER","OK")))))),N("Q9"))</f>
        <v/>
      </c>
      <c r="S286" s="105"/>
      <c r="T286" s="141">
        <f t="shared" si="18"/>
        <v>0</v>
      </c>
      <c r="U286" s="133" t="str">
        <f>IF(1=1,IF(E286="","",U268),N("S24"))</f>
        <v/>
      </c>
      <c r="V286" s="133" t="str">
        <f>IF(1=1,IF(E286="","",V268),N("T24"))</f>
        <v/>
      </c>
      <c r="W286" s="135" t="str">
        <f>IF(1=1,IF(OR(U286="",V286="",NOT(ISNUMBER(U286)),NOT(ISNUMBER(V286)),U286=0),"",V286/U286),N("U24"))</f>
        <v/>
      </c>
      <c r="X286" s="136" t="str">
        <f>IF(1=1,IF(OR(W286="",NOT(ISNUMBER(F286))),"",F286*W286*IFERROR(INDEX(D384:D428,MATCH(AE286,B384:B428,0)),1)),N("V7"))</f>
        <v/>
      </c>
      <c r="Y286" s="137" t="str">
        <f>IF(1=1,IF(F286="","",IF(G286="","",IFERROR(INDEX(E384:E428,MATCH(AE286,B384:B428,0)),G286&amp;""))),N("W6"))</f>
        <v/>
      </c>
      <c r="Z286" s="142" t="str">
        <f>IF(1=1,IF(X286="","",IF(AND(ISNUMBER(X286),X286&lt;1,Y286="kg"),MAX(1,ROUND(X286*1000,0)),IF(AND(ISNUMBER(X286),X286&lt;1,Y286="L"),MAX(1,ROUND(X286*100,0)),ROUND(X286,3)))),N("X24"))</f>
        <v/>
      </c>
      <c r="AA286" s="143" t="str">
        <f>IF(1=1,IF(X286="","",IF(AND(ISNUMBER(X286),X286&lt;1,Y286="kg"),"g",IF(AND(ISNUMBER(X286),X286&lt;1,Y286="L"),"cl",Y286))),N("Y24"))</f>
        <v/>
      </c>
      <c r="AB286" s="123" t="str">
        <f>IF(1=1,IF(E286="","",IF(F286="","A CONTROLER",IF(NOT(ISNUMBER(F286)),"TEXTE",IF(OR(W286="",W286&lt;=0),"COMMANDE COUVERTS INCOMPLETE",IF(G286="","UNITE MANQUANTE",IF(COUNTIF(B384:B428,AE286)=0,"UNITE A CONTROLER","OK")))))),N("Z6"))</f>
        <v/>
      </c>
      <c r="AD286" s="144" t="str">
        <f>IF(1=1,IF(E286="","",AD268),N("AB24"))</f>
        <v/>
      </c>
      <c r="AE286" s="125" t="str">
        <f>IF(1=1,IF(G286="","",UPPER(TRIM(SUBSTITUTE(SUBSTITUTE(G286&amp;"",CHAR(160)," ")," "," ")))),N("AC24"))</f>
        <v/>
      </c>
    </row>
    <row r="287" spans="1:33" ht="15.75" x14ac:dyDescent="0.25">
      <c r="A287" s="160" t="str">
        <f>IF(1=1,IF(E287="","",A268),N("A25"))</f>
        <v/>
      </c>
      <c r="B287" s="127" t="str">
        <f>IF(1=1,IF(E287="","",B268),N("B25"))</f>
        <v/>
      </c>
      <c r="C287" s="128"/>
      <c r="D287" s="129" t="str">
        <f>IF(ISBLANK(E287),"",LARGE(D268:D286,1)+1)</f>
        <v/>
      </c>
      <c r="E287" s="130"/>
      <c r="F287" s="131"/>
      <c r="G287" s="170"/>
      <c r="H287" s="105"/>
      <c r="I287" s="132" t="str">
        <f>IF(1=1,IF(E287="","",I268),N("H25"))</f>
        <v/>
      </c>
      <c r="J287" s="133" t="str">
        <f>IF(1=1,IF(E287="","",J268),N("I25"))</f>
        <v/>
      </c>
      <c r="K287" s="134" t="str">
        <f>IF(1=1,IF(E287="","",K268),N("J25"))</f>
        <v/>
      </c>
      <c r="L287" s="135" t="str">
        <f>IF(1=1,IF(OR(J287="",O287="",NOT(ISNUMBER(J287)),NOT(ISNUMBER(O287)),J287=0),"",O287/J287),N("L25"))</f>
        <v/>
      </c>
      <c r="M287" s="136" t="str">
        <f>IF(1=1,IF(OR(L287="",NOT(ISNUMBER(F287))),"",F287*L287*IFERROR(INDEX(D384:D428,MATCH(AE287,B384:B428,0)),1)),N("M13"))</f>
        <v/>
      </c>
      <c r="N287" s="137" t="str">
        <f>IF(1=1,IF(F287="","",IF(G287="","",IFERROR(INDEX(E384:E428,MATCH(AE287,B384:B428,0)),G287&amp;""))),N("N6"))</f>
        <v/>
      </c>
      <c r="O287" s="138" t="str">
        <f>IF(1=1,IF(E287="","",O268),N("K25"))</f>
        <v/>
      </c>
      <c r="P287" s="139" t="str">
        <f>IF(1=1,IF(M287="","",IF(AND(ISNUMBER(M287),M287&lt;1,N287="kg"),MAX(1,ROUND(M287*1000,0)),IF(AND(ISNUMBER(M287),M287&lt;1,N287="L"),MAX(1,ROUND(M287*100,0)),ROUND(M287,3)))),N("O25"))</f>
        <v/>
      </c>
      <c r="Q287" s="140" t="str">
        <f>IF(1=1,IF(M287="","",IF(AND(ISNUMBER(M287),M287&lt;1,N287="kg"),"g",IF(AND(ISNUMBER(M287),M287&lt;1,N287="L"),"cl",N287))),N("P25"))</f>
        <v/>
      </c>
      <c r="R287" s="161" t="str">
        <f>IF(1=1,IF(E287="","",IF(F287="","A CONTROLER",IF(NOT(ISNUMBER(F287)),"TEXTE",IF(OR(L287="",L287&lt;=0),"COMMANDE PRINCIPALE INCOMPLETE",IF(G287="","UNITE MANQUANTE",IF(COUNTIF(B384:B428,AE287)=0,"UNITE A CONTROLER","OK")))))),N("Q9"))</f>
        <v/>
      </c>
      <c r="S287" s="105"/>
      <c r="T287" s="141">
        <f t="shared" si="18"/>
        <v>0</v>
      </c>
      <c r="U287" s="133" t="str">
        <f>IF(1=1,IF(E287="","",U268),N("S25"))</f>
        <v/>
      </c>
      <c r="V287" s="133" t="str">
        <f>IF(1=1,IF(E287="","",V268),N("T25"))</f>
        <v/>
      </c>
      <c r="W287" s="135" t="str">
        <f>IF(1=1,IF(OR(U287="",V287="",NOT(ISNUMBER(U287)),NOT(ISNUMBER(V287)),U287=0),"",V287/U287),N("U25"))</f>
        <v/>
      </c>
      <c r="X287" s="136" t="str">
        <f>IF(1=1,IF(OR(W287="",NOT(ISNUMBER(F287))),"",F287*W287*IFERROR(INDEX(D384:D428,MATCH(AE287,B384:B428,0)),1)),N("V7"))</f>
        <v/>
      </c>
      <c r="Y287" s="137" t="str">
        <f>IF(1=1,IF(F287="","",IF(G287="","",IFERROR(INDEX(E384:E428,MATCH(AE287,B384:B428,0)),G287&amp;""))),N("W6"))</f>
        <v/>
      </c>
      <c r="Z287" s="142" t="str">
        <f>IF(1=1,IF(X287="","",IF(AND(ISNUMBER(X287),X287&lt;1,Y287="kg"),MAX(1,ROUND(X287*1000,0)),IF(AND(ISNUMBER(X287),X287&lt;1,Y287="L"),MAX(1,ROUND(X287*100,0)),ROUND(X287,3)))),N("X25"))</f>
        <v/>
      </c>
      <c r="AA287" s="143" t="str">
        <f>IF(1=1,IF(X287="","",IF(AND(ISNUMBER(X287),X287&lt;1,Y287="kg"),"g",IF(AND(ISNUMBER(X287),X287&lt;1,Y287="L"),"cl",Y287))),N("Y25"))</f>
        <v/>
      </c>
      <c r="AB287" s="123" t="str">
        <f>IF(1=1,IF(E287="","",IF(F287="","A CONTROLER",IF(NOT(ISNUMBER(F287)),"TEXTE",IF(OR(W287="",W287&lt;=0),"COMMANDE COUVERTS INCOMPLETE",IF(G287="","UNITE MANQUANTE",IF(COUNTIF(B384:B428,AE287)=0,"UNITE A CONTROLER","OK")))))),N("Z6"))</f>
        <v/>
      </c>
      <c r="AD287" s="144" t="str">
        <f>IF(1=1,IF(E287="","",AD268),N("AB25"))</f>
        <v/>
      </c>
      <c r="AE287" s="125" t="str">
        <f>IF(1=1,IF(G287="","",UPPER(TRIM(SUBSTITUTE(SUBSTITUTE(G287&amp;"",CHAR(160)," ")," "," ")))),N("AC25"))</f>
        <v/>
      </c>
    </row>
    <row r="288" spans="1:33" ht="15.75" x14ac:dyDescent="0.25">
      <c r="A288" s="160" t="str">
        <f>IF(1=1,IF(E288="","",A268),N("A26"))</f>
        <v/>
      </c>
      <c r="B288" s="127" t="str">
        <f>IF(1=1,IF(E288="","",B268),N("B26"))</f>
        <v/>
      </c>
      <c r="C288" s="128"/>
      <c r="D288" s="129" t="str">
        <f>IF(ISBLANK(E288),"",LARGE(D268:D287,1)+1)</f>
        <v/>
      </c>
      <c r="E288" s="130"/>
      <c r="F288" s="131"/>
      <c r="G288" s="170"/>
      <c r="H288" s="105"/>
      <c r="I288" s="132" t="str">
        <f>IF(1=1,IF(E288="","",I268),N("H26"))</f>
        <v/>
      </c>
      <c r="J288" s="133" t="str">
        <f>IF(1=1,IF(E288="","",J268),N("I26"))</f>
        <v/>
      </c>
      <c r="K288" s="134" t="str">
        <f>IF(1=1,IF(E288="","",K268),N("J26"))</f>
        <v/>
      </c>
      <c r="L288" s="135" t="str">
        <f>IF(1=1,IF(OR(J288="",O288="",NOT(ISNUMBER(J288)),NOT(ISNUMBER(O288)),J288=0),"",O288/J288),N("L26"))</f>
        <v/>
      </c>
      <c r="M288" s="136" t="str">
        <f>IF(1=1,IF(OR(L288="",NOT(ISNUMBER(F288))),"",F288*L288*IFERROR(INDEX(D384:D428,MATCH(AE288,B384:B428,0)),1)),N("M13"))</f>
        <v/>
      </c>
      <c r="N288" s="137" t="str">
        <f>IF(1=1,IF(F288="","",IF(G288="","",IFERROR(INDEX(E384:E428,MATCH(AE288,B384:B428,0)),G288&amp;""))),N("N6"))</f>
        <v/>
      </c>
      <c r="O288" s="138" t="str">
        <f>IF(1=1,IF(E288="","",O268),N("K26"))</f>
        <v/>
      </c>
      <c r="P288" s="139" t="str">
        <f>IF(1=1,IF(M288="","",IF(AND(ISNUMBER(M288),M288&lt;1,N288="kg"),MAX(1,ROUND(M288*1000,0)),IF(AND(ISNUMBER(M288),M288&lt;1,N288="L"),MAX(1,ROUND(M288*100,0)),ROUND(M288,3)))),N("O26"))</f>
        <v/>
      </c>
      <c r="Q288" s="140" t="str">
        <f>IF(1=1,IF(M288="","",IF(AND(ISNUMBER(M288),M288&lt;1,N288="kg"),"g",IF(AND(ISNUMBER(M288),M288&lt;1,N288="L"),"cl",N288))),N("P26"))</f>
        <v/>
      </c>
      <c r="R288" s="161" t="str">
        <f>IF(1=1,IF(E288="","",IF(F288="","A CONTROLER",IF(NOT(ISNUMBER(F288)),"TEXTE",IF(OR(L288="",L288&lt;=0),"COMMANDE PRINCIPALE INCOMPLETE",IF(G288="","UNITE MANQUANTE",IF(COUNTIF(B384:B428,AE288)=0,"UNITE A CONTROLER","OK")))))),N("Q9"))</f>
        <v/>
      </c>
      <c r="S288" s="105"/>
      <c r="T288" s="141">
        <f t="shared" si="18"/>
        <v>0</v>
      </c>
      <c r="U288" s="133" t="str">
        <f>IF(1=1,IF(E288="","",U268),N("S26"))</f>
        <v/>
      </c>
      <c r="V288" s="133" t="str">
        <f>IF(1=1,IF(E288="","",V268),N("T26"))</f>
        <v/>
      </c>
      <c r="W288" s="135" t="str">
        <f>IF(1=1,IF(OR(U288="",V288="",NOT(ISNUMBER(U288)),NOT(ISNUMBER(V288)),U288=0),"",V288/U288),N("U26"))</f>
        <v/>
      </c>
      <c r="X288" s="136" t="str">
        <f>IF(1=1,IF(OR(W288="",NOT(ISNUMBER(F288))),"",F288*W288*IFERROR(INDEX(D384:D428,MATCH(AE288,B384:B428,0)),1)),N("V7"))</f>
        <v/>
      </c>
      <c r="Y288" s="137" t="str">
        <f>IF(1=1,IF(F288="","",IF(G288="","",IFERROR(INDEX(E384:E428,MATCH(AE288,B384:B428,0)),G288&amp;""))),N("W6"))</f>
        <v/>
      </c>
      <c r="Z288" s="142" t="str">
        <f>IF(1=1,IF(X288="","",IF(AND(ISNUMBER(X288),X288&lt;1,Y288="kg"),MAX(1,ROUND(X288*1000,0)),IF(AND(ISNUMBER(X288),X288&lt;1,Y288="L"),MAX(1,ROUND(X288*100,0)),ROUND(X288,3)))),N("X26"))</f>
        <v/>
      </c>
      <c r="AA288" s="143" t="str">
        <f>IF(1=1,IF(X288="","",IF(AND(ISNUMBER(X288),X288&lt;1,Y288="kg"),"g",IF(AND(ISNUMBER(X288),X288&lt;1,Y288="L"),"cl",Y288))),N("Y26"))</f>
        <v/>
      </c>
      <c r="AB288" s="123" t="str">
        <f>IF(1=1,IF(E288="","",IF(F288="","A CONTROLER",IF(NOT(ISNUMBER(F288)),"TEXTE",IF(OR(W288="",W288&lt;=0),"COMMANDE COUVERTS INCOMPLETE",IF(G288="","UNITE MANQUANTE",IF(COUNTIF(B384:B428,AE288)=0,"UNITE A CONTROLER","OK")))))),N("Z6"))</f>
        <v/>
      </c>
      <c r="AD288" s="144" t="str">
        <f>IF(1=1,IF(E288="","",AD268),N("AB26"))</f>
        <v/>
      </c>
      <c r="AE288" s="125" t="str">
        <f>IF(1=1,IF(G288="","",UPPER(TRIM(SUBSTITUTE(SUBSTITUTE(G288&amp;"",CHAR(160)," ")," "," ")))),N("AC26"))</f>
        <v/>
      </c>
    </row>
    <row r="289" spans="1:33" ht="15.75" x14ac:dyDescent="0.25">
      <c r="A289" s="160" t="str">
        <f>IF(1=1,IF(E289="","",A268),N("A27"))</f>
        <v/>
      </c>
      <c r="B289" s="127" t="str">
        <f>IF(1=1,IF(E289="","",B268),N("B27"))</f>
        <v/>
      </c>
      <c r="C289" s="128"/>
      <c r="D289" s="129" t="str">
        <f>IF(ISBLANK(E289),"",LARGE(D268:D288,1)+1)</f>
        <v/>
      </c>
      <c r="E289" s="130"/>
      <c r="F289" s="131"/>
      <c r="G289" s="170"/>
      <c r="H289" s="105"/>
      <c r="I289" s="132" t="str">
        <f>IF(1=1,IF(E289="","",I268),N("H27"))</f>
        <v/>
      </c>
      <c r="J289" s="133" t="str">
        <f>IF(1=1,IF(E289="","",J268),N("I27"))</f>
        <v/>
      </c>
      <c r="K289" s="134" t="str">
        <f>IF(1=1,IF(E289="","",K268),N("J27"))</f>
        <v/>
      </c>
      <c r="L289" s="135" t="str">
        <f>IF(1=1,IF(OR(J289="",O289="",NOT(ISNUMBER(J289)),NOT(ISNUMBER(O289)),J289=0),"",O289/J289),N("L27"))</f>
        <v/>
      </c>
      <c r="M289" s="136" t="str">
        <f>IF(1=1,IF(OR(L289="",NOT(ISNUMBER(F289))),"",F289*L289*IFERROR(INDEX(D384:D428,MATCH(AE289,B384:B428,0)),1)),N("M13"))</f>
        <v/>
      </c>
      <c r="N289" s="137" t="str">
        <f>IF(1=1,IF(F289="","",IF(G289="","",IFERROR(INDEX(E384:E428,MATCH(AE289,B384:B428,0)),G289&amp;""))),N("N6"))</f>
        <v/>
      </c>
      <c r="O289" s="138" t="str">
        <f>IF(1=1,IF(E289="","",O268),N("K27"))</f>
        <v/>
      </c>
      <c r="P289" s="139" t="str">
        <f>IF(1=1,IF(M289="","",IF(AND(ISNUMBER(M289),M289&lt;1,N289="kg"),MAX(1,ROUND(M289*1000,0)),IF(AND(ISNUMBER(M289),M289&lt;1,N289="L"),MAX(1,ROUND(M289*100,0)),ROUND(M289,3)))),N("O27"))</f>
        <v/>
      </c>
      <c r="Q289" s="140" t="str">
        <f>IF(1=1,IF(M289="","",IF(AND(ISNUMBER(M289),M289&lt;1,N289="kg"),"g",IF(AND(ISNUMBER(M289),M289&lt;1,N289="L"),"cl",N289))),N("P27"))</f>
        <v/>
      </c>
      <c r="R289" s="161" t="str">
        <f>IF(1=1,IF(E289="","",IF(F289="","A CONTROLER",IF(NOT(ISNUMBER(F289)),"TEXTE",IF(OR(L289="",L289&lt;=0),"COMMANDE PRINCIPALE INCOMPLETE",IF(G289="","UNITE MANQUANTE",IF(COUNTIF(B384:B428,AE289)=0,"UNITE A CONTROLER","OK")))))),N("Q9"))</f>
        <v/>
      </c>
      <c r="S289" s="105"/>
      <c r="T289" s="141">
        <f t="shared" si="18"/>
        <v>0</v>
      </c>
      <c r="U289" s="133" t="str">
        <f>IF(1=1,IF(E289="","",U268),N("S27"))</f>
        <v/>
      </c>
      <c r="V289" s="133" t="str">
        <f>IF(1=1,IF(E289="","",V268),N("T27"))</f>
        <v/>
      </c>
      <c r="W289" s="135" t="str">
        <f>IF(1=1,IF(OR(U289="",V289="",NOT(ISNUMBER(U289)),NOT(ISNUMBER(V289)),U289=0),"",V289/U289),N("U27"))</f>
        <v/>
      </c>
      <c r="X289" s="136" t="str">
        <f>IF(1=1,IF(OR(W289="",NOT(ISNUMBER(F289))),"",F289*W289*IFERROR(INDEX(D384:D428,MATCH(AE289,B384:B428,0)),1)),N("V7"))</f>
        <v/>
      </c>
      <c r="Y289" s="137" t="str">
        <f>IF(1=1,IF(F289="","",IF(G289="","",IFERROR(INDEX(E384:E428,MATCH(AE289,B384:B428,0)),G289&amp;""))),N("W6"))</f>
        <v/>
      </c>
      <c r="Z289" s="142" t="str">
        <f>IF(1=1,IF(X289="","",IF(AND(ISNUMBER(X289),X289&lt;1,Y289="kg"),MAX(1,ROUND(X289*1000,0)),IF(AND(ISNUMBER(X289),X289&lt;1,Y289="L"),MAX(1,ROUND(X289*100,0)),ROUND(X289,3)))),N("X27"))</f>
        <v/>
      </c>
      <c r="AA289" s="143" t="str">
        <f>IF(1=1,IF(X289="","",IF(AND(ISNUMBER(X289),X289&lt;1,Y289="kg"),"g",IF(AND(ISNUMBER(X289),X289&lt;1,Y289="L"),"cl",Y289))),N("Y27"))</f>
        <v/>
      </c>
      <c r="AB289" s="123" t="str">
        <f>IF(1=1,IF(E289="","",IF(F289="","A CONTROLER",IF(NOT(ISNUMBER(F289)),"TEXTE",IF(OR(W289="",W289&lt;=0),"COMMANDE COUVERTS INCOMPLETE",IF(G289="","UNITE MANQUANTE",IF(COUNTIF(B384:B428,AE289)=0,"UNITE A CONTROLER","OK")))))),N("Z6"))</f>
        <v/>
      </c>
      <c r="AD289" s="144" t="str">
        <f>IF(1=1,IF(E289="","",AD268),N("AB27"))</f>
        <v/>
      </c>
      <c r="AE289" s="125" t="str">
        <f>IF(1=1,IF(G289="","",UPPER(TRIM(SUBSTITUTE(SUBSTITUTE(G289&amp;"",CHAR(160)," ")," "," ")))),N("AC27"))</f>
        <v/>
      </c>
    </row>
    <row r="290" spans="1:33" ht="15.75" x14ac:dyDescent="0.25">
      <c r="A290" s="160" t="str">
        <f>IF(1=1,IF(E290="","",A268),N("A28"))</f>
        <v/>
      </c>
      <c r="B290" s="127" t="str">
        <f>IF(1=1,IF(E290="","",B268),N("B28"))</f>
        <v/>
      </c>
      <c r="C290" s="128"/>
      <c r="D290" s="129" t="str">
        <f>IF(ISBLANK(E290),"",LARGE(D268:D289,1)+1)</f>
        <v/>
      </c>
      <c r="E290" s="130"/>
      <c r="F290" s="131"/>
      <c r="G290" s="170"/>
      <c r="H290" s="105"/>
      <c r="I290" s="132" t="str">
        <f>IF(1=1,IF(E290="","",I268),N("H28"))</f>
        <v/>
      </c>
      <c r="J290" s="133" t="str">
        <f>IF(1=1,IF(E290="","",J268),N("I28"))</f>
        <v/>
      </c>
      <c r="K290" s="134" t="str">
        <f>IF(1=1,IF(E290="","",K268),N("J28"))</f>
        <v/>
      </c>
      <c r="L290" s="135" t="str">
        <f>IF(1=1,IF(OR(J290="",O290="",NOT(ISNUMBER(J290)),NOT(ISNUMBER(O290)),J290=0),"",O290/J290),N("L28"))</f>
        <v/>
      </c>
      <c r="M290" s="136" t="str">
        <f>IF(1=1,IF(OR(L290="",NOT(ISNUMBER(F290))),"",F290*L290*IFERROR(INDEX(D384:D428,MATCH(AE290,B384:B428,0)),1)),N("M13"))</f>
        <v/>
      </c>
      <c r="N290" s="137" t="str">
        <f>IF(1=1,IF(F290="","",IF(G290="","",IFERROR(INDEX(E384:E428,MATCH(AE290,B384:B428,0)),G290&amp;""))),N("N6"))</f>
        <v/>
      </c>
      <c r="O290" s="138" t="str">
        <f>IF(1=1,IF(E290="","",O268),N("K28"))</f>
        <v/>
      </c>
      <c r="P290" s="139" t="str">
        <f>IF(1=1,IF(M290="","",IF(AND(ISNUMBER(M290),M290&lt;1,N290="kg"),MAX(1,ROUND(M290*1000,0)),IF(AND(ISNUMBER(M290),M290&lt;1,N290="L"),MAX(1,ROUND(M290*100,0)),ROUND(M290,3)))),N("O28"))</f>
        <v/>
      </c>
      <c r="Q290" s="140" t="str">
        <f>IF(1=1,IF(M290="","",IF(AND(ISNUMBER(M290),M290&lt;1,N290="kg"),"g",IF(AND(ISNUMBER(M290),M290&lt;1,N290="L"),"cl",N290))),N("P28"))</f>
        <v/>
      </c>
      <c r="R290" s="161" t="str">
        <f>IF(1=1,IF(E290="","",IF(F290="","A CONTROLER",IF(NOT(ISNUMBER(F290)),"TEXTE",IF(OR(L290="",L290&lt;=0),"COMMANDE PRINCIPALE INCOMPLETE",IF(G290="","UNITE MANQUANTE",IF(COUNTIF(B384:B428,AE290)=0,"UNITE A CONTROLER","OK")))))),N("Q9"))</f>
        <v/>
      </c>
      <c r="S290" s="105"/>
      <c r="T290" s="141">
        <f t="shared" si="18"/>
        <v>0</v>
      </c>
      <c r="U290" s="133" t="str">
        <f>IF(1=1,IF(E290="","",U268),N("S28"))</f>
        <v/>
      </c>
      <c r="V290" s="133" t="str">
        <f>IF(1=1,IF(E290="","",V268),N("T28"))</f>
        <v/>
      </c>
      <c r="W290" s="135" t="str">
        <f>IF(1=1,IF(OR(U290="",V290="",NOT(ISNUMBER(U290)),NOT(ISNUMBER(V290)),U290=0),"",V290/U290),N("U28"))</f>
        <v/>
      </c>
      <c r="X290" s="136" t="str">
        <f>IF(1=1,IF(OR(W290="",NOT(ISNUMBER(F290))),"",F290*W290*IFERROR(INDEX(D384:D428,MATCH(AE290,B384:B428,0)),1)),N("V7"))</f>
        <v/>
      </c>
      <c r="Y290" s="137" t="str">
        <f>IF(1=1,IF(F290="","",IF(G290="","",IFERROR(INDEX(E384:E428,MATCH(AE290,B384:B428,0)),G290&amp;""))),N("W6"))</f>
        <v/>
      </c>
      <c r="Z290" s="142" t="str">
        <f>IF(1=1,IF(X290="","",IF(AND(ISNUMBER(X290),X290&lt;1,Y290="kg"),MAX(1,ROUND(X290*1000,0)),IF(AND(ISNUMBER(X290),X290&lt;1,Y290="L"),MAX(1,ROUND(X290*100,0)),ROUND(X290,3)))),N("X28"))</f>
        <v/>
      </c>
      <c r="AA290" s="143" t="str">
        <f>IF(1=1,IF(X290="","",IF(AND(ISNUMBER(X290),X290&lt;1,Y290="kg"),"g",IF(AND(ISNUMBER(X290),X290&lt;1,Y290="L"),"cl",Y290))),N("Y28"))</f>
        <v/>
      </c>
      <c r="AB290" s="123" t="str">
        <f>IF(1=1,IF(E290="","",IF(F290="","A CONTROLER",IF(NOT(ISNUMBER(F290)),"TEXTE",IF(OR(W290="",W290&lt;=0),"COMMANDE COUVERTS INCOMPLETE",IF(G290="","UNITE MANQUANTE",IF(COUNTIF(B384:B428,AE290)=0,"UNITE A CONTROLER","OK")))))),N("Z6"))</f>
        <v/>
      </c>
      <c r="AD290" s="144" t="str">
        <f>IF(1=1,IF(E290="","",AD268),N("AB28"))</f>
        <v/>
      </c>
      <c r="AE290" s="125" t="str">
        <f>IF(1=1,IF(G290="","",UPPER(TRIM(SUBSTITUTE(SUBSTITUTE(G290&amp;"",CHAR(160)," ")," "," ")))),N("AC28"))</f>
        <v/>
      </c>
    </row>
    <row r="291" spans="1:33" ht="15.75" x14ac:dyDescent="0.25">
      <c r="A291" s="160" t="str">
        <f>IF(1=1,IF(E291="","",A268),N("A29"))</f>
        <v/>
      </c>
      <c r="B291" s="127" t="str">
        <f>IF(1=1,IF(E291="","",B268),N("B29"))</f>
        <v/>
      </c>
      <c r="C291" s="128"/>
      <c r="D291" s="129" t="str">
        <f>IF(ISBLANK(E291),"",LARGE(D268:D290,1)+1)</f>
        <v/>
      </c>
      <c r="E291" s="130"/>
      <c r="F291" s="131"/>
      <c r="G291" s="170"/>
      <c r="H291" s="105"/>
      <c r="I291" s="132" t="str">
        <f>IF(1=1,IF(E291="","",I268),N("H29"))</f>
        <v/>
      </c>
      <c r="J291" s="133" t="str">
        <f>IF(1=1,IF(E291="","",J268),N("I29"))</f>
        <v/>
      </c>
      <c r="K291" s="134" t="str">
        <f>IF(1=1,IF(E291="","",K268),N("J29"))</f>
        <v/>
      </c>
      <c r="L291" s="135" t="str">
        <f>IF(1=1,IF(OR(J291="",O291="",NOT(ISNUMBER(J291)),NOT(ISNUMBER(O291)),J291=0),"",O291/J291),N("L29"))</f>
        <v/>
      </c>
      <c r="M291" s="136" t="str">
        <f>IF(1=1,IF(OR(L291="",NOT(ISNUMBER(F291))),"",F291*L291*IFERROR(INDEX(D384:D428,MATCH(AE291,B384:B428,0)),1)),N("M13"))</f>
        <v/>
      </c>
      <c r="N291" s="137" t="str">
        <f>IF(1=1,IF(F291="","",IF(G291="","",IFERROR(INDEX(E384:E428,MATCH(AE291,B384:B428,0)),G291&amp;""))),N("N6"))</f>
        <v/>
      </c>
      <c r="O291" s="138" t="str">
        <f>IF(1=1,IF(E291="","",O268),N("K29"))</f>
        <v/>
      </c>
      <c r="P291" s="139" t="str">
        <f>IF(1=1,IF(M291="","",IF(AND(ISNUMBER(M291),M291&lt;1,N291="kg"),MAX(1,ROUND(M291*1000,0)),IF(AND(ISNUMBER(M291),M291&lt;1,N291="L"),MAX(1,ROUND(M291*100,0)),ROUND(M291,3)))),N("O29"))</f>
        <v/>
      </c>
      <c r="Q291" s="140" t="str">
        <f>IF(1=1,IF(M291="","",IF(AND(ISNUMBER(M291),M291&lt;1,N291="kg"),"g",IF(AND(ISNUMBER(M291),M291&lt;1,N291="L"),"cl",N291))),N("P29"))</f>
        <v/>
      </c>
      <c r="R291" s="161" t="str">
        <f>IF(1=1,IF(E291="","",IF(F291="","A CONTROLER",IF(NOT(ISNUMBER(F291)),"TEXTE",IF(OR(L291="",L291&lt;=0),"COMMANDE PRINCIPALE INCOMPLETE",IF(G291="","UNITE MANQUANTE",IF(COUNTIF(B384:B428,AE291)=0,"UNITE A CONTROLER","OK")))))),N("Q9"))</f>
        <v/>
      </c>
      <c r="S291" s="105"/>
      <c r="T291" s="141">
        <f t="shared" si="18"/>
        <v>0</v>
      </c>
      <c r="U291" s="133" t="str">
        <f>IF(1=1,IF(E291="","",U268),N("S29"))</f>
        <v/>
      </c>
      <c r="V291" s="133" t="str">
        <f>IF(1=1,IF(E291="","",V268),N("T29"))</f>
        <v/>
      </c>
      <c r="W291" s="135" t="str">
        <f>IF(1=1,IF(OR(U291="",V291="",NOT(ISNUMBER(U291)),NOT(ISNUMBER(V291)),U291=0),"",V291/U291),N("U29"))</f>
        <v/>
      </c>
      <c r="X291" s="136" t="str">
        <f>IF(1=1,IF(OR(W291="",NOT(ISNUMBER(F291))),"",F291*W291*IFERROR(INDEX(D384:D428,MATCH(AE291,B384:B428,0)),1)),N("V7"))</f>
        <v/>
      </c>
      <c r="Y291" s="137" t="str">
        <f>IF(1=1,IF(F291="","",IF(G291="","",IFERROR(INDEX(E384:E428,MATCH(AE291,B384:B428,0)),G291&amp;""))),N("W6"))</f>
        <v/>
      </c>
      <c r="Z291" s="142" t="str">
        <f>IF(1=1,IF(X291="","",IF(AND(ISNUMBER(X291),X291&lt;1,Y291="kg"),MAX(1,ROUND(X291*1000,0)),IF(AND(ISNUMBER(X291),X291&lt;1,Y291="L"),MAX(1,ROUND(X291*100,0)),ROUND(X291,3)))),N("X29"))</f>
        <v/>
      </c>
      <c r="AA291" s="143" t="str">
        <f>IF(1=1,IF(X291="","",IF(AND(ISNUMBER(X291),X291&lt;1,Y291="kg"),"g",IF(AND(ISNUMBER(X291),X291&lt;1,Y291="L"),"cl",Y291))),N("Y29"))</f>
        <v/>
      </c>
      <c r="AB291" s="123" t="str">
        <f>IF(1=1,IF(E291="","",IF(F291="","A CONTROLER",IF(NOT(ISNUMBER(F291)),"TEXTE",IF(OR(W291="",W291&lt;=0),"COMMANDE COUVERTS INCOMPLETE",IF(G291="","UNITE MANQUANTE",IF(COUNTIF(B384:B428,AE291)=0,"UNITE A CONTROLER","OK")))))),N("Z6"))</f>
        <v/>
      </c>
      <c r="AD291" s="144" t="str">
        <f>IF(1=1,IF(E291="","",AD268),N("AB29"))</f>
        <v/>
      </c>
      <c r="AE291" s="125" t="str">
        <f>IF(1=1,IF(G291="","",UPPER(TRIM(SUBSTITUTE(SUBSTITUTE(G291&amp;"",CHAR(160)," ")," "," ")))),N("AC29"))</f>
        <v/>
      </c>
    </row>
    <row r="292" spans="1:33" ht="15.75" x14ac:dyDescent="0.25">
      <c r="A292" s="160" t="str">
        <f>IF(1=1,IF(E292="","",A268),N("A30"))</f>
        <v/>
      </c>
      <c r="B292" s="127" t="str">
        <f>IF(1=1,IF(E292="","",B268),N("B30"))</f>
        <v/>
      </c>
      <c r="C292" s="128"/>
      <c r="D292" s="129" t="str">
        <f>IF(ISBLANK(E292),"",LARGE(D268:D291,1)+1)</f>
        <v/>
      </c>
      <c r="E292" s="130"/>
      <c r="F292" s="131"/>
      <c r="G292" s="170"/>
      <c r="H292" s="105"/>
      <c r="I292" s="132" t="str">
        <f>IF(1=1,IF(E292="","",I268),N("H30"))</f>
        <v/>
      </c>
      <c r="J292" s="133" t="str">
        <f>IF(1=1,IF(E292="","",J268),N("I30"))</f>
        <v/>
      </c>
      <c r="K292" s="134" t="str">
        <f>IF(1=1,IF(E292="","",K268),N("J30"))</f>
        <v/>
      </c>
      <c r="L292" s="135" t="str">
        <f>IF(1=1,IF(OR(J292="",O292="",NOT(ISNUMBER(J292)),NOT(ISNUMBER(O292)),J292=0),"",O292/J292),N("L30"))</f>
        <v/>
      </c>
      <c r="M292" s="136" t="str">
        <f>IF(1=1,IF(OR(L292="",NOT(ISNUMBER(F292))),"",F292*L292*IFERROR(INDEX(D384:D428,MATCH(AE292,B384:B428,0)),1)),N("M13"))</f>
        <v/>
      </c>
      <c r="N292" s="137" t="str">
        <f>IF(1=1,IF(F292="","",IF(G292="","",IFERROR(INDEX(E384:E428,MATCH(AE292,B384:B428,0)),G292&amp;""))),N("N6"))</f>
        <v/>
      </c>
      <c r="O292" s="138" t="str">
        <f>IF(1=1,IF(E292="","",O268),N("K30"))</f>
        <v/>
      </c>
      <c r="P292" s="139" t="str">
        <f>IF(1=1,IF(M292="","",IF(AND(ISNUMBER(M292),M292&lt;1,N292="kg"),MAX(1,ROUND(M292*1000,0)),IF(AND(ISNUMBER(M292),M292&lt;1,N292="L"),MAX(1,ROUND(M292*100,0)),ROUND(M292,3)))),N("O30"))</f>
        <v/>
      </c>
      <c r="Q292" s="140" t="str">
        <f>IF(1=1,IF(M292="","",IF(AND(ISNUMBER(M292),M292&lt;1,N292="kg"),"g",IF(AND(ISNUMBER(M292),M292&lt;1,N292="L"),"cl",N292))),N("P30"))</f>
        <v/>
      </c>
      <c r="R292" s="161" t="str">
        <f>IF(1=1,IF(E292="","",IF(F292="","A CONTROLER",IF(NOT(ISNUMBER(F292)),"TEXTE",IF(OR(L292="",L292&lt;=0),"COMMANDE PRINCIPALE INCOMPLETE",IF(G292="","UNITE MANQUANTE",IF(COUNTIF(B384:B428,AE292)=0,"UNITE A CONTROLER","OK")))))),N("Q9"))</f>
        <v/>
      </c>
      <c r="S292" s="105"/>
      <c r="T292" s="141">
        <f t="shared" si="18"/>
        <v>0</v>
      </c>
      <c r="U292" s="133" t="str">
        <f>IF(1=1,IF(E292="","",U268),N("S30"))</f>
        <v/>
      </c>
      <c r="V292" s="133" t="str">
        <f>IF(1=1,IF(E292="","",V268),N("T30"))</f>
        <v/>
      </c>
      <c r="W292" s="135" t="str">
        <f>IF(1=1,IF(OR(U292="",V292="",NOT(ISNUMBER(U292)),NOT(ISNUMBER(V292)),U292=0),"",V292/U292),N("U30"))</f>
        <v/>
      </c>
      <c r="X292" s="136" t="str">
        <f>IF(1=1,IF(OR(W292="",NOT(ISNUMBER(F292))),"",F292*W292*IFERROR(INDEX(D384:D428,MATCH(AE292,B384:B428,0)),1)),N("V7"))</f>
        <v/>
      </c>
      <c r="Y292" s="137" t="str">
        <f>IF(1=1,IF(F292="","",IF(G292="","",IFERROR(INDEX(E384:E428,MATCH(AE292,B384:B428,0)),G292&amp;""))),N("W6"))</f>
        <v/>
      </c>
      <c r="Z292" s="142" t="str">
        <f>IF(1=1,IF(X292="","",IF(AND(ISNUMBER(X292),X292&lt;1,Y292="kg"),MAX(1,ROUND(X292*1000,0)),IF(AND(ISNUMBER(X292),X292&lt;1,Y292="L"),MAX(1,ROUND(X292*100,0)),ROUND(X292,3)))),N("X30"))</f>
        <v/>
      </c>
      <c r="AA292" s="143" t="str">
        <f>IF(1=1,IF(X292="","",IF(AND(ISNUMBER(X292),X292&lt;1,Y292="kg"),"g",IF(AND(ISNUMBER(X292),X292&lt;1,Y292="L"),"cl",Y292))),N("Y30"))</f>
        <v/>
      </c>
      <c r="AB292" s="123" t="str">
        <f>IF(1=1,IF(E292="","",IF(F292="","A CONTROLER",IF(NOT(ISNUMBER(F292)),"TEXTE",IF(OR(W292="",W292&lt;=0),"COMMANDE COUVERTS INCOMPLETE",IF(G292="","UNITE MANQUANTE",IF(COUNTIF(B384:B428,AE292)=0,"UNITE A CONTROLER","OK")))))),N("Z6"))</f>
        <v/>
      </c>
      <c r="AD292" s="144" t="str">
        <f>IF(1=1,IF(E292="","",AD268),N("AB30"))</f>
        <v/>
      </c>
      <c r="AE292" s="125" t="str">
        <f>IF(1=1,IF(G292="","",UPPER(TRIM(SUBSTITUTE(SUBSTITUTE(G292&amp;"",CHAR(160)," ")," "," ")))),N("AC30"))</f>
        <v/>
      </c>
    </row>
    <row r="293" spans="1:33" ht="15.75" x14ac:dyDescent="0.25">
      <c r="A293" s="160" t="str">
        <f>IF(1=1,IF(E293="","",A268),N("A31"))</f>
        <v/>
      </c>
      <c r="B293" s="127" t="str">
        <f>IF(1=1,IF(E293="","",B268),N("B31"))</f>
        <v/>
      </c>
      <c r="C293" s="128"/>
      <c r="D293" s="129" t="str">
        <f>IF(ISBLANK(E293),"",LARGE(D268:D292,1)+1)</f>
        <v/>
      </c>
      <c r="E293" s="130"/>
      <c r="F293" s="131"/>
      <c r="G293" s="170"/>
      <c r="H293" s="105"/>
      <c r="I293" s="132" t="str">
        <f>IF(1=1,IF(E293="","",I268),N("H31"))</f>
        <v/>
      </c>
      <c r="J293" s="133" t="str">
        <f>IF(1=1,IF(E293="","",J268),N("I31"))</f>
        <v/>
      </c>
      <c r="K293" s="134" t="str">
        <f>IF(1=1,IF(E293="","",K268),N("J31"))</f>
        <v/>
      </c>
      <c r="L293" s="135" t="str">
        <f>IF(1=1,IF(OR(J293="",O293="",NOT(ISNUMBER(J293)),NOT(ISNUMBER(O293)),J293=0),"",O293/J293),N("L31"))</f>
        <v/>
      </c>
      <c r="M293" s="136" t="str">
        <f>IF(1=1,IF(OR(L293="",NOT(ISNUMBER(F293))),"",F293*L293*IFERROR(INDEX(D384:D428,MATCH(AE293,B384:B428,0)),1)),N("M13"))</f>
        <v/>
      </c>
      <c r="N293" s="137" t="str">
        <f>IF(1=1,IF(F293="","",IF(G293="","",IFERROR(INDEX(E384:E428,MATCH(AE293,B384:B428,0)),G293&amp;""))),N("N6"))</f>
        <v/>
      </c>
      <c r="O293" s="138" t="str">
        <f>IF(1=1,IF(E293="","",O268),N("K31"))</f>
        <v/>
      </c>
      <c r="P293" s="139" t="str">
        <f>IF(1=1,IF(M293="","",IF(AND(ISNUMBER(M293),M293&lt;1,N293="kg"),MAX(1,ROUND(M293*1000,0)),IF(AND(ISNUMBER(M293),M293&lt;1,N293="L"),MAX(1,ROUND(M293*100,0)),ROUND(M293,3)))),N("O31"))</f>
        <v/>
      </c>
      <c r="Q293" s="140" t="str">
        <f>IF(1=1,IF(M293="","",IF(AND(ISNUMBER(M293),M293&lt;1,N293="kg"),"g",IF(AND(ISNUMBER(M293),M293&lt;1,N293="L"),"cl",N293))),N("P31"))</f>
        <v/>
      </c>
      <c r="R293" s="161" t="str">
        <f>IF(1=1,IF(E293="","",IF(F293="","A CONTROLER",IF(NOT(ISNUMBER(F293)),"TEXTE",IF(OR(L293="",L293&lt;=0),"COMMANDE PRINCIPALE INCOMPLETE",IF(G293="","UNITE MANQUANTE",IF(COUNTIF(B384:B428,AE293)=0,"UNITE A CONTROLER","OK")))))),N("Q9"))</f>
        <v/>
      </c>
      <c r="S293" s="105"/>
      <c r="T293" s="141">
        <f t="shared" si="18"/>
        <v>0</v>
      </c>
      <c r="U293" s="133" t="str">
        <f>IF(1=1,IF(E293="","",U268),N("S31"))</f>
        <v/>
      </c>
      <c r="V293" s="133" t="str">
        <f>IF(1=1,IF(E293="","",V268),N("T31"))</f>
        <v/>
      </c>
      <c r="W293" s="135" t="str">
        <f>IF(1=1,IF(OR(U293="",V293="",NOT(ISNUMBER(U293)),NOT(ISNUMBER(V293)),U293=0),"",V293/U293),N("U31"))</f>
        <v/>
      </c>
      <c r="X293" s="136" t="str">
        <f>IF(1=1,IF(OR(W293="",NOT(ISNUMBER(F293))),"",F293*W293*IFERROR(INDEX(D384:D428,MATCH(AE293,B384:B428,0)),1)),N("V7"))</f>
        <v/>
      </c>
      <c r="Y293" s="137" t="str">
        <f>IF(1=1,IF(F293="","",IF(G293="","",IFERROR(INDEX(E384:E428,MATCH(AE293,B384:B428,0)),G293&amp;""))),N("W6"))</f>
        <v/>
      </c>
      <c r="Z293" s="142" t="str">
        <f>IF(1=1,IF(X293="","",IF(AND(ISNUMBER(X293),X293&lt;1,Y293="kg"),MAX(1,ROUND(X293*1000,0)),IF(AND(ISNUMBER(X293),X293&lt;1,Y293="L"),MAX(1,ROUND(X293*100,0)),ROUND(X293,3)))),N("X31"))</f>
        <v/>
      </c>
      <c r="AA293" s="143" t="str">
        <f>IF(1=1,IF(X293="","",IF(AND(ISNUMBER(X293),X293&lt;1,Y293="kg"),"g",IF(AND(ISNUMBER(X293),X293&lt;1,Y293="L"),"cl",Y293))),N("Y31"))</f>
        <v/>
      </c>
      <c r="AB293" s="123" t="str">
        <f>IF(1=1,IF(E293="","",IF(F293="","A CONTROLER",IF(NOT(ISNUMBER(F293)),"TEXTE",IF(OR(W293="",W293&lt;=0),"COMMANDE COUVERTS INCOMPLETE",IF(G293="","UNITE MANQUANTE",IF(COUNTIF(B384:B428,AE293)=0,"UNITE A CONTROLER","OK")))))),N("Z6"))</f>
        <v/>
      </c>
      <c r="AD293" s="144" t="str">
        <f>IF(1=1,IF(E293="","",AD268),N("AB31"))</f>
        <v/>
      </c>
      <c r="AE293" s="125" t="str">
        <f>IF(1=1,IF(G293="","",UPPER(TRIM(SUBSTITUTE(SUBSTITUTE(G293&amp;"",CHAR(160)," ")," "," ")))),N("AC31"))</f>
        <v/>
      </c>
    </row>
    <row r="294" spans="1:33" ht="15.75" x14ac:dyDescent="0.25">
      <c r="A294" s="160" t="str">
        <f>IF(1=1,IF(E294="","",A268),N("A32"))</f>
        <v/>
      </c>
      <c r="B294" s="127" t="str">
        <f>IF(1=1,IF(E294="","",B268),N("B32"))</f>
        <v/>
      </c>
      <c r="C294" s="128"/>
      <c r="D294" s="129" t="str">
        <f>IF(ISBLANK(E294),"",LARGE(D268:D293,1)+1)</f>
        <v/>
      </c>
      <c r="E294" s="130"/>
      <c r="F294" s="131"/>
      <c r="G294" s="170"/>
      <c r="H294" s="105"/>
      <c r="I294" s="132" t="str">
        <f>IF(1=1,IF(E294="","",I268),N("H32"))</f>
        <v/>
      </c>
      <c r="J294" s="133" t="str">
        <f>IF(1=1,IF(E294="","",J268),N("I32"))</f>
        <v/>
      </c>
      <c r="K294" s="134" t="str">
        <f>IF(1=1,IF(E294="","",K268),N("J32"))</f>
        <v/>
      </c>
      <c r="L294" s="135" t="str">
        <f>IF(1=1,IF(OR(J294="",O294="",NOT(ISNUMBER(J294)),NOT(ISNUMBER(O294)),J294=0),"",O294/J294),N("L32"))</f>
        <v/>
      </c>
      <c r="M294" s="136" t="str">
        <f>IF(1=1,IF(OR(L294="",NOT(ISNUMBER(F294))),"",F294*L294*IFERROR(INDEX(D384:D428,MATCH(AE294,B384:B428,0)),1)),N("M13"))</f>
        <v/>
      </c>
      <c r="N294" s="137" t="str">
        <f>IF(1=1,IF(F294="","",IF(G294="","",IFERROR(INDEX(E384:E428,MATCH(AE294,B384:B428,0)),G294&amp;""))),N("N6"))</f>
        <v/>
      </c>
      <c r="O294" s="138" t="str">
        <f>IF(1=1,IF(E294="","",O268),N("K32"))</f>
        <v/>
      </c>
      <c r="P294" s="139" t="str">
        <f>IF(1=1,IF(M294="","",IF(AND(ISNUMBER(M294),M294&lt;1,N294="kg"),MAX(1,ROUND(M294*1000,0)),IF(AND(ISNUMBER(M294),M294&lt;1,N294="L"),MAX(1,ROUND(M294*100,0)),ROUND(M294,3)))),N("O32"))</f>
        <v/>
      </c>
      <c r="Q294" s="140" t="str">
        <f>IF(1=1,IF(M294="","",IF(AND(ISNUMBER(M294),M294&lt;1,N294="kg"),"g",IF(AND(ISNUMBER(M294),M294&lt;1,N294="L"),"cl",N294))),N("P32"))</f>
        <v/>
      </c>
      <c r="R294" s="161" t="str">
        <f>IF(1=1,IF(E294="","",IF(F294="","A CONTROLER",IF(NOT(ISNUMBER(F294)),"TEXTE",IF(OR(L294="",L294&lt;=0),"COMMANDE PRINCIPALE INCOMPLETE",IF(G294="","UNITE MANQUANTE",IF(COUNTIF(B384:B428,AE294)=0,"UNITE A CONTROLER","OK")))))),N("Q9"))</f>
        <v/>
      </c>
      <c r="S294" s="105"/>
      <c r="T294" s="141">
        <f t="shared" si="18"/>
        <v>0</v>
      </c>
      <c r="U294" s="133" t="str">
        <f>IF(1=1,IF(E294="","",U268),N("S32"))</f>
        <v/>
      </c>
      <c r="V294" s="133" t="str">
        <f>IF(1=1,IF(E294="","",V268),N("T32"))</f>
        <v/>
      </c>
      <c r="W294" s="135" t="str">
        <f>IF(1=1,IF(OR(U294="",V294="",NOT(ISNUMBER(U294)),NOT(ISNUMBER(V294)),U294=0),"",V294/U294),N("U32"))</f>
        <v/>
      </c>
      <c r="X294" s="136" t="str">
        <f>IF(1=1,IF(OR(W294="",NOT(ISNUMBER(F294))),"",F294*W294*IFERROR(INDEX(D384:D428,MATCH(AE294,B384:B428,0)),1)),N("V7"))</f>
        <v/>
      </c>
      <c r="Y294" s="137" t="str">
        <f>IF(1=1,IF(F294="","",IF(G294="","",IFERROR(INDEX(E384:E428,MATCH(AE294,B384:B428,0)),G294&amp;""))),N("W6"))</f>
        <v/>
      </c>
      <c r="Z294" s="142" t="str">
        <f>IF(1=1,IF(X294="","",IF(AND(ISNUMBER(X294),X294&lt;1,Y294="kg"),MAX(1,ROUND(X294*1000,0)),IF(AND(ISNUMBER(X294),X294&lt;1,Y294="L"),MAX(1,ROUND(X294*100,0)),ROUND(X294,3)))),N("X32"))</f>
        <v/>
      </c>
      <c r="AA294" s="143" t="str">
        <f>IF(1=1,IF(X294="","",IF(AND(ISNUMBER(X294),X294&lt;1,Y294="kg"),"g",IF(AND(ISNUMBER(X294),X294&lt;1,Y294="L"),"cl",Y294))),N("Y32"))</f>
        <v/>
      </c>
      <c r="AB294" s="123" t="str">
        <f>IF(1=1,IF(E294="","",IF(F294="","A CONTROLER",IF(NOT(ISNUMBER(F294)),"TEXTE",IF(OR(W294="",W294&lt;=0),"COMMANDE COUVERTS INCOMPLETE",IF(G294="","UNITE MANQUANTE",IF(COUNTIF(B384:B428,AE294)=0,"UNITE A CONTROLER","OK")))))),N("Z6"))</f>
        <v/>
      </c>
      <c r="AD294" s="144" t="str">
        <f>IF(1=1,IF(E294="","",AD268),N("AB32"))</f>
        <v/>
      </c>
      <c r="AE294" s="125" t="str">
        <f>IF(1=1,IF(G294="","",UPPER(TRIM(SUBSTITUTE(SUBSTITUTE(G294&amp;"",CHAR(160)," ")," "," ")))),N("AC32"))</f>
        <v/>
      </c>
    </row>
    <row r="295" spans="1:33" ht="15.75" x14ac:dyDescent="0.25">
      <c r="A295" s="160" t="str">
        <f>IF(1=1,IF(E295="","",A268),N("A33"))</f>
        <v/>
      </c>
      <c r="B295" s="127" t="str">
        <f>IF(1=1,IF(E295="","",B268),N("B33"))</f>
        <v/>
      </c>
      <c r="C295" s="128"/>
      <c r="D295" s="129" t="str">
        <f>IF(ISBLANK(E295),"",LARGE(D268:D294,1)+1)</f>
        <v/>
      </c>
      <c r="E295" s="130"/>
      <c r="F295" s="131"/>
      <c r="G295" s="170"/>
      <c r="H295" s="105"/>
      <c r="I295" s="132" t="str">
        <f>IF(1=1,IF(E295="","",I268),N("H33"))</f>
        <v/>
      </c>
      <c r="J295" s="133" t="str">
        <f>IF(1=1,IF(E295="","",J268),N("I33"))</f>
        <v/>
      </c>
      <c r="K295" s="134" t="str">
        <f>IF(1=1,IF(E295="","",K268),N("J33"))</f>
        <v/>
      </c>
      <c r="L295" s="135" t="str">
        <f>IF(1=1,IF(OR(J295="",O295="",NOT(ISNUMBER(J295)),NOT(ISNUMBER(O295)),J295=0),"",O295/J295),N("L33"))</f>
        <v/>
      </c>
      <c r="M295" s="136" t="str">
        <f>IF(1=1,IF(OR(L295="",NOT(ISNUMBER(F295))),"",F295*L295*IFERROR(INDEX(D384:D428,MATCH(AE295,B384:B428,0)),1)),N("M13"))</f>
        <v/>
      </c>
      <c r="N295" s="137" t="str">
        <f>IF(1=1,IF(F295="","",IF(G295="","",IFERROR(INDEX(E384:E428,MATCH(AE295,B384:B428,0)),G295&amp;""))),N("N6"))</f>
        <v/>
      </c>
      <c r="O295" s="138" t="str">
        <f>IF(1=1,IF(E295="","",O268),N("K33"))</f>
        <v/>
      </c>
      <c r="P295" s="139" t="str">
        <f>IF(1=1,IF(M295="","",IF(AND(ISNUMBER(M295),M295&lt;1,N295="kg"),MAX(1,ROUND(M295*1000,0)),IF(AND(ISNUMBER(M295),M295&lt;1,N295="L"),MAX(1,ROUND(M295*100,0)),ROUND(M295,3)))),N("O33"))</f>
        <v/>
      </c>
      <c r="Q295" s="140" t="str">
        <f>IF(1=1,IF(M295="","",IF(AND(ISNUMBER(M295),M295&lt;1,N295="kg"),"g",IF(AND(ISNUMBER(M295),M295&lt;1,N295="L"),"cl",N295))),N("P33"))</f>
        <v/>
      </c>
      <c r="R295" s="161" t="str">
        <f>IF(1=1,IF(E295="","",IF(F295="","A CONTROLER",IF(NOT(ISNUMBER(F295)),"TEXTE",IF(OR(L295="",L295&lt;=0),"COMMANDE PRINCIPALE INCOMPLETE",IF(G295="","UNITE MANQUANTE",IF(COUNTIF(B384:B428,AE295)=0,"UNITE A CONTROLER","OK")))))),N("Q9"))</f>
        <v/>
      </c>
      <c r="S295" s="105"/>
      <c r="T295" s="141">
        <f t="shared" si="18"/>
        <v>0</v>
      </c>
      <c r="U295" s="133" t="str">
        <f>IF(1=1,IF(E295="","",U268),N("S33"))</f>
        <v/>
      </c>
      <c r="V295" s="133" t="str">
        <f>IF(1=1,IF(E295="","",V268),N("T33"))</f>
        <v/>
      </c>
      <c r="W295" s="135" t="str">
        <f>IF(1=1,IF(OR(U295="",V295="",NOT(ISNUMBER(U295)),NOT(ISNUMBER(V295)),U295=0),"",V295/U295),N("U33"))</f>
        <v/>
      </c>
      <c r="X295" s="136" t="str">
        <f>IF(1=1,IF(OR(W295="",NOT(ISNUMBER(F295))),"",F295*W295*IFERROR(INDEX(D384:D428,MATCH(AE295,B384:B428,0)),1)),N("V7"))</f>
        <v/>
      </c>
      <c r="Y295" s="137" t="str">
        <f>IF(1=1,IF(F295="","",IF(G295="","",IFERROR(INDEX(E384:E428,MATCH(AE295,B384:B428,0)),G295&amp;""))),N("W6"))</f>
        <v/>
      </c>
      <c r="Z295" s="142" t="str">
        <f>IF(1=1,IF(X295="","",IF(AND(ISNUMBER(X295),X295&lt;1,Y295="kg"),MAX(1,ROUND(X295*1000,0)),IF(AND(ISNUMBER(X295),X295&lt;1,Y295="L"),MAX(1,ROUND(X295*100,0)),ROUND(X295,3)))),N("X33"))</f>
        <v/>
      </c>
      <c r="AA295" s="143" t="str">
        <f>IF(1=1,IF(X295="","",IF(AND(ISNUMBER(X295),X295&lt;1,Y295="kg"),"g",IF(AND(ISNUMBER(X295),X295&lt;1,Y295="L"),"cl",Y295))),N("Y33"))</f>
        <v/>
      </c>
      <c r="AB295" s="123" t="str">
        <f>IF(1=1,IF(E295="","",IF(F295="","A CONTROLER",IF(NOT(ISNUMBER(F295)),"TEXTE",IF(OR(W295="",W295&lt;=0),"COMMANDE COUVERTS INCOMPLETE",IF(G295="","UNITE MANQUANTE",IF(COUNTIF(B384:B428,AE295)=0,"UNITE A CONTROLER","OK")))))),N("Z6"))</f>
        <v/>
      </c>
      <c r="AD295" s="144" t="str">
        <f>IF(1=1,IF(E295="","",AD268),N("AB33"))</f>
        <v/>
      </c>
      <c r="AE295" s="125" t="str">
        <f>IF(1=1,IF(G295="","",UPPER(TRIM(SUBSTITUTE(SUBSTITUTE(G295&amp;"",CHAR(160)," ")," "," ")))),N("AC33"))</f>
        <v/>
      </c>
    </row>
    <row r="296" spans="1:33" ht="24" customHeight="1" x14ac:dyDescent="0.25">
      <c r="A296" s="160" t="str">
        <f>IF(1=1,IF(E296="","",A268),N("A34"))</f>
        <v/>
      </c>
      <c r="B296" s="127" t="str">
        <f>IF(1=1,IF(E296="","",B268),N("B34"))</f>
        <v/>
      </c>
      <c r="C296" s="127"/>
      <c r="D296" s="129" t="str">
        <f>IF(ISBLANK(E296),"",LARGE(D268:D295,1)+1)</f>
        <v/>
      </c>
      <c r="E296" s="130"/>
      <c r="F296" s="131"/>
      <c r="G296" s="170"/>
      <c r="H296" s="105"/>
      <c r="I296" s="132" t="str">
        <f>IF(1=1,IF(E296="","",I268),N("H34"))</f>
        <v/>
      </c>
      <c r="J296" s="133" t="str">
        <f>IF(1=1,IF(E296="","",J268),N("I34"))</f>
        <v/>
      </c>
      <c r="K296" s="134" t="str">
        <f>IF(1=1,IF(E296="","",K268),N("J34"))</f>
        <v/>
      </c>
      <c r="L296" s="135" t="str">
        <f>IF(1=1,IF(OR(J296="",O296="",NOT(ISNUMBER(J296)),NOT(ISNUMBER(O296)),J296=0),"",O296/J296),N("L34"))</f>
        <v/>
      </c>
      <c r="M296" s="136" t="str">
        <f>IF(1=1,IF(OR(L296="",NOT(ISNUMBER(F296))),"",F296*L296*IFERROR(INDEX(D384:D428,MATCH(AE296,B384:B428,0)),1)),N("M13"))</f>
        <v/>
      </c>
      <c r="N296" s="137" t="str">
        <f>IF(1=1,IF(F296="","",IF(G296="","",IFERROR(INDEX(E384:E428,MATCH(AE296,B384:B428,0)),G296&amp;""))),N("N6"))</f>
        <v/>
      </c>
      <c r="O296" s="138" t="str">
        <f>IF(1=1,IF(E296="","",O268),N("K34"))</f>
        <v/>
      </c>
      <c r="P296" s="139" t="str">
        <f>IF(1=1,IF(M296="","",IF(AND(ISNUMBER(M296),M296&lt;1,N296="kg"),MAX(1,ROUND(M296*1000,0)),IF(AND(ISNUMBER(M296),M296&lt;1,N296="L"),MAX(1,ROUND(M296*100,0)),ROUND(M296,3)))),N("O34"))</f>
        <v/>
      </c>
      <c r="Q296" s="140" t="str">
        <f>IF(1=1,IF(M296="","",IF(AND(ISNUMBER(M296),M296&lt;1,N296="kg"),"g",IF(AND(ISNUMBER(M296),M296&lt;1,N296="L"),"cl",N296))),N("P34"))</f>
        <v/>
      </c>
      <c r="R296" s="161" t="str">
        <f>IF(1=1,IF(E296="","",IF(F296="","A CONTROLER",IF(NOT(ISNUMBER(F296)),"TEXTE",IF(OR(L296="",L296&lt;=0),"COMMANDE PRINCIPALE INCOMPLETE",IF(G296="","UNITE MANQUANTE",IF(COUNTIF(B384:B428,AE296)=0,"UNITE A CONTROLER","OK")))))),N("Q9"))</f>
        <v/>
      </c>
      <c r="S296" s="105"/>
      <c r="T296" s="141">
        <f t="shared" si="18"/>
        <v>0</v>
      </c>
      <c r="U296" s="133" t="str">
        <f>IF(1=1,IF(E296="","",U268),N("S34"))</f>
        <v/>
      </c>
      <c r="V296" s="133" t="str">
        <f>IF(1=1,IF(E296="","",V268),N("T34"))</f>
        <v/>
      </c>
      <c r="W296" s="135" t="str">
        <f>IF(1=1,IF(OR(U296="",V296="",NOT(ISNUMBER(U296)),NOT(ISNUMBER(V296)),U296=0),"",V296/U296),N("U34"))</f>
        <v/>
      </c>
      <c r="X296" s="136" t="str">
        <f>IF(1=1,IF(OR(W296="",NOT(ISNUMBER(F296))),"",F296*W296*IFERROR(INDEX(D384:D428,MATCH(AE296,B384:B428,0)),1)),N("V7"))</f>
        <v/>
      </c>
      <c r="Y296" s="137" t="str">
        <f>IF(1=1,IF(F296="","",IF(G296="","",IFERROR(INDEX(E384:E428,MATCH(AE296,B384:B428,0)),G296&amp;""))),N("W6"))</f>
        <v/>
      </c>
      <c r="Z296" s="142" t="str">
        <f>IF(1=1,IF(X296="","",IF(AND(ISNUMBER(X296),X296&lt;1,Y296="kg"),MAX(1,ROUND(X296*1000,0)),IF(AND(ISNUMBER(X296),X296&lt;1,Y296="L"),MAX(1,ROUND(X296*100,0)),ROUND(X296,3)))),N("X34"))</f>
        <v/>
      </c>
      <c r="AA296" s="143" t="str">
        <f>IF(1=1,IF(X296="","",IF(AND(ISNUMBER(X296),X296&lt;1,Y296="kg"),"g",IF(AND(ISNUMBER(X296),X296&lt;1,Y296="L"),"cl",Y296))),N("Y34"))</f>
        <v/>
      </c>
      <c r="AB296" s="123" t="str">
        <f>IF(1=1,IF(E296="","",IF(F296="","A CONTROLER",IF(NOT(ISNUMBER(F296)),"TEXTE",IF(OR(W296="",W296&lt;=0),"COMMANDE COUVERTS INCOMPLETE",IF(G296="","UNITE MANQUANTE",IF(COUNTIF(B384:B428,AE296)=0,"UNITE A CONTROLER","OK")))))),N("Z6"))</f>
        <v/>
      </c>
      <c r="AD296" s="144" t="str">
        <f>IF(1=1,IF(E296="","",AD268),N("AB34"))</f>
        <v/>
      </c>
      <c r="AE296" s="125" t="str">
        <f>IF(1=1,IF(G296="","",UPPER(TRIM(SUBSTITUTE(SUBSTITUTE(G296&amp;"",CHAR(160)," ")," "," ")))),N("AC34"))</f>
        <v/>
      </c>
    </row>
    <row r="297" spans="1:33" ht="15.75" x14ac:dyDescent="0.25">
      <c r="A297" s="160" t="str">
        <f>IF(1=1,IF(E297="","",A268),N("A35"))</f>
        <v/>
      </c>
      <c r="B297" s="127" t="str">
        <f>IF(1=1,IF(E297="","",B268),N("B35"))</f>
        <v/>
      </c>
      <c r="C297" s="127"/>
      <c r="D297" s="129" t="str">
        <f>IF(ISBLANK(E297),"",LARGE(D268:D296,1)+1)</f>
        <v/>
      </c>
      <c r="E297" s="130"/>
      <c r="F297" s="131"/>
      <c r="G297" s="170"/>
      <c r="H297" s="105"/>
      <c r="I297" s="132" t="str">
        <f>IF(1=1,IF(E297="","",I268),N("H35"))</f>
        <v/>
      </c>
      <c r="J297" s="133" t="str">
        <f>IF(1=1,IF(E297="","",J268),N("I35"))</f>
        <v/>
      </c>
      <c r="K297" s="134" t="str">
        <f>IF(1=1,IF(E297="","",K268),N("J35"))</f>
        <v/>
      </c>
      <c r="L297" s="135" t="str">
        <f>IF(1=1,IF(OR(J297="",O297="",NOT(ISNUMBER(J297)),NOT(ISNUMBER(O297)),J297=0),"",O297/J297),N("L35"))</f>
        <v/>
      </c>
      <c r="M297" s="136" t="str">
        <f>IF(1=1,IF(OR(L297="",NOT(ISNUMBER(F297))),"",F297*L297*IFERROR(INDEX(D384:D428,MATCH(AE297,B384:B428,0)),1)),N("M13"))</f>
        <v/>
      </c>
      <c r="N297" s="137" t="str">
        <f>IF(1=1,IF(F297="","",IF(G297="","",IFERROR(INDEX(E384:E428,MATCH(AE297,B384:B428,0)),G297&amp;""))),N("N6"))</f>
        <v/>
      </c>
      <c r="O297" s="138" t="str">
        <f>IF(1=1,IF(E297="","",O268),N("K35"))</f>
        <v/>
      </c>
      <c r="P297" s="139" t="str">
        <f>IF(1=1,IF(M297="","",IF(AND(ISNUMBER(M297),M297&lt;1,N297="kg"),MAX(1,ROUND(M297*1000,0)),IF(AND(ISNUMBER(M297),M297&lt;1,N297="L"),MAX(1,ROUND(M297*100,0)),ROUND(M297,3)))),N("O35"))</f>
        <v/>
      </c>
      <c r="Q297" s="140" t="str">
        <f>IF(1=1,IF(M297="","",IF(AND(ISNUMBER(M297),M297&lt;1,N297="kg"),"g",IF(AND(ISNUMBER(M297),M297&lt;1,N297="L"),"cl",N297))),N("P35"))</f>
        <v/>
      </c>
      <c r="R297" s="161" t="str">
        <f>IF(1=1,IF(E297="","",IF(F297="","A CONTROLER",IF(NOT(ISNUMBER(F297)),"TEXTE",IF(OR(L297="",L297&lt;=0),"COMMANDE PRINCIPALE INCOMPLETE",IF(G297="","UNITE MANQUANTE",IF(COUNTIF(B384:B428,AE297)=0,"UNITE A CONTROLER","OK")))))),N("Q9"))</f>
        <v/>
      </c>
      <c r="S297" s="105"/>
      <c r="T297" s="141">
        <f t="shared" si="18"/>
        <v>0</v>
      </c>
      <c r="U297" s="133" t="str">
        <f>IF(1=1,IF(E297="","",U268),N("S35"))</f>
        <v/>
      </c>
      <c r="V297" s="133" t="str">
        <f>IF(1=1,IF(E297="","",V268),N("T35"))</f>
        <v/>
      </c>
      <c r="W297" s="135" t="str">
        <f>IF(1=1,IF(OR(U297="",V297="",NOT(ISNUMBER(U297)),NOT(ISNUMBER(V297)),U297=0),"",V297/U297),N("U35"))</f>
        <v/>
      </c>
      <c r="X297" s="136" t="str">
        <f>IF(1=1,IF(OR(W297="",NOT(ISNUMBER(F297))),"",F297*W297*IFERROR(INDEX(D384:D428,MATCH(AE297,B384:B428,0)),1)),N("V7"))</f>
        <v/>
      </c>
      <c r="Y297" s="137" t="str">
        <f>IF(1=1,IF(F297="","",IF(G297="","",IFERROR(INDEX(E384:E428,MATCH(AE297,B384:B428,0)),G297&amp;""))),N("W6"))</f>
        <v/>
      </c>
      <c r="Z297" s="142" t="str">
        <f>IF(1=1,IF(X297="","",IF(AND(ISNUMBER(X297),X297&lt;1,Y297="kg"),MAX(1,ROUND(X297*1000,0)),IF(AND(ISNUMBER(X297),X297&lt;1,Y297="L"),MAX(1,ROUND(X297*100,0)),ROUND(X297,3)))),N("X35"))</f>
        <v/>
      </c>
      <c r="AA297" s="143" t="str">
        <f>IF(1=1,IF(X297="","",IF(AND(ISNUMBER(X297),X297&lt;1,Y297="kg"),"g",IF(AND(ISNUMBER(X297),X297&lt;1,Y297="L"),"cl",Y297))),N("Y35"))</f>
        <v/>
      </c>
      <c r="AB297" s="123" t="str">
        <f>IF(1=1,IF(E297="","",IF(F297="","A CONTROLER",IF(NOT(ISNUMBER(F297)),"TEXTE",IF(OR(W297="",W297&lt;=0),"COMMANDE COUVERTS INCOMPLETE",IF(G297="","UNITE MANQUANTE",IF(COUNTIF(B384:B428,AE297)=0,"UNITE A CONTROLER","OK")))))),N("Z6"))</f>
        <v/>
      </c>
      <c r="AD297" s="144" t="str">
        <f>IF(1=1,IF(E297="","",AD268),N("AB35"))</f>
        <v/>
      </c>
      <c r="AE297" s="125" t="str">
        <f>IF(1=1,IF(G297="","",UPPER(TRIM(SUBSTITUTE(SUBSTITUTE(G297&amp;"",CHAR(160)," ")," "," ")))),N("AC35"))</f>
        <v/>
      </c>
    </row>
    <row r="298" spans="1:33" ht="15.75" x14ac:dyDescent="0.25">
      <c r="A298" s="160" t="str">
        <f>IF(1=1,IF(E298="","",A268),N("A36"))</f>
        <v/>
      </c>
      <c r="B298" s="127" t="str">
        <f>IF(1=1,IF(E298="","",B268),N("B36"))</f>
        <v/>
      </c>
      <c r="C298" s="127"/>
      <c r="D298" s="129" t="str">
        <f>IF(ISBLANK(E298),"",LARGE(D268:D297,1)+1)</f>
        <v/>
      </c>
      <c r="E298" s="130"/>
      <c r="F298" s="131"/>
      <c r="G298" s="170"/>
      <c r="H298" s="105"/>
      <c r="I298" s="132" t="str">
        <f>IF(1=1,IF(E298="","",I268),N("H36"))</f>
        <v/>
      </c>
      <c r="J298" s="133" t="str">
        <f>IF(1=1,IF(E298="","",J268),N("I36"))</f>
        <v/>
      </c>
      <c r="K298" s="134" t="str">
        <f>IF(1=1,IF(E298="","",K268),N("J36"))</f>
        <v/>
      </c>
      <c r="L298" s="135" t="str">
        <f>IF(1=1,IF(OR(J298="",O298="",NOT(ISNUMBER(J298)),NOT(ISNUMBER(O298)),J298=0),"",O298/J298),N("L36"))</f>
        <v/>
      </c>
      <c r="M298" s="136" t="str">
        <f>IF(1=1,IF(OR(L298="",NOT(ISNUMBER(F298))),"",F298*L298*IFERROR(INDEX(D384:D428,MATCH(AE298,B384:B428,0)),1)),N("M13"))</f>
        <v/>
      </c>
      <c r="N298" s="137" t="str">
        <f>IF(1=1,IF(F298="","",IF(G298="","",IFERROR(INDEX(E384:E428,MATCH(AE298,B384:B428,0)),G298&amp;""))),N("N6"))</f>
        <v/>
      </c>
      <c r="O298" s="138" t="str">
        <f>IF(1=1,IF(E298="","",O268),N("K36"))</f>
        <v/>
      </c>
      <c r="P298" s="139" t="str">
        <f>IF(1=1,IF(M298="","",IF(AND(ISNUMBER(M298),M298&lt;1,N298="kg"),MAX(1,ROUND(M298*1000,0)),IF(AND(ISNUMBER(M298),M298&lt;1,N298="L"),MAX(1,ROUND(M298*100,0)),ROUND(M298,3)))),N("O36"))</f>
        <v/>
      </c>
      <c r="Q298" s="140" t="str">
        <f>IF(1=1,IF(M298="","",IF(AND(ISNUMBER(M298),M298&lt;1,N298="kg"),"g",IF(AND(ISNUMBER(M298),M298&lt;1,N298="L"),"cl",N298))),N("P36"))</f>
        <v/>
      </c>
      <c r="R298" s="161" t="str">
        <f>IF(1=1,IF(E298="","",IF(F298="","A CONTROLER",IF(NOT(ISNUMBER(F298)),"TEXTE",IF(OR(L298="",L298&lt;=0),"COMMANDE PRINCIPALE INCOMPLETE",IF(G298="","UNITE MANQUANTE",IF(COUNTIF(B384:B428,AE298)=0,"UNITE A CONTROLER","OK")))))),N("Q9"))</f>
        <v/>
      </c>
      <c r="S298" s="105"/>
      <c r="T298" s="141">
        <f t="shared" si="18"/>
        <v>0</v>
      </c>
      <c r="U298" s="133" t="str">
        <f>IF(1=1,IF(E298="","",U268),N("S36"))</f>
        <v/>
      </c>
      <c r="V298" s="133" t="str">
        <f>IF(1=1,IF(E298="","",V268),N("T36"))</f>
        <v/>
      </c>
      <c r="W298" s="135" t="str">
        <f>IF(1=1,IF(OR(U298="",V298="",NOT(ISNUMBER(U298)),NOT(ISNUMBER(V298)),U298=0),"",V298/U298),N("U36"))</f>
        <v/>
      </c>
      <c r="X298" s="136" t="str">
        <f>IF(1=1,IF(OR(W298="",NOT(ISNUMBER(F298))),"",F298*W298*IFERROR(INDEX(D384:D428,MATCH(AE298,B384:B428,0)),1)),N("V7"))</f>
        <v/>
      </c>
      <c r="Y298" s="137" t="str">
        <f>IF(1=1,IF(F298="","",IF(G298="","",IFERROR(INDEX(E384:E428,MATCH(AE298,B384:B428,0)),G298&amp;""))),N("W6"))</f>
        <v/>
      </c>
      <c r="Z298" s="142" t="str">
        <f>IF(1=1,IF(X298="","",IF(AND(ISNUMBER(X298),X298&lt;1,Y298="kg"),MAX(1,ROUND(X298*1000,0)),IF(AND(ISNUMBER(X298),X298&lt;1,Y298="L"),MAX(1,ROUND(X298*100,0)),ROUND(X298,3)))),N("X36"))</f>
        <v/>
      </c>
      <c r="AA298" s="143" t="str">
        <f>IF(1=1,IF(X298="","",IF(AND(ISNUMBER(X298),X298&lt;1,Y298="kg"),"g",IF(AND(ISNUMBER(X298),X298&lt;1,Y298="L"),"cl",Y298))),N("Y36"))</f>
        <v/>
      </c>
      <c r="AB298" s="123" t="str">
        <f>IF(1=1,IF(E298="","",IF(F298="","A CONTROLER",IF(NOT(ISNUMBER(F298)),"TEXTE",IF(OR(W298="",W298&lt;=0),"COMMANDE COUVERTS INCOMPLETE",IF(G298="","UNITE MANQUANTE",IF(COUNTIF(B384:B428,AE298)=0,"UNITE A CONTROLER","OK")))))),N("Z6"))</f>
        <v/>
      </c>
      <c r="AD298" s="144" t="str">
        <f>IF(1=1,IF(E298="","",AD268),N("AB36"))</f>
        <v/>
      </c>
      <c r="AE298" s="125" t="str">
        <f>IF(1=1,IF(G298="","",UPPER(TRIM(SUBSTITUTE(SUBSTITUTE(G298&amp;"",CHAR(160)," ")," "," ")))),N("AC36"))</f>
        <v/>
      </c>
    </row>
    <row r="299" spans="1:33" ht="15.75" x14ac:dyDescent="0.25">
      <c r="A299" s="160" t="str">
        <f>IF(1=1,IF(E299="","",A268),N("A37"))</f>
        <v/>
      </c>
      <c r="B299" s="127" t="str">
        <f>IF(1=1,IF(E299="","",B268),N("B37"))</f>
        <v/>
      </c>
      <c r="C299" s="127"/>
      <c r="D299" s="129" t="str">
        <f>IF(ISBLANK(E299),"",LARGE(D268:D298,1)+1)</f>
        <v/>
      </c>
      <c r="E299" s="130"/>
      <c r="F299" s="131"/>
      <c r="G299" s="170"/>
      <c r="H299" s="105"/>
      <c r="I299" s="132" t="str">
        <f>IF(1=1,IF(E299="","",I268),N("H37"))</f>
        <v/>
      </c>
      <c r="J299" s="133" t="str">
        <f>IF(1=1,IF(E299="","",J268),N("I37"))</f>
        <v/>
      </c>
      <c r="K299" s="134" t="str">
        <f>IF(1=1,IF(E299="","",K268),N("J37"))</f>
        <v/>
      </c>
      <c r="L299" s="135" t="str">
        <f>IF(1=1,IF(OR(J299="",O299="",NOT(ISNUMBER(J299)),NOT(ISNUMBER(O299)),J299=0),"",O299/J299),N("L37"))</f>
        <v/>
      </c>
      <c r="M299" s="136" t="str">
        <f>IF(1=1,IF(OR(L299="",NOT(ISNUMBER(F299))),"",F299*L299*IFERROR(INDEX(D384:D428,MATCH(AE299,B384:B428,0)),1)),N("M13"))</f>
        <v/>
      </c>
      <c r="N299" s="137" t="str">
        <f>IF(1=1,IF(F299="","",IF(G299="","",IFERROR(INDEX(E384:E428,MATCH(AE299,B384:B428,0)),G299&amp;""))),N("N6"))</f>
        <v/>
      </c>
      <c r="O299" s="138" t="str">
        <f>IF(1=1,IF(E299="","",O268),N("K37"))</f>
        <v/>
      </c>
      <c r="P299" s="139" t="str">
        <f>IF(1=1,IF(M299="","",IF(AND(ISNUMBER(M299),M299&lt;1,N299="kg"),MAX(1,ROUND(M299*1000,0)),IF(AND(ISNUMBER(M299),M299&lt;1,N299="L"),MAX(1,ROUND(M299*100,0)),ROUND(M299,3)))),N("O37"))</f>
        <v/>
      </c>
      <c r="Q299" s="140" t="str">
        <f>IF(1=1,IF(M299="","",IF(AND(ISNUMBER(M299),M299&lt;1,N299="kg"),"g",IF(AND(ISNUMBER(M299),M299&lt;1,N299="L"),"cl",N299))),N("P37"))</f>
        <v/>
      </c>
      <c r="R299" s="161" t="str">
        <f>IF(1=1,IF(E299="","",IF(F299="","A CONTROLER",IF(NOT(ISNUMBER(F299)),"TEXTE",IF(OR(L299="",L299&lt;=0),"COMMANDE PRINCIPALE INCOMPLETE",IF(G299="","UNITE MANQUANTE",IF(COUNTIF(B384:B428,AE299)=0,"UNITE A CONTROLER","OK")))))),N("Q9"))</f>
        <v/>
      </c>
      <c r="S299" s="105"/>
      <c r="T299" s="141">
        <f t="shared" si="18"/>
        <v>0</v>
      </c>
      <c r="U299" s="133" t="str">
        <f>IF(1=1,IF(E299="","",U268),N("S37"))</f>
        <v/>
      </c>
      <c r="V299" s="133" t="str">
        <f>IF(1=1,IF(E299="","",V268),N("T37"))</f>
        <v/>
      </c>
      <c r="W299" s="135" t="str">
        <f>IF(1=1,IF(OR(U299="",V299="",NOT(ISNUMBER(U299)),NOT(ISNUMBER(V299)),U299=0),"",V299/U299),N("U37"))</f>
        <v/>
      </c>
      <c r="X299" s="136" t="str">
        <f>IF(1=1,IF(OR(W299="",NOT(ISNUMBER(F299))),"",F299*W299*IFERROR(INDEX(D384:D428,MATCH(AE299,B384:B428,0)),1)),N("V7"))</f>
        <v/>
      </c>
      <c r="Y299" s="137" t="str">
        <f>IF(1=1,IF(F299="","",IF(G299="","",IFERROR(INDEX(E384:E428,MATCH(AE299,B384:B428,0)),G299&amp;""))),N("W6"))</f>
        <v/>
      </c>
      <c r="Z299" s="142" t="str">
        <f>IF(1=1,IF(X299="","",IF(AND(ISNUMBER(X299),X299&lt;1,Y299="kg"),MAX(1,ROUND(X299*1000,0)),IF(AND(ISNUMBER(X299),X299&lt;1,Y299="L"),MAX(1,ROUND(X299*100,0)),ROUND(X299,3)))),N("X37"))</f>
        <v/>
      </c>
      <c r="AA299" s="143" t="str">
        <f>IF(1=1,IF(X299="","",IF(AND(ISNUMBER(X299),X299&lt;1,Y299="kg"),"g",IF(AND(ISNUMBER(X299),X299&lt;1,Y299="L"),"cl",Y299))),N("Y37"))</f>
        <v/>
      </c>
      <c r="AB299" s="123" t="str">
        <f>IF(1=1,IF(E299="","",IF(F299="","A CONTROLER",IF(NOT(ISNUMBER(F299)),"TEXTE",IF(OR(W299="",W299&lt;=0),"COMMANDE COUVERTS INCOMPLETE",IF(G299="","UNITE MANQUANTE",IF(COUNTIF(B384:B428,AE299)=0,"UNITE A CONTROLER","OK")))))),N("Z6"))</f>
        <v/>
      </c>
      <c r="AD299" s="144" t="str">
        <f>IF(1=1,IF(E299="","",AD268),N("AB37"))</f>
        <v/>
      </c>
      <c r="AE299" s="125" t="str">
        <f>IF(1=1,IF(G299="","",UPPER(TRIM(SUBSTITUTE(SUBSTITUTE(G299&amp;"",CHAR(160)," ")," "," ")))),N("AC37"))</f>
        <v/>
      </c>
    </row>
    <row r="300" spans="1:33" ht="15.75" x14ac:dyDescent="0.25">
      <c r="A300" s="160" t="str">
        <f>IF(1=1,IF(E300="","",A268),N("A38"))</f>
        <v/>
      </c>
      <c r="B300" s="127" t="str">
        <f>IF(1=1,IF(E300="","",B268),N("B38"))</f>
        <v/>
      </c>
      <c r="C300" s="127"/>
      <c r="D300" s="129" t="str">
        <f>IF(ISBLANK(E300),"",LARGE(D268:D299,1)+1)</f>
        <v/>
      </c>
      <c r="E300" s="130"/>
      <c r="F300" s="131"/>
      <c r="G300" s="170"/>
      <c r="H300" s="105"/>
      <c r="I300" s="132" t="str">
        <f>IF(1=1,IF(E300="","",I268),N("H38"))</f>
        <v/>
      </c>
      <c r="J300" s="133" t="str">
        <f>IF(1=1,IF(E300="","",J268),N("I38"))</f>
        <v/>
      </c>
      <c r="K300" s="134" t="str">
        <f>IF(1=1,IF(E300="","",K268),N("J38"))</f>
        <v/>
      </c>
      <c r="L300" s="135" t="str">
        <f>IF(1=1,IF(OR(J300="",O300="",NOT(ISNUMBER(J300)),NOT(ISNUMBER(O300)),J300=0),"",O300/J300),N("L38"))</f>
        <v/>
      </c>
      <c r="M300" s="136" t="str">
        <f>IF(1=1,IF(OR(L300="",NOT(ISNUMBER(F300))),"",F300*L300*IFERROR(INDEX(D384:D428,MATCH(AE300,B384:B428,0)),1)),N("M13"))</f>
        <v/>
      </c>
      <c r="N300" s="137" t="str">
        <f>IF(1=1,IF(F300="","",IF(G300="","",IFERROR(INDEX(E384:E428,MATCH(AE300,B384:B428,0)),G300&amp;""))),N("N6"))</f>
        <v/>
      </c>
      <c r="O300" s="138" t="str">
        <f>IF(1=1,IF(E300="","",O268),N("K38"))</f>
        <v/>
      </c>
      <c r="P300" s="139" t="str">
        <f>IF(1=1,IF(M300="","",IF(AND(ISNUMBER(M300),M300&lt;1,N300="kg"),MAX(1,ROUND(M300*1000,0)),IF(AND(ISNUMBER(M300),M300&lt;1,N300="L"),MAX(1,ROUND(M300*100,0)),ROUND(M300,3)))),N("O38"))</f>
        <v/>
      </c>
      <c r="Q300" s="140" t="str">
        <f>IF(1=1,IF(M300="","",IF(AND(ISNUMBER(M300),M300&lt;1,N300="kg"),"g",IF(AND(ISNUMBER(M300),M300&lt;1,N300="L"),"cl",N300))),N("P38"))</f>
        <v/>
      </c>
      <c r="R300" s="161" t="str">
        <f>IF(1=1,IF(E300="","",IF(F300="","A CONTROLER",IF(NOT(ISNUMBER(F300)),"TEXTE",IF(OR(L300="",L300&lt;=0),"COMMANDE PRINCIPALE INCOMPLETE",IF(G300="","UNITE MANQUANTE",IF(COUNTIF(B384:B428,AE300)=0,"UNITE A CONTROLER","OK")))))),N("Q9"))</f>
        <v/>
      </c>
      <c r="S300" s="105"/>
      <c r="T300" s="141">
        <f t="shared" si="18"/>
        <v>0</v>
      </c>
      <c r="U300" s="133" t="str">
        <f>IF(1=1,IF(E300="","",U268),N("S38"))</f>
        <v/>
      </c>
      <c r="V300" s="133" t="str">
        <f>IF(1=1,IF(E300="","",V268),N("T38"))</f>
        <v/>
      </c>
      <c r="W300" s="135" t="str">
        <f>IF(1=1,IF(OR(U300="",V300="",NOT(ISNUMBER(U300)),NOT(ISNUMBER(V300)),U300=0),"",V300/U300),N("U38"))</f>
        <v/>
      </c>
      <c r="X300" s="136" t="str">
        <f>IF(1=1,IF(OR(W300="",NOT(ISNUMBER(F300))),"",F300*W300*IFERROR(INDEX(D384:D428,MATCH(AE300,B384:B428,0)),1)),N("V7"))</f>
        <v/>
      </c>
      <c r="Y300" s="137" t="str">
        <f>IF(1=1,IF(F300="","",IF(G300="","",IFERROR(INDEX(E384:E428,MATCH(AE300,B384:B428,0)),G300&amp;""))),N("W6"))</f>
        <v/>
      </c>
      <c r="Z300" s="142" t="str">
        <f>IF(1=1,IF(X300="","",IF(AND(ISNUMBER(X300),X300&lt;1,Y300="kg"),MAX(1,ROUND(X300*1000,0)),IF(AND(ISNUMBER(X300),X300&lt;1,Y300="L"),MAX(1,ROUND(X300*100,0)),ROUND(X300,3)))),N("X38"))</f>
        <v/>
      </c>
      <c r="AA300" s="143" t="str">
        <f>IF(1=1,IF(X300="","",IF(AND(ISNUMBER(X300),X300&lt;1,Y300="kg"),"g",IF(AND(ISNUMBER(X300),X300&lt;1,Y300="L"),"cl",Y300))),N("Y38"))</f>
        <v/>
      </c>
      <c r="AB300" s="123" t="str">
        <f>IF(1=1,IF(E300="","",IF(F300="","A CONTROLER",IF(NOT(ISNUMBER(F300)),"TEXTE",IF(OR(W300="",W300&lt;=0),"COMMANDE COUVERTS INCOMPLETE",IF(G300="","UNITE MANQUANTE",IF(COUNTIF(B384:B428,AE300)=0,"UNITE A CONTROLER","OK")))))),N("Z6"))</f>
        <v/>
      </c>
      <c r="AD300" s="144" t="str">
        <f>IF(1=1,IF(E300="","",AD268),N("AB38"))</f>
        <v/>
      </c>
      <c r="AE300" s="125" t="str">
        <f>IF(1=1,IF(G300="","",UPPER(TRIM(SUBSTITUTE(SUBSTITUTE(G300&amp;"",CHAR(160)," ")," "," ")))),N("AC38"))</f>
        <v/>
      </c>
    </row>
    <row r="301" spans="1:33" ht="15.75" x14ac:dyDescent="0.25">
      <c r="A301" s="160" t="str">
        <f>IF(1=1,IF(E301="","",A268),N("A39"))</f>
        <v/>
      </c>
      <c r="B301" s="127" t="str">
        <f>IF(1=1,IF(E301="","",B268),N("B39"))</f>
        <v/>
      </c>
      <c r="C301" s="127"/>
      <c r="D301" s="129" t="str">
        <f>IF(ISBLANK(E301),"",LARGE(D268:D300,1)+1)</f>
        <v/>
      </c>
      <c r="E301" s="130"/>
      <c r="F301" s="131"/>
      <c r="G301" s="170"/>
      <c r="H301" s="105"/>
      <c r="I301" s="132" t="str">
        <f>IF(1=1,IF(E301="","",I268),N("H39"))</f>
        <v/>
      </c>
      <c r="J301" s="133" t="str">
        <f>IF(1=1,IF(E301="","",J268),N("I39"))</f>
        <v/>
      </c>
      <c r="K301" s="134" t="str">
        <f>IF(1=1,IF(E301="","",K268),N("J39"))</f>
        <v/>
      </c>
      <c r="L301" s="135" t="str">
        <f>IF(1=1,IF(OR(J301="",O301="",NOT(ISNUMBER(J301)),NOT(ISNUMBER(O301)),J301=0),"",O301/J301),N("L39"))</f>
        <v/>
      </c>
      <c r="M301" s="136" t="str">
        <f>IF(1=1,IF(OR(L301="",NOT(ISNUMBER(F301))),"",F301*L301*IFERROR(INDEX(D384:D428,MATCH(AE301,B384:B428,0)),1)),N("M13"))</f>
        <v/>
      </c>
      <c r="N301" s="137" t="str">
        <f>IF(1=1,IF(F301="","",IF(G301="","",IFERROR(INDEX(E384:E428,MATCH(AE301,B384:B428,0)),G301&amp;""))),N("N6"))</f>
        <v/>
      </c>
      <c r="O301" s="138" t="str">
        <f>IF(1=1,IF(E301="","",O268),N("K39"))</f>
        <v/>
      </c>
      <c r="P301" s="139" t="str">
        <f>IF(1=1,IF(M301="","",IF(AND(ISNUMBER(M301),M301&lt;1,N301="kg"),MAX(1,ROUND(M301*1000,0)),IF(AND(ISNUMBER(M301),M301&lt;1,N301="L"),MAX(1,ROUND(M301*100,0)),ROUND(M301,3)))),N("O39"))</f>
        <v/>
      </c>
      <c r="Q301" s="140" t="str">
        <f>IF(1=1,IF(M301="","",IF(AND(ISNUMBER(M301),M301&lt;1,N301="kg"),"g",IF(AND(ISNUMBER(M301),M301&lt;1,N301="L"),"cl",N301))),N("P39"))</f>
        <v/>
      </c>
      <c r="R301" s="161" t="str">
        <f>IF(1=1,IF(E301="","",IF(F301="","A CONTROLER",IF(NOT(ISNUMBER(F301)),"TEXTE",IF(OR(L301="",L301&lt;=0),"COMMANDE PRINCIPALE INCOMPLETE",IF(G301="","UNITE MANQUANTE",IF(COUNTIF(B384:B428,AE301)=0,"UNITE A CONTROLER","OK")))))),N("Q9"))</f>
        <v/>
      </c>
      <c r="S301" s="105"/>
      <c r="T301" s="141">
        <f t="shared" si="18"/>
        <v>0</v>
      </c>
      <c r="U301" s="133" t="str">
        <f>IF(1=1,IF(E301="","",U268),N("S39"))</f>
        <v/>
      </c>
      <c r="V301" s="133" t="str">
        <f>IF(1=1,IF(E301="","",V268),N("T39"))</f>
        <v/>
      </c>
      <c r="W301" s="135" t="str">
        <f>IF(1=1,IF(OR(U301="",V301="",NOT(ISNUMBER(U301)),NOT(ISNUMBER(V301)),U301=0),"",V301/U301),N("U39"))</f>
        <v/>
      </c>
      <c r="X301" s="136" t="str">
        <f>IF(1=1,IF(OR(W301="",NOT(ISNUMBER(F301))),"",F301*W301*IFERROR(INDEX(D384:D428,MATCH(AE301,B384:B428,0)),1)),N("V7"))</f>
        <v/>
      </c>
      <c r="Y301" s="137" t="str">
        <f>IF(1=1,IF(F301="","",IF(G301="","",IFERROR(INDEX(E384:E428,MATCH(AE301,B384:B428,0)),G301&amp;""))),N("W6"))</f>
        <v/>
      </c>
      <c r="Z301" s="142" t="str">
        <f>IF(1=1,IF(X301="","",IF(AND(ISNUMBER(X301),X301&lt;1,Y301="kg"),MAX(1,ROUND(X301*1000,0)),IF(AND(ISNUMBER(X301),X301&lt;1,Y301="L"),MAX(1,ROUND(X301*100,0)),ROUND(X301,3)))),N("X39"))</f>
        <v/>
      </c>
      <c r="AA301" s="143" t="str">
        <f>IF(1=1,IF(X301="","",IF(AND(ISNUMBER(X301),X301&lt;1,Y301="kg"),"g",IF(AND(ISNUMBER(X301),X301&lt;1,Y301="L"),"cl",Y301))),N("Y39"))</f>
        <v/>
      </c>
      <c r="AB301" s="123" t="str">
        <f>IF(1=1,IF(E301="","",IF(F301="","A CONTROLER",IF(NOT(ISNUMBER(F301)),"TEXTE",IF(OR(W301="",W301&lt;=0),"COMMANDE COUVERTS INCOMPLETE",IF(G301="","UNITE MANQUANTE",IF(COUNTIF(B384:B428,AE301)=0,"UNITE A CONTROLER","OK")))))),N("Z6"))</f>
        <v/>
      </c>
      <c r="AD301" s="144" t="str">
        <f>IF(1=1,IF(E301="","",AD268),N("AB39"))</f>
        <v/>
      </c>
      <c r="AE301" s="125" t="str">
        <f>IF(1=1,IF(G301="","",UPPER(TRIM(SUBSTITUTE(SUBSTITUTE(G301&amp;"",CHAR(160)," ")," "," ")))),N("AC39"))</f>
        <v/>
      </c>
    </row>
    <row r="302" spans="1:33" ht="15.75" x14ac:dyDescent="0.25">
      <c r="A302" s="160" t="str">
        <f>IF(1=1,IF(E302="","",A268),N("A40"))</f>
        <v/>
      </c>
      <c r="B302" s="127" t="str">
        <f>IF(1=1,IF(E302="","",B268),N("B40"))</f>
        <v/>
      </c>
      <c r="C302" s="127"/>
      <c r="D302" s="129" t="str">
        <f>IF(ISBLANK(E302),"",LARGE(D268:D301,1)+1)</f>
        <v/>
      </c>
      <c r="E302" s="130"/>
      <c r="F302" s="131"/>
      <c r="G302" s="170"/>
      <c r="H302" s="105"/>
      <c r="I302" s="132" t="str">
        <f>IF(1=1,IF(E302="","",I268),N("H40"))</f>
        <v/>
      </c>
      <c r="J302" s="133" t="str">
        <f>IF(1=1,IF(E302="","",J268),N("I40"))</f>
        <v/>
      </c>
      <c r="K302" s="134" t="str">
        <f>IF(1=1,IF(E302="","",K268),N("J40"))</f>
        <v/>
      </c>
      <c r="L302" s="135" t="str">
        <f>IF(1=1,IF(OR(J302="",O302="",NOT(ISNUMBER(J302)),NOT(ISNUMBER(O302)),J302=0),"",O302/J302),N("L40"))</f>
        <v/>
      </c>
      <c r="M302" s="136" t="str">
        <f>IF(1=1,IF(OR(L302="",NOT(ISNUMBER(F302))),"",F302*L302*IFERROR(INDEX(D384:D428,MATCH(AE302,B384:B428,0)),1)),N("M13"))</f>
        <v/>
      </c>
      <c r="N302" s="137" t="str">
        <f>IF(1=1,IF(F302="","",IF(G302="","",IFERROR(INDEX(E384:E428,MATCH(AE302,B384:B428,0)),G302&amp;""))),N("N6"))</f>
        <v/>
      </c>
      <c r="O302" s="138" t="str">
        <f>IF(1=1,IF(E302="","",O268),N("K40"))</f>
        <v/>
      </c>
      <c r="P302" s="139" t="str">
        <f>IF(1=1,IF(M302="","",IF(AND(ISNUMBER(M302),M302&lt;1,N302="kg"),MAX(1,ROUND(M302*1000,0)),IF(AND(ISNUMBER(M302),M302&lt;1,N302="L"),MAX(1,ROUND(M302*100,0)),ROUND(M302,3)))),N("O40"))</f>
        <v/>
      </c>
      <c r="Q302" s="140" t="str">
        <f>IF(1=1,IF(M302="","",IF(AND(ISNUMBER(M302),M302&lt;1,N302="kg"),"g",IF(AND(ISNUMBER(M302),M302&lt;1,N302="L"),"cl",N302))),N("P40"))</f>
        <v/>
      </c>
      <c r="R302" s="161" t="str">
        <f>IF(1=1,IF(E302="","",IF(F302="","A CONTROLER",IF(NOT(ISNUMBER(F302)),"TEXTE",IF(OR(L302="",L302&lt;=0),"COMMANDE PRINCIPALE INCOMPLETE",IF(G302="","UNITE MANQUANTE",IF(COUNTIF(B384:B428,AE302)=0,"UNITE A CONTROLER","OK")))))),N("Q9"))</f>
        <v/>
      </c>
      <c r="S302" s="105"/>
      <c r="T302" s="141">
        <f t="shared" si="18"/>
        <v>0</v>
      </c>
      <c r="U302" s="133" t="str">
        <f>IF(1=1,IF(E302="","",U268),N("S40"))</f>
        <v/>
      </c>
      <c r="V302" s="133" t="str">
        <f>IF(1=1,IF(E302="","",V268),N("T40"))</f>
        <v/>
      </c>
      <c r="W302" s="135" t="str">
        <f>IF(1=1,IF(OR(U302="",V302="",NOT(ISNUMBER(U302)),NOT(ISNUMBER(V302)),U302=0),"",V302/U302),N("U40"))</f>
        <v/>
      </c>
      <c r="X302" s="136" t="str">
        <f>IF(1=1,IF(OR(W302="",NOT(ISNUMBER(F302))),"",F302*W302*IFERROR(INDEX(D384:D428,MATCH(AE302,B384:B428,0)),1)),N("V7"))</f>
        <v/>
      </c>
      <c r="Y302" s="137" t="str">
        <f>IF(1=1,IF(F302="","",IF(G302="","",IFERROR(INDEX(E384:E428,MATCH(AE302,B384:B428,0)),G302&amp;""))),N("W6"))</f>
        <v/>
      </c>
      <c r="Z302" s="142" t="str">
        <f>IF(1=1,IF(X302="","",IF(AND(ISNUMBER(X302),X302&lt;1,Y302="kg"),MAX(1,ROUND(X302*1000,0)),IF(AND(ISNUMBER(X302),X302&lt;1,Y302="L"),MAX(1,ROUND(X302*100,0)),ROUND(X302,3)))),N("X40"))</f>
        <v/>
      </c>
      <c r="AA302" s="143" t="str">
        <f>IF(1=1,IF(X302="","",IF(AND(ISNUMBER(X302),X302&lt;1,Y302="kg"),"g",IF(AND(ISNUMBER(X302),X302&lt;1,Y302="L"),"cl",Y302))),N("Y40"))</f>
        <v/>
      </c>
      <c r="AB302" s="123" t="str">
        <f>IF(1=1,IF(E302="","",IF(F302="","A CONTROLER",IF(NOT(ISNUMBER(F302)),"TEXTE",IF(OR(W302="",W302&lt;=0),"COMMANDE COUVERTS INCOMPLETE",IF(G302="","UNITE MANQUANTE",IF(COUNTIF(B384:B428,AE302)=0,"UNITE A CONTROLER","OK")))))),N("Z6"))</f>
        <v/>
      </c>
      <c r="AD302" s="144" t="str">
        <f>IF(1=1,IF(E302="","",AD268),N("AB40"))</f>
        <v/>
      </c>
      <c r="AE302" s="125" t="str">
        <f>IF(1=1,IF(G302="","",UPPER(TRIM(SUBSTITUTE(SUBSTITUTE(G302&amp;"",CHAR(160)," ")," "," ")))),N("AC40"))</f>
        <v/>
      </c>
    </row>
    <row r="303" spans="1:33" ht="23.25" x14ac:dyDescent="0.25">
      <c r="A303" s="85"/>
      <c r="B303" s="86" t="s">
        <v>227</v>
      </c>
      <c r="C303" s="87"/>
      <c r="D303" s="87" t="s">
        <v>228</v>
      </c>
      <c r="E303" s="87"/>
      <c r="F303" s="87"/>
      <c r="G303" s="87"/>
      <c r="H303" s="88"/>
      <c r="I303" s="87"/>
      <c r="J303" s="87"/>
      <c r="K303" s="87"/>
      <c r="L303" s="87"/>
      <c r="M303" s="87"/>
      <c r="N303" s="87"/>
      <c r="O303" s="87"/>
      <c r="P303" s="87" t="str">
        <f>D303</f>
        <v>HORS D'ŒUVRES - FROIDS</v>
      </c>
      <c r="Q303" s="87"/>
      <c r="R303" s="87"/>
      <c r="S303" s="88"/>
      <c r="T303" s="89" t="s">
        <v>664</v>
      </c>
      <c r="U303" s="90" cm="1">
        <f t="array" ref="U303">SUMPRODUCT(LEN(E305:E339)-LEN(SUBSTITUTE(E305:E339,"*","")))</f>
        <v>0</v>
      </c>
      <c r="V303" s="87"/>
      <c r="W303" s="87" t="str">
        <f>D303</f>
        <v>HORS D'ŒUVRES - FROIDS</v>
      </c>
      <c r="X303" s="87"/>
      <c r="Y303" s="87"/>
      <c r="Z303" s="87"/>
      <c r="AA303" s="87"/>
      <c r="AB303" s="87"/>
      <c r="AC303" s="87"/>
      <c r="AD303" s="87"/>
      <c r="AE303" s="91" t="str">
        <f>B305</f>
        <v>NOM DE LA RECETTE À SAISIR</v>
      </c>
    </row>
    <row r="304" spans="1:33" ht="32.25" thickBot="1" x14ac:dyDescent="0.3">
      <c r="A304" s="92" t="s">
        <v>155</v>
      </c>
      <c r="B304" s="92" t="s">
        <v>1</v>
      </c>
      <c r="C304" s="92"/>
      <c r="D304" s="92" t="s">
        <v>2</v>
      </c>
      <c r="E304" s="92" t="s">
        <v>117</v>
      </c>
      <c r="F304" s="92" t="s">
        <v>3</v>
      </c>
      <c r="G304" s="92" t="s">
        <v>4</v>
      </c>
      <c r="H304" s="81"/>
      <c r="I304" s="157" t="s">
        <v>5</v>
      </c>
      <c r="J304" s="92" t="s">
        <v>114</v>
      </c>
      <c r="K304" s="92" t="s">
        <v>4</v>
      </c>
      <c r="L304" s="92" t="s">
        <v>6</v>
      </c>
      <c r="M304" s="94" t="s">
        <v>7</v>
      </c>
      <c r="N304" s="94" t="s">
        <v>116</v>
      </c>
      <c r="O304" s="95" t="s">
        <v>115</v>
      </c>
      <c r="P304" s="96" t="s">
        <v>8</v>
      </c>
      <c r="Q304" s="97" t="s">
        <v>9</v>
      </c>
      <c r="R304" s="92" t="s">
        <v>10</v>
      </c>
      <c r="S304" s="81"/>
      <c r="T304" s="92" t="s">
        <v>117</v>
      </c>
      <c r="U304" s="98" t="s">
        <v>11</v>
      </c>
      <c r="V304" s="95" t="s">
        <v>12</v>
      </c>
      <c r="W304" s="92" t="s">
        <v>13</v>
      </c>
      <c r="X304" s="94" t="s">
        <v>7</v>
      </c>
      <c r="Y304" s="94" t="s">
        <v>116</v>
      </c>
      <c r="Z304" s="99" t="s">
        <v>8</v>
      </c>
      <c r="AA304" s="97" t="s">
        <v>9</v>
      </c>
      <c r="AB304" s="99" t="s">
        <v>10</v>
      </c>
      <c r="AC304" s="240"/>
      <c r="AD304" s="92" t="s">
        <v>14</v>
      </c>
      <c r="AE304" s="92" t="s">
        <v>15</v>
      </c>
      <c r="AG304" s="245" t="s">
        <v>5642</v>
      </c>
    </row>
    <row r="305" spans="1:33" ht="18.75" x14ac:dyDescent="0.25">
      <c r="A305" s="100" t="s">
        <v>5640</v>
      </c>
      <c r="B305" s="101" t="s">
        <v>20</v>
      </c>
      <c r="C305" s="101"/>
      <c r="D305" s="102">
        <v>0</v>
      </c>
      <c r="E305" s="103" t="s">
        <v>21</v>
      </c>
      <c r="F305" s="104">
        <v>10</v>
      </c>
      <c r="G305" s="8" t="s">
        <v>119</v>
      </c>
      <c r="H305" s="105"/>
      <c r="I305" s="106" t="str">
        <f>E305</f>
        <v>ÉLÉMENT PRINCIPAL À SAISIR</v>
      </c>
      <c r="J305" s="107">
        <f>F305</f>
        <v>10</v>
      </c>
      <c r="K305" s="108" t="str">
        <f>G305</f>
        <v>Quoi ?</v>
      </c>
      <c r="L305" s="109">
        <f>IF(1=1,IF(OR(J305="",O305="",NOT(ISNUMBER(J305)),NOT(ISNUMBER(O305)),J305=0),"",O305/J305),N("L6"))</f>
        <v>15</v>
      </c>
      <c r="M305" s="110">
        <f>IF(1=1,IF(OR(L305="",NOT(ISNUMBER(F305))),"",F305*L305*IFERROR(INDEX(D384:D428,MATCH(AE305,B384:B428,0)),1)),N("M13"))</f>
        <v>150</v>
      </c>
      <c r="N305" s="111" t="str">
        <f>IF(1=1,IF(F305="","",IF(G305="","",IFERROR(INDEX(E384:E428,MATCH(AE305,B384:B428,0)),G305&amp;""))),N("N6"))</f>
        <v>Quoi ?</v>
      </c>
      <c r="O305" s="112">
        <v>150</v>
      </c>
      <c r="P305" s="113">
        <f>IF(1=1,IF(M305="","",IF(AND(ISNUMBER(M305),M305&lt;1,N305="kg"),MAX(1,ROUND(M305*1000,0)),IF(AND(ISNUMBER(M305),M305&lt;1,N305="L"),MAX(1,ROUND(M305*100,0)),ROUND(M305,3)))),N("O6"))</f>
        <v>150</v>
      </c>
      <c r="Q305" s="114" t="str">
        <f>IF(1=1,IF(M305="","",IF(AND(ISNUMBER(M305),M305&lt;1,N305="kg"),"g",IF(AND(ISNUMBER(M305),M305&lt;1,N305="L"),"cl",N305))),N("P6"))</f>
        <v>Quoi ?</v>
      </c>
      <c r="R305" s="115" t="str">
        <f>IF(1=1,IF(E305="","",IF(F305="","A CONTROLER",IF(NOT(ISNUMBER(F305)),"TEXTE",IF(OR(L305="",L305&lt;=0),"COMMANDE PRINCIPALE INCOMPLETE",IF(G305="","UNITE MANQUANTE",IF(COUNTIF(B384:B428,AE305)=0,"UNITE A CONTROLER","OK")))))),N("Q9"))</f>
        <v>UNITE A CONTROLER</v>
      </c>
      <c r="S305" s="105"/>
      <c r="T305" s="159" t="str">
        <f>B305</f>
        <v>NOM DE LA RECETTE À SAISIR</v>
      </c>
      <c r="U305" s="117">
        <v>100</v>
      </c>
      <c r="V305" s="112">
        <v>150</v>
      </c>
      <c r="W305" s="118">
        <f>IF(1=1,IF(OR(U305="",V305="",NOT(ISNUMBER(U305)),NOT(ISNUMBER(V305)),U305=0),"",V305/U305),N("U6"))</f>
        <v>1.5</v>
      </c>
      <c r="X305" s="119">
        <f>IF(1=1,IF(OR(W305="",NOT(ISNUMBER(F305))),"",F305*W305*IFERROR(INDEX(D384:D428,MATCH(AE305,B384:B428,0)),1)),N("V7"))</f>
        <v>15</v>
      </c>
      <c r="Y305" s="120" t="str">
        <f>IF(1=1,IF(F305="","",IF(G305="","",IFERROR(INDEX(E384:E428,MATCH(AE305,B384:B428,0)),G305&amp;""))),N("W6"))</f>
        <v>Quoi ?</v>
      </c>
      <c r="Z305" s="121">
        <f>IF(1=1,IF(X305="","",IF(AND(ISNUMBER(X305),X305&lt;1,Y305="kg"),MAX(1,ROUND(X305*1000,0)),IF(AND(ISNUMBER(X305),X305&lt;1,Y305="L"),MAX(1,ROUND(X305*100,0)),ROUND(X305,3)))),N("X6"))</f>
        <v>15</v>
      </c>
      <c r="AA305" s="122" t="str">
        <f>IF(1=1,IF(X305="","",IF(AND(ISNUMBER(X305),X305&lt;1,Y305="kg"),"g",IF(AND(ISNUMBER(X305),X305&lt;1,Y305="L"),"cl",Y305))),N("Y6"))</f>
        <v>Quoi ?</v>
      </c>
      <c r="AB305" s="123" t="str">
        <f>IF(1=1,IF(E305="","",IF(F305="","A CONTROLER",IF(NOT(ISNUMBER(F305)),"TEXTE",IF(OR(W305="",W305&lt;=0),"COMMANDE COUVERTS INCOMPLETE",IF(G305="","UNITE MANQUANTE",IF(COUNTIF(B384:B428,AE305)=0,"UNITE A CONTROLER","OK")))))),N("Z6"))</f>
        <v>UNITE A CONTROLER</v>
      </c>
      <c r="AD305" s="124">
        <v>62</v>
      </c>
      <c r="AE305" s="125" t="str">
        <f>IF(1=1,IF(G305="","",UPPER(TRIM(SUBSTITUTE(SUBSTITUTE(G305&amp;"",CHAR(160)," ")," "," ")))),N("AC6"))</f>
        <v>QUOI ?</v>
      </c>
      <c r="AG305" s="8" t="s">
        <v>22</v>
      </c>
    </row>
    <row r="306" spans="1:33" ht="15.75" x14ac:dyDescent="0.25">
      <c r="A306" s="126" t="str">
        <f>IF(1=1,IF(E306="","",A305),N("A7"))</f>
        <v/>
      </c>
      <c r="B306" s="127" t="str">
        <f>IF(1=1,IF(E306="","",B305),N("B7"))</f>
        <v/>
      </c>
      <c r="C306" s="127"/>
      <c r="D306" s="129" t="str">
        <f>IF(ISBLANK(E306),"",LARGE(D305:D305,1)+1)</f>
        <v/>
      </c>
      <c r="E306" s="130"/>
      <c r="F306" s="131"/>
      <c r="G306" s="170"/>
      <c r="H306" s="105"/>
      <c r="I306" s="132" t="str">
        <f>IF(1=1,IF(E306="","",I305),N("H7"))</f>
        <v/>
      </c>
      <c r="J306" s="133" t="str">
        <f>IF(1=1,IF(E306="","",J305),N("I7"))</f>
        <v/>
      </c>
      <c r="K306" s="134" t="str">
        <f>IF(1=1,IF(E306="","",K305),N("J7"))</f>
        <v/>
      </c>
      <c r="L306" s="135" t="str">
        <f>IF(1=1,IF(OR(J306="",O306="",NOT(ISNUMBER(J306)),NOT(ISNUMBER(O306)),J306=0),"",O306/J306),N("L7"))</f>
        <v/>
      </c>
      <c r="M306" s="136" t="str">
        <f>IF(1=1,IF(OR(L306="",NOT(ISNUMBER(F306))),"",F306*L306*IFERROR(INDEX(D384:D428,MATCH(AE306,B384:B428,0)),1)),N("M13"))</f>
        <v/>
      </c>
      <c r="N306" s="137" t="str">
        <f>IF(1=1,IF(F306="","",IF(G306="","",IFERROR(INDEX(E384:E428,MATCH(AE306,B384:B428,0)),G306&amp;""))),N("N6"))</f>
        <v/>
      </c>
      <c r="O306" s="138" t="str">
        <f>IF(1=1,IF(E306="","",O305),N("K7"))</f>
        <v/>
      </c>
      <c r="P306" s="139" t="str">
        <f>IF(1=1,IF(M306="","",IF(AND(ISNUMBER(M306),M306&lt;1,N306="kg"),MAX(1,ROUND(M306*1000,0)),IF(AND(ISNUMBER(M306),M306&lt;1,N306="L"),MAX(1,ROUND(M306*100,0)),ROUND(M306,3)))),N("O7"))</f>
        <v/>
      </c>
      <c r="Q306" s="140" t="str">
        <f>IF(1=1,IF(M306="","",IF(AND(ISNUMBER(M306),M306&lt;1,N306="kg"),"g",IF(AND(ISNUMBER(M306),M306&lt;1,N306="L"),"cl",N306))),N("P7"))</f>
        <v/>
      </c>
      <c r="R306" s="161" t="str">
        <f>IF(1=1,IF(E306="","",IF(F306="","A CONTROLER",IF(NOT(ISNUMBER(F306)),"TEXTE",IF(OR(L306="",L306&lt;=0),"COMMANDE PRINCIPALE INCOMPLETE",IF(G306="","UNITE MANQUANTE",IF(COUNTIF(B384:B428,AE306)=0,"UNITE A CONTROLER","OK")))))),N("Q9"))</f>
        <v/>
      </c>
      <c r="S306" s="105"/>
      <c r="T306" s="141">
        <f t="shared" ref="T306:T339" si="19">E306</f>
        <v>0</v>
      </c>
      <c r="U306" s="133" t="str">
        <f>IF(1=1,IF(E306="","",U305),N("S7"))</f>
        <v/>
      </c>
      <c r="V306" s="133" t="str">
        <f>IF(1=1,IF(E306="","",V305),N("T7"))</f>
        <v/>
      </c>
      <c r="W306" s="135" t="str">
        <f>IF(1=1,IF(OR(U306="",V306="",NOT(ISNUMBER(U306)),NOT(ISNUMBER(V306)),U306=0),"",V306/U306),N("U7"))</f>
        <v/>
      </c>
      <c r="X306" s="136" t="str">
        <f>IF(1=1,IF(OR(W306="",NOT(ISNUMBER(F306))),"",F306*W306*IFERROR(INDEX(D384:D428,MATCH(AE306,B384:B428,0)),1)),N("V7"))</f>
        <v/>
      </c>
      <c r="Y306" s="137" t="str">
        <f>IF(1=1,IF(F306="","",IF(G306="","",IFERROR(INDEX(E384:E428,MATCH(AE306,B384:B428,0)),G306&amp;""))),N("W6"))</f>
        <v/>
      </c>
      <c r="Z306" s="142" t="str">
        <f>IF(1=1,IF(X306="","",IF(AND(ISNUMBER(X306),X306&lt;1,Y306="kg"),MAX(1,ROUND(X306*1000,0)),IF(AND(ISNUMBER(X306),X306&lt;1,Y306="L"),MAX(1,ROUND(X306*100,0)),ROUND(X306,3)))),N("X7"))</f>
        <v/>
      </c>
      <c r="AA306" s="143" t="str">
        <f>IF(1=1,IF(X306="","",IF(AND(ISNUMBER(X306),X306&lt;1,Y306="kg"),"g",IF(AND(ISNUMBER(X306),X306&lt;1,Y306="L"),"cl",Y306))),N("Y7"))</f>
        <v/>
      </c>
      <c r="AB306" s="123" t="str">
        <f>IF(1=1,IF(E306="","",IF(F306="","A CONTROLER",IF(NOT(ISNUMBER(F306)),"TEXTE",IF(OR(W306="",W306&lt;=0),"COMMANDE COUVERTS INCOMPLETE",IF(G306="","UNITE MANQUANTE",IF(COUNTIF(B384:B428,AE306)=0,"UNITE A CONTROLER","OK")))))),N("Z6"))</f>
        <v/>
      </c>
      <c r="AD306" s="144" t="str">
        <f>IF(1=1,IF(E306="","",AD305),N("AB7"))</f>
        <v/>
      </c>
      <c r="AE306" s="125" t="str">
        <f>IF(1=1,IF(G306="","",UPPER(TRIM(SUBSTITUTE(SUBSTITUTE(G306&amp;"",CHAR(160)," ")," "," ")))),N("AC7"))</f>
        <v/>
      </c>
      <c r="AG306" s="2" t="s">
        <v>25</v>
      </c>
    </row>
    <row r="307" spans="1:33" ht="15.75" x14ac:dyDescent="0.25">
      <c r="A307" s="126" t="str">
        <f>IF(1=1,IF(E307="","",A305),N("A8"))</f>
        <v/>
      </c>
      <c r="B307" s="127" t="str">
        <f>IF(1=1,IF(E307="","",B305),N("B8"))</f>
        <v/>
      </c>
      <c r="C307" s="127"/>
      <c r="D307" s="129" t="str">
        <f>IF(ISBLANK(E307),"",LARGE(D305:D306,1)+1)</f>
        <v/>
      </c>
      <c r="E307" s="130"/>
      <c r="F307" s="131"/>
      <c r="G307" s="170"/>
      <c r="H307" s="105"/>
      <c r="I307" s="132" t="str">
        <f>IF(1=1,IF(E307="","",I305),N("H8"))</f>
        <v/>
      </c>
      <c r="J307" s="133" t="str">
        <f>IF(1=1,IF(E307="","",J305),N("I8"))</f>
        <v/>
      </c>
      <c r="K307" s="134" t="str">
        <f>IF(1=1,IF(E307="","",K305),N("J8"))</f>
        <v/>
      </c>
      <c r="L307" s="135" t="str">
        <f>IF(1=1,IF(OR(J307="",O307="",NOT(ISNUMBER(J307)),NOT(ISNUMBER(O307)),J307=0),"",O307/J307),N("L8"))</f>
        <v/>
      </c>
      <c r="M307" s="136" t="str">
        <f>IF(1=1,IF(OR(L307="",NOT(ISNUMBER(F307))),"",F307*L307*IFERROR(INDEX(D384:D428,MATCH(AE307,B384:B428,0)),1)),N("M13"))</f>
        <v/>
      </c>
      <c r="N307" s="137" t="str">
        <f>IF(1=1,IF(F307="","",IF(G307="","",IFERROR(INDEX(E384:E428,MATCH(AE307,B384:B428,0)),G307&amp;""))),N("N6"))</f>
        <v/>
      </c>
      <c r="O307" s="138" t="str">
        <f>IF(1=1,IF(E307="","",O305),N("K8"))</f>
        <v/>
      </c>
      <c r="P307" s="139" t="str">
        <f>IF(1=1,IF(M307="","",IF(AND(ISNUMBER(M307),M307&lt;1,N307="kg"),MAX(1,ROUND(M307*1000,0)),IF(AND(ISNUMBER(M307),M307&lt;1,N307="L"),MAX(1,ROUND(M307*100,0)),ROUND(M307,3)))),N("O8"))</f>
        <v/>
      </c>
      <c r="Q307" s="140" t="str">
        <f>IF(1=1,IF(M307="","",IF(AND(ISNUMBER(M307),M307&lt;1,N307="kg"),"g",IF(AND(ISNUMBER(M307),M307&lt;1,N307="L"),"cl",N307))),N("P8"))</f>
        <v/>
      </c>
      <c r="R307" s="161" t="str">
        <f>IF(1=1,IF(E307="","",IF(F307="","A CONTROLER",IF(NOT(ISNUMBER(F307)),"TEXTE",IF(OR(L307="",L307&lt;=0),"COMMANDE PRINCIPALE INCOMPLETE",IF(G307="","UNITE MANQUANTE",IF(COUNTIF(B384:B428,AE307)=0,"UNITE A CONTROLER","OK")))))),N("Q9"))</f>
        <v/>
      </c>
      <c r="S307" s="105"/>
      <c r="T307" s="141">
        <f t="shared" si="19"/>
        <v>0</v>
      </c>
      <c r="U307" s="133" t="str">
        <f>IF(1=1,IF(E307="","",U305),N("S8"))</f>
        <v/>
      </c>
      <c r="V307" s="133" t="str">
        <f>IF(1=1,IF(E307="","",V305),N("T8"))</f>
        <v/>
      </c>
      <c r="W307" s="135" t="str">
        <f>IF(1=1,IF(OR(U307="",V307="",NOT(ISNUMBER(U307)),NOT(ISNUMBER(V307)),U307=0),"",V307/U307),N("U8"))</f>
        <v/>
      </c>
      <c r="X307" s="136" t="str">
        <f>IF(1=1,IF(OR(W307="",NOT(ISNUMBER(F307))),"",F307*W307*IFERROR(INDEX(D384:D428,MATCH(AE307,B384:B428,0)),1)),N("V7"))</f>
        <v/>
      </c>
      <c r="Y307" s="137" t="str">
        <f>IF(1=1,IF(F307="","",IF(G307="","",IFERROR(INDEX(E384:E428,MATCH(AE307,B384:B428,0)),G307&amp;""))),N("W6"))</f>
        <v/>
      </c>
      <c r="Z307" s="142" t="str">
        <f>IF(1=1,IF(X307="","",IF(AND(ISNUMBER(X307),X307&lt;1,Y307="kg"),MAX(1,ROUND(X307*1000,0)),IF(AND(ISNUMBER(X307),X307&lt;1,Y307="L"),MAX(1,ROUND(X307*100,0)),ROUND(X307,3)))),N("X8"))</f>
        <v/>
      </c>
      <c r="AA307" s="143" t="str">
        <f>IF(1=1,IF(X307="","",IF(AND(ISNUMBER(X307),X307&lt;1,Y307="kg"),"g",IF(AND(ISNUMBER(X307),X307&lt;1,Y307="L"),"cl",Y307))),N("Y8"))</f>
        <v/>
      </c>
      <c r="AB307" s="123" t="str">
        <f>IF(1=1,IF(E307="","",IF(F307="","A CONTROLER",IF(NOT(ISNUMBER(F307)),"TEXTE",IF(OR(W307="",W307&lt;=0),"COMMANDE COUVERTS INCOMPLETE",IF(G307="","UNITE MANQUANTE",IF(COUNTIF(B384:B428,AE307)=0,"UNITE A CONTROLER","OK")))))),N("Z6"))</f>
        <v/>
      </c>
      <c r="AD307" s="144" t="str">
        <f>IF(1=1,IF(E307="","",AD305),N("AB8"))</f>
        <v/>
      </c>
      <c r="AE307" s="125" t="str">
        <f>IF(1=1,IF(G307="","",UPPER(TRIM(SUBSTITUTE(SUBSTITUTE(G307&amp;"",CHAR(160)," ")," "," ")))),N("AC8"))</f>
        <v/>
      </c>
      <c r="AG307" s="9" t="s">
        <v>26</v>
      </c>
    </row>
    <row r="308" spans="1:33" ht="15.75" x14ac:dyDescent="0.25">
      <c r="A308" s="126" t="str">
        <f>IF(1=1,IF(E308="","",A305),N("A9"))</f>
        <v/>
      </c>
      <c r="B308" s="127" t="str">
        <f>IF(1=1,IF(E308="","",B305),N("B9"))</f>
        <v/>
      </c>
      <c r="C308" s="127"/>
      <c r="D308" s="129" t="str">
        <f>IF(ISBLANK(E308),"",LARGE(D305:D307,1)+1)</f>
        <v/>
      </c>
      <c r="E308" s="130"/>
      <c r="F308" s="131"/>
      <c r="G308" s="170"/>
      <c r="H308" s="105"/>
      <c r="I308" s="132" t="str">
        <f>IF(1=1,IF(E308="","",I305),N("H9"))</f>
        <v/>
      </c>
      <c r="J308" s="133" t="str">
        <f>IF(1=1,IF(E308="","",J305),N("I9"))</f>
        <v/>
      </c>
      <c r="K308" s="134" t="str">
        <f>IF(1=1,IF(E308="","",K305),N("J9"))</f>
        <v/>
      </c>
      <c r="L308" s="135" t="str">
        <f>IF(1=1,IF(OR(J308="",O308="",NOT(ISNUMBER(J308)),NOT(ISNUMBER(O308)),J308=0),"",O308/J308),N("L9"))</f>
        <v/>
      </c>
      <c r="M308" s="136" t="str">
        <f>IF(1=1,IF(OR(L308="",NOT(ISNUMBER(F308))),"",F308*L308*IFERROR(INDEX(D384:D428,MATCH(AE308,B384:B428,0)),1)),N("M13"))</f>
        <v/>
      </c>
      <c r="N308" s="137" t="str">
        <f>IF(1=1,IF(F308="","",IF(G308="","",IFERROR(INDEX(E384:E428,MATCH(AE308,B384:B428,0)),G308&amp;""))),N("N6"))</f>
        <v/>
      </c>
      <c r="O308" s="138" t="str">
        <f>IF(1=1,IF(E308="","",O305),N("K9"))</f>
        <v/>
      </c>
      <c r="P308" s="139" t="str">
        <f>IF(1=1,IF(M308="","",IF(AND(ISNUMBER(M308),M308&lt;1,N308="kg"),MAX(1,ROUND(M308*1000,0)),IF(AND(ISNUMBER(M308),M308&lt;1,N308="L"),MAX(1,ROUND(M308*100,0)),ROUND(M308,3)))),N("O9"))</f>
        <v/>
      </c>
      <c r="Q308" s="140" t="str">
        <f>IF(1=1,IF(M308="","",IF(AND(ISNUMBER(M308),M308&lt;1,N308="kg"),"g",IF(AND(ISNUMBER(M308),M308&lt;1,N308="L"),"cl",N308))),N("P9"))</f>
        <v/>
      </c>
      <c r="R308" s="161" t="str">
        <f>IF(1=1,IF(E308="","",IF(F308="","A CONTROLER",IF(NOT(ISNUMBER(F308)),"TEXTE",IF(OR(L308="",L308&lt;=0),"COMMANDE PRINCIPALE INCOMPLETE",IF(G308="","UNITE MANQUANTE",IF(COUNTIF(B384:B428,AE308)=0,"UNITE A CONTROLER","OK")))))),N("Q9"))</f>
        <v/>
      </c>
      <c r="S308" s="105"/>
      <c r="T308" s="141">
        <f t="shared" si="19"/>
        <v>0</v>
      </c>
      <c r="U308" s="133" t="str">
        <f>IF(1=1,IF(E308="","",U305),N("S9"))</f>
        <v/>
      </c>
      <c r="V308" s="133" t="str">
        <f>IF(1=1,IF(E308="","",V305),N("T9"))</f>
        <v/>
      </c>
      <c r="W308" s="135" t="str">
        <f>IF(1=1,IF(OR(U308="",V308="",NOT(ISNUMBER(U308)),NOT(ISNUMBER(V308)),U308=0),"",V308/U308),N("U9"))</f>
        <v/>
      </c>
      <c r="X308" s="136" t="str">
        <f>IF(1=1,IF(OR(W308="",NOT(ISNUMBER(F308))),"",F308*W308*IFERROR(INDEX(D384:D428,MATCH(AE308,B384:B428,0)),1)),N("V7"))</f>
        <v/>
      </c>
      <c r="Y308" s="137" t="str">
        <f>IF(1=1,IF(F308="","",IF(G308="","",IFERROR(INDEX(E384:E428,MATCH(AE308,B384:B428,0)),G308&amp;""))),N("W6"))</f>
        <v/>
      </c>
      <c r="Z308" s="142" t="str">
        <f>IF(1=1,IF(X308="","",IF(AND(ISNUMBER(X308),X308&lt;1,Y308="kg"),MAX(1,ROUND(X308*1000,0)),IF(AND(ISNUMBER(X308),X308&lt;1,Y308="L"),MAX(1,ROUND(X308*100,0)),ROUND(X308,3)))),N("X9"))</f>
        <v/>
      </c>
      <c r="AA308" s="143" t="str">
        <f>IF(1=1,IF(X308="","",IF(AND(ISNUMBER(X308),X308&lt;1,Y308="kg"),"g",IF(AND(ISNUMBER(X308),X308&lt;1,Y308="L"),"cl",Y308))),N("Y9"))</f>
        <v/>
      </c>
      <c r="AB308" s="123" t="str">
        <f>IF(1=1,IF(E308="","",IF(F308="","A CONTROLER",IF(NOT(ISNUMBER(F308)),"TEXTE",IF(OR(W308="",W308&lt;=0),"COMMANDE COUVERTS INCOMPLETE",IF(G308="","UNITE MANQUANTE",IF(COUNTIF(B384:B428,AE308)=0,"UNITE A CONTROLER","OK")))))),N("Z6"))</f>
        <v/>
      </c>
      <c r="AD308" s="144" t="str">
        <f>IF(1=1,IF(E308="","",AD305),N("AB9"))</f>
        <v/>
      </c>
      <c r="AE308" s="125" t="str">
        <f>IF(1=1,IF(G308="","",UPPER(TRIM(SUBSTITUTE(SUBSTITUTE(G308&amp;"",CHAR(160)," ")," "," ")))),N("AC9"))</f>
        <v/>
      </c>
      <c r="AG308" s="1" t="s">
        <v>28</v>
      </c>
    </row>
    <row r="309" spans="1:33" ht="15.75" x14ac:dyDescent="0.25">
      <c r="A309" s="126" t="str">
        <f>IF(1=1,IF(E309="","",A305),N("A10"))</f>
        <v/>
      </c>
      <c r="B309" s="127" t="str">
        <f>IF(1=1,IF(E309="","",B305),N("B10"))</f>
        <v/>
      </c>
      <c r="C309" s="127"/>
      <c r="D309" s="129" t="str">
        <f>IF(ISBLANK(E309),"",LARGE(D305:D308,1)+1)</f>
        <v/>
      </c>
      <c r="E309" s="130"/>
      <c r="F309" s="131"/>
      <c r="G309" s="170"/>
      <c r="H309" s="105"/>
      <c r="I309" s="132" t="str">
        <f>IF(1=1,IF(E309="","",I305),N("H10"))</f>
        <v/>
      </c>
      <c r="J309" s="133" t="str">
        <f>IF(1=1,IF(E309="","",J305),N("I10"))</f>
        <v/>
      </c>
      <c r="K309" s="134" t="str">
        <f>IF(1=1,IF(E309="","",K305),N("J10"))</f>
        <v/>
      </c>
      <c r="L309" s="135" t="str">
        <f>IF(1=1,IF(OR(J309="",O309="",NOT(ISNUMBER(J309)),NOT(ISNUMBER(O309)),J309=0),"",O309/J309),N("L10"))</f>
        <v/>
      </c>
      <c r="M309" s="136" t="str">
        <f>IF(1=1,IF(OR(L309="",NOT(ISNUMBER(F309))),"",F309*L309*IFERROR(INDEX(D384:D428,MATCH(AE309,B384:B428,0)),1)),N("M13"))</f>
        <v/>
      </c>
      <c r="N309" s="137" t="str">
        <f>IF(1=1,IF(F309="","",IF(G309="","",IFERROR(INDEX(E384:E428,MATCH(AE309,B384:B428,0)),G309&amp;""))),N("N6"))</f>
        <v/>
      </c>
      <c r="O309" s="138" t="str">
        <f>IF(1=1,IF(E309="","",O305),N("K10"))</f>
        <v/>
      </c>
      <c r="P309" s="139" t="str">
        <f>IF(1=1,IF(M309="","",IF(AND(ISNUMBER(M309),M309&lt;1,N309="kg"),MAX(1,ROUND(M309*1000,0)),IF(AND(ISNUMBER(M309),M309&lt;1,N309="L"),MAX(1,ROUND(M309*100,0)),ROUND(M309,3)))),N("O10"))</f>
        <v/>
      </c>
      <c r="Q309" s="140" t="str">
        <f>IF(1=1,IF(M309="","",IF(AND(ISNUMBER(M309),M309&lt;1,N309="kg"),"g",IF(AND(ISNUMBER(M309),M309&lt;1,N309="L"),"cl",N309))),N("P10"))</f>
        <v/>
      </c>
      <c r="R309" s="161" t="str">
        <f>IF(1=1,IF(E309="","",IF(F309="","A CONTROLER",IF(NOT(ISNUMBER(F309)),"TEXTE",IF(OR(L309="",L309&lt;=0),"COMMANDE PRINCIPALE INCOMPLETE",IF(G309="","UNITE MANQUANTE",IF(COUNTIF(B384:B428,AE309)=0,"UNITE A CONTROLER","OK")))))),N("Q9"))</f>
        <v/>
      </c>
      <c r="S309" s="105"/>
      <c r="T309" s="141">
        <f t="shared" si="19"/>
        <v>0</v>
      </c>
      <c r="U309" s="133" t="str">
        <f>IF(1=1,IF(E309="","",U305),N("S10"))</f>
        <v/>
      </c>
      <c r="V309" s="133" t="str">
        <f>IF(1=1,IF(E309="","",V305),N("T10"))</f>
        <v/>
      </c>
      <c r="W309" s="135" t="str">
        <f>IF(1=1,IF(OR(U309="",V309="",NOT(ISNUMBER(U309)),NOT(ISNUMBER(V309)),U309=0),"",V309/U309),N("U10"))</f>
        <v/>
      </c>
      <c r="X309" s="136" t="str">
        <f>IF(1=1,IF(OR(W309="",NOT(ISNUMBER(F309))),"",F309*W309*IFERROR(INDEX(D384:D428,MATCH(AE309,B384:B428,0)),1)),N("V7"))</f>
        <v/>
      </c>
      <c r="Y309" s="137" t="str">
        <f>IF(1=1,IF(F309="","",IF(G309="","",IFERROR(INDEX(E384:E428,MATCH(AE309,B384:B428,0)),G309&amp;""))),N("W6"))</f>
        <v/>
      </c>
      <c r="Z309" s="142" t="str">
        <f>IF(1=1,IF(X309="","",IF(AND(ISNUMBER(X309),X309&lt;1,Y309="kg"),MAX(1,ROUND(X309*1000,0)),IF(AND(ISNUMBER(X309),X309&lt;1,Y309="L"),MAX(1,ROUND(X309*100,0)),ROUND(X309,3)))),N("X10"))</f>
        <v/>
      </c>
      <c r="AA309" s="143" t="str">
        <f>IF(1=1,IF(X309="","",IF(AND(ISNUMBER(X309),X309&lt;1,Y309="kg"),"g",IF(AND(ISNUMBER(X309),X309&lt;1,Y309="L"),"cl",Y309))),N("Y10"))</f>
        <v/>
      </c>
      <c r="AB309" s="123" t="str">
        <f>IF(1=1,IF(E309="","",IF(F309="","A CONTROLER",IF(NOT(ISNUMBER(F309)),"TEXTE",IF(OR(W309="",W309&lt;=0),"COMMANDE COUVERTS INCOMPLETE",IF(G309="","UNITE MANQUANTE",IF(COUNTIF(B384:B428,AE309)=0,"UNITE A CONTROLER","OK")))))),N("Z6"))</f>
        <v/>
      </c>
      <c r="AD309" s="144" t="str">
        <f>IF(1=1,IF(E309="","",AD305),N("AB10"))</f>
        <v/>
      </c>
      <c r="AE309" s="125" t="str">
        <f>IF(1=1,IF(G309="","",UPPER(TRIM(SUBSTITUTE(SUBSTITUTE(G309&amp;"",CHAR(160)," ")," "," ")))),N("AC10"))</f>
        <v/>
      </c>
      <c r="AG309" s="1" t="s">
        <v>29</v>
      </c>
    </row>
    <row r="310" spans="1:33" ht="15.75" x14ac:dyDescent="0.25">
      <c r="A310" s="126" t="str">
        <f>IF(1=1,IF(E310="","",A305),N("A11"))</f>
        <v/>
      </c>
      <c r="B310" s="127" t="str">
        <f>IF(1=1,IF(E310="","",B305),N("B11"))</f>
        <v/>
      </c>
      <c r="C310" s="127"/>
      <c r="D310" s="129" t="str">
        <f>IF(ISBLANK(E310),"",LARGE(D305:D309,1)+1)</f>
        <v/>
      </c>
      <c r="E310" s="130"/>
      <c r="F310" s="131"/>
      <c r="G310" s="170"/>
      <c r="H310" s="105"/>
      <c r="I310" s="132" t="str">
        <f>IF(1=1,IF(E310="","",I305),N("H11"))</f>
        <v/>
      </c>
      <c r="J310" s="133" t="str">
        <f>IF(1=1,IF(E310="","",J305),N("I11"))</f>
        <v/>
      </c>
      <c r="K310" s="134" t="str">
        <f>IF(1=1,IF(E310="","",K305),N("J11"))</f>
        <v/>
      </c>
      <c r="L310" s="135" t="str">
        <f>IF(1=1,IF(OR(J310="",O310="",NOT(ISNUMBER(J310)),NOT(ISNUMBER(O310)),J310=0),"",O310/J310),N("L11"))</f>
        <v/>
      </c>
      <c r="M310" s="136" t="str">
        <f>IF(1=1,IF(OR(L310="",NOT(ISNUMBER(F310))),"",F310*L310*IFERROR(INDEX(D384:D428,MATCH(AE310,B384:B428,0)),1)),N("M13"))</f>
        <v/>
      </c>
      <c r="N310" s="137" t="str">
        <f>IF(1=1,IF(F310="","",IF(G310="","",IFERROR(INDEX(E384:E428,MATCH(AE310,B384:B428,0)),G310&amp;""))),N("N6"))</f>
        <v/>
      </c>
      <c r="O310" s="138" t="str">
        <f>IF(1=1,IF(E310="","",O305),N("K11"))</f>
        <v/>
      </c>
      <c r="P310" s="139" t="str">
        <f>IF(1=1,IF(M310="","",IF(AND(ISNUMBER(M310),M310&lt;1,N310="kg"),MAX(1,ROUND(M310*1000,0)),IF(AND(ISNUMBER(M310),M310&lt;1,N310="L"),MAX(1,ROUND(M310*100,0)),ROUND(M310,3)))),N("O11"))</f>
        <v/>
      </c>
      <c r="Q310" s="140" t="str">
        <f>IF(1=1,IF(M310="","",IF(AND(ISNUMBER(M310),M310&lt;1,N310="kg"),"g",IF(AND(ISNUMBER(M310),M310&lt;1,N310="L"),"cl",N310))),N("P11"))</f>
        <v/>
      </c>
      <c r="R310" s="161" t="str">
        <f>IF(1=1,IF(E310="","",IF(F310="","A CONTROLER",IF(NOT(ISNUMBER(F310)),"TEXTE",IF(OR(L310="",L310&lt;=0),"COMMANDE PRINCIPALE INCOMPLETE",IF(G310="","UNITE MANQUANTE",IF(COUNTIF(B384:B428,AE310)=0,"UNITE A CONTROLER","OK")))))),N("Q9"))</f>
        <v/>
      </c>
      <c r="S310" s="105"/>
      <c r="T310" s="141">
        <f t="shared" si="19"/>
        <v>0</v>
      </c>
      <c r="U310" s="133" t="str">
        <f>IF(1=1,IF(E310="","",U305),N("S11"))</f>
        <v/>
      </c>
      <c r="V310" s="133" t="str">
        <f>IF(1=1,IF(E310="","",V305),N("T11"))</f>
        <v/>
      </c>
      <c r="W310" s="135" t="str">
        <f>IF(1=1,IF(OR(U310="",V310="",NOT(ISNUMBER(U310)),NOT(ISNUMBER(V310)),U310=0),"",V310/U310),N("U11"))</f>
        <v/>
      </c>
      <c r="X310" s="136" t="str">
        <f>IF(1=1,IF(OR(W310="",NOT(ISNUMBER(F310))),"",F310*W310*IFERROR(INDEX(D384:D428,MATCH(AE310,B384:B428,0)),1)),N("V7"))</f>
        <v/>
      </c>
      <c r="Y310" s="137" t="str">
        <f>IF(1=1,IF(F310="","",IF(G310="","",IFERROR(INDEX(E384:E428,MATCH(AE310,B384:B428,0)),G310&amp;""))),N("W6"))</f>
        <v/>
      </c>
      <c r="Z310" s="142" t="str">
        <f>IF(1=1,IF(X310="","",IF(AND(ISNUMBER(X310),X310&lt;1,Y310="kg"),MAX(1,ROUND(X310*1000,0)),IF(AND(ISNUMBER(X310),X310&lt;1,Y310="L"),MAX(1,ROUND(X310*100,0)),ROUND(X310,3)))),N("X11"))</f>
        <v/>
      </c>
      <c r="AA310" s="143" t="str">
        <f>IF(1=1,IF(X310="","",IF(AND(ISNUMBER(X310),X310&lt;1,Y310="kg"),"g",IF(AND(ISNUMBER(X310),X310&lt;1,Y310="L"),"cl",Y310))),N("Y11"))</f>
        <v/>
      </c>
      <c r="AB310" s="123" t="str">
        <f>IF(1=1,IF(E310="","",IF(F310="","A CONTROLER",IF(NOT(ISNUMBER(F310)),"TEXTE",IF(OR(W310="",W310&lt;=0),"COMMANDE COUVERTS INCOMPLETE",IF(G310="","UNITE MANQUANTE",IF(COUNTIF(B384:B428,AE310)=0,"UNITE A CONTROLER","OK")))))),N("Z6"))</f>
        <v/>
      </c>
      <c r="AD310" s="144" t="str">
        <f>IF(1=1,IF(E310="","",AD305),N("AB11"))</f>
        <v/>
      </c>
      <c r="AE310" s="125" t="str">
        <f>IF(1=1,IF(G310="","",UPPER(TRIM(SUBSTITUTE(SUBSTITUTE(G310&amp;"",CHAR(160)," ")," "," ")))),N("AC11"))</f>
        <v/>
      </c>
      <c r="AG310" s="1" t="s">
        <v>30</v>
      </c>
    </row>
    <row r="311" spans="1:33" ht="15.75" x14ac:dyDescent="0.25">
      <c r="A311" s="126" t="str">
        <f>IF(1=1,IF(E311="","",A305),N("A12"))</f>
        <v/>
      </c>
      <c r="B311" s="127" t="str">
        <f>IF(1=1,IF(E311="","",B305),N("B12"))</f>
        <v/>
      </c>
      <c r="C311" s="127"/>
      <c r="D311" s="129" t="str">
        <f>IF(ISBLANK(E311),"",LARGE(D305:D310,1)+1)</f>
        <v/>
      </c>
      <c r="E311" s="130"/>
      <c r="F311" s="131"/>
      <c r="G311" s="170"/>
      <c r="H311" s="105"/>
      <c r="I311" s="132" t="str">
        <f>IF(1=1,IF(E311="","",I305),N("H12"))</f>
        <v/>
      </c>
      <c r="J311" s="133" t="str">
        <f>IF(1=1,IF(E311="","",J305),N("I12"))</f>
        <v/>
      </c>
      <c r="K311" s="134" t="str">
        <f>IF(1=1,IF(E311="","",K305),N("J12"))</f>
        <v/>
      </c>
      <c r="L311" s="135" t="str">
        <f>IF(1=1,IF(OR(J311="",O311="",NOT(ISNUMBER(J311)),NOT(ISNUMBER(O311)),J311=0),"",O311/J311),N("L12"))</f>
        <v/>
      </c>
      <c r="M311" s="136" t="str">
        <f>IF(1=1,IF(OR(L311="",NOT(ISNUMBER(F311))),"",F311*L311*IFERROR(INDEX(D384:D428,MATCH(AE311,B384:B428,0)),1)),N("M13"))</f>
        <v/>
      </c>
      <c r="N311" s="137" t="str">
        <f>IF(1=1,IF(F311="","",IF(G311="","",IFERROR(INDEX(E384:E428,MATCH(AE311,B384:B428,0)),G311&amp;""))),N("N6"))</f>
        <v/>
      </c>
      <c r="O311" s="138" t="str">
        <f>IF(1=1,IF(E311="","",O305),N("K12"))</f>
        <v/>
      </c>
      <c r="P311" s="139" t="str">
        <f>IF(1=1,IF(M311="","",IF(AND(ISNUMBER(M311),M311&lt;1,N311="kg"),MAX(1,ROUND(M311*1000,0)),IF(AND(ISNUMBER(M311),M311&lt;1,N311="L"),MAX(1,ROUND(M311*100,0)),ROUND(M311,3)))),N("O12"))</f>
        <v/>
      </c>
      <c r="Q311" s="140" t="str">
        <f>IF(1=1,IF(M311="","",IF(AND(ISNUMBER(M311),M311&lt;1,N311="kg"),"g",IF(AND(ISNUMBER(M311),M311&lt;1,N311="L"),"cl",N311))),N("P12"))</f>
        <v/>
      </c>
      <c r="R311" s="161" t="str">
        <f>IF(1=1,IF(E311="","",IF(F311="","A CONTROLER",IF(NOT(ISNUMBER(F311)),"TEXTE",IF(OR(L311="",L311&lt;=0),"COMMANDE PRINCIPALE INCOMPLETE",IF(G311="","UNITE MANQUANTE",IF(COUNTIF(B384:B428,AE311)=0,"UNITE A CONTROLER","OK")))))),N("Q9"))</f>
        <v/>
      </c>
      <c r="S311" s="105"/>
      <c r="T311" s="141">
        <f t="shared" si="19"/>
        <v>0</v>
      </c>
      <c r="U311" s="133" t="str">
        <f>IF(1=1,IF(E311="","",U305),N("S12"))</f>
        <v/>
      </c>
      <c r="V311" s="133" t="str">
        <f>IF(1=1,IF(E311="","",V305),N("T12"))</f>
        <v/>
      </c>
      <c r="W311" s="135" t="str">
        <f>IF(1=1,IF(OR(U311="",V311="",NOT(ISNUMBER(U311)),NOT(ISNUMBER(V311)),U311=0),"",V311/U311),N("U12"))</f>
        <v/>
      </c>
      <c r="X311" s="136" t="str">
        <f>IF(1=1,IF(OR(W311="",NOT(ISNUMBER(F311))),"",F311*W311*IFERROR(INDEX(D384:D428,MATCH(AE311,B384:B428,0)),1)),N("V7"))</f>
        <v/>
      </c>
      <c r="Y311" s="137" t="str">
        <f>IF(1=1,IF(F311="","",IF(G311="","",IFERROR(INDEX(E384:E428,MATCH(AE311,B384:B428,0)),G311&amp;""))),N("W6"))</f>
        <v/>
      </c>
      <c r="Z311" s="142" t="str">
        <f>IF(1=1,IF(X311="","",IF(AND(ISNUMBER(X311),X311&lt;1,Y311="kg"),MAX(1,ROUND(X311*1000,0)),IF(AND(ISNUMBER(X311),X311&lt;1,Y311="L"),MAX(1,ROUND(X311*100,0)),ROUND(X311,3)))),N("X12"))</f>
        <v/>
      </c>
      <c r="AA311" s="143" t="str">
        <f>IF(1=1,IF(X311="","",IF(AND(ISNUMBER(X311),X311&lt;1,Y311="kg"),"g",IF(AND(ISNUMBER(X311),X311&lt;1,Y311="L"),"cl",Y311))),N("Y12"))</f>
        <v/>
      </c>
      <c r="AB311" s="123" t="str">
        <f>IF(1=1,IF(E311="","",IF(F311="","A CONTROLER",IF(NOT(ISNUMBER(F311)),"TEXTE",IF(OR(W311="",W311&lt;=0),"COMMANDE COUVERTS INCOMPLETE",IF(G311="","UNITE MANQUANTE",IF(COUNTIF(B384:B428,AE311)=0,"UNITE A CONTROLER","OK")))))),N("Z6"))</f>
        <v/>
      </c>
      <c r="AD311" s="144" t="str">
        <f>IF(1=1,IF(E311="","",AD305),N("AB12"))</f>
        <v/>
      </c>
      <c r="AE311" s="125" t="str">
        <f>IF(1=1,IF(G311="","",UPPER(TRIM(SUBSTITUTE(SUBSTITUTE(G311&amp;"",CHAR(160)," ")," "," ")))),N("AC12"))</f>
        <v/>
      </c>
      <c r="AG311" s="4" t="s">
        <v>31</v>
      </c>
    </row>
    <row r="312" spans="1:33" ht="15.75" x14ac:dyDescent="0.25">
      <c r="A312" s="126" t="str">
        <f>IF(1=1,IF(E312="","",A305),N("A13"))</f>
        <v/>
      </c>
      <c r="B312" s="127" t="str">
        <f>IF(1=1,IF(E312="","",B305),N("B13"))</f>
        <v/>
      </c>
      <c r="C312" s="127"/>
      <c r="D312" s="129" t="str">
        <f>IF(ISBLANK(E312),"",LARGE(D305:D311,1)+1)</f>
        <v/>
      </c>
      <c r="E312" s="130"/>
      <c r="F312" s="131"/>
      <c r="G312" s="170"/>
      <c r="H312" s="105"/>
      <c r="I312" s="132" t="str">
        <f>IF(1=1,IF(E312="","",I305),N("H13"))</f>
        <v/>
      </c>
      <c r="J312" s="133" t="str">
        <f>IF(1=1,IF(E312="","",J305),N("I13"))</f>
        <v/>
      </c>
      <c r="K312" s="134" t="str">
        <f>IF(1=1,IF(E312="","",K305),N("J13"))</f>
        <v/>
      </c>
      <c r="L312" s="135" t="str">
        <f>IF(1=1,IF(OR(J312="",O312="",NOT(ISNUMBER(J312)),NOT(ISNUMBER(O312)),J312=0),"",O312/J312),N("L13"))</f>
        <v/>
      </c>
      <c r="M312" s="136" t="str">
        <f>IF(1=1,IF(OR(L312="",NOT(ISNUMBER(F312))),"",F312*L312*IFERROR(INDEX(D384:D428,MATCH(AE312,B384:B428,0)),1)),N("M13"))</f>
        <v/>
      </c>
      <c r="N312" s="137" t="str">
        <f>IF(1=1,IF(F312="","",IF(G312="","",IFERROR(INDEX(E384:E428,MATCH(AE312,B384:B428,0)),G312&amp;""))),N("N6"))</f>
        <v/>
      </c>
      <c r="O312" s="138" t="str">
        <f>IF(1=1,IF(E312="","",O305),N("K13"))</f>
        <v/>
      </c>
      <c r="P312" s="139" t="str">
        <f>IF(1=1,IF(M312="","",IF(AND(ISNUMBER(M312),M312&lt;1,N312="kg"),MAX(1,ROUND(M312*1000,0)),IF(AND(ISNUMBER(M312),M312&lt;1,N312="L"),MAX(1,ROUND(M312*100,0)),ROUND(M312,3)))),N("O13"))</f>
        <v/>
      </c>
      <c r="Q312" s="140" t="str">
        <f>IF(1=1,IF(M312="","",IF(AND(ISNUMBER(M312),M312&lt;1,N312="kg"),"g",IF(AND(ISNUMBER(M312),M312&lt;1,N312="L"),"cl",N312))),N("P13"))</f>
        <v/>
      </c>
      <c r="R312" s="161" t="str">
        <f>IF(1=1,IF(E312="","",IF(F312="","A CONTROLER",IF(NOT(ISNUMBER(F312)),"TEXTE",IF(OR(L312="",L312&lt;=0),"COMMANDE PRINCIPALE INCOMPLETE",IF(G312="","UNITE MANQUANTE",IF(COUNTIF(B384:B428,AE312)=0,"UNITE A CONTROLER","OK")))))),N("Q9"))</f>
        <v/>
      </c>
      <c r="S312" s="105"/>
      <c r="T312" s="141">
        <f t="shared" si="19"/>
        <v>0</v>
      </c>
      <c r="U312" s="133" t="str">
        <f>IF(1=1,IF(E312="","",U305),N("S13"))</f>
        <v/>
      </c>
      <c r="V312" s="133" t="str">
        <f>IF(1=1,IF(E312="","",V305),N("T13"))</f>
        <v/>
      </c>
      <c r="W312" s="135" t="str">
        <f>IF(1=1,IF(OR(U312="",V312="",NOT(ISNUMBER(U312)),NOT(ISNUMBER(V312)),U312=0),"",V312/U312),N("U13"))</f>
        <v/>
      </c>
      <c r="X312" s="136" t="str">
        <f>IF(1=1,IF(OR(W312="",NOT(ISNUMBER(F312))),"",F312*W312*IFERROR(INDEX(D384:D428,MATCH(AE312,B384:B428,0)),1)),N("V7"))</f>
        <v/>
      </c>
      <c r="Y312" s="137" t="str">
        <f>IF(1=1,IF(F312="","",IF(G312="","",IFERROR(INDEX(E384:E428,MATCH(AE312,B384:B428,0)),G312&amp;""))),N("W6"))</f>
        <v/>
      </c>
      <c r="Z312" s="142" t="str">
        <f>IF(1=1,IF(X312="","",IF(AND(ISNUMBER(X312),X312&lt;1,Y312="kg"),MAX(1,ROUND(X312*1000,0)),IF(AND(ISNUMBER(X312),X312&lt;1,Y312="L"),MAX(1,ROUND(X312*100,0)),ROUND(X312,3)))),N("X13"))</f>
        <v/>
      </c>
      <c r="AA312" s="143" t="str">
        <f>IF(1=1,IF(X312="","",IF(AND(ISNUMBER(X312),X312&lt;1,Y312="kg"),"g",IF(AND(ISNUMBER(X312),X312&lt;1,Y312="L"),"cl",Y312))),N("Y13"))</f>
        <v/>
      </c>
      <c r="AB312" s="123" t="str">
        <f>IF(1=1,IF(E312="","",IF(F312="","A CONTROLER",IF(NOT(ISNUMBER(F312)),"TEXTE",IF(OR(W312="",W312&lt;=0),"COMMANDE COUVERTS INCOMPLETE",IF(G312="","UNITE MANQUANTE",IF(COUNTIF(B384:B428,AE312)=0,"UNITE A CONTROLER","OK")))))),N("Z6"))</f>
        <v/>
      </c>
      <c r="AD312" s="144" t="str">
        <f>IF(1=1,IF(E312="","",AD305),N("AB13"))</f>
        <v/>
      </c>
      <c r="AE312" s="125" t="str">
        <f>IF(1=1,IF(G312="","",UPPER(TRIM(SUBSTITUTE(SUBSTITUTE(G312&amp;"",CHAR(160)," ")," "," ")))),N("AC13"))</f>
        <v/>
      </c>
      <c r="AG312" s="4" t="s">
        <v>32</v>
      </c>
    </row>
    <row r="313" spans="1:33" ht="15.75" x14ac:dyDescent="0.25">
      <c r="A313" s="126" t="str">
        <f>IF(1=1,IF(E313="","",A305),N("A14"))</f>
        <v/>
      </c>
      <c r="B313" s="127" t="str">
        <f>IF(1=1,IF(E313="","",B305),N("B14"))</f>
        <v/>
      </c>
      <c r="C313" s="127"/>
      <c r="D313" s="129" t="str">
        <f>IF(ISBLANK(E313),"",LARGE(D305:D312,1)+1)</f>
        <v/>
      </c>
      <c r="E313" s="130"/>
      <c r="F313" s="131"/>
      <c r="G313" s="170"/>
      <c r="H313" s="105"/>
      <c r="I313" s="132" t="str">
        <f>IF(1=1,IF(E313="","",I305),N("H14"))</f>
        <v/>
      </c>
      <c r="J313" s="133" t="str">
        <f>IF(1=1,IF(E313="","",J305),N("I14"))</f>
        <v/>
      </c>
      <c r="K313" s="134" t="str">
        <f>IF(1=1,IF(E313="","",K305),N("J14"))</f>
        <v/>
      </c>
      <c r="L313" s="135" t="str">
        <f>IF(1=1,IF(OR(J313="",O313="",NOT(ISNUMBER(J313)),NOT(ISNUMBER(O313)),J313=0),"",O313/J313),N("L14"))</f>
        <v/>
      </c>
      <c r="M313" s="136" t="str">
        <f>IF(1=1,IF(OR(L313="",NOT(ISNUMBER(F313))),"",F313*L313*IFERROR(INDEX(D384:D428,MATCH(AE313,B384:B428,0)),1)),N("M13"))</f>
        <v/>
      </c>
      <c r="N313" s="137" t="str">
        <f>IF(1=1,IF(F313="","",IF(G313="","",IFERROR(INDEX(E384:E428,MATCH(AE313,B384:B428,0)),G313&amp;""))),N("N6"))</f>
        <v/>
      </c>
      <c r="O313" s="138" t="str">
        <f>IF(1=1,IF(E313="","",O305),N("K14"))</f>
        <v/>
      </c>
      <c r="P313" s="139" t="str">
        <f>IF(1=1,IF(M313="","",IF(AND(ISNUMBER(M313),M313&lt;1,N313="kg"),MAX(1,ROUND(M313*1000,0)),IF(AND(ISNUMBER(M313),M313&lt;1,N313="L"),MAX(1,ROUND(M313*100,0)),ROUND(M313,3)))),N("O14"))</f>
        <v/>
      </c>
      <c r="Q313" s="140" t="str">
        <f>IF(1=1,IF(M313="","",IF(AND(ISNUMBER(M313),M313&lt;1,N313="kg"),"g",IF(AND(ISNUMBER(M313),M313&lt;1,N313="L"),"cl",N313))),N("P14"))</f>
        <v/>
      </c>
      <c r="R313" s="161" t="str">
        <f>IF(1=1,IF(E313="","",IF(F313="","A CONTROLER",IF(NOT(ISNUMBER(F313)),"TEXTE",IF(OR(L313="",L313&lt;=0),"COMMANDE PRINCIPALE INCOMPLETE",IF(G313="","UNITE MANQUANTE",IF(COUNTIF(B384:B428,AE313)=0,"UNITE A CONTROLER","OK")))))),N("Q9"))</f>
        <v/>
      </c>
      <c r="S313" s="105"/>
      <c r="T313" s="141">
        <f t="shared" si="19"/>
        <v>0</v>
      </c>
      <c r="U313" s="133" t="str">
        <f>IF(1=1,IF(E313="","",U305),N("S14"))</f>
        <v/>
      </c>
      <c r="V313" s="133" t="str">
        <f>IF(1=1,IF(E313="","",V305),N("T14"))</f>
        <v/>
      </c>
      <c r="W313" s="135" t="str">
        <f>IF(1=1,IF(OR(U313="",V313="",NOT(ISNUMBER(U313)),NOT(ISNUMBER(V313)),U313=0),"",V313/U313),N("U14"))</f>
        <v/>
      </c>
      <c r="X313" s="136" t="str">
        <f>IF(1=1,IF(OR(W313="",NOT(ISNUMBER(F313))),"",F313*W313*IFERROR(INDEX(D384:D428,MATCH(AE313,B384:B428,0)),1)),N("V7"))</f>
        <v/>
      </c>
      <c r="Y313" s="137" t="str">
        <f>IF(1=1,IF(F313="","",IF(G313="","",IFERROR(INDEX(E384:E428,MATCH(AE313,B384:B428,0)),G313&amp;""))),N("W6"))</f>
        <v/>
      </c>
      <c r="Z313" s="142" t="str">
        <f>IF(1=1,IF(X313="","",IF(AND(ISNUMBER(X313),X313&lt;1,Y313="kg"),MAX(1,ROUND(X313*1000,0)),IF(AND(ISNUMBER(X313),X313&lt;1,Y313="L"),MAX(1,ROUND(X313*100,0)),ROUND(X313,3)))),N("X14"))</f>
        <v/>
      </c>
      <c r="AA313" s="143" t="str">
        <f>IF(1=1,IF(X313="","",IF(AND(ISNUMBER(X313),X313&lt;1,Y313="kg"),"g",IF(AND(ISNUMBER(X313),X313&lt;1,Y313="L"),"cl",Y313))),N("Y14"))</f>
        <v/>
      </c>
      <c r="AB313" s="123" t="str">
        <f>IF(1=1,IF(E313="","",IF(F313="","A CONTROLER",IF(NOT(ISNUMBER(F313)),"TEXTE",IF(OR(W313="",W313&lt;=0),"COMMANDE COUVERTS INCOMPLETE",IF(G313="","UNITE MANQUANTE",IF(COUNTIF(B384:B428,AE313)=0,"UNITE A CONTROLER","OK")))))),N("Z6"))</f>
        <v/>
      </c>
      <c r="AD313" s="144" t="str">
        <f>IF(1=1,IF(E313="","",AD305),N("AB14"))</f>
        <v/>
      </c>
      <c r="AE313" s="125" t="str">
        <f>IF(1=1,IF(G313="","",UPPER(TRIM(SUBSTITUTE(SUBSTITUTE(G313&amp;"",CHAR(160)," ")," "," ")))),N("AC14"))</f>
        <v/>
      </c>
      <c r="AG313" s="4" t="s">
        <v>33</v>
      </c>
    </row>
    <row r="314" spans="1:33" ht="15.75" x14ac:dyDescent="0.25">
      <c r="A314" s="126" t="str">
        <f>IF(1=1,IF(E314="","",A305),N("A15"))</f>
        <v/>
      </c>
      <c r="B314" s="127" t="str">
        <f>IF(1=1,IF(E314="","",B305),N("B15"))</f>
        <v/>
      </c>
      <c r="C314" s="127"/>
      <c r="D314" s="129" t="str">
        <f>IF(ISBLANK(E314),"",LARGE(D305:D313,1)+1)</f>
        <v/>
      </c>
      <c r="E314" s="130"/>
      <c r="F314" s="131"/>
      <c r="G314" s="170"/>
      <c r="H314" s="105"/>
      <c r="I314" s="132" t="str">
        <f>IF(1=1,IF(E314="","",I305),N("H15"))</f>
        <v/>
      </c>
      <c r="J314" s="133" t="str">
        <f>IF(1=1,IF(E314="","",J305),N("I15"))</f>
        <v/>
      </c>
      <c r="K314" s="134" t="str">
        <f>IF(1=1,IF(E314="","",K305),N("J15"))</f>
        <v/>
      </c>
      <c r="L314" s="135" t="str">
        <f>IF(1=1,IF(OR(J314="",O314="",NOT(ISNUMBER(J314)),NOT(ISNUMBER(O314)),J314=0),"",O314/J314),N("L15"))</f>
        <v/>
      </c>
      <c r="M314" s="136" t="str">
        <f>IF(1=1,IF(OR(L314="",NOT(ISNUMBER(F314))),"",F314*L314*IFERROR(INDEX(D384:D428,MATCH(AE314,B384:B428,0)),1)),N("M13"))</f>
        <v/>
      </c>
      <c r="N314" s="137" t="str">
        <f>IF(1=1,IF(F314="","",IF(G314="","",IFERROR(INDEX(E384:E428,MATCH(AE314,B384:B428,0)),G314&amp;""))),N("N6"))</f>
        <v/>
      </c>
      <c r="O314" s="138" t="str">
        <f>IF(1=1,IF(E314="","",O305),N("K15"))</f>
        <v/>
      </c>
      <c r="P314" s="139" t="str">
        <f>IF(1=1,IF(M314="","",IF(AND(ISNUMBER(M314),M314&lt;1,N314="kg"),MAX(1,ROUND(M314*1000,0)),IF(AND(ISNUMBER(M314),M314&lt;1,N314="L"),MAX(1,ROUND(M314*100,0)),ROUND(M314,3)))),N("O15"))</f>
        <v/>
      </c>
      <c r="Q314" s="140" t="str">
        <f>IF(1=1,IF(M314="","",IF(AND(ISNUMBER(M314),M314&lt;1,N314="kg"),"g",IF(AND(ISNUMBER(M314),M314&lt;1,N314="L"),"cl",N314))),N("P15"))</f>
        <v/>
      </c>
      <c r="R314" s="161" t="str">
        <f>IF(1=1,IF(E314="","",IF(F314="","A CONTROLER",IF(NOT(ISNUMBER(F314)),"TEXTE",IF(OR(L314="",L314&lt;=0),"COMMANDE PRINCIPALE INCOMPLETE",IF(G314="","UNITE MANQUANTE",IF(COUNTIF(B384:B428,AE314)=0,"UNITE A CONTROLER","OK")))))),N("Q9"))</f>
        <v/>
      </c>
      <c r="S314" s="105"/>
      <c r="T314" s="141">
        <f t="shared" si="19"/>
        <v>0</v>
      </c>
      <c r="U314" s="133" t="str">
        <f>IF(1=1,IF(E314="","",U305),N("S15"))</f>
        <v/>
      </c>
      <c r="V314" s="133" t="str">
        <f>IF(1=1,IF(E314="","",V305),N("T15"))</f>
        <v/>
      </c>
      <c r="W314" s="135" t="str">
        <f>IF(1=1,IF(OR(U314="",V314="",NOT(ISNUMBER(U314)),NOT(ISNUMBER(V314)),U314=0),"",V314/U314),N("U15"))</f>
        <v/>
      </c>
      <c r="X314" s="136" t="str">
        <f>IF(1=1,IF(OR(W314="",NOT(ISNUMBER(F314))),"",F314*W314*IFERROR(INDEX(D384:D428,MATCH(AE314,B384:B428,0)),1)),N("V7"))</f>
        <v/>
      </c>
      <c r="Y314" s="137" t="str">
        <f>IF(1=1,IF(F314="","",IF(G314="","",IFERROR(INDEX(E384:E428,MATCH(AE314,B384:B428,0)),G314&amp;""))),N("W6"))</f>
        <v/>
      </c>
      <c r="Z314" s="142" t="str">
        <f>IF(1=1,IF(X314="","",IF(AND(ISNUMBER(X314),X314&lt;1,Y314="kg"),MAX(1,ROUND(X314*1000,0)),IF(AND(ISNUMBER(X314),X314&lt;1,Y314="L"),MAX(1,ROUND(X314*100,0)),ROUND(X314,3)))),N("X15"))</f>
        <v/>
      </c>
      <c r="AA314" s="143" t="str">
        <f>IF(1=1,IF(X314="","",IF(AND(ISNUMBER(X314),X314&lt;1,Y314="kg"),"g",IF(AND(ISNUMBER(X314),X314&lt;1,Y314="L"),"cl",Y314))),N("Y15"))</f>
        <v/>
      </c>
      <c r="AB314" s="123" t="str">
        <f>IF(1=1,IF(E314="","",IF(F314="","A CONTROLER",IF(NOT(ISNUMBER(F314)),"TEXTE",IF(OR(W314="",W314&lt;=0),"COMMANDE COUVERTS INCOMPLETE",IF(G314="","UNITE MANQUANTE",IF(COUNTIF(B384:B428,AE314)=0,"UNITE A CONTROLER","OK")))))),N("Z6"))</f>
        <v/>
      </c>
      <c r="AD314" s="144" t="str">
        <f>IF(1=1,IF(E314="","",AD305),N("AB15"))</f>
        <v/>
      </c>
      <c r="AE314" s="125" t="str">
        <f>IF(1=1,IF(G314="","",UPPER(TRIM(SUBSTITUTE(SUBSTITUTE(G314&amp;"",CHAR(160)," ")," "," ")))),N("AC15"))</f>
        <v/>
      </c>
      <c r="AG314" s="5" t="s">
        <v>34</v>
      </c>
    </row>
    <row r="315" spans="1:33" ht="15.75" x14ac:dyDescent="0.25">
      <c r="A315" s="126" t="str">
        <f>IF(1=1,IF(E315="","",A305),N("A16"))</f>
        <v/>
      </c>
      <c r="B315" s="127" t="str">
        <f>IF(1=1,IF(E315="","",B305),N("B16"))</f>
        <v/>
      </c>
      <c r="C315" s="127"/>
      <c r="D315" s="129" t="str">
        <f>IF(ISBLANK(E315),"",LARGE(D305:D314,1)+1)</f>
        <v/>
      </c>
      <c r="E315" s="130"/>
      <c r="F315" s="131"/>
      <c r="G315" s="170"/>
      <c r="H315" s="105"/>
      <c r="I315" s="132" t="str">
        <f>IF(1=1,IF(E315="","",I305),N("H16"))</f>
        <v/>
      </c>
      <c r="J315" s="133" t="str">
        <f>IF(1=1,IF(E315="","",J305),N("I16"))</f>
        <v/>
      </c>
      <c r="K315" s="134" t="str">
        <f>IF(1=1,IF(E315="","",K305),N("J16"))</f>
        <v/>
      </c>
      <c r="L315" s="135" t="str">
        <f>IF(1=1,IF(OR(J315="",O315="",NOT(ISNUMBER(J315)),NOT(ISNUMBER(O315)),J315=0),"",O315/J315),N("L16"))</f>
        <v/>
      </c>
      <c r="M315" s="136" t="str">
        <f>IF(1=1,IF(OR(L315="",NOT(ISNUMBER(F315))),"",F315*L315*IFERROR(INDEX(D384:D428,MATCH(AE315,B384:B428,0)),1)),N("M13"))</f>
        <v/>
      </c>
      <c r="N315" s="137" t="str">
        <f>IF(1=1,IF(F315="","",IF(G315="","",IFERROR(INDEX(E384:E428,MATCH(AE315,B384:B428,0)),G315&amp;""))),N("N6"))</f>
        <v/>
      </c>
      <c r="O315" s="138" t="str">
        <f>IF(1=1,IF(E315="","",O305),N("K16"))</f>
        <v/>
      </c>
      <c r="P315" s="139" t="str">
        <f>IF(1=1,IF(M315="","",IF(AND(ISNUMBER(M315),M315&lt;1,N315="kg"),MAX(1,ROUND(M315*1000,0)),IF(AND(ISNUMBER(M315),M315&lt;1,N315="L"),MAX(1,ROUND(M315*100,0)),ROUND(M315,3)))),N("O16"))</f>
        <v/>
      </c>
      <c r="Q315" s="140" t="str">
        <f>IF(1=1,IF(M315="","",IF(AND(ISNUMBER(M315),M315&lt;1,N315="kg"),"g",IF(AND(ISNUMBER(M315),M315&lt;1,N315="L"),"cl",N315))),N("P16"))</f>
        <v/>
      </c>
      <c r="R315" s="161" t="str">
        <f>IF(1=1,IF(E315="","",IF(F315="","A CONTROLER",IF(NOT(ISNUMBER(F315)),"TEXTE",IF(OR(L315="",L315&lt;=0),"COMMANDE PRINCIPALE INCOMPLETE",IF(G315="","UNITE MANQUANTE",IF(COUNTIF(B384:B428,AE315)=0,"UNITE A CONTROLER","OK")))))),N("Q9"))</f>
        <v/>
      </c>
      <c r="S315" s="105"/>
      <c r="T315" s="141">
        <f t="shared" si="19"/>
        <v>0</v>
      </c>
      <c r="U315" s="133" t="str">
        <f>IF(1=1,IF(E315="","",U305),N("S16"))</f>
        <v/>
      </c>
      <c r="V315" s="133" t="str">
        <f>IF(1=1,IF(E315="","",V305),N("T16"))</f>
        <v/>
      </c>
      <c r="W315" s="135" t="str">
        <f>IF(1=1,IF(OR(U315="",V315="",NOT(ISNUMBER(U315)),NOT(ISNUMBER(V315)),U315=0),"",V315/U315),N("U16"))</f>
        <v/>
      </c>
      <c r="X315" s="136" t="str">
        <f>IF(1=1,IF(OR(W315="",NOT(ISNUMBER(F315))),"",F315*W315*IFERROR(INDEX(D384:D428,MATCH(AE315,B384:B428,0)),1)),N("V7"))</f>
        <v/>
      </c>
      <c r="Y315" s="137" t="str">
        <f>IF(1=1,IF(F315="","",IF(G315="","",IFERROR(INDEX(E384:E428,MATCH(AE315,B384:B428,0)),G315&amp;""))),N("W6"))</f>
        <v/>
      </c>
      <c r="Z315" s="142" t="str">
        <f>IF(1=1,IF(X315="","",IF(AND(ISNUMBER(X315),X315&lt;1,Y315="kg"),MAX(1,ROUND(X315*1000,0)),IF(AND(ISNUMBER(X315),X315&lt;1,Y315="L"),MAX(1,ROUND(X315*100,0)),ROUND(X315,3)))),N("X16"))</f>
        <v/>
      </c>
      <c r="AA315" s="143" t="str">
        <f>IF(1=1,IF(X315="","",IF(AND(ISNUMBER(X315),X315&lt;1,Y315="kg"),"g",IF(AND(ISNUMBER(X315),X315&lt;1,Y315="L"),"cl",Y315))),N("Y16"))</f>
        <v/>
      </c>
      <c r="AB315" s="123" t="str">
        <f>IF(1=1,IF(E315="","",IF(F315="","A CONTROLER",IF(NOT(ISNUMBER(F315)),"TEXTE",IF(OR(W315="",W315&lt;=0),"COMMANDE COUVERTS INCOMPLETE",IF(G315="","UNITE MANQUANTE",IF(COUNTIF(B384:B428,AE315)=0,"UNITE A CONTROLER","OK")))))),N("Z6"))</f>
        <v/>
      </c>
      <c r="AD315" s="144" t="str">
        <f>IF(1=1,IF(E315="","",AD305),N("AB16"))</f>
        <v/>
      </c>
      <c r="AE315" s="125" t="str">
        <f>IF(1=1,IF(G315="","",UPPER(TRIM(SUBSTITUTE(SUBSTITUTE(G315&amp;"",CHAR(160)," ")," "," ")))),N("AC16"))</f>
        <v/>
      </c>
      <c r="AG315" s="5" t="s">
        <v>35</v>
      </c>
    </row>
    <row r="316" spans="1:33" ht="15.75" x14ac:dyDescent="0.25">
      <c r="A316" s="126" t="str">
        <f>IF(1=1,IF(E316="","",A305),N("A17"))</f>
        <v/>
      </c>
      <c r="B316" s="127" t="str">
        <f>IF(1=1,IF(E316="","",B305),N("B17"))</f>
        <v/>
      </c>
      <c r="C316" s="127"/>
      <c r="D316" s="129" t="str">
        <f>IF(ISBLANK(E316),"",LARGE(D305:D315,1)+1)</f>
        <v/>
      </c>
      <c r="E316" s="130"/>
      <c r="F316" s="131"/>
      <c r="G316" s="170"/>
      <c r="H316" s="105"/>
      <c r="I316" s="132" t="str">
        <f>IF(1=1,IF(E316="","",I305),N("H17"))</f>
        <v/>
      </c>
      <c r="J316" s="133" t="str">
        <f>IF(1=1,IF(E316="","",J305),N("I17"))</f>
        <v/>
      </c>
      <c r="K316" s="134" t="str">
        <f>IF(1=1,IF(E316="","",K305),N("J17"))</f>
        <v/>
      </c>
      <c r="L316" s="135" t="str">
        <f>IF(1=1,IF(OR(J316="",O316="",NOT(ISNUMBER(J316)),NOT(ISNUMBER(O316)),J316=0),"",O316/J316),N("L17"))</f>
        <v/>
      </c>
      <c r="M316" s="136" t="str">
        <f>IF(1=1,IF(OR(L316="",NOT(ISNUMBER(F316))),"",F316*L316*IFERROR(INDEX(D384:D428,MATCH(AE316,B384:B428,0)),1)),N("M13"))</f>
        <v/>
      </c>
      <c r="N316" s="137" t="str">
        <f>IF(1=1,IF(F316="","",IF(G316="","",IFERROR(INDEX(E384:E428,MATCH(AE316,B384:B428,0)),G316&amp;""))),N("N6"))</f>
        <v/>
      </c>
      <c r="O316" s="138" t="str">
        <f>IF(1=1,IF(E316="","",O305),N("K17"))</f>
        <v/>
      </c>
      <c r="P316" s="139" t="str">
        <f>IF(1=1,IF(M316="","",IF(AND(ISNUMBER(M316),M316&lt;1,N316="kg"),MAX(1,ROUND(M316*1000,0)),IF(AND(ISNUMBER(M316),M316&lt;1,N316="L"),MAX(1,ROUND(M316*100,0)),ROUND(M316,3)))),N("O17"))</f>
        <v/>
      </c>
      <c r="Q316" s="140" t="str">
        <f>IF(1=1,IF(M316="","",IF(AND(ISNUMBER(M316),M316&lt;1,N316="kg"),"g",IF(AND(ISNUMBER(M316),M316&lt;1,N316="L"),"cl",N316))),N("P17"))</f>
        <v/>
      </c>
      <c r="R316" s="161" t="str">
        <f>IF(1=1,IF(E316="","",IF(F316="","A CONTROLER",IF(NOT(ISNUMBER(F316)),"TEXTE",IF(OR(L316="",L316&lt;=0),"COMMANDE PRINCIPALE INCOMPLETE",IF(G316="","UNITE MANQUANTE",IF(COUNTIF(B384:B428,AE316)=0,"UNITE A CONTROLER","OK")))))),N("Q9"))</f>
        <v/>
      </c>
      <c r="S316" s="105"/>
      <c r="T316" s="141">
        <f t="shared" si="19"/>
        <v>0</v>
      </c>
      <c r="U316" s="133" t="str">
        <f>IF(1=1,IF(E316="","",U305),N("S17"))</f>
        <v/>
      </c>
      <c r="V316" s="133" t="str">
        <f>IF(1=1,IF(E316="","",V305),N("T17"))</f>
        <v/>
      </c>
      <c r="W316" s="135" t="str">
        <f>IF(1=1,IF(OR(U316="",V316="",NOT(ISNUMBER(U316)),NOT(ISNUMBER(V316)),U316=0),"",V316/U316),N("U17"))</f>
        <v/>
      </c>
      <c r="X316" s="136" t="str">
        <f>IF(1=1,IF(OR(W316="",NOT(ISNUMBER(F316))),"",F316*W316*IFERROR(INDEX(D384:D428,MATCH(AE316,B384:B428,0)),1)),N("V7"))</f>
        <v/>
      </c>
      <c r="Y316" s="137" t="str">
        <f>IF(1=1,IF(F316="","",IF(G316="","",IFERROR(INDEX(E384:E428,MATCH(AE316,B384:B428,0)),G316&amp;""))),N("W6"))</f>
        <v/>
      </c>
      <c r="Z316" s="142" t="str">
        <f>IF(1=1,IF(X316="","",IF(AND(ISNUMBER(X316),X316&lt;1,Y316="kg"),MAX(1,ROUND(X316*1000,0)),IF(AND(ISNUMBER(X316),X316&lt;1,Y316="L"),MAX(1,ROUND(X316*100,0)),ROUND(X316,3)))),N("X17"))</f>
        <v/>
      </c>
      <c r="AA316" s="143" t="str">
        <f>IF(1=1,IF(X316="","",IF(AND(ISNUMBER(X316),X316&lt;1,Y316="kg"),"g",IF(AND(ISNUMBER(X316),X316&lt;1,Y316="L"),"cl",Y316))),N("Y17"))</f>
        <v/>
      </c>
      <c r="AB316" s="123" t="str">
        <f>IF(1=1,IF(E316="","",IF(F316="","A CONTROLER",IF(NOT(ISNUMBER(F316)),"TEXTE",IF(OR(W316="",W316&lt;=0),"COMMANDE COUVERTS INCOMPLETE",IF(G316="","UNITE MANQUANTE",IF(COUNTIF(B384:B428,AE316)=0,"UNITE A CONTROLER","OK")))))),N("Z6"))</f>
        <v/>
      </c>
      <c r="AD316" s="144" t="str">
        <f>IF(1=1,IF(E316="","",AD305),N("AB17"))</f>
        <v/>
      </c>
      <c r="AE316" s="125" t="str">
        <f>IF(1=1,IF(G316="","",UPPER(TRIM(SUBSTITUTE(SUBSTITUTE(G316&amp;"",CHAR(160)," ")," "," ")))),N("AC17"))</f>
        <v/>
      </c>
      <c r="AG316" s="5" t="s">
        <v>225</v>
      </c>
    </row>
    <row r="317" spans="1:33" ht="15.75" x14ac:dyDescent="0.25">
      <c r="A317" s="126" t="str">
        <f>IF(1=1,IF(E317="","",A305),N("A18"))</f>
        <v/>
      </c>
      <c r="B317" s="127" t="str">
        <f>IF(1=1,IF(E317="","",B305),N("B18"))</f>
        <v/>
      </c>
      <c r="C317" s="127"/>
      <c r="D317" s="129" t="str">
        <f>IF(ISBLANK(E317),"",LARGE(D305:D316,1)+1)</f>
        <v/>
      </c>
      <c r="E317" s="130"/>
      <c r="F317" s="131"/>
      <c r="G317" s="170"/>
      <c r="H317" s="105"/>
      <c r="I317" s="132" t="str">
        <f>IF(1=1,IF(E317="","",I305),N("H18"))</f>
        <v/>
      </c>
      <c r="J317" s="133" t="str">
        <f>IF(1=1,IF(E317="","",J305),N("I18"))</f>
        <v/>
      </c>
      <c r="K317" s="134" t="str">
        <f>IF(1=1,IF(E317="","",K305),N("J18"))</f>
        <v/>
      </c>
      <c r="L317" s="135" t="str">
        <f>IF(1=1,IF(OR(J317="",O317="",NOT(ISNUMBER(J317)),NOT(ISNUMBER(O317)),J317=0),"",O317/J317),N("L18"))</f>
        <v/>
      </c>
      <c r="M317" s="136" t="str">
        <f>IF(1=1,IF(OR(L317="",NOT(ISNUMBER(F317))),"",F317*L317*IFERROR(INDEX(D384:D428,MATCH(AE317,B384:B428,0)),1)),N("M13"))</f>
        <v/>
      </c>
      <c r="N317" s="137" t="str">
        <f>IF(1=1,IF(F317="","",IF(G317="","",IFERROR(INDEX(E384:E428,MATCH(AE317,B384:B428,0)),G317&amp;""))),N("N6"))</f>
        <v/>
      </c>
      <c r="O317" s="138" t="str">
        <f>IF(1=1,IF(E317="","",O305),N("K18"))</f>
        <v/>
      </c>
      <c r="P317" s="139" t="str">
        <f>IF(1=1,IF(M317="","",IF(AND(ISNUMBER(M317),M317&lt;1,N317="kg"),MAX(1,ROUND(M317*1000,0)),IF(AND(ISNUMBER(M317),M317&lt;1,N317="L"),MAX(1,ROUND(M317*100,0)),ROUND(M317,3)))),N("O18"))</f>
        <v/>
      </c>
      <c r="Q317" s="140" t="str">
        <f>IF(1=1,IF(M317="","",IF(AND(ISNUMBER(M317),M317&lt;1,N317="kg"),"g",IF(AND(ISNUMBER(M317),M317&lt;1,N317="L"),"cl",N317))),N("P18"))</f>
        <v/>
      </c>
      <c r="R317" s="161" t="str">
        <f>IF(1=1,IF(E317="","",IF(F317="","A CONTROLER",IF(NOT(ISNUMBER(F317)),"TEXTE",IF(OR(L317="",L317&lt;=0),"COMMANDE PRINCIPALE INCOMPLETE",IF(G317="","UNITE MANQUANTE",IF(COUNTIF(B384:B428,AE317)=0,"UNITE A CONTROLER","OK")))))),N("Q9"))</f>
        <v/>
      </c>
      <c r="S317" s="105"/>
      <c r="T317" s="141">
        <f t="shared" si="19"/>
        <v>0</v>
      </c>
      <c r="U317" s="133" t="str">
        <f>IF(1=1,IF(E317="","",U305),N("S18"))</f>
        <v/>
      </c>
      <c r="V317" s="133" t="str">
        <f>IF(1=1,IF(E317="","",V305),N("T18"))</f>
        <v/>
      </c>
      <c r="W317" s="135" t="str">
        <f>IF(1=1,IF(OR(U317="",V317="",NOT(ISNUMBER(U317)),NOT(ISNUMBER(V317)),U317=0),"",V317/U317),N("U18"))</f>
        <v/>
      </c>
      <c r="X317" s="136" t="str">
        <f>IF(1=1,IF(OR(W317="",NOT(ISNUMBER(F317))),"",F317*W317*IFERROR(INDEX(D384:D428,MATCH(AE317,B384:B428,0)),1)),N("V7"))</f>
        <v/>
      </c>
      <c r="Y317" s="137" t="str">
        <f>IF(1=1,IF(F317="","",IF(G317="","",IFERROR(INDEX(E384:E428,MATCH(AE317,B384:B428,0)),G317&amp;""))),N("W6"))</f>
        <v/>
      </c>
      <c r="Z317" s="142" t="str">
        <f>IF(1=1,IF(X317="","",IF(AND(ISNUMBER(X317),X317&lt;1,Y317="kg"),MAX(1,ROUND(X317*1000,0)),IF(AND(ISNUMBER(X317),X317&lt;1,Y317="L"),MAX(1,ROUND(X317*100,0)),ROUND(X317,3)))),N("X18"))</f>
        <v/>
      </c>
      <c r="AA317" s="143" t="str">
        <f>IF(1=1,IF(X317="","",IF(AND(ISNUMBER(X317),X317&lt;1,Y317="kg"),"g",IF(AND(ISNUMBER(X317),X317&lt;1,Y317="L"),"cl",Y317))),N("Y18"))</f>
        <v/>
      </c>
      <c r="AB317" s="123" t="str">
        <f>IF(1=1,IF(E317="","",IF(F317="","A CONTROLER",IF(NOT(ISNUMBER(F317)),"TEXTE",IF(OR(W317="",W317&lt;=0),"COMMANDE COUVERTS INCOMPLETE",IF(G317="","UNITE MANQUANTE",IF(COUNTIF(B384:B428,AE317)=0,"UNITE A CONTROLER","OK")))))),N("Z6"))</f>
        <v/>
      </c>
      <c r="AD317" s="144" t="str">
        <f>IF(1=1,IF(E317="","",AD305),N("AB18"))</f>
        <v/>
      </c>
      <c r="AE317" s="125" t="str">
        <f>IF(1=1,IF(G317="","",UPPER(TRIM(SUBSTITUTE(SUBSTITUTE(G317&amp;"",CHAR(160)," ")," "," ")))),N("AC18"))</f>
        <v/>
      </c>
      <c r="AG317" s="5" t="s">
        <v>36</v>
      </c>
    </row>
    <row r="318" spans="1:33" ht="15.75" x14ac:dyDescent="0.25">
      <c r="A318" s="126" t="str">
        <f>IF(1=1,IF(E318="","",A305),N("A19"))</f>
        <v/>
      </c>
      <c r="B318" s="127" t="str">
        <f>IF(1=1,IF(E318="","",B305),N("B19"))</f>
        <v/>
      </c>
      <c r="C318" s="127"/>
      <c r="D318" s="129" t="str">
        <f>IF(ISBLANK(E318),"",LARGE(D305:D317,1)+1)</f>
        <v/>
      </c>
      <c r="E318" s="130"/>
      <c r="F318" s="131"/>
      <c r="G318" s="170"/>
      <c r="H318" s="105"/>
      <c r="I318" s="132" t="str">
        <f>IF(1=1,IF(E318="","",I305),N("H19"))</f>
        <v/>
      </c>
      <c r="J318" s="133" t="str">
        <f>IF(1=1,IF(E318="","",J305),N("I19"))</f>
        <v/>
      </c>
      <c r="K318" s="134" t="str">
        <f>IF(1=1,IF(E318="","",K305),N("J19"))</f>
        <v/>
      </c>
      <c r="L318" s="135" t="str">
        <f>IF(1=1,IF(OR(J318="",O318="",NOT(ISNUMBER(J318)),NOT(ISNUMBER(O318)),J318=0),"",O318/J318),N("L19"))</f>
        <v/>
      </c>
      <c r="M318" s="136" t="str">
        <f>IF(1=1,IF(OR(L318="",NOT(ISNUMBER(F318))),"",F318*L318*IFERROR(INDEX(D384:D428,MATCH(AE318,B384:B428,0)),1)),N("M13"))</f>
        <v/>
      </c>
      <c r="N318" s="137" t="str">
        <f>IF(1=1,IF(F318="","",IF(G318="","",IFERROR(INDEX(E384:E428,MATCH(AE318,B384:B428,0)),G318&amp;""))),N("N6"))</f>
        <v/>
      </c>
      <c r="O318" s="138" t="str">
        <f>IF(1=1,IF(E318="","",O305),N("K19"))</f>
        <v/>
      </c>
      <c r="P318" s="139" t="str">
        <f>IF(1=1,IF(M318="","",IF(AND(ISNUMBER(M318),M318&lt;1,N318="kg"),MAX(1,ROUND(M318*1000,0)),IF(AND(ISNUMBER(M318),M318&lt;1,N318="L"),MAX(1,ROUND(M318*100,0)),ROUND(M318,3)))),N("O19"))</f>
        <v/>
      </c>
      <c r="Q318" s="140" t="str">
        <f>IF(1=1,IF(M318="","",IF(AND(ISNUMBER(M318),M318&lt;1,N318="kg"),"g",IF(AND(ISNUMBER(M318),M318&lt;1,N318="L"),"cl",N318))),N("P19"))</f>
        <v/>
      </c>
      <c r="R318" s="161" t="str">
        <f>IF(1=1,IF(E318="","",IF(F318="","A CONTROLER",IF(NOT(ISNUMBER(F318)),"TEXTE",IF(OR(L318="",L318&lt;=0),"COMMANDE PRINCIPALE INCOMPLETE",IF(G318="","UNITE MANQUANTE",IF(COUNTIF(B384:B428,AE318)=0,"UNITE A CONTROLER","OK")))))),N("Q9"))</f>
        <v/>
      </c>
      <c r="S318" s="105"/>
      <c r="T318" s="141">
        <f t="shared" si="19"/>
        <v>0</v>
      </c>
      <c r="U318" s="133" t="str">
        <f>IF(1=1,IF(E318="","",U305),N("S19"))</f>
        <v/>
      </c>
      <c r="V318" s="133" t="str">
        <f>IF(1=1,IF(E318="","",V305),N("T19"))</f>
        <v/>
      </c>
      <c r="W318" s="135" t="str">
        <f>IF(1=1,IF(OR(U318="",V318="",NOT(ISNUMBER(U318)),NOT(ISNUMBER(V318)),U318=0),"",V318/U318),N("U19"))</f>
        <v/>
      </c>
      <c r="X318" s="136" t="str">
        <f>IF(1=1,IF(OR(W318="",NOT(ISNUMBER(F318))),"",F318*W318*IFERROR(INDEX(D384:D428,MATCH(AE318,B384:B428,0)),1)),N("V7"))</f>
        <v/>
      </c>
      <c r="Y318" s="137" t="str">
        <f>IF(1=1,IF(F318="","",IF(G318="","",IFERROR(INDEX(E384:E428,MATCH(AE318,B384:B428,0)),G318&amp;""))),N("W6"))</f>
        <v/>
      </c>
      <c r="Z318" s="142" t="str">
        <f>IF(1=1,IF(X318="","",IF(AND(ISNUMBER(X318),X318&lt;1,Y318="kg"),MAX(1,ROUND(X318*1000,0)),IF(AND(ISNUMBER(X318),X318&lt;1,Y318="L"),MAX(1,ROUND(X318*100,0)),ROUND(X318,3)))),N("X19"))</f>
        <v/>
      </c>
      <c r="AA318" s="143" t="str">
        <f>IF(1=1,IF(X318="","",IF(AND(ISNUMBER(X318),X318&lt;1,Y318="kg"),"g",IF(AND(ISNUMBER(X318),X318&lt;1,Y318="L"),"cl",Y318))),N("Y19"))</f>
        <v/>
      </c>
      <c r="AB318" s="123" t="str">
        <f>IF(1=1,IF(E318="","",IF(F318="","A CONTROLER",IF(NOT(ISNUMBER(F318)),"TEXTE",IF(OR(W318="",W318&lt;=0),"COMMANDE COUVERTS INCOMPLETE",IF(G318="","UNITE MANQUANTE",IF(COUNTIF(B384:B428,AE318)=0,"UNITE A CONTROLER","OK")))))),N("Z6"))</f>
        <v/>
      </c>
      <c r="AD318" s="144" t="str">
        <f>IF(1=1,IF(E318="","",AD305),N("AB19"))</f>
        <v/>
      </c>
      <c r="AE318" s="125" t="str">
        <f>IF(1=1,IF(G318="","",UPPER(TRIM(SUBSTITUTE(SUBSTITUTE(G318&amp;"",CHAR(160)," ")," "," ")))),N("AC19"))</f>
        <v/>
      </c>
      <c r="AG318" s="5" t="s">
        <v>37</v>
      </c>
    </row>
    <row r="319" spans="1:33" ht="15.75" x14ac:dyDescent="0.25">
      <c r="A319" s="126" t="str">
        <f>IF(1=1,IF(E319="","",A305),N("A20"))</f>
        <v/>
      </c>
      <c r="B319" s="127" t="str">
        <f>IF(1=1,IF(E319="","",B305),N("B20"))</f>
        <v/>
      </c>
      <c r="C319" s="127"/>
      <c r="D319" s="129" t="str">
        <f>IF(ISBLANK(E319),"",LARGE(D305:D318,1)+1)</f>
        <v/>
      </c>
      <c r="E319" s="130"/>
      <c r="F319" s="131"/>
      <c r="G319" s="170"/>
      <c r="H319" s="105"/>
      <c r="I319" s="132" t="str">
        <f>IF(1=1,IF(E319="","",I305),N("H20"))</f>
        <v/>
      </c>
      <c r="J319" s="133" t="str">
        <f>IF(1=1,IF(E319="","",J305),N("I20"))</f>
        <v/>
      </c>
      <c r="K319" s="134" t="str">
        <f>IF(1=1,IF(E319="","",K305),N("J20"))</f>
        <v/>
      </c>
      <c r="L319" s="135" t="str">
        <f>IF(1=1,IF(OR(J319="",O319="",NOT(ISNUMBER(J319)),NOT(ISNUMBER(O319)),J319=0),"",O319/J319),N("L20"))</f>
        <v/>
      </c>
      <c r="M319" s="136" t="str">
        <f>IF(1=1,IF(OR(L319="",NOT(ISNUMBER(F319))),"",F319*L319*IFERROR(INDEX(D384:D428,MATCH(AE319,B384:B428,0)),1)),N("M13"))</f>
        <v/>
      </c>
      <c r="N319" s="137" t="str">
        <f>IF(1=1,IF(F319="","",IF(G319="","",IFERROR(INDEX(E384:E428,MATCH(AE319,B384:B428,0)),G319&amp;""))),N("N6"))</f>
        <v/>
      </c>
      <c r="O319" s="138" t="str">
        <f>IF(1=1,IF(E319="","",O305),N("K20"))</f>
        <v/>
      </c>
      <c r="P319" s="139" t="str">
        <f>IF(1=1,IF(M319="","",IF(AND(ISNUMBER(M319),M319&lt;1,N319="kg"),MAX(1,ROUND(M319*1000,0)),IF(AND(ISNUMBER(M319),M319&lt;1,N319="L"),MAX(1,ROUND(M319*100,0)),ROUND(M319,3)))),N("O20"))</f>
        <v/>
      </c>
      <c r="Q319" s="140" t="str">
        <f>IF(1=1,IF(M319="","",IF(AND(ISNUMBER(M319),M319&lt;1,N319="kg"),"g",IF(AND(ISNUMBER(M319),M319&lt;1,N319="L"),"cl",N319))),N("P20"))</f>
        <v/>
      </c>
      <c r="R319" s="161" t="str">
        <f>IF(1=1,IF(E319="","",IF(F319="","A CONTROLER",IF(NOT(ISNUMBER(F319)),"TEXTE",IF(OR(L319="",L319&lt;=0),"COMMANDE PRINCIPALE INCOMPLETE",IF(G319="","UNITE MANQUANTE",IF(COUNTIF(B384:B428,AE319)=0,"UNITE A CONTROLER","OK")))))),N("Q9"))</f>
        <v/>
      </c>
      <c r="S319" s="105"/>
      <c r="T319" s="141">
        <f t="shared" si="19"/>
        <v>0</v>
      </c>
      <c r="U319" s="133" t="str">
        <f>IF(1=1,IF(E319="","",U305),N("S20"))</f>
        <v/>
      </c>
      <c r="V319" s="133" t="str">
        <f>IF(1=1,IF(E319="","",V305),N("T20"))</f>
        <v/>
      </c>
      <c r="W319" s="135" t="str">
        <f>IF(1=1,IF(OR(U319="",V319="",NOT(ISNUMBER(U319)),NOT(ISNUMBER(V319)),U319=0),"",V319/U319),N("U20"))</f>
        <v/>
      </c>
      <c r="X319" s="136" t="str">
        <f>IF(1=1,IF(OR(W319="",NOT(ISNUMBER(F319))),"",F319*W319*IFERROR(INDEX(D384:D428,MATCH(AE319,B384:B428,0)),1)),N("V7"))</f>
        <v/>
      </c>
      <c r="Y319" s="137" t="str">
        <f>IF(1=1,IF(F319="","",IF(G319="","",IFERROR(INDEX(E384:E428,MATCH(AE319,B384:B428,0)),G319&amp;""))),N("W6"))</f>
        <v/>
      </c>
      <c r="Z319" s="142" t="str">
        <f>IF(1=1,IF(X319="","",IF(AND(ISNUMBER(X319),X319&lt;1,Y319="kg"),MAX(1,ROUND(X319*1000,0)),IF(AND(ISNUMBER(X319),X319&lt;1,Y319="L"),MAX(1,ROUND(X319*100,0)),ROUND(X319,3)))),N("X20"))</f>
        <v/>
      </c>
      <c r="AA319" s="143" t="str">
        <f>IF(1=1,IF(X319="","",IF(AND(ISNUMBER(X319),X319&lt;1,Y319="kg"),"g",IF(AND(ISNUMBER(X319),X319&lt;1,Y319="L"),"cl",Y319))),N("Y20"))</f>
        <v/>
      </c>
      <c r="AB319" s="123" t="str">
        <f>IF(1=1,IF(E319="","",IF(F319="","A CONTROLER",IF(NOT(ISNUMBER(F319)),"TEXTE",IF(OR(W319="",W319&lt;=0),"COMMANDE COUVERTS INCOMPLETE",IF(G319="","UNITE MANQUANTE",IF(COUNTIF(B384:B428,AE319)=0,"UNITE A CONTROLER","OK")))))),N("Z6"))</f>
        <v/>
      </c>
      <c r="AD319" s="144" t="str">
        <f>IF(1=1,IF(E319="","",AD305),N("AB20"))</f>
        <v/>
      </c>
      <c r="AE319" s="125" t="str">
        <f>IF(1=1,IF(G319="","",UPPER(TRIM(SUBSTITUTE(SUBSTITUTE(G319&amp;"",CHAR(160)," ")," "," ")))),N("AC20"))</f>
        <v/>
      </c>
      <c r="AG319" s="4" t="s">
        <v>38</v>
      </c>
    </row>
    <row r="320" spans="1:33" ht="15.75" x14ac:dyDescent="0.25">
      <c r="A320" s="126" t="str">
        <f>IF(1=1,IF(E320="","",A305),N("A21"))</f>
        <v/>
      </c>
      <c r="B320" s="127" t="str">
        <f>IF(1=1,IF(E320="","",B305),N("B21"))</f>
        <v/>
      </c>
      <c r="C320" s="127"/>
      <c r="D320" s="129" t="str">
        <f>IF(ISBLANK(E320),"",LARGE(D305:D319,1)+1)</f>
        <v/>
      </c>
      <c r="E320" s="130"/>
      <c r="F320" s="131"/>
      <c r="G320" s="170"/>
      <c r="H320" s="105"/>
      <c r="I320" s="132" t="str">
        <f>IF(1=1,IF(E320="","",I305),N("H21"))</f>
        <v/>
      </c>
      <c r="J320" s="133" t="str">
        <f>IF(1=1,IF(E320="","",J305),N("I21"))</f>
        <v/>
      </c>
      <c r="K320" s="134" t="str">
        <f>IF(1=1,IF(E320="","",K305),N("J21"))</f>
        <v/>
      </c>
      <c r="L320" s="135" t="str">
        <f>IF(1=1,IF(OR(J320="",O320="",NOT(ISNUMBER(J320)),NOT(ISNUMBER(O320)),J320=0),"",O320/J320),N("L21"))</f>
        <v/>
      </c>
      <c r="M320" s="136" t="str">
        <f>IF(1=1,IF(OR(L320="",NOT(ISNUMBER(F320))),"",F320*L320*IFERROR(INDEX(D384:D428,MATCH(AE320,B384:B428,0)),1)),N("M13"))</f>
        <v/>
      </c>
      <c r="N320" s="137" t="str">
        <f>IF(1=1,IF(F320="","",IF(G320="","",IFERROR(INDEX(E384:E428,MATCH(AE320,B384:B428,0)),G320&amp;""))),N("N6"))</f>
        <v/>
      </c>
      <c r="O320" s="138" t="str">
        <f>IF(1=1,IF(E320="","",O305),N("K21"))</f>
        <v/>
      </c>
      <c r="P320" s="139" t="str">
        <f>IF(1=1,IF(M320="","",IF(AND(ISNUMBER(M320),M320&lt;1,N320="kg"),MAX(1,ROUND(M320*1000,0)),IF(AND(ISNUMBER(M320),M320&lt;1,N320="L"),MAX(1,ROUND(M320*100,0)),ROUND(M320,3)))),N("O21"))</f>
        <v/>
      </c>
      <c r="Q320" s="140" t="str">
        <f>IF(1=1,IF(M320="","",IF(AND(ISNUMBER(M320),M320&lt;1,N320="kg"),"g",IF(AND(ISNUMBER(M320),M320&lt;1,N320="L"),"cl",N320))),N("P21"))</f>
        <v/>
      </c>
      <c r="R320" s="161" t="str">
        <f>IF(1=1,IF(E320="","",IF(F320="","A CONTROLER",IF(NOT(ISNUMBER(F320)),"TEXTE",IF(OR(L320="",L320&lt;=0),"COMMANDE PRINCIPALE INCOMPLETE",IF(G320="","UNITE MANQUANTE",IF(COUNTIF(B384:B428,AE320)=0,"UNITE A CONTROLER","OK")))))),N("Q9"))</f>
        <v/>
      </c>
      <c r="S320" s="105"/>
      <c r="T320" s="141">
        <f t="shared" si="19"/>
        <v>0</v>
      </c>
      <c r="U320" s="133" t="str">
        <f>IF(1=1,IF(E320="","",U305),N("S21"))</f>
        <v/>
      </c>
      <c r="V320" s="133" t="str">
        <f>IF(1=1,IF(E320="","",V305),N("T21"))</f>
        <v/>
      </c>
      <c r="W320" s="135" t="str">
        <f>IF(1=1,IF(OR(U320="",V320="",NOT(ISNUMBER(U320)),NOT(ISNUMBER(V320)),U320=0),"",V320/U320),N("U21"))</f>
        <v/>
      </c>
      <c r="X320" s="136" t="str">
        <f>IF(1=1,IF(OR(W320="",NOT(ISNUMBER(F320))),"",F320*W320*IFERROR(INDEX(D384:D428,MATCH(AE320,B384:B428,0)),1)),N("V7"))</f>
        <v/>
      </c>
      <c r="Y320" s="137" t="str">
        <f>IF(1=1,IF(F320="","",IF(G320="","",IFERROR(INDEX(E384:E428,MATCH(AE320,B384:B428,0)),G320&amp;""))),N("W6"))</f>
        <v/>
      </c>
      <c r="Z320" s="142" t="str">
        <f>IF(1=1,IF(X320="","",IF(AND(ISNUMBER(X320),X320&lt;1,Y320="kg"),MAX(1,ROUND(X320*1000,0)),IF(AND(ISNUMBER(X320),X320&lt;1,Y320="L"),MAX(1,ROUND(X320*100,0)),ROUND(X320,3)))),N("X21"))</f>
        <v/>
      </c>
      <c r="AA320" s="143" t="str">
        <f>IF(1=1,IF(X320="","",IF(AND(ISNUMBER(X320),X320&lt;1,Y320="kg"),"g",IF(AND(ISNUMBER(X320),X320&lt;1,Y320="L"),"cl",Y320))),N("Y21"))</f>
        <v/>
      </c>
      <c r="AB320" s="123" t="str">
        <f>IF(1=1,IF(E320="","",IF(F320="","A CONTROLER",IF(NOT(ISNUMBER(F320)),"TEXTE",IF(OR(W320="",W320&lt;=0),"COMMANDE COUVERTS INCOMPLETE",IF(G320="","UNITE MANQUANTE",IF(COUNTIF(B384:B428,AE320)=0,"UNITE A CONTROLER","OK")))))),N("Z6"))</f>
        <v/>
      </c>
      <c r="AD320" s="144" t="str">
        <f>IF(1=1,IF(E320="","",AD305),N("AB21"))</f>
        <v/>
      </c>
      <c r="AE320" s="125" t="str">
        <f>IF(1=1,IF(G320="","",UPPER(TRIM(SUBSTITUTE(SUBSTITUTE(G320&amp;"",CHAR(160)," ")," "," ")))),N("AC21"))</f>
        <v/>
      </c>
      <c r="AG320" s="4" t="s">
        <v>39</v>
      </c>
    </row>
    <row r="321" spans="1:33" ht="15.75" x14ac:dyDescent="0.25">
      <c r="A321" s="126" t="str">
        <f>IF(1=1,IF(E321="","",A305),N("A22"))</f>
        <v/>
      </c>
      <c r="B321" s="127" t="str">
        <f>IF(1=1,IF(E321="","",B305),N("B22"))</f>
        <v/>
      </c>
      <c r="C321" s="127"/>
      <c r="D321" s="129" t="str">
        <f>IF(ISBLANK(E321),"",LARGE(D305:D320,1)+1)</f>
        <v/>
      </c>
      <c r="E321" s="130"/>
      <c r="F321" s="131"/>
      <c r="G321" s="170"/>
      <c r="H321" s="105"/>
      <c r="I321" s="132" t="str">
        <f>IF(1=1,IF(E321="","",I305),N("H22"))</f>
        <v/>
      </c>
      <c r="J321" s="133" t="str">
        <f>IF(1=1,IF(E321="","",J305),N("I22"))</f>
        <v/>
      </c>
      <c r="K321" s="134" t="str">
        <f>IF(1=1,IF(E321="","",K305),N("J22"))</f>
        <v/>
      </c>
      <c r="L321" s="135" t="str">
        <f>IF(1=1,IF(OR(J321="",O321="",NOT(ISNUMBER(J321)),NOT(ISNUMBER(O321)),J321=0),"",O321/J321),N("L22"))</f>
        <v/>
      </c>
      <c r="M321" s="136" t="str">
        <f>IF(1=1,IF(OR(L321="",NOT(ISNUMBER(F321))),"",F321*L321*IFERROR(INDEX(D384:D428,MATCH(AE321,B384:B428,0)),1)),N("M13"))</f>
        <v/>
      </c>
      <c r="N321" s="137" t="str">
        <f>IF(1=1,IF(F321="","",IF(G321="","",IFERROR(INDEX(E384:E428,MATCH(AE321,B384:B428,0)),G321&amp;""))),N("N6"))</f>
        <v/>
      </c>
      <c r="O321" s="138" t="str">
        <f>IF(1=1,IF(E321="","",O305),N("K22"))</f>
        <v/>
      </c>
      <c r="P321" s="139" t="str">
        <f>IF(1=1,IF(M321="","",IF(AND(ISNUMBER(M321),M321&lt;1,N321="kg"),MAX(1,ROUND(M321*1000,0)),IF(AND(ISNUMBER(M321),M321&lt;1,N321="L"),MAX(1,ROUND(M321*100,0)),ROUND(M321,3)))),N("O22"))</f>
        <v/>
      </c>
      <c r="Q321" s="140" t="str">
        <f>IF(1=1,IF(M321="","",IF(AND(ISNUMBER(M321),M321&lt;1,N321="kg"),"g",IF(AND(ISNUMBER(M321),M321&lt;1,N321="L"),"cl",N321))),N("P22"))</f>
        <v/>
      </c>
      <c r="R321" s="161" t="str">
        <f>IF(1=1,IF(E321="","",IF(F321="","A CONTROLER",IF(NOT(ISNUMBER(F321)),"TEXTE",IF(OR(L321="",L321&lt;=0),"COMMANDE PRINCIPALE INCOMPLETE",IF(G321="","UNITE MANQUANTE",IF(COUNTIF(B384:B428,AE321)=0,"UNITE A CONTROLER","OK")))))),N("Q9"))</f>
        <v/>
      </c>
      <c r="S321" s="105"/>
      <c r="T321" s="141">
        <f t="shared" si="19"/>
        <v>0</v>
      </c>
      <c r="U321" s="133" t="str">
        <f>IF(1=1,IF(E321="","",U305),N("S22"))</f>
        <v/>
      </c>
      <c r="V321" s="133" t="str">
        <f>IF(1=1,IF(E321="","",V305),N("T22"))</f>
        <v/>
      </c>
      <c r="W321" s="135" t="str">
        <f>IF(1=1,IF(OR(U321="",V321="",NOT(ISNUMBER(U321)),NOT(ISNUMBER(V321)),U321=0),"",V321/U321),N("U22"))</f>
        <v/>
      </c>
      <c r="X321" s="136" t="str">
        <f>IF(1=1,IF(OR(W321="",NOT(ISNUMBER(F321))),"",F321*W321*IFERROR(INDEX(D384:D428,MATCH(AE321,B384:B428,0)),1)),N("V7"))</f>
        <v/>
      </c>
      <c r="Y321" s="137" t="str">
        <f>IF(1=1,IF(F321="","",IF(G321="","",IFERROR(INDEX(E384:E428,MATCH(AE321,B384:B428,0)),G321&amp;""))),N("W6"))</f>
        <v/>
      </c>
      <c r="Z321" s="142" t="str">
        <f>IF(1=1,IF(X321="","",IF(AND(ISNUMBER(X321),X321&lt;1,Y321="kg"),MAX(1,ROUND(X321*1000,0)),IF(AND(ISNUMBER(X321),X321&lt;1,Y321="L"),MAX(1,ROUND(X321*100,0)),ROUND(X321,3)))),N("X22"))</f>
        <v/>
      </c>
      <c r="AA321" s="143" t="str">
        <f>IF(1=1,IF(X321="","",IF(AND(ISNUMBER(X321),X321&lt;1,Y321="kg"),"g",IF(AND(ISNUMBER(X321),X321&lt;1,Y321="L"),"cl",Y321))),N("Y22"))</f>
        <v/>
      </c>
      <c r="AB321" s="123" t="str">
        <f>IF(1=1,IF(E321="","",IF(F321="","A CONTROLER",IF(NOT(ISNUMBER(F321)),"TEXTE",IF(OR(W321="",W321&lt;=0),"COMMANDE COUVERTS INCOMPLETE",IF(G321="","UNITE MANQUANTE",IF(COUNTIF(B384:B428,AE321)=0,"UNITE A CONTROLER","OK")))))),N("Z6"))</f>
        <v/>
      </c>
      <c r="AD321" s="144" t="str">
        <f>IF(1=1,IF(E321="","",AD305),N("AB22"))</f>
        <v/>
      </c>
      <c r="AE321" s="125" t="str">
        <f>IF(1=1,IF(G321="","",UPPER(TRIM(SUBSTITUTE(SUBSTITUTE(G321&amp;"",CHAR(160)," ")," "," ")))),N("AC22"))</f>
        <v/>
      </c>
      <c r="AG321" s="4" t="s">
        <v>40</v>
      </c>
    </row>
    <row r="322" spans="1:33" ht="15.75" x14ac:dyDescent="0.25">
      <c r="A322" s="126" t="str">
        <f>IF(1=1,IF(E322="","",A305),N("A23"))</f>
        <v/>
      </c>
      <c r="B322" s="127" t="str">
        <f>IF(1=1,IF(E322="","",B305),N("B23"))</f>
        <v/>
      </c>
      <c r="C322" s="127"/>
      <c r="D322" s="129" t="str">
        <f>IF(ISBLANK(E322),"",LARGE(D305:D321,1)+1)</f>
        <v/>
      </c>
      <c r="E322" s="130"/>
      <c r="F322" s="131"/>
      <c r="G322" s="170"/>
      <c r="H322" s="105"/>
      <c r="I322" s="132" t="str">
        <f>IF(1=1,IF(E322="","",I305),N("H23"))</f>
        <v/>
      </c>
      <c r="J322" s="133" t="str">
        <f>IF(1=1,IF(E322="","",J305),N("I23"))</f>
        <v/>
      </c>
      <c r="K322" s="134" t="str">
        <f>IF(1=1,IF(E322="","",K305),N("J23"))</f>
        <v/>
      </c>
      <c r="L322" s="135" t="str">
        <f>IF(1=1,IF(OR(J322="",O322="",NOT(ISNUMBER(J322)),NOT(ISNUMBER(O322)),J322=0),"",O322/J322),N("L23"))</f>
        <v/>
      </c>
      <c r="M322" s="136" t="str">
        <f>IF(1=1,IF(OR(L322="",NOT(ISNUMBER(F322))),"",F322*L322*IFERROR(INDEX(D384:D428,MATCH(AE322,B384:B428,0)),1)),N("M13"))</f>
        <v/>
      </c>
      <c r="N322" s="137" t="str">
        <f>IF(1=1,IF(F322="","",IF(G322="","",IFERROR(INDEX(E384:E428,MATCH(AE322,B384:B428,0)),G322&amp;""))),N("N6"))</f>
        <v/>
      </c>
      <c r="O322" s="138" t="str">
        <f>IF(1=1,IF(E322="","",O305),N("K23"))</f>
        <v/>
      </c>
      <c r="P322" s="139" t="str">
        <f>IF(1=1,IF(M322="","",IF(AND(ISNUMBER(M322),M322&lt;1,N322="kg"),MAX(1,ROUND(M322*1000,0)),IF(AND(ISNUMBER(M322),M322&lt;1,N322="L"),MAX(1,ROUND(M322*100,0)),ROUND(M322,3)))),N("O23"))</f>
        <v/>
      </c>
      <c r="Q322" s="140" t="str">
        <f>IF(1=1,IF(M322="","",IF(AND(ISNUMBER(M322),M322&lt;1,N322="kg"),"g",IF(AND(ISNUMBER(M322),M322&lt;1,N322="L"),"cl",N322))),N("P23"))</f>
        <v/>
      </c>
      <c r="R322" s="161" t="str">
        <f>IF(1=1,IF(E322="","",IF(F322="","A CONTROLER",IF(NOT(ISNUMBER(F322)),"TEXTE",IF(OR(L322="",L322&lt;=0),"COMMANDE PRINCIPALE INCOMPLETE",IF(G322="","UNITE MANQUANTE",IF(COUNTIF(B384:B428,AE322)=0,"UNITE A CONTROLER","OK")))))),N("Q9"))</f>
        <v/>
      </c>
      <c r="S322" s="105"/>
      <c r="T322" s="141">
        <f t="shared" si="19"/>
        <v>0</v>
      </c>
      <c r="U322" s="133" t="str">
        <f>IF(1=1,IF(E322="","",U305),N("S23"))</f>
        <v/>
      </c>
      <c r="V322" s="133" t="str">
        <f>IF(1=1,IF(E322="","",V305),N("T23"))</f>
        <v/>
      </c>
      <c r="W322" s="135" t="str">
        <f>IF(1=1,IF(OR(U322="",V322="",NOT(ISNUMBER(U322)),NOT(ISNUMBER(V322)),U322=0),"",V322/U322),N("U23"))</f>
        <v/>
      </c>
      <c r="X322" s="136" t="str">
        <f>IF(1=1,IF(OR(W322="",NOT(ISNUMBER(F322))),"",F322*W322*IFERROR(INDEX(D384:D428,MATCH(AE322,B384:B428,0)),1)),N("V7"))</f>
        <v/>
      </c>
      <c r="Y322" s="137" t="str">
        <f>IF(1=1,IF(F322="","",IF(G322="","",IFERROR(INDEX(E384:E428,MATCH(AE322,B384:B428,0)),G322&amp;""))),N("W6"))</f>
        <v/>
      </c>
      <c r="Z322" s="142" t="str">
        <f>IF(1=1,IF(X322="","",IF(AND(ISNUMBER(X322),X322&lt;1,Y322="kg"),MAX(1,ROUND(X322*1000,0)),IF(AND(ISNUMBER(X322),X322&lt;1,Y322="L"),MAX(1,ROUND(X322*100,0)),ROUND(X322,3)))),N("X23"))</f>
        <v/>
      </c>
      <c r="AA322" s="143" t="str">
        <f>IF(1=1,IF(X322="","",IF(AND(ISNUMBER(X322),X322&lt;1,Y322="kg"),"g",IF(AND(ISNUMBER(X322),X322&lt;1,Y322="L"),"cl",Y322))),N("Y23"))</f>
        <v/>
      </c>
      <c r="AB322" s="123" t="str">
        <f>IF(1=1,IF(E322="","",IF(F322="","A CONTROLER",IF(NOT(ISNUMBER(F322)),"TEXTE",IF(OR(W322="",W322&lt;=0),"COMMANDE COUVERTS INCOMPLETE",IF(G322="","UNITE MANQUANTE",IF(COUNTIF(B384:B428,AE322)=0,"UNITE A CONTROLER","OK")))))),N("Z6"))</f>
        <v/>
      </c>
      <c r="AD322" s="144" t="str">
        <f>IF(1=1,IF(E322="","",AD305),N("AB23"))</f>
        <v/>
      </c>
      <c r="AE322" s="125" t="str">
        <f>IF(1=1,IF(G322="","",UPPER(TRIM(SUBSTITUTE(SUBSTITUTE(G322&amp;"",CHAR(160)," ")," "," ")))),N("AC23"))</f>
        <v/>
      </c>
      <c r="AG322" s="4" t="s">
        <v>41</v>
      </c>
    </row>
    <row r="323" spans="1:33" ht="15.75" x14ac:dyDescent="0.25">
      <c r="A323" s="126" t="str">
        <f>IF(1=1,IF(E323="","",A305),N("A24"))</f>
        <v/>
      </c>
      <c r="B323" s="127" t="str">
        <f>IF(1=1,IF(E323="","",B305),N("B24"))</f>
        <v/>
      </c>
      <c r="C323" s="127"/>
      <c r="D323" s="129" t="str">
        <f>IF(ISBLANK(E323),"",LARGE(D305:D322,1)+1)</f>
        <v/>
      </c>
      <c r="E323" s="130"/>
      <c r="F323" s="131"/>
      <c r="G323" s="170"/>
      <c r="H323" s="105"/>
      <c r="I323" s="132" t="str">
        <f>IF(1=1,IF(E323="","",I305),N("H24"))</f>
        <v/>
      </c>
      <c r="J323" s="133" t="str">
        <f>IF(1=1,IF(E323="","",J305),N("I24"))</f>
        <v/>
      </c>
      <c r="K323" s="134" t="str">
        <f>IF(1=1,IF(E323="","",K305),N("J24"))</f>
        <v/>
      </c>
      <c r="L323" s="135" t="str">
        <f>IF(1=1,IF(OR(J323="",O323="",NOT(ISNUMBER(J323)),NOT(ISNUMBER(O323)),J323=0),"",O323/J323),N("L24"))</f>
        <v/>
      </c>
      <c r="M323" s="136" t="str">
        <f>IF(1=1,IF(OR(L323="",NOT(ISNUMBER(F323))),"",F323*L323*IFERROR(INDEX(D384:D428,MATCH(AE323,B384:B428,0)),1)),N("M13"))</f>
        <v/>
      </c>
      <c r="N323" s="137" t="str">
        <f>IF(1=1,IF(F323="","",IF(G323="","",IFERROR(INDEX(E384:E428,MATCH(AE323,B384:B428,0)),G323&amp;""))),N("N6"))</f>
        <v/>
      </c>
      <c r="O323" s="138" t="str">
        <f>IF(1=1,IF(E323="","",O305),N("K24"))</f>
        <v/>
      </c>
      <c r="P323" s="139" t="str">
        <f>IF(1=1,IF(M323="","",IF(AND(ISNUMBER(M323),M323&lt;1,N323="kg"),MAX(1,ROUND(M323*1000,0)),IF(AND(ISNUMBER(M323),M323&lt;1,N323="L"),MAX(1,ROUND(M323*100,0)),ROUND(M323,3)))),N("O24"))</f>
        <v/>
      </c>
      <c r="Q323" s="140" t="str">
        <f>IF(1=1,IF(M323="","",IF(AND(ISNUMBER(M323),M323&lt;1,N323="kg"),"g",IF(AND(ISNUMBER(M323),M323&lt;1,N323="L"),"cl",N323))),N("P24"))</f>
        <v/>
      </c>
      <c r="R323" s="161" t="str">
        <f>IF(1=1,IF(E323="","",IF(F323="","A CONTROLER",IF(NOT(ISNUMBER(F323)),"TEXTE",IF(OR(L323="",L323&lt;=0),"COMMANDE PRINCIPALE INCOMPLETE",IF(G323="","UNITE MANQUANTE",IF(COUNTIF(B384:B428,AE323)=0,"UNITE A CONTROLER","OK")))))),N("Q9"))</f>
        <v/>
      </c>
      <c r="S323" s="105"/>
      <c r="T323" s="141">
        <f t="shared" si="19"/>
        <v>0</v>
      </c>
      <c r="U323" s="133" t="str">
        <f>IF(1=1,IF(E323="","",U305),N("S24"))</f>
        <v/>
      </c>
      <c r="V323" s="133" t="str">
        <f>IF(1=1,IF(E323="","",V305),N("T24"))</f>
        <v/>
      </c>
      <c r="W323" s="135" t="str">
        <f>IF(1=1,IF(OR(U323="",V323="",NOT(ISNUMBER(U323)),NOT(ISNUMBER(V323)),U323=0),"",V323/U323),N("U24"))</f>
        <v/>
      </c>
      <c r="X323" s="136" t="str">
        <f>IF(1=1,IF(OR(W323="",NOT(ISNUMBER(F323))),"",F323*W323*IFERROR(INDEX(D384:D428,MATCH(AE323,B384:B428,0)),1)),N("V7"))</f>
        <v/>
      </c>
      <c r="Y323" s="137" t="str">
        <f>IF(1=1,IF(F323="","",IF(G323="","",IFERROR(INDEX(E384:E428,MATCH(AE323,B384:B428,0)),G323&amp;""))),N("W6"))</f>
        <v/>
      </c>
      <c r="Z323" s="142" t="str">
        <f>IF(1=1,IF(X323="","",IF(AND(ISNUMBER(X323),X323&lt;1,Y323="kg"),MAX(1,ROUND(X323*1000,0)),IF(AND(ISNUMBER(X323),X323&lt;1,Y323="L"),MAX(1,ROUND(X323*100,0)),ROUND(X323,3)))),N("X24"))</f>
        <v/>
      </c>
      <c r="AA323" s="143" t="str">
        <f>IF(1=1,IF(X323="","",IF(AND(ISNUMBER(X323),X323&lt;1,Y323="kg"),"g",IF(AND(ISNUMBER(X323),X323&lt;1,Y323="L"),"cl",Y323))),N("Y24"))</f>
        <v/>
      </c>
      <c r="AB323" s="123" t="str">
        <f>IF(1=1,IF(E323="","",IF(F323="","A CONTROLER",IF(NOT(ISNUMBER(F323)),"TEXTE",IF(OR(W323="",W323&lt;=0),"COMMANDE COUVERTS INCOMPLETE",IF(G323="","UNITE MANQUANTE",IF(COUNTIF(B384:B428,AE323)=0,"UNITE A CONTROLER","OK")))))),N("Z6"))</f>
        <v/>
      </c>
      <c r="AD323" s="144" t="str">
        <f>IF(1=1,IF(E323="","",AD305),N("AB24"))</f>
        <v/>
      </c>
      <c r="AE323" s="125" t="str">
        <f>IF(1=1,IF(G323="","",UPPER(TRIM(SUBSTITUTE(SUBSTITUTE(G323&amp;"",CHAR(160)," ")," "," ")))),N("AC24"))</f>
        <v/>
      </c>
      <c r="AG323" s="5" t="s">
        <v>42</v>
      </c>
    </row>
    <row r="324" spans="1:33" ht="15.75" x14ac:dyDescent="0.25">
      <c r="A324" s="126" t="str">
        <f>IF(1=1,IF(E324="","",A305),N("A25"))</f>
        <v/>
      </c>
      <c r="B324" s="127" t="str">
        <f>IF(1=1,IF(E324="","",B305),N("B25"))</f>
        <v/>
      </c>
      <c r="C324" s="127"/>
      <c r="D324" s="129" t="str">
        <f>IF(ISBLANK(E324),"",LARGE(D305:D323,1)+1)</f>
        <v/>
      </c>
      <c r="E324" s="130"/>
      <c r="F324" s="131"/>
      <c r="G324" s="170"/>
      <c r="H324" s="105"/>
      <c r="I324" s="132" t="str">
        <f>IF(1=1,IF(E324="","",I305),N("H25"))</f>
        <v/>
      </c>
      <c r="J324" s="133" t="str">
        <f>IF(1=1,IF(E324="","",J305),N("I25"))</f>
        <v/>
      </c>
      <c r="K324" s="134" t="str">
        <f>IF(1=1,IF(E324="","",K305),N("J25"))</f>
        <v/>
      </c>
      <c r="L324" s="135" t="str">
        <f>IF(1=1,IF(OR(J324="",O324="",NOT(ISNUMBER(J324)),NOT(ISNUMBER(O324)),J324=0),"",O324/J324),N("L25"))</f>
        <v/>
      </c>
      <c r="M324" s="136" t="str">
        <f>IF(1=1,IF(OR(L324="",NOT(ISNUMBER(F324))),"",F324*L324*IFERROR(INDEX(D384:D428,MATCH(AE324,B384:B428,0)),1)),N("M13"))</f>
        <v/>
      </c>
      <c r="N324" s="137" t="str">
        <f>IF(1=1,IF(F324="","",IF(G324="","",IFERROR(INDEX(E384:E428,MATCH(AE324,B384:B428,0)),G324&amp;""))),N("N6"))</f>
        <v/>
      </c>
      <c r="O324" s="138" t="str">
        <f>IF(1=1,IF(E324="","",O305),N("K25"))</f>
        <v/>
      </c>
      <c r="P324" s="139" t="str">
        <f>IF(1=1,IF(M324="","",IF(AND(ISNUMBER(M324),M324&lt;1,N324="kg"),MAX(1,ROUND(M324*1000,0)),IF(AND(ISNUMBER(M324),M324&lt;1,N324="L"),MAX(1,ROUND(M324*100,0)),ROUND(M324,3)))),N("O25"))</f>
        <v/>
      </c>
      <c r="Q324" s="140" t="str">
        <f>IF(1=1,IF(M324="","",IF(AND(ISNUMBER(M324),M324&lt;1,N324="kg"),"g",IF(AND(ISNUMBER(M324),M324&lt;1,N324="L"),"cl",N324))),N("P25"))</f>
        <v/>
      </c>
      <c r="R324" s="161" t="str">
        <f>IF(1=1,IF(E324="","",IF(F324="","A CONTROLER",IF(NOT(ISNUMBER(F324)),"TEXTE",IF(OR(L324="",L324&lt;=0),"COMMANDE PRINCIPALE INCOMPLETE",IF(G324="","UNITE MANQUANTE",IF(COUNTIF(B384:B428,AE324)=0,"UNITE A CONTROLER","OK")))))),N("Q9"))</f>
        <v/>
      </c>
      <c r="S324" s="105"/>
      <c r="T324" s="141">
        <f t="shared" si="19"/>
        <v>0</v>
      </c>
      <c r="U324" s="133" t="str">
        <f>IF(1=1,IF(E324="","",U305),N("S25"))</f>
        <v/>
      </c>
      <c r="V324" s="133" t="str">
        <f>IF(1=1,IF(E324="","",V305),N("T25"))</f>
        <v/>
      </c>
      <c r="W324" s="135" t="str">
        <f>IF(1=1,IF(OR(U324="",V324="",NOT(ISNUMBER(U324)),NOT(ISNUMBER(V324)),U324=0),"",V324/U324),N("U25"))</f>
        <v/>
      </c>
      <c r="X324" s="136" t="str">
        <f>IF(1=1,IF(OR(W324="",NOT(ISNUMBER(F324))),"",F324*W324*IFERROR(INDEX(D384:D428,MATCH(AE324,B384:B428,0)),1)),N("V7"))</f>
        <v/>
      </c>
      <c r="Y324" s="137" t="str">
        <f>IF(1=1,IF(F324="","",IF(G324="","",IFERROR(INDEX(E384:E428,MATCH(AE324,B384:B428,0)),G324&amp;""))),N("W6"))</f>
        <v/>
      </c>
      <c r="Z324" s="142" t="str">
        <f>IF(1=1,IF(X324="","",IF(AND(ISNUMBER(X324),X324&lt;1,Y324="kg"),MAX(1,ROUND(X324*1000,0)),IF(AND(ISNUMBER(X324),X324&lt;1,Y324="L"),MAX(1,ROUND(X324*100,0)),ROUND(X324,3)))),N("X25"))</f>
        <v/>
      </c>
      <c r="AA324" s="143" t="str">
        <f>IF(1=1,IF(X324="","",IF(AND(ISNUMBER(X324),X324&lt;1,Y324="kg"),"g",IF(AND(ISNUMBER(X324),X324&lt;1,Y324="L"),"cl",Y324))),N("Y25"))</f>
        <v/>
      </c>
      <c r="AB324" s="123" t="str">
        <f>IF(1=1,IF(E324="","",IF(F324="","A CONTROLER",IF(NOT(ISNUMBER(F324)),"TEXTE",IF(OR(W324="",W324&lt;=0),"COMMANDE COUVERTS INCOMPLETE",IF(G324="","UNITE MANQUANTE",IF(COUNTIF(B384:B428,AE324)=0,"UNITE A CONTROLER","OK")))))),N("Z6"))</f>
        <v/>
      </c>
      <c r="AD324" s="144" t="str">
        <f>IF(1=1,IF(E324="","",AD305),N("AB25"))</f>
        <v/>
      </c>
      <c r="AE324" s="125" t="str">
        <f>IF(1=1,IF(G324="","",UPPER(TRIM(SUBSTITUTE(SUBSTITUTE(G324&amp;"",CHAR(160)," ")," "," ")))),N("AC25"))</f>
        <v/>
      </c>
      <c r="AG324" s="5" t="s">
        <v>43</v>
      </c>
    </row>
    <row r="325" spans="1:33" ht="15.75" x14ac:dyDescent="0.25">
      <c r="A325" s="126" t="str">
        <f>IF(1=1,IF(E325="","",A305),N("A26"))</f>
        <v/>
      </c>
      <c r="B325" s="127" t="str">
        <f>IF(1=1,IF(E325="","",B305),N("B26"))</f>
        <v/>
      </c>
      <c r="C325" s="127"/>
      <c r="D325" s="129" t="str">
        <f>IF(ISBLANK(E325),"",LARGE(D305:D324,1)+1)</f>
        <v/>
      </c>
      <c r="E325" s="130"/>
      <c r="F325" s="131"/>
      <c r="G325" s="170"/>
      <c r="H325" s="105"/>
      <c r="I325" s="132" t="str">
        <f>IF(1=1,IF(E325="","",I305),N("H26"))</f>
        <v/>
      </c>
      <c r="J325" s="133" t="str">
        <f>IF(1=1,IF(E325="","",J305),N("I26"))</f>
        <v/>
      </c>
      <c r="K325" s="134" t="str">
        <f>IF(1=1,IF(E325="","",K305),N("J26"))</f>
        <v/>
      </c>
      <c r="L325" s="135" t="str">
        <f>IF(1=1,IF(OR(J325="",O325="",NOT(ISNUMBER(J325)),NOT(ISNUMBER(O325)),J325=0),"",O325/J325),N("L26"))</f>
        <v/>
      </c>
      <c r="M325" s="136" t="str">
        <f>IF(1=1,IF(OR(L325="",NOT(ISNUMBER(F325))),"",F325*L325*IFERROR(INDEX(D384:D428,MATCH(AE325,B384:B428,0)),1)),N("M13"))</f>
        <v/>
      </c>
      <c r="N325" s="137" t="str">
        <f>IF(1=1,IF(F325="","",IF(G325="","",IFERROR(INDEX(E384:E428,MATCH(AE325,B384:B428,0)),G325&amp;""))),N("N6"))</f>
        <v/>
      </c>
      <c r="O325" s="138" t="str">
        <f>IF(1=1,IF(E325="","",O305),N("K26"))</f>
        <v/>
      </c>
      <c r="P325" s="139" t="str">
        <f>IF(1=1,IF(M325="","",IF(AND(ISNUMBER(M325),M325&lt;1,N325="kg"),MAX(1,ROUND(M325*1000,0)),IF(AND(ISNUMBER(M325),M325&lt;1,N325="L"),MAX(1,ROUND(M325*100,0)),ROUND(M325,3)))),N("O26"))</f>
        <v/>
      </c>
      <c r="Q325" s="140" t="str">
        <f>IF(1=1,IF(M325="","",IF(AND(ISNUMBER(M325),M325&lt;1,N325="kg"),"g",IF(AND(ISNUMBER(M325),M325&lt;1,N325="L"),"cl",N325))),N("P26"))</f>
        <v/>
      </c>
      <c r="R325" s="161" t="str">
        <f>IF(1=1,IF(E325="","",IF(F325="","A CONTROLER",IF(NOT(ISNUMBER(F325)),"TEXTE",IF(OR(L325="",L325&lt;=0),"COMMANDE PRINCIPALE INCOMPLETE",IF(G325="","UNITE MANQUANTE",IF(COUNTIF(B384:B428,AE325)=0,"UNITE A CONTROLER","OK")))))),N("Q9"))</f>
        <v/>
      </c>
      <c r="S325" s="105"/>
      <c r="T325" s="141">
        <f t="shared" si="19"/>
        <v>0</v>
      </c>
      <c r="U325" s="133" t="str">
        <f>IF(1=1,IF(E325="","",U305),N("S26"))</f>
        <v/>
      </c>
      <c r="V325" s="133" t="str">
        <f>IF(1=1,IF(E325="","",V305),N("T26"))</f>
        <v/>
      </c>
      <c r="W325" s="135" t="str">
        <f>IF(1=1,IF(OR(U325="",V325="",NOT(ISNUMBER(U325)),NOT(ISNUMBER(V325)),U325=0),"",V325/U325),N("U26"))</f>
        <v/>
      </c>
      <c r="X325" s="136" t="str">
        <f>IF(1=1,IF(OR(W325="",NOT(ISNUMBER(F325))),"",F325*W325*IFERROR(INDEX(D384:D428,MATCH(AE325,B384:B428,0)),1)),N("V7"))</f>
        <v/>
      </c>
      <c r="Y325" s="137" t="str">
        <f>IF(1=1,IF(F325="","",IF(G325="","",IFERROR(INDEX(E384:E428,MATCH(AE325,B384:B428,0)),G325&amp;""))),N("W6"))</f>
        <v/>
      </c>
      <c r="Z325" s="142" t="str">
        <f>IF(1=1,IF(X325="","",IF(AND(ISNUMBER(X325),X325&lt;1,Y325="kg"),MAX(1,ROUND(X325*1000,0)),IF(AND(ISNUMBER(X325),X325&lt;1,Y325="L"),MAX(1,ROUND(X325*100,0)),ROUND(X325,3)))),N("X26"))</f>
        <v/>
      </c>
      <c r="AA325" s="143" t="str">
        <f>IF(1=1,IF(X325="","",IF(AND(ISNUMBER(X325),X325&lt;1,Y325="kg"),"g",IF(AND(ISNUMBER(X325),X325&lt;1,Y325="L"),"cl",Y325))),N("Y26"))</f>
        <v/>
      </c>
      <c r="AB325" s="123" t="str">
        <f>IF(1=1,IF(E325="","",IF(F325="","A CONTROLER",IF(NOT(ISNUMBER(F325)),"TEXTE",IF(OR(W325="",W325&lt;=0),"COMMANDE COUVERTS INCOMPLETE",IF(G325="","UNITE MANQUANTE",IF(COUNTIF(B384:B428,AE325)=0,"UNITE A CONTROLER","OK")))))),N("Z6"))</f>
        <v/>
      </c>
      <c r="AD325" s="144" t="str">
        <f>IF(1=1,IF(E325="","",AD305),N("AB26"))</f>
        <v/>
      </c>
      <c r="AE325" s="125" t="str">
        <f>IF(1=1,IF(G325="","",UPPER(TRIM(SUBSTITUTE(SUBSTITUTE(G325&amp;"",CHAR(160)," ")," "," ")))),N("AC26"))</f>
        <v/>
      </c>
      <c r="AG325" s="5" t="s">
        <v>44</v>
      </c>
    </row>
    <row r="326" spans="1:33" ht="15.75" x14ac:dyDescent="0.25">
      <c r="A326" s="126" t="str">
        <f>IF(1=1,IF(E326="","",A305),N("A27"))</f>
        <v/>
      </c>
      <c r="B326" s="127" t="str">
        <f>IF(1=1,IF(E326="","",B305),N("B27"))</f>
        <v/>
      </c>
      <c r="C326" s="127"/>
      <c r="D326" s="129" t="str">
        <f>IF(ISBLANK(E326),"",LARGE(D305:D325,1)+1)</f>
        <v/>
      </c>
      <c r="E326" s="130"/>
      <c r="F326" s="131"/>
      <c r="G326" s="170"/>
      <c r="H326" s="105"/>
      <c r="I326" s="132" t="str">
        <f>IF(1=1,IF(E326="","",I305),N("H27"))</f>
        <v/>
      </c>
      <c r="J326" s="133" t="str">
        <f>IF(1=1,IF(E326="","",J305),N("I27"))</f>
        <v/>
      </c>
      <c r="K326" s="134" t="str">
        <f>IF(1=1,IF(E326="","",K305),N("J27"))</f>
        <v/>
      </c>
      <c r="L326" s="135" t="str">
        <f>IF(1=1,IF(OR(J326="",O326="",NOT(ISNUMBER(J326)),NOT(ISNUMBER(O326)),J326=0),"",O326/J326),N("L27"))</f>
        <v/>
      </c>
      <c r="M326" s="136" t="str">
        <f>IF(1=1,IF(OR(L326="",NOT(ISNUMBER(F326))),"",F326*L326*IFERROR(INDEX(D384:D428,MATCH(AE326,B384:B428,0)),1)),N("M13"))</f>
        <v/>
      </c>
      <c r="N326" s="137" t="str">
        <f>IF(1=1,IF(F326="","",IF(G326="","",IFERROR(INDEX(E384:E428,MATCH(AE326,B384:B428,0)),G326&amp;""))),N("N6"))</f>
        <v/>
      </c>
      <c r="O326" s="138" t="str">
        <f>IF(1=1,IF(E326="","",O305),N("K27"))</f>
        <v/>
      </c>
      <c r="P326" s="139" t="str">
        <f>IF(1=1,IF(M326="","",IF(AND(ISNUMBER(M326),M326&lt;1,N326="kg"),MAX(1,ROUND(M326*1000,0)),IF(AND(ISNUMBER(M326),M326&lt;1,N326="L"),MAX(1,ROUND(M326*100,0)),ROUND(M326,3)))),N("O27"))</f>
        <v/>
      </c>
      <c r="Q326" s="140" t="str">
        <f>IF(1=1,IF(M326="","",IF(AND(ISNUMBER(M326),M326&lt;1,N326="kg"),"g",IF(AND(ISNUMBER(M326),M326&lt;1,N326="L"),"cl",N326))),N("P27"))</f>
        <v/>
      </c>
      <c r="R326" s="161" t="str">
        <f>IF(1=1,IF(E326="","",IF(F326="","A CONTROLER",IF(NOT(ISNUMBER(F326)),"TEXTE",IF(OR(L326="",L326&lt;=0),"COMMANDE PRINCIPALE INCOMPLETE",IF(G326="","UNITE MANQUANTE",IF(COUNTIF(B384:B428,AE326)=0,"UNITE A CONTROLER","OK")))))),N("Q9"))</f>
        <v/>
      </c>
      <c r="S326" s="105"/>
      <c r="T326" s="141">
        <f t="shared" si="19"/>
        <v>0</v>
      </c>
      <c r="U326" s="133" t="str">
        <f>IF(1=1,IF(E326="","",U305),N("S27"))</f>
        <v/>
      </c>
      <c r="V326" s="133" t="str">
        <f>IF(1=1,IF(E326="","",V305),N("T27"))</f>
        <v/>
      </c>
      <c r="W326" s="135" t="str">
        <f>IF(1=1,IF(OR(U326="",V326="",NOT(ISNUMBER(U326)),NOT(ISNUMBER(V326)),U326=0),"",V326/U326),N("U27"))</f>
        <v/>
      </c>
      <c r="X326" s="136" t="str">
        <f>IF(1=1,IF(OR(W326="",NOT(ISNUMBER(F326))),"",F326*W326*IFERROR(INDEX(D384:D428,MATCH(AE326,B384:B428,0)),1)),N("V7"))</f>
        <v/>
      </c>
      <c r="Y326" s="137" t="str">
        <f>IF(1=1,IF(F326="","",IF(G326="","",IFERROR(INDEX(E384:E428,MATCH(AE326,B384:B428,0)),G326&amp;""))),N("W6"))</f>
        <v/>
      </c>
      <c r="Z326" s="142" t="str">
        <f>IF(1=1,IF(X326="","",IF(AND(ISNUMBER(X326),X326&lt;1,Y326="kg"),MAX(1,ROUND(X326*1000,0)),IF(AND(ISNUMBER(X326),X326&lt;1,Y326="L"),MAX(1,ROUND(X326*100,0)),ROUND(X326,3)))),N("X27"))</f>
        <v/>
      </c>
      <c r="AA326" s="143" t="str">
        <f>IF(1=1,IF(X326="","",IF(AND(ISNUMBER(X326),X326&lt;1,Y326="kg"),"g",IF(AND(ISNUMBER(X326),X326&lt;1,Y326="L"),"cl",Y326))),N("Y27"))</f>
        <v/>
      </c>
      <c r="AB326" s="123" t="str">
        <f>IF(1=1,IF(E326="","",IF(F326="","A CONTROLER",IF(NOT(ISNUMBER(F326)),"TEXTE",IF(OR(W326="",W326&lt;=0),"COMMANDE COUVERTS INCOMPLETE",IF(G326="","UNITE MANQUANTE",IF(COUNTIF(B384:B428,AE326)=0,"UNITE A CONTROLER","OK")))))),N("Z6"))</f>
        <v/>
      </c>
      <c r="AD326" s="144" t="str">
        <f>IF(1=1,IF(E326="","",AD305),N("AB27"))</f>
        <v/>
      </c>
      <c r="AE326" s="125" t="str">
        <f>IF(1=1,IF(G326="","",UPPER(TRIM(SUBSTITUTE(SUBSTITUTE(G326&amp;"",CHAR(160)," ")," "," ")))),N("AC27"))</f>
        <v/>
      </c>
      <c r="AG326" s="5" t="s">
        <v>45</v>
      </c>
    </row>
    <row r="327" spans="1:33" ht="15.75" x14ac:dyDescent="0.25">
      <c r="A327" s="126" t="str">
        <f>IF(1=1,IF(E327="","",A305),N("A28"))</f>
        <v/>
      </c>
      <c r="B327" s="127" t="str">
        <f>IF(1=1,IF(E327="","",B305),N("B28"))</f>
        <v/>
      </c>
      <c r="C327" s="127"/>
      <c r="D327" s="129" t="str">
        <f>IF(ISBLANK(E327),"",LARGE(D305:D326,1)+1)</f>
        <v/>
      </c>
      <c r="E327" s="130"/>
      <c r="F327" s="131"/>
      <c r="G327" s="170"/>
      <c r="H327" s="105"/>
      <c r="I327" s="132" t="str">
        <f>IF(1=1,IF(E327="","",I305),N("H28"))</f>
        <v/>
      </c>
      <c r="J327" s="133" t="str">
        <f>IF(1=1,IF(E327="","",J305),N("I28"))</f>
        <v/>
      </c>
      <c r="K327" s="134" t="str">
        <f>IF(1=1,IF(E327="","",K305),N("J28"))</f>
        <v/>
      </c>
      <c r="L327" s="135" t="str">
        <f>IF(1=1,IF(OR(J327="",O327="",NOT(ISNUMBER(J327)),NOT(ISNUMBER(O327)),J327=0),"",O327/J327),N("L28"))</f>
        <v/>
      </c>
      <c r="M327" s="136" t="str">
        <f>IF(1=1,IF(OR(L327="",NOT(ISNUMBER(F327))),"",F327*L327*IFERROR(INDEX(D384:D428,MATCH(AE327,B384:B428,0)),1)),N("M13"))</f>
        <v/>
      </c>
      <c r="N327" s="137" t="str">
        <f>IF(1=1,IF(F327="","",IF(G327="","",IFERROR(INDEX(E384:E428,MATCH(AE327,B384:B428,0)),G327&amp;""))),N("N6"))</f>
        <v/>
      </c>
      <c r="O327" s="138" t="str">
        <f>IF(1=1,IF(E327="","",O305),N("K28"))</f>
        <v/>
      </c>
      <c r="P327" s="139" t="str">
        <f>IF(1=1,IF(M327="","",IF(AND(ISNUMBER(M327),M327&lt;1,N327="kg"),MAX(1,ROUND(M327*1000,0)),IF(AND(ISNUMBER(M327),M327&lt;1,N327="L"),MAX(1,ROUND(M327*100,0)),ROUND(M327,3)))),N("O28"))</f>
        <v/>
      </c>
      <c r="Q327" s="140" t="str">
        <f>IF(1=1,IF(M327="","",IF(AND(ISNUMBER(M327),M327&lt;1,N327="kg"),"g",IF(AND(ISNUMBER(M327),M327&lt;1,N327="L"),"cl",N327))),N("P28"))</f>
        <v/>
      </c>
      <c r="R327" s="161" t="str">
        <f>IF(1=1,IF(E327="","",IF(F327="","A CONTROLER",IF(NOT(ISNUMBER(F327)),"TEXTE",IF(OR(L327="",L327&lt;=0),"COMMANDE PRINCIPALE INCOMPLETE",IF(G327="","UNITE MANQUANTE",IF(COUNTIF(B384:B428,AE327)=0,"UNITE A CONTROLER","OK")))))),N("Q9"))</f>
        <v/>
      </c>
      <c r="S327" s="105"/>
      <c r="T327" s="141">
        <f t="shared" si="19"/>
        <v>0</v>
      </c>
      <c r="U327" s="133" t="str">
        <f>IF(1=1,IF(E327="","",U305),N("S28"))</f>
        <v/>
      </c>
      <c r="V327" s="133" t="str">
        <f>IF(1=1,IF(E327="","",V305),N("T28"))</f>
        <v/>
      </c>
      <c r="W327" s="135" t="str">
        <f>IF(1=1,IF(OR(U327="",V327="",NOT(ISNUMBER(U327)),NOT(ISNUMBER(V327)),U327=0),"",V327/U327),N("U28"))</f>
        <v/>
      </c>
      <c r="X327" s="136" t="str">
        <f>IF(1=1,IF(OR(W327="",NOT(ISNUMBER(F327))),"",F327*W327*IFERROR(INDEX(D384:D428,MATCH(AE327,B384:B428,0)),1)),N("V7"))</f>
        <v/>
      </c>
      <c r="Y327" s="137" t="str">
        <f>IF(1=1,IF(F327="","",IF(G327="","",IFERROR(INDEX(E384:E428,MATCH(AE327,B384:B428,0)),G327&amp;""))),N("W6"))</f>
        <v/>
      </c>
      <c r="Z327" s="142" t="str">
        <f>IF(1=1,IF(X327="","",IF(AND(ISNUMBER(X327),X327&lt;1,Y327="kg"),MAX(1,ROUND(X327*1000,0)),IF(AND(ISNUMBER(X327),X327&lt;1,Y327="L"),MAX(1,ROUND(X327*100,0)),ROUND(X327,3)))),N("X28"))</f>
        <v/>
      </c>
      <c r="AA327" s="143" t="str">
        <f>IF(1=1,IF(X327="","",IF(AND(ISNUMBER(X327),X327&lt;1,Y327="kg"),"g",IF(AND(ISNUMBER(X327),X327&lt;1,Y327="L"),"cl",Y327))),N("Y28"))</f>
        <v/>
      </c>
      <c r="AB327" s="123" t="str">
        <f>IF(1=1,IF(E327="","",IF(F327="","A CONTROLER",IF(NOT(ISNUMBER(F327)),"TEXTE",IF(OR(W327="",W327&lt;=0),"COMMANDE COUVERTS INCOMPLETE",IF(G327="","UNITE MANQUANTE",IF(COUNTIF(B384:B428,AE327)=0,"UNITE A CONTROLER","OK")))))),N("Z6"))</f>
        <v/>
      </c>
      <c r="AD327" s="144" t="str">
        <f>IF(1=1,IF(E327="","",AD305),N("AB28"))</f>
        <v/>
      </c>
      <c r="AE327" s="125" t="str">
        <f>IF(1=1,IF(G327="","",UPPER(TRIM(SUBSTITUTE(SUBSTITUTE(G327&amp;"",CHAR(160)," ")," "," ")))),N("AC28"))</f>
        <v/>
      </c>
      <c r="AG327" s="5" t="s">
        <v>46</v>
      </c>
    </row>
    <row r="328" spans="1:33" ht="15.75" x14ac:dyDescent="0.25">
      <c r="A328" s="126" t="str">
        <f>IF(1=1,IF(E328="","",A305),N("A29"))</f>
        <v/>
      </c>
      <c r="B328" s="127" t="str">
        <f>IF(1=1,IF(E328="","",B305),N("B29"))</f>
        <v/>
      </c>
      <c r="C328" s="127"/>
      <c r="D328" s="129" t="str">
        <f>IF(ISBLANK(E328),"",LARGE(D305:D327,1)+1)</f>
        <v/>
      </c>
      <c r="E328" s="130"/>
      <c r="F328" s="131"/>
      <c r="G328" s="170"/>
      <c r="H328" s="105"/>
      <c r="I328" s="132" t="str">
        <f>IF(1=1,IF(E328="","",I305),N("H29"))</f>
        <v/>
      </c>
      <c r="J328" s="133" t="str">
        <f>IF(1=1,IF(E328="","",J305),N("I29"))</f>
        <v/>
      </c>
      <c r="K328" s="134" t="str">
        <f>IF(1=1,IF(E328="","",K305),N("J29"))</f>
        <v/>
      </c>
      <c r="L328" s="135" t="str">
        <f>IF(1=1,IF(OR(J328="",O328="",NOT(ISNUMBER(J328)),NOT(ISNUMBER(O328)),J328=0),"",O328/J328),N("L29"))</f>
        <v/>
      </c>
      <c r="M328" s="136" t="str">
        <f>IF(1=1,IF(OR(L328="",NOT(ISNUMBER(F328))),"",F328*L328*IFERROR(INDEX(D384:D428,MATCH(AE328,B384:B428,0)),1)),N("M13"))</f>
        <v/>
      </c>
      <c r="N328" s="137" t="str">
        <f>IF(1=1,IF(F328="","",IF(G328="","",IFERROR(INDEX(E384:E428,MATCH(AE328,B384:B428,0)),G328&amp;""))),N("N6"))</f>
        <v/>
      </c>
      <c r="O328" s="138" t="str">
        <f>IF(1=1,IF(E328="","",O305),N("K29"))</f>
        <v/>
      </c>
      <c r="P328" s="139" t="str">
        <f>IF(1=1,IF(M328="","",IF(AND(ISNUMBER(M328),M328&lt;1,N328="kg"),MAX(1,ROUND(M328*1000,0)),IF(AND(ISNUMBER(M328),M328&lt;1,N328="L"),MAX(1,ROUND(M328*100,0)),ROUND(M328,3)))),N("O29"))</f>
        <v/>
      </c>
      <c r="Q328" s="140" t="str">
        <f>IF(1=1,IF(M328="","",IF(AND(ISNUMBER(M328),M328&lt;1,N328="kg"),"g",IF(AND(ISNUMBER(M328),M328&lt;1,N328="L"),"cl",N328))),N("P29"))</f>
        <v/>
      </c>
      <c r="R328" s="161" t="str">
        <f>IF(1=1,IF(E328="","",IF(F328="","A CONTROLER",IF(NOT(ISNUMBER(F328)),"TEXTE",IF(OR(L328="",L328&lt;=0),"COMMANDE PRINCIPALE INCOMPLETE",IF(G328="","UNITE MANQUANTE",IF(COUNTIF(B384:B428,AE328)=0,"UNITE A CONTROLER","OK")))))),N("Q9"))</f>
        <v/>
      </c>
      <c r="S328" s="105"/>
      <c r="T328" s="141">
        <f t="shared" si="19"/>
        <v>0</v>
      </c>
      <c r="U328" s="133" t="str">
        <f>IF(1=1,IF(E328="","",U305),N("S29"))</f>
        <v/>
      </c>
      <c r="V328" s="133" t="str">
        <f>IF(1=1,IF(E328="","",V305),N("T29"))</f>
        <v/>
      </c>
      <c r="W328" s="135" t="str">
        <f>IF(1=1,IF(OR(U328="",V328="",NOT(ISNUMBER(U328)),NOT(ISNUMBER(V328)),U328=0),"",V328/U328),N("U29"))</f>
        <v/>
      </c>
      <c r="X328" s="136" t="str">
        <f>IF(1=1,IF(OR(W328="",NOT(ISNUMBER(F328))),"",F328*W328*IFERROR(INDEX(D384:D428,MATCH(AE328,B384:B428,0)),1)),N("V7"))</f>
        <v/>
      </c>
      <c r="Y328" s="137" t="str">
        <f>IF(1=1,IF(F328="","",IF(G328="","",IFERROR(INDEX(E384:E428,MATCH(AE328,B384:B428,0)),G328&amp;""))),N("W6"))</f>
        <v/>
      </c>
      <c r="Z328" s="142" t="str">
        <f>IF(1=1,IF(X328="","",IF(AND(ISNUMBER(X328),X328&lt;1,Y328="kg"),MAX(1,ROUND(X328*1000,0)),IF(AND(ISNUMBER(X328),X328&lt;1,Y328="L"),MAX(1,ROUND(X328*100,0)),ROUND(X328,3)))),N("X29"))</f>
        <v/>
      </c>
      <c r="AA328" s="143" t="str">
        <f>IF(1=1,IF(X328="","",IF(AND(ISNUMBER(X328),X328&lt;1,Y328="kg"),"g",IF(AND(ISNUMBER(X328),X328&lt;1,Y328="L"),"cl",Y328))),N("Y29"))</f>
        <v/>
      </c>
      <c r="AB328" s="123" t="str">
        <f>IF(1=1,IF(E328="","",IF(F328="","A CONTROLER",IF(NOT(ISNUMBER(F328)),"TEXTE",IF(OR(W328="",W328&lt;=0),"COMMANDE COUVERTS INCOMPLETE",IF(G328="","UNITE MANQUANTE",IF(COUNTIF(B384:B428,AE328)=0,"UNITE A CONTROLER","OK")))))),N("Z6"))</f>
        <v/>
      </c>
      <c r="AD328" s="144" t="str">
        <f>IF(1=1,IF(E328="","",AD305),N("AB29"))</f>
        <v/>
      </c>
      <c r="AE328" s="125" t="str">
        <f>IF(1=1,IF(G328="","",UPPER(TRIM(SUBSTITUTE(SUBSTITUTE(G328&amp;"",CHAR(160)," ")," "," ")))),N("AC29"))</f>
        <v/>
      </c>
      <c r="AG328" s="5" t="s">
        <v>47</v>
      </c>
    </row>
    <row r="329" spans="1:33" ht="15.75" x14ac:dyDescent="0.25">
      <c r="A329" s="126" t="str">
        <f>IF(1=1,IF(E329="","",A305),N("A30"))</f>
        <v/>
      </c>
      <c r="B329" s="127" t="str">
        <f>IF(1=1,IF(E329="","",B305),N("B30"))</f>
        <v/>
      </c>
      <c r="C329" s="127"/>
      <c r="D329" s="129" t="str">
        <f>IF(ISBLANK(E329),"",LARGE(D305:D328,1)+1)</f>
        <v/>
      </c>
      <c r="E329" s="130"/>
      <c r="F329" s="131"/>
      <c r="G329" s="170"/>
      <c r="H329" s="105"/>
      <c r="I329" s="132" t="str">
        <f>IF(1=1,IF(E329="","",I305),N("H30"))</f>
        <v/>
      </c>
      <c r="J329" s="133" t="str">
        <f>IF(1=1,IF(E329="","",J305),N("I30"))</f>
        <v/>
      </c>
      <c r="K329" s="134" t="str">
        <f>IF(1=1,IF(E329="","",K305),N("J30"))</f>
        <v/>
      </c>
      <c r="L329" s="135" t="str">
        <f>IF(1=1,IF(OR(J329="",O329="",NOT(ISNUMBER(J329)),NOT(ISNUMBER(O329)),J329=0),"",O329/J329),N("L30"))</f>
        <v/>
      </c>
      <c r="M329" s="136" t="str">
        <f>IF(1=1,IF(OR(L329="",NOT(ISNUMBER(F329))),"",F329*L329*IFERROR(INDEX(D384:D428,MATCH(AE329,B384:B428,0)),1)),N("M13"))</f>
        <v/>
      </c>
      <c r="N329" s="137" t="str">
        <f>IF(1=1,IF(F329="","",IF(G329="","",IFERROR(INDEX(E384:E428,MATCH(AE329,B384:B428,0)),G329&amp;""))),N("N6"))</f>
        <v/>
      </c>
      <c r="O329" s="138" t="str">
        <f>IF(1=1,IF(E329="","",O305),N("K30"))</f>
        <v/>
      </c>
      <c r="P329" s="139" t="str">
        <f>IF(1=1,IF(M329="","",IF(AND(ISNUMBER(M329),M329&lt;1,N329="kg"),MAX(1,ROUND(M329*1000,0)),IF(AND(ISNUMBER(M329),M329&lt;1,N329="L"),MAX(1,ROUND(M329*100,0)),ROUND(M329,3)))),N("O30"))</f>
        <v/>
      </c>
      <c r="Q329" s="140" t="str">
        <f>IF(1=1,IF(M329="","",IF(AND(ISNUMBER(M329),M329&lt;1,N329="kg"),"g",IF(AND(ISNUMBER(M329),M329&lt;1,N329="L"),"cl",N329))),N("P30"))</f>
        <v/>
      </c>
      <c r="R329" s="161" t="str">
        <f>IF(1=1,IF(E329="","",IF(F329="","A CONTROLER",IF(NOT(ISNUMBER(F329)),"TEXTE",IF(OR(L329="",L329&lt;=0),"COMMANDE PRINCIPALE INCOMPLETE",IF(G329="","UNITE MANQUANTE",IF(COUNTIF(B384:B428,AE329)=0,"UNITE A CONTROLER","OK")))))),N("Q9"))</f>
        <v/>
      </c>
      <c r="S329" s="105"/>
      <c r="T329" s="141">
        <f t="shared" si="19"/>
        <v>0</v>
      </c>
      <c r="U329" s="133" t="str">
        <f>IF(1=1,IF(E329="","",U305),N("S30"))</f>
        <v/>
      </c>
      <c r="V329" s="133" t="str">
        <f>IF(1=1,IF(E329="","",V305),N("T30"))</f>
        <v/>
      </c>
      <c r="W329" s="135" t="str">
        <f>IF(1=1,IF(OR(U329="",V329="",NOT(ISNUMBER(U329)),NOT(ISNUMBER(V329)),U329=0),"",V329/U329),N("U30"))</f>
        <v/>
      </c>
      <c r="X329" s="136" t="str">
        <f>IF(1=1,IF(OR(W329="",NOT(ISNUMBER(F329))),"",F329*W329*IFERROR(INDEX(D384:D428,MATCH(AE329,B384:B428,0)),1)),N("V7"))</f>
        <v/>
      </c>
      <c r="Y329" s="137" t="str">
        <f>IF(1=1,IF(F329="","",IF(G329="","",IFERROR(INDEX(E384:E428,MATCH(AE329,B384:B428,0)),G329&amp;""))),N("W6"))</f>
        <v/>
      </c>
      <c r="Z329" s="142" t="str">
        <f>IF(1=1,IF(X329="","",IF(AND(ISNUMBER(X329),X329&lt;1,Y329="kg"),MAX(1,ROUND(X329*1000,0)),IF(AND(ISNUMBER(X329),X329&lt;1,Y329="L"),MAX(1,ROUND(X329*100,0)),ROUND(X329,3)))),N("X30"))</f>
        <v/>
      </c>
      <c r="AA329" s="143" t="str">
        <f>IF(1=1,IF(X329="","",IF(AND(ISNUMBER(X329),X329&lt;1,Y329="kg"),"g",IF(AND(ISNUMBER(X329),X329&lt;1,Y329="L"),"cl",Y329))),N("Y30"))</f>
        <v/>
      </c>
      <c r="AB329" s="123" t="str">
        <f>IF(1=1,IF(E329="","",IF(F329="","A CONTROLER",IF(NOT(ISNUMBER(F329)),"TEXTE",IF(OR(W329="",W329&lt;=0),"COMMANDE COUVERTS INCOMPLETE",IF(G329="","UNITE MANQUANTE",IF(COUNTIF(B384:B428,AE329)=0,"UNITE A CONTROLER","OK")))))),N("Z6"))</f>
        <v/>
      </c>
      <c r="AD329" s="144" t="str">
        <f>IF(1=1,IF(E329="","",AD305),N("AB30"))</f>
        <v/>
      </c>
      <c r="AE329" s="125" t="str">
        <f>IF(1=1,IF(G329="","",UPPER(TRIM(SUBSTITUTE(SUBSTITUTE(G329&amp;"",CHAR(160)," ")," "," ")))),N("AC30"))</f>
        <v/>
      </c>
      <c r="AG329" s="5" t="s">
        <v>48</v>
      </c>
    </row>
    <row r="330" spans="1:33" ht="15.75" x14ac:dyDescent="0.25">
      <c r="A330" s="126" t="str">
        <f>IF(1=1,IF(E330="","",A305),N("A31"))</f>
        <v/>
      </c>
      <c r="B330" s="127" t="str">
        <f>IF(1=1,IF(E330="","",B305),N("B31"))</f>
        <v/>
      </c>
      <c r="C330" s="127"/>
      <c r="D330" s="129" t="str">
        <f>IF(ISBLANK(E330),"",LARGE(D305:D329,1)+1)</f>
        <v/>
      </c>
      <c r="E330" s="130"/>
      <c r="F330" s="131"/>
      <c r="G330" s="170"/>
      <c r="H330" s="105"/>
      <c r="I330" s="132" t="str">
        <f>IF(1=1,IF(E330="","",I305),N("H31"))</f>
        <v/>
      </c>
      <c r="J330" s="133" t="str">
        <f>IF(1=1,IF(E330="","",J305),N("I31"))</f>
        <v/>
      </c>
      <c r="K330" s="134" t="str">
        <f>IF(1=1,IF(E330="","",K305),N("J31"))</f>
        <v/>
      </c>
      <c r="L330" s="135" t="str">
        <f>IF(1=1,IF(OR(J330="",O330="",NOT(ISNUMBER(J330)),NOT(ISNUMBER(O330)),J330=0),"",O330/J330),N("L31"))</f>
        <v/>
      </c>
      <c r="M330" s="136" t="str">
        <f>IF(1=1,IF(OR(L330="",NOT(ISNUMBER(F330))),"",F330*L330*IFERROR(INDEX(D384:D428,MATCH(AE330,B384:B428,0)),1)),N("M13"))</f>
        <v/>
      </c>
      <c r="N330" s="137" t="str">
        <f>IF(1=1,IF(F330="","",IF(G330="","",IFERROR(INDEX(E384:E428,MATCH(AE330,B384:B428,0)),G330&amp;""))),N("N6"))</f>
        <v/>
      </c>
      <c r="O330" s="138" t="str">
        <f>IF(1=1,IF(E330="","",O305),N("K31"))</f>
        <v/>
      </c>
      <c r="P330" s="139" t="str">
        <f>IF(1=1,IF(M330="","",IF(AND(ISNUMBER(M330),M330&lt;1,N330="kg"),MAX(1,ROUND(M330*1000,0)),IF(AND(ISNUMBER(M330),M330&lt;1,N330="L"),MAX(1,ROUND(M330*100,0)),ROUND(M330,3)))),N("O31"))</f>
        <v/>
      </c>
      <c r="Q330" s="140" t="str">
        <f>IF(1=1,IF(M330="","",IF(AND(ISNUMBER(M330),M330&lt;1,N330="kg"),"g",IF(AND(ISNUMBER(M330),M330&lt;1,N330="L"),"cl",N330))),N("P31"))</f>
        <v/>
      </c>
      <c r="R330" s="161" t="str">
        <f>IF(1=1,IF(E330="","",IF(F330="","A CONTROLER",IF(NOT(ISNUMBER(F330)),"TEXTE",IF(OR(L330="",L330&lt;=0),"COMMANDE PRINCIPALE INCOMPLETE",IF(G330="","UNITE MANQUANTE",IF(COUNTIF(B384:B428,AE330)=0,"UNITE A CONTROLER","OK")))))),N("Q9"))</f>
        <v/>
      </c>
      <c r="S330" s="105"/>
      <c r="T330" s="141">
        <f t="shared" si="19"/>
        <v>0</v>
      </c>
      <c r="U330" s="133" t="str">
        <f>IF(1=1,IF(E330="","",U305),N("S31"))</f>
        <v/>
      </c>
      <c r="V330" s="133" t="str">
        <f>IF(1=1,IF(E330="","",V305),N("T31"))</f>
        <v/>
      </c>
      <c r="W330" s="135" t="str">
        <f>IF(1=1,IF(OR(U330="",V330="",NOT(ISNUMBER(U330)),NOT(ISNUMBER(V330)),U330=0),"",V330/U330),N("U31"))</f>
        <v/>
      </c>
      <c r="X330" s="136" t="str">
        <f>IF(1=1,IF(OR(W330="",NOT(ISNUMBER(F330))),"",F330*W330*IFERROR(INDEX(D384:D428,MATCH(AE330,B384:B428,0)),1)),N("V7"))</f>
        <v/>
      </c>
      <c r="Y330" s="137" t="str">
        <f>IF(1=1,IF(F330="","",IF(G330="","",IFERROR(INDEX(E384:E428,MATCH(AE330,B384:B428,0)),G330&amp;""))),N("W6"))</f>
        <v/>
      </c>
      <c r="Z330" s="142" t="str">
        <f>IF(1=1,IF(X330="","",IF(AND(ISNUMBER(X330),X330&lt;1,Y330="kg"),MAX(1,ROUND(X330*1000,0)),IF(AND(ISNUMBER(X330),X330&lt;1,Y330="L"),MAX(1,ROUND(X330*100,0)),ROUND(X330,3)))),N("X31"))</f>
        <v/>
      </c>
      <c r="AA330" s="143" t="str">
        <f>IF(1=1,IF(X330="","",IF(AND(ISNUMBER(X330),X330&lt;1,Y330="kg"),"g",IF(AND(ISNUMBER(X330),X330&lt;1,Y330="L"),"cl",Y330))),N("Y31"))</f>
        <v/>
      </c>
      <c r="AB330" s="123" t="str">
        <f>IF(1=1,IF(E330="","",IF(F330="","A CONTROLER",IF(NOT(ISNUMBER(F330)),"TEXTE",IF(OR(W330="",W330&lt;=0),"COMMANDE COUVERTS INCOMPLETE",IF(G330="","UNITE MANQUANTE",IF(COUNTIF(B384:B428,AE330)=0,"UNITE A CONTROLER","OK")))))),N("Z6"))</f>
        <v/>
      </c>
      <c r="AD330" s="144" t="str">
        <f>IF(1=1,IF(E330="","",AD305),N("AB31"))</f>
        <v/>
      </c>
      <c r="AE330" s="125" t="str">
        <f>IF(1=1,IF(G330="","",UPPER(TRIM(SUBSTITUTE(SUBSTITUTE(G330&amp;"",CHAR(160)," ")," "," ")))),N("AC31"))</f>
        <v/>
      </c>
      <c r="AG330" s="5" t="s">
        <v>49</v>
      </c>
    </row>
    <row r="331" spans="1:33" ht="15.75" x14ac:dyDescent="0.25">
      <c r="A331" s="126" t="str">
        <f>IF(1=1,IF(E331="","",A305),N("A32"))</f>
        <v/>
      </c>
      <c r="B331" s="127" t="str">
        <f>IF(1=1,IF(E331="","",B305),N("B32"))</f>
        <v/>
      </c>
      <c r="C331" s="127"/>
      <c r="D331" s="129" t="str">
        <f>IF(ISBLANK(E331),"",LARGE(D305:D330,1)+1)</f>
        <v/>
      </c>
      <c r="E331" s="130"/>
      <c r="F331" s="131"/>
      <c r="G331" s="170"/>
      <c r="H331" s="105"/>
      <c r="I331" s="132" t="str">
        <f>IF(1=1,IF(E331="","",I305),N("H32"))</f>
        <v/>
      </c>
      <c r="J331" s="133" t="str">
        <f>IF(1=1,IF(E331="","",J305),N("I32"))</f>
        <v/>
      </c>
      <c r="K331" s="134" t="str">
        <f>IF(1=1,IF(E331="","",K305),N("J32"))</f>
        <v/>
      </c>
      <c r="L331" s="135" t="str">
        <f>IF(1=1,IF(OR(J331="",O331="",NOT(ISNUMBER(J331)),NOT(ISNUMBER(O331)),J331=0),"",O331/J331),N("L32"))</f>
        <v/>
      </c>
      <c r="M331" s="136" t="str">
        <f>IF(1=1,IF(OR(L331="",NOT(ISNUMBER(F331))),"",F331*L331*IFERROR(INDEX(D384:D428,MATCH(AE331,B384:B428,0)),1)),N("M13"))</f>
        <v/>
      </c>
      <c r="N331" s="137" t="str">
        <f>IF(1=1,IF(F331="","",IF(G331="","",IFERROR(INDEX(E384:E428,MATCH(AE331,B384:B428,0)),G331&amp;""))),N("N6"))</f>
        <v/>
      </c>
      <c r="O331" s="138" t="str">
        <f>IF(1=1,IF(E331="","",O305),N("K32"))</f>
        <v/>
      </c>
      <c r="P331" s="139" t="str">
        <f>IF(1=1,IF(M331="","",IF(AND(ISNUMBER(M331),M331&lt;1,N331="kg"),MAX(1,ROUND(M331*1000,0)),IF(AND(ISNUMBER(M331),M331&lt;1,N331="L"),MAX(1,ROUND(M331*100,0)),ROUND(M331,3)))),N("O32"))</f>
        <v/>
      </c>
      <c r="Q331" s="140" t="str">
        <f>IF(1=1,IF(M331="","",IF(AND(ISNUMBER(M331),M331&lt;1,N331="kg"),"g",IF(AND(ISNUMBER(M331),M331&lt;1,N331="L"),"cl",N331))),N("P32"))</f>
        <v/>
      </c>
      <c r="R331" s="161" t="str">
        <f>IF(1=1,IF(E331="","",IF(F331="","A CONTROLER",IF(NOT(ISNUMBER(F331)),"TEXTE",IF(OR(L331="",L331&lt;=0),"COMMANDE PRINCIPALE INCOMPLETE",IF(G331="","UNITE MANQUANTE",IF(COUNTIF(B384:B428,AE331)=0,"UNITE A CONTROLER","OK")))))),N("Q9"))</f>
        <v/>
      </c>
      <c r="S331" s="105"/>
      <c r="T331" s="141">
        <f t="shared" si="19"/>
        <v>0</v>
      </c>
      <c r="U331" s="133" t="str">
        <f>IF(1=1,IF(E331="","",U305),N("S32"))</f>
        <v/>
      </c>
      <c r="V331" s="133" t="str">
        <f>IF(1=1,IF(E331="","",V305),N("T32"))</f>
        <v/>
      </c>
      <c r="W331" s="135" t="str">
        <f>IF(1=1,IF(OR(U331="",V331="",NOT(ISNUMBER(U331)),NOT(ISNUMBER(V331)),U331=0),"",V331/U331),N("U32"))</f>
        <v/>
      </c>
      <c r="X331" s="136" t="str">
        <f>IF(1=1,IF(OR(W331="",NOT(ISNUMBER(F331))),"",F331*W331*IFERROR(INDEX(D384:D428,MATCH(AE331,B384:B428,0)),1)),N("V7"))</f>
        <v/>
      </c>
      <c r="Y331" s="137" t="str">
        <f>IF(1=1,IF(F331="","",IF(G331="","",IFERROR(INDEX(E384:E428,MATCH(AE331,B384:B428,0)),G331&amp;""))),N("W6"))</f>
        <v/>
      </c>
      <c r="Z331" s="142" t="str">
        <f>IF(1=1,IF(X331="","",IF(AND(ISNUMBER(X331),X331&lt;1,Y331="kg"),MAX(1,ROUND(X331*1000,0)),IF(AND(ISNUMBER(X331),X331&lt;1,Y331="L"),MAX(1,ROUND(X331*100,0)),ROUND(X331,3)))),N("X32"))</f>
        <v/>
      </c>
      <c r="AA331" s="143" t="str">
        <f>IF(1=1,IF(X331="","",IF(AND(ISNUMBER(X331),X331&lt;1,Y331="kg"),"g",IF(AND(ISNUMBER(X331),X331&lt;1,Y331="L"),"cl",Y331))),N("Y32"))</f>
        <v/>
      </c>
      <c r="AB331" s="123" t="str">
        <f>IF(1=1,IF(E331="","",IF(F331="","A CONTROLER",IF(NOT(ISNUMBER(F331)),"TEXTE",IF(OR(W331="",W331&lt;=0),"COMMANDE COUVERTS INCOMPLETE",IF(G331="","UNITE MANQUANTE",IF(COUNTIF(B384:B428,AE331)=0,"UNITE A CONTROLER","OK")))))),N("Z6"))</f>
        <v/>
      </c>
      <c r="AD331" s="144" t="str">
        <f>IF(1=1,IF(E331="","",AD305),N("AB32"))</f>
        <v/>
      </c>
      <c r="AE331" s="125" t="str">
        <f>IF(1=1,IF(G331="","",UPPER(TRIM(SUBSTITUTE(SUBSTITUTE(G331&amp;"",CHAR(160)," ")," "," ")))),N("AC32"))</f>
        <v/>
      </c>
      <c r="AG331" s="5" t="s">
        <v>50</v>
      </c>
    </row>
    <row r="332" spans="1:33" ht="24" customHeight="1" x14ac:dyDescent="0.25">
      <c r="A332" s="126" t="str">
        <f>IF(1=1,IF(E332="","",A305),N("A33"))</f>
        <v/>
      </c>
      <c r="B332" s="127" t="str">
        <f>IF(1=1,IF(E332="","",B305),N("B33"))</f>
        <v/>
      </c>
      <c r="C332" s="127"/>
      <c r="D332" s="129" t="str">
        <f>IF(ISBLANK(E332),"",LARGE(D305:D331,1)+1)</f>
        <v/>
      </c>
      <c r="E332" s="130"/>
      <c r="F332" s="131"/>
      <c r="G332" s="170"/>
      <c r="H332" s="105"/>
      <c r="I332" s="132" t="str">
        <f>IF(1=1,IF(E332="","",I305),N("H33"))</f>
        <v/>
      </c>
      <c r="J332" s="133" t="str">
        <f>IF(1=1,IF(E332="","",J305),N("I33"))</f>
        <v/>
      </c>
      <c r="K332" s="134" t="str">
        <f>IF(1=1,IF(E332="","",K305),N("J33"))</f>
        <v/>
      </c>
      <c r="L332" s="135" t="str">
        <f>IF(1=1,IF(OR(J332="",O332="",NOT(ISNUMBER(J332)),NOT(ISNUMBER(O332)),J332=0),"",O332/J332),N("L33"))</f>
        <v/>
      </c>
      <c r="M332" s="136" t="str">
        <f>IF(1=1,IF(OR(L332="",NOT(ISNUMBER(F332))),"",F332*L332*IFERROR(INDEX(D384:D428,MATCH(AE332,B384:B428,0)),1)),N("M13"))</f>
        <v/>
      </c>
      <c r="N332" s="137" t="str">
        <f>IF(1=1,IF(F332="","",IF(G332="","",IFERROR(INDEX(E384:E428,MATCH(AE332,B384:B428,0)),G332&amp;""))),N("N6"))</f>
        <v/>
      </c>
      <c r="O332" s="138" t="str">
        <f>IF(1=1,IF(E332="","",O305),N("K33"))</f>
        <v/>
      </c>
      <c r="P332" s="139" t="str">
        <f>IF(1=1,IF(M332="","",IF(AND(ISNUMBER(M332),M332&lt;1,N332="kg"),MAX(1,ROUND(M332*1000,0)),IF(AND(ISNUMBER(M332),M332&lt;1,N332="L"),MAX(1,ROUND(M332*100,0)),ROUND(M332,3)))),N("O33"))</f>
        <v/>
      </c>
      <c r="Q332" s="140" t="str">
        <f>IF(1=1,IF(M332="","",IF(AND(ISNUMBER(M332),M332&lt;1,N332="kg"),"g",IF(AND(ISNUMBER(M332),M332&lt;1,N332="L"),"cl",N332))),N("P33"))</f>
        <v/>
      </c>
      <c r="R332" s="161" t="str">
        <f>IF(1=1,IF(E332="","",IF(F332="","A CONTROLER",IF(NOT(ISNUMBER(F332)),"TEXTE",IF(OR(L332="",L332&lt;=0),"COMMANDE PRINCIPALE INCOMPLETE",IF(G332="","UNITE MANQUANTE",IF(COUNTIF(B384:B428,AE332)=0,"UNITE A CONTROLER","OK")))))),N("Q9"))</f>
        <v/>
      </c>
      <c r="S332" s="105"/>
      <c r="T332" s="141">
        <f t="shared" si="19"/>
        <v>0</v>
      </c>
      <c r="U332" s="133" t="str">
        <f>IF(1=1,IF(E332="","",U305),N("S33"))</f>
        <v/>
      </c>
      <c r="V332" s="133" t="str">
        <f>IF(1=1,IF(E332="","",V305),N("T33"))</f>
        <v/>
      </c>
      <c r="W332" s="135" t="str">
        <f>IF(1=1,IF(OR(U332="",V332="",NOT(ISNUMBER(U332)),NOT(ISNUMBER(V332)),U332=0),"",V332/U332),N("U33"))</f>
        <v/>
      </c>
      <c r="X332" s="136" t="str">
        <f>IF(1=1,IF(OR(W332="",NOT(ISNUMBER(F332))),"",F332*W332*IFERROR(INDEX(D384:D428,MATCH(AE332,B384:B428,0)),1)),N("V7"))</f>
        <v/>
      </c>
      <c r="Y332" s="137" t="str">
        <f>IF(1=1,IF(F332="","",IF(G332="","",IFERROR(INDEX(E384:E428,MATCH(AE332,B384:B428,0)),G332&amp;""))),N("W6"))</f>
        <v/>
      </c>
      <c r="Z332" s="142" t="str">
        <f>IF(1=1,IF(X332="","",IF(AND(ISNUMBER(X332),X332&lt;1,Y332="kg"),MAX(1,ROUND(X332*1000,0)),IF(AND(ISNUMBER(X332),X332&lt;1,Y332="L"),MAX(1,ROUND(X332*100,0)),ROUND(X332,3)))),N("X33"))</f>
        <v/>
      </c>
      <c r="AA332" s="143" t="str">
        <f>IF(1=1,IF(X332="","",IF(AND(ISNUMBER(X332),X332&lt;1,Y332="kg"),"g",IF(AND(ISNUMBER(X332),X332&lt;1,Y332="L"),"cl",Y332))),N("Y33"))</f>
        <v/>
      </c>
      <c r="AB332" s="123" t="str">
        <f>IF(1=1,IF(E332="","",IF(F332="","A CONTROLER",IF(NOT(ISNUMBER(F332)),"TEXTE",IF(OR(W332="",W332&lt;=0),"COMMANDE COUVERTS INCOMPLETE",IF(G332="","UNITE MANQUANTE",IF(COUNTIF(B384:B428,AE332)=0,"UNITE A CONTROLER","OK")))))),N("Z6"))</f>
        <v/>
      </c>
      <c r="AD332" s="144" t="str">
        <f>IF(1=1,IF(E332="","",AD305),N("AB33"))</f>
        <v/>
      </c>
      <c r="AE332" s="125" t="str">
        <f>IF(1=1,IF(G332="","",UPPER(TRIM(SUBSTITUTE(SUBSTITUTE(G332&amp;"",CHAR(160)," ")," "," ")))),N("AC33"))</f>
        <v/>
      </c>
      <c r="AG332" s="244" t="s">
        <v>51</v>
      </c>
    </row>
    <row r="333" spans="1:33" ht="15.75" x14ac:dyDescent="0.25">
      <c r="A333" s="126" t="str">
        <f>IF(1=1,IF(E333="","",A305),N("A34"))</f>
        <v/>
      </c>
      <c r="B333" s="127" t="str">
        <f>IF(1=1,IF(E333="","",B305),N("B34"))</f>
        <v/>
      </c>
      <c r="C333" s="127"/>
      <c r="D333" s="129" t="str">
        <f>IF(ISBLANK(E333),"",LARGE(D305:D332,1)+1)</f>
        <v/>
      </c>
      <c r="E333" s="130"/>
      <c r="F333" s="131"/>
      <c r="G333" s="170"/>
      <c r="H333" s="105"/>
      <c r="I333" s="132" t="str">
        <f>IF(1=1,IF(E333="","",I305),N("H34"))</f>
        <v/>
      </c>
      <c r="J333" s="133" t="str">
        <f>IF(1=1,IF(E333="","",J305),N("I34"))</f>
        <v/>
      </c>
      <c r="K333" s="134" t="str">
        <f>IF(1=1,IF(E333="","",K305),N("J34"))</f>
        <v/>
      </c>
      <c r="L333" s="135" t="str">
        <f>IF(1=1,IF(OR(J333="",O333="",NOT(ISNUMBER(J333)),NOT(ISNUMBER(O333)),J333=0),"",O333/J333),N("L34"))</f>
        <v/>
      </c>
      <c r="M333" s="136" t="str">
        <f>IF(1=1,IF(OR(L333="",NOT(ISNUMBER(F333))),"",F333*L333*IFERROR(INDEX(D384:D428,MATCH(AE333,B384:B428,0)),1)),N("M13"))</f>
        <v/>
      </c>
      <c r="N333" s="137" t="str">
        <f>IF(1=1,IF(F333="","",IF(G333="","",IFERROR(INDEX(E384:E428,MATCH(AE333,B384:B428,0)),G333&amp;""))),N("N6"))</f>
        <v/>
      </c>
      <c r="O333" s="138" t="str">
        <f>IF(1=1,IF(E333="","",O305),N("K34"))</f>
        <v/>
      </c>
      <c r="P333" s="139" t="str">
        <f>IF(1=1,IF(M333="","",IF(AND(ISNUMBER(M333),M333&lt;1,N333="kg"),MAX(1,ROUND(M333*1000,0)),IF(AND(ISNUMBER(M333),M333&lt;1,N333="L"),MAX(1,ROUND(M333*100,0)),ROUND(M333,3)))),N("O34"))</f>
        <v/>
      </c>
      <c r="Q333" s="140" t="str">
        <f>IF(1=1,IF(M333="","",IF(AND(ISNUMBER(M333),M333&lt;1,N333="kg"),"g",IF(AND(ISNUMBER(M333),M333&lt;1,N333="L"),"cl",N333))),N("P34"))</f>
        <v/>
      </c>
      <c r="R333" s="161" t="str">
        <f>IF(1=1,IF(E333="","",IF(F333="","A CONTROLER",IF(NOT(ISNUMBER(F333)),"TEXTE",IF(OR(L333="",L333&lt;=0),"COMMANDE PRINCIPALE INCOMPLETE",IF(G333="","UNITE MANQUANTE",IF(COUNTIF(B384:B428,AE333)=0,"UNITE A CONTROLER","OK")))))),N("Q9"))</f>
        <v/>
      </c>
      <c r="S333" s="105"/>
      <c r="T333" s="141">
        <f t="shared" si="19"/>
        <v>0</v>
      </c>
      <c r="U333" s="133" t="str">
        <f>IF(1=1,IF(E333="","",U305),N("S34"))</f>
        <v/>
      </c>
      <c r="V333" s="133" t="str">
        <f>IF(1=1,IF(E333="","",V305),N("T34"))</f>
        <v/>
      </c>
      <c r="W333" s="135" t="str">
        <f>IF(1=1,IF(OR(U333="",V333="",NOT(ISNUMBER(U333)),NOT(ISNUMBER(V333)),U333=0),"",V333/U333),N("U34"))</f>
        <v/>
      </c>
      <c r="X333" s="136" t="str">
        <f>IF(1=1,IF(OR(W333="",NOT(ISNUMBER(F333))),"",F333*W333*IFERROR(INDEX(D384:D428,MATCH(AE333,B384:B428,0)),1)),N("V7"))</f>
        <v/>
      </c>
      <c r="Y333" s="137" t="str">
        <f>IF(1=1,IF(F333="","",IF(G333="","",IFERROR(INDEX(E384:E428,MATCH(AE333,B384:B428,0)),G333&amp;""))),N("W6"))</f>
        <v/>
      </c>
      <c r="Z333" s="142" t="str">
        <f>IF(1=1,IF(X333="","",IF(AND(ISNUMBER(X333),X333&lt;1,Y333="kg"),MAX(1,ROUND(X333*1000,0)),IF(AND(ISNUMBER(X333),X333&lt;1,Y333="L"),MAX(1,ROUND(X333*100,0)),ROUND(X333,3)))),N("X34"))</f>
        <v/>
      </c>
      <c r="AA333" s="143" t="str">
        <f>IF(1=1,IF(X333="","",IF(AND(ISNUMBER(X333),X333&lt;1,Y333="kg"),"g",IF(AND(ISNUMBER(X333),X333&lt;1,Y333="L"),"cl",Y333))),N("Y34"))</f>
        <v/>
      </c>
      <c r="AB333" s="123" t="str">
        <f>IF(1=1,IF(E333="","",IF(F333="","A CONTROLER",IF(NOT(ISNUMBER(F333)),"TEXTE",IF(OR(W333="",W333&lt;=0),"COMMANDE COUVERTS INCOMPLETE",IF(G333="","UNITE MANQUANTE",IF(COUNTIF(B384:B428,AE333)=0,"UNITE A CONTROLER","OK")))))),N("Z6"))</f>
        <v/>
      </c>
      <c r="AD333" s="144" t="str">
        <f>IF(1=1,IF(E333="","",AD305),N("AB34"))</f>
        <v/>
      </c>
      <c r="AE333" s="125" t="str">
        <f>IF(1=1,IF(G333="","",UPPER(TRIM(SUBSTITUTE(SUBSTITUTE(G333&amp;"",CHAR(160)," ")," "," ")))),N("AC34"))</f>
        <v/>
      </c>
      <c r="AG333" s="244" t="s">
        <v>54</v>
      </c>
    </row>
    <row r="334" spans="1:33" ht="15.75" x14ac:dyDescent="0.25">
      <c r="A334" s="126" t="str">
        <f>IF(1=1,IF(E334="","",A305),N("A35"))</f>
        <v/>
      </c>
      <c r="B334" s="127" t="str">
        <f>IF(1=1,IF(E334="","",B305),N("B35"))</f>
        <v/>
      </c>
      <c r="C334" s="127"/>
      <c r="D334" s="129" t="str">
        <f>IF(ISBLANK(E334),"",LARGE(D305:D333,1)+1)</f>
        <v/>
      </c>
      <c r="E334" s="130"/>
      <c r="F334" s="131"/>
      <c r="G334" s="170"/>
      <c r="H334" s="105"/>
      <c r="I334" s="132" t="str">
        <f>IF(1=1,IF(E334="","",I305),N("H35"))</f>
        <v/>
      </c>
      <c r="J334" s="133" t="str">
        <f>IF(1=1,IF(E334="","",J305),N("I35"))</f>
        <v/>
      </c>
      <c r="K334" s="134" t="str">
        <f>IF(1=1,IF(E334="","",K305),N("J35"))</f>
        <v/>
      </c>
      <c r="L334" s="135" t="str">
        <f>IF(1=1,IF(OR(J334="",O334="",NOT(ISNUMBER(J334)),NOT(ISNUMBER(O334)),J334=0),"",O334/J334),N("L35"))</f>
        <v/>
      </c>
      <c r="M334" s="136" t="str">
        <f>IF(1=1,IF(OR(L334="",NOT(ISNUMBER(F334))),"",F334*L334*IFERROR(INDEX(D384:D428,MATCH(AE334,B384:B428,0)),1)),N("M13"))</f>
        <v/>
      </c>
      <c r="N334" s="137" t="str">
        <f>IF(1=1,IF(F334="","",IF(G334="","",IFERROR(INDEX(E384:E428,MATCH(AE334,B384:B428,0)),G334&amp;""))),N("N6"))</f>
        <v/>
      </c>
      <c r="O334" s="138" t="str">
        <f>IF(1=1,IF(E334="","",O305),N("K35"))</f>
        <v/>
      </c>
      <c r="P334" s="139" t="str">
        <f>IF(1=1,IF(M334="","",IF(AND(ISNUMBER(M334),M334&lt;1,N334="kg"),MAX(1,ROUND(M334*1000,0)),IF(AND(ISNUMBER(M334),M334&lt;1,N334="L"),MAX(1,ROUND(M334*100,0)),ROUND(M334,3)))),N("O35"))</f>
        <v/>
      </c>
      <c r="Q334" s="140" t="str">
        <f>IF(1=1,IF(M334="","",IF(AND(ISNUMBER(M334),M334&lt;1,N334="kg"),"g",IF(AND(ISNUMBER(M334),M334&lt;1,N334="L"),"cl",N334))),N("P35"))</f>
        <v/>
      </c>
      <c r="R334" s="161" t="str">
        <f>IF(1=1,IF(E334="","",IF(F334="","A CONTROLER",IF(NOT(ISNUMBER(F334)),"TEXTE",IF(OR(L334="",L334&lt;=0),"COMMANDE PRINCIPALE INCOMPLETE",IF(G334="","UNITE MANQUANTE",IF(COUNTIF(B384:B428,AE334)=0,"UNITE A CONTROLER","OK")))))),N("Q9"))</f>
        <v/>
      </c>
      <c r="S334" s="105"/>
      <c r="T334" s="141">
        <f t="shared" si="19"/>
        <v>0</v>
      </c>
      <c r="U334" s="133" t="str">
        <f>IF(1=1,IF(E334="","",U305),N("S35"))</f>
        <v/>
      </c>
      <c r="V334" s="133" t="str">
        <f>IF(1=1,IF(E334="","",V305),N("T35"))</f>
        <v/>
      </c>
      <c r="W334" s="135" t="str">
        <f>IF(1=1,IF(OR(U334="",V334="",NOT(ISNUMBER(U334)),NOT(ISNUMBER(V334)),U334=0),"",V334/U334),N("U35"))</f>
        <v/>
      </c>
      <c r="X334" s="136" t="str">
        <f>IF(1=1,IF(OR(W334="",NOT(ISNUMBER(F334))),"",F334*W334*IFERROR(INDEX(D384:D428,MATCH(AE334,B384:B428,0)),1)),N("V7"))</f>
        <v/>
      </c>
      <c r="Y334" s="137" t="str">
        <f>IF(1=1,IF(F334="","",IF(G334="","",IFERROR(INDEX(E384:E428,MATCH(AE334,B384:B428,0)),G334&amp;""))),N("W6"))</f>
        <v/>
      </c>
      <c r="Z334" s="142" t="str">
        <f>IF(1=1,IF(X334="","",IF(AND(ISNUMBER(X334),X334&lt;1,Y334="kg"),MAX(1,ROUND(X334*1000,0)),IF(AND(ISNUMBER(X334),X334&lt;1,Y334="L"),MAX(1,ROUND(X334*100,0)),ROUND(X334,3)))),N("X35"))</f>
        <v/>
      </c>
      <c r="AA334" s="143" t="str">
        <f>IF(1=1,IF(X334="","",IF(AND(ISNUMBER(X334),X334&lt;1,Y334="kg"),"g",IF(AND(ISNUMBER(X334),X334&lt;1,Y334="L"),"cl",Y334))),N("Y35"))</f>
        <v/>
      </c>
      <c r="AB334" s="123" t="str">
        <f>IF(1=1,IF(E334="","",IF(F334="","A CONTROLER",IF(NOT(ISNUMBER(F334)),"TEXTE",IF(OR(W334="",W334&lt;=0),"COMMANDE COUVERTS INCOMPLETE",IF(G334="","UNITE MANQUANTE",IF(COUNTIF(B384:B428,AE334)=0,"UNITE A CONTROLER","OK")))))),N("Z6"))</f>
        <v/>
      </c>
      <c r="AD334" s="144" t="str">
        <f>IF(1=1,IF(E334="","",AD305),N("AB35"))</f>
        <v/>
      </c>
      <c r="AE334" s="125" t="str">
        <f>IF(1=1,IF(G334="","",UPPER(TRIM(SUBSTITUTE(SUBSTITUTE(G334&amp;"",CHAR(160)," ")," "," ")))),N("AC35"))</f>
        <v/>
      </c>
      <c r="AG334" s="244" t="s">
        <v>56</v>
      </c>
    </row>
    <row r="335" spans="1:33" ht="15.75" x14ac:dyDescent="0.25">
      <c r="A335" s="126" t="str">
        <f>IF(1=1,IF(E335="","",A305),N("A36"))</f>
        <v/>
      </c>
      <c r="B335" s="127" t="str">
        <f>IF(1=1,IF(E335="","",B305),N("B36"))</f>
        <v/>
      </c>
      <c r="C335" s="127"/>
      <c r="D335" s="129" t="str">
        <f>IF(ISBLANK(E335),"",LARGE(D305:D334,1)+1)</f>
        <v/>
      </c>
      <c r="E335" s="130"/>
      <c r="F335" s="131"/>
      <c r="G335" s="170"/>
      <c r="H335" s="105"/>
      <c r="I335" s="132" t="str">
        <f>IF(1=1,IF(E335="","",I305),N("H36"))</f>
        <v/>
      </c>
      <c r="J335" s="133" t="str">
        <f>IF(1=1,IF(E335="","",J305),N("I36"))</f>
        <v/>
      </c>
      <c r="K335" s="134" t="str">
        <f>IF(1=1,IF(E335="","",K305),N("J36"))</f>
        <v/>
      </c>
      <c r="L335" s="135" t="str">
        <f>IF(1=1,IF(OR(J335="",O335="",NOT(ISNUMBER(J335)),NOT(ISNUMBER(O335)),J335=0),"",O335/J335),N("L36"))</f>
        <v/>
      </c>
      <c r="M335" s="136" t="str">
        <f>IF(1=1,IF(OR(L335="",NOT(ISNUMBER(F335))),"",F335*L335*IFERROR(INDEX(D384:D428,MATCH(AE335,B384:B428,0)),1)),N("M13"))</f>
        <v/>
      </c>
      <c r="N335" s="137" t="str">
        <f>IF(1=1,IF(F335="","",IF(G335="","",IFERROR(INDEX(E384:E428,MATCH(AE335,B384:B428,0)),G335&amp;""))),N("N6"))</f>
        <v/>
      </c>
      <c r="O335" s="138" t="str">
        <f>IF(1=1,IF(E335="","",O305),N("K36"))</f>
        <v/>
      </c>
      <c r="P335" s="139" t="str">
        <f>IF(1=1,IF(M335="","",IF(AND(ISNUMBER(M335),M335&lt;1,N335="kg"),MAX(1,ROUND(M335*1000,0)),IF(AND(ISNUMBER(M335),M335&lt;1,N335="L"),MAX(1,ROUND(M335*100,0)),ROUND(M335,3)))),N("O36"))</f>
        <v/>
      </c>
      <c r="Q335" s="140" t="str">
        <f>IF(1=1,IF(M335="","",IF(AND(ISNUMBER(M335),M335&lt;1,N335="kg"),"g",IF(AND(ISNUMBER(M335),M335&lt;1,N335="L"),"cl",N335))),N("P36"))</f>
        <v/>
      </c>
      <c r="R335" s="161" t="str">
        <f>IF(1=1,IF(E335="","",IF(F335="","A CONTROLER",IF(NOT(ISNUMBER(F335)),"TEXTE",IF(OR(L335="",L335&lt;=0),"COMMANDE PRINCIPALE INCOMPLETE",IF(G335="","UNITE MANQUANTE",IF(COUNTIF(B384:B428,AE335)=0,"UNITE A CONTROLER","OK")))))),N("Q9"))</f>
        <v/>
      </c>
      <c r="S335" s="105"/>
      <c r="T335" s="141">
        <f t="shared" si="19"/>
        <v>0</v>
      </c>
      <c r="U335" s="133" t="str">
        <f>IF(1=1,IF(E335="","",U305),N("S36"))</f>
        <v/>
      </c>
      <c r="V335" s="133" t="str">
        <f>IF(1=1,IF(E335="","",V305),N("T36"))</f>
        <v/>
      </c>
      <c r="W335" s="135" t="str">
        <f>IF(1=1,IF(OR(U335="",V335="",NOT(ISNUMBER(U335)),NOT(ISNUMBER(V335)),U335=0),"",V335/U335),N("U36"))</f>
        <v/>
      </c>
      <c r="X335" s="136" t="str">
        <f>IF(1=1,IF(OR(W335="",NOT(ISNUMBER(F335))),"",F335*W335*IFERROR(INDEX(D384:D428,MATCH(AE335,B384:B428,0)),1)),N("V7"))</f>
        <v/>
      </c>
      <c r="Y335" s="137" t="str">
        <f>IF(1=1,IF(F335="","",IF(G335="","",IFERROR(INDEX(E384:E428,MATCH(AE335,B384:B428,0)),G335&amp;""))),N("W6"))</f>
        <v/>
      </c>
      <c r="Z335" s="142" t="str">
        <f>IF(1=1,IF(X335="","",IF(AND(ISNUMBER(X335),X335&lt;1,Y335="kg"),MAX(1,ROUND(X335*1000,0)),IF(AND(ISNUMBER(X335),X335&lt;1,Y335="L"),MAX(1,ROUND(X335*100,0)),ROUND(X335,3)))),N("X36"))</f>
        <v/>
      </c>
      <c r="AA335" s="143" t="str">
        <f>IF(1=1,IF(X335="","",IF(AND(ISNUMBER(X335),X335&lt;1,Y335="kg"),"g",IF(AND(ISNUMBER(X335),X335&lt;1,Y335="L"),"cl",Y335))),N("Y36"))</f>
        <v/>
      </c>
      <c r="AB335" s="123" t="str">
        <f>IF(1=1,IF(E335="","",IF(F335="","A CONTROLER",IF(NOT(ISNUMBER(F335)),"TEXTE",IF(OR(W335="",W335&lt;=0),"COMMANDE COUVERTS INCOMPLETE",IF(G335="","UNITE MANQUANTE",IF(COUNTIF(B384:B428,AE335)=0,"UNITE A CONTROLER","OK")))))),N("Z6"))</f>
        <v/>
      </c>
      <c r="AD335" s="144" t="str">
        <f>IF(1=1,IF(E335="","",AD305),N("AB36"))</f>
        <v/>
      </c>
      <c r="AE335" s="125" t="str">
        <f>IF(1=1,IF(G335="","",UPPER(TRIM(SUBSTITUTE(SUBSTITUTE(G335&amp;"",CHAR(160)," ")," "," ")))),N("AC36"))</f>
        <v/>
      </c>
      <c r="AG335" s="244" t="s">
        <v>58</v>
      </c>
    </row>
    <row r="336" spans="1:33" ht="15.75" x14ac:dyDescent="0.25">
      <c r="A336" s="126" t="str">
        <f>IF(1=1,IF(E336="","",A305),N("A37"))</f>
        <v/>
      </c>
      <c r="B336" s="127" t="str">
        <f>IF(1=1,IF(E336="","",B305),N("B37"))</f>
        <v/>
      </c>
      <c r="C336" s="127"/>
      <c r="D336" s="129" t="str">
        <f>IF(ISBLANK(E336),"",LARGE(D305:D335,1)+1)</f>
        <v/>
      </c>
      <c r="E336" s="130"/>
      <c r="F336" s="131"/>
      <c r="G336" s="170"/>
      <c r="H336" s="105"/>
      <c r="I336" s="132" t="str">
        <f>IF(1=1,IF(E336="","",I305),N("H37"))</f>
        <v/>
      </c>
      <c r="J336" s="133" t="str">
        <f>IF(1=1,IF(E336="","",J305),N("I37"))</f>
        <v/>
      </c>
      <c r="K336" s="134" t="str">
        <f>IF(1=1,IF(E336="","",K305),N("J37"))</f>
        <v/>
      </c>
      <c r="L336" s="135" t="str">
        <f>IF(1=1,IF(OR(J336="",O336="",NOT(ISNUMBER(J336)),NOT(ISNUMBER(O336)),J336=0),"",O336/J336),N("L37"))</f>
        <v/>
      </c>
      <c r="M336" s="136" t="str">
        <f>IF(1=1,IF(OR(L336="",NOT(ISNUMBER(F336))),"",F336*L336*IFERROR(INDEX(D384:D428,MATCH(AE336,B384:B428,0)),1)),N("M13"))</f>
        <v/>
      </c>
      <c r="N336" s="137" t="str">
        <f>IF(1=1,IF(F336="","",IF(G336="","",IFERROR(INDEX(E384:E428,MATCH(AE336,B384:B428,0)),G336&amp;""))),N("N6"))</f>
        <v/>
      </c>
      <c r="O336" s="138" t="str">
        <f>IF(1=1,IF(E336="","",O305),N("K37"))</f>
        <v/>
      </c>
      <c r="P336" s="139" t="str">
        <f>IF(1=1,IF(M336="","",IF(AND(ISNUMBER(M336),M336&lt;1,N336="kg"),MAX(1,ROUND(M336*1000,0)),IF(AND(ISNUMBER(M336),M336&lt;1,N336="L"),MAX(1,ROUND(M336*100,0)),ROUND(M336,3)))),N("O37"))</f>
        <v/>
      </c>
      <c r="Q336" s="140" t="str">
        <f>IF(1=1,IF(M336="","",IF(AND(ISNUMBER(M336),M336&lt;1,N336="kg"),"g",IF(AND(ISNUMBER(M336),M336&lt;1,N336="L"),"cl",N336))),N("P37"))</f>
        <v/>
      </c>
      <c r="R336" s="161" t="str">
        <f>IF(1=1,IF(E336="","",IF(F336="","A CONTROLER",IF(NOT(ISNUMBER(F336)),"TEXTE",IF(OR(L336="",L336&lt;=0),"COMMANDE PRINCIPALE INCOMPLETE",IF(G336="","UNITE MANQUANTE",IF(COUNTIF(B384:B428,AE336)=0,"UNITE A CONTROLER","OK")))))),N("Q9"))</f>
        <v/>
      </c>
      <c r="S336" s="105"/>
      <c r="T336" s="141">
        <f t="shared" si="19"/>
        <v>0</v>
      </c>
      <c r="U336" s="133" t="str">
        <f>IF(1=1,IF(E336="","",U305),N("S37"))</f>
        <v/>
      </c>
      <c r="V336" s="133" t="str">
        <f>IF(1=1,IF(E336="","",V305),N("T37"))</f>
        <v/>
      </c>
      <c r="W336" s="135" t="str">
        <f>IF(1=1,IF(OR(U336="",V336="",NOT(ISNUMBER(U336)),NOT(ISNUMBER(V336)),U336=0),"",V336/U336),N("U37"))</f>
        <v/>
      </c>
      <c r="X336" s="136" t="str">
        <f>IF(1=1,IF(OR(W336="",NOT(ISNUMBER(F336))),"",F336*W336*IFERROR(INDEX(D384:D428,MATCH(AE336,B384:B428,0)),1)),N("V7"))</f>
        <v/>
      </c>
      <c r="Y336" s="137" t="str">
        <f>IF(1=1,IF(F336="","",IF(G336="","",IFERROR(INDEX(E384:E428,MATCH(AE336,B384:B428,0)),G336&amp;""))),N("W6"))</f>
        <v/>
      </c>
      <c r="Z336" s="142" t="str">
        <f>IF(1=1,IF(X336="","",IF(AND(ISNUMBER(X336),X336&lt;1,Y336="kg"),MAX(1,ROUND(X336*1000,0)),IF(AND(ISNUMBER(X336),X336&lt;1,Y336="L"),MAX(1,ROUND(X336*100,0)),ROUND(X336,3)))),N("X37"))</f>
        <v/>
      </c>
      <c r="AA336" s="143" t="str">
        <f>IF(1=1,IF(X336="","",IF(AND(ISNUMBER(X336),X336&lt;1,Y336="kg"),"g",IF(AND(ISNUMBER(X336),X336&lt;1,Y336="L"),"cl",Y336))),N("Y37"))</f>
        <v/>
      </c>
      <c r="AB336" s="123" t="str">
        <f>IF(1=1,IF(E336="","",IF(F336="","A CONTROLER",IF(NOT(ISNUMBER(F336)),"TEXTE",IF(OR(W336="",W336&lt;=0),"COMMANDE COUVERTS INCOMPLETE",IF(G336="","UNITE MANQUANTE",IF(COUNTIF(B384:B428,AE336)=0,"UNITE A CONTROLER","OK")))))),N("Z6"))</f>
        <v/>
      </c>
      <c r="AD336" s="144" t="str">
        <f>IF(1=1,IF(E336="","",AD305),N("AB37"))</f>
        <v/>
      </c>
      <c r="AE336" s="125" t="str">
        <f>IF(1=1,IF(G336="","",UPPER(TRIM(SUBSTITUTE(SUBSTITUTE(G336&amp;"",CHAR(160)," ")," "," ")))),N("AC37"))</f>
        <v/>
      </c>
      <c r="AG336" s="244" t="s">
        <v>60</v>
      </c>
    </row>
    <row r="337" spans="1:33" ht="15.75" x14ac:dyDescent="0.25">
      <c r="A337" s="126" t="str">
        <f>IF(1=1,IF(E337="","",A305),N("A38"))</f>
        <v/>
      </c>
      <c r="B337" s="127" t="str">
        <f>IF(1=1,IF(E337="","",B305),N("B38"))</f>
        <v/>
      </c>
      <c r="C337" s="127"/>
      <c r="D337" s="129" t="str">
        <f>IF(ISBLANK(E337),"",LARGE(D305:D336,1)+1)</f>
        <v/>
      </c>
      <c r="E337" s="130"/>
      <c r="F337" s="131"/>
      <c r="G337" s="170"/>
      <c r="H337" s="105"/>
      <c r="I337" s="132" t="str">
        <f>IF(1=1,IF(E337="","",I305),N("H38"))</f>
        <v/>
      </c>
      <c r="J337" s="133" t="str">
        <f>IF(1=1,IF(E337="","",J305),N("I38"))</f>
        <v/>
      </c>
      <c r="K337" s="134" t="str">
        <f>IF(1=1,IF(E337="","",K305),N("J38"))</f>
        <v/>
      </c>
      <c r="L337" s="135" t="str">
        <f>IF(1=1,IF(OR(J337="",O337="",NOT(ISNUMBER(J337)),NOT(ISNUMBER(O337)),J337=0),"",O337/J337),N("L38"))</f>
        <v/>
      </c>
      <c r="M337" s="136" t="str">
        <f>IF(1=1,IF(OR(L337="",NOT(ISNUMBER(F337))),"",F337*L337*IFERROR(INDEX(D384:D428,MATCH(AE337,B384:B428,0)),1)),N("M13"))</f>
        <v/>
      </c>
      <c r="N337" s="137" t="str">
        <f>IF(1=1,IF(F337="","",IF(G337="","",IFERROR(INDEX(E384:E428,MATCH(AE337,B384:B428,0)),G337&amp;""))),N("N6"))</f>
        <v/>
      </c>
      <c r="O337" s="138" t="str">
        <f>IF(1=1,IF(E337="","",O305),N("K38"))</f>
        <v/>
      </c>
      <c r="P337" s="139" t="str">
        <f>IF(1=1,IF(M337="","",IF(AND(ISNUMBER(M337),M337&lt;1,N337="kg"),MAX(1,ROUND(M337*1000,0)),IF(AND(ISNUMBER(M337),M337&lt;1,N337="L"),MAX(1,ROUND(M337*100,0)),ROUND(M337,3)))),N("O38"))</f>
        <v/>
      </c>
      <c r="Q337" s="140" t="str">
        <f>IF(1=1,IF(M337="","",IF(AND(ISNUMBER(M337),M337&lt;1,N337="kg"),"g",IF(AND(ISNUMBER(M337),M337&lt;1,N337="L"),"cl",N337))),N("P38"))</f>
        <v/>
      </c>
      <c r="R337" s="161" t="str">
        <f>IF(1=1,IF(E337="","",IF(F337="","A CONTROLER",IF(NOT(ISNUMBER(F337)),"TEXTE",IF(OR(L337="",L337&lt;=0),"COMMANDE PRINCIPALE INCOMPLETE",IF(G337="","UNITE MANQUANTE",IF(COUNTIF(B384:B428,AE337)=0,"UNITE A CONTROLER","OK")))))),N("Q9"))</f>
        <v/>
      </c>
      <c r="S337" s="105"/>
      <c r="T337" s="141">
        <f t="shared" si="19"/>
        <v>0</v>
      </c>
      <c r="U337" s="133" t="str">
        <f>IF(1=1,IF(E337="","",U305),N("S38"))</f>
        <v/>
      </c>
      <c r="V337" s="133" t="str">
        <f>IF(1=1,IF(E337="","",V305),N("T38"))</f>
        <v/>
      </c>
      <c r="W337" s="135" t="str">
        <f>IF(1=1,IF(OR(U337="",V337="",NOT(ISNUMBER(U337)),NOT(ISNUMBER(V337)),U337=0),"",V337/U337),N("U38"))</f>
        <v/>
      </c>
      <c r="X337" s="136" t="str">
        <f>IF(1=1,IF(OR(W337="",NOT(ISNUMBER(F337))),"",F337*W337*IFERROR(INDEX(D384:D428,MATCH(AE337,B384:B428,0)),1)),N("V7"))</f>
        <v/>
      </c>
      <c r="Y337" s="137" t="str">
        <f>IF(1=1,IF(F337="","",IF(G337="","",IFERROR(INDEX(E384:E428,MATCH(AE337,B384:B428,0)),G337&amp;""))),N("W6"))</f>
        <v/>
      </c>
      <c r="Z337" s="142" t="str">
        <f>IF(1=1,IF(X337="","",IF(AND(ISNUMBER(X337),X337&lt;1,Y337="kg"),MAX(1,ROUND(X337*1000,0)),IF(AND(ISNUMBER(X337),X337&lt;1,Y337="L"),MAX(1,ROUND(X337*100,0)),ROUND(X337,3)))),N("X38"))</f>
        <v/>
      </c>
      <c r="AA337" s="143" t="str">
        <f>IF(1=1,IF(X337="","",IF(AND(ISNUMBER(X337),X337&lt;1,Y337="kg"),"g",IF(AND(ISNUMBER(X337),X337&lt;1,Y337="L"),"cl",Y337))),N("Y38"))</f>
        <v/>
      </c>
      <c r="AB337" s="123" t="str">
        <f>IF(1=1,IF(E337="","",IF(F337="","A CONTROLER",IF(NOT(ISNUMBER(F337)),"TEXTE",IF(OR(W337="",W337&lt;=0),"COMMANDE COUVERTS INCOMPLETE",IF(G337="","UNITE MANQUANTE",IF(COUNTIF(B384:B428,AE337)=0,"UNITE A CONTROLER","OK")))))),N("Z6"))</f>
        <v/>
      </c>
      <c r="AD337" s="144" t="str">
        <f>IF(1=1,IF(E337="","",AD305),N("AB38"))</f>
        <v/>
      </c>
      <c r="AE337" s="125" t="str">
        <f>IF(1=1,IF(G337="","",UPPER(TRIM(SUBSTITUTE(SUBSTITUTE(G337&amp;"",CHAR(160)," ")," "," ")))),N("AC38"))</f>
        <v/>
      </c>
      <c r="AG337" s="244" t="s">
        <v>62</v>
      </c>
    </row>
    <row r="338" spans="1:33" ht="15.75" x14ac:dyDescent="0.25">
      <c r="A338" s="126" t="str">
        <f>IF(1=1,IF(E338="","",A305),N("A39"))</f>
        <v/>
      </c>
      <c r="B338" s="127" t="str">
        <f>IF(1=1,IF(E338="","",B305),N("B39"))</f>
        <v/>
      </c>
      <c r="C338" s="127"/>
      <c r="D338" s="129" t="str">
        <f>IF(ISBLANK(E338),"",LARGE(D305:D337,1)+1)</f>
        <v/>
      </c>
      <c r="E338" s="130"/>
      <c r="F338" s="131"/>
      <c r="G338" s="170"/>
      <c r="H338" s="105"/>
      <c r="I338" s="132" t="str">
        <f>IF(1=1,IF(E338="","",I305),N("H39"))</f>
        <v/>
      </c>
      <c r="J338" s="133" t="str">
        <f>IF(1=1,IF(E338="","",J305),N("I39"))</f>
        <v/>
      </c>
      <c r="K338" s="134" t="str">
        <f>IF(1=1,IF(E338="","",K305),N("J39"))</f>
        <v/>
      </c>
      <c r="L338" s="135" t="str">
        <f>IF(1=1,IF(OR(J338="",O338="",NOT(ISNUMBER(J338)),NOT(ISNUMBER(O338)),J338=0),"",O338/J338),N("L39"))</f>
        <v/>
      </c>
      <c r="M338" s="136" t="str">
        <f>IF(1=1,IF(OR(L338="",NOT(ISNUMBER(F338))),"",F338*L338*IFERROR(INDEX(D384:D428,MATCH(AE338,B384:B428,0)),1)),N("M13"))</f>
        <v/>
      </c>
      <c r="N338" s="137" t="str">
        <f>IF(1=1,IF(F338="","",IF(G338="","",IFERROR(INDEX(E384:E428,MATCH(AE338,B384:B428,0)),G338&amp;""))),N("N6"))</f>
        <v/>
      </c>
      <c r="O338" s="138" t="str">
        <f>IF(1=1,IF(E338="","",O305),N("K39"))</f>
        <v/>
      </c>
      <c r="P338" s="139" t="str">
        <f>IF(1=1,IF(M338="","",IF(AND(ISNUMBER(M338),M338&lt;1,N338="kg"),MAX(1,ROUND(M338*1000,0)),IF(AND(ISNUMBER(M338),M338&lt;1,N338="L"),MAX(1,ROUND(M338*100,0)),ROUND(M338,3)))),N("O39"))</f>
        <v/>
      </c>
      <c r="Q338" s="140" t="str">
        <f>IF(1=1,IF(M338="","",IF(AND(ISNUMBER(M338),M338&lt;1,N338="kg"),"g",IF(AND(ISNUMBER(M338),M338&lt;1,N338="L"),"cl",N338))),N("P39"))</f>
        <v/>
      </c>
      <c r="R338" s="161" t="str">
        <f>IF(1=1,IF(E338="","",IF(F338="","A CONTROLER",IF(NOT(ISNUMBER(F338)),"TEXTE",IF(OR(L338="",L338&lt;=0),"COMMANDE PRINCIPALE INCOMPLETE",IF(G338="","UNITE MANQUANTE",IF(COUNTIF(B384:B428,AE338)=0,"UNITE A CONTROLER","OK")))))),N("Q9"))</f>
        <v/>
      </c>
      <c r="S338" s="105"/>
      <c r="T338" s="141">
        <f t="shared" si="19"/>
        <v>0</v>
      </c>
      <c r="U338" s="133" t="str">
        <f>IF(1=1,IF(E338="","",U305),N("S39"))</f>
        <v/>
      </c>
      <c r="V338" s="133" t="str">
        <f>IF(1=1,IF(E338="","",V305),N("T39"))</f>
        <v/>
      </c>
      <c r="W338" s="135" t="str">
        <f>IF(1=1,IF(OR(U338="",V338="",NOT(ISNUMBER(U338)),NOT(ISNUMBER(V338)),U338=0),"",V338/U338),N("U39"))</f>
        <v/>
      </c>
      <c r="X338" s="136" t="str">
        <f>IF(1=1,IF(OR(W338="",NOT(ISNUMBER(F338))),"",F338*W338*IFERROR(INDEX(D384:D428,MATCH(AE338,B384:B428,0)),1)),N("V7"))</f>
        <v/>
      </c>
      <c r="Y338" s="137" t="str">
        <f>IF(1=1,IF(F338="","",IF(G338="","",IFERROR(INDEX(E384:E428,MATCH(AE338,B384:B428,0)),G338&amp;""))),N("W6"))</f>
        <v/>
      </c>
      <c r="Z338" s="142" t="str">
        <f>IF(1=1,IF(X338="","",IF(AND(ISNUMBER(X338),X338&lt;1,Y338="kg"),MAX(1,ROUND(X338*1000,0)),IF(AND(ISNUMBER(X338),X338&lt;1,Y338="L"),MAX(1,ROUND(X338*100,0)),ROUND(X338,3)))),N("X39"))</f>
        <v/>
      </c>
      <c r="AA338" s="143" t="str">
        <f>IF(1=1,IF(X338="","",IF(AND(ISNUMBER(X338),X338&lt;1,Y338="kg"),"g",IF(AND(ISNUMBER(X338),X338&lt;1,Y338="L"),"cl",Y338))),N("Y39"))</f>
        <v/>
      </c>
      <c r="AB338" s="123" t="str">
        <f>IF(1=1,IF(E338="","",IF(F338="","A CONTROLER",IF(NOT(ISNUMBER(F338)),"TEXTE",IF(OR(W338="",W338&lt;=0),"COMMANDE COUVERTS INCOMPLETE",IF(G338="","UNITE MANQUANTE",IF(COUNTIF(B384:B428,AE338)=0,"UNITE A CONTROLER","OK")))))),N("Z6"))</f>
        <v/>
      </c>
      <c r="AD338" s="144" t="str">
        <f>IF(1=1,IF(E338="","",AD305),N("AB39"))</f>
        <v/>
      </c>
      <c r="AE338" s="125" t="str">
        <f>IF(1=1,IF(G338="","",UPPER(TRIM(SUBSTITUTE(SUBSTITUTE(G338&amp;"",CHAR(160)," ")," "," ")))),N("AC39"))</f>
        <v/>
      </c>
      <c r="AG338" s="244" t="s">
        <v>64</v>
      </c>
    </row>
    <row r="339" spans="1:33" ht="15.75" x14ac:dyDescent="0.25">
      <c r="A339" s="126" t="str">
        <f>IF(1=1,IF(E339="","",A305),N("A40"))</f>
        <v/>
      </c>
      <c r="B339" s="127" t="str">
        <f>IF(1=1,IF(E339="","",B305),N("B40"))</f>
        <v/>
      </c>
      <c r="C339" s="127"/>
      <c r="D339" s="129" t="str">
        <f>IF(ISBLANK(E339),"",LARGE(D305:D338,1)+1)</f>
        <v/>
      </c>
      <c r="E339" s="130"/>
      <c r="F339" s="131"/>
      <c r="G339" s="170"/>
      <c r="H339" s="105"/>
      <c r="I339" s="132" t="str">
        <f>IF(1=1,IF(E339="","",I305),N("H40"))</f>
        <v/>
      </c>
      <c r="J339" s="133" t="str">
        <f>IF(1=1,IF(E339="","",J305),N("I40"))</f>
        <v/>
      </c>
      <c r="K339" s="134" t="str">
        <f>IF(1=1,IF(E339="","",K305),N("J40"))</f>
        <v/>
      </c>
      <c r="L339" s="135" t="str">
        <f>IF(1=1,IF(OR(J339="",O339="",NOT(ISNUMBER(J339)),NOT(ISNUMBER(O339)),J339=0),"",O339/J339),N("L40"))</f>
        <v/>
      </c>
      <c r="M339" s="136" t="str">
        <f>IF(1=1,IF(OR(L339="",NOT(ISNUMBER(F339))),"",F339*L339*IFERROR(INDEX(D384:D428,MATCH(AE339,B384:B428,0)),1)),N("M13"))</f>
        <v/>
      </c>
      <c r="N339" s="137" t="str">
        <f>IF(1=1,IF(F339="","",IF(G339="","",IFERROR(INDEX(E384:E428,MATCH(AE339,B384:B428,0)),G339&amp;""))),N("N6"))</f>
        <v/>
      </c>
      <c r="O339" s="138" t="str">
        <f>IF(1=1,IF(E339="","",O305),N("K40"))</f>
        <v/>
      </c>
      <c r="P339" s="139" t="str">
        <f>IF(1=1,IF(M339="","",IF(AND(ISNUMBER(M339),M339&lt;1,N339="kg"),MAX(1,ROUND(M339*1000,0)),IF(AND(ISNUMBER(M339),M339&lt;1,N339="L"),MAX(1,ROUND(M339*100,0)),ROUND(M339,3)))),N("O40"))</f>
        <v/>
      </c>
      <c r="Q339" s="140" t="str">
        <f>IF(1=1,IF(M339="","",IF(AND(ISNUMBER(M339),M339&lt;1,N339="kg"),"g",IF(AND(ISNUMBER(M339),M339&lt;1,N339="L"),"cl",N339))),N("P40"))</f>
        <v/>
      </c>
      <c r="R339" s="161" t="str">
        <f>IF(1=1,IF(E339="","",IF(F339="","A CONTROLER",IF(NOT(ISNUMBER(F339)),"TEXTE",IF(OR(L339="",L339&lt;=0),"COMMANDE PRINCIPALE INCOMPLETE",IF(G339="","UNITE MANQUANTE",IF(COUNTIF(B384:B428,AE339)=0,"UNITE A CONTROLER","OK")))))),N("Q9"))</f>
        <v/>
      </c>
      <c r="S339" s="105"/>
      <c r="T339" s="141">
        <f t="shared" si="19"/>
        <v>0</v>
      </c>
      <c r="U339" s="133" t="str">
        <f>IF(1=1,IF(E339="","",U305),N("S40"))</f>
        <v/>
      </c>
      <c r="V339" s="133" t="str">
        <f>IF(1=1,IF(E339="","",V305),N("T40"))</f>
        <v/>
      </c>
      <c r="W339" s="135" t="str">
        <f>IF(1=1,IF(OR(U339="",V339="",NOT(ISNUMBER(U339)),NOT(ISNUMBER(V339)),U339=0),"",V339/U339),N("U40"))</f>
        <v/>
      </c>
      <c r="X339" s="136" t="str">
        <f>IF(1=1,IF(OR(W339="",NOT(ISNUMBER(F339))),"",F339*W339*IFERROR(INDEX(D384:D428,MATCH(AE339,B384:B428,0)),1)),N("V7"))</f>
        <v/>
      </c>
      <c r="Y339" s="137" t="str">
        <f>IF(1=1,IF(F339="","",IF(G339="","",IFERROR(INDEX(E384:E428,MATCH(AE339,B384:B428,0)),G339&amp;""))),N("W6"))</f>
        <v/>
      </c>
      <c r="Z339" s="142" t="str">
        <f>IF(1=1,IF(X339="","",IF(AND(ISNUMBER(X339),X339&lt;1,Y339="kg"),MAX(1,ROUND(X339*1000,0)),IF(AND(ISNUMBER(X339),X339&lt;1,Y339="L"),MAX(1,ROUND(X339*100,0)),ROUND(X339,3)))),N("X40"))</f>
        <v/>
      </c>
      <c r="AA339" s="143" t="str">
        <f>IF(1=1,IF(X339="","",IF(AND(ISNUMBER(X339),X339&lt;1,Y339="kg"),"g",IF(AND(ISNUMBER(X339),X339&lt;1,Y339="L"),"cl",Y339))),N("Y40"))</f>
        <v/>
      </c>
      <c r="AB339" s="123" t="str">
        <f>IF(1=1,IF(E339="","",IF(F339="","A CONTROLER",IF(NOT(ISNUMBER(F339)),"TEXTE",IF(OR(W339="",W339&lt;=0),"COMMANDE COUVERTS INCOMPLETE",IF(G339="","UNITE MANQUANTE",IF(COUNTIF(B384:B428,AE339)=0,"UNITE A CONTROLER","OK")))))),N("Z6"))</f>
        <v/>
      </c>
      <c r="AD339" s="144" t="str">
        <f>IF(1=1,IF(E339="","",AD305),N("AB40"))</f>
        <v/>
      </c>
      <c r="AE339" s="125" t="str">
        <f>IF(1=1,IF(G339="","",UPPER(TRIM(SUBSTITUTE(SUBSTITUTE(G339&amp;"",CHAR(160)," ")," "," ")))),N("AC40"))</f>
        <v/>
      </c>
      <c r="AG339" s="244" t="s">
        <v>66</v>
      </c>
    </row>
    <row r="340" spans="1:33" ht="23.25" x14ac:dyDescent="0.25">
      <c r="A340" s="85"/>
      <c r="B340" s="86" t="s">
        <v>227</v>
      </c>
      <c r="C340" s="87"/>
      <c r="D340" s="87" t="s">
        <v>228</v>
      </c>
      <c r="E340" s="87"/>
      <c r="F340" s="87"/>
      <c r="G340" s="87"/>
      <c r="H340" s="88"/>
      <c r="I340" s="87"/>
      <c r="J340" s="87"/>
      <c r="K340" s="87"/>
      <c r="L340" s="87"/>
      <c r="M340" s="87"/>
      <c r="N340" s="87"/>
      <c r="O340" s="87"/>
      <c r="P340" s="87" t="str">
        <f>D340</f>
        <v>HORS D'ŒUVRES - FROIDS</v>
      </c>
      <c r="Q340" s="87"/>
      <c r="R340" s="87"/>
      <c r="S340" s="88"/>
      <c r="T340" s="89" t="s">
        <v>664</v>
      </c>
      <c r="U340" s="90" cm="1">
        <f t="array" ref="U340">SUMPRODUCT(LEN(E342:E376)-LEN(SUBSTITUTE(E342:E376,"*","")))</f>
        <v>0</v>
      </c>
      <c r="V340" s="87"/>
      <c r="W340" s="87" t="str">
        <f>D340</f>
        <v>HORS D'ŒUVRES - FROIDS</v>
      </c>
      <c r="X340" s="87"/>
      <c r="Y340" s="87"/>
      <c r="Z340" s="87"/>
      <c r="AA340" s="87"/>
      <c r="AB340" s="87"/>
      <c r="AC340" s="87"/>
      <c r="AD340" s="87"/>
      <c r="AE340" s="91" t="str">
        <f>B342</f>
        <v>NOM DE LA RECETTE À SAISIR</v>
      </c>
      <c r="AG340" s="244" t="s">
        <v>68</v>
      </c>
    </row>
    <row r="341" spans="1:33" ht="32.25" thickBot="1" x14ac:dyDescent="0.3">
      <c r="A341" s="92" t="s">
        <v>155</v>
      </c>
      <c r="B341" s="92" t="s">
        <v>1</v>
      </c>
      <c r="C341" s="92"/>
      <c r="D341" s="92" t="s">
        <v>2</v>
      </c>
      <c r="E341" s="92" t="s">
        <v>117</v>
      </c>
      <c r="F341" s="92" t="s">
        <v>3</v>
      </c>
      <c r="G341" s="92" t="s">
        <v>4</v>
      </c>
      <c r="H341" s="81"/>
      <c r="I341" s="157" t="s">
        <v>5</v>
      </c>
      <c r="J341" s="92" t="s">
        <v>114</v>
      </c>
      <c r="K341" s="92" t="s">
        <v>4</v>
      </c>
      <c r="L341" s="92" t="s">
        <v>6</v>
      </c>
      <c r="M341" s="94" t="s">
        <v>7</v>
      </c>
      <c r="N341" s="94" t="s">
        <v>116</v>
      </c>
      <c r="O341" s="95" t="s">
        <v>115</v>
      </c>
      <c r="P341" s="96" t="s">
        <v>8</v>
      </c>
      <c r="Q341" s="97" t="s">
        <v>9</v>
      </c>
      <c r="R341" s="92" t="s">
        <v>10</v>
      </c>
      <c r="S341" s="81"/>
      <c r="T341" s="92" t="s">
        <v>117</v>
      </c>
      <c r="U341" s="98" t="s">
        <v>11</v>
      </c>
      <c r="V341" s="95" t="s">
        <v>12</v>
      </c>
      <c r="W341" s="92" t="s">
        <v>13</v>
      </c>
      <c r="X341" s="94" t="s">
        <v>7</v>
      </c>
      <c r="Y341" s="94" t="s">
        <v>116</v>
      </c>
      <c r="Z341" s="99" t="s">
        <v>8</v>
      </c>
      <c r="AA341" s="97" t="s">
        <v>9</v>
      </c>
      <c r="AB341" s="99" t="s">
        <v>10</v>
      </c>
      <c r="AC341" s="240"/>
      <c r="AD341" s="92" t="s">
        <v>14</v>
      </c>
      <c r="AE341" s="92" t="s">
        <v>15</v>
      </c>
      <c r="AG341" s="244" t="s">
        <v>70</v>
      </c>
    </row>
    <row r="342" spans="1:33" ht="18.75" x14ac:dyDescent="0.25">
      <c r="A342" s="158" t="s">
        <v>5640</v>
      </c>
      <c r="B342" s="101" t="s">
        <v>20</v>
      </c>
      <c r="C342" s="101"/>
      <c r="D342" s="102">
        <v>0</v>
      </c>
      <c r="E342" s="103" t="s">
        <v>21</v>
      </c>
      <c r="F342" s="104">
        <v>10</v>
      </c>
      <c r="G342" s="8" t="s">
        <v>119</v>
      </c>
      <c r="H342" s="105"/>
      <c r="I342" s="106" t="str">
        <f>E342</f>
        <v>ÉLÉMENT PRINCIPAL À SAISIR</v>
      </c>
      <c r="J342" s="107">
        <f>F342</f>
        <v>10</v>
      </c>
      <c r="K342" s="108" t="str">
        <f>G342</f>
        <v>Quoi ?</v>
      </c>
      <c r="L342" s="109">
        <f>IF(1=1,IF(OR(J342="",O342="",NOT(ISNUMBER(J342)),NOT(ISNUMBER(O342)),J342=0),"",O342/J342),N("L6"))</f>
        <v>15</v>
      </c>
      <c r="M342" s="110">
        <f>IF(1=1,IF(OR(L342="",NOT(ISNUMBER(F342))),"",F342*L342*IFERROR(INDEX(D384:D428,MATCH(AE342,B384:B428,0)),1)),N("M13"))</f>
        <v>150</v>
      </c>
      <c r="N342" s="111" t="str">
        <f>IF(1=1,IF(F342="","",IF(G342="","",IFERROR(INDEX(E384:E428,MATCH(AE342,B384:B428,0)),G342&amp;""))),N("N6"))</f>
        <v>Quoi ?</v>
      </c>
      <c r="O342" s="112">
        <v>150</v>
      </c>
      <c r="P342" s="113">
        <f>IF(1=1,IF(M342="","",IF(AND(ISNUMBER(M342),M342&lt;1,N342="kg"),MAX(1,ROUND(M342*1000,0)),IF(AND(ISNUMBER(M342),M342&lt;1,N342="L"),MAX(1,ROUND(M342*100,0)),ROUND(M342,3)))),N("O6"))</f>
        <v>150</v>
      </c>
      <c r="Q342" s="114" t="str">
        <f>IF(1=1,IF(M342="","",IF(AND(ISNUMBER(M342),M342&lt;1,N342="kg"),"g",IF(AND(ISNUMBER(M342),M342&lt;1,N342="L"),"cl",N342))),N("P6"))</f>
        <v>Quoi ?</v>
      </c>
      <c r="R342" s="115" t="str">
        <f>IF(1=1,IF(E342="","",IF(F342="","A CONTROLER",IF(NOT(ISNUMBER(F342)),"TEXTE",IF(OR(L342="",L342&lt;=0),"COMMANDE PRINCIPALE INCOMPLETE",IF(G342="","UNITE MANQUANTE",IF(COUNTIF(B384:B428,AE342)=0,"UNITE A CONTROLER","OK")))))),N("Q9"))</f>
        <v>UNITE A CONTROLER</v>
      </c>
      <c r="S342" s="105"/>
      <c r="T342" s="159" t="str">
        <f>B342</f>
        <v>NOM DE LA RECETTE À SAISIR</v>
      </c>
      <c r="U342" s="117">
        <v>100</v>
      </c>
      <c r="V342" s="112">
        <v>150</v>
      </c>
      <c r="W342" s="118">
        <f>IF(1=1,IF(OR(U342="",V342="",NOT(ISNUMBER(U342)),NOT(ISNUMBER(V342)),U342=0),"",V342/U342),N("U6"))</f>
        <v>1.5</v>
      </c>
      <c r="X342" s="119">
        <f>IF(1=1,IF(OR(W342="",NOT(ISNUMBER(F342))),"",F342*W342*IFERROR(INDEX(D384:D428,MATCH(AE342,B384:B428,0)),1)),N("V7"))</f>
        <v>15</v>
      </c>
      <c r="Y342" s="120" t="str">
        <f>IF(1=1,IF(F342="","",IF(G342="","",IFERROR(INDEX(E384:E428,MATCH(AE342,B384:B428,0)),G342&amp;""))),N("W6"))</f>
        <v>Quoi ?</v>
      </c>
      <c r="Z342" s="121">
        <f>IF(1=1,IF(X342="","",IF(AND(ISNUMBER(X342),X342&lt;1,Y342="kg"),MAX(1,ROUND(X342*1000,0)),IF(AND(ISNUMBER(X342),X342&lt;1,Y342="L"),MAX(1,ROUND(X342*100,0)),ROUND(X342,3)))),N("X6"))</f>
        <v>15</v>
      </c>
      <c r="AA342" s="122" t="str">
        <f>IF(1=1,IF(X342="","",IF(AND(ISNUMBER(X342),X342&lt;1,Y342="kg"),"g",IF(AND(ISNUMBER(X342),X342&lt;1,Y342="L"),"cl",Y342))),N("Y6"))</f>
        <v>Quoi ?</v>
      </c>
      <c r="AB342" s="123" t="str">
        <f>IF(1=1,IF(E342="","",IF(F342="","A CONTROLER",IF(NOT(ISNUMBER(F342)),"TEXTE",IF(OR(W342="",W342&lt;=0),"COMMANDE COUVERTS INCOMPLETE",IF(G342="","UNITE MANQUANTE",IF(COUNTIF(B384:B428,AE342)=0,"UNITE A CONTROLER","OK")))))),N("Z6"))</f>
        <v>UNITE A CONTROLER</v>
      </c>
      <c r="AD342" s="124">
        <v>62</v>
      </c>
      <c r="AE342" s="125" t="str">
        <f>IF(1=1,IF(G342="","",UPPER(TRIM(SUBSTITUTE(SUBSTITUTE(G342&amp;"",CHAR(160)," ")," "," ")))),N("AC6"))</f>
        <v>QUOI ?</v>
      </c>
      <c r="AG342" s="244" t="s">
        <v>72</v>
      </c>
    </row>
    <row r="343" spans="1:33" ht="15.75" x14ac:dyDescent="0.25">
      <c r="A343" s="160" t="str">
        <f>IF(1=1,IF(E343="","",A342),N("A7"))</f>
        <v/>
      </c>
      <c r="B343" s="127" t="str">
        <f>IF(1=1,IF(E343="","",B342),N("B7"))</f>
        <v/>
      </c>
      <c r="C343" s="127"/>
      <c r="D343" s="129" t="str">
        <f>IF(ISBLANK(E343),"",LARGE(D342:D342,1)+1)</f>
        <v/>
      </c>
      <c r="E343" s="130"/>
      <c r="F343" s="131"/>
      <c r="G343" s="170"/>
      <c r="H343" s="105"/>
      <c r="I343" s="132" t="str">
        <f>IF(1=1,IF(E343="","",I342),N("H7"))</f>
        <v/>
      </c>
      <c r="J343" s="133" t="str">
        <f>IF(1=1,IF(E343="","",J342),N("I7"))</f>
        <v/>
      </c>
      <c r="K343" s="134" t="str">
        <f>IF(1=1,IF(E343="","",K342),N("J7"))</f>
        <v/>
      </c>
      <c r="L343" s="135" t="str">
        <f>IF(1=1,IF(OR(J343="",O343="",NOT(ISNUMBER(J343)),NOT(ISNUMBER(O343)),J343=0),"",O343/J343),N("L7"))</f>
        <v/>
      </c>
      <c r="M343" s="136" t="str">
        <f>IF(1=1,IF(OR(L343="",NOT(ISNUMBER(F343))),"",F343*L343*IFERROR(INDEX(D384:D428,MATCH(AE343,B384:B428,0)),1)),N("M13"))</f>
        <v/>
      </c>
      <c r="N343" s="137" t="str">
        <f>IF(1=1,IF(F343="","",IF(G343="","",IFERROR(INDEX(E384:E428,MATCH(AE343,B384:B428,0)),G343&amp;""))),N("N6"))</f>
        <v/>
      </c>
      <c r="O343" s="138" t="str">
        <f>IF(1=1,IF(E343="","",O342),N("K7"))</f>
        <v/>
      </c>
      <c r="P343" s="139" t="str">
        <f>IF(1=1,IF(M343="","",IF(AND(ISNUMBER(M343),M343&lt;1,N343="kg"),MAX(1,ROUND(M343*1000,0)),IF(AND(ISNUMBER(M343),M343&lt;1,N343="L"),MAX(1,ROUND(M343*100,0)),ROUND(M343,3)))),N("O7"))</f>
        <v/>
      </c>
      <c r="Q343" s="140" t="str">
        <f>IF(1=1,IF(M343="","",IF(AND(ISNUMBER(M343),M343&lt;1,N343="kg"),"g",IF(AND(ISNUMBER(M343),M343&lt;1,N343="L"),"cl",N343))),N("P7"))</f>
        <v/>
      </c>
      <c r="R343" s="161" t="str">
        <f>IF(1=1,IF(E343="","",IF(F343="","A CONTROLER",IF(NOT(ISNUMBER(F343)),"TEXTE",IF(OR(L343="",L343&lt;=0),"COMMANDE PRINCIPALE INCOMPLETE",IF(G343="","UNITE MANQUANTE",IF(COUNTIF(B384:B428,AE343)=0,"UNITE A CONTROLER","OK")))))),N("Q9"))</f>
        <v/>
      </c>
      <c r="S343" s="105"/>
      <c r="T343" s="141">
        <f t="shared" ref="T343:T376" si="20">E343</f>
        <v>0</v>
      </c>
      <c r="U343" s="133" t="str">
        <f>IF(1=1,IF(E343="","",U342),N("S7"))</f>
        <v/>
      </c>
      <c r="V343" s="133" t="str">
        <f>IF(1=1,IF(E343="","",V342),N("T7"))</f>
        <v/>
      </c>
      <c r="W343" s="135" t="str">
        <f>IF(1=1,IF(OR(U343="",V343="",NOT(ISNUMBER(U343)),NOT(ISNUMBER(V343)),U343=0),"",V343/U343),N("U7"))</f>
        <v/>
      </c>
      <c r="X343" s="136" t="str">
        <f>IF(1=1,IF(OR(W343="",NOT(ISNUMBER(F343))),"",F343*W343*IFERROR(INDEX(D384:D428,MATCH(AE343,B384:B428,0)),1)),N("V7"))</f>
        <v/>
      </c>
      <c r="Y343" s="137" t="str">
        <f>IF(1=1,IF(F343="","",IF(G343="","",IFERROR(INDEX(E384:E428,MATCH(AE343,B384:B428,0)),G343&amp;""))),N("W6"))</f>
        <v/>
      </c>
      <c r="Z343" s="142" t="str">
        <f>IF(1=1,IF(X343="","",IF(AND(ISNUMBER(X343),X343&lt;1,Y343="kg"),MAX(1,ROUND(X343*1000,0)),IF(AND(ISNUMBER(X343),X343&lt;1,Y343="L"),MAX(1,ROUND(X343*100,0)),ROUND(X343,3)))),N("X7"))</f>
        <v/>
      </c>
      <c r="AA343" s="143" t="str">
        <f>IF(1=1,IF(X343="","",IF(AND(ISNUMBER(X343),X343&lt;1,Y343="kg"),"g",IF(AND(ISNUMBER(X343),X343&lt;1,Y343="L"),"cl",Y343))),N("Y7"))</f>
        <v/>
      </c>
      <c r="AB343" s="123" t="str">
        <f>IF(1=1,IF(E343="","",IF(F343="","A CONTROLER",IF(NOT(ISNUMBER(F343)),"TEXTE",IF(OR(W343="",W343&lt;=0),"COMMANDE COUVERTS INCOMPLETE",IF(G343="","UNITE MANQUANTE",IF(COUNTIF(B384:B428,AE343)=0,"UNITE A CONTROLER","OK")))))),N("Z6"))</f>
        <v/>
      </c>
      <c r="AD343" s="144" t="str">
        <f>IF(1=1,IF(E343="","",AD342),N("AB7"))</f>
        <v/>
      </c>
      <c r="AE343" s="125" t="str">
        <f>IF(1=1,IF(G343="","",UPPER(TRIM(SUBSTITUTE(SUBSTITUTE(G343&amp;"",CHAR(160)," ")," "," ")))),N("AC7"))</f>
        <v/>
      </c>
      <c r="AG343" s="244" t="s">
        <v>74</v>
      </c>
    </row>
    <row r="344" spans="1:33" ht="15.75" x14ac:dyDescent="0.25">
      <c r="A344" s="160" t="str">
        <f>IF(1=1,IF(E344="","",A342),N("A8"))</f>
        <v/>
      </c>
      <c r="B344" s="127" t="str">
        <f>IF(1=1,IF(E344="","",B342),N("B8"))</f>
        <v/>
      </c>
      <c r="C344" s="127"/>
      <c r="D344" s="129" t="str">
        <f>IF(ISBLANK(E344),"",LARGE(D342:D343,1)+1)</f>
        <v/>
      </c>
      <c r="E344" s="130"/>
      <c r="F344" s="131"/>
      <c r="G344" s="170"/>
      <c r="H344" s="105"/>
      <c r="I344" s="132" t="str">
        <f>IF(1=1,IF(E344="","",I342),N("H8"))</f>
        <v/>
      </c>
      <c r="J344" s="133" t="str">
        <f>IF(1=1,IF(E344="","",J342),N("I8"))</f>
        <v/>
      </c>
      <c r="K344" s="134" t="str">
        <f>IF(1=1,IF(E344="","",K342),N("J8"))</f>
        <v/>
      </c>
      <c r="L344" s="135" t="str">
        <f>IF(1=1,IF(OR(J344="",O344="",NOT(ISNUMBER(J344)),NOT(ISNUMBER(O344)),J344=0),"",O344/J344),N("L8"))</f>
        <v/>
      </c>
      <c r="M344" s="136" t="str">
        <f>IF(1=1,IF(OR(L344="",NOT(ISNUMBER(F344))),"",F344*L344*IFERROR(INDEX(D384:D428,MATCH(AE344,B384:B428,0)),1)),N("M13"))</f>
        <v/>
      </c>
      <c r="N344" s="137" t="str">
        <f>IF(1=1,IF(F344="","",IF(G344="","",IFERROR(INDEX(E384:E428,MATCH(AE344,B384:B428,0)),G344&amp;""))),N("N6"))</f>
        <v/>
      </c>
      <c r="O344" s="138" t="str">
        <f>IF(1=1,IF(E344="","",O342),N("K8"))</f>
        <v/>
      </c>
      <c r="P344" s="139" t="str">
        <f>IF(1=1,IF(M344="","",IF(AND(ISNUMBER(M344),M344&lt;1,N344="kg"),MAX(1,ROUND(M344*1000,0)),IF(AND(ISNUMBER(M344),M344&lt;1,N344="L"),MAX(1,ROUND(M344*100,0)),ROUND(M344,3)))),N("O8"))</f>
        <v/>
      </c>
      <c r="Q344" s="140" t="str">
        <f>IF(1=1,IF(M344="","",IF(AND(ISNUMBER(M344),M344&lt;1,N344="kg"),"g",IF(AND(ISNUMBER(M344),M344&lt;1,N344="L"),"cl",N344))),N("P8"))</f>
        <v/>
      </c>
      <c r="R344" s="161" t="str">
        <f>IF(1=1,IF(E344="","",IF(F344="","A CONTROLER",IF(NOT(ISNUMBER(F344)),"TEXTE",IF(OR(L344="",L344&lt;=0),"COMMANDE PRINCIPALE INCOMPLETE",IF(G344="","UNITE MANQUANTE",IF(COUNTIF(B384:B428,AE344)=0,"UNITE A CONTROLER","OK")))))),N("Q9"))</f>
        <v/>
      </c>
      <c r="S344" s="105"/>
      <c r="T344" s="141">
        <f t="shared" si="20"/>
        <v>0</v>
      </c>
      <c r="U344" s="133" t="str">
        <f>IF(1=1,IF(E344="","",U342),N("S8"))</f>
        <v/>
      </c>
      <c r="V344" s="133" t="str">
        <f>IF(1=1,IF(E344="","",V342),N("T8"))</f>
        <v/>
      </c>
      <c r="W344" s="135" t="str">
        <f>IF(1=1,IF(OR(U344="",V344="",NOT(ISNUMBER(U344)),NOT(ISNUMBER(V344)),U344=0),"",V344/U344),N("U8"))</f>
        <v/>
      </c>
      <c r="X344" s="136" t="str">
        <f>IF(1=1,IF(OR(W344="",NOT(ISNUMBER(F344))),"",F344*W344*IFERROR(INDEX(D384:D428,MATCH(AE344,B384:B428,0)),1)),N("V7"))</f>
        <v/>
      </c>
      <c r="Y344" s="137" t="str">
        <f>IF(1=1,IF(F344="","",IF(G344="","",IFERROR(INDEX(E384:E428,MATCH(AE344,B384:B428,0)),G344&amp;""))),N("W6"))</f>
        <v/>
      </c>
      <c r="Z344" s="142" t="str">
        <f>IF(1=1,IF(X344="","",IF(AND(ISNUMBER(X344),X344&lt;1,Y344="kg"),MAX(1,ROUND(X344*1000,0)),IF(AND(ISNUMBER(X344),X344&lt;1,Y344="L"),MAX(1,ROUND(X344*100,0)),ROUND(X344,3)))),N("X8"))</f>
        <v/>
      </c>
      <c r="AA344" s="143" t="str">
        <f>IF(1=1,IF(X344="","",IF(AND(ISNUMBER(X344),X344&lt;1,Y344="kg"),"g",IF(AND(ISNUMBER(X344),X344&lt;1,Y344="L"),"cl",Y344))),N("Y8"))</f>
        <v/>
      </c>
      <c r="AB344" s="123" t="str">
        <f>IF(1=1,IF(E344="","",IF(F344="","A CONTROLER",IF(NOT(ISNUMBER(F344)),"TEXTE",IF(OR(W344="",W344&lt;=0),"COMMANDE COUVERTS INCOMPLETE",IF(G344="","UNITE MANQUANTE",IF(COUNTIF(B384:B428,AE344)=0,"UNITE A CONTROLER","OK")))))),N("Z6"))</f>
        <v/>
      </c>
      <c r="AD344" s="144" t="str">
        <f>IF(1=1,IF(E344="","",AD342),N("AB8"))</f>
        <v/>
      </c>
      <c r="AE344" s="125" t="str">
        <f>IF(1=1,IF(G344="","",UPPER(TRIM(SUBSTITUTE(SUBSTITUTE(G344&amp;"",CHAR(160)," ")," "," ")))),N("AC8"))</f>
        <v/>
      </c>
      <c r="AG344" s="244" t="s">
        <v>76</v>
      </c>
    </row>
    <row r="345" spans="1:33" ht="15.75" x14ac:dyDescent="0.25">
      <c r="A345" s="160" t="str">
        <f>IF(1=1,IF(E345="","",A342),N("A9"))</f>
        <v/>
      </c>
      <c r="B345" s="127" t="str">
        <f>IF(1=1,IF(E345="","",B342),N("B9"))</f>
        <v/>
      </c>
      <c r="C345" s="127"/>
      <c r="D345" s="129" t="str">
        <f>IF(ISBLANK(E345),"",LARGE(D342:D344,1)+1)</f>
        <v/>
      </c>
      <c r="E345" s="130"/>
      <c r="F345" s="131"/>
      <c r="G345" s="170"/>
      <c r="H345" s="105"/>
      <c r="I345" s="132" t="str">
        <f>IF(1=1,IF(E345="","",I342),N("H9"))</f>
        <v/>
      </c>
      <c r="J345" s="133" t="str">
        <f>IF(1=1,IF(E345="","",J342),N("I9"))</f>
        <v/>
      </c>
      <c r="K345" s="134" t="str">
        <f>IF(1=1,IF(E345="","",K342),N("J9"))</f>
        <v/>
      </c>
      <c r="L345" s="135" t="str">
        <f>IF(1=1,IF(OR(J345="",O345="",NOT(ISNUMBER(J345)),NOT(ISNUMBER(O345)),J345=0),"",O345/J345),N("L9"))</f>
        <v/>
      </c>
      <c r="M345" s="136" t="str">
        <f>IF(1=1,IF(OR(L345="",NOT(ISNUMBER(F345))),"",F345*L345*IFERROR(INDEX(D384:D428,MATCH(AE345,B384:B428,0)),1)),N("M13"))</f>
        <v/>
      </c>
      <c r="N345" s="137" t="str">
        <f>IF(1=1,IF(F345="","",IF(G345="","",IFERROR(INDEX(E384:E428,MATCH(AE345,B384:B428,0)),G345&amp;""))),N("N6"))</f>
        <v/>
      </c>
      <c r="O345" s="138" t="str">
        <f>IF(1=1,IF(E345="","",O342),N("K9"))</f>
        <v/>
      </c>
      <c r="P345" s="139" t="str">
        <f>IF(1=1,IF(M345="","",IF(AND(ISNUMBER(M345),M345&lt;1,N345="kg"),MAX(1,ROUND(M345*1000,0)),IF(AND(ISNUMBER(M345),M345&lt;1,N345="L"),MAX(1,ROUND(M345*100,0)),ROUND(M345,3)))),N("O9"))</f>
        <v/>
      </c>
      <c r="Q345" s="140" t="str">
        <f>IF(1=1,IF(M345="","",IF(AND(ISNUMBER(M345),M345&lt;1,N345="kg"),"g",IF(AND(ISNUMBER(M345),M345&lt;1,N345="L"),"cl",N345))),N("P9"))</f>
        <v/>
      </c>
      <c r="R345" s="161" t="str">
        <f>IF(1=1,IF(E345="","",IF(F345="","A CONTROLER",IF(NOT(ISNUMBER(F345)),"TEXTE",IF(OR(L345="",L345&lt;=0),"COMMANDE PRINCIPALE INCOMPLETE",IF(G345="","UNITE MANQUANTE",IF(COUNTIF(B384:B428,AE345)=0,"UNITE A CONTROLER","OK")))))),N("Q9"))</f>
        <v/>
      </c>
      <c r="S345" s="105"/>
      <c r="T345" s="141">
        <f t="shared" si="20"/>
        <v>0</v>
      </c>
      <c r="U345" s="133" t="str">
        <f>IF(1=1,IF(E345="","",U342),N("S9"))</f>
        <v/>
      </c>
      <c r="V345" s="133" t="str">
        <f>IF(1=1,IF(E345="","",V342),N("T9"))</f>
        <v/>
      </c>
      <c r="W345" s="135" t="str">
        <f>IF(1=1,IF(OR(U345="",V345="",NOT(ISNUMBER(U345)),NOT(ISNUMBER(V345)),U345=0),"",V345/U345),N("U9"))</f>
        <v/>
      </c>
      <c r="X345" s="136" t="str">
        <f>IF(1=1,IF(OR(W345="",NOT(ISNUMBER(F345))),"",F345*W345*IFERROR(INDEX(D384:D428,MATCH(AE345,B384:B428,0)),1)),N("V7"))</f>
        <v/>
      </c>
      <c r="Y345" s="137" t="str">
        <f>IF(1=1,IF(F345="","",IF(G345="","",IFERROR(INDEX(E384:E428,MATCH(AE345,B384:B428,0)),G345&amp;""))),N("W6"))</f>
        <v/>
      </c>
      <c r="Z345" s="142" t="str">
        <f>IF(1=1,IF(X345="","",IF(AND(ISNUMBER(X345),X345&lt;1,Y345="kg"),MAX(1,ROUND(X345*1000,0)),IF(AND(ISNUMBER(X345),X345&lt;1,Y345="L"),MAX(1,ROUND(X345*100,0)),ROUND(X345,3)))),N("X9"))</f>
        <v/>
      </c>
      <c r="AA345" s="143" t="str">
        <f>IF(1=1,IF(X345="","",IF(AND(ISNUMBER(X345),X345&lt;1,Y345="kg"),"g",IF(AND(ISNUMBER(X345),X345&lt;1,Y345="L"),"cl",Y345))),N("Y9"))</f>
        <v/>
      </c>
      <c r="AB345" s="123" t="str">
        <f>IF(1=1,IF(E345="","",IF(F345="","A CONTROLER",IF(NOT(ISNUMBER(F345)),"TEXTE",IF(OR(W345="",W345&lt;=0),"COMMANDE COUVERTS INCOMPLETE",IF(G345="","UNITE MANQUANTE",IF(COUNTIF(B384:B428,AE345)=0,"UNITE A CONTROLER","OK")))))),N("Z6"))</f>
        <v/>
      </c>
      <c r="AD345" s="144" t="str">
        <f>IF(1=1,IF(E345="","",AD342),N("AB9"))</f>
        <v/>
      </c>
      <c r="AE345" s="125" t="str">
        <f>IF(1=1,IF(G345="","",UPPER(TRIM(SUBSTITUTE(SUBSTITUTE(G345&amp;"",CHAR(160)," ")," "," ")))),N("AC9"))</f>
        <v/>
      </c>
      <c r="AG345" s="244" t="s">
        <v>78</v>
      </c>
    </row>
    <row r="346" spans="1:33" ht="15.75" x14ac:dyDescent="0.25">
      <c r="A346" s="160" t="str">
        <f>IF(1=1,IF(E346="","",A342),N("A10"))</f>
        <v/>
      </c>
      <c r="B346" s="127" t="str">
        <f>IF(1=1,IF(E346="","",B342),N("B10"))</f>
        <v/>
      </c>
      <c r="C346" s="127"/>
      <c r="D346" s="129" t="str">
        <f>IF(ISBLANK(E346),"",LARGE(D342:D345,1)+1)</f>
        <v/>
      </c>
      <c r="E346" s="130"/>
      <c r="F346" s="131"/>
      <c r="G346" s="170"/>
      <c r="H346" s="105"/>
      <c r="I346" s="132" t="str">
        <f>IF(1=1,IF(E346="","",I342),N("H10"))</f>
        <v/>
      </c>
      <c r="J346" s="133" t="str">
        <f>IF(1=1,IF(E346="","",J342),N("I10"))</f>
        <v/>
      </c>
      <c r="K346" s="134" t="str">
        <f>IF(1=1,IF(E346="","",K342),N("J10"))</f>
        <v/>
      </c>
      <c r="L346" s="135" t="str">
        <f>IF(1=1,IF(OR(J346="",O346="",NOT(ISNUMBER(J346)),NOT(ISNUMBER(O346)),J346=0),"",O346/J346),N("L10"))</f>
        <v/>
      </c>
      <c r="M346" s="136" t="str">
        <f>IF(1=1,IF(OR(L346="",NOT(ISNUMBER(F346))),"",F346*L346*IFERROR(INDEX(D384:D428,MATCH(AE346,B384:B428,0)),1)),N("M13"))</f>
        <v/>
      </c>
      <c r="N346" s="137" t="str">
        <f>IF(1=1,IF(F346="","",IF(G346="","",IFERROR(INDEX(E384:E428,MATCH(AE346,B384:B428,0)),G346&amp;""))),N("N6"))</f>
        <v/>
      </c>
      <c r="O346" s="138" t="str">
        <f>IF(1=1,IF(E346="","",O342),N("K10"))</f>
        <v/>
      </c>
      <c r="P346" s="139" t="str">
        <f>IF(1=1,IF(M346="","",IF(AND(ISNUMBER(M346),M346&lt;1,N346="kg"),MAX(1,ROUND(M346*1000,0)),IF(AND(ISNUMBER(M346),M346&lt;1,N346="L"),MAX(1,ROUND(M346*100,0)),ROUND(M346,3)))),N("O10"))</f>
        <v/>
      </c>
      <c r="Q346" s="140" t="str">
        <f>IF(1=1,IF(M346="","",IF(AND(ISNUMBER(M346),M346&lt;1,N346="kg"),"g",IF(AND(ISNUMBER(M346),M346&lt;1,N346="L"),"cl",N346))),N("P10"))</f>
        <v/>
      </c>
      <c r="R346" s="161" t="str">
        <f>IF(1=1,IF(E346="","",IF(F346="","A CONTROLER",IF(NOT(ISNUMBER(F346)),"TEXTE",IF(OR(L346="",L346&lt;=0),"COMMANDE PRINCIPALE INCOMPLETE",IF(G346="","UNITE MANQUANTE",IF(COUNTIF(B384:B428,AE346)=0,"UNITE A CONTROLER","OK")))))),N("Q9"))</f>
        <v/>
      </c>
      <c r="S346" s="105"/>
      <c r="T346" s="141">
        <f t="shared" si="20"/>
        <v>0</v>
      </c>
      <c r="U346" s="133" t="str">
        <f>IF(1=1,IF(E346="","",U342),N("S10"))</f>
        <v/>
      </c>
      <c r="V346" s="133" t="str">
        <f>IF(1=1,IF(E346="","",V342),N("T10"))</f>
        <v/>
      </c>
      <c r="W346" s="135" t="str">
        <f>IF(1=1,IF(OR(U346="",V346="",NOT(ISNUMBER(U346)),NOT(ISNUMBER(V346)),U346=0),"",V346/U346),N("U10"))</f>
        <v/>
      </c>
      <c r="X346" s="136" t="str">
        <f>IF(1=1,IF(OR(W346="",NOT(ISNUMBER(F346))),"",F346*W346*IFERROR(INDEX(D384:D428,MATCH(AE346,B384:B428,0)),1)),N("V7"))</f>
        <v/>
      </c>
      <c r="Y346" s="137" t="str">
        <f>IF(1=1,IF(F346="","",IF(G346="","",IFERROR(INDEX(E384:E428,MATCH(AE346,B384:B428,0)),G346&amp;""))),N("W6"))</f>
        <v/>
      </c>
      <c r="Z346" s="142" t="str">
        <f>IF(1=1,IF(X346="","",IF(AND(ISNUMBER(X346),X346&lt;1,Y346="kg"),MAX(1,ROUND(X346*1000,0)),IF(AND(ISNUMBER(X346),X346&lt;1,Y346="L"),MAX(1,ROUND(X346*100,0)),ROUND(X346,3)))),N("X10"))</f>
        <v/>
      </c>
      <c r="AA346" s="143" t="str">
        <f>IF(1=1,IF(X346="","",IF(AND(ISNUMBER(X346),X346&lt;1,Y346="kg"),"g",IF(AND(ISNUMBER(X346),X346&lt;1,Y346="L"),"cl",Y346))),N("Y10"))</f>
        <v/>
      </c>
      <c r="AB346" s="123" t="str">
        <f>IF(1=1,IF(E346="","",IF(F346="","A CONTROLER",IF(NOT(ISNUMBER(F346)),"TEXTE",IF(OR(W346="",W346&lt;=0),"COMMANDE COUVERTS INCOMPLETE",IF(G346="","UNITE MANQUANTE",IF(COUNTIF(B384:B428,AE346)=0,"UNITE A CONTROLER","OK")))))),N("Z6"))</f>
        <v/>
      </c>
      <c r="AD346" s="144" t="str">
        <f>IF(1=1,IF(E346="","",AD342),N("AB10"))</f>
        <v/>
      </c>
      <c r="AE346" s="125" t="str">
        <f>IF(1=1,IF(G346="","",UPPER(TRIM(SUBSTITUTE(SUBSTITUTE(G346&amp;"",CHAR(160)," ")," "," ")))),N("AC10"))</f>
        <v/>
      </c>
      <c r="AG346" s="244" t="s">
        <v>80</v>
      </c>
    </row>
    <row r="347" spans="1:33" ht="15.75" x14ac:dyDescent="0.25">
      <c r="A347" s="160" t="str">
        <f>IF(1=1,IF(E347="","",A342),N("A11"))</f>
        <v/>
      </c>
      <c r="B347" s="127" t="str">
        <f>IF(1=1,IF(E347="","",B342),N("B11"))</f>
        <v/>
      </c>
      <c r="C347" s="127"/>
      <c r="D347" s="129" t="str">
        <f>IF(ISBLANK(E347),"",LARGE(D342:D346,1)+1)</f>
        <v/>
      </c>
      <c r="E347" s="130"/>
      <c r="F347" s="131"/>
      <c r="G347" s="170"/>
      <c r="H347" s="105"/>
      <c r="I347" s="132" t="str">
        <f>IF(1=1,IF(E347="","",I342),N("H11"))</f>
        <v/>
      </c>
      <c r="J347" s="133" t="str">
        <f>IF(1=1,IF(E347="","",J342),N("I11"))</f>
        <v/>
      </c>
      <c r="K347" s="134" t="str">
        <f>IF(1=1,IF(E347="","",K342),N("J11"))</f>
        <v/>
      </c>
      <c r="L347" s="135" t="str">
        <f>IF(1=1,IF(OR(J347="",O347="",NOT(ISNUMBER(J347)),NOT(ISNUMBER(O347)),J347=0),"",O347/J347),N("L11"))</f>
        <v/>
      </c>
      <c r="M347" s="136" t="str">
        <f>IF(1=1,IF(OR(L347="",NOT(ISNUMBER(F347))),"",F347*L347*IFERROR(INDEX(D384:D428,MATCH(AE347,B384:B428,0)),1)),N("M13"))</f>
        <v/>
      </c>
      <c r="N347" s="137" t="str">
        <f>IF(1=1,IF(F347="","",IF(G347="","",IFERROR(INDEX(E384:E428,MATCH(AE347,B384:B428,0)),G347&amp;""))),N("N6"))</f>
        <v/>
      </c>
      <c r="O347" s="138" t="str">
        <f>IF(1=1,IF(E347="","",O342),N("K11"))</f>
        <v/>
      </c>
      <c r="P347" s="139" t="str">
        <f>IF(1=1,IF(M347="","",IF(AND(ISNUMBER(M347),M347&lt;1,N347="kg"),MAX(1,ROUND(M347*1000,0)),IF(AND(ISNUMBER(M347),M347&lt;1,N347="L"),MAX(1,ROUND(M347*100,0)),ROUND(M347,3)))),N("O11"))</f>
        <v/>
      </c>
      <c r="Q347" s="140" t="str">
        <f>IF(1=1,IF(M347="","",IF(AND(ISNUMBER(M347),M347&lt;1,N347="kg"),"g",IF(AND(ISNUMBER(M347),M347&lt;1,N347="L"),"cl",N347))),N("P11"))</f>
        <v/>
      </c>
      <c r="R347" s="161" t="str">
        <f>IF(1=1,IF(E347="","",IF(F347="","A CONTROLER",IF(NOT(ISNUMBER(F347)),"TEXTE",IF(OR(L347="",L347&lt;=0),"COMMANDE PRINCIPALE INCOMPLETE",IF(G347="","UNITE MANQUANTE",IF(COUNTIF(B384:B428,AE347)=0,"UNITE A CONTROLER","OK")))))),N("Q9"))</f>
        <v/>
      </c>
      <c r="S347" s="105"/>
      <c r="T347" s="141">
        <f t="shared" si="20"/>
        <v>0</v>
      </c>
      <c r="U347" s="133" t="str">
        <f>IF(1=1,IF(E347="","",U342),N("S11"))</f>
        <v/>
      </c>
      <c r="V347" s="133" t="str">
        <f>IF(1=1,IF(E347="","",V342),N("T11"))</f>
        <v/>
      </c>
      <c r="W347" s="135" t="str">
        <f>IF(1=1,IF(OR(U347="",V347="",NOT(ISNUMBER(U347)),NOT(ISNUMBER(V347)),U347=0),"",V347/U347),N("U11"))</f>
        <v/>
      </c>
      <c r="X347" s="136" t="str">
        <f>IF(1=1,IF(OR(W347="",NOT(ISNUMBER(F347))),"",F347*W347*IFERROR(INDEX(D384:D428,MATCH(AE347,B384:B428,0)),1)),N("V7"))</f>
        <v/>
      </c>
      <c r="Y347" s="137" t="str">
        <f>IF(1=1,IF(F347="","",IF(G347="","",IFERROR(INDEX(E384:E428,MATCH(AE347,B384:B428,0)),G347&amp;""))),N("W6"))</f>
        <v/>
      </c>
      <c r="Z347" s="142" t="str">
        <f>IF(1=1,IF(X347="","",IF(AND(ISNUMBER(X347),X347&lt;1,Y347="kg"),MAX(1,ROUND(X347*1000,0)),IF(AND(ISNUMBER(X347),X347&lt;1,Y347="L"),MAX(1,ROUND(X347*100,0)),ROUND(X347,3)))),N("X11"))</f>
        <v/>
      </c>
      <c r="AA347" s="143" t="str">
        <f>IF(1=1,IF(X347="","",IF(AND(ISNUMBER(X347),X347&lt;1,Y347="kg"),"g",IF(AND(ISNUMBER(X347),X347&lt;1,Y347="L"),"cl",Y347))),N("Y11"))</f>
        <v/>
      </c>
      <c r="AB347" s="123" t="str">
        <f>IF(1=1,IF(E347="","",IF(F347="","A CONTROLER",IF(NOT(ISNUMBER(F347)),"TEXTE",IF(OR(W347="",W347&lt;=0),"COMMANDE COUVERTS INCOMPLETE",IF(G347="","UNITE MANQUANTE",IF(COUNTIF(B384:B428,AE347)=0,"UNITE A CONTROLER","OK")))))),N("Z6"))</f>
        <v/>
      </c>
      <c r="AD347" s="144" t="str">
        <f>IF(1=1,IF(E347="","",AD342),N("AB11"))</f>
        <v/>
      </c>
      <c r="AE347" s="125" t="str">
        <f>IF(1=1,IF(G347="","",UPPER(TRIM(SUBSTITUTE(SUBSTITUTE(G347&amp;"",CHAR(160)," ")," "," ")))),N("AC11"))</f>
        <v/>
      </c>
      <c r="AG347" s="244" t="s">
        <v>66</v>
      </c>
    </row>
    <row r="348" spans="1:33" ht="15.75" x14ac:dyDescent="0.25">
      <c r="A348" s="160" t="str">
        <f>IF(1=1,IF(E348="","",A342),N("A12"))</f>
        <v/>
      </c>
      <c r="B348" s="127" t="str">
        <f>IF(1=1,IF(E348="","",B342),N("B12"))</f>
        <v/>
      </c>
      <c r="C348" s="127"/>
      <c r="D348" s="129" t="str">
        <f>IF(ISBLANK(E348),"",LARGE(D342:D347,1)+1)</f>
        <v/>
      </c>
      <c r="E348" s="130"/>
      <c r="F348" s="131"/>
      <c r="G348" s="170"/>
      <c r="H348" s="105"/>
      <c r="I348" s="132" t="str">
        <f>IF(1=1,IF(E348="","",I342),N("H12"))</f>
        <v/>
      </c>
      <c r="J348" s="133" t="str">
        <f>IF(1=1,IF(E348="","",J342),N("I12"))</f>
        <v/>
      </c>
      <c r="K348" s="134" t="str">
        <f>IF(1=1,IF(E348="","",K342),N("J12"))</f>
        <v/>
      </c>
      <c r="L348" s="135" t="str">
        <f>IF(1=1,IF(OR(J348="",O348="",NOT(ISNUMBER(J348)),NOT(ISNUMBER(O348)),J348=0),"",O348/J348),N("L12"))</f>
        <v/>
      </c>
      <c r="M348" s="136" t="str">
        <f>IF(1=1,IF(OR(L348="",NOT(ISNUMBER(F348))),"",F348*L348*IFERROR(INDEX(D384:D428,MATCH(AE348,B384:B428,0)),1)),N("M13"))</f>
        <v/>
      </c>
      <c r="N348" s="137" t="str">
        <f>IF(1=1,IF(F348="","",IF(G348="","",IFERROR(INDEX(E384:E428,MATCH(AE348,B384:B428,0)),G348&amp;""))),N("N6"))</f>
        <v/>
      </c>
      <c r="O348" s="138" t="str">
        <f>IF(1=1,IF(E348="","",O342),N("K12"))</f>
        <v/>
      </c>
      <c r="P348" s="139" t="str">
        <f>IF(1=1,IF(M348="","",IF(AND(ISNUMBER(M348),M348&lt;1,N348="kg"),MAX(1,ROUND(M348*1000,0)),IF(AND(ISNUMBER(M348),M348&lt;1,N348="L"),MAX(1,ROUND(M348*100,0)),ROUND(M348,3)))),N("O12"))</f>
        <v/>
      </c>
      <c r="Q348" s="140" t="str">
        <f>IF(1=1,IF(M348="","",IF(AND(ISNUMBER(M348),M348&lt;1,N348="kg"),"g",IF(AND(ISNUMBER(M348),M348&lt;1,N348="L"),"cl",N348))),N("P12"))</f>
        <v/>
      </c>
      <c r="R348" s="161" t="str">
        <f>IF(1=1,IF(E348="","",IF(F348="","A CONTROLER",IF(NOT(ISNUMBER(F348)),"TEXTE",IF(OR(L348="",L348&lt;=0),"COMMANDE PRINCIPALE INCOMPLETE",IF(G348="","UNITE MANQUANTE",IF(COUNTIF(B384:B428,AE348)=0,"UNITE A CONTROLER","OK")))))),N("Q9"))</f>
        <v/>
      </c>
      <c r="S348" s="105"/>
      <c r="T348" s="141">
        <f t="shared" si="20"/>
        <v>0</v>
      </c>
      <c r="U348" s="133" t="str">
        <f>IF(1=1,IF(E348="","",U342),N("S12"))</f>
        <v/>
      </c>
      <c r="V348" s="133" t="str">
        <f>IF(1=1,IF(E348="","",V342),N("T12"))</f>
        <v/>
      </c>
      <c r="W348" s="135" t="str">
        <f>IF(1=1,IF(OR(U348="",V348="",NOT(ISNUMBER(U348)),NOT(ISNUMBER(V348)),U348=0),"",V348/U348),N("U12"))</f>
        <v/>
      </c>
      <c r="X348" s="136" t="str">
        <f>IF(1=1,IF(OR(W348="",NOT(ISNUMBER(F348))),"",F348*W348*IFERROR(INDEX(D384:D428,MATCH(AE348,B384:B428,0)),1)),N("V7"))</f>
        <v/>
      </c>
      <c r="Y348" s="137" t="str">
        <f>IF(1=1,IF(F348="","",IF(G348="","",IFERROR(INDEX(E384:E428,MATCH(AE348,B384:B428,0)),G348&amp;""))),N("W6"))</f>
        <v/>
      </c>
      <c r="Z348" s="142" t="str">
        <f>IF(1=1,IF(X348="","",IF(AND(ISNUMBER(X348),X348&lt;1,Y348="kg"),MAX(1,ROUND(X348*1000,0)),IF(AND(ISNUMBER(X348),X348&lt;1,Y348="L"),MAX(1,ROUND(X348*100,0)),ROUND(X348,3)))),N("X12"))</f>
        <v/>
      </c>
      <c r="AA348" s="143" t="str">
        <f>IF(1=1,IF(X348="","",IF(AND(ISNUMBER(X348),X348&lt;1,Y348="kg"),"g",IF(AND(ISNUMBER(X348),X348&lt;1,Y348="L"),"cl",Y348))),N("Y12"))</f>
        <v/>
      </c>
      <c r="AB348" s="123" t="str">
        <f>IF(1=1,IF(E348="","",IF(F348="","A CONTROLER",IF(NOT(ISNUMBER(F348)),"TEXTE",IF(OR(W348="",W348&lt;=0),"COMMANDE COUVERTS INCOMPLETE",IF(G348="","UNITE MANQUANTE",IF(COUNTIF(B384:B428,AE348)=0,"UNITE A CONTROLER","OK")))))),N("Z6"))</f>
        <v/>
      </c>
      <c r="AD348" s="144" t="str">
        <f>IF(1=1,IF(E348="","",AD342),N("AB12"))</f>
        <v/>
      </c>
      <c r="AE348" s="125" t="str">
        <f>IF(1=1,IF(G348="","",UPPER(TRIM(SUBSTITUTE(SUBSTITUTE(G348&amp;"",CHAR(160)," ")," "," ")))),N("AC12"))</f>
        <v/>
      </c>
      <c r="AG348" s="244" t="s">
        <v>64</v>
      </c>
    </row>
    <row r="349" spans="1:33" ht="15.75" x14ac:dyDescent="0.25">
      <c r="A349" s="160" t="str">
        <f>IF(1=1,IF(E349="","",A342),N("A13"))</f>
        <v/>
      </c>
      <c r="B349" s="127" t="str">
        <f>IF(1=1,IF(E349="","",B342),N("B13"))</f>
        <v/>
      </c>
      <c r="C349" s="127"/>
      <c r="D349" s="129" t="str">
        <f>IF(ISBLANK(E349),"",LARGE(D342:D348,1)+1)</f>
        <v/>
      </c>
      <c r="E349" s="130"/>
      <c r="F349" s="131"/>
      <c r="G349" s="170"/>
      <c r="H349" s="105"/>
      <c r="I349" s="132" t="str">
        <f>IF(1=1,IF(E349="","",I342),N("H13"))</f>
        <v/>
      </c>
      <c r="J349" s="133" t="str">
        <f>IF(1=1,IF(E349="","",J342),N("I13"))</f>
        <v/>
      </c>
      <c r="K349" s="134" t="str">
        <f>IF(1=1,IF(E349="","",K342),N("J13"))</f>
        <v/>
      </c>
      <c r="L349" s="135" t="str">
        <f>IF(1=1,IF(OR(J349="",O349="",NOT(ISNUMBER(J349)),NOT(ISNUMBER(O349)),J349=0),"",O349/J349),N("L13"))</f>
        <v/>
      </c>
      <c r="M349" s="136" t="str">
        <f>IF(1=1,IF(OR(L349="",NOT(ISNUMBER(F349))),"",F349*L349*IFERROR(INDEX(D384:D428,MATCH(AE349,B384:B428,0)),1)),N("M13"))</f>
        <v/>
      </c>
      <c r="N349" s="137" t="str">
        <f>IF(1=1,IF(F349="","",IF(G349="","",IFERROR(INDEX(E384:E428,MATCH(AE349,B384:B428,0)),G349&amp;""))),N("N6"))</f>
        <v/>
      </c>
      <c r="O349" s="138" t="str">
        <f>IF(1=1,IF(E349="","",O342),N("K13"))</f>
        <v/>
      </c>
      <c r="P349" s="139" t="str">
        <f>IF(1=1,IF(M349="","",IF(AND(ISNUMBER(M349),M349&lt;1,N349="kg"),MAX(1,ROUND(M349*1000,0)),IF(AND(ISNUMBER(M349),M349&lt;1,N349="L"),MAX(1,ROUND(M349*100,0)),ROUND(M349,3)))),N("O13"))</f>
        <v/>
      </c>
      <c r="Q349" s="140" t="str">
        <f>IF(1=1,IF(M349="","",IF(AND(ISNUMBER(M349),M349&lt;1,N349="kg"),"g",IF(AND(ISNUMBER(M349),M349&lt;1,N349="L"),"cl",N349))),N("P13"))</f>
        <v/>
      </c>
      <c r="R349" s="161" t="str">
        <f>IF(1=1,IF(E349="","",IF(F349="","A CONTROLER",IF(NOT(ISNUMBER(F349)),"TEXTE",IF(OR(L349="",L349&lt;=0),"COMMANDE PRINCIPALE INCOMPLETE",IF(G349="","UNITE MANQUANTE",IF(COUNTIF(B384:B428,AE349)=0,"UNITE A CONTROLER","OK")))))),N("Q9"))</f>
        <v/>
      </c>
      <c r="S349" s="105"/>
      <c r="T349" s="141">
        <f t="shared" si="20"/>
        <v>0</v>
      </c>
      <c r="U349" s="133" t="str">
        <f>IF(1=1,IF(E349="","",U342),N("S13"))</f>
        <v/>
      </c>
      <c r="V349" s="133" t="str">
        <f>IF(1=1,IF(E349="","",V342),N("T13"))</f>
        <v/>
      </c>
      <c r="W349" s="135" t="str">
        <f>IF(1=1,IF(OR(U349="",V349="",NOT(ISNUMBER(U349)),NOT(ISNUMBER(V349)),U349=0),"",V349/U349),N("U13"))</f>
        <v/>
      </c>
      <c r="X349" s="136" t="str">
        <f>IF(1=1,IF(OR(W349="",NOT(ISNUMBER(F349))),"",F349*W349*IFERROR(INDEX(D384:D428,MATCH(AE349,B384:B428,0)),1)),N("V7"))</f>
        <v/>
      </c>
      <c r="Y349" s="137" t="str">
        <f>IF(1=1,IF(F349="","",IF(G349="","",IFERROR(INDEX(E384:E428,MATCH(AE349,B384:B428,0)),G349&amp;""))),N("W6"))</f>
        <v/>
      </c>
      <c r="Z349" s="142" t="str">
        <f>IF(1=1,IF(X349="","",IF(AND(ISNUMBER(X349),X349&lt;1,Y349="kg"),MAX(1,ROUND(X349*1000,0)),IF(AND(ISNUMBER(X349),X349&lt;1,Y349="L"),MAX(1,ROUND(X349*100,0)),ROUND(X349,3)))),N("X13"))</f>
        <v/>
      </c>
      <c r="AA349" s="143" t="str">
        <f>IF(1=1,IF(X349="","",IF(AND(ISNUMBER(X349),X349&lt;1,Y349="kg"),"g",IF(AND(ISNUMBER(X349),X349&lt;1,Y349="L"),"cl",Y349))),N("Y13"))</f>
        <v/>
      </c>
      <c r="AB349" s="123" t="str">
        <f>IF(1=1,IF(E349="","",IF(F349="","A CONTROLER",IF(NOT(ISNUMBER(F349)),"TEXTE",IF(OR(W349="",W349&lt;=0),"COMMANDE COUVERTS INCOMPLETE",IF(G349="","UNITE MANQUANTE",IF(COUNTIF(B384:B428,AE349)=0,"UNITE A CONTROLER","OK")))))),N("Z6"))</f>
        <v/>
      </c>
      <c r="AD349" s="144" t="str">
        <f>IF(1=1,IF(E349="","",AD342),N("AB13"))</f>
        <v/>
      </c>
      <c r="AE349" s="125" t="str">
        <f>IF(1=1,IF(G349="","",UPPER(TRIM(SUBSTITUTE(SUBSTITUTE(G349&amp;"",CHAR(160)," ")," "," ")))),N("AC13"))</f>
        <v/>
      </c>
      <c r="AG349" s="244"/>
    </row>
    <row r="350" spans="1:33" ht="15.75" x14ac:dyDescent="0.25">
      <c r="A350" s="160" t="str">
        <f>IF(1=1,IF(E350="","",A342),N("A14"))</f>
        <v/>
      </c>
      <c r="B350" s="127" t="str">
        <f>IF(1=1,IF(E350="","",B342),N("B14"))</f>
        <v/>
      </c>
      <c r="C350" s="127"/>
      <c r="D350" s="129" t="str">
        <f>IF(ISBLANK(E350),"",LARGE(D342:D349,1)+1)</f>
        <v/>
      </c>
      <c r="E350" s="130"/>
      <c r="F350" s="131"/>
      <c r="G350" s="170"/>
      <c r="H350" s="105"/>
      <c r="I350" s="132" t="str">
        <f>IF(1=1,IF(E350="","",I342),N("H14"))</f>
        <v/>
      </c>
      <c r="J350" s="133" t="str">
        <f>IF(1=1,IF(E350="","",J342),N("I14"))</f>
        <v/>
      </c>
      <c r="K350" s="134" t="str">
        <f>IF(1=1,IF(E350="","",K342),N("J14"))</f>
        <v/>
      </c>
      <c r="L350" s="135" t="str">
        <f>IF(1=1,IF(OR(J350="",O350="",NOT(ISNUMBER(J350)),NOT(ISNUMBER(O350)),J350=0),"",O350/J350),N("L14"))</f>
        <v/>
      </c>
      <c r="M350" s="136" t="str">
        <f>IF(1=1,IF(OR(L350="",NOT(ISNUMBER(F350))),"",F350*L350*IFERROR(INDEX(D384:D428,MATCH(AE350,B384:B428,0)),1)),N("M13"))</f>
        <v/>
      </c>
      <c r="N350" s="137" t="str">
        <f>IF(1=1,IF(F350="","",IF(G350="","",IFERROR(INDEX(E384:E428,MATCH(AE350,B384:B428,0)),G350&amp;""))),N("N6"))</f>
        <v/>
      </c>
      <c r="O350" s="138" t="str">
        <f>IF(1=1,IF(E350="","",O342),N("K14"))</f>
        <v/>
      </c>
      <c r="P350" s="139" t="str">
        <f>IF(1=1,IF(M350="","",IF(AND(ISNUMBER(M350),M350&lt;1,N350="kg"),MAX(1,ROUND(M350*1000,0)),IF(AND(ISNUMBER(M350),M350&lt;1,N350="L"),MAX(1,ROUND(M350*100,0)),ROUND(M350,3)))),N("O14"))</f>
        <v/>
      </c>
      <c r="Q350" s="140" t="str">
        <f>IF(1=1,IF(M350="","",IF(AND(ISNUMBER(M350),M350&lt;1,N350="kg"),"g",IF(AND(ISNUMBER(M350),M350&lt;1,N350="L"),"cl",N350))),N("P14"))</f>
        <v/>
      </c>
      <c r="R350" s="161" t="str">
        <f>IF(1=1,IF(E350="","",IF(F350="","A CONTROLER",IF(NOT(ISNUMBER(F350)),"TEXTE",IF(OR(L350="",L350&lt;=0),"COMMANDE PRINCIPALE INCOMPLETE",IF(G350="","UNITE MANQUANTE",IF(COUNTIF(B384:B428,AE350)=0,"UNITE A CONTROLER","OK")))))),N("Q9"))</f>
        <v/>
      </c>
      <c r="S350" s="105"/>
      <c r="T350" s="141">
        <f t="shared" si="20"/>
        <v>0</v>
      </c>
      <c r="U350" s="133" t="str">
        <f>IF(1=1,IF(E350="","",U342),N("S14"))</f>
        <v/>
      </c>
      <c r="V350" s="133" t="str">
        <f>IF(1=1,IF(E350="","",V342),N("T14"))</f>
        <v/>
      </c>
      <c r="W350" s="135" t="str">
        <f>IF(1=1,IF(OR(U350="",V350="",NOT(ISNUMBER(U350)),NOT(ISNUMBER(V350)),U350=0),"",V350/U350),N("U14"))</f>
        <v/>
      </c>
      <c r="X350" s="136" t="str">
        <f>IF(1=1,IF(OR(W350="",NOT(ISNUMBER(F350))),"",F350*W350*IFERROR(INDEX(D384:D428,MATCH(AE350,B384:B428,0)),1)),N("V7"))</f>
        <v/>
      </c>
      <c r="Y350" s="137" t="str">
        <f>IF(1=1,IF(F350="","",IF(G350="","",IFERROR(INDEX(E384:E428,MATCH(AE350,B384:B428,0)),G350&amp;""))),N("W6"))</f>
        <v/>
      </c>
      <c r="Z350" s="142" t="str">
        <f>IF(1=1,IF(X350="","",IF(AND(ISNUMBER(X350),X350&lt;1,Y350="kg"),MAX(1,ROUND(X350*1000,0)),IF(AND(ISNUMBER(X350),X350&lt;1,Y350="L"),MAX(1,ROUND(X350*100,0)),ROUND(X350,3)))),N("X14"))</f>
        <v/>
      </c>
      <c r="AA350" s="143" t="str">
        <f>IF(1=1,IF(X350="","",IF(AND(ISNUMBER(X350),X350&lt;1,Y350="kg"),"g",IF(AND(ISNUMBER(X350),X350&lt;1,Y350="L"),"cl",Y350))),N("Y14"))</f>
        <v/>
      </c>
      <c r="AB350" s="123" t="str">
        <f>IF(1=1,IF(E350="","",IF(F350="","A CONTROLER",IF(NOT(ISNUMBER(F350)),"TEXTE",IF(OR(W350="",W350&lt;=0),"COMMANDE COUVERTS INCOMPLETE",IF(G350="","UNITE MANQUANTE",IF(COUNTIF(B384:B428,AE350)=0,"UNITE A CONTROLER","OK")))))),N("Z6"))</f>
        <v/>
      </c>
      <c r="AD350" s="144" t="str">
        <f>IF(1=1,IF(E350="","",AD342),N("AB14"))</f>
        <v/>
      </c>
      <c r="AE350" s="125" t="str">
        <f>IF(1=1,IF(G350="","",UPPER(TRIM(SUBSTITUTE(SUBSTITUTE(G350&amp;"",CHAR(160)," ")," "," ")))),N("AC14"))</f>
        <v/>
      </c>
    </row>
    <row r="351" spans="1:33" ht="15.75" x14ac:dyDescent="0.25">
      <c r="A351" s="160" t="str">
        <f>IF(1=1,IF(E351="","",A342),N("A15"))</f>
        <v/>
      </c>
      <c r="B351" s="127" t="str">
        <f>IF(1=1,IF(E351="","",B342),N("B15"))</f>
        <v/>
      </c>
      <c r="C351" s="127"/>
      <c r="D351" s="129" t="str">
        <f>IF(ISBLANK(E351),"",LARGE(D342:D350,1)+1)</f>
        <v/>
      </c>
      <c r="E351" s="130"/>
      <c r="F351" s="131"/>
      <c r="G351" s="170"/>
      <c r="H351" s="105"/>
      <c r="I351" s="132" t="str">
        <f>IF(1=1,IF(E351="","",I342),N("H15"))</f>
        <v/>
      </c>
      <c r="J351" s="133" t="str">
        <f>IF(1=1,IF(E351="","",J342),N("I15"))</f>
        <v/>
      </c>
      <c r="K351" s="134" t="str">
        <f>IF(1=1,IF(E351="","",K342),N("J15"))</f>
        <v/>
      </c>
      <c r="L351" s="135" t="str">
        <f>IF(1=1,IF(OR(J351="",O351="",NOT(ISNUMBER(J351)),NOT(ISNUMBER(O351)),J351=0),"",O351/J351),N("L15"))</f>
        <v/>
      </c>
      <c r="M351" s="136" t="str">
        <f>IF(1=1,IF(OR(L351="",NOT(ISNUMBER(F351))),"",F351*L351*IFERROR(INDEX(D384:D428,MATCH(AE351,B384:B428,0)),1)),N("M13"))</f>
        <v/>
      </c>
      <c r="N351" s="137" t="str">
        <f>IF(1=1,IF(F351="","",IF(G351="","",IFERROR(INDEX(E384:E428,MATCH(AE351,B384:B428,0)),G351&amp;""))),N("N6"))</f>
        <v/>
      </c>
      <c r="O351" s="138" t="str">
        <f>IF(1=1,IF(E351="","",O342),N("K15"))</f>
        <v/>
      </c>
      <c r="P351" s="139" t="str">
        <f>IF(1=1,IF(M351="","",IF(AND(ISNUMBER(M351),M351&lt;1,N351="kg"),MAX(1,ROUND(M351*1000,0)),IF(AND(ISNUMBER(M351),M351&lt;1,N351="L"),MAX(1,ROUND(M351*100,0)),ROUND(M351,3)))),N("O15"))</f>
        <v/>
      </c>
      <c r="Q351" s="140" t="str">
        <f>IF(1=1,IF(M351="","",IF(AND(ISNUMBER(M351),M351&lt;1,N351="kg"),"g",IF(AND(ISNUMBER(M351),M351&lt;1,N351="L"),"cl",N351))),N("P15"))</f>
        <v/>
      </c>
      <c r="R351" s="161" t="str">
        <f>IF(1=1,IF(E351="","",IF(F351="","A CONTROLER",IF(NOT(ISNUMBER(F351)),"TEXTE",IF(OR(L351="",L351&lt;=0),"COMMANDE PRINCIPALE INCOMPLETE",IF(G351="","UNITE MANQUANTE",IF(COUNTIF(B384:B428,AE351)=0,"UNITE A CONTROLER","OK")))))),N("Q9"))</f>
        <v/>
      </c>
      <c r="S351" s="105"/>
      <c r="T351" s="141">
        <f t="shared" si="20"/>
        <v>0</v>
      </c>
      <c r="U351" s="133" t="str">
        <f>IF(1=1,IF(E351="","",U342),N("S15"))</f>
        <v/>
      </c>
      <c r="V351" s="133" t="str">
        <f>IF(1=1,IF(E351="","",V342),N("T15"))</f>
        <v/>
      </c>
      <c r="W351" s="135" t="str">
        <f>IF(1=1,IF(OR(U351="",V351="",NOT(ISNUMBER(U351)),NOT(ISNUMBER(V351)),U351=0),"",V351/U351),N("U15"))</f>
        <v/>
      </c>
      <c r="X351" s="136" t="str">
        <f>IF(1=1,IF(OR(W351="",NOT(ISNUMBER(F351))),"",F351*W351*IFERROR(INDEX(D384:D428,MATCH(AE351,B384:B428,0)),1)),N("V7"))</f>
        <v/>
      </c>
      <c r="Y351" s="137" t="str">
        <f>IF(1=1,IF(F351="","",IF(G351="","",IFERROR(INDEX(E384:E428,MATCH(AE351,B384:B428,0)),G351&amp;""))),N("W6"))</f>
        <v/>
      </c>
      <c r="Z351" s="142" t="str">
        <f>IF(1=1,IF(X351="","",IF(AND(ISNUMBER(X351),X351&lt;1,Y351="kg"),MAX(1,ROUND(X351*1000,0)),IF(AND(ISNUMBER(X351),X351&lt;1,Y351="L"),MAX(1,ROUND(X351*100,0)),ROUND(X351,3)))),N("X15"))</f>
        <v/>
      </c>
      <c r="AA351" s="143" t="str">
        <f>IF(1=1,IF(X351="","",IF(AND(ISNUMBER(X351),X351&lt;1,Y351="kg"),"g",IF(AND(ISNUMBER(X351),X351&lt;1,Y351="L"),"cl",Y351))),N("Y15"))</f>
        <v/>
      </c>
      <c r="AB351" s="123" t="str">
        <f>IF(1=1,IF(E351="","",IF(F351="","A CONTROLER",IF(NOT(ISNUMBER(F351)),"TEXTE",IF(OR(W351="",W351&lt;=0),"COMMANDE COUVERTS INCOMPLETE",IF(G351="","UNITE MANQUANTE",IF(COUNTIF(B384:B428,AE351)=0,"UNITE A CONTROLER","OK")))))),N("Z6"))</f>
        <v/>
      </c>
      <c r="AD351" s="144" t="str">
        <f>IF(1=1,IF(E351="","",AD342),N("AB15"))</f>
        <v/>
      </c>
      <c r="AE351" s="125" t="str">
        <f>IF(1=1,IF(G351="","",UPPER(TRIM(SUBSTITUTE(SUBSTITUTE(G351&amp;"",CHAR(160)," ")," "," ")))),N("AC15"))</f>
        <v/>
      </c>
    </row>
    <row r="352" spans="1:33" ht="15.75" x14ac:dyDescent="0.25">
      <c r="A352" s="160" t="str">
        <f>IF(1=1,IF(E352="","",A342),N("A16"))</f>
        <v/>
      </c>
      <c r="B352" s="127" t="str">
        <f>IF(1=1,IF(E352="","",B342),N("B16"))</f>
        <v/>
      </c>
      <c r="C352" s="127"/>
      <c r="D352" s="129" t="str">
        <f>IF(ISBLANK(E352),"",LARGE(D342:D351,1)+1)</f>
        <v/>
      </c>
      <c r="E352" s="130"/>
      <c r="F352" s="131"/>
      <c r="G352" s="170"/>
      <c r="H352" s="105"/>
      <c r="I352" s="132" t="str">
        <f>IF(1=1,IF(E352="","",I342),N("H16"))</f>
        <v/>
      </c>
      <c r="J352" s="133" t="str">
        <f>IF(1=1,IF(E352="","",J342),N("I16"))</f>
        <v/>
      </c>
      <c r="K352" s="134" t="str">
        <f>IF(1=1,IF(E352="","",K342),N("J16"))</f>
        <v/>
      </c>
      <c r="L352" s="135" t="str">
        <f>IF(1=1,IF(OR(J352="",O352="",NOT(ISNUMBER(J352)),NOT(ISNUMBER(O352)),J352=0),"",O352/J352),N("L16"))</f>
        <v/>
      </c>
      <c r="M352" s="136" t="str">
        <f>IF(1=1,IF(OR(L352="",NOT(ISNUMBER(F352))),"",F352*L352*IFERROR(INDEX(D384:D428,MATCH(AE352,B384:B428,0)),1)),N("M13"))</f>
        <v/>
      </c>
      <c r="N352" s="137" t="str">
        <f>IF(1=1,IF(F352="","",IF(G352="","",IFERROR(INDEX(E384:E428,MATCH(AE352,B384:B428,0)),G352&amp;""))),N("N6"))</f>
        <v/>
      </c>
      <c r="O352" s="138" t="str">
        <f>IF(1=1,IF(E352="","",O342),N("K16"))</f>
        <v/>
      </c>
      <c r="P352" s="139" t="str">
        <f>IF(1=1,IF(M352="","",IF(AND(ISNUMBER(M352),M352&lt;1,N352="kg"),MAX(1,ROUND(M352*1000,0)),IF(AND(ISNUMBER(M352),M352&lt;1,N352="L"),MAX(1,ROUND(M352*100,0)),ROUND(M352,3)))),N("O16"))</f>
        <v/>
      </c>
      <c r="Q352" s="140" t="str">
        <f>IF(1=1,IF(M352="","",IF(AND(ISNUMBER(M352),M352&lt;1,N352="kg"),"g",IF(AND(ISNUMBER(M352),M352&lt;1,N352="L"),"cl",N352))),N("P16"))</f>
        <v/>
      </c>
      <c r="R352" s="161" t="str">
        <f>IF(1=1,IF(E352="","",IF(F352="","A CONTROLER",IF(NOT(ISNUMBER(F352)),"TEXTE",IF(OR(L352="",L352&lt;=0),"COMMANDE PRINCIPALE INCOMPLETE",IF(G352="","UNITE MANQUANTE",IF(COUNTIF(B384:B428,AE352)=0,"UNITE A CONTROLER","OK")))))),N("Q9"))</f>
        <v/>
      </c>
      <c r="S352" s="105"/>
      <c r="T352" s="141">
        <f t="shared" si="20"/>
        <v>0</v>
      </c>
      <c r="U352" s="133" t="str">
        <f>IF(1=1,IF(E352="","",U342),N("S16"))</f>
        <v/>
      </c>
      <c r="V352" s="133" t="str">
        <f>IF(1=1,IF(E352="","",V342),N("T16"))</f>
        <v/>
      </c>
      <c r="W352" s="135" t="str">
        <f>IF(1=1,IF(OR(U352="",V352="",NOT(ISNUMBER(U352)),NOT(ISNUMBER(V352)),U352=0),"",V352/U352),N("U16"))</f>
        <v/>
      </c>
      <c r="X352" s="136" t="str">
        <f>IF(1=1,IF(OR(W352="",NOT(ISNUMBER(F352))),"",F352*W352*IFERROR(INDEX(D384:D428,MATCH(AE352,B384:B428,0)),1)),N("V7"))</f>
        <v/>
      </c>
      <c r="Y352" s="137" t="str">
        <f>IF(1=1,IF(F352="","",IF(G352="","",IFERROR(INDEX(E384:E428,MATCH(AE352,B384:B428,0)),G352&amp;""))),N("W6"))</f>
        <v/>
      </c>
      <c r="Z352" s="142" t="str">
        <f>IF(1=1,IF(X352="","",IF(AND(ISNUMBER(X352),X352&lt;1,Y352="kg"),MAX(1,ROUND(X352*1000,0)),IF(AND(ISNUMBER(X352),X352&lt;1,Y352="L"),MAX(1,ROUND(X352*100,0)),ROUND(X352,3)))),N("X16"))</f>
        <v/>
      </c>
      <c r="AA352" s="143" t="str">
        <f>IF(1=1,IF(X352="","",IF(AND(ISNUMBER(X352),X352&lt;1,Y352="kg"),"g",IF(AND(ISNUMBER(X352),X352&lt;1,Y352="L"),"cl",Y352))),N("Y16"))</f>
        <v/>
      </c>
      <c r="AB352" s="123" t="str">
        <f>IF(1=1,IF(E352="","",IF(F352="","A CONTROLER",IF(NOT(ISNUMBER(F352)),"TEXTE",IF(OR(W352="",W352&lt;=0),"COMMANDE COUVERTS INCOMPLETE",IF(G352="","UNITE MANQUANTE",IF(COUNTIF(B384:B428,AE352)=0,"UNITE A CONTROLER","OK")))))),N("Z6"))</f>
        <v/>
      </c>
      <c r="AD352" s="144" t="str">
        <f>IF(1=1,IF(E352="","",AD342),N("AB16"))</f>
        <v/>
      </c>
      <c r="AE352" s="125" t="str">
        <f>IF(1=1,IF(G352="","",UPPER(TRIM(SUBSTITUTE(SUBSTITUTE(G352&amp;"",CHAR(160)," ")," "," ")))),N("AC16"))</f>
        <v/>
      </c>
    </row>
    <row r="353" spans="1:31" ht="15.75" x14ac:dyDescent="0.25">
      <c r="A353" s="160" t="str">
        <f>IF(1=1,IF(E353="","",A342),N("A17"))</f>
        <v/>
      </c>
      <c r="B353" s="127" t="str">
        <f>IF(1=1,IF(E353="","",B342),N("B17"))</f>
        <v/>
      </c>
      <c r="C353" s="127"/>
      <c r="D353" s="129" t="str">
        <f>IF(ISBLANK(E353),"",LARGE(D342:D352,1)+1)</f>
        <v/>
      </c>
      <c r="E353" s="130"/>
      <c r="F353" s="131"/>
      <c r="G353" s="170"/>
      <c r="H353" s="105"/>
      <c r="I353" s="132" t="str">
        <f>IF(1=1,IF(E353="","",I342),N("H17"))</f>
        <v/>
      </c>
      <c r="J353" s="133" t="str">
        <f>IF(1=1,IF(E353="","",J342),N("I17"))</f>
        <v/>
      </c>
      <c r="K353" s="134" t="str">
        <f>IF(1=1,IF(E353="","",K342),N("J17"))</f>
        <v/>
      </c>
      <c r="L353" s="135" t="str">
        <f>IF(1=1,IF(OR(J353="",O353="",NOT(ISNUMBER(J353)),NOT(ISNUMBER(O353)),J353=0),"",O353/J353),N("L17"))</f>
        <v/>
      </c>
      <c r="M353" s="136" t="str">
        <f>IF(1=1,IF(OR(L353="",NOT(ISNUMBER(F353))),"",F353*L353*IFERROR(INDEX(D384:D428,MATCH(AE353,B384:B428,0)),1)),N("M13"))</f>
        <v/>
      </c>
      <c r="N353" s="137" t="str">
        <f>IF(1=1,IF(F353="","",IF(G353="","",IFERROR(INDEX(E384:E428,MATCH(AE353,B384:B428,0)),G353&amp;""))),N("N6"))</f>
        <v/>
      </c>
      <c r="O353" s="138" t="str">
        <f>IF(1=1,IF(E353="","",O342),N("K17"))</f>
        <v/>
      </c>
      <c r="P353" s="139" t="str">
        <f>IF(1=1,IF(M353="","",IF(AND(ISNUMBER(M353),M353&lt;1,N353="kg"),MAX(1,ROUND(M353*1000,0)),IF(AND(ISNUMBER(M353),M353&lt;1,N353="L"),MAX(1,ROUND(M353*100,0)),ROUND(M353,3)))),N("O17"))</f>
        <v/>
      </c>
      <c r="Q353" s="140" t="str">
        <f>IF(1=1,IF(M353="","",IF(AND(ISNUMBER(M353),M353&lt;1,N353="kg"),"g",IF(AND(ISNUMBER(M353),M353&lt;1,N353="L"),"cl",N353))),N("P17"))</f>
        <v/>
      </c>
      <c r="R353" s="161" t="str">
        <f>IF(1=1,IF(E353="","",IF(F353="","A CONTROLER",IF(NOT(ISNUMBER(F353)),"TEXTE",IF(OR(L353="",L353&lt;=0),"COMMANDE PRINCIPALE INCOMPLETE",IF(G353="","UNITE MANQUANTE",IF(COUNTIF(B384:B428,AE353)=0,"UNITE A CONTROLER","OK")))))),N("Q9"))</f>
        <v/>
      </c>
      <c r="S353" s="105"/>
      <c r="T353" s="141">
        <f t="shared" si="20"/>
        <v>0</v>
      </c>
      <c r="U353" s="133" t="str">
        <f>IF(1=1,IF(E353="","",U342),N("S17"))</f>
        <v/>
      </c>
      <c r="V353" s="133" t="str">
        <f>IF(1=1,IF(E353="","",V342),N("T17"))</f>
        <v/>
      </c>
      <c r="W353" s="135" t="str">
        <f>IF(1=1,IF(OR(U353="",V353="",NOT(ISNUMBER(U353)),NOT(ISNUMBER(V353)),U353=0),"",V353/U353),N("U17"))</f>
        <v/>
      </c>
      <c r="X353" s="136" t="str">
        <f>IF(1=1,IF(OR(W353="",NOT(ISNUMBER(F353))),"",F353*W353*IFERROR(INDEX(D384:D428,MATCH(AE353,B384:B428,0)),1)),N("V7"))</f>
        <v/>
      </c>
      <c r="Y353" s="137" t="str">
        <f>IF(1=1,IF(F353="","",IF(G353="","",IFERROR(INDEX(E384:E428,MATCH(AE353,B384:B428,0)),G353&amp;""))),N("W6"))</f>
        <v/>
      </c>
      <c r="Z353" s="142" t="str">
        <f>IF(1=1,IF(X353="","",IF(AND(ISNUMBER(X353),X353&lt;1,Y353="kg"),MAX(1,ROUND(X353*1000,0)),IF(AND(ISNUMBER(X353),X353&lt;1,Y353="L"),MAX(1,ROUND(X353*100,0)),ROUND(X353,3)))),N("X17"))</f>
        <v/>
      </c>
      <c r="AA353" s="143" t="str">
        <f>IF(1=1,IF(X353="","",IF(AND(ISNUMBER(X353),X353&lt;1,Y353="kg"),"g",IF(AND(ISNUMBER(X353),X353&lt;1,Y353="L"),"cl",Y353))),N("Y17"))</f>
        <v/>
      </c>
      <c r="AB353" s="123" t="str">
        <f>IF(1=1,IF(E353="","",IF(F353="","A CONTROLER",IF(NOT(ISNUMBER(F353)),"TEXTE",IF(OR(W353="",W353&lt;=0),"COMMANDE COUVERTS INCOMPLETE",IF(G353="","UNITE MANQUANTE",IF(COUNTIF(B384:B428,AE353)=0,"UNITE A CONTROLER","OK")))))),N("Z6"))</f>
        <v/>
      </c>
      <c r="AD353" s="144" t="str">
        <f>IF(1=1,IF(E353="","",AD342),N("AB17"))</f>
        <v/>
      </c>
      <c r="AE353" s="125" t="str">
        <f>IF(1=1,IF(G353="","",UPPER(TRIM(SUBSTITUTE(SUBSTITUTE(G353&amp;"",CHAR(160)," ")," "," ")))),N("AC17"))</f>
        <v/>
      </c>
    </row>
    <row r="354" spans="1:31" ht="15.75" x14ac:dyDescent="0.25">
      <c r="A354" s="160" t="str">
        <f>IF(1=1,IF(E354="","",A342),N("A18"))</f>
        <v/>
      </c>
      <c r="B354" s="127" t="str">
        <f>IF(1=1,IF(E354="","",B342),N("B18"))</f>
        <v/>
      </c>
      <c r="C354" s="127"/>
      <c r="D354" s="129" t="str">
        <f>IF(ISBLANK(E354),"",LARGE(D342:D353,1)+1)</f>
        <v/>
      </c>
      <c r="E354" s="130"/>
      <c r="F354" s="131"/>
      <c r="G354" s="170"/>
      <c r="H354" s="105"/>
      <c r="I354" s="132" t="str">
        <f>IF(1=1,IF(E354="","",I342),N("H18"))</f>
        <v/>
      </c>
      <c r="J354" s="133" t="str">
        <f>IF(1=1,IF(E354="","",J342),N("I18"))</f>
        <v/>
      </c>
      <c r="K354" s="134" t="str">
        <f>IF(1=1,IF(E354="","",K342),N("J18"))</f>
        <v/>
      </c>
      <c r="L354" s="135" t="str">
        <f>IF(1=1,IF(OR(J354="",O354="",NOT(ISNUMBER(J354)),NOT(ISNUMBER(O354)),J354=0),"",O354/J354),N("L18"))</f>
        <v/>
      </c>
      <c r="M354" s="136" t="str">
        <f>IF(1=1,IF(OR(L354="",NOT(ISNUMBER(F354))),"",F354*L354*IFERROR(INDEX(D384:D428,MATCH(AE354,B384:B428,0)),1)),N("M13"))</f>
        <v/>
      </c>
      <c r="N354" s="137" t="str">
        <f>IF(1=1,IF(F354="","",IF(G354="","",IFERROR(INDEX(E384:E428,MATCH(AE354,B384:B428,0)),G354&amp;""))),N("N6"))</f>
        <v/>
      </c>
      <c r="O354" s="138" t="str">
        <f>IF(1=1,IF(E354="","",O342),N("K18"))</f>
        <v/>
      </c>
      <c r="P354" s="139" t="str">
        <f>IF(1=1,IF(M354="","",IF(AND(ISNUMBER(M354),M354&lt;1,N354="kg"),MAX(1,ROUND(M354*1000,0)),IF(AND(ISNUMBER(M354),M354&lt;1,N354="L"),MAX(1,ROUND(M354*100,0)),ROUND(M354,3)))),N("O18"))</f>
        <v/>
      </c>
      <c r="Q354" s="140" t="str">
        <f>IF(1=1,IF(M354="","",IF(AND(ISNUMBER(M354),M354&lt;1,N354="kg"),"g",IF(AND(ISNUMBER(M354),M354&lt;1,N354="L"),"cl",N354))),N("P18"))</f>
        <v/>
      </c>
      <c r="R354" s="161" t="str">
        <f>IF(1=1,IF(E354="","",IF(F354="","A CONTROLER",IF(NOT(ISNUMBER(F354)),"TEXTE",IF(OR(L354="",L354&lt;=0),"COMMANDE PRINCIPALE INCOMPLETE",IF(G354="","UNITE MANQUANTE",IF(COUNTIF(B384:B428,AE354)=0,"UNITE A CONTROLER","OK")))))),N("Q9"))</f>
        <v/>
      </c>
      <c r="S354" s="105"/>
      <c r="T354" s="141">
        <f t="shared" si="20"/>
        <v>0</v>
      </c>
      <c r="U354" s="133" t="str">
        <f>IF(1=1,IF(E354="","",U342),N("S18"))</f>
        <v/>
      </c>
      <c r="V354" s="133" t="str">
        <f>IF(1=1,IF(E354="","",V342),N("T18"))</f>
        <v/>
      </c>
      <c r="W354" s="135" t="str">
        <f>IF(1=1,IF(OR(U354="",V354="",NOT(ISNUMBER(U354)),NOT(ISNUMBER(V354)),U354=0),"",V354/U354),N("U18"))</f>
        <v/>
      </c>
      <c r="X354" s="136" t="str">
        <f>IF(1=1,IF(OR(W354="",NOT(ISNUMBER(F354))),"",F354*W354*IFERROR(INDEX(D384:D428,MATCH(AE354,B384:B428,0)),1)),N("V7"))</f>
        <v/>
      </c>
      <c r="Y354" s="137" t="str">
        <f>IF(1=1,IF(F354="","",IF(G354="","",IFERROR(INDEX(E384:E428,MATCH(AE354,B384:B428,0)),G354&amp;""))),N("W6"))</f>
        <v/>
      </c>
      <c r="Z354" s="142" t="str">
        <f>IF(1=1,IF(X354="","",IF(AND(ISNUMBER(X354),X354&lt;1,Y354="kg"),MAX(1,ROUND(X354*1000,0)),IF(AND(ISNUMBER(X354),X354&lt;1,Y354="L"),MAX(1,ROUND(X354*100,0)),ROUND(X354,3)))),N("X18"))</f>
        <v/>
      </c>
      <c r="AA354" s="143" t="str">
        <f>IF(1=1,IF(X354="","",IF(AND(ISNUMBER(X354),X354&lt;1,Y354="kg"),"g",IF(AND(ISNUMBER(X354),X354&lt;1,Y354="L"),"cl",Y354))),N("Y18"))</f>
        <v/>
      </c>
      <c r="AB354" s="123" t="str">
        <f>IF(1=1,IF(E354="","",IF(F354="","A CONTROLER",IF(NOT(ISNUMBER(F354)),"TEXTE",IF(OR(W354="",W354&lt;=0),"COMMANDE COUVERTS INCOMPLETE",IF(G354="","UNITE MANQUANTE",IF(COUNTIF(B384:B428,AE354)=0,"UNITE A CONTROLER","OK")))))),N("Z6"))</f>
        <v/>
      </c>
      <c r="AD354" s="144" t="str">
        <f>IF(1=1,IF(E354="","",AD342),N("AB18"))</f>
        <v/>
      </c>
      <c r="AE354" s="125" t="str">
        <f>IF(1=1,IF(G354="","",UPPER(TRIM(SUBSTITUTE(SUBSTITUTE(G354&amp;"",CHAR(160)," ")," "," ")))),N("AC18"))</f>
        <v/>
      </c>
    </row>
    <row r="355" spans="1:31" ht="15.75" x14ac:dyDescent="0.25">
      <c r="A355" s="160" t="str">
        <f>IF(1=1,IF(E355="","",A342),N("A19"))</f>
        <v/>
      </c>
      <c r="B355" s="127" t="str">
        <f>IF(1=1,IF(E355="","",B342),N("B19"))</f>
        <v/>
      </c>
      <c r="C355" s="127"/>
      <c r="D355" s="129" t="str">
        <f>IF(ISBLANK(E355),"",LARGE(D342:D354,1)+1)</f>
        <v/>
      </c>
      <c r="E355" s="130"/>
      <c r="F355" s="131"/>
      <c r="G355" s="170"/>
      <c r="H355" s="105"/>
      <c r="I355" s="132" t="str">
        <f>IF(1=1,IF(E355="","",I342),N("H19"))</f>
        <v/>
      </c>
      <c r="J355" s="133" t="str">
        <f>IF(1=1,IF(E355="","",J342),N("I19"))</f>
        <v/>
      </c>
      <c r="K355" s="134" t="str">
        <f>IF(1=1,IF(E355="","",K342),N("J19"))</f>
        <v/>
      </c>
      <c r="L355" s="135" t="str">
        <f>IF(1=1,IF(OR(J355="",O355="",NOT(ISNUMBER(J355)),NOT(ISNUMBER(O355)),J355=0),"",O355/J355),N("L19"))</f>
        <v/>
      </c>
      <c r="M355" s="136" t="str">
        <f>IF(1=1,IF(OR(L355="",NOT(ISNUMBER(F355))),"",F355*L355*IFERROR(INDEX(D384:D428,MATCH(AE355,B384:B428,0)),1)),N("M13"))</f>
        <v/>
      </c>
      <c r="N355" s="137" t="str">
        <f>IF(1=1,IF(F355="","",IF(G355="","",IFERROR(INDEX(E384:E428,MATCH(AE355,B384:B428,0)),G355&amp;""))),N("N6"))</f>
        <v/>
      </c>
      <c r="O355" s="138" t="str">
        <f>IF(1=1,IF(E355="","",O342),N("K19"))</f>
        <v/>
      </c>
      <c r="P355" s="139" t="str">
        <f>IF(1=1,IF(M355="","",IF(AND(ISNUMBER(M355),M355&lt;1,N355="kg"),MAX(1,ROUND(M355*1000,0)),IF(AND(ISNUMBER(M355),M355&lt;1,N355="L"),MAX(1,ROUND(M355*100,0)),ROUND(M355,3)))),N("O19"))</f>
        <v/>
      </c>
      <c r="Q355" s="140" t="str">
        <f>IF(1=1,IF(M355="","",IF(AND(ISNUMBER(M355),M355&lt;1,N355="kg"),"g",IF(AND(ISNUMBER(M355),M355&lt;1,N355="L"),"cl",N355))),N("P19"))</f>
        <v/>
      </c>
      <c r="R355" s="161" t="str">
        <f>IF(1=1,IF(E355="","",IF(F355="","A CONTROLER",IF(NOT(ISNUMBER(F355)),"TEXTE",IF(OR(L355="",L355&lt;=0),"COMMANDE PRINCIPALE INCOMPLETE",IF(G355="","UNITE MANQUANTE",IF(COUNTIF(B384:B428,AE355)=0,"UNITE A CONTROLER","OK")))))),N("Q9"))</f>
        <v/>
      </c>
      <c r="S355" s="105"/>
      <c r="T355" s="141">
        <f t="shared" si="20"/>
        <v>0</v>
      </c>
      <c r="U355" s="133" t="str">
        <f>IF(1=1,IF(E355="","",U342),N("S19"))</f>
        <v/>
      </c>
      <c r="V355" s="133" t="str">
        <f>IF(1=1,IF(E355="","",V342),N("T19"))</f>
        <v/>
      </c>
      <c r="W355" s="135" t="str">
        <f>IF(1=1,IF(OR(U355="",V355="",NOT(ISNUMBER(U355)),NOT(ISNUMBER(V355)),U355=0),"",V355/U355),N("U19"))</f>
        <v/>
      </c>
      <c r="X355" s="136" t="str">
        <f>IF(1=1,IF(OR(W355="",NOT(ISNUMBER(F355))),"",F355*W355*IFERROR(INDEX(D384:D428,MATCH(AE355,B384:B428,0)),1)),N("V7"))</f>
        <v/>
      </c>
      <c r="Y355" s="137" t="str">
        <f>IF(1=1,IF(F355="","",IF(G355="","",IFERROR(INDEX(E384:E428,MATCH(AE355,B384:B428,0)),G355&amp;""))),N("W6"))</f>
        <v/>
      </c>
      <c r="Z355" s="142" t="str">
        <f>IF(1=1,IF(X355="","",IF(AND(ISNUMBER(X355),X355&lt;1,Y355="kg"),MAX(1,ROUND(X355*1000,0)),IF(AND(ISNUMBER(X355),X355&lt;1,Y355="L"),MAX(1,ROUND(X355*100,0)),ROUND(X355,3)))),N("X19"))</f>
        <v/>
      </c>
      <c r="AA355" s="143" t="str">
        <f>IF(1=1,IF(X355="","",IF(AND(ISNUMBER(X355),X355&lt;1,Y355="kg"),"g",IF(AND(ISNUMBER(X355),X355&lt;1,Y355="L"),"cl",Y355))),N("Y19"))</f>
        <v/>
      </c>
      <c r="AB355" s="123" t="str">
        <f>IF(1=1,IF(E355="","",IF(F355="","A CONTROLER",IF(NOT(ISNUMBER(F355)),"TEXTE",IF(OR(W355="",W355&lt;=0),"COMMANDE COUVERTS INCOMPLETE",IF(G355="","UNITE MANQUANTE",IF(COUNTIF(B384:B428,AE355)=0,"UNITE A CONTROLER","OK")))))),N("Z6"))</f>
        <v/>
      </c>
      <c r="AD355" s="144" t="str">
        <f>IF(1=1,IF(E355="","",AD342),N("AB19"))</f>
        <v/>
      </c>
      <c r="AE355" s="125" t="str">
        <f>IF(1=1,IF(G355="","",UPPER(TRIM(SUBSTITUTE(SUBSTITUTE(G355&amp;"",CHAR(160)," ")," "," ")))),N("AC19"))</f>
        <v/>
      </c>
    </row>
    <row r="356" spans="1:31" ht="15.75" x14ac:dyDescent="0.25">
      <c r="A356" s="160" t="str">
        <f>IF(1=1,IF(E356="","",A342),N("A20"))</f>
        <v/>
      </c>
      <c r="B356" s="127" t="str">
        <f>IF(1=1,IF(E356="","",B342),N("B20"))</f>
        <v/>
      </c>
      <c r="C356" s="127"/>
      <c r="D356" s="129" t="str">
        <f>IF(ISBLANK(E356),"",LARGE(D342:D355,1)+1)</f>
        <v/>
      </c>
      <c r="E356" s="130"/>
      <c r="F356" s="131"/>
      <c r="G356" s="170"/>
      <c r="H356" s="105"/>
      <c r="I356" s="132" t="str">
        <f>IF(1=1,IF(E356="","",I342),N("H20"))</f>
        <v/>
      </c>
      <c r="J356" s="133" t="str">
        <f>IF(1=1,IF(E356="","",J342),N("I20"))</f>
        <v/>
      </c>
      <c r="K356" s="134" t="str">
        <f>IF(1=1,IF(E356="","",K342),N("J20"))</f>
        <v/>
      </c>
      <c r="L356" s="135" t="str">
        <f>IF(1=1,IF(OR(J356="",O356="",NOT(ISNUMBER(J356)),NOT(ISNUMBER(O356)),J356=0),"",O356/J356),N("L20"))</f>
        <v/>
      </c>
      <c r="M356" s="136" t="str">
        <f>IF(1=1,IF(OR(L356="",NOT(ISNUMBER(F356))),"",F356*L356*IFERROR(INDEX(D384:D428,MATCH(AE356,B384:B428,0)),1)),N("M13"))</f>
        <v/>
      </c>
      <c r="N356" s="137" t="str">
        <f>IF(1=1,IF(F356="","",IF(G356="","",IFERROR(INDEX(E384:E428,MATCH(AE356,B384:B428,0)),G356&amp;""))),N("N6"))</f>
        <v/>
      </c>
      <c r="O356" s="138" t="str">
        <f>IF(1=1,IF(E356="","",O342),N("K20"))</f>
        <v/>
      </c>
      <c r="P356" s="139" t="str">
        <f>IF(1=1,IF(M356="","",IF(AND(ISNUMBER(M356),M356&lt;1,N356="kg"),MAX(1,ROUND(M356*1000,0)),IF(AND(ISNUMBER(M356),M356&lt;1,N356="L"),MAX(1,ROUND(M356*100,0)),ROUND(M356,3)))),N("O20"))</f>
        <v/>
      </c>
      <c r="Q356" s="140" t="str">
        <f>IF(1=1,IF(M356="","",IF(AND(ISNUMBER(M356),M356&lt;1,N356="kg"),"g",IF(AND(ISNUMBER(M356),M356&lt;1,N356="L"),"cl",N356))),N("P20"))</f>
        <v/>
      </c>
      <c r="R356" s="161" t="str">
        <f>IF(1=1,IF(E356="","",IF(F356="","A CONTROLER",IF(NOT(ISNUMBER(F356)),"TEXTE",IF(OR(L356="",L356&lt;=0),"COMMANDE PRINCIPALE INCOMPLETE",IF(G356="","UNITE MANQUANTE",IF(COUNTIF(B384:B428,AE356)=0,"UNITE A CONTROLER","OK")))))),N("Q9"))</f>
        <v/>
      </c>
      <c r="S356" s="105"/>
      <c r="T356" s="141">
        <f t="shared" si="20"/>
        <v>0</v>
      </c>
      <c r="U356" s="133" t="str">
        <f>IF(1=1,IF(E356="","",U342),N("S20"))</f>
        <v/>
      </c>
      <c r="V356" s="133" t="str">
        <f>IF(1=1,IF(E356="","",V342),N("T20"))</f>
        <v/>
      </c>
      <c r="W356" s="135" t="str">
        <f>IF(1=1,IF(OR(U356="",V356="",NOT(ISNUMBER(U356)),NOT(ISNUMBER(V356)),U356=0),"",V356/U356),N("U20"))</f>
        <v/>
      </c>
      <c r="X356" s="136" t="str">
        <f>IF(1=1,IF(OR(W356="",NOT(ISNUMBER(F356))),"",F356*W356*IFERROR(INDEX(D384:D428,MATCH(AE356,B384:B428,0)),1)),N("V7"))</f>
        <v/>
      </c>
      <c r="Y356" s="137" t="str">
        <f>IF(1=1,IF(F356="","",IF(G356="","",IFERROR(INDEX(E384:E428,MATCH(AE356,B384:B428,0)),G356&amp;""))),N("W6"))</f>
        <v/>
      </c>
      <c r="Z356" s="142" t="str">
        <f>IF(1=1,IF(X356="","",IF(AND(ISNUMBER(X356),X356&lt;1,Y356="kg"),MAX(1,ROUND(X356*1000,0)),IF(AND(ISNUMBER(X356),X356&lt;1,Y356="L"),MAX(1,ROUND(X356*100,0)),ROUND(X356,3)))),N("X20"))</f>
        <v/>
      </c>
      <c r="AA356" s="143" t="str">
        <f>IF(1=1,IF(X356="","",IF(AND(ISNUMBER(X356),X356&lt;1,Y356="kg"),"g",IF(AND(ISNUMBER(X356),X356&lt;1,Y356="L"),"cl",Y356))),N("Y20"))</f>
        <v/>
      </c>
      <c r="AB356" s="123" t="str">
        <f>IF(1=1,IF(E356="","",IF(F356="","A CONTROLER",IF(NOT(ISNUMBER(F356)),"TEXTE",IF(OR(W356="",W356&lt;=0),"COMMANDE COUVERTS INCOMPLETE",IF(G356="","UNITE MANQUANTE",IF(COUNTIF(B384:B428,AE356)=0,"UNITE A CONTROLER","OK")))))),N("Z6"))</f>
        <v/>
      </c>
      <c r="AD356" s="144" t="str">
        <f>IF(1=1,IF(E356="","",AD342),N("AB20"))</f>
        <v/>
      </c>
      <c r="AE356" s="125" t="str">
        <f>IF(1=1,IF(G356="","",UPPER(TRIM(SUBSTITUTE(SUBSTITUTE(G356&amp;"",CHAR(160)," ")," "," ")))),N("AC20"))</f>
        <v/>
      </c>
    </row>
    <row r="357" spans="1:31" ht="15.75" x14ac:dyDescent="0.25">
      <c r="A357" s="160" t="str">
        <f>IF(1=1,IF(E357="","",A342),N("A21"))</f>
        <v/>
      </c>
      <c r="B357" s="127" t="str">
        <f>IF(1=1,IF(E357="","",B342),N("B21"))</f>
        <v/>
      </c>
      <c r="C357" s="127"/>
      <c r="D357" s="129" t="str">
        <f>IF(ISBLANK(E357),"",LARGE(D342:D356,1)+1)</f>
        <v/>
      </c>
      <c r="E357" s="130"/>
      <c r="F357" s="131"/>
      <c r="G357" s="170"/>
      <c r="H357" s="105"/>
      <c r="I357" s="132" t="str">
        <f>IF(1=1,IF(E357="","",I342),N("H21"))</f>
        <v/>
      </c>
      <c r="J357" s="133" t="str">
        <f>IF(1=1,IF(E357="","",J342),N("I21"))</f>
        <v/>
      </c>
      <c r="K357" s="134" t="str">
        <f>IF(1=1,IF(E357="","",K342),N("J21"))</f>
        <v/>
      </c>
      <c r="L357" s="135" t="str">
        <f>IF(1=1,IF(OR(J357="",O357="",NOT(ISNUMBER(J357)),NOT(ISNUMBER(O357)),J357=0),"",O357/J357),N("L21"))</f>
        <v/>
      </c>
      <c r="M357" s="136" t="str">
        <f>IF(1=1,IF(OR(L357="",NOT(ISNUMBER(F357))),"",F357*L357*IFERROR(INDEX(D384:D428,MATCH(AE357,B384:B428,0)),1)),N("M13"))</f>
        <v/>
      </c>
      <c r="N357" s="137" t="str">
        <f>IF(1=1,IF(F357="","",IF(G357="","",IFERROR(INDEX(E384:E428,MATCH(AE357,B384:B428,0)),G357&amp;""))),N("N6"))</f>
        <v/>
      </c>
      <c r="O357" s="138" t="str">
        <f>IF(1=1,IF(E357="","",O342),N("K21"))</f>
        <v/>
      </c>
      <c r="P357" s="139" t="str">
        <f>IF(1=1,IF(M357="","",IF(AND(ISNUMBER(M357),M357&lt;1,N357="kg"),MAX(1,ROUND(M357*1000,0)),IF(AND(ISNUMBER(M357),M357&lt;1,N357="L"),MAX(1,ROUND(M357*100,0)),ROUND(M357,3)))),N("O21"))</f>
        <v/>
      </c>
      <c r="Q357" s="140" t="str">
        <f>IF(1=1,IF(M357="","",IF(AND(ISNUMBER(M357),M357&lt;1,N357="kg"),"g",IF(AND(ISNUMBER(M357),M357&lt;1,N357="L"),"cl",N357))),N("P21"))</f>
        <v/>
      </c>
      <c r="R357" s="161" t="str">
        <f>IF(1=1,IF(E357="","",IF(F357="","A CONTROLER",IF(NOT(ISNUMBER(F357)),"TEXTE",IF(OR(L357="",L357&lt;=0),"COMMANDE PRINCIPALE INCOMPLETE",IF(G357="","UNITE MANQUANTE",IF(COUNTIF(B384:B428,AE357)=0,"UNITE A CONTROLER","OK")))))),N("Q9"))</f>
        <v/>
      </c>
      <c r="S357" s="105"/>
      <c r="T357" s="141">
        <f t="shared" si="20"/>
        <v>0</v>
      </c>
      <c r="U357" s="133" t="str">
        <f>IF(1=1,IF(E357="","",U342),N("S21"))</f>
        <v/>
      </c>
      <c r="V357" s="133" t="str">
        <f>IF(1=1,IF(E357="","",V342),N("T21"))</f>
        <v/>
      </c>
      <c r="W357" s="135" t="str">
        <f>IF(1=1,IF(OR(U357="",V357="",NOT(ISNUMBER(U357)),NOT(ISNUMBER(V357)),U357=0),"",V357/U357),N("U21"))</f>
        <v/>
      </c>
      <c r="X357" s="136" t="str">
        <f>IF(1=1,IF(OR(W357="",NOT(ISNUMBER(F357))),"",F357*W357*IFERROR(INDEX(D384:D428,MATCH(AE357,B384:B428,0)),1)),N("V7"))</f>
        <v/>
      </c>
      <c r="Y357" s="137" t="str">
        <f>IF(1=1,IF(F357="","",IF(G357="","",IFERROR(INDEX(E384:E428,MATCH(AE357,B384:B428,0)),G357&amp;""))),N("W6"))</f>
        <v/>
      </c>
      <c r="Z357" s="142" t="str">
        <f>IF(1=1,IF(X357="","",IF(AND(ISNUMBER(X357),X357&lt;1,Y357="kg"),MAX(1,ROUND(X357*1000,0)),IF(AND(ISNUMBER(X357),X357&lt;1,Y357="L"),MAX(1,ROUND(X357*100,0)),ROUND(X357,3)))),N("X21"))</f>
        <v/>
      </c>
      <c r="AA357" s="143" t="str">
        <f>IF(1=1,IF(X357="","",IF(AND(ISNUMBER(X357),X357&lt;1,Y357="kg"),"g",IF(AND(ISNUMBER(X357),X357&lt;1,Y357="L"),"cl",Y357))),N("Y21"))</f>
        <v/>
      </c>
      <c r="AB357" s="123" t="str">
        <f>IF(1=1,IF(E357="","",IF(F357="","A CONTROLER",IF(NOT(ISNUMBER(F357)),"TEXTE",IF(OR(W357="",W357&lt;=0),"COMMANDE COUVERTS INCOMPLETE",IF(G357="","UNITE MANQUANTE",IF(COUNTIF(B384:B428,AE357)=0,"UNITE A CONTROLER","OK")))))),N("Z6"))</f>
        <v/>
      </c>
      <c r="AD357" s="144" t="str">
        <f>IF(1=1,IF(E357="","",AD342),N("AB21"))</f>
        <v/>
      </c>
      <c r="AE357" s="125" t="str">
        <f>IF(1=1,IF(G357="","",UPPER(TRIM(SUBSTITUTE(SUBSTITUTE(G357&amp;"",CHAR(160)," ")," "," ")))),N("AC21"))</f>
        <v/>
      </c>
    </row>
    <row r="358" spans="1:31" ht="15.75" x14ac:dyDescent="0.25">
      <c r="A358" s="160" t="str">
        <f>IF(1=1,IF(E358="","",A342),N("A22"))</f>
        <v/>
      </c>
      <c r="B358" s="127" t="str">
        <f>IF(1=1,IF(E358="","",B342),N("B22"))</f>
        <v/>
      </c>
      <c r="C358" s="127"/>
      <c r="D358" s="129" t="str">
        <f>IF(ISBLANK(E358),"",LARGE(D342:D357,1)+1)</f>
        <v/>
      </c>
      <c r="E358" s="130"/>
      <c r="F358" s="131"/>
      <c r="G358" s="170"/>
      <c r="H358" s="105"/>
      <c r="I358" s="132" t="str">
        <f>IF(1=1,IF(E358="","",I342),N("H22"))</f>
        <v/>
      </c>
      <c r="J358" s="133" t="str">
        <f>IF(1=1,IF(E358="","",J342),N("I22"))</f>
        <v/>
      </c>
      <c r="K358" s="134" t="str">
        <f>IF(1=1,IF(E358="","",K342),N("J22"))</f>
        <v/>
      </c>
      <c r="L358" s="135" t="str">
        <f>IF(1=1,IF(OR(J358="",O358="",NOT(ISNUMBER(J358)),NOT(ISNUMBER(O358)),J358=0),"",O358/J358),N("L22"))</f>
        <v/>
      </c>
      <c r="M358" s="136" t="str">
        <f>IF(1=1,IF(OR(L358="",NOT(ISNUMBER(F358))),"",F358*L358*IFERROR(INDEX(D384:D428,MATCH(AE358,B384:B428,0)),1)),N("M13"))</f>
        <v/>
      </c>
      <c r="N358" s="137" t="str">
        <f>IF(1=1,IF(F358="","",IF(G358="","",IFERROR(INDEX(E384:E428,MATCH(AE358,B384:B428,0)),G358&amp;""))),N("N6"))</f>
        <v/>
      </c>
      <c r="O358" s="138" t="str">
        <f>IF(1=1,IF(E358="","",O342),N("K22"))</f>
        <v/>
      </c>
      <c r="P358" s="139" t="str">
        <f>IF(1=1,IF(M358="","",IF(AND(ISNUMBER(M358),M358&lt;1,N358="kg"),MAX(1,ROUND(M358*1000,0)),IF(AND(ISNUMBER(M358),M358&lt;1,N358="L"),MAX(1,ROUND(M358*100,0)),ROUND(M358,3)))),N("O22"))</f>
        <v/>
      </c>
      <c r="Q358" s="140" t="str">
        <f>IF(1=1,IF(M358="","",IF(AND(ISNUMBER(M358),M358&lt;1,N358="kg"),"g",IF(AND(ISNUMBER(M358),M358&lt;1,N358="L"),"cl",N358))),N("P22"))</f>
        <v/>
      </c>
      <c r="R358" s="161" t="str">
        <f>IF(1=1,IF(E358="","",IF(F358="","A CONTROLER",IF(NOT(ISNUMBER(F358)),"TEXTE",IF(OR(L358="",L358&lt;=0),"COMMANDE PRINCIPALE INCOMPLETE",IF(G358="","UNITE MANQUANTE",IF(COUNTIF(B384:B428,AE358)=0,"UNITE A CONTROLER","OK")))))),N("Q9"))</f>
        <v/>
      </c>
      <c r="S358" s="105"/>
      <c r="T358" s="141">
        <f t="shared" si="20"/>
        <v>0</v>
      </c>
      <c r="U358" s="133" t="str">
        <f>IF(1=1,IF(E358="","",U342),N("S22"))</f>
        <v/>
      </c>
      <c r="V358" s="133" t="str">
        <f>IF(1=1,IF(E358="","",V342),N("T22"))</f>
        <v/>
      </c>
      <c r="W358" s="135" t="str">
        <f>IF(1=1,IF(OR(U358="",V358="",NOT(ISNUMBER(U358)),NOT(ISNUMBER(V358)),U358=0),"",V358/U358),N("U22"))</f>
        <v/>
      </c>
      <c r="X358" s="136" t="str">
        <f>IF(1=1,IF(OR(W358="",NOT(ISNUMBER(F358))),"",F358*W358*IFERROR(INDEX(D384:D428,MATCH(AE358,B384:B428,0)),1)),N("V7"))</f>
        <v/>
      </c>
      <c r="Y358" s="137" t="str">
        <f>IF(1=1,IF(F358="","",IF(G358="","",IFERROR(INDEX(E384:E428,MATCH(AE358,B384:B428,0)),G358&amp;""))),N("W6"))</f>
        <v/>
      </c>
      <c r="Z358" s="142" t="str">
        <f>IF(1=1,IF(X358="","",IF(AND(ISNUMBER(X358),X358&lt;1,Y358="kg"),MAX(1,ROUND(X358*1000,0)),IF(AND(ISNUMBER(X358),X358&lt;1,Y358="L"),MAX(1,ROUND(X358*100,0)),ROUND(X358,3)))),N("X22"))</f>
        <v/>
      </c>
      <c r="AA358" s="143" t="str">
        <f>IF(1=1,IF(X358="","",IF(AND(ISNUMBER(X358),X358&lt;1,Y358="kg"),"g",IF(AND(ISNUMBER(X358),X358&lt;1,Y358="L"),"cl",Y358))),N("Y22"))</f>
        <v/>
      </c>
      <c r="AB358" s="123" t="str">
        <f>IF(1=1,IF(E358="","",IF(F358="","A CONTROLER",IF(NOT(ISNUMBER(F358)),"TEXTE",IF(OR(W358="",W358&lt;=0),"COMMANDE COUVERTS INCOMPLETE",IF(G358="","UNITE MANQUANTE",IF(COUNTIF(B384:B428,AE358)=0,"UNITE A CONTROLER","OK")))))),N("Z6"))</f>
        <v/>
      </c>
      <c r="AD358" s="144" t="str">
        <f>IF(1=1,IF(E358="","",AD342),N("AB22"))</f>
        <v/>
      </c>
      <c r="AE358" s="125" t="str">
        <f>IF(1=1,IF(G358="","",UPPER(TRIM(SUBSTITUTE(SUBSTITUTE(G358&amp;"",CHAR(160)," ")," "," ")))),N("AC22"))</f>
        <v/>
      </c>
    </row>
    <row r="359" spans="1:31" ht="15.75" x14ac:dyDescent="0.25">
      <c r="A359" s="160" t="str">
        <f>IF(1=1,IF(E359="","",A342),N("A23"))</f>
        <v/>
      </c>
      <c r="B359" s="127" t="str">
        <f>IF(1=1,IF(E359="","",B342),N("B23"))</f>
        <v/>
      </c>
      <c r="C359" s="127"/>
      <c r="D359" s="129" t="str">
        <f>IF(ISBLANK(E359),"",LARGE(D342:D358,1)+1)</f>
        <v/>
      </c>
      <c r="E359" s="130"/>
      <c r="F359" s="131"/>
      <c r="G359" s="170"/>
      <c r="H359" s="105"/>
      <c r="I359" s="132" t="str">
        <f>IF(1=1,IF(E359="","",I342),N("H23"))</f>
        <v/>
      </c>
      <c r="J359" s="133" t="str">
        <f>IF(1=1,IF(E359="","",J342),N("I23"))</f>
        <v/>
      </c>
      <c r="K359" s="134" t="str">
        <f>IF(1=1,IF(E359="","",K342),N("J23"))</f>
        <v/>
      </c>
      <c r="L359" s="135" t="str">
        <f>IF(1=1,IF(OR(J359="",O359="",NOT(ISNUMBER(J359)),NOT(ISNUMBER(O359)),J359=0),"",O359/J359),N("L23"))</f>
        <v/>
      </c>
      <c r="M359" s="136" t="str">
        <f>IF(1=1,IF(OR(L359="",NOT(ISNUMBER(F359))),"",F359*L359*IFERROR(INDEX(D384:D428,MATCH(AE359,B384:B428,0)),1)),N("M13"))</f>
        <v/>
      </c>
      <c r="N359" s="137" t="str">
        <f>IF(1=1,IF(F359="","",IF(G359="","",IFERROR(INDEX(E384:E428,MATCH(AE359,B384:B428,0)),G359&amp;""))),N("N6"))</f>
        <v/>
      </c>
      <c r="O359" s="138" t="str">
        <f>IF(1=1,IF(E359="","",O342),N("K23"))</f>
        <v/>
      </c>
      <c r="P359" s="139" t="str">
        <f>IF(1=1,IF(M359="","",IF(AND(ISNUMBER(M359),M359&lt;1,N359="kg"),MAX(1,ROUND(M359*1000,0)),IF(AND(ISNUMBER(M359),M359&lt;1,N359="L"),MAX(1,ROUND(M359*100,0)),ROUND(M359,3)))),N("O23"))</f>
        <v/>
      </c>
      <c r="Q359" s="140" t="str">
        <f>IF(1=1,IF(M359="","",IF(AND(ISNUMBER(M359),M359&lt;1,N359="kg"),"g",IF(AND(ISNUMBER(M359),M359&lt;1,N359="L"),"cl",N359))),N("P23"))</f>
        <v/>
      </c>
      <c r="R359" s="161" t="str">
        <f>IF(1=1,IF(E359="","",IF(F359="","A CONTROLER",IF(NOT(ISNUMBER(F359)),"TEXTE",IF(OR(L359="",L359&lt;=0),"COMMANDE PRINCIPALE INCOMPLETE",IF(G359="","UNITE MANQUANTE",IF(COUNTIF(B384:B428,AE359)=0,"UNITE A CONTROLER","OK")))))),N("Q9"))</f>
        <v/>
      </c>
      <c r="S359" s="105"/>
      <c r="T359" s="141">
        <f t="shared" si="20"/>
        <v>0</v>
      </c>
      <c r="U359" s="133" t="str">
        <f>IF(1=1,IF(E359="","",U342),N("S23"))</f>
        <v/>
      </c>
      <c r="V359" s="133" t="str">
        <f>IF(1=1,IF(E359="","",V342),N("T23"))</f>
        <v/>
      </c>
      <c r="W359" s="135" t="str">
        <f>IF(1=1,IF(OR(U359="",V359="",NOT(ISNUMBER(U359)),NOT(ISNUMBER(V359)),U359=0),"",V359/U359),N("U23"))</f>
        <v/>
      </c>
      <c r="X359" s="136" t="str">
        <f>IF(1=1,IF(OR(W359="",NOT(ISNUMBER(F359))),"",F359*W359*IFERROR(INDEX(D384:D428,MATCH(AE359,B384:B428,0)),1)),N("V7"))</f>
        <v/>
      </c>
      <c r="Y359" s="137" t="str">
        <f>IF(1=1,IF(F359="","",IF(G359="","",IFERROR(INDEX(E384:E428,MATCH(AE359,B384:B428,0)),G359&amp;""))),N("W6"))</f>
        <v/>
      </c>
      <c r="Z359" s="142" t="str">
        <f>IF(1=1,IF(X359="","",IF(AND(ISNUMBER(X359),X359&lt;1,Y359="kg"),MAX(1,ROUND(X359*1000,0)),IF(AND(ISNUMBER(X359),X359&lt;1,Y359="L"),MAX(1,ROUND(X359*100,0)),ROUND(X359,3)))),N("X23"))</f>
        <v/>
      </c>
      <c r="AA359" s="143" t="str">
        <f>IF(1=1,IF(X359="","",IF(AND(ISNUMBER(X359),X359&lt;1,Y359="kg"),"g",IF(AND(ISNUMBER(X359),X359&lt;1,Y359="L"),"cl",Y359))),N("Y23"))</f>
        <v/>
      </c>
      <c r="AB359" s="123" t="str">
        <f>IF(1=1,IF(E359="","",IF(F359="","A CONTROLER",IF(NOT(ISNUMBER(F359)),"TEXTE",IF(OR(W359="",W359&lt;=0),"COMMANDE COUVERTS INCOMPLETE",IF(G359="","UNITE MANQUANTE",IF(COUNTIF(B384:B428,AE359)=0,"UNITE A CONTROLER","OK")))))),N("Z6"))</f>
        <v/>
      </c>
      <c r="AD359" s="144" t="str">
        <f>IF(1=1,IF(E359="","",AD342),N("AB23"))</f>
        <v/>
      </c>
      <c r="AE359" s="125" t="str">
        <f>IF(1=1,IF(G359="","",UPPER(TRIM(SUBSTITUTE(SUBSTITUTE(G359&amp;"",CHAR(160)," ")," "," ")))),N("AC23"))</f>
        <v/>
      </c>
    </row>
    <row r="360" spans="1:31" ht="15.75" x14ac:dyDescent="0.25">
      <c r="A360" s="160" t="str">
        <f>IF(1=1,IF(E360="","",A342),N("A24"))</f>
        <v/>
      </c>
      <c r="B360" s="127" t="str">
        <f>IF(1=1,IF(E360="","",B342),N("B24"))</f>
        <v/>
      </c>
      <c r="C360" s="127"/>
      <c r="D360" s="129" t="str">
        <f>IF(ISBLANK(E360),"",LARGE(D342:D359,1)+1)</f>
        <v/>
      </c>
      <c r="E360" s="130"/>
      <c r="F360" s="131"/>
      <c r="G360" s="170"/>
      <c r="H360" s="105"/>
      <c r="I360" s="132" t="str">
        <f>IF(1=1,IF(E360="","",I342),N("H24"))</f>
        <v/>
      </c>
      <c r="J360" s="133" t="str">
        <f>IF(1=1,IF(E360="","",J342),N("I24"))</f>
        <v/>
      </c>
      <c r="K360" s="134" t="str">
        <f>IF(1=1,IF(E360="","",K342),N("J24"))</f>
        <v/>
      </c>
      <c r="L360" s="135" t="str">
        <f>IF(1=1,IF(OR(J360="",O360="",NOT(ISNUMBER(J360)),NOT(ISNUMBER(O360)),J360=0),"",O360/J360),N("L24"))</f>
        <v/>
      </c>
      <c r="M360" s="136" t="str">
        <f>IF(1=1,IF(OR(L360="",NOT(ISNUMBER(F360))),"",F360*L360*IFERROR(INDEX(D384:D428,MATCH(AE360,B384:B428,0)),1)),N("M13"))</f>
        <v/>
      </c>
      <c r="N360" s="137" t="str">
        <f>IF(1=1,IF(F360="","",IF(G360="","",IFERROR(INDEX(E384:E428,MATCH(AE360,B384:B428,0)),G360&amp;""))),N("N6"))</f>
        <v/>
      </c>
      <c r="O360" s="138" t="str">
        <f>IF(1=1,IF(E360="","",O342),N("K24"))</f>
        <v/>
      </c>
      <c r="P360" s="139" t="str">
        <f>IF(1=1,IF(M360="","",IF(AND(ISNUMBER(M360),M360&lt;1,N360="kg"),MAX(1,ROUND(M360*1000,0)),IF(AND(ISNUMBER(M360),M360&lt;1,N360="L"),MAX(1,ROUND(M360*100,0)),ROUND(M360,3)))),N("O24"))</f>
        <v/>
      </c>
      <c r="Q360" s="140" t="str">
        <f>IF(1=1,IF(M360="","",IF(AND(ISNUMBER(M360),M360&lt;1,N360="kg"),"g",IF(AND(ISNUMBER(M360),M360&lt;1,N360="L"),"cl",N360))),N("P24"))</f>
        <v/>
      </c>
      <c r="R360" s="161" t="str">
        <f>IF(1=1,IF(E360="","",IF(F360="","A CONTROLER",IF(NOT(ISNUMBER(F360)),"TEXTE",IF(OR(L360="",L360&lt;=0),"COMMANDE PRINCIPALE INCOMPLETE",IF(G360="","UNITE MANQUANTE",IF(COUNTIF(B384:B428,AE360)=0,"UNITE A CONTROLER","OK")))))),N("Q9"))</f>
        <v/>
      </c>
      <c r="S360" s="105"/>
      <c r="T360" s="141">
        <f t="shared" si="20"/>
        <v>0</v>
      </c>
      <c r="U360" s="133" t="str">
        <f>IF(1=1,IF(E360="","",U342),N("S24"))</f>
        <v/>
      </c>
      <c r="V360" s="133" t="str">
        <f>IF(1=1,IF(E360="","",V342),N("T24"))</f>
        <v/>
      </c>
      <c r="W360" s="135" t="str">
        <f>IF(1=1,IF(OR(U360="",V360="",NOT(ISNUMBER(U360)),NOT(ISNUMBER(V360)),U360=0),"",V360/U360),N("U24"))</f>
        <v/>
      </c>
      <c r="X360" s="136" t="str">
        <f>IF(1=1,IF(OR(W360="",NOT(ISNUMBER(F360))),"",F360*W360*IFERROR(INDEX(D384:D428,MATCH(AE360,B384:B428,0)),1)),N("V7"))</f>
        <v/>
      </c>
      <c r="Y360" s="137" t="str">
        <f>IF(1=1,IF(F360="","",IF(G360="","",IFERROR(INDEX(E384:E428,MATCH(AE360,B384:B428,0)),G360&amp;""))),N("W6"))</f>
        <v/>
      </c>
      <c r="Z360" s="142" t="str">
        <f>IF(1=1,IF(X360="","",IF(AND(ISNUMBER(X360),X360&lt;1,Y360="kg"),MAX(1,ROUND(X360*1000,0)),IF(AND(ISNUMBER(X360),X360&lt;1,Y360="L"),MAX(1,ROUND(X360*100,0)),ROUND(X360,3)))),N("X24"))</f>
        <v/>
      </c>
      <c r="AA360" s="143" t="str">
        <f>IF(1=1,IF(X360="","",IF(AND(ISNUMBER(X360),X360&lt;1,Y360="kg"),"g",IF(AND(ISNUMBER(X360),X360&lt;1,Y360="L"),"cl",Y360))),N("Y24"))</f>
        <v/>
      </c>
      <c r="AB360" s="123" t="str">
        <f>IF(1=1,IF(E360="","",IF(F360="","A CONTROLER",IF(NOT(ISNUMBER(F360)),"TEXTE",IF(OR(W360="",W360&lt;=0),"COMMANDE COUVERTS INCOMPLETE",IF(G360="","UNITE MANQUANTE",IF(COUNTIF(B384:B428,AE360)=0,"UNITE A CONTROLER","OK")))))),N("Z6"))</f>
        <v/>
      </c>
      <c r="AD360" s="144" t="str">
        <f>IF(1=1,IF(E360="","",AD342),N("AB24"))</f>
        <v/>
      </c>
      <c r="AE360" s="125" t="str">
        <f>IF(1=1,IF(G360="","",UPPER(TRIM(SUBSTITUTE(SUBSTITUTE(G360&amp;"",CHAR(160)," ")," "," ")))),N("AC24"))</f>
        <v/>
      </c>
    </row>
    <row r="361" spans="1:31" ht="15.75" x14ac:dyDescent="0.25">
      <c r="A361" s="160" t="str">
        <f>IF(1=1,IF(E361="","",A342),N("A25"))</f>
        <v/>
      </c>
      <c r="B361" s="127" t="str">
        <f>IF(1=1,IF(E361="","",B342),N("B25"))</f>
        <v/>
      </c>
      <c r="C361" s="127"/>
      <c r="D361" s="129" t="str">
        <f>IF(ISBLANK(E361),"",LARGE(D342:D360,1)+1)</f>
        <v/>
      </c>
      <c r="E361" s="130"/>
      <c r="F361" s="131"/>
      <c r="G361" s="170"/>
      <c r="H361" s="105"/>
      <c r="I361" s="132" t="str">
        <f>IF(1=1,IF(E361="","",I342),N("H25"))</f>
        <v/>
      </c>
      <c r="J361" s="133" t="str">
        <f>IF(1=1,IF(E361="","",J342),N("I25"))</f>
        <v/>
      </c>
      <c r="K361" s="134" t="str">
        <f>IF(1=1,IF(E361="","",K342),N("J25"))</f>
        <v/>
      </c>
      <c r="L361" s="135" t="str">
        <f>IF(1=1,IF(OR(J361="",O361="",NOT(ISNUMBER(J361)),NOT(ISNUMBER(O361)),J361=0),"",O361/J361),N("L25"))</f>
        <v/>
      </c>
      <c r="M361" s="136" t="str">
        <f>IF(1=1,IF(OR(L361="",NOT(ISNUMBER(F361))),"",F361*L361*IFERROR(INDEX(D384:D428,MATCH(AE361,B384:B428,0)),1)),N("M13"))</f>
        <v/>
      </c>
      <c r="N361" s="137" t="str">
        <f>IF(1=1,IF(F361="","",IF(G361="","",IFERROR(INDEX(E384:E428,MATCH(AE361,B384:B428,0)),G361&amp;""))),N("N6"))</f>
        <v/>
      </c>
      <c r="O361" s="138" t="str">
        <f>IF(1=1,IF(E361="","",O342),N("K25"))</f>
        <v/>
      </c>
      <c r="P361" s="139" t="str">
        <f>IF(1=1,IF(M361="","",IF(AND(ISNUMBER(M361),M361&lt;1,N361="kg"),MAX(1,ROUND(M361*1000,0)),IF(AND(ISNUMBER(M361),M361&lt;1,N361="L"),MAX(1,ROUND(M361*100,0)),ROUND(M361,3)))),N("O25"))</f>
        <v/>
      </c>
      <c r="Q361" s="140" t="str">
        <f>IF(1=1,IF(M361="","",IF(AND(ISNUMBER(M361),M361&lt;1,N361="kg"),"g",IF(AND(ISNUMBER(M361),M361&lt;1,N361="L"),"cl",N361))),N("P25"))</f>
        <v/>
      </c>
      <c r="R361" s="161" t="str">
        <f>IF(1=1,IF(E361="","",IF(F361="","A CONTROLER",IF(NOT(ISNUMBER(F361)),"TEXTE",IF(OR(L361="",L361&lt;=0),"COMMANDE PRINCIPALE INCOMPLETE",IF(G361="","UNITE MANQUANTE",IF(COUNTIF(B384:B428,AE361)=0,"UNITE A CONTROLER","OK")))))),N("Q9"))</f>
        <v/>
      </c>
      <c r="S361" s="105"/>
      <c r="T361" s="141">
        <f t="shared" si="20"/>
        <v>0</v>
      </c>
      <c r="U361" s="133" t="str">
        <f>IF(1=1,IF(E361="","",U342),N("S25"))</f>
        <v/>
      </c>
      <c r="V361" s="133" t="str">
        <f>IF(1=1,IF(E361="","",V342),N("T25"))</f>
        <v/>
      </c>
      <c r="W361" s="135" t="str">
        <f>IF(1=1,IF(OR(U361="",V361="",NOT(ISNUMBER(U361)),NOT(ISNUMBER(V361)),U361=0),"",V361/U361),N("U25"))</f>
        <v/>
      </c>
      <c r="X361" s="136" t="str">
        <f>IF(1=1,IF(OR(W361="",NOT(ISNUMBER(F361))),"",F361*W361*IFERROR(INDEX(D384:D428,MATCH(AE361,B384:B428,0)),1)),N("V7"))</f>
        <v/>
      </c>
      <c r="Y361" s="137" t="str">
        <f>IF(1=1,IF(F361="","",IF(G361="","",IFERROR(INDEX(E384:E428,MATCH(AE361,B384:B428,0)),G361&amp;""))),N("W6"))</f>
        <v/>
      </c>
      <c r="Z361" s="142" t="str">
        <f>IF(1=1,IF(X361="","",IF(AND(ISNUMBER(X361),X361&lt;1,Y361="kg"),MAX(1,ROUND(X361*1000,0)),IF(AND(ISNUMBER(X361),X361&lt;1,Y361="L"),MAX(1,ROUND(X361*100,0)),ROUND(X361,3)))),N("X25"))</f>
        <v/>
      </c>
      <c r="AA361" s="143" t="str">
        <f>IF(1=1,IF(X361="","",IF(AND(ISNUMBER(X361),X361&lt;1,Y361="kg"),"g",IF(AND(ISNUMBER(X361),X361&lt;1,Y361="L"),"cl",Y361))),N("Y25"))</f>
        <v/>
      </c>
      <c r="AB361" s="123" t="str">
        <f>IF(1=1,IF(E361="","",IF(F361="","A CONTROLER",IF(NOT(ISNUMBER(F361)),"TEXTE",IF(OR(W361="",W361&lt;=0),"COMMANDE COUVERTS INCOMPLETE",IF(G361="","UNITE MANQUANTE",IF(COUNTIF(B384:B428,AE361)=0,"UNITE A CONTROLER","OK")))))),N("Z6"))</f>
        <v/>
      </c>
      <c r="AD361" s="144" t="str">
        <f>IF(1=1,IF(E361="","",AD342),N("AB25"))</f>
        <v/>
      </c>
      <c r="AE361" s="125" t="str">
        <f>IF(1=1,IF(G361="","",UPPER(TRIM(SUBSTITUTE(SUBSTITUTE(G361&amp;"",CHAR(160)," ")," "," ")))),N("AC25"))</f>
        <v/>
      </c>
    </row>
    <row r="362" spans="1:31" ht="15.75" x14ac:dyDescent="0.25">
      <c r="A362" s="160" t="str">
        <f>IF(1=1,IF(E362="","",A342),N("A26"))</f>
        <v/>
      </c>
      <c r="B362" s="127" t="str">
        <f>IF(1=1,IF(E362="","",B342),N("B26"))</f>
        <v/>
      </c>
      <c r="C362" s="127"/>
      <c r="D362" s="129" t="str">
        <f>IF(ISBLANK(E362),"",LARGE(D342:D361,1)+1)</f>
        <v/>
      </c>
      <c r="E362" s="130"/>
      <c r="F362" s="131"/>
      <c r="G362" s="170"/>
      <c r="H362" s="105"/>
      <c r="I362" s="132" t="str">
        <f>IF(1=1,IF(E362="","",I342),N("H26"))</f>
        <v/>
      </c>
      <c r="J362" s="133" t="str">
        <f>IF(1=1,IF(E362="","",J342),N("I26"))</f>
        <v/>
      </c>
      <c r="K362" s="134" t="str">
        <f>IF(1=1,IF(E362="","",K342),N("J26"))</f>
        <v/>
      </c>
      <c r="L362" s="135" t="str">
        <f>IF(1=1,IF(OR(J362="",O362="",NOT(ISNUMBER(J362)),NOT(ISNUMBER(O362)),J362=0),"",O362/J362),N("L26"))</f>
        <v/>
      </c>
      <c r="M362" s="136" t="str">
        <f>IF(1=1,IF(OR(L362="",NOT(ISNUMBER(F362))),"",F362*L362*IFERROR(INDEX(D384:D428,MATCH(AE362,B384:B428,0)),1)),N("M13"))</f>
        <v/>
      </c>
      <c r="N362" s="137" t="str">
        <f>IF(1=1,IF(F362="","",IF(G362="","",IFERROR(INDEX(E384:E428,MATCH(AE362,B384:B428,0)),G362&amp;""))),N("N6"))</f>
        <v/>
      </c>
      <c r="O362" s="138" t="str">
        <f>IF(1=1,IF(E362="","",O342),N("K26"))</f>
        <v/>
      </c>
      <c r="P362" s="139" t="str">
        <f>IF(1=1,IF(M362="","",IF(AND(ISNUMBER(M362),M362&lt;1,N362="kg"),MAX(1,ROUND(M362*1000,0)),IF(AND(ISNUMBER(M362),M362&lt;1,N362="L"),MAX(1,ROUND(M362*100,0)),ROUND(M362,3)))),N("O26"))</f>
        <v/>
      </c>
      <c r="Q362" s="140" t="str">
        <f>IF(1=1,IF(M362="","",IF(AND(ISNUMBER(M362),M362&lt;1,N362="kg"),"g",IF(AND(ISNUMBER(M362),M362&lt;1,N362="L"),"cl",N362))),N("P26"))</f>
        <v/>
      </c>
      <c r="R362" s="161" t="str">
        <f>IF(1=1,IF(E362="","",IF(F362="","A CONTROLER",IF(NOT(ISNUMBER(F362)),"TEXTE",IF(OR(L362="",L362&lt;=0),"COMMANDE PRINCIPALE INCOMPLETE",IF(G362="","UNITE MANQUANTE",IF(COUNTIF(B384:B428,AE362)=0,"UNITE A CONTROLER","OK")))))),N("Q9"))</f>
        <v/>
      </c>
      <c r="S362" s="105"/>
      <c r="T362" s="141">
        <f t="shared" si="20"/>
        <v>0</v>
      </c>
      <c r="U362" s="133" t="str">
        <f>IF(1=1,IF(E362="","",U342),N("S26"))</f>
        <v/>
      </c>
      <c r="V362" s="133" t="str">
        <f>IF(1=1,IF(E362="","",V342),N("T26"))</f>
        <v/>
      </c>
      <c r="W362" s="135" t="str">
        <f>IF(1=1,IF(OR(U362="",V362="",NOT(ISNUMBER(U362)),NOT(ISNUMBER(V362)),U362=0),"",V362/U362),N("U26"))</f>
        <v/>
      </c>
      <c r="X362" s="136" t="str">
        <f>IF(1=1,IF(OR(W362="",NOT(ISNUMBER(F362))),"",F362*W362*IFERROR(INDEX(D384:D428,MATCH(AE362,B384:B428,0)),1)),N("V7"))</f>
        <v/>
      </c>
      <c r="Y362" s="137" t="str">
        <f>IF(1=1,IF(F362="","",IF(G362="","",IFERROR(INDEX(E384:E428,MATCH(AE362,B384:B428,0)),G362&amp;""))),N("W6"))</f>
        <v/>
      </c>
      <c r="Z362" s="142" t="str">
        <f>IF(1=1,IF(X362="","",IF(AND(ISNUMBER(X362),X362&lt;1,Y362="kg"),MAX(1,ROUND(X362*1000,0)),IF(AND(ISNUMBER(X362),X362&lt;1,Y362="L"),MAX(1,ROUND(X362*100,0)),ROUND(X362,3)))),N("X26"))</f>
        <v/>
      </c>
      <c r="AA362" s="143" t="str">
        <f>IF(1=1,IF(X362="","",IF(AND(ISNUMBER(X362),X362&lt;1,Y362="kg"),"g",IF(AND(ISNUMBER(X362),X362&lt;1,Y362="L"),"cl",Y362))),N("Y26"))</f>
        <v/>
      </c>
      <c r="AB362" s="123" t="str">
        <f>IF(1=1,IF(E362="","",IF(F362="","A CONTROLER",IF(NOT(ISNUMBER(F362)),"TEXTE",IF(OR(W362="",W362&lt;=0),"COMMANDE COUVERTS INCOMPLETE",IF(G362="","UNITE MANQUANTE",IF(COUNTIF(B384:B428,AE362)=0,"UNITE A CONTROLER","OK")))))),N("Z6"))</f>
        <v/>
      </c>
      <c r="AD362" s="144" t="str">
        <f>IF(1=1,IF(E362="","",AD342),N("AB26"))</f>
        <v/>
      </c>
      <c r="AE362" s="125" t="str">
        <f>IF(1=1,IF(G362="","",UPPER(TRIM(SUBSTITUTE(SUBSTITUTE(G362&amp;"",CHAR(160)," ")," "," ")))),N("AC26"))</f>
        <v/>
      </c>
    </row>
    <row r="363" spans="1:31" ht="15.75" x14ac:dyDescent="0.25">
      <c r="A363" s="160" t="str">
        <f>IF(1=1,IF(E363="","",A342),N("A27"))</f>
        <v/>
      </c>
      <c r="B363" s="127" t="str">
        <f>IF(1=1,IF(E363="","",B342),N("B27"))</f>
        <v/>
      </c>
      <c r="C363" s="127"/>
      <c r="D363" s="129" t="str">
        <f>IF(ISBLANK(E363),"",LARGE(D342:D362,1)+1)</f>
        <v/>
      </c>
      <c r="E363" s="130"/>
      <c r="F363" s="131"/>
      <c r="G363" s="170"/>
      <c r="H363" s="105"/>
      <c r="I363" s="132" t="str">
        <f>IF(1=1,IF(E363="","",I342),N("H27"))</f>
        <v/>
      </c>
      <c r="J363" s="133" t="str">
        <f>IF(1=1,IF(E363="","",J342),N("I27"))</f>
        <v/>
      </c>
      <c r="K363" s="134" t="str">
        <f>IF(1=1,IF(E363="","",K342),N("J27"))</f>
        <v/>
      </c>
      <c r="L363" s="135" t="str">
        <f>IF(1=1,IF(OR(J363="",O363="",NOT(ISNUMBER(J363)),NOT(ISNUMBER(O363)),J363=0),"",O363/J363),N("L27"))</f>
        <v/>
      </c>
      <c r="M363" s="136" t="str">
        <f>IF(1=1,IF(OR(L363="",NOT(ISNUMBER(F363))),"",F363*L363*IFERROR(INDEX(D384:D428,MATCH(AE363,B384:B428,0)),1)),N("M13"))</f>
        <v/>
      </c>
      <c r="N363" s="137" t="str">
        <f>IF(1=1,IF(F363="","",IF(G363="","",IFERROR(INDEX(E384:E428,MATCH(AE363,B384:B428,0)),G363&amp;""))),N("N6"))</f>
        <v/>
      </c>
      <c r="O363" s="138" t="str">
        <f>IF(1=1,IF(E363="","",O342),N("K27"))</f>
        <v/>
      </c>
      <c r="P363" s="139" t="str">
        <f>IF(1=1,IF(M363="","",IF(AND(ISNUMBER(M363),M363&lt;1,N363="kg"),MAX(1,ROUND(M363*1000,0)),IF(AND(ISNUMBER(M363),M363&lt;1,N363="L"),MAX(1,ROUND(M363*100,0)),ROUND(M363,3)))),N("O27"))</f>
        <v/>
      </c>
      <c r="Q363" s="140" t="str">
        <f>IF(1=1,IF(M363="","",IF(AND(ISNUMBER(M363),M363&lt;1,N363="kg"),"g",IF(AND(ISNUMBER(M363),M363&lt;1,N363="L"),"cl",N363))),N("P27"))</f>
        <v/>
      </c>
      <c r="R363" s="161" t="str">
        <f>IF(1=1,IF(E363="","",IF(F363="","A CONTROLER",IF(NOT(ISNUMBER(F363)),"TEXTE",IF(OR(L363="",L363&lt;=0),"COMMANDE PRINCIPALE INCOMPLETE",IF(G363="","UNITE MANQUANTE",IF(COUNTIF(B384:B428,AE363)=0,"UNITE A CONTROLER","OK")))))),N("Q9"))</f>
        <v/>
      </c>
      <c r="S363" s="105"/>
      <c r="T363" s="141">
        <f t="shared" si="20"/>
        <v>0</v>
      </c>
      <c r="U363" s="133" t="str">
        <f>IF(1=1,IF(E363="","",U342),N("S27"))</f>
        <v/>
      </c>
      <c r="V363" s="133" t="str">
        <f>IF(1=1,IF(E363="","",V342),N("T27"))</f>
        <v/>
      </c>
      <c r="W363" s="135" t="str">
        <f>IF(1=1,IF(OR(U363="",V363="",NOT(ISNUMBER(U363)),NOT(ISNUMBER(V363)),U363=0),"",V363/U363),N("U27"))</f>
        <v/>
      </c>
      <c r="X363" s="136" t="str">
        <f>IF(1=1,IF(OR(W363="",NOT(ISNUMBER(F363))),"",F363*W363*IFERROR(INDEX(D384:D428,MATCH(AE363,B384:B428,0)),1)),N("V7"))</f>
        <v/>
      </c>
      <c r="Y363" s="137" t="str">
        <f>IF(1=1,IF(F363="","",IF(G363="","",IFERROR(INDEX(E384:E428,MATCH(AE363,B384:B428,0)),G363&amp;""))),N("W6"))</f>
        <v/>
      </c>
      <c r="Z363" s="142" t="str">
        <f>IF(1=1,IF(X363="","",IF(AND(ISNUMBER(X363),X363&lt;1,Y363="kg"),MAX(1,ROUND(X363*1000,0)),IF(AND(ISNUMBER(X363),X363&lt;1,Y363="L"),MAX(1,ROUND(X363*100,0)),ROUND(X363,3)))),N("X27"))</f>
        <v/>
      </c>
      <c r="AA363" s="143" t="str">
        <f>IF(1=1,IF(X363="","",IF(AND(ISNUMBER(X363),X363&lt;1,Y363="kg"),"g",IF(AND(ISNUMBER(X363),X363&lt;1,Y363="L"),"cl",Y363))),N("Y27"))</f>
        <v/>
      </c>
      <c r="AB363" s="123" t="str">
        <f>IF(1=1,IF(E363="","",IF(F363="","A CONTROLER",IF(NOT(ISNUMBER(F363)),"TEXTE",IF(OR(W363="",W363&lt;=0),"COMMANDE COUVERTS INCOMPLETE",IF(G363="","UNITE MANQUANTE",IF(COUNTIF(B384:B428,AE363)=0,"UNITE A CONTROLER","OK")))))),N("Z6"))</f>
        <v/>
      </c>
      <c r="AD363" s="144" t="str">
        <f>IF(1=1,IF(E363="","",AD342),N("AB27"))</f>
        <v/>
      </c>
      <c r="AE363" s="125" t="str">
        <f>IF(1=1,IF(G363="","",UPPER(TRIM(SUBSTITUTE(SUBSTITUTE(G363&amp;"",CHAR(160)," ")," "," ")))),N("AC27"))</f>
        <v/>
      </c>
    </row>
    <row r="364" spans="1:31" ht="15.75" x14ac:dyDescent="0.25">
      <c r="A364" s="160" t="str">
        <f>IF(1=1,IF(E364="","",A342),N("A28"))</f>
        <v/>
      </c>
      <c r="B364" s="127" t="str">
        <f>IF(1=1,IF(E364="","",B342),N("B28"))</f>
        <v/>
      </c>
      <c r="C364" s="127"/>
      <c r="D364" s="129" t="str">
        <f>IF(ISBLANK(E364),"",LARGE(D342:D363,1)+1)</f>
        <v/>
      </c>
      <c r="E364" s="130"/>
      <c r="F364" s="131"/>
      <c r="G364" s="170"/>
      <c r="H364" s="105"/>
      <c r="I364" s="132" t="str">
        <f>IF(1=1,IF(E364="","",I342),N("H28"))</f>
        <v/>
      </c>
      <c r="J364" s="133" t="str">
        <f>IF(1=1,IF(E364="","",J342),N("I28"))</f>
        <v/>
      </c>
      <c r="K364" s="134" t="str">
        <f>IF(1=1,IF(E364="","",K342),N("J28"))</f>
        <v/>
      </c>
      <c r="L364" s="135" t="str">
        <f>IF(1=1,IF(OR(J364="",O364="",NOT(ISNUMBER(J364)),NOT(ISNUMBER(O364)),J364=0),"",O364/J364),N("L28"))</f>
        <v/>
      </c>
      <c r="M364" s="136" t="str">
        <f>IF(1=1,IF(OR(L364="",NOT(ISNUMBER(F364))),"",F364*L364*IFERROR(INDEX(D384:D428,MATCH(AE364,B384:B428,0)),1)),N("M13"))</f>
        <v/>
      </c>
      <c r="N364" s="137" t="str">
        <f>IF(1=1,IF(F364="","",IF(G364="","",IFERROR(INDEX(E384:E428,MATCH(AE364,B384:B428,0)),G364&amp;""))),N("N6"))</f>
        <v/>
      </c>
      <c r="O364" s="138" t="str">
        <f>IF(1=1,IF(E364="","",O342),N("K28"))</f>
        <v/>
      </c>
      <c r="P364" s="139" t="str">
        <f>IF(1=1,IF(M364="","",IF(AND(ISNUMBER(M364),M364&lt;1,N364="kg"),MAX(1,ROUND(M364*1000,0)),IF(AND(ISNUMBER(M364),M364&lt;1,N364="L"),MAX(1,ROUND(M364*100,0)),ROUND(M364,3)))),N("O28"))</f>
        <v/>
      </c>
      <c r="Q364" s="140" t="str">
        <f>IF(1=1,IF(M364="","",IF(AND(ISNUMBER(M364),M364&lt;1,N364="kg"),"g",IF(AND(ISNUMBER(M364),M364&lt;1,N364="L"),"cl",N364))),N("P28"))</f>
        <v/>
      </c>
      <c r="R364" s="161" t="str">
        <f>IF(1=1,IF(E364="","",IF(F364="","A CONTROLER",IF(NOT(ISNUMBER(F364)),"TEXTE",IF(OR(L364="",L364&lt;=0),"COMMANDE PRINCIPALE INCOMPLETE",IF(G364="","UNITE MANQUANTE",IF(COUNTIF(B384:B428,AE364)=0,"UNITE A CONTROLER","OK")))))),N("Q9"))</f>
        <v/>
      </c>
      <c r="S364" s="105"/>
      <c r="T364" s="141">
        <f t="shared" si="20"/>
        <v>0</v>
      </c>
      <c r="U364" s="133" t="str">
        <f>IF(1=1,IF(E364="","",U342),N("S28"))</f>
        <v/>
      </c>
      <c r="V364" s="133" t="str">
        <f>IF(1=1,IF(E364="","",V342),N("T28"))</f>
        <v/>
      </c>
      <c r="W364" s="135" t="str">
        <f>IF(1=1,IF(OR(U364="",V364="",NOT(ISNUMBER(U364)),NOT(ISNUMBER(V364)),U364=0),"",V364/U364),N("U28"))</f>
        <v/>
      </c>
      <c r="X364" s="136" t="str">
        <f>IF(1=1,IF(OR(W364="",NOT(ISNUMBER(F364))),"",F364*W364*IFERROR(INDEX(D384:D428,MATCH(AE364,B384:B428,0)),1)),N("V7"))</f>
        <v/>
      </c>
      <c r="Y364" s="137" t="str">
        <f>IF(1=1,IF(F364="","",IF(G364="","",IFERROR(INDEX(E384:E428,MATCH(AE364,B384:B428,0)),G364&amp;""))),N("W6"))</f>
        <v/>
      </c>
      <c r="Z364" s="142" t="str">
        <f>IF(1=1,IF(X364="","",IF(AND(ISNUMBER(X364),X364&lt;1,Y364="kg"),MAX(1,ROUND(X364*1000,0)),IF(AND(ISNUMBER(X364),X364&lt;1,Y364="L"),MAX(1,ROUND(X364*100,0)),ROUND(X364,3)))),N("X28"))</f>
        <v/>
      </c>
      <c r="AA364" s="143" t="str">
        <f>IF(1=1,IF(X364="","",IF(AND(ISNUMBER(X364),X364&lt;1,Y364="kg"),"g",IF(AND(ISNUMBER(X364),X364&lt;1,Y364="L"),"cl",Y364))),N("Y28"))</f>
        <v/>
      </c>
      <c r="AB364" s="123" t="str">
        <f>IF(1=1,IF(E364="","",IF(F364="","A CONTROLER",IF(NOT(ISNUMBER(F364)),"TEXTE",IF(OR(W364="",W364&lt;=0),"COMMANDE COUVERTS INCOMPLETE",IF(G364="","UNITE MANQUANTE",IF(COUNTIF(B384:B428,AE364)=0,"UNITE A CONTROLER","OK")))))),N("Z6"))</f>
        <v/>
      </c>
      <c r="AD364" s="144" t="str">
        <f>IF(1=1,IF(E364="","",AD342),N("AB28"))</f>
        <v/>
      </c>
      <c r="AE364" s="125" t="str">
        <f>IF(1=1,IF(G364="","",UPPER(TRIM(SUBSTITUTE(SUBSTITUTE(G364&amp;"",CHAR(160)," ")," "," ")))),N("AC28"))</f>
        <v/>
      </c>
    </row>
    <row r="365" spans="1:31" ht="15.75" x14ac:dyDescent="0.25">
      <c r="A365" s="160" t="str">
        <f>IF(1=1,IF(E365="","",A342),N("A29"))</f>
        <v/>
      </c>
      <c r="B365" s="127" t="str">
        <f>IF(1=1,IF(E365="","",B342),N("B29"))</f>
        <v/>
      </c>
      <c r="C365" s="127"/>
      <c r="D365" s="129" t="str">
        <f>IF(ISBLANK(E365),"",LARGE(D342:D364,1)+1)</f>
        <v/>
      </c>
      <c r="E365" s="130"/>
      <c r="F365" s="131"/>
      <c r="G365" s="170"/>
      <c r="H365" s="105"/>
      <c r="I365" s="132" t="str">
        <f>IF(1=1,IF(E365="","",I342),N("H29"))</f>
        <v/>
      </c>
      <c r="J365" s="133" t="str">
        <f>IF(1=1,IF(E365="","",J342),N("I29"))</f>
        <v/>
      </c>
      <c r="K365" s="134" t="str">
        <f>IF(1=1,IF(E365="","",K342),N("J29"))</f>
        <v/>
      </c>
      <c r="L365" s="135" t="str">
        <f>IF(1=1,IF(OR(J365="",O365="",NOT(ISNUMBER(J365)),NOT(ISNUMBER(O365)),J365=0),"",O365/J365),N("L29"))</f>
        <v/>
      </c>
      <c r="M365" s="136" t="str">
        <f>IF(1=1,IF(OR(L365="",NOT(ISNUMBER(F365))),"",F365*L365*IFERROR(INDEX(D384:D428,MATCH(AE365,B384:B428,0)),1)),N("M13"))</f>
        <v/>
      </c>
      <c r="N365" s="137" t="str">
        <f>IF(1=1,IF(F365="","",IF(G365="","",IFERROR(INDEX(E384:E428,MATCH(AE365,B384:B428,0)),G365&amp;""))),N("N6"))</f>
        <v/>
      </c>
      <c r="O365" s="138" t="str">
        <f>IF(1=1,IF(E365="","",O342),N("K29"))</f>
        <v/>
      </c>
      <c r="P365" s="139" t="str">
        <f>IF(1=1,IF(M365="","",IF(AND(ISNUMBER(M365),M365&lt;1,N365="kg"),MAX(1,ROUND(M365*1000,0)),IF(AND(ISNUMBER(M365),M365&lt;1,N365="L"),MAX(1,ROUND(M365*100,0)),ROUND(M365,3)))),N("O29"))</f>
        <v/>
      </c>
      <c r="Q365" s="140" t="str">
        <f>IF(1=1,IF(M365="","",IF(AND(ISNUMBER(M365),M365&lt;1,N365="kg"),"g",IF(AND(ISNUMBER(M365),M365&lt;1,N365="L"),"cl",N365))),N("P29"))</f>
        <v/>
      </c>
      <c r="R365" s="161" t="str">
        <f>IF(1=1,IF(E365="","",IF(F365="","A CONTROLER",IF(NOT(ISNUMBER(F365)),"TEXTE",IF(OR(L365="",L365&lt;=0),"COMMANDE PRINCIPALE INCOMPLETE",IF(G365="","UNITE MANQUANTE",IF(COUNTIF(B384:B428,AE365)=0,"UNITE A CONTROLER","OK")))))),N("Q9"))</f>
        <v/>
      </c>
      <c r="S365" s="105"/>
      <c r="T365" s="141">
        <f t="shared" si="20"/>
        <v>0</v>
      </c>
      <c r="U365" s="133" t="str">
        <f>IF(1=1,IF(E365="","",U342),N("S29"))</f>
        <v/>
      </c>
      <c r="V365" s="133" t="str">
        <f>IF(1=1,IF(E365="","",V342),N("T29"))</f>
        <v/>
      </c>
      <c r="W365" s="135" t="str">
        <f>IF(1=1,IF(OR(U365="",V365="",NOT(ISNUMBER(U365)),NOT(ISNUMBER(V365)),U365=0),"",V365/U365),N("U29"))</f>
        <v/>
      </c>
      <c r="X365" s="136" t="str">
        <f>IF(1=1,IF(OR(W365="",NOT(ISNUMBER(F365))),"",F365*W365*IFERROR(INDEX(D384:D428,MATCH(AE365,B384:B428,0)),1)),N("V7"))</f>
        <v/>
      </c>
      <c r="Y365" s="137" t="str">
        <f>IF(1=1,IF(F365="","",IF(G365="","",IFERROR(INDEX(E384:E428,MATCH(AE365,B384:B428,0)),G365&amp;""))),N("W6"))</f>
        <v/>
      </c>
      <c r="Z365" s="142" t="str">
        <f>IF(1=1,IF(X365="","",IF(AND(ISNUMBER(X365),X365&lt;1,Y365="kg"),MAX(1,ROUND(X365*1000,0)),IF(AND(ISNUMBER(X365),X365&lt;1,Y365="L"),MAX(1,ROUND(X365*100,0)),ROUND(X365,3)))),N("X29"))</f>
        <v/>
      </c>
      <c r="AA365" s="143" t="str">
        <f>IF(1=1,IF(X365="","",IF(AND(ISNUMBER(X365),X365&lt;1,Y365="kg"),"g",IF(AND(ISNUMBER(X365),X365&lt;1,Y365="L"),"cl",Y365))),N("Y29"))</f>
        <v/>
      </c>
      <c r="AB365" s="123" t="str">
        <f>IF(1=1,IF(E365="","",IF(F365="","A CONTROLER",IF(NOT(ISNUMBER(F365)),"TEXTE",IF(OR(W365="",W365&lt;=0),"COMMANDE COUVERTS INCOMPLETE",IF(G365="","UNITE MANQUANTE",IF(COUNTIF(B384:B428,AE365)=0,"UNITE A CONTROLER","OK")))))),N("Z6"))</f>
        <v/>
      </c>
      <c r="AD365" s="144" t="str">
        <f>IF(1=1,IF(E365="","",AD342),N("AB29"))</f>
        <v/>
      </c>
      <c r="AE365" s="125" t="str">
        <f>IF(1=1,IF(G365="","",UPPER(TRIM(SUBSTITUTE(SUBSTITUTE(G365&amp;"",CHAR(160)," ")," "," ")))),N("AC29"))</f>
        <v/>
      </c>
    </row>
    <row r="366" spans="1:31" ht="15.75" x14ac:dyDescent="0.25">
      <c r="A366" s="160" t="str">
        <f>IF(1=1,IF(E366="","",A342),N("A30"))</f>
        <v/>
      </c>
      <c r="B366" s="127" t="str">
        <f>IF(1=1,IF(E366="","",B342),N("B30"))</f>
        <v/>
      </c>
      <c r="C366" s="127"/>
      <c r="D366" s="129" t="str">
        <f>IF(ISBLANK(E366),"",LARGE(D342:D365,1)+1)</f>
        <v/>
      </c>
      <c r="E366" s="130"/>
      <c r="F366" s="131"/>
      <c r="G366" s="170"/>
      <c r="H366" s="105"/>
      <c r="I366" s="132" t="str">
        <f>IF(1=1,IF(E366="","",I342),N("H30"))</f>
        <v/>
      </c>
      <c r="J366" s="133" t="str">
        <f>IF(1=1,IF(E366="","",J342),N("I30"))</f>
        <v/>
      </c>
      <c r="K366" s="134" t="str">
        <f>IF(1=1,IF(E366="","",K342),N("J30"))</f>
        <v/>
      </c>
      <c r="L366" s="135" t="str">
        <f>IF(1=1,IF(OR(J366="",O366="",NOT(ISNUMBER(J366)),NOT(ISNUMBER(O366)),J366=0),"",O366/J366),N("L30"))</f>
        <v/>
      </c>
      <c r="M366" s="136" t="str">
        <f>IF(1=1,IF(OR(L366="",NOT(ISNUMBER(F366))),"",F366*L366*IFERROR(INDEX(D384:D428,MATCH(AE366,B384:B428,0)),1)),N("M13"))</f>
        <v/>
      </c>
      <c r="N366" s="137" t="str">
        <f>IF(1=1,IF(F366="","",IF(G366="","",IFERROR(INDEX(E384:E428,MATCH(AE366,B384:B428,0)),G366&amp;""))),N("N6"))</f>
        <v/>
      </c>
      <c r="O366" s="138" t="str">
        <f>IF(1=1,IF(E366="","",O342),N("K30"))</f>
        <v/>
      </c>
      <c r="P366" s="139" t="str">
        <f>IF(1=1,IF(M366="","",IF(AND(ISNUMBER(M366),M366&lt;1,N366="kg"),MAX(1,ROUND(M366*1000,0)),IF(AND(ISNUMBER(M366),M366&lt;1,N366="L"),MAX(1,ROUND(M366*100,0)),ROUND(M366,3)))),N("O30"))</f>
        <v/>
      </c>
      <c r="Q366" s="140" t="str">
        <f>IF(1=1,IF(M366="","",IF(AND(ISNUMBER(M366),M366&lt;1,N366="kg"),"g",IF(AND(ISNUMBER(M366),M366&lt;1,N366="L"),"cl",N366))),N("P30"))</f>
        <v/>
      </c>
      <c r="R366" s="161" t="str">
        <f>IF(1=1,IF(E366="","",IF(F366="","A CONTROLER",IF(NOT(ISNUMBER(F366)),"TEXTE",IF(OR(L366="",L366&lt;=0),"COMMANDE PRINCIPALE INCOMPLETE",IF(G366="","UNITE MANQUANTE",IF(COUNTIF(B384:B428,AE366)=0,"UNITE A CONTROLER","OK")))))),N("Q9"))</f>
        <v/>
      </c>
      <c r="S366" s="105"/>
      <c r="T366" s="141">
        <f t="shared" si="20"/>
        <v>0</v>
      </c>
      <c r="U366" s="133" t="str">
        <f>IF(1=1,IF(E366="","",U342),N("S30"))</f>
        <v/>
      </c>
      <c r="V366" s="133" t="str">
        <f>IF(1=1,IF(E366="","",V342),N("T30"))</f>
        <v/>
      </c>
      <c r="W366" s="135" t="str">
        <f>IF(1=1,IF(OR(U366="",V366="",NOT(ISNUMBER(U366)),NOT(ISNUMBER(V366)),U366=0),"",V366/U366),N("U30"))</f>
        <v/>
      </c>
      <c r="X366" s="136" t="str">
        <f>IF(1=1,IF(OR(W366="",NOT(ISNUMBER(F366))),"",F366*W366*IFERROR(INDEX(D384:D428,MATCH(AE366,B384:B428,0)),1)),N("V7"))</f>
        <v/>
      </c>
      <c r="Y366" s="137" t="str">
        <f>IF(1=1,IF(F366="","",IF(G366="","",IFERROR(INDEX(E384:E428,MATCH(AE366,B384:B428,0)),G366&amp;""))),N("W6"))</f>
        <v/>
      </c>
      <c r="Z366" s="142" t="str">
        <f>IF(1=1,IF(X366="","",IF(AND(ISNUMBER(X366),X366&lt;1,Y366="kg"),MAX(1,ROUND(X366*1000,0)),IF(AND(ISNUMBER(X366),X366&lt;1,Y366="L"),MAX(1,ROUND(X366*100,0)),ROUND(X366,3)))),N("X30"))</f>
        <v/>
      </c>
      <c r="AA366" s="143" t="str">
        <f>IF(1=1,IF(X366="","",IF(AND(ISNUMBER(X366),X366&lt;1,Y366="kg"),"g",IF(AND(ISNUMBER(X366),X366&lt;1,Y366="L"),"cl",Y366))),N("Y30"))</f>
        <v/>
      </c>
      <c r="AB366" s="123" t="str">
        <f>IF(1=1,IF(E366="","",IF(F366="","A CONTROLER",IF(NOT(ISNUMBER(F366)),"TEXTE",IF(OR(W366="",W366&lt;=0),"COMMANDE COUVERTS INCOMPLETE",IF(G366="","UNITE MANQUANTE",IF(COUNTIF(B384:B428,AE366)=0,"UNITE A CONTROLER","OK")))))),N("Z6"))</f>
        <v/>
      </c>
      <c r="AD366" s="144" t="str">
        <f>IF(1=1,IF(E366="","",AD342),N("AB30"))</f>
        <v/>
      </c>
      <c r="AE366" s="125" t="str">
        <f>IF(1=1,IF(G366="","",UPPER(TRIM(SUBSTITUTE(SUBSTITUTE(G366&amp;"",CHAR(160)," ")," "," ")))),N("AC30"))</f>
        <v/>
      </c>
    </row>
    <row r="367" spans="1:31" ht="15.75" x14ac:dyDescent="0.25">
      <c r="A367" s="160" t="str">
        <f>IF(1=1,IF(E367="","",A342),N("A31"))</f>
        <v/>
      </c>
      <c r="B367" s="127" t="str">
        <f>IF(1=1,IF(E367="","",B342),N("B31"))</f>
        <v/>
      </c>
      <c r="C367" s="127"/>
      <c r="D367" s="129" t="str">
        <f>IF(ISBLANK(E367),"",LARGE(D342:D366,1)+1)</f>
        <v/>
      </c>
      <c r="E367" s="130"/>
      <c r="F367" s="131"/>
      <c r="G367" s="170"/>
      <c r="H367" s="105"/>
      <c r="I367" s="132" t="str">
        <f>IF(1=1,IF(E367="","",I342),N("H31"))</f>
        <v/>
      </c>
      <c r="J367" s="133" t="str">
        <f>IF(1=1,IF(E367="","",J342),N("I31"))</f>
        <v/>
      </c>
      <c r="K367" s="134" t="str">
        <f>IF(1=1,IF(E367="","",K342),N("J31"))</f>
        <v/>
      </c>
      <c r="L367" s="135" t="str">
        <f>IF(1=1,IF(OR(J367="",O367="",NOT(ISNUMBER(J367)),NOT(ISNUMBER(O367)),J367=0),"",O367/J367),N("L31"))</f>
        <v/>
      </c>
      <c r="M367" s="136" t="str">
        <f>IF(1=1,IF(OR(L367="",NOT(ISNUMBER(F367))),"",F367*L367*IFERROR(INDEX(D384:D428,MATCH(AE367,B384:B428,0)),1)),N("M13"))</f>
        <v/>
      </c>
      <c r="N367" s="137" t="str">
        <f>IF(1=1,IF(F367="","",IF(G367="","",IFERROR(INDEX(E384:E428,MATCH(AE367,B384:B428,0)),G367&amp;""))),N("N6"))</f>
        <v/>
      </c>
      <c r="O367" s="138" t="str">
        <f>IF(1=1,IF(E367="","",O342),N("K31"))</f>
        <v/>
      </c>
      <c r="P367" s="139" t="str">
        <f>IF(1=1,IF(M367="","",IF(AND(ISNUMBER(M367),M367&lt;1,N367="kg"),MAX(1,ROUND(M367*1000,0)),IF(AND(ISNUMBER(M367),M367&lt;1,N367="L"),MAX(1,ROUND(M367*100,0)),ROUND(M367,3)))),N("O31"))</f>
        <v/>
      </c>
      <c r="Q367" s="140" t="str">
        <f>IF(1=1,IF(M367="","",IF(AND(ISNUMBER(M367),M367&lt;1,N367="kg"),"g",IF(AND(ISNUMBER(M367),M367&lt;1,N367="L"),"cl",N367))),N("P31"))</f>
        <v/>
      </c>
      <c r="R367" s="161" t="str">
        <f>IF(1=1,IF(E367="","",IF(F367="","A CONTROLER",IF(NOT(ISNUMBER(F367)),"TEXTE",IF(OR(L367="",L367&lt;=0),"COMMANDE PRINCIPALE INCOMPLETE",IF(G367="","UNITE MANQUANTE",IF(COUNTIF(B384:B428,AE367)=0,"UNITE A CONTROLER","OK")))))),N("Q9"))</f>
        <v/>
      </c>
      <c r="S367" s="105"/>
      <c r="T367" s="141">
        <f t="shared" si="20"/>
        <v>0</v>
      </c>
      <c r="U367" s="133" t="str">
        <f>IF(1=1,IF(E367="","",U342),N("S31"))</f>
        <v/>
      </c>
      <c r="V367" s="133" t="str">
        <f>IF(1=1,IF(E367="","",V342),N("T31"))</f>
        <v/>
      </c>
      <c r="W367" s="135" t="str">
        <f>IF(1=1,IF(OR(U367="",V367="",NOT(ISNUMBER(U367)),NOT(ISNUMBER(V367)),U367=0),"",V367/U367),N("U31"))</f>
        <v/>
      </c>
      <c r="X367" s="136" t="str">
        <f>IF(1=1,IF(OR(W367="",NOT(ISNUMBER(F367))),"",F367*W367*IFERROR(INDEX(D384:D428,MATCH(AE367,B384:B428,0)),1)),N("V7"))</f>
        <v/>
      </c>
      <c r="Y367" s="137" t="str">
        <f>IF(1=1,IF(F367="","",IF(G367="","",IFERROR(INDEX(E384:E428,MATCH(AE367,B384:B428,0)),G367&amp;""))),N("W6"))</f>
        <v/>
      </c>
      <c r="Z367" s="142" t="str">
        <f>IF(1=1,IF(X367="","",IF(AND(ISNUMBER(X367),X367&lt;1,Y367="kg"),MAX(1,ROUND(X367*1000,0)),IF(AND(ISNUMBER(X367),X367&lt;1,Y367="L"),MAX(1,ROUND(X367*100,0)),ROUND(X367,3)))),N("X31"))</f>
        <v/>
      </c>
      <c r="AA367" s="143" t="str">
        <f>IF(1=1,IF(X367="","",IF(AND(ISNUMBER(X367),X367&lt;1,Y367="kg"),"g",IF(AND(ISNUMBER(X367),X367&lt;1,Y367="L"),"cl",Y367))),N("Y31"))</f>
        <v/>
      </c>
      <c r="AB367" s="123" t="str">
        <f>IF(1=1,IF(E367="","",IF(F367="","A CONTROLER",IF(NOT(ISNUMBER(F367)),"TEXTE",IF(OR(W367="",W367&lt;=0),"COMMANDE COUVERTS INCOMPLETE",IF(G367="","UNITE MANQUANTE",IF(COUNTIF(B384:B428,AE367)=0,"UNITE A CONTROLER","OK")))))),N("Z6"))</f>
        <v/>
      </c>
      <c r="AD367" s="144" t="str">
        <f>IF(1=1,IF(E367="","",AD342),N("AB31"))</f>
        <v/>
      </c>
      <c r="AE367" s="125" t="str">
        <f>IF(1=1,IF(G367="","",UPPER(TRIM(SUBSTITUTE(SUBSTITUTE(G367&amp;"",CHAR(160)," ")," "," ")))),N("AC31"))</f>
        <v/>
      </c>
    </row>
    <row r="368" spans="1:31" ht="15.75" x14ac:dyDescent="0.25">
      <c r="A368" s="160" t="str">
        <f>IF(1=1,IF(E368="","",A342),N("A32"))</f>
        <v/>
      </c>
      <c r="B368" s="127" t="str">
        <f>IF(1=1,IF(E368="","",B342),N("B32"))</f>
        <v/>
      </c>
      <c r="C368" s="127"/>
      <c r="D368" s="129" t="str">
        <f>IF(ISBLANK(E368),"",LARGE(D342:D367,1)+1)</f>
        <v/>
      </c>
      <c r="E368" s="130"/>
      <c r="F368" s="131"/>
      <c r="G368" s="170"/>
      <c r="H368" s="105"/>
      <c r="I368" s="132" t="str">
        <f>IF(1=1,IF(E368="","",I342),N("H32"))</f>
        <v/>
      </c>
      <c r="J368" s="133" t="str">
        <f>IF(1=1,IF(E368="","",J342),N("I32"))</f>
        <v/>
      </c>
      <c r="K368" s="134" t="str">
        <f>IF(1=1,IF(E368="","",K342),N("J32"))</f>
        <v/>
      </c>
      <c r="L368" s="135" t="str">
        <f>IF(1=1,IF(OR(J368="",O368="",NOT(ISNUMBER(J368)),NOT(ISNUMBER(O368)),J368=0),"",O368/J368),N("L32"))</f>
        <v/>
      </c>
      <c r="M368" s="136" t="str">
        <f>IF(1=1,IF(OR(L368="",NOT(ISNUMBER(F368))),"",F368*L368*IFERROR(INDEX(D384:D428,MATCH(AE368,B384:B428,0)),1)),N("M13"))</f>
        <v/>
      </c>
      <c r="N368" s="137" t="str">
        <f>IF(1=1,IF(F368="","",IF(G368="","",IFERROR(INDEX(E384:E428,MATCH(AE368,B384:B428,0)),G368&amp;""))),N("N6"))</f>
        <v/>
      </c>
      <c r="O368" s="138" t="str">
        <f>IF(1=1,IF(E368="","",O342),N("K32"))</f>
        <v/>
      </c>
      <c r="P368" s="139" t="str">
        <f>IF(1=1,IF(M368="","",IF(AND(ISNUMBER(M368),M368&lt;1,N368="kg"),MAX(1,ROUND(M368*1000,0)),IF(AND(ISNUMBER(M368),M368&lt;1,N368="L"),MAX(1,ROUND(M368*100,0)),ROUND(M368,3)))),N("O32"))</f>
        <v/>
      </c>
      <c r="Q368" s="140" t="str">
        <f>IF(1=1,IF(M368="","",IF(AND(ISNUMBER(M368),M368&lt;1,N368="kg"),"g",IF(AND(ISNUMBER(M368),M368&lt;1,N368="L"),"cl",N368))),N("P32"))</f>
        <v/>
      </c>
      <c r="R368" s="161" t="str">
        <f>IF(1=1,IF(E368="","",IF(F368="","A CONTROLER",IF(NOT(ISNUMBER(F368)),"TEXTE",IF(OR(L368="",L368&lt;=0),"COMMANDE PRINCIPALE INCOMPLETE",IF(G368="","UNITE MANQUANTE",IF(COUNTIF(B384:B428,AE368)=0,"UNITE A CONTROLER","OK")))))),N("Q9"))</f>
        <v/>
      </c>
      <c r="S368" s="105"/>
      <c r="T368" s="141">
        <f t="shared" si="20"/>
        <v>0</v>
      </c>
      <c r="U368" s="133" t="str">
        <f>IF(1=1,IF(E368="","",U342),N("S32"))</f>
        <v/>
      </c>
      <c r="V368" s="133" t="str">
        <f>IF(1=1,IF(E368="","",V342),N("T32"))</f>
        <v/>
      </c>
      <c r="W368" s="135" t="str">
        <f>IF(1=1,IF(OR(U368="",V368="",NOT(ISNUMBER(U368)),NOT(ISNUMBER(V368)),U368=0),"",V368/U368),N("U32"))</f>
        <v/>
      </c>
      <c r="X368" s="136" t="str">
        <f>IF(1=1,IF(OR(W368="",NOT(ISNUMBER(F368))),"",F368*W368*IFERROR(INDEX(D384:D428,MATCH(AE368,B384:B428,0)),1)),N("V7"))</f>
        <v/>
      </c>
      <c r="Y368" s="137" t="str">
        <f>IF(1=1,IF(F368="","",IF(G368="","",IFERROR(INDEX(E384:E428,MATCH(AE368,B384:B428,0)),G368&amp;""))),N("W6"))</f>
        <v/>
      </c>
      <c r="Z368" s="142" t="str">
        <f>IF(1=1,IF(X368="","",IF(AND(ISNUMBER(X368),X368&lt;1,Y368="kg"),MAX(1,ROUND(X368*1000,0)),IF(AND(ISNUMBER(X368),X368&lt;1,Y368="L"),MAX(1,ROUND(X368*100,0)),ROUND(X368,3)))),N("X32"))</f>
        <v/>
      </c>
      <c r="AA368" s="143" t="str">
        <f>IF(1=1,IF(X368="","",IF(AND(ISNUMBER(X368),X368&lt;1,Y368="kg"),"g",IF(AND(ISNUMBER(X368),X368&lt;1,Y368="L"),"cl",Y368))),N("Y32"))</f>
        <v/>
      </c>
      <c r="AB368" s="123" t="str">
        <f>IF(1=1,IF(E368="","",IF(F368="","A CONTROLER",IF(NOT(ISNUMBER(F368)),"TEXTE",IF(OR(W368="",W368&lt;=0),"COMMANDE COUVERTS INCOMPLETE",IF(G368="","UNITE MANQUANTE",IF(COUNTIF(B384:B428,AE368)=0,"UNITE A CONTROLER","OK")))))),N("Z6"))</f>
        <v/>
      </c>
      <c r="AD368" s="144" t="str">
        <f>IF(1=1,IF(E368="","",AD342),N("AB32"))</f>
        <v/>
      </c>
      <c r="AE368" s="125" t="str">
        <f>IF(1=1,IF(G368="","",UPPER(TRIM(SUBSTITUTE(SUBSTITUTE(G368&amp;"",CHAR(160)," ")," "," ")))),N("AC32"))</f>
        <v/>
      </c>
    </row>
    <row r="369" spans="1:31" ht="15.75" x14ac:dyDescent="0.25">
      <c r="A369" s="160" t="str">
        <f>IF(1=1,IF(E369="","",A342),N("A33"))</f>
        <v/>
      </c>
      <c r="B369" s="127" t="str">
        <f>IF(1=1,IF(E369="","",B342),N("B33"))</f>
        <v/>
      </c>
      <c r="C369" s="127"/>
      <c r="D369" s="129" t="str">
        <f>IF(ISBLANK(E369),"",LARGE(D342:D368,1)+1)</f>
        <v/>
      </c>
      <c r="E369" s="130"/>
      <c r="F369" s="131"/>
      <c r="G369" s="170"/>
      <c r="H369" s="105"/>
      <c r="I369" s="132" t="str">
        <f>IF(1=1,IF(E369="","",I342),N("H33"))</f>
        <v/>
      </c>
      <c r="J369" s="133" t="str">
        <f>IF(1=1,IF(E369="","",J342),N("I33"))</f>
        <v/>
      </c>
      <c r="K369" s="134" t="str">
        <f>IF(1=1,IF(E369="","",K342),N("J33"))</f>
        <v/>
      </c>
      <c r="L369" s="135" t="str">
        <f>IF(1=1,IF(OR(J369="",O369="",NOT(ISNUMBER(J369)),NOT(ISNUMBER(O369)),J369=0),"",O369/J369),N("L33"))</f>
        <v/>
      </c>
      <c r="M369" s="136" t="str">
        <f>IF(1=1,IF(OR(L369="",NOT(ISNUMBER(F369))),"",F369*L369*IFERROR(INDEX(D384:D428,MATCH(AE369,B384:B428,0)),1)),N("M13"))</f>
        <v/>
      </c>
      <c r="N369" s="137" t="str">
        <f>IF(1=1,IF(F369="","",IF(G369="","",IFERROR(INDEX(E384:E428,MATCH(AE369,B384:B428,0)),G369&amp;""))),N("N6"))</f>
        <v/>
      </c>
      <c r="O369" s="138" t="str">
        <f>IF(1=1,IF(E369="","",O342),N("K33"))</f>
        <v/>
      </c>
      <c r="P369" s="139" t="str">
        <f>IF(1=1,IF(M369="","",IF(AND(ISNUMBER(M369),M369&lt;1,N369="kg"),MAX(1,ROUND(M369*1000,0)),IF(AND(ISNUMBER(M369),M369&lt;1,N369="L"),MAX(1,ROUND(M369*100,0)),ROUND(M369,3)))),N("O33"))</f>
        <v/>
      </c>
      <c r="Q369" s="140" t="str">
        <f>IF(1=1,IF(M369="","",IF(AND(ISNUMBER(M369),M369&lt;1,N369="kg"),"g",IF(AND(ISNUMBER(M369),M369&lt;1,N369="L"),"cl",N369))),N("P33"))</f>
        <v/>
      </c>
      <c r="R369" s="161" t="str">
        <f>IF(1=1,IF(E369="","",IF(F369="","A CONTROLER",IF(NOT(ISNUMBER(F369)),"TEXTE",IF(OR(L369="",L369&lt;=0),"COMMANDE PRINCIPALE INCOMPLETE",IF(G369="","UNITE MANQUANTE",IF(COUNTIF(B384:B428,AE369)=0,"UNITE A CONTROLER","OK")))))),N("Q9"))</f>
        <v/>
      </c>
      <c r="S369" s="105"/>
      <c r="T369" s="141">
        <f t="shared" si="20"/>
        <v>0</v>
      </c>
      <c r="U369" s="133" t="str">
        <f>IF(1=1,IF(E369="","",U342),N("S33"))</f>
        <v/>
      </c>
      <c r="V369" s="133" t="str">
        <f>IF(1=1,IF(E369="","",V342),N("T33"))</f>
        <v/>
      </c>
      <c r="W369" s="135" t="str">
        <f>IF(1=1,IF(OR(U369="",V369="",NOT(ISNUMBER(U369)),NOT(ISNUMBER(V369)),U369=0),"",V369/U369),N("U33"))</f>
        <v/>
      </c>
      <c r="X369" s="136" t="str">
        <f>IF(1=1,IF(OR(W369="",NOT(ISNUMBER(F369))),"",F369*W369*IFERROR(INDEX(D384:D428,MATCH(AE369,B384:B428,0)),1)),N("V7"))</f>
        <v/>
      </c>
      <c r="Y369" s="137" t="str">
        <f>IF(1=1,IF(F369="","",IF(G369="","",IFERROR(INDEX(E384:E428,MATCH(AE369,B384:B428,0)),G369&amp;""))),N("W6"))</f>
        <v/>
      </c>
      <c r="Z369" s="142" t="str">
        <f>IF(1=1,IF(X369="","",IF(AND(ISNUMBER(X369),X369&lt;1,Y369="kg"),MAX(1,ROUND(X369*1000,0)),IF(AND(ISNUMBER(X369),X369&lt;1,Y369="L"),MAX(1,ROUND(X369*100,0)),ROUND(X369,3)))),N("X33"))</f>
        <v/>
      </c>
      <c r="AA369" s="143" t="str">
        <f>IF(1=1,IF(X369="","",IF(AND(ISNUMBER(X369),X369&lt;1,Y369="kg"),"g",IF(AND(ISNUMBER(X369),X369&lt;1,Y369="L"),"cl",Y369))),N("Y33"))</f>
        <v/>
      </c>
      <c r="AB369" s="123" t="str">
        <f>IF(1=1,IF(E369="","",IF(F369="","A CONTROLER",IF(NOT(ISNUMBER(F369)),"TEXTE",IF(OR(W369="",W369&lt;=0),"COMMANDE COUVERTS INCOMPLETE",IF(G369="","UNITE MANQUANTE",IF(COUNTIF(B384:B428,AE369)=0,"UNITE A CONTROLER","OK")))))),N("Z6"))</f>
        <v/>
      </c>
      <c r="AD369" s="144" t="str">
        <f>IF(1=1,IF(E369="","",AD342),N("AB33"))</f>
        <v/>
      </c>
      <c r="AE369" s="125" t="str">
        <f>IF(1=1,IF(G369="","",UPPER(TRIM(SUBSTITUTE(SUBSTITUTE(G369&amp;"",CHAR(160)," ")," "," ")))),N("AC33"))</f>
        <v/>
      </c>
    </row>
    <row r="370" spans="1:31" ht="15.75" x14ac:dyDescent="0.25">
      <c r="A370" s="160" t="str">
        <f>IF(1=1,IF(E370="","",A342),N("A34"))</f>
        <v/>
      </c>
      <c r="B370" s="127" t="str">
        <f>IF(1=1,IF(E370="","",B342),N("B34"))</f>
        <v/>
      </c>
      <c r="C370" s="127"/>
      <c r="D370" s="129" t="str">
        <f>IF(ISBLANK(E370),"",LARGE(D342:D369,1)+1)</f>
        <v/>
      </c>
      <c r="E370" s="130"/>
      <c r="F370" s="131"/>
      <c r="G370" s="170"/>
      <c r="H370" s="105"/>
      <c r="I370" s="132" t="str">
        <f>IF(1=1,IF(E370="","",I342),N("H34"))</f>
        <v/>
      </c>
      <c r="J370" s="133" t="str">
        <f>IF(1=1,IF(E370="","",J342),N("I34"))</f>
        <v/>
      </c>
      <c r="K370" s="134" t="str">
        <f>IF(1=1,IF(E370="","",K342),N("J34"))</f>
        <v/>
      </c>
      <c r="L370" s="135" t="str">
        <f>IF(1=1,IF(OR(J370="",O370="",NOT(ISNUMBER(J370)),NOT(ISNUMBER(O370)),J370=0),"",O370/J370),N("L34"))</f>
        <v/>
      </c>
      <c r="M370" s="136" t="str">
        <f>IF(1=1,IF(OR(L370="",NOT(ISNUMBER(F370))),"",F370*L370*IFERROR(INDEX(D384:D428,MATCH(AE370,B384:B428,0)),1)),N("M13"))</f>
        <v/>
      </c>
      <c r="N370" s="137" t="str">
        <f>IF(1=1,IF(F370="","",IF(G370="","",IFERROR(INDEX(E384:E428,MATCH(AE370,B384:B428,0)),G370&amp;""))),N("N6"))</f>
        <v/>
      </c>
      <c r="O370" s="138" t="str">
        <f>IF(1=1,IF(E370="","",O342),N("K34"))</f>
        <v/>
      </c>
      <c r="P370" s="139" t="str">
        <f>IF(1=1,IF(M370="","",IF(AND(ISNUMBER(M370),M370&lt;1,N370="kg"),MAX(1,ROUND(M370*1000,0)),IF(AND(ISNUMBER(M370),M370&lt;1,N370="L"),MAX(1,ROUND(M370*100,0)),ROUND(M370,3)))),N("O34"))</f>
        <v/>
      </c>
      <c r="Q370" s="140" t="str">
        <f>IF(1=1,IF(M370="","",IF(AND(ISNUMBER(M370),M370&lt;1,N370="kg"),"g",IF(AND(ISNUMBER(M370),M370&lt;1,N370="L"),"cl",N370))),N("P34"))</f>
        <v/>
      </c>
      <c r="R370" s="161" t="str">
        <f>IF(1=1,IF(E370="","",IF(F370="","A CONTROLER",IF(NOT(ISNUMBER(F370)),"TEXTE",IF(OR(L370="",L370&lt;=0),"COMMANDE PRINCIPALE INCOMPLETE",IF(G370="","UNITE MANQUANTE",IF(COUNTIF(B384:B428,AE370)=0,"UNITE A CONTROLER","OK")))))),N("Q9"))</f>
        <v/>
      </c>
      <c r="S370" s="105"/>
      <c r="T370" s="141">
        <f t="shared" si="20"/>
        <v>0</v>
      </c>
      <c r="U370" s="133" t="str">
        <f>IF(1=1,IF(E370="","",U342),N("S34"))</f>
        <v/>
      </c>
      <c r="V370" s="133" t="str">
        <f>IF(1=1,IF(E370="","",V342),N("T34"))</f>
        <v/>
      </c>
      <c r="W370" s="135" t="str">
        <f>IF(1=1,IF(OR(U370="",V370="",NOT(ISNUMBER(U370)),NOT(ISNUMBER(V370)),U370=0),"",V370/U370),N("U34"))</f>
        <v/>
      </c>
      <c r="X370" s="136" t="str">
        <f>IF(1=1,IF(OR(W370="",NOT(ISNUMBER(F370))),"",F370*W370*IFERROR(INDEX(D384:D428,MATCH(AE370,B384:B428,0)),1)),N("V7"))</f>
        <v/>
      </c>
      <c r="Y370" s="137" t="str">
        <f>IF(1=1,IF(F370="","",IF(G370="","",IFERROR(INDEX(E384:E428,MATCH(AE370,B384:B428,0)),G370&amp;""))),N("W6"))</f>
        <v/>
      </c>
      <c r="Z370" s="142" t="str">
        <f>IF(1=1,IF(X370="","",IF(AND(ISNUMBER(X370),X370&lt;1,Y370="kg"),MAX(1,ROUND(X370*1000,0)),IF(AND(ISNUMBER(X370),X370&lt;1,Y370="L"),MAX(1,ROUND(X370*100,0)),ROUND(X370,3)))),N("X34"))</f>
        <v/>
      </c>
      <c r="AA370" s="143" t="str">
        <f>IF(1=1,IF(X370="","",IF(AND(ISNUMBER(X370),X370&lt;1,Y370="kg"),"g",IF(AND(ISNUMBER(X370),X370&lt;1,Y370="L"),"cl",Y370))),N("Y34"))</f>
        <v/>
      </c>
      <c r="AB370" s="123" t="str">
        <f>IF(1=1,IF(E370="","",IF(F370="","A CONTROLER",IF(NOT(ISNUMBER(F370)),"TEXTE",IF(OR(W370="",W370&lt;=0),"COMMANDE COUVERTS INCOMPLETE",IF(G370="","UNITE MANQUANTE",IF(COUNTIF(B384:B428,AE370)=0,"UNITE A CONTROLER","OK")))))),N("Z6"))</f>
        <v/>
      </c>
      <c r="AD370" s="144" t="str">
        <f>IF(1=1,IF(E370="","",AD342),N("AB34"))</f>
        <v/>
      </c>
      <c r="AE370" s="125" t="str">
        <f>IF(1=1,IF(G370="","",UPPER(TRIM(SUBSTITUTE(SUBSTITUTE(G370&amp;"",CHAR(160)," ")," "," ")))),N("AC34"))</f>
        <v/>
      </c>
    </row>
    <row r="371" spans="1:31" ht="15.75" x14ac:dyDescent="0.25">
      <c r="A371" s="160" t="str">
        <f>IF(1=1,IF(E371="","",A342),N("A35"))</f>
        <v/>
      </c>
      <c r="B371" s="127" t="str">
        <f>IF(1=1,IF(E371="","",B342),N("B35"))</f>
        <v/>
      </c>
      <c r="C371" s="127"/>
      <c r="D371" s="129" t="str">
        <f>IF(ISBLANK(E371),"",LARGE(D342:D370,1)+1)</f>
        <v/>
      </c>
      <c r="E371" s="130"/>
      <c r="F371" s="131"/>
      <c r="G371" s="170"/>
      <c r="H371" s="105"/>
      <c r="I371" s="132" t="str">
        <f>IF(1=1,IF(E371="","",I342),N("H35"))</f>
        <v/>
      </c>
      <c r="J371" s="133" t="str">
        <f>IF(1=1,IF(E371="","",J342),N("I35"))</f>
        <v/>
      </c>
      <c r="K371" s="134" t="str">
        <f>IF(1=1,IF(E371="","",K342),N("J35"))</f>
        <v/>
      </c>
      <c r="L371" s="135" t="str">
        <f>IF(1=1,IF(OR(J371="",O371="",NOT(ISNUMBER(J371)),NOT(ISNUMBER(O371)),J371=0),"",O371/J371),N("L35"))</f>
        <v/>
      </c>
      <c r="M371" s="136" t="str">
        <f>IF(1=1,IF(OR(L371="",NOT(ISNUMBER(F371))),"",F371*L371*IFERROR(INDEX(D384:D428,MATCH(AE371,B384:B428,0)),1)),N("M13"))</f>
        <v/>
      </c>
      <c r="N371" s="137" t="str">
        <f>IF(1=1,IF(F371="","",IF(G371="","",IFERROR(INDEX(E384:E428,MATCH(AE371,B384:B428,0)),G371&amp;""))),N("N6"))</f>
        <v/>
      </c>
      <c r="O371" s="138" t="str">
        <f>IF(1=1,IF(E371="","",O342),N("K35"))</f>
        <v/>
      </c>
      <c r="P371" s="139" t="str">
        <f>IF(1=1,IF(M371="","",IF(AND(ISNUMBER(M371),M371&lt;1,N371="kg"),MAX(1,ROUND(M371*1000,0)),IF(AND(ISNUMBER(M371),M371&lt;1,N371="L"),MAX(1,ROUND(M371*100,0)),ROUND(M371,3)))),N("O35"))</f>
        <v/>
      </c>
      <c r="Q371" s="140" t="str">
        <f>IF(1=1,IF(M371="","",IF(AND(ISNUMBER(M371),M371&lt;1,N371="kg"),"g",IF(AND(ISNUMBER(M371),M371&lt;1,N371="L"),"cl",N371))),N("P35"))</f>
        <v/>
      </c>
      <c r="R371" s="161" t="str">
        <f>IF(1=1,IF(E371="","",IF(F371="","A CONTROLER",IF(NOT(ISNUMBER(F371)),"TEXTE",IF(OR(L371="",L371&lt;=0),"COMMANDE PRINCIPALE INCOMPLETE",IF(G371="","UNITE MANQUANTE",IF(COUNTIF(B384:B428,AE371)=0,"UNITE A CONTROLER","OK")))))),N("Q9"))</f>
        <v/>
      </c>
      <c r="S371" s="105"/>
      <c r="T371" s="141">
        <f t="shared" si="20"/>
        <v>0</v>
      </c>
      <c r="U371" s="133" t="str">
        <f>IF(1=1,IF(E371="","",U342),N("S35"))</f>
        <v/>
      </c>
      <c r="V371" s="133" t="str">
        <f>IF(1=1,IF(E371="","",V342),N("T35"))</f>
        <v/>
      </c>
      <c r="W371" s="135" t="str">
        <f>IF(1=1,IF(OR(U371="",V371="",NOT(ISNUMBER(U371)),NOT(ISNUMBER(V371)),U371=0),"",V371/U371),N("U35"))</f>
        <v/>
      </c>
      <c r="X371" s="136" t="str">
        <f>IF(1=1,IF(OR(W371="",NOT(ISNUMBER(F371))),"",F371*W371*IFERROR(INDEX(D384:D428,MATCH(AE371,B384:B428,0)),1)),N("V7"))</f>
        <v/>
      </c>
      <c r="Y371" s="137" t="str">
        <f>IF(1=1,IF(F371="","",IF(G371="","",IFERROR(INDEX(E384:E428,MATCH(AE371,B384:B428,0)),G371&amp;""))),N("W6"))</f>
        <v/>
      </c>
      <c r="Z371" s="142" t="str">
        <f>IF(1=1,IF(X371="","",IF(AND(ISNUMBER(X371),X371&lt;1,Y371="kg"),MAX(1,ROUND(X371*1000,0)),IF(AND(ISNUMBER(X371),X371&lt;1,Y371="L"),MAX(1,ROUND(X371*100,0)),ROUND(X371,3)))),N("X35"))</f>
        <v/>
      </c>
      <c r="AA371" s="143" t="str">
        <f>IF(1=1,IF(X371="","",IF(AND(ISNUMBER(X371),X371&lt;1,Y371="kg"),"g",IF(AND(ISNUMBER(X371),X371&lt;1,Y371="L"),"cl",Y371))),N("Y35"))</f>
        <v/>
      </c>
      <c r="AB371" s="123" t="str">
        <f>IF(1=1,IF(E371="","",IF(F371="","A CONTROLER",IF(NOT(ISNUMBER(F371)),"TEXTE",IF(OR(W371="",W371&lt;=0),"COMMANDE COUVERTS INCOMPLETE",IF(G371="","UNITE MANQUANTE",IF(COUNTIF(B384:B428,AE371)=0,"UNITE A CONTROLER","OK")))))),N("Z6"))</f>
        <v/>
      </c>
      <c r="AD371" s="144" t="str">
        <f>IF(1=1,IF(E371="","",AD342),N("AB35"))</f>
        <v/>
      </c>
      <c r="AE371" s="125" t="str">
        <f>IF(1=1,IF(G371="","",UPPER(TRIM(SUBSTITUTE(SUBSTITUTE(G371&amp;"",CHAR(160)," ")," "," ")))),N("AC35"))</f>
        <v/>
      </c>
    </row>
    <row r="372" spans="1:31" ht="15.75" x14ac:dyDescent="0.25">
      <c r="A372" s="160" t="str">
        <f>IF(1=1,IF(E372="","",A342),N("A36"))</f>
        <v/>
      </c>
      <c r="B372" s="127" t="str">
        <f>IF(1=1,IF(E372="","",B342),N("B36"))</f>
        <v/>
      </c>
      <c r="C372" s="127"/>
      <c r="D372" s="129" t="str">
        <f>IF(ISBLANK(E372),"",LARGE(D342:D371,1)+1)</f>
        <v/>
      </c>
      <c r="E372" s="130"/>
      <c r="F372" s="131"/>
      <c r="G372" s="170"/>
      <c r="H372" s="105"/>
      <c r="I372" s="132" t="str">
        <f>IF(1=1,IF(E372="","",I342),N("H36"))</f>
        <v/>
      </c>
      <c r="J372" s="133" t="str">
        <f>IF(1=1,IF(E372="","",J342),N("I36"))</f>
        <v/>
      </c>
      <c r="K372" s="134" t="str">
        <f>IF(1=1,IF(E372="","",K342),N("J36"))</f>
        <v/>
      </c>
      <c r="L372" s="135" t="str">
        <f>IF(1=1,IF(OR(J372="",O372="",NOT(ISNUMBER(J372)),NOT(ISNUMBER(O372)),J372=0),"",O372/J372),N("L36"))</f>
        <v/>
      </c>
      <c r="M372" s="136" t="str">
        <f>IF(1=1,IF(OR(L372="",NOT(ISNUMBER(F372))),"",F372*L372*IFERROR(INDEX(D384:D428,MATCH(AE372,B384:B428,0)),1)),N("M13"))</f>
        <v/>
      </c>
      <c r="N372" s="137" t="str">
        <f>IF(1=1,IF(F372="","",IF(G372="","",IFERROR(INDEX(E384:E428,MATCH(AE372,B384:B428,0)),G372&amp;""))),N("N6"))</f>
        <v/>
      </c>
      <c r="O372" s="138" t="str">
        <f>IF(1=1,IF(E372="","",O342),N("K36"))</f>
        <v/>
      </c>
      <c r="P372" s="139" t="str">
        <f>IF(1=1,IF(M372="","",IF(AND(ISNUMBER(M372),M372&lt;1,N372="kg"),MAX(1,ROUND(M372*1000,0)),IF(AND(ISNUMBER(M372),M372&lt;1,N372="L"),MAX(1,ROUND(M372*100,0)),ROUND(M372,3)))),N("O36"))</f>
        <v/>
      </c>
      <c r="Q372" s="140" t="str">
        <f>IF(1=1,IF(M372="","",IF(AND(ISNUMBER(M372),M372&lt;1,N372="kg"),"g",IF(AND(ISNUMBER(M372),M372&lt;1,N372="L"),"cl",N372))),N("P36"))</f>
        <v/>
      </c>
      <c r="R372" s="161" t="str">
        <f>IF(1=1,IF(E372="","",IF(F372="","A CONTROLER",IF(NOT(ISNUMBER(F372)),"TEXTE",IF(OR(L372="",L372&lt;=0),"COMMANDE PRINCIPALE INCOMPLETE",IF(G372="","UNITE MANQUANTE",IF(COUNTIF(B384:B428,AE372)=0,"UNITE A CONTROLER","OK")))))),N("Q9"))</f>
        <v/>
      </c>
      <c r="S372" s="105"/>
      <c r="T372" s="141">
        <f t="shared" si="20"/>
        <v>0</v>
      </c>
      <c r="U372" s="133" t="str">
        <f>IF(1=1,IF(E372="","",U342),N("S36"))</f>
        <v/>
      </c>
      <c r="V372" s="133" t="str">
        <f>IF(1=1,IF(E372="","",V342),N("T36"))</f>
        <v/>
      </c>
      <c r="W372" s="135" t="str">
        <f>IF(1=1,IF(OR(U372="",V372="",NOT(ISNUMBER(U372)),NOT(ISNUMBER(V372)),U372=0),"",V372/U372),N("U36"))</f>
        <v/>
      </c>
      <c r="X372" s="136" t="str">
        <f>IF(1=1,IF(OR(W372="",NOT(ISNUMBER(F372))),"",F372*W372*IFERROR(INDEX(D384:D428,MATCH(AE372,B384:B428,0)),1)),N("V7"))</f>
        <v/>
      </c>
      <c r="Y372" s="137" t="str">
        <f>IF(1=1,IF(F372="","",IF(G372="","",IFERROR(INDEX(E384:E428,MATCH(AE372,B384:B428,0)),G372&amp;""))),N("W6"))</f>
        <v/>
      </c>
      <c r="Z372" s="142" t="str">
        <f>IF(1=1,IF(X372="","",IF(AND(ISNUMBER(X372),X372&lt;1,Y372="kg"),MAX(1,ROUND(X372*1000,0)),IF(AND(ISNUMBER(X372),X372&lt;1,Y372="L"),MAX(1,ROUND(X372*100,0)),ROUND(X372,3)))),N("X36"))</f>
        <v/>
      </c>
      <c r="AA372" s="143" t="str">
        <f>IF(1=1,IF(X372="","",IF(AND(ISNUMBER(X372),X372&lt;1,Y372="kg"),"g",IF(AND(ISNUMBER(X372),X372&lt;1,Y372="L"),"cl",Y372))),N("Y36"))</f>
        <v/>
      </c>
      <c r="AB372" s="123" t="str">
        <f>IF(1=1,IF(E372="","",IF(F372="","A CONTROLER",IF(NOT(ISNUMBER(F372)),"TEXTE",IF(OR(W372="",W372&lt;=0),"COMMANDE COUVERTS INCOMPLETE",IF(G372="","UNITE MANQUANTE",IF(COUNTIF(B384:B428,AE372)=0,"UNITE A CONTROLER","OK")))))),N("Z6"))</f>
        <v/>
      </c>
      <c r="AD372" s="144" t="str">
        <f>IF(1=1,IF(E372="","",AD342),N("AB36"))</f>
        <v/>
      </c>
      <c r="AE372" s="125" t="str">
        <f>IF(1=1,IF(G372="","",UPPER(TRIM(SUBSTITUTE(SUBSTITUTE(G372&amp;"",CHAR(160)," ")," "," ")))),N("AC36"))</f>
        <v/>
      </c>
    </row>
    <row r="373" spans="1:31" ht="15.75" x14ac:dyDescent="0.25">
      <c r="A373" s="160" t="str">
        <f>IF(1=1,IF(E373="","",A342),N("A37"))</f>
        <v/>
      </c>
      <c r="B373" s="127" t="str">
        <f>IF(1=1,IF(E373="","",B342),N("B37"))</f>
        <v/>
      </c>
      <c r="C373" s="127"/>
      <c r="D373" s="129" t="str">
        <f>IF(ISBLANK(E373),"",LARGE(D342:D372,1)+1)</f>
        <v/>
      </c>
      <c r="E373" s="130"/>
      <c r="F373" s="131"/>
      <c r="G373" s="170"/>
      <c r="H373" s="105"/>
      <c r="I373" s="132" t="str">
        <f>IF(1=1,IF(E373="","",I342),N("H37"))</f>
        <v/>
      </c>
      <c r="J373" s="133" t="str">
        <f>IF(1=1,IF(E373="","",J342),N("I37"))</f>
        <v/>
      </c>
      <c r="K373" s="134" t="str">
        <f>IF(1=1,IF(E373="","",K342),N("J37"))</f>
        <v/>
      </c>
      <c r="L373" s="135" t="str">
        <f>IF(1=1,IF(OR(J373="",O373="",NOT(ISNUMBER(J373)),NOT(ISNUMBER(O373)),J373=0),"",O373/J373),N("L37"))</f>
        <v/>
      </c>
      <c r="M373" s="136" t="str">
        <f>IF(1=1,IF(OR(L373="",NOT(ISNUMBER(F373))),"",F373*L373*IFERROR(INDEX(D384:D428,MATCH(AE373,B384:B428,0)),1)),N("M13"))</f>
        <v/>
      </c>
      <c r="N373" s="137" t="str">
        <f>IF(1=1,IF(F373="","",IF(G373="","",IFERROR(INDEX(E384:E428,MATCH(AE373,B384:B428,0)),G373&amp;""))),N("N6"))</f>
        <v/>
      </c>
      <c r="O373" s="138" t="str">
        <f>IF(1=1,IF(E373="","",O342),N("K37"))</f>
        <v/>
      </c>
      <c r="P373" s="139" t="str">
        <f>IF(1=1,IF(M373="","",IF(AND(ISNUMBER(M373),M373&lt;1,N373="kg"),MAX(1,ROUND(M373*1000,0)),IF(AND(ISNUMBER(M373),M373&lt;1,N373="L"),MAX(1,ROUND(M373*100,0)),ROUND(M373,3)))),N("O37"))</f>
        <v/>
      </c>
      <c r="Q373" s="140" t="str">
        <f>IF(1=1,IF(M373="","",IF(AND(ISNUMBER(M373),M373&lt;1,N373="kg"),"g",IF(AND(ISNUMBER(M373),M373&lt;1,N373="L"),"cl",N373))),N("P37"))</f>
        <v/>
      </c>
      <c r="R373" s="161" t="str">
        <f>IF(1=1,IF(E373="","",IF(F373="","A CONTROLER",IF(NOT(ISNUMBER(F373)),"TEXTE",IF(OR(L373="",L373&lt;=0),"COMMANDE PRINCIPALE INCOMPLETE",IF(G373="","UNITE MANQUANTE",IF(COUNTIF(B384:B428,AE373)=0,"UNITE A CONTROLER","OK")))))),N("Q9"))</f>
        <v/>
      </c>
      <c r="S373" s="105"/>
      <c r="T373" s="141">
        <f t="shared" si="20"/>
        <v>0</v>
      </c>
      <c r="U373" s="133" t="str">
        <f>IF(1=1,IF(E373="","",U342),N("S37"))</f>
        <v/>
      </c>
      <c r="V373" s="133" t="str">
        <f>IF(1=1,IF(E373="","",V342),N("T37"))</f>
        <v/>
      </c>
      <c r="W373" s="135" t="str">
        <f>IF(1=1,IF(OR(U373="",V373="",NOT(ISNUMBER(U373)),NOT(ISNUMBER(V373)),U373=0),"",V373/U373),N("U37"))</f>
        <v/>
      </c>
      <c r="X373" s="136" t="str">
        <f>IF(1=1,IF(OR(W373="",NOT(ISNUMBER(F373))),"",F373*W373*IFERROR(INDEX(D384:D428,MATCH(AE373,B384:B428,0)),1)),N("V7"))</f>
        <v/>
      </c>
      <c r="Y373" s="137" t="str">
        <f>IF(1=1,IF(F373="","",IF(G373="","",IFERROR(INDEX(E384:E428,MATCH(AE373,B384:B428,0)),G373&amp;""))),N("W6"))</f>
        <v/>
      </c>
      <c r="Z373" s="142" t="str">
        <f>IF(1=1,IF(X373="","",IF(AND(ISNUMBER(X373),X373&lt;1,Y373="kg"),MAX(1,ROUND(X373*1000,0)),IF(AND(ISNUMBER(X373),X373&lt;1,Y373="L"),MAX(1,ROUND(X373*100,0)),ROUND(X373,3)))),N("X37"))</f>
        <v/>
      </c>
      <c r="AA373" s="143" t="str">
        <f>IF(1=1,IF(X373="","",IF(AND(ISNUMBER(X373),X373&lt;1,Y373="kg"),"g",IF(AND(ISNUMBER(X373),X373&lt;1,Y373="L"),"cl",Y373))),N("Y37"))</f>
        <v/>
      </c>
      <c r="AB373" s="123" t="str">
        <f>IF(1=1,IF(E373="","",IF(F373="","A CONTROLER",IF(NOT(ISNUMBER(F373)),"TEXTE",IF(OR(W373="",W373&lt;=0),"COMMANDE COUVERTS INCOMPLETE",IF(G373="","UNITE MANQUANTE",IF(COUNTIF(B384:B428,AE373)=0,"UNITE A CONTROLER","OK")))))),N("Z6"))</f>
        <v/>
      </c>
      <c r="AD373" s="144" t="str">
        <f>IF(1=1,IF(E373="","",AD342),N("AB37"))</f>
        <v/>
      </c>
      <c r="AE373" s="125" t="str">
        <f>IF(1=1,IF(G373="","",UPPER(TRIM(SUBSTITUTE(SUBSTITUTE(G373&amp;"",CHAR(160)," ")," "," ")))),N("AC37"))</f>
        <v/>
      </c>
    </row>
    <row r="374" spans="1:31" ht="15.75" x14ac:dyDescent="0.25">
      <c r="A374" s="160" t="str">
        <f>IF(1=1,IF(E374="","",A342),N("A38"))</f>
        <v/>
      </c>
      <c r="B374" s="127" t="str">
        <f>IF(1=1,IF(E374="","",B342),N("B38"))</f>
        <v/>
      </c>
      <c r="C374" s="127"/>
      <c r="D374" s="129" t="str">
        <f>IF(ISBLANK(E374),"",LARGE(D342:D373,1)+1)</f>
        <v/>
      </c>
      <c r="E374" s="130"/>
      <c r="F374" s="131"/>
      <c r="G374" s="170"/>
      <c r="H374" s="105"/>
      <c r="I374" s="132" t="str">
        <f>IF(1=1,IF(E374="","",I342),N("H38"))</f>
        <v/>
      </c>
      <c r="J374" s="133" t="str">
        <f>IF(1=1,IF(E374="","",J342),N("I38"))</f>
        <v/>
      </c>
      <c r="K374" s="134" t="str">
        <f>IF(1=1,IF(E374="","",K342),N("J38"))</f>
        <v/>
      </c>
      <c r="L374" s="135" t="str">
        <f>IF(1=1,IF(OR(J374="",O374="",NOT(ISNUMBER(J374)),NOT(ISNUMBER(O374)),J374=0),"",O374/J374),N("L38"))</f>
        <v/>
      </c>
      <c r="M374" s="136" t="str">
        <f>IF(1=1,IF(OR(L374="",NOT(ISNUMBER(F374))),"",F374*L374*IFERROR(INDEX(D384:D428,MATCH(AE374,B384:B428,0)),1)),N("M13"))</f>
        <v/>
      </c>
      <c r="N374" s="137" t="str">
        <f>IF(1=1,IF(F374="","",IF(G374="","",IFERROR(INDEX(E384:E428,MATCH(AE374,B384:B428,0)),G374&amp;""))),N("N6"))</f>
        <v/>
      </c>
      <c r="O374" s="138" t="str">
        <f>IF(1=1,IF(E374="","",O342),N("K38"))</f>
        <v/>
      </c>
      <c r="P374" s="139" t="str">
        <f>IF(1=1,IF(M374="","",IF(AND(ISNUMBER(M374),M374&lt;1,N374="kg"),MAX(1,ROUND(M374*1000,0)),IF(AND(ISNUMBER(M374),M374&lt;1,N374="L"),MAX(1,ROUND(M374*100,0)),ROUND(M374,3)))),N("O38"))</f>
        <v/>
      </c>
      <c r="Q374" s="140" t="str">
        <f>IF(1=1,IF(M374="","",IF(AND(ISNUMBER(M374),M374&lt;1,N374="kg"),"g",IF(AND(ISNUMBER(M374),M374&lt;1,N374="L"),"cl",N374))),N("P38"))</f>
        <v/>
      </c>
      <c r="R374" s="161" t="str">
        <f>IF(1=1,IF(E374="","",IF(F374="","A CONTROLER",IF(NOT(ISNUMBER(F374)),"TEXTE",IF(OR(L374="",L374&lt;=0),"COMMANDE PRINCIPALE INCOMPLETE",IF(G374="","UNITE MANQUANTE",IF(COUNTIF(B384:B428,AE374)=0,"UNITE A CONTROLER","OK")))))),N("Q9"))</f>
        <v/>
      </c>
      <c r="S374" s="105"/>
      <c r="T374" s="141">
        <f t="shared" si="20"/>
        <v>0</v>
      </c>
      <c r="U374" s="133" t="str">
        <f>IF(1=1,IF(E374="","",U342),N("S38"))</f>
        <v/>
      </c>
      <c r="V374" s="133" t="str">
        <f>IF(1=1,IF(E374="","",V342),N("T38"))</f>
        <v/>
      </c>
      <c r="W374" s="135" t="str">
        <f>IF(1=1,IF(OR(U374="",V374="",NOT(ISNUMBER(U374)),NOT(ISNUMBER(V374)),U374=0),"",V374/U374),N("U38"))</f>
        <v/>
      </c>
      <c r="X374" s="136" t="str">
        <f>IF(1=1,IF(OR(W374="",NOT(ISNUMBER(F374))),"",F374*W374*IFERROR(INDEX(D384:D428,MATCH(AE374,B384:B428,0)),1)),N("V7"))</f>
        <v/>
      </c>
      <c r="Y374" s="137" t="str">
        <f>IF(1=1,IF(F374="","",IF(G374="","",IFERROR(INDEX(E384:E428,MATCH(AE374,B384:B428,0)),G374&amp;""))),N("W6"))</f>
        <v/>
      </c>
      <c r="Z374" s="142" t="str">
        <f>IF(1=1,IF(X374="","",IF(AND(ISNUMBER(X374),X374&lt;1,Y374="kg"),MAX(1,ROUND(X374*1000,0)),IF(AND(ISNUMBER(X374),X374&lt;1,Y374="L"),MAX(1,ROUND(X374*100,0)),ROUND(X374,3)))),N("X38"))</f>
        <v/>
      </c>
      <c r="AA374" s="143" t="str">
        <f>IF(1=1,IF(X374="","",IF(AND(ISNUMBER(X374),X374&lt;1,Y374="kg"),"g",IF(AND(ISNUMBER(X374),X374&lt;1,Y374="L"),"cl",Y374))),N("Y38"))</f>
        <v/>
      </c>
      <c r="AB374" s="123" t="str">
        <f>IF(1=1,IF(E374="","",IF(F374="","A CONTROLER",IF(NOT(ISNUMBER(F374)),"TEXTE",IF(OR(W374="",W374&lt;=0),"COMMANDE COUVERTS INCOMPLETE",IF(G374="","UNITE MANQUANTE",IF(COUNTIF(B384:B428,AE374)=0,"UNITE A CONTROLER","OK")))))),N("Z6"))</f>
        <v/>
      </c>
      <c r="AD374" s="144" t="str">
        <f>IF(1=1,IF(E374="","",AD342),N("AB38"))</f>
        <v/>
      </c>
      <c r="AE374" s="125" t="str">
        <f>IF(1=1,IF(G374="","",UPPER(TRIM(SUBSTITUTE(SUBSTITUTE(G374&amp;"",CHAR(160)," ")," "," ")))),N("AC38"))</f>
        <v/>
      </c>
    </row>
    <row r="375" spans="1:31" ht="15.75" x14ac:dyDescent="0.25">
      <c r="A375" s="160" t="str">
        <f>IF(1=1,IF(E375="","",A342),N("A39"))</f>
        <v/>
      </c>
      <c r="B375" s="127" t="str">
        <f>IF(1=1,IF(E375="","",B342),N("B39"))</f>
        <v/>
      </c>
      <c r="C375" s="127"/>
      <c r="D375" s="129" t="str">
        <f>IF(ISBLANK(E375),"",LARGE(D342:D374,1)+1)</f>
        <v/>
      </c>
      <c r="E375" s="130"/>
      <c r="F375" s="131"/>
      <c r="G375" s="170"/>
      <c r="H375" s="105"/>
      <c r="I375" s="132" t="str">
        <f>IF(1=1,IF(E375="","",I342),N("H39"))</f>
        <v/>
      </c>
      <c r="J375" s="133" t="str">
        <f>IF(1=1,IF(E375="","",J342),N("I39"))</f>
        <v/>
      </c>
      <c r="K375" s="134" t="str">
        <f>IF(1=1,IF(E375="","",K342),N("J39"))</f>
        <v/>
      </c>
      <c r="L375" s="135" t="str">
        <f>IF(1=1,IF(OR(J375="",O375="",NOT(ISNUMBER(J375)),NOT(ISNUMBER(O375)),J375=0),"",O375/J375),N("L39"))</f>
        <v/>
      </c>
      <c r="M375" s="136" t="str">
        <f>IF(1=1,IF(OR(L375="",NOT(ISNUMBER(F375))),"",F375*L375*IFERROR(INDEX(D384:D428,MATCH(AE375,B384:B428,0)),1)),N("M13"))</f>
        <v/>
      </c>
      <c r="N375" s="137" t="str">
        <f>IF(1=1,IF(F375="","",IF(G375="","",IFERROR(INDEX(E384:E428,MATCH(AE375,B384:B428,0)),G375&amp;""))),N("N6"))</f>
        <v/>
      </c>
      <c r="O375" s="138" t="str">
        <f>IF(1=1,IF(E375="","",O342),N("K39"))</f>
        <v/>
      </c>
      <c r="P375" s="139" t="str">
        <f>IF(1=1,IF(M375="","",IF(AND(ISNUMBER(M375),M375&lt;1,N375="kg"),MAX(1,ROUND(M375*1000,0)),IF(AND(ISNUMBER(M375),M375&lt;1,N375="L"),MAX(1,ROUND(M375*100,0)),ROUND(M375,3)))),N("O39"))</f>
        <v/>
      </c>
      <c r="Q375" s="140" t="str">
        <f>IF(1=1,IF(M375="","",IF(AND(ISNUMBER(M375),M375&lt;1,N375="kg"),"g",IF(AND(ISNUMBER(M375),M375&lt;1,N375="L"),"cl",N375))),N("P39"))</f>
        <v/>
      </c>
      <c r="R375" s="161" t="str">
        <f>IF(1=1,IF(E375="","",IF(F375="","A CONTROLER",IF(NOT(ISNUMBER(F375)),"TEXTE",IF(OR(L375="",L375&lt;=0),"COMMANDE PRINCIPALE INCOMPLETE",IF(G375="","UNITE MANQUANTE",IF(COUNTIF(B384:B428,AE375)=0,"UNITE A CONTROLER","OK")))))),N("Q9"))</f>
        <v/>
      </c>
      <c r="S375" s="105"/>
      <c r="T375" s="141">
        <f t="shared" si="20"/>
        <v>0</v>
      </c>
      <c r="U375" s="133" t="str">
        <f>IF(1=1,IF(E375="","",U342),N("S39"))</f>
        <v/>
      </c>
      <c r="V375" s="133" t="str">
        <f>IF(1=1,IF(E375="","",V342),N("T39"))</f>
        <v/>
      </c>
      <c r="W375" s="135" t="str">
        <f>IF(1=1,IF(OR(U375="",V375="",NOT(ISNUMBER(U375)),NOT(ISNUMBER(V375)),U375=0),"",V375/U375),N("U39"))</f>
        <v/>
      </c>
      <c r="X375" s="136" t="str">
        <f>IF(1=1,IF(OR(W375="",NOT(ISNUMBER(F375))),"",F375*W375*IFERROR(INDEX(D384:D428,MATCH(AE375,B384:B428,0)),1)),N("V7"))</f>
        <v/>
      </c>
      <c r="Y375" s="137" t="str">
        <f>IF(1=1,IF(F375="","",IF(G375="","",IFERROR(INDEX(E384:E428,MATCH(AE375,B384:B428,0)),G375&amp;""))),N("W6"))</f>
        <v/>
      </c>
      <c r="Z375" s="142" t="str">
        <f>IF(1=1,IF(X375="","",IF(AND(ISNUMBER(X375),X375&lt;1,Y375="kg"),MAX(1,ROUND(X375*1000,0)),IF(AND(ISNUMBER(X375),X375&lt;1,Y375="L"),MAX(1,ROUND(X375*100,0)),ROUND(X375,3)))),N("X39"))</f>
        <v/>
      </c>
      <c r="AA375" s="143" t="str">
        <f>IF(1=1,IF(X375="","",IF(AND(ISNUMBER(X375),X375&lt;1,Y375="kg"),"g",IF(AND(ISNUMBER(X375),X375&lt;1,Y375="L"),"cl",Y375))),N("Y39"))</f>
        <v/>
      </c>
      <c r="AB375" s="123" t="str">
        <f>IF(1=1,IF(E375="","",IF(F375="","A CONTROLER",IF(NOT(ISNUMBER(F375)),"TEXTE",IF(OR(W375="",W375&lt;=0),"COMMANDE COUVERTS INCOMPLETE",IF(G375="","UNITE MANQUANTE",IF(COUNTIF(B384:B428,AE375)=0,"UNITE A CONTROLER","OK")))))),N("Z6"))</f>
        <v/>
      </c>
      <c r="AD375" s="144" t="str">
        <f>IF(1=1,IF(E375="","",AD342),N("AB39"))</f>
        <v/>
      </c>
      <c r="AE375" s="125" t="str">
        <f>IF(1=1,IF(G375="","",UPPER(TRIM(SUBSTITUTE(SUBSTITUTE(G375&amp;"",CHAR(160)," ")," "," ")))),N("AC39"))</f>
        <v/>
      </c>
    </row>
    <row r="376" spans="1:31" ht="15.75" x14ac:dyDescent="0.25">
      <c r="A376" s="160" t="str">
        <f>IF(1=1,IF(E376="","",A342),N("A40"))</f>
        <v/>
      </c>
      <c r="B376" s="127" t="str">
        <f>IF(1=1,IF(E376="","",B342),N("B40"))</f>
        <v/>
      </c>
      <c r="C376" s="127"/>
      <c r="D376" s="129" t="str">
        <f>IF(ISBLANK(E376),"",LARGE(D342:D375,1)+1)</f>
        <v/>
      </c>
      <c r="E376" s="130"/>
      <c r="F376" s="131"/>
      <c r="G376" s="170"/>
      <c r="H376" s="105"/>
      <c r="I376" s="132" t="str">
        <f>IF(1=1,IF(E376="","",I342),N("H40"))</f>
        <v/>
      </c>
      <c r="J376" s="133" t="str">
        <f>IF(1=1,IF(E376="","",J342),N("I40"))</f>
        <v/>
      </c>
      <c r="K376" s="134" t="str">
        <f>IF(1=1,IF(E376="","",K342),N("J40"))</f>
        <v/>
      </c>
      <c r="L376" s="135" t="str">
        <f>IF(1=1,IF(OR(J376="",O376="",NOT(ISNUMBER(J376)),NOT(ISNUMBER(O376)),J376=0),"",O376/J376),N("L40"))</f>
        <v/>
      </c>
      <c r="M376" s="136" t="str">
        <f>IF(1=1,IF(OR(L376="",NOT(ISNUMBER(F376))),"",F376*L376*IFERROR(INDEX(D384:D428,MATCH(AE376,B384:B428,0)),1)),N("M13"))</f>
        <v/>
      </c>
      <c r="N376" s="137" t="str">
        <f>IF(1=1,IF(F376="","",IF(G376="","",IFERROR(INDEX(E384:E428,MATCH(AE376,B384:B428,0)),G376&amp;""))),N("N6"))</f>
        <v/>
      </c>
      <c r="O376" s="138" t="str">
        <f>IF(1=1,IF(E376="","",O342),N("K40"))</f>
        <v/>
      </c>
      <c r="P376" s="139" t="str">
        <f>IF(1=1,IF(M376="","",IF(AND(ISNUMBER(M376),M376&lt;1,N376="kg"),MAX(1,ROUND(M376*1000,0)),IF(AND(ISNUMBER(M376),M376&lt;1,N376="L"),MAX(1,ROUND(M376*100,0)),ROUND(M376,3)))),N("O40"))</f>
        <v/>
      </c>
      <c r="Q376" s="140" t="str">
        <f>IF(1=1,IF(M376="","",IF(AND(ISNUMBER(M376),M376&lt;1,N376="kg"),"g",IF(AND(ISNUMBER(M376),M376&lt;1,N376="L"),"cl",N376))),N("P40"))</f>
        <v/>
      </c>
      <c r="R376" s="161" t="str">
        <f>IF(1=1,IF(E376="","",IF(F376="","A CONTROLER",IF(NOT(ISNUMBER(F376)),"TEXTE",IF(OR(L376="",L376&lt;=0),"COMMANDE PRINCIPALE INCOMPLETE",IF(G376="","UNITE MANQUANTE",IF(COUNTIF(B384:B428,AE376)=0,"UNITE A CONTROLER","OK")))))),N("Q9"))</f>
        <v/>
      </c>
      <c r="S376" s="105"/>
      <c r="T376" s="141">
        <f t="shared" si="20"/>
        <v>0</v>
      </c>
      <c r="U376" s="133" t="str">
        <f>IF(1=1,IF(E376="","",U342),N("S40"))</f>
        <v/>
      </c>
      <c r="V376" s="133" t="str">
        <f>IF(1=1,IF(E376="","",V342),N("T40"))</f>
        <v/>
      </c>
      <c r="W376" s="135" t="str">
        <f>IF(1=1,IF(OR(U376="",V376="",NOT(ISNUMBER(U376)),NOT(ISNUMBER(V376)),U376=0),"",V376/U376),N("U40"))</f>
        <v/>
      </c>
      <c r="X376" s="136" t="str">
        <f>IF(1=1,IF(OR(W376="",NOT(ISNUMBER(F376))),"",F376*W376*IFERROR(INDEX(D384:D428,MATCH(AE376,B384:B428,0)),1)),N("V7"))</f>
        <v/>
      </c>
      <c r="Y376" s="137" t="str">
        <f>IF(1=1,IF(F376="","",IF(G376="","",IFERROR(INDEX(E384:E428,MATCH(AE376,B384:B428,0)),G376&amp;""))),N("W6"))</f>
        <v/>
      </c>
      <c r="Z376" s="142" t="str">
        <f>IF(1=1,IF(X376="","",IF(AND(ISNUMBER(X376),X376&lt;1,Y376="kg"),MAX(1,ROUND(X376*1000,0)),IF(AND(ISNUMBER(X376),X376&lt;1,Y376="L"),MAX(1,ROUND(X376*100,0)),ROUND(X376,3)))),N("X40"))</f>
        <v/>
      </c>
      <c r="AA376" s="143" t="str">
        <f>IF(1=1,IF(X376="","",IF(AND(ISNUMBER(X376),X376&lt;1,Y376="kg"),"g",IF(AND(ISNUMBER(X376),X376&lt;1,Y376="L"),"cl",Y376))),N("Y40"))</f>
        <v/>
      </c>
      <c r="AB376" s="123" t="str">
        <f>IF(1=1,IF(E376="","",IF(F376="","A CONTROLER",IF(NOT(ISNUMBER(F376)),"TEXTE",IF(OR(W376="",W376&lt;=0),"COMMANDE COUVERTS INCOMPLETE",IF(G376="","UNITE MANQUANTE",IF(COUNTIF(B384:B428,AE376)=0,"UNITE A CONTROLER","OK")))))),N("Z6"))</f>
        <v/>
      </c>
      <c r="AD376" s="144" t="str">
        <f>IF(1=1,IF(E376="","",AD342),N("AB40"))</f>
        <v/>
      </c>
      <c r="AE376" s="125" t="str">
        <f>IF(1=1,IF(G376="","",UPPER(TRIM(SUBSTITUTE(SUBSTITUTE(G376&amp;"",CHAR(160)," ")," "," ")))),N("AC40"))</f>
        <v/>
      </c>
    </row>
    <row r="377" spans="1:31" x14ac:dyDescent="0.25">
      <c r="A377" s="249"/>
      <c r="B377" s="249"/>
      <c r="C377" s="249"/>
      <c r="D377" s="249"/>
      <c r="E377" s="249"/>
      <c r="F377" s="249"/>
      <c r="G377" s="249"/>
      <c r="H377" s="249"/>
      <c r="I377" s="249"/>
      <c r="J377" s="249"/>
      <c r="K377" s="249"/>
      <c r="L377" s="249"/>
      <c r="M377" s="249"/>
      <c r="N377" s="249"/>
      <c r="O377" s="249"/>
      <c r="P377" s="249"/>
      <c r="Q377" s="250"/>
      <c r="R377" s="249"/>
      <c r="S377" s="249"/>
      <c r="T377" s="249"/>
      <c r="U377" s="249"/>
      <c r="V377" s="249"/>
      <c r="W377" s="249"/>
      <c r="X377" s="249"/>
      <c r="Y377" s="249"/>
      <c r="Z377" s="249"/>
      <c r="AA377" s="250"/>
      <c r="AB377" s="249"/>
      <c r="AC377" s="249"/>
      <c r="AD377" s="249"/>
      <c r="AE377" s="249"/>
    </row>
    <row r="382" spans="1:31" ht="18.75" x14ac:dyDescent="0.25">
      <c r="B382" s="276" t="s">
        <v>5641</v>
      </c>
      <c r="C382" s="276"/>
      <c r="D382" s="276"/>
      <c r="E382" s="276"/>
    </row>
    <row r="383" spans="1:31" x14ac:dyDescent="0.25">
      <c r="B383" s="245" t="s">
        <v>16</v>
      </c>
      <c r="C383" s="245" t="s">
        <v>17</v>
      </c>
      <c r="D383" s="245" t="s">
        <v>18</v>
      </c>
      <c r="E383" s="245" t="s">
        <v>19</v>
      </c>
    </row>
    <row r="384" spans="1:31" x14ac:dyDescent="0.25">
      <c r="B384" s="8" t="s">
        <v>22</v>
      </c>
      <c r="C384" s="247" t="s">
        <v>23</v>
      </c>
      <c r="D384" s="247">
        <v>1</v>
      </c>
      <c r="E384" s="7" t="s">
        <v>24</v>
      </c>
    </row>
    <row r="385" spans="2:5" x14ac:dyDescent="0.25">
      <c r="B385" s="2" t="s">
        <v>25</v>
      </c>
      <c r="C385" s="247" t="s">
        <v>23</v>
      </c>
      <c r="D385" s="247">
        <v>1E-3</v>
      </c>
      <c r="E385" s="7" t="s">
        <v>24</v>
      </c>
    </row>
    <row r="386" spans="2:5" x14ac:dyDescent="0.25">
      <c r="B386" s="9" t="s">
        <v>26</v>
      </c>
      <c r="C386" s="247" t="s">
        <v>27</v>
      </c>
      <c r="D386" s="247">
        <v>1</v>
      </c>
      <c r="E386" s="7" t="s">
        <v>26</v>
      </c>
    </row>
    <row r="387" spans="2:5" x14ac:dyDescent="0.25">
      <c r="B387" s="1" t="s">
        <v>28</v>
      </c>
      <c r="C387" s="247" t="s">
        <v>27</v>
      </c>
      <c r="D387" s="247">
        <v>0.1</v>
      </c>
      <c r="E387" s="7" t="s">
        <v>26</v>
      </c>
    </row>
    <row r="388" spans="2:5" x14ac:dyDescent="0.25">
      <c r="B388" s="1" t="s">
        <v>29</v>
      </c>
      <c r="C388" s="247" t="s">
        <v>27</v>
      </c>
      <c r="D388" s="247">
        <v>0.01</v>
      </c>
      <c r="E388" s="7" t="s">
        <v>26</v>
      </c>
    </row>
    <row r="389" spans="2:5" x14ac:dyDescent="0.25">
      <c r="B389" s="1" t="s">
        <v>30</v>
      </c>
      <c r="C389" s="247" t="s">
        <v>27</v>
      </c>
      <c r="D389" s="247">
        <v>1E-3</v>
      </c>
      <c r="E389" s="7" t="s">
        <v>26</v>
      </c>
    </row>
    <row r="390" spans="2:5" x14ac:dyDescent="0.25">
      <c r="B390" s="4" t="s">
        <v>31</v>
      </c>
      <c r="C390" s="247" t="s">
        <v>23</v>
      </c>
      <c r="D390" s="247">
        <v>0.25</v>
      </c>
      <c r="E390" s="6" t="s">
        <v>24</v>
      </c>
    </row>
    <row r="391" spans="2:5" x14ac:dyDescent="0.25">
      <c r="B391" s="4" t="s">
        <v>32</v>
      </c>
      <c r="C391" s="247" t="s">
        <v>23</v>
      </c>
      <c r="D391" s="247">
        <v>0.33333333329999998</v>
      </c>
      <c r="E391" s="6" t="s">
        <v>24</v>
      </c>
    </row>
    <row r="392" spans="2:5" x14ac:dyDescent="0.25">
      <c r="B392" s="4" t="s">
        <v>33</v>
      </c>
      <c r="C392" s="247" t="s">
        <v>23</v>
      </c>
      <c r="D392" s="247">
        <v>0.5</v>
      </c>
      <c r="E392" s="6" t="s">
        <v>24</v>
      </c>
    </row>
    <row r="393" spans="2:5" x14ac:dyDescent="0.25">
      <c r="B393" s="5" t="s">
        <v>34</v>
      </c>
      <c r="C393" s="247" t="s">
        <v>27</v>
      </c>
      <c r="D393" s="247">
        <v>0.5</v>
      </c>
      <c r="E393" s="6" t="s">
        <v>26</v>
      </c>
    </row>
    <row r="394" spans="2:5" x14ac:dyDescent="0.25">
      <c r="B394" s="5" t="s">
        <v>35</v>
      </c>
      <c r="C394" s="247" t="s">
        <v>27</v>
      </c>
      <c r="D394" s="247">
        <v>0.25</v>
      </c>
      <c r="E394" s="6" t="s">
        <v>26</v>
      </c>
    </row>
    <row r="395" spans="2:5" x14ac:dyDescent="0.25">
      <c r="B395" s="5" t="s">
        <v>225</v>
      </c>
      <c r="C395" s="247" t="s">
        <v>27</v>
      </c>
      <c r="D395" s="247">
        <v>0.75</v>
      </c>
      <c r="E395" s="6" t="s">
        <v>26</v>
      </c>
    </row>
    <row r="396" spans="2:5" x14ac:dyDescent="0.25">
      <c r="B396" s="5" t="s">
        <v>36</v>
      </c>
      <c r="C396" s="247" t="s">
        <v>27</v>
      </c>
      <c r="D396" s="247">
        <v>0.33333333329999998</v>
      </c>
      <c r="E396" s="6" t="s">
        <v>26</v>
      </c>
    </row>
    <row r="397" spans="2:5" x14ac:dyDescent="0.25">
      <c r="B397" s="5" t="s">
        <v>37</v>
      </c>
      <c r="C397" s="247" t="s">
        <v>27</v>
      </c>
      <c r="D397" s="247">
        <v>0.2</v>
      </c>
      <c r="E397" s="6" t="s">
        <v>26</v>
      </c>
    </row>
    <row r="398" spans="2:5" x14ac:dyDescent="0.25">
      <c r="B398" s="4" t="s">
        <v>38</v>
      </c>
      <c r="C398" s="247" t="s">
        <v>23</v>
      </c>
      <c r="D398" s="247">
        <v>2.835E-2</v>
      </c>
      <c r="E398" s="6" t="s">
        <v>24</v>
      </c>
    </row>
    <row r="399" spans="2:5" x14ac:dyDescent="0.25">
      <c r="B399" s="4" t="s">
        <v>39</v>
      </c>
      <c r="C399" s="247" t="s">
        <v>23</v>
      </c>
      <c r="D399" s="247">
        <v>0.13</v>
      </c>
      <c r="E399" s="6" t="s">
        <v>24</v>
      </c>
    </row>
    <row r="400" spans="2:5" x14ac:dyDescent="0.25">
      <c r="B400" s="4" t="s">
        <v>40</v>
      </c>
      <c r="C400" s="247" t="s">
        <v>23</v>
      </c>
      <c r="D400" s="247">
        <v>0.2</v>
      </c>
      <c r="E400" s="6" t="s">
        <v>24</v>
      </c>
    </row>
    <row r="401" spans="2:5" x14ac:dyDescent="0.25">
      <c r="B401" s="4" t="s">
        <v>41</v>
      </c>
      <c r="C401" s="247" t="s">
        <v>23</v>
      </c>
      <c r="D401" s="247">
        <v>0.23</v>
      </c>
      <c r="E401" s="6" t="s">
        <v>24</v>
      </c>
    </row>
    <row r="402" spans="2:5" x14ac:dyDescent="0.25">
      <c r="B402" s="5" t="s">
        <v>42</v>
      </c>
      <c r="C402" s="247" t="s">
        <v>27</v>
      </c>
      <c r="D402" s="247">
        <v>0.22500000000000001</v>
      </c>
      <c r="E402" s="6" t="s">
        <v>26</v>
      </c>
    </row>
    <row r="403" spans="2:5" x14ac:dyDescent="0.25">
      <c r="B403" s="5" t="s">
        <v>43</v>
      </c>
      <c r="C403" s="247" t="s">
        <v>27</v>
      </c>
      <c r="D403" s="247">
        <v>0.35</v>
      </c>
      <c r="E403" s="6" t="s">
        <v>26</v>
      </c>
    </row>
    <row r="404" spans="2:5" x14ac:dyDescent="0.25">
      <c r="B404" s="5" t="s">
        <v>44</v>
      </c>
      <c r="C404" s="247" t="s">
        <v>27</v>
      </c>
      <c r="D404" s="247">
        <v>5.0000000000000001E-3</v>
      </c>
      <c r="E404" s="6" t="s">
        <v>26</v>
      </c>
    </row>
    <row r="405" spans="2:5" x14ac:dyDescent="0.25">
      <c r="B405" s="5" t="s">
        <v>45</v>
      </c>
      <c r="C405" s="247" t="s">
        <v>27</v>
      </c>
      <c r="D405" s="247">
        <v>5.0000000000000001E-3</v>
      </c>
      <c r="E405" s="6" t="s">
        <v>26</v>
      </c>
    </row>
    <row r="406" spans="2:5" x14ac:dyDescent="0.25">
      <c r="B406" s="5" t="s">
        <v>46</v>
      </c>
      <c r="C406" s="247" t="s">
        <v>27</v>
      </c>
      <c r="D406" s="247">
        <v>1.4999999999999999E-2</v>
      </c>
      <c r="E406" s="6" t="s">
        <v>26</v>
      </c>
    </row>
    <row r="407" spans="2:5" x14ac:dyDescent="0.25">
      <c r="B407" s="5" t="s">
        <v>47</v>
      </c>
      <c r="C407" s="247" t="s">
        <v>27</v>
      </c>
      <c r="D407" s="247">
        <v>0.1</v>
      </c>
      <c r="E407" s="6" t="s">
        <v>26</v>
      </c>
    </row>
    <row r="408" spans="2:5" x14ac:dyDescent="0.25">
      <c r="B408" s="5" t="s">
        <v>48</v>
      </c>
      <c r="C408" s="247" t="s">
        <v>27</v>
      </c>
      <c r="D408" s="247">
        <v>0.22500000000000001</v>
      </c>
      <c r="E408" s="6" t="s">
        <v>26</v>
      </c>
    </row>
    <row r="409" spans="2:5" x14ac:dyDescent="0.25">
      <c r="B409" s="5" t="s">
        <v>49</v>
      </c>
      <c r="C409" s="247" t="s">
        <v>27</v>
      </c>
      <c r="D409" s="247">
        <v>4.0000000000000001E-3</v>
      </c>
      <c r="E409" s="6" t="s">
        <v>26</v>
      </c>
    </row>
    <row r="410" spans="2:5" x14ac:dyDescent="0.25">
      <c r="B410" s="5" t="s">
        <v>50</v>
      </c>
      <c r="C410" s="247" t="s">
        <v>27</v>
      </c>
      <c r="D410" s="247">
        <v>1E-3</v>
      </c>
      <c r="E410" s="6" t="s">
        <v>26</v>
      </c>
    </row>
    <row r="411" spans="2:5" x14ac:dyDescent="0.25">
      <c r="B411" s="244" t="s">
        <v>51</v>
      </c>
      <c r="C411" s="247" t="s">
        <v>52</v>
      </c>
      <c r="D411" s="247">
        <v>1</v>
      </c>
      <c r="E411" s="248" t="s">
        <v>53</v>
      </c>
    </row>
    <row r="412" spans="2:5" x14ac:dyDescent="0.25">
      <c r="B412" s="244" t="s">
        <v>54</v>
      </c>
      <c r="C412" s="247" t="s">
        <v>52</v>
      </c>
      <c r="D412" s="247">
        <v>1</v>
      </c>
      <c r="E412" s="248" t="s">
        <v>55</v>
      </c>
    </row>
    <row r="413" spans="2:5" x14ac:dyDescent="0.25">
      <c r="B413" s="244" t="s">
        <v>56</v>
      </c>
      <c r="C413" s="247" t="s">
        <v>52</v>
      </c>
      <c r="D413" s="247">
        <v>1</v>
      </c>
      <c r="E413" s="248" t="s">
        <v>57</v>
      </c>
    </row>
    <row r="414" spans="2:5" x14ac:dyDescent="0.25">
      <c r="B414" s="244" t="s">
        <v>58</v>
      </c>
      <c r="C414" s="247" t="s">
        <v>52</v>
      </c>
      <c r="D414" s="247">
        <v>1</v>
      </c>
      <c r="E414" s="248" t="s">
        <v>59</v>
      </c>
    </row>
    <row r="415" spans="2:5" x14ac:dyDescent="0.25">
      <c r="B415" s="244" t="s">
        <v>60</v>
      </c>
      <c r="C415" s="247" t="s">
        <v>52</v>
      </c>
      <c r="D415" s="247">
        <v>1</v>
      </c>
      <c r="E415" s="248" t="s">
        <v>61</v>
      </c>
    </row>
    <row r="416" spans="2:5" x14ac:dyDescent="0.25">
      <c r="B416" s="244" t="s">
        <v>62</v>
      </c>
      <c r="C416" s="247" t="s">
        <v>52</v>
      </c>
      <c r="D416" s="247">
        <v>1</v>
      </c>
      <c r="E416" s="248" t="s">
        <v>63</v>
      </c>
    </row>
    <row r="417" spans="2:5" x14ac:dyDescent="0.25">
      <c r="B417" s="244" t="s">
        <v>64</v>
      </c>
      <c r="C417" s="247" t="s">
        <v>52</v>
      </c>
      <c r="D417" s="247">
        <v>1</v>
      </c>
      <c r="E417" s="248" t="s">
        <v>65</v>
      </c>
    </row>
    <row r="418" spans="2:5" x14ac:dyDescent="0.25">
      <c r="B418" s="244" t="s">
        <v>66</v>
      </c>
      <c r="C418" s="247" t="s">
        <v>52</v>
      </c>
      <c r="D418" s="247">
        <v>1</v>
      </c>
      <c r="E418" s="248" t="s">
        <v>67</v>
      </c>
    </row>
    <row r="419" spans="2:5" x14ac:dyDescent="0.25">
      <c r="B419" s="244" t="s">
        <v>68</v>
      </c>
      <c r="C419" s="247" t="s">
        <v>52</v>
      </c>
      <c r="D419" s="247">
        <v>1</v>
      </c>
      <c r="E419" s="248" t="s">
        <v>69</v>
      </c>
    </row>
    <row r="420" spans="2:5" x14ac:dyDescent="0.25">
      <c r="B420" s="244" t="s">
        <v>70</v>
      </c>
      <c r="C420" s="247" t="s">
        <v>52</v>
      </c>
      <c r="D420" s="247">
        <v>1</v>
      </c>
      <c r="E420" s="248" t="s">
        <v>71</v>
      </c>
    </row>
    <row r="421" spans="2:5" x14ac:dyDescent="0.25">
      <c r="B421" s="244" t="s">
        <v>72</v>
      </c>
      <c r="C421" s="247" t="s">
        <v>52</v>
      </c>
      <c r="D421" s="247">
        <v>1</v>
      </c>
      <c r="E421" s="248" t="s">
        <v>73</v>
      </c>
    </row>
    <row r="422" spans="2:5" x14ac:dyDescent="0.25">
      <c r="B422" s="244" t="s">
        <v>74</v>
      </c>
      <c r="C422" s="247" t="s">
        <v>52</v>
      </c>
      <c r="D422" s="247">
        <v>1</v>
      </c>
      <c r="E422" s="248" t="s">
        <v>75</v>
      </c>
    </row>
    <row r="423" spans="2:5" x14ac:dyDescent="0.25">
      <c r="B423" s="244" t="s">
        <v>76</v>
      </c>
      <c r="C423" s="247" t="s">
        <v>52</v>
      </c>
      <c r="D423" s="247">
        <v>1</v>
      </c>
      <c r="E423" s="248" t="s">
        <v>77</v>
      </c>
    </row>
    <row r="424" spans="2:5" x14ac:dyDescent="0.25">
      <c r="B424" s="244" t="s">
        <v>78</v>
      </c>
      <c r="C424" s="247" t="s">
        <v>52</v>
      </c>
      <c r="D424" s="247">
        <v>1</v>
      </c>
      <c r="E424" s="248" t="s">
        <v>79</v>
      </c>
    </row>
    <row r="425" spans="2:5" x14ac:dyDescent="0.25">
      <c r="B425" s="244" t="s">
        <v>80</v>
      </c>
      <c r="C425" s="247" t="s">
        <v>52</v>
      </c>
      <c r="D425" s="247">
        <v>1</v>
      </c>
      <c r="E425" s="248" t="s">
        <v>81</v>
      </c>
    </row>
    <row r="426" spans="2:5" x14ac:dyDescent="0.25">
      <c r="B426" s="244" t="s">
        <v>66</v>
      </c>
      <c r="C426" s="247" t="s">
        <v>52</v>
      </c>
      <c r="D426" s="247">
        <v>1</v>
      </c>
      <c r="E426" s="248" t="s">
        <v>67</v>
      </c>
    </row>
    <row r="427" spans="2:5" x14ac:dyDescent="0.25">
      <c r="B427" s="244" t="s">
        <v>64</v>
      </c>
      <c r="C427" s="247" t="s">
        <v>52</v>
      </c>
      <c r="D427" s="247">
        <v>1</v>
      </c>
      <c r="E427" s="248" t="s">
        <v>65</v>
      </c>
    </row>
    <row r="428" spans="2:5" x14ac:dyDescent="0.25">
      <c r="B428" s="244"/>
      <c r="C428" s="247"/>
      <c r="D428" s="247"/>
      <c r="E428" s="248"/>
    </row>
  </sheetData>
  <mergeCells count="1">
    <mergeCell ref="B382:E38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6F6B8-2EEE-4E67-A877-D368144D986E}">
  <dimension ref="A1:AQ428"/>
  <sheetViews>
    <sheetView zoomScale="112" zoomScaleNormal="112" workbookViewId="0">
      <selection activeCell="E4" sqref="E4"/>
    </sheetView>
  </sheetViews>
  <sheetFormatPr baseColWidth="10" defaultColWidth="9" defaultRowHeight="15" x14ac:dyDescent="0.25"/>
  <cols>
    <col min="1" max="1" width="12" style="235" customWidth="1"/>
    <col min="2" max="2" width="28" style="235" customWidth="1"/>
    <col min="3" max="3" width="20.75" style="235" customWidth="1"/>
    <col min="4" max="4" width="8" style="235" customWidth="1"/>
    <col min="5" max="5" width="30" style="235" customWidth="1"/>
    <col min="6" max="6" width="12" style="235" customWidth="1"/>
    <col min="7" max="7" width="14" style="235" customWidth="1"/>
    <col min="8" max="8" width="2" style="235" customWidth="1"/>
    <col min="9" max="9" width="28" style="235" customWidth="1"/>
    <col min="10" max="10" width="9.25" style="235" customWidth="1"/>
    <col min="11" max="11" width="12.75" style="235" customWidth="1"/>
    <col min="12" max="12" width="11" style="235" customWidth="1"/>
    <col min="13" max="13" width="10.125" style="235" customWidth="1"/>
    <col min="14" max="14" width="9.875" style="235" customWidth="1"/>
    <col min="15" max="15" width="11" style="235" customWidth="1"/>
    <col min="16" max="16" width="13" style="235" customWidth="1"/>
    <col min="17" max="17" width="12" style="246" customWidth="1"/>
    <col min="18" max="18" width="22" style="235" customWidth="1"/>
    <col min="19" max="19" width="2" style="235" customWidth="1"/>
    <col min="20" max="20" width="33.5" style="235" customWidth="1"/>
    <col min="21" max="21" width="12" style="235" customWidth="1"/>
    <col min="22" max="22" width="13" style="235" customWidth="1"/>
    <col min="23" max="23" width="11" style="235" customWidth="1"/>
    <col min="24" max="25" width="6" style="235" customWidth="1"/>
    <col min="26" max="26" width="10.5" style="235" customWidth="1"/>
    <col min="27" max="27" width="10" style="246" customWidth="1"/>
    <col min="28" max="28" width="22" style="235" customWidth="1"/>
    <col min="29" max="29" width="3.5" style="235" customWidth="1"/>
    <col min="30" max="30" width="12" style="235" customWidth="1"/>
    <col min="31" max="31" width="16" style="235" customWidth="1"/>
    <col min="32" max="32" width="7.5" style="235" customWidth="1"/>
    <col min="33" max="33" width="20" style="235" customWidth="1"/>
    <col min="34" max="34" width="12" style="235" customWidth="1"/>
    <col min="35" max="35" width="10" style="235" customWidth="1"/>
    <col min="36" max="36" width="14" style="235" customWidth="1"/>
    <col min="37" max="16384" width="9" style="235"/>
  </cols>
  <sheetData>
    <row r="1" spans="1:43" ht="15.75" thickTop="1" x14ac:dyDescent="0.25">
      <c r="A1" s="234" t="str">
        <f t="shared" ref="A1:AE1" si="0">SUBSTITUTE(ADDRESS(1,COLUMN(),4),"1","")</f>
        <v>A</v>
      </c>
      <c r="B1" s="234" t="str">
        <f t="shared" si="0"/>
        <v>B</v>
      </c>
      <c r="C1" s="234" t="str">
        <f t="shared" si="0"/>
        <v>C</v>
      </c>
      <c r="D1" s="234" t="str">
        <f t="shared" si="0"/>
        <v>D</v>
      </c>
      <c r="E1" s="234" t="str">
        <f t="shared" si="0"/>
        <v>E</v>
      </c>
      <c r="F1" s="234" t="str">
        <f t="shared" si="0"/>
        <v>F</v>
      </c>
      <c r="G1" s="234" t="str">
        <f t="shared" si="0"/>
        <v>G</v>
      </c>
      <c r="H1" s="234" t="str">
        <f t="shared" si="0"/>
        <v>H</v>
      </c>
      <c r="I1" s="234" t="str">
        <f t="shared" si="0"/>
        <v>I</v>
      </c>
      <c r="J1" s="234" t="str">
        <f t="shared" si="0"/>
        <v>J</v>
      </c>
      <c r="K1" s="234" t="str">
        <f t="shared" si="0"/>
        <v>K</v>
      </c>
      <c r="L1" s="234" t="str">
        <f t="shared" si="0"/>
        <v>L</v>
      </c>
      <c r="M1" s="234" t="str">
        <f t="shared" si="0"/>
        <v>M</v>
      </c>
      <c r="N1" s="234" t="str">
        <f t="shared" si="0"/>
        <v>N</v>
      </c>
      <c r="O1" s="234" t="str">
        <f t="shared" si="0"/>
        <v>O</v>
      </c>
      <c r="P1" s="234" t="str">
        <f t="shared" si="0"/>
        <v>P</v>
      </c>
      <c r="Q1" s="234" t="str">
        <f t="shared" si="0"/>
        <v>Q</v>
      </c>
      <c r="R1" s="234" t="str">
        <f t="shared" si="0"/>
        <v>R</v>
      </c>
      <c r="S1" s="234" t="str">
        <f t="shared" si="0"/>
        <v>S</v>
      </c>
      <c r="T1" s="234" t="str">
        <f t="shared" si="0"/>
        <v>T</v>
      </c>
      <c r="U1" s="234" t="str">
        <f t="shared" si="0"/>
        <v>U</v>
      </c>
      <c r="V1" s="234" t="str">
        <f t="shared" si="0"/>
        <v>V</v>
      </c>
      <c r="W1" s="234" t="str">
        <f t="shared" si="0"/>
        <v>W</v>
      </c>
      <c r="X1" s="234" t="str">
        <f t="shared" si="0"/>
        <v>X</v>
      </c>
      <c r="Y1" s="234" t="str">
        <f t="shared" si="0"/>
        <v>Y</v>
      </c>
      <c r="Z1" s="234" t="str">
        <f t="shared" si="0"/>
        <v>Z</v>
      </c>
      <c r="AA1" s="234" t="str">
        <f t="shared" si="0"/>
        <v>AA</v>
      </c>
      <c r="AB1" s="234" t="str">
        <f t="shared" si="0"/>
        <v>AB</v>
      </c>
      <c r="AC1" s="234" t="str">
        <f t="shared" si="0"/>
        <v>AC</v>
      </c>
      <c r="AD1" s="234" t="str">
        <f t="shared" si="0"/>
        <v>AD</v>
      </c>
      <c r="AE1" s="234" t="str">
        <f t="shared" si="0"/>
        <v>AE</v>
      </c>
    </row>
    <row r="2" spans="1:43" ht="15.75" x14ac:dyDescent="0.25">
      <c r="A2" s="236">
        <f t="shared" ref="A2:AE2" ca="1" si="1">INDEX(CELL("largeur",A2),1,1)</f>
        <v>11</v>
      </c>
      <c r="B2" s="236">
        <f t="shared" ca="1" si="1"/>
        <v>27</v>
      </c>
      <c r="C2" s="236">
        <f t="shared" ca="1" si="1"/>
        <v>20</v>
      </c>
      <c r="D2" s="236">
        <f t="shared" ca="1" si="1"/>
        <v>7</v>
      </c>
      <c r="E2" s="236">
        <f t="shared" ca="1" si="1"/>
        <v>29</v>
      </c>
      <c r="F2" s="236">
        <f t="shared" ca="1" si="1"/>
        <v>11</v>
      </c>
      <c r="G2" s="236">
        <f t="shared" ca="1" si="1"/>
        <v>13</v>
      </c>
      <c r="H2" s="236">
        <f t="shared" ca="1" si="1"/>
        <v>1</v>
      </c>
      <c r="I2" s="236">
        <f t="shared" ca="1" si="1"/>
        <v>27</v>
      </c>
      <c r="J2" s="236">
        <f t="shared" ca="1" si="1"/>
        <v>9</v>
      </c>
      <c r="K2" s="236">
        <f t="shared" ca="1" si="1"/>
        <v>12</v>
      </c>
      <c r="L2" s="236">
        <f t="shared" ca="1" si="1"/>
        <v>10</v>
      </c>
      <c r="M2" s="236">
        <f t="shared" ca="1" si="1"/>
        <v>10</v>
      </c>
      <c r="N2" s="236">
        <f t="shared" ca="1" si="1"/>
        <v>9</v>
      </c>
      <c r="O2" s="236">
        <f t="shared" ca="1" si="1"/>
        <v>10</v>
      </c>
      <c r="P2" s="236">
        <f t="shared" ca="1" si="1"/>
        <v>12</v>
      </c>
      <c r="Q2" s="236">
        <f t="shared" ca="1" si="1"/>
        <v>11</v>
      </c>
      <c r="R2" s="236">
        <f t="shared" ca="1" si="1"/>
        <v>21</v>
      </c>
      <c r="S2" s="236">
        <f t="shared" ca="1" si="1"/>
        <v>1</v>
      </c>
      <c r="T2" s="236">
        <f t="shared" ca="1" si="1"/>
        <v>33</v>
      </c>
      <c r="U2" s="236">
        <f t="shared" ca="1" si="1"/>
        <v>11</v>
      </c>
      <c r="V2" s="236">
        <f t="shared" ca="1" si="1"/>
        <v>12</v>
      </c>
      <c r="W2" s="236">
        <f t="shared" ca="1" si="1"/>
        <v>10</v>
      </c>
      <c r="X2" s="236">
        <f t="shared" ca="1" si="1"/>
        <v>5</v>
      </c>
      <c r="Y2" s="236">
        <f t="shared" ca="1" si="1"/>
        <v>5</v>
      </c>
      <c r="Z2" s="236">
        <f t="shared" ca="1" si="1"/>
        <v>10</v>
      </c>
      <c r="AA2" s="236">
        <f t="shared" ca="1" si="1"/>
        <v>9</v>
      </c>
      <c r="AB2" s="236">
        <f t="shared" ca="1" si="1"/>
        <v>21</v>
      </c>
      <c r="AC2" s="236">
        <f t="shared" ca="1" si="1"/>
        <v>3</v>
      </c>
      <c r="AD2" s="236">
        <f t="shared" ca="1" si="1"/>
        <v>11</v>
      </c>
      <c r="AE2" s="236">
        <f t="shared" ca="1" si="1"/>
        <v>15</v>
      </c>
      <c r="AG2" s="32" t="s">
        <v>245</v>
      </c>
    </row>
    <row r="3" spans="1:43" ht="27.95" customHeight="1" x14ac:dyDescent="0.25">
      <c r="A3" s="64" t="s">
        <v>118</v>
      </c>
      <c r="B3" s="64"/>
      <c r="C3" s="64"/>
      <c r="D3" s="64"/>
      <c r="E3" s="64"/>
      <c r="F3" s="64"/>
      <c r="G3" s="65"/>
      <c r="H3" s="65"/>
      <c r="I3" s="65" t="s">
        <v>238</v>
      </c>
      <c r="J3" s="65"/>
      <c r="K3" s="65"/>
      <c r="L3" s="65"/>
      <c r="M3" s="65"/>
      <c r="N3" s="65"/>
      <c r="O3" s="65"/>
      <c r="P3" s="65"/>
      <c r="Q3" s="65"/>
      <c r="R3" s="65"/>
      <c r="S3" s="65"/>
      <c r="T3" s="65"/>
      <c r="U3" s="65"/>
      <c r="V3" s="65"/>
      <c r="W3" s="65"/>
      <c r="X3" s="65"/>
      <c r="Y3" s="65"/>
      <c r="Z3" s="65"/>
      <c r="AA3" s="65"/>
      <c r="AB3" s="65"/>
      <c r="AC3" s="65"/>
      <c r="AD3" s="65"/>
      <c r="AE3" s="65"/>
      <c r="AG3" s="14" t="s">
        <v>168</v>
      </c>
    </row>
    <row r="4" spans="1:43" ht="27.95" customHeight="1" x14ac:dyDescent="0.25">
      <c r="A4" s="66"/>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7" t="s">
        <v>161</v>
      </c>
      <c r="AG4" s="237" t="s">
        <v>166</v>
      </c>
    </row>
    <row r="5" spans="1:43" ht="30" customHeight="1" x14ac:dyDescent="0.25">
      <c r="A5" s="68"/>
      <c r="B5" s="68" t="s">
        <v>652</v>
      </c>
      <c r="C5" s="68"/>
      <c r="D5" s="68"/>
      <c r="E5" s="68"/>
      <c r="F5" s="68"/>
      <c r="G5" s="69"/>
      <c r="H5" s="68"/>
      <c r="I5" s="70"/>
      <c r="J5" s="70" t="s">
        <v>160</v>
      </c>
      <c r="K5" s="70"/>
      <c r="L5" s="70"/>
      <c r="M5" s="70"/>
      <c r="N5" s="70"/>
      <c r="O5" s="71"/>
      <c r="P5" s="71"/>
      <c r="Q5" s="71"/>
      <c r="R5" s="71"/>
      <c r="S5" s="71"/>
      <c r="T5" s="71"/>
      <c r="U5" s="71"/>
      <c r="V5" s="71"/>
      <c r="W5" s="71"/>
      <c r="X5" s="71"/>
      <c r="Y5" s="71"/>
      <c r="Z5" s="71"/>
      <c r="AA5" s="72"/>
      <c r="AB5" s="71"/>
      <c r="AC5" s="71"/>
      <c r="AD5" s="71"/>
      <c r="AE5" s="238" t="str" cm="1">
        <f t="array" aca="1" ref="AE5" ca="1">IF(COUNTIF(A2:AE2,"&lt;0.5")=0,"Aucune colonne masquée ",COUNTIF(A2:AE2,"&lt;0.5") &amp; " " &amp; IF(COUNTIF(A2:AE2,"&lt;0.5")&gt;1,"colonnes masquées","colonne masquée") &amp; " " &amp; _xlfn.TEXTJOIN(" ", TRUE, IF(A2:AE2&lt;0.5,A1:AE1,"")))&amp;" "</f>
        <v xml:space="preserve">Aucune colonne masquée  </v>
      </c>
      <c r="AG5" s="237" t="s">
        <v>167</v>
      </c>
      <c r="AH5" s="239"/>
      <c r="AI5" s="239"/>
      <c r="AJ5" s="239"/>
    </row>
    <row r="6" spans="1:43" ht="26.25" customHeight="1" x14ac:dyDescent="0.25">
      <c r="A6" s="73"/>
      <c r="B6" s="74"/>
      <c r="C6" s="74"/>
      <c r="D6" s="74"/>
      <c r="E6" s="74"/>
      <c r="F6" s="74"/>
      <c r="G6" s="69"/>
      <c r="H6" s="75"/>
      <c r="I6" s="76"/>
      <c r="J6" s="77"/>
      <c r="K6" s="77"/>
      <c r="L6" s="77"/>
      <c r="M6" s="78"/>
      <c r="N6" s="78"/>
      <c r="O6" s="77"/>
      <c r="P6" s="79" t="s">
        <v>163</v>
      </c>
      <c r="Q6" s="80"/>
      <c r="R6" s="80"/>
      <c r="S6" s="81"/>
      <c r="T6" s="79"/>
      <c r="U6" s="79" t="s">
        <v>165</v>
      </c>
      <c r="V6" s="79"/>
      <c r="W6" s="82"/>
      <c r="X6" s="83" t="s">
        <v>162</v>
      </c>
      <c r="Y6" s="83"/>
      <c r="Z6" s="79" t="s">
        <v>164</v>
      </c>
      <c r="AA6" s="80"/>
      <c r="AB6" s="80"/>
      <c r="AC6" s="240"/>
      <c r="AD6" s="84"/>
      <c r="AE6" s="84"/>
      <c r="AG6" s="241" t="s">
        <v>244</v>
      </c>
      <c r="AH6" s="242" t="str">
        <f ca="1">CELL("nomfichier")</f>
        <v>D:\Données\1.UPRT\0-UPRT.fait\1-UPRT.FR-SITE-WEB\ff-fiches-fabrications\ff.fiches.fabrication.2023\ffr.restaurant.2023\[C_LA-CUISINE-DE-COLLECTIVITE.xlsx]MODE_EMPLOI</v>
      </c>
    </row>
    <row r="7" spans="1:43" ht="26.25" customHeight="1" x14ac:dyDescent="0.25">
      <c r="A7" s="148"/>
      <c r="B7" s="149" t="s">
        <v>227</v>
      </c>
      <c r="C7" s="150"/>
      <c r="D7" s="150" t="s">
        <v>5643</v>
      </c>
      <c r="E7" s="150"/>
      <c r="F7" s="150"/>
      <c r="G7" s="150"/>
      <c r="H7" s="151"/>
      <c r="I7" s="150"/>
      <c r="J7" s="150"/>
      <c r="K7" s="150"/>
      <c r="L7" s="150"/>
      <c r="M7" s="150"/>
      <c r="N7" s="150"/>
      <c r="O7" s="150"/>
      <c r="P7" s="150" t="str">
        <f>D7</f>
        <v>LES ŒUFS</v>
      </c>
      <c r="Q7" s="150"/>
      <c r="R7" s="150"/>
      <c r="S7" s="151"/>
      <c r="T7" s="152" t="s">
        <v>664</v>
      </c>
      <c r="U7" s="153" cm="1">
        <f t="array" ref="U7">SUMPRODUCT(LEN(E9:E43)-LEN(SUBSTITUTE(E9:E43,"*","")))</f>
        <v>0</v>
      </c>
      <c r="V7" s="150"/>
      <c r="W7" s="150" t="str">
        <f>D7</f>
        <v>LES ŒUFS</v>
      </c>
      <c r="X7" s="150"/>
      <c r="Y7" s="150"/>
      <c r="Z7" s="150"/>
      <c r="AA7" s="150"/>
      <c r="AB7" s="154"/>
      <c r="AC7" s="150"/>
      <c r="AD7" s="150"/>
      <c r="AE7" s="155" t="str">
        <f>B9</f>
        <v>NOM DE LA RECETTE À SAISIR</v>
      </c>
    </row>
    <row r="8" spans="1:43" ht="42" customHeight="1" thickBot="1" x14ac:dyDescent="0.3">
      <c r="A8" s="92" t="s">
        <v>0</v>
      </c>
      <c r="B8" s="92" t="s">
        <v>1</v>
      </c>
      <c r="C8" s="92" t="s">
        <v>142</v>
      </c>
      <c r="D8" s="92" t="s">
        <v>2</v>
      </c>
      <c r="E8" s="92" t="s">
        <v>117</v>
      </c>
      <c r="F8" s="92" t="s">
        <v>3</v>
      </c>
      <c r="G8" s="92" t="s">
        <v>4</v>
      </c>
      <c r="H8" s="81"/>
      <c r="I8" s="93" t="s">
        <v>5</v>
      </c>
      <c r="J8" s="92" t="s">
        <v>114</v>
      </c>
      <c r="K8" s="92" t="s">
        <v>4</v>
      </c>
      <c r="L8" s="92" t="s">
        <v>6</v>
      </c>
      <c r="M8" s="94" t="s">
        <v>7</v>
      </c>
      <c r="N8" s="94"/>
      <c r="O8" s="95" t="s">
        <v>115</v>
      </c>
      <c r="P8" s="96" t="s">
        <v>8</v>
      </c>
      <c r="Q8" s="97" t="s">
        <v>9</v>
      </c>
      <c r="R8" s="92" t="s">
        <v>10</v>
      </c>
      <c r="S8" s="81"/>
      <c r="T8" s="92" t="s">
        <v>117</v>
      </c>
      <c r="U8" s="98" t="s">
        <v>11</v>
      </c>
      <c r="V8" s="95" t="s">
        <v>12</v>
      </c>
      <c r="W8" s="92" t="s">
        <v>13</v>
      </c>
      <c r="X8" s="94" t="s">
        <v>7</v>
      </c>
      <c r="Y8" s="94" t="s">
        <v>116</v>
      </c>
      <c r="Z8" s="99" t="s">
        <v>8</v>
      </c>
      <c r="AA8" s="97" t="s">
        <v>9</v>
      </c>
      <c r="AB8" s="99" t="s">
        <v>10</v>
      </c>
      <c r="AC8" s="240"/>
      <c r="AD8" s="92" t="s">
        <v>14</v>
      </c>
      <c r="AE8" s="92" t="s">
        <v>15</v>
      </c>
      <c r="AG8" s="245" t="s">
        <v>5642</v>
      </c>
    </row>
    <row r="9" spans="1:43" ht="24" customHeight="1" thickBot="1" x14ac:dyDescent="0.3">
      <c r="A9" s="100" t="s">
        <v>5640</v>
      </c>
      <c r="B9" s="101" t="s">
        <v>20</v>
      </c>
      <c r="C9" s="101"/>
      <c r="D9" s="102">
        <v>0</v>
      </c>
      <c r="E9" s="103" t="s">
        <v>21</v>
      </c>
      <c r="F9" s="104">
        <v>10</v>
      </c>
      <c r="G9" s="8" t="s">
        <v>119</v>
      </c>
      <c r="H9" s="105"/>
      <c r="I9" s="106" t="str">
        <f>E9</f>
        <v>ÉLÉMENT PRINCIPAL À SAISIR</v>
      </c>
      <c r="J9" s="107">
        <f>F9</f>
        <v>10</v>
      </c>
      <c r="K9" s="108" t="str">
        <f>G9</f>
        <v>Quoi ?</v>
      </c>
      <c r="L9" s="109">
        <f>IF(1=1,IF(OR(J9="",O9="",NOT(ISNUMBER(J9)),NOT(ISNUMBER(O9)),J9=0),"",O9/J9),N("L6"))</f>
        <v>15</v>
      </c>
      <c r="M9" s="110">
        <f>IF(1=1,IF(OR(L9="",NOT(ISNUMBER(F9))),"",F9*L9*IFERROR(INDEX(D384:D428,MATCH(AE9,B384:B428,0)),1)),N("M13"))</f>
        <v>150</v>
      </c>
      <c r="N9" s="111" t="str">
        <f>IF(1=1,IF(F9="","",IF(G9="","",IFERROR(INDEX(E384:E428,MATCH(AE9,B384:B428,0)),G9&amp;""))),N("N6"))</f>
        <v>Quoi ?</v>
      </c>
      <c r="O9" s="112">
        <v>150</v>
      </c>
      <c r="P9" s="113">
        <f>IF(1=1,IF(M9="","",IF(AND(ISNUMBER(M9),M9&lt;1,N9="kg"),MAX(1,ROUND(M9*1000,0)),IF(AND(ISNUMBER(M9),M9&lt;1,N9="L"),MAX(1,ROUND(M9*100,0)),ROUND(M9,3)))),N("O6"))</f>
        <v>150</v>
      </c>
      <c r="Q9" s="114" t="str">
        <f>IF(1=1,IF(M9="","",IF(AND(ISNUMBER(M9),M9&lt;1,N9="kg"),"g",IF(AND(ISNUMBER(M9),M9&lt;1,N9="L"),"cl",N9))),N("P6"))</f>
        <v>Quoi ?</v>
      </c>
      <c r="R9" s="115" t="str">
        <f>IF(1=1,IF(E9="","",IF(F9="","A CONTROLER",IF(NOT(ISNUMBER(F9)),"TEXTE",IF(OR(L9="",L9&lt;=0),"COMMANDE PRINCIPALE INCOMPLETE",IF(G9="","UNITE MANQUANTE",IF(COUNTIF(B384:B428,AE9)=0,"UNITE A CONTROLER","OK")))))),N("Q9"))</f>
        <v>UNITE A CONTROLER</v>
      </c>
      <c r="S9" s="105"/>
      <c r="T9" s="116" t="str">
        <f>B9</f>
        <v>NOM DE LA RECETTE À SAISIR</v>
      </c>
      <c r="U9" s="117">
        <v>100</v>
      </c>
      <c r="V9" s="112">
        <v>150</v>
      </c>
      <c r="W9" s="118">
        <f>IF(1=1,IF(OR(U9="",V9="",NOT(ISNUMBER(U9)),NOT(ISNUMBER(V9)),U9=0),"",V9/U9),N("U6"))</f>
        <v>1.5</v>
      </c>
      <c r="X9" s="119">
        <f>IF(1=1,IF(OR(W9="",NOT(ISNUMBER(F9))),"",F9*W9*IFERROR(INDEX(D384:D428,MATCH(AE9,B384:B428,0)),1)),N("V7"))</f>
        <v>15</v>
      </c>
      <c r="Y9" s="120" t="str">
        <f>IF(1=1,IF(F9="","",IF(G9="","",IFERROR(INDEX(E384:E428,MATCH(AE9,B384:B428,0)),G9&amp;""))),N("W6"))</f>
        <v>Quoi ?</v>
      </c>
      <c r="Z9" s="121">
        <f>IF(1=1,IF(X9="","",IF(AND(ISNUMBER(X9),X9&lt;1,Y9="kg"),MAX(1,ROUND(X9*1000,0)),IF(AND(ISNUMBER(X9),X9&lt;1,Y9="L"),MAX(1,ROUND(X9*100,0)),ROUND(X9,3)))),N("X6"))</f>
        <v>15</v>
      </c>
      <c r="AA9" s="122" t="str">
        <f>IF(1=1,IF(X9="","",IF(AND(ISNUMBER(X9),X9&lt;1,Y9="kg"),"g",IF(AND(ISNUMBER(X9),X9&lt;1,Y9="L"),"cl",Y9))),N("Y6"))</f>
        <v>Quoi ?</v>
      </c>
      <c r="AB9" s="123" t="str">
        <f>IF(1=1,IF(E9="","",IF(F9="","A CONTROLER",IF(NOT(ISNUMBER(F9)),"TEXTE",IF(OR(W9="",W9&lt;=0),"COMMANDE COUVERTS INCOMPLETE",IF(G9="","UNITE MANQUANTE",IF(COUNTIF(B384:B428,AE9)=0,"UNITE A CONTROLER","OK")))))),N("Z6"))</f>
        <v>UNITE A CONTROLER</v>
      </c>
      <c r="AD9" s="124">
        <v>62</v>
      </c>
      <c r="AE9" s="125" t="str">
        <f>IF(1=1,IF(G9="","",UPPER(TRIM(SUBSTITUTE(SUBSTITUTE(G9&amp;"",CHAR(160)," ")," "," ")))),N("AC6"))</f>
        <v>QUOI ?</v>
      </c>
      <c r="AG9" s="8" t="s">
        <v>22</v>
      </c>
      <c r="AI9" s="100" t="str">
        <f>A9</f>
        <v>N° 00</v>
      </c>
      <c r="AJ9" s="251" t="str">
        <f>B9</f>
        <v>NOM DE LA RECETTE À SAISIR</v>
      </c>
      <c r="AK9" s="252"/>
      <c r="AL9" s="252"/>
      <c r="AM9" s="252"/>
      <c r="AN9" s="252"/>
      <c r="AO9" s="252"/>
      <c r="AP9" s="252"/>
      <c r="AQ9" s="252"/>
    </row>
    <row r="10" spans="1:43" ht="19.5" thickBot="1" x14ac:dyDescent="0.3">
      <c r="A10" s="126" t="str">
        <f>IF(1=1,IF(E10="","",A9),N("A7"))</f>
        <v/>
      </c>
      <c r="B10" s="127" t="str">
        <f>IF(1=1,IF(E10="","",B9),N("B7"))</f>
        <v/>
      </c>
      <c r="C10" s="128"/>
      <c r="D10" s="129" t="str">
        <f>IF(ISBLANK(E10),"",LARGE(D9:D9,1)+1)</f>
        <v/>
      </c>
      <c r="E10" s="130"/>
      <c r="F10" s="131"/>
      <c r="G10" s="170"/>
      <c r="H10" s="105"/>
      <c r="I10" s="132" t="str">
        <f>IF(1=1,IF(E10="","",I9),N("H7"))</f>
        <v/>
      </c>
      <c r="J10" s="133" t="str">
        <f>IF(1=1,IF(E10="","",J9),N("I7"))</f>
        <v/>
      </c>
      <c r="K10" s="134" t="str">
        <f>IF(1=1,IF(E10="","",K9),N("J7"))</f>
        <v/>
      </c>
      <c r="L10" s="135" t="str">
        <f>IF(1=1,IF(OR(J10="",O10="",NOT(ISNUMBER(J10)),NOT(ISNUMBER(O10)),J10=0),"",O10/J10),N("L7"))</f>
        <v/>
      </c>
      <c r="M10" s="136" t="str">
        <f>IF(1=1,IF(OR(L10="",NOT(ISNUMBER(F10))),"",F10*L10*IFERROR(INDEX(D384:D428,MATCH(AE10,B384:B428,0)),1)),N("M13"))</f>
        <v/>
      </c>
      <c r="N10" s="137" t="str">
        <f>IF(1=1,IF(F10="","",IF(G10="","",IFERROR(INDEX(E384:E428,MATCH(AE10,B384:B428,0)),G10&amp;""))),N("N6"))</f>
        <v/>
      </c>
      <c r="O10" s="138" t="str">
        <f>IF(1=1,IF(E10="","",O9),N("K7"))</f>
        <v/>
      </c>
      <c r="P10" s="139" t="str">
        <f>IF(1=1,IF(M10="","",IF(AND(ISNUMBER(M10),M10&lt;1,N10="kg"),MAX(1,ROUND(M10*1000,0)),IF(AND(ISNUMBER(M10),M10&lt;1,N10="L"),MAX(1,ROUND(M10*100,0)),ROUND(M10,3)))),N("O7"))</f>
        <v/>
      </c>
      <c r="Q10" s="140" t="str">
        <f>IF(1=1,IF(M10="","",IF(AND(ISNUMBER(M10),M10&lt;1,N10="kg"),"g",IF(AND(ISNUMBER(M10),M10&lt;1,N10="L"),"cl",N10))),N("P7"))</f>
        <v/>
      </c>
      <c r="R10" s="115" t="str">
        <f>IF(1=1,IF(E10="","",IF(F10="","A CONTROLER",IF(NOT(ISNUMBER(F10)),"TEXTE",IF(OR(L10="",L10&lt;=0),"COMMANDE PRINCIPALE INCOMPLETE",IF(G10="","UNITE MANQUANTE",IF(COUNTIF(B384:B428,AE10)=0,"UNITE A CONTROLER","OK")))))),N("Q9"))</f>
        <v/>
      </c>
      <c r="S10" s="105"/>
      <c r="T10" s="141">
        <f t="shared" ref="T10:T43" si="2">E10</f>
        <v>0</v>
      </c>
      <c r="U10" s="133" t="str">
        <f>IF(1=1,IF(E10="","",U9),N("S7"))</f>
        <v/>
      </c>
      <c r="V10" s="133" t="str">
        <f>IF(1=1,IF(E10="","",V9),N("T7"))</f>
        <v/>
      </c>
      <c r="W10" s="135" t="str">
        <f>IF(1=1,IF(OR(U10="",V10="",NOT(ISNUMBER(U10)),NOT(ISNUMBER(V10)),U10=0),"",V10/U10),N("U7"))</f>
        <v/>
      </c>
      <c r="X10" s="136" t="str">
        <f>IF(1=1,IF(OR(W10="",NOT(ISNUMBER(F10))),"",F10*W10*IFERROR(INDEX(D384:D428,MATCH(AE10,B384:B428,0)),1)),N("V7"))</f>
        <v/>
      </c>
      <c r="Y10" s="137" t="str">
        <f>IF(1=1,IF(F10="","",IF(G10="","",IFERROR(INDEX(E384:E428,MATCH(AE10,B384:B428,0)),G10&amp;""))),N("W6"))</f>
        <v/>
      </c>
      <c r="Z10" s="142" t="str">
        <f>IF(1=1,IF(X10="","",IF(AND(ISNUMBER(X10),X10&lt;1,Y10="kg"),MAX(1,ROUND(X10*1000,0)),IF(AND(ISNUMBER(X10),X10&lt;1,Y10="L"),MAX(1,ROUND(X10*100,0)),ROUND(X10,3)))),N("X7"))</f>
        <v/>
      </c>
      <c r="AA10" s="143" t="str">
        <f>IF(1=1,IF(X10="","",IF(AND(ISNUMBER(X10),X10&lt;1,Y10="kg"),"g",IF(AND(ISNUMBER(X10),X10&lt;1,Y10="L"),"cl",Y10))),N("Y7"))</f>
        <v/>
      </c>
      <c r="AB10" s="123" t="str">
        <f>IF(1=1,IF(E10="","",IF(F10="","A CONTROLER",IF(NOT(ISNUMBER(F10)),"TEXTE",IF(OR(W10="",W10&lt;=0),"COMMANDE COUVERTS INCOMPLETE",IF(G10="","UNITE MANQUANTE",IF(COUNTIF(B384:B428,AE10)=0,"UNITE A CONTROLER","OK")))))),N("Z6"))</f>
        <v/>
      </c>
      <c r="AD10" s="144" t="str">
        <f>IF(1=1,IF(E10="","",AD9),N("AB7"))</f>
        <v/>
      </c>
      <c r="AE10" s="125" t="str">
        <f>IF(1=1,IF(G10="","",UPPER(TRIM(SUBSTITUTE(SUBSTITUTE(G10&amp;"",CHAR(160)," ")," "," ")))),N("AC7"))</f>
        <v/>
      </c>
      <c r="AG10" s="2" t="s">
        <v>25</v>
      </c>
      <c r="AI10" s="158" t="str">
        <f t="shared" ref="AI10:AJ10" si="3">A46</f>
        <v>N° 00</v>
      </c>
      <c r="AJ10" s="251" t="str">
        <f t="shared" si="3"/>
        <v>NOM DE LA RECETTE À SAISIR</v>
      </c>
      <c r="AK10" s="252"/>
      <c r="AL10" s="252"/>
      <c r="AM10" s="252"/>
      <c r="AN10" s="252"/>
      <c r="AO10" s="252"/>
      <c r="AP10" s="252"/>
      <c r="AQ10" s="252"/>
    </row>
    <row r="11" spans="1:43" ht="19.5" thickBot="1" x14ac:dyDescent="0.3">
      <c r="A11" s="126" t="str">
        <f>IF(1=1,IF(E11="","",A9),N("A8"))</f>
        <v/>
      </c>
      <c r="B11" s="127" t="str">
        <f>IF(1=1,IF(E11="","",B9),N("B8"))</f>
        <v/>
      </c>
      <c r="C11" s="128"/>
      <c r="D11" s="129" t="str">
        <f>IF(ISBLANK(E11),"",LARGE(D9:D10,1)+1)</f>
        <v/>
      </c>
      <c r="E11" s="130"/>
      <c r="F11" s="131"/>
      <c r="G11" s="170"/>
      <c r="H11" s="105"/>
      <c r="I11" s="132" t="str">
        <f>IF(1=1,IF(E11="","",I9),N("H8"))</f>
        <v/>
      </c>
      <c r="J11" s="133" t="str">
        <f>IF(1=1,IF(E11="","",J9),N("I8"))</f>
        <v/>
      </c>
      <c r="K11" s="134" t="str">
        <f>IF(1=1,IF(E11="","",K9),N("J8"))</f>
        <v/>
      </c>
      <c r="L11" s="135" t="str">
        <f>IF(1=1,IF(OR(J11="",O11="",NOT(ISNUMBER(J11)),NOT(ISNUMBER(O11)),J11=0),"",O11/J11),N("L8"))</f>
        <v/>
      </c>
      <c r="M11" s="136" t="str">
        <f>IF(1=1,IF(OR(L11="",NOT(ISNUMBER(F11))),"",F11*L11*IFERROR(INDEX(D384:D428,MATCH(AE11,B384:B428,0)),1)),N("M13"))</f>
        <v/>
      </c>
      <c r="N11" s="137" t="str">
        <f>IF(1=1,IF(F11="","",IF(G11="","",IFERROR(INDEX(E384:E428,MATCH(AE11,B384:B428,0)),G11&amp;""))),N("N6"))</f>
        <v/>
      </c>
      <c r="O11" s="138" t="str">
        <f>IF(1=1,IF(E11="","",O9),N("K8"))</f>
        <v/>
      </c>
      <c r="P11" s="139" t="str">
        <f>IF(1=1,IF(M11="","",IF(AND(ISNUMBER(M11),M11&lt;1,N11="kg"),MAX(1,ROUND(M11*1000,0)),IF(AND(ISNUMBER(M11),M11&lt;1,N11="L"),MAX(1,ROUND(M11*100,0)),ROUND(M11,3)))),N("O8"))</f>
        <v/>
      </c>
      <c r="Q11" s="140" t="str">
        <f>IF(1=1,IF(M11="","",IF(AND(ISNUMBER(M11),M11&lt;1,N11="kg"),"g",IF(AND(ISNUMBER(M11),M11&lt;1,N11="L"),"cl",N11))),N("P8"))</f>
        <v/>
      </c>
      <c r="R11" s="115" t="str">
        <f>IF(1=1,IF(E11="","",IF(F11="","A CONTROLER",IF(NOT(ISNUMBER(F11)),"TEXTE",IF(OR(L11="",L11&lt;=0),"COMMANDE PRINCIPALE INCOMPLETE",IF(G11="","UNITE MANQUANTE",IF(COUNTIF(B384:B428,AE11)=0,"UNITE A CONTROLER","OK")))))),N("Q9"))</f>
        <v/>
      </c>
      <c r="S11" s="105"/>
      <c r="T11" s="141">
        <f t="shared" si="2"/>
        <v>0</v>
      </c>
      <c r="U11" s="133" t="str">
        <f>IF(1=1,IF(E11="","",U9),N("S8"))</f>
        <v/>
      </c>
      <c r="V11" s="133" t="str">
        <f>IF(1=1,IF(E11="","",V9),N("T8"))</f>
        <v/>
      </c>
      <c r="W11" s="135" t="str">
        <f>IF(1=1,IF(OR(U11="",V11="",NOT(ISNUMBER(U11)),NOT(ISNUMBER(V11)),U11=0),"",V11/U11),N("U8"))</f>
        <v/>
      </c>
      <c r="X11" s="136" t="str">
        <f>IF(1=1,IF(OR(W11="",NOT(ISNUMBER(F11))),"",F11*W11*IFERROR(INDEX(D384:D428,MATCH(AE11,B384:B428,0)),1)),N("V7"))</f>
        <v/>
      </c>
      <c r="Y11" s="137" t="str">
        <f>IF(1=1,IF(F11="","",IF(G11="","",IFERROR(INDEX(E384:E428,MATCH(AE11,B384:B428,0)),G11&amp;""))),N("W6"))</f>
        <v/>
      </c>
      <c r="Z11" s="142" t="str">
        <f>IF(1=1,IF(X11="","",IF(AND(ISNUMBER(X11),X11&lt;1,Y11="kg"),MAX(1,ROUND(X11*1000,0)),IF(AND(ISNUMBER(X11),X11&lt;1,Y11="L"),MAX(1,ROUND(X11*100,0)),ROUND(X11,3)))),N("X8"))</f>
        <v/>
      </c>
      <c r="AA11" s="143" t="str">
        <f>IF(1=1,IF(X11="","",IF(AND(ISNUMBER(X11),X11&lt;1,Y11="kg"),"g",IF(AND(ISNUMBER(X11),X11&lt;1,Y11="L"),"cl",Y11))),N("Y8"))</f>
        <v/>
      </c>
      <c r="AB11" s="123" t="str">
        <f>IF(1=1,IF(E11="","",IF(F11="","A CONTROLER",IF(NOT(ISNUMBER(F11)),"TEXTE",IF(OR(W11="",W11&lt;=0),"COMMANDE COUVERTS INCOMPLETE",IF(G11="","UNITE MANQUANTE",IF(COUNTIF(B384:B428,AE11)=0,"UNITE A CONTROLER","OK")))))),N("Z6"))</f>
        <v/>
      </c>
      <c r="AD11" s="144" t="str">
        <f>IF(1=1,IF(E11="","",AD9),N("AB8"))</f>
        <v/>
      </c>
      <c r="AE11" s="125" t="str">
        <f>IF(1=1,IF(G11="","",UPPER(TRIM(SUBSTITUTE(SUBSTITUTE(G11&amp;"",CHAR(160)," ")," "," ")))),N("AC8"))</f>
        <v/>
      </c>
      <c r="AG11" s="9" t="s">
        <v>26</v>
      </c>
      <c r="AI11" s="100" t="str">
        <f t="shared" ref="AI11:AJ11" si="4">A83</f>
        <v>N° 00</v>
      </c>
      <c r="AJ11" s="251" t="str">
        <f t="shared" si="4"/>
        <v>NOM DE LA RECETTE À SAISIR</v>
      </c>
      <c r="AK11" s="252"/>
      <c r="AL11" s="252"/>
      <c r="AM11" s="252"/>
      <c r="AN11" s="252"/>
      <c r="AO11" s="252"/>
      <c r="AP11" s="252"/>
      <c r="AQ11" s="252"/>
    </row>
    <row r="12" spans="1:43" ht="19.5" thickBot="1" x14ac:dyDescent="0.3">
      <c r="A12" s="126" t="str">
        <f>IF(1=1,IF(E12="","",A9),N("A9"))</f>
        <v/>
      </c>
      <c r="B12" s="127" t="str">
        <f>IF(1=1,IF(E12="","",B9),N("B9"))</f>
        <v/>
      </c>
      <c r="C12" s="128"/>
      <c r="D12" s="129" t="str">
        <f>IF(ISBLANK(E12),"",LARGE(D9:D11,1)+1)</f>
        <v/>
      </c>
      <c r="E12" s="130"/>
      <c r="F12" s="131"/>
      <c r="G12" s="170"/>
      <c r="H12" s="105"/>
      <c r="I12" s="132" t="str">
        <f>IF(1=1,IF(E12="","",I9),N("H9"))</f>
        <v/>
      </c>
      <c r="J12" s="133" t="str">
        <f>IF(1=1,IF(E12="","",J9),N("I9"))</f>
        <v/>
      </c>
      <c r="K12" s="134" t="str">
        <f>IF(1=1,IF(E12="","",K9),N("J9"))</f>
        <v/>
      </c>
      <c r="L12" s="135" t="str">
        <f>IF(1=1,IF(OR(J12="",O12="",NOT(ISNUMBER(J12)),NOT(ISNUMBER(O12)),J12=0),"",O12/J12),N("L9"))</f>
        <v/>
      </c>
      <c r="M12" s="136" t="str">
        <f>IF(1=1,IF(OR(L12="",NOT(ISNUMBER(F12))),"",F12*L12*IFERROR(INDEX(D384:D428,MATCH(AE12,B384:B428,0)),1)),N("M13"))</f>
        <v/>
      </c>
      <c r="N12" s="137" t="str">
        <f>IF(1=1,IF(F12="","",IF(G12="","",IFERROR(INDEX(E384:E428,MATCH(AE12,B384:B428,0)),G12&amp;""))),N("N6"))</f>
        <v/>
      </c>
      <c r="O12" s="138" t="str">
        <f>IF(1=1,IF(E12="","",O9),N("K9"))</f>
        <v/>
      </c>
      <c r="P12" s="139" t="str">
        <f>IF(1=1,IF(M12="","",IF(AND(ISNUMBER(M12),M12&lt;1,N12="kg"),MAX(1,ROUND(M12*1000,0)),IF(AND(ISNUMBER(M12),M12&lt;1,N12="L"),MAX(1,ROUND(M12*100,0)),ROUND(M12,3)))),N("O9"))</f>
        <v/>
      </c>
      <c r="Q12" s="140" t="str">
        <f>IF(1=1,IF(M12="","",IF(AND(ISNUMBER(M12),M12&lt;1,N12="kg"),"g",IF(AND(ISNUMBER(M12),M12&lt;1,N12="L"),"cl",N12))),N("P9"))</f>
        <v/>
      </c>
      <c r="R12" s="115" t="str">
        <f>IF(1=1,IF(E12="","",IF(F12="","A CONTROLER",IF(NOT(ISNUMBER(F12)),"TEXTE",IF(OR(L12="",L12&lt;=0),"COMMANDE PRINCIPALE INCOMPLETE",IF(G12="","UNITE MANQUANTE",IF(COUNTIF(B384:B428,AE12)=0,"UNITE A CONTROLER","OK")))))),N("Q9"))</f>
        <v/>
      </c>
      <c r="S12" s="105"/>
      <c r="T12" s="141">
        <f t="shared" si="2"/>
        <v>0</v>
      </c>
      <c r="U12" s="133" t="str">
        <f>IF(1=1,IF(E12="","",U9),N("S9"))</f>
        <v/>
      </c>
      <c r="V12" s="133" t="str">
        <f>IF(1=1,IF(E12="","",V9),N("T9"))</f>
        <v/>
      </c>
      <c r="W12" s="135" t="str">
        <f>IF(1=1,IF(OR(U12="",V12="",NOT(ISNUMBER(U12)),NOT(ISNUMBER(V12)),U12=0),"",V12/U12),N("U9"))</f>
        <v/>
      </c>
      <c r="X12" s="136" t="str">
        <f>IF(1=1,IF(OR(W12="",NOT(ISNUMBER(F12))),"",F12*W12*IFERROR(INDEX(D384:D428,MATCH(AE12,B384:B428,0)),1)),N("V7"))</f>
        <v/>
      </c>
      <c r="Y12" s="137" t="str">
        <f>IF(1=1,IF(F12="","",IF(G12="","",IFERROR(INDEX(E384:E428,MATCH(AE12,B384:B428,0)),G12&amp;""))),N("W6"))</f>
        <v/>
      </c>
      <c r="Z12" s="142" t="str">
        <f>IF(1=1,IF(X12="","",IF(AND(ISNUMBER(X12),X12&lt;1,Y12="kg"),MAX(1,ROUND(X12*1000,0)),IF(AND(ISNUMBER(X12),X12&lt;1,Y12="L"),MAX(1,ROUND(X12*100,0)),ROUND(X12,3)))),N("X9"))</f>
        <v/>
      </c>
      <c r="AA12" s="143" t="str">
        <f>IF(1=1,IF(X12="","",IF(AND(ISNUMBER(X12),X12&lt;1,Y12="kg"),"g",IF(AND(ISNUMBER(X12),X12&lt;1,Y12="L"),"cl",Y12))),N("Y9"))</f>
        <v/>
      </c>
      <c r="AB12" s="123" t="str">
        <f>IF(1=1,IF(E12="","",IF(F12="","A CONTROLER",IF(NOT(ISNUMBER(F12)),"TEXTE",IF(OR(W12="",W12&lt;=0),"COMMANDE COUVERTS INCOMPLETE",IF(G12="","UNITE MANQUANTE",IF(COUNTIF(B384:B428,AE12)=0,"UNITE A CONTROLER","OK")))))),N("Z6"))</f>
        <v/>
      </c>
      <c r="AD12" s="144" t="str">
        <f>IF(1=1,IF(E12="","",AD9),N("AB9"))</f>
        <v/>
      </c>
      <c r="AE12" s="125" t="str">
        <f>IF(1=1,IF(G12="","",UPPER(TRIM(SUBSTITUTE(SUBSTITUTE(G12&amp;"",CHAR(160)," ")," "," ")))),N("AC9"))</f>
        <v/>
      </c>
      <c r="AG12" s="1" t="s">
        <v>28</v>
      </c>
      <c r="AI12" s="158" t="str">
        <f t="shared" ref="AI12:AJ12" si="5">A120</f>
        <v>N° 00</v>
      </c>
      <c r="AJ12" s="251" t="str">
        <f t="shared" si="5"/>
        <v>NOM DE LA RECETTE À SAISIR</v>
      </c>
      <c r="AK12" s="252"/>
      <c r="AL12" s="252"/>
      <c r="AM12" s="252"/>
      <c r="AN12" s="252"/>
      <c r="AO12" s="252"/>
      <c r="AP12" s="252"/>
      <c r="AQ12" s="252"/>
    </row>
    <row r="13" spans="1:43" ht="19.5" thickBot="1" x14ac:dyDescent="0.3">
      <c r="A13" s="126" t="str">
        <f>IF(1=1,IF(E13="","",A9),N("A10"))</f>
        <v/>
      </c>
      <c r="B13" s="127" t="str">
        <f>IF(1=1,IF(E13="","",B9),N("B10"))</f>
        <v/>
      </c>
      <c r="C13" s="128"/>
      <c r="D13" s="129" t="str">
        <f>IF(ISBLANK(E13),"",LARGE(D9:D12,1)+1)</f>
        <v/>
      </c>
      <c r="E13" s="130"/>
      <c r="F13" s="131"/>
      <c r="G13" s="170"/>
      <c r="H13" s="105"/>
      <c r="I13" s="132" t="str">
        <f>IF(1=1,IF(E13="","",I9),N("H10"))</f>
        <v/>
      </c>
      <c r="J13" s="133" t="str">
        <f>IF(1=1,IF(E13="","",J9),N("I10"))</f>
        <v/>
      </c>
      <c r="K13" s="134" t="str">
        <f>IF(1=1,IF(E13="","",K9),N("J10"))</f>
        <v/>
      </c>
      <c r="L13" s="135" t="str">
        <f>IF(1=1,IF(OR(J13="",O13="",NOT(ISNUMBER(J13)),NOT(ISNUMBER(O13)),J13=0),"",O13/J13),N("L10"))</f>
        <v/>
      </c>
      <c r="M13" s="136" t="str">
        <f>IF(1=1,IF(OR(L13="",NOT(ISNUMBER(F13))),"",F13*L13*IFERROR(INDEX(D384:D428,MATCH(AE13,B384:B428,0)),1)),N("M13"))</f>
        <v/>
      </c>
      <c r="N13" s="137" t="str">
        <f>IF(1=1,IF(F13="","",IF(G13="","",IFERROR(INDEX(E384:E428,MATCH(AE13,B384:B428,0)),G13&amp;""))),N("N6"))</f>
        <v/>
      </c>
      <c r="O13" s="138" t="str">
        <f>IF(1=1,IF(E13="","",O9),N("K10"))</f>
        <v/>
      </c>
      <c r="P13" s="139" t="str">
        <f>IF(1=1,IF(M13="","",IF(AND(ISNUMBER(M13),M13&lt;1,N13="kg"),MAX(1,ROUND(M13*1000,0)),IF(AND(ISNUMBER(M13),M13&lt;1,N13="L"),MAX(1,ROUND(M13*100,0)),ROUND(M13,3)))),N("O10"))</f>
        <v/>
      </c>
      <c r="Q13" s="140" t="str">
        <f>IF(1=1,IF(M13="","",IF(AND(ISNUMBER(M13),M13&lt;1,N13="kg"),"g",IF(AND(ISNUMBER(M13),M13&lt;1,N13="L"),"cl",N13))),N("P10"))</f>
        <v/>
      </c>
      <c r="R13" s="115" t="str">
        <f>IF(1=1,IF(E13="","",IF(F13="","A CONTROLER",IF(NOT(ISNUMBER(F13)),"TEXTE",IF(OR(L13="",L13&lt;=0),"COMMANDE PRINCIPALE INCOMPLETE",IF(G13="","UNITE MANQUANTE",IF(COUNTIF(B384:B428,AE13)=0,"UNITE A CONTROLER","OK")))))),N("Q9"))</f>
        <v/>
      </c>
      <c r="S13" s="105"/>
      <c r="T13" s="141">
        <f t="shared" si="2"/>
        <v>0</v>
      </c>
      <c r="U13" s="133" t="str">
        <f>IF(1=1,IF(E13="","",U9),N("S10"))</f>
        <v/>
      </c>
      <c r="V13" s="133" t="str">
        <f>IF(1=1,IF(E13="","",V9),N("T10"))</f>
        <v/>
      </c>
      <c r="W13" s="135" t="str">
        <f>IF(1=1,IF(OR(U13="",V13="",NOT(ISNUMBER(U13)),NOT(ISNUMBER(V13)),U13=0),"",V13/U13),N("U10"))</f>
        <v/>
      </c>
      <c r="X13" s="136" t="str">
        <f>IF(1=1,IF(OR(W13="",NOT(ISNUMBER(F13))),"",F13*W13*IFERROR(INDEX(D384:D428,MATCH(AE13,B384:B428,0)),1)),N("V7"))</f>
        <v/>
      </c>
      <c r="Y13" s="137" t="str">
        <f>IF(1=1,IF(F13="","",IF(G13="","",IFERROR(INDEX(E384:E428,MATCH(AE13,B384:B428,0)),G13&amp;""))),N("W6"))</f>
        <v/>
      </c>
      <c r="Z13" s="142" t="str">
        <f>IF(1=1,IF(X13="","",IF(AND(ISNUMBER(X13),X13&lt;1,Y13="kg"),MAX(1,ROUND(X13*1000,0)),IF(AND(ISNUMBER(X13),X13&lt;1,Y13="L"),MAX(1,ROUND(X13*100,0)),ROUND(X13,3)))),N("X10"))</f>
        <v/>
      </c>
      <c r="AA13" s="143" t="str">
        <f>IF(1=1,IF(X13="","",IF(AND(ISNUMBER(X13),X13&lt;1,Y13="kg"),"g",IF(AND(ISNUMBER(X13),X13&lt;1,Y13="L"),"cl",Y13))),N("Y10"))</f>
        <v/>
      </c>
      <c r="AB13" s="123" t="str">
        <f>IF(1=1,IF(E13="","",IF(F13="","A CONTROLER",IF(NOT(ISNUMBER(F13)),"TEXTE",IF(OR(W13="",W13&lt;=0),"COMMANDE COUVERTS INCOMPLETE",IF(G13="","UNITE MANQUANTE",IF(COUNTIF(B384:B428,AE13)=0,"UNITE A CONTROLER","OK")))))),N("Z6"))</f>
        <v/>
      </c>
      <c r="AD13" s="144" t="str">
        <f>IF(1=1,IF(E13="","",AD9),N("AB10"))</f>
        <v/>
      </c>
      <c r="AE13" s="125" t="str">
        <f>IF(1=1,IF(G13="","",UPPER(TRIM(SUBSTITUTE(SUBSTITUTE(G13&amp;"",CHAR(160)," ")," "," ")))),N("AC10"))</f>
        <v/>
      </c>
      <c r="AG13" s="1" t="s">
        <v>29</v>
      </c>
      <c r="AI13" s="100" t="str">
        <f t="shared" ref="AI13:AJ13" si="6">A157</f>
        <v>N° 00</v>
      </c>
      <c r="AJ13" s="251" t="str">
        <f t="shared" si="6"/>
        <v>NOM DE LA RECETTE À SAISIR</v>
      </c>
      <c r="AK13" s="252"/>
      <c r="AL13" s="252"/>
      <c r="AM13" s="252"/>
      <c r="AN13" s="252"/>
      <c r="AO13" s="252"/>
      <c r="AP13" s="252"/>
      <c r="AQ13" s="252"/>
    </row>
    <row r="14" spans="1:43" ht="19.5" thickBot="1" x14ac:dyDescent="0.3">
      <c r="A14" s="126" t="str">
        <f>IF(1=1,IF(E14="","",A9),N("A11"))</f>
        <v/>
      </c>
      <c r="B14" s="127" t="str">
        <f>IF(1=1,IF(E14="","",B9),N("B11"))</f>
        <v/>
      </c>
      <c r="C14" s="128"/>
      <c r="D14" s="129" t="str">
        <f>IF(ISBLANK(E14),"",LARGE(D9:D13,1)+1)</f>
        <v/>
      </c>
      <c r="E14" s="130"/>
      <c r="F14" s="131"/>
      <c r="G14" s="170"/>
      <c r="H14" s="105"/>
      <c r="I14" s="132" t="str">
        <f>IF(1=1,IF(E14="","",I9),N("H11"))</f>
        <v/>
      </c>
      <c r="J14" s="133" t="str">
        <f>IF(1=1,IF(E14="","",J9),N("I11"))</f>
        <v/>
      </c>
      <c r="K14" s="134" t="str">
        <f>IF(1=1,IF(E14="","",K9),N("J11"))</f>
        <v/>
      </c>
      <c r="L14" s="135" t="str">
        <f>IF(1=1,IF(OR(J14="",O14="",NOT(ISNUMBER(J14)),NOT(ISNUMBER(O14)),J14=0),"",O14/J14),N("L11"))</f>
        <v/>
      </c>
      <c r="M14" s="136" t="str">
        <f>IF(1=1,IF(OR(L14="",NOT(ISNUMBER(F14))),"",F14*L14*IFERROR(INDEX(D384:D428,MATCH(AE14,B384:B428,0)),1)),N("M13"))</f>
        <v/>
      </c>
      <c r="N14" s="137" t="str">
        <f>IF(1=1,IF(F14="","",IF(G14="","",IFERROR(INDEX(E384:E428,MATCH(AE14,B384:B428,0)),G14&amp;""))),N("N6"))</f>
        <v/>
      </c>
      <c r="O14" s="138" t="str">
        <f>IF(1=1,IF(E14="","",O9),N("K11"))</f>
        <v/>
      </c>
      <c r="P14" s="139" t="str">
        <f>IF(1=1,IF(M14="","",IF(AND(ISNUMBER(M14),M14&lt;1,N14="kg"),MAX(1,ROUND(M14*1000,0)),IF(AND(ISNUMBER(M14),M14&lt;1,N14="L"),MAX(1,ROUND(M14*100,0)),ROUND(M14,3)))),N("O11"))</f>
        <v/>
      </c>
      <c r="Q14" s="140" t="str">
        <f>IF(1=1,IF(M14="","",IF(AND(ISNUMBER(M14),M14&lt;1,N14="kg"),"g",IF(AND(ISNUMBER(M14),M14&lt;1,N14="L"),"cl",N14))),N("P11"))</f>
        <v/>
      </c>
      <c r="R14" s="115" t="str">
        <f>IF(1=1,IF(E14="","",IF(F14="","A CONTROLER",IF(NOT(ISNUMBER(F14)),"TEXTE",IF(OR(L14="",L14&lt;=0),"COMMANDE PRINCIPALE INCOMPLETE",IF(G14="","UNITE MANQUANTE",IF(COUNTIF(B384:B428,AE14)=0,"UNITE A CONTROLER","OK")))))),N("Q9"))</f>
        <v/>
      </c>
      <c r="S14" s="105"/>
      <c r="T14" s="141">
        <f t="shared" si="2"/>
        <v>0</v>
      </c>
      <c r="U14" s="133" t="str">
        <f>IF(1=1,IF(E14="","",U9),N("S11"))</f>
        <v/>
      </c>
      <c r="V14" s="133" t="str">
        <f>IF(1=1,IF(E14="","",V9),N("T11"))</f>
        <v/>
      </c>
      <c r="W14" s="135" t="str">
        <f>IF(1=1,IF(OR(U14="",V14="",NOT(ISNUMBER(U14)),NOT(ISNUMBER(V14)),U14=0),"",V14/U14),N("U11"))</f>
        <v/>
      </c>
      <c r="X14" s="136" t="str">
        <f>IF(1=1,IF(OR(W14="",NOT(ISNUMBER(F14))),"",F14*W14*IFERROR(INDEX(D384:D428,MATCH(AE14,B384:B428,0)),1)),N("V7"))</f>
        <v/>
      </c>
      <c r="Y14" s="137" t="str">
        <f>IF(1=1,IF(F14="","",IF(G14="","",IFERROR(INDEX(E384:E428,MATCH(AE14,B384:B428,0)),G14&amp;""))),N("W6"))</f>
        <v/>
      </c>
      <c r="Z14" s="142" t="str">
        <f>IF(1=1,IF(X14="","",IF(AND(ISNUMBER(X14),X14&lt;1,Y14="kg"),MAX(1,ROUND(X14*1000,0)),IF(AND(ISNUMBER(X14),X14&lt;1,Y14="L"),MAX(1,ROUND(X14*100,0)),ROUND(X14,3)))),N("X11"))</f>
        <v/>
      </c>
      <c r="AA14" s="143" t="str">
        <f>IF(1=1,IF(X14="","",IF(AND(ISNUMBER(X14),X14&lt;1,Y14="kg"),"g",IF(AND(ISNUMBER(X14),X14&lt;1,Y14="L"),"cl",Y14))),N("Y11"))</f>
        <v/>
      </c>
      <c r="AB14" s="123" t="str">
        <f>IF(1=1,IF(E14="","",IF(F14="","A CONTROLER",IF(NOT(ISNUMBER(F14)),"TEXTE",IF(OR(W14="",W14&lt;=0),"COMMANDE COUVERTS INCOMPLETE",IF(G14="","UNITE MANQUANTE",IF(COUNTIF(B384:B428,AE14)=0,"UNITE A CONTROLER","OK")))))),N("Z6"))</f>
        <v/>
      </c>
      <c r="AD14" s="144" t="str">
        <f>IF(1=1,IF(E14="","",AD9),N("AB11"))</f>
        <v/>
      </c>
      <c r="AE14" s="125" t="str">
        <f>IF(1=1,IF(G14="","",UPPER(TRIM(SUBSTITUTE(SUBSTITUTE(G14&amp;"",CHAR(160)," ")," "," ")))),N("AC11"))</f>
        <v/>
      </c>
      <c r="AG14" s="1" t="s">
        <v>30</v>
      </c>
      <c r="AI14" s="158" t="str">
        <f t="shared" ref="AI14:AJ14" si="7">A194</f>
        <v>N° 00</v>
      </c>
      <c r="AJ14" s="251" t="str">
        <f t="shared" si="7"/>
        <v>NOM DE LA RECETTE À SAISIR</v>
      </c>
      <c r="AK14" s="252"/>
      <c r="AL14" s="252"/>
      <c r="AM14" s="252"/>
      <c r="AN14" s="252"/>
      <c r="AO14" s="252"/>
      <c r="AP14" s="252"/>
      <c r="AQ14" s="252"/>
    </row>
    <row r="15" spans="1:43" ht="19.5" thickBot="1" x14ac:dyDescent="0.3">
      <c r="A15" s="126" t="str">
        <f>IF(1=1,IF(E15="","",A9),N("A12"))</f>
        <v/>
      </c>
      <c r="B15" s="127" t="str">
        <f>IF(1=1,IF(E15="","",B9),N("B12"))</f>
        <v/>
      </c>
      <c r="C15" s="128"/>
      <c r="D15" s="129" t="str">
        <f>IF(ISBLANK(E15),"",LARGE(D9:D14,1)+1)</f>
        <v/>
      </c>
      <c r="E15" s="130"/>
      <c r="F15" s="131"/>
      <c r="G15" s="170"/>
      <c r="H15" s="105"/>
      <c r="I15" s="132" t="str">
        <f>IF(1=1,IF(E15="","",I9),N("H12"))</f>
        <v/>
      </c>
      <c r="J15" s="133" t="str">
        <f>IF(1=1,IF(E15="","",J9),N("I12"))</f>
        <v/>
      </c>
      <c r="K15" s="134" t="str">
        <f>IF(1=1,IF(E15="","",K9),N("J12"))</f>
        <v/>
      </c>
      <c r="L15" s="135" t="str">
        <f>IF(1=1,IF(OR(J15="",O15="",NOT(ISNUMBER(J15)),NOT(ISNUMBER(O15)),J15=0),"",O15/J15),N("L12"))</f>
        <v/>
      </c>
      <c r="M15" s="136" t="str">
        <f>IF(1=1,IF(OR(L15="",NOT(ISNUMBER(F15))),"",F15*L15*IFERROR(INDEX(D384:D428,MATCH(AE15,B384:B428,0)),1)),N("M13"))</f>
        <v/>
      </c>
      <c r="N15" s="137" t="str">
        <f>IF(1=1,IF(F15="","",IF(G15="","",IFERROR(INDEX(E384:E428,MATCH(AE15,B384:B428,0)),G15&amp;""))),N("N6"))</f>
        <v/>
      </c>
      <c r="O15" s="138" t="str">
        <f>IF(1=1,IF(E15="","",O9),N("K12"))</f>
        <v/>
      </c>
      <c r="P15" s="139" t="str">
        <f>IF(1=1,IF(M15="","",IF(AND(ISNUMBER(M15),M15&lt;1,N15="kg"),MAX(1,ROUND(M15*1000,0)),IF(AND(ISNUMBER(M15),M15&lt;1,N15="L"),MAX(1,ROUND(M15*100,0)),ROUND(M15,3)))),N("O12"))</f>
        <v/>
      </c>
      <c r="Q15" s="140" t="str">
        <f>IF(1=1,IF(M15="","",IF(AND(ISNUMBER(M15),M15&lt;1,N15="kg"),"g",IF(AND(ISNUMBER(M15),M15&lt;1,N15="L"),"cl",N15))),N("P12"))</f>
        <v/>
      </c>
      <c r="R15" s="115" t="str">
        <f>IF(1=1,IF(E15="","",IF(F15="","A CONTROLER",IF(NOT(ISNUMBER(F15)),"TEXTE",IF(OR(L15="",L15&lt;=0),"COMMANDE PRINCIPALE INCOMPLETE",IF(G15="","UNITE MANQUANTE",IF(COUNTIF(B384:B428,AE15)=0,"UNITE A CONTROLER","OK")))))),N("Q9"))</f>
        <v/>
      </c>
      <c r="S15" s="105"/>
      <c r="T15" s="141">
        <f t="shared" si="2"/>
        <v>0</v>
      </c>
      <c r="U15" s="133" t="str">
        <f>IF(1=1,IF(E15="","",U9),N("S12"))</f>
        <v/>
      </c>
      <c r="V15" s="133" t="str">
        <f>IF(1=1,IF(E15="","",V9),N("T12"))</f>
        <v/>
      </c>
      <c r="W15" s="135" t="str">
        <f>IF(1=1,IF(OR(U15="",V15="",NOT(ISNUMBER(U15)),NOT(ISNUMBER(V15)),U15=0),"",V15/U15),N("U12"))</f>
        <v/>
      </c>
      <c r="X15" s="136" t="str">
        <f>IF(1=1,IF(OR(W15="",NOT(ISNUMBER(F15))),"",F15*W15*IFERROR(INDEX(D384:D428,MATCH(AE15,B384:B428,0)),1)),N("V7"))</f>
        <v/>
      </c>
      <c r="Y15" s="137" t="str">
        <f>IF(1=1,IF(F15="","",IF(G15="","",IFERROR(INDEX(E384:E428,MATCH(AE15,B384:B428,0)),G15&amp;""))),N("W6"))</f>
        <v/>
      </c>
      <c r="Z15" s="142" t="str">
        <f>IF(1=1,IF(X15="","",IF(AND(ISNUMBER(X15),X15&lt;1,Y15="kg"),MAX(1,ROUND(X15*1000,0)),IF(AND(ISNUMBER(X15),X15&lt;1,Y15="L"),MAX(1,ROUND(X15*100,0)),ROUND(X15,3)))),N("X12"))</f>
        <v/>
      </c>
      <c r="AA15" s="143" t="str">
        <f>IF(1=1,IF(X15="","",IF(AND(ISNUMBER(X15),X15&lt;1,Y15="kg"),"g",IF(AND(ISNUMBER(X15),X15&lt;1,Y15="L"),"cl",Y15))),N("Y12"))</f>
        <v/>
      </c>
      <c r="AB15" s="123" t="str">
        <f>IF(1=1,IF(E15="","",IF(F15="","A CONTROLER",IF(NOT(ISNUMBER(F15)),"TEXTE",IF(OR(W15="",W15&lt;=0),"COMMANDE COUVERTS INCOMPLETE",IF(G15="","UNITE MANQUANTE",IF(COUNTIF(B384:B428,AE15)=0,"UNITE A CONTROLER","OK")))))),N("Z6"))</f>
        <v/>
      </c>
      <c r="AD15" s="144" t="str">
        <f>IF(1=1,IF(E15="","",AD9),N("AB12"))</f>
        <v/>
      </c>
      <c r="AE15" s="125" t="str">
        <f>IF(1=1,IF(G15="","",UPPER(TRIM(SUBSTITUTE(SUBSTITUTE(G15&amp;"",CHAR(160)," ")," "," ")))),N("AC12"))</f>
        <v/>
      </c>
      <c r="AG15" s="4" t="s">
        <v>31</v>
      </c>
      <c r="AI15" s="100" t="str">
        <f t="shared" ref="AI15:AJ15" si="8">A231</f>
        <v>N° 00</v>
      </c>
      <c r="AJ15" s="251" t="str">
        <f t="shared" si="8"/>
        <v>NOM DE LA RECETTE À SAISIR</v>
      </c>
      <c r="AK15" s="252"/>
      <c r="AL15" s="252"/>
      <c r="AM15" s="252"/>
      <c r="AN15" s="252"/>
      <c r="AO15" s="252"/>
      <c r="AP15" s="252"/>
      <c r="AQ15" s="252"/>
    </row>
    <row r="16" spans="1:43" ht="19.5" thickBot="1" x14ac:dyDescent="0.3">
      <c r="A16" s="126" t="str">
        <f>IF(1=1,IF(E16="","",A9),N("A13"))</f>
        <v/>
      </c>
      <c r="B16" s="127" t="str">
        <f>IF(1=1,IF(E16="","",B9),N("B13"))</f>
        <v/>
      </c>
      <c r="C16" s="128"/>
      <c r="D16" s="129" t="str">
        <f>IF(ISBLANK(E16),"",LARGE(D9:D15,1)+1)</f>
        <v/>
      </c>
      <c r="E16" s="130"/>
      <c r="F16" s="131"/>
      <c r="G16" s="170"/>
      <c r="H16" s="105"/>
      <c r="I16" s="132" t="str">
        <f>IF(1=1,IF(E16="","",I9),N("H13"))</f>
        <v/>
      </c>
      <c r="J16" s="133" t="str">
        <f>IF(1=1,IF(E16="","",J9),N("I13"))</f>
        <v/>
      </c>
      <c r="K16" s="134" t="str">
        <f>IF(1=1,IF(E16="","",K9),N("J13"))</f>
        <v/>
      </c>
      <c r="L16" s="135" t="str">
        <f>IF(1=1,IF(OR(J16="",O16="",NOT(ISNUMBER(J16)),NOT(ISNUMBER(O16)),J16=0),"",O16/J16),N("L13"))</f>
        <v/>
      </c>
      <c r="M16" s="136" t="str">
        <f>IF(1=1,IF(OR(L16="",NOT(ISNUMBER(F16))),"",F16*L16*IFERROR(INDEX(D384:D428,MATCH(AE16,B384:B428,0)),1)),N("M13"))</f>
        <v/>
      </c>
      <c r="N16" s="137" t="str">
        <f>IF(1=1,IF(F16="","",IF(G16="","",IFERROR(INDEX(E384:E428,MATCH(AE16,B384:B428,0)),G16&amp;""))),N("N6"))</f>
        <v/>
      </c>
      <c r="O16" s="138" t="str">
        <f>IF(1=1,IF(E16="","",O9),N("K13"))</f>
        <v/>
      </c>
      <c r="P16" s="139" t="str">
        <f>IF(1=1,IF(M16="","",IF(AND(ISNUMBER(M16),M16&lt;1,N16="kg"),MAX(1,ROUND(M16*1000,0)),IF(AND(ISNUMBER(M16),M16&lt;1,N16="L"),MAX(1,ROUND(M16*100,0)),ROUND(M16,3)))),N("O13"))</f>
        <v/>
      </c>
      <c r="Q16" s="140" t="str">
        <f>IF(1=1,IF(M16="","",IF(AND(ISNUMBER(M16),M16&lt;1,N16="kg"),"g",IF(AND(ISNUMBER(M16),M16&lt;1,N16="L"),"cl",N16))),N("P13"))</f>
        <v/>
      </c>
      <c r="R16" s="115" t="str">
        <f>IF(1=1,IF(E16="","",IF(F16="","A CONTROLER",IF(NOT(ISNUMBER(F16)),"TEXTE",IF(OR(L16="",L16&lt;=0),"COMMANDE PRINCIPALE INCOMPLETE",IF(G16="","UNITE MANQUANTE",IF(COUNTIF(B384:B428,AE16)=0,"UNITE A CONTROLER","OK")))))),N("Q9"))</f>
        <v/>
      </c>
      <c r="S16" s="105"/>
      <c r="T16" s="141">
        <f t="shared" si="2"/>
        <v>0</v>
      </c>
      <c r="U16" s="133" t="str">
        <f>IF(1=1,IF(E16="","",U9),N("S13"))</f>
        <v/>
      </c>
      <c r="V16" s="133" t="str">
        <f>IF(1=1,IF(E16="","",V9),N("T13"))</f>
        <v/>
      </c>
      <c r="W16" s="135" t="str">
        <f>IF(1=1,IF(OR(U16="",V16="",NOT(ISNUMBER(U16)),NOT(ISNUMBER(V16)),U16=0),"",V16/U16),N("U13"))</f>
        <v/>
      </c>
      <c r="X16" s="136" t="str">
        <f>IF(1=1,IF(OR(W16="",NOT(ISNUMBER(F16))),"",F16*W16*IFERROR(INDEX(D384:D428,MATCH(AE16,B384:B428,0)),1)),N("V7"))</f>
        <v/>
      </c>
      <c r="Y16" s="137" t="str">
        <f>IF(1=1,IF(F16="","",IF(G16="","",IFERROR(INDEX(E384:E428,MATCH(AE16,B384:B428,0)),G16&amp;""))),N("W6"))</f>
        <v/>
      </c>
      <c r="Z16" s="142" t="str">
        <f>IF(1=1,IF(X16="","",IF(AND(ISNUMBER(X16),X16&lt;1,Y16="kg"),MAX(1,ROUND(X16*1000,0)),IF(AND(ISNUMBER(X16),X16&lt;1,Y16="L"),MAX(1,ROUND(X16*100,0)),ROUND(X16,3)))),N("X13"))</f>
        <v/>
      </c>
      <c r="AA16" s="143" t="str">
        <f>IF(1=1,IF(X16="","",IF(AND(ISNUMBER(X16),X16&lt;1,Y16="kg"),"g",IF(AND(ISNUMBER(X16),X16&lt;1,Y16="L"),"cl",Y16))),N("Y13"))</f>
        <v/>
      </c>
      <c r="AB16" s="123" t="str">
        <f>IF(1=1,IF(E16="","",IF(F16="","A CONTROLER",IF(NOT(ISNUMBER(F16)),"TEXTE",IF(OR(W16="",W16&lt;=0),"COMMANDE COUVERTS INCOMPLETE",IF(G16="","UNITE MANQUANTE",IF(COUNTIF(B384:B428,AE16)=0,"UNITE A CONTROLER","OK")))))),N("Z6"))</f>
        <v/>
      </c>
      <c r="AD16" s="144" t="str">
        <f>IF(1=1,IF(E16="","",AD9),N("AB13"))</f>
        <v/>
      </c>
      <c r="AE16" s="125" t="str">
        <f>IF(1=1,IF(G16="","",UPPER(TRIM(SUBSTITUTE(SUBSTITUTE(G16&amp;"",CHAR(160)," ")," "," ")))),N("AC13"))</f>
        <v/>
      </c>
      <c r="AG16" s="4" t="s">
        <v>32</v>
      </c>
      <c r="AI16" s="158" t="str">
        <f t="shared" ref="AI16:AJ16" si="9">A268</f>
        <v>N° 00</v>
      </c>
      <c r="AJ16" s="251" t="str">
        <f t="shared" si="9"/>
        <v>NOM DE LA RECETTE À SAISIR</v>
      </c>
      <c r="AK16" s="252"/>
      <c r="AL16" s="252"/>
      <c r="AM16" s="252"/>
      <c r="AN16" s="252"/>
      <c r="AO16" s="252"/>
      <c r="AP16" s="252"/>
      <c r="AQ16" s="252"/>
    </row>
    <row r="17" spans="1:43" ht="19.5" thickBot="1" x14ac:dyDescent="0.3">
      <c r="A17" s="126" t="str">
        <f>IF(1=1,IF(E17="","",A9),N("A14"))</f>
        <v/>
      </c>
      <c r="B17" s="127" t="str">
        <f>IF(1=1,IF(E17="","",B9),N("B14"))</f>
        <v/>
      </c>
      <c r="C17" s="128"/>
      <c r="D17" s="129" t="str">
        <f>IF(ISBLANK(E17),"",LARGE(D9:D16,1)+1)</f>
        <v/>
      </c>
      <c r="E17" s="130"/>
      <c r="F17" s="131"/>
      <c r="G17" s="170"/>
      <c r="H17" s="105"/>
      <c r="I17" s="132" t="str">
        <f>IF(1=1,IF(E17="","",I9),N("H14"))</f>
        <v/>
      </c>
      <c r="J17" s="133" t="str">
        <f>IF(1=1,IF(E17="","",J9),N("I14"))</f>
        <v/>
      </c>
      <c r="K17" s="134" t="str">
        <f>IF(1=1,IF(E17="","",K9),N("J14"))</f>
        <v/>
      </c>
      <c r="L17" s="135" t="str">
        <f>IF(1=1,IF(OR(J17="",O17="",NOT(ISNUMBER(J17)),NOT(ISNUMBER(O17)),J17=0),"",O17/J17),N("L14"))</f>
        <v/>
      </c>
      <c r="M17" s="136" t="str">
        <f>IF(1=1,IF(OR(L17="",NOT(ISNUMBER(F17))),"",F17*L17*IFERROR(INDEX(D384:D428,MATCH(AE17,B384:B428,0)),1)),N("M13"))</f>
        <v/>
      </c>
      <c r="N17" s="137" t="str">
        <f>IF(1=1,IF(F17="","",IF(G17="","",IFERROR(INDEX(E384:E428,MATCH(AE17,B384:B428,0)),G17&amp;""))),N("N6"))</f>
        <v/>
      </c>
      <c r="O17" s="138" t="str">
        <f>IF(1=1,IF(E17="","",O9),N("K14"))</f>
        <v/>
      </c>
      <c r="P17" s="139" t="str">
        <f>IF(1=1,IF(M17="","",IF(AND(ISNUMBER(M17),M17&lt;1,N17="kg"),MAX(1,ROUND(M17*1000,0)),IF(AND(ISNUMBER(M17),M17&lt;1,N17="L"),MAX(1,ROUND(M17*100,0)),ROUND(M17,3)))),N("O14"))</f>
        <v/>
      </c>
      <c r="Q17" s="140" t="str">
        <f>IF(1=1,IF(M17="","",IF(AND(ISNUMBER(M17),M17&lt;1,N17="kg"),"g",IF(AND(ISNUMBER(M17),M17&lt;1,N17="L"),"cl",N17))),N("P14"))</f>
        <v/>
      </c>
      <c r="R17" s="115" t="str">
        <f>IF(1=1,IF(E17="","",IF(F17="","A CONTROLER",IF(NOT(ISNUMBER(F17)),"TEXTE",IF(OR(L17="",L17&lt;=0),"COMMANDE PRINCIPALE INCOMPLETE",IF(G17="","UNITE MANQUANTE",IF(COUNTIF(B384:B428,AE17)=0,"UNITE A CONTROLER","OK")))))),N("Q9"))</f>
        <v/>
      </c>
      <c r="S17" s="105"/>
      <c r="T17" s="141">
        <f t="shared" si="2"/>
        <v>0</v>
      </c>
      <c r="U17" s="133" t="str">
        <f>IF(1=1,IF(E17="","",U9),N("S14"))</f>
        <v/>
      </c>
      <c r="V17" s="133" t="str">
        <f>IF(1=1,IF(E17="","",V9),N("T14"))</f>
        <v/>
      </c>
      <c r="W17" s="135" t="str">
        <f>IF(1=1,IF(OR(U17="",V17="",NOT(ISNUMBER(U17)),NOT(ISNUMBER(V17)),U17=0),"",V17/U17),N("U14"))</f>
        <v/>
      </c>
      <c r="X17" s="136" t="str">
        <f>IF(1=1,IF(OR(W17="",NOT(ISNUMBER(F17))),"",F17*W17*IFERROR(INDEX(D384:D428,MATCH(AE17,B384:B428,0)),1)),N("V7"))</f>
        <v/>
      </c>
      <c r="Y17" s="137" t="str">
        <f>IF(1=1,IF(F17="","",IF(G17="","",IFERROR(INDEX(E384:E428,MATCH(AE17,B384:B428,0)),G17&amp;""))),N("W6"))</f>
        <v/>
      </c>
      <c r="Z17" s="142" t="str">
        <f>IF(1=1,IF(X17="","",IF(AND(ISNUMBER(X17),X17&lt;1,Y17="kg"),MAX(1,ROUND(X17*1000,0)),IF(AND(ISNUMBER(X17),X17&lt;1,Y17="L"),MAX(1,ROUND(X17*100,0)),ROUND(X17,3)))),N("X14"))</f>
        <v/>
      </c>
      <c r="AA17" s="143" t="str">
        <f>IF(1=1,IF(X17="","",IF(AND(ISNUMBER(X17),X17&lt;1,Y17="kg"),"g",IF(AND(ISNUMBER(X17),X17&lt;1,Y17="L"),"cl",Y17))),N("Y14"))</f>
        <v/>
      </c>
      <c r="AB17" s="123" t="str">
        <f>IF(1=1,IF(E17="","",IF(F17="","A CONTROLER",IF(NOT(ISNUMBER(F17)),"TEXTE",IF(OR(W17="",W17&lt;=0),"COMMANDE COUVERTS INCOMPLETE",IF(G17="","UNITE MANQUANTE",IF(COUNTIF(B384:B428,AE17)=0,"UNITE A CONTROLER","OK")))))),N("Z6"))</f>
        <v/>
      </c>
      <c r="AD17" s="144" t="str">
        <f>IF(1=1,IF(E17="","",AD9),N("AB14"))</f>
        <v/>
      </c>
      <c r="AE17" s="125" t="str">
        <f>IF(1=1,IF(G17="","",UPPER(TRIM(SUBSTITUTE(SUBSTITUTE(G17&amp;"",CHAR(160)," ")," "," ")))),N("AC14"))</f>
        <v/>
      </c>
      <c r="AG17" s="4" t="s">
        <v>33</v>
      </c>
      <c r="AI17" s="100" t="str">
        <f t="shared" ref="AI17:AJ17" si="10">A305</f>
        <v>N° 00</v>
      </c>
      <c r="AJ17" s="251" t="str">
        <f t="shared" si="10"/>
        <v>NOM DE LA RECETTE À SAISIR</v>
      </c>
      <c r="AK17" s="252"/>
      <c r="AL17" s="252"/>
      <c r="AM17" s="252"/>
      <c r="AN17" s="252"/>
      <c r="AO17" s="252"/>
      <c r="AP17" s="252"/>
      <c r="AQ17" s="252"/>
    </row>
    <row r="18" spans="1:43" ht="18.75" x14ac:dyDescent="0.25">
      <c r="A18" s="126" t="str">
        <f>IF(1=1,IF(E18="","",A9),N("A15"))</f>
        <v/>
      </c>
      <c r="B18" s="127" t="str">
        <f>IF(1=1,IF(E18="","",B9),N("B15"))</f>
        <v/>
      </c>
      <c r="C18" s="128"/>
      <c r="D18" s="129" t="str">
        <f>IF(ISBLANK(E18),"",LARGE(D9:D17,1)+1)</f>
        <v/>
      </c>
      <c r="E18" s="130"/>
      <c r="F18" s="131"/>
      <c r="G18" s="170"/>
      <c r="H18" s="105"/>
      <c r="I18" s="132" t="str">
        <f>IF(1=1,IF(E18="","",I9),N("H15"))</f>
        <v/>
      </c>
      <c r="J18" s="133" t="str">
        <f>IF(1=1,IF(E18="","",J9),N("I15"))</f>
        <v/>
      </c>
      <c r="K18" s="134" t="str">
        <f>IF(1=1,IF(E18="","",K9),N("J15"))</f>
        <v/>
      </c>
      <c r="L18" s="135" t="str">
        <f>IF(1=1,IF(OR(J18="",O18="",NOT(ISNUMBER(J18)),NOT(ISNUMBER(O18)),J18=0),"",O18/J18),N("L15"))</f>
        <v/>
      </c>
      <c r="M18" s="136" t="str">
        <f>IF(1=1,IF(OR(L18="",NOT(ISNUMBER(F18))),"",F18*L18*IFERROR(INDEX(D384:D428,MATCH(AE18,B384:B428,0)),1)),N("M13"))</f>
        <v/>
      </c>
      <c r="N18" s="137" t="str">
        <f>IF(1=1,IF(F18="","",IF(G18="","",IFERROR(INDEX(E384:E428,MATCH(AE18,B384:B428,0)),G18&amp;""))),N("N6"))</f>
        <v/>
      </c>
      <c r="O18" s="138" t="str">
        <f>IF(1=1,IF(E18="","",O9),N("K15"))</f>
        <v/>
      </c>
      <c r="P18" s="139" t="str">
        <f>IF(1=1,IF(M18="","",IF(AND(ISNUMBER(M18),M18&lt;1,N18="kg"),MAX(1,ROUND(M18*1000,0)),IF(AND(ISNUMBER(M18),M18&lt;1,N18="L"),MAX(1,ROUND(M18*100,0)),ROUND(M18,3)))),N("O15"))</f>
        <v/>
      </c>
      <c r="Q18" s="140" t="str">
        <f>IF(1=1,IF(M18="","",IF(AND(ISNUMBER(M18),M18&lt;1,N18="kg"),"g",IF(AND(ISNUMBER(M18),M18&lt;1,N18="L"),"cl",N18))),N("P15"))</f>
        <v/>
      </c>
      <c r="R18" s="115" t="str">
        <f>IF(1=1,IF(E18="","",IF(F18="","A CONTROLER",IF(NOT(ISNUMBER(F18)),"TEXTE",IF(OR(L18="",L18&lt;=0),"COMMANDE PRINCIPALE INCOMPLETE",IF(G18="","UNITE MANQUANTE",IF(COUNTIF(B384:B428,AE18)=0,"UNITE A CONTROLER","OK")))))),N("Q9"))</f>
        <v/>
      </c>
      <c r="S18" s="105"/>
      <c r="T18" s="141">
        <f t="shared" si="2"/>
        <v>0</v>
      </c>
      <c r="U18" s="133" t="str">
        <f>IF(1=1,IF(E18="","",U9),N("S15"))</f>
        <v/>
      </c>
      <c r="V18" s="133" t="str">
        <f>IF(1=1,IF(E18="","",V9),N("T15"))</f>
        <v/>
      </c>
      <c r="W18" s="135" t="str">
        <f>IF(1=1,IF(OR(U18="",V18="",NOT(ISNUMBER(U18)),NOT(ISNUMBER(V18)),U18=0),"",V18/U18),N("U15"))</f>
        <v/>
      </c>
      <c r="X18" s="136" t="str">
        <f>IF(1=1,IF(OR(W18="",NOT(ISNUMBER(F18))),"",F18*W18*IFERROR(INDEX(D384:D428,MATCH(AE18,B384:B428,0)),1)),N("V7"))</f>
        <v/>
      </c>
      <c r="Y18" s="137" t="str">
        <f>IF(1=1,IF(F18="","",IF(G18="","",IFERROR(INDEX(E384:E428,MATCH(AE18,B384:B428,0)),G18&amp;""))),N("W6"))</f>
        <v/>
      </c>
      <c r="Z18" s="142" t="str">
        <f>IF(1=1,IF(X18="","",IF(AND(ISNUMBER(X18),X18&lt;1,Y18="kg"),MAX(1,ROUND(X18*1000,0)),IF(AND(ISNUMBER(X18),X18&lt;1,Y18="L"),MAX(1,ROUND(X18*100,0)),ROUND(X18,3)))),N("X15"))</f>
        <v/>
      </c>
      <c r="AA18" s="143" t="str">
        <f>IF(1=1,IF(X18="","",IF(AND(ISNUMBER(X18),X18&lt;1,Y18="kg"),"g",IF(AND(ISNUMBER(X18),X18&lt;1,Y18="L"),"cl",Y18))),N("Y15"))</f>
        <v/>
      </c>
      <c r="AB18" s="123" t="str">
        <f>IF(1=1,IF(E18="","",IF(F18="","A CONTROLER",IF(NOT(ISNUMBER(F18)),"TEXTE",IF(OR(W18="",W18&lt;=0),"COMMANDE COUVERTS INCOMPLETE",IF(G18="","UNITE MANQUANTE",IF(COUNTIF(B384:B428,AE18)=0,"UNITE A CONTROLER","OK")))))),N("Z6"))</f>
        <v/>
      </c>
      <c r="AD18" s="144" t="str">
        <f>IF(1=1,IF(E18="","",AD9),N("AB15"))</f>
        <v/>
      </c>
      <c r="AE18" s="125" t="str">
        <f>IF(1=1,IF(G18="","",UPPER(TRIM(SUBSTITUTE(SUBSTITUTE(G18&amp;"",CHAR(160)," ")," "," ")))),N("AC15"))</f>
        <v/>
      </c>
      <c r="AG18" s="5" t="s">
        <v>34</v>
      </c>
      <c r="AI18" s="158" t="str">
        <f t="shared" ref="AI18:AJ18" si="11">A342</f>
        <v>N° 00</v>
      </c>
      <c r="AJ18" s="251" t="str">
        <f t="shared" si="11"/>
        <v>NOM DE LA RECETTE À SAISIR</v>
      </c>
      <c r="AK18" s="252"/>
      <c r="AL18" s="252"/>
      <c r="AM18" s="252"/>
      <c r="AN18" s="252"/>
      <c r="AO18" s="252"/>
      <c r="AP18" s="252"/>
      <c r="AQ18" s="252"/>
    </row>
    <row r="19" spans="1:43" ht="15.75" x14ac:dyDescent="0.25">
      <c r="A19" s="126" t="str">
        <f>IF(1=1,IF(E19="","",A9),N("A16"))</f>
        <v/>
      </c>
      <c r="B19" s="127" t="str">
        <f>IF(1=1,IF(E19="","",B9),N("B16"))</f>
        <v/>
      </c>
      <c r="C19" s="128"/>
      <c r="D19" s="129" t="str">
        <f>IF(ISBLANK(E19),"",LARGE(D9:D18,1)+1)</f>
        <v/>
      </c>
      <c r="E19" s="130"/>
      <c r="F19" s="131"/>
      <c r="G19" s="170"/>
      <c r="H19" s="105"/>
      <c r="I19" s="132" t="str">
        <f>IF(1=1,IF(E19="","",I9),N("H16"))</f>
        <v/>
      </c>
      <c r="J19" s="133" t="str">
        <f>IF(1=1,IF(E19="","",J9),N("I16"))</f>
        <v/>
      </c>
      <c r="K19" s="134" t="str">
        <f>IF(1=1,IF(E19="","",K9),N("J16"))</f>
        <v/>
      </c>
      <c r="L19" s="135" t="str">
        <f>IF(1=1,IF(OR(J19="",O19="",NOT(ISNUMBER(J19)),NOT(ISNUMBER(O19)),J19=0),"",O19/J19),N("L16"))</f>
        <v/>
      </c>
      <c r="M19" s="136" t="str">
        <f>IF(1=1,IF(OR(L19="",NOT(ISNUMBER(F19))),"",F19*L19*IFERROR(INDEX(D384:D428,MATCH(AE19,B384:B428,0)),1)),N("M13"))</f>
        <v/>
      </c>
      <c r="N19" s="137" t="str">
        <f>IF(1=1,IF(F19="","",IF(G19="","",IFERROR(INDEX(E384:E428,MATCH(AE19,B384:B428,0)),G19&amp;""))),N("N6"))</f>
        <v/>
      </c>
      <c r="O19" s="138" t="str">
        <f>IF(1=1,IF(E19="","",O9),N("K16"))</f>
        <v/>
      </c>
      <c r="P19" s="139" t="str">
        <f>IF(1=1,IF(M19="","",IF(AND(ISNUMBER(M19),M19&lt;1,N19="kg"),MAX(1,ROUND(M19*1000,0)),IF(AND(ISNUMBER(M19),M19&lt;1,N19="L"),MAX(1,ROUND(M19*100,0)),ROUND(M19,3)))),N("O16"))</f>
        <v/>
      </c>
      <c r="Q19" s="140" t="str">
        <f>IF(1=1,IF(M19="","",IF(AND(ISNUMBER(M19),M19&lt;1,N19="kg"),"g",IF(AND(ISNUMBER(M19),M19&lt;1,N19="L"),"cl",N19))),N("P16"))</f>
        <v/>
      </c>
      <c r="R19" s="115" t="str">
        <f>IF(1=1,IF(E19="","",IF(F19="","A CONTROLER",IF(NOT(ISNUMBER(F19)),"TEXTE",IF(OR(L19="",L19&lt;=0),"COMMANDE PRINCIPALE INCOMPLETE",IF(G19="","UNITE MANQUANTE",IF(COUNTIF(B384:B428,AE19)=0,"UNITE A CONTROLER","OK")))))),N("Q9"))</f>
        <v/>
      </c>
      <c r="S19" s="105"/>
      <c r="T19" s="141">
        <f t="shared" si="2"/>
        <v>0</v>
      </c>
      <c r="U19" s="133" t="str">
        <f>IF(1=1,IF(E19="","",U9),N("S16"))</f>
        <v/>
      </c>
      <c r="V19" s="133" t="str">
        <f>IF(1=1,IF(E19="","",V9),N("T16"))</f>
        <v/>
      </c>
      <c r="W19" s="135" t="str">
        <f>IF(1=1,IF(OR(U19="",V19="",NOT(ISNUMBER(U19)),NOT(ISNUMBER(V19)),U19=0),"",V19/U19),N("U16"))</f>
        <v/>
      </c>
      <c r="X19" s="136" t="str">
        <f>IF(1=1,IF(OR(W19="",NOT(ISNUMBER(F19))),"",F19*W19*IFERROR(INDEX(D384:D428,MATCH(AE19,B384:B428,0)),1)),N("V7"))</f>
        <v/>
      </c>
      <c r="Y19" s="137" t="str">
        <f>IF(1=1,IF(F19="","",IF(G19="","",IFERROR(INDEX(E384:E428,MATCH(AE19,B384:B428,0)),G19&amp;""))),N("W6"))</f>
        <v/>
      </c>
      <c r="Z19" s="142" t="str">
        <f>IF(1=1,IF(X19="","",IF(AND(ISNUMBER(X19),X19&lt;1,Y19="kg"),MAX(1,ROUND(X19*1000,0)),IF(AND(ISNUMBER(X19),X19&lt;1,Y19="L"),MAX(1,ROUND(X19*100,0)),ROUND(X19,3)))),N("X16"))</f>
        <v/>
      </c>
      <c r="AA19" s="143" t="str">
        <f>IF(1=1,IF(X19="","",IF(AND(ISNUMBER(X19),X19&lt;1,Y19="kg"),"g",IF(AND(ISNUMBER(X19),X19&lt;1,Y19="L"),"cl",Y19))),N("Y16"))</f>
        <v/>
      </c>
      <c r="AB19" s="123" t="str">
        <f>IF(1=1,IF(E19="","",IF(F19="","A CONTROLER",IF(NOT(ISNUMBER(F19)),"TEXTE",IF(OR(W19="",W19&lt;=0),"COMMANDE COUVERTS INCOMPLETE",IF(G19="","UNITE MANQUANTE",IF(COUNTIF(B384:B428,AE19)=0,"UNITE A CONTROLER","OK")))))),N("Z6"))</f>
        <v/>
      </c>
      <c r="AD19" s="144" t="str">
        <f>IF(1=1,IF(E19="","",AD9),N("AB16"))</f>
        <v/>
      </c>
      <c r="AE19" s="125" t="str">
        <f>IF(1=1,IF(G19="","",UPPER(TRIM(SUBSTITUTE(SUBSTITUTE(G19&amp;"",CHAR(160)," ")," "," ")))),N("AC16"))</f>
        <v/>
      </c>
      <c r="AG19" s="5" t="s">
        <v>35</v>
      </c>
    </row>
    <row r="20" spans="1:43" ht="15.75" x14ac:dyDescent="0.25">
      <c r="A20" s="126" t="str">
        <f>IF(1=1,IF(E20="","",A9),N("A17"))</f>
        <v/>
      </c>
      <c r="B20" s="127" t="str">
        <f>IF(1=1,IF(E20="","",B9),N("B17"))</f>
        <v/>
      </c>
      <c r="C20" s="128"/>
      <c r="D20" s="129" t="str">
        <f>IF(ISBLANK(E20),"",LARGE(D9:D19,1)+1)</f>
        <v/>
      </c>
      <c r="E20" s="130"/>
      <c r="F20" s="131"/>
      <c r="G20" s="170"/>
      <c r="H20" s="105"/>
      <c r="I20" s="132" t="str">
        <f>IF(1=1,IF(E20="","",I9),N("H17"))</f>
        <v/>
      </c>
      <c r="J20" s="133" t="str">
        <f>IF(1=1,IF(E20="","",J9),N("I17"))</f>
        <v/>
      </c>
      <c r="K20" s="134" t="str">
        <f>IF(1=1,IF(E20="","",K9),N("J17"))</f>
        <v/>
      </c>
      <c r="L20" s="135" t="str">
        <f>IF(1=1,IF(OR(J20="",O20="",NOT(ISNUMBER(J20)),NOT(ISNUMBER(O20)),J20=0),"",O20/J20),N("L17"))</f>
        <v/>
      </c>
      <c r="M20" s="136" t="str">
        <f>IF(1=1,IF(OR(L20="",NOT(ISNUMBER(F20))),"",F20*L20*IFERROR(INDEX(D384:D428,MATCH(AE20,B384:B428,0)),1)),N("M13"))</f>
        <v/>
      </c>
      <c r="N20" s="137" t="str">
        <f>IF(1=1,IF(F20="","",IF(G20="","",IFERROR(INDEX(E384:E428,MATCH(AE20,B384:B428,0)),G20&amp;""))),N("N6"))</f>
        <v/>
      </c>
      <c r="O20" s="138" t="str">
        <f>IF(1=1,IF(E20="","",O9),N("K17"))</f>
        <v/>
      </c>
      <c r="P20" s="139" t="str">
        <f>IF(1=1,IF(M20="","",IF(AND(ISNUMBER(M20),M20&lt;1,N20="kg"),MAX(1,ROUND(M20*1000,0)),IF(AND(ISNUMBER(M20),M20&lt;1,N20="L"),MAX(1,ROUND(M20*100,0)),ROUND(M20,3)))),N("O17"))</f>
        <v/>
      </c>
      <c r="Q20" s="140" t="str">
        <f>IF(1=1,IF(M20="","",IF(AND(ISNUMBER(M20),M20&lt;1,N20="kg"),"g",IF(AND(ISNUMBER(M20),M20&lt;1,N20="L"),"cl",N20))),N("P17"))</f>
        <v/>
      </c>
      <c r="R20" s="115" t="str">
        <f>IF(1=1,IF(E20="","",IF(F20="","A CONTROLER",IF(NOT(ISNUMBER(F20)),"TEXTE",IF(OR(L20="",L20&lt;=0),"COMMANDE PRINCIPALE INCOMPLETE",IF(G20="","UNITE MANQUANTE",IF(COUNTIF(B384:B428,AE20)=0,"UNITE A CONTROLER","OK")))))),N("Q9"))</f>
        <v/>
      </c>
      <c r="S20" s="105"/>
      <c r="T20" s="141">
        <f t="shared" si="2"/>
        <v>0</v>
      </c>
      <c r="U20" s="133" t="str">
        <f>IF(1=1,IF(E20="","",U9),N("S17"))</f>
        <v/>
      </c>
      <c r="V20" s="133" t="str">
        <f>IF(1=1,IF(E20="","",V9),N("T17"))</f>
        <v/>
      </c>
      <c r="W20" s="135" t="str">
        <f>IF(1=1,IF(OR(U20="",V20="",NOT(ISNUMBER(U20)),NOT(ISNUMBER(V20)),U20=0),"",V20/U20),N("U17"))</f>
        <v/>
      </c>
      <c r="X20" s="136" t="str">
        <f>IF(1=1,IF(OR(W20="",NOT(ISNUMBER(F20))),"",F20*W20*IFERROR(INDEX(D384:D428,MATCH(AE20,B384:B428,0)),1)),N("V7"))</f>
        <v/>
      </c>
      <c r="Y20" s="137" t="str">
        <f>IF(1=1,IF(F20="","",IF(G20="","",IFERROR(INDEX(E384:E428,MATCH(AE20,B384:B428,0)),G20&amp;""))),N("W6"))</f>
        <v/>
      </c>
      <c r="Z20" s="142" t="str">
        <f>IF(1=1,IF(X20="","",IF(AND(ISNUMBER(X20),X20&lt;1,Y20="kg"),MAX(1,ROUND(X20*1000,0)),IF(AND(ISNUMBER(X20),X20&lt;1,Y20="L"),MAX(1,ROUND(X20*100,0)),ROUND(X20,3)))),N("X17"))</f>
        <v/>
      </c>
      <c r="AA20" s="143" t="str">
        <f>IF(1=1,IF(X20="","",IF(AND(ISNUMBER(X20),X20&lt;1,Y20="kg"),"g",IF(AND(ISNUMBER(X20),X20&lt;1,Y20="L"),"cl",Y20))),N("Y17"))</f>
        <v/>
      </c>
      <c r="AB20" s="123" t="str">
        <f>IF(1=1,IF(E20="","",IF(F20="","A CONTROLER",IF(NOT(ISNUMBER(F20)),"TEXTE",IF(OR(W20="",W20&lt;=0),"COMMANDE COUVERTS INCOMPLETE",IF(G20="","UNITE MANQUANTE",IF(COUNTIF(B384:B428,AE20)=0,"UNITE A CONTROLER","OK")))))),N("Z6"))</f>
        <v/>
      </c>
      <c r="AD20" s="144" t="str">
        <f>IF(1=1,IF(E20="","",AD9),N("AB17"))</f>
        <v/>
      </c>
      <c r="AE20" s="125" t="str">
        <f>IF(1=1,IF(G20="","",UPPER(TRIM(SUBSTITUTE(SUBSTITUTE(G20&amp;"",CHAR(160)," ")," "," ")))),N("AC17"))</f>
        <v/>
      </c>
      <c r="AG20" s="5" t="s">
        <v>225</v>
      </c>
    </row>
    <row r="21" spans="1:43" ht="15.75" x14ac:dyDescent="0.25">
      <c r="A21" s="126" t="str">
        <f>IF(1=1,IF(E21="","",A9),N("A18"))</f>
        <v/>
      </c>
      <c r="B21" s="127" t="str">
        <f>IF(1=1,IF(E21="","",B9),N("B18"))</f>
        <v/>
      </c>
      <c r="C21" s="128"/>
      <c r="D21" s="129" t="str">
        <f>IF(ISBLANK(E21),"",LARGE(D9:D20,1)+1)</f>
        <v/>
      </c>
      <c r="E21" s="130"/>
      <c r="F21" s="131"/>
      <c r="G21" s="170"/>
      <c r="H21" s="105"/>
      <c r="I21" s="132" t="str">
        <f>IF(1=1,IF(E21="","",I9),N("H18"))</f>
        <v/>
      </c>
      <c r="J21" s="133" t="str">
        <f>IF(1=1,IF(E21="","",J9),N("I18"))</f>
        <v/>
      </c>
      <c r="K21" s="134" t="str">
        <f>IF(1=1,IF(E21="","",K9),N("J18"))</f>
        <v/>
      </c>
      <c r="L21" s="135" t="str">
        <f>IF(1=1,IF(OR(J21="",O21="",NOT(ISNUMBER(J21)),NOT(ISNUMBER(O21)),J21=0),"",O21/J21),N("L18"))</f>
        <v/>
      </c>
      <c r="M21" s="136" t="str">
        <f>IF(1=1,IF(OR(L21="",NOT(ISNUMBER(F21))),"",F21*L21*IFERROR(INDEX(D384:D428,MATCH(AE21,B384:B428,0)),1)),N("M13"))</f>
        <v/>
      </c>
      <c r="N21" s="137" t="str">
        <f>IF(1=1,IF(F21="","",IF(G21="","",IFERROR(INDEX(E384:E428,MATCH(AE21,B384:B428,0)),G21&amp;""))),N("N6"))</f>
        <v/>
      </c>
      <c r="O21" s="138" t="str">
        <f>IF(1=1,IF(E21="","",O9),N("K18"))</f>
        <v/>
      </c>
      <c r="P21" s="139" t="str">
        <f>IF(1=1,IF(M21="","",IF(AND(ISNUMBER(M21),M21&lt;1,N21="kg"),MAX(1,ROUND(M21*1000,0)),IF(AND(ISNUMBER(M21),M21&lt;1,N21="L"),MAX(1,ROUND(M21*100,0)),ROUND(M21,3)))),N("O18"))</f>
        <v/>
      </c>
      <c r="Q21" s="140" t="str">
        <f>IF(1=1,IF(M21="","",IF(AND(ISNUMBER(M21),M21&lt;1,N21="kg"),"g",IF(AND(ISNUMBER(M21),M21&lt;1,N21="L"),"cl",N21))),N("P18"))</f>
        <v/>
      </c>
      <c r="R21" s="115" t="str">
        <f>IF(1=1,IF(E21="","",IF(F21="","A CONTROLER",IF(NOT(ISNUMBER(F21)),"TEXTE",IF(OR(L21="",L21&lt;=0),"COMMANDE PRINCIPALE INCOMPLETE",IF(G21="","UNITE MANQUANTE",IF(COUNTIF(B384:B428,AE21)=0,"UNITE A CONTROLER","OK")))))),N("Q9"))</f>
        <v/>
      </c>
      <c r="S21" s="105"/>
      <c r="T21" s="141">
        <f t="shared" si="2"/>
        <v>0</v>
      </c>
      <c r="U21" s="133" t="str">
        <f>IF(1=1,IF(E21="","",U9),N("S18"))</f>
        <v/>
      </c>
      <c r="V21" s="133" t="str">
        <f>IF(1=1,IF(E21="","",V9),N("T18"))</f>
        <v/>
      </c>
      <c r="W21" s="135" t="str">
        <f>IF(1=1,IF(OR(U21="",V21="",NOT(ISNUMBER(U21)),NOT(ISNUMBER(V21)),U21=0),"",V21/U21),N("U18"))</f>
        <v/>
      </c>
      <c r="X21" s="136" t="str">
        <f>IF(1=1,IF(OR(W21="",NOT(ISNUMBER(F21))),"",F21*W21*IFERROR(INDEX(D384:D428,MATCH(AE21,B384:B428,0)),1)),N("V7"))</f>
        <v/>
      </c>
      <c r="Y21" s="137" t="str">
        <f>IF(1=1,IF(F21="","",IF(G21="","",IFERROR(INDEX(E384:E428,MATCH(AE21,B384:B428,0)),G21&amp;""))),N("W6"))</f>
        <v/>
      </c>
      <c r="Z21" s="142" t="str">
        <f>IF(1=1,IF(X21="","",IF(AND(ISNUMBER(X21),X21&lt;1,Y21="kg"),MAX(1,ROUND(X21*1000,0)),IF(AND(ISNUMBER(X21),X21&lt;1,Y21="L"),MAX(1,ROUND(X21*100,0)),ROUND(X21,3)))),N("X18"))</f>
        <v/>
      </c>
      <c r="AA21" s="143" t="str">
        <f>IF(1=1,IF(X21="","",IF(AND(ISNUMBER(X21),X21&lt;1,Y21="kg"),"g",IF(AND(ISNUMBER(X21),X21&lt;1,Y21="L"),"cl",Y21))),N("Y18"))</f>
        <v/>
      </c>
      <c r="AB21" s="123" t="str">
        <f>IF(1=1,IF(E21="","",IF(F21="","A CONTROLER",IF(NOT(ISNUMBER(F21)),"TEXTE",IF(OR(W21="",W21&lt;=0),"COMMANDE COUVERTS INCOMPLETE",IF(G21="","UNITE MANQUANTE",IF(COUNTIF(B384:B428,AE21)=0,"UNITE A CONTROLER","OK")))))),N("Z6"))</f>
        <v/>
      </c>
      <c r="AD21" s="144" t="str">
        <f>IF(1=1,IF(E21="","",AD9),N("AB18"))</f>
        <v/>
      </c>
      <c r="AE21" s="125" t="str">
        <f>IF(1=1,IF(G21="","",UPPER(TRIM(SUBSTITUTE(SUBSTITUTE(G21&amp;"",CHAR(160)," ")," "," ")))),N("AC18"))</f>
        <v/>
      </c>
      <c r="AG21" s="5" t="s">
        <v>36</v>
      </c>
    </row>
    <row r="22" spans="1:43" ht="15.75" x14ac:dyDescent="0.25">
      <c r="A22" s="126" t="str">
        <f>IF(1=1,IF(E22="","",A9),N("A19"))</f>
        <v/>
      </c>
      <c r="B22" s="127" t="str">
        <f>IF(1=1,IF(E22="","",B9),N("B19"))</f>
        <v/>
      </c>
      <c r="C22" s="128"/>
      <c r="D22" s="129" t="str">
        <f>IF(ISBLANK(E22),"",LARGE(D9:D21,1)+1)</f>
        <v/>
      </c>
      <c r="E22" s="130"/>
      <c r="F22" s="131"/>
      <c r="G22" s="170"/>
      <c r="H22" s="105"/>
      <c r="I22" s="132" t="str">
        <f>IF(1=1,IF(E22="","",I9),N("H19"))</f>
        <v/>
      </c>
      <c r="J22" s="133" t="str">
        <f>IF(1=1,IF(E22="","",J9),N("I19"))</f>
        <v/>
      </c>
      <c r="K22" s="134" t="str">
        <f>IF(1=1,IF(E22="","",K9),N("J19"))</f>
        <v/>
      </c>
      <c r="L22" s="135" t="str">
        <f>IF(1=1,IF(OR(J22="",O22="",NOT(ISNUMBER(J22)),NOT(ISNUMBER(O22)),J22=0),"",O22/J22),N("L19"))</f>
        <v/>
      </c>
      <c r="M22" s="136" t="str">
        <f>IF(1=1,IF(OR(L22="",NOT(ISNUMBER(F22))),"",F22*L22*IFERROR(INDEX(D384:D428,MATCH(AE22,B384:B428,0)),1)),N("M13"))</f>
        <v/>
      </c>
      <c r="N22" s="137" t="str">
        <f>IF(1=1,IF(F22="","",IF(G22="","",IFERROR(INDEX(E384:E428,MATCH(AE22,B384:B428,0)),G22&amp;""))),N("N6"))</f>
        <v/>
      </c>
      <c r="O22" s="138" t="str">
        <f>IF(1=1,IF(E22="","",O9),N("K19"))</f>
        <v/>
      </c>
      <c r="P22" s="139" t="str">
        <f>IF(1=1,IF(M22="","",IF(AND(ISNUMBER(M22),M22&lt;1,N22="kg"),MAX(1,ROUND(M22*1000,0)),IF(AND(ISNUMBER(M22),M22&lt;1,N22="L"),MAX(1,ROUND(M22*100,0)),ROUND(M22,3)))),N("O19"))</f>
        <v/>
      </c>
      <c r="Q22" s="140" t="str">
        <f>IF(1=1,IF(M22="","",IF(AND(ISNUMBER(M22),M22&lt;1,N22="kg"),"g",IF(AND(ISNUMBER(M22),M22&lt;1,N22="L"),"cl",N22))),N("P19"))</f>
        <v/>
      </c>
      <c r="R22" s="115" t="str">
        <f>IF(1=1,IF(E22="","",IF(F22="","A CONTROLER",IF(NOT(ISNUMBER(F22)),"TEXTE",IF(OR(L22="",L22&lt;=0),"COMMANDE PRINCIPALE INCOMPLETE",IF(G22="","UNITE MANQUANTE",IF(COUNTIF(B384:B428,AE22)=0,"UNITE A CONTROLER","OK")))))),N("Q9"))</f>
        <v/>
      </c>
      <c r="S22" s="105"/>
      <c r="T22" s="141">
        <f t="shared" si="2"/>
        <v>0</v>
      </c>
      <c r="U22" s="133" t="str">
        <f>IF(1=1,IF(E22="","",U9),N("S19"))</f>
        <v/>
      </c>
      <c r="V22" s="133" t="str">
        <f>IF(1=1,IF(E22="","",V9),N("T19"))</f>
        <v/>
      </c>
      <c r="W22" s="135" t="str">
        <f>IF(1=1,IF(OR(U22="",V22="",NOT(ISNUMBER(U22)),NOT(ISNUMBER(V22)),U22=0),"",V22/U22),N("U19"))</f>
        <v/>
      </c>
      <c r="X22" s="136" t="str">
        <f>IF(1=1,IF(OR(W22="",NOT(ISNUMBER(F22))),"",F22*W22*IFERROR(INDEX(D384:D428,MATCH(AE22,B384:B428,0)),1)),N("V7"))</f>
        <v/>
      </c>
      <c r="Y22" s="137" t="str">
        <f>IF(1=1,IF(F22="","",IF(G22="","",IFERROR(INDEX(E384:E428,MATCH(AE22,B384:B428,0)),G22&amp;""))),N("W6"))</f>
        <v/>
      </c>
      <c r="Z22" s="142" t="str">
        <f>IF(1=1,IF(X22="","",IF(AND(ISNUMBER(X22),X22&lt;1,Y22="kg"),MAX(1,ROUND(X22*1000,0)),IF(AND(ISNUMBER(X22),X22&lt;1,Y22="L"),MAX(1,ROUND(X22*100,0)),ROUND(X22,3)))),N("X19"))</f>
        <v/>
      </c>
      <c r="AA22" s="143" t="str">
        <f>IF(1=1,IF(X22="","",IF(AND(ISNUMBER(X22),X22&lt;1,Y22="kg"),"g",IF(AND(ISNUMBER(X22),X22&lt;1,Y22="L"),"cl",Y22))),N("Y19"))</f>
        <v/>
      </c>
      <c r="AB22" s="123" t="str">
        <f>IF(1=1,IF(E22="","",IF(F22="","A CONTROLER",IF(NOT(ISNUMBER(F22)),"TEXTE",IF(OR(W22="",W22&lt;=0),"COMMANDE COUVERTS INCOMPLETE",IF(G22="","UNITE MANQUANTE",IF(COUNTIF(B384:B428,AE22)=0,"UNITE A CONTROLER","OK")))))),N("Z6"))</f>
        <v/>
      </c>
      <c r="AD22" s="144" t="str">
        <f>IF(1=1,IF(E22="","",AD9),N("AB19"))</f>
        <v/>
      </c>
      <c r="AE22" s="125" t="str">
        <f>IF(1=1,IF(G22="","",UPPER(TRIM(SUBSTITUTE(SUBSTITUTE(G22&amp;"",CHAR(160)," ")," "," ")))),N("AC19"))</f>
        <v/>
      </c>
      <c r="AG22" s="5" t="s">
        <v>37</v>
      </c>
    </row>
    <row r="23" spans="1:43" ht="15.75" x14ac:dyDescent="0.25">
      <c r="A23" s="126" t="str">
        <f>IF(1=1,IF(E23="","",A9),N("A20"))</f>
        <v/>
      </c>
      <c r="B23" s="127" t="str">
        <f>IF(1=1,IF(E23="","",B9),N("B20"))</f>
        <v/>
      </c>
      <c r="C23" s="128"/>
      <c r="D23" s="129" t="str">
        <f>IF(ISBLANK(E23),"",LARGE(D9:D22,1)+1)</f>
        <v/>
      </c>
      <c r="E23" s="130"/>
      <c r="F23" s="131"/>
      <c r="G23" s="170"/>
      <c r="H23" s="105"/>
      <c r="I23" s="132" t="str">
        <f>IF(1=1,IF(E23="","",I9),N("H20"))</f>
        <v/>
      </c>
      <c r="J23" s="133" t="str">
        <f>IF(1=1,IF(E23="","",J9),N("I20"))</f>
        <v/>
      </c>
      <c r="K23" s="134" t="str">
        <f>IF(1=1,IF(E23="","",K9),N("J20"))</f>
        <v/>
      </c>
      <c r="L23" s="135" t="str">
        <f>IF(1=1,IF(OR(J23="",O23="",NOT(ISNUMBER(J23)),NOT(ISNUMBER(O23)),J23=0),"",O23/J23),N("L20"))</f>
        <v/>
      </c>
      <c r="M23" s="136" t="str">
        <f>IF(1=1,IF(OR(L23="",NOT(ISNUMBER(F23))),"",F23*L23*IFERROR(INDEX(D384:D428,MATCH(AE23,B384:B428,0)),1)),N("M13"))</f>
        <v/>
      </c>
      <c r="N23" s="137" t="str">
        <f>IF(1=1,IF(F23="","",IF(G23="","",IFERROR(INDEX(E384:E428,MATCH(AE23,B384:B428,0)),G23&amp;""))),N("N6"))</f>
        <v/>
      </c>
      <c r="O23" s="138" t="str">
        <f>IF(1=1,IF(E23="","",O9),N("K20"))</f>
        <v/>
      </c>
      <c r="P23" s="139" t="str">
        <f>IF(1=1,IF(M23="","",IF(AND(ISNUMBER(M23),M23&lt;1,N23="kg"),MAX(1,ROUND(M23*1000,0)),IF(AND(ISNUMBER(M23),M23&lt;1,N23="L"),MAX(1,ROUND(M23*100,0)),ROUND(M23,3)))),N("O20"))</f>
        <v/>
      </c>
      <c r="Q23" s="140" t="str">
        <f>IF(1=1,IF(M23="","",IF(AND(ISNUMBER(M23),M23&lt;1,N23="kg"),"g",IF(AND(ISNUMBER(M23),M23&lt;1,N23="L"),"cl",N23))),N("P20"))</f>
        <v/>
      </c>
      <c r="R23" s="115" t="str">
        <f>IF(1=1,IF(E23="","",IF(F23="","A CONTROLER",IF(NOT(ISNUMBER(F23)),"TEXTE",IF(OR(L23="",L23&lt;=0),"COMMANDE PRINCIPALE INCOMPLETE",IF(G23="","UNITE MANQUANTE",IF(COUNTIF(B384:B428,AE23)=0,"UNITE A CONTROLER","OK")))))),N("Q9"))</f>
        <v/>
      </c>
      <c r="S23" s="105"/>
      <c r="T23" s="141">
        <f t="shared" si="2"/>
        <v>0</v>
      </c>
      <c r="U23" s="133" t="str">
        <f>IF(1=1,IF(E23="","",U9),N("S20"))</f>
        <v/>
      </c>
      <c r="V23" s="133" t="str">
        <f>IF(1=1,IF(E23="","",V9),N("T20"))</f>
        <v/>
      </c>
      <c r="W23" s="135" t="str">
        <f>IF(1=1,IF(OR(U23="",V23="",NOT(ISNUMBER(U23)),NOT(ISNUMBER(V23)),U23=0),"",V23/U23),N("U20"))</f>
        <v/>
      </c>
      <c r="X23" s="136" t="str">
        <f>IF(1=1,IF(OR(W23="",NOT(ISNUMBER(F23))),"",F23*W23*IFERROR(INDEX(D384:D428,MATCH(AE23,B384:B428,0)),1)),N("V7"))</f>
        <v/>
      </c>
      <c r="Y23" s="137" t="str">
        <f>IF(1=1,IF(F23="","",IF(G23="","",IFERROR(INDEX(E384:E428,MATCH(AE23,B384:B428,0)),G23&amp;""))),N("W6"))</f>
        <v/>
      </c>
      <c r="Z23" s="142" t="str">
        <f>IF(1=1,IF(X23="","",IF(AND(ISNUMBER(X23),X23&lt;1,Y23="kg"),MAX(1,ROUND(X23*1000,0)),IF(AND(ISNUMBER(X23),X23&lt;1,Y23="L"),MAX(1,ROUND(X23*100,0)),ROUND(X23,3)))),N("X20"))</f>
        <v/>
      </c>
      <c r="AA23" s="143" t="str">
        <f>IF(1=1,IF(X23="","",IF(AND(ISNUMBER(X23),X23&lt;1,Y23="kg"),"g",IF(AND(ISNUMBER(X23),X23&lt;1,Y23="L"),"cl",Y23))),N("Y20"))</f>
        <v/>
      </c>
      <c r="AB23" s="123" t="str">
        <f>IF(1=1,IF(E23="","",IF(F23="","A CONTROLER",IF(NOT(ISNUMBER(F23)),"TEXTE",IF(OR(W23="",W23&lt;=0),"COMMANDE COUVERTS INCOMPLETE",IF(G23="","UNITE MANQUANTE",IF(COUNTIF(B384:B428,AE23)=0,"UNITE A CONTROLER","OK")))))),N("Z6"))</f>
        <v/>
      </c>
      <c r="AD23" s="144" t="str">
        <f>IF(1=1,IF(E23="","",AD9),N("AB20"))</f>
        <v/>
      </c>
      <c r="AE23" s="125" t="str">
        <f>IF(1=1,IF(G23="","",UPPER(TRIM(SUBSTITUTE(SUBSTITUTE(G23&amp;"",CHAR(160)," ")," "," ")))),N("AC20"))</f>
        <v/>
      </c>
      <c r="AG23" s="4" t="s">
        <v>38</v>
      </c>
    </row>
    <row r="24" spans="1:43" ht="15.75" x14ac:dyDescent="0.25">
      <c r="A24" s="126" t="str">
        <f>IF(1=1,IF(E24="","",A9),N("A21"))</f>
        <v/>
      </c>
      <c r="B24" s="127" t="str">
        <f>IF(1=1,IF(E24="","",B9),N("B21"))</f>
        <v/>
      </c>
      <c r="C24" s="128"/>
      <c r="D24" s="129" t="str">
        <f>IF(ISBLANK(E24),"",LARGE(D9:D23,1)+1)</f>
        <v/>
      </c>
      <c r="E24" s="130"/>
      <c r="F24" s="131"/>
      <c r="G24" s="170"/>
      <c r="H24" s="105"/>
      <c r="I24" s="132" t="str">
        <f>IF(1=1,IF(E24="","",I9),N("H21"))</f>
        <v/>
      </c>
      <c r="J24" s="133" t="str">
        <f>IF(1=1,IF(E24="","",J9),N("I21"))</f>
        <v/>
      </c>
      <c r="K24" s="134" t="str">
        <f>IF(1=1,IF(E24="","",K9),N("J21"))</f>
        <v/>
      </c>
      <c r="L24" s="135" t="str">
        <f>IF(1=1,IF(OR(J24="",O24="",NOT(ISNUMBER(J24)),NOT(ISNUMBER(O24)),J24=0),"",O24/J24),N("L21"))</f>
        <v/>
      </c>
      <c r="M24" s="136" t="str">
        <f>IF(1=1,IF(OR(L24="",NOT(ISNUMBER(F24))),"",F24*L24*IFERROR(INDEX(D384:D428,MATCH(AE24,B384:B428,0)),1)),N("M13"))</f>
        <v/>
      </c>
      <c r="N24" s="137" t="str">
        <f>IF(1=1,IF(F24="","",IF(G24="","",IFERROR(INDEX(E384:E428,MATCH(AE24,B384:B428,0)),G24&amp;""))),N("N6"))</f>
        <v/>
      </c>
      <c r="O24" s="138" t="str">
        <f>IF(1=1,IF(E24="","",O9),N("K21"))</f>
        <v/>
      </c>
      <c r="P24" s="139" t="str">
        <f>IF(1=1,IF(M24="","",IF(AND(ISNUMBER(M24),M24&lt;1,N24="kg"),MAX(1,ROUND(M24*1000,0)),IF(AND(ISNUMBER(M24),M24&lt;1,N24="L"),MAX(1,ROUND(M24*100,0)),ROUND(M24,3)))),N("O21"))</f>
        <v/>
      </c>
      <c r="Q24" s="140" t="str">
        <f>IF(1=1,IF(M24="","",IF(AND(ISNUMBER(M24),M24&lt;1,N24="kg"),"g",IF(AND(ISNUMBER(M24),M24&lt;1,N24="L"),"cl",N24))),N("P21"))</f>
        <v/>
      </c>
      <c r="R24" s="115" t="str">
        <f>IF(1=1,IF(E24="","",IF(F24="","A CONTROLER",IF(NOT(ISNUMBER(F24)),"TEXTE",IF(OR(L24="",L24&lt;=0),"COMMANDE PRINCIPALE INCOMPLETE",IF(G24="","UNITE MANQUANTE",IF(COUNTIF(B384:B428,AE24)=0,"UNITE A CONTROLER","OK")))))),N("Q9"))</f>
        <v/>
      </c>
      <c r="S24" s="105"/>
      <c r="T24" s="141">
        <f t="shared" si="2"/>
        <v>0</v>
      </c>
      <c r="U24" s="133" t="str">
        <f>IF(1=1,IF(E24="","",U9),N("S21"))</f>
        <v/>
      </c>
      <c r="V24" s="133" t="str">
        <f>IF(1=1,IF(E24="","",V9),N("T21"))</f>
        <v/>
      </c>
      <c r="W24" s="135" t="str">
        <f>IF(1=1,IF(OR(U24="",V24="",NOT(ISNUMBER(U24)),NOT(ISNUMBER(V24)),U24=0),"",V24/U24),N("U21"))</f>
        <v/>
      </c>
      <c r="X24" s="136" t="str">
        <f>IF(1=1,IF(OR(W24="",NOT(ISNUMBER(F24))),"",F24*W24*IFERROR(INDEX(D384:D428,MATCH(AE24,B384:B428,0)),1)),N("V7"))</f>
        <v/>
      </c>
      <c r="Y24" s="137" t="str">
        <f>IF(1=1,IF(F24="","",IF(G24="","",IFERROR(INDEX(E384:E428,MATCH(AE24,B384:B428,0)),G24&amp;""))),N("W6"))</f>
        <v/>
      </c>
      <c r="Z24" s="142" t="str">
        <f>IF(1=1,IF(X24="","",IF(AND(ISNUMBER(X24),X24&lt;1,Y24="kg"),MAX(1,ROUND(X24*1000,0)),IF(AND(ISNUMBER(X24),X24&lt;1,Y24="L"),MAX(1,ROUND(X24*100,0)),ROUND(X24,3)))),N("X21"))</f>
        <v/>
      </c>
      <c r="AA24" s="143" t="str">
        <f>IF(1=1,IF(X24="","",IF(AND(ISNUMBER(X24),X24&lt;1,Y24="kg"),"g",IF(AND(ISNUMBER(X24),X24&lt;1,Y24="L"),"cl",Y24))),N("Y21"))</f>
        <v/>
      </c>
      <c r="AB24" s="123" t="str">
        <f>IF(1=1,IF(E24="","",IF(F24="","A CONTROLER",IF(NOT(ISNUMBER(F24)),"TEXTE",IF(OR(W24="",W24&lt;=0),"COMMANDE COUVERTS INCOMPLETE",IF(G24="","UNITE MANQUANTE",IF(COUNTIF(B384:B428,AE24)=0,"UNITE A CONTROLER","OK")))))),N("Z6"))</f>
        <v/>
      </c>
      <c r="AD24" s="144" t="str">
        <f>IF(1=1,IF(E24="","",AD9),N("AB21"))</f>
        <v/>
      </c>
      <c r="AE24" s="125" t="str">
        <f>IF(1=1,IF(G24="","",UPPER(TRIM(SUBSTITUTE(SUBSTITUTE(G24&amp;"",CHAR(160)," ")," "," ")))),N("AC21"))</f>
        <v/>
      </c>
      <c r="AG24" s="4" t="s">
        <v>39</v>
      </c>
    </row>
    <row r="25" spans="1:43" ht="15.75" x14ac:dyDescent="0.25">
      <c r="A25" s="126" t="str">
        <f>IF(1=1,IF(E25="","",A9),N("A22"))</f>
        <v/>
      </c>
      <c r="B25" s="127" t="str">
        <f>IF(1=1,IF(E25="","",B9),N("B22"))</f>
        <v/>
      </c>
      <c r="C25" s="128"/>
      <c r="D25" s="129" t="str">
        <f>IF(ISBLANK(E25),"",LARGE(D9:D24,1)+1)</f>
        <v/>
      </c>
      <c r="E25" s="130"/>
      <c r="F25" s="131"/>
      <c r="G25" s="170"/>
      <c r="H25" s="105"/>
      <c r="I25" s="132" t="str">
        <f>IF(1=1,IF(E25="","",I9),N("H22"))</f>
        <v/>
      </c>
      <c r="J25" s="133" t="str">
        <f>IF(1=1,IF(E25="","",J9),N("I22"))</f>
        <v/>
      </c>
      <c r="K25" s="134" t="str">
        <f>IF(1=1,IF(E25="","",K9),N("J22"))</f>
        <v/>
      </c>
      <c r="L25" s="135" t="str">
        <f>IF(1=1,IF(OR(J25="",O25="",NOT(ISNUMBER(J25)),NOT(ISNUMBER(O25)),J25=0),"",O25/J25),N("L22"))</f>
        <v/>
      </c>
      <c r="M25" s="136" t="str">
        <f>IF(1=1,IF(OR(L25="",NOT(ISNUMBER(F25))),"",F25*L25*IFERROR(INDEX(D384:D428,MATCH(AE25,B384:B428,0)),1)),N("M13"))</f>
        <v/>
      </c>
      <c r="N25" s="137" t="str">
        <f>IF(1=1,IF(F25="","",IF(G25="","",IFERROR(INDEX(E384:E428,MATCH(AE25,B384:B428,0)),G25&amp;""))),N("N6"))</f>
        <v/>
      </c>
      <c r="O25" s="138" t="str">
        <f>IF(1=1,IF(E25="","",O9),N("K22"))</f>
        <v/>
      </c>
      <c r="P25" s="139" t="str">
        <f>IF(1=1,IF(M25="","",IF(AND(ISNUMBER(M25),M25&lt;1,N25="kg"),MAX(1,ROUND(M25*1000,0)),IF(AND(ISNUMBER(M25),M25&lt;1,N25="L"),MAX(1,ROUND(M25*100,0)),ROUND(M25,3)))),N("O22"))</f>
        <v/>
      </c>
      <c r="Q25" s="140" t="str">
        <f>IF(1=1,IF(M25="","",IF(AND(ISNUMBER(M25),M25&lt;1,N25="kg"),"g",IF(AND(ISNUMBER(M25),M25&lt;1,N25="L"),"cl",N25))),N("P22"))</f>
        <v/>
      </c>
      <c r="R25" s="115" t="str">
        <f>IF(1=1,IF(E25="","",IF(F25="","A CONTROLER",IF(NOT(ISNUMBER(F25)),"TEXTE",IF(OR(L25="",L25&lt;=0),"COMMANDE PRINCIPALE INCOMPLETE",IF(G25="","UNITE MANQUANTE",IF(COUNTIF(B384:B428,AE25)=0,"UNITE A CONTROLER","OK")))))),N("Q9"))</f>
        <v/>
      </c>
      <c r="S25" s="105"/>
      <c r="T25" s="141">
        <f t="shared" si="2"/>
        <v>0</v>
      </c>
      <c r="U25" s="133" t="str">
        <f>IF(1=1,IF(E25="","",U9),N("S22"))</f>
        <v/>
      </c>
      <c r="V25" s="133" t="str">
        <f>IF(1=1,IF(E25="","",V9),N("T22"))</f>
        <v/>
      </c>
      <c r="W25" s="135" t="str">
        <f>IF(1=1,IF(OR(U25="",V25="",NOT(ISNUMBER(U25)),NOT(ISNUMBER(V25)),U25=0),"",V25/U25),N("U22"))</f>
        <v/>
      </c>
      <c r="X25" s="136" t="str">
        <f>IF(1=1,IF(OR(W25="",NOT(ISNUMBER(F25))),"",F25*W25*IFERROR(INDEX(D384:D428,MATCH(AE25,B384:B428,0)),1)),N("V7"))</f>
        <v/>
      </c>
      <c r="Y25" s="137" t="str">
        <f>IF(1=1,IF(F25="","",IF(G25="","",IFERROR(INDEX(E384:E428,MATCH(AE25,B384:B428,0)),G25&amp;""))),N("W6"))</f>
        <v/>
      </c>
      <c r="Z25" s="142" t="str">
        <f>IF(1=1,IF(X25="","",IF(AND(ISNUMBER(X25),X25&lt;1,Y25="kg"),MAX(1,ROUND(X25*1000,0)),IF(AND(ISNUMBER(X25),X25&lt;1,Y25="L"),MAX(1,ROUND(X25*100,0)),ROUND(X25,3)))),N("X22"))</f>
        <v/>
      </c>
      <c r="AA25" s="143" t="str">
        <f>IF(1=1,IF(X25="","",IF(AND(ISNUMBER(X25),X25&lt;1,Y25="kg"),"g",IF(AND(ISNUMBER(X25),X25&lt;1,Y25="L"),"cl",Y25))),N("Y22"))</f>
        <v/>
      </c>
      <c r="AB25" s="123" t="str">
        <f>IF(1=1,IF(E25="","",IF(F25="","A CONTROLER",IF(NOT(ISNUMBER(F25)),"TEXTE",IF(OR(W25="",W25&lt;=0),"COMMANDE COUVERTS INCOMPLETE",IF(G25="","UNITE MANQUANTE",IF(COUNTIF(B384:B428,AE25)=0,"UNITE A CONTROLER","OK")))))),N("Z6"))</f>
        <v/>
      </c>
      <c r="AD25" s="144" t="str">
        <f>IF(1=1,IF(E25="","",AD9),N("AB22"))</f>
        <v/>
      </c>
      <c r="AE25" s="125" t="str">
        <f>IF(1=1,IF(G25="","",UPPER(TRIM(SUBSTITUTE(SUBSTITUTE(G25&amp;"",CHAR(160)," ")," "," ")))),N("AC22"))</f>
        <v/>
      </c>
      <c r="AG25" s="4" t="s">
        <v>40</v>
      </c>
    </row>
    <row r="26" spans="1:43" ht="15.75" x14ac:dyDescent="0.25">
      <c r="A26" s="126" t="str">
        <f>IF(1=1,IF(E26="","",A9),N("A23"))</f>
        <v/>
      </c>
      <c r="B26" s="127" t="str">
        <f>IF(1=1,IF(E26="","",B9),N("B23"))</f>
        <v/>
      </c>
      <c r="C26" s="128"/>
      <c r="D26" s="129" t="str">
        <f>IF(ISBLANK(E26),"",LARGE(D9:D25,1)+1)</f>
        <v/>
      </c>
      <c r="E26" s="130"/>
      <c r="F26" s="131"/>
      <c r="G26" s="170"/>
      <c r="H26" s="105"/>
      <c r="I26" s="132" t="str">
        <f>IF(1=1,IF(E26="","",I9),N("H23"))</f>
        <v/>
      </c>
      <c r="J26" s="133" t="str">
        <f>IF(1=1,IF(E26="","",J9),N("I23"))</f>
        <v/>
      </c>
      <c r="K26" s="134" t="str">
        <f>IF(1=1,IF(E26="","",K9),N("J23"))</f>
        <v/>
      </c>
      <c r="L26" s="135" t="str">
        <f>IF(1=1,IF(OR(J26="",O26="",NOT(ISNUMBER(J26)),NOT(ISNUMBER(O26)),J26=0),"",O26/J26),N("L23"))</f>
        <v/>
      </c>
      <c r="M26" s="136" t="str">
        <f>IF(1=1,IF(OR(L26="",NOT(ISNUMBER(F26))),"",F26*L26*IFERROR(INDEX(D384:D428,MATCH(AE26,B384:B428,0)),1)),N("M13"))</f>
        <v/>
      </c>
      <c r="N26" s="137" t="str">
        <f>IF(1=1,IF(F26="","",IF(G26="","",IFERROR(INDEX(E384:E428,MATCH(AE26,B384:B428,0)),G26&amp;""))),N("N6"))</f>
        <v/>
      </c>
      <c r="O26" s="138" t="str">
        <f>IF(1=1,IF(E26="","",O9),N("K23"))</f>
        <v/>
      </c>
      <c r="P26" s="139" t="str">
        <f>IF(1=1,IF(M26="","",IF(AND(ISNUMBER(M26),M26&lt;1,N26="kg"),MAX(1,ROUND(M26*1000,0)),IF(AND(ISNUMBER(M26),M26&lt;1,N26="L"),MAX(1,ROUND(M26*100,0)),ROUND(M26,3)))),N("O23"))</f>
        <v/>
      </c>
      <c r="Q26" s="140" t="str">
        <f>IF(1=1,IF(M26="","",IF(AND(ISNUMBER(M26),M26&lt;1,N26="kg"),"g",IF(AND(ISNUMBER(M26),M26&lt;1,N26="L"),"cl",N26))),N("P23"))</f>
        <v/>
      </c>
      <c r="R26" s="115" t="str">
        <f>IF(1=1,IF(E26="","",IF(F26="","A CONTROLER",IF(NOT(ISNUMBER(F26)),"TEXTE",IF(OR(L26="",L26&lt;=0),"COMMANDE PRINCIPALE INCOMPLETE",IF(G26="","UNITE MANQUANTE",IF(COUNTIF(B384:B428,AE26)=0,"UNITE A CONTROLER","OK")))))),N("Q9"))</f>
        <v/>
      </c>
      <c r="S26" s="105"/>
      <c r="T26" s="141">
        <f t="shared" si="2"/>
        <v>0</v>
      </c>
      <c r="U26" s="133" t="str">
        <f>IF(1=1,IF(E26="","",U9),N("S23"))</f>
        <v/>
      </c>
      <c r="V26" s="133" t="str">
        <f>IF(1=1,IF(E26="","",V9),N("T23"))</f>
        <v/>
      </c>
      <c r="W26" s="135" t="str">
        <f>IF(1=1,IF(OR(U26="",V26="",NOT(ISNUMBER(U26)),NOT(ISNUMBER(V26)),U26=0),"",V26/U26),N("U23"))</f>
        <v/>
      </c>
      <c r="X26" s="136" t="str">
        <f>IF(1=1,IF(OR(W26="",NOT(ISNUMBER(F26))),"",F26*W26*IFERROR(INDEX(D384:D428,MATCH(AE26,B384:B428,0)),1)),N("V7"))</f>
        <v/>
      </c>
      <c r="Y26" s="137" t="str">
        <f>IF(1=1,IF(F26="","",IF(G26="","",IFERROR(INDEX(E384:E428,MATCH(AE26,B384:B428,0)),G26&amp;""))),N("W6"))</f>
        <v/>
      </c>
      <c r="Z26" s="142" t="str">
        <f>IF(1=1,IF(X26="","",IF(AND(ISNUMBER(X26),X26&lt;1,Y26="kg"),MAX(1,ROUND(X26*1000,0)),IF(AND(ISNUMBER(X26),X26&lt;1,Y26="L"),MAX(1,ROUND(X26*100,0)),ROUND(X26,3)))),N("X23"))</f>
        <v/>
      </c>
      <c r="AA26" s="143" t="str">
        <f>IF(1=1,IF(X26="","",IF(AND(ISNUMBER(X26),X26&lt;1,Y26="kg"),"g",IF(AND(ISNUMBER(X26),X26&lt;1,Y26="L"),"cl",Y26))),N("Y23"))</f>
        <v/>
      </c>
      <c r="AB26" s="123" t="str">
        <f>IF(1=1,IF(E26="","",IF(F26="","A CONTROLER",IF(NOT(ISNUMBER(F26)),"TEXTE",IF(OR(W26="",W26&lt;=0),"COMMANDE COUVERTS INCOMPLETE",IF(G26="","UNITE MANQUANTE",IF(COUNTIF(B384:B428,AE26)=0,"UNITE A CONTROLER","OK")))))),N("Z6"))</f>
        <v/>
      </c>
      <c r="AD26" s="144" t="str">
        <f>IF(1=1,IF(E26="","",AD9),N("AB23"))</f>
        <v/>
      </c>
      <c r="AE26" s="125" t="str">
        <f>IF(1=1,IF(G26="","",UPPER(TRIM(SUBSTITUTE(SUBSTITUTE(G26&amp;"",CHAR(160)," ")," "," ")))),N("AC23"))</f>
        <v/>
      </c>
      <c r="AG26" s="4" t="s">
        <v>41</v>
      </c>
    </row>
    <row r="27" spans="1:43" ht="15.75" x14ac:dyDescent="0.25">
      <c r="A27" s="126" t="str">
        <f>IF(1=1,IF(E27="","",A9),N("A24"))</f>
        <v/>
      </c>
      <c r="B27" s="127" t="str">
        <f>IF(1=1,IF(E27="","",B9),N("B24"))</f>
        <v/>
      </c>
      <c r="C27" s="128"/>
      <c r="D27" s="129" t="str">
        <f>IF(ISBLANK(E27),"",LARGE(D9:D26,1)+1)</f>
        <v/>
      </c>
      <c r="E27" s="130"/>
      <c r="F27" s="131"/>
      <c r="G27" s="170"/>
      <c r="H27" s="105"/>
      <c r="I27" s="132" t="str">
        <f>IF(1=1,IF(E27="","",I9),N("H24"))</f>
        <v/>
      </c>
      <c r="J27" s="133" t="str">
        <f>IF(1=1,IF(E27="","",J9),N("I24"))</f>
        <v/>
      </c>
      <c r="K27" s="134" t="str">
        <f>IF(1=1,IF(E27="","",K9),N("J24"))</f>
        <v/>
      </c>
      <c r="L27" s="135" t="str">
        <f>IF(1=1,IF(OR(J27="",O27="",NOT(ISNUMBER(J27)),NOT(ISNUMBER(O27)),J27=0),"",O27/J27),N("L24"))</f>
        <v/>
      </c>
      <c r="M27" s="136" t="str">
        <f>IF(1=1,IF(OR(L27="",NOT(ISNUMBER(F27))),"",F27*L27*IFERROR(INDEX(D384:D428,MATCH(AE27,B384:B428,0)),1)),N("M13"))</f>
        <v/>
      </c>
      <c r="N27" s="137" t="str">
        <f>IF(1=1,IF(F27="","",IF(G27="","",IFERROR(INDEX(E384:E428,MATCH(AE27,B384:B428,0)),G27&amp;""))),N("N6"))</f>
        <v/>
      </c>
      <c r="O27" s="138" t="str">
        <f>IF(1=1,IF(E27="","",O9),N("K24"))</f>
        <v/>
      </c>
      <c r="P27" s="139" t="str">
        <f>IF(1=1,IF(M27="","",IF(AND(ISNUMBER(M27),M27&lt;1,N27="kg"),MAX(1,ROUND(M27*1000,0)),IF(AND(ISNUMBER(M27),M27&lt;1,N27="L"),MAX(1,ROUND(M27*100,0)),ROUND(M27,3)))),N("O24"))</f>
        <v/>
      </c>
      <c r="Q27" s="140" t="str">
        <f>IF(1=1,IF(M27="","",IF(AND(ISNUMBER(M27),M27&lt;1,N27="kg"),"g",IF(AND(ISNUMBER(M27),M27&lt;1,N27="L"),"cl",N27))),N("P24"))</f>
        <v/>
      </c>
      <c r="R27" s="115" t="str">
        <f>IF(1=1,IF(E27="","",IF(F27="","A CONTROLER",IF(NOT(ISNUMBER(F27)),"TEXTE",IF(OR(L27="",L27&lt;=0),"COMMANDE PRINCIPALE INCOMPLETE",IF(G27="","UNITE MANQUANTE",IF(COUNTIF(B384:B428,AE27)=0,"UNITE A CONTROLER","OK")))))),N("Q9"))</f>
        <v/>
      </c>
      <c r="S27" s="105"/>
      <c r="T27" s="141">
        <f t="shared" si="2"/>
        <v>0</v>
      </c>
      <c r="U27" s="133" t="str">
        <f>IF(1=1,IF(E27="","",U9),N("S24"))</f>
        <v/>
      </c>
      <c r="V27" s="133" t="str">
        <f>IF(1=1,IF(E27="","",V9),N("T24"))</f>
        <v/>
      </c>
      <c r="W27" s="135" t="str">
        <f>IF(1=1,IF(OR(U27="",V27="",NOT(ISNUMBER(U27)),NOT(ISNUMBER(V27)),U27=0),"",V27/U27),N("U24"))</f>
        <v/>
      </c>
      <c r="X27" s="136" t="str">
        <f>IF(1=1,IF(OR(W27="",NOT(ISNUMBER(F27))),"",F27*W27*IFERROR(INDEX(D384:D428,MATCH(AE27,B384:B428,0)),1)),N("V7"))</f>
        <v/>
      </c>
      <c r="Y27" s="137" t="str">
        <f>IF(1=1,IF(F27="","",IF(G27="","",IFERROR(INDEX(E384:E428,MATCH(AE27,B384:B428,0)),G27&amp;""))),N("W6"))</f>
        <v/>
      </c>
      <c r="Z27" s="142" t="str">
        <f>IF(1=1,IF(X27="","",IF(AND(ISNUMBER(X27),X27&lt;1,Y27="kg"),MAX(1,ROUND(X27*1000,0)),IF(AND(ISNUMBER(X27),X27&lt;1,Y27="L"),MAX(1,ROUND(X27*100,0)),ROUND(X27,3)))),N("X24"))</f>
        <v/>
      </c>
      <c r="AA27" s="143" t="str">
        <f>IF(1=1,IF(X27="","",IF(AND(ISNUMBER(X27),X27&lt;1,Y27="kg"),"g",IF(AND(ISNUMBER(X27),X27&lt;1,Y27="L"),"cl",Y27))),N("Y24"))</f>
        <v/>
      </c>
      <c r="AB27" s="123" t="str">
        <f>IF(1=1,IF(E27="","",IF(F27="","A CONTROLER",IF(NOT(ISNUMBER(F27)),"TEXTE",IF(OR(W27="",W27&lt;=0),"COMMANDE COUVERTS INCOMPLETE",IF(G27="","UNITE MANQUANTE",IF(COUNTIF(B384:B428,AE27)=0,"UNITE A CONTROLER","OK")))))),N("Z6"))</f>
        <v/>
      </c>
      <c r="AD27" s="144" t="str">
        <f>IF(1=1,IF(E27="","",AD9),N("AB24"))</f>
        <v/>
      </c>
      <c r="AE27" s="125" t="str">
        <f>IF(1=1,IF(G27="","",UPPER(TRIM(SUBSTITUTE(SUBSTITUTE(G27&amp;"",CHAR(160)," ")," "," ")))),N("AC24"))</f>
        <v/>
      </c>
      <c r="AG27" s="5" t="s">
        <v>42</v>
      </c>
    </row>
    <row r="28" spans="1:43" ht="15.75" x14ac:dyDescent="0.25">
      <c r="A28" s="126" t="str">
        <f>IF(1=1,IF(E28="","",A9),N("A25"))</f>
        <v/>
      </c>
      <c r="B28" s="127" t="str">
        <f>IF(1=1,IF(E28="","",B9),N("B25"))</f>
        <v/>
      </c>
      <c r="C28" s="128"/>
      <c r="D28" s="129" t="str">
        <f>IF(ISBLANK(E28),"",LARGE(D9:D27,1)+1)</f>
        <v/>
      </c>
      <c r="E28" s="130"/>
      <c r="F28" s="131"/>
      <c r="G28" s="170"/>
      <c r="H28" s="105"/>
      <c r="I28" s="132" t="str">
        <f>IF(1=1,IF(E28="","",I9),N("H25"))</f>
        <v/>
      </c>
      <c r="J28" s="133" t="str">
        <f>IF(1=1,IF(E28="","",J9),N("I25"))</f>
        <v/>
      </c>
      <c r="K28" s="134" t="str">
        <f>IF(1=1,IF(E28="","",K9),N("J25"))</f>
        <v/>
      </c>
      <c r="L28" s="135" t="str">
        <f>IF(1=1,IF(OR(J28="",O28="",NOT(ISNUMBER(J28)),NOT(ISNUMBER(O28)),J28=0),"",O28/J28),N("L25"))</f>
        <v/>
      </c>
      <c r="M28" s="136" t="str">
        <f>IF(1=1,IF(OR(L28="",NOT(ISNUMBER(F28))),"",F28*L28*IFERROR(INDEX(D384:D428,MATCH(AE28,B384:B428,0)),1)),N("M13"))</f>
        <v/>
      </c>
      <c r="N28" s="137" t="str">
        <f>IF(1=1,IF(F28="","",IF(G28="","",IFERROR(INDEX(E384:E428,MATCH(AE28,B384:B428,0)),G28&amp;""))),N("N6"))</f>
        <v/>
      </c>
      <c r="O28" s="138" t="str">
        <f>IF(1=1,IF(E28="","",O9),N("K25"))</f>
        <v/>
      </c>
      <c r="P28" s="139" t="str">
        <f>IF(1=1,IF(M28="","",IF(AND(ISNUMBER(M28),M28&lt;1,N28="kg"),MAX(1,ROUND(M28*1000,0)),IF(AND(ISNUMBER(M28),M28&lt;1,N28="L"),MAX(1,ROUND(M28*100,0)),ROUND(M28,3)))),N("O25"))</f>
        <v/>
      </c>
      <c r="Q28" s="140" t="str">
        <f>IF(1=1,IF(M28="","",IF(AND(ISNUMBER(M28),M28&lt;1,N28="kg"),"g",IF(AND(ISNUMBER(M28),M28&lt;1,N28="L"),"cl",N28))),N("P25"))</f>
        <v/>
      </c>
      <c r="R28" s="115" t="str">
        <f>IF(1=1,IF(E28="","",IF(F28="","A CONTROLER",IF(NOT(ISNUMBER(F28)),"TEXTE",IF(OR(L28="",L28&lt;=0),"COMMANDE PRINCIPALE INCOMPLETE",IF(G28="","UNITE MANQUANTE",IF(COUNTIF(B384:B428,AE28)=0,"UNITE A CONTROLER","OK")))))),N("Q9"))</f>
        <v/>
      </c>
      <c r="S28" s="105"/>
      <c r="T28" s="141">
        <f t="shared" si="2"/>
        <v>0</v>
      </c>
      <c r="U28" s="133" t="str">
        <f>IF(1=1,IF(E28="","",U9),N("S25"))</f>
        <v/>
      </c>
      <c r="V28" s="133" t="str">
        <f>IF(1=1,IF(E28="","",V9),N("T25"))</f>
        <v/>
      </c>
      <c r="W28" s="135" t="str">
        <f>IF(1=1,IF(OR(U28="",V28="",NOT(ISNUMBER(U28)),NOT(ISNUMBER(V28)),U28=0),"",V28/U28),N("U25"))</f>
        <v/>
      </c>
      <c r="X28" s="136" t="str">
        <f>IF(1=1,IF(OR(W28="",NOT(ISNUMBER(F28))),"",F28*W28*IFERROR(INDEX(D384:D428,MATCH(AE28,B384:B428,0)),1)),N("V7"))</f>
        <v/>
      </c>
      <c r="Y28" s="137" t="str">
        <f>IF(1=1,IF(F28="","",IF(G28="","",IFERROR(INDEX(E384:E428,MATCH(AE28,B384:B428,0)),G28&amp;""))),N("W6"))</f>
        <v/>
      </c>
      <c r="Z28" s="142" t="str">
        <f>IF(1=1,IF(X28="","",IF(AND(ISNUMBER(X28),X28&lt;1,Y28="kg"),MAX(1,ROUND(X28*1000,0)),IF(AND(ISNUMBER(X28),X28&lt;1,Y28="L"),MAX(1,ROUND(X28*100,0)),ROUND(X28,3)))),N("X25"))</f>
        <v/>
      </c>
      <c r="AA28" s="143" t="str">
        <f>IF(1=1,IF(X28="","",IF(AND(ISNUMBER(X28),X28&lt;1,Y28="kg"),"g",IF(AND(ISNUMBER(X28),X28&lt;1,Y28="L"),"cl",Y28))),N("Y25"))</f>
        <v/>
      </c>
      <c r="AB28" s="123" t="str">
        <f>IF(1=1,IF(E28="","",IF(F28="","A CONTROLER",IF(NOT(ISNUMBER(F28)),"TEXTE",IF(OR(W28="",W28&lt;=0),"COMMANDE COUVERTS INCOMPLETE",IF(G28="","UNITE MANQUANTE",IF(COUNTIF(B384:B428,AE28)=0,"UNITE A CONTROLER","OK")))))),N("Z6"))</f>
        <v/>
      </c>
      <c r="AD28" s="144" t="str">
        <f>IF(1=1,IF(E28="","",AD9),N("AB25"))</f>
        <v/>
      </c>
      <c r="AE28" s="125" t="str">
        <f>IF(1=1,IF(G28="","",UPPER(TRIM(SUBSTITUTE(SUBSTITUTE(G28&amp;"",CHAR(160)," ")," "," ")))),N("AC25"))</f>
        <v/>
      </c>
      <c r="AG28" s="5" t="s">
        <v>43</v>
      </c>
    </row>
    <row r="29" spans="1:43" ht="15.75" x14ac:dyDescent="0.25">
      <c r="A29" s="126" t="str">
        <f>IF(1=1,IF(E29="","",A9),N("A26"))</f>
        <v/>
      </c>
      <c r="B29" s="127" t="str">
        <f>IF(1=1,IF(E29="","",B9),N("B26"))</f>
        <v/>
      </c>
      <c r="C29" s="128"/>
      <c r="D29" s="129" t="str">
        <f>IF(ISBLANK(E29),"",LARGE(D9:D28,1)+1)</f>
        <v/>
      </c>
      <c r="E29" s="130"/>
      <c r="F29" s="131"/>
      <c r="G29" s="170"/>
      <c r="H29" s="105"/>
      <c r="I29" s="132" t="str">
        <f>IF(1=1,IF(E29="","",I9),N("H26"))</f>
        <v/>
      </c>
      <c r="J29" s="133" t="str">
        <f>IF(1=1,IF(E29="","",J9),N("I26"))</f>
        <v/>
      </c>
      <c r="K29" s="134" t="str">
        <f>IF(1=1,IF(E29="","",K9),N("J26"))</f>
        <v/>
      </c>
      <c r="L29" s="135" t="str">
        <f>IF(1=1,IF(OR(J29="",O29="",NOT(ISNUMBER(J29)),NOT(ISNUMBER(O29)),J29=0),"",O29/J29),N("L26"))</f>
        <v/>
      </c>
      <c r="M29" s="136" t="str">
        <f>IF(1=1,IF(OR(L29="",NOT(ISNUMBER(F29))),"",F29*L29*IFERROR(INDEX(D384:D428,MATCH(AE29,B384:B428,0)),1)),N("M13"))</f>
        <v/>
      </c>
      <c r="N29" s="137" t="str">
        <f>IF(1=1,IF(F29="","",IF(G29="","",IFERROR(INDEX(E384:E428,MATCH(AE29,B384:B428,0)),G29&amp;""))),N("N6"))</f>
        <v/>
      </c>
      <c r="O29" s="138" t="str">
        <f>IF(1=1,IF(E29="","",O9),N("K26"))</f>
        <v/>
      </c>
      <c r="P29" s="139" t="str">
        <f>IF(1=1,IF(M29="","",IF(AND(ISNUMBER(M29),M29&lt;1,N29="kg"),MAX(1,ROUND(M29*1000,0)),IF(AND(ISNUMBER(M29),M29&lt;1,N29="L"),MAX(1,ROUND(M29*100,0)),ROUND(M29,3)))),N("O26"))</f>
        <v/>
      </c>
      <c r="Q29" s="140" t="str">
        <f>IF(1=1,IF(M29="","",IF(AND(ISNUMBER(M29),M29&lt;1,N29="kg"),"g",IF(AND(ISNUMBER(M29),M29&lt;1,N29="L"),"cl",N29))),N("P26"))</f>
        <v/>
      </c>
      <c r="R29" s="115" t="str">
        <f>IF(1=1,IF(E29="","",IF(F29="","A CONTROLER",IF(NOT(ISNUMBER(F29)),"TEXTE",IF(OR(L29="",L29&lt;=0),"COMMANDE PRINCIPALE INCOMPLETE",IF(G29="","UNITE MANQUANTE",IF(COUNTIF(B384:B428,AE29)=0,"UNITE A CONTROLER","OK")))))),N("Q9"))</f>
        <v/>
      </c>
      <c r="S29" s="105"/>
      <c r="T29" s="141">
        <f t="shared" si="2"/>
        <v>0</v>
      </c>
      <c r="U29" s="133" t="str">
        <f>IF(1=1,IF(E29="","",U9),N("S26"))</f>
        <v/>
      </c>
      <c r="V29" s="133" t="str">
        <f>IF(1=1,IF(E29="","",V9),N("T26"))</f>
        <v/>
      </c>
      <c r="W29" s="135" t="str">
        <f>IF(1=1,IF(OR(U29="",V29="",NOT(ISNUMBER(U29)),NOT(ISNUMBER(V29)),U29=0),"",V29/U29),N("U26"))</f>
        <v/>
      </c>
      <c r="X29" s="136" t="str">
        <f>IF(1=1,IF(OR(W29="",NOT(ISNUMBER(F29))),"",F29*W29*IFERROR(INDEX(D384:D428,MATCH(AE29,B384:B428,0)),1)),N("V7"))</f>
        <v/>
      </c>
      <c r="Y29" s="137" t="str">
        <f>IF(1=1,IF(F29="","",IF(G29="","",IFERROR(INDEX(E384:E428,MATCH(AE29,B384:B428,0)),G29&amp;""))),N("W6"))</f>
        <v/>
      </c>
      <c r="Z29" s="142" t="str">
        <f>IF(1=1,IF(X29="","",IF(AND(ISNUMBER(X29),X29&lt;1,Y29="kg"),MAX(1,ROUND(X29*1000,0)),IF(AND(ISNUMBER(X29),X29&lt;1,Y29="L"),MAX(1,ROUND(X29*100,0)),ROUND(X29,3)))),N("X26"))</f>
        <v/>
      </c>
      <c r="AA29" s="143" t="str">
        <f>IF(1=1,IF(X29="","",IF(AND(ISNUMBER(X29),X29&lt;1,Y29="kg"),"g",IF(AND(ISNUMBER(X29),X29&lt;1,Y29="L"),"cl",Y29))),N("Y26"))</f>
        <v/>
      </c>
      <c r="AB29" s="123" t="str">
        <f>IF(1=1,IF(E29="","",IF(F29="","A CONTROLER",IF(NOT(ISNUMBER(F29)),"TEXTE",IF(OR(W29="",W29&lt;=0),"COMMANDE COUVERTS INCOMPLETE",IF(G29="","UNITE MANQUANTE",IF(COUNTIF(B384:B428,AE29)=0,"UNITE A CONTROLER","OK")))))),N("Z6"))</f>
        <v/>
      </c>
      <c r="AD29" s="144" t="str">
        <f>IF(1=1,IF(E29="","",AD9),N("AB26"))</f>
        <v/>
      </c>
      <c r="AE29" s="125" t="str">
        <f>IF(1=1,IF(G29="","",UPPER(TRIM(SUBSTITUTE(SUBSTITUTE(G29&amp;"",CHAR(160)," ")," "," ")))),N("AC26"))</f>
        <v/>
      </c>
      <c r="AG29" s="5" t="s">
        <v>44</v>
      </c>
    </row>
    <row r="30" spans="1:43" ht="15.75" x14ac:dyDescent="0.25">
      <c r="A30" s="126" t="str">
        <f>IF(1=1,IF(E30="","",A9),N("A27"))</f>
        <v/>
      </c>
      <c r="B30" s="127" t="str">
        <f>IF(1=1,IF(E30="","",B9),N("B27"))</f>
        <v/>
      </c>
      <c r="C30" s="128"/>
      <c r="D30" s="129" t="str">
        <f>IF(ISBLANK(E30),"",LARGE(D9:D29,1)+1)</f>
        <v/>
      </c>
      <c r="E30" s="130"/>
      <c r="F30" s="131"/>
      <c r="G30" s="170"/>
      <c r="H30" s="105"/>
      <c r="I30" s="132" t="str">
        <f>IF(1=1,IF(E30="","",I9),N("H27"))</f>
        <v/>
      </c>
      <c r="J30" s="133" t="str">
        <f>IF(1=1,IF(E30="","",J9),N("I27"))</f>
        <v/>
      </c>
      <c r="K30" s="134" t="str">
        <f>IF(1=1,IF(E30="","",K9),N("J27"))</f>
        <v/>
      </c>
      <c r="L30" s="135" t="str">
        <f>IF(1=1,IF(OR(J30="",O30="",NOT(ISNUMBER(J30)),NOT(ISNUMBER(O30)),J30=0),"",O30/J30),N("L27"))</f>
        <v/>
      </c>
      <c r="M30" s="136" t="str">
        <f>IF(1=1,IF(OR(L30="",NOT(ISNUMBER(F30))),"",F30*L30*IFERROR(INDEX(D384:D428,MATCH(AE30,B384:B428,0)),1)),N("M13"))</f>
        <v/>
      </c>
      <c r="N30" s="137" t="str">
        <f>IF(1=1,IF(F30="","",IF(G30="","",IFERROR(INDEX(E384:E428,MATCH(AE30,B384:B428,0)),G30&amp;""))),N("N6"))</f>
        <v/>
      </c>
      <c r="O30" s="138" t="str">
        <f>IF(1=1,IF(E30="","",O9),N("K27"))</f>
        <v/>
      </c>
      <c r="P30" s="139" t="str">
        <f>IF(1=1,IF(M30="","",IF(AND(ISNUMBER(M30),M30&lt;1,N30="kg"),MAX(1,ROUND(M30*1000,0)),IF(AND(ISNUMBER(M30),M30&lt;1,N30="L"),MAX(1,ROUND(M30*100,0)),ROUND(M30,3)))),N("O27"))</f>
        <v/>
      </c>
      <c r="Q30" s="140" t="str">
        <f>IF(1=1,IF(M30="","",IF(AND(ISNUMBER(M30),M30&lt;1,N30="kg"),"g",IF(AND(ISNUMBER(M30),M30&lt;1,N30="L"),"cl",N30))),N("P27"))</f>
        <v/>
      </c>
      <c r="R30" s="115" t="str">
        <f>IF(1=1,IF(E30="","",IF(F30="","A CONTROLER",IF(NOT(ISNUMBER(F30)),"TEXTE",IF(OR(L30="",L30&lt;=0),"COMMANDE PRINCIPALE INCOMPLETE",IF(G30="","UNITE MANQUANTE",IF(COUNTIF(B384:B428,AE30)=0,"UNITE A CONTROLER","OK")))))),N("Q9"))</f>
        <v/>
      </c>
      <c r="S30" s="105"/>
      <c r="T30" s="141">
        <f t="shared" si="2"/>
        <v>0</v>
      </c>
      <c r="U30" s="133" t="str">
        <f>IF(1=1,IF(E30="","",U9),N("S27"))</f>
        <v/>
      </c>
      <c r="V30" s="133" t="str">
        <f>IF(1=1,IF(E30="","",V9),N("T27"))</f>
        <v/>
      </c>
      <c r="W30" s="135" t="str">
        <f>IF(1=1,IF(OR(U30="",V30="",NOT(ISNUMBER(U30)),NOT(ISNUMBER(V30)),U30=0),"",V30/U30),N("U27"))</f>
        <v/>
      </c>
      <c r="X30" s="136" t="str">
        <f>IF(1=1,IF(OR(W30="",NOT(ISNUMBER(F30))),"",F30*W30*IFERROR(INDEX(D384:D428,MATCH(AE30,B384:B428,0)),1)),N("V7"))</f>
        <v/>
      </c>
      <c r="Y30" s="137" t="str">
        <f>IF(1=1,IF(F30="","",IF(G30="","",IFERROR(INDEX(E384:E428,MATCH(AE30,B384:B428,0)),G30&amp;""))),N("W6"))</f>
        <v/>
      </c>
      <c r="Z30" s="142" t="str">
        <f>IF(1=1,IF(X30="","",IF(AND(ISNUMBER(X30),X30&lt;1,Y30="kg"),MAX(1,ROUND(X30*1000,0)),IF(AND(ISNUMBER(X30),X30&lt;1,Y30="L"),MAX(1,ROUND(X30*100,0)),ROUND(X30,3)))),N("X27"))</f>
        <v/>
      </c>
      <c r="AA30" s="143" t="str">
        <f>IF(1=1,IF(X30="","",IF(AND(ISNUMBER(X30),X30&lt;1,Y30="kg"),"g",IF(AND(ISNUMBER(X30),X30&lt;1,Y30="L"),"cl",Y30))),N("Y27"))</f>
        <v/>
      </c>
      <c r="AB30" s="123" t="str">
        <f>IF(1=1,IF(E30="","",IF(F30="","A CONTROLER",IF(NOT(ISNUMBER(F30)),"TEXTE",IF(OR(W30="",W30&lt;=0),"COMMANDE COUVERTS INCOMPLETE",IF(G30="","UNITE MANQUANTE",IF(COUNTIF(B384:B428,AE30)=0,"UNITE A CONTROLER","OK")))))),N("Z6"))</f>
        <v/>
      </c>
      <c r="AD30" s="144" t="str">
        <f>IF(1=1,IF(E30="","",AD9),N("AB27"))</f>
        <v/>
      </c>
      <c r="AE30" s="125" t="str">
        <f>IF(1=1,IF(G30="","",UPPER(TRIM(SUBSTITUTE(SUBSTITUTE(G30&amp;"",CHAR(160)," ")," "," ")))),N("AC27"))</f>
        <v/>
      </c>
      <c r="AG30" s="5" t="s">
        <v>45</v>
      </c>
    </row>
    <row r="31" spans="1:43" ht="15.75" x14ac:dyDescent="0.25">
      <c r="A31" s="126" t="str">
        <f>IF(1=1,IF(E31="","",A9),N("A28"))</f>
        <v/>
      </c>
      <c r="B31" s="127" t="str">
        <f>IF(1=1,IF(E31="","",B9),N("B28"))</f>
        <v/>
      </c>
      <c r="C31" s="128"/>
      <c r="D31" s="129" t="str">
        <f>IF(ISBLANK(E31),"",LARGE(D9:D30,1)+1)</f>
        <v/>
      </c>
      <c r="E31" s="130"/>
      <c r="F31" s="131"/>
      <c r="G31" s="170"/>
      <c r="H31" s="105"/>
      <c r="I31" s="132" t="str">
        <f>IF(1=1,IF(E31="","",I9),N("H28"))</f>
        <v/>
      </c>
      <c r="J31" s="133" t="str">
        <f>IF(1=1,IF(E31="","",J9),N("I28"))</f>
        <v/>
      </c>
      <c r="K31" s="134" t="str">
        <f>IF(1=1,IF(E31="","",K9),N("J28"))</f>
        <v/>
      </c>
      <c r="L31" s="135" t="str">
        <f>IF(1=1,IF(OR(J31="",O31="",NOT(ISNUMBER(J31)),NOT(ISNUMBER(O31)),J31=0),"",O31/J31),N("L28"))</f>
        <v/>
      </c>
      <c r="M31" s="136" t="str">
        <f>IF(1=1,IF(OR(L31="",NOT(ISNUMBER(F31))),"",F31*L31*IFERROR(INDEX(D384:D428,MATCH(AE31,B384:B428,0)),1)),N("M13"))</f>
        <v/>
      </c>
      <c r="N31" s="137" t="str">
        <f>IF(1=1,IF(F31="","",IF(G31="","",IFERROR(INDEX(E384:E428,MATCH(AE31,B384:B428,0)),G31&amp;""))),N("N6"))</f>
        <v/>
      </c>
      <c r="O31" s="138" t="str">
        <f>IF(1=1,IF(E31="","",O9),N("K28"))</f>
        <v/>
      </c>
      <c r="P31" s="139" t="str">
        <f>IF(1=1,IF(M31="","",IF(AND(ISNUMBER(M31),M31&lt;1,N31="kg"),MAX(1,ROUND(M31*1000,0)),IF(AND(ISNUMBER(M31),M31&lt;1,N31="L"),MAX(1,ROUND(M31*100,0)),ROUND(M31,3)))),N("O28"))</f>
        <v/>
      </c>
      <c r="Q31" s="140" t="str">
        <f>IF(1=1,IF(M31="","",IF(AND(ISNUMBER(M31),M31&lt;1,N31="kg"),"g",IF(AND(ISNUMBER(M31),M31&lt;1,N31="L"),"cl",N31))),N("P28"))</f>
        <v/>
      </c>
      <c r="R31" s="115" t="str">
        <f>IF(1=1,IF(E31="","",IF(F31="","A CONTROLER",IF(NOT(ISNUMBER(F31)),"TEXTE",IF(OR(L31="",L31&lt;=0),"COMMANDE PRINCIPALE INCOMPLETE",IF(G31="","UNITE MANQUANTE",IF(COUNTIF(B384:B428,AE31)=0,"UNITE A CONTROLER","OK")))))),N("Q9"))</f>
        <v/>
      </c>
      <c r="S31" s="105"/>
      <c r="T31" s="141">
        <f t="shared" si="2"/>
        <v>0</v>
      </c>
      <c r="U31" s="133" t="str">
        <f>IF(1=1,IF(E31="","",U9),N("S28"))</f>
        <v/>
      </c>
      <c r="V31" s="133" t="str">
        <f>IF(1=1,IF(E31="","",V9),N("T28"))</f>
        <v/>
      </c>
      <c r="W31" s="135" t="str">
        <f>IF(1=1,IF(OR(U31="",V31="",NOT(ISNUMBER(U31)),NOT(ISNUMBER(V31)),U31=0),"",V31/U31),N("U28"))</f>
        <v/>
      </c>
      <c r="X31" s="136" t="str">
        <f>IF(1=1,IF(OR(W31="",NOT(ISNUMBER(F31))),"",F31*W31*IFERROR(INDEX(D384:D428,MATCH(AE31,B384:B428,0)),1)),N("V7"))</f>
        <v/>
      </c>
      <c r="Y31" s="137" t="str">
        <f>IF(1=1,IF(F31="","",IF(G31="","",IFERROR(INDEX(E384:E428,MATCH(AE31,B384:B428,0)),G31&amp;""))),N("W6"))</f>
        <v/>
      </c>
      <c r="Z31" s="142" t="str">
        <f>IF(1=1,IF(X31="","",IF(AND(ISNUMBER(X31),X31&lt;1,Y31="kg"),MAX(1,ROUND(X31*1000,0)),IF(AND(ISNUMBER(X31),X31&lt;1,Y31="L"),MAX(1,ROUND(X31*100,0)),ROUND(X31,3)))),N("X28"))</f>
        <v/>
      </c>
      <c r="AA31" s="143" t="str">
        <f>IF(1=1,IF(X31="","",IF(AND(ISNUMBER(X31),X31&lt;1,Y31="kg"),"g",IF(AND(ISNUMBER(X31),X31&lt;1,Y31="L"),"cl",Y31))),N("Y28"))</f>
        <v/>
      </c>
      <c r="AB31" s="123" t="str">
        <f>IF(1=1,IF(E31="","",IF(F31="","A CONTROLER",IF(NOT(ISNUMBER(F31)),"TEXTE",IF(OR(W31="",W31&lt;=0),"COMMANDE COUVERTS INCOMPLETE",IF(G31="","UNITE MANQUANTE",IF(COUNTIF(B384:B428,AE31)=0,"UNITE A CONTROLER","OK")))))),N("Z6"))</f>
        <v/>
      </c>
      <c r="AD31" s="144" t="str">
        <f>IF(1=1,IF(E31="","",AD9),N("AB28"))</f>
        <v/>
      </c>
      <c r="AE31" s="125" t="str">
        <f>IF(1=1,IF(G31="","",UPPER(TRIM(SUBSTITUTE(SUBSTITUTE(G31&amp;"",CHAR(160)," ")," "," ")))),N("AC28"))</f>
        <v/>
      </c>
      <c r="AG31" s="5" t="s">
        <v>46</v>
      </c>
    </row>
    <row r="32" spans="1:43" ht="15.75" x14ac:dyDescent="0.25">
      <c r="A32" s="126" t="str">
        <f>IF(1=1,IF(E32="","",A9),N("A29"))</f>
        <v/>
      </c>
      <c r="B32" s="127" t="str">
        <f>IF(1=1,IF(E32="","",B9),N("B29"))</f>
        <v/>
      </c>
      <c r="C32" s="128"/>
      <c r="D32" s="129" t="str">
        <f>IF(ISBLANK(E32),"",LARGE(D9:D31,1)+1)</f>
        <v/>
      </c>
      <c r="E32" s="130"/>
      <c r="F32" s="131"/>
      <c r="G32" s="170"/>
      <c r="H32" s="105"/>
      <c r="I32" s="132" t="str">
        <f>IF(1=1,IF(E32="","",I9),N("H29"))</f>
        <v/>
      </c>
      <c r="J32" s="133" t="str">
        <f>IF(1=1,IF(E32="","",J9),N("I29"))</f>
        <v/>
      </c>
      <c r="K32" s="134" t="str">
        <f>IF(1=1,IF(E32="","",K9),N("J29"))</f>
        <v/>
      </c>
      <c r="L32" s="135" t="str">
        <f>IF(1=1,IF(OR(J32="",O32="",NOT(ISNUMBER(J32)),NOT(ISNUMBER(O32)),J32=0),"",O32/J32),N("L29"))</f>
        <v/>
      </c>
      <c r="M32" s="136" t="str">
        <f>IF(1=1,IF(OR(L32="",NOT(ISNUMBER(F32))),"",F32*L32*IFERROR(INDEX(D384:D428,MATCH(AE32,B384:B428,0)),1)),N("M13"))</f>
        <v/>
      </c>
      <c r="N32" s="137" t="str">
        <f>IF(1=1,IF(F32="","",IF(G32="","",IFERROR(INDEX(E384:E428,MATCH(AE32,B384:B428,0)),G32&amp;""))),N("N6"))</f>
        <v/>
      </c>
      <c r="O32" s="138" t="str">
        <f>IF(1=1,IF(E32="","",O9),N("K29"))</f>
        <v/>
      </c>
      <c r="P32" s="139" t="str">
        <f>IF(1=1,IF(M32="","",IF(AND(ISNUMBER(M32),M32&lt;1,N32="kg"),MAX(1,ROUND(M32*1000,0)),IF(AND(ISNUMBER(M32),M32&lt;1,N32="L"),MAX(1,ROUND(M32*100,0)),ROUND(M32,3)))),N("O29"))</f>
        <v/>
      </c>
      <c r="Q32" s="140" t="str">
        <f>IF(1=1,IF(M32="","",IF(AND(ISNUMBER(M32),M32&lt;1,N32="kg"),"g",IF(AND(ISNUMBER(M32),M32&lt;1,N32="L"),"cl",N32))),N("P29"))</f>
        <v/>
      </c>
      <c r="R32" s="115" t="str">
        <f>IF(1=1,IF(E32="","",IF(F32="","A CONTROLER",IF(NOT(ISNUMBER(F32)),"TEXTE",IF(OR(L32="",L32&lt;=0),"COMMANDE PRINCIPALE INCOMPLETE",IF(G32="","UNITE MANQUANTE",IF(COUNTIF(B384:B428,AE32)=0,"UNITE A CONTROLER","OK")))))),N("Q9"))</f>
        <v/>
      </c>
      <c r="S32" s="105"/>
      <c r="T32" s="141">
        <f t="shared" si="2"/>
        <v>0</v>
      </c>
      <c r="U32" s="133" t="str">
        <f>IF(1=1,IF(E32="","",U9),N("S29"))</f>
        <v/>
      </c>
      <c r="V32" s="133" t="str">
        <f>IF(1=1,IF(E32="","",V9),N("T29"))</f>
        <v/>
      </c>
      <c r="W32" s="135" t="str">
        <f>IF(1=1,IF(OR(U32="",V32="",NOT(ISNUMBER(U32)),NOT(ISNUMBER(V32)),U32=0),"",V32/U32),N("U29"))</f>
        <v/>
      </c>
      <c r="X32" s="136" t="str">
        <f>IF(1=1,IF(OR(W32="",NOT(ISNUMBER(F32))),"",F32*W32*IFERROR(INDEX(D384:D428,MATCH(AE32,B384:B428,0)),1)),N("V7"))</f>
        <v/>
      </c>
      <c r="Y32" s="137" t="str">
        <f>IF(1=1,IF(F32="","",IF(G32="","",IFERROR(INDEX(E384:E428,MATCH(AE32,B384:B428,0)),G32&amp;""))),N("W6"))</f>
        <v/>
      </c>
      <c r="Z32" s="142" t="str">
        <f>IF(1=1,IF(X32="","",IF(AND(ISNUMBER(X32),X32&lt;1,Y32="kg"),MAX(1,ROUND(X32*1000,0)),IF(AND(ISNUMBER(X32),X32&lt;1,Y32="L"),MAX(1,ROUND(X32*100,0)),ROUND(X32,3)))),N("X29"))</f>
        <v/>
      </c>
      <c r="AA32" s="143" t="str">
        <f>IF(1=1,IF(X32="","",IF(AND(ISNUMBER(X32),X32&lt;1,Y32="kg"),"g",IF(AND(ISNUMBER(X32),X32&lt;1,Y32="L"),"cl",Y32))),N("Y29"))</f>
        <v/>
      </c>
      <c r="AB32" s="123" t="str">
        <f>IF(1=1,IF(E32="","",IF(F32="","A CONTROLER",IF(NOT(ISNUMBER(F32)),"TEXTE",IF(OR(W32="",W32&lt;=0),"COMMANDE COUVERTS INCOMPLETE",IF(G32="","UNITE MANQUANTE",IF(COUNTIF(B384:B428,AE32)=0,"UNITE A CONTROLER","OK")))))),N("Z6"))</f>
        <v/>
      </c>
      <c r="AD32" s="144" t="str">
        <f>IF(1=1,IF(E32="","",AD9),N("AB29"))</f>
        <v/>
      </c>
      <c r="AE32" s="125" t="str">
        <f>IF(1=1,IF(G32="","",UPPER(TRIM(SUBSTITUTE(SUBSTITUTE(G32&amp;"",CHAR(160)," ")," "," ")))),N("AC29"))</f>
        <v/>
      </c>
      <c r="AG32" s="5" t="s">
        <v>47</v>
      </c>
    </row>
    <row r="33" spans="1:33" ht="15.75" x14ac:dyDescent="0.25">
      <c r="A33" s="126" t="str">
        <f>IF(1=1,IF(E33="","",A9),N("A30"))</f>
        <v/>
      </c>
      <c r="B33" s="127" t="str">
        <f>IF(1=1,IF(E33="","",B9),N("B30"))</f>
        <v/>
      </c>
      <c r="C33" s="127"/>
      <c r="D33" s="129" t="str">
        <f>IF(ISBLANK(E33),"",LARGE(D9:D32,1)+1)</f>
        <v/>
      </c>
      <c r="E33" s="130"/>
      <c r="F33" s="131"/>
      <c r="G33" s="170"/>
      <c r="H33" s="105"/>
      <c r="I33" s="132" t="str">
        <f>IF(1=1,IF(E33="","",I9),N("H30"))</f>
        <v/>
      </c>
      <c r="J33" s="133" t="str">
        <f>IF(1=1,IF(E33="","",J9),N("I30"))</f>
        <v/>
      </c>
      <c r="K33" s="134" t="str">
        <f>IF(1=1,IF(E33="","",K9),N("J30"))</f>
        <v/>
      </c>
      <c r="L33" s="135" t="str">
        <f>IF(1=1,IF(OR(J33="",O33="",NOT(ISNUMBER(J33)),NOT(ISNUMBER(O33)),J33=0),"",O33/J33),N("L30"))</f>
        <v/>
      </c>
      <c r="M33" s="136" t="str">
        <f>IF(1=1,IF(OR(L33="",NOT(ISNUMBER(F33))),"",F33*L33*IFERROR(INDEX(D384:D428,MATCH(AE33,B384:B428,0)),1)),N("M13"))</f>
        <v/>
      </c>
      <c r="N33" s="137" t="str">
        <f>IF(1=1,IF(F33="","",IF(G33="","",IFERROR(INDEX(E384:E428,MATCH(AE33,B384:B428,0)),G33&amp;""))),N("N6"))</f>
        <v/>
      </c>
      <c r="O33" s="138" t="str">
        <f>IF(1=1,IF(E33="","",O9),N("K30"))</f>
        <v/>
      </c>
      <c r="P33" s="139" t="str">
        <f>IF(1=1,IF(M33="","",IF(AND(ISNUMBER(M33),M33&lt;1,N33="kg"),MAX(1,ROUND(M33*1000,0)),IF(AND(ISNUMBER(M33),M33&lt;1,N33="L"),MAX(1,ROUND(M33*100,0)),ROUND(M33,3)))),N("O30"))</f>
        <v/>
      </c>
      <c r="Q33" s="140" t="str">
        <f>IF(1=1,IF(M33="","",IF(AND(ISNUMBER(M33),M33&lt;1,N33="kg"),"g",IF(AND(ISNUMBER(M33),M33&lt;1,N33="L"),"cl",N33))),N("P30"))</f>
        <v/>
      </c>
      <c r="R33" s="115" t="str">
        <f>IF(1=1,IF(E33="","",IF(F33="","A CONTROLER",IF(NOT(ISNUMBER(F33)),"TEXTE",IF(OR(L33="",L33&lt;=0),"COMMANDE PRINCIPALE INCOMPLETE",IF(G33="","UNITE MANQUANTE",IF(COUNTIF(B384:B428,AE33)=0,"UNITE A CONTROLER","OK")))))),N("Q9"))</f>
        <v/>
      </c>
      <c r="S33" s="105"/>
      <c r="T33" s="141">
        <f t="shared" si="2"/>
        <v>0</v>
      </c>
      <c r="U33" s="133" t="str">
        <f>IF(1=1,IF(E33="","",U9),N("S30"))</f>
        <v/>
      </c>
      <c r="V33" s="133" t="str">
        <f>IF(1=1,IF(E33="","",V9),N("T30"))</f>
        <v/>
      </c>
      <c r="W33" s="135" t="str">
        <f>IF(1=1,IF(OR(U33="",V33="",NOT(ISNUMBER(U33)),NOT(ISNUMBER(V33)),U33=0),"",V33/U33),N("U30"))</f>
        <v/>
      </c>
      <c r="X33" s="136" t="str">
        <f>IF(1=1,IF(OR(W33="",NOT(ISNUMBER(F33))),"",F33*W33*IFERROR(INDEX(D384:D428,MATCH(AE33,B384:B428,0)),1)),N("V7"))</f>
        <v/>
      </c>
      <c r="Y33" s="137" t="str">
        <f>IF(1=1,IF(F33="","",IF(G33="","",IFERROR(INDEX(E384:E428,MATCH(AE33,B384:B428,0)),G33&amp;""))),N("W6"))</f>
        <v/>
      </c>
      <c r="Z33" s="142" t="str">
        <f>IF(1=1,IF(X33="","",IF(AND(ISNUMBER(X33),X33&lt;1,Y33="kg"),MAX(1,ROUND(X33*1000,0)),IF(AND(ISNUMBER(X33),X33&lt;1,Y33="L"),MAX(1,ROUND(X33*100,0)),ROUND(X33,3)))),N("X30"))</f>
        <v/>
      </c>
      <c r="AA33" s="143" t="str">
        <f>IF(1=1,IF(X33="","",IF(AND(ISNUMBER(X33),X33&lt;1,Y33="kg"),"g",IF(AND(ISNUMBER(X33),X33&lt;1,Y33="L"),"cl",Y33))),N("Y30"))</f>
        <v/>
      </c>
      <c r="AB33" s="123" t="str">
        <f>IF(1=1,IF(E33="","",IF(F33="","A CONTROLER",IF(NOT(ISNUMBER(F33)),"TEXTE",IF(OR(W33="",W33&lt;=0),"COMMANDE COUVERTS INCOMPLETE",IF(G33="","UNITE MANQUANTE",IF(COUNTIF(B384:B428,AE33)=0,"UNITE A CONTROLER","OK")))))),N("Z6"))</f>
        <v/>
      </c>
      <c r="AD33" s="144" t="str">
        <f>IF(1=1,IF(E33="","",AD9),N("AB30"))</f>
        <v/>
      </c>
      <c r="AE33" s="125" t="str">
        <f>IF(1=1,IF(G33="","",UPPER(TRIM(SUBSTITUTE(SUBSTITUTE(G33&amp;"",CHAR(160)," ")," "," ")))),N("AC30"))</f>
        <v/>
      </c>
      <c r="AG33" s="5" t="s">
        <v>48</v>
      </c>
    </row>
    <row r="34" spans="1:33" ht="15.75" x14ac:dyDescent="0.25">
      <c r="A34" s="126" t="str">
        <f>IF(1=1,IF(E34="","",A9),N("A31"))</f>
        <v/>
      </c>
      <c r="B34" s="127" t="str">
        <f>IF(1=1,IF(E34="","",B9),N("B31"))</f>
        <v/>
      </c>
      <c r="C34" s="127"/>
      <c r="D34" s="129" t="str">
        <f>IF(ISBLANK(E34),"",LARGE(D9:D33,1)+1)</f>
        <v/>
      </c>
      <c r="E34" s="130"/>
      <c r="F34" s="131"/>
      <c r="G34" s="170"/>
      <c r="H34" s="105"/>
      <c r="I34" s="132" t="str">
        <f>IF(1=1,IF(E34="","",I9),N("H31"))</f>
        <v/>
      </c>
      <c r="J34" s="133" t="str">
        <f>IF(1=1,IF(E34="","",J9),N("I31"))</f>
        <v/>
      </c>
      <c r="K34" s="134" t="str">
        <f>IF(1=1,IF(E34="","",K9),N("J31"))</f>
        <v/>
      </c>
      <c r="L34" s="135" t="str">
        <f>IF(1=1,IF(OR(J34="",O34="",NOT(ISNUMBER(J34)),NOT(ISNUMBER(O34)),J34=0),"",O34/J34),N("L31"))</f>
        <v/>
      </c>
      <c r="M34" s="136" t="str">
        <f>IF(1=1,IF(OR(L34="",NOT(ISNUMBER(F34))),"",F34*L34*IFERROR(INDEX(D384:D428,MATCH(AE34,B384:B428,0)),1)),N("M13"))</f>
        <v/>
      </c>
      <c r="N34" s="137" t="str">
        <f>IF(1=1,IF(F34="","",IF(G34="","",IFERROR(INDEX(E384:E428,MATCH(AE34,B384:B428,0)),G34&amp;""))),N("N6"))</f>
        <v/>
      </c>
      <c r="O34" s="138" t="str">
        <f>IF(1=1,IF(E34="","",O9),N("K31"))</f>
        <v/>
      </c>
      <c r="P34" s="139" t="str">
        <f>IF(1=1,IF(M34="","",IF(AND(ISNUMBER(M34),M34&lt;1,N34="kg"),MAX(1,ROUND(M34*1000,0)),IF(AND(ISNUMBER(M34),M34&lt;1,N34="L"),MAX(1,ROUND(M34*100,0)),ROUND(M34,3)))),N("O31"))</f>
        <v/>
      </c>
      <c r="Q34" s="140" t="str">
        <f>IF(1=1,IF(M34="","",IF(AND(ISNUMBER(M34),M34&lt;1,N34="kg"),"g",IF(AND(ISNUMBER(M34),M34&lt;1,N34="L"),"cl",N34))),N("P31"))</f>
        <v/>
      </c>
      <c r="R34" s="115" t="str">
        <f>IF(1=1,IF(E34="","",IF(F34="","A CONTROLER",IF(NOT(ISNUMBER(F34)),"TEXTE",IF(OR(L34="",L34&lt;=0),"COMMANDE PRINCIPALE INCOMPLETE",IF(G34="","UNITE MANQUANTE",IF(COUNTIF(B384:B428,AE34)=0,"UNITE A CONTROLER","OK")))))),N("Q9"))</f>
        <v/>
      </c>
      <c r="S34" s="105"/>
      <c r="T34" s="141">
        <f t="shared" si="2"/>
        <v>0</v>
      </c>
      <c r="U34" s="133" t="str">
        <f>IF(1=1,IF(E34="","",U9),N("S31"))</f>
        <v/>
      </c>
      <c r="V34" s="133" t="str">
        <f>IF(1=1,IF(E34="","",V9),N("T31"))</f>
        <v/>
      </c>
      <c r="W34" s="135" t="str">
        <f>IF(1=1,IF(OR(U34="",V34="",NOT(ISNUMBER(U34)),NOT(ISNUMBER(V34)),U34=0),"",V34/U34),N("U31"))</f>
        <v/>
      </c>
      <c r="X34" s="136" t="str">
        <f>IF(1=1,IF(OR(W34="",NOT(ISNUMBER(F34))),"",F34*W34*IFERROR(INDEX(D384:D428,MATCH(AE34,B384:B428,0)),1)),N("V7"))</f>
        <v/>
      </c>
      <c r="Y34" s="137" t="str">
        <f>IF(1=1,IF(F34="","",IF(G34="","",IFERROR(INDEX(E384:E428,MATCH(AE34,B384:B428,0)),G34&amp;""))),N("W6"))</f>
        <v/>
      </c>
      <c r="Z34" s="142" t="str">
        <f>IF(1=1,IF(X34="","",IF(AND(ISNUMBER(X34),X34&lt;1,Y34="kg"),MAX(1,ROUND(X34*1000,0)),IF(AND(ISNUMBER(X34),X34&lt;1,Y34="L"),MAX(1,ROUND(X34*100,0)),ROUND(X34,3)))),N("X31"))</f>
        <v/>
      </c>
      <c r="AA34" s="143" t="str">
        <f>IF(1=1,IF(X34="","",IF(AND(ISNUMBER(X34),X34&lt;1,Y34="kg"),"g",IF(AND(ISNUMBER(X34),X34&lt;1,Y34="L"),"cl",Y34))),N("Y31"))</f>
        <v/>
      </c>
      <c r="AB34" s="123" t="str">
        <f>IF(1=1,IF(E34="","",IF(F34="","A CONTROLER",IF(NOT(ISNUMBER(F34)),"TEXTE",IF(OR(W34="",W34&lt;=0),"COMMANDE COUVERTS INCOMPLETE",IF(G34="","UNITE MANQUANTE",IF(COUNTIF(B384:B428,AE34)=0,"UNITE A CONTROLER","OK")))))),N("Z6"))</f>
        <v/>
      </c>
      <c r="AD34" s="144" t="str">
        <f>IF(1=1,IF(E34="","",AD9),N("AB31"))</f>
        <v/>
      </c>
      <c r="AE34" s="125" t="str">
        <f>IF(1=1,IF(G34="","",UPPER(TRIM(SUBSTITUTE(SUBSTITUTE(G34&amp;"",CHAR(160)," ")," "," ")))),N("AC31"))</f>
        <v/>
      </c>
      <c r="AG34" s="5" t="s">
        <v>49</v>
      </c>
    </row>
    <row r="35" spans="1:33" ht="15.75" x14ac:dyDescent="0.25">
      <c r="A35" s="126" t="str">
        <f>IF(1=1,IF(E35="","",A9),N("A32"))</f>
        <v/>
      </c>
      <c r="B35" s="127" t="str">
        <f>IF(1=1,IF(E35="","",B9),N("B32"))</f>
        <v/>
      </c>
      <c r="C35" s="127"/>
      <c r="D35" s="129" t="str">
        <f>IF(ISBLANK(E35),"",LARGE(D9:D34,1)+1)</f>
        <v/>
      </c>
      <c r="E35" s="130"/>
      <c r="F35" s="131"/>
      <c r="G35" s="170"/>
      <c r="H35" s="105"/>
      <c r="I35" s="132" t="str">
        <f>IF(1=1,IF(E35="","",I9),N("H32"))</f>
        <v/>
      </c>
      <c r="J35" s="133" t="str">
        <f>IF(1=1,IF(E35="","",J9),N("I32"))</f>
        <v/>
      </c>
      <c r="K35" s="134" t="str">
        <f>IF(1=1,IF(E35="","",K9),N("J32"))</f>
        <v/>
      </c>
      <c r="L35" s="135" t="str">
        <f>IF(1=1,IF(OR(J35="",O35="",NOT(ISNUMBER(J35)),NOT(ISNUMBER(O35)),J35=0),"",O35/J35),N("L32"))</f>
        <v/>
      </c>
      <c r="M35" s="136" t="str">
        <f>IF(1=1,IF(OR(L35="",NOT(ISNUMBER(F35))),"",F35*L35*IFERROR(INDEX(D384:D428,MATCH(AE35,B384:B428,0)),1)),N("M13"))</f>
        <v/>
      </c>
      <c r="N35" s="137" t="str">
        <f>IF(1=1,IF(F35="","",IF(G35="","",IFERROR(INDEX(E384:E428,MATCH(AE35,B384:B428,0)),G35&amp;""))),N("N6"))</f>
        <v/>
      </c>
      <c r="O35" s="138" t="str">
        <f>IF(1=1,IF(E35="","",O9),N("K32"))</f>
        <v/>
      </c>
      <c r="P35" s="139" t="str">
        <f>IF(1=1,IF(M35="","",IF(AND(ISNUMBER(M35),M35&lt;1,N35="kg"),MAX(1,ROUND(M35*1000,0)),IF(AND(ISNUMBER(M35),M35&lt;1,N35="L"),MAX(1,ROUND(M35*100,0)),ROUND(M35,3)))),N("O32"))</f>
        <v/>
      </c>
      <c r="Q35" s="140" t="str">
        <f>IF(1=1,IF(M35="","",IF(AND(ISNUMBER(M35),M35&lt;1,N35="kg"),"g",IF(AND(ISNUMBER(M35),M35&lt;1,N35="L"),"cl",N35))),N("P32"))</f>
        <v/>
      </c>
      <c r="R35" s="115" t="str">
        <f>IF(1=1,IF(E35="","",IF(F35="","A CONTROLER",IF(NOT(ISNUMBER(F35)),"TEXTE",IF(OR(L35="",L35&lt;=0),"COMMANDE PRINCIPALE INCOMPLETE",IF(G35="","UNITE MANQUANTE",IF(COUNTIF(B384:B428,AE35)=0,"UNITE A CONTROLER","OK")))))),N("Q9"))</f>
        <v/>
      </c>
      <c r="S35" s="105"/>
      <c r="T35" s="141">
        <f t="shared" si="2"/>
        <v>0</v>
      </c>
      <c r="U35" s="133" t="str">
        <f>IF(1=1,IF(E35="","",U9),N("S32"))</f>
        <v/>
      </c>
      <c r="V35" s="133" t="str">
        <f>IF(1=1,IF(E35="","",V9),N("T32"))</f>
        <v/>
      </c>
      <c r="W35" s="135" t="str">
        <f>IF(1=1,IF(OR(U35="",V35="",NOT(ISNUMBER(U35)),NOT(ISNUMBER(V35)),U35=0),"",V35/U35),N("U32"))</f>
        <v/>
      </c>
      <c r="X35" s="136" t="str">
        <f>IF(1=1,IF(OR(W35="",NOT(ISNUMBER(F35))),"",F35*W35*IFERROR(INDEX(D384:D428,MATCH(AE35,B384:B428,0)),1)),N("V7"))</f>
        <v/>
      </c>
      <c r="Y35" s="137" t="str">
        <f>IF(1=1,IF(F35="","",IF(G35="","",IFERROR(INDEX(E384:E428,MATCH(AE35,B384:B428,0)),G35&amp;""))),N("W6"))</f>
        <v/>
      </c>
      <c r="Z35" s="142" t="str">
        <f>IF(1=1,IF(X35="","",IF(AND(ISNUMBER(X35),X35&lt;1,Y35="kg"),MAX(1,ROUND(X35*1000,0)),IF(AND(ISNUMBER(X35),X35&lt;1,Y35="L"),MAX(1,ROUND(X35*100,0)),ROUND(X35,3)))),N("X32"))</f>
        <v/>
      </c>
      <c r="AA35" s="143" t="str">
        <f>IF(1=1,IF(X35="","",IF(AND(ISNUMBER(X35),X35&lt;1,Y35="kg"),"g",IF(AND(ISNUMBER(X35),X35&lt;1,Y35="L"),"cl",Y35))),N("Y32"))</f>
        <v/>
      </c>
      <c r="AB35" s="123" t="str">
        <f>IF(1=1,IF(E35="","",IF(F35="","A CONTROLER",IF(NOT(ISNUMBER(F35)),"TEXTE",IF(OR(W35="",W35&lt;=0),"COMMANDE COUVERTS INCOMPLETE",IF(G35="","UNITE MANQUANTE",IF(COUNTIF(B384:B428,AE35)=0,"UNITE A CONTROLER","OK")))))),N("Z6"))</f>
        <v/>
      </c>
      <c r="AD35" s="144" t="str">
        <f>IF(1=1,IF(E35="","",AD9),N("AB32"))</f>
        <v/>
      </c>
      <c r="AE35" s="125" t="str">
        <f>IF(1=1,IF(G35="","",UPPER(TRIM(SUBSTITUTE(SUBSTITUTE(G35&amp;"",CHAR(160)," ")," "," ")))),N("AC32"))</f>
        <v/>
      </c>
      <c r="AG35" s="5" t="s">
        <v>50</v>
      </c>
    </row>
    <row r="36" spans="1:33" ht="15.75" x14ac:dyDescent="0.25">
      <c r="A36" s="126" t="str">
        <f>IF(1=1,IF(E36="","",A9),N("A33"))</f>
        <v/>
      </c>
      <c r="B36" s="127" t="str">
        <f>IF(1=1,IF(E36="","",B9),N("B33"))</f>
        <v/>
      </c>
      <c r="C36" s="127"/>
      <c r="D36" s="129" t="str">
        <f>IF(ISBLANK(E36),"",LARGE(D9:D35,1)+1)</f>
        <v/>
      </c>
      <c r="E36" s="130"/>
      <c r="F36" s="131"/>
      <c r="G36" s="170"/>
      <c r="H36" s="105"/>
      <c r="I36" s="132" t="str">
        <f>IF(1=1,IF(E36="","",I9),N("H33"))</f>
        <v/>
      </c>
      <c r="J36" s="133" t="str">
        <f>IF(1=1,IF(E36="","",J9),N("I33"))</f>
        <v/>
      </c>
      <c r="K36" s="134" t="str">
        <f>IF(1=1,IF(E36="","",K9),N("J33"))</f>
        <v/>
      </c>
      <c r="L36" s="135" t="str">
        <f>IF(1=1,IF(OR(J36="",O36="",NOT(ISNUMBER(J36)),NOT(ISNUMBER(O36)),J36=0),"",O36/J36),N("L33"))</f>
        <v/>
      </c>
      <c r="M36" s="136" t="str">
        <f>IF(1=1,IF(OR(L36="",NOT(ISNUMBER(F36))),"",F36*L36*IFERROR(INDEX(D384:D428,MATCH(AE36,B384:B428,0)),1)),N("M13"))</f>
        <v/>
      </c>
      <c r="N36" s="137" t="str">
        <f>IF(1=1,IF(F36="","",IF(G36="","",IFERROR(INDEX(E384:E428,MATCH(AE36,B384:B428,0)),G36&amp;""))),N("N6"))</f>
        <v/>
      </c>
      <c r="O36" s="138" t="str">
        <f>IF(1=1,IF(E36="","",O9),N("K33"))</f>
        <v/>
      </c>
      <c r="P36" s="139" t="str">
        <f>IF(1=1,IF(M36="","",IF(AND(ISNUMBER(M36),M36&lt;1,N36="kg"),MAX(1,ROUND(M36*1000,0)),IF(AND(ISNUMBER(M36),M36&lt;1,N36="L"),MAX(1,ROUND(M36*100,0)),ROUND(M36,3)))),N("O33"))</f>
        <v/>
      </c>
      <c r="Q36" s="140" t="str">
        <f>IF(1=1,IF(M36="","",IF(AND(ISNUMBER(M36),M36&lt;1,N36="kg"),"g",IF(AND(ISNUMBER(M36),M36&lt;1,N36="L"),"cl",N36))),N("P33"))</f>
        <v/>
      </c>
      <c r="R36" s="115" t="str">
        <f>IF(1=1,IF(E36="","",IF(F36="","A CONTROLER",IF(NOT(ISNUMBER(F36)),"TEXTE",IF(OR(L36="",L36&lt;=0),"COMMANDE PRINCIPALE INCOMPLETE",IF(G36="","UNITE MANQUANTE",IF(COUNTIF(B384:B428,AE36)=0,"UNITE A CONTROLER","OK")))))),N("Q9"))</f>
        <v/>
      </c>
      <c r="S36" s="105"/>
      <c r="T36" s="141">
        <f t="shared" si="2"/>
        <v>0</v>
      </c>
      <c r="U36" s="133" t="str">
        <f>IF(1=1,IF(E36="","",U9),N("S33"))</f>
        <v/>
      </c>
      <c r="V36" s="133" t="str">
        <f>IF(1=1,IF(E36="","",V9),N("T33"))</f>
        <v/>
      </c>
      <c r="W36" s="135" t="str">
        <f>IF(1=1,IF(OR(U36="",V36="",NOT(ISNUMBER(U36)),NOT(ISNUMBER(V36)),U36=0),"",V36/U36),N("U33"))</f>
        <v/>
      </c>
      <c r="X36" s="136" t="str">
        <f>IF(1=1,IF(OR(W36="",NOT(ISNUMBER(F36))),"",F36*W36*IFERROR(INDEX(D384:D428,MATCH(AE36,B384:B428,0)),1)),N("V7"))</f>
        <v/>
      </c>
      <c r="Y36" s="137" t="str">
        <f>IF(1=1,IF(F36="","",IF(G36="","",IFERROR(INDEX(E384:E428,MATCH(AE36,B384:B428,0)),G36&amp;""))),N("W6"))</f>
        <v/>
      </c>
      <c r="Z36" s="142" t="str">
        <f>IF(1=1,IF(X36="","",IF(AND(ISNUMBER(X36),X36&lt;1,Y36="kg"),MAX(1,ROUND(X36*1000,0)),IF(AND(ISNUMBER(X36),X36&lt;1,Y36="L"),MAX(1,ROUND(X36*100,0)),ROUND(X36,3)))),N("X33"))</f>
        <v/>
      </c>
      <c r="AA36" s="143" t="str">
        <f>IF(1=1,IF(X36="","",IF(AND(ISNUMBER(X36),X36&lt;1,Y36="kg"),"g",IF(AND(ISNUMBER(X36),X36&lt;1,Y36="L"),"cl",Y36))),N("Y33"))</f>
        <v/>
      </c>
      <c r="AB36" s="123" t="str">
        <f>IF(1=1,IF(E36="","",IF(F36="","A CONTROLER",IF(NOT(ISNUMBER(F36)),"TEXTE",IF(OR(W36="",W36&lt;=0),"COMMANDE COUVERTS INCOMPLETE",IF(G36="","UNITE MANQUANTE",IF(COUNTIF(B384:B428,AE36)=0,"UNITE A CONTROLER","OK")))))),N("Z6"))</f>
        <v/>
      </c>
      <c r="AD36" s="144" t="str">
        <f>IF(1=1,IF(E36="","",AD9),N("AB33"))</f>
        <v/>
      </c>
      <c r="AE36" s="125" t="str">
        <f>IF(1=1,IF(G36="","",UPPER(TRIM(SUBSTITUTE(SUBSTITUTE(G36&amp;"",CHAR(160)," ")," "," ")))),N("AC33"))</f>
        <v/>
      </c>
      <c r="AG36" s="244" t="s">
        <v>51</v>
      </c>
    </row>
    <row r="37" spans="1:33" ht="15.75" x14ac:dyDescent="0.25">
      <c r="A37" s="126" t="str">
        <f>IF(1=1,IF(E37="","",A9),N("A34"))</f>
        <v/>
      </c>
      <c r="B37" s="127" t="str">
        <f>IF(1=1,IF(E37="","",B9),N("B34"))</f>
        <v/>
      </c>
      <c r="C37" s="127"/>
      <c r="D37" s="129" t="str">
        <f>IF(ISBLANK(E37),"",LARGE(D9:D36,1)+1)</f>
        <v/>
      </c>
      <c r="E37" s="130"/>
      <c r="F37" s="131"/>
      <c r="G37" s="170"/>
      <c r="H37" s="105"/>
      <c r="I37" s="132" t="str">
        <f>IF(1=1,IF(E37="","",I9),N("H34"))</f>
        <v/>
      </c>
      <c r="J37" s="133" t="str">
        <f>IF(1=1,IF(E37="","",J9),N("I34"))</f>
        <v/>
      </c>
      <c r="K37" s="134" t="str">
        <f>IF(1=1,IF(E37="","",K9),N("J34"))</f>
        <v/>
      </c>
      <c r="L37" s="135" t="str">
        <f>IF(1=1,IF(OR(J37="",O37="",NOT(ISNUMBER(J37)),NOT(ISNUMBER(O37)),J37=0),"",O37/J37),N("L34"))</f>
        <v/>
      </c>
      <c r="M37" s="136" t="str">
        <f>IF(1=1,IF(OR(L37="",NOT(ISNUMBER(F37))),"",F37*L37*IFERROR(INDEX(D384:D428,MATCH(AE37,B384:B428,0)),1)),N("M13"))</f>
        <v/>
      </c>
      <c r="N37" s="137" t="str">
        <f>IF(1=1,IF(F37="","",IF(G37="","",IFERROR(INDEX(E384:E428,MATCH(AE37,B384:B428,0)),G37&amp;""))),N("N6"))</f>
        <v/>
      </c>
      <c r="O37" s="138" t="str">
        <f>IF(1=1,IF(E37="","",O9),N("K34"))</f>
        <v/>
      </c>
      <c r="P37" s="139" t="str">
        <f>IF(1=1,IF(M37="","",IF(AND(ISNUMBER(M37),M37&lt;1,N37="kg"),MAX(1,ROUND(M37*1000,0)),IF(AND(ISNUMBER(M37),M37&lt;1,N37="L"),MAX(1,ROUND(M37*100,0)),ROUND(M37,3)))),N("O34"))</f>
        <v/>
      </c>
      <c r="Q37" s="140" t="str">
        <f>IF(1=1,IF(M37="","",IF(AND(ISNUMBER(M37),M37&lt;1,N37="kg"),"g",IF(AND(ISNUMBER(M37),M37&lt;1,N37="L"),"cl",N37))),N("P34"))</f>
        <v/>
      </c>
      <c r="R37" s="115" t="str">
        <f>IF(1=1,IF(E37="","",IF(F37="","A CONTROLER",IF(NOT(ISNUMBER(F37)),"TEXTE",IF(OR(L37="",L37&lt;=0),"COMMANDE PRINCIPALE INCOMPLETE",IF(G37="","UNITE MANQUANTE",IF(COUNTIF(B384:B428,AE37)=0,"UNITE A CONTROLER","OK")))))),N("Q9"))</f>
        <v/>
      </c>
      <c r="S37" s="105"/>
      <c r="T37" s="141">
        <f t="shared" si="2"/>
        <v>0</v>
      </c>
      <c r="U37" s="133" t="str">
        <f>IF(1=1,IF(E37="","",U9),N("S34"))</f>
        <v/>
      </c>
      <c r="V37" s="133" t="str">
        <f>IF(1=1,IF(E37="","",V9),N("T34"))</f>
        <v/>
      </c>
      <c r="W37" s="135" t="str">
        <f>IF(1=1,IF(OR(U37="",V37="",NOT(ISNUMBER(U37)),NOT(ISNUMBER(V37)),U37=0),"",V37/U37),N("U34"))</f>
        <v/>
      </c>
      <c r="X37" s="136" t="str">
        <f>IF(1=1,IF(OR(W37="",NOT(ISNUMBER(F37))),"",F37*W37*IFERROR(INDEX(D384:D428,MATCH(AE37,B384:B428,0)),1)),N("V7"))</f>
        <v/>
      </c>
      <c r="Y37" s="137" t="str">
        <f>IF(1=1,IF(F37="","",IF(G37="","",IFERROR(INDEX(E384:E428,MATCH(AE37,B384:B428,0)),G37&amp;""))),N("W6"))</f>
        <v/>
      </c>
      <c r="Z37" s="142" t="str">
        <f>IF(1=1,IF(X37="","",IF(AND(ISNUMBER(X37),X37&lt;1,Y37="kg"),MAX(1,ROUND(X37*1000,0)),IF(AND(ISNUMBER(X37),X37&lt;1,Y37="L"),MAX(1,ROUND(X37*100,0)),ROUND(X37,3)))),N("X34"))</f>
        <v/>
      </c>
      <c r="AA37" s="143" t="str">
        <f>IF(1=1,IF(X37="","",IF(AND(ISNUMBER(X37),X37&lt;1,Y37="kg"),"g",IF(AND(ISNUMBER(X37),X37&lt;1,Y37="L"),"cl",Y37))),N("Y34"))</f>
        <v/>
      </c>
      <c r="AB37" s="123" t="str">
        <f>IF(1=1,IF(E37="","",IF(F37="","A CONTROLER",IF(NOT(ISNUMBER(F37)),"TEXTE",IF(OR(W37="",W37&lt;=0),"COMMANDE COUVERTS INCOMPLETE",IF(G37="","UNITE MANQUANTE",IF(COUNTIF(B384:B428,AE37)=0,"UNITE A CONTROLER","OK")))))),N("Z6"))</f>
        <v/>
      </c>
      <c r="AD37" s="144" t="str">
        <f>IF(1=1,IF(E37="","",AD9),N("AB34"))</f>
        <v/>
      </c>
      <c r="AE37" s="125" t="str">
        <f>IF(1=1,IF(G37="","",UPPER(TRIM(SUBSTITUTE(SUBSTITUTE(G37&amp;"",CHAR(160)," ")," "," ")))),N("AC34"))</f>
        <v/>
      </c>
      <c r="AG37" s="244" t="s">
        <v>54</v>
      </c>
    </row>
    <row r="38" spans="1:33" ht="15.75" x14ac:dyDescent="0.25">
      <c r="A38" s="126" t="str">
        <f>IF(1=1,IF(E38="","",A9),N("A35"))</f>
        <v/>
      </c>
      <c r="B38" s="127" t="str">
        <f>IF(1=1,IF(E38="","",B9),N("B35"))</f>
        <v/>
      </c>
      <c r="C38" s="127"/>
      <c r="D38" s="129" t="str">
        <f>IF(ISBLANK(E38),"",LARGE(D9:D37,1)+1)</f>
        <v/>
      </c>
      <c r="E38" s="130"/>
      <c r="F38" s="131"/>
      <c r="G38" s="170"/>
      <c r="H38" s="105"/>
      <c r="I38" s="132" t="str">
        <f>IF(1=1,IF(E38="","",I9),N("H35"))</f>
        <v/>
      </c>
      <c r="J38" s="133" t="str">
        <f>IF(1=1,IF(E38="","",J9),N("I35"))</f>
        <v/>
      </c>
      <c r="K38" s="134" t="str">
        <f>IF(1=1,IF(E38="","",K9),N("J35"))</f>
        <v/>
      </c>
      <c r="L38" s="135" t="str">
        <f>IF(1=1,IF(OR(J38="",O38="",NOT(ISNUMBER(J38)),NOT(ISNUMBER(O38)),J38=0),"",O38/J38),N("L35"))</f>
        <v/>
      </c>
      <c r="M38" s="136" t="str">
        <f>IF(1=1,IF(OR(L38="",NOT(ISNUMBER(F38))),"",F38*L38*IFERROR(INDEX(D384:D428,MATCH(AE38,B384:B428,0)),1)),N("M13"))</f>
        <v/>
      </c>
      <c r="N38" s="137" t="str">
        <f>IF(1=1,IF(F38="","",IF(G38="","",IFERROR(INDEX(E384:E428,MATCH(AE38,B384:B428,0)),G38&amp;""))),N("N6"))</f>
        <v/>
      </c>
      <c r="O38" s="138" t="str">
        <f>IF(1=1,IF(E38="","",O9),N("K35"))</f>
        <v/>
      </c>
      <c r="P38" s="139" t="str">
        <f>IF(1=1,IF(M38="","",IF(AND(ISNUMBER(M38),M38&lt;1,N38="kg"),MAX(1,ROUND(M38*1000,0)),IF(AND(ISNUMBER(M38),M38&lt;1,N38="L"),MAX(1,ROUND(M38*100,0)),ROUND(M38,3)))),N("O35"))</f>
        <v/>
      </c>
      <c r="Q38" s="140" t="str">
        <f>IF(1=1,IF(M38="","",IF(AND(ISNUMBER(M38),M38&lt;1,N38="kg"),"g",IF(AND(ISNUMBER(M38),M38&lt;1,N38="L"),"cl",N38))),N("P35"))</f>
        <v/>
      </c>
      <c r="R38" s="115" t="str">
        <f>IF(1=1,IF(E38="","",IF(F38="","A CONTROLER",IF(NOT(ISNUMBER(F38)),"TEXTE",IF(OR(L38="",L38&lt;=0),"COMMANDE PRINCIPALE INCOMPLETE",IF(G38="","UNITE MANQUANTE",IF(COUNTIF(B384:B428,AE38)=0,"UNITE A CONTROLER","OK")))))),N("Q9"))</f>
        <v/>
      </c>
      <c r="S38" s="105"/>
      <c r="T38" s="141">
        <f t="shared" si="2"/>
        <v>0</v>
      </c>
      <c r="U38" s="133" t="str">
        <f>IF(1=1,IF(E38="","",U9),N("S35"))</f>
        <v/>
      </c>
      <c r="V38" s="133" t="str">
        <f>IF(1=1,IF(E38="","",V9),N("T35"))</f>
        <v/>
      </c>
      <c r="W38" s="135" t="str">
        <f>IF(1=1,IF(OR(U38="",V38="",NOT(ISNUMBER(U38)),NOT(ISNUMBER(V38)),U38=0),"",V38/U38),N("U35"))</f>
        <v/>
      </c>
      <c r="X38" s="136" t="str">
        <f>IF(1=1,IF(OR(W38="",NOT(ISNUMBER(F38))),"",F38*W38*IFERROR(INDEX(D384:D428,MATCH(AE38,B384:B428,0)),1)),N("V7"))</f>
        <v/>
      </c>
      <c r="Y38" s="137" t="str">
        <f>IF(1=1,IF(F38="","",IF(G38="","",IFERROR(INDEX(E384:E428,MATCH(AE38,B384:B428,0)),G38&amp;""))),N("W6"))</f>
        <v/>
      </c>
      <c r="Z38" s="142" t="str">
        <f>IF(1=1,IF(X38="","",IF(AND(ISNUMBER(X38),X38&lt;1,Y38="kg"),MAX(1,ROUND(X38*1000,0)),IF(AND(ISNUMBER(X38),X38&lt;1,Y38="L"),MAX(1,ROUND(X38*100,0)),ROUND(X38,3)))),N("X35"))</f>
        <v/>
      </c>
      <c r="AA38" s="143" t="str">
        <f>IF(1=1,IF(X38="","",IF(AND(ISNUMBER(X38),X38&lt;1,Y38="kg"),"g",IF(AND(ISNUMBER(X38),X38&lt;1,Y38="L"),"cl",Y38))),N("Y35"))</f>
        <v/>
      </c>
      <c r="AB38" s="123" t="str">
        <f>IF(1=1,IF(E38="","",IF(F38="","A CONTROLER",IF(NOT(ISNUMBER(F38)),"TEXTE",IF(OR(W38="",W38&lt;=0),"COMMANDE COUVERTS INCOMPLETE",IF(G38="","UNITE MANQUANTE",IF(COUNTIF(B384:B428,AE38)=0,"UNITE A CONTROLER","OK")))))),N("Z6"))</f>
        <v/>
      </c>
      <c r="AD38" s="144" t="str">
        <f>IF(1=1,IF(E38="","",AD9),N("AB35"))</f>
        <v/>
      </c>
      <c r="AE38" s="125" t="str">
        <f>IF(1=1,IF(G38="","",UPPER(TRIM(SUBSTITUTE(SUBSTITUTE(G38&amp;"",CHAR(160)," ")," "," ")))),N("AC35"))</f>
        <v/>
      </c>
      <c r="AG38" s="244" t="s">
        <v>56</v>
      </c>
    </row>
    <row r="39" spans="1:33" ht="15.75" x14ac:dyDescent="0.25">
      <c r="A39" s="126" t="str">
        <f>IF(1=1,IF(E39="","",A9),N("A36"))</f>
        <v/>
      </c>
      <c r="B39" s="127" t="str">
        <f>IF(1=1,IF(E39="","",B9),N("B36"))</f>
        <v/>
      </c>
      <c r="C39" s="127"/>
      <c r="D39" s="129" t="str">
        <f>IF(ISBLANK(E39),"",LARGE(D9:D38,1)+1)</f>
        <v/>
      </c>
      <c r="E39" s="130"/>
      <c r="F39" s="131"/>
      <c r="G39" s="170"/>
      <c r="H39" s="105"/>
      <c r="I39" s="132" t="str">
        <f>IF(1=1,IF(E39="","",I9),N("H36"))</f>
        <v/>
      </c>
      <c r="J39" s="133" t="str">
        <f>IF(1=1,IF(E39="","",J9),N("I36"))</f>
        <v/>
      </c>
      <c r="K39" s="134" t="str">
        <f>IF(1=1,IF(E39="","",K9),N("J36"))</f>
        <v/>
      </c>
      <c r="L39" s="135" t="str">
        <f>IF(1=1,IF(OR(J39="",O39="",NOT(ISNUMBER(J39)),NOT(ISNUMBER(O39)),J39=0),"",O39/J39),N("L36"))</f>
        <v/>
      </c>
      <c r="M39" s="136" t="str">
        <f>IF(1=1,IF(OR(L39="",NOT(ISNUMBER(F39))),"",F39*L39*IFERROR(INDEX(D384:D428,MATCH(AE39,B384:B428,0)),1)),N("M13"))</f>
        <v/>
      </c>
      <c r="N39" s="137" t="str">
        <f>IF(1=1,IF(F39="","",IF(G39="","",IFERROR(INDEX(E384:E428,MATCH(AE39,B384:B428,0)),G39&amp;""))),N("N6"))</f>
        <v/>
      </c>
      <c r="O39" s="138" t="str">
        <f>IF(1=1,IF(E39="","",O9),N("K36"))</f>
        <v/>
      </c>
      <c r="P39" s="139" t="str">
        <f>IF(1=1,IF(M39="","",IF(AND(ISNUMBER(M39),M39&lt;1,N39="kg"),MAX(1,ROUND(M39*1000,0)),IF(AND(ISNUMBER(M39),M39&lt;1,N39="L"),MAX(1,ROUND(M39*100,0)),ROUND(M39,3)))),N("O36"))</f>
        <v/>
      </c>
      <c r="Q39" s="140" t="str">
        <f>IF(1=1,IF(M39="","",IF(AND(ISNUMBER(M39),M39&lt;1,N39="kg"),"g",IF(AND(ISNUMBER(M39),M39&lt;1,N39="L"),"cl",N39))),N("P36"))</f>
        <v/>
      </c>
      <c r="R39" s="115" t="str">
        <f>IF(1=1,IF(E39="","",IF(F39="","A CONTROLER",IF(NOT(ISNUMBER(F39)),"TEXTE",IF(OR(L39="",L39&lt;=0),"COMMANDE PRINCIPALE INCOMPLETE",IF(G39="","UNITE MANQUANTE",IF(COUNTIF(B384:B428,AE39)=0,"UNITE A CONTROLER","OK")))))),N("Q9"))</f>
        <v/>
      </c>
      <c r="S39" s="105"/>
      <c r="T39" s="141">
        <f t="shared" si="2"/>
        <v>0</v>
      </c>
      <c r="U39" s="133" t="str">
        <f>IF(1=1,IF(E39="","",U9),N("S36"))</f>
        <v/>
      </c>
      <c r="V39" s="133" t="str">
        <f>IF(1=1,IF(E39="","",V9),N("T36"))</f>
        <v/>
      </c>
      <c r="W39" s="135" t="str">
        <f>IF(1=1,IF(OR(U39="",V39="",NOT(ISNUMBER(U39)),NOT(ISNUMBER(V39)),U39=0),"",V39/U39),N("U36"))</f>
        <v/>
      </c>
      <c r="X39" s="136" t="str">
        <f>IF(1=1,IF(OR(W39="",NOT(ISNUMBER(F39))),"",F39*W39*IFERROR(INDEX(D384:D428,MATCH(AE39,B384:B428,0)),1)),N("V7"))</f>
        <v/>
      </c>
      <c r="Y39" s="137" t="str">
        <f>IF(1=1,IF(F39="","",IF(G39="","",IFERROR(INDEX(E384:E428,MATCH(AE39,B384:B428,0)),G39&amp;""))),N("W6"))</f>
        <v/>
      </c>
      <c r="Z39" s="142" t="str">
        <f>IF(1=1,IF(X39="","",IF(AND(ISNUMBER(X39),X39&lt;1,Y39="kg"),MAX(1,ROUND(X39*1000,0)),IF(AND(ISNUMBER(X39),X39&lt;1,Y39="L"),MAX(1,ROUND(X39*100,0)),ROUND(X39,3)))),N("X36"))</f>
        <v/>
      </c>
      <c r="AA39" s="143" t="str">
        <f>IF(1=1,IF(X39="","",IF(AND(ISNUMBER(X39),X39&lt;1,Y39="kg"),"g",IF(AND(ISNUMBER(X39),X39&lt;1,Y39="L"),"cl",Y39))),N("Y36"))</f>
        <v/>
      </c>
      <c r="AB39" s="123" t="str">
        <f>IF(1=1,IF(E39="","",IF(F39="","A CONTROLER",IF(NOT(ISNUMBER(F39)),"TEXTE",IF(OR(W39="",W39&lt;=0),"COMMANDE COUVERTS INCOMPLETE",IF(G39="","UNITE MANQUANTE",IF(COUNTIF(B384:B428,AE39)=0,"UNITE A CONTROLER","OK")))))),N("Z6"))</f>
        <v/>
      </c>
      <c r="AD39" s="144" t="str">
        <f>IF(1=1,IF(E39="","",AD9),N("AB36"))</f>
        <v/>
      </c>
      <c r="AE39" s="125" t="str">
        <f>IF(1=1,IF(G39="","",UPPER(TRIM(SUBSTITUTE(SUBSTITUTE(G39&amp;"",CHAR(160)," ")," "," ")))),N("AC36"))</f>
        <v/>
      </c>
      <c r="AG39" s="244" t="s">
        <v>58</v>
      </c>
    </row>
    <row r="40" spans="1:33" ht="15.75" x14ac:dyDescent="0.25">
      <c r="A40" s="126" t="str">
        <f>IF(1=1,IF(E40="","",A9),N("A37"))</f>
        <v/>
      </c>
      <c r="B40" s="127" t="str">
        <f>IF(1=1,IF(E40="","",B9),N("B37"))</f>
        <v/>
      </c>
      <c r="C40" s="127"/>
      <c r="D40" s="129" t="str">
        <f>IF(ISBLANK(E40),"",LARGE(D9:D39,1)+1)</f>
        <v/>
      </c>
      <c r="E40" s="130"/>
      <c r="F40" s="131"/>
      <c r="G40" s="170"/>
      <c r="H40" s="105"/>
      <c r="I40" s="132" t="str">
        <f>IF(1=1,IF(E40="","",I9),N("H37"))</f>
        <v/>
      </c>
      <c r="J40" s="133" t="str">
        <f>IF(1=1,IF(E40="","",J9),N("I37"))</f>
        <v/>
      </c>
      <c r="K40" s="134" t="str">
        <f>IF(1=1,IF(E40="","",K9),N("J37"))</f>
        <v/>
      </c>
      <c r="L40" s="135" t="str">
        <f>IF(1=1,IF(OR(J40="",O40="",NOT(ISNUMBER(J40)),NOT(ISNUMBER(O40)),J40=0),"",O40/J40),N("L37"))</f>
        <v/>
      </c>
      <c r="M40" s="136" t="str">
        <f>IF(1=1,IF(OR(L40="",NOT(ISNUMBER(F40))),"",F40*L40*IFERROR(INDEX(D384:D428,MATCH(AE40,B384:B428,0)),1)),N("M13"))</f>
        <v/>
      </c>
      <c r="N40" s="137" t="str">
        <f>IF(1=1,IF(F40="","",IF(G40="","",IFERROR(INDEX(E384:E428,MATCH(AE40,B384:B428,0)),G40&amp;""))),N("N6"))</f>
        <v/>
      </c>
      <c r="O40" s="138" t="str">
        <f>IF(1=1,IF(E40="","",O9),N("K37"))</f>
        <v/>
      </c>
      <c r="P40" s="139" t="str">
        <f>IF(1=1,IF(M40="","",IF(AND(ISNUMBER(M40),M40&lt;1,N40="kg"),MAX(1,ROUND(M40*1000,0)),IF(AND(ISNUMBER(M40),M40&lt;1,N40="L"),MAX(1,ROUND(M40*100,0)),ROUND(M40,3)))),N("O37"))</f>
        <v/>
      </c>
      <c r="Q40" s="140" t="str">
        <f>IF(1=1,IF(M40="","",IF(AND(ISNUMBER(M40),M40&lt;1,N40="kg"),"g",IF(AND(ISNUMBER(M40),M40&lt;1,N40="L"),"cl",N40))),N("P37"))</f>
        <v/>
      </c>
      <c r="R40" s="115" t="str">
        <f>IF(1=1,IF(E40="","",IF(F40="","A CONTROLER",IF(NOT(ISNUMBER(F40)),"TEXTE",IF(OR(L40="",L40&lt;=0),"COMMANDE PRINCIPALE INCOMPLETE",IF(G40="","UNITE MANQUANTE",IF(COUNTIF(B384:B428,AE40)=0,"UNITE A CONTROLER","OK")))))),N("Q9"))</f>
        <v/>
      </c>
      <c r="S40" s="105"/>
      <c r="T40" s="141">
        <f t="shared" si="2"/>
        <v>0</v>
      </c>
      <c r="U40" s="133" t="str">
        <f>IF(1=1,IF(E40="","",U9),N("S37"))</f>
        <v/>
      </c>
      <c r="V40" s="133" t="str">
        <f>IF(1=1,IF(E40="","",V9),N("T37"))</f>
        <v/>
      </c>
      <c r="W40" s="135" t="str">
        <f>IF(1=1,IF(OR(U40="",V40="",NOT(ISNUMBER(U40)),NOT(ISNUMBER(V40)),U40=0),"",V40/U40),N("U37"))</f>
        <v/>
      </c>
      <c r="X40" s="136" t="str">
        <f>IF(1=1,IF(OR(W40="",NOT(ISNUMBER(F40))),"",F40*W40*IFERROR(INDEX(D384:D428,MATCH(AE40,B384:B428,0)),1)),N("V7"))</f>
        <v/>
      </c>
      <c r="Y40" s="137" t="str">
        <f>IF(1=1,IF(F40="","",IF(G40="","",IFERROR(INDEX(E384:E428,MATCH(AE40,B384:B428,0)),G40&amp;""))),N("W6"))</f>
        <v/>
      </c>
      <c r="Z40" s="142" t="str">
        <f>IF(1=1,IF(X40="","",IF(AND(ISNUMBER(X40),X40&lt;1,Y40="kg"),MAX(1,ROUND(X40*1000,0)),IF(AND(ISNUMBER(X40),X40&lt;1,Y40="L"),MAX(1,ROUND(X40*100,0)),ROUND(X40,3)))),N("X37"))</f>
        <v/>
      </c>
      <c r="AA40" s="143" t="str">
        <f>IF(1=1,IF(X40="","",IF(AND(ISNUMBER(X40),X40&lt;1,Y40="kg"),"g",IF(AND(ISNUMBER(X40),X40&lt;1,Y40="L"),"cl",Y40))),N("Y37"))</f>
        <v/>
      </c>
      <c r="AB40" s="123" t="str">
        <f>IF(1=1,IF(E40="","",IF(F40="","A CONTROLER",IF(NOT(ISNUMBER(F40)),"TEXTE",IF(OR(W40="",W40&lt;=0),"COMMANDE COUVERTS INCOMPLETE",IF(G40="","UNITE MANQUANTE",IF(COUNTIF(B384:B428,AE40)=0,"UNITE A CONTROLER","OK")))))),N("Z6"))</f>
        <v/>
      </c>
      <c r="AD40" s="144" t="str">
        <f>IF(1=1,IF(E40="","",AD9),N("AB37"))</f>
        <v/>
      </c>
      <c r="AE40" s="125" t="str">
        <f>IF(1=1,IF(G40="","",UPPER(TRIM(SUBSTITUTE(SUBSTITUTE(G40&amp;"",CHAR(160)," ")," "," ")))),N("AC37"))</f>
        <v/>
      </c>
      <c r="AG40" s="244" t="s">
        <v>60</v>
      </c>
    </row>
    <row r="41" spans="1:33" ht="15.75" x14ac:dyDescent="0.25">
      <c r="A41" s="126" t="str">
        <f>IF(1=1,IF(E41="","",A9),N("A38"))</f>
        <v/>
      </c>
      <c r="B41" s="127" t="str">
        <f>IF(1=1,IF(E41="","",B9),N("B38"))</f>
        <v/>
      </c>
      <c r="C41" s="127"/>
      <c r="D41" s="129" t="str">
        <f>IF(ISBLANK(E41),"",LARGE(D9:D40,1)+1)</f>
        <v/>
      </c>
      <c r="E41" s="130"/>
      <c r="F41" s="131"/>
      <c r="G41" s="170"/>
      <c r="H41" s="105"/>
      <c r="I41" s="132" t="str">
        <f>IF(1=1,IF(E41="","",I9),N("H38"))</f>
        <v/>
      </c>
      <c r="J41" s="133" t="str">
        <f>IF(1=1,IF(E41="","",J9),N("I38"))</f>
        <v/>
      </c>
      <c r="K41" s="134" t="str">
        <f>IF(1=1,IF(E41="","",K9),N("J38"))</f>
        <v/>
      </c>
      <c r="L41" s="135" t="str">
        <f>IF(1=1,IF(OR(J41="",O41="",NOT(ISNUMBER(J41)),NOT(ISNUMBER(O41)),J41=0),"",O41/J41),N("L38"))</f>
        <v/>
      </c>
      <c r="M41" s="136" t="str">
        <f>IF(1=1,IF(OR(L41="",NOT(ISNUMBER(F41))),"",F41*L41*IFERROR(INDEX(D384:D428,MATCH(AE41,B384:B428,0)),1)),N("M13"))</f>
        <v/>
      </c>
      <c r="N41" s="137" t="str">
        <f>IF(1=1,IF(F41="","",IF(G41="","",IFERROR(INDEX(E384:E428,MATCH(AE41,B384:B428,0)),G41&amp;""))),N("N6"))</f>
        <v/>
      </c>
      <c r="O41" s="138" t="str">
        <f>IF(1=1,IF(E41="","",O9),N("K38"))</f>
        <v/>
      </c>
      <c r="P41" s="139" t="str">
        <f>IF(1=1,IF(M41="","",IF(AND(ISNUMBER(M41),M41&lt;1,N41="kg"),MAX(1,ROUND(M41*1000,0)),IF(AND(ISNUMBER(M41),M41&lt;1,N41="L"),MAX(1,ROUND(M41*100,0)),ROUND(M41,3)))),N("O38"))</f>
        <v/>
      </c>
      <c r="Q41" s="140" t="str">
        <f>IF(1=1,IF(M41="","",IF(AND(ISNUMBER(M41),M41&lt;1,N41="kg"),"g",IF(AND(ISNUMBER(M41),M41&lt;1,N41="L"),"cl",N41))),N("P38"))</f>
        <v/>
      </c>
      <c r="R41" s="115" t="str">
        <f>IF(1=1,IF(E41="","",IF(F41="","A CONTROLER",IF(NOT(ISNUMBER(F41)),"TEXTE",IF(OR(L41="",L41&lt;=0),"COMMANDE PRINCIPALE INCOMPLETE",IF(G41="","UNITE MANQUANTE",IF(COUNTIF(B384:B428,AE41)=0,"UNITE A CONTROLER","OK")))))),N("Q9"))</f>
        <v/>
      </c>
      <c r="S41" s="105"/>
      <c r="T41" s="141">
        <f t="shared" si="2"/>
        <v>0</v>
      </c>
      <c r="U41" s="133" t="str">
        <f>IF(1=1,IF(E41="","",U9),N("S38"))</f>
        <v/>
      </c>
      <c r="V41" s="133" t="str">
        <f>IF(1=1,IF(E41="","",V9),N("T38"))</f>
        <v/>
      </c>
      <c r="W41" s="135" t="str">
        <f>IF(1=1,IF(OR(U41="",V41="",NOT(ISNUMBER(U41)),NOT(ISNUMBER(V41)),U41=0),"",V41/U41),N("U38"))</f>
        <v/>
      </c>
      <c r="X41" s="136" t="str">
        <f>IF(1=1,IF(OR(W41="",NOT(ISNUMBER(F41))),"",F41*W41*IFERROR(INDEX(D384:D428,MATCH(AE41,B384:B428,0)),1)),N("V7"))</f>
        <v/>
      </c>
      <c r="Y41" s="137" t="str">
        <f>IF(1=1,IF(F41="","",IF(G41="","",IFERROR(INDEX(E384:E428,MATCH(AE41,B384:B428,0)),G41&amp;""))),N("W6"))</f>
        <v/>
      </c>
      <c r="Z41" s="142" t="str">
        <f>IF(1=1,IF(X41="","",IF(AND(ISNUMBER(X41),X41&lt;1,Y41="kg"),MAX(1,ROUND(X41*1000,0)),IF(AND(ISNUMBER(X41),X41&lt;1,Y41="L"),MAX(1,ROUND(X41*100,0)),ROUND(X41,3)))),N("X38"))</f>
        <v/>
      </c>
      <c r="AA41" s="143" t="str">
        <f>IF(1=1,IF(X41="","",IF(AND(ISNUMBER(X41),X41&lt;1,Y41="kg"),"g",IF(AND(ISNUMBER(X41),X41&lt;1,Y41="L"),"cl",Y41))),N("Y38"))</f>
        <v/>
      </c>
      <c r="AB41" s="123" t="str">
        <f>IF(1=1,IF(E41="","",IF(F41="","A CONTROLER",IF(NOT(ISNUMBER(F41)),"TEXTE",IF(OR(W41="",W41&lt;=0),"COMMANDE COUVERTS INCOMPLETE",IF(G41="","UNITE MANQUANTE",IF(COUNTIF(B384:B428,AE41)=0,"UNITE A CONTROLER","OK")))))),N("Z6"))</f>
        <v/>
      </c>
      <c r="AD41" s="144" t="str">
        <f>IF(1=1,IF(E41="","",AD9),N("AB38"))</f>
        <v/>
      </c>
      <c r="AE41" s="125" t="str">
        <f>IF(1=1,IF(G41="","",UPPER(TRIM(SUBSTITUTE(SUBSTITUTE(G41&amp;"",CHAR(160)," ")," "," ")))),N("AC38"))</f>
        <v/>
      </c>
      <c r="AG41" s="244" t="s">
        <v>62</v>
      </c>
    </row>
    <row r="42" spans="1:33" ht="15.75" x14ac:dyDescent="0.25">
      <c r="A42" s="126" t="str">
        <f>IF(1=1,IF(E42="","",A9),N("A39"))</f>
        <v/>
      </c>
      <c r="B42" s="127" t="str">
        <f>IF(1=1,IF(E42="","",B9),N("B39"))</f>
        <v/>
      </c>
      <c r="C42" s="127"/>
      <c r="D42" s="129" t="str">
        <f>IF(ISBLANK(E42),"",LARGE(D9:D41,1)+1)</f>
        <v/>
      </c>
      <c r="E42" s="130"/>
      <c r="F42" s="131"/>
      <c r="G42" s="170"/>
      <c r="H42" s="105"/>
      <c r="I42" s="132" t="str">
        <f>IF(1=1,IF(E42="","",I9),N("H39"))</f>
        <v/>
      </c>
      <c r="J42" s="133" t="str">
        <f>IF(1=1,IF(E42="","",J9),N("I39"))</f>
        <v/>
      </c>
      <c r="K42" s="134" t="str">
        <f>IF(1=1,IF(E42="","",K9),N("J39"))</f>
        <v/>
      </c>
      <c r="L42" s="135" t="str">
        <f>IF(1=1,IF(OR(J42="",O42="",NOT(ISNUMBER(J42)),NOT(ISNUMBER(O42)),J42=0),"",O42/J42),N("L39"))</f>
        <v/>
      </c>
      <c r="M42" s="136" t="str">
        <f>IF(1=1,IF(OR(L42="",NOT(ISNUMBER(F42))),"",F42*L42*IFERROR(INDEX(D384:D428,MATCH(AE42,B384:B428,0)),1)),N("M13"))</f>
        <v/>
      </c>
      <c r="N42" s="137" t="str">
        <f>IF(1=1,IF(F42="","",IF(G42="","",IFERROR(INDEX(E384:E428,MATCH(AE42,B384:B428,0)),G42&amp;""))),N("N6"))</f>
        <v/>
      </c>
      <c r="O42" s="138" t="str">
        <f>IF(1=1,IF(E42="","",O9),N("K39"))</f>
        <v/>
      </c>
      <c r="P42" s="139" t="str">
        <f>IF(1=1,IF(M42="","",IF(AND(ISNUMBER(M42),M42&lt;1,N42="kg"),MAX(1,ROUND(M42*1000,0)),IF(AND(ISNUMBER(M42),M42&lt;1,N42="L"),MAX(1,ROUND(M42*100,0)),ROUND(M42,3)))),N("O39"))</f>
        <v/>
      </c>
      <c r="Q42" s="140" t="str">
        <f>IF(1=1,IF(M42="","",IF(AND(ISNUMBER(M42),M42&lt;1,N42="kg"),"g",IF(AND(ISNUMBER(M42),M42&lt;1,N42="L"),"cl",N42))),N("P39"))</f>
        <v/>
      </c>
      <c r="R42" s="115" t="str">
        <f>IF(1=1,IF(E42="","",IF(F42="","A CONTROLER",IF(NOT(ISNUMBER(F42)),"TEXTE",IF(OR(L42="",L42&lt;=0),"COMMANDE PRINCIPALE INCOMPLETE",IF(G42="","UNITE MANQUANTE",IF(COUNTIF(B384:B428,AE42)=0,"UNITE A CONTROLER","OK")))))),N("Q9"))</f>
        <v/>
      </c>
      <c r="S42" s="105"/>
      <c r="T42" s="141">
        <f t="shared" si="2"/>
        <v>0</v>
      </c>
      <c r="U42" s="133" t="str">
        <f>IF(1=1,IF(E42="","",U9),N("S39"))</f>
        <v/>
      </c>
      <c r="V42" s="133" t="str">
        <f>IF(1=1,IF(E42="","",V9),N("T39"))</f>
        <v/>
      </c>
      <c r="W42" s="135" t="str">
        <f>IF(1=1,IF(OR(U42="",V42="",NOT(ISNUMBER(U42)),NOT(ISNUMBER(V42)),U42=0),"",V42/U42),N("U39"))</f>
        <v/>
      </c>
      <c r="X42" s="136" t="str">
        <f>IF(1=1,IF(OR(W42="",NOT(ISNUMBER(F42))),"",F42*W42*IFERROR(INDEX(D384:D428,MATCH(AE42,B384:B428,0)),1)),N("V7"))</f>
        <v/>
      </c>
      <c r="Y42" s="137" t="str">
        <f>IF(1=1,IF(F42="","",IF(G42="","",IFERROR(INDEX(E384:E428,MATCH(AE42,B384:B428,0)),G42&amp;""))),N("W6"))</f>
        <v/>
      </c>
      <c r="Z42" s="142" t="str">
        <f>IF(1=1,IF(X42="","",IF(AND(ISNUMBER(X42),X42&lt;1,Y42="kg"),MAX(1,ROUND(X42*1000,0)),IF(AND(ISNUMBER(X42),X42&lt;1,Y42="L"),MAX(1,ROUND(X42*100,0)),ROUND(X42,3)))),N("X39"))</f>
        <v/>
      </c>
      <c r="AA42" s="143" t="str">
        <f>IF(1=1,IF(X42="","",IF(AND(ISNUMBER(X42),X42&lt;1,Y42="kg"),"g",IF(AND(ISNUMBER(X42),X42&lt;1,Y42="L"),"cl",Y42))),N("Y39"))</f>
        <v/>
      </c>
      <c r="AB42" s="123" t="str">
        <f>IF(1=1,IF(E42="","",IF(F42="","A CONTROLER",IF(NOT(ISNUMBER(F42)),"TEXTE",IF(OR(W42="",W42&lt;=0),"COMMANDE COUVERTS INCOMPLETE",IF(G42="","UNITE MANQUANTE",IF(COUNTIF(B384:B428,AE42)=0,"UNITE A CONTROLER","OK")))))),N("Z6"))</f>
        <v/>
      </c>
      <c r="AD42" s="144" t="str">
        <f>IF(1=1,IF(E42="","",AD9),N("AB39"))</f>
        <v/>
      </c>
      <c r="AE42" s="125" t="str">
        <f>IF(1=1,IF(G42="","",UPPER(TRIM(SUBSTITUTE(SUBSTITUTE(G42&amp;"",CHAR(160)," ")," "," ")))),N("AC39"))</f>
        <v/>
      </c>
      <c r="AG42" s="244" t="s">
        <v>64</v>
      </c>
    </row>
    <row r="43" spans="1:33" ht="15.75" x14ac:dyDescent="0.25">
      <c r="A43" s="126" t="str">
        <f>IF(1=1,IF(E43="","",A9),N("A40"))</f>
        <v/>
      </c>
      <c r="B43" s="127" t="str">
        <f>IF(1=1,IF(E43="","",B9),N("B40"))</f>
        <v/>
      </c>
      <c r="C43" s="127"/>
      <c r="D43" s="129" t="str">
        <f>IF(ISBLANK(E43),"",LARGE(D9:D42,1)+1)</f>
        <v/>
      </c>
      <c r="E43" s="130"/>
      <c r="F43" s="131"/>
      <c r="G43" s="170"/>
      <c r="H43" s="105"/>
      <c r="I43" s="132" t="str">
        <f>IF(1=1,IF(E43="","",I9),N("H40"))</f>
        <v/>
      </c>
      <c r="J43" s="133" t="str">
        <f>IF(1=1,IF(E43="","",J9),N("I40"))</f>
        <v/>
      </c>
      <c r="K43" s="134" t="str">
        <f>IF(1=1,IF(E43="","",K9),N("J40"))</f>
        <v/>
      </c>
      <c r="L43" s="135" t="str">
        <f>IF(1=1,IF(OR(J43="",O43="",NOT(ISNUMBER(J43)),NOT(ISNUMBER(O43)),J43=0),"",O43/J43),N("L40"))</f>
        <v/>
      </c>
      <c r="M43" s="146" t="str">
        <f>IF(1=1,IF(OR(L43="",NOT(ISNUMBER(F43))),"",F43*L43*IFERROR(INDEX(D384:D428,MATCH(AE43,B384:B428,0)),1)),N("M13"))</f>
        <v/>
      </c>
      <c r="N43" s="147" t="str">
        <f>IF(1=1,IF(F43="","",IF(G43="","",IFERROR(INDEX(E384:E428,MATCH(AE43,B384:B428,0)),G43&amp;""))),N("N6"))</f>
        <v/>
      </c>
      <c r="O43" s="138" t="str">
        <f>IF(1=1,IF(E43="","",O9),N("K40"))</f>
        <v/>
      </c>
      <c r="P43" s="139" t="str">
        <f>IF(1=1,IF(M43="","",IF(AND(ISNUMBER(M43),M43&lt;1,N43="kg"),MAX(1,ROUND(M43*1000,0)),IF(AND(ISNUMBER(M43),M43&lt;1,N43="L"),MAX(1,ROUND(M43*100,0)),ROUND(M43,3)))),N("O40"))</f>
        <v/>
      </c>
      <c r="Q43" s="140" t="str">
        <f>IF(1=1,IF(M43="","",IF(AND(ISNUMBER(M43),M43&lt;1,N43="kg"),"g",IF(AND(ISNUMBER(M43),M43&lt;1,N43="L"),"cl",N43))),N("P40"))</f>
        <v/>
      </c>
      <c r="R43" s="115" t="str">
        <f>IF(1=1,IF(E43="","",IF(F43="","A CONTROLER",IF(NOT(ISNUMBER(F43)),"TEXTE",IF(OR(L43="",L43&lt;=0),"COMMANDE PRINCIPALE INCOMPLETE",IF(G43="","UNITE MANQUANTE",IF(COUNTIF(B384:B428,AE43)=0,"UNITE A CONTROLER","OK")))))),N("Q9"))</f>
        <v/>
      </c>
      <c r="S43" s="105"/>
      <c r="T43" s="141">
        <f t="shared" si="2"/>
        <v>0</v>
      </c>
      <c r="U43" s="133" t="str">
        <f>IF(1=1,IF(E43="","",U9),N("S40"))</f>
        <v/>
      </c>
      <c r="V43" s="133" t="str">
        <f>IF(1=1,IF(E43="","",V9),N("T40"))</f>
        <v/>
      </c>
      <c r="W43" s="135" t="str">
        <f>IF(1=1,IF(OR(U43="",V43="",NOT(ISNUMBER(U43)),NOT(ISNUMBER(V43)),U43=0),"",V43/U43),N("U40"))</f>
        <v/>
      </c>
      <c r="X43" s="133" t="str">
        <f>IF(1=1,IF(OR(W43="",NOT(ISNUMBER(F43))),"",F43*W43*IFERROR(INDEX(D384:D428,MATCH(AE43,B384:B428,0)),1)),N("V7"))</f>
        <v/>
      </c>
      <c r="Y43" s="134" t="str">
        <f>IF(1=1,IF(F43="","",IF(G43="","",IFERROR(INDEX(E384:E428,MATCH(AE43,B384:B428,0)),G43&amp;""))),N("W6"))</f>
        <v/>
      </c>
      <c r="Z43" s="142" t="str">
        <f>IF(1=1,IF(X43="","",IF(AND(ISNUMBER(X43),X43&lt;1,Y43="kg"),MAX(1,ROUND(X43*1000,0)),IF(AND(ISNUMBER(X43),X43&lt;1,Y43="L"),MAX(1,ROUND(X43*100,0)),ROUND(X43,3)))),N("X40"))</f>
        <v/>
      </c>
      <c r="AA43" s="143" t="str">
        <f>IF(1=1,IF(X43="","",IF(AND(ISNUMBER(X43),X43&lt;1,Y43="kg"),"g",IF(AND(ISNUMBER(X43),X43&lt;1,Y43="L"),"cl",Y43))),N("Y40"))</f>
        <v/>
      </c>
      <c r="AB43" s="123" t="str">
        <f>IF(1=1,IF(E43="","",IF(F43="","A CONTROLER",IF(NOT(ISNUMBER(F43)),"TEXTE",IF(OR(W43="",W43&lt;=0),"COMMANDE COUVERTS INCOMPLETE",IF(G43="","UNITE MANQUANTE",IF(COUNTIF(B384:B428,AE43)=0,"UNITE A CONTROLER","OK")))))),N("Z6"))</f>
        <v/>
      </c>
      <c r="AD43" s="144" t="str">
        <f>IF(1=1,IF(E43="","",AD9),N("AB40"))</f>
        <v/>
      </c>
      <c r="AE43" s="125" t="str">
        <f>IF(1=1,IF(G43="","",UPPER(TRIM(SUBSTITUTE(SUBSTITUTE(G43&amp;"",CHAR(160)," ")," "," ")))),N("AC40"))</f>
        <v/>
      </c>
      <c r="AG43" s="244" t="s">
        <v>66</v>
      </c>
    </row>
    <row r="44" spans="1:33" ht="23.25" x14ac:dyDescent="0.25">
      <c r="A44" s="148"/>
      <c r="B44" s="149" t="s">
        <v>227</v>
      </c>
      <c r="C44" s="150"/>
      <c r="D44" s="150" t="s">
        <v>5643</v>
      </c>
      <c r="E44" s="150"/>
      <c r="F44" s="150"/>
      <c r="G44" s="150"/>
      <c r="H44" s="151"/>
      <c r="I44" s="150"/>
      <c r="J44" s="150"/>
      <c r="K44" s="150"/>
      <c r="L44" s="150"/>
      <c r="M44" s="150"/>
      <c r="N44" s="150"/>
      <c r="O44" s="150"/>
      <c r="P44" s="150" t="str">
        <f>D44</f>
        <v>LES ŒUFS</v>
      </c>
      <c r="Q44" s="150"/>
      <c r="R44" s="150"/>
      <c r="S44" s="151"/>
      <c r="T44" s="152" t="s">
        <v>664</v>
      </c>
      <c r="U44" s="153" cm="1">
        <f t="array" ref="U44">SUMPRODUCT(LEN(E46:E80)-LEN(SUBSTITUTE(E46:E80,"*","")))</f>
        <v>0</v>
      </c>
      <c r="V44" s="150"/>
      <c r="W44" s="150" t="str">
        <f>D44</f>
        <v>LES ŒUFS</v>
      </c>
      <c r="X44" s="150"/>
      <c r="Y44" s="150"/>
      <c r="Z44" s="150"/>
      <c r="AA44" s="150"/>
      <c r="AB44" s="154"/>
      <c r="AC44" s="150"/>
      <c r="AD44" s="150"/>
      <c r="AE44" s="155" t="str">
        <f>B46</f>
        <v>NOM DE LA RECETTE À SAISIR</v>
      </c>
      <c r="AG44" s="244" t="s">
        <v>68</v>
      </c>
    </row>
    <row r="45" spans="1:33" ht="45" customHeight="1" thickBot="1" x14ac:dyDescent="0.3">
      <c r="A45" s="156" t="s">
        <v>155</v>
      </c>
      <c r="B45" s="92" t="s">
        <v>1</v>
      </c>
      <c r="C45" s="92" t="s">
        <v>142</v>
      </c>
      <c r="D45" s="92" t="s">
        <v>2</v>
      </c>
      <c r="E45" s="92" t="s">
        <v>117</v>
      </c>
      <c r="F45" s="92" t="s">
        <v>3</v>
      </c>
      <c r="G45" s="92" t="s">
        <v>4</v>
      </c>
      <c r="H45" s="81"/>
      <c r="I45" s="157" t="s">
        <v>5</v>
      </c>
      <c r="J45" s="92" t="s">
        <v>114</v>
      </c>
      <c r="K45" s="92" t="s">
        <v>4</v>
      </c>
      <c r="L45" s="92" t="s">
        <v>6</v>
      </c>
      <c r="M45" s="94" t="s">
        <v>7</v>
      </c>
      <c r="N45" s="94" t="s">
        <v>116</v>
      </c>
      <c r="O45" s="95" t="s">
        <v>115</v>
      </c>
      <c r="P45" s="96" t="s">
        <v>8</v>
      </c>
      <c r="Q45" s="97" t="s">
        <v>9</v>
      </c>
      <c r="R45" s="92" t="s">
        <v>10</v>
      </c>
      <c r="S45" s="81"/>
      <c r="T45" s="92" t="s">
        <v>117</v>
      </c>
      <c r="U45" s="98" t="s">
        <v>11</v>
      </c>
      <c r="V45" s="95" t="s">
        <v>12</v>
      </c>
      <c r="W45" s="92" t="s">
        <v>13</v>
      </c>
      <c r="X45" s="94" t="s">
        <v>7</v>
      </c>
      <c r="Y45" s="94" t="s">
        <v>116</v>
      </c>
      <c r="Z45" s="99" t="s">
        <v>8</v>
      </c>
      <c r="AA45" s="97" t="s">
        <v>9</v>
      </c>
      <c r="AB45" s="99" t="s">
        <v>10</v>
      </c>
      <c r="AC45" s="240"/>
      <c r="AD45" s="92" t="s">
        <v>14</v>
      </c>
      <c r="AE45" s="92" t="s">
        <v>15</v>
      </c>
      <c r="AG45" s="244" t="s">
        <v>70</v>
      </c>
    </row>
    <row r="46" spans="1:33" ht="18.75" x14ac:dyDescent="0.25">
      <c r="A46" s="158" t="s">
        <v>5640</v>
      </c>
      <c r="B46" s="101" t="s">
        <v>20</v>
      </c>
      <c r="C46" s="101"/>
      <c r="D46" s="102">
        <v>0</v>
      </c>
      <c r="E46" s="103" t="s">
        <v>21</v>
      </c>
      <c r="F46" s="104">
        <v>10</v>
      </c>
      <c r="G46" s="8" t="s">
        <v>119</v>
      </c>
      <c r="H46" s="105"/>
      <c r="I46" s="106" t="str">
        <f>E46</f>
        <v>ÉLÉMENT PRINCIPAL À SAISIR</v>
      </c>
      <c r="J46" s="107">
        <f>F46</f>
        <v>10</v>
      </c>
      <c r="K46" s="108" t="str">
        <f>G46</f>
        <v>Quoi ?</v>
      </c>
      <c r="L46" s="109">
        <f>IF(1=1,IF(OR(J46="",O46="",NOT(ISNUMBER(J46)),NOT(ISNUMBER(O46)),J46=0),"",O46/J46),N("L6"))</f>
        <v>15</v>
      </c>
      <c r="M46" s="110">
        <f>IF(1=1,IF(OR(L46="",NOT(ISNUMBER(F46))),"",F46*L46*IFERROR(INDEX(D384:D428,MATCH(AE46,B384:B428,0)),1)),N("M13"))</f>
        <v>150</v>
      </c>
      <c r="N46" s="111" t="str">
        <f>IF(1=1,IF(F46="","",IF(G46="","",IFERROR(INDEX(E384:E428,MATCH(AE46,B384:B428,0)),G46&amp;""))),N("N6"))</f>
        <v>Quoi ?</v>
      </c>
      <c r="O46" s="112">
        <v>150</v>
      </c>
      <c r="P46" s="113">
        <f>IF(1=1,IF(M46="","",IF(AND(ISNUMBER(M46),M46&lt;1,N46="kg"),MAX(1,ROUND(M46*1000,0)),IF(AND(ISNUMBER(M46),M46&lt;1,N46="L"),MAX(1,ROUND(M46*100,0)),ROUND(M46,3)))),N("O6"))</f>
        <v>150</v>
      </c>
      <c r="Q46" s="114" t="str">
        <f>IF(1=1,IF(M46="","",IF(AND(ISNUMBER(M46),M46&lt;1,N46="kg"),"g",IF(AND(ISNUMBER(M46),M46&lt;1,N46="L"),"cl",N46))),N("P6"))</f>
        <v>Quoi ?</v>
      </c>
      <c r="R46" s="115" t="str">
        <f>IF(1=1,IF(E46="","",IF(F46="","A CONTROLER",IF(NOT(ISNUMBER(F46)),"TEXTE",IF(OR(L46="",L46&lt;=0),"COMMANDE PRINCIPALE INCOMPLETE",IF(G46="","UNITE MANQUANTE",IF(COUNTIF(B384:B428,AE46)=0,"UNITE A CONTROLER","OK")))))),N("Q9"))</f>
        <v>UNITE A CONTROLER</v>
      </c>
      <c r="S46" s="105"/>
      <c r="T46" s="159" t="str">
        <f>B46</f>
        <v>NOM DE LA RECETTE À SAISIR</v>
      </c>
      <c r="U46" s="117">
        <v>100</v>
      </c>
      <c r="V46" s="112">
        <v>150</v>
      </c>
      <c r="W46" s="118">
        <f>IF(1=1,IF(OR(U46="",V46="",NOT(ISNUMBER(U46)),NOT(ISNUMBER(V46)),U46=0),"",V46/U46),N("U6"))</f>
        <v>1.5</v>
      </c>
      <c r="X46" s="119">
        <f>IF(1=1,IF(OR(W46="",NOT(ISNUMBER(F46))),"",F46*W46*IFERROR(INDEX(D384:D428,MATCH(AE46,B384:B428,0)),1)),N("V7"))</f>
        <v>15</v>
      </c>
      <c r="Y46" s="120" t="str">
        <f>IF(1=1,IF(F46="","",IF(G46="","",IFERROR(INDEX(E384:E428,MATCH(AE46,B384:B428,0)),G46&amp;""))),N("W6"))</f>
        <v>Quoi ?</v>
      </c>
      <c r="Z46" s="121">
        <f>IF(1=1,IF(X46="","",IF(AND(ISNUMBER(X46),X46&lt;1,Y46="kg"),MAX(1,ROUND(X46*1000,0)),IF(AND(ISNUMBER(X46),X46&lt;1,Y46="L"),MAX(1,ROUND(X46*100,0)),ROUND(X46,3)))),N("X6"))</f>
        <v>15</v>
      </c>
      <c r="AA46" s="122" t="str">
        <f>IF(1=1,IF(X46="","",IF(AND(ISNUMBER(X46),X46&lt;1,Y46="kg"),"g",IF(AND(ISNUMBER(X46),X46&lt;1,Y46="L"),"cl",Y46))),N("Y6"))</f>
        <v>Quoi ?</v>
      </c>
      <c r="AB46" s="123" t="str">
        <f>IF(1=1,IF(E46="","",IF(F46="","A CONTROLER",IF(NOT(ISNUMBER(F46)),"TEXTE",IF(OR(W46="",W46&lt;=0),"COMMANDE COUVERTS INCOMPLETE",IF(G46="","UNITE MANQUANTE",IF(COUNTIF(B384:B428,AE46)=0,"UNITE A CONTROLER","OK")))))),N("Z6"))</f>
        <v>UNITE A CONTROLER</v>
      </c>
      <c r="AD46" s="124">
        <v>62</v>
      </c>
      <c r="AE46" s="125" t="str">
        <f>IF(1=1,IF(G46="","",UPPER(TRIM(SUBSTITUTE(SUBSTITUTE(G46&amp;"",CHAR(160)," ")," "," ")))),N("AC6"))</f>
        <v>QUOI ?</v>
      </c>
      <c r="AG46" s="244" t="s">
        <v>72</v>
      </c>
    </row>
    <row r="47" spans="1:33" ht="15.75" x14ac:dyDescent="0.25">
      <c r="A47" s="160" t="str">
        <f>IF(1=1,IF(E47="","",A46),N("A7"))</f>
        <v/>
      </c>
      <c r="B47" s="127" t="str">
        <f>IF(1=1,IF(E47="","",B46),N("B7"))</f>
        <v/>
      </c>
      <c r="C47" s="127"/>
      <c r="D47" s="129" t="str">
        <f>IF(ISBLANK(E47),"",LARGE(D46:D46,1)+1)</f>
        <v/>
      </c>
      <c r="E47" s="130"/>
      <c r="F47" s="131"/>
      <c r="G47" s="170"/>
      <c r="H47" s="105"/>
      <c r="I47" s="132" t="str">
        <f>IF(1=1,IF(E47="","",I46),N("H7"))</f>
        <v/>
      </c>
      <c r="J47" s="133" t="str">
        <f>IF(1=1,IF(E47="","",J46),N("I7"))</f>
        <v/>
      </c>
      <c r="K47" s="134" t="str">
        <f>IF(1=1,IF(E47="","",K46),N("J7"))</f>
        <v/>
      </c>
      <c r="L47" s="135" t="str">
        <f>IF(1=1,IF(OR(J47="",O47="",NOT(ISNUMBER(J47)),NOT(ISNUMBER(O47)),J47=0),"",O47/J47),N("L7"))</f>
        <v/>
      </c>
      <c r="M47" s="136" t="str">
        <f>IF(1=1,IF(OR(L47="",NOT(ISNUMBER(F47))),"",F47*L47*IFERROR(INDEX(D384:D428,MATCH(AE47,B384:B428,0)),1)),N("M13"))</f>
        <v/>
      </c>
      <c r="N47" s="137" t="str">
        <f>IF(1=1,IF(F47="","",IF(G47="","",IFERROR(INDEX(E384:E428,MATCH(AE47,B384:B428,0)),G47&amp;""))),N("N6"))</f>
        <v/>
      </c>
      <c r="O47" s="138" t="str">
        <f>IF(1=1,IF(E47="","",O46),N("K7"))</f>
        <v/>
      </c>
      <c r="P47" s="139" t="str">
        <f>IF(1=1,IF(M47="","",IF(AND(ISNUMBER(M47),M47&lt;1,N47="kg"),MAX(1,ROUND(M47*1000,0)),IF(AND(ISNUMBER(M47),M47&lt;1,N47="L"),MAX(1,ROUND(M47*100,0)),ROUND(M47,3)))),N("O7"))</f>
        <v/>
      </c>
      <c r="Q47" s="140" t="str">
        <f>IF(1=1,IF(M47="","",IF(AND(ISNUMBER(M47),M47&lt;1,N47="kg"),"g",IF(AND(ISNUMBER(M47),M47&lt;1,N47="L"),"cl",N47))),N("P7"))</f>
        <v/>
      </c>
      <c r="R47" s="161" t="str">
        <f>IF(1=1,IF(E47="","",IF(F47="","A CONTROLER",IF(NOT(ISNUMBER(F47)),"TEXTE",IF(OR(L47="",L47&lt;=0),"COMMANDE PRINCIPALE INCOMPLETE",IF(G47="","UNITE MANQUANTE",IF(COUNTIF(B384:B428,AE47)=0,"UNITE A CONTROLER","OK")))))),N("Q9"))</f>
        <v/>
      </c>
      <c r="S47" s="105"/>
      <c r="T47" s="141">
        <f t="shared" ref="T47:T80" si="12">E47</f>
        <v>0</v>
      </c>
      <c r="U47" s="133" t="str">
        <f>IF(1=1,IF(E47="","",U46),N("S7"))</f>
        <v/>
      </c>
      <c r="V47" s="133" t="str">
        <f>IF(1=1,IF(E47="","",V46),N("T7"))</f>
        <v/>
      </c>
      <c r="W47" s="135" t="str">
        <f>IF(1=1,IF(OR(U47="",V47="",NOT(ISNUMBER(U47)),NOT(ISNUMBER(V47)),U47=0),"",V47/U47),N("U7"))</f>
        <v/>
      </c>
      <c r="X47" s="136" t="str">
        <f>IF(1=1,IF(OR(W47="",NOT(ISNUMBER(F47))),"",F47*W47*IFERROR(INDEX(D384:D428,MATCH(AE47,B384:B428,0)),1)),N("V7"))</f>
        <v/>
      </c>
      <c r="Y47" s="137" t="str">
        <f>IF(1=1,IF(F47="","",IF(G47="","",IFERROR(INDEX(E384:E428,MATCH(AE47,B384:B428,0)),G47&amp;""))),N("W6"))</f>
        <v/>
      </c>
      <c r="Z47" s="142" t="str">
        <f>IF(1=1,IF(X47="","",IF(AND(ISNUMBER(X47),X47&lt;1,Y47="kg"),MAX(1,ROUND(X47*1000,0)),IF(AND(ISNUMBER(X47),X47&lt;1,Y47="L"),MAX(1,ROUND(X47*100,0)),ROUND(X47,3)))),N("X7"))</f>
        <v/>
      </c>
      <c r="AA47" s="143" t="str">
        <f>IF(1=1,IF(X47="","",IF(AND(ISNUMBER(X47),X47&lt;1,Y47="kg"),"g",IF(AND(ISNUMBER(X47),X47&lt;1,Y47="L"),"cl",Y47))),N("Y7"))</f>
        <v/>
      </c>
      <c r="AB47" s="123" t="str">
        <f>IF(1=1,IF(E47="","",IF(F47="","A CONTROLER",IF(NOT(ISNUMBER(F47)),"TEXTE",IF(OR(W47="",W47&lt;=0),"COMMANDE COUVERTS INCOMPLETE",IF(G47="","UNITE MANQUANTE",IF(COUNTIF(B384:B428,AE47)=0,"UNITE A CONTROLER","OK")))))),N("Z6"))</f>
        <v/>
      </c>
      <c r="AD47" s="144" t="str">
        <f>IF(1=1,IF(E47="","",AD46),N("AB7"))</f>
        <v/>
      </c>
      <c r="AE47" s="125" t="str">
        <f>IF(1=1,IF(G47="","",UPPER(TRIM(SUBSTITUTE(SUBSTITUTE(G47&amp;"",CHAR(160)," ")," "," ")))),N("AC7"))</f>
        <v/>
      </c>
      <c r="AG47" s="244" t="s">
        <v>74</v>
      </c>
    </row>
    <row r="48" spans="1:33" ht="15.75" x14ac:dyDescent="0.25">
      <c r="A48" s="160" t="str">
        <f>IF(1=1,IF(E48="","",A46),N("A8"))</f>
        <v/>
      </c>
      <c r="B48" s="127" t="str">
        <f>IF(1=1,IF(E48="","",B46),N("B8"))</f>
        <v/>
      </c>
      <c r="C48" s="127"/>
      <c r="D48" s="129" t="str">
        <f>IF(ISBLANK(E48),"",LARGE(D46:D47,1)+1)</f>
        <v/>
      </c>
      <c r="E48" s="130"/>
      <c r="F48" s="131"/>
      <c r="G48" s="170"/>
      <c r="H48" s="105"/>
      <c r="I48" s="132" t="str">
        <f>IF(1=1,IF(E48="","",I46),N("H8"))</f>
        <v/>
      </c>
      <c r="J48" s="133" t="str">
        <f>IF(1=1,IF(E48="","",J46),N("I8"))</f>
        <v/>
      </c>
      <c r="K48" s="134" t="str">
        <f>IF(1=1,IF(E48="","",K46),N("J8"))</f>
        <v/>
      </c>
      <c r="L48" s="135" t="str">
        <f>IF(1=1,IF(OR(J48="",O48="",NOT(ISNUMBER(J48)),NOT(ISNUMBER(O48)),J48=0),"",O48/J48),N("L8"))</f>
        <v/>
      </c>
      <c r="M48" s="136" t="str">
        <f>IF(1=1,IF(OR(L48="",NOT(ISNUMBER(F48))),"",F48*L48*IFERROR(INDEX(D384:D428,MATCH(AE48,B384:B428,0)),1)),N("M13"))</f>
        <v/>
      </c>
      <c r="N48" s="137" t="str">
        <f>IF(1=1,IF(F48="","",IF(G48="","",IFERROR(INDEX(E384:E428,MATCH(AE48,B384:B428,0)),G48&amp;""))),N("N6"))</f>
        <v/>
      </c>
      <c r="O48" s="138" t="str">
        <f>IF(1=1,IF(E48="","",O46),N("K8"))</f>
        <v/>
      </c>
      <c r="P48" s="139" t="str">
        <f>IF(1=1,IF(M48="","",IF(AND(ISNUMBER(M48),M48&lt;1,N48="kg"),MAX(1,ROUND(M48*1000,0)),IF(AND(ISNUMBER(M48),M48&lt;1,N48="L"),MAX(1,ROUND(M48*100,0)),ROUND(M48,3)))),N("O8"))</f>
        <v/>
      </c>
      <c r="Q48" s="140" t="str">
        <f>IF(1=1,IF(M48="","",IF(AND(ISNUMBER(M48),M48&lt;1,N48="kg"),"g",IF(AND(ISNUMBER(M48),M48&lt;1,N48="L"),"cl",N48))),N("P8"))</f>
        <v/>
      </c>
      <c r="R48" s="161" t="str">
        <f>IF(1=1,IF(E48="","",IF(F48="","A CONTROLER",IF(NOT(ISNUMBER(F48)),"TEXTE",IF(OR(L48="",L48&lt;=0),"COMMANDE PRINCIPALE INCOMPLETE",IF(G48="","UNITE MANQUANTE",IF(COUNTIF(B384:B428,AE48)=0,"UNITE A CONTROLER","OK")))))),N("Q9"))</f>
        <v/>
      </c>
      <c r="S48" s="105"/>
      <c r="T48" s="141">
        <f t="shared" si="12"/>
        <v>0</v>
      </c>
      <c r="U48" s="133" t="str">
        <f>IF(1=1,IF(E48="","",U46),N("S8"))</f>
        <v/>
      </c>
      <c r="V48" s="133" t="str">
        <f>IF(1=1,IF(E48="","",V46),N("T8"))</f>
        <v/>
      </c>
      <c r="W48" s="135" t="str">
        <f>IF(1=1,IF(OR(U48="",V48="",NOT(ISNUMBER(U48)),NOT(ISNUMBER(V48)),U48=0),"",V48/U48),N("U8"))</f>
        <v/>
      </c>
      <c r="X48" s="136" t="str">
        <f>IF(1=1,IF(OR(W48="",NOT(ISNUMBER(F48))),"",F48*W48*IFERROR(INDEX(D384:D428,MATCH(AE48,B384:B428,0)),1)),N("V7"))</f>
        <v/>
      </c>
      <c r="Y48" s="137" t="str">
        <f>IF(1=1,IF(F48="","",IF(G48="","",IFERROR(INDEX(E384:E428,MATCH(AE48,B384:B428,0)),G48&amp;""))),N("W6"))</f>
        <v/>
      </c>
      <c r="Z48" s="142" t="str">
        <f>IF(1=1,IF(X48="","",IF(AND(ISNUMBER(X48),X48&lt;1,Y48="kg"),MAX(1,ROUND(X48*1000,0)),IF(AND(ISNUMBER(X48),X48&lt;1,Y48="L"),MAX(1,ROUND(X48*100,0)),ROUND(X48,3)))),N("X8"))</f>
        <v/>
      </c>
      <c r="AA48" s="143" t="str">
        <f>IF(1=1,IF(X48="","",IF(AND(ISNUMBER(X48),X48&lt;1,Y48="kg"),"g",IF(AND(ISNUMBER(X48),X48&lt;1,Y48="L"),"cl",Y48))),N("Y8"))</f>
        <v/>
      </c>
      <c r="AB48" s="123" t="str">
        <f>IF(1=1,IF(E48="","",IF(F48="","A CONTROLER",IF(NOT(ISNUMBER(F48)),"TEXTE",IF(OR(W48="",W48&lt;=0),"COMMANDE COUVERTS INCOMPLETE",IF(G48="","UNITE MANQUANTE",IF(COUNTIF(B384:B428,AE48)=0,"UNITE A CONTROLER","OK")))))),N("Z6"))</f>
        <v/>
      </c>
      <c r="AD48" s="144" t="str">
        <f>IF(1=1,IF(E48="","",AD46),N("AB8"))</f>
        <v/>
      </c>
      <c r="AE48" s="125" t="str">
        <f>IF(1=1,IF(G48="","",UPPER(TRIM(SUBSTITUTE(SUBSTITUTE(G48&amp;"",CHAR(160)," ")," "," ")))),N("AC8"))</f>
        <v/>
      </c>
      <c r="AG48" s="244" t="s">
        <v>76</v>
      </c>
    </row>
    <row r="49" spans="1:33" ht="15.75" x14ac:dyDescent="0.25">
      <c r="A49" s="160" t="str">
        <f>IF(1=1,IF(E49="","",A46),N("A9"))</f>
        <v/>
      </c>
      <c r="B49" s="127" t="str">
        <f>IF(1=1,IF(E49="","",B46),N("B9"))</f>
        <v/>
      </c>
      <c r="C49" s="127"/>
      <c r="D49" s="129" t="str">
        <f>IF(ISBLANK(E49),"",LARGE(D46:D48,1)+1)</f>
        <v/>
      </c>
      <c r="E49" s="130"/>
      <c r="F49" s="131"/>
      <c r="G49" s="170"/>
      <c r="H49" s="105"/>
      <c r="I49" s="132" t="str">
        <f>IF(1=1,IF(E49="","",I46),N("H9"))</f>
        <v/>
      </c>
      <c r="J49" s="133" t="str">
        <f>IF(1=1,IF(E49="","",J46),N("I9"))</f>
        <v/>
      </c>
      <c r="K49" s="134" t="str">
        <f>IF(1=1,IF(E49="","",K46),N("J9"))</f>
        <v/>
      </c>
      <c r="L49" s="135" t="str">
        <f>IF(1=1,IF(OR(J49="",O49="",NOT(ISNUMBER(J49)),NOT(ISNUMBER(O49)),J49=0),"",O49/J49),N("L9"))</f>
        <v/>
      </c>
      <c r="M49" s="136" t="str">
        <f>IF(1=1,IF(OR(L49="",NOT(ISNUMBER(F49))),"",F49*L49*IFERROR(INDEX(D384:D428,MATCH(AE49,B384:B428,0)),1)),N("M13"))</f>
        <v/>
      </c>
      <c r="N49" s="137" t="str">
        <f>IF(1=1,IF(F49="","",IF(G49="","",IFERROR(INDEX(E384:E428,MATCH(AE49,B384:B428,0)),G49&amp;""))),N("N6"))</f>
        <v/>
      </c>
      <c r="O49" s="138" t="str">
        <f>IF(1=1,IF(E49="","",O46),N("K9"))</f>
        <v/>
      </c>
      <c r="P49" s="139" t="str">
        <f>IF(1=1,IF(M49="","",IF(AND(ISNUMBER(M49),M49&lt;1,N49="kg"),MAX(1,ROUND(M49*1000,0)),IF(AND(ISNUMBER(M49),M49&lt;1,N49="L"),MAX(1,ROUND(M49*100,0)),ROUND(M49,3)))),N("O9"))</f>
        <v/>
      </c>
      <c r="Q49" s="140" t="str">
        <f>IF(1=1,IF(M49="","",IF(AND(ISNUMBER(M49),M49&lt;1,N49="kg"),"g",IF(AND(ISNUMBER(M49),M49&lt;1,N49="L"),"cl",N49))),N("P9"))</f>
        <v/>
      </c>
      <c r="R49" s="161" t="str">
        <f>IF(1=1,IF(E49="","",IF(F49="","A CONTROLER",IF(NOT(ISNUMBER(F49)),"TEXTE",IF(OR(L49="",L49&lt;=0),"COMMANDE PRINCIPALE INCOMPLETE",IF(G49="","UNITE MANQUANTE",IF(COUNTIF(B384:B428,AE49)=0,"UNITE A CONTROLER","OK")))))),N("Q9"))</f>
        <v/>
      </c>
      <c r="S49" s="105"/>
      <c r="T49" s="141">
        <f t="shared" si="12"/>
        <v>0</v>
      </c>
      <c r="U49" s="133" t="str">
        <f>IF(1=1,IF(E49="","",U46),N("S9"))</f>
        <v/>
      </c>
      <c r="V49" s="133" t="str">
        <f>IF(1=1,IF(E49="","",V46),N("T9"))</f>
        <v/>
      </c>
      <c r="W49" s="135" t="str">
        <f>IF(1=1,IF(OR(U49="",V49="",NOT(ISNUMBER(U49)),NOT(ISNUMBER(V49)),U49=0),"",V49/U49),N("U9"))</f>
        <v/>
      </c>
      <c r="X49" s="136" t="str">
        <f>IF(1=1,IF(OR(W49="",NOT(ISNUMBER(F49))),"",F49*W49*IFERROR(INDEX(D384:D428,MATCH(AE49,B384:B428,0)),1)),N("V7"))</f>
        <v/>
      </c>
      <c r="Y49" s="137" t="str">
        <f>IF(1=1,IF(F49="","",IF(G49="","",IFERROR(INDEX(E384:E428,MATCH(AE49,B384:B428,0)),G49&amp;""))),N("W6"))</f>
        <v/>
      </c>
      <c r="Z49" s="142" t="str">
        <f>IF(1=1,IF(X49="","",IF(AND(ISNUMBER(X49),X49&lt;1,Y49="kg"),MAX(1,ROUND(X49*1000,0)),IF(AND(ISNUMBER(X49),X49&lt;1,Y49="L"),MAX(1,ROUND(X49*100,0)),ROUND(X49,3)))),N("X9"))</f>
        <v/>
      </c>
      <c r="AA49" s="143" t="str">
        <f>IF(1=1,IF(X49="","",IF(AND(ISNUMBER(X49),X49&lt;1,Y49="kg"),"g",IF(AND(ISNUMBER(X49),X49&lt;1,Y49="L"),"cl",Y49))),N("Y9"))</f>
        <v/>
      </c>
      <c r="AB49" s="123" t="str">
        <f>IF(1=1,IF(E49="","",IF(F49="","A CONTROLER",IF(NOT(ISNUMBER(F49)),"TEXTE",IF(OR(W49="",W49&lt;=0),"COMMANDE COUVERTS INCOMPLETE",IF(G49="","UNITE MANQUANTE",IF(COUNTIF(B384:B428,AE49)=0,"UNITE A CONTROLER","OK")))))),N("Z6"))</f>
        <v/>
      </c>
      <c r="AD49" s="144" t="str">
        <f>IF(1=1,IF(E49="","",AD46),N("AB9"))</f>
        <v/>
      </c>
      <c r="AE49" s="125" t="str">
        <f>IF(1=1,IF(G49="","",UPPER(TRIM(SUBSTITUTE(SUBSTITUTE(G49&amp;"",CHAR(160)," ")," "," ")))),N("AC9"))</f>
        <v/>
      </c>
      <c r="AG49" s="244" t="s">
        <v>78</v>
      </c>
    </row>
    <row r="50" spans="1:33" ht="15.75" x14ac:dyDescent="0.25">
      <c r="A50" s="160" t="str">
        <f>IF(1=1,IF(E50="","",A46),N("A10"))</f>
        <v/>
      </c>
      <c r="B50" s="127" t="str">
        <f>IF(1=1,IF(E50="","",B46),N("B10"))</f>
        <v/>
      </c>
      <c r="C50" s="127"/>
      <c r="D50" s="129" t="str">
        <f>IF(ISBLANK(E50),"",LARGE(D46:D49,1)+1)</f>
        <v/>
      </c>
      <c r="E50" s="130"/>
      <c r="F50" s="131"/>
      <c r="G50" s="170"/>
      <c r="H50" s="105"/>
      <c r="I50" s="132" t="str">
        <f>IF(1=1,IF(E50="","",I46),N("H10"))</f>
        <v/>
      </c>
      <c r="J50" s="133" t="str">
        <f>IF(1=1,IF(E50="","",J46),N("I10"))</f>
        <v/>
      </c>
      <c r="K50" s="134" t="str">
        <f>IF(1=1,IF(E50="","",K46),N("J10"))</f>
        <v/>
      </c>
      <c r="L50" s="135" t="str">
        <f>IF(1=1,IF(OR(J50="",O50="",NOT(ISNUMBER(J50)),NOT(ISNUMBER(O50)),J50=0),"",O50/J50),N("L10"))</f>
        <v/>
      </c>
      <c r="M50" s="136" t="str">
        <f>IF(1=1,IF(OR(L50="",NOT(ISNUMBER(F50))),"",F50*L50*IFERROR(INDEX(D384:D428,MATCH(AE50,B384:B428,0)),1)),N("M13"))</f>
        <v/>
      </c>
      <c r="N50" s="137" t="str">
        <f>IF(1=1,IF(F50="","",IF(G50="","",IFERROR(INDEX(E384:E428,MATCH(AE50,B384:B428,0)),G50&amp;""))),N("N6"))</f>
        <v/>
      </c>
      <c r="O50" s="138" t="str">
        <f>IF(1=1,IF(E50="","",O46),N("K10"))</f>
        <v/>
      </c>
      <c r="P50" s="139" t="str">
        <f>IF(1=1,IF(M50="","",IF(AND(ISNUMBER(M50),M50&lt;1,N50="kg"),MAX(1,ROUND(M50*1000,0)),IF(AND(ISNUMBER(M50),M50&lt;1,N50="L"),MAX(1,ROUND(M50*100,0)),ROUND(M50,3)))),N("O10"))</f>
        <v/>
      </c>
      <c r="Q50" s="140" t="str">
        <f>IF(1=1,IF(M50="","",IF(AND(ISNUMBER(M50),M50&lt;1,N50="kg"),"g",IF(AND(ISNUMBER(M50),M50&lt;1,N50="L"),"cl",N50))),N("P10"))</f>
        <v/>
      </c>
      <c r="R50" s="161" t="str">
        <f>IF(1=1,IF(E50="","",IF(F50="","A CONTROLER",IF(NOT(ISNUMBER(F50)),"TEXTE",IF(OR(L50="",L50&lt;=0),"COMMANDE PRINCIPALE INCOMPLETE",IF(G50="","UNITE MANQUANTE",IF(COUNTIF(B384:B428,AE50)=0,"UNITE A CONTROLER","OK")))))),N("Q9"))</f>
        <v/>
      </c>
      <c r="S50" s="105"/>
      <c r="T50" s="141">
        <f t="shared" si="12"/>
        <v>0</v>
      </c>
      <c r="U50" s="133" t="str">
        <f>IF(1=1,IF(E50="","",U46),N("S10"))</f>
        <v/>
      </c>
      <c r="V50" s="133" t="str">
        <f>IF(1=1,IF(E50="","",V46),N("T10"))</f>
        <v/>
      </c>
      <c r="W50" s="135" t="str">
        <f>IF(1=1,IF(OR(U50="",V50="",NOT(ISNUMBER(U50)),NOT(ISNUMBER(V50)),U50=0),"",V50/U50),N("U10"))</f>
        <v/>
      </c>
      <c r="X50" s="136" t="str">
        <f>IF(1=1,IF(OR(W50="",NOT(ISNUMBER(F50))),"",F50*W50*IFERROR(INDEX(D384:D428,MATCH(AE50,B384:B428,0)),1)),N("V7"))</f>
        <v/>
      </c>
      <c r="Y50" s="137" t="str">
        <f>IF(1=1,IF(F50="","",IF(G50="","",IFERROR(INDEX(E384:E428,MATCH(AE50,B384:B428,0)),G50&amp;""))),N("W6"))</f>
        <v/>
      </c>
      <c r="Z50" s="142" t="str">
        <f>IF(1=1,IF(X50="","",IF(AND(ISNUMBER(X50),X50&lt;1,Y50="kg"),MAX(1,ROUND(X50*1000,0)),IF(AND(ISNUMBER(X50),X50&lt;1,Y50="L"),MAX(1,ROUND(X50*100,0)),ROUND(X50,3)))),N("X10"))</f>
        <v/>
      </c>
      <c r="AA50" s="143" t="str">
        <f>IF(1=1,IF(X50="","",IF(AND(ISNUMBER(X50),X50&lt;1,Y50="kg"),"g",IF(AND(ISNUMBER(X50),X50&lt;1,Y50="L"),"cl",Y50))),N("Y10"))</f>
        <v/>
      </c>
      <c r="AB50" s="123" t="str">
        <f>IF(1=1,IF(E50="","",IF(F50="","A CONTROLER",IF(NOT(ISNUMBER(F50)),"TEXTE",IF(OR(W50="",W50&lt;=0),"COMMANDE COUVERTS INCOMPLETE",IF(G50="","UNITE MANQUANTE",IF(COUNTIF(B384:B428,AE50)=0,"UNITE A CONTROLER","OK")))))),N("Z6"))</f>
        <v/>
      </c>
      <c r="AD50" s="144" t="str">
        <f>IF(1=1,IF(E50="","",AD46),N("AB10"))</f>
        <v/>
      </c>
      <c r="AE50" s="125" t="str">
        <f>IF(1=1,IF(G50="","",UPPER(TRIM(SUBSTITUTE(SUBSTITUTE(G50&amp;"",CHAR(160)," ")," "," ")))),N("AC10"))</f>
        <v/>
      </c>
      <c r="AG50" s="244" t="s">
        <v>80</v>
      </c>
    </row>
    <row r="51" spans="1:33" ht="15.75" x14ac:dyDescent="0.25">
      <c r="A51" s="160" t="str">
        <f>IF(1=1,IF(E51="","",A46),N("A11"))</f>
        <v/>
      </c>
      <c r="B51" s="127" t="str">
        <f>IF(1=1,IF(E51="","",B46),N("B11"))</f>
        <v/>
      </c>
      <c r="C51" s="127"/>
      <c r="D51" s="129" t="str">
        <f>IF(ISBLANK(E51),"",LARGE(D46:D50,1)+1)</f>
        <v/>
      </c>
      <c r="E51" s="130"/>
      <c r="F51" s="131"/>
      <c r="G51" s="170"/>
      <c r="H51" s="105"/>
      <c r="I51" s="132" t="str">
        <f>IF(1=1,IF(E51="","",I46),N("H11"))</f>
        <v/>
      </c>
      <c r="J51" s="133" t="str">
        <f>IF(1=1,IF(E51="","",J46),N("I11"))</f>
        <v/>
      </c>
      <c r="K51" s="134" t="str">
        <f>IF(1=1,IF(E51="","",K46),N("J11"))</f>
        <v/>
      </c>
      <c r="L51" s="135" t="str">
        <f>IF(1=1,IF(OR(J51="",O51="",NOT(ISNUMBER(J51)),NOT(ISNUMBER(O51)),J51=0),"",O51/J51),N("L11"))</f>
        <v/>
      </c>
      <c r="M51" s="136" t="str">
        <f>IF(1=1,IF(OR(L51="",NOT(ISNUMBER(F51))),"",F51*L51*IFERROR(INDEX(D384:D428,MATCH(AE51,B384:B428,0)),1)),N("M13"))</f>
        <v/>
      </c>
      <c r="N51" s="137" t="str">
        <f>IF(1=1,IF(F51="","",IF(G51="","",IFERROR(INDEX(E384:E428,MATCH(AE51,B384:B428,0)),G51&amp;""))),N("N6"))</f>
        <v/>
      </c>
      <c r="O51" s="138" t="str">
        <f>IF(1=1,IF(E51="","",O46),N("K11"))</f>
        <v/>
      </c>
      <c r="P51" s="139" t="str">
        <f>IF(1=1,IF(M51="","",IF(AND(ISNUMBER(M51),M51&lt;1,N51="kg"),MAX(1,ROUND(M51*1000,0)),IF(AND(ISNUMBER(M51),M51&lt;1,N51="L"),MAX(1,ROUND(M51*100,0)),ROUND(M51,3)))),N("O11"))</f>
        <v/>
      </c>
      <c r="Q51" s="140" t="str">
        <f>IF(1=1,IF(M51="","",IF(AND(ISNUMBER(M51),M51&lt;1,N51="kg"),"g",IF(AND(ISNUMBER(M51),M51&lt;1,N51="L"),"cl",N51))),N("P11"))</f>
        <v/>
      </c>
      <c r="R51" s="161" t="str">
        <f>IF(1=1,IF(E51="","",IF(F51="","A CONTROLER",IF(NOT(ISNUMBER(F51)),"TEXTE",IF(OR(L51="",L51&lt;=0),"COMMANDE PRINCIPALE INCOMPLETE",IF(G51="","UNITE MANQUANTE",IF(COUNTIF(B384:B428,AE51)=0,"UNITE A CONTROLER","OK")))))),N("Q9"))</f>
        <v/>
      </c>
      <c r="S51" s="105"/>
      <c r="T51" s="141">
        <f t="shared" si="12"/>
        <v>0</v>
      </c>
      <c r="U51" s="133" t="str">
        <f>IF(1=1,IF(E51="","",U46),N("S11"))</f>
        <v/>
      </c>
      <c r="V51" s="133" t="str">
        <f>IF(1=1,IF(E51="","",V46),N("T11"))</f>
        <v/>
      </c>
      <c r="W51" s="135" t="str">
        <f>IF(1=1,IF(OR(U51="",V51="",NOT(ISNUMBER(U51)),NOT(ISNUMBER(V51)),U51=0),"",V51/U51),N("U11"))</f>
        <v/>
      </c>
      <c r="X51" s="136" t="str">
        <f>IF(1=1,IF(OR(W51="",NOT(ISNUMBER(F51))),"",F51*W51*IFERROR(INDEX(D384:D428,MATCH(AE51,B384:B428,0)),1)),N("V7"))</f>
        <v/>
      </c>
      <c r="Y51" s="137" t="str">
        <f>IF(1=1,IF(F51="","",IF(G51="","",IFERROR(INDEX(E384:E428,MATCH(AE51,B384:B428,0)),G51&amp;""))),N("W6"))</f>
        <v/>
      </c>
      <c r="Z51" s="142" t="str">
        <f>IF(1=1,IF(X51="","",IF(AND(ISNUMBER(X51),X51&lt;1,Y51="kg"),MAX(1,ROUND(X51*1000,0)),IF(AND(ISNUMBER(X51),X51&lt;1,Y51="L"),MAX(1,ROUND(X51*100,0)),ROUND(X51,3)))),N("X11"))</f>
        <v/>
      </c>
      <c r="AA51" s="143" t="str">
        <f>IF(1=1,IF(X51="","",IF(AND(ISNUMBER(X51),X51&lt;1,Y51="kg"),"g",IF(AND(ISNUMBER(X51),X51&lt;1,Y51="L"),"cl",Y51))),N("Y11"))</f>
        <v/>
      </c>
      <c r="AB51" s="123" t="str">
        <f>IF(1=1,IF(E51="","",IF(F51="","A CONTROLER",IF(NOT(ISNUMBER(F51)),"TEXTE",IF(OR(W51="",W51&lt;=0),"COMMANDE COUVERTS INCOMPLETE",IF(G51="","UNITE MANQUANTE",IF(COUNTIF(B384:B428,AE51)=0,"UNITE A CONTROLER","OK")))))),N("Z6"))</f>
        <v/>
      </c>
      <c r="AD51" s="144" t="str">
        <f>IF(1=1,IF(E51="","",AD46),N("AB11"))</f>
        <v/>
      </c>
      <c r="AE51" s="125" t="str">
        <f>IF(1=1,IF(G51="","",UPPER(TRIM(SUBSTITUTE(SUBSTITUTE(G51&amp;"",CHAR(160)," ")," "," ")))),N("AC11"))</f>
        <v/>
      </c>
      <c r="AG51" s="244" t="s">
        <v>66</v>
      </c>
    </row>
    <row r="52" spans="1:33" ht="15.75" x14ac:dyDescent="0.25">
      <c r="A52" s="160" t="str">
        <f>IF(1=1,IF(E52="","",A46),N("A12"))</f>
        <v/>
      </c>
      <c r="B52" s="127" t="str">
        <f>IF(1=1,IF(E52="","",B46),N("B12"))</f>
        <v/>
      </c>
      <c r="C52" s="127"/>
      <c r="D52" s="129" t="str">
        <f>IF(ISBLANK(E52),"",LARGE(D46:D51,1)+1)</f>
        <v/>
      </c>
      <c r="E52" s="130"/>
      <c r="F52" s="131"/>
      <c r="G52" s="170"/>
      <c r="H52" s="105"/>
      <c r="I52" s="132" t="str">
        <f>IF(1=1,IF(E52="","",I46),N("H12"))</f>
        <v/>
      </c>
      <c r="J52" s="133" t="str">
        <f>IF(1=1,IF(E52="","",J46),N("I12"))</f>
        <v/>
      </c>
      <c r="K52" s="134" t="str">
        <f>IF(1=1,IF(E52="","",K46),N("J12"))</f>
        <v/>
      </c>
      <c r="L52" s="135" t="str">
        <f>IF(1=1,IF(OR(J52="",O52="",NOT(ISNUMBER(J52)),NOT(ISNUMBER(O52)),J52=0),"",O52/J52),N("L12"))</f>
        <v/>
      </c>
      <c r="M52" s="136" t="str">
        <f>IF(1=1,IF(OR(L52="",NOT(ISNUMBER(F52))),"",F52*L52*IFERROR(INDEX(D384:D428,MATCH(AE52,B384:B428,0)),1)),N("M13"))</f>
        <v/>
      </c>
      <c r="N52" s="137" t="str">
        <f>IF(1=1,IF(F52="","",IF(G52="","",IFERROR(INDEX(E384:E428,MATCH(AE52,B384:B428,0)),G52&amp;""))),N("N6"))</f>
        <v/>
      </c>
      <c r="O52" s="138" t="str">
        <f>IF(1=1,IF(E52="","",O46),N("K12"))</f>
        <v/>
      </c>
      <c r="P52" s="139" t="str">
        <f>IF(1=1,IF(M52="","",IF(AND(ISNUMBER(M52),M52&lt;1,N52="kg"),MAX(1,ROUND(M52*1000,0)),IF(AND(ISNUMBER(M52),M52&lt;1,N52="L"),MAX(1,ROUND(M52*100,0)),ROUND(M52,3)))),N("O12"))</f>
        <v/>
      </c>
      <c r="Q52" s="140" t="str">
        <f>IF(1=1,IF(M52="","",IF(AND(ISNUMBER(M52),M52&lt;1,N52="kg"),"g",IF(AND(ISNUMBER(M52),M52&lt;1,N52="L"),"cl",N52))),N("P12"))</f>
        <v/>
      </c>
      <c r="R52" s="161" t="str">
        <f>IF(1=1,IF(E52="","",IF(F52="","A CONTROLER",IF(NOT(ISNUMBER(F52)),"TEXTE",IF(OR(L52="",L52&lt;=0),"COMMANDE PRINCIPALE INCOMPLETE",IF(G52="","UNITE MANQUANTE",IF(COUNTIF(B384:B428,AE52)=0,"UNITE A CONTROLER","OK")))))),N("Q9"))</f>
        <v/>
      </c>
      <c r="S52" s="105"/>
      <c r="T52" s="141">
        <f t="shared" si="12"/>
        <v>0</v>
      </c>
      <c r="U52" s="133" t="str">
        <f>IF(1=1,IF(E52="","",U46),N("S12"))</f>
        <v/>
      </c>
      <c r="V52" s="133" t="str">
        <f>IF(1=1,IF(E52="","",V46),N("T12"))</f>
        <v/>
      </c>
      <c r="W52" s="135" t="str">
        <f>IF(1=1,IF(OR(U52="",V52="",NOT(ISNUMBER(U52)),NOT(ISNUMBER(V52)),U52=0),"",V52/U52),N("U12"))</f>
        <v/>
      </c>
      <c r="X52" s="136" t="str">
        <f>IF(1=1,IF(OR(W52="",NOT(ISNUMBER(F52))),"",F52*W52*IFERROR(INDEX(D384:D428,MATCH(AE52,B384:B428,0)),1)),N("V7"))</f>
        <v/>
      </c>
      <c r="Y52" s="137" t="str">
        <f>IF(1=1,IF(F52="","",IF(G52="","",IFERROR(INDEX(E384:E428,MATCH(AE52,B384:B428,0)),G52&amp;""))),N("W6"))</f>
        <v/>
      </c>
      <c r="Z52" s="142" t="str">
        <f>IF(1=1,IF(X52="","",IF(AND(ISNUMBER(X52),X52&lt;1,Y52="kg"),MAX(1,ROUND(X52*1000,0)),IF(AND(ISNUMBER(X52),X52&lt;1,Y52="L"),MAX(1,ROUND(X52*100,0)),ROUND(X52,3)))),N("X12"))</f>
        <v/>
      </c>
      <c r="AA52" s="143" t="str">
        <f>IF(1=1,IF(X52="","",IF(AND(ISNUMBER(X52),X52&lt;1,Y52="kg"),"g",IF(AND(ISNUMBER(X52),X52&lt;1,Y52="L"),"cl",Y52))),N("Y12"))</f>
        <v/>
      </c>
      <c r="AB52" s="123" t="str">
        <f>IF(1=1,IF(E52="","",IF(F52="","A CONTROLER",IF(NOT(ISNUMBER(F52)),"TEXTE",IF(OR(W52="",W52&lt;=0),"COMMANDE COUVERTS INCOMPLETE",IF(G52="","UNITE MANQUANTE",IF(COUNTIF(B384:B428,AE52)=0,"UNITE A CONTROLER","OK")))))),N("Z6"))</f>
        <v/>
      </c>
      <c r="AD52" s="144" t="str">
        <f>IF(1=1,IF(E52="","",AD46),N("AB12"))</f>
        <v/>
      </c>
      <c r="AE52" s="125" t="str">
        <f>IF(1=1,IF(G52="","",UPPER(TRIM(SUBSTITUTE(SUBSTITUTE(G52&amp;"",CHAR(160)," ")," "," ")))),N("AC12"))</f>
        <v/>
      </c>
      <c r="AG52" s="244" t="s">
        <v>64</v>
      </c>
    </row>
    <row r="53" spans="1:33" ht="15.75" x14ac:dyDescent="0.25">
      <c r="A53" s="160" t="str">
        <f>IF(1=1,IF(E53="","",A46),N("A13"))</f>
        <v/>
      </c>
      <c r="B53" s="127" t="str">
        <f>IF(1=1,IF(E53="","",B46),N("B13"))</f>
        <v/>
      </c>
      <c r="C53" s="127"/>
      <c r="D53" s="129" t="str">
        <f>IF(ISBLANK(E53),"",LARGE(D46:D52,1)+1)</f>
        <v/>
      </c>
      <c r="E53" s="130"/>
      <c r="F53" s="131"/>
      <c r="G53" s="170"/>
      <c r="H53" s="105"/>
      <c r="I53" s="132" t="str">
        <f>IF(1=1,IF(E53="","",I46),N("H13"))</f>
        <v/>
      </c>
      <c r="J53" s="133" t="str">
        <f>IF(1=1,IF(E53="","",J46),N("I13"))</f>
        <v/>
      </c>
      <c r="K53" s="134" t="str">
        <f>IF(1=1,IF(E53="","",K46),N("J13"))</f>
        <v/>
      </c>
      <c r="L53" s="135" t="str">
        <f>IF(1=1,IF(OR(J53="",O53="",NOT(ISNUMBER(J53)),NOT(ISNUMBER(O53)),J53=0),"",O53/J53),N("L13"))</f>
        <v/>
      </c>
      <c r="M53" s="136" t="str">
        <f>IF(1=1,IF(OR(L53="",NOT(ISNUMBER(F53))),"",F53*L53*IFERROR(INDEX(D384:D428,MATCH(AE53,B384:B428,0)),1)),N("M13"))</f>
        <v/>
      </c>
      <c r="N53" s="137" t="str">
        <f>IF(1=1,IF(F53="","",IF(G53="","",IFERROR(INDEX(E384:E428,MATCH(AE53,B384:B428,0)),G53&amp;""))),N("N6"))</f>
        <v/>
      </c>
      <c r="O53" s="138" t="str">
        <f>IF(1=1,IF(E53="","",O46),N("K13"))</f>
        <v/>
      </c>
      <c r="P53" s="139" t="str">
        <f>IF(1=1,IF(M53="","",IF(AND(ISNUMBER(M53),M53&lt;1,N53="kg"),MAX(1,ROUND(M53*1000,0)),IF(AND(ISNUMBER(M53),M53&lt;1,N53="L"),MAX(1,ROUND(M53*100,0)),ROUND(M53,3)))),N("O13"))</f>
        <v/>
      </c>
      <c r="Q53" s="140" t="str">
        <f>IF(1=1,IF(M53="","",IF(AND(ISNUMBER(M53),M53&lt;1,N53="kg"),"g",IF(AND(ISNUMBER(M53),M53&lt;1,N53="L"),"cl",N53))),N("P13"))</f>
        <v/>
      </c>
      <c r="R53" s="161" t="str">
        <f>IF(1=1,IF(E53="","",IF(F53="","A CONTROLER",IF(NOT(ISNUMBER(F53)),"TEXTE",IF(OR(L53="",L53&lt;=0),"COMMANDE PRINCIPALE INCOMPLETE",IF(G53="","UNITE MANQUANTE",IF(COUNTIF(B384:B428,AE53)=0,"UNITE A CONTROLER","OK")))))),N("Q9"))</f>
        <v/>
      </c>
      <c r="S53" s="105"/>
      <c r="T53" s="141">
        <f t="shared" si="12"/>
        <v>0</v>
      </c>
      <c r="U53" s="133" t="str">
        <f>IF(1=1,IF(E53="","",U46),N("S13"))</f>
        <v/>
      </c>
      <c r="V53" s="133" t="str">
        <f>IF(1=1,IF(E53="","",V46),N("T13"))</f>
        <v/>
      </c>
      <c r="W53" s="135" t="str">
        <f>IF(1=1,IF(OR(U53="",V53="",NOT(ISNUMBER(U53)),NOT(ISNUMBER(V53)),U53=0),"",V53/U53),N("U13"))</f>
        <v/>
      </c>
      <c r="X53" s="136" t="str">
        <f>IF(1=1,IF(OR(W53="",NOT(ISNUMBER(F53))),"",F53*W53*IFERROR(INDEX(D384:D428,MATCH(AE53,B384:B428,0)),1)),N("V7"))</f>
        <v/>
      </c>
      <c r="Y53" s="137" t="str">
        <f>IF(1=1,IF(F53="","",IF(G53="","",IFERROR(INDEX(E384:E428,MATCH(AE53,B384:B428,0)),G53&amp;""))),N("W6"))</f>
        <v/>
      </c>
      <c r="Z53" s="142" t="str">
        <f>IF(1=1,IF(X53="","",IF(AND(ISNUMBER(X53),X53&lt;1,Y53="kg"),MAX(1,ROUND(X53*1000,0)),IF(AND(ISNUMBER(X53),X53&lt;1,Y53="L"),MAX(1,ROUND(X53*100,0)),ROUND(X53,3)))),N("X13"))</f>
        <v/>
      </c>
      <c r="AA53" s="143" t="str">
        <f>IF(1=1,IF(X53="","",IF(AND(ISNUMBER(X53),X53&lt;1,Y53="kg"),"g",IF(AND(ISNUMBER(X53),X53&lt;1,Y53="L"),"cl",Y53))),N("Y13"))</f>
        <v/>
      </c>
      <c r="AB53" s="123" t="str">
        <f>IF(1=1,IF(E53="","",IF(F53="","A CONTROLER",IF(NOT(ISNUMBER(F53)),"TEXTE",IF(OR(W53="",W53&lt;=0),"COMMANDE COUVERTS INCOMPLETE",IF(G53="","UNITE MANQUANTE",IF(COUNTIF(B384:B428,AE53)=0,"UNITE A CONTROLER","OK")))))),N("Z6"))</f>
        <v/>
      </c>
      <c r="AD53" s="144" t="str">
        <f>IF(1=1,IF(E53="","",AD46),N("AB13"))</f>
        <v/>
      </c>
      <c r="AE53" s="125" t="str">
        <f>IF(1=1,IF(G53="","",UPPER(TRIM(SUBSTITUTE(SUBSTITUTE(G53&amp;"",CHAR(160)," ")," "," ")))),N("AC13"))</f>
        <v/>
      </c>
      <c r="AG53" s="244"/>
    </row>
    <row r="54" spans="1:33" ht="15.75" x14ac:dyDescent="0.25">
      <c r="A54" s="160" t="str">
        <f>IF(1=1,IF(E54="","",A46),N("A14"))</f>
        <v/>
      </c>
      <c r="B54" s="127" t="str">
        <f>IF(1=1,IF(E54="","",B46),N("B14"))</f>
        <v/>
      </c>
      <c r="C54" s="127"/>
      <c r="D54" s="129" t="str">
        <f>IF(ISBLANK(E54),"",LARGE(D46:D53,1)+1)</f>
        <v/>
      </c>
      <c r="E54" s="130"/>
      <c r="F54" s="131"/>
      <c r="G54" s="170"/>
      <c r="H54" s="105"/>
      <c r="I54" s="132" t="str">
        <f>IF(1=1,IF(E54="","",I46),N("H14"))</f>
        <v/>
      </c>
      <c r="J54" s="133" t="str">
        <f>IF(1=1,IF(E54="","",J46),N("I14"))</f>
        <v/>
      </c>
      <c r="K54" s="134" t="str">
        <f>IF(1=1,IF(E54="","",K46),N("J14"))</f>
        <v/>
      </c>
      <c r="L54" s="135" t="str">
        <f>IF(1=1,IF(OR(J54="",O54="",NOT(ISNUMBER(J54)),NOT(ISNUMBER(O54)),J54=0),"",O54/J54),N("L14"))</f>
        <v/>
      </c>
      <c r="M54" s="136" t="str">
        <f>IF(1=1,IF(OR(L54="",NOT(ISNUMBER(F54))),"",F54*L54*IFERROR(INDEX(D384:D428,MATCH(AE54,B384:B428,0)),1)),N("M13"))</f>
        <v/>
      </c>
      <c r="N54" s="137" t="str">
        <f>IF(1=1,IF(F54="","",IF(G54="","",IFERROR(INDEX(E384:E428,MATCH(AE54,B384:B428,0)),G54&amp;""))),N("N6"))</f>
        <v/>
      </c>
      <c r="O54" s="138" t="str">
        <f>IF(1=1,IF(E54="","",O46),N("K14"))</f>
        <v/>
      </c>
      <c r="P54" s="139" t="str">
        <f>IF(1=1,IF(M54="","",IF(AND(ISNUMBER(M54),M54&lt;1,N54="kg"),MAX(1,ROUND(M54*1000,0)),IF(AND(ISNUMBER(M54),M54&lt;1,N54="L"),MAX(1,ROUND(M54*100,0)),ROUND(M54,3)))),N("O14"))</f>
        <v/>
      </c>
      <c r="Q54" s="140" t="str">
        <f>IF(1=1,IF(M54="","",IF(AND(ISNUMBER(M54),M54&lt;1,N54="kg"),"g",IF(AND(ISNUMBER(M54),M54&lt;1,N54="L"),"cl",N54))),N("P14"))</f>
        <v/>
      </c>
      <c r="R54" s="161" t="str">
        <f>IF(1=1,IF(E54="","",IF(F54="","A CONTROLER",IF(NOT(ISNUMBER(F54)),"TEXTE",IF(OR(L54="",L54&lt;=0),"COMMANDE PRINCIPALE INCOMPLETE",IF(G54="","UNITE MANQUANTE",IF(COUNTIF(B384:B428,AE54)=0,"UNITE A CONTROLER","OK")))))),N("Q9"))</f>
        <v/>
      </c>
      <c r="S54" s="105"/>
      <c r="T54" s="141">
        <f t="shared" si="12"/>
        <v>0</v>
      </c>
      <c r="U54" s="133" t="str">
        <f>IF(1=1,IF(E54="","",U46),N("S14"))</f>
        <v/>
      </c>
      <c r="V54" s="133" t="str">
        <f>IF(1=1,IF(E54="","",V46),N("T14"))</f>
        <v/>
      </c>
      <c r="W54" s="135" t="str">
        <f>IF(1=1,IF(OR(U54="",V54="",NOT(ISNUMBER(U54)),NOT(ISNUMBER(V54)),U54=0),"",V54/U54),N("U14"))</f>
        <v/>
      </c>
      <c r="X54" s="136" t="str">
        <f>IF(1=1,IF(OR(W54="",NOT(ISNUMBER(F54))),"",F54*W54*IFERROR(INDEX(D384:D428,MATCH(AE54,B384:B428,0)),1)),N("V7"))</f>
        <v/>
      </c>
      <c r="Y54" s="137" t="str">
        <f>IF(1=1,IF(F54="","",IF(G54="","",IFERROR(INDEX(E384:E428,MATCH(AE54,B384:B428,0)),G54&amp;""))),N("W6"))</f>
        <v/>
      </c>
      <c r="Z54" s="142" t="str">
        <f>IF(1=1,IF(X54="","",IF(AND(ISNUMBER(X54),X54&lt;1,Y54="kg"),MAX(1,ROUND(X54*1000,0)),IF(AND(ISNUMBER(X54),X54&lt;1,Y54="L"),MAX(1,ROUND(X54*100,0)),ROUND(X54,3)))),N("X14"))</f>
        <v/>
      </c>
      <c r="AA54" s="143" t="str">
        <f>IF(1=1,IF(X54="","",IF(AND(ISNUMBER(X54),X54&lt;1,Y54="kg"),"g",IF(AND(ISNUMBER(X54),X54&lt;1,Y54="L"),"cl",Y54))),N("Y14"))</f>
        <v/>
      </c>
      <c r="AB54" s="123" t="str">
        <f>IF(1=1,IF(E54="","",IF(F54="","A CONTROLER",IF(NOT(ISNUMBER(F54)),"TEXTE",IF(OR(W54="",W54&lt;=0),"COMMANDE COUVERTS INCOMPLETE",IF(G54="","UNITE MANQUANTE",IF(COUNTIF(B384:B428,AE54)=0,"UNITE A CONTROLER","OK")))))),N("Z6"))</f>
        <v/>
      </c>
      <c r="AD54" s="144" t="str">
        <f>IF(1=1,IF(E54="","",AD46),N("AB14"))</f>
        <v/>
      </c>
      <c r="AE54" s="125" t="str">
        <f>IF(1=1,IF(G54="","",UPPER(TRIM(SUBSTITUTE(SUBSTITUTE(G54&amp;"",CHAR(160)," ")," "," ")))),N("AC14"))</f>
        <v/>
      </c>
    </row>
    <row r="55" spans="1:33" ht="15.75" x14ac:dyDescent="0.25">
      <c r="A55" s="160" t="str">
        <f>IF(1=1,IF(E55="","",A46),N("A15"))</f>
        <v/>
      </c>
      <c r="B55" s="127" t="str">
        <f>IF(1=1,IF(E55="","",B46),N("B15"))</f>
        <v/>
      </c>
      <c r="C55" s="127"/>
      <c r="D55" s="129" t="str">
        <f>IF(ISBLANK(E55),"",LARGE(D46:D54,1)+1)</f>
        <v/>
      </c>
      <c r="E55" s="130"/>
      <c r="F55" s="131"/>
      <c r="G55" s="170"/>
      <c r="H55" s="105"/>
      <c r="I55" s="132" t="str">
        <f>IF(1=1,IF(E55="","",I46),N("H15"))</f>
        <v/>
      </c>
      <c r="J55" s="133" t="str">
        <f>IF(1=1,IF(E55="","",J46),N("I15"))</f>
        <v/>
      </c>
      <c r="K55" s="134" t="str">
        <f>IF(1=1,IF(E55="","",K46),N("J15"))</f>
        <v/>
      </c>
      <c r="L55" s="135" t="str">
        <f>IF(1=1,IF(OR(J55="",O55="",NOT(ISNUMBER(J55)),NOT(ISNUMBER(O55)),J55=0),"",O55/J55),N("L15"))</f>
        <v/>
      </c>
      <c r="M55" s="136" t="str">
        <f>IF(1=1,IF(OR(L55="",NOT(ISNUMBER(F55))),"",F55*L55*IFERROR(INDEX(D384:D428,MATCH(AE55,B384:B428,0)),1)),N("M13"))</f>
        <v/>
      </c>
      <c r="N55" s="137" t="str">
        <f>IF(1=1,IF(F55="","",IF(G55="","",IFERROR(INDEX(E384:E428,MATCH(AE55,B384:B428,0)),G55&amp;""))),N("N6"))</f>
        <v/>
      </c>
      <c r="O55" s="138" t="str">
        <f>IF(1=1,IF(E55="","",O46),N("K15"))</f>
        <v/>
      </c>
      <c r="P55" s="139" t="str">
        <f>IF(1=1,IF(M55="","",IF(AND(ISNUMBER(M55),M55&lt;1,N55="kg"),MAX(1,ROUND(M55*1000,0)),IF(AND(ISNUMBER(M55),M55&lt;1,N55="L"),MAX(1,ROUND(M55*100,0)),ROUND(M55,3)))),N("O15"))</f>
        <v/>
      </c>
      <c r="Q55" s="140" t="str">
        <f>IF(1=1,IF(M55="","",IF(AND(ISNUMBER(M55),M55&lt;1,N55="kg"),"g",IF(AND(ISNUMBER(M55),M55&lt;1,N55="L"),"cl",N55))),N("P15"))</f>
        <v/>
      </c>
      <c r="R55" s="161" t="str">
        <f>IF(1=1,IF(E55="","",IF(F55="","A CONTROLER",IF(NOT(ISNUMBER(F55)),"TEXTE",IF(OR(L55="",L55&lt;=0),"COMMANDE PRINCIPALE INCOMPLETE",IF(G55="","UNITE MANQUANTE",IF(COUNTIF(B384:B428,AE55)=0,"UNITE A CONTROLER","OK")))))),N("Q9"))</f>
        <v/>
      </c>
      <c r="S55" s="105"/>
      <c r="T55" s="141">
        <f t="shared" si="12"/>
        <v>0</v>
      </c>
      <c r="U55" s="133" t="str">
        <f>IF(1=1,IF(E55="","",U46),N("S15"))</f>
        <v/>
      </c>
      <c r="V55" s="133" t="str">
        <f>IF(1=1,IF(E55="","",V46),N("T15"))</f>
        <v/>
      </c>
      <c r="W55" s="135" t="str">
        <f>IF(1=1,IF(OR(U55="",V55="",NOT(ISNUMBER(U55)),NOT(ISNUMBER(V55)),U55=0),"",V55/U55),N("U15"))</f>
        <v/>
      </c>
      <c r="X55" s="136" t="str">
        <f>IF(1=1,IF(OR(W55="",NOT(ISNUMBER(F55))),"",F55*W55*IFERROR(INDEX(D384:D428,MATCH(AE55,B384:B428,0)),1)),N("V7"))</f>
        <v/>
      </c>
      <c r="Y55" s="137" t="str">
        <f>IF(1=1,IF(F55="","",IF(G55="","",IFERROR(INDEX(E384:E428,MATCH(AE55,B384:B428,0)),G55&amp;""))),N("W6"))</f>
        <v/>
      </c>
      <c r="Z55" s="142" t="str">
        <f>IF(1=1,IF(X55="","",IF(AND(ISNUMBER(X55),X55&lt;1,Y55="kg"),MAX(1,ROUND(X55*1000,0)),IF(AND(ISNUMBER(X55),X55&lt;1,Y55="L"),MAX(1,ROUND(X55*100,0)),ROUND(X55,3)))),N("X15"))</f>
        <v/>
      </c>
      <c r="AA55" s="143" t="str">
        <f>IF(1=1,IF(X55="","",IF(AND(ISNUMBER(X55),X55&lt;1,Y55="kg"),"g",IF(AND(ISNUMBER(X55),X55&lt;1,Y55="L"),"cl",Y55))),N("Y15"))</f>
        <v/>
      </c>
      <c r="AB55" s="123" t="str">
        <f>IF(1=1,IF(E55="","",IF(F55="","A CONTROLER",IF(NOT(ISNUMBER(F55)),"TEXTE",IF(OR(W55="",W55&lt;=0),"COMMANDE COUVERTS INCOMPLETE",IF(G55="","UNITE MANQUANTE",IF(COUNTIF(B384:B428,AE55)=0,"UNITE A CONTROLER","OK")))))),N("Z6"))</f>
        <v/>
      </c>
      <c r="AD55" s="144" t="str">
        <f>IF(1=1,IF(E55="","",AD46),N("AB15"))</f>
        <v/>
      </c>
      <c r="AE55" s="125" t="str">
        <f>IF(1=1,IF(G55="","",UPPER(TRIM(SUBSTITUTE(SUBSTITUTE(G55&amp;"",CHAR(160)," ")," "," ")))),N("AC15"))</f>
        <v/>
      </c>
    </row>
    <row r="56" spans="1:33" ht="15.75" x14ac:dyDescent="0.25">
      <c r="A56" s="160" t="str">
        <f>IF(1=1,IF(E56="","",A46),N("A16"))</f>
        <v/>
      </c>
      <c r="B56" s="127" t="str">
        <f>IF(1=1,IF(E56="","",B46),N("B16"))</f>
        <v/>
      </c>
      <c r="C56" s="127"/>
      <c r="D56" s="129" t="str">
        <f>IF(ISBLANK(E56),"",LARGE(D46:D55,1)+1)</f>
        <v/>
      </c>
      <c r="E56" s="130"/>
      <c r="F56" s="131"/>
      <c r="G56" s="170"/>
      <c r="H56" s="105"/>
      <c r="I56" s="132" t="str">
        <f>IF(1=1,IF(E56="","",I46),N("H16"))</f>
        <v/>
      </c>
      <c r="J56" s="133" t="str">
        <f>IF(1=1,IF(E56="","",J46),N("I16"))</f>
        <v/>
      </c>
      <c r="K56" s="134" t="str">
        <f>IF(1=1,IF(E56="","",K46),N("J16"))</f>
        <v/>
      </c>
      <c r="L56" s="135" t="str">
        <f>IF(1=1,IF(OR(J56="",O56="",NOT(ISNUMBER(J56)),NOT(ISNUMBER(O56)),J56=0),"",O56/J56),N("L16"))</f>
        <v/>
      </c>
      <c r="M56" s="136" t="str">
        <f>IF(1=1,IF(OR(L56="",NOT(ISNUMBER(F56))),"",F56*L56*IFERROR(INDEX(D384:D428,MATCH(AE56,B384:B428,0)),1)),N("M13"))</f>
        <v/>
      </c>
      <c r="N56" s="137" t="str">
        <f>IF(1=1,IF(F56="","",IF(G56="","",IFERROR(INDEX(E384:E428,MATCH(AE56,B384:B428,0)),G56&amp;""))),N("N6"))</f>
        <v/>
      </c>
      <c r="O56" s="138" t="str">
        <f>IF(1=1,IF(E56="","",O46),N("K16"))</f>
        <v/>
      </c>
      <c r="P56" s="139" t="str">
        <f>IF(1=1,IF(M56="","",IF(AND(ISNUMBER(M56),M56&lt;1,N56="kg"),MAX(1,ROUND(M56*1000,0)),IF(AND(ISNUMBER(M56),M56&lt;1,N56="L"),MAX(1,ROUND(M56*100,0)),ROUND(M56,3)))),N("O16"))</f>
        <v/>
      </c>
      <c r="Q56" s="140" t="str">
        <f>IF(1=1,IF(M56="","",IF(AND(ISNUMBER(M56),M56&lt;1,N56="kg"),"g",IF(AND(ISNUMBER(M56),M56&lt;1,N56="L"),"cl",N56))),N("P16"))</f>
        <v/>
      </c>
      <c r="R56" s="161" t="str">
        <f>IF(1=1,IF(E56="","",IF(F56="","A CONTROLER",IF(NOT(ISNUMBER(F56)),"TEXTE",IF(OR(L56="",L56&lt;=0),"COMMANDE PRINCIPALE INCOMPLETE",IF(G56="","UNITE MANQUANTE",IF(COUNTIF(B384:B428,AE56)=0,"UNITE A CONTROLER","OK")))))),N("Q9"))</f>
        <v/>
      </c>
      <c r="S56" s="105"/>
      <c r="T56" s="141">
        <f t="shared" si="12"/>
        <v>0</v>
      </c>
      <c r="U56" s="133" t="str">
        <f>IF(1=1,IF(E56="","",U46),N("S16"))</f>
        <v/>
      </c>
      <c r="V56" s="133" t="str">
        <f>IF(1=1,IF(E56="","",V46),N("T16"))</f>
        <v/>
      </c>
      <c r="W56" s="135" t="str">
        <f>IF(1=1,IF(OR(U56="",V56="",NOT(ISNUMBER(U56)),NOT(ISNUMBER(V56)),U56=0),"",V56/U56),N("U16"))</f>
        <v/>
      </c>
      <c r="X56" s="136" t="str">
        <f>IF(1=1,IF(OR(W56="",NOT(ISNUMBER(F56))),"",F56*W56*IFERROR(INDEX(D384:D428,MATCH(AE56,B384:B428,0)),1)),N("V7"))</f>
        <v/>
      </c>
      <c r="Y56" s="137" t="str">
        <f>IF(1=1,IF(F56="","",IF(G56="","",IFERROR(INDEX(E384:E428,MATCH(AE56,B384:B428,0)),G56&amp;""))),N("W6"))</f>
        <v/>
      </c>
      <c r="Z56" s="142" t="str">
        <f>IF(1=1,IF(X56="","",IF(AND(ISNUMBER(X56),X56&lt;1,Y56="kg"),MAX(1,ROUND(X56*1000,0)),IF(AND(ISNUMBER(X56),X56&lt;1,Y56="L"),MAX(1,ROUND(X56*100,0)),ROUND(X56,3)))),N("X16"))</f>
        <v/>
      </c>
      <c r="AA56" s="143" t="str">
        <f>IF(1=1,IF(X56="","",IF(AND(ISNUMBER(X56),X56&lt;1,Y56="kg"),"g",IF(AND(ISNUMBER(X56),X56&lt;1,Y56="L"),"cl",Y56))),N("Y16"))</f>
        <v/>
      </c>
      <c r="AB56" s="123" t="str">
        <f>IF(1=1,IF(E56="","",IF(F56="","A CONTROLER",IF(NOT(ISNUMBER(F56)),"TEXTE",IF(OR(W56="",W56&lt;=0),"COMMANDE COUVERTS INCOMPLETE",IF(G56="","UNITE MANQUANTE",IF(COUNTIF(B384:B428,AE56)=0,"UNITE A CONTROLER","OK")))))),N("Z6"))</f>
        <v/>
      </c>
      <c r="AD56" s="144" t="str">
        <f>IF(1=1,IF(E56="","",AD46),N("AB16"))</f>
        <v/>
      </c>
      <c r="AE56" s="125" t="str">
        <f>IF(1=1,IF(G56="","",UPPER(TRIM(SUBSTITUTE(SUBSTITUTE(G56&amp;"",CHAR(160)," ")," "," ")))),N("AC16"))</f>
        <v/>
      </c>
    </row>
    <row r="57" spans="1:33" ht="15.75" x14ac:dyDescent="0.25">
      <c r="A57" s="160" t="str">
        <f>IF(1=1,IF(E57="","",A46),N("A17"))</f>
        <v/>
      </c>
      <c r="B57" s="127" t="str">
        <f>IF(1=1,IF(E57="","",B46),N("B17"))</f>
        <v/>
      </c>
      <c r="C57" s="127"/>
      <c r="D57" s="129" t="str">
        <f>IF(ISBLANK(E57),"",LARGE(D46:D56,1)+1)</f>
        <v/>
      </c>
      <c r="E57" s="130"/>
      <c r="F57" s="131"/>
      <c r="G57" s="170"/>
      <c r="H57" s="105"/>
      <c r="I57" s="132" t="str">
        <f>IF(1=1,IF(E57="","",I46),N("H17"))</f>
        <v/>
      </c>
      <c r="J57" s="133" t="str">
        <f>IF(1=1,IF(E57="","",J46),N("I17"))</f>
        <v/>
      </c>
      <c r="K57" s="134" t="str">
        <f>IF(1=1,IF(E57="","",K46),N("J17"))</f>
        <v/>
      </c>
      <c r="L57" s="135" t="str">
        <f>IF(1=1,IF(OR(J57="",O57="",NOT(ISNUMBER(J57)),NOT(ISNUMBER(O57)),J57=0),"",O57/J57),N("L17"))</f>
        <v/>
      </c>
      <c r="M57" s="136" t="str">
        <f>IF(1=1,IF(OR(L57="",NOT(ISNUMBER(F57))),"",F57*L57*IFERROR(INDEX(D384:D428,MATCH(AE57,B384:B428,0)),1)),N("M13"))</f>
        <v/>
      </c>
      <c r="N57" s="137" t="str">
        <f>IF(1=1,IF(F57="","",IF(G57="","",IFERROR(INDEX(E384:E428,MATCH(AE57,B384:B428,0)),G57&amp;""))),N("N6"))</f>
        <v/>
      </c>
      <c r="O57" s="138" t="str">
        <f>IF(1=1,IF(E57="","",O46),N("K17"))</f>
        <v/>
      </c>
      <c r="P57" s="139" t="str">
        <f>IF(1=1,IF(M57="","",IF(AND(ISNUMBER(M57),M57&lt;1,N57="kg"),MAX(1,ROUND(M57*1000,0)),IF(AND(ISNUMBER(M57),M57&lt;1,N57="L"),MAX(1,ROUND(M57*100,0)),ROUND(M57,3)))),N("O17"))</f>
        <v/>
      </c>
      <c r="Q57" s="140" t="str">
        <f>IF(1=1,IF(M57="","",IF(AND(ISNUMBER(M57),M57&lt;1,N57="kg"),"g",IF(AND(ISNUMBER(M57),M57&lt;1,N57="L"),"cl",N57))),N("P17"))</f>
        <v/>
      </c>
      <c r="R57" s="161" t="str">
        <f>IF(1=1,IF(E57="","",IF(F57="","A CONTROLER",IF(NOT(ISNUMBER(F57)),"TEXTE",IF(OR(L57="",L57&lt;=0),"COMMANDE PRINCIPALE INCOMPLETE",IF(G57="","UNITE MANQUANTE",IF(COUNTIF(B384:B428,AE57)=0,"UNITE A CONTROLER","OK")))))),N("Q9"))</f>
        <v/>
      </c>
      <c r="S57" s="105"/>
      <c r="T57" s="141">
        <f t="shared" si="12"/>
        <v>0</v>
      </c>
      <c r="U57" s="133" t="str">
        <f>IF(1=1,IF(E57="","",U46),N("S17"))</f>
        <v/>
      </c>
      <c r="V57" s="133" t="str">
        <f>IF(1=1,IF(E57="","",V46),N("T17"))</f>
        <v/>
      </c>
      <c r="W57" s="135" t="str">
        <f>IF(1=1,IF(OR(U57="",V57="",NOT(ISNUMBER(U57)),NOT(ISNUMBER(V57)),U57=0),"",V57/U57),N("U17"))</f>
        <v/>
      </c>
      <c r="X57" s="136" t="str">
        <f>IF(1=1,IF(OR(W57="",NOT(ISNUMBER(F57))),"",F57*W57*IFERROR(INDEX(D384:D428,MATCH(AE57,B384:B428,0)),1)),N("V7"))</f>
        <v/>
      </c>
      <c r="Y57" s="137" t="str">
        <f>IF(1=1,IF(F57="","",IF(G57="","",IFERROR(INDEX(E384:E428,MATCH(AE57,B384:B428,0)),G57&amp;""))),N("W6"))</f>
        <v/>
      </c>
      <c r="Z57" s="142" t="str">
        <f>IF(1=1,IF(X57="","",IF(AND(ISNUMBER(X57),X57&lt;1,Y57="kg"),MAX(1,ROUND(X57*1000,0)),IF(AND(ISNUMBER(X57),X57&lt;1,Y57="L"),MAX(1,ROUND(X57*100,0)),ROUND(X57,3)))),N("X17"))</f>
        <v/>
      </c>
      <c r="AA57" s="143" t="str">
        <f>IF(1=1,IF(X57="","",IF(AND(ISNUMBER(X57),X57&lt;1,Y57="kg"),"g",IF(AND(ISNUMBER(X57),X57&lt;1,Y57="L"),"cl",Y57))),N("Y17"))</f>
        <v/>
      </c>
      <c r="AB57" s="123" t="str">
        <f>IF(1=1,IF(E57="","",IF(F57="","A CONTROLER",IF(NOT(ISNUMBER(F57)),"TEXTE",IF(OR(W57="",W57&lt;=0),"COMMANDE COUVERTS INCOMPLETE",IF(G57="","UNITE MANQUANTE",IF(COUNTIF(B384:B428,AE57)=0,"UNITE A CONTROLER","OK")))))),N("Z6"))</f>
        <v/>
      </c>
      <c r="AD57" s="144" t="str">
        <f>IF(1=1,IF(E57="","",AD46),N("AB17"))</f>
        <v/>
      </c>
      <c r="AE57" s="125" t="str">
        <f>IF(1=1,IF(G57="","",UPPER(TRIM(SUBSTITUTE(SUBSTITUTE(G57&amp;"",CHAR(160)," ")," "," ")))),N("AC17"))</f>
        <v/>
      </c>
    </row>
    <row r="58" spans="1:33" ht="15.75" x14ac:dyDescent="0.25">
      <c r="A58" s="160" t="str">
        <f>IF(1=1,IF(E58="","",A46),N("A18"))</f>
        <v/>
      </c>
      <c r="B58" s="127" t="str">
        <f>IF(1=1,IF(E58="","",B46),N("B18"))</f>
        <v/>
      </c>
      <c r="C58" s="127"/>
      <c r="D58" s="129" t="str">
        <f>IF(ISBLANK(E58),"",LARGE(D46:D57,1)+1)</f>
        <v/>
      </c>
      <c r="E58" s="130"/>
      <c r="F58" s="131"/>
      <c r="G58" s="170"/>
      <c r="H58" s="105"/>
      <c r="I58" s="132" t="str">
        <f>IF(1=1,IF(E58="","",I46),N("H18"))</f>
        <v/>
      </c>
      <c r="J58" s="133" t="str">
        <f>IF(1=1,IF(E58="","",J46),N("I18"))</f>
        <v/>
      </c>
      <c r="K58" s="134" t="str">
        <f>IF(1=1,IF(E58="","",K46),N("J18"))</f>
        <v/>
      </c>
      <c r="L58" s="135" t="str">
        <f>IF(1=1,IF(OR(J58="",O58="",NOT(ISNUMBER(J58)),NOT(ISNUMBER(O58)),J58=0),"",O58/J58),N("L18"))</f>
        <v/>
      </c>
      <c r="M58" s="136" t="str">
        <f>IF(1=1,IF(OR(L58="",NOT(ISNUMBER(F58))),"",F58*L58*IFERROR(INDEX(D384:D428,MATCH(AE58,B384:B428,0)),1)),N("M13"))</f>
        <v/>
      </c>
      <c r="N58" s="137" t="str">
        <f>IF(1=1,IF(F58="","",IF(G58="","",IFERROR(INDEX(E384:E428,MATCH(AE58,B384:B428,0)),G58&amp;""))),N("N6"))</f>
        <v/>
      </c>
      <c r="O58" s="138" t="str">
        <f>IF(1=1,IF(E58="","",O46),N("K18"))</f>
        <v/>
      </c>
      <c r="P58" s="139" t="str">
        <f>IF(1=1,IF(M58="","",IF(AND(ISNUMBER(M58),M58&lt;1,N58="kg"),MAX(1,ROUND(M58*1000,0)),IF(AND(ISNUMBER(M58),M58&lt;1,N58="L"),MAX(1,ROUND(M58*100,0)),ROUND(M58,3)))),N("O18"))</f>
        <v/>
      </c>
      <c r="Q58" s="140" t="str">
        <f>IF(1=1,IF(M58="","",IF(AND(ISNUMBER(M58),M58&lt;1,N58="kg"),"g",IF(AND(ISNUMBER(M58),M58&lt;1,N58="L"),"cl",N58))),N("P18"))</f>
        <v/>
      </c>
      <c r="R58" s="161" t="str">
        <f>IF(1=1,IF(E58="","",IF(F58="","A CONTROLER",IF(NOT(ISNUMBER(F58)),"TEXTE",IF(OR(L58="",L58&lt;=0),"COMMANDE PRINCIPALE INCOMPLETE",IF(G58="","UNITE MANQUANTE",IF(COUNTIF(B384:B428,AE58)=0,"UNITE A CONTROLER","OK")))))),N("Q9"))</f>
        <v/>
      </c>
      <c r="S58" s="105"/>
      <c r="T58" s="141">
        <f t="shared" si="12"/>
        <v>0</v>
      </c>
      <c r="U58" s="133" t="str">
        <f>IF(1=1,IF(E58="","",U46),N("S18"))</f>
        <v/>
      </c>
      <c r="V58" s="133" t="str">
        <f>IF(1=1,IF(E58="","",V46),N("T18"))</f>
        <v/>
      </c>
      <c r="W58" s="135" t="str">
        <f>IF(1=1,IF(OR(U58="",V58="",NOT(ISNUMBER(U58)),NOT(ISNUMBER(V58)),U58=0),"",V58/U58),N("U18"))</f>
        <v/>
      </c>
      <c r="X58" s="136" t="str">
        <f>IF(1=1,IF(OR(W58="",NOT(ISNUMBER(F58))),"",F58*W58*IFERROR(INDEX(D384:D428,MATCH(AE58,B384:B428,0)),1)),N("V7"))</f>
        <v/>
      </c>
      <c r="Y58" s="137" t="str">
        <f>IF(1=1,IF(F58="","",IF(G58="","",IFERROR(INDEX(E384:E428,MATCH(AE58,B384:B428,0)),G58&amp;""))),N("W6"))</f>
        <v/>
      </c>
      <c r="Z58" s="142" t="str">
        <f>IF(1=1,IF(X58="","",IF(AND(ISNUMBER(X58),X58&lt;1,Y58="kg"),MAX(1,ROUND(X58*1000,0)),IF(AND(ISNUMBER(X58),X58&lt;1,Y58="L"),MAX(1,ROUND(X58*100,0)),ROUND(X58,3)))),N("X18"))</f>
        <v/>
      </c>
      <c r="AA58" s="143" t="str">
        <f>IF(1=1,IF(X58="","",IF(AND(ISNUMBER(X58),X58&lt;1,Y58="kg"),"g",IF(AND(ISNUMBER(X58),X58&lt;1,Y58="L"),"cl",Y58))),N("Y18"))</f>
        <v/>
      </c>
      <c r="AB58" s="123" t="str">
        <f>IF(1=1,IF(E58="","",IF(F58="","A CONTROLER",IF(NOT(ISNUMBER(F58)),"TEXTE",IF(OR(W58="",W58&lt;=0),"COMMANDE COUVERTS INCOMPLETE",IF(G58="","UNITE MANQUANTE",IF(COUNTIF(B384:B428,AE58)=0,"UNITE A CONTROLER","OK")))))),N("Z6"))</f>
        <v/>
      </c>
      <c r="AD58" s="144" t="str">
        <f>IF(1=1,IF(E58="","",AD46),N("AB18"))</f>
        <v/>
      </c>
      <c r="AE58" s="125" t="str">
        <f>IF(1=1,IF(G58="","",UPPER(TRIM(SUBSTITUTE(SUBSTITUTE(G58&amp;"",CHAR(160)," ")," "," ")))),N("AC18"))</f>
        <v/>
      </c>
    </row>
    <row r="59" spans="1:33" ht="15.75" x14ac:dyDescent="0.25">
      <c r="A59" s="160" t="str">
        <f>IF(1=1,IF(E59="","",A46),N("A19"))</f>
        <v/>
      </c>
      <c r="B59" s="127" t="str">
        <f>IF(1=1,IF(E59="","",B46),N("B19"))</f>
        <v/>
      </c>
      <c r="C59" s="127"/>
      <c r="D59" s="129" t="str">
        <f>IF(ISBLANK(E59),"",LARGE(D46:D58,1)+1)</f>
        <v/>
      </c>
      <c r="E59" s="130"/>
      <c r="F59" s="131"/>
      <c r="G59" s="170"/>
      <c r="H59" s="105"/>
      <c r="I59" s="132" t="str">
        <f>IF(1=1,IF(E59="","",I46),N("H19"))</f>
        <v/>
      </c>
      <c r="J59" s="133" t="str">
        <f>IF(1=1,IF(E59="","",J46),N("I19"))</f>
        <v/>
      </c>
      <c r="K59" s="134" t="str">
        <f>IF(1=1,IF(E59="","",K46),N("J19"))</f>
        <v/>
      </c>
      <c r="L59" s="135" t="str">
        <f>IF(1=1,IF(OR(J59="",O59="",NOT(ISNUMBER(J59)),NOT(ISNUMBER(O59)),J59=0),"",O59/J59),N("L19"))</f>
        <v/>
      </c>
      <c r="M59" s="136" t="str">
        <f>IF(1=1,IF(OR(L59="",NOT(ISNUMBER(F59))),"",F59*L59*IFERROR(INDEX(D384:D428,MATCH(AE59,B384:B428,0)),1)),N("M13"))</f>
        <v/>
      </c>
      <c r="N59" s="137" t="str">
        <f>IF(1=1,IF(F59="","",IF(G59="","",IFERROR(INDEX(E384:E428,MATCH(AE59,B384:B428,0)),G59&amp;""))),N("N6"))</f>
        <v/>
      </c>
      <c r="O59" s="138" t="str">
        <f>IF(1=1,IF(E59="","",O46),N("K19"))</f>
        <v/>
      </c>
      <c r="P59" s="139" t="str">
        <f>IF(1=1,IF(M59="","",IF(AND(ISNUMBER(M59),M59&lt;1,N59="kg"),MAX(1,ROUND(M59*1000,0)),IF(AND(ISNUMBER(M59),M59&lt;1,N59="L"),MAX(1,ROUND(M59*100,0)),ROUND(M59,3)))),N("O19"))</f>
        <v/>
      </c>
      <c r="Q59" s="140" t="str">
        <f>IF(1=1,IF(M59="","",IF(AND(ISNUMBER(M59),M59&lt;1,N59="kg"),"g",IF(AND(ISNUMBER(M59),M59&lt;1,N59="L"),"cl",N59))),N("P19"))</f>
        <v/>
      </c>
      <c r="R59" s="161" t="str">
        <f>IF(1=1,IF(E59="","",IF(F59="","A CONTROLER",IF(NOT(ISNUMBER(F59)),"TEXTE",IF(OR(L59="",L59&lt;=0),"COMMANDE PRINCIPALE INCOMPLETE",IF(G59="","UNITE MANQUANTE",IF(COUNTIF(B384:B428,AE59)=0,"UNITE A CONTROLER","OK")))))),N("Q9"))</f>
        <v/>
      </c>
      <c r="S59" s="105"/>
      <c r="T59" s="141">
        <f t="shared" si="12"/>
        <v>0</v>
      </c>
      <c r="U59" s="133" t="str">
        <f>IF(1=1,IF(E59="","",U46),N("S19"))</f>
        <v/>
      </c>
      <c r="V59" s="133" t="str">
        <f>IF(1=1,IF(E59="","",V46),N("T19"))</f>
        <v/>
      </c>
      <c r="W59" s="135" t="str">
        <f>IF(1=1,IF(OR(U59="",V59="",NOT(ISNUMBER(U59)),NOT(ISNUMBER(V59)),U59=0),"",V59/U59),N("U19"))</f>
        <v/>
      </c>
      <c r="X59" s="136" t="str">
        <f>IF(1=1,IF(OR(W59="",NOT(ISNUMBER(F59))),"",F59*W59*IFERROR(INDEX(D384:D428,MATCH(AE59,B384:B428,0)),1)),N("V7"))</f>
        <v/>
      </c>
      <c r="Y59" s="137" t="str">
        <f>IF(1=1,IF(F59="","",IF(G59="","",IFERROR(INDEX(E384:E428,MATCH(AE59,B384:B428,0)),G59&amp;""))),N("W6"))</f>
        <v/>
      </c>
      <c r="Z59" s="142" t="str">
        <f>IF(1=1,IF(X59="","",IF(AND(ISNUMBER(X59),X59&lt;1,Y59="kg"),MAX(1,ROUND(X59*1000,0)),IF(AND(ISNUMBER(X59),X59&lt;1,Y59="L"),MAX(1,ROUND(X59*100,0)),ROUND(X59,3)))),N("X19"))</f>
        <v/>
      </c>
      <c r="AA59" s="143" t="str">
        <f>IF(1=1,IF(X59="","",IF(AND(ISNUMBER(X59),X59&lt;1,Y59="kg"),"g",IF(AND(ISNUMBER(X59),X59&lt;1,Y59="L"),"cl",Y59))),N("Y19"))</f>
        <v/>
      </c>
      <c r="AB59" s="123" t="str">
        <f>IF(1=1,IF(E59="","",IF(F59="","A CONTROLER",IF(NOT(ISNUMBER(F59)),"TEXTE",IF(OR(W59="",W59&lt;=0),"COMMANDE COUVERTS INCOMPLETE",IF(G59="","UNITE MANQUANTE",IF(COUNTIF(B384:B428,AE59)=0,"UNITE A CONTROLER","OK")))))),N("Z6"))</f>
        <v/>
      </c>
      <c r="AD59" s="144" t="str">
        <f>IF(1=1,IF(E59="","",AD46),N("AB19"))</f>
        <v/>
      </c>
      <c r="AE59" s="125" t="str">
        <f>IF(1=1,IF(G59="","",UPPER(TRIM(SUBSTITUTE(SUBSTITUTE(G59&amp;"",CHAR(160)," ")," "," ")))),N("AC19"))</f>
        <v/>
      </c>
    </row>
    <row r="60" spans="1:33" ht="15.75" x14ac:dyDescent="0.25">
      <c r="A60" s="160" t="str">
        <f>IF(1=1,IF(E60="","",A46),N("A20"))</f>
        <v/>
      </c>
      <c r="B60" s="127" t="str">
        <f>IF(1=1,IF(E60="","",B46),N("B20"))</f>
        <v/>
      </c>
      <c r="C60" s="127"/>
      <c r="D60" s="129" t="str">
        <f>IF(ISBLANK(E60),"",LARGE(D46:D59,1)+1)</f>
        <v/>
      </c>
      <c r="E60" s="130"/>
      <c r="F60" s="131"/>
      <c r="G60" s="170"/>
      <c r="H60" s="105"/>
      <c r="I60" s="132" t="str">
        <f>IF(1=1,IF(E60="","",I46),N("H20"))</f>
        <v/>
      </c>
      <c r="J60" s="133" t="str">
        <f>IF(1=1,IF(E60="","",J46),N("I20"))</f>
        <v/>
      </c>
      <c r="K60" s="134" t="str">
        <f>IF(1=1,IF(E60="","",K46),N("J20"))</f>
        <v/>
      </c>
      <c r="L60" s="135" t="str">
        <f>IF(1=1,IF(OR(J60="",O60="",NOT(ISNUMBER(J60)),NOT(ISNUMBER(O60)),J60=0),"",O60/J60),N("L20"))</f>
        <v/>
      </c>
      <c r="M60" s="136" t="str">
        <f>IF(1=1,IF(OR(L60="",NOT(ISNUMBER(F60))),"",F60*L60*IFERROR(INDEX(D384:D428,MATCH(AE60,B384:B428,0)),1)),N("M13"))</f>
        <v/>
      </c>
      <c r="N60" s="137" t="str">
        <f>IF(1=1,IF(F60="","",IF(G60="","",IFERROR(INDEX(E384:E428,MATCH(AE60,B384:B428,0)),G60&amp;""))),N("N6"))</f>
        <v/>
      </c>
      <c r="O60" s="138" t="str">
        <f>IF(1=1,IF(E60="","",O46),N("K20"))</f>
        <v/>
      </c>
      <c r="P60" s="139" t="str">
        <f>IF(1=1,IF(M60="","",IF(AND(ISNUMBER(M60),M60&lt;1,N60="kg"),MAX(1,ROUND(M60*1000,0)),IF(AND(ISNUMBER(M60),M60&lt;1,N60="L"),MAX(1,ROUND(M60*100,0)),ROUND(M60,3)))),N("O20"))</f>
        <v/>
      </c>
      <c r="Q60" s="140" t="str">
        <f>IF(1=1,IF(M60="","",IF(AND(ISNUMBER(M60),M60&lt;1,N60="kg"),"g",IF(AND(ISNUMBER(M60),M60&lt;1,N60="L"),"cl",N60))),N("P20"))</f>
        <v/>
      </c>
      <c r="R60" s="161" t="str">
        <f>IF(1=1,IF(E60="","",IF(F60="","A CONTROLER",IF(NOT(ISNUMBER(F60)),"TEXTE",IF(OR(L60="",L60&lt;=0),"COMMANDE PRINCIPALE INCOMPLETE",IF(G60="","UNITE MANQUANTE",IF(COUNTIF(B384:B428,AE60)=0,"UNITE A CONTROLER","OK")))))),N("Q9"))</f>
        <v/>
      </c>
      <c r="S60" s="105"/>
      <c r="T60" s="141">
        <f t="shared" si="12"/>
        <v>0</v>
      </c>
      <c r="U60" s="133" t="str">
        <f>IF(1=1,IF(E60="","",U46),N("S20"))</f>
        <v/>
      </c>
      <c r="V60" s="133" t="str">
        <f>IF(1=1,IF(E60="","",V46),N("T20"))</f>
        <v/>
      </c>
      <c r="W60" s="135" t="str">
        <f>IF(1=1,IF(OR(U60="",V60="",NOT(ISNUMBER(U60)),NOT(ISNUMBER(V60)),U60=0),"",V60/U60),N("U20"))</f>
        <v/>
      </c>
      <c r="X60" s="136" t="str">
        <f>IF(1=1,IF(OR(W60="",NOT(ISNUMBER(F60))),"",F60*W60*IFERROR(INDEX(D384:D428,MATCH(AE60,B384:B428,0)),1)),N("V7"))</f>
        <v/>
      </c>
      <c r="Y60" s="137" t="str">
        <f>IF(1=1,IF(F60="","",IF(G60="","",IFERROR(INDEX(E384:E428,MATCH(AE60,B384:B428,0)),G60&amp;""))),N("W6"))</f>
        <v/>
      </c>
      <c r="Z60" s="142" t="str">
        <f>IF(1=1,IF(X60="","",IF(AND(ISNUMBER(X60),X60&lt;1,Y60="kg"),MAX(1,ROUND(X60*1000,0)),IF(AND(ISNUMBER(X60),X60&lt;1,Y60="L"),MAX(1,ROUND(X60*100,0)),ROUND(X60,3)))),N("X20"))</f>
        <v/>
      </c>
      <c r="AA60" s="143" t="str">
        <f>IF(1=1,IF(X60="","",IF(AND(ISNUMBER(X60),X60&lt;1,Y60="kg"),"g",IF(AND(ISNUMBER(X60),X60&lt;1,Y60="L"),"cl",Y60))),N("Y20"))</f>
        <v/>
      </c>
      <c r="AB60" s="123" t="str">
        <f>IF(1=1,IF(E60="","",IF(F60="","A CONTROLER",IF(NOT(ISNUMBER(F60)),"TEXTE",IF(OR(W60="",W60&lt;=0),"COMMANDE COUVERTS INCOMPLETE",IF(G60="","UNITE MANQUANTE",IF(COUNTIF(B384:B428,AE60)=0,"UNITE A CONTROLER","OK")))))),N("Z6"))</f>
        <v/>
      </c>
      <c r="AD60" s="144" t="str">
        <f>IF(1=1,IF(E60="","",AD46),N("AB20"))</f>
        <v/>
      </c>
      <c r="AE60" s="125" t="str">
        <f>IF(1=1,IF(G60="","",UPPER(TRIM(SUBSTITUTE(SUBSTITUTE(G60&amp;"",CHAR(160)," ")," "," ")))),N("AC20"))</f>
        <v/>
      </c>
    </row>
    <row r="61" spans="1:33" ht="15.75" x14ac:dyDescent="0.25">
      <c r="A61" s="160" t="str">
        <f>IF(1=1,IF(E61="","",A46),N("A21"))</f>
        <v/>
      </c>
      <c r="B61" s="127" t="str">
        <f>IF(1=1,IF(E61="","",B46),N("B21"))</f>
        <v/>
      </c>
      <c r="C61" s="127"/>
      <c r="D61" s="129" t="str">
        <f>IF(ISBLANK(E61),"",LARGE(D46:D60,1)+1)</f>
        <v/>
      </c>
      <c r="E61" s="130"/>
      <c r="F61" s="131"/>
      <c r="G61" s="170"/>
      <c r="H61" s="105"/>
      <c r="I61" s="132" t="str">
        <f>IF(1=1,IF(E61="","",I46),N("H21"))</f>
        <v/>
      </c>
      <c r="J61" s="133" t="str">
        <f>IF(1=1,IF(E61="","",J46),N("I21"))</f>
        <v/>
      </c>
      <c r="K61" s="134" t="str">
        <f>IF(1=1,IF(E61="","",K46),N("J21"))</f>
        <v/>
      </c>
      <c r="L61" s="135" t="str">
        <f>IF(1=1,IF(OR(J61="",O61="",NOT(ISNUMBER(J61)),NOT(ISNUMBER(O61)),J61=0),"",O61/J61),N("L21"))</f>
        <v/>
      </c>
      <c r="M61" s="136" t="str">
        <f>IF(1=1,IF(OR(L61="",NOT(ISNUMBER(F61))),"",F61*L61*IFERROR(INDEX(D384:D428,MATCH(AE61,B384:B428,0)),1)),N("M13"))</f>
        <v/>
      </c>
      <c r="N61" s="137" t="str">
        <f>IF(1=1,IF(F61="","",IF(G61="","",IFERROR(INDEX(E384:E428,MATCH(AE61,B384:B428,0)),G61&amp;""))),N("N6"))</f>
        <v/>
      </c>
      <c r="O61" s="138" t="str">
        <f>IF(1=1,IF(E61="","",O46),N("K21"))</f>
        <v/>
      </c>
      <c r="P61" s="139" t="str">
        <f>IF(1=1,IF(M61="","",IF(AND(ISNUMBER(M61),M61&lt;1,N61="kg"),MAX(1,ROUND(M61*1000,0)),IF(AND(ISNUMBER(M61),M61&lt;1,N61="L"),MAX(1,ROUND(M61*100,0)),ROUND(M61,3)))),N("O21"))</f>
        <v/>
      </c>
      <c r="Q61" s="140" t="str">
        <f>IF(1=1,IF(M61="","",IF(AND(ISNUMBER(M61),M61&lt;1,N61="kg"),"g",IF(AND(ISNUMBER(M61),M61&lt;1,N61="L"),"cl",N61))),N("P21"))</f>
        <v/>
      </c>
      <c r="R61" s="161" t="str">
        <f>IF(1=1,IF(E61="","",IF(F61="","A CONTROLER",IF(NOT(ISNUMBER(F61)),"TEXTE",IF(OR(L61="",L61&lt;=0),"COMMANDE PRINCIPALE INCOMPLETE",IF(G61="","UNITE MANQUANTE",IF(COUNTIF(B384:B428,AE61)=0,"UNITE A CONTROLER","OK")))))),N("Q9"))</f>
        <v/>
      </c>
      <c r="S61" s="105"/>
      <c r="T61" s="141">
        <f t="shared" si="12"/>
        <v>0</v>
      </c>
      <c r="U61" s="133" t="str">
        <f>IF(1=1,IF(E61="","",U46),N("S21"))</f>
        <v/>
      </c>
      <c r="V61" s="133" t="str">
        <f>IF(1=1,IF(E61="","",V46),N("T21"))</f>
        <v/>
      </c>
      <c r="W61" s="135" t="str">
        <f>IF(1=1,IF(OR(U61="",V61="",NOT(ISNUMBER(U61)),NOT(ISNUMBER(V61)),U61=0),"",V61/U61),N("U21"))</f>
        <v/>
      </c>
      <c r="X61" s="136" t="str">
        <f>IF(1=1,IF(OR(W61="",NOT(ISNUMBER(F61))),"",F61*W61*IFERROR(INDEX(D384:D428,MATCH(AE61,B384:B428,0)),1)),N("V7"))</f>
        <v/>
      </c>
      <c r="Y61" s="137" t="str">
        <f>IF(1=1,IF(F61="","",IF(G61="","",IFERROR(INDEX(E384:E428,MATCH(AE61,B384:B428,0)),G61&amp;""))),N("W6"))</f>
        <v/>
      </c>
      <c r="Z61" s="142" t="str">
        <f>IF(1=1,IF(X61="","",IF(AND(ISNUMBER(X61),X61&lt;1,Y61="kg"),MAX(1,ROUND(X61*1000,0)),IF(AND(ISNUMBER(X61),X61&lt;1,Y61="L"),MAX(1,ROUND(X61*100,0)),ROUND(X61,3)))),N("X21"))</f>
        <v/>
      </c>
      <c r="AA61" s="143" t="str">
        <f>IF(1=1,IF(X61="","",IF(AND(ISNUMBER(X61),X61&lt;1,Y61="kg"),"g",IF(AND(ISNUMBER(X61),X61&lt;1,Y61="L"),"cl",Y61))),N("Y21"))</f>
        <v/>
      </c>
      <c r="AB61" s="123" t="str">
        <f>IF(1=1,IF(E61="","",IF(F61="","A CONTROLER",IF(NOT(ISNUMBER(F61)),"TEXTE",IF(OR(W61="",W61&lt;=0),"COMMANDE COUVERTS INCOMPLETE",IF(G61="","UNITE MANQUANTE",IF(COUNTIF(B384:B428,AE61)=0,"UNITE A CONTROLER","OK")))))),N("Z6"))</f>
        <v/>
      </c>
      <c r="AD61" s="144" t="str">
        <f>IF(1=1,IF(E61="","",AD46),N("AB21"))</f>
        <v/>
      </c>
      <c r="AE61" s="125" t="str">
        <f>IF(1=1,IF(G61="","",UPPER(TRIM(SUBSTITUTE(SUBSTITUTE(G61&amp;"",CHAR(160)," ")," "," ")))),N("AC21"))</f>
        <v/>
      </c>
    </row>
    <row r="62" spans="1:33" ht="15.75" x14ac:dyDescent="0.25">
      <c r="A62" s="160" t="str">
        <f>IF(1=1,IF(E62="","",A46),N("A22"))</f>
        <v/>
      </c>
      <c r="B62" s="127" t="str">
        <f>IF(1=1,IF(E62="","",B46),N("B22"))</f>
        <v/>
      </c>
      <c r="C62" s="127"/>
      <c r="D62" s="129" t="str">
        <f>IF(ISBLANK(E62),"",LARGE(D46:D61,1)+1)</f>
        <v/>
      </c>
      <c r="E62" s="130"/>
      <c r="F62" s="131"/>
      <c r="G62" s="170"/>
      <c r="H62" s="105"/>
      <c r="I62" s="132" t="str">
        <f>IF(1=1,IF(E62="","",I46),N("H22"))</f>
        <v/>
      </c>
      <c r="J62" s="133" t="str">
        <f>IF(1=1,IF(E62="","",J46),N("I22"))</f>
        <v/>
      </c>
      <c r="K62" s="134" t="str">
        <f>IF(1=1,IF(E62="","",K46),N("J22"))</f>
        <v/>
      </c>
      <c r="L62" s="135" t="str">
        <f>IF(1=1,IF(OR(J62="",O62="",NOT(ISNUMBER(J62)),NOT(ISNUMBER(O62)),J62=0),"",O62/J62),N("L22"))</f>
        <v/>
      </c>
      <c r="M62" s="136" t="str">
        <f>IF(1=1,IF(OR(L62="",NOT(ISNUMBER(F62))),"",F62*L62*IFERROR(INDEX(D384:D428,MATCH(AE62,B384:B428,0)),1)),N("M13"))</f>
        <v/>
      </c>
      <c r="N62" s="137" t="str">
        <f>IF(1=1,IF(F62="","",IF(G62="","",IFERROR(INDEX(E384:E428,MATCH(AE62,B384:B428,0)),G62&amp;""))),N("N6"))</f>
        <v/>
      </c>
      <c r="O62" s="138" t="str">
        <f>IF(1=1,IF(E62="","",O46),N("K22"))</f>
        <v/>
      </c>
      <c r="P62" s="139" t="str">
        <f>IF(1=1,IF(M62="","",IF(AND(ISNUMBER(M62),M62&lt;1,N62="kg"),MAX(1,ROUND(M62*1000,0)),IF(AND(ISNUMBER(M62),M62&lt;1,N62="L"),MAX(1,ROUND(M62*100,0)),ROUND(M62,3)))),N("O22"))</f>
        <v/>
      </c>
      <c r="Q62" s="140" t="str">
        <f>IF(1=1,IF(M62="","",IF(AND(ISNUMBER(M62),M62&lt;1,N62="kg"),"g",IF(AND(ISNUMBER(M62),M62&lt;1,N62="L"),"cl",N62))),N("P22"))</f>
        <v/>
      </c>
      <c r="R62" s="161" t="str">
        <f>IF(1=1,IF(E62="","",IF(F62="","A CONTROLER",IF(NOT(ISNUMBER(F62)),"TEXTE",IF(OR(L62="",L62&lt;=0),"COMMANDE PRINCIPALE INCOMPLETE",IF(G62="","UNITE MANQUANTE",IF(COUNTIF(B384:B428,AE62)=0,"UNITE A CONTROLER","OK")))))),N("Q9"))</f>
        <v/>
      </c>
      <c r="S62" s="105"/>
      <c r="T62" s="141">
        <f t="shared" si="12"/>
        <v>0</v>
      </c>
      <c r="U62" s="133" t="str">
        <f>IF(1=1,IF(E62="","",U46),N("S22"))</f>
        <v/>
      </c>
      <c r="V62" s="133" t="str">
        <f>IF(1=1,IF(E62="","",V46),N("T22"))</f>
        <v/>
      </c>
      <c r="W62" s="135" t="str">
        <f>IF(1=1,IF(OR(U62="",V62="",NOT(ISNUMBER(U62)),NOT(ISNUMBER(V62)),U62=0),"",V62/U62),N("U22"))</f>
        <v/>
      </c>
      <c r="X62" s="136" t="str">
        <f>IF(1=1,IF(OR(W62="",NOT(ISNUMBER(F62))),"",F62*W62*IFERROR(INDEX(D384:D428,MATCH(AE62,B384:B428,0)),1)),N("V7"))</f>
        <v/>
      </c>
      <c r="Y62" s="137" t="str">
        <f>IF(1=1,IF(F62="","",IF(G62="","",IFERROR(INDEX(E384:E428,MATCH(AE62,B384:B428,0)),G62&amp;""))),N("W6"))</f>
        <v/>
      </c>
      <c r="Z62" s="142" t="str">
        <f>IF(1=1,IF(X62="","",IF(AND(ISNUMBER(X62),X62&lt;1,Y62="kg"),MAX(1,ROUND(X62*1000,0)),IF(AND(ISNUMBER(X62),X62&lt;1,Y62="L"),MAX(1,ROUND(X62*100,0)),ROUND(X62,3)))),N("X22"))</f>
        <v/>
      </c>
      <c r="AA62" s="143" t="str">
        <f>IF(1=1,IF(X62="","",IF(AND(ISNUMBER(X62),X62&lt;1,Y62="kg"),"g",IF(AND(ISNUMBER(X62),X62&lt;1,Y62="L"),"cl",Y62))),N("Y22"))</f>
        <v/>
      </c>
      <c r="AB62" s="123" t="str">
        <f>IF(1=1,IF(E62="","",IF(F62="","A CONTROLER",IF(NOT(ISNUMBER(F62)),"TEXTE",IF(OR(W62="",W62&lt;=0),"COMMANDE COUVERTS INCOMPLETE",IF(G62="","UNITE MANQUANTE",IF(COUNTIF(B384:B428,AE62)=0,"UNITE A CONTROLER","OK")))))),N("Z6"))</f>
        <v/>
      </c>
      <c r="AD62" s="144" t="str">
        <f>IF(1=1,IF(E62="","",AD46),N("AB22"))</f>
        <v/>
      </c>
      <c r="AE62" s="125" t="str">
        <f>IF(1=1,IF(G62="","",UPPER(TRIM(SUBSTITUTE(SUBSTITUTE(G62&amp;"",CHAR(160)," ")," "," ")))),N("AC22"))</f>
        <v/>
      </c>
    </row>
    <row r="63" spans="1:33" ht="15.75" x14ac:dyDescent="0.25">
      <c r="A63" s="160" t="str">
        <f>IF(1=1,IF(E63="","",A46),N("A23"))</f>
        <v/>
      </c>
      <c r="B63" s="127" t="str">
        <f>IF(1=1,IF(E63="","",B46),N("B23"))</f>
        <v/>
      </c>
      <c r="C63" s="127"/>
      <c r="D63" s="129" t="str">
        <f>IF(ISBLANK(E63),"",LARGE(D46:D62,1)+1)</f>
        <v/>
      </c>
      <c r="E63" s="130"/>
      <c r="F63" s="131"/>
      <c r="G63" s="170"/>
      <c r="H63" s="105"/>
      <c r="I63" s="132" t="str">
        <f>IF(1=1,IF(E63="","",I46),N("H23"))</f>
        <v/>
      </c>
      <c r="J63" s="133" t="str">
        <f>IF(1=1,IF(E63="","",J46),N("I23"))</f>
        <v/>
      </c>
      <c r="K63" s="134" t="str">
        <f>IF(1=1,IF(E63="","",K46),N("J23"))</f>
        <v/>
      </c>
      <c r="L63" s="135" t="str">
        <f>IF(1=1,IF(OR(J63="",O63="",NOT(ISNUMBER(J63)),NOT(ISNUMBER(O63)),J63=0),"",O63/J63),N("L23"))</f>
        <v/>
      </c>
      <c r="M63" s="136" t="str">
        <f>IF(1=1,IF(OR(L63="",NOT(ISNUMBER(F63))),"",F63*L63*IFERROR(INDEX(D384:D428,MATCH(AE63,B384:B428,0)),1)),N("M13"))</f>
        <v/>
      </c>
      <c r="N63" s="137" t="str">
        <f>IF(1=1,IF(F63="","",IF(G63="","",IFERROR(INDEX(E384:E428,MATCH(AE63,B384:B428,0)),G63&amp;""))),N("N6"))</f>
        <v/>
      </c>
      <c r="O63" s="138" t="str">
        <f>IF(1=1,IF(E63="","",O46),N("K23"))</f>
        <v/>
      </c>
      <c r="P63" s="139" t="str">
        <f>IF(1=1,IF(M63="","",IF(AND(ISNUMBER(M63),M63&lt;1,N63="kg"),MAX(1,ROUND(M63*1000,0)),IF(AND(ISNUMBER(M63),M63&lt;1,N63="L"),MAX(1,ROUND(M63*100,0)),ROUND(M63,3)))),N("O23"))</f>
        <v/>
      </c>
      <c r="Q63" s="140" t="str">
        <f>IF(1=1,IF(M63="","",IF(AND(ISNUMBER(M63),M63&lt;1,N63="kg"),"g",IF(AND(ISNUMBER(M63),M63&lt;1,N63="L"),"cl",N63))),N("P23"))</f>
        <v/>
      </c>
      <c r="R63" s="161" t="str">
        <f>IF(1=1,IF(E63="","",IF(F63="","A CONTROLER",IF(NOT(ISNUMBER(F63)),"TEXTE",IF(OR(L63="",L63&lt;=0),"COMMANDE PRINCIPALE INCOMPLETE",IF(G63="","UNITE MANQUANTE",IF(COUNTIF(B384:B428,AE63)=0,"UNITE A CONTROLER","OK")))))),N("Q9"))</f>
        <v/>
      </c>
      <c r="S63" s="105"/>
      <c r="T63" s="141">
        <f t="shared" si="12"/>
        <v>0</v>
      </c>
      <c r="U63" s="133" t="str">
        <f>IF(1=1,IF(E63="","",U46),N("S23"))</f>
        <v/>
      </c>
      <c r="V63" s="133" t="str">
        <f>IF(1=1,IF(E63="","",V46),N("T23"))</f>
        <v/>
      </c>
      <c r="W63" s="135" t="str">
        <f>IF(1=1,IF(OR(U63="",V63="",NOT(ISNUMBER(U63)),NOT(ISNUMBER(V63)),U63=0),"",V63/U63),N("U23"))</f>
        <v/>
      </c>
      <c r="X63" s="136" t="str">
        <f>IF(1=1,IF(OR(W63="",NOT(ISNUMBER(F63))),"",F63*W63*IFERROR(INDEX(D384:D428,MATCH(AE63,B384:B428,0)),1)),N("V7"))</f>
        <v/>
      </c>
      <c r="Y63" s="137" t="str">
        <f>IF(1=1,IF(F63="","",IF(G63="","",IFERROR(INDEX(E384:E428,MATCH(AE63,B384:B428,0)),G63&amp;""))),N("W6"))</f>
        <v/>
      </c>
      <c r="Z63" s="142" t="str">
        <f>IF(1=1,IF(X63="","",IF(AND(ISNUMBER(X63),X63&lt;1,Y63="kg"),MAX(1,ROUND(X63*1000,0)),IF(AND(ISNUMBER(X63),X63&lt;1,Y63="L"),MAX(1,ROUND(X63*100,0)),ROUND(X63,3)))),N("X23"))</f>
        <v/>
      </c>
      <c r="AA63" s="143" t="str">
        <f>IF(1=1,IF(X63="","",IF(AND(ISNUMBER(X63),X63&lt;1,Y63="kg"),"g",IF(AND(ISNUMBER(X63),X63&lt;1,Y63="L"),"cl",Y63))),N("Y23"))</f>
        <v/>
      </c>
      <c r="AB63" s="123" t="str">
        <f>IF(1=1,IF(E63="","",IF(F63="","A CONTROLER",IF(NOT(ISNUMBER(F63)),"TEXTE",IF(OR(W63="",W63&lt;=0),"COMMANDE COUVERTS INCOMPLETE",IF(G63="","UNITE MANQUANTE",IF(COUNTIF(B384:B428,AE63)=0,"UNITE A CONTROLER","OK")))))),N("Z6"))</f>
        <v/>
      </c>
      <c r="AD63" s="144" t="str">
        <f>IF(1=1,IF(E63="","",AD46),N("AB23"))</f>
        <v/>
      </c>
      <c r="AE63" s="125" t="str">
        <f>IF(1=1,IF(G63="","",UPPER(TRIM(SUBSTITUTE(SUBSTITUTE(G63&amp;"",CHAR(160)," ")," "," ")))),N("AC23"))</f>
        <v/>
      </c>
    </row>
    <row r="64" spans="1:33" ht="15.75" x14ac:dyDescent="0.25">
      <c r="A64" s="160" t="str">
        <f>IF(1=1,IF(E64="","",A46),N("A24"))</f>
        <v/>
      </c>
      <c r="B64" s="127" t="str">
        <f>IF(1=1,IF(E64="","",B46),N("B24"))</f>
        <v/>
      </c>
      <c r="C64" s="127"/>
      <c r="D64" s="129" t="str">
        <f>IF(ISBLANK(E64),"",LARGE(D46:D63,1)+1)</f>
        <v/>
      </c>
      <c r="E64" s="130"/>
      <c r="F64" s="131"/>
      <c r="G64" s="170"/>
      <c r="H64" s="105"/>
      <c r="I64" s="132" t="str">
        <f>IF(1=1,IF(E64="","",I46),N("H24"))</f>
        <v/>
      </c>
      <c r="J64" s="133" t="str">
        <f>IF(1=1,IF(E64="","",J46),N("I24"))</f>
        <v/>
      </c>
      <c r="K64" s="134" t="str">
        <f>IF(1=1,IF(E64="","",K46),N("J24"))</f>
        <v/>
      </c>
      <c r="L64" s="135" t="str">
        <f>IF(1=1,IF(OR(J64="",O64="",NOT(ISNUMBER(J64)),NOT(ISNUMBER(O64)),J64=0),"",O64/J64),N("L24"))</f>
        <v/>
      </c>
      <c r="M64" s="136" t="str">
        <f>IF(1=1,IF(OR(L64="",NOT(ISNUMBER(F64))),"",F64*L64*IFERROR(INDEX(D384:D428,MATCH(AE64,B384:B428,0)),1)),N("M13"))</f>
        <v/>
      </c>
      <c r="N64" s="137" t="str">
        <f>IF(1=1,IF(F64="","",IF(G64="","",IFERROR(INDEX(E384:E428,MATCH(AE64,B384:B428,0)),G64&amp;""))),N("N6"))</f>
        <v/>
      </c>
      <c r="O64" s="138" t="str">
        <f>IF(1=1,IF(E64="","",O46),N("K24"))</f>
        <v/>
      </c>
      <c r="P64" s="139" t="str">
        <f>IF(1=1,IF(M64="","",IF(AND(ISNUMBER(M64),M64&lt;1,N64="kg"),MAX(1,ROUND(M64*1000,0)),IF(AND(ISNUMBER(M64),M64&lt;1,N64="L"),MAX(1,ROUND(M64*100,0)),ROUND(M64,3)))),N("O24"))</f>
        <v/>
      </c>
      <c r="Q64" s="140" t="str">
        <f>IF(1=1,IF(M64="","",IF(AND(ISNUMBER(M64),M64&lt;1,N64="kg"),"g",IF(AND(ISNUMBER(M64),M64&lt;1,N64="L"),"cl",N64))),N("P24"))</f>
        <v/>
      </c>
      <c r="R64" s="161" t="str">
        <f>IF(1=1,IF(E64="","",IF(F64="","A CONTROLER",IF(NOT(ISNUMBER(F64)),"TEXTE",IF(OR(L64="",L64&lt;=0),"COMMANDE PRINCIPALE INCOMPLETE",IF(G64="","UNITE MANQUANTE",IF(COUNTIF(B384:B428,AE64)=0,"UNITE A CONTROLER","OK")))))),N("Q9"))</f>
        <v/>
      </c>
      <c r="S64" s="105"/>
      <c r="T64" s="141">
        <f t="shared" si="12"/>
        <v>0</v>
      </c>
      <c r="U64" s="133" t="str">
        <f>IF(1=1,IF(E64="","",U46),N("S24"))</f>
        <v/>
      </c>
      <c r="V64" s="133" t="str">
        <f>IF(1=1,IF(E64="","",V46),N("T24"))</f>
        <v/>
      </c>
      <c r="W64" s="135" t="str">
        <f>IF(1=1,IF(OR(U64="",V64="",NOT(ISNUMBER(U64)),NOT(ISNUMBER(V64)),U64=0),"",V64/U64),N("U24"))</f>
        <v/>
      </c>
      <c r="X64" s="136" t="str">
        <f>IF(1=1,IF(OR(W64="",NOT(ISNUMBER(F64))),"",F64*W64*IFERROR(INDEX(D384:D428,MATCH(AE64,B384:B428,0)),1)),N("V7"))</f>
        <v/>
      </c>
      <c r="Y64" s="137" t="str">
        <f>IF(1=1,IF(F64="","",IF(G64="","",IFERROR(INDEX(E384:E428,MATCH(AE64,B384:B428,0)),G64&amp;""))),N("W6"))</f>
        <v/>
      </c>
      <c r="Z64" s="142" t="str">
        <f>IF(1=1,IF(X64="","",IF(AND(ISNUMBER(X64),X64&lt;1,Y64="kg"),MAX(1,ROUND(X64*1000,0)),IF(AND(ISNUMBER(X64),X64&lt;1,Y64="L"),MAX(1,ROUND(X64*100,0)),ROUND(X64,3)))),N("X24"))</f>
        <v/>
      </c>
      <c r="AA64" s="143" t="str">
        <f>IF(1=1,IF(X64="","",IF(AND(ISNUMBER(X64),X64&lt;1,Y64="kg"),"g",IF(AND(ISNUMBER(X64),X64&lt;1,Y64="L"),"cl",Y64))),N("Y24"))</f>
        <v/>
      </c>
      <c r="AB64" s="123" t="str">
        <f>IF(1=1,IF(E64="","",IF(F64="","A CONTROLER",IF(NOT(ISNUMBER(F64)),"TEXTE",IF(OR(W64="",W64&lt;=0),"COMMANDE COUVERTS INCOMPLETE",IF(G64="","UNITE MANQUANTE",IF(COUNTIF(B384:B428,AE64)=0,"UNITE A CONTROLER","OK")))))),N("Z6"))</f>
        <v/>
      </c>
      <c r="AD64" s="144" t="str">
        <f>IF(1=1,IF(E64="","",AD46),N("AB24"))</f>
        <v/>
      </c>
      <c r="AE64" s="125" t="str">
        <f>IF(1=1,IF(G64="","",UPPER(TRIM(SUBSTITUTE(SUBSTITUTE(G64&amp;"",CHAR(160)," ")," "," ")))),N("AC24"))</f>
        <v/>
      </c>
    </row>
    <row r="65" spans="1:31" ht="15.75" x14ac:dyDescent="0.25">
      <c r="A65" s="160" t="str">
        <f>IF(1=1,IF(E65="","",A46),N("A25"))</f>
        <v/>
      </c>
      <c r="B65" s="127" t="str">
        <f>IF(1=1,IF(E65="","",B46),N("B25"))</f>
        <v/>
      </c>
      <c r="C65" s="127"/>
      <c r="D65" s="129" t="str">
        <f>IF(ISBLANK(E65),"",LARGE(D46:D64,1)+1)</f>
        <v/>
      </c>
      <c r="E65" s="130"/>
      <c r="F65" s="131"/>
      <c r="G65" s="170"/>
      <c r="H65" s="105"/>
      <c r="I65" s="132" t="str">
        <f>IF(1=1,IF(E65="","",I46),N("H25"))</f>
        <v/>
      </c>
      <c r="J65" s="133" t="str">
        <f>IF(1=1,IF(E65="","",J46),N("I25"))</f>
        <v/>
      </c>
      <c r="K65" s="134" t="str">
        <f>IF(1=1,IF(E65="","",K46),N("J25"))</f>
        <v/>
      </c>
      <c r="L65" s="135" t="str">
        <f>IF(1=1,IF(OR(J65="",O65="",NOT(ISNUMBER(J65)),NOT(ISNUMBER(O65)),J65=0),"",O65/J65),N("L25"))</f>
        <v/>
      </c>
      <c r="M65" s="136" t="str">
        <f>IF(1=1,IF(OR(L65="",NOT(ISNUMBER(F65))),"",F65*L65*IFERROR(INDEX(D384:D428,MATCH(AE65,B384:B428,0)),1)),N("M13"))</f>
        <v/>
      </c>
      <c r="N65" s="137" t="str">
        <f>IF(1=1,IF(F65="","",IF(G65="","",IFERROR(INDEX(E384:E428,MATCH(AE65,B384:B428,0)),G65&amp;""))),N("N6"))</f>
        <v/>
      </c>
      <c r="O65" s="138" t="str">
        <f>IF(1=1,IF(E65="","",O46),N("K25"))</f>
        <v/>
      </c>
      <c r="P65" s="139" t="str">
        <f>IF(1=1,IF(M65="","",IF(AND(ISNUMBER(M65),M65&lt;1,N65="kg"),MAX(1,ROUND(M65*1000,0)),IF(AND(ISNUMBER(M65),M65&lt;1,N65="L"),MAX(1,ROUND(M65*100,0)),ROUND(M65,3)))),N("O25"))</f>
        <v/>
      </c>
      <c r="Q65" s="140" t="str">
        <f>IF(1=1,IF(M65="","",IF(AND(ISNUMBER(M65),M65&lt;1,N65="kg"),"g",IF(AND(ISNUMBER(M65),M65&lt;1,N65="L"),"cl",N65))),N("P25"))</f>
        <v/>
      </c>
      <c r="R65" s="161" t="str">
        <f>IF(1=1,IF(E65="","",IF(F65="","A CONTROLER",IF(NOT(ISNUMBER(F65)),"TEXTE",IF(OR(L65="",L65&lt;=0),"COMMANDE PRINCIPALE INCOMPLETE",IF(G65="","UNITE MANQUANTE",IF(COUNTIF(B384:B428,AE65)=0,"UNITE A CONTROLER","OK")))))),N("Q9"))</f>
        <v/>
      </c>
      <c r="S65" s="105"/>
      <c r="T65" s="141">
        <f t="shared" si="12"/>
        <v>0</v>
      </c>
      <c r="U65" s="133" t="str">
        <f>IF(1=1,IF(E65="","",U46),N("S25"))</f>
        <v/>
      </c>
      <c r="V65" s="133" t="str">
        <f>IF(1=1,IF(E65="","",V46),N("T25"))</f>
        <v/>
      </c>
      <c r="W65" s="135" t="str">
        <f>IF(1=1,IF(OR(U65="",V65="",NOT(ISNUMBER(U65)),NOT(ISNUMBER(V65)),U65=0),"",V65/U65),N("U25"))</f>
        <v/>
      </c>
      <c r="X65" s="136" t="str">
        <f>IF(1=1,IF(OR(W65="",NOT(ISNUMBER(F65))),"",F65*W65*IFERROR(INDEX(D384:D428,MATCH(AE65,B384:B428,0)),1)),N("V7"))</f>
        <v/>
      </c>
      <c r="Y65" s="137" t="str">
        <f>IF(1=1,IF(F65="","",IF(G65="","",IFERROR(INDEX(E384:E428,MATCH(AE65,B384:B428,0)),G65&amp;""))),N("W6"))</f>
        <v/>
      </c>
      <c r="Z65" s="142" t="str">
        <f>IF(1=1,IF(X65="","",IF(AND(ISNUMBER(X65),X65&lt;1,Y65="kg"),MAX(1,ROUND(X65*1000,0)),IF(AND(ISNUMBER(X65),X65&lt;1,Y65="L"),MAX(1,ROUND(X65*100,0)),ROUND(X65,3)))),N("X25"))</f>
        <v/>
      </c>
      <c r="AA65" s="143" t="str">
        <f>IF(1=1,IF(X65="","",IF(AND(ISNUMBER(X65),X65&lt;1,Y65="kg"),"g",IF(AND(ISNUMBER(X65),X65&lt;1,Y65="L"),"cl",Y65))),N("Y25"))</f>
        <v/>
      </c>
      <c r="AB65" s="123" t="str">
        <f>IF(1=1,IF(E65="","",IF(F65="","A CONTROLER",IF(NOT(ISNUMBER(F65)),"TEXTE",IF(OR(W65="",W65&lt;=0),"COMMANDE COUVERTS INCOMPLETE",IF(G65="","UNITE MANQUANTE",IF(COUNTIF(B384:B428,AE65)=0,"UNITE A CONTROLER","OK")))))),N("Z6"))</f>
        <v/>
      </c>
      <c r="AD65" s="144" t="str">
        <f>IF(1=1,IF(E65="","",AD46),N("AB25"))</f>
        <v/>
      </c>
      <c r="AE65" s="125" t="str">
        <f>IF(1=1,IF(G65="","",UPPER(TRIM(SUBSTITUTE(SUBSTITUTE(G65&amp;"",CHAR(160)," ")," "," ")))),N("AC25"))</f>
        <v/>
      </c>
    </row>
    <row r="66" spans="1:31" ht="15.75" x14ac:dyDescent="0.25">
      <c r="A66" s="160" t="str">
        <f>IF(1=1,IF(E66="","",A46),N("A26"))</f>
        <v/>
      </c>
      <c r="B66" s="127" t="str">
        <f>IF(1=1,IF(E66="","",B46),N("B26"))</f>
        <v/>
      </c>
      <c r="C66" s="127"/>
      <c r="D66" s="129" t="str">
        <f>IF(ISBLANK(E66),"",LARGE(D46:D65,1)+1)</f>
        <v/>
      </c>
      <c r="E66" s="130"/>
      <c r="F66" s="131"/>
      <c r="G66" s="170"/>
      <c r="H66" s="105"/>
      <c r="I66" s="132" t="str">
        <f>IF(1=1,IF(E66="","",I46),N("H26"))</f>
        <v/>
      </c>
      <c r="J66" s="133" t="str">
        <f>IF(1=1,IF(E66="","",J46),N("I26"))</f>
        <v/>
      </c>
      <c r="K66" s="134" t="str">
        <f>IF(1=1,IF(E66="","",K46),N("J26"))</f>
        <v/>
      </c>
      <c r="L66" s="135" t="str">
        <f>IF(1=1,IF(OR(J66="",O66="",NOT(ISNUMBER(J66)),NOT(ISNUMBER(O66)),J66=0),"",O66/J66),N("L26"))</f>
        <v/>
      </c>
      <c r="M66" s="136" t="str">
        <f>IF(1=1,IF(OR(L66="",NOT(ISNUMBER(F66))),"",F66*L66*IFERROR(INDEX(D384:D428,MATCH(AE66,B384:B428,0)),1)),N("M13"))</f>
        <v/>
      </c>
      <c r="N66" s="137" t="str">
        <f>IF(1=1,IF(F66="","",IF(G66="","",IFERROR(INDEX(E384:E428,MATCH(AE66,B384:B428,0)),G66&amp;""))),N("N6"))</f>
        <v/>
      </c>
      <c r="O66" s="138" t="str">
        <f>IF(1=1,IF(E66="","",O46),N("K26"))</f>
        <v/>
      </c>
      <c r="P66" s="139" t="str">
        <f>IF(1=1,IF(M66="","",IF(AND(ISNUMBER(M66),M66&lt;1,N66="kg"),MAX(1,ROUND(M66*1000,0)),IF(AND(ISNUMBER(M66),M66&lt;1,N66="L"),MAX(1,ROUND(M66*100,0)),ROUND(M66,3)))),N("O26"))</f>
        <v/>
      </c>
      <c r="Q66" s="140" t="str">
        <f>IF(1=1,IF(M66="","",IF(AND(ISNUMBER(M66),M66&lt;1,N66="kg"),"g",IF(AND(ISNUMBER(M66),M66&lt;1,N66="L"),"cl",N66))),N("P26"))</f>
        <v/>
      </c>
      <c r="R66" s="161" t="str">
        <f>IF(1=1,IF(E66="","",IF(F66="","A CONTROLER",IF(NOT(ISNUMBER(F66)),"TEXTE",IF(OR(L66="",L66&lt;=0),"COMMANDE PRINCIPALE INCOMPLETE",IF(G66="","UNITE MANQUANTE",IF(COUNTIF(B384:B428,AE66)=0,"UNITE A CONTROLER","OK")))))),N("Q9"))</f>
        <v/>
      </c>
      <c r="S66" s="105"/>
      <c r="T66" s="141">
        <f t="shared" si="12"/>
        <v>0</v>
      </c>
      <c r="U66" s="133" t="str">
        <f>IF(1=1,IF(E66="","",U46),N("S26"))</f>
        <v/>
      </c>
      <c r="V66" s="133" t="str">
        <f>IF(1=1,IF(E66="","",V46),N("T26"))</f>
        <v/>
      </c>
      <c r="W66" s="135" t="str">
        <f>IF(1=1,IF(OR(U66="",V66="",NOT(ISNUMBER(U66)),NOT(ISNUMBER(V66)),U66=0),"",V66/U66),N("U26"))</f>
        <v/>
      </c>
      <c r="X66" s="136" t="str">
        <f>IF(1=1,IF(OR(W66="",NOT(ISNUMBER(F66))),"",F66*W66*IFERROR(INDEX(D384:D428,MATCH(AE66,B384:B428,0)),1)),N("V7"))</f>
        <v/>
      </c>
      <c r="Y66" s="137" t="str">
        <f>IF(1=1,IF(F66="","",IF(G66="","",IFERROR(INDEX(E384:E428,MATCH(AE66,B384:B428,0)),G66&amp;""))),N("W6"))</f>
        <v/>
      </c>
      <c r="Z66" s="142" t="str">
        <f>IF(1=1,IF(X66="","",IF(AND(ISNUMBER(X66),X66&lt;1,Y66="kg"),MAX(1,ROUND(X66*1000,0)),IF(AND(ISNUMBER(X66),X66&lt;1,Y66="L"),MAX(1,ROUND(X66*100,0)),ROUND(X66,3)))),N("X26"))</f>
        <v/>
      </c>
      <c r="AA66" s="143" t="str">
        <f>IF(1=1,IF(X66="","",IF(AND(ISNUMBER(X66),X66&lt;1,Y66="kg"),"g",IF(AND(ISNUMBER(X66),X66&lt;1,Y66="L"),"cl",Y66))),N("Y26"))</f>
        <v/>
      </c>
      <c r="AB66" s="123" t="str">
        <f>IF(1=1,IF(E66="","",IF(F66="","A CONTROLER",IF(NOT(ISNUMBER(F66)),"TEXTE",IF(OR(W66="",W66&lt;=0),"COMMANDE COUVERTS INCOMPLETE",IF(G66="","UNITE MANQUANTE",IF(COUNTIF(B384:B428,AE66)=0,"UNITE A CONTROLER","OK")))))),N("Z6"))</f>
        <v/>
      </c>
      <c r="AD66" s="144" t="str">
        <f>IF(1=1,IF(E66="","",AD46),N("AB26"))</f>
        <v/>
      </c>
      <c r="AE66" s="125" t="str">
        <f>IF(1=1,IF(G66="","",UPPER(TRIM(SUBSTITUTE(SUBSTITUTE(G66&amp;"",CHAR(160)," ")," "," ")))),N("AC26"))</f>
        <v/>
      </c>
    </row>
    <row r="67" spans="1:31" ht="15.75" x14ac:dyDescent="0.25">
      <c r="A67" s="160" t="str">
        <f>IF(1=1,IF(E67="","",A46),N("A27"))</f>
        <v/>
      </c>
      <c r="B67" s="127" t="str">
        <f>IF(1=1,IF(E67="","",B46),N("B27"))</f>
        <v/>
      </c>
      <c r="C67" s="127"/>
      <c r="D67" s="129" t="str">
        <f>IF(ISBLANK(E67),"",LARGE(D46:D66,1)+1)</f>
        <v/>
      </c>
      <c r="E67" s="130"/>
      <c r="F67" s="131"/>
      <c r="G67" s="170"/>
      <c r="H67" s="105"/>
      <c r="I67" s="132" t="str">
        <f>IF(1=1,IF(E67="","",I46),N("H27"))</f>
        <v/>
      </c>
      <c r="J67" s="133" t="str">
        <f>IF(1=1,IF(E67="","",J46),N("I27"))</f>
        <v/>
      </c>
      <c r="K67" s="134" t="str">
        <f>IF(1=1,IF(E67="","",K46),N("J27"))</f>
        <v/>
      </c>
      <c r="L67" s="135" t="str">
        <f>IF(1=1,IF(OR(J67="",O67="",NOT(ISNUMBER(J67)),NOT(ISNUMBER(O67)),J67=0),"",O67/J67),N("L27"))</f>
        <v/>
      </c>
      <c r="M67" s="136" t="str">
        <f>IF(1=1,IF(OR(L67="",NOT(ISNUMBER(F67))),"",F67*L67*IFERROR(INDEX(D384:D428,MATCH(AE67,B384:B428,0)),1)),N("M13"))</f>
        <v/>
      </c>
      <c r="N67" s="137" t="str">
        <f>IF(1=1,IF(F67="","",IF(G67="","",IFERROR(INDEX(E384:E428,MATCH(AE67,B384:B428,0)),G67&amp;""))),N("N6"))</f>
        <v/>
      </c>
      <c r="O67" s="138" t="str">
        <f>IF(1=1,IF(E67="","",O46),N("K27"))</f>
        <v/>
      </c>
      <c r="P67" s="139" t="str">
        <f>IF(1=1,IF(M67="","",IF(AND(ISNUMBER(M67),M67&lt;1,N67="kg"),MAX(1,ROUND(M67*1000,0)),IF(AND(ISNUMBER(M67),M67&lt;1,N67="L"),MAX(1,ROUND(M67*100,0)),ROUND(M67,3)))),N("O27"))</f>
        <v/>
      </c>
      <c r="Q67" s="140" t="str">
        <f>IF(1=1,IF(M67="","",IF(AND(ISNUMBER(M67),M67&lt;1,N67="kg"),"g",IF(AND(ISNUMBER(M67),M67&lt;1,N67="L"),"cl",N67))),N("P27"))</f>
        <v/>
      </c>
      <c r="R67" s="161" t="str">
        <f>IF(1=1,IF(E67="","",IF(F67="","A CONTROLER",IF(NOT(ISNUMBER(F67)),"TEXTE",IF(OR(L67="",L67&lt;=0),"COMMANDE PRINCIPALE INCOMPLETE",IF(G67="","UNITE MANQUANTE",IF(COUNTIF(B384:B428,AE67)=0,"UNITE A CONTROLER","OK")))))),N("Q9"))</f>
        <v/>
      </c>
      <c r="S67" s="105"/>
      <c r="T67" s="141">
        <f t="shared" si="12"/>
        <v>0</v>
      </c>
      <c r="U67" s="133" t="str">
        <f>IF(1=1,IF(E67="","",U46),N("S27"))</f>
        <v/>
      </c>
      <c r="V67" s="133" t="str">
        <f>IF(1=1,IF(E67="","",V46),N("T27"))</f>
        <v/>
      </c>
      <c r="W67" s="135" t="str">
        <f>IF(1=1,IF(OR(U67="",V67="",NOT(ISNUMBER(U67)),NOT(ISNUMBER(V67)),U67=0),"",V67/U67),N("U27"))</f>
        <v/>
      </c>
      <c r="X67" s="136" t="str">
        <f>IF(1=1,IF(OR(W67="",NOT(ISNUMBER(F67))),"",F67*W67*IFERROR(INDEX(D384:D428,MATCH(AE67,B384:B428,0)),1)),N("V7"))</f>
        <v/>
      </c>
      <c r="Y67" s="137" t="str">
        <f>IF(1=1,IF(F67="","",IF(G67="","",IFERROR(INDEX(E384:E428,MATCH(AE67,B384:B428,0)),G67&amp;""))),N("W6"))</f>
        <v/>
      </c>
      <c r="Z67" s="142" t="str">
        <f>IF(1=1,IF(X67="","",IF(AND(ISNUMBER(X67),X67&lt;1,Y67="kg"),MAX(1,ROUND(X67*1000,0)),IF(AND(ISNUMBER(X67),X67&lt;1,Y67="L"),MAX(1,ROUND(X67*100,0)),ROUND(X67,3)))),N("X27"))</f>
        <v/>
      </c>
      <c r="AA67" s="143" t="str">
        <f>IF(1=1,IF(X67="","",IF(AND(ISNUMBER(X67),X67&lt;1,Y67="kg"),"g",IF(AND(ISNUMBER(X67),X67&lt;1,Y67="L"),"cl",Y67))),N("Y27"))</f>
        <v/>
      </c>
      <c r="AB67" s="123" t="str">
        <f>IF(1=1,IF(E67="","",IF(F67="","A CONTROLER",IF(NOT(ISNUMBER(F67)),"TEXTE",IF(OR(W67="",W67&lt;=0),"COMMANDE COUVERTS INCOMPLETE",IF(G67="","UNITE MANQUANTE",IF(COUNTIF(B384:B428,AE67)=0,"UNITE A CONTROLER","OK")))))),N("Z6"))</f>
        <v/>
      </c>
      <c r="AD67" s="144" t="str">
        <f>IF(1=1,IF(E67="","",AD46),N("AB27"))</f>
        <v/>
      </c>
      <c r="AE67" s="125" t="str">
        <f>IF(1=1,IF(G67="","",UPPER(TRIM(SUBSTITUTE(SUBSTITUTE(G67&amp;"",CHAR(160)," ")," "," ")))),N("AC27"))</f>
        <v/>
      </c>
    </row>
    <row r="68" spans="1:31" ht="15.75" x14ac:dyDescent="0.25">
      <c r="A68" s="160" t="str">
        <f>IF(1=1,IF(E68="","",A46),N("A28"))</f>
        <v/>
      </c>
      <c r="B68" s="127" t="str">
        <f>IF(1=1,IF(E68="","",B46),N("B28"))</f>
        <v/>
      </c>
      <c r="C68" s="127"/>
      <c r="D68" s="129" t="str">
        <f>IF(ISBLANK(E68),"",LARGE(D46:D67,1)+1)</f>
        <v/>
      </c>
      <c r="E68" s="130"/>
      <c r="F68" s="131"/>
      <c r="G68" s="170"/>
      <c r="H68" s="105"/>
      <c r="I68" s="132" t="str">
        <f>IF(1=1,IF(E68="","",I46),N("H28"))</f>
        <v/>
      </c>
      <c r="J68" s="133" t="str">
        <f>IF(1=1,IF(E68="","",J46),N("I28"))</f>
        <v/>
      </c>
      <c r="K68" s="134" t="str">
        <f>IF(1=1,IF(E68="","",K46),N("J28"))</f>
        <v/>
      </c>
      <c r="L68" s="135" t="str">
        <f>IF(1=1,IF(OR(J68="",O68="",NOT(ISNUMBER(J68)),NOT(ISNUMBER(O68)),J68=0),"",O68/J68),N("L28"))</f>
        <v/>
      </c>
      <c r="M68" s="136" t="str">
        <f>IF(1=1,IF(OR(L68="",NOT(ISNUMBER(F68))),"",F68*L68*IFERROR(INDEX(D384:D428,MATCH(AE68,B384:B428,0)),1)),N("M13"))</f>
        <v/>
      </c>
      <c r="N68" s="137" t="str">
        <f>IF(1=1,IF(F68="","",IF(G68="","",IFERROR(INDEX(E384:E428,MATCH(AE68,B384:B428,0)),G68&amp;""))),N("N6"))</f>
        <v/>
      </c>
      <c r="O68" s="138" t="str">
        <f>IF(1=1,IF(E68="","",O46),N("K28"))</f>
        <v/>
      </c>
      <c r="P68" s="139" t="str">
        <f>IF(1=1,IF(M68="","",IF(AND(ISNUMBER(M68),M68&lt;1,N68="kg"),MAX(1,ROUND(M68*1000,0)),IF(AND(ISNUMBER(M68),M68&lt;1,N68="L"),MAX(1,ROUND(M68*100,0)),ROUND(M68,3)))),N("O28"))</f>
        <v/>
      </c>
      <c r="Q68" s="140" t="str">
        <f>IF(1=1,IF(M68="","",IF(AND(ISNUMBER(M68),M68&lt;1,N68="kg"),"g",IF(AND(ISNUMBER(M68),M68&lt;1,N68="L"),"cl",N68))),N("P28"))</f>
        <v/>
      </c>
      <c r="R68" s="161" t="str">
        <f>IF(1=1,IF(E68="","",IF(F68="","A CONTROLER",IF(NOT(ISNUMBER(F68)),"TEXTE",IF(OR(L68="",L68&lt;=0),"COMMANDE PRINCIPALE INCOMPLETE",IF(G68="","UNITE MANQUANTE",IF(COUNTIF(B384:B428,AE68)=0,"UNITE A CONTROLER","OK")))))),N("Q9"))</f>
        <v/>
      </c>
      <c r="S68" s="105"/>
      <c r="T68" s="141">
        <f t="shared" si="12"/>
        <v>0</v>
      </c>
      <c r="U68" s="133" t="str">
        <f>IF(1=1,IF(E68="","",U46),N("S28"))</f>
        <v/>
      </c>
      <c r="V68" s="133" t="str">
        <f>IF(1=1,IF(E68="","",V46),N("T28"))</f>
        <v/>
      </c>
      <c r="W68" s="135" t="str">
        <f>IF(1=1,IF(OR(U68="",V68="",NOT(ISNUMBER(U68)),NOT(ISNUMBER(V68)),U68=0),"",V68/U68),N("U28"))</f>
        <v/>
      </c>
      <c r="X68" s="136" t="str">
        <f>IF(1=1,IF(OR(W68="",NOT(ISNUMBER(F68))),"",F68*W68*IFERROR(INDEX(D384:D428,MATCH(AE68,B384:B428,0)),1)),N("V7"))</f>
        <v/>
      </c>
      <c r="Y68" s="137" t="str">
        <f>IF(1=1,IF(F68="","",IF(G68="","",IFERROR(INDEX(E384:E428,MATCH(AE68,B384:B428,0)),G68&amp;""))),N("W6"))</f>
        <v/>
      </c>
      <c r="Z68" s="142" t="str">
        <f>IF(1=1,IF(X68="","",IF(AND(ISNUMBER(X68),X68&lt;1,Y68="kg"),MAX(1,ROUND(X68*1000,0)),IF(AND(ISNUMBER(X68),X68&lt;1,Y68="L"),MAX(1,ROUND(X68*100,0)),ROUND(X68,3)))),N("X28"))</f>
        <v/>
      </c>
      <c r="AA68" s="143" t="str">
        <f>IF(1=1,IF(X68="","",IF(AND(ISNUMBER(X68),X68&lt;1,Y68="kg"),"g",IF(AND(ISNUMBER(X68),X68&lt;1,Y68="L"),"cl",Y68))),N("Y28"))</f>
        <v/>
      </c>
      <c r="AB68" s="123" t="str">
        <f>IF(1=1,IF(E68="","",IF(F68="","A CONTROLER",IF(NOT(ISNUMBER(F68)),"TEXTE",IF(OR(W68="",W68&lt;=0),"COMMANDE COUVERTS INCOMPLETE",IF(G68="","UNITE MANQUANTE",IF(COUNTIF(B384:B428,AE68)=0,"UNITE A CONTROLER","OK")))))),N("Z6"))</f>
        <v/>
      </c>
      <c r="AD68" s="144" t="str">
        <f>IF(1=1,IF(E68="","",AD46),N("AB28"))</f>
        <v/>
      </c>
      <c r="AE68" s="125" t="str">
        <f>IF(1=1,IF(G68="","",UPPER(TRIM(SUBSTITUTE(SUBSTITUTE(G68&amp;"",CHAR(160)," ")," "," ")))),N("AC28"))</f>
        <v/>
      </c>
    </row>
    <row r="69" spans="1:31" ht="15.75" x14ac:dyDescent="0.25">
      <c r="A69" s="160" t="str">
        <f>IF(1=1,IF(E69="","",A46),N("A29"))</f>
        <v/>
      </c>
      <c r="B69" s="127" t="str">
        <f>IF(1=1,IF(E69="","",B46),N("B29"))</f>
        <v/>
      </c>
      <c r="C69" s="127"/>
      <c r="D69" s="129" t="str">
        <f>IF(ISBLANK(E69),"",LARGE(D46:D68,1)+1)</f>
        <v/>
      </c>
      <c r="E69" s="130"/>
      <c r="F69" s="131"/>
      <c r="G69" s="170"/>
      <c r="H69" s="105"/>
      <c r="I69" s="132" t="str">
        <f>IF(1=1,IF(E69="","",I46),N("H29"))</f>
        <v/>
      </c>
      <c r="J69" s="133" t="str">
        <f>IF(1=1,IF(E69="","",J46),N("I29"))</f>
        <v/>
      </c>
      <c r="K69" s="134" t="str">
        <f>IF(1=1,IF(E69="","",K46),N("J29"))</f>
        <v/>
      </c>
      <c r="L69" s="135" t="str">
        <f>IF(1=1,IF(OR(J69="",O69="",NOT(ISNUMBER(J69)),NOT(ISNUMBER(O69)),J69=0),"",O69/J69),N("L29"))</f>
        <v/>
      </c>
      <c r="M69" s="136" t="str">
        <f>IF(1=1,IF(OR(L69="",NOT(ISNUMBER(F69))),"",F69*L69*IFERROR(INDEX(D384:D428,MATCH(AE69,B384:B428,0)),1)),N("M13"))</f>
        <v/>
      </c>
      <c r="N69" s="137" t="str">
        <f>IF(1=1,IF(F69="","",IF(G69="","",IFERROR(INDEX(E384:E428,MATCH(AE69,B384:B428,0)),G69&amp;""))),N("N6"))</f>
        <v/>
      </c>
      <c r="O69" s="138" t="str">
        <f>IF(1=1,IF(E69="","",O46),N("K29"))</f>
        <v/>
      </c>
      <c r="P69" s="139" t="str">
        <f>IF(1=1,IF(M69="","",IF(AND(ISNUMBER(M69),M69&lt;1,N69="kg"),MAX(1,ROUND(M69*1000,0)),IF(AND(ISNUMBER(M69),M69&lt;1,N69="L"),MAX(1,ROUND(M69*100,0)),ROUND(M69,3)))),N("O29"))</f>
        <v/>
      </c>
      <c r="Q69" s="140" t="str">
        <f>IF(1=1,IF(M69="","",IF(AND(ISNUMBER(M69),M69&lt;1,N69="kg"),"g",IF(AND(ISNUMBER(M69),M69&lt;1,N69="L"),"cl",N69))),N("P29"))</f>
        <v/>
      </c>
      <c r="R69" s="161" t="str">
        <f>IF(1=1,IF(E69="","",IF(F69="","A CONTROLER",IF(NOT(ISNUMBER(F69)),"TEXTE",IF(OR(L69="",L69&lt;=0),"COMMANDE PRINCIPALE INCOMPLETE",IF(G69="","UNITE MANQUANTE",IF(COUNTIF(B384:B428,AE69)=0,"UNITE A CONTROLER","OK")))))),N("Q9"))</f>
        <v/>
      </c>
      <c r="S69" s="105"/>
      <c r="T69" s="141">
        <f t="shared" si="12"/>
        <v>0</v>
      </c>
      <c r="U69" s="133" t="str">
        <f>IF(1=1,IF(E69="","",U46),N("S29"))</f>
        <v/>
      </c>
      <c r="V69" s="133" t="str">
        <f>IF(1=1,IF(E69="","",V46),N("T29"))</f>
        <v/>
      </c>
      <c r="W69" s="135" t="str">
        <f>IF(1=1,IF(OR(U69="",V69="",NOT(ISNUMBER(U69)),NOT(ISNUMBER(V69)),U69=0),"",V69/U69),N("U29"))</f>
        <v/>
      </c>
      <c r="X69" s="136" t="str">
        <f>IF(1=1,IF(OR(W69="",NOT(ISNUMBER(F69))),"",F69*W69*IFERROR(INDEX(D384:D428,MATCH(AE69,B384:B428,0)),1)),N("V7"))</f>
        <v/>
      </c>
      <c r="Y69" s="137" t="str">
        <f>IF(1=1,IF(F69="","",IF(G69="","",IFERROR(INDEX(E384:E428,MATCH(AE69,B384:B428,0)),G69&amp;""))),N("W6"))</f>
        <v/>
      </c>
      <c r="Z69" s="142" t="str">
        <f>IF(1=1,IF(X69="","",IF(AND(ISNUMBER(X69),X69&lt;1,Y69="kg"),MAX(1,ROUND(X69*1000,0)),IF(AND(ISNUMBER(X69),X69&lt;1,Y69="L"),MAX(1,ROUND(X69*100,0)),ROUND(X69,3)))),N("X29"))</f>
        <v/>
      </c>
      <c r="AA69" s="143" t="str">
        <f>IF(1=1,IF(X69="","",IF(AND(ISNUMBER(X69),X69&lt;1,Y69="kg"),"g",IF(AND(ISNUMBER(X69),X69&lt;1,Y69="L"),"cl",Y69))),N("Y29"))</f>
        <v/>
      </c>
      <c r="AB69" s="123" t="str">
        <f>IF(1=1,IF(E69="","",IF(F69="","A CONTROLER",IF(NOT(ISNUMBER(F69)),"TEXTE",IF(OR(W69="",W69&lt;=0),"COMMANDE COUVERTS INCOMPLETE",IF(G69="","UNITE MANQUANTE",IF(COUNTIF(B384:B428,AE69)=0,"UNITE A CONTROLER","OK")))))),N("Z6"))</f>
        <v/>
      </c>
      <c r="AD69" s="144" t="str">
        <f>IF(1=1,IF(E69="","",AD46),N("AB29"))</f>
        <v/>
      </c>
      <c r="AE69" s="125" t="str">
        <f>IF(1=1,IF(G69="","",UPPER(TRIM(SUBSTITUTE(SUBSTITUTE(G69&amp;"",CHAR(160)," ")," "," ")))),N("AC29"))</f>
        <v/>
      </c>
    </row>
    <row r="70" spans="1:31" ht="15.75" x14ac:dyDescent="0.25">
      <c r="A70" s="160" t="str">
        <f>IF(1=1,IF(E70="","",A46),N("A30"))</f>
        <v/>
      </c>
      <c r="B70" s="127" t="str">
        <f>IF(1=1,IF(E70="","",B46),N("B30"))</f>
        <v/>
      </c>
      <c r="C70" s="127"/>
      <c r="D70" s="129" t="str">
        <f>IF(ISBLANK(E70),"",LARGE(D46:D69,1)+1)</f>
        <v/>
      </c>
      <c r="E70" s="130"/>
      <c r="F70" s="131"/>
      <c r="G70" s="170"/>
      <c r="H70" s="105"/>
      <c r="I70" s="132" t="str">
        <f>IF(1=1,IF(E70="","",I46),N("H30"))</f>
        <v/>
      </c>
      <c r="J70" s="133" t="str">
        <f>IF(1=1,IF(E70="","",J46),N("I30"))</f>
        <v/>
      </c>
      <c r="K70" s="134" t="str">
        <f>IF(1=1,IF(E70="","",K46),N("J30"))</f>
        <v/>
      </c>
      <c r="L70" s="135" t="str">
        <f>IF(1=1,IF(OR(J70="",O70="",NOT(ISNUMBER(J70)),NOT(ISNUMBER(O70)),J70=0),"",O70/J70),N("L30"))</f>
        <v/>
      </c>
      <c r="M70" s="136" t="str">
        <f>IF(1=1,IF(OR(L70="",NOT(ISNUMBER(F70))),"",F70*L70*IFERROR(INDEX(D384:D428,MATCH(AE70,B384:B428,0)),1)),N("M13"))</f>
        <v/>
      </c>
      <c r="N70" s="137" t="str">
        <f>IF(1=1,IF(F70="","",IF(G70="","",IFERROR(INDEX(E384:E428,MATCH(AE70,B384:B428,0)),G70&amp;""))),N("N6"))</f>
        <v/>
      </c>
      <c r="O70" s="138" t="str">
        <f>IF(1=1,IF(E70="","",O46),N("K30"))</f>
        <v/>
      </c>
      <c r="P70" s="139" t="str">
        <f>IF(1=1,IF(M70="","",IF(AND(ISNUMBER(M70),M70&lt;1,N70="kg"),MAX(1,ROUND(M70*1000,0)),IF(AND(ISNUMBER(M70),M70&lt;1,N70="L"),MAX(1,ROUND(M70*100,0)),ROUND(M70,3)))),N("O30"))</f>
        <v/>
      </c>
      <c r="Q70" s="140" t="str">
        <f>IF(1=1,IF(M70="","",IF(AND(ISNUMBER(M70),M70&lt;1,N70="kg"),"g",IF(AND(ISNUMBER(M70),M70&lt;1,N70="L"),"cl",N70))),N("P30"))</f>
        <v/>
      </c>
      <c r="R70" s="161" t="str">
        <f>IF(1=1,IF(E70="","",IF(F70="","A CONTROLER",IF(NOT(ISNUMBER(F70)),"TEXTE",IF(OR(L70="",L70&lt;=0),"COMMANDE PRINCIPALE INCOMPLETE",IF(G70="","UNITE MANQUANTE",IF(COUNTIF(B384:B428,AE70)=0,"UNITE A CONTROLER","OK")))))),N("Q9"))</f>
        <v/>
      </c>
      <c r="S70" s="105"/>
      <c r="T70" s="141">
        <f t="shared" si="12"/>
        <v>0</v>
      </c>
      <c r="U70" s="133" t="str">
        <f>IF(1=1,IF(E70="","",U46),N("S30"))</f>
        <v/>
      </c>
      <c r="V70" s="133" t="str">
        <f>IF(1=1,IF(E70="","",V46),N("T30"))</f>
        <v/>
      </c>
      <c r="W70" s="135" t="str">
        <f>IF(1=1,IF(OR(U70="",V70="",NOT(ISNUMBER(U70)),NOT(ISNUMBER(V70)),U70=0),"",V70/U70),N("U30"))</f>
        <v/>
      </c>
      <c r="X70" s="136" t="str">
        <f>IF(1=1,IF(OR(W70="",NOT(ISNUMBER(F70))),"",F70*W70*IFERROR(INDEX(D384:D428,MATCH(AE70,B384:B428,0)),1)),N("V7"))</f>
        <v/>
      </c>
      <c r="Y70" s="137" t="str">
        <f>IF(1=1,IF(F70="","",IF(G70="","",IFERROR(INDEX(E384:E428,MATCH(AE70,B384:B428,0)),G70&amp;""))),N("W6"))</f>
        <v/>
      </c>
      <c r="Z70" s="142" t="str">
        <f>IF(1=1,IF(X70="","",IF(AND(ISNUMBER(X70),X70&lt;1,Y70="kg"),MAX(1,ROUND(X70*1000,0)),IF(AND(ISNUMBER(X70),X70&lt;1,Y70="L"),MAX(1,ROUND(X70*100,0)),ROUND(X70,3)))),N("X30"))</f>
        <v/>
      </c>
      <c r="AA70" s="143" t="str">
        <f>IF(1=1,IF(X70="","",IF(AND(ISNUMBER(X70),X70&lt;1,Y70="kg"),"g",IF(AND(ISNUMBER(X70),X70&lt;1,Y70="L"),"cl",Y70))),N("Y30"))</f>
        <v/>
      </c>
      <c r="AB70" s="123" t="str">
        <f>IF(1=1,IF(E70="","",IF(F70="","A CONTROLER",IF(NOT(ISNUMBER(F70)),"TEXTE",IF(OR(W70="",W70&lt;=0),"COMMANDE COUVERTS INCOMPLETE",IF(G70="","UNITE MANQUANTE",IF(COUNTIF(B384:B428,AE70)=0,"UNITE A CONTROLER","OK")))))),N("Z6"))</f>
        <v/>
      </c>
      <c r="AD70" s="144" t="str">
        <f>IF(1=1,IF(E70="","",AD46),N("AB30"))</f>
        <v/>
      </c>
      <c r="AE70" s="125" t="str">
        <f>IF(1=1,IF(G70="","",UPPER(TRIM(SUBSTITUTE(SUBSTITUTE(G70&amp;"",CHAR(160)," ")," "," ")))),N("AC30"))</f>
        <v/>
      </c>
    </row>
    <row r="71" spans="1:31" ht="15.75" x14ac:dyDescent="0.25">
      <c r="A71" s="160" t="str">
        <f>IF(1=1,IF(E71="","",A46),N("A31"))</f>
        <v/>
      </c>
      <c r="B71" s="127" t="str">
        <f>IF(1=1,IF(E71="","",B46),N("B31"))</f>
        <v/>
      </c>
      <c r="C71" s="127"/>
      <c r="D71" s="129" t="str">
        <f>IF(ISBLANK(E71),"",LARGE(D46:D70,1)+1)</f>
        <v/>
      </c>
      <c r="E71" s="130"/>
      <c r="F71" s="131"/>
      <c r="G71" s="170"/>
      <c r="H71" s="105"/>
      <c r="I71" s="132" t="str">
        <f>IF(1=1,IF(E71="","",I46),N("H31"))</f>
        <v/>
      </c>
      <c r="J71" s="133" t="str">
        <f>IF(1=1,IF(E71="","",J46),N("I31"))</f>
        <v/>
      </c>
      <c r="K71" s="134" t="str">
        <f>IF(1=1,IF(E71="","",K46),N("J31"))</f>
        <v/>
      </c>
      <c r="L71" s="135" t="str">
        <f>IF(1=1,IF(OR(J71="",O71="",NOT(ISNUMBER(J71)),NOT(ISNUMBER(O71)),J71=0),"",O71/J71),N("L31"))</f>
        <v/>
      </c>
      <c r="M71" s="136" t="str">
        <f>IF(1=1,IF(OR(L71="",NOT(ISNUMBER(F71))),"",F71*L71*IFERROR(INDEX(D384:D428,MATCH(AE71,B384:B428,0)),1)),N("M13"))</f>
        <v/>
      </c>
      <c r="N71" s="137" t="str">
        <f>IF(1=1,IF(F71="","",IF(G71="","",IFERROR(INDEX(E384:E428,MATCH(AE71,B384:B428,0)),G71&amp;""))),N("N6"))</f>
        <v/>
      </c>
      <c r="O71" s="138" t="str">
        <f>IF(1=1,IF(E71="","",O46),N("K31"))</f>
        <v/>
      </c>
      <c r="P71" s="139" t="str">
        <f>IF(1=1,IF(M71="","",IF(AND(ISNUMBER(M71),M71&lt;1,N71="kg"),MAX(1,ROUND(M71*1000,0)),IF(AND(ISNUMBER(M71),M71&lt;1,N71="L"),MAX(1,ROUND(M71*100,0)),ROUND(M71,3)))),N("O31"))</f>
        <v/>
      </c>
      <c r="Q71" s="140" t="str">
        <f>IF(1=1,IF(M71="","",IF(AND(ISNUMBER(M71),M71&lt;1,N71="kg"),"g",IF(AND(ISNUMBER(M71),M71&lt;1,N71="L"),"cl",N71))),N("P31"))</f>
        <v/>
      </c>
      <c r="R71" s="161" t="str">
        <f>IF(1=1,IF(E71="","",IF(F71="","A CONTROLER",IF(NOT(ISNUMBER(F71)),"TEXTE",IF(OR(L71="",L71&lt;=0),"COMMANDE PRINCIPALE INCOMPLETE",IF(G71="","UNITE MANQUANTE",IF(COUNTIF(B384:B428,AE71)=0,"UNITE A CONTROLER","OK")))))),N("Q9"))</f>
        <v/>
      </c>
      <c r="S71" s="105"/>
      <c r="T71" s="141">
        <f t="shared" si="12"/>
        <v>0</v>
      </c>
      <c r="U71" s="133" t="str">
        <f>IF(1=1,IF(E71="","",U46),N("S31"))</f>
        <v/>
      </c>
      <c r="V71" s="133" t="str">
        <f>IF(1=1,IF(E71="","",V46),N("T31"))</f>
        <v/>
      </c>
      <c r="W71" s="135" t="str">
        <f>IF(1=1,IF(OR(U71="",V71="",NOT(ISNUMBER(U71)),NOT(ISNUMBER(V71)),U71=0),"",V71/U71),N("U31"))</f>
        <v/>
      </c>
      <c r="X71" s="136" t="str">
        <f>IF(1=1,IF(OR(W71="",NOT(ISNUMBER(F71))),"",F71*W71*IFERROR(INDEX(D384:D428,MATCH(AE71,B384:B428,0)),1)),N("V7"))</f>
        <v/>
      </c>
      <c r="Y71" s="137" t="str">
        <f>IF(1=1,IF(F71="","",IF(G71="","",IFERROR(INDEX(E384:E428,MATCH(AE71,B384:B428,0)),G71&amp;""))),N("W6"))</f>
        <v/>
      </c>
      <c r="Z71" s="142" t="str">
        <f>IF(1=1,IF(X71="","",IF(AND(ISNUMBER(X71),X71&lt;1,Y71="kg"),MAX(1,ROUND(X71*1000,0)),IF(AND(ISNUMBER(X71),X71&lt;1,Y71="L"),MAX(1,ROUND(X71*100,0)),ROUND(X71,3)))),N("X31"))</f>
        <v/>
      </c>
      <c r="AA71" s="143" t="str">
        <f>IF(1=1,IF(X71="","",IF(AND(ISNUMBER(X71),X71&lt;1,Y71="kg"),"g",IF(AND(ISNUMBER(X71),X71&lt;1,Y71="L"),"cl",Y71))),N("Y31"))</f>
        <v/>
      </c>
      <c r="AB71" s="123" t="str">
        <f>IF(1=1,IF(E71="","",IF(F71="","A CONTROLER",IF(NOT(ISNUMBER(F71)),"TEXTE",IF(OR(W71="",W71&lt;=0),"COMMANDE COUVERTS INCOMPLETE",IF(G71="","UNITE MANQUANTE",IF(COUNTIF(B384:B428,AE71)=0,"UNITE A CONTROLER","OK")))))),N("Z6"))</f>
        <v/>
      </c>
      <c r="AD71" s="144" t="str">
        <f>IF(1=1,IF(E71="","",AD46),N("AB31"))</f>
        <v/>
      </c>
      <c r="AE71" s="125" t="str">
        <f>IF(1=1,IF(G71="","",UPPER(TRIM(SUBSTITUTE(SUBSTITUTE(G71&amp;"",CHAR(160)," ")," "," ")))),N("AC31"))</f>
        <v/>
      </c>
    </row>
    <row r="72" spans="1:31" ht="15.75" x14ac:dyDescent="0.25">
      <c r="A72" s="160" t="str">
        <f>IF(1=1,IF(E72="","",A46),N("A32"))</f>
        <v/>
      </c>
      <c r="B72" s="127" t="str">
        <f>IF(1=1,IF(E72="","",B46),N("B32"))</f>
        <v/>
      </c>
      <c r="C72" s="127"/>
      <c r="D72" s="129" t="str">
        <f>IF(ISBLANK(E72),"",LARGE(D46:D71,1)+1)</f>
        <v/>
      </c>
      <c r="E72" s="130"/>
      <c r="F72" s="131"/>
      <c r="G72" s="170"/>
      <c r="H72" s="105"/>
      <c r="I72" s="132" t="str">
        <f>IF(1=1,IF(E72="","",I46),N("H32"))</f>
        <v/>
      </c>
      <c r="J72" s="133" t="str">
        <f>IF(1=1,IF(E72="","",J46),N("I32"))</f>
        <v/>
      </c>
      <c r="K72" s="134" t="str">
        <f>IF(1=1,IF(E72="","",K46),N("J32"))</f>
        <v/>
      </c>
      <c r="L72" s="135" t="str">
        <f>IF(1=1,IF(OR(J72="",O72="",NOT(ISNUMBER(J72)),NOT(ISNUMBER(O72)),J72=0),"",O72/J72),N("L32"))</f>
        <v/>
      </c>
      <c r="M72" s="136" t="str">
        <f>IF(1=1,IF(OR(L72="",NOT(ISNUMBER(F72))),"",F72*L72*IFERROR(INDEX(D384:D428,MATCH(AE72,B384:B428,0)),1)),N("M13"))</f>
        <v/>
      </c>
      <c r="N72" s="137" t="str">
        <f>IF(1=1,IF(F72="","",IF(G72="","",IFERROR(INDEX(E384:E428,MATCH(AE72,B384:B428,0)),G72&amp;""))),N("N6"))</f>
        <v/>
      </c>
      <c r="O72" s="138" t="str">
        <f>IF(1=1,IF(E72="","",O46),N("K32"))</f>
        <v/>
      </c>
      <c r="P72" s="139" t="str">
        <f>IF(1=1,IF(M72="","",IF(AND(ISNUMBER(M72),M72&lt;1,N72="kg"),MAX(1,ROUND(M72*1000,0)),IF(AND(ISNUMBER(M72),M72&lt;1,N72="L"),MAX(1,ROUND(M72*100,0)),ROUND(M72,3)))),N("O32"))</f>
        <v/>
      </c>
      <c r="Q72" s="140" t="str">
        <f>IF(1=1,IF(M72="","",IF(AND(ISNUMBER(M72),M72&lt;1,N72="kg"),"g",IF(AND(ISNUMBER(M72),M72&lt;1,N72="L"),"cl",N72))),N("P32"))</f>
        <v/>
      </c>
      <c r="R72" s="161" t="str">
        <f>IF(1=1,IF(E72="","",IF(F72="","A CONTROLER",IF(NOT(ISNUMBER(F72)),"TEXTE",IF(OR(L72="",L72&lt;=0),"COMMANDE PRINCIPALE INCOMPLETE",IF(G72="","UNITE MANQUANTE",IF(COUNTIF(B384:B428,AE72)=0,"UNITE A CONTROLER","OK")))))),N("Q9"))</f>
        <v/>
      </c>
      <c r="S72" s="105"/>
      <c r="T72" s="141">
        <f t="shared" si="12"/>
        <v>0</v>
      </c>
      <c r="U72" s="133" t="str">
        <f>IF(1=1,IF(E72="","",U46),N("S32"))</f>
        <v/>
      </c>
      <c r="V72" s="133" t="str">
        <f>IF(1=1,IF(E72="","",V46),N("T32"))</f>
        <v/>
      </c>
      <c r="W72" s="135" t="str">
        <f>IF(1=1,IF(OR(U72="",V72="",NOT(ISNUMBER(U72)),NOT(ISNUMBER(V72)),U72=0),"",V72/U72),N("U32"))</f>
        <v/>
      </c>
      <c r="X72" s="136" t="str">
        <f>IF(1=1,IF(OR(W72="",NOT(ISNUMBER(F72))),"",F72*W72*IFERROR(INDEX(D384:D428,MATCH(AE72,B384:B428,0)),1)),N("V7"))</f>
        <v/>
      </c>
      <c r="Y72" s="137" t="str">
        <f>IF(1=1,IF(F72="","",IF(G72="","",IFERROR(INDEX(E384:E428,MATCH(AE72,B384:B428,0)),G72&amp;""))),N("W6"))</f>
        <v/>
      </c>
      <c r="Z72" s="142" t="str">
        <f>IF(1=1,IF(X72="","",IF(AND(ISNUMBER(X72),X72&lt;1,Y72="kg"),MAX(1,ROUND(X72*1000,0)),IF(AND(ISNUMBER(X72),X72&lt;1,Y72="L"),MAX(1,ROUND(X72*100,0)),ROUND(X72,3)))),N("X32"))</f>
        <v/>
      </c>
      <c r="AA72" s="143" t="str">
        <f>IF(1=1,IF(X72="","",IF(AND(ISNUMBER(X72),X72&lt;1,Y72="kg"),"g",IF(AND(ISNUMBER(X72),X72&lt;1,Y72="L"),"cl",Y72))),N("Y32"))</f>
        <v/>
      </c>
      <c r="AB72" s="123" t="str">
        <f>IF(1=1,IF(E72="","",IF(F72="","A CONTROLER",IF(NOT(ISNUMBER(F72)),"TEXTE",IF(OR(W72="",W72&lt;=0),"COMMANDE COUVERTS INCOMPLETE",IF(G72="","UNITE MANQUANTE",IF(COUNTIF(B384:B428,AE72)=0,"UNITE A CONTROLER","OK")))))),N("Z6"))</f>
        <v/>
      </c>
      <c r="AD72" s="144" t="str">
        <f>IF(1=1,IF(E72="","",AD46),N("AB32"))</f>
        <v/>
      </c>
      <c r="AE72" s="125" t="str">
        <f>IF(1=1,IF(G72="","",UPPER(TRIM(SUBSTITUTE(SUBSTITUTE(G72&amp;"",CHAR(160)," ")," "," ")))),N("AC32"))</f>
        <v/>
      </c>
    </row>
    <row r="73" spans="1:31" ht="15.75" x14ac:dyDescent="0.25">
      <c r="A73" s="160" t="str">
        <f>IF(1=1,IF(E73="","",A46),N("A33"))</f>
        <v/>
      </c>
      <c r="B73" s="127" t="str">
        <f>IF(1=1,IF(E73="","",B46),N("B33"))</f>
        <v/>
      </c>
      <c r="C73" s="127"/>
      <c r="D73" s="129" t="str">
        <f>IF(ISBLANK(E73),"",LARGE(D46:D72,1)+1)</f>
        <v/>
      </c>
      <c r="E73" s="130"/>
      <c r="F73" s="131"/>
      <c r="G73" s="170"/>
      <c r="H73" s="105"/>
      <c r="I73" s="132" t="str">
        <f>IF(1=1,IF(E73="","",I46),N("H33"))</f>
        <v/>
      </c>
      <c r="J73" s="133" t="str">
        <f>IF(1=1,IF(E73="","",J46),N("I33"))</f>
        <v/>
      </c>
      <c r="K73" s="134" t="str">
        <f>IF(1=1,IF(E73="","",K46),N("J33"))</f>
        <v/>
      </c>
      <c r="L73" s="135" t="str">
        <f>IF(1=1,IF(OR(J73="",O73="",NOT(ISNUMBER(J73)),NOT(ISNUMBER(O73)),J73=0),"",O73/J73),N("L33"))</f>
        <v/>
      </c>
      <c r="M73" s="136" t="str">
        <f>IF(1=1,IF(OR(L73="",NOT(ISNUMBER(F73))),"",F73*L73*IFERROR(INDEX(D384:D428,MATCH(AE73,B384:B428,0)),1)),N("M13"))</f>
        <v/>
      </c>
      <c r="N73" s="137" t="str">
        <f>IF(1=1,IF(F73="","",IF(G73="","",IFERROR(INDEX(E384:E428,MATCH(AE73,B384:B428,0)),G73&amp;""))),N("N6"))</f>
        <v/>
      </c>
      <c r="O73" s="138" t="str">
        <f>IF(1=1,IF(E73="","",O46),N("K33"))</f>
        <v/>
      </c>
      <c r="P73" s="139" t="str">
        <f>IF(1=1,IF(M73="","",IF(AND(ISNUMBER(M73),M73&lt;1,N73="kg"),MAX(1,ROUND(M73*1000,0)),IF(AND(ISNUMBER(M73),M73&lt;1,N73="L"),MAX(1,ROUND(M73*100,0)),ROUND(M73,3)))),N("O33"))</f>
        <v/>
      </c>
      <c r="Q73" s="140" t="str">
        <f>IF(1=1,IF(M73="","",IF(AND(ISNUMBER(M73),M73&lt;1,N73="kg"),"g",IF(AND(ISNUMBER(M73),M73&lt;1,N73="L"),"cl",N73))),N("P33"))</f>
        <v/>
      </c>
      <c r="R73" s="161" t="str">
        <f>IF(1=1,IF(E73="","",IF(F73="","A CONTROLER",IF(NOT(ISNUMBER(F73)),"TEXTE",IF(OR(L73="",L73&lt;=0),"COMMANDE PRINCIPALE INCOMPLETE",IF(G73="","UNITE MANQUANTE",IF(COUNTIF(B384:B428,AE73)=0,"UNITE A CONTROLER","OK")))))),N("Q9"))</f>
        <v/>
      </c>
      <c r="S73" s="105"/>
      <c r="T73" s="141">
        <f t="shared" si="12"/>
        <v>0</v>
      </c>
      <c r="U73" s="133" t="str">
        <f>IF(1=1,IF(E73="","",U46),N("S33"))</f>
        <v/>
      </c>
      <c r="V73" s="133" t="str">
        <f>IF(1=1,IF(E73="","",V46),N("T33"))</f>
        <v/>
      </c>
      <c r="W73" s="135" t="str">
        <f>IF(1=1,IF(OR(U73="",V73="",NOT(ISNUMBER(U73)),NOT(ISNUMBER(V73)),U73=0),"",V73/U73),N("U33"))</f>
        <v/>
      </c>
      <c r="X73" s="136" t="str">
        <f>IF(1=1,IF(OR(W73="",NOT(ISNUMBER(F73))),"",F73*W73*IFERROR(INDEX(D384:D428,MATCH(AE73,B384:B428,0)),1)),N("V7"))</f>
        <v/>
      </c>
      <c r="Y73" s="137" t="str">
        <f>IF(1=1,IF(F73="","",IF(G73="","",IFERROR(INDEX(E384:E428,MATCH(AE73,B384:B428,0)),G73&amp;""))),N("W6"))</f>
        <v/>
      </c>
      <c r="Z73" s="142" t="str">
        <f>IF(1=1,IF(X73="","",IF(AND(ISNUMBER(X73),X73&lt;1,Y73="kg"),MAX(1,ROUND(X73*1000,0)),IF(AND(ISNUMBER(X73),X73&lt;1,Y73="L"),MAX(1,ROUND(X73*100,0)),ROUND(X73,3)))),N("X33"))</f>
        <v/>
      </c>
      <c r="AA73" s="143" t="str">
        <f>IF(1=1,IF(X73="","",IF(AND(ISNUMBER(X73),X73&lt;1,Y73="kg"),"g",IF(AND(ISNUMBER(X73),X73&lt;1,Y73="L"),"cl",Y73))),N("Y33"))</f>
        <v/>
      </c>
      <c r="AB73" s="123" t="str">
        <f>IF(1=1,IF(E73="","",IF(F73="","A CONTROLER",IF(NOT(ISNUMBER(F73)),"TEXTE",IF(OR(W73="",W73&lt;=0),"COMMANDE COUVERTS INCOMPLETE",IF(G73="","UNITE MANQUANTE",IF(COUNTIF(B384:B428,AE73)=0,"UNITE A CONTROLER","OK")))))),N("Z6"))</f>
        <v/>
      </c>
      <c r="AD73" s="144" t="str">
        <f>IF(1=1,IF(E73="","",AD46),N("AB33"))</f>
        <v/>
      </c>
      <c r="AE73" s="125" t="str">
        <f>IF(1=1,IF(G73="","",UPPER(TRIM(SUBSTITUTE(SUBSTITUTE(G73&amp;"",CHAR(160)," ")," "," ")))),N("AC33"))</f>
        <v/>
      </c>
    </row>
    <row r="74" spans="1:31" ht="15.75" x14ac:dyDescent="0.25">
      <c r="A74" s="160" t="str">
        <f>IF(1=1,IF(E74="","",A46),N("A34"))</f>
        <v/>
      </c>
      <c r="B74" s="127" t="str">
        <f>IF(1=1,IF(E74="","",B46),N("B34"))</f>
        <v/>
      </c>
      <c r="C74" s="127"/>
      <c r="D74" s="129" t="str">
        <f>IF(ISBLANK(E74),"",LARGE(D46:D73,1)+1)</f>
        <v/>
      </c>
      <c r="E74" s="130"/>
      <c r="F74" s="131"/>
      <c r="G74" s="170"/>
      <c r="H74" s="105"/>
      <c r="I74" s="132" t="str">
        <f>IF(1=1,IF(E74="","",I46),N("H34"))</f>
        <v/>
      </c>
      <c r="J74" s="133" t="str">
        <f>IF(1=1,IF(E74="","",J46),N("I34"))</f>
        <v/>
      </c>
      <c r="K74" s="134" t="str">
        <f>IF(1=1,IF(E74="","",K46),N("J34"))</f>
        <v/>
      </c>
      <c r="L74" s="135" t="str">
        <f>IF(1=1,IF(OR(J74="",O74="",NOT(ISNUMBER(J74)),NOT(ISNUMBER(O74)),J74=0),"",O74/J74),N("L34"))</f>
        <v/>
      </c>
      <c r="M74" s="136" t="str">
        <f>IF(1=1,IF(OR(L74="",NOT(ISNUMBER(F74))),"",F74*L74*IFERROR(INDEX(D384:D428,MATCH(AE74,B384:B428,0)),1)),N("M13"))</f>
        <v/>
      </c>
      <c r="N74" s="137" t="str">
        <f>IF(1=1,IF(F74="","",IF(G74="","",IFERROR(INDEX(E384:E428,MATCH(AE74,B384:B428,0)),G74&amp;""))),N("N6"))</f>
        <v/>
      </c>
      <c r="O74" s="138" t="str">
        <f>IF(1=1,IF(E74="","",O46),N("K34"))</f>
        <v/>
      </c>
      <c r="P74" s="139" t="str">
        <f>IF(1=1,IF(M74="","",IF(AND(ISNUMBER(M74),M74&lt;1,N74="kg"),MAX(1,ROUND(M74*1000,0)),IF(AND(ISNUMBER(M74),M74&lt;1,N74="L"),MAX(1,ROUND(M74*100,0)),ROUND(M74,3)))),N("O34"))</f>
        <v/>
      </c>
      <c r="Q74" s="140" t="str">
        <f>IF(1=1,IF(M74="","",IF(AND(ISNUMBER(M74),M74&lt;1,N74="kg"),"g",IF(AND(ISNUMBER(M74),M74&lt;1,N74="L"),"cl",N74))),N("P34"))</f>
        <v/>
      </c>
      <c r="R74" s="161" t="str">
        <f>IF(1=1,IF(E74="","",IF(F74="","A CONTROLER",IF(NOT(ISNUMBER(F74)),"TEXTE",IF(OR(L74="",L74&lt;=0),"COMMANDE PRINCIPALE INCOMPLETE",IF(G74="","UNITE MANQUANTE",IF(COUNTIF(B384:B428,AE74)=0,"UNITE A CONTROLER","OK")))))),N("Q9"))</f>
        <v/>
      </c>
      <c r="S74" s="105"/>
      <c r="T74" s="141">
        <f t="shared" si="12"/>
        <v>0</v>
      </c>
      <c r="U74" s="133" t="str">
        <f>IF(1=1,IF(E74="","",U46),N("S34"))</f>
        <v/>
      </c>
      <c r="V74" s="133" t="str">
        <f>IF(1=1,IF(E74="","",V46),N("T34"))</f>
        <v/>
      </c>
      <c r="W74" s="135" t="str">
        <f>IF(1=1,IF(OR(U74="",V74="",NOT(ISNUMBER(U74)),NOT(ISNUMBER(V74)),U74=0),"",V74/U74),N("U34"))</f>
        <v/>
      </c>
      <c r="X74" s="136" t="str">
        <f>IF(1=1,IF(OR(W74="",NOT(ISNUMBER(F74))),"",F74*W74*IFERROR(INDEX(D384:D428,MATCH(AE74,B384:B428,0)),1)),N("V7"))</f>
        <v/>
      </c>
      <c r="Y74" s="137" t="str">
        <f>IF(1=1,IF(F74="","",IF(G74="","",IFERROR(INDEX(E384:E428,MATCH(AE74,B384:B428,0)),G74&amp;""))),N("W6"))</f>
        <v/>
      </c>
      <c r="Z74" s="142" t="str">
        <f>IF(1=1,IF(X74="","",IF(AND(ISNUMBER(X74),X74&lt;1,Y74="kg"),MAX(1,ROUND(X74*1000,0)),IF(AND(ISNUMBER(X74),X74&lt;1,Y74="L"),MAX(1,ROUND(X74*100,0)),ROUND(X74,3)))),N("X34"))</f>
        <v/>
      </c>
      <c r="AA74" s="143" t="str">
        <f>IF(1=1,IF(X74="","",IF(AND(ISNUMBER(X74),X74&lt;1,Y74="kg"),"g",IF(AND(ISNUMBER(X74),X74&lt;1,Y74="L"),"cl",Y74))),N("Y34"))</f>
        <v/>
      </c>
      <c r="AB74" s="123" t="str">
        <f>IF(1=1,IF(E74="","",IF(F74="","A CONTROLER",IF(NOT(ISNUMBER(F74)),"TEXTE",IF(OR(W74="",W74&lt;=0),"COMMANDE COUVERTS INCOMPLETE",IF(G74="","UNITE MANQUANTE",IF(COUNTIF(B384:B428,AE74)=0,"UNITE A CONTROLER","OK")))))),N("Z6"))</f>
        <v/>
      </c>
      <c r="AD74" s="144" t="str">
        <f>IF(1=1,IF(E74="","",AD46),N("AB34"))</f>
        <v/>
      </c>
      <c r="AE74" s="125" t="str">
        <f>IF(1=1,IF(G74="","",UPPER(TRIM(SUBSTITUTE(SUBSTITUTE(G74&amp;"",CHAR(160)," ")," "," ")))),N("AC34"))</f>
        <v/>
      </c>
    </row>
    <row r="75" spans="1:31" ht="15.75" x14ac:dyDescent="0.25">
      <c r="A75" s="160" t="str">
        <f>IF(1=1,IF(E75="","",A46),N("A35"))</f>
        <v/>
      </c>
      <c r="B75" s="127" t="str">
        <f>IF(1=1,IF(E75="","",B46),N("B35"))</f>
        <v/>
      </c>
      <c r="C75" s="127"/>
      <c r="D75" s="129" t="str">
        <f>IF(ISBLANK(E75),"",LARGE(D46:D74,1)+1)</f>
        <v/>
      </c>
      <c r="E75" s="130"/>
      <c r="F75" s="131"/>
      <c r="G75" s="170"/>
      <c r="H75" s="105"/>
      <c r="I75" s="132" t="str">
        <f>IF(1=1,IF(E75="","",I46),N("H35"))</f>
        <v/>
      </c>
      <c r="J75" s="133" t="str">
        <f>IF(1=1,IF(E75="","",J46),N("I35"))</f>
        <v/>
      </c>
      <c r="K75" s="134" t="str">
        <f>IF(1=1,IF(E75="","",K46),N("J35"))</f>
        <v/>
      </c>
      <c r="L75" s="135" t="str">
        <f>IF(1=1,IF(OR(J75="",O75="",NOT(ISNUMBER(J75)),NOT(ISNUMBER(O75)),J75=0),"",O75/J75),N("L35"))</f>
        <v/>
      </c>
      <c r="M75" s="136" t="str">
        <f>IF(1=1,IF(OR(L75="",NOT(ISNUMBER(F75))),"",F75*L75*IFERROR(INDEX(D384:D428,MATCH(AE75,B384:B428,0)),1)),N("M13"))</f>
        <v/>
      </c>
      <c r="N75" s="137" t="str">
        <f>IF(1=1,IF(F75="","",IF(G75="","",IFERROR(INDEX(E384:E428,MATCH(AE75,B384:B428,0)),G75&amp;""))),N("N6"))</f>
        <v/>
      </c>
      <c r="O75" s="138" t="str">
        <f>IF(1=1,IF(E75="","",O46),N("K35"))</f>
        <v/>
      </c>
      <c r="P75" s="139" t="str">
        <f>IF(1=1,IF(M75="","",IF(AND(ISNUMBER(M75),M75&lt;1,N75="kg"),MAX(1,ROUND(M75*1000,0)),IF(AND(ISNUMBER(M75),M75&lt;1,N75="L"),MAX(1,ROUND(M75*100,0)),ROUND(M75,3)))),N("O35"))</f>
        <v/>
      </c>
      <c r="Q75" s="140" t="str">
        <f>IF(1=1,IF(M75="","",IF(AND(ISNUMBER(M75),M75&lt;1,N75="kg"),"g",IF(AND(ISNUMBER(M75),M75&lt;1,N75="L"),"cl",N75))),N("P35"))</f>
        <v/>
      </c>
      <c r="R75" s="161" t="str">
        <f>IF(1=1,IF(E75="","",IF(F75="","A CONTROLER",IF(NOT(ISNUMBER(F75)),"TEXTE",IF(OR(L75="",L75&lt;=0),"COMMANDE PRINCIPALE INCOMPLETE",IF(G75="","UNITE MANQUANTE",IF(COUNTIF(B384:B428,AE75)=0,"UNITE A CONTROLER","OK")))))),N("Q9"))</f>
        <v/>
      </c>
      <c r="S75" s="105"/>
      <c r="T75" s="141">
        <f t="shared" si="12"/>
        <v>0</v>
      </c>
      <c r="U75" s="133" t="str">
        <f>IF(1=1,IF(E75="","",U46),N("S35"))</f>
        <v/>
      </c>
      <c r="V75" s="133" t="str">
        <f>IF(1=1,IF(E75="","",V46),N("T35"))</f>
        <v/>
      </c>
      <c r="W75" s="135" t="str">
        <f>IF(1=1,IF(OR(U75="",V75="",NOT(ISNUMBER(U75)),NOT(ISNUMBER(V75)),U75=0),"",V75/U75),N("U35"))</f>
        <v/>
      </c>
      <c r="X75" s="136" t="str">
        <f>IF(1=1,IF(OR(W75="",NOT(ISNUMBER(F75))),"",F75*W75*IFERROR(INDEX(D384:D428,MATCH(AE75,B384:B428,0)),1)),N("V7"))</f>
        <v/>
      </c>
      <c r="Y75" s="137" t="str">
        <f>IF(1=1,IF(F75="","",IF(G75="","",IFERROR(INDEX(E384:E428,MATCH(AE75,B384:B428,0)),G75&amp;""))),N("W6"))</f>
        <v/>
      </c>
      <c r="Z75" s="142" t="str">
        <f>IF(1=1,IF(X75="","",IF(AND(ISNUMBER(X75),X75&lt;1,Y75="kg"),MAX(1,ROUND(X75*1000,0)),IF(AND(ISNUMBER(X75),X75&lt;1,Y75="L"),MAX(1,ROUND(X75*100,0)),ROUND(X75,3)))),N("X35"))</f>
        <v/>
      </c>
      <c r="AA75" s="143" t="str">
        <f>IF(1=1,IF(X75="","",IF(AND(ISNUMBER(X75),X75&lt;1,Y75="kg"),"g",IF(AND(ISNUMBER(X75),X75&lt;1,Y75="L"),"cl",Y75))),N("Y35"))</f>
        <v/>
      </c>
      <c r="AB75" s="123" t="str">
        <f>IF(1=1,IF(E75="","",IF(F75="","A CONTROLER",IF(NOT(ISNUMBER(F75)),"TEXTE",IF(OR(W75="",W75&lt;=0),"COMMANDE COUVERTS INCOMPLETE",IF(G75="","UNITE MANQUANTE",IF(COUNTIF(B384:B428,AE75)=0,"UNITE A CONTROLER","OK")))))),N("Z6"))</f>
        <v/>
      </c>
      <c r="AD75" s="144" t="str">
        <f>IF(1=1,IF(E75="","",AD46),N("AB35"))</f>
        <v/>
      </c>
      <c r="AE75" s="125" t="str">
        <f>IF(1=1,IF(G75="","",UPPER(TRIM(SUBSTITUTE(SUBSTITUTE(G75&amp;"",CHAR(160)," ")," "," ")))),N("AC35"))</f>
        <v/>
      </c>
    </row>
    <row r="76" spans="1:31" ht="15.75" x14ac:dyDescent="0.25">
      <c r="A76" s="160" t="str">
        <f>IF(1=1,IF(E76="","",A46),N("A36"))</f>
        <v/>
      </c>
      <c r="B76" s="127" t="str">
        <f>IF(1=1,IF(E76="","",B46),N("B36"))</f>
        <v/>
      </c>
      <c r="C76" s="127"/>
      <c r="D76" s="129" t="str">
        <f>IF(ISBLANK(E76),"",LARGE(D46:D75,1)+1)</f>
        <v/>
      </c>
      <c r="E76" s="130"/>
      <c r="F76" s="131"/>
      <c r="G76" s="170"/>
      <c r="H76" s="105"/>
      <c r="I76" s="132" t="str">
        <f>IF(1=1,IF(E76="","",I46),N("H36"))</f>
        <v/>
      </c>
      <c r="J76" s="133" t="str">
        <f>IF(1=1,IF(E76="","",J46),N("I36"))</f>
        <v/>
      </c>
      <c r="K76" s="134" t="str">
        <f>IF(1=1,IF(E76="","",K46),N("J36"))</f>
        <v/>
      </c>
      <c r="L76" s="135" t="str">
        <f>IF(1=1,IF(OR(J76="",O76="",NOT(ISNUMBER(J76)),NOT(ISNUMBER(O76)),J76=0),"",O76/J76),N("L36"))</f>
        <v/>
      </c>
      <c r="M76" s="136" t="str">
        <f>IF(1=1,IF(OR(L76="",NOT(ISNUMBER(F76))),"",F76*L76*IFERROR(INDEX(D384:D428,MATCH(AE76,B384:B428,0)),1)),N("M13"))</f>
        <v/>
      </c>
      <c r="N76" s="137" t="str">
        <f>IF(1=1,IF(F76="","",IF(G76="","",IFERROR(INDEX(E384:E428,MATCH(AE76,B384:B428,0)),G76&amp;""))),N("N6"))</f>
        <v/>
      </c>
      <c r="O76" s="138" t="str">
        <f>IF(1=1,IF(E76="","",O46),N("K36"))</f>
        <v/>
      </c>
      <c r="P76" s="139" t="str">
        <f>IF(1=1,IF(M76="","",IF(AND(ISNUMBER(M76),M76&lt;1,N76="kg"),MAX(1,ROUND(M76*1000,0)),IF(AND(ISNUMBER(M76),M76&lt;1,N76="L"),MAX(1,ROUND(M76*100,0)),ROUND(M76,3)))),N("O36"))</f>
        <v/>
      </c>
      <c r="Q76" s="140" t="str">
        <f>IF(1=1,IF(M76="","",IF(AND(ISNUMBER(M76),M76&lt;1,N76="kg"),"g",IF(AND(ISNUMBER(M76),M76&lt;1,N76="L"),"cl",N76))),N("P36"))</f>
        <v/>
      </c>
      <c r="R76" s="161" t="str">
        <f>IF(1=1,IF(E76="","",IF(F76="","A CONTROLER",IF(NOT(ISNUMBER(F76)),"TEXTE",IF(OR(L76="",L76&lt;=0),"COMMANDE PRINCIPALE INCOMPLETE",IF(G76="","UNITE MANQUANTE",IF(COUNTIF(B384:B428,AE76)=0,"UNITE A CONTROLER","OK")))))),N("Q9"))</f>
        <v/>
      </c>
      <c r="S76" s="105"/>
      <c r="T76" s="141">
        <f t="shared" si="12"/>
        <v>0</v>
      </c>
      <c r="U76" s="133" t="str">
        <f>IF(1=1,IF(E76="","",U46),N("S36"))</f>
        <v/>
      </c>
      <c r="V76" s="133" t="str">
        <f>IF(1=1,IF(E76="","",V46),N("T36"))</f>
        <v/>
      </c>
      <c r="W76" s="135" t="str">
        <f>IF(1=1,IF(OR(U76="",V76="",NOT(ISNUMBER(U76)),NOT(ISNUMBER(V76)),U76=0),"",V76/U76),N("U36"))</f>
        <v/>
      </c>
      <c r="X76" s="136" t="str">
        <f>IF(1=1,IF(OR(W76="",NOT(ISNUMBER(F76))),"",F76*W76*IFERROR(INDEX(D384:D428,MATCH(AE76,B384:B428,0)),1)),N("V7"))</f>
        <v/>
      </c>
      <c r="Y76" s="137" t="str">
        <f>IF(1=1,IF(F76="","",IF(G76="","",IFERROR(INDEX(E384:E428,MATCH(AE76,B384:B428,0)),G76&amp;""))),N("W6"))</f>
        <v/>
      </c>
      <c r="Z76" s="142" t="str">
        <f>IF(1=1,IF(X76="","",IF(AND(ISNUMBER(X76),X76&lt;1,Y76="kg"),MAX(1,ROUND(X76*1000,0)),IF(AND(ISNUMBER(X76),X76&lt;1,Y76="L"),MAX(1,ROUND(X76*100,0)),ROUND(X76,3)))),N("X36"))</f>
        <v/>
      </c>
      <c r="AA76" s="143" t="str">
        <f>IF(1=1,IF(X76="","",IF(AND(ISNUMBER(X76),X76&lt;1,Y76="kg"),"g",IF(AND(ISNUMBER(X76),X76&lt;1,Y76="L"),"cl",Y76))),N("Y36"))</f>
        <v/>
      </c>
      <c r="AB76" s="123" t="str">
        <f>IF(1=1,IF(E76="","",IF(F76="","A CONTROLER",IF(NOT(ISNUMBER(F76)),"TEXTE",IF(OR(W76="",W76&lt;=0),"COMMANDE COUVERTS INCOMPLETE",IF(G76="","UNITE MANQUANTE",IF(COUNTIF(B384:B428,AE76)=0,"UNITE A CONTROLER","OK")))))),N("Z6"))</f>
        <v/>
      </c>
      <c r="AD76" s="144" t="str">
        <f>IF(1=1,IF(E76="","",AD46),N("AB36"))</f>
        <v/>
      </c>
      <c r="AE76" s="125" t="str">
        <f>IF(1=1,IF(G76="","",UPPER(TRIM(SUBSTITUTE(SUBSTITUTE(G76&amp;"",CHAR(160)," ")," "," ")))),N("AC36"))</f>
        <v/>
      </c>
    </row>
    <row r="77" spans="1:31" ht="15.75" x14ac:dyDescent="0.25">
      <c r="A77" s="160" t="str">
        <f>IF(1=1,IF(E77="","",A46),N("A37"))</f>
        <v/>
      </c>
      <c r="B77" s="127" t="str">
        <f>IF(1=1,IF(E77="","",B46),N("B37"))</f>
        <v/>
      </c>
      <c r="C77" s="127"/>
      <c r="D77" s="129" t="str">
        <f>IF(ISBLANK(E77),"",LARGE(D46:D76,1)+1)</f>
        <v/>
      </c>
      <c r="E77" s="130"/>
      <c r="F77" s="131"/>
      <c r="G77" s="170"/>
      <c r="H77" s="105"/>
      <c r="I77" s="132" t="str">
        <f>IF(1=1,IF(E77="","",I46),N("H37"))</f>
        <v/>
      </c>
      <c r="J77" s="133" t="str">
        <f>IF(1=1,IF(E77="","",J46),N("I37"))</f>
        <v/>
      </c>
      <c r="K77" s="134" t="str">
        <f>IF(1=1,IF(E77="","",K46),N("J37"))</f>
        <v/>
      </c>
      <c r="L77" s="135" t="str">
        <f>IF(1=1,IF(OR(J77="",O77="",NOT(ISNUMBER(J77)),NOT(ISNUMBER(O77)),J77=0),"",O77/J77),N("L37"))</f>
        <v/>
      </c>
      <c r="M77" s="136" t="str">
        <f>IF(1=1,IF(OR(L77="",NOT(ISNUMBER(F77))),"",F77*L77*IFERROR(INDEX(D384:D428,MATCH(AE77,B384:B428,0)),1)),N("M13"))</f>
        <v/>
      </c>
      <c r="N77" s="137" t="str">
        <f>IF(1=1,IF(F77="","",IF(G77="","",IFERROR(INDEX(E384:E428,MATCH(AE77,B384:B428,0)),G77&amp;""))),N("N6"))</f>
        <v/>
      </c>
      <c r="O77" s="138" t="str">
        <f>IF(1=1,IF(E77="","",O46),N("K37"))</f>
        <v/>
      </c>
      <c r="P77" s="139" t="str">
        <f>IF(1=1,IF(M77="","",IF(AND(ISNUMBER(M77),M77&lt;1,N77="kg"),MAX(1,ROUND(M77*1000,0)),IF(AND(ISNUMBER(M77),M77&lt;1,N77="L"),MAX(1,ROUND(M77*100,0)),ROUND(M77,3)))),N("O37"))</f>
        <v/>
      </c>
      <c r="Q77" s="140" t="str">
        <f>IF(1=1,IF(M77="","",IF(AND(ISNUMBER(M77),M77&lt;1,N77="kg"),"g",IF(AND(ISNUMBER(M77),M77&lt;1,N77="L"),"cl",N77))),N("P37"))</f>
        <v/>
      </c>
      <c r="R77" s="161" t="str">
        <f>IF(1=1,IF(E77="","",IF(F77="","A CONTROLER",IF(NOT(ISNUMBER(F77)),"TEXTE",IF(OR(L77="",L77&lt;=0),"COMMANDE PRINCIPALE INCOMPLETE",IF(G77="","UNITE MANQUANTE",IF(COUNTIF(B384:B428,AE77)=0,"UNITE A CONTROLER","OK")))))),N("Q9"))</f>
        <v/>
      </c>
      <c r="S77" s="105"/>
      <c r="T77" s="141">
        <f t="shared" si="12"/>
        <v>0</v>
      </c>
      <c r="U77" s="133" t="str">
        <f>IF(1=1,IF(E77="","",U46),N("S37"))</f>
        <v/>
      </c>
      <c r="V77" s="133" t="str">
        <f>IF(1=1,IF(E77="","",V46),N("T37"))</f>
        <v/>
      </c>
      <c r="W77" s="135" t="str">
        <f>IF(1=1,IF(OR(U77="",V77="",NOT(ISNUMBER(U77)),NOT(ISNUMBER(V77)),U77=0),"",V77/U77),N("U37"))</f>
        <v/>
      </c>
      <c r="X77" s="136" t="str">
        <f>IF(1=1,IF(OR(W77="",NOT(ISNUMBER(F77))),"",F77*W77*IFERROR(INDEX(D384:D428,MATCH(AE77,B384:B428,0)),1)),N("V7"))</f>
        <v/>
      </c>
      <c r="Y77" s="137" t="str">
        <f>IF(1=1,IF(F77="","",IF(G77="","",IFERROR(INDEX(E384:E428,MATCH(AE77,B384:B428,0)),G77&amp;""))),N("W6"))</f>
        <v/>
      </c>
      <c r="Z77" s="142" t="str">
        <f>IF(1=1,IF(X77="","",IF(AND(ISNUMBER(X77),X77&lt;1,Y77="kg"),MAX(1,ROUND(X77*1000,0)),IF(AND(ISNUMBER(X77),X77&lt;1,Y77="L"),MAX(1,ROUND(X77*100,0)),ROUND(X77,3)))),N("X37"))</f>
        <v/>
      </c>
      <c r="AA77" s="143" t="str">
        <f>IF(1=1,IF(X77="","",IF(AND(ISNUMBER(X77),X77&lt;1,Y77="kg"),"g",IF(AND(ISNUMBER(X77),X77&lt;1,Y77="L"),"cl",Y77))),N("Y37"))</f>
        <v/>
      </c>
      <c r="AB77" s="123" t="str">
        <f>IF(1=1,IF(E77="","",IF(F77="","A CONTROLER",IF(NOT(ISNUMBER(F77)),"TEXTE",IF(OR(W77="",W77&lt;=0),"COMMANDE COUVERTS INCOMPLETE",IF(G77="","UNITE MANQUANTE",IF(COUNTIF(B384:B428,AE77)=0,"UNITE A CONTROLER","OK")))))),N("Z6"))</f>
        <v/>
      </c>
      <c r="AD77" s="144" t="str">
        <f>IF(1=1,IF(E77="","",AD46),N("AB37"))</f>
        <v/>
      </c>
      <c r="AE77" s="125" t="str">
        <f>IF(1=1,IF(G77="","",UPPER(TRIM(SUBSTITUTE(SUBSTITUTE(G77&amp;"",CHAR(160)," ")," "," ")))),N("AC37"))</f>
        <v/>
      </c>
    </row>
    <row r="78" spans="1:31" ht="15.75" x14ac:dyDescent="0.25">
      <c r="A78" s="160" t="str">
        <f>IF(1=1,IF(E78="","",A46),N("A38"))</f>
        <v/>
      </c>
      <c r="B78" s="127" t="str">
        <f>IF(1=1,IF(E78="","",B46),N("B38"))</f>
        <v/>
      </c>
      <c r="C78" s="127"/>
      <c r="D78" s="129" t="str">
        <f>IF(ISBLANK(E78),"",LARGE(D46:D77,1)+1)</f>
        <v/>
      </c>
      <c r="E78" s="130"/>
      <c r="F78" s="131"/>
      <c r="G78" s="170"/>
      <c r="H78" s="105"/>
      <c r="I78" s="132" t="str">
        <f>IF(1=1,IF(E78="","",I46),N("H38"))</f>
        <v/>
      </c>
      <c r="J78" s="133" t="str">
        <f>IF(1=1,IF(E78="","",J46),N("I38"))</f>
        <v/>
      </c>
      <c r="K78" s="134" t="str">
        <f>IF(1=1,IF(E78="","",K46),N("J38"))</f>
        <v/>
      </c>
      <c r="L78" s="135" t="str">
        <f>IF(1=1,IF(OR(J78="",O78="",NOT(ISNUMBER(J78)),NOT(ISNUMBER(O78)),J78=0),"",O78/J78),N("L38"))</f>
        <v/>
      </c>
      <c r="M78" s="136" t="str">
        <f>IF(1=1,IF(OR(L78="",NOT(ISNUMBER(F78))),"",F78*L78*IFERROR(INDEX(D384:D428,MATCH(AE78,B384:B428,0)),1)),N("M13"))</f>
        <v/>
      </c>
      <c r="N78" s="137" t="str">
        <f>IF(1=1,IF(F78="","",IF(G78="","",IFERROR(INDEX(E384:E428,MATCH(AE78,B384:B428,0)),G78&amp;""))),N("N6"))</f>
        <v/>
      </c>
      <c r="O78" s="138" t="str">
        <f>IF(1=1,IF(E78="","",O46),N("K38"))</f>
        <v/>
      </c>
      <c r="P78" s="139" t="str">
        <f>IF(1=1,IF(M78="","",IF(AND(ISNUMBER(M78),M78&lt;1,N78="kg"),MAX(1,ROUND(M78*1000,0)),IF(AND(ISNUMBER(M78),M78&lt;1,N78="L"),MAX(1,ROUND(M78*100,0)),ROUND(M78,3)))),N("O38"))</f>
        <v/>
      </c>
      <c r="Q78" s="140" t="str">
        <f>IF(1=1,IF(M78="","",IF(AND(ISNUMBER(M78),M78&lt;1,N78="kg"),"g",IF(AND(ISNUMBER(M78),M78&lt;1,N78="L"),"cl",N78))),N("P38"))</f>
        <v/>
      </c>
      <c r="R78" s="161" t="str">
        <f>IF(1=1,IF(E78="","",IF(F78="","A CONTROLER",IF(NOT(ISNUMBER(F78)),"TEXTE",IF(OR(L78="",L78&lt;=0),"COMMANDE PRINCIPALE INCOMPLETE",IF(G78="","UNITE MANQUANTE",IF(COUNTIF(B384:B428,AE78)=0,"UNITE A CONTROLER","OK")))))),N("Q9"))</f>
        <v/>
      </c>
      <c r="S78" s="105"/>
      <c r="T78" s="141">
        <f t="shared" si="12"/>
        <v>0</v>
      </c>
      <c r="U78" s="133" t="str">
        <f>IF(1=1,IF(E78="","",U46),N("S38"))</f>
        <v/>
      </c>
      <c r="V78" s="133" t="str">
        <f>IF(1=1,IF(E78="","",V46),N("T38"))</f>
        <v/>
      </c>
      <c r="W78" s="135" t="str">
        <f>IF(1=1,IF(OR(U78="",V78="",NOT(ISNUMBER(U78)),NOT(ISNUMBER(V78)),U78=0),"",V78/U78),N("U38"))</f>
        <v/>
      </c>
      <c r="X78" s="136" t="str">
        <f>IF(1=1,IF(OR(W78="",NOT(ISNUMBER(F78))),"",F78*W78*IFERROR(INDEX(D384:D428,MATCH(AE78,B384:B428,0)),1)),N("V7"))</f>
        <v/>
      </c>
      <c r="Y78" s="137" t="str">
        <f>IF(1=1,IF(F78="","",IF(G78="","",IFERROR(INDEX(E384:E428,MATCH(AE78,B384:B428,0)),G78&amp;""))),N("W6"))</f>
        <v/>
      </c>
      <c r="Z78" s="142" t="str">
        <f>IF(1=1,IF(X78="","",IF(AND(ISNUMBER(X78),X78&lt;1,Y78="kg"),MAX(1,ROUND(X78*1000,0)),IF(AND(ISNUMBER(X78),X78&lt;1,Y78="L"),MAX(1,ROUND(X78*100,0)),ROUND(X78,3)))),N("X38"))</f>
        <v/>
      </c>
      <c r="AA78" s="143" t="str">
        <f>IF(1=1,IF(X78="","",IF(AND(ISNUMBER(X78),X78&lt;1,Y78="kg"),"g",IF(AND(ISNUMBER(X78),X78&lt;1,Y78="L"),"cl",Y78))),N("Y38"))</f>
        <v/>
      </c>
      <c r="AB78" s="123" t="str">
        <f>IF(1=1,IF(E78="","",IF(F78="","A CONTROLER",IF(NOT(ISNUMBER(F78)),"TEXTE",IF(OR(W78="",W78&lt;=0),"COMMANDE COUVERTS INCOMPLETE",IF(G78="","UNITE MANQUANTE",IF(COUNTIF(B384:B428,AE78)=0,"UNITE A CONTROLER","OK")))))),N("Z6"))</f>
        <v/>
      </c>
      <c r="AD78" s="144" t="str">
        <f>IF(1=1,IF(E78="","",AD46),N("AB38"))</f>
        <v/>
      </c>
      <c r="AE78" s="125" t="str">
        <f>IF(1=1,IF(G78="","",UPPER(TRIM(SUBSTITUTE(SUBSTITUTE(G78&amp;"",CHAR(160)," ")," "," ")))),N("AC38"))</f>
        <v/>
      </c>
    </row>
    <row r="79" spans="1:31" ht="15.75" x14ac:dyDescent="0.25">
      <c r="A79" s="160" t="str">
        <f>IF(1=1,IF(E79="","",A46),N("A39"))</f>
        <v/>
      </c>
      <c r="B79" s="127" t="str">
        <f>IF(1=1,IF(E79="","",B46),N("B39"))</f>
        <v/>
      </c>
      <c r="C79" s="127"/>
      <c r="D79" s="129" t="str">
        <f>IF(ISBLANK(E79),"",LARGE(D46:D78,1)+1)</f>
        <v/>
      </c>
      <c r="E79" s="130"/>
      <c r="F79" s="131"/>
      <c r="G79" s="170"/>
      <c r="H79" s="105"/>
      <c r="I79" s="132" t="str">
        <f>IF(1=1,IF(E79="","",I46),N("H39"))</f>
        <v/>
      </c>
      <c r="J79" s="133" t="str">
        <f>IF(1=1,IF(E79="","",J46),N("I39"))</f>
        <v/>
      </c>
      <c r="K79" s="134" t="str">
        <f>IF(1=1,IF(E79="","",K46),N("J39"))</f>
        <v/>
      </c>
      <c r="L79" s="135" t="str">
        <f>IF(1=1,IF(OR(J79="",O79="",NOT(ISNUMBER(J79)),NOT(ISNUMBER(O79)),J79=0),"",O79/J79),N("L39"))</f>
        <v/>
      </c>
      <c r="M79" s="136" t="str">
        <f>IF(1=1,IF(OR(L79="",NOT(ISNUMBER(F79))),"",F79*L79*IFERROR(INDEX(D384:D428,MATCH(AE79,B384:B428,0)),1)),N("M13"))</f>
        <v/>
      </c>
      <c r="N79" s="137" t="str">
        <f>IF(1=1,IF(F79="","",IF(G79="","",IFERROR(INDEX(E384:E428,MATCH(AE79,B384:B428,0)),G79&amp;""))),N("N6"))</f>
        <v/>
      </c>
      <c r="O79" s="138" t="str">
        <f>IF(1=1,IF(E79="","",O46),N("K39"))</f>
        <v/>
      </c>
      <c r="P79" s="139" t="str">
        <f>IF(1=1,IF(M79="","",IF(AND(ISNUMBER(M79),M79&lt;1,N79="kg"),MAX(1,ROUND(M79*1000,0)),IF(AND(ISNUMBER(M79),M79&lt;1,N79="L"),MAX(1,ROUND(M79*100,0)),ROUND(M79,3)))),N("O39"))</f>
        <v/>
      </c>
      <c r="Q79" s="140" t="str">
        <f>IF(1=1,IF(M79="","",IF(AND(ISNUMBER(M79),M79&lt;1,N79="kg"),"g",IF(AND(ISNUMBER(M79),M79&lt;1,N79="L"),"cl",N79))),N("P39"))</f>
        <v/>
      </c>
      <c r="R79" s="161" t="str">
        <f>IF(1=1,IF(E79="","",IF(F79="","A CONTROLER",IF(NOT(ISNUMBER(F79)),"TEXTE",IF(OR(L79="",L79&lt;=0),"COMMANDE PRINCIPALE INCOMPLETE",IF(G79="","UNITE MANQUANTE",IF(COUNTIF(B384:B428,AE79)=0,"UNITE A CONTROLER","OK")))))),N("Q9"))</f>
        <v/>
      </c>
      <c r="S79" s="105"/>
      <c r="T79" s="141">
        <f t="shared" si="12"/>
        <v>0</v>
      </c>
      <c r="U79" s="133" t="str">
        <f>IF(1=1,IF(E79="","",U46),N("S39"))</f>
        <v/>
      </c>
      <c r="V79" s="133" t="str">
        <f>IF(1=1,IF(E79="","",V46),N("T39"))</f>
        <v/>
      </c>
      <c r="W79" s="135" t="str">
        <f>IF(1=1,IF(OR(U79="",V79="",NOT(ISNUMBER(U79)),NOT(ISNUMBER(V79)),U79=0),"",V79/U79),N("U39"))</f>
        <v/>
      </c>
      <c r="X79" s="136" t="str">
        <f>IF(1=1,IF(OR(W79="",NOT(ISNUMBER(F79))),"",F79*W79*IFERROR(INDEX(D384:D428,MATCH(AE79,B384:B428,0)),1)),N("V7"))</f>
        <v/>
      </c>
      <c r="Y79" s="137" t="str">
        <f>IF(1=1,IF(F79="","",IF(G79="","",IFERROR(INDEX(E384:E428,MATCH(AE79,B384:B428,0)),G79&amp;""))),N("W6"))</f>
        <v/>
      </c>
      <c r="Z79" s="142" t="str">
        <f>IF(1=1,IF(X79="","",IF(AND(ISNUMBER(X79),X79&lt;1,Y79="kg"),MAX(1,ROUND(X79*1000,0)),IF(AND(ISNUMBER(X79),X79&lt;1,Y79="L"),MAX(1,ROUND(X79*100,0)),ROUND(X79,3)))),N("X39"))</f>
        <v/>
      </c>
      <c r="AA79" s="143" t="str">
        <f>IF(1=1,IF(X79="","",IF(AND(ISNUMBER(X79),X79&lt;1,Y79="kg"),"g",IF(AND(ISNUMBER(X79),X79&lt;1,Y79="L"),"cl",Y79))),N("Y39"))</f>
        <v/>
      </c>
      <c r="AB79" s="123" t="str">
        <f>IF(1=1,IF(E79="","",IF(F79="","A CONTROLER",IF(NOT(ISNUMBER(F79)),"TEXTE",IF(OR(W79="",W79&lt;=0),"COMMANDE COUVERTS INCOMPLETE",IF(G79="","UNITE MANQUANTE",IF(COUNTIF(B384:B428,AE79)=0,"UNITE A CONTROLER","OK")))))),N("Z6"))</f>
        <v/>
      </c>
      <c r="AD79" s="144" t="str">
        <f>IF(1=1,IF(E79="","",AD46),N("AB39"))</f>
        <v/>
      </c>
      <c r="AE79" s="125" t="str">
        <f>IF(1=1,IF(G79="","",UPPER(TRIM(SUBSTITUTE(SUBSTITUTE(G79&amp;"",CHAR(160)," ")," "," ")))),N("AC39"))</f>
        <v/>
      </c>
    </row>
    <row r="80" spans="1:31" ht="24" customHeight="1" x14ac:dyDescent="0.25">
      <c r="A80" s="160" t="str">
        <f>IF(1=1,IF(E80="","",A46),N("A40"))</f>
        <v/>
      </c>
      <c r="B80" s="127" t="str">
        <f>IF(1=1,IF(E80="","",B46),N("B40"))</f>
        <v/>
      </c>
      <c r="C80" s="127"/>
      <c r="D80" s="129" t="str">
        <f>IF(ISBLANK(E80),"",LARGE(D46:D79,1)+1)</f>
        <v/>
      </c>
      <c r="E80" s="130"/>
      <c r="F80" s="131"/>
      <c r="G80" s="170"/>
      <c r="H80" s="105"/>
      <c r="I80" s="132" t="str">
        <f>IF(1=1,IF(E80="","",I46),N("H40"))</f>
        <v/>
      </c>
      <c r="J80" s="133" t="str">
        <f>IF(1=1,IF(E80="","",J46),N("I40"))</f>
        <v/>
      </c>
      <c r="K80" s="134" t="str">
        <f>IF(1=1,IF(E80="","",K46),N("J40"))</f>
        <v/>
      </c>
      <c r="L80" s="135" t="str">
        <f>IF(1=1,IF(OR(J80="",O80="",NOT(ISNUMBER(J80)),NOT(ISNUMBER(O80)),J80=0),"",O80/J80),N("L40"))</f>
        <v/>
      </c>
      <c r="M80" s="146" t="str">
        <f>IF(1=1,IF(OR(L80="",NOT(ISNUMBER(F80))),"",F80*L80*IFERROR(INDEX(D384:D428,MATCH(AE80,B384:B428,0)),1)),N("M13"))</f>
        <v/>
      </c>
      <c r="N80" s="147" t="str">
        <f>IF(1=1,IF(F80="","",IF(G80="","",IFERROR(INDEX(E384:E428,MATCH(AE80,B384:B428,0)),G80&amp;""))),N("N6"))</f>
        <v/>
      </c>
      <c r="O80" s="138" t="str">
        <f>IF(1=1,IF(E80="","",O46),N("K40"))</f>
        <v/>
      </c>
      <c r="P80" s="139" t="str">
        <f>IF(1=1,IF(M80="","",IF(AND(ISNUMBER(M80),M80&lt;1,N80="kg"),MAX(1,ROUND(M80*1000,0)),IF(AND(ISNUMBER(M80),M80&lt;1,N80="L"),MAX(1,ROUND(M80*100,0)),ROUND(M80,3)))),N("O40"))</f>
        <v/>
      </c>
      <c r="Q80" s="140" t="str">
        <f>IF(1=1,IF(M80="","",IF(AND(ISNUMBER(M80),M80&lt;1,N80="kg"),"g",IF(AND(ISNUMBER(M80),M80&lt;1,N80="L"),"cl",N80))),N("P40"))</f>
        <v/>
      </c>
      <c r="R80" s="161" t="str">
        <f>IF(1=1,IF(E80="","",IF(F80="","A CONTROLER",IF(NOT(ISNUMBER(F80)),"TEXTE",IF(OR(L80="",L80&lt;=0),"COMMANDE PRINCIPALE INCOMPLETE",IF(G80="","UNITE MANQUANTE",IF(COUNTIF(B384:B428,AE80)=0,"UNITE A CONTROLER","OK")))))),N("Q9"))</f>
        <v/>
      </c>
      <c r="S80" s="105"/>
      <c r="T80" s="141">
        <f t="shared" si="12"/>
        <v>0</v>
      </c>
      <c r="U80" s="133" t="str">
        <f>IF(1=1,IF(E80="","",U46),N("S40"))</f>
        <v/>
      </c>
      <c r="V80" s="133" t="str">
        <f>IF(1=1,IF(E80="","",V46),N("T40"))</f>
        <v/>
      </c>
      <c r="W80" s="135" t="str">
        <f>IF(1=1,IF(OR(U80="",V80="",NOT(ISNUMBER(U80)),NOT(ISNUMBER(V80)),U80=0),"",V80/U80),N("U40"))</f>
        <v/>
      </c>
      <c r="X80" s="133" t="str">
        <f>IF(1=1,IF(OR(W80="",NOT(ISNUMBER(F80))),"",F80*W80*IFERROR(INDEX(D384:D428,MATCH(AE80,B384:B428,0)),1)),N("V7"))</f>
        <v/>
      </c>
      <c r="Y80" s="134" t="str">
        <f>IF(1=1,IF(F80="","",IF(G80="","",IFERROR(INDEX(E384:E428,MATCH(AE80,B384:B428,0)),G80&amp;""))),N("W6"))</f>
        <v/>
      </c>
      <c r="Z80" s="142" t="str">
        <f>IF(1=1,IF(X80="","",IF(AND(ISNUMBER(X80),X80&lt;1,Y80="kg"),MAX(1,ROUND(X80*1000,0)),IF(AND(ISNUMBER(X80),X80&lt;1,Y80="L"),MAX(1,ROUND(X80*100,0)),ROUND(X80,3)))),N("X40"))</f>
        <v/>
      </c>
      <c r="AA80" s="143" t="str">
        <f>IF(1=1,IF(X80="","",IF(AND(ISNUMBER(X80),X80&lt;1,Y80="kg"),"g",IF(AND(ISNUMBER(X80),X80&lt;1,Y80="L"),"cl",Y80))),N("Y40"))</f>
        <v/>
      </c>
      <c r="AB80" s="123" t="str">
        <f>IF(1=1,IF(E80="","",IF(F80="","A CONTROLER",IF(NOT(ISNUMBER(F80)),"TEXTE",IF(OR(W80="",W80&lt;=0),"COMMANDE COUVERTS INCOMPLETE",IF(G80="","UNITE MANQUANTE",IF(COUNTIF(B384:B428,AE80)=0,"UNITE A CONTROLER","OK")))))),N("Z6"))</f>
        <v/>
      </c>
      <c r="AD80" s="144" t="str">
        <f>IF(1=1,IF(E80="","",AD46),N("AB40"))</f>
        <v/>
      </c>
      <c r="AE80" s="125" t="str">
        <f>IF(1=1,IF(G80="","",UPPER(TRIM(SUBSTITUTE(SUBSTITUTE(G80&amp;"",CHAR(160)," ")," "," ")))),N("AC40"))</f>
        <v/>
      </c>
    </row>
    <row r="81" spans="1:33" ht="24" customHeight="1" x14ac:dyDescent="0.25">
      <c r="A81" s="148"/>
      <c r="B81" s="149" t="s">
        <v>227</v>
      </c>
      <c r="C81" s="150"/>
      <c r="D81" s="150" t="s">
        <v>5643</v>
      </c>
      <c r="E81" s="150"/>
      <c r="F81" s="150"/>
      <c r="G81" s="150"/>
      <c r="H81" s="151"/>
      <c r="I81" s="150"/>
      <c r="J81" s="150"/>
      <c r="K81" s="150"/>
      <c r="L81" s="150"/>
      <c r="M81" s="150"/>
      <c r="N81" s="150"/>
      <c r="O81" s="150"/>
      <c r="P81" s="150" t="str">
        <f>D81</f>
        <v>LES ŒUFS</v>
      </c>
      <c r="Q81" s="150"/>
      <c r="R81" s="150"/>
      <c r="S81" s="151"/>
      <c r="T81" s="152" t="s">
        <v>664</v>
      </c>
      <c r="U81" s="153" cm="1">
        <f t="array" ref="U81">SUMPRODUCT(LEN(E83:E117)-LEN(SUBSTITUTE(E83:E117,"*","")))</f>
        <v>0</v>
      </c>
      <c r="V81" s="150"/>
      <c r="W81" s="150" t="str">
        <f>D81</f>
        <v>LES ŒUFS</v>
      </c>
      <c r="X81" s="150"/>
      <c r="Y81" s="150"/>
      <c r="Z81" s="150"/>
      <c r="AA81" s="150"/>
      <c r="AB81" s="154"/>
      <c r="AC81" s="150"/>
      <c r="AD81" s="150"/>
      <c r="AE81" s="155" t="str">
        <f>B83</f>
        <v>NOM DE LA RECETTE À SAISIR</v>
      </c>
    </row>
    <row r="82" spans="1:33" ht="32.25" thickBot="1" x14ac:dyDescent="0.3">
      <c r="A82" s="92" t="s">
        <v>155</v>
      </c>
      <c r="B82" s="92" t="s">
        <v>1</v>
      </c>
      <c r="C82" s="92"/>
      <c r="D82" s="92" t="s">
        <v>2</v>
      </c>
      <c r="E82" s="92" t="s">
        <v>117</v>
      </c>
      <c r="F82" s="92" t="s">
        <v>3</v>
      </c>
      <c r="G82" s="92" t="s">
        <v>4</v>
      </c>
      <c r="H82" s="81"/>
      <c r="I82" s="157" t="s">
        <v>5</v>
      </c>
      <c r="J82" s="92" t="s">
        <v>114</v>
      </c>
      <c r="K82" s="92" t="s">
        <v>4</v>
      </c>
      <c r="L82" s="92" t="s">
        <v>6</v>
      </c>
      <c r="M82" s="94" t="s">
        <v>7</v>
      </c>
      <c r="N82" s="94" t="s">
        <v>116</v>
      </c>
      <c r="O82" s="95" t="s">
        <v>115</v>
      </c>
      <c r="P82" s="96" t="s">
        <v>8</v>
      </c>
      <c r="Q82" s="97" t="s">
        <v>9</v>
      </c>
      <c r="R82" s="92" t="s">
        <v>10</v>
      </c>
      <c r="S82" s="81"/>
      <c r="T82" s="92" t="s">
        <v>117</v>
      </c>
      <c r="U82" s="98" t="s">
        <v>11</v>
      </c>
      <c r="V82" s="95" t="s">
        <v>12</v>
      </c>
      <c r="W82" s="92" t="s">
        <v>13</v>
      </c>
      <c r="X82" s="94" t="s">
        <v>7</v>
      </c>
      <c r="Y82" s="94" t="s">
        <v>116</v>
      </c>
      <c r="Z82" s="99" t="s">
        <v>8</v>
      </c>
      <c r="AA82" s="97" t="s">
        <v>9</v>
      </c>
      <c r="AB82" s="99" t="s">
        <v>10</v>
      </c>
      <c r="AC82" s="240"/>
      <c r="AD82" s="92" t="s">
        <v>14</v>
      </c>
      <c r="AE82" s="92" t="s">
        <v>15</v>
      </c>
      <c r="AG82" s="245" t="s">
        <v>5642</v>
      </c>
    </row>
    <row r="83" spans="1:33" ht="18.75" x14ac:dyDescent="0.25">
      <c r="A83" s="100" t="s">
        <v>5640</v>
      </c>
      <c r="B83" s="101" t="s">
        <v>20</v>
      </c>
      <c r="C83" s="101"/>
      <c r="D83" s="102">
        <v>0</v>
      </c>
      <c r="E83" s="103" t="s">
        <v>21</v>
      </c>
      <c r="F83" s="104">
        <v>10</v>
      </c>
      <c r="G83" s="8" t="s">
        <v>119</v>
      </c>
      <c r="H83" s="105"/>
      <c r="I83" s="106" t="str">
        <f>E83</f>
        <v>ÉLÉMENT PRINCIPAL À SAISIR</v>
      </c>
      <c r="J83" s="107">
        <f>F83</f>
        <v>10</v>
      </c>
      <c r="K83" s="108" t="str">
        <f>G83</f>
        <v>Quoi ?</v>
      </c>
      <c r="L83" s="109">
        <f>IF(1=1,IF(OR(J83="",O83="",NOT(ISNUMBER(J83)),NOT(ISNUMBER(O83)),J83=0),"",O83/J83),N("L6"))</f>
        <v>15</v>
      </c>
      <c r="M83" s="110">
        <f>IF(1=1,IF(OR(L83="",NOT(ISNUMBER(F83))),"",F83*L83*IFERROR(INDEX(D384:D428,MATCH(AE83,B384:B428,0)),1)),N("M13"))</f>
        <v>150</v>
      </c>
      <c r="N83" s="111" t="str">
        <f>IF(1=1,IF(F83="","",IF(G83="","",IFERROR(INDEX(E384:E428,MATCH(AE83,B384:B428,0)),G83&amp;""))),N("N6"))</f>
        <v>Quoi ?</v>
      </c>
      <c r="O83" s="112">
        <v>150</v>
      </c>
      <c r="P83" s="113">
        <f>IF(1=1,IF(M83="","",IF(AND(ISNUMBER(M83),M83&lt;1,N83="kg"),MAX(1,ROUND(M83*1000,0)),IF(AND(ISNUMBER(M83),M83&lt;1,N83="L"),MAX(1,ROUND(M83*100,0)),ROUND(M83,3)))),N("O6"))</f>
        <v>150</v>
      </c>
      <c r="Q83" s="114" t="str">
        <f>IF(1=1,IF(M83="","",IF(AND(ISNUMBER(M83),M83&lt;1,N83="kg"),"g",IF(AND(ISNUMBER(M83),M83&lt;1,N83="L"),"cl",N83))),N("P6"))</f>
        <v>Quoi ?</v>
      </c>
      <c r="R83" s="115" t="str">
        <f>IF(1=1,IF(E83="","",IF(F83="","A CONTROLER",IF(NOT(ISNUMBER(F83)),"TEXTE",IF(OR(L83="",L83&lt;=0),"COMMANDE PRINCIPALE INCOMPLETE",IF(G83="","UNITE MANQUANTE",IF(COUNTIF(B384:B428,AE83)=0,"UNITE A CONTROLER","OK")))))),N("Q9"))</f>
        <v>UNITE A CONTROLER</v>
      </c>
      <c r="S83" s="105"/>
      <c r="T83" s="159" t="str">
        <f>B83</f>
        <v>NOM DE LA RECETTE À SAISIR</v>
      </c>
      <c r="U83" s="117">
        <v>100</v>
      </c>
      <c r="V83" s="112">
        <v>150</v>
      </c>
      <c r="W83" s="118">
        <f>IF(1=1,IF(OR(U83="",V83="",NOT(ISNUMBER(U83)),NOT(ISNUMBER(V83)),U83=0),"",V83/U83),N("U6"))</f>
        <v>1.5</v>
      </c>
      <c r="X83" s="119">
        <f>IF(1=1,IF(OR(W83="",NOT(ISNUMBER(F83))),"",F83*W83*IFERROR(INDEX(D384:D428,MATCH(AE83,B384:B428,0)),1)),N("V7"))</f>
        <v>15</v>
      </c>
      <c r="Y83" s="120" t="str">
        <f>IF(1=1,IF(F83="","",IF(G83="","",IFERROR(INDEX(E384:E428,MATCH(AE83,B384:B428,0)),G83&amp;""))),N("W6"))</f>
        <v>Quoi ?</v>
      </c>
      <c r="Z83" s="121">
        <f>IF(1=1,IF(X83="","",IF(AND(ISNUMBER(X83),X83&lt;1,Y83="kg"),MAX(1,ROUND(X83*1000,0)),IF(AND(ISNUMBER(X83),X83&lt;1,Y83="L"),MAX(1,ROUND(X83*100,0)),ROUND(X83,3)))),N("X6"))</f>
        <v>15</v>
      </c>
      <c r="AA83" s="122" t="str">
        <f>IF(1=1,IF(X83="","",IF(AND(ISNUMBER(X83),X83&lt;1,Y83="kg"),"g",IF(AND(ISNUMBER(X83),X83&lt;1,Y83="L"),"cl",Y83))),N("Y6"))</f>
        <v>Quoi ?</v>
      </c>
      <c r="AB83" s="123" t="str">
        <f>IF(1=1,IF(E83="","",IF(F83="","A CONTROLER",IF(NOT(ISNUMBER(F83)),"TEXTE",IF(OR(W83="",W83&lt;=0),"COMMANDE COUVERTS INCOMPLETE",IF(G83="","UNITE MANQUANTE",IF(COUNTIF(B384:B428,AE83)=0,"UNITE A CONTROLER","OK")))))),N("Z6"))</f>
        <v>UNITE A CONTROLER</v>
      </c>
      <c r="AD83" s="124">
        <v>62</v>
      </c>
      <c r="AE83" s="125" t="str">
        <f>IF(1=1,IF(G83="","",UPPER(TRIM(SUBSTITUTE(SUBSTITUTE(G83&amp;"",CHAR(160)," ")," "," ")))),N("AC6"))</f>
        <v>QUOI ?</v>
      </c>
      <c r="AG83" s="8" t="s">
        <v>22</v>
      </c>
    </row>
    <row r="84" spans="1:33" ht="15.75" x14ac:dyDescent="0.25">
      <c r="A84" s="126" t="str">
        <f>IF(1=1,IF(E84="","",A83),N("A7"))</f>
        <v/>
      </c>
      <c r="B84" s="127" t="str">
        <f>IF(1=1,IF(E84="","",B83),N("B7"))</f>
        <v/>
      </c>
      <c r="C84" s="128"/>
      <c r="D84" s="129" t="str">
        <f>IF(ISBLANK(E84),"",LARGE(D83:D83,1)+1)</f>
        <v/>
      </c>
      <c r="E84" s="130"/>
      <c r="F84" s="131"/>
      <c r="G84" s="170"/>
      <c r="H84" s="105"/>
      <c r="I84" s="132" t="str">
        <f>IF(1=1,IF(E84="","",I83),N("H7"))</f>
        <v/>
      </c>
      <c r="J84" s="133" t="str">
        <f>IF(1=1,IF(E84="","",J83),N("I7"))</f>
        <v/>
      </c>
      <c r="K84" s="134" t="str">
        <f>IF(1=1,IF(E84="","",K83),N("J7"))</f>
        <v/>
      </c>
      <c r="L84" s="135" t="str">
        <f>IF(1=1,IF(OR(J84="",O84="",NOT(ISNUMBER(J84)),NOT(ISNUMBER(O84)),J84=0),"",O84/J84),N("L7"))</f>
        <v/>
      </c>
      <c r="M84" s="136" t="str">
        <f>IF(1=1,IF(OR(L84="",NOT(ISNUMBER(F84))),"",F84*L84*IFERROR(INDEX(D384:D428,MATCH(AE84,B384:B428,0)),1)),N("M13"))</f>
        <v/>
      </c>
      <c r="N84" s="137" t="str">
        <f>IF(1=1,IF(F84="","",IF(G84="","",IFERROR(INDEX(E384:E428,MATCH(AE84,B384:B428,0)),G84&amp;""))),N("N6"))</f>
        <v/>
      </c>
      <c r="O84" s="138" t="str">
        <f>IF(1=1,IF(E84="","",O83),N("K7"))</f>
        <v/>
      </c>
      <c r="P84" s="139" t="str">
        <f>IF(1=1,IF(M84="","",IF(AND(ISNUMBER(M84),M84&lt;1,N84="kg"),MAX(1,ROUND(M84*1000,0)),IF(AND(ISNUMBER(M84),M84&lt;1,N84="L"),MAX(1,ROUND(M84*100,0)),ROUND(M84,3)))),N("O7"))</f>
        <v/>
      </c>
      <c r="Q84" s="140" t="str">
        <f>IF(1=1,IF(M84="","",IF(AND(ISNUMBER(M84),M84&lt;1,N84="kg"),"g",IF(AND(ISNUMBER(M84),M84&lt;1,N84="L"),"cl",N84))),N("P7"))</f>
        <v/>
      </c>
      <c r="R84" s="161" t="str">
        <f>IF(1=1,IF(E84="","",IF(F84="","A CONTROLER",IF(NOT(ISNUMBER(F84)),"TEXTE",IF(OR(L84="",L84&lt;=0),"COMMANDE PRINCIPALE INCOMPLETE",IF(G84="","UNITE MANQUANTE",IF(COUNTIF(B384:B428,AE84)=0,"UNITE A CONTROLER","OK")))))),N("Q9"))</f>
        <v/>
      </c>
      <c r="S84" s="105"/>
      <c r="T84" s="141">
        <f t="shared" ref="T84:T117" si="13">E84</f>
        <v>0</v>
      </c>
      <c r="U84" s="133" t="str">
        <f>IF(1=1,IF(E84="","",U83),N("S7"))</f>
        <v/>
      </c>
      <c r="V84" s="133" t="str">
        <f>IF(1=1,IF(E84="","",V83),N("T7"))</f>
        <v/>
      </c>
      <c r="W84" s="135" t="str">
        <f>IF(1=1,IF(OR(U84="",V84="",NOT(ISNUMBER(U84)),NOT(ISNUMBER(V84)),U84=0),"",V84/U84),N("U7"))</f>
        <v/>
      </c>
      <c r="X84" s="136" t="str">
        <f>IF(1=1,IF(OR(W84="",NOT(ISNUMBER(F84))),"",F84*W84*IFERROR(INDEX(D384:D428,MATCH(AE84,B384:B428,0)),1)),N("V7"))</f>
        <v/>
      </c>
      <c r="Y84" s="137" t="str">
        <f>IF(1=1,IF(F84="","",IF(G84="","",IFERROR(INDEX(E384:E428,MATCH(AE84,B384:B428,0)),G84&amp;""))),N("W6"))</f>
        <v/>
      </c>
      <c r="Z84" s="142" t="str">
        <f>IF(1=1,IF(X84="","",IF(AND(ISNUMBER(X84),X84&lt;1,Y84="kg"),MAX(1,ROUND(X84*1000,0)),IF(AND(ISNUMBER(X84),X84&lt;1,Y84="L"),MAX(1,ROUND(X84*100,0)),ROUND(X84,3)))),N("X7"))</f>
        <v/>
      </c>
      <c r="AA84" s="143" t="str">
        <f>IF(1=1,IF(X84="","",IF(AND(ISNUMBER(X84),X84&lt;1,Y84="kg"),"g",IF(AND(ISNUMBER(X84),X84&lt;1,Y84="L"),"cl",Y84))),N("Y7"))</f>
        <v/>
      </c>
      <c r="AB84" s="123" t="str">
        <f>IF(1=1,IF(E84="","",IF(F84="","A CONTROLER",IF(NOT(ISNUMBER(F84)),"TEXTE",IF(OR(W84="",W84&lt;=0),"COMMANDE COUVERTS INCOMPLETE",IF(G84="","UNITE MANQUANTE",IF(COUNTIF(B384:B428,AE84)=0,"UNITE A CONTROLER","OK")))))),N("Z6"))</f>
        <v/>
      </c>
      <c r="AD84" s="144" t="str">
        <f>IF(1=1,IF(E84="","",AD83),N("AB7"))</f>
        <v/>
      </c>
      <c r="AE84" s="125" t="str">
        <f>IF(1=1,IF(G84="","",UPPER(TRIM(SUBSTITUTE(SUBSTITUTE(G84&amp;"",CHAR(160)," ")," "," ")))),N("AC7"))</f>
        <v/>
      </c>
      <c r="AG84" s="2" t="s">
        <v>25</v>
      </c>
    </row>
    <row r="85" spans="1:33" ht="15.75" x14ac:dyDescent="0.25">
      <c r="A85" s="126" t="str">
        <f>IF(1=1,IF(E85="","",A83),N("A8"))</f>
        <v/>
      </c>
      <c r="B85" s="127" t="str">
        <f>IF(1=1,IF(E85="","",B83),N("B8"))</f>
        <v/>
      </c>
      <c r="C85" s="128"/>
      <c r="D85" s="129" t="str">
        <f>IF(ISBLANK(E85),"",LARGE(D83:D84,1)+1)</f>
        <v/>
      </c>
      <c r="E85" s="130"/>
      <c r="F85" s="131"/>
      <c r="G85" s="170"/>
      <c r="H85" s="105"/>
      <c r="I85" s="132" t="str">
        <f>IF(1=1,IF(E85="","",I83),N("H8"))</f>
        <v/>
      </c>
      <c r="J85" s="133" t="str">
        <f>IF(1=1,IF(E85="","",J83),N("I8"))</f>
        <v/>
      </c>
      <c r="K85" s="134" t="str">
        <f>IF(1=1,IF(E85="","",K83),N("J8"))</f>
        <v/>
      </c>
      <c r="L85" s="135" t="str">
        <f>IF(1=1,IF(OR(J85="",O85="",NOT(ISNUMBER(J85)),NOT(ISNUMBER(O85)),J85=0),"",O85/J85),N("L8"))</f>
        <v/>
      </c>
      <c r="M85" s="136" t="str">
        <f>IF(1=1,IF(OR(L85="",NOT(ISNUMBER(F85))),"",F85*L85*IFERROR(INDEX(D384:D428,MATCH(AE85,B384:B428,0)),1)),N("M13"))</f>
        <v/>
      </c>
      <c r="N85" s="137" t="str">
        <f>IF(1=1,IF(F85="","",IF(G85="","",IFERROR(INDEX(E384:E428,MATCH(AE85,B384:B428,0)),G85&amp;""))),N("N6"))</f>
        <v/>
      </c>
      <c r="O85" s="138" t="str">
        <f>IF(1=1,IF(E85="","",O83),N("K8"))</f>
        <v/>
      </c>
      <c r="P85" s="139" t="str">
        <f>IF(1=1,IF(M85="","",IF(AND(ISNUMBER(M85),M85&lt;1,N85="kg"),MAX(1,ROUND(M85*1000,0)),IF(AND(ISNUMBER(M85),M85&lt;1,N85="L"),MAX(1,ROUND(M85*100,0)),ROUND(M85,3)))),N("O8"))</f>
        <v/>
      </c>
      <c r="Q85" s="140" t="str">
        <f>IF(1=1,IF(M85="","",IF(AND(ISNUMBER(M85),M85&lt;1,N85="kg"),"g",IF(AND(ISNUMBER(M85),M85&lt;1,N85="L"),"cl",N85))),N("P8"))</f>
        <v/>
      </c>
      <c r="R85" s="161" t="str">
        <f>IF(1=1,IF(E85="","",IF(F85="","A CONTROLER",IF(NOT(ISNUMBER(F85)),"TEXTE",IF(OR(L85="",L85&lt;=0),"COMMANDE PRINCIPALE INCOMPLETE",IF(G85="","UNITE MANQUANTE",IF(COUNTIF(B384:B428,AE85)=0,"UNITE A CONTROLER","OK")))))),N("Q9"))</f>
        <v/>
      </c>
      <c r="S85" s="105"/>
      <c r="T85" s="141">
        <f t="shared" si="13"/>
        <v>0</v>
      </c>
      <c r="U85" s="133" t="str">
        <f>IF(1=1,IF(E85="","",U83),N("S8"))</f>
        <v/>
      </c>
      <c r="V85" s="133" t="str">
        <f>IF(1=1,IF(E85="","",V83),N("T8"))</f>
        <v/>
      </c>
      <c r="W85" s="135" t="str">
        <f>IF(1=1,IF(OR(U85="",V85="",NOT(ISNUMBER(U85)),NOT(ISNUMBER(V85)),U85=0),"",V85/U85),N("U8"))</f>
        <v/>
      </c>
      <c r="X85" s="136" t="str">
        <f>IF(1=1,IF(OR(W85="",NOT(ISNUMBER(F85))),"",F85*W85*IFERROR(INDEX(D384:D428,MATCH(AE85,B384:B428,0)),1)),N("V7"))</f>
        <v/>
      </c>
      <c r="Y85" s="137" t="str">
        <f>IF(1=1,IF(F85="","",IF(G85="","",IFERROR(INDEX(E384:E428,MATCH(AE85,B384:B428,0)),G85&amp;""))),N("W6"))</f>
        <v/>
      </c>
      <c r="Z85" s="142" t="str">
        <f>IF(1=1,IF(X85="","",IF(AND(ISNUMBER(X85),X85&lt;1,Y85="kg"),MAX(1,ROUND(X85*1000,0)),IF(AND(ISNUMBER(X85),X85&lt;1,Y85="L"),MAX(1,ROUND(X85*100,0)),ROUND(X85,3)))),N("X8"))</f>
        <v/>
      </c>
      <c r="AA85" s="143" t="str">
        <f>IF(1=1,IF(X85="","",IF(AND(ISNUMBER(X85),X85&lt;1,Y85="kg"),"g",IF(AND(ISNUMBER(X85),X85&lt;1,Y85="L"),"cl",Y85))),N("Y8"))</f>
        <v/>
      </c>
      <c r="AB85" s="123" t="str">
        <f>IF(1=1,IF(E85="","",IF(F85="","A CONTROLER",IF(NOT(ISNUMBER(F85)),"TEXTE",IF(OR(W85="",W85&lt;=0),"COMMANDE COUVERTS INCOMPLETE",IF(G85="","UNITE MANQUANTE",IF(COUNTIF(B384:B428,AE85)=0,"UNITE A CONTROLER","OK")))))),N("Z6"))</f>
        <v/>
      </c>
      <c r="AD85" s="144" t="str">
        <f>IF(1=1,IF(E85="","",AD83),N("AB8"))</f>
        <v/>
      </c>
      <c r="AE85" s="125" t="str">
        <f>IF(1=1,IF(G85="","",UPPER(TRIM(SUBSTITUTE(SUBSTITUTE(G85&amp;"",CHAR(160)," ")," "," ")))),N("AC8"))</f>
        <v/>
      </c>
      <c r="AG85" s="9" t="s">
        <v>26</v>
      </c>
    </row>
    <row r="86" spans="1:33" ht="15.75" x14ac:dyDescent="0.25">
      <c r="A86" s="126" t="str">
        <f>IF(1=1,IF(E86="","",A83),N("A9"))</f>
        <v/>
      </c>
      <c r="B86" s="127" t="str">
        <f>IF(1=1,IF(E86="","",B83),N("B9"))</f>
        <v/>
      </c>
      <c r="C86" s="128"/>
      <c r="D86" s="129" t="str">
        <f>IF(ISBLANK(E86),"",LARGE(D83:D85,1)+1)</f>
        <v/>
      </c>
      <c r="E86" s="130"/>
      <c r="F86" s="131"/>
      <c r="G86" s="170"/>
      <c r="H86" s="105"/>
      <c r="I86" s="132" t="str">
        <f>IF(1=1,IF(E86="","",I83),N("H9"))</f>
        <v/>
      </c>
      <c r="J86" s="133" t="str">
        <f>IF(1=1,IF(E86="","",J83),N("I9"))</f>
        <v/>
      </c>
      <c r="K86" s="134" t="str">
        <f>IF(1=1,IF(E86="","",K83),N("J9"))</f>
        <v/>
      </c>
      <c r="L86" s="135" t="str">
        <f>IF(1=1,IF(OR(J86="",O86="",NOT(ISNUMBER(J86)),NOT(ISNUMBER(O86)),J86=0),"",O86/J86),N("L9"))</f>
        <v/>
      </c>
      <c r="M86" s="136" t="str">
        <f>IF(1=1,IF(OR(L86="",NOT(ISNUMBER(F86))),"",F86*L86*IFERROR(INDEX(D384:D428,MATCH(AE86,B384:B428,0)),1)),N("M13"))</f>
        <v/>
      </c>
      <c r="N86" s="137" t="str">
        <f>IF(1=1,IF(F86="","",IF(G86="","",IFERROR(INDEX(E384:E428,MATCH(AE86,B384:B428,0)),G86&amp;""))),N("N6"))</f>
        <v/>
      </c>
      <c r="O86" s="138" t="str">
        <f>IF(1=1,IF(E86="","",O83),N("K9"))</f>
        <v/>
      </c>
      <c r="P86" s="139" t="str">
        <f>IF(1=1,IF(M86="","",IF(AND(ISNUMBER(M86),M86&lt;1,N86="kg"),MAX(1,ROUND(M86*1000,0)),IF(AND(ISNUMBER(M86),M86&lt;1,N86="L"),MAX(1,ROUND(M86*100,0)),ROUND(M86,3)))),N("O9"))</f>
        <v/>
      </c>
      <c r="Q86" s="140" t="str">
        <f>IF(1=1,IF(M86="","",IF(AND(ISNUMBER(M86),M86&lt;1,N86="kg"),"g",IF(AND(ISNUMBER(M86),M86&lt;1,N86="L"),"cl",N86))),N("P9"))</f>
        <v/>
      </c>
      <c r="R86" s="161" t="str">
        <f>IF(1=1,IF(E86="","",IF(F86="","A CONTROLER",IF(NOT(ISNUMBER(F86)),"TEXTE",IF(OR(L86="",L86&lt;=0),"COMMANDE PRINCIPALE INCOMPLETE",IF(G86="","UNITE MANQUANTE",IF(COUNTIF(B384:B428,AE86)=0,"UNITE A CONTROLER","OK")))))),N("Q9"))</f>
        <v/>
      </c>
      <c r="S86" s="105"/>
      <c r="T86" s="141">
        <f t="shared" si="13"/>
        <v>0</v>
      </c>
      <c r="U86" s="133" t="str">
        <f>IF(1=1,IF(E86="","",U83),N("S9"))</f>
        <v/>
      </c>
      <c r="V86" s="133" t="str">
        <f>IF(1=1,IF(E86="","",V83),N("T9"))</f>
        <v/>
      </c>
      <c r="W86" s="135" t="str">
        <f>IF(1=1,IF(OR(U86="",V86="",NOT(ISNUMBER(U86)),NOT(ISNUMBER(V86)),U86=0),"",V86/U86),N("U9"))</f>
        <v/>
      </c>
      <c r="X86" s="136" t="str">
        <f>IF(1=1,IF(OR(W86="",NOT(ISNUMBER(F86))),"",F86*W86*IFERROR(INDEX(D384:D428,MATCH(AE86,B384:B428,0)),1)),N("V7"))</f>
        <v/>
      </c>
      <c r="Y86" s="137" t="str">
        <f>IF(1=1,IF(F86="","",IF(G86="","",IFERROR(INDEX(E384:E428,MATCH(AE86,B384:B428,0)),G86&amp;""))),N("W6"))</f>
        <v/>
      </c>
      <c r="Z86" s="142" t="str">
        <f>IF(1=1,IF(X86="","",IF(AND(ISNUMBER(X86),X86&lt;1,Y86="kg"),MAX(1,ROUND(X86*1000,0)),IF(AND(ISNUMBER(X86),X86&lt;1,Y86="L"),MAX(1,ROUND(X86*100,0)),ROUND(X86,3)))),N("X9"))</f>
        <v/>
      </c>
      <c r="AA86" s="143" t="str">
        <f>IF(1=1,IF(X86="","",IF(AND(ISNUMBER(X86),X86&lt;1,Y86="kg"),"g",IF(AND(ISNUMBER(X86),X86&lt;1,Y86="L"),"cl",Y86))),N("Y9"))</f>
        <v/>
      </c>
      <c r="AB86" s="123" t="str">
        <f>IF(1=1,IF(E86="","",IF(F86="","A CONTROLER",IF(NOT(ISNUMBER(F86)),"TEXTE",IF(OR(W86="",W86&lt;=0),"COMMANDE COUVERTS INCOMPLETE",IF(G86="","UNITE MANQUANTE",IF(COUNTIF(B384:B428,AE86)=0,"UNITE A CONTROLER","OK")))))),N("Z6"))</f>
        <v/>
      </c>
      <c r="AD86" s="144" t="str">
        <f>IF(1=1,IF(E86="","",AD83),N("AB9"))</f>
        <v/>
      </c>
      <c r="AE86" s="125" t="str">
        <f>IF(1=1,IF(G86="","",UPPER(TRIM(SUBSTITUTE(SUBSTITUTE(G86&amp;"",CHAR(160)," ")," "," ")))),N("AC9"))</f>
        <v/>
      </c>
      <c r="AG86" s="1" t="s">
        <v>28</v>
      </c>
    </row>
    <row r="87" spans="1:33" ht="15.75" x14ac:dyDescent="0.25">
      <c r="A87" s="126" t="str">
        <f>IF(1=1,IF(E87="","",A83),N("A10"))</f>
        <v/>
      </c>
      <c r="B87" s="127" t="str">
        <f>IF(1=1,IF(E87="","",B83),N("B10"))</f>
        <v/>
      </c>
      <c r="C87" s="128"/>
      <c r="D87" s="129" t="str">
        <f>IF(ISBLANK(E87),"",LARGE(D83:D86,1)+1)</f>
        <v/>
      </c>
      <c r="E87" s="130"/>
      <c r="F87" s="131"/>
      <c r="G87" s="170"/>
      <c r="H87" s="105"/>
      <c r="I87" s="132" t="str">
        <f>IF(1=1,IF(E87="","",I83),N("H10"))</f>
        <v/>
      </c>
      <c r="J87" s="133" t="str">
        <f>IF(1=1,IF(E87="","",J83),N("I10"))</f>
        <v/>
      </c>
      <c r="K87" s="134" t="str">
        <f>IF(1=1,IF(E87="","",K83),N("J10"))</f>
        <v/>
      </c>
      <c r="L87" s="135" t="str">
        <f>IF(1=1,IF(OR(J87="",O87="",NOT(ISNUMBER(J87)),NOT(ISNUMBER(O87)),J87=0),"",O87/J87),N("L10"))</f>
        <v/>
      </c>
      <c r="M87" s="136" t="str">
        <f>IF(1=1,IF(OR(L87="",NOT(ISNUMBER(F87))),"",F87*L87*IFERROR(INDEX(D384:D428,MATCH(AE87,B384:B428,0)),1)),N("M13"))</f>
        <v/>
      </c>
      <c r="N87" s="137" t="str">
        <f>IF(1=1,IF(F87="","",IF(G87="","",IFERROR(INDEX(E384:E428,MATCH(AE87,B384:B428,0)),G87&amp;""))),N("N6"))</f>
        <v/>
      </c>
      <c r="O87" s="138" t="str">
        <f>IF(1=1,IF(E87="","",O83),N("K10"))</f>
        <v/>
      </c>
      <c r="P87" s="139" t="str">
        <f>IF(1=1,IF(M87="","",IF(AND(ISNUMBER(M87),M87&lt;1,N87="kg"),MAX(1,ROUND(M87*1000,0)),IF(AND(ISNUMBER(M87),M87&lt;1,N87="L"),MAX(1,ROUND(M87*100,0)),ROUND(M87,3)))),N("O10"))</f>
        <v/>
      </c>
      <c r="Q87" s="140" t="str">
        <f>IF(1=1,IF(M87="","",IF(AND(ISNUMBER(M87),M87&lt;1,N87="kg"),"g",IF(AND(ISNUMBER(M87),M87&lt;1,N87="L"),"cl",N87))),N("P10"))</f>
        <v/>
      </c>
      <c r="R87" s="161" t="str">
        <f>IF(1=1,IF(E87="","",IF(F87="","A CONTROLER",IF(NOT(ISNUMBER(F87)),"TEXTE",IF(OR(L87="",L87&lt;=0),"COMMANDE PRINCIPALE INCOMPLETE",IF(G87="","UNITE MANQUANTE",IF(COUNTIF(B384:B428,AE87)=0,"UNITE A CONTROLER","OK")))))),N("Q9"))</f>
        <v/>
      </c>
      <c r="S87" s="105"/>
      <c r="T87" s="141">
        <f t="shared" si="13"/>
        <v>0</v>
      </c>
      <c r="U87" s="133" t="str">
        <f>IF(1=1,IF(E87="","",U83),N("S10"))</f>
        <v/>
      </c>
      <c r="V87" s="133" t="str">
        <f>IF(1=1,IF(E87="","",V83),N("T10"))</f>
        <v/>
      </c>
      <c r="W87" s="135" t="str">
        <f>IF(1=1,IF(OR(U87="",V87="",NOT(ISNUMBER(U87)),NOT(ISNUMBER(V87)),U87=0),"",V87/U87),N("U10"))</f>
        <v/>
      </c>
      <c r="X87" s="136" t="str">
        <f>IF(1=1,IF(OR(W87="",NOT(ISNUMBER(F87))),"",F87*W87*IFERROR(INDEX(D384:D428,MATCH(AE87,B384:B428,0)),1)),N("V7"))</f>
        <v/>
      </c>
      <c r="Y87" s="137" t="str">
        <f>IF(1=1,IF(F87="","",IF(G87="","",IFERROR(INDEX(E384:E428,MATCH(AE87,B384:B428,0)),G87&amp;""))),N("W6"))</f>
        <v/>
      </c>
      <c r="Z87" s="142" t="str">
        <f>IF(1=1,IF(X87="","",IF(AND(ISNUMBER(X87),X87&lt;1,Y87="kg"),MAX(1,ROUND(X87*1000,0)),IF(AND(ISNUMBER(X87),X87&lt;1,Y87="L"),MAX(1,ROUND(X87*100,0)),ROUND(X87,3)))),N("X10"))</f>
        <v/>
      </c>
      <c r="AA87" s="143" t="str">
        <f>IF(1=1,IF(X87="","",IF(AND(ISNUMBER(X87),X87&lt;1,Y87="kg"),"g",IF(AND(ISNUMBER(X87),X87&lt;1,Y87="L"),"cl",Y87))),N("Y10"))</f>
        <v/>
      </c>
      <c r="AB87" s="123" t="str">
        <f>IF(1=1,IF(E87="","",IF(F87="","A CONTROLER",IF(NOT(ISNUMBER(F87)),"TEXTE",IF(OR(W87="",W87&lt;=0),"COMMANDE COUVERTS INCOMPLETE",IF(G87="","UNITE MANQUANTE",IF(COUNTIF(B384:B428,AE87)=0,"UNITE A CONTROLER","OK")))))),N("Z6"))</f>
        <v/>
      </c>
      <c r="AD87" s="144" t="str">
        <f>IF(1=1,IF(E87="","",AD83),N("AB10"))</f>
        <v/>
      </c>
      <c r="AE87" s="125" t="str">
        <f>IF(1=1,IF(G87="","",UPPER(TRIM(SUBSTITUTE(SUBSTITUTE(G87&amp;"",CHAR(160)," ")," "," ")))),N("AC10"))</f>
        <v/>
      </c>
      <c r="AG87" s="1" t="s">
        <v>29</v>
      </c>
    </row>
    <row r="88" spans="1:33" ht="15.75" x14ac:dyDescent="0.25">
      <c r="A88" s="126" t="str">
        <f>IF(1=1,IF(E88="","",A83),N("A11"))</f>
        <v/>
      </c>
      <c r="B88" s="127" t="str">
        <f>IF(1=1,IF(E88="","",B83),N("B11"))</f>
        <v/>
      </c>
      <c r="C88" s="128"/>
      <c r="D88" s="129" t="str">
        <f>IF(ISBLANK(E88),"",LARGE(D83:D87,1)+1)</f>
        <v/>
      </c>
      <c r="E88" s="130"/>
      <c r="F88" s="131"/>
      <c r="G88" s="170"/>
      <c r="H88" s="105"/>
      <c r="I88" s="132" t="str">
        <f>IF(1=1,IF(E88="","",I83),N("H11"))</f>
        <v/>
      </c>
      <c r="J88" s="133" t="str">
        <f>IF(1=1,IF(E88="","",J83),N("I11"))</f>
        <v/>
      </c>
      <c r="K88" s="134" t="str">
        <f>IF(1=1,IF(E88="","",K83),N("J11"))</f>
        <v/>
      </c>
      <c r="L88" s="135" t="str">
        <f>IF(1=1,IF(OR(J88="",O88="",NOT(ISNUMBER(J88)),NOT(ISNUMBER(O88)),J88=0),"",O88/J88),N("L11"))</f>
        <v/>
      </c>
      <c r="M88" s="136" t="str">
        <f>IF(1=1,IF(OR(L88="",NOT(ISNUMBER(F88))),"",F88*L88*IFERROR(INDEX(D384:D428,MATCH(AE88,B384:B428,0)),1)),N("M13"))</f>
        <v/>
      </c>
      <c r="N88" s="137" t="str">
        <f>IF(1=1,IF(F88="","",IF(G88="","",IFERROR(INDEX(E384:E428,MATCH(AE88,B384:B428,0)),G88&amp;""))),N("N6"))</f>
        <v/>
      </c>
      <c r="O88" s="138" t="str">
        <f>IF(1=1,IF(E88="","",O83),N("K11"))</f>
        <v/>
      </c>
      <c r="P88" s="139" t="str">
        <f>IF(1=1,IF(M88="","",IF(AND(ISNUMBER(M88),M88&lt;1,N88="kg"),MAX(1,ROUND(M88*1000,0)),IF(AND(ISNUMBER(M88),M88&lt;1,N88="L"),MAX(1,ROUND(M88*100,0)),ROUND(M88,3)))),N("O11"))</f>
        <v/>
      </c>
      <c r="Q88" s="140" t="str">
        <f>IF(1=1,IF(M88="","",IF(AND(ISNUMBER(M88),M88&lt;1,N88="kg"),"g",IF(AND(ISNUMBER(M88),M88&lt;1,N88="L"),"cl",N88))),N("P11"))</f>
        <v/>
      </c>
      <c r="R88" s="161" t="str">
        <f>IF(1=1,IF(E88="","",IF(F88="","A CONTROLER",IF(NOT(ISNUMBER(F88)),"TEXTE",IF(OR(L88="",L88&lt;=0),"COMMANDE PRINCIPALE INCOMPLETE",IF(G88="","UNITE MANQUANTE",IF(COUNTIF(B384:B428,AE88)=0,"UNITE A CONTROLER","OK")))))),N("Q9"))</f>
        <v/>
      </c>
      <c r="S88" s="105"/>
      <c r="T88" s="141">
        <f t="shared" si="13"/>
        <v>0</v>
      </c>
      <c r="U88" s="133" t="str">
        <f>IF(1=1,IF(E88="","",U83),N("S11"))</f>
        <v/>
      </c>
      <c r="V88" s="133" t="str">
        <f>IF(1=1,IF(E88="","",V83),N("T11"))</f>
        <v/>
      </c>
      <c r="W88" s="135" t="str">
        <f>IF(1=1,IF(OR(U88="",V88="",NOT(ISNUMBER(U88)),NOT(ISNUMBER(V88)),U88=0),"",V88/U88),N("U11"))</f>
        <v/>
      </c>
      <c r="X88" s="136" t="str">
        <f>IF(1=1,IF(OR(W88="",NOT(ISNUMBER(F88))),"",F88*W88*IFERROR(INDEX(D384:D428,MATCH(AE88,B384:B428,0)),1)),N("V7"))</f>
        <v/>
      </c>
      <c r="Y88" s="137" t="str">
        <f>IF(1=1,IF(F88="","",IF(G88="","",IFERROR(INDEX(E384:E428,MATCH(AE88,B384:B428,0)),G88&amp;""))),N("W6"))</f>
        <v/>
      </c>
      <c r="Z88" s="142" t="str">
        <f>IF(1=1,IF(X88="","",IF(AND(ISNUMBER(X88),X88&lt;1,Y88="kg"),MAX(1,ROUND(X88*1000,0)),IF(AND(ISNUMBER(X88),X88&lt;1,Y88="L"),MAX(1,ROUND(X88*100,0)),ROUND(X88,3)))),N("X11"))</f>
        <v/>
      </c>
      <c r="AA88" s="143" t="str">
        <f>IF(1=1,IF(X88="","",IF(AND(ISNUMBER(X88),X88&lt;1,Y88="kg"),"g",IF(AND(ISNUMBER(X88),X88&lt;1,Y88="L"),"cl",Y88))),N("Y11"))</f>
        <v/>
      </c>
      <c r="AB88" s="123" t="str">
        <f>IF(1=1,IF(E88="","",IF(F88="","A CONTROLER",IF(NOT(ISNUMBER(F88)),"TEXTE",IF(OR(W88="",W88&lt;=0),"COMMANDE COUVERTS INCOMPLETE",IF(G88="","UNITE MANQUANTE",IF(COUNTIF(B384:B428,AE88)=0,"UNITE A CONTROLER","OK")))))),N("Z6"))</f>
        <v/>
      </c>
      <c r="AD88" s="144" t="str">
        <f>IF(1=1,IF(E88="","",AD83),N("AB11"))</f>
        <v/>
      </c>
      <c r="AE88" s="125" t="str">
        <f>IF(1=1,IF(G88="","",UPPER(TRIM(SUBSTITUTE(SUBSTITUTE(G88&amp;"",CHAR(160)," ")," "," ")))),N("AC11"))</f>
        <v/>
      </c>
      <c r="AG88" s="1" t="s">
        <v>30</v>
      </c>
    </row>
    <row r="89" spans="1:33" ht="15.75" x14ac:dyDescent="0.25">
      <c r="A89" s="126" t="str">
        <f>IF(1=1,IF(E89="","",A83),N("A12"))</f>
        <v/>
      </c>
      <c r="B89" s="127" t="str">
        <f>IF(1=1,IF(E89="","",B83),N("B12"))</f>
        <v/>
      </c>
      <c r="C89" s="128"/>
      <c r="D89" s="129" t="str">
        <f>IF(ISBLANK(E89),"",LARGE(D83:D88,1)+1)</f>
        <v/>
      </c>
      <c r="E89" s="130"/>
      <c r="F89" s="131"/>
      <c r="G89" s="170"/>
      <c r="H89" s="105"/>
      <c r="I89" s="132" t="str">
        <f>IF(1=1,IF(E89="","",I83),N("H12"))</f>
        <v/>
      </c>
      <c r="J89" s="133" t="str">
        <f>IF(1=1,IF(E89="","",J83),N("I12"))</f>
        <v/>
      </c>
      <c r="K89" s="134" t="str">
        <f>IF(1=1,IF(E89="","",K83),N("J12"))</f>
        <v/>
      </c>
      <c r="L89" s="135" t="str">
        <f>IF(1=1,IF(OR(J89="",O89="",NOT(ISNUMBER(J89)),NOT(ISNUMBER(O89)),J89=0),"",O89/J89),N("L12"))</f>
        <v/>
      </c>
      <c r="M89" s="136" t="str">
        <f>IF(1=1,IF(OR(L89="",NOT(ISNUMBER(F89))),"",F89*L89*IFERROR(INDEX(D384:D428,MATCH(AE89,B384:B428,0)),1)),N("M13"))</f>
        <v/>
      </c>
      <c r="N89" s="137" t="str">
        <f>IF(1=1,IF(F89="","",IF(G89="","",IFERROR(INDEX(E384:E428,MATCH(AE89,B384:B428,0)),G89&amp;""))),N("N6"))</f>
        <v/>
      </c>
      <c r="O89" s="138" t="str">
        <f>IF(1=1,IF(E89="","",O83),N("K12"))</f>
        <v/>
      </c>
      <c r="P89" s="139" t="str">
        <f>IF(1=1,IF(M89="","",IF(AND(ISNUMBER(M89),M89&lt;1,N89="kg"),MAX(1,ROUND(M89*1000,0)),IF(AND(ISNUMBER(M89),M89&lt;1,N89="L"),MAX(1,ROUND(M89*100,0)),ROUND(M89,3)))),N("O12"))</f>
        <v/>
      </c>
      <c r="Q89" s="140" t="str">
        <f>IF(1=1,IF(M89="","",IF(AND(ISNUMBER(M89),M89&lt;1,N89="kg"),"g",IF(AND(ISNUMBER(M89),M89&lt;1,N89="L"),"cl",N89))),N("P12"))</f>
        <v/>
      </c>
      <c r="R89" s="161" t="str">
        <f>IF(1=1,IF(E89="","",IF(F89="","A CONTROLER",IF(NOT(ISNUMBER(F89)),"TEXTE",IF(OR(L89="",L89&lt;=0),"COMMANDE PRINCIPALE INCOMPLETE",IF(G89="","UNITE MANQUANTE",IF(COUNTIF(B384:B428,AE89)=0,"UNITE A CONTROLER","OK")))))),N("Q9"))</f>
        <v/>
      </c>
      <c r="S89" s="105"/>
      <c r="T89" s="141">
        <f t="shared" si="13"/>
        <v>0</v>
      </c>
      <c r="U89" s="133" t="str">
        <f>IF(1=1,IF(E89="","",U83),N("S12"))</f>
        <v/>
      </c>
      <c r="V89" s="133" t="str">
        <f>IF(1=1,IF(E89="","",V83),N("T12"))</f>
        <v/>
      </c>
      <c r="W89" s="135" t="str">
        <f>IF(1=1,IF(OR(U89="",V89="",NOT(ISNUMBER(U89)),NOT(ISNUMBER(V89)),U89=0),"",V89/U89),N("U12"))</f>
        <v/>
      </c>
      <c r="X89" s="136" t="str">
        <f>IF(1=1,IF(OR(W89="",NOT(ISNUMBER(F89))),"",F89*W89*IFERROR(INDEX(D384:D428,MATCH(AE89,B384:B428,0)),1)),N("V7"))</f>
        <v/>
      </c>
      <c r="Y89" s="137" t="str">
        <f>IF(1=1,IF(F89="","",IF(G89="","",IFERROR(INDEX(E384:E428,MATCH(AE89,B384:B428,0)),G89&amp;""))),N("W6"))</f>
        <v/>
      </c>
      <c r="Z89" s="142" t="str">
        <f>IF(1=1,IF(X89="","",IF(AND(ISNUMBER(X89),X89&lt;1,Y89="kg"),MAX(1,ROUND(X89*1000,0)),IF(AND(ISNUMBER(X89),X89&lt;1,Y89="L"),MAX(1,ROUND(X89*100,0)),ROUND(X89,3)))),N("X12"))</f>
        <v/>
      </c>
      <c r="AA89" s="143" t="str">
        <f>IF(1=1,IF(X89="","",IF(AND(ISNUMBER(X89),X89&lt;1,Y89="kg"),"g",IF(AND(ISNUMBER(X89),X89&lt;1,Y89="L"),"cl",Y89))),N("Y12"))</f>
        <v/>
      </c>
      <c r="AB89" s="123" t="str">
        <f>IF(1=1,IF(E89="","",IF(F89="","A CONTROLER",IF(NOT(ISNUMBER(F89)),"TEXTE",IF(OR(W89="",W89&lt;=0),"COMMANDE COUVERTS INCOMPLETE",IF(G89="","UNITE MANQUANTE",IF(COUNTIF(B384:B428,AE89)=0,"UNITE A CONTROLER","OK")))))),N("Z6"))</f>
        <v/>
      </c>
      <c r="AD89" s="144" t="str">
        <f>IF(1=1,IF(E89="","",AD83),N("AB12"))</f>
        <v/>
      </c>
      <c r="AE89" s="125" t="str">
        <f>IF(1=1,IF(G89="","",UPPER(TRIM(SUBSTITUTE(SUBSTITUTE(G89&amp;"",CHAR(160)," ")," "," ")))),N("AC12"))</f>
        <v/>
      </c>
      <c r="AG89" s="4" t="s">
        <v>31</v>
      </c>
    </row>
    <row r="90" spans="1:33" ht="15.75" x14ac:dyDescent="0.25">
      <c r="A90" s="126" t="str">
        <f>IF(1=1,IF(E90="","",A83),N("A13"))</f>
        <v/>
      </c>
      <c r="B90" s="127" t="str">
        <f>IF(1=1,IF(E90="","",B83),N("B13"))</f>
        <v/>
      </c>
      <c r="C90" s="128"/>
      <c r="D90" s="129" t="str">
        <f>IF(ISBLANK(E90),"",LARGE(D83:D89,1)+1)</f>
        <v/>
      </c>
      <c r="E90" s="130"/>
      <c r="F90" s="131"/>
      <c r="G90" s="170"/>
      <c r="H90" s="105"/>
      <c r="I90" s="132" t="str">
        <f>IF(1=1,IF(E90="","",I83),N("H13"))</f>
        <v/>
      </c>
      <c r="J90" s="133" t="str">
        <f>IF(1=1,IF(E90="","",J83),N("I13"))</f>
        <v/>
      </c>
      <c r="K90" s="134" t="str">
        <f>IF(1=1,IF(E90="","",K83),N("J13"))</f>
        <v/>
      </c>
      <c r="L90" s="135" t="str">
        <f>IF(1=1,IF(OR(J90="",O90="",NOT(ISNUMBER(J90)),NOT(ISNUMBER(O90)),J90=0),"",O90/J90),N("L13"))</f>
        <v/>
      </c>
      <c r="M90" s="136" t="str">
        <f>IF(1=1,IF(OR(L90="",NOT(ISNUMBER(F90))),"",F90*L90*IFERROR(INDEX(D384:D428,MATCH(AE90,B384:B428,0)),1)),N("M13"))</f>
        <v/>
      </c>
      <c r="N90" s="137" t="str">
        <f>IF(1=1,IF(F90="","",IF(G90="","",IFERROR(INDEX(E384:E428,MATCH(AE90,B384:B428,0)),G90&amp;""))),N("N6"))</f>
        <v/>
      </c>
      <c r="O90" s="138" t="str">
        <f>IF(1=1,IF(E90="","",O83),N("K13"))</f>
        <v/>
      </c>
      <c r="P90" s="139" t="str">
        <f>IF(1=1,IF(M90="","",IF(AND(ISNUMBER(M90),M90&lt;1,N90="kg"),MAX(1,ROUND(M90*1000,0)),IF(AND(ISNUMBER(M90),M90&lt;1,N90="L"),MAX(1,ROUND(M90*100,0)),ROUND(M90,3)))),N("O13"))</f>
        <v/>
      </c>
      <c r="Q90" s="140" t="str">
        <f>IF(1=1,IF(M90="","",IF(AND(ISNUMBER(M90),M90&lt;1,N90="kg"),"g",IF(AND(ISNUMBER(M90),M90&lt;1,N90="L"),"cl",N90))),N("P13"))</f>
        <v/>
      </c>
      <c r="R90" s="161" t="str">
        <f>IF(1=1,IF(E90="","",IF(F90="","A CONTROLER",IF(NOT(ISNUMBER(F90)),"TEXTE",IF(OR(L90="",L90&lt;=0),"COMMANDE PRINCIPALE INCOMPLETE",IF(G90="","UNITE MANQUANTE",IF(COUNTIF(B384:B428,AE90)=0,"UNITE A CONTROLER","OK")))))),N("Q9"))</f>
        <v/>
      </c>
      <c r="S90" s="105"/>
      <c r="T90" s="141">
        <f t="shared" si="13"/>
        <v>0</v>
      </c>
      <c r="U90" s="133" t="str">
        <f>IF(1=1,IF(E90="","",U83),N("S13"))</f>
        <v/>
      </c>
      <c r="V90" s="133" t="str">
        <f>IF(1=1,IF(E90="","",V83),N("T13"))</f>
        <v/>
      </c>
      <c r="W90" s="135" t="str">
        <f>IF(1=1,IF(OR(U90="",V90="",NOT(ISNUMBER(U90)),NOT(ISNUMBER(V90)),U90=0),"",V90/U90),N("U13"))</f>
        <v/>
      </c>
      <c r="X90" s="136" t="str">
        <f>IF(1=1,IF(OR(W90="",NOT(ISNUMBER(F90))),"",F90*W90*IFERROR(INDEX(D384:D428,MATCH(AE90,B384:B428,0)),1)),N("V7"))</f>
        <v/>
      </c>
      <c r="Y90" s="137" t="str">
        <f>IF(1=1,IF(F90="","",IF(G90="","",IFERROR(INDEX(E384:E428,MATCH(AE90,B384:B428,0)),G90&amp;""))),N("W6"))</f>
        <v/>
      </c>
      <c r="Z90" s="142" t="str">
        <f>IF(1=1,IF(X90="","",IF(AND(ISNUMBER(X90),X90&lt;1,Y90="kg"),MAX(1,ROUND(X90*1000,0)),IF(AND(ISNUMBER(X90),X90&lt;1,Y90="L"),MAX(1,ROUND(X90*100,0)),ROUND(X90,3)))),N("X13"))</f>
        <v/>
      </c>
      <c r="AA90" s="143" t="str">
        <f>IF(1=1,IF(X90="","",IF(AND(ISNUMBER(X90),X90&lt;1,Y90="kg"),"g",IF(AND(ISNUMBER(X90),X90&lt;1,Y90="L"),"cl",Y90))),N("Y13"))</f>
        <v/>
      </c>
      <c r="AB90" s="123" t="str">
        <f>IF(1=1,IF(E90="","",IF(F90="","A CONTROLER",IF(NOT(ISNUMBER(F90)),"TEXTE",IF(OR(W90="",W90&lt;=0),"COMMANDE COUVERTS INCOMPLETE",IF(G90="","UNITE MANQUANTE",IF(COUNTIF(B384:B428,AE90)=0,"UNITE A CONTROLER","OK")))))),N("Z6"))</f>
        <v/>
      </c>
      <c r="AD90" s="144" t="str">
        <f>IF(1=1,IF(E90="","",AD83),N("AB13"))</f>
        <v/>
      </c>
      <c r="AE90" s="125" t="str">
        <f>IF(1=1,IF(G90="","",UPPER(TRIM(SUBSTITUTE(SUBSTITUTE(G90&amp;"",CHAR(160)," ")," "," ")))),N("AC13"))</f>
        <v/>
      </c>
      <c r="AG90" s="4" t="s">
        <v>32</v>
      </c>
    </row>
    <row r="91" spans="1:33" ht="15.75" x14ac:dyDescent="0.25">
      <c r="A91" s="126" t="str">
        <f>IF(1=1,IF(E91="","",A83),N("A14"))</f>
        <v/>
      </c>
      <c r="B91" s="127" t="str">
        <f>IF(1=1,IF(E91="","",B83),N("B14"))</f>
        <v/>
      </c>
      <c r="C91" s="128"/>
      <c r="D91" s="129" t="str">
        <f>IF(ISBLANK(E91),"",LARGE(D83:D90,1)+1)</f>
        <v/>
      </c>
      <c r="E91" s="130"/>
      <c r="F91" s="131"/>
      <c r="G91" s="170"/>
      <c r="H91" s="105"/>
      <c r="I91" s="132" t="str">
        <f>IF(1=1,IF(E91="","",I83),N("H14"))</f>
        <v/>
      </c>
      <c r="J91" s="133" t="str">
        <f>IF(1=1,IF(E91="","",J83),N("I14"))</f>
        <v/>
      </c>
      <c r="K91" s="134" t="str">
        <f>IF(1=1,IF(E91="","",K83),N("J14"))</f>
        <v/>
      </c>
      <c r="L91" s="135" t="str">
        <f>IF(1=1,IF(OR(J91="",O91="",NOT(ISNUMBER(J91)),NOT(ISNUMBER(O91)),J91=0),"",O91/J91),N("L14"))</f>
        <v/>
      </c>
      <c r="M91" s="136" t="str">
        <f>IF(1=1,IF(OR(L91="",NOT(ISNUMBER(F91))),"",F91*L91*IFERROR(INDEX(D384:D428,MATCH(AE91,B384:B428,0)),1)),N("M13"))</f>
        <v/>
      </c>
      <c r="N91" s="137" t="str">
        <f>IF(1=1,IF(F91="","",IF(G91="","",IFERROR(INDEX(E384:E428,MATCH(AE91,B384:B428,0)),G91&amp;""))),N("N6"))</f>
        <v/>
      </c>
      <c r="O91" s="138" t="str">
        <f>IF(1=1,IF(E91="","",O83),N("K14"))</f>
        <v/>
      </c>
      <c r="P91" s="139" t="str">
        <f>IF(1=1,IF(M91="","",IF(AND(ISNUMBER(M91),M91&lt;1,N91="kg"),MAX(1,ROUND(M91*1000,0)),IF(AND(ISNUMBER(M91),M91&lt;1,N91="L"),MAX(1,ROUND(M91*100,0)),ROUND(M91,3)))),N("O14"))</f>
        <v/>
      </c>
      <c r="Q91" s="140" t="str">
        <f>IF(1=1,IF(M91="","",IF(AND(ISNUMBER(M91),M91&lt;1,N91="kg"),"g",IF(AND(ISNUMBER(M91),M91&lt;1,N91="L"),"cl",N91))),N("P14"))</f>
        <v/>
      </c>
      <c r="R91" s="161" t="str">
        <f>IF(1=1,IF(E91="","",IF(F91="","A CONTROLER",IF(NOT(ISNUMBER(F91)),"TEXTE",IF(OR(L91="",L91&lt;=0),"COMMANDE PRINCIPALE INCOMPLETE",IF(G91="","UNITE MANQUANTE",IF(COUNTIF(B384:B428,AE91)=0,"UNITE A CONTROLER","OK")))))),N("Q9"))</f>
        <v/>
      </c>
      <c r="S91" s="105"/>
      <c r="T91" s="141">
        <f t="shared" si="13"/>
        <v>0</v>
      </c>
      <c r="U91" s="133" t="str">
        <f>IF(1=1,IF(E91="","",U83),N("S14"))</f>
        <v/>
      </c>
      <c r="V91" s="133" t="str">
        <f>IF(1=1,IF(E91="","",V83),N("T14"))</f>
        <v/>
      </c>
      <c r="W91" s="135" t="str">
        <f>IF(1=1,IF(OR(U91="",V91="",NOT(ISNUMBER(U91)),NOT(ISNUMBER(V91)),U91=0),"",V91/U91),N("U14"))</f>
        <v/>
      </c>
      <c r="X91" s="136" t="str">
        <f>IF(1=1,IF(OR(W91="",NOT(ISNUMBER(F91))),"",F91*W91*IFERROR(INDEX(D384:D428,MATCH(AE91,B384:B428,0)),1)),N("V7"))</f>
        <v/>
      </c>
      <c r="Y91" s="137" t="str">
        <f>IF(1=1,IF(F91="","",IF(G91="","",IFERROR(INDEX(E384:E428,MATCH(AE91,B384:B428,0)),G91&amp;""))),N("W6"))</f>
        <v/>
      </c>
      <c r="Z91" s="142" t="str">
        <f>IF(1=1,IF(X91="","",IF(AND(ISNUMBER(X91),X91&lt;1,Y91="kg"),MAX(1,ROUND(X91*1000,0)),IF(AND(ISNUMBER(X91),X91&lt;1,Y91="L"),MAX(1,ROUND(X91*100,0)),ROUND(X91,3)))),N("X14"))</f>
        <v/>
      </c>
      <c r="AA91" s="143" t="str">
        <f>IF(1=1,IF(X91="","",IF(AND(ISNUMBER(X91),X91&lt;1,Y91="kg"),"g",IF(AND(ISNUMBER(X91),X91&lt;1,Y91="L"),"cl",Y91))),N("Y14"))</f>
        <v/>
      </c>
      <c r="AB91" s="123" t="str">
        <f>IF(1=1,IF(E91="","",IF(F91="","A CONTROLER",IF(NOT(ISNUMBER(F91)),"TEXTE",IF(OR(W91="",W91&lt;=0),"COMMANDE COUVERTS INCOMPLETE",IF(G91="","UNITE MANQUANTE",IF(COUNTIF(B384:B428,AE91)=0,"UNITE A CONTROLER","OK")))))),N("Z6"))</f>
        <v/>
      </c>
      <c r="AD91" s="144" t="str">
        <f>IF(1=1,IF(E91="","",AD83),N("AB14"))</f>
        <v/>
      </c>
      <c r="AE91" s="125" t="str">
        <f>IF(1=1,IF(G91="","",UPPER(TRIM(SUBSTITUTE(SUBSTITUTE(G91&amp;"",CHAR(160)," ")," "," ")))),N("AC14"))</f>
        <v/>
      </c>
      <c r="AG91" s="4" t="s">
        <v>33</v>
      </c>
    </row>
    <row r="92" spans="1:33" ht="15.75" x14ac:dyDescent="0.25">
      <c r="A92" s="126" t="str">
        <f>IF(1=1,IF(E92="","",A83),N("A15"))</f>
        <v/>
      </c>
      <c r="B92" s="127" t="str">
        <f>IF(1=1,IF(E92="","",B83),N("B15"))</f>
        <v/>
      </c>
      <c r="C92" s="128"/>
      <c r="D92" s="129" t="str">
        <f>IF(ISBLANK(E92),"",LARGE(D83:D91,1)+1)</f>
        <v/>
      </c>
      <c r="E92" s="130"/>
      <c r="F92" s="131"/>
      <c r="G92" s="170"/>
      <c r="H92" s="105"/>
      <c r="I92" s="132" t="str">
        <f>IF(1=1,IF(E92="","",I83),N("H15"))</f>
        <v/>
      </c>
      <c r="J92" s="133" t="str">
        <f>IF(1=1,IF(E92="","",J83),N("I15"))</f>
        <v/>
      </c>
      <c r="K92" s="134" t="str">
        <f>IF(1=1,IF(E92="","",K83),N("J15"))</f>
        <v/>
      </c>
      <c r="L92" s="135" t="str">
        <f>IF(1=1,IF(OR(J92="",O92="",NOT(ISNUMBER(J92)),NOT(ISNUMBER(O92)),J92=0),"",O92/J92),N("L15"))</f>
        <v/>
      </c>
      <c r="M92" s="136" t="str">
        <f>IF(1=1,IF(OR(L92="",NOT(ISNUMBER(F92))),"",F92*L92*IFERROR(INDEX(D384:D428,MATCH(AE92,B384:B428,0)),1)),N("M13"))</f>
        <v/>
      </c>
      <c r="N92" s="137" t="str">
        <f>IF(1=1,IF(F92="","",IF(G92="","",IFERROR(INDEX(E384:E428,MATCH(AE92,B384:B428,0)),G92&amp;""))),N("N6"))</f>
        <v/>
      </c>
      <c r="O92" s="138" t="str">
        <f>IF(1=1,IF(E92="","",O83),N("K15"))</f>
        <v/>
      </c>
      <c r="P92" s="139" t="str">
        <f>IF(1=1,IF(M92="","",IF(AND(ISNUMBER(M92),M92&lt;1,N92="kg"),MAX(1,ROUND(M92*1000,0)),IF(AND(ISNUMBER(M92),M92&lt;1,N92="L"),MAX(1,ROUND(M92*100,0)),ROUND(M92,3)))),N("O15"))</f>
        <v/>
      </c>
      <c r="Q92" s="140" t="str">
        <f>IF(1=1,IF(M92="","",IF(AND(ISNUMBER(M92),M92&lt;1,N92="kg"),"g",IF(AND(ISNUMBER(M92),M92&lt;1,N92="L"),"cl",N92))),N("P15"))</f>
        <v/>
      </c>
      <c r="R92" s="161" t="str">
        <f>IF(1=1,IF(E92="","",IF(F92="","A CONTROLER",IF(NOT(ISNUMBER(F92)),"TEXTE",IF(OR(L92="",L92&lt;=0),"COMMANDE PRINCIPALE INCOMPLETE",IF(G92="","UNITE MANQUANTE",IF(COUNTIF(B384:B428,AE92)=0,"UNITE A CONTROLER","OK")))))),N("Q9"))</f>
        <v/>
      </c>
      <c r="S92" s="105"/>
      <c r="T92" s="141">
        <f t="shared" si="13"/>
        <v>0</v>
      </c>
      <c r="U92" s="133" t="str">
        <f>IF(1=1,IF(E92="","",U83),N("S15"))</f>
        <v/>
      </c>
      <c r="V92" s="133" t="str">
        <f>IF(1=1,IF(E92="","",V83),N("T15"))</f>
        <v/>
      </c>
      <c r="W92" s="135" t="str">
        <f>IF(1=1,IF(OR(U92="",V92="",NOT(ISNUMBER(U92)),NOT(ISNUMBER(V92)),U92=0),"",V92/U92),N("U15"))</f>
        <v/>
      </c>
      <c r="X92" s="136" t="str">
        <f>IF(1=1,IF(OR(W92="",NOT(ISNUMBER(F92))),"",F92*W92*IFERROR(INDEX(D384:D428,MATCH(AE92,B384:B428,0)),1)),N("V7"))</f>
        <v/>
      </c>
      <c r="Y92" s="137" t="str">
        <f>IF(1=1,IF(F92="","",IF(G92="","",IFERROR(INDEX(E384:E428,MATCH(AE92,B384:B428,0)),G92&amp;""))),N("W6"))</f>
        <v/>
      </c>
      <c r="Z92" s="142" t="str">
        <f>IF(1=1,IF(X92="","",IF(AND(ISNUMBER(X92),X92&lt;1,Y92="kg"),MAX(1,ROUND(X92*1000,0)),IF(AND(ISNUMBER(X92),X92&lt;1,Y92="L"),MAX(1,ROUND(X92*100,0)),ROUND(X92,3)))),N("X15"))</f>
        <v/>
      </c>
      <c r="AA92" s="143" t="str">
        <f>IF(1=1,IF(X92="","",IF(AND(ISNUMBER(X92),X92&lt;1,Y92="kg"),"g",IF(AND(ISNUMBER(X92),X92&lt;1,Y92="L"),"cl",Y92))),N("Y15"))</f>
        <v/>
      </c>
      <c r="AB92" s="123" t="str">
        <f>IF(1=1,IF(E92="","",IF(F92="","A CONTROLER",IF(NOT(ISNUMBER(F92)),"TEXTE",IF(OR(W92="",W92&lt;=0),"COMMANDE COUVERTS INCOMPLETE",IF(G92="","UNITE MANQUANTE",IF(COUNTIF(B384:B428,AE92)=0,"UNITE A CONTROLER","OK")))))),N("Z6"))</f>
        <v/>
      </c>
      <c r="AD92" s="144" t="str">
        <f>IF(1=1,IF(E92="","",AD83),N("AB15"))</f>
        <v/>
      </c>
      <c r="AE92" s="125" t="str">
        <f>IF(1=1,IF(G92="","",UPPER(TRIM(SUBSTITUTE(SUBSTITUTE(G92&amp;"",CHAR(160)," ")," "," ")))),N("AC15"))</f>
        <v/>
      </c>
      <c r="AG92" s="5" t="s">
        <v>34</v>
      </c>
    </row>
    <row r="93" spans="1:33" ht="15.75" x14ac:dyDescent="0.25">
      <c r="A93" s="126" t="str">
        <f>IF(1=1,IF(E93="","",A83),N("A16"))</f>
        <v/>
      </c>
      <c r="B93" s="127" t="str">
        <f>IF(1=1,IF(E93="","",B83),N("B16"))</f>
        <v/>
      </c>
      <c r="C93" s="128"/>
      <c r="D93" s="129" t="str">
        <f>IF(ISBLANK(E93),"",LARGE(D83:D92,1)+1)</f>
        <v/>
      </c>
      <c r="E93" s="130"/>
      <c r="F93" s="131"/>
      <c r="G93" s="170"/>
      <c r="H93" s="105"/>
      <c r="I93" s="132" t="str">
        <f>IF(1=1,IF(E93="","",I83),N("H16"))</f>
        <v/>
      </c>
      <c r="J93" s="133" t="str">
        <f>IF(1=1,IF(E93="","",J83),N("I16"))</f>
        <v/>
      </c>
      <c r="K93" s="134" t="str">
        <f>IF(1=1,IF(E93="","",K83),N("J16"))</f>
        <v/>
      </c>
      <c r="L93" s="135" t="str">
        <f>IF(1=1,IF(OR(J93="",O93="",NOT(ISNUMBER(J93)),NOT(ISNUMBER(O93)),J93=0),"",O93/J93),N("L16"))</f>
        <v/>
      </c>
      <c r="M93" s="136" t="str">
        <f>IF(1=1,IF(OR(L93="",NOT(ISNUMBER(F93))),"",F93*L93*IFERROR(INDEX(D384:D428,MATCH(AE93,B384:B428,0)),1)),N("M13"))</f>
        <v/>
      </c>
      <c r="N93" s="137" t="str">
        <f>IF(1=1,IF(F93="","",IF(G93="","",IFERROR(INDEX(E384:E428,MATCH(AE93,B384:B428,0)),G93&amp;""))),N("N6"))</f>
        <v/>
      </c>
      <c r="O93" s="138" t="str">
        <f>IF(1=1,IF(E93="","",O83),N("K16"))</f>
        <v/>
      </c>
      <c r="P93" s="139" t="str">
        <f>IF(1=1,IF(M93="","",IF(AND(ISNUMBER(M93),M93&lt;1,N93="kg"),MAX(1,ROUND(M93*1000,0)),IF(AND(ISNUMBER(M93),M93&lt;1,N93="L"),MAX(1,ROUND(M93*100,0)),ROUND(M93,3)))),N("O16"))</f>
        <v/>
      </c>
      <c r="Q93" s="140" t="str">
        <f>IF(1=1,IF(M93="","",IF(AND(ISNUMBER(M93),M93&lt;1,N93="kg"),"g",IF(AND(ISNUMBER(M93),M93&lt;1,N93="L"),"cl",N93))),N("P16"))</f>
        <v/>
      </c>
      <c r="R93" s="161" t="str">
        <f>IF(1=1,IF(E93="","",IF(F93="","A CONTROLER",IF(NOT(ISNUMBER(F93)),"TEXTE",IF(OR(L93="",L93&lt;=0),"COMMANDE PRINCIPALE INCOMPLETE",IF(G93="","UNITE MANQUANTE",IF(COUNTIF(B384:B428,AE93)=0,"UNITE A CONTROLER","OK")))))),N("Q9"))</f>
        <v/>
      </c>
      <c r="S93" s="105"/>
      <c r="T93" s="141">
        <f t="shared" si="13"/>
        <v>0</v>
      </c>
      <c r="U93" s="133" t="str">
        <f>IF(1=1,IF(E93="","",U83),N("S16"))</f>
        <v/>
      </c>
      <c r="V93" s="133" t="str">
        <f>IF(1=1,IF(E93="","",V83),N("T16"))</f>
        <v/>
      </c>
      <c r="W93" s="135" t="str">
        <f>IF(1=1,IF(OR(U93="",V93="",NOT(ISNUMBER(U93)),NOT(ISNUMBER(V93)),U93=0),"",V93/U93),N("U16"))</f>
        <v/>
      </c>
      <c r="X93" s="136" t="str">
        <f>IF(1=1,IF(OR(W93="",NOT(ISNUMBER(F93))),"",F93*W93*IFERROR(INDEX(D384:D428,MATCH(AE93,B384:B428,0)),1)),N("V7"))</f>
        <v/>
      </c>
      <c r="Y93" s="137" t="str">
        <f>IF(1=1,IF(F93="","",IF(G93="","",IFERROR(INDEX(E384:E428,MATCH(AE93,B384:B428,0)),G93&amp;""))),N("W6"))</f>
        <v/>
      </c>
      <c r="Z93" s="142" t="str">
        <f>IF(1=1,IF(X93="","",IF(AND(ISNUMBER(X93),X93&lt;1,Y93="kg"),MAX(1,ROUND(X93*1000,0)),IF(AND(ISNUMBER(X93),X93&lt;1,Y93="L"),MAX(1,ROUND(X93*100,0)),ROUND(X93,3)))),N("X16"))</f>
        <v/>
      </c>
      <c r="AA93" s="143" t="str">
        <f>IF(1=1,IF(X93="","",IF(AND(ISNUMBER(X93),X93&lt;1,Y93="kg"),"g",IF(AND(ISNUMBER(X93),X93&lt;1,Y93="L"),"cl",Y93))),N("Y16"))</f>
        <v/>
      </c>
      <c r="AB93" s="123" t="str">
        <f>IF(1=1,IF(E93="","",IF(F93="","A CONTROLER",IF(NOT(ISNUMBER(F93)),"TEXTE",IF(OR(W93="",W93&lt;=0),"COMMANDE COUVERTS INCOMPLETE",IF(G93="","UNITE MANQUANTE",IF(COUNTIF(B384:B428,AE93)=0,"UNITE A CONTROLER","OK")))))),N("Z6"))</f>
        <v/>
      </c>
      <c r="AD93" s="144" t="str">
        <f>IF(1=1,IF(E93="","",AD83),N("AB16"))</f>
        <v/>
      </c>
      <c r="AE93" s="125" t="str">
        <f>IF(1=1,IF(G93="","",UPPER(TRIM(SUBSTITUTE(SUBSTITUTE(G93&amp;"",CHAR(160)," ")," "," ")))),N("AC16"))</f>
        <v/>
      </c>
      <c r="AG93" s="5" t="s">
        <v>35</v>
      </c>
    </row>
    <row r="94" spans="1:33" ht="15.75" x14ac:dyDescent="0.25">
      <c r="A94" s="126" t="str">
        <f>IF(1=1,IF(E94="","",A83),N("A17"))</f>
        <v/>
      </c>
      <c r="B94" s="127" t="str">
        <f>IF(1=1,IF(E94="","",B83),N("B17"))</f>
        <v/>
      </c>
      <c r="C94" s="128"/>
      <c r="D94" s="129" t="str">
        <f>IF(ISBLANK(E94),"",LARGE(D83:D93,1)+1)</f>
        <v/>
      </c>
      <c r="E94" s="130"/>
      <c r="F94" s="131"/>
      <c r="G94" s="170"/>
      <c r="H94" s="105"/>
      <c r="I94" s="132" t="str">
        <f>IF(1=1,IF(E94="","",I83),N("H17"))</f>
        <v/>
      </c>
      <c r="J94" s="133" t="str">
        <f>IF(1=1,IF(E94="","",J83),N("I17"))</f>
        <v/>
      </c>
      <c r="K94" s="134" t="str">
        <f>IF(1=1,IF(E94="","",K83),N("J17"))</f>
        <v/>
      </c>
      <c r="L94" s="135" t="str">
        <f>IF(1=1,IF(OR(J94="",O94="",NOT(ISNUMBER(J94)),NOT(ISNUMBER(O94)),J94=0),"",O94/J94),N("L17"))</f>
        <v/>
      </c>
      <c r="M94" s="136" t="str">
        <f>IF(1=1,IF(OR(L94="",NOT(ISNUMBER(F94))),"",F94*L94*IFERROR(INDEX(D384:D428,MATCH(AE94,B384:B428,0)),1)),N("M13"))</f>
        <v/>
      </c>
      <c r="N94" s="137" t="str">
        <f>IF(1=1,IF(F94="","",IF(G94="","",IFERROR(INDEX(E384:E428,MATCH(AE94,B384:B428,0)),G94&amp;""))),N("N6"))</f>
        <v/>
      </c>
      <c r="O94" s="138" t="str">
        <f>IF(1=1,IF(E94="","",O83),N("K17"))</f>
        <v/>
      </c>
      <c r="P94" s="139" t="str">
        <f>IF(1=1,IF(M94="","",IF(AND(ISNUMBER(M94),M94&lt;1,N94="kg"),MAX(1,ROUND(M94*1000,0)),IF(AND(ISNUMBER(M94),M94&lt;1,N94="L"),MAX(1,ROUND(M94*100,0)),ROUND(M94,3)))),N("O17"))</f>
        <v/>
      </c>
      <c r="Q94" s="140" t="str">
        <f>IF(1=1,IF(M94="","",IF(AND(ISNUMBER(M94),M94&lt;1,N94="kg"),"g",IF(AND(ISNUMBER(M94),M94&lt;1,N94="L"),"cl",N94))),N("P17"))</f>
        <v/>
      </c>
      <c r="R94" s="161" t="str">
        <f>IF(1=1,IF(E94="","",IF(F94="","A CONTROLER",IF(NOT(ISNUMBER(F94)),"TEXTE",IF(OR(L94="",L94&lt;=0),"COMMANDE PRINCIPALE INCOMPLETE",IF(G94="","UNITE MANQUANTE",IF(COUNTIF(B384:B428,AE94)=0,"UNITE A CONTROLER","OK")))))),N("Q9"))</f>
        <v/>
      </c>
      <c r="S94" s="105"/>
      <c r="T94" s="141">
        <f t="shared" si="13"/>
        <v>0</v>
      </c>
      <c r="U94" s="133" t="str">
        <f>IF(1=1,IF(E94="","",U83),N("S17"))</f>
        <v/>
      </c>
      <c r="V94" s="133" t="str">
        <f>IF(1=1,IF(E94="","",V83),N("T17"))</f>
        <v/>
      </c>
      <c r="W94" s="135" t="str">
        <f>IF(1=1,IF(OR(U94="",V94="",NOT(ISNUMBER(U94)),NOT(ISNUMBER(V94)),U94=0),"",V94/U94),N("U17"))</f>
        <v/>
      </c>
      <c r="X94" s="136" t="str">
        <f>IF(1=1,IF(OR(W94="",NOT(ISNUMBER(F94))),"",F94*W94*IFERROR(INDEX(D384:D428,MATCH(AE94,B384:B428,0)),1)),N("V7"))</f>
        <v/>
      </c>
      <c r="Y94" s="137" t="str">
        <f>IF(1=1,IF(F94="","",IF(G94="","",IFERROR(INDEX(E384:E428,MATCH(AE94,B384:B428,0)),G94&amp;""))),N("W6"))</f>
        <v/>
      </c>
      <c r="Z94" s="142" t="str">
        <f>IF(1=1,IF(X94="","",IF(AND(ISNUMBER(X94),X94&lt;1,Y94="kg"),MAX(1,ROUND(X94*1000,0)),IF(AND(ISNUMBER(X94),X94&lt;1,Y94="L"),MAX(1,ROUND(X94*100,0)),ROUND(X94,3)))),N("X17"))</f>
        <v/>
      </c>
      <c r="AA94" s="143" t="str">
        <f>IF(1=1,IF(X94="","",IF(AND(ISNUMBER(X94),X94&lt;1,Y94="kg"),"g",IF(AND(ISNUMBER(X94),X94&lt;1,Y94="L"),"cl",Y94))),N("Y17"))</f>
        <v/>
      </c>
      <c r="AB94" s="123" t="str">
        <f>IF(1=1,IF(E94="","",IF(F94="","A CONTROLER",IF(NOT(ISNUMBER(F94)),"TEXTE",IF(OR(W94="",W94&lt;=0),"COMMANDE COUVERTS INCOMPLETE",IF(G94="","UNITE MANQUANTE",IF(COUNTIF(B384:B428,AE94)=0,"UNITE A CONTROLER","OK")))))),N("Z6"))</f>
        <v/>
      </c>
      <c r="AD94" s="144" t="str">
        <f>IF(1=1,IF(E94="","",AD83),N("AB17"))</f>
        <v/>
      </c>
      <c r="AE94" s="125" t="str">
        <f>IF(1=1,IF(G94="","",UPPER(TRIM(SUBSTITUTE(SUBSTITUTE(G94&amp;"",CHAR(160)," ")," "," ")))),N("AC17"))</f>
        <v/>
      </c>
      <c r="AG94" s="5" t="s">
        <v>225</v>
      </c>
    </row>
    <row r="95" spans="1:33" ht="15.75" x14ac:dyDescent="0.25">
      <c r="A95" s="126" t="str">
        <f>IF(1=1,IF(E95="","",A83),N("A18"))</f>
        <v/>
      </c>
      <c r="B95" s="127" t="str">
        <f>IF(1=1,IF(E95="","",B83),N("B18"))</f>
        <v/>
      </c>
      <c r="C95" s="128"/>
      <c r="D95" s="129" t="str">
        <f>IF(ISBLANK(E95),"",LARGE(D83:D94,1)+1)</f>
        <v/>
      </c>
      <c r="E95" s="130"/>
      <c r="F95" s="131"/>
      <c r="G95" s="170"/>
      <c r="H95" s="105"/>
      <c r="I95" s="132" t="str">
        <f>IF(1=1,IF(E95="","",I83),N("H18"))</f>
        <v/>
      </c>
      <c r="J95" s="133" t="str">
        <f>IF(1=1,IF(E95="","",J83),N("I18"))</f>
        <v/>
      </c>
      <c r="K95" s="134" t="str">
        <f>IF(1=1,IF(E95="","",K83),N("J18"))</f>
        <v/>
      </c>
      <c r="L95" s="135" t="str">
        <f>IF(1=1,IF(OR(J95="",O95="",NOT(ISNUMBER(J95)),NOT(ISNUMBER(O95)),J95=0),"",O95/J95),N("L18"))</f>
        <v/>
      </c>
      <c r="M95" s="136" t="str">
        <f>IF(1=1,IF(OR(L95="",NOT(ISNUMBER(F95))),"",F95*L95*IFERROR(INDEX(D384:D428,MATCH(AE95,B384:B428,0)),1)),N("M13"))</f>
        <v/>
      </c>
      <c r="N95" s="137" t="str">
        <f>IF(1=1,IF(F95="","",IF(G95="","",IFERROR(INDEX(E384:E428,MATCH(AE95,B384:B428,0)),G95&amp;""))),N("N6"))</f>
        <v/>
      </c>
      <c r="O95" s="138" t="str">
        <f>IF(1=1,IF(E95="","",O83),N("K18"))</f>
        <v/>
      </c>
      <c r="P95" s="139" t="str">
        <f>IF(1=1,IF(M95="","",IF(AND(ISNUMBER(M95),M95&lt;1,N95="kg"),MAX(1,ROUND(M95*1000,0)),IF(AND(ISNUMBER(M95),M95&lt;1,N95="L"),MAX(1,ROUND(M95*100,0)),ROUND(M95,3)))),N("O18"))</f>
        <v/>
      </c>
      <c r="Q95" s="140" t="str">
        <f>IF(1=1,IF(M95="","",IF(AND(ISNUMBER(M95),M95&lt;1,N95="kg"),"g",IF(AND(ISNUMBER(M95),M95&lt;1,N95="L"),"cl",N95))),N("P18"))</f>
        <v/>
      </c>
      <c r="R95" s="161" t="str">
        <f>IF(1=1,IF(E95="","",IF(F95="","A CONTROLER",IF(NOT(ISNUMBER(F95)),"TEXTE",IF(OR(L95="",L95&lt;=0),"COMMANDE PRINCIPALE INCOMPLETE",IF(G95="","UNITE MANQUANTE",IF(COUNTIF(B384:B428,AE95)=0,"UNITE A CONTROLER","OK")))))),N("Q9"))</f>
        <v/>
      </c>
      <c r="S95" s="105"/>
      <c r="T95" s="141">
        <f t="shared" si="13"/>
        <v>0</v>
      </c>
      <c r="U95" s="133" t="str">
        <f>IF(1=1,IF(E95="","",U83),N("S18"))</f>
        <v/>
      </c>
      <c r="V95" s="133" t="str">
        <f>IF(1=1,IF(E95="","",V83),N("T18"))</f>
        <v/>
      </c>
      <c r="W95" s="135" t="str">
        <f>IF(1=1,IF(OR(U95="",V95="",NOT(ISNUMBER(U95)),NOT(ISNUMBER(V95)),U95=0),"",V95/U95),N("U18"))</f>
        <v/>
      </c>
      <c r="X95" s="136" t="str">
        <f>IF(1=1,IF(OR(W95="",NOT(ISNUMBER(F95))),"",F95*W95*IFERROR(INDEX(D384:D428,MATCH(AE95,B384:B428,0)),1)),N("V7"))</f>
        <v/>
      </c>
      <c r="Y95" s="137" t="str">
        <f>IF(1=1,IF(F95="","",IF(G95="","",IFERROR(INDEX(E384:E428,MATCH(AE95,B384:B428,0)),G95&amp;""))),N("W6"))</f>
        <v/>
      </c>
      <c r="Z95" s="142" t="str">
        <f>IF(1=1,IF(X95="","",IF(AND(ISNUMBER(X95),X95&lt;1,Y95="kg"),MAX(1,ROUND(X95*1000,0)),IF(AND(ISNUMBER(X95),X95&lt;1,Y95="L"),MAX(1,ROUND(X95*100,0)),ROUND(X95,3)))),N("X18"))</f>
        <v/>
      </c>
      <c r="AA95" s="143" t="str">
        <f>IF(1=1,IF(X95="","",IF(AND(ISNUMBER(X95),X95&lt;1,Y95="kg"),"g",IF(AND(ISNUMBER(X95),X95&lt;1,Y95="L"),"cl",Y95))),N("Y18"))</f>
        <v/>
      </c>
      <c r="AB95" s="123" t="str">
        <f>IF(1=1,IF(E95="","",IF(F95="","A CONTROLER",IF(NOT(ISNUMBER(F95)),"TEXTE",IF(OR(W95="",W95&lt;=0),"COMMANDE COUVERTS INCOMPLETE",IF(G95="","UNITE MANQUANTE",IF(COUNTIF(B384:B428,AE95)=0,"UNITE A CONTROLER","OK")))))),N("Z6"))</f>
        <v/>
      </c>
      <c r="AD95" s="144" t="str">
        <f>IF(1=1,IF(E95="","",AD83),N("AB18"))</f>
        <v/>
      </c>
      <c r="AE95" s="125" t="str">
        <f>IF(1=1,IF(G95="","",UPPER(TRIM(SUBSTITUTE(SUBSTITUTE(G95&amp;"",CHAR(160)," ")," "," ")))),N("AC18"))</f>
        <v/>
      </c>
      <c r="AG95" s="5" t="s">
        <v>36</v>
      </c>
    </row>
    <row r="96" spans="1:33" ht="15.75" x14ac:dyDescent="0.25">
      <c r="A96" s="126" t="str">
        <f>IF(1=1,IF(E96="","",A83),N("A19"))</f>
        <v/>
      </c>
      <c r="B96" s="127" t="str">
        <f>IF(1=1,IF(E96="","",B83),N("B19"))</f>
        <v/>
      </c>
      <c r="C96" s="128"/>
      <c r="D96" s="129" t="str">
        <f>IF(ISBLANK(E96),"",LARGE(D83:D95,1)+1)</f>
        <v/>
      </c>
      <c r="E96" s="130"/>
      <c r="F96" s="131"/>
      <c r="G96" s="170"/>
      <c r="H96" s="105"/>
      <c r="I96" s="132" t="str">
        <f>IF(1=1,IF(E96="","",I83),N("H19"))</f>
        <v/>
      </c>
      <c r="J96" s="133" t="str">
        <f>IF(1=1,IF(E96="","",J83),N("I19"))</f>
        <v/>
      </c>
      <c r="K96" s="134" t="str">
        <f>IF(1=1,IF(E96="","",K83),N("J19"))</f>
        <v/>
      </c>
      <c r="L96" s="135" t="str">
        <f>IF(1=1,IF(OR(J96="",O96="",NOT(ISNUMBER(J96)),NOT(ISNUMBER(O96)),J96=0),"",O96/J96),N("L19"))</f>
        <v/>
      </c>
      <c r="M96" s="136" t="str">
        <f>IF(1=1,IF(OR(L96="",NOT(ISNUMBER(F96))),"",F96*L96*IFERROR(INDEX(D384:D428,MATCH(AE96,B384:B428,0)),1)),N("M13"))</f>
        <v/>
      </c>
      <c r="N96" s="137" t="str">
        <f>IF(1=1,IF(F96="","",IF(G96="","",IFERROR(INDEX(E384:E428,MATCH(AE96,B384:B428,0)),G96&amp;""))),N("N6"))</f>
        <v/>
      </c>
      <c r="O96" s="138" t="str">
        <f>IF(1=1,IF(E96="","",O83),N("K19"))</f>
        <v/>
      </c>
      <c r="P96" s="139" t="str">
        <f>IF(1=1,IF(M96="","",IF(AND(ISNUMBER(M96),M96&lt;1,N96="kg"),MAX(1,ROUND(M96*1000,0)),IF(AND(ISNUMBER(M96),M96&lt;1,N96="L"),MAX(1,ROUND(M96*100,0)),ROUND(M96,3)))),N("O19"))</f>
        <v/>
      </c>
      <c r="Q96" s="140" t="str">
        <f>IF(1=1,IF(M96="","",IF(AND(ISNUMBER(M96),M96&lt;1,N96="kg"),"g",IF(AND(ISNUMBER(M96),M96&lt;1,N96="L"),"cl",N96))),N("P19"))</f>
        <v/>
      </c>
      <c r="R96" s="161" t="str">
        <f>IF(1=1,IF(E96="","",IF(F96="","A CONTROLER",IF(NOT(ISNUMBER(F96)),"TEXTE",IF(OR(L96="",L96&lt;=0),"COMMANDE PRINCIPALE INCOMPLETE",IF(G96="","UNITE MANQUANTE",IF(COUNTIF(B384:B428,AE96)=0,"UNITE A CONTROLER","OK")))))),N("Q9"))</f>
        <v/>
      </c>
      <c r="S96" s="105"/>
      <c r="T96" s="141">
        <f t="shared" si="13"/>
        <v>0</v>
      </c>
      <c r="U96" s="133" t="str">
        <f>IF(1=1,IF(E96="","",U83),N("S19"))</f>
        <v/>
      </c>
      <c r="V96" s="133" t="str">
        <f>IF(1=1,IF(E96="","",V83),N("T19"))</f>
        <v/>
      </c>
      <c r="W96" s="135" t="str">
        <f>IF(1=1,IF(OR(U96="",V96="",NOT(ISNUMBER(U96)),NOT(ISNUMBER(V96)),U96=0),"",V96/U96),N("U19"))</f>
        <v/>
      </c>
      <c r="X96" s="136" t="str">
        <f>IF(1=1,IF(OR(W96="",NOT(ISNUMBER(F96))),"",F96*W96*IFERROR(INDEX(D384:D428,MATCH(AE96,B384:B428,0)),1)),N("V7"))</f>
        <v/>
      </c>
      <c r="Y96" s="137" t="str">
        <f>IF(1=1,IF(F96="","",IF(G96="","",IFERROR(INDEX(E384:E428,MATCH(AE96,B384:B428,0)),G96&amp;""))),N("W6"))</f>
        <v/>
      </c>
      <c r="Z96" s="142" t="str">
        <f>IF(1=1,IF(X96="","",IF(AND(ISNUMBER(X96),X96&lt;1,Y96="kg"),MAX(1,ROUND(X96*1000,0)),IF(AND(ISNUMBER(X96),X96&lt;1,Y96="L"),MAX(1,ROUND(X96*100,0)),ROUND(X96,3)))),N("X19"))</f>
        <v/>
      </c>
      <c r="AA96" s="143" t="str">
        <f>IF(1=1,IF(X96="","",IF(AND(ISNUMBER(X96),X96&lt;1,Y96="kg"),"g",IF(AND(ISNUMBER(X96),X96&lt;1,Y96="L"),"cl",Y96))),N("Y19"))</f>
        <v/>
      </c>
      <c r="AB96" s="123" t="str">
        <f>IF(1=1,IF(E96="","",IF(F96="","A CONTROLER",IF(NOT(ISNUMBER(F96)),"TEXTE",IF(OR(W96="",W96&lt;=0),"COMMANDE COUVERTS INCOMPLETE",IF(G96="","UNITE MANQUANTE",IF(COUNTIF(B384:B428,AE96)=0,"UNITE A CONTROLER","OK")))))),N("Z6"))</f>
        <v/>
      </c>
      <c r="AD96" s="144" t="str">
        <f>IF(1=1,IF(E96="","",AD83),N("AB19"))</f>
        <v/>
      </c>
      <c r="AE96" s="125" t="str">
        <f>IF(1=1,IF(G96="","",UPPER(TRIM(SUBSTITUTE(SUBSTITUTE(G96&amp;"",CHAR(160)," ")," "," ")))),N("AC19"))</f>
        <v/>
      </c>
      <c r="AG96" s="5" t="s">
        <v>37</v>
      </c>
    </row>
    <row r="97" spans="1:33" ht="15.75" x14ac:dyDescent="0.25">
      <c r="A97" s="126" t="str">
        <f>IF(1=1,IF(E97="","",A83),N("A20"))</f>
        <v/>
      </c>
      <c r="B97" s="127" t="str">
        <f>IF(1=1,IF(E97="","",B83),N("B20"))</f>
        <v/>
      </c>
      <c r="C97" s="128"/>
      <c r="D97" s="129" t="str">
        <f>IF(ISBLANK(E97),"",LARGE(D83:D96,1)+1)</f>
        <v/>
      </c>
      <c r="E97" s="130"/>
      <c r="F97" s="131"/>
      <c r="G97" s="170"/>
      <c r="H97" s="105"/>
      <c r="I97" s="132" t="str">
        <f>IF(1=1,IF(E97="","",I83),N("H20"))</f>
        <v/>
      </c>
      <c r="J97" s="133" t="str">
        <f>IF(1=1,IF(E97="","",J83),N("I20"))</f>
        <v/>
      </c>
      <c r="K97" s="134" t="str">
        <f>IF(1=1,IF(E97="","",K83),N("J20"))</f>
        <v/>
      </c>
      <c r="L97" s="135" t="str">
        <f>IF(1=1,IF(OR(J97="",O97="",NOT(ISNUMBER(J97)),NOT(ISNUMBER(O97)),J97=0),"",O97/J97),N("L20"))</f>
        <v/>
      </c>
      <c r="M97" s="136" t="str">
        <f>IF(1=1,IF(OR(L97="",NOT(ISNUMBER(F97))),"",F97*L97*IFERROR(INDEX(D384:D428,MATCH(AE97,B384:B428,0)),1)),N("M13"))</f>
        <v/>
      </c>
      <c r="N97" s="137" t="str">
        <f>IF(1=1,IF(F97="","",IF(G97="","",IFERROR(INDEX(E384:E428,MATCH(AE97,B384:B428,0)),G97&amp;""))),N("N6"))</f>
        <v/>
      </c>
      <c r="O97" s="138" t="str">
        <f>IF(1=1,IF(E97="","",O83),N("K20"))</f>
        <v/>
      </c>
      <c r="P97" s="139" t="str">
        <f>IF(1=1,IF(M97="","",IF(AND(ISNUMBER(M97),M97&lt;1,N97="kg"),MAX(1,ROUND(M97*1000,0)),IF(AND(ISNUMBER(M97),M97&lt;1,N97="L"),MAX(1,ROUND(M97*100,0)),ROUND(M97,3)))),N("O20"))</f>
        <v/>
      </c>
      <c r="Q97" s="140" t="str">
        <f>IF(1=1,IF(M97="","",IF(AND(ISNUMBER(M97),M97&lt;1,N97="kg"),"g",IF(AND(ISNUMBER(M97),M97&lt;1,N97="L"),"cl",N97))),N("P20"))</f>
        <v/>
      </c>
      <c r="R97" s="161" t="str">
        <f>IF(1=1,IF(E97="","",IF(F97="","A CONTROLER",IF(NOT(ISNUMBER(F97)),"TEXTE",IF(OR(L97="",L97&lt;=0),"COMMANDE PRINCIPALE INCOMPLETE",IF(G97="","UNITE MANQUANTE",IF(COUNTIF(B384:B428,AE97)=0,"UNITE A CONTROLER","OK")))))),N("Q9"))</f>
        <v/>
      </c>
      <c r="S97" s="105"/>
      <c r="T97" s="141">
        <f t="shared" si="13"/>
        <v>0</v>
      </c>
      <c r="U97" s="133" t="str">
        <f>IF(1=1,IF(E97="","",U83),N("S20"))</f>
        <v/>
      </c>
      <c r="V97" s="133" t="str">
        <f>IF(1=1,IF(E97="","",V83),N("T20"))</f>
        <v/>
      </c>
      <c r="W97" s="135" t="str">
        <f>IF(1=1,IF(OR(U97="",V97="",NOT(ISNUMBER(U97)),NOT(ISNUMBER(V97)),U97=0),"",V97/U97),N("U20"))</f>
        <v/>
      </c>
      <c r="X97" s="136" t="str">
        <f>IF(1=1,IF(OR(W97="",NOT(ISNUMBER(F97))),"",F97*W97*IFERROR(INDEX(D384:D428,MATCH(AE97,B384:B428,0)),1)),N("V7"))</f>
        <v/>
      </c>
      <c r="Y97" s="137" t="str">
        <f>IF(1=1,IF(F97="","",IF(G97="","",IFERROR(INDEX(E384:E428,MATCH(AE97,B384:B428,0)),G97&amp;""))),N("W6"))</f>
        <v/>
      </c>
      <c r="Z97" s="142" t="str">
        <f>IF(1=1,IF(X97="","",IF(AND(ISNUMBER(X97),X97&lt;1,Y97="kg"),MAX(1,ROUND(X97*1000,0)),IF(AND(ISNUMBER(X97),X97&lt;1,Y97="L"),MAX(1,ROUND(X97*100,0)),ROUND(X97,3)))),N("X20"))</f>
        <v/>
      </c>
      <c r="AA97" s="143" t="str">
        <f>IF(1=1,IF(X97="","",IF(AND(ISNUMBER(X97),X97&lt;1,Y97="kg"),"g",IF(AND(ISNUMBER(X97),X97&lt;1,Y97="L"),"cl",Y97))),N("Y20"))</f>
        <v/>
      </c>
      <c r="AB97" s="123" t="str">
        <f>IF(1=1,IF(E97="","",IF(F97="","A CONTROLER",IF(NOT(ISNUMBER(F97)),"TEXTE",IF(OR(W97="",W97&lt;=0),"COMMANDE COUVERTS INCOMPLETE",IF(G97="","UNITE MANQUANTE",IF(COUNTIF(B384:B428,AE97)=0,"UNITE A CONTROLER","OK")))))),N("Z6"))</f>
        <v/>
      </c>
      <c r="AD97" s="144" t="str">
        <f>IF(1=1,IF(E97="","",AD83),N("AB20"))</f>
        <v/>
      </c>
      <c r="AE97" s="125" t="str">
        <f>IF(1=1,IF(G97="","",UPPER(TRIM(SUBSTITUTE(SUBSTITUTE(G97&amp;"",CHAR(160)," ")," "," ")))),N("AC20"))</f>
        <v/>
      </c>
      <c r="AG97" s="4" t="s">
        <v>38</v>
      </c>
    </row>
    <row r="98" spans="1:33" ht="15.75" x14ac:dyDescent="0.25">
      <c r="A98" s="126" t="str">
        <f>IF(1=1,IF(E98="","",A83),N("A21"))</f>
        <v/>
      </c>
      <c r="B98" s="127" t="str">
        <f>IF(1=1,IF(E98="","",B83),N("B21"))</f>
        <v/>
      </c>
      <c r="C98" s="128"/>
      <c r="D98" s="129" t="str">
        <f>IF(ISBLANK(E98),"",LARGE(D83:D97,1)+1)</f>
        <v/>
      </c>
      <c r="E98" s="130"/>
      <c r="F98" s="131"/>
      <c r="G98" s="170"/>
      <c r="H98" s="105"/>
      <c r="I98" s="132" t="str">
        <f>IF(1=1,IF(E98="","",I83),N("H21"))</f>
        <v/>
      </c>
      <c r="J98" s="133" t="str">
        <f>IF(1=1,IF(E98="","",J83),N("I21"))</f>
        <v/>
      </c>
      <c r="K98" s="134" t="str">
        <f>IF(1=1,IF(E98="","",K83),N("J21"))</f>
        <v/>
      </c>
      <c r="L98" s="135" t="str">
        <f>IF(1=1,IF(OR(J98="",O98="",NOT(ISNUMBER(J98)),NOT(ISNUMBER(O98)),J98=0),"",O98/J98),N("L21"))</f>
        <v/>
      </c>
      <c r="M98" s="136" t="str">
        <f>IF(1=1,IF(OR(L98="",NOT(ISNUMBER(F98))),"",F98*L98*IFERROR(INDEX(D384:D428,MATCH(AE98,B384:B428,0)),1)),N("M13"))</f>
        <v/>
      </c>
      <c r="N98" s="137" t="str">
        <f>IF(1=1,IF(F98="","",IF(G98="","",IFERROR(INDEX(E384:E428,MATCH(AE98,B384:B428,0)),G98&amp;""))),N("N6"))</f>
        <v/>
      </c>
      <c r="O98" s="138" t="str">
        <f>IF(1=1,IF(E98="","",O83),N("K21"))</f>
        <v/>
      </c>
      <c r="P98" s="139" t="str">
        <f>IF(1=1,IF(M98="","",IF(AND(ISNUMBER(M98),M98&lt;1,N98="kg"),MAX(1,ROUND(M98*1000,0)),IF(AND(ISNUMBER(M98),M98&lt;1,N98="L"),MAX(1,ROUND(M98*100,0)),ROUND(M98,3)))),N("O21"))</f>
        <v/>
      </c>
      <c r="Q98" s="140" t="str">
        <f>IF(1=1,IF(M98="","",IF(AND(ISNUMBER(M98),M98&lt;1,N98="kg"),"g",IF(AND(ISNUMBER(M98),M98&lt;1,N98="L"),"cl",N98))),N("P21"))</f>
        <v/>
      </c>
      <c r="R98" s="161" t="str">
        <f>IF(1=1,IF(E98="","",IF(F98="","A CONTROLER",IF(NOT(ISNUMBER(F98)),"TEXTE",IF(OR(L98="",L98&lt;=0),"COMMANDE PRINCIPALE INCOMPLETE",IF(G98="","UNITE MANQUANTE",IF(COUNTIF(B384:B428,AE98)=0,"UNITE A CONTROLER","OK")))))),N("Q9"))</f>
        <v/>
      </c>
      <c r="S98" s="105"/>
      <c r="T98" s="141">
        <f t="shared" si="13"/>
        <v>0</v>
      </c>
      <c r="U98" s="133" t="str">
        <f>IF(1=1,IF(E98="","",U83),N("S21"))</f>
        <v/>
      </c>
      <c r="V98" s="133" t="str">
        <f>IF(1=1,IF(E98="","",V83),N("T21"))</f>
        <v/>
      </c>
      <c r="W98" s="135" t="str">
        <f>IF(1=1,IF(OR(U98="",V98="",NOT(ISNUMBER(U98)),NOT(ISNUMBER(V98)),U98=0),"",V98/U98),N("U21"))</f>
        <v/>
      </c>
      <c r="X98" s="136" t="str">
        <f>IF(1=1,IF(OR(W98="",NOT(ISNUMBER(F98))),"",F98*W98*IFERROR(INDEX(D384:D428,MATCH(AE98,B384:B428,0)),1)),N("V7"))</f>
        <v/>
      </c>
      <c r="Y98" s="137" t="str">
        <f>IF(1=1,IF(F98="","",IF(G98="","",IFERROR(INDEX(E384:E428,MATCH(AE98,B384:B428,0)),G98&amp;""))),N("W6"))</f>
        <v/>
      </c>
      <c r="Z98" s="142" t="str">
        <f>IF(1=1,IF(X98="","",IF(AND(ISNUMBER(X98),X98&lt;1,Y98="kg"),MAX(1,ROUND(X98*1000,0)),IF(AND(ISNUMBER(X98),X98&lt;1,Y98="L"),MAX(1,ROUND(X98*100,0)),ROUND(X98,3)))),N("X21"))</f>
        <v/>
      </c>
      <c r="AA98" s="143" t="str">
        <f>IF(1=1,IF(X98="","",IF(AND(ISNUMBER(X98),X98&lt;1,Y98="kg"),"g",IF(AND(ISNUMBER(X98),X98&lt;1,Y98="L"),"cl",Y98))),N("Y21"))</f>
        <v/>
      </c>
      <c r="AB98" s="123" t="str">
        <f>IF(1=1,IF(E98="","",IF(F98="","A CONTROLER",IF(NOT(ISNUMBER(F98)),"TEXTE",IF(OR(W98="",W98&lt;=0),"COMMANDE COUVERTS INCOMPLETE",IF(G98="","UNITE MANQUANTE",IF(COUNTIF(B384:B428,AE98)=0,"UNITE A CONTROLER","OK")))))),N("Z6"))</f>
        <v/>
      </c>
      <c r="AD98" s="144" t="str">
        <f>IF(1=1,IF(E98="","",AD83),N("AB21"))</f>
        <v/>
      </c>
      <c r="AE98" s="125" t="str">
        <f>IF(1=1,IF(G98="","",UPPER(TRIM(SUBSTITUTE(SUBSTITUTE(G98&amp;"",CHAR(160)," ")," "," ")))),N("AC21"))</f>
        <v/>
      </c>
      <c r="AG98" s="4" t="s">
        <v>39</v>
      </c>
    </row>
    <row r="99" spans="1:33" ht="15.75" x14ac:dyDescent="0.25">
      <c r="A99" s="126" t="str">
        <f>IF(1=1,IF(E99="","",A83),N("A22"))</f>
        <v/>
      </c>
      <c r="B99" s="127" t="str">
        <f>IF(1=1,IF(E99="","",B83),N("B22"))</f>
        <v/>
      </c>
      <c r="C99" s="128"/>
      <c r="D99" s="129" t="str">
        <f>IF(ISBLANK(E99),"",LARGE(D83:D98,1)+1)</f>
        <v/>
      </c>
      <c r="E99" s="130"/>
      <c r="F99" s="131"/>
      <c r="G99" s="170"/>
      <c r="H99" s="105"/>
      <c r="I99" s="132" t="str">
        <f>IF(1=1,IF(E99="","",I83),N("H22"))</f>
        <v/>
      </c>
      <c r="J99" s="133" t="str">
        <f>IF(1=1,IF(E99="","",J83),N("I22"))</f>
        <v/>
      </c>
      <c r="K99" s="134" t="str">
        <f>IF(1=1,IF(E99="","",K83),N("J22"))</f>
        <v/>
      </c>
      <c r="L99" s="135" t="str">
        <f>IF(1=1,IF(OR(J99="",O99="",NOT(ISNUMBER(J99)),NOT(ISNUMBER(O99)),J99=0),"",O99/J99),N("L22"))</f>
        <v/>
      </c>
      <c r="M99" s="136" t="str">
        <f>IF(1=1,IF(OR(L99="",NOT(ISNUMBER(F99))),"",F99*L99*IFERROR(INDEX(D384:D428,MATCH(AE99,B384:B428,0)),1)),N("M13"))</f>
        <v/>
      </c>
      <c r="N99" s="137" t="str">
        <f>IF(1=1,IF(F99="","",IF(G99="","",IFERROR(INDEX(E384:E428,MATCH(AE99,B384:B428,0)),G99&amp;""))),N("N6"))</f>
        <v/>
      </c>
      <c r="O99" s="138" t="str">
        <f>IF(1=1,IF(E99="","",O83),N("K22"))</f>
        <v/>
      </c>
      <c r="P99" s="139" t="str">
        <f>IF(1=1,IF(M99="","",IF(AND(ISNUMBER(M99),M99&lt;1,N99="kg"),MAX(1,ROUND(M99*1000,0)),IF(AND(ISNUMBER(M99),M99&lt;1,N99="L"),MAX(1,ROUND(M99*100,0)),ROUND(M99,3)))),N("O22"))</f>
        <v/>
      </c>
      <c r="Q99" s="140" t="str">
        <f>IF(1=1,IF(M99="","",IF(AND(ISNUMBER(M99),M99&lt;1,N99="kg"),"g",IF(AND(ISNUMBER(M99),M99&lt;1,N99="L"),"cl",N99))),N("P22"))</f>
        <v/>
      </c>
      <c r="R99" s="161" t="str">
        <f>IF(1=1,IF(E99="","",IF(F99="","A CONTROLER",IF(NOT(ISNUMBER(F99)),"TEXTE",IF(OR(L99="",L99&lt;=0),"COMMANDE PRINCIPALE INCOMPLETE",IF(G99="","UNITE MANQUANTE",IF(COUNTIF(B384:B428,AE99)=0,"UNITE A CONTROLER","OK")))))),N("Q9"))</f>
        <v/>
      </c>
      <c r="S99" s="105"/>
      <c r="T99" s="141">
        <f t="shared" si="13"/>
        <v>0</v>
      </c>
      <c r="U99" s="133" t="str">
        <f>IF(1=1,IF(E99="","",U83),N("S22"))</f>
        <v/>
      </c>
      <c r="V99" s="133" t="str">
        <f>IF(1=1,IF(E99="","",V83),N("T22"))</f>
        <v/>
      </c>
      <c r="W99" s="135" t="str">
        <f>IF(1=1,IF(OR(U99="",V99="",NOT(ISNUMBER(U99)),NOT(ISNUMBER(V99)),U99=0),"",V99/U99),N("U22"))</f>
        <v/>
      </c>
      <c r="X99" s="136" t="str">
        <f>IF(1=1,IF(OR(W99="",NOT(ISNUMBER(F99))),"",F99*W99*IFERROR(INDEX(D384:D428,MATCH(AE99,B384:B428,0)),1)),N("V7"))</f>
        <v/>
      </c>
      <c r="Y99" s="137" t="str">
        <f>IF(1=1,IF(F99="","",IF(G99="","",IFERROR(INDEX(E384:E428,MATCH(AE99,B384:B428,0)),G99&amp;""))),N("W6"))</f>
        <v/>
      </c>
      <c r="Z99" s="142" t="str">
        <f>IF(1=1,IF(X99="","",IF(AND(ISNUMBER(X99),X99&lt;1,Y99="kg"),MAX(1,ROUND(X99*1000,0)),IF(AND(ISNUMBER(X99),X99&lt;1,Y99="L"),MAX(1,ROUND(X99*100,0)),ROUND(X99,3)))),N("X22"))</f>
        <v/>
      </c>
      <c r="AA99" s="143" t="str">
        <f>IF(1=1,IF(X99="","",IF(AND(ISNUMBER(X99),X99&lt;1,Y99="kg"),"g",IF(AND(ISNUMBER(X99),X99&lt;1,Y99="L"),"cl",Y99))),N("Y22"))</f>
        <v/>
      </c>
      <c r="AB99" s="123" t="str">
        <f>IF(1=1,IF(E99="","",IF(F99="","A CONTROLER",IF(NOT(ISNUMBER(F99)),"TEXTE",IF(OR(W99="",W99&lt;=0),"COMMANDE COUVERTS INCOMPLETE",IF(G99="","UNITE MANQUANTE",IF(COUNTIF(B384:B428,AE99)=0,"UNITE A CONTROLER","OK")))))),N("Z6"))</f>
        <v/>
      </c>
      <c r="AD99" s="144" t="str">
        <f>IF(1=1,IF(E99="","",AD83),N("AB22"))</f>
        <v/>
      </c>
      <c r="AE99" s="125" t="str">
        <f>IF(1=1,IF(G99="","",UPPER(TRIM(SUBSTITUTE(SUBSTITUTE(G99&amp;"",CHAR(160)," ")," "," ")))),N("AC22"))</f>
        <v/>
      </c>
      <c r="AG99" s="4" t="s">
        <v>40</v>
      </c>
    </row>
    <row r="100" spans="1:33" ht="15.75" x14ac:dyDescent="0.25">
      <c r="A100" s="126" t="str">
        <f>IF(1=1,IF(E100="","",A83),N("A23"))</f>
        <v/>
      </c>
      <c r="B100" s="127" t="str">
        <f>IF(1=1,IF(E100="","",B83),N("B23"))</f>
        <v/>
      </c>
      <c r="C100" s="128"/>
      <c r="D100" s="129" t="str">
        <f>IF(ISBLANK(E100),"",LARGE(D83:D99,1)+1)</f>
        <v/>
      </c>
      <c r="E100" s="130"/>
      <c r="F100" s="131"/>
      <c r="G100" s="170"/>
      <c r="H100" s="105"/>
      <c r="I100" s="132" t="str">
        <f>IF(1=1,IF(E100="","",I83),N("H23"))</f>
        <v/>
      </c>
      <c r="J100" s="133" t="str">
        <f>IF(1=1,IF(E100="","",J83),N("I23"))</f>
        <v/>
      </c>
      <c r="K100" s="134" t="str">
        <f>IF(1=1,IF(E100="","",K83),N("J23"))</f>
        <v/>
      </c>
      <c r="L100" s="135" t="str">
        <f>IF(1=1,IF(OR(J100="",O100="",NOT(ISNUMBER(J100)),NOT(ISNUMBER(O100)),J100=0),"",O100/J100),N("L23"))</f>
        <v/>
      </c>
      <c r="M100" s="136" t="str">
        <f>IF(1=1,IF(OR(L100="",NOT(ISNUMBER(F100))),"",F100*L100*IFERROR(INDEX(D384:D428,MATCH(AE100,B384:B428,0)),1)),N("M13"))</f>
        <v/>
      </c>
      <c r="N100" s="137" t="str">
        <f>IF(1=1,IF(F100="","",IF(G100="","",IFERROR(INDEX(E384:E428,MATCH(AE100,B384:B428,0)),G100&amp;""))),N("N6"))</f>
        <v/>
      </c>
      <c r="O100" s="138" t="str">
        <f>IF(1=1,IF(E100="","",O83),N("K23"))</f>
        <v/>
      </c>
      <c r="P100" s="139" t="str">
        <f>IF(1=1,IF(M100="","",IF(AND(ISNUMBER(M100),M100&lt;1,N100="kg"),MAX(1,ROUND(M100*1000,0)),IF(AND(ISNUMBER(M100),M100&lt;1,N100="L"),MAX(1,ROUND(M100*100,0)),ROUND(M100,3)))),N("O23"))</f>
        <v/>
      </c>
      <c r="Q100" s="140" t="str">
        <f>IF(1=1,IF(M100="","",IF(AND(ISNUMBER(M100),M100&lt;1,N100="kg"),"g",IF(AND(ISNUMBER(M100),M100&lt;1,N100="L"),"cl",N100))),N("P23"))</f>
        <v/>
      </c>
      <c r="R100" s="161" t="str">
        <f>IF(1=1,IF(E100="","",IF(F100="","A CONTROLER",IF(NOT(ISNUMBER(F100)),"TEXTE",IF(OR(L100="",L100&lt;=0),"COMMANDE PRINCIPALE INCOMPLETE",IF(G100="","UNITE MANQUANTE",IF(COUNTIF(B384:B428,AE100)=0,"UNITE A CONTROLER","OK")))))),N("Q9"))</f>
        <v/>
      </c>
      <c r="S100" s="105"/>
      <c r="T100" s="141">
        <f t="shared" si="13"/>
        <v>0</v>
      </c>
      <c r="U100" s="133" t="str">
        <f>IF(1=1,IF(E100="","",U83),N("S23"))</f>
        <v/>
      </c>
      <c r="V100" s="133" t="str">
        <f>IF(1=1,IF(E100="","",V83),N("T23"))</f>
        <v/>
      </c>
      <c r="W100" s="135" t="str">
        <f>IF(1=1,IF(OR(U100="",V100="",NOT(ISNUMBER(U100)),NOT(ISNUMBER(V100)),U100=0),"",V100/U100),N("U23"))</f>
        <v/>
      </c>
      <c r="X100" s="136" t="str">
        <f>IF(1=1,IF(OR(W100="",NOT(ISNUMBER(F100))),"",F100*W100*IFERROR(INDEX(D384:D428,MATCH(AE100,B384:B428,0)),1)),N("V7"))</f>
        <v/>
      </c>
      <c r="Y100" s="137" t="str">
        <f>IF(1=1,IF(F100="","",IF(G100="","",IFERROR(INDEX(E384:E428,MATCH(AE100,B384:B428,0)),G100&amp;""))),N("W6"))</f>
        <v/>
      </c>
      <c r="Z100" s="142" t="str">
        <f>IF(1=1,IF(X100="","",IF(AND(ISNUMBER(X100),X100&lt;1,Y100="kg"),MAX(1,ROUND(X100*1000,0)),IF(AND(ISNUMBER(X100),X100&lt;1,Y100="L"),MAX(1,ROUND(X100*100,0)),ROUND(X100,3)))),N("X23"))</f>
        <v/>
      </c>
      <c r="AA100" s="143" t="str">
        <f>IF(1=1,IF(X100="","",IF(AND(ISNUMBER(X100),X100&lt;1,Y100="kg"),"g",IF(AND(ISNUMBER(X100),X100&lt;1,Y100="L"),"cl",Y100))),N("Y23"))</f>
        <v/>
      </c>
      <c r="AB100" s="123" t="str">
        <f>IF(1=1,IF(E100="","",IF(F100="","A CONTROLER",IF(NOT(ISNUMBER(F100)),"TEXTE",IF(OR(W100="",W100&lt;=0),"COMMANDE COUVERTS INCOMPLETE",IF(G100="","UNITE MANQUANTE",IF(COUNTIF(B384:B428,AE100)=0,"UNITE A CONTROLER","OK")))))),N("Z6"))</f>
        <v/>
      </c>
      <c r="AD100" s="144" t="str">
        <f>IF(1=1,IF(E100="","",AD83),N("AB23"))</f>
        <v/>
      </c>
      <c r="AE100" s="125" t="str">
        <f>IF(1=1,IF(G100="","",UPPER(TRIM(SUBSTITUTE(SUBSTITUTE(G100&amp;"",CHAR(160)," ")," "," ")))),N("AC23"))</f>
        <v/>
      </c>
      <c r="AG100" s="4" t="s">
        <v>41</v>
      </c>
    </row>
    <row r="101" spans="1:33" ht="15.75" x14ac:dyDescent="0.25">
      <c r="A101" s="126" t="str">
        <f>IF(1=1,IF(E101="","",A83),N("A24"))</f>
        <v/>
      </c>
      <c r="B101" s="127" t="str">
        <f>IF(1=1,IF(E101="","",B83),N("B24"))</f>
        <v/>
      </c>
      <c r="C101" s="128"/>
      <c r="D101" s="129" t="str">
        <f>IF(ISBLANK(E101),"",LARGE(D83:D100,1)+1)</f>
        <v/>
      </c>
      <c r="E101" s="130"/>
      <c r="F101" s="131"/>
      <c r="G101" s="170"/>
      <c r="H101" s="105"/>
      <c r="I101" s="132" t="str">
        <f>IF(1=1,IF(E101="","",I83),N("H24"))</f>
        <v/>
      </c>
      <c r="J101" s="133" t="str">
        <f>IF(1=1,IF(E101="","",J83),N("I24"))</f>
        <v/>
      </c>
      <c r="K101" s="134" t="str">
        <f>IF(1=1,IF(E101="","",K83),N("J24"))</f>
        <v/>
      </c>
      <c r="L101" s="135" t="str">
        <f>IF(1=1,IF(OR(J101="",O101="",NOT(ISNUMBER(J101)),NOT(ISNUMBER(O101)),J101=0),"",O101/J101),N("L24"))</f>
        <v/>
      </c>
      <c r="M101" s="136" t="str">
        <f>IF(1=1,IF(OR(L101="",NOT(ISNUMBER(F101))),"",F101*L101*IFERROR(INDEX(D384:D428,MATCH(AE101,B384:B428,0)),1)),N("M13"))</f>
        <v/>
      </c>
      <c r="N101" s="137" t="str">
        <f>IF(1=1,IF(F101="","",IF(G101="","",IFERROR(INDEX(E384:E428,MATCH(AE101,B384:B428,0)),G101&amp;""))),N("N6"))</f>
        <v/>
      </c>
      <c r="O101" s="138" t="str">
        <f>IF(1=1,IF(E101="","",O83),N("K24"))</f>
        <v/>
      </c>
      <c r="P101" s="139" t="str">
        <f>IF(1=1,IF(M101="","",IF(AND(ISNUMBER(M101),M101&lt;1,N101="kg"),MAX(1,ROUND(M101*1000,0)),IF(AND(ISNUMBER(M101),M101&lt;1,N101="L"),MAX(1,ROUND(M101*100,0)),ROUND(M101,3)))),N("O24"))</f>
        <v/>
      </c>
      <c r="Q101" s="140" t="str">
        <f>IF(1=1,IF(M101="","",IF(AND(ISNUMBER(M101),M101&lt;1,N101="kg"),"g",IF(AND(ISNUMBER(M101),M101&lt;1,N101="L"),"cl",N101))),N("P24"))</f>
        <v/>
      </c>
      <c r="R101" s="161" t="str">
        <f>IF(1=1,IF(E101="","",IF(F101="","A CONTROLER",IF(NOT(ISNUMBER(F101)),"TEXTE",IF(OR(L101="",L101&lt;=0),"COMMANDE PRINCIPALE INCOMPLETE",IF(G101="","UNITE MANQUANTE",IF(COUNTIF(B384:B428,AE101)=0,"UNITE A CONTROLER","OK")))))),N("Q9"))</f>
        <v/>
      </c>
      <c r="S101" s="105"/>
      <c r="T101" s="141">
        <f t="shared" si="13"/>
        <v>0</v>
      </c>
      <c r="U101" s="133" t="str">
        <f>IF(1=1,IF(E101="","",U83),N("S24"))</f>
        <v/>
      </c>
      <c r="V101" s="133" t="str">
        <f>IF(1=1,IF(E101="","",V83),N("T24"))</f>
        <v/>
      </c>
      <c r="W101" s="135" t="str">
        <f>IF(1=1,IF(OR(U101="",V101="",NOT(ISNUMBER(U101)),NOT(ISNUMBER(V101)),U101=0),"",V101/U101),N("U24"))</f>
        <v/>
      </c>
      <c r="X101" s="136" t="str">
        <f>IF(1=1,IF(OR(W101="",NOT(ISNUMBER(F101))),"",F101*W101*IFERROR(INDEX(D384:D428,MATCH(AE101,B384:B428,0)),1)),N("V7"))</f>
        <v/>
      </c>
      <c r="Y101" s="137" t="str">
        <f>IF(1=1,IF(F101="","",IF(G101="","",IFERROR(INDEX(E384:E428,MATCH(AE101,B384:B428,0)),G101&amp;""))),N("W6"))</f>
        <v/>
      </c>
      <c r="Z101" s="142" t="str">
        <f>IF(1=1,IF(X101="","",IF(AND(ISNUMBER(X101),X101&lt;1,Y101="kg"),MAX(1,ROUND(X101*1000,0)),IF(AND(ISNUMBER(X101),X101&lt;1,Y101="L"),MAX(1,ROUND(X101*100,0)),ROUND(X101,3)))),N("X24"))</f>
        <v/>
      </c>
      <c r="AA101" s="143" t="str">
        <f>IF(1=1,IF(X101="","",IF(AND(ISNUMBER(X101),X101&lt;1,Y101="kg"),"g",IF(AND(ISNUMBER(X101),X101&lt;1,Y101="L"),"cl",Y101))),N("Y24"))</f>
        <v/>
      </c>
      <c r="AB101" s="123" t="str">
        <f>IF(1=1,IF(E101="","",IF(F101="","A CONTROLER",IF(NOT(ISNUMBER(F101)),"TEXTE",IF(OR(W101="",W101&lt;=0),"COMMANDE COUVERTS INCOMPLETE",IF(G101="","UNITE MANQUANTE",IF(COUNTIF(B384:B428,AE101)=0,"UNITE A CONTROLER","OK")))))),N("Z6"))</f>
        <v/>
      </c>
      <c r="AD101" s="144" t="str">
        <f>IF(1=1,IF(E101="","",AD83),N("AB24"))</f>
        <v/>
      </c>
      <c r="AE101" s="125" t="str">
        <f>IF(1=1,IF(G101="","",UPPER(TRIM(SUBSTITUTE(SUBSTITUTE(G101&amp;"",CHAR(160)," ")," "," ")))),N("AC24"))</f>
        <v/>
      </c>
      <c r="AG101" s="5" t="s">
        <v>42</v>
      </c>
    </row>
    <row r="102" spans="1:33" ht="15.75" x14ac:dyDescent="0.25">
      <c r="A102" s="126" t="str">
        <f>IF(1=1,IF(E102="","",A83),N("A25"))</f>
        <v/>
      </c>
      <c r="B102" s="127" t="str">
        <f>IF(1=1,IF(E102="","",B83),N("B25"))</f>
        <v/>
      </c>
      <c r="C102" s="128"/>
      <c r="D102" s="129" t="str">
        <f>IF(ISBLANK(E102),"",LARGE(D83:D101,1)+1)</f>
        <v/>
      </c>
      <c r="E102" s="130"/>
      <c r="F102" s="131"/>
      <c r="G102" s="170"/>
      <c r="H102" s="105"/>
      <c r="I102" s="132" t="str">
        <f>IF(1=1,IF(E102="","",I83),N("H25"))</f>
        <v/>
      </c>
      <c r="J102" s="133" t="str">
        <f>IF(1=1,IF(E102="","",J83),N("I25"))</f>
        <v/>
      </c>
      <c r="K102" s="134" t="str">
        <f>IF(1=1,IF(E102="","",K83),N("J25"))</f>
        <v/>
      </c>
      <c r="L102" s="135" t="str">
        <f>IF(1=1,IF(OR(J102="",O102="",NOT(ISNUMBER(J102)),NOT(ISNUMBER(O102)),J102=0),"",O102/J102),N("L25"))</f>
        <v/>
      </c>
      <c r="M102" s="136" t="str">
        <f>IF(1=1,IF(OR(L102="",NOT(ISNUMBER(F102))),"",F102*L102*IFERROR(INDEX(D384:D428,MATCH(AE102,B384:B428,0)),1)),N("M13"))</f>
        <v/>
      </c>
      <c r="N102" s="137" t="str">
        <f>IF(1=1,IF(F102="","",IF(G102="","",IFERROR(INDEX(E384:E428,MATCH(AE102,B384:B428,0)),G102&amp;""))),N("N6"))</f>
        <v/>
      </c>
      <c r="O102" s="138" t="str">
        <f>IF(1=1,IF(E102="","",O83),N("K25"))</f>
        <v/>
      </c>
      <c r="P102" s="139" t="str">
        <f>IF(1=1,IF(M102="","",IF(AND(ISNUMBER(M102),M102&lt;1,N102="kg"),MAX(1,ROUND(M102*1000,0)),IF(AND(ISNUMBER(M102),M102&lt;1,N102="L"),MAX(1,ROUND(M102*100,0)),ROUND(M102,3)))),N("O25"))</f>
        <v/>
      </c>
      <c r="Q102" s="140" t="str">
        <f>IF(1=1,IF(M102="","",IF(AND(ISNUMBER(M102),M102&lt;1,N102="kg"),"g",IF(AND(ISNUMBER(M102),M102&lt;1,N102="L"),"cl",N102))),N("P25"))</f>
        <v/>
      </c>
      <c r="R102" s="161" t="str">
        <f>IF(1=1,IF(E102="","",IF(F102="","A CONTROLER",IF(NOT(ISNUMBER(F102)),"TEXTE",IF(OR(L102="",L102&lt;=0),"COMMANDE PRINCIPALE INCOMPLETE",IF(G102="","UNITE MANQUANTE",IF(COUNTIF(B384:B428,AE102)=0,"UNITE A CONTROLER","OK")))))),N("Q9"))</f>
        <v/>
      </c>
      <c r="S102" s="105"/>
      <c r="T102" s="141">
        <f t="shared" si="13"/>
        <v>0</v>
      </c>
      <c r="U102" s="133" t="str">
        <f>IF(1=1,IF(E102="","",U83),N("S25"))</f>
        <v/>
      </c>
      <c r="V102" s="133" t="str">
        <f>IF(1=1,IF(E102="","",V83),N("T25"))</f>
        <v/>
      </c>
      <c r="W102" s="135" t="str">
        <f>IF(1=1,IF(OR(U102="",V102="",NOT(ISNUMBER(U102)),NOT(ISNUMBER(V102)),U102=0),"",V102/U102),N("U25"))</f>
        <v/>
      </c>
      <c r="X102" s="136" t="str">
        <f>IF(1=1,IF(OR(W102="",NOT(ISNUMBER(F102))),"",F102*W102*IFERROR(INDEX(D384:D428,MATCH(AE102,B384:B428,0)),1)),N("V7"))</f>
        <v/>
      </c>
      <c r="Y102" s="137" t="str">
        <f>IF(1=1,IF(F102="","",IF(G102="","",IFERROR(INDEX(E384:E428,MATCH(AE102,B384:B428,0)),G102&amp;""))),N("W6"))</f>
        <v/>
      </c>
      <c r="Z102" s="142" t="str">
        <f>IF(1=1,IF(X102="","",IF(AND(ISNUMBER(X102),X102&lt;1,Y102="kg"),MAX(1,ROUND(X102*1000,0)),IF(AND(ISNUMBER(X102),X102&lt;1,Y102="L"),MAX(1,ROUND(X102*100,0)),ROUND(X102,3)))),N("X25"))</f>
        <v/>
      </c>
      <c r="AA102" s="143" t="str">
        <f>IF(1=1,IF(X102="","",IF(AND(ISNUMBER(X102),X102&lt;1,Y102="kg"),"g",IF(AND(ISNUMBER(X102),X102&lt;1,Y102="L"),"cl",Y102))),N("Y25"))</f>
        <v/>
      </c>
      <c r="AB102" s="123" t="str">
        <f>IF(1=1,IF(E102="","",IF(F102="","A CONTROLER",IF(NOT(ISNUMBER(F102)),"TEXTE",IF(OR(W102="",W102&lt;=0),"COMMANDE COUVERTS INCOMPLETE",IF(G102="","UNITE MANQUANTE",IF(COUNTIF(B384:B428,AE102)=0,"UNITE A CONTROLER","OK")))))),N("Z6"))</f>
        <v/>
      </c>
      <c r="AD102" s="144" t="str">
        <f>IF(1=1,IF(E102="","",AD83),N("AB25"))</f>
        <v/>
      </c>
      <c r="AE102" s="125" t="str">
        <f>IF(1=1,IF(G102="","",UPPER(TRIM(SUBSTITUTE(SUBSTITUTE(G102&amp;"",CHAR(160)," ")," "," ")))),N("AC25"))</f>
        <v/>
      </c>
      <c r="AG102" s="5" t="s">
        <v>43</v>
      </c>
    </row>
    <row r="103" spans="1:33" ht="15.75" x14ac:dyDescent="0.25">
      <c r="A103" s="126" t="str">
        <f>IF(1=1,IF(E103="","",A83),N("A26"))</f>
        <v/>
      </c>
      <c r="B103" s="127" t="str">
        <f>IF(1=1,IF(E103="","",B83),N("B26"))</f>
        <v/>
      </c>
      <c r="C103" s="128"/>
      <c r="D103" s="129" t="str">
        <f>IF(ISBLANK(E103),"",LARGE(D83:D102,1)+1)</f>
        <v/>
      </c>
      <c r="E103" s="130"/>
      <c r="F103" s="131"/>
      <c r="G103" s="170"/>
      <c r="H103" s="105"/>
      <c r="I103" s="132" t="str">
        <f>IF(1=1,IF(E103="","",I83),N("H26"))</f>
        <v/>
      </c>
      <c r="J103" s="133" t="str">
        <f>IF(1=1,IF(E103="","",J83),N("I26"))</f>
        <v/>
      </c>
      <c r="K103" s="134" t="str">
        <f>IF(1=1,IF(E103="","",K83),N("J26"))</f>
        <v/>
      </c>
      <c r="L103" s="135" t="str">
        <f>IF(1=1,IF(OR(J103="",O103="",NOT(ISNUMBER(J103)),NOT(ISNUMBER(O103)),J103=0),"",O103/J103),N("L26"))</f>
        <v/>
      </c>
      <c r="M103" s="136" t="str">
        <f>IF(1=1,IF(OR(L103="",NOT(ISNUMBER(F103))),"",F103*L103*IFERROR(INDEX(D384:D428,MATCH(AE103,B384:B428,0)),1)),N("M13"))</f>
        <v/>
      </c>
      <c r="N103" s="137" t="str">
        <f>IF(1=1,IF(F103="","",IF(G103="","",IFERROR(INDEX(E384:E428,MATCH(AE103,B384:B428,0)),G103&amp;""))),N("N6"))</f>
        <v/>
      </c>
      <c r="O103" s="138" t="str">
        <f>IF(1=1,IF(E103="","",O83),N("K26"))</f>
        <v/>
      </c>
      <c r="P103" s="139" t="str">
        <f>IF(1=1,IF(M103="","",IF(AND(ISNUMBER(M103),M103&lt;1,N103="kg"),MAX(1,ROUND(M103*1000,0)),IF(AND(ISNUMBER(M103),M103&lt;1,N103="L"),MAX(1,ROUND(M103*100,0)),ROUND(M103,3)))),N("O26"))</f>
        <v/>
      </c>
      <c r="Q103" s="140" t="str">
        <f>IF(1=1,IF(M103="","",IF(AND(ISNUMBER(M103),M103&lt;1,N103="kg"),"g",IF(AND(ISNUMBER(M103),M103&lt;1,N103="L"),"cl",N103))),N("P26"))</f>
        <v/>
      </c>
      <c r="R103" s="161" t="str">
        <f>IF(1=1,IF(E103="","",IF(F103="","A CONTROLER",IF(NOT(ISNUMBER(F103)),"TEXTE",IF(OR(L103="",L103&lt;=0),"COMMANDE PRINCIPALE INCOMPLETE",IF(G103="","UNITE MANQUANTE",IF(COUNTIF(B384:B428,AE103)=0,"UNITE A CONTROLER","OK")))))),N("Q9"))</f>
        <v/>
      </c>
      <c r="S103" s="105"/>
      <c r="T103" s="141">
        <f t="shared" si="13"/>
        <v>0</v>
      </c>
      <c r="U103" s="133" t="str">
        <f>IF(1=1,IF(E103="","",U83),N("S26"))</f>
        <v/>
      </c>
      <c r="V103" s="133" t="str">
        <f>IF(1=1,IF(E103="","",V83),N("T26"))</f>
        <v/>
      </c>
      <c r="W103" s="135" t="str">
        <f>IF(1=1,IF(OR(U103="",V103="",NOT(ISNUMBER(U103)),NOT(ISNUMBER(V103)),U103=0),"",V103/U103),N("U26"))</f>
        <v/>
      </c>
      <c r="X103" s="136" t="str">
        <f>IF(1=1,IF(OR(W103="",NOT(ISNUMBER(F103))),"",F103*W103*IFERROR(INDEX(D384:D428,MATCH(AE103,B384:B428,0)),1)),N("V7"))</f>
        <v/>
      </c>
      <c r="Y103" s="137" t="str">
        <f>IF(1=1,IF(F103="","",IF(G103="","",IFERROR(INDEX(E384:E428,MATCH(AE103,B384:B428,0)),G103&amp;""))),N("W6"))</f>
        <v/>
      </c>
      <c r="Z103" s="142" t="str">
        <f>IF(1=1,IF(X103="","",IF(AND(ISNUMBER(X103),X103&lt;1,Y103="kg"),MAX(1,ROUND(X103*1000,0)),IF(AND(ISNUMBER(X103),X103&lt;1,Y103="L"),MAX(1,ROUND(X103*100,0)),ROUND(X103,3)))),N("X26"))</f>
        <v/>
      </c>
      <c r="AA103" s="143" t="str">
        <f>IF(1=1,IF(X103="","",IF(AND(ISNUMBER(X103),X103&lt;1,Y103="kg"),"g",IF(AND(ISNUMBER(X103),X103&lt;1,Y103="L"),"cl",Y103))),N("Y26"))</f>
        <v/>
      </c>
      <c r="AB103" s="123" t="str">
        <f>IF(1=1,IF(E103="","",IF(F103="","A CONTROLER",IF(NOT(ISNUMBER(F103)),"TEXTE",IF(OR(W103="",W103&lt;=0),"COMMANDE COUVERTS INCOMPLETE",IF(G103="","UNITE MANQUANTE",IF(COUNTIF(B384:B428,AE103)=0,"UNITE A CONTROLER","OK")))))),N("Z6"))</f>
        <v/>
      </c>
      <c r="AD103" s="144" t="str">
        <f>IF(1=1,IF(E103="","",AD83),N("AB26"))</f>
        <v/>
      </c>
      <c r="AE103" s="125" t="str">
        <f>IF(1=1,IF(G103="","",UPPER(TRIM(SUBSTITUTE(SUBSTITUTE(G103&amp;"",CHAR(160)," ")," "," ")))),N("AC26"))</f>
        <v/>
      </c>
      <c r="AG103" s="5" t="s">
        <v>44</v>
      </c>
    </row>
    <row r="104" spans="1:33" ht="15.75" x14ac:dyDescent="0.25">
      <c r="A104" s="126" t="str">
        <f>IF(1=1,IF(E104="","",A83),N("A27"))</f>
        <v/>
      </c>
      <c r="B104" s="127" t="str">
        <f>IF(1=1,IF(E104="","",B83),N("B27"))</f>
        <v/>
      </c>
      <c r="C104" s="127"/>
      <c r="D104" s="129" t="str">
        <f>IF(ISBLANK(E104),"",LARGE(D83:D103,1)+1)</f>
        <v/>
      </c>
      <c r="E104" s="130"/>
      <c r="F104" s="131"/>
      <c r="G104" s="170"/>
      <c r="H104" s="105"/>
      <c r="I104" s="132" t="str">
        <f>IF(1=1,IF(E104="","",I83),N("H27"))</f>
        <v/>
      </c>
      <c r="J104" s="133" t="str">
        <f>IF(1=1,IF(E104="","",J83),N("I27"))</f>
        <v/>
      </c>
      <c r="K104" s="134" t="str">
        <f>IF(1=1,IF(E104="","",K83),N("J27"))</f>
        <v/>
      </c>
      <c r="L104" s="135" t="str">
        <f>IF(1=1,IF(OR(J104="",O104="",NOT(ISNUMBER(J104)),NOT(ISNUMBER(O104)),J104=0),"",O104/J104),N("L27"))</f>
        <v/>
      </c>
      <c r="M104" s="136" t="str">
        <f>IF(1=1,IF(OR(L104="",NOT(ISNUMBER(F104))),"",F104*L104*IFERROR(INDEX(D384:D428,MATCH(AE104,B384:B428,0)),1)),N("M13"))</f>
        <v/>
      </c>
      <c r="N104" s="137" t="str">
        <f>IF(1=1,IF(F104="","",IF(G104="","",IFERROR(INDEX(E384:E428,MATCH(AE104,B384:B428,0)),G104&amp;""))),N("N6"))</f>
        <v/>
      </c>
      <c r="O104" s="138" t="str">
        <f>IF(1=1,IF(E104="","",O83),N("K27"))</f>
        <v/>
      </c>
      <c r="P104" s="139" t="str">
        <f>IF(1=1,IF(M104="","",IF(AND(ISNUMBER(M104),M104&lt;1,N104="kg"),MAX(1,ROUND(M104*1000,0)),IF(AND(ISNUMBER(M104),M104&lt;1,N104="L"),MAX(1,ROUND(M104*100,0)),ROUND(M104,3)))),N("O27"))</f>
        <v/>
      </c>
      <c r="Q104" s="140" t="str">
        <f>IF(1=1,IF(M104="","",IF(AND(ISNUMBER(M104),M104&lt;1,N104="kg"),"g",IF(AND(ISNUMBER(M104),M104&lt;1,N104="L"),"cl",N104))),N("P27"))</f>
        <v/>
      </c>
      <c r="R104" s="161" t="str">
        <f>IF(1=1,IF(E104="","",IF(F104="","A CONTROLER",IF(NOT(ISNUMBER(F104)),"TEXTE",IF(OR(L104="",L104&lt;=0),"COMMANDE PRINCIPALE INCOMPLETE",IF(G104="","UNITE MANQUANTE",IF(COUNTIF(B384:B428,AE104)=0,"UNITE A CONTROLER","OK")))))),N("Q9"))</f>
        <v/>
      </c>
      <c r="S104" s="105"/>
      <c r="T104" s="141">
        <f t="shared" si="13"/>
        <v>0</v>
      </c>
      <c r="U104" s="133" t="str">
        <f>IF(1=1,IF(E104="","",U83),N("S27"))</f>
        <v/>
      </c>
      <c r="V104" s="133" t="str">
        <f>IF(1=1,IF(E104="","",V83),N("T27"))</f>
        <v/>
      </c>
      <c r="W104" s="135" t="str">
        <f>IF(1=1,IF(OR(U104="",V104="",NOT(ISNUMBER(U104)),NOT(ISNUMBER(V104)),U104=0),"",V104/U104),N("U27"))</f>
        <v/>
      </c>
      <c r="X104" s="136" t="str">
        <f>IF(1=1,IF(OR(W104="",NOT(ISNUMBER(F104))),"",F104*W104*IFERROR(INDEX(D384:D428,MATCH(AE104,B384:B428,0)),1)),N("V7"))</f>
        <v/>
      </c>
      <c r="Y104" s="137" t="str">
        <f>IF(1=1,IF(F104="","",IF(G104="","",IFERROR(INDEX(E384:E428,MATCH(AE104,B384:B428,0)),G104&amp;""))),N("W6"))</f>
        <v/>
      </c>
      <c r="Z104" s="142" t="str">
        <f>IF(1=1,IF(X104="","",IF(AND(ISNUMBER(X104),X104&lt;1,Y104="kg"),MAX(1,ROUND(X104*1000,0)),IF(AND(ISNUMBER(X104),X104&lt;1,Y104="L"),MAX(1,ROUND(X104*100,0)),ROUND(X104,3)))),N("X27"))</f>
        <v/>
      </c>
      <c r="AA104" s="143" t="str">
        <f>IF(1=1,IF(X104="","",IF(AND(ISNUMBER(X104),X104&lt;1,Y104="kg"),"g",IF(AND(ISNUMBER(X104),X104&lt;1,Y104="L"),"cl",Y104))),N("Y27"))</f>
        <v/>
      </c>
      <c r="AB104" s="123" t="str">
        <f>IF(1=1,IF(E104="","",IF(F104="","A CONTROLER",IF(NOT(ISNUMBER(F104)),"TEXTE",IF(OR(W104="",W104&lt;=0),"COMMANDE COUVERTS INCOMPLETE",IF(G104="","UNITE MANQUANTE",IF(COUNTIF(B384:B428,AE104)=0,"UNITE A CONTROLER","OK")))))),N("Z6"))</f>
        <v/>
      </c>
      <c r="AD104" s="144" t="str">
        <f>IF(1=1,IF(E104="","",AD83),N("AB27"))</f>
        <v/>
      </c>
      <c r="AE104" s="125" t="str">
        <f>IF(1=1,IF(G104="","",UPPER(TRIM(SUBSTITUTE(SUBSTITUTE(G104&amp;"",CHAR(160)," ")," "," ")))),N("AC27"))</f>
        <v/>
      </c>
      <c r="AG104" s="5" t="s">
        <v>45</v>
      </c>
    </row>
    <row r="105" spans="1:33" ht="15.75" x14ac:dyDescent="0.25">
      <c r="A105" s="126" t="str">
        <f>IF(1=1,IF(E105="","",A83),N("A28"))</f>
        <v/>
      </c>
      <c r="B105" s="127" t="str">
        <f>IF(1=1,IF(E105="","",B83),N("B28"))</f>
        <v/>
      </c>
      <c r="C105" s="127"/>
      <c r="D105" s="129" t="str">
        <f>IF(ISBLANK(E105),"",LARGE(D83:D104,1)+1)</f>
        <v/>
      </c>
      <c r="E105" s="130"/>
      <c r="F105" s="131"/>
      <c r="G105" s="170"/>
      <c r="H105" s="105"/>
      <c r="I105" s="132" t="str">
        <f>IF(1=1,IF(E105="","",I83),N("H28"))</f>
        <v/>
      </c>
      <c r="J105" s="133" t="str">
        <f>IF(1=1,IF(E105="","",J83),N("I28"))</f>
        <v/>
      </c>
      <c r="K105" s="134" t="str">
        <f>IF(1=1,IF(E105="","",K83),N("J28"))</f>
        <v/>
      </c>
      <c r="L105" s="135" t="str">
        <f>IF(1=1,IF(OR(J105="",O105="",NOT(ISNUMBER(J105)),NOT(ISNUMBER(O105)),J105=0),"",O105/J105),N("L28"))</f>
        <v/>
      </c>
      <c r="M105" s="136" t="str">
        <f>IF(1=1,IF(OR(L105="",NOT(ISNUMBER(F105))),"",F105*L105*IFERROR(INDEX(D384:D428,MATCH(AE105,B384:B428,0)),1)),N("M13"))</f>
        <v/>
      </c>
      <c r="N105" s="137" t="str">
        <f>IF(1=1,IF(F105="","",IF(G105="","",IFERROR(INDEX(E384:E428,MATCH(AE105,B384:B428,0)),G105&amp;""))),N("N6"))</f>
        <v/>
      </c>
      <c r="O105" s="138" t="str">
        <f>IF(1=1,IF(E105="","",O83),N("K28"))</f>
        <v/>
      </c>
      <c r="P105" s="139" t="str">
        <f>IF(1=1,IF(M105="","",IF(AND(ISNUMBER(M105),M105&lt;1,N105="kg"),MAX(1,ROUND(M105*1000,0)),IF(AND(ISNUMBER(M105),M105&lt;1,N105="L"),MAX(1,ROUND(M105*100,0)),ROUND(M105,3)))),N("O28"))</f>
        <v/>
      </c>
      <c r="Q105" s="140" t="str">
        <f>IF(1=1,IF(M105="","",IF(AND(ISNUMBER(M105),M105&lt;1,N105="kg"),"g",IF(AND(ISNUMBER(M105),M105&lt;1,N105="L"),"cl",N105))),N("P28"))</f>
        <v/>
      </c>
      <c r="R105" s="161" t="str">
        <f>IF(1=1,IF(E105="","",IF(F105="","A CONTROLER",IF(NOT(ISNUMBER(F105)),"TEXTE",IF(OR(L105="",L105&lt;=0),"COMMANDE PRINCIPALE INCOMPLETE",IF(G105="","UNITE MANQUANTE",IF(COUNTIF(B384:B428,AE105)=0,"UNITE A CONTROLER","OK")))))),N("Q9"))</f>
        <v/>
      </c>
      <c r="S105" s="105"/>
      <c r="T105" s="141">
        <f t="shared" si="13"/>
        <v>0</v>
      </c>
      <c r="U105" s="133" t="str">
        <f>IF(1=1,IF(E105="","",U83),N("S28"))</f>
        <v/>
      </c>
      <c r="V105" s="133" t="str">
        <f>IF(1=1,IF(E105="","",V83),N("T28"))</f>
        <v/>
      </c>
      <c r="W105" s="135" t="str">
        <f>IF(1=1,IF(OR(U105="",V105="",NOT(ISNUMBER(U105)),NOT(ISNUMBER(V105)),U105=0),"",V105/U105),N("U28"))</f>
        <v/>
      </c>
      <c r="X105" s="136" t="str">
        <f>IF(1=1,IF(OR(W105="",NOT(ISNUMBER(F105))),"",F105*W105*IFERROR(INDEX(D384:D428,MATCH(AE105,B384:B428,0)),1)),N("V7"))</f>
        <v/>
      </c>
      <c r="Y105" s="137" t="str">
        <f>IF(1=1,IF(F105="","",IF(G105="","",IFERROR(INDEX(E384:E428,MATCH(AE105,B384:B428,0)),G105&amp;""))),N("W6"))</f>
        <v/>
      </c>
      <c r="Z105" s="142" t="str">
        <f>IF(1=1,IF(X105="","",IF(AND(ISNUMBER(X105),X105&lt;1,Y105="kg"),MAX(1,ROUND(X105*1000,0)),IF(AND(ISNUMBER(X105),X105&lt;1,Y105="L"),MAX(1,ROUND(X105*100,0)),ROUND(X105,3)))),N("X28"))</f>
        <v/>
      </c>
      <c r="AA105" s="143" t="str">
        <f>IF(1=1,IF(X105="","",IF(AND(ISNUMBER(X105),X105&lt;1,Y105="kg"),"g",IF(AND(ISNUMBER(X105),X105&lt;1,Y105="L"),"cl",Y105))),N("Y28"))</f>
        <v/>
      </c>
      <c r="AB105" s="123" t="str">
        <f>IF(1=1,IF(E105="","",IF(F105="","A CONTROLER",IF(NOT(ISNUMBER(F105)),"TEXTE",IF(OR(W105="",W105&lt;=0),"COMMANDE COUVERTS INCOMPLETE",IF(G105="","UNITE MANQUANTE",IF(COUNTIF(B384:B428,AE105)=0,"UNITE A CONTROLER","OK")))))),N("Z6"))</f>
        <v/>
      </c>
      <c r="AD105" s="144" t="str">
        <f>IF(1=1,IF(E105="","",AD83),N("AB28"))</f>
        <v/>
      </c>
      <c r="AE105" s="125" t="str">
        <f>IF(1=1,IF(G105="","",UPPER(TRIM(SUBSTITUTE(SUBSTITUTE(G105&amp;"",CHAR(160)," ")," "," ")))),N("AC28"))</f>
        <v/>
      </c>
      <c r="AG105" s="5" t="s">
        <v>46</v>
      </c>
    </row>
    <row r="106" spans="1:33" ht="15.75" x14ac:dyDescent="0.25">
      <c r="A106" s="126" t="str">
        <f>IF(1=1,IF(E106="","",A83),N("A29"))</f>
        <v/>
      </c>
      <c r="B106" s="127" t="str">
        <f>IF(1=1,IF(E106="","",B83),N("B29"))</f>
        <v/>
      </c>
      <c r="C106" s="127"/>
      <c r="D106" s="129" t="str">
        <f>IF(ISBLANK(E106),"",LARGE(D83:D105,1)+1)</f>
        <v/>
      </c>
      <c r="E106" s="130"/>
      <c r="F106" s="131"/>
      <c r="G106" s="170"/>
      <c r="H106" s="105"/>
      <c r="I106" s="132" t="str">
        <f>IF(1=1,IF(E106="","",I83),N("H29"))</f>
        <v/>
      </c>
      <c r="J106" s="133" t="str">
        <f>IF(1=1,IF(E106="","",J83),N("I29"))</f>
        <v/>
      </c>
      <c r="K106" s="134" t="str">
        <f>IF(1=1,IF(E106="","",K83),N("J29"))</f>
        <v/>
      </c>
      <c r="L106" s="135" t="str">
        <f>IF(1=1,IF(OR(J106="",O106="",NOT(ISNUMBER(J106)),NOT(ISNUMBER(O106)),J106=0),"",O106/J106),N("L29"))</f>
        <v/>
      </c>
      <c r="M106" s="136" t="str">
        <f>IF(1=1,IF(OR(L106="",NOT(ISNUMBER(F106))),"",F106*L106*IFERROR(INDEX(D384:D428,MATCH(AE106,B384:B428,0)),1)),N("M13"))</f>
        <v/>
      </c>
      <c r="N106" s="137" t="str">
        <f>IF(1=1,IF(F106="","",IF(G106="","",IFERROR(INDEX(E384:E428,MATCH(AE106,B384:B428,0)),G106&amp;""))),N("N6"))</f>
        <v/>
      </c>
      <c r="O106" s="138" t="str">
        <f>IF(1=1,IF(E106="","",O83),N("K29"))</f>
        <v/>
      </c>
      <c r="P106" s="139" t="str">
        <f>IF(1=1,IF(M106="","",IF(AND(ISNUMBER(M106),M106&lt;1,N106="kg"),MAX(1,ROUND(M106*1000,0)),IF(AND(ISNUMBER(M106),M106&lt;1,N106="L"),MAX(1,ROUND(M106*100,0)),ROUND(M106,3)))),N("O29"))</f>
        <v/>
      </c>
      <c r="Q106" s="140" t="str">
        <f>IF(1=1,IF(M106="","",IF(AND(ISNUMBER(M106),M106&lt;1,N106="kg"),"g",IF(AND(ISNUMBER(M106),M106&lt;1,N106="L"),"cl",N106))),N("P29"))</f>
        <v/>
      </c>
      <c r="R106" s="161" t="str">
        <f>IF(1=1,IF(E106="","",IF(F106="","A CONTROLER",IF(NOT(ISNUMBER(F106)),"TEXTE",IF(OR(L106="",L106&lt;=0),"COMMANDE PRINCIPALE INCOMPLETE",IF(G106="","UNITE MANQUANTE",IF(COUNTIF(B384:B428,AE106)=0,"UNITE A CONTROLER","OK")))))),N("Q9"))</f>
        <v/>
      </c>
      <c r="S106" s="105"/>
      <c r="T106" s="141">
        <f t="shared" si="13"/>
        <v>0</v>
      </c>
      <c r="U106" s="133" t="str">
        <f>IF(1=1,IF(E106="","",U83),N("S29"))</f>
        <v/>
      </c>
      <c r="V106" s="133" t="str">
        <f>IF(1=1,IF(E106="","",V83),N("T29"))</f>
        <v/>
      </c>
      <c r="W106" s="135" t="str">
        <f>IF(1=1,IF(OR(U106="",V106="",NOT(ISNUMBER(U106)),NOT(ISNUMBER(V106)),U106=0),"",V106/U106),N("U29"))</f>
        <v/>
      </c>
      <c r="X106" s="136" t="str">
        <f>IF(1=1,IF(OR(W106="",NOT(ISNUMBER(F106))),"",F106*W106*IFERROR(INDEX(D384:D428,MATCH(AE106,B384:B428,0)),1)),N("V7"))</f>
        <v/>
      </c>
      <c r="Y106" s="137" t="str">
        <f>IF(1=1,IF(F106="","",IF(G106="","",IFERROR(INDEX(E384:E428,MATCH(AE106,B384:B428,0)),G106&amp;""))),N("W6"))</f>
        <v/>
      </c>
      <c r="Z106" s="142" t="str">
        <f>IF(1=1,IF(X106="","",IF(AND(ISNUMBER(X106),X106&lt;1,Y106="kg"),MAX(1,ROUND(X106*1000,0)),IF(AND(ISNUMBER(X106),X106&lt;1,Y106="L"),MAX(1,ROUND(X106*100,0)),ROUND(X106,3)))),N("X29"))</f>
        <v/>
      </c>
      <c r="AA106" s="143" t="str">
        <f>IF(1=1,IF(X106="","",IF(AND(ISNUMBER(X106),X106&lt;1,Y106="kg"),"g",IF(AND(ISNUMBER(X106),X106&lt;1,Y106="L"),"cl",Y106))),N("Y29"))</f>
        <v/>
      </c>
      <c r="AB106" s="123" t="str">
        <f>IF(1=1,IF(E106="","",IF(F106="","A CONTROLER",IF(NOT(ISNUMBER(F106)),"TEXTE",IF(OR(W106="",W106&lt;=0),"COMMANDE COUVERTS INCOMPLETE",IF(G106="","UNITE MANQUANTE",IF(COUNTIF(B384:B428,AE106)=0,"UNITE A CONTROLER","OK")))))),N("Z6"))</f>
        <v/>
      </c>
      <c r="AD106" s="144" t="str">
        <f>IF(1=1,IF(E106="","",AD83),N("AB29"))</f>
        <v/>
      </c>
      <c r="AE106" s="125" t="str">
        <f>IF(1=1,IF(G106="","",UPPER(TRIM(SUBSTITUTE(SUBSTITUTE(G106&amp;"",CHAR(160)," ")," "," ")))),N("AC29"))</f>
        <v/>
      </c>
      <c r="AG106" s="5" t="s">
        <v>47</v>
      </c>
    </row>
    <row r="107" spans="1:33" ht="15.75" x14ac:dyDescent="0.25">
      <c r="A107" s="126" t="str">
        <f>IF(1=1,IF(E107="","",A83),N("A30"))</f>
        <v/>
      </c>
      <c r="B107" s="127" t="str">
        <f>IF(1=1,IF(E107="","",B83),N("B30"))</f>
        <v/>
      </c>
      <c r="C107" s="127"/>
      <c r="D107" s="129" t="str">
        <f>IF(ISBLANK(E107),"",LARGE(D83:D106,1)+1)</f>
        <v/>
      </c>
      <c r="E107" s="130"/>
      <c r="F107" s="131"/>
      <c r="G107" s="170"/>
      <c r="H107" s="105"/>
      <c r="I107" s="132" t="str">
        <f>IF(1=1,IF(E107="","",I83),N("H30"))</f>
        <v/>
      </c>
      <c r="J107" s="133" t="str">
        <f>IF(1=1,IF(E107="","",J83),N("I30"))</f>
        <v/>
      </c>
      <c r="K107" s="134" t="str">
        <f>IF(1=1,IF(E107="","",K83),N("J30"))</f>
        <v/>
      </c>
      <c r="L107" s="135" t="str">
        <f>IF(1=1,IF(OR(J107="",O107="",NOT(ISNUMBER(J107)),NOT(ISNUMBER(O107)),J107=0),"",O107/J107),N("L30"))</f>
        <v/>
      </c>
      <c r="M107" s="136" t="str">
        <f>IF(1=1,IF(OR(L107="",NOT(ISNUMBER(F107))),"",F107*L107*IFERROR(INDEX(D384:D428,MATCH(AE107,B384:B428,0)),1)),N("M13"))</f>
        <v/>
      </c>
      <c r="N107" s="137" t="str">
        <f>IF(1=1,IF(F107="","",IF(G107="","",IFERROR(INDEX(E384:E428,MATCH(AE107,B384:B428,0)),G107&amp;""))),N("N6"))</f>
        <v/>
      </c>
      <c r="O107" s="138" t="str">
        <f>IF(1=1,IF(E107="","",O83),N("K30"))</f>
        <v/>
      </c>
      <c r="P107" s="139" t="str">
        <f>IF(1=1,IF(M107="","",IF(AND(ISNUMBER(M107),M107&lt;1,N107="kg"),MAX(1,ROUND(M107*1000,0)),IF(AND(ISNUMBER(M107),M107&lt;1,N107="L"),MAX(1,ROUND(M107*100,0)),ROUND(M107,3)))),N("O30"))</f>
        <v/>
      </c>
      <c r="Q107" s="140" t="str">
        <f>IF(1=1,IF(M107="","",IF(AND(ISNUMBER(M107),M107&lt;1,N107="kg"),"g",IF(AND(ISNUMBER(M107),M107&lt;1,N107="L"),"cl",N107))),N("P30"))</f>
        <v/>
      </c>
      <c r="R107" s="161" t="str">
        <f>IF(1=1,IF(E107="","",IF(F107="","A CONTROLER",IF(NOT(ISNUMBER(F107)),"TEXTE",IF(OR(L107="",L107&lt;=0),"COMMANDE PRINCIPALE INCOMPLETE",IF(G107="","UNITE MANQUANTE",IF(COUNTIF(B384:B428,AE107)=0,"UNITE A CONTROLER","OK")))))),N("Q9"))</f>
        <v/>
      </c>
      <c r="S107" s="105"/>
      <c r="T107" s="141">
        <f t="shared" si="13"/>
        <v>0</v>
      </c>
      <c r="U107" s="133" t="str">
        <f>IF(1=1,IF(E107="","",U83),N("S30"))</f>
        <v/>
      </c>
      <c r="V107" s="133" t="str">
        <f>IF(1=1,IF(E107="","",V83),N("T30"))</f>
        <v/>
      </c>
      <c r="W107" s="135" t="str">
        <f>IF(1=1,IF(OR(U107="",V107="",NOT(ISNUMBER(U107)),NOT(ISNUMBER(V107)),U107=0),"",V107/U107),N("U30"))</f>
        <v/>
      </c>
      <c r="X107" s="136" t="str">
        <f>IF(1=1,IF(OR(W107="",NOT(ISNUMBER(F107))),"",F107*W107*IFERROR(INDEX(D384:D428,MATCH(AE107,B384:B428,0)),1)),N("V7"))</f>
        <v/>
      </c>
      <c r="Y107" s="137" t="str">
        <f>IF(1=1,IF(F107="","",IF(G107="","",IFERROR(INDEX(E384:E428,MATCH(AE107,B384:B428,0)),G107&amp;""))),N("W6"))</f>
        <v/>
      </c>
      <c r="Z107" s="142" t="str">
        <f>IF(1=1,IF(X107="","",IF(AND(ISNUMBER(X107),X107&lt;1,Y107="kg"),MAX(1,ROUND(X107*1000,0)),IF(AND(ISNUMBER(X107),X107&lt;1,Y107="L"),MAX(1,ROUND(X107*100,0)),ROUND(X107,3)))),N("X30"))</f>
        <v/>
      </c>
      <c r="AA107" s="143" t="str">
        <f>IF(1=1,IF(X107="","",IF(AND(ISNUMBER(X107),X107&lt;1,Y107="kg"),"g",IF(AND(ISNUMBER(X107),X107&lt;1,Y107="L"),"cl",Y107))),N("Y30"))</f>
        <v/>
      </c>
      <c r="AB107" s="123" t="str">
        <f>IF(1=1,IF(E107="","",IF(F107="","A CONTROLER",IF(NOT(ISNUMBER(F107)),"TEXTE",IF(OR(W107="",W107&lt;=0),"COMMANDE COUVERTS INCOMPLETE",IF(G107="","UNITE MANQUANTE",IF(COUNTIF(B384:B428,AE107)=0,"UNITE A CONTROLER","OK")))))),N("Z6"))</f>
        <v/>
      </c>
      <c r="AD107" s="144" t="str">
        <f>IF(1=1,IF(E107="","",AD83),N("AB30"))</f>
        <v/>
      </c>
      <c r="AE107" s="125" t="str">
        <f>IF(1=1,IF(G107="","",UPPER(TRIM(SUBSTITUTE(SUBSTITUTE(G107&amp;"",CHAR(160)," ")," "," ")))),N("AC30"))</f>
        <v/>
      </c>
      <c r="AG107" s="5" t="s">
        <v>48</v>
      </c>
    </row>
    <row r="108" spans="1:33" ht="15.75" x14ac:dyDescent="0.25">
      <c r="A108" s="126" t="str">
        <f>IF(1=1,IF(E108="","",A83),N("A31"))</f>
        <v/>
      </c>
      <c r="B108" s="127" t="str">
        <f>IF(1=1,IF(E108="","",B83),N("B31"))</f>
        <v/>
      </c>
      <c r="C108" s="127"/>
      <c r="D108" s="129" t="str">
        <f>IF(ISBLANK(E108),"",LARGE(D83:D107,1)+1)</f>
        <v/>
      </c>
      <c r="E108" s="130"/>
      <c r="F108" s="131"/>
      <c r="G108" s="170"/>
      <c r="H108" s="105"/>
      <c r="I108" s="132" t="str">
        <f>IF(1=1,IF(E108="","",I83),N("H31"))</f>
        <v/>
      </c>
      <c r="J108" s="133" t="str">
        <f>IF(1=1,IF(E108="","",J83),N("I31"))</f>
        <v/>
      </c>
      <c r="K108" s="134" t="str">
        <f>IF(1=1,IF(E108="","",K83),N("J31"))</f>
        <v/>
      </c>
      <c r="L108" s="135" t="str">
        <f>IF(1=1,IF(OR(J108="",O108="",NOT(ISNUMBER(J108)),NOT(ISNUMBER(O108)),J108=0),"",O108/J108),N("L31"))</f>
        <v/>
      </c>
      <c r="M108" s="136" t="str">
        <f>IF(1=1,IF(OR(L108="",NOT(ISNUMBER(F108))),"",F108*L108*IFERROR(INDEX(D384:D428,MATCH(AE108,B384:B428,0)),1)),N("M13"))</f>
        <v/>
      </c>
      <c r="N108" s="137" t="str">
        <f>IF(1=1,IF(F108="","",IF(G108="","",IFERROR(INDEX(E384:E428,MATCH(AE108,B384:B428,0)),G108&amp;""))),N("N6"))</f>
        <v/>
      </c>
      <c r="O108" s="138" t="str">
        <f>IF(1=1,IF(E108="","",O83),N("K31"))</f>
        <v/>
      </c>
      <c r="P108" s="139" t="str">
        <f>IF(1=1,IF(M108="","",IF(AND(ISNUMBER(M108),M108&lt;1,N108="kg"),MAX(1,ROUND(M108*1000,0)),IF(AND(ISNUMBER(M108),M108&lt;1,N108="L"),MAX(1,ROUND(M108*100,0)),ROUND(M108,3)))),N("O31"))</f>
        <v/>
      </c>
      <c r="Q108" s="140" t="str">
        <f>IF(1=1,IF(M108="","",IF(AND(ISNUMBER(M108),M108&lt;1,N108="kg"),"g",IF(AND(ISNUMBER(M108),M108&lt;1,N108="L"),"cl",N108))),N("P31"))</f>
        <v/>
      </c>
      <c r="R108" s="161" t="str">
        <f>IF(1=1,IF(E108="","",IF(F108="","A CONTROLER",IF(NOT(ISNUMBER(F108)),"TEXTE",IF(OR(L108="",L108&lt;=0),"COMMANDE PRINCIPALE INCOMPLETE",IF(G108="","UNITE MANQUANTE",IF(COUNTIF(B384:B428,AE108)=0,"UNITE A CONTROLER","OK")))))),N("Q9"))</f>
        <v/>
      </c>
      <c r="S108" s="105"/>
      <c r="T108" s="141">
        <f t="shared" si="13"/>
        <v>0</v>
      </c>
      <c r="U108" s="133" t="str">
        <f>IF(1=1,IF(E108="","",U83),N("S31"))</f>
        <v/>
      </c>
      <c r="V108" s="133" t="str">
        <f>IF(1=1,IF(E108="","",V83),N("T31"))</f>
        <v/>
      </c>
      <c r="W108" s="135" t="str">
        <f>IF(1=1,IF(OR(U108="",V108="",NOT(ISNUMBER(U108)),NOT(ISNUMBER(V108)),U108=0),"",V108/U108),N("U31"))</f>
        <v/>
      </c>
      <c r="X108" s="136" t="str">
        <f>IF(1=1,IF(OR(W108="",NOT(ISNUMBER(F108))),"",F108*W108*IFERROR(INDEX(D384:D428,MATCH(AE108,B384:B428,0)),1)),N("V7"))</f>
        <v/>
      </c>
      <c r="Y108" s="137" t="str">
        <f>IF(1=1,IF(F108="","",IF(G108="","",IFERROR(INDEX(E384:E428,MATCH(AE108,B384:B428,0)),G108&amp;""))),N("W6"))</f>
        <v/>
      </c>
      <c r="Z108" s="142" t="str">
        <f>IF(1=1,IF(X108="","",IF(AND(ISNUMBER(X108),X108&lt;1,Y108="kg"),MAX(1,ROUND(X108*1000,0)),IF(AND(ISNUMBER(X108),X108&lt;1,Y108="L"),MAX(1,ROUND(X108*100,0)),ROUND(X108,3)))),N("X31"))</f>
        <v/>
      </c>
      <c r="AA108" s="143" t="str">
        <f>IF(1=1,IF(X108="","",IF(AND(ISNUMBER(X108),X108&lt;1,Y108="kg"),"g",IF(AND(ISNUMBER(X108),X108&lt;1,Y108="L"),"cl",Y108))),N("Y31"))</f>
        <v/>
      </c>
      <c r="AB108" s="123" t="str">
        <f>IF(1=1,IF(E108="","",IF(F108="","A CONTROLER",IF(NOT(ISNUMBER(F108)),"TEXTE",IF(OR(W108="",W108&lt;=0),"COMMANDE COUVERTS INCOMPLETE",IF(G108="","UNITE MANQUANTE",IF(COUNTIF(B384:B428,AE108)=0,"UNITE A CONTROLER","OK")))))),N("Z6"))</f>
        <v/>
      </c>
      <c r="AD108" s="144" t="str">
        <f>IF(1=1,IF(E108="","",AD83),N("AB31"))</f>
        <v/>
      </c>
      <c r="AE108" s="125" t="str">
        <f>IF(1=1,IF(G108="","",UPPER(TRIM(SUBSTITUTE(SUBSTITUTE(G108&amp;"",CHAR(160)," ")," "," ")))),N("AC31"))</f>
        <v/>
      </c>
      <c r="AG108" s="5" t="s">
        <v>49</v>
      </c>
    </row>
    <row r="109" spans="1:33" ht="15.75" x14ac:dyDescent="0.25">
      <c r="A109" s="126" t="str">
        <f>IF(1=1,IF(E109="","",A83),N("A32"))</f>
        <v/>
      </c>
      <c r="B109" s="127" t="str">
        <f>IF(1=1,IF(E109="","",B83),N("B32"))</f>
        <v/>
      </c>
      <c r="C109" s="127"/>
      <c r="D109" s="129" t="str">
        <f>IF(ISBLANK(E109),"",LARGE(D83:D108,1)+1)</f>
        <v/>
      </c>
      <c r="E109" s="130"/>
      <c r="F109" s="131"/>
      <c r="G109" s="170"/>
      <c r="H109" s="105"/>
      <c r="I109" s="132" t="str">
        <f>IF(1=1,IF(E109="","",I83),N("H32"))</f>
        <v/>
      </c>
      <c r="J109" s="133" t="str">
        <f>IF(1=1,IF(E109="","",J83),N("I32"))</f>
        <v/>
      </c>
      <c r="K109" s="134" t="str">
        <f>IF(1=1,IF(E109="","",K83),N("J32"))</f>
        <v/>
      </c>
      <c r="L109" s="135" t="str">
        <f>IF(1=1,IF(OR(J109="",O109="",NOT(ISNUMBER(J109)),NOT(ISNUMBER(O109)),J109=0),"",O109/J109),N("L32"))</f>
        <v/>
      </c>
      <c r="M109" s="136" t="str">
        <f>IF(1=1,IF(OR(L109="",NOT(ISNUMBER(F109))),"",F109*L109*IFERROR(INDEX(D384:D428,MATCH(AE109,B384:B428,0)),1)),N("M13"))</f>
        <v/>
      </c>
      <c r="N109" s="137" t="str">
        <f>IF(1=1,IF(F109="","",IF(G109="","",IFERROR(INDEX(E384:E428,MATCH(AE109,B384:B428,0)),G109&amp;""))),N("N6"))</f>
        <v/>
      </c>
      <c r="O109" s="138" t="str">
        <f>IF(1=1,IF(E109="","",O83),N("K32"))</f>
        <v/>
      </c>
      <c r="P109" s="139" t="str">
        <f>IF(1=1,IF(M109="","",IF(AND(ISNUMBER(M109),M109&lt;1,N109="kg"),MAX(1,ROUND(M109*1000,0)),IF(AND(ISNUMBER(M109),M109&lt;1,N109="L"),MAX(1,ROUND(M109*100,0)),ROUND(M109,3)))),N("O32"))</f>
        <v/>
      </c>
      <c r="Q109" s="140" t="str">
        <f>IF(1=1,IF(M109="","",IF(AND(ISNUMBER(M109),M109&lt;1,N109="kg"),"g",IF(AND(ISNUMBER(M109),M109&lt;1,N109="L"),"cl",N109))),N("P32"))</f>
        <v/>
      </c>
      <c r="R109" s="161" t="str">
        <f>IF(1=1,IF(E109="","",IF(F109="","A CONTROLER",IF(NOT(ISNUMBER(F109)),"TEXTE",IF(OR(L109="",L109&lt;=0),"COMMANDE PRINCIPALE INCOMPLETE",IF(G109="","UNITE MANQUANTE",IF(COUNTIF(B384:B428,AE109)=0,"UNITE A CONTROLER","OK")))))),N("Q9"))</f>
        <v/>
      </c>
      <c r="S109" s="105"/>
      <c r="T109" s="141">
        <f t="shared" si="13"/>
        <v>0</v>
      </c>
      <c r="U109" s="133" t="str">
        <f>IF(1=1,IF(E109="","",U83),N("S32"))</f>
        <v/>
      </c>
      <c r="V109" s="133" t="str">
        <f>IF(1=1,IF(E109="","",V83),N("T32"))</f>
        <v/>
      </c>
      <c r="W109" s="135" t="str">
        <f>IF(1=1,IF(OR(U109="",V109="",NOT(ISNUMBER(U109)),NOT(ISNUMBER(V109)),U109=0),"",V109/U109),N("U32"))</f>
        <v/>
      </c>
      <c r="X109" s="136" t="str">
        <f>IF(1=1,IF(OR(W109="",NOT(ISNUMBER(F109))),"",F109*W109*IFERROR(INDEX(D384:D428,MATCH(AE109,B384:B428,0)),1)),N("V7"))</f>
        <v/>
      </c>
      <c r="Y109" s="137" t="str">
        <f>IF(1=1,IF(F109="","",IF(G109="","",IFERROR(INDEX(E384:E428,MATCH(AE109,B384:B428,0)),G109&amp;""))),N("W6"))</f>
        <v/>
      </c>
      <c r="Z109" s="142" t="str">
        <f>IF(1=1,IF(X109="","",IF(AND(ISNUMBER(X109),X109&lt;1,Y109="kg"),MAX(1,ROUND(X109*1000,0)),IF(AND(ISNUMBER(X109),X109&lt;1,Y109="L"),MAX(1,ROUND(X109*100,0)),ROUND(X109,3)))),N("X32"))</f>
        <v/>
      </c>
      <c r="AA109" s="143" t="str">
        <f>IF(1=1,IF(X109="","",IF(AND(ISNUMBER(X109),X109&lt;1,Y109="kg"),"g",IF(AND(ISNUMBER(X109),X109&lt;1,Y109="L"),"cl",Y109))),N("Y32"))</f>
        <v/>
      </c>
      <c r="AB109" s="123" t="str">
        <f>IF(1=1,IF(E109="","",IF(F109="","A CONTROLER",IF(NOT(ISNUMBER(F109)),"TEXTE",IF(OR(W109="",W109&lt;=0),"COMMANDE COUVERTS INCOMPLETE",IF(G109="","UNITE MANQUANTE",IF(COUNTIF(B384:B428,AE109)=0,"UNITE A CONTROLER","OK")))))),N("Z6"))</f>
        <v/>
      </c>
      <c r="AD109" s="144" t="str">
        <f>IF(1=1,IF(E109="","",AD83),N("AB32"))</f>
        <v/>
      </c>
      <c r="AE109" s="125" t="str">
        <f>IF(1=1,IF(G109="","",UPPER(TRIM(SUBSTITUTE(SUBSTITUTE(G109&amp;"",CHAR(160)," ")," "," ")))),N("AC32"))</f>
        <v/>
      </c>
      <c r="AG109" s="5" t="s">
        <v>50</v>
      </c>
    </row>
    <row r="110" spans="1:33" ht="15.75" x14ac:dyDescent="0.25">
      <c r="A110" s="126" t="str">
        <f>IF(1=1,IF(E110="","",A83),N("A33"))</f>
        <v/>
      </c>
      <c r="B110" s="127" t="str">
        <f>IF(1=1,IF(E110="","",B83),N("B33"))</f>
        <v/>
      </c>
      <c r="C110" s="127"/>
      <c r="D110" s="129" t="str">
        <f>IF(ISBLANK(E110),"",LARGE(D83:D109,1)+1)</f>
        <v/>
      </c>
      <c r="E110" s="130"/>
      <c r="F110" s="131"/>
      <c r="G110" s="170"/>
      <c r="H110" s="105"/>
      <c r="I110" s="132" t="str">
        <f>IF(1=1,IF(E110="","",I83),N("H33"))</f>
        <v/>
      </c>
      <c r="J110" s="133" t="str">
        <f>IF(1=1,IF(E110="","",J83),N("I33"))</f>
        <v/>
      </c>
      <c r="K110" s="134" t="str">
        <f>IF(1=1,IF(E110="","",K83),N("J33"))</f>
        <v/>
      </c>
      <c r="L110" s="135" t="str">
        <f>IF(1=1,IF(OR(J110="",O110="",NOT(ISNUMBER(J110)),NOT(ISNUMBER(O110)),J110=0),"",O110/J110),N("L33"))</f>
        <v/>
      </c>
      <c r="M110" s="136" t="str">
        <f>IF(1=1,IF(OR(L110="",NOT(ISNUMBER(F110))),"",F110*L110*IFERROR(INDEX(D384:D428,MATCH(AE110,B384:B428,0)),1)),N("M13"))</f>
        <v/>
      </c>
      <c r="N110" s="137" t="str">
        <f>IF(1=1,IF(F110="","",IF(G110="","",IFERROR(INDEX(E384:E428,MATCH(AE110,B384:B428,0)),G110&amp;""))),N("N6"))</f>
        <v/>
      </c>
      <c r="O110" s="138" t="str">
        <f>IF(1=1,IF(E110="","",O83),N("K33"))</f>
        <v/>
      </c>
      <c r="P110" s="139" t="str">
        <f>IF(1=1,IF(M110="","",IF(AND(ISNUMBER(M110),M110&lt;1,N110="kg"),MAX(1,ROUND(M110*1000,0)),IF(AND(ISNUMBER(M110),M110&lt;1,N110="L"),MAX(1,ROUND(M110*100,0)),ROUND(M110,3)))),N("O33"))</f>
        <v/>
      </c>
      <c r="Q110" s="140" t="str">
        <f>IF(1=1,IF(M110="","",IF(AND(ISNUMBER(M110),M110&lt;1,N110="kg"),"g",IF(AND(ISNUMBER(M110),M110&lt;1,N110="L"),"cl",N110))),N("P33"))</f>
        <v/>
      </c>
      <c r="R110" s="161" t="str">
        <f>IF(1=1,IF(E110="","",IF(F110="","A CONTROLER",IF(NOT(ISNUMBER(F110)),"TEXTE",IF(OR(L110="",L110&lt;=0),"COMMANDE PRINCIPALE INCOMPLETE",IF(G110="","UNITE MANQUANTE",IF(COUNTIF(B384:B428,AE110)=0,"UNITE A CONTROLER","OK")))))),N("Q9"))</f>
        <v/>
      </c>
      <c r="S110" s="105"/>
      <c r="T110" s="141">
        <f t="shared" si="13"/>
        <v>0</v>
      </c>
      <c r="U110" s="133" t="str">
        <f>IF(1=1,IF(E110="","",U83),N("S33"))</f>
        <v/>
      </c>
      <c r="V110" s="133" t="str">
        <f>IF(1=1,IF(E110="","",V83),N("T33"))</f>
        <v/>
      </c>
      <c r="W110" s="135" t="str">
        <f>IF(1=1,IF(OR(U110="",V110="",NOT(ISNUMBER(U110)),NOT(ISNUMBER(V110)),U110=0),"",V110/U110),N("U33"))</f>
        <v/>
      </c>
      <c r="X110" s="136" t="str">
        <f>IF(1=1,IF(OR(W110="",NOT(ISNUMBER(F110))),"",F110*W110*IFERROR(INDEX(D384:D428,MATCH(AE110,B384:B428,0)),1)),N("V7"))</f>
        <v/>
      </c>
      <c r="Y110" s="137" t="str">
        <f>IF(1=1,IF(F110="","",IF(G110="","",IFERROR(INDEX(E384:E428,MATCH(AE110,B384:B428,0)),G110&amp;""))),N("W6"))</f>
        <v/>
      </c>
      <c r="Z110" s="142" t="str">
        <f>IF(1=1,IF(X110="","",IF(AND(ISNUMBER(X110),X110&lt;1,Y110="kg"),MAX(1,ROUND(X110*1000,0)),IF(AND(ISNUMBER(X110),X110&lt;1,Y110="L"),MAX(1,ROUND(X110*100,0)),ROUND(X110,3)))),N("X33"))</f>
        <v/>
      </c>
      <c r="AA110" s="143" t="str">
        <f>IF(1=1,IF(X110="","",IF(AND(ISNUMBER(X110),X110&lt;1,Y110="kg"),"g",IF(AND(ISNUMBER(X110),X110&lt;1,Y110="L"),"cl",Y110))),N("Y33"))</f>
        <v/>
      </c>
      <c r="AB110" s="123" t="str">
        <f>IF(1=1,IF(E110="","",IF(F110="","A CONTROLER",IF(NOT(ISNUMBER(F110)),"TEXTE",IF(OR(W110="",W110&lt;=0),"COMMANDE COUVERTS INCOMPLETE",IF(G110="","UNITE MANQUANTE",IF(COUNTIF(B384:B428,AE110)=0,"UNITE A CONTROLER","OK")))))),N("Z6"))</f>
        <v/>
      </c>
      <c r="AD110" s="144" t="str">
        <f>IF(1=1,IF(E110="","",AD83),N("AB33"))</f>
        <v/>
      </c>
      <c r="AE110" s="125" t="str">
        <f>IF(1=1,IF(G110="","",UPPER(TRIM(SUBSTITUTE(SUBSTITUTE(G110&amp;"",CHAR(160)," ")," "," ")))),N("AC33"))</f>
        <v/>
      </c>
      <c r="AG110" s="244" t="s">
        <v>51</v>
      </c>
    </row>
    <row r="111" spans="1:33" ht="15.75" x14ac:dyDescent="0.25">
      <c r="A111" s="126" t="str">
        <f>IF(1=1,IF(E111="","",A83),N("A34"))</f>
        <v/>
      </c>
      <c r="B111" s="127" t="str">
        <f>IF(1=1,IF(E111="","",B83),N("B34"))</f>
        <v/>
      </c>
      <c r="C111" s="127"/>
      <c r="D111" s="129" t="str">
        <f>IF(ISBLANK(E111),"",LARGE(D83:D110,1)+1)</f>
        <v/>
      </c>
      <c r="E111" s="130"/>
      <c r="F111" s="131"/>
      <c r="G111" s="170"/>
      <c r="H111" s="105"/>
      <c r="I111" s="132" t="str">
        <f>IF(1=1,IF(E111="","",I83),N("H34"))</f>
        <v/>
      </c>
      <c r="J111" s="133" t="str">
        <f>IF(1=1,IF(E111="","",J83),N("I34"))</f>
        <v/>
      </c>
      <c r="K111" s="134" t="str">
        <f>IF(1=1,IF(E111="","",K83),N("J34"))</f>
        <v/>
      </c>
      <c r="L111" s="135" t="str">
        <f>IF(1=1,IF(OR(J111="",O111="",NOT(ISNUMBER(J111)),NOT(ISNUMBER(O111)),J111=0),"",O111/J111),N("L34"))</f>
        <v/>
      </c>
      <c r="M111" s="136" t="str">
        <f>IF(1=1,IF(OR(L111="",NOT(ISNUMBER(F111))),"",F111*L111*IFERROR(INDEX(D384:D428,MATCH(AE111,B384:B428,0)),1)),N("M13"))</f>
        <v/>
      </c>
      <c r="N111" s="137" t="str">
        <f>IF(1=1,IF(F111="","",IF(G111="","",IFERROR(INDEX(E384:E428,MATCH(AE111,B384:B428,0)),G111&amp;""))),N("N6"))</f>
        <v/>
      </c>
      <c r="O111" s="138" t="str">
        <f>IF(1=1,IF(E111="","",O83),N("K34"))</f>
        <v/>
      </c>
      <c r="P111" s="139" t="str">
        <f>IF(1=1,IF(M111="","",IF(AND(ISNUMBER(M111),M111&lt;1,N111="kg"),MAX(1,ROUND(M111*1000,0)),IF(AND(ISNUMBER(M111),M111&lt;1,N111="L"),MAX(1,ROUND(M111*100,0)),ROUND(M111,3)))),N("O34"))</f>
        <v/>
      </c>
      <c r="Q111" s="140" t="str">
        <f>IF(1=1,IF(M111="","",IF(AND(ISNUMBER(M111),M111&lt;1,N111="kg"),"g",IF(AND(ISNUMBER(M111),M111&lt;1,N111="L"),"cl",N111))),N("P34"))</f>
        <v/>
      </c>
      <c r="R111" s="161" t="str">
        <f>IF(1=1,IF(E111="","",IF(F111="","A CONTROLER",IF(NOT(ISNUMBER(F111)),"TEXTE",IF(OR(L111="",L111&lt;=0),"COMMANDE PRINCIPALE INCOMPLETE",IF(G111="","UNITE MANQUANTE",IF(COUNTIF(B384:B428,AE111)=0,"UNITE A CONTROLER","OK")))))),N("Q9"))</f>
        <v/>
      </c>
      <c r="S111" s="105"/>
      <c r="T111" s="141">
        <f t="shared" si="13"/>
        <v>0</v>
      </c>
      <c r="U111" s="133" t="str">
        <f>IF(1=1,IF(E111="","",U83),N("S34"))</f>
        <v/>
      </c>
      <c r="V111" s="133" t="str">
        <f>IF(1=1,IF(E111="","",V83),N("T34"))</f>
        <v/>
      </c>
      <c r="W111" s="135" t="str">
        <f>IF(1=1,IF(OR(U111="",V111="",NOT(ISNUMBER(U111)),NOT(ISNUMBER(V111)),U111=0),"",V111/U111),N("U34"))</f>
        <v/>
      </c>
      <c r="X111" s="136" t="str">
        <f>IF(1=1,IF(OR(W111="",NOT(ISNUMBER(F111))),"",F111*W111*IFERROR(INDEX(D384:D428,MATCH(AE111,B384:B428,0)),1)),N("V7"))</f>
        <v/>
      </c>
      <c r="Y111" s="137" t="str">
        <f>IF(1=1,IF(F111="","",IF(G111="","",IFERROR(INDEX(E384:E428,MATCH(AE111,B384:B428,0)),G111&amp;""))),N("W6"))</f>
        <v/>
      </c>
      <c r="Z111" s="142" t="str">
        <f>IF(1=1,IF(X111="","",IF(AND(ISNUMBER(X111),X111&lt;1,Y111="kg"),MAX(1,ROUND(X111*1000,0)),IF(AND(ISNUMBER(X111),X111&lt;1,Y111="L"),MAX(1,ROUND(X111*100,0)),ROUND(X111,3)))),N("X34"))</f>
        <v/>
      </c>
      <c r="AA111" s="143" t="str">
        <f>IF(1=1,IF(X111="","",IF(AND(ISNUMBER(X111),X111&lt;1,Y111="kg"),"g",IF(AND(ISNUMBER(X111),X111&lt;1,Y111="L"),"cl",Y111))),N("Y34"))</f>
        <v/>
      </c>
      <c r="AB111" s="123" t="str">
        <f>IF(1=1,IF(E111="","",IF(F111="","A CONTROLER",IF(NOT(ISNUMBER(F111)),"TEXTE",IF(OR(W111="",W111&lt;=0),"COMMANDE COUVERTS INCOMPLETE",IF(G111="","UNITE MANQUANTE",IF(COUNTIF(B384:B428,AE111)=0,"UNITE A CONTROLER","OK")))))),N("Z6"))</f>
        <v/>
      </c>
      <c r="AD111" s="144" t="str">
        <f>IF(1=1,IF(E111="","",AD83),N("AB34"))</f>
        <v/>
      </c>
      <c r="AE111" s="125" t="str">
        <f>IF(1=1,IF(G111="","",UPPER(TRIM(SUBSTITUTE(SUBSTITUTE(G111&amp;"",CHAR(160)," ")," "," ")))),N("AC34"))</f>
        <v/>
      </c>
      <c r="AG111" s="244" t="s">
        <v>54</v>
      </c>
    </row>
    <row r="112" spans="1:33" ht="15.75" x14ac:dyDescent="0.25">
      <c r="A112" s="126" t="str">
        <f>IF(1=1,IF(E112="","",A83),N("A35"))</f>
        <v/>
      </c>
      <c r="B112" s="127" t="str">
        <f>IF(1=1,IF(E112="","",B83),N("B35"))</f>
        <v/>
      </c>
      <c r="C112" s="127"/>
      <c r="D112" s="129" t="str">
        <f>IF(ISBLANK(E112),"",LARGE(D83:D111,1)+1)</f>
        <v/>
      </c>
      <c r="E112" s="130"/>
      <c r="F112" s="131"/>
      <c r="G112" s="170"/>
      <c r="H112" s="105"/>
      <c r="I112" s="132" t="str">
        <f>IF(1=1,IF(E112="","",I83),N("H35"))</f>
        <v/>
      </c>
      <c r="J112" s="133" t="str">
        <f>IF(1=1,IF(E112="","",J83),N("I35"))</f>
        <v/>
      </c>
      <c r="K112" s="134" t="str">
        <f>IF(1=1,IF(E112="","",K83),N("J35"))</f>
        <v/>
      </c>
      <c r="L112" s="135" t="str">
        <f>IF(1=1,IF(OR(J112="",O112="",NOT(ISNUMBER(J112)),NOT(ISNUMBER(O112)),J112=0),"",O112/J112),N("L35"))</f>
        <v/>
      </c>
      <c r="M112" s="136" t="str">
        <f>IF(1=1,IF(OR(L112="",NOT(ISNUMBER(F112))),"",F112*L112*IFERROR(INDEX(D384:D428,MATCH(AE112,B384:B428,0)),1)),N("M13"))</f>
        <v/>
      </c>
      <c r="N112" s="137" t="str">
        <f>IF(1=1,IF(F112="","",IF(G112="","",IFERROR(INDEX(E384:E428,MATCH(AE112,B384:B428,0)),G112&amp;""))),N("N6"))</f>
        <v/>
      </c>
      <c r="O112" s="138" t="str">
        <f>IF(1=1,IF(E112="","",O83),N("K35"))</f>
        <v/>
      </c>
      <c r="P112" s="139" t="str">
        <f>IF(1=1,IF(M112="","",IF(AND(ISNUMBER(M112),M112&lt;1,N112="kg"),MAX(1,ROUND(M112*1000,0)),IF(AND(ISNUMBER(M112),M112&lt;1,N112="L"),MAX(1,ROUND(M112*100,0)),ROUND(M112,3)))),N("O35"))</f>
        <v/>
      </c>
      <c r="Q112" s="140" t="str">
        <f>IF(1=1,IF(M112="","",IF(AND(ISNUMBER(M112),M112&lt;1,N112="kg"),"g",IF(AND(ISNUMBER(M112),M112&lt;1,N112="L"),"cl",N112))),N("P35"))</f>
        <v/>
      </c>
      <c r="R112" s="161" t="str">
        <f>IF(1=1,IF(E112="","",IF(F112="","A CONTROLER",IF(NOT(ISNUMBER(F112)),"TEXTE",IF(OR(L112="",L112&lt;=0),"COMMANDE PRINCIPALE INCOMPLETE",IF(G112="","UNITE MANQUANTE",IF(COUNTIF(B384:B428,AE112)=0,"UNITE A CONTROLER","OK")))))),N("Q9"))</f>
        <v/>
      </c>
      <c r="S112" s="105"/>
      <c r="T112" s="141">
        <f t="shared" si="13"/>
        <v>0</v>
      </c>
      <c r="U112" s="133" t="str">
        <f>IF(1=1,IF(E112="","",U83),N("S35"))</f>
        <v/>
      </c>
      <c r="V112" s="133" t="str">
        <f>IF(1=1,IF(E112="","",V83),N("T35"))</f>
        <v/>
      </c>
      <c r="W112" s="135" t="str">
        <f>IF(1=1,IF(OR(U112="",V112="",NOT(ISNUMBER(U112)),NOT(ISNUMBER(V112)),U112=0),"",V112/U112),N("U35"))</f>
        <v/>
      </c>
      <c r="X112" s="136" t="str">
        <f>IF(1=1,IF(OR(W112="",NOT(ISNUMBER(F112))),"",F112*W112*IFERROR(INDEX(D384:D428,MATCH(AE112,B384:B428,0)),1)),N("V7"))</f>
        <v/>
      </c>
      <c r="Y112" s="137" t="str">
        <f>IF(1=1,IF(F112="","",IF(G112="","",IFERROR(INDEX(E384:E428,MATCH(AE112,B384:B428,0)),G112&amp;""))),N("W6"))</f>
        <v/>
      </c>
      <c r="Z112" s="142" t="str">
        <f>IF(1=1,IF(X112="","",IF(AND(ISNUMBER(X112),X112&lt;1,Y112="kg"),MAX(1,ROUND(X112*1000,0)),IF(AND(ISNUMBER(X112),X112&lt;1,Y112="L"),MAX(1,ROUND(X112*100,0)),ROUND(X112,3)))),N("X35"))</f>
        <v/>
      </c>
      <c r="AA112" s="143" t="str">
        <f>IF(1=1,IF(X112="","",IF(AND(ISNUMBER(X112),X112&lt;1,Y112="kg"),"g",IF(AND(ISNUMBER(X112),X112&lt;1,Y112="L"),"cl",Y112))),N("Y35"))</f>
        <v/>
      </c>
      <c r="AB112" s="123" t="str">
        <f>IF(1=1,IF(E112="","",IF(F112="","A CONTROLER",IF(NOT(ISNUMBER(F112)),"TEXTE",IF(OR(W112="",W112&lt;=0),"COMMANDE COUVERTS INCOMPLETE",IF(G112="","UNITE MANQUANTE",IF(COUNTIF(B384:B428,AE112)=0,"UNITE A CONTROLER","OK")))))),N("Z6"))</f>
        <v/>
      </c>
      <c r="AD112" s="144" t="str">
        <f>IF(1=1,IF(E112="","",AD83),N("AB35"))</f>
        <v/>
      </c>
      <c r="AE112" s="125" t="str">
        <f>IF(1=1,IF(G112="","",UPPER(TRIM(SUBSTITUTE(SUBSTITUTE(G112&amp;"",CHAR(160)," ")," "," ")))),N("AC35"))</f>
        <v/>
      </c>
      <c r="AG112" s="244" t="s">
        <v>56</v>
      </c>
    </row>
    <row r="113" spans="1:33" ht="15.75" x14ac:dyDescent="0.25">
      <c r="A113" s="126" t="str">
        <f>IF(1=1,IF(E113="","",A83),N("A36"))</f>
        <v/>
      </c>
      <c r="B113" s="127" t="str">
        <f>IF(1=1,IF(E113="","",B83),N("B36"))</f>
        <v/>
      </c>
      <c r="C113" s="127"/>
      <c r="D113" s="129" t="str">
        <f>IF(ISBLANK(E113),"",LARGE(D83:D112,1)+1)</f>
        <v/>
      </c>
      <c r="E113" s="130"/>
      <c r="F113" s="131"/>
      <c r="G113" s="170"/>
      <c r="H113" s="105"/>
      <c r="I113" s="132" t="str">
        <f>IF(1=1,IF(E113="","",I83),N("H36"))</f>
        <v/>
      </c>
      <c r="J113" s="133" t="str">
        <f>IF(1=1,IF(E113="","",J83),N("I36"))</f>
        <v/>
      </c>
      <c r="K113" s="134" t="str">
        <f>IF(1=1,IF(E113="","",K83),N("J36"))</f>
        <v/>
      </c>
      <c r="L113" s="135" t="str">
        <f>IF(1=1,IF(OR(J113="",O113="",NOT(ISNUMBER(J113)),NOT(ISNUMBER(O113)),J113=0),"",O113/J113),N("L36"))</f>
        <v/>
      </c>
      <c r="M113" s="136" t="str">
        <f>IF(1=1,IF(OR(L113="",NOT(ISNUMBER(F113))),"",F113*L113*IFERROR(INDEX(D384:D428,MATCH(AE113,B384:B428,0)),1)),N("M13"))</f>
        <v/>
      </c>
      <c r="N113" s="137" t="str">
        <f>IF(1=1,IF(F113="","",IF(G113="","",IFERROR(INDEX(E384:E428,MATCH(AE113,B384:B428,0)),G113&amp;""))),N("N6"))</f>
        <v/>
      </c>
      <c r="O113" s="138" t="str">
        <f>IF(1=1,IF(E113="","",O83),N("K36"))</f>
        <v/>
      </c>
      <c r="P113" s="139" t="str">
        <f>IF(1=1,IF(M113="","",IF(AND(ISNUMBER(M113),M113&lt;1,N113="kg"),MAX(1,ROUND(M113*1000,0)),IF(AND(ISNUMBER(M113),M113&lt;1,N113="L"),MAX(1,ROUND(M113*100,0)),ROUND(M113,3)))),N("O36"))</f>
        <v/>
      </c>
      <c r="Q113" s="140" t="str">
        <f>IF(1=1,IF(M113="","",IF(AND(ISNUMBER(M113),M113&lt;1,N113="kg"),"g",IF(AND(ISNUMBER(M113),M113&lt;1,N113="L"),"cl",N113))),N("P36"))</f>
        <v/>
      </c>
      <c r="R113" s="161" t="str">
        <f>IF(1=1,IF(E113="","",IF(F113="","A CONTROLER",IF(NOT(ISNUMBER(F113)),"TEXTE",IF(OR(L113="",L113&lt;=0),"COMMANDE PRINCIPALE INCOMPLETE",IF(G113="","UNITE MANQUANTE",IF(COUNTIF(B384:B428,AE113)=0,"UNITE A CONTROLER","OK")))))),N("Q9"))</f>
        <v/>
      </c>
      <c r="S113" s="105"/>
      <c r="T113" s="141">
        <f t="shared" si="13"/>
        <v>0</v>
      </c>
      <c r="U113" s="133" t="str">
        <f>IF(1=1,IF(E113="","",U83),N("S36"))</f>
        <v/>
      </c>
      <c r="V113" s="133" t="str">
        <f>IF(1=1,IF(E113="","",V83),N("T36"))</f>
        <v/>
      </c>
      <c r="W113" s="135" t="str">
        <f>IF(1=1,IF(OR(U113="",V113="",NOT(ISNUMBER(U113)),NOT(ISNUMBER(V113)),U113=0),"",V113/U113),N("U36"))</f>
        <v/>
      </c>
      <c r="X113" s="136" t="str">
        <f>IF(1=1,IF(OR(W113="",NOT(ISNUMBER(F113))),"",F113*W113*IFERROR(INDEX(D384:D428,MATCH(AE113,B384:B428,0)),1)),N("V7"))</f>
        <v/>
      </c>
      <c r="Y113" s="137" t="str">
        <f>IF(1=1,IF(F113="","",IF(G113="","",IFERROR(INDEX(E384:E428,MATCH(AE113,B384:B428,0)),G113&amp;""))),N("W6"))</f>
        <v/>
      </c>
      <c r="Z113" s="142" t="str">
        <f>IF(1=1,IF(X113="","",IF(AND(ISNUMBER(X113),X113&lt;1,Y113="kg"),MAX(1,ROUND(X113*1000,0)),IF(AND(ISNUMBER(X113),X113&lt;1,Y113="L"),MAX(1,ROUND(X113*100,0)),ROUND(X113,3)))),N("X36"))</f>
        <v/>
      </c>
      <c r="AA113" s="143" t="str">
        <f>IF(1=1,IF(X113="","",IF(AND(ISNUMBER(X113),X113&lt;1,Y113="kg"),"g",IF(AND(ISNUMBER(X113),X113&lt;1,Y113="L"),"cl",Y113))),N("Y36"))</f>
        <v/>
      </c>
      <c r="AB113" s="123" t="str">
        <f>IF(1=1,IF(E113="","",IF(F113="","A CONTROLER",IF(NOT(ISNUMBER(F113)),"TEXTE",IF(OR(W113="",W113&lt;=0),"COMMANDE COUVERTS INCOMPLETE",IF(G113="","UNITE MANQUANTE",IF(COUNTIF(B384:B428,AE113)=0,"UNITE A CONTROLER","OK")))))),N("Z6"))</f>
        <v/>
      </c>
      <c r="AD113" s="144" t="str">
        <f>IF(1=1,IF(E113="","",AD83),N("AB36"))</f>
        <v/>
      </c>
      <c r="AE113" s="125" t="str">
        <f>IF(1=1,IF(G113="","",UPPER(TRIM(SUBSTITUTE(SUBSTITUTE(G113&amp;"",CHAR(160)," ")," "," ")))),N("AC36"))</f>
        <v/>
      </c>
      <c r="AG113" s="244" t="s">
        <v>58</v>
      </c>
    </row>
    <row r="114" spans="1:33" ht="15.75" x14ac:dyDescent="0.25">
      <c r="A114" s="126" t="str">
        <f>IF(1=1,IF(E114="","",A83),N("A37"))</f>
        <v/>
      </c>
      <c r="B114" s="127" t="str">
        <f>IF(1=1,IF(E114="","",B83),N("B37"))</f>
        <v/>
      </c>
      <c r="C114" s="127"/>
      <c r="D114" s="129" t="str">
        <f>IF(ISBLANK(E114),"",LARGE(D83:D113,1)+1)</f>
        <v/>
      </c>
      <c r="E114" s="130"/>
      <c r="F114" s="131"/>
      <c r="G114" s="170"/>
      <c r="H114" s="105"/>
      <c r="I114" s="132" t="str">
        <f>IF(1=1,IF(E114="","",I83),N("H37"))</f>
        <v/>
      </c>
      <c r="J114" s="133" t="str">
        <f>IF(1=1,IF(E114="","",J83),N("I37"))</f>
        <v/>
      </c>
      <c r="K114" s="134" t="str">
        <f>IF(1=1,IF(E114="","",K83),N("J37"))</f>
        <v/>
      </c>
      <c r="L114" s="135" t="str">
        <f>IF(1=1,IF(OR(J114="",O114="",NOT(ISNUMBER(J114)),NOT(ISNUMBER(O114)),J114=0),"",O114/J114),N("L37"))</f>
        <v/>
      </c>
      <c r="M114" s="136" t="str">
        <f>IF(1=1,IF(OR(L114="",NOT(ISNUMBER(F114))),"",F114*L114*IFERROR(INDEX(D384:D428,MATCH(AE114,B384:B428,0)),1)),N("M13"))</f>
        <v/>
      </c>
      <c r="N114" s="137" t="str">
        <f>IF(1=1,IF(F114="","",IF(G114="","",IFERROR(INDEX(E384:E428,MATCH(AE114,B384:B428,0)),G114&amp;""))),N("N6"))</f>
        <v/>
      </c>
      <c r="O114" s="138" t="str">
        <f>IF(1=1,IF(E114="","",O83),N("K37"))</f>
        <v/>
      </c>
      <c r="P114" s="139" t="str">
        <f>IF(1=1,IF(M114="","",IF(AND(ISNUMBER(M114),M114&lt;1,N114="kg"),MAX(1,ROUND(M114*1000,0)),IF(AND(ISNUMBER(M114),M114&lt;1,N114="L"),MAX(1,ROUND(M114*100,0)),ROUND(M114,3)))),N("O37"))</f>
        <v/>
      </c>
      <c r="Q114" s="140" t="str">
        <f>IF(1=1,IF(M114="","",IF(AND(ISNUMBER(M114),M114&lt;1,N114="kg"),"g",IF(AND(ISNUMBER(M114),M114&lt;1,N114="L"),"cl",N114))),N("P37"))</f>
        <v/>
      </c>
      <c r="R114" s="161" t="str">
        <f>IF(1=1,IF(E114="","",IF(F114="","A CONTROLER",IF(NOT(ISNUMBER(F114)),"TEXTE",IF(OR(L114="",L114&lt;=0),"COMMANDE PRINCIPALE INCOMPLETE",IF(G114="","UNITE MANQUANTE",IF(COUNTIF(B384:B428,AE114)=0,"UNITE A CONTROLER","OK")))))),N("Q9"))</f>
        <v/>
      </c>
      <c r="S114" s="105"/>
      <c r="T114" s="141">
        <f t="shared" si="13"/>
        <v>0</v>
      </c>
      <c r="U114" s="133" t="str">
        <f>IF(1=1,IF(E114="","",U83),N("S37"))</f>
        <v/>
      </c>
      <c r="V114" s="133" t="str">
        <f>IF(1=1,IF(E114="","",V83),N("T37"))</f>
        <v/>
      </c>
      <c r="W114" s="135" t="str">
        <f>IF(1=1,IF(OR(U114="",V114="",NOT(ISNUMBER(U114)),NOT(ISNUMBER(V114)),U114=0),"",V114/U114),N("U37"))</f>
        <v/>
      </c>
      <c r="X114" s="136" t="str">
        <f>IF(1=1,IF(OR(W114="",NOT(ISNUMBER(F114))),"",F114*W114*IFERROR(INDEX(D384:D428,MATCH(AE114,B384:B428,0)),1)),N("V7"))</f>
        <v/>
      </c>
      <c r="Y114" s="137" t="str">
        <f>IF(1=1,IF(F114="","",IF(G114="","",IFERROR(INDEX(E384:E428,MATCH(AE114,B384:B428,0)),G114&amp;""))),N("W6"))</f>
        <v/>
      </c>
      <c r="Z114" s="142" t="str">
        <f>IF(1=1,IF(X114="","",IF(AND(ISNUMBER(X114),X114&lt;1,Y114="kg"),MAX(1,ROUND(X114*1000,0)),IF(AND(ISNUMBER(X114),X114&lt;1,Y114="L"),MAX(1,ROUND(X114*100,0)),ROUND(X114,3)))),N("X37"))</f>
        <v/>
      </c>
      <c r="AA114" s="143" t="str">
        <f>IF(1=1,IF(X114="","",IF(AND(ISNUMBER(X114),X114&lt;1,Y114="kg"),"g",IF(AND(ISNUMBER(X114),X114&lt;1,Y114="L"),"cl",Y114))),N("Y37"))</f>
        <v/>
      </c>
      <c r="AB114" s="123" t="str">
        <f>IF(1=1,IF(E114="","",IF(F114="","A CONTROLER",IF(NOT(ISNUMBER(F114)),"TEXTE",IF(OR(W114="",W114&lt;=0),"COMMANDE COUVERTS INCOMPLETE",IF(G114="","UNITE MANQUANTE",IF(COUNTIF(B384:B428,AE114)=0,"UNITE A CONTROLER","OK")))))),N("Z6"))</f>
        <v/>
      </c>
      <c r="AD114" s="144" t="str">
        <f>IF(1=1,IF(E114="","",AD83),N("AB37"))</f>
        <v/>
      </c>
      <c r="AE114" s="125" t="str">
        <f>IF(1=1,IF(G114="","",UPPER(TRIM(SUBSTITUTE(SUBSTITUTE(G114&amp;"",CHAR(160)," ")," "," ")))),N("AC37"))</f>
        <v/>
      </c>
      <c r="AG114" s="244" t="s">
        <v>60</v>
      </c>
    </row>
    <row r="115" spans="1:33" ht="15.75" x14ac:dyDescent="0.25">
      <c r="A115" s="126" t="str">
        <f>IF(1=1,IF(E115="","",A83),N("A38"))</f>
        <v/>
      </c>
      <c r="B115" s="127" t="str">
        <f>IF(1=1,IF(E115="","",B83),N("B38"))</f>
        <v/>
      </c>
      <c r="C115" s="127"/>
      <c r="D115" s="129" t="str">
        <f>IF(ISBLANK(E115),"",LARGE(D83:D114,1)+1)</f>
        <v/>
      </c>
      <c r="E115" s="130"/>
      <c r="F115" s="131"/>
      <c r="G115" s="170"/>
      <c r="H115" s="105"/>
      <c r="I115" s="132" t="str">
        <f>IF(1=1,IF(E115="","",I83),N("H38"))</f>
        <v/>
      </c>
      <c r="J115" s="133" t="str">
        <f>IF(1=1,IF(E115="","",J83),N("I38"))</f>
        <v/>
      </c>
      <c r="K115" s="134" t="str">
        <f>IF(1=1,IF(E115="","",K83),N("J38"))</f>
        <v/>
      </c>
      <c r="L115" s="135" t="str">
        <f>IF(1=1,IF(OR(J115="",O115="",NOT(ISNUMBER(J115)),NOT(ISNUMBER(O115)),J115=0),"",O115/J115),N("L38"))</f>
        <v/>
      </c>
      <c r="M115" s="136" t="str">
        <f>IF(1=1,IF(OR(L115="",NOT(ISNUMBER(F115))),"",F115*L115*IFERROR(INDEX(D384:D428,MATCH(AE115,B384:B428,0)),1)),N("M13"))</f>
        <v/>
      </c>
      <c r="N115" s="137" t="str">
        <f>IF(1=1,IF(F115="","",IF(G115="","",IFERROR(INDEX(E384:E428,MATCH(AE115,B384:B428,0)),G115&amp;""))),N("N6"))</f>
        <v/>
      </c>
      <c r="O115" s="138" t="str">
        <f>IF(1=1,IF(E115="","",O83),N("K38"))</f>
        <v/>
      </c>
      <c r="P115" s="139" t="str">
        <f>IF(1=1,IF(M115="","",IF(AND(ISNUMBER(M115),M115&lt;1,N115="kg"),MAX(1,ROUND(M115*1000,0)),IF(AND(ISNUMBER(M115),M115&lt;1,N115="L"),MAX(1,ROUND(M115*100,0)),ROUND(M115,3)))),N("O38"))</f>
        <v/>
      </c>
      <c r="Q115" s="140" t="str">
        <f>IF(1=1,IF(M115="","",IF(AND(ISNUMBER(M115),M115&lt;1,N115="kg"),"g",IF(AND(ISNUMBER(M115),M115&lt;1,N115="L"),"cl",N115))),N("P38"))</f>
        <v/>
      </c>
      <c r="R115" s="161" t="str">
        <f>IF(1=1,IF(E115="","",IF(F115="","A CONTROLER",IF(NOT(ISNUMBER(F115)),"TEXTE",IF(OR(L115="",L115&lt;=0),"COMMANDE PRINCIPALE INCOMPLETE",IF(G115="","UNITE MANQUANTE",IF(COUNTIF(B384:B428,AE115)=0,"UNITE A CONTROLER","OK")))))),N("Q9"))</f>
        <v/>
      </c>
      <c r="S115" s="105"/>
      <c r="T115" s="141">
        <f t="shared" si="13"/>
        <v>0</v>
      </c>
      <c r="U115" s="133" t="str">
        <f>IF(1=1,IF(E115="","",U83),N("S38"))</f>
        <v/>
      </c>
      <c r="V115" s="133" t="str">
        <f>IF(1=1,IF(E115="","",V83),N("T38"))</f>
        <v/>
      </c>
      <c r="W115" s="135" t="str">
        <f>IF(1=1,IF(OR(U115="",V115="",NOT(ISNUMBER(U115)),NOT(ISNUMBER(V115)),U115=0),"",V115/U115),N("U38"))</f>
        <v/>
      </c>
      <c r="X115" s="136" t="str">
        <f>IF(1=1,IF(OR(W115="",NOT(ISNUMBER(F115))),"",F115*W115*IFERROR(INDEX(D384:D428,MATCH(AE115,B384:B428,0)),1)),N("V7"))</f>
        <v/>
      </c>
      <c r="Y115" s="137" t="str">
        <f>IF(1=1,IF(F115="","",IF(G115="","",IFERROR(INDEX(E384:E428,MATCH(AE115,B384:B428,0)),G115&amp;""))),N("W6"))</f>
        <v/>
      </c>
      <c r="Z115" s="142" t="str">
        <f>IF(1=1,IF(X115="","",IF(AND(ISNUMBER(X115),X115&lt;1,Y115="kg"),MAX(1,ROUND(X115*1000,0)),IF(AND(ISNUMBER(X115),X115&lt;1,Y115="L"),MAX(1,ROUND(X115*100,0)),ROUND(X115,3)))),N("X38"))</f>
        <v/>
      </c>
      <c r="AA115" s="143" t="str">
        <f>IF(1=1,IF(X115="","",IF(AND(ISNUMBER(X115),X115&lt;1,Y115="kg"),"g",IF(AND(ISNUMBER(X115),X115&lt;1,Y115="L"),"cl",Y115))),N("Y38"))</f>
        <v/>
      </c>
      <c r="AB115" s="123" t="str">
        <f>IF(1=1,IF(E115="","",IF(F115="","A CONTROLER",IF(NOT(ISNUMBER(F115)),"TEXTE",IF(OR(W115="",W115&lt;=0),"COMMANDE COUVERTS INCOMPLETE",IF(G115="","UNITE MANQUANTE",IF(COUNTIF(B384:B428,AE115)=0,"UNITE A CONTROLER","OK")))))),N("Z6"))</f>
        <v/>
      </c>
      <c r="AD115" s="144" t="str">
        <f>IF(1=1,IF(E115="","",AD83),N("AB38"))</f>
        <v/>
      </c>
      <c r="AE115" s="125" t="str">
        <f>IF(1=1,IF(G115="","",UPPER(TRIM(SUBSTITUTE(SUBSTITUTE(G115&amp;"",CHAR(160)," ")," "," ")))),N("AC38"))</f>
        <v/>
      </c>
      <c r="AG115" s="244" t="s">
        <v>62</v>
      </c>
    </row>
    <row r="116" spans="1:33" ht="15.75" x14ac:dyDescent="0.25">
      <c r="A116" s="126" t="str">
        <f>IF(1=1,IF(E116="","",A83),N("A39"))</f>
        <v/>
      </c>
      <c r="B116" s="127" t="str">
        <f>IF(1=1,IF(E116="","",B83),N("B39"))</f>
        <v/>
      </c>
      <c r="C116" s="127"/>
      <c r="D116" s="129" t="str">
        <f>IF(ISBLANK(E116),"",LARGE(D83:D115,1)+1)</f>
        <v/>
      </c>
      <c r="E116" s="130"/>
      <c r="F116" s="131"/>
      <c r="G116" s="170"/>
      <c r="H116" s="105"/>
      <c r="I116" s="132" t="str">
        <f>IF(1=1,IF(E116="","",I83),N("H39"))</f>
        <v/>
      </c>
      <c r="J116" s="133" t="str">
        <f>IF(1=1,IF(E116="","",J83),N("I39"))</f>
        <v/>
      </c>
      <c r="K116" s="134" t="str">
        <f>IF(1=1,IF(E116="","",K83),N("J39"))</f>
        <v/>
      </c>
      <c r="L116" s="135" t="str">
        <f>IF(1=1,IF(OR(J116="",O116="",NOT(ISNUMBER(J116)),NOT(ISNUMBER(O116)),J116=0),"",O116/J116),N("L39"))</f>
        <v/>
      </c>
      <c r="M116" s="136" t="str">
        <f>IF(1=1,IF(OR(L116="",NOT(ISNUMBER(F116))),"",F116*L116*IFERROR(INDEX(D384:D428,MATCH(AE116,B384:B428,0)),1)),N("M13"))</f>
        <v/>
      </c>
      <c r="N116" s="137" t="str">
        <f>IF(1=1,IF(F116="","",IF(G116="","",IFERROR(INDEX(E384:E428,MATCH(AE116,B384:B428,0)),G116&amp;""))),N("N6"))</f>
        <v/>
      </c>
      <c r="O116" s="138" t="str">
        <f>IF(1=1,IF(E116="","",O83),N("K39"))</f>
        <v/>
      </c>
      <c r="P116" s="139" t="str">
        <f>IF(1=1,IF(M116="","",IF(AND(ISNUMBER(M116),M116&lt;1,N116="kg"),MAX(1,ROUND(M116*1000,0)),IF(AND(ISNUMBER(M116),M116&lt;1,N116="L"),MAX(1,ROUND(M116*100,0)),ROUND(M116,3)))),N("O39"))</f>
        <v/>
      </c>
      <c r="Q116" s="140" t="str">
        <f>IF(1=1,IF(M116="","",IF(AND(ISNUMBER(M116),M116&lt;1,N116="kg"),"g",IF(AND(ISNUMBER(M116),M116&lt;1,N116="L"),"cl",N116))),N("P39"))</f>
        <v/>
      </c>
      <c r="R116" s="161" t="str">
        <f>IF(1=1,IF(E116="","",IF(F116="","A CONTROLER",IF(NOT(ISNUMBER(F116)),"TEXTE",IF(OR(L116="",L116&lt;=0),"COMMANDE PRINCIPALE INCOMPLETE",IF(G116="","UNITE MANQUANTE",IF(COUNTIF(B384:B428,AE116)=0,"UNITE A CONTROLER","OK")))))),N("Q9"))</f>
        <v/>
      </c>
      <c r="S116" s="105"/>
      <c r="T116" s="141">
        <f t="shared" si="13"/>
        <v>0</v>
      </c>
      <c r="U116" s="133" t="str">
        <f>IF(1=1,IF(E116="","",U83),N("S39"))</f>
        <v/>
      </c>
      <c r="V116" s="133" t="str">
        <f>IF(1=1,IF(E116="","",V83),N("T39"))</f>
        <v/>
      </c>
      <c r="W116" s="135" t="str">
        <f>IF(1=1,IF(OR(U116="",V116="",NOT(ISNUMBER(U116)),NOT(ISNUMBER(V116)),U116=0),"",V116/U116),N("U39"))</f>
        <v/>
      </c>
      <c r="X116" s="136" t="str">
        <f>IF(1=1,IF(OR(W116="",NOT(ISNUMBER(F116))),"",F116*W116*IFERROR(INDEX(D384:D428,MATCH(AE116,B384:B428,0)),1)),N("V7"))</f>
        <v/>
      </c>
      <c r="Y116" s="137" t="str">
        <f>IF(1=1,IF(F116="","",IF(G116="","",IFERROR(INDEX(E384:E428,MATCH(AE116,B384:B428,0)),G116&amp;""))),N("W6"))</f>
        <v/>
      </c>
      <c r="Z116" s="142" t="str">
        <f>IF(1=1,IF(X116="","",IF(AND(ISNUMBER(X116),X116&lt;1,Y116="kg"),MAX(1,ROUND(X116*1000,0)),IF(AND(ISNUMBER(X116),X116&lt;1,Y116="L"),MAX(1,ROUND(X116*100,0)),ROUND(X116,3)))),N("X39"))</f>
        <v/>
      </c>
      <c r="AA116" s="143" t="str">
        <f>IF(1=1,IF(X116="","",IF(AND(ISNUMBER(X116),X116&lt;1,Y116="kg"),"g",IF(AND(ISNUMBER(X116),X116&lt;1,Y116="L"),"cl",Y116))),N("Y39"))</f>
        <v/>
      </c>
      <c r="AB116" s="123" t="str">
        <f>IF(1=1,IF(E116="","",IF(F116="","A CONTROLER",IF(NOT(ISNUMBER(F116)),"TEXTE",IF(OR(W116="",W116&lt;=0),"COMMANDE COUVERTS INCOMPLETE",IF(G116="","UNITE MANQUANTE",IF(COUNTIF(B384:B428,AE116)=0,"UNITE A CONTROLER","OK")))))),N("Z6"))</f>
        <v/>
      </c>
      <c r="AD116" s="144" t="str">
        <f>IF(1=1,IF(E116="","",AD83),N("AB39"))</f>
        <v/>
      </c>
      <c r="AE116" s="125" t="str">
        <f>IF(1=1,IF(G116="","",UPPER(TRIM(SUBSTITUTE(SUBSTITUTE(G116&amp;"",CHAR(160)," ")," "," ")))),N("AC39"))</f>
        <v/>
      </c>
      <c r="AG116" s="244" t="s">
        <v>64</v>
      </c>
    </row>
    <row r="117" spans="1:33" ht="24" customHeight="1" x14ac:dyDescent="0.25">
      <c r="A117" s="126" t="str">
        <f>IF(1=1,IF(E117="","",A83),N("A40"))</f>
        <v/>
      </c>
      <c r="B117" s="127" t="str">
        <f>IF(1=1,IF(E117="","",B83),N("B40"))</f>
        <v/>
      </c>
      <c r="C117" s="127"/>
      <c r="D117" s="129" t="str">
        <f>IF(ISBLANK(E117),"",LARGE(D83:D116,1)+1)</f>
        <v/>
      </c>
      <c r="E117" s="130"/>
      <c r="F117" s="131"/>
      <c r="G117" s="170"/>
      <c r="H117" s="105"/>
      <c r="I117" s="132" t="str">
        <f>IF(1=1,IF(E117="","",I83),N("H40"))</f>
        <v/>
      </c>
      <c r="J117" s="133" t="str">
        <f>IF(1=1,IF(E117="","",J83),N("I40"))</f>
        <v/>
      </c>
      <c r="K117" s="134" t="str">
        <f>IF(1=1,IF(E117="","",K83),N("J40"))</f>
        <v/>
      </c>
      <c r="L117" s="135" t="str">
        <f>IF(1=1,IF(OR(J117="",O117="",NOT(ISNUMBER(J117)),NOT(ISNUMBER(O117)),J117=0),"",O117/J117),N("L40"))</f>
        <v/>
      </c>
      <c r="M117" s="136" t="str">
        <f>IF(1=1,IF(OR(L117="",NOT(ISNUMBER(F117))),"",F117*L117*IFERROR(INDEX(D384:D428,MATCH(AE117,B384:B428,0)),1)),N("M13"))</f>
        <v/>
      </c>
      <c r="N117" s="137" t="str">
        <f>IF(1=1,IF(F117="","",IF(G117="","",IFERROR(INDEX(E384:E428,MATCH(AE117,B384:B428,0)),G117&amp;""))),N("N6"))</f>
        <v/>
      </c>
      <c r="O117" s="138" t="str">
        <f>IF(1=1,IF(E117="","",O83),N("K40"))</f>
        <v/>
      </c>
      <c r="P117" s="139" t="str">
        <f>IF(1=1,IF(M117="","",IF(AND(ISNUMBER(M117),M117&lt;1,N117="kg"),MAX(1,ROUND(M117*1000,0)),IF(AND(ISNUMBER(M117),M117&lt;1,N117="L"),MAX(1,ROUND(M117*100,0)),ROUND(M117,3)))),N("O40"))</f>
        <v/>
      </c>
      <c r="Q117" s="140" t="str">
        <f>IF(1=1,IF(M117="","",IF(AND(ISNUMBER(M117),M117&lt;1,N117="kg"),"g",IF(AND(ISNUMBER(M117),M117&lt;1,N117="L"),"cl",N117))),N("P40"))</f>
        <v/>
      </c>
      <c r="R117" s="161" t="str">
        <f>IF(1=1,IF(E117="","",IF(F117="","A CONTROLER",IF(NOT(ISNUMBER(F117)),"TEXTE",IF(OR(L117="",L117&lt;=0),"COMMANDE PRINCIPALE INCOMPLETE",IF(G117="","UNITE MANQUANTE",IF(COUNTIF(B384:B428,AE117)=0,"UNITE A CONTROLER","OK")))))),N("Q9"))</f>
        <v/>
      </c>
      <c r="S117" s="105"/>
      <c r="T117" s="141">
        <f t="shared" si="13"/>
        <v>0</v>
      </c>
      <c r="U117" s="133" t="str">
        <f>IF(1=1,IF(E117="","",U83),N("S40"))</f>
        <v/>
      </c>
      <c r="V117" s="133" t="str">
        <f>IF(1=1,IF(E117="","",V83),N("T40"))</f>
        <v/>
      </c>
      <c r="W117" s="135" t="str">
        <f>IF(1=1,IF(OR(U117="",V117="",NOT(ISNUMBER(U117)),NOT(ISNUMBER(V117)),U117=0),"",V117/U117),N("U40"))</f>
        <v/>
      </c>
      <c r="X117" s="136" t="str">
        <f>IF(1=1,IF(OR(W117="",NOT(ISNUMBER(F117))),"",F117*W117*IFERROR(INDEX(D384:D428,MATCH(AE117,B384:B428,0)),1)),N("V7"))</f>
        <v/>
      </c>
      <c r="Y117" s="137" t="str">
        <f>IF(1=1,IF(F117="","",IF(G117="","",IFERROR(INDEX(E384:E428,MATCH(AE117,B384:B428,0)),G117&amp;""))),N("W6"))</f>
        <v/>
      </c>
      <c r="Z117" s="142" t="str">
        <f>IF(1=1,IF(X117="","",IF(AND(ISNUMBER(X117),X117&lt;1,Y117="kg"),MAX(1,ROUND(X117*1000,0)),IF(AND(ISNUMBER(X117),X117&lt;1,Y117="L"),MAX(1,ROUND(X117*100,0)),ROUND(X117,3)))),N("X40"))</f>
        <v/>
      </c>
      <c r="AA117" s="143" t="str">
        <f>IF(1=1,IF(X117="","",IF(AND(ISNUMBER(X117),X117&lt;1,Y117="kg"),"g",IF(AND(ISNUMBER(X117),X117&lt;1,Y117="L"),"cl",Y117))),N("Y40"))</f>
        <v/>
      </c>
      <c r="AB117" s="123" t="str">
        <f>IF(1=1,IF(E117="","",IF(F117="","A CONTROLER",IF(NOT(ISNUMBER(F117)),"TEXTE",IF(OR(W117="",W117&lt;=0),"COMMANDE COUVERTS INCOMPLETE",IF(G117="","UNITE MANQUANTE",IF(COUNTIF(B384:B428,AE117)=0,"UNITE A CONTROLER","OK")))))),N("Z6"))</f>
        <v/>
      </c>
      <c r="AD117" s="144" t="str">
        <f>IF(1=1,IF(E117="","",AD83),N("AB40"))</f>
        <v/>
      </c>
      <c r="AE117" s="125" t="str">
        <f>IF(1=1,IF(G117="","",UPPER(TRIM(SUBSTITUTE(SUBSTITUTE(G117&amp;"",CHAR(160)," ")," "," ")))),N("AC40"))</f>
        <v/>
      </c>
      <c r="AG117" s="244" t="s">
        <v>66</v>
      </c>
    </row>
    <row r="118" spans="1:33" ht="23.25" x14ac:dyDescent="0.25">
      <c r="A118" s="148"/>
      <c r="B118" s="149" t="s">
        <v>227</v>
      </c>
      <c r="C118" s="150"/>
      <c r="D118" s="150" t="s">
        <v>5643</v>
      </c>
      <c r="E118" s="150"/>
      <c r="F118" s="150"/>
      <c r="G118" s="150"/>
      <c r="H118" s="151"/>
      <c r="I118" s="150"/>
      <c r="J118" s="150"/>
      <c r="K118" s="150"/>
      <c r="L118" s="150"/>
      <c r="M118" s="150"/>
      <c r="N118" s="150"/>
      <c r="O118" s="150"/>
      <c r="P118" s="150" t="str">
        <f>D118</f>
        <v>LES ŒUFS</v>
      </c>
      <c r="Q118" s="150"/>
      <c r="R118" s="150"/>
      <c r="S118" s="151"/>
      <c r="T118" s="152" t="s">
        <v>664</v>
      </c>
      <c r="U118" s="153" cm="1">
        <f t="array" ref="U118">SUMPRODUCT(LEN(E120:E154)-LEN(SUBSTITUTE(E120:E154,"*","")))</f>
        <v>0</v>
      </c>
      <c r="V118" s="150"/>
      <c r="W118" s="150" t="str">
        <f>D118</f>
        <v>LES ŒUFS</v>
      </c>
      <c r="X118" s="150"/>
      <c r="Y118" s="150"/>
      <c r="Z118" s="150"/>
      <c r="AA118" s="150"/>
      <c r="AB118" s="154"/>
      <c r="AC118" s="150"/>
      <c r="AD118" s="150"/>
      <c r="AE118" s="155" t="str">
        <f>B120</f>
        <v>NOM DE LA RECETTE À SAISIR</v>
      </c>
      <c r="AG118" s="244" t="s">
        <v>68</v>
      </c>
    </row>
    <row r="119" spans="1:33" ht="32.25" thickBot="1" x14ac:dyDescent="0.3">
      <c r="A119" s="92" t="s">
        <v>155</v>
      </c>
      <c r="B119" s="92" t="s">
        <v>1</v>
      </c>
      <c r="C119" s="92"/>
      <c r="D119" s="92" t="s">
        <v>2</v>
      </c>
      <c r="E119" s="92" t="s">
        <v>117</v>
      </c>
      <c r="F119" s="92" t="s">
        <v>3</v>
      </c>
      <c r="G119" s="92" t="s">
        <v>4</v>
      </c>
      <c r="H119" s="81"/>
      <c r="I119" s="157" t="s">
        <v>5</v>
      </c>
      <c r="J119" s="92" t="s">
        <v>114</v>
      </c>
      <c r="K119" s="92" t="s">
        <v>4</v>
      </c>
      <c r="L119" s="92" t="s">
        <v>6</v>
      </c>
      <c r="M119" s="94" t="s">
        <v>7</v>
      </c>
      <c r="N119" s="94" t="s">
        <v>116</v>
      </c>
      <c r="O119" s="95" t="s">
        <v>115</v>
      </c>
      <c r="P119" s="96" t="s">
        <v>8</v>
      </c>
      <c r="Q119" s="97" t="s">
        <v>9</v>
      </c>
      <c r="R119" s="92" t="s">
        <v>10</v>
      </c>
      <c r="S119" s="81"/>
      <c r="T119" s="92" t="s">
        <v>117</v>
      </c>
      <c r="U119" s="98" t="s">
        <v>11</v>
      </c>
      <c r="V119" s="95" t="s">
        <v>12</v>
      </c>
      <c r="W119" s="92" t="s">
        <v>13</v>
      </c>
      <c r="X119" s="94" t="s">
        <v>7</v>
      </c>
      <c r="Y119" s="94" t="s">
        <v>116</v>
      </c>
      <c r="Z119" s="99" t="s">
        <v>8</v>
      </c>
      <c r="AA119" s="97" t="s">
        <v>9</v>
      </c>
      <c r="AB119" s="99" t="s">
        <v>10</v>
      </c>
      <c r="AC119" s="240"/>
      <c r="AD119" s="92" t="s">
        <v>14</v>
      </c>
      <c r="AE119" s="92" t="s">
        <v>15</v>
      </c>
      <c r="AG119" s="244" t="s">
        <v>70</v>
      </c>
    </row>
    <row r="120" spans="1:33" ht="18.75" x14ac:dyDescent="0.25">
      <c r="A120" s="158" t="s">
        <v>5640</v>
      </c>
      <c r="B120" s="101" t="s">
        <v>20</v>
      </c>
      <c r="C120" s="101"/>
      <c r="D120" s="102">
        <v>0</v>
      </c>
      <c r="E120" s="103" t="s">
        <v>21</v>
      </c>
      <c r="F120" s="104">
        <v>10</v>
      </c>
      <c r="G120" s="8" t="s">
        <v>119</v>
      </c>
      <c r="H120" s="105"/>
      <c r="I120" s="106" t="str">
        <f>E120</f>
        <v>ÉLÉMENT PRINCIPAL À SAISIR</v>
      </c>
      <c r="J120" s="107">
        <f>F120</f>
        <v>10</v>
      </c>
      <c r="K120" s="108" t="str">
        <f>G120</f>
        <v>Quoi ?</v>
      </c>
      <c r="L120" s="109">
        <f>IF(1=1,IF(OR(J120="",O120="",NOT(ISNUMBER(J120)),NOT(ISNUMBER(O120)),J120=0),"",O120/J120),N("L6"))</f>
        <v>15</v>
      </c>
      <c r="M120" s="110">
        <f>IF(1=1,IF(OR(L120="",NOT(ISNUMBER(F120))),"",F120*L120*IFERROR(INDEX(D384:D428,MATCH(AE120,B384:B428,0)),1)),N("M13"))</f>
        <v>150</v>
      </c>
      <c r="N120" s="111" t="str">
        <f>IF(1=1,IF(F120="","",IF(G120="","",IFERROR(INDEX(E384:E428,MATCH(AE120,B384:B428,0)),G120&amp;""))),N("N6"))</f>
        <v>Quoi ?</v>
      </c>
      <c r="O120" s="112">
        <v>150</v>
      </c>
      <c r="P120" s="113">
        <f>IF(1=1,IF(M120="","",IF(AND(ISNUMBER(M120),M120&lt;1,N120="kg"),MAX(1,ROUND(M120*1000,0)),IF(AND(ISNUMBER(M120),M120&lt;1,N120="L"),MAX(1,ROUND(M120*100,0)),ROUND(M120,3)))),N("O6"))</f>
        <v>150</v>
      </c>
      <c r="Q120" s="114" t="str">
        <f>IF(1=1,IF(M120="","",IF(AND(ISNUMBER(M120),M120&lt;1,N120="kg"),"g",IF(AND(ISNUMBER(M120),M120&lt;1,N120="L"),"cl",N120))),N("P6"))</f>
        <v>Quoi ?</v>
      </c>
      <c r="R120" s="115" t="str">
        <f>IF(1=1,IF(E120="","",IF(F120="","A CONTROLER",IF(NOT(ISNUMBER(F120)),"TEXTE",IF(OR(L120="",L120&lt;=0),"COMMANDE PRINCIPALE INCOMPLETE",IF(G120="","UNITE MANQUANTE",IF(COUNTIF(B384:B428,AE120)=0,"UNITE A CONTROLER","OK")))))),N("Q9"))</f>
        <v>UNITE A CONTROLER</v>
      </c>
      <c r="S120" s="105"/>
      <c r="T120" s="159" t="str">
        <f>B120</f>
        <v>NOM DE LA RECETTE À SAISIR</v>
      </c>
      <c r="U120" s="117">
        <v>100</v>
      </c>
      <c r="V120" s="112">
        <v>150</v>
      </c>
      <c r="W120" s="118">
        <f>IF(1=1,IF(OR(U120="",V120="",NOT(ISNUMBER(U120)),NOT(ISNUMBER(V120)),U120=0),"",V120/U120),N("U6"))</f>
        <v>1.5</v>
      </c>
      <c r="X120" s="119">
        <f>IF(1=1,IF(OR(W120="",NOT(ISNUMBER(F120))),"",F120*W120*IFERROR(INDEX(D384:D428,MATCH(AE120,B384:B428,0)),1)),N("V7"))</f>
        <v>15</v>
      </c>
      <c r="Y120" s="120" t="str">
        <f>IF(1=1,IF(F120="","",IF(G120="","",IFERROR(INDEX(E384:E428,MATCH(AE120,B384:B428,0)),G120&amp;""))),N("W6"))</f>
        <v>Quoi ?</v>
      </c>
      <c r="Z120" s="121">
        <f>IF(1=1,IF(X120="","",IF(AND(ISNUMBER(X120),X120&lt;1,Y120="kg"),MAX(1,ROUND(X120*1000,0)),IF(AND(ISNUMBER(X120),X120&lt;1,Y120="L"),MAX(1,ROUND(X120*100,0)),ROUND(X120,3)))),N("X6"))</f>
        <v>15</v>
      </c>
      <c r="AA120" s="122" t="str">
        <f>IF(1=1,IF(X120="","",IF(AND(ISNUMBER(X120),X120&lt;1,Y120="kg"),"g",IF(AND(ISNUMBER(X120),X120&lt;1,Y120="L"),"cl",Y120))),N("Y6"))</f>
        <v>Quoi ?</v>
      </c>
      <c r="AB120" s="123" t="str">
        <f>IF(1=1,IF(E120="","",IF(F120="","A CONTROLER",IF(NOT(ISNUMBER(F120)),"TEXTE",IF(OR(W120="",W120&lt;=0),"COMMANDE COUVERTS INCOMPLETE",IF(G120="","UNITE MANQUANTE",IF(COUNTIF(B384:B428,AE120)=0,"UNITE A CONTROLER","OK")))))),N("Z6"))</f>
        <v>UNITE A CONTROLER</v>
      </c>
      <c r="AD120" s="124">
        <v>62</v>
      </c>
      <c r="AE120" s="125" t="str">
        <f>IF(1=1,IF(G120="","",UPPER(TRIM(SUBSTITUTE(SUBSTITUTE(G120&amp;"",CHAR(160)," ")," "," ")))),N("AC6"))</f>
        <v>QUOI ?</v>
      </c>
      <c r="AG120" s="244" t="s">
        <v>72</v>
      </c>
    </row>
    <row r="121" spans="1:33" ht="15.75" x14ac:dyDescent="0.25">
      <c r="A121" s="160" t="str">
        <f>IF(1=1,IF(E121="","",A120),N("A7"))</f>
        <v/>
      </c>
      <c r="B121" s="127" t="str">
        <f>IF(1=1,IF(E121="","",B120),N("B7"))</f>
        <v/>
      </c>
      <c r="C121" s="128"/>
      <c r="D121" s="129" t="str">
        <f>IF(ISBLANK(E121),"",LARGE(D120:D120,1)+1)</f>
        <v/>
      </c>
      <c r="E121" s="130"/>
      <c r="F121" s="131"/>
      <c r="G121" s="170"/>
      <c r="H121" s="105"/>
      <c r="I121" s="132" t="str">
        <f>IF(1=1,IF(E121="","",I120),N("H7"))</f>
        <v/>
      </c>
      <c r="J121" s="133" t="str">
        <f>IF(1=1,IF(E121="","",J120),N("I7"))</f>
        <v/>
      </c>
      <c r="K121" s="134" t="str">
        <f>IF(1=1,IF(E121="","",K120),N("J7"))</f>
        <v/>
      </c>
      <c r="L121" s="135" t="str">
        <f>IF(1=1,IF(OR(J121="",O121="",NOT(ISNUMBER(J121)),NOT(ISNUMBER(O121)),J121=0),"",O121/J121),N("L7"))</f>
        <v/>
      </c>
      <c r="M121" s="136" t="str">
        <f>IF(1=1,IF(OR(L121="",NOT(ISNUMBER(F121))),"",F121*L121*IFERROR(INDEX(D384:D428,MATCH(AE121,B384:B428,0)),1)),N("M13"))</f>
        <v/>
      </c>
      <c r="N121" s="137" t="str">
        <f>IF(1=1,IF(F121="","",IF(G121="","",IFERROR(INDEX(E384:E428,MATCH(AE121,B384:B428,0)),G121&amp;""))),N("N6"))</f>
        <v/>
      </c>
      <c r="O121" s="138" t="str">
        <f>IF(1=1,IF(E121="","",O120),N("K7"))</f>
        <v/>
      </c>
      <c r="P121" s="139" t="str">
        <f>IF(1=1,IF(M121="","",IF(AND(ISNUMBER(M121),M121&lt;1,N121="kg"),MAX(1,ROUND(M121*1000,0)),IF(AND(ISNUMBER(M121),M121&lt;1,N121="L"),MAX(1,ROUND(M121*100,0)),ROUND(M121,3)))),N("O7"))</f>
        <v/>
      </c>
      <c r="Q121" s="140" t="str">
        <f>IF(1=1,IF(M121="","",IF(AND(ISNUMBER(M121),M121&lt;1,N121="kg"),"g",IF(AND(ISNUMBER(M121),M121&lt;1,N121="L"),"cl",N121))),N("P7"))</f>
        <v/>
      </c>
      <c r="R121" s="161" t="str">
        <f>IF(1=1,IF(E121="","",IF(F121="","A CONTROLER",IF(NOT(ISNUMBER(F121)),"TEXTE",IF(OR(L121="",L121&lt;=0),"COMMANDE PRINCIPALE INCOMPLETE",IF(G121="","UNITE MANQUANTE",IF(COUNTIF(B384:B428,AE121)=0,"UNITE A CONTROLER","OK")))))),N("Q9"))</f>
        <v/>
      </c>
      <c r="S121" s="105"/>
      <c r="T121" s="141">
        <f t="shared" ref="T121:T154" si="14">E121</f>
        <v>0</v>
      </c>
      <c r="U121" s="133" t="str">
        <f>IF(1=1,IF(E121="","",U120),N("S7"))</f>
        <v/>
      </c>
      <c r="V121" s="133" t="str">
        <f>IF(1=1,IF(E121="","",V120),N("T7"))</f>
        <v/>
      </c>
      <c r="W121" s="135" t="str">
        <f>IF(1=1,IF(OR(U121="",V121="",NOT(ISNUMBER(U121)),NOT(ISNUMBER(V121)),U121=0),"",V121/U121),N("U7"))</f>
        <v/>
      </c>
      <c r="X121" s="136" t="str">
        <f>IF(1=1,IF(OR(W121="",NOT(ISNUMBER(F121))),"",F121*W121*IFERROR(INDEX(D384:D428,MATCH(AE121,B384:B428,0)),1)),N("V7"))</f>
        <v/>
      </c>
      <c r="Y121" s="137" t="str">
        <f>IF(1=1,IF(F121="","",IF(G121="","",IFERROR(INDEX(E384:E428,MATCH(AE121,B384:B428,0)),G121&amp;""))),N("W6"))</f>
        <v/>
      </c>
      <c r="Z121" s="142" t="str">
        <f>IF(1=1,IF(X121="","",IF(AND(ISNUMBER(X121),X121&lt;1,Y121="kg"),MAX(1,ROUND(X121*1000,0)),IF(AND(ISNUMBER(X121),X121&lt;1,Y121="L"),MAX(1,ROUND(X121*100,0)),ROUND(X121,3)))),N("X7"))</f>
        <v/>
      </c>
      <c r="AA121" s="143" t="str">
        <f>IF(1=1,IF(X121="","",IF(AND(ISNUMBER(X121),X121&lt;1,Y121="kg"),"g",IF(AND(ISNUMBER(X121),X121&lt;1,Y121="L"),"cl",Y121))),N("Y7"))</f>
        <v/>
      </c>
      <c r="AB121" s="123" t="str">
        <f>IF(1=1,IF(E121="","",IF(F121="","A CONTROLER",IF(NOT(ISNUMBER(F121)),"TEXTE",IF(OR(W121="",W121&lt;=0),"COMMANDE COUVERTS INCOMPLETE",IF(G121="","UNITE MANQUANTE",IF(COUNTIF(B384:B428,AE121)=0,"UNITE A CONTROLER","OK")))))),N("Z6"))</f>
        <v/>
      </c>
      <c r="AD121" s="144" t="str">
        <f>IF(1=1,IF(E121="","",AD120),N("AB7"))</f>
        <v/>
      </c>
      <c r="AE121" s="125" t="str">
        <f>IF(1=1,IF(G121="","",UPPER(TRIM(SUBSTITUTE(SUBSTITUTE(G121&amp;"",CHAR(160)," ")," "," ")))),N("AC7"))</f>
        <v/>
      </c>
      <c r="AG121" s="244" t="s">
        <v>74</v>
      </c>
    </row>
    <row r="122" spans="1:33" ht="15.75" x14ac:dyDescent="0.25">
      <c r="A122" s="160" t="str">
        <f>IF(1=1,IF(E122="","",A120),N("A8"))</f>
        <v/>
      </c>
      <c r="B122" s="127" t="str">
        <f>IF(1=1,IF(E122="","",B120),N("B8"))</f>
        <v/>
      </c>
      <c r="C122" s="128"/>
      <c r="D122" s="129" t="str">
        <f>IF(ISBLANK(E122),"",LARGE(D120:D121,1)+1)</f>
        <v/>
      </c>
      <c r="E122" s="130"/>
      <c r="F122" s="131"/>
      <c r="G122" s="170"/>
      <c r="H122" s="105"/>
      <c r="I122" s="132" t="str">
        <f>IF(1=1,IF(E122="","",I120),N("H8"))</f>
        <v/>
      </c>
      <c r="J122" s="133" t="str">
        <f>IF(1=1,IF(E122="","",J120),N("I8"))</f>
        <v/>
      </c>
      <c r="K122" s="134" t="str">
        <f>IF(1=1,IF(E122="","",K120),N("J8"))</f>
        <v/>
      </c>
      <c r="L122" s="135" t="str">
        <f>IF(1=1,IF(OR(J122="",O122="",NOT(ISNUMBER(J122)),NOT(ISNUMBER(O122)),J122=0),"",O122/J122),N("L8"))</f>
        <v/>
      </c>
      <c r="M122" s="136" t="str">
        <f>IF(1=1,IF(OR(L122="",NOT(ISNUMBER(F122))),"",F122*L122*IFERROR(INDEX(D384:D428,MATCH(AE122,B384:B428,0)),1)),N("M13"))</f>
        <v/>
      </c>
      <c r="N122" s="137" t="str">
        <f>IF(1=1,IF(F122="","",IF(G122="","",IFERROR(INDEX(E384:E428,MATCH(AE122,B384:B428,0)),G122&amp;""))),N("N6"))</f>
        <v/>
      </c>
      <c r="O122" s="138" t="str">
        <f>IF(1=1,IF(E122="","",O120),N("K8"))</f>
        <v/>
      </c>
      <c r="P122" s="139" t="str">
        <f>IF(1=1,IF(M122="","",IF(AND(ISNUMBER(M122),M122&lt;1,N122="kg"),MAX(1,ROUND(M122*1000,0)),IF(AND(ISNUMBER(M122),M122&lt;1,N122="L"),MAX(1,ROUND(M122*100,0)),ROUND(M122,3)))),N("O8"))</f>
        <v/>
      </c>
      <c r="Q122" s="140" t="str">
        <f>IF(1=1,IF(M122="","",IF(AND(ISNUMBER(M122),M122&lt;1,N122="kg"),"g",IF(AND(ISNUMBER(M122),M122&lt;1,N122="L"),"cl",N122))),N("P8"))</f>
        <v/>
      </c>
      <c r="R122" s="161" t="str">
        <f>IF(1=1,IF(E122="","",IF(F122="","A CONTROLER",IF(NOT(ISNUMBER(F122)),"TEXTE",IF(OR(L122="",L122&lt;=0),"COMMANDE PRINCIPALE INCOMPLETE",IF(G122="","UNITE MANQUANTE",IF(COUNTIF(B384:B428,AE122)=0,"UNITE A CONTROLER","OK")))))),N("Q9"))</f>
        <v/>
      </c>
      <c r="S122" s="105"/>
      <c r="T122" s="141">
        <f t="shared" si="14"/>
        <v>0</v>
      </c>
      <c r="U122" s="133" t="str">
        <f>IF(1=1,IF(E122="","",U120),N("S8"))</f>
        <v/>
      </c>
      <c r="V122" s="133" t="str">
        <f>IF(1=1,IF(E122="","",V120),N("T8"))</f>
        <v/>
      </c>
      <c r="W122" s="135" t="str">
        <f>IF(1=1,IF(OR(U122="",V122="",NOT(ISNUMBER(U122)),NOT(ISNUMBER(V122)),U122=0),"",V122/U122),N("U8"))</f>
        <v/>
      </c>
      <c r="X122" s="136" t="str">
        <f>IF(1=1,IF(OR(W122="",NOT(ISNUMBER(F122))),"",F122*W122*IFERROR(INDEX(D384:D428,MATCH(AE122,B384:B428,0)),1)),N("V7"))</f>
        <v/>
      </c>
      <c r="Y122" s="137" t="str">
        <f>IF(1=1,IF(F122="","",IF(G122="","",IFERROR(INDEX(E384:E428,MATCH(AE122,B384:B428,0)),G122&amp;""))),N("W6"))</f>
        <v/>
      </c>
      <c r="Z122" s="142" t="str">
        <f>IF(1=1,IF(X122="","",IF(AND(ISNUMBER(X122),X122&lt;1,Y122="kg"),MAX(1,ROUND(X122*1000,0)),IF(AND(ISNUMBER(X122),X122&lt;1,Y122="L"),MAX(1,ROUND(X122*100,0)),ROUND(X122,3)))),N("X8"))</f>
        <v/>
      </c>
      <c r="AA122" s="143" t="str">
        <f>IF(1=1,IF(X122="","",IF(AND(ISNUMBER(X122),X122&lt;1,Y122="kg"),"g",IF(AND(ISNUMBER(X122),X122&lt;1,Y122="L"),"cl",Y122))),N("Y8"))</f>
        <v/>
      </c>
      <c r="AB122" s="123" t="str">
        <f>IF(1=1,IF(E122="","",IF(F122="","A CONTROLER",IF(NOT(ISNUMBER(F122)),"TEXTE",IF(OR(W122="",W122&lt;=0),"COMMANDE COUVERTS INCOMPLETE",IF(G122="","UNITE MANQUANTE",IF(COUNTIF(B384:B428,AE122)=0,"UNITE A CONTROLER","OK")))))),N("Z6"))</f>
        <v/>
      </c>
      <c r="AD122" s="144" t="str">
        <f>IF(1=1,IF(E122="","",AD120),N("AB8"))</f>
        <v/>
      </c>
      <c r="AE122" s="125" t="str">
        <f>IF(1=1,IF(G122="","",UPPER(TRIM(SUBSTITUTE(SUBSTITUTE(G122&amp;"",CHAR(160)," ")," "," ")))),N("AC8"))</f>
        <v/>
      </c>
      <c r="AG122" s="244" t="s">
        <v>76</v>
      </c>
    </row>
    <row r="123" spans="1:33" ht="15.75" x14ac:dyDescent="0.25">
      <c r="A123" s="160" t="str">
        <f>IF(1=1,IF(E123="","",A120),N("A9"))</f>
        <v/>
      </c>
      <c r="B123" s="127" t="str">
        <f>IF(1=1,IF(E123="","",B120),N("B9"))</f>
        <v/>
      </c>
      <c r="C123" s="128"/>
      <c r="D123" s="129" t="str">
        <f>IF(ISBLANK(E123),"",LARGE(D120:D122,1)+1)</f>
        <v/>
      </c>
      <c r="E123" s="130"/>
      <c r="F123" s="131"/>
      <c r="G123" s="170"/>
      <c r="H123" s="105"/>
      <c r="I123" s="132" t="str">
        <f>IF(1=1,IF(E123="","",I120),N("H9"))</f>
        <v/>
      </c>
      <c r="J123" s="133" t="str">
        <f>IF(1=1,IF(E123="","",J120),N("I9"))</f>
        <v/>
      </c>
      <c r="K123" s="134" t="str">
        <f>IF(1=1,IF(E123="","",K120),N("J9"))</f>
        <v/>
      </c>
      <c r="L123" s="135" t="str">
        <f>IF(1=1,IF(OR(J123="",O123="",NOT(ISNUMBER(J123)),NOT(ISNUMBER(O123)),J123=0),"",O123/J123),N("L9"))</f>
        <v/>
      </c>
      <c r="M123" s="136" t="str">
        <f>IF(1=1,IF(OR(L123="",NOT(ISNUMBER(F123))),"",F123*L123*IFERROR(INDEX(D384:D428,MATCH(AE123,B384:B428,0)),1)),N("M13"))</f>
        <v/>
      </c>
      <c r="N123" s="137" t="str">
        <f>IF(1=1,IF(F123="","",IF(G123="","",IFERROR(INDEX(E384:E428,MATCH(AE123,B384:B428,0)),G123&amp;""))),N("N6"))</f>
        <v/>
      </c>
      <c r="O123" s="138" t="str">
        <f>IF(1=1,IF(E123="","",O120),N("K9"))</f>
        <v/>
      </c>
      <c r="P123" s="139" t="str">
        <f>IF(1=1,IF(M123="","",IF(AND(ISNUMBER(M123),M123&lt;1,N123="kg"),MAX(1,ROUND(M123*1000,0)),IF(AND(ISNUMBER(M123),M123&lt;1,N123="L"),MAX(1,ROUND(M123*100,0)),ROUND(M123,3)))),N("O9"))</f>
        <v/>
      </c>
      <c r="Q123" s="140" t="str">
        <f>IF(1=1,IF(M123="","",IF(AND(ISNUMBER(M123),M123&lt;1,N123="kg"),"g",IF(AND(ISNUMBER(M123),M123&lt;1,N123="L"),"cl",N123))),N("P9"))</f>
        <v/>
      </c>
      <c r="R123" s="161" t="str">
        <f>IF(1=1,IF(E123="","",IF(F123="","A CONTROLER",IF(NOT(ISNUMBER(F123)),"TEXTE",IF(OR(L123="",L123&lt;=0),"COMMANDE PRINCIPALE INCOMPLETE",IF(G123="","UNITE MANQUANTE",IF(COUNTIF(B384:B428,AE123)=0,"UNITE A CONTROLER","OK")))))),N("Q9"))</f>
        <v/>
      </c>
      <c r="S123" s="105"/>
      <c r="T123" s="141">
        <f t="shared" si="14"/>
        <v>0</v>
      </c>
      <c r="U123" s="133" t="str">
        <f>IF(1=1,IF(E123="","",U120),N("S9"))</f>
        <v/>
      </c>
      <c r="V123" s="133" t="str">
        <f>IF(1=1,IF(E123="","",V120),N("T9"))</f>
        <v/>
      </c>
      <c r="W123" s="135" t="str">
        <f>IF(1=1,IF(OR(U123="",V123="",NOT(ISNUMBER(U123)),NOT(ISNUMBER(V123)),U123=0),"",V123/U123),N("U9"))</f>
        <v/>
      </c>
      <c r="X123" s="136" t="str">
        <f>IF(1=1,IF(OR(W123="",NOT(ISNUMBER(F123))),"",F123*W123*IFERROR(INDEX(D384:D428,MATCH(AE123,B384:B428,0)),1)),N("V7"))</f>
        <v/>
      </c>
      <c r="Y123" s="137" t="str">
        <f>IF(1=1,IF(F123="","",IF(G123="","",IFERROR(INDEX(E384:E428,MATCH(AE123,B384:B428,0)),G123&amp;""))),N("W6"))</f>
        <v/>
      </c>
      <c r="Z123" s="142" t="str">
        <f>IF(1=1,IF(X123="","",IF(AND(ISNUMBER(X123),X123&lt;1,Y123="kg"),MAX(1,ROUND(X123*1000,0)),IF(AND(ISNUMBER(X123),X123&lt;1,Y123="L"),MAX(1,ROUND(X123*100,0)),ROUND(X123,3)))),N("X9"))</f>
        <v/>
      </c>
      <c r="AA123" s="143" t="str">
        <f>IF(1=1,IF(X123="","",IF(AND(ISNUMBER(X123),X123&lt;1,Y123="kg"),"g",IF(AND(ISNUMBER(X123),X123&lt;1,Y123="L"),"cl",Y123))),N("Y9"))</f>
        <v/>
      </c>
      <c r="AB123" s="123" t="str">
        <f>IF(1=1,IF(E123="","",IF(F123="","A CONTROLER",IF(NOT(ISNUMBER(F123)),"TEXTE",IF(OR(W123="",W123&lt;=0),"COMMANDE COUVERTS INCOMPLETE",IF(G123="","UNITE MANQUANTE",IF(COUNTIF(B384:B428,AE123)=0,"UNITE A CONTROLER","OK")))))),N("Z6"))</f>
        <v/>
      </c>
      <c r="AD123" s="144" t="str">
        <f>IF(1=1,IF(E123="","",AD120),N("AB9"))</f>
        <v/>
      </c>
      <c r="AE123" s="125" t="str">
        <f>IF(1=1,IF(G123="","",UPPER(TRIM(SUBSTITUTE(SUBSTITUTE(G123&amp;"",CHAR(160)," ")," "," ")))),N("AC9"))</f>
        <v/>
      </c>
      <c r="AG123" s="244" t="s">
        <v>78</v>
      </c>
    </row>
    <row r="124" spans="1:33" ht="15.75" x14ac:dyDescent="0.25">
      <c r="A124" s="160" t="str">
        <f>IF(1=1,IF(E124="","",A120),N("A10"))</f>
        <v/>
      </c>
      <c r="B124" s="127" t="str">
        <f>IF(1=1,IF(E124="","",B120),N("B10"))</f>
        <v/>
      </c>
      <c r="C124" s="128"/>
      <c r="D124" s="129" t="str">
        <f>IF(ISBLANK(E124),"",LARGE(D120:D123,1)+1)</f>
        <v/>
      </c>
      <c r="E124" s="130"/>
      <c r="F124" s="131"/>
      <c r="G124" s="170"/>
      <c r="H124" s="105"/>
      <c r="I124" s="132" t="str">
        <f>IF(1=1,IF(E124="","",I120),N("H10"))</f>
        <v/>
      </c>
      <c r="J124" s="133" t="str">
        <f>IF(1=1,IF(E124="","",J120),N("I10"))</f>
        <v/>
      </c>
      <c r="K124" s="134" t="str">
        <f>IF(1=1,IF(E124="","",K120),N("J10"))</f>
        <v/>
      </c>
      <c r="L124" s="135" t="str">
        <f>IF(1=1,IF(OR(J124="",O124="",NOT(ISNUMBER(J124)),NOT(ISNUMBER(O124)),J124=0),"",O124/J124),N("L10"))</f>
        <v/>
      </c>
      <c r="M124" s="136" t="str">
        <f>IF(1=1,IF(OR(L124="",NOT(ISNUMBER(F124))),"",F124*L124*IFERROR(INDEX(D384:D428,MATCH(AE124,B384:B428,0)),1)),N("M13"))</f>
        <v/>
      </c>
      <c r="N124" s="137" t="str">
        <f>IF(1=1,IF(F124="","",IF(G124="","",IFERROR(INDEX(E384:E428,MATCH(AE124,B384:B428,0)),G124&amp;""))),N("N6"))</f>
        <v/>
      </c>
      <c r="O124" s="138" t="str">
        <f>IF(1=1,IF(E124="","",O120),N("K10"))</f>
        <v/>
      </c>
      <c r="P124" s="139" t="str">
        <f>IF(1=1,IF(M124="","",IF(AND(ISNUMBER(M124),M124&lt;1,N124="kg"),MAX(1,ROUND(M124*1000,0)),IF(AND(ISNUMBER(M124),M124&lt;1,N124="L"),MAX(1,ROUND(M124*100,0)),ROUND(M124,3)))),N("O10"))</f>
        <v/>
      </c>
      <c r="Q124" s="140" t="str">
        <f>IF(1=1,IF(M124="","",IF(AND(ISNUMBER(M124),M124&lt;1,N124="kg"),"g",IF(AND(ISNUMBER(M124),M124&lt;1,N124="L"),"cl",N124))),N("P10"))</f>
        <v/>
      </c>
      <c r="R124" s="161" t="str">
        <f>IF(1=1,IF(E124="","",IF(F124="","A CONTROLER",IF(NOT(ISNUMBER(F124)),"TEXTE",IF(OR(L124="",L124&lt;=0),"COMMANDE PRINCIPALE INCOMPLETE",IF(G124="","UNITE MANQUANTE",IF(COUNTIF(B384:B428,AE124)=0,"UNITE A CONTROLER","OK")))))),N("Q9"))</f>
        <v/>
      </c>
      <c r="S124" s="105"/>
      <c r="T124" s="141">
        <f t="shared" si="14"/>
        <v>0</v>
      </c>
      <c r="U124" s="133" t="str">
        <f>IF(1=1,IF(E124="","",U120),N("S10"))</f>
        <v/>
      </c>
      <c r="V124" s="133" t="str">
        <f>IF(1=1,IF(E124="","",V120),N("T10"))</f>
        <v/>
      </c>
      <c r="W124" s="135" t="str">
        <f>IF(1=1,IF(OR(U124="",V124="",NOT(ISNUMBER(U124)),NOT(ISNUMBER(V124)),U124=0),"",V124/U124),N("U10"))</f>
        <v/>
      </c>
      <c r="X124" s="136" t="str">
        <f>IF(1=1,IF(OR(W124="",NOT(ISNUMBER(F124))),"",F124*W124*IFERROR(INDEX(D384:D428,MATCH(AE124,B384:B428,0)),1)),N("V7"))</f>
        <v/>
      </c>
      <c r="Y124" s="137" t="str">
        <f>IF(1=1,IF(F124="","",IF(G124="","",IFERROR(INDEX(E384:E428,MATCH(AE124,B384:B428,0)),G124&amp;""))),N("W6"))</f>
        <v/>
      </c>
      <c r="Z124" s="142" t="str">
        <f>IF(1=1,IF(X124="","",IF(AND(ISNUMBER(X124),X124&lt;1,Y124="kg"),MAX(1,ROUND(X124*1000,0)),IF(AND(ISNUMBER(X124),X124&lt;1,Y124="L"),MAX(1,ROUND(X124*100,0)),ROUND(X124,3)))),N("X10"))</f>
        <v/>
      </c>
      <c r="AA124" s="143" t="str">
        <f>IF(1=1,IF(X124="","",IF(AND(ISNUMBER(X124),X124&lt;1,Y124="kg"),"g",IF(AND(ISNUMBER(X124),X124&lt;1,Y124="L"),"cl",Y124))),N("Y10"))</f>
        <v/>
      </c>
      <c r="AB124" s="123" t="str">
        <f>IF(1=1,IF(E124="","",IF(F124="","A CONTROLER",IF(NOT(ISNUMBER(F124)),"TEXTE",IF(OR(W124="",W124&lt;=0),"COMMANDE COUVERTS INCOMPLETE",IF(G124="","UNITE MANQUANTE",IF(COUNTIF(B384:B428,AE124)=0,"UNITE A CONTROLER","OK")))))),N("Z6"))</f>
        <v/>
      </c>
      <c r="AD124" s="144" t="str">
        <f>IF(1=1,IF(E124="","",AD120),N("AB10"))</f>
        <v/>
      </c>
      <c r="AE124" s="125" t="str">
        <f>IF(1=1,IF(G124="","",UPPER(TRIM(SUBSTITUTE(SUBSTITUTE(G124&amp;"",CHAR(160)," ")," "," ")))),N("AC10"))</f>
        <v/>
      </c>
      <c r="AG124" s="244" t="s">
        <v>80</v>
      </c>
    </row>
    <row r="125" spans="1:33" ht="15.75" x14ac:dyDescent="0.25">
      <c r="A125" s="160" t="str">
        <f>IF(1=1,IF(E125="","",A120),N("A11"))</f>
        <v/>
      </c>
      <c r="B125" s="127" t="str">
        <f>IF(1=1,IF(E125="","",B120),N("B11"))</f>
        <v/>
      </c>
      <c r="C125" s="128"/>
      <c r="D125" s="129" t="str">
        <f>IF(ISBLANK(E125),"",LARGE(D120:D124,1)+1)</f>
        <v/>
      </c>
      <c r="E125" s="130"/>
      <c r="F125" s="131"/>
      <c r="G125" s="170"/>
      <c r="H125" s="105"/>
      <c r="I125" s="132" t="str">
        <f>IF(1=1,IF(E125="","",I120),N("H11"))</f>
        <v/>
      </c>
      <c r="J125" s="133" t="str">
        <f>IF(1=1,IF(E125="","",J120),N("I11"))</f>
        <v/>
      </c>
      <c r="K125" s="134" t="str">
        <f>IF(1=1,IF(E125="","",K120),N("J11"))</f>
        <v/>
      </c>
      <c r="L125" s="135" t="str">
        <f>IF(1=1,IF(OR(J125="",O125="",NOT(ISNUMBER(J125)),NOT(ISNUMBER(O125)),J125=0),"",O125/J125),N("L11"))</f>
        <v/>
      </c>
      <c r="M125" s="136" t="str">
        <f>IF(1=1,IF(OR(L125="",NOT(ISNUMBER(F125))),"",F125*L125*IFERROR(INDEX(D384:D428,MATCH(AE125,B384:B428,0)),1)),N("M13"))</f>
        <v/>
      </c>
      <c r="N125" s="137" t="str">
        <f>IF(1=1,IF(F125="","",IF(G125="","",IFERROR(INDEX(E384:E428,MATCH(AE125,B384:B428,0)),G125&amp;""))),N("N6"))</f>
        <v/>
      </c>
      <c r="O125" s="138" t="str">
        <f>IF(1=1,IF(E125="","",O120),N("K11"))</f>
        <v/>
      </c>
      <c r="P125" s="139" t="str">
        <f>IF(1=1,IF(M125="","",IF(AND(ISNUMBER(M125),M125&lt;1,N125="kg"),MAX(1,ROUND(M125*1000,0)),IF(AND(ISNUMBER(M125),M125&lt;1,N125="L"),MAX(1,ROUND(M125*100,0)),ROUND(M125,3)))),N("O11"))</f>
        <v/>
      </c>
      <c r="Q125" s="140" t="str">
        <f>IF(1=1,IF(M125="","",IF(AND(ISNUMBER(M125),M125&lt;1,N125="kg"),"g",IF(AND(ISNUMBER(M125),M125&lt;1,N125="L"),"cl",N125))),N("P11"))</f>
        <v/>
      </c>
      <c r="R125" s="161" t="str">
        <f>IF(1=1,IF(E125="","",IF(F125="","A CONTROLER",IF(NOT(ISNUMBER(F125)),"TEXTE",IF(OR(L125="",L125&lt;=0),"COMMANDE PRINCIPALE INCOMPLETE",IF(G125="","UNITE MANQUANTE",IF(COUNTIF(B384:B428,AE125)=0,"UNITE A CONTROLER","OK")))))),N("Q9"))</f>
        <v/>
      </c>
      <c r="S125" s="105"/>
      <c r="T125" s="141">
        <f t="shared" si="14"/>
        <v>0</v>
      </c>
      <c r="U125" s="133" t="str">
        <f>IF(1=1,IF(E125="","",U120),N("S11"))</f>
        <v/>
      </c>
      <c r="V125" s="133" t="str">
        <f>IF(1=1,IF(E125="","",V120),N("T11"))</f>
        <v/>
      </c>
      <c r="W125" s="135" t="str">
        <f>IF(1=1,IF(OR(U125="",V125="",NOT(ISNUMBER(U125)),NOT(ISNUMBER(V125)),U125=0),"",V125/U125),N("U11"))</f>
        <v/>
      </c>
      <c r="X125" s="136" t="str">
        <f>IF(1=1,IF(OR(W125="",NOT(ISNUMBER(F125))),"",F125*W125*IFERROR(INDEX(D384:D428,MATCH(AE125,B384:B428,0)),1)),N("V7"))</f>
        <v/>
      </c>
      <c r="Y125" s="137" t="str">
        <f>IF(1=1,IF(F125="","",IF(G125="","",IFERROR(INDEX(E384:E428,MATCH(AE125,B384:B428,0)),G125&amp;""))),N("W6"))</f>
        <v/>
      </c>
      <c r="Z125" s="142" t="str">
        <f>IF(1=1,IF(X125="","",IF(AND(ISNUMBER(X125),X125&lt;1,Y125="kg"),MAX(1,ROUND(X125*1000,0)),IF(AND(ISNUMBER(X125),X125&lt;1,Y125="L"),MAX(1,ROUND(X125*100,0)),ROUND(X125,3)))),N("X11"))</f>
        <v/>
      </c>
      <c r="AA125" s="143" t="str">
        <f>IF(1=1,IF(X125="","",IF(AND(ISNUMBER(X125),X125&lt;1,Y125="kg"),"g",IF(AND(ISNUMBER(X125),X125&lt;1,Y125="L"),"cl",Y125))),N("Y11"))</f>
        <v/>
      </c>
      <c r="AB125" s="123" t="str">
        <f>IF(1=1,IF(E125="","",IF(F125="","A CONTROLER",IF(NOT(ISNUMBER(F125)),"TEXTE",IF(OR(W125="",W125&lt;=0),"COMMANDE COUVERTS INCOMPLETE",IF(G125="","UNITE MANQUANTE",IF(COUNTIF(B384:B428,AE125)=0,"UNITE A CONTROLER","OK")))))),N("Z6"))</f>
        <v/>
      </c>
      <c r="AD125" s="144" t="str">
        <f>IF(1=1,IF(E125="","",AD120),N("AB11"))</f>
        <v/>
      </c>
      <c r="AE125" s="125" t="str">
        <f>IF(1=1,IF(G125="","",UPPER(TRIM(SUBSTITUTE(SUBSTITUTE(G125&amp;"",CHAR(160)," ")," "," ")))),N("AC11"))</f>
        <v/>
      </c>
      <c r="AG125" s="244" t="s">
        <v>66</v>
      </c>
    </row>
    <row r="126" spans="1:33" ht="15.75" x14ac:dyDescent="0.25">
      <c r="A126" s="160" t="str">
        <f>IF(1=1,IF(E126="","",A120),N("A12"))</f>
        <v/>
      </c>
      <c r="B126" s="127" t="str">
        <f>IF(1=1,IF(E126="","",B120),N("B12"))</f>
        <v/>
      </c>
      <c r="C126" s="128"/>
      <c r="D126" s="129" t="str">
        <f>IF(ISBLANK(E126),"",LARGE(D120:D125,1)+1)</f>
        <v/>
      </c>
      <c r="E126" s="130"/>
      <c r="F126" s="131"/>
      <c r="G126" s="170"/>
      <c r="H126" s="105"/>
      <c r="I126" s="132" t="str">
        <f>IF(1=1,IF(E126="","",I120),N("H12"))</f>
        <v/>
      </c>
      <c r="J126" s="133" t="str">
        <f>IF(1=1,IF(E126="","",J120),N("I12"))</f>
        <v/>
      </c>
      <c r="K126" s="134" t="str">
        <f>IF(1=1,IF(E126="","",K120),N("J12"))</f>
        <v/>
      </c>
      <c r="L126" s="135" t="str">
        <f>IF(1=1,IF(OR(J126="",O126="",NOT(ISNUMBER(J126)),NOT(ISNUMBER(O126)),J126=0),"",O126/J126),N("L12"))</f>
        <v/>
      </c>
      <c r="M126" s="136" t="str">
        <f>IF(1=1,IF(OR(L126="",NOT(ISNUMBER(F126))),"",F126*L126*IFERROR(INDEX(D384:D428,MATCH(AE126,B384:B428,0)),1)),N("M13"))</f>
        <v/>
      </c>
      <c r="N126" s="137" t="str">
        <f>IF(1=1,IF(F126="","",IF(G126="","",IFERROR(INDEX(E384:E428,MATCH(AE126,B384:B428,0)),G126&amp;""))),N("N6"))</f>
        <v/>
      </c>
      <c r="O126" s="138" t="str">
        <f>IF(1=1,IF(E126="","",O120),N("K12"))</f>
        <v/>
      </c>
      <c r="P126" s="139" t="str">
        <f>IF(1=1,IF(M126="","",IF(AND(ISNUMBER(M126),M126&lt;1,N126="kg"),MAX(1,ROUND(M126*1000,0)),IF(AND(ISNUMBER(M126),M126&lt;1,N126="L"),MAX(1,ROUND(M126*100,0)),ROUND(M126,3)))),N("O12"))</f>
        <v/>
      </c>
      <c r="Q126" s="140" t="str">
        <f>IF(1=1,IF(M126="","",IF(AND(ISNUMBER(M126),M126&lt;1,N126="kg"),"g",IF(AND(ISNUMBER(M126),M126&lt;1,N126="L"),"cl",N126))),N("P12"))</f>
        <v/>
      </c>
      <c r="R126" s="161" t="str">
        <f>IF(1=1,IF(E126="","",IF(F126="","A CONTROLER",IF(NOT(ISNUMBER(F126)),"TEXTE",IF(OR(L126="",L126&lt;=0),"COMMANDE PRINCIPALE INCOMPLETE",IF(G126="","UNITE MANQUANTE",IF(COUNTIF(B384:B428,AE126)=0,"UNITE A CONTROLER","OK")))))),N("Q9"))</f>
        <v/>
      </c>
      <c r="S126" s="105"/>
      <c r="T126" s="141">
        <f t="shared" si="14"/>
        <v>0</v>
      </c>
      <c r="U126" s="133" t="str">
        <f>IF(1=1,IF(E126="","",U120),N("S12"))</f>
        <v/>
      </c>
      <c r="V126" s="133" t="str">
        <f>IF(1=1,IF(E126="","",V120),N("T12"))</f>
        <v/>
      </c>
      <c r="W126" s="135" t="str">
        <f>IF(1=1,IF(OR(U126="",V126="",NOT(ISNUMBER(U126)),NOT(ISNUMBER(V126)),U126=0),"",V126/U126),N("U12"))</f>
        <v/>
      </c>
      <c r="X126" s="136" t="str">
        <f>IF(1=1,IF(OR(W126="",NOT(ISNUMBER(F126))),"",F126*W126*IFERROR(INDEX(D384:D428,MATCH(AE126,B384:B428,0)),1)),N("V7"))</f>
        <v/>
      </c>
      <c r="Y126" s="137" t="str">
        <f>IF(1=1,IF(F126="","",IF(G126="","",IFERROR(INDEX(E384:E428,MATCH(AE126,B384:B428,0)),G126&amp;""))),N("W6"))</f>
        <v/>
      </c>
      <c r="Z126" s="142" t="str">
        <f>IF(1=1,IF(X126="","",IF(AND(ISNUMBER(X126),X126&lt;1,Y126="kg"),MAX(1,ROUND(X126*1000,0)),IF(AND(ISNUMBER(X126),X126&lt;1,Y126="L"),MAX(1,ROUND(X126*100,0)),ROUND(X126,3)))),N("X12"))</f>
        <v/>
      </c>
      <c r="AA126" s="143" t="str">
        <f>IF(1=1,IF(X126="","",IF(AND(ISNUMBER(X126),X126&lt;1,Y126="kg"),"g",IF(AND(ISNUMBER(X126),X126&lt;1,Y126="L"),"cl",Y126))),N("Y12"))</f>
        <v/>
      </c>
      <c r="AB126" s="123" t="str">
        <f>IF(1=1,IF(E126="","",IF(F126="","A CONTROLER",IF(NOT(ISNUMBER(F126)),"TEXTE",IF(OR(W126="",W126&lt;=0),"COMMANDE COUVERTS INCOMPLETE",IF(G126="","UNITE MANQUANTE",IF(COUNTIF(B384:B428,AE126)=0,"UNITE A CONTROLER","OK")))))),N("Z6"))</f>
        <v/>
      </c>
      <c r="AD126" s="144" t="str">
        <f>IF(1=1,IF(E126="","",AD120),N("AB12"))</f>
        <v/>
      </c>
      <c r="AE126" s="125" t="str">
        <f>IF(1=1,IF(G126="","",UPPER(TRIM(SUBSTITUTE(SUBSTITUTE(G126&amp;"",CHAR(160)," ")," "," ")))),N("AC12"))</f>
        <v/>
      </c>
      <c r="AG126" s="244" t="s">
        <v>64</v>
      </c>
    </row>
    <row r="127" spans="1:33" ht="15.75" x14ac:dyDescent="0.25">
      <c r="A127" s="160" t="str">
        <f>IF(1=1,IF(E127="","",A120),N("A13"))</f>
        <v/>
      </c>
      <c r="B127" s="127" t="str">
        <f>IF(1=1,IF(E127="","",B120),N("B13"))</f>
        <v/>
      </c>
      <c r="C127" s="128"/>
      <c r="D127" s="129" t="str">
        <f>IF(ISBLANK(E127),"",LARGE(D120:D126,1)+1)</f>
        <v/>
      </c>
      <c r="E127" s="130"/>
      <c r="F127" s="131"/>
      <c r="G127" s="170"/>
      <c r="H127" s="105"/>
      <c r="I127" s="132" t="str">
        <f>IF(1=1,IF(E127="","",I120),N("H13"))</f>
        <v/>
      </c>
      <c r="J127" s="133" t="str">
        <f>IF(1=1,IF(E127="","",J120),N("I13"))</f>
        <v/>
      </c>
      <c r="K127" s="134" t="str">
        <f>IF(1=1,IF(E127="","",K120),N("J13"))</f>
        <v/>
      </c>
      <c r="L127" s="135" t="str">
        <f>IF(1=1,IF(OR(J127="",O127="",NOT(ISNUMBER(J127)),NOT(ISNUMBER(O127)),J127=0),"",O127/J127),N("L13"))</f>
        <v/>
      </c>
      <c r="M127" s="136" t="str">
        <f>IF(1=1,IF(OR(L127="",NOT(ISNUMBER(F127))),"",F127*L127*IFERROR(INDEX(D384:D428,MATCH(AE127,B384:B428,0)),1)),N("M13"))</f>
        <v/>
      </c>
      <c r="N127" s="137" t="str">
        <f>IF(1=1,IF(F127="","",IF(G127="","",IFERROR(INDEX(E384:E428,MATCH(AE127,B384:B428,0)),G127&amp;""))),N("N6"))</f>
        <v/>
      </c>
      <c r="O127" s="138" t="str">
        <f>IF(1=1,IF(E127="","",O120),N("K13"))</f>
        <v/>
      </c>
      <c r="P127" s="139" t="str">
        <f>IF(1=1,IF(M127="","",IF(AND(ISNUMBER(M127),M127&lt;1,N127="kg"),MAX(1,ROUND(M127*1000,0)),IF(AND(ISNUMBER(M127),M127&lt;1,N127="L"),MAX(1,ROUND(M127*100,0)),ROUND(M127,3)))),N("O13"))</f>
        <v/>
      </c>
      <c r="Q127" s="140" t="str">
        <f>IF(1=1,IF(M127="","",IF(AND(ISNUMBER(M127),M127&lt;1,N127="kg"),"g",IF(AND(ISNUMBER(M127),M127&lt;1,N127="L"),"cl",N127))),N("P13"))</f>
        <v/>
      </c>
      <c r="R127" s="161" t="str">
        <f>IF(1=1,IF(E127="","",IF(F127="","A CONTROLER",IF(NOT(ISNUMBER(F127)),"TEXTE",IF(OR(L127="",L127&lt;=0),"COMMANDE PRINCIPALE INCOMPLETE",IF(G127="","UNITE MANQUANTE",IF(COUNTIF(B384:B428,AE127)=0,"UNITE A CONTROLER","OK")))))),N("Q9"))</f>
        <v/>
      </c>
      <c r="S127" s="105"/>
      <c r="T127" s="141">
        <f t="shared" si="14"/>
        <v>0</v>
      </c>
      <c r="U127" s="133" t="str">
        <f>IF(1=1,IF(E127="","",U120),N("S13"))</f>
        <v/>
      </c>
      <c r="V127" s="133" t="str">
        <f>IF(1=1,IF(E127="","",V120),N("T13"))</f>
        <v/>
      </c>
      <c r="W127" s="135" t="str">
        <f>IF(1=1,IF(OR(U127="",V127="",NOT(ISNUMBER(U127)),NOT(ISNUMBER(V127)),U127=0),"",V127/U127),N("U13"))</f>
        <v/>
      </c>
      <c r="X127" s="136" t="str">
        <f>IF(1=1,IF(OR(W127="",NOT(ISNUMBER(F127))),"",F127*W127*IFERROR(INDEX(D384:D428,MATCH(AE127,B384:B428,0)),1)),N("V7"))</f>
        <v/>
      </c>
      <c r="Y127" s="137" t="str">
        <f>IF(1=1,IF(F127="","",IF(G127="","",IFERROR(INDEX(E384:E428,MATCH(AE127,B384:B428,0)),G127&amp;""))),N("W6"))</f>
        <v/>
      </c>
      <c r="Z127" s="142" t="str">
        <f>IF(1=1,IF(X127="","",IF(AND(ISNUMBER(X127),X127&lt;1,Y127="kg"),MAX(1,ROUND(X127*1000,0)),IF(AND(ISNUMBER(X127),X127&lt;1,Y127="L"),MAX(1,ROUND(X127*100,0)),ROUND(X127,3)))),N("X13"))</f>
        <v/>
      </c>
      <c r="AA127" s="143" t="str">
        <f>IF(1=1,IF(X127="","",IF(AND(ISNUMBER(X127),X127&lt;1,Y127="kg"),"g",IF(AND(ISNUMBER(X127),X127&lt;1,Y127="L"),"cl",Y127))),N("Y13"))</f>
        <v/>
      </c>
      <c r="AB127" s="123" t="str">
        <f>IF(1=1,IF(E127="","",IF(F127="","A CONTROLER",IF(NOT(ISNUMBER(F127)),"TEXTE",IF(OR(W127="",W127&lt;=0),"COMMANDE COUVERTS INCOMPLETE",IF(G127="","UNITE MANQUANTE",IF(COUNTIF(B384:B428,AE127)=0,"UNITE A CONTROLER","OK")))))),N("Z6"))</f>
        <v/>
      </c>
      <c r="AD127" s="144" t="str">
        <f>IF(1=1,IF(E127="","",AD120),N("AB13"))</f>
        <v/>
      </c>
      <c r="AE127" s="125" t="str">
        <f>IF(1=1,IF(G127="","",UPPER(TRIM(SUBSTITUTE(SUBSTITUTE(G127&amp;"",CHAR(160)," ")," "," ")))),N("AC13"))</f>
        <v/>
      </c>
      <c r="AG127" s="244"/>
    </row>
    <row r="128" spans="1:33" ht="15.75" x14ac:dyDescent="0.25">
      <c r="A128" s="160" t="str">
        <f>IF(1=1,IF(E128="","",A120),N("A14"))</f>
        <v/>
      </c>
      <c r="B128" s="127" t="str">
        <f>IF(1=1,IF(E128="","",B120),N("B14"))</f>
        <v/>
      </c>
      <c r="C128" s="128"/>
      <c r="D128" s="129" t="str">
        <f>IF(ISBLANK(E128),"",LARGE(D120:D127,1)+1)</f>
        <v/>
      </c>
      <c r="E128" s="130"/>
      <c r="F128" s="131"/>
      <c r="G128" s="170"/>
      <c r="H128" s="105"/>
      <c r="I128" s="132" t="str">
        <f>IF(1=1,IF(E128="","",I120),N("H14"))</f>
        <v/>
      </c>
      <c r="J128" s="133" t="str">
        <f>IF(1=1,IF(E128="","",J120),N("I14"))</f>
        <v/>
      </c>
      <c r="K128" s="134" t="str">
        <f>IF(1=1,IF(E128="","",K120),N("J14"))</f>
        <v/>
      </c>
      <c r="L128" s="135" t="str">
        <f>IF(1=1,IF(OR(J128="",O128="",NOT(ISNUMBER(J128)),NOT(ISNUMBER(O128)),J128=0),"",O128/J128),N("L14"))</f>
        <v/>
      </c>
      <c r="M128" s="136" t="str">
        <f>IF(1=1,IF(OR(L128="",NOT(ISNUMBER(F128))),"",F128*L128*IFERROR(INDEX(D384:D428,MATCH(AE128,B384:B428,0)),1)),N("M13"))</f>
        <v/>
      </c>
      <c r="N128" s="137" t="str">
        <f>IF(1=1,IF(F128="","",IF(G128="","",IFERROR(INDEX(E384:E428,MATCH(AE128,B384:B428,0)),G128&amp;""))),N("N6"))</f>
        <v/>
      </c>
      <c r="O128" s="138" t="str">
        <f>IF(1=1,IF(E128="","",O120),N("K14"))</f>
        <v/>
      </c>
      <c r="P128" s="139" t="str">
        <f>IF(1=1,IF(M128="","",IF(AND(ISNUMBER(M128),M128&lt;1,N128="kg"),MAX(1,ROUND(M128*1000,0)),IF(AND(ISNUMBER(M128),M128&lt;1,N128="L"),MAX(1,ROUND(M128*100,0)),ROUND(M128,3)))),N("O14"))</f>
        <v/>
      </c>
      <c r="Q128" s="140" t="str">
        <f>IF(1=1,IF(M128="","",IF(AND(ISNUMBER(M128),M128&lt;1,N128="kg"),"g",IF(AND(ISNUMBER(M128),M128&lt;1,N128="L"),"cl",N128))),N("P14"))</f>
        <v/>
      </c>
      <c r="R128" s="161" t="str">
        <f>IF(1=1,IF(E128="","",IF(F128="","A CONTROLER",IF(NOT(ISNUMBER(F128)),"TEXTE",IF(OR(L128="",L128&lt;=0),"COMMANDE PRINCIPALE INCOMPLETE",IF(G128="","UNITE MANQUANTE",IF(COUNTIF(B384:B428,AE128)=0,"UNITE A CONTROLER","OK")))))),N("Q9"))</f>
        <v/>
      </c>
      <c r="S128" s="105"/>
      <c r="T128" s="141">
        <f t="shared" si="14"/>
        <v>0</v>
      </c>
      <c r="U128" s="133" t="str">
        <f>IF(1=1,IF(E128="","",U120),N("S14"))</f>
        <v/>
      </c>
      <c r="V128" s="133" t="str">
        <f>IF(1=1,IF(E128="","",V120),N("T14"))</f>
        <v/>
      </c>
      <c r="W128" s="135" t="str">
        <f>IF(1=1,IF(OR(U128="",V128="",NOT(ISNUMBER(U128)),NOT(ISNUMBER(V128)),U128=0),"",V128/U128),N("U14"))</f>
        <v/>
      </c>
      <c r="X128" s="136" t="str">
        <f>IF(1=1,IF(OR(W128="",NOT(ISNUMBER(F128))),"",F128*W128*IFERROR(INDEX(D384:D428,MATCH(AE128,B384:B428,0)),1)),N("V7"))</f>
        <v/>
      </c>
      <c r="Y128" s="137" t="str">
        <f>IF(1=1,IF(F128="","",IF(G128="","",IFERROR(INDEX(E384:E428,MATCH(AE128,B384:B428,0)),G128&amp;""))),N("W6"))</f>
        <v/>
      </c>
      <c r="Z128" s="142" t="str">
        <f>IF(1=1,IF(X128="","",IF(AND(ISNUMBER(X128),X128&lt;1,Y128="kg"),MAX(1,ROUND(X128*1000,0)),IF(AND(ISNUMBER(X128),X128&lt;1,Y128="L"),MAX(1,ROUND(X128*100,0)),ROUND(X128,3)))),N("X14"))</f>
        <v/>
      </c>
      <c r="AA128" s="143" t="str">
        <f>IF(1=1,IF(X128="","",IF(AND(ISNUMBER(X128),X128&lt;1,Y128="kg"),"g",IF(AND(ISNUMBER(X128),X128&lt;1,Y128="L"),"cl",Y128))),N("Y14"))</f>
        <v/>
      </c>
      <c r="AB128" s="123" t="str">
        <f>IF(1=1,IF(E128="","",IF(F128="","A CONTROLER",IF(NOT(ISNUMBER(F128)),"TEXTE",IF(OR(W128="",W128&lt;=0),"COMMANDE COUVERTS INCOMPLETE",IF(G128="","UNITE MANQUANTE",IF(COUNTIF(B384:B428,AE128)=0,"UNITE A CONTROLER","OK")))))),N("Z6"))</f>
        <v/>
      </c>
      <c r="AD128" s="144" t="str">
        <f>IF(1=1,IF(E128="","",AD120),N("AB14"))</f>
        <v/>
      </c>
      <c r="AE128" s="125" t="str">
        <f>IF(1=1,IF(G128="","",UPPER(TRIM(SUBSTITUTE(SUBSTITUTE(G128&amp;"",CHAR(160)," ")," "," ")))),N("AC14"))</f>
        <v/>
      </c>
    </row>
    <row r="129" spans="1:31" ht="15.75" x14ac:dyDescent="0.25">
      <c r="A129" s="160" t="str">
        <f>IF(1=1,IF(E129="","",A120),N("A15"))</f>
        <v/>
      </c>
      <c r="B129" s="127" t="str">
        <f>IF(1=1,IF(E129="","",B120),N("B15"))</f>
        <v/>
      </c>
      <c r="C129" s="128"/>
      <c r="D129" s="129" t="str">
        <f>IF(ISBLANK(E129),"",LARGE(D120:D128,1)+1)</f>
        <v/>
      </c>
      <c r="E129" s="130"/>
      <c r="F129" s="131"/>
      <c r="G129" s="170"/>
      <c r="H129" s="105"/>
      <c r="I129" s="132" t="str">
        <f>IF(1=1,IF(E129="","",I120),N("H15"))</f>
        <v/>
      </c>
      <c r="J129" s="133" t="str">
        <f>IF(1=1,IF(E129="","",J120),N("I15"))</f>
        <v/>
      </c>
      <c r="K129" s="134" t="str">
        <f>IF(1=1,IF(E129="","",K120),N("J15"))</f>
        <v/>
      </c>
      <c r="L129" s="135" t="str">
        <f>IF(1=1,IF(OR(J129="",O129="",NOT(ISNUMBER(J129)),NOT(ISNUMBER(O129)),J129=0),"",O129/J129),N("L15"))</f>
        <v/>
      </c>
      <c r="M129" s="136" t="str">
        <f>IF(1=1,IF(OR(L129="",NOT(ISNUMBER(F129))),"",F129*L129*IFERROR(INDEX(D384:D428,MATCH(AE129,B384:B428,0)),1)),N("M13"))</f>
        <v/>
      </c>
      <c r="N129" s="137" t="str">
        <f>IF(1=1,IF(F129="","",IF(G129="","",IFERROR(INDEX(E384:E428,MATCH(AE129,B384:B428,0)),G129&amp;""))),N("N6"))</f>
        <v/>
      </c>
      <c r="O129" s="138" t="str">
        <f>IF(1=1,IF(E129="","",O120),N("K15"))</f>
        <v/>
      </c>
      <c r="P129" s="139" t="str">
        <f>IF(1=1,IF(M129="","",IF(AND(ISNUMBER(M129),M129&lt;1,N129="kg"),MAX(1,ROUND(M129*1000,0)),IF(AND(ISNUMBER(M129),M129&lt;1,N129="L"),MAX(1,ROUND(M129*100,0)),ROUND(M129,3)))),N("O15"))</f>
        <v/>
      </c>
      <c r="Q129" s="140" t="str">
        <f>IF(1=1,IF(M129="","",IF(AND(ISNUMBER(M129),M129&lt;1,N129="kg"),"g",IF(AND(ISNUMBER(M129),M129&lt;1,N129="L"),"cl",N129))),N("P15"))</f>
        <v/>
      </c>
      <c r="R129" s="161" t="str">
        <f>IF(1=1,IF(E129="","",IF(F129="","A CONTROLER",IF(NOT(ISNUMBER(F129)),"TEXTE",IF(OR(L129="",L129&lt;=0),"COMMANDE PRINCIPALE INCOMPLETE",IF(G129="","UNITE MANQUANTE",IF(COUNTIF(B384:B428,AE129)=0,"UNITE A CONTROLER","OK")))))),N("Q9"))</f>
        <v/>
      </c>
      <c r="S129" s="105"/>
      <c r="T129" s="141">
        <f t="shared" si="14"/>
        <v>0</v>
      </c>
      <c r="U129" s="133" t="str">
        <f>IF(1=1,IF(E129="","",U120),N("S15"))</f>
        <v/>
      </c>
      <c r="V129" s="133" t="str">
        <f>IF(1=1,IF(E129="","",V120),N("T15"))</f>
        <v/>
      </c>
      <c r="W129" s="135" t="str">
        <f>IF(1=1,IF(OR(U129="",V129="",NOT(ISNUMBER(U129)),NOT(ISNUMBER(V129)),U129=0),"",V129/U129),N("U15"))</f>
        <v/>
      </c>
      <c r="X129" s="136" t="str">
        <f>IF(1=1,IF(OR(W129="",NOT(ISNUMBER(F129))),"",F129*W129*IFERROR(INDEX(D384:D428,MATCH(AE129,B384:B428,0)),1)),N("V7"))</f>
        <v/>
      </c>
      <c r="Y129" s="137" t="str">
        <f>IF(1=1,IF(F129="","",IF(G129="","",IFERROR(INDEX(E384:E428,MATCH(AE129,B384:B428,0)),G129&amp;""))),N("W6"))</f>
        <v/>
      </c>
      <c r="Z129" s="142" t="str">
        <f>IF(1=1,IF(X129="","",IF(AND(ISNUMBER(X129),X129&lt;1,Y129="kg"),MAX(1,ROUND(X129*1000,0)),IF(AND(ISNUMBER(X129),X129&lt;1,Y129="L"),MAX(1,ROUND(X129*100,0)),ROUND(X129,3)))),N("X15"))</f>
        <v/>
      </c>
      <c r="AA129" s="143" t="str">
        <f>IF(1=1,IF(X129="","",IF(AND(ISNUMBER(X129),X129&lt;1,Y129="kg"),"g",IF(AND(ISNUMBER(X129),X129&lt;1,Y129="L"),"cl",Y129))),N("Y15"))</f>
        <v/>
      </c>
      <c r="AB129" s="123" t="str">
        <f>IF(1=1,IF(E129="","",IF(F129="","A CONTROLER",IF(NOT(ISNUMBER(F129)),"TEXTE",IF(OR(W129="",W129&lt;=0),"COMMANDE COUVERTS INCOMPLETE",IF(G129="","UNITE MANQUANTE",IF(COUNTIF(B384:B428,AE129)=0,"UNITE A CONTROLER","OK")))))),N("Z6"))</f>
        <v/>
      </c>
      <c r="AD129" s="144" t="str">
        <f>IF(1=1,IF(E129="","",AD120),N("AB15"))</f>
        <v/>
      </c>
      <c r="AE129" s="125" t="str">
        <f>IF(1=1,IF(G129="","",UPPER(TRIM(SUBSTITUTE(SUBSTITUTE(G129&amp;"",CHAR(160)," ")," "," ")))),N("AC15"))</f>
        <v/>
      </c>
    </row>
    <row r="130" spans="1:31" ht="15.75" x14ac:dyDescent="0.25">
      <c r="A130" s="160" t="str">
        <f>IF(1=1,IF(E130="","",A120),N("A16"))</f>
        <v/>
      </c>
      <c r="B130" s="127" t="str">
        <f>IF(1=1,IF(E130="","",B120),N("B16"))</f>
        <v/>
      </c>
      <c r="C130" s="128"/>
      <c r="D130" s="129" t="str">
        <f>IF(ISBLANK(E130),"",LARGE(D120:D129,1)+1)</f>
        <v/>
      </c>
      <c r="E130" s="130"/>
      <c r="F130" s="131"/>
      <c r="G130" s="170"/>
      <c r="H130" s="105"/>
      <c r="I130" s="132" t="str">
        <f>IF(1=1,IF(E130="","",I120),N("H16"))</f>
        <v/>
      </c>
      <c r="J130" s="133" t="str">
        <f>IF(1=1,IF(E130="","",J120),N("I16"))</f>
        <v/>
      </c>
      <c r="K130" s="134" t="str">
        <f>IF(1=1,IF(E130="","",K120),N("J16"))</f>
        <v/>
      </c>
      <c r="L130" s="135" t="str">
        <f>IF(1=1,IF(OR(J130="",O130="",NOT(ISNUMBER(J130)),NOT(ISNUMBER(O130)),J130=0),"",O130/J130),N("L16"))</f>
        <v/>
      </c>
      <c r="M130" s="136" t="str">
        <f>IF(1=1,IF(OR(L130="",NOT(ISNUMBER(F130))),"",F130*L130*IFERROR(INDEX(D384:D428,MATCH(AE130,B384:B428,0)),1)),N("M13"))</f>
        <v/>
      </c>
      <c r="N130" s="137" t="str">
        <f>IF(1=1,IF(F130="","",IF(G130="","",IFERROR(INDEX(E384:E428,MATCH(AE130,B384:B428,0)),G130&amp;""))),N("N6"))</f>
        <v/>
      </c>
      <c r="O130" s="138" t="str">
        <f>IF(1=1,IF(E130="","",O120),N("K16"))</f>
        <v/>
      </c>
      <c r="P130" s="139" t="str">
        <f>IF(1=1,IF(M130="","",IF(AND(ISNUMBER(M130),M130&lt;1,N130="kg"),MAX(1,ROUND(M130*1000,0)),IF(AND(ISNUMBER(M130),M130&lt;1,N130="L"),MAX(1,ROUND(M130*100,0)),ROUND(M130,3)))),N("O16"))</f>
        <v/>
      </c>
      <c r="Q130" s="140" t="str">
        <f>IF(1=1,IF(M130="","",IF(AND(ISNUMBER(M130),M130&lt;1,N130="kg"),"g",IF(AND(ISNUMBER(M130),M130&lt;1,N130="L"),"cl",N130))),N("P16"))</f>
        <v/>
      </c>
      <c r="R130" s="161" t="str">
        <f>IF(1=1,IF(E130="","",IF(F130="","A CONTROLER",IF(NOT(ISNUMBER(F130)),"TEXTE",IF(OR(L130="",L130&lt;=0),"COMMANDE PRINCIPALE INCOMPLETE",IF(G130="","UNITE MANQUANTE",IF(COUNTIF(B384:B428,AE130)=0,"UNITE A CONTROLER","OK")))))),N("Q9"))</f>
        <v/>
      </c>
      <c r="S130" s="105"/>
      <c r="T130" s="141">
        <f t="shared" si="14"/>
        <v>0</v>
      </c>
      <c r="U130" s="133" t="str">
        <f>IF(1=1,IF(E130="","",U120),N("S16"))</f>
        <v/>
      </c>
      <c r="V130" s="133" t="str">
        <f>IF(1=1,IF(E130="","",V120),N("T16"))</f>
        <v/>
      </c>
      <c r="W130" s="135" t="str">
        <f>IF(1=1,IF(OR(U130="",V130="",NOT(ISNUMBER(U130)),NOT(ISNUMBER(V130)),U130=0),"",V130/U130),N("U16"))</f>
        <v/>
      </c>
      <c r="X130" s="136" t="str">
        <f>IF(1=1,IF(OR(W130="",NOT(ISNUMBER(F130))),"",F130*W130*IFERROR(INDEX(D384:D428,MATCH(AE130,B384:B428,0)),1)),N("V7"))</f>
        <v/>
      </c>
      <c r="Y130" s="137" t="str">
        <f>IF(1=1,IF(F130="","",IF(G130="","",IFERROR(INDEX(E384:E428,MATCH(AE130,B384:B428,0)),G130&amp;""))),N("W6"))</f>
        <v/>
      </c>
      <c r="Z130" s="142" t="str">
        <f>IF(1=1,IF(X130="","",IF(AND(ISNUMBER(X130),X130&lt;1,Y130="kg"),MAX(1,ROUND(X130*1000,0)),IF(AND(ISNUMBER(X130),X130&lt;1,Y130="L"),MAX(1,ROUND(X130*100,0)),ROUND(X130,3)))),N("X16"))</f>
        <v/>
      </c>
      <c r="AA130" s="143" t="str">
        <f>IF(1=1,IF(X130="","",IF(AND(ISNUMBER(X130),X130&lt;1,Y130="kg"),"g",IF(AND(ISNUMBER(X130),X130&lt;1,Y130="L"),"cl",Y130))),N("Y16"))</f>
        <v/>
      </c>
      <c r="AB130" s="123" t="str">
        <f>IF(1=1,IF(E130="","",IF(F130="","A CONTROLER",IF(NOT(ISNUMBER(F130)),"TEXTE",IF(OR(W130="",W130&lt;=0),"COMMANDE COUVERTS INCOMPLETE",IF(G130="","UNITE MANQUANTE",IF(COUNTIF(B384:B428,AE130)=0,"UNITE A CONTROLER","OK")))))),N("Z6"))</f>
        <v/>
      </c>
      <c r="AD130" s="144" t="str">
        <f>IF(1=1,IF(E130="","",AD120),N("AB16"))</f>
        <v/>
      </c>
      <c r="AE130" s="125" t="str">
        <f>IF(1=1,IF(G130="","",UPPER(TRIM(SUBSTITUTE(SUBSTITUTE(G130&amp;"",CHAR(160)," ")," "," ")))),N("AC16"))</f>
        <v/>
      </c>
    </row>
    <row r="131" spans="1:31" ht="15.75" x14ac:dyDescent="0.25">
      <c r="A131" s="160" t="str">
        <f>IF(1=1,IF(E131="","",A120),N("A17"))</f>
        <v/>
      </c>
      <c r="B131" s="127" t="str">
        <f>IF(1=1,IF(E131="","",B120),N("B17"))</f>
        <v/>
      </c>
      <c r="C131" s="128"/>
      <c r="D131" s="129" t="str">
        <f>IF(ISBLANK(E131),"",LARGE(D120:D130,1)+1)</f>
        <v/>
      </c>
      <c r="E131" s="130"/>
      <c r="F131" s="131"/>
      <c r="G131" s="170"/>
      <c r="H131" s="105"/>
      <c r="I131" s="132" t="str">
        <f>IF(1=1,IF(E131="","",I120),N("H17"))</f>
        <v/>
      </c>
      <c r="J131" s="133" t="str">
        <f>IF(1=1,IF(E131="","",J120),N("I17"))</f>
        <v/>
      </c>
      <c r="K131" s="134" t="str">
        <f>IF(1=1,IF(E131="","",K120),N("J17"))</f>
        <v/>
      </c>
      <c r="L131" s="135" t="str">
        <f>IF(1=1,IF(OR(J131="",O131="",NOT(ISNUMBER(J131)),NOT(ISNUMBER(O131)),J131=0),"",O131/J131),N("L17"))</f>
        <v/>
      </c>
      <c r="M131" s="136" t="str">
        <f>IF(1=1,IF(OR(L131="",NOT(ISNUMBER(F131))),"",F131*L131*IFERROR(INDEX(D384:D428,MATCH(AE131,B384:B428,0)),1)),N("M13"))</f>
        <v/>
      </c>
      <c r="N131" s="137" t="str">
        <f>IF(1=1,IF(F131="","",IF(G131="","",IFERROR(INDEX(E384:E428,MATCH(AE131,B384:B428,0)),G131&amp;""))),N("N6"))</f>
        <v/>
      </c>
      <c r="O131" s="138" t="str">
        <f>IF(1=1,IF(E131="","",O120),N("K17"))</f>
        <v/>
      </c>
      <c r="P131" s="139" t="str">
        <f>IF(1=1,IF(M131="","",IF(AND(ISNUMBER(M131),M131&lt;1,N131="kg"),MAX(1,ROUND(M131*1000,0)),IF(AND(ISNUMBER(M131),M131&lt;1,N131="L"),MAX(1,ROUND(M131*100,0)),ROUND(M131,3)))),N("O17"))</f>
        <v/>
      </c>
      <c r="Q131" s="140" t="str">
        <f>IF(1=1,IF(M131="","",IF(AND(ISNUMBER(M131),M131&lt;1,N131="kg"),"g",IF(AND(ISNUMBER(M131),M131&lt;1,N131="L"),"cl",N131))),N("P17"))</f>
        <v/>
      </c>
      <c r="R131" s="161" t="str">
        <f>IF(1=1,IF(E131="","",IF(F131="","A CONTROLER",IF(NOT(ISNUMBER(F131)),"TEXTE",IF(OR(L131="",L131&lt;=0),"COMMANDE PRINCIPALE INCOMPLETE",IF(G131="","UNITE MANQUANTE",IF(COUNTIF(B384:B428,AE131)=0,"UNITE A CONTROLER","OK")))))),N("Q9"))</f>
        <v/>
      </c>
      <c r="S131" s="105"/>
      <c r="T131" s="141">
        <f t="shared" si="14"/>
        <v>0</v>
      </c>
      <c r="U131" s="133" t="str">
        <f>IF(1=1,IF(E131="","",U120),N("S17"))</f>
        <v/>
      </c>
      <c r="V131" s="133" t="str">
        <f>IF(1=1,IF(E131="","",V120),N("T17"))</f>
        <v/>
      </c>
      <c r="W131" s="135" t="str">
        <f>IF(1=1,IF(OR(U131="",V131="",NOT(ISNUMBER(U131)),NOT(ISNUMBER(V131)),U131=0),"",V131/U131),N("U17"))</f>
        <v/>
      </c>
      <c r="X131" s="136" t="str">
        <f>IF(1=1,IF(OR(W131="",NOT(ISNUMBER(F131))),"",F131*W131*IFERROR(INDEX(D384:D428,MATCH(AE131,B384:B428,0)),1)),N("V7"))</f>
        <v/>
      </c>
      <c r="Y131" s="137" t="str">
        <f>IF(1=1,IF(F131="","",IF(G131="","",IFERROR(INDEX(E384:E428,MATCH(AE131,B384:B428,0)),G131&amp;""))),N("W6"))</f>
        <v/>
      </c>
      <c r="Z131" s="142" t="str">
        <f>IF(1=1,IF(X131="","",IF(AND(ISNUMBER(X131),X131&lt;1,Y131="kg"),MAX(1,ROUND(X131*1000,0)),IF(AND(ISNUMBER(X131),X131&lt;1,Y131="L"),MAX(1,ROUND(X131*100,0)),ROUND(X131,3)))),N("X17"))</f>
        <v/>
      </c>
      <c r="AA131" s="143" t="str">
        <f>IF(1=1,IF(X131="","",IF(AND(ISNUMBER(X131),X131&lt;1,Y131="kg"),"g",IF(AND(ISNUMBER(X131),X131&lt;1,Y131="L"),"cl",Y131))),N("Y17"))</f>
        <v/>
      </c>
      <c r="AB131" s="123" t="str">
        <f>IF(1=1,IF(E131="","",IF(F131="","A CONTROLER",IF(NOT(ISNUMBER(F131)),"TEXTE",IF(OR(W131="",W131&lt;=0),"COMMANDE COUVERTS INCOMPLETE",IF(G131="","UNITE MANQUANTE",IF(COUNTIF(B384:B428,AE131)=0,"UNITE A CONTROLER","OK")))))),N("Z6"))</f>
        <v/>
      </c>
      <c r="AD131" s="144" t="str">
        <f>IF(1=1,IF(E131="","",AD120),N("AB17"))</f>
        <v/>
      </c>
      <c r="AE131" s="125" t="str">
        <f>IF(1=1,IF(G131="","",UPPER(TRIM(SUBSTITUTE(SUBSTITUTE(G131&amp;"",CHAR(160)," ")," "," ")))),N("AC17"))</f>
        <v/>
      </c>
    </row>
    <row r="132" spans="1:31" ht="15.75" x14ac:dyDescent="0.25">
      <c r="A132" s="160" t="str">
        <f>IF(1=1,IF(E132="","",A120),N("A18"))</f>
        <v/>
      </c>
      <c r="B132" s="127" t="str">
        <f>IF(1=1,IF(E132="","",B120),N("B18"))</f>
        <v/>
      </c>
      <c r="C132" s="128"/>
      <c r="D132" s="129" t="str">
        <f>IF(ISBLANK(E132),"",LARGE(D120:D131,1)+1)</f>
        <v/>
      </c>
      <c r="E132" s="130"/>
      <c r="F132" s="131"/>
      <c r="G132" s="170"/>
      <c r="H132" s="105"/>
      <c r="I132" s="132" t="str">
        <f>IF(1=1,IF(E132="","",I120),N("H18"))</f>
        <v/>
      </c>
      <c r="J132" s="133" t="str">
        <f>IF(1=1,IF(E132="","",J120),N("I18"))</f>
        <v/>
      </c>
      <c r="K132" s="134" t="str">
        <f>IF(1=1,IF(E132="","",K120),N("J18"))</f>
        <v/>
      </c>
      <c r="L132" s="135" t="str">
        <f>IF(1=1,IF(OR(J132="",O132="",NOT(ISNUMBER(J132)),NOT(ISNUMBER(O132)),J132=0),"",O132/J132),N("L18"))</f>
        <v/>
      </c>
      <c r="M132" s="136" t="str">
        <f>IF(1=1,IF(OR(L132="",NOT(ISNUMBER(F132))),"",F132*L132*IFERROR(INDEX(D384:D428,MATCH(AE132,B384:B428,0)),1)),N("M13"))</f>
        <v/>
      </c>
      <c r="N132" s="137" t="str">
        <f>IF(1=1,IF(F132="","",IF(G132="","",IFERROR(INDEX(E384:E428,MATCH(AE132,B384:B428,0)),G132&amp;""))),N("N6"))</f>
        <v/>
      </c>
      <c r="O132" s="138" t="str">
        <f>IF(1=1,IF(E132="","",O120),N("K18"))</f>
        <v/>
      </c>
      <c r="P132" s="139" t="str">
        <f>IF(1=1,IF(M132="","",IF(AND(ISNUMBER(M132),M132&lt;1,N132="kg"),MAX(1,ROUND(M132*1000,0)),IF(AND(ISNUMBER(M132),M132&lt;1,N132="L"),MAX(1,ROUND(M132*100,0)),ROUND(M132,3)))),N("O18"))</f>
        <v/>
      </c>
      <c r="Q132" s="140" t="str">
        <f>IF(1=1,IF(M132="","",IF(AND(ISNUMBER(M132),M132&lt;1,N132="kg"),"g",IF(AND(ISNUMBER(M132),M132&lt;1,N132="L"),"cl",N132))),N("P18"))</f>
        <v/>
      </c>
      <c r="R132" s="161" t="str">
        <f>IF(1=1,IF(E132="","",IF(F132="","A CONTROLER",IF(NOT(ISNUMBER(F132)),"TEXTE",IF(OR(L132="",L132&lt;=0),"COMMANDE PRINCIPALE INCOMPLETE",IF(G132="","UNITE MANQUANTE",IF(COUNTIF(B384:B428,AE132)=0,"UNITE A CONTROLER","OK")))))),N("Q9"))</f>
        <v/>
      </c>
      <c r="S132" s="105"/>
      <c r="T132" s="141">
        <f t="shared" si="14"/>
        <v>0</v>
      </c>
      <c r="U132" s="133" t="str">
        <f>IF(1=1,IF(E132="","",U120),N("S18"))</f>
        <v/>
      </c>
      <c r="V132" s="133" t="str">
        <f>IF(1=1,IF(E132="","",V120),N("T18"))</f>
        <v/>
      </c>
      <c r="W132" s="135" t="str">
        <f>IF(1=1,IF(OR(U132="",V132="",NOT(ISNUMBER(U132)),NOT(ISNUMBER(V132)),U132=0),"",V132/U132),N("U18"))</f>
        <v/>
      </c>
      <c r="X132" s="136" t="str">
        <f>IF(1=1,IF(OR(W132="",NOT(ISNUMBER(F132))),"",F132*W132*IFERROR(INDEX(D384:D428,MATCH(AE132,B384:B428,0)),1)),N("V7"))</f>
        <v/>
      </c>
      <c r="Y132" s="137" t="str">
        <f>IF(1=1,IF(F132="","",IF(G132="","",IFERROR(INDEX(E384:E428,MATCH(AE132,B384:B428,0)),G132&amp;""))),N("W6"))</f>
        <v/>
      </c>
      <c r="Z132" s="142" t="str">
        <f>IF(1=1,IF(X132="","",IF(AND(ISNUMBER(X132),X132&lt;1,Y132="kg"),MAX(1,ROUND(X132*1000,0)),IF(AND(ISNUMBER(X132),X132&lt;1,Y132="L"),MAX(1,ROUND(X132*100,0)),ROUND(X132,3)))),N("X18"))</f>
        <v/>
      </c>
      <c r="AA132" s="143" t="str">
        <f>IF(1=1,IF(X132="","",IF(AND(ISNUMBER(X132),X132&lt;1,Y132="kg"),"g",IF(AND(ISNUMBER(X132),X132&lt;1,Y132="L"),"cl",Y132))),N("Y18"))</f>
        <v/>
      </c>
      <c r="AB132" s="123" t="str">
        <f>IF(1=1,IF(E132="","",IF(F132="","A CONTROLER",IF(NOT(ISNUMBER(F132)),"TEXTE",IF(OR(W132="",W132&lt;=0),"COMMANDE COUVERTS INCOMPLETE",IF(G132="","UNITE MANQUANTE",IF(COUNTIF(B384:B428,AE132)=0,"UNITE A CONTROLER","OK")))))),N("Z6"))</f>
        <v/>
      </c>
      <c r="AD132" s="144" t="str">
        <f>IF(1=1,IF(E132="","",AD120),N("AB18"))</f>
        <v/>
      </c>
      <c r="AE132" s="125" t="str">
        <f>IF(1=1,IF(G132="","",UPPER(TRIM(SUBSTITUTE(SUBSTITUTE(G132&amp;"",CHAR(160)," ")," "," ")))),N("AC18"))</f>
        <v/>
      </c>
    </row>
    <row r="133" spans="1:31" ht="15.75" x14ac:dyDescent="0.25">
      <c r="A133" s="160" t="str">
        <f>IF(1=1,IF(E133="","",A120),N("A19"))</f>
        <v/>
      </c>
      <c r="B133" s="127" t="str">
        <f>IF(1=1,IF(E133="","",B120),N("B19"))</f>
        <v/>
      </c>
      <c r="C133" s="128"/>
      <c r="D133" s="129" t="str">
        <f>IF(ISBLANK(E133),"",LARGE(D120:D132,1)+1)</f>
        <v/>
      </c>
      <c r="E133" s="130"/>
      <c r="F133" s="131"/>
      <c r="G133" s="170"/>
      <c r="H133" s="105"/>
      <c r="I133" s="132" t="str">
        <f>IF(1=1,IF(E133="","",I120),N("H19"))</f>
        <v/>
      </c>
      <c r="J133" s="133" t="str">
        <f>IF(1=1,IF(E133="","",J120),N("I19"))</f>
        <v/>
      </c>
      <c r="K133" s="134" t="str">
        <f>IF(1=1,IF(E133="","",K120),N("J19"))</f>
        <v/>
      </c>
      <c r="L133" s="135" t="str">
        <f>IF(1=1,IF(OR(J133="",O133="",NOT(ISNUMBER(J133)),NOT(ISNUMBER(O133)),J133=0),"",O133/J133),N("L19"))</f>
        <v/>
      </c>
      <c r="M133" s="136" t="str">
        <f>IF(1=1,IF(OR(L133="",NOT(ISNUMBER(F133))),"",F133*L133*IFERROR(INDEX(D384:D428,MATCH(AE133,B384:B428,0)),1)),N("M13"))</f>
        <v/>
      </c>
      <c r="N133" s="137" t="str">
        <f>IF(1=1,IF(F133="","",IF(G133="","",IFERROR(INDEX(E384:E428,MATCH(AE133,B384:B428,0)),G133&amp;""))),N("N6"))</f>
        <v/>
      </c>
      <c r="O133" s="138" t="str">
        <f>IF(1=1,IF(E133="","",O120),N("K19"))</f>
        <v/>
      </c>
      <c r="P133" s="139" t="str">
        <f>IF(1=1,IF(M133="","",IF(AND(ISNUMBER(M133),M133&lt;1,N133="kg"),MAX(1,ROUND(M133*1000,0)),IF(AND(ISNUMBER(M133),M133&lt;1,N133="L"),MAX(1,ROUND(M133*100,0)),ROUND(M133,3)))),N("O19"))</f>
        <v/>
      </c>
      <c r="Q133" s="140" t="str">
        <f>IF(1=1,IF(M133="","",IF(AND(ISNUMBER(M133),M133&lt;1,N133="kg"),"g",IF(AND(ISNUMBER(M133),M133&lt;1,N133="L"),"cl",N133))),N("P19"))</f>
        <v/>
      </c>
      <c r="R133" s="161" t="str">
        <f>IF(1=1,IF(E133="","",IF(F133="","A CONTROLER",IF(NOT(ISNUMBER(F133)),"TEXTE",IF(OR(L133="",L133&lt;=0),"COMMANDE PRINCIPALE INCOMPLETE",IF(G133="","UNITE MANQUANTE",IF(COUNTIF(B384:B428,AE133)=0,"UNITE A CONTROLER","OK")))))),N("Q9"))</f>
        <v/>
      </c>
      <c r="S133" s="105"/>
      <c r="T133" s="141">
        <f t="shared" si="14"/>
        <v>0</v>
      </c>
      <c r="U133" s="133" t="str">
        <f>IF(1=1,IF(E133="","",U120),N("S19"))</f>
        <v/>
      </c>
      <c r="V133" s="133" t="str">
        <f>IF(1=1,IF(E133="","",V120),N("T19"))</f>
        <v/>
      </c>
      <c r="W133" s="135" t="str">
        <f>IF(1=1,IF(OR(U133="",V133="",NOT(ISNUMBER(U133)),NOT(ISNUMBER(V133)),U133=0),"",V133/U133),N("U19"))</f>
        <v/>
      </c>
      <c r="X133" s="136" t="str">
        <f>IF(1=1,IF(OR(W133="",NOT(ISNUMBER(F133))),"",F133*W133*IFERROR(INDEX(D384:D428,MATCH(AE133,B384:B428,0)),1)),N("V7"))</f>
        <v/>
      </c>
      <c r="Y133" s="137" t="str">
        <f>IF(1=1,IF(F133="","",IF(G133="","",IFERROR(INDEX(E384:E428,MATCH(AE133,B384:B428,0)),G133&amp;""))),N("W6"))</f>
        <v/>
      </c>
      <c r="Z133" s="142" t="str">
        <f>IF(1=1,IF(X133="","",IF(AND(ISNUMBER(X133),X133&lt;1,Y133="kg"),MAX(1,ROUND(X133*1000,0)),IF(AND(ISNUMBER(X133),X133&lt;1,Y133="L"),MAX(1,ROUND(X133*100,0)),ROUND(X133,3)))),N("X19"))</f>
        <v/>
      </c>
      <c r="AA133" s="143" t="str">
        <f>IF(1=1,IF(X133="","",IF(AND(ISNUMBER(X133),X133&lt;1,Y133="kg"),"g",IF(AND(ISNUMBER(X133),X133&lt;1,Y133="L"),"cl",Y133))),N("Y19"))</f>
        <v/>
      </c>
      <c r="AB133" s="123" t="str">
        <f>IF(1=1,IF(E133="","",IF(F133="","A CONTROLER",IF(NOT(ISNUMBER(F133)),"TEXTE",IF(OR(W133="",W133&lt;=0),"COMMANDE COUVERTS INCOMPLETE",IF(G133="","UNITE MANQUANTE",IF(COUNTIF(B384:B428,AE133)=0,"UNITE A CONTROLER","OK")))))),N("Z6"))</f>
        <v/>
      </c>
      <c r="AD133" s="144" t="str">
        <f>IF(1=1,IF(E133="","",AD120),N("AB19"))</f>
        <v/>
      </c>
      <c r="AE133" s="125" t="str">
        <f>IF(1=1,IF(G133="","",UPPER(TRIM(SUBSTITUTE(SUBSTITUTE(G133&amp;"",CHAR(160)," ")," "," ")))),N("AC19"))</f>
        <v/>
      </c>
    </row>
    <row r="134" spans="1:31" ht="15.75" x14ac:dyDescent="0.25">
      <c r="A134" s="160" t="str">
        <f>IF(1=1,IF(E134="","",A120),N("A20"))</f>
        <v/>
      </c>
      <c r="B134" s="127" t="str">
        <f>IF(1=1,IF(E134="","",B120),N("B20"))</f>
        <v/>
      </c>
      <c r="C134" s="128"/>
      <c r="D134" s="129" t="str">
        <f>IF(ISBLANK(E134),"",LARGE(D120:D133,1)+1)</f>
        <v/>
      </c>
      <c r="E134" s="130"/>
      <c r="F134" s="131"/>
      <c r="G134" s="170"/>
      <c r="H134" s="105"/>
      <c r="I134" s="132" t="str">
        <f>IF(1=1,IF(E134="","",I120),N("H20"))</f>
        <v/>
      </c>
      <c r="J134" s="133" t="str">
        <f>IF(1=1,IF(E134="","",J120),N("I20"))</f>
        <v/>
      </c>
      <c r="K134" s="134" t="str">
        <f>IF(1=1,IF(E134="","",K120),N("J20"))</f>
        <v/>
      </c>
      <c r="L134" s="135" t="str">
        <f>IF(1=1,IF(OR(J134="",O134="",NOT(ISNUMBER(J134)),NOT(ISNUMBER(O134)),J134=0),"",O134/J134),N("L20"))</f>
        <v/>
      </c>
      <c r="M134" s="136" t="str">
        <f>IF(1=1,IF(OR(L134="",NOT(ISNUMBER(F134))),"",F134*L134*IFERROR(INDEX(D384:D428,MATCH(AE134,B384:B428,0)),1)),N("M13"))</f>
        <v/>
      </c>
      <c r="N134" s="137" t="str">
        <f>IF(1=1,IF(F134="","",IF(G134="","",IFERROR(INDEX(E384:E428,MATCH(AE134,B384:B428,0)),G134&amp;""))),N("N6"))</f>
        <v/>
      </c>
      <c r="O134" s="138" t="str">
        <f>IF(1=1,IF(E134="","",O120),N("K20"))</f>
        <v/>
      </c>
      <c r="P134" s="139" t="str">
        <f>IF(1=1,IF(M134="","",IF(AND(ISNUMBER(M134),M134&lt;1,N134="kg"),MAX(1,ROUND(M134*1000,0)),IF(AND(ISNUMBER(M134),M134&lt;1,N134="L"),MAX(1,ROUND(M134*100,0)),ROUND(M134,3)))),N("O20"))</f>
        <v/>
      </c>
      <c r="Q134" s="140" t="str">
        <f>IF(1=1,IF(M134="","",IF(AND(ISNUMBER(M134),M134&lt;1,N134="kg"),"g",IF(AND(ISNUMBER(M134),M134&lt;1,N134="L"),"cl",N134))),N("P20"))</f>
        <v/>
      </c>
      <c r="R134" s="161" t="str">
        <f>IF(1=1,IF(E134="","",IF(F134="","A CONTROLER",IF(NOT(ISNUMBER(F134)),"TEXTE",IF(OR(L134="",L134&lt;=0),"COMMANDE PRINCIPALE INCOMPLETE",IF(G134="","UNITE MANQUANTE",IF(COUNTIF(B384:B428,AE134)=0,"UNITE A CONTROLER","OK")))))),N("Q9"))</f>
        <v/>
      </c>
      <c r="S134" s="105"/>
      <c r="T134" s="141">
        <f t="shared" si="14"/>
        <v>0</v>
      </c>
      <c r="U134" s="133" t="str">
        <f>IF(1=1,IF(E134="","",U120),N("S20"))</f>
        <v/>
      </c>
      <c r="V134" s="133" t="str">
        <f>IF(1=1,IF(E134="","",V120),N("T20"))</f>
        <v/>
      </c>
      <c r="W134" s="135" t="str">
        <f>IF(1=1,IF(OR(U134="",V134="",NOT(ISNUMBER(U134)),NOT(ISNUMBER(V134)),U134=0),"",V134/U134),N("U20"))</f>
        <v/>
      </c>
      <c r="X134" s="136" t="str">
        <f>IF(1=1,IF(OR(W134="",NOT(ISNUMBER(F134))),"",F134*W134*IFERROR(INDEX(D384:D428,MATCH(AE134,B384:B428,0)),1)),N("V7"))</f>
        <v/>
      </c>
      <c r="Y134" s="137" t="str">
        <f>IF(1=1,IF(F134="","",IF(G134="","",IFERROR(INDEX(E384:E428,MATCH(AE134,B384:B428,0)),G134&amp;""))),N("W6"))</f>
        <v/>
      </c>
      <c r="Z134" s="142" t="str">
        <f>IF(1=1,IF(X134="","",IF(AND(ISNUMBER(X134),X134&lt;1,Y134="kg"),MAX(1,ROUND(X134*1000,0)),IF(AND(ISNUMBER(X134),X134&lt;1,Y134="L"),MAX(1,ROUND(X134*100,0)),ROUND(X134,3)))),N("X20"))</f>
        <v/>
      </c>
      <c r="AA134" s="143" t="str">
        <f>IF(1=1,IF(X134="","",IF(AND(ISNUMBER(X134),X134&lt;1,Y134="kg"),"g",IF(AND(ISNUMBER(X134),X134&lt;1,Y134="L"),"cl",Y134))),N("Y20"))</f>
        <v/>
      </c>
      <c r="AB134" s="123" t="str">
        <f>IF(1=1,IF(E134="","",IF(F134="","A CONTROLER",IF(NOT(ISNUMBER(F134)),"TEXTE",IF(OR(W134="",W134&lt;=0),"COMMANDE COUVERTS INCOMPLETE",IF(G134="","UNITE MANQUANTE",IF(COUNTIF(B384:B428,AE134)=0,"UNITE A CONTROLER","OK")))))),N("Z6"))</f>
        <v/>
      </c>
      <c r="AD134" s="144" t="str">
        <f>IF(1=1,IF(E134="","",AD120),N("AB20"))</f>
        <v/>
      </c>
      <c r="AE134" s="125" t="str">
        <f>IF(1=1,IF(G134="","",UPPER(TRIM(SUBSTITUTE(SUBSTITUTE(G134&amp;"",CHAR(160)," ")," "," ")))),N("AC20"))</f>
        <v/>
      </c>
    </row>
    <row r="135" spans="1:31" ht="15.75" x14ac:dyDescent="0.25">
      <c r="A135" s="160" t="str">
        <f>IF(1=1,IF(E135="","",A120),N("A21"))</f>
        <v/>
      </c>
      <c r="B135" s="127" t="str">
        <f>IF(1=1,IF(E135="","",B120),N("B21"))</f>
        <v/>
      </c>
      <c r="C135" s="128"/>
      <c r="D135" s="129" t="str">
        <f>IF(ISBLANK(E135),"",LARGE(D120:D134,1)+1)</f>
        <v/>
      </c>
      <c r="E135" s="130"/>
      <c r="F135" s="131"/>
      <c r="G135" s="170"/>
      <c r="H135" s="105"/>
      <c r="I135" s="132" t="str">
        <f>IF(1=1,IF(E135="","",I120),N("H21"))</f>
        <v/>
      </c>
      <c r="J135" s="133" t="str">
        <f>IF(1=1,IF(E135="","",J120),N("I21"))</f>
        <v/>
      </c>
      <c r="K135" s="134" t="str">
        <f>IF(1=1,IF(E135="","",K120),N("J21"))</f>
        <v/>
      </c>
      <c r="L135" s="135" t="str">
        <f>IF(1=1,IF(OR(J135="",O135="",NOT(ISNUMBER(J135)),NOT(ISNUMBER(O135)),J135=0),"",O135/J135),N("L21"))</f>
        <v/>
      </c>
      <c r="M135" s="136" t="str">
        <f>IF(1=1,IF(OR(L135="",NOT(ISNUMBER(F135))),"",F135*L135*IFERROR(INDEX(D384:D428,MATCH(AE135,B384:B428,0)),1)),N("M13"))</f>
        <v/>
      </c>
      <c r="N135" s="137" t="str">
        <f>IF(1=1,IF(F135="","",IF(G135="","",IFERROR(INDEX(E384:E428,MATCH(AE135,B384:B428,0)),G135&amp;""))),N("N6"))</f>
        <v/>
      </c>
      <c r="O135" s="138" t="str">
        <f>IF(1=1,IF(E135="","",O120),N("K21"))</f>
        <v/>
      </c>
      <c r="P135" s="139" t="str">
        <f>IF(1=1,IF(M135="","",IF(AND(ISNUMBER(M135),M135&lt;1,N135="kg"),MAX(1,ROUND(M135*1000,0)),IF(AND(ISNUMBER(M135),M135&lt;1,N135="L"),MAX(1,ROUND(M135*100,0)),ROUND(M135,3)))),N("O21"))</f>
        <v/>
      </c>
      <c r="Q135" s="140" t="str">
        <f>IF(1=1,IF(M135="","",IF(AND(ISNUMBER(M135),M135&lt;1,N135="kg"),"g",IF(AND(ISNUMBER(M135),M135&lt;1,N135="L"),"cl",N135))),N("P21"))</f>
        <v/>
      </c>
      <c r="R135" s="161" t="str">
        <f>IF(1=1,IF(E135="","",IF(F135="","A CONTROLER",IF(NOT(ISNUMBER(F135)),"TEXTE",IF(OR(L135="",L135&lt;=0),"COMMANDE PRINCIPALE INCOMPLETE",IF(G135="","UNITE MANQUANTE",IF(COUNTIF(B384:B428,AE135)=0,"UNITE A CONTROLER","OK")))))),N("Q9"))</f>
        <v/>
      </c>
      <c r="S135" s="105"/>
      <c r="T135" s="141">
        <f t="shared" si="14"/>
        <v>0</v>
      </c>
      <c r="U135" s="133" t="str">
        <f>IF(1=1,IF(E135="","",U120),N("S21"))</f>
        <v/>
      </c>
      <c r="V135" s="133" t="str">
        <f>IF(1=1,IF(E135="","",V120),N("T21"))</f>
        <v/>
      </c>
      <c r="W135" s="135" t="str">
        <f>IF(1=1,IF(OR(U135="",V135="",NOT(ISNUMBER(U135)),NOT(ISNUMBER(V135)),U135=0),"",V135/U135),N("U21"))</f>
        <v/>
      </c>
      <c r="X135" s="136" t="str">
        <f>IF(1=1,IF(OR(W135="",NOT(ISNUMBER(F135))),"",F135*W135*IFERROR(INDEX(D384:D428,MATCH(AE135,B384:B428,0)),1)),N("V7"))</f>
        <v/>
      </c>
      <c r="Y135" s="137" t="str">
        <f>IF(1=1,IF(F135="","",IF(G135="","",IFERROR(INDEX(E384:E428,MATCH(AE135,B384:B428,0)),G135&amp;""))),N("W6"))</f>
        <v/>
      </c>
      <c r="Z135" s="142" t="str">
        <f>IF(1=1,IF(X135="","",IF(AND(ISNUMBER(X135),X135&lt;1,Y135="kg"),MAX(1,ROUND(X135*1000,0)),IF(AND(ISNUMBER(X135),X135&lt;1,Y135="L"),MAX(1,ROUND(X135*100,0)),ROUND(X135,3)))),N("X21"))</f>
        <v/>
      </c>
      <c r="AA135" s="143" t="str">
        <f>IF(1=1,IF(X135="","",IF(AND(ISNUMBER(X135),X135&lt;1,Y135="kg"),"g",IF(AND(ISNUMBER(X135),X135&lt;1,Y135="L"),"cl",Y135))),N("Y21"))</f>
        <v/>
      </c>
      <c r="AB135" s="123" t="str">
        <f>IF(1=1,IF(E135="","",IF(F135="","A CONTROLER",IF(NOT(ISNUMBER(F135)),"TEXTE",IF(OR(W135="",W135&lt;=0),"COMMANDE COUVERTS INCOMPLETE",IF(G135="","UNITE MANQUANTE",IF(COUNTIF(B384:B428,AE135)=0,"UNITE A CONTROLER","OK")))))),N("Z6"))</f>
        <v/>
      </c>
      <c r="AD135" s="144" t="str">
        <f>IF(1=1,IF(E135="","",AD120),N("AB21"))</f>
        <v/>
      </c>
      <c r="AE135" s="125" t="str">
        <f>IF(1=1,IF(G135="","",UPPER(TRIM(SUBSTITUTE(SUBSTITUTE(G135&amp;"",CHAR(160)," ")," "," ")))),N("AC21"))</f>
        <v/>
      </c>
    </row>
    <row r="136" spans="1:31" ht="15.75" x14ac:dyDescent="0.25">
      <c r="A136" s="160" t="str">
        <f>IF(1=1,IF(E136="","",A120),N("A22"))</f>
        <v/>
      </c>
      <c r="B136" s="127" t="str">
        <f>IF(1=1,IF(E136="","",B120),N("B22"))</f>
        <v/>
      </c>
      <c r="C136" s="128"/>
      <c r="D136" s="129" t="str">
        <f>IF(ISBLANK(E136),"",LARGE(D120:D135,1)+1)</f>
        <v/>
      </c>
      <c r="E136" s="130"/>
      <c r="F136" s="131"/>
      <c r="G136" s="170"/>
      <c r="H136" s="105"/>
      <c r="I136" s="132" t="str">
        <f>IF(1=1,IF(E136="","",I120),N("H22"))</f>
        <v/>
      </c>
      <c r="J136" s="133" t="str">
        <f>IF(1=1,IF(E136="","",J120),N("I22"))</f>
        <v/>
      </c>
      <c r="K136" s="134" t="str">
        <f>IF(1=1,IF(E136="","",K120),N("J22"))</f>
        <v/>
      </c>
      <c r="L136" s="135" t="str">
        <f>IF(1=1,IF(OR(J136="",O136="",NOT(ISNUMBER(J136)),NOT(ISNUMBER(O136)),J136=0),"",O136/J136),N("L22"))</f>
        <v/>
      </c>
      <c r="M136" s="136" t="str">
        <f>IF(1=1,IF(OR(L136="",NOT(ISNUMBER(F136))),"",F136*L136*IFERROR(INDEX(D384:D428,MATCH(AE136,B384:B428,0)),1)),N("M13"))</f>
        <v/>
      </c>
      <c r="N136" s="137" t="str">
        <f>IF(1=1,IF(F136="","",IF(G136="","",IFERROR(INDEX(E384:E428,MATCH(AE136,B384:B428,0)),G136&amp;""))),N("N6"))</f>
        <v/>
      </c>
      <c r="O136" s="138" t="str">
        <f>IF(1=1,IF(E136="","",O120),N("K22"))</f>
        <v/>
      </c>
      <c r="P136" s="139" t="str">
        <f>IF(1=1,IF(M136="","",IF(AND(ISNUMBER(M136),M136&lt;1,N136="kg"),MAX(1,ROUND(M136*1000,0)),IF(AND(ISNUMBER(M136),M136&lt;1,N136="L"),MAX(1,ROUND(M136*100,0)),ROUND(M136,3)))),N("O22"))</f>
        <v/>
      </c>
      <c r="Q136" s="140" t="str">
        <f>IF(1=1,IF(M136="","",IF(AND(ISNUMBER(M136),M136&lt;1,N136="kg"),"g",IF(AND(ISNUMBER(M136),M136&lt;1,N136="L"),"cl",N136))),N("P22"))</f>
        <v/>
      </c>
      <c r="R136" s="161" t="str">
        <f>IF(1=1,IF(E136="","",IF(F136="","A CONTROLER",IF(NOT(ISNUMBER(F136)),"TEXTE",IF(OR(L136="",L136&lt;=0),"COMMANDE PRINCIPALE INCOMPLETE",IF(G136="","UNITE MANQUANTE",IF(COUNTIF(B384:B428,AE136)=0,"UNITE A CONTROLER","OK")))))),N("Q9"))</f>
        <v/>
      </c>
      <c r="S136" s="105"/>
      <c r="T136" s="141">
        <f t="shared" si="14"/>
        <v>0</v>
      </c>
      <c r="U136" s="133" t="str">
        <f>IF(1=1,IF(E136="","",U120),N("S22"))</f>
        <v/>
      </c>
      <c r="V136" s="133" t="str">
        <f>IF(1=1,IF(E136="","",V120),N("T22"))</f>
        <v/>
      </c>
      <c r="W136" s="135" t="str">
        <f>IF(1=1,IF(OR(U136="",V136="",NOT(ISNUMBER(U136)),NOT(ISNUMBER(V136)),U136=0),"",V136/U136),N("U22"))</f>
        <v/>
      </c>
      <c r="X136" s="136" t="str">
        <f>IF(1=1,IF(OR(W136="",NOT(ISNUMBER(F136))),"",F136*W136*IFERROR(INDEX(D384:D428,MATCH(AE136,B384:B428,0)),1)),N("V7"))</f>
        <v/>
      </c>
      <c r="Y136" s="137" t="str">
        <f>IF(1=1,IF(F136="","",IF(G136="","",IFERROR(INDEX(E384:E428,MATCH(AE136,B384:B428,0)),G136&amp;""))),N("W6"))</f>
        <v/>
      </c>
      <c r="Z136" s="142" t="str">
        <f>IF(1=1,IF(X136="","",IF(AND(ISNUMBER(X136),X136&lt;1,Y136="kg"),MAX(1,ROUND(X136*1000,0)),IF(AND(ISNUMBER(X136),X136&lt;1,Y136="L"),MAX(1,ROUND(X136*100,0)),ROUND(X136,3)))),N("X22"))</f>
        <v/>
      </c>
      <c r="AA136" s="143" t="str">
        <f>IF(1=1,IF(X136="","",IF(AND(ISNUMBER(X136),X136&lt;1,Y136="kg"),"g",IF(AND(ISNUMBER(X136),X136&lt;1,Y136="L"),"cl",Y136))),N("Y22"))</f>
        <v/>
      </c>
      <c r="AB136" s="123" t="str">
        <f>IF(1=1,IF(E136="","",IF(F136="","A CONTROLER",IF(NOT(ISNUMBER(F136)),"TEXTE",IF(OR(W136="",W136&lt;=0),"COMMANDE COUVERTS INCOMPLETE",IF(G136="","UNITE MANQUANTE",IF(COUNTIF(B384:B428,AE136)=0,"UNITE A CONTROLER","OK")))))),N("Z6"))</f>
        <v/>
      </c>
      <c r="AD136" s="144" t="str">
        <f>IF(1=1,IF(E136="","",AD120),N("AB22"))</f>
        <v/>
      </c>
      <c r="AE136" s="125" t="str">
        <f>IF(1=1,IF(G136="","",UPPER(TRIM(SUBSTITUTE(SUBSTITUTE(G136&amp;"",CHAR(160)," ")," "," ")))),N("AC22"))</f>
        <v/>
      </c>
    </row>
    <row r="137" spans="1:31" ht="15.75" x14ac:dyDescent="0.25">
      <c r="A137" s="160" t="str">
        <f>IF(1=1,IF(E137="","",A120),N("A23"))</f>
        <v/>
      </c>
      <c r="B137" s="127" t="str">
        <f>IF(1=1,IF(E137="","",B120),N("B23"))</f>
        <v/>
      </c>
      <c r="C137" s="128"/>
      <c r="D137" s="129" t="str">
        <f>IF(ISBLANK(E137),"",LARGE(D120:D136,1)+1)</f>
        <v/>
      </c>
      <c r="E137" s="130"/>
      <c r="F137" s="131"/>
      <c r="G137" s="170"/>
      <c r="H137" s="105"/>
      <c r="I137" s="132" t="str">
        <f>IF(1=1,IF(E137="","",I120),N("H23"))</f>
        <v/>
      </c>
      <c r="J137" s="133" t="str">
        <f>IF(1=1,IF(E137="","",J120),N("I23"))</f>
        <v/>
      </c>
      <c r="K137" s="134" t="str">
        <f>IF(1=1,IF(E137="","",K120),N("J23"))</f>
        <v/>
      </c>
      <c r="L137" s="135" t="str">
        <f>IF(1=1,IF(OR(J137="",O137="",NOT(ISNUMBER(J137)),NOT(ISNUMBER(O137)),J137=0),"",O137/J137),N("L23"))</f>
        <v/>
      </c>
      <c r="M137" s="136" t="str">
        <f>IF(1=1,IF(OR(L137="",NOT(ISNUMBER(F137))),"",F137*L137*IFERROR(INDEX(D384:D428,MATCH(AE137,B384:B428,0)),1)),N("M13"))</f>
        <v/>
      </c>
      <c r="N137" s="137" t="str">
        <f>IF(1=1,IF(F137="","",IF(G137="","",IFERROR(INDEX(E384:E428,MATCH(AE137,B384:B428,0)),G137&amp;""))),N("N6"))</f>
        <v/>
      </c>
      <c r="O137" s="138" t="str">
        <f>IF(1=1,IF(E137="","",O120),N("K23"))</f>
        <v/>
      </c>
      <c r="P137" s="139" t="str">
        <f>IF(1=1,IF(M137="","",IF(AND(ISNUMBER(M137),M137&lt;1,N137="kg"),MAX(1,ROUND(M137*1000,0)),IF(AND(ISNUMBER(M137),M137&lt;1,N137="L"),MAX(1,ROUND(M137*100,0)),ROUND(M137,3)))),N("O23"))</f>
        <v/>
      </c>
      <c r="Q137" s="140" t="str">
        <f>IF(1=1,IF(M137="","",IF(AND(ISNUMBER(M137),M137&lt;1,N137="kg"),"g",IF(AND(ISNUMBER(M137),M137&lt;1,N137="L"),"cl",N137))),N("P23"))</f>
        <v/>
      </c>
      <c r="R137" s="161" t="str">
        <f>IF(1=1,IF(E137="","",IF(F137="","A CONTROLER",IF(NOT(ISNUMBER(F137)),"TEXTE",IF(OR(L137="",L137&lt;=0),"COMMANDE PRINCIPALE INCOMPLETE",IF(G137="","UNITE MANQUANTE",IF(COUNTIF(B384:B428,AE137)=0,"UNITE A CONTROLER","OK")))))),N("Q9"))</f>
        <v/>
      </c>
      <c r="S137" s="105"/>
      <c r="T137" s="141">
        <f t="shared" si="14"/>
        <v>0</v>
      </c>
      <c r="U137" s="133" t="str">
        <f>IF(1=1,IF(E137="","",U120),N("S23"))</f>
        <v/>
      </c>
      <c r="V137" s="133" t="str">
        <f>IF(1=1,IF(E137="","",V120),N("T23"))</f>
        <v/>
      </c>
      <c r="W137" s="135" t="str">
        <f>IF(1=1,IF(OR(U137="",V137="",NOT(ISNUMBER(U137)),NOT(ISNUMBER(V137)),U137=0),"",V137/U137),N("U23"))</f>
        <v/>
      </c>
      <c r="X137" s="136" t="str">
        <f>IF(1=1,IF(OR(W137="",NOT(ISNUMBER(F137))),"",F137*W137*IFERROR(INDEX(D384:D428,MATCH(AE137,B384:B428,0)),1)),N("V7"))</f>
        <v/>
      </c>
      <c r="Y137" s="137" t="str">
        <f>IF(1=1,IF(F137="","",IF(G137="","",IFERROR(INDEX(E384:E428,MATCH(AE137,B384:B428,0)),G137&amp;""))),N("W6"))</f>
        <v/>
      </c>
      <c r="Z137" s="142" t="str">
        <f>IF(1=1,IF(X137="","",IF(AND(ISNUMBER(X137),X137&lt;1,Y137="kg"),MAX(1,ROUND(X137*1000,0)),IF(AND(ISNUMBER(X137),X137&lt;1,Y137="L"),MAX(1,ROUND(X137*100,0)),ROUND(X137,3)))),N("X23"))</f>
        <v/>
      </c>
      <c r="AA137" s="143" t="str">
        <f>IF(1=1,IF(X137="","",IF(AND(ISNUMBER(X137),X137&lt;1,Y137="kg"),"g",IF(AND(ISNUMBER(X137),X137&lt;1,Y137="L"),"cl",Y137))),N("Y23"))</f>
        <v/>
      </c>
      <c r="AB137" s="123" t="str">
        <f>IF(1=1,IF(E137="","",IF(F137="","A CONTROLER",IF(NOT(ISNUMBER(F137)),"TEXTE",IF(OR(W137="",W137&lt;=0),"COMMANDE COUVERTS INCOMPLETE",IF(G137="","UNITE MANQUANTE",IF(COUNTIF(B384:B428,AE137)=0,"UNITE A CONTROLER","OK")))))),N("Z6"))</f>
        <v/>
      </c>
      <c r="AD137" s="144" t="str">
        <f>IF(1=1,IF(E137="","",AD120),N("AB23"))</f>
        <v/>
      </c>
      <c r="AE137" s="125" t="str">
        <f>IF(1=1,IF(G137="","",UPPER(TRIM(SUBSTITUTE(SUBSTITUTE(G137&amp;"",CHAR(160)," ")," "," ")))),N("AC23"))</f>
        <v/>
      </c>
    </row>
    <row r="138" spans="1:31" ht="15.75" x14ac:dyDescent="0.25">
      <c r="A138" s="160" t="str">
        <f>IF(1=1,IF(E138="","",A120),N("A24"))</f>
        <v/>
      </c>
      <c r="B138" s="127" t="str">
        <f>IF(1=1,IF(E138="","",B120),N("B24"))</f>
        <v/>
      </c>
      <c r="C138" s="128"/>
      <c r="D138" s="129" t="str">
        <f>IF(ISBLANK(E138),"",LARGE(D120:D137,1)+1)</f>
        <v/>
      </c>
      <c r="E138" s="130"/>
      <c r="F138" s="131"/>
      <c r="G138" s="170"/>
      <c r="H138" s="105"/>
      <c r="I138" s="132" t="str">
        <f>IF(1=1,IF(E138="","",I120),N("H24"))</f>
        <v/>
      </c>
      <c r="J138" s="133" t="str">
        <f>IF(1=1,IF(E138="","",J120),N("I24"))</f>
        <v/>
      </c>
      <c r="K138" s="134" t="str">
        <f>IF(1=1,IF(E138="","",K120),N("J24"))</f>
        <v/>
      </c>
      <c r="L138" s="135" t="str">
        <f>IF(1=1,IF(OR(J138="",O138="",NOT(ISNUMBER(J138)),NOT(ISNUMBER(O138)),J138=0),"",O138/J138),N("L24"))</f>
        <v/>
      </c>
      <c r="M138" s="136" t="str">
        <f>IF(1=1,IF(OR(L138="",NOT(ISNUMBER(F138))),"",F138*L138*IFERROR(INDEX(D384:D428,MATCH(AE138,B384:B428,0)),1)),N("M13"))</f>
        <v/>
      </c>
      <c r="N138" s="137" t="str">
        <f>IF(1=1,IF(F138="","",IF(G138="","",IFERROR(INDEX(E384:E428,MATCH(AE138,B384:B428,0)),G138&amp;""))),N("N6"))</f>
        <v/>
      </c>
      <c r="O138" s="138" t="str">
        <f>IF(1=1,IF(E138="","",O120),N("K24"))</f>
        <v/>
      </c>
      <c r="P138" s="139" t="str">
        <f>IF(1=1,IF(M138="","",IF(AND(ISNUMBER(M138),M138&lt;1,N138="kg"),MAX(1,ROUND(M138*1000,0)),IF(AND(ISNUMBER(M138),M138&lt;1,N138="L"),MAX(1,ROUND(M138*100,0)),ROUND(M138,3)))),N("O24"))</f>
        <v/>
      </c>
      <c r="Q138" s="140" t="str">
        <f>IF(1=1,IF(M138="","",IF(AND(ISNUMBER(M138),M138&lt;1,N138="kg"),"g",IF(AND(ISNUMBER(M138),M138&lt;1,N138="L"),"cl",N138))),N("P24"))</f>
        <v/>
      </c>
      <c r="R138" s="161" t="str">
        <f>IF(1=1,IF(E138="","",IF(F138="","A CONTROLER",IF(NOT(ISNUMBER(F138)),"TEXTE",IF(OR(L138="",L138&lt;=0),"COMMANDE PRINCIPALE INCOMPLETE",IF(G138="","UNITE MANQUANTE",IF(COUNTIF(B384:B428,AE138)=0,"UNITE A CONTROLER","OK")))))),N("Q9"))</f>
        <v/>
      </c>
      <c r="S138" s="105"/>
      <c r="T138" s="141">
        <f t="shared" si="14"/>
        <v>0</v>
      </c>
      <c r="U138" s="133" t="str">
        <f>IF(1=1,IF(E138="","",U120),N("S24"))</f>
        <v/>
      </c>
      <c r="V138" s="133" t="str">
        <f>IF(1=1,IF(E138="","",V120),N("T24"))</f>
        <v/>
      </c>
      <c r="W138" s="135" t="str">
        <f>IF(1=1,IF(OR(U138="",V138="",NOT(ISNUMBER(U138)),NOT(ISNUMBER(V138)),U138=0),"",V138/U138),N("U24"))</f>
        <v/>
      </c>
      <c r="X138" s="136" t="str">
        <f>IF(1=1,IF(OR(W138="",NOT(ISNUMBER(F138))),"",F138*W138*IFERROR(INDEX(D384:D428,MATCH(AE138,B384:B428,0)),1)),N("V7"))</f>
        <v/>
      </c>
      <c r="Y138" s="137" t="str">
        <f>IF(1=1,IF(F138="","",IF(G138="","",IFERROR(INDEX(E384:E428,MATCH(AE138,B384:B428,0)),G138&amp;""))),N("W6"))</f>
        <v/>
      </c>
      <c r="Z138" s="142" t="str">
        <f>IF(1=1,IF(X138="","",IF(AND(ISNUMBER(X138),X138&lt;1,Y138="kg"),MAX(1,ROUND(X138*1000,0)),IF(AND(ISNUMBER(X138),X138&lt;1,Y138="L"),MAX(1,ROUND(X138*100,0)),ROUND(X138,3)))),N("X24"))</f>
        <v/>
      </c>
      <c r="AA138" s="143" t="str">
        <f>IF(1=1,IF(X138="","",IF(AND(ISNUMBER(X138),X138&lt;1,Y138="kg"),"g",IF(AND(ISNUMBER(X138),X138&lt;1,Y138="L"),"cl",Y138))),N("Y24"))</f>
        <v/>
      </c>
      <c r="AB138" s="123" t="str">
        <f>IF(1=1,IF(E138="","",IF(F138="","A CONTROLER",IF(NOT(ISNUMBER(F138)),"TEXTE",IF(OR(W138="",W138&lt;=0),"COMMANDE COUVERTS INCOMPLETE",IF(G138="","UNITE MANQUANTE",IF(COUNTIF(B384:B428,AE138)=0,"UNITE A CONTROLER","OK")))))),N("Z6"))</f>
        <v/>
      </c>
      <c r="AD138" s="144" t="str">
        <f>IF(1=1,IF(E138="","",AD120),N("AB24"))</f>
        <v/>
      </c>
      <c r="AE138" s="125" t="str">
        <f>IF(1=1,IF(G138="","",UPPER(TRIM(SUBSTITUTE(SUBSTITUTE(G138&amp;"",CHAR(160)," ")," "," ")))),N("AC24"))</f>
        <v/>
      </c>
    </row>
    <row r="139" spans="1:31" ht="15.75" x14ac:dyDescent="0.25">
      <c r="A139" s="160" t="str">
        <f>IF(1=1,IF(E139="","",A120),N("A25"))</f>
        <v/>
      </c>
      <c r="B139" s="127" t="str">
        <f>IF(1=1,IF(E139="","",B120),N("B25"))</f>
        <v/>
      </c>
      <c r="C139" s="128"/>
      <c r="D139" s="129" t="str">
        <f>IF(ISBLANK(E139),"",LARGE(D120:D138,1)+1)</f>
        <v/>
      </c>
      <c r="E139" s="130"/>
      <c r="F139" s="131"/>
      <c r="G139" s="170"/>
      <c r="H139" s="105"/>
      <c r="I139" s="132" t="str">
        <f>IF(1=1,IF(E139="","",I120),N("H25"))</f>
        <v/>
      </c>
      <c r="J139" s="133" t="str">
        <f>IF(1=1,IF(E139="","",J120),N("I25"))</f>
        <v/>
      </c>
      <c r="K139" s="134" t="str">
        <f>IF(1=1,IF(E139="","",K120),N("J25"))</f>
        <v/>
      </c>
      <c r="L139" s="135" t="str">
        <f>IF(1=1,IF(OR(J139="",O139="",NOT(ISNUMBER(J139)),NOT(ISNUMBER(O139)),J139=0),"",O139/J139),N("L25"))</f>
        <v/>
      </c>
      <c r="M139" s="136" t="str">
        <f>IF(1=1,IF(OR(L139="",NOT(ISNUMBER(F139))),"",F139*L139*IFERROR(INDEX(D384:D428,MATCH(AE139,B384:B428,0)),1)),N("M13"))</f>
        <v/>
      </c>
      <c r="N139" s="137" t="str">
        <f>IF(1=1,IF(F139="","",IF(G139="","",IFERROR(INDEX(E384:E428,MATCH(AE139,B384:B428,0)),G139&amp;""))),N("N6"))</f>
        <v/>
      </c>
      <c r="O139" s="138" t="str">
        <f>IF(1=1,IF(E139="","",O120),N("K25"))</f>
        <v/>
      </c>
      <c r="P139" s="139" t="str">
        <f>IF(1=1,IF(M139="","",IF(AND(ISNUMBER(M139),M139&lt;1,N139="kg"),MAX(1,ROUND(M139*1000,0)),IF(AND(ISNUMBER(M139),M139&lt;1,N139="L"),MAX(1,ROUND(M139*100,0)),ROUND(M139,3)))),N("O25"))</f>
        <v/>
      </c>
      <c r="Q139" s="140" t="str">
        <f>IF(1=1,IF(M139="","",IF(AND(ISNUMBER(M139),M139&lt;1,N139="kg"),"g",IF(AND(ISNUMBER(M139),M139&lt;1,N139="L"),"cl",N139))),N("P25"))</f>
        <v/>
      </c>
      <c r="R139" s="161" t="str">
        <f>IF(1=1,IF(E139="","",IF(F139="","A CONTROLER",IF(NOT(ISNUMBER(F139)),"TEXTE",IF(OR(L139="",L139&lt;=0),"COMMANDE PRINCIPALE INCOMPLETE",IF(G139="","UNITE MANQUANTE",IF(COUNTIF(B384:B428,AE139)=0,"UNITE A CONTROLER","OK")))))),N("Q9"))</f>
        <v/>
      </c>
      <c r="S139" s="105"/>
      <c r="T139" s="141">
        <f t="shared" si="14"/>
        <v>0</v>
      </c>
      <c r="U139" s="133" t="str">
        <f>IF(1=1,IF(E139="","",U120),N("S25"))</f>
        <v/>
      </c>
      <c r="V139" s="133" t="str">
        <f>IF(1=1,IF(E139="","",V120),N("T25"))</f>
        <v/>
      </c>
      <c r="W139" s="135" t="str">
        <f>IF(1=1,IF(OR(U139="",V139="",NOT(ISNUMBER(U139)),NOT(ISNUMBER(V139)),U139=0),"",V139/U139),N("U25"))</f>
        <v/>
      </c>
      <c r="X139" s="136" t="str">
        <f>IF(1=1,IF(OR(W139="",NOT(ISNUMBER(F139))),"",F139*W139*IFERROR(INDEX(D384:D428,MATCH(AE139,B384:B428,0)),1)),N("V7"))</f>
        <v/>
      </c>
      <c r="Y139" s="137" t="str">
        <f>IF(1=1,IF(F139="","",IF(G139="","",IFERROR(INDEX(E384:E428,MATCH(AE139,B384:B428,0)),G139&amp;""))),N("W6"))</f>
        <v/>
      </c>
      <c r="Z139" s="142" t="str">
        <f>IF(1=1,IF(X139="","",IF(AND(ISNUMBER(X139),X139&lt;1,Y139="kg"),MAX(1,ROUND(X139*1000,0)),IF(AND(ISNUMBER(X139),X139&lt;1,Y139="L"),MAX(1,ROUND(X139*100,0)),ROUND(X139,3)))),N("X25"))</f>
        <v/>
      </c>
      <c r="AA139" s="143" t="str">
        <f>IF(1=1,IF(X139="","",IF(AND(ISNUMBER(X139),X139&lt;1,Y139="kg"),"g",IF(AND(ISNUMBER(X139),X139&lt;1,Y139="L"),"cl",Y139))),N("Y25"))</f>
        <v/>
      </c>
      <c r="AB139" s="123" t="str">
        <f>IF(1=1,IF(E139="","",IF(F139="","A CONTROLER",IF(NOT(ISNUMBER(F139)),"TEXTE",IF(OR(W139="",W139&lt;=0),"COMMANDE COUVERTS INCOMPLETE",IF(G139="","UNITE MANQUANTE",IF(COUNTIF(B384:B428,AE139)=0,"UNITE A CONTROLER","OK")))))),N("Z6"))</f>
        <v/>
      </c>
      <c r="AD139" s="144" t="str">
        <f>IF(1=1,IF(E139="","",AD120),N("AB25"))</f>
        <v/>
      </c>
      <c r="AE139" s="125" t="str">
        <f>IF(1=1,IF(G139="","",UPPER(TRIM(SUBSTITUTE(SUBSTITUTE(G139&amp;"",CHAR(160)," ")," "," ")))),N("AC25"))</f>
        <v/>
      </c>
    </row>
    <row r="140" spans="1:31" ht="15.75" x14ac:dyDescent="0.25">
      <c r="A140" s="160" t="str">
        <f>IF(1=1,IF(E140="","",A120),N("A26"))</f>
        <v/>
      </c>
      <c r="B140" s="127" t="str">
        <f>IF(1=1,IF(E140="","",B120),N("B26"))</f>
        <v/>
      </c>
      <c r="C140" s="128"/>
      <c r="D140" s="129" t="str">
        <f>IF(ISBLANK(E140),"",LARGE(D120:D139,1)+1)</f>
        <v/>
      </c>
      <c r="E140" s="130"/>
      <c r="F140" s="131"/>
      <c r="G140" s="170"/>
      <c r="H140" s="105"/>
      <c r="I140" s="132" t="str">
        <f>IF(1=1,IF(E140="","",I120),N("H26"))</f>
        <v/>
      </c>
      <c r="J140" s="133" t="str">
        <f>IF(1=1,IF(E140="","",J120),N("I26"))</f>
        <v/>
      </c>
      <c r="K140" s="134" t="str">
        <f>IF(1=1,IF(E140="","",K120),N("J26"))</f>
        <v/>
      </c>
      <c r="L140" s="135" t="str">
        <f>IF(1=1,IF(OR(J140="",O140="",NOT(ISNUMBER(J140)),NOT(ISNUMBER(O140)),J140=0),"",O140/J140),N("L26"))</f>
        <v/>
      </c>
      <c r="M140" s="136" t="str">
        <f>IF(1=1,IF(OR(L140="",NOT(ISNUMBER(F140))),"",F140*L140*IFERROR(INDEX(D384:D428,MATCH(AE140,B384:B428,0)),1)),N("M13"))</f>
        <v/>
      </c>
      <c r="N140" s="137" t="str">
        <f>IF(1=1,IF(F140="","",IF(G140="","",IFERROR(INDEX(E384:E428,MATCH(AE140,B384:B428,0)),G140&amp;""))),N("N6"))</f>
        <v/>
      </c>
      <c r="O140" s="138" t="str">
        <f>IF(1=1,IF(E140="","",O120),N("K26"))</f>
        <v/>
      </c>
      <c r="P140" s="139" t="str">
        <f>IF(1=1,IF(M140="","",IF(AND(ISNUMBER(M140),M140&lt;1,N140="kg"),MAX(1,ROUND(M140*1000,0)),IF(AND(ISNUMBER(M140),M140&lt;1,N140="L"),MAX(1,ROUND(M140*100,0)),ROUND(M140,3)))),N("O26"))</f>
        <v/>
      </c>
      <c r="Q140" s="140" t="str">
        <f>IF(1=1,IF(M140="","",IF(AND(ISNUMBER(M140),M140&lt;1,N140="kg"),"g",IF(AND(ISNUMBER(M140),M140&lt;1,N140="L"),"cl",N140))),N("P26"))</f>
        <v/>
      </c>
      <c r="R140" s="161" t="str">
        <f>IF(1=1,IF(E140="","",IF(F140="","A CONTROLER",IF(NOT(ISNUMBER(F140)),"TEXTE",IF(OR(L140="",L140&lt;=0),"COMMANDE PRINCIPALE INCOMPLETE",IF(G140="","UNITE MANQUANTE",IF(COUNTIF(B384:B428,AE140)=0,"UNITE A CONTROLER","OK")))))),N("Q9"))</f>
        <v/>
      </c>
      <c r="S140" s="105"/>
      <c r="T140" s="141">
        <f t="shared" si="14"/>
        <v>0</v>
      </c>
      <c r="U140" s="133" t="str">
        <f>IF(1=1,IF(E140="","",U120),N("S26"))</f>
        <v/>
      </c>
      <c r="V140" s="133" t="str">
        <f>IF(1=1,IF(E140="","",V120),N("T26"))</f>
        <v/>
      </c>
      <c r="W140" s="135" t="str">
        <f>IF(1=1,IF(OR(U140="",V140="",NOT(ISNUMBER(U140)),NOT(ISNUMBER(V140)),U140=0),"",V140/U140),N("U26"))</f>
        <v/>
      </c>
      <c r="X140" s="136" t="str">
        <f>IF(1=1,IF(OR(W140="",NOT(ISNUMBER(F140))),"",F140*W140*IFERROR(INDEX(D384:D428,MATCH(AE140,B384:B428,0)),1)),N("V7"))</f>
        <v/>
      </c>
      <c r="Y140" s="137" t="str">
        <f>IF(1=1,IF(F140="","",IF(G140="","",IFERROR(INDEX(E384:E428,MATCH(AE140,B384:B428,0)),G140&amp;""))),N("W6"))</f>
        <v/>
      </c>
      <c r="Z140" s="142" t="str">
        <f>IF(1=1,IF(X140="","",IF(AND(ISNUMBER(X140),X140&lt;1,Y140="kg"),MAX(1,ROUND(X140*1000,0)),IF(AND(ISNUMBER(X140),X140&lt;1,Y140="L"),MAX(1,ROUND(X140*100,0)),ROUND(X140,3)))),N("X26"))</f>
        <v/>
      </c>
      <c r="AA140" s="143" t="str">
        <f>IF(1=1,IF(X140="","",IF(AND(ISNUMBER(X140),X140&lt;1,Y140="kg"),"g",IF(AND(ISNUMBER(X140),X140&lt;1,Y140="L"),"cl",Y140))),N("Y26"))</f>
        <v/>
      </c>
      <c r="AB140" s="123" t="str">
        <f>IF(1=1,IF(E140="","",IF(F140="","A CONTROLER",IF(NOT(ISNUMBER(F140)),"TEXTE",IF(OR(W140="",W140&lt;=0),"COMMANDE COUVERTS INCOMPLETE",IF(G140="","UNITE MANQUANTE",IF(COUNTIF(B384:B428,AE140)=0,"UNITE A CONTROLER","OK")))))),N("Z6"))</f>
        <v/>
      </c>
      <c r="AD140" s="144" t="str">
        <f>IF(1=1,IF(E140="","",AD120),N("AB26"))</f>
        <v/>
      </c>
      <c r="AE140" s="125" t="str">
        <f>IF(1=1,IF(G140="","",UPPER(TRIM(SUBSTITUTE(SUBSTITUTE(G140&amp;"",CHAR(160)," ")," "," ")))),N("AC26"))</f>
        <v/>
      </c>
    </row>
    <row r="141" spans="1:31" ht="15.75" x14ac:dyDescent="0.25">
      <c r="A141" s="160" t="str">
        <f>IF(1=1,IF(E141="","",A120),N("A27"))</f>
        <v/>
      </c>
      <c r="B141" s="127" t="str">
        <f>IF(1=1,IF(E141="","",B120),N("B27"))</f>
        <v/>
      </c>
      <c r="C141" s="128"/>
      <c r="D141" s="129" t="str">
        <f>IF(ISBLANK(E141),"",LARGE(D120:D140,1)+1)</f>
        <v/>
      </c>
      <c r="E141" s="130"/>
      <c r="F141" s="131"/>
      <c r="G141" s="170"/>
      <c r="H141" s="105"/>
      <c r="I141" s="132" t="str">
        <f>IF(1=1,IF(E141="","",I120),N("H27"))</f>
        <v/>
      </c>
      <c r="J141" s="133" t="str">
        <f>IF(1=1,IF(E141="","",J120),N("I27"))</f>
        <v/>
      </c>
      <c r="K141" s="134" t="str">
        <f>IF(1=1,IF(E141="","",K120),N("J27"))</f>
        <v/>
      </c>
      <c r="L141" s="135" t="str">
        <f>IF(1=1,IF(OR(J141="",O141="",NOT(ISNUMBER(J141)),NOT(ISNUMBER(O141)),J141=0),"",O141/J141),N("L27"))</f>
        <v/>
      </c>
      <c r="M141" s="136" t="str">
        <f>IF(1=1,IF(OR(L141="",NOT(ISNUMBER(F141))),"",F141*L141*IFERROR(INDEX(D384:D428,MATCH(AE141,B384:B428,0)),1)),N("M13"))</f>
        <v/>
      </c>
      <c r="N141" s="137" t="str">
        <f>IF(1=1,IF(F141="","",IF(G141="","",IFERROR(INDEX(E384:E428,MATCH(AE141,B384:B428,0)),G141&amp;""))),N("N6"))</f>
        <v/>
      </c>
      <c r="O141" s="138" t="str">
        <f>IF(1=1,IF(E141="","",O120),N("K27"))</f>
        <v/>
      </c>
      <c r="P141" s="139" t="str">
        <f>IF(1=1,IF(M141="","",IF(AND(ISNUMBER(M141),M141&lt;1,N141="kg"),MAX(1,ROUND(M141*1000,0)),IF(AND(ISNUMBER(M141),M141&lt;1,N141="L"),MAX(1,ROUND(M141*100,0)),ROUND(M141,3)))),N("O27"))</f>
        <v/>
      </c>
      <c r="Q141" s="140" t="str">
        <f>IF(1=1,IF(M141="","",IF(AND(ISNUMBER(M141),M141&lt;1,N141="kg"),"g",IF(AND(ISNUMBER(M141),M141&lt;1,N141="L"),"cl",N141))),N("P27"))</f>
        <v/>
      </c>
      <c r="R141" s="161" t="str">
        <f>IF(1=1,IF(E141="","",IF(F141="","A CONTROLER",IF(NOT(ISNUMBER(F141)),"TEXTE",IF(OR(L141="",L141&lt;=0),"COMMANDE PRINCIPALE INCOMPLETE",IF(G141="","UNITE MANQUANTE",IF(COUNTIF(B384:B428,AE141)=0,"UNITE A CONTROLER","OK")))))),N("Q9"))</f>
        <v/>
      </c>
      <c r="S141" s="105"/>
      <c r="T141" s="141">
        <f t="shared" si="14"/>
        <v>0</v>
      </c>
      <c r="U141" s="133" t="str">
        <f>IF(1=1,IF(E141="","",U120),N("S27"))</f>
        <v/>
      </c>
      <c r="V141" s="133" t="str">
        <f>IF(1=1,IF(E141="","",V120),N("T27"))</f>
        <v/>
      </c>
      <c r="W141" s="135" t="str">
        <f>IF(1=1,IF(OR(U141="",V141="",NOT(ISNUMBER(U141)),NOT(ISNUMBER(V141)),U141=0),"",V141/U141),N("U27"))</f>
        <v/>
      </c>
      <c r="X141" s="136" t="str">
        <f>IF(1=1,IF(OR(W141="",NOT(ISNUMBER(F141))),"",F141*W141*IFERROR(INDEX(D384:D428,MATCH(AE141,B384:B428,0)),1)),N("V7"))</f>
        <v/>
      </c>
      <c r="Y141" s="137" t="str">
        <f>IF(1=1,IF(F141="","",IF(G141="","",IFERROR(INDEX(E384:E428,MATCH(AE141,B384:B428,0)),G141&amp;""))),N("W6"))</f>
        <v/>
      </c>
      <c r="Z141" s="142" t="str">
        <f>IF(1=1,IF(X141="","",IF(AND(ISNUMBER(X141),X141&lt;1,Y141="kg"),MAX(1,ROUND(X141*1000,0)),IF(AND(ISNUMBER(X141),X141&lt;1,Y141="L"),MAX(1,ROUND(X141*100,0)),ROUND(X141,3)))),N("X27"))</f>
        <v/>
      </c>
      <c r="AA141" s="143" t="str">
        <f>IF(1=1,IF(X141="","",IF(AND(ISNUMBER(X141),X141&lt;1,Y141="kg"),"g",IF(AND(ISNUMBER(X141),X141&lt;1,Y141="L"),"cl",Y141))),N("Y27"))</f>
        <v/>
      </c>
      <c r="AB141" s="123" t="str">
        <f>IF(1=1,IF(E141="","",IF(F141="","A CONTROLER",IF(NOT(ISNUMBER(F141)),"TEXTE",IF(OR(W141="",W141&lt;=0),"COMMANDE COUVERTS INCOMPLETE",IF(G141="","UNITE MANQUANTE",IF(COUNTIF(B384:B428,AE141)=0,"UNITE A CONTROLER","OK")))))),N("Z6"))</f>
        <v/>
      </c>
      <c r="AD141" s="144" t="str">
        <f>IF(1=1,IF(E141="","",AD120),N("AB27"))</f>
        <v/>
      </c>
      <c r="AE141" s="125" t="str">
        <f>IF(1=1,IF(G141="","",UPPER(TRIM(SUBSTITUTE(SUBSTITUTE(G141&amp;"",CHAR(160)," ")," "," ")))),N("AC27"))</f>
        <v/>
      </c>
    </row>
    <row r="142" spans="1:31" ht="15.75" x14ac:dyDescent="0.25">
      <c r="A142" s="160" t="str">
        <f>IF(1=1,IF(E142="","",A120),N("A28"))</f>
        <v/>
      </c>
      <c r="B142" s="127" t="str">
        <f>IF(1=1,IF(E142="","",B120),N("B28"))</f>
        <v/>
      </c>
      <c r="C142" s="127"/>
      <c r="D142" s="129" t="str">
        <f>IF(ISBLANK(E142),"",LARGE(D120:D141,1)+1)</f>
        <v/>
      </c>
      <c r="E142" s="130"/>
      <c r="F142" s="131"/>
      <c r="G142" s="170"/>
      <c r="H142" s="105"/>
      <c r="I142" s="132" t="str">
        <f>IF(1=1,IF(E142="","",I120),N("H28"))</f>
        <v/>
      </c>
      <c r="J142" s="133" t="str">
        <f>IF(1=1,IF(E142="","",J120),N("I28"))</f>
        <v/>
      </c>
      <c r="K142" s="134" t="str">
        <f>IF(1=1,IF(E142="","",K120),N("J28"))</f>
        <v/>
      </c>
      <c r="L142" s="135" t="str">
        <f>IF(1=1,IF(OR(J142="",O142="",NOT(ISNUMBER(J142)),NOT(ISNUMBER(O142)),J142=0),"",O142/J142),N("L28"))</f>
        <v/>
      </c>
      <c r="M142" s="136" t="str">
        <f>IF(1=1,IF(OR(L142="",NOT(ISNUMBER(F142))),"",F142*L142*IFERROR(INDEX(D384:D428,MATCH(AE142,B384:B428,0)),1)),N("M13"))</f>
        <v/>
      </c>
      <c r="N142" s="137" t="str">
        <f>IF(1=1,IF(F142="","",IF(G142="","",IFERROR(INDEX(E384:E428,MATCH(AE142,B384:B428,0)),G142&amp;""))),N("N6"))</f>
        <v/>
      </c>
      <c r="O142" s="138" t="str">
        <f>IF(1=1,IF(E142="","",O120),N("K28"))</f>
        <v/>
      </c>
      <c r="P142" s="139" t="str">
        <f>IF(1=1,IF(M142="","",IF(AND(ISNUMBER(M142),M142&lt;1,N142="kg"),MAX(1,ROUND(M142*1000,0)),IF(AND(ISNUMBER(M142),M142&lt;1,N142="L"),MAX(1,ROUND(M142*100,0)),ROUND(M142,3)))),N("O28"))</f>
        <v/>
      </c>
      <c r="Q142" s="140" t="str">
        <f>IF(1=1,IF(M142="","",IF(AND(ISNUMBER(M142),M142&lt;1,N142="kg"),"g",IF(AND(ISNUMBER(M142),M142&lt;1,N142="L"),"cl",N142))),N("P28"))</f>
        <v/>
      </c>
      <c r="R142" s="161" t="str">
        <f>IF(1=1,IF(E142="","",IF(F142="","A CONTROLER",IF(NOT(ISNUMBER(F142)),"TEXTE",IF(OR(L142="",L142&lt;=0),"COMMANDE PRINCIPALE INCOMPLETE",IF(G142="","UNITE MANQUANTE",IF(COUNTIF(B384:B428,AE142)=0,"UNITE A CONTROLER","OK")))))),N("Q9"))</f>
        <v/>
      </c>
      <c r="S142" s="105"/>
      <c r="T142" s="141">
        <f t="shared" si="14"/>
        <v>0</v>
      </c>
      <c r="U142" s="133" t="str">
        <f>IF(1=1,IF(E142="","",U120),N("S28"))</f>
        <v/>
      </c>
      <c r="V142" s="133" t="str">
        <f>IF(1=1,IF(E142="","",V120),N("T28"))</f>
        <v/>
      </c>
      <c r="W142" s="135" t="str">
        <f>IF(1=1,IF(OR(U142="",V142="",NOT(ISNUMBER(U142)),NOT(ISNUMBER(V142)),U142=0),"",V142/U142),N("U28"))</f>
        <v/>
      </c>
      <c r="X142" s="136" t="str">
        <f>IF(1=1,IF(OR(W142="",NOT(ISNUMBER(F142))),"",F142*W142*IFERROR(INDEX(D384:D428,MATCH(AE142,B384:B428,0)),1)),N("V7"))</f>
        <v/>
      </c>
      <c r="Y142" s="137" t="str">
        <f>IF(1=1,IF(F142="","",IF(G142="","",IFERROR(INDEX(E384:E428,MATCH(AE142,B384:B428,0)),G142&amp;""))),N("W6"))</f>
        <v/>
      </c>
      <c r="Z142" s="142" t="str">
        <f>IF(1=1,IF(X142="","",IF(AND(ISNUMBER(X142),X142&lt;1,Y142="kg"),MAX(1,ROUND(X142*1000,0)),IF(AND(ISNUMBER(X142),X142&lt;1,Y142="L"),MAX(1,ROUND(X142*100,0)),ROUND(X142,3)))),N("X28"))</f>
        <v/>
      </c>
      <c r="AA142" s="143" t="str">
        <f>IF(1=1,IF(X142="","",IF(AND(ISNUMBER(X142),X142&lt;1,Y142="kg"),"g",IF(AND(ISNUMBER(X142),X142&lt;1,Y142="L"),"cl",Y142))),N("Y28"))</f>
        <v/>
      </c>
      <c r="AB142" s="123" t="str">
        <f>IF(1=1,IF(E142="","",IF(F142="","A CONTROLER",IF(NOT(ISNUMBER(F142)),"TEXTE",IF(OR(W142="",W142&lt;=0),"COMMANDE COUVERTS INCOMPLETE",IF(G142="","UNITE MANQUANTE",IF(COUNTIF(B384:B428,AE142)=0,"UNITE A CONTROLER","OK")))))),N("Z6"))</f>
        <v/>
      </c>
      <c r="AD142" s="144" t="str">
        <f>IF(1=1,IF(E142="","",AD120),N("AB28"))</f>
        <v/>
      </c>
      <c r="AE142" s="125" t="str">
        <f>IF(1=1,IF(G142="","",UPPER(TRIM(SUBSTITUTE(SUBSTITUTE(G142&amp;"",CHAR(160)," ")," "," ")))),N("AC28"))</f>
        <v/>
      </c>
    </row>
    <row r="143" spans="1:31" ht="15.75" x14ac:dyDescent="0.25">
      <c r="A143" s="160" t="str">
        <f>IF(1=1,IF(E143="","",A120),N("A29"))</f>
        <v/>
      </c>
      <c r="B143" s="127" t="str">
        <f>IF(1=1,IF(E143="","",B120),N("B29"))</f>
        <v/>
      </c>
      <c r="C143" s="127"/>
      <c r="D143" s="129" t="str">
        <f>IF(ISBLANK(E143),"",LARGE(D120:D142,1)+1)</f>
        <v/>
      </c>
      <c r="E143" s="130"/>
      <c r="F143" s="131"/>
      <c r="G143" s="170"/>
      <c r="H143" s="105"/>
      <c r="I143" s="132" t="str">
        <f>IF(1=1,IF(E143="","",I120),N("H29"))</f>
        <v/>
      </c>
      <c r="J143" s="133" t="str">
        <f>IF(1=1,IF(E143="","",J120),N("I29"))</f>
        <v/>
      </c>
      <c r="K143" s="134" t="str">
        <f>IF(1=1,IF(E143="","",K120),N("J29"))</f>
        <v/>
      </c>
      <c r="L143" s="135" t="str">
        <f>IF(1=1,IF(OR(J143="",O143="",NOT(ISNUMBER(J143)),NOT(ISNUMBER(O143)),J143=0),"",O143/J143),N("L29"))</f>
        <v/>
      </c>
      <c r="M143" s="136" t="str">
        <f>IF(1=1,IF(OR(L143="",NOT(ISNUMBER(F143))),"",F143*L143*IFERROR(INDEX(D384:D428,MATCH(AE143,B384:B428,0)),1)),N("M13"))</f>
        <v/>
      </c>
      <c r="N143" s="137" t="str">
        <f>IF(1=1,IF(F143="","",IF(G143="","",IFERROR(INDEX(E384:E428,MATCH(AE143,B384:B428,0)),G143&amp;""))),N("N6"))</f>
        <v/>
      </c>
      <c r="O143" s="138" t="str">
        <f>IF(1=1,IF(E143="","",O120),N("K29"))</f>
        <v/>
      </c>
      <c r="P143" s="139" t="str">
        <f>IF(1=1,IF(M143="","",IF(AND(ISNUMBER(M143),M143&lt;1,N143="kg"),MAX(1,ROUND(M143*1000,0)),IF(AND(ISNUMBER(M143),M143&lt;1,N143="L"),MAX(1,ROUND(M143*100,0)),ROUND(M143,3)))),N("O29"))</f>
        <v/>
      </c>
      <c r="Q143" s="140" t="str">
        <f>IF(1=1,IF(M143="","",IF(AND(ISNUMBER(M143),M143&lt;1,N143="kg"),"g",IF(AND(ISNUMBER(M143),M143&lt;1,N143="L"),"cl",N143))),N("P29"))</f>
        <v/>
      </c>
      <c r="R143" s="161" t="str">
        <f>IF(1=1,IF(E143="","",IF(F143="","A CONTROLER",IF(NOT(ISNUMBER(F143)),"TEXTE",IF(OR(L143="",L143&lt;=0),"COMMANDE PRINCIPALE INCOMPLETE",IF(G143="","UNITE MANQUANTE",IF(COUNTIF(B384:B428,AE143)=0,"UNITE A CONTROLER","OK")))))),N("Q9"))</f>
        <v/>
      </c>
      <c r="S143" s="105"/>
      <c r="T143" s="141">
        <f t="shared" si="14"/>
        <v>0</v>
      </c>
      <c r="U143" s="133" t="str">
        <f>IF(1=1,IF(E143="","",U120),N("S29"))</f>
        <v/>
      </c>
      <c r="V143" s="133" t="str">
        <f>IF(1=1,IF(E143="","",V120),N("T29"))</f>
        <v/>
      </c>
      <c r="W143" s="135" t="str">
        <f>IF(1=1,IF(OR(U143="",V143="",NOT(ISNUMBER(U143)),NOT(ISNUMBER(V143)),U143=0),"",V143/U143),N("U29"))</f>
        <v/>
      </c>
      <c r="X143" s="136" t="str">
        <f>IF(1=1,IF(OR(W143="",NOT(ISNUMBER(F143))),"",F143*W143*IFERROR(INDEX(D384:D428,MATCH(AE143,B384:B428,0)),1)),N("V7"))</f>
        <v/>
      </c>
      <c r="Y143" s="137" t="str">
        <f>IF(1=1,IF(F143="","",IF(G143="","",IFERROR(INDEX(E384:E428,MATCH(AE143,B384:B428,0)),G143&amp;""))),N("W6"))</f>
        <v/>
      </c>
      <c r="Z143" s="142" t="str">
        <f>IF(1=1,IF(X143="","",IF(AND(ISNUMBER(X143),X143&lt;1,Y143="kg"),MAX(1,ROUND(X143*1000,0)),IF(AND(ISNUMBER(X143),X143&lt;1,Y143="L"),MAX(1,ROUND(X143*100,0)),ROUND(X143,3)))),N("X29"))</f>
        <v/>
      </c>
      <c r="AA143" s="143" t="str">
        <f>IF(1=1,IF(X143="","",IF(AND(ISNUMBER(X143),X143&lt;1,Y143="kg"),"g",IF(AND(ISNUMBER(X143),X143&lt;1,Y143="L"),"cl",Y143))),N("Y29"))</f>
        <v/>
      </c>
      <c r="AB143" s="123" t="str">
        <f>IF(1=1,IF(E143="","",IF(F143="","A CONTROLER",IF(NOT(ISNUMBER(F143)),"TEXTE",IF(OR(W143="",W143&lt;=0),"COMMANDE COUVERTS INCOMPLETE",IF(G143="","UNITE MANQUANTE",IF(COUNTIF(B384:B428,AE143)=0,"UNITE A CONTROLER","OK")))))),N("Z6"))</f>
        <v/>
      </c>
      <c r="AD143" s="144" t="str">
        <f>IF(1=1,IF(E143="","",AD120),N("AB29"))</f>
        <v/>
      </c>
      <c r="AE143" s="125" t="str">
        <f>IF(1=1,IF(G143="","",UPPER(TRIM(SUBSTITUTE(SUBSTITUTE(G143&amp;"",CHAR(160)," ")," "," ")))),N("AC29"))</f>
        <v/>
      </c>
    </row>
    <row r="144" spans="1:31" ht="15.75" x14ac:dyDescent="0.25">
      <c r="A144" s="160" t="str">
        <f>IF(1=1,IF(E144="","",A120),N("A30"))</f>
        <v/>
      </c>
      <c r="B144" s="127" t="str">
        <f>IF(1=1,IF(E144="","",B120),N("B30"))</f>
        <v/>
      </c>
      <c r="C144" s="127"/>
      <c r="D144" s="129" t="str">
        <f>IF(ISBLANK(E144),"",LARGE(D120:D143,1)+1)</f>
        <v/>
      </c>
      <c r="E144" s="130"/>
      <c r="F144" s="131"/>
      <c r="G144" s="170"/>
      <c r="H144" s="105"/>
      <c r="I144" s="132" t="str">
        <f>IF(1=1,IF(E144="","",I120),N("H30"))</f>
        <v/>
      </c>
      <c r="J144" s="133" t="str">
        <f>IF(1=1,IF(E144="","",J120),N("I30"))</f>
        <v/>
      </c>
      <c r="K144" s="134" t="str">
        <f>IF(1=1,IF(E144="","",K120),N("J30"))</f>
        <v/>
      </c>
      <c r="L144" s="135" t="str">
        <f>IF(1=1,IF(OR(J144="",O144="",NOT(ISNUMBER(J144)),NOT(ISNUMBER(O144)),J144=0),"",O144/J144),N("L30"))</f>
        <v/>
      </c>
      <c r="M144" s="136" t="str">
        <f>IF(1=1,IF(OR(L144="",NOT(ISNUMBER(F144))),"",F144*L144*IFERROR(INDEX(D384:D428,MATCH(AE144,B384:B428,0)),1)),N("M13"))</f>
        <v/>
      </c>
      <c r="N144" s="137" t="str">
        <f>IF(1=1,IF(F144="","",IF(G144="","",IFERROR(INDEX(E384:E428,MATCH(AE144,B384:B428,0)),G144&amp;""))),N("N6"))</f>
        <v/>
      </c>
      <c r="O144" s="138" t="str">
        <f>IF(1=1,IF(E144="","",O120),N("K30"))</f>
        <v/>
      </c>
      <c r="P144" s="139" t="str">
        <f>IF(1=1,IF(M144="","",IF(AND(ISNUMBER(M144),M144&lt;1,N144="kg"),MAX(1,ROUND(M144*1000,0)),IF(AND(ISNUMBER(M144),M144&lt;1,N144="L"),MAX(1,ROUND(M144*100,0)),ROUND(M144,3)))),N("O30"))</f>
        <v/>
      </c>
      <c r="Q144" s="140" t="str">
        <f>IF(1=1,IF(M144="","",IF(AND(ISNUMBER(M144),M144&lt;1,N144="kg"),"g",IF(AND(ISNUMBER(M144),M144&lt;1,N144="L"),"cl",N144))),N("P30"))</f>
        <v/>
      </c>
      <c r="R144" s="161" t="str">
        <f>IF(1=1,IF(E144="","",IF(F144="","A CONTROLER",IF(NOT(ISNUMBER(F144)),"TEXTE",IF(OR(L144="",L144&lt;=0),"COMMANDE PRINCIPALE INCOMPLETE",IF(G144="","UNITE MANQUANTE",IF(COUNTIF(B384:B428,AE144)=0,"UNITE A CONTROLER","OK")))))),N("Q9"))</f>
        <v/>
      </c>
      <c r="S144" s="105"/>
      <c r="T144" s="141">
        <f t="shared" si="14"/>
        <v>0</v>
      </c>
      <c r="U144" s="133" t="str">
        <f>IF(1=1,IF(E144="","",U120),N("S30"))</f>
        <v/>
      </c>
      <c r="V144" s="133" t="str">
        <f>IF(1=1,IF(E144="","",V120),N("T30"))</f>
        <v/>
      </c>
      <c r="W144" s="135" t="str">
        <f>IF(1=1,IF(OR(U144="",V144="",NOT(ISNUMBER(U144)),NOT(ISNUMBER(V144)),U144=0),"",V144/U144),N("U30"))</f>
        <v/>
      </c>
      <c r="X144" s="136" t="str">
        <f>IF(1=1,IF(OR(W144="",NOT(ISNUMBER(F144))),"",F144*W144*IFERROR(INDEX(D384:D428,MATCH(AE144,B384:B428,0)),1)),N("V7"))</f>
        <v/>
      </c>
      <c r="Y144" s="137" t="str">
        <f>IF(1=1,IF(F144="","",IF(G144="","",IFERROR(INDEX(E384:E428,MATCH(AE144,B384:B428,0)),G144&amp;""))),N("W6"))</f>
        <v/>
      </c>
      <c r="Z144" s="142" t="str">
        <f>IF(1=1,IF(X144="","",IF(AND(ISNUMBER(X144),X144&lt;1,Y144="kg"),MAX(1,ROUND(X144*1000,0)),IF(AND(ISNUMBER(X144),X144&lt;1,Y144="L"),MAX(1,ROUND(X144*100,0)),ROUND(X144,3)))),N("X30"))</f>
        <v/>
      </c>
      <c r="AA144" s="143" t="str">
        <f>IF(1=1,IF(X144="","",IF(AND(ISNUMBER(X144),X144&lt;1,Y144="kg"),"g",IF(AND(ISNUMBER(X144),X144&lt;1,Y144="L"),"cl",Y144))),N("Y30"))</f>
        <v/>
      </c>
      <c r="AB144" s="123" t="str">
        <f>IF(1=1,IF(E144="","",IF(F144="","A CONTROLER",IF(NOT(ISNUMBER(F144)),"TEXTE",IF(OR(W144="",W144&lt;=0),"COMMANDE COUVERTS INCOMPLETE",IF(G144="","UNITE MANQUANTE",IF(COUNTIF(B384:B428,AE144)=0,"UNITE A CONTROLER","OK")))))),N("Z6"))</f>
        <v/>
      </c>
      <c r="AD144" s="144" t="str">
        <f>IF(1=1,IF(E144="","",AD120),N("AB30"))</f>
        <v/>
      </c>
      <c r="AE144" s="125" t="str">
        <f>IF(1=1,IF(G144="","",UPPER(TRIM(SUBSTITUTE(SUBSTITUTE(G144&amp;"",CHAR(160)," ")," "," ")))),N("AC30"))</f>
        <v/>
      </c>
    </row>
    <row r="145" spans="1:33" ht="15.75" x14ac:dyDescent="0.25">
      <c r="A145" s="160" t="str">
        <f>IF(1=1,IF(E145="","",A120),N("A31"))</f>
        <v/>
      </c>
      <c r="B145" s="127" t="str">
        <f>IF(1=1,IF(E145="","",B120),N("B31"))</f>
        <v/>
      </c>
      <c r="C145" s="127"/>
      <c r="D145" s="129" t="str">
        <f>IF(ISBLANK(E145),"",LARGE(D120:D144,1)+1)</f>
        <v/>
      </c>
      <c r="E145" s="130"/>
      <c r="F145" s="131"/>
      <c r="G145" s="170"/>
      <c r="H145" s="105"/>
      <c r="I145" s="132" t="str">
        <f>IF(1=1,IF(E145="","",I120),N("H31"))</f>
        <v/>
      </c>
      <c r="J145" s="133" t="str">
        <f>IF(1=1,IF(E145="","",J120),N("I31"))</f>
        <v/>
      </c>
      <c r="K145" s="134" t="str">
        <f>IF(1=1,IF(E145="","",K120),N("J31"))</f>
        <v/>
      </c>
      <c r="L145" s="135" t="str">
        <f>IF(1=1,IF(OR(J145="",O145="",NOT(ISNUMBER(J145)),NOT(ISNUMBER(O145)),J145=0),"",O145/J145),N("L31"))</f>
        <v/>
      </c>
      <c r="M145" s="136" t="str">
        <f>IF(1=1,IF(OR(L145="",NOT(ISNUMBER(F145))),"",F145*L145*IFERROR(INDEX(D384:D428,MATCH(AE145,B384:B428,0)),1)),N("M13"))</f>
        <v/>
      </c>
      <c r="N145" s="137" t="str">
        <f>IF(1=1,IF(F145="","",IF(G145="","",IFERROR(INDEX(E384:E428,MATCH(AE145,B384:B428,0)),G145&amp;""))),N("N6"))</f>
        <v/>
      </c>
      <c r="O145" s="138" t="str">
        <f>IF(1=1,IF(E145="","",O120),N("K31"))</f>
        <v/>
      </c>
      <c r="P145" s="139" t="str">
        <f>IF(1=1,IF(M145="","",IF(AND(ISNUMBER(M145),M145&lt;1,N145="kg"),MAX(1,ROUND(M145*1000,0)),IF(AND(ISNUMBER(M145),M145&lt;1,N145="L"),MAX(1,ROUND(M145*100,0)),ROUND(M145,3)))),N("O31"))</f>
        <v/>
      </c>
      <c r="Q145" s="140" t="str">
        <f>IF(1=1,IF(M145="","",IF(AND(ISNUMBER(M145),M145&lt;1,N145="kg"),"g",IF(AND(ISNUMBER(M145),M145&lt;1,N145="L"),"cl",N145))),N("P31"))</f>
        <v/>
      </c>
      <c r="R145" s="161" t="str">
        <f>IF(1=1,IF(E145="","",IF(F145="","A CONTROLER",IF(NOT(ISNUMBER(F145)),"TEXTE",IF(OR(L145="",L145&lt;=0),"COMMANDE PRINCIPALE INCOMPLETE",IF(G145="","UNITE MANQUANTE",IF(COUNTIF(B384:B428,AE145)=0,"UNITE A CONTROLER","OK")))))),N("Q9"))</f>
        <v/>
      </c>
      <c r="S145" s="105"/>
      <c r="T145" s="141">
        <f t="shared" si="14"/>
        <v>0</v>
      </c>
      <c r="U145" s="133" t="str">
        <f>IF(1=1,IF(E145="","",U120),N("S31"))</f>
        <v/>
      </c>
      <c r="V145" s="133" t="str">
        <f>IF(1=1,IF(E145="","",V120),N("T31"))</f>
        <v/>
      </c>
      <c r="W145" s="135" t="str">
        <f>IF(1=1,IF(OR(U145="",V145="",NOT(ISNUMBER(U145)),NOT(ISNUMBER(V145)),U145=0),"",V145/U145),N("U31"))</f>
        <v/>
      </c>
      <c r="X145" s="136" t="str">
        <f>IF(1=1,IF(OR(W145="",NOT(ISNUMBER(F145))),"",F145*W145*IFERROR(INDEX(D384:D428,MATCH(AE145,B384:B428,0)),1)),N("V7"))</f>
        <v/>
      </c>
      <c r="Y145" s="137" t="str">
        <f>IF(1=1,IF(F145="","",IF(G145="","",IFERROR(INDEX(E384:E428,MATCH(AE145,B384:B428,0)),G145&amp;""))),N("W6"))</f>
        <v/>
      </c>
      <c r="Z145" s="142" t="str">
        <f>IF(1=1,IF(X145="","",IF(AND(ISNUMBER(X145),X145&lt;1,Y145="kg"),MAX(1,ROUND(X145*1000,0)),IF(AND(ISNUMBER(X145),X145&lt;1,Y145="L"),MAX(1,ROUND(X145*100,0)),ROUND(X145,3)))),N("X31"))</f>
        <v/>
      </c>
      <c r="AA145" s="143" t="str">
        <f>IF(1=1,IF(X145="","",IF(AND(ISNUMBER(X145),X145&lt;1,Y145="kg"),"g",IF(AND(ISNUMBER(X145),X145&lt;1,Y145="L"),"cl",Y145))),N("Y31"))</f>
        <v/>
      </c>
      <c r="AB145" s="123" t="str">
        <f>IF(1=1,IF(E145="","",IF(F145="","A CONTROLER",IF(NOT(ISNUMBER(F145)),"TEXTE",IF(OR(W145="",W145&lt;=0),"COMMANDE COUVERTS INCOMPLETE",IF(G145="","UNITE MANQUANTE",IF(COUNTIF(B384:B428,AE145)=0,"UNITE A CONTROLER","OK")))))),N("Z6"))</f>
        <v/>
      </c>
      <c r="AD145" s="144" t="str">
        <f>IF(1=1,IF(E145="","",AD120),N("AB31"))</f>
        <v/>
      </c>
      <c r="AE145" s="125" t="str">
        <f>IF(1=1,IF(G145="","",UPPER(TRIM(SUBSTITUTE(SUBSTITUTE(G145&amp;"",CHAR(160)," ")," "," ")))),N("AC31"))</f>
        <v/>
      </c>
    </row>
    <row r="146" spans="1:33" ht="15.75" x14ac:dyDescent="0.25">
      <c r="A146" s="160" t="str">
        <f>IF(1=1,IF(E146="","",A120),N("A32"))</f>
        <v/>
      </c>
      <c r="B146" s="127" t="str">
        <f>IF(1=1,IF(E146="","",B120),N("B32"))</f>
        <v/>
      </c>
      <c r="C146" s="127"/>
      <c r="D146" s="129" t="str">
        <f>IF(ISBLANK(E146),"",LARGE(D120:D145,1)+1)</f>
        <v/>
      </c>
      <c r="E146" s="130"/>
      <c r="F146" s="131"/>
      <c r="G146" s="170"/>
      <c r="H146" s="105"/>
      <c r="I146" s="132" t="str">
        <f>IF(1=1,IF(E146="","",I120),N("H32"))</f>
        <v/>
      </c>
      <c r="J146" s="133" t="str">
        <f>IF(1=1,IF(E146="","",J120),N("I32"))</f>
        <v/>
      </c>
      <c r="K146" s="134" t="str">
        <f>IF(1=1,IF(E146="","",K120),N("J32"))</f>
        <v/>
      </c>
      <c r="L146" s="135" t="str">
        <f>IF(1=1,IF(OR(J146="",O146="",NOT(ISNUMBER(J146)),NOT(ISNUMBER(O146)),J146=0),"",O146/J146),N("L32"))</f>
        <v/>
      </c>
      <c r="M146" s="136" t="str">
        <f>IF(1=1,IF(OR(L146="",NOT(ISNUMBER(F146))),"",F146*L146*IFERROR(INDEX(D384:D428,MATCH(AE146,B384:B428,0)),1)),N("M13"))</f>
        <v/>
      </c>
      <c r="N146" s="137" t="str">
        <f>IF(1=1,IF(F146="","",IF(G146="","",IFERROR(INDEX(E384:E428,MATCH(AE146,B384:B428,0)),G146&amp;""))),N("N6"))</f>
        <v/>
      </c>
      <c r="O146" s="138" t="str">
        <f>IF(1=1,IF(E146="","",O120),N("K32"))</f>
        <v/>
      </c>
      <c r="P146" s="139" t="str">
        <f>IF(1=1,IF(M146="","",IF(AND(ISNUMBER(M146),M146&lt;1,N146="kg"),MAX(1,ROUND(M146*1000,0)),IF(AND(ISNUMBER(M146),M146&lt;1,N146="L"),MAX(1,ROUND(M146*100,0)),ROUND(M146,3)))),N("O32"))</f>
        <v/>
      </c>
      <c r="Q146" s="140" t="str">
        <f>IF(1=1,IF(M146="","",IF(AND(ISNUMBER(M146),M146&lt;1,N146="kg"),"g",IF(AND(ISNUMBER(M146),M146&lt;1,N146="L"),"cl",N146))),N("P32"))</f>
        <v/>
      </c>
      <c r="R146" s="161" t="str">
        <f>IF(1=1,IF(E146="","",IF(F146="","A CONTROLER",IF(NOT(ISNUMBER(F146)),"TEXTE",IF(OR(L146="",L146&lt;=0),"COMMANDE PRINCIPALE INCOMPLETE",IF(G146="","UNITE MANQUANTE",IF(COUNTIF(B384:B428,AE146)=0,"UNITE A CONTROLER","OK")))))),N("Q9"))</f>
        <v/>
      </c>
      <c r="S146" s="105"/>
      <c r="T146" s="141">
        <f t="shared" si="14"/>
        <v>0</v>
      </c>
      <c r="U146" s="133" t="str">
        <f>IF(1=1,IF(E146="","",U120),N("S32"))</f>
        <v/>
      </c>
      <c r="V146" s="133" t="str">
        <f>IF(1=1,IF(E146="","",V120),N("T32"))</f>
        <v/>
      </c>
      <c r="W146" s="135" t="str">
        <f>IF(1=1,IF(OR(U146="",V146="",NOT(ISNUMBER(U146)),NOT(ISNUMBER(V146)),U146=0),"",V146/U146),N("U32"))</f>
        <v/>
      </c>
      <c r="X146" s="136" t="str">
        <f>IF(1=1,IF(OR(W146="",NOT(ISNUMBER(F146))),"",F146*W146*IFERROR(INDEX(D384:D428,MATCH(AE146,B384:B428,0)),1)),N("V7"))</f>
        <v/>
      </c>
      <c r="Y146" s="137" t="str">
        <f>IF(1=1,IF(F146="","",IF(G146="","",IFERROR(INDEX(E384:E428,MATCH(AE146,B384:B428,0)),G146&amp;""))),N("W6"))</f>
        <v/>
      </c>
      <c r="Z146" s="142" t="str">
        <f>IF(1=1,IF(X146="","",IF(AND(ISNUMBER(X146),X146&lt;1,Y146="kg"),MAX(1,ROUND(X146*1000,0)),IF(AND(ISNUMBER(X146),X146&lt;1,Y146="L"),MAX(1,ROUND(X146*100,0)),ROUND(X146,3)))),N("X32"))</f>
        <v/>
      </c>
      <c r="AA146" s="143" t="str">
        <f>IF(1=1,IF(X146="","",IF(AND(ISNUMBER(X146),X146&lt;1,Y146="kg"),"g",IF(AND(ISNUMBER(X146),X146&lt;1,Y146="L"),"cl",Y146))),N("Y32"))</f>
        <v/>
      </c>
      <c r="AB146" s="123" t="str">
        <f>IF(1=1,IF(E146="","",IF(F146="","A CONTROLER",IF(NOT(ISNUMBER(F146)),"TEXTE",IF(OR(W146="",W146&lt;=0),"COMMANDE COUVERTS INCOMPLETE",IF(G146="","UNITE MANQUANTE",IF(COUNTIF(B384:B428,AE146)=0,"UNITE A CONTROLER","OK")))))),N("Z6"))</f>
        <v/>
      </c>
      <c r="AD146" s="144" t="str">
        <f>IF(1=1,IF(E146="","",AD120),N("AB32"))</f>
        <v/>
      </c>
      <c r="AE146" s="125" t="str">
        <f>IF(1=1,IF(G146="","",UPPER(TRIM(SUBSTITUTE(SUBSTITUTE(G146&amp;"",CHAR(160)," ")," "," ")))),N("AC32"))</f>
        <v/>
      </c>
    </row>
    <row r="147" spans="1:33" ht="15.75" x14ac:dyDescent="0.25">
      <c r="A147" s="160" t="str">
        <f>IF(1=1,IF(E147="","",A120),N("A33"))</f>
        <v/>
      </c>
      <c r="B147" s="127" t="str">
        <f>IF(1=1,IF(E147="","",B120),N("B33"))</f>
        <v/>
      </c>
      <c r="C147" s="127"/>
      <c r="D147" s="129" t="str">
        <f>IF(ISBLANK(E147),"",LARGE(D120:D146,1)+1)</f>
        <v/>
      </c>
      <c r="E147" s="130"/>
      <c r="F147" s="131"/>
      <c r="G147" s="170"/>
      <c r="H147" s="105"/>
      <c r="I147" s="132" t="str">
        <f>IF(1=1,IF(E147="","",I120),N("H33"))</f>
        <v/>
      </c>
      <c r="J147" s="133" t="str">
        <f>IF(1=1,IF(E147="","",J120),N("I33"))</f>
        <v/>
      </c>
      <c r="K147" s="134" t="str">
        <f>IF(1=1,IF(E147="","",K120),N("J33"))</f>
        <v/>
      </c>
      <c r="L147" s="135" t="str">
        <f>IF(1=1,IF(OR(J147="",O147="",NOT(ISNUMBER(J147)),NOT(ISNUMBER(O147)),J147=0),"",O147/J147),N("L33"))</f>
        <v/>
      </c>
      <c r="M147" s="136" t="str">
        <f>IF(1=1,IF(OR(L147="",NOT(ISNUMBER(F147))),"",F147*L147*IFERROR(INDEX(D384:D428,MATCH(AE147,B384:B428,0)),1)),N("M13"))</f>
        <v/>
      </c>
      <c r="N147" s="137" t="str">
        <f>IF(1=1,IF(F147="","",IF(G147="","",IFERROR(INDEX(E384:E428,MATCH(AE147,B384:B428,0)),G147&amp;""))),N("N6"))</f>
        <v/>
      </c>
      <c r="O147" s="138" t="str">
        <f>IF(1=1,IF(E147="","",O120),N("K33"))</f>
        <v/>
      </c>
      <c r="P147" s="139" t="str">
        <f>IF(1=1,IF(M147="","",IF(AND(ISNUMBER(M147),M147&lt;1,N147="kg"),MAX(1,ROUND(M147*1000,0)),IF(AND(ISNUMBER(M147),M147&lt;1,N147="L"),MAX(1,ROUND(M147*100,0)),ROUND(M147,3)))),N("O33"))</f>
        <v/>
      </c>
      <c r="Q147" s="140" t="str">
        <f>IF(1=1,IF(M147="","",IF(AND(ISNUMBER(M147),M147&lt;1,N147="kg"),"g",IF(AND(ISNUMBER(M147),M147&lt;1,N147="L"),"cl",N147))),N("P33"))</f>
        <v/>
      </c>
      <c r="R147" s="161" t="str">
        <f>IF(1=1,IF(E147="","",IF(F147="","A CONTROLER",IF(NOT(ISNUMBER(F147)),"TEXTE",IF(OR(L147="",L147&lt;=0),"COMMANDE PRINCIPALE INCOMPLETE",IF(G147="","UNITE MANQUANTE",IF(COUNTIF(B384:B428,AE147)=0,"UNITE A CONTROLER","OK")))))),N("Q9"))</f>
        <v/>
      </c>
      <c r="S147" s="105"/>
      <c r="T147" s="141">
        <f t="shared" si="14"/>
        <v>0</v>
      </c>
      <c r="U147" s="133" t="str">
        <f>IF(1=1,IF(E147="","",U120),N("S33"))</f>
        <v/>
      </c>
      <c r="V147" s="133" t="str">
        <f>IF(1=1,IF(E147="","",V120),N("T33"))</f>
        <v/>
      </c>
      <c r="W147" s="135" t="str">
        <f>IF(1=1,IF(OR(U147="",V147="",NOT(ISNUMBER(U147)),NOT(ISNUMBER(V147)),U147=0),"",V147/U147),N("U33"))</f>
        <v/>
      </c>
      <c r="X147" s="136" t="str">
        <f>IF(1=1,IF(OR(W147="",NOT(ISNUMBER(F147))),"",F147*W147*IFERROR(INDEX(D384:D428,MATCH(AE147,B384:B428,0)),1)),N("V7"))</f>
        <v/>
      </c>
      <c r="Y147" s="137" t="str">
        <f>IF(1=1,IF(F147="","",IF(G147="","",IFERROR(INDEX(E384:E428,MATCH(AE147,B384:B428,0)),G147&amp;""))),N("W6"))</f>
        <v/>
      </c>
      <c r="Z147" s="142" t="str">
        <f>IF(1=1,IF(X147="","",IF(AND(ISNUMBER(X147),X147&lt;1,Y147="kg"),MAX(1,ROUND(X147*1000,0)),IF(AND(ISNUMBER(X147),X147&lt;1,Y147="L"),MAX(1,ROUND(X147*100,0)),ROUND(X147,3)))),N("X33"))</f>
        <v/>
      </c>
      <c r="AA147" s="143" t="str">
        <f>IF(1=1,IF(X147="","",IF(AND(ISNUMBER(X147),X147&lt;1,Y147="kg"),"g",IF(AND(ISNUMBER(X147),X147&lt;1,Y147="L"),"cl",Y147))),N("Y33"))</f>
        <v/>
      </c>
      <c r="AB147" s="123" t="str">
        <f>IF(1=1,IF(E147="","",IF(F147="","A CONTROLER",IF(NOT(ISNUMBER(F147)),"TEXTE",IF(OR(W147="",W147&lt;=0),"COMMANDE COUVERTS INCOMPLETE",IF(G147="","UNITE MANQUANTE",IF(COUNTIF(B384:B428,AE147)=0,"UNITE A CONTROLER","OK")))))),N("Z6"))</f>
        <v/>
      </c>
      <c r="AD147" s="144" t="str">
        <f>IF(1=1,IF(E147="","",AD120),N("AB33"))</f>
        <v/>
      </c>
      <c r="AE147" s="125" t="str">
        <f>IF(1=1,IF(G147="","",UPPER(TRIM(SUBSTITUTE(SUBSTITUTE(G147&amp;"",CHAR(160)," ")," "," ")))),N("AC33"))</f>
        <v/>
      </c>
    </row>
    <row r="148" spans="1:33" ht="15.75" x14ac:dyDescent="0.25">
      <c r="A148" s="160" t="str">
        <f>IF(1=1,IF(E148="","",A120),N("A34"))</f>
        <v/>
      </c>
      <c r="B148" s="127" t="str">
        <f>IF(1=1,IF(E148="","",B120),N("B34"))</f>
        <v/>
      </c>
      <c r="C148" s="127"/>
      <c r="D148" s="129" t="str">
        <f>IF(ISBLANK(E148),"",LARGE(D120:D147,1)+1)</f>
        <v/>
      </c>
      <c r="E148" s="130"/>
      <c r="F148" s="131"/>
      <c r="G148" s="170"/>
      <c r="H148" s="105"/>
      <c r="I148" s="132" t="str">
        <f>IF(1=1,IF(E148="","",I120),N("H34"))</f>
        <v/>
      </c>
      <c r="J148" s="133" t="str">
        <f>IF(1=1,IF(E148="","",J120),N("I34"))</f>
        <v/>
      </c>
      <c r="K148" s="134" t="str">
        <f>IF(1=1,IF(E148="","",K120),N("J34"))</f>
        <v/>
      </c>
      <c r="L148" s="135" t="str">
        <f>IF(1=1,IF(OR(J148="",O148="",NOT(ISNUMBER(J148)),NOT(ISNUMBER(O148)),J148=0),"",O148/J148),N("L34"))</f>
        <v/>
      </c>
      <c r="M148" s="136" t="str">
        <f>IF(1=1,IF(OR(L148="",NOT(ISNUMBER(F148))),"",F148*L148*IFERROR(INDEX(D384:D428,MATCH(AE148,B384:B428,0)),1)),N("M13"))</f>
        <v/>
      </c>
      <c r="N148" s="137" t="str">
        <f>IF(1=1,IF(F148="","",IF(G148="","",IFERROR(INDEX(E384:E428,MATCH(AE148,B384:B428,0)),G148&amp;""))),N("N6"))</f>
        <v/>
      </c>
      <c r="O148" s="138" t="str">
        <f>IF(1=1,IF(E148="","",O120),N("K34"))</f>
        <v/>
      </c>
      <c r="P148" s="139" t="str">
        <f>IF(1=1,IF(M148="","",IF(AND(ISNUMBER(M148),M148&lt;1,N148="kg"),MAX(1,ROUND(M148*1000,0)),IF(AND(ISNUMBER(M148),M148&lt;1,N148="L"),MAX(1,ROUND(M148*100,0)),ROUND(M148,3)))),N("O34"))</f>
        <v/>
      </c>
      <c r="Q148" s="140" t="str">
        <f>IF(1=1,IF(M148="","",IF(AND(ISNUMBER(M148),M148&lt;1,N148="kg"),"g",IF(AND(ISNUMBER(M148),M148&lt;1,N148="L"),"cl",N148))),N("P34"))</f>
        <v/>
      </c>
      <c r="R148" s="161" t="str">
        <f>IF(1=1,IF(E148="","",IF(F148="","A CONTROLER",IF(NOT(ISNUMBER(F148)),"TEXTE",IF(OR(L148="",L148&lt;=0),"COMMANDE PRINCIPALE INCOMPLETE",IF(G148="","UNITE MANQUANTE",IF(COUNTIF(B384:B428,AE148)=0,"UNITE A CONTROLER","OK")))))),N("Q9"))</f>
        <v/>
      </c>
      <c r="S148" s="105"/>
      <c r="T148" s="141">
        <f t="shared" si="14"/>
        <v>0</v>
      </c>
      <c r="U148" s="133" t="str">
        <f>IF(1=1,IF(E148="","",U120),N("S34"))</f>
        <v/>
      </c>
      <c r="V148" s="133" t="str">
        <f>IF(1=1,IF(E148="","",V120),N("T34"))</f>
        <v/>
      </c>
      <c r="W148" s="135" t="str">
        <f>IF(1=1,IF(OR(U148="",V148="",NOT(ISNUMBER(U148)),NOT(ISNUMBER(V148)),U148=0),"",V148/U148),N("U34"))</f>
        <v/>
      </c>
      <c r="X148" s="136" t="str">
        <f>IF(1=1,IF(OR(W148="",NOT(ISNUMBER(F148))),"",F148*W148*IFERROR(INDEX(D384:D428,MATCH(AE148,B384:B428,0)),1)),N("V7"))</f>
        <v/>
      </c>
      <c r="Y148" s="137" t="str">
        <f>IF(1=1,IF(F148="","",IF(G148="","",IFERROR(INDEX(E384:E428,MATCH(AE148,B384:B428,0)),G148&amp;""))),N("W6"))</f>
        <v/>
      </c>
      <c r="Z148" s="142" t="str">
        <f>IF(1=1,IF(X148="","",IF(AND(ISNUMBER(X148),X148&lt;1,Y148="kg"),MAX(1,ROUND(X148*1000,0)),IF(AND(ISNUMBER(X148),X148&lt;1,Y148="L"),MAX(1,ROUND(X148*100,0)),ROUND(X148,3)))),N("X34"))</f>
        <v/>
      </c>
      <c r="AA148" s="143" t="str">
        <f>IF(1=1,IF(X148="","",IF(AND(ISNUMBER(X148),X148&lt;1,Y148="kg"),"g",IF(AND(ISNUMBER(X148),X148&lt;1,Y148="L"),"cl",Y148))),N("Y34"))</f>
        <v/>
      </c>
      <c r="AB148" s="123" t="str">
        <f>IF(1=1,IF(E148="","",IF(F148="","A CONTROLER",IF(NOT(ISNUMBER(F148)),"TEXTE",IF(OR(W148="",W148&lt;=0),"COMMANDE COUVERTS INCOMPLETE",IF(G148="","UNITE MANQUANTE",IF(COUNTIF(B384:B428,AE148)=0,"UNITE A CONTROLER","OK")))))),N("Z6"))</f>
        <v/>
      </c>
      <c r="AD148" s="144" t="str">
        <f>IF(1=1,IF(E148="","",AD120),N("AB34"))</f>
        <v/>
      </c>
      <c r="AE148" s="125" t="str">
        <f>IF(1=1,IF(G148="","",UPPER(TRIM(SUBSTITUTE(SUBSTITUTE(G148&amp;"",CHAR(160)," ")," "," ")))),N("AC34"))</f>
        <v/>
      </c>
    </row>
    <row r="149" spans="1:33" ht="15.75" x14ac:dyDescent="0.25">
      <c r="A149" s="160" t="str">
        <f>IF(1=1,IF(E149="","",A120),N("A35"))</f>
        <v/>
      </c>
      <c r="B149" s="127" t="str">
        <f>IF(1=1,IF(E149="","",B120),N("B35"))</f>
        <v/>
      </c>
      <c r="C149" s="127"/>
      <c r="D149" s="129" t="str">
        <f>IF(ISBLANK(E149),"",LARGE(D120:D148,1)+1)</f>
        <v/>
      </c>
      <c r="E149" s="130"/>
      <c r="F149" s="131"/>
      <c r="G149" s="170"/>
      <c r="H149" s="105"/>
      <c r="I149" s="132" t="str">
        <f>IF(1=1,IF(E149="","",I120),N("H35"))</f>
        <v/>
      </c>
      <c r="J149" s="133" t="str">
        <f>IF(1=1,IF(E149="","",J120),N("I35"))</f>
        <v/>
      </c>
      <c r="K149" s="134" t="str">
        <f>IF(1=1,IF(E149="","",K120),N("J35"))</f>
        <v/>
      </c>
      <c r="L149" s="135" t="str">
        <f>IF(1=1,IF(OR(J149="",O149="",NOT(ISNUMBER(J149)),NOT(ISNUMBER(O149)),J149=0),"",O149/J149),N("L35"))</f>
        <v/>
      </c>
      <c r="M149" s="136" t="str">
        <f>IF(1=1,IF(OR(L149="",NOT(ISNUMBER(F149))),"",F149*L149*IFERROR(INDEX(D384:D428,MATCH(AE149,B384:B428,0)),1)),N("M13"))</f>
        <v/>
      </c>
      <c r="N149" s="137" t="str">
        <f>IF(1=1,IF(F149="","",IF(G149="","",IFERROR(INDEX(E384:E428,MATCH(AE149,B384:B428,0)),G149&amp;""))),N("N6"))</f>
        <v/>
      </c>
      <c r="O149" s="138" t="str">
        <f>IF(1=1,IF(E149="","",O120),N("K35"))</f>
        <v/>
      </c>
      <c r="P149" s="139" t="str">
        <f>IF(1=1,IF(M149="","",IF(AND(ISNUMBER(M149),M149&lt;1,N149="kg"),MAX(1,ROUND(M149*1000,0)),IF(AND(ISNUMBER(M149),M149&lt;1,N149="L"),MAX(1,ROUND(M149*100,0)),ROUND(M149,3)))),N("O35"))</f>
        <v/>
      </c>
      <c r="Q149" s="140" t="str">
        <f>IF(1=1,IF(M149="","",IF(AND(ISNUMBER(M149),M149&lt;1,N149="kg"),"g",IF(AND(ISNUMBER(M149),M149&lt;1,N149="L"),"cl",N149))),N("P35"))</f>
        <v/>
      </c>
      <c r="R149" s="161" t="str">
        <f>IF(1=1,IF(E149="","",IF(F149="","A CONTROLER",IF(NOT(ISNUMBER(F149)),"TEXTE",IF(OR(L149="",L149&lt;=0),"COMMANDE PRINCIPALE INCOMPLETE",IF(G149="","UNITE MANQUANTE",IF(COUNTIF(B384:B428,AE149)=0,"UNITE A CONTROLER","OK")))))),N("Q9"))</f>
        <v/>
      </c>
      <c r="S149" s="105"/>
      <c r="T149" s="141">
        <f t="shared" si="14"/>
        <v>0</v>
      </c>
      <c r="U149" s="133" t="str">
        <f>IF(1=1,IF(E149="","",U120),N("S35"))</f>
        <v/>
      </c>
      <c r="V149" s="133" t="str">
        <f>IF(1=1,IF(E149="","",V120),N("T35"))</f>
        <v/>
      </c>
      <c r="W149" s="135" t="str">
        <f>IF(1=1,IF(OR(U149="",V149="",NOT(ISNUMBER(U149)),NOT(ISNUMBER(V149)),U149=0),"",V149/U149),N("U35"))</f>
        <v/>
      </c>
      <c r="X149" s="136" t="str">
        <f>IF(1=1,IF(OR(W149="",NOT(ISNUMBER(F149))),"",F149*W149*IFERROR(INDEX(D384:D428,MATCH(AE149,B384:B428,0)),1)),N("V7"))</f>
        <v/>
      </c>
      <c r="Y149" s="137" t="str">
        <f>IF(1=1,IF(F149="","",IF(G149="","",IFERROR(INDEX(E384:E428,MATCH(AE149,B384:B428,0)),G149&amp;""))),N("W6"))</f>
        <v/>
      </c>
      <c r="Z149" s="142" t="str">
        <f>IF(1=1,IF(X149="","",IF(AND(ISNUMBER(X149),X149&lt;1,Y149="kg"),MAX(1,ROUND(X149*1000,0)),IF(AND(ISNUMBER(X149),X149&lt;1,Y149="L"),MAX(1,ROUND(X149*100,0)),ROUND(X149,3)))),N("X35"))</f>
        <v/>
      </c>
      <c r="AA149" s="143" t="str">
        <f>IF(1=1,IF(X149="","",IF(AND(ISNUMBER(X149),X149&lt;1,Y149="kg"),"g",IF(AND(ISNUMBER(X149),X149&lt;1,Y149="L"),"cl",Y149))),N("Y35"))</f>
        <v/>
      </c>
      <c r="AB149" s="123" t="str">
        <f>IF(1=1,IF(E149="","",IF(F149="","A CONTROLER",IF(NOT(ISNUMBER(F149)),"TEXTE",IF(OR(W149="",W149&lt;=0),"COMMANDE COUVERTS INCOMPLETE",IF(G149="","UNITE MANQUANTE",IF(COUNTIF(B384:B428,AE149)=0,"UNITE A CONTROLER","OK")))))),N("Z6"))</f>
        <v/>
      </c>
      <c r="AD149" s="144" t="str">
        <f>IF(1=1,IF(E149="","",AD120),N("AB35"))</f>
        <v/>
      </c>
      <c r="AE149" s="125" t="str">
        <f>IF(1=1,IF(G149="","",UPPER(TRIM(SUBSTITUTE(SUBSTITUTE(G149&amp;"",CHAR(160)," ")," "," ")))),N("AC35"))</f>
        <v/>
      </c>
    </row>
    <row r="150" spans="1:33" ht="15.75" x14ac:dyDescent="0.25">
      <c r="A150" s="160" t="str">
        <f>IF(1=1,IF(E150="","",A120),N("A36"))</f>
        <v/>
      </c>
      <c r="B150" s="127" t="str">
        <f>IF(1=1,IF(E150="","",B120),N("B36"))</f>
        <v/>
      </c>
      <c r="C150" s="127"/>
      <c r="D150" s="129" t="str">
        <f>IF(ISBLANK(E150),"",LARGE(D120:D149,1)+1)</f>
        <v/>
      </c>
      <c r="E150" s="130"/>
      <c r="F150" s="131"/>
      <c r="G150" s="170"/>
      <c r="H150" s="105"/>
      <c r="I150" s="132" t="str">
        <f>IF(1=1,IF(E150="","",I120),N("H36"))</f>
        <v/>
      </c>
      <c r="J150" s="133" t="str">
        <f>IF(1=1,IF(E150="","",J120),N("I36"))</f>
        <v/>
      </c>
      <c r="K150" s="134" t="str">
        <f>IF(1=1,IF(E150="","",K120),N("J36"))</f>
        <v/>
      </c>
      <c r="L150" s="135" t="str">
        <f>IF(1=1,IF(OR(J150="",O150="",NOT(ISNUMBER(J150)),NOT(ISNUMBER(O150)),J150=0),"",O150/J150),N("L36"))</f>
        <v/>
      </c>
      <c r="M150" s="136" t="str">
        <f>IF(1=1,IF(OR(L150="",NOT(ISNUMBER(F150))),"",F150*L150*IFERROR(INDEX(D384:D428,MATCH(AE150,B384:B428,0)),1)),N("M13"))</f>
        <v/>
      </c>
      <c r="N150" s="137" t="str">
        <f>IF(1=1,IF(F150="","",IF(G150="","",IFERROR(INDEX(E384:E428,MATCH(AE150,B384:B428,0)),G150&amp;""))),N("N6"))</f>
        <v/>
      </c>
      <c r="O150" s="138" t="str">
        <f>IF(1=1,IF(E150="","",O120),N("K36"))</f>
        <v/>
      </c>
      <c r="P150" s="139" t="str">
        <f>IF(1=1,IF(M150="","",IF(AND(ISNUMBER(M150),M150&lt;1,N150="kg"),MAX(1,ROUND(M150*1000,0)),IF(AND(ISNUMBER(M150),M150&lt;1,N150="L"),MAX(1,ROUND(M150*100,0)),ROUND(M150,3)))),N("O36"))</f>
        <v/>
      </c>
      <c r="Q150" s="140" t="str">
        <f>IF(1=1,IF(M150="","",IF(AND(ISNUMBER(M150),M150&lt;1,N150="kg"),"g",IF(AND(ISNUMBER(M150),M150&lt;1,N150="L"),"cl",N150))),N("P36"))</f>
        <v/>
      </c>
      <c r="R150" s="161" t="str">
        <f>IF(1=1,IF(E150="","",IF(F150="","A CONTROLER",IF(NOT(ISNUMBER(F150)),"TEXTE",IF(OR(L150="",L150&lt;=0),"COMMANDE PRINCIPALE INCOMPLETE",IF(G150="","UNITE MANQUANTE",IF(COUNTIF(B384:B428,AE150)=0,"UNITE A CONTROLER","OK")))))),N("Q9"))</f>
        <v/>
      </c>
      <c r="S150" s="105"/>
      <c r="T150" s="141">
        <f t="shared" si="14"/>
        <v>0</v>
      </c>
      <c r="U150" s="133" t="str">
        <f>IF(1=1,IF(E150="","",U120),N("S36"))</f>
        <v/>
      </c>
      <c r="V150" s="133" t="str">
        <f>IF(1=1,IF(E150="","",V120),N("T36"))</f>
        <v/>
      </c>
      <c r="W150" s="135" t="str">
        <f>IF(1=1,IF(OR(U150="",V150="",NOT(ISNUMBER(U150)),NOT(ISNUMBER(V150)),U150=0),"",V150/U150),N("U36"))</f>
        <v/>
      </c>
      <c r="X150" s="136" t="str">
        <f>IF(1=1,IF(OR(W150="",NOT(ISNUMBER(F150))),"",F150*W150*IFERROR(INDEX(D384:D428,MATCH(AE150,B384:B428,0)),1)),N("V7"))</f>
        <v/>
      </c>
      <c r="Y150" s="137" t="str">
        <f>IF(1=1,IF(F150="","",IF(G150="","",IFERROR(INDEX(E384:E428,MATCH(AE150,B384:B428,0)),G150&amp;""))),N("W6"))</f>
        <v/>
      </c>
      <c r="Z150" s="142" t="str">
        <f>IF(1=1,IF(X150="","",IF(AND(ISNUMBER(X150),X150&lt;1,Y150="kg"),MAX(1,ROUND(X150*1000,0)),IF(AND(ISNUMBER(X150),X150&lt;1,Y150="L"),MAX(1,ROUND(X150*100,0)),ROUND(X150,3)))),N("X36"))</f>
        <v/>
      </c>
      <c r="AA150" s="143" t="str">
        <f>IF(1=1,IF(X150="","",IF(AND(ISNUMBER(X150),X150&lt;1,Y150="kg"),"g",IF(AND(ISNUMBER(X150),X150&lt;1,Y150="L"),"cl",Y150))),N("Y36"))</f>
        <v/>
      </c>
      <c r="AB150" s="123" t="str">
        <f>IF(1=1,IF(E150="","",IF(F150="","A CONTROLER",IF(NOT(ISNUMBER(F150)),"TEXTE",IF(OR(W150="",W150&lt;=0),"COMMANDE COUVERTS INCOMPLETE",IF(G150="","UNITE MANQUANTE",IF(COUNTIF(B384:B428,AE150)=0,"UNITE A CONTROLER","OK")))))),N("Z6"))</f>
        <v/>
      </c>
      <c r="AD150" s="144" t="str">
        <f>IF(1=1,IF(E150="","",AD120),N("AB36"))</f>
        <v/>
      </c>
      <c r="AE150" s="125" t="str">
        <f>IF(1=1,IF(G150="","",UPPER(TRIM(SUBSTITUTE(SUBSTITUTE(G150&amp;"",CHAR(160)," ")," "," ")))),N("AC36"))</f>
        <v/>
      </c>
    </row>
    <row r="151" spans="1:33" ht="15.75" x14ac:dyDescent="0.25">
      <c r="A151" s="160" t="str">
        <f>IF(1=1,IF(E151="","",A120),N("A37"))</f>
        <v/>
      </c>
      <c r="B151" s="127" t="str">
        <f>IF(1=1,IF(E151="","",B120),N("B37"))</f>
        <v/>
      </c>
      <c r="C151" s="127"/>
      <c r="D151" s="129" t="str">
        <f>IF(ISBLANK(E151),"",LARGE(D120:D150,1)+1)</f>
        <v/>
      </c>
      <c r="E151" s="130"/>
      <c r="F151" s="131"/>
      <c r="G151" s="170"/>
      <c r="H151" s="105"/>
      <c r="I151" s="132" t="str">
        <f>IF(1=1,IF(E151="","",I120),N("H37"))</f>
        <v/>
      </c>
      <c r="J151" s="133" t="str">
        <f>IF(1=1,IF(E151="","",J120),N("I37"))</f>
        <v/>
      </c>
      <c r="K151" s="134" t="str">
        <f>IF(1=1,IF(E151="","",K120),N("J37"))</f>
        <v/>
      </c>
      <c r="L151" s="135" t="str">
        <f>IF(1=1,IF(OR(J151="",O151="",NOT(ISNUMBER(J151)),NOT(ISNUMBER(O151)),J151=0),"",O151/J151),N("L37"))</f>
        <v/>
      </c>
      <c r="M151" s="136" t="str">
        <f>IF(1=1,IF(OR(L151="",NOT(ISNUMBER(F151))),"",F151*L151*IFERROR(INDEX(D384:D428,MATCH(AE151,B384:B428,0)),1)),N("M13"))</f>
        <v/>
      </c>
      <c r="N151" s="137" t="str">
        <f>IF(1=1,IF(F151="","",IF(G151="","",IFERROR(INDEX(E384:E428,MATCH(AE151,B384:B428,0)),G151&amp;""))),N("N6"))</f>
        <v/>
      </c>
      <c r="O151" s="138" t="str">
        <f>IF(1=1,IF(E151="","",O120),N("K37"))</f>
        <v/>
      </c>
      <c r="P151" s="139" t="str">
        <f>IF(1=1,IF(M151="","",IF(AND(ISNUMBER(M151),M151&lt;1,N151="kg"),MAX(1,ROUND(M151*1000,0)),IF(AND(ISNUMBER(M151),M151&lt;1,N151="L"),MAX(1,ROUND(M151*100,0)),ROUND(M151,3)))),N("O37"))</f>
        <v/>
      </c>
      <c r="Q151" s="140" t="str">
        <f>IF(1=1,IF(M151="","",IF(AND(ISNUMBER(M151),M151&lt;1,N151="kg"),"g",IF(AND(ISNUMBER(M151),M151&lt;1,N151="L"),"cl",N151))),N("P37"))</f>
        <v/>
      </c>
      <c r="R151" s="161" t="str">
        <f>IF(1=1,IF(E151="","",IF(F151="","A CONTROLER",IF(NOT(ISNUMBER(F151)),"TEXTE",IF(OR(L151="",L151&lt;=0),"COMMANDE PRINCIPALE INCOMPLETE",IF(G151="","UNITE MANQUANTE",IF(COUNTIF(B384:B428,AE151)=0,"UNITE A CONTROLER","OK")))))),N("Q9"))</f>
        <v/>
      </c>
      <c r="S151" s="105"/>
      <c r="T151" s="141">
        <f t="shared" si="14"/>
        <v>0</v>
      </c>
      <c r="U151" s="133" t="str">
        <f>IF(1=1,IF(E151="","",U120),N("S37"))</f>
        <v/>
      </c>
      <c r="V151" s="133" t="str">
        <f>IF(1=1,IF(E151="","",V120),N("T37"))</f>
        <v/>
      </c>
      <c r="W151" s="135" t="str">
        <f>IF(1=1,IF(OR(U151="",V151="",NOT(ISNUMBER(U151)),NOT(ISNUMBER(V151)),U151=0),"",V151/U151),N("U37"))</f>
        <v/>
      </c>
      <c r="X151" s="136" t="str">
        <f>IF(1=1,IF(OR(W151="",NOT(ISNUMBER(F151))),"",F151*W151*IFERROR(INDEX(D384:D428,MATCH(AE151,B384:B428,0)),1)),N("V7"))</f>
        <v/>
      </c>
      <c r="Y151" s="137" t="str">
        <f>IF(1=1,IF(F151="","",IF(G151="","",IFERROR(INDEX(E384:E428,MATCH(AE151,B384:B428,0)),G151&amp;""))),N("W6"))</f>
        <v/>
      </c>
      <c r="Z151" s="142" t="str">
        <f>IF(1=1,IF(X151="","",IF(AND(ISNUMBER(X151),X151&lt;1,Y151="kg"),MAX(1,ROUND(X151*1000,0)),IF(AND(ISNUMBER(X151),X151&lt;1,Y151="L"),MAX(1,ROUND(X151*100,0)),ROUND(X151,3)))),N("X37"))</f>
        <v/>
      </c>
      <c r="AA151" s="143" t="str">
        <f>IF(1=1,IF(X151="","",IF(AND(ISNUMBER(X151),X151&lt;1,Y151="kg"),"g",IF(AND(ISNUMBER(X151),X151&lt;1,Y151="L"),"cl",Y151))),N("Y37"))</f>
        <v/>
      </c>
      <c r="AB151" s="123" t="str">
        <f>IF(1=1,IF(E151="","",IF(F151="","A CONTROLER",IF(NOT(ISNUMBER(F151)),"TEXTE",IF(OR(W151="",W151&lt;=0),"COMMANDE COUVERTS INCOMPLETE",IF(G151="","UNITE MANQUANTE",IF(COUNTIF(B384:B428,AE151)=0,"UNITE A CONTROLER","OK")))))),N("Z6"))</f>
        <v/>
      </c>
      <c r="AD151" s="144" t="str">
        <f>IF(1=1,IF(E151="","",AD120),N("AB37"))</f>
        <v/>
      </c>
      <c r="AE151" s="125" t="str">
        <f>IF(1=1,IF(G151="","",UPPER(TRIM(SUBSTITUTE(SUBSTITUTE(G151&amp;"",CHAR(160)," ")," "," ")))),N("AC37"))</f>
        <v/>
      </c>
    </row>
    <row r="152" spans="1:33" ht="15.75" x14ac:dyDescent="0.25">
      <c r="A152" s="160" t="str">
        <f>IF(1=1,IF(E152="","",A120),N("A38"))</f>
        <v/>
      </c>
      <c r="B152" s="127" t="str">
        <f>IF(1=1,IF(E152="","",B120),N("B38"))</f>
        <v/>
      </c>
      <c r="C152" s="127"/>
      <c r="D152" s="129" t="str">
        <f>IF(ISBLANK(E152),"",LARGE(D120:D151,1)+1)</f>
        <v/>
      </c>
      <c r="E152" s="130"/>
      <c r="F152" s="131"/>
      <c r="G152" s="170"/>
      <c r="H152" s="105"/>
      <c r="I152" s="132" t="str">
        <f>IF(1=1,IF(E152="","",I120),N("H38"))</f>
        <v/>
      </c>
      <c r="J152" s="133" t="str">
        <f>IF(1=1,IF(E152="","",J120),N("I38"))</f>
        <v/>
      </c>
      <c r="K152" s="134" t="str">
        <f>IF(1=1,IF(E152="","",K120),N("J38"))</f>
        <v/>
      </c>
      <c r="L152" s="135" t="str">
        <f>IF(1=1,IF(OR(J152="",O152="",NOT(ISNUMBER(J152)),NOT(ISNUMBER(O152)),J152=0),"",O152/J152),N("L38"))</f>
        <v/>
      </c>
      <c r="M152" s="136" t="str">
        <f>IF(1=1,IF(OR(L152="",NOT(ISNUMBER(F152))),"",F152*L152*IFERROR(INDEX(D384:D428,MATCH(AE152,B384:B428,0)),1)),N("M13"))</f>
        <v/>
      </c>
      <c r="N152" s="137" t="str">
        <f>IF(1=1,IF(F152="","",IF(G152="","",IFERROR(INDEX(E384:E428,MATCH(AE152,B384:B428,0)),G152&amp;""))),N("N6"))</f>
        <v/>
      </c>
      <c r="O152" s="138" t="str">
        <f>IF(1=1,IF(E152="","",O120),N("K38"))</f>
        <v/>
      </c>
      <c r="P152" s="139" t="str">
        <f>IF(1=1,IF(M152="","",IF(AND(ISNUMBER(M152),M152&lt;1,N152="kg"),MAX(1,ROUND(M152*1000,0)),IF(AND(ISNUMBER(M152),M152&lt;1,N152="L"),MAX(1,ROUND(M152*100,0)),ROUND(M152,3)))),N("O38"))</f>
        <v/>
      </c>
      <c r="Q152" s="140" t="str">
        <f>IF(1=1,IF(M152="","",IF(AND(ISNUMBER(M152),M152&lt;1,N152="kg"),"g",IF(AND(ISNUMBER(M152),M152&lt;1,N152="L"),"cl",N152))),N("P38"))</f>
        <v/>
      </c>
      <c r="R152" s="161" t="str">
        <f>IF(1=1,IF(E152="","",IF(F152="","A CONTROLER",IF(NOT(ISNUMBER(F152)),"TEXTE",IF(OR(L152="",L152&lt;=0),"COMMANDE PRINCIPALE INCOMPLETE",IF(G152="","UNITE MANQUANTE",IF(COUNTIF(B384:B428,AE152)=0,"UNITE A CONTROLER","OK")))))),N("Q9"))</f>
        <v/>
      </c>
      <c r="S152" s="105"/>
      <c r="T152" s="141">
        <f t="shared" si="14"/>
        <v>0</v>
      </c>
      <c r="U152" s="133" t="str">
        <f>IF(1=1,IF(E152="","",U120),N("S38"))</f>
        <v/>
      </c>
      <c r="V152" s="133" t="str">
        <f>IF(1=1,IF(E152="","",V120),N("T38"))</f>
        <v/>
      </c>
      <c r="W152" s="135" t="str">
        <f>IF(1=1,IF(OR(U152="",V152="",NOT(ISNUMBER(U152)),NOT(ISNUMBER(V152)),U152=0),"",V152/U152),N("U38"))</f>
        <v/>
      </c>
      <c r="X152" s="136" t="str">
        <f>IF(1=1,IF(OR(W152="",NOT(ISNUMBER(F152))),"",F152*W152*IFERROR(INDEX(D384:D428,MATCH(AE152,B384:B428,0)),1)),N("V7"))</f>
        <v/>
      </c>
      <c r="Y152" s="137" t="str">
        <f>IF(1=1,IF(F152="","",IF(G152="","",IFERROR(INDEX(E384:E428,MATCH(AE152,B384:B428,0)),G152&amp;""))),N("W6"))</f>
        <v/>
      </c>
      <c r="Z152" s="142" t="str">
        <f>IF(1=1,IF(X152="","",IF(AND(ISNUMBER(X152),X152&lt;1,Y152="kg"),MAX(1,ROUND(X152*1000,0)),IF(AND(ISNUMBER(X152),X152&lt;1,Y152="L"),MAX(1,ROUND(X152*100,0)),ROUND(X152,3)))),N("X38"))</f>
        <v/>
      </c>
      <c r="AA152" s="143" t="str">
        <f>IF(1=1,IF(X152="","",IF(AND(ISNUMBER(X152),X152&lt;1,Y152="kg"),"g",IF(AND(ISNUMBER(X152),X152&lt;1,Y152="L"),"cl",Y152))),N("Y38"))</f>
        <v/>
      </c>
      <c r="AB152" s="123" t="str">
        <f>IF(1=1,IF(E152="","",IF(F152="","A CONTROLER",IF(NOT(ISNUMBER(F152)),"TEXTE",IF(OR(W152="",W152&lt;=0),"COMMANDE COUVERTS INCOMPLETE",IF(G152="","UNITE MANQUANTE",IF(COUNTIF(B384:B428,AE152)=0,"UNITE A CONTROLER","OK")))))),N("Z6"))</f>
        <v/>
      </c>
      <c r="AD152" s="144" t="str">
        <f>IF(1=1,IF(E152="","",AD120),N("AB38"))</f>
        <v/>
      </c>
      <c r="AE152" s="125" t="str">
        <f>IF(1=1,IF(G152="","",UPPER(TRIM(SUBSTITUTE(SUBSTITUTE(G152&amp;"",CHAR(160)," ")," "," ")))),N("AC38"))</f>
        <v/>
      </c>
    </row>
    <row r="153" spans="1:33" ht="24" customHeight="1" x14ac:dyDescent="0.25">
      <c r="A153" s="160" t="str">
        <f>IF(1=1,IF(E153="","",A120),N("A39"))</f>
        <v/>
      </c>
      <c r="B153" s="127" t="str">
        <f>IF(1=1,IF(E153="","",B120),N("B39"))</f>
        <v/>
      </c>
      <c r="C153" s="127"/>
      <c r="D153" s="129" t="str">
        <f>IF(ISBLANK(E153),"",LARGE(D120:D152,1)+1)</f>
        <v/>
      </c>
      <c r="E153" s="130"/>
      <c r="F153" s="131"/>
      <c r="G153" s="170"/>
      <c r="H153" s="105"/>
      <c r="I153" s="132" t="str">
        <f>IF(1=1,IF(E153="","",I120),N("H39"))</f>
        <v/>
      </c>
      <c r="J153" s="133" t="str">
        <f>IF(1=1,IF(E153="","",J120),N("I39"))</f>
        <v/>
      </c>
      <c r="K153" s="134" t="str">
        <f>IF(1=1,IF(E153="","",K120),N("J39"))</f>
        <v/>
      </c>
      <c r="L153" s="135" t="str">
        <f>IF(1=1,IF(OR(J153="",O153="",NOT(ISNUMBER(J153)),NOT(ISNUMBER(O153)),J153=0),"",O153/J153),N("L39"))</f>
        <v/>
      </c>
      <c r="M153" s="136" t="str">
        <f>IF(1=1,IF(OR(L153="",NOT(ISNUMBER(F153))),"",F153*L153*IFERROR(INDEX(D384:D428,MATCH(AE153,B384:B428,0)),1)),N("M13"))</f>
        <v/>
      </c>
      <c r="N153" s="137" t="str">
        <f>IF(1=1,IF(F153="","",IF(G153="","",IFERROR(INDEX(E384:E428,MATCH(AE153,B384:B428,0)),G153&amp;""))),N("N6"))</f>
        <v/>
      </c>
      <c r="O153" s="138" t="str">
        <f>IF(1=1,IF(E153="","",O120),N("K39"))</f>
        <v/>
      </c>
      <c r="P153" s="139" t="str">
        <f>IF(1=1,IF(M153="","",IF(AND(ISNUMBER(M153),M153&lt;1,N153="kg"),MAX(1,ROUND(M153*1000,0)),IF(AND(ISNUMBER(M153),M153&lt;1,N153="L"),MAX(1,ROUND(M153*100,0)),ROUND(M153,3)))),N("O39"))</f>
        <v/>
      </c>
      <c r="Q153" s="140" t="str">
        <f>IF(1=1,IF(M153="","",IF(AND(ISNUMBER(M153),M153&lt;1,N153="kg"),"g",IF(AND(ISNUMBER(M153),M153&lt;1,N153="L"),"cl",N153))),N("P39"))</f>
        <v/>
      </c>
      <c r="R153" s="161" t="str">
        <f>IF(1=1,IF(E153="","",IF(F153="","A CONTROLER",IF(NOT(ISNUMBER(F153)),"TEXTE",IF(OR(L153="",L153&lt;=0),"COMMANDE PRINCIPALE INCOMPLETE",IF(G153="","UNITE MANQUANTE",IF(COUNTIF(B384:B428,AE153)=0,"UNITE A CONTROLER","OK")))))),N("Q9"))</f>
        <v/>
      </c>
      <c r="S153" s="105"/>
      <c r="T153" s="141">
        <f t="shared" si="14"/>
        <v>0</v>
      </c>
      <c r="U153" s="133" t="str">
        <f>IF(1=1,IF(E153="","",U120),N("S39"))</f>
        <v/>
      </c>
      <c r="V153" s="133" t="str">
        <f>IF(1=1,IF(E153="","",V120),N("T39"))</f>
        <v/>
      </c>
      <c r="W153" s="135" t="str">
        <f>IF(1=1,IF(OR(U153="",V153="",NOT(ISNUMBER(U153)),NOT(ISNUMBER(V153)),U153=0),"",V153/U153),N("U39"))</f>
        <v/>
      </c>
      <c r="X153" s="136" t="str">
        <f>IF(1=1,IF(OR(W153="",NOT(ISNUMBER(F153))),"",F153*W153*IFERROR(INDEX(D384:D428,MATCH(AE153,B384:B428,0)),1)),N("V7"))</f>
        <v/>
      </c>
      <c r="Y153" s="137" t="str">
        <f>IF(1=1,IF(F153="","",IF(G153="","",IFERROR(INDEX(E384:E428,MATCH(AE153,B384:B428,0)),G153&amp;""))),N("W6"))</f>
        <v/>
      </c>
      <c r="Z153" s="142" t="str">
        <f>IF(1=1,IF(X153="","",IF(AND(ISNUMBER(X153),X153&lt;1,Y153="kg"),MAX(1,ROUND(X153*1000,0)),IF(AND(ISNUMBER(X153),X153&lt;1,Y153="L"),MAX(1,ROUND(X153*100,0)),ROUND(X153,3)))),N("X39"))</f>
        <v/>
      </c>
      <c r="AA153" s="143" t="str">
        <f>IF(1=1,IF(X153="","",IF(AND(ISNUMBER(X153),X153&lt;1,Y153="kg"),"g",IF(AND(ISNUMBER(X153),X153&lt;1,Y153="L"),"cl",Y153))),N("Y39"))</f>
        <v/>
      </c>
      <c r="AB153" s="123" t="str">
        <f>IF(1=1,IF(E153="","",IF(F153="","A CONTROLER",IF(NOT(ISNUMBER(F153)),"TEXTE",IF(OR(W153="",W153&lt;=0),"COMMANDE COUVERTS INCOMPLETE",IF(G153="","UNITE MANQUANTE",IF(COUNTIF(B384:B428,AE153)=0,"UNITE A CONTROLER","OK")))))),N("Z6"))</f>
        <v/>
      </c>
      <c r="AD153" s="144" t="str">
        <f>IF(1=1,IF(E153="","",AD120),N("AB39"))</f>
        <v/>
      </c>
      <c r="AE153" s="125" t="str">
        <f>IF(1=1,IF(G153="","",UPPER(TRIM(SUBSTITUTE(SUBSTITUTE(G153&amp;"",CHAR(160)," ")," "," ")))),N("AC39"))</f>
        <v/>
      </c>
    </row>
    <row r="154" spans="1:33" ht="15.75" x14ac:dyDescent="0.25">
      <c r="A154" s="160" t="str">
        <f>IF(1=1,IF(E154="","",A120),N("A40"))</f>
        <v/>
      </c>
      <c r="B154" s="127" t="str">
        <f>IF(1=1,IF(E154="","",B120),N("B40"))</f>
        <v/>
      </c>
      <c r="C154" s="127"/>
      <c r="D154" s="129" t="str">
        <f>IF(ISBLANK(E154),"",LARGE(D120:D153,1)+1)</f>
        <v/>
      </c>
      <c r="E154" s="130"/>
      <c r="F154" s="131"/>
      <c r="G154" s="170"/>
      <c r="H154" s="105"/>
      <c r="I154" s="132" t="str">
        <f>IF(1=1,IF(E154="","",I120),N("H40"))</f>
        <v/>
      </c>
      <c r="J154" s="133" t="str">
        <f>IF(1=1,IF(E154="","",J120),N("I40"))</f>
        <v/>
      </c>
      <c r="K154" s="134" t="str">
        <f>IF(1=1,IF(E154="","",K120),N("J40"))</f>
        <v/>
      </c>
      <c r="L154" s="135" t="str">
        <f>IF(1=1,IF(OR(J154="",O154="",NOT(ISNUMBER(J154)),NOT(ISNUMBER(O154)),J154=0),"",O154/J154),N("L40"))</f>
        <v/>
      </c>
      <c r="M154" s="136" t="str">
        <f>IF(1=1,IF(OR(L154="",NOT(ISNUMBER(F154))),"",F154*L154*IFERROR(INDEX(D384:D428,MATCH(AE154,B384:B428,0)),1)),N("M13"))</f>
        <v/>
      </c>
      <c r="N154" s="137" t="str">
        <f>IF(1=1,IF(F154="","",IF(G154="","",IFERROR(INDEX(E384:E428,MATCH(AE154,B384:B428,0)),G154&amp;""))),N("N6"))</f>
        <v/>
      </c>
      <c r="O154" s="138" t="str">
        <f>IF(1=1,IF(E154="","",O120),N("K40"))</f>
        <v/>
      </c>
      <c r="P154" s="139" t="str">
        <f>IF(1=1,IF(M154="","",IF(AND(ISNUMBER(M154),M154&lt;1,N154="kg"),MAX(1,ROUND(M154*1000,0)),IF(AND(ISNUMBER(M154),M154&lt;1,N154="L"),MAX(1,ROUND(M154*100,0)),ROUND(M154,3)))),N("O40"))</f>
        <v/>
      </c>
      <c r="Q154" s="140" t="str">
        <f>IF(1=1,IF(M154="","",IF(AND(ISNUMBER(M154),M154&lt;1,N154="kg"),"g",IF(AND(ISNUMBER(M154),M154&lt;1,N154="L"),"cl",N154))),N("P40"))</f>
        <v/>
      </c>
      <c r="R154" s="161" t="str">
        <f>IF(1=1,IF(E154="","",IF(F154="","A CONTROLER",IF(NOT(ISNUMBER(F154)),"TEXTE",IF(OR(L154="",L154&lt;=0),"COMMANDE PRINCIPALE INCOMPLETE",IF(G154="","UNITE MANQUANTE",IF(COUNTIF(B384:B428,AE154)=0,"UNITE A CONTROLER","OK")))))),N("Q9"))</f>
        <v/>
      </c>
      <c r="S154" s="105"/>
      <c r="T154" s="141">
        <f t="shared" si="14"/>
        <v>0</v>
      </c>
      <c r="U154" s="133" t="str">
        <f>IF(1=1,IF(E154="","",U120),N("S40"))</f>
        <v/>
      </c>
      <c r="V154" s="133" t="str">
        <f>IF(1=1,IF(E154="","",V120),N("T40"))</f>
        <v/>
      </c>
      <c r="W154" s="135" t="str">
        <f>IF(1=1,IF(OR(U154="",V154="",NOT(ISNUMBER(U154)),NOT(ISNUMBER(V154)),U154=0),"",V154/U154),N("U40"))</f>
        <v/>
      </c>
      <c r="X154" s="136" t="str">
        <f>IF(1=1,IF(OR(W154="",NOT(ISNUMBER(F154))),"",F154*W154*IFERROR(INDEX(D384:D428,MATCH(AE154,B384:B428,0)),1)),N("V7"))</f>
        <v/>
      </c>
      <c r="Y154" s="137" t="str">
        <f>IF(1=1,IF(F154="","",IF(G154="","",IFERROR(INDEX(E384:E428,MATCH(AE154,B384:B428,0)),G154&amp;""))),N("W6"))</f>
        <v/>
      </c>
      <c r="Z154" s="142" t="str">
        <f>IF(1=1,IF(X154="","",IF(AND(ISNUMBER(X154),X154&lt;1,Y154="kg"),MAX(1,ROUND(X154*1000,0)),IF(AND(ISNUMBER(X154),X154&lt;1,Y154="L"),MAX(1,ROUND(X154*100,0)),ROUND(X154,3)))),N("X40"))</f>
        <v/>
      </c>
      <c r="AA154" s="143" t="str">
        <f>IF(1=1,IF(X154="","",IF(AND(ISNUMBER(X154),X154&lt;1,Y154="kg"),"g",IF(AND(ISNUMBER(X154),X154&lt;1,Y154="L"),"cl",Y154))),N("Y40"))</f>
        <v/>
      </c>
      <c r="AB154" s="123" t="str">
        <f>IF(1=1,IF(E154="","",IF(F154="","A CONTROLER",IF(NOT(ISNUMBER(F154)),"TEXTE",IF(OR(W154="",W154&lt;=0),"COMMANDE COUVERTS INCOMPLETE",IF(G154="","UNITE MANQUANTE",IF(COUNTIF(B384:B428,AE154)=0,"UNITE A CONTROLER","OK")))))),N("Z6"))</f>
        <v/>
      </c>
      <c r="AD154" s="144" t="str">
        <f>IF(1=1,IF(E154="","",AD120),N("AB40"))</f>
        <v/>
      </c>
      <c r="AE154" s="125" t="str">
        <f>IF(1=1,IF(G154="","",UPPER(TRIM(SUBSTITUTE(SUBSTITUTE(G154&amp;"",CHAR(160)," ")," "," ")))),N("AC40"))</f>
        <v/>
      </c>
    </row>
    <row r="155" spans="1:33" ht="23.25" x14ac:dyDescent="0.25">
      <c r="A155" s="148"/>
      <c r="B155" s="149" t="s">
        <v>227</v>
      </c>
      <c r="C155" s="150"/>
      <c r="D155" s="150" t="s">
        <v>5643</v>
      </c>
      <c r="E155" s="150"/>
      <c r="F155" s="150"/>
      <c r="G155" s="150"/>
      <c r="H155" s="151"/>
      <c r="I155" s="150"/>
      <c r="J155" s="150"/>
      <c r="K155" s="150"/>
      <c r="L155" s="150"/>
      <c r="M155" s="150"/>
      <c r="N155" s="150"/>
      <c r="O155" s="150"/>
      <c r="P155" s="150" t="str">
        <f>D155</f>
        <v>LES ŒUFS</v>
      </c>
      <c r="Q155" s="150"/>
      <c r="R155" s="150"/>
      <c r="S155" s="151"/>
      <c r="T155" s="152" t="s">
        <v>664</v>
      </c>
      <c r="U155" s="153" cm="1">
        <f t="array" ref="U155">SUMPRODUCT(LEN(E157:E191)-LEN(SUBSTITUTE(E157:E191,"*","")))</f>
        <v>0</v>
      </c>
      <c r="V155" s="150"/>
      <c r="W155" s="150" t="str">
        <f>D155</f>
        <v>LES ŒUFS</v>
      </c>
      <c r="X155" s="150"/>
      <c r="Y155" s="150"/>
      <c r="Z155" s="150"/>
      <c r="AA155" s="150"/>
      <c r="AB155" s="154"/>
      <c r="AC155" s="150"/>
      <c r="AD155" s="150"/>
      <c r="AE155" s="155" t="str">
        <f>B157</f>
        <v>NOM DE LA RECETTE À SAISIR</v>
      </c>
      <c r="AG155" s="245" t="s">
        <v>5642</v>
      </c>
    </row>
    <row r="156" spans="1:33" ht="32.25" thickBot="1" x14ac:dyDescent="0.3">
      <c r="A156" s="92" t="s">
        <v>155</v>
      </c>
      <c r="B156" s="92" t="s">
        <v>1</v>
      </c>
      <c r="C156" s="92"/>
      <c r="D156" s="92" t="s">
        <v>2</v>
      </c>
      <c r="E156" s="92" t="s">
        <v>117</v>
      </c>
      <c r="F156" s="92" t="s">
        <v>3</v>
      </c>
      <c r="G156" s="92" t="s">
        <v>4</v>
      </c>
      <c r="H156" s="81"/>
      <c r="I156" s="157" t="s">
        <v>5</v>
      </c>
      <c r="J156" s="92" t="s">
        <v>114</v>
      </c>
      <c r="K156" s="92" t="s">
        <v>4</v>
      </c>
      <c r="L156" s="92" t="s">
        <v>6</v>
      </c>
      <c r="M156" s="94" t="s">
        <v>7</v>
      </c>
      <c r="N156" s="94" t="s">
        <v>116</v>
      </c>
      <c r="O156" s="95" t="s">
        <v>115</v>
      </c>
      <c r="P156" s="96" t="s">
        <v>8</v>
      </c>
      <c r="Q156" s="97" t="s">
        <v>9</v>
      </c>
      <c r="R156" s="92" t="s">
        <v>10</v>
      </c>
      <c r="S156" s="81"/>
      <c r="T156" s="92" t="s">
        <v>117</v>
      </c>
      <c r="U156" s="98" t="s">
        <v>11</v>
      </c>
      <c r="V156" s="95" t="s">
        <v>12</v>
      </c>
      <c r="W156" s="92" t="s">
        <v>13</v>
      </c>
      <c r="X156" s="94" t="s">
        <v>7</v>
      </c>
      <c r="Y156" s="94" t="s">
        <v>116</v>
      </c>
      <c r="Z156" s="99" t="s">
        <v>8</v>
      </c>
      <c r="AA156" s="97" t="s">
        <v>9</v>
      </c>
      <c r="AB156" s="99" t="s">
        <v>10</v>
      </c>
      <c r="AC156" s="240"/>
      <c r="AD156" s="92" t="s">
        <v>14</v>
      </c>
      <c r="AE156" s="92" t="s">
        <v>15</v>
      </c>
      <c r="AG156" s="8" t="s">
        <v>22</v>
      </c>
    </row>
    <row r="157" spans="1:33" ht="18.75" x14ac:dyDescent="0.25">
      <c r="A157" s="100" t="s">
        <v>5640</v>
      </c>
      <c r="B157" s="101" t="s">
        <v>20</v>
      </c>
      <c r="C157" s="101"/>
      <c r="D157" s="102">
        <v>0</v>
      </c>
      <c r="E157" s="103" t="s">
        <v>21</v>
      </c>
      <c r="F157" s="104">
        <v>10</v>
      </c>
      <c r="G157" s="8" t="s">
        <v>119</v>
      </c>
      <c r="H157" s="105"/>
      <c r="I157" s="106" t="str">
        <f>E157</f>
        <v>ÉLÉMENT PRINCIPAL À SAISIR</v>
      </c>
      <c r="J157" s="107">
        <f>F157</f>
        <v>10</v>
      </c>
      <c r="K157" s="108" t="str">
        <f>G157</f>
        <v>Quoi ?</v>
      </c>
      <c r="L157" s="109">
        <f>IF(1=1,IF(OR(J157="",O157="",NOT(ISNUMBER(J157)),NOT(ISNUMBER(O157)),J157=0),"",O157/J157),N("L6"))</f>
        <v>15</v>
      </c>
      <c r="M157" s="110">
        <f>IF(1=1,IF(OR(L157="",NOT(ISNUMBER(F157))),"",F157*L157*IFERROR(INDEX(D384:D428,MATCH(AE157,B384:B428,0)),1)),N("M13"))</f>
        <v>150</v>
      </c>
      <c r="N157" s="111" t="str">
        <f>IF(1=1,IF(F157="","",IF(G157="","",IFERROR(INDEX(E384:E428,MATCH(AE157,B384:B428,0)),G157&amp;""))),N("N6"))</f>
        <v>Quoi ?</v>
      </c>
      <c r="O157" s="112">
        <v>150</v>
      </c>
      <c r="P157" s="113">
        <f>IF(1=1,IF(M157="","",IF(AND(ISNUMBER(M157),M157&lt;1,N157="kg"),MAX(1,ROUND(M157*1000,0)),IF(AND(ISNUMBER(M157),M157&lt;1,N157="L"),MAX(1,ROUND(M157*100,0)),ROUND(M157,3)))),N("O6"))</f>
        <v>150</v>
      </c>
      <c r="Q157" s="114" t="str">
        <f>IF(1=1,IF(M157="","",IF(AND(ISNUMBER(M157),M157&lt;1,N157="kg"),"g",IF(AND(ISNUMBER(M157),M157&lt;1,N157="L"),"cl",N157))),N("P6"))</f>
        <v>Quoi ?</v>
      </c>
      <c r="R157" s="115" t="str">
        <f>IF(1=1,IF(E157="","",IF(F157="","A CONTROLER",IF(NOT(ISNUMBER(F157)),"TEXTE",IF(OR(L157="",L157&lt;=0),"COMMANDE PRINCIPALE INCOMPLETE",IF(G157="","UNITE MANQUANTE",IF(COUNTIF(B384:B428,AE157)=0,"UNITE A CONTROLER","OK")))))),N("Q9"))</f>
        <v>UNITE A CONTROLER</v>
      </c>
      <c r="S157" s="105"/>
      <c r="T157" s="159" t="str">
        <f>B157</f>
        <v>NOM DE LA RECETTE À SAISIR</v>
      </c>
      <c r="U157" s="117">
        <v>100</v>
      </c>
      <c r="V157" s="112">
        <v>150</v>
      </c>
      <c r="W157" s="118">
        <f>IF(1=1,IF(OR(U157="",V157="",NOT(ISNUMBER(U157)),NOT(ISNUMBER(V157)),U157=0),"",V157/U157),N("U6"))</f>
        <v>1.5</v>
      </c>
      <c r="X157" s="119">
        <f>IF(1=1,IF(OR(W157="",NOT(ISNUMBER(F157))),"",F157*W157*IFERROR(INDEX(D384:D428,MATCH(AE157,B384:B428,0)),1)),N("V7"))</f>
        <v>15</v>
      </c>
      <c r="Y157" s="120" t="str">
        <f>IF(1=1,IF(F157="","",IF(G157="","",IFERROR(INDEX(E384:E428,MATCH(AE157,B384:B428,0)),G157&amp;""))),N("W6"))</f>
        <v>Quoi ?</v>
      </c>
      <c r="Z157" s="121">
        <f>IF(1=1,IF(X157="","",IF(AND(ISNUMBER(X157),X157&lt;1,Y157="kg"),MAX(1,ROUND(X157*1000,0)),IF(AND(ISNUMBER(X157),X157&lt;1,Y157="L"),MAX(1,ROUND(X157*100,0)),ROUND(X157,3)))),N("X6"))</f>
        <v>15</v>
      </c>
      <c r="AA157" s="122" t="str">
        <f>IF(1=1,IF(X157="","",IF(AND(ISNUMBER(X157),X157&lt;1,Y157="kg"),"g",IF(AND(ISNUMBER(X157),X157&lt;1,Y157="L"),"cl",Y157))),N("Y6"))</f>
        <v>Quoi ?</v>
      </c>
      <c r="AB157" s="123" t="str">
        <f>IF(1=1,IF(E157="","",IF(F157="","A CONTROLER",IF(NOT(ISNUMBER(F157)),"TEXTE",IF(OR(W157="",W157&lt;=0),"COMMANDE COUVERTS INCOMPLETE",IF(G157="","UNITE MANQUANTE",IF(COUNTIF(B384:B428,AE157)=0,"UNITE A CONTROLER","OK")))))),N("Z6"))</f>
        <v>UNITE A CONTROLER</v>
      </c>
      <c r="AD157" s="124">
        <v>62</v>
      </c>
      <c r="AE157" s="125" t="str">
        <f>IF(1=1,IF(G157="","",UPPER(TRIM(SUBSTITUTE(SUBSTITUTE(G157&amp;"",CHAR(160)," ")," "," ")))),N("AC6"))</f>
        <v>QUOI ?</v>
      </c>
      <c r="AG157" s="2" t="s">
        <v>25</v>
      </c>
    </row>
    <row r="158" spans="1:33" ht="15.75" x14ac:dyDescent="0.25">
      <c r="A158" s="126" t="str">
        <f>IF(1=1,IF(E158="","",A157),N("A7"))</f>
        <v/>
      </c>
      <c r="B158" s="127" t="str">
        <f>IF(1=1,IF(E158="","",B157),N("B7"))</f>
        <v/>
      </c>
      <c r="C158" s="128"/>
      <c r="D158" s="129" t="str">
        <f>IF(ISBLANK(E158),"",LARGE(D157:D157,1)+1)</f>
        <v/>
      </c>
      <c r="E158" s="130"/>
      <c r="F158" s="131"/>
      <c r="G158" s="170"/>
      <c r="H158" s="105"/>
      <c r="I158" s="132" t="str">
        <f>IF(1=1,IF(E158="","",I157),N("H7"))</f>
        <v/>
      </c>
      <c r="J158" s="133" t="str">
        <f>IF(1=1,IF(E158="","",J157),N("I7"))</f>
        <v/>
      </c>
      <c r="K158" s="134" t="str">
        <f>IF(1=1,IF(E158="","",K157),N("J7"))</f>
        <v/>
      </c>
      <c r="L158" s="135" t="str">
        <f>IF(1=1,IF(OR(J158="",O158="",NOT(ISNUMBER(J158)),NOT(ISNUMBER(O158)),J158=0),"",O158/J158),N("L7"))</f>
        <v/>
      </c>
      <c r="M158" s="136" t="str">
        <f>IF(1=1,IF(OR(L158="",NOT(ISNUMBER(F158))),"",F158*L158*IFERROR(INDEX(D384:D428,MATCH(AE158,B384:B428,0)),1)),N("M13"))</f>
        <v/>
      </c>
      <c r="N158" s="137" t="str">
        <f>IF(1=1,IF(F158="","",IF(G158="","",IFERROR(INDEX(E384:E428,MATCH(AE158,B384:B428,0)),G158&amp;""))),N("N6"))</f>
        <v/>
      </c>
      <c r="O158" s="138" t="str">
        <f>IF(1=1,IF(E158="","",O157),N("K7"))</f>
        <v/>
      </c>
      <c r="P158" s="139" t="str">
        <f>IF(1=1,IF(M158="","",IF(AND(ISNUMBER(M158),M158&lt;1,N158="kg"),MAX(1,ROUND(M158*1000,0)),IF(AND(ISNUMBER(M158),M158&lt;1,N158="L"),MAX(1,ROUND(M158*100,0)),ROUND(M158,3)))),N("O7"))</f>
        <v/>
      </c>
      <c r="Q158" s="140" t="str">
        <f>IF(1=1,IF(M158="","",IF(AND(ISNUMBER(M158),M158&lt;1,N158="kg"),"g",IF(AND(ISNUMBER(M158),M158&lt;1,N158="L"),"cl",N158))),N("P7"))</f>
        <v/>
      </c>
      <c r="R158" s="161" t="str">
        <f>IF(1=1,IF(E158="","",IF(F158="","A CONTROLER",IF(NOT(ISNUMBER(F158)),"TEXTE",IF(OR(L158="",L158&lt;=0),"COMMANDE PRINCIPALE INCOMPLETE",IF(G158="","UNITE MANQUANTE",IF(COUNTIF(B384:B428,AE158)=0,"UNITE A CONTROLER","OK")))))),N("Q9"))</f>
        <v/>
      </c>
      <c r="S158" s="105"/>
      <c r="T158" s="141">
        <f t="shared" ref="T158:T191" si="15">E158</f>
        <v>0</v>
      </c>
      <c r="U158" s="133" t="str">
        <f>IF(1=1,IF(E158="","",U157),N("S7"))</f>
        <v/>
      </c>
      <c r="V158" s="133" t="str">
        <f>IF(1=1,IF(E158="","",V157),N("T7"))</f>
        <v/>
      </c>
      <c r="W158" s="135" t="str">
        <f>IF(1=1,IF(OR(U158="",V158="",NOT(ISNUMBER(U158)),NOT(ISNUMBER(V158)),U158=0),"",V158/U158),N("U7"))</f>
        <v/>
      </c>
      <c r="X158" s="136" t="str">
        <f>IF(1=1,IF(OR(W158="",NOT(ISNUMBER(F158))),"",F158*W158*IFERROR(INDEX(D384:D428,MATCH(AE158,B384:B428,0)),1)),N("V7"))</f>
        <v/>
      </c>
      <c r="Y158" s="137" t="str">
        <f>IF(1=1,IF(F158="","",IF(G158="","",IFERROR(INDEX(E384:E428,MATCH(AE158,B384:B428,0)),G158&amp;""))),N("W6"))</f>
        <v/>
      </c>
      <c r="Z158" s="142" t="str">
        <f>IF(1=1,IF(X158="","",IF(AND(ISNUMBER(X158),X158&lt;1,Y158="kg"),MAX(1,ROUND(X158*1000,0)),IF(AND(ISNUMBER(X158),X158&lt;1,Y158="L"),MAX(1,ROUND(X158*100,0)),ROUND(X158,3)))),N("X7"))</f>
        <v/>
      </c>
      <c r="AA158" s="143" t="str">
        <f>IF(1=1,IF(X158="","",IF(AND(ISNUMBER(X158),X158&lt;1,Y158="kg"),"g",IF(AND(ISNUMBER(X158),X158&lt;1,Y158="L"),"cl",Y158))),N("Y7"))</f>
        <v/>
      </c>
      <c r="AB158" s="123" t="str">
        <f>IF(1=1,IF(E158="","",IF(F158="","A CONTROLER",IF(NOT(ISNUMBER(F158)),"TEXTE",IF(OR(W158="",W158&lt;=0),"COMMANDE COUVERTS INCOMPLETE",IF(G158="","UNITE MANQUANTE",IF(COUNTIF(B384:B428,AE158)=0,"UNITE A CONTROLER","OK")))))),N("Z6"))</f>
        <v/>
      </c>
      <c r="AD158" s="144" t="str">
        <f>IF(1=1,IF(E158="","",AD157),N("AB7"))</f>
        <v/>
      </c>
      <c r="AE158" s="125" t="str">
        <f>IF(1=1,IF(G158="","",UPPER(TRIM(SUBSTITUTE(SUBSTITUTE(G158&amp;"",CHAR(160)," ")," "," ")))),N("AC7"))</f>
        <v/>
      </c>
      <c r="AG158" s="9" t="s">
        <v>26</v>
      </c>
    </row>
    <row r="159" spans="1:33" ht="15.75" x14ac:dyDescent="0.25">
      <c r="A159" s="126" t="str">
        <f>IF(1=1,IF(E159="","",A157),N("A8"))</f>
        <v/>
      </c>
      <c r="B159" s="127" t="str">
        <f>IF(1=1,IF(E159="","",B157),N("B8"))</f>
        <v/>
      </c>
      <c r="C159" s="128"/>
      <c r="D159" s="129" t="str">
        <f>IF(ISBLANK(E159),"",LARGE(D157:D158,1)+1)</f>
        <v/>
      </c>
      <c r="E159" s="130"/>
      <c r="F159" s="131"/>
      <c r="G159" s="170"/>
      <c r="H159" s="105"/>
      <c r="I159" s="132" t="str">
        <f>IF(1=1,IF(E159="","",I157),N("H8"))</f>
        <v/>
      </c>
      <c r="J159" s="133" t="str">
        <f>IF(1=1,IF(E159="","",J157),N("I8"))</f>
        <v/>
      </c>
      <c r="K159" s="134" t="str">
        <f>IF(1=1,IF(E159="","",K157),N("J8"))</f>
        <v/>
      </c>
      <c r="L159" s="135" t="str">
        <f>IF(1=1,IF(OR(J159="",O159="",NOT(ISNUMBER(J159)),NOT(ISNUMBER(O159)),J159=0),"",O159/J159),N("L8"))</f>
        <v/>
      </c>
      <c r="M159" s="136" t="str">
        <f>IF(1=1,IF(OR(L159="",NOT(ISNUMBER(F159))),"",F159*L159*IFERROR(INDEX(D384:D428,MATCH(AE159,B384:B428,0)),1)),N("M13"))</f>
        <v/>
      </c>
      <c r="N159" s="137" t="str">
        <f>IF(1=1,IF(F159="","",IF(G159="","",IFERROR(INDEX(E384:E428,MATCH(AE159,B384:B428,0)),G159&amp;""))),N("N6"))</f>
        <v/>
      </c>
      <c r="O159" s="138" t="str">
        <f>IF(1=1,IF(E159="","",O157),N("K8"))</f>
        <v/>
      </c>
      <c r="P159" s="139" t="str">
        <f>IF(1=1,IF(M159="","",IF(AND(ISNUMBER(M159),M159&lt;1,N159="kg"),MAX(1,ROUND(M159*1000,0)),IF(AND(ISNUMBER(M159),M159&lt;1,N159="L"),MAX(1,ROUND(M159*100,0)),ROUND(M159,3)))),N("O8"))</f>
        <v/>
      </c>
      <c r="Q159" s="140" t="str">
        <f>IF(1=1,IF(M159="","",IF(AND(ISNUMBER(M159),M159&lt;1,N159="kg"),"g",IF(AND(ISNUMBER(M159),M159&lt;1,N159="L"),"cl",N159))),N("P8"))</f>
        <v/>
      </c>
      <c r="R159" s="161" t="str">
        <f>IF(1=1,IF(E159="","",IF(F159="","A CONTROLER",IF(NOT(ISNUMBER(F159)),"TEXTE",IF(OR(L159="",L159&lt;=0),"COMMANDE PRINCIPALE INCOMPLETE",IF(G159="","UNITE MANQUANTE",IF(COUNTIF(B384:B428,AE159)=0,"UNITE A CONTROLER","OK")))))),N("Q9"))</f>
        <v/>
      </c>
      <c r="S159" s="105"/>
      <c r="T159" s="141">
        <f t="shared" si="15"/>
        <v>0</v>
      </c>
      <c r="U159" s="133" t="str">
        <f>IF(1=1,IF(E159="","",U157),N("S8"))</f>
        <v/>
      </c>
      <c r="V159" s="133" t="str">
        <f>IF(1=1,IF(E159="","",V157),N("T8"))</f>
        <v/>
      </c>
      <c r="W159" s="135" t="str">
        <f>IF(1=1,IF(OR(U159="",V159="",NOT(ISNUMBER(U159)),NOT(ISNUMBER(V159)),U159=0),"",V159/U159),N("U8"))</f>
        <v/>
      </c>
      <c r="X159" s="136" t="str">
        <f>IF(1=1,IF(OR(W159="",NOT(ISNUMBER(F159))),"",F159*W159*IFERROR(INDEX(D384:D428,MATCH(AE159,B384:B428,0)),1)),N("V7"))</f>
        <v/>
      </c>
      <c r="Y159" s="137" t="str">
        <f>IF(1=1,IF(F159="","",IF(G159="","",IFERROR(INDEX(E384:E428,MATCH(AE159,B384:B428,0)),G159&amp;""))),N("W6"))</f>
        <v/>
      </c>
      <c r="Z159" s="142" t="str">
        <f>IF(1=1,IF(X159="","",IF(AND(ISNUMBER(X159),X159&lt;1,Y159="kg"),MAX(1,ROUND(X159*1000,0)),IF(AND(ISNUMBER(X159),X159&lt;1,Y159="L"),MAX(1,ROUND(X159*100,0)),ROUND(X159,3)))),N("X8"))</f>
        <v/>
      </c>
      <c r="AA159" s="143" t="str">
        <f>IF(1=1,IF(X159="","",IF(AND(ISNUMBER(X159),X159&lt;1,Y159="kg"),"g",IF(AND(ISNUMBER(X159),X159&lt;1,Y159="L"),"cl",Y159))),N("Y8"))</f>
        <v/>
      </c>
      <c r="AB159" s="123" t="str">
        <f>IF(1=1,IF(E159="","",IF(F159="","A CONTROLER",IF(NOT(ISNUMBER(F159)),"TEXTE",IF(OR(W159="",W159&lt;=0),"COMMANDE COUVERTS INCOMPLETE",IF(G159="","UNITE MANQUANTE",IF(COUNTIF(B384:B428,AE159)=0,"UNITE A CONTROLER","OK")))))),N("Z6"))</f>
        <v/>
      </c>
      <c r="AD159" s="144" t="str">
        <f>IF(1=1,IF(E159="","",AD157),N("AB8"))</f>
        <v/>
      </c>
      <c r="AE159" s="125" t="str">
        <f>IF(1=1,IF(G159="","",UPPER(TRIM(SUBSTITUTE(SUBSTITUTE(G159&amp;"",CHAR(160)," ")," "," ")))),N("AC8"))</f>
        <v/>
      </c>
      <c r="AG159" s="1" t="s">
        <v>28</v>
      </c>
    </row>
    <row r="160" spans="1:33" ht="15.75" x14ac:dyDescent="0.25">
      <c r="A160" s="126" t="str">
        <f>IF(1=1,IF(E160="","",A157),N("A9"))</f>
        <v/>
      </c>
      <c r="B160" s="127" t="str">
        <f>IF(1=1,IF(E160="","",B157),N("B9"))</f>
        <v/>
      </c>
      <c r="C160" s="128"/>
      <c r="D160" s="129" t="str">
        <f>IF(ISBLANK(E160),"",LARGE(D157:D159,1)+1)</f>
        <v/>
      </c>
      <c r="E160" s="130"/>
      <c r="F160" s="131"/>
      <c r="G160" s="170"/>
      <c r="H160" s="105"/>
      <c r="I160" s="132" t="str">
        <f>IF(1=1,IF(E160="","",I157),N("H9"))</f>
        <v/>
      </c>
      <c r="J160" s="133" t="str">
        <f>IF(1=1,IF(E160="","",J157),N("I9"))</f>
        <v/>
      </c>
      <c r="K160" s="134" t="str">
        <f>IF(1=1,IF(E160="","",K157),N("J9"))</f>
        <v/>
      </c>
      <c r="L160" s="135" t="str">
        <f>IF(1=1,IF(OR(J160="",O160="",NOT(ISNUMBER(J160)),NOT(ISNUMBER(O160)),J160=0),"",O160/J160),N("L9"))</f>
        <v/>
      </c>
      <c r="M160" s="136" t="str">
        <f>IF(1=1,IF(OR(L160="",NOT(ISNUMBER(F160))),"",F160*L160*IFERROR(INDEX(D384:D428,MATCH(AE160,B384:B428,0)),1)),N("M13"))</f>
        <v/>
      </c>
      <c r="N160" s="137" t="str">
        <f>IF(1=1,IF(F160="","",IF(G160="","",IFERROR(INDEX(E384:E428,MATCH(AE160,B384:B428,0)),G160&amp;""))),N("N6"))</f>
        <v/>
      </c>
      <c r="O160" s="138" t="str">
        <f>IF(1=1,IF(E160="","",O157),N("K9"))</f>
        <v/>
      </c>
      <c r="P160" s="139" t="str">
        <f>IF(1=1,IF(M160="","",IF(AND(ISNUMBER(M160),M160&lt;1,N160="kg"),MAX(1,ROUND(M160*1000,0)),IF(AND(ISNUMBER(M160),M160&lt;1,N160="L"),MAX(1,ROUND(M160*100,0)),ROUND(M160,3)))),N("O9"))</f>
        <v/>
      </c>
      <c r="Q160" s="140" t="str">
        <f>IF(1=1,IF(M160="","",IF(AND(ISNUMBER(M160),M160&lt;1,N160="kg"),"g",IF(AND(ISNUMBER(M160),M160&lt;1,N160="L"),"cl",N160))),N("P9"))</f>
        <v/>
      </c>
      <c r="R160" s="161" t="str">
        <f>IF(1=1,IF(E160="","",IF(F160="","A CONTROLER",IF(NOT(ISNUMBER(F160)),"TEXTE",IF(OR(L160="",L160&lt;=0),"COMMANDE PRINCIPALE INCOMPLETE",IF(G160="","UNITE MANQUANTE",IF(COUNTIF(B384:B428,AE160)=0,"UNITE A CONTROLER","OK")))))),N("Q9"))</f>
        <v/>
      </c>
      <c r="S160" s="105"/>
      <c r="T160" s="141">
        <f t="shared" si="15"/>
        <v>0</v>
      </c>
      <c r="U160" s="133" t="str">
        <f>IF(1=1,IF(E160="","",U157),N("S9"))</f>
        <v/>
      </c>
      <c r="V160" s="133" t="str">
        <f>IF(1=1,IF(E160="","",V157),N("T9"))</f>
        <v/>
      </c>
      <c r="W160" s="135" t="str">
        <f>IF(1=1,IF(OR(U160="",V160="",NOT(ISNUMBER(U160)),NOT(ISNUMBER(V160)),U160=0),"",V160/U160),N("U9"))</f>
        <v/>
      </c>
      <c r="X160" s="136" t="str">
        <f>IF(1=1,IF(OR(W160="",NOT(ISNUMBER(F160))),"",F160*W160*IFERROR(INDEX(D384:D428,MATCH(AE160,B384:B428,0)),1)),N("V7"))</f>
        <v/>
      </c>
      <c r="Y160" s="137" t="str">
        <f>IF(1=1,IF(F160="","",IF(G160="","",IFERROR(INDEX(E384:E428,MATCH(AE160,B384:B428,0)),G160&amp;""))),N("W6"))</f>
        <v/>
      </c>
      <c r="Z160" s="142" t="str">
        <f>IF(1=1,IF(X160="","",IF(AND(ISNUMBER(X160),X160&lt;1,Y160="kg"),MAX(1,ROUND(X160*1000,0)),IF(AND(ISNUMBER(X160),X160&lt;1,Y160="L"),MAX(1,ROUND(X160*100,0)),ROUND(X160,3)))),N("X9"))</f>
        <v/>
      </c>
      <c r="AA160" s="143" t="str">
        <f>IF(1=1,IF(X160="","",IF(AND(ISNUMBER(X160),X160&lt;1,Y160="kg"),"g",IF(AND(ISNUMBER(X160),X160&lt;1,Y160="L"),"cl",Y160))),N("Y9"))</f>
        <v/>
      </c>
      <c r="AB160" s="123" t="str">
        <f>IF(1=1,IF(E160="","",IF(F160="","A CONTROLER",IF(NOT(ISNUMBER(F160)),"TEXTE",IF(OR(W160="",W160&lt;=0),"COMMANDE COUVERTS INCOMPLETE",IF(G160="","UNITE MANQUANTE",IF(COUNTIF(B384:B428,AE160)=0,"UNITE A CONTROLER","OK")))))),N("Z6"))</f>
        <v/>
      </c>
      <c r="AD160" s="144" t="str">
        <f>IF(1=1,IF(E160="","",AD157),N("AB9"))</f>
        <v/>
      </c>
      <c r="AE160" s="125" t="str">
        <f>IF(1=1,IF(G160="","",UPPER(TRIM(SUBSTITUTE(SUBSTITUTE(G160&amp;"",CHAR(160)," ")," "," ")))),N("AC9"))</f>
        <v/>
      </c>
      <c r="AG160" s="1" t="s">
        <v>29</v>
      </c>
    </row>
    <row r="161" spans="1:33" ht="15.75" x14ac:dyDescent="0.25">
      <c r="A161" s="126" t="str">
        <f>IF(1=1,IF(E161="","",A157),N("A10"))</f>
        <v/>
      </c>
      <c r="B161" s="127" t="str">
        <f>IF(1=1,IF(E161="","",B157),N("B10"))</f>
        <v/>
      </c>
      <c r="C161" s="128"/>
      <c r="D161" s="129" t="str">
        <f>IF(ISBLANK(E161),"",LARGE(D157:D160,1)+1)</f>
        <v/>
      </c>
      <c r="E161" s="130"/>
      <c r="F161" s="131"/>
      <c r="G161" s="170"/>
      <c r="H161" s="105"/>
      <c r="I161" s="132" t="str">
        <f>IF(1=1,IF(E161="","",I157),N("H10"))</f>
        <v/>
      </c>
      <c r="J161" s="133" t="str">
        <f>IF(1=1,IF(E161="","",J157),N("I10"))</f>
        <v/>
      </c>
      <c r="K161" s="134" t="str">
        <f>IF(1=1,IF(E161="","",K157),N("J10"))</f>
        <v/>
      </c>
      <c r="L161" s="135" t="str">
        <f>IF(1=1,IF(OR(J161="",O161="",NOT(ISNUMBER(J161)),NOT(ISNUMBER(O161)),J161=0),"",O161/J161),N("L10"))</f>
        <v/>
      </c>
      <c r="M161" s="136" t="str">
        <f>IF(1=1,IF(OR(L161="",NOT(ISNUMBER(F161))),"",F161*L161*IFERROR(INDEX(D384:D428,MATCH(AE161,B384:B428,0)),1)),N("M13"))</f>
        <v/>
      </c>
      <c r="N161" s="137" t="str">
        <f>IF(1=1,IF(F161="","",IF(G161="","",IFERROR(INDEX(E384:E428,MATCH(AE161,B384:B428,0)),G161&amp;""))),N("N6"))</f>
        <v/>
      </c>
      <c r="O161" s="138" t="str">
        <f>IF(1=1,IF(E161="","",O157),N("K10"))</f>
        <v/>
      </c>
      <c r="P161" s="139" t="str">
        <f>IF(1=1,IF(M161="","",IF(AND(ISNUMBER(M161),M161&lt;1,N161="kg"),MAX(1,ROUND(M161*1000,0)),IF(AND(ISNUMBER(M161),M161&lt;1,N161="L"),MAX(1,ROUND(M161*100,0)),ROUND(M161,3)))),N("O10"))</f>
        <v/>
      </c>
      <c r="Q161" s="140" t="str">
        <f>IF(1=1,IF(M161="","",IF(AND(ISNUMBER(M161),M161&lt;1,N161="kg"),"g",IF(AND(ISNUMBER(M161),M161&lt;1,N161="L"),"cl",N161))),N("P10"))</f>
        <v/>
      </c>
      <c r="R161" s="161" t="str">
        <f>IF(1=1,IF(E161="","",IF(F161="","A CONTROLER",IF(NOT(ISNUMBER(F161)),"TEXTE",IF(OR(L161="",L161&lt;=0),"COMMANDE PRINCIPALE INCOMPLETE",IF(G161="","UNITE MANQUANTE",IF(COUNTIF(B384:B428,AE161)=0,"UNITE A CONTROLER","OK")))))),N("Q9"))</f>
        <v/>
      </c>
      <c r="S161" s="105"/>
      <c r="T161" s="141">
        <f t="shared" si="15"/>
        <v>0</v>
      </c>
      <c r="U161" s="133" t="str">
        <f>IF(1=1,IF(E161="","",U157),N("S10"))</f>
        <v/>
      </c>
      <c r="V161" s="133" t="str">
        <f>IF(1=1,IF(E161="","",V157),N("T10"))</f>
        <v/>
      </c>
      <c r="W161" s="135" t="str">
        <f>IF(1=1,IF(OR(U161="",V161="",NOT(ISNUMBER(U161)),NOT(ISNUMBER(V161)),U161=0),"",V161/U161),N("U10"))</f>
        <v/>
      </c>
      <c r="X161" s="136" t="str">
        <f>IF(1=1,IF(OR(W161="",NOT(ISNUMBER(F161))),"",F161*W161*IFERROR(INDEX(D384:D428,MATCH(AE161,B384:B428,0)),1)),N("V7"))</f>
        <v/>
      </c>
      <c r="Y161" s="137" t="str">
        <f>IF(1=1,IF(F161="","",IF(G161="","",IFERROR(INDEX(E384:E428,MATCH(AE161,B384:B428,0)),G161&amp;""))),N("W6"))</f>
        <v/>
      </c>
      <c r="Z161" s="142" t="str">
        <f>IF(1=1,IF(X161="","",IF(AND(ISNUMBER(X161),X161&lt;1,Y161="kg"),MAX(1,ROUND(X161*1000,0)),IF(AND(ISNUMBER(X161),X161&lt;1,Y161="L"),MAX(1,ROUND(X161*100,0)),ROUND(X161,3)))),N("X10"))</f>
        <v/>
      </c>
      <c r="AA161" s="143" t="str">
        <f>IF(1=1,IF(X161="","",IF(AND(ISNUMBER(X161),X161&lt;1,Y161="kg"),"g",IF(AND(ISNUMBER(X161),X161&lt;1,Y161="L"),"cl",Y161))),N("Y10"))</f>
        <v/>
      </c>
      <c r="AB161" s="123" t="str">
        <f>IF(1=1,IF(E161="","",IF(F161="","A CONTROLER",IF(NOT(ISNUMBER(F161)),"TEXTE",IF(OR(W161="",W161&lt;=0),"COMMANDE COUVERTS INCOMPLETE",IF(G161="","UNITE MANQUANTE",IF(COUNTIF(B384:B428,AE161)=0,"UNITE A CONTROLER","OK")))))),N("Z6"))</f>
        <v/>
      </c>
      <c r="AD161" s="144" t="str">
        <f>IF(1=1,IF(E161="","",AD157),N("AB10"))</f>
        <v/>
      </c>
      <c r="AE161" s="125" t="str">
        <f>IF(1=1,IF(G161="","",UPPER(TRIM(SUBSTITUTE(SUBSTITUTE(G161&amp;"",CHAR(160)," ")," "," ")))),N("AC10"))</f>
        <v/>
      </c>
      <c r="AG161" s="1" t="s">
        <v>30</v>
      </c>
    </row>
    <row r="162" spans="1:33" ht="15.75" x14ac:dyDescent="0.25">
      <c r="A162" s="126" t="str">
        <f>IF(1=1,IF(E162="","",A157),N("A11"))</f>
        <v/>
      </c>
      <c r="B162" s="127" t="str">
        <f>IF(1=1,IF(E162="","",B157),N("B11"))</f>
        <v/>
      </c>
      <c r="C162" s="128"/>
      <c r="D162" s="129" t="str">
        <f>IF(ISBLANK(E162),"",LARGE(D157:D161,1)+1)</f>
        <v/>
      </c>
      <c r="E162" s="130"/>
      <c r="F162" s="131"/>
      <c r="G162" s="170"/>
      <c r="H162" s="105"/>
      <c r="I162" s="132" t="str">
        <f>IF(1=1,IF(E162="","",I157),N("H11"))</f>
        <v/>
      </c>
      <c r="J162" s="133" t="str">
        <f>IF(1=1,IF(E162="","",J157),N("I11"))</f>
        <v/>
      </c>
      <c r="K162" s="134" t="str">
        <f>IF(1=1,IF(E162="","",K157),N("J11"))</f>
        <v/>
      </c>
      <c r="L162" s="135" t="str">
        <f>IF(1=1,IF(OR(J162="",O162="",NOT(ISNUMBER(J162)),NOT(ISNUMBER(O162)),J162=0),"",O162/J162),N("L11"))</f>
        <v/>
      </c>
      <c r="M162" s="136" t="str">
        <f>IF(1=1,IF(OR(L162="",NOT(ISNUMBER(F162))),"",F162*L162*IFERROR(INDEX(D384:D428,MATCH(AE162,B384:B428,0)),1)),N("M13"))</f>
        <v/>
      </c>
      <c r="N162" s="137" t="str">
        <f>IF(1=1,IF(F162="","",IF(G162="","",IFERROR(INDEX(E384:E428,MATCH(AE162,B384:B428,0)),G162&amp;""))),N("N6"))</f>
        <v/>
      </c>
      <c r="O162" s="138" t="str">
        <f>IF(1=1,IF(E162="","",O157),N("K11"))</f>
        <v/>
      </c>
      <c r="P162" s="139" t="str">
        <f>IF(1=1,IF(M162="","",IF(AND(ISNUMBER(M162),M162&lt;1,N162="kg"),MAX(1,ROUND(M162*1000,0)),IF(AND(ISNUMBER(M162),M162&lt;1,N162="L"),MAX(1,ROUND(M162*100,0)),ROUND(M162,3)))),N("O11"))</f>
        <v/>
      </c>
      <c r="Q162" s="140" t="str">
        <f>IF(1=1,IF(M162="","",IF(AND(ISNUMBER(M162),M162&lt;1,N162="kg"),"g",IF(AND(ISNUMBER(M162),M162&lt;1,N162="L"),"cl",N162))),N("P11"))</f>
        <v/>
      </c>
      <c r="R162" s="161" t="str">
        <f>IF(1=1,IF(E162="","",IF(F162="","A CONTROLER",IF(NOT(ISNUMBER(F162)),"TEXTE",IF(OR(L162="",L162&lt;=0),"COMMANDE PRINCIPALE INCOMPLETE",IF(G162="","UNITE MANQUANTE",IF(COUNTIF(B384:B428,AE162)=0,"UNITE A CONTROLER","OK")))))),N("Q9"))</f>
        <v/>
      </c>
      <c r="S162" s="105"/>
      <c r="T162" s="141">
        <f t="shared" si="15"/>
        <v>0</v>
      </c>
      <c r="U162" s="133" t="str">
        <f>IF(1=1,IF(E162="","",U157),N("S11"))</f>
        <v/>
      </c>
      <c r="V162" s="133" t="str">
        <f>IF(1=1,IF(E162="","",V157),N("T11"))</f>
        <v/>
      </c>
      <c r="W162" s="135" t="str">
        <f>IF(1=1,IF(OR(U162="",V162="",NOT(ISNUMBER(U162)),NOT(ISNUMBER(V162)),U162=0),"",V162/U162),N("U11"))</f>
        <v/>
      </c>
      <c r="X162" s="136" t="str">
        <f>IF(1=1,IF(OR(W162="",NOT(ISNUMBER(F162))),"",F162*W162*IFERROR(INDEX(D384:D428,MATCH(AE162,B384:B428,0)),1)),N("V7"))</f>
        <v/>
      </c>
      <c r="Y162" s="137" t="str">
        <f>IF(1=1,IF(F162="","",IF(G162="","",IFERROR(INDEX(E384:E428,MATCH(AE162,B384:B428,0)),G162&amp;""))),N("W6"))</f>
        <v/>
      </c>
      <c r="Z162" s="142" t="str">
        <f>IF(1=1,IF(X162="","",IF(AND(ISNUMBER(X162),X162&lt;1,Y162="kg"),MAX(1,ROUND(X162*1000,0)),IF(AND(ISNUMBER(X162),X162&lt;1,Y162="L"),MAX(1,ROUND(X162*100,0)),ROUND(X162,3)))),N("X11"))</f>
        <v/>
      </c>
      <c r="AA162" s="143" t="str">
        <f>IF(1=1,IF(X162="","",IF(AND(ISNUMBER(X162),X162&lt;1,Y162="kg"),"g",IF(AND(ISNUMBER(X162),X162&lt;1,Y162="L"),"cl",Y162))),N("Y11"))</f>
        <v/>
      </c>
      <c r="AB162" s="123" t="str">
        <f>IF(1=1,IF(E162="","",IF(F162="","A CONTROLER",IF(NOT(ISNUMBER(F162)),"TEXTE",IF(OR(W162="",W162&lt;=0),"COMMANDE COUVERTS INCOMPLETE",IF(G162="","UNITE MANQUANTE",IF(COUNTIF(B384:B428,AE162)=0,"UNITE A CONTROLER","OK")))))),N("Z6"))</f>
        <v/>
      </c>
      <c r="AD162" s="144" t="str">
        <f>IF(1=1,IF(E162="","",AD157),N("AB11"))</f>
        <v/>
      </c>
      <c r="AE162" s="125" t="str">
        <f>IF(1=1,IF(G162="","",UPPER(TRIM(SUBSTITUTE(SUBSTITUTE(G162&amp;"",CHAR(160)," ")," "," ")))),N("AC11"))</f>
        <v/>
      </c>
      <c r="AG162" s="4" t="s">
        <v>31</v>
      </c>
    </row>
    <row r="163" spans="1:33" ht="15.75" x14ac:dyDescent="0.25">
      <c r="A163" s="126" t="str">
        <f>IF(1=1,IF(E163="","",A157),N("A12"))</f>
        <v/>
      </c>
      <c r="B163" s="127" t="str">
        <f>IF(1=1,IF(E163="","",B157),N("B12"))</f>
        <v/>
      </c>
      <c r="C163" s="128"/>
      <c r="D163" s="129" t="str">
        <f>IF(ISBLANK(E163),"",LARGE(D157:D162,1)+1)</f>
        <v/>
      </c>
      <c r="E163" s="130"/>
      <c r="F163" s="131"/>
      <c r="G163" s="170"/>
      <c r="H163" s="105"/>
      <c r="I163" s="132" t="str">
        <f>IF(1=1,IF(E163="","",I157),N("H12"))</f>
        <v/>
      </c>
      <c r="J163" s="133" t="str">
        <f>IF(1=1,IF(E163="","",J157),N("I12"))</f>
        <v/>
      </c>
      <c r="K163" s="134" t="str">
        <f>IF(1=1,IF(E163="","",K157),N("J12"))</f>
        <v/>
      </c>
      <c r="L163" s="135" t="str">
        <f>IF(1=1,IF(OR(J163="",O163="",NOT(ISNUMBER(J163)),NOT(ISNUMBER(O163)),J163=0),"",O163/J163),N("L12"))</f>
        <v/>
      </c>
      <c r="M163" s="136" t="str">
        <f>IF(1=1,IF(OR(L163="",NOT(ISNUMBER(F163))),"",F163*L163*IFERROR(INDEX(D384:D428,MATCH(AE163,B384:B428,0)),1)),N("M13"))</f>
        <v/>
      </c>
      <c r="N163" s="137" t="str">
        <f>IF(1=1,IF(F163="","",IF(G163="","",IFERROR(INDEX(E384:E428,MATCH(AE163,B384:B428,0)),G163&amp;""))),N("N6"))</f>
        <v/>
      </c>
      <c r="O163" s="138" t="str">
        <f>IF(1=1,IF(E163="","",O157),N("K12"))</f>
        <v/>
      </c>
      <c r="P163" s="139" t="str">
        <f>IF(1=1,IF(M163="","",IF(AND(ISNUMBER(M163),M163&lt;1,N163="kg"),MAX(1,ROUND(M163*1000,0)),IF(AND(ISNUMBER(M163),M163&lt;1,N163="L"),MAX(1,ROUND(M163*100,0)),ROUND(M163,3)))),N("O12"))</f>
        <v/>
      </c>
      <c r="Q163" s="140" t="str">
        <f>IF(1=1,IF(M163="","",IF(AND(ISNUMBER(M163),M163&lt;1,N163="kg"),"g",IF(AND(ISNUMBER(M163),M163&lt;1,N163="L"),"cl",N163))),N("P12"))</f>
        <v/>
      </c>
      <c r="R163" s="161" t="str">
        <f>IF(1=1,IF(E163="","",IF(F163="","A CONTROLER",IF(NOT(ISNUMBER(F163)),"TEXTE",IF(OR(L163="",L163&lt;=0),"COMMANDE PRINCIPALE INCOMPLETE",IF(G163="","UNITE MANQUANTE",IF(COUNTIF(B384:B428,AE163)=0,"UNITE A CONTROLER","OK")))))),N("Q9"))</f>
        <v/>
      </c>
      <c r="S163" s="105"/>
      <c r="T163" s="141">
        <f t="shared" si="15"/>
        <v>0</v>
      </c>
      <c r="U163" s="133" t="str">
        <f>IF(1=1,IF(E163="","",U157),N("S12"))</f>
        <v/>
      </c>
      <c r="V163" s="133" t="str">
        <f>IF(1=1,IF(E163="","",V157),N("T12"))</f>
        <v/>
      </c>
      <c r="W163" s="135" t="str">
        <f>IF(1=1,IF(OR(U163="",V163="",NOT(ISNUMBER(U163)),NOT(ISNUMBER(V163)),U163=0),"",V163/U163),N("U12"))</f>
        <v/>
      </c>
      <c r="X163" s="136" t="str">
        <f>IF(1=1,IF(OR(W163="",NOT(ISNUMBER(F163))),"",F163*W163*IFERROR(INDEX(D384:D428,MATCH(AE163,B384:B428,0)),1)),N("V7"))</f>
        <v/>
      </c>
      <c r="Y163" s="137" t="str">
        <f>IF(1=1,IF(F163="","",IF(G163="","",IFERROR(INDEX(E384:E428,MATCH(AE163,B384:B428,0)),G163&amp;""))),N("W6"))</f>
        <v/>
      </c>
      <c r="Z163" s="142" t="str">
        <f>IF(1=1,IF(X163="","",IF(AND(ISNUMBER(X163),X163&lt;1,Y163="kg"),MAX(1,ROUND(X163*1000,0)),IF(AND(ISNUMBER(X163),X163&lt;1,Y163="L"),MAX(1,ROUND(X163*100,0)),ROUND(X163,3)))),N("X12"))</f>
        <v/>
      </c>
      <c r="AA163" s="143" t="str">
        <f>IF(1=1,IF(X163="","",IF(AND(ISNUMBER(X163),X163&lt;1,Y163="kg"),"g",IF(AND(ISNUMBER(X163),X163&lt;1,Y163="L"),"cl",Y163))),N("Y12"))</f>
        <v/>
      </c>
      <c r="AB163" s="123" t="str">
        <f>IF(1=1,IF(E163="","",IF(F163="","A CONTROLER",IF(NOT(ISNUMBER(F163)),"TEXTE",IF(OR(W163="",W163&lt;=0),"COMMANDE COUVERTS INCOMPLETE",IF(G163="","UNITE MANQUANTE",IF(COUNTIF(B384:B428,AE163)=0,"UNITE A CONTROLER","OK")))))),N("Z6"))</f>
        <v/>
      </c>
      <c r="AD163" s="144" t="str">
        <f>IF(1=1,IF(E163="","",AD157),N("AB12"))</f>
        <v/>
      </c>
      <c r="AE163" s="125" t="str">
        <f>IF(1=1,IF(G163="","",UPPER(TRIM(SUBSTITUTE(SUBSTITUTE(G163&amp;"",CHAR(160)," ")," "," ")))),N("AC12"))</f>
        <v/>
      </c>
      <c r="AG163" s="4" t="s">
        <v>32</v>
      </c>
    </row>
    <row r="164" spans="1:33" ht="15.75" x14ac:dyDescent="0.25">
      <c r="A164" s="126" t="str">
        <f>IF(1=1,IF(E164="","",A157),N("A13"))</f>
        <v/>
      </c>
      <c r="B164" s="127" t="str">
        <f>IF(1=1,IF(E164="","",B157),N("B13"))</f>
        <v/>
      </c>
      <c r="C164" s="128"/>
      <c r="D164" s="129" t="str">
        <f>IF(ISBLANK(E164),"",LARGE(D157:D163,1)+1)</f>
        <v/>
      </c>
      <c r="E164" s="130"/>
      <c r="F164" s="131"/>
      <c r="G164" s="170"/>
      <c r="H164" s="105"/>
      <c r="I164" s="132" t="str">
        <f>IF(1=1,IF(E164="","",I157),N("H13"))</f>
        <v/>
      </c>
      <c r="J164" s="133" t="str">
        <f>IF(1=1,IF(E164="","",J157),N("I13"))</f>
        <v/>
      </c>
      <c r="K164" s="134" t="str">
        <f>IF(1=1,IF(E164="","",K157),N("J13"))</f>
        <v/>
      </c>
      <c r="L164" s="135" t="str">
        <f>IF(1=1,IF(OR(J164="",O164="",NOT(ISNUMBER(J164)),NOT(ISNUMBER(O164)),J164=0),"",O164/J164),N("L13"))</f>
        <v/>
      </c>
      <c r="M164" s="136" t="str">
        <f>IF(1=1,IF(OR(L164="",NOT(ISNUMBER(F164))),"",F164*L164*IFERROR(INDEX(D384:D428,MATCH(AE164,B384:B428,0)),1)),N("M13"))</f>
        <v/>
      </c>
      <c r="N164" s="137" t="str">
        <f>IF(1=1,IF(F164="","",IF(G164="","",IFERROR(INDEX(E384:E428,MATCH(AE164,B384:B428,0)),G164&amp;""))),N("N6"))</f>
        <v/>
      </c>
      <c r="O164" s="138" t="str">
        <f>IF(1=1,IF(E164="","",O157),N("K13"))</f>
        <v/>
      </c>
      <c r="P164" s="139" t="str">
        <f>IF(1=1,IF(M164="","",IF(AND(ISNUMBER(M164),M164&lt;1,N164="kg"),MAX(1,ROUND(M164*1000,0)),IF(AND(ISNUMBER(M164),M164&lt;1,N164="L"),MAX(1,ROUND(M164*100,0)),ROUND(M164,3)))),N("O13"))</f>
        <v/>
      </c>
      <c r="Q164" s="140" t="str">
        <f>IF(1=1,IF(M164="","",IF(AND(ISNUMBER(M164),M164&lt;1,N164="kg"),"g",IF(AND(ISNUMBER(M164),M164&lt;1,N164="L"),"cl",N164))),N("P13"))</f>
        <v/>
      </c>
      <c r="R164" s="161" t="str">
        <f>IF(1=1,IF(E164="","",IF(F164="","A CONTROLER",IF(NOT(ISNUMBER(F164)),"TEXTE",IF(OR(L164="",L164&lt;=0),"COMMANDE PRINCIPALE INCOMPLETE",IF(G164="","UNITE MANQUANTE",IF(COUNTIF(B384:B428,AE164)=0,"UNITE A CONTROLER","OK")))))),N("Q9"))</f>
        <v/>
      </c>
      <c r="S164" s="105"/>
      <c r="T164" s="141">
        <f t="shared" si="15"/>
        <v>0</v>
      </c>
      <c r="U164" s="133" t="str">
        <f>IF(1=1,IF(E164="","",U157),N("S13"))</f>
        <v/>
      </c>
      <c r="V164" s="133" t="str">
        <f>IF(1=1,IF(E164="","",V157),N("T13"))</f>
        <v/>
      </c>
      <c r="W164" s="135" t="str">
        <f>IF(1=1,IF(OR(U164="",V164="",NOT(ISNUMBER(U164)),NOT(ISNUMBER(V164)),U164=0),"",V164/U164),N("U13"))</f>
        <v/>
      </c>
      <c r="X164" s="136" t="str">
        <f>IF(1=1,IF(OR(W164="",NOT(ISNUMBER(F164))),"",F164*W164*IFERROR(INDEX(D384:D428,MATCH(AE164,B384:B428,0)),1)),N("V7"))</f>
        <v/>
      </c>
      <c r="Y164" s="137" t="str">
        <f>IF(1=1,IF(F164="","",IF(G164="","",IFERROR(INDEX(E384:E428,MATCH(AE164,B384:B428,0)),G164&amp;""))),N("W6"))</f>
        <v/>
      </c>
      <c r="Z164" s="142" t="str">
        <f>IF(1=1,IF(X164="","",IF(AND(ISNUMBER(X164),X164&lt;1,Y164="kg"),MAX(1,ROUND(X164*1000,0)),IF(AND(ISNUMBER(X164),X164&lt;1,Y164="L"),MAX(1,ROUND(X164*100,0)),ROUND(X164,3)))),N("X13"))</f>
        <v/>
      </c>
      <c r="AA164" s="143" t="str">
        <f>IF(1=1,IF(X164="","",IF(AND(ISNUMBER(X164),X164&lt;1,Y164="kg"),"g",IF(AND(ISNUMBER(X164),X164&lt;1,Y164="L"),"cl",Y164))),N("Y13"))</f>
        <v/>
      </c>
      <c r="AB164" s="123" t="str">
        <f>IF(1=1,IF(E164="","",IF(F164="","A CONTROLER",IF(NOT(ISNUMBER(F164)),"TEXTE",IF(OR(W164="",W164&lt;=0),"COMMANDE COUVERTS INCOMPLETE",IF(G164="","UNITE MANQUANTE",IF(COUNTIF(B384:B428,AE164)=0,"UNITE A CONTROLER","OK")))))),N("Z6"))</f>
        <v/>
      </c>
      <c r="AD164" s="144" t="str">
        <f>IF(1=1,IF(E164="","",AD157),N("AB13"))</f>
        <v/>
      </c>
      <c r="AE164" s="125" t="str">
        <f>IF(1=1,IF(G164="","",UPPER(TRIM(SUBSTITUTE(SUBSTITUTE(G164&amp;"",CHAR(160)," ")," "," ")))),N("AC13"))</f>
        <v/>
      </c>
      <c r="AG164" s="4" t="s">
        <v>33</v>
      </c>
    </row>
    <row r="165" spans="1:33" ht="15.75" x14ac:dyDescent="0.25">
      <c r="A165" s="126" t="str">
        <f>IF(1=1,IF(E165="","",A157),N("A14"))</f>
        <v/>
      </c>
      <c r="B165" s="127" t="str">
        <f>IF(1=1,IF(E165="","",B157),N("B14"))</f>
        <v/>
      </c>
      <c r="C165" s="128"/>
      <c r="D165" s="129" t="str">
        <f>IF(ISBLANK(E165),"",LARGE(D157:D164,1)+1)</f>
        <v/>
      </c>
      <c r="E165" s="130"/>
      <c r="F165" s="131"/>
      <c r="G165" s="170"/>
      <c r="H165" s="105"/>
      <c r="I165" s="132" t="str">
        <f>IF(1=1,IF(E165="","",I157),N("H14"))</f>
        <v/>
      </c>
      <c r="J165" s="133" t="str">
        <f>IF(1=1,IF(E165="","",J157),N("I14"))</f>
        <v/>
      </c>
      <c r="K165" s="134" t="str">
        <f>IF(1=1,IF(E165="","",K157),N("J14"))</f>
        <v/>
      </c>
      <c r="L165" s="135" t="str">
        <f>IF(1=1,IF(OR(J165="",O165="",NOT(ISNUMBER(J165)),NOT(ISNUMBER(O165)),J165=0),"",O165/J165),N("L14"))</f>
        <v/>
      </c>
      <c r="M165" s="136" t="str">
        <f>IF(1=1,IF(OR(L165="",NOT(ISNUMBER(F165))),"",F165*L165*IFERROR(INDEX(D384:D428,MATCH(AE165,B384:B428,0)),1)),N("M13"))</f>
        <v/>
      </c>
      <c r="N165" s="137" t="str">
        <f>IF(1=1,IF(F165="","",IF(G165="","",IFERROR(INDEX(E384:E428,MATCH(AE165,B384:B428,0)),G165&amp;""))),N("N6"))</f>
        <v/>
      </c>
      <c r="O165" s="138" t="str">
        <f>IF(1=1,IF(E165="","",O157),N("K14"))</f>
        <v/>
      </c>
      <c r="P165" s="139" t="str">
        <f>IF(1=1,IF(M165="","",IF(AND(ISNUMBER(M165),M165&lt;1,N165="kg"),MAX(1,ROUND(M165*1000,0)),IF(AND(ISNUMBER(M165),M165&lt;1,N165="L"),MAX(1,ROUND(M165*100,0)),ROUND(M165,3)))),N("O14"))</f>
        <v/>
      </c>
      <c r="Q165" s="140" t="str">
        <f>IF(1=1,IF(M165="","",IF(AND(ISNUMBER(M165),M165&lt;1,N165="kg"),"g",IF(AND(ISNUMBER(M165),M165&lt;1,N165="L"),"cl",N165))),N("P14"))</f>
        <v/>
      </c>
      <c r="R165" s="161" t="str">
        <f>IF(1=1,IF(E165="","",IF(F165="","A CONTROLER",IF(NOT(ISNUMBER(F165)),"TEXTE",IF(OR(L165="",L165&lt;=0),"COMMANDE PRINCIPALE INCOMPLETE",IF(G165="","UNITE MANQUANTE",IF(COUNTIF(B384:B428,AE165)=0,"UNITE A CONTROLER","OK")))))),N("Q9"))</f>
        <v/>
      </c>
      <c r="S165" s="105"/>
      <c r="T165" s="141">
        <f t="shared" si="15"/>
        <v>0</v>
      </c>
      <c r="U165" s="133" t="str">
        <f>IF(1=1,IF(E165="","",U157),N("S14"))</f>
        <v/>
      </c>
      <c r="V165" s="133" t="str">
        <f>IF(1=1,IF(E165="","",V157),N("T14"))</f>
        <v/>
      </c>
      <c r="W165" s="135" t="str">
        <f>IF(1=1,IF(OR(U165="",V165="",NOT(ISNUMBER(U165)),NOT(ISNUMBER(V165)),U165=0),"",V165/U165),N("U14"))</f>
        <v/>
      </c>
      <c r="X165" s="136" t="str">
        <f>IF(1=1,IF(OR(W165="",NOT(ISNUMBER(F165))),"",F165*W165*IFERROR(INDEX(D384:D428,MATCH(AE165,B384:B428,0)),1)),N("V7"))</f>
        <v/>
      </c>
      <c r="Y165" s="137" t="str">
        <f>IF(1=1,IF(F165="","",IF(G165="","",IFERROR(INDEX(E384:E428,MATCH(AE165,B384:B428,0)),G165&amp;""))),N("W6"))</f>
        <v/>
      </c>
      <c r="Z165" s="142" t="str">
        <f>IF(1=1,IF(X165="","",IF(AND(ISNUMBER(X165),X165&lt;1,Y165="kg"),MAX(1,ROUND(X165*1000,0)),IF(AND(ISNUMBER(X165),X165&lt;1,Y165="L"),MAX(1,ROUND(X165*100,0)),ROUND(X165,3)))),N("X14"))</f>
        <v/>
      </c>
      <c r="AA165" s="143" t="str">
        <f>IF(1=1,IF(X165="","",IF(AND(ISNUMBER(X165),X165&lt;1,Y165="kg"),"g",IF(AND(ISNUMBER(X165),X165&lt;1,Y165="L"),"cl",Y165))),N("Y14"))</f>
        <v/>
      </c>
      <c r="AB165" s="123" t="str">
        <f>IF(1=1,IF(E165="","",IF(F165="","A CONTROLER",IF(NOT(ISNUMBER(F165)),"TEXTE",IF(OR(W165="",W165&lt;=0),"COMMANDE COUVERTS INCOMPLETE",IF(G165="","UNITE MANQUANTE",IF(COUNTIF(B384:B428,AE165)=0,"UNITE A CONTROLER","OK")))))),N("Z6"))</f>
        <v/>
      </c>
      <c r="AD165" s="144" t="str">
        <f>IF(1=1,IF(E165="","",AD157),N("AB14"))</f>
        <v/>
      </c>
      <c r="AE165" s="125" t="str">
        <f>IF(1=1,IF(G165="","",UPPER(TRIM(SUBSTITUTE(SUBSTITUTE(G165&amp;"",CHAR(160)," ")," "," ")))),N("AC14"))</f>
        <v/>
      </c>
      <c r="AG165" s="5" t="s">
        <v>34</v>
      </c>
    </row>
    <row r="166" spans="1:33" ht="15.75" x14ac:dyDescent="0.25">
      <c r="A166" s="126" t="str">
        <f>IF(1=1,IF(E166="","",A157),N("A15"))</f>
        <v/>
      </c>
      <c r="B166" s="127" t="str">
        <f>IF(1=1,IF(E166="","",B157),N("B15"))</f>
        <v/>
      </c>
      <c r="C166" s="128"/>
      <c r="D166" s="129" t="str">
        <f>IF(ISBLANK(E166),"",LARGE(D157:D165,1)+1)</f>
        <v/>
      </c>
      <c r="E166" s="130"/>
      <c r="F166" s="131"/>
      <c r="G166" s="170"/>
      <c r="H166" s="105"/>
      <c r="I166" s="132" t="str">
        <f>IF(1=1,IF(E166="","",I157),N("H15"))</f>
        <v/>
      </c>
      <c r="J166" s="133" t="str">
        <f>IF(1=1,IF(E166="","",J157),N("I15"))</f>
        <v/>
      </c>
      <c r="K166" s="134" t="str">
        <f>IF(1=1,IF(E166="","",K157),N("J15"))</f>
        <v/>
      </c>
      <c r="L166" s="135" t="str">
        <f>IF(1=1,IF(OR(J166="",O166="",NOT(ISNUMBER(J166)),NOT(ISNUMBER(O166)),J166=0),"",O166/J166),N("L15"))</f>
        <v/>
      </c>
      <c r="M166" s="136" t="str">
        <f>IF(1=1,IF(OR(L166="",NOT(ISNUMBER(F166))),"",F166*L166*IFERROR(INDEX(D384:D428,MATCH(AE166,B384:B428,0)),1)),N("M13"))</f>
        <v/>
      </c>
      <c r="N166" s="137" t="str">
        <f>IF(1=1,IF(F166="","",IF(G166="","",IFERROR(INDEX(E384:E428,MATCH(AE166,B384:B428,0)),G166&amp;""))),N("N6"))</f>
        <v/>
      </c>
      <c r="O166" s="138" t="str">
        <f>IF(1=1,IF(E166="","",O157),N("K15"))</f>
        <v/>
      </c>
      <c r="P166" s="139" t="str">
        <f>IF(1=1,IF(M166="","",IF(AND(ISNUMBER(M166),M166&lt;1,N166="kg"),MAX(1,ROUND(M166*1000,0)),IF(AND(ISNUMBER(M166),M166&lt;1,N166="L"),MAX(1,ROUND(M166*100,0)),ROUND(M166,3)))),N("O15"))</f>
        <v/>
      </c>
      <c r="Q166" s="140" t="str">
        <f>IF(1=1,IF(M166="","",IF(AND(ISNUMBER(M166),M166&lt;1,N166="kg"),"g",IF(AND(ISNUMBER(M166),M166&lt;1,N166="L"),"cl",N166))),N("P15"))</f>
        <v/>
      </c>
      <c r="R166" s="161" t="str">
        <f>IF(1=1,IF(E166="","",IF(F166="","A CONTROLER",IF(NOT(ISNUMBER(F166)),"TEXTE",IF(OR(L166="",L166&lt;=0),"COMMANDE PRINCIPALE INCOMPLETE",IF(G166="","UNITE MANQUANTE",IF(COUNTIF(B384:B428,AE166)=0,"UNITE A CONTROLER","OK")))))),N("Q9"))</f>
        <v/>
      </c>
      <c r="S166" s="105"/>
      <c r="T166" s="141">
        <f t="shared" si="15"/>
        <v>0</v>
      </c>
      <c r="U166" s="133" t="str">
        <f>IF(1=1,IF(E166="","",U157),N("S15"))</f>
        <v/>
      </c>
      <c r="V166" s="133" t="str">
        <f>IF(1=1,IF(E166="","",V157),N("T15"))</f>
        <v/>
      </c>
      <c r="W166" s="135" t="str">
        <f>IF(1=1,IF(OR(U166="",V166="",NOT(ISNUMBER(U166)),NOT(ISNUMBER(V166)),U166=0),"",V166/U166),N("U15"))</f>
        <v/>
      </c>
      <c r="X166" s="136" t="str">
        <f>IF(1=1,IF(OR(W166="",NOT(ISNUMBER(F166))),"",F166*W166*IFERROR(INDEX(D384:D428,MATCH(AE166,B384:B428,0)),1)),N("V7"))</f>
        <v/>
      </c>
      <c r="Y166" s="137" t="str">
        <f>IF(1=1,IF(F166="","",IF(G166="","",IFERROR(INDEX(E384:E428,MATCH(AE166,B384:B428,0)),G166&amp;""))),N("W6"))</f>
        <v/>
      </c>
      <c r="Z166" s="142" t="str">
        <f>IF(1=1,IF(X166="","",IF(AND(ISNUMBER(X166),X166&lt;1,Y166="kg"),MAX(1,ROUND(X166*1000,0)),IF(AND(ISNUMBER(X166),X166&lt;1,Y166="L"),MAX(1,ROUND(X166*100,0)),ROUND(X166,3)))),N("X15"))</f>
        <v/>
      </c>
      <c r="AA166" s="143" t="str">
        <f>IF(1=1,IF(X166="","",IF(AND(ISNUMBER(X166),X166&lt;1,Y166="kg"),"g",IF(AND(ISNUMBER(X166),X166&lt;1,Y166="L"),"cl",Y166))),N("Y15"))</f>
        <v/>
      </c>
      <c r="AB166" s="123" t="str">
        <f>IF(1=1,IF(E166="","",IF(F166="","A CONTROLER",IF(NOT(ISNUMBER(F166)),"TEXTE",IF(OR(W166="",W166&lt;=0),"COMMANDE COUVERTS INCOMPLETE",IF(G166="","UNITE MANQUANTE",IF(COUNTIF(B384:B428,AE166)=0,"UNITE A CONTROLER","OK")))))),N("Z6"))</f>
        <v/>
      </c>
      <c r="AD166" s="144" t="str">
        <f>IF(1=1,IF(E166="","",AD157),N("AB15"))</f>
        <v/>
      </c>
      <c r="AE166" s="125" t="str">
        <f>IF(1=1,IF(G166="","",UPPER(TRIM(SUBSTITUTE(SUBSTITUTE(G166&amp;"",CHAR(160)," ")," "," ")))),N("AC15"))</f>
        <v/>
      </c>
      <c r="AG166" s="5" t="s">
        <v>35</v>
      </c>
    </row>
    <row r="167" spans="1:33" ht="15.75" x14ac:dyDescent="0.25">
      <c r="A167" s="126" t="str">
        <f>IF(1=1,IF(E167="","",A157),N("A16"))</f>
        <v/>
      </c>
      <c r="B167" s="127" t="str">
        <f>IF(1=1,IF(E167="","",B157),N("B16"))</f>
        <v/>
      </c>
      <c r="C167" s="128"/>
      <c r="D167" s="129" t="str">
        <f>IF(ISBLANK(E167),"",LARGE(D157:D166,1)+1)</f>
        <v/>
      </c>
      <c r="E167" s="130"/>
      <c r="F167" s="131"/>
      <c r="G167" s="170"/>
      <c r="H167" s="105"/>
      <c r="I167" s="132" t="str">
        <f>IF(1=1,IF(E167="","",I157),N("H16"))</f>
        <v/>
      </c>
      <c r="J167" s="133" t="str">
        <f>IF(1=1,IF(E167="","",J157),N("I16"))</f>
        <v/>
      </c>
      <c r="K167" s="134" t="str">
        <f>IF(1=1,IF(E167="","",K157),N("J16"))</f>
        <v/>
      </c>
      <c r="L167" s="135" t="str">
        <f>IF(1=1,IF(OR(J167="",O167="",NOT(ISNUMBER(J167)),NOT(ISNUMBER(O167)),J167=0),"",O167/J167),N("L16"))</f>
        <v/>
      </c>
      <c r="M167" s="136" t="str">
        <f>IF(1=1,IF(OR(L167="",NOT(ISNUMBER(F167))),"",F167*L167*IFERROR(INDEX(D384:D428,MATCH(AE167,B384:B428,0)),1)),N("M13"))</f>
        <v/>
      </c>
      <c r="N167" s="137" t="str">
        <f>IF(1=1,IF(F167="","",IF(G167="","",IFERROR(INDEX(E384:E428,MATCH(AE167,B384:B428,0)),G167&amp;""))),N("N6"))</f>
        <v/>
      </c>
      <c r="O167" s="138" t="str">
        <f>IF(1=1,IF(E167="","",O157),N("K16"))</f>
        <v/>
      </c>
      <c r="P167" s="139" t="str">
        <f>IF(1=1,IF(M167="","",IF(AND(ISNUMBER(M167),M167&lt;1,N167="kg"),MAX(1,ROUND(M167*1000,0)),IF(AND(ISNUMBER(M167),M167&lt;1,N167="L"),MAX(1,ROUND(M167*100,0)),ROUND(M167,3)))),N("O16"))</f>
        <v/>
      </c>
      <c r="Q167" s="140" t="str">
        <f>IF(1=1,IF(M167="","",IF(AND(ISNUMBER(M167),M167&lt;1,N167="kg"),"g",IF(AND(ISNUMBER(M167),M167&lt;1,N167="L"),"cl",N167))),N("P16"))</f>
        <v/>
      </c>
      <c r="R167" s="161" t="str">
        <f>IF(1=1,IF(E167="","",IF(F167="","A CONTROLER",IF(NOT(ISNUMBER(F167)),"TEXTE",IF(OR(L167="",L167&lt;=0),"COMMANDE PRINCIPALE INCOMPLETE",IF(G167="","UNITE MANQUANTE",IF(COUNTIF(B384:B428,AE167)=0,"UNITE A CONTROLER","OK")))))),N("Q9"))</f>
        <v/>
      </c>
      <c r="S167" s="105"/>
      <c r="T167" s="141">
        <f t="shared" si="15"/>
        <v>0</v>
      </c>
      <c r="U167" s="133" t="str">
        <f>IF(1=1,IF(E167="","",U157),N("S16"))</f>
        <v/>
      </c>
      <c r="V167" s="133" t="str">
        <f>IF(1=1,IF(E167="","",V157),N("T16"))</f>
        <v/>
      </c>
      <c r="W167" s="135" t="str">
        <f>IF(1=1,IF(OR(U167="",V167="",NOT(ISNUMBER(U167)),NOT(ISNUMBER(V167)),U167=0),"",V167/U167),N("U16"))</f>
        <v/>
      </c>
      <c r="X167" s="136" t="str">
        <f>IF(1=1,IF(OR(W167="",NOT(ISNUMBER(F167))),"",F167*W167*IFERROR(INDEX(D384:D428,MATCH(AE167,B384:B428,0)),1)),N("V7"))</f>
        <v/>
      </c>
      <c r="Y167" s="137" t="str">
        <f>IF(1=1,IF(F167="","",IF(G167="","",IFERROR(INDEX(E384:E428,MATCH(AE167,B384:B428,0)),G167&amp;""))),N("W6"))</f>
        <v/>
      </c>
      <c r="Z167" s="142" t="str">
        <f>IF(1=1,IF(X167="","",IF(AND(ISNUMBER(X167),X167&lt;1,Y167="kg"),MAX(1,ROUND(X167*1000,0)),IF(AND(ISNUMBER(X167),X167&lt;1,Y167="L"),MAX(1,ROUND(X167*100,0)),ROUND(X167,3)))),N("X16"))</f>
        <v/>
      </c>
      <c r="AA167" s="143" t="str">
        <f>IF(1=1,IF(X167="","",IF(AND(ISNUMBER(X167),X167&lt;1,Y167="kg"),"g",IF(AND(ISNUMBER(X167),X167&lt;1,Y167="L"),"cl",Y167))),N("Y16"))</f>
        <v/>
      </c>
      <c r="AB167" s="123" t="str">
        <f>IF(1=1,IF(E167="","",IF(F167="","A CONTROLER",IF(NOT(ISNUMBER(F167)),"TEXTE",IF(OR(W167="",W167&lt;=0),"COMMANDE COUVERTS INCOMPLETE",IF(G167="","UNITE MANQUANTE",IF(COUNTIF(B384:B428,AE167)=0,"UNITE A CONTROLER","OK")))))),N("Z6"))</f>
        <v/>
      </c>
      <c r="AD167" s="144" t="str">
        <f>IF(1=1,IF(E167="","",AD157),N("AB16"))</f>
        <v/>
      </c>
      <c r="AE167" s="125" t="str">
        <f>IF(1=1,IF(G167="","",UPPER(TRIM(SUBSTITUTE(SUBSTITUTE(G167&amp;"",CHAR(160)," ")," "," ")))),N("AC16"))</f>
        <v/>
      </c>
      <c r="AG167" s="5" t="s">
        <v>225</v>
      </c>
    </row>
    <row r="168" spans="1:33" ht="15.75" x14ac:dyDescent="0.25">
      <c r="A168" s="126" t="str">
        <f>IF(1=1,IF(E168="","",A157),N("A17"))</f>
        <v/>
      </c>
      <c r="B168" s="127" t="str">
        <f>IF(1=1,IF(E168="","",B157),N("B17"))</f>
        <v/>
      </c>
      <c r="C168" s="128"/>
      <c r="D168" s="129" t="str">
        <f>IF(ISBLANK(E168),"",LARGE(D157:D167,1)+1)</f>
        <v/>
      </c>
      <c r="E168" s="130"/>
      <c r="F168" s="131"/>
      <c r="G168" s="170"/>
      <c r="H168" s="105"/>
      <c r="I168" s="132" t="str">
        <f>IF(1=1,IF(E168="","",I157),N("H17"))</f>
        <v/>
      </c>
      <c r="J168" s="133" t="str">
        <f>IF(1=1,IF(E168="","",J157),N("I17"))</f>
        <v/>
      </c>
      <c r="K168" s="134" t="str">
        <f>IF(1=1,IF(E168="","",K157),N("J17"))</f>
        <v/>
      </c>
      <c r="L168" s="135" t="str">
        <f>IF(1=1,IF(OR(J168="",O168="",NOT(ISNUMBER(J168)),NOT(ISNUMBER(O168)),J168=0),"",O168/J168),N("L17"))</f>
        <v/>
      </c>
      <c r="M168" s="136" t="str">
        <f>IF(1=1,IF(OR(L168="",NOT(ISNUMBER(F168))),"",F168*L168*IFERROR(INDEX(D384:D428,MATCH(AE168,B384:B428,0)),1)),N("M13"))</f>
        <v/>
      </c>
      <c r="N168" s="137" t="str">
        <f>IF(1=1,IF(F168="","",IF(G168="","",IFERROR(INDEX(E384:E428,MATCH(AE168,B384:B428,0)),G168&amp;""))),N("N6"))</f>
        <v/>
      </c>
      <c r="O168" s="138" t="str">
        <f>IF(1=1,IF(E168="","",O157),N("K17"))</f>
        <v/>
      </c>
      <c r="P168" s="139" t="str">
        <f>IF(1=1,IF(M168="","",IF(AND(ISNUMBER(M168),M168&lt;1,N168="kg"),MAX(1,ROUND(M168*1000,0)),IF(AND(ISNUMBER(M168),M168&lt;1,N168="L"),MAX(1,ROUND(M168*100,0)),ROUND(M168,3)))),N("O17"))</f>
        <v/>
      </c>
      <c r="Q168" s="140" t="str">
        <f>IF(1=1,IF(M168="","",IF(AND(ISNUMBER(M168),M168&lt;1,N168="kg"),"g",IF(AND(ISNUMBER(M168),M168&lt;1,N168="L"),"cl",N168))),N("P17"))</f>
        <v/>
      </c>
      <c r="R168" s="161" t="str">
        <f>IF(1=1,IF(E168="","",IF(F168="","A CONTROLER",IF(NOT(ISNUMBER(F168)),"TEXTE",IF(OR(L168="",L168&lt;=0),"COMMANDE PRINCIPALE INCOMPLETE",IF(G168="","UNITE MANQUANTE",IF(COUNTIF(B384:B428,AE168)=0,"UNITE A CONTROLER","OK")))))),N("Q9"))</f>
        <v/>
      </c>
      <c r="S168" s="105"/>
      <c r="T168" s="141">
        <f t="shared" si="15"/>
        <v>0</v>
      </c>
      <c r="U168" s="133" t="str">
        <f>IF(1=1,IF(E168="","",U157),N("S17"))</f>
        <v/>
      </c>
      <c r="V168" s="133" t="str">
        <f>IF(1=1,IF(E168="","",V157),N("T17"))</f>
        <v/>
      </c>
      <c r="W168" s="135" t="str">
        <f>IF(1=1,IF(OR(U168="",V168="",NOT(ISNUMBER(U168)),NOT(ISNUMBER(V168)),U168=0),"",V168/U168),N("U17"))</f>
        <v/>
      </c>
      <c r="X168" s="136" t="str">
        <f>IF(1=1,IF(OR(W168="",NOT(ISNUMBER(F168))),"",F168*W168*IFERROR(INDEX(D384:D428,MATCH(AE168,B384:B428,0)),1)),N("V7"))</f>
        <v/>
      </c>
      <c r="Y168" s="137" t="str">
        <f>IF(1=1,IF(F168="","",IF(G168="","",IFERROR(INDEX(E384:E428,MATCH(AE168,B384:B428,0)),G168&amp;""))),N("W6"))</f>
        <v/>
      </c>
      <c r="Z168" s="142" t="str">
        <f>IF(1=1,IF(X168="","",IF(AND(ISNUMBER(X168),X168&lt;1,Y168="kg"),MAX(1,ROUND(X168*1000,0)),IF(AND(ISNUMBER(X168),X168&lt;1,Y168="L"),MAX(1,ROUND(X168*100,0)),ROUND(X168,3)))),N("X17"))</f>
        <v/>
      </c>
      <c r="AA168" s="143" t="str">
        <f>IF(1=1,IF(X168="","",IF(AND(ISNUMBER(X168),X168&lt;1,Y168="kg"),"g",IF(AND(ISNUMBER(X168),X168&lt;1,Y168="L"),"cl",Y168))),N("Y17"))</f>
        <v/>
      </c>
      <c r="AB168" s="123" t="str">
        <f>IF(1=1,IF(E168="","",IF(F168="","A CONTROLER",IF(NOT(ISNUMBER(F168)),"TEXTE",IF(OR(W168="",W168&lt;=0),"COMMANDE COUVERTS INCOMPLETE",IF(G168="","UNITE MANQUANTE",IF(COUNTIF(B384:B428,AE168)=0,"UNITE A CONTROLER","OK")))))),N("Z6"))</f>
        <v/>
      </c>
      <c r="AD168" s="144" t="str">
        <f>IF(1=1,IF(E168="","",AD157),N("AB17"))</f>
        <v/>
      </c>
      <c r="AE168" s="125" t="str">
        <f>IF(1=1,IF(G168="","",UPPER(TRIM(SUBSTITUTE(SUBSTITUTE(G168&amp;"",CHAR(160)," ")," "," ")))),N("AC17"))</f>
        <v/>
      </c>
      <c r="AG168" s="5" t="s">
        <v>36</v>
      </c>
    </row>
    <row r="169" spans="1:33" ht="15.75" x14ac:dyDescent="0.25">
      <c r="A169" s="126" t="str">
        <f>IF(1=1,IF(E169="","",A157),N("A18"))</f>
        <v/>
      </c>
      <c r="B169" s="127" t="str">
        <f>IF(1=1,IF(E169="","",B157),N("B18"))</f>
        <v/>
      </c>
      <c r="C169" s="128"/>
      <c r="D169" s="129" t="str">
        <f>IF(ISBLANK(E169),"",LARGE(D157:D168,1)+1)</f>
        <v/>
      </c>
      <c r="E169" s="130"/>
      <c r="F169" s="131"/>
      <c r="G169" s="170"/>
      <c r="H169" s="105"/>
      <c r="I169" s="132" t="str">
        <f>IF(1=1,IF(E169="","",I157),N("H18"))</f>
        <v/>
      </c>
      <c r="J169" s="133" t="str">
        <f>IF(1=1,IF(E169="","",J157),N("I18"))</f>
        <v/>
      </c>
      <c r="K169" s="134" t="str">
        <f>IF(1=1,IF(E169="","",K157),N("J18"))</f>
        <v/>
      </c>
      <c r="L169" s="135" t="str">
        <f>IF(1=1,IF(OR(J169="",O169="",NOT(ISNUMBER(J169)),NOT(ISNUMBER(O169)),J169=0),"",O169/J169),N("L18"))</f>
        <v/>
      </c>
      <c r="M169" s="136" t="str">
        <f>IF(1=1,IF(OR(L169="",NOT(ISNUMBER(F169))),"",F169*L169*IFERROR(INDEX(D384:D428,MATCH(AE169,B384:B428,0)),1)),N("M13"))</f>
        <v/>
      </c>
      <c r="N169" s="137" t="str">
        <f>IF(1=1,IF(F169="","",IF(G169="","",IFERROR(INDEX(E384:E428,MATCH(AE169,B384:B428,0)),G169&amp;""))),N("N6"))</f>
        <v/>
      </c>
      <c r="O169" s="138" t="str">
        <f>IF(1=1,IF(E169="","",O157),N("K18"))</f>
        <v/>
      </c>
      <c r="P169" s="139" t="str">
        <f>IF(1=1,IF(M169="","",IF(AND(ISNUMBER(M169),M169&lt;1,N169="kg"),MAX(1,ROUND(M169*1000,0)),IF(AND(ISNUMBER(M169),M169&lt;1,N169="L"),MAX(1,ROUND(M169*100,0)),ROUND(M169,3)))),N("O18"))</f>
        <v/>
      </c>
      <c r="Q169" s="140" t="str">
        <f>IF(1=1,IF(M169="","",IF(AND(ISNUMBER(M169),M169&lt;1,N169="kg"),"g",IF(AND(ISNUMBER(M169),M169&lt;1,N169="L"),"cl",N169))),N("P18"))</f>
        <v/>
      </c>
      <c r="R169" s="161" t="str">
        <f>IF(1=1,IF(E169="","",IF(F169="","A CONTROLER",IF(NOT(ISNUMBER(F169)),"TEXTE",IF(OR(L169="",L169&lt;=0),"COMMANDE PRINCIPALE INCOMPLETE",IF(G169="","UNITE MANQUANTE",IF(COUNTIF(B384:B428,AE169)=0,"UNITE A CONTROLER","OK")))))),N("Q9"))</f>
        <v/>
      </c>
      <c r="S169" s="105"/>
      <c r="T169" s="141">
        <f t="shared" si="15"/>
        <v>0</v>
      </c>
      <c r="U169" s="133" t="str">
        <f>IF(1=1,IF(E169="","",U157),N("S18"))</f>
        <v/>
      </c>
      <c r="V169" s="133" t="str">
        <f>IF(1=1,IF(E169="","",V157),N("T18"))</f>
        <v/>
      </c>
      <c r="W169" s="135" t="str">
        <f>IF(1=1,IF(OR(U169="",V169="",NOT(ISNUMBER(U169)),NOT(ISNUMBER(V169)),U169=0),"",V169/U169),N("U18"))</f>
        <v/>
      </c>
      <c r="X169" s="136" t="str">
        <f>IF(1=1,IF(OR(W169="",NOT(ISNUMBER(F169))),"",F169*W169*IFERROR(INDEX(D384:D428,MATCH(AE169,B384:B428,0)),1)),N("V7"))</f>
        <v/>
      </c>
      <c r="Y169" s="137" t="str">
        <f>IF(1=1,IF(F169="","",IF(G169="","",IFERROR(INDEX(E384:E428,MATCH(AE169,B384:B428,0)),G169&amp;""))),N("W6"))</f>
        <v/>
      </c>
      <c r="Z169" s="142" t="str">
        <f>IF(1=1,IF(X169="","",IF(AND(ISNUMBER(X169),X169&lt;1,Y169="kg"),MAX(1,ROUND(X169*1000,0)),IF(AND(ISNUMBER(X169),X169&lt;1,Y169="L"),MAX(1,ROUND(X169*100,0)),ROUND(X169,3)))),N("X18"))</f>
        <v/>
      </c>
      <c r="AA169" s="143" t="str">
        <f>IF(1=1,IF(X169="","",IF(AND(ISNUMBER(X169),X169&lt;1,Y169="kg"),"g",IF(AND(ISNUMBER(X169),X169&lt;1,Y169="L"),"cl",Y169))),N("Y18"))</f>
        <v/>
      </c>
      <c r="AB169" s="123" t="str">
        <f>IF(1=1,IF(E169="","",IF(F169="","A CONTROLER",IF(NOT(ISNUMBER(F169)),"TEXTE",IF(OR(W169="",W169&lt;=0),"COMMANDE COUVERTS INCOMPLETE",IF(G169="","UNITE MANQUANTE",IF(COUNTIF(B384:B428,AE169)=0,"UNITE A CONTROLER","OK")))))),N("Z6"))</f>
        <v/>
      </c>
      <c r="AD169" s="144" t="str">
        <f>IF(1=1,IF(E169="","",AD157),N("AB18"))</f>
        <v/>
      </c>
      <c r="AE169" s="125" t="str">
        <f>IF(1=1,IF(G169="","",UPPER(TRIM(SUBSTITUTE(SUBSTITUTE(G169&amp;"",CHAR(160)," ")," "," ")))),N("AC18"))</f>
        <v/>
      </c>
      <c r="AG169" s="5" t="s">
        <v>37</v>
      </c>
    </row>
    <row r="170" spans="1:33" ht="15.75" x14ac:dyDescent="0.25">
      <c r="A170" s="126" t="str">
        <f>IF(1=1,IF(E170="","",A157),N("A19"))</f>
        <v/>
      </c>
      <c r="B170" s="127" t="str">
        <f>IF(1=1,IF(E170="","",B157),N("B19"))</f>
        <v/>
      </c>
      <c r="C170" s="128"/>
      <c r="D170" s="129" t="str">
        <f>IF(ISBLANK(E170),"",LARGE(D157:D169,1)+1)</f>
        <v/>
      </c>
      <c r="E170" s="130"/>
      <c r="F170" s="131"/>
      <c r="G170" s="170"/>
      <c r="H170" s="105"/>
      <c r="I170" s="132" t="str">
        <f>IF(1=1,IF(E170="","",I157),N("H19"))</f>
        <v/>
      </c>
      <c r="J170" s="133" t="str">
        <f>IF(1=1,IF(E170="","",J157),N("I19"))</f>
        <v/>
      </c>
      <c r="K170" s="134" t="str">
        <f>IF(1=1,IF(E170="","",K157),N("J19"))</f>
        <v/>
      </c>
      <c r="L170" s="135" t="str">
        <f>IF(1=1,IF(OR(J170="",O170="",NOT(ISNUMBER(J170)),NOT(ISNUMBER(O170)),J170=0),"",O170/J170),N("L19"))</f>
        <v/>
      </c>
      <c r="M170" s="136" t="str">
        <f>IF(1=1,IF(OR(L170="",NOT(ISNUMBER(F170))),"",F170*L170*IFERROR(INDEX(D384:D428,MATCH(AE170,B384:B428,0)),1)),N("M13"))</f>
        <v/>
      </c>
      <c r="N170" s="137" t="str">
        <f>IF(1=1,IF(F170="","",IF(G170="","",IFERROR(INDEX(E384:E428,MATCH(AE170,B384:B428,0)),G170&amp;""))),N("N6"))</f>
        <v/>
      </c>
      <c r="O170" s="138" t="str">
        <f>IF(1=1,IF(E170="","",O157),N("K19"))</f>
        <v/>
      </c>
      <c r="P170" s="139" t="str">
        <f>IF(1=1,IF(M170="","",IF(AND(ISNUMBER(M170),M170&lt;1,N170="kg"),MAX(1,ROUND(M170*1000,0)),IF(AND(ISNUMBER(M170),M170&lt;1,N170="L"),MAX(1,ROUND(M170*100,0)),ROUND(M170,3)))),N("O19"))</f>
        <v/>
      </c>
      <c r="Q170" s="140" t="str">
        <f>IF(1=1,IF(M170="","",IF(AND(ISNUMBER(M170),M170&lt;1,N170="kg"),"g",IF(AND(ISNUMBER(M170),M170&lt;1,N170="L"),"cl",N170))),N("P19"))</f>
        <v/>
      </c>
      <c r="R170" s="161" t="str">
        <f>IF(1=1,IF(E170="","",IF(F170="","A CONTROLER",IF(NOT(ISNUMBER(F170)),"TEXTE",IF(OR(L170="",L170&lt;=0),"COMMANDE PRINCIPALE INCOMPLETE",IF(G170="","UNITE MANQUANTE",IF(COUNTIF(B384:B428,AE170)=0,"UNITE A CONTROLER","OK")))))),N("Q9"))</f>
        <v/>
      </c>
      <c r="S170" s="105"/>
      <c r="T170" s="141">
        <f t="shared" si="15"/>
        <v>0</v>
      </c>
      <c r="U170" s="133" t="str">
        <f>IF(1=1,IF(E170="","",U157),N("S19"))</f>
        <v/>
      </c>
      <c r="V170" s="133" t="str">
        <f>IF(1=1,IF(E170="","",V157),N("T19"))</f>
        <v/>
      </c>
      <c r="W170" s="135" t="str">
        <f>IF(1=1,IF(OR(U170="",V170="",NOT(ISNUMBER(U170)),NOT(ISNUMBER(V170)),U170=0),"",V170/U170),N("U19"))</f>
        <v/>
      </c>
      <c r="X170" s="136" t="str">
        <f>IF(1=1,IF(OR(W170="",NOT(ISNUMBER(F170))),"",F170*W170*IFERROR(INDEX(D384:D428,MATCH(AE170,B384:B428,0)),1)),N("V7"))</f>
        <v/>
      </c>
      <c r="Y170" s="137" t="str">
        <f>IF(1=1,IF(F170="","",IF(G170="","",IFERROR(INDEX(E384:E428,MATCH(AE170,B384:B428,0)),G170&amp;""))),N("W6"))</f>
        <v/>
      </c>
      <c r="Z170" s="142" t="str">
        <f>IF(1=1,IF(X170="","",IF(AND(ISNUMBER(X170),X170&lt;1,Y170="kg"),MAX(1,ROUND(X170*1000,0)),IF(AND(ISNUMBER(X170),X170&lt;1,Y170="L"),MAX(1,ROUND(X170*100,0)),ROUND(X170,3)))),N("X19"))</f>
        <v/>
      </c>
      <c r="AA170" s="143" t="str">
        <f>IF(1=1,IF(X170="","",IF(AND(ISNUMBER(X170),X170&lt;1,Y170="kg"),"g",IF(AND(ISNUMBER(X170),X170&lt;1,Y170="L"),"cl",Y170))),N("Y19"))</f>
        <v/>
      </c>
      <c r="AB170" s="123" t="str">
        <f>IF(1=1,IF(E170="","",IF(F170="","A CONTROLER",IF(NOT(ISNUMBER(F170)),"TEXTE",IF(OR(W170="",W170&lt;=0),"COMMANDE COUVERTS INCOMPLETE",IF(G170="","UNITE MANQUANTE",IF(COUNTIF(B384:B428,AE170)=0,"UNITE A CONTROLER","OK")))))),N("Z6"))</f>
        <v/>
      </c>
      <c r="AD170" s="144" t="str">
        <f>IF(1=1,IF(E170="","",AD157),N("AB19"))</f>
        <v/>
      </c>
      <c r="AE170" s="125" t="str">
        <f>IF(1=1,IF(G170="","",UPPER(TRIM(SUBSTITUTE(SUBSTITUTE(G170&amp;"",CHAR(160)," ")," "," ")))),N("AC19"))</f>
        <v/>
      </c>
      <c r="AG170" s="4" t="s">
        <v>38</v>
      </c>
    </row>
    <row r="171" spans="1:33" ht="15.75" x14ac:dyDescent="0.25">
      <c r="A171" s="126" t="str">
        <f>IF(1=1,IF(E171="","",A157),N("A20"))</f>
        <v/>
      </c>
      <c r="B171" s="127" t="str">
        <f>IF(1=1,IF(E171="","",B157),N("B20"))</f>
        <v/>
      </c>
      <c r="C171" s="128"/>
      <c r="D171" s="129" t="str">
        <f>IF(ISBLANK(E171),"",LARGE(D157:D170,1)+1)</f>
        <v/>
      </c>
      <c r="E171" s="130"/>
      <c r="F171" s="131"/>
      <c r="G171" s="170"/>
      <c r="H171" s="105"/>
      <c r="I171" s="132" t="str">
        <f>IF(1=1,IF(E171="","",I157),N("H20"))</f>
        <v/>
      </c>
      <c r="J171" s="133" t="str">
        <f>IF(1=1,IF(E171="","",J157),N("I20"))</f>
        <v/>
      </c>
      <c r="K171" s="134" t="str">
        <f>IF(1=1,IF(E171="","",K157),N("J20"))</f>
        <v/>
      </c>
      <c r="L171" s="135" t="str">
        <f>IF(1=1,IF(OR(J171="",O171="",NOT(ISNUMBER(J171)),NOT(ISNUMBER(O171)),J171=0),"",O171/J171),N("L20"))</f>
        <v/>
      </c>
      <c r="M171" s="136" t="str">
        <f>IF(1=1,IF(OR(L171="",NOT(ISNUMBER(F171))),"",F171*L171*IFERROR(INDEX(D384:D428,MATCH(AE171,B384:B428,0)),1)),N("M13"))</f>
        <v/>
      </c>
      <c r="N171" s="137" t="str">
        <f>IF(1=1,IF(F171="","",IF(G171="","",IFERROR(INDEX(E384:E428,MATCH(AE171,B384:B428,0)),G171&amp;""))),N("N6"))</f>
        <v/>
      </c>
      <c r="O171" s="138" t="str">
        <f>IF(1=1,IF(E171="","",O157),N("K20"))</f>
        <v/>
      </c>
      <c r="P171" s="139" t="str">
        <f>IF(1=1,IF(M171="","",IF(AND(ISNUMBER(M171),M171&lt;1,N171="kg"),MAX(1,ROUND(M171*1000,0)),IF(AND(ISNUMBER(M171),M171&lt;1,N171="L"),MAX(1,ROUND(M171*100,0)),ROUND(M171,3)))),N("O20"))</f>
        <v/>
      </c>
      <c r="Q171" s="140" t="str">
        <f>IF(1=1,IF(M171="","",IF(AND(ISNUMBER(M171),M171&lt;1,N171="kg"),"g",IF(AND(ISNUMBER(M171),M171&lt;1,N171="L"),"cl",N171))),N("P20"))</f>
        <v/>
      </c>
      <c r="R171" s="161" t="str">
        <f>IF(1=1,IF(E171="","",IF(F171="","A CONTROLER",IF(NOT(ISNUMBER(F171)),"TEXTE",IF(OR(L171="",L171&lt;=0),"COMMANDE PRINCIPALE INCOMPLETE",IF(G171="","UNITE MANQUANTE",IF(COUNTIF(B384:B428,AE171)=0,"UNITE A CONTROLER","OK")))))),N("Q9"))</f>
        <v/>
      </c>
      <c r="S171" s="105"/>
      <c r="T171" s="141">
        <f t="shared" si="15"/>
        <v>0</v>
      </c>
      <c r="U171" s="133" t="str">
        <f>IF(1=1,IF(E171="","",U157),N("S20"))</f>
        <v/>
      </c>
      <c r="V171" s="133" t="str">
        <f>IF(1=1,IF(E171="","",V157),N("T20"))</f>
        <v/>
      </c>
      <c r="W171" s="135" t="str">
        <f>IF(1=1,IF(OR(U171="",V171="",NOT(ISNUMBER(U171)),NOT(ISNUMBER(V171)),U171=0),"",V171/U171),N("U20"))</f>
        <v/>
      </c>
      <c r="X171" s="136" t="str">
        <f>IF(1=1,IF(OR(W171="",NOT(ISNUMBER(F171))),"",F171*W171*IFERROR(INDEX(D384:D428,MATCH(AE171,B384:B428,0)),1)),N("V7"))</f>
        <v/>
      </c>
      <c r="Y171" s="137" t="str">
        <f>IF(1=1,IF(F171="","",IF(G171="","",IFERROR(INDEX(E384:E428,MATCH(AE171,B384:B428,0)),G171&amp;""))),N("W6"))</f>
        <v/>
      </c>
      <c r="Z171" s="142" t="str">
        <f>IF(1=1,IF(X171="","",IF(AND(ISNUMBER(X171),X171&lt;1,Y171="kg"),MAX(1,ROUND(X171*1000,0)),IF(AND(ISNUMBER(X171),X171&lt;1,Y171="L"),MAX(1,ROUND(X171*100,0)),ROUND(X171,3)))),N("X20"))</f>
        <v/>
      </c>
      <c r="AA171" s="143" t="str">
        <f>IF(1=1,IF(X171="","",IF(AND(ISNUMBER(X171),X171&lt;1,Y171="kg"),"g",IF(AND(ISNUMBER(X171),X171&lt;1,Y171="L"),"cl",Y171))),N("Y20"))</f>
        <v/>
      </c>
      <c r="AB171" s="123" t="str">
        <f>IF(1=1,IF(E171="","",IF(F171="","A CONTROLER",IF(NOT(ISNUMBER(F171)),"TEXTE",IF(OR(W171="",W171&lt;=0),"COMMANDE COUVERTS INCOMPLETE",IF(G171="","UNITE MANQUANTE",IF(COUNTIF(B384:B428,AE171)=0,"UNITE A CONTROLER","OK")))))),N("Z6"))</f>
        <v/>
      </c>
      <c r="AD171" s="144" t="str">
        <f>IF(1=1,IF(E171="","",AD157),N("AB20"))</f>
        <v/>
      </c>
      <c r="AE171" s="125" t="str">
        <f>IF(1=1,IF(G171="","",UPPER(TRIM(SUBSTITUTE(SUBSTITUTE(G171&amp;"",CHAR(160)," ")," "," ")))),N("AC20"))</f>
        <v/>
      </c>
      <c r="AG171" s="4" t="s">
        <v>39</v>
      </c>
    </row>
    <row r="172" spans="1:33" ht="15.75" x14ac:dyDescent="0.25">
      <c r="A172" s="126" t="str">
        <f>IF(1=1,IF(E172="","",A157),N("A21"))</f>
        <v/>
      </c>
      <c r="B172" s="127" t="str">
        <f>IF(1=1,IF(E172="","",B157),N("B21"))</f>
        <v/>
      </c>
      <c r="C172" s="128"/>
      <c r="D172" s="129" t="str">
        <f>IF(ISBLANK(E172),"",LARGE(D157:D171,1)+1)</f>
        <v/>
      </c>
      <c r="E172" s="130"/>
      <c r="F172" s="131"/>
      <c r="G172" s="170"/>
      <c r="H172" s="105"/>
      <c r="I172" s="132" t="str">
        <f>IF(1=1,IF(E172="","",I157),N("H21"))</f>
        <v/>
      </c>
      <c r="J172" s="133" t="str">
        <f>IF(1=1,IF(E172="","",J157),N("I21"))</f>
        <v/>
      </c>
      <c r="K172" s="134" t="str">
        <f>IF(1=1,IF(E172="","",K157),N("J21"))</f>
        <v/>
      </c>
      <c r="L172" s="135" t="str">
        <f>IF(1=1,IF(OR(J172="",O172="",NOT(ISNUMBER(J172)),NOT(ISNUMBER(O172)),J172=0),"",O172/J172),N("L21"))</f>
        <v/>
      </c>
      <c r="M172" s="136" t="str">
        <f>IF(1=1,IF(OR(L172="",NOT(ISNUMBER(F172))),"",F172*L172*IFERROR(INDEX(D384:D428,MATCH(AE172,B384:B428,0)),1)),N("M13"))</f>
        <v/>
      </c>
      <c r="N172" s="137" t="str">
        <f>IF(1=1,IF(F172="","",IF(G172="","",IFERROR(INDEX(E384:E428,MATCH(AE172,B384:B428,0)),G172&amp;""))),N("N6"))</f>
        <v/>
      </c>
      <c r="O172" s="138" t="str">
        <f>IF(1=1,IF(E172="","",O157),N("K21"))</f>
        <v/>
      </c>
      <c r="P172" s="139" t="str">
        <f>IF(1=1,IF(M172="","",IF(AND(ISNUMBER(M172),M172&lt;1,N172="kg"),MAX(1,ROUND(M172*1000,0)),IF(AND(ISNUMBER(M172),M172&lt;1,N172="L"),MAX(1,ROUND(M172*100,0)),ROUND(M172,3)))),N("O21"))</f>
        <v/>
      </c>
      <c r="Q172" s="140" t="str">
        <f>IF(1=1,IF(M172="","",IF(AND(ISNUMBER(M172),M172&lt;1,N172="kg"),"g",IF(AND(ISNUMBER(M172),M172&lt;1,N172="L"),"cl",N172))),N("P21"))</f>
        <v/>
      </c>
      <c r="R172" s="161" t="str">
        <f>IF(1=1,IF(E172="","",IF(F172="","A CONTROLER",IF(NOT(ISNUMBER(F172)),"TEXTE",IF(OR(L172="",L172&lt;=0),"COMMANDE PRINCIPALE INCOMPLETE",IF(G172="","UNITE MANQUANTE",IF(COUNTIF(B384:B428,AE172)=0,"UNITE A CONTROLER","OK")))))),N("Q9"))</f>
        <v/>
      </c>
      <c r="S172" s="105"/>
      <c r="T172" s="141">
        <f t="shared" si="15"/>
        <v>0</v>
      </c>
      <c r="U172" s="133" t="str">
        <f>IF(1=1,IF(E172="","",U157),N("S21"))</f>
        <v/>
      </c>
      <c r="V172" s="133" t="str">
        <f>IF(1=1,IF(E172="","",V157),N("T21"))</f>
        <v/>
      </c>
      <c r="W172" s="135" t="str">
        <f>IF(1=1,IF(OR(U172="",V172="",NOT(ISNUMBER(U172)),NOT(ISNUMBER(V172)),U172=0),"",V172/U172),N("U21"))</f>
        <v/>
      </c>
      <c r="X172" s="136" t="str">
        <f>IF(1=1,IF(OR(W172="",NOT(ISNUMBER(F172))),"",F172*W172*IFERROR(INDEX(D384:D428,MATCH(AE172,B384:B428,0)),1)),N("V7"))</f>
        <v/>
      </c>
      <c r="Y172" s="137" t="str">
        <f>IF(1=1,IF(F172="","",IF(G172="","",IFERROR(INDEX(E384:E428,MATCH(AE172,B384:B428,0)),G172&amp;""))),N("W6"))</f>
        <v/>
      </c>
      <c r="Z172" s="142" t="str">
        <f>IF(1=1,IF(X172="","",IF(AND(ISNUMBER(X172),X172&lt;1,Y172="kg"),MAX(1,ROUND(X172*1000,0)),IF(AND(ISNUMBER(X172),X172&lt;1,Y172="L"),MAX(1,ROUND(X172*100,0)),ROUND(X172,3)))),N("X21"))</f>
        <v/>
      </c>
      <c r="AA172" s="143" t="str">
        <f>IF(1=1,IF(X172="","",IF(AND(ISNUMBER(X172),X172&lt;1,Y172="kg"),"g",IF(AND(ISNUMBER(X172),X172&lt;1,Y172="L"),"cl",Y172))),N("Y21"))</f>
        <v/>
      </c>
      <c r="AB172" s="123" t="str">
        <f>IF(1=1,IF(E172="","",IF(F172="","A CONTROLER",IF(NOT(ISNUMBER(F172)),"TEXTE",IF(OR(W172="",W172&lt;=0),"COMMANDE COUVERTS INCOMPLETE",IF(G172="","UNITE MANQUANTE",IF(COUNTIF(B384:B428,AE172)=0,"UNITE A CONTROLER","OK")))))),N("Z6"))</f>
        <v/>
      </c>
      <c r="AD172" s="144" t="str">
        <f>IF(1=1,IF(E172="","",AD157),N("AB21"))</f>
        <v/>
      </c>
      <c r="AE172" s="125" t="str">
        <f>IF(1=1,IF(G172="","",UPPER(TRIM(SUBSTITUTE(SUBSTITUTE(G172&amp;"",CHAR(160)," ")," "," ")))),N("AC21"))</f>
        <v/>
      </c>
      <c r="AG172" s="4" t="s">
        <v>40</v>
      </c>
    </row>
    <row r="173" spans="1:33" ht="15.75" x14ac:dyDescent="0.25">
      <c r="A173" s="126" t="str">
        <f>IF(1=1,IF(E173="","",A157),N("A22"))</f>
        <v/>
      </c>
      <c r="B173" s="127" t="str">
        <f>IF(1=1,IF(E173="","",B157),N("B22"))</f>
        <v/>
      </c>
      <c r="C173" s="128"/>
      <c r="D173" s="129" t="str">
        <f>IF(ISBLANK(E173),"",LARGE(D157:D172,1)+1)</f>
        <v/>
      </c>
      <c r="E173" s="130"/>
      <c r="F173" s="131"/>
      <c r="G173" s="170"/>
      <c r="H173" s="105"/>
      <c r="I173" s="132" t="str">
        <f>IF(1=1,IF(E173="","",I157),N("H22"))</f>
        <v/>
      </c>
      <c r="J173" s="133" t="str">
        <f>IF(1=1,IF(E173="","",J157),N("I22"))</f>
        <v/>
      </c>
      <c r="K173" s="134" t="str">
        <f>IF(1=1,IF(E173="","",K157),N("J22"))</f>
        <v/>
      </c>
      <c r="L173" s="135" t="str">
        <f>IF(1=1,IF(OR(J173="",O173="",NOT(ISNUMBER(J173)),NOT(ISNUMBER(O173)),J173=0),"",O173/J173),N("L22"))</f>
        <v/>
      </c>
      <c r="M173" s="136" t="str">
        <f>IF(1=1,IF(OR(L173="",NOT(ISNUMBER(F173))),"",F173*L173*IFERROR(INDEX(D384:D428,MATCH(AE173,B384:B428,0)),1)),N("M13"))</f>
        <v/>
      </c>
      <c r="N173" s="137" t="str">
        <f>IF(1=1,IF(F173="","",IF(G173="","",IFERROR(INDEX(E384:E428,MATCH(AE173,B384:B428,0)),G173&amp;""))),N("N6"))</f>
        <v/>
      </c>
      <c r="O173" s="138" t="str">
        <f>IF(1=1,IF(E173="","",O157),N("K22"))</f>
        <v/>
      </c>
      <c r="P173" s="139" t="str">
        <f>IF(1=1,IF(M173="","",IF(AND(ISNUMBER(M173),M173&lt;1,N173="kg"),MAX(1,ROUND(M173*1000,0)),IF(AND(ISNUMBER(M173),M173&lt;1,N173="L"),MAX(1,ROUND(M173*100,0)),ROUND(M173,3)))),N("O22"))</f>
        <v/>
      </c>
      <c r="Q173" s="140" t="str">
        <f>IF(1=1,IF(M173="","",IF(AND(ISNUMBER(M173),M173&lt;1,N173="kg"),"g",IF(AND(ISNUMBER(M173),M173&lt;1,N173="L"),"cl",N173))),N("P22"))</f>
        <v/>
      </c>
      <c r="R173" s="161" t="str">
        <f>IF(1=1,IF(E173="","",IF(F173="","A CONTROLER",IF(NOT(ISNUMBER(F173)),"TEXTE",IF(OR(L173="",L173&lt;=0),"COMMANDE PRINCIPALE INCOMPLETE",IF(G173="","UNITE MANQUANTE",IF(COUNTIF(B384:B428,AE173)=0,"UNITE A CONTROLER","OK")))))),N("Q9"))</f>
        <v/>
      </c>
      <c r="S173" s="105"/>
      <c r="T173" s="141">
        <f t="shared" si="15"/>
        <v>0</v>
      </c>
      <c r="U173" s="133" t="str">
        <f>IF(1=1,IF(E173="","",U157),N("S22"))</f>
        <v/>
      </c>
      <c r="V173" s="133" t="str">
        <f>IF(1=1,IF(E173="","",V157),N("T22"))</f>
        <v/>
      </c>
      <c r="W173" s="135" t="str">
        <f>IF(1=1,IF(OR(U173="",V173="",NOT(ISNUMBER(U173)),NOT(ISNUMBER(V173)),U173=0),"",V173/U173),N("U22"))</f>
        <v/>
      </c>
      <c r="X173" s="136" t="str">
        <f>IF(1=1,IF(OR(W173="",NOT(ISNUMBER(F173))),"",F173*W173*IFERROR(INDEX(D384:D428,MATCH(AE173,B384:B428,0)),1)),N("V7"))</f>
        <v/>
      </c>
      <c r="Y173" s="137" t="str">
        <f>IF(1=1,IF(F173="","",IF(G173="","",IFERROR(INDEX(E384:E428,MATCH(AE173,B384:B428,0)),G173&amp;""))),N("W6"))</f>
        <v/>
      </c>
      <c r="Z173" s="142" t="str">
        <f>IF(1=1,IF(X173="","",IF(AND(ISNUMBER(X173),X173&lt;1,Y173="kg"),MAX(1,ROUND(X173*1000,0)),IF(AND(ISNUMBER(X173),X173&lt;1,Y173="L"),MAX(1,ROUND(X173*100,0)),ROUND(X173,3)))),N("X22"))</f>
        <v/>
      </c>
      <c r="AA173" s="143" t="str">
        <f>IF(1=1,IF(X173="","",IF(AND(ISNUMBER(X173),X173&lt;1,Y173="kg"),"g",IF(AND(ISNUMBER(X173),X173&lt;1,Y173="L"),"cl",Y173))),N("Y22"))</f>
        <v/>
      </c>
      <c r="AB173" s="123" t="str">
        <f>IF(1=1,IF(E173="","",IF(F173="","A CONTROLER",IF(NOT(ISNUMBER(F173)),"TEXTE",IF(OR(W173="",W173&lt;=0),"COMMANDE COUVERTS INCOMPLETE",IF(G173="","UNITE MANQUANTE",IF(COUNTIF(B384:B428,AE173)=0,"UNITE A CONTROLER","OK")))))),N("Z6"))</f>
        <v/>
      </c>
      <c r="AD173" s="144" t="str">
        <f>IF(1=1,IF(E173="","",AD157),N("AB22"))</f>
        <v/>
      </c>
      <c r="AE173" s="125" t="str">
        <f>IF(1=1,IF(G173="","",UPPER(TRIM(SUBSTITUTE(SUBSTITUTE(G173&amp;"",CHAR(160)," ")," "," ")))),N("AC22"))</f>
        <v/>
      </c>
      <c r="AG173" s="4" t="s">
        <v>41</v>
      </c>
    </row>
    <row r="174" spans="1:33" ht="15.75" x14ac:dyDescent="0.25">
      <c r="A174" s="126" t="str">
        <f>IF(1=1,IF(E174="","",A157),N("A23"))</f>
        <v/>
      </c>
      <c r="B174" s="127" t="str">
        <f>IF(1=1,IF(E174="","",B157),N("B23"))</f>
        <v/>
      </c>
      <c r="C174" s="128"/>
      <c r="D174" s="129" t="str">
        <f>IF(ISBLANK(E174),"",LARGE(D157:D173,1)+1)</f>
        <v/>
      </c>
      <c r="E174" s="130"/>
      <c r="F174" s="131"/>
      <c r="G174" s="170"/>
      <c r="H174" s="105"/>
      <c r="I174" s="132" t="str">
        <f>IF(1=1,IF(E174="","",I157),N("H23"))</f>
        <v/>
      </c>
      <c r="J174" s="133" t="str">
        <f>IF(1=1,IF(E174="","",J157),N("I23"))</f>
        <v/>
      </c>
      <c r="K174" s="134" t="str">
        <f>IF(1=1,IF(E174="","",K157),N("J23"))</f>
        <v/>
      </c>
      <c r="L174" s="135" t="str">
        <f>IF(1=1,IF(OR(J174="",O174="",NOT(ISNUMBER(J174)),NOT(ISNUMBER(O174)),J174=0),"",O174/J174),N("L23"))</f>
        <v/>
      </c>
      <c r="M174" s="136" t="str">
        <f>IF(1=1,IF(OR(L174="",NOT(ISNUMBER(F174))),"",F174*L174*IFERROR(INDEX(D384:D428,MATCH(AE174,B384:B428,0)),1)),N("M13"))</f>
        <v/>
      </c>
      <c r="N174" s="137" t="str">
        <f>IF(1=1,IF(F174="","",IF(G174="","",IFERROR(INDEX(E384:E428,MATCH(AE174,B384:B428,0)),G174&amp;""))),N("N6"))</f>
        <v/>
      </c>
      <c r="O174" s="138" t="str">
        <f>IF(1=1,IF(E174="","",O157),N("K23"))</f>
        <v/>
      </c>
      <c r="P174" s="139" t="str">
        <f>IF(1=1,IF(M174="","",IF(AND(ISNUMBER(M174),M174&lt;1,N174="kg"),MAX(1,ROUND(M174*1000,0)),IF(AND(ISNUMBER(M174),M174&lt;1,N174="L"),MAX(1,ROUND(M174*100,0)),ROUND(M174,3)))),N("O23"))</f>
        <v/>
      </c>
      <c r="Q174" s="140" t="str">
        <f>IF(1=1,IF(M174="","",IF(AND(ISNUMBER(M174),M174&lt;1,N174="kg"),"g",IF(AND(ISNUMBER(M174),M174&lt;1,N174="L"),"cl",N174))),N("P23"))</f>
        <v/>
      </c>
      <c r="R174" s="161" t="str">
        <f>IF(1=1,IF(E174="","",IF(F174="","A CONTROLER",IF(NOT(ISNUMBER(F174)),"TEXTE",IF(OR(L174="",L174&lt;=0),"COMMANDE PRINCIPALE INCOMPLETE",IF(G174="","UNITE MANQUANTE",IF(COUNTIF(B384:B428,AE174)=0,"UNITE A CONTROLER","OK")))))),N("Q9"))</f>
        <v/>
      </c>
      <c r="S174" s="105"/>
      <c r="T174" s="141">
        <f t="shared" si="15"/>
        <v>0</v>
      </c>
      <c r="U174" s="133" t="str">
        <f>IF(1=1,IF(E174="","",U157),N("S23"))</f>
        <v/>
      </c>
      <c r="V174" s="133" t="str">
        <f>IF(1=1,IF(E174="","",V157),N("T23"))</f>
        <v/>
      </c>
      <c r="W174" s="135" t="str">
        <f>IF(1=1,IF(OR(U174="",V174="",NOT(ISNUMBER(U174)),NOT(ISNUMBER(V174)),U174=0),"",V174/U174),N("U23"))</f>
        <v/>
      </c>
      <c r="X174" s="136" t="str">
        <f>IF(1=1,IF(OR(W174="",NOT(ISNUMBER(F174))),"",F174*W174*IFERROR(INDEX(D384:D428,MATCH(AE174,B384:B428,0)),1)),N("V7"))</f>
        <v/>
      </c>
      <c r="Y174" s="137" t="str">
        <f>IF(1=1,IF(F174="","",IF(G174="","",IFERROR(INDEX(E384:E428,MATCH(AE174,B384:B428,0)),G174&amp;""))),N("W6"))</f>
        <v/>
      </c>
      <c r="Z174" s="142" t="str">
        <f>IF(1=1,IF(X174="","",IF(AND(ISNUMBER(X174),X174&lt;1,Y174="kg"),MAX(1,ROUND(X174*1000,0)),IF(AND(ISNUMBER(X174),X174&lt;1,Y174="L"),MAX(1,ROUND(X174*100,0)),ROUND(X174,3)))),N("X23"))</f>
        <v/>
      </c>
      <c r="AA174" s="143" t="str">
        <f>IF(1=1,IF(X174="","",IF(AND(ISNUMBER(X174),X174&lt;1,Y174="kg"),"g",IF(AND(ISNUMBER(X174),X174&lt;1,Y174="L"),"cl",Y174))),N("Y23"))</f>
        <v/>
      </c>
      <c r="AB174" s="123" t="str">
        <f>IF(1=1,IF(E174="","",IF(F174="","A CONTROLER",IF(NOT(ISNUMBER(F174)),"TEXTE",IF(OR(W174="",W174&lt;=0),"COMMANDE COUVERTS INCOMPLETE",IF(G174="","UNITE MANQUANTE",IF(COUNTIF(B384:B428,AE174)=0,"UNITE A CONTROLER","OK")))))),N("Z6"))</f>
        <v/>
      </c>
      <c r="AD174" s="144" t="str">
        <f>IF(1=1,IF(E174="","",AD157),N("AB23"))</f>
        <v/>
      </c>
      <c r="AE174" s="125" t="str">
        <f>IF(1=1,IF(G174="","",UPPER(TRIM(SUBSTITUTE(SUBSTITUTE(G174&amp;"",CHAR(160)," ")," "," ")))),N("AC23"))</f>
        <v/>
      </c>
      <c r="AG174" s="5" t="s">
        <v>42</v>
      </c>
    </row>
    <row r="175" spans="1:33" ht="15.75" x14ac:dyDescent="0.25">
      <c r="A175" s="126" t="str">
        <f>IF(1=1,IF(E175="","",A157),N("A24"))</f>
        <v/>
      </c>
      <c r="B175" s="127" t="str">
        <f>IF(1=1,IF(E175="","",B157),N("B24"))</f>
        <v/>
      </c>
      <c r="C175" s="128"/>
      <c r="D175" s="129" t="str">
        <f>IF(ISBLANK(E175),"",LARGE(D157:D174,1)+1)</f>
        <v/>
      </c>
      <c r="E175" s="130"/>
      <c r="F175" s="131"/>
      <c r="G175" s="170"/>
      <c r="H175" s="105"/>
      <c r="I175" s="132" t="str">
        <f>IF(1=1,IF(E175="","",I157),N("H24"))</f>
        <v/>
      </c>
      <c r="J175" s="133" t="str">
        <f>IF(1=1,IF(E175="","",J157),N("I24"))</f>
        <v/>
      </c>
      <c r="K175" s="134" t="str">
        <f>IF(1=1,IF(E175="","",K157),N("J24"))</f>
        <v/>
      </c>
      <c r="L175" s="135" t="str">
        <f>IF(1=1,IF(OR(J175="",O175="",NOT(ISNUMBER(J175)),NOT(ISNUMBER(O175)),J175=0),"",O175/J175),N("L24"))</f>
        <v/>
      </c>
      <c r="M175" s="136" t="str">
        <f>IF(1=1,IF(OR(L175="",NOT(ISNUMBER(F175))),"",F175*L175*IFERROR(INDEX(D384:D428,MATCH(AE175,B384:B428,0)),1)),N("M13"))</f>
        <v/>
      </c>
      <c r="N175" s="137" t="str">
        <f>IF(1=1,IF(F175="","",IF(G175="","",IFERROR(INDEX(E384:E428,MATCH(AE175,B384:B428,0)),G175&amp;""))),N("N6"))</f>
        <v/>
      </c>
      <c r="O175" s="138" t="str">
        <f>IF(1=1,IF(E175="","",O157),N("K24"))</f>
        <v/>
      </c>
      <c r="P175" s="139" t="str">
        <f>IF(1=1,IF(M175="","",IF(AND(ISNUMBER(M175),M175&lt;1,N175="kg"),MAX(1,ROUND(M175*1000,0)),IF(AND(ISNUMBER(M175),M175&lt;1,N175="L"),MAX(1,ROUND(M175*100,0)),ROUND(M175,3)))),N("O24"))</f>
        <v/>
      </c>
      <c r="Q175" s="140" t="str">
        <f>IF(1=1,IF(M175="","",IF(AND(ISNUMBER(M175),M175&lt;1,N175="kg"),"g",IF(AND(ISNUMBER(M175),M175&lt;1,N175="L"),"cl",N175))),N("P24"))</f>
        <v/>
      </c>
      <c r="R175" s="161" t="str">
        <f>IF(1=1,IF(E175="","",IF(F175="","A CONTROLER",IF(NOT(ISNUMBER(F175)),"TEXTE",IF(OR(L175="",L175&lt;=0),"COMMANDE PRINCIPALE INCOMPLETE",IF(G175="","UNITE MANQUANTE",IF(COUNTIF(B384:B428,AE175)=0,"UNITE A CONTROLER","OK")))))),N("Q9"))</f>
        <v/>
      </c>
      <c r="S175" s="105"/>
      <c r="T175" s="141">
        <f t="shared" si="15"/>
        <v>0</v>
      </c>
      <c r="U175" s="133" t="str">
        <f>IF(1=1,IF(E175="","",U157),N("S24"))</f>
        <v/>
      </c>
      <c r="V175" s="133" t="str">
        <f>IF(1=1,IF(E175="","",V157),N("T24"))</f>
        <v/>
      </c>
      <c r="W175" s="135" t="str">
        <f>IF(1=1,IF(OR(U175="",V175="",NOT(ISNUMBER(U175)),NOT(ISNUMBER(V175)),U175=0),"",V175/U175),N("U24"))</f>
        <v/>
      </c>
      <c r="X175" s="136" t="str">
        <f>IF(1=1,IF(OR(W175="",NOT(ISNUMBER(F175))),"",F175*W175*IFERROR(INDEX(D384:D428,MATCH(AE175,B384:B428,0)),1)),N("V7"))</f>
        <v/>
      </c>
      <c r="Y175" s="137" t="str">
        <f>IF(1=1,IF(F175="","",IF(G175="","",IFERROR(INDEX(E384:E428,MATCH(AE175,B384:B428,0)),G175&amp;""))),N("W6"))</f>
        <v/>
      </c>
      <c r="Z175" s="142" t="str">
        <f>IF(1=1,IF(X175="","",IF(AND(ISNUMBER(X175),X175&lt;1,Y175="kg"),MAX(1,ROUND(X175*1000,0)),IF(AND(ISNUMBER(X175),X175&lt;1,Y175="L"),MAX(1,ROUND(X175*100,0)),ROUND(X175,3)))),N("X24"))</f>
        <v/>
      </c>
      <c r="AA175" s="143" t="str">
        <f>IF(1=1,IF(X175="","",IF(AND(ISNUMBER(X175),X175&lt;1,Y175="kg"),"g",IF(AND(ISNUMBER(X175),X175&lt;1,Y175="L"),"cl",Y175))),N("Y24"))</f>
        <v/>
      </c>
      <c r="AB175" s="123" t="str">
        <f>IF(1=1,IF(E175="","",IF(F175="","A CONTROLER",IF(NOT(ISNUMBER(F175)),"TEXTE",IF(OR(W175="",W175&lt;=0),"COMMANDE COUVERTS INCOMPLETE",IF(G175="","UNITE MANQUANTE",IF(COUNTIF(B384:B428,AE175)=0,"UNITE A CONTROLER","OK")))))),N("Z6"))</f>
        <v/>
      </c>
      <c r="AD175" s="144" t="str">
        <f>IF(1=1,IF(E175="","",AD157),N("AB24"))</f>
        <v/>
      </c>
      <c r="AE175" s="125" t="str">
        <f>IF(1=1,IF(G175="","",UPPER(TRIM(SUBSTITUTE(SUBSTITUTE(G175&amp;"",CHAR(160)," ")," "," ")))),N("AC24"))</f>
        <v/>
      </c>
      <c r="AG175" s="5" t="s">
        <v>43</v>
      </c>
    </row>
    <row r="176" spans="1:33" ht="15.75" x14ac:dyDescent="0.25">
      <c r="A176" s="126" t="str">
        <f>IF(1=1,IF(E176="","",A157),N("A25"))</f>
        <v/>
      </c>
      <c r="B176" s="127" t="str">
        <f>IF(1=1,IF(E176="","",B157),N("B25"))</f>
        <v/>
      </c>
      <c r="C176" s="128"/>
      <c r="D176" s="129" t="str">
        <f>IF(ISBLANK(E176),"",LARGE(D157:D175,1)+1)</f>
        <v/>
      </c>
      <c r="E176" s="130"/>
      <c r="F176" s="131"/>
      <c r="G176" s="170"/>
      <c r="H176" s="105"/>
      <c r="I176" s="132" t="str">
        <f>IF(1=1,IF(E176="","",I157),N("H25"))</f>
        <v/>
      </c>
      <c r="J176" s="133" t="str">
        <f>IF(1=1,IF(E176="","",J157),N("I25"))</f>
        <v/>
      </c>
      <c r="K176" s="134" t="str">
        <f>IF(1=1,IF(E176="","",K157),N("J25"))</f>
        <v/>
      </c>
      <c r="L176" s="135" t="str">
        <f>IF(1=1,IF(OR(J176="",O176="",NOT(ISNUMBER(J176)),NOT(ISNUMBER(O176)),J176=0),"",O176/J176),N("L25"))</f>
        <v/>
      </c>
      <c r="M176" s="136" t="str">
        <f>IF(1=1,IF(OR(L176="",NOT(ISNUMBER(F176))),"",F176*L176*IFERROR(INDEX(D384:D428,MATCH(AE176,B384:B428,0)),1)),N("M13"))</f>
        <v/>
      </c>
      <c r="N176" s="137" t="str">
        <f>IF(1=1,IF(F176="","",IF(G176="","",IFERROR(INDEX(E384:E428,MATCH(AE176,B384:B428,0)),G176&amp;""))),N("N6"))</f>
        <v/>
      </c>
      <c r="O176" s="138" t="str">
        <f>IF(1=1,IF(E176="","",O157),N("K25"))</f>
        <v/>
      </c>
      <c r="P176" s="139" t="str">
        <f>IF(1=1,IF(M176="","",IF(AND(ISNUMBER(M176),M176&lt;1,N176="kg"),MAX(1,ROUND(M176*1000,0)),IF(AND(ISNUMBER(M176),M176&lt;1,N176="L"),MAX(1,ROUND(M176*100,0)),ROUND(M176,3)))),N("O25"))</f>
        <v/>
      </c>
      <c r="Q176" s="140" t="str">
        <f>IF(1=1,IF(M176="","",IF(AND(ISNUMBER(M176),M176&lt;1,N176="kg"),"g",IF(AND(ISNUMBER(M176),M176&lt;1,N176="L"),"cl",N176))),N("P25"))</f>
        <v/>
      </c>
      <c r="R176" s="161" t="str">
        <f>IF(1=1,IF(E176="","",IF(F176="","A CONTROLER",IF(NOT(ISNUMBER(F176)),"TEXTE",IF(OR(L176="",L176&lt;=0),"COMMANDE PRINCIPALE INCOMPLETE",IF(G176="","UNITE MANQUANTE",IF(COUNTIF(B384:B428,AE176)=0,"UNITE A CONTROLER","OK")))))),N("Q9"))</f>
        <v/>
      </c>
      <c r="S176" s="105"/>
      <c r="T176" s="141">
        <f t="shared" si="15"/>
        <v>0</v>
      </c>
      <c r="U176" s="133" t="str">
        <f>IF(1=1,IF(E176="","",U157),N("S25"))</f>
        <v/>
      </c>
      <c r="V176" s="133" t="str">
        <f>IF(1=1,IF(E176="","",V157),N("T25"))</f>
        <v/>
      </c>
      <c r="W176" s="135" t="str">
        <f>IF(1=1,IF(OR(U176="",V176="",NOT(ISNUMBER(U176)),NOT(ISNUMBER(V176)),U176=0),"",V176/U176),N("U25"))</f>
        <v/>
      </c>
      <c r="X176" s="136" t="str">
        <f>IF(1=1,IF(OR(W176="",NOT(ISNUMBER(F176))),"",F176*W176*IFERROR(INDEX(D384:D428,MATCH(AE176,B384:B428,0)),1)),N("V7"))</f>
        <v/>
      </c>
      <c r="Y176" s="137" t="str">
        <f>IF(1=1,IF(F176="","",IF(G176="","",IFERROR(INDEX(E384:E428,MATCH(AE176,B384:B428,0)),G176&amp;""))),N("W6"))</f>
        <v/>
      </c>
      <c r="Z176" s="142" t="str">
        <f>IF(1=1,IF(X176="","",IF(AND(ISNUMBER(X176),X176&lt;1,Y176="kg"),MAX(1,ROUND(X176*1000,0)),IF(AND(ISNUMBER(X176),X176&lt;1,Y176="L"),MAX(1,ROUND(X176*100,0)),ROUND(X176,3)))),N("X25"))</f>
        <v/>
      </c>
      <c r="AA176" s="143" t="str">
        <f>IF(1=1,IF(X176="","",IF(AND(ISNUMBER(X176),X176&lt;1,Y176="kg"),"g",IF(AND(ISNUMBER(X176),X176&lt;1,Y176="L"),"cl",Y176))),N("Y25"))</f>
        <v/>
      </c>
      <c r="AB176" s="123" t="str">
        <f>IF(1=1,IF(E176="","",IF(F176="","A CONTROLER",IF(NOT(ISNUMBER(F176)),"TEXTE",IF(OR(W176="",W176&lt;=0),"COMMANDE COUVERTS INCOMPLETE",IF(G176="","UNITE MANQUANTE",IF(COUNTIF(B384:B428,AE176)=0,"UNITE A CONTROLER","OK")))))),N("Z6"))</f>
        <v/>
      </c>
      <c r="AD176" s="144" t="str">
        <f>IF(1=1,IF(E176="","",AD157),N("AB25"))</f>
        <v/>
      </c>
      <c r="AE176" s="125" t="str">
        <f>IF(1=1,IF(G176="","",UPPER(TRIM(SUBSTITUTE(SUBSTITUTE(G176&amp;"",CHAR(160)," ")," "," ")))),N("AC25"))</f>
        <v/>
      </c>
      <c r="AG176" s="5" t="s">
        <v>44</v>
      </c>
    </row>
    <row r="177" spans="1:33" ht="15.75" x14ac:dyDescent="0.25">
      <c r="A177" s="126" t="str">
        <f>IF(1=1,IF(E177="","",A157),N("A26"))</f>
        <v/>
      </c>
      <c r="B177" s="127" t="str">
        <f>IF(1=1,IF(E177="","",B157),N("B26"))</f>
        <v/>
      </c>
      <c r="C177" s="128"/>
      <c r="D177" s="129" t="str">
        <f>IF(ISBLANK(E177),"",LARGE(D157:D176,1)+1)</f>
        <v/>
      </c>
      <c r="E177" s="130"/>
      <c r="F177" s="131"/>
      <c r="G177" s="170"/>
      <c r="H177" s="105"/>
      <c r="I177" s="132" t="str">
        <f>IF(1=1,IF(E177="","",I157),N("H26"))</f>
        <v/>
      </c>
      <c r="J177" s="133" t="str">
        <f>IF(1=1,IF(E177="","",J157),N("I26"))</f>
        <v/>
      </c>
      <c r="K177" s="134" t="str">
        <f>IF(1=1,IF(E177="","",K157),N("J26"))</f>
        <v/>
      </c>
      <c r="L177" s="135" t="str">
        <f>IF(1=1,IF(OR(J177="",O177="",NOT(ISNUMBER(J177)),NOT(ISNUMBER(O177)),J177=0),"",O177/J177),N("L26"))</f>
        <v/>
      </c>
      <c r="M177" s="136" t="str">
        <f>IF(1=1,IF(OR(L177="",NOT(ISNUMBER(F177))),"",F177*L177*IFERROR(INDEX(D384:D428,MATCH(AE177,B384:B428,0)),1)),N("M13"))</f>
        <v/>
      </c>
      <c r="N177" s="137" t="str">
        <f>IF(1=1,IF(F177="","",IF(G177="","",IFERROR(INDEX(E384:E428,MATCH(AE177,B384:B428,0)),G177&amp;""))),N("N6"))</f>
        <v/>
      </c>
      <c r="O177" s="138" t="str">
        <f>IF(1=1,IF(E177="","",O157),N("K26"))</f>
        <v/>
      </c>
      <c r="P177" s="139" t="str">
        <f>IF(1=1,IF(M177="","",IF(AND(ISNUMBER(M177),M177&lt;1,N177="kg"),MAX(1,ROUND(M177*1000,0)),IF(AND(ISNUMBER(M177),M177&lt;1,N177="L"),MAX(1,ROUND(M177*100,0)),ROUND(M177,3)))),N("O26"))</f>
        <v/>
      </c>
      <c r="Q177" s="140" t="str">
        <f>IF(1=1,IF(M177="","",IF(AND(ISNUMBER(M177),M177&lt;1,N177="kg"),"g",IF(AND(ISNUMBER(M177),M177&lt;1,N177="L"),"cl",N177))),N("P26"))</f>
        <v/>
      </c>
      <c r="R177" s="161" t="str">
        <f>IF(1=1,IF(E177="","",IF(F177="","A CONTROLER",IF(NOT(ISNUMBER(F177)),"TEXTE",IF(OR(L177="",L177&lt;=0),"COMMANDE PRINCIPALE INCOMPLETE",IF(G177="","UNITE MANQUANTE",IF(COUNTIF(B384:B428,AE177)=0,"UNITE A CONTROLER","OK")))))),N("Q9"))</f>
        <v/>
      </c>
      <c r="S177" s="105"/>
      <c r="T177" s="141">
        <f t="shared" si="15"/>
        <v>0</v>
      </c>
      <c r="U177" s="133" t="str">
        <f>IF(1=1,IF(E177="","",U157),N("S26"))</f>
        <v/>
      </c>
      <c r="V177" s="133" t="str">
        <f>IF(1=1,IF(E177="","",V157),N("T26"))</f>
        <v/>
      </c>
      <c r="W177" s="135" t="str">
        <f>IF(1=1,IF(OR(U177="",V177="",NOT(ISNUMBER(U177)),NOT(ISNUMBER(V177)),U177=0),"",V177/U177),N("U26"))</f>
        <v/>
      </c>
      <c r="X177" s="136" t="str">
        <f>IF(1=1,IF(OR(W177="",NOT(ISNUMBER(F177))),"",F177*W177*IFERROR(INDEX(D384:D428,MATCH(AE177,B384:B428,0)),1)),N("V7"))</f>
        <v/>
      </c>
      <c r="Y177" s="137" t="str">
        <f>IF(1=1,IF(F177="","",IF(G177="","",IFERROR(INDEX(E384:E428,MATCH(AE177,B384:B428,0)),G177&amp;""))),N("W6"))</f>
        <v/>
      </c>
      <c r="Z177" s="142" t="str">
        <f>IF(1=1,IF(X177="","",IF(AND(ISNUMBER(X177),X177&lt;1,Y177="kg"),MAX(1,ROUND(X177*1000,0)),IF(AND(ISNUMBER(X177),X177&lt;1,Y177="L"),MAX(1,ROUND(X177*100,0)),ROUND(X177,3)))),N("X26"))</f>
        <v/>
      </c>
      <c r="AA177" s="143" t="str">
        <f>IF(1=1,IF(X177="","",IF(AND(ISNUMBER(X177),X177&lt;1,Y177="kg"),"g",IF(AND(ISNUMBER(X177),X177&lt;1,Y177="L"),"cl",Y177))),N("Y26"))</f>
        <v/>
      </c>
      <c r="AB177" s="123" t="str">
        <f>IF(1=1,IF(E177="","",IF(F177="","A CONTROLER",IF(NOT(ISNUMBER(F177)),"TEXTE",IF(OR(W177="",W177&lt;=0),"COMMANDE COUVERTS INCOMPLETE",IF(G177="","UNITE MANQUANTE",IF(COUNTIF(B384:B428,AE177)=0,"UNITE A CONTROLER","OK")))))),N("Z6"))</f>
        <v/>
      </c>
      <c r="AD177" s="144" t="str">
        <f>IF(1=1,IF(E177="","",AD157),N("AB26"))</f>
        <v/>
      </c>
      <c r="AE177" s="125" t="str">
        <f>IF(1=1,IF(G177="","",UPPER(TRIM(SUBSTITUTE(SUBSTITUTE(G177&amp;"",CHAR(160)," ")," "," ")))),N("AC26"))</f>
        <v/>
      </c>
      <c r="AG177" s="5" t="s">
        <v>45</v>
      </c>
    </row>
    <row r="178" spans="1:33" ht="15.75" x14ac:dyDescent="0.25">
      <c r="A178" s="126" t="str">
        <f>IF(1=1,IF(E178="","",A157),N("A27"))</f>
        <v/>
      </c>
      <c r="B178" s="127" t="str">
        <f>IF(1=1,IF(E178="","",B157),N("B27"))</f>
        <v/>
      </c>
      <c r="C178" s="127"/>
      <c r="D178" s="129" t="str">
        <f>IF(ISBLANK(E178),"",LARGE(D157:D177,1)+1)</f>
        <v/>
      </c>
      <c r="E178" s="130"/>
      <c r="F178" s="131"/>
      <c r="G178" s="170"/>
      <c r="H178" s="105"/>
      <c r="I178" s="132" t="str">
        <f>IF(1=1,IF(E178="","",I157),N("H27"))</f>
        <v/>
      </c>
      <c r="J178" s="133" t="str">
        <f>IF(1=1,IF(E178="","",J157),N("I27"))</f>
        <v/>
      </c>
      <c r="K178" s="134" t="str">
        <f>IF(1=1,IF(E178="","",K157),N("J27"))</f>
        <v/>
      </c>
      <c r="L178" s="135" t="str">
        <f>IF(1=1,IF(OR(J178="",O178="",NOT(ISNUMBER(J178)),NOT(ISNUMBER(O178)),J178=0),"",O178/J178),N("L27"))</f>
        <v/>
      </c>
      <c r="M178" s="136" t="str">
        <f>IF(1=1,IF(OR(L178="",NOT(ISNUMBER(F178))),"",F178*L178*IFERROR(INDEX(D384:D428,MATCH(AE178,B384:B428,0)),1)),N("M13"))</f>
        <v/>
      </c>
      <c r="N178" s="137" t="str">
        <f>IF(1=1,IF(F178="","",IF(G178="","",IFERROR(INDEX(E384:E428,MATCH(AE178,B384:B428,0)),G178&amp;""))),N("N6"))</f>
        <v/>
      </c>
      <c r="O178" s="138" t="str">
        <f>IF(1=1,IF(E178="","",O157),N("K27"))</f>
        <v/>
      </c>
      <c r="P178" s="139" t="str">
        <f>IF(1=1,IF(M178="","",IF(AND(ISNUMBER(M178),M178&lt;1,N178="kg"),MAX(1,ROUND(M178*1000,0)),IF(AND(ISNUMBER(M178),M178&lt;1,N178="L"),MAX(1,ROUND(M178*100,0)),ROUND(M178,3)))),N("O27"))</f>
        <v/>
      </c>
      <c r="Q178" s="140" t="str">
        <f>IF(1=1,IF(M178="","",IF(AND(ISNUMBER(M178),M178&lt;1,N178="kg"),"g",IF(AND(ISNUMBER(M178),M178&lt;1,N178="L"),"cl",N178))),N("P27"))</f>
        <v/>
      </c>
      <c r="R178" s="161" t="str">
        <f>IF(1=1,IF(E178="","",IF(F178="","A CONTROLER",IF(NOT(ISNUMBER(F178)),"TEXTE",IF(OR(L178="",L178&lt;=0),"COMMANDE PRINCIPALE INCOMPLETE",IF(G178="","UNITE MANQUANTE",IF(COUNTIF(B384:B428,AE178)=0,"UNITE A CONTROLER","OK")))))),N("Q9"))</f>
        <v/>
      </c>
      <c r="S178" s="105"/>
      <c r="T178" s="141">
        <f t="shared" si="15"/>
        <v>0</v>
      </c>
      <c r="U178" s="133" t="str">
        <f>IF(1=1,IF(E178="","",U157),N("S27"))</f>
        <v/>
      </c>
      <c r="V178" s="133" t="str">
        <f>IF(1=1,IF(E178="","",V157),N("T27"))</f>
        <v/>
      </c>
      <c r="W178" s="135" t="str">
        <f>IF(1=1,IF(OR(U178="",V178="",NOT(ISNUMBER(U178)),NOT(ISNUMBER(V178)),U178=0),"",V178/U178),N("U27"))</f>
        <v/>
      </c>
      <c r="X178" s="136" t="str">
        <f>IF(1=1,IF(OR(W178="",NOT(ISNUMBER(F178))),"",F178*W178*IFERROR(INDEX(D384:D428,MATCH(AE178,B384:B428,0)),1)),N("V7"))</f>
        <v/>
      </c>
      <c r="Y178" s="137" t="str">
        <f>IF(1=1,IF(F178="","",IF(G178="","",IFERROR(INDEX(E384:E428,MATCH(AE178,B384:B428,0)),G178&amp;""))),N("W6"))</f>
        <v/>
      </c>
      <c r="Z178" s="142" t="str">
        <f>IF(1=1,IF(X178="","",IF(AND(ISNUMBER(X178),X178&lt;1,Y178="kg"),MAX(1,ROUND(X178*1000,0)),IF(AND(ISNUMBER(X178),X178&lt;1,Y178="L"),MAX(1,ROUND(X178*100,0)),ROUND(X178,3)))),N("X27"))</f>
        <v/>
      </c>
      <c r="AA178" s="143" t="str">
        <f>IF(1=1,IF(X178="","",IF(AND(ISNUMBER(X178),X178&lt;1,Y178="kg"),"g",IF(AND(ISNUMBER(X178),X178&lt;1,Y178="L"),"cl",Y178))),N("Y27"))</f>
        <v/>
      </c>
      <c r="AB178" s="123" t="str">
        <f>IF(1=1,IF(E178="","",IF(F178="","A CONTROLER",IF(NOT(ISNUMBER(F178)),"TEXTE",IF(OR(W178="",W178&lt;=0),"COMMANDE COUVERTS INCOMPLETE",IF(G178="","UNITE MANQUANTE",IF(COUNTIF(B384:B428,AE178)=0,"UNITE A CONTROLER","OK")))))),N("Z6"))</f>
        <v/>
      </c>
      <c r="AD178" s="144" t="str">
        <f>IF(1=1,IF(E178="","",AD157),N("AB27"))</f>
        <v/>
      </c>
      <c r="AE178" s="125" t="str">
        <f>IF(1=1,IF(G178="","",UPPER(TRIM(SUBSTITUTE(SUBSTITUTE(G178&amp;"",CHAR(160)," ")," "," ")))),N("AC27"))</f>
        <v/>
      </c>
      <c r="AG178" s="5" t="s">
        <v>46</v>
      </c>
    </row>
    <row r="179" spans="1:33" ht="15.75" x14ac:dyDescent="0.25">
      <c r="A179" s="126" t="str">
        <f>IF(1=1,IF(E179="","",A157),N("A28"))</f>
        <v/>
      </c>
      <c r="B179" s="127" t="str">
        <f>IF(1=1,IF(E179="","",B157),N("B28"))</f>
        <v/>
      </c>
      <c r="C179" s="127"/>
      <c r="D179" s="129" t="str">
        <f>IF(ISBLANK(E179),"",LARGE(D157:D178,1)+1)</f>
        <v/>
      </c>
      <c r="E179" s="130"/>
      <c r="F179" s="131"/>
      <c r="G179" s="170"/>
      <c r="H179" s="105"/>
      <c r="I179" s="132" t="str">
        <f>IF(1=1,IF(E179="","",I157),N("H28"))</f>
        <v/>
      </c>
      <c r="J179" s="133" t="str">
        <f>IF(1=1,IF(E179="","",J157),N("I28"))</f>
        <v/>
      </c>
      <c r="K179" s="134" t="str">
        <f>IF(1=1,IF(E179="","",K157),N("J28"))</f>
        <v/>
      </c>
      <c r="L179" s="135" t="str">
        <f>IF(1=1,IF(OR(J179="",O179="",NOT(ISNUMBER(J179)),NOT(ISNUMBER(O179)),J179=0),"",O179/J179),N("L28"))</f>
        <v/>
      </c>
      <c r="M179" s="136" t="str">
        <f>IF(1=1,IF(OR(L179="",NOT(ISNUMBER(F179))),"",F179*L179*IFERROR(INDEX(D384:D428,MATCH(AE179,B384:B428,0)),1)),N("M13"))</f>
        <v/>
      </c>
      <c r="N179" s="137" t="str">
        <f>IF(1=1,IF(F179="","",IF(G179="","",IFERROR(INDEX(E384:E428,MATCH(AE179,B384:B428,0)),G179&amp;""))),N("N6"))</f>
        <v/>
      </c>
      <c r="O179" s="138" t="str">
        <f>IF(1=1,IF(E179="","",O157),N("K28"))</f>
        <v/>
      </c>
      <c r="P179" s="139" t="str">
        <f>IF(1=1,IF(M179="","",IF(AND(ISNUMBER(M179),M179&lt;1,N179="kg"),MAX(1,ROUND(M179*1000,0)),IF(AND(ISNUMBER(M179),M179&lt;1,N179="L"),MAX(1,ROUND(M179*100,0)),ROUND(M179,3)))),N("O28"))</f>
        <v/>
      </c>
      <c r="Q179" s="140" t="str">
        <f>IF(1=1,IF(M179="","",IF(AND(ISNUMBER(M179),M179&lt;1,N179="kg"),"g",IF(AND(ISNUMBER(M179),M179&lt;1,N179="L"),"cl",N179))),N("P28"))</f>
        <v/>
      </c>
      <c r="R179" s="161" t="str">
        <f>IF(1=1,IF(E179="","",IF(F179="","A CONTROLER",IF(NOT(ISNUMBER(F179)),"TEXTE",IF(OR(L179="",L179&lt;=0),"COMMANDE PRINCIPALE INCOMPLETE",IF(G179="","UNITE MANQUANTE",IF(COUNTIF(B384:B428,AE179)=0,"UNITE A CONTROLER","OK")))))),N("Q9"))</f>
        <v/>
      </c>
      <c r="S179" s="105"/>
      <c r="T179" s="141">
        <f t="shared" si="15"/>
        <v>0</v>
      </c>
      <c r="U179" s="133" t="str">
        <f>IF(1=1,IF(E179="","",U157),N("S28"))</f>
        <v/>
      </c>
      <c r="V179" s="133" t="str">
        <f>IF(1=1,IF(E179="","",V157),N("T28"))</f>
        <v/>
      </c>
      <c r="W179" s="135" t="str">
        <f>IF(1=1,IF(OR(U179="",V179="",NOT(ISNUMBER(U179)),NOT(ISNUMBER(V179)),U179=0),"",V179/U179),N("U28"))</f>
        <v/>
      </c>
      <c r="X179" s="136" t="str">
        <f>IF(1=1,IF(OR(W179="",NOT(ISNUMBER(F179))),"",F179*W179*IFERROR(INDEX(D384:D428,MATCH(AE179,B384:B428,0)),1)),N("V7"))</f>
        <v/>
      </c>
      <c r="Y179" s="137" t="str">
        <f>IF(1=1,IF(F179="","",IF(G179="","",IFERROR(INDEX(E384:E428,MATCH(AE179,B384:B428,0)),G179&amp;""))),N("W6"))</f>
        <v/>
      </c>
      <c r="Z179" s="142" t="str">
        <f>IF(1=1,IF(X179="","",IF(AND(ISNUMBER(X179),X179&lt;1,Y179="kg"),MAX(1,ROUND(X179*1000,0)),IF(AND(ISNUMBER(X179),X179&lt;1,Y179="L"),MAX(1,ROUND(X179*100,0)),ROUND(X179,3)))),N("X28"))</f>
        <v/>
      </c>
      <c r="AA179" s="143" t="str">
        <f>IF(1=1,IF(X179="","",IF(AND(ISNUMBER(X179),X179&lt;1,Y179="kg"),"g",IF(AND(ISNUMBER(X179),X179&lt;1,Y179="L"),"cl",Y179))),N("Y28"))</f>
        <v/>
      </c>
      <c r="AB179" s="123" t="str">
        <f>IF(1=1,IF(E179="","",IF(F179="","A CONTROLER",IF(NOT(ISNUMBER(F179)),"TEXTE",IF(OR(W179="",W179&lt;=0),"COMMANDE COUVERTS INCOMPLETE",IF(G179="","UNITE MANQUANTE",IF(COUNTIF(B384:B428,AE179)=0,"UNITE A CONTROLER","OK")))))),N("Z6"))</f>
        <v/>
      </c>
      <c r="AD179" s="144" t="str">
        <f>IF(1=1,IF(E179="","",AD157),N("AB28"))</f>
        <v/>
      </c>
      <c r="AE179" s="125" t="str">
        <f>IF(1=1,IF(G179="","",UPPER(TRIM(SUBSTITUTE(SUBSTITUTE(G179&amp;"",CHAR(160)," ")," "," ")))),N("AC28"))</f>
        <v/>
      </c>
      <c r="AG179" s="5" t="s">
        <v>47</v>
      </c>
    </row>
    <row r="180" spans="1:33" ht="15.75" x14ac:dyDescent="0.25">
      <c r="A180" s="126" t="str">
        <f>IF(1=1,IF(E180="","",A157),N("A29"))</f>
        <v/>
      </c>
      <c r="B180" s="127" t="str">
        <f>IF(1=1,IF(E180="","",B157),N("B29"))</f>
        <v/>
      </c>
      <c r="C180" s="127"/>
      <c r="D180" s="129" t="str">
        <f>IF(ISBLANK(E180),"",LARGE(D157:D179,1)+1)</f>
        <v/>
      </c>
      <c r="E180" s="130"/>
      <c r="F180" s="131"/>
      <c r="G180" s="170"/>
      <c r="H180" s="105"/>
      <c r="I180" s="132" t="str">
        <f>IF(1=1,IF(E180="","",I157),N("H29"))</f>
        <v/>
      </c>
      <c r="J180" s="133" t="str">
        <f>IF(1=1,IF(E180="","",J157),N("I29"))</f>
        <v/>
      </c>
      <c r="K180" s="134" t="str">
        <f>IF(1=1,IF(E180="","",K157),N("J29"))</f>
        <v/>
      </c>
      <c r="L180" s="135" t="str">
        <f>IF(1=1,IF(OR(J180="",O180="",NOT(ISNUMBER(J180)),NOT(ISNUMBER(O180)),J180=0),"",O180/J180),N("L29"))</f>
        <v/>
      </c>
      <c r="M180" s="136" t="str">
        <f>IF(1=1,IF(OR(L180="",NOT(ISNUMBER(F180))),"",F180*L180*IFERROR(INDEX(D384:D428,MATCH(AE180,B384:B428,0)),1)),N("M13"))</f>
        <v/>
      </c>
      <c r="N180" s="137" t="str">
        <f>IF(1=1,IF(F180="","",IF(G180="","",IFERROR(INDEX(E384:E428,MATCH(AE180,B384:B428,0)),G180&amp;""))),N("N6"))</f>
        <v/>
      </c>
      <c r="O180" s="138" t="str">
        <f>IF(1=1,IF(E180="","",O157),N("K29"))</f>
        <v/>
      </c>
      <c r="P180" s="139" t="str">
        <f>IF(1=1,IF(M180="","",IF(AND(ISNUMBER(M180),M180&lt;1,N180="kg"),MAX(1,ROUND(M180*1000,0)),IF(AND(ISNUMBER(M180),M180&lt;1,N180="L"),MAX(1,ROUND(M180*100,0)),ROUND(M180,3)))),N("O29"))</f>
        <v/>
      </c>
      <c r="Q180" s="140" t="str">
        <f>IF(1=1,IF(M180="","",IF(AND(ISNUMBER(M180),M180&lt;1,N180="kg"),"g",IF(AND(ISNUMBER(M180),M180&lt;1,N180="L"),"cl",N180))),N("P29"))</f>
        <v/>
      </c>
      <c r="R180" s="161" t="str">
        <f>IF(1=1,IF(E180="","",IF(F180="","A CONTROLER",IF(NOT(ISNUMBER(F180)),"TEXTE",IF(OR(L180="",L180&lt;=0),"COMMANDE PRINCIPALE INCOMPLETE",IF(G180="","UNITE MANQUANTE",IF(COUNTIF(B384:B428,AE180)=0,"UNITE A CONTROLER","OK")))))),N("Q9"))</f>
        <v/>
      </c>
      <c r="S180" s="105"/>
      <c r="T180" s="141">
        <f t="shared" si="15"/>
        <v>0</v>
      </c>
      <c r="U180" s="133" t="str">
        <f>IF(1=1,IF(E180="","",U157),N("S29"))</f>
        <v/>
      </c>
      <c r="V180" s="133" t="str">
        <f>IF(1=1,IF(E180="","",V157),N("T29"))</f>
        <v/>
      </c>
      <c r="W180" s="135" t="str">
        <f>IF(1=1,IF(OR(U180="",V180="",NOT(ISNUMBER(U180)),NOT(ISNUMBER(V180)),U180=0),"",V180/U180),N("U29"))</f>
        <v/>
      </c>
      <c r="X180" s="136" t="str">
        <f>IF(1=1,IF(OR(W180="",NOT(ISNUMBER(F180))),"",F180*W180*IFERROR(INDEX(D384:D428,MATCH(AE180,B384:B428,0)),1)),N("V7"))</f>
        <v/>
      </c>
      <c r="Y180" s="137" t="str">
        <f>IF(1=1,IF(F180="","",IF(G180="","",IFERROR(INDEX(E384:E428,MATCH(AE180,B384:B428,0)),G180&amp;""))),N("W6"))</f>
        <v/>
      </c>
      <c r="Z180" s="142" t="str">
        <f>IF(1=1,IF(X180="","",IF(AND(ISNUMBER(X180),X180&lt;1,Y180="kg"),MAX(1,ROUND(X180*1000,0)),IF(AND(ISNUMBER(X180),X180&lt;1,Y180="L"),MAX(1,ROUND(X180*100,0)),ROUND(X180,3)))),N("X29"))</f>
        <v/>
      </c>
      <c r="AA180" s="143" t="str">
        <f>IF(1=1,IF(X180="","",IF(AND(ISNUMBER(X180),X180&lt;1,Y180="kg"),"g",IF(AND(ISNUMBER(X180),X180&lt;1,Y180="L"),"cl",Y180))),N("Y29"))</f>
        <v/>
      </c>
      <c r="AB180" s="123" t="str">
        <f>IF(1=1,IF(E180="","",IF(F180="","A CONTROLER",IF(NOT(ISNUMBER(F180)),"TEXTE",IF(OR(W180="",W180&lt;=0),"COMMANDE COUVERTS INCOMPLETE",IF(G180="","UNITE MANQUANTE",IF(COUNTIF(B384:B428,AE180)=0,"UNITE A CONTROLER","OK")))))),N("Z6"))</f>
        <v/>
      </c>
      <c r="AD180" s="144" t="str">
        <f>IF(1=1,IF(E180="","",AD157),N("AB29"))</f>
        <v/>
      </c>
      <c r="AE180" s="125" t="str">
        <f>IF(1=1,IF(G180="","",UPPER(TRIM(SUBSTITUTE(SUBSTITUTE(G180&amp;"",CHAR(160)," ")," "," ")))),N("AC29"))</f>
        <v/>
      </c>
      <c r="AG180" s="5" t="s">
        <v>48</v>
      </c>
    </row>
    <row r="181" spans="1:33" ht="15.75" x14ac:dyDescent="0.25">
      <c r="A181" s="126" t="str">
        <f>IF(1=1,IF(E181="","",A157),N("A30"))</f>
        <v/>
      </c>
      <c r="B181" s="127" t="str">
        <f>IF(1=1,IF(E181="","",B157),N("B30"))</f>
        <v/>
      </c>
      <c r="C181" s="127"/>
      <c r="D181" s="129" t="str">
        <f>IF(ISBLANK(E181),"",LARGE(D157:D180,1)+1)</f>
        <v/>
      </c>
      <c r="E181" s="130"/>
      <c r="F181" s="131"/>
      <c r="G181" s="170"/>
      <c r="H181" s="105"/>
      <c r="I181" s="132" t="str">
        <f>IF(1=1,IF(E181="","",I157),N("H30"))</f>
        <v/>
      </c>
      <c r="J181" s="133" t="str">
        <f>IF(1=1,IF(E181="","",J157),N("I30"))</f>
        <v/>
      </c>
      <c r="K181" s="134" t="str">
        <f>IF(1=1,IF(E181="","",K157),N("J30"))</f>
        <v/>
      </c>
      <c r="L181" s="135" t="str">
        <f>IF(1=1,IF(OR(J181="",O181="",NOT(ISNUMBER(J181)),NOT(ISNUMBER(O181)),J181=0),"",O181/J181),N("L30"))</f>
        <v/>
      </c>
      <c r="M181" s="136" t="str">
        <f>IF(1=1,IF(OR(L181="",NOT(ISNUMBER(F181))),"",F181*L181*IFERROR(INDEX(D384:D428,MATCH(AE181,B384:B428,0)),1)),N("M13"))</f>
        <v/>
      </c>
      <c r="N181" s="137" t="str">
        <f>IF(1=1,IF(F181="","",IF(G181="","",IFERROR(INDEX(E384:E428,MATCH(AE181,B384:B428,0)),G181&amp;""))),N("N6"))</f>
        <v/>
      </c>
      <c r="O181" s="138" t="str">
        <f>IF(1=1,IF(E181="","",O157),N("K30"))</f>
        <v/>
      </c>
      <c r="P181" s="139" t="str">
        <f>IF(1=1,IF(M181="","",IF(AND(ISNUMBER(M181),M181&lt;1,N181="kg"),MAX(1,ROUND(M181*1000,0)),IF(AND(ISNUMBER(M181),M181&lt;1,N181="L"),MAX(1,ROUND(M181*100,0)),ROUND(M181,3)))),N("O30"))</f>
        <v/>
      </c>
      <c r="Q181" s="140" t="str">
        <f>IF(1=1,IF(M181="","",IF(AND(ISNUMBER(M181),M181&lt;1,N181="kg"),"g",IF(AND(ISNUMBER(M181),M181&lt;1,N181="L"),"cl",N181))),N("P30"))</f>
        <v/>
      </c>
      <c r="R181" s="161" t="str">
        <f>IF(1=1,IF(E181="","",IF(F181="","A CONTROLER",IF(NOT(ISNUMBER(F181)),"TEXTE",IF(OR(L181="",L181&lt;=0),"COMMANDE PRINCIPALE INCOMPLETE",IF(G181="","UNITE MANQUANTE",IF(COUNTIF(B384:B428,AE181)=0,"UNITE A CONTROLER","OK")))))),N("Q9"))</f>
        <v/>
      </c>
      <c r="S181" s="105"/>
      <c r="T181" s="141">
        <f t="shared" si="15"/>
        <v>0</v>
      </c>
      <c r="U181" s="133" t="str">
        <f>IF(1=1,IF(E181="","",U157),N("S30"))</f>
        <v/>
      </c>
      <c r="V181" s="133" t="str">
        <f>IF(1=1,IF(E181="","",V157),N("T30"))</f>
        <v/>
      </c>
      <c r="W181" s="135" t="str">
        <f>IF(1=1,IF(OR(U181="",V181="",NOT(ISNUMBER(U181)),NOT(ISNUMBER(V181)),U181=0),"",V181/U181),N("U30"))</f>
        <v/>
      </c>
      <c r="X181" s="136" t="str">
        <f>IF(1=1,IF(OR(W181="",NOT(ISNUMBER(F181))),"",F181*W181*IFERROR(INDEX(D384:D428,MATCH(AE181,B384:B428,0)),1)),N("V7"))</f>
        <v/>
      </c>
      <c r="Y181" s="137" t="str">
        <f>IF(1=1,IF(F181="","",IF(G181="","",IFERROR(INDEX(E384:E428,MATCH(AE181,B384:B428,0)),G181&amp;""))),N("W6"))</f>
        <v/>
      </c>
      <c r="Z181" s="142" t="str">
        <f>IF(1=1,IF(X181="","",IF(AND(ISNUMBER(X181),X181&lt;1,Y181="kg"),MAX(1,ROUND(X181*1000,0)),IF(AND(ISNUMBER(X181),X181&lt;1,Y181="L"),MAX(1,ROUND(X181*100,0)),ROUND(X181,3)))),N("X30"))</f>
        <v/>
      </c>
      <c r="AA181" s="143" t="str">
        <f>IF(1=1,IF(X181="","",IF(AND(ISNUMBER(X181),X181&lt;1,Y181="kg"),"g",IF(AND(ISNUMBER(X181),X181&lt;1,Y181="L"),"cl",Y181))),N("Y30"))</f>
        <v/>
      </c>
      <c r="AB181" s="123" t="str">
        <f>IF(1=1,IF(E181="","",IF(F181="","A CONTROLER",IF(NOT(ISNUMBER(F181)),"TEXTE",IF(OR(W181="",W181&lt;=0),"COMMANDE COUVERTS INCOMPLETE",IF(G181="","UNITE MANQUANTE",IF(COUNTIF(B384:B428,AE181)=0,"UNITE A CONTROLER","OK")))))),N("Z6"))</f>
        <v/>
      </c>
      <c r="AD181" s="144" t="str">
        <f>IF(1=1,IF(E181="","",AD157),N("AB30"))</f>
        <v/>
      </c>
      <c r="AE181" s="125" t="str">
        <f>IF(1=1,IF(G181="","",UPPER(TRIM(SUBSTITUTE(SUBSTITUTE(G181&amp;"",CHAR(160)," ")," "," ")))),N("AC30"))</f>
        <v/>
      </c>
      <c r="AG181" s="5" t="s">
        <v>49</v>
      </c>
    </row>
    <row r="182" spans="1:33" ht="15.75" x14ac:dyDescent="0.25">
      <c r="A182" s="126" t="str">
        <f>IF(1=1,IF(E182="","",A157),N("A31"))</f>
        <v/>
      </c>
      <c r="B182" s="127" t="str">
        <f>IF(1=1,IF(E182="","",B157),N("B31"))</f>
        <v/>
      </c>
      <c r="C182" s="127"/>
      <c r="D182" s="129" t="str">
        <f>IF(ISBLANK(E182),"",LARGE(D157:D181,1)+1)</f>
        <v/>
      </c>
      <c r="E182" s="130"/>
      <c r="F182" s="131"/>
      <c r="G182" s="170"/>
      <c r="H182" s="105"/>
      <c r="I182" s="132" t="str">
        <f>IF(1=1,IF(E182="","",I157),N("H31"))</f>
        <v/>
      </c>
      <c r="J182" s="133" t="str">
        <f>IF(1=1,IF(E182="","",J157),N("I31"))</f>
        <v/>
      </c>
      <c r="K182" s="134" t="str">
        <f>IF(1=1,IF(E182="","",K157),N("J31"))</f>
        <v/>
      </c>
      <c r="L182" s="135" t="str">
        <f>IF(1=1,IF(OR(J182="",O182="",NOT(ISNUMBER(J182)),NOT(ISNUMBER(O182)),J182=0),"",O182/J182),N("L31"))</f>
        <v/>
      </c>
      <c r="M182" s="136" t="str">
        <f>IF(1=1,IF(OR(L182="",NOT(ISNUMBER(F182))),"",F182*L182*IFERROR(INDEX(D384:D428,MATCH(AE182,B384:B428,0)),1)),N("M13"))</f>
        <v/>
      </c>
      <c r="N182" s="137" t="str">
        <f>IF(1=1,IF(F182="","",IF(G182="","",IFERROR(INDEX(E384:E428,MATCH(AE182,B384:B428,0)),G182&amp;""))),N("N6"))</f>
        <v/>
      </c>
      <c r="O182" s="138" t="str">
        <f>IF(1=1,IF(E182="","",O157),N("K31"))</f>
        <v/>
      </c>
      <c r="P182" s="139" t="str">
        <f>IF(1=1,IF(M182="","",IF(AND(ISNUMBER(M182),M182&lt;1,N182="kg"),MAX(1,ROUND(M182*1000,0)),IF(AND(ISNUMBER(M182),M182&lt;1,N182="L"),MAX(1,ROUND(M182*100,0)),ROUND(M182,3)))),N("O31"))</f>
        <v/>
      </c>
      <c r="Q182" s="140" t="str">
        <f>IF(1=1,IF(M182="","",IF(AND(ISNUMBER(M182),M182&lt;1,N182="kg"),"g",IF(AND(ISNUMBER(M182),M182&lt;1,N182="L"),"cl",N182))),N("P31"))</f>
        <v/>
      </c>
      <c r="R182" s="161" t="str">
        <f>IF(1=1,IF(E182="","",IF(F182="","A CONTROLER",IF(NOT(ISNUMBER(F182)),"TEXTE",IF(OR(L182="",L182&lt;=0),"COMMANDE PRINCIPALE INCOMPLETE",IF(G182="","UNITE MANQUANTE",IF(COUNTIF(B384:B428,AE182)=0,"UNITE A CONTROLER","OK")))))),N("Q9"))</f>
        <v/>
      </c>
      <c r="S182" s="105"/>
      <c r="T182" s="141">
        <f t="shared" si="15"/>
        <v>0</v>
      </c>
      <c r="U182" s="133" t="str">
        <f>IF(1=1,IF(E182="","",U157),N("S31"))</f>
        <v/>
      </c>
      <c r="V182" s="133" t="str">
        <f>IF(1=1,IF(E182="","",V157),N("T31"))</f>
        <v/>
      </c>
      <c r="W182" s="135" t="str">
        <f>IF(1=1,IF(OR(U182="",V182="",NOT(ISNUMBER(U182)),NOT(ISNUMBER(V182)),U182=0),"",V182/U182),N("U31"))</f>
        <v/>
      </c>
      <c r="X182" s="136" t="str">
        <f>IF(1=1,IF(OR(W182="",NOT(ISNUMBER(F182))),"",F182*W182*IFERROR(INDEX(D384:D428,MATCH(AE182,B384:B428,0)),1)),N("V7"))</f>
        <v/>
      </c>
      <c r="Y182" s="137" t="str">
        <f>IF(1=1,IF(F182="","",IF(G182="","",IFERROR(INDEX(E384:E428,MATCH(AE182,B384:B428,0)),G182&amp;""))),N("W6"))</f>
        <v/>
      </c>
      <c r="Z182" s="142" t="str">
        <f>IF(1=1,IF(X182="","",IF(AND(ISNUMBER(X182),X182&lt;1,Y182="kg"),MAX(1,ROUND(X182*1000,0)),IF(AND(ISNUMBER(X182),X182&lt;1,Y182="L"),MAX(1,ROUND(X182*100,0)),ROUND(X182,3)))),N("X31"))</f>
        <v/>
      </c>
      <c r="AA182" s="143" t="str">
        <f>IF(1=1,IF(X182="","",IF(AND(ISNUMBER(X182),X182&lt;1,Y182="kg"),"g",IF(AND(ISNUMBER(X182),X182&lt;1,Y182="L"),"cl",Y182))),N("Y31"))</f>
        <v/>
      </c>
      <c r="AB182" s="123" t="str">
        <f>IF(1=1,IF(E182="","",IF(F182="","A CONTROLER",IF(NOT(ISNUMBER(F182)),"TEXTE",IF(OR(W182="",W182&lt;=0),"COMMANDE COUVERTS INCOMPLETE",IF(G182="","UNITE MANQUANTE",IF(COUNTIF(B384:B428,AE182)=0,"UNITE A CONTROLER","OK")))))),N("Z6"))</f>
        <v/>
      </c>
      <c r="AD182" s="144" t="str">
        <f>IF(1=1,IF(E182="","",AD157),N("AB31"))</f>
        <v/>
      </c>
      <c r="AE182" s="125" t="str">
        <f>IF(1=1,IF(G182="","",UPPER(TRIM(SUBSTITUTE(SUBSTITUTE(G182&amp;"",CHAR(160)," ")," "," ")))),N("AC31"))</f>
        <v/>
      </c>
      <c r="AG182" s="5" t="s">
        <v>50</v>
      </c>
    </row>
    <row r="183" spans="1:33" ht="15.75" x14ac:dyDescent="0.25">
      <c r="A183" s="126" t="str">
        <f>IF(1=1,IF(E183="","",A157),N("A32"))</f>
        <v/>
      </c>
      <c r="B183" s="127" t="str">
        <f>IF(1=1,IF(E183="","",B157),N("B32"))</f>
        <v/>
      </c>
      <c r="C183" s="127"/>
      <c r="D183" s="129" t="str">
        <f>IF(ISBLANK(E183),"",LARGE(D157:D182,1)+1)</f>
        <v/>
      </c>
      <c r="E183" s="130"/>
      <c r="F183" s="131"/>
      <c r="G183" s="170"/>
      <c r="H183" s="105"/>
      <c r="I183" s="132" t="str">
        <f>IF(1=1,IF(E183="","",I157),N("H32"))</f>
        <v/>
      </c>
      <c r="J183" s="133" t="str">
        <f>IF(1=1,IF(E183="","",J157),N("I32"))</f>
        <v/>
      </c>
      <c r="K183" s="134" t="str">
        <f>IF(1=1,IF(E183="","",K157),N("J32"))</f>
        <v/>
      </c>
      <c r="L183" s="135" t="str">
        <f>IF(1=1,IF(OR(J183="",O183="",NOT(ISNUMBER(J183)),NOT(ISNUMBER(O183)),J183=0),"",O183/J183),N("L32"))</f>
        <v/>
      </c>
      <c r="M183" s="136" t="str">
        <f>IF(1=1,IF(OR(L183="",NOT(ISNUMBER(F183))),"",F183*L183*IFERROR(INDEX(D384:D428,MATCH(AE183,B384:B428,0)),1)),N("M13"))</f>
        <v/>
      </c>
      <c r="N183" s="137" t="str">
        <f>IF(1=1,IF(F183="","",IF(G183="","",IFERROR(INDEX(E384:E428,MATCH(AE183,B384:B428,0)),G183&amp;""))),N("N6"))</f>
        <v/>
      </c>
      <c r="O183" s="138" t="str">
        <f>IF(1=1,IF(E183="","",O157),N("K32"))</f>
        <v/>
      </c>
      <c r="P183" s="139" t="str">
        <f>IF(1=1,IF(M183="","",IF(AND(ISNUMBER(M183),M183&lt;1,N183="kg"),MAX(1,ROUND(M183*1000,0)),IF(AND(ISNUMBER(M183),M183&lt;1,N183="L"),MAX(1,ROUND(M183*100,0)),ROUND(M183,3)))),N("O32"))</f>
        <v/>
      </c>
      <c r="Q183" s="140" t="str">
        <f>IF(1=1,IF(M183="","",IF(AND(ISNUMBER(M183),M183&lt;1,N183="kg"),"g",IF(AND(ISNUMBER(M183),M183&lt;1,N183="L"),"cl",N183))),N("P32"))</f>
        <v/>
      </c>
      <c r="R183" s="161" t="str">
        <f>IF(1=1,IF(E183="","",IF(F183="","A CONTROLER",IF(NOT(ISNUMBER(F183)),"TEXTE",IF(OR(L183="",L183&lt;=0),"COMMANDE PRINCIPALE INCOMPLETE",IF(G183="","UNITE MANQUANTE",IF(COUNTIF(B384:B428,AE183)=0,"UNITE A CONTROLER","OK")))))),N("Q9"))</f>
        <v/>
      </c>
      <c r="S183" s="105"/>
      <c r="T183" s="141">
        <f t="shared" si="15"/>
        <v>0</v>
      </c>
      <c r="U183" s="133" t="str">
        <f>IF(1=1,IF(E183="","",U157),N("S32"))</f>
        <v/>
      </c>
      <c r="V183" s="133" t="str">
        <f>IF(1=1,IF(E183="","",V157),N("T32"))</f>
        <v/>
      </c>
      <c r="W183" s="135" t="str">
        <f>IF(1=1,IF(OR(U183="",V183="",NOT(ISNUMBER(U183)),NOT(ISNUMBER(V183)),U183=0),"",V183/U183),N("U32"))</f>
        <v/>
      </c>
      <c r="X183" s="136" t="str">
        <f>IF(1=1,IF(OR(W183="",NOT(ISNUMBER(F183))),"",F183*W183*IFERROR(INDEX(D384:D428,MATCH(AE183,B384:B428,0)),1)),N("V7"))</f>
        <v/>
      </c>
      <c r="Y183" s="137" t="str">
        <f>IF(1=1,IF(F183="","",IF(G183="","",IFERROR(INDEX(E384:E428,MATCH(AE183,B384:B428,0)),G183&amp;""))),N("W6"))</f>
        <v/>
      </c>
      <c r="Z183" s="142" t="str">
        <f>IF(1=1,IF(X183="","",IF(AND(ISNUMBER(X183),X183&lt;1,Y183="kg"),MAX(1,ROUND(X183*1000,0)),IF(AND(ISNUMBER(X183),X183&lt;1,Y183="L"),MAX(1,ROUND(X183*100,0)),ROUND(X183,3)))),N("X32"))</f>
        <v/>
      </c>
      <c r="AA183" s="143" t="str">
        <f>IF(1=1,IF(X183="","",IF(AND(ISNUMBER(X183),X183&lt;1,Y183="kg"),"g",IF(AND(ISNUMBER(X183),X183&lt;1,Y183="L"),"cl",Y183))),N("Y32"))</f>
        <v/>
      </c>
      <c r="AB183" s="123" t="str">
        <f>IF(1=1,IF(E183="","",IF(F183="","A CONTROLER",IF(NOT(ISNUMBER(F183)),"TEXTE",IF(OR(W183="",W183&lt;=0),"COMMANDE COUVERTS INCOMPLETE",IF(G183="","UNITE MANQUANTE",IF(COUNTIF(B384:B428,AE183)=0,"UNITE A CONTROLER","OK")))))),N("Z6"))</f>
        <v/>
      </c>
      <c r="AD183" s="144" t="str">
        <f>IF(1=1,IF(E183="","",AD157),N("AB32"))</f>
        <v/>
      </c>
      <c r="AE183" s="125" t="str">
        <f>IF(1=1,IF(G183="","",UPPER(TRIM(SUBSTITUTE(SUBSTITUTE(G183&amp;"",CHAR(160)," ")," "," ")))),N("AC32"))</f>
        <v/>
      </c>
      <c r="AG183" s="244" t="s">
        <v>51</v>
      </c>
    </row>
    <row r="184" spans="1:33" ht="15.75" x14ac:dyDescent="0.25">
      <c r="A184" s="126" t="str">
        <f>IF(1=1,IF(E184="","",A157),N("A33"))</f>
        <v/>
      </c>
      <c r="B184" s="127" t="str">
        <f>IF(1=1,IF(E184="","",B157),N("B33"))</f>
        <v/>
      </c>
      <c r="C184" s="127"/>
      <c r="D184" s="129" t="str">
        <f>IF(ISBLANK(E184),"",LARGE(D157:D183,1)+1)</f>
        <v/>
      </c>
      <c r="E184" s="130"/>
      <c r="F184" s="131"/>
      <c r="G184" s="170"/>
      <c r="H184" s="105"/>
      <c r="I184" s="132" t="str">
        <f>IF(1=1,IF(E184="","",I157),N("H33"))</f>
        <v/>
      </c>
      <c r="J184" s="133" t="str">
        <f>IF(1=1,IF(E184="","",J157),N("I33"))</f>
        <v/>
      </c>
      <c r="K184" s="134" t="str">
        <f>IF(1=1,IF(E184="","",K157),N("J33"))</f>
        <v/>
      </c>
      <c r="L184" s="135" t="str">
        <f>IF(1=1,IF(OR(J184="",O184="",NOT(ISNUMBER(J184)),NOT(ISNUMBER(O184)),J184=0),"",O184/J184),N("L33"))</f>
        <v/>
      </c>
      <c r="M184" s="136" t="str">
        <f>IF(1=1,IF(OR(L184="",NOT(ISNUMBER(F184))),"",F184*L184*IFERROR(INDEX(D384:D428,MATCH(AE184,B384:B428,0)),1)),N("M13"))</f>
        <v/>
      </c>
      <c r="N184" s="137" t="str">
        <f>IF(1=1,IF(F184="","",IF(G184="","",IFERROR(INDEX(E384:E428,MATCH(AE184,B384:B428,0)),G184&amp;""))),N("N6"))</f>
        <v/>
      </c>
      <c r="O184" s="138" t="str">
        <f>IF(1=1,IF(E184="","",O157),N("K33"))</f>
        <v/>
      </c>
      <c r="P184" s="139" t="str">
        <f>IF(1=1,IF(M184="","",IF(AND(ISNUMBER(M184),M184&lt;1,N184="kg"),MAX(1,ROUND(M184*1000,0)),IF(AND(ISNUMBER(M184),M184&lt;1,N184="L"),MAX(1,ROUND(M184*100,0)),ROUND(M184,3)))),N("O33"))</f>
        <v/>
      </c>
      <c r="Q184" s="140" t="str">
        <f>IF(1=1,IF(M184="","",IF(AND(ISNUMBER(M184),M184&lt;1,N184="kg"),"g",IF(AND(ISNUMBER(M184),M184&lt;1,N184="L"),"cl",N184))),N("P33"))</f>
        <v/>
      </c>
      <c r="R184" s="161" t="str">
        <f>IF(1=1,IF(E184="","",IF(F184="","A CONTROLER",IF(NOT(ISNUMBER(F184)),"TEXTE",IF(OR(L184="",L184&lt;=0),"COMMANDE PRINCIPALE INCOMPLETE",IF(G184="","UNITE MANQUANTE",IF(COUNTIF(B384:B428,AE184)=0,"UNITE A CONTROLER","OK")))))),N("Q9"))</f>
        <v/>
      </c>
      <c r="S184" s="105"/>
      <c r="T184" s="141">
        <f t="shared" si="15"/>
        <v>0</v>
      </c>
      <c r="U184" s="133" t="str">
        <f>IF(1=1,IF(E184="","",U157),N("S33"))</f>
        <v/>
      </c>
      <c r="V184" s="133" t="str">
        <f>IF(1=1,IF(E184="","",V157),N("T33"))</f>
        <v/>
      </c>
      <c r="W184" s="135" t="str">
        <f>IF(1=1,IF(OR(U184="",V184="",NOT(ISNUMBER(U184)),NOT(ISNUMBER(V184)),U184=0),"",V184/U184),N("U33"))</f>
        <v/>
      </c>
      <c r="X184" s="136" t="str">
        <f>IF(1=1,IF(OR(W184="",NOT(ISNUMBER(F184))),"",F184*W184*IFERROR(INDEX(D384:D428,MATCH(AE184,B384:B428,0)),1)),N("V7"))</f>
        <v/>
      </c>
      <c r="Y184" s="137" t="str">
        <f>IF(1=1,IF(F184="","",IF(G184="","",IFERROR(INDEX(E384:E428,MATCH(AE184,B384:B428,0)),G184&amp;""))),N("W6"))</f>
        <v/>
      </c>
      <c r="Z184" s="142" t="str">
        <f>IF(1=1,IF(X184="","",IF(AND(ISNUMBER(X184),X184&lt;1,Y184="kg"),MAX(1,ROUND(X184*1000,0)),IF(AND(ISNUMBER(X184),X184&lt;1,Y184="L"),MAX(1,ROUND(X184*100,0)),ROUND(X184,3)))),N("X33"))</f>
        <v/>
      </c>
      <c r="AA184" s="143" t="str">
        <f>IF(1=1,IF(X184="","",IF(AND(ISNUMBER(X184),X184&lt;1,Y184="kg"),"g",IF(AND(ISNUMBER(X184),X184&lt;1,Y184="L"),"cl",Y184))),N("Y33"))</f>
        <v/>
      </c>
      <c r="AB184" s="123" t="str">
        <f>IF(1=1,IF(E184="","",IF(F184="","A CONTROLER",IF(NOT(ISNUMBER(F184)),"TEXTE",IF(OR(W184="",W184&lt;=0),"COMMANDE COUVERTS INCOMPLETE",IF(G184="","UNITE MANQUANTE",IF(COUNTIF(B384:B428,AE184)=0,"UNITE A CONTROLER","OK")))))),N("Z6"))</f>
        <v/>
      </c>
      <c r="AD184" s="144" t="str">
        <f>IF(1=1,IF(E184="","",AD157),N("AB33"))</f>
        <v/>
      </c>
      <c r="AE184" s="125" t="str">
        <f>IF(1=1,IF(G184="","",UPPER(TRIM(SUBSTITUTE(SUBSTITUTE(G184&amp;"",CHAR(160)," ")," "," ")))),N("AC33"))</f>
        <v/>
      </c>
      <c r="AG184" s="244" t="s">
        <v>54</v>
      </c>
    </row>
    <row r="185" spans="1:33" ht="15.75" x14ac:dyDescent="0.25">
      <c r="A185" s="126" t="str">
        <f>IF(1=1,IF(E185="","",A157),N("A34"))</f>
        <v/>
      </c>
      <c r="B185" s="127" t="str">
        <f>IF(1=1,IF(E185="","",B157),N("B34"))</f>
        <v/>
      </c>
      <c r="C185" s="127"/>
      <c r="D185" s="129" t="str">
        <f>IF(ISBLANK(E185),"",LARGE(D157:D184,1)+1)</f>
        <v/>
      </c>
      <c r="E185" s="130"/>
      <c r="F185" s="131"/>
      <c r="G185" s="170"/>
      <c r="H185" s="105"/>
      <c r="I185" s="132" t="str">
        <f>IF(1=1,IF(E185="","",I157),N("H34"))</f>
        <v/>
      </c>
      <c r="J185" s="133" t="str">
        <f>IF(1=1,IF(E185="","",J157),N("I34"))</f>
        <v/>
      </c>
      <c r="K185" s="134" t="str">
        <f>IF(1=1,IF(E185="","",K157),N("J34"))</f>
        <v/>
      </c>
      <c r="L185" s="135" t="str">
        <f>IF(1=1,IF(OR(J185="",O185="",NOT(ISNUMBER(J185)),NOT(ISNUMBER(O185)),J185=0),"",O185/J185),N("L34"))</f>
        <v/>
      </c>
      <c r="M185" s="136" t="str">
        <f>IF(1=1,IF(OR(L185="",NOT(ISNUMBER(F185))),"",F185*L185*IFERROR(INDEX(D384:D428,MATCH(AE185,B384:B428,0)),1)),N("M13"))</f>
        <v/>
      </c>
      <c r="N185" s="137" t="str">
        <f>IF(1=1,IF(F185="","",IF(G185="","",IFERROR(INDEX(E384:E428,MATCH(AE185,B384:B428,0)),G185&amp;""))),N("N6"))</f>
        <v/>
      </c>
      <c r="O185" s="138" t="str">
        <f>IF(1=1,IF(E185="","",O157),N("K34"))</f>
        <v/>
      </c>
      <c r="P185" s="139" t="str">
        <f>IF(1=1,IF(M185="","",IF(AND(ISNUMBER(M185),M185&lt;1,N185="kg"),MAX(1,ROUND(M185*1000,0)),IF(AND(ISNUMBER(M185),M185&lt;1,N185="L"),MAX(1,ROUND(M185*100,0)),ROUND(M185,3)))),N("O34"))</f>
        <v/>
      </c>
      <c r="Q185" s="140" t="str">
        <f>IF(1=1,IF(M185="","",IF(AND(ISNUMBER(M185),M185&lt;1,N185="kg"),"g",IF(AND(ISNUMBER(M185),M185&lt;1,N185="L"),"cl",N185))),N("P34"))</f>
        <v/>
      </c>
      <c r="R185" s="161" t="str">
        <f>IF(1=1,IF(E185="","",IF(F185="","A CONTROLER",IF(NOT(ISNUMBER(F185)),"TEXTE",IF(OR(L185="",L185&lt;=0),"COMMANDE PRINCIPALE INCOMPLETE",IF(G185="","UNITE MANQUANTE",IF(COUNTIF(B384:B428,AE185)=0,"UNITE A CONTROLER","OK")))))),N("Q9"))</f>
        <v/>
      </c>
      <c r="S185" s="105"/>
      <c r="T185" s="141">
        <f t="shared" si="15"/>
        <v>0</v>
      </c>
      <c r="U185" s="133" t="str">
        <f>IF(1=1,IF(E185="","",U157),N("S34"))</f>
        <v/>
      </c>
      <c r="V185" s="133" t="str">
        <f>IF(1=1,IF(E185="","",V157),N("T34"))</f>
        <v/>
      </c>
      <c r="W185" s="135" t="str">
        <f>IF(1=1,IF(OR(U185="",V185="",NOT(ISNUMBER(U185)),NOT(ISNUMBER(V185)),U185=0),"",V185/U185),N("U34"))</f>
        <v/>
      </c>
      <c r="X185" s="136" t="str">
        <f>IF(1=1,IF(OR(W185="",NOT(ISNUMBER(F185))),"",F185*W185*IFERROR(INDEX(D384:D428,MATCH(AE185,B384:B428,0)),1)),N("V7"))</f>
        <v/>
      </c>
      <c r="Y185" s="137" t="str">
        <f>IF(1=1,IF(F185="","",IF(G185="","",IFERROR(INDEX(E384:E428,MATCH(AE185,B384:B428,0)),G185&amp;""))),N("W6"))</f>
        <v/>
      </c>
      <c r="Z185" s="142" t="str">
        <f>IF(1=1,IF(X185="","",IF(AND(ISNUMBER(X185),X185&lt;1,Y185="kg"),MAX(1,ROUND(X185*1000,0)),IF(AND(ISNUMBER(X185),X185&lt;1,Y185="L"),MAX(1,ROUND(X185*100,0)),ROUND(X185,3)))),N("X34"))</f>
        <v/>
      </c>
      <c r="AA185" s="143" t="str">
        <f>IF(1=1,IF(X185="","",IF(AND(ISNUMBER(X185),X185&lt;1,Y185="kg"),"g",IF(AND(ISNUMBER(X185),X185&lt;1,Y185="L"),"cl",Y185))),N("Y34"))</f>
        <v/>
      </c>
      <c r="AB185" s="123" t="str">
        <f>IF(1=1,IF(E185="","",IF(F185="","A CONTROLER",IF(NOT(ISNUMBER(F185)),"TEXTE",IF(OR(W185="",W185&lt;=0),"COMMANDE COUVERTS INCOMPLETE",IF(G185="","UNITE MANQUANTE",IF(COUNTIF(B384:B428,AE185)=0,"UNITE A CONTROLER","OK")))))),N("Z6"))</f>
        <v/>
      </c>
      <c r="AD185" s="144" t="str">
        <f>IF(1=1,IF(E185="","",AD157),N("AB34"))</f>
        <v/>
      </c>
      <c r="AE185" s="125" t="str">
        <f>IF(1=1,IF(G185="","",UPPER(TRIM(SUBSTITUTE(SUBSTITUTE(G185&amp;"",CHAR(160)," ")," "," ")))),N("AC34"))</f>
        <v/>
      </c>
      <c r="AG185" s="244" t="s">
        <v>56</v>
      </c>
    </row>
    <row r="186" spans="1:33" ht="15.75" x14ac:dyDescent="0.25">
      <c r="A186" s="126" t="str">
        <f>IF(1=1,IF(E186="","",A157),N("A35"))</f>
        <v/>
      </c>
      <c r="B186" s="127" t="str">
        <f>IF(1=1,IF(E186="","",B157),N("B35"))</f>
        <v/>
      </c>
      <c r="C186" s="127"/>
      <c r="D186" s="129" t="str">
        <f>IF(ISBLANK(E186),"",LARGE(D157:D185,1)+1)</f>
        <v/>
      </c>
      <c r="E186" s="130"/>
      <c r="F186" s="131"/>
      <c r="G186" s="170"/>
      <c r="H186" s="105"/>
      <c r="I186" s="132" t="str">
        <f>IF(1=1,IF(E186="","",I157),N("H35"))</f>
        <v/>
      </c>
      <c r="J186" s="133" t="str">
        <f>IF(1=1,IF(E186="","",J157),N("I35"))</f>
        <v/>
      </c>
      <c r="K186" s="134" t="str">
        <f>IF(1=1,IF(E186="","",K157),N("J35"))</f>
        <v/>
      </c>
      <c r="L186" s="135" t="str">
        <f>IF(1=1,IF(OR(J186="",O186="",NOT(ISNUMBER(J186)),NOT(ISNUMBER(O186)),J186=0),"",O186/J186),N("L35"))</f>
        <v/>
      </c>
      <c r="M186" s="136" t="str">
        <f>IF(1=1,IF(OR(L186="",NOT(ISNUMBER(F186))),"",F186*L186*IFERROR(INDEX(D384:D428,MATCH(AE186,B384:B428,0)),1)),N("M13"))</f>
        <v/>
      </c>
      <c r="N186" s="137" t="str">
        <f>IF(1=1,IF(F186="","",IF(G186="","",IFERROR(INDEX(E384:E428,MATCH(AE186,B384:B428,0)),G186&amp;""))),N("N6"))</f>
        <v/>
      </c>
      <c r="O186" s="138" t="str">
        <f>IF(1=1,IF(E186="","",O157),N("K35"))</f>
        <v/>
      </c>
      <c r="P186" s="139" t="str">
        <f>IF(1=1,IF(M186="","",IF(AND(ISNUMBER(M186),M186&lt;1,N186="kg"),MAX(1,ROUND(M186*1000,0)),IF(AND(ISNUMBER(M186),M186&lt;1,N186="L"),MAX(1,ROUND(M186*100,0)),ROUND(M186,3)))),N("O35"))</f>
        <v/>
      </c>
      <c r="Q186" s="140" t="str">
        <f>IF(1=1,IF(M186="","",IF(AND(ISNUMBER(M186),M186&lt;1,N186="kg"),"g",IF(AND(ISNUMBER(M186),M186&lt;1,N186="L"),"cl",N186))),N("P35"))</f>
        <v/>
      </c>
      <c r="R186" s="161" t="str">
        <f>IF(1=1,IF(E186="","",IF(F186="","A CONTROLER",IF(NOT(ISNUMBER(F186)),"TEXTE",IF(OR(L186="",L186&lt;=0),"COMMANDE PRINCIPALE INCOMPLETE",IF(G186="","UNITE MANQUANTE",IF(COUNTIF(B384:B428,AE186)=0,"UNITE A CONTROLER","OK")))))),N("Q9"))</f>
        <v/>
      </c>
      <c r="S186" s="105"/>
      <c r="T186" s="141">
        <f t="shared" si="15"/>
        <v>0</v>
      </c>
      <c r="U186" s="133" t="str">
        <f>IF(1=1,IF(E186="","",U157),N("S35"))</f>
        <v/>
      </c>
      <c r="V186" s="133" t="str">
        <f>IF(1=1,IF(E186="","",V157),N("T35"))</f>
        <v/>
      </c>
      <c r="W186" s="135" t="str">
        <f>IF(1=1,IF(OR(U186="",V186="",NOT(ISNUMBER(U186)),NOT(ISNUMBER(V186)),U186=0),"",V186/U186),N("U35"))</f>
        <v/>
      </c>
      <c r="X186" s="136" t="str">
        <f>IF(1=1,IF(OR(W186="",NOT(ISNUMBER(F186))),"",F186*W186*IFERROR(INDEX(D384:D428,MATCH(AE186,B384:B428,0)),1)),N("V7"))</f>
        <v/>
      </c>
      <c r="Y186" s="137" t="str">
        <f>IF(1=1,IF(F186="","",IF(G186="","",IFERROR(INDEX(E384:E428,MATCH(AE186,B384:B428,0)),G186&amp;""))),N("W6"))</f>
        <v/>
      </c>
      <c r="Z186" s="142" t="str">
        <f>IF(1=1,IF(X186="","",IF(AND(ISNUMBER(X186),X186&lt;1,Y186="kg"),MAX(1,ROUND(X186*1000,0)),IF(AND(ISNUMBER(X186),X186&lt;1,Y186="L"),MAX(1,ROUND(X186*100,0)),ROUND(X186,3)))),N("X35"))</f>
        <v/>
      </c>
      <c r="AA186" s="143" t="str">
        <f>IF(1=1,IF(X186="","",IF(AND(ISNUMBER(X186),X186&lt;1,Y186="kg"),"g",IF(AND(ISNUMBER(X186),X186&lt;1,Y186="L"),"cl",Y186))),N("Y35"))</f>
        <v/>
      </c>
      <c r="AB186" s="123" t="str">
        <f>IF(1=1,IF(E186="","",IF(F186="","A CONTROLER",IF(NOT(ISNUMBER(F186)),"TEXTE",IF(OR(W186="",W186&lt;=0),"COMMANDE COUVERTS INCOMPLETE",IF(G186="","UNITE MANQUANTE",IF(COUNTIF(B384:B428,AE186)=0,"UNITE A CONTROLER","OK")))))),N("Z6"))</f>
        <v/>
      </c>
      <c r="AD186" s="144" t="str">
        <f>IF(1=1,IF(E186="","",AD157),N("AB35"))</f>
        <v/>
      </c>
      <c r="AE186" s="125" t="str">
        <f>IF(1=1,IF(G186="","",UPPER(TRIM(SUBSTITUTE(SUBSTITUTE(G186&amp;"",CHAR(160)," ")," "," ")))),N("AC35"))</f>
        <v/>
      </c>
      <c r="AG186" s="244" t="s">
        <v>58</v>
      </c>
    </row>
    <row r="187" spans="1:33" ht="15.75" x14ac:dyDescent="0.25">
      <c r="A187" s="126" t="str">
        <f>IF(1=1,IF(E187="","",A157),N("A36"))</f>
        <v/>
      </c>
      <c r="B187" s="127" t="str">
        <f>IF(1=1,IF(E187="","",B157),N("B36"))</f>
        <v/>
      </c>
      <c r="C187" s="127"/>
      <c r="D187" s="129" t="str">
        <f>IF(ISBLANK(E187),"",LARGE(D157:D186,1)+1)</f>
        <v/>
      </c>
      <c r="E187" s="130"/>
      <c r="F187" s="131"/>
      <c r="G187" s="170"/>
      <c r="H187" s="105"/>
      <c r="I187" s="132" t="str">
        <f>IF(1=1,IF(E187="","",I157),N("H36"))</f>
        <v/>
      </c>
      <c r="J187" s="133" t="str">
        <f>IF(1=1,IF(E187="","",J157),N("I36"))</f>
        <v/>
      </c>
      <c r="K187" s="134" t="str">
        <f>IF(1=1,IF(E187="","",K157),N("J36"))</f>
        <v/>
      </c>
      <c r="L187" s="135" t="str">
        <f>IF(1=1,IF(OR(J187="",O187="",NOT(ISNUMBER(J187)),NOT(ISNUMBER(O187)),J187=0),"",O187/J187),N("L36"))</f>
        <v/>
      </c>
      <c r="M187" s="136" t="str">
        <f>IF(1=1,IF(OR(L187="",NOT(ISNUMBER(F187))),"",F187*L187*IFERROR(INDEX(D384:D428,MATCH(AE187,B384:B428,0)),1)),N("M13"))</f>
        <v/>
      </c>
      <c r="N187" s="137" t="str">
        <f>IF(1=1,IF(F187="","",IF(G187="","",IFERROR(INDEX(E384:E428,MATCH(AE187,B384:B428,0)),G187&amp;""))),N("N6"))</f>
        <v/>
      </c>
      <c r="O187" s="138" t="str">
        <f>IF(1=1,IF(E187="","",O157),N("K36"))</f>
        <v/>
      </c>
      <c r="P187" s="139" t="str">
        <f>IF(1=1,IF(M187="","",IF(AND(ISNUMBER(M187),M187&lt;1,N187="kg"),MAX(1,ROUND(M187*1000,0)),IF(AND(ISNUMBER(M187),M187&lt;1,N187="L"),MAX(1,ROUND(M187*100,0)),ROUND(M187,3)))),N("O36"))</f>
        <v/>
      </c>
      <c r="Q187" s="140" t="str">
        <f>IF(1=1,IF(M187="","",IF(AND(ISNUMBER(M187),M187&lt;1,N187="kg"),"g",IF(AND(ISNUMBER(M187),M187&lt;1,N187="L"),"cl",N187))),N("P36"))</f>
        <v/>
      </c>
      <c r="R187" s="161" t="str">
        <f>IF(1=1,IF(E187="","",IF(F187="","A CONTROLER",IF(NOT(ISNUMBER(F187)),"TEXTE",IF(OR(L187="",L187&lt;=0),"COMMANDE PRINCIPALE INCOMPLETE",IF(G187="","UNITE MANQUANTE",IF(COUNTIF(B384:B428,AE187)=0,"UNITE A CONTROLER","OK")))))),N("Q9"))</f>
        <v/>
      </c>
      <c r="S187" s="105"/>
      <c r="T187" s="141">
        <f t="shared" si="15"/>
        <v>0</v>
      </c>
      <c r="U187" s="133" t="str">
        <f>IF(1=1,IF(E187="","",U157),N("S36"))</f>
        <v/>
      </c>
      <c r="V187" s="133" t="str">
        <f>IF(1=1,IF(E187="","",V157),N("T36"))</f>
        <v/>
      </c>
      <c r="W187" s="135" t="str">
        <f>IF(1=1,IF(OR(U187="",V187="",NOT(ISNUMBER(U187)),NOT(ISNUMBER(V187)),U187=0),"",V187/U187),N("U36"))</f>
        <v/>
      </c>
      <c r="X187" s="136" t="str">
        <f>IF(1=1,IF(OR(W187="",NOT(ISNUMBER(F187))),"",F187*W187*IFERROR(INDEX(D384:D428,MATCH(AE187,B384:B428,0)),1)),N("V7"))</f>
        <v/>
      </c>
      <c r="Y187" s="137" t="str">
        <f>IF(1=1,IF(F187="","",IF(G187="","",IFERROR(INDEX(E384:E428,MATCH(AE187,B384:B428,0)),G187&amp;""))),N("W6"))</f>
        <v/>
      </c>
      <c r="Z187" s="142" t="str">
        <f>IF(1=1,IF(X187="","",IF(AND(ISNUMBER(X187),X187&lt;1,Y187="kg"),MAX(1,ROUND(X187*1000,0)),IF(AND(ISNUMBER(X187),X187&lt;1,Y187="L"),MAX(1,ROUND(X187*100,0)),ROUND(X187,3)))),N("X36"))</f>
        <v/>
      </c>
      <c r="AA187" s="143" t="str">
        <f>IF(1=1,IF(X187="","",IF(AND(ISNUMBER(X187),X187&lt;1,Y187="kg"),"g",IF(AND(ISNUMBER(X187),X187&lt;1,Y187="L"),"cl",Y187))),N("Y36"))</f>
        <v/>
      </c>
      <c r="AB187" s="123" t="str">
        <f>IF(1=1,IF(E187="","",IF(F187="","A CONTROLER",IF(NOT(ISNUMBER(F187)),"TEXTE",IF(OR(W187="",W187&lt;=0),"COMMANDE COUVERTS INCOMPLETE",IF(G187="","UNITE MANQUANTE",IF(COUNTIF(B384:B428,AE187)=0,"UNITE A CONTROLER","OK")))))),N("Z6"))</f>
        <v/>
      </c>
      <c r="AD187" s="144" t="str">
        <f>IF(1=1,IF(E187="","",AD157),N("AB36"))</f>
        <v/>
      </c>
      <c r="AE187" s="125" t="str">
        <f>IF(1=1,IF(G187="","",UPPER(TRIM(SUBSTITUTE(SUBSTITUTE(G187&amp;"",CHAR(160)," ")," "," ")))),N("AC36"))</f>
        <v/>
      </c>
      <c r="AG187" s="244" t="s">
        <v>60</v>
      </c>
    </row>
    <row r="188" spans="1:33" ht="24" customHeight="1" x14ac:dyDescent="0.25">
      <c r="A188" s="126" t="str">
        <f>IF(1=1,IF(E188="","",A157),N("A37"))</f>
        <v/>
      </c>
      <c r="B188" s="127" t="str">
        <f>IF(1=1,IF(E188="","",B157),N("B37"))</f>
        <v/>
      </c>
      <c r="C188" s="127"/>
      <c r="D188" s="129" t="str">
        <f>IF(ISBLANK(E188),"",LARGE(D157:D187,1)+1)</f>
        <v/>
      </c>
      <c r="E188" s="130"/>
      <c r="F188" s="131"/>
      <c r="G188" s="170"/>
      <c r="H188" s="105"/>
      <c r="I188" s="132" t="str">
        <f>IF(1=1,IF(E188="","",I157),N("H37"))</f>
        <v/>
      </c>
      <c r="J188" s="133" t="str">
        <f>IF(1=1,IF(E188="","",J157),N("I37"))</f>
        <v/>
      </c>
      <c r="K188" s="134" t="str">
        <f>IF(1=1,IF(E188="","",K157),N("J37"))</f>
        <v/>
      </c>
      <c r="L188" s="135" t="str">
        <f>IF(1=1,IF(OR(J188="",O188="",NOT(ISNUMBER(J188)),NOT(ISNUMBER(O188)),J188=0),"",O188/J188),N("L37"))</f>
        <v/>
      </c>
      <c r="M188" s="136" t="str">
        <f>IF(1=1,IF(OR(L188="",NOT(ISNUMBER(F188))),"",F188*L188*IFERROR(INDEX(D384:D428,MATCH(AE188,B384:B428,0)),1)),N("M13"))</f>
        <v/>
      </c>
      <c r="N188" s="137" t="str">
        <f>IF(1=1,IF(F188="","",IF(G188="","",IFERROR(INDEX(E384:E428,MATCH(AE188,B384:B428,0)),G188&amp;""))),N("N6"))</f>
        <v/>
      </c>
      <c r="O188" s="138" t="str">
        <f>IF(1=1,IF(E188="","",O157),N("K37"))</f>
        <v/>
      </c>
      <c r="P188" s="139" t="str">
        <f>IF(1=1,IF(M188="","",IF(AND(ISNUMBER(M188),M188&lt;1,N188="kg"),MAX(1,ROUND(M188*1000,0)),IF(AND(ISNUMBER(M188),M188&lt;1,N188="L"),MAX(1,ROUND(M188*100,0)),ROUND(M188,3)))),N("O37"))</f>
        <v/>
      </c>
      <c r="Q188" s="140" t="str">
        <f>IF(1=1,IF(M188="","",IF(AND(ISNUMBER(M188),M188&lt;1,N188="kg"),"g",IF(AND(ISNUMBER(M188),M188&lt;1,N188="L"),"cl",N188))),N("P37"))</f>
        <v/>
      </c>
      <c r="R188" s="161" t="str">
        <f>IF(1=1,IF(E188="","",IF(F188="","A CONTROLER",IF(NOT(ISNUMBER(F188)),"TEXTE",IF(OR(L188="",L188&lt;=0),"COMMANDE PRINCIPALE INCOMPLETE",IF(G188="","UNITE MANQUANTE",IF(COUNTIF(B384:B428,AE188)=0,"UNITE A CONTROLER","OK")))))),N("Q9"))</f>
        <v/>
      </c>
      <c r="S188" s="105"/>
      <c r="T188" s="141">
        <f t="shared" si="15"/>
        <v>0</v>
      </c>
      <c r="U188" s="133" t="str">
        <f>IF(1=1,IF(E188="","",U157),N("S37"))</f>
        <v/>
      </c>
      <c r="V188" s="133" t="str">
        <f>IF(1=1,IF(E188="","",V157),N("T37"))</f>
        <v/>
      </c>
      <c r="W188" s="135" t="str">
        <f>IF(1=1,IF(OR(U188="",V188="",NOT(ISNUMBER(U188)),NOT(ISNUMBER(V188)),U188=0),"",V188/U188),N("U37"))</f>
        <v/>
      </c>
      <c r="X188" s="136" t="str">
        <f>IF(1=1,IF(OR(W188="",NOT(ISNUMBER(F188))),"",F188*W188*IFERROR(INDEX(D384:D428,MATCH(AE188,B384:B428,0)),1)),N("V7"))</f>
        <v/>
      </c>
      <c r="Y188" s="137" t="str">
        <f>IF(1=1,IF(F188="","",IF(G188="","",IFERROR(INDEX(E384:E428,MATCH(AE188,B384:B428,0)),G188&amp;""))),N("W6"))</f>
        <v/>
      </c>
      <c r="Z188" s="142" t="str">
        <f>IF(1=1,IF(X188="","",IF(AND(ISNUMBER(X188),X188&lt;1,Y188="kg"),MAX(1,ROUND(X188*1000,0)),IF(AND(ISNUMBER(X188),X188&lt;1,Y188="L"),MAX(1,ROUND(X188*100,0)),ROUND(X188,3)))),N("X37"))</f>
        <v/>
      </c>
      <c r="AA188" s="143" t="str">
        <f>IF(1=1,IF(X188="","",IF(AND(ISNUMBER(X188),X188&lt;1,Y188="kg"),"g",IF(AND(ISNUMBER(X188),X188&lt;1,Y188="L"),"cl",Y188))),N("Y37"))</f>
        <v/>
      </c>
      <c r="AB188" s="123" t="str">
        <f>IF(1=1,IF(E188="","",IF(F188="","A CONTROLER",IF(NOT(ISNUMBER(F188)),"TEXTE",IF(OR(W188="",W188&lt;=0),"COMMANDE COUVERTS INCOMPLETE",IF(G188="","UNITE MANQUANTE",IF(COUNTIF(B384:B428,AE188)=0,"UNITE A CONTROLER","OK")))))),N("Z6"))</f>
        <v/>
      </c>
      <c r="AD188" s="144" t="str">
        <f>IF(1=1,IF(E188="","",AD157),N("AB37"))</f>
        <v/>
      </c>
      <c r="AE188" s="125" t="str">
        <f>IF(1=1,IF(G188="","",UPPER(TRIM(SUBSTITUTE(SUBSTITUTE(G188&amp;"",CHAR(160)," ")," "," ")))),N("AC37"))</f>
        <v/>
      </c>
      <c r="AG188" s="244" t="s">
        <v>62</v>
      </c>
    </row>
    <row r="189" spans="1:33" ht="15.75" x14ac:dyDescent="0.25">
      <c r="A189" s="126" t="str">
        <f>IF(1=1,IF(E189="","",A157),N("A38"))</f>
        <v/>
      </c>
      <c r="B189" s="127" t="str">
        <f>IF(1=1,IF(E189="","",B157),N("B38"))</f>
        <v/>
      </c>
      <c r="C189" s="127"/>
      <c r="D189" s="129" t="str">
        <f>IF(ISBLANK(E189),"",LARGE(D157:D188,1)+1)</f>
        <v/>
      </c>
      <c r="E189" s="130"/>
      <c r="F189" s="131"/>
      <c r="G189" s="170"/>
      <c r="H189" s="105"/>
      <c r="I189" s="132" t="str">
        <f>IF(1=1,IF(E189="","",I157),N("H38"))</f>
        <v/>
      </c>
      <c r="J189" s="133" t="str">
        <f>IF(1=1,IF(E189="","",J157),N("I38"))</f>
        <v/>
      </c>
      <c r="K189" s="134" t="str">
        <f>IF(1=1,IF(E189="","",K157),N("J38"))</f>
        <v/>
      </c>
      <c r="L189" s="135" t="str">
        <f>IF(1=1,IF(OR(J189="",O189="",NOT(ISNUMBER(J189)),NOT(ISNUMBER(O189)),J189=0),"",O189/J189),N("L38"))</f>
        <v/>
      </c>
      <c r="M189" s="136" t="str">
        <f>IF(1=1,IF(OR(L189="",NOT(ISNUMBER(F189))),"",F189*L189*IFERROR(INDEX(D384:D428,MATCH(AE189,B384:B428,0)),1)),N("M13"))</f>
        <v/>
      </c>
      <c r="N189" s="137" t="str">
        <f>IF(1=1,IF(F189="","",IF(G189="","",IFERROR(INDEX(E384:E428,MATCH(AE189,B384:B428,0)),G189&amp;""))),N("N6"))</f>
        <v/>
      </c>
      <c r="O189" s="138" t="str">
        <f>IF(1=1,IF(E189="","",O157),N("K38"))</f>
        <v/>
      </c>
      <c r="P189" s="139" t="str">
        <f>IF(1=1,IF(M189="","",IF(AND(ISNUMBER(M189),M189&lt;1,N189="kg"),MAX(1,ROUND(M189*1000,0)),IF(AND(ISNUMBER(M189),M189&lt;1,N189="L"),MAX(1,ROUND(M189*100,0)),ROUND(M189,3)))),N("O38"))</f>
        <v/>
      </c>
      <c r="Q189" s="140" t="str">
        <f>IF(1=1,IF(M189="","",IF(AND(ISNUMBER(M189),M189&lt;1,N189="kg"),"g",IF(AND(ISNUMBER(M189),M189&lt;1,N189="L"),"cl",N189))),N("P38"))</f>
        <v/>
      </c>
      <c r="R189" s="161" t="str">
        <f>IF(1=1,IF(E189="","",IF(F189="","A CONTROLER",IF(NOT(ISNUMBER(F189)),"TEXTE",IF(OR(L189="",L189&lt;=0),"COMMANDE PRINCIPALE INCOMPLETE",IF(G189="","UNITE MANQUANTE",IF(COUNTIF(B384:B428,AE189)=0,"UNITE A CONTROLER","OK")))))),N("Q9"))</f>
        <v/>
      </c>
      <c r="S189" s="105"/>
      <c r="T189" s="141">
        <f t="shared" si="15"/>
        <v>0</v>
      </c>
      <c r="U189" s="133" t="str">
        <f>IF(1=1,IF(E189="","",U157),N("S38"))</f>
        <v/>
      </c>
      <c r="V189" s="133" t="str">
        <f>IF(1=1,IF(E189="","",V157),N("T38"))</f>
        <v/>
      </c>
      <c r="W189" s="135" t="str">
        <f>IF(1=1,IF(OR(U189="",V189="",NOT(ISNUMBER(U189)),NOT(ISNUMBER(V189)),U189=0),"",V189/U189),N("U38"))</f>
        <v/>
      </c>
      <c r="X189" s="136" t="str">
        <f>IF(1=1,IF(OR(W189="",NOT(ISNUMBER(F189))),"",F189*W189*IFERROR(INDEX(D384:D428,MATCH(AE189,B384:B428,0)),1)),N("V7"))</f>
        <v/>
      </c>
      <c r="Y189" s="137" t="str">
        <f>IF(1=1,IF(F189="","",IF(G189="","",IFERROR(INDEX(E384:E428,MATCH(AE189,B384:B428,0)),G189&amp;""))),N("W6"))</f>
        <v/>
      </c>
      <c r="Z189" s="142" t="str">
        <f>IF(1=1,IF(X189="","",IF(AND(ISNUMBER(X189),X189&lt;1,Y189="kg"),MAX(1,ROUND(X189*1000,0)),IF(AND(ISNUMBER(X189),X189&lt;1,Y189="L"),MAX(1,ROUND(X189*100,0)),ROUND(X189,3)))),N("X38"))</f>
        <v/>
      </c>
      <c r="AA189" s="143" t="str">
        <f>IF(1=1,IF(X189="","",IF(AND(ISNUMBER(X189),X189&lt;1,Y189="kg"),"g",IF(AND(ISNUMBER(X189),X189&lt;1,Y189="L"),"cl",Y189))),N("Y38"))</f>
        <v/>
      </c>
      <c r="AB189" s="123" t="str">
        <f>IF(1=1,IF(E189="","",IF(F189="","A CONTROLER",IF(NOT(ISNUMBER(F189)),"TEXTE",IF(OR(W189="",W189&lt;=0),"COMMANDE COUVERTS INCOMPLETE",IF(G189="","UNITE MANQUANTE",IF(COUNTIF(B384:B428,AE189)=0,"UNITE A CONTROLER","OK")))))),N("Z6"))</f>
        <v/>
      </c>
      <c r="AD189" s="144" t="str">
        <f>IF(1=1,IF(E189="","",AD157),N("AB38"))</f>
        <v/>
      </c>
      <c r="AE189" s="125" t="str">
        <f>IF(1=1,IF(G189="","",UPPER(TRIM(SUBSTITUTE(SUBSTITUTE(G189&amp;"",CHAR(160)," ")," "," ")))),N("AC38"))</f>
        <v/>
      </c>
      <c r="AG189" s="244" t="s">
        <v>64</v>
      </c>
    </row>
    <row r="190" spans="1:33" ht="15.75" x14ac:dyDescent="0.25">
      <c r="A190" s="126" t="str">
        <f>IF(1=1,IF(E190="","",A157),N("A39"))</f>
        <v/>
      </c>
      <c r="B190" s="127" t="str">
        <f>IF(1=1,IF(E190="","",B157),N("B39"))</f>
        <v/>
      </c>
      <c r="C190" s="127"/>
      <c r="D190" s="129" t="str">
        <f>IF(ISBLANK(E190),"",LARGE(D157:D189,1)+1)</f>
        <v/>
      </c>
      <c r="E190" s="130"/>
      <c r="F190" s="131"/>
      <c r="G190" s="170"/>
      <c r="H190" s="105"/>
      <c r="I190" s="132" t="str">
        <f>IF(1=1,IF(E190="","",I157),N("H39"))</f>
        <v/>
      </c>
      <c r="J190" s="133" t="str">
        <f>IF(1=1,IF(E190="","",J157),N("I39"))</f>
        <v/>
      </c>
      <c r="K190" s="134" t="str">
        <f>IF(1=1,IF(E190="","",K157),N("J39"))</f>
        <v/>
      </c>
      <c r="L190" s="135" t="str">
        <f>IF(1=1,IF(OR(J190="",O190="",NOT(ISNUMBER(J190)),NOT(ISNUMBER(O190)),J190=0),"",O190/J190),N("L39"))</f>
        <v/>
      </c>
      <c r="M190" s="136" t="str">
        <f>IF(1=1,IF(OR(L190="",NOT(ISNUMBER(F190))),"",F190*L190*IFERROR(INDEX(D384:D428,MATCH(AE190,B384:B428,0)),1)),N("M13"))</f>
        <v/>
      </c>
      <c r="N190" s="137" t="str">
        <f>IF(1=1,IF(F190="","",IF(G190="","",IFERROR(INDEX(E384:E428,MATCH(AE190,B384:B428,0)),G190&amp;""))),N("N6"))</f>
        <v/>
      </c>
      <c r="O190" s="138" t="str">
        <f>IF(1=1,IF(E190="","",O157),N("K39"))</f>
        <v/>
      </c>
      <c r="P190" s="139" t="str">
        <f>IF(1=1,IF(M190="","",IF(AND(ISNUMBER(M190),M190&lt;1,N190="kg"),MAX(1,ROUND(M190*1000,0)),IF(AND(ISNUMBER(M190),M190&lt;1,N190="L"),MAX(1,ROUND(M190*100,0)),ROUND(M190,3)))),N("O39"))</f>
        <v/>
      </c>
      <c r="Q190" s="140" t="str">
        <f>IF(1=1,IF(M190="","",IF(AND(ISNUMBER(M190),M190&lt;1,N190="kg"),"g",IF(AND(ISNUMBER(M190),M190&lt;1,N190="L"),"cl",N190))),N("P39"))</f>
        <v/>
      </c>
      <c r="R190" s="161" t="str">
        <f>IF(1=1,IF(E190="","",IF(F190="","A CONTROLER",IF(NOT(ISNUMBER(F190)),"TEXTE",IF(OR(L190="",L190&lt;=0),"COMMANDE PRINCIPALE INCOMPLETE",IF(G190="","UNITE MANQUANTE",IF(COUNTIF(B384:B428,AE190)=0,"UNITE A CONTROLER","OK")))))),N("Q9"))</f>
        <v/>
      </c>
      <c r="S190" s="105"/>
      <c r="T190" s="141">
        <f t="shared" si="15"/>
        <v>0</v>
      </c>
      <c r="U190" s="133" t="str">
        <f>IF(1=1,IF(E190="","",U157),N("S39"))</f>
        <v/>
      </c>
      <c r="V190" s="133" t="str">
        <f>IF(1=1,IF(E190="","",V157),N("T39"))</f>
        <v/>
      </c>
      <c r="W190" s="135" t="str">
        <f>IF(1=1,IF(OR(U190="",V190="",NOT(ISNUMBER(U190)),NOT(ISNUMBER(V190)),U190=0),"",V190/U190),N("U39"))</f>
        <v/>
      </c>
      <c r="X190" s="136" t="str">
        <f>IF(1=1,IF(OR(W190="",NOT(ISNUMBER(F190))),"",F190*W190*IFERROR(INDEX(D384:D428,MATCH(AE190,B384:B428,0)),1)),N("V7"))</f>
        <v/>
      </c>
      <c r="Y190" s="137" t="str">
        <f>IF(1=1,IF(F190="","",IF(G190="","",IFERROR(INDEX(E384:E428,MATCH(AE190,B384:B428,0)),G190&amp;""))),N("W6"))</f>
        <v/>
      </c>
      <c r="Z190" s="142" t="str">
        <f>IF(1=1,IF(X190="","",IF(AND(ISNUMBER(X190),X190&lt;1,Y190="kg"),MAX(1,ROUND(X190*1000,0)),IF(AND(ISNUMBER(X190),X190&lt;1,Y190="L"),MAX(1,ROUND(X190*100,0)),ROUND(X190,3)))),N("X39"))</f>
        <v/>
      </c>
      <c r="AA190" s="143" t="str">
        <f>IF(1=1,IF(X190="","",IF(AND(ISNUMBER(X190),X190&lt;1,Y190="kg"),"g",IF(AND(ISNUMBER(X190),X190&lt;1,Y190="L"),"cl",Y190))),N("Y39"))</f>
        <v/>
      </c>
      <c r="AB190" s="123" t="str">
        <f>IF(1=1,IF(E190="","",IF(F190="","A CONTROLER",IF(NOT(ISNUMBER(F190)),"TEXTE",IF(OR(W190="",W190&lt;=0),"COMMANDE COUVERTS INCOMPLETE",IF(G190="","UNITE MANQUANTE",IF(COUNTIF(B384:B428,AE190)=0,"UNITE A CONTROLER","OK")))))),N("Z6"))</f>
        <v/>
      </c>
      <c r="AD190" s="144" t="str">
        <f>IF(1=1,IF(E190="","",AD157),N("AB39"))</f>
        <v/>
      </c>
      <c r="AE190" s="125" t="str">
        <f>IF(1=1,IF(G190="","",UPPER(TRIM(SUBSTITUTE(SUBSTITUTE(G190&amp;"",CHAR(160)," ")," "," ")))),N("AC39"))</f>
        <v/>
      </c>
      <c r="AG190" s="244" t="s">
        <v>66</v>
      </c>
    </row>
    <row r="191" spans="1:33" ht="15.75" x14ac:dyDescent="0.25">
      <c r="A191" s="126" t="str">
        <f>IF(1=1,IF(E191="","",A157),N("A40"))</f>
        <v/>
      </c>
      <c r="B191" s="127" t="str">
        <f>IF(1=1,IF(E191="","",B157),N("B40"))</f>
        <v/>
      </c>
      <c r="C191" s="127"/>
      <c r="D191" s="129" t="str">
        <f>IF(ISBLANK(E191),"",LARGE(D157:D190,1)+1)</f>
        <v/>
      </c>
      <c r="E191" s="130"/>
      <c r="F191" s="131"/>
      <c r="G191" s="170"/>
      <c r="H191" s="105"/>
      <c r="I191" s="132" t="str">
        <f>IF(1=1,IF(E191="","",I157),N("H40"))</f>
        <v/>
      </c>
      <c r="J191" s="133" t="str">
        <f>IF(1=1,IF(E191="","",J157),N("I40"))</f>
        <v/>
      </c>
      <c r="K191" s="134" t="str">
        <f>IF(1=1,IF(E191="","",K157),N("J40"))</f>
        <v/>
      </c>
      <c r="L191" s="135" t="str">
        <f>IF(1=1,IF(OR(J191="",O191="",NOT(ISNUMBER(J191)),NOT(ISNUMBER(O191)),J191=0),"",O191/J191),N("L40"))</f>
        <v/>
      </c>
      <c r="M191" s="136" t="str">
        <f>IF(1=1,IF(OR(L191="",NOT(ISNUMBER(F191))),"",F191*L191*IFERROR(INDEX(D384:D428,MATCH(AE191,B384:B428,0)),1)),N("M13"))</f>
        <v/>
      </c>
      <c r="N191" s="137" t="str">
        <f>IF(1=1,IF(F191="","",IF(G191="","",IFERROR(INDEX(E384:E428,MATCH(AE191,B384:B428,0)),G191&amp;""))),N("N6"))</f>
        <v/>
      </c>
      <c r="O191" s="138" t="str">
        <f>IF(1=1,IF(E191="","",O157),N("K40"))</f>
        <v/>
      </c>
      <c r="P191" s="139" t="str">
        <f>IF(1=1,IF(M191="","",IF(AND(ISNUMBER(M191),M191&lt;1,N191="kg"),MAX(1,ROUND(M191*1000,0)),IF(AND(ISNUMBER(M191),M191&lt;1,N191="L"),MAX(1,ROUND(M191*100,0)),ROUND(M191,3)))),N("O40"))</f>
        <v/>
      </c>
      <c r="Q191" s="140" t="str">
        <f>IF(1=1,IF(M191="","",IF(AND(ISNUMBER(M191),M191&lt;1,N191="kg"),"g",IF(AND(ISNUMBER(M191),M191&lt;1,N191="L"),"cl",N191))),N("P40"))</f>
        <v/>
      </c>
      <c r="R191" s="161" t="str">
        <f>IF(1=1,IF(E191="","",IF(F191="","A CONTROLER",IF(NOT(ISNUMBER(F191)),"TEXTE",IF(OR(L191="",L191&lt;=0),"COMMANDE PRINCIPALE INCOMPLETE",IF(G191="","UNITE MANQUANTE",IF(COUNTIF(B384:B428,AE191)=0,"UNITE A CONTROLER","OK")))))),N("Q9"))</f>
        <v/>
      </c>
      <c r="S191" s="105"/>
      <c r="T191" s="141">
        <f t="shared" si="15"/>
        <v>0</v>
      </c>
      <c r="U191" s="133" t="str">
        <f>IF(1=1,IF(E191="","",U157),N("S40"))</f>
        <v/>
      </c>
      <c r="V191" s="133" t="str">
        <f>IF(1=1,IF(E191="","",V157),N("T40"))</f>
        <v/>
      </c>
      <c r="W191" s="135" t="str">
        <f>IF(1=1,IF(OR(U191="",V191="",NOT(ISNUMBER(U191)),NOT(ISNUMBER(V191)),U191=0),"",V191/U191),N("U40"))</f>
        <v/>
      </c>
      <c r="X191" s="136" t="str">
        <f>IF(1=1,IF(OR(W191="",NOT(ISNUMBER(F191))),"",F191*W191*IFERROR(INDEX(D384:D428,MATCH(AE191,B384:B428,0)),1)),N("V7"))</f>
        <v/>
      </c>
      <c r="Y191" s="137" t="str">
        <f>IF(1=1,IF(F191="","",IF(G191="","",IFERROR(INDEX(E384:E428,MATCH(AE191,B384:B428,0)),G191&amp;""))),N("W6"))</f>
        <v/>
      </c>
      <c r="Z191" s="142" t="str">
        <f>IF(1=1,IF(X191="","",IF(AND(ISNUMBER(X191),X191&lt;1,Y191="kg"),MAX(1,ROUND(X191*1000,0)),IF(AND(ISNUMBER(X191),X191&lt;1,Y191="L"),MAX(1,ROUND(X191*100,0)),ROUND(X191,3)))),N("X40"))</f>
        <v/>
      </c>
      <c r="AA191" s="143" t="str">
        <f>IF(1=1,IF(X191="","",IF(AND(ISNUMBER(X191),X191&lt;1,Y191="kg"),"g",IF(AND(ISNUMBER(X191),X191&lt;1,Y191="L"),"cl",Y191))),N("Y40"))</f>
        <v/>
      </c>
      <c r="AB191" s="123" t="str">
        <f>IF(1=1,IF(E191="","",IF(F191="","A CONTROLER",IF(NOT(ISNUMBER(F191)),"TEXTE",IF(OR(W191="",W191&lt;=0),"COMMANDE COUVERTS INCOMPLETE",IF(G191="","UNITE MANQUANTE",IF(COUNTIF(B384:B428,AE191)=0,"UNITE A CONTROLER","OK")))))),N("Z6"))</f>
        <v/>
      </c>
      <c r="AD191" s="144" t="str">
        <f>IF(1=1,IF(E191="","",AD157),N("AB40"))</f>
        <v/>
      </c>
      <c r="AE191" s="125" t="str">
        <f>IF(1=1,IF(G191="","",UPPER(TRIM(SUBSTITUTE(SUBSTITUTE(G191&amp;"",CHAR(160)," ")," "," ")))),N("AC40"))</f>
        <v/>
      </c>
      <c r="AG191" s="244" t="s">
        <v>68</v>
      </c>
    </row>
    <row r="192" spans="1:33" ht="23.25" x14ac:dyDescent="0.25">
      <c r="A192" s="148"/>
      <c r="B192" s="149" t="s">
        <v>227</v>
      </c>
      <c r="C192" s="150"/>
      <c r="D192" s="150" t="s">
        <v>5643</v>
      </c>
      <c r="E192" s="150"/>
      <c r="F192" s="150"/>
      <c r="G192" s="150"/>
      <c r="H192" s="151"/>
      <c r="I192" s="150"/>
      <c r="J192" s="150"/>
      <c r="K192" s="150"/>
      <c r="L192" s="150"/>
      <c r="M192" s="150"/>
      <c r="N192" s="150"/>
      <c r="O192" s="150"/>
      <c r="P192" s="150" t="str">
        <f>D192</f>
        <v>LES ŒUFS</v>
      </c>
      <c r="Q192" s="150"/>
      <c r="R192" s="150"/>
      <c r="S192" s="151"/>
      <c r="T192" s="152" t="s">
        <v>664</v>
      </c>
      <c r="U192" s="153" cm="1">
        <f t="array" ref="U192">SUMPRODUCT(LEN(E194:E228)-LEN(SUBSTITUTE(E194:E228,"*","")))</f>
        <v>0</v>
      </c>
      <c r="V192" s="150"/>
      <c r="W192" s="150" t="str">
        <f>D192</f>
        <v>LES ŒUFS</v>
      </c>
      <c r="X192" s="150"/>
      <c r="Y192" s="150"/>
      <c r="Z192" s="150"/>
      <c r="AA192" s="150"/>
      <c r="AB192" s="154"/>
      <c r="AC192" s="150"/>
      <c r="AD192" s="150"/>
      <c r="AE192" s="155" t="str">
        <f>B194</f>
        <v>NOM DE LA RECETTE À SAISIR</v>
      </c>
      <c r="AG192" s="244" t="s">
        <v>70</v>
      </c>
    </row>
    <row r="193" spans="1:33" ht="32.25" thickBot="1" x14ac:dyDescent="0.3">
      <c r="A193" s="92" t="s">
        <v>155</v>
      </c>
      <c r="B193" s="92" t="s">
        <v>1</v>
      </c>
      <c r="C193" s="92"/>
      <c r="D193" s="92" t="s">
        <v>2</v>
      </c>
      <c r="E193" s="92" t="s">
        <v>117</v>
      </c>
      <c r="F193" s="92" t="s">
        <v>3</v>
      </c>
      <c r="G193" s="92" t="s">
        <v>4</v>
      </c>
      <c r="H193" s="81"/>
      <c r="I193" s="157" t="s">
        <v>5</v>
      </c>
      <c r="J193" s="92" t="s">
        <v>114</v>
      </c>
      <c r="K193" s="92" t="s">
        <v>4</v>
      </c>
      <c r="L193" s="92" t="s">
        <v>6</v>
      </c>
      <c r="M193" s="94" t="s">
        <v>7</v>
      </c>
      <c r="N193" s="94" t="s">
        <v>116</v>
      </c>
      <c r="O193" s="95" t="s">
        <v>115</v>
      </c>
      <c r="P193" s="96" t="s">
        <v>8</v>
      </c>
      <c r="Q193" s="97" t="s">
        <v>9</v>
      </c>
      <c r="R193" s="92" t="s">
        <v>10</v>
      </c>
      <c r="S193" s="81"/>
      <c r="T193" s="92" t="s">
        <v>117</v>
      </c>
      <c r="U193" s="98" t="s">
        <v>11</v>
      </c>
      <c r="V193" s="95" t="s">
        <v>12</v>
      </c>
      <c r="W193" s="92" t="s">
        <v>13</v>
      </c>
      <c r="X193" s="94" t="s">
        <v>7</v>
      </c>
      <c r="Y193" s="94" t="s">
        <v>116</v>
      </c>
      <c r="Z193" s="99" t="s">
        <v>8</v>
      </c>
      <c r="AA193" s="97" t="s">
        <v>9</v>
      </c>
      <c r="AB193" s="99" t="s">
        <v>10</v>
      </c>
      <c r="AC193" s="240"/>
      <c r="AD193" s="92" t="s">
        <v>14</v>
      </c>
      <c r="AE193" s="92" t="s">
        <v>15</v>
      </c>
      <c r="AG193" s="244" t="s">
        <v>72</v>
      </c>
    </row>
    <row r="194" spans="1:33" ht="18.75" x14ac:dyDescent="0.25">
      <c r="A194" s="158" t="s">
        <v>5640</v>
      </c>
      <c r="B194" s="101" t="s">
        <v>20</v>
      </c>
      <c r="C194" s="101"/>
      <c r="D194" s="102">
        <v>0</v>
      </c>
      <c r="E194" s="103" t="s">
        <v>21</v>
      </c>
      <c r="F194" s="104">
        <v>10</v>
      </c>
      <c r="G194" s="8" t="s">
        <v>119</v>
      </c>
      <c r="H194" s="105"/>
      <c r="I194" s="106" t="str">
        <f>E194</f>
        <v>ÉLÉMENT PRINCIPAL À SAISIR</v>
      </c>
      <c r="J194" s="107">
        <f>F194</f>
        <v>10</v>
      </c>
      <c r="K194" s="108" t="str">
        <f>G194</f>
        <v>Quoi ?</v>
      </c>
      <c r="L194" s="109">
        <f>IF(1=1,IF(OR(J194="",O194="",NOT(ISNUMBER(J194)),NOT(ISNUMBER(O194)),J194=0),"",O194/J194),N("L6"))</f>
        <v>15</v>
      </c>
      <c r="M194" s="110">
        <f>IF(1=1,IF(OR(L194="",NOT(ISNUMBER(F194))),"",F194*L194*IFERROR(INDEX(D384:D428,MATCH(AE194,B384:B428,0)),1)),N("M13"))</f>
        <v>150</v>
      </c>
      <c r="N194" s="111" t="str">
        <f>IF(1=1,IF(F194="","",IF(G194="","",IFERROR(INDEX(E384:E428,MATCH(AE194,B384:B428,0)),G194&amp;""))),N("N6"))</f>
        <v>Quoi ?</v>
      </c>
      <c r="O194" s="112">
        <v>150</v>
      </c>
      <c r="P194" s="113">
        <f>IF(1=1,IF(M194="","",IF(AND(ISNUMBER(M194),M194&lt;1,N194="kg"),MAX(1,ROUND(M194*1000,0)),IF(AND(ISNUMBER(M194),M194&lt;1,N194="L"),MAX(1,ROUND(M194*100,0)),ROUND(M194,3)))),N("O6"))</f>
        <v>150</v>
      </c>
      <c r="Q194" s="114" t="str">
        <f>IF(1=1,IF(M194="","",IF(AND(ISNUMBER(M194),M194&lt;1,N194="kg"),"g",IF(AND(ISNUMBER(M194),M194&lt;1,N194="L"),"cl",N194))),N("P6"))</f>
        <v>Quoi ?</v>
      </c>
      <c r="R194" s="115" t="str">
        <f>IF(1=1,IF(E194="","",IF(F194="","A CONTROLER",IF(NOT(ISNUMBER(F194)),"TEXTE",IF(OR(L194="",L194&lt;=0),"COMMANDE PRINCIPALE INCOMPLETE",IF(G194="","UNITE MANQUANTE",IF(COUNTIF(B384:B428,AE194)=0,"UNITE A CONTROLER","OK")))))),N("Q9"))</f>
        <v>UNITE A CONTROLER</v>
      </c>
      <c r="S194" s="105"/>
      <c r="T194" s="159" t="str">
        <f>B194</f>
        <v>NOM DE LA RECETTE À SAISIR</v>
      </c>
      <c r="U194" s="117">
        <v>100</v>
      </c>
      <c r="V194" s="112">
        <v>150</v>
      </c>
      <c r="W194" s="118">
        <f>IF(1=1,IF(OR(U194="",V194="",NOT(ISNUMBER(U194)),NOT(ISNUMBER(V194)),U194=0),"",V194/U194),N("U6"))</f>
        <v>1.5</v>
      </c>
      <c r="X194" s="119">
        <f>IF(1=1,IF(OR(W194="",NOT(ISNUMBER(F194))),"",F194*W194*IFERROR(INDEX(D384:D428,MATCH(AE194,B384:B428,0)),1)),N("V7"))</f>
        <v>15</v>
      </c>
      <c r="Y194" s="120" t="str">
        <f>IF(1=1,IF(F194="","",IF(G194="","",IFERROR(INDEX(E384:E428,MATCH(AE194,B384:B428,0)),G194&amp;""))),N("W6"))</f>
        <v>Quoi ?</v>
      </c>
      <c r="Z194" s="121">
        <f>IF(1=1,IF(X194="","",IF(AND(ISNUMBER(X194),X194&lt;1,Y194="kg"),MAX(1,ROUND(X194*1000,0)),IF(AND(ISNUMBER(X194),X194&lt;1,Y194="L"),MAX(1,ROUND(X194*100,0)),ROUND(X194,3)))),N("X6"))</f>
        <v>15</v>
      </c>
      <c r="AA194" s="122" t="str">
        <f>IF(1=1,IF(X194="","",IF(AND(ISNUMBER(X194),X194&lt;1,Y194="kg"),"g",IF(AND(ISNUMBER(X194),X194&lt;1,Y194="L"),"cl",Y194))),N("Y6"))</f>
        <v>Quoi ?</v>
      </c>
      <c r="AB194" s="123" t="str">
        <f>IF(1=1,IF(E194="","",IF(F194="","A CONTROLER",IF(NOT(ISNUMBER(F194)),"TEXTE",IF(OR(W194="",W194&lt;=0),"COMMANDE COUVERTS INCOMPLETE",IF(G194="","UNITE MANQUANTE",IF(COUNTIF(B384:B428,AE194)=0,"UNITE A CONTROLER","OK")))))),N("Z6"))</f>
        <v>UNITE A CONTROLER</v>
      </c>
      <c r="AD194" s="124">
        <v>62</v>
      </c>
      <c r="AE194" s="125" t="str">
        <f>IF(1=1,IF(G194="","",UPPER(TRIM(SUBSTITUTE(SUBSTITUTE(G194&amp;"",CHAR(160)," ")," "," ")))),N("AC6"))</f>
        <v>QUOI ?</v>
      </c>
      <c r="AG194" s="244" t="s">
        <v>74</v>
      </c>
    </row>
    <row r="195" spans="1:33" ht="15.75" x14ac:dyDescent="0.25">
      <c r="A195" s="160" t="str">
        <f>IF(1=1,IF(E195="","",A194),N("A7"))</f>
        <v/>
      </c>
      <c r="B195" s="127" t="str">
        <f>IF(1=1,IF(E195="","",B194),N("B7"))</f>
        <v/>
      </c>
      <c r="C195" s="128"/>
      <c r="D195" s="129" t="str">
        <f>IF(ISBLANK(E195),"",LARGE(D194:D194,1)+1)</f>
        <v/>
      </c>
      <c r="E195" s="130"/>
      <c r="F195" s="131"/>
      <c r="G195" s="170"/>
      <c r="H195" s="105"/>
      <c r="I195" s="132" t="str">
        <f>IF(1=1,IF(E195="","",I194),N("H7"))</f>
        <v/>
      </c>
      <c r="J195" s="133" t="str">
        <f>IF(1=1,IF(E195="","",J194),N("I7"))</f>
        <v/>
      </c>
      <c r="K195" s="134" t="str">
        <f>IF(1=1,IF(E195="","",K194),N("J7"))</f>
        <v/>
      </c>
      <c r="L195" s="135" t="str">
        <f>IF(1=1,IF(OR(J195="",O195="",NOT(ISNUMBER(J195)),NOT(ISNUMBER(O195)),J195=0),"",O195/J195),N("L7"))</f>
        <v/>
      </c>
      <c r="M195" s="136" t="str">
        <f>IF(1=1,IF(OR(L195="",NOT(ISNUMBER(F195))),"",F195*L195*IFERROR(INDEX(D384:D428,MATCH(AE195,B384:B428,0)),1)),N("M13"))</f>
        <v/>
      </c>
      <c r="N195" s="137" t="str">
        <f>IF(1=1,IF(F195="","",IF(G195="","",IFERROR(INDEX(E384:E428,MATCH(AE195,B384:B428,0)),G195&amp;""))),N("N6"))</f>
        <v/>
      </c>
      <c r="O195" s="138" t="str">
        <f>IF(1=1,IF(E195="","",O194),N("K7"))</f>
        <v/>
      </c>
      <c r="P195" s="139" t="str">
        <f>IF(1=1,IF(M195="","",IF(AND(ISNUMBER(M195),M195&lt;1,N195="kg"),MAX(1,ROUND(M195*1000,0)),IF(AND(ISNUMBER(M195),M195&lt;1,N195="L"),MAX(1,ROUND(M195*100,0)),ROUND(M195,3)))),N("O7"))</f>
        <v/>
      </c>
      <c r="Q195" s="140" t="str">
        <f>IF(1=1,IF(M195="","",IF(AND(ISNUMBER(M195),M195&lt;1,N195="kg"),"g",IF(AND(ISNUMBER(M195),M195&lt;1,N195="L"),"cl",N195))),N("P7"))</f>
        <v/>
      </c>
      <c r="R195" s="161" t="str">
        <f>IF(1=1,IF(E195="","",IF(F195="","A CONTROLER",IF(NOT(ISNUMBER(F195)),"TEXTE",IF(OR(L195="",L195&lt;=0),"COMMANDE PRINCIPALE INCOMPLETE",IF(G195="","UNITE MANQUANTE",IF(COUNTIF(B384:B428,AE195)=0,"UNITE A CONTROLER","OK")))))),N("Q9"))</f>
        <v/>
      </c>
      <c r="S195" s="105"/>
      <c r="T195" s="141">
        <f t="shared" ref="T195:T228" si="16">E195</f>
        <v>0</v>
      </c>
      <c r="U195" s="133" t="str">
        <f>IF(1=1,IF(E195="","",U194),N("S7"))</f>
        <v/>
      </c>
      <c r="V195" s="133" t="str">
        <f>IF(1=1,IF(E195="","",V194),N("T7"))</f>
        <v/>
      </c>
      <c r="W195" s="135" t="str">
        <f>IF(1=1,IF(OR(U195="",V195="",NOT(ISNUMBER(U195)),NOT(ISNUMBER(V195)),U195=0),"",V195/U195),N("U7"))</f>
        <v/>
      </c>
      <c r="X195" s="136" t="str">
        <f>IF(1=1,IF(OR(W195="",NOT(ISNUMBER(F195))),"",F195*W195*IFERROR(INDEX(D384:D428,MATCH(AE195,B384:B428,0)),1)),N("V7"))</f>
        <v/>
      </c>
      <c r="Y195" s="137" t="str">
        <f>IF(1=1,IF(F195="","",IF(G195="","",IFERROR(INDEX(E384:E428,MATCH(AE195,B384:B428,0)),G195&amp;""))),N("W6"))</f>
        <v/>
      </c>
      <c r="Z195" s="142" t="str">
        <f>IF(1=1,IF(X195="","",IF(AND(ISNUMBER(X195),X195&lt;1,Y195="kg"),MAX(1,ROUND(X195*1000,0)),IF(AND(ISNUMBER(X195),X195&lt;1,Y195="L"),MAX(1,ROUND(X195*100,0)),ROUND(X195,3)))),N("X7"))</f>
        <v/>
      </c>
      <c r="AA195" s="143" t="str">
        <f>IF(1=1,IF(X195="","",IF(AND(ISNUMBER(X195),X195&lt;1,Y195="kg"),"g",IF(AND(ISNUMBER(X195),X195&lt;1,Y195="L"),"cl",Y195))),N("Y7"))</f>
        <v/>
      </c>
      <c r="AB195" s="123" t="str">
        <f>IF(1=1,IF(E195="","",IF(F195="","A CONTROLER",IF(NOT(ISNUMBER(F195)),"TEXTE",IF(OR(W195="",W195&lt;=0),"COMMANDE COUVERTS INCOMPLETE",IF(G195="","UNITE MANQUANTE",IF(COUNTIF(B384:B428,AE195)=0,"UNITE A CONTROLER","OK")))))),N("Z6"))</f>
        <v/>
      </c>
      <c r="AD195" s="144" t="str">
        <f>IF(1=1,IF(E195="","",AD194),N("AB7"))</f>
        <v/>
      </c>
      <c r="AE195" s="125" t="str">
        <f>IF(1=1,IF(G195="","",UPPER(TRIM(SUBSTITUTE(SUBSTITUTE(G195&amp;"",CHAR(160)," ")," "," ")))),N("AC7"))</f>
        <v/>
      </c>
      <c r="AG195" s="244" t="s">
        <v>76</v>
      </c>
    </row>
    <row r="196" spans="1:33" ht="15.75" x14ac:dyDescent="0.25">
      <c r="A196" s="160" t="str">
        <f>IF(1=1,IF(E196="","",A194),N("A8"))</f>
        <v/>
      </c>
      <c r="B196" s="127" t="str">
        <f>IF(1=1,IF(E196="","",B194),N("B8"))</f>
        <v/>
      </c>
      <c r="C196" s="128"/>
      <c r="D196" s="129" t="str">
        <f>IF(ISBLANK(E196),"",LARGE(D194:D195,1)+1)</f>
        <v/>
      </c>
      <c r="E196" s="130"/>
      <c r="F196" s="131"/>
      <c r="G196" s="170"/>
      <c r="H196" s="105"/>
      <c r="I196" s="132" t="str">
        <f>IF(1=1,IF(E196="","",I194),N("H8"))</f>
        <v/>
      </c>
      <c r="J196" s="133" t="str">
        <f>IF(1=1,IF(E196="","",J194),N("I8"))</f>
        <v/>
      </c>
      <c r="K196" s="134" t="str">
        <f>IF(1=1,IF(E196="","",K194),N("J8"))</f>
        <v/>
      </c>
      <c r="L196" s="135" t="str">
        <f>IF(1=1,IF(OR(J196="",O196="",NOT(ISNUMBER(J196)),NOT(ISNUMBER(O196)),J196=0),"",O196/J196),N("L8"))</f>
        <v/>
      </c>
      <c r="M196" s="136" t="str">
        <f>IF(1=1,IF(OR(L196="",NOT(ISNUMBER(F196))),"",F196*L196*IFERROR(INDEX(D384:D428,MATCH(AE196,B384:B428,0)),1)),N("M13"))</f>
        <v/>
      </c>
      <c r="N196" s="137" t="str">
        <f>IF(1=1,IF(F196="","",IF(G196="","",IFERROR(INDEX(E384:E428,MATCH(AE196,B384:B428,0)),G196&amp;""))),N("N6"))</f>
        <v/>
      </c>
      <c r="O196" s="138" t="str">
        <f>IF(1=1,IF(E196="","",O194),N("K8"))</f>
        <v/>
      </c>
      <c r="P196" s="139" t="str">
        <f>IF(1=1,IF(M196="","",IF(AND(ISNUMBER(M196),M196&lt;1,N196="kg"),MAX(1,ROUND(M196*1000,0)),IF(AND(ISNUMBER(M196),M196&lt;1,N196="L"),MAX(1,ROUND(M196*100,0)),ROUND(M196,3)))),N("O8"))</f>
        <v/>
      </c>
      <c r="Q196" s="140" t="str">
        <f>IF(1=1,IF(M196="","",IF(AND(ISNUMBER(M196),M196&lt;1,N196="kg"),"g",IF(AND(ISNUMBER(M196),M196&lt;1,N196="L"),"cl",N196))),N("P8"))</f>
        <v/>
      </c>
      <c r="R196" s="161" t="str">
        <f>IF(1=1,IF(E196="","",IF(F196="","A CONTROLER",IF(NOT(ISNUMBER(F196)),"TEXTE",IF(OR(L196="",L196&lt;=0),"COMMANDE PRINCIPALE INCOMPLETE",IF(G196="","UNITE MANQUANTE",IF(COUNTIF(B384:B428,AE196)=0,"UNITE A CONTROLER","OK")))))),N("Q9"))</f>
        <v/>
      </c>
      <c r="S196" s="105"/>
      <c r="T196" s="141">
        <f t="shared" si="16"/>
        <v>0</v>
      </c>
      <c r="U196" s="133" t="str">
        <f>IF(1=1,IF(E196="","",U194),N("S8"))</f>
        <v/>
      </c>
      <c r="V196" s="133" t="str">
        <f>IF(1=1,IF(E196="","",V194),N("T8"))</f>
        <v/>
      </c>
      <c r="W196" s="135" t="str">
        <f>IF(1=1,IF(OR(U196="",V196="",NOT(ISNUMBER(U196)),NOT(ISNUMBER(V196)),U196=0),"",V196/U196),N("U8"))</f>
        <v/>
      </c>
      <c r="X196" s="136" t="str">
        <f>IF(1=1,IF(OR(W196="",NOT(ISNUMBER(F196))),"",F196*W196*IFERROR(INDEX(D384:D428,MATCH(AE196,B384:B428,0)),1)),N("V7"))</f>
        <v/>
      </c>
      <c r="Y196" s="137" t="str">
        <f>IF(1=1,IF(F196="","",IF(G196="","",IFERROR(INDEX(E384:E428,MATCH(AE196,B384:B428,0)),G196&amp;""))),N("W6"))</f>
        <v/>
      </c>
      <c r="Z196" s="142" t="str">
        <f>IF(1=1,IF(X196="","",IF(AND(ISNUMBER(X196),X196&lt;1,Y196="kg"),MAX(1,ROUND(X196*1000,0)),IF(AND(ISNUMBER(X196),X196&lt;1,Y196="L"),MAX(1,ROUND(X196*100,0)),ROUND(X196,3)))),N("X8"))</f>
        <v/>
      </c>
      <c r="AA196" s="143" t="str">
        <f>IF(1=1,IF(X196="","",IF(AND(ISNUMBER(X196),X196&lt;1,Y196="kg"),"g",IF(AND(ISNUMBER(X196),X196&lt;1,Y196="L"),"cl",Y196))),N("Y8"))</f>
        <v/>
      </c>
      <c r="AB196" s="123" t="str">
        <f>IF(1=1,IF(E196="","",IF(F196="","A CONTROLER",IF(NOT(ISNUMBER(F196)),"TEXTE",IF(OR(W196="",W196&lt;=0),"COMMANDE COUVERTS INCOMPLETE",IF(G196="","UNITE MANQUANTE",IF(COUNTIF(B384:B428,AE196)=0,"UNITE A CONTROLER","OK")))))),N("Z6"))</f>
        <v/>
      </c>
      <c r="AD196" s="144" t="str">
        <f>IF(1=1,IF(E196="","",AD194),N("AB8"))</f>
        <v/>
      </c>
      <c r="AE196" s="125" t="str">
        <f>IF(1=1,IF(G196="","",UPPER(TRIM(SUBSTITUTE(SUBSTITUTE(G196&amp;"",CHAR(160)," ")," "," ")))),N("AC8"))</f>
        <v/>
      </c>
      <c r="AG196" s="244" t="s">
        <v>78</v>
      </c>
    </row>
    <row r="197" spans="1:33" ht="15.75" x14ac:dyDescent="0.25">
      <c r="A197" s="160" t="str">
        <f>IF(1=1,IF(E197="","",A194),N("A9"))</f>
        <v/>
      </c>
      <c r="B197" s="127" t="str">
        <f>IF(1=1,IF(E197="","",B194),N("B9"))</f>
        <v/>
      </c>
      <c r="C197" s="128"/>
      <c r="D197" s="129" t="str">
        <f>IF(ISBLANK(E197),"",LARGE(D194:D196,1)+1)</f>
        <v/>
      </c>
      <c r="E197" s="130"/>
      <c r="F197" s="131"/>
      <c r="G197" s="170"/>
      <c r="H197" s="105"/>
      <c r="I197" s="132" t="str">
        <f>IF(1=1,IF(E197="","",I194),N("H9"))</f>
        <v/>
      </c>
      <c r="J197" s="133" t="str">
        <f>IF(1=1,IF(E197="","",J194),N("I9"))</f>
        <v/>
      </c>
      <c r="K197" s="134" t="str">
        <f>IF(1=1,IF(E197="","",K194),N("J9"))</f>
        <v/>
      </c>
      <c r="L197" s="135" t="str">
        <f>IF(1=1,IF(OR(J197="",O197="",NOT(ISNUMBER(J197)),NOT(ISNUMBER(O197)),J197=0),"",O197/J197),N("L9"))</f>
        <v/>
      </c>
      <c r="M197" s="136" t="str">
        <f>IF(1=1,IF(OR(L197="",NOT(ISNUMBER(F197))),"",F197*L197*IFERROR(INDEX(D384:D428,MATCH(AE197,B384:B428,0)),1)),N("M13"))</f>
        <v/>
      </c>
      <c r="N197" s="137" t="str">
        <f>IF(1=1,IF(F197="","",IF(G197="","",IFERROR(INDEX(E384:E428,MATCH(AE197,B384:B428,0)),G197&amp;""))),N("N6"))</f>
        <v/>
      </c>
      <c r="O197" s="138" t="str">
        <f>IF(1=1,IF(E197="","",O194),N("K9"))</f>
        <v/>
      </c>
      <c r="P197" s="139" t="str">
        <f>IF(1=1,IF(M197="","",IF(AND(ISNUMBER(M197),M197&lt;1,N197="kg"),MAX(1,ROUND(M197*1000,0)),IF(AND(ISNUMBER(M197),M197&lt;1,N197="L"),MAX(1,ROUND(M197*100,0)),ROUND(M197,3)))),N("O9"))</f>
        <v/>
      </c>
      <c r="Q197" s="140" t="str">
        <f>IF(1=1,IF(M197="","",IF(AND(ISNUMBER(M197),M197&lt;1,N197="kg"),"g",IF(AND(ISNUMBER(M197),M197&lt;1,N197="L"),"cl",N197))),N("P9"))</f>
        <v/>
      </c>
      <c r="R197" s="161" t="str">
        <f>IF(1=1,IF(E197="","",IF(F197="","A CONTROLER",IF(NOT(ISNUMBER(F197)),"TEXTE",IF(OR(L197="",L197&lt;=0),"COMMANDE PRINCIPALE INCOMPLETE",IF(G197="","UNITE MANQUANTE",IF(COUNTIF(B384:B428,AE197)=0,"UNITE A CONTROLER","OK")))))),N("Q9"))</f>
        <v/>
      </c>
      <c r="S197" s="105"/>
      <c r="T197" s="141">
        <f t="shared" si="16"/>
        <v>0</v>
      </c>
      <c r="U197" s="133" t="str">
        <f>IF(1=1,IF(E197="","",U194),N("S9"))</f>
        <v/>
      </c>
      <c r="V197" s="133" t="str">
        <f>IF(1=1,IF(E197="","",V194),N("T9"))</f>
        <v/>
      </c>
      <c r="W197" s="135" t="str">
        <f>IF(1=1,IF(OR(U197="",V197="",NOT(ISNUMBER(U197)),NOT(ISNUMBER(V197)),U197=0),"",V197/U197),N("U9"))</f>
        <v/>
      </c>
      <c r="X197" s="136" t="str">
        <f>IF(1=1,IF(OR(W197="",NOT(ISNUMBER(F197))),"",F197*W197*IFERROR(INDEX(D384:D428,MATCH(AE197,B384:B428,0)),1)),N("V7"))</f>
        <v/>
      </c>
      <c r="Y197" s="137" t="str">
        <f>IF(1=1,IF(F197="","",IF(G197="","",IFERROR(INDEX(E384:E428,MATCH(AE197,B384:B428,0)),G197&amp;""))),N("W6"))</f>
        <v/>
      </c>
      <c r="Z197" s="142" t="str">
        <f>IF(1=1,IF(X197="","",IF(AND(ISNUMBER(X197),X197&lt;1,Y197="kg"),MAX(1,ROUND(X197*1000,0)),IF(AND(ISNUMBER(X197),X197&lt;1,Y197="L"),MAX(1,ROUND(X197*100,0)),ROUND(X197,3)))),N("X9"))</f>
        <v/>
      </c>
      <c r="AA197" s="143" t="str">
        <f>IF(1=1,IF(X197="","",IF(AND(ISNUMBER(X197),X197&lt;1,Y197="kg"),"g",IF(AND(ISNUMBER(X197),X197&lt;1,Y197="L"),"cl",Y197))),N("Y9"))</f>
        <v/>
      </c>
      <c r="AB197" s="123" t="str">
        <f>IF(1=1,IF(E197="","",IF(F197="","A CONTROLER",IF(NOT(ISNUMBER(F197)),"TEXTE",IF(OR(W197="",W197&lt;=0),"COMMANDE COUVERTS INCOMPLETE",IF(G197="","UNITE MANQUANTE",IF(COUNTIF(B384:B428,AE197)=0,"UNITE A CONTROLER","OK")))))),N("Z6"))</f>
        <v/>
      </c>
      <c r="AD197" s="144" t="str">
        <f>IF(1=1,IF(E197="","",AD194),N("AB9"))</f>
        <v/>
      </c>
      <c r="AE197" s="125" t="str">
        <f>IF(1=1,IF(G197="","",UPPER(TRIM(SUBSTITUTE(SUBSTITUTE(G197&amp;"",CHAR(160)," ")," "," ")))),N("AC9"))</f>
        <v/>
      </c>
      <c r="AG197" s="244" t="s">
        <v>80</v>
      </c>
    </row>
    <row r="198" spans="1:33" ht="15.75" x14ac:dyDescent="0.25">
      <c r="A198" s="160" t="str">
        <f>IF(1=1,IF(E198="","",A194),N("A10"))</f>
        <v/>
      </c>
      <c r="B198" s="127" t="str">
        <f>IF(1=1,IF(E198="","",B194),N("B10"))</f>
        <v/>
      </c>
      <c r="C198" s="128"/>
      <c r="D198" s="129" t="str">
        <f>IF(ISBLANK(E198),"",LARGE(D194:D197,1)+1)</f>
        <v/>
      </c>
      <c r="E198" s="130"/>
      <c r="F198" s="131"/>
      <c r="G198" s="170"/>
      <c r="H198" s="105"/>
      <c r="I198" s="132" t="str">
        <f>IF(1=1,IF(E198="","",I194),N("H10"))</f>
        <v/>
      </c>
      <c r="J198" s="133" t="str">
        <f>IF(1=1,IF(E198="","",J194),N("I10"))</f>
        <v/>
      </c>
      <c r="K198" s="134" t="str">
        <f>IF(1=1,IF(E198="","",K194),N("J10"))</f>
        <v/>
      </c>
      <c r="L198" s="135" t="str">
        <f>IF(1=1,IF(OR(J198="",O198="",NOT(ISNUMBER(J198)),NOT(ISNUMBER(O198)),J198=0),"",O198/J198),N("L10"))</f>
        <v/>
      </c>
      <c r="M198" s="136" t="str">
        <f>IF(1=1,IF(OR(L198="",NOT(ISNUMBER(F198))),"",F198*L198*IFERROR(INDEX(D384:D428,MATCH(AE198,B384:B428,0)),1)),N("M13"))</f>
        <v/>
      </c>
      <c r="N198" s="137" t="str">
        <f>IF(1=1,IF(F198="","",IF(G198="","",IFERROR(INDEX(E384:E428,MATCH(AE198,B384:B428,0)),G198&amp;""))),N("N6"))</f>
        <v/>
      </c>
      <c r="O198" s="138" t="str">
        <f>IF(1=1,IF(E198="","",O194),N("K10"))</f>
        <v/>
      </c>
      <c r="P198" s="139" t="str">
        <f>IF(1=1,IF(M198="","",IF(AND(ISNUMBER(M198),M198&lt;1,N198="kg"),MAX(1,ROUND(M198*1000,0)),IF(AND(ISNUMBER(M198),M198&lt;1,N198="L"),MAX(1,ROUND(M198*100,0)),ROUND(M198,3)))),N("O10"))</f>
        <v/>
      </c>
      <c r="Q198" s="140" t="str">
        <f>IF(1=1,IF(M198="","",IF(AND(ISNUMBER(M198),M198&lt;1,N198="kg"),"g",IF(AND(ISNUMBER(M198),M198&lt;1,N198="L"),"cl",N198))),N("P10"))</f>
        <v/>
      </c>
      <c r="R198" s="161" t="str">
        <f>IF(1=1,IF(E198="","",IF(F198="","A CONTROLER",IF(NOT(ISNUMBER(F198)),"TEXTE",IF(OR(L198="",L198&lt;=0),"COMMANDE PRINCIPALE INCOMPLETE",IF(G198="","UNITE MANQUANTE",IF(COUNTIF(B384:B428,AE198)=0,"UNITE A CONTROLER","OK")))))),N("Q9"))</f>
        <v/>
      </c>
      <c r="S198" s="105"/>
      <c r="T198" s="141">
        <f t="shared" si="16"/>
        <v>0</v>
      </c>
      <c r="U198" s="133" t="str">
        <f>IF(1=1,IF(E198="","",U194),N("S10"))</f>
        <v/>
      </c>
      <c r="V198" s="133" t="str">
        <f>IF(1=1,IF(E198="","",V194),N("T10"))</f>
        <v/>
      </c>
      <c r="W198" s="135" t="str">
        <f>IF(1=1,IF(OR(U198="",V198="",NOT(ISNUMBER(U198)),NOT(ISNUMBER(V198)),U198=0),"",V198/U198),N("U10"))</f>
        <v/>
      </c>
      <c r="X198" s="136" t="str">
        <f>IF(1=1,IF(OR(W198="",NOT(ISNUMBER(F198))),"",F198*W198*IFERROR(INDEX(D384:D428,MATCH(AE198,B384:B428,0)),1)),N("V7"))</f>
        <v/>
      </c>
      <c r="Y198" s="137" t="str">
        <f>IF(1=1,IF(F198="","",IF(G198="","",IFERROR(INDEX(E384:E428,MATCH(AE198,B384:B428,0)),G198&amp;""))),N("W6"))</f>
        <v/>
      </c>
      <c r="Z198" s="142" t="str">
        <f>IF(1=1,IF(X198="","",IF(AND(ISNUMBER(X198),X198&lt;1,Y198="kg"),MAX(1,ROUND(X198*1000,0)),IF(AND(ISNUMBER(X198),X198&lt;1,Y198="L"),MAX(1,ROUND(X198*100,0)),ROUND(X198,3)))),N("X10"))</f>
        <v/>
      </c>
      <c r="AA198" s="143" t="str">
        <f>IF(1=1,IF(X198="","",IF(AND(ISNUMBER(X198),X198&lt;1,Y198="kg"),"g",IF(AND(ISNUMBER(X198),X198&lt;1,Y198="L"),"cl",Y198))),N("Y10"))</f>
        <v/>
      </c>
      <c r="AB198" s="123" t="str">
        <f>IF(1=1,IF(E198="","",IF(F198="","A CONTROLER",IF(NOT(ISNUMBER(F198)),"TEXTE",IF(OR(W198="",W198&lt;=0),"COMMANDE COUVERTS INCOMPLETE",IF(G198="","UNITE MANQUANTE",IF(COUNTIF(B384:B428,AE198)=0,"UNITE A CONTROLER","OK")))))),N("Z6"))</f>
        <v/>
      </c>
      <c r="AD198" s="144" t="str">
        <f>IF(1=1,IF(E198="","",AD194),N("AB10"))</f>
        <v/>
      </c>
      <c r="AE198" s="125" t="str">
        <f>IF(1=1,IF(G198="","",UPPER(TRIM(SUBSTITUTE(SUBSTITUTE(G198&amp;"",CHAR(160)," ")," "," ")))),N("AC10"))</f>
        <v/>
      </c>
      <c r="AG198" s="244" t="s">
        <v>66</v>
      </c>
    </row>
    <row r="199" spans="1:33" ht="15.75" x14ac:dyDescent="0.25">
      <c r="A199" s="160" t="str">
        <f>IF(1=1,IF(E199="","",A194),N("A11"))</f>
        <v/>
      </c>
      <c r="B199" s="127" t="str">
        <f>IF(1=1,IF(E199="","",B194),N("B11"))</f>
        <v/>
      </c>
      <c r="C199" s="128"/>
      <c r="D199" s="129" t="str">
        <f>IF(ISBLANK(E199),"",LARGE(D194:D198,1)+1)</f>
        <v/>
      </c>
      <c r="E199" s="130"/>
      <c r="F199" s="131"/>
      <c r="G199" s="170"/>
      <c r="H199" s="105"/>
      <c r="I199" s="132" t="str">
        <f>IF(1=1,IF(E199="","",I194),N("H11"))</f>
        <v/>
      </c>
      <c r="J199" s="133" t="str">
        <f>IF(1=1,IF(E199="","",J194),N("I11"))</f>
        <v/>
      </c>
      <c r="K199" s="134" t="str">
        <f>IF(1=1,IF(E199="","",K194),N("J11"))</f>
        <v/>
      </c>
      <c r="L199" s="135" t="str">
        <f>IF(1=1,IF(OR(J199="",O199="",NOT(ISNUMBER(J199)),NOT(ISNUMBER(O199)),J199=0),"",O199/J199),N("L11"))</f>
        <v/>
      </c>
      <c r="M199" s="136" t="str">
        <f>IF(1=1,IF(OR(L199="",NOT(ISNUMBER(F199))),"",F199*L199*IFERROR(INDEX(D384:D428,MATCH(AE199,B384:B428,0)),1)),N("M13"))</f>
        <v/>
      </c>
      <c r="N199" s="137" t="str">
        <f>IF(1=1,IF(F199="","",IF(G199="","",IFERROR(INDEX(E384:E428,MATCH(AE199,B384:B428,0)),G199&amp;""))),N("N6"))</f>
        <v/>
      </c>
      <c r="O199" s="138" t="str">
        <f>IF(1=1,IF(E199="","",O194),N("K11"))</f>
        <v/>
      </c>
      <c r="P199" s="139" t="str">
        <f>IF(1=1,IF(M199="","",IF(AND(ISNUMBER(M199),M199&lt;1,N199="kg"),MAX(1,ROUND(M199*1000,0)),IF(AND(ISNUMBER(M199),M199&lt;1,N199="L"),MAX(1,ROUND(M199*100,0)),ROUND(M199,3)))),N("O11"))</f>
        <v/>
      </c>
      <c r="Q199" s="140" t="str">
        <f>IF(1=1,IF(M199="","",IF(AND(ISNUMBER(M199),M199&lt;1,N199="kg"),"g",IF(AND(ISNUMBER(M199),M199&lt;1,N199="L"),"cl",N199))),N("P11"))</f>
        <v/>
      </c>
      <c r="R199" s="161" t="str">
        <f>IF(1=1,IF(E199="","",IF(F199="","A CONTROLER",IF(NOT(ISNUMBER(F199)),"TEXTE",IF(OR(L199="",L199&lt;=0),"COMMANDE PRINCIPALE INCOMPLETE",IF(G199="","UNITE MANQUANTE",IF(COUNTIF(B384:B428,AE199)=0,"UNITE A CONTROLER","OK")))))),N("Q9"))</f>
        <v/>
      </c>
      <c r="S199" s="105"/>
      <c r="T199" s="141">
        <f t="shared" si="16"/>
        <v>0</v>
      </c>
      <c r="U199" s="133" t="str">
        <f>IF(1=1,IF(E199="","",U194),N("S11"))</f>
        <v/>
      </c>
      <c r="V199" s="133" t="str">
        <f>IF(1=1,IF(E199="","",V194),N("T11"))</f>
        <v/>
      </c>
      <c r="W199" s="135" t="str">
        <f>IF(1=1,IF(OR(U199="",V199="",NOT(ISNUMBER(U199)),NOT(ISNUMBER(V199)),U199=0),"",V199/U199),N("U11"))</f>
        <v/>
      </c>
      <c r="X199" s="136" t="str">
        <f>IF(1=1,IF(OR(W199="",NOT(ISNUMBER(F199))),"",F199*W199*IFERROR(INDEX(D384:D428,MATCH(AE199,B384:B428,0)),1)),N("V7"))</f>
        <v/>
      </c>
      <c r="Y199" s="137" t="str">
        <f>IF(1=1,IF(F199="","",IF(G199="","",IFERROR(INDEX(E384:E428,MATCH(AE199,B384:B428,0)),G199&amp;""))),N("W6"))</f>
        <v/>
      </c>
      <c r="Z199" s="142" t="str">
        <f>IF(1=1,IF(X199="","",IF(AND(ISNUMBER(X199),X199&lt;1,Y199="kg"),MAX(1,ROUND(X199*1000,0)),IF(AND(ISNUMBER(X199),X199&lt;1,Y199="L"),MAX(1,ROUND(X199*100,0)),ROUND(X199,3)))),N("X11"))</f>
        <v/>
      </c>
      <c r="AA199" s="143" t="str">
        <f>IF(1=1,IF(X199="","",IF(AND(ISNUMBER(X199),X199&lt;1,Y199="kg"),"g",IF(AND(ISNUMBER(X199),X199&lt;1,Y199="L"),"cl",Y199))),N("Y11"))</f>
        <v/>
      </c>
      <c r="AB199" s="123" t="str">
        <f>IF(1=1,IF(E199="","",IF(F199="","A CONTROLER",IF(NOT(ISNUMBER(F199)),"TEXTE",IF(OR(W199="",W199&lt;=0),"COMMANDE COUVERTS INCOMPLETE",IF(G199="","UNITE MANQUANTE",IF(COUNTIF(B384:B428,AE199)=0,"UNITE A CONTROLER","OK")))))),N("Z6"))</f>
        <v/>
      </c>
      <c r="AD199" s="144" t="str">
        <f>IF(1=1,IF(E199="","",AD194),N("AB11"))</f>
        <v/>
      </c>
      <c r="AE199" s="125" t="str">
        <f>IF(1=1,IF(G199="","",UPPER(TRIM(SUBSTITUTE(SUBSTITUTE(G199&amp;"",CHAR(160)," ")," "," ")))),N("AC11"))</f>
        <v/>
      </c>
      <c r="AG199" s="244" t="s">
        <v>64</v>
      </c>
    </row>
    <row r="200" spans="1:33" ht="15.75" x14ac:dyDescent="0.25">
      <c r="A200" s="160" t="str">
        <f>IF(1=1,IF(E200="","",A194),N("A12"))</f>
        <v/>
      </c>
      <c r="B200" s="127" t="str">
        <f>IF(1=1,IF(E200="","",B194),N("B12"))</f>
        <v/>
      </c>
      <c r="C200" s="128"/>
      <c r="D200" s="129" t="str">
        <f>IF(ISBLANK(E200),"",LARGE(D194:D199,1)+1)</f>
        <v/>
      </c>
      <c r="E200" s="130"/>
      <c r="F200" s="131"/>
      <c r="G200" s="170"/>
      <c r="H200" s="105"/>
      <c r="I200" s="132" t="str">
        <f>IF(1=1,IF(E200="","",I194),N("H12"))</f>
        <v/>
      </c>
      <c r="J200" s="133" t="str">
        <f>IF(1=1,IF(E200="","",J194),N("I12"))</f>
        <v/>
      </c>
      <c r="K200" s="134" t="str">
        <f>IF(1=1,IF(E200="","",K194),N("J12"))</f>
        <v/>
      </c>
      <c r="L200" s="135" t="str">
        <f>IF(1=1,IF(OR(J200="",O200="",NOT(ISNUMBER(J200)),NOT(ISNUMBER(O200)),J200=0),"",O200/J200),N("L12"))</f>
        <v/>
      </c>
      <c r="M200" s="136" t="str">
        <f>IF(1=1,IF(OR(L200="",NOT(ISNUMBER(F200))),"",F200*L200*IFERROR(INDEX(D384:D428,MATCH(AE200,B384:B428,0)),1)),N("M13"))</f>
        <v/>
      </c>
      <c r="N200" s="137" t="str">
        <f>IF(1=1,IF(F200="","",IF(G200="","",IFERROR(INDEX(E384:E428,MATCH(AE200,B384:B428,0)),G200&amp;""))),N("N6"))</f>
        <v/>
      </c>
      <c r="O200" s="138" t="str">
        <f>IF(1=1,IF(E200="","",O194),N("K12"))</f>
        <v/>
      </c>
      <c r="P200" s="139" t="str">
        <f>IF(1=1,IF(M200="","",IF(AND(ISNUMBER(M200),M200&lt;1,N200="kg"),MAX(1,ROUND(M200*1000,0)),IF(AND(ISNUMBER(M200),M200&lt;1,N200="L"),MAX(1,ROUND(M200*100,0)),ROUND(M200,3)))),N("O12"))</f>
        <v/>
      </c>
      <c r="Q200" s="140" t="str">
        <f>IF(1=1,IF(M200="","",IF(AND(ISNUMBER(M200),M200&lt;1,N200="kg"),"g",IF(AND(ISNUMBER(M200),M200&lt;1,N200="L"),"cl",N200))),N("P12"))</f>
        <v/>
      </c>
      <c r="R200" s="161" t="str">
        <f>IF(1=1,IF(E200="","",IF(F200="","A CONTROLER",IF(NOT(ISNUMBER(F200)),"TEXTE",IF(OR(L200="",L200&lt;=0),"COMMANDE PRINCIPALE INCOMPLETE",IF(G200="","UNITE MANQUANTE",IF(COUNTIF(B384:B428,AE200)=0,"UNITE A CONTROLER","OK")))))),N("Q9"))</f>
        <v/>
      </c>
      <c r="S200" s="105"/>
      <c r="T200" s="141">
        <f t="shared" si="16"/>
        <v>0</v>
      </c>
      <c r="U200" s="133" t="str">
        <f>IF(1=1,IF(E200="","",U194),N("S12"))</f>
        <v/>
      </c>
      <c r="V200" s="133" t="str">
        <f>IF(1=1,IF(E200="","",V194),N("T12"))</f>
        <v/>
      </c>
      <c r="W200" s="135" t="str">
        <f>IF(1=1,IF(OR(U200="",V200="",NOT(ISNUMBER(U200)),NOT(ISNUMBER(V200)),U200=0),"",V200/U200),N("U12"))</f>
        <v/>
      </c>
      <c r="X200" s="136" t="str">
        <f>IF(1=1,IF(OR(W200="",NOT(ISNUMBER(F200))),"",F200*W200*IFERROR(INDEX(D384:D428,MATCH(AE200,B384:B428,0)),1)),N("V7"))</f>
        <v/>
      </c>
      <c r="Y200" s="137" t="str">
        <f>IF(1=1,IF(F200="","",IF(G200="","",IFERROR(INDEX(E384:E428,MATCH(AE200,B384:B428,0)),G200&amp;""))),N("W6"))</f>
        <v/>
      </c>
      <c r="Z200" s="142" t="str">
        <f>IF(1=1,IF(X200="","",IF(AND(ISNUMBER(X200),X200&lt;1,Y200="kg"),MAX(1,ROUND(X200*1000,0)),IF(AND(ISNUMBER(X200),X200&lt;1,Y200="L"),MAX(1,ROUND(X200*100,0)),ROUND(X200,3)))),N("X12"))</f>
        <v/>
      </c>
      <c r="AA200" s="143" t="str">
        <f>IF(1=1,IF(X200="","",IF(AND(ISNUMBER(X200),X200&lt;1,Y200="kg"),"g",IF(AND(ISNUMBER(X200),X200&lt;1,Y200="L"),"cl",Y200))),N("Y12"))</f>
        <v/>
      </c>
      <c r="AB200" s="123" t="str">
        <f>IF(1=1,IF(E200="","",IF(F200="","A CONTROLER",IF(NOT(ISNUMBER(F200)),"TEXTE",IF(OR(W200="",W200&lt;=0),"COMMANDE COUVERTS INCOMPLETE",IF(G200="","UNITE MANQUANTE",IF(COUNTIF(B384:B428,AE200)=0,"UNITE A CONTROLER","OK")))))),N("Z6"))</f>
        <v/>
      </c>
      <c r="AD200" s="144" t="str">
        <f>IF(1=1,IF(E200="","",AD194),N("AB12"))</f>
        <v/>
      </c>
      <c r="AE200" s="125" t="str">
        <f>IF(1=1,IF(G200="","",UPPER(TRIM(SUBSTITUTE(SUBSTITUTE(G200&amp;"",CHAR(160)," ")," "," ")))),N("AC12"))</f>
        <v/>
      </c>
      <c r="AG200" s="244"/>
    </row>
    <row r="201" spans="1:33" ht="15.75" x14ac:dyDescent="0.25">
      <c r="A201" s="160" t="str">
        <f>IF(1=1,IF(E201="","",A194),N("A13"))</f>
        <v/>
      </c>
      <c r="B201" s="127" t="str">
        <f>IF(1=1,IF(E201="","",B194),N("B13"))</f>
        <v/>
      </c>
      <c r="C201" s="128"/>
      <c r="D201" s="129" t="str">
        <f>IF(ISBLANK(E201),"",LARGE(D194:D200,1)+1)</f>
        <v/>
      </c>
      <c r="E201" s="130"/>
      <c r="F201" s="131"/>
      <c r="G201" s="170"/>
      <c r="H201" s="105"/>
      <c r="I201" s="132" t="str">
        <f>IF(1=1,IF(E201="","",I194),N("H13"))</f>
        <v/>
      </c>
      <c r="J201" s="133" t="str">
        <f>IF(1=1,IF(E201="","",J194),N("I13"))</f>
        <v/>
      </c>
      <c r="K201" s="134" t="str">
        <f>IF(1=1,IF(E201="","",K194),N("J13"))</f>
        <v/>
      </c>
      <c r="L201" s="135" t="str">
        <f>IF(1=1,IF(OR(J201="",O201="",NOT(ISNUMBER(J201)),NOT(ISNUMBER(O201)),J201=0),"",O201/J201),N("L13"))</f>
        <v/>
      </c>
      <c r="M201" s="136" t="str">
        <f>IF(1=1,IF(OR(L201="",NOT(ISNUMBER(F201))),"",F201*L201*IFERROR(INDEX(D384:D428,MATCH(AE201,B384:B428,0)),1)),N("M13"))</f>
        <v/>
      </c>
      <c r="N201" s="137" t="str">
        <f>IF(1=1,IF(F201="","",IF(G201="","",IFERROR(INDEX(E384:E428,MATCH(AE201,B384:B428,0)),G201&amp;""))),N("N6"))</f>
        <v/>
      </c>
      <c r="O201" s="138" t="str">
        <f>IF(1=1,IF(E201="","",O194),N("K13"))</f>
        <v/>
      </c>
      <c r="P201" s="139" t="str">
        <f>IF(1=1,IF(M201="","",IF(AND(ISNUMBER(M201),M201&lt;1,N201="kg"),MAX(1,ROUND(M201*1000,0)),IF(AND(ISNUMBER(M201),M201&lt;1,N201="L"),MAX(1,ROUND(M201*100,0)),ROUND(M201,3)))),N("O13"))</f>
        <v/>
      </c>
      <c r="Q201" s="140" t="str">
        <f>IF(1=1,IF(M201="","",IF(AND(ISNUMBER(M201),M201&lt;1,N201="kg"),"g",IF(AND(ISNUMBER(M201),M201&lt;1,N201="L"),"cl",N201))),N("P13"))</f>
        <v/>
      </c>
      <c r="R201" s="161" t="str">
        <f>IF(1=1,IF(E201="","",IF(F201="","A CONTROLER",IF(NOT(ISNUMBER(F201)),"TEXTE",IF(OR(L201="",L201&lt;=0),"COMMANDE PRINCIPALE INCOMPLETE",IF(G201="","UNITE MANQUANTE",IF(COUNTIF(B384:B428,AE201)=0,"UNITE A CONTROLER","OK")))))),N("Q9"))</f>
        <v/>
      </c>
      <c r="S201" s="105"/>
      <c r="T201" s="141">
        <f t="shared" si="16"/>
        <v>0</v>
      </c>
      <c r="U201" s="133" t="str">
        <f>IF(1=1,IF(E201="","",U194),N("S13"))</f>
        <v/>
      </c>
      <c r="V201" s="133" t="str">
        <f>IF(1=1,IF(E201="","",V194),N("T13"))</f>
        <v/>
      </c>
      <c r="W201" s="135" t="str">
        <f>IF(1=1,IF(OR(U201="",V201="",NOT(ISNUMBER(U201)),NOT(ISNUMBER(V201)),U201=0),"",V201/U201),N("U13"))</f>
        <v/>
      </c>
      <c r="X201" s="136" t="str">
        <f>IF(1=1,IF(OR(W201="",NOT(ISNUMBER(F201))),"",F201*W201*IFERROR(INDEX(D384:D428,MATCH(AE201,B384:B428,0)),1)),N("V7"))</f>
        <v/>
      </c>
      <c r="Y201" s="137" t="str">
        <f>IF(1=1,IF(F201="","",IF(G201="","",IFERROR(INDEX(E384:E428,MATCH(AE201,B384:B428,0)),G201&amp;""))),N("W6"))</f>
        <v/>
      </c>
      <c r="Z201" s="142" t="str">
        <f>IF(1=1,IF(X201="","",IF(AND(ISNUMBER(X201),X201&lt;1,Y201="kg"),MAX(1,ROUND(X201*1000,0)),IF(AND(ISNUMBER(X201),X201&lt;1,Y201="L"),MAX(1,ROUND(X201*100,0)),ROUND(X201,3)))),N("X13"))</f>
        <v/>
      </c>
      <c r="AA201" s="143" t="str">
        <f>IF(1=1,IF(X201="","",IF(AND(ISNUMBER(X201),X201&lt;1,Y201="kg"),"g",IF(AND(ISNUMBER(X201),X201&lt;1,Y201="L"),"cl",Y201))),N("Y13"))</f>
        <v/>
      </c>
      <c r="AB201" s="123" t="str">
        <f>IF(1=1,IF(E201="","",IF(F201="","A CONTROLER",IF(NOT(ISNUMBER(F201)),"TEXTE",IF(OR(W201="",W201&lt;=0),"COMMANDE COUVERTS INCOMPLETE",IF(G201="","UNITE MANQUANTE",IF(COUNTIF(B384:B428,AE201)=0,"UNITE A CONTROLER","OK")))))),N("Z6"))</f>
        <v/>
      </c>
      <c r="AD201" s="144" t="str">
        <f>IF(1=1,IF(E201="","",AD194),N("AB13"))</f>
        <v/>
      </c>
      <c r="AE201" s="125" t="str">
        <f>IF(1=1,IF(G201="","",UPPER(TRIM(SUBSTITUTE(SUBSTITUTE(G201&amp;"",CHAR(160)," ")," "," ")))),N("AC13"))</f>
        <v/>
      </c>
    </row>
    <row r="202" spans="1:33" ht="15.75" x14ac:dyDescent="0.25">
      <c r="A202" s="160" t="str">
        <f>IF(1=1,IF(E202="","",A194),N("A14"))</f>
        <v/>
      </c>
      <c r="B202" s="127" t="str">
        <f>IF(1=1,IF(E202="","",B194),N("B14"))</f>
        <v/>
      </c>
      <c r="C202" s="128"/>
      <c r="D202" s="129" t="str">
        <f>IF(ISBLANK(E202),"",LARGE(D194:D201,1)+1)</f>
        <v/>
      </c>
      <c r="E202" s="130"/>
      <c r="F202" s="131"/>
      <c r="G202" s="170"/>
      <c r="H202" s="105"/>
      <c r="I202" s="132" t="str">
        <f>IF(1=1,IF(E202="","",I194),N("H14"))</f>
        <v/>
      </c>
      <c r="J202" s="133" t="str">
        <f>IF(1=1,IF(E202="","",J194),N("I14"))</f>
        <v/>
      </c>
      <c r="K202" s="134" t="str">
        <f>IF(1=1,IF(E202="","",K194),N("J14"))</f>
        <v/>
      </c>
      <c r="L202" s="135" t="str">
        <f>IF(1=1,IF(OR(J202="",O202="",NOT(ISNUMBER(J202)),NOT(ISNUMBER(O202)),J202=0),"",O202/J202),N("L14"))</f>
        <v/>
      </c>
      <c r="M202" s="136" t="str">
        <f>IF(1=1,IF(OR(L202="",NOT(ISNUMBER(F202))),"",F202*L202*IFERROR(INDEX(D384:D428,MATCH(AE202,B384:B428,0)),1)),N("M13"))</f>
        <v/>
      </c>
      <c r="N202" s="137" t="str">
        <f>IF(1=1,IF(F202="","",IF(G202="","",IFERROR(INDEX(E384:E428,MATCH(AE202,B384:B428,0)),G202&amp;""))),N("N6"))</f>
        <v/>
      </c>
      <c r="O202" s="138" t="str">
        <f>IF(1=1,IF(E202="","",O194),N("K14"))</f>
        <v/>
      </c>
      <c r="P202" s="139" t="str">
        <f>IF(1=1,IF(M202="","",IF(AND(ISNUMBER(M202),M202&lt;1,N202="kg"),MAX(1,ROUND(M202*1000,0)),IF(AND(ISNUMBER(M202),M202&lt;1,N202="L"),MAX(1,ROUND(M202*100,0)),ROUND(M202,3)))),N("O14"))</f>
        <v/>
      </c>
      <c r="Q202" s="140" t="str">
        <f>IF(1=1,IF(M202="","",IF(AND(ISNUMBER(M202),M202&lt;1,N202="kg"),"g",IF(AND(ISNUMBER(M202),M202&lt;1,N202="L"),"cl",N202))),N("P14"))</f>
        <v/>
      </c>
      <c r="R202" s="161" t="str">
        <f>IF(1=1,IF(E202="","",IF(F202="","A CONTROLER",IF(NOT(ISNUMBER(F202)),"TEXTE",IF(OR(L202="",L202&lt;=0),"COMMANDE PRINCIPALE INCOMPLETE",IF(G202="","UNITE MANQUANTE",IF(COUNTIF(B384:B428,AE202)=0,"UNITE A CONTROLER","OK")))))),N("Q9"))</f>
        <v/>
      </c>
      <c r="S202" s="105"/>
      <c r="T202" s="141">
        <f t="shared" si="16"/>
        <v>0</v>
      </c>
      <c r="U202" s="133" t="str">
        <f>IF(1=1,IF(E202="","",U194),N("S14"))</f>
        <v/>
      </c>
      <c r="V202" s="133" t="str">
        <f>IF(1=1,IF(E202="","",V194),N("T14"))</f>
        <v/>
      </c>
      <c r="W202" s="135" t="str">
        <f>IF(1=1,IF(OR(U202="",V202="",NOT(ISNUMBER(U202)),NOT(ISNUMBER(V202)),U202=0),"",V202/U202),N("U14"))</f>
        <v/>
      </c>
      <c r="X202" s="136" t="str">
        <f>IF(1=1,IF(OR(W202="",NOT(ISNUMBER(F202))),"",F202*W202*IFERROR(INDEX(D384:D428,MATCH(AE202,B384:B428,0)),1)),N("V7"))</f>
        <v/>
      </c>
      <c r="Y202" s="137" t="str">
        <f>IF(1=1,IF(F202="","",IF(G202="","",IFERROR(INDEX(E384:E428,MATCH(AE202,B384:B428,0)),G202&amp;""))),N("W6"))</f>
        <v/>
      </c>
      <c r="Z202" s="142" t="str">
        <f>IF(1=1,IF(X202="","",IF(AND(ISNUMBER(X202),X202&lt;1,Y202="kg"),MAX(1,ROUND(X202*1000,0)),IF(AND(ISNUMBER(X202),X202&lt;1,Y202="L"),MAX(1,ROUND(X202*100,0)),ROUND(X202,3)))),N("X14"))</f>
        <v/>
      </c>
      <c r="AA202" s="143" t="str">
        <f>IF(1=1,IF(X202="","",IF(AND(ISNUMBER(X202),X202&lt;1,Y202="kg"),"g",IF(AND(ISNUMBER(X202),X202&lt;1,Y202="L"),"cl",Y202))),N("Y14"))</f>
        <v/>
      </c>
      <c r="AB202" s="123" t="str">
        <f>IF(1=1,IF(E202="","",IF(F202="","A CONTROLER",IF(NOT(ISNUMBER(F202)),"TEXTE",IF(OR(W202="",W202&lt;=0),"COMMANDE COUVERTS INCOMPLETE",IF(G202="","UNITE MANQUANTE",IF(COUNTIF(B384:B428,AE202)=0,"UNITE A CONTROLER","OK")))))),N("Z6"))</f>
        <v/>
      </c>
      <c r="AD202" s="144" t="str">
        <f>IF(1=1,IF(E202="","",AD194),N("AB14"))</f>
        <v/>
      </c>
      <c r="AE202" s="125" t="str">
        <f>IF(1=1,IF(G202="","",UPPER(TRIM(SUBSTITUTE(SUBSTITUTE(G202&amp;"",CHAR(160)," ")," "," ")))),N("AC14"))</f>
        <v/>
      </c>
    </row>
    <row r="203" spans="1:33" ht="15.75" x14ac:dyDescent="0.25">
      <c r="A203" s="160" t="str">
        <f>IF(1=1,IF(E203="","",A194),N("A15"))</f>
        <v/>
      </c>
      <c r="B203" s="127" t="str">
        <f>IF(1=1,IF(E203="","",B194),N("B15"))</f>
        <v/>
      </c>
      <c r="C203" s="128"/>
      <c r="D203" s="129" t="str">
        <f>IF(ISBLANK(E203),"",LARGE(D194:D202,1)+1)</f>
        <v/>
      </c>
      <c r="E203" s="130"/>
      <c r="F203" s="131"/>
      <c r="G203" s="170"/>
      <c r="H203" s="105"/>
      <c r="I203" s="132" t="str">
        <f>IF(1=1,IF(E203="","",I194),N("H15"))</f>
        <v/>
      </c>
      <c r="J203" s="133" t="str">
        <f>IF(1=1,IF(E203="","",J194),N("I15"))</f>
        <v/>
      </c>
      <c r="K203" s="134" t="str">
        <f>IF(1=1,IF(E203="","",K194),N("J15"))</f>
        <v/>
      </c>
      <c r="L203" s="135" t="str">
        <f>IF(1=1,IF(OR(J203="",O203="",NOT(ISNUMBER(J203)),NOT(ISNUMBER(O203)),J203=0),"",O203/J203),N("L15"))</f>
        <v/>
      </c>
      <c r="M203" s="136" t="str">
        <f>IF(1=1,IF(OR(L203="",NOT(ISNUMBER(F203))),"",F203*L203*IFERROR(INDEX(D384:D428,MATCH(AE203,B384:B428,0)),1)),N("M13"))</f>
        <v/>
      </c>
      <c r="N203" s="137" t="str">
        <f>IF(1=1,IF(F203="","",IF(G203="","",IFERROR(INDEX(E384:E428,MATCH(AE203,B384:B428,0)),G203&amp;""))),N("N6"))</f>
        <v/>
      </c>
      <c r="O203" s="138" t="str">
        <f>IF(1=1,IF(E203="","",O194),N("K15"))</f>
        <v/>
      </c>
      <c r="P203" s="139" t="str">
        <f>IF(1=1,IF(M203="","",IF(AND(ISNUMBER(M203),M203&lt;1,N203="kg"),MAX(1,ROUND(M203*1000,0)),IF(AND(ISNUMBER(M203),M203&lt;1,N203="L"),MAX(1,ROUND(M203*100,0)),ROUND(M203,3)))),N("O15"))</f>
        <v/>
      </c>
      <c r="Q203" s="140" t="str">
        <f>IF(1=1,IF(M203="","",IF(AND(ISNUMBER(M203),M203&lt;1,N203="kg"),"g",IF(AND(ISNUMBER(M203),M203&lt;1,N203="L"),"cl",N203))),N("P15"))</f>
        <v/>
      </c>
      <c r="R203" s="161" t="str">
        <f>IF(1=1,IF(E203="","",IF(F203="","A CONTROLER",IF(NOT(ISNUMBER(F203)),"TEXTE",IF(OR(L203="",L203&lt;=0),"COMMANDE PRINCIPALE INCOMPLETE",IF(G203="","UNITE MANQUANTE",IF(COUNTIF(B384:B428,AE203)=0,"UNITE A CONTROLER","OK")))))),N("Q9"))</f>
        <v/>
      </c>
      <c r="S203" s="105"/>
      <c r="T203" s="141">
        <f t="shared" si="16"/>
        <v>0</v>
      </c>
      <c r="U203" s="133" t="str">
        <f>IF(1=1,IF(E203="","",U194),N("S15"))</f>
        <v/>
      </c>
      <c r="V203" s="133" t="str">
        <f>IF(1=1,IF(E203="","",V194),N("T15"))</f>
        <v/>
      </c>
      <c r="W203" s="135" t="str">
        <f>IF(1=1,IF(OR(U203="",V203="",NOT(ISNUMBER(U203)),NOT(ISNUMBER(V203)),U203=0),"",V203/U203),N("U15"))</f>
        <v/>
      </c>
      <c r="X203" s="136" t="str">
        <f>IF(1=1,IF(OR(W203="",NOT(ISNUMBER(F203))),"",F203*W203*IFERROR(INDEX(D384:D428,MATCH(AE203,B384:B428,0)),1)),N("V7"))</f>
        <v/>
      </c>
      <c r="Y203" s="137" t="str">
        <f>IF(1=1,IF(F203="","",IF(G203="","",IFERROR(INDEX(E384:E428,MATCH(AE203,B384:B428,0)),G203&amp;""))),N("W6"))</f>
        <v/>
      </c>
      <c r="Z203" s="142" t="str">
        <f>IF(1=1,IF(X203="","",IF(AND(ISNUMBER(X203),X203&lt;1,Y203="kg"),MAX(1,ROUND(X203*1000,0)),IF(AND(ISNUMBER(X203),X203&lt;1,Y203="L"),MAX(1,ROUND(X203*100,0)),ROUND(X203,3)))),N("X15"))</f>
        <v/>
      </c>
      <c r="AA203" s="143" t="str">
        <f>IF(1=1,IF(X203="","",IF(AND(ISNUMBER(X203),X203&lt;1,Y203="kg"),"g",IF(AND(ISNUMBER(X203),X203&lt;1,Y203="L"),"cl",Y203))),N("Y15"))</f>
        <v/>
      </c>
      <c r="AB203" s="123" t="str">
        <f>IF(1=1,IF(E203="","",IF(F203="","A CONTROLER",IF(NOT(ISNUMBER(F203)),"TEXTE",IF(OR(W203="",W203&lt;=0),"COMMANDE COUVERTS INCOMPLETE",IF(G203="","UNITE MANQUANTE",IF(COUNTIF(B384:B428,AE203)=0,"UNITE A CONTROLER","OK")))))),N("Z6"))</f>
        <v/>
      </c>
      <c r="AD203" s="144" t="str">
        <f>IF(1=1,IF(E203="","",AD194),N("AB15"))</f>
        <v/>
      </c>
      <c r="AE203" s="125" t="str">
        <f>IF(1=1,IF(G203="","",UPPER(TRIM(SUBSTITUTE(SUBSTITUTE(G203&amp;"",CHAR(160)," ")," "," ")))),N("AC15"))</f>
        <v/>
      </c>
    </row>
    <row r="204" spans="1:33" ht="15.75" x14ac:dyDescent="0.25">
      <c r="A204" s="160" t="str">
        <f>IF(1=1,IF(E204="","",A194),N("A16"))</f>
        <v/>
      </c>
      <c r="B204" s="127" t="str">
        <f>IF(1=1,IF(E204="","",B194),N("B16"))</f>
        <v/>
      </c>
      <c r="C204" s="128"/>
      <c r="D204" s="129" t="str">
        <f>IF(ISBLANK(E204),"",LARGE(D194:D203,1)+1)</f>
        <v/>
      </c>
      <c r="E204" s="130"/>
      <c r="F204" s="131"/>
      <c r="G204" s="170"/>
      <c r="H204" s="105"/>
      <c r="I204" s="132" t="str">
        <f>IF(1=1,IF(E204="","",I194),N("H16"))</f>
        <v/>
      </c>
      <c r="J204" s="133" t="str">
        <f>IF(1=1,IF(E204="","",J194),N("I16"))</f>
        <v/>
      </c>
      <c r="K204" s="134" t="str">
        <f>IF(1=1,IF(E204="","",K194),N("J16"))</f>
        <v/>
      </c>
      <c r="L204" s="135" t="str">
        <f>IF(1=1,IF(OR(J204="",O204="",NOT(ISNUMBER(J204)),NOT(ISNUMBER(O204)),J204=0),"",O204/J204),N("L16"))</f>
        <v/>
      </c>
      <c r="M204" s="136" t="str">
        <f>IF(1=1,IF(OR(L204="",NOT(ISNUMBER(F204))),"",F204*L204*IFERROR(INDEX(D384:D428,MATCH(AE204,B384:B428,0)),1)),N("M13"))</f>
        <v/>
      </c>
      <c r="N204" s="137" t="str">
        <f>IF(1=1,IF(F204="","",IF(G204="","",IFERROR(INDEX(E384:E428,MATCH(AE204,B384:B428,0)),G204&amp;""))),N("N6"))</f>
        <v/>
      </c>
      <c r="O204" s="138" t="str">
        <f>IF(1=1,IF(E204="","",O194),N("K16"))</f>
        <v/>
      </c>
      <c r="P204" s="139" t="str">
        <f>IF(1=1,IF(M204="","",IF(AND(ISNUMBER(M204),M204&lt;1,N204="kg"),MAX(1,ROUND(M204*1000,0)),IF(AND(ISNUMBER(M204),M204&lt;1,N204="L"),MAX(1,ROUND(M204*100,0)),ROUND(M204,3)))),N("O16"))</f>
        <v/>
      </c>
      <c r="Q204" s="140" t="str">
        <f>IF(1=1,IF(M204="","",IF(AND(ISNUMBER(M204),M204&lt;1,N204="kg"),"g",IF(AND(ISNUMBER(M204),M204&lt;1,N204="L"),"cl",N204))),N("P16"))</f>
        <v/>
      </c>
      <c r="R204" s="161" t="str">
        <f>IF(1=1,IF(E204="","",IF(F204="","A CONTROLER",IF(NOT(ISNUMBER(F204)),"TEXTE",IF(OR(L204="",L204&lt;=0),"COMMANDE PRINCIPALE INCOMPLETE",IF(G204="","UNITE MANQUANTE",IF(COUNTIF(B384:B428,AE204)=0,"UNITE A CONTROLER","OK")))))),N("Q9"))</f>
        <v/>
      </c>
      <c r="S204" s="105"/>
      <c r="T204" s="141">
        <f t="shared" si="16"/>
        <v>0</v>
      </c>
      <c r="U204" s="133" t="str">
        <f>IF(1=1,IF(E204="","",U194),N("S16"))</f>
        <v/>
      </c>
      <c r="V204" s="133" t="str">
        <f>IF(1=1,IF(E204="","",V194),N("T16"))</f>
        <v/>
      </c>
      <c r="W204" s="135" t="str">
        <f>IF(1=1,IF(OR(U204="",V204="",NOT(ISNUMBER(U204)),NOT(ISNUMBER(V204)),U204=0),"",V204/U204),N("U16"))</f>
        <v/>
      </c>
      <c r="X204" s="136" t="str">
        <f>IF(1=1,IF(OR(W204="",NOT(ISNUMBER(F204))),"",F204*W204*IFERROR(INDEX(D384:D428,MATCH(AE204,B384:B428,0)),1)),N("V7"))</f>
        <v/>
      </c>
      <c r="Y204" s="137" t="str">
        <f>IF(1=1,IF(F204="","",IF(G204="","",IFERROR(INDEX(E384:E428,MATCH(AE204,B384:B428,0)),G204&amp;""))),N("W6"))</f>
        <v/>
      </c>
      <c r="Z204" s="142" t="str">
        <f>IF(1=1,IF(X204="","",IF(AND(ISNUMBER(X204),X204&lt;1,Y204="kg"),MAX(1,ROUND(X204*1000,0)),IF(AND(ISNUMBER(X204),X204&lt;1,Y204="L"),MAX(1,ROUND(X204*100,0)),ROUND(X204,3)))),N("X16"))</f>
        <v/>
      </c>
      <c r="AA204" s="143" t="str">
        <f>IF(1=1,IF(X204="","",IF(AND(ISNUMBER(X204),X204&lt;1,Y204="kg"),"g",IF(AND(ISNUMBER(X204),X204&lt;1,Y204="L"),"cl",Y204))),N("Y16"))</f>
        <v/>
      </c>
      <c r="AB204" s="123" t="str">
        <f>IF(1=1,IF(E204="","",IF(F204="","A CONTROLER",IF(NOT(ISNUMBER(F204)),"TEXTE",IF(OR(W204="",W204&lt;=0),"COMMANDE COUVERTS INCOMPLETE",IF(G204="","UNITE MANQUANTE",IF(COUNTIF(B384:B428,AE204)=0,"UNITE A CONTROLER","OK")))))),N("Z6"))</f>
        <v/>
      </c>
      <c r="AD204" s="144" t="str">
        <f>IF(1=1,IF(E204="","",AD194),N("AB16"))</f>
        <v/>
      </c>
      <c r="AE204" s="125" t="str">
        <f>IF(1=1,IF(G204="","",UPPER(TRIM(SUBSTITUTE(SUBSTITUTE(G204&amp;"",CHAR(160)," ")," "," ")))),N("AC16"))</f>
        <v/>
      </c>
    </row>
    <row r="205" spans="1:33" ht="15.75" x14ac:dyDescent="0.25">
      <c r="A205" s="160" t="str">
        <f>IF(1=1,IF(E205="","",A194),N("A17"))</f>
        <v/>
      </c>
      <c r="B205" s="127" t="str">
        <f>IF(1=1,IF(E205="","",B194),N("B17"))</f>
        <v/>
      </c>
      <c r="C205" s="128"/>
      <c r="D205" s="129" t="str">
        <f>IF(ISBLANK(E205),"",LARGE(D194:D204,1)+1)</f>
        <v/>
      </c>
      <c r="E205" s="130"/>
      <c r="F205" s="131"/>
      <c r="G205" s="170"/>
      <c r="H205" s="105"/>
      <c r="I205" s="132" t="str">
        <f>IF(1=1,IF(E205="","",I194),N("H17"))</f>
        <v/>
      </c>
      <c r="J205" s="133" t="str">
        <f>IF(1=1,IF(E205="","",J194),N("I17"))</f>
        <v/>
      </c>
      <c r="K205" s="134" t="str">
        <f>IF(1=1,IF(E205="","",K194),N("J17"))</f>
        <v/>
      </c>
      <c r="L205" s="135" t="str">
        <f>IF(1=1,IF(OR(J205="",O205="",NOT(ISNUMBER(J205)),NOT(ISNUMBER(O205)),J205=0),"",O205/J205),N("L17"))</f>
        <v/>
      </c>
      <c r="M205" s="136" t="str">
        <f>IF(1=1,IF(OR(L205="",NOT(ISNUMBER(F205))),"",F205*L205*IFERROR(INDEX(D384:D428,MATCH(AE205,B384:B428,0)),1)),N("M13"))</f>
        <v/>
      </c>
      <c r="N205" s="137" t="str">
        <f>IF(1=1,IF(F205="","",IF(G205="","",IFERROR(INDEX(E384:E428,MATCH(AE205,B384:B428,0)),G205&amp;""))),N("N6"))</f>
        <v/>
      </c>
      <c r="O205" s="138" t="str">
        <f>IF(1=1,IF(E205="","",O194),N("K17"))</f>
        <v/>
      </c>
      <c r="P205" s="139" t="str">
        <f>IF(1=1,IF(M205="","",IF(AND(ISNUMBER(M205),M205&lt;1,N205="kg"),MAX(1,ROUND(M205*1000,0)),IF(AND(ISNUMBER(M205),M205&lt;1,N205="L"),MAX(1,ROUND(M205*100,0)),ROUND(M205,3)))),N("O17"))</f>
        <v/>
      </c>
      <c r="Q205" s="140" t="str">
        <f>IF(1=1,IF(M205="","",IF(AND(ISNUMBER(M205),M205&lt;1,N205="kg"),"g",IF(AND(ISNUMBER(M205),M205&lt;1,N205="L"),"cl",N205))),N("P17"))</f>
        <v/>
      </c>
      <c r="R205" s="161" t="str">
        <f>IF(1=1,IF(E205="","",IF(F205="","A CONTROLER",IF(NOT(ISNUMBER(F205)),"TEXTE",IF(OR(L205="",L205&lt;=0),"COMMANDE PRINCIPALE INCOMPLETE",IF(G205="","UNITE MANQUANTE",IF(COUNTIF(B384:B428,AE205)=0,"UNITE A CONTROLER","OK")))))),N("Q9"))</f>
        <v/>
      </c>
      <c r="S205" s="105"/>
      <c r="T205" s="141">
        <f t="shared" si="16"/>
        <v>0</v>
      </c>
      <c r="U205" s="133" t="str">
        <f>IF(1=1,IF(E205="","",U194),N("S17"))</f>
        <v/>
      </c>
      <c r="V205" s="133" t="str">
        <f>IF(1=1,IF(E205="","",V194),N("T17"))</f>
        <v/>
      </c>
      <c r="W205" s="135" t="str">
        <f>IF(1=1,IF(OR(U205="",V205="",NOT(ISNUMBER(U205)),NOT(ISNUMBER(V205)),U205=0),"",V205/U205),N("U17"))</f>
        <v/>
      </c>
      <c r="X205" s="136" t="str">
        <f>IF(1=1,IF(OR(W205="",NOT(ISNUMBER(F205))),"",F205*W205*IFERROR(INDEX(D384:D428,MATCH(AE205,B384:B428,0)),1)),N("V7"))</f>
        <v/>
      </c>
      <c r="Y205" s="137" t="str">
        <f>IF(1=1,IF(F205="","",IF(G205="","",IFERROR(INDEX(E384:E428,MATCH(AE205,B384:B428,0)),G205&amp;""))),N("W6"))</f>
        <v/>
      </c>
      <c r="Z205" s="142" t="str">
        <f>IF(1=1,IF(X205="","",IF(AND(ISNUMBER(X205),X205&lt;1,Y205="kg"),MAX(1,ROUND(X205*1000,0)),IF(AND(ISNUMBER(X205),X205&lt;1,Y205="L"),MAX(1,ROUND(X205*100,0)),ROUND(X205,3)))),N("X17"))</f>
        <v/>
      </c>
      <c r="AA205" s="143" t="str">
        <f>IF(1=1,IF(X205="","",IF(AND(ISNUMBER(X205),X205&lt;1,Y205="kg"),"g",IF(AND(ISNUMBER(X205),X205&lt;1,Y205="L"),"cl",Y205))),N("Y17"))</f>
        <v/>
      </c>
      <c r="AB205" s="123" t="str">
        <f>IF(1=1,IF(E205="","",IF(F205="","A CONTROLER",IF(NOT(ISNUMBER(F205)),"TEXTE",IF(OR(W205="",W205&lt;=0),"COMMANDE COUVERTS INCOMPLETE",IF(G205="","UNITE MANQUANTE",IF(COUNTIF(B384:B428,AE205)=0,"UNITE A CONTROLER","OK")))))),N("Z6"))</f>
        <v/>
      </c>
      <c r="AD205" s="144" t="str">
        <f>IF(1=1,IF(E205="","",AD194),N("AB17"))</f>
        <v/>
      </c>
      <c r="AE205" s="125" t="str">
        <f>IF(1=1,IF(G205="","",UPPER(TRIM(SUBSTITUTE(SUBSTITUTE(G205&amp;"",CHAR(160)," ")," "," ")))),N("AC17"))</f>
        <v/>
      </c>
    </row>
    <row r="206" spans="1:33" ht="15.75" x14ac:dyDescent="0.25">
      <c r="A206" s="160" t="str">
        <f>IF(1=1,IF(E206="","",A194),N("A18"))</f>
        <v/>
      </c>
      <c r="B206" s="127" t="str">
        <f>IF(1=1,IF(E206="","",B194),N("B18"))</f>
        <v/>
      </c>
      <c r="C206" s="128"/>
      <c r="D206" s="129" t="str">
        <f>IF(ISBLANK(E206),"",LARGE(D194:D205,1)+1)</f>
        <v/>
      </c>
      <c r="E206" s="130"/>
      <c r="F206" s="131"/>
      <c r="G206" s="170"/>
      <c r="H206" s="105"/>
      <c r="I206" s="132" t="str">
        <f>IF(1=1,IF(E206="","",I194),N("H18"))</f>
        <v/>
      </c>
      <c r="J206" s="133" t="str">
        <f>IF(1=1,IF(E206="","",J194),N("I18"))</f>
        <v/>
      </c>
      <c r="K206" s="134" t="str">
        <f>IF(1=1,IF(E206="","",K194),N("J18"))</f>
        <v/>
      </c>
      <c r="L206" s="135" t="str">
        <f>IF(1=1,IF(OR(J206="",O206="",NOT(ISNUMBER(J206)),NOT(ISNUMBER(O206)),J206=0),"",O206/J206),N("L18"))</f>
        <v/>
      </c>
      <c r="M206" s="136" t="str">
        <f>IF(1=1,IF(OR(L206="",NOT(ISNUMBER(F206))),"",F206*L206*IFERROR(INDEX(D384:D428,MATCH(AE206,B384:B428,0)),1)),N("M13"))</f>
        <v/>
      </c>
      <c r="N206" s="137" t="str">
        <f>IF(1=1,IF(F206="","",IF(G206="","",IFERROR(INDEX(E384:E428,MATCH(AE206,B384:B428,0)),G206&amp;""))),N("N6"))</f>
        <v/>
      </c>
      <c r="O206" s="138" t="str">
        <f>IF(1=1,IF(E206="","",O194),N("K18"))</f>
        <v/>
      </c>
      <c r="P206" s="139" t="str">
        <f>IF(1=1,IF(M206="","",IF(AND(ISNUMBER(M206),M206&lt;1,N206="kg"),MAX(1,ROUND(M206*1000,0)),IF(AND(ISNUMBER(M206),M206&lt;1,N206="L"),MAX(1,ROUND(M206*100,0)),ROUND(M206,3)))),N("O18"))</f>
        <v/>
      </c>
      <c r="Q206" s="140" t="str">
        <f>IF(1=1,IF(M206="","",IF(AND(ISNUMBER(M206),M206&lt;1,N206="kg"),"g",IF(AND(ISNUMBER(M206),M206&lt;1,N206="L"),"cl",N206))),N("P18"))</f>
        <v/>
      </c>
      <c r="R206" s="161" t="str">
        <f>IF(1=1,IF(E206="","",IF(F206="","A CONTROLER",IF(NOT(ISNUMBER(F206)),"TEXTE",IF(OR(L206="",L206&lt;=0),"COMMANDE PRINCIPALE INCOMPLETE",IF(G206="","UNITE MANQUANTE",IF(COUNTIF(B384:B428,AE206)=0,"UNITE A CONTROLER","OK")))))),N("Q9"))</f>
        <v/>
      </c>
      <c r="S206" s="105"/>
      <c r="T206" s="141">
        <f t="shared" si="16"/>
        <v>0</v>
      </c>
      <c r="U206" s="133" t="str">
        <f>IF(1=1,IF(E206="","",U194),N("S18"))</f>
        <v/>
      </c>
      <c r="V206" s="133" t="str">
        <f>IF(1=1,IF(E206="","",V194),N("T18"))</f>
        <v/>
      </c>
      <c r="W206" s="135" t="str">
        <f>IF(1=1,IF(OR(U206="",V206="",NOT(ISNUMBER(U206)),NOT(ISNUMBER(V206)),U206=0),"",V206/U206),N("U18"))</f>
        <v/>
      </c>
      <c r="X206" s="136" t="str">
        <f>IF(1=1,IF(OR(W206="",NOT(ISNUMBER(F206))),"",F206*W206*IFERROR(INDEX(D384:D428,MATCH(AE206,B384:B428,0)),1)),N("V7"))</f>
        <v/>
      </c>
      <c r="Y206" s="137" t="str">
        <f>IF(1=1,IF(F206="","",IF(G206="","",IFERROR(INDEX(E384:E428,MATCH(AE206,B384:B428,0)),G206&amp;""))),N("W6"))</f>
        <v/>
      </c>
      <c r="Z206" s="142" t="str">
        <f>IF(1=1,IF(X206="","",IF(AND(ISNUMBER(X206),X206&lt;1,Y206="kg"),MAX(1,ROUND(X206*1000,0)),IF(AND(ISNUMBER(X206),X206&lt;1,Y206="L"),MAX(1,ROUND(X206*100,0)),ROUND(X206,3)))),N("X18"))</f>
        <v/>
      </c>
      <c r="AA206" s="143" t="str">
        <f>IF(1=1,IF(X206="","",IF(AND(ISNUMBER(X206),X206&lt;1,Y206="kg"),"g",IF(AND(ISNUMBER(X206),X206&lt;1,Y206="L"),"cl",Y206))),N("Y18"))</f>
        <v/>
      </c>
      <c r="AB206" s="123" t="str">
        <f>IF(1=1,IF(E206="","",IF(F206="","A CONTROLER",IF(NOT(ISNUMBER(F206)),"TEXTE",IF(OR(W206="",W206&lt;=0),"COMMANDE COUVERTS INCOMPLETE",IF(G206="","UNITE MANQUANTE",IF(COUNTIF(B384:B428,AE206)=0,"UNITE A CONTROLER","OK")))))),N("Z6"))</f>
        <v/>
      </c>
      <c r="AD206" s="144" t="str">
        <f>IF(1=1,IF(E206="","",AD194),N("AB18"))</f>
        <v/>
      </c>
      <c r="AE206" s="125" t="str">
        <f>IF(1=1,IF(G206="","",UPPER(TRIM(SUBSTITUTE(SUBSTITUTE(G206&amp;"",CHAR(160)," ")," "," ")))),N("AC18"))</f>
        <v/>
      </c>
    </row>
    <row r="207" spans="1:33" ht="15.75" x14ac:dyDescent="0.25">
      <c r="A207" s="160" t="str">
        <f>IF(1=1,IF(E207="","",A194),N("A19"))</f>
        <v/>
      </c>
      <c r="B207" s="127" t="str">
        <f>IF(1=1,IF(E207="","",B194),N("B19"))</f>
        <v/>
      </c>
      <c r="C207" s="128"/>
      <c r="D207" s="129" t="str">
        <f>IF(ISBLANK(E207),"",LARGE(D194:D206,1)+1)</f>
        <v/>
      </c>
      <c r="E207" s="130"/>
      <c r="F207" s="131"/>
      <c r="G207" s="170"/>
      <c r="H207" s="105"/>
      <c r="I207" s="132" t="str">
        <f>IF(1=1,IF(E207="","",I194),N("H19"))</f>
        <v/>
      </c>
      <c r="J207" s="133" t="str">
        <f>IF(1=1,IF(E207="","",J194),N("I19"))</f>
        <v/>
      </c>
      <c r="K207" s="134" t="str">
        <f>IF(1=1,IF(E207="","",K194),N("J19"))</f>
        <v/>
      </c>
      <c r="L207" s="135" t="str">
        <f>IF(1=1,IF(OR(J207="",O207="",NOT(ISNUMBER(J207)),NOT(ISNUMBER(O207)),J207=0),"",O207/J207),N("L19"))</f>
        <v/>
      </c>
      <c r="M207" s="136" t="str">
        <f>IF(1=1,IF(OR(L207="",NOT(ISNUMBER(F207))),"",F207*L207*IFERROR(INDEX(D384:D428,MATCH(AE207,B384:B428,0)),1)),N("M13"))</f>
        <v/>
      </c>
      <c r="N207" s="137" t="str">
        <f>IF(1=1,IF(F207="","",IF(G207="","",IFERROR(INDEX(E384:E428,MATCH(AE207,B384:B428,0)),G207&amp;""))),N("N6"))</f>
        <v/>
      </c>
      <c r="O207" s="138" t="str">
        <f>IF(1=1,IF(E207="","",O194),N("K19"))</f>
        <v/>
      </c>
      <c r="P207" s="139" t="str">
        <f>IF(1=1,IF(M207="","",IF(AND(ISNUMBER(M207),M207&lt;1,N207="kg"),MAX(1,ROUND(M207*1000,0)),IF(AND(ISNUMBER(M207),M207&lt;1,N207="L"),MAX(1,ROUND(M207*100,0)),ROUND(M207,3)))),N("O19"))</f>
        <v/>
      </c>
      <c r="Q207" s="140" t="str">
        <f>IF(1=1,IF(M207="","",IF(AND(ISNUMBER(M207),M207&lt;1,N207="kg"),"g",IF(AND(ISNUMBER(M207),M207&lt;1,N207="L"),"cl",N207))),N("P19"))</f>
        <v/>
      </c>
      <c r="R207" s="161" t="str">
        <f>IF(1=1,IF(E207="","",IF(F207="","A CONTROLER",IF(NOT(ISNUMBER(F207)),"TEXTE",IF(OR(L207="",L207&lt;=0),"COMMANDE PRINCIPALE INCOMPLETE",IF(G207="","UNITE MANQUANTE",IF(COUNTIF(B384:B428,AE207)=0,"UNITE A CONTROLER","OK")))))),N("Q9"))</f>
        <v/>
      </c>
      <c r="S207" s="105"/>
      <c r="T207" s="141">
        <f t="shared" si="16"/>
        <v>0</v>
      </c>
      <c r="U207" s="133" t="str">
        <f>IF(1=1,IF(E207="","",U194),N("S19"))</f>
        <v/>
      </c>
      <c r="V207" s="133" t="str">
        <f>IF(1=1,IF(E207="","",V194),N("T19"))</f>
        <v/>
      </c>
      <c r="W207" s="135" t="str">
        <f>IF(1=1,IF(OR(U207="",V207="",NOT(ISNUMBER(U207)),NOT(ISNUMBER(V207)),U207=0),"",V207/U207),N("U19"))</f>
        <v/>
      </c>
      <c r="X207" s="136" t="str">
        <f>IF(1=1,IF(OR(W207="",NOT(ISNUMBER(F207))),"",F207*W207*IFERROR(INDEX(D384:D428,MATCH(AE207,B384:B428,0)),1)),N("V7"))</f>
        <v/>
      </c>
      <c r="Y207" s="137" t="str">
        <f>IF(1=1,IF(F207="","",IF(G207="","",IFERROR(INDEX(E384:E428,MATCH(AE207,B384:B428,0)),G207&amp;""))),N("W6"))</f>
        <v/>
      </c>
      <c r="Z207" s="142" t="str">
        <f>IF(1=1,IF(X207="","",IF(AND(ISNUMBER(X207),X207&lt;1,Y207="kg"),MAX(1,ROUND(X207*1000,0)),IF(AND(ISNUMBER(X207),X207&lt;1,Y207="L"),MAX(1,ROUND(X207*100,0)),ROUND(X207,3)))),N("X19"))</f>
        <v/>
      </c>
      <c r="AA207" s="143" t="str">
        <f>IF(1=1,IF(X207="","",IF(AND(ISNUMBER(X207),X207&lt;1,Y207="kg"),"g",IF(AND(ISNUMBER(X207),X207&lt;1,Y207="L"),"cl",Y207))),N("Y19"))</f>
        <v/>
      </c>
      <c r="AB207" s="123" t="str">
        <f>IF(1=1,IF(E207="","",IF(F207="","A CONTROLER",IF(NOT(ISNUMBER(F207)),"TEXTE",IF(OR(W207="",W207&lt;=0),"COMMANDE COUVERTS INCOMPLETE",IF(G207="","UNITE MANQUANTE",IF(COUNTIF(B384:B428,AE207)=0,"UNITE A CONTROLER","OK")))))),N("Z6"))</f>
        <v/>
      </c>
      <c r="AD207" s="144" t="str">
        <f>IF(1=1,IF(E207="","",AD194),N("AB19"))</f>
        <v/>
      </c>
      <c r="AE207" s="125" t="str">
        <f>IF(1=1,IF(G207="","",UPPER(TRIM(SUBSTITUTE(SUBSTITUTE(G207&amp;"",CHAR(160)," ")," "," ")))),N("AC19"))</f>
        <v/>
      </c>
    </row>
    <row r="208" spans="1:33" ht="15.75" x14ac:dyDescent="0.25">
      <c r="A208" s="160" t="str">
        <f>IF(1=1,IF(E208="","",A194),N("A20"))</f>
        <v/>
      </c>
      <c r="B208" s="127" t="str">
        <f>IF(1=1,IF(E208="","",B194),N("B20"))</f>
        <v/>
      </c>
      <c r="C208" s="128"/>
      <c r="D208" s="129" t="str">
        <f>IF(ISBLANK(E208),"",LARGE(D194:D207,1)+1)</f>
        <v/>
      </c>
      <c r="E208" s="130"/>
      <c r="F208" s="131"/>
      <c r="G208" s="170"/>
      <c r="H208" s="105"/>
      <c r="I208" s="132" t="str">
        <f>IF(1=1,IF(E208="","",I194),N("H20"))</f>
        <v/>
      </c>
      <c r="J208" s="133" t="str">
        <f>IF(1=1,IF(E208="","",J194),N("I20"))</f>
        <v/>
      </c>
      <c r="K208" s="134" t="str">
        <f>IF(1=1,IF(E208="","",K194),N("J20"))</f>
        <v/>
      </c>
      <c r="L208" s="135" t="str">
        <f>IF(1=1,IF(OR(J208="",O208="",NOT(ISNUMBER(J208)),NOT(ISNUMBER(O208)),J208=0),"",O208/J208),N("L20"))</f>
        <v/>
      </c>
      <c r="M208" s="136" t="str">
        <f>IF(1=1,IF(OR(L208="",NOT(ISNUMBER(F208))),"",F208*L208*IFERROR(INDEX(D384:D428,MATCH(AE208,B384:B428,0)),1)),N("M13"))</f>
        <v/>
      </c>
      <c r="N208" s="137" t="str">
        <f>IF(1=1,IF(F208="","",IF(G208="","",IFERROR(INDEX(E384:E428,MATCH(AE208,B384:B428,0)),G208&amp;""))),N("N6"))</f>
        <v/>
      </c>
      <c r="O208" s="138" t="str">
        <f>IF(1=1,IF(E208="","",O194),N("K20"))</f>
        <v/>
      </c>
      <c r="P208" s="139" t="str">
        <f>IF(1=1,IF(M208="","",IF(AND(ISNUMBER(M208),M208&lt;1,N208="kg"),MAX(1,ROUND(M208*1000,0)),IF(AND(ISNUMBER(M208),M208&lt;1,N208="L"),MAX(1,ROUND(M208*100,0)),ROUND(M208,3)))),N("O20"))</f>
        <v/>
      </c>
      <c r="Q208" s="140" t="str">
        <f>IF(1=1,IF(M208="","",IF(AND(ISNUMBER(M208),M208&lt;1,N208="kg"),"g",IF(AND(ISNUMBER(M208),M208&lt;1,N208="L"),"cl",N208))),N("P20"))</f>
        <v/>
      </c>
      <c r="R208" s="161" t="str">
        <f>IF(1=1,IF(E208="","",IF(F208="","A CONTROLER",IF(NOT(ISNUMBER(F208)),"TEXTE",IF(OR(L208="",L208&lt;=0),"COMMANDE PRINCIPALE INCOMPLETE",IF(G208="","UNITE MANQUANTE",IF(COUNTIF(B384:B428,AE208)=0,"UNITE A CONTROLER","OK")))))),N("Q9"))</f>
        <v/>
      </c>
      <c r="S208" s="105"/>
      <c r="T208" s="141">
        <f t="shared" si="16"/>
        <v>0</v>
      </c>
      <c r="U208" s="133" t="str">
        <f>IF(1=1,IF(E208="","",U194),N("S20"))</f>
        <v/>
      </c>
      <c r="V208" s="133" t="str">
        <f>IF(1=1,IF(E208="","",V194),N("T20"))</f>
        <v/>
      </c>
      <c r="W208" s="135" t="str">
        <f>IF(1=1,IF(OR(U208="",V208="",NOT(ISNUMBER(U208)),NOT(ISNUMBER(V208)),U208=0),"",V208/U208),N("U20"))</f>
        <v/>
      </c>
      <c r="X208" s="136" t="str">
        <f>IF(1=1,IF(OR(W208="",NOT(ISNUMBER(F208))),"",F208*W208*IFERROR(INDEX(D384:D428,MATCH(AE208,B384:B428,0)),1)),N("V7"))</f>
        <v/>
      </c>
      <c r="Y208" s="137" t="str">
        <f>IF(1=1,IF(F208="","",IF(G208="","",IFERROR(INDEX(E384:E428,MATCH(AE208,B384:B428,0)),G208&amp;""))),N("W6"))</f>
        <v/>
      </c>
      <c r="Z208" s="142" t="str">
        <f>IF(1=1,IF(X208="","",IF(AND(ISNUMBER(X208),X208&lt;1,Y208="kg"),MAX(1,ROUND(X208*1000,0)),IF(AND(ISNUMBER(X208),X208&lt;1,Y208="L"),MAX(1,ROUND(X208*100,0)),ROUND(X208,3)))),N("X20"))</f>
        <v/>
      </c>
      <c r="AA208" s="143" t="str">
        <f>IF(1=1,IF(X208="","",IF(AND(ISNUMBER(X208),X208&lt;1,Y208="kg"),"g",IF(AND(ISNUMBER(X208),X208&lt;1,Y208="L"),"cl",Y208))),N("Y20"))</f>
        <v/>
      </c>
      <c r="AB208" s="123" t="str">
        <f>IF(1=1,IF(E208="","",IF(F208="","A CONTROLER",IF(NOT(ISNUMBER(F208)),"TEXTE",IF(OR(W208="",W208&lt;=0),"COMMANDE COUVERTS INCOMPLETE",IF(G208="","UNITE MANQUANTE",IF(COUNTIF(B384:B428,AE208)=0,"UNITE A CONTROLER","OK")))))),N("Z6"))</f>
        <v/>
      </c>
      <c r="AD208" s="144" t="str">
        <f>IF(1=1,IF(E208="","",AD194),N("AB20"))</f>
        <v/>
      </c>
      <c r="AE208" s="125" t="str">
        <f>IF(1=1,IF(G208="","",UPPER(TRIM(SUBSTITUTE(SUBSTITUTE(G208&amp;"",CHAR(160)," ")," "," ")))),N("AC20"))</f>
        <v/>
      </c>
    </row>
    <row r="209" spans="1:31" ht="15.75" x14ac:dyDescent="0.25">
      <c r="A209" s="160" t="str">
        <f>IF(1=1,IF(E209="","",A194),N("A21"))</f>
        <v/>
      </c>
      <c r="B209" s="127" t="str">
        <f>IF(1=1,IF(E209="","",B194),N("B21"))</f>
        <v/>
      </c>
      <c r="C209" s="128"/>
      <c r="D209" s="129" t="str">
        <f>IF(ISBLANK(E209),"",LARGE(D194:D208,1)+1)</f>
        <v/>
      </c>
      <c r="E209" s="130"/>
      <c r="F209" s="131"/>
      <c r="G209" s="170"/>
      <c r="H209" s="105"/>
      <c r="I209" s="132" t="str">
        <f>IF(1=1,IF(E209="","",I194),N("H21"))</f>
        <v/>
      </c>
      <c r="J209" s="133" t="str">
        <f>IF(1=1,IF(E209="","",J194),N("I21"))</f>
        <v/>
      </c>
      <c r="K209" s="134" t="str">
        <f>IF(1=1,IF(E209="","",K194),N("J21"))</f>
        <v/>
      </c>
      <c r="L209" s="135" t="str">
        <f>IF(1=1,IF(OR(J209="",O209="",NOT(ISNUMBER(J209)),NOT(ISNUMBER(O209)),J209=0),"",O209/J209),N("L21"))</f>
        <v/>
      </c>
      <c r="M209" s="136" t="str">
        <f>IF(1=1,IF(OR(L209="",NOT(ISNUMBER(F209))),"",F209*L209*IFERROR(INDEX(D384:D428,MATCH(AE209,B384:B428,0)),1)),N("M13"))</f>
        <v/>
      </c>
      <c r="N209" s="137" t="str">
        <f>IF(1=1,IF(F209="","",IF(G209="","",IFERROR(INDEX(E384:E428,MATCH(AE209,B384:B428,0)),G209&amp;""))),N("N6"))</f>
        <v/>
      </c>
      <c r="O209" s="138" t="str">
        <f>IF(1=1,IF(E209="","",O194),N("K21"))</f>
        <v/>
      </c>
      <c r="P209" s="139" t="str">
        <f>IF(1=1,IF(M209="","",IF(AND(ISNUMBER(M209),M209&lt;1,N209="kg"),MAX(1,ROUND(M209*1000,0)),IF(AND(ISNUMBER(M209),M209&lt;1,N209="L"),MAX(1,ROUND(M209*100,0)),ROUND(M209,3)))),N("O21"))</f>
        <v/>
      </c>
      <c r="Q209" s="140" t="str">
        <f>IF(1=1,IF(M209="","",IF(AND(ISNUMBER(M209),M209&lt;1,N209="kg"),"g",IF(AND(ISNUMBER(M209),M209&lt;1,N209="L"),"cl",N209))),N("P21"))</f>
        <v/>
      </c>
      <c r="R209" s="161" t="str">
        <f>IF(1=1,IF(E209="","",IF(F209="","A CONTROLER",IF(NOT(ISNUMBER(F209)),"TEXTE",IF(OR(L209="",L209&lt;=0),"COMMANDE PRINCIPALE INCOMPLETE",IF(G209="","UNITE MANQUANTE",IF(COUNTIF(B384:B428,AE209)=0,"UNITE A CONTROLER","OK")))))),N("Q9"))</f>
        <v/>
      </c>
      <c r="S209" s="105"/>
      <c r="T209" s="141">
        <f t="shared" si="16"/>
        <v>0</v>
      </c>
      <c r="U209" s="133" t="str">
        <f>IF(1=1,IF(E209="","",U194),N("S21"))</f>
        <v/>
      </c>
      <c r="V209" s="133" t="str">
        <f>IF(1=1,IF(E209="","",V194),N("T21"))</f>
        <v/>
      </c>
      <c r="W209" s="135" t="str">
        <f>IF(1=1,IF(OR(U209="",V209="",NOT(ISNUMBER(U209)),NOT(ISNUMBER(V209)),U209=0),"",V209/U209),N("U21"))</f>
        <v/>
      </c>
      <c r="X209" s="136" t="str">
        <f>IF(1=1,IF(OR(W209="",NOT(ISNUMBER(F209))),"",F209*W209*IFERROR(INDEX(D384:D428,MATCH(AE209,B384:B428,0)),1)),N("V7"))</f>
        <v/>
      </c>
      <c r="Y209" s="137" t="str">
        <f>IF(1=1,IF(F209="","",IF(G209="","",IFERROR(INDEX(E384:E428,MATCH(AE209,B384:B428,0)),G209&amp;""))),N("W6"))</f>
        <v/>
      </c>
      <c r="Z209" s="142" t="str">
        <f>IF(1=1,IF(X209="","",IF(AND(ISNUMBER(X209),X209&lt;1,Y209="kg"),MAX(1,ROUND(X209*1000,0)),IF(AND(ISNUMBER(X209),X209&lt;1,Y209="L"),MAX(1,ROUND(X209*100,0)),ROUND(X209,3)))),N("X21"))</f>
        <v/>
      </c>
      <c r="AA209" s="143" t="str">
        <f>IF(1=1,IF(X209="","",IF(AND(ISNUMBER(X209),X209&lt;1,Y209="kg"),"g",IF(AND(ISNUMBER(X209),X209&lt;1,Y209="L"),"cl",Y209))),N("Y21"))</f>
        <v/>
      </c>
      <c r="AB209" s="123" t="str">
        <f>IF(1=1,IF(E209="","",IF(F209="","A CONTROLER",IF(NOT(ISNUMBER(F209)),"TEXTE",IF(OR(W209="",W209&lt;=0),"COMMANDE COUVERTS INCOMPLETE",IF(G209="","UNITE MANQUANTE",IF(COUNTIF(B384:B428,AE209)=0,"UNITE A CONTROLER","OK")))))),N("Z6"))</f>
        <v/>
      </c>
      <c r="AD209" s="144" t="str">
        <f>IF(1=1,IF(E209="","",AD194),N("AB21"))</f>
        <v/>
      </c>
      <c r="AE209" s="125" t="str">
        <f>IF(1=1,IF(G209="","",UPPER(TRIM(SUBSTITUTE(SUBSTITUTE(G209&amp;"",CHAR(160)," ")," "," ")))),N("AC21"))</f>
        <v/>
      </c>
    </row>
    <row r="210" spans="1:31" ht="15.75" x14ac:dyDescent="0.25">
      <c r="A210" s="160" t="str">
        <f>IF(1=1,IF(E210="","",A194),N("A22"))</f>
        <v/>
      </c>
      <c r="B210" s="127" t="str">
        <f>IF(1=1,IF(E210="","",B194),N("B22"))</f>
        <v/>
      </c>
      <c r="C210" s="128"/>
      <c r="D210" s="129" t="str">
        <f>IF(ISBLANK(E210),"",LARGE(D194:D209,1)+1)</f>
        <v/>
      </c>
      <c r="E210" s="130"/>
      <c r="F210" s="131"/>
      <c r="G210" s="170"/>
      <c r="H210" s="105"/>
      <c r="I210" s="132" t="str">
        <f>IF(1=1,IF(E210="","",I194),N("H22"))</f>
        <v/>
      </c>
      <c r="J210" s="133" t="str">
        <f>IF(1=1,IF(E210="","",J194),N("I22"))</f>
        <v/>
      </c>
      <c r="K210" s="134" t="str">
        <f>IF(1=1,IF(E210="","",K194),N("J22"))</f>
        <v/>
      </c>
      <c r="L210" s="135" t="str">
        <f>IF(1=1,IF(OR(J210="",O210="",NOT(ISNUMBER(J210)),NOT(ISNUMBER(O210)),J210=0),"",O210/J210),N("L22"))</f>
        <v/>
      </c>
      <c r="M210" s="136" t="str">
        <f>IF(1=1,IF(OR(L210="",NOT(ISNUMBER(F210))),"",F210*L210*IFERROR(INDEX(D384:D428,MATCH(AE210,B384:B428,0)),1)),N("M13"))</f>
        <v/>
      </c>
      <c r="N210" s="137" t="str">
        <f>IF(1=1,IF(F210="","",IF(G210="","",IFERROR(INDEX(E384:E428,MATCH(AE210,B384:B428,0)),G210&amp;""))),N("N6"))</f>
        <v/>
      </c>
      <c r="O210" s="138" t="str">
        <f>IF(1=1,IF(E210="","",O194),N("K22"))</f>
        <v/>
      </c>
      <c r="P210" s="139" t="str">
        <f>IF(1=1,IF(M210="","",IF(AND(ISNUMBER(M210),M210&lt;1,N210="kg"),MAX(1,ROUND(M210*1000,0)),IF(AND(ISNUMBER(M210),M210&lt;1,N210="L"),MAX(1,ROUND(M210*100,0)),ROUND(M210,3)))),N("O22"))</f>
        <v/>
      </c>
      <c r="Q210" s="140" t="str">
        <f>IF(1=1,IF(M210="","",IF(AND(ISNUMBER(M210),M210&lt;1,N210="kg"),"g",IF(AND(ISNUMBER(M210),M210&lt;1,N210="L"),"cl",N210))),N("P22"))</f>
        <v/>
      </c>
      <c r="R210" s="161" t="str">
        <f>IF(1=1,IF(E210="","",IF(F210="","A CONTROLER",IF(NOT(ISNUMBER(F210)),"TEXTE",IF(OR(L210="",L210&lt;=0),"COMMANDE PRINCIPALE INCOMPLETE",IF(G210="","UNITE MANQUANTE",IF(COUNTIF(B384:B428,AE210)=0,"UNITE A CONTROLER","OK")))))),N("Q9"))</f>
        <v/>
      </c>
      <c r="S210" s="105"/>
      <c r="T210" s="141">
        <f t="shared" si="16"/>
        <v>0</v>
      </c>
      <c r="U210" s="133" t="str">
        <f>IF(1=1,IF(E210="","",U194),N("S22"))</f>
        <v/>
      </c>
      <c r="V210" s="133" t="str">
        <f>IF(1=1,IF(E210="","",V194),N("T22"))</f>
        <v/>
      </c>
      <c r="W210" s="135" t="str">
        <f>IF(1=1,IF(OR(U210="",V210="",NOT(ISNUMBER(U210)),NOT(ISNUMBER(V210)),U210=0),"",V210/U210),N("U22"))</f>
        <v/>
      </c>
      <c r="X210" s="136" t="str">
        <f>IF(1=1,IF(OR(W210="",NOT(ISNUMBER(F210))),"",F210*W210*IFERROR(INDEX(D384:D428,MATCH(AE210,B384:B428,0)),1)),N("V7"))</f>
        <v/>
      </c>
      <c r="Y210" s="137" t="str">
        <f>IF(1=1,IF(F210="","",IF(G210="","",IFERROR(INDEX(E384:E428,MATCH(AE210,B384:B428,0)),G210&amp;""))),N("W6"))</f>
        <v/>
      </c>
      <c r="Z210" s="142" t="str">
        <f>IF(1=1,IF(X210="","",IF(AND(ISNUMBER(X210),X210&lt;1,Y210="kg"),MAX(1,ROUND(X210*1000,0)),IF(AND(ISNUMBER(X210),X210&lt;1,Y210="L"),MAX(1,ROUND(X210*100,0)),ROUND(X210,3)))),N("X22"))</f>
        <v/>
      </c>
      <c r="AA210" s="143" t="str">
        <f>IF(1=1,IF(X210="","",IF(AND(ISNUMBER(X210),X210&lt;1,Y210="kg"),"g",IF(AND(ISNUMBER(X210),X210&lt;1,Y210="L"),"cl",Y210))),N("Y22"))</f>
        <v/>
      </c>
      <c r="AB210" s="123" t="str">
        <f>IF(1=1,IF(E210="","",IF(F210="","A CONTROLER",IF(NOT(ISNUMBER(F210)),"TEXTE",IF(OR(W210="",W210&lt;=0),"COMMANDE COUVERTS INCOMPLETE",IF(G210="","UNITE MANQUANTE",IF(COUNTIF(B384:B428,AE210)=0,"UNITE A CONTROLER","OK")))))),N("Z6"))</f>
        <v/>
      </c>
      <c r="AD210" s="144" t="str">
        <f>IF(1=1,IF(E210="","",AD194),N("AB22"))</f>
        <v/>
      </c>
      <c r="AE210" s="125" t="str">
        <f>IF(1=1,IF(G210="","",UPPER(TRIM(SUBSTITUTE(SUBSTITUTE(G210&amp;"",CHAR(160)," ")," "," ")))),N("AC22"))</f>
        <v/>
      </c>
    </row>
    <row r="211" spans="1:31" ht="15.75" x14ac:dyDescent="0.25">
      <c r="A211" s="160" t="str">
        <f>IF(1=1,IF(E211="","",A194),N("A23"))</f>
        <v/>
      </c>
      <c r="B211" s="127" t="str">
        <f>IF(1=1,IF(E211="","",B194),N("B23"))</f>
        <v/>
      </c>
      <c r="C211" s="128"/>
      <c r="D211" s="129" t="str">
        <f>IF(ISBLANK(E211),"",LARGE(D194:D210,1)+1)</f>
        <v/>
      </c>
      <c r="E211" s="130"/>
      <c r="F211" s="131"/>
      <c r="G211" s="170"/>
      <c r="H211" s="105"/>
      <c r="I211" s="132" t="str">
        <f>IF(1=1,IF(E211="","",I194),N("H23"))</f>
        <v/>
      </c>
      <c r="J211" s="133" t="str">
        <f>IF(1=1,IF(E211="","",J194),N("I23"))</f>
        <v/>
      </c>
      <c r="K211" s="134" t="str">
        <f>IF(1=1,IF(E211="","",K194),N("J23"))</f>
        <v/>
      </c>
      <c r="L211" s="135" t="str">
        <f>IF(1=1,IF(OR(J211="",O211="",NOT(ISNUMBER(J211)),NOT(ISNUMBER(O211)),J211=0),"",O211/J211),N("L23"))</f>
        <v/>
      </c>
      <c r="M211" s="136" t="str">
        <f>IF(1=1,IF(OR(L211="",NOT(ISNUMBER(F211))),"",F211*L211*IFERROR(INDEX(D384:D428,MATCH(AE211,B384:B428,0)),1)),N("M13"))</f>
        <v/>
      </c>
      <c r="N211" s="137" t="str">
        <f>IF(1=1,IF(F211="","",IF(G211="","",IFERROR(INDEX(E384:E428,MATCH(AE211,B384:B428,0)),G211&amp;""))),N("N6"))</f>
        <v/>
      </c>
      <c r="O211" s="138" t="str">
        <f>IF(1=1,IF(E211="","",O194),N("K23"))</f>
        <v/>
      </c>
      <c r="P211" s="139" t="str">
        <f>IF(1=1,IF(M211="","",IF(AND(ISNUMBER(M211),M211&lt;1,N211="kg"),MAX(1,ROUND(M211*1000,0)),IF(AND(ISNUMBER(M211),M211&lt;1,N211="L"),MAX(1,ROUND(M211*100,0)),ROUND(M211,3)))),N("O23"))</f>
        <v/>
      </c>
      <c r="Q211" s="140" t="str">
        <f>IF(1=1,IF(M211="","",IF(AND(ISNUMBER(M211),M211&lt;1,N211="kg"),"g",IF(AND(ISNUMBER(M211),M211&lt;1,N211="L"),"cl",N211))),N("P23"))</f>
        <v/>
      </c>
      <c r="R211" s="161" t="str">
        <f>IF(1=1,IF(E211="","",IF(F211="","A CONTROLER",IF(NOT(ISNUMBER(F211)),"TEXTE",IF(OR(L211="",L211&lt;=0),"COMMANDE PRINCIPALE INCOMPLETE",IF(G211="","UNITE MANQUANTE",IF(COUNTIF(B384:B428,AE211)=0,"UNITE A CONTROLER","OK")))))),N("Q9"))</f>
        <v/>
      </c>
      <c r="S211" s="105"/>
      <c r="T211" s="141">
        <f t="shared" si="16"/>
        <v>0</v>
      </c>
      <c r="U211" s="133" t="str">
        <f>IF(1=1,IF(E211="","",U194),N("S23"))</f>
        <v/>
      </c>
      <c r="V211" s="133" t="str">
        <f>IF(1=1,IF(E211="","",V194),N("T23"))</f>
        <v/>
      </c>
      <c r="W211" s="135" t="str">
        <f>IF(1=1,IF(OR(U211="",V211="",NOT(ISNUMBER(U211)),NOT(ISNUMBER(V211)),U211=0),"",V211/U211),N("U23"))</f>
        <v/>
      </c>
      <c r="X211" s="136" t="str">
        <f>IF(1=1,IF(OR(W211="",NOT(ISNUMBER(F211))),"",F211*W211*IFERROR(INDEX(D384:D428,MATCH(AE211,B384:B428,0)),1)),N("V7"))</f>
        <v/>
      </c>
      <c r="Y211" s="137" t="str">
        <f>IF(1=1,IF(F211="","",IF(G211="","",IFERROR(INDEX(E384:E428,MATCH(AE211,B384:B428,0)),G211&amp;""))),N("W6"))</f>
        <v/>
      </c>
      <c r="Z211" s="142" t="str">
        <f>IF(1=1,IF(X211="","",IF(AND(ISNUMBER(X211),X211&lt;1,Y211="kg"),MAX(1,ROUND(X211*1000,0)),IF(AND(ISNUMBER(X211),X211&lt;1,Y211="L"),MAX(1,ROUND(X211*100,0)),ROUND(X211,3)))),N("X23"))</f>
        <v/>
      </c>
      <c r="AA211" s="143" t="str">
        <f>IF(1=1,IF(X211="","",IF(AND(ISNUMBER(X211),X211&lt;1,Y211="kg"),"g",IF(AND(ISNUMBER(X211),X211&lt;1,Y211="L"),"cl",Y211))),N("Y23"))</f>
        <v/>
      </c>
      <c r="AB211" s="123" t="str">
        <f>IF(1=1,IF(E211="","",IF(F211="","A CONTROLER",IF(NOT(ISNUMBER(F211)),"TEXTE",IF(OR(W211="",W211&lt;=0),"COMMANDE COUVERTS INCOMPLETE",IF(G211="","UNITE MANQUANTE",IF(COUNTIF(B384:B428,AE211)=0,"UNITE A CONTROLER","OK")))))),N("Z6"))</f>
        <v/>
      </c>
      <c r="AD211" s="144" t="str">
        <f>IF(1=1,IF(E211="","",AD194),N("AB23"))</f>
        <v/>
      </c>
      <c r="AE211" s="125" t="str">
        <f>IF(1=1,IF(G211="","",UPPER(TRIM(SUBSTITUTE(SUBSTITUTE(G211&amp;"",CHAR(160)," ")," "," ")))),N("AC23"))</f>
        <v/>
      </c>
    </row>
    <row r="212" spans="1:31" ht="15.75" x14ac:dyDescent="0.25">
      <c r="A212" s="160" t="str">
        <f>IF(1=1,IF(E212="","",A194),N("A24"))</f>
        <v/>
      </c>
      <c r="B212" s="127" t="str">
        <f>IF(1=1,IF(E212="","",B194),N("B24"))</f>
        <v/>
      </c>
      <c r="C212" s="128"/>
      <c r="D212" s="129" t="str">
        <f>IF(ISBLANK(E212),"",LARGE(D194:D211,1)+1)</f>
        <v/>
      </c>
      <c r="E212" s="130"/>
      <c r="F212" s="131"/>
      <c r="G212" s="170"/>
      <c r="H212" s="105"/>
      <c r="I212" s="132" t="str">
        <f>IF(1=1,IF(E212="","",I194),N("H24"))</f>
        <v/>
      </c>
      <c r="J212" s="133" t="str">
        <f>IF(1=1,IF(E212="","",J194),N("I24"))</f>
        <v/>
      </c>
      <c r="K212" s="134" t="str">
        <f>IF(1=1,IF(E212="","",K194),N("J24"))</f>
        <v/>
      </c>
      <c r="L212" s="135" t="str">
        <f>IF(1=1,IF(OR(J212="",O212="",NOT(ISNUMBER(J212)),NOT(ISNUMBER(O212)),J212=0),"",O212/J212),N("L24"))</f>
        <v/>
      </c>
      <c r="M212" s="136" t="str">
        <f>IF(1=1,IF(OR(L212="",NOT(ISNUMBER(F212))),"",F212*L212*IFERROR(INDEX(D384:D428,MATCH(AE212,B384:B428,0)),1)),N("M13"))</f>
        <v/>
      </c>
      <c r="N212" s="137" t="str">
        <f>IF(1=1,IF(F212="","",IF(G212="","",IFERROR(INDEX(E384:E428,MATCH(AE212,B384:B428,0)),G212&amp;""))),N("N6"))</f>
        <v/>
      </c>
      <c r="O212" s="138" t="str">
        <f>IF(1=1,IF(E212="","",O194),N("K24"))</f>
        <v/>
      </c>
      <c r="P212" s="139" t="str">
        <f>IF(1=1,IF(M212="","",IF(AND(ISNUMBER(M212),M212&lt;1,N212="kg"),MAX(1,ROUND(M212*1000,0)),IF(AND(ISNUMBER(M212),M212&lt;1,N212="L"),MAX(1,ROUND(M212*100,0)),ROUND(M212,3)))),N("O24"))</f>
        <v/>
      </c>
      <c r="Q212" s="140" t="str">
        <f>IF(1=1,IF(M212="","",IF(AND(ISNUMBER(M212),M212&lt;1,N212="kg"),"g",IF(AND(ISNUMBER(M212),M212&lt;1,N212="L"),"cl",N212))),N("P24"))</f>
        <v/>
      </c>
      <c r="R212" s="161" t="str">
        <f>IF(1=1,IF(E212="","",IF(F212="","A CONTROLER",IF(NOT(ISNUMBER(F212)),"TEXTE",IF(OR(L212="",L212&lt;=0),"COMMANDE PRINCIPALE INCOMPLETE",IF(G212="","UNITE MANQUANTE",IF(COUNTIF(B384:B428,AE212)=0,"UNITE A CONTROLER","OK")))))),N("Q9"))</f>
        <v/>
      </c>
      <c r="S212" s="105"/>
      <c r="T212" s="141">
        <f t="shared" si="16"/>
        <v>0</v>
      </c>
      <c r="U212" s="133" t="str">
        <f>IF(1=1,IF(E212="","",U194),N("S24"))</f>
        <v/>
      </c>
      <c r="V212" s="133" t="str">
        <f>IF(1=1,IF(E212="","",V194),N("T24"))</f>
        <v/>
      </c>
      <c r="W212" s="135" t="str">
        <f>IF(1=1,IF(OR(U212="",V212="",NOT(ISNUMBER(U212)),NOT(ISNUMBER(V212)),U212=0),"",V212/U212),N("U24"))</f>
        <v/>
      </c>
      <c r="X212" s="136" t="str">
        <f>IF(1=1,IF(OR(W212="",NOT(ISNUMBER(F212))),"",F212*W212*IFERROR(INDEX(D384:D428,MATCH(AE212,B384:B428,0)),1)),N("V7"))</f>
        <v/>
      </c>
      <c r="Y212" s="137" t="str">
        <f>IF(1=1,IF(F212="","",IF(G212="","",IFERROR(INDEX(E384:E428,MATCH(AE212,B384:B428,0)),G212&amp;""))),N("W6"))</f>
        <v/>
      </c>
      <c r="Z212" s="142" t="str">
        <f>IF(1=1,IF(X212="","",IF(AND(ISNUMBER(X212),X212&lt;1,Y212="kg"),MAX(1,ROUND(X212*1000,0)),IF(AND(ISNUMBER(X212),X212&lt;1,Y212="L"),MAX(1,ROUND(X212*100,0)),ROUND(X212,3)))),N("X24"))</f>
        <v/>
      </c>
      <c r="AA212" s="143" t="str">
        <f>IF(1=1,IF(X212="","",IF(AND(ISNUMBER(X212),X212&lt;1,Y212="kg"),"g",IF(AND(ISNUMBER(X212),X212&lt;1,Y212="L"),"cl",Y212))),N("Y24"))</f>
        <v/>
      </c>
      <c r="AB212" s="123" t="str">
        <f>IF(1=1,IF(E212="","",IF(F212="","A CONTROLER",IF(NOT(ISNUMBER(F212)),"TEXTE",IF(OR(W212="",W212&lt;=0),"COMMANDE COUVERTS INCOMPLETE",IF(G212="","UNITE MANQUANTE",IF(COUNTIF(B384:B428,AE212)=0,"UNITE A CONTROLER","OK")))))),N("Z6"))</f>
        <v/>
      </c>
      <c r="AD212" s="144" t="str">
        <f>IF(1=1,IF(E212="","",AD194),N("AB24"))</f>
        <v/>
      </c>
      <c r="AE212" s="125" t="str">
        <f>IF(1=1,IF(G212="","",UPPER(TRIM(SUBSTITUTE(SUBSTITUTE(G212&amp;"",CHAR(160)," ")," "," ")))),N("AC24"))</f>
        <v/>
      </c>
    </row>
    <row r="213" spans="1:31" ht="15.75" x14ac:dyDescent="0.25">
      <c r="A213" s="160" t="str">
        <f>IF(1=1,IF(E213="","",A194),N("A25"))</f>
        <v/>
      </c>
      <c r="B213" s="127" t="str">
        <f>IF(1=1,IF(E213="","",B194),N("B25"))</f>
        <v/>
      </c>
      <c r="C213" s="128"/>
      <c r="D213" s="129" t="str">
        <f>IF(ISBLANK(E213),"",LARGE(D194:D212,1)+1)</f>
        <v/>
      </c>
      <c r="E213" s="130"/>
      <c r="F213" s="131"/>
      <c r="G213" s="170"/>
      <c r="H213" s="105"/>
      <c r="I213" s="132" t="str">
        <f>IF(1=1,IF(E213="","",I194),N("H25"))</f>
        <v/>
      </c>
      <c r="J213" s="133" t="str">
        <f>IF(1=1,IF(E213="","",J194),N("I25"))</f>
        <v/>
      </c>
      <c r="K213" s="134" t="str">
        <f>IF(1=1,IF(E213="","",K194),N("J25"))</f>
        <v/>
      </c>
      <c r="L213" s="135" t="str">
        <f>IF(1=1,IF(OR(J213="",O213="",NOT(ISNUMBER(J213)),NOT(ISNUMBER(O213)),J213=0),"",O213/J213),N("L25"))</f>
        <v/>
      </c>
      <c r="M213" s="136" t="str">
        <f>IF(1=1,IF(OR(L213="",NOT(ISNUMBER(F213))),"",F213*L213*IFERROR(INDEX(D384:D428,MATCH(AE213,B384:B428,0)),1)),N("M13"))</f>
        <v/>
      </c>
      <c r="N213" s="137" t="str">
        <f>IF(1=1,IF(F213="","",IF(G213="","",IFERROR(INDEX(E384:E428,MATCH(AE213,B384:B428,0)),G213&amp;""))),N("N6"))</f>
        <v/>
      </c>
      <c r="O213" s="138" t="str">
        <f>IF(1=1,IF(E213="","",O194),N("K25"))</f>
        <v/>
      </c>
      <c r="P213" s="139" t="str">
        <f>IF(1=1,IF(M213="","",IF(AND(ISNUMBER(M213),M213&lt;1,N213="kg"),MAX(1,ROUND(M213*1000,0)),IF(AND(ISNUMBER(M213),M213&lt;1,N213="L"),MAX(1,ROUND(M213*100,0)),ROUND(M213,3)))),N("O25"))</f>
        <v/>
      </c>
      <c r="Q213" s="140" t="str">
        <f>IF(1=1,IF(M213="","",IF(AND(ISNUMBER(M213),M213&lt;1,N213="kg"),"g",IF(AND(ISNUMBER(M213),M213&lt;1,N213="L"),"cl",N213))),N("P25"))</f>
        <v/>
      </c>
      <c r="R213" s="161" t="str">
        <f>IF(1=1,IF(E213="","",IF(F213="","A CONTROLER",IF(NOT(ISNUMBER(F213)),"TEXTE",IF(OR(L213="",L213&lt;=0),"COMMANDE PRINCIPALE INCOMPLETE",IF(G213="","UNITE MANQUANTE",IF(COUNTIF(B384:B428,AE213)=0,"UNITE A CONTROLER","OK")))))),N("Q9"))</f>
        <v/>
      </c>
      <c r="S213" s="105"/>
      <c r="T213" s="141">
        <f t="shared" si="16"/>
        <v>0</v>
      </c>
      <c r="U213" s="133" t="str">
        <f>IF(1=1,IF(E213="","",U194),N("S25"))</f>
        <v/>
      </c>
      <c r="V213" s="133" t="str">
        <f>IF(1=1,IF(E213="","",V194),N("T25"))</f>
        <v/>
      </c>
      <c r="W213" s="135" t="str">
        <f>IF(1=1,IF(OR(U213="",V213="",NOT(ISNUMBER(U213)),NOT(ISNUMBER(V213)),U213=0),"",V213/U213),N("U25"))</f>
        <v/>
      </c>
      <c r="X213" s="136" t="str">
        <f>IF(1=1,IF(OR(W213="",NOT(ISNUMBER(F213))),"",F213*W213*IFERROR(INDEX(D384:D428,MATCH(AE213,B384:B428,0)),1)),N("V7"))</f>
        <v/>
      </c>
      <c r="Y213" s="137" t="str">
        <f>IF(1=1,IF(F213="","",IF(G213="","",IFERROR(INDEX(E384:E428,MATCH(AE213,B384:B428,0)),G213&amp;""))),N("W6"))</f>
        <v/>
      </c>
      <c r="Z213" s="142" t="str">
        <f>IF(1=1,IF(X213="","",IF(AND(ISNUMBER(X213),X213&lt;1,Y213="kg"),MAX(1,ROUND(X213*1000,0)),IF(AND(ISNUMBER(X213),X213&lt;1,Y213="L"),MAX(1,ROUND(X213*100,0)),ROUND(X213,3)))),N("X25"))</f>
        <v/>
      </c>
      <c r="AA213" s="143" t="str">
        <f>IF(1=1,IF(X213="","",IF(AND(ISNUMBER(X213),X213&lt;1,Y213="kg"),"g",IF(AND(ISNUMBER(X213),X213&lt;1,Y213="L"),"cl",Y213))),N("Y25"))</f>
        <v/>
      </c>
      <c r="AB213" s="123" t="str">
        <f>IF(1=1,IF(E213="","",IF(F213="","A CONTROLER",IF(NOT(ISNUMBER(F213)),"TEXTE",IF(OR(W213="",W213&lt;=0),"COMMANDE COUVERTS INCOMPLETE",IF(G213="","UNITE MANQUANTE",IF(COUNTIF(B384:B428,AE213)=0,"UNITE A CONTROLER","OK")))))),N("Z6"))</f>
        <v/>
      </c>
      <c r="AD213" s="144" t="str">
        <f>IF(1=1,IF(E213="","",AD194),N("AB25"))</f>
        <v/>
      </c>
      <c r="AE213" s="125" t="str">
        <f>IF(1=1,IF(G213="","",UPPER(TRIM(SUBSTITUTE(SUBSTITUTE(G213&amp;"",CHAR(160)," ")," "," ")))),N("AC25"))</f>
        <v/>
      </c>
    </row>
    <row r="214" spans="1:31" ht="15.75" x14ac:dyDescent="0.25">
      <c r="A214" s="160" t="str">
        <f>IF(1=1,IF(E214="","",A194),N("A26"))</f>
        <v/>
      </c>
      <c r="B214" s="127" t="str">
        <f>IF(1=1,IF(E214="","",B194),N("B26"))</f>
        <v/>
      </c>
      <c r="C214" s="128"/>
      <c r="D214" s="129" t="str">
        <f>IF(ISBLANK(E214),"",LARGE(D194:D213,1)+1)</f>
        <v/>
      </c>
      <c r="E214" s="130"/>
      <c r="F214" s="131"/>
      <c r="G214" s="170"/>
      <c r="H214" s="105"/>
      <c r="I214" s="132" t="str">
        <f>IF(1=1,IF(E214="","",I194),N("H26"))</f>
        <v/>
      </c>
      <c r="J214" s="133" t="str">
        <f>IF(1=1,IF(E214="","",J194),N("I26"))</f>
        <v/>
      </c>
      <c r="K214" s="134" t="str">
        <f>IF(1=1,IF(E214="","",K194),N("J26"))</f>
        <v/>
      </c>
      <c r="L214" s="135" t="str">
        <f>IF(1=1,IF(OR(J214="",O214="",NOT(ISNUMBER(J214)),NOT(ISNUMBER(O214)),J214=0),"",O214/J214),N("L26"))</f>
        <v/>
      </c>
      <c r="M214" s="136" t="str">
        <f>IF(1=1,IF(OR(L214="",NOT(ISNUMBER(F214))),"",F214*L214*IFERROR(INDEX(D384:D428,MATCH(AE214,B384:B428,0)),1)),N("M13"))</f>
        <v/>
      </c>
      <c r="N214" s="137" t="str">
        <f>IF(1=1,IF(F214="","",IF(G214="","",IFERROR(INDEX(E384:E428,MATCH(AE214,B384:B428,0)),G214&amp;""))),N("N6"))</f>
        <v/>
      </c>
      <c r="O214" s="138" t="str">
        <f>IF(1=1,IF(E214="","",O194),N("K26"))</f>
        <v/>
      </c>
      <c r="P214" s="139" t="str">
        <f>IF(1=1,IF(M214="","",IF(AND(ISNUMBER(M214),M214&lt;1,N214="kg"),MAX(1,ROUND(M214*1000,0)),IF(AND(ISNUMBER(M214),M214&lt;1,N214="L"),MAX(1,ROUND(M214*100,0)),ROUND(M214,3)))),N("O26"))</f>
        <v/>
      </c>
      <c r="Q214" s="140" t="str">
        <f>IF(1=1,IF(M214="","",IF(AND(ISNUMBER(M214),M214&lt;1,N214="kg"),"g",IF(AND(ISNUMBER(M214),M214&lt;1,N214="L"),"cl",N214))),N("P26"))</f>
        <v/>
      </c>
      <c r="R214" s="161" t="str">
        <f>IF(1=1,IF(E214="","",IF(F214="","A CONTROLER",IF(NOT(ISNUMBER(F214)),"TEXTE",IF(OR(L214="",L214&lt;=0),"COMMANDE PRINCIPALE INCOMPLETE",IF(G214="","UNITE MANQUANTE",IF(COUNTIF(B384:B428,AE214)=0,"UNITE A CONTROLER","OK")))))),N("Q9"))</f>
        <v/>
      </c>
      <c r="S214" s="105"/>
      <c r="T214" s="141">
        <f t="shared" si="16"/>
        <v>0</v>
      </c>
      <c r="U214" s="133" t="str">
        <f>IF(1=1,IF(E214="","",U194),N("S26"))</f>
        <v/>
      </c>
      <c r="V214" s="133" t="str">
        <f>IF(1=1,IF(E214="","",V194),N("T26"))</f>
        <v/>
      </c>
      <c r="W214" s="135" t="str">
        <f>IF(1=1,IF(OR(U214="",V214="",NOT(ISNUMBER(U214)),NOT(ISNUMBER(V214)),U214=0),"",V214/U214),N("U26"))</f>
        <v/>
      </c>
      <c r="X214" s="136" t="str">
        <f>IF(1=1,IF(OR(W214="",NOT(ISNUMBER(F214))),"",F214*W214*IFERROR(INDEX(D384:D428,MATCH(AE214,B384:B428,0)),1)),N("V7"))</f>
        <v/>
      </c>
      <c r="Y214" s="137" t="str">
        <f>IF(1=1,IF(F214="","",IF(G214="","",IFERROR(INDEX(E384:E428,MATCH(AE214,B384:B428,0)),G214&amp;""))),N("W6"))</f>
        <v/>
      </c>
      <c r="Z214" s="142" t="str">
        <f>IF(1=1,IF(X214="","",IF(AND(ISNUMBER(X214),X214&lt;1,Y214="kg"),MAX(1,ROUND(X214*1000,0)),IF(AND(ISNUMBER(X214),X214&lt;1,Y214="L"),MAX(1,ROUND(X214*100,0)),ROUND(X214,3)))),N("X26"))</f>
        <v/>
      </c>
      <c r="AA214" s="143" t="str">
        <f>IF(1=1,IF(X214="","",IF(AND(ISNUMBER(X214),X214&lt;1,Y214="kg"),"g",IF(AND(ISNUMBER(X214),X214&lt;1,Y214="L"),"cl",Y214))),N("Y26"))</f>
        <v/>
      </c>
      <c r="AB214" s="123" t="str">
        <f>IF(1=1,IF(E214="","",IF(F214="","A CONTROLER",IF(NOT(ISNUMBER(F214)),"TEXTE",IF(OR(W214="",W214&lt;=0),"COMMANDE COUVERTS INCOMPLETE",IF(G214="","UNITE MANQUANTE",IF(COUNTIF(B384:B428,AE214)=0,"UNITE A CONTROLER","OK")))))),N("Z6"))</f>
        <v/>
      </c>
      <c r="AD214" s="144" t="str">
        <f>IF(1=1,IF(E214="","",AD194),N("AB26"))</f>
        <v/>
      </c>
      <c r="AE214" s="125" t="str">
        <f>IF(1=1,IF(G214="","",UPPER(TRIM(SUBSTITUTE(SUBSTITUTE(G214&amp;"",CHAR(160)," ")," "," ")))),N("AC26"))</f>
        <v/>
      </c>
    </row>
    <row r="215" spans="1:31" ht="15.75" x14ac:dyDescent="0.25">
      <c r="A215" s="160" t="str">
        <f>IF(1=1,IF(E215="","",A194),N("A27"))</f>
        <v/>
      </c>
      <c r="B215" s="127" t="str">
        <f>IF(1=1,IF(E215="","",B194),N("B27"))</f>
        <v/>
      </c>
      <c r="C215" s="128"/>
      <c r="D215" s="129" t="str">
        <f>IF(ISBLANK(E215),"",LARGE(D194:D214,1)+1)</f>
        <v/>
      </c>
      <c r="E215" s="130"/>
      <c r="F215" s="131"/>
      <c r="G215" s="170"/>
      <c r="H215" s="105"/>
      <c r="I215" s="132" t="str">
        <f>IF(1=1,IF(E215="","",I194),N("H27"))</f>
        <v/>
      </c>
      <c r="J215" s="133" t="str">
        <f>IF(1=1,IF(E215="","",J194),N("I27"))</f>
        <v/>
      </c>
      <c r="K215" s="134" t="str">
        <f>IF(1=1,IF(E215="","",K194),N("J27"))</f>
        <v/>
      </c>
      <c r="L215" s="135" t="str">
        <f>IF(1=1,IF(OR(J215="",O215="",NOT(ISNUMBER(J215)),NOT(ISNUMBER(O215)),J215=0),"",O215/J215),N("L27"))</f>
        <v/>
      </c>
      <c r="M215" s="136" t="str">
        <f>IF(1=1,IF(OR(L215="",NOT(ISNUMBER(F215))),"",F215*L215*IFERROR(INDEX(D384:D428,MATCH(AE215,B384:B428,0)),1)),N("M13"))</f>
        <v/>
      </c>
      <c r="N215" s="137" t="str">
        <f>IF(1=1,IF(F215="","",IF(G215="","",IFERROR(INDEX(E384:E428,MATCH(AE215,B384:B428,0)),G215&amp;""))),N("N6"))</f>
        <v/>
      </c>
      <c r="O215" s="138" t="str">
        <f>IF(1=1,IF(E215="","",O194),N("K27"))</f>
        <v/>
      </c>
      <c r="P215" s="139" t="str">
        <f>IF(1=1,IF(M215="","",IF(AND(ISNUMBER(M215),M215&lt;1,N215="kg"),MAX(1,ROUND(M215*1000,0)),IF(AND(ISNUMBER(M215),M215&lt;1,N215="L"),MAX(1,ROUND(M215*100,0)),ROUND(M215,3)))),N("O27"))</f>
        <v/>
      </c>
      <c r="Q215" s="140" t="str">
        <f>IF(1=1,IF(M215="","",IF(AND(ISNUMBER(M215),M215&lt;1,N215="kg"),"g",IF(AND(ISNUMBER(M215),M215&lt;1,N215="L"),"cl",N215))),N("P27"))</f>
        <v/>
      </c>
      <c r="R215" s="161" t="str">
        <f>IF(1=1,IF(E215="","",IF(F215="","A CONTROLER",IF(NOT(ISNUMBER(F215)),"TEXTE",IF(OR(L215="",L215&lt;=0),"COMMANDE PRINCIPALE INCOMPLETE",IF(G215="","UNITE MANQUANTE",IF(COUNTIF(B384:B428,AE215)=0,"UNITE A CONTROLER","OK")))))),N("Q9"))</f>
        <v/>
      </c>
      <c r="S215" s="105"/>
      <c r="T215" s="141">
        <f t="shared" si="16"/>
        <v>0</v>
      </c>
      <c r="U215" s="133" t="str">
        <f>IF(1=1,IF(E215="","",U194),N("S27"))</f>
        <v/>
      </c>
      <c r="V215" s="133" t="str">
        <f>IF(1=1,IF(E215="","",V194),N("T27"))</f>
        <v/>
      </c>
      <c r="W215" s="135" t="str">
        <f>IF(1=1,IF(OR(U215="",V215="",NOT(ISNUMBER(U215)),NOT(ISNUMBER(V215)),U215=0),"",V215/U215),N("U27"))</f>
        <v/>
      </c>
      <c r="X215" s="136" t="str">
        <f>IF(1=1,IF(OR(W215="",NOT(ISNUMBER(F215))),"",F215*W215*IFERROR(INDEX(D384:D428,MATCH(AE215,B384:B428,0)),1)),N("V7"))</f>
        <v/>
      </c>
      <c r="Y215" s="137" t="str">
        <f>IF(1=1,IF(F215="","",IF(G215="","",IFERROR(INDEX(E384:E428,MATCH(AE215,B384:B428,0)),G215&amp;""))),N("W6"))</f>
        <v/>
      </c>
      <c r="Z215" s="142" t="str">
        <f>IF(1=1,IF(X215="","",IF(AND(ISNUMBER(X215),X215&lt;1,Y215="kg"),MAX(1,ROUND(X215*1000,0)),IF(AND(ISNUMBER(X215),X215&lt;1,Y215="L"),MAX(1,ROUND(X215*100,0)),ROUND(X215,3)))),N("X27"))</f>
        <v/>
      </c>
      <c r="AA215" s="143" t="str">
        <f>IF(1=1,IF(X215="","",IF(AND(ISNUMBER(X215),X215&lt;1,Y215="kg"),"g",IF(AND(ISNUMBER(X215),X215&lt;1,Y215="L"),"cl",Y215))),N("Y27"))</f>
        <v/>
      </c>
      <c r="AB215" s="123" t="str">
        <f>IF(1=1,IF(E215="","",IF(F215="","A CONTROLER",IF(NOT(ISNUMBER(F215)),"TEXTE",IF(OR(W215="",W215&lt;=0),"COMMANDE COUVERTS INCOMPLETE",IF(G215="","UNITE MANQUANTE",IF(COUNTIF(B384:B428,AE215)=0,"UNITE A CONTROLER","OK")))))),N("Z6"))</f>
        <v/>
      </c>
      <c r="AD215" s="144" t="str">
        <f>IF(1=1,IF(E215="","",AD194),N("AB27"))</f>
        <v/>
      </c>
      <c r="AE215" s="125" t="str">
        <f>IF(1=1,IF(G215="","",UPPER(TRIM(SUBSTITUTE(SUBSTITUTE(G215&amp;"",CHAR(160)," ")," "," ")))),N("AC27"))</f>
        <v/>
      </c>
    </row>
    <row r="216" spans="1:31" ht="15.75" x14ac:dyDescent="0.25">
      <c r="A216" s="160" t="str">
        <f>IF(1=1,IF(E216="","",A194),N("A28"))</f>
        <v/>
      </c>
      <c r="B216" s="127" t="str">
        <f>IF(1=1,IF(E216="","",B194),N("B28"))</f>
        <v/>
      </c>
      <c r="C216" s="128"/>
      <c r="D216" s="129" t="str">
        <f>IF(ISBLANK(E216),"",LARGE(D194:D215,1)+1)</f>
        <v/>
      </c>
      <c r="E216" s="130"/>
      <c r="F216" s="131"/>
      <c r="G216" s="170"/>
      <c r="H216" s="105"/>
      <c r="I216" s="132" t="str">
        <f>IF(1=1,IF(E216="","",I194),N("H28"))</f>
        <v/>
      </c>
      <c r="J216" s="133" t="str">
        <f>IF(1=1,IF(E216="","",J194),N("I28"))</f>
        <v/>
      </c>
      <c r="K216" s="134" t="str">
        <f>IF(1=1,IF(E216="","",K194),N("J28"))</f>
        <v/>
      </c>
      <c r="L216" s="135" t="str">
        <f>IF(1=1,IF(OR(J216="",O216="",NOT(ISNUMBER(J216)),NOT(ISNUMBER(O216)),J216=0),"",O216/J216),N("L28"))</f>
        <v/>
      </c>
      <c r="M216" s="136" t="str">
        <f>IF(1=1,IF(OR(L216="",NOT(ISNUMBER(F216))),"",F216*L216*IFERROR(INDEX(D384:D428,MATCH(AE216,B384:B428,0)),1)),N("M13"))</f>
        <v/>
      </c>
      <c r="N216" s="137" t="str">
        <f>IF(1=1,IF(F216="","",IF(G216="","",IFERROR(INDEX(E384:E428,MATCH(AE216,B384:B428,0)),G216&amp;""))),N("N6"))</f>
        <v/>
      </c>
      <c r="O216" s="138" t="str">
        <f>IF(1=1,IF(E216="","",O194),N("K28"))</f>
        <v/>
      </c>
      <c r="P216" s="139" t="str">
        <f>IF(1=1,IF(M216="","",IF(AND(ISNUMBER(M216),M216&lt;1,N216="kg"),MAX(1,ROUND(M216*1000,0)),IF(AND(ISNUMBER(M216),M216&lt;1,N216="L"),MAX(1,ROUND(M216*100,0)),ROUND(M216,3)))),N("O28"))</f>
        <v/>
      </c>
      <c r="Q216" s="140" t="str">
        <f>IF(1=1,IF(M216="","",IF(AND(ISNUMBER(M216),M216&lt;1,N216="kg"),"g",IF(AND(ISNUMBER(M216),M216&lt;1,N216="L"),"cl",N216))),N("P28"))</f>
        <v/>
      </c>
      <c r="R216" s="161" t="str">
        <f>IF(1=1,IF(E216="","",IF(F216="","A CONTROLER",IF(NOT(ISNUMBER(F216)),"TEXTE",IF(OR(L216="",L216&lt;=0),"COMMANDE PRINCIPALE INCOMPLETE",IF(G216="","UNITE MANQUANTE",IF(COUNTIF(B384:B428,AE216)=0,"UNITE A CONTROLER","OK")))))),N("Q9"))</f>
        <v/>
      </c>
      <c r="S216" s="105"/>
      <c r="T216" s="141">
        <f t="shared" si="16"/>
        <v>0</v>
      </c>
      <c r="U216" s="133" t="str">
        <f>IF(1=1,IF(E216="","",U194),N("S28"))</f>
        <v/>
      </c>
      <c r="V216" s="133" t="str">
        <f>IF(1=1,IF(E216="","",V194),N("T28"))</f>
        <v/>
      </c>
      <c r="W216" s="135" t="str">
        <f>IF(1=1,IF(OR(U216="",V216="",NOT(ISNUMBER(U216)),NOT(ISNUMBER(V216)),U216=0),"",V216/U216),N("U28"))</f>
        <v/>
      </c>
      <c r="X216" s="136" t="str">
        <f>IF(1=1,IF(OR(W216="",NOT(ISNUMBER(F216))),"",F216*W216*IFERROR(INDEX(D384:D428,MATCH(AE216,B384:B428,0)),1)),N("V7"))</f>
        <v/>
      </c>
      <c r="Y216" s="137" t="str">
        <f>IF(1=1,IF(F216="","",IF(G216="","",IFERROR(INDEX(E384:E428,MATCH(AE216,B384:B428,0)),G216&amp;""))),N("W6"))</f>
        <v/>
      </c>
      <c r="Z216" s="142" t="str">
        <f>IF(1=1,IF(X216="","",IF(AND(ISNUMBER(X216),X216&lt;1,Y216="kg"),MAX(1,ROUND(X216*1000,0)),IF(AND(ISNUMBER(X216),X216&lt;1,Y216="L"),MAX(1,ROUND(X216*100,0)),ROUND(X216,3)))),N("X28"))</f>
        <v/>
      </c>
      <c r="AA216" s="143" t="str">
        <f>IF(1=1,IF(X216="","",IF(AND(ISNUMBER(X216),X216&lt;1,Y216="kg"),"g",IF(AND(ISNUMBER(X216),X216&lt;1,Y216="L"),"cl",Y216))),N("Y28"))</f>
        <v/>
      </c>
      <c r="AB216" s="123" t="str">
        <f>IF(1=1,IF(E216="","",IF(F216="","A CONTROLER",IF(NOT(ISNUMBER(F216)),"TEXTE",IF(OR(W216="",W216&lt;=0),"COMMANDE COUVERTS INCOMPLETE",IF(G216="","UNITE MANQUANTE",IF(COUNTIF(B384:B428,AE216)=0,"UNITE A CONTROLER","OK")))))),N("Z6"))</f>
        <v/>
      </c>
      <c r="AD216" s="144" t="str">
        <f>IF(1=1,IF(E216="","",AD194),N("AB28"))</f>
        <v/>
      </c>
      <c r="AE216" s="125" t="str">
        <f>IF(1=1,IF(G216="","",UPPER(TRIM(SUBSTITUTE(SUBSTITUTE(G216&amp;"",CHAR(160)," ")," "," ")))),N("AC28"))</f>
        <v/>
      </c>
    </row>
    <row r="217" spans="1:31" ht="15.75" x14ac:dyDescent="0.25">
      <c r="A217" s="160" t="str">
        <f>IF(1=1,IF(E217="","",A194),N("A29"))</f>
        <v/>
      </c>
      <c r="B217" s="127" t="str">
        <f>IF(1=1,IF(E217="","",B194),N("B29"))</f>
        <v/>
      </c>
      <c r="C217" s="128"/>
      <c r="D217" s="129" t="str">
        <f>IF(ISBLANK(E217),"",LARGE(D194:D216,1)+1)</f>
        <v/>
      </c>
      <c r="E217" s="130"/>
      <c r="F217" s="131"/>
      <c r="G217" s="170"/>
      <c r="H217" s="105"/>
      <c r="I217" s="132" t="str">
        <f>IF(1=1,IF(E217="","",I194),N("H29"))</f>
        <v/>
      </c>
      <c r="J217" s="133" t="str">
        <f>IF(1=1,IF(E217="","",J194),N("I29"))</f>
        <v/>
      </c>
      <c r="K217" s="134" t="str">
        <f>IF(1=1,IF(E217="","",K194),N("J29"))</f>
        <v/>
      </c>
      <c r="L217" s="135" t="str">
        <f>IF(1=1,IF(OR(J217="",O217="",NOT(ISNUMBER(J217)),NOT(ISNUMBER(O217)),J217=0),"",O217/J217),N("L29"))</f>
        <v/>
      </c>
      <c r="M217" s="136" t="str">
        <f>IF(1=1,IF(OR(L217="",NOT(ISNUMBER(F217))),"",F217*L217*IFERROR(INDEX(D384:D428,MATCH(AE217,B384:B428,0)),1)),N("M13"))</f>
        <v/>
      </c>
      <c r="N217" s="137" t="str">
        <f>IF(1=1,IF(F217="","",IF(G217="","",IFERROR(INDEX(E384:E428,MATCH(AE217,B384:B428,0)),G217&amp;""))),N("N6"))</f>
        <v/>
      </c>
      <c r="O217" s="138" t="str">
        <f>IF(1=1,IF(E217="","",O194),N("K29"))</f>
        <v/>
      </c>
      <c r="P217" s="139" t="str">
        <f>IF(1=1,IF(M217="","",IF(AND(ISNUMBER(M217),M217&lt;1,N217="kg"),MAX(1,ROUND(M217*1000,0)),IF(AND(ISNUMBER(M217),M217&lt;1,N217="L"),MAX(1,ROUND(M217*100,0)),ROUND(M217,3)))),N("O29"))</f>
        <v/>
      </c>
      <c r="Q217" s="140" t="str">
        <f>IF(1=1,IF(M217="","",IF(AND(ISNUMBER(M217),M217&lt;1,N217="kg"),"g",IF(AND(ISNUMBER(M217),M217&lt;1,N217="L"),"cl",N217))),N("P29"))</f>
        <v/>
      </c>
      <c r="R217" s="161" t="str">
        <f>IF(1=1,IF(E217="","",IF(F217="","A CONTROLER",IF(NOT(ISNUMBER(F217)),"TEXTE",IF(OR(L217="",L217&lt;=0),"COMMANDE PRINCIPALE INCOMPLETE",IF(G217="","UNITE MANQUANTE",IF(COUNTIF(B384:B428,AE217)=0,"UNITE A CONTROLER","OK")))))),N("Q9"))</f>
        <v/>
      </c>
      <c r="S217" s="105"/>
      <c r="T217" s="141">
        <f t="shared" si="16"/>
        <v>0</v>
      </c>
      <c r="U217" s="133" t="str">
        <f>IF(1=1,IF(E217="","",U194),N("S29"))</f>
        <v/>
      </c>
      <c r="V217" s="133" t="str">
        <f>IF(1=1,IF(E217="","",V194),N("T29"))</f>
        <v/>
      </c>
      <c r="W217" s="135" t="str">
        <f>IF(1=1,IF(OR(U217="",V217="",NOT(ISNUMBER(U217)),NOT(ISNUMBER(V217)),U217=0),"",V217/U217),N("U29"))</f>
        <v/>
      </c>
      <c r="X217" s="136" t="str">
        <f>IF(1=1,IF(OR(W217="",NOT(ISNUMBER(F217))),"",F217*W217*IFERROR(INDEX(D384:D428,MATCH(AE217,B384:B428,0)),1)),N("V7"))</f>
        <v/>
      </c>
      <c r="Y217" s="137" t="str">
        <f>IF(1=1,IF(F217="","",IF(G217="","",IFERROR(INDEX(E384:E428,MATCH(AE217,B384:B428,0)),G217&amp;""))),N("W6"))</f>
        <v/>
      </c>
      <c r="Z217" s="142" t="str">
        <f>IF(1=1,IF(X217="","",IF(AND(ISNUMBER(X217),X217&lt;1,Y217="kg"),MAX(1,ROUND(X217*1000,0)),IF(AND(ISNUMBER(X217),X217&lt;1,Y217="L"),MAX(1,ROUND(X217*100,0)),ROUND(X217,3)))),N("X29"))</f>
        <v/>
      </c>
      <c r="AA217" s="143" t="str">
        <f>IF(1=1,IF(X217="","",IF(AND(ISNUMBER(X217),X217&lt;1,Y217="kg"),"g",IF(AND(ISNUMBER(X217),X217&lt;1,Y217="L"),"cl",Y217))),N("Y29"))</f>
        <v/>
      </c>
      <c r="AB217" s="123" t="str">
        <f>IF(1=1,IF(E217="","",IF(F217="","A CONTROLER",IF(NOT(ISNUMBER(F217)),"TEXTE",IF(OR(W217="",W217&lt;=0),"COMMANDE COUVERTS INCOMPLETE",IF(G217="","UNITE MANQUANTE",IF(COUNTIF(B384:B428,AE217)=0,"UNITE A CONTROLER","OK")))))),N("Z6"))</f>
        <v/>
      </c>
      <c r="AD217" s="144" t="str">
        <f>IF(1=1,IF(E217="","",AD194),N("AB29"))</f>
        <v/>
      </c>
      <c r="AE217" s="125" t="str">
        <f>IF(1=1,IF(G217="","",UPPER(TRIM(SUBSTITUTE(SUBSTITUTE(G217&amp;"",CHAR(160)," ")," "," ")))),N("AC29"))</f>
        <v/>
      </c>
    </row>
    <row r="218" spans="1:31" ht="15.75" x14ac:dyDescent="0.25">
      <c r="A218" s="160" t="str">
        <f>IF(1=1,IF(E218="","",A194),N("A30"))</f>
        <v/>
      </c>
      <c r="B218" s="127" t="str">
        <f>IF(1=1,IF(E218="","",B194),N("B30"))</f>
        <v/>
      </c>
      <c r="C218" s="128"/>
      <c r="D218" s="129" t="str">
        <f>IF(ISBLANK(E218),"",LARGE(D194:D217,1)+1)</f>
        <v/>
      </c>
      <c r="E218" s="130"/>
      <c r="F218" s="131"/>
      <c r="G218" s="170"/>
      <c r="H218" s="105"/>
      <c r="I218" s="132" t="str">
        <f>IF(1=1,IF(E218="","",I194),N("H30"))</f>
        <v/>
      </c>
      <c r="J218" s="133" t="str">
        <f>IF(1=1,IF(E218="","",J194),N("I30"))</f>
        <v/>
      </c>
      <c r="K218" s="134" t="str">
        <f>IF(1=1,IF(E218="","",K194),N("J30"))</f>
        <v/>
      </c>
      <c r="L218" s="135" t="str">
        <f>IF(1=1,IF(OR(J218="",O218="",NOT(ISNUMBER(J218)),NOT(ISNUMBER(O218)),J218=0),"",O218/J218),N("L30"))</f>
        <v/>
      </c>
      <c r="M218" s="136" t="str">
        <f>IF(1=1,IF(OR(L218="",NOT(ISNUMBER(F218))),"",F218*L218*IFERROR(INDEX(D384:D428,MATCH(AE218,B384:B428,0)),1)),N("M13"))</f>
        <v/>
      </c>
      <c r="N218" s="137" t="str">
        <f>IF(1=1,IF(F218="","",IF(G218="","",IFERROR(INDEX(E384:E428,MATCH(AE218,B384:B428,0)),G218&amp;""))),N("N6"))</f>
        <v/>
      </c>
      <c r="O218" s="138" t="str">
        <f>IF(1=1,IF(E218="","",O194),N("K30"))</f>
        <v/>
      </c>
      <c r="P218" s="139" t="str">
        <f>IF(1=1,IF(M218="","",IF(AND(ISNUMBER(M218),M218&lt;1,N218="kg"),MAX(1,ROUND(M218*1000,0)),IF(AND(ISNUMBER(M218),M218&lt;1,N218="L"),MAX(1,ROUND(M218*100,0)),ROUND(M218,3)))),N("O30"))</f>
        <v/>
      </c>
      <c r="Q218" s="140" t="str">
        <f>IF(1=1,IF(M218="","",IF(AND(ISNUMBER(M218),M218&lt;1,N218="kg"),"g",IF(AND(ISNUMBER(M218),M218&lt;1,N218="L"),"cl",N218))),N("P30"))</f>
        <v/>
      </c>
      <c r="R218" s="161" t="str">
        <f>IF(1=1,IF(E218="","",IF(F218="","A CONTROLER",IF(NOT(ISNUMBER(F218)),"TEXTE",IF(OR(L218="",L218&lt;=0),"COMMANDE PRINCIPALE INCOMPLETE",IF(G218="","UNITE MANQUANTE",IF(COUNTIF(B384:B428,AE218)=0,"UNITE A CONTROLER","OK")))))),N("Q9"))</f>
        <v/>
      </c>
      <c r="S218" s="105"/>
      <c r="T218" s="141">
        <f t="shared" si="16"/>
        <v>0</v>
      </c>
      <c r="U218" s="133" t="str">
        <f>IF(1=1,IF(E218="","",U194),N("S30"))</f>
        <v/>
      </c>
      <c r="V218" s="133" t="str">
        <f>IF(1=1,IF(E218="","",V194),N("T30"))</f>
        <v/>
      </c>
      <c r="W218" s="135" t="str">
        <f>IF(1=1,IF(OR(U218="",V218="",NOT(ISNUMBER(U218)),NOT(ISNUMBER(V218)),U218=0),"",V218/U218),N("U30"))</f>
        <v/>
      </c>
      <c r="X218" s="136" t="str">
        <f>IF(1=1,IF(OR(W218="",NOT(ISNUMBER(F218))),"",F218*W218*IFERROR(INDEX(D384:D428,MATCH(AE218,B384:B428,0)),1)),N("V7"))</f>
        <v/>
      </c>
      <c r="Y218" s="137" t="str">
        <f>IF(1=1,IF(F218="","",IF(G218="","",IFERROR(INDEX(E384:E428,MATCH(AE218,B384:B428,0)),G218&amp;""))),N("W6"))</f>
        <v/>
      </c>
      <c r="Z218" s="142" t="str">
        <f>IF(1=1,IF(X218="","",IF(AND(ISNUMBER(X218),X218&lt;1,Y218="kg"),MAX(1,ROUND(X218*1000,0)),IF(AND(ISNUMBER(X218),X218&lt;1,Y218="L"),MAX(1,ROUND(X218*100,0)),ROUND(X218,3)))),N("X30"))</f>
        <v/>
      </c>
      <c r="AA218" s="143" t="str">
        <f>IF(1=1,IF(X218="","",IF(AND(ISNUMBER(X218),X218&lt;1,Y218="kg"),"g",IF(AND(ISNUMBER(X218),X218&lt;1,Y218="L"),"cl",Y218))),N("Y30"))</f>
        <v/>
      </c>
      <c r="AB218" s="123" t="str">
        <f>IF(1=1,IF(E218="","",IF(F218="","A CONTROLER",IF(NOT(ISNUMBER(F218)),"TEXTE",IF(OR(W218="",W218&lt;=0),"COMMANDE COUVERTS INCOMPLETE",IF(G218="","UNITE MANQUANTE",IF(COUNTIF(B384:B428,AE218)=0,"UNITE A CONTROLER","OK")))))),N("Z6"))</f>
        <v/>
      </c>
      <c r="AD218" s="144" t="str">
        <f>IF(1=1,IF(E218="","",AD194),N("AB30"))</f>
        <v/>
      </c>
      <c r="AE218" s="125" t="str">
        <f>IF(1=1,IF(G218="","",UPPER(TRIM(SUBSTITUTE(SUBSTITUTE(G218&amp;"",CHAR(160)," ")," "," ")))),N("AC30"))</f>
        <v/>
      </c>
    </row>
    <row r="219" spans="1:31" ht="15.75" x14ac:dyDescent="0.25">
      <c r="A219" s="160" t="str">
        <f>IF(1=1,IF(E219="","",A194),N("A31"))</f>
        <v/>
      </c>
      <c r="B219" s="127" t="str">
        <f>IF(1=1,IF(E219="","",B194),N("B31"))</f>
        <v/>
      </c>
      <c r="C219" s="128"/>
      <c r="D219" s="129" t="str">
        <f>IF(ISBLANK(E219),"",LARGE(D194:D218,1)+1)</f>
        <v/>
      </c>
      <c r="E219" s="130"/>
      <c r="F219" s="131"/>
      <c r="G219" s="170"/>
      <c r="H219" s="105"/>
      <c r="I219" s="132" t="str">
        <f>IF(1=1,IF(E219="","",I194),N("H31"))</f>
        <v/>
      </c>
      <c r="J219" s="133" t="str">
        <f>IF(1=1,IF(E219="","",J194),N("I31"))</f>
        <v/>
      </c>
      <c r="K219" s="134" t="str">
        <f>IF(1=1,IF(E219="","",K194),N("J31"))</f>
        <v/>
      </c>
      <c r="L219" s="135" t="str">
        <f>IF(1=1,IF(OR(J219="",O219="",NOT(ISNUMBER(J219)),NOT(ISNUMBER(O219)),J219=0),"",O219/J219),N("L31"))</f>
        <v/>
      </c>
      <c r="M219" s="136" t="str">
        <f>IF(1=1,IF(OR(L219="",NOT(ISNUMBER(F219))),"",F219*L219*IFERROR(INDEX(D384:D428,MATCH(AE219,B384:B428,0)),1)),N("M13"))</f>
        <v/>
      </c>
      <c r="N219" s="137" t="str">
        <f>IF(1=1,IF(F219="","",IF(G219="","",IFERROR(INDEX(E384:E428,MATCH(AE219,B384:B428,0)),G219&amp;""))),N("N6"))</f>
        <v/>
      </c>
      <c r="O219" s="138" t="str">
        <f>IF(1=1,IF(E219="","",O194),N("K31"))</f>
        <v/>
      </c>
      <c r="P219" s="139" t="str">
        <f>IF(1=1,IF(M219="","",IF(AND(ISNUMBER(M219),M219&lt;1,N219="kg"),MAX(1,ROUND(M219*1000,0)),IF(AND(ISNUMBER(M219),M219&lt;1,N219="L"),MAX(1,ROUND(M219*100,0)),ROUND(M219,3)))),N("O31"))</f>
        <v/>
      </c>
      <c r="Q219" s="140" t="str">
        <f>IF(1=1,IF(M219="","",IF(AND(ISNUMBER(M219),M219&lt;1,N219="kg"),"g",IF(AND(ISNUMBER(M219),M219&lt;1,N219="L"),"cl",N219))),N("P31"))</f>
        <v/>
      </c>
      <c r="R219" s="161" t="str">
        <f>IF(1=1,IF(E219="","",IF(F219="","A CONTROLER",IF(NOT(ISNUMBER(F219)),"TEXTE",IF(OR(L219="",L219&lt;=0),"COMMANDE PRINCIPALE INCOMPLETE",IF(G219="","UNITE MANQUANTE",IF(COUNTIF(B384:B428,AE219)=0,"UNITE A CONTROLER","OK")))))),N("Q9"))</f>
        <v/>
      </c>
      <c r="S219" s="105"/>
      <c r="T219" s="141">
        <f t="shared" si="16"/>
        <v>0</v>
      </c>
      <c r="U219" s="133" t="str">
        <f>IF(1=1,IF(E219="","",U194),N("S31"))</f>
        <v/>
      </c>
      <c r="V219" s="133" t="str">
        <f>IF(1=1,IF(E219="","",V194),N("T31"))</f>
        <v/>
      </c>
      <c r="W219" s="135" t="str">
        <f>IF(1=1,IF(OR(U219="",V219="",NOT(ISNUMBER(U219)),NOT(ISNUMBER(V219)),U219=0),"",V219/U219),N("U31"))</f>
        <v/>
      </c>
      <c r="X219" s="136" t="str">
        <f>IF(1=1,IF(OR(W219="",NOT(ISNUMBER(F219))),"",F219*W219*IFERROR(INDEX(D384:D428,MATCH(AE219,B384:B428,0)),1)),N("V7"))</f>
        <v/>
      </c>
      <c r="Y219" s="137" t="str">
        <f>IF(1=1,IF(F219="","",IF(G219="","",IFERROR(INDEX(E384:E428,MATCH(AE219,B384:B428,0)),G219&amp;""))),N("W6"))</f>
        <v/>
      </c>
      <c r="Z219" s="142" t="str">
        <f>IF(1=1,IF(X219="","",IF(AND(ISNUMBER(X219),X219&lt;1,Y219="kg"),MAX(1,ROUND(X219*1000,0)),IF(AND(ISNUMBER(X219),X219&lt;1,Y219="L"),MAX(1,ROUND(X219*100,0)),ROUND(X219,3)))),N("X31"))</f>
        <v/>
      </c>
      <c r="AA219" s="143" t="str">
        <f>IF(1=1,IF(X219="","",IF(AND(ISNUMBER(X219),X219&lt;1,Y219="kg"),"g",IF(AND(ISNUMBER(X219),X219&lt;1,Y219="L"),"cl",Y219))),N("Y31"))</f>
        <v/>
      </c>
      <c r="AB219" s="123" t="str">
        <f>IF(1=1,IF(E219="","",IF(F219="","A CONTROLER",IF(NOT(ISNUMBER(F219)),"TEXTE",IF(OR(W219="",W219&lt;=0),"COMMANDE COUVERTS INCOMPLETE",IF(G219="","UNITE MANQUANTE",IF(COUNTIF(B384:B428,AE219)=0,"UNITE A CONTROLER","OK")))))),N("Z6"))</f>
        <v/>
      </c>
      <c r="AD219" s="144" t="str">
        <f>IF(1=1,IF(E219="","",AD194),N("AB31"))</f>
        <v/>
      </c>
      <c r="AE219" s="125" t="str">
        <f>IF(1=1,IF(G219="","",UPPER(TRIM(SUBSTITUTE(SUBSTITUTE(G219&amp;"",CHAR(160)," ")," "," ")))),N("AC31"))</f>
        <v/>
      </c>
    </row>
    <row r="220" spans="1:31" ht="15.75" x14ac:dyDescent="0.25">
      <c r="A220" s="160" t="str">
        <f>IF(1=1,IF(E220="","",A194),N("A32"))</f>
        <v/>
      </c>
      <c r="B220" s="127" t="str">
        <f>IF(1=1,IF(E220="","",B194),N("B32"))</f>
        <v/>
      </c>
      <c r="C220" s="128"/>
      <c r="D220" s="129" t="str">
        <f>IF(ISBLANK(E220),"",LARGE(D194:D219,1)+1)</f>
        <v/>
      </c>
      <c r="E220" s="130"/>
      <c r="F220" s="131"/>
      <c r="G220" s="170"/>
      <c r="H220" s="105"/>
      <c r="I220" s="132" t="str">
        <f>IF(1=1,IF(E220="","",I194),N("H32"))</f>
        <v/>
      </c>
      <c r="J220" s="133" t="str">
        <f>IF(1=1,IF(E220="","",J194),N("I32"))</f>
        <v/>
      </c>
      <c r="K220" s="134" t="str">
        <f>IF(1=1,IF(E220="","",K194),N("J32"))</f>
        <v/>
      </c>
      <c r="L220" s="135" t="str">
        <f>IF(1=1,IF(OR(J220="",O220="",NOT(ISNUMBER(J220)),NOT(ISNUMBER(O220)),J220=0),"",O220/J220),N("L32"))</f>
        <v/>
      </c>
      <c r="M220" s="136" t="str">
        <f>IF(1=1,IF(OR(L220="",NOT(ISNUMBER(F220))),"",F220*L220*IFERROR(INDEX(D384:D428,MATCH(AE220,B384:B428,0)),1)),N("M13"))</f>
        <v/>
      </c>
      <c r="N220" s="137" t="str">
        <f>IF(1=1,IF(F220="","",IF(G220="","",IFERROR(INDEX(E384:E428,MATCH(AE220,B384:B428,0)),G220&amp;""))),N("N6"))</f>
        <v/>
      </c>
      <c r="O220" s="138" t="str">
        <f>IF(1=1,IF(E220="","",O194),N("K32"))</f>
        <v/>
      </c>
      <c r="P220" s="139" t="str">
        <f>IF(1=1,IF(M220="","",IF(AND(ISNUMBER(M220),M220&lt;1,N220="kg"),MAX(1,ROUND(M220*1000,0)),IF(AND(ISNUMBER(M220),M220&lt;1,N220="L"),MAX(1,ROUND(M220*100,0)),ROUND(M220,3)))),N("O32"))</f>
        <v/>
      </c>
      <c r="Q220" s="140" t="str">
        <f>IF(1=1,IF(M220="","",IF(AND(ISNUMBER(M220),M220&lt;1,N220="kg"),"g",IF(AND(ISNUMBER(M220),M220&lt;1,N220="L"),"cl",N220))),N("P32"))</f>
        <v/>
      </c>
      <c r="R220" s="161" t="str">
        <f>IF(1=1,IF(E220="","",IF(F220="","A CONTROLER",IF(NOT(ISNUMBER(F220)),"TEXTE",IF(OR(L220="",L220&lt;=0),"COMMANDE PRINCIPALE INCOMPLETE",IF(G220="","UNITE MANQUANTE",IF(COUNTIF(B384:B428,AE220)=0,"UNITE A CONTROLER","OK")))))),N("Q9"))</f>
        <v/>
      </c>
      <c r="S220" s="105"/>
      <c r="T220" s="141">
        <f t="shared" si="16"/>
        <v>0</v>
      </c>
      <c r="U220" s="133" t="str">
        <f>IF(1=1,IF(E220="","",U194),N("S32"))</f>
        <v/>
      </c>
      <c r="V220" s="133" t="str">
        <f>IF(1=1,IF(E220="","",V194),N("T32"))</f>
        <v/>
      </c>
      <c r="W220" s="135" t="str">
        <f>IF(1=1,IF(OR(U220="",V220="",NOT(ISNUMBER(U220)),NOT(ISNUMBER(V220)),U220=0),"",V220/U220),N("U32"))</f>
        <v/>
      </c>
      <c r="X220" s="136" t="str">
        <f>IF(1=1,IF(OR(W220="",NOT(ISNUMBER(F220))),"",F220*W220*IFERROR(INDEX(D384:D428,MATCH(AE220,B384:B428,0)),1)),N("V7"))</f>
        <v/>
      </c>
      <c r="Y220" s="137" t="str">
        <f>IF(1=1,IF(F220="","",IF(G220="","",IFERROR(INDEX(E384:E428,MATCH(AE220,B384:B428,0)),G220&amp;""))),N("W6"))</f>
        <v/>
      </c>
      <c r="Z220" s="142" t="str">
        <f>IF(1=1,IF(X220="","",IF(AND(ISNUMBER(X220),X220&lt;1,Y220="kg"),MAX(1,ROUND(X220*1000,0)),IF(AND(ISNUMBER(X220),X220&lt;1,Y220="L"),MAX(1,ROUND(X220*100,0)),ROUND(X220,3)))),N("X32"))</f>
        <v/>
      </c>
      <c r="AA220" s="143" t="str">
        <f>IF(1=1,IF(X220="","",IF(AND(ISNUMBER(X220),X220&lt;1,Y220="kg"),"g",IF(AND(ISNUMBER(X220),X220&lt;1,Y220="L"),"cl",Y220))),N("Y32"))</f>
        <v/>
      </c>
      <c r="AB220" s="123" t="str">
        <f>IF(1=1,IF(E220="","",IF(F220="","A CONTROLER",IF(NOT(ISNUMBER(F220)),"TEXTE",IF(OR(W220="",W220&lt;=0),"COMMANDE COUVERTS INCOMPLETE",IF(G220="","UNITE MANQUANTE",IF(COUNTIF(B384:B428,AE220)=0,"UNITE A CONTROLER","OK")))))),N("Z6"))</f>
        <v/>
      </c>
      <c r="AD220" s="144" t="str">
        <f>IF(1=1,IF(E220="","",AD194),N("AB32"))</f>
        <v/>
      </c>
      <c r="AE220" s="125" t="str">
        <f>IF(1=1,IF(G220="","",UPPER(TRIM(SUBSTITUTE(SUBSTITUTE(G220&amp;"",CHAR(160)," ")," "," ")))),N("AC32"))</f>
        <v/>
      </c>
    </row>
    <row r="221" spans="1:31" ht="15.75" x14ac:dyDescent="0.25">
      <c r="A221" s="160" t="str">
        <f>IF(1=1,IF(E221="","",A194),N("A33"))</f>
        <v/>
      </c>
      <c r="B221" s="127" t="str">
        <f>IF(1=1,IF(E221="","",B194),N("B33"))</f>
        <v/>
      </c>
      <c r="C221" s="128"/>
      <c r="D221" s="129" t="str">
        <f>IF(ISBLANK(E221),"",LARGE(D194:D220,1)+1)</f>
        <v/>
      </c>
      <c r="E221" s="130"/>
      <c r="F221" s="131"/>
      <c r="G221" s="170"/>
      <c r="H221" s="105"/>
      <c r="I221" s="132" t="str">
        <f>IF(1=1,IF(E221="","",I194),N("H33"))</f>
        <v/>
      </c>
      <c r="J221" s="133" t="str">
        <f>IF(1=1,IF(E221="","",J194),N("I33"))</f>
        <v/>
      </c>
      <c r="K221" s="134" t="str">
        <f>IF(1=1,IF(E221="","",K194),N("J33"))</f>
        <v/>
      </c>
      <c r="L221" s="135" t="str">
        <f>IF(1=1,IF(OR(J221="",O221="",NOT(ISNUMBER(J221)),NOT(ISNUMBER(O221)),J221=0),"",O221/J221),N("L33"))</f>
        <v/>
      </c>
      <c r="M221" s="136" t="str">
        <f>IF(1=1,IF(OR(L221="",NOT(ISNUMBER(F221))),"",F221*L221*IFERROR(INDEX(D384:D428,MATCH(AE221,B384:B428,0)),1)),N("M13"))</f>
        <v/>
      </c>
      <c r="N221" s="137" t="str">
        <f>IF(1=1,IF(F221="","",IF(G221="","",IFERROR(INDEX(E384:E428,MATCH(AE221,B384:B428,0)),G221&amp;""))),N("N6"))</f>
        <v/>
      </c>
      <c r="O221" s="138" t="str">
        <f>IF(1=1,IF(E221="","",O194),N("K33"))</f>
        <v/>
      </c>
      <c r="P221" s="139" t="str">
        <f>IF(1=1,IF(M221="","",IF(AND(ISNUMBER(M221),M221&lt;1,N221="kg"),MAX(1,ROUND(M221*1000,0)),IF(AND(ISNUMBER(M221),M221&lt;1,N221="L"),MAX(1,ROUND(M221*100,0)),ROUND(M221,3)))),N("O33"))</f>
        <v/>
      </c>
      <c r="Q221" s="140" t="str">
        <f>IF(1=1,IF(M221="","",IF(AND(ISNUMBER(M221),M221&lt;1,N221="kg"),"g",IF(AND(ISNUMBER(M221),M221&lt;1,N221="L"),"cl",N221))),N("P33"))</f>
        <v/>
      </c>
      <c r="R221" s="161" t="str">
        <f>IF(1=1,IF(E221="","",IF(F221="","A CONTROLER",IF(NOT(ISNUMBER(F221)),"TEXTE",IF(OR(L221="",L221&lt;=0),"COMMANDE PRINCIPALE INCOMPLETE",IF(G221="","UNITE MANQUANTE",IF(COUNTIF(B384:B428,AE221)=0,"UNITE A CONTROLER","OK")))))),N("Q9"))</f>
        <v/>
      </c>
      <c r="S221" s="105"/>
      <c r="T221" s="141">
        <f t="shared" si="16"/>
        <v>0</v>
      </c>
      <c r="U221" s="133" t="str">
        <f>IF(1=1,IF(E221="","",U194),N("S33"))</f>
        <v/>
      </c>
      <c r="V221" s="133" t="str">
        <f>IF(1=1,IF(E221="","",V194),N("T33"))</f>
        <v/>
      </c>
      <c r="W221" s="135" t="str">
        <f>IF(1=1,IF(OR(U221="",V221="",NOT(ISNUMBER(U221)),NOT(ISNUMBER(V221)),U221=0),"",V221/U221),N("U33"))</f>
        <v/>
      </c>
      <c r="X221" s="136" t="str">
        <f>IF(1=1,IF(OR(W221="",NOT(ISNUMBER(F221))),"",F221*W221*IFERROR(INDEX(D384:D428,MATCH(AE221,B384:B428,0)),1)),N("V7"))</f>
        <v/>
      </c>
      <c r="Y221" s="137" t="str">
        <f>IF(1=1,IF(F221="","",IF(G221="","",IFERROR(INDEX(E384:E428,MATCH(AE221,B384:B428,0)),G221&amp;""))),N("W6"))</f>
        <v/>
      </c>
      <c r="Z221" s="142" t="str">
        <f>IF(1=1,IF(X221="","",IF(AND(ISNUMBER(X221),X221&lt;1,Y221="kg"),MAX(1,ROUND(X221*1000,0)),IF(AND(ISNUMBER(X221),X221&lt;1,Y221="L"),MAX(1,ROUND(X221*100,0)),ROUND(X221,3)))),N("X33"))</f>
        <v/>
      </c>
      <c r="AA221" s="143" t="str">
        <f>IF(1=1,IF(X221="","",IF(AND(ISNUMBER(X221),X221&lt;1,Y221="kg"),"g",IF(AND(ISNUMBER(X221),X221&lt;1,Y221="L"),"cl",Y221))),N("Y33"))</f>
        <v/>
      </c>
      <c r="AB221" s="123" t="str">
        <f>IF(1=1,IF(E221="","",IF(F221="","A CONTROLER",IF(NOT(ISNUMBER(F221)),"TEXTE",IF(OR(W221="",W221&lt;=0),"COMMANDE COUVERTS INCOMPLETE",IF(G221="","UNITE MANQUANTE",IF(COUNTIF(B384:B428,AE221)=0,"UNITE A CONTROLER","OK")))))),N("Z6"))</f>
        <v/>
      </c>
      <c r="AD221" s="144" t="str">
        <f>IF(1=1,IF(E221="","",AD194),N("AB33"))</f>
        <v/>
      </c>
      <c r="AE221" s="125" t="str">
        <f>IF(1=1,IF(G221="","",UPPER(TRIM(SUBSTITUTE(SUBSTITUTE(G221&amp;"",CHAR(160)," ")," "," ")))),N("AC33"))</f>
        <v/>
      </c>
    </row>
    <row r="222" spans="1:31" ht="15.75" x14ac:dyDescent="0.25">
      <c r="A222" s="160" t="str">
        <f>IF(1=1,IF(E222="","",A194),N("A34"))</f>
        <v/>
      </c>
      <c r="B222" s="127" t="str">
        <f>IF(1=1,IF(E222="","",B194),N("B34"))</f>
        <v/>
      </c>
      <c r="C222" s="128"/>
      <c r="D222" s="129" t="str">
        <f>IF(ISBLANK(E222),"",LARGE(D194:D221,1)+1)</f>
        <v/>
      </c>
      <c r="E222" s="130"/>
      <c r="F222" s="131"/>
      <c r="G222" s="170"/>
      <c r="H222" s="105"/>
      <c r="I222" s="132" t="str">
        <f>IF(1=1,IF(E222="","",I194),N("H34"))</f>
        <v/>
      </c>
      <c r="J222" s="133" t="str">
        <f>IF(1=1,IF(E222="","",J194),N("I34"))</f>
        <v/>
      </c>
      <c r="K222" s="134" t="str">
        <f>IF(1=1,IF(E222="","",K194),N("J34"))</f>
        <v/>
      </c>
      <c r="L222" s="135" t="str">
        <f>IF(1=1,IF(OR(J222="",O222="",NOT(ISNUMBER(J222)),NOT(ISNUMBER(O222)),J222=0),"",O222/J222),N("L34"))</f>
        <v/>
      </c>
      <c r="M222" s="136" t="str">
        <f>IF(1=1,IF(OR(L222="",NOT(ISNUMBER(F222))),"",F222*L222*IFERROR(INDEX(D384:D428,MATCH(AE222,B384:B428,0)),1)),N("M13"))</f>
        <v/>
      </c>
      <c r="N222" s="137" t="str">
        <f>IF(1=1,IF(F222="","",IF(G222="","",IFERROR(INDEX(E384:E428,MATCH(AE222,B384:B428,0)),G222&amp;""))),N("N6"))</f>
        <v/>
      </c>
      <c r="O222" s="138" t="str">
        <f>IF(1=1,IF(E222="","",O194),N("K34"))</f>
        <v/>
      </c>
      <c r="P222" s="139" t="str">
        <f>IF(1=1,IF(M222="","",IF(AND(ISNUMBER(M222),M222&lt;1,N222="kg"),MAX(1,ROUND(M222*1000,0)),IF(AND(ISNUMBER(M222),M222&lt;1,N222="L"),MAX(1,ROUND(M222*100,0)),ROUND(M222,3)))),N("O34"))</f>
        <v/>
      </c>
      <c r="Q222" s="140" t="str">
        <f>IF(1=1,IF(M222="","",IF(AND(ISNUMBER(M222),M222&lt;1,N222="kg"),"g",IF(AND(ISNUMBER(M222),M222&lt;1,N222="L"),"cl",N222))),N("P34"))</f>
        <v/>
      </c>
      <c r="R222" s="161" t="str">
        <f>IF(1=1,IF(E222="","",IF(F222="","A CONTROLER",IF(NOT(ISNUMBER(F222)),"TEXTE",IF(OR(L222="",L222&lt;=0),"COMMANDE PRINCIPALE INCOMPLETE",IF(G222="","UNITE MANQUANTE",IF(COUNTIF(B384:B428,AE222)=0,"UNITE A CONTROLER","OK")))))),N("Q9"))</f>
        <v/>
      </c>
      <c r="S222" s="105"/>
      <c r="T222" s="141">
        <f t="shared" si="16"/>
        <v>0</v>
      </c>
      <c r="U222" s="133" t="str">
        <f>IF(1=1,IF(E222="","",U194),N("S34"))</f>
        <v/>
      </c>
      <c r="V222" s="133" t="str">
        <f>IF(1=1,IF(E222="","",V194),N("T34"))</f>
        <v/>
      </c>
      <c r="W222" s="135" t="str">
        <f>IF(1=1,IF(OR(U222="",V222="",NOT(ISNUMBER(U222)),NOT(ISNUMBER(V222)),U222=0),"",V222/U222),N("U34"))</f>
        <v/>
      </c>
      <c r="X222" s="136" t="str">
        <f>IF(1=1,IF(OR(W222="",NOT(ISNUMBER(F222))),"",F222*W222*IFERROR(INDEX(D384:D428,MATCH(AE222,B384:B428,0)),1)),N("V7"))</f>
        <v/>
      </c>
      <c r="Y222" s="137" t="str">
        <f>IF(1=1,IF(F222="","",IF(G222="","",IFERROR(INDEX(E384:E428,MATCH(AE222,B384:B428,0)),G222&amp;""))),N("W6"))</f>
        <v/>
      </c>
      <c r="Z222" s="142" t="str">
        <f>IF(1=1,IF(X222="","",IF(AND(ISNUMBER(X222),X222&lt;1,Y222="kg"),MAX(1,ROUND(X222*1000,0)),IF(AND(ISNUMBER(X222),X222&lt;1,Y222="L"),MAX(1,ROUND(X222*100,0)),ROUND(X222,3)))),N("X34"))</f>
        <v/>
      </c>
      <c r="AA222" s="143" t="str">
        <f>IF(1=1,IF(X222="","",IF(AND(ISNUMBER(X222),X222&lt;1,Y222="kg"),"g",IF(AND(ISNUMBER(X222),X222&lt;1,Y222="L"),"cl",Y222))),N("Y34"))</f>
        <v/>
      </c>
      <c r="AB222" s="123" t="str">
        <f>IF(1=1,IF(E222="","",IF(F222="","A CONTROLER",IF(NOT(ISNUMBER(F222)),"TEXTE",IF(OR(W222="",W222&lt;=0),"COMMANDE COUVERTS INCOMPLETE",IF(G222="","UNITE MANQUANTE",IF(COUNTIF(B384:B428,AE222)=0,"UNITE A CONTROLER","OK")))))),N("Z6"))</f>
        <v/>
      </c>
      <c r="AD222" s="144" t="str">
        <f>IF(1=1,IF(E222="","",AD194),N("AB34"))</f>
        <v/>
      </c>
      <c r="AE222" s="125" t="str">
        <f>IF(1=1,IF(G222="","",UPPER(TRIM(SUBSTITUTE(SUBSTITUTE(G222&amp;"",CHAR(160)," ")," "," ")))),N("AC34"))</f>
        <v/>
      </c>
    </row>
    <row r="223" spans="1:31" ht="15.75" x14ac:dyDescent="0.25">
      <c r="A223" s="160" t="str">
        <f>IF(1=1,IF(E223="","",A194),N("A35"))</f>
        <v/>
      </c>
      <c r="B223" s="127" t="str">
        <f>IF(1=1,IF(E223="","",B194),N("B35"))</f>
        <v/>
      </c>
      <c r="C223" s="128"/>
      <c r="D223" s="129" t="str">
        <f>IF(ISBLANK(E223),"",LARGE(D194:D222,1)+1)</f>
        <v/>
      </c>
      <c r="E223" s="130"/>
      <c r="F223" s="131"/>
      <c r="G223" s="170"/>
      <c r="H223" s="105"/>
      <c r="I223" s="132" t="str">
        <f>IF(1=1,IF(E223="","",I194),N("H35"))</f>
        <v/>
      </c>
      <c r="J223" s="133" t="str">
        <f>IF(1=1,IF(E223="","",J194),N("I35"))</f>
        <v/>
      </c>
      <c r="K223" s="134" t="str">
        <f>IF(1=1,IF(E223="","",K194),N("J35"))</f>
        <v/>
      </c>
      <c r="L223" s="135" t="str">
        <f>IF(1=1,IF(OR(J223="",O223="",NOT(ISNUMBER(J223)),NOT(ISNUMBER(O223)),J223=0),"",O223/J223),N("L35"))</f>
        <v/>
      </c>
      <c r="M223" s="136" t="str">
        <f>IF(1=1,IF(OR(L223="",NOT(ISNUMBER(F223))),"",F223*L223*IFERROR(INDEX(D384:D428,MATCH(AE223,B384:B428,0)),1)),N("M13"))</f>
        <v/>
      </c>
      <c r="N223" s="137" t="str">
        <f>IF(1=1,IF(F223="","",IF(G223="","",IFERROR(INDEX(E384:E428,MATCH(AE223,B384:B428,0)),G223&amp;""))),N("N6"))</f>
        <v/>
      </c>
      <c r="O223" s="138" t="str">
        <f>IF(1=1,IF(E223="","",O194),N("K35"))</f>
        <v/>
      </c>
      <c r="P223" s="139" t="str">
        <f>IF(1=1,IF(M223="","",IF(AND(ISNUMBER(M223),M223&lt;1,N223="kg"),MAX(1,ROUND(M223*1000,0)),IF(AND(ISNUMBER(M223),M223&lt;1,N223="L"),MAX(1,ROUND(M223*100,0)),ROUND(M223,3)))),N("O35"))</f>
        <v/>
      </c>
      <c r="Q223" s="140" t="str">
        <f>IF(1=1,IF(M223="","",IF(AND(ISNUMBER(M223),M223&lt;1,N223="kg"),"g",IF(AND(ISNUMBER(M223),M223&lt;1,N223="L"),"cl",N223))),N("P35"))</f>
        <v/>
      </c>
      <c r="R223" s="161" t="str">
        <f>IF(1=1,IF(E223="","",IF(F223="","A CONTROLER",IF(NOT(ISNUMBER(F223)),"TEXTE",IF(OR(L223="",L223&lt;=0),"COMMANDE PRINCIPALE INCOMPLETE",IF(G223="","UNITE MANQUANTE",IF(COUNTIF(B384:B428,AE223)=0,"UNITE A CONTROLER","OK")))))),N("Q9"))</f>
        <v/>
      </c>
      <c r="S223" s="105"/>
      <c r="T223" s="141">
        <f t="shared" si="16"/>
        <v>0</v>
      </c>
      <c r="U223" s="133" t="str">
        <f>IF(1=1,IF(E223="","",U194),N("S35"))</f>
        <v/>
      </c>
      <c r="V223" s="133" t="str">
        <f>IF(1=1,IF(E223="","",V194),N("T35"))</f>
        <v/>
      </c>
      <c r="W223" s="135" t="str">
        <f>IF(1=1,IF(OR(U223="",V223="",NOT(ISNUMBER(U223)),NOT(ISNUMBER(V223)),U223=0),"",V223/U223),N("U35"))</f>
        <v/>
      </c>
      <c r="X223" s="136" t="str">
        <f>IF(1=1,IF(OR(W223="",NOT(ISNUMBER(F223))),"",F223*W223*IFERROR(INDEX(D384:D428,MATCH(AE223,B384:B428,0)),1)),N("V7"))</f>
        <v/>
      </c>
      <c r="Y223" s="137" t="str">
        <f>IF(1=1,IF(F223="","",IF(G223="","",IFERROR(INDEX(E384:E428,MATCH(AE223,B384:B428,0)),G223&amp;""))),N("W6"))</f>
        <v/>
      </c>
      <c r="Z223" s="142" t="str">
        <f>IF(1=1,IF(X223="","",IF(AND(ISNUMBER(X223),X223&lt;1,Y223="kg"),MAX(1,ROUND(X223*1000,0)),IF(AND(ISNUMBER(X223),X223&lt;1,Y223="L"),MAX(1,ROUND(X223*100,0)),ROUND(X223,3)))),N("X35"))</f>
        <v/>
      </c>
      <c r="AA223" s="143" t="str">
        <f>IF(1=1,IF(X223="","",IF(AND(ISNUMBER(X223),X223&lt;1,Y223="kg"),"g",IF(AND(ISNUMBER(X223),X223&lt;1,Y223="L"),"cl",Y223))),N("Y35"))</f>
        <v/>
      </c>
      <c r="AB223" s="123" t="str">
        <f>IF(1=1,IF(E223="","",IF(F223="","A CONTROLER",IF(NOT(ISNUMBER(F223)),"TEXTE",IF(OR(W223="",W223&lt;=0),"COMMANDE COUVERTS INCOMPLETE",IF(G223="","UNITE MANQUANTE",IF(COUNTIF(B384:B428,AE223)=0,"UNITE A CONTROLER","OK")))))),N("Z6"))</f>
        <v/>
      </c>
      <c r="AD223" s="144" t="str">
        <f>IF(1=1,IF(E223="","",AD194),N("AB35"))</f>
        <v/>
      </c>
      <c r="AE223" s="125" t="str">
        <f>IF(1=1,IF(G223="","",UPPER(TRIM(SUBSTITUTE(SUBSTITUTE(G223&amp;"",CHAR(160)," ")," "," ")))),N("AC35"))</f>
        <v/>
      </c>
    </row>
    <row r="224" spans="1:31" ht="24" customHeight="1" x14ac:dyDescent="0.25">
      <c r="A224" s="160" t="str">
        <f>IF(1=1,IF(E224="","",A194),N("A36"))</f>
        <v/>
      </c>
      <c r="B224" s="127" t="str">
        <f>IF(1=1,IF(E224="","",B194),N("B36"))</f>
        <v/>
      </c>
      <c r="C224" s="128"/>
      <c r="D224" s="129" t="str">
        <f>IF(ISBLANK(E224),"",LARGE(D194:D223,1)+1)</f>
        <v/>
      </c>
      <c r="E224" s="130"/>
      <c r="F224" s="131"/>
      <c r="G224" s="170"/>
      <c r="H224" s="105"/>
      <c r="I224" s="132" t="str">
        <f>IF(1=1,IF(E224="","",I194),N("H36"))</f>
        <v/>
      </c>
      <c r="J224" s="133" t="str">
        <f>IF(1=1,IF(E224="","",J194),N("I36"))</f>
        <v/>
      </c>
      <c r="K224" s="134" t="str">
        <f>IF(1=1,IF(E224="","",K194),N("J36"))</f>
        <v/>
      </c>
      <c r="L224" s="135" t="str">
        <f>IF(1=1,IF(OR(J224="",O224="",NOT(ISNUMBER(J224)),NOT(ISNUMBER(O224)),J224=0),"",O224/J224),N("L36"))</f>
        <v/>
      </c>
      <c r="M224" s="136" t="str">
        <f>IF(1=1,IF(OR(L224="",NOT(ISNUMBER(F224))),"",F224*L224*IFERROR(INDEX(D384:D428,MATCH(AE224,B384:B428,0)),1)),N("M13"))</f>
        <v/>
      </c>
      <c r="N224" s="137" t="str">
        <f>IF(1=1,IF(F224="","",IF(G224="","",IFERROR(INDEX(E384:E428,MATCH(AE224,B384:B428,0)),G224&amp;""))),N("N6"))</f>
        <v/>
      </c>
      <c r="O224" s="138" t="str">
        <f>IF(1=1,IF(E224="","",O194),N("K36"))</f>
        <v/>
      </c>
      <c r="P224" s="139" t="str">
        <f>IF(1=1,IF(M224="","",IF(AND(ISNUMBER(M224),M224&lt;1,N224="kg"),MAX(1,ROUND(M224*1000,0)),IF(AND(ISNUMBER(M224),M224&lt;1,N224="L"),MAX(1,ROUND(M224*100,0)),ROUND(M224,3)))),N("O36"))</f>
        <v/>
      </c>
      <c r="Q224" s="140" t="str">
        <f>IF(1=1,IF(M224="","",IF(AND(ISNUMBER(M224),M224&lt;1,N224="kg"),"g",IF(AND(ISNUMBER(M224),M224&lt;1,N224="L"),"cl",N224))),N("P36"))</f>
        <v/>
      </c>
      <c r="R224" s="161" t="str">
        <f>IF(1=1,IF(E224="","",IF(F224="","A CONTROLER",IF(NOT(ISNUMBER(F224)),"TEXTE",IF(OR(L224="",L224&lt;=0),"COMMANDE PRINCIPALE INCOMPLETE",IF(G224="","UNITE MANQUANTE",IF(COUNTIF(B384:B428,AE224)=0,"UNITE A CONTROLER","OK")))))),N("Q9"))</f>
        <v/>
      </c>
      <c r="S224" s="105"/>
      <c r="T224" s="141">
        <f t="shared" si="16"/>
        <v>0</v>
      </c>
      <c r="U224" s="133" t="str">
        <f>IF(1=1,IF(E224="","",U194),N("S36"))</f>
        <v/>
      </c>
      <c r="V224" s="133" t="str">
        <f>IF(1=1,IF(E224="","",V194),N("T36"))</f>
        <v/>
      </c>
      <c r="W224" s="135" t="str">
        <f>IF(1=1,IF(OR(U224="",V224="",NOT(ISNUMBER(U224)),NOT(ISNUMBER(V224)),U224=0),"",V224/U224),N("U36"))</f>
        <v/>
      </c>
      <c r="X224" s="136" t="str">
        <f>IF(1=1,IF(OR(W224="",NOT(ISNUMBER(F224))),"",F224*W224*IFERROR(INDEX(D384:D428,MATCH(AE224,B384:B428,0)),1)),N("V7"))</f>
        <v/>
      </c>
      <c r="Y224" s="137" t="str">
        <f>IF(1=1,IF(F224="","",IF(G224="","",IFERROR(INDEX(E384:E428,MATCH(AE224,B384:B428,0)),G224&amp;""))),N("W6"))</f>
        <v/>
      </c>
      <c r="Z224" s="142" t="str">
        <f>IF(1=1,IF(X224="","",IF(AND(ISNUMBER(X224),X224&lt;1,Y224="kg"),MAX(1,ROUND(X224*1000,0)),IF(AND(ISNUMBER(X224),X224&lt;1,Y224="L"),MAX(1,ROUND(X224*100,0)),ROUND(X224,3)))),N("X36"))</f>
        <v/>
      </c>
      <c r="AA224" s="143" t="str">
        <f>IF(1=1,IF(X224="","",IF(AND(ISNUMBER(X224),X224&lt;1,Y224="kg"),"g",IF(AND(ISNUMBER(X224),X224&lt;1,Y224="L"),"cl",Y224))),N("Y36"))</f>
        <v/>
      </c>
      <c r="AB224" s="123" t="str">
        <f>IF(1=1,IF(E224="","",IF(F224="","A CONTROLER",IF(NOT(ISNUMBER(F224)),"TEXTE",IF(OR(W224="",W224&lt;=0),"COMMANDE COUVERTS INCOMPLETE",IF(G224="","UNITE MANQUANTE",IF(COUNTIF(B384:B428,AE224)=0,"UNITE A CONTROLER","OK")))))),N("Z6"))</f>
        <v/>
      </c>
      <c r="AD224" s="144" t="str">
        <f>IF(1=1,IF(E224="","",AD194),N("AB36"))</f>
        <v/>
      </c>
      <c r="AE224" s="125" t="str">
        <f>IF(1=1,IF(G224="","",UPPER(TRIM(SUBSTITUTE(SUBSTITUTE(G224&amp;"",CHAR(160)," ")," "," ")))),N("AC36"))</f>
        <v/>
      </c>
    </row>
    <row r="225" spans="1:33" ht="15.75" x14ac:dyDescent="0.25">
      <c r="A225" s="160" t="str">
        <f>IF(1=1,IF(E225="","",A194),N("A37"))</f>
        <v/>
      </c>
      <c r="B225" s="127" t="str">
        <f>IF(1=1,IF(E225="","",B194),N("B37"))</f>
        <v/>
      </c>
      <c r="C225" s="128"/>
      <c r="D225" s="129" t="str">
        <f>IF(ISBLANK(E225),"",LARGE(D194:D224,1)+1)</f>
        <v/>
      </c>
      <c r="E225" s="130"/>
      <c r="F225" s="131"/>
      <c r="G225" s="170"/>
      <c r="H225" s="105"/>
      <c r="I225" s="132" t="str">
        <f>IF(1=1,IF(E225="","",I194),N("H37"))</f>
        <v/>
      </c>
      <c r="J225" s="133" t="str">
        <f>IF(1=1,IF(E225="","",J194),N("I37"))</f>
        <v/>
      </c>
      <c r="K225" s="134" t="str">
        <f>IF(1=1,IF(E225="","",K194),N("J37"))</f>
        <v/>
      </c>
      <c r="L225" s="135" t="str">
        <f>IF(1=1,IF(OR(J225="",O225="",NOT(ISNUMBER(J225)),NOT(ISNUMBER(O225)),J225=0),"",O225/J225),N("L37"))</f>
        <v/>
      </c>
      <c r="M225" s="136" t="str">
        <f>IF(1=1,IF(OR(L225="",NOT(ISNUMBER(F225))),"",F225*L225*IFERROR(INDEX(D384:D428,MATCH(AE225,B384:B428,0)),1)),N("M13"))</f>
        <v/>
      </c>
      <c r="N225" s="137" t="str">
        <f>IF(1=1,IF(F225="","",IF(G225="","",IFERROR(INDEX(E384:E428,MATCH(AE225,B384:B428,0)),G225&amp;""))),N("N6"))</f>
        <v/>
      </c>
      <c r="O225" s="138" t="str">
        <f>IF(1=1,IF(E225="","",O194),N("K37"))</f>
        <v/>
      </c>
      <c r="P225" s="139" t="str">
        <f>IF(1=1,IF(M225="","",IF(AND(ISNUMBER(M225),M225&lt;1,N225="kg"),MAX(1,ROUND(M225*1000,0)),IF(AND(ISNUMBER(M225),M225&lt;1,N225="L"),MAX(1,ROUND(M225*100,0)),ROUND(M225,3)))),N("O37"))</f>
        <v/>
      </c>
      <c r="Q225" s="140" t="str">
        <f>IF(1=1,IF(M225="","",IF(AND(ISNUMBER(M225),M225&lt;1,N225="kg"),"g",IF(AND(ISNUMBER(M225),M225&lt;1,N225="L"),"cl",N225))),N("P37"))</f>
        <v/>
      </c>
      <c r="R225" s="161" t="str">
        <f>IF(1=1,IF(E225="","",IF(F225="","A CONTROLER",IF(NOT(ISNUMBER(F225)),"TEXTE",IF(OR(L225="",L225&lt;=0),"COMMANDE PRINCIPALE INCOMPLETE",IF(G225="","UNITE MANQUANTE",IF(COUNTIF(B384:B428,AE225)=0,"UNITE A CONTROLER","OK")))))),N("Q9"))</f>
        <v/>
      </c>
      <c r="S225" s="105"/>
      <c r="T225" s="141">
        <f t="shared" si="16"/>
        <v>0</v>
      </c>
      <c r="U225" s="133" t="str">
        <f>IF(1=1,IF(E225="","",U194),N("S37"))</f>
        <v/>
      </c>
      <c r="V225" s="133" t="str">
        <f>IF(1=1,IF(E225="","",V194),N("T37"))</f>
        <v/>
      </c>
      <c r="W225" s="135" t="str">
        <f>IF(1=1,IF(OR(U225="",V225="",NOT(ISNUMBER(U225)),NOT(ISNUMBER(V225)),U225=0),"",V225/U225),N("U37"))</f>
        <v/>
      </c>
      <c r="X225" s="136" t="str">
        <f>IF(1=1,IF(OR(W225="",NOT(ISNUMBER(F225))),"",F225*W225*IFERROR(INDEX(D384:D428,MATCH(AE225,B384:B428,0)),1)),N("V7"))</f>
        <v/>
      </c>
      <c r="Y225" s="137" t="str">
        <f>IF(1=1,IF(F225="","",IF(G225="","",IFERROR(INDEX(E384:E428,MATCH(AE225,B384:B428,0)),G225&amp;""))),N("W6"))</f>
        <v/>
      </c>
      <c r="Z225" s="142" t="str">
        <f>IF(1=1,IF(X225="","",IF(AND(ISNUMBER(X225),X225&lt;1,Y225="kg"),MAX(1,ROUND(X225*1000,0)),IF(AND(ISNUMBER(X225),X225&lt;1,Y225="L"),MAX(1,ROUND(X225*100,0)),ROUND(X225,3)))),N("X37"))</f>
        <v/>
      </c>
      <c r="AA225" s="143" t="str">
        <f>IF(1=1,IF(X225="","",IF(AND(ISNUMBER(X225),X225&lt;1,Y225="kg"),"g",IF(AND(ISNUMBER(X225),X225&lt;1,Y225="L"),"cl",Y225))),N("Y37"))</f>
        <v/>
      </c>
      <c r="AB225" s="123" t="str">
        <f>IF(1=1,IF(E225="","",IF(F225="","A CONTROLER",IF(NOT(ISNUMBER(F225)),"TEXTE",IF(OR(W225="",W225&lt;=0),"COMMANDE COUVERTS INCOMPLETE",IF(G225="","UNITE MANQUANTE",IF(COUNTIF(B384:B428,AE225)=0,"UNITE A CONTROLER","OK")))))),N("Z6"))</f>
        <v/>
      </c>
      <c r="AD225" s="144" t="str">
        <f>IF(1=1,IF(E225="","",AD194),N("AB37"))</f>
        <v/>
      </c>
      <c r="AE225" s="125" t="str">
        <f>IF(1=1,IF(G225="","",UPPER(TRIM(SUBSTITUTE(SUBSTITUTE(G225&amp;"",CHAR(160)," ")," "," ")))),N("AC37"))</f>
        <v/>
      </c>
    </row>
    <row r="226" spans="1:33" ht="15.75" x14ac:dyDescent="0.25">
      <c r="A226" s="160" t="str">
        <f>IF(1=1,IF(E226="","",A194),N("A38"))</f>
        <v/>
      </c>
      <c r="B226" s="127" t="str">
        <f>IF(1=1,IF(E226="","",B194),N("B38"))</f>
        <v/>
      </c>
      <c r="C226" s="128"/>
      <c r="D226" s="129" t="str">
        <f>IF(ISBLANK(E226),"",LARGE(D194:D225,1)+1)</f>
        <v/>
      </c>
      <c r="E226" s="130"/>
      <c r="F226" s="131"/>
      <c r="G226" s="170"/>
      <c r="H226" s="105"/>
      <c r="I226" s="132" t="str">
        <f>IF(1=1,IF(E226="","",I194),N("H38"))</f>
        <v/>
      </c>
      <c r="J226" s="133" t="str">
        <f>IF(1=1,IF(E226="","",J194),N("I38"))</f>
        <v/>
      </c>
      <c r="K226" s="134" t="str">
        <f>IF(1=1,IF(E226="","",K194),N("J38"))</f>
        <v/>
      </c>
      <c r="L226" s="135" t="str">
        <f>IF(1=1,IF(OR(J226="",O226="",NOT(ISNUMBER(J226)),NOT(ISNUMBER(O226)),J226=0),"",O226/J226),N("L38"))</f>
        <v/>
      </c>
      <c r="M226" s="136" t="str">
        <f>IF(1=1,IF(OR(L226="",NOT(ISNUMBER(F226))),"",F226*L226*IFERROR(INDEX(D384:D428,MATCH(AE226,B384:B428,0)),1)),N("M13"))</f>
        <v/>
      </c>
      <c r="N226" s="137" t="str">
        <f>IF(1=1,IF(F226="","",IF(G226="","",IFERROR(INDEX(E384:E428,MATCH(AE226,B384:B428,0)),G226&amp;""))),N("N6"))</f>
        <v/>
      </c>
      <c r="O226" s="138" t="str">
        <f>IF(1=1,IF(E226="","",O194),N("K38"))</f>
        <v/>
      </c>
      <c r="P226" s="139" t="str">
        <f>IF(1=1,IF(M226="","",IF(AND(ISNUMBER(M226),M226&lt;1,N226="kg"),MAX(1,ROUND(M226*1000,0)),IF(AND(ISNUMBER(M226),M226&lt;1,N226="L"),MAX(1,ROUND(M226*100,0)),ROUND(M226,3)))),N("O38"))</f>
        <v/>
      </c>
      <c r="Q226" s="140" t="str">
        <f>IF(1=1,IF(M226="","",IF(AND(ISNUMBER(M226),M226&lt;1,N226="kg"),"g",IF(AND(ISNUMBER(M226),M226&lt;1,N226="L"),"cl",N226))),N("P38"))</f>
        <v/>
      </c>
      <c r="R226" s="161" t="str">
        <f>IF(1=1,IF(E226="","",IF(F226="","A CONTROLER",IF(NOT(ISNUMBER(F226)),"TEXTE",IF(OR(L226="",L226&lt;=0),"COMMANDE PRINCIPALE INCOMPLETE",IF(G226="","UNITE MANQUANTE",IF(COUNTIF(B384:B428,AE226)=0,"UNITE A CONTROLER","OK")))))),N("Q9"))</f>
        <v/>
      </c>
      <c r="S226" s="105"/>
      <c r="T226" s="141">
        <f t="shared" si="16"/>
        <v>0</v>
      </c>
      <c r="U226" s="133" t="str">
        <f>IF(1=1,IF(E226="","",U194),N("S38"))</f>
        <v/>
      </c>
      <c r="V226" s="133" t="str">
        <f>IF(1=1,IF(E226="","",V194),N("T38"))</f>
        <v/>
      </c>
      <c r="W226" s="135" t="str">
        <f>IF(1=1,IF(OR(U226="",V226="",NOT(ISNUMBER(U226)),NOT(ISNUMBER(V226)),U226=0),"",V226/U226),N("U38"))</f>
        <v/>
      </c>
      <c r="X226" s="136" t="str">
        <f>IF(1=1,IF(OR(W226="",NOT(ISNUMBER(F226))),"",F226*W226*IFERROR(INDEX(D384:D428,MATCH(AE226,B384:B428,0)),1)),N("V7"))</f>
        <v/>
      </c>
      <c r="Y226" s="137" t="str">
        <f>IF(1=1,IF(F226="","",IF(G226="","",IFERROR(INDEX(E384:E428,MATCH(AE226,B384:B428,0)),G226&amp;""))),N("W6"))</f>
        <v/>
      </c>
      <c r="Z226" s="142" t="str">
        <f>IF(1=1,IF(X226="","",IF(AND(ISNUMBER(X226),X226&lt;1,Y226="kg"),MAX(1,ROUND(X226*1000,0)),IF(AND(ISNUMBER(X226),X226&lt;1,Y226="L"),MAX(1,ROUND(X226*100,0)),ROUND(X226,3)))),N("X38"))</f>
        <v/>
      </c>
      <c r="AA226" s="143" t="str">
        <f>IF(1=1,IF(X226="","",IF(AND(ISNUMBER(X226),X226&lt;1,Y226="kg"),"g",IF(AND(ISNUMBER(X226),X226&lt;1,Y226="L"),"cl",Y226))),N("Y38"))</f>
        <v/>
      </c>
      <c r="AB226" s="123" t="str">
        <f>IF(1=1,IF(E226="","",IF(F226="","A CONTROLER",IF(NOT(ISNUMBER(F226)),"TEXTE",IF(OR(W226="",W226&lt;=0),"COMMANDE COUVERTS INCOMPLETE",IF(G226="","UNITE MANQUANTE",IF(COUNTIF(B384:B428,AE226)=0,"UNITE A CONTROLER","OK")))))),N("Z6"))</f>
        <v/>
      </c>
      <c r="AD226" s="144" t="str">
        <f>IF(1=1,IF(E226="","",AD194),N("AB38"))</f>
        <v/>
      </c>
      <c r="AE226" s="125" t="str">
        <f>IF(1=1,IF(G226="","",UPPER(TRIM(SUBSTITUTE(SUBSTITUTE(G226&amp;"",CHAR(160)," ")," "," ")))),N("AC38"))</f>
        <v/>
      </c>
    </row>
    <row r="227" spans="1:33" ht="15.75" x14ac:dyDescent="0.25">
      <c r="A227" s="160" t="str">
        <f>IF(1=1,IF(E227="","",A194),N("A39"))</f>
        <v/>
      </c>
      <c r="B227" s="127" t="str">
        <f>IF(1=1,IF(E227="","",B194),N("B39"))</f>
        <v/>
      </c>
      <c r="C227" s="127"/>
      <c r="D227" s="129" t="str">
        <f>IF(ISBLANK(E227),"",LARGE(D194:D226,1)+1)</f>
        <v/>
      </c>
      <c r="E227" s="130"/>
      <c r="F227" s="131"/>
      <c r="G227" s="170"/>
      <c r="H227" s="105"/>
      <c r="I227" s="132" t="str">
        <f>IF(1=1,IF(E227="","",I194),N("H39"))</f>
        <v/>
      </c>
      <c r="J227" s="133" t="str">
        <f>IF(1=1,IF(E227="","",J194),N("I39"))</f>
        <v/>
      </c>
      <c r="K227" s="134" t="str">
        <f>IF(1=1,IF(E227="","",K194),N("J39"))</f>
        <v/>
      </c>
      <c r="L227" s="135" t="str">
        <f>IF(1=1,IF(OR(J227="",O227="",NOT(ISNUMBER(J227)),NOT(ISNUMBER(O227)),J227=0),"",O227/J227),N("L39"))</f>
        <v/>
      </c>
      <c r="M227" s="136" t="str">
        <f>IF(1=1,IF(OR(L227="",NOT(ISNUMBER(F227))),"",F227*L227*IFERROR(INDEX(D384:D428,MATCH(AE227,B384:B428,0)),1)),N("M13"))</f>
        <v/>
      </c>
      <c r="N227" s="137" t="str">
        <f>IF(1=1,IF(F227="","",IF(G227="","",IFERROR(INDEX(E384:E428,MATCH(AE227,B384:B428,0)),G227&amp;""))),N("N6"))</f>
        <v/>
      </c>
      <c r="O227" s="138" t="str">
        <f>IF(1=1,IF(E227="","",O194),N("K39"))</f>
        <v/>
      </c>
      <c r="P227" s="139" t="str">
        <f>IF(1=1,IF(M227="","",IF(AND(ISNUMBER(M227),M227&lt;1,N227="kg"),MAX(1,ROUND(M227*1000,0)),IF(AND(ISNUMBER(M227),M227&lt;1,N227="L"),MAX(1,ROUND(M227*100,0)),ROUND(M227,3)))),N("O39"))</f>
        <v/>
      </c>
      <c r="Q227" s="140" t="str">
        <f>IF(1=1,IF(M227="","",IF(AND(ISNUMBER(M227),M227&lt;1,N227="kg"),"g",IF(AND(ISNUMBER(M227),M227&lt;1,N227="L"),"cl",N227))),N("P39"))</f>
        <v/>
      </c>
      <c r="R227" s="161" t="str">
        <f>IF(1=1,IF(E227="","",IF(F227="","A CONTROLER",IF(NOT(ISNUMBER(F227)),"TEXTE",IF(OR(L227="",L227&lt;=0),"COMMANDE PRINCIPALE INCOMPLETE",IF(G227="","UNITE MANQUANTE",IF(COUNTIF(B384:B428,AE227)=0,"UNITE A CONTROLER","OK")))))),N("Q9"))</f>
        <v/>
      </c>
      <c r="S227" s="105"/>
      <c r="T227" s="141">
        <f t="shared" si="16"/>
        <v>0</v>
      </c>
      <c r="U227" s="133" t="str">
        <f>IF(1=1,IF(E227="","",U194),N("S39"))</f>
        <v/>
      </c>
      <c r="V227" s="133" t="str">
        <f>IF(1=1,IF(E227="","",V194),N("T39"))</f>
        <v/>
      </c>
      <c r="W227" s="135" t="str">
        <f>IF(1=1,IF(OR(U227="",V227="",NOT(ISNUMBER(U227)),NOT(ISNUMBER(V227)),U227=0),"",V227/U227),N("U39"))</f>
        <v/>
      </c>
      <c r="X227" s="136" t="str">
        <f>IF(1=1,IF(OR(W227="",NOT(ISNUMBER(F227))),"",F227*W227*IFERROR(INDEX(D384:D428,MATCH(AE227,B384:B428,0)),1)),N("V7"))</f>
        <v/>
      </c>
      <c r="Y227" s="137" t="str">
        <f>IF(1=1,IF(F227="","",IF(G227="","",IFERROR(INDEX(E384:E428,MATCH(AE227,B384:B428,0)),G227&amp;""))),N("W6"))</f>
        <v/>
      </c>
      <c r="Z227" s="142" t="str">
        <f>IF(1=1,IF(X227="","",IF(AND(ISNUMBER(X227),X227&lt;1,Y227="kg"),MAX(1,ROUND(X227*1000,0)),IF(AND(ISNUMBER(X227),X227&lt;1,Y227="L"),MAX(1,ROUND(X227*100,0)),ROUND(X227,3)))),N("X39"))</f>
        <v/>
      </c>
      <c r="AA227" s="143" t="str">
        <f>IF(1=1,IF(X227="","",IF(AND(ISNUMBER(X227),X227&lt;1,Y227="kg"),"g",IF(AND(ISNUMBER(X227),X227&lt;1,Y227="L"),"cl",Y227))),N("Y39"))</f>
        <v/>
      </c>
      <c r="AB227" s="123" t="str">
        <f>IF(1=1,IF(E227="","",IF(F227="","A CONTROLER",IF(NOT(ISNUMBER(F227)),"TEXTE",IF(OR(W227="",W227&lt;=0),"COMMANDE COUVERTS INCOMPLETE",IF(G227="","UNITE MANQUANTE",IF(COUNTIF(B384:B428,AE227)=0,"UNITE A CONTROLER","OK")))))),N("Z6"))</f>
        <v/>
      </c>
      <c r="AD227" s="144" t="str">
        <f>IF(1=1,IF(E227="","",AD194),N("AB39"))</f>
        <v/>
      </c>
      <c r="AE227" s="125" t="str">
        <f>IF(1=1,IF(G227="","",UPPER(TRIM(SUBSTITUTE(SUBSTITUTE(G227&amp;"",CHAR(160)," ")," "," ")))),N("AC39"))</f>
        <v/>
      </c>
    </row>
    <row r="228" spans="1:33" ht="15.75" x14ac:dyDescent="0.25">
      <c r="A228" s="160" t="str">
        <f>IF(1=1,IF(E228="","",A194),N("A40"))</f>
        <v/>
      </c>
      <c r="B228" s="127" t="str">
        <f>IF(1=1,IF(E228="","",B194),N("B40"))</f>
        <v/>
      </c>
      <c r="C228" s="127"/>
      <c r="D228" s="129" t="str">
        <f>IF(ISBLANK(E228),"",LARGE(D194:D227,1)+1)</f>
        <v/>
      </c>
      <c r="E228" s="130"/>
      <c r="F228" s="131"/>
      <c r="G228" s="170"/>
      <c r="H228" s="105"/>
      <c r="I228" s="132" t="str">
        <f>IF(1=1,IF(E228="","",I194),N("H40"))</f>
        <v/>
      </c>
      <c r="J228" s="133" t="str">
        <f>IF(1=1,IF(E228="","",J194),N("I40"))</f>
        <v/>
      </c>
      <c r="K228" s="134" t="str">
        <f>IF(1=1,IF(E228="","",K194),N("J40"))</f>
        <v/>
      </c>
      <c r="L228" s="135" t="str">
        <f>IF(1=1,IF(OR(J228="",O228="",NOT(ISNUMBER(J228)),NOT(ISNUMBER(O228)),J228=0),"",O228/J228),N("L40"))</f>
        <v/>
      </c>
      <c r="M228" s="136" t="str">
        <f>IF(1=1,IF(OR(L228="",NOT(ISNUMBER(F228))),"",F228*L228*IFERROR(INDEX(D384:D428,MATCH(AE228,B384:B428,0)),1)),N("M13"))</f>
        <v/>
      </c>
      <c r="N228" s="137" t="str">
        <f>IF(1=1,IF(F228="","",IF(G228="","",IFERROR(INDEX(E384:E428,MATCH(AE228,B384:B428,0)),G228&amp;""))),N("N6"))</f>
        <v/>
      </c>
      <c r="O228" s="138" t="str">
        <f>IF(1=1,IF(E228="","",O194),N("K40"))</f>
        <v/>
      </c>
      <c r="P228" s="139" t="str">
        <f>IF(1=1,IF(M228="","",IF(AND(ISNUMBER(M228),M228&lt;1,N228="kg"),MAX(1,ROUND(M228*1000,0)),IF(AND(ISNUMBER(M228),M228&lt;1,N228="L"),MAX(1,ROUND(M228*100,0)),ROUND(M228,3)))),N("O40"))</f>
        <v/>
      </c>
      <c r="Q228" s="140" t="str">
        <f>IF(1=1,IF(M228="","",IF(AND(ISNUMBER(M228),M228&lt;1,N228="kg"),"g",IF(AND(ISNUMBER(M228),M228&lt;1,N228="L"),"cl",N228))),N("P40"))</f>
        <v/>
      </c>
      <c r="R228" s="161" t="str">
        <f>IF(1=1,IF(E228="","",IF(F228="","A CONTROLER",IF(NOT(ISNUMBER(F228)),"TEXTE",IF(OR(L228="",L228&lt;=0),"COMMANDE PRINCIPALE INCOMPLETE",IF(G228="","UNITE MANQUANTE",IF(COUNTIF(B384:B428,AE228)=0,"UNITE A CONTROLER","OK")))))),N("Q9"))</f>
        <v/>
      </c>
      <c r="S228" s="105"/>
      <c r="T228" s="141">
        <f t="shared" si="16"/>
        <v>0</v>
      </c>
      <c r="U228" s="133" t="str">
        <f>IF(1=1,IF(E228="","",U194),N("S40"))</f>
        <v/>
      </c>
      <c r="V228" s="133" t="str">
        <f>IF(1=1,IF(E228="","",V194),N("T40"))</f>
        <v/>
      </c>
      <c r="W228" s="135" t="str">
        <f>IF(1=1,IF(OR(U228="",V228="",NOT(ISNUMBER(U228)),NOT(ISNUMBER(V228)),U228=0),"",V228/U228),N("U40"))</f>
        <v/>
      </c>
      <c r="X228" s="136" t="str">
        <f>IF(1=1,IF(OR(W228="",NOT(ISNUMBER(F228))),"",F228*W228*IFERROR(INDEX(D384:D428,MATCH(AE228,B384:B428,0)),1)),N("V7"))</f>
        <v/>
      </c>
      <c r="Y228" s="137" t="str">
        <f>IF(1=1,IF(F228="","",IF(G228="","",IFERROR(INDEX(E384:E428,MATCH(AE228,B384:B428,0)),G228&amp;""))),N("W6"))</f>
        <v/>
      </c>
      <c r="Z228" s="142" t="str">
        <f>IF(1=1,IF(X228="","",IF(AND(ISNUMBER(X228),X228&lt;1,Y228="kg"),MAX(1,ROUND(X228*1000,0)),IF(AND(ISNUMBER(X228),X228&lt;1,Y228="L"),MAX(1,ROUND(X228*100,0)),ROUND(X228,3)))),N("X40"))</f>
        <v/>
      </c>
      <c r="AA228" s="143" t="str">
        <f>IF(1=1,IF(X228="","",IF(AND(ISNUMBER(X228),X228&lt;1,Y228="kg"),"g",IF(AND(ISNUMBER(X228),X228&lt;1,Y228="L"),"cl",Y228))),N("Y40"))</f>
        <v/>
      </c>
      <c r="AB228" s="123" t="str">
        <f>IF(1=1,IF(E228="","",IF(F228="","A CONTROLER",IF(NOT(ISNUMBER(F228)),"TEXTE",IF(OR(W228="",W228&lt;=0),"COMMANDE COUVERTS INCOMPLETE",IF(G228="","UNITE MANQUANTE",IF(COUNTIF(B384:B428,AE228)=0,"UNITE A CONTROLER","OK")))))),N("Z6"))</f>
        <v/>
      </c>
      <c r="AD228" s="144" t="str">
        <f>IF(1=1,IF(E228="","",AD194),N("AB40"))</f>
        <v/>
      </c>
      <c r="AE228" s="125" t="str">
        <f>IF(1=1,IF(G228="","",UPPER(TRIM(SUBSTITUTE(SUBSTITUTE(G228&amp;"",CHAR(160)," ")," "," ")))),N("AC40"))</f>
        <v/>
      </c>
    </row>
    <row r="229" spans="1:33" ht="23.25" x14ac:dyDescent="0.25">
      <c r="A229" s="148"/>
      <c r="B229" s="149" t="s">
        <v>227</v>
      </c>
      <c r="C229" s="150"/>
      <c r="D229" s="150" t="s">
        <v>5643</v>
      </c>
      <c r="E229" s="150"/>
      <c r="F229" s="150"/>
      <c r="G229" s="150"/>
      <c r="H229" s="151"/>
      <c r="I229" s="150"/>
      <c r="J229" s="150"/>
      <c r="K229" s="150"/>
      <c r="L229" s="150"/>
      <c r="M229" s="150"/>
      <c r="N229" s="150"/>
      <c r="O229" s="150"/>
      <c r="P229" s="150" t="str">
        <f>D229</f>
        <v>LES ŒUFS</v>
      </c>
      <c r="Q229" s="150"/>
      <c r="R229" s="150"/>
      <c r="S229" s="151"/>
      <c r="T229" s="152" t="s">
        <v>664</v>
      </c>
      <c r="U229" s="153" cm="1">
        <f t="array" ref="U229">SUMPRODUCT(LEN(E231:E265)-LEN(SUBSTITUTE(E231:E265,"*","")))</f>
        <v>0</v>
      </c>
      <c r="V229" s="150"/>
      <c r="W229" s="150" t="str">
        <f>D229</f>
        <v>LES ŒUFS</v>
      </c>
      <c r="X229" s="150"/>
      <c r="Y229" s="150"/>
      <c r="Z229" s="150"/>
      <c r="AA229" s="150"/>
      <c r="AB229" s="154"/>
      <c r="AC229" s="150"/>
      <c r="AD229" s="150"/>
      <c r="AE229" s="155" t="str">
        <f>B231</f>
        <v>NOM DE LA RECETTE À SAISIR</v>
      </c>
    </row>
    <row r="230" spans="1:33" ht="32.25" thickBot="1" x14ac:dyDescent="0.3">
      <c r="A230" s="92" t="s">
        <v>155</v>
      </c>
      <c r="B230" s="92" t="s">
        <v>1</v>
      </c>
      <c r="C230" s="92"/>
      <c r="D230" s="92" t="s">
        <v>2</v>
      </c>
      <c r="E230" s="92" t="s">
        <v>117</v>
      </c>
      <c r="F230" s="92" t="s">
        <v>3</v>
      </c>
      <c r="G230" s="92" t="s">
        <v>4</v>
      </c>
      <c r="H230" s="81"/>
      <c r="I230" s="157" t="s">
        <v>5</v>
      </c>
      <c r="J230" s="92" t="s">
        <v>114</v>
      </c>
      <c r="K230" s="92" t="s">
        <v>4</v>
      </c>
      <c r="L230" s="92" t="s">
        <v>6</v>
      </c>
      <c r="M230" s="94" t="s">
        <v>7</v>
      </c>
      <c r="N230" s="94" t="s">
        <v>116</v>
      </c>
      <c r="O230" s="95" t="s">
        <v>115</v>
      </c>
      <c r="P230" s="96" t="s">
        <v>8</v>
      </c>
      <c r="Q230" s="97" t="s">
        <v>9</v>
      </c>
      <c r="R230" s="92" t="s">
        <v>10</v>
      </c>
      <c r="S230" s="81"/>
      <c r="T230" s="92" t="s">
        <v>117</v>
      </c>
      <c r="U230" s="98" t="s">
        <v>11</v>
      </c>
      <c r="V230" s="95" t="s">
        <v>12</v>
      </c>
      <c r="W230" s="92" t="s">
        <v>13</v>
      </c>
      <c r="X230" s="94" t="s">
        <v>7</v>
      </c>
      <c r="Y230" s="94" t="s">
        <v>116</v>
      </c>
      <c r="Z230" s="99" t="s">
        <v>8</v>
      </c>
      <c r="AA230" s="97" t="s">
        <v>9</v>
      </c>
      <c r="AB230" s="99" t="s">
        <v>10</v>
      </c>
      <c r="AC230" s="240"/>
      <c r="AD230" s="92" t="s">
        <v>14</v>
      </c>
      <c r="AE230" s="92" t="s">
        <v>15</v>
      </c>
      <c r="AG230" s="245" t="s">
        <v>5642</v>
      </c>
    </row>
    <row r="231" spans="1:33" ht="18.75" x14ac:dyDescent="0.25">
      <c r="A231" s="100" t="s">
        <v>5640</v>
      </c>
      <c r="B231" s="101" t="s">
        <v>20</v>
      </c>
      <c r="C231" s="101"/>
      <c r="D231" s="102">
        <v>0</v>
      </c>
      <c r="E231" s="103" t="s">
        <v>21</v>
      </c>
      <c r="F231" s="104">
        <v>10</v>
      </c>
      <c r="G231" s="8" t="s">
        <v>119</v>
      </c>
      <c r="H231" s="105"/>
      <c r="I231" s="106" t="str">
        <f>E231</f>
        <v>ÉLÉMENT PRINCIPAL À SAISIR</v>
      </c>
      <c r="J231" s="107">
        <f>F231</f>
        <v>10</v>
      </c>
      <c r="K231" s="108" t="str">
        <f>G231</f>
        <v>Quoi ?</v>
      </c>
      <c r="L231" s="109">
        <f>IF(1=1,IF(OR(J231="",O231="",NOT(ISNUMBER(J231)),NOT(ISNUMBER(O231)),J231=0),"",O231/J231),N("L6"))</f>
        <v>15</v>
      </c>
      <c r="M231" s="110">
        <f>IF(1=1,IF(OR(L231="",NOT(ISNUMBER(F231))),"",F231*L231*IFERROR(INDEX(D384:D428,MATCH(AE231,B384:B428,0)),1)),N("M13"))</f>
        <v>150</v>
      </c>
      <c r="N231" s="111" t="str">
        <f>IF(1=1,IF(F231="","",IF(G231="","",IFERROR(INDEX(E384:E428,MATCH(AE231,B384:B428,0)),G231&amp;""))),N("N6"))</f>
        <v>Quoi ?</v>
      </c>
      <c r="O231" s="112">
        <v>150</v>
      </c>
      <c r="P231" s="113">
        <f>IF(1=1,IF(M231="","",IF(AND(ISNUMBER(M231),M231&lt;1,N231="kg"),MAX(1,ROUND(M231*1000,0)),IF(AND(ISNUMBER(M231),M231&lt;1,N231="L"),MAX(1,ROUND(M231*100,0)),ROUND(M231,3)))),N("O6"))</f>
        <v>150</v>
      </c>
      <c r="Q231" s="114" t="str">
        <f>IF(1=1,IF(M231="","",IF(AND(ISNUMBER(M231),M231&lt;1,N231="kg"),"g",IF(AND(ISNUMBER(M231),M231&lt;1,N231="L"),"cl",N231))),N("P6"))</f>
        <v>Quoi ?</v>
      </c>
      <c r="R231" s="115" t="str">
        <f>IF(1=1,IF(E231="","",IF(F231="","A CONTROLER",IF(NOT(ISNUMBER(F231)),"TEXTE",IF(OR(L231="",L231&lt;=0),"COMMANDE PRINCIPALE INCOMPLETE",IF(G231="","UNITE MANQUANTE",IF(COUNTIF(B384:B428,AE231)=0,"UNITE A CONTROLER","OK")))))),N("Q9"))</f>
        <v>UNITE A CONTROLER</v>
      </c>
      <c r="S231" s="105"/>
      <c r="T231" s="159" t="str">
        <f>B231</f>
        <v>NOM DE LA RECETTE À SAISIR</v>
      </c>
      <c r="U231" s="117">
        <v>100</v>
      </c>
      <c r="V231" s="112">
        <v>150</v>
      </c>
      <c r="W231" s="118">
        <f>IF(1=1,IF(OR(U231="",V231="",NOT(ISNUMBER(U231)),NOT(ISNUMBER(V231)),U231=0),"",V231/U231),N("U6"))</f>
        <v>1.5</v>
      </c>
      <c r="X231" s="119">
        <f>IF(1=1,IF(OR(W231="",NOT(ISNUMBER(F231))),"",F231*W231*IFERROR(INDEX(D384:D428,MATCH(AE231,B384:B428,0)),1)),N("V7"))</f>
        <v>15</v>
      </c>
      <c r="Y231" s="120" t="str">
        <f>IF(1=1,IF(F231="","",IF(G231="","",IFERROR(INDEX(E384:E428,MATCH(AE231,B384:B428,0)),G231&amp;""))),N("W6"))</f>
        <v>Quoi ?</v>
      </c>
      <c r="Z231" s="121">
        <f>IF(1=1,IF(X231="","",IF(AND(ISNUMBER(X231),X231&lt;1,Y231="kg"),MAX(1,ROUND(X231*1000,0)),IF(AND(ISNUMBER(X231),X231&lt;1,Y231="L"),MAX(1,ROUND(X231*100,0)),ROUND(X231,3)))),N("X6"))</f>
        <v>15</v>
      </c>
      <c r="AA231" s="122" t="str">
        <f>IF(1=1,IF(X231="","",IF(AND(ISNUMBER(X231),X231&lt;1,Y231="kg"),"g",IF(AND(ISNUMBER(X231),X231&lt;1,Y231="L"),"cl",Y231))),N("Y6"))</f>
        <v>Quoi ?</v>
      </c>
      <c r="AB231" s="123" t="str">
        <f>IF(1=1,IF(E231="","",IF(F231="","A CONTROLER",IF(NOT(ISNUMBER(F231)),"TEXTE",IF(OR(W231="",W231&lt;=0),"COMMANDE COUVERTS INCOMPLETE",IF(G231="","UNITE MANQUANTE",IF(COUNTIF(B384:B428,AE231)=0,"UNITE A CONTROLER","OK")))))),N("Z6"))</f>
        <v>UNITE A CONTROLER</v>
      </c>
      <c r="AD231" s="124">
        <v>62</v>
      </c>
      <c r="AE231" s="125" t="str">
        <f>IF(1=1,IF(G231="","",UPPER(TRIM(SUBSTITUTE(SUBSTITUTE(G231&amp;"",CHAR(160)," ")," "," ")))),N("AC6"))</f>
        <v>QUOI ?</v>
      </c>
      <c r="AG231" s="8" t="s">
        <v>22</v>
      </c>
    </row>
    <row r="232" spans="1:33" ht="15.75" x14ac:dyDescent="0.25">
      <c r="A232" s="126" t="str">
        <f>IF(1=1,IF(E232="","",A231),N("A7"))</f>
        <v/>
      </c>
      <c r="B232" s="127" t="str">
        <f>IF(1=1,IF(E232="","",B231),N("B7"))</f>
        <v/>
      </c>
      <c r="C232" s="128"/>
      <c r="D232" s="129" t="str">
        <f>IF(ISBLANK(E232),"",LARGE(D231:D231,1)+1)</f>
        <v/>
      </c>
      <c r="E232" s="130"/>
      <c r="F232" s="131"/>
      <c r="G232" s="170"/>
      <c r="H232" s="105"/>
      <c r="I232" s="132" t="str">
        <f>IF(1=1,IF(E232="","",I231),N("H7"))</f>
        <v/>
      </c>
      <c r="J232" s="133" t="str">
        <f>IF(1=1,IF(E232="","",J231),N("I7"))</f>
        <v/>
      </c>
      <c r="K232" s="134" t="str">
        <f>IF(1=1,IF(E232="","",K231),N("J7"))</f>
        <v/>
      </c>
      <c r="L232" s="135" t="str">
        <f>IF(1=1,IF(OR(J232="",O232="",NOT(ISNUMBER(J232)),NOT(ISNUMBER(O232)),J232=0),"",O232/J232),N("L7"))</f>
        <v/>
      </c>
      <c r="M232" s="136" t="str">
        <f>IF(1=1,IF(OR(L232="",NOT(ISNUMBER(F232))),"",F232*L232*IFERROR(INDEX(D384:D428,MATCH(AE232,B384:B428,0)),1)),N("M13"))</f>
        <v/>
      </c>
      <c r="N232" s="137" t="str">
        <f>IF(1=1,IF(F232="","",IF(G232="","",IFERROR(INDEX(E384:E428,MATCH(AE232,B384:B428,0)),G232&amp;""))),N("N6"))</f>
        <v/>
      </c>
      <c r="O232" s="138" t="str">
        <f>IF(1=1,IF(E232="","",O231),N("K7"))</f>
        <v/>
      </c>
      <c r="P232" s="139" t="str">
        <f>IF(1=1,IF(M232="","",IF(AND(ISNUMBER(M232),M232&lt;1,N232="kg"),MAX(1,ROUND(M232*1000,0)),IF(AND(ISNUMBER(M232),M232&lt;1,N232="L"),MAX(1,ROUND(M232*100,0)),ROUND(M232,3)))),N("O7"))</f>
        <v/>
      </c>
      <c r="Q232" s="140" t="str">
        <f>IF(1=1,IF(M232="","",IF(AND(ISNUMBER(M232),M232&lt;1,N232="kg"),"g",IF(AND(ISNUMBER(M232),M232&lt;1,N232="L"),"cl",N232))),N("P7"))</f>
        <v/>
      </c>
      <c r="R232" s="161" t="str">
        <f>IF(1=1,IF(E232="","",IF(F232="","A CONTROLER",IF(NOT(ISNUMBER(F232)),"TEXTE",IF(OR(L232="",L232&lt;=0),"COMMANDE PRINCIPALE INCOMPLETE",IF(G232="","UNITE MANQUANTE",IF(COUNTIF(B384:B428,AE232)=0,"UNITE A CONTROLER","OK")))))),N("Q9"))</f>
        <v/>
      </c>
      <c r="S232" s="105"/>
      <c r="T232" s="141">
        <f t="shared" ref="T232:T265" si="17">E232</f>
        <v>0</v>
      </c>
      <c r="U232" s="133" t="str">
        <f>IF(1=1,IF(E232="","",U231),N("S7"))</f>
        <v/>
      </c>
      <c r="V232" s="133" t="str">
        <f>IF(1=1,IF(E232="","",V231),N("T7"))</f>
        <v/>
      </c>
      <c r="W232" s="135" t="str">
        <f>IF(1=1,IF(OR(U232="",V232="",NOT(ISNUMBER(U232)),NOT(ISNUMBER(V232)),U232=0),"",V232/U232),N("U7"))</f>
        <v/>
      </c>
      <c r="X232" s="136" t="str">
        <f>IF(1=1,IF(OR(W232="",NOT(ISNUMBER(F232))),"",F232*W232*IFERROR(INDEX(D384:D428,MATCH(AE232,B384:B428,0)),1)),N("V7"))</f>
        <v/>
      </c>
      <c r="Y232" s="137" t="str">
        <f>IF(1=1,IF(F232="","",IF(G232="","",IFERROR(INDEX(E384:E428,MATCH(AE232,B384:B428,0)),G232&amp;""))),N("W6"))</f>
        <v/>
      </c>
      <c r="Z232" s="142" t="str">
        <f>IF(1=1,IF(X232="","",IF(AND(ISNUMBER(X232),X232&lt;1,Y232="kg"),MAX(1,ROUND(X232*1000,0)),IF(AND(ISNUMBER(X232),X232&lt;1,Y232="L"),MAX(1,ROUND(X232*100,0)),ROUND(X232,3)))),N("X7"))</f>
        <v/>
      </c>
      <c r="AA232" s="143" t="str">
        <f>IF(1=1,IF(X232="","",IF(AND(ISNUMBER(X232),X232&lt;1,Y232="kg"),"g",IF(AND(ISNUMBER(X232),X232&lt;1,Y232="L"),"cl",Y232))),N("Y7"))</f>
        <v/>
      </c>
      <c r="AB232" s="123" t="str">
        <f>IF(1=1,IF(E232="","",IF(F232="","A CONTROLER",IF(NOT(ISNUMBER(F232)),"TEXTE",IF(OR(W232="",W232&lt;=0),"COMMANDE COUVERTS INCOMPLETE",IF(G232="","UNITE MANQUANTE",IF(COUNTIF(B384:B428,AE232)=0,"UNITE A CONTROLER","OK")))))),N("Z6"))</f>
        <v/>
      </c>
      <c r="AD232" s="144" t="str">
        <f>IF(1=1,IF(E232="","",AD231),N("AB7"))</f>
        <v/>
      </c>
      <c r="AE232" s="125" t="str">
        <f>IF(1=1,IF(G232="","",UPPER(TRIM(SUBSTITUTE(SUBSTITUTE(G232&amp;"",CHAR(160)," ")," "," ")))),N("AC7"))</f>
        <v/>
      </c>
      <c r="AG232" s="2" t="s">
        <v>25</v>
      </c>
    </row>
    <row r="233" spans="1:33" ht="15.75" x14ac:dyDescent="0.25">
      <c r="A233" s="126" t="str">
        <f>IF(1=1,IF(E233="","",A231),N("A8"))</f>
        <v/>
      </c>
      <c r="B233" s="127" t="str">
        <f>IF(1=1,IF(E233="","",B231),N("B8"))</f>
        <v/>
      </c>
      <c r="C233" s="128"/>
      <c r="D233" s="129" t="str">
        <f>IF(ISBLANK(E233),"",LARGE(D231:D232,1)+1)</f>
        <v/>
      </c>
      <c r="E233" s="130"/>
      <c r="F233" s="131"/>
      <c r="G233" s="170"/>
      <c r="H233" s="105"/>
      <c r="I233" s="132" t="str">
        <f>IF(1=1,IF(E233="","",I231),N("H8"))</f>
        <v/>
      </c>
      <c r="J233" s="133" t="str">
        <f>IF(1=1,IF(E233="","",J231),N("I8"))</f>
        <v/>
      </c>
      <c r="K233" s="134" t="str">
        <f>IF(1=1,IF(E233="","",K231),N("J8"))</f>
        <v/>
      </c>
      <c r="L233" s="135" t="str">
        <f>IF(1=1,IF(OR(J233="",O233="",NOT(ISNUMBER(J233)),NOT(ISNUMBER(O233)),J233=0),"",O233/J233),N("L8"))</f>
        <v/>
      </c>
      <c r="M233" s="136" t="str">
        <f>IF(1=1,IF(OR(L233="",NOT(ISNUMBER(F233))),"",F233*L233*IFERROR(INDEX(D384:D428,MATCH(AE233,B384:B428,0)),1)),N("M13"))</f>
        <v/>
      </c>
      <c r="N233" s="137" t="str">
        <f>IF(1=1,IF(F233="","",IF(G233="","",IFERROR(INDEX(E384:E428,MATCH(AE233,B384:B428,0)),G233&amp;""))),N("N6"))</f>
        <v/>
      </c>
      <c r="O233" s="138" t="str">
        <f>IF(1=1,IF(E233="","",O231),N("K8"))</f>
        <v/>
      </c>
      <c r="P233" s="139" t="str">
        <f>IF(1=1,IF(M233="","",IF(AND(ISNUMBER(M233),M233&lt;1,N233="kg"),MAX(1,ROUND(M233*1000,0)),IF(AND(ISNUMBER(M233),M233&lt;1,N233="L"),MAX(1,ROUND(M233*100,0)),ROUND(M233,3)))),N("O8"))</f>
        <v/>
      </c>
      <c r="Q233" s="140" t="str">
        <f>IF(1=1,IF(M233="","",IF(AND(ISNUMBER(M233),M233&lt;1,N233="kg"),"g",IF(AND(ISNUMBER(M233),M233&lt;1,N233="L"),"cl",N233))),N("P8"))</f>
        <v/>
      </c>
      <c r="R233" s="161" t="str">
        <f>IF(1=1,IF(E233="","",IF(F233="","A CONTROLER",IF(NOT(ISNUMBER(F233)),"TEXTE",IF(OR(L233="",L233&lt;=0),"COMMANDE PRINCIPALE INCOMPLETE",IF(G233="","UNITE MANQUANTE",IF(COUNTIF(B384:B428,AE233)=0,"UNITE A CONTROLER","OK")))))),N("Q9"))</f>
        <v/>
      </c>
      <c r="S233" s="105"/>
      <c r="T233" s="141">
        <f t="shared" si="17"/>
        <v>0</v>
      </c>
      <c r="U233" s="133" t="str">
        <f>IF(1=1,IF(E233="","",U231),N("S8"))</f>
        <v/>
      </c>
      <c r="V233" s="133" t="str">
        <f>IF(1=1,IF(E233="","",V231),N("T8"))</f>
        <v/>
      </c>
      <c r="W233" s="135" t="str">
        <f>IF(1=1,IF(OR(U233="",V233="",NOT(ISNUMBER(U233)),NOT(ISNUMBER(V233)),U233=0),"",V233/U233),N("U8"))</f>
        <v/>
      </c>
      <c r="X233" s="136" t="str">
        <f>IF(1=1,IF(OR(W233="",NOT(ISNUMBER(F233))),"",F233*W233*IFERROR(INDEX(D384:D428,MATCH(AE233,B384:B428,0)),1)),N("V7"))</f>
        <v/>
      </c>
      <c r="Y233" s="137" t="str">
        <f>IF(1=1,IF(F233="","",IF(G233="","",IFERROR(INDEX(E384:E428,MATCH(AE233,B384:B428,0)),G233&amp;""))),N("W6"))</f>
        <v/>
      </c>
      <c r="Z233" s="142" t="str">
        <f>IF(1=1,IF(X233="","",IF(AND(ISNUMBER(X233),X233&lt;1,Y233="kg"),MAX(1,ROUND(X233*1000,0)),IF(AND(ISNUMBER(X233),X233&lt;1,Y233="L"),MAX(1,ROUND(X233*100,0)),ROUND(X233,3)))),N("X8"))</f>
        <v/>
      </c>
      <c r="AA233" s="143" t="str">
        <f>IF(1=1,IF(X233="","",IF(AND(ISNUMBER(X233),X233&lt;1,Y233="kg"),"g",IF(AND(ISNUMBER(X233),X233&lt;1,Y233="L"),"cl",Y233))),N("Y8"))</f>
        <v/>
      </c>
      <c r="AB233" s="123" t="str">
        <f>IF(1=1,IF(E233="","",IF(F233="","A CONTROLER",IF(NOT(ISNUMBER(F233)),"TEXTE",IF(OR(W233="",W233&lt;=0),"COMMANDE COUVERTS INCOMPLETE",IF(G233="","UNITE MANQUANTE",IF(COUNTIF(B384:B428,AE233)=0,"UNITE A CONTROLER","OK")))))),N("Z6"))</f>
        <v/>
      </c>
      <c r="AD233" s="144" t="str">
        <f>IF(1=1,IF(E233="","",AD231),N("AB8"))</f>
        <v/>
      </c>
      <c r="AE233" s="125" t="str">
        <f>IF(1=1,IF(G233="","",UPPER(TRIM(SUBSTITUTE(SUBSTITUTE(G233&amp;"",CHAR(160)," ")," "," ")))),N("AC8"))</f>
        <v/>
      </c>
      <c r="AG233" s="9" t="s">
        <v>26</v>
      </c>
    </row>
    <row r="234" spans="1:33" ht="15.75" x14ac:dyDescent="0.25">
      <c r="A234" s="126" t="str">
        <f>IF(1=1,IF(E234="","",A231),N("A9"))</f>
        <v/>
      </c>
      <c r="B234" s="127" t="str">
        <f>IF(1=1,IF(E234="","",B231),N("B9"))</f>
        <v/>
      </c>
      <c r="C234" s="128"/>
      <c r="D234" s="129" t="str">
        <f>IF(ISBLANK(E234),"",LARGE(D231:D233,1)+1)</f>
        <v/>
      </c>
      <c r="E234" s="130"/>
      <c r="F234" s="131"/>
      <c r="G234" s="170"/>
      <c r="H234" s="105"/>
      <c r="I234" s="132" t="str">
        <f>IF(1=1,IF(E234="","",I231),N("H9"))</f>
        <v/>
      </c>
      <c r="J234" s="133" t="str">
        <f>IF(1=1,IF(E234="","",J231),N("I9"))</f>
        <v/>
      </c>
      <c r="K234" s="134" t="str">
        <f>IF(1=1,IF(E234="","",K231),N("J9"))</f>
        <v/>
      </c>
      <c r="L234" s="135" t="str">
        <f>IF(1=1,IF(OR(J234="",O234="",NOT(ISNUMBER(J234)),NOT(ISNUMBER(O234)),J234=0),"",O234/J234),N("L9"))</f>
        <v/>
      </c>
      <c r="M234" s="136" t="str">
        <f>IF(1=1,IF(OR(L234="",NOT(ISNUMBER(F234))),"",F234*L234*IFERROR(INDEX(D384:D428,MATCH(AE234,B384:B428,0)),1)),N("M13"))</f>
        <v/>
      </c>
      <c r="N234" s="137" t="str">
        <f>IF(1=1,IF(F234="","",IF(G234="","",IFERROR(INDEX(E384:E428,MATCH(AE234,B384:B428,0)),G234&amp;""))),N("N6"))</f>
        <v/>
      </c>
      <c r="O234" s="138" t="str">
        <f>IF(1=1,IF(E234="","",O231),N("K9"))</f>
        <v/>
      </c>
      <c r="P234" s="139" t="str">
        <f>IF(1=1,IF(M234="","",IF(AND(ISNUMBER(M234),M234&lt;1,N234="kg"),MAX(1,ROUND(M234*1000,0)),IF(AND(ISNUMBER(M234),M234&lt;1,N234="L"),MAX(1,ROUND(M234*100,0)),ROUND(M234,3)))),N("O9"))</f>
        <v/>
      </c>
      <c r="Q234" s="140" t="str">
        <f>IF(1=1,IF(M234="","",IF(AND(ISNUMBER(M234),M234&lt;1,N234="kg"),"g",IF(AND(ISNUMBER(M234),M234&lt;1,N234="L"),"cl",N234))),N("P9"))</f>
        <v/>
      </c>
      <c r="R234" s="161" t="str">
        <f>IF(1=1,IF(E234="","",IF(F234="","A CONTROLER",IF(NOT(ISNUMBER(F234)),"TEXTE",IF(OR(L234="",L234&lt;=0),"COMMANDE PRINCIPALE INCOMPLETE",IF(G234="","UNITE MANQUANTE",IF(COUNTIF(B384:B428,AE234)=0,"UNITE A CONTROLER","OK")))))),N("Q9"))</f>
        <v/>
      </c>
      <c r="S234" s="105"/>
      <c r="T234" s="141">
        <f t="shared" si="17"/>
        <v>0</v>
      </c>
      <c r="U234" s="133" t="str">
        <f>IF(1=1,IF(E234="","",U231),N("S9"))</f>
        <v/>
      </c>
      <c r="V234" s="133" t="str">
        <f>IF(1=1,IF(E234="","",V231),N("T9"))</f>
        <v/>
      </c>
      <c r="W234" s="135" t="str">
        <f>IF(1=1,IF(OR(U234="",V234="",NOT(ISNUMBER(U234)),NOT(ISNUMBER(V234)),U234=0),"",V234/U234),N("U9"))</f>
        <v/>
      </c>
      <c r="X234" s="136" t="str">
        <f>IF(1=1,IF(OR(W234="",NOT(ISNUMBER(F234))),"",F234*W234*IFERROR(INDEX(D384:D428,MATCH(AE234,B384:B428,0)),1)),N("V7"))</f>
        <v/>
      </c>
      <c r="Y234" s="137" t="str">
        <f>IF(1=1,IF(F234="","",IF(G234="","",IFERROR(INDEX(E384:E428,MATCH(AE234,B384:B428,0)),G234&amp;""))),N("W6"))</f>
        <v/>
      </c>
      <c r="Z234" s="142" t="str">
        <f>IF(1=1,IF(X234="","",IF(AND(ISNUMBER(X234),X234&lt;1,Y234="kg"),MAX(1,ROUND(X234*1000,0)),IF(AND(ISNUMBER(X234),X234&lt;1,Y234="L"),MAX(1,ROUND(X234*100,0)),ROUND(X234,3)))),N("X9"))</f>
        <v/>
      </c>
      <c r="AA234" s="143" t="str">
        <f>IF(1=1,IF(X234="","",IF(AND(ISNUMBER(X234),X234&lt;1,Y234="kg"),"g",IF(AND(ISNUMBER(X234),X234&lt;1,Y234="L"),"cl",Y234))),N("Y9"))</f>
        <v/>
      </c>
      <c r="AB234" s="123" t="str">
        <f>IF(1=1,IF(E234="","",IF(F234="","A CONTROLER",IF(NOT(ISNUMBER(F234)),"TEXTE",IF(OR(W234="",W234&lt;=0),"COMMANDE COUVERTS INCOMPLETE",IF(G234="","UNITE MANQUANTE",IF(COUNTIF(B384:B428,AE234)=0,"UNITE A CONTROLER","OK")))))),N("Z6"))</f>
        <v/>
      </c>
      <c r="AD234" s="144" t="str">
        <f>IF(1=1,IF(E234="","",AD231),N("AB9"))</f>
        <v/>
      </c>
      <c r="AE234" s="125" t="str">
        <f>IF(1=1,IF(G234="","",UPPER(TRIM(SUBSTITUTE(SUBSTITUTE(G234&amp;"",CHAR(160)," ")," "," ")))),N("AC9"))</f>
        <v/>
      </c>
      <c r="AG234" s="1" t="s">
        <v>28</v>
      </c>
    </row>
    <row r="235" spans="1:33" ht="15.75" x14ac:dyDescent="0.25">
      <c r="A235" s="126" t="str">
        <f>IF(1=1,IF(E235="","",A231),N("A10"))</f>
        <v/>
      </c>
      <c r="B235" s="127" t="str">
        <f>IF(1=1,IF(E235="","",B231),N("B10"))</f>
        <v/>
      </c>
      <c r="C235" s="128"/>
      <c r="D235" s="129" t="str">
        <f>IF(ISBLANK(E235),"",LARGE(D231:D234,1)+1)</f>
        <v/>
      </c>
      <c r="E235" s="130"/>
      <c r="F235" s="131"/>
      <c r="G235" s="170"/>
      <c r="H235" s="105"/>
      <c r="I235" s="132" t="str">
        <f>IF(1=1,IF(E235="","",I231),N("H10"))</f>
        <v/>
      </c>
      <c r="J235" s="133" t="str">
        <f>IF(1=1,IF(E235="","",J231),N("I10"))</f>
        <v/>
      </c>
      <c r="K235" s="134" t="str">
        <f>IF(1=1,IF(E235="","",K231),N("J10"))</f>
        <v/>
      </c>
      <c r="L235" s="135" t="str">
        <f>IF(1=1,IF(OR(J235="",O235="",NOT(ISNUMBER(J235)),NOT(ISNUMBER(O235)),J235=0),"",O235/J235),N("L10"))</f>
        <v/>
      </c>
      <c r="M235" s="136" t="str">
        <f>IF(1=1,IF(OR(L235="",NOT(ISNUMBER(F235))),"",F235*L235*IFERROR(INDEX(D384:D428,MATCH(AE235,B384:B428,0)),1)),N("M13"))</f>
        <v/>
      </c>
      <c r="N235" s="137" t="str">
        <f>IF(1=1,IF(F235="","",IF(G235="","",IFERROR(INDEX(E384:E428,MATCH(AE235,B384:B428,0)),G235&amp;""))),N("N6"))</f>
        <v/>
      </c>
      <c r="O235" s="138" t="str">
        <f>IF(1=1,IF(E235="","",O231),N("K10"))</f>
        <v/>
      </c>
      <c r="P235" s="139" t="str">
        <f>IF(1=1,IF(M235="","",IF(AND(ISNUMBER(M235),M235&lt;1,N235="kg"),MAX(1,ROUND(M235*1000,0)),IF(AND(ISNUMBER(M235),M235&lt;1,N235="L"),MAX(1,ROUND(M235*100,0)),ROUND(M235,3)))),N("O10"))</f>
        <v/>
      </c>
      <c r="Q235" s="140" t="str">
        <f>IF(1=1,IF(M235="","",IF(AND(ISNUMBER(M235),M235&lt;1,N235="kg"),"g",IF(AND(ISNUMBER(M235),M235&lt;1,N235="L"),"cl",N235))),N("P10"))</f>
        <v/>
      </c>
      <c r="R235" s="161" t="str">
        <f>IF(1=1,IF(E235="","",IF(F235="","A CONTROLER",IF(NOT(ISNUMBER(F235)),"TEXTE",IF(OR(L235="",L235&lt;=0),"COMMANDE PRINCIPALE INCOMPLETE",IF(G235="","UNITE MANQUANTE",IF(COUNTIF(B384:B428,AE235)=0,"UNITE A CONTROLER","OK")))))),N("Q9"))</f>
        <v/>
      </c>
      <c r="S235" s="105"/>
      <c r="T235" s="141">
        <f t="shared" si="17"/>
        <v>0</v>
      </c>
      <c r="U235" s="133" t="str">
        <f>IF(1=1,IF(E235="","",U231),N("S10"))</f>
        <v/>
      </c>
      <c r="V235" s="133" t="str">
        <f>IF(1=1,IF(E235="","",V231),N("T10"))</f>
        <v/>
      </c>
      <c r="W235" s="135" t="str">
        <f>IF(1=1,IF(OR(U235="",V235="",NOT(ISNUMBER(U235)),NOT(ISNUMBER(V235)),U235=0),"",V235/U235),N("U10"))</f>
        <v/>
      </c>
      <c r="X235" s="136" t="str">
        <f>IF(1=1,IF(OR(W235="",NOT(ISNUMBER(F235))),"",F235*W235*IFERROR(INDEX(D384:D428,MATCH(AE235,B384:B428,0)),1)),N("V7"))</f>
        <v/>
      </c>
      <c r="Y235" s="137" t="str">
        <f>IF(1=1,IF(F235="","",IF(G235="","",IFERROR(INDEX(E384:E428,MATCH(AE235,B384:B428,0)),G235&amp;""))),N("W6"))</f>
        <v/>
      </c>
      <c r="Z235" s="142" t="str">
        <f>IF(1=1,IF(X235="","",IF(AND(ISNUMBER(X235),X235&lt;1,Y235="kg"),MAX(1,ROUND(X235*1000,0)),IF(AND(ISNUMBER(X235),X235&lt;1,Y235="L"),MAX(1,ROUND(X235*100,0)),ROUND(X235,3)))),N("X10"))</f>
        <v/>
      </c>
      <c r="AA235" s="143" t="str">
        <f>IF(1=1,IF(X235="","",IF(AND(ISNUMBER(X235),X235&lt;1,Y235="kg"),"g",IF(AND(ISNUMBER(X235),X235&lt;1,Y235="L"),"cl",Y235))),N("Y10"))</f>
        <v/>
      </c>
      <c r="AB235" s="123" t="str">
        <f>IF(1=1,IF(E235="","",IF(F235="","A CONTROLER",IF(NOT(ISNUMBER(F235)),"TEXTE",IF(OR(W235="",W235&lt;=0),"COMMANDE COUVERTS INCOMPLETE",IF(G235="","UNITE MANQUANTE",IF(COUNTIF(B384:B428,AE235)=0,"UNITE A CONTROLER","OK")))))),N("Z6"))</f>
        <v/>
      </c>
      <c r="AD235" s="144" t="str">
        <f>IF(1=1,IF(E235="","",AD231),N("AB10"))</f>
        <v/>
      </c>
      <c r="AE235" s="125" t="str">
        <f>IF(1=1,IF(G235="","",UPPER(TRIM(SUBSTITUTE(SUBSTITUTE(G235&amp;"",CHAR(160)," ")," "," ")))),N("AC10"))</f>
        <v/>
      </c>
      <c r="AG235" s="1" t="s">
        <v>29</v>
      </c>
    </row>
    <row r="236" spans="1:33" ht="15.75" x14ac:dyDescent="0.25">
      <c r="A236" s="126" t="str">
        <f>IF(1=1,IF(E236="","",A231),N("A11"))</f>
        <v/>
      </c>
      <c r="B236" s="127" t="str">
        <f>IF(1=1,IF(E236="","",B231),N("B11"))</f>
        <v/>
      </c>
      <c r="C236" s="128"/>
      <c r="D236" s="129" t="str">
        <f>IF(ISBLANK(E236),"",LARGE(D231:D235,1)+1)</f>
        <v/>
      </c>
      <c r="E236" s="130"/>
      <c r="F236" s="131"/>
      <c r="G236" s="170"/>
      <c r="H236" s="105"/>
      <c r="I236" s="132" t="str">
        <f>IF(1=1,IF(E236="","",I231),N("H11"))</f>
        <v/>
      </c>
      <c r="J236" s="133" t="str">
        <f>IF(1=1,IF(E236="","",J231),N("I11"))</f>
        <v/>
      </c>
      <c r="K236" s="134" t="str">
        <f>IF(1=1,IF(E236="","",K231),N("J11"))</f>
        <v/>
      </c>
      <c r="L236" s="135" t="str">
        <f>IF(1=1,IF(OR(J236="",O236="",NOT(ISNUMBER(J236)),NOT(ISNUMBER(O236)),J236=0),"",O236/J236),N("L11"))</f>
        <v/>
      </c>
      <c r="M236" s="136" t="str">
        <f>IF(1=1,IF(OR(L236="",NOT(ISNUMBER(F236))),"",F236*L236*IFERROR(INDEX(D384:D428,MATCH(AE236,B384:B428,0)),1)),N("M13"))</f>
        <v/>
      </c>
      <c r="N236" s="137" t="str">
        <f>IF(1=1,IF(F236="","",IF(G236="","",IFERROR(INDEX(E384:E428,MATCH(AE236,B384:B428,0)),G236&amp;""))),N("N6"))</f>
        <v/>
      </c>
      <c r="O236" s="138" t="str">
        <f>IF(1=1,IF(E236="","",O231),N("K11"))</f>
        <v/>
      </c>
      <c r="P236" s="139" t="str">
        <f>IF(1=1,IF(M236="","",IF(AND(ISNUMBER(M236),M236&lt;1,N236="kg"),MAX(1,ROUND(M236*1000,0)),IF(AND(ISNUMBER(M236),M236&lt;1,N236="L"),MAX(1,ROUND(M236*100,0)),ROUND(M236,3)))),N("O11"))</f>
        <v/>
      </c>
      <c r="Q236" s="140" t="str">
        <f>IF(1=1,IF(M236="","",IF(AND(ISNUMBER(M236),M236&lt;1,N236="kg"),"g",IF(AND(ISNUMBER(M236),M236&lt;1,N236="L"),"cl",N236))),N("P11"))</f>
        <v/>
      </c>
      <c r="R236" s="161" t="str">
        <f>IF(1=1,IF(E236="","",IF(F236="","A CONTROLER",IF(NOT(ISNUMBER(F236)),"TEXTE",IF(OR(L236="",L236&lt;=0),"COMMANDE PRINCIPALE INCOMPLETE",IF(G236="","UNITE MANQUANTE",IF(COUNTIF(B384:B428,AE236)=0,"UNITE A CONTROLER","OK")))))),N("Q9"))</f>
        <v/>
      </c>
      <c r="S236" s="105"/>
      <c r="T236" s="141">
        <f t="shared" si="17"/>
        <v>0</v>
      </c>
      <c r="U236" s="133" t="str">
        <f>IF(1=1,IF(E236="","",U231),N("S11"))</f>
        <v/>
      </c>
      <c r="V236" s="133" t="str">
        <f>IF(1=1,IF(E236="","",V231),N("T11"))</f>
        <v/>
      </c>
      <c r="W236" s="135" t="str">
        <f>IF(1=1,IF(OR(U236="",V236="",NOT(ISNUMBER(U236)),NOT(ISNUMBER(V236)),U236=0),"",V236/U236),N("U11"))</f>
        <v/>
      </c>
      <c r="X236" s="136" t="str">
        <f>IF(1=1,IF(OR(W236="",NOT(ISNUMBER(F236))),"",F236*W236*IFERROR(INDEX(D384:D428,MATCH(AE236,B384:B428,0)),1)),N("V7"))</f>
        <v/>
      </c>
      <c r="Y236" s="137" t="str">
        <f>IF(1=1,IF(F236="","",IF(G236="","",IFERROR(INDEX(E384:E428,MATCH(AE236,B384:B428,0)),G236&amp;""))),N("W6"))</f>
        <v/>
      </c>
      <c r="Z236" s="142" t="str">
        <f>IF(1=1,IF(X236="","",IF(AND(ISNUMBER(X236),X236&lt;1,Y236="kg"),MAX(1,ROUND(X236*1000,0)),IF(AND(ISNUMBER(X236),X236&lt;1,Y236="L"),MAX(1,ROUND(X236*100,0)),ROUND(X236,3)))),N("X11"))</f>
        <v/>
      </c>
      <c r="AA236" s="143" t="str">
        <f>IF(1=1,IF(X236="","",IF(AND(ISNUMBER(X236),X236&lt;1,Y236="kg"),"g",IF(AND(ISNUMBER(X236),X236&lt;1,Y236="L"),"cl",Y236))),N("Y11"))</f>
        <v/>
      </c>
      <c r="AB236" s="123" t="str">
        <f>IF(1=1,IF(E236="","",IF(F236="","A CONTROLER",IF(NOT(ISNUMBER(F236)),"TEXTE",IF(OR(W236="",W236&lt;=0),"COMMANDE COUVERTS INCOMPLETE",IF(G236="","UNITE MANQUANTE",IF(COUNTIF(B384:B428,AE236)=0,"UNITE A CONTROLER","OK")))))),N("Z6"))</f>
        <v/>
      </c>
      <c r="AD236" s="144" t="str">
        <f>IF(1=1,IF(E236="","",AD231),N("AB11"))</f>
        <v/>
      </c>
      <c r="AE236" s="125" t="str">
        <f>IF(1=1,IF(G236="","",UPPER(TRIM(SUBSTITUTE(SUBSTITUTE(G236&amp;"",CHAR(160)," ")," "," ")))),N("AC11"))</f>
        <v/>
      </c>
      <c r="AG236" s="1" t="s">
        <v>30</v>
      </c>
    </row>
    <row r="237" spans="1:33" ht="15.75" x14ac:dyDescent="0.25">
      <c r="A237" s="126" t="str">
        <f>IF(1=1,IF(E237="","",A231),N("A12"))</f>
        <v/>
      </c>
      <c r="B237" s="127" t="str">
        <f>IF(1=1,IF(E237="","",B231),N("B12"))</f>
        <v/>
      </c>
      <c r="C237" s="128"/>
      <c r="D237" s="129" t="str">
        <f>IF(ISBLANK(E237),"",LARGE(D231:D236,1)+1)</f>
        <v/>
      </c>
      <c r="E237" s="130"/>
      <c r="F237" s="131"/>
      <c r="G237" s="170"/>
      <c r="H237" s="105"/>
      <c r="I237" s="132" t="str">
        <f>IF(1=1,IF(E237="","",I231),N("H12"))</f>
        <v/>
      </c>
      <c r="J237" s="133" t="str">
        <f>IF(1=1,IF(E237="","",J231),N("I12"))</f>
        <v/>
      </c>
      <c r="K237" s="134" t="str">
        <f>IF(1=1,IF(E237="","",K231),N("J12"))</f>
        <v/>
      </c>
      <c r="L237" s="135" t="str">
        <f>IF(1=1,IF(OR(J237="",O237="",NOT(ISNUMBER(J237)),NOT(ISNUMBER(O237)),J237=0),"",O237/J237),N("L12"))</f>
        <v/>
      </c>
      <c r="M237" s="136" t="str">
        <f>IF(1=1,IF(OR(L237="",NOT(ISNUMBER(F237))),"",F237*L237*IFERROR(INDEX(D384:D428,MATCH(AE237,B384:B428,0)),1)),N("M13"))</f>
        <v/>
      </c>
      <c r="N237" s="137" t="str">
        <f>IF(1=1,IF(F237="","",IF(G237="","",IFERROR(INDEX(E384:E428,MATCH(AE237,B384:B428,0)),G237&amp;""))),N("N6"))</f>
        <v/>
      </c>
      <c r="O237" s="138" t="str">
        <f>IF(1=1,IF(E237="","",O231),N("K12"))</f>
        <v/>
      </c>
      <c r="P237" s="139" t="str">
        <f>IF(1=1,IF(M237="","",IF(AND(ISNUMBER(M237),M237&lt;1,N237="kg"),MAX(1,ROUND(M237*1000,0)),IF(AND(ISNUMBER(M237),M237&lt;1,N237="L"),MAX(1,ROUND(M237*100,0)),ROUND(M237,3)))),N("O12"))</f>
        <v/>
      </c>
      <c r="Q237" s="140" t="str">
        <f>IF(1=1,IF(M237="","",IF(AND(ISNUMBER(M237),M237&lt;1,N237="kg"),"g",IF(AND(ISNUMBER(M237),M237&lt;1,N237="L"),"cl",N237))),N("P12"))</f>
        <v/>
      </c>
      <c r="R237" s="161" t="str">
        <f>IF(1=1,IF(E237="","",IF(F237="","A CONTROLER",IF(NOT(ISNUMBER(F237)),"TEXTE",IF(OR(L237="",L237&lt;=0),"COMMANDE PRINCIPALE INCOMPLETE",IF(G237="","UNITE MANQUANTE",IF(COUNTIF(B384:B428,AE237)=0,"UNITE A CONTROLER","OK")))))),N("Q9"))</f>
        <v/>
      </c>
      <c r="S237" s="105"/>
      <c r="T237" s="141">
        <f t="shared" si="17"/>
        <v>0</v>
      </c>
      <c r="U237" s="133" t="str">
        <f>IF(1=1,IF(E237="","",U231),N("S12"))</f>
        <v/>
      </c>
      <c r="V237" s="133" t="str">
        <f>IF(1=1,IF(E237="","",V231),N("T12"))</f>
        <v/>
      </c>
      <c r="W237" s="135" t="str">
        <f>IF(1=1,IF(OR(U237="",V237="",NOT(ISNUMBER(U237)),NOT(ISNUMBER(V237)),U237=0),"",V237/U237),N("U12"))</f>
        <v/>
      </c>
      <c r="X237" s="136" t="str">
        <f>IF(1=1,IF(OR(W237="",NOT(ISNUMBER(F237))),"",F237*W237*IFERROR(INDEX(D384:D428,MATCH(AE237,B384:B428,0)),1)),N("V7"))</f>
        <v/>
      </c>
      <c r="Y237" s="137" t="str">
        <f>IF(1=1,IF(F237="","",IF(G237="","",IFERROR(INDEX(E384:E428,MATCH(AE237,B384:B428,0)),G237&amp;""))),N("W6"))</f>
        <v/>
      </c>
      <c r="Z237" s="142" t="str">
        <f>IF(1=1,IF(X237="","",IF(AND(ISNUMBER(X237),X237&lt;1,Y237="kg"),MAX(1,ROUND(X237*1000,0)),IF(AND(ISNUMBER(X237),X237&lt;1,Y237="L"),MAX(1,ROUND(X237*100,0)),ROUND(X237,3)))),N("X12"))</f>
        <v/>
      </c>
      <c r="AA237" s="143" t="str">
        <f>IF(1=1,IF(X237="","",IF(AND(ISNUMBER(X237),X237&lt;1,Y237="kg"),"g",IF(AND(ISNUMBER(X237),X237&lt;1,Y237="L"),"cl",Y237))),N("Y12"))</f>
        <v/>
      </c>
      <c r="AB237" s="123" t="str">
        <f>IF(1=1,IF(E237="","",IF(F237="","A CONTROLER",IF(NOT(ISNUMBER(F237)),"TEXTE",IF(OR(W237="",W237&lt;=0),"COMMANDE COUVERTS INCOMPLETE",IF(G237="","UNITE MANQUANTE",IF(COUNTIF(B384:B428,AE237)=0,"UNITE A CONTROLER","OK")))))),N("Z6"))</f>
        <v/>
      </c>
      <c r="AD237" s="144" t="str">
        <f>IF(1=1,IF(E237="","",AD231),N("AB12"))</f>
        <v/>
      </c>
      <c r="AE237" s="125" t="str">
        <f>IF(1=1,IF(G237="","",UPPER(TRIM(SUBSTITUTE(SUBSTITUTE(G237&amp;"",CHAR(160)," ")," "," ")))),N("AC12"))</f>
        <v/>
      </c>
      <c r="AG237" s="4" t="s">
        <v>31</v>
      </c>
    </row>
    <row r="238" spans="1:33" ht="15.75" x14ac:dyDescent="0.25">
      <c r="A238" s="126" t="str">
        <f>IF(1=1,IF(E238="","",A231),N("A13"))</f>
        <v/>
      </c>
      <c r="B238" s="127" t="str">
        <f>IF(1=1,IF(E238="","",B231),N("B13"))</f>
        <v/>
      </c>
      <c r="C238" s="128"/>
      <c r="D238" s="129" t="str">
        <f>IF(ISBLANK(E238),"",LARGE(D231:D237,1)+1)</f>
        <v/>
      </c>
      <c r="E238" s="130"/>
      <c r="F238" s="131"/>
      <c r="G238" s="170"/>
      <c r="H238" s="105"/>
      <c r="I238" s="132" t="str">
        <f>IF(1=1,IF(E238="","",I231),N("H13"))</f>
        <v/>
      </c>
      <c r="J238" s="133" t="str">
        <f>IF(1=1,IF(E238="","",J231),N("I13"))</f>
        <v/>
      </c>
      <c r="K238" s="134" t="str">
        <f>IF(1=1,IF(E238="","",K231),N("J13"))</f>
        <v/>
      </c>
      <c r="L238" s="135" t="str">
        <f>IF(1=1,IF(OR(J238="",O238="",NOT(ISNUMBER(J238)),NOT(ISNUMBER(O238)),J238=0),"",O238/J238),N("L13"))</f>
        <v/>
      </c>
      <c r="M238" s="136" t="str">
        <f>IF(1=1,IF(OR(L238="",NOT(ISNUMBER(F238))),"",F238*L238*IFERROR(INDEX(D384:D428,MATCH(AE238,B384:B428,0)),1)),N("M13"))</f>
        <v/>
      </c>
      <c r="N238" s="137" t="str">
        <f>IF(1=1,IF(F238="","",IF(G238="","",IFERROR(INDEX(E384:E428,MATCH(AE238,B384:B428,0)),G238&amp;""))),N("N6"))</f>
        <v/>
      </c>
      <c r="O238" s="138" t="str">
        <f>IF(1=1,IF(E238="","",O231),N("K13"))</f>
        <v/>
      </c>
      <c r="P238" s="139" t="str">
        <f>IF(1=1,IF(M238="","",IF(AND(ISNUMBER(M238),M238&lt;1,N238="kg"),MAX(1,ROUND(M238*1000,0)),IF(AND(ISNUMBER(M238),M238&lt;1,N238="L"),MAX(1,ROUND(M238*100,0)),ROUND(M238,3)))),N("O13"))</f>
        <v/>
      </c>
      <c r="Q238" s="140" t="str">
        <f>IF(1=1,IF(M238="","",IF(AND(ISNUMBER(M238),M238&lt;1,N238="kg"),"g",IF(AND(ISNUMBER(M238),M238&lt;1,N238="L"),"cl",N238))),N("P13"))</f>
        <v/>
      </c>
      <c r="R238" s="161" t="str">
        <f>IF(1=1,IF(E238="","",IF(F238="","A CONTROLER",IF(NOT(ISNUMBER(F238)),"TEXTE",IF(OR(L238="",L238&lt;=0),"COMMANDE PRINCIPALE INCOMPLETE",IF(G238="","UNITE MANQUANTE",IF(COUNTIF(B384:B428,AE238)=0,"UNITE A CONTROLER","OK")))))),N("Q9"))</f>
        <v/>
      </c>
      <c r="S238" s="105"/>
      <c r="T238" s="141">
        <f t="shared" si="17"/>
        <v>0</v>
      </c>
      <c r="U238" s="133" t="str">
        <f>IF(1=1,IF(E238="","",U231),N("S13"))</f>
        <v/>
      </c>
      <c r="V238" s="133" t="str">
        <f>IF(1=1,IF(E238="","",V231),N("T13"))</f>
        <v/>
      </c>
      <c r="W238" s="135" t="str">
        <f>IF(1=1,IF(OR(U238="",V238="",NOT(ISNUMBER(U238)),NOT(ISNUMBER(V238)),U238=0),"",V238/U238),N("U13"))</f>
        <v/>
      </c>
      <c r="X238" s="136" t="str">
        <f>IF(1=1,IF(OR(W238="",NOT(ISNUMBER(F238))),"",F238*W238*IFERROR(INDEX(D384:D428,MATCH(AE238,B384:B428,0)),1)),N("V7"))</f>
        <v/>
      </c>
      <c r="Y238" s="137" t="str">
        <f>IF(1=1,IF(F238="","",IF(G238="","",IFERROR(INDEX(E384:E428,MATCH(AE238,B384:B428,0)),G238&amp;""))),N("W6"))</f>
        <v/>
      </c>
      <c r="Z238" s="142" t="str">
        <f>IF(1=1,IF(X238="","",IF(AND(ISNUMBER(X238),X238&lt;1,Y238="kg"),MAX(1,ROUND(X238*1000,0)),IF(AND(ISNUMBER(X238),X238&lt;1,Y238="L"),MAX(1,ROUND(X238*100,0)),ROUND(X238,3)))),N("X13"))</f>
        <v/>
      </c>
      <c r="AA238" s="143" t="str">
        <f>IF(1=1,IF(X238="","",IF(AND(ISNUMBER(X238),X238&lt;1,Y238="kg"),"g",IF(AND(ISNUMBER(X238),X238&lt;1,Y238="L"),"cl",Y238))),N("Y13"))</f>
        <v/>
      </c>
      <c r="AB238" s="123" t="str">
        <f>IF(1=1,IF(E238="","",IF(F238="","A CONTROLER",IF(NOT(ISNUMBER(F238)),"TEXTE",IF(OR(W238="",W238&lt;=0),"COMMANDE COUVERTS INCOMPLETE",IF(G238="","UNITE MANQUANTE",IF(COUNTIF(B384:B428,AE238)=0,"UNITE A CONTROLER","OK")))))),N("Z6"))</f>
        <v/>
      </c>
      <c r="AD238" s="144" t="str">
        <f>IF(1=1,IF(E238="","",AD231),N("AB13"))</f>
        <v/>
      </c>
      <c r="AE238" s="125" t="str">
        <f>IF(1=1,IF(G238="","",UPPER(TRIM(SUBSTITUTE(SUBSTITUTE(G238&amp;"",CHAR(160)," ")," "," ")))),N("AC13"))</f>
        <v/>
      </c>
      <c r="AG238" s="4" t="s">
        <v>32</v>
      </c>
    </row>
    <row r="239" spans="1:33" ht="15.75" x14ac:dyDescent="0.25">
      <c r="A239" s="126" t="str">
        <f>IF(1=1,IF(E239="","",A231),N("A14"))</f>
        <v/>
      </c>
      <c r="B239" s="127" t="str">
        <f>IF(1=1,IF(E239="","",B231),N("B14"))</f>
        <v/>
      </c>
      <c r="C239" s="128"/>
      <c r="D239" s="129" t="str">
        <f>IF(ISBLANK(E239),"",LARGE(D231:D238,1)+1)</f>
        <v/>
      </c>
      <c r="E239" s="130"/>
      <c r="F239" s="131"/>
      <c r="G239" s="170"/>
      <c r="H239" s="105"/>
      <c r="I239" s="132" t="str">
        <f>IF(1=1,IF(E239="","",I231),N("H14"))</f>
        <v/>
      </c>
      <c r="J239" s="133" t="str">
        <f>IF(1=1,IF(E239="","",J231),N("I14"))</f>
        <v/>
      </c>
      <c r="K239" s="134" t="str">
        <f>IF(1=1,IF(E239="","",K231),N("J14"))</f>
        <v/>
      </c>
      <c r="L239" s="135" t="str">
        <f>IF(1=1,IF(OR(J239="",O239="",NOT(ISNUMBER(J239)),NOT(ISNUMBER(O239)),J239=0),"",O239/J239),N("L14"))</f>
        <v/>
      </c>
      <c r="M239" s="136" t="str">
        <f>IF(1=1,IF(OR(L239="",NOT(ISNUMBER(F239))),"",F239*L239*IFERROR(INDEX(D384:D428,MATCH(AE239,B384:B428,0)),1)),N("M13"))</f>
        <v/>
      </c>
      <c r="N239" s="137" t="str">
        <f>IF(1=1,IF(F239="","",IF(G239="","",IFERROR(INDEX(E384:E428,MATCH(AE239,B384:B428,0)),G239&amp;""))),N("N6"))</f>
        <v/>
      </c>
      <c r="O239" s="138" t="str">
        <f>IF(1=1,IF(E239="","",O231),N("K14"))</f>
        <v/>
      </c>
      <c r="P239" s="139" t="str">
        <f>IF(1=1,IF(M239="","",IF(AND(ISNUMBER(M239),M239&lt;1,N239="kg"),MAX(1,ROUND(M239*1000,0)),IF(AND(ISNUMBER(M239),M239&lt;1,N239="L"),MAX(1,ROUND(M239*100,0)),ROUND(M239,3)))),N("O14"))</f>
        <v/>
      </c>
      <c r="Q239" s="140" t="str">
        <f>IF(1=1,IF(M239="","",IF(AND(ISNUMBER(M239),M239&lt;1,N239="kg"),"g",IF(AND(ISNUMBER(M239),M239&lt;1,N239="L"),"cl",N239))),N("P14"))</f>
        <v/>
      </c>
      <c r="R239" s="161" t="str">
        <f>IF(1=1,IF(E239="","",IF(F239="","A CONTROLER",IF(NOT(ISNUMBER(F239)),"TEXTE",IF(OR(L239="",L239&lt;=0),"COMMANDE PRINCIPALE INCOMPLETE",IF(G239="","UNITE MANQUANTE",IF(COUNTIF(B384:B428,AE239)=0,"UNITE A CONTROLER","OK")))))),N("Q9"))</f>
        <v/>
      </c>
      <c r="S239" s="105"/>
      <c r="T239" s="141">
        <f t="shared" si="17"/>
        <v>0</v>
      </c>
      <c r="U239" s="133" t="str">
        <f>IF(1=1,IF(E239="","",U231),N("S14"))</f>
        <v/>
      </c>
      <c r="V239" s="133" t="str">
        <f>IF(1=1,IF(E239="","",V231),N("T14"))</f>
        <v/>
      </c>
      <c r="W239" s="135" t="str">
        <f>IF(1=1,IF(OR(U239="",V239="",NOT(ISNUMBER(U239)),NOT(ISNUMBER(V239)),U239=0),"",V239/U239),N("U14"))</f>
        <v/>
      </c>
      <c r="X239" s="136" t="str">
        <f>IF(1=1,IF(OR(W239="",NOT(ISNUMBER(F239))),"",F239*W239*IFERROR(INDEX(D384:D428,MATCH(AE239,B384:B428,0)),1)),N("V7"))</f>
        <v/>
      </c>
      <c r="Y239" s="137" t="str">
        <f>IF(1=1,IF(F239="","",IF(G239="","",IFERROR(INDEX(E384:E428,MATCH(AE239,B384:B428,0)),G239&amp;""))),N("W6"))</f>
        <v/>
      </c>
      <c r="Z239" s="142" t="str">
        <f>IF(1=1,IF(X239="","",IF(AND(ISNUMBER(X239),X239&lt;1,Y239="kg"),MAX(1,ROUND(X239*1000,0)),IF(AND(ISNUMBER(X239),X239&lt;1,Y239="L"),MAX(1,ROUND(X239*100,0)),ROUND(X239,3)))),N("X14"))</f>
        <v/>
      </c>
      <c r="AA239" s="143" t="str">
        <f>IF(1=1,IF(X239="","",IF(AND(ISNUMBER(X239),X239&lt;1,Y239="kg"),"g",IF(AND(ISNUMBER(X239),X239&lt;1,Y239="L"),"cl",Y239))),N("Y14"))</f>
        <v/>
      </c>
      <c r="AB239" s="123" t="str">
        <f>IF(1=1,IF(E239="","",IF(F239="","A CONTROLER",IF(NOT(ISNUMBER(F239)),"TEXTE",IF(OR(W239="",W239&lt;=0),"COMMANDE COUVERTS INCOMPLETE",IF(G239="","UNITE MANQUANTE",IF(COUNTIF(B384:B428,AE239)=0,"UNITE A CONTROLER","OK")))))),N("Z6"))</f>
        <v/>
      </c>
      <c r="AD239" s="144" t="str">
        <f>IF(1=1,IF(E239="","",AD231),N("AB14"))</f>
        <v/>
      </c>
      <c r="AE239" s="125" t="str">
        <f>IF(1=1,IF(G239="","",UPPER(TRIM(SUBSTITUTE(SUBSTITUTE(G239&amp;"",CHAR(160)," ")," "," ")))),N("AC14"))</f>
        <v/>
      </c>
      <c r="AG239" s="4" t="s">
        <v>33</v>
      </c>
    </row>
    <row r="240" spans="1:33" ht="15.75" x14ac:dyDescent="0.25">
      <c r="A240" s="126" t="str">
        <f>IF(1=1,IF(E240="","",A231),N("A15"))</f>
        <v/>
      </c>
      <c r="B240" s="127" t="str">
        <f>IF(1=1,IF(E240="","",B231),N("B15"))</f>
        <v/>
      </c>
      <c r="C240" s="128"/>
      <c r="D240" s="129" t="str">
        <f>IF(ISBLANK(E240),"",LARGE(D231:D239,1)+1)</f>
        <v/>
      </c>
      <c r="E240" s="130"/>
      <c r="F240" s="131"/>
      <c r="G240" s="170"/>
      <c r="H240" s="105"/>
      <c r="I240" s="132" t="str">
        <f>IF(1=1,IF(E240="","",I231),N("H15"))</f>
        <v/>
      </c>
      <c r="J240" s="133" t="str">
        <f>IF(1=1,IF(E240="","",J231),N("I15"))</f>
        <v/>
      </c>
      <c r="K240" s="134" t="str">
        <f>IF(1=1,IF(E240="","",K231),N("J15"))</f>
        <v/>
      </c>
      <c r="L240" s="135" t="str">
        <f>IF(1=1,IF(OR(J240="",O240="",NOT(ISNUMBER(J240)),NOT(ISNUMBER(O240)),J240=0),"",O240/J240),N("L15"))</f>
        <v/>
      </c>
      <c r="M240" s="136" t="str">
        <f>IF(1=1,IF(OR(L240="",NOT(ISNUMBER(F240))),"",F240*L240*IFERROR(INDEX(D384:D428,MATCH(AE240,B384:B428,0)),1)),N("M13"))</f>
        <v/>
      </c>
      <c r="N240" s="137" t="str">
        <f>IF(1=1,IF(F240="","",IF(G240="","",IFERROR(INDEX(E384:E428,MATCH(AE240,B384:B428,0)),G240&amp;""))),N("N6"))</f>
        <v/>
      </c>
      <c r="O240" s="138" t="str">
        <f>IF(1=1,IF(E240="","",O231),N("K15"))</f>
        <v/>
      </c>
      <c r="P240" s="139" t="str">
        <f>IF(1=1,IF(M240="","",IF(AND(ISNUMBER(M240),M240&lt;1,N240="kg"),MAX(1,ROUND(M240*1000,0)),IF(AND(ISNUMBER(M240),M240&lt;1,N240="L"),MAX(1,ROUND(M240*100,0)),ROUND(M240,3)))),N("O15"))</f>
        <v/>
      </c>
      <c r="Q240" s="140" t="str">
        <f>IF(1=1,IF(M240="","",IF(AND(ISNUMBER(M240),M240&lt;1,N240="kg"),"g",IF(AND(ISNUMBER(M240),M240&lt;1,N240="L"),"cl",N240))),N("P15"))</f>
        <v/>
      </c>
      <c r="R240" s="161" t="str">
        <f>IF(1=1,IF(E240="","",IF(F240="","A CONTROLER",IF(NOT(ISNUMBER(F240)),"TEXTE",IF(OR(L240="",L240&lt;=0),"COMMANDE PRINCIPALE INCOMPLETE",IF(G240="","UNITE MANQUANTE",IF(COUNTIF(B384:B428,AE240)=0,"UNITE A CONTROLER","OK")))))),N("Q9"))</f>
        <v/>
      </c>
      <c r="S240" s="105"/>
      <c r="T240" s="141">
        <f t="shared" si="17"/>
        <v>0</v>
      </c>
      <c r="U240" s="133" t="str">
        <f>IF(1=1,IF(E240="","",U231),N("S15"))</f>
        <v/>
      </c>
      <c r="V240" s="133" t="str">
        <f>IF(1=1,IF(E240="","",V231),N("T15"))</f>
        <v/>
      </c>
      <c r="W240" s="135" t="str">
        <f>IF(1=1,IF(OR(U240="",V240="",NOT(ISNUMBER(U240)),NOT(ISNUMBER(V240)),U240=0),"",V240/U240),N("U15"))</f>
        <v/>
      </c>
      <c r="X240" s="136" t="str">
        <f>IF(1=1,IF(OR(W240="",NOT(ISNUMBER(F240))),"",F240*W240*IFERROR(INDEX(D384:D428,MATCH(AE240,B384:B428,0)),1)),N("V7"))</f>
        <v/>
      </c>
      <c r="Y240" s="137" t="str">
        <f>IF(1=1,IF(F240="","",IF(G240="","",IFERROR(INDEX(E384:E428,MATCH(AE240,B384:B428,0)),G240&amp;""))),N("W6"))</f>
        <v/>
      </c>
      <c r="Z240" s="142" t="str">
        <f>IF(1=1,IF(X240="","",IF(AND(ISNUMBER(X240),X240&lt;1,Y240="kg"),MAX(1,ROUND(X240*1000,0)),IF(AND(ISNUMBER(X240),X240&lt;1,Y240="L"),MAX(1,ROUND(X240*100,0)),ROUND(X240,3)))),N("X15"))</f>
        <v/>
      </c>
      <c r="AA240" s="143" t="str">
        <f>IF(1=1,IF(X240="","",IF(AND(ISNUMBER(X240),X240&lt;1,Y240="kg"),"g",IF(AND(ISNUMBER(X240),X240&lt;1,Y240="L"),"cl",Y240))),N("Y15"))</f>
        <v/>
      </c>
      <c r="AB240" s="123" t="str">
        <f>IF(1=1,IF(E240="","",IF(F240="","A CONTROLER",IF(NOT(ISNUMBER(F240)),"TEXTE",IF(OR(W240="",W240&lt;=0),"COMMANDE COUVERTS INCOMPLETE",IF(G240="","UNITE MANQUANTE",IF(COUNTIF(B384:B428,AE240)=0,"UNITE A CONTROLER","OK")))))),N("Z6"))</f>
        <v/>
      </c>
      <c r="AD240" s="144" t="str">
        <f>IF(1=1,IF(E240="","",AD231),N("AB15"))</f>
        <v/>
      </c>
      <c r="AE240" s="125" t="str">
        <f>IF(1=1,IF(G240="","",UPPER(TRIM(SUBSTITUTE(SUBSTITUTE(G240&amp;"",CHAR(160)," ")," "," ")))),N("AC15"))</f>
        <v/>
      </c>
      <c r="AG240" s="5" t="s">
        <v>34</v>
      </c>
    </row>
    <row r="241" spans="1:33" ht="15.75" x14ac:dyDescent="0.25">
      <c r="A241" s="126" t="str">
        <f>IF(1=1,IF(E241="","",A231),N("A16"))</f>
        <v/>
      </c>
      <c r="B241" s="127" t="str">
        <f>IF(1=1,IF(E241="","",B231),N("B16"))</f>
        <v/>
      </c>
      <c r="C241" s="128"/>
      <c r="D241" s="129" t="str">
        <f>IF(ISBLANK(E241),"",LARGE(D231:D240,1)+1)</f>
        <v/>
      </c>
      <c r="E241" s="130"/>
      <c r="F241" s="131"/>
      <c r="G241" s="170"/>
      <c r="H241" s="105"/>
      <c r="I241" s="132" t="str">
        <f>IF(1=1,IF(E241="","",I231),N("H16"))</f>
        <v/>
      </c>
      <c r="J241" s="133" t="str">
        <f>IF(1=1,IF(E241="","",J231),N("I16"))</f>
        <v/>
      </c>
      <c r="K241" s="134" t="str">
        <f>IF(1=1,IF(E241="","",K231),N("J16"))</f>
        <v/>
      </c>
      <c r="L241" s="135" t="str">
        <f>IF(1=1,IF(OR(J241="",O241="",NOT(ISNUMBER(J241)),NOT(ISNUMBER(O241)),J241=0),"",O241/J241),N("L16"))</f>
        <v/>
      </c>
      <c r="M241" s="136" t="str">
        <f>IF(1=1,IF(OR(L241="",NOT(ISNUMBER(F241))),"",F241*L241*IFERROR(INDEX(D384:D428,MATCH(AE241,B384:B428,0)),1)),N("M13"))</f>
        <v/>
      </c>
      <c r="N241" s="137" t="str">
        <f>IF(1=1,IF(F241="","",IF(G241="","",IFERROR(INDEX(E384:E428,MATCH(AE241,B384:B428,0)),G241&amp;""))),N("N6"))</f>
        <v/>
      </c>
      <c r="O241" s="138" t="str">
        <f>IF(1=1,IF(E241="","",O231),N("K16"))</f>
        <v/>
      </c>
      <c r="P241" s="139" t="str">
        <f>IF(1=1,IF(M241="","",IF(AND(ISNUMBER(M241),M241&lt;1,N241="kg"),MAX(1,ROUND(M241*1000,0)),IF(AND(ISNUMBER(M241),M241&lt;1,N241="L"),MAX(1,ROUND(M241*100,0)),ROUND(M241,3)))),N("O16"))</f>
        <v/>
      </c>
      <c r="Q241" s="140" t="str">
        <f>IF(1=1,IF(M241="","",IF(AND(ISNUMBER(M241),M241&lt;1,N241="kg"),"g",IF(AND(ISNUMBER(M241),M241&lt;1,N241="L"),"cl",N241))),N("P16"))</f>
        <v/>
      </c>
      <c r="R241" s="161" t="str">
        <f>IF(1=1,IF(E241="","",IF(F241="","A CONTROLER",IF(NOT(ISNUMBER(F241)),"TEXTE",IF(OR(L241="",L241&lt;=0),"COMMANDE PRINCIPALE INCOMPLETE",IF(G241="","UNITE MANQUANTE",IF(COUNTIF(B384:B428,AE241)=0,"UNITE A CONTROLER","OK")))))),N("Q9"))</f>
        <v/>
      </c>
      <c r="S241" s="105"/>
      <c r="T241" s="141">
        <f t="shared" si="17"/>
        <v>0</v>
      </c>
      <c r="U241" s="133" t="str">
        <f>IF(1=1,IF(E241="","",U231),N("S16"))</f>
        <v/>
      </c>
      <c r="V241" s="133" t="str">
        <f>IF(1=1,IF(E241="","",V231),N("T16"))</f>
        <v/>
      </c>
      <c r="W241" s="135" t="str">
        <f>IF(1=1,IF(OR(U241="",V241="",NOT(ISNUMBER(U241)),NOT(ISNUMBER(V241)),U241=0),"",V241/U241),N("U16"))</f>
        <v/>
      </c>
      <c r="X241" s="136" t="str">
        <f>IF(1=1,IF(OR(W241="",NOT(ISNUMBER(F241))),"",F241*W241*IFERROR(INDEX(D384:D428,MATCH(AE241,B384:B428,0)),1)),N("V7"))</f>
        <v/>
      </c>
      <c r="Y241" s="137" t="str">
        <f>IF(1=1,IF(F241="","",IF(G241="","",IFERROR(INDEX(E384:E428,MATCH(AE241,B384:B428,0)),G241&amp;""))),N("W6"))</f>
        <v/>
      </c>
      <c r="Z241" s="142" t="str">
        <f>IF(1=1,IF(X241="","",IF(AND(ISNUMBER(X241),X241&lt;1,Y241="kg"),MAX(1,ROUND(X241*1000,0)),IF(AND(ISNUMBER(X241),X241&lt;1,Y241="L"),MAX(1,ROUND(X241*100,0)),ROUND(X241,3)))),N("X16"))</f>
        <v/>
      </c>
      <c r="AA241" s="143" t="str">
        <f>IF(1=1,IF(X241="","",IF(AND(ISNUMBER(X241),X241&lt;1,Y241="kg"),"g",IF(AND(ISNUMBER(X241),X241&lt;1,Y241="L"),"cl",Y241))),N("Y16"))</f>
        <v/>
      </c>
      <c r="AB241" s="123" t="str">
        <f>IF(1=1,IF(E241="","",IF(F241="","A CONTROLER",IF(NOT(ISNUMBER(F241)),"TEXTE",IF(OR(W241="",W241&lt;=0),"COMMANDE COUVERTS INCOMPLETE",IF(G241="","UNITE MANQUANTE",IF(COUNTIF(B384:B428,AE241)=0,"UNITE A CONTROLER","OK")))))),N("Z6"))</f>
        <v/>
      </c>
      <c r="AD241" s="144" t="str">
        <f>IF(1=1,IF(E241="","",AD231),N("AB16"))</f>
        <v/>
      </c>
      <c r="AE241" s="125" t="str">
        <f>IF(1=1,IF(G241="","",UPPER(TRIM(SUBSTITUTE(SUBSTITUTE(G241&amp;"",CHAR(160)," ")," "," ")))),N("AC16"))</f>
        <v/>
      </c>
      <c r="AG241" s="5" t="s">
        <v>35</v>
      </c>
    </row>
    <row r="242" spans="1:33" ht="15.75" x14ac:dyDescent="0.25">
      <c r="A242" s="126" t="str">
        <f>IF(1=1,IF(E242="","",A231),N("A17"))</f>
        <v/>
      </c>
      <c r="B242" s="127" t="str">
        <f>IF(1=1,IF(E242="","",B231),N("B17"))</f>
        <v/>
      </c>
      <c r="C242" s="128"/>
      <c r="D242" s="129" t="str">
        <f>IF(ISBLANK(E242),"",LARGE(D231:D241,1)+1)</f>
        <v/>
      </c>
      <c r="E242" s="130"/>
      <c r="F242" s="131"/>
      <c r="G242" s="170"/>
      <c r="H242" s="105"/>
      <c r="I242" s="132" t="str">
        <f>IF(1=1,IF(E242="","",I231),N("H17"))</f>
        <v/>
      </c>
      <c r="J242" s="133" t="str">
        <f>IF(1=1,IF(E242="","",J231),N("I17"))</f>
        <v/>
      </c>
      <c r="K242" s="134" t="str">
        <f>IF(1=1,IF(E242="","",K231),N("J17"))</f>
        <v/>
      </c>
      <c r="L242" s="135" t="str">
        <f>IF(1=1,IF(OR(J242="",O242="",NOT(ISNUMBER(J242)),NOT(ISNUMBER(O242)),J242=0),"",O242/J242),N("L17"))</f>
        <v/>
      </c>
      <c r="M242" s="136" t="str">
        <f>IF(1=1,IF(OR(L242="",NOT(ISNUMBER(F242))),"",F242*L242*IFERROR(INDEX(D384:D428,MATCH(AE242,B384:B428,0)),1)),N("M13"))</f>
        <v/>
      </c>
      <c r="N242" s="137" t="str">
        <f>IF(1=1,IF(F242="","",IF(G242="","",IFERROR(INDEX(E384:E428,MATCH(AE242,B384:B428,0)),G242&amp;""))),N("N6"))</f>
        <v/>
      </c>
      <c r="O242" s="138" t="str">
        <f>IF(1=1,IF(E242="","",O231),N("K17"))</f>
        <v/>
      </c>
      <c r="P242" s="139" t="str">
        <f>IF(1=1,IF(M242="","",IF(AND(ISNUMBER(M242),M242&lt;1,N242="kg"),MAX(1,ROUND(M242*1000,0)),IF(AND(ISNUMBER(M242),M242&lt;1,N242="L"),MAX(1,ROUND(M242*100,0)),ROUND(M242,3)))),N("O17"))</f>
        <v/>
      </c>
      <c r="Q242" s="140" t="str">
        <f>IF(1=1,IF(M242="","",IF(AND(ISNUMBER(M242),M242&lt;1,N242="kg"),"g",IF(AND(ISNUMBER(M242),M242&lt;1,N242="L"),"cl",N242))),N("P17"))</f>
        <v/>
      </c>
      <c r="R242" s="161" t="str">
        <f>IF(1=1,IF(E242="","",IF(F242="","A CONTROLER",IF(NOT(ISNUMBER(F242)),"TEXTE",IF(OR(L242="",L242&lt;=0),"COMMANDE PRINCIPALE INCOMPLETE",IF(G242="","UNITE MANQUANTE",IF(COUNTIF(B384:B428,AE242)=0,"UNITE A CONTROLER","OK")))))),N("Q9"))</f>
        <v/>
      </c>
      <c r="S242" s="105"/>
      <c r="T242" s="141">
        <f t="shared" si="17"/>
        <v>0</v>
      </c>
      <c r="U242" s="133" t="str">
        <f>IF(1=1,IF(E242="","",U231),N("S17"))</f>
        <v/>
      </c>
      <c r="V242" s="133" t="str">
        <f>IF(1=1,IF(E242="","",V231),N("T17"))</f>
        <v/>
      </c>
      <c r="W242" s="135" t="str">
        <f>IF(1=1,IF(OR(U242="",V242="",NOT(ISNUMBER(U242)),NOT(ISNUMBER(V242)),U242=0),"",V242/U242),N("U17"))</f>
        <v/>
      </c>
      <c r="X242" s="136" t="str">
        <f>IF(1=1,IF(OR(W242="",NOT(ISNUMBER(F242))),"",F242*W242*IFERROR(INDEX(D384:D428,MATCH(AE242,B384:B428,0)),1)),N("V7"))</f>
        <v/>
      </c>
      <c r="Y242" s="137" t="str">
        <f>IF(1=1,IF(F242="","",IF(G242="","",IFERROR(INDEX(E384:E428,MATCH(AE242,B384:B428,0)),G242&amp;""))),N("W6"))</f>
        <v/>
      </c>
      <c r="Z242" s="142" t="str">
        <f>IF(1=1,IF(X242="","",IF(AND(ISNUMBER(X242),X242&lt;1,Y242="kg"),MAX(1,ROUND(X242*1000,0)),IF(AND(ISNUMBER(X242),X242&lt;1,Y242="L"),MAX(1,ROUND(X242*100,0)),ROUND(X242,3)))),N("X17"))</f>
        <v/>
      </c>
      <c r="AA242" s="143" t="str">
        <f>IF(1=1,IF(X242="","",IF(AND(ISNUMBER(X242),X242&lt;1,Y242="kg"),"g",IF(AND(ISNUMBER(X242),X242&lt;1,Y242="L"),"cl",Y242))),N("Y17"))</f>
        <v/>
      </c>
      <c r="AB242" s="123" t="str">
        <f>IF(1=1,IF(E242="","",IF(F242="","A CONTROLER",IF(NOT(ISNUMBER(F242)),"TEXTE",IF(OR(W242="",W242&lt;=0),"COMMANDE COUVERTS INCOMPLETE",IF(G242="","UNITE MANQUANTE",IF(COUNTIF(B384:B428,AE242)=0,"UNITE A CONTROLER","OK")))))),N("Z6"))</f>
        <v/>
      </c>
      <c r="AD242" s="144" t="str">
        <f>IF(1=1,IF(E242="","",AD231),N("AB17"))</f>
        <v/>
      </c>
      <c r="AE242" s="125" t="str">
        <f>IF(1=1,IF(G242="","",UPPER(TRIM(SUBSTITUTE(SUBSTITUTE(G242&amp;"",CHAR(160)," ")," "," ")))),N("AC17"))</f>
        <v/>
      </c>
      <c r="AG242" s="5" t="s">
        <v>225</v>
      </c>
    </row>
    <row r="243" spans="1:33" ht="15.75" x14ac:dyDescent="0.25">
      <c r="A243" s="126" t="str">
        <f>IF(1=1,IF(E243="","",A231),N("A18"))</f>
        <v/>
      </c>
      <c r="B243" s="127" t="str">
        <f>IF(1=1,IF(E243="","",B231),N("B18"))</f>
        <v/>
      </c>
      <c r="C243" s="128"/>
      <c r="D243" s="129" t="str">
        <f>IF(ISBLANK(E243),"",LARGE(D231:D242,1)+1)</f>
        <v/>
      </c>
      <c r="E243" s="130"/>
      <c r="F243" s="131"/>
      <c r="G243" s="170"/>
      <c r="H243" s="105"/>
      <c r="I243" s="132" t="str">
        <f>IF(1=1,IF(E243="","",I231),N("H18"))</f>
        <v/>
      </c>
      <c r="J243" s="133" t="str">
        <f>IF(1=1,IF(E243="","",J231),N("I18"))</f>
        <v/>
      </c>
      <c r="K243" s="134" t="str">
        <f>IF(1=1,IF(E243="","",K231),N("J18"))</f>
        <v/>
      </c>
      <c r="L243" s="135" t="str">
        <f>IF(1=1,IF(OR(J243="",O243="",NOT(ISNUMBER(J243)),NOT(ISNUMBER(O243)),J243=0),"",O243/J243),N("L18"))</f>
        <v/>
      </c>
      <c r="M243" s="136" t="str">
        <f>IF(1=1,IF(OR(L243="",NOT(ISNUMBER(F243))),"",F243*L243*IFERROR(INDEX(D384:D428,MATCH(AE243,B384:B428,0)),1)),N("M13"))</f>
        <v/>
      </c>
      <c r="N243" s="137" t="str">
        <f>IF(1=1,IF(F243="","",IF(G243="","",IFERROR(INDEX(E384:E428,MATCH(AE243,B384:B428,0)),G243&amp;""))),N("N6"))</f>
        <v/>
      </c>
      <c r="O243" s="138" t="str">
        <f>IF(1=1,IF(E243="","",O231),N("K18"))</f>
        <v/>
      </c>
      <c r="P243" s="139" t="str">
        <f>IF(1=1,IF(M243="","",IF(AND(ISNUMBER(M243),M243&lt;1,N243="kg"),MAX(1,ROUND(M243*1000,0)),IF(AND(ISNUMBER(M243),M243&lt;1,N243="L"),MAX(1,ROUND(M243*100,0)),ROUND(M243,3)))),N("O18"))</f>
        <v/>
      </c>
      <c r="Q243" s="140" t="str">
        <f>IF(1=1,IF(M243="","",IF(AND(ISNUMBER(M243),M243&lt;1,N243="kg"),"g",IF(AND(ISNUMBER(M243),M243&lt;1,N243="L"),"cl",N243))),N("P18"))</f>
        <v/>
      </c>
      <c r="R243" s="161" t="str">
        <f>IF(1=1,IF(E243="","",IF(F243="","A CONTROLER",IF(NOT(ISNUMBER(F243)),"TEXTE",IF(OR(L243="",L243&lt;=0),"COMMANDE PRINCIPALE INCOMPLETE",IF(G243="","UNITE MANQUANTE",IF(COUNTIF(B384:B428,AE243)=0,"UNITE A CONTROLER","OK")))))),N("Q9"))</f>
        <v/>
      </c>
      <c r="S243" s="105"/>
      <c r="T243" s="141">
        <f t="shared" si="17"/>
        <v>0</v>
      </c>
      <c r="U243" s="133" t="str">
        <f>IF(1=1,IF(E243="","",U231),N("S18"))</f>
        <v/>
      </c>
      <c r="V243" s="133" t="str">
        <f>IF(1=1,IF(E243="","",V231),N("T18"))</f>
        <v/>
      </c>
      <c r="W243" s="135" t="str">
        <f>IF(1=1,IF(OR(U243="",V243="",NOT(ISNUMBER(U243)),NOT(ISNUMBER(V243)),U243=0),"",V243/U243),N("U18"))</f>
        <v/>
      </c>
      <c r="X243" s="136" t="str">
        <f>IF(1=1,IF(OR(W243="",NOT(ISNUMBER(F243))),"",F243*W243*IFERROR(INDEX(D384:D428,MATCH(AE243,B384:B428,0)),1)),N("V7"))</f>
        <v/>
      </c>
      <c r="Y243" s="137" t="str">
        <f>IF(1=1,IF(F243="","",IF(G243="","",IFERROR(INDEX(E384:E428,MATCH(AE243,B384:B428,0)),G243&amp;""))),N("W6"))</f>
        <v/>
      </c>
      <c r="Z243" s="142" t="str">
        <f>IF(1=1,IF(X243="","",IF(AND(ISNUMBER(X243),X243&lt;1,Y243="kg"),MAX(1,ROUND(X243*1000,0)),IF(AND(ISNUMBER(X243),X243&lt;1,Y243="L"),MAX(1,ROUND(X243*100,0)),ROUND(X243,3)))),N("X18"))</f>
        <v/>
      </c>
      <c r="AA243" s="143" t="str">
        <f>IF(1=1,IF(X243="","",IF(AND(ISNUMBER(X243),X243&lt;1,Y243="kg"),"g",IF(AND(ISNUMBER(X243),X243&lt;1,Y243="L"),"cl",Y243))),N("Y18"))</f>
        <v/>
      </c>
      <c r="AB243" s="123" t="str">
        <f>IF(1=1,IF(E243="","",IF(F243="","A CONTROLER",IF(NOT(ISNUMBER(F243)),"TEXTE",IF(OR(W243="",W243&lt;=0),"COMMANDE COUVERTS INCOMPLETE",IF(G243="","UNITE MANQUANTE",IF(COUNTIF(B384:B428,AE243)=0,"UNITE A CONTROLER","OK")))))),N("Z6"))</f>
        <v/>
      </c>
      <c r="AD243" s="144" t="str">
        <f>IF(1=1,IF(E243="","",AD231),N("AB18"))</f>
        <v/>
      </c>
      <c r="AE243" s="125" t="str">
        <f>IF(1=1,IF(G243="","",UPPER(TRIM(SUBSTITUTE(SUBSTITUTE(G243&amp;"",CHAR(160)," ")," "," ")))),N("AC18"))</f>
        <v/>
      </c>
      <c r="AG243" s="5" t="s">
        <v>36</v>
      </c>
    </row>
    <row r="244" spans="1:33" ht="15.75" x14ac:dyDescent="0.25">
      <c r="A244" s="126" t="str">
        <f>IF(1=1,IF(E244="","",A231),N("A19"))</f>
        <v/>
      </c>
      <c r="B244" s="127" t="str">
        <f>IF(1=1,IF(E244="","",B231),N("B19"))</f>
        <v/>
      </c>
      <c r="C244" s="128"/>
      <c r="D244" s="129" t="str">
        <f>IF(ISBLANK(E244),"",LARGE(D231:D243,1)+1)</f>
        <v/>
      </c>
      <c r="E244" s="130"/>
      <c r="F244" s="131"/>
      <c r="G244" s="170"/>
      <c r="H244" s="105"/>
      <c r="I244" s="132" t="str">
        <f>IF(1=1,IF(E244="","",I231),N("H19"))</f>
        <v/>
      </c>
      <c r="J244" s="133" t="str">
        <f>IF(1=1,IF(E244="","",J231),N("I19"))</f>
        <v/>
      </c>
      <c r="K244" s="134" t="str">
        <f>IF(1=1,IF(E244="","",K231),N("J19"))</f>
        <v/>
      </c>
      <c r="L244" s="135" t="str">
        <f>IF(1=1,IF(OR(J244="",O244="",NOT(ISNUMBER(J244)),NOT(ISNUMBER(O244)),J244=0),"",O244/J244),N("L19"))</f>
        <v/>
      </c>
      <c r="M244" s="136" t="str">
        <f>IF(1=1,IF(OR(L244="",NOT(ISNUMBER(F244))),"",F244*L244*IFERROR(INDEX(D384:D428,MATCH(AE244,B384:B428,0)),1)),N("M13"))</f>
        <v/>
      </c>
      <c r="N244" s="137" t="str">
        <f>IF(1=1,IF(F244="","",IF(G244="","",IFERROR(INDEX(E384:E428,MATCH(AE244,B384:B428,0)),G244&amp;""))),N("N6"))</f>
        <v/>
      </c>
      <c r="O244" s="138" t="str">
        <f>IF(1=1,IF(E244="","",O231),N("K19"))</f>
        <v/>
      </c>
      <c r="P244" s="139" t="str">
        <f>IF(1=1,IF(M244="","",IF(AND(ISNUMBER(M244),M244&lt;1,N244="kg"),MAX(1,ROUND(M244*1000,0)),IF(AND(ISNUMBER(M244),M244&lt;1,N244="L"),MAX(1,ROUND(M244*100,0)),ROUND(M244,3)))),N("O19"))</f>
        <v/>
      </c>
      <c r="Q244" s="140" t="str">
        <f>IF(1=1,IF(M244="","",IF(AND(ISNUMBER(M244),M244&lt;1,N244="kg"),"g",IF(AND(ISNUMBER(M244),M244&lt;1,N244="L"),"cl",N244))),N("P19"))</f>
        <v/>
      </c>
      <c r="R244" s="161" t="str">
        <f>IF(1=1,IF(E244="","",IF(F244="","A CONTROLER",IF(NOT(ISNUMBER(F244)),"TEXTE",IF(OR(L244="",L244&lt;=0),"COMMANDE PRINCIPALE INCOMPLETE",IF(G244="","UNITE MANQUANTE",IF(COUNTIF(B384:B428,AE244)=0,"UNITE A CONTROLER","OK")))))),N("Q9"))</f>
        <v/>
      </c>
      <c r="S244" s="105"/>
      <c r="T244" s="141">
        <f t="shared" si="17"/>
        <v>0</v>
      </c>
      <c r="U244" s="133" t="str">
        <f>IF(1=1,IF(E244="","",U231),N("S19"))</f>
        <v/>
      </c>
      <c r="V244" s="133" t="str">
        <f>IF(1=1,IF(E244="","",V231),N("T19"))</f>
        <v/>
      </c>
      <c r="W244" s="135" t="str">
        <f>IF(1=1,IF(OR(U244="",V244="",NOT(ISNUMBER(U244)),NOT(ISNUMBER(V244)),U244=0),"",V244/U244),N("U19"))</f>
        <v/>
      </c>
      <c r="X244" s="136" t="str">
        <f>IF(1=1,IF(OR(W244="",NOT(ISNUMBER(F244))),"",F244*W244*IFERROR(INDEX(D384:D428,MATCH(AE244,B384:B428,0)),1)),N("V7"))</f>
        <v/>
      </c>
      <c r="Y244" s="137" t="str">
        <f>IF(1=1,IF(F244="","",IF(G244="","",IFERROR(INDEX(E384:E428,MATCH(AE244,B384:B428,0)),G244&amp;""))),N("W6"))</f>
        <v/>
      </c>
      <c r="Z244" s="142" t="str">
        <f>IF(1=1,IF(X244="","",IF(AND(ISNUMBER(X244),X244&lt;1,Y244="kg"),MAX(1,ROUND(X244*1000,0)),IF(AND(ISNUMBER(X244),X244&lt;1,Y244="L"),MAX(1,ROUND(X244*100,0)),ROUND(X244,3)))),N("X19"))</f>
        <v/>
      </c>
      <c r="AA244" s="143" t="str">
        <f>IF(1=1,IF(X244="","",IF(AND(ISNUMBER(X244),X244&lt;1,Y244="kg"),"g",IF(AND(ISNUMBER(X244),X244&lt;1,Y244="L"),"cl",Y244))),N("Y19"))</f>
        <v/>
      </c>
      <c r="AB244" s="123" t="str">
        <f>IF(1=1,IF(E244="","",IF(F244="","A CONTROLER",IF(NOT(ISNUMBER(F244)),"TEXTE",IF(OR(W244="",W244&lt;=0),"COMMANDE COUVERTS INCOMPLETE",IF(G244="","UNITE MANQUANTE",IF(COUNTIF(B384:B428,AE244)=0,"UNITE A CONTROLER","OK")))))),N("Z6"))</f>
        <v/>
      </c>
      <c r="AD244" s="144" t="str">
        <f>IF(1=1,IF(E244="","",AD231),N("AB19"))</f>
        <v/>
      </c>
      <c r="AE244" s="125" t="str">
        <f>IF(1=1,IF(G244="","",UPPER(TRIM(SUBSTITUTE(SUBSTITUTE(G244&amp;"",CHAR(160)," ")," "," ")))),N("AC19"))</f>
        <v/>
      </c>
      <c r="AG244" s="5" t="s">
        <v>37</v>
      </c>
    </row>
    <row r="245" spans="1:33" ht="15.75" x14ac:dyDescent="0.25">
      <c r="A245" s="126" t="str">
        <f>IF(1=1,IF(E245="","",A231),N("A20"))</f>
        <v/>
      </c>
      <c r="B245" s="127" t="str">
        <f>IF(1=1,IF(E245="","",B231),N("B20"))</f>
        <v/>
      </c>
      <c r="C245" s="128"/>
      <c r="D245" s="129" t="str">
        <f>IF(ISBLANK(E245),"",LARGE(D231:D244,1)+1)</f>
        <v/>
      </c>
      <c r="E245" s="130"/>
      <c r="F245" s="131"/>
      <c r="G245" s="170"/>
      <c r="H245" s="105"/>
      <c r="I245" s="132" t="str">
        <f>IF(1=1,IF(E245="","",I231),N("H20"))</f>
        <v/>
      </c>
      <c r="J245" s="133" t="str">
        <f>IF(1=1,IF(E245="","",J231),N("I20"))</f>
        <v/>
      </c>
      <c r="K245" s="134" t="str">
        <f>IF(1=1,IF(E245="","",K231),N("J20"))</f>
        <v/>
      </c>
      <c r="L245" s="135" t="str">
        <f>IF(1=1,IF(OR(J245="",O245="",NOT(ISNUMBER(J245)),NOT(ISNUMBER(O245)),J245=0),"",O245/J245),N("L20"))</f>
        <v/>
      </c>
      <c r="M245" s="136" t="str">
        <f>IF(1=1,IF(OR(L245="",NOT(ISNUMBER(F245))),"",F245*L245*IFERROR(INDEX(D384:D428,MATCH(AE245,B384:B428,0)),1)),N("M13"))</f>
        <v/>
      </c>
      <c r="N245" s="137" t="str">
        <f>IF(1=1,IF(F245="","",IF(G245="","",IFERROR(INDEX(E384:E428,MATCH(AE245,B384:B428,0)),G245&amp;""))),N("N6"))</f>
        <v/>
      </c>
      <c r="O245" s="138" t="str">
        <f>IF(1=1,IF(E245="","",O231),N("K20"))</f>
        <v/>
      </c>
      <c r="P245" s="139" t="str">
        <f>IF(1=1,IF(M245="","",IF(AND(ISNUMBER(M245),M245&lt;1,N245="kg"),MAX(1,ROUND(M245*1000,0)),IF(AND(ISNUMBER(M245),M245&lt;1,N245="L"),MAX(1,ROUND(M245*100,0)),ROUND(M245,3)))),N("O20"))</f>
        <v/>
      </c>
      <c r="Q245" s="140" t="str">
        <f>IF(1=1,IF(M245="","",IF(AND(ISNUMBER(M245),M245&lt;1,N245="kg"),"g",IF(AND(ISNUMBER(M245),M245&lt;1,N245="L"),"cl",N245))),N("P20"))</f>
        <v/>
      </c>
      <c r="R245" s="161" t="str">
        <f>IF(1=1,IF(E245="","",IF(F245="","A CONTROLER",IF(NOT(ISNUMBER(F245)),"TEXTE",IF(OR(L245="",L245&lt;=0),"COMMANDE PRINCIPALE INCOMPLETE",IF(G245="","UNITE MANQUANTE",IF(COUNTIF(B384:B428,AE245)=0,"UNITE A CONTROLER","OK")))))),N("Q9"))</f>
        <v/>
      </c>
      <c r="S245" s="105"/>
      <c r="T245" s="141">
        <f t="shared" si="17"/>
        <v>0</v>
      </c>
      <c r="U245" s="133" t="str">
        <f>IF(1=1,IF(E245="","",U231),N("S20"))</f>
        <v/>
      </c>
      <c r="V245" s="133" t="str">
        <f>IF(1=1,IF(E245="","",V231),N("T20"))</f>
        <v/>
      </c>
      <c r="W245" s="135" t="str">
        <f>IF(1=1,IF(OR(U245="",V245="",NOT(ISNUMBER(U245)),NOT(ISNUMBER(V245)),U245=0),"",V245/U245),N("U20"))</f>
        <v/>
      </c>
      <c r="X245" s="136" t="str">
        <f>IF(1=1,IF(OR(W245="",NOT(ISNUMBER(F245))),"",F245*W245*IFERROR(INDEX(D384:D428,MATCH(AE245,B384:B428,0)),1)),N("V7"))</f>
        <v/>
      </c>
      <c r="Y245" s="137" t="str">
        <f>IF(1=1,IF(F245="","",IF(G245="","",IFERROR(INDEX(E384:E428,MATCH(AE245,B384:B428,0)),G245&amp;""))),N("W6"))</f>
        <v/>
      </c>
      <c r="Z245" s="142" t="str">
        <f>IF(1=1,IF(X245="","",IF(AND(ISNUMBER(X245),X245&lt;1,Y245="kg"),MAX(1,ROUND(X245*1000,0)),IF(AND(ISNUMBER(X245),X245&lt;1,Y245="L"),MAX(1,ROUND(X245*100,0)),ROUND(X245,3)))),N("X20"))</f>
        <v/>
      </c>
      <c r="AA245" s="143" t="str">
        <f>IF(1=1,IF(X245="","",IF(AND(ISNUMBER(X245),X245&lt;1,Y245="kg"),"g",IF(AND(ISNUMBER(X245),X245&lt;1,Y245="L"),"cl",Y245))),N("Y20"))</f>
        <v/>
      </c>
      <c r="AB245" s="123" t="str">
        <f>IF(1=1,IF(E245="","",IF(F245="","A CONTROLER",IF(NOT(ISNUMBER(F245)),"TEXTE",IF(OR(W245="",W245&lt;=0),"COMMANDE COUVERTS INCOMPLETE",IF(G245="","UNITE MANQUANTE",IF(COUNTIF(B384:B428,AE245)=0,"UNITE A CONTROLER","OK")))))),N("Z6"))</f>
        <v/>
      </c>
      <c r="AD245" s="144" t="str">
        <f>IF(1=1,IF(E245="","",AD231),N("AB20"))</f>
        <v/>
      </c>
      <c r="AE245" s="125" t="str">
        <f>IF(1=1,IF(G245="","",UPPER(TRIM(SUBSTITUTE(SUBSTITUTE(G245&amp;"",CHAR(160)," ")," "," ")))),N("AC20"))</f>
        <v/>
      </c>
      <c r="AG245" s="4" t="s">
        <v>38</v>
      </c>
    </row>
    <row r="246" spans="1:33" ht="15.75" x14ac:dyDescent="0.25">
      <c r="A246" s="126" t="str">
        <f>IF(1=1,IF(E246="","",A231),N("A21"))</f>
        <v/>
      </c>
      <c r="B246" s="127" t="str">
        <f>IF(1=1,IF(E246="","",B231),N("B21"))</f>
        <v/>
      </c>
      <c r="C246" s="128"/>
      <c r="D246" s="129" t="str">
        <f>IF(ISBLANK(E246),"",LARGE(D231:D245,1)+1)</f>
        <v/>
      </c>
      <c r="E246" s="130"/>
      <c r="F246" s="131"/>
      <c r="G246" s="170"/>
      <c r="H246" s="105"/>
      <c r="I246" s="132" t="str">
        <f>IF(1=1,IF(E246="","",I231),N("H21"))</f>
        <v/>
      </c>
      <c r="J246" s="133" t="str">
        <f>IF(1=1,IF(E246="","",J231),N("I21"))</f>
        <v/>
      </c>
      <c r="K246" s="134" t="str">
        <f>IF(1=1,IF(E246="","",K231),N("J21"))</f>
        <v/>
      </c>
      <c r="L246" s="135" t="str">
        <f>IF(1=1,IF(OR(J246="",O246="",NOT(ISNUMBER(J246)),NOT(ISNUMBER(O246)),J246=0),"",O246/J246),N("L21"))</f>
        <v/>
      </c>
      <c r="M246" s="136" t="str">
        <f>IF(1=1,IF(OR(L246="",NOT(ISNUMBER(F246))),"",F246*L246*IFERROR(INDEX(D384:D428,MATCH(AE246,B384:B428,0)),1)),N("M13"))</f>
        <v/>
      </c>
      <c r="N246" s="137" t="str">
        <f>IF(1=1,IF(F246="","",IF(G246="","",IFERROR(INDEX(E384:E428,MATCH(AE246,B384:B428,0)),G246&amp;""))),N("N6"))</f>
        <v/>
      </c>
      <c r="O246" s="138" t="str">
        <f>IF(1=1,IF(E246="","",O231),N("K21"))</f>
        <v/>
      </c>
      <c r="P246" s="139" t="str">
        <f>IF(1=1,IF(M246="","",IF(AND(ISNUMBER(M246),M246&lt;1,N246="kg"),MAX(1,ROUND(M246*1000,0)),IF(AND(ISNUMBER(M246),M246&lt;1,N246="L"),MAX(1,ROUND(M246*100,0)),ROUND(M246,3)))),N("O21"))</f>
        <v/>
      </c>
      <c r="Q246" s="140" t="str">
        <f>IF(1=1,IF(M246="","",IF(AND(ISNUMBER(M246),M246&lt;1,N246="kg"),"g",IF(AND(ISNUMBER(M246),M246&lt;1,N246="L"),"cl",N246))),N("P21"))</f>
        <v/>
      </c>
      <c r="R246" s="161" t="str">
        <f>IF(1=1,IF(E246="","",IF(F246="","A CONTROLER",IF(NOT(ISNUMBER(F246)),"TEXTE",IF(OR(L246="",L246&lt;=0),"COMMANDE PRINCIPALE INCOMPLETE",IF(G246="","UNITE MANQUANTE",IF(COUNTIF(B384:B428,AE246)=0,"UNITE A CONTROLER","OK")))))),N("Q9"))</f>
        <v/>
      </c>
      <c r="S246" s="105"/>
      <c r="T246" s="141">
        <f t="shared" si="17"/>
        <v>0</v>
      </c>
      <c r="U246" s="133" t="str">
        <f>IF(1=1,IF(E246="","",U231),N("S21"))</f>
        <v/>
      </c>
      <c r="V246" s="133" t="str">
        <f>IF(1=1,IF(E246="","",V231),N("T21"))</f>
        <v/>
      </c>
      <c r="W246" s="135" t="str">
        <f>IF(1=1,IF(OR(U246="",V246="",NOT(ISNUMBER(U246)),NOT(ISNUMBER(V246)),U246=0),"",V246/U246),N("U21"))</f>
        <v/>
      </c>
      <c r="X246" s="136" t="str">
        <f>IF(1=1,IF(OR(W246="",NOT(ISNUMBER(F246))),"",F246*W246*IFERROR(INDEX(D384:D428,MATCH(AE246,B384:B428,0)),1)),N("V7"))</f>
        <v/>
      </c>
      <c r="Y246" s="137" t="str">
        <f>IF(1=1,IF(F246="","",IF(G246="","",IFERROR(INDEX(E384:E428,MATCH(AE246,B384:B428,0)),G246&amp;""))),N("W6"))</f>
        <v/>
      </c>
      <c r="Z246" s="142" t="str">
        <f>IF(1=1,IF(X246="","",IF(AND(ISNUMBER(X246),X246&lt;1,Y246="kg"),MAX(1,ROUND(X246*1000,0)),IF(AND(ISNUMBER(X246),X246&lt;1,Y246="L"),MAX(1,ROUND(X246*100,0)),ROUND(X246,3)))),N("X21"))</f>
        <v/>
      </c>
      <c r="AA246" s="143" t="str">
        <f>IF(1=1,IF(X246="","",IF(AND(ISNUMBER(X246),X246&lt;1,Y246="kg"),"g",IF(AND(ISNUMBER(X246),X246&lt;1,Y246="L"),"cl",Y246))),N("Y21"))</f>
        <v/>
      </c>
      <c r="AB246" s="123" t="str">
        <f>IF(1=1,IF(E246="","",IF(F246="","A CONTROLER",IF(NOT(ISNUMBER(F246)),"TEXTE",IF(OR(W246="",W246&lt;=0),"COMMANDE COUVERTS INCOMPLETE",IF(G246="","UNITE MANQUANTE",IF(COUNTIF(B384:B428,AE246)=0,"UNITE A CONTROLER","OK")))))),N("Z6"))</f>
        <v/>
      </c>
      <c r="AD246" s="144" t="str">
        <f>IF(1=1,IF(E246="","",AD231),N("AB21"))</f>
        <v/>
      </c>
      <c r="AE246" s="125" t="str">
        <f>IF(1=1,IF(G246="","",UPPER(TRIM(SUBSTITUTE(SUBSTITUTE(G246&amp;"",CHAR(160)," ")," "," ")))),N("AC21"))</f>
        <v/>
      </c>
      <c r="AG246" s="4" t="s">
        <v>39</v>
      </c>
    </row>
    <row r="247" spans="1:33" ht="15.75" x14ac:dyDescent="0.25">
      <c r="A247" s="126" t="str">
        <f>IF(1=1,IF(E247="","",A231),N("A22"))</f>
        <v/>
      </c>
      <c r="B247" s="127" t="str">
        <f>IF(1=1,IF(E247="","",B231),N("B22"))</f>
        <v/>
      </c>
      <c r="C247" s="128"/>
      <c r="D247" s="129" t="str">
        <f>IF(ISBLANK(E247),"",LARGE(D231:D246,1)+1)</f>
        <v/>
      </c>
      <c r="E247" s="130"/>
      <c r="F247" s="131"/>
      <c r="G247" s="170"/>
      <c r="H247" s="105"/>
      <c r="I247" s="132" t="str">
        <f>IF(1=1,IF(E247="","",I231),N("H22"))</f>
        <v/>
      </c>
      <c r="J247" s="133" t="str">
        <f>IF(1=1,IF(E247="","",J231),N("I22"))</f>
        <v/>
      </c>
      <c r="K247" s="134" t="str">
        <f>IF(1=1,IF(E247="","",K231),N("J22"))</f>
        <v/>
      </c>
      <c r="L247" s="135" t="str">
        <f>IF(1=1,IF(OR(J247="",O247="",NOT(ISNUMBER(J247)),NOT(ISNUMBER(O247)),J247=0),"",O247/J247),N("L22"))</f>
        <v/>
      </c>
      <c r="M247" s="136" t="str">
        <f>IF(1=1,IF(OR(L247="",NOT(ISNUMBER(F247))),"",F247*L247*IFERROR(INDEX(D384:D428,MATCH(AE247,B384:B428,0)),1)),N("M13"))</f>
        <v/>
      </c>
      <c r="N247" s="137" t="str">
        <f>IF(1=1,IF(F247="","",IF(G247="","",IFERROR(INDEX(E384:E428,MATCH(AE247,B384:B428,0)),G247&amp;""))),N("N6"))</f>
        <v/>
      </c>
      <c r="O247" s="138" t="str">
        <f>IF(1=1,IF(E247="","",O231),N("K22"))</f>
        <v/>
      </c>
      <c r="P247" s="139" t="str">
        <f>IF(1=1,IF(M247="","",IF(AND(ISNUMBER(M247),M247&lt;1,N247="kg"),MAX(1,ROUND(M247*1000,0)),IF(AND(ISNUMBER(M247),M247&lt;1,N247="L"),MAX(1,ROUND(M247*100,0)),ROUND(M247,3)))),N("O22"))</f>
        <v/>
      </c>
      <c r="Q247" s="140" t="str">
        <f>IF(1=1,IF(M247="","",IF(AND(ISNUMBER(M247),M247&lt;1,N247="kg"),"g",IF(AND(ISNUMBER(M247),M247&lt;1,N247="L"),"cl",N247))),N("P22"))</f>
        <v/>
      </c>
      <c r="R247" s="161" t="str">
        <f>IF(1=1,IF(E247="","",IF(F247="","A CONTROLER",IF(NOT(ISNUMBER(F247)),"TEXTE",IF(OR(L247="",L247&lt;=0),"COMMANDE PRINCIPALE INCOMPLETE",IF(G247="","UNITE MANQUANTE",IF(COUNTIF(B384:B428,AE247)=0,"UNITE A CONTROLER","OK")))))),N("Q9"))</f>
        <v/>
      </c>
      <c r="S247" s="105"/>
      <c r="T247" s="141">
        <f t="shared" si="17"/>
        <v>0</v>
      </c>
      <c r="U247" s="133" t="str">
        <f>IF(1=1,IF(E247="","",U231),N("S22"))</f>
        <v/>
      </c>
      <c r="V247" s="133" t="str">
        <f>IF(1=1,IF(E247="","",V231),N("T22"))</f>
        <v/>
      </c>
      <c r="W247" s="135" t="str">
        <f>IF(1=1,IF(OR(U247="",V247="",NOT(ISNUMBER(U247)),NOT(ISNUMBER(V247)),U247=0),"",V247/U247),N("U22"))</f>
        <v/>
      </c>
      <c r="X247" s="136" t="str">
        <f>IF(1=1,IF(OR(W247="",NOT(ISNUMBER(F247))),"",F247*W247*IFERROR(INDEX(D384:D428,MATCH(AE247,B384:B428,0)),1)),N("V7"))</f>
        <v/>
      </c>
      <c r="Y247" s="137" t="str">
        <f>IF(1=1,IF(F247="","",IF(G247="","",IFERROR(INDEX(E384:E428,MATCH(AE247,B384:B428,0)),G247&amp;""))),N("W6"))</f>
        <v/>
      </c>
      <c r="Z247" s="142" t="str">
        <f>IF(1=1,IF(X247="","",IF(AND(ISNUMBER(X247),X247&lt;1,Y247="kg"),MAX(1,ROUND(X247*1000,0)),IF(AND(ISNUMBER(X247),X247&lt;1,Y247="L"),MAX(1,ROUND(X247*100,0)),ROUND(X247,3)))),N("X22"))</f>
        <v/>
      </c>
      <c r="AA247" s="143" t="str">
        <f>IF(1=1,IF(X247="","",IF(AND(ISNUMBER(X247),X247&lt;1,Y247="kg"),"g",IF(AND(ISNUMBER(X247),X247&lt;1,Y247="L"),"cl",Y247))),N("Y22"))</f>
        <v/>
      </c>
      <c r="AB247" s="123" t="str">
        <f>IF(1=1,IF(E247="","",IF(F247="","A CONTROLER",IF(NOT(ISNUMBER(F247)),"TEXTE",IF(OR(W247="",W247&lt;=0),"COMMANDE COUVERTS INCOMPLETE",IF(G247="","UNITE MANQUANTE",IF(COUNTIF(B384:B428,AE247)=0,"UNITE A CONTROLER","OK")))))),N("Z6"))</f>
        <v/>
      </c>
      <c r="AD247" s="144" t="str">
        <f>IF(1=1,IF(E247="","",AD231),N("AB22"))</f>
        <v/>
      </c>
      <c r="AE247" s="125" t="str">
        <f>IF(1=1,IF(G247="","",UPPER(TRIM(SUBSTITUTE(SUBSTITUTE(G247&amp;"",CHAR(160)," ")," "," ")))),N("AC22"))</f>
        <v/>
      </c>
      <c r="AG247" s="4" t="s">
        <v>40</v>
      </c>
    </row>
    <row r="248" spans="1:33" ht="15.75" x14ac:dyDescent="0.25">
      <c r="A248" s="126" t="str">
        <f>IF(1=1,IF(E248="","",A231),N("A23"))</f>
        <v/>
      </c>
      <c r="B248" s="127" t="str">
        <f>IF(1=1,IF(E248="","",B231),N("B23"))</f>
        <v/>
      </c>
      <c r="C248" s="128"/>
      <c r="D248" s="129" t="str">
        <f>IF(ISBLANK(E248),"",LARGE(D231:D247,1)+1)</f>
        <v/>
      </c>
      <c r="E248" s="130"/>
      <c r="F248" s="131"/>
      <c r="G248" s="170"/>
      <c r="H248" s="105"/>
      <c r="I248" s="132" t="str">
        <f>IF(1=1,IF(E248="","",I231),N("H23"))</f>
        <v/>
      </c>
      <c r="J248" s="133" t="str">
        <f>IF(1=1,IF(E248="","",J231),N("I23"))</f>
        <v/>
      </c>
      <c r="K248" s="134" t="str">
        <f>IF(1=1,IF(E248="","",K231),N("J23"))</f>
        <v/>
      </c>
      <c r="L248" s="135" t="str">
        <f>IF(1=1,IF(OR(J248="",O248="",NOT(ISNUMBER(J248)),NOT(ISNUMBER(O248)),J248=0),"",O248/J248),N("L23"))</f>
        <v/>
      </c>
      <c r="M248" s="136" t="str">
        <f>IF(1=1,IF(OR(L248="",NOT(ISNUMBER(F248))),"",F248*L248*IFERROR(INDEX(D384:D428,MATCH(AE248,B384:B428,0)),1)),N("M13"))</f>
        <v/>
      </c>
      <c r="N248" s="137" t="str">
        <f>IF(1=1,IF(F248="","",IF(G248="","",IFERROR(INDEX(E384:E428,MATCH(AE248,B384:B428,0)),G248&amp;""))),N("N6"))</f>
        <v/>
      </c>
      <c r="O248" s="138" t="str">
        <f>IF(1=1,IF(E248="","",O231),N("K23"))</f>
        <v/>
      </c>
      <c r="P248" s="139" t="str">
        <f>IF(1=1,IF(M248="","",IF(AND(ISNUMBER(M248),M248&lt;1,N248="kg"),MAX(1,ROUND(M248*1000,0)),IF(AND(ISNUMBER(M248),M248&lt;1,N248="L"),MAX(1,ROUND(M248*100,0)),ROUND(M248,3)))),N("O23"))</f>
        <v/>
      </c>
      <c r="Q248" s="140" t="str">
        <f>IF(1=1,IF(M248="","",IF(AND(ISNUMBER(M248),M248&lt;1,N248="kg"),"g",IF(AND(ISNUMBER(M248),M248&lt;1,N248="L"),"cl",N248))),N("P23"))</f>
        <v/>
      </c>
      <c r="R248" s="161" t="str">
        <f>IF(1=1,IF(E248="","",IF(F248="","A CONTROLER",IF(NOT(ISNUMBER(F248)),"TEXTE",IF(OR(L248="",L248&lt;=0),"COMMANDE PRINCIPALE INCOMPLETE",IF(G248="","UNITE MANQUANTE",IF(COUNTIF(B384:B428,AE248)=0,"UNITE A CONTROLER","OK")))))),N("Q9"))</f>
        <v/>
      </c>
      <c r="S248" s="105"/>
      <c r="T248" s="141">
        <f t="shared" si="17"/>
        <v>0</v>
      </c>
      <c r="U248" s="133" t="str">
        <f>IF(1=1,IF(E248="","",U231),N("S23"))</f>
        <v/>
      </c>
      <c r="V248" s="133" t="str">
        <f>IF(1=1,IF(E248="","",V231),N("T23"))</f>
        <v/>
      </c>
      <c r="W248" s="135" t="str">
        <f>IF(1=1,IF(OR(U248="",V248="",NOT(ISNUMBER(U248)),NOT(ISNUMBER(V248)),U248=0),"",V248/U248),N("U23"))</f>
        <v/>
      </c>
      <c r="X248" s="136" t="str">
        <f>IF(1=1,IF(OR(W248="",NOT(ISNUMBER(F248))),"",F248*W248*IFERROR(INDEX(D384:D428,MATCH(AE248,B384:B428,0)),1)),N("V7"))</f>
        <v/>
      </c>
      <c r="Y248" s="137" t="str">
        <f>IF(1=1,IF(F248="","",IF(G248="","",IFERROR(INDEX(E384:E428,MATCH(AE248,B384:B428,0)),G248&amp;""))),N("W6"))</f>
        <v/>
      </c>
      <c r="Z248" s="142" t="str">
        <f>IF(1=1,IF(X248="","",IF(AND(ISNUMBER(X248),X248&lt;1,Y248="kg"),MAX(1,ROUND(X248*1000,0)),IF(AND(ISNUMBER(X248),X248&lt;1,Y248="L"),MAX(1,ROUND(X248*100,0)),ROUND(X248,3)))),N("X23"))</f>
        <v/>
      </c>
      <c r="AA248" s="143" t="str">
        <f>IF(1=1,IF(X248="","",IF(AND(ISNUMBER(X248),X248&lt;1,Y248="kg"),"g",IF(AND(ISNUMBER(X248),X248&lt;1,Y248="L"),"cl",Y248))),N("Y23"))</f>
        <v/>
      </c>
      <c r="AB248" s="123" t="str">
        <f>IF(1=1,IF(E248="","",IF(F248="","A CONTROLER",IF(NOT(ISNUMBER(F248)),"TEXTE",IF(OR(W248="",W248&lt;=0),"COMMANDE COUVERTS INCOMPLETE",IF(G248="","UNITE MANQUANTE",IF(COUNTIF(B384:B428,AE248)=0,"UNITE A CONTROLER","OK")))))),N("Z6"))</f>
        <v/>
      </c>
      <c r="AD248" s="144" t="str">
        <f>IF(1=1,IF(E248="","",AD231),N("AB23"))</f>
        <v/>
      </c>
      <c r="AE248" s="125" t="str">
        <f>IF(1=1,IF(G248="","",UPPER(TRIM(SUBSTITUTE(SUBSTITUTE(G248&amp;"",CHAR(160)," ")," "," ")))),N("AC23"))</f>
        <v/>
      </c>
      <c r="AG248" s="4" t="s">
        <v>41</v>
      </c>
    </row>
    <row r="249" spans="1:33" ht="15.75" x14ac:dyDescent="0.25">
      <c r="A249" s="126" t="str">
        <f>IF(1=1,IF(E249="","",A231),N("A24"))</f>
        <v/>
      </c>
      <c r="B249" s="127" t="str">
        <f>IF(1=1,IF(E249="","",B231),N("B24"))</f>
        <v/>
      </c>
      <c r="C249" s="128"/>
      <c r="D249" s="129" t="str">
        <f>IF(ISBLANK(E249),"",LARGE(D231:D248,1)+1)</f>
        <v/>
      </c>
      <c r="E249" s="130"/>
      <c r="F249" s="131"/>
      <c r="G249" s="170"/>
      <c r="H249" s="105"/>
      <c r="I249" s="132" t="str">
        <f>IF(1=1,IF(E249="","",I231),N("H24"))</f>
        <v/>
      </c>
      <c r="J249" s="133" t="str">
        <f>IF(1=1,IF(E249="","",J231),N("I24"))</f>
        <v/>
      </c>
      <c r="K249" s="134" t="str">
        <f>IF(1=1,IF(E249="","",K231),N("J24"))</f>
        <v/>
      </c>
      <c r="L249" s="135" t="str">
        <f>IF(1=1,IF(OR(J249="",O249="",NOT(ISNUMBER(J249)),NOT(ISNUMBER(O249)),J249=0),"",O249/J249),N("L24"))</f>
        <v/>
      </c>
      <c r="M249" s="136" t="str">
        <f>IF(1=1,IF(OR(L249="",NOT(ISNUMBER(F249))),"",F249*L249*IFERROR(INDEX(D384:D428,MATCH(AE249,B384:B428,0)),1)),N("M13"))</f>
        <v/>
      </c>
      <c r="N249" s="137" t="str">
        <f>IF(1=1,IF(F249="","",IF(G249="","",IFERROR(INDEX(E384:E428,MATCH(AE249,B384:B428,0)),G249&amp;""))),N("N6"))</f>
        <v/>
      </c>
      <c r="O249" s="138" t="str">
        <f>IF(1=1,IF(E249="","",O231),N("K24"))</f>
        <v/>
      </c>
      <c r="P249" s="139" t="str">
        <f>IF(1=1,IF(M249="","",IF(AND(ISNUMBER(M249),M249&lt;1,N249="kg"),MAX(1,ROUND(M249*1000,0)),IF(AND(ISNUMBER(M249),M249&lt;1,N249="L"),MAX(1,ROUND(M249*100,0)),ROUND(M249,3)))),N("O24"))</f>
        <v/>
      </c>
      <c r="Q249" s="140" t="str">
        <f>IF(1=1,IF(M249="","",IF(AND(ISNUMBER(M249),M249&lt;1,N249="kg"),"g",IF(AND(ISNUMBER(M249),M249&lt;1,N249="L"),"cl",N249))),N("P24"))</f>
        <v/>
      </c>
      <c r="R249" s="161" t="str">
        <f>IF(1=1,IF(E249="","",IF(F249="","A CONTROLER",IF(NOT(ISNUMBER(F249)),"TEXTE",IF(OR(L249="",L249&lt;=0),"COMMANDE PRINCIPALE INCOMPLETE",IF(G249="","UNITE MANQUANTE",IF(COUNTIF(B384:B428,AE249)=0,"UNITE A CONTROLER","OK")))))),N("Q9"))</f>
        <v/>
      </c>
      <c r="S249" s="105"/>
      <c r="T249" s="141">
        <f t="shared" si="17"/>
        <v>0</v>
      </c>
      <c r="U249" s="133" t="str">
        <f>IF(1=1,IF(E249="","",U231),N("S24"))</f>
        <v/>
      </c>
      <c r="V249" s="133" t="str">
        <f>IF(1=1,IF(E249="","",V231),N("T24"))</f>
        <v/>
      </c>
      <c r="W249" s="135" t="str">
        <f>IF(1=1,IF(OR(U249="",V249="",NOT(ISNUMBER(U249)),NOT(ISNUMBER(V249)),U249=0),"",V249/U249),N("U24"))</f>
        <v/>
      </c>
      <c r="X249" s="136" t="str">
        <f>IF(1=1,IF(OR(W249="",NOT(ISNUMBER(F249))),"",F249*W249*IFERROR(INDEX(D384:D428,MATCH(AE249,B384:B428,0)),1)),N("V7"))</f>
        <v/>
      </c>
      <c r="Y249" s="137" t="str">
        <f>IF(1=1,IF(F249="","",IF(G249="","",IFERROR(INDEX(E384:E428,MATCH(AE249,B384:B428,0)),G249&amp;""))),N("W6"))</f>
        <v/>
      </c>
      <c r="Z249" s="142" t="str">
        <f>IF(1=1,IF(X249="","",IF(AND(ISNUMBER(X249),X249&lt;1,Y249="kg"),MAX(1,ROUND(X249*1000,0)),IF(AND(ISNUMBER(X249),X249&lt;1,Y249="L"),MAX(1,ROUND(X249*100,0)),ROUND(X249,3)))),N("X24"))</f>
        <v/>
      </c>
      <c r="AA249" s="143" t="str">
        <f>IF(1=1,IF(X249="","",IF(AND(ISNUMBER(X249),X249&lt;1,Y249="kg"),"g",IF(AND(ISNUMBER(X249),X249&lt;1,Y249="L"),"cl",Y249))),N("Y24"))</f>
        <v/>
      </c>
      <c r="AB249" s="123" t="str">
        <f>IF(1=1,IF(E249="","",IF(F249="","A CONTROLER",IF(NOT(ISNUMBER(F249)),"TEXTE",IF(OR(W249="",W249&lt;=0),"COMMANDE COUVERTS INCOMPLETE",IF(G249="","UNITE MANQUANTE",IF(COUNTIF(B384:B428,AE249)=0,"UNITE A CONTROLER","OK")))))),N("Z6"))</f>
        <v/>
      </c>
      <c r="AD249" s="144" t="str">
        <f>IF(1=1,IF(E249="","",AD231),N("AB24"))</f>
        <v/>
      </c>
      <c r="AE249" s="125" t="str">
        <f>IF(1=1,IF(G249="","",UPPER(TRIM(SUBSTITUTE(SUBSTITUTE(G249&amp;"",CHAR(160)," ")," "," ")))),N("AC24"))</f>
        <v/>
      </c>
      <c r="AG249" s="5" t="s">
        <v>42</v>
      </c>
    </row>
    <row r="250" spans="1:33" ht="15.75" x14ac:dyDescent="0.25">
      <c r="A250" s="126" t="str">
        <f>IF(1=1,IF(E250="","",A231),N("A25"))</f>
        <v/>
      </c>
      <c r="B250" s="127" t="str">
        <f>IF(1=1,IF(E250="","",B231),N("B25"))</f>
        <v/>
      </c>
      <c r="C250" s="128"/>
      <c r="D250" s="129" t="str">
        <f>IF(ISBLANK(E250),"",LARGE(D231:D249,1)+1)</f>
        <v/>
      </c>
      <c r="E250" s="130"/>
      <c r="F250" s="131"/>
      <c r="G250" s="170"/>
      <c r="H250" s="105"/>
      <c r="I250" s="132" t="str">
        <f>IF(1=1,IF(E250="","",I231),N("H25"))</f>
        <v/>
      </c>
      <c r="J250" s="133" t="str">
        <f>IF(1=1,IF(E250="","",J231),N("I25"))</f>
        <v/>
      </c>
      <c r="K250" s="134" t="str">
        <f>IF(1=1,IF(E250="","",K231),N("J25"))</f>
        <v/>
      </c>
      <c r="L250" s="135" t="str">
        <f>IF(1=1,IF(OR(J250="",O250="",NOT(ISNUMBER(J250)),NOT(ISNUMBER(O250)),J250=0),"",O250/J250),N("L25"))</f>
        <v/>
      </c>
      <c r="M250" s="136" t="str">
        <f>IF(1=1,IF(OR(L250="",NOT(ISNUMBER(F250))),"",F250*L250*IFERROR(INDEX(D384:D428,MATCH(AE250,B384:B428,0)),1)),N("M13"))</f>
        <v/>
      </c>
      <c r="N250" s="137" t="str">
        <f>IF(1=1,IF(F250="","",IF(G250="","",IFERROR(INDEX(E384:E428,MATCH(AE250,B384:B428,0)),G250&amp;""))),N("N6"))</f>
        <v/>
      </c>
      <c r="O250" s="138" t="str">
        <f>IF(1=1,IF(E250="","",O231),N("K25"))</f>
        <v/>
      </c>
      <c r="P250" s="139" t="str">
        <f>IF(1=1,IF(M250="","",IF(AND(ISNUMBER(M250),M250&lt;1,N250="kg"),MAX(1,ROUND(M250*1000,0)),IF(AND(ISNUMBER(M250),M250&lt;1,N250="L"),MAX(1,ROUND(M250*100,0)),ROUND(M250,3)))),N("O25"))</f>
        <v/>
      </c>
      <c r="Q250" s="140" t="str">
        <f>IF(1=1,IF(M250="","",IF(AND(ISNUMBER(M250),M250&lt;1,N250="kg"),"g",IF(AND(ISNUMBER(M250),M250&lt;1,N250="L"),"cl",N250))),N("P25"))</f>
        <v/>
      </c>
      <c r="R250" s="161" t="str">
        <f>IF(1=1,IF(E250="","",IF(F250="","A CONTROLER",IF(NOT(ISNUMBER(F250)),"TEXTE",IF(OR(L250="",L250&lt;=0),"COMMANDE PRINCIPALE INCOMPLETE",IF(G250="","UNITE MANQUANTE",IF(COUNTIF(B384:B428,AE250)=0,"UNITE A CONTROLER","OK")))))),N("Q9"))</f>
        <v/>
      </c>
      <c r="S250" s="105"/>
      <c r="T250" s="141">
        <f t="shared" si="17"/>
        <v>0</v>
      </c>
      <c r="U250" s="133" t="str">
        <f>IF(1=1,IF(E250="","",U231),N("S25"))</f>
        <v/>
      </c>
      <c r="V250" s="133" t="str">
        <f>IF(1=1,IF(E250="","",V231),N("T25"))</f>
        <v/>
      </c>
      <c r="W250" s="135" t="str">
        <f>IF(1=1,IF(OR(U250="",V250="",NOT(ISNUMBER(U250)),NOT(ISNUMBER(V250)),U250=0),"",V250/U250),N("U25"))</f>
        <v/>
      </c>
      <c r="X250" s="136" t="str">
        <f>IF(1=1,IF(OR(W250="",NOT(ISNUMBER(F250))),"",F250*W250*IFERROR(INDEX(D384:D428,MATCH(AE250,B384:B428,0)),1)),N("V7"))</f>
        <v/>
      </c>
      <c r="Y250" s="137" t="str">
        <f>IF(1=1,IF(F250="","",IF(G250="","",IFERROR(INDEX(E384:E428,MATCH(AE250,B384:B428,0)),G250&amp;""))),N("W6"))</f>
        <v/>
      </c>
      <c r="Z250" s="142" t="str">
        <f>IF(1=1,IF(X250="","",IF(AND(ISNUMBER(X250),X250&lt;1,Y250="kg"),MAX(1,ROUND(X250*1000,0)),IF(AND(ISNUMBER(X250),X250&lt;1,Y250="L"),MAX(1,ROUND(X250*100,0)),ROUND(X250,3)))),N("X25"))</f>
        <v/>
      </c>
      <c r="AA250" s="143" t="str">
        <f>IF(1=1,IF(X250="","",IF(AND(ISNUMBER(X250),X250&lt;1,Y250="kg"),"g",IF(AND(ISNUMBER(X250),X250&lt;1,Y250="L"),"cl",Y250))),N("Y25"))</f>
        <v/>
      </c>
      <c r="AB250" s="123" t="str">
        <f>IF(1=1,IF(E250="","",IF(F250="","A CONTROLER",IF(NOT(ISNUMBER(F250)),"TEXTE",IF(OR(W250="",W250&lt;=0),"COMMANDE COUVERTS INCOMPLETE",IF(G250="","UNITE MANQUANTE",IF(COUNTIF(B384:B428,AE250)=0,"UNITE A CONTROLER","OK")))))),N("Z6"))</f>
        <v/>
      </c>
      <c r="AD250" s="144" t="str">
        <f>IF(1=1,IF(E250="","",AD231),N("AB25"))</f>
        <v/>
      </c>
      <c r="AE250" s="125" t="str">
        <f>IF(1=1,IF(G250="","",UPPER(TRIM(SUBSTITUTE(SUBSTITUTE(G250&amp;"",CHAR(160)," ")," "," ")))),N("AC25"))</f>
        <v/>
      </c>
      <c r="AG250" s="5" t="s">
        <v>43</v>
      </c>
    </row>
    <row r="251" spans="1:33" ht="15.75" x14ac:dyDescent="0.25">
      <c r="A251" s="126" t="str">
        <f>IF(1=1,IF(E251="","",A231),N("A26"))</f>
        <v/>
      </c>
      <c r="B251" s="127" t="str">
        <f>IF(1=1,IF(E251="","",B231),N("B26"))</f>
        <v/>
      </c>
      <c r="C251" s="128"/>
      <c r="D251" s="129" t="str">
        <f>IF(ISBLANK(E251),"",LARGE(D231:D250,1)+1)</f>
        <v/>
      </c>
      <c r="E251" s="130"/>
      <c r="F251" s="131"/>
      <c r="G251" s="170"/>
      <c r="H251" s="105"/>
      <c r="I251" s="132" t="str">
        <f>IF(1=1,IF(E251="","",I231),N("H26"))</f>
        <v/>
      </c>
      <c r="J251" s="133" t="str">
        <f>IF(1=1,IF(E251="","",J231),N("I26"))</f>
        <v/>
      </c>
      <c r="K251" s="134" t="str">
        <f>IF(1=1,IF(E251="","",K231),N("J26"))</f>
        <v/>
      </c>
      <c r="L251" s="135" t="str">
        <f>IF(1=1,IF(OR(J251="",O251="",NOT(ISNUMBER(J251)),NOT(ISNUMBER(O251)),J251=0),"",O251/J251),N("L26"))</f>
        <v/>
      </c>
      <c r="M251" s="136" t="str">
        <f>IF(1=1,IF(OR(L251="",NOT(ISNUMBER(F251))),"",F251*L251*IFERROR(INDEX(D384:D428,MATCH(AE251,B384:B428,0)),1)),N("M13"))</f>
        <v/>
      </c>
      <c r="N251" s="137" t="str">
        <f>IF(1=1,IF(F251="","",IF(G251="","",IFERROR(INDEX(E384:E428,MATCH(AE251,B384:B428,0)),G251&amp;""))),N("N6"))</f>
        <v/>
      </c>
      <c r="O251" s="138" t="str">
        <f>IF(1=1,IF(E251="","",O231),N("K26"))</f>
        <v/>
      </c>
      <c r="P251" s="139" t="str">
        <f>IF(1=1,IF(M251="","",IF(AND(ISNUMBER(M251),M251&lt;1,N251="kg"),MAX(1,ROUND(M251*1000,0)),IF(AND(ISNUMBER(M251),M251&lt;1,N251="L"),MAX(1,ROUND(M251*100,0)),ROUND(M251,3)))),N("O26"))</f>
        <v/>
      </c>
      <c r="Q251" s="140" t="str">
        <f>IF(1=1,IF(M251="","",IF(AND(ISNUMBER(M251),M251&lt;1,N251="kg"),"g",IF(AND(ISNUMBER(M251),M251&lt;1,N251="L"),"cl",N251))),N("P26"))</f>
        <v/>
      </c>
      <c r="R251" s="161" t="str">
        <f>IF(1=1,IF(E251="","",IF(F251="","A CONTROLER",IF(NOT(ISNUMBER(F251)),"TEXTE",IF(OR(L251="",L251&lt;=0),"COMMANDE PRINCIPALE INCOMPLETE",IF(G251="","UNITE MANQUANTE",IF(COUNTIF(B384:B428,AE251)=0,"UNITE A CONTROLER","OK")))))),N("Q9"))</f>
        <v/>
      </c>
      <c r="S251" s="105"/>
      <c r="T251" s="141">
        <f t="shared" si="17"/>
        <v>0</v>
      </c>
      <c r="U251" s="133" t="str">
        <f>IF(1=1,IF(E251="","",U231),N("S26"))</f>
        <v/>
      </c>
      <c r="V251" s="133" t="str">
        <f>IF(1=1,IF(E251="","",V231),N("T26"))</f>
        <v/>
      </c>
      <c r="W251" s="135" t="str">
        <f>IF(1=1,IF(OR(U251="",V251="",NOT(ISNUMBER(U251)),NOT(ISNUMBER(V251)),U251=0),"",V251/U251),N("U26"))</f>
        <v/>
      </c>
      <c r="X251" s="136" t="str">
        <f>IF(1=1,IF(OR(W251="",NOT(ISNUMBER(F251))),"",F251*W251*IFERROR(INDEX(D384:D428,MATCH(AE251,B384:B428,0)),1)),N("V7"))</f>
        <v/>
      </c>
      <c r="Y251" s="137" t="str">
        <f>IF(1=1,IF(F251="","",IF(G251="","",IFERROR(INDEX(E384:E428,MATCH(AE251,B384:B428,0)),G251&amp;""))),N("W6"))</f>
        <v/>
      </c>
      <c r="Z251" s="142" t="str">
        <f>IF(1=1,IF(X251="","",IF(AND(ISNUMBER(X251),X251&lt;1,Y251="kg"),MAX(1,ROUND(X251*1000,0)),IF(AND(ISNUMBER(X251),X251&lt;1,Y251="L"),MAX(1,ROUND(X251*100,0)),ROUND(X251,3)))),N("X26"))</f>
        <v/>
      </c>
      <c r="AA251" s="143" t="str">
        <f>IF(1=1,IF(X251="","",IF(AND(ISNUMBER(X251),X251&lt;1,Y251="kg"),"g",IF(AND(ISNUMBER(X251),X251&lt;1,Y251="L"),"cl",Y251))),N("Y26"))</f>
        <v/>
      </c>
      <c r="AB251" s="123" t="str">
        <f>IF(1=1,IF(E251="","",IF(F251="","A CONTROLER",IF(NOT(ISNUMBER(F251)),"TEXTE",IF(OR(W251="",W251&lt;=0),"COMMANDE COUVERTS INCOMPLETE",IF(G251="","UNITE MANQUANTE",IF(COUNTIF(B384:B428,AE251)=0,"UNITE A CONTROLER","OK")))))),N("Z6"))</f>
        <v/>
      </c>
      <c r="AD251" s="144" t="str">
        <f>IF(1=1,IF(E251="","",AD231),N("AB26"))</f>
        <v/>
      </c>
      <c r="AE251" s="125" t="str">
        <f>IF(1=1,IF(G251="","",UPPER(TRIM(SUBSTITUTE(SUBSTITUTE(G251&amp;"",CHAR(160)," ")," "," ")))),N("AC26"))</f>
        <v/>
      </c>
      <c r="AG251" s="5" t="s">
        <v>44</v>
      </c>
    </row>
    <row r="252" spans="1:33" ht="15.75" x14ac:dyDescent="0.25">
      <c r="A252" s="126" t="str">
        <f>IF(1=1,IF(E252="","",A231),N("A27"))</f>
        <v/>
      </c>
      <c r="B252" s="127" t="str">
        <f>IF(1=1,IF(E252="","",B231),N("B27"))</f>
        <v/>
      </c>
      <c r="C252" s="128"/>
      <c r="D252" s="129" t="str">
        <f>IF(ISBLANK(E252),"",LARGE(D231:D251,1)+1)</f>
        <v/>
      </c>
      <c r="E252" s="130"/>
      <c r="F252" s="131"/>
      <c r="G252" s="170"/>
      <c r="H252" s="105"/>
      <c r="I252" s="132" t="str">
        <f>IF(1=1,IF(E252="","",I231),N("H27"))</f>
        <v/>
      </c>
      <c r="J252" s="133" t="str">
        <f>IF(1=1,IF(E252="","",J231),N("I27"))</f>
        <v/>
      </c>
      <c r="K252" s="134" t="str">
        <f>IF(1=1,IF(E252="","",K231),N("J27"))</f>
        <v/>
      </c>
      <c r="L252" s="135" t="str">
        <f>IF(1=1,IF(OR(J252="",O252="",NOT(ISNUMBER(J252)),NOT(ISNUMBER(O252)),J252=0),"",O252/J252),N("L27"))</f>
        <v/>
      </c>
      <c r="M252" s="136" t="str">
        <f>IF(1=1,IF(OR(L252="",NOT(ISNUMBER(F252))),"",F252*L252*IFERROR(INDEX(D384:D428,MATCH(AE252,B384:B428,0)),1)),N("M13"))</f>
        <v/>
      </c>
      <c r="N252" s="137" t="str">
        <f>IF(1=1,IF(F252="","",IF(G252="","",IFERROR(INDEX(E384:E428,MATCH(AE252,B384:B428,0)),G252&amp;""))),N("N6"))</f>
        <v/>
      </c>
      <c r="O252" s="138" t="str">
        <f>IF(1=1,IF(E252="","",O231),N("K27"))</f>
        <v/>
      </c>
      <c r="P252" s="139" t="str">
        <f>IF(1=1,IF(M252="","",IF(AND(ISNUMBER(M252),M252&lt;1,N252="kg"),MAX(1,ROUND(M252*1000,0)),IF(AND(ISNUMBER(M252),M252&lt;1,N252="L"),MAX(1,ROUND(M252*100,0)),ROUND(M252,3)))),N("O27"))</f>
        <v/>
      </c>
      <c r="Q252" s="140" t="str">
        <f>IF(1=1,IF(M252="","",IF(AND(ISNUMBER(M252),M252&lt;1,N252="kg"),"g",IF(AND(ISNUMBER(M252),M252&lt;1,N252="L"),"cl",N252))),N("P27"))</f>
        <v/>
      </c>
      <c r="R252" s="161" t="str">
        <f>IF(1=1,IF(E252="","",IF(F252="","A CONTROLER",IF(NOT(ISNUMBER(F252)),"TEXTE",IF(OR(L252="",L252&lt;=0),"COMMANDE PRINCIPALE INCOMPLETE",IF(G252="","UNITE MANQUANTE",IF(COUNTIF(B384:B428,AE252)=0,"UNITE A CONTROLER","OK")))))),N("Q9"))</f>
        <v/>
      </c>
      <c r="S252" s="105"/>
      <c r="T252" s="141">
        <f t="shared" si="17"/>
        <v>0</v>
      </c>
      <c r="U252" s="133" t="str">
        <f>IF(1=1,IF(E252="","",U231),N("S27"))</f>
        <v/>
      </c>
      <c r="V252" s="133" t="str">
        <f>IF(1=1,IF(E252="","",V231),N("T27"))</f>
        <v/>
      </c>
      <c r="W252" s="135" t="str">
        <f>IF(1=1,IF(OR(U252="",V252="",NOT(ISNUMBER(U252)),NOT(ISNUMBER(V252)),U252=0),"",V252/U252),N("U27"))</f>
        <v/>
      </c>
      <c r="X252" s="136" t="str">
        <f>IF(1=1,IF(OR(W252="",NOT(ISNUMBER(F252))),"",F252*W252*IFERROR(INDEX(D384:D428,MATCH(AE252,B384:B428,0)),1)),N("V7"))</f>
        <v/>
      </c>
      <c r="Y252" s="137" t="str">
        <f>IF(1=1,IF(F252="","",IF(G252="","",IFERROR(INDEX(E384:E428,MATCH(AE252,B384:B428,0)),G252&amp;""))),N("W6"))</f>
        <v/>
      </c>
      <c r="Z252" s="142" t="str">
        <f>IF(1=1,IF(X252="","",IF(AND(ISNUMBER(X252),X252&lt;1,Y252="kg"),MAX(1,ROUND(X252*1000,0)),IF(AND(ISNUMBER(X252),X252&lt;1,Y252="L"),MAX(1,ROUND(X252*100,0)),ROUND(X252,3)))),N("X27"))</f>
        <v/>
      </c>
      <c r="AA252" s="143" t="str">
        <f>IF(1=1,IF(X252="","",IF(AND(ISNUMBER(X252),X252&lt;1,Y252="kg"),"g",IF(AND(ISNUMBER(X252),X252&lt;1,Y252="L"),"cl",Y252))),N("Y27"))</f>
        <v/>
      </c>
      <c r="AB252" s="123" t="str">
        <f>IF(1=1,IF(E252="","",IF(F252="","A CONTROLER",IF(NOT(ISNUMBER(F252)),"TEXTE",IF(OR(W252="",W252&lt;=0),"COMMANDE COUVERTS INCOMPLETE",IF(G252="","UNITE MANQUANTE",IF(COUNTIF(B384:B428,AE252)=0,"UNITE A CONTROLER","OK")))))),N("Z6"))</f>
        <v/>
      </c>
      <c r="AD252" s="144" t="str">
        <f>IF(1=1,IF(E252="","",AD231),N("AB27"))</f>
        <v/>
      </c>
      <c r="AE252" s="125" t="str">
        <f>IF(1=1,IF(G252="","",UPPER(TRIM(SUBSTITUTE(SUBSTITUTE(G252&amp;"",CHAR(160)," ")," "," ")))),N("AC27"))</f>
        <v/>
      </c>
      <c r="AG252" s="5" t="s">
        <v>45</v>
      </c>
    </row>
    <row r="253" spans="1:33" ht="15.75" x14ac:dyDescent="0.25">
      <c r="A253" s="126" t="str">
        <f>IF(1=1,IF(E253="","",A231),N("A28"))</f>
        <v/>
      </c>
      <c r="B253" s="127" t="str">
        <f>IF(1=1,IF(E253="","",B231),N("B28"))</f>
        <v/>
      </c>
      <c r="C253" s="128"/>
      <c r="D253" s="129" t="str">
        <f>IF(ISBLANK(E253),"",LARGE(D231:D252,1)+1)</f>
        <v/>
      </c>
      <c r="E253" s="130"/>
      <c r="F253" s="131"/>
      <c r="G253" s="170"/>
      <c r="H253" s="105"/>
      <c r="I253" s="132" t="str">
        <f>IF(1=1,IF(E253="","",I231),N("H28"))</f>
        <v/>
      </c>
      <c r="J253" s="133" t="str">
        <f>IF(1=1,IF(E253="","",J231),N("I28"))</f>
        <v/>
      </c>
      <c r="K253" s="134" t="str">
        <f>IF(1=1,IF(E253="","",K231),N("J28"))</f>
        <v/>
      </c>
      <c r="L253" s="135" t="str">
        <f>IF(1=1,IF(OR(J253="",O253="",NOT(ISNUMBER(J253)),NOT(ISNUMBER(O253)),J253=0),"",O253/J253),N("L28"))</f>
        <v/>
      </c>
      <c r="M253" s="136" t="str">
        <f>IF(1=1,IF(OR(L253="",NOT(ISNUMBER(F253))),"",F253*L253*IFERROR(INDEX(D384:D428,MATCH(AE253,B384:B428,0)),1)),N("M13"))</f>
        <v/>
      </c>
      <c r="N253" s="137" t="str">
        <f>IF(1=1,IF(F253="","",IF(G253="","",IFERROR(INDEX(E384:E428,MATCH(AE253,B384:B428,0)),G253&amp;""))),N("N6"))</f>
        <v/>
      </c>
      <c r="O253" s="138" t="str">
        <f>IF(1=1,IF(E253="","",O231),N("K28"))</f>
        <v/>
      </c>
      <c r="P253" s="139" t="str">
        <f>IF(1=1,IF(M253="","",IF(AND(ISNUMBER(M253),M253&lt;1,N253="kg"),MAX(1,ROUND(M253*1000,0)),IF(AND(ISNUMBER(M253),M253&lt;1,N253="L"),MAX(1,ROUND(M253*100,0)),ROUND(M253,3)))),N("O28"))</f>
        <v/>
      </c>
      <c r="Q253" s="140" t="str">
        <f>IF(1=1,IF(M253="","",IF(AND(ISNUMBER(M253),M253&lt;1,N253="kg"),"g",IF(AND(ISNUMBER(M253),M253&lt;1,N253="L"),"cl",N253))),N("P28"))</f>
        <v/>
      </c>
      <c r="R253" s="161" t="str">
        <f>IF(1=1,IF(E253="","",IF(F253="","A CONTROLER",IF(NOT(ISNUMBER(F253)),"TEXTE",IF(OR(L253="",L253&lt;=0),"COMMANDE PRINCIPALE INCOMPLETE",IF(G253="","UNITE MANQUANTE",IF(COUNTIF(B384:B428,AE253)=0,"UNITE A CONTROLER","OK")))))),N("Q9"))</f>
        <v/>
      </c>
      <c r="S253" s="105"/>
      <c r="T253" s="141">
        <f t="shared" si="17"/>
        <v>0</v>
      </c>
      <c r="U253" s="133" t="str">
        <f>IF(1=1,IF(E253="","",U231),N("S28"))</f>
        <v/>
      </c>
      <c r="V253" s="133" t="str">
        <f>IF(1=1,IF(E253="","",V231),N("T28"))</f>
        <v/>
      </c>
      <c r="W253" s="135" t="str">
        <f>IF(1=1,IF(OR(U253="",V253="",NOT(ISNUMBER(U253)),NOT(ISNUMBER(V253)),U253=0),"",V253/U253),N("U28"))</f>
        <v/>
      </c>
      <c r="X253" s="136" t="str">
        <f>IF(1=1,IF(OR(W253="",NOT(ISNUMBER(F253))),"",F253*W253*IFERROR(INDEX(D384:D428,MATCH(AE253,B384:B428,0)),1)),N("V7"))</f>
        <v/>
      </c>
      <c r="Y253" s="137" t="str">
        <f>IF(1=1,IF(F253="","",IF(G253="","",IFERROR(INDEX(E384:E428,MATCH(AE253,B384:B428,0)),G253&amp;""))),N("W6"))</f>
        <v/>
      </c>
      <c r="Z253" s="142" t="str">
        <f>IF(1=1,IF(X253="","",IF(AND(ISNUMBER(X253),X253&lt;1,Y253="kg"),MAX(1,ROUND(X253*1000,0)),IF(AND(ISNUMBER(X253),X253&lt;1,Y253="L"),MAX(1,ROUND(X253*100,0)),ROUND(X253,3)))),N("X28"))</f>
        <v/>
      </c>
      <c r="AA253" s="143" t="str">
        <f>IF(1=1,IF(X253="","",IF(AND(ISNUMBER(X253),X253&lt;1,Y253="kg"),"g",IF(AND(ISNUMBER(X253),X253&lt;1,Y253="L"),"cl",Y253))),N("Y28"))</f>
        <v/>
      </c>
      <c r="AB253" s="123" t="str">
        <f>IF(1=1,IF(E253="","",IF(F253="","A CONTROLER",IF(NOT(ISNUMBER(F253)),"TEXTE",IF(OR(W253="",W253&lt;=0),"COMMANDE COUVERTS INCOMPLETE",IF(G253="","UNITE MANQUANTE",IF(COUNTIF(B384:B428,AE253)=0,"UNITE A CONTROLER","OK")))))),N("Z6"))</f>
        <v/>
      </c>
      <c r="AD253" s="144" t="str">
        <f>IF(1=1,IF(E253="","",AD231),N("AB28"))</f>
        <v/>
      </c>
      <c r="AE253" s="125" t="str">
        <f>IF(1=1,IF(G253="","",UPPER(TRIM(SUBSTITUTE(SUBSTITUTE(G253&amp;"",CHAR(160)," ")," "," ")))),N("AC28"))</f>
        <v/>
      </c>
      <c r="AG253" s="5" t="s">
        <v>46</v>
      </c>
    </row>
    <row r="254" spans="1:33" ht="15.75" x14ac:dyDescent="0.25">
      <c r="A254" s="126" t="str">
        <f>IF(1=1,IF(E254="","",A231),N("A29"))</f>
        <v/>
      </c>
      <c r="B254" s="127" t="str">
        <f>IF(1=1,IF(E254="","",B231),N("B29"))</f>
        <v/>
      </c>
      <c r="C254" s="128"/>
      <c r="D254" s="129" t="str">
        <f>IF(ISBLANK(E254),"",LARGE(D231:D253,1)+1)</f>
        <v/>
      </c>
      <c r="E254" s="130"/>
      <c r="F254" s="131"/>
      <c r="G254" s="170"/>
      <c r="H254" s="105"/>
      <c r="I254" s="132" t="str">
        <f>IF(1=1,IF(E254="","",I231),N("H29"))</f>
        <v/>
      </c>
      <c r="J254" s="133" t="str">
        <f>IF(1=1,IF(E254="","",J231),N("I29"))</f>
        <v/>
      </c>
      <c r="K254" s="134" t="str">
        <f>IF(1=1,IF(E254="","",K231),N("J29"))</f>
        <v/>
      </c>
      <c r="L254" s="135" t="str">
        <f>IF(1=1,IF(OR(J254="",O254="",NOT(ISNUMBER(J254)),NOT(ISNUMBER(O254)),J254=0),"",O254/J254),N("L29"))</f>
        <v/>
      </c>
      <c r="M254" s="136" t="str">
        <f>IF(1=1,IF(OR(L254="",NOT(ISNUMBER(F254))),"",F254*L254*IFERROR(INDEX(D384:D428,MATCH(AE254,B384:B428,0)),1)),N("M13"))</f>
        <v/>
      </c>
      <c r="N254" s="137" t="str">
        <f>IF(1=1,IF(F254="","",IF(G254="","",IFERROR(INDEX(E384:E428,MATCH(AE254,B384:B428,0)),G254&amp;""))),N("N6"))</f>
        <v/>
      </c>
      <c r="O254" s="138" t="str">
        <f>IF(1=1,IF(E254="","",O231),N("K29"))</f>
        <v/>
      </c>
      <c r="P254" s="139" t="str">
        <f>IF(1=1,IF(M254="","",IF(AND(ISNUMBER(M254),M254&lt;1,N254="kg"),MAX(1,ROUND(M254*1000,0)),IF(AND(ISNUMBER(M254),M254&lt;1,N254="L"),MAX(1,ROUND(M254*100,0)),ROUND(M254,3)))),N("O29"))</f>
        <v/>
      </c>
      <c r="Q254" s="140" t="str">
        <f>IF(1=1,IF(M254="","",IF(AND(ISNUMBER(M254),M254&lt;1,N254="kg"),"g",IF(AND(ISNUMBER(M254),M254&lt;1,N254="L"),"cl",N254))),N("P29"))</f>
        <v/>
      </c>
      <c r="R254" s="161" t="str">
        <f>IF(1=1,IF(E254="","",IF(F254="","A CONTROLER",IF(NOT(ISNUMBER(F254)),"TEXTE",IF(OR(L254="",L254&lt;=0),"COMMANDE PRINCIPALE INCOMPLETE",IF(G254="","UNITE MANQUANTE",IF(COUNTIF(B384:B428,AE254)=0,"UNITE A CONTROLER","OK")))))),N("Q9"))</f>
        <v/>
      </c>
      <c r="S254" s="105"/>
      <c r="T254" s="141">
        <f t="shared" si="17"/>
        <v>0</v>
      </c>
      <c r="U254" s="133" t="str">
        <f>IF(1=1,IF(E254="","",U231),N("S29"))</f>
        <v/>
      </c>
      <c r="V254" s="133" t="str">
        <f>IF(1=1,IF(E254="","",V231),N("T29"))</f>
        <v/>
      </c>
      <c r="W254" s="135" t="str">
        <f>IF(1=1,IF(OR(U254="",V254="",NOT(ISNUMBER(U254)),NOT(ISNUMBER(V254)),U254=0),"",V254/U254),N("U29"))</f>
        <v/>
      </c>
      <c r="X254" s="136" t="str">
        <f>IF(1=1,IF(OR(W254="",NOT(ISNUMBER(F254))),"",F254*W254*IFERROR(INDEX(D384:D428,MATCH(AE254,B384:B428,0)),1)),N("V7"))</f>
        <v/>
      </c>
      <c r="Y254" s="137" t="str">
        <f>IF(1=1,IF(F254="","",IF(G254="","",IFERROR(INDEX(E384:E428,MATCH(AE254,B384:B428,0)),G254&amp;""))),N("W6"))</f>
        <v/>
      </c>
      <c r="Z254" s="142" t="str">
        <f>IF(1=1,IF(X254="","",IF(AND(ISNUMBER(X254),X254&lt;1,Y254="kg"),MAX(1,ROUND(X254*1000,0)),IF(AND(ISNUMBER(X254),X254&lt;1,Y254="L"),MAX(1,ROUND(X254*100,0)),ROUND(X254,3)))),N("X29"))</f>
        <v/>
      </c>
      <c r="AA254" s="143" t="str">
        <f>IF(1=1,IF(X254="","",IF(AND(ISNUMBER(X254),X254&lt;1,Y254="kg"),"g",IF(AND(ISNUMBER(X254),X254&lt;1,Y254="L"),"cl",Y254))),N("Y29"))</f>
        <v/>
      </c>
      <c r="AB254" s="123" t="str">
        <f>IF(1=1,IF(E254="","",IF(F254="","A CONTROLER",IF(NOT(ISNUMBER(F254)),"TEXTE",IF(OR(W254="",W254&lt;=0),"COMMANDE COUVERTS INCOMPLETE",IF(G254="","UNITE MANQUANTE",IF(COUNTIF(B384:B428,AE254)=0,"UNITE A CONTROLER","OK")))))),N("Z6"))</f>
        <v/>
      </c>
      <c r="AD254" s="144" t="str">
        <f>IF(1=1,IF(E254="","",AD231),N("AB29"))</f>
        <v/>
      </c>
      <c r="AE254" s="125" t="str">
        <f>IF(1=1,IF(G254="","",UPPER(TRIM(SUBSTITUTE(SUBSTITUTE(G254&amp;"",CHAR(160)," ")," "," ")))),N("AC29"))</f>
        <v/>
      </c>
      <c r="AG254" s="5" t="s">
        <v>47</v>
      </c>
    </row>
    <row r="255" spans="1:33" ht="15.75" x14ac:dyDescent="0.25">
      <c r="A255" s="126" t="str">
        <f>IF(1=1,IF(E255="","",A231),N("A30"))</f>
        <v/>
      </c>
      <c r="B255" s="127" t="str">
        <f>IF(1=1,IF(E255="","",B231),N("B30"))</f>
        <v/>
      </c>
      <c r="C255" s="128"/>
      <c r="D255" s="129" t="str">
        <f>IF(ISBLANK(E255),"",LARGE(D231:D254,1)+1)</f>
        <v/>
      </c>
      <c r="E255" s="130"/>
      <c r="F255" s="131"/>
      <c r="G255" s="170"/>
      <c r="H255" s="105"/>
      <c r="I255" s="132" t="str">
        <f>IF(1=1,IF(E255="","",I231),N("H30"))</f>
        <v/>
      </c>
      <c r="J255" s="133" t="str">
        <f>IF(1=1,IF(E255="","",J231),N("I30"))</f>
        <v/>
      </c>
      <c r="K255" s="134" t="str">
        <f>IF(1=1,IF(E255="","",K231),N("J30"))</f>
        <v/>
      </c>
      <c r="L255" s="135" t="str">
        <f>IF(1=1,IF(OR(J255="",O255="",NOT(ISNUMBER(J255)),NOT(ISNUMBER(O255)),J255=0),"",O255/J255),N("L30"))</f>
        <v/>
      </c>
      <c r="M255" s="136" t="str">
        <f>IF(1=1,IF(OR(L255="",NOT(ISNUMBER(F255))),"",F255*L255*IFERROR(INDEX(D384:D428,MATCH(AE255,B384:B428,0)),1)),N("M13"))</f>
        <v/>
      </c>
      <c r="N255" s="137" t="str">
        <f>IF(1=1,IF(F255="","",IF(G255="","",IFERROR(INDEX(E384:E428,MATCH(AE255,B384:B428,0)),G255&amp;""))),N("N6"))</f>
        <v/>
      </c>
      <c r="O255" s="138" t="str">
        <f>IF(1=1,IF(E255="","",O231),N("K30"))</f>
        <v/>
      </c>
      <c r="P255" s="139" t="str">
        <f>IF(1=1,IF(M255="","",IF(AND(ISNUMBER(M255),M255&lt;1,N255="kg"),MAX(1,ROUND(M255*1000,0)),IF(AND(ISNUMBER(M255),M255&lt;1,N255="L"),MAX(1,ROUND(M255*100,0)),ROUND(M255,3)))),N("O30"))</f>
        <v/>
      </c>
      <c r="Q255" s="140" t="str">
        <f>IF(1=1,IF(M255="","",IF(AND(ISNUMBER(M255),M255&lt;1,N255="kg"),"g",IF(AND(ISNUMBER(M255),M255&lt;1,N255="L"),"cl",N255))),N("P30"))</f>
        <v/>
      </c>
      <c r="R255" s="161" t="str">
        <f>IF(1=1,IF(E255="","",IF(F255="","A CONTROLER",IF(NOT(ISNUMBER(F255)),"TEXTE",IF(OR(L255="",L255&lt;=0),"COMMANDE PRINCIPALE INCOMPLETE",IF(G255="","UNITE MANQUANTE",IF(COUNTIF(B384:B428,AE255)=0,"UNITE A CONTROLER","OK")))))),N("Q9"))</f>
        <v/>
      </c>
      <c r="S255" s="105"/>
      <c r="T255" s="141">
        <f t="shared" si="17"/>
        <v>0</v>
      </c>
      <c r="U255" s="133" t="str">
        <f>IF(1=1,IF(E255="","",U231),N("S30"))</f>
        <v/>
      </c>
      <c r="V255" s="133" t="str">
        <f>IF(1=1,IF(E255="","",V231),N("T30"))</f>
        <v/>
      </c>
      <c r="W255" s="135" t="str">
        <f>IF(1=1,IF(OR(U255="",V255="",NOT(ISNUMBER(U255)),NOT(ISNUMBER(V255)),U255=0),"",V255/U255),N("U30"))</f>
        <v/>
      </c>
      <c r="X255" s="136" t="str">
        <f>IF(1=1,IF(OR(W255="",NOT(ISNUMBER(F255))),"",F255*W255*IFERROR(INDEX(D384:D428,MATCH(AE255,B384:B428,0)),1)),N("V7"))</f>
        <v/>
      </c>
      <c r="Y255" s="137" t="str">
        <f>IF(1=1,IF(F255="","",IF(G255="","",IFERROR(INDEX(E384:E428,MATCH(AE255,B384:B428,0)),G255&amp;""))),N("W6"))</f>
        <v/>
      </c>
      <c r="Z255" s="142" t="str">
        <f>IF(1=1,IF(X255="","",IF(AND(ISNUMBER(X255),X255&lt;1,Y255="kg"),MAX(1,ROUND(X255*1000,0)),IF(AND(ISNUMBER(X255),X255&lt;1,Y255="L"),MAX(1,ROUND(X255*100,0)),ROUND(X255,3)))),N("X30"))</f>
        <v/>
      </c>
      <c r="AA255" s="143" t="str">
        <f>IF(1=1,IF(X255="","",IF(AND(ISNUMBER(X255),X255&lt;1,Y255="kg"),"g",IF(AND(ISNUMBER(X255),X255&lt;1,Y255="L"),"cl",Y255))),N("Y30"))</f>
        <v/>
      </c>
      <c r="AB255" s="123" t="str">
        <f>IF(1=1,IF(E255="","",IF(F255="","A CONTROLER",IF(NOT(ISNUMBER(F255)),"TEXTE",IF(OR(W255="",W255&lt;=0),"COMMANDE COUVERTS INCOMPLETE",IF(G255="","UNITE MANQUANTE",IF(COUNTIF(B384:B428,AE255)=0,"UNITE A CONTROLER","OK")))))),N("Z6"))</f>
        <v/>
      </c>
      <c r="AD255" s="144" t="str">
        <f>IF(1=1,IF(E255="","",AD231),N("AB30"))</f>
        <v/>
      </c>
      <c r="AE255" s="125" t="str">
        <f>IF(1=1,IF(G255="","",UPPER(TRIM(SUBSTITUTE(SUBSTITUTE(G255&amp;"",CHAR(160)," ")," "," ")))),N("AC30"))</f>
        <v/>
      </c>
      <c r="AG255" s="5" t="s">
        <v>48</v>
      </c>
    </row>
    <row r="256" spans="1:33" ht="15.75" x14ac:dyDescent="0.25">
      <c r="A256" s="126" t="str">
        <f>IF(1=1,IF(E256="","",A231),N("A31"))</f>
        <v/>
      </c>
      <c r="B256" s="127" t="str">
        <f>IF(1=1,IF(E256="","",B231),N("B31"))</f>
        <v/>
      </c>
      <c r="C256" s="128"/>
      <c r="D256" s="129" t="str">
        <f>IF(ISBLANK(E256),"",LARGE(D231:D255,1)+1)</f>
        <v/>
      </c>
      <c r="E256" s="130"/>
      <c r="F256" s="131"/>
      <c r="G256" s="170"/>
      <c r="H256" s="105"/>
      <c r="I256" s="132" t="str">
        <f>IF(1=1,IF(E256="","",I231),N("H31"))</f>
        <v/>
      </c>
      <c r="J256" s="133" t="str">
        <f>IF(1=1,IF(E256="","",J231),N("I31"))</f>
        <v/>
      </c>
      <c r="K256" s="134" t="str">
        <f>IF(1=1,IF(E256="","",K231),N("J31"))</f>
        <v/>
      </c>
      <c r="L256" s="135" t="str">
        <f>IF(1=1,IF(OR(J256="",O256="",NOT(ISNUMBER(J256)),NOT(ISNUMBER(O256)),J256=0),"",O256/J256),N("L31"))</f>
        <v/>
      </c>
      <c r="M256" s="136" t="str">
        <f>IF(1=1,IF(OR(L256="",NOT(ISNUMBER(F256))),"",F256*L256*IFERROR(INDEX(D384:D428,MATCH(AE256,B384:B428,0)),1)),N("M13"))</f>
        <v/>
      </c>
      <c r="N256" s="137" t="str">
        <f>IF(1=1,IF(F256="","",IF(G256="","",IFERROR(INDEX(E384:E428,MATCH(AE256,B384:B428,0)),G256&amp;""))),N("N6"))</f>
        <v/>
      </c>
      <c r="O256" s="138" t="str">
        <f>IF(1=1,IF(E256="","",O231),N("K31"))</f>
        <v/>
      </c>
      <c r="P256" s="139" t="str">
        <f>IF(1=1,IF(M256="","",IF(AND(ISNUMBER(M256),M256&lt;1,N256="kg"),MAX(1,ROUND(M256*1000,0)),IF(AND(ISNUMBER(M256),M256&lt;1,N256="L"),MAX(1,ROUND(M256*100,0)),ROUND(M256,3)))),N("O31"))</f>
        <v/>
      </c>
      <c r="Q256" s="140" t="str">
        <f>IF(1=1,IF(M256="","",IF(AND(ISNUMBER(M256),M256&lt;1,N256="kg"),"g",IF(AND(ISNUMBER(M256),M256&lt;1,N256="L"),"cl",N256))),N("P31"))</f>
        <v/>
      </c>
      <c r="R256" s="161" t="str">
        <f>IF(1=1,IF(E256="","",IF(F256="","A CONTROLER",IF(NOT(ISNUMBER(F256)),"TEXTE",IF(OR(L256="",L256&lt;=0),"COMMANDE PRINCIPALE INCOMPLETE",IF(G256="","UNITE MANQUANTE",IF(COUNTIF(B384:B428,AE256)=0,"UNITE A CONTROLER","OK")))))),N("Q9"))</f>
        <v/>
      </c>
      <c r="S256" s="105"/>
      <c r="T256" s="141">
        <f t="shared" si="17"/>
        <v>0</v>
      </c>
      <c r="U256" s="133" t="str">
        <f>IF(1=1,IF(E256="","",U231),N("S31"))</f>
        <v/>
      </c>
      <c r="V256" s="133" t="str">
        <f>IF(1=1,IF(E256="","",V231),N("T31"))</f>
        <v/>
      </c>
      <c r="W256" s="135" t="str">
        <f>IF(1=1,IF(OR(U256="",V256="",NOT(ISNUMBER(U256)),NOT(ISNUMBER(V256)),U256=0),"",V256/U256),N("U31"))</f>
        <v/>
      </c>
      <c r="X256" s="136" t="str">
        <f>IF(1=1,IF(OR(W256="",NOT(ISNUMBER(F256))),"",F256*W256*IFERROR(INDEX(D384:D428,MATCH(AE256,B384:B428,0)),1)),N("V7"))</f>
        <v/>
      </c>
      <c r="Y256" s="137" t="str">
        <f>IF(1=1,IF(F256="","",IF(G256="","",IFERROR(INDEX(E384:E428,MATCH(AE256,B384:B428,0)),G256&amp;""))),N("W6"))</f>
        <v/>
      </c>
      <c r="Z256" s="142" t="str">
        <f>IF(1=1,IF(X256="","",IF(AND(ISNUMBER(X256),X256&lt;1,Y256="kg"),MAX(1,ROUND(X256*1000,0)),IF(AND(ISNUMBER(X256),X256&lt;1,Y256="L"),MAX(1,ROUND(X256*100,0)),ROUND(X256,3)))),N("X31"))</f>
        <v/>
      </c>
      <c r="AA256" s="143" t="str">
        <f>IF(1=1,IF(X256="","",IF(AND(ISNUMBER(X256),X256&lt;1,Y256="kg"),"g",IF(AND(ISNUMBER(X256),X256&lt;1,Y256="L"),"cl",Y256))),N("Y31"))</f>
        <v/>
      </c>
      <c r="AB256" s="123" t="str">
        <f>IF(1=1,IF(E256="","",IF(F256="","A CONTROLER",IF(NOT(ISNUMBER(F256)),"TEXTE",IF(OR(W256="",W256&lt;=0),"COMMANDE COUVERTS INCOMPLETE",IF(G256="","UNITE MANQUANTE",IF(COUNTIF(B384:B428,AE256)=0,"UNITE A CONTROLER","OK")))))),N("Z6"))</f>
        <v/>
      </c>
      <c r="AD256" s="144" t="str">
        <f>IF(1=1,IF(E256="","",AD231),N("AB31"))</f>
        <v/>
      </c>
      <c r="AE256" s="125" t="str">
        <f>IF(1=1,IF(G256="","",UPPER(TRIM(SUBSTITUTE(SUBSTITUTE(G256&amp;"",CHAR(160)," ")," "," ")))),N("AC31"))</f>
        <v/>
      </c>
      <c r="AG256" s="5" t="s">
        <v>49</v>
      </c>
    </row>
    <row r="257" spans="1:33" ht="15.75" x14ac:dyDescent="0.25">
      <c r="A257" s="126" t="str">
        <f>IF(1=1,IF(E257="","",A231),N("A32"))</f>
        <v/>
      </c>
      <c r="B257" s="127" t="str">
        <f>IF(1=1,IF(E257="","",B231),N("B32"))</f>
        <v/>
      </c>
      <c r="C257" s="128"/>
      <c r="D257" s="129" t="str">
        <f>IF(ISBLANK(E257),"",LARGE(D231:D256,1)+1)</f>
        <v/>
      </c>
      <c r="E257" s="130"/>
      <c r="F257" s="131"/>
      <c r="G257" s="170"/>
      <c r="H257" s="105"/>
      <c r="I257" s="132" t="str">
        <f>IF(1=1,IF(E257="","",I231),N("H32"))</f>
        <v/>
      </c>
      <c r="J257" s="133" t="str">
        <f>IF(1=1,IF(E257="","",J231),N("I32"))</f>
        <v/>
      </c>
      <c r="K257" s="134" t="str">
        <f>IF(1=1,IF(E257="","",K231),N("J32"))</f>
        <v/>
      </c>
      <c r="L257" s="135" t="str">
        <f>IF(1=1,IF(OR(J257="",O257="",NOT(ISNUMBER(J257)),NOT(ISNUMBER(O257)),J257=0),"",O257/J257),N("L32"))</f>
        <v/>
      </c>
      <c r="M257" s="136" t="str">
        <f>IF(1=1,IF(OR(L257="",NOT(ISNUMBER(F257))),"",F257*L257*IFERROR(INDEX(D384:D428,MATCH(AE257,B384:B428,0)),1)),N("M13"))</f>
        <v/>
      </c>
      <c r="N257" s="137" t="str">
        <f>IF(1=1,IF(F257="","",IF(G257="","",IFERROR(INDEX(E384:E428,MATCH(AE257,B384:B428,0)),G257&amp;""))),N("N6"))</f>
        <v/>
      </c>
      <c r="O257" s="138" t="str">
        <f>IF(1=1,IF(E257="","",O231),N("K32"))</f>
        <v/>
      </c>
      <c r="P257" s="139" t="str">
        <f>IF(1=1,IF(M257="","",IF(AND(ISNUMBER(M257),M257&lt;1,N257="kg"),MAX(1,ROUND(M257*1000,0)),IF(AND(ISNUMBER(M257),M257&lt;1,N257="L"),MAX(1,ROUND(M257*100,0)),ROUND(M257,3)))),N("O32"))</f>
        <v/>
      </c>
      <c r="Q257" s="140" t="str">
        <f>IF(1=1,IF(M257="","",IF(AND(ISNUMBER(M257),M257&lt;1,N257="kg"),"g",IF(AND(ISNUMBER(M257),M257&lt;1,N257="L"),"cl",N257))),N("P32"))</f>
        <v/>
      </c>
      <c r="R257" s="161" t="str">
        <f>IF(1=1,IF(E257="","",IF(F257="","A CONTROLER",IF(NOT(ISNUMBER(F257)),"TEXTE",IF(OR(L257="",L257&lt;=0),"COMMANDE PRINCIPALE INCOMPLETE",IF(G257="","UNITE MANQUANTE",IF(COUNTIF(B384:B428,AE257)=0,"UNITE A CONTROLER","OK")))))),N("Q9"))</f>
        <v/>
      </c>
      <c r="S257" s="105"/>
      <c r="T257" s="141">
        <f t="shared" si="17"/>
        <v>0</v>
      </c>
      <c r="U257" s="133" t="str">
        <f>IF(1=1,IF(E257="","",U231),N("S32"))</f>
        <v/>
      </c>
      <c r="V257" s="133" t="str">
        <f>IF(1=1,IF(E257="","",V231),N("T32"))</f>
        <v/>
      </c>
      <c r="W257" s="135" t="str">
        <f>IF(1=1,IF(OR(U257="",V257="",NOT(ISNUMBER(U257)),NOT(ISNUMBER(V257)),U257=0),"",V257/U257),N("U32"))</f>
        <v/>
      </c>
      <c r="X257" s="136" t="str">
        <f>IF(1=1,IF(OR(W257="",NOT(ISNUMBER(F257))),"",F257*W257*IFERROR(INDEX(D384:D428,MATCH(AE257,B384:B428,0)),1)),N("V7"))</f>
        <v/>
      </c>
      <c r="Y257" s="137" t="str">
        <f>IF(1=1,IF(F257="","",IF(G257="","",IFERROR(INDEX(E384:E428,MATCH(AE257,B384:B428,0)),G257&amp;""))),N("W6"))</f>
        <v/>
      </c>
      <c r="Z257" s="142" t="str">
        <f>IF(1=1,IF(X257="","",IF(AND(ISNUMBER(X257),X257&lt;1,Y257="kg"),MAX(1,ROUND(X257*1000,0)),IF(AND(ISNUMBER(X257),X257&lt;1,Y257="L"),MAX(1,ROUND(X257*100,0)),ROUND(X257,3)))),N("X32"))</f>
        <v/>
      </c>
      <c r="AA257" s="143" t="str">
        <f>IF(1=1,IF(X257="","",IF(AND(ISNUMBER(X257),X257&lt;1,Y257="kg"),"g",IF(AND(ISNUMBER(X257),X257&lt;1,Y257="L"),"cl",Y257))),N("Y32"))</f>
        <v/>
      </c>
      <c r="AB257" s="123" t="str">
        <f>IF(1=1,IF(E257="","",IF(F257="","A CONTROLER",IF(NOT(ISNUMBER(F257)),"TEXTE",IF(OR(W257="",W257&lt;=0),"COMMANDE COUVERTS INCOMPLETE",IF(G257="","UNITE MANQUANTE",IF(COUNTIF(B384:B428,AE257)=0,"UNITE A CONTROLER","OK")))))),N("Z6"))</f>
        <v/>
      </c>
      <c r="AD257" s="144" t="str">
        <f>IF(1=1,IF(E257="","",AD231),N("AB32"))</f>
        <v/>
      </c>
      <c r="AE257" s="125" t="str">
        <f>IF(1=1,IF(G257="","",UPPER(TRIM(SUBSTITUTE(SUBSTITUTE(G257&amp;"",CHAR(160)," ")," "," ")))),N("AC32"))</f>
        <v/>
      </c>
      <c r="AG257" s="5" t="s">
        <v>50</v>
      </c>
    </row>
    <row r="258" spans="1:33" ht="15.75" x14ac:dyDescent="0.25">
      <c r="A258" s="126" t="str">
        <f>IF(1=1,IF(E258="","",A231),N("A33"))</f>
        <v/>
      </c>
      <c r="B258" s="127" t="str">
        <f>IF(1=1,IF(E258="","",B231),N("B33"))</f>
        <v/>
      </c>
      <c r="C258" s="128"/>
      <c r="D258" s="129" t="str">
        <f>IF(ISBLANK(E258),"",LARGE(D231:D257,1)+1)</f>
        <v/>
      </c>
      <c r="E258" s="130"/>
      <c r="F258" s="131"/>
      <c r="G258" s="170"/>
      <c r="H258" s="105"/>
      <c r="I258" s="132" t="str">
        <f>IF(1=1,IF(E258="","",I231),N("H33"))</f>
        <v/>
      </c>
      <c r="J258" s="133" t="str">
        <f>IF(1=1,IF(E258="","",J231),N("I33"))</f>
        <v/>
      </c>
      <c r="K258" s="134" t="str">
        <f>IF(1=1,IF(E258="","",K231),N("J33"))</f>
        <v/>
      </c>
      <c r="L258" s="135" t="str">
        <f>IF(1=1,IF(OR(J258="",O258="",NOT(ISNUMBER(J258)),NOT(ISNUMBER(O258)),J258=0),"",O258/J258),N("L33"))</f>
        <v/>
      </c>
      <c r="M258" s="136" t="str">
        <f>IF(1=1,IF(OR(L258="",NOT(ISNUMBER(F258))),"",F258*L258*IFERROR(INDEX(D384:D428,MATCH(AE258,B384:B428,0)),1)),N("M13"))</f>
        <v/>
      </c>
      <c r="N258" s="137" t="str">
        <f>IF(1=1,IF(F258="","",IF(G258="","",IFERROR(INDEX(E384:E428,MATCH(AE258,B384:B428,0)),G258&amp;""))),N("N6"))</f>
        <v/>
      </c>
      <c r="O258" s="138" t="str">
        <f>IF(1=1,IF(E258="","",O231),N("K33"))</f>
        <v/>
      </c>
      <c r="P258" s="139" t="str">
        <f>IF(1=1,IF(M258="","",IF(AND(ISNUMBER(M258),M258&lt;1,N258="kg"),MAX(1,ROUND(M258*1000,0)),IF(AND(ISNUMBER(M258),M258&lt;1,N258="L"),MAX(1,ROUND(M258*100,0)),ROUND(M258,3)))),N("O33"))</f>
        <v/>
      </c>
      <c r="Q258" s="140" t="str">
        <f>IF(1=1,IF(M258="","",IF(AND(ISNUMBER(M258),M258&lt;1,N258="kg"),"g",IF(AND(ISNUMBER(M258),M258&lt;1,N258="L"),"cl",N258))),N("P33"))</f>
        <v/>
      </c>
      <c r="R258" s="161" t="str">
        <f>IF(1=1,IF(E258="","",IF(F258="","A CONTROLER",IF(NOT(ISNUMBER(F258)),"TEXTE",IF(OR(L258="",L258&lt;=0),"COMMANDE PRINCIPALE INCOMPLETE",IF(G258="","UNITE MANQUANTE",IF(COUNTIF(B384:B428,AE258)=0,"UNITE A CONTROLER","OK")))))),N("Q9"))</f>
        <v/>
      </c>
      <c r="S258" s="105"/>
      <c r="T258" s="141">
        <f t="shared" si="17"/>
        <v>0</v>
      </c>
      <c r="U258" s="133" t="str">
        <f>IF(1=1,IF(E258="","",U231),N("S33"))</f>
        <v/>
      </c>
      <c r="V258" s="133" t="str">
        <f>IF(1=1,IF(E258="","",V231),N("T33"))</f>
        <v/>
      </c>
      <c r="W258" s="135" t="str">
        <f>IF(1=1,IF(OR(U258="",V258="",NOT(ISNUMBER(U258)),NOT(ISNUMBER(V258)),U258=0),"",V258/U258),N("U33"))</f>
        <v/>
      </c>
      <c r="X258" s="136" t="str">
        <f>IF(1=1,IF(OR(W258="",NOT(ISNUMBER(F258))),"",F258*W258*IFERROR(INDEX(D384:D428,MATCH(AE258,B384:B428,0)),1)),N("V7"))</f>
        <v/>
      </c>
      <c r="Y258" s="137" t="str">
        <f>IF(1=1,IF(F258="","",IF(G258="","",IFERROR(INDEX(E384:E428,MATCH(AE258,B384:B428,0)),G258&amp;""))),N("W6"))</f>
        <v/>
      </c>
      <c r="Z258" s="142" t="str">
        <f>IF(1=1,IF(X258="","",IF(AND(ISNUMBER(X258),X258&lt;1,Y258="kg"),MAX(1,ROUND(X258*1000,0)),IF(AND(ISNUMBER(X258),X258&lt;1,Y258="L"),MAX(1,ROUND(X258*100,0)),ROUND(X258,3)))),N("X33"))</f>
        <v/>
      </c>
      <c r="AA258" s="143" t="str">
        <f>IF(1=1,IF(X258="","",IF(AND(ISNUMBER(X258),X258&lt;1,Y258="kg"),"g",IF(AND(ISNUMBER(X258),X258&lt;1,Y258="L"),"cl",Y258))),N("Y33"))</f>
        <v/>
      </c>
      <c r="AB258" s="123" t="str">
        <f>IF(1=1,IF(E258="","",IF(F258="","A CONTROLER",IF(NOT(ISNUMBER(F258)),"TEXTE",IF(OR(W258="",W258&lt;=0),"COMMANDE COUVERTS INCOMPLETE",IF(G258="","UNITE MANQUANTE",IF(COUNTIF(B384:B428,AE258)=0,"UNITE A CONTROLER","OK")))))),N("Z6"))</f>
        <v/>
      </c>
      <c r="AD258" s="144" t="str">
        <f>IF(1=1,IF(E258="","",AD231),N("AB33"))</f>
        <v/>
      </c>
      <c r="AE258" s="125" t="str">
        <f>IF(1=1,IF(G258="","",UPPER(TRIM(SUBSTITUTE(SUBSTITUTE(G258&amp;"",CHAR(160)," ")," "," ")))),N("AC33"))</f>
        <v/>
      </c>
      <c r="AG258" s="244" t="s">
        <v>51</v>
      </c>
    </row>
    <row r="259" spans="1:33" ht="15.75" x14ac:dyDescent="0.25">
      <c r="A259" s="126" t="str">
        <f>IF(1=1,IF(E259="","",A231),N("A34"))</f>
        <v/>
      </c>
      <c r="B259" s="127" t="str">
        <f>IF(1=1,IF(E259="","",B231),N("B34"))</f>
        <v/>
      </c>
      <c r="C259" s="128"/>
      <c r="D259" s="129" t="str">
        <f>IF(ISBLANK(E259),"",LARGE(D231:D258,1)+1)</f>
        <v/>
      </c>
      <c r="E259" s="130"/>
      <c r="F259" s="131"/>
      <c r="G259" s="170"/>
      <c r="H259" s="105"/>
      <c r="I259" s="132" t="str">
        <f>IF(1=1,IF(E259="","",I231),N("H34"))</f>
        <v/>
      </c>
      <c r="J259" s="133" t="str">
        <f>IF(1=1,IF(E259="","",J231),N("I34"))</f>
        <v/>
      </c>
      <c r="K259" s="134" t="str">
        <f>IF(1=1,IF(E259="","",K231),N("J34"))</f>
        <v/>
      </c>
      <c r="L259" s="135" t="str">
        <f>IF(1=1,IF(OR(J259="",O259="",NOT(ISNUMBER(J259)),NOT(ISNUMBER(O259)),J259=0),"",O259/J259),N("L34"))</f>
        <v/>
      </c>
      <c r="M259" s="136" t="str">
        <f>IF(1=1,IF(OR(L259="",NOT(ISNUMBER(F259))),"",F259*L259*IFERROR(INDEX(D384:D428,MATCH(AE259,B384:B428,0)),1)),N("M13"))</f>
        <v/>
      </c>
      <c r="N259" s="137" t="str">
        <f>IF(1=1,IF(F259="","",IF(G259="","",IFERROR(INDEX(E384:E428,MATCH(AE259,B384:B428,0)),G259&amp;""))),N("N6"))</f>
        <v/>
      </c>
      <c r="O259" s="138" t="str">
        <f>IF(1=1,IF(E259="","",O231),N("K34"))</f>
        <v/>
      </c>
      <c r="P259" s="139" t="str">
        <f>IF(1=1,IF(M259="","",IF(AND(ISNUMBER(M259),M259&lt;1,N259="kg"),MAX(1,ROUND(M259*1000,0)),IF(AND(ISNUMBER(M259),M259&lt;1,N259="L"),MAX(1,ROUND(M259*100,0)),ROUND(M259,3)))),N("O34"))</f>
        <v/>
      </c>
      <c r="Q259" s="140" t="str">
        <f>IF(1=1,IF(M259="","",IF(AND(ISNUMBER(M259),M259&lt;1,N259="kg"),"g",IF(AND(ISNUMBER(M259),M259&lt;1,N259="L"),"cl",N259))),N("P34"))</f>
        <v/>
      </c>
      <c r="R259" s="161" t="str">
        <f>IF(1=1,IF(E259="","",IF(F259="","A CONTROLER",IF(NOT(ISNUMBER(F259)),"TEXTE",IF(OR(L259="",L259&lt;=0),"COMMANDE PRINCIPALE INCOMPLETE",IF(G259="","UNITE MANQUANTE",IF(COUNTIF(B384:B428,AE259)=0,"UNITE A CONTROLER","OK")))))),N("Q9"))</f>
        <v/>
      </c>
      <c r="S259" s="105"/>
      <c r="T259" s="141">
        <f t="shared" si="17"/>
        <v>0</v>
      </c>
      <c r="U259" s="133" t="str">
        <f>IF(1=1,IF(E259="","",U231),N("S34"))</f>
        <v/>
      </c>
      <c r="V259" s="133" t="str">
        <f>IF(1=1,IF(E259="","",V231),N("T34"))</f>
        <v/>
      </c>
      <c r="W259" s="135" t="str">
        <f>IF(1=1,IF(OR(U259="",V259="",NOT(ISNUMBER(U259)),NOT(ISNUMBER(V259)),U259=0),"",V259/U259),N("U34"))</f>
        <v/>
      </c>
      <c r="X259" s="136" t="str">
        <f>IF(1=1,IF(OR(W259="",NOT(ISNUMBER(F259))),"",F259*W259*IFERROR(INDEX(D384:D428,MATCH(AE259,B384:B428,0)),1)),N("V7"))</f>
        <v/>
      </c>
      <c r="Y259" s="137" t="str">
        <f>IF(1=1,IF(F259="","",IF(G259="","",IFERROR(INDEX(E384:E428,MATCH(AE259,B384:B428,0)),G259&amp;""))),N("W6"))</f>
        <v/>
      </c>
      <c r="Z259" s="142" t="str">
        <f>IF(1=1,IF(X259="","",IF(AND(ISNUMBER(X259),X259&lt;1,Y259="kg"),MAX(1,ROUND(X259*1000,0)),IF(AND(ISNUMBER(X259),X259&lt;1,Y259="L"),MAX(1,ROUND(X259*100,0)),ROUND(X259,3)))),N("X34"))</f>
        <v/>
      </c>
      <c r="AA259" s="143" t="str">
        <f>IF(1=1,IF(X259="","",IF(AND(ISNUMBER(X259),X259&lt;1,Y259="kg"),"g",IF(AND(ISNUMBER(X259),X259&lt;1,Y259="L"),"cl",Y259))),N("Y34"))</f>
        <v/>
      </c>
      <c r="AB259" s="123" t="str">
        <f>IF(1=1,IF(E259="","",IF(F259="","A CONTROLER",IF(NOT(ISNUMBER(F259)),"TEXTE",IF(OR(W259="",W259&lt;=0),"COMMANDE COUVERTS INCOMPLETE",IF(G259="","UNITE MANQUANTE",IF(COUNTIF(B384:B428,AE259)=0,"UNITE A CONTROLER","OK")))))),N("Z6"))</f>
        <v/>
      </c>
      <c r="AD259" s="144" t="str">
        <f>IF(1=1,IF(E259="","",AD231),N("AB34"))</f>
        <v/>
      </c>
      <c r="AE259" s="125" t="str">
        <f>IF(1=1,IF(G259="","",UPPER(TRIM(SUBSTITUTE(SUBSTITUTE(G259&amp;"",CHAR(160)," ")," "," ")))),N("AC34"))</f>
        <v/>
      </c>
      <c r="AG259" s="244" t="s">
        <v>54</v>
      </c>
    </row>
    <row r="260" spans="1:33" ht="24" customHeight="1" x14ac:dyDescent="0.25">
      <c r="A260" s="126" t="str">
        <f>IF(1=1,IF(E260="","",A231),N("A35"))</f>
        <v/>
      </c>
      <c r="B260" s="127" t="str">
        <f>IF(1=1,IF(E260="","",B231),N("B35"))</f>
        <v/>
      </c>
      <c r="C260" s="128"/>
      <c r="D260" s="129" t="str">
        <f>IF(ISBLANK(E260),"",LARGE(D231:D259,1)+1)</f>
        <v/>
      </c>
      <c r="E260" s="130"/>
      <c r="F260" s="131"/>
      <c r="G260" s="170"/>
      <c r="H260" s="105"/>
      <c r="I260" s="132" t="str">
        <f>IF(1=1,IF(E260="","",I231),N("H35"))</f>
        <v/>
      </c>
      <c r="J260" s="133" t="str">
        <f>IF(1=1,IF(E260="","",J231),N("I35"))</f>
        <v/>
      </c>
      <c r="K260" s="134" t="str">
        <f>IF(1=1,IF(E260="","",K231),N("J35"))</f>
        <v/>
      </c>
      <c r="L260" s="135" t="str">
        <f>IF(1=1,IF(OR(J260="",O260="",NOT(ISNUMBER(J260)),NOT(ISNUMBER(O260)),J260=0),"",O260/J260),N("L35"))</f>
        <v/>
      </c>
      <c r="M260" s="136" t="str">
        <f>IF(1=1,IF(OR(L260="",NOT(ISNUMBER(F260))),"",F260*L260*IFERROR(INDEX(D384:D428,MATCH(AE260,B384:B428,0)),1)),N("M13"))</f>
        <v/>
      </c>
      <c r="N260" s="137" t="str">
        <f>IF(1=1,IF(F260="","",IF(G260="","",IFERROR(INDEX(E384:E428,MATCH(AE260,B384:B428,0)),G260&amp;""))),N("N6"))</f>
        <v/>
      </c>
      <c r="O260" s="138" t="str">
        <f>IF(1=1,IF(E260="","",O231),N("K35"))</f>
        <v/>
      </c>
      <c r="P260" s="139" t="str">
        <f>IF(1=1,IF(M260="","",IF(AND(ISNUMBER(M260),M260&lt;1,N260="kg"),MAX(1,ROUND(M260*1000,0)),IF(AND(ISNUMBER(M260),M260&lt;1,N260="L"),MAX(1,ROUND(M260*100,0)),ROUND(M260,3)))),N("O35"))</f>
        <v/>
      </c>
      <c r="Q260" s="140" t="str">
        <f>IF(1=1,IF(M260="","",IF(AND(ISNUMBER(M260),M260&lt;1,N260="kg"),"g",IF(AND(ISNUMBER(M260),M260&lt;1,N260="L"),"cl",N260))),N("P35"))</f>
        <v/>
      </c>
      <c r="R260" s="161" t="str">
        <f>IF(1=1,IF(E260="","",IF(F260="","A CONTROLER",IF(NOT(ISNUMBER(F260)),"TEXTE",IF(OR(L260="",L260&lt;=0),"COMMANDE PRINCIPALE INCOMPLETE",IF(G260="","UNITE MANQUANTE",IF(COUNTIF(B384:B428,AE260)=0,"UNITE A CONTROLER","OK")))))),N("Q9"))</f>
        <v/>
      </c>
      <c r="S260" s="105"/>
      <c r="T260" s="141">
        <f t="shared" si="17"/>
        <v>0</v>
      </c>
      <c r="U260" s="133" t="str">
        <f>IF(1=1,IF(E260="","",U231),N("S35"))</f>
        <v/>
      </c>
      <c r="V260" s="133" t="str">
        <f>IF(1=1,IF(E260="","",V231),N("T35"))</f>
        <v/>
      </c>
      <c r="W260" s="135" t="str">
        <f>IF(1=1,IF(OR(U260="",V260="",NOT(ISNUMBER(U260)),NOT(ISNUMBER(V260)),U260=0),"",V260/U260),N("U35"))</f>
        <v/>
      </c>
      <c r="X260" s="136" t="str">
        <f>IF(1=1,IF(OR(W260="",NOT(ISNUMBER(F260))),"",F260*W260*IFERROR(INDEX(D384:D428,MATCH(AE260,B384:B428,0)),1)),N("V7"))</f>
        <v/>
      </c>
      <c r="Y260" s="137" t="str">
        <f>IF(1=1,IF(F260="","",IF(G260="","",IFERROR(INDEX(E384:E428,MATCH(AE260,B384:B428,0)),G260&amp;""))),N("W6"))</f>
        <v/>
      </c>
      <c r="Z260" s="142" t="str">
        <f>IF(1=1,IF(X260="","",IF(AND(ISNUMBER(X260),X260&lt;1,Y260="kg"),MAX(1,ROUND(X260*1000,0)),IF(AND(ISNUMBER(X260),X260&lt;1,Y260="L"),MAX(1,ROUND(X260*100,0)),ROUND(X260,3)))),N("X35"))</f>
        <v/>
      </c>
      <c r="AA260" s="143" t="str">
        <f>IF(1=1,IF(X260="","",IF(AND(ISNUMBER(X260),X260&lt;1,Y260="kg"),"g",IF(AND(ISNUMBER(X260),X260&lt;1,Y260="L"),"cl",Y260))),N("Y35"))</f>
        <v/>
      </c>
      <c r="AB260" s="123" t="str">
        <f>IF(1=1,IF(E260="","",IF(F260="","A CONTROLER",IF(NOT(ISNUMBER(F260)),"TEXTE",IF(OR(W260="",W260&lt;=0),"COMMANDE COUVERTS INCOMPLETE",IF(G260="","UNITE MANQUANTE",IF(COUNTIF(B384:B428,AE260)=0,"UNITE A CONTROLER","OK")))))),N("Z6"))</f>
        <v/>
      </c>
      <c r="AD260" s="144" t="str">
        <f>IF(1=1,IF(E260="","",AD231),N("AB35"))</f>
        <v/>
      </c>
      <c r="AE260" s="125" t="str">
        <f>IF(1=1,IF(G260="","",UPPER(TRIM(SUBSTITUTE(SUBSTITUTE(G260&amp;"",CHAR(160)," ")," "," ")))),N("AC35"))</f>
        <v/>
      </c>
      <c r="AG260" s="244" t="s">
        <v>56</v>
      </c>
    </row>
    <row r="261" spans="1:33" ht="15.75" x14ac:dyDescent="0.25">
      <c r="A261" s="126" t="str">
        <f>IF(1=1,IF(E261="","",A231),N("A36"))</f>
        <v/>
      </c>
      <c r="B261" s="127" t="str">
        <f>IF(1=1,IF(E261="","",B231),N("B36"))</f>
        <v/>
      </c>
      <c r="C261" s="128"/>
      <c r="D261" s="129" t="str">
        <f>IF(ISBLANK(E261),"",LARGE(D231:D260,1)+1)</f>
        <v/>
      </c>
      <c r="E261" s="130"/>
      <c r="F261" s="131"/>
      <c r="G261" s="170"/>
      <c r="H261" s="105"/>
      <c r="I261" s="132" t="str">
        <f>IF(1=1,IF(E261="","",I231),N("H36"))</f>
        <v/>
      </c>
      <c r="J261" s="133" t="str">
        <f>IF(1=1,IF(E261="","",J231),N("I36"))</f>
        <v/>
      </c>
      <c r="K261" s="134" t="str">
        <f>IF(1=1,IF(E261="","",K231),N("J36"))</f>
        <v/>
      </c>
      <c r="L261" s="135" t="str">
        <f>IF(1=1,IF(OR(J261="",O261="",NOT(ISNUMBER(J261)),NOT(ISNUMBER(O261)),J261=0),"",O261/J261),N("L36"))</f>
        <v/>
      </c>
      <c r="M261" s="136" t="str">
        <f>IF(1=1,IF(OR(L261="",NOT(ISNUMBER(F261))),"",F261*L261*IFERROR(INDEX(D384:D428,MATCH(AE261,B384:B428,0)),1)),N("M13"))</f>
        <v/>
      </c>
      <c r="N261" s="137" t="str">
        <f>IF(1=1,IF(F261="","",IF(G261="","",IFERROR(INDEX(E384:E428,MATCH(AE261,B384:B428,0)),G261&amp;""))),N("N6"))</f>
        <v/>
      </c>
      <c r="O261" s="138" t="str">
        <f>IF(1=1,IF(E261="","",O231),N("K36"))</f>
        <v/>
      </c>
      <c r="P261" s="139" t="str">
        <f>IF(1=1,IF(M261="","",IF(AND(ISNUMBER(M261),M261&lt;1,N261="kg"),MAX(1,ROUND(M261*1000,0)),IF(AND(ISNUMBER(M261),M261&lt;1,N261="L"),MAX(1,ROUND(M261*100,0)),ROUND(M261,3)))),N("O36"))</f>
        <v/>
      </c>
      <c r="Q261" s="140" t="str">
        <f>IF(1=1,IF(M261="","",IF(AND(ISNUMBER(M261),M261&lt;1,N261="kg"),"g",IF(AND(ISNUMBER(M261),M261&lt;1,N261="L"),"cl",N261))),N("P36"))</f>
        <v/>
      </c>
      <c r="R261" s="161" t="str">
        <f>IF(1=1,IF(E261="","",IF(F261="","A CONTROLER",IF(NOT(ISNUMBER(F261)),"TEXTE",IF(OR(L261="",L261&lt;=0),"COMMANDE PRINCIPALE INCOMPLETE",IF(G261="","UNITE MANQUANTE",IF(COUNTIF(B384:B428,AE261)=0,"UNITE A CONTROLER","OK")))))),N("Q9"))</f>
        <v/>
      </c>
      <c r="S261" s="105"/>
      <c r="T261" s="141">
        <f t="shared" si="17"/>
        <v>0</v>
      </c>
      <c r="U261" s="133" t="str">
        <f>IF(1=1,IF(E261="","",U231),N("S36"))</f>
        <v/>
      </c>
      <c r="V261" s="133" t="str">
        <f>IF(1=1,IF(E261="","",V231),N("T36"))</f>
        <v/>
      </c>
      <c r="W261" s="135" t="str">
        <f>IF(1=1,IF(OR(U261="",V261="",NOT(ISNUMBER(U261)),NOT(ISNUMBER(V261)),U261=0),"",V261/U261),N("U36"))</f>
        <v/>
      </c>
      <c r="X261" s="136" t="str">
        <f>IF(1=1,IF(OR(W261="",NOT(ISNUMBER(F261))),"",F261*W261*IFERROR(INDEX(D384:D428,MATCH(AE261,B384:B428,0)),1)),N("V7"))</f>
        <v/>
      </c>
      <c r="Y261" s="137" t="str">
        <f>IF(1=1,IF(F261="","",IF(G261="","",IFERROR(INDEX(E384:E428,MATCH(AE261,B384:B428,0)),G261&amp;""))),N("W6"))</f>
        <v/>
      </c>
      <c r="Z261" s="142" t="str">
        <f>IF(1=1,IF(X261="","",IF(AND(ISNUMBER(X261),X261&lt;1,Y261="kg"),MAX(1,ROUND(X261*1000,0)),IF(AND(ISNUMBER(X261),X261&lt;1,Y261="L"),MAX(1,ROUND(X261*100,0)),ROUND(X261,3)))),N("X36"))</f>
        <v/>
      </c>
      <c r="AA261" s="143" t="str">
        <f>IF(1=1,IF(X261="","",IF(AND(ISNUMBER(X261),X261&lt;1,Y261="kg"),"g",IF(AND(ISNUMBER(X261),X261&lt;1,Y261="L"),"cl",Y261))),N("Y36"))</f>
        <v/>
      </c>
      <c r="AB261" s="123" t="str">
        <f>IF(1=1,IF(E261="","",IF(F261="","A CONTROLER",IF(NOT(ISNUMBER(F261)),"TEXTE",IF(OR(W261="",W261&lt;=0),"COMMANDE COUVERTS INCOMPLETE",IF(G261="","UNITE MANQUANTE",IF(COUNTIF(B384:B428,AE261)=0,"UNITE A CONTROLER","OK")))))),N("Z6"))</f>
        <v/>
      </c>
      <c r="AD261" s="144" t="str">
        <f>IF(1=1,IF(E261="","",AD231),N("AB36"))</f>
        <v/>
      </c>
      <c r="AE261" s="125" t="str">
        <f>IF(1=1,IF(G261="","",UPPER(TRIM(SUBSTITUTE(SUBSTITUTE(G261&amp;"",CHAR(160)," ")," "," ")))),N("AC36"))</f>
        <v/>
      </c>
      <c r="AG261" s="244" t="s">
        <v>58</v>
      </c>
    </row>
    <row r="262" spans="1:33" ht="15.75" x14ac:dyDescent="0.25">
      <c r="A262" s="126" t="str">
        <f>IF(1=1,IF(E262="","",A231),N("A37"))</f>
        <v/>
      </c>
      <c r="B262" s="127" t="str">
        <f>IF(1=1,IF(E262="","",B231),N("B37"))</f>
        <v/>
      </c>
      <c r="C262" s="128"/>
      <c r="D262" s="129" t="str">
        <f>IF(ISBLANK(E262),"",LARGE(D231:D261,1)+1)</f>
        <v/>
      </c>
      <c r="E262" s="130"/>
      <c r="F262" s="131"/>
      <c r="G262" s="170"/>
      <c r="H262" s="105"/>
      <c r="I262" s="132" t="str">
        <f>IF(1=1,IF(E262="","",I231),N("H37"))</f>
        <v/>
      </c>
      <c r="J262" s="133" t="str">
        <f>IF(1=1,IF(E262="","",J231),N("I37"))</f>
        <v/>
      </c>
      <c r="K262" s="134" t="str">
        <f>IF(1=1,IF(E262="","",K231),N("J37"))</f>
        <v/>
      </c>
      <c r="L262" s="135" t="str">
        <f>IF(1=1,IF(OR(J262="",O262="",NOT(ISNUMBER(J262)),NOT(ISNUMBER(O262)),J262=0),"",O262/J262),N("L37"))</f>
        <v/>
      </c>
      <c r="M262" s="136" t="str">
        <f>IF(1=1,IF(OR(L262="",NOT(ISNUMBER(F262))),"",F262*L262*IFERROR(INDEX(D384:D428,MATCH(AE262,B384:B428,0)),1)),N("M13"))</f>
        <v/>
      </c>
      <c r="N262" s="137" t="str">
        <f>IF(1=1,IF(F262="","",IF(G262="","",IFERROR(INDEX(E384:E428,MATCH(AE262,B384:B428,0)),G262&amp;""))),N("N6"))</f>
        <v/>
      </c>
      <c r="O262" s="138" t="str">
        <f>IF(1=1,IF(E262="","",O231),N("K37"))</f>
        <v/>
      </c>
      <c r="P262" s="139" t="str">
        <f>IF(1=1,IF(M262="","",IF(AND(ISNUMBER(M262),M262&lt;1,N262="kg"),MAX(1,ROUND(M262*1000,0)),IF(AND(ISNUMBER(M262),M262&lt;1,N262="L"),MAX(1,ROUND(M262*100,0)),ROUND(M262,3)))),N("O37"))</f>
        <v/>
      </c>
      <c r="Q262" s="140" t="str">
        <f>IF(1=1,IF(M262="","",IF(AND(ISNUMBER(M262),M262&lt;1,N262="kg"),"g",IF(AND(ISNUMBER(M262),M262&lt;1,N262="L"),"cl",N262))),N("P37"))</f>
        <v/>
      </c>
      <c r="R262" s="161" t="str">
        <f>IF(1=1,IF(E262="","",IF(F262="","A CONTROLER",IF(NOT(ISNUMBER(F262)),"TEXTE",IF(OR(L262="",L262&lt;=0),"COMMANDE PRINCIPALE INCOMPLETE",IF(G262="","UNITE MANQUANTE",IF(COUNTIF(B384:B428,AE262)=0,"UNITE A CONTROLER","OK")))))),N("Q9"))</f>
        <v/>
      </c>
      <c r="S262" s="105"/>
      <c r="T262" s="141">
        <f t="shared" si="17"/>
        <v>0</v>
      </c>
      <c r="U262" s="133" t="str">
        <f>IF(1=1,IF(E262="","",U231),N("S37"))</f>
        <v/>
      </c>
      <c r="V262" s="133" t="str">
        <f>IF(1=1,IF(E262="","",V231),N("T37"))</f>
        <v/>
      </c>
      <c r="W262" s="135" t="str">
        <f>IF(1=1,IF(OR(U262="",V262="",NOT(ISNUMBER(U262)),NOT(ISNUMBER(V262)),U262=0),"",V262/U262),N("U37"))</f>
        <v/>
      </c>
      <c r="X262" s="136" t="str">
        <f>IF(1=1,IF(OR(W262="",NOT(ISNUMBER(F262))),"",F262*W262*IFERROR(INDEX(D384:D428,MATCH(AE262,B384:B428,0)),1)),N("V7"))</f>
        <v/>
      </c>
      <c r="Y262" s="137" t="str">
        <f>IF(1=1,IF(F262="","",IF(G262="","",IFERROR(INDEX(E384:E428,MATCH(AE262,B384:B428,0)),G262&amp;""))),N("W6"))</f>
        <v/>
      </c>
      <c r="Z262" s="142" t="str">
        <f>IF(1=1,IF(X262="","",IF(AND(ISNUMBER(X262),X262&lt;1,Y262="kg"),MAX(1,ROUND(X262*1000,0)),IF(AND(ISNUMBER(X262),X262&lt;1,Y262="L"),MAX(1,ROUND(X262*100,0)),ROUND(X262,3)))),N("X37"))</f>
        <v/>
      </c>
      <c r="AA262" s="143" t="str">
        <f>IF(1=1,IF(X262="","",IF(AND(ISNUMBER(X262),X262&lt;1,Y262="kg"),"g",IF(AND(ISNUMBER(X262),X262&lt;1,Y262="L"),"cl",Y262))),N("Y37"))</f>
        <v/>
      </c>
      <c r="AB262" s="123" t="str">
        <f>IF(1=1,IF(E262="","",IF(F262="","A CONTROLER",IF(NOT(ISNUMBER(F262)),"TEXTE",IF(OR(W262="",W262&lt;=0),"COMMANDE COUVERTS INCOMPLETE",IF(G262="","UNITE MANQUANTE",IF(COUNTIF(B384:B428,AE262)=0,"UNITE A CONTROLER","OK")))))),N("Z6"))</f>
        <v/>
      </c>
      <c r="AD262" s="144" t="str">
        <f>IF(1=1,IF(E262="","",AD231),N("AB37"))</f>
        <v/>
      </c>
      <c r="AE262" s="125" t="str">
        <f>IF(1=1,IF(G262="","",UPPER(TRIM(SUBSTITUTE(SUBSTITUTE(G262&amp;"",CHAR(160)," ")," "," ")))),N("AC37"))</f>
        <v/>
      </c>
      <c r="AG262" s="244" t="s">
        <v>60</v>
      </c>
    </row>
    <row r="263" spans="1:33" ht="15.75" x14ac:dyDescent="0.25">
      <c r="A263" s="126" t="str">
        <f>IF(1=1,IF(E263="","",A231),N("A38"))</f>
        <v/>
      </c>
      <c r="B263" s="127" t="str">
        <f>IF(1=1,IF(E263="","",B231),N("B38"))</f>
        <v/>
      </c>
      <c r="C263" s="128"/>
      <c r="D263" s="129" t="str">
        <f>IF(ISBLANK(E263),"",LARGE(D231:D262,1)+1)</f>
        <v/>
      </c>
      <c r="E263" s="130"/>
      <c r="F263" s="131"/>
      <c r="G263" s="170"/>
      <c r="H263" s="105"/>
      <c r="I263" s="132" t="str">
        <f>IF(1=1,IF(E263="","",I231),N("H38"))</f>
        <v/>
      </c>
      <c r="J263" s="133" t="str">
        <f>IF(1=1,IF(E263="","",J231),N("I38"))</f>
        <v/>
      </c>
      <c r="K263" s="134" t="str">
        <f>IF(1=1,IF(E263="","",K231),N("J38"))</f>
        <v/>
      </c>
      <c r="L263" s="135" t="str">
        <f>IF(1=1,IF(OR(J263="",O263="",NOT(ISNUMBER(J263)),NOT(ISNUMBER(O263)),J263=0),"",O263/J263),N("L38"))</f>
        <v/>
      </c>
      <c r="M263" s="136" t="str">
        <f>IF(1=1,IF(OR(L263="",NOT(ISNUMBER(F263))),"",F263*L263*IFERROR(INDEX(D384:D428,MATCH(AE263,B384:B428,0)),1)),N("M13"))</f>
        <v/>
      </c>
      <c r="N263" s="137" t="str">
        <f>IF(1=1,IF(F263="","",IF(G263="","",IFERROR(INDEX(E384:E428,MATCH(AE263,B384:B428,0)),G263&amp;""))),N("N6"))</f>
        <v/>
      </c>
      <c r="O263" s="138" t="str">
        <f>IF(1=1,IF(E263="","",O231),N("K38"))</f>
        <v/>
      </c>
      <c r="P263" s="139" t="str">
        <f>IF(1=1,IF(M263="","",IF(AND(ISNUMBER(M263),M263&lt;1,N263="kg"),MAX(1,ROUND(M263*1000,0)),IF(AND(ISNUMBER(M263),M263&lt;1,N263="L"),MAX(1,ROUND(M263*100,0)),ROUND(M263,3)))),N("O38"))</f>
        <v/>
      </c>
      <c r="Q263" s="140" t="str">
        <f>IF(1=1,IF(M263="","",IF(AND(ISNUMBER(M263),M263&lt;1,N263="kg"),"g",IF(AND(ISNUMBER(M263),M263&lt;1,N263="L"),"cl",N263))),N("P38"))</f>
        <v/>
      </c>
      <c r="R263" s="161" t="str">
        <f>IF(1=1,IF(E263="","",IF(F263="","A CONTROLER",IF(NOT(ISNUMBER(F263)),"TEXTE",IF(OR(L263="",L263&lt;=0),"COMMANDE PRINCIPALE INCOMPLETE",IF(G263="","UNITE MANQUANTE",IF(COUNTIF(B384:B428,AE263)=0,"UNITE A CONTROLER","OK")))))),N("Q9"))</f>
        <v/>
      </c>
      <c r="S263" s="105"/>
      <c r="T263" s="141">
        <f t="shared" si="17"/>
        <v>0</v>
      </c>
      <c r="U263" s="133" t="str">
        <f>IF(1=1,IF(E263="","",U231),N("S38"))</f>
        <v/>
      </c>
      <c r="V263" s="133" t="str">
        <f>IF(1=1,IF(E263="","",V231),N("T38"))</f>
        <v/>
      </c>
      <c r="W263" s="135" t="str">
        <f>IF(1=1,IF(OR(U263="",V263="",NOT(ISNUMBER(U263)),NOT(ISNUMBER(V263)),U263=0),"",V263/U263),N("U38"))</f>
        <v/>
      </c>
      <c r="X263" s="136" t="str">
        <f>IF(1=1,IF(OR(W263="",NOT(ISNUMBER(F263))),"",F263*W263*IFERROR(INDEX(D384:D428,MATCH(AE263,B384:B428,0)),1)),N("V7"))</f>
        <v/>
      </c>
      <c r="Y263" s="137" t="str">
        <f>IF(1=1,IF(F263="","",IF(G263="","",IFERROR(INDEX(E384:E428,MATCH(AE263,B384:B428,0)),G263&amp;""))),N("W6"))</f>
        <v/>
      </c>
      <c r="Z263" s="142" t="str">
        <f>IF(1=1,IF(X263="","",IF(AND(ISNUMBER(X263),X263&lt;1,Y263="kg"),MAX(1,ROUND(X263*1000,0)),IF(AND(ISNUMBER(X263),X263&lt;1,Y263="L"),MAX(1,ROUND(X263*100,0)),ROUND(X263,3)))),N("X38"))</f>
        <v/>
      </c>
      <c r="AA263" s="143" t="str">
        <f>IF(1=1,IF(X263="","",IF(AND(ISNUMBER(X263),X263&lt;1,Y263="kg"),"g",IF(AND(ISNUMBER(X263),X263&lt;1,Y263="L"),"cl",Y263))),N("Y38"))</f>
        <v/>
      </c>
      <c r="AB263" s="123" t="str">
        <f>IF(1=1,IF(E263="","",IF(F263="","A CONTROLER",IF(NOT(ISNUMBER(F263)),"TEXTE",IF(OR(W263="",W263&lt;=0),"COMMANDE COUVERTS INCOMPLETE",IF(G263="","UNITE MANQUANTE",IF(COUNTIF(B384:B428,AE263)=0,"UNITE A CONTROLER","OK")))))),N("Z6"))</f>
        <v/>
      </c>
      <c r="AD263" s="144" t="str">
        <f>IF(1=1,IF(E263="","",AD231),N("AB38"))</f>
        <v/>
      </c>
      <c r="AE263" s="125" t="str">
        <f>IF(1=1,IF(G263="","",UPPER(TRIM(SUBSTITUTE(SUBSTITUTE(G263&amp;"",CHAR(160)," ")," "," ")))),N("AC38"))</f>
        <v/>
      </c>
      <c r="AG263" s="244" t="s">
        <v>62</v>
      </c>
    </row>
    <row r="264" spans="1:33" ht="15.75" x14ac:dyDescent="0.25">
      <c r="A264" s="126" t="str">
        <f>IF(1=1,IF(E264="","",A231),N("A39"))</f>
        <v/>
      </c>
      <c r="B264" s="127" t="str">
        <f>IF(1=1,IF(E264="","",B231),N("B39"))</f>
        <v/>
      </c>
      <c r="C264" s="128"/>
      <c r="D264" s="129" t="str">
        <f>IF(ISBLANK(E264),"",LARGE(D231:D263,1)+1)</f>
        <v/>
      </c>
      <c r="E264" s="130"/>
      <c r="F264" s="131"/>
      <c r="G264" s="170"/>
      <c r="H264" s="105"/>
      <c r="I264" s="132" t="str">
        <f>IF(1=1,IF(E264="","",I231),N("H39"))</f>
        <v/>
      </c>
      <c r="J264" s="133" t="str">
        <f>IF(1=1,IF(E264="","",J231),N("I39"))</f>
        <v/>
      </c>
      <c r="K264" s="134" t="str">
        <f>IF(1=1,IF(E264="","",K231),N("J39"))</f>
        <v/>
      </c>
      <c r="L264" s="135" t="str">
        <f>IF(1=1,IF(OR(J264="",O264="",NOT(ISNUMBER(J264)),NOT(ISNUMBER(O264)),J264=0),"",O264/J264),N("L39"))</f>
        <v/>
      </c>
      <c r="M264" s="136" t="str">
        <f>IF(1=1,IF(OR(L264="",NOT(ISNUMBER(F264))),"",F264*L264*IFERROR(INDEX(D384:D428,MATCH(AE264,B384:B428,0)),1)),N("M13"))</f>
        <v/>
      </c>
      <c r="N264" s="137" t="str">
        <f>IF(1=1,IF(F264="","",IF(G264="","",IFERROR(INDEX(E384:E428,MATCH(AE264,B384:B428,0)),G264&amp;""))),N("N6"))</f>
        <v/>
      </c>
      <c r="O264" s="138" t="str">
        <f>IF(1=1,IF(E264="","",O231),N("K39"))</f>
        <v/>
      </c>
      <c r="P264" s="139" t="str">
        <f>IF(1=1,IF(M264="","",IF(AND(ISNUMBER(M264),M264&lt;1,N264="kg"),MAX(1,ROUND(M264*1000,0)),IF(AND(ISNUMBER(M264),M264&lt;1,N264="L"),MAX(1,ROUND(M264*100,0)),ROUND(M264,3)))),N("O39"))</f>
        <v/>
      </c>
      <c r="Q264" s="140" t="str">
        <f>IF(1=1,IF(M264="","",IF(AND(ISNUMBER(M264),M264&lt;1,N264="kg"),"g",IF(AND(ISNUMBER(M264),M264&lt;1,N264="L"),"cl",N264))),N("P39"))</f>
        <v/>
      </c>
      <c r="R264" s="161" t="str">
        <f>IF(1=1,IF(E264="","",IF(F264="","A CONTROLER",IF(NOT(ISNUMBER(F264)),"TEXTE",IF(OR(L264="",L264&lt;=0),"COMMANDE PRINCIPALE INCOMPLETE",IF(G264="","UNITE MANQUANTE",IF(COUNTIF(B384:B428,AE264)=0,"UNITE A CONTROLER","OK")))))),N("Q9"))</f>
        <v/>
      </c>
      <c r="S264" s="105"/>
      <c r="T264" s="141">
        <f t="shared" si="17"/>
        <v>0</v>
      </c>
      <c r="U264" s="133" t="str">
        <f>IF(1=1,IF(E264="","",U231),N("S39"))</f>
        <v/>
      </c>
      <c r="V264" s="133" t="str">
        <f>IF(1=1,IF(E264="","",V231),N("T39"))</f>
        <v/>
      </c>
      <c r="W264" s="135" t="str">
        <f>IF(1=1,IF(OR(U264="",V264="",NOT(ISNUMBER(U264)),NOT(ISNUMBER(V264)),U264=0),"",V264/U264),N("U39"))</f>
        <v/>
      </c>
      <c r="X264" s="136" t="str">
        <f>IF(1=1,IF(OR(W264="",NOT(ISNUMBER(F264))),"",F264*W264*IFERROR(INDEX(D384:D428,MATCH(AE264,B384:B428,0)),1)),N("V7"))</f>
        <v/>
      </c>
      <c r="Y264" s="137" t="str">
        <f>IF(1=1,IF(F264="","",IF(G264="","",IFERROR(INDEX(E384:E428,MATCH(AE264,B384:B428,0)),G264&amp;""))),N("W6"))</f>
        <v/>
      </c>
      <c r="Z264" s="142" t="str">
        <f>IF(1=1,IF(X264="","",IF(AND(ISNUMBER(X264),X264&lt;1,Y264="kg"),MAX(1,ROUND(X264*1000,0)),IF(AND(ISNUMBER(X264),X264&lt;1,Y264="L"),MAX(1,ROUND(X264*100,0)),ROUND(X264,3)))),N("X39"))</f>
        <v/>
      </c>
      <c r="AA264" s="143" t="str">
        <f>IF(1=1,IF(X264="","",IF(AND(ISNUMBER(X264),X264&lt;1,Y264="kg"),"g",IF(AND(ISNUMBER(X264),X264&lt;1,Y264="L"),"cl",Y264))),N("Y39"))</f>
        <v/>
      </c>
      <c r="AB264" s="123" t="str">
        <f>IF(1=1,IF(E264="","",IF(F264="","A CONTROLER",IF(NOT(ISNUMBER(F264)),"TEXTE",IF(OR(W264="",W264&lt;=0),"COMMANDE COUVERTS INCOMPLETE",IF(G264="","UNITE MANQUANTE",IF(COUNTIF(B384:B428,AE264)=0,"UNITE A CONTROLER","OK")))))),N("Z6"))</f>
        <v/>
      </c>
      <c r="AD264" s="144" t="str">
        <f>IF(1=1,IF(E264="","",AD231),N("AB39"))</f>
        <v/>
      </c>
      <c r="AE264" s="125" t="str">
        <f>IF(1=1,IF(G264="","",UPPER(TRIM(SUBSTITUTE(SUBSTITUTE(G264&amp;"",CHAR(160)," ")," "," ")))),N("AC39"))</f>
        <v/>
      </c>
      <c r="AG264" s="244" t="s">
        <v>64</v>
      </c>
    </row>
    <row r="265" spans="1:33" ht="15.75" x14ac:dyDescent="0.25">
      <c r="A265" s="126" t="str">
        <f>IF(1=1,IF(E265="","",A231),N("A40"))</f>
        <v/>
      </c>
      <c r="B265" s="127" t="str">
        <f>IF(1=1,IF(E265="","",B231),N("B40"))</f>
        <v/>
      </c>
      <c r="C265" s="127"/>
      <c r="D265" s="129" t="str">
        <f>IF(ISBLANK(E265),"",LARGE(D231:D264,1)+1)</f>
        <v/>
      </c>
      <c r="E265" s="130"/>
      <c r="F265" s="131"/>
      <c r="G265" s="170"/>
      <c r="H265" s="105"/>
      <c r="I265" s="132" t="str">
        <f>IF(1=1,IF(E265="","",I231),N("H40"))</f>
        <v/>
      </c>
      <c r="J265" s="133" t="str">
        <f>IF(1=1,IF(E265="","",J231),N("I40"))</f>
        <v/>
      </c>
      <c r="K265" s="134" t="str">
        <f>IF(1=1,IF(E265="","",K231),N("J40"))</f>
        <v/>
      </c>
      <c r="L265" s="135" t="str">
        <f>IF(1=1,IF(OR(J265="",O265="",NOT(ISNUMBER(J265)),NOT(ISNUMBER(O265)),J265=0),"",O265/J265),N("L40"))</f>
        <v/>
      </c>
      <c r="M265" s="136" t="str">
        <f>IF(1=1,IF(OR(L265="",NOT(ISNUMBER(F265))),"",F265*L265*IFERROR(INDEX(D384:D428,MATCH(AE265,B384:B428,0)),1)),N("M13"))</f>
        <v/>
      </c>
      <c r="N265" s="137" t="str">
        <f>IF(1=1,IF(F265="","",IF(G265="","",IFERROR(INDEX(E384:E428,MATCH(AE265,B384:B428,0)),G265&amp;""))),N("N6"))</f>
        <v/>
      </c>
      <c r="O265" s="138" t="str">
        <f>IF(1=1,IF(E265="","",O231),N("K40"))</f>
        <v/>
      </c>
      <c r="P265" s="139" t="str">
        <f>IF(1=1,IF(M265="","",IF(AND(ISNUMBER(M265),M265&lt;1,N265="kg"),MAX(1,ROUND(M265*1000,0)),IF(AND(ISNUMBER(M265),M265&lt;1,N265="L"),MAX(1,ROUND(M265*100,0)),ROUND(M265,3)))),N("O40"))</f>
        <v/>
      </c>
      <c r="Q265" s="140" t="str">
        <f>IF(1=1,IF(M265="","",IF(AND(ISNUMBER(M265),M265&lt;1,N265="kg"),"g",IF(AND(ISNUMBER(M265),M265&lt;1,N265="L"),"cl",N265))),N("P40"))</f>
        <v/>
      </c>
      <c r="R265" s="161" t="str">
        <f>IF(1=1,IF(E265="","",IF(F265="","A CONTROLER",IF(NOT(ISNUMBER(F265)),"TEXTE",IF(OR(L265="",L265&lt;=0),"COMMANDE PRINCIPALE INCOMPLETE",IF(G265="","UNITE MANQUANTE",IF(COUNTIF(B384:B428,AE265)=0,"UNITE A CONTROLER","OK")))))),N("Q9"))</f>
        <v/>
      </c>
      <c r="S265" s="105"/>
      <c r="T265" s="141">
        <f t="shared" si="17"/>
        <v>0</v>
      </c>
      <c r="U265" s="133" t="str">
        <f>IF(1=1,IF(E265="","",U231),N("S40"))</f>
        <v/>
      </c>
      <c r="V265" s="133" t="str">
        <f>IF(1=1,IF(E265="","",V231),N("T40"))</f>
        <v/>
      </c>
      <c r="W265" s="135" t="str">
        <f>IF(1=1,IF(OR(U265="",V265="",NOT(ISNUMBER(U265)),NOT(ISNUMBER(V265)),U265=0),"",V265/U265),N("U40"))</f>
        <v/>
      </c>
      <c r="X265" s="136" t="str">
        <f>IF(1=1,IF(OR(W265="",NOT(ISNUMBER(F265))),"",F265*W265*IFERROR(INDEX(D384:D428,MATCH(AE265,B384:B428,0)),1)),N("V7"))</f>
        <v/>
      </c>
      <c r="Y265" s="137" t="str">
        <f>IF(1=1,IF(F265="","",IF(G265="","",IFERROR(INDEX(E384:E428,MATCH(AE265,B384:B428,0)),G265&amp;""))),N("W6"))</f>
        <v/>
      </c>
      <c r="Z265" s="142" t="str">
        <f>IF(1=1,IF(X265="","",IF(AND(ISNUMBER(X265),X265&lt;1,Y265="kg"),MAX(1,ROUND(X265*1000,0)),IF(AND(ISNUMBER(X265),X265&lt;1,Y265="L"),MAX(1,ROUND(X265*100,0)),ROUND(X265,3)))),N("X40"))</f>
        <v/>
      </c>
      <c r="AA265" s="143" t="str">
        <f>IF(1=1,IF(X265="","",IF(AND(ISNUMBER(X265),X265&lt;1,Y265="kg"),"g",IF(AND(ISNUMBER(X265),X265&lt;1,Y265="L"),"cl",Y265))),N("Y40"))</f>
        <v/>
      </c>
      <c r="AB265" s="123" t="str">
        <f>IF(1=1,IF(E265="","",IF(F265="","A CONTROLER",IF(NOT(ISNUMBER(F265)),"TEXTE",IF(OR(W265="",W265&lt;=0),"COMMANDE COUVERTS INCOMPLETE",IF(G265="","UNITE MANQUANTE",IF(COUNTIF(B384:B428,AE265)=0,"UNITE A CONTROLER","OK")))))),N("Z6"))</f>
        <v/>
      </c>
      <c r="AD265" s="144" t="str">
        <f>IF(1=1,IF(E265="","",AD231),N("AB40"))</f>
        <v/>
      </c>
      <c r="AE265" s="125" t="str">
        <f>IF(1=1,IF(G265="","",UPPER(TRIM(SUBSTITUTE(SUBSTITUTE(G265&amp;"",CHAR(160)," ")," "," ")))),N("AC40"))</f>
        <v/>
      </c>
      <c r="AG265" s="244" t="s">
        <v>66</v>
      </c>
    </row>
    <row r="266" spans="1:33" ht="23.25" x14ac:dyDescent="0.25">
      <c r="A266" s="148"/>
      <c r="B266" s="149" t="s">
        <v>227</v>
      </c>
      <c r="C266" s="150"/>
      <c r="D266" s="150" t="s">
        <v>5643</v>
      </c>
      <c r="E266" s="150"/>
      <c r="F266" s="150"/>
      <c r="G266" s="150"/>
      <c r="H266" s="151"/>
      <c r="I266" s="150"/>
      <c r="J266" s="150"/>
      <c r="K266" s="150"/>
      <c r="L266" s="150"/>
      <c r="M266" s="150"/>
      <c r="N266" s="150"/>
      <c r="O266" s="150"/>
      <c r="P266" s="150" t="str">
        <f>D266</f>
        <v>LES ŒUFS</v>
      </c>
      <c r="Q266" s="150"/>
      <c r="R266" s="150"/>
      <c r="S266" s="151"/>
      <c r="T266" s="152" t="s">
        <v>664</v>
      </c>
      <c r="U266" s="153" cm="1">
        <f t="array" ref="U266">SUMPRODUCT(LEN(E268:E302)-LEN(SUBSTITUTE(E268:E302,"*","")))</f>
        <v>0</v>
      </c>
      <c r="V266" s="150"/>
      <c r="W266" s="150" t="str">
        <f>D266</f>
        <v>LES ŒUFS</v>
      </c>
      <c r="X266" s="150"/>
      <c r="Y266" s="150"/>
      <c r="Z266" s="150"/>
      <c r="AA266" s="150"/>
      <c r="AB266" s="154"/>
      <c r="AC266" s="150"/>
      <c r="AD266" s="150"/>
      <c r="AE266" s="155" t="str">
        <f>B268</f>
        <v>NOM DE LA RECETTE À SAISIR</v>
      </c>
      <c r="AG266" s="244" t="s">
        <v>68</v>
      </c>
    </row>
    <row r="267" spans="1:33" ht="32.25" thickBot="1" x14ac:dyDescent="0.3">
      <c r="A267" s="92" t="s">
        <v>155</v>
      </c>
      <c r="B267" s="92" t="s">
        <v>1</v>
      </c>
      <c r="C267" s="92"/>
      <c r="D267" s="92" t="s">
        <v>2</v>
      </c>
      <c r="E267" s="92" t="s">
        <v>117</v>
      </c>
      <c r="F267" s="92" t="s">
        <v>3</v>
      </c>
      <c r="G267" s="92" t="s">
        <v>4</v>
      </c>
      <c r="H267" s="81"/>
      <c r="I267" s="157" t="s">
        <v>5</v>
      </c>
      <c r="J267" s="92" t="s">
        <v>114</v>
      </c>
      <c r="K267" s="92" t="s">
        <v>4</v>
      </c>
      <c r="L267" s="92" t="s">
        <v>6</v>
      </c>
      <c r="M267" s="94" t="s">
        <v>7</v>
      </c>
      <c r="N267" s="94" t="s">
        <v>116</v>
      </c>
      <c r="O267" s="95" t="s">
        <v>115</v>
      </c>
      <c r="P267" s="96" t="s">
        <v>8</v>
      </c>
      <c r="Q267" s="97" t="s">
        <v>9</v>
      </c>
      <c r="R267" s="92" t="s">
        <v>10</v>
      </c>
      <c r="S267" s="81"/>
      <c r="T267" s="92" t="s">
        <v>117</v>
      </c>
      <c r="U267" s="98" t="s">
        <v>11</v>
      </c>
      <c r="V267" s="95" t="s">
        <v>12</v>
      </c>
      <c r="W267" s="92" t="s">
        <v>13</v>
      </c>
      <c r="X267" s="94" t="s">
        <v>7</v>
      </c>
      <c r="Y267" s="94" t="s">
        <v>116</v>
      </c>
      <c r="Z267" s="99" t="s">
        <v>8</v>
      </c>
      <c r="AA267" s="97" t="s">
        <v>9</v>
      </c>
      <c r="AB267" s="99" t="s">
        <v>10</v>
      </c>
      <c r="AC267" s="240"/>
      <c r="AD267" s="92" t="s">
        <v>14</v>
      </c>
      <c r="AE267" s="92" t="s">
        <v>15</v>
      </c>
      <c r="AG267" s="244" t="s">
        <v>70</v>
      </c>
    </row>
    <row r="268" spans="1:33" ht="18.75" x14ac:dyDescent="0.25">
      <c r="A268" s="158" t="s">
        <v>5640</v>
      </c>
      <c r="B268" s="101" t="s">
        <v>20</v>
      </c>
      <c r="C268" s="101"/>
      <c r="D268" s="102">
        <v>0</v>
      </c>
      <c r="E268" s="103" t="s">
        <v>21</v>
      </c>
      <c r="F268" s="104">
        <v>10</v>
      </c>
      <c r="G268" s="8" t="s">
        <v>119</v>
      </c>
      <c r="H268" s="105"/>
      <c r="I268" s="106" t="str">
        <f>E268</f>
        <v>ÉLÉMENT PRINCIPAL À SAISIR</v>
      </c>
      <c r="J268" s="107">
        <f>F268</f>
        <v>10</v>
      </c>
      <c r="K268" s="108" t="str">
        <f>G268</f>
        <v>Quoi ?</v>
      </c>
      <c r="L268" s="109">
        <f>IF(1=1,IF(OR(J268="",O268="",NOT(ISNUMBER(J268)),NOT(ISNUMBER(O268)),J268=0),"",O268/J268),N("L6"))</f>
        <v>15</v>
      </c>
      <c r="M268" s="110">
        <f>IF(1=1,IF(OR(L268="",NOT(ISNUMBER(F268))),"",F268*L268*IFERROR(INDEX(D384:D428,MATCH(AE268,B384:B428,0)),1)),N("M13"))</f>
        <v>150</v>
      </c>
      <c r="N268" s="111" t="str">
        <f>IF(1=1,IF(F268="","",IF(G268="","",IFERROR(INDEX(E384:E428,MATCH(AE268,B384:B428,0)),G268&amp;""))),N("N6"))</f>
        <v>Quoi ?</v>
      </c>
      <c r="O268" s="112">
        <v>150</v>
      </c>
      <c r="P268" s="113">
        <f>IF(1=1,IF(M268="","",IF(AND(ISNUMBER(M268),M268&lt;1,N268="kg"),MAX(1,ROUND(M268*1000,0)),IF(AND(ISNUMBER(M268),M268&lt;1,N268="L"),MAX(1,ROUND(M268*100,0)),ROUND(M268,3)))),N("O6"))</f>
        <v>150</v>
      </c>
      <c r="Q268" s="114" t="str">
        <f>IF(1=1,IF(M268="","",IF(AND(ISNUMBER(M268),M268&lt;1,N268="kg"),"g",IF(AND(ISNUMBER(M268),M268&lt;1,N268="L"),"cl",N268))),N("P6"))</f>
        <v>Quoi ?</v>
      </c>
      <c r="R268" s="115" t="str">
        <f>IF(1=1,IF(E268="","",IF(F268="","A CONTROLER",IF(NOT(ISNUMBER(F268)),"TEXTE",IF(OR(L268="",L268&lt;=0),"COMMANDE PRINCIPALE INCOMPLETE",IF(G268="","UNITE MANQUANTE",IF(COUNTIF(B384:B428,AE268)=0,"UNITE A CONTROLER","OK")))))),N("Q9"))</f>
        <v>UNITE A CONTROLER</v>
      </c>
      <c r="S268" s="105"/>
      <c r="T268" s="159" t="str">
        <f>B268</f>
        <v>NOM DE LA RECETTE À SAISIR</v>
      </c>
      <c r="U268" s="117">
        <v>100</v>
      </c>
      <c r="V268" s="112">
        <v>150</v>
      </c>
      <c r="W268" s="118">
        <f>IF(1=1,IF(OR(U268="",V268="",NOT(ISNUMBER(U268)),NOT(ISNUMBER(V268)),U268=0),"",V268/U268),N("U6"))</f>
        <v>1.5</v>
      </c>
      <c r="X268" s="119">
        <f>IF(1=1,IF(OR(W268="",NOT(ISNUMBER(F268))),"",F268*W268*IFERROR(INDEX(D384:D428,MATCH(AE268,B384:B428,0)),1)),N("V7"))</f>
        <v>15</v>
      </c>
      <c r="Y268" s="120" t="str">
        <f>IF(1=1,IF(F268="","",IF(G268="","",IFERROR(INDEX(E384:E428,MATCH(AE268,B384:B428,0)),G268&amp;""))),N("W6"))</f>
        <v>Quoi ?</v>
      </c>
      <c r="Z268" s="121">
        <f>IF(1=1,IF(X268="","",IF(AND(ISNUMBER(X268),X268&lt;1,Y268="kg"),MAX(1,ROUND(X268*1000,0)),IF(AND(ISNUMBER(X268),X268&lt;1,Y268="L"),MAX(1,ROUND(X268*100,0)),ROUND(X268,3)))),N("X6"))</f>
        <v>15</v>
      </c>
      <c r="AA268" s="122" t="str">
        <f>IF(1=1,IF(X268="","",IF(AND(ISNUMBER(X268),X268&lt;1,Y268="kg"),"g",IF(AND(ISNUMBER(X268),X268&lt;1,Y268="L"),"cl",Y268))),N("Y6"))</f>
        <v>Quoi ?</v>
      </c>
      <c r="AB268" s="123" t="str">
        <f>IF(1=1,IF(E268="","",IF(F268="","A CONTROLER",IF(NOT(ISNUMBER(F268)),"TEXTE",IF(OR(W268="",W268&lt;=0),"COMMANDE COUVERTS INCOMPLETE",IF(G268="","UNITE MANQUANTE",IF(COUNTIF(B384:B428,AE268)=0,"UNITE A CONTROLER","OK")))))),N("Z6"))</f>
        <v>UNITE A CONTROLER</v>
      </c>
      <c r="AD268" s="124">
        <v>62</v>
      </c>
      <c r="AE268" s="125" t="str">
        <f>IF(1=1,IF(G268="","",UPPER(TRIM(SUBSTITUTE(SUBSTITUTE(G268&amp;"",CHAR(160)," ")," "," ")))),N("AC6"))</f>
        <v>QUOI ?</v>
      </c>
      <c r="AG268" s="244" t="s">
        <v>72</v>
      </c>
    </row>
    <row r="269" spans="1:33" ht="15.75" x14ac:dyDescent="0.25">
      <c r="A269" s="160" t="str">
        <f>IF(1=1,IF(E269="","",A268),N("A7"))</f>
        <v/>
      </c>
      <c r="B269" s="127" t="str">
        <f>IF(1=1,IF(E269="","",B268),N("B7"))</f>
        <v/>
      </c>
      <c r="C269" s="128"/>
      <c r="D269" s="129" t="str">
        <f>IF(ISBLANK(E269),"",LARGE(D268:D268,1)+1)</f>
        <v/>
      </c>
      <c r="E269" s="130"/>
      <c r="F269" s="131"/>
      <c r="G269" s="170"/>
      <c r="H269" s="105"/>
      <c r="I269" s="132" t="str">
        <f>IF(1=1,IF(E269="","",I268),N("H7"))</f>
        <v/>
      </c>
      <c r="J269" s="133" t="str">
        <f>IF(1=1,IF(E269="","",J268),N("I7"))</f>
        <v/>
      </c>
      <c r="K269" s="134" t="str">
        <f>IF(1=1,IF(E269="","",K268),N("J7"))</f>
        <v/>
      </c>
      <c r="L269" s="135" t="str">
        <f>IF(1=1,IF(OR(J269="",O269="",NOT(ISNUMBER(J269)),NOT(ISNUMBER(O269)),J269=0),"",O269/J269),N("L7"))</f>
        <v/>
      </c>
      <c r="M269" s="136" t="str">
        <f>IF(1=1,IF(OR(L269="",NOT(ISNUMBER(F269))),"",F269*L269*IFERROR(INDEX(D384:D428,MATCH(AE269,B384:B428,0)),1)),N("M13"))</f>
        <v/>
      </c>
      <c r="N269" s="137" t="str">
        <f>IF(1=1,IF(F269="","",IF(G269="","",IFERROR(INDEX(E384:E428,MATCH(AE269,B384:B428,0)),G269&amp;""))),N("N6"))</f>
        <v/>
      </c>
      <c r="O269" s="138" t="str">
        <f>IF(1=1,IF(E269="","",O268),N("K7"))</f>
        <v/>
      </c>
      <c r="P269" s="139" t="str">
        <f>IF(1=1,IF(M269="","",IF(AND(ISNUMBER(M269),M269&lt;1,N269="kg"),MAX(1,ROUND(M269*1000,0)),IF(AND(ISNUMBER(M269),M269&lt;1,N269="L"),MAX(1,ROUND(M269*100,0)),ROUND(M269,3)))),N("O7"))</f>
        <v/>
      </c>
      <c r="Q269" s="140" t="str">
        <f>IF(1=1,IF(M269="","",IF(AND(ISNUMBER(M269),M269&lt;1,N269="kg"),"g",IF(AND(ISNUMBER(M269),M269&lt;1,N269="L"),"cl",N269))),N("P7"))</f>
        <v/>
      </c>
      <c r="R269" s="161" t="str">
        <f>IF(1=1,IF(E269="","",IF(F269="","A CONTROLER",IF(NOT(ISNUMBER(F269)),"TEXTE",IF(OR(L269="",L269&lt;=0),"COMMANDE PRINCIPALE INCOMPLETE",IF(G269="","UNITE MANQUANTE",IF(COUNTIF(B384:B428,AE269)=0,"UNITE A CONTROLER","OK")))))),N("Q9"))</f>
        <v/>
      </c>
      <c r="S269" s="105"/>
      <c r="T269" s="141">
        <f t="shared" ref="T269:T302" si="18">E269</f>
        <v>0</v>
      </c>
      <c r="U269" s="133" t="str">
        <f>IF(1=1,IF(E269="","",U268),N("S7"))</f>
        <v/>
      </c>
      <c r="V269" s="133" t="str">
        <f>IF(1=1,IF(E269="","",V268),N("T7"))</f>
        <v/>
      </c>
      <c r="W269" s="135" t="str">
        <f>IF(1=1,IF(OR(U269="",V269="",NOT(ISNUMBER(U269)),NOT(ISNUMBER(V269)),U269=0),"",V269/U269),N("U7"))</f>
        <v/>
      </c>
      <c r="X269" s="136" t="str">
        <f>IF(1=1,IF(OR(W269="",NOT(ISNUMBER(F269))),"",F269*W269*IFERROR(INDEX(D384:D428,MATCH(AE269,B384:B428,0)),1)),N("V7"))</f>
        <v/>
      </c>
      <c r="Y269" s="137" t="str">
        <f>IF(1=1,IF(F269="","",IF(G269="","",IFERROR(INDEX(E384:E428,MATCH(AE269,B384:B428,0)),G269&amp;""))),N("W6"))</f>
        <v/>
      </c>
      <c r="Z269" s="142" t="str">
        <f>IF(1=1,IF(X269="","",IF(AND(ISNUMBER(X269),X269&lt;1,Y269="kg"),MAX(1,ROUND(X269*1000,0)),IF(AND(ISNUMBER(X269),X269&lt;1,Y269="L"),MAX(1,ROUND(X269*100,0)),ROUND(X269,3)))),N("X7"))</f>
        <v/>
      </c>
      <c r="AA269" s="143" t="str">
        <f>IF(1=1,IF(X269="","",IF(AND(ISNUMBER(X269),X269&lt;1,Y269="kg"),"g",IF(AND(ISNUMBER(X269),X269&lt;1,Y269="L"),"cl",Y269))),N("Y7"))</f>
        <v/>
      </c>
      <c r="AB269" s="123" t="str">
        <f>IF(1=1,IF(E269="","",IF(F269="","A CONTROLER",IF(NOT(ISNUMBER(F269)),"TEXTE",IF(OR(W269="",W269&lt;=0),"COMMANDE COUVERTS INCOMPLETE",IF(G269="","UNITE MANQUANTE",IF(COUNTIF(B384:B428,AE269)=0,"UNITE A CONTROLER","OK")))))),N("Z6"))</f>
        <v/>
      </c>
      <c r="AD269" s="144" t="str">
        <f>IF(1=1,IF(E269="","",AD268),N("AB7"))</f>
        <v/>
      </c>
      <c r="AE269" s="125" t="str">
        <f>IF(1=1,IF(G269="","",UPPER(TRIM(SUBSTITUTE(SUBSTITUTE(G269&amp;"",CHAR(160)," ")," "," ")))),N("AC7"))</f>
        <v/>
      </c>
      <c r="AG269" s="244" t="s">
        <v>74</v>
      </c>
    </row>
    <row r="270" spans="1:33" ht="15.75" x14ac:dyDescent="0.25">
      <c r="A270" s="160" t="str">
        <f>IF(1=1,IF(E270="","",A268),N("A8"))</f>
        <v/>
      </c>
      <c r="B270" s="127" t="str">
        <f>IF(1=1,IF(E270="","",B268),N("B8"))</f>
        <v/>
      </c>
      <c r="C270" s="128"/>
      <c r="D270" s="129" t="str">
        <f>IF(ISBLANK(E270),"",LARGE(D268:D269,1)+1)</f>
        <v/>
      </c>
      <c r="E270" s="130"/>
      <c r="F270" s="131"/>
      <c r="G270" s="170"/>
      <c r="H270" s="105"/>
      <c r="I270" s="132" t="str">
        <f>IF(1=1,IF(E270="","",I268),N("H8"))</f>
        <v/>
      </c>
      <c r="J270" s="133" t="str">
        <f>IF(1=1,IF(E270="","",J268),N("I8"))</f>
        <v/>
      </c>
      <c r="K270" s="134" t="str">
        <f>IF(1=1,IF(E270="","",K268),N("J8"))</f>
        <v/>
      </c>
      <c r="L270" s="135" t="str">
        <f>IF(1=1,IF(OR(J270="",O270="",NOT(ISNUMBER(J270)),NOT(ISNUMBER(O270)),J270=0),"",O270/J270),N("L8"))</f>
        <v/>
      </c>
      <c r="M270" s="136" t="str">
        <f>IF(1=1,IF(OR(L270="",NOT(ISNUMBER(F270))),"",F270*L270*IFERROR(INDEX(D384:D428,MATCH(AE270,B384:B428,0)),1)),N("M13"))</f>
        <v/>
      </c>
      <c r="N270" s="137" t="str">
        <f>IF(1=1,IF(F270="","",IF(G270="","",IFERROR(INDEX(E384:E428,MATCH(AE270,B384:B428,0)),G270&amp;""))),N("N6"))</f>
        <v/>
      </c>
      <c r="O270" s="138" t="str">
        <f>IF(1=1,IF(E270="","",O268),N("K8"))</f>
        <v/>
      </c>
      <c r="P270" s="139" t="str">
        <f>IF(1=1,IF(M270="","",IF(AND(ISNUMBER(M270),M270&lt;1,N270="kg"),MAX(1,ROUND(M270*1000,0)),IF(AND(ISNUMBER(M270),M270&lt;1,N270="L"),MAX(1,ROUND(M270*100,0)),ROUND(M270,3)))),N("O8"))</f>
        <v/>
      </c>
      <c r="Q270" s="140" t="str">
        <f>IF(1=1,IF(M270="","",IF(AND(ISNUMBER(M270),M270&lt;1,N270="kg"),"g",IF(AND(ISNUMBER(M270),M270&lt;1,N270="L"),"cl",N270))),N("P8"))</f>
        <v/>
      </c>
      <c r="R270" s="161" t="str">
        <f>IF(1=1,IF(E270="","",IF(F270="","A CONTROLER",IF(NOT(ISNUMBER(F270)),"TEXTE",IF(OR(L270="",L270&lt;=0),"COMMANDE PRINCIPALE INCOMPLETE",IF(G270="","UNITE MANQUANTE",IF(COUNTIF(B384:B428,AE270)=0,"UNITE A CONTROLER","OK")))))),N("Q9"))</f>
        <v/>
      </c>
      <c r="S270" s="105"/>
      <c r="T270" s="141">
        <f t="shared" si="18"/>
        <v>0</v>
      </c>
      <c r="U270" s="133" t="str">
        <f>IF(1=1,IF(E270="","",U268),N("S8"))</f>
        <v/>
      </c>
      <c r="V270" s="133" t="str">
        <f>IF(1=1,IF(E270="","",V268),N("T8"))</f>
        <v/>
      </c>
      <c r="W270" s="135" t="str">
        <f>IF(1=1,IF(OR(U270="",V270="",NOT(ISNUMBER(U270)),NOT(ISNUMBER(V270)),U270=0),"",V270/U270),N("U8"))</f>
        <v/>
      </c>
      <c r="X270" s="136" t="str">
        <f>IF(1=1,IF(OR(W270="",NOT(ISNUMBER(F270))),"",F270*W270*IFERROR(INDEX(D384:D428,MATCH(AE270,B384:B428,0)),1)),N("V7"))</f>
        <v/>
      </c>
      <c r="Y270" s="137" t="str">
        <f>IF(1=1,IF(F270="","",IF(G270="","",IFERROR(INDEX(E384:E428,MATCH(AE270,B384:B428,0)),G270&amp;""))),N("W6"))</f>
        <v/>
      </c>
      <c r="Z270" s="142" t="str">
        <f>IF(1=1,IF(X270="","",IF(AND(ISNUMBER(X270),X270&lt;1,Y270="kg"),MAX(1,ROUND(X270*1000,0)),IF(AND(ISNUMBER(X270),X270&lt;1,Y270="L"),MAX(1,ROUND(X270*100,0)),ROUND(X270,3)))),N("X8"))</f>
        <v/>
      </c>
      <c r="AA270" s="143" t="str">
        <f>IF(1=1,IF(X270="","",IF(AND(ISNUMBER(X270),X270&lt;1,Y270="kg"),"g",IF(AND(ISNUMBER(X270),X270&lt;1,Y270="L"),"cl",Y270))),N("Y8"))</f>
        <v/>
      </c>
      <c r="AB270" s="123" t="str">
        <f>IF(1=1,IF(E270="","",IF(F270="","A CONTROLER",IF(NOT(ISNUMBER(F270)),"TEXTE",IF(OR(W270="",W270&lt;=0),"COMMANDE COUVERTS INCOMPLETE",IF(G270="","UNITE MANQUANTE",IF(COUNTIF(B384:B428,AE270)=0,"UNITE A CONTROLER","OK")))))),N("Z6"))</f>
        <v/>
      </c>
      <c r="AD270" s="144" t="str">
        <f>IF(1=1,IF(E270="","",AD268),N("AB8"))</f>
        <v/>
      </c>
      <c r="AE270" s="125" t="str">
        <f>IF(1=1,IF(G270="","",UPPER(TRIM(SUBSTITUTE(SUBSTITUTE(G270&amp;"",CHAR(160)," ")," "," ")))),N("AC8"))</f>
        <v/>
      </c>
      <c r="AG270" s="244" t="s">
        <v>76</v>
      </c>
    </row>
    <row r="271" spans="1:33" ht="15.75" x14ac:dyDescent="0.25">
      <c r="A271" s="160" t="str">
        <f>IF(1=1,IF(E271="","",A268),N("A9"))</f>
        <v/>
      </c>
      <c r="B271" s="127" t="str">
        <f>IF(1=1,IF(E271="","",B268),N("B9"))</f>
        <v/>
      </c>
      <c r="C271" s="128"/>
      <c r="D271" s="129" t="str">
        <f>IF(ISBLANK(E271),"",LARGE(D268:D270,1)+1)</f>
        <v/>
      </c>
      <c r="E271" s="130"/>
      <c r="F271" s="131"/>
      <c r="G271" s="170"/>
      <c r="H271" s="105"/>
      <c r="I271" s="132" t="str">
        <f>IF(1=1,IF(E271="","",I268),N("H9"))</f>
        <v/>
      </c>
      <c r="J271" s="133" t="str">
        <f>IF(1=1,IF(E271="","",J268),N("I9"))</f>
        <v/>
      </c>
      <c r="K271" s="134" t="str">
        <f>IF(1=1,IF(E271="","",K268),N("J9"))</f>
        <v/>
      </c>
      <c r="L271" s="135" t="str">
        <f>IF(1=1,IF(OR(J271="",O271="",NOT(ISNUMBER(J271)),NOT(ISNUMBER(O271)),J271=0),"",O271/J271),N("L9"))</f>
        <v/>
      </c>
      <c r="M271" s="136" t="str">
        <f>IF(1=1,IF(OR(L271="",NOT(ISNUMBER(F271))),"",F271*L271*IFERROR(INDEX(D384:D428,MATCH(AE271,B384:B428,0)),1)),N("M13"))</f>
        <v/>
      </c>
      <c r="N271" s="137" t="str">
        <f>IF(1=1,IF(F271="","",IF(G271="","",IFERROR(INDEX(E384:E428,MATCH(AE271,B384:B428,0)),G271&amp;""))),N("N6"))</f>
        <v/>
      </c>
      <c r="O271" s="138" t="str">
        <f>IF(1=1,IF(E271="","",O268),N("K9"))</f>
        <v/>
      </c>
      <c r="P271" s="139" t="str">
        <f>IF(1=1,IF(M271="","",IF(AND(ISNUMBER(M271),M271&lt;1,N271="kg"),MAX(1,ROUND(M271*1000,0)),IF(AND(ISNUMBER(M271),M271&lt;1,N271="L"),MAX(1,ROUND(M271*100,0)),ROUND(M271,3)))),N("O9"))</f>
        <v/>
      </c>
      <c r="Q271" s="140" t="str">
        <f>IF(1=1,IF(M271="","",IF(AND(ISNUMBER(M271),M271&lt;1,N271="kg"),"g",IF(AND(ISNUMBER(M271),M271&lt;1,N271="L"),"cl",N271))),N("P9"))</f>
        <v/>
      </c>
      <c r="R271" s="161" t="str">
        <f>IF(1=1,IF(E271="","",IF(F271="","A CONTROLER",IF(NOT(ISNUMBER(F271)),"TEXTE",IF(OR(L271="",L271&lt;=0),"COMMANDE PRINCIPALE INCOMPLETE",IF(G271="","UNITE MANQUANTE",IF(COUNTIF(B384:B428,AE271)=0,"UNITE A CONTROLER","OK")))))),N("Q9"))</f>
        <v/>
      </c>
      <c r="S271" s="105"/>
      <c r="T271" s="141">
        <f t="shared" si="18"/>
        <v>0</v>
      </c>
      <c r="U271" s="133" t="str">
        <f>IF(1=1,IF(E271="","",U268),N("S9"))</f>
        <v/>
      </c>
      <c r="V271" s="133" t="str">
        <f>IF(1=1,IF(E271="","",V268),N("T9"))</f>
        <v/>
      </c>
      <c r="W271" s="135" t="str">
        <f>IF(1=1,IF(OR(U271="",V271="",NOT(ISNUMBER(U271)),NOT(ISNUMBER(V271)),U271=0),"",V271/U271),N("U9"))</f>
        <v/>
      </c>
      <c r="X271" s="136" t="str">
        <f>IF(1=1,IF(OR(W271="",NOT(ISNUMBER(F271))),"",F271*W271*IFERROR(INDEX(D384:D428,MATCH(AE271,B384:B428,0)),1)),N("V7"))</f>
        <v/>
      </c>
      <c r="Y271" s="137" t="str">
        <f>IF(1=1,IF(F271="","",IF(G271="","",IFERROR(INDEX(E384:E428,MATCH(AE271,B384:B428,0)),G271&amp;""))),N("W6"))</f>
        <v/>
      </c>
      <c r="Z271" s="142" t="str">
        <f>IF(1=1,IF(X271="","",IF(AND(ISNUMBER(X271),X271&lt;1,Y271="kg"),MAX(1,ROUND(X271*1000,0)),IF(AND(ISNUMBER(X271),X271&lt;1,Y271="L"),MAX(1,ROUND(X271*100,0)),ROUND(X271,3)))),N("X9"))</f>
        <v/>
      </c>
      <c r="AA271" s="143" t="str">
        <f>IF(1=1,IF(X271="","",IF(AND(ISNUMBER(X271),X271&lt;1,Y271="kg"),"g",IF(AND(ISNUMBER(X271),X271&lt;1,Y271="L"),"cl",Y271))),N("Y9"))</f>
        <v/>
      </c>
      <c r="AB271" s="123" t="str">
        <f>IF(1=1,IF(E271="","",IF(F271="","A CONTROLER",IF(NOT(ISNUMBER(F271)),"TEXTE",IF(OR(W271="",W271&lt;=0),"COMMANDE COUVERTS INCOMPLETE",IF(G271="","UNITE MANQUANTE",IF(COUNTIF(B384:B428,AE271)=0,"UNITE A CONTROLER","OK")))))),N("Z6"))</f>
        <v/>
      </c>
      <c r="AD271" s="144" t="str">
        <f>IF(1=1,IF(E271="","",AD268),N("AB9"))</f>
        <v/>
      </c>
      <c r="AE271" s="125" t="str">
        <f>IF(1=1,IF(G271="","",UPPER(TRIM(SUBSTITUTE(SUBSTITUTE(G271&amp;"",CHAR(160)," ")," "," ")))),N("AC9"))</f>
        <v/>
      </c>
      <c r="AG271" s="244" t="s">
        <v>78</v>
      </c>
    </row>
    <row r="272" spans="1:33" ht="15.75" x14ac:dyDescent="0.25">
      <c r="A272" s="160" t="str">
        <f>IF(1=1,IF(E272="","",A268),N("A10"))</f>
        <v/>
      </c>
      <c r="B272" s="127" t="str">
        <f>IF(1=1,IF(E272="","",B268),N("B10"))</f>
        <v/>
      </c>
      <c r="C272" s="128"/>
      <c r="D272" s="129" t="str">
        <f>IF(ISBLANK(E272),"",LARGE(D268:D271,1)+1)</f>
        <v/>
      </c>
      <c r="E272" s="130"/>
      <c r="F272" s="131"/>
      <c r="G272" s="170"/>
      <c r="H272" s="105"/>
      <c r="I272" s="132" t="str">
        <f>IF(1=1,IF(E272="","",I268),N("H10"))</f>
        <v/>
      </c>
      <c r="J272" s="133" t="str">
        <f>IF(1=1,IF(E272="","",J268),N("I10"))</f>
        <v/>
      </c>
      <c r="K272" s="134" t="str">
        <f>IF(1=1,IF(E272="","",K268),N("J10"))</f>
        <v/>
      </c>
      <c r="L272" s="135" t="str">
        <f>IF(1=1,IF(OR(J272="",O272="",NOT(ISNUMBER(J272)),NOT(ISNUMBER(O272)),J272=0),"",O272/J272),N("L10"))</f>
        <v/>
      </c>
      <c r="M272" s="136" t="str">
        <f>IF(1=1,IF(OR(L272="",NOT(ISNUMBER(F272))),"",F272*L272*IFERROR(INDEX(D384:D428,MATCH(AE272,B384:B428,0)),1)),N("M13"))</f>
        <v/>
      </c>
      <c r="N272" s="137" t="str">
        <f>IF(1=1,IF(F272="","",IF(G272="","",IFERROR(INDEX(E384:E428,MATCH(AE272,B384:B428,0)),G272&amp;""))),N("N6"))</f>
        <v/>
      </c>
      <c r="O272" s="138" t="str">
        <f>IF(1=1,IF(E272="","",O268),N("K10"))</f>
        <v/>
      </c>
      <c r="P272" s="139" t="str">
        <f>IF(1=1,IF(M272="","",IF(AND(ISNUMBER(M272),M272&lt;1,N272="kg"),MAX(1,ROUND(M272*1000,0)),IF(AND(ISNUMBER(M272),M272&lt;1,N272="L"),MAX(1,ROUND(M272*100,0)),ROUND(M272,3)))),N("O10"))</f>
        <v/>
      </c>
      <c r="Q272" s="140" t="str">
        <f>IF(1=1,IF(M272="","",IF(AND(ISNUMBER(M272),M272&lt;1,N272="kg"),"g",IF(AND(ISNUMBER(M272),M272&lt;1,N272="L"),"cl",N272))),N("P10"))</f>
        <v/>
      </c>
      <c r="R272" s="161" t="str">
        <f>IF(1=1,IF(E272="","",IF(F272="","A CONTROLER",IF(NOT(ISNUMBER(F272)),"TEXTE",IF(OR(L272="",L272&lt;=0),"COMMANDE PRINCIPALE INCOMPLETE",IF(G272="","UNITE MANQUANTE",IF(COUNTIF(B384:B428,AE272)=0,"UNITE A CONTROLER","OK")))))),N("Q9"))</f>
        <v/>
      </c>
      <c r="S272" s="105"/>
      <c r="T272" s="141">
        <f t="shared" si="18"/>
        <v>0</v>
      </c>
      <c r="U272" s="133" t="str">
        <f>IF(1=1,IF(E272="","",U268),N("S10"))</f>
        <v/>
      </c>
      <c r="V272" s="133" t="str">
        <f>IF(1=1,IF(E272="","",V268),N("T10"))</f>
        <v/>
      </c>
      <c r="W272" s="135" t="str">
        <f>IF(1=1,IF(OR(U272="",V272="",NOT(ISNUMBER(U272)),NOT(ISNUMBER(V272)),U272=0),"",V272/U272),N("U10"))</f>
        <v/>
      </c>
      <c r="X272" s="136" t="str">
        <f>IF(1=1,IF(OR(W272="",NOT(ISNUMBER(F272))),"",F272*W272*IFERROR(INDEX(D384:D428,MATCH(AE272,B384:B428,0)),1)),N("V7"))</f>
        <v/>
      </c>
      <c r="Y272" s="137" t="str">
        <f>IF(1=1,IF(F272="","",IF(G272="","",IFERROR(INDEX(E384:E428,MATCH(AE272,B384:B428,0)),G272&amp;""))),N("W6"))</f>
        <v/>
      </c>
      <c r="Z272" s="142" t="str">
        <f>IF(1=1,IF(X272="","",IF(AND(ISNUMBER(X272),X272&lt;1,Y272="kg"),MAX(1,ROUND(X272*1000,0)),IF(AND(ISNUMBER(X272),X272&lt;1,Y272="L"),MAX(1,ROUND(X272*100,0)),ROUND(X272,3)))),N("X10"))</f>
        <v/>
      </c>
      <c r="AA272" s="143" t="str">
        <f>IF(1=1,IF(X272="","",IF(AND(ISNUMBER(X272),X272&lt;1,Y272="kg"),"g",IF(AND(ISNUMBER(X272),X272&lt;1,Y272="L"),"cl",Y272))),N("Y10"))</f>
        <v/>
      </c>
      <c r="AB272" s="123" t="str">
        <f>IF(1=1,IF(E272="","",IF(F272="","A CONTROLER",IF(NOT(ISNUMBER(F272)),"TEXTE",IF(OR(W272="",W272&lt;=0),"COMMANDE COUVERTS INCOMPLETE",IF(G272="","UNITE MANQUANTE",IF(COUNTIF(B384:B428,AE272)=0,"UNITE A CONTROLER","OK")))))),N("Z6"))</f>
        <v/>
      </c>
      <c r="AD272" s="144" t="str">
        <f>IF(1=1,IF(E272="","",AD268),N("AB10"))</f>
        <v/>
      </c>
      <c r="AE272" s="125" t="str">
        <f>IF(1=1,IF(G272="","",UPPER(TRIM(SUBSTITUTE(SUBSTITUTE(G272&amp;"",CHAR(160)," ")," "," ")))),N("AC10"))</f>
        <v/>
      </c>
      <c r="AG272" s="244" t="s">
        <v>80</v>
      </c>
    </row>
    <row r="273" spans="1:33" ht="15.75" x14ac:dyDescent="0.25">
      <c r="A273" s="160" t="str">
        <f>IF(1=1,IF(E273="","",A268),N("A11"))</f>
        <v/>
      </c>
      <c r="B273" s="127" t="str">
        <f>IF(1=1,IF(E273="","",B268),N("B11"))</f>
        <v/>
      </c>
      <c r="C273" s="128"/>
      <c r="D273" s="129" t="str">
        <f>IF(ISBLANK(E273),"",LARGE(D268:D272,1)+1)</f>
        <v/>
      </c>
      <c r="E273" s="130"/>
      <c r="F273" s="131"/>
      <c r="G273" s="170"/>
      <c r="H273" s="105"/>
      <c r="I273" s="132" t="str">
        <f>IF(1=1,IF(E273="","",I268),N("H11"))</f>
        <v/>
      </c>
      <c r="J273" s="133" t="str">
        <f>IF(1=1,IF(E273="","",J268),N("I11"))</f>
        <v/>
      </c>
      <c r="K273" s="134" t="str">
        <f>IF(1=1,IF(E273="","",K268),N("J11"))</f>
        <v/>
      </c>
      <c r="L273" s="135" t="str">
        <f>IF(1=1,IF(OR(J273="",O273="",NOT(ISNUMBER(J273)),NOT(ISNUMBER(O273)),J273=0),"",O273/J273),N("L11"))</f>
        <v/>
      </c>
      <c r="M273" s="136" t="str">
        <f>IF(1=1,IF(OR(L273="",NOT(ISNUMBER(F273))),"",F273*L273*IFERROR(INDEX(D384:D428,MATCH(AE273,B384:B428,0)),1)),N("M13"))</f>
        <v/>
      </c>
      <c r="N273" s="137" t="str">
        <f>IF(1=1,IF(F273="","",IF(G273="","",IFERROR(INDEX(E384:E428,MATCH(AE273,B384:B428,0)),G273&amp;""))),N("N6"))</f>
        <v/>
      </c>
      <c r="O273" s="138" t="str">
        <f>IF(1=1,IF(E273="","",O268),N("K11"))</f>
        <v/>
      </c>
      <c r="P273" s="139" t="str">
        <f>IF(1=1,IF(M273="","",IF(AND(ISNUMBER(M273),M273&lt;1,N273="kg"),MAX(1,ROUND(M273*1000,0)),IF(AND(ISNUMBER(M273),M273&lt;1,N273="L"),MAX(1,ROUND(M273*100,0)),ROUND(M273,3)))),N("O11"))</f>
        <v/>
      </c>
      <c r="Q273" s="140" t="str">
        <f>IF(1=1,IF(M273="","",IF(AND(ISNUMBER(M273),M273&lt;1,N273="kg"),"g",IF(AND(ISNUMBER(M273),M273&lt;1,N273="L"),"cl",N273))),N("P11"))</f>
        <v/>
      </c>
      <c r="R273" s="161" t="str">
        <f>IF(1=1,IF(E273="","",IF(F273="","A CONTROLER",IF(NOT(ISNUMBER(F273)),"TEXTE",IF(OR(L273="",L273&lt;=0),"COMMANDE PRINCIPALE INCOMPLETE",IF(G273="","UNITE MANQUANTE",IF(COUNTIF(B384:B428,AE273)=0,"UNITE A CONTROLER","OK")))))),N("Q9"))</f>
        <v/>
      </c>
      <c r="S273" s="105"/>
      <c r="T273" s="141">
        <f t="shared" si="18"/>
        <v>0</v>
      </c>
      <c r="U273" s="133" t="str">
        <f>IF(1=1,IF(E273="","",U268),N("S11"))</f>
        <v/>
      </c>
      <c r="V273" s="133" t="str">
        <f>IF(1=1,IF(E273="","",V268),N("T11"))</f>
        <v/>
      </c>
      <c r="W273" s="135" t="str">
        <f>IF(1=1,IF(OR(U273="",V273="",NOT(ISNUMBER(U273)),NOT(ISNUMBER(V273)),U273=0),"",V273/U273),N("U11"))</f>
        <v/>
      </c>
      <c r="X273" s="136" t="str">
        <f>IF(1=1,IF(OR(W273="",NOT(ISNUMBER(F273))),"",F273*W273*IFERROR(INDEX(D384:D428,MATCH(AE273,B384:B428,0)),1)),N("V7"))</f>
        <v/>
      </c>
      <c r="Y273" s="137" t="str">
        <f>IF(1=1,IF(F273="","",IF(G273="","",IFERROR(INDEX(E384:E428,MATCH(AE273,B384:B428,0)),G273&amp;""))),N("W6"))</f>
        <v/>
      </c>
      <c r="Z273" s="142" t="str">
        <f>IF(1=1,IF(X273="","",IF(AND(ISNUMBER(X273),X273&lt;1,Y273="kg"),MAX(1,ROUND(X273*1000,0)),IF(AND(ISNUMBER(X273),X273&lt;1,Y273="L"),MAX(1,ROUND(X273*100,0)),ROUND(X273,3)))),N("X11"))</f>
        <v/>
      </c>
      <c r="AA273" s="143" t="str">
        <f>IF(1=1,IF(X273="","",IF(AND(ISNUMBER(X273),X273&lt;1,Y273="kg"),"g",IF(AND(ISNUMBER(X273),X273&lt;1,Y273="L"),"cl",Y273))),N("Y11"))</f>
        <v/>
      </c>
      <c r="AB273" s="123" t="str">
        <f>IF(1=1,IF(E273="","",IF(F273="","A CONTROLER",IF(NOT(ISNUMBER(F273)),"TEXTE",IF(OR(W273="",W273&lt;=0),"COMMANDE COUVERTS INCOMPLETE",IF(G273="","UNITE MANQUANTE",IF(COUNTIF(B384:B428,AE273)=0,"UNITE A CONTROLER","OK")))))),N("Z6"))</f>
        <v/>
      </c>
      <c r="AD273" s="144" t="str">
        <f>IF(1=1,IF(E273="","",AD268),N("AB11"))</f>
        <v/>
      </c>
      <c r="AE273" s="125" t="str">
        <f>IF(1=1,IF(G273="","",UPPER(TRIM(SUBSTITUTE(SUBSTITUTE(G273&amp;"",CHAR(160)," ")," "," ")))),N("AC11"))</f>
        <v/>
      </c>
      <c r="AG273" s="244" t="s">
        <v>66</v>
      </c>
    </row>
    <row r="274" spans="1:33" ht="15.75" x14ac:dyDescent="0.25">
      <c r="A274" s="160" t="str">
        <f>IF(1=1,IF(E274="","",A268),N("A12"))</f>
        <v/>
      </c>
      <c r="B274" s="127" t="str">
        <f>IF(1=1,IF(E274="","",B268),N("B12"))</f>
        <v/>
      </c>
      <c r="C274" s="128"/>
      <c r="D274" s="129" t="str">
        <f>IF(ISBLANK(E274),"",LARGE(D268:D273,1)+1)</f>
        <v/>
      </c>
      <c r="E274" s="130"/>
      <c r="F274" s="131"/>
      <c r="G274" s="170"/>
      <c r="H274" s="105"/>
      <c r="I274" s="132" t="str">
        <f>IF(1=1,IF(E274="","",I268),N("H12"))</f>
        <v/>
      </c>
      <c r="J274" s="133" t="str">
        <f>IF(1=1,IF(E274="","",J268),N("I12"))</f>
        <v/>
      </c>
      <c r="K274" s="134" t="str">
        <f>IF(1=1,IF(E274="","",K268),N("J12"))</f>
        <v/>
      </c>
      <c r="L274" s="135" t="str">
        <f>IF(1=1,IF(OR(J274="",O274="",NOT(ISNUMBER(J274)),NOT(ISNUMBER(O274)),J274=0),"",O274/J274),N("L12"))</f>
        <v/>
      </c>
      <c r="M274" s="136" t="str">
        <f>IF(1=1,IF(OR(L274="",NOT(ISNUMBER(F274))),"",F274*L274*IFERROR(INDEX(D384:D428,MATCH(AE274,B384:B428,0)),1)),N("M13"))</f>
        <v/>
      </c>
      <c r="N274" s="137" t="str">
        <f>IF(1=1,IF(F274="","",IF(G274="","",IFERROR(INDEX(E384:E428,MATCH(AE274,B384:B428,0)),G274&amp;""))),N("N6"))</f>
        <v/>
      </c>
      <c r="O274" s="138" t="str">
        <f>IF(1=1,IF(E274="","",O268),N("K12"))</f>
        <v/>
      </c>
      <c r="P274" s="139" t="str">
        <f>IF(1=1,IF(M274="","",IF(AND(ISNUMBER(M274),M274&lt;1,N274="kg"),MAX(1,ROUND(M274*1000,0)),IF(AND(ISNUMBER(M274),M274&lt;1,N274="L"),MAX(1,ROUND(M274*100,0)),ROUND(M274,3)))),N("O12"))</f>
        <v/>
      </c>
      <c r="Q274" s="140" t="str">
        <f>IF(1=1,IF(M274="","",IF(AND(ISNUMBER(M274),M274&lt;1,N274="kg"),"g",IF(AND(ISNUMBER(M274),M274&lt;1,N274="L"),"cl",N274))),N("P12"))</f>
        <v/>
      </c>
      <c r="R274" s="161" t="str">
        <f>IF(1=1,IF(E274="","",IF(F274="","A CONTROLER",IF(NOT(ISNUMBER(F274)),"TEXTE",IF(OR(L274="",L274&lt;=0),"COMMANDE PRINCIPALE INCOMPLETE",IF(G274="","UNITE MANQUANTE",IF(COUNTIF(B384:B428,AE274)=0,"UNITE A CONTROLER","OK")))))),N("Q9"))</f>
        <v/>
      </c>
      <c r="S274" s="105"/>
      <c r="T274" s="141">
        <f t="shared" si="18"/>
        <v>0</v>
      </c>
      <c r="U274" s="133" t="str">
        <f>IF(1=1,IF(E274="","",U268),N("S12"))</f>
        <v/>
      </c>
      <c r="V274" s="133" t="str">
        <f>IF(1=1,IF(E274="","",V268),N("T12"))</f>
        <v/>
      </c>
      <c r="W274" s="135" t="str">
        <f>IF(1=1,IF(OR(U274="",V274="",NOT(ISNUMBER(U274)),NOT(ISNUMBER(V274)),U274=0),"",V274/U274),N("U12"))</f>
        <v/>
      </c>
      <c r="X274" s="136" t="str">
        <f>IF(1=1,IF(OR(W274="",NOT(ISNUMBER(F274))),"",F274*W274*IFERROR(INDEX(D384:D428,MATCH(AE274,B384:B428,0)),1)),N("V7"))</f>
        <v/>
      </c>
      <c r="Y274" s="137" t="str">
        <f>IF(1=1,IF(F274="","",IF(G274="","",IFERROR(INDEX(E384:E428,MATCH(AE274,B384:B428,0)),G274&amp;""))),N("W6"))</f>
        <v/>
      </c>
      <c r="Z274" s="142" t="str">
        <f>IF(1=1,IF(X274="","",IF(AND(ISNUMBER(X274),X274&lt;1,Y274="kg"),MAX(1,ROUND(X274*1000,0)),IF(AND(ISNUMBER(X274),X274&lt;1,Y274="L"),MAX(1,ROUND(X274*100,0)),ROUND(X274,3)))),N("X12"))</f>
        <v/>
      </c>
      <c r="AA274" s="143" t="str">
        <f>IF(1=1,IF(X274="","",IF(AND(ISNUMBER(X274),X274&lt;1,Y274="kg"),"g",IF(AND(ISNUMBER(X274),X274&lt;1,Y274="L"),"cl",Y274))),N("Y12"))</f>
        <v/>
      </c>
      <c r="AB274" s="123" t="str">
        <f>IF(1=1,IF(E274="","",IF(F274="","A CONTROLER",IF(NOT(ISNUMBER(F274)),"TEXTE",IF(OR(W274="",W274&lt;=0),"COMMANDE COUVERTS INCOMPLETE",IF(G274="","UNITE MANQUANTE",IF(COUNTIF(B384:B428,AE274)=0,"UNITE A CONTROLER","OK")))))),N("Z6"))</f>
        <v/>
      </c>
      <c r="AD274" s="144" t="str">
        <f>IF(1=1,IF(E274="","",AD268),N("AB12"))</f>
        <v/>
      </c>
      <c r="AE274" s="125" t="str">
        <f>IF(1=1,IF(G274="","",UPPER(TRIM(SUBSTITUTE(SUBSTITUTE(G274&amp;"",CHAR(160)," ")," "," ")))),N("AC12"))</f>
        <v/>
      </c>
      <c r="AG274" s="244" t="s">
        <v>64</v>
      </c>
    </row>
    <row r="275" spans="1:33" ht="15.75" x14ac:dyDescent="0.25">
      <c r="A275" s="160" t="str">
        <f>IF(1=1,IF(E275="","",A268),N("A13"))</f>
        <v/>
      </c>
      <c r="B275" s="127" t="str">
        <f>IF(1=1,IF(E275="","",B268),N("B13"))</f>
        <v/>
      </c>
      <c r="C275" s="128"/>
      <c r="D275" s="129" t="str">
        <f>IF(ISBLANK(E275),"",LARGE(D268:D274,1)+1)</f>
        <v/>
      </c>
      <c r="E275" s="130"/>
      <c r="F275" s="131"/>
      <c r="G275" s="170"/>
      <c r="H275" s="105"/>
      <c r="I275" s="132" t="str">
        <f>IF(1=1,IF(E275="","",I268),N("H13"))</f>
        <v/>
      </c>
      <c r="J275" s="133" t="str">
        <f>IF(1=1,IF(E275="","",J268),N("I13"))</f>
        <v/>
      </c>
      <c r="K275" s="134" t="str">
        <f>IF(1=1,IF(E275="","",K268),N("J13"))</f>
        <v/>
      </c>
      <c r="L275" s="135" t="str">
        <f>IF(1=1,IF(OR(J275="",O275="",NOT(ISNUMBER(J275)),NOT(ISNUMBER(O275)),J275=0),"",O275/J275),N("L13"))</f>
        <v/>
      </c>
      <c r="M275" s="136" t="str">
        <f>IF(1=1,IF(OR(L275="",NOT(ISNUMBER(F275))),"",F275*L275*IFERROR(INDEX(D384:D428,MATCH(AE275,B384:B428,0)),1)),N("M13"))</f>
        <v/>
      </c>
      <c r="N275" s="137" t="str">
        <f>IF(1=1,IF(F275="","",IF(G275="","",IFERROR(INDEX(E384:E428,MATCH(AE275,B384:B428,0)),G275&amp;""))),N("N6"))</f>
        <v/>
      </c>
      <c r="O275" s="138" t="str">
        <f>IF(1=1,IF(E275="","",O268),N("K13"))</f>
        <v/>
      </c>
      <c r="P275" s="139" t="str">
        <f>IF(1=1,IF(M275="","",IF(AND(ISNUMBER(M275),M275&lt;1,N275="kg"),MAX(1,ROUND(M275*1000,0)),IF(AND(ISNUMBER(M275),M275&lt;1,N275="L"),MAX(1,ROUND(M275*100,0)),ROUND(M275,3)))),N("O13"))</f>
        <v/>
      </c>
      <c r="Q275" s="140" t="str">
        <f>IF(1=1,IF(M275="","",IF(AND(ISNUMBER(M275),M275&lt;1,N275="kg"),"g",IF(AND(ISNUMBER(M275),M275&lt;1,N275="L"),"cl",N275))),N("P13"))</f>
        <v/>
      </c>
      <c r="R275" s="161" t="str">
        <f>IF(1=1,IF(E275="","",IF(F275="","A CONTROLER",IF(NOT(ISNUMBER(F275)),"TEXTE",IF(OR(L275="",L275&lt;=0),"COMMANDE PRINCIPALE INCOMPLETE",IF(G275="","UNITE MANQUANTE",IF(COUNTIF(B384:B428,AE275)=0,"UNITE A CONTROLER","OK")))))),N("Q9"))</f>
        <v/>
      </c>
      <c r="S275" s="105"/>
      <c r="T275" s="141">
        <f t="shared" si="18"/>
        <v>0</v>
      </c>
      <c r="U275" s="133" t="str">
        <f>IF(1=1,IF(E275="","",U268),N("S13"))</f>
        <v/>
      </c>
      <c r="V275" s="133" t="str">
        <f>IF(1=1,IF(E275="","",V268),N("T13"))</f>
        <v/>
      </c>
      <c r="W275" s="135" t="str">
        <f>IF(1=1,IF(OR(U275="",V275="",NOT(ISNUMBER(U275)),NOT(ISNUMBER(V275)),U275=0),"",V275/U275),N("U13"))</f>
        <v/>
      </c>
      <c r="X275" s="136" t="str">
        <f>IF(1=1,IF(OR(W275="",NOT(ISNUMBER(F275))),"",F275*W275*IFERROR(INDEX(D384:D428,MATCH(AE275,B384:B428,0)),1)),N("V7"))</f>
        <v/>
      </c>
      <c r="Y275" s="137" t="str">
        <f>IF(1=1,IF(F275="","",IF(G275="","",IFERROR(INDEX(E384:E428,MATCH(AE275,B384:B428,0)),G275&amp;""))),N("W6"))</f>
        <v/>
      </c>
      <c r="Z275" s="142" t="str">
        <f>IF(1=1,IF(X275="","",IF(AND(ISNUMBER(X275),X275&lt;1,Y275="kg"),MAX(1,ROUND(X275*1000,0)),IF(AND(ISNUMBER(X275),X275&lt;1,Y275="L"),MAX(1,ROUND(X275*100,0)),ROUND(X275,3)))),N("X13"))</f>
        <v/>
      </c>
      <c r="AA275" s="143" t="str">
        <f>IF(1=1,IF(X275="","",IF(AND(ISNUMBER(X275),X275&lt;1,Y275="kg"),"g",IF(AND(ISNUMBER(X275),X275&lt;1,Y275="L"),"cl",Y275))),N("Y13"))</f>
        <v/>
      </c>
      <c r="AB275" s="123" t="str">
        <f>IF(1=1,IF(E275="","",IF(F275="","A CONTROLER",IF(NOT(ISNUMBER(F275)),"TEXTE",IF(OR(W275="",W275&lt;=0),"COMMANDE COUVERTS INCOMPLETE",IF(G275="","UNITE MANQUANTE",IF(COUNTIF(B384:B428,AE275)=0,"UNITE A CONTROLER","OK")))))),N("Z6"))</f>
        <v/>
      </c>
      <c r="AD275" s="144" t="str">
        <f>IF(1=1,IF(E275="","",AD268),N("AB13"))</f>
        <v/>
      </c>
      <c r="AE275" s="125" t="str">
        <f>IF(1=1,IF(G275="","",UPPER(TRIM(SUBSTITUTE(SUBSTITUTE(G275&amp;"",CHAR(160)," ")," "," ")))),N("AC13"))</f>
        <v/>
      </c>
      <c r="AG275" s="244"/>
    </row>
    <row r="276" spans="1:33" ht="15.75" x14ac:dyDescent="0.25">
      <c r="A276" s="160" t="str">
        <f>IF(1=1,IF(E276="","",A268),N("A14"))</f>
        <v/>
      </c>
      <c r="B276" s="127" t="str">
        <f>IF(1=1,IF(E276="","",B268),N("B14"))</f>
        <v/>
      </c>
      <c r="C276" s="128"/>
      <c r="D276" s="129" t="str">
        <f>IF(ISBLANK(E276),"",LARGE(D268:D275,1)+1)</f>
        <v/>
      </c>
      <c r="E276" s="130"/>
      <c r="F276" s="131"/>
      <c r="G276" s="170"/>
      <c r="H276" s="105"/>
      <c r="I276" s="132" t="str">
        <f>IF(1=1,IF(E276="","",I268),N("H14"))</f>
        <v/>
      </c>
      <c r="J276" s="133" t="str">
        <f>IF(1=1,IF(E276="","",J268),N("I14"))</f>
        <v/>
      </c>
      <c r="K276" s="134" t="str">
        <f>IF(1=1,IF(E276="","",K268),N("J14"))</f>
        <v/>
      </c>
      <c r="L276" s="135" t="str">
        <f>IF(1=1,IF(OR(J276="",O276="",NOT(ISNUMBER(J276)),NOT(ISNUMBER(O276)),J276=0),"",O276/J276),N("L14"))</f>
        <v/>
      </c>
      <c r="M276" s="136" t="str">
        <f>IF(1=1,IF(OR(L276="",NOT(ISNUMBER(F276))),"",F276*L276*IFERROR(INDEX(D384:D428,MATCH(AE276,B384:B428,0)),1)),N("M13"))</f>
        <v/>
      </c>
      <c r="N276" s="137" t="str">
        <f>IF(1=1,IF(F276="","",IF(G276="","",IFERROR(INDEX(E384:E428,MATCH(AE276,B384:B428,0)),G276&amp;""))),N("N6"))</f>
        <v/>
      </c>
      <c r="O276" s="138" t="str">
        <f>IF(1=1,IF(E276="","",O268),N("K14"))</f>
        <v/>
      </c>
      <c r="P276" s="139" t="str">
        <f>IF(1=1,IF(M276="","",IF(AND(ISNUMBER(M276),M276&lt;1,N276="kg"),MAX(1,ROUND(M276*1000,0)),IF(AND(ISNUMBER(M276),M276&lt;1,N276="L"),MAX(1,ROUND(M276*100,0)),ROUND(M276,3)))),N("O14"))</f>
        <v/>
      </c>
      <c r="Q276" s="140" t="str">
        <f>IF(1=1,IF(M276="","",IF(AND(ISNUMBER(M276),M276&lt;1,N276="kg"),"g",IF(AND(ISNUMBER(M276),M276&lt;1,N276="L"),"cl",N276))),N("P14"))</f>
        <v/>
      </c>
      <c r="R276" s="161" t="str">
        <f>IF(1=1,IF(E276="","",IF(F276="","A CONTROLER",IF(NOT(ISNUMBER(F276)),"TEXTE",IF(OR(L276="",L276&lt;=0),"COMMANDE PRINCIPALE INCOMPLETE",IF(G276="","UNITE MANQUANTE",IF(COUNTIF(B384:B428,AE276)=0,"UNITE A CONTROLER","OK")))))),N("Q9"))</f>
        <v/>
      </c>
      <c r="S276" s="105"/>
      <c r="T276" s="141">
        <f t="shared" si="18"/>
        <v>0</v>
      </c>
      <c r="U276" s="133" t="str">
        <f>IF(1=1,IF(E276="","",U268),N("S14"))</f>
        <v/>
      </c>
      <c r="V276" s="133" t="str">
        <f>IF(1=1,IF(E276="","",V268),N("T14"))</f>
        <v/>
      </c>
      <c r="W276" s="135" t="str">
        <f>IF(1=1,IF(OR(U276="",V276="",NOT(ISNUMBER(U276)),NOT(ISNUMBER(V276)),U276=0),"",V276/U276),N("U14"))</f>
        <v/>
      </c>
      <c r="X276" s="136" t="str">
        <f>IF(1=1,IF(OR(W276="",NOT(ISNUMBER(F276))),"",F276*W276*IFERROR(INDEX(D384:D428,MATCH(AE276,B384:B428,0)),1)),N("V7"))</f>
        <v/>
      </c>
      <c r="Y276" s="137" t="str">
        <f>IF(1=1,IF(F276="","",IF(G276="","",IFERROR(INDEX(E384:E428,MATCH(AE276,B384:B428,0)),G276&amp;""))),N("W6"))</f>
        <v/>
      </c>
      <c r="Z276" s="142" t="str">
        <f>IF(1=1,IF(X276="","",IF(AND(ISNUMBER(X276),X276&lt;1,Y276="kg"),MAX(1,ROUND(X276*1000,0)),IF(AND(ISNUMBER(X276),X276&lt;1,Y276="L"),MAX(1,ROUND(X276*100,0)),ROUND(X276,3)))),N("X14"))</f>
        <v/>
      </c>
      <c r="AA276" s="143" t="str">
        <f>IF(1=1,IF(X276="","",IF(AND(ISNUMBER(X276),X276&lt;1,Y276="kg"),"g",IF(AND(ISNUMBER(X276),X276&lt;1,Y276="L"),"cl",Y276))),N("Y14"))</f>
        <v/>
      </c>
      <c r="AB276" s="123" t="str">
        <f>IF(1=1,IF(E276="","",IF(F276="","A CONTROLER",IF(NOT(ISNUMBER(F276)),"TEXTE",IF(OR(W276="",W276&lt;=0),"COMMANDE COUVERTS INCOMPLETE",IF(G276="","UNITE MANQUANTE",IF(COUNTIF(B384:B428,AE276)=0,"UNITE A CONTROLER","OK")))))),N("Z6"))</f>
        <v/>
      </c>
      <c r="AD276" s="144" t="str">
        <f>IF(1=1,IF(E276="","",AD268),N("AB14"))</f>
        <v/>
      </c>
      <c r="AE276" s="125" t="str">
        <f>IF(1=1,IF(G276="","",UPPER(TRIM(SUBSTITUTE(SUBSTITUTE(G276&amp;"",CHAR(160)," ")," "," ")))),N("AC14"))</f>
        <v/>
      </c>
    </row>
    <row r="277" spans="1:33" ht="15.75" x14ac:dyDescent="0.25">
      <c r="A277" s="160" t="str">
        <f>IF(1=1,IF(E277="","",A268),N("A15"))</f>
        <v/>
      </c>
      <c r="B277" s="127" t="str">
        <f>IF(1=1,IF(E277="","",B268),N("B15"))</f>
        <v/>
      </c>
      <c r="C277" s="128"/>
      <c r="D277" s="129" t="str">
        <f>IF(ISBLANK(E277),"",LARGE(D268:D276,1)+1)</f>
        <v/>
      </c>
      <c r="E277" s="130"/>
      <c r="F277" s="131"/>
      <c r="G277" s="170"/>
      <c r="H277" s="105"/>
      <c r="I277" s="132" t="str">
        <f>IF(1=1,IF(E277="","",I268),N("H15"))</f>
        <v/>
      </c>
      <c r="J277" s="133" t="str">
        <f>IF(1=1,IF(E277="","",J268),N("I15"))</f>
        <v/>
      </c>
      <c r="K277" s="134" t="str">
        <f>IF(1=1,IF(E277="","",K268),N("J15"))</f>
        <v/>
      </c>
      <c r="L277" s="135" t="str">
        <f>IF(1=1,IF(OR(J277="",O277="",NOT(ISNUMBER(J277)),NOT(ISNUMBER(O277)),J277=0),"",O277/J277),N("L15"))</f>
        <v/>
      </c>
      <c r="M277" s="136" t="str">
        <f>IF(1=1,IF(OR(L277="",NOT(ISNUMBER(F277))),"",F277*L277*IFERROR(INDEX(D384:D428,MATCH(AE277,B384:B428,0)),1)),N("M13"))</f>
        <v/>
      </c>
      <c r="N277" s="137" t="str">
        <f>IF(1=1,IF(F277="","",IF(G277="","",IFERROR(INDEX(E384:E428,MATCH(AE277,B384:B428,0)),G277&amp;""))),N("N6"))</f>
        <v/>
      </c>
      <c r="O277" s="138" t="str">
        <f>IF(1=1,IF(E277="","",O268),N("K15"))</f>
        <v/>
      </c>
      <c r="P277" s="139" t="str">
        <f>IF(1=1,IF(M277="","",IF(AND(ISNUMBER(M277),M277&lt;1,N277="kg"),MAX(1,ROUND(M277*1000,0)),IF(AND(ISNUMBER(M277),M277&lt;1,N277="L"),MAX(1,ROUND(M277*100,0)),ROUND(M277,3)))),N("O15"))</f>
        <v/>
      </c>
      <c r="Q277" s="140" t="str">
        <f>IF(1=1,IF(M277="","",IF(AND(ISNUMBER(M277),M277&lt;1,N277="kg"),"g",IF(AND(ISNUMBER(M277),M277&lt;1,N277="L"),"cl",N277))),N("P15"))</f>
        <v/>
      </c>
      <c r="R277" s="161" t="str">
        <f>IF(1=1,IF(E277="","",IF(F277="","A CONTROLER",IF(NOT(ISNUMBER(F277)),"TEXTE",IF(OR(L277="",L277&lt;=0),"COMMANDE PRINCIPALE INCOMPLETE",IF(G277="","UNITE MANQUANTE",IF(COUNTIF(B384:B428,AE277)=0,"UNITE A CONTROLER","OK")))))),N("Q9"))</f>
        <v/>
      </c>
      <c r="S277" s="105"/>
      <c r="T277" s="141">
        <f t="shared" si="18"/>
        <v>0</v>
      </c>
      <c r="U277" s="133" t="str">
        <f>IF(1=1,IF(E277="","",U268),N("S15"))</f>
        <v/>
      </c>
      <c r="V277" s="133" t="str">
        <f>IF(1=1,IF(E277="","",V268),N("T15"))</f>
        <v/>
      </c>
      <c r="W277" s="135" t="str">
        <f>IF(1=1,IF(OR(U277="",V277="",NOT(ISNUMBER(U277)),NOT(ISNUMBER(V277)),U277=0),"",V277/U277),N("U15"))</f>
        <v/>
      </c>
      <c r="X277" s="136" t="str">
        <f>IF(1=1,IF(OR(W277="",NOT(ISNUMBER(F277))),"",F277*W277*IFERROR(INDEX(D384:D428,MATCH(AE277,B384:B428,0)),1)),N("V7"))</f>
        <v/>
      </c>
      <c r="Y277" s="137" t="str">
        <f>IF(1=1,IF(F277="","",IF(G277="","",IFERROR(INDEX(E384:E428,MATCH(AE277,B384:B428,0)),G277&amp;""))),N("W6"))</f>
        <v/>
      </c>
      <c r="Z277" s="142" t="str">
        <f>IF(1=1,IF(X277="","",IF(AND(ISNUMBER(X277),X277&lt;1,Y277="kg"),MAX(1,ROUND(X277*1000,0)),IF(AND(ISNUMBER(X277),X277&lt;1,Y277="L"),MAX(1,ROUND(X277*100,0)),ROUND(X277,3)))),N("X15"))</f>
        <v/>
      </c>
      <c r="AA277" s="143" t="str">
        <f>IF(1=1,IF(X277="","",IF(AND(ISNUMBER(X277),X277&lt;1,Y277="kg"),"g",IF(AND(ISNUMBER(X277),X277&lt;1,Y277="L"),"cl",Y277))),N("Y15"))</f>
        <v/>
      </c>
      <c r="AB277" s="123" t="str">
        <f>IF(1=1,IF(E277="","",IF(F277="","A CONTROLER",IF(NOT(ISNUMBER(F277)),"TEXTE",IF(OR(W277="",W277&lt;=0),"COMMANDE COUVERTS INCOMPLETE",IF(G277="","UNITE MANQUANTE",IF(COUNTIF(B384:B428,AE277)=0,"UNITE A CONTROLER","OK")))))),N("Z6"))</f>
        <v/>
      </c>
      <c r="AD277" s="144" t="str">
        <f>IF(1=1,IF(E277="","",AD268),N("AB15"))</f>
        <v/>
      </c>
      <c r="AE277" s="125" t="str">
        <f>IF(1=1,IF(G277="","",UPPER(TRIM(SUBSTITUTE(SUBSTITUTE(G277&amp;"",CHAR(160)," ")," "," ")))),N("AC15"))</f>
        <v/>
      </c>
    </row>
    <row r="278" spans="1:33" ht="15.75" x14ac:dyDescent="0.25">
      <c r="A278" s="160" t="str">
        <f>IF(1=1,IF(E278="","",A268),N("A16"))</f>
        <v/>
      </c>
      <c r="B278" s="127" t="str">
        <f>IF(1=1,IF(E278="","",B268),N("B16"))</f>
        <v/>
      </c>
      <c r="C278" s="128"/>
      <c r="D278" s="129" t="str">
        <f>IF(ISBLANK(E278),"",LARGE(D268:D277,1)+1)</f>
        <v/>
      </c>
      <c r="E278" s="130"/>
      <c r="F278" s="131"/>
      <c r="G278" s="170"/>
      <c r="H278" s="105"/>
      <c r="I278" s="132" t="str">
        <f>IF(1=1,IF(E278="","",I268),N("H16"))</f>
        <v/>
      </c>
      <c r="J278" s="133" t="str">
        <f>IF(1=1,IF(E278="","",J268),N("I16"))</f>
        <v/>
      </c>
      <c r="K278" s="134" t="str">
        <f>IF(1=1,IF(E278="","",K268),N("J16"))</f>
        <v/>
      </c>
      <c r="L278" s="135" t="str">
        <f>IF(1=1,IF(OR(J278="",O278="",NOT(ISNUMBER(J278)),NOT(ISNUMBER(O278)),J278=0),"",O278/J278),N("L16"))</f>
        <v/>
      </c>
      <c r="M278" s="136" t="str">
        <f>IF(1=1,IF(OR(L278="",NOT(ISNUMBER(F278))),"",F278*L278*IFERROR(INDEX(D384:D428,MATCH(AE278,B384:B428,0)),1)),N("M13"))</f>
        <v/>
      </c>
      <c r="N278" s="137" t="str">
        <f>IF(1=1,IF(F278="","",IF(G278="","",IFERROR(INDEX(E384:E428,MATCH(AE278,B384:B428,0)),G278&amp;""))),N("N6"))</f>
        <v/>
      </c>
      <c r="O278" s="138" t="str">
        <f>IF(1=1,IF(E278="","",O268),N("K16"))</f>
        <v/>
      </c>
      <c r="P278" s="139" t="str">
        <f>IF(1=1,IF(M278="","",IF(AND(ISNUMBER(M278),M278&lt;1,N278="kg"),MAX(1,ROUND(M278*1000,0)),IF(AND(ISNUMBER(M278),M278&lt;1,N278="L"),MAX(1,ROUND(M278*100,0)),ROUND(M278,3)))),N("O16"))</f>
        <v/>
      </c>
      <c r="Q278" s="140" t="str">
        <f>IF(1=1,IF(M278="","",IF(AND(ISNUMBER(M278),M278&lt;1,N278="kg"),"g",IF(AND(ISNUMBER(M278),M278&lt;1,N278="L"),"cl",N278))),N("P16"))</f>
        <v/>
      </c>
      <c r="R278" s="161" t="str">
        <f>IF(1=1,IF(E278="","",IF(F278="","A CONTROLER",IF(NOT(ISNUMBER(F278)),"TEXTE",IF(OR(L278="",L278&lt;=0),"COMMANDE PRINCIPALE INCOMPLETE",IF(G278="","UNITE MANQUANTE",IF(COUNTIF(B384:B428,AE278)=0,"UNITE A CONTROLER","OK")))))),N("Q9"))</f>
        <v/>
      </c>
      <c r="S278" s="105"/>
      <c r="T278" s="141">
        <f t="shared" si="18"/>
        <v>0</v>
      </c>
      <c r="U278" s="133" t="str">
        <f>IF(1=1,IF(E278="","",U268),N("S16"))</f>
        <v/>
      </c>
      <c r="V278" s="133" t="str">
        <f>IF(1=1,IF(E278="","",V268),N("T16"))</f>
        <v/>
      </c>
      <c r="W278" s="135" t="str">
        <f>IF(1=1,IF(OR(U278="",V278="",NOT(ISNUMBER(U278)),NOT(ISNUMBER(V278)),U278=0),"",V278/U278),N("U16"))</f>
        <v/>
      </c>
      <c r="X278" s="136" t="str">
        <f>IF(1=1,IF(OR(W278="",NOT(ISNUMBER(F278))),"",F278*W278*IFERROR(INDEX(D384:D428,MATCH(AE278,B384:B428,0)),1)),N("V7"))</f>
        <v/>
      </c>
      <c r="Y278" s="137" t="str">
        <f>IF(1=1,IF(F278="","",IF(G278="","",IFERROR(INDEX(E384:E428,MATCH(AE278,B384:B428,0)),G278&amp;""))),N("W6"))</f>
        <v/>
      </c>
      <c r="Z278" s="142" t="str">
        <f>IF(1=1,IF(X278="","",IF(AND(ISNUMBER(X278),X278&lt;1,Y278="kg"),MAX(1,ROUND(X278*1000,0)),IF(AND(ISNUMBER(X278),X278&lt;1,Y278="L"),MAX(1,ROUND(X278*100,0)),ROUND(X278,3)))),N("X16"))</f>
        <v/>
      </c>
      <c r="AA278" s="143" t="str">
        <f>IF(1=1,IF(X278="","",IF(AND(ISNUMBER(X278),X278&lt;1,Y278="kg"),"g",IF(AND(ISNUMBER(X278),X278&lt;1,Y278="L"),"cl",Y278))),N("Y16"))</f>
        <v/>
      </c>
      <c r="AB278" s="123" t="str">
        <f>IF(1=1,IF(E278="","",IF(F278="","A CONTROLER",IF(NOT(ISNUMBER(F278)),"TEXTE",IF(OR(W278="",W278&lt;=0),"COMMANDE COUVERTS INCOMPLETE",IF(G278="","UNITE MANQUANTE",IF(COUNTIF(B384:B428,AE278)=0,"UNITE A CONTROLER","OK")))))),N("Z6"))</f>
        <v/>
      </c>
      <c r="AD278" s="144" t="str">
        <f>IF(1=1,IF(E278="","",AD268),N("AB16"))</f>
        <v/>
      </c>
      <c r="AE278" s="125" t="str">
        <f>IF(1=1,IF(G278="","",UPPER(TRIM(SUBSTITUTE(SUBSTITUTE(G278&amp;"",CHAR(160)," ")," "," ")))),N("AC16"))</f>
        <v/>
      </c>
    </row>
    <row r="279" spans="1:33" ht="15.75" x14ac:dyDescent="0.25">
      <c r="A279" s="160" t="str">
        <f>IF(1=1,IF(E279="","",A268),N("A17"))</f>
        <v/>
      </c>
      <c r="B279" s="127" t="str">
        <f>IF(1=1,IF(E279="","",B268),N("B17"))</f>
        <v/>
      </c>
      <c r="C279" s="128"/>
      <c r="D279" s="129" t="str">
        <f>IF(ISBLANK(E279),"",LARGE(D268:D278,1)+1)</f>
        <v/>
      </c>
      <c r="E279" s="130"/>
      <c r="F279" s="131"/>
      <c r="G279" s="170"/>
      <c r="H279" s="105"/>
      <c r="I279" s="132" t="str">
        <f>IF(1=1,IF(E279="","",I268),N("H17"))</f>
        <v/>
      </c>
      <c r="J279" s="133" t="str">
        <f>IF(1=1,IF(E279="","",J268),N("I17"))</f>
        <v/>
      </c>
      <c r="K279" s="134" t="str">
        <f>IF(1=1,IF(E279="","",K268),N("J17"))</f>
        <v/>
      </c>
      <c r="L279" s="135" t="str">
        <f>IF(1=1,IF(OR(J279="",O279="",NOT(ISNUMBER(J279)),NOT(ISNUMBER(O279)),J279=0),"",O279/J279),N("L17"))</f>
        <v/>
      </c>
      <c r="M279" s="136" t="str">
        <f>IF(1=1,IF(OR(L279="",NOT(ISNUMBER(F279))),"",F279*L279*IFERROR(INDEX(D384:D428,MATCH(AE279,B384:B428,0)),1)),N("M13"))</f>
        <v/>
      </c>
      <c r="N279" s="137" t="str">
        <f>IF(1=1,IF(F279="","",IF(G279="","",IFERROR(INDEX(E384:E428,MATCH(AE279,B384:B428,0)),G279&amp;""))),N("N6"))</f>
        <v/>
      </c>
      <c r="O279" s="138" t="str">
        <f>IF(1=1,IF(E279="","",O268),N("K17"))</f>
        <v/>
      </c>
      <c r="P279" s="139" t="str">
        <f>IF(1=1,IF(M279="","",IF(AND(ISNUMBER(M279),M279&lt;1,N279="kg"),MAX(1,ROUND(M279*1000,0)),IF(AND(ISNUMBER(M279),M279&lt;1,N279="L"),MAX(1,ROUND(M279*100,0)),ROUND(M279,3)))),N("O17"))</f>
        <v/>
      </c>
      <c r="Q279" s="140" t="str">
        <f>IF(1=1,IF(M279="","",IF(AND(ISNUMBER(M279),M279&lt;1,N279="kg"),"g",IF(AND(ISNUMBER(M279),M279&lt;1,N279="L"),"cl",N279))),N("P17"))</f>
        <v/>
      </c>
      <c r="R279" s="161" t="str">
        <f>IF(1=1,IF(E279="","",IF(F279="","A CONTROLER",IF(NOT(ISNUMBER(F279)),"TEXTE",IF(OR(L279="",L279&lt;=0),"COMMANDE PRINCIPALE INCOMPLETE",IF(G279="","UNITE MANQUANTE",IF(COUNTIF(B384:B428,AE279)=0,"UNITE A CONTROLER","OK")))))),N("Q9"))</f>
        <v/>
      </c>
      <c r="S279" s="105"/>
      <c r="T279" s="141">
        <f t="shared" si="18"/>
        <v>0</v>
      </c>
      <c r="U279" s="133" t="str">
        <f>IF(1=1,IF(E279="","",U268),N("S17"))</f>
        <v/>
      </c>
      <c r="V279" s="133" t="str">
        <f>IF(1=1,IF(E279="","",V268),N("T17"))</f>
        <v/>
      </c>
      <c r="W279" s="135" t="str">
        <f>IF(1=1,IF(OR(U279="",V279="",NOT(ISNUMBER(U279)),NOT(ISNUMBER(V279)),U279=0),"",V279/U279),N("U17"))</f>
        <v/>
      </c>
      <c r="X279" s="136" t="str">
        <f>IF(1=1,IF(OR(W279="",NOT(ISNUMBER(F279))),"",F279*W279*IFERROR(INDEX(D384:D428,MATCH(AE279,B384:B428,0)),1)),N("V7"))</f>
        <v/>
      </c>
      <c r="Y279" s="137" t="str">
        <f>IF(1=1,IF(F279="","",IF(G279="","",IFERROR(INDEX(E384:E428,MATCH(AE279,B384:B428,0)),G279&amp;""))),N("W6"))</f>
        <v/>
      </c>
      <c r="Z279" s="142" t="str">
        <f>IF(1=1,IF(X279="","",IF(AND(ISNUMBER(X279),X279&lt;1,Y279="kg"),MAX(1,ROUND(X279*1000,0)),IF(AND(ISNUMBER(X279),X279&lt;1,Y279="L"),MAX(1,ROUND(X279*100,0)),ROUND(X279,3)))),N("X17"))</f>
        <v/>
      </c>
      <c r="AA279" s="143" t="str">
        <f>IF(1=1,IF(X279="","",IF(AND(ISNUMBER(X279),X279&lt;1,Y279="kg"),"g",IF(AND(ISNUMBER(X279),X279&lt;1,Y279="L"),"cl",Y279))),N("Y17"))</f>
        <v/>
      </c>
      <c r="AB279" s="123" t="str">
        <f>IF(1=1,IF(E279="","",IF(F279="","A CONTROLER",IF(NOT(ISNUMBER(F279)),"TEXTE",IF(OR(W279="",W279&lt;=0),"COMMANDE COUVERTS INCOMPLETE",IF(G279="","UNITE MANQUANTE",IF(COUNTIF(B384:B428,AE279)=0,"UNITE A CONTROLER","OK")))))),N("Z6"))</f>
        <v/>
      </c>
      <c r="AD279" s="144" t="str">
        <f>IF(1=1,IF(E279="","",AD268),N("AB17"))</f>
        <v/>
      </c>
      <c r="AE279" s="125" t="str">
        <f>IF(1=1,IF(G279="","",UPPER(TRIM(SUBSTITUTE(SUBSTITUTE(G279&amp;"",CHAR(160)," ")," "," ")))),N("AC17"))</f>
        <v/>
      </c>
    </row>
    <row r="280" spans="1:33" ht="15.75" x14ac:dyDescent="0.25">
      <c r="A280" s="160" t="str">
        <f>IF(1=1,IF(E280="","",A268),N("A18"))</f>
        <v/>
      </c>
      <c r="B280" s="127" t="str">
        <f>IF(1=1,IF(E280="","",B268),N("B18"))</f>
        <v/>
      </c>
      <c r="C280" s="128"/>
      <c r="D280" s="129" t="str">
        <f>IF(ISBLANK(E280),"",LARGE(D268:D279,1)+1)</f>
        <v/>
      </c>
      <c r="E280" s="130"/>
      <c r="F280" s="131"/>
      <c r="G280" s="170"/>
      <c r="H280" s="105"/>
      <c r="I280" s="132" t="str">
        <f>IF(1=1,IF(E280="","",I268),N("H18"))</f>
        <v/>
      </c>
      <c r="J280" s="133" t="str">
        <f>IF(1=1,IF(E280="","",J268),N("I18"))</f>
        <v/>
      </c>
      <c r="K280" s="134" t="str">
        <f>IF(1=1,IF(E280="","",K268),N("J18"))</f>
        <v/>
      </c>
      <c r="L280" s="135" t="str">
        <f>IF(1=1,IF(OR(J280="",O280="",NOT(ISNUMBER(J280)),NOT(ISNUMBER(O280)),J280=0),"",O280/J280),N("L18"))</f>
        <v/>
      </c>
      <c r="M280" s="136" t="str">
        <f>IF(1=1,IF(OR(L280="",NOT(ISNUMBER(F280))),"",F280*L280*IFERROR(INDEX(D384:D428,MATCH(AE280,B384:B428,0)),1)),N("M13"))</f>
        <v/>
      </c>
      <c r="N280" s="137" t="str">
        <f>IF(1=1,IF(F280="","",IF(G280="","",IFERROR(INDEX(E384:E428,MATCH(AE280,B384:B428,0)),G280&amp;""))),N("N6"))</f>
        <v/>
      </c>
      <c r="O280" s="138" t="str">
        <f>IF(1=1,IF(E280="","",O268),N("K18"))</f>
        <v/>
      </c>
      <c r="P280" s="139" t="str">
        <f>IF(1=1,IF(M280="","",IF(AND(ISNUMBER(M280),M280&lt;1,N280="kg"),MAX(1,ROUND(M280*1000,0)),IF(AND(ISNUMBER(M280),M280&lt;1,N280="L"),MAX(1,ROUND(M280*100,0)),ROUND(M280,3)))),N("O18"))</f>
        <v/>
      </c>
      <c r="Q280" s="140" t="str">
        <f>IF(1=1,IF(M280="","",IF(AND(ISNUMBER(M280),M280&lt;1,N280="kg"),"g",IF(AND(ISNUMBER(M280),M280&lt;1,N280="L"),"cl",N280))),N("P18"))</f>
        <v/>
      </c>
      <c r="R280" s="161" t="str">
        <f>IF(1=1,IF(E280="","",IF(F280="","A CONTROLER",IF(NOT(ISNUMBER(F280)),"TEXTE",IF(OR(L280="",L280&lt;=0),"COMMANDE PRINCIPALE INCOMPLETE",IF(G280="","UNITE MANQUANTE",IF(COUNTIF(B384:B428,AE280)=0,"UNITE A CONTROLER","OK")))))),N("Q9"))</f>
        <v/>
      </c>
      <c r="S280" s="105"/>
      <c r="T280" s="141">
        <f t="shared" si="18"/>
        <v>0</v>
      </c>
      <c r="U280" s="133" t="str">
        <f>IF(1=1,IF(E280="","",U268),N("S18"))</f>
        <v/>
      </c>
      <c r="V280" s="133" t="str">
        <f>IF(1=1,IF(E280="","",V268),N("T18"))</f>
        <v/>
      </c>
      <c r="W280" s="135" t="str">
        <f>IF(1=1,IF(OR(U280="",V280="",NOT(ISNUMBER(U280)),NOT(ISNUMBER(V280)),U280=0),"",V280/U280),N("U18"))</f>
        <v/>
      </c>
      <c r="X280" s="136" t="str">
        <f>IF(1=1,IF(OR(W280="",NOT(ISNUMBER(F280))),"",F280*W280*IFERROR(INDEX(D384:D428,MATCH(AE280,B384:B428,0)),1)),N("V7"))</f>
        <v/>
      </c>
      <c r="Y280" s="137" t="str">
        <f>IF(1=1,IF(F280="","",IF(G280="","",IFERROR(INDEX(E384:E428,MATCH(AE280,B384:B428,0)),G280&amp;""))),N("W6"))</f>
        <v/>
      </c>
      <c r="Z280" s="142" t="str">
        <f>IF(1=1,IF(X280="","",IF(AND(ISNUMBER(X280),X280&lt;1,Y280="kg"),MAX(1,ROUND(X280*1000,0)),IF(AND(ISNUMBER(X280),X280&lt;1,Y280="L"),MAX(1,ROUND(X280*100,0)),ROUND(X280,3)))),N("X18"))</f>
        <v/>
      </c>
      <c r="AA280" s="143" t="str">
        <f>IF(1=1,IF(X280="","",IF(AND(ISNUMBER(X280),X280&lt;1,Y280="kg"),"g",IF(AND(ISNUMBER(X280),X280&lt;1,Y280="L"),"cl",Y280))),N("Y18"))</f>
        <v/>
      </c>
      <c r="AB280" s="123" t="str">
        <f>IF(1=1,IF(E280="","",IF(F280="","A CONTROLER",IF(NOT(ISNUMBER(F280)),"TEXTE",IF(OR(W280="",W280&lt;=0),"COMMANDE COUVERTS INCOMPLETE",IF(G280="","UNITE MANQUANTE",IF(COUNTIF(B384:B428,AE280)=0,"UNITE A CONTROLER","OK")))))),N("Z6"))</f>
        <v/>
      </c>
      <c r="AD280" s="144" t="str">
        <f>IF(1=1,IF(E280="","",AD268),N("AB18"))</f>
        <v/>
      </c>
      <c r="AE280" s="125" t="str">
        <f>IF(1=1,IF(G280="","",UPPER(TRIM(SUBSTITUTE(SUBSTITUTE(G280&amp;"",CHAR(160)," ")," "," ")))),N("AC18"))</f>
        <v/>
      </c>
    </row>
    <row r="281" spans="1:33" ht="15.75" x14ac:dyDescent="0.25">
      <c r="A281" s="160" t="str">
        <f>IF(1=1,IF(E281="","",A268),N("A19"))</f>
        <v/>
      </c>
      <c r="B281" s="127" t="str">
        <f>IF(1=1,IF(E281="","",B268),N("B19"))</f>
        <v/>
      </c>
      <c r="C281" s="128"/>
      <c r="D281" s="129" t="str">
        <f>IF(ISBLANK(E281),"",LARGE(D268:D280,1)+1)</f>
        <v/>
      </c>
      <c r="E281" s="130"/>
      <c r="F281" s="131"/>
      <c r="G281" s="170"/>
      <c r="H281" s="105"/>
      <c r="I281" s="132" t="str">
        <f>IF(1=1,IF(E281="","",I268),N("H19"))</f>
        <v/>
      </c>
      <c r="J281" s="133" t="str">
        <f>IF(1=1,IF(E281="","",J268),N("I19"))</f>
        <v/>
      </c>
      <c r="K281" s="134" t="str">
        <f>IF(1=1,IF(E281="","",K268),N("J19"))</f>
        <v/>
      </c>
      <c r="L281" s="135" t="str">
        <f>IF(1=1,IF(OR(J281="",O281="",NOT(ISNUMBER(J281)),NOT(ISNUMBER(O281)),J281=0),"",O281/J281),N("L19"))</f>
        <v/>
      </c>
      <c r="M281" s="136" t="str">
        <f>IF(1=1,IF(OR(L281="",NOT(ISNUMBER(F281))),"",F281*L281*IFERROR(INDEX(D384:D428,MATCH(AE281,B384:B428,0)),1)),N("M13"))</f>
        <v/>
      </c>
      <c r="N281" s="137" t="str">
        <f>IF(1=1,IF(F281="","",IF(G281="","",IFERROR(INDEX(E384:E428,MATCH(AE281,B384:B428,0)),G281&amp;""))),N("N6"))</f>
        <v/>
      </c>
      <c r="O281" s="138" t="str">
        <f>IF(1=1,IF(E281="","",O268),N("K19"))</f>
        <v/>
      </c>
      <c r="P281" s="139" t="str">
        <f>IF(1=1,IF(M281="","",IF(AND(ISNUMBER(M281),M281&lt;1,N281="kg"),MAX(1,ROUND(M281*1000,0)),IF(AND(ISNUMBER(M281),M281&lt;1,N281="L"),MAX(1,ROUND(M281*100,0)),ROUND(M281,3)))),N("O19"))</f>
        <v/>
      </c>
      <c r="Q281" s="140" t="str">
        <f>IF(1=1,IF(M281="","",IF(AND(ISNUMBER(M281),M281&lt;1,N281="kg"),"g",IF(AND(ISNUMBER(M281),M281&lt;1,N281="L"),"cl",N281))),N("P19"))</f>
        <v/>
      </c>
      <c r="R281" s="161" t="str">
        <f>IF(1=1,IF(E281="","",IF(F281="","A CONTROLER",IF(NOT(ISNUMBER(F281)),"TEXTE",IF(OR(L281="",L281&lt;=0),"COMMANDE PRINCIPALE INCOMPLETE",IF(G281="","UNITE MANQUANTE",IF(COUNTIF(B384:B428,AE281)=0,"UNITE A CONTROLER","OK")))))),N("Q9"))</f>
        <v/>
      </c>
      <c r="S281" s="105"/>
      <c r="T281" s="141">
        <f t="shared" si="18"/>
        <v>0</v>
      </c>
      <c r="U281" s="133" t="str">
        <f>IF(1=1,IF(E281="","",U268),N("S19"))</f>
        <v/>
      </c>
      <c r="V281" s="133" t="str">
        <f>IF(1=1,IF(E281="","",V268),N("T19"))</f>
        <v/>
      </c>
      <c r="W281" s="135" t="str">
        <f>IF(1=1,IF(OR(U281="",V281="",NOT(ISNUMBER(U281)),NOT(ISNUMBER(V281)),U281=0),"",V281/U281),N("U19"))</f>
        <v/>
      </c>
      <c r="X281" s="136" t="str">
        <f>IF(1=1,IF(OR(W281="",NOT(ISNUMBER(F281))),"",F281*W281*IFERROR(INDEX(D384:D428,MATCH(AE281,B384:B428,0)),1)),N("V7"))</f>
        <v/>
      </c>
      <c r="Y281" s="137" t="str">
        <f>IF(1=1,IF(F281="","",IF(G281="","",IFERROR(INDEX(E384:E428,MATCH(AE281,B384:B428,0)),G281&amp;""))),N("W6"))</f>
        <v/>
      </c>
      <c r="Z281" s="142" t="str">
        <f>IF(1=1,IF(X281="","",IF(AND(ISNUMBER(X281),X281&lt;1,Y281="kg"),MAX(1,ROUND(X281*1000,0)),IF(AND(ISNUMBER(X281),X281&lt;1,Y281="L"),MAX(1,ROUND(X281*100,0)),ROUND(X281,3)))),N("X19"))</f>
        <v/>
      </c>
      <c r="AA281" s="143" t="str">
        <f>IF(1=1,IF(X281="","",IF(AND(ISNUMBER(X281),X281&lt;1,Y281="kg"),"g",IF(AND(ISNUMBER(X281),X281&lt;1,Y281="L"),"cl",Y281))),N("Y19"))</f>
        <v/>
      </c>
      <c r="AB281" s="123" t="str">
        <f>IF(1=1,IF(E281="","",IF(F281="","A CONTROLER",IF(NOT(ISNUMBER(F281)),"TEXTE",IF(OR(W281="",W281&lt;=0),"COMMANDE COUVERTS INCOMPLETE",IF(G281="","UNITE MANQUANTE",IF(COUNTIF(B384:B428,AE281)=0,"UNITE A CONTROLER","OK")))))),N("Z6"))</f>
        <v/>
      </c>
      <c r="AD281" s="144" t="str">
        <f>IF(1=1,IF(E281="","",AD268),N("AB19"))</f>
        <v/>
      </c>
      <c r="AE281" s="125" t="str">
        <f>IF(1=1,IF(G281="","",UPPER(TRIM(SUBSTITUTE(SUBSTITUTE(G281&amp;"",CHAR(160)," ")," "," ")))),N("AC19"))</f>
        <v/>
      </c>
    </row>
    <row r="282" spans="1:33" ht="15.75" x14ac:dyDescent="0.25">
      <c r="A282" s="160" t="str">
        <f>IF(1=1,IF(E282="","",A268),N("A20"))</f>
        <v/>
      </c>
      <c r="B282" s="127" t="str">
        <f>IF(1=1,IF(E282="","",B268),N("B20"))</f>
        <v/>
      </c>
      <c r="C282" s="128"/>
      <c r="D282" s="129" t="str">
        <f>IF(ISBLANK(E282),"",LARGE(D268:D281,1)+1)</f>
        <v/>
      </c>
      <c r="E282" s="130"/>
      <c r="F282" s="131"/>
      <c r="G282" s="170"/>
      <c r="H282" s="105"/>
      <c r="I282" s="132" t="str">
        <f>IF(1=1,IF(E282="","",I268),N("H20"))</f>
        <v/>
      </c>
      <c r="J282" s="133" t="str">
        <f>IF(1=1,IF(E282="","",J268),N("I20"))</f>
        <v/>
      </c>
      <c r="K282" s="134" t="str">
        <f>IF(1=1,IF(E282="","",K268),N("J20"))</f>
        <v/>
      </c>
      <c r="L282" s="135" t="str">
        <f>IF(1=1,IF(OR(J282="",O282="",NOT(ISNUMBER(J282)),NOT(ISNUMBER(O282)),J282=0),"",O282/J282),N("L20"))</f>
        <v/>
      </c>
      <c r="M282" s="136" t="str">
        <f>IF(1=1,IF(OR(L282="",NOT(ISNUMBER(F282))),"",F282*L282*IFERROR(INDEX(D384:D428,MATCH(AE282,B384:B428,0)),1)),N("M13"))</f>
        <v/>
      </c>
      <c r="N282" s="137" t="str">
        <f>IF(1=1,IF(F282="","",IF(G282="","",IFERROR(INDEX(E384:E428,MATCH(AE282,B384:B428,0)),G282&amp;""))),N("N6"))</f>
        <v/>
      </c>
      <c r="O282" s="138" t="str">
        <f>IF(1=1,IF(E282="","",O268),N("K20"))</f>
        <v/>
      </c>
      <c r="P282" s="139" t="str">
        <f>IF(1=1,IF(M282="","",IF(AND(ISNUMBER(M282),M282&lt;1,N282="kg"),MAX(1,ROUND(M282*1000,0)),IF(AND(ISNUMBER(M282),M282&lt;1,N282="L"),MAX(1,ROUND(M282*100,0)),ROUND(M282,3)))),N("O20"))</f>
        <v/>
      </c>
      <c r="Q282" s="140" t="str">
        <f>IF(1=1,IF(M282="","",IF(AND(ISNUMBER(M282),M282&lt;1,N282="kg"),"g",IF(AND(ISNUMBER(M282),M282&lt;1,N282="L"),"cl",N282))),N("P20"))</f>
        <v/>
      </c>
      <c r="R282" s="161" t="str">
        <f>IF(1=1,IF(E282="","",IF(F282="","A CONTROLER",IF(NOT(ISNUMBER(F282)),"TEXTE",IF(OR(L282="",L282&lt;=0),"COMMANDE PRINCIPALE INCOMPLETE",IF(G282="","UNITE MANQUANTE",IF(COUNTIF(B384:B428,AE282)=0,"UNITE A CONTROLER","OK")))))),N("Q9"))</f>
        <v/>
      </c>
      <c r="S282" s="105"/>
      <c r="T282" s="141">
        <f t="shared" si="18"/>
        <v>0</v>
      </c>
      <c r="U282" s="133" t="str">
        <f>IF(1=1,IF(E282="","",U268),N("S20"))</f>
        <v/>
      </c>
      <c r="V282" s="133" t="str">
        <f>IF(1=1,IF(E282="","",V268),N("T20"))</f>
        <v/>
      </c>
      <c r="W282" s="135" t="str">
        <f>IF(1=1,IF(OR(U282="",V282="",NOT(ISNUMBER(U282)),NOT(ISNUMBER(V282)),U282=0),"",V282/U282),N("U20"))</f>
        <v/>
      </c>
      <c r="X282" s="136" t="str">
        <f>IF(1=1,IF(OR(W282="",NOT(ISNUMBER(F282))),"",F282*W282*IFERROR(INDEX(D384:D428,MATCH(AE282,B384:B428,0)),1)),N("V7"))</f>
        <v/>
      </c>
      <c r="Y282" s="137" t="str">
        <f>IF(1=1,IF(F282="","",IF(G282="","",IFERROR(INDEX(E384:E428,MATCH(AE282,B384:B428,0)),G282&amp;""))),N("W6"))</f>
        <v/>
      </c>
      <c r="Z282" s="142" t="str">
        <f>IF(1=1,IF(X282="","",IF(AND(ISNUMBER(X282),X282&lt;1,Y282="kg"),MAX(1,ROUND(X282*1000,0)),IF(AND(ISNUMBER(X282),X282&lt;1,Y282="L"),MAX(1,ROUND(X282*100,0)),ROUND(X282,3)))),N("X20"))</f>
        <v/>
      </c>
      <c r="AA282" s="143" t="str">
        <f>IF(1=1,IF(X282="","",IF(AND(ISNUMBER(X282),X282&lt;1,Y282="kg"),"g",IF(AND(ISNUMBER(X282),X282&lt;1,Y282="L"),"cl",Y282))),N("Y20"))</f>
        <v/>
      </c>
      <c r="AB282" s="123" t="str">
        <f>IF(1=1,IF(E282="","",IF(F282="","A CONTROLER",IF(NOT(ISNUMBER(F282)),"TEXTE",IF(OR(W282="",W282&lt;=0),"COMMANDE COUVERTS INCOMPLETE",IF(G282="","UNITE MANQUANTE",IF(COUNTIF(B384:B428,AE282)=0,"UNITE A CONTROLER","OK")))))),N("Z6"))</f>
        <v/>
      </c>
      <c r="AD282" s="144" t="str">
        <f>IF(1=1,IF(E282="","",AD268),N("AB20"))</f>
        <v/>
      </c>
      <c r="AE282" s="125" t="str">
        <f>IF(1=1,IF(G282="","",UPPER(TRIM(SUBSTITUTE(SUBSTITUTE(G282&amp;"",CHAR(160)," ")," "," ")))),N("AC20"))</f>
        <v/>
      </c>
    </row>
    <row r="283" spans="1:33" ht="15.75" x14ac:dyDescent="0.25">
      <c r="A283" s="160" t="str">
        <f>IF(1=1,IF(E283="","",A268),N("A21"))</f>
        <v/>
      </c>
      <c r="B283" s="127" t="str">
        <f>IF(1=1,IF(E283="","",B268),N("B21"))</f>
        <v/>
      </c>
      <c r="C283" s="128"/>
      <c r="D283" s="129" t="str">
        <f>IF(ISBLANK(E283),"",LARGE(D268:D282,1)+1)</f>
        <v/>
      </c>
      <c r="E283" s="130"/>
      <c r="F283" s="131"/>
      <c r="G283" s="170"/>
      <c r="H283" s="105"/>
      <c r="I283" s="132" t="str">
        <f>IF(1=1,IF(E283="","",I268),N("H21"))</f>
        <v/>
      </c>
      <c r="J283" s="133" t="str">
        <f>IF(1=1,IF(E283="","",J268),N("I21"))</f>
        <v/>
      </c>
      <c r="K283" s="134" t="str">
        <f>IF(1=1,IF(E283="","",K268),N("J21"))</f>
        <v/>
      </c>
      <c r="L283" s="135" t="str">
        <f>IF(1=1,IF(OR(J283="",O283="",NOT(ISNUMBER(J283)),NOT(ISNUMBER(O283)),J283=0),"",O283/J283),N("L21"))</f>
        <v/>
      </c>
      <c r="M283" s="136" t="str">
        <f>IF(1=1,IF(OR(L283="",NOT(ISNUMBER(F283))),"",F283*L283*IFERROR(INDEX(D384:D428,MATCH(AE283,B384:B428,0)),1)),N("M13"))</f>
        <v/>
      </c>
      <c r="N283" s="137" t="str">
        <f>IF(1=1,IF(F283="","",IF(G283="","",IFERROR(INDEX(E384:E428,MATCH(AE283,B384:B428,0)),G283&amp;""))),N("N6"))</f>
        <v/>
      </c>
      <c r="O283" s="138" t="str">
        <f>IF(1=1,IF(E283="","",O268),N("K21"))</f>
        <v/>
      </c>
      <c r="P283" s="139" t="str">
        <f>IF(1=1,IF(M283="","",IF(AND(ISNUMBER(M283),M283&lt;1,N283="kg"),MAX(1,ROUND(M283*1000,0)),IF(AND(ISNUMBER(M283),M283&lt;1,N283="L"),MAX(1,ROUND(M283*100,0)),ROUND(M283,3)))),N("O21"))</f>
        <v/>
      </c>
      <c r="Q283" s="140" t="str">
        <f>IF(1=1,IF(M283="","",IF(AND(ISNUMBER(M283),M283&lt;1,N283="kg"),"g",IF(AND(ISNUMBER(M283),M283&lt;1,N283="L"),"cl",N283))),N("P21"))</f>
        <v/>
      </c>
      <c r="R283" s="161" t="str">
        <f>IF(1=1,IF(E283="","",IF(F283="","A CONTROLER",IF(NOT(ISNUMBER(F283)),"TEXTE",IF(OR(L283="",L283&lt;=0),"COMMANDE PRINCIPALE INCOMPLETE",IF(G283="","UNITE MANQUANTE",IF(COUNTIF(B384:B428,AE283)=0,"UNITE A CONTROLER","OK")))))),N("Q9"))</f>
        <v/>
      </c>
      <c r="S283" s="105"/>
      <c r="T283" s="141">
        <f t="shared" si="18"/>
        <v>0</v>
      </c>
      <c r="U283" s="133" t="str">
        <f>IF(1=1,IF(E283="","",U268),N("S21"))</f>
        <v/>
      </c>
      <c r="V283" s="133" t="str">
        <f>IF(1=1,IF(E283="","",V268),N("T21"))</f>
        <v/>
      </c>
      <c r="W283" s="135" t="str">
        <f>IF(1=1,IF(OR(U283="",V283="",NOT(ISNUMBER(U283)),NOT(ISNUMBER(V283)),U283=0),"",V283/U283),N("U21"))</f>
        <v/>
      </c>
      <c r="X283" s="136" t="str">
        <f>IF(1=1,IF(OR(W283="",NOT(ISNUMBER(F283))),"",F283*W283*IFERROR(INDEX(D384:D428,MATCH(AE283,B384:B428,0)),1)),N("V7"))</f>
        <v/>
      </c>
      <c r="Y283" s="137" t="str">
        <f>IF(1=1,IF(F283="","",IF(G283="","",IFERROR(INDEX(E384:E428,MATCH(AE283,B384:B428,0)),G283&amp;""))),N("W6"))</f>
        <v/>
      </c>
      <c r="Z283" s="142" t="str">
        <f>IF(1=1,IF(X283="","",IF(AND(ISNUMBER(X283),X283&lt;1,Y283="kg"),MAX(1,ROUND(X283*1000,0)),IF(AND(ISNUMBER(X283),X283&lt;1,Y283="L"),MAX(1,ROUND(X283*100,0)),ROUND(X283,3)))),N("X21"))</f>
        <v/>
      </c>
      <c r="AA283" s="143" t="str">
        <f>IF(1=1,IF(X283="","",IF(AND(ISNUMBER(X283),X283&lt;1,Y283="kg"),"g",IF(AND(ISNUMBER(X283),X283&lt;1,Y283="L"),"cl",Y283))),N("Y21"))</f>
        <v/>
      </c>
      <c r="AB283" s="123" t="str">
        <f>IF(1=1,IF(E283="","",IF(F283="","A CONTROLER",IF(NOT(ISNUMBER(F283)),"TEXTE",IF(OR(W283="",W283&lt;=0),"COMMANDE COUVERTS INCOMPLETE",IF(G283="","UNITE MANQUANTE",IF(COUNTIF(B384:B428,AE283)=0,"UNITE A CONTROLER","OK")))))),N("Z6"))</f>
        <v/>
      </c>
      <c r="AD283" s="144" t="str">
        <f>IF(1=1,IF(E283="","",AD268),N("AB21"))</f>
        <v/>
      </c>
      <c r="AE283" s="125" t="str">
        <f>IF(1=1,IF(G283="","",UPPER(TRIM(SUBSTITUTE(SUBSTITUTE(G283&amp;"",CHAR(160)," ")," "," ")))),N("AC21"))</f>
        <v/>
      </c>
    </row>
    <row r="284" spans="1:33" ht="15.75" x14ac:dyDescent="0.25">
      <c r="A284" s="160" t="str">
        <f>IF(1=1,IF(E284="","",A268),N("A22"))</f>
        <v/>
      </c>
      <c r="B284" s="127" t="str">
        <f>IF(1=1,IF(E284="","",B268),N("B22"))</f>
        <v/>
      </c>
      <c r="C284" s="128"/>
      <c r="D284" s="129" t="str">
        <f>IF(ISBLANK(E284),"",LARGE(D268:D283,1)+1)</f>
        <v/>
      </c>
      <c r="E284" s="130"/>
      <c r="F284" s="131"/>
      <c r="G284" s="170"/>
      <c r="H284" s="105"/>
      <c r="I284" s="132" t="str">
        <f>IF(1=1,IF(E284="","",I268),N("H22"))</f>
        <v/>
      </c>
      <c r="J284" s="133" t="str">
        <f>IF(1=1,IF(E284="","",J268),N("I22"))</f>
        <v/>
      </c>
      <c r="K284" s="134" t="str">
        <f>IF(1=1,IF(E284="","",K268),N("J22"))</f>
        <v/>
      </c>
      <c r="L284" s="135" t="str">
        <f>IF(1=1,IF(OR(J284="",O284="",NOT(ISNUMBER(J284)),NOT(ISNUMBER(O284)),J284=0),"",O284/J284),N("L22"))</f>
        <v/>
      </c>
      <c r="M284" s="136" t="str">
        <f>IF(1=1,IF(OR(L284="",NOT(ISNUMBER(F284))),"",F284*L284*IFERROR(INDEX(D384:D428,MATCH(AE284,B384:B428,0)),1)),N("M13"))</f>
        <v/>
      </c>
      <c r="N284" s="137" t="str">
        <f>IF(1=1,IF(F284="","",IF(G284="","",IFERROR(INDEX(E384:E428,MATCH(AE284,B384:B428,0)),G284&amp;""))),N("N6"))</f>
        <v/>
      </c>
      <c r="O284" s="138" t="str">
        <f>IF(1=1,IF(E284="","",O268),N("K22"))</f>
        <v/>
      </c>
      <c r="P284" s="139" t="str">
        <f>IF(1=1,IF(M284="","",IF(AND(ISNUMBER(M284),M284&lt;1,N284="kg"),MAX(1,ROUND(M284*1000,0)),IF(AND(ISNUMBER(M284),M284&lt;1,N284="L"),MAX(1,ROUND(M284*100,0)),ROUND(M284,3)))),N("O22"))</f>
        <v/>
      </c>
      <c r="Q284" s="140" t="str">
        <f>IF(1=1,IF(M284="","",IF(AND(ISNUMBER(M284),M284&lt;1,N284="kg"),"g",IF(AND(ISNUMBER(M284),M284&lt;1,N284="L"),"cl",N284))),N("P22"))</f>
        <v/>
      </c>
      <c r="R284" s="161" t="str">
        <f>IF(1=1,IF(E284="","",IF(F284="","A CONTROLER",IF(NOT(ISNUMBER(F284)),"TEXTE",IF(OR(L284="",L284&lt;=0),"COMMANDE PRINCIPALE INCOMPLETE",IF(G284="","UNITE MANQUANTE",IF(COUNTIF(B384:B428,AE284)=0,"UNITE A CONTROLER","OK")))))),N("Q9"))</f>
        <v/>
      </c>
      <c r="S284" s="105"/>
      <c r="T284" s="141">
        <f t="shared" si="18"/>
        <v>0</v>
      </c>
      <c r="U284" s="133" t="str">
        <f>IF(1=1,IF(E284="","",U268),N("S22"))</f>
        <v/>
      </c>
      <c r="V284" s="133" t="str">
        <f>IF(1=1,IF(E284="","",V268),N("T22"))</f>
        <v/>
      </c>
      <c r="W284" s="135" t="str">
        <f>IF(1=1,IF(OR(U284="",V284="",NOT(ISNUMBER(U284)),NOT(ISNUMBER(V284)),U284=0),"",V284/U284),N("U22"))</f>
        <v/>
      </c>
      <c r="X284" s="136" t="str">
        <f>IF(1=1,IF(OR(W284="",NOT(ISNUMBER(F284))),"",F284*W284*IFERROR(INDEX(D384:D428,MATCH(AE284,B384:B428,0)),1)),N("V7"))</f>
        <v/>
      </c>
      <c r="Y284" s="137" t="str">
        <f>IF(1=1,IF(F284="","",IF(G284="","",IFERROR(INDEX(E384:E428,MATCH(AE284,B384:B428,0)),G284&amp;""))),N("W6"))</f>
        <v/>
      </c>
      <c r="Z284" s="142" t="str">
        <f>IF(1=1,IF(X284="","",IF(AND(ISNUMBER(X284),X284&lt;1,Y284="kg"),MAX(1,ROUND(X284*1000,0)),IF(AND(ISNUMBER(X284),X284&lt;1,Y284="L"),MAX(1,ROUND(X284*100,0)),ROUND(X284,3)))),N("X22"))</f>
        <v/>
      </c>
      <c r="AA284" s="143" t="str">
        <f>IF(1=1,IF(X284="","",IF(AND(ISNUMBER(X284),X284&lt;1,Y284="kg"),"g",IF(AND(ISNUMBER(X284),X284&lt;1,Y284="L"),"cl",Y284))),N("Y22"))</f>
        <v/>
      </c>
      <c r="AB284" s="123" t="str">
        <f>IF(1=1,IF(E284="","",IF(F284="","A CONTROLER",IF(NOT(ISNUMBER(F284)),"TEXTE",IF(OR(W284="",W284&lt;=0),"COMMANDE COUVERTS INCOMPLETE",IF(G284="","UNITE MANQUANTE",IF(COUNTIF(B384:B428,AE284)=0,"UNITE A CONTROLER","OK")))))),N("Z6"))</f>
        <v/>
      </c>
      <c r="AD284" s="144" t="str">
        <f>IF(1=1,IF(E284="","",AD268),N("AB22"))</f>
        <v/>
      </c>
      <c r="AE284" s="125" t="str">
        <f>IF(1=1,IF(G284="","",UPPER(TRIM(SUBSTITUTE(SUBSTITUTE(G284&amp;"",CHAR(160)," ")," "," ")))),N("AC22"))</f>
        <v/>
      </c>
    </row>
    <row r="285" spans="1:33" ht="15.75" x14ac:dyDescent="0.25">
      <c r="A285" s="160" t="str">
        <f>IF(1=1,IF(E285="","",A268),N("A23"))</f>
        <v/>
      </c>
      <c r="B285" s="127" t="str">
        <f>IF(1=1,IF(E285="","",B268),N("B23"))</f>
        <v/>
      </c>
      <c r="C285" s="128"/>
      <c r="D285" s="129" t="str">
        <f>IF(ISBLANK(E285),"",LARGE(D268:D284,1)+1)</f>
        <v/>
      </c>
      <c r="E285" s="130"/>
      <c r="F285" s="131"/>
      <c r="G285" s="170"/>
      <c r="H285" s="105"/>
      <c r="I285" s="132" t="str">
        <f>IF(1=1,IF(E285="","",I268),N("H23"))</f>
        <v/>
      </c>
      <c r="J285" s="133" t="str">
        <f>IF(1=1,IF(E285="","",J268),N("I23"))</f>
        <v/>
      </c>
      <c r="K285" s="134" t="str">
        <f>IF(1=1,IF(E285="","",K268),N("J23"))</f>
        <v/>
      </c>
      <c r="L285" s="135" t="str">
        <f>IF(1=1,IF(OR(J285="",O285="",NOT(ISNUMBER(J285)),NOT(ISNUMBER(O285)),J285=0),"",O285/J285),N("L23"))</f>
        <v/>
      </c>
      <c r="M285" s="136" t="str">
        <f>IF(1=1,IF(OR(L285="",NOT(ISNUMBER(F285))),"",F285*L285*IFERROR(INDEX(D384:D428,MATCH(AE285,B384:B428,0)),1)),N("M13"))</f>
        <v/>
      </c>
      <c r="N285" s="137" t="str">
        <f>IF(1=1,IF(F285="","",IF(G285="","",IFERROR(INDEX(E384:E428,MATCH(AE285,B384:B428,0)),G285&amp;""))),N("N6"))</f>
        <v/>
      </c>
      <c r="O285" s="138" t="str">
        <f>IF(1=1,IF(E285="","",O268),N("K23"))</f>
        <v/>
      </c>
      <c r="P285" s="139" t="str">
        <f>IF(1=1,IF(M285="","",IF(AND(ISNUMBER(M285),M285&lt;1,N285="kg"),MAX(1,ROUND(M285*1000,0)),IF(AND(ISNUMBER(M285),M285&lt;1,N285="L"),MAX(1,ROUND(M285*100,0)),ROUND(M285,3)))),N("O23"))</f>
        <v/>
      </c>
      <c r="Q285" s="140" t="str">
        <f>IF(1=1,IF(M285="","",IF(AND(ISNUMBER(M285),M285&lt;1,N285="kg"),"g",IF(AND(ISNUMBER(M285),M285&lt;1,N285="L"),"cl",N285))),N("P23"))</f>
        <v/>
      </c>
      <c r="R285" s="161" t="str">
        <f>IF(1=1,IF(E285="","",IF(F285="","A CONTROLER",IF(NOT(ISNUMBER(F285)),"TEXTE",IF(OR(L285="",L285&lt;=0),"COMMANDE PRINCIPALE INCOMPLETE",IF(G285="","UNITE MANQUANTE",IF(COUNTIF(B384:B428,AE285)=0,"UNITE A CONTROLER","OK")))))),N("Q9"))</f>
        <v/>
      </c>
      <c r="S285" s="105"/>
      <c r="T285" s="141">
        <f t="shared" si="18"/>
        <v>0</v>
      </c>
      <c r="U285" s="133" t="str">
        <f>IF(1=1,IF(E285="","",U268),N("S23"))</f>
        <v/>
      </c>
      <c r="V285" s="133" t="str">
        <f>IF(1=1,IF(E285="","",V268),N("T23"))</f>
        <v/>
      </c>
      <c r="W285" s="135" t="str">
        <f>IF(1=1,IF(OR(U285="",V285="",NOT(ISNUMBER(U285)),NOT(ISNUMBER(V285)),U285=0),"",V285/U285),N("U23"))</f>
        <v/>
      </c>
      <c r="X285" s="136" t="str">
        <f>IF(1=1,IF(OR(W285="",NOT(ISNUMBER(F285))),"",F285*W285*IFERROR(INDEX(D384:D428,MATCH(AE285,B384:B428,0)),1)),N("V7"))</f>
        <v/>
      </c>
      <c r="Y285" s="137" t="str">
        <f>IF(1=1,IF(F285="","",IF(G285="","",IFERROR(INDEX(E384:E428,MATCH(AE285,B384:B428,0)),G285&amp;""))),N("W6"))</f>
        <v/>
      </c>
      <c r="Z285" s="142" t="str">
        <f>IF(1=1,IF(X285="","",IF(AND(ISNUMBER(X285),X285&lt;1,Y285="kg"),MAX(1,ROUND(X285*1000,0)),IF(AND(ISNUMBER(X285),X285&lt;1,Y285="L"),MAX(1,ROUND(X285*100,0)),ROUND(X285,3)))),N("X23"))</f>
        <v/>
      </c>
      <c r="AA285" s="143" t="str">
        <f>IF(1=1,IF(X285="","",IF(AND(ISNUMBER(X285),X285&lt;1,Y285="kg"),"g",IF(AND(ISNUMBER(X285),X285&lt;1,Y285="L"),"cl",Y285))),N("Y23"))</f>
        <v/>
      </c>
      <c r="AB285" s="123" t="str">
        <f>IF(1=1,IF(E285="","",IF(F285="","A CONTROLER",IF(NOT(ISNUMBER(F285)),"TEXTE",IF(OR(W285="",W285&lt;=0),"COMMANDE COUVERTS INCOMPLETE",IF(G285="","UNITE MANQUANTE",IF(COUNTIF(B384:B428,AE285)=0,"UNITE A CONTROLER","OK")))))),N("Z6"))</f>
        <v/>
      </c>
      <c r="AD285" s="144" t="str">
        <f>IF(1=1,IF(E285="","",AD268),N("AB23"))</f>
        <v/>
      </c>
      <c r="AE285" s="125" t="str">
        <f>IF(1=1,IF(G285="","",UPPER(TRIM(SUBSTITUTE(SUBSTITUTE(G285&amp;"",CHAR(160)," ")," "," ")))),N("AC23"))</f>
        <v/>
      </c>
    </row>
    <row r="286" spans="1:33" ht="15.75" x14ac:dyDescent="0.25">
      <c r="A286" s="160" t="str">
        <f>IF(1=1,IF(E286="","",A268),N("A24"))</f>
        <v/>
      </c>
      <c r="B286" s="127" t="str">
        <f>IF(1=1,IF(E286="","",B268),N("B24"))</f>
        <v/>
      </c>
      <c r="C286" s="128"/>
      <c r="D286" s="129" t="str">
        <f>IF(ISBLANK(E286),"",LARGE(D268:D285,1)+1)</f>
        <v/>
      </c>
      <c r="E286" s="130"/>
      <c r="F286" s="131"/>
      <c r="G286" s="170"/>
      <c r="H286" s="105"/>
      <c r="I286" s="132" t="str">
        <f>IF(1=1,IF(E286="","",I268),N("H24"))</f>
        <v/>
      </c>
      <c r="J286" s="133" t="str">
        <f>IF(1=1,IF(E286="","",J268),N("I24"))</f>
        <v/>
      </c>
      <c r="K286" s="134" t="str">
        <f>IF(1=1,IF(E286="","",K268),N("J24"))</f>
        <v/>
      </c>
      <c r="L286" s="135" t="str">
        <f>IF(1=1,IF(OR(J286="",O286="",NOT(ISNUMBER(J286)),NOT(ISNUMBER(O286)),J286=0),"",O286/J286),N("L24"))</f>
        <v/>
      </c>
      <c r="M286" s="136" t="str">
        <f>IF(1=1,IF(OR(L286="",NOT(ISNUMBER(F286))),"",F286*L286*IFERROR(INDEX(D384:D428,MATCH(AE286,B384:B428,0)),1)),N("M13"))</f>
        <v/>
      </c>
      <c r="N286" s="137" t="str">
        <f>IF(1=1,IF(F286="","",IF(G286="","",IFERROR(INDEX(E384:E428,MATCH(AE286,B384:B428,0)),G286&amp;""))),N("N6"))</f>
        <v/>
      </c>
      <c r="O286" s="138" t="str">
        <f>IF(1=1,IF(E286="","",O268),N("K24"))</f>
        <v/>
      </c>
      <c r="P286" s="139" t="str">
        <f>IF(1=1,IF(M286="","",IF(AND(ISNUMBER(M286),M286&lt;1,N286="kg"),MAX(1,ROUND(M286*1000,0)),IF(AND(ISNUMBER(M286),M286&lt;1,N286="L"),MAX(1,ROUND(M286*100,0)),ROUND(M286,3)))),N("O24"))</f>
        <v/>
      </c>
      <c r="Q286" s="140" t="str">
        <f>IF(1=1,IF(M286="","",IF(AND(ISNUMBER(M286),M286&lt;1,N286="kg"),"g",IF(AND(ISNUMBER(M286),M286&lt;1,N286="L"),"cl",N286))),N("P24"))</f>
        <v/>
      </c>
      <c r="R286" s="161" t="str">
        <f>IF(1=1,IF(E286="","",IF(F286="","A CONTROLER",IF(NOT(ISNUMBER(F286)),"TEXTE",IF(OR(L286="",L286&lt;=0),"COMMANDE PRINCIPALE INCOMPLETE",IF(G286="","UNITE MANQUANTE",IF(COUNTIF(B384:B428,AE286)=0,"UNITE A CONTROLER","OK")))))),N("Q9"))</f>
        <v/>
      </c>
      <c r="S286" s="105"/>
      <c r="T286" s="141">
        <f t="shared" si="18"/>
        <v>0</v>
      </c>
      <c r="U286" s="133" t="str">
        <f>IF(1=1,IF(E286="","",U268),N("S24"))</f>
        <v/>
      </c>
      <c r="V286" s="133" t="str">
        <f>IF(1=1,IF(E286="","",V268),N("T24"))</f>
        <v/>
      </c>
      <c r="W286" s="135" t="str">
        <f>IF(1=1,IF(OR(U286="",V286="",NOT(ISNUMBER(U286)),NOT(ISNUMBER(V286)),U286=0),"",V286/U286),N("U24"))</f>
        <v/>
      </c>
      <c r="X286" s="136" t="str">
        <f>IF(1=1,IF(OR(W286="",NOT(ISNUMBER(F286))),"",F286*W286*IFERROR(INDEX(D384:D428,MATCH(AE286,B384:B428,0)),1)),N("V7"))</f>
        <v/>
      </c>
      <c r="Y286" s="137" t="str">
        <f>IF(1=1,IF(F286="","",IF(G286="","",IFERROR(INDEX(E384:E428,MATCH(AE286,B384:B428,0)),G286&amp;""))),N("W6"))</f>
        <v/>
      </c>
      <c r="Z286" s="142" t="str">
        <f>IF(1=1,IF(X286="","",IF(AND(ISNUMBER(X286),X286&lt;1,Y286="kg"),MAX(1,ROUND(X286*1000,0)),IF(AND(ISNUMBER(X286),X286&lt;1,Y286="L"),MAX(1,ROUND(X286*100,0)),ROUND(X286,3)))),N("X24"))</f>
        <v/>
      </c>
      <c r="AA286" s="143" t="str">
        <f>IF(1=1,IF(X286="","",IF(AND(ISNUMBER(X286),X286&lt;1,Y286="kg"),"g",IF(AND(ISNUMBER(X286),X286&lt;1,Y286="L"),"cl",Y286))),N("Y24"))</f>
        <v/>
      </c>
      <c r="AB286" s="123" t="str">
        <f>IF(1=1,IF(E286="","",IF(F286="","A CONTROLER",IF(NOT(ISNUMBER(F286)),"TEXTE",IF(OR(W286="",W286&lt;=0),"COMMANDE COUVERTS INCOMPLETE",IF(G286="","UNITE MANQUANTE",IF(COUNTIF(B384:B428,AE286)=0,"UNITE A CONTROLER","OK")))))),N("Z6"))</f>
        <v/>
      </c>
      <c r="AD286" s="144" t="str">
        <f>IF(1=1,IF(E286="","",AD268),N("AB24"))</f>
        <v/>
      </c>
      <c r="AE286" s="125" t="str">
        <f>IF(1=1,IF(G286="","",UPPER(TRIM(SUBSTITUTE(SUBSTITUTE(G286&amp;"",CHAR(160)," ")," "," ")))),N("AC24"))</f>
        <v/>
      </c>
    </row>
    <row r="287" spans="1:33" ht="15.75" x14ac:dyDescent="0.25">
      <c r="A287" s="160" t="str">
        <f>IF(1=1,IF(E287="","",A268),N("A25"))</f>
        <v/>
      </c>
      <c r="B287" s="127" t="str">
        <f>IF(1=1,IF(E287="","",B268),N("B25"))</f>
        <v/>
      </c>
      <c r="C287" s="128"/>
      <c r="D287" s="129" t="str">
        <f>IF(ISBLANK(E287),"",LARGE(D268:D286,1)+1)</f>
        <v/>
      </c>
      <c r="E287" s="130"/>
      <c r="F287" s="131"/>
      <c r="G287" s="170"/>
      <c r="H287" s="105"/>
      <c r="I287" s="132" t="str">
        <f>IF(1=1,IF(E287="","",I268),N("H25"))</f>
        <v/>
      </c>
      <c r="J287" s="133" t="str">
        <f>IF(1=1,IF(E287="","",J268),N("I25"))</f>
        <v/>
      </c>
      <c r="K287" s="134" t="str">
        <f>IF(1=1,IF(E287="","",K268),N("J25"))</f>
        <v/>
      </c>
      <c r="L287" s="135" t="str">
        <f>IF(1=1,IF(OR(J287="",O287="",NOT(ISNUMBER(J287)),NOT(ISNUMBER(O287)),J287=0),"",O287/J287),N("L25"))</f>
        <v/>
      </c>
      <c r="M287" s="136" t="str">
        <f>IF(1=1,IF(OR(L287="",NOT(ISNUMBER(F287))),"",F287*L287*IFERROR(INDEX(D384:D428,MATCH(AE287,B384:B428,0)),1)),N("M13"))</f>
        <v/>
      </c>
      <c r="N287" s="137" t="str">
        <f>IF(1=1,IF(F287="","",IF(G287="","",IFERROR(INDEX(E384:E428,MATCH(AE287,B384:B428,0)),G287&amp;""))),N("N6"))</f>
        <v/>
      </c>
      <c r="O287" s="138" t="str">
        <f>IF(1=1,IF(E287="","",O268),N("K25"))</f>
        <v/>
      </c>
      <c r="P287" s="139" t="str">
        <f>IF(1=1,IF(M287="","",IF(AND(ISNUMBER(M287),M287&lt;1,N287="kg"),MAX(1,ROUND(M287*1000,0)),IF(AND(ISNUMBER(M287),M287&lt;1,N287="L"),MAX(1,ROUND(M287*100,0)),ROUND(M287,3)))),N("O25"))</f>
        <v/>
      </c>
      <c r="Q287" s="140" t="str">
        <f>IF(1=1,IF(M287="","",IF(AND(ISNUMBER(M287),M287&lt;1,N287="kg"),"g",IF(AND(ISNUMBER(M287),M287&lt;1,N287="L"),"cl",N287))),N("P25"))</f>
        <v/>
      </c>
      <c r="R287" s="161" t="str">
        <f>IF(1=1,IF(E287="","",IF(F287="","A CONTROLER",IF(NOT(ISNUMBER(F287)),"TEXTE",IF(OR(L287="",L287&lt;=0),"COMMANDE PRINCIPALE INCOMPLETE",IF(G287="","UNITE MANQUANTE",IF(COUNTIF(B384:B428,AE287)=0,"UNITE A CONTROLER","OK")))))),N("Q9"))</f>
        <v/>
      </c>
      <c r="S287" s="105"/>
      <c r="T287" s="141">
        <f t="shared" si="18"/>
        <v>0</v>
      </c>
      <c r="U287" s="133" t="str">
        <f>IF(1=1,IF(E287="","",U268),N("S25"))</f>
        <v/>
      </c>
      <c r="V287" s="133" t="str">
        <f>IF(1=1,IF(E287="","",V268),N("T25"))</f>
        <v/>
      </c>
      <c r="W287" s="135" t="str">
        <f>IF(1=1,IF(OR(U287="",V287="",NOT(ISNUMBER(U287)),NOT(ISNUMBER(V287)),U287=0),"",V287/U287),N("U25"))</f>
        <v/>
      </c>
      <c r="X287" s="136" t="str">
        <f>IF(1=1,IF(OR(W287="",NOT(ISNUMBER(F287))),"",F287*W287*IFERROR(INDEX(D384:D428,MATCH(AE287,B384:B428,0)),1)),N("V7"))</f>
        <v/>
      </c>
      <c r="Y287" s="137" t="str">
        <f>IF(1=1,IF(F287="","",IF(G287="","",IFERROR(INDEX(E384:E428,MATCH(AE287,B384:B428,0)),G287&amp;""))),N("W6"))</f>
        <v/>
      </c>
      <c r="Z287" s="142" t="str">
        <f>IF(1=1,IF(X287="","",IF(AND(ISNUMBER(X287),X287&lt;1,Y287="kg"),MAX(1,ROUND(X287*1000,0)),IF(AND(ISNUMBER(X287),X287&lt;1,Y287="L"),MAX(1,ROUND(X287*100,0)),ROUND(X287,3)))),N("X25"))</f>
        <v/>
      </c>
      <c r="AA287" s="143" t="str">
        <f>IF(1=1,IF(X287="","",IF(AND(ISNUMBER(X287),X287&lt;1,Y287="kg"),"g",IF(AND(ISNUMBER(X287),X287&lt;1,Y287="L"),"cl",Y287))),N("Y25"))</f>
        <v/>
      </c>
      <c r="AB287" s="123" t="str">
        <f>IF(1=1,IF(E287="","",IF(F287="","A CONTROLER",IF(NOT(ISNUMBER(F287)),"TEXTE",IF(OR(W287="",W287&lt;=0),"COMMANDE COUVERTS INCOMPLETE",IF(G287="","UNITE MANQUANTE",IF(COUNTIF(B384:B428,AE287)=0,"UNITE A CONTROLER","OK")))))),N("Z6"))</f>
        <v/>
      </c>
      <c r="AD287" s="144" t="str">
        <f>IF(1=1,IF(E287="","",AD268),N("AB25"))</f>
        <v/>
      </c>
      <c r="AE287" s="125" t="str">
        <f>IF(1=1,IF(G287="","",UPPER(TRIM(SUBSTITUTE(SUBSTITUTE(G287&amp;"",CHAR(160)," ")," "," ")))),N("AC25"))</f>
        <v/>
      </c>
    </row>
    <row r="288" spans="1:33" ht="15.75" x14ac:dyDescent="0.25">
      <c r="A288" s="160" t="str">
        <f>IF(1=1,IF(E288="","",A268),N("A26"))</f>
        <v/>
      </c>
      <c r="B288" s="127" t="str">
        <f>IF(1=1,IF(E288="","",B268),N("B26"))</f>
        <v/>
      </c>
      <c r="C288" s="128"/>
      <c r="D288" s="129" t="str">
        <f>IF(ISBLANK(E288),"",LARGE(D268:D287,1)+1)</f>
        <v/>
      </c>
      <c r="E288" s="130"/>
      <c r="F288" s="131"/>
      <c r="G288" s="170"/>
      <c r="H288" s="105"/>
      <c r="I288" s="132" t="str">
        <f>IF(1=1,IF(E288="","",I268),N("H26"))</f>
        <v/>
      </c>
      <c r="J288" s="133" t="str">
        <f>IF(1=1,IF(E288="","",J268),N("I26"))</f>
        <v/>
      </c>
      <c r="K288" s="134" t="str">
        <f>IF(1=1,IF(E288="","",K268),N("J26"))</f>
        <v/>
      </c>
      <c r="L288" s="135" t="str">
        <f>IF(1=1,IF(OR(J288="",O288="",NOT(ISNUMBER(J288)),NOT(ISNUMBER(O288)),J288=0),"",O288/J288),N("L26"))</f>
        <v/>
      </c>
      <c r="M288" s="136" t="str">
        <f>IF(1=1,IF(OR(L288="",NOT(ISNUMBER(F288))),"",F288*L288*IFERROR(INDEX(D384:D428,MATCH(AE288,B384:B428,0)),1)),N("M13"))</f>
        <v/>
      </c>
      <c r="N288" s="137" t="str">
        <f>IF(1=1,IF(F288="","",IF(G288="","",IFERROR(INDEX(E384:E428,MATCH(AE288,B384:B428,0)),G288&amp;""))),N("N6"))</f>
        <v/>
      </c>
      <c r="O288" s="138" t="str">
        <f>IF(1=1,IF(E288="","",O268),N("K26"))</f>
        <v/>
      </c>
      <c r="P288" s="139" t="str">
        <f>IF(1=1,IF(M288="","",IF(AND(ISNUMBER(M288),M288&lt;1,N288="kg"),MAX(1,ROUND(M288*1000,0)),IF(AND(ISNUMBER(M288),M288&lt;1,N288="L"),MAX(1,ROUND(M288*100,0)),ROUND(M288,3)))),N("O26"))</f>
        <v/>
      </c>
      <c r="Q288" s="140" t="str">
        <f>IF(1=1,IF(M288="","",IF(AND(ISNUMBER(M288),M288&lt;1,N288="kg"),"g",IF(AND(ISNUMBER(M288),M288&lt;1,N288="L"),"cl",N288))),N("P26"))</f>
        <v/>
      </c>
      <c r="R288" s="161" t="str">
        <f>IF(1=1,IF(E288="","",IF(F288="","A CONTROLER",IF(NOT(ISNUMBER(F288)),"TEXTE",IF(OR(L288="",L288&lt;=0),"COMMANDE PRINCIPALE INCOMPLETE",IF(G288="","UNITE MANQUANTE",IF(COUNTIF(B384:B428,AE288)=0,"UNITE A CONTROLER","OK")))))),N("Q9"))</f>
        <v/>
      </c>
      <c r="S288" s="105"/>
      <c r="T288" s="141">
        <f t="shared" si="18"/>
        <v>0</v>
      </c>
      <c r="U288" s="133" t="str">
        <f>IF(1=1,IF(E288="","",U268),N("S26"))</f>
        <v/>
      </c>
      <c r="V288" s="133" t="str">
        <f>IF(1=1,IF(E288="","",V268),N("T26"))</f>
        <v/>
      </c>
      <c r="W288" s="135" t="str">
        <f>IF(1=1,IF(OR(U288="",V288="",NOT(ISNUMBER(U288)),NOT(ISNUMBER(V288)),U288=0),"",V288/U288),N("U26"))</f>
        <v/>
      </c>
      <c r="X288" s="136" t="str">
        <f>IF(1=1,IF(OR(W288="",NOT(ISNUMBER(F288))),"",F288*W288*IFERROR(INDEX(D384:D428,MATCH(AE288,B384:B428,0)),1)),N("V7"))</f>
        <v/>
      </c>
      <c r="Y288" s="137" t="str">
        <f>IF(1=1,IF(F288="","",IF(G288="","",IFERROR(INDEX(E384:E428,MATCH(AE288,B384:B428,0)),G288&amp;""))),N("W6"))</f>
        <v/>
      </c>
      <c r="Z288" s="142" t="str">
        <f>IF(1=1,IF(X288="","",IF(AND(ISNUMBER(X288),X288&lt;1,Y288="kg"),MAX(1,ROUND(X288*1000,0)),IF(AND(ISNUMBER(X288),X288&lt;1,Y288="L"),MAX(1,ROUND(X288*100,0)),ROUND(X288,3)))),N("X26"))</f>
        <v/>
      </c>
      <c r="AA288" s="143" t="str">
        <f>IF(1=1,IF(X288="","",IF(AND(ISNUMBER(X288),X288&lt;1,Y288="kg"),"g",IF(AND(ISNUMBER(X288),X288&lt;1,Y288="L"),"cl",Y288))),N("Y26"))</f>
        <v/>
      </c>
      <c r="AB288" s="123" t="str">
        <f>IF(1=1,IF(E288="","",IF(F288="","A CONTROLER",IF(NOT(ISNUMBER(F288)),"TEXTE",IF(OR(W288="",W288&lt;=0),"COMMANDE COUVERTS INCOMPLETE",IF(G288="","UNITE MANQUANTE",IF(COUNTIF(B384:B428,AE288)=0,"UNITE A CONTROLER","OK")))))),N("Z6"))</f>
        <v/>
      </c>
      <c r="AD288" s="144" t="str">
        <f>IF(1=1,IF(E288="","",AD268),N("AB26"))</f>
        <v/>
      </c>
      <c r="AE288" s="125" t="str">
        <f>IF(1=1,IF(G288="","",UPPER(TRIM(SUBSTITUTE(SUBSTITUTE(G288&amp;"",CHAR(160)," ")," "," ")))),N("AC26"))</f>
        <v/>
      </c>
    </row>
    <row r="289" spans="1:33" ht="15.75" x14ac:dyDescent="0.25">
      <c r="A289" s="160" t="str">
        <f>IF(1=1,IF(E289="","",A268),N("A27"))</f>
        <v/>
      </c>
      <c r="B289" s="127" t="str">
        <f>IF(1=1,IF(E289="","",B268),N("B27"))</f>
        <v/>
      </c>
      <c r="C289" s="128"/>
      <c r="D289" s="129" t="str">
        <f>IF(ISBLANK(E289),"",LARGE(D268:D288,1)+1)</f>
        <v/>
      </c>
      <c r="E289" s="130"/>
      <c r="F289" s="131"/>
      <c r="G289" s="170"/>
      <c r="H289" s="105"/>
      <c r="I289" s="132" t="str">
        <f>IF(1=1,IF(E289="","",I268),N("H27"))</f>
        <v/>
      </c>
      <c r="J289" s="133" t="str">
        <f>IF(1=1,IF(E289="","",J268),N("I27"))</f>
        <v/>
      </c>
      <c r="K289" s="134" t="str">
        <f>IF(1=1,IF(E289="","",K268),N("J27"))</f>
        <v/>
      </c>
      <c r="L289" s="135" t="str">
        <f>IF(1=1,IF(OR(J289="",O289="",NOT(ISNUMBER(J289)),NOT(ISNUMBER(O289)),J289=0),"",O289/J289),N("L27"))</f>
        <v/>
      </c>
      <c r="M289" s="136" t="str">
        <f>IF(1=1,IF(OR(L289="",NOT(ISNUMBER(F289))),"",F289*L289*IFERROR(INDEX(D384:D428,MATCH(AE289,B384:B428,0)),1)),N("M13"))</f>
        <v/>
      </c>
      <c r="N289" s="137" t="str">
        <f>IF(1=1,IF(F289="","",IF(G289="","",IFERROR(INDEX(E384:E428,MATCH(AE289,B384:B428,0)),G289&amp;""))),N("N6"))</f>
        <v/>
      </c>
      <c r="O289" s="138" t="str">
        <f>IF(1=1,IF(E289="","",O268),N("K27"))</f>
        <v/>
      </c>
      <c r="P289" s="139" t="str">
        <f>IF(1=1,IF(M289="","",IF(AND(ISNUMBER(M289),M289&lt;1,N289="kg"),MAX(1,ROUND(M289*1000,0)),IF(AND(ISNUMBER(M289),M289&lt;1,N289="L"),MAX(1,ROUND(M289*100,0)),ROUND(M289,3)))),N("O27"))</f>
        <v/>
      </c>
      <c r="Q289" s="140" t="str">
        <f>IF(1=1,IF(M289="","",IF(AND(ISNUMBER(M289),M289&lt;1,N289="kg"),"g",IF(AND(ISNUMBER(M289),M289&lt;1,N289="L"),"cl",N289))),N("P27"))</f>
        <v/>
      </c>
      <c r="R289" s="161" t="str">
        <f>IF(1=1,IF(E289="","",IF(F289="","A CONTROLER",IF(NOT(ISNUMBER(F289)),"TEXTE",IF(OR(L289="",L289&lt;=0),"COMMANDE PRINCIPALE INCOMPLETE",IF(G289="","UNITE MANQUANTE",IF(COUNTIF(B384:B428,AE289)=0,"UNITE A CONTROLER","OK")))))),N("Q9"))</f>
        <v/>
      </c>
      <c r="S289" s="105"/>
      <c r="T289" s="141">
        <f t="shared" si="18"/>
        <v>0</v>
      </c>
      <c r="U289" s="133" t="str">
        <f>IF(1=1,IF(E289="","",U268),N("S27"))</f>
        <v/>
      </c>
      <c r="V289" s="133" t="str">
        <f>IF(1=1,IF(E289="","",V268),N("T27"))</f>
        <v/>
      </c>
      <c r="W289" s="135" t="str">
        <f>IF(1=1,IF(OR(U289="",V289="",NOT(ISNUMBER(U289)),NOT(ISNUMBER(V289)),U289=0),"",V289/U289),N("U27"))</f>
        <v/>
      </c>
      <c r="X289" s="136" t="str">
        <f>IF(1=1,IF(OR(W289="",NOT(ISNUMBER(F289))),"",F289*W289*IFERROR(INDEX(D384:D428,MATCH(AE289,B384:B428,0)),1)),N("V7"))</f>
        <v/>
      </c>
      <c r="Y289" s="137" t="str">
        <f>IF(1=1,IF(F289="","",IF(G289="","",IFERROR(INDEX(E384:E428,MATCH(AE289,B384:B428,0)),G289&amp;""))),N("W6"))</f>
        <v/>
      </c>
      <c r="Z289" s="142" t="str">
        <f>IF(1=1,IF(X289="","",IF(AND(ISNUMBER(X289),X289&lt;1,Y289="kg"),MAX(1,ROUND(X289*1000,0)),IF(AND(ISNUMBER(X289),X289&lt;1,Y289="L"),MAX(1,ROUND(X289*100,0)),ROUND(X289,3)))),N("X27"))</f>
        <v/>
      </c>
      <c r="AA289" s="143" t="str">
        <f>IF(1=1,IF(X289="","",IF(AND(ISNUMBER(X289),X289&lt;1,Y289="kg"),"g",IF(AND(ISNUMBER(X289),X289&lt;1,Y289="L"),"cl",Y289))),N("Y27"))</f>
        <v/>
      </c>
      <c r="AB289" s="123" t="str">
        <f>IF(1=1,IF(E289="","",IF(F289="","A CONTROLER",IF(NOT(ISNUMBER(F289)),"TEXTE",IF(OR(W289="",W289&lt;=0),"COMMANDE COUVERTS INCOMPLETE",IF(G289="","UNITE MANQUANTE",IF(COUNTIF(B384:B428,AE289)=0,"UNITE A CONTROLER","OK")))))),N("Z6"))</f>
        <v/>
      </c>
      <c r="AD289" s="144" t="str">
        <f>IF(1=1,IF(E289="","",AD268),N("AB27"))</f>
        <v/>
      </c>
      <c r="AE289" s="125" t="str">
        <f>IF(1=1,IF(G289="","",UPPER(TRIM(SUBSTITUTE(SUBSTITUTE(G289&amp;"",CHAR(160)," ")," "," ")))),N("AC27"))</f>
        <v/>
      </c>
    </row>
    <row r="290" spans="1:33" ht="15.75" x14ac:dyDescent="0.25">
      <c r="A290" s="160" t="str">
        <f>IF(1=1,IF(E290="","",A268),N("A28"))</f>
        <v/>
      </c>
      <c r="B290" s="127" t="str">
        <f>IF(1=1,IF(E290="","",B268),N("B28"))</f>
        <v/>
      </c>
      <c r="C290" s="128"/>
      <c r="D290" s="129" t="str">
        <f>IF(ISBLANK(E290),"",LARGE(D268:D289,1)+1)</f>
        <v/>
      </c>
      <c r="E290" s="130"/>
      <c r="F290" s="131"/>
      <c r="G290" s="170"/>
      <c r="H290" s="105"/>
      <c r="I290" s="132" t="str">
        <f>IF(1=1,IF(E290="","",I268),N("H28"))</f>
        <v/>
      </c>
      <c r="J290" s="133" t="str">
        <f>IF(1=1,IF(E290="","",J268),N("I28"))</f>
        <v/>
      </c>
      <c r="K290" s="134" t="str">
        <f>IF(1=1,IF(E290="","",K268),N("J28"))</f>
        <v/>
      </c>
      <c r="L290" s="135" t="str">
        <f>IF(1=1,IF(OR(J290="",O290="",NOT(ISNUMBER(J290)),NOT(ISNUMBER(O290)),J290=0),"",O290/J290),N("L28"))</f>
        <v/>
      </c>
      <c r="M290" s="136" t="str">
        <f>IF(1=1,IF(OR(L290="",NOT(ISNUMBER(F290))),"",F290*L290*IFERROR(INDEX(D384:D428,MATCH(AE290,B384:B428,0)),1)),N("M13"))</f>
        <v/>
      </c>
      <c r="N290" s="137" t="str">
        <f>IF(1=1,IF(F290="","",IF(G290="","",IFERROR(INDEX(E384:E428,MATCH(AE290,B384:B428,0)),G290&amp;""))),N("N6"))</f>
        <v/>
      </c>
      <c r="O290" s="138" t="str">
        <f>IF(1=1,IF(E290="","",O268),N("K28"))</f>
        <v/>
      </c>
      <c r="P290" s="139" t="str">
        <f>IF(1=1,IF(M290="","",IF(AND(ISNUMBER(M290),M290&lt;1,N290="kg"),MAX(1,ROUND(M290*1000,0)),IF(AND(ISNUMBER(M290),M290&lt;1,N290="L"),MAX(1,ROUND(M290*100,0)),ROUND(M290,3)))),N("O28"))</f>
        <v/>
      </c>
      <c r="Q290" s="140" t="str">
        <f>IF(1=1,IF(M290="","",IF(AND(ISNUMBER(M290),M290&lt;1,N290="kg"),"g",IF(AND(ISNUMBER(M290),M290&lt;1,N290="L"),"cl",N290))),N("P28"))</f>
        <v/>
      </c>
      <c r="R290" s="161" t="str">
        <f>IF(1=1,IF(E290="","",IF(F290="","A CONTROLER",IF(NOT(ISNUMBER(F290)),"TEXTE",IF(OR(L290="",L290&lt;=0),"COMMANDE PRINCIPALE INCOMPLETE",IF(G290="","UNITE MANQUANTE",IF(COUNTIF(B384:B428,AE290)=0,"UNITE A CONTROLER","OK")))))),N("Q9"))</f>
        <v/>
      </c>
      <c r="S290" s="105"/>
      <c r="T290" s="141">
        <f t="shared" si="18"/>
        <v>0</v>
      </c>
      <c r="U290" s="133" t="str">
        <f>IF(1=1,IF(E290="","",U268),N("S28"))</f>
        <v/>
      </c>
      <c r="V290" s="133" t="str">
        <f>IF(1=1,IF(E290="","",V268),N("T28"))</f>
        <v/>
      </c>
      <c r="W290" s="135" t="str">
        <f>IF(1=1,IF(OR(U290="",V290="",NOT(ISNUMBER(U290)),NOT(ISNUMBER(V290)),U290=0),"",V290/U290),N("U28"))</f>
        <v/>
      </c>
      <c r="X290" s="136" t="str">
        <f>IF(1=1,IF(OR(W290="",NOT(ISNUMBER(F290))),"",F290*W290*IFERROR(INDEX(D384:D428,MATCH(AE290,B384:B428,0)),1)),N("V7"))</f>
        <v/>
      </c>
      <c r="Y290" s="137" t="str">
        <f>IF(1=1,IF(F290="","",IF(G290="","",IFERROR(INDEX(E384:E428,MATCH(AE290,B384:B428,0)),G290&amp;""))),N("W6"))</f>
        <v/>
      </c>
      <c r="Z290" s="142" t="str">
        <f>IF(1=1,IF(X290="","",IF(AND(ISNUMBER(X290),X290&lt;1,Y290="kg"),MAX(1,ROUND(X290*1000,0)),IF(AND(ISNUMBER(X290),X290&lt;1,Y290="L"),MAX(1,ROUND(X290*100,0)),ROUND(X290,3)))),N("X28"))</f>
        <v/>
      </c>
      <c r="AA290" s="143" t="str">
        <f>IF(1=1,IF(X290="","",IF(AND(ISNUMBER(X290),X290&lt;1,Y290="kg"),"g",IF(AND(ISNUMBER(X290),X290&lt;1,Y290="L"),"cl",Y290))),N("Y28"))</f>
        <v/>
      </c>
      <c r="AB290" s="123" t="str">
        <f>IF(1=1,IF(E290="","",IF(F290="","A CONTROLER",IF(NOT(ISNUMBER(F290)),"TEXTE",IF(OR(W290="",W290&lt;=0),"COMMANDE COUVERTS INCOMPLETE",IF(G290="","UNITE MANQUANTE",IF(COUNTIF(B384:B428,AE290)=0,"UNITE A CONTROLER","OK")))))),N("Z6"))</f>
        <v/>
      </c>
      <c r="AD290" s="144" t="str">
        <f>IF(1=1,IF(E290="","",AD268),N("AB28"))</f>
        <v/>
      </c>
      <c r="AE290" s="125" t="str">
        <f>IF(1=1,IF(G290="","",UPPER(TRIM(SUBSTITUTE(SUBSTITUTE(G290&amp;"",CHAR(160)," ")," "," ")))),N("AC28"))</f>
        <v/>
      </c>
    </row>
    <row r="291" spans="1:33" ht="15.75" x14ac:dyDescent="0.25">
      <c r="A291" s="160" t="str">
        <f>IF(1=1,IF(E291="","",A268),N("A29"))</f>
        <v/>
      </c>
      <c r="B291" s="127" t="str">
        <f>IF(1=1,IF(E291="","",B268),N("B29"))</f>
        <v/>
      </c>
      <c r="C291" s="128"/>
      <c r="D291" s="129" t="str">
        <f>IF(ISBLANK(E291),"",LARGE(D268:D290,1)+1)</f>
        <v/>
      </c>
      <c r="E291" s="130"/>
      <c r="F291" s="131"/>
      <c r="G291" s="170"/>
      <c r="H291" s="105"/>
      <c r="I291" s="132" t="str">
        <f>IF(1=1,IF(E291="","",I268),N("H29"))</f>
        <v/>
      </c>
      <c r="J291" s="133" t="str">
        <f>IF(1=1,IF(E291="","",J268),N("I29"))</f>
        <v/>
      </c>
      <c r="K291" s="134" t="str">
        <f>IF(1=1,IF(E291="","",K268),N("J29"))</f>
        <v/>
      </c>
      <c r="L291" s="135" t="str">
        <f>IF(1=1,IF(OR(J291="",O291="",NOT(ISNUMBER(J291)),NOT(ISNUMBER(O291)),J291=0),"",O291/J291),N("L29"))</f>
        <v/>
      </c>
      <c r="M291" s="136" t="str">
        <f>IF(1=1,IF(OR(L291="",NOT(ISNUMBER(F291))),"",F291*L291*IFERROR(INDEX(D384:D428,MATCH(AE291,B384:B428,0)),1)),N("M13"))</f>
        <v/>
      </c>
      <c r="N291" s="137" t="str">
        <f>IF(1=1,IF(F291="","",IF(G291="","",IFERROR(INDEX(E384:E428,MATCH(AE291,B384:B428,0)),G291&amp;""))),N("N6"))</f>
        <v/>
      </c>
      <c r="O291" s="138" t="str">
        <f>IF(1=1,IF(E291="","",O268),N("K29"))</f>
        <v/>
      </c>
      <c r="P291" s="139" t="str">
        <f>IF(1=1,IF(M291="","",IF(AND(ISNUMBER(M291),M291&lt;1,N291="kg"),MAX(1,ROUND(M291*1000,0)),IF(AND(ISNUMBER(M291),M291&lt;1,N291="L"),MAX(1,ROUND(M291*100,0)),ROUND(M291,3)))),N("O29"))</f>
        <v/>
      </c>
      <c r="Q291" s="140" t="str">
        <f>IF(1=1,IF(M291="","",IF(AND(ISNUMBER(M291),M291&lt;1,N291="kg"),"g",IF(AND(ISNUMBER(M291),M291&lt;1,N291="L"),"cl",N291))),N("P29"))</f>
        <v/>
      </c>
      <c r="R291" s="161" t="str">
        <f>IF(1=1,IF(E291="","",IF(F291="","A CONTROLER",IF(NOT(ISNUMBER(F291)),"TEXTE",IF(OR(L291="",L291&lt;=0),"COMMANDE PRINCIPALE INCOMPLETE",IF(G291="","UNITE MANQUANTE",IF(COUNTIF(B384:B428,AE291)=0,"UNITE A CONTROLER","OK")))))),N("Q9"))</f>
        <v/>
      </c>
      <c r="S291" s="105"/>
      <c r="T291" s="141">
        <f t="shared" si="18"/>
        <v>0</v>
      </c>
      <c r="U291" s="133" t="str">
        <f>IF(1=1,IF(E291="","",U268),N("S29"))</f>
        <v/>
      </c>
      <c r="V291" s="133" t="str">
        <f>IF(1=1,IF(E291="","",V268),N("T29"))</f>
        <v/>
      </c>
      <c r="W291" s="135" t="str">
        <f>IF(1=1,IF(OR(U291="",V291="",NOT(ISNUMBER(U291)),NOT(ISNUMBER(V291)),U291=0),"",V291/U291),N("U29"))</f>
        <v/>
      </c>
      <c r="X291" s="136" t="str">
        <f>IF(1=1,IF(OR(W291="",NOT(ISNUMBER(F291))),"",F291*W291*IFERROR(INDEX(D384:D428,MATCH(AE291,B384:B428,0)),1)),N("V7"))</f>
        <v/>
      </c>
      <c r="Y291" s="137" t="str">
        <f>IF(1=1,IF(F291="","",IF(G291="","",IFERROR(INDEX(E384:E428,MATCH(AE291,B384:B428,0)),G291&amp;""))),N("W6"))</f>
        <v/>
      </c>
      <c r="Z291" s="142" t="str">
        <f>IF(1=1,IF(X291="","",IF(AND(ISNUMBER(X291),X291&lt;1,Y291="kg"),MAX(1,ROUND(X291*1000,0)),IF(AND(ISNUMBER(X291),X291&lt;1,Y291="L"),MAX(1,ROUND(X291*100,0)),ROUND(X291,3)))),N("X29"))</f>
        <v/>
      </c>
      <c r="AA291" s="143" t="str">
        <f>IF(1=1,IF(X291="","",IF(AND(ISNUMBER(X291),X291&lt;1,Y291="kg"),"g",IF(AND(ISNUMBER(X291),X291&lt;1,Y291="L"),"cl",Y291))),N("Y29"))</f>
        <v/>
      </c>
      <c r="AB291" s="123" t="str">
        <f>IF(1=1,IF(E291="","",IF(F291="","A CONTROLER",IF(NOT(ISNUMBER(F291)),"TEXTE",IF(OR(W291="",W291&lt;=0),"COMMANDE COUVERTS INCOMPLETE",IF(G291="","UNITE MANQUANTE",IF(COUNTIF(B384:B428,AE291)=0,"UNITE A CONTROLER","OK")))))),N("Z6"))</f>
        <v/>
      </c>
      <c r="AD291" s="144" t="str">
        <f>IF(1=1,IF(E291="","",AD268),N("AB29"))</f>
        <v/>
      </c>
      <c r="AE291" s="125" t="str">
        <f>IF(1=1,IF(G291="","",UPPER(TRIM(SUBSTITUTE(SUBSTITUTE(G291&amp;"",CHAR(160)," ")," "," ")))),N("AC29"))</f>
        <v/>
      </c>
    </row>
    <row r="292" spans="1:33" ht="15.75" x14ac:dyDescent="0.25">
      <c r="A292" s="160" t="str">
        <f>IF(1=1,IF(E292="","",A268),N("A30"))</f>
        <v/>
      </c>
      <c r="B292" s="127" t="str">
        <f>IF(1=1,IF(E292="","",B268),N("B30"))</f>
        <v/>
      </c>
      <c r="C292" s="128"/>
      <c r="D292" s="129" t="str">
        <f>IF(ISBLANK(E292),"",LARGE(D268:D291,1)+1)</f>
        <v/>
      </c>
      <c r="E292" s="130"/>
      <c r="F292" s="131"/>
      <c r="G292" s="170"/>
      <c r="H292" s="105"/>
      <c r="I292" s="132" t="str">
        <f>IF(1=1,IF(E292="","",I268),N("H30"))</f>
        <v/>
      </c>
      <c r="J292" s="133" t="str">
        <f>IF(1=1,IF(E292="","",J268),N("I30"))</f>
        <v/>
      </c>
      <c r="K292" s="134" t="str">
        <f>IF(1=1,IF(E292="","",K268),N("J30"))</f>
        <v/>
      </c>
      <c r="L292" s="135" t="str">
        <f>IF(1=1,IF(OR(J292="",O292="",NOT(ISNUMBER(J292)),NOT(ISNUMBER(O292)),J292=0),"",O292/J292),N("L30"))</f>
        <v/>
      </c>
      <c r="M292" s="136" t="str">
        <f>IF(1=1,IF(OR(L292="",NOT(ISNUMBER(F292))),"",F292*L292*IFERROR(INDEX(D384:D428,MATCH(AE292,B384:B428,0)),1)),N("M13"))</f>
        <v/>
      </c>
      <c r="N292" s="137" t="str">
        <f>IF(1=1,IF(F292="","",IF(G292="","",IFERROR(INDEX(E384:E428,MATCH(AE292,B384:B428,0)),G292&amp;""))),N("N6"))</f>
        <v/>
      </c>
      <c r="O292" s="138" t="str">
        <f>IF(1=1,IF(E292="","",O268),N("K30"))</f>
        <v/>
      </c>
      <c r="P292" s="139" t="str">
        <f>IF(1=1,IF(M292="","",IF(AND(ISNUMBER(M292),M292&lt;1,N292="kg"),MAX(1,ROUND(M292*1000,0)),IF(AND(ISNUMBER(M292),M292&lt;1,N292="L"),MAX(1,ROUND(M292*100,0)),ROUND(M292,3)))),N("O30"))</f>
        <v/>
      </c>
      <c r="Q292" s="140" t="str">
        <f>IF(1=1,IF(M292="","",IF(AND(ISNUMBER(M292),M292&lt;1,N292="kg"),"g",IF(AND(ISNUMBER(M292),M292&lt;1,N292="L"),"cl",N292))),N("P30"))</f>
        <v/>
      </c>
      <c r="R292" s="161" t="str">
        <f>IF(1=1,IF(E292="","",IF(F292="","A CONTROLER",IF(NOT(ISNUMBER(F292)),"TEXTE",IF(OR(L292="",L292&lt;=0),"COMMANDE PRINCIPALE INCOMPLETE",IF(G292="","UNITE MANQUANTE",IF(COUNTIF(B384:B428,AE292)=0,"UNITE A CONTROLER","OK")))))),N("Q9"))</f>
        <v/>
      </c>
      <c r="S292" s="105"/>
      <c r="T292" s="141">
        <f t="shared" si="18"/>
        <v>0</v>
      </c>
      <c r="U292" s="133" t="str">
        <f>IF(1=1,IF(E292="","",U268),N("S30"))</f>
        <v/>
      </c>
      <c r="V292" s="133" t="str">
        <f>IF(1=1,IF(E292="","",V268),N("T30"))</f>
        <v/>
      </c>
      <c r="W292" s="135" t="str">
        <f>IF(1=1,IF(OR(U292="",V292="",NOT(ISNUMBER(U292)),NOT(ISNUMBER(V292)),U292=0),"",V292/U292),N("U30"))</f>
        <v/>
      </c>
      <c r="X292" s="136" t="str">
        <f>IF(1=1,IF(OR(W292="",NOT(ISNUMBER(F292))),"",F292*W292*IFERROR(INDEX(D384:D428,MATCH(AE292,B384:B428,0)),1)),N("V7"))</f>
        <v/>
      </c>
      <c r="Y292" s="137" t="str">
        <f>IF(1=1,IF(F292="","",IF(G292="","",IFERROR(INDEX(E384:E428,MATCH(AE292,B384:B428,0)),G292&amp;""))),N("W6"))</f>
        <v/>
      </c>
      <c r="Z292" s="142" t="str">
        <f>IF(1=1,IF(X292="","",IF(AND(ISNUMBER(X292),X292&lt;1,Y292="kg"),MAX(1,ROUND(X292*1000,0)),IF(AND(ISNUMBER(X292),X292&lt;1,Y292="L"),MAX(1,ROUND(X292*100,0)),ROUND(X292,3)))),N("X30"))</f>
        <v/>
      </c>
      <c r="AA292" s="143" t="str">
        <f>IF(1=1,IF(X292="","",IF(AND(ISNUMBER(X292),X292&lt;1,Y292="kg"),"g",IF(AND(ISNUMBER(X292),X292&lt;1,Y292="L"),"cl",Y292))),N("Y30"))</f>
        <v/>
      </c>
      <c r="AB292" s="123" t="str">
        <f>IF(1=1,IF(E292="","",IF(F292="","A CONTROLER",IF(NOT(ISNUMBER(F292)),"TEXTE",IF(OR(W292="",W292&lt;=0),"COMMANDE COUVERTS INCOMPLETE",IF(G292="","UNITE MANQUANTE",IF(COUNTIF(B384:B428,AE292)=0,"UNITE A CONTROLER","OK")))))),N("Z6"))</f>
        <v/>
      </c>
      <c r="AD292" s="144" t="str">
        <f>IF(1=1,IF(E292="","",AD268),N("AB30"))</f>
        <v/>
      </c>
      <c r="AE292" s="125" t="str">
        <f>IF(1=1,IF(G292="","",UPPER(TRIM(SUBSTITUTE(SUBSTITUTE(G292&amp;"",CHAR(160)," ")," "," ")))),N("AC30"))</f>
        <v/>
      </c>
    </row>
    <row r="293" spans="1:33" ht="15.75" x14ac:dyDescent="0.25">
      <c r="A293" s="160" t="str">
        <f>IF(1=1,IF(E293="","",A268),N("A31"))</f>
        <v/>
      </c>
      <c r="B293" s="127" t="str">
        <f>IF(1=1,IF(E293="","",B268),N("B31"))</f>
        <v/>
      </c>
      <c r="C293" s="128"/>
      <c r="D293" s="129" t="str">
        <f>IF(ISBLANK(E293),"",LARGE(D268:D292,1)+1)</f>
        <v/>
      </c>
      <c r="E293" s="130"/>
      <c r="F293" s="131"/>
      <c r="G293" s="170"/>
      <c r="H293" s="105"/>
      <c r="I293" s="132" t="str">
        <f>IF(1=1,IF(E293="","",I268),N("H31"))</f>
        <v/>
      </c>
      <c r="J293" s="133" t="str">
        <f>IF(1=1,IF(E293="","",J268),N("I31"))</f>
        <v/>
      </c>
      <c r="K293" s="134" t="str">
        <f>IF(1=1,IF(E293="","",K268),N("J31"))</f>
        <v/>
      </c>
      <c r="L293" s="135" t="str">
        <f>IF(1=1,IF(OR(J293="",O293="",NOT(ISNUMBER(J293)),NOT(ISNUMBER(O293)),J293=0),"",O293/J293),N("L31"))</f>
        <v/>
      </c>
      <c r="M293" s="136" t="str">
        <f>IF(1=1,IF(OR(L293="",NOT(ISNUMBER(F293))),"",F293*L293*IFERROR(INDEX(D384:D428,MATCH(AE293,B384:B428,0)),1)),N("M13"))</f>
        <v/>
      </c>
      <c r="N293" s="137" t="str">
        <f>IF(1=1,IF(F293="","",IF(G293="","",IFERROR(INDEX(E384:E428,MATCH(AE293,B384:B428,0)),G293&amp;""))),N("N6"))</f>
        <v/>
      </c>
      <c r="O293" s="138" t="str">
        <f>IF(1=1,IF(E293="","",O268),N("K31"))</f>
        <v/>
      </c>
      <c r="P293" s="139" t="str">
        <f>IF(1=1,IF(M293="","",IF(AND(ISNUMBER(M293),M293&lt;1,N293="kg"),MAX(1,ROUND(M293*1000,0)),IF(AND(ISNUMBER(M293),M293&lt;1,N293="L"),MAX(1,ROUND(M293*100,0)),ROUND(M293,3)))),N("O31"))</f>
        <v/>
      </c>
      <c r="Q293" s="140" t="str">
        <f>IF(1=1,IF(M293="","",IF(AND(ISNUMBER(M293),M293&lt;1,N293="kg"),"g",IF(AND(ISNUMBER(M293),M293&lt;1,N293="L"),"cl",N293))),N("P31"))</f>
        <v/>
      </c>
      <c r="R293" s="161" t="str">
        <f>IF(1=1,IF(E293="","",IF(F293="","A CONTROLER",IF(NOT(ISNUMBER(F293)),"TEXTE",IF(OR(L293="",L293&lt;=0),"COMMANDE PRINCIPALE INCOMPLETE",IF(G293="","UNITE MANQUANTE",IF(COUNTIF(B384:B428,AE293)=0,"UNITE A CONTROLER","OK")))))),N("Q9"))</f>
        <v/>
      </c>
      <c r="S293" s="105"/>
      <c r="T293" s="141">
        <f t="shared" si="18"/>
        <v>0</v>
      </c>
      <c r="U293" s="133" t="str">
        <f>IF(1=1,IF(E293="","",U268),N("S31"))</f>
        <v/>
      </c>
      <c r="V293" s="133" t="str">
        <f>IF(1=1,IF(E293="","",V268),N("T31"))</f>
        <v/>
      </c>
      <c r="W293" s="135" t="str">
        <f>IF(1=1,IF(OR(U293="",V293="",NOT(ISNUMBER(U293)),NOT(ISNUMBER(V293)),U293=0),"",V293/U293),N("U31"))</f>
        <v/>
      </c>
      <c r="X293" s="136" t="str">
        <f>IF(1=1,IF(OR(W293="",NOT(ISNUMBER(F293))),"",F293*W293*IFERROR(INDEX(D384:D428,MATCH(AE293,B384:B428,0)),1)),N("V7"))</f>
        <v/>
      </c>
      <c r="Y293" s="137" t="str">
        <f>IF(1=1,IF(F293="","",IF(G293="","",IFERROR(INDEX(E384:E428,MATCH(AE293,B384:B428,0)),G293&amp;""))),N("W6"))</f>
        <v/>
      </c>
      <c r="Z293" s="142" t="str">
        <f>IF(1=1,IF(X293="","",IF(AND(ISNUMBER(X293),X293&lt;1,Y293="kg"),MAX(1,ROUND(X293*1000,0)),IF(AND(ISNUMBER(X293),X293&lt;1,Y293="L"),MAX(1,ROUND(X293*100,0)),ROUND(X293,3)))),N("X31"))</f>
        <v/>
      </c>
      <c r="AA293" s="143" t="str">
        <f>IF(1=1,IF(X293="","",IF(AND(ISNUMBER(X293),X293&lt;1,Y293="kg"),"g",IF(AND(ISNUMBER(X293),X293&lt;1,Y293="L"),"cl",Y293))),N("Y31"))</f>
        <v/>
      </c>
      <c r="AB293" s="123" t="str">
        <f>IF(1=1,IF(E293="","",IF(F293="","A CONTROLER",IF(NOT(ISNUMBER(F293)),"TEXTE",IF(OR(W293="",W293&lt;=0),"COMMANDE COUVERTS INCOMPLETE",IF(G293="","UNITE MANQUANTE",IF(COUNTIF(B384:B428,AE293)=0,"UNITE A CONTROLER","OK")))))),N("Z6"))</f>
        <v/>
      </c>
      <c r="AD293" s="144" t="str">
        <f>IF(1=1,IF(E293="","",AD268),N("AB31"))</f>
        <v/>
      </c>
      <c r="AE293" s="125" t="str">
        <f>IF(1=1,IF(G293="","",UPPER(TRIM(SUBSTITUTE(SUBSTITUTE(G293&amp;"",CHAR(160)," ")," "," ")))),N("AC31"))</f>
        <v/>
      </c>
    </row>
    <row r="294" spans="1:33" ht="15.75" x14ac:dyDescent="0.25">
      <c r="A294" s="160" t="str">
        <f>IF(1=1,IF(E294="","",A268),N("A32"))</f>
        <v/>
      </c>
      <c r="B294" s="127" t="str">
        <f>IF(1=1,IF(E294="","",B268),N("B32"))</f>
        <v/>
      </c>
      <c r="C294" s="128"/>
      <c r="D294" s="129" t="str">
        <f>IF(ISBLANK(E294),"",LARGE(D268:D293,1)+1)</f>
        <v/>
      </c>
      <c r="E294" s="130"/>
      <c r="F294" s="131"/>
      <c r="G294" s="170"/>
      <c r="H294" s="105"/>
      <c r="I294" s="132" t="str">
        <f>IF(1=1,IF(E294="","",I268),N("H32"))</f>
        <v/>
      </c>
      <c r="J294" s="133" t="str">
        <f>IF(1=1,IF(E294="","",J268),N("I32"))</f>
        <v/>
      </c>
      <c r="K294" s="134" t="str">
        <f>IF(1=1,IF(E294="","",K268),N("J32"))</f>
        <v/>
      </c>
      <c r="L294" s="135" t="str">
        <f>IF(1=1,IF(OR(J294="",O294="",NOT(ISNUMBER(J294)),NOT(ISNUMBER(O294)),J294=0),"",O294/J294),N("L32"))</f>
        <v/>
      </c>
      <c r="M294" s="136" t="str">
        <f>IF(1=1,IF(OR(L294="",NOT(ISNUMBER(F294))),"",F294*L294*IFERROR(INDEX(D384:D428,MATCH(AE294,B384:B428,0)),1)),N("M13"))</f>
        <v/>
      </c>
      <c r="N294" s="137" t="str">
        <f>IF(1=1,IF(F294="","",IF(G294="","",IFERROR(INDEX(E384:E428,MATCH(AE294,B384:B428,0)),G294&amp;""))),N("N6"))</f>
        <v/>
      </c>
      <c r="O294" s="138" t="str">
        <f>IF(1=1,IF(E294="","",O268),N("K32"))</f>
        <v/>
      </c>
      <c r="P294" s="139" t="str">
        <f>IF(1=1,IF(M294="","",IF(AND(ISNUMBER(M294),M294&lt;1,N294="kg"),MAX(1,ROUND(M294*1000,0)),IF(AND(ISNUMBER(M294),M294&lt;1,N294="L"),MAX(1,ROUND(M294*100,0)),ROUND(M294,3)))),N("O32"))</f>
        <v/>
      </c>
      <c r="Q294" s="140" t="str">
        <f>IF(1=1,IF(M294="","",IF(AND(ISNUMBER(M294),M294&lt;1,N294="kg"),"g",IF(AND(ISNUMBER(M294),M294&lt;1,N294="L"),"cl",N294))),N("P32"))</f>
        <v/>
      </c>
      <c r="R294" s="161" t="str">
        <f>IF(1=1,IF(E294="","",IF(F294="","A CONTROLER",IF(NOT(ISNUMBER(F294)),"TEXTE",IF(OR(L294="",L294&lt;=0),"COMMANDE PRINCIPALE INCOMPLETE",IF(G294="","UNITE MANQUANTE",IF(COUNTIF(B384:B428,AE294)=0,"UNITE A CONTROLER","OK")))))),N("Q9"))</f>
        <v/>
      </c>
      <c r="S294" s="105"/>
      <c r="T294" s="141">
        <f t="shared" si="18"/>
        <v>0</v>
      </c>
      <c r="U294" s="133" t="str">
        <f>IF(1=1,IF(E294="","",U268),N("S32"))</f>
        <v/>
      </c>
      <c r="V294" s="133" t="str">
        <f>IF(1=1,IF(E294="","",V268),N("T32"))</f>
        <v/>
      </c>
      <c r="W294" s="135" t="str">
        <f>IF(1=1,IF(OR(U294="",V294="",NOT(ISNUMBER(U294)),NOT(ISNUMBER(V294)),U294=0),"",V294/U294),N("U32"))</f>
        <v/>
      </c>
      <c r="X294" s="136" t="str">
        <f>IF(1=1,IF(OR(W294="",NOT(ISNUMBER(F294))),"",F294*W294*IFERROR(INDEX(D384:D428,MATCH(AE294,B384:B428,0)),1)),N("V7"))</f>
        <v/>
      </c>
      <c r="Y294" s="137" t="str">
        <f>IF(1=1,IF(F294="","",IF(G294="","",IFERROR(INDEX(E384:E428,MATCH(AE294,B384:B428,0)),G294&amp;""))),N("W6"))</f>
        <v/>
      </c>
      <c r="Z294" s="142" t="str">
        <f>IF(1=1,IF(X294="","",IF(AND(ISNUMBER(X294),X294&lt;1,Y294="kg"),MAX(1,ROUND(X294*1000,0)),IF(AND(ISNUMBER(X294),X294&lt;1,Y294="L"),MAX(1,ROUND(X294*100,0)),ROUND(X294,3)))),N("X32"))</f>
        <v/>
      </c>
      <c r="AA294" s="143" t="str">
        <f>IF(1=1,IF(X294="","",IF(AND(ISNUMBER(X294),X294&lt;1,Y294="kg"),"g",IF(AND(ISNUMBER(X294),X294&lt;1,Y294="L"),"cl",Y294))),N("Y32"))</f>
        <v/>
      </c>
      <c r="AB294" s="123" t="str">
        <f>IF(1=1,IF(E294="","",IF(F294="","A CONTROLER",IF(NOT(ISNUMBER(F294)),"TEXTE",IF(OR(W294="",W294&lt;=0),"COMMANDE COUVERTS INCOMPLETE",IF(G294="","UNITE MANQUANTE",IF(COUNTIF(B384:B428,AE294)=0,"UNITE A CONTROLER","OK")))))),N("Z6"))</f>
        <v/>
      </c>
      <c r="AD294" s="144" t="str">
        <f>IF(1=1,IF(E294="","",AD268),N("AB32"))</f>
        <v/>
      </c>
      <c r="AE294" s="125" t="str">
        <f>IF(1=1,IF(G294="","",UPPER(TRIM(SUBSTITUTE(SUBSTITUTE(G294&amp;"",CHAR(160)," ")," "," ")))),N("AC32"))</f>
        <v/>
      </c>
    </row>
    <row r="295" spans="1:33" ht="15.75" x14ac:dyDescent="0.25">
      <c r="A295" s="160" t="str">
        <f>IF(1=1,IF(E295="","",A268),N("A33"))</f>
        <v/>
      </c>
      <c r="B295" s="127" t="str">
        <f>IF(1=1,IF(E295="","",B268),N("B33"))</f>
        <v/>
      </c>
      <c r="C295" s="128"/>
      <c r="D295" s="129" t="str">
        <f>IF(ISBLANK(E295),"",LARGE(D268:D294,1)+1)</f>
        <v/>
      </c>
      <c r="E295" s="130"/>
      <c r="F295" s="131"/>
      <c r="G295" s="170"/>
      <c r="H295" s="105"/>
      <c r="I295" s="132" t="str">
        <f>IF(1=1,IF(E295="","",I268),N("H33"))</f>
        <v/>
      </c>
      <c r="J295" s="133" t="str">
        <f>IF(1=1,IF(E295="","",J268),N("I33"))</f>
        <v/>
      </c>
      <c r="K295" s="134" t="str">
        <f>IF(1=1,IF(E295="","",K268),N("J33"))</f>
        <v/>
      </c>
      <c r="L295" s="135" t="str">
        <f>IF(1=1,IF(OR(J295="",O295="",NOT(ISNUMBER(J295)),NOT(ISNUMBER(O295)),J295=0),"",O295/J295),N("L33"))</f>
        <v/>
      </c>
      <c r="M295" s="136" t="str">
        <f>IF(1=1,IF(OR(L295="",NOT(ISNUMBER(F295))),"",F295*L295*IFERROR(INDEX(D384:D428,MATCH(AE295,B384:B428,0)),1)),N("M13"))</f>
        <v/>
      </c>
      <c r="N295" s="137" t="str">
        <f>IF(1=1,IF(F295="","",IF(G295="","",IFERROR(INDEX(E384:E428,MATCH(AE295,B384:B428,0)),G295&amp;""))),N("N6"))</f>
        <v/>
      </c>
      <c r="O295" s="138" t="str">
        <f>IF(1=1,IF(E295="","",O268),N("K33"))</f>
        <v/>
      </c>
      <c r="P295" s="139" t="str">
        <f>IF(1=1,IF(M295="","",IF(AND(ISNUMBER(M295),M295&lt;1,N295="kg"),MAX(1,ROUND(M295*1000,0)),IF(AND(ISNUMBER(M295),M295&lt;1,N295="L"),MAX(1,ROUND(M295*100,0)),ROUND(M295,3)))),N("O33"))</f>
        <v/>
      </c>
      <c r="Q295" s="140" t="str">
        <f>IF(1=1,IF(M295="","",IF(AND(ISNUMBER(M295),M295&lt;1,N295="kg"),"g",IF(AND(ISNUMBER(M295),M295&lt;1,N295="L"),"cl",N295))),N("P33"))</f>
        <v/>
      </c>
      <c r="R295" s="161" t="str">
        <f>IF(1=1,IF(E295="","",IF(F295="","A CONTROLER",IF(NOT(ISNUMBER(F295)),"TEXTE",IF(OR(L295="",L295&lt;=0),"COMMANDE PRINCIPALE INCOMPLETE",IF(G295="","UNITE MANQUANTE",IF(COUNTIF(B384:B428,AE295)=0,"UNITE A CONTROLER","OK")))))),N("Q9"))</f>
        <v/>
      </c>
      <c r="S295" s="105"/>
      <c r="T295" s="141">
        <f t="shared" si="18"/>
        <v>0</v>
      </c>
      <c r="U295" s="133" t="str">
        <f>IF(1=1,IF(E295="","",U268),N("S33"))</f>
        <v/>
      </c>
      <c r="V295" s="133" t="str">
        <f>IF(1=1,IF(E295="","",V268),N("T33"))</f>
        <v/>
      </c>
      <c r="W295" s="135" t="str">
        <f>IF(1=1,IF(OR(U295="",V295="",NOT(ISNUMBER(U295)),NOT(ISNUMBER(V295)),U295=0),"",V295/U295),N("U33"))</f>
        <v/>
      </c>
      <c r="X295" s="136" t="str">
        <f>IF(1=1,IF(OR(W295="",NOT(ISNUMBER(F295))),"",F295*W295*IFERROR(INDEX(D384:D428,MATCH(AE295,B384:B428,0)),1)),N("V7"))</f>
        <v/>
      </c>
      <c r="Y295" s="137" t="str">
        <f>IF(1=1,IF(F295="","",IF(G295="","",IFERROR(INDEX(E384:E428,MATCH(AE295,B384:B428,0)),G295&amp;""))),N("W6"))</f>
        <v/>
      </c>
      <c r="Z295" s="142" t="str">
        <f>IF(1=1,IF(X295="","",IF(AND(ISNUMBER(X295),X295&lt;1,Y295="kg"),MAX(1,ROUND(X295*1000,0)),IF(AND(ISNUMBER(X295),X295&lt;1,Y295="L"),MAX(1,ROUND(X295*100,0)),ROUND(X295,3)))),N("X33"))</f>
        <v/>
      </c>
      <c r="AA295" s="143" t="str">
        <f>IF(1=1,IF(X295="","",IF(AND(ISNUMBER(X295),X295&lt;1,Y295="kg"),"g",IF(AND(ISNUMBER(X295),X295&lt;1,Y295="L"),"cl",Y295))),N("Y33"))</f>
        <v/>
      </c>
      <c r="AB295" s="123" t="str">
        <f>IF(1=1,IF(E295="","",IF(F295="","A CONTROLER",IF(NOT(ISNUMBER(F295)),"TEXTE",IF(OR(W295="",W295&lt;=0),"COMMANDE COUVERTS INCOMPLETE",IF(G295="","UNITE MANQUANTE",IF(COUNTIF(B384:B428,AE295)=0,"UNITE A CONTROLER","OK")))))),N("Z6"))</f>
        <v/>
      </c>
      <c r="AD295" s="144" t="str">
        <f>IF(1=1,IF(E295="","",AD268),N("AB33"))</f>
        <v/>
      </c>
      <c r="AE295" s="125" t="str">
        <f>IF(1=1,IF(G295="","",UPPER(TRIM(SUBSTITUTE(SUBSTITUTE(G295&amp;"",CHAR(160)," ")," "," ")))),N("AC33"))</f>
        <v/>
      </c>
    </row>
    <row r="296" spans="1:33" ht="24" customHeight="1" x14ac:dyDescent="0.25">
      <c r="A296" s="160" t="str">
        <f>IF(1=1,IF(E296="","",A268),N("A34"))</f>
        <v/>
      </c>
      <c r="B296" s="127" t="str">
        <f>IF(1=1,IF(E296="","",B268),N("B34"))</f>
        <v/>
      </c>
      <c r="C296" s="127"/>
      <c r="D296" s="129" t="str">
        <f>IF(ISBLANK(E296),"",LARGE(D268:D295,1)+1)</f>
        <v/>
      </c>
      <c r="E296" s="130"/>
      <c r="F296" s="131"/>
      <c r="G296" s="170"/>
      <c r="H296" s="105"/>
      <c r="I296" s="132" t="str">
        <f>IF(1=1,IF(E296="","",I268),N("H34"))</f>
        <v/>
      </c>
      <c r="J296" s="133" t="str">
        <f>IF(1=1,IF(E296="","",J268),N("I34"))</f>
        <v/>
      </c>
      <c r="K296" s="134" t="str">
        <f>IF(1=1,IF(E296="","",K268),N("J34"))</f>
        <v/>
      </c>
      <c r="L296" s="135" t="str">
        <f>IF(1=1,IF(OR(J296="",O296="",NOT(ISNUMBER(J296)),NOT(ISNUMBER(O296)),J296=0),"",O296/J296),N("L34"))</f>
        <v/>
      </c>
      <c r="M296" s="136" t="str">
        <f>IF(1=1,IF(OR(L296="",NOT(ISNUMBER(F296))),"",F296*L296*IFERROR(INDEX(D384:D428,MATCH(AE296,B384:B428,0)),1)),N("M13"))</f>
        <v/>
      </c>
      <c r="N296" s="137" t="str">
        <f>IF(1=1,IF(F296="","",IF(G296="","",IFERROR(INDEX(E384:E428,MATCH(AE296,B384:B428,0)),G296&amp;""))),N("N6"))</f>
        <v/>
      </c>
      <c r="O296" s="138" t="str">
        <f>IF(1=1,IF(E296="","",O268),N("K34"))</f>
        <v/>
      </c>
      <c r="P296" s="139" t="str">
        <f>IF(1=1,IF(M296="","",IF(AND(ISNUMBER(M296),M296&lt;1,N296="kg"),MAX(1,ROUND(M296*1000,0)),IF(AND(ISNUMBER(M296),M296&lt;1,N296="L"),MAX(1,ROUND(M296*100,0)),ROUND(M296,3)))),N("O34"))</f>
        <v/>
      </c>
      <c r="Q296" s="140" t="str">
        <f>IF(1=1,IF(M296="","",IF(AND(ISNUMBER(M296),M296&lt;1,N296="kg"),"g",IF(AND(ISNUMBER(M296),M296&lt;1,N296="L"),"cl",N296))),N("P34"))</f>
        <v/>
      </c>
      <c r="R296" s="161" t="str">
        <f>IF(1=1,IF(E296="","",IF(F296="","A CONTROLER",IF(NOT(ISNUMBER(F296)),"TEXTE",IF(OR(L296="",L296&lt;=0),"COMMANDE PRINCIPALE INCOMPLETE",IF(G296="","UNITE MANQUANTE",IF(COUNTIF(B384:B428,AE296)=0,"UNITE A CONTROLER","OK")))))),N("Q9"))</f>
        <v/>
      </c>
      <c r="S296" s="105"/>
      <c r="T296" s="141">
        <f t="shared" si="18"/>
        <v>0</v>
      </c>
      <c r="U296" s="133" t="str">
        <f>IF(1=1,IF(E296="","",U268),N("S34"))</f>
        <v/>
      </c>
      <c r="V296" s="133" t="str">
        <f>IF(1=1,IF(E296="","",V268),N("T34"))</f>
        <v/>
      </c>
      <c r="W296" s="135" t="str">
        <f>IF(1=1,IF(OR(U296="",V296="",NOT(ISNUMBER(U296)),NOT(ISNUMBER(V296)),U296=0),"",V296/U296),N("U34"))</f>
        <v/>
      </c>
      <c r="X296" s="136" t="str">
        <f>IF(1=1,IF(OR(W296="",NOT(ISNUMBER(F296))),"",F296*W296*IFERROR(INDEX(D384:D428,MATCH(AE296,B384:B428,0)),1)),N("V7"))</f>
        <v/>
      </c>
      <c r="Y296" s="137" t="str">
        <f>IF(1=1,IF(F296="","",IF(G296="","",IFERROR(INDEX(E384:E428,MATCH(AE296,B384:B428,0)),G296&amp;""))),N("W6"))</f>
        <v/>
      </c>
      <c r="Z296" s="142" t="str">
        <f>IF(1=1,IF(X296="","",IF(AND(ISNUMBER(X296),X296&lt;1,Y296="kg"),MAX(1,ROUND(X296*1000,0)),IF(AND(ISNUMBER(X296),X296&lt;1,Y296="L"),MAX(1,ROUND(X296*100,0)),ROUND(X296,3)))),N("X34"))</f>
        <v/>
      </c>
      <c r="AA296" s="143" t="str">
        <f>IF(1=1,IF(X296="","",IF(AND(ISNUMBER(X296),X296&lt;1,Y296="kg"),"g",IF(AND(ISNUMBER(X296),X296&lt;1,Y296="L"),"cl",Y296))),N("Y34"))</f>
        <v/>
      </c>
      <c r="AB296" s="123" t="str">
        <f>IF(1=1,IF(E296="","",IF(F296="","A CONTROLER",IF(NOT(ISNUMBER(F296)),"TEXTE",IF(OR(W296="",W296&lt;=0),"COMMANDE COUVERTS INCOMPLETE",IF(G296="","UNITE MANQUANTE",IF(COUNTIF(B384:B428,AE296)=0,"UNITE A CONTROLER","OK")))))),N("Z6"))</f>
        <v/>
      </c>
      <c r="AD296" s="144" t="str">
        <f>IF(1=1,IF(E296="","",AD268),N("AB34"))</f>
        <v/>
      </c>
      <c r="AE296" s="125" t="str">
        <f>IF(1=1,IF(G296="","",UPPER(TRIM(SUBSTITUTE(SUBSTITUTE(G296&amp;"",CHAR(160)," ")," "," ")))),N("AC34"))</f>
        <v/>
      </c>
    </row>
    <row r="297" spans="1:33" ht="15.75" x14ac:dyDescent="0.25">
      <c r="A297" s="160" t="str">
        <f>IF(1=1,IF(E297="","",A268),N("A35"))</f>
        <v/>
      </c>
      <c r="B297" s="127" t="str">
        <f>IF(1=1,IF(E297="","",B268),N("B35"))</f>
        <v/>
      </c>
      <c r="C297" s="127"/>
      <c r="D297" s="129" t="str">
        <f>IF(ISBLANK(E297),"",LARGE(D268:D296,1)+1)</f>
        <v/>
      </c>
      <c r="E297" s="130"/>
      <c r="F297" s="131"/>
      <c r="G297" s="170"/>
      <c r="H297" s="105"/>
      <c r="I297" s="132" t="str">
        <f>IF(1=1,IF(E297="","",I268),N("H35"))</f>
        <v/>
      </c>
      <c r="J297" s="133" t="str">
        <f>IF(1=1,IF(E297="","",J268),N("I35"))</f>
        <v/>
      </c>
      <c r="K297" s="134" t="str">
        <f>IF(1=1,IF(E297="","",K268),N("J35"))</f>
        <v/>
      </c>
      <c r="L297" s="135" t="str">
        <f>IF(1=1,IF(OR(J297="",O297="",NOT(ISNUMBER(J297)),NOT(ISNUMBER(O297)),J297=0),"",O297/J297),N("L35"))</f>
        <v/>
      </c>
      <c r="M297" s="136" t="str">
        <f>IF(1=1,IF(OR(L297="",NOT(ISNUMBER(F297))),"",F297*L297*IFERROR(INDEX(D384:D428,MATCH(AE297,B384:B428,0)),1)),N("M13"))</f>
        <v/>
      </c>
      <c r="N297" s="137" t="str">
        <f>IF(1=1,IF(F297="","",IF(G297="","",IFERROR(INDEX(E384:E428,MATCH(AE297,B384:B428,0)),G297&amp;""))),N("N6"))</f>
        <v/>
      </c>
      <c r="O297" s="138" t="str">
        <f>IF(1=1,IF(E297="","",O268),N("K35"))</f>
        <v/>
      </c>
      <c r="P297" s="139" t="str">
        <f>IF(1=1,IF(M297="","",IF(AND(ISNUMBER(M297),M297&lt;1,N297="kg"),MAX(1,ROUND(M297*1000,0)),IF(AND(ISNUMBER(M297),M297&lt;1,N297="L"),MAX(1,ROUND(M297*100,0)),ROUND(M297,3)))),N("O35"))</f>
        <v/>
      </c>
      <c r="Q297" s="140" t="str">
        <f>IF(1=1,IF(M297="","",IF(AND(ISNUMBER(M297),M297&lt;1,N297="kg"),"g",IF(AND(ISNUMBER(M297),M297&lt;1,N297="L"),"cl",N297))),N("P35"))</f>
        <v/>
      </c>
      <c r="R297" s="161" t="str">
        <f>IF(1=1,IF(E297="","",IF(F297="","A CONTROLER",IF(NOT(ISNUMBER(F297)),"TEXTE",IF(OR(L297="",L297&lt;=0),"COMMANDE PRINCIPALE INCOMPLETE",IF(G297="","UNITE MANQUANTE",IF(COUNTIF(B384:B428,AE297)=0,"UNITE A CONTROLER","OK")))))),N("Q9"))</f>
        <v/>
      </c>
      <c r="S297" s="105"/>
      <c r="T297" s="141">
        <f t="shared" si="18"/>
        <v>0</v>
      </c>
      <c r="U297" s="133" t="str">
        <f>IF(1=1,IF(E297="","",U268),N("S35"))</f>
        <v/>
      </c>
      <c r="V297" s="133" t="str">
        <f>IF(1=1,IF(E297="","",V268),N("T35"))</f>
        <v/>
      </c>
      <c r="W297" s="135" t="str">
        <f>IF(1=1,IF(OR(U297="",V297="",NOT(ISNUMBER(U297)),NOT(ISNUMBER(V297)),U297=0),"",V297/U297),N("U35"))</f>
        <v/>
      </c>
      <c r="X297" s="136" t="str">
        <f>IF(1=1,IF(OR(W297="",NOT(ISNUMBER(F297))),"",F297*W297*IFERROR(INDEX(D384:D428,MATCH(AE297,B384:B428,0)),1)),N("V7"))</f>
        <v/>
      </c>
      <c r="Y297" s="137" t="str">
        <f>IF(1=1,IF(F297="","",IF(G297="","",IFERROR(INDEX(E384:E428,MATCH(AE297,B384:B428,0)),G297&amp;""))),N("W6"))</f>
        <v/>
      </c>
      <c r="Z297" s="142" t="str">
        <f>IF(1=1,IF(X297="","",IF(AND(ISNUMBER(X297),X297&lt;1,Y297="kg"),MAX(1,ROUND(X297*1000,0)),IF(AND(ISNUMBER(X297),X297&lt;1,Y297="L"),MAX(1,ROUND(X297*100,0)),ROUND(X297,3)))),N("X35"))</f>
        <v/>
      </c>
      <c r="AA297" s="143" t="str">
        <f>IF(1=1,IF(X297="","",IF(AND(ISNUMBER(X297),X297&lt;1,Y297="kg"),"g",IF(AND(ISNUMBER(X297),X297&lt;1,Y297="L"),"cl",Y297))),N("Y35"))</f>
        <v/>
      </c>
      <c r="AB297" s="123" t="str">
        <f>IF(1=1,IF(E297="","",IF(F297="","A CONTROLER",IF(NOT(ISNUMBER(F297)),"TEXTE",IF(OR(W297="",W297&lt;=0),"COMMANDE COUVERTS INCOMPLETE",IF(G297="","UNITE MANQUANTE",IF(COUNTIF(B384:B428,AE297)=0,"UNITE A CONTROLER","OK")))))),N("Z6"))</f>
        <v/>
      </c>
      <c r="AD297" s="144" t="str">
        <f>IF(1=1,IF(E297="","",AD268),N("AB35"))</f>
        <v/>
      </c>
      <c r="AE297" s="125" t="str">
        <f>IF(1=1,IF(G297="","",UPPER(TRIM(SUBSTITUTE(SUBSTITUTE(G297&amp;"",CHAR(160)," ")," "," ")))),N("AC35"))</f>
        <v/>
      </c>
    </row>
    <row r="298" spans="1:33" ht="15.75" x14ac:dyDescent="0.25">
      <c r="A298" s="160" t="str">
        <f>IF(1=1,IF(E298="","",A268),N("A36"))</f>
        <v/>
      </c>
      <c r="B298" s="127" t="str">
        <f>IF(1=1,IF(E298="","",B268),N("B36"))</f>
        <v/>
      </c>
      <c r="C298" s="127"/>
      <c r="D298" s="129" t="str">
        <f>IF(ISBLANK(E298),"",LARGE(D268:D297,1)+1)</f>
        <v/>
      </c>
      <c r="E298" s="130"/>
      <c r="F298" s="131"/>
      <c r="G298" s="170"/>
      <c r="H298" s="105"/>
      <c r="I298" s="132" t="str">
        <f>IF(1=1,IF(E298="","",I268),N("H36"))</f>
        <v/>
      </c>
      <c r="J298" s="133" t="str">
        <f>IF(1=1,IF(E298="","",J268),N("I36"))</f>
        <v/>
      </c>
      <c r="K298" s="134" t="str">
        <f>IF(1=1,IF(E298="","",K268),N("J36"))</f>
        <v/>
      </c>
      <c r="L298" s="135" t="str">
        <f>IF(1=1,IF(OR(J298="",O298="",NOT(ISNUMBER(J298)),NOT(ISNUMBER(O298)),J298=0),"",O298/J298),N("L36"))</f>
        <v/>
      </c>
      <c r="M298" s="136" t="str">
        <f>IF(1=1,IF(OR(L298="",NOT(ISNUMBER(F298))),"",F298*L298*IFERROR(INDEX(D384:D428,MATCH(AE298,B384:B428,0)),1)),N("M13"))</f>
        <v/>
      </c>
      <c r="N298" s="137" t="str">
        <f>IF(1=1,IF(F298="","",IF(G298="","",IFERROR(INDEX(E384:E428,MATCH(AE298,B384:B428,0)),G298&amp;""))),N("N6"))</f>
        <v/>
      </c>
      <c r="O298" s="138" t="str">
        <f>IF(1=1,IF(E298="","",O268),N("K36"))</f>
        <v/>
      </c>
      <c r="P298" s="139" t="str">
        <f>IF(1=1,IF(M298="","",IF(AND(ISNUMBER(M298),M298&lt;1,N298="kg"),MAX(1,ROUND(M298*1000,0)),IF(AND(ISNUMBER(M298),M298&lt;1,N298="L"),MAX(1,ROUND(M298*100,0)),ROUND(M298,3)))),N("O36"))</f>
        <v/>
      </c>
      <c r="Q298" s="140" t="str">
        <f>IF(1=1,IF(M298="","",IF(AND(ISNUMBER(M298),M298&lt;1,N298="kg"),"g",IF(AND(ISNUMBER(M298),M298&lt;1,N298="L"),"cl",N298))),N("P36"))</f>
        <v/>
      </c>
      <c r="R298" s="161" t="str">
        <f>IF(1=1,IF(E298="","",IF(F298="","A CONTROLER",IF(NOT(ISNUMBER(F298)),"TEXTE",IF(OR(L298="",L298&lt;=0),"COMMANDE PRINCIPALE INCOMPLETE",IF(G298="","UNITE MANQUANTE",IF(COUNTIF(B384:B428,AE298)=0,"UNITE A CONTROLER","OK")))))),N("Q9"))</f>
        <v/>
      </c>
      <c r="S298" s="105"/>
      <c r="T298" s="141">
        <f t="shared" si="18"/>
        <v>0</v>
      </c>
      <c r="U298" s="133" t="str">
        <f>IF(1=1,IF(E298="","",U268),N("S36"))</f>
        <v/>
      </c>
      <c r="V298" s="133" t="str">
        <f>IF(1=1,IF(E298="","",V268),N("T36"))</f>
        <v/>
      </c>
      <c r="W298" s="135" t="str">
        <f>IF(1=1,IF(OR(U298="",V298="",NOT(ISNUMBER(U298)),NOT(ISNUMBER(V298)),U298=0),"",V298/U298),N("U36"))</f>
        <v/>
      </c>
      <c r="X298" s="136" t="str">
        <f>IF(1=1,IF(OR(W298="",NOT(ISNUMBER(F298))),"",F298*W298*IFERROR(INDEX(D384:D428,MATCH(AE298,B384:B428,0)),1)),N("V7"))</f>
        <v/>
      </c>
      <c r="Y298" s="137" t="str">
        <f>IF(1=1,IF(F298="","",IF(G298="","",IFERROR(INDEX(E384:E428,MATCH(AE298,B384:B428,0)),G298&amp;""))),N("W6"))</f>
        <v/>
      </c>
      <c r="Z298" s="142" t="str">
        <f>IF(1=1,IF(X298="","",IF(AND(ISNUMBER(X298),X298&lt;1,Y298="kg"),MAX(1,ROUND(X298*1000,0)),IF(AND(ISNUMBER(X298),X298&lt;1,Y298="L"),MAX(1,ROUND(X298*100,0)),ROUND(X298,3)))),N("X36"))</f>
        <v/>
      </c>
      <c r="AA298" s="143" t="str">
        <f>IF(1=1,IF(X298="","",IF(AND(ISNUMBER(X298),X298&lt;1,Y298="kg"),"g",IF(AND(ISNUMBER(X298),X298&lt;1,Y298="L"),"cl",Y298))),N("Y36"))</f>
        <v/>
      </c>
      <c r="AB298" s="123" t="str">
        <f>IF(1=1,IF(E298="","",IF(F298="","A CONTROLER",IF(NOT(ISNUMBER(F298)),"TEXTE",IF(OR(W298="",W298&lt;=0),"COMMANDE COUVERTS INCOMPLETE",IF(G298="","UNITE MANQUANTE",IF(COUNTIF(B384:B428,AE298)=0,"UNITE A CONTROLER","OK")))))),N("Z6"))</f>
        <v/>
      </c>
      <c r="AD298" s="144" t="str">
        <f>IF(1=1,IF(E298="","",AD268),N("AB36"))</f>
        <v/>
      </c>
      <c r="AE298" s="125" t="str">
        <f>IF(1=1,IF(G298="","",UPPER(TRIM(SUBSTITUTE(SUBSTITUTE(G298&amp;"",CHAR(160)," ")," "," ")))),N("AC36"))</f>
        <v/>
      </c>
    </row>
    <row r="299" spans="1:33" ht="15.75" x14ac:dyDescent="0.25">
      <c r="A299" s="160" t="str">
        <f>IF(1=1,IF(E299="","",A268),N("A37"))</f>
        <v/>
      </c>
      <c r="B299" s="127" t="str">
        <f>IF(1=1,IF(E299="","",B268),N("B37"))</f>
        <v/>
      </c>
      <c r="C299" s="127"/>
      <c r="D299" s="129" t="str">
        <f>IF(ISBLANK(E299),"",LARGE(D268:D298,1)+1)</f>
        <v/>
      </c>
      <c r="E299" s="130"/>
      <c r="F299" s="131"/>
      <c r="G299" s="170"/>
      <c r="H299" s="105"/>
      <c r="I299" s="132" t="str">
        <f>IF(1=1,IF(E299="","",I268),N("H37"))</f>
        <v/>
      </c>
      <c r="J299" s="133" t="str">
        <f>IF(1=1,IF(E299="","",J268),N("I37"))</f>
        <v/>
      </c>
      <c r="K299" s="134" t="str">
        <f>IF(1=1,IF(E299="","",K268),N("J37"))</f>
        <v/>
      </c>
      <c r="L299" s="135" t="str">
        <f>IF(1=1,IF(OR(J299="",O299="",NOT(ISNUMBER(J299)),NOT(ISNUMBER(O299)),J299=0),"",O299/J299),N("L37"))</f>
        <v/>
      </c>
      <c r="M299" s="136" t="str">
        <f>IF(1=1,IF(OR(L299="",NOT(ISNUMBER(F299))),"",F299*L299*IFERROR(INDEX(D384:D428,MATCH(AE299,B384:B428,0)),1)),N("M13"))</f>
        <v/>
      </c>
      <c r="N299" s="137" t="str">
        <f>IF(1=1,IF(F299="","",IF(G299="","",IFERROR(INDEX(E384:E428,MATCH(AE299,B384:B428,0)),G299&amp;""))),N("N6"))</f>
        <v/>
      </c>
      <c r="O299" s="138" t="str">
        <f>IF(1=1,IF(E299="","",O268),N("K37"))</f>
        <v/>
      </c>
      <c r="P299" s="139" t="str">
        <f>IF(1=1,IF(M299="","",IF(AND(ISNUMBER(M299),M299&lt;1,N299="kg"),MAX(1,ROUND(M299*1000,0)),IF(AND(ISNUMBER(M299),M299&lt;1,N299="L"),MAX(1,ROUND(M299*100,0)),ROUND(M299,3)))),N("O37"))</f>
        <v/>
      </c>
      <c r="Q299" s="140" t="str">
        <f>IF(1=1,IF(M299="","",IF(AND(ISNUMBER(M299),M299&lt;1,N299="kg"),"g",IF(AND(ISNUMBER(M299),M299&lt;1,N299="L"),"cl",N299))),N("P37"))</f>
        <v/>
      </c>
      <c r="R299" s="161" t="str">
        <f>IF(1=1,IF(E299="","",IF(F299="","A CONTROLER",IF(NOT(ISNUMBER(F299)),"TEXTE",IF(OR(L299="",L299&lt;=0),"COMMANDE PRINCIPALE INCOMPLETE",IF(G299="","UNITE MANQUANTE",IF(COUNTIF(B384:B428,AE299)=0,"UNITE A CONTROLER","OK")))))),N("Q9"))</f>
        <v/>
      </c>
      <c r="S299" s="105"/>
      <c r="T299" s="141">
        <f t="shared" si="18"/>
        <v>0</v>
      </c>
      <c r="U299" s="133" t="str">
        <f>IF(1=1,IF(E299="","",U268),N("S37"))</f>
        <v/>
      </c>
      <c r="V299" s="133" t="str">
        <f>IF(1=1,IF(E299="","",V268),N("T37"))</f>
        <v/>
      </c>
      <c r="W299" s="135" t="str">
        <f>IF(1=1,IF(OR(U299="",V299="",NOT(ISNUMBER(U299)),NOT(ISNUMBER(V299)),U299=0),"",V299/U299),N("U37"))</f>
        <v/>
      </c>
      <c r="X299" s="136" t="str">
        <f>IF(1=1,IF(OR(W299="",NOT(ISNUMBER(F299))),"",F299*W299*IFERROR(INDEX(D384:D428,MATCH(AE299,B384:B428,0)),1)),N("V7"))</f>
        <v/>
      </c>
      <c r="Y299" s="137" t="str">
        <f>IF(1=1,IF(F299="","",IF(G299="","",IFERROR(INDEX(E384:E428,MATCH(AE299,B384:B428,0)),G299&amp;""))),N("W6"))</f>
        <v/>
      </c>
      <c r="Z299" s="142" t="str">
        <f>IF(1=1,IF(X299="","",IF(AND(ISNUMBER(X299),X299&lt;1,Y299="kg"),MAX(1,ROUND(X299*1000,0)),IF(AND(ISNUMBER(X299),X299&lt;1,Y299="L"),MAX(1,ROUND(X299*100,0)),ROUND(X299,3)))),N("X37"))</f>
        <v/>
      </c>
      <c r="AA299" s="143" t="str">
        <f>IF(1=1,IF(X299="","",IF(AND(ISNUMBER(X299),X299&lt;1,Y299="kg"),"g",IF(AND(ISNUMBER(X299),X299&lt;1,Y299="L"),"cl",Y299))),N("Y37"))</f>
        <v/>
      </c>
      <c r="AB299" s="123" t="str">
        <f>IF(1=1,IF(E299="","",IF(F299="","A CONTROLER",IF(NOT(ISNUMBER(F299)),"TEXTE",IF(OR(W299="",W299&lt;=0),"COMMANDE COUVERTS INCOMPLETE",IF(G299="","UNITE MANQUANTE",IF(COUNTIF(B384:B428,AE299)=0,"UNITE A CONTROLER","OK")))))),N("Z6"))</f>
        <v/>
      </c>
      <c r="AD299" s="144" t="str">
        <f>IF(1=1,IF(E299="","",AD268),N("AB37"))</f>
        <v/>
      </c>
      <c r="AE299" s="125" t="str">
        <f>IF(1=1,IF(G299="","",UPPER(TRIM(SUBSTITUTE(SUBSTITUTE(G299&amp;"",CHAR(160)," ")," "," ")))),N("AC37"))</f>
        <v/>
      </c>
    </row>
    <row r="300" spans="1:33" ht="15.75" x14ac:dyDescent="0.25">
      <c r="A300" s="160" t="str">
        <f>IF(1=1,IF(E300="","",A268),N("A38"))</f>
        <v/>
      </c>
      <c r="B300" s="127" t="str">
        <f>IF(1=1,IF(E300="","",B268),N("B38"))</f>
        <v/>
      </c>
      <c r="C300" s="127"/>
      <c r="D300" s="129" t="str">
        <f>IF(ISBLANK(E300),"",LARGE(D268:D299,1)+1)</f>
        <v/>
      </c>
      <c r="E300" s="130"/>
      <c r="F300" s="131"/>
      <c r="G300" s="170"/>
      <c r="H300" s="105"/>
      <c r="I300" s="132" t="str">
        <f>IF(1=1,IF(E300="","",I268),N("H38"))</f>
        <v/>
      </c>
      <c r="J300" s="133" t="str">
        <f>IF(1=1,IF(E300="","",J268),N("I38"))</f>
        <v/>
      </c>
      <c r="K300" s="134" t="str">
        <f>IF(1=1,IF(E300="","",K268),N("J38"))</f>
        <v/>
      </c>
      <c r="L300" s="135" t="str">
        <f>IF(1=1,IF(OR(J300="",O300="",NOT(ISNUMBER(J300)),NOT(ISNUMBER(O300)),J300=0),"",O300/J300),N("L38"))</f>
        <v/>
      </c>
      <c r="M300" s="136" t="str">
        <f>IF(1=1,IF(OR(L300="",NOT(ISNUMBER(F300))),"",F300*L300*IFERROR(INDEX(D384:D428,MATCH(AE300,B384:B428,0)),1)),N("M13"))</f>
        <v/>
      </c>
      <c r="N300" s="137" t="str">
        <f>IF(1=1,IF(F300="","",IF(G300="","",IFERROR(INDEX(E384:E428,MATCH(AE300,B384:B428,0)),G300&amp;""))),N("N6"))</f>
        <v/>
      </c>
      <c r="O300" s="138" t="str">
        <f>IF(1=1,IF(E300="","",O268),N("K38"))</f>
        <v/>
      </c>
      <c r="P300" s="139" t="str">
        <f>IF(1=1,IF(M300="","",IF(AND(ISNUMBER(M300),M300&lt;1,N300="kg"),MAX(1,ROUND(M300*1000,0)),IF(AND(ISNUMBER(M300),M300&lt;1,N300="L"),MAX(1,ROUND(M300*100,0)),ROUND(M300,3)))),N("O38"))</f>
        <v/>
      </c>
      <c r="Q300" s="140" t="str">
        <f>IF(1=1,IF(M300="","",IF(AND(ISNUMBER(M300),M300&lt;1,N300="kg"),"g",IF(AND(ISNUMBER(M300),M300&lt;1,N300="L"),"cl",N300))),N("P38"))</f>
        <v/>
      </c>
      <c r="R300" s="161" t="str">
        <f>IF(1=1,IF(E300="","",IF(F300="","A CONTROLER",IF(NOT(ISNUMBER(F300)),"TEXTE",IF(OR(L300="",L300&lt;=0),"COMMANDE PRINCIPALE INCOMPLETE",IF(G300="","UNITE MANQUANTE",IF(COUNTIF(B384:B428,AE300)=0,"UNITE A CONTROLER","OK")))))),N("Q9"))</f>
        <v/>
      </c>
      <c r="S300" s="105"/>
      <c r="T300" s="141">
        <f t="shared" si="18"/>
        <v>0</v>
      </c>
      <c r="U300" s="133" t="str">
        <f>IF(1=1,IF(E300="","",U268),N("S38"))</f>
        <v/>
      </c>
      <c r="V300" s="133" t="str">
        <f>IF(1=1,IF(E300="","",V268),N("T38"))</f>
        <v/>
      </c>
      <c r="W300" s="135" t="str">
        <f>IF(1=1,IF(OR(U300="",V300="",NOT(ISNUMBER(U300)),NOT(ISNUMBER(V300)),U300=0),"",V300/U300),N("U38"))</f>
        <v/>
      </c>
      <c r="X300" s="136" t="str">
        <f>IF(1=1,IF(OR(W300="",NOT(ISNUMBER(F300))),"",F300*W300*IFERROR(INDEX(D384:D428,MATCH(AE300,B384:B428,0)),1)),N("V7"))</f>
        <v/>
      </c>
      <c r="Y300" s="137" t="str">
        <f>IF(1=1,IF(F300="","",IF(G300="","",IFERROR(INDEX(E384:E428,MATCH(AE300,B384:B428,0)),G300&amp;""))),N("W6"))</f>
        <v/>
      </c>
      <c r="Z300" s="142" t="str">
        <f>IF(1=1,IF(X300="","",IF(AND(ISNUMBER(X300),X300&lt;1,Y300="kg"),MAX(1,ROUND(X300*1000,0)),IF(AND(ISNUMBER(X300),X300&lt;1,Y300="L"),MAX(1,ROUND(X300*100,0)),ROUND(X300,3)))),N("X38"))</f>
        <v/>
      </c>
      <c r="AA300" s="143" t="str">
        <f>IF(1=1,IF(X300="","",IF(AND(ISNUMBER(X300),X300&lt;1,Y300="kg"),"g",IF(AND(ISNUMBER(X300),X300&lt;1,Y300="L"),"cl",Y300))),N("Y38"))</f>
        <v/>
      </c>
      <c r="AB300" s="123" t="str">
        <f>IF(1=1,IF(E300="","",IF(F300="","A CONTROLER",IF(NOT(ISNUMBER(F300)),"TEXTE",IF(OR(W300="",W300&lt;=0),"COMMANDE COUVERTS INCOMPLETE",IF(G300="","UNITE MANQUANTE",IF(COUNTIF(B384:B428,AE300)=0,"UNITE A CONTROLER","OK")))))),N("Z6"))</f>
        <v/>
      </c>
      <c r="AD300" s="144" t="str">
        <f>IF(1=1,IF(E300="","",AD268),N("AB38"))</f>
        <v/>
      </c>
      <c r="AE300" s="125" t="str">
        <f>IF(1=1,IF(G300="","",UPPER(TRIM(SUBSTITUTE(SUBSTITUTE(G300&amp;"",CHAR(160)," ")," "," ")))),N("AC38"))</f>
        <v/>
      </c>
    </row>
    <row r="301" spans="1:33" ht="15.75" x14ac:dyDescent="0.25">
      <c r="A301" s="160" t="str">
        <f>IF(1=1,IF(E301="","",A268),N("A39"))</f>
        <v/>
      </c>
      <c r="B301" s="127" t="str">
        <f>IF(1=1,IF(E301="","",B268),N("B39"))</f>
        <v/>
      </c>
      <c r="C301" s="127"/>
      <c r="D301" s="129" t="str">
        <f>IF(ISBLANK(E301),"",LARGE(D268:D300,1)+1)</f>
        <v/>
      </c>
      <c r="E301" s="130"/>
      <c r="F301" s="131"/>
      <c r="G301" s="170"/>
      <c r="H301" s="105"/>
      <c r="I301" s="132" t="str">
        <f>IF(1=1,IF(E301="","",I268),N("H39"))</f>
        <v/>
      </c>
      <c r="J301" s="133" t="str">
        <f>IF(1=1,IF(E301="","",J268),N("I39"))</f>
        <v/>
      </c>
      <c r="K301" s="134" t="str">
        <f>IF(1=1,IF(E301="","",K268),N("J39"))</f>
        <v/>
      </c>
      <c r="L301" s="135" t="str">
        <f>IF(1=1,IF(OR(J301="",O301="",NOT(ISNUMBER(J301)),NOT(ISNUMBER(O301)),J301=0),"",O301/J301),N("L39"))</f>
        <v/>
      </c>
      <c r="M301" s="136" t="str">
        <f>IF(1=1,IF(OR(L301="",NOT(ISNUMBER(F301))),"",F301*L301*IFERROR(INDEX(D384:D428,MATCH(AE301,B384:B428,0)),1)),N("M13"))</f>
        <v/>
      </c>
      <c r="N301" s="137" t="str">
        <f>IF(1=1,IF(F301="","",IF(G301="","",IFERROR(INDEX(E384:E428,MATCH(AE301,B384:B428,0)),G301&amp;""))),N("N6"))</f>
        <v/>
      </c>
      <c r="O301" s="138" t="str">
        <f>IF(1=1,IF(E301="","",O268),N("K39"))</f>
        <v/>
      </c>
      <c r="P301" s="139" t="str">
        <f>IF(1=1,IF(M301="","",IF(AND(ISNUMBER(M301),M301&lt;1,N301="kg"),MAX(1,ROUND(M301*1000,0)),IF(AND(ISNUMBER(M301),M301&lt;1,N301="L"),MAX(1,ROUND(M301*100,0)),ROUND(M301,3)))),N("O39"))</f>
        <v/>
      </c>
      <c r="Q301" s="140" t="str">
        <f>IF(1=1,IF(M301="","",IF(AND(ISNUMBER(M301),M301&lt;1,N301="kg"),"g",IF(AND(ISNUMBER(M301),M301&lt;1,N301="L"),"cl",N301))),N("P39"))</f>
        <v/>
      </c>
      <c r="R301" s="161" t="str">
        <f>IF(1=1,IF(E301="","",IF(F301="","A CONTROLER",IF(NOT(ISNUMBER(F301)),"TEXTE",IF(OR(L301="",L301&lt;=0),"COMMANDE PRINCIPALE INCOMPLETE",IF(G301="","UNITE MANQUANTE",IF(COUNTIF(B384:B428,AE301)=0,"UNITE A CONTROLER","OK")))))),N("Q9"))</f>
        <v/>
      </c>
      <c r="S301" s="105"/>
      <c r="T301" s="141">
        <f t="shared" si="18"/>
        <v>0</v>
      </c>
      <c r="U301" s="133" t="str">
        <f>IF(1=1,IF(E301="","",U268),N("S39"))</f>
        <v/>
      </c>
      <c r="V301" s="133" t="str">
        <f>IF(1=1,IF(E301="","",V268),N("T39"))</f>
        <v/>
      </c>
      <c r="W301" s="135" t="str">
        <f>IF(1=1,IF(OR(U301="",V301="",NOT(ISNUMBER(U301)),NOT(ISNUMBER(V301)),U301=0),"",V301/U301),N("U39"))</f>
        <v/>
      </c>
      <c r="X301" s="136" t="str">
        <f>IF(1=1,IF(OR(W301="",NOT(ISNUMBER(F301))),"",F301*W301*IFERROR(INDEX(D384:D428,MATCH(AE301,B384:B428,0)),1)),N("V7"))</f>
        <v/>
      </c>
      <c r="Y301" s="137" t="str">
        <f>IF(1=1,IF(F301="","",IF(G301="","",IFERROR(INDEX(E384:E428,MATCH(AE301,B384:B428,0)),G301&amp;""))),N("W6"))</f>
        <v/>
      </c>
      <c r="Z301" s="142" t="str">
        <f>IF(1=1,IF(X301="","",IF(AND(ISNUMBER(X301),X301&lt;1,Y301="kg"),MAX(1,ROUND(X301*1000,0)),IF(AND(ISNUMBER(X301),X301&lt;1,Y301="L"),MAX(1,ROUND(X301*100,0)),ROUND(X301,3)))),N("X39"))</f>
        <v/>
      </c>
      <c r="AA301" s="143" t="str">
        <f>IF(1=1,IF(X301="","",IF(AND(ISNUMBER(X301),X301&lt;1,Y301="kg"),"g",IF(AND(ISNUMBER(X301),X301&lt;1,Y301="L"),"cl",Y301))),N("Y39"))</f>
        <v/>
      </c>
      <c r="AB301" s="123" t="str">
        <f>IF(1=1,IF(E301="","",IF(F301="","A CONTROLER",IF(NOT(ISNUMBER(F301)),"TEXTE",IF(OR(W301="",W301&lt;=0),"COMMANDE COUVERTS INCOMPLETE",IF(G301="","UNITE MANQUANTE",IF(COUNTIF(B384:B428,AE301)=0,"UNITE A CONTROLER","OK")))))),N("Z6"))</f>
        <v/>
      </c>
      <c r="AD301" s="144" t="str">
        <f>IF(1=1,IF(E301="","",AD268),N("AB39"))</f>
        <v/>
      </c>
      <c r="AE301" s="125" t="str">
        <f>IF(1=1,IF(G301="","",UPPER(TRIM(SUBSTITUTE(SUBSTITUTE(G301&amp;"",CHAR(160)," ")," "," ")))),N("AC39"))</f>
        <v/>
      </c>
    </row>
    <row r="302" spans="1:33" ht="15.75" x14ac:dyDescent="0.25">
      <c r="A302" s="160" t="str">
        <f>IF(1=1,IF(E302="","",A268),N("A40"))</f>
        <v/>
      </c>
      <c r="B302" s="127" t="str">
        <f>IF(1=1,IF(E302="","",B268),N("B40"))</f>
        <v/>
      </c>
      <c r="C302" s="127"/>
      <c r="D302" s="129" t="str">
        <f>IF(ISBLANK(E302),"",LARGE(D268:D301,1)+1)</f>
        <v/>
      </c>
      <c r="E302" s="130"/>
      <c r="F302" s="131"/>
      <c r="G302" s="170"/>
      <c r="H302" s="105"/>
      <c r="I302" s="132" t="str">
        <f>IF(1=1,IF(E302="","",I268),N("H40"))</f>
        <v/>
      </c>
      <c r="J302" s="133" t="str">
        <f>IF(1=1,IF(E302="","",J268),N("I40"))</f>
        <v/>
      </c>
      <c r="K302" s="134" t="str">
        <f>IF(1=1,IF(E302="","",K268),N("J40"))</f>
        <v/>
      </c>
      <c r="L302" s="135" t="str">
        <f>IF(1=1,IF(OR(J302="",O302="",NOT(ISNUMBER(J302)),NOT(ISNUMBER(O302)),J302=0),"",O302/J302),N("L40"))</f>
        <v/>
      </c>
      <c r="M302" s="136" t="str">
        <f>IF(1=1,IF(OR(L302="",NOT(ISNUMBER(F302))),"",F302*L302*IFERROR(INDEX(D384:D428,MATCH(AE302,B384:B428,0)),1)),N("M13"))</f>
        <v/>
      </c>
      <c r="N302" s="137" t="str">
        <f>IF(1=1,IF(F302="","",IF(G302="","",IFERROR(INDEX(E384:E428,MATCH(AE302,B384:B428,0)),G302&amp;""))),N("N6"))</f>
        <v/>
      </c>
      <c r="O302" s="138" t="str">
        <f>IF(1=1,IF(E302="","",O268),N("K40"))</f>
        <v/>
      </c>
      <c r="P302" s="139" t="str">
        <f>IF(1=1,IF(M302="","",IF(AND(ISNUMBER(M302),M302&lt;1,N302="kg"),MAX(1,ROUND(M302*1000,0)),IF(AND(ISNUMBER(M302),M302&lt;1,N302="L"),MAX(1,ROUND(M302*100,0)),ROUND(M302,3)))),N("O40"))</f>
        <v/>
      </c>
      <c r="Q302" s="140" t="str">
        <f>IF(1=1,IF(M302="","",IF(AND(ISNUMBER(M302),M302&lt;1,N302="kg"),"g",IF(AND(ISNUMBER(M302),M302&lt;1,N302="L"),"cl",N302))),N("P40"))</f>
        <v/>
      </c>
      <c r="R302" s="161" t="str">
        <f>IF(1=1,IF(E302="","",IF(F302="","A CONTROLER",IF(NOT(ISNUMBER(F302)),"TEXTE",IF(OR(L302="",L302&lt;=0),"COMMANDE PRINCIPALE INCOMPLETE",IF(G302="","UNITE MANQUANTE",IF(COUNTIF(B384:B428,AE302)=0,"UNITE A CONTROLER","OK")))))),N("Q9"))</f>
        <v/>
      </c>
      <c r="S302" s="105"/>
      <c r="T302" s="141">
        <f t="shared" si="18"/>
        <v>0</v>
      </c>
      <c r="U302" s="133" t="str">
        <f>IF(1=1,IF(E302="","",U268),N("S40"))</f>
        <v/>
      </c>
      <c r="V302" s="133" t="str">
        <f>IF(1=1,IF(E302="","",V268),N("T40"))</f>
        <v/>
      </c>
      <c r="W302" s="135" t="str">
        <f>IF(1=1,IF(OR(U302="",V302="",NOT(ISNUMBER(U302)),NOT(ISNUMBER(V302)),U302=0),"",V302/U302),N("U40"))</f>
        <v/>
      </c>
      <c r="X302" s="136" t="str">
        <f>IF(1=1,IF(OR(W302="",NOT(ISNUMBER(F302))),"",F302*W302*IFERROR(INDEX(D384:D428,MATCH(AE302,B384:B428,0)),1)),N("V7"))</f>
        <v/>
      </c>
      <c r="Y302" s="137" t="str">
        <f>IF(1=1,IF(F302="","",IF(G302="","",IFERROR(INDEX(E384:E428,MATCH(AE302,B384:B428,0)),G302&amp;""))),N("W6"))</f>
        <v/>
      </c>
      <c r="Z302" s="142" t="str">
        <f>IF(1=1,IF(X302="","",IF(AND(ISNUMBER(X302),X302&lt;1,Y302="kg"),MAX(1,ROUND(X302*1000,0)),IF(AND(ISNUMBER(X302),X302&lt;1,Y302="L"),MAX(1,ROUND(X302*100,0)),ROUND(X302,3)))),N("X40"))</f>
        <v/>
      </c>
      <c r="AA302" s="143" t="str">
        <f>IF(1=1,IF(X302="","",IF(AND(ISNUMBER(X302),X302&lt;1,Y302="kg"),"g",IF(AND(ISNUMBER(X302),X302&lt;1,Y302="L"),"cl",Y302))),N("Y40"))</f>
        <v/>
      </c>
      <c r="AB302" s="123" t="str">
        <f>IF(1=1,IF(E302="","",IF(F302="","A CONTROLER",IF(NOT(ISNUMBER(F302)),"TEXTE",IF(OR(W302="",W302&lt;=0),"COMMANDE COUVERTS INCOMPLETE",IF(G302="","UNITE MANQUANTE",IF(COUNTIF(B384:B428,AE302)=0,"UNITE A CONTROLER","OK")))))),N("Z6"))</f>
        <v/>
      </c>
      <c r="AD302" s="144" t="str">
        <f>IF(1=1,IF(E302="","",AD268),N("AB40"))</f>
        <v/>
      </c>
      <c r="AE302" s="125" t="str">
        <f>IF(1=1,IF(G302="","",UPPER(TRIM(SUBSTITUTE(SUBSTITUTE(G302&amp;"",CHAR(160)," ")," "," ")))),N("AC40"))</f>
        <v/>
      </c>
    </row>
    <row r="303" spans="1:33" ht="23.25" x14ac:dyDescent="0.25">
      <c r="A303" s="148"/>
      <c r="B303" s="149" t="s">
        <v>227</v>
      </c>
      <c r="C303" s="150"/>
      <c r="D303" s="150" t="s">
        <v>5643</v>
      </c>
      <c r="E303" s="150"/>
      <c r="F303" s="150"/>
      <c r="G303" s="150"/>
      <c r="H303" s="151"/>
      <c r="I303" s="150"/>
      <c r="J303" s="150"/>
      <c r="K303" s="150"/>
      <c r="L303" s="150"/>
      <c r="M303" s="150"/>
      <c r="N303" s="150"/>
      <c r="O303" s="150"/>
      <c r="P303" s="150" t="str">
        <f>D303</f>
        <v>LES ŒUFS</v>
      </c>
      <c r="Q303" s="150"/>
      <c r="R303" s="150"/>
      <c r="S303" s="151"/>
      <c r="T303" s="152" t="s">
        <v>664</v>
      </c>
      <c r="U303" s="153" cm="1">
        <f t="array" ref="U303">SUMPRODUCT(LEN(E305:E339)-LEN(SUBSTITUTE(E305:E339,"*","")))</f>
        <v>0</v>
      </c>
      <c r="V303" s="150"/>
      <c r="W303" s="150" t="str">
        <f>D303</f>
        <v>LES ŒUFS</v>
      </c>
      <c r="X303" s="150"/>
      <c r="Y303" s="150"/>
      <c r="Z303" s="150"/>
      <c r="AA303" s="150"/>
      <c r="AB303" s="154"/>
      <c r="AC303" s="150"/>
      <c r="AD303" s="150"/>
      <c r="AE303" s="155" t="str">
        <f>B305</f>
        <v>NOM DE LA RECETTE À SAISIR</v>
      </c>
    </row>
    <row r="304" spans="1:33" ht="32.25" thickBot="1" x14ac:dyDescent="0.3">
      <c r="A304" s="92" t="s">
        <v>155</v>
      </c>
      <c r="B304" s="92" t="s">
        <v>1</v>
      </c>
      <c r="C304" s="92"/>
      <c r="D304" s="92" t="s">
        <v>2</v>
      </c>
      <c r="E304" s="92" t="s">
        <v>117</v>
      </c>
      <c r="F304" s="92" t="s">
        <v>3</v>
      </c>
      <c r="G304" s="92" t="s">
        <v>4</v>
      </c>
      <c r="H304" s="81"/>
      <c r="I304" s="157" t="s">
        <v>5</v>
      </c>
      <c r="J304" s="92" t="s">
        <v>114</v>
      </c>
      <c r="K304" s="92" t="s">
        <v>4</v>
      </c>
      <c r="L304" s="92" t="s">
        <v>6</v>
      </c>
      <c r="M304" s="94" t="s">
        <v>7</v>
      </c>
      <c r="N304" s="94" t="s">
        <v>116</v>
      </c>
      <c r="O304" s="95" t="s">
        <v>115</v>
      </c>
      <c r="P304" s="96" t="s">
        <v>8</v>
      </c>
      <c r="Q304" s="97" t="s">
        <v>9</v>
      </c>
      <c r="R304" s="92" t="s">
        <v>10</v>
      </c>
      <c r="S304" s="81"/>
      <c r="T304" s="92" t="s">
        <v>117</v>
      </c>
      <c r="U304" s="98" t="s">
        <v>11</v>
      </c>
      <c r="V304" s="95" t="s">
        <v>12</v>
      </c>
      <c r="W304" s="92" t="s">
        <v>13</v>
      </c>
      <c r="X304" s="94" t="s">
        <v>7</v>
      </c>
      <c r="Y304" s="94" t="s">
        <v>116</v>
      </c>
      <c r="Z304" s="99" t="s">
        <v>8</v>
      </c>
      <c r="AA304" s="97" t="s">
        <v>9</v>
      </c>
      <c r="AB304" s="99" t="s">
        <v>10</v>
      </c>
      <c r="AC304" s="240"/>
      <c r="AD304" s="92" t="s">
        <v>14</v>
      </c>
      <c r="AE304" s="92" t="s">
        <v>15</v>
      </c>
      <c r="AG304" s="245" t="s">
        <v>5642</v>
      </c>
    </row>
    <row r="305" spans="1:33" ht="18.75" x14ac:dyDescent="0.25">
      <c r="A305" s="100" t="s">
        <v>5640</v>
      </c>
      <c r="B305" s="101" t="s">
        <v>20</v>
      </c>
      <c r="C305" s="101"/>
      <c r="D305" s="102">
        <v>0</v>
      </c>
      <c r="E305" s="103" t="s">
        <v>21</v>
      </c>
      <c r="F305" s="104">
        <v>10</v>
      </c>
      <c r="G305" s="8" t="s">
        <v>119</v>
      </c>
      <c r="H305" s="105"/>
      <c r="I305" s="106" t="str">
        <f>E305</f>
        <v>ÉLÉMENT PRINCIPAL À SAISIR</v>
      </c>
      <c r="J305" s="107">
        <f>F305</f>
        <v>10</v>
      </c>
      <c r="K305" s="108" t="str">
        <f>G305</f>
        <v>Quoi ?</v>
      </c>
      <c r="L305" s="109">
        <f>IF(1=1,IF(OR(J305="",O305="",NOT(ISNUMBER(J305)),NOT(ISNUMBER(O305)),J305=0),"",O305/J305),N("L6"))</f>
        <v>15</v>
      </c>
      <c r="M305" s="110">
        <f>IF(1=1,IF(OR(L305="",NOT(ISNUMBER(F305))),"",F305*L305*IFERROR(INDEX(D384:D428,MATCH(AE305,B384:B428,0)),1)),N("M13"))</f>
        <v>150</v>
      </c>
      <c r="N305" s="111" t="str">
        <f>IF(1=1,IF(F305="","",IF(G305="","",IFERROR(INDEX(E384:E428,MATCH(AE305,B384:B428,0)),G305&amp;""))),N("N6"))</f>
        <v>Quoi ?</v>
      </c>
      <c r="O305" s="112">
        <v>150</v>
      </c>
      <c r="P305" s="113">
        <f>IF(1=1,IF(M305="","",IF(AND(ISNUMBER(M305),M305&lt;1,N305="kg"),MAX(1,ROUND(M305*1000,0)),IF(AND(ISNUMBER(M305),M305&lt;1,N305="L"),MAX(1,ROUND(M305*100,0)),ROUND(M305,3)))),N("O6"))</f>
        <v>150</v>
      </c>
      <c r="Q305" s="114" t="str">
        <f>IF(1=1,IF(M305="","",IF(AND(ISNUMBER(M305),M305&lt;1,N305="kg"),"g",IF(AND(ISNUMBER(M305),M305&lt;1,N305="L"),"cl",N305))),N("P6"))</f>
        <v>Quoi ?</v>
      </c>
      <c r="R305" s="115" t="str">
        <f>IF(1=1,IF(E305="","",IF(F305="","A CONTROLER",IF(NOT(ISNUMBER(F305)),"TEXTE",IF(OR(L305="",L305&lt;=0),"COMMANDE PRINCIPALE INCOMPLETE",IF(G305="","UNITE MANQUANTE",IF(COUNTIF(B384:B428,AE305)=0,"UNITE A CONTROLER","OK")))))),N("Q9"))</f>
        <v>UNITE A CONTROLER</v>
      </c>
      <c r="S305" s="105"/>
      <c r="T305" s="159" t="str">
        <f>B305</f>
        <v>NOM DE LA RECETTE À SAISIR</v>
      </c>
      <c r="U305" s="117">
        <v>100</v>
      </c>
      <c r="V305" s="112">
        <v>150</v>
      </c>
      <c r="W305" s="118">
        <f>IF(1=1,IF(OR(U305="",V305="",NOT(ISNUMBER(U305)),NOT(ISNUMBER(V305)),U305=0),"",V305/U305),N("U6"))</f>
        <v>1.5</v>
      </c>
      <c r="X305" s="119">
        <f>IF(1=1,IF(OR(W305="",NOT(ISNUMBER(F305))),"",F305*W305*IFERROR(INDEX(D384:D428,MATCH(AE305,B384:B428,0)),1)),N("V7"))</f>
        <v>15</v>
      </c>
      <c r="Y305" s="120" t="str">
        <f>IF(1=1,IF(F305="","",IF(G305="","",IFERROR(INDEX(E384:E428,MATCH(AE305,B384:B428,0)),G305&amp;""))),N("W6"))</f>
        <v>Quoi ?</v>
      </c>
      <c r="Z305" s="121">
        <f>IF(1=1,IF(X305="","",IF(AND(ISNUMBER(X305),X305&lt;1,Y305="kg"),MAX(1,ROUND(X305*1000,0)),IF(AND(ISNUMBER(X305),X305&lt;1,Y305="L"),MAX(1,ROUND(X305*100,0)),ROUND(X305,3)))),N("X6"))</f>
        <v>15</v>
      </c>
      <c r="AA305" s="122" t="str">
        <f>IF(1=1,IF(X305="","",IF(AND(ISNUMBER(X305),X305&lt;1,Y305="kg"),"g",IF(AND(ISNUMBER(X305),X305&lt;1,Y305="L"),"cl",Y305))),N("Y6"))</f>
        <v>Quoi ?</v>
      </c>
      <c r="AB305" s="123" t="str">
        <f>IF(1=1,IF(E305="","",IF(F305="","A CONTROLER",IF(NOT(ISNUMBER(F305)),"TEXTE",IF(OR(W305="",W305&lt;=0),"COMMANDE COUVERTS INCOMPLETE",IF(G305="","UNITE MANQUANTE",IF(COUNTIF(B384:B428,AE305)=0,"UNITE A CONTROLER","OK")))))),N("Z6"))</f>
        <v>UNITE A CONTROLER</v>
      </c>
      <c r="AD305" s="124">
        <v>62</v>
      </c>
      <c r="AE305" s="125" t="str">
        <f>IF(1=1,IF(G305="","",UPPER(TRIM(SUBSTITUTE(SUBSTITUTE(G305&amp;"",CHAR(160)," ")," "," ")))),N("AC6"))</f>
        <v>QUOI ?</v>
      </c>
      <c r="AG305" s="8" t="s">
        <v>22</v>
      </c>
    </row>
    <row r="306" spans="1:33" ht="15.75" x14ac:dyDescent="0.25">
      <c r="A306" s="126" t="str">
        <f>IF(1=1,IF(E306="","",A305),N("A7"))</f>
        <v/>
      </c>
      <c r="B306" s="127" t="str">
        <f>IF(1=1,IF(E306="","",B305),N("B7"))</f>
        <v/>
      </c>
      <c r="C306" s="127"/>
      <c r="D306" s="129" t="str">
        <f>IF(ISBLANK(E306),"",LARGE(D305:D305,1)+1)</f>
        <v/>
      </c>
      <c r="E306" s="130"/>
      <c r="F306" s="131"/>
      <c r="G306" s="170"/>
      <c r="H306" s="105"/>
      <c r="I306" s="132" t="str">
        <f>IF(1=1,IF(E306="","",I305),N("H7"))</f>
        <v/>
      </c>
      <c r="J306" s="133" t="str">
        <f>IF(1=1,IF(E306="","",J305),N("I7"))</f>
        <v/>
      </c>
      <c r="K306" s="134" t="str">
        <f>IF(1=1,IF(E306="","",K305),N("J7"))</f>
        <v/>
      </c>
      <c r="L306" s="135" t="str">
        <f>IF(1=1,IF(OR(J306="",O306="",NOT(ISNUMBER(J306)),NOT(ISNUMBER(O306)),J306=0),"",O306/J306),N("L7"))</f>
        <v/>
      </c>
      <c r="M306" s="136" t="str">
        <f>IF(1=1,IF(OR(L306="",NOT(ISNUMBER(F306))),"",F306*L306*IFERROR(INDEX(D384:D428,MATCH(AE306,B384:B428,0)),1)),N("M13"))</f>
        <v/>
      </c>
      <c r="N306" s="137" t="str">
        <f>IF(1=1,IF(F306="","",IF(G306="","",IFERROR(INDEX(E384:E428,MATCH(AE306,B384:B428,0)),G306&amp;""))),N("N6"))</f>
        <v/>
      </c>
      <c r="O306" s="138" t="str">
        <f>IF(1=1,IF(E306="","",O305),N("K7"))</f>
        <v/>
      </c>
      <c r="P306" s="139" t="str">
        <f>IF(1=1,IF(M306="","",IF(AND(ISNUMBER(M306),M306&lt;1,N306="kg"),MAX(1,ROUND(M306*1000,0)),IF(AND(ISNUMBER(M306),M306&lt;1,N306="L"),MAX(1,ROUND(M306*100,0)),ROUND(M306,3)))),N("O7"))</f>
        <v/>
      </c>
      <c r="Q306" s="140" t="str">
        <f>IF(1=1,IF(M306="","",IF(AND(ISNUMBER(M306),M306&lt;1,N306="kg"),"g",IF(AND(ISNUMBER(M306),M306&lt;1,N306="L"),"cl",N306))),N("P7"))</f>
        <v/>
      </c>
      <c r="R306" s="161" t="str">
        <f>IF(1=1,IF(E306="","",IF(F306="","A CONTROLER",IF(NOT(ISNUMBER(F306)),"TEXTE",IF(OR(L306="",L306&lt;=0),"COMMANDE PRINCIPALE INCOMPLETE",IF(G306="","UNITE MANQUANTE",IF(COUNTIF(B384:B428,AE306)=0,"UNITE A CONTROLER","OK")))))),N("Q9"))</f>
        <v/>
      </c>
      <c r="S306" s="105"/>
      <c r="T306" s="141">
        <f t="shared" ref="T306:T339" si="19">E306</f>
        <v>0</v>
      </c>
      <c r="U306" s="133" t="str">
        <f>IF(1=1,IF(E306="","",U305),N("S7"))</f>
        <v/>
      </c>
      <c r="V306" s="133" t="str">
        <f>IF(1=1,IF(E306="","",V305),N("T7"))</f>
        <v/>
      </c>
      <c r="W306" s="135" t="str">
        <f>IF(1=1,IF(OR(U306="",V306="",NOT(ISNUMBER(U306)),NOT(ISNUMBER(V306)),U306=0),"",V306/U306),N("U7"))</f>
        <v/>
      </c>
      <c r="X306" s="136" t="str">
        <f>IF(1=1,IF(OR(W306="",NOT(ISNUMBER(F306))),"",F306*W306*IFERROR(INDEX(D384:D428,MATCH(AE306,B384:B428,0)),1)),N("V7"))</f>
        <v/>
      </c>
      <c r="Y306" s="137" t="str">
        <f>IF(1=1,IF(F306="","",IF(G306="","",IFERROR(INDEX(E384:E428,MATCH(AE306,B384:B428,0)),G306&amp;""))),N("W6"))</f>
        <v/>
      </c>
      <c r="Z306" s="142" t="str">
        <f>IF(1=1,IF(X306="","",IF(AND(ISNUMBER(X306),X306&lt;1,Y306="kg"),MAX(1,ROUND(X306*1000,0)),IF(AND(ISNUMBER(X306),X306&lt;1,Y306="L"),MAX(1,ROUND(X306*100,0)),ROUND(X306,3)))),N("X7"))</f>
        <v/>
      </c>
      <c r="AA306" s="143" t="str">
        <f>IF(1=1,IF(X306="","",IF(AND(ISNUMBER(X306),X306&lt;1,Y306="kg"),"g",IF(AND(ISNUMBER(X306),X306&lt;1,Y306="L"),"cl",Y306))),N("Y7"))</f>
        <v/>
      </c>
      <c r="AB306" s="123" t="str">
        <f>IF(1=1,IF(E306="","",IF(F306="","A CONTROLER",IF(NOT(ISNUMBER(F306)),"TEXTE",IF(OR(W306="",W306&lt;=0),"COMMANDE COUVERTS INCOMPLETE",IF(G306="","UNITE MANQUANTE",IF(COUNTIF(B384:B428,AE306)=0,"UNITE A CONTROLER","OK")))))),N("Z6"))</f>
        <v/>
      </c>
      <c r="AD306" s="144" t="str">
        <f>IF(1=1,IF(E306="","",AD305),N("AB7"))</f>
        <v/>
      </c>
      <c r="AE306" s="125" t="str">
        <f>IF(1=1,IF(G306="","",UPPER(TRIM(SUBSTITUTE(SUBSTITUTE(G306&amp;"",CHAR(160)," ")," "," ")))),N("AC7"))</f>
        <v/>
      </c>
      <c r="AG306" s="2" t="s">
        <v>25</v>
      </c>
    </row>
    <row r="307" spans="1:33" ht="15.75" x14ac:dyDescent="0.25">
      <c r="A307" s="126" t="str">
        <f>IF(1=1,IF(E307="","",A305),N("A8"))</f>
        <v/>
      </c>
      <c r="B307" s="127" t="str">
        <f>IF(1=1,IF(E307="","",B305),N("B8"))</f>
        <v/>
      </c>
      <c r="C307" s="127"/>
      <c r="D307" s="129" t="str">
        <f>IF(ISBLANK(E307),"",LARGE(D305:D306,1)+1)</f>
        <v/>
      </c>
      <c r="E307" s="130"/>
      <c r="F307" s="131"/>
      <c r="G307" s="170"/>
      <c r="H307" s="105"/>
      <c r="I307" s="132" t="str">
        <f>IF(1=1,IF(E307="","",I305),N("H8"))</f>
        <v/>
      </c>
      <c r="J307" s="133" t="str">
        <f>IF(1=1,IF(E307="","",J305),N("I8"))</f>
        <v/>
      </c>
      <c r="K307" s="134" t="str">
        <f>IF(1=1,IF(E307="","",K305),N("J8"))</f>
        <v/>
      </c>
      <c r="L307" s="135" t="str">
        <f>IF(1=1,IF(OR(J307="",O307="",NOT(ISNUMBER(J307)),NOT(ISNUMBER(O307)),J307=0),"",O307/J307),N("L8"))</f>
        <v/>
      </c>
      <c r="M307" s="136" t="str">
        <f>IF(1=1,IF(OR(L307="",NOT(ISNUMBER(F307))),"",F307*L307*IFERROR(INDEX(D384:D428,MATCH(AE307,B384:B428,0)),1)),N("M13"))</f>
        <v/>
      </c>
      <c r="N307" s="137" t="str">
        <f>IF(1=1,IF(F307="","",IF(G307="","",IFERROR(INDEX(E384:E428,MATCH(AE307,B384:B428,0)),G307&amp;""))),N("N6"))</f>
        <v/>
      </c>
      <c r="O307" s="138" t="str">
        <f>IF(1=1,IF(E307="","",O305),N("K8"))</f>
        <v/>
      </c>
      <c r="P307" s="139" t="str">
        <f>IF(1=1,IF(M307="","",IF(AND(ISNUMBER(M307),M307&lt;1,N307="kg"),MAX(1,ROUND(M307*1000,0)),IF(AND(ISNUMBER(M307),M307&lt;1,N307="L"),MAX(1,ROUND(M307*100,0)),ROUND(M307,3)))),N("O8"))</f>
        <v/>
      </c>
      <c r="Q307" s="140" t="str">
        <f>IF(1=1,IF(M307="","",IF(AND(ISNUMBER(M307),M307&lt;1,N307="kg"),"g",IF(AND(ISNUMBER(M307),M307&lt;1,N307="L"),"cl",N307))),N("P8"))</f>
        <v/>
      </c>
      <c r="R307" s="161" t="str">
        <f>IF(1=1,IF(E307="","",IF(F307="","A CONTROLER",IF(NOT(ISNUMBER(F307)),"TEXTE",IF(OR(L307="",L307&lt;=0),"COMMANDE PRINCIPALE INCOMPLETE",IF(G307="","UNITE MANQUANTE",IF(COUNTIF(B384:B428,AE307)=0,"UNITE A CONTROLER","OK")))))),N("Q9"))</f>
        <v/>
      </c>
      <c r="S307" s="105"/>
      <c r="T307" s="141">
        <f t="shared" si="19"/>
        <v>0</v>
      </c>
      <c r="U307" s="133" t="str">
        <f>IF(1=1,IF(E307="","",U305),N("S8"))</f>
        <v/>
      </c>
      <c r="V307" s="133" t="str">
        <f>IF(1=1,IF(E307="","",V305),N("T8"))</f>
        <v/>
      </c>
      <c r="W307" s="135" t="str">
        <f>IF(1=1,IF(OR(U307="",V307="",NOT(ISNUMBER(U307)),NOT(ISNUMBER(V307)),U307=0),"",V307/U307),N("U8"))</f>
        <v/>
      </c>
      <c r="X307" s="136" t="str">
        <f>IF(1=1,IF(OR(W307="",NOT(ISNUMBER(F307))),"",F307*W307*IFERROR(INDEX(D384:D428,MATCH(AE307,B384:B428,0)),1)),N("V7"))</f>
        <v/>
      </c>
      <c r="Y307" s="137" t="str">
        <f>IF(1=1,IF(F307="","",IF(G307="","",IFERROR(INDEX(E384:E428,MATCH(AE307,B384:B428,0)),G307&amp;""))),N("W6"))</f>
        <v/>
      </c>
      <c r="Z307" s="142" t="str">
        <f>IF(1=1,IF(X307="","",IF(AND(ISNUMBER(X307),X307&lt;1,Y307="kg"),MAX(1,ROUND(X307*1000,0)),IF(AND(ISNUMBER(X307),X307&lt;1,Y307="L"),MAX(1,ROUND(X307*100,0)),ROUND(X307,3)))),N("X8"))</f>
        <v/>
      </c>
      <c r="AA307" s="143" t="str">
        <f>IF(1=1,IF(X307="","",IF(AND(ISNUMBER(X307),X307&lt;1,Y307="kg"),"g",IF(AND(ISNUMBER(X307),X307&lt;1,Y307="L"),"cl",Y307))),N("Y8"))</f>
        <v/>
      </c>
      <c r="AB307" s="123" t="str">
        <f>IF(1=1,IF(E307="","",IF(F307="","A CONTROLER",IF(NOT(ISNUMBER(F307)),"TEXTE",IF(OR(W307="",W307&lt;=0),"COMMANDE COUVERTS INCOMPLETE",IF(G307="","UNITE MANQUANTE",IF(COUNTIF(B384:B428,AE307)=0,"UNITE A CONTROLER","OK")))))),N("Z6"))</f>
        <v/>
      </c>
      <c r="AD307" s="144" t="str">
        <f>IF(1=1,IF(E307="","",AD305),N("AB8"))</f>
        <v/>
      </c>
      <c r="AE307" s="125" t="str">
        <f>IF(1=1,IF(G307="","",UPPER(TRIM(SUBSTITUTE(SUBSTITUTE(G307&amp;"",CHAR(160)," ")," "," ")))),N("AC8"))</f>
        <v/>
      </c>
      <c r="AG307" s="9" t="s">
        <v>26</v>
      </c>
    </row>
    <row r="308" spans="1:33" ht="15.75" x14ac:dyDescent="0.25">
      <c r="A308" s="126" t="str">
        <f>IF(1=1,IF(E308="","",A305),N("A9"))</f>
        <v/>
      </c>
      <c r="B308" s="127" t="str">
        <f>IF(1=1,IF(E308="","",B305),N("B9"))</f>
        <v/>
      </c>
      <c r="C308" s="127"/>
      <c r="D308" s="129" t="str">
        <f>IF(ISBLANK(E308),"",LARGE(D305:D307,1)+1)</f>
        <v/>
      </c>
      <c r="E308" s="130"/>
      <c r="F308" s="131"/>
      <c r="G308" s="170"/>
      <c r="H308" s="105"/>
      <c r="I308" s="132" t="str">
        <f>IF(1=1,IF(E308="","",I305),N("H9"))</f>
        <v/>
      </c>
      <c r="J308" s="133" t="str">
        <f>IF(1=1,IF(E308="","",J305),N("I9"))</f>
        <v/>
      </c>
      <c r="K308" s="134" t="str">
        <f>IF(1=1,IF(E308="","",K305),N("J9"))</f>
        <v/>
      </c>
      <c r="L308" s="135" t="str">
        <f>IF(1=1,IF(OR(J308="",O308="",NOT(ISNUMBER(J308)),NOT(ISNUMBER(O308)),J308=0),"",O308/J308),N("L9"))</f>
        <v/>
      </c>
      <c r="M308" s="136" t="str">
        <f>IF(1=1,IF(OR(L308="",NOT(ISNUMBER(F308))),"",F308*L308*IFERROR(INDEX(D384:D428,MATCH(AE308,B384:B428,0)),1)),N("M13"))</f>
        <v/>
      </c>
      <c r="N308" s="137" t="str">
        <f>IF(1=1,IF(F308="","",IF(G308="","",IFERROR(INDEX(E384:E428,MATCH(AE308,B384:B428,0)),G308&amp;""))),N("N6"))</f>
        <v/>
      </c>
      <c r="O308" s="138" t="str">
        <f>IF(1=1,IF(E308="","",O305),N("K9"))</f>
        <v/>
      </c>
      <c r="P308" s="139" t="str">
        <f>IF(1=1,IF(M308="","",IF(AND(ISNUMBER(M308),M308&lt;1,N308="kg"),MAX(1,ROUND(M308*1000,0)),IF(AND(ISNUMBER(M308),M308&lt;1,N308="L"),MAX(1,ROUND(M308*100,0)),ROUND(M308,3)))),N("O9"))</f>
        <v/>
      </c>
      <c r="Q308" s="140" t="str">
        <f>IF(1=1,IF(M308="","",IF(AND(ISNUMBER(M308),M308&lt;1,N308="kg"),"g",IF(AND(ISNUMBER(M308),M308&lt;1,N308="L"),"cl",N308))),N("P9"))</f>
        <v/>
      </c>
      <c r="R308" s="161" t="str">
        <f>IF(1=1,IF(E308="","",IF(F308="","A CONTROLER",IF(NOT(ISNUMBER(F308)),"TEXTE",IF(OR(L308="",L308&lt;=0),"COMMANDE PRINCIPALE INCOMPLETE",IF(G308="","UNITE MANQUANTE",IF(COUNTIF(B384:B428,AE308)=0,"UNITE A CONTROLER","OK")))))),N("Q9"))</f>
        <v/>
      </c>
      <c r="S308" s="105"/>
      <c r="T308" s="141">
        <f t="shared" si="19"/>
        <v>0</v>
      </c>
      <c r="U308" s="133" t="str">
        <f>IF(1=1,IF(E308="","",U305),N("S9"))</f>
        <v/>
      </c>
      <c r="V308" s="133" t="str">
        <f>IF(1=1,IF(E308="","",V305),N("T9"))</f>
        <v/>
      </c>
      <c r="W308" s="135" t="str">
        <f>IF(1=1,IF(OR(U308="",V308="",NOT(ISNUMBER(U308)),NOT(ISNUMBER(V308)),U308=0),"",V308/U308),N("U9"))</f>
        <v/>
      </c>
      <c r="X308" s="136" t="str">
        <f>IF(1=1,IF(OR(W308="",NOT(ISNUMBER(F308))),"",F308*W308*IFERROR(INDEX(D384:D428,MATCH(AE308,B384:B428,0)),1)),N("V7"))</f>
        <v/>
      </c>
      <c r="Y308" s="137" t="str">
        <f>IF(1=1,IF(F308="","",IF(G308="","",IFERROR(INDEX(E384:E428,MATCH(AE308,B384:B428,0)),G308&amp;""))),N("W6"))</f>
        <v/>
      </c>
      <c r="Z308" s="142" t="str">
        <f>IF(1=1,IF(X308="","",IF(AND(ISNUMBER(X308),X308&lt;1,Y308="kg"),MAX(1,ROUND(X308*1000,0)),IF(AND(ISNUMBER(X308),X308&lt;1,Y308="L"),MAX(1,ROUND(X308*100,0)),ROUND(X308,3)))),N("X9"))</f>
        <v/>
      </c>
      <c r="AA308" s="143" t="str">
        <f>IF(1=1,IF(X308="","",IF(AND(ISNUMBER(X308),X308&lt;1,Y308="kg"),"g",IF(AND(ISNUMBER(X308),X308&lt;1,Y308="L"),"cl",Y308))),N("Y9"))</f>
        <v/>
      </c>
      <c r="AB308" s="123" t="str">
        <f>IF(1=1,IF(E308="","",IF(F308="","A CONTROLER",IF(NOT(ISNUMBER(F308)),"TEXTE",IF(OR(W308="",W308&lt;=0),"COMMANDE COUVERTS INCOMPLETE",IF(G308="","UNITE MANQUANTE",IF(COUNTIF(B384:B428,AE308)=0,"UNITE A CONTROLER","OK")))))),N("Z6"))</f>
        <v/>
      </c>
      <c r="AD308" s="144" t="str">
        <f>IF(1=1,IF(E308="","",AD305),N("AB9"))</f>
        <v/>
      </c>
      <c r="AE308" s="125" t="str">
        <f>IF(1=1,IF(G308="","",UPPER(TRIM(SUBSTITUTE(SUBSTITUTE(G308&amp;"",CHAR(160)," ")," "," ")))),N("AC9"))</f>
        <v/>
      </c>
      <c r="AG308" s="1" t="s">
        <v>28</v>
      </c>
    </row>
    <row r="309" spans="1:33" ht="15.75" x14ac:dyDescent="0.25">
      <c r="A309" s="126" t="str">
        <f>IF(1=1,IF(E309="","",A305),N("A10"))</f>
        <v/>
      </c>
      <c r="B309" s="127" t="str">
        <f>IF(1=1,IF(E309="","",B305),N("B10"))</f>
        <v/>
      </c>
      <c r="C309" s="127"/>
      <c r="D309" s="129" t="str">
        <f>IF(ISBLANK(E309),"",LARGE(D305:D308,1)+1)</f>
        <v/>
      </c>
      <c r="E309" s="130"/>
      <c r="F309" s="131"/>
      <c r="G309" s="170"/>
      <c r="H309" s="105"/>
      <c r="I309" s="132" t="str">
        <f>IF(1=1,IF(E309="","",I305),N("H10"))</f>
        <v/>
      </c>
      <c r="J309" s="133" t="str">
        <f>IF(1=1,IF(E309="","",J305),N("I10"))</f>
        <v/>
      </c>
      <c r="K309" s="134" t="str">
        <f>IF(1=1,IF(E309="","",K305),N("J10"))</f>
        <v/>
      </c>
      <c r="L309" s="135" t="str">
        <f>IF(1=1,IF(OR(J309="",O309="",NOT(ISNUMBER(J309)),NOT(ISNUMBER(O309)),J309=0),"",O309/J309),N("L10"))</f>
        <v/>
      </c>
      <c r="M309" s="136" t="str">
        <f>IF(1=1,IF(OR(L309="",NOT(ISNUMBER(F309))),"",F309*L309*IFERROR(INDEX(D384:D428,MATCH(AE309,B384:B428,0)),1)),N("M13"))</f>
        <v/>
      </c>
      <c r="N309" s="137" t="str">
        <f>IF(1=1,IF(F309="","",IF(G309="","",IFERROR(INDEX(E384:E428,MATCH(AE309,B384:B428,0)),G309&amp;""))),N("N6"))</f>
        <v/>
      </c>
      <c r="O309" s="138" t="str">
        <f>IF(1=1,IF(E309="","",O305),N("K10"))</f>
        <v/>
      </c>
      <c r="P309" s="139" t="str">
        <f>IF(1=1,IF(M309="","",IF(AND(ISNUMBER(M309),M309&lt;1,N309="kg"),MAX(1,ROUND(M309*1000,0)),IF(AND(ISNUMBER(M309),M309&lt;1,N309="L"),MAX(1,ROUND(M309*100,0)),ROUND(M309,3)))),N("O10"))</f>
        <v/>
      </c>
      <c r="Q309" s="140" t="str">
        <f>IF(1=1,IF(M309="","",IF(AND(ISNUMBER(M309),M309&lt;1,N309="kg"),"g",IF(AND(ISNUMBER(M309),M309&lt;1,N309="L"),"cl",N309))),N("P10"))</f>
        <v/>
      </c>
      <c r="R309" s="161" t="str">
        <f>IF(1=1,IF(E309="","",IF(F309="","A CONTROLER",IF(NOT(ISNUMBER(F309)),"TEXTE",IF(OR(L309="",L309&lt;=0),"COMMANDE PRINCIPALE INCOMPLETE",IF(G309="","UNITE MANQUANTE",IF(COUNTIF(B384:B428,AE309)=0,"UNITE A CONTROLER","OK")))))),N("Q9"))</f>
        <v/>
      </c>
      <c r="S309" s="105"/>
      <c r="T309" s="141">
        <f t="shared" si="19"/>
        <v>0</v>
      </c>
      <c r="U309" s="133" t="str">
        <f>IF(1=1,IF(E309="","",U305),N("S10"))</f>
        <v/>
      </c>
      <c r="V309" s="133" t="str">
        <f>IF(1=1,IF(E309="","",V305),N("T10"))</f>
        <v/>
      </c>
      <c r="W309" s="135" t="str">
        <f>IF(1=1,IF(OR(U309="",V309="",NOT(ISNUMBER(U309)),NOT(ISNUMBER(V309)),U309=0),"",V309/U309),N("U10"))</f>
        <v/>
      </c>
      <c r="X309" s="136" t="str">
        <f>IF(1=1,IF(OR(W309="",NOT(ISNUMBER(F309))),"",F309*W309*IFERROR(INDEX(D384:D428,MATCH(AE309,B384:B428,0)),1)),N("V7"))</f>
        <v/>
      </c>
      <c r="Y309" s="137" t="str">
        <f>IF(1=1,IF(F309="","",IF(G309="","",IFERROR(INDEX(E384:E428,MATCH(AE309,B384:B428,0)),G309&amp;""))),N("W6"))</f>
        <v/>
      </c>
      <c r="Z309" s="142" t="str">
        <f>IF(1=1,IF(X309="","",IF(AND(ISNUMBER(X309),X309&lt;1,Y309="kg"),MAX(1,ROUND(X309*1000,0)),IF(AND(ISNUMBER(X309),X309&lt;1,Y309="L"),MAX(1,ROUND(X309*100,0)),ROUND(X309,3)))),N("X10"))</f>
        <v/>
      </c>
      <c r="AA309" s="143" t="str">
        <f>IF(1=1,IF(X309="","",IF(AND(ISNUMBER(X309),X309&lt;1,Y309="kg"),"g",IF(AND(ISNUMBER(X309),X309&lt;1,Y309="L"),"cl",Y309))),N("Y10"))</f>
        <v/>
      </c>
      <c r="AB309" s="123" t="str">
        <f>IF(1=1,IF(E309="","",IF(F309="","A CONTROLER",IF(NOT(ISNUMBER(F309)),"TEXTE",IF(OR(W309="",W309&lt;=0),"COMMANDE COUVERTS INCOMPLETE",IF(G309="","UNITE MANQUANTE",IF(COUNTIF(B384:B428,AE309)=0,"UNITE A CONTROLER","OK")))))),N("Z6"))</f>
        <v/>
      </c>
      <c r="AD309" s="144" t="str">
        <f>IF(1=1,IF(E309="","",AD305),N("AB10"))</f>
        <v/>
      </c>
      <c r="AE309" s="125" t="str">
        <f>IF(1=1,IF(G309="","",UPPER(TRIM(SUBSTITUTE(SUBSTITUTE(G309&amp;"",CHAR(160)," ")," "," ")))),N("AC10"))</f>
        <v/>
      </c>
      <c r="AG309" s="1" t="s">
        <v>29</v>
      </c>
    </row>
    <row r="310" spans="1:33" ht="15.75" x14ac:dyDescent="0.25">
      <c r="A310" s="126" t="str">
        <f>IF(1=1,IF(E310="","",A305),N("A11"))</f>
        <v/>
      </c>
      <c r="B310" s="127" t="str">
        <f>IF(1=1,IF(E310="","",B305),N("B11"))</f>
        <v/>
      </c>
      <c r="C310" s="127"/>
      <c r="D310" s="129" t="str">
        <f>IF(ISBLANK(E310),"",LARGE(D305:D309,1)+1)</f>
        <v/>
      </c>
      <c r="E310" s="130"/>
      <c r="F310" s="131"/>
      <c r="G310" s="170"/>
      <c r="H310" s="105"/>
      <c r="I310" s="132" t="str">
        <f>IF(1=1,IF(E310="","",I305),N("H11"))</f>
        <v/>
      </c>
      <c r="J310" s="133" t="str">
        <f>IF(1=1,IF(E310="","",J305),N("I11"))</f>
        <v/>
      </c>
      <c r="K310" s="134" t="str">
        <f>IF(1=1,IF(E310="","",K305),N("J11"))</f>
        <v/>
      </c>
      <c r="L310" s="135" t="str">
        <f>IF(1=1,IF(OR(J310="",O310="",NOT(ISNUMBER(J310)),NOT(ISNUMBER(O310)),J310=0),"",O310/J310),N("L11"))</f>
        <v/>
      </c>
      <c r="M310" s="136" t="str">
        <f>IF(1=1,IF(OR(L310="",NOT(ISNUMBER(F310))),"",F310*L310*IFERROR(INDEX(D384:D428,MATCH(AE310,B384:B428,0)),1)),N("M13"))</f>
        <v/>
      </c>
      <c r="N310" s="137" t="str">
        <f>IF(1=1,IF(F310="","",IF(G310="","",IFERROR(INDEX(E384:E428,MATCH(AE310,B384:B428,0)),G310&amp;""))),N("N6"))</f>
        <v/>
      </c>
      <c r="O310" s="138" t="str">
        <f>IF(1=1,IF(E310="","",O305),N("K11"))</f>
        <v/>
      </c>
      <c r="P310" s="139" t="str">
        <f>IF(1=1,IF(M310="","",IF(AND(ISNUMBER(M310),M310&lt;1,N310="kg"),MAX(1,ROUND(M310*1000,0)),IF(AND(ISNUMBER(M310),M310&lt;1,N310="L"),MAX(1,ROUND(M310*100,0)),ROUND(M310,3)))),N("O11"))</f>
        <v/>
      </c>
      <c r="Q310" s="140" t="str">
        <f>IF(1=1,IF(M310="","",IF(AND(ISNUMBER(M310),M310&lt;1,N310="kg"),"g",IF(AND(ISNUMBER(M310),M310&lt;1,N310="L"),"cl",N310))),N("P11"))</f>
        <v/>
      </c>
      <c r="R310" s="161" t="str">
        <f>IF(1=1,IF(E310="","",IF(F310="","A CONTROLER",IF(NOT(ISNUMBER(F310)),"TEXTE",IF(OR(L310="",L310&lt;=0),"COMMANDE PRINCIPALE INCOMPLETE",IF(G310="","UNITE MANQUANTE",IF(COUNTIF(B384:B428,AE310)=0,"UNITE A CONTROLER","OK")))))),N("Q9"))</f>
        <v/>
      </c>
      <c r="S310" s="105"/>
      <c r="T310" s="141">
        <f t="shared" si="19"/>
        <v>0</v>
      </c>
      <c r="U310" s="133" t="str">
        <f>IF(1=1,IF(E310="","",U305),N("S11"))</f>
        <v/>
      </c>
      <c r="V310" s="133" t="str">
        <f>IF(1=1,IF(E310="","",V305),N("T11"))</f>
        <v/>
      </c>
      <c r="W310" s="135" t="str">
        <f>IF(1=1,IF(OR(U310="",V310="",NOT(ISNUMBER(U310)),NOT(ISNUMBER(V310)),U310=0),"",V310/U310),N("U11"))</f>
        <v/>
      </c>
      <c r="X310" s="136" t="str">
        <f>IF(1=1,IF(OR(W310="",NOT(ISNUMBER(F310))),"",F310*W310*IFERROR(INDEX(D384:D428,MATCH(AE310,B384:B428,0)),1)),N("V7"))</f>
        <v/>
      </c>
      <c r="Y310" s="137" t="str">
        <f>IF(1=1,IF(F310="","",IF(G310="","",IFERROR(INDEX(E384:E428,MATCH(AE310,B384:B428,0)),G310&amp;""))),N("W6"))</f>
        <v/>
      </c>
      <c r="Z310" s="142" t="str">
        <f>IF(1=1,IF(X310="","",IF(AND(ISNUMBER(X310),X310&lt;1,Y310="kg"),MAX(1,ROUND(X310*1000,0)),IF(AND(ISNUMBER(X310),X310&lt;1,Y310="L"),MAX(1,ROUND(X310*100,0)),ROUND(X310,3)))),N("X11"))</f>
        <v/>
      </c>
      <c r="AA310" s="143" t="str">
        <f>IF(1=1,IF(X310="","",IF(AND(ISNUMBER(X310),X310&lt;1,Y310="kg"),"g",IF(AND(ISNUMBER(X310),X310&lt;1,Y310="L"),"cl",Y310))),N("Y11"))</f>
        <v/>
      </c>
      <c r="AB310" s="123" t="str">
        <f>IF(1=1,IF(E310="","",IF(F310="","A CONTROLER",IF(NOT(ISNUMBER(F310)),"TEXTE",IF(OR(W310="",W310&lt;=0),"COMMANDE COUVERTS INCOMPLETE",IF(G310="","UNITE MANQUANTE",IF(COUNTIF(B384:B428,AE310)=0,"UNITE A CONTROLER","OK")))))),N("Z6"))</f>
        <v/>
      </c>
      <c r="AD310" s="144" t="str">
        <f>IF(1=1,IF(E310="","",AD305),N("AB11"))</f>
        <v/>
      </c>
      <c r="AE310" s="125" t="str">
        <f>IF(1=1,IF(G310="","",UPPER(TRIM(SUBSTITUTE(SUBSTITUTE(G310&amp;"",CHAR(160)," ")," "," ")))),N("AC11"))</f>
        <v/>
      </c>
      <c r="AG310" s="1" t="s">
        <v>30</v>
      </c>
    </row>
    <row r="311" spans="1:33" ht="15.75" x14ac:dyDescent="0.25">
      <c r="A311" s="126" t="str">
        <f>IF(1=1,IF(E311="","",A305),N("A12"))</f>
        <v/>
      </c>
      <c r="B311" s="127" t="str">
        <f>IF(1=1,IF(E311="","",B305),N("B12"))</f>
        <v/>
      </c>
      <c r="C311" s="127"/>
      <c r="D311" s="129" t="str">
        <f>IF(ISBLANK(E311),"",LARGE(D305:D310,1)+1)</f>
        <v/>
      </c>
      <c r="E311" s="130"/>
      <c r="F311" s="131"/>
      <c r="G311" s="170"/>
      <c r="H311" s="105"/>
      <c r="I311" s="132" t="str">
        <f>IF(1=1,IF(E311="","",I305),N("H12"))</f>
        <v/>
      </c>
      <c r="J311" s="133" t="str">
        <f>IF(1=1,IF(E311="","",J305),N("I12"))</f>
        <v/>
      </c>
      <c r="K311" s="134" t="str">
        <f>IF(1=1,IF(E311="","",K305),N("J12"))</f>
        <v/>
      </c>
      <c r="L311" s="135" t="str">
        <f>IF(1=1,IF(OR(J311="",O311="",NOT(ISNUMBER(J311)),NOT(ISNUMBER(O311)),J311=0),"",O311/J311),N("L12"))</f>
        <v/>
      </c>
      <c r="M311" s="136" t="str">
        <f>IF(1=1,IF(OR(L311="",NOT(ISNUMBER(F311))),"",F311*L311*IFERROR(INDEX(D384:D428,MATCH(AE311,B384:B428,0)),1)),N("M13"))</f>
        <v/>
      </c>
      <c r="N311" s="137" t="str">
        <f>IF(1=1,IF(F311="","",IF(G311="","",IFERROR(INDEX(E384:E428,MATCH(AE311,B384:B428,0)),G311&amp;""))),N("N6"))</f>
        <v/>
      </c>
      <c r="O311" s="138" t="str">
        <f>IF(1=1,IF(E311="","",O305),N("K12"))</f>
        <v/>
      </c>
      <c r="P311" s="139" t="str">
        <f>IF(1=1,IF(M311="","",IF(AND(ISNUMBER(M311),M311&lt;1,N311="kg"),MAX(1,ROUND(M311*1000,0)),IF(AND(ISNUMBER(M311),M311&lt;1,N311="L"),MAX(1,ROUND(M311*100,0)),ROUND(M311,3)))),N("O12"))</f>
        <v/>
      </c>
      <c r="Q311" s="140" t="str">
        <f>IF(1=1,IF(M311="","",IF(AND(ISNUMBER(M311),M311&lt;1,N311="kg"),"g",IF(AND(ISNUMBER(M311),M311&lt;1,N311="L"),"cl",N311))),N("P12"))</f>
        <v/>
      </c>
      <c r="R311" s="161" t="str">
        <f>IF(1=1,IF(E311="","",IF(F311="","A CONTROLER",IF(NOT(ISNUMBER(F311)),"TEXTE",IF(OR(L311="",L311&lt;=0),"COMMANDE PRINCIPALE INCOMPLETE",IF(G311="","UNITE MANQUANTE",IF(COUNTIF(B384:B428,AE311)=0,"UNITE A CONTROLER","OK")))))),N("Q9"))</f>
        <v/>
      </c>
      <c r="S311" s="105"/>
      <c r="T311" s="141">
        <f t="shared" si="19"/>
        <v>0</v>
      </c>
      <c r="U311" s="133" t="str">
        <f>IF(1=1,IF(E311="","",U305),N("S12"))</f>
        <v/>
      </c>
      <c r="V311" s="133" t="str">
        <f>IF(1=1,IF(E311="","",V305),N("T12"))</f>
        <v/>
      </c>
      <c r="W311" s="135" t="str">
        <f>IF(1=1,IF(OR(U311="",V311="",NOT(ISNUMBER(U311)),NOT(ISNUMBER(V311)),U311=0),"",V311/U311),N("U12"))</f>
        <v/>
      </c>
      <c r="X311" s="136" t="str">
        <f>IF(1=1,IF(OR(W311="",NOT(ISNUMBER(F311))),"",F311*W311*IFERROR(INDEX(D384:D428,MATCH(AE311,B384:B428,0)),1)),N("V7"))</f>
        <v/>
      </c>
      <c r="Y311" s="137" t="str">
        <f>IF(1=1,IF(F311="","",IF(G311="","",IFERROR(INDEX(E384:E428,MATCH(AE311,B384:B428,0)),G311&amp;""))),N("W6"))</f>
        <v/>
      </c>
      <c r="Z311" s="142" t="str">
        <f>IF(1=1,IF(X311="","",IF(AND(ISNUMBER(X311),X311&lt;1,Y311="kg"),MAX(1,ROUND(X311*1000,0)),IF(AND(ISNUMBER(X311),X311&lt;1,Y311="L"),MAX(1,ROUND(X311*100,0)),ROUND(X311,3)))),N("X12"))</f>
        <v/>
      </c>
      <c r="AA311" s="143" t="str">
        <f>IF(1=1,IF(X311="","",IF(AND(ISNUMBER(X311),X311&lt;1,Y311="kg"),"g",IF(AND(ISNUMBER(X311),X311&lt;1,Y311="L"),"cl",Y311))),N("Y12"))</f>
        <v/>
      </c>
      <c r="AB311" s="123" t="str">
        <f>IF(1=1,IF(E311="","",IF(F311="","A CONTROLER",IF(NOT(ISNUMBER(F311)),"TEXTE",IF(OR(W311="",W311&lt;=0),"COMMANDE COUVERTS INCOMPLETE",IF(G311="","UNITE MANQUANTE",IF(COUNTIF(B384:B428,AE311)=0,"UNITE A CONTROLER","OK")))))),N("Z6"))</f>
        <v/>
      </c>
      <c r="AD311" s="144" t="str">
        <f>IF(1=1,IF(E311="","",AD305),N("AB12"))</f>
        <v/>
      </c>
      <c r="AE311" s="125" t="str">
        <f>IF(1=1,IF(G311="","",UPPER(TRIM(SUBSTITUTE(SUBSTITUTE(G311&amp;"",CHAR(160)," ")," "," ")))),N("AC12"))</f>
        <v/>
      </c>
      <c r="AG311" s="4" t="s">
        <v>31</v>
      </c>
    </row>
    <row r="312" spans="1:33" ht="15.75" x14ac:dyDescent="0.25">
      <c r="A312" s="126" t="str">
        <f>IF(1=1,IF(E312="","",A305),N("A13"))</f>
        <v/>
      </c>
      <c r="B312" s="127" t="str">
        <f>IF(1=1,IF(E312="","",B305),N("B13"))</f>
        <v/>
      </c>
      <c r="C312" s="127"/>
      <c r="D312" s="129" t="str">
        <f>IF(ISBLANK(E312),"",LARGE(D305:D311,1)+1)</f>
        <v/>
      </c>
      <c r="E312" s="130"/>
      <c r="F312" s="131"/>
      <c r="G312" s="170"/>
      <c r="H312" s="105"/>
      <c r="I312" s="132" t="str">
        <f>IF(1=1,IF(E312="","",I305),N("H13"))</f>
        <v/>
      </c>
      <c r="J312" s="133" t="str">
        <f>IF(1=1,IF(E312="","",J305),N("I13"))</f>
        <v/>
      </c>
      <c r="K312" s="134" t="str">
        <f>IF(1=1,IF(E312="","",K305),N("J13"))</f>
        <v/>
      </c>
      <c r="L312" s="135" t="str">
        <f>IF(1=1,IF(OR(J312="",O312="",NOT(ISNUMBER(J312)),NOT(ISNUMBER(O312)),J312=0),"",O312/J312),N("L13"))</f>
        <v/>
      </c>
      <c r="M312" s="136" t="str">
        <f>IF(1=1,IF(OR(L312="",NOT(ISNUMBER(F312))),"",F312*L312*IFERROR(INDEX(D384:D428,MATCH(AE312,B384:B428,0)),1)),N("M13"))</f>
        <v/>
      </c>
      <c r="N312" s="137" t="str">
        <f>IF(1=1,IF(F312="","",IF(G312="","",IFERROR(INDEX(E384:E428,MATCH(AE312,B384:B428,0)),G312&amp;""))),N("N6"))</f>
        <v/>
      </c>
      <c r="O312" s="138" t="str">
        <f>IF(1=1,IF(E312="","",O305),N("K13"))</f>
        <v/>
      </c>
      <c r="P312" s="139" t="str">
        <f>IF(1=1,IF(M312="","",IF(AND(ISNUMBER(M312),M312&lt;1,N312="kg"),MAX(1,ROUND(M312*1000,0)),IF(AND(ISNUMBER(M312),M312&lt;1,N312="L"),MAX(1,ROUND(M312*100,0)),ROUND(M312,3)))),N("O13"))</f>
        <v/>
      </c>
      <c r="Q312" s="140" t="str">
        <f>IF(1=1,IF(M312="","",IF(AND(ISNUMBER(M312),M312&lt;1,N312="kg"),"g",IF(AND(ISNUMBER(M312),M312&lt;1,N312="L"),"cl",N312))),N("P13"))</f>
        <v/>
      </c>
      <c r="R312" s="161" t="str">
        <f>IF(1=1,IF(E312="","",IF(F312="","A CONTROLER",IF(NOT(ISNUMBER(F312)),"TEXTE",IF(OR(L312="",L312&lt;=0),"COMMANDE PRINCIPALE INCOMPLETE",IF(G312="","UNITE MANQUANTE",IF(COUNTIF(B384:B428,AE312)=0,"UNITE A CONTROLER","OK")))))),N("Q9"))</f>
        <v/>
      </c>
      <c r="S312" s="105"/>
      <c r="T312" s="141">
        <f t="shared" si="19"/>
        <v>0</v>
      </c>
      <c r="U312" s="133" t="str">
        <f>IF(1=1,IF(E312="","",U305),N("S13"))</f>
        <v/>
      </c>
      <c r="V312" s="133" t="str">
        <f>IF(1=1,IF(E312="","",V305),N("T13"))</f>
        <v/>
      </c>
      <c r="W312" s="135" t="str">
        <f>IF(1=1,IF(OR(U312="",V312="",NOT(ISNUMBER(U312)),NOT(ISNUMBER(V312)),U312=0),"",V312/U312),N("U13"))</f>
        <v/>
      </c>
      <c r="X312" s="136" t="str">
        <f>IF(1=1,IF(OR(W312="",NOT(ISNUMBER(F312))),"",F312*W312*IFERROR(INDEX(D384:D428,MATCH(AE312,B384:B428,0)),1)),N("V7"))</f>
        <v/>
      </c>
      <c r="Y312" s="137" t="str">
        <f>IF(1=1,IF(F312="","",IF(G312="","",IFERROR(INDEX(E384:E428,MATCH(AE312,B384:B428,0)),G312&amp;""))),N("W6"))</f>
        <v/>
      </c>
      <c r="Z312" s="142" t="str">
        <f>IF(1=1,IF(X312="","",IF(AND(ISNUMBER(X312),X312&lt;1,Y312="kg"),MAX(1,ROUND(X312*1000,0)),IF(AND(ISNUMBER(X312),X312&lt;1,Y312="L"),MAX(1,ROUND(X312*100,0)),ROUND(X312,3)))),N("X13"))</f>
        <v/>
      </c>
      <c r="AA312" s="143" t="str">
        <f>IF(1=1,IF(X312="","",IF(AND(ISNUMBER(X312),X312&lt;1,Y312="kg"),"g",IF(AND(ISNUMBER(X312),X312&lt;1,Y312="L"),"cl",Y312))),N("Y13"))</f>
        <v/>
      </c>
      <c r="AB312" s="123" t="str">
        <f>IF(1=1,IF(E312="","",IF(F312="","A CONTROLER",IF(NOT(ISNUMBER(F312)),"TEXTE",IF(OR(W312="",W312&lt;=0),"COMMANDE COUVERTS INCOMPLETE",IF(G312="","UNITE MANQUANTE",IF(COUNTIF(B384:B428,AE312)=0,"UNITE A CONTROLER","OK")))))),N("Z6"))</f>
        <v/>
      </c>
      <c r="AD312" s="144" t="str">
        <f>IF(1=1,IF(E312="","",AD305),N("AB13"))</f>
        <v/>
      </c>
      <c r="AE312" s="125" t="str">
        <f>IF(1=1,IF(G312="","",UPPER(TRIM(SUBSTITUTE(SUBSTITUTE(G312&amp;"",CHAR(160)," ")," "," ")))),N("AC13"))</f>
        <v/>
      </c>
      <c r="AG312" s="4" t="s">
        <v>32</v>
      </c>
    </row>
    <row r="313" spans="1:33" ht="15.75" x14ac:dyDescent="0.25">
      <c r="A313" s="126" t="str">
        <f>IF(1=1,IF(E313="","",A305),N("A14"))</f>
        <v/>
      </c>
      <c r="B313" s="127" t="str">
        <f>IF(1=1,IF(E313="","",B305),N("B14"))</f>
        <v/>
      </c>
      <c r="C313" s="127"/>
      <c r="D313" s="129" t="str">
        <f>IF(ISBLANK(E313),"",LARGE(D305:D312,1)+1)</f>
        <v/>
      </c>
      <c r="E313" s="130"/>
      <c r="F313" s="131"/>
      <c r="G313" s="170"/>
      <c r="H313" s="105"/>
      <c r="I313" s="132" t="str">
        <f>IF(1=1,IF(E313="","",I305),N("H14"))</f>
        <v/>
      </c>
      <c r="J313" s="133" t="str">
        <f>IF(1=1,IF(E313="","",J305),N("I14"))</f>
        <v/>
      </c>
      <c r="K313" s="134" t="str">
        <f>IF(1=1,IF(E313="","",K305),N("J14"))</f>
        <v/>
      </c>
      <c r="L313" s="135" t="str">
        <f>IF(1=1,IF(OR(J313="",O313="",NOT(ISNUMBER(J313)),NOT(ISNUMBER(O313)),J313=0),"",O313/J313),N("L14"))</f>
        <v/>
      </c>
      <c r="M313" s="136" t="str">
        <f>IF(1=1,IF(OR(L313="",NOT(ISNUMBER(F313))),"",F313*L313*IFERROR(INDEX(D384:D428,MATCH(AE313,B384:B428,0)),1)),N("M13"))</f>
        <v/>
      </c>
      <c r="N313" s="137" t="str">
        <f>IF(1=1,IF(F313="","",IF(G313="","",IFERROR(INDEX(E384:E428,MATCH(AE313,B384:B428,0)),G313&amp;""))),N("N6"))</f>
        <v/>
      </c>
      <c r="O313" s="138" t="str">
        <f>IF(1=1,IF(E313="","",O305),N("K14"))</f>
        <v/>
      </c>
      <c r="P313" s="139" t="str">
        <f>IF(1=1,IF(M313="","",IF(AND(ISNUMBER(M313),M313&lt;1,N313="kg"),MAX(1,ROUND(M313*1000,0)),IF(AND(ISNUMBER(M313),M313&lt;1,N313="L"),MAX(1,ROUND(M313*100,0)),ROUND(M313,3)))),N("O14"))</f>
        <v/>
      </c>
      <c r="Q313" s="140" t="str">
        <f>IF(1=1,IF(M313="","",IF(AND(ISNUMBER(M313),M313&lt;1,N313="kg"),"g",IF(AND(ISNUMBER(M313),M313&lt;1,N313="L"),"cl",N313))),N("P14"))</f>
        <v/>
      </c>
      <c r="R313" s="161" t="str">
        <f>IF(1=1,IF(E313="","",IF(F313="","A CONTROLER",IF(NOT(ISNUMBER(F313)),"TEXTE",IF(OR(L313="",L313&lt;=0),"COMMANDE PRINCIPALE INCOMPLETE",IF(G313="","UNITE MANQUANTE",IF(COUNTIF(B384:B428,AE313)=0,"UNITE A CONTROLER","OK")))))),N("Q9"))</f>
        <v/>
      </c>
      <c r="S313" s="105"/>
      <c r="T313" s="141">
        <f t="shared" si="19"/>
        <v>0</v>
      </c>
      <c r="U313" s="133" t="str">
        <f>IF(1=1,IF(E313="","",U305),N("S14"))</f>
        <v/>
      </c>
      <c r="V313" s="133" t="str">
        <f>IF(1=1,IF(E313="","",V305),N("T14"))</f>
        <v/>
      </c>
      <c r="W313" s="135" t="str">
        <f>IF(1=1,IF(OR(U313="",V313="",NOT(ISNUMBER(U313)),NOT(ISNUMBER(V313)),U313=0),"",V313/U313),N("U14"))</f>
        <v/>
      </c>
      <c r="X313" s="136" t="str">
        <f>IF(1=1,IF(OR(W313="",NOT(ISNUMBER(F313))),"",F313*W313*IFERROR(INDEX(D384:D428,MATCH(AE313,B384:B428,0)),1)),N("V7"))</f>
        <v/>
      </c>
      <c r="Y313" s="137" t="str">
        <f>IF(1=1,IF(F313="","",IF(G313="","",IFERROR(INDEX(E384:E428,MATCH(AE313,B384:B428,0)),G313&amp;""))),N("W6"))</f>
        <v/>
      </c>
      <c r="Z313" s="142" t="str">
        <f>IF(1=1,IF(X313="","",IF(AND(ISNUMBER(X313),X313&lt;1,Y313="kg"),MAX(1,ROUND(X313*1000,0)),IF(AND(ISNUMBER(X313),X313&lt;1,Y313="L"),MAX(1,ROUND(X313*100,0)),ROUND(X313,3)))),N("X14"))</f>
        <v/>
      </c>
      <c r="AA313" s="143" t="str">
        <f>IF(1=1,IF(X313="","",IF(AND(ISNUMBER(X313),X313&lt;1,Y313="kg"),"g",IF(AND(ISNUMBER(X313),X313&lt;1,Y313="L"),"cl",Y313))),N("Y14"))</f>
        <v/>
      </c>
      <c r="AB313" s="123" t="str">
        <f>IF(1=1,IF(E313="","",IF(F313="","A CONTROLER",IF(NOT(ISNUMBER(F313)),"TEXTE",IF(OR(W313="",W313&lt;=0),"COMMANDE COUVERTS INCOMPLETE",IF(G313="","UNITE MANQUANTE",IF(COUNTIF(B384:B428,AE313)=0,"UNITE A CONTROLER","OK")))))),N("Z6"))</f>
        <v/>
      </c>
      <c r="AD313" s="144" t="str">
        <f>IF(1=1,IF(E313="","",AD305),N("AB14"))</f>
        <v/>
      </c>
      <c r="AE313" s="125" t="str">
        <f>IF(1=1,IF(G313="","",UPPER(TRIM(SUBSTITUTE(SUBSTITUTE(G313&amp;"",CHAR(160)," ")," "," ")))),N("AC14"))</f>
        <v/>
      </c>
      <c r="AG313" s="4" t="s">
        <v>33</v>
      </c>
    </row>
    <row r="314" spans="1:33" ht="15.75" x14ac:dyDescent="0.25">
      <c r="A314" s="126" t="str">
        <f>IF(1=1,IF(E314="","",A305),N("A15"))</f>
        <v/>
      </c>
      <c r="B314" s="127" t="str">
        <f>IF(1=1,IF(E314="","",B305),N("B15"))</f>
        <v/>
      </c>
      <c r="C314" s="127"/>
      <c r="D314" s="129" t="str">
        <f>IF(ISBLANK(E314),"",LARGE(D305:D313,1)+1)</f>
        <v/>
      </c>
      <c r="E314" s="130"/>
      <c r="F314" s="131"/>
      <c r="G314" s="170"/>
      <c r="H314" s="105"/>
      <c r="I314" s="132" t="str">
        <f>IF(1=1,IF(E314="","",I305),N("H15"))</f>
        <v/>
      </c>
      <c r="J314" s="133" t="str">
        <f>IF(1=1,IF(E314="","",J305),N("I15"))</f>
        <v/>
      </c>
      <c r="K314" s="134" t="str">
        <f>IF(1=1,IF(E314="","",K305),N("J15"))</f>
        <v/>
      </c>
      <c r="L314" s="135" t="str">
        <f>IF(1=1,IF(OR(J314="",O314="",NOT(ISNUMBER(J314)),NOT(ISNUMBER(O314)),J314=0),"",O314/J314),N("L15"))</f>
        <v/>
      </c>
      <c r="M314" s="136" t="str">
        <f>IF(1=1,IF(OR(L314="",NOT(ISNUMBER(F314))),"",F314*L314*IFERROR(INDEX(D384:D428,MATCH(AE314,B384:B428,0)),1)),N("M13"))</f>
        <v/>
      </c>
      <c r="N314" s="137" t="str">
        <f>IF(1=1,IF(F314="","",IF(G314="","",IFERROR(INDEX(E384:E428,MATCH(AE314,B384:B428,0)),G314&amp;""))),N("N6"))</f>
        <v/>
      </c>
      <c r="O314" s="138" t="str">
        <f>IF(1=1,IF(E314="","",O305),N("K15"))</f>
        <v/>
      </c>
      <c r="P314" s="139" t="str">
        <f>IF(1=1,IF(M314="","",IF(AND(ISNUMBER(M314),M314&lt;1,N314="kg"),MAX(1,ROUND(M314*1000,0)),IF(AND(ISNUMBER(M314),M314&lt;1,N314="L"),MAX(1,ROUND(M314*100,0)),ROUND(M314,3)))),N("O15"))</f>
        <v/>
      </c>
      <c r="Q314" s="140" t="str">
        <f>IF(1=1,IF(M314="","",IF(AND(ISNUMBER(M314),M314&lt;1,N314="kg"),"g",IF(AND(ISNUMBER(M314),M314&lt;1,N314="L"),"cl",N314))),N("P15"))</f>
        <v/>
      </c>
      <c r="R314" s="161" t="str">
        <f>IF(1=1,IF(E314="","",IF(F314="","A CONTROLER",IF(NOT(ISNUMBER(F314)),"TEXTE",IF(OR(L314="",L314&lt;=0),"COMMANDE PRINCIPALE INCOMPLETE",IF(G314="","UNITE MANQUANTE",IF(COUNTIF(B384:B428,AE314)=0,"UNITE A CONTROLER","OK")))))),N("Q9"))</f>
        <v/>
      </c>
      <c r="S314" s="105"/>
      <c r="T314" s="141">
        <f t="shared" si="19"/>
        <v>0</v>
      </c>
      <c r="U314" s="133" t="str">
        <f>IF(1=1,IF(E314="","",U305),N("S15"))</f>
        <v/>
      </c>
      <c r="V314" s="133" t="str">
        <f>IF(1=1,IF(E314="","",V305),N("T15"))</f>
        <v/>
      </c>
      <c r="W314" s="135" t="str">
        <f>IF(1=1,IF(OR(U314="",V314="",NOT(ISNUMBER(U314)),NOT(ISNUMBER(V314)),U314=0),"",V314/U314),N("U15"))</f>
        <v/>
      </c>
      <c r="X314" s="136" t="str">
        <f>IF(1=1,IF(OR(W314="",NOT(ISNUMBER(F314))),"",F314*W314*IFERROR(INDEX(D384:D428,MATCH(AE314,B384:B428,0)),1)),N("V7"))</f>
        <v/>
      </c>
      <c r="Y314" s="137" t="str">
        <f>IF(1=1,IF(F314="","",IF(G314="","",IFERROR(INDEX(E384:E428,MATCH(AE314,B384:B428,0)),G314&amp;""))),N("W6"))</f>
        <v/>
      </c>
      <c r="Z314" s="142" t="str">
        <f>IF(1=1,IF(X314="","",IF(AND(ISNUMBER(X314),X314&lt;1,Y314="kg"),MAX(1,ROUND(X314*1000,0)),IF(AND(ISNUMBER(X314),X314&lt;1,Y314="L"),MAX(1,ROUND(X314*100,0)),ROUND(X314,3)))),N("X15"))</f>
        <v/>
      </c>
      <c r="AA314" s="143" t="str">
        <f>IF(1=1,IF(X314="","",IF(AND(ISNUMBER(X314),X314&lt;1,Y314="kg"),"g",IF(AND(ISNUMBER(X314),X314&lt;1,Y314="L"),"cl",Y314))),N("Y15"))</f>
        <v/>
      </c>
      <c r="AB314" s="123" t="str">
        <f>IF(1=1,IF(E314="","",IF(F314="","A CONTROLER",IF(NOT(ISNUMBER(F314)),"TEXTE",IF(OR(W314="",W314&lt;=0),"COMMANDE COUVERTS INCOMPLETE",IF(G314="","UNITE MANQUANTE",IF(COUNTIF(B384:B428,AE314)=0,"UNITE A CONTROLER","OK")))))),N("Z6"))</f>
        <v/>
      </c>
      <c r="AD314" s="144" t="str">
        <f>IF(1=1,IF(E314="","",AD305),N("AB15"))</f>
        <v/>
      </c>
      <c r="AE314" s="125" t="str">
        <f>IF(1=1,IF(G314="","",UPPER(TRIM(SUBSTITUTE(SUBSTITUTE(G314&amp;"",CHAR(160)," ")," "," ")))),N("AC15"))</f>
        <v/>
      </c>
      <c r="AG314" s="5" t="s">
        <v>34</v>
      </c>
    </row>
    <row r="315" spans="1:33" ht="15.75" x14ac:dyDescent="0.25">
      <c r="A315" s="126" t="str">
        <f>IF(1=1,IF(E315="","",A305),N("A16"))</f>
        <v/>
      </c>
      <c r="B315" s="127" t="str">
        <f>IF(1=1,IF(E315="","",B305),N("B16"))</f>
        <v/>
      </c>
      <c r="C315" s="127"/>
      <c r="D315" s="129" t="str">
        <f>IF(ISBLANK(E315),"",LARGE(D305:D314,1)+1)</f>
        <v/>
      </c>
      <c r="E315" s="130"/>
      <c r="F315" s="131"/>
      <c r="G315" s="170"/>
      <c r="H315" s="105"/>
      <c r="I315" s="132" t="str">
        <f>IF(1=1,IF(E315="","",I305),N("H16"))</f>
        <v/>
      </c>
      <c r="J315" s="133" t="str">
        <f>IF(1=1,IF(E315="","",J305),N("I16"))</f>
        <v/>
      </c>
      <c r="K315" s="134" t="str">
        <f>IF(1=1,IF(E315="","",K305),N("J16"))</f>
        <v/>
      </c>
      <c r="L315" s="135" t="str">
        <f>IF(1=1,IF(OR(J315="",O315="",NOT(ISNUMBER(J315)),NOT(ISNUMBER(O315)),J315=0),"",O315/J315),N("L16"))</f>
        <v/>
      </c>
      <c r="M315" s="136" t="str">
        <f>IF(1=1,IF(OR(L315="",NOT(ISNUMBER(F315))),"",F315*L315*IFERROR(INDEX(D384:D428,MATCH(AE315,B384:B428,0)),1)),N("M13"))</f>
        <v/>
      </c>
      <c r="N315" s="137" t="str">
        <f>IF(1=1,IF(F315="","",IF(G315="","",IFERROR(INDEX(E384:E428,MATCH(AE315,B384:B428,0)),G315&amp;""))),N("N6"))</f>
        <v/>
      </c>
      <c r="O315" s="138" t="str">
        <f>IF(1=1,IF(E315="","",O305),N("K16"))</f>
        <v/>
      </c>
      <c r="P315" s="139" t="str">
        <f>IF(1=1,IF(M315="","",IF(AND(ISNUMBER(M315),M315&lt;1,N315="kg"),MAX(1,ROUND(M315*1000,0)),IF(AND(ISNUMBER(M315),M315&lt;1,N315="L"),MAX(1,ROUND(M315*100,0)),ROUND(M315,3)))),N("O16"))</f>
        <v/>
      </c>
      <c r="Q315" s="140" t="str">
        <f>IF(1=1,IF(M315="","",IF(AND(ISNUMBER(M315),M315&lt;1,N315="kg"),"g",IF(AND(ISNUMBER(M315),M315&lt;1,N315="L"),"cl",N315))),N("P16"))</f>
        <v/>
      </c>
      <c r="R315" s="161" t="str">
        <f>IF(1=1,IF(E315="","",IF(F315="","A CONTROLER",IF(NOT(ISNUMBER(F315)),"TEXTE",IF(OR(L315="",L315&lt;=0),"COMMANDE PRINCIPALE INCOMPLETE",IF(G315="","UNITE MANQUANTE",IF(COUNTIF(B384:B428,AE315)=0,"UNITE A CONTROLER","OK")))))),N("Q9"))</f>
        <v/>
      </c>
      <c r="S315" s="105"/>
      <c r="T315" s="141">
        <f t="shared" si="19"/>
        <v>0</v>
      </c>
      <c r="U315" s="133" t="str">
        <f>IF(1=1,IF(E315="","",U305),N("S16"))</f>
        <v/>
      </c>
      <c r="V315" s="133" t="str">
        <f>IF(1=1,IF(E315="","",V305),N("T16"))</f>
        <v/>
      </c>
      <c r="W315" s="135" t="str">
        <f>IF(1=1,IF(OR(U315="",V315="",NOT(ISNUMBER(U315)),NOT(ISNUMBER(V315)),U315=0),"",V315/U315),N("U16"))</f>
        <v/>
      </c>
      <c r="X315" s="136" t="str">
        <f>IF(1=1,IF(OR(W315="",NOT(ISNUMBER(F315))),"",F315*W315*IFERROR(INDEX(D384:D428,MATCH(AE315,B384:B428,0)),1)),N("V7"))</f>
        <v/>
      </c>
      <c r="Y315" s="137" t="str">
        <f>IF(1=1,IF(F315="","",IF(G315="","",IFERROR(INDEX(E384:E428,MATCH(AE315,B384:B428,0)),G315&amp;""))),N("W6"))</f>
        <v/>
      </c>
      <c r="Z315" s="142" t="str">
        <f>IF(1=1,IF(X315="","",IF(AND(ISNUMBER(X315),X315&lt;1,Y315="kg"),MAX(1,ROUND(X315*1000,0)),IF(AND(ISNUMBER(X315),X315&lt;1,Y315="L"),MAX(1,ROUND(X315*100,0)),ROUND(X315,3)))),N("X16"))</f>
        <v/>
      </c>
      <c r="AA315" s="143" t="str">
        <f>IF(1=1,IF(X315="","",IF(AND(ISNUMBER(X315),X315&lt;1,Y315="kg"),"g",IF(AND(ISNUMBER(X315),X315&lt;1,Y315="L"),"cl",Y315))),N("Y16"))</f>
        <v/>
      </c>
      <c r="AB315" s="123" t="str">
        <f>IF(1=1,IF(E315="","",IF(F315="","A CONTROLER",IF(NOT(ISNUMBER(F315)),"TEXTE",IF(OR(W315="",W315&lt;=0),"COMMANDE COUVERTS INCOMPLETE",IF(G315="","UNITE MANQUANTE",IF(COUNTIF(B384:B428,AE315)=0,"UNITE A CONTROLER","OK")))))),N("Z6"))</f>
        <v/>
      </c>
      <c r="AD315" s="144" t="str">
        <f>IF(1=1,IF(E315="","",AD305),N("AB16"))</f>
        <v/>
      </c>
      <c r="AE315" s="125" t="str">
        <f>IF(1=1,IF(G315="","",UPPER(TRIM(SUBSTITUTE(SUBSTITUTE(G315&amp;"",CHAR(160)," ")," "," ")))),N("AC16"))</f>
        <v/>
      </c>
      <c r="AG315" s="5" t="s">
        <v>35</v>
      </c>
    </row>
    <row r="316" spans="1:33" ht="15.75" x14ac:dyDescent="0.25">
      <c r="A316" s="126" t="str">
        <f>IF(1=1,IF(E316="","",A305),N("A17"))</f>
        <v/>
      </c>
      <c r="B316" s="127" t="str">
        <f>IF(1=1,IF(E316="","",B305),N("B17"))</f>
        <v/>
      </c>
      <c r="C316" s="127"/>
      <c r="D316" s="129" t="str">
        <f>IF(ISBLANK(E316),"",LARGE(D305:D315,1)+1)</f>
        <v/>
      </c>
      <c r="E316" s="130"/>
      <c r="F316" s="131"/>
      <c r="G316" s="170"/>
      <c r="H316" s="105"/>
      <c r="I316" s="132" t="str">
        <f>IF(1=1,IF(E316="","",I305),N("H17"))</f>
        <v/>
      </c>
      <c r="J316" s="133" t="str">
        <f>IF(1=1,IF(E316="","",J305),N("I17"))</f>
        <v/>
      </c>
      <c r="K316" s="134" t="str">
        <f>IF(1=1,IF(E316="","",K305),N("J17"))</f>
        <v/>
      </c>
      <c r="L316" s="135" t="str">
        <f>IF(1=1,IF(OR(J316="",O316="",NOT(ISNUMBER(J316)),NOT(ISNUMBER(O316)),J316=0),"",O316/J316),N("L17"))</f>
        <v/>
      </c>
      <c r="M316" s="136" t="str">
        <f>IF(1=1,IF(OR(L316="",NOT(ISNUMBER(F316))),"",F316*L316*IFERROR(INDEX(D384:D428,MATCH(AE316,B384:B428,0)),1)),N("M13"))</f>
        <v/>
      </c>
      <c r="N316" s="137" t="str">
        <f>IF(1=1,IF(F316="","",IF(G316="","",IFERROR(INDEX(E384:E428,MATCH(AE316,B384:B428,0)),G316&amp;""))),N("N6"))</f>
        <v/>
      </c>
      <c r="O316" s="138" t="str">
        <f>IF(1=1,IF(E316="","",O305),N("K17"))</f>
        <v/>
      </c>
      <c r="P316" s="139" t="str">
        <f>IF(1=1,IF(M316="","",IF(AND(ISNUMBER(M316),M316&lt;1,N316="kg"),MAX(1,ROUND(M316*1000,0)),IF(AND(ISNUMBER(M316),M316&lt;1,N316="L"),MAX(1,ROUND(M316*100,0)),ROUND(M316,3)))),N("O17"))</f>
        <v/>
      </c>
      <c r="Q316" s="140" t="str">
        <f>IF(1=1,IF(M316="","",IF(AND(ISNUMBER(M316),M316&lt;1,N316="kg"),"g",IF(AND(ISNUMBER(M316),M316&lt;1,N316="L"),"cl",N316))),N("P17"))</f>
        <v/>
      </c>
      <c r="R316" s="161" t="str">
        <f>IF(1=1,IF(E316="","",IF(F316="","A CONTROLER",IF(NOT(ISNUMBER(F316)),"TEXTE",IF(OR(L316="",L316&lt;=0),"COMMANDE PRINCIPALE INCOMPLETE",IF(G316="","UNITE MANQUANTE",IF(COUNTIF(B384:B428,AE316)=0,"UNITE A CONTROLER","OK")))))),N("Q9"))</f>
        <v/>
      </c>
      <c r="S316" s="105"/>
      <c r="T316" s="141">
        <f t="shared" si="19"/>
        <v>0</v>
      </c>
      <c r="U316" s="133" t="str">
        <f>IF(1=1,IF(E316="","",U305),N("S17"))</f>
        <v/>
      </c>
      <c r="V316" s="133" t="str">
        <f>IF(1=1,IF(E316="","",V305),N("T17"))</f>
        <v/>
      </c>
      <c r="W316" s="135" t="str">
        <f>IF(1=1,IF(OR(U316="",V316="",NOT(ISNUMBER(U316)),NOT(ISNUMBER(V316)),U316=0),"",V316/U316),N("U17"))</f>
        <v/>
      </c>
      <c r="X316" s="136" t="str">
        <f>IF(1=1,IF(OR(W316="",NOT(ISNUMBER(F316))),"",F316*W316*IFERROR(INDEX(D384:D428,MATCH(AE316,B384:B428,0)),1)),N("V7"))</f>
        <v/>
      </c>
      <c r="Y316" s="137" t="str">
        <f>IF(1=1,IF(F316="","",IF(G316="","",IFERROR(INDEX(E384:E428,MATCH(AE316,B384:B428,0)),G316&amp;""))),N("W6"))</f>
        <v/>
      </c>
      <c r="Z316" s="142" t="str">
        <f>IF(1=1,IF(X316="","",IF(AND(ISNUMBER(X316),X316&lt;1,Y316="kg"),MAX(1,ROUND(X316*1000,0)),IF(AND(ISNUMBER(X316),X316&lt;1,Y316="L"),MAX(1,ROUND(X316*100,0)),ROUND(X316,3)))),N("X17"))</f>
        <v/>
      </c>
      <c r="AA316" s="143" t="str">
        <f>IF(1=1,IF(X316="","",IF(AND(ISNUMBER(X316),X316&lt;1,Y316="kg"),"g",IF(AND(ISNUMBER(X316),X316&lt;1,Y316="L"),"cl",Y316))),N("Y17"))</f>
        <v/>
      </c>
      <c r="AB316" s="123" t="str">
        <f>IF(1=1,IF(E316="","",IF(F316="","A CONTROLER",IF(NOT(ISNUMBER(F316)),"TEXTE",IF(OR(W316="",W316&lt;=0),"COMMANDE COUVERTS INCOMPLETE",IF(G316="","UNITE MANQUANTE",IF(COUNTIF(B384:B428,AE316)=0,"UNITE A CONTROLER","OK")))))),N("Z6"))</f>
        <v/>
      </c>
      <c r="AD316" s="144" t="str">
        <f>IF(1=1,IF(E316="","",AD305),N("AB17"))</f>
        <v/>
      </c>
      <c r="AE316" s="125" t="str">
        <f>IF(1=1,IF(G316="","",UPPER(TRIM(SUBSTITUTE(SUBSTITUTE(G316&amp;"",CHAR(160)," ")," "," ")))),N("AC17"))</f>
        <v/>
      </c>
      <c r="AG316" s="5" t="s">
        <v>225</v>
      </c>
    </row>
    <row r="317" spans="1:33" ht="15.75" x14ac:dyDescent="0.25">
      <c r="A317" s="126" t="str">
        <f>IF(1=1,IF(E317="","",A305),N("A18"))</f>
        <v/>
      </c>
      <c r="B317" s="127" t="str">
        <f>IF(1=1,IF(E317="","",B305),N("B18"))</f>
        <v/>
      </c>
      <c r="C317" s="127"/>
      <c r="D317" s="129" t="str">
        <f>IF(ISBLANK(E317),"",LARGE(D305:D316,1)+1)</f>
        <v/>
      </c>
      <c r="E317" s="130"/>
      <c r="F317" s="131"/>
      <c r="G317" s="170"/>
      <c r="H317" s="105"/>
      <c r="I317" s="132" t="str">
        <f>IF(1=1,IF(E317="","",I305),N("H18"))</f>
        <v/>
      </c>
      <c r="J317" s="133" t="str">
        <f>IF(1=1,IF(E317="","",J305),N("I18"))</f>
        <v/>
      </c>
      <c r="K317" s="134" t="str">
        <f>IF(1=1,IF(E317="","",K305),N("J18"))</f>
        <v/>
      </c>
      <c r="L317" s="135" t="str">
        <f>IF(1=1,IF(OR(J317="",O317="",NOT(ISNUMBER(J317)),NOT(ISNUMBER(O317)),J317=0),"",O317/J317),N("L18"))</f>
        <v/>
      </c>
      <c r="M317" s="136" t="str">
        <f>IF(1=1,IF(OR(L317="",NOT(ISNUMBER(F317))),"",F317*L317*IFERROR(INDEX(D384:D428,MATCH(AE317,B384:B428,0)),1)),N("M13"))</f>
        <v/>
      </c>
      <c r="N317" s="137" t="str">
        <f>IF(1=1,IF(F317="","",IF(G317="","",IFERROR(INDEX(E384:E428,MATCH(AE317,B384:B428,0)),G317&amp;""))),N("N6"))</f>
        <v/>
      </c>
      <c r="O317" s="138" t="str">
        <f>IF(1=1,IF(E317="","",O305),N("K18"))</f>
        <v/>
      </c>
      <c r="P317" s="139" t="str">
        <f>IF(1=1,IF(M317="","",IF(AND(ISNUMBER(M317),M317&lt;1,N317="kg"),MAX(1,ROUND(M317*1000,0)),IF(AND(ISNUMBER(M317),M317&lt;1,N317="L"),MAX(1,ROUND(M317*100,0)),ROUND(M317,3)))),N("O18"))</f>
        <v/>
      </c>
      <c r="Q317" s="140" t="str">
        <f>IF(1=1,IF(M317="","",IF(AND(ISNUMBER(M317),M317&lt;1,N317="kg"),"g",IF(AND(ISNUMBER(M317),M317&lt;1,N317="L"),"cl",N317))),N("P18"))</f>
        <v/>
      </c>
      <c r="R317" s="161" t="str">
        <f>IF(1=1,IF(E317="","",IF(F317="","A CONTROLER",IF(NOT(ISNUMBER(F317)),"TEXTE",IF(OR(L317="",L317&lt;=0),"COMMANDE PRINCIPALE INCOMPLETE",IF(G317="","UNITE MANQUANTE",IF(COUNTIF(B384:B428,AE317)=0,"UNITE A CONTROLER","OK")))))),N("Q9"))</f>
        <v/>
      </c>
      <c r="S317" s="105"/>
      <c r="T317" s="141">
        <f t="shared" si="19"/>
        <v>0</v>
      </c>
      <c r="U317" s="133" t="str">
        <f>IF(1=1,IF(E317="","",U305),N("S18"))</f>
        <v/>
      </c>
      <c r="V317" s="133" t="str">
        <f>IF(1=1,IF(E317="","",V305),N("T18"))</f>
        <v/>
      </c>
      <c r="W317" s="135" t="str">
        <f>IF(1=1,IF(OR(U317="",V317="",NOT(ISNUMBER(U317)),NOT(ISNUMBER(V317)),U317=0),"",V317/U317),N("U18"))</f>
        <v/>
      </c>
      <c r="X317" s="136" t="str">
        <f>IF(1=1,IF(OR(W317="",NOT(ISNUMBER(F317))),"",F317*W317*IFERROR(INDEX(D384:D428,MATCH(AE317,B384:B428,0)),1)),N("V7"))</f>
        <v/>
      </c>
      <c r="Y317" s="137" t="str">
        <f>IF(1=1,IF(F317="","",IF(G317="","",IFERROR(INDEX(E384:E428,MATCH(AE317,B384:B428,0)),G317&amp;""))),N("W6"))</f>
        <v/>
      </c>
      <c r="Z317" s="142" t="str">
        <f>IF(1=1,IF(X317="","",IF(AND(ISNUMBER(X317),X317&lt;1,Y317="kg"),MAX(1,ROUND(X317*1000,0)),IF(AND(ISNUMBER(X317),X317&lt;1,Y317="L"),MAX(1,ROUND(X317*100,0)),ROUND(X317,3)))),N("X18"))</f>
        <v/>
      </c>
      <c r="AA317" s="143" t="str">
        <f>IF(1=1,IF(X317="","",IF(AND(ISNUMBER(X317),X317&lt;1,Y317="kg"),"g",IF(AND(ISNUMBER(X317),X317&lt;1,Y317="L"),"cl",Y317))),N("Y18"))</f>
        <v/>
      </c>
      <c r="AB317" s="123" t="str">
        <f>IF(1=1,IF(E317="","",IF(F317="","A CONTROLER",IF(NOT(ISNUMBER(F317)),"TEXTE",IF(OR(W317="",W317&lt;=0),"COMMANDE COUVERTS INCOMPLETE",IF(G317="","UNITE MANQUANTE",IF(COUNTIF(B384:B428,AE317)=0,"UNITE A CONTROLER","OK")))))),N("Z6"))</f>
        <v/>
      </c>
      <c r="AD317" s="144" t="str">
        <f>IF(1=1,IF(E317="","",AD305),N("AB18"))</f>
        <v/>
      </c>
      <c r="AE317" s="125" t="str">
        <f>IF(1=1,IF(G317="","",UPPER(TRIM(SUBSTITUTE(SUBSTITUTE(G317&amp;"",CHAR(160)," ")," "," ")))),N("AC18"))</f>
        <v/>
      </c>
      <c r="AG317" s="5" t="s">
        <v>36</v>
      </c>
    </row>
    <row r="318" spans="1:33" ht="15.75" x14ac:dyDescent="0.25">
      <c r="A318" s="126" t="str">
        <f>IF(1=1,IF(E318="","",A305),N("A19"))</f>
        <v/>
      </c>
      <c r="B318" s="127" t="str">
        <f>IF(1=1,IF(E318="","",B305),N("B19"))</f>
        <v/>
      </c>
      <c r="C318" s="127"/>
      <c r="D318" s="129" t="str">
        <f>IF(ISBLANK(E318),"",LARGE(D305:D317,1)+1)</f>
        <v/>
      </c>
      <c r="E318" s="130"/>
      <c r="F318" s="131"/>
      <c r="G318" s="170"/>
      <c r="H318" s="105"/>
      <c r="I318" s="132" t="str">
        <f>IF(1=1,IF(E318="","",I305),N("H19"))</f>
        <v/>
      </c>
      <c r="J318" s="133" t="str">
        <f>IF(1=1,IF(E318="","",J305),N("I19"))</f>
        <v/>
      </c>
      <c r="K318" s="134" t="str">
        <f>IF(1=1,IF(E318="","",K305),N("J19"))</f>
        <v/>
      </c>
      <c r="L318" s="135" t="str">
        <f>IF(1=1,IF(OR(J318="",O318="",NOT(ISNUMBER(J318)),NOT(ISNUMBER(O318)),J318=0),"",O318/J318),N("L19"))</f>
        <v/>
      </c>
      <c r="M318" s="136" t="str">
        <f>IF(1=1,IF(OR(L318="",NOT(ISNUMBER(F318))),"",F318*L318*IFERROR(INDEX(D384:D428,MATCH(AE318,B384:B428,0)),1)),N("M13"))</f>
        <v/>
      </c>
      <c r="N318" s="137" t="str">
        <f>IF(1=1,IF(F318="","",IF(G318="","",IFERROR(INDEX(E384:E428,MATCH(AE318,B384:B428,0)),G318&amp;""))),N("N6"))</f>
        <v/>
      </c>
      <c r="O318" s="138" t="str">
        <f>IF(1=1,IF(E318="","",O305),N("K19"))</f>
        <v/>
      </c>
      <c r="P318" s="139" t="str">
        <f>IF(1=1,IF(M318="","",IF(AND(ISNUMBER(M318),M318&lt;1,N318="kg"),MAX(1,ROUND(M318*1000,0)),IF(AND(ISNUMBER(M318),M318&lt;1,N318="L"),MAX(1,ROUND(M318*100,0)),ROUND(M318,3)))),N("O19"))</f>
        <v/>
      </c>
      <c r="Q318" s="140" t="str">
        <f>IF(1=1,IF(M318="","",IF(AND(ISNUMBER(M318),M318&lt;1,N318="kg"),"g",IF(AND(ISNUMBER(M318),M318&lt;1,N318="L"),"cl",N318))),N("P19"))</f>
        <v/>
      </c>
      <c r="R318" s="161" t="str">
        <f>IF(1=1,IF(E318="","",IF(F318="","A CONTROLER",IF(NOT(ISNUMBER(F318)),"TEXTE",IF(OR(L318="",L318&lt;=0),"COMMANDE PRINCIPALE INCOMPLETE",IF(G318="","UNITE MANQUANTE",IF(COUNTIF(B384:B428,AE318)=0,"UNITE A CONTROLER","OK")))))),N("Q9"))</f>
        <v/>
      </c>
      <c r="S318" s="105"/>
      <c r="T318" s="141">
        <f t="shared" si="19"/>
        <v>0</v>
      </c>
      <c r="U318" s="133" t="str">
        <f>IF(1=1,IF(E318="","",U305),N("S19"))</f>
        <v/>
      </c>
      <c r="V318" s="133" t="str">
        <f>IF(1=1,IF(E318="","",V305),N("T19"))</f>
        <v/>
      </c>
      <c r="W318" s="135" t="str">
        <f>IF(1=1,IF(OR(U318="",V318="",NOT(ISNUMBER(U318)),NOT(ISNUMBER(V318)),U318=0),"",V318/U318),N("U19"))</f>
        <v/>
      </c>
      <c r="X318" s="136" t="str">
        <f>IF(1=1,IF(OR(W318="",NOT(ISNUMBER(F318))),"",F318*W318*IFERROR(INDEX(D384:D428,MATCH(AE318,B384:B428,0)),1)),N("V7"))</f>
        <v/>
      </c>
      <c r="Y318" s="137" t="str">
        <f>IF(1=1,IF(F318="","",IF(G318="","",IFERROR(INDEX(E384:E428,MATCH(AE318,B384:B428,0)),G318&amp;""))),N("W6"))</f>
        <v/>
      </c>
      <c r="Z318" s="142" t="str">
        <f>IF(1=1,IF(X318="","",IF(AND(ISNUMBER(X318),X318&lt;1,Y318="kg"),MAX(1,ROUND(X318*1000,0)),IF(AND(ISNUMBER(X318),X318&lt;1,Y318="L"),MAX(1,ROUND(X318*100,0)),ROUND(X318,3)))),N("X19"))</f>
        <v/>
      </c>
      <c r="AA318" s="143" t="str">
        <f>IF(1=1,IF(X318="","",IF(AND(ISNUMBER(X318),X318&lt;1,Y318="kg"),"g",IF(AND(ISNUMBER(X318),X318&lt;1,Y318="L"),"cl",Y318))),N("Y19"))</f>
        <v/>
      </c>
      <c r="AB318" s="123" t="str">
        <f>IF(1=1,IF(E318="","",IF(F318="","A CONTROLER",IF(NOT(ISNUMBER(F318)),"TEXTE",IF(OR(W318="",W318&lt;=0),"COMMANDE COUVERTS INCOMPLETE",IF(G318="","UNITE MANQUANTE",IF(COUNTIF(B384:B428,AE318)=0,"UNITE A CONTROLER","OK")))))),N("Z6"))</f>
        <v/>
      </c>
      <c r="AD318" s="144" t="str">
        <f>IF(1=1,IF(E318="","",AD305),N("AB19"))</f>
        <v/>
      </c>
      <c r="AE318" s="125" t="str">
        <f>IF(1=1,IF(G318="","",UPPER(TRIM(SUBSTITUTE(SUBSTITUTE(G318&amp;"",CHAR(160)," ")," "," ")))),N("AC19"))</f>
        <v/>
      </c>
      <c r="AG318" s="5" t="s">
        <v>37</v>
      </c>
    </row>
    <row r="319" spans="1:33" ht="15.75" x14ac:dyDescent="0.25">
      <c r="A319" s="126" t="str">
        <f>IF(1=1,IF(E319="","",A305),N("A20"))</f>
        <v/>
      </c>
      <c r="B319" s="127" t="str">
        <f>IF(1=1,IF(E319="","",B305),N("B20"))</f>
        <v/>
      </c>
      <c r="C319" s="127"/>
      <c r="D319" s="129" t="str">
        <f>IF(ISBLANK(E319),"",LARGE(D305:D318,1)+1)</f>
        <v/>
      </c>
      <c r="E319" s="130"/>
      <c r="F319" s="131"/>
      <c r="G319" s="170"/>
      <c r="H319" s="105"/>
      <c r="I319" s="132" t="str">
        <f>IF(1=1,IF(E319="","",I305),N("H20"))</f>
        <v/>
      </c>
      <c r="J319" s="133" t="str">
        <f>IF(1=1,IF(E319="","",J305),N("I20"))</f>
        <v/>
      </c>
      <c r="K319" s="134" t="str">
        <f>IF(1=1,IF(E319="","",K305),N("J20"))</f>
        <v/>
      </c>
      <c r="L319" s="135" t="str">
        <f>IF(1=1,IF(OR(J319="",O319="",NOT(ISNUMBER(J319)),NOT(ISNUMBER(O319)),J319=0),"",O319/J319),N("L20"))</f>
        <v/>
      </c>
      <c r="M319" s="136" t="str">
        <f>IF(1=1,IF(OR(L319="",NOT(ISNUMBER(F319))),"",F319*L319*IFERROR(INDEX(D384:D428,MATCH(AE319,B384:B428,0)),1)),N("M13"))</f>
        <v/>
      </c>
      <c r="N319" s="137" t="str">
        <f>IF(1=1,IF(F319="","",IF(G319="","",IFERROR(INDEX(E384:E428,MATCH(AE319,B384:B428,0)),G319&amp;""))),N("N6"))</f>
        <v/>
      </c>
      <c r="O319" s="138" t="str">
        <f>IF(1=1,IF(E319="","",O305),N("K20"))</f>
        <v/>
      </c>
      <c r="P319" s="139" t="str">
        <f>IF(1=1,IF(M319="","",IF(AND(ISNUMBER(M319),M319&lt;1,N319="kg"),MAX(1,ROUND(M319*1000,0)),IF(AND(ISNUMBER(M319),M319&lt;1,N319="L"),MAX(1,ROUND(M319*100,0)),ROUND(M319,3)))),N("O20"))</f>
        <v/>
      </c>
      <c r="Q319" s="140" t="str">
        <f>IF(1=1,IF(M319="","",IF(AND(ISNUMBER(M319),M319&lt;1,N319="kg"),"g",IF(AND(ISNUMBER(M319),M319&lt;1,N319="L"),"cl",N319))),N("P20"))</f>
        <v/>
      </c>
      <c r="R319" s="161" t="str">
        <f>IF(1=1,IF(E319="","",IF(F319="","A CONTROLER",IF(NOT(ISNUMBER(F319)),"TEXTE",IF(OR(L319="",L319&lt;=0),"COMMANDE PRINCIPALE INCOMPLETE",IF(G319="","UNITE MANQUANTE",IF(COUNTIF(B384:B428,AE319)=0,"UNITE A CONTROLER","OK")))))),N("Q9"))</f>
        <v/>
      </c>
      <c r="S319" s="105"/>
      <c r="T319" s="141">
        <f t="shared" si="19"/>
        <v>0</v>
      </c>
      <c r="U319" s="133" t="str">
        <f>IF(1=1,IF(E319="","",U305),N("S20"))</f>
        <v/>
      </c>
      <c r="V319" s="133" t="str">
        <f>IF(1=1,IF(E319="","",V305),N("T20"))</f>
        <v/>
      </c>
      <c r="W319" s="135" t="str">
        <f>IF(1=1,IF(OR(U319="",V319="",NOT(ISNUMBER(U319)),NOT(ISNUMBER(V319)),U319=0),"",V319/U319),N("U20"))</f>
        <v/>
      </c>
      <c r="X319" s="136" t="str">
        <f>IF(1=1,IF(OR(W319="",NOT(ISNUMBER(F319))),"",F319*W319*IFERROR(INDEX(D384:D428,MATCH(AE319,B384:B428,0)),1)),N("V7"))</f>
        <v/>
      </c>
      <c r="Y319" s="137" t="str">
        <f>IF(1=1,IF(F319="","",IF(G319="","",IFERROR(INDEX(E384:E428,MATCH(AE319,B384:B428,0)),G319&amp;""))),N("W6"))</f>
        <v/>
      </c>
      <c r="Z319" s="142" t="str">
        <f>IF(1=1,IF(X319="","",IF(AND(ISNUMBER(X319),X319&lt;1,Y319="kg"),MAX(1,ROUND(X319*1000,0)),IF(AND(ISNUMBER(X319),X319&lt;1,Y319="L"),MAX(1,ROUND(X319*100,0)),ROUND(X319,3)))),N("X20"))</f>
        <v/>
      </c>
      <c r="AA319" s="143" t="str">
        <f>IF(1=1,IF(X319="","",IF(AND(ISNUMBER(X319),X319&lt;1,Y319="kg"),"g",IF(AND(ISNUMBER(X319),X319&lt;1,Y319="L"),"cl",Y319))),N("Y20"))</f>
        <v/>
      </c>
      <c r="AB319" s="123" t="str">
        <f>IF(1=1,IF(E319="","",IF(F319="","A CONTROLER",IF(NOT(ISNUMBER(F319)),"TEXTE",IF(OR(W319="",W319&lt;=0),"COMMANDE COUVERTS INCOMPLETE",IF(G319="","UNITE MANQUANTE",IF(COUNTIF(B384:B428,AE319)=0,"UNITE A CONTROLER","OK")))))),N("Z6"))</f>
        <v/>
      </c>
      <c r="AD319" s="144" t="str">
        <f>IF(1=1,IF(E319="","",AD305),N("AB20"))</f>
        <v/>
      </c>
      <c r="AE319" s="125" t="str">
        <f>IF(1=1,IF(G319="","",UPPER(TRIM(SUBSTITUTE(SUBSTITUTE(G319&amp;"",CHAR(160)," ")," "," ")))),N("AC20"))</f>
        <v/>
      </c>
      <c r="AG319" s="4" t="s">
        <v>38</v>
      </c>
    </row>
    <row r="320" spans="1:33" ht="15.75" x14ac:dyDescent="0.25">
      <c r="A320" s="126" t="str">
        <f>IF(1=1,IF(E320="","",A305),N("A21"))</f>
        <v/>
      </c>
      <c r="B320" s="127" t="str">
        <f>IF(1=1,IF(E320="","",B305),N("B21"))</f>
        <v/>
      </c>
      <c r="C320" s="127"/>
      <c r="D320" s="129" t="str">
        <f>IF(ISBLANK(E320),"",LARGE(D305:D319,1)+1)</f>
        <v/>
      </c>
      <c r="E320" s="130"/>
      <c r="F320" s="131"/>
      <c r="G320" s="170"/>
      <c r="H320" s="105"/>
      <c r="I320" s="132" t="str">
        <f>IF(1=1,IF(E320="","",I305),N("H21"))</f>
        <v/>
      </c>
      <c r="J320" s="133" t="str">
        <f>IF(1=1,IF(E320="","",J305),N("I21"))</f>
        <v/>
      </c>
      <c r="K320" s="134" t="str">
        <f>IF(1=1,IF(E320="","",K305),N("J21"))</f>
        <v/>
      </c>
      <c r="L320" s="135" t="str">
        <f>IF(1=1,IF(OR(J320="",O320="",NOT(ISNUMBER(J320)),NOT(ISNUMBER(O320)),J320=0),"",O320/J320),N("L21"))</f>
        <v/>
      </c>
      <c r="M320" s="136" t="str">
        <f>IF(1=1,IF(OR(L320="",NOT(ISNUMBER(F320))),"",F320*L320*IFERROR(INDEX(D384:D428,MATCH(AE320,B384:B428,0)),1)),N("M13"))</f>
        <v/>
      </c>
      <c r="N320" s="137" t="str">
        <f>IF(1=1,IF(F320="","",IF(G320="","",IFERROR(INDEX(E384:E428,MATCH(AE320,B384:B428,0)),G320&amp;""))),N("N6"))</f>
        <v/>
      </c>
      <c r="O320" s="138" t="str">
        <f>IF(1=1,IF(E320="","",O305),N("K21"))</f>
        <v/>
      </c>
      <c r="P320" s="139" t="str">
        <f>IF(1=1,IF(M320="","",IF(AND(ISNUMBER(M320),M320&lt;1,N320="kg"),MAX(1,ROUND(M320*1000,0)),IF(AND(ISNUMBER(M320),M320&lt;1,N320="L"),MAX(1,ROUND(M320*100,0)),ROUND(M320,3)))),N("O21"))</f>
        <v/>
      </c>
      <c r="Q320" s="140" t="str">
        <f>IF(1=1,IF(M320="","",IF(AND(ISNUMBER(M320),M320&lt;1,N320="kg"),"g",IF(AND(ISNUMBER(M320),M320&lt;1,N320="L"),"cl",N320))),N("P21"))</f>
        <v/>
      </c>
      <c r="R320" s="161" t="str">
        <f>IF(1=1,IF(E320="","",IF(F320="","A CONTROLER",IF(NOT(ISNUMBER(F320)),"TEXTE",IF(OR(L320="",L320&lt;=0),"COMMANDE PRINCIPALE INCOMPLETE",IF(G320="","UNITE MANQUANTE",IF(COUNTIF(B384:B428,AE320)=0,"UNITE A CONTROLER","OK")))))),N("Q9"))</f>
        <v/>
      </c>
      <c r="S320" s="105"/>
      <c r="T320" s="141">
        <f t="shared" si="19"/>
        <v>0</v>
      </c>
      <c r="U320" s="133" t="str">
        <f>IF(1=1,IF(E320="","",U305),N("S21"))</f>
        <v/>
      </c>
      <c r="V320" s="133" t="str">
        <f>IF(1=1,IF(E320="","",V305),N("T21"))</f>
        <v/>
      </c>
      <c r="W320" s="135" t="str">
        <f>IF(1=1,IF(OR(U320="",V320="",NOT(ISNUMBER(U320)),NOT(ISNUMBER(V320)),U320=0),"",V320/U320),N("U21"))</f>
        <v/>
      </c>
      <c r="X320" s="136" t="str">
        <f>IF(1=1,IF(OR(W320="",NOT(ISNUMBER(F320))),"",F320*W320*IFERROR(INDEX(D384:D428,MATCH(AE320,B384:B428,0)),1)),N("V7"))</f>
        <v/>
      </c>
      <c r="Y320" s="137" t="str">
        <f>IF(1=1,IF(F320="","",IF(G320="","",IFERROR(INDEX(E384:E428,MATCH(AE320,B384:B428,0)),G320&amp;""))),N("W6"))</f>
        <v/>
      </c>
      <c r="Z320" s="142" t="str">
        <f>IF(1=1,IF(X320="","",IF(AND(ISNUMBER(X320),X320&lt;1,Y320="kg"),MAX(1,ROUND(X320*1000,0)),IF(AND(ISNUMBER(X320),X320&lt;1,Y320="L"),MAX(1,ROUND(X320*100,0)),ROUND(X320,3)))),N("X21"))</f>
        <v/>
      </c>
      <c r="AA320" s="143" t="str">
        <f>IF(1=1,IF(X320="","",IF(AND(ISNUMBER(X320),X320&lt;1,Y320="kg"),"g",IF(AND(ISNUMBER(X320),X320&lt;1,Y320="L"),"cl",Y320))),N("Y21"))</f>
        <v/>
      </c>
      <c r="AB320" s="123" t="str">
        <f>IF(1=1,IF(E320="","",IF(F320="","A CONTROLER",IF(NOT(ISNUMBER(F320)),"TEXTE",IF(OR(W320="",W320&lt;=0),"COMMANDE COUVERTS INCOMPLETE",IF(G320="","UNITE MANQUANTE",IF(COUNTIF(B384:B428,AE320)=0,"UNITE A CONTROLER","OK")))))),N("Z6"))</f>
        <v/>
      </c>
      <c r="AD320" s="144" t="str">
        <f>IF(1=1,IF(E320="","",AD305),N("AB21"))</f>
        <v/>
      </c>
      <c r="AE320" s="125" t="str">
        <f>IF(1=1,IF(G320="","",UPPER(TRIM(SUBSTITUTE(SUBSTITUTE(G320&amp;"",CHAR(160)," ")," "," ")))),N("AC21"))</f>
        <v/>
      </c>
      <c r="AG320" s="4" t="s">
        <v>39</v>
      </c>
    </row>
    <row r="321" spans="1:33" ht="15.75" x14ac:dyDescent="0.25">
      <c r="A321" s="126" t="str">
        <f>IF(1=1,IF(E321="","",A305),N("A22"))</f>
        <v/>
      </c>
      <c r="B321" s="127" t="str">
        <f>IF(1=1,IF(E321="","",B305),N("B22"))</f>
        <v/>
      </c>
      <c r="C321" s="127"/>
      <c r="D321" s="129" t="str">
        <f>IF(ISBLANK(E321),"",LARGE(D305:D320,1)+1)</f>
        <v/>
      </c>
      <c r="E321" s="130"/>
      <c r="F321" s="131"/>
      <c r="G321" s="170"/>
      <c r="H321" s="105"/>
      <c r="I321" s="132" t="str">
        <f>IF(1=1,IF(E321="","",I305),N("H22"))</f>
        <v/>
      </c>
      <c r="J321" s="133" t="str">
        <f>IF(1=1,IF(E321="","",J305),N("I22"))</f>
        <v/>
      </c>
      <c r="K321" s="134" t="str">
        <f>IF(1=1,IF(E321="","",K305),N("J22"))</f>
        <v/>
      </c>
      <c r="L321" s="135" t="str">
        <f>IF(1=1,IF(OR(J321="",O321="",NOT(ISNUMBER(J321)),NOT(ISNUMBER(O321)),J321=0),"",O321/J321),N("L22"))</f>
        <v/>
      </c>
      <c r="M321" s="136" t="str">
        <f>IF(1=1,IF(OR(L321="",NOT(ISNUMBER(F321))),"",F321*L321*IFERROR(INDEX(D384:D428,MATCH(AE321,B384:B428,0)),1)),N("M13"))</f>
        <v/>
      </c>
      <c r="N321" s="137" t="str">
        <f>IF(1=1,IF(F321="","",IF(G321="","",IFERROR(INDEX(E384:E428,MATCH(AE321,B384:B428,0)),G321&amp;""))),N("N6"))</f>
        <v/>
      </c>
      <c r="O321" s="138" t="str">
        <f>IF(1=1,IF(E321="","",O305),N("K22"))</f>
        <v/>
      </c>
      <c r="P321" s="139" t="str">
        <f>IF(1=1,IF(M321="","",IF(AND(ISNUMBER(M321),M321&lt;1,N321="kg"),MAX(1,ROUND(M321*1000,0)),IF(AND(ISNUMBER(M321),M321&lt;1,N321="L"),MAX(1,ROUND(M321*100,0)),ROUND(M321,3)))),N("O22"))</f>
        <v/>
      </c>
      <c r="Q321" s="140" t="str">
        <f>IF(1=1,IF(M321="","",IF(AND(ISNUMBER(M321),M321&lt;1,N321="kg"),"g",IF(AND(ISNUMBER(M321),M321&lt;1,N321="L"),"cl",N321))),N("P22"))</f>
        <v/>
      </c>
      <c r="R321" s="161" t="str">
        <f>IF(1=1,IF(E321="","",IF(F321="","A CONTROLER",IF(NOT(ISNUMBER(F321)),"TEXTE",IF(OR(L321="",L321&lt;=0),"COMMANDE PRINCIPALE INCOMPLETE",IF(G321="","UNITE MANQUANTE",IF(COUNTIF(B384:B428,AE321)=0,"UNITE A CONTROLER","OK")))))),N("Q9"))</f>
        <v/>
      </c>
      <c r="S321" s="105"/>
      <c r="T321" s="141">
        <f t="shared" si="19"/>
        <v>0</v>
      </c>
      <c r="U321" s="133" t="str">
        <f>IF(1=1,IF(E321="","",U305),N("S22"))</f>
        <v/>
      </c>
      <c r="V321" s="133" t="str">
        <f>IF(1=1,IF(E321="","",V305),N("T22"))</f>
        <v/>
      </c>
      <c r="W321" s="135" t="str">
        <f>IF(1=1,IF(OR(U321="",V321="",NOT(ISNUMBER(U321)),NOT(ISNUMBER(V321)),U321=0),"",V321/U321),N("U22"))</f>
        <v/>
      </c>
      <c r="X321" s="136" t="str">
        <f>IF(1=1,IF(OR(W321="",NOT(ISNUMBER(F321))),"",F321*W321*IFERROR(INDEX(D384:D428,MATCH(AE321,B384:B428,0)),1)),N("V7"))</f>
        <v/>
      </c>
      <c r="Y321" s="137" t="str">
        <f>IF(1=1,IF(F321="","",IF(G321="","",IFERROR(INDEX(E384:E428,MATCH(AE321,B384:B428,0)),G321&amp;""))),N("W6"))</f>
        <v/>
      </c>
      <c r="Z321" s="142" t="str">
        <f>IF(1=1,IF(X321="","",IF(AND(ISNUMBER(X321),X321&lt;1,Y321="kg"),MAX(1,ROUND(X321*1000,0)),IF(AND(ISNUMBER(X321),X321&lt;1,Y321="L"),MAX(1,ROUND(X321*100,0)),ROUND(X321,3)))),N("X22"))</f>
        <v/>
      </c>
      <c r="AA321" s="143" t="str">
        <f>IF(1=1,IF(X321="","",IF(AND(ISNUMBER(X321),X321&lt;1,Y321="kg"),"g",IF(AND(ISNUMBER(X321),X321&lt;1,Y321="L"),"cl",Y321))),N("Y22"))</f>
        <v/>
      </c>
      <c r="AB321" s="123" t="str">
        <f>IF(1=1,IF(E321="","",IF(F321="","A CONTROLER",IF(NOT(ISNUMBER(F321)),"TEXTE",IF(OR(W321="",W321&lt;=0),"COMMANDE COUVERTS INCOMPLETE",IF(G321="","UNITE MANQUANTE",IF(COUNTIF(B384:B428,AE321)=0,"UNITE A CONTROLER","OK")))))),N("Z6"))</f>
        <v/>
      </c>
      <c r="AD321" s="144" t="str">
        <f>IF(1=1,IF(E321="","",AD305),N("AB22"))</f>
        <v/>
      </c>
      <c r="AE321" s="125" t="str">
        <f>IF(1=1,IF(G321="","",UPPER(TRIM(SUBSTITUTE(SUBSTITUTE(G321&amp;"",CHAR(160)," ")," "," ")))),N("AC22"))</f>
        <v/>
      </c>
      <c r="AG321" s="4" t="s">
        <v>40</v>
      </c>
    </row>
    <row r="322" spans="1:33" ht="15.75" x14ac:dyDescent="0.25">
      <c r="A322" s="126" t="str">
        <f>IF(1=1,IF(E322="","",A305),N("A23"))</f>
        <v/>
      </c>
      <c r="B322" s="127" t="str">
        <f>IF(1=1,IF(E322="","",B305),N("B23"))</f>
        <v/>
      </c>
      <c r="C322" s="127"/>
      <c r="D322" s="129" t="str">
        <f>IF(ISBLANK(E322),"",LARGE(D305:D321,1)+1)</f>
        <v/>
      </c>
      <c r="E322" s="130"/>
      <c r="F322" s="131"/>
      <c r="G322" s="170"/>
      <c r="H322" s="105"/>
      <c r="I322" s="132" t="str">
        <f>IF(1=1,IF(E322="","",I305),N("H23"))</f>
        <v/>
      </c>
      <c r="J322" s="133" t="str">
        <f>IF(1=1,IF(E322="","",J305),N("I23"))</f>
        <v/>
      </c>
      <c r="K322" s="134" t="str">
        <f>IF(1=1,IF(E322="","",K305),N("J23"))</f>
        <v/>
      </c>
      <c r="L322" s="135" t="str">
        <f>IF(1=1,IF(OR(J322="",O322="",NOT(ISNUMBER(J322)),NOT(ISNUMBER(O322)),J322=0),"",O322/J322),N("L23"))</f>
        <v/>
      </c>
      <c r="M322" s="136" t="str">
        <f>IF(1=1,IF(OR(L322="",NOT(ISNUMBER(F322))),"",F322*L322*IFERROR(INDEX(D384:D428,MATCH(AE322,B384:B428,0)),1)),N("M13"))</f>
        <v/>
      </c>
      <c r="N322" s="137" t="str">
        <f>IF(1=1,IF(F322="","",IF(G322="","",IFERROR(INDEX(E384:E428,MATCH(AE322,B384:B428,0)),G322&amp;""))),N("N6"))</f>
        <v/>
      </c>
      <c r="O322" s="138" t="str">
        <f>IF(1=1,IF(E322="","",O305),N("K23"))</f>
        <v/>
      </c>
      <c r="P322" s="139" t="str">
        <f>IF(1=1,IF(M322="","",IF(AND(ISNUMBER(M322),M322&lt;1,N322="kg"),MAX(1,ROUND(M322*1000,0)),IF(AND(ISNUMBER(M322),M322&lt;1,N322="L"),MAX(1,ROUND(M322*100,0)),ROUND(M322,3)))),N("O23"))</f>
        <v/>
      </c>
      <c r="Q322" s="140" t="str">
        <f>IF(1=1,IF(M322="","",IF(AND(ISNUMBER(M322),M322&lt;1,N322="kg"),"g",IF(AND(ISNUMBER(M322),M322&lt;1,N322="L"),"cl",N322))),N("P23"))</f>
        <v/>
      </c>
      <c r="R322" s="161" t="str">
        <f>IF(1=1,IF(E322="","",IF(F322="","A CONTROLER",IF(NOT(ISNUMBER(F322)),"TEXTE",IF(OR(L322="",L322&lt;=0),"COMMANDE PRINCIPALE INCOMPLETE",IF(G322="","UNITE MANQUANTE",IF(COUNTIF(B384:B428,AE322)=0,"UNITE A CONTROLER","OK")))))),N("Q9"))</f>
        <v/>
      </c>
      <c r="S322" s="105"/>
      <c r="T322" s="141">
        <f t="shared" si="19"/>
        <v>0</v>
      </c>
      <c r="U322" s="133" t="str">
        <f>IF(1=1,IF(E322="","",U305),N("S23"))</f>
        <v/>
      </c>
      <c r="V322" s="133" t="str">
        <f>IF(1=1,IF(E322="","",V305),N("T23"))</f>
        <v/>
      </c>
      <c r="W322" s="135" t="str">
        <f>IF(1=1,IF(OR(U322="",V322="",NOT(ISNUMBER(U322)),NOT(ISNUMBER(V322)),U322=0),"",V322/U322),N("U23"))</f>
        <v/>
      </c>
      <c r="X322" s="136" t="str">
        <f>IF(1=1,IF(OR(W322="",NOT(ISNUMBER(F322))),"",F322*W322*IFERROR(INDEX(D384:D428,MATCH(AE322,B384:B428,0)),1)),N("V7"))</f>
        <v/>
      </c>
      <c r="Y322" s="137" t="str">
        <f>IF(1=1,IF(F322="","",IF(G322="","",IFERROR(INDEX(E384:E428,MATCH(AE322,B384:B428,0)),G322&amp;""))),N("W6"))</f>
        <v/>
      </c>
      <c r="Z322" s="142" t="str">
        <f>IF(1=1,IF(X322="","",IF(AND(ISNUMBER(X322),X322&lt;1,Y322="kg"),MAX(1,ROUND(X322*1000,0)),IF(AND(ISNUMBER(X322),X322&lt;1,Y322="L"),MAX(1,ROUND(X322*100,0)),ROUND(X322,3)))),N("X23"))</f>
        <v/>
      </c>
      <c r="AA322" s="143" t="str">
        <f>IF(1=1,IF(X322="","",IF(AND(ISNUMBER(X322),X322&lt;1,Y322="kg"),"g",IF(AND(ISNUMBER(X322),X322&lt;1,Y322="L"),"cl",Y322))),N("Y23"))</f>
        <v/>
      </c>
      <c r="AB322" s="123" t="str">
        <f>IF(1=1,IF(E322="","",IF(F322="","A CONTROLER",IF(NOT(ISNUMBER(F322)),"TEXTE",IF(OR(W322="",W322&lt;=0),"COMMANDE COUVERTS INCOMPLETE",IF(G322="","UNITE MANQUANTE",IF(COUNTIF(B384:B428,AE322)=0,"UNITE A CONTROLER","OK")))))),N("Z6"))</f>
        <v/>
      </c>
      <c r="AD322" s="144" t="str">
        <f>IF(1=1,IF(E322="","",AD305),N("AB23"))</f>
        <v/>
      </c>
      <c r="AE322" s="125" t="str">
        <f>IF(1=1,IF(G322="","",UPPER(TRIM(SUBSTITUTE(SUBSTITUTE(G322&amp;"",CHAR(160)," ")," "," ")))),N("AC23"))</f>
        <v/>
      </c>
      <c r="AG322" s="4" t="s">
        <v>41</v>
      </c>
    </row>
    <row r="323" spans="1:33" ht="15.75" x14ac:dyDescent="0.25">
      <c r="A323" s="126" t="str">
        <f>IF(1=1,IF(E323="","",A305),N("A24"))</f>
        <v/>
      </c>
      <c r="B323" s="127" t="str">
        <f>IF(1=1,IF(E323="","",B305),N("B24"))</f>
        <v/>
      </c>
      <c r="C323" s="127"/>
      <c r="D323" s="129" t="str">
        <f>IF(ISBLANK(E323),"",LARGE(D305:D322,1)+1)</f>
        <v/>
      </c>
      <c r="E323" s="130"/>
      <c r="F323" s="131"/>
      <c r="G323" s="170"/>
      <c r="H323" s="105"/>
      <c r="I323" s="132" t="str">
        <f>IF(1=1,IF(E323="","",I305),N("H24"))</f>
        <v/>
      </c>
      <c r="J323" s="133" t="str">
        <f>IF(1=1,IF(E323="","",J305),N("I24"))</f>
        <v/>
      </c>
      <c r="K323" s="134" t="str">
        <f>IF(1=1,IF(E323="","",K305),N("J24"))</f>
        <v/>
      </c>
      <c r="L323" s="135" t="str">
        <f>IF(1=1,IF(OR(J323="",O323="",NOT(ISNUMBER(J323)),NOT(ISNUMBER(O323)),J323=0),"",O323/J323),N("L24"))</f>
        <v/>
      </c>
      <c r="M323" s="136" t="str">
        <f>IF(1=1,IF(OR(L323="",NOT(ISNUMBER(F323))),"",F323*L323*IFERROR(INDEX(D384:D428,MATCH(AE323,B384:B428,0)),1)),N("M13"))</f>
        <v/>
      </c>
      <c r="N323" s="137" t="str">
        <f>IF(1=1,IF(F323="","",IF(G323="","",IFERROR(INDEX(E384:E428,MATCH(AE323,B384:B428,0)),G323&amp;""))),N("N6"))</f>
        <v/>
      </c>
      <c r="O323" s="138" t="str">
        <f>IF(1=1,IF(E323="","",O305),N("K24"))</f>
        <v/>
      </c>
      <c r="P323" s="139" t="str">
        <f>IF(1=1,IF(M323="","",IF(AND(ISNUMBER(M323),M323&lt;1,N323="kg"),MAX(1,ROUND(M323*1000,0)),IF(AND(ISNUMBER(M323),M323&lt;1,N323="L"),MAX(1,ROUND(M323*100,0)),ROUND(M323,3)))),N("O24"))</f>
        <v/>
      </c>
      <c r="Q323" s="140" t="str">
        <f>IF(1=1,IF(M323="","",IF(AND(ISNUMBER(M323),M323&lt;1,N323="kg"),"g",IF(AND(ISNUMBER(M323),M323&lt;1,N323="L"),"cl",N323))),N("P24"))</f>
        <v/>
      </c>
      <c r="R323" s="161" t="str">
        <f>IF(1=1,IF(E323="","",IF(F323="","A CONTROLER",IF(NOT(ISNUMBER(F323)),"TEXTE",IF(OR(L323="",L323&lt;=0),"COMMANDE PRINCIPALE INCOMPLETE",IF(G323="","UNITE MANQUANTE",IF(COUNTIF(B384:B428,AE323)=0,"UNITE A CONTROLER","OK")))))),N("Q9"))</f>
        <v/>
      </c>
      <c r="S323" s="105"/>
      <c r="T323" s="141">
        <f t="shared" si="19"/>
        <v>0</v>
      </c>
      <c r="U323" s="133" t="str">
        <f>IF(1=1,IF(E323="","",U305),N("S24"))</f>
        <v/>
      </c>
      <c r="V323" s="133" t="str">
        <f>IF(1=1,IF(E323="","",V305),N("T24"))</f>
        <v/>
      </c>
      <c r="W323" s="135" t="str">
        <f>IF(1=1,IF(OR(U323="",V323="",NOT(ISNUMBER(U323)),NOT(ISNUMBER(V323)),U323=0),"",V323/U323),N("U24"))</f>
        <v/>
      </c>
      <c r="X323" s="136" t="str">
        <f>IF(1=1,IF(OR(W323="",NOT(ISNUMBER(F323))),"",F323*W323*IFERROR(INDEX(D384:D428,MATCH(AE323,B384:B428,0)),1)),N("V7"))</f>
        <v/>
      </c>
      <c r="Y323" s="137" t="str">
        <f>IF(1=1,IF(F323="","",IF(G323="","",IFERROR(INDEX(E384:E428,MATCH(AE323,B384:B428,0)),G323&amp;""))),N("W6"))</f>
        <v/>
      </c>
      <c r="Z323" s="142" t="str">
        <f>IF(1=1,IF(X323="","",IF(AND(ISNUMBER(X323),X323&lt;1,Y323="kg"),MAX(1,ROUND(X323*1000,0)),IF(AND(ISNUMBER(X323),X323&lt;1,Y323="L"),MAX(1,ROUND(X323*100,0)),ROUND(X323,3)))),N("X24"))</f>
        <v/>
      </c>
      <c r="AA323" s="143" t="str">
        <f>IF(1=1,IF(X323="","",IF(AND(ISNUMBER(X323),X323&lt;1,Y323="kg"),"g",IF(AND(ISNUMBER(X323),X323&lt;1,Y323="L"),"cl",Y323))),N("Y24"))</f>
        <v/>
      </c>
      <c r="AB323" s="123" t="str">
        <f>IF(1=1,IF(E323="","",IF(F323="","A CONTROLER",IF(NOT(ISNUMBER(F323)),"TEXTE",IF(OR(W323="",W323&lt;=0),"COMMANDE COUVERTS INCOMPLETE",IF(G323="","UNITE MANQUANTE",IF(COUNTIF(B384:B428,AE323)=0,"UNITE A CONTROLER","OK")))))),N("Z6"))</f>
        <v/>
      </c>
      <c r="AD323" s="144" t="str">
        <f>IF(1=1,IF(E323="","",AD305),N("AB24"))</f>
        <v/>
      </c>
      <c r="AE323" s="125" t="str">
        <f>IF(1=1,IF(G323="","",UPPER(TRIM(SUBSTITUTE(SUBSTITUTE(G323&amp;"",CHAR(160)," ")," "," ")))),N("AC24"))</f>
        <v/>
      </c>
      <c r="AG323" s="5" t="s">
        <v>42</v>
      </c>
    </row>
    <row r="324" spans="1:33" ht="15.75" x14ac:dyDescent="0.25">
      <c r="A324" s="126" t="str">
        <f>IF(1=1,IF(E324="","",A305),N("A25"))</f>
        <v/>
      </c>
      <c r="B324" s="127" t="str">
        <f>IF(1=1,IF(E324="","",B305),N("B25"))</f>
        <v/>
      </c>
      <c r="C324" s="127"/>
      <c r="D324" s="129" t="str">
        <f>IF(ISBLANK(E324),"",LARGE(D305:D323,1)+1)</f>
        <v/>
      </c>
      <c r="E324" s="130"/>
      <c r="F324" s="131"/>
      <c r="G324" s="170"/>
      <c r="H324" s="105"/>
      <c r="I324" s="132" t="str">
        <f>IF(1=1,IF(E324="","",I305),N("H25"))</f>
        <v/>
      </c>
      <c r="J324" s="133" t="str">
        <f>IF(1=1,IF(E324="","",J305),N("I25"))</f>
        <v/>
      </c>
      <c r="K324" s="134" t="str">
        <f>IF(1=1,IF(E324="","",K305),N("J25"))</f>
        <v/>
      </c>
      <c r="L324" s="135" t="str">
        <f>IF(1=1,IF(OR(J324="",O324="",NOT(ISNUMBER(J324)),NOT(ISNUMBER(O324)),J324=0),"",O324/J324),N("L25"))</f>
        <v/>
      </c>
      <c r="M324" s="136" t="str">
        <f>IF(1=1,IF(OR(L324="",NOT(ISNUMBER(F324))),"",F324*L324*IFERROR(INDEX(D384:D428,MATCH(AE324,B384:B428,0)),1)),N("M13"))</f>
        <v/>
      </c>
      <c r="N324" s="137" t="str">
        <f>IF(1=1,IF(F324="","",IF(G324="","",IFERROR(INDEX(E384:E428,MATCH(AE324,B384:B428,0)),G324&amp;""))),N("N6"))</f>
        <v/>
      </c>
      <c r="O324" s="138" t="str">
        <f>IF(1=1,IF(E324="","",O305),N("K25"))</f>
        <v/>
      </c>
      <c r="P324" s="139" t="str">
        <f>IF(1=1,IF(M324="","",IF(AND(ISNUMBER(M324),M324&lt;1,N324="kg"),MAX(1,ROUND(M324*1000,0)),IF(AND(ISNUMBER(M324),M324&lt;1,N324="L"),MAX(1,ROUND(M324*100,0)),ROUND(M324,3)))),N("O25"))</f>
        <v/>
      </c>
      <c r="Q324" s="140" t="str">
        <f>IF(1=1,IF(M324="","",IF(AND(ISNUMBER(M324),M324&lt;1,N324="kg"),"g",IF(AND(ISNUMBER(M324),M324&lt;1,N324="L"),"cl",N324))),N("P25"))</f>
        <v/>
      </c>
      <c r="R324" s="161" t="str">
        <f>IF(1=1,IF(E324="","",IF(F324="","A CONTROLER",IF(NOT(ISNUMBER(F324)),"TEXTE",IF(OR(L324="",L324&lt;=0),"COMMANDE PRINCIPALE INCOMPLETE",IF(G324="","UNITE MANQUANTE",IF(COUNTIF(B384:B428,AE324)=0,"UNITE A CONTROLER","OK")))))),N("Q9"))</f>
        <v/>
      </c>
      <c r="S324" s="105"/>
      <c r="T324" s="141">
        <f t="shared" si="19"/>
        <v>0</v>
      </c>
      <c r="U324" s="133" t="str">
        <f>IF(1=1,IF(E324="","",U305),N("S25"))</f>
        <v/>
      </c>
      <c r="V324" s="133" t="str">
        <f>IF(1=1,IF(E324="","",V305),N("T25"))</f>
        <v/>
      </c>
      <c r="W324" s="135" t="str">
        <f>IF(1=1,IF(OR(U324="",V324="",NOT(ISNUMBER(U324)),NOT(ISNUMBER(V324)),U324=0),"",V324/U324),N("U25"))</f>
        <v/>
      </c>
      <c r="X324" s="136" t="str">
        <f>IF(1=1,IF(OR(W324="",NOT(ISNUMBER(F324))),"",F324*W324*IFERROR(INDEX(D384:D428,MATCH(AE324,B384:B428,0)),1)),N("V7"))</f>
        <v/>
      </c>
      <c r="Y324" s="137" t="str">
        <f>IF(1=1,IF(F324="","",IF(G324="","",IFERROR(INDEX(E384:E428,MATCH(AE324,B384:B428,0)),G324&amp;""))),N("W6"))</f>
        <v/>
      </c>
      <c r="Z324" s="142" t="str">
        <f>IF(1=1,IF(X324="","",IF(AND(ISNUMBER(X324),X324&lt;1,Y324="kg"),MAX(1,ROUND(X324*1000,0)),IF(AND(ISNUMBER(X324),X324&lt;1,Y324="L"),MAX(1,ROUND(X324*100,0)),ROUND(X324,3)))),N("X25"))</f>
        <v/>
      </c>
      <c r="AA324" s="143" t="str">
        <f>IF(1=1,IF(X324="","",IF(AND(ISNUMBER(X324),X324&lt;1,Y324="kg"),"g",IF(AND(ISNUMBER(X324),X324&lt;1,Y324="L"),"cl",Y324))),N("Y25"))</f>
        <v/>
      </c>
      <c r="AB324" s="123" t="str">
        <f>IF(1=1,IF(E324="","",IF(F324="","A CONTROLER",IF(NOT(ISNUMBER(F324)),"TEXTE",IF(OR(W324="",W324&lt;=0),"COMMANDE COUVERTS INCOMPLETE",IF(G324="","UNITE MANQUANTE",IF(COUNTIF(B384:B428,AE324)=0,"UNITE A CONTROLER","OK")))))),N("Z6"))</f>
        <v/>
      </c>
      <c r="AD324" s="144" t="str">
        <f>IF(1=1,IF(E324="","",AD305),N("AB25"))</f>
        <v/>
      </c>
      <c r="AE324" s="125" t="str">
        <f>IF(1=1,IF(G324="","",UPPER(TRIM(SUBSTITUTE(SUBSTITUTE(G324&amp;"",CHAR(160)," ")," "," ")))),N("AC25"))</f>
        <v/>
      </c>
      <c r="AG324" s="5" t="s">
        <v>43</v>
      </c>
    </row>
    <row r="325" spans="1:33" ht="15.75" x14ac:dyDescent="0.25">
      <c r="A325" s="126" t="str">
        <f>IF(1=1,IF(E325="","",A305),N("A26"))</f>
        <v/>
      </c>
      <c r="B325" s="127" t="str">
        <f>IF(1=1,IF(E325="","",B305),N("B26"))</f>
        <v/>
      </c>
      <c r="C325" s="127"/>
      <c r="D325" s="129" t="str">
        <f>IF(ISBLANK(E325),"",LARGE(D305:D324,1)+1)</f>
        <v/>
      </c>
      <c r="E325" s="130"/>
      <c r="F325" s="131"/>
      <c r="G325" s="170"/>
      <c r="H325" s="105"/>
      <c r="I325" s="132" t="str">
        <f>IF(1=1,IF(E325="","",I305),N("H26"))</f>
        <v/>
      </c>
      <c r="J325" s="133" t="str">
        <f>IF(1=1,IF(E325="","",J305),N("I26"))</f>
        <v/>
      </c>
      <c r="K325" s="134" t="str">
        <f>IF(1=1,IF(E325="","",K305),N("J26"))</f>
        <v/>
      </c>
      <c r="L325" s="135" t="str">
        <f>IF(1=1,IF(OR(J325="",O325="",NOT(ISNUMBER(J325)),NOT(ISNUMBER(O325)),J325=0),"",O325/J325),N("L26"))</f>
        <v/>
      </c>
      <c r="M325" s="136" t="str">
        <f>IF(1=1,IF(OR(L325="",NOT(ISNUMBER(F325))),"",F325*L325*IFERROR(INDEX(D384:D428,MATCH(AE325,B384:B428,0)),1)),N("M13"))</f>
        <v/>
      </c>
      <c r="N325" s="137" t="str">
        <f>IF(1=1,IF(F325="","",IF(G325="","",IFERROR(INDEX(E384:E428,MATCH(AE325,B384:B428,0)),G325&amp;""))),N("N6"))</f>
        <v/>
      </c>
      <c r="O325" s="138" t="str">
        <f>IF(1=1,IF(E325="","",O305),N("K26"))</f>
        <v/>
      </c>
      <c r="P325" s="139" t="str">
        <f>IF(1=1,IF(M325="","",IF(AND(ISNUMBER(M325),M325&lt;1,N325="kg"),MAX(1,ROUND(M325*1000,0)),IF(AND(ISNUMBER(M325),M325&lt;1,N325="L"),MAX(1,ROUND(M325*100,0)),ROUND(M325,3)))),N("O26"))</f>
        <v/>
      </c>
      <c r="Q325" s="140" t="str">
        <f>IF(1=1,IF(M325="","",IF(AND(ISNUMBER(M325),M325&lt;1,N325="kg"),"g",IF(AND(ISNUMBER(M325),M325&lt;1,N325="L"),"cl",N325))),N("P26"))</f>
        <v/>
      </c>
      <c r="R325" s="161" t="str">
        <f>IF(1=1,IF(E325="","",IF(F325="","A CONTROLER",IF(NOT(ISNUMBER(F325)),"TEXTE",IF(OR(L325="",L325&lt;=0),"COMMANDE PRINCIPALE INCOMPLETE",IF(G325="","UNITE MANQUANTE",IF(COUNTIF(B384:B428,AE325)=0,"UNITE A CONTROLER","OK")))))),N("Q9"))</f>
        <v/>
      </c>
      <c r="S325" s="105"/>
      <c r="T325" s="141">
        <f t="shared" si="19"/>
        <v>0</v>
      </c>
      <c r="U325" s="133" t="str">
        <f>IF(1=1,IF(E325="","",U305),N("S26"))</f>
        <v/>
      </c>
      <c r="V325" s="133" t="str">
        <f>IF(1=1,IF(E325="","",V305),N("T26"))</f>
        <v/>
      </c>
      <c r="W325" s="135" t="str">
        <f>IF(1=1,IF(OR(U325="",V325="",NOT(ISNUMBER(U325)),NOT(ISNUMBER(V325)),U325=0),"",V325/U325),N("U26"))</f>
        <v/>
      </c>
      <c r="X325" s="136" t="str">
        <f>IF(1=1,IF(OR(W325="",NOT(ISNUMBER(F325))),"",F325*W325*IFERROR(INDEX(D384:D428,MATCH(AE325,B384:B428,0)),1)),N("V7"))</f>
        <v/>
      </c>
      <c r="Y325" s="137" t="str">
        <f>IF(1=1,IF(F325="","",IF(G325="","",IFERROR(INDEX(E384:E428,MATCH(AE325,B384:B428,0)),G325&amp;""))),N("W6"))</f>
        <v/>
      </c>
      <c r="Z325" s="142" t="str">
        <f>IF(1=1,IF(X325="","",IF(AND(ISNUMBER(X325),X325&lt;1,Y325="kg"),MAX(1,ROUND(X325*1000,0)),IF(AND(ISNUMBER(X325),X325&lt;1,Y325="L"),MAX(1,ROUND(X325*100,0)),ROUND(X325,3)))),N("X26"))</f>
        <v/>
      </c>
      <c r="AA325" s="143" t="str">
        <f>IF(1=1,IF(X325="","",IF(AND(ISNUMBER(X325),X325&lt;1,Y325="kg"),"g",IF(AND(ISNUMBER(X325),X325&lt;1,Y325="L"),"cl",Y325))),N("Y26"))</f>
        <v/>
      </c>
      <c r="AB325" s="123" t="str">
        <f>IF(1=1,IF(E325="","",IF(F325="","A CONTROLER",IF(NOT(ISNUMBER(F325)),"TEXTE",IF(OR(W325="",W325&lt;=0),"COMMANDE COUVERTS INCOMPLETE",IF(G325="","UNITE MANQUANTE",IF(COUNTIF(B384:B428,AE325)=0,"UNITE A CONTROLER","OK")))))),N("Z6"))</f>
        <v/>
      </c>
      <c r="AD325" s="144" t="str">
        <f>IF(1=1,IF(E325="","",AD305),N("AB26"))</f>
        <v/>
      </c>
      <c r="AE325" s="125" t="str">
        <f>IF(1=1,IF(G325="","",UPPER(TRIM(SUBSTITUTE(SUBSTITUTE(G325&amp;"",CHAR(160)," ")," "," ")))),N("AC26"))</f>
        <v/>
      </c>
      <c r="AG325" s="5" t="s">
        <v>44</v>
      </c>
    </row>
    <row r="326" spans="1:33" ht="15.75" x14ac:dyDescent="0.25">
      <c r="A326" s="126" t="str">
        <f>IF(1=1,IF(E326="","",A305),N("A27"))</f>
        <v/>
      </c>
      <c r="B326" s="127" t="str">
        <f>IF(1=1,IF(E326="","",B305),N("B27"))</f>
        <v/>
      </c>
      <c r="C326" s="127"/>
      <c r="D326" s="129" t="str">
        <f>IF(ISBLANK(E326),"",LARGE(D305:D325,1)+1)</f>
        <v/>
      </c>
      <c r="E326" s="130"/>
      <c r="F326" s="131"/>
      <c r="G326" s="170"/>
      <c r="H326" s="105"/>
      <c r="I326" s="132" t="str">
        <f>IF(1=1,IF(E326="","",I305),N("H27"))</f>
        <v/>
      </c>
      <c r="J326" s="133" t="str">
        <f>IF(1=1,IF(E326="","",J305),N("I27"))</f>
        <v/>
      </c>
      <c r="K326" s="134" t="str">
        <f>IF(1=1,IF(E326="","",K305),N("J27"))</f>
        <v/>
      </c>
      <c r="L326" s="135" t="str">
        <f>IF(1=1,IF(OR(J326="",O326="",NOT(ISNUMBER(J326)),NOT(ISNUMBER(O326)),J326=0),"",O326/J326),N("L27"))</f>
        <v/>
      </c>
      <c r="M326" s="136" t="str">
        <f>IF(1=1,IF(OR(L326="",NOT(ISNUMBER(F326))),"",F326*L326*IFERROR(INDEX(D384:D428,MATCH(AE326,B384:B428,0)),1)),N("M13"))</f>
        <v/>
      </c>
      <c r="N326" s="137" t="str">
        <f>IF(1=1,IF(F326="","",IF(G326="","",IFERROR(INDEX(E384:E428,MATCH(AE326,B384:B428,0)),G326&amp;""))),N("N6"))</f>
        <v/>
      </c>
      <c r="O326" s="138" t="str">
        <f>IF(1=1,IF(E326="","",O305),N("K27"))</f>
        <v/>
      </c>
      <c r="P326" s="139" t="str">
        <f>IF(1=1,IF(M326="","",IF(AND(ISNUMBER(M326),M326&lt;1,N326="kg"),MAX(1,ROUND(M326*1000,0)),IF(AND(ISNUMBER(M326),M326&lt;1,N326="L"),MAX(1,ROUND(M326*100,0)),ROUND(M326,3)))),N("O27"))</f>
        <v/>
      </c>
      <c r="Q326" s="140" t="str">
        <f>IF(1=1,IF(M326="","",IF(AND(ISNUMBER(M326),M326&lt;1,N326="kg"),"g",IF(AND(ISNUMBER(M326),M326&lt;1,N326="L"),"cl",N326))),N("P27"))</f>
        <v/>
      </c>
      <c r="R326" s="161" t="str">
        <f>IF(1=1,IF(E326="","",IF(F326="","A CONTROLER",IF(NOT(ISNUMBER(F326)),"TEXTE",IF(OR(L326="",L326&lt;=0),"COMMANDE PRINCIPALE INCOMPLETE",IF(G326="","UNITE MANQUANTE",IF(COUNTIF(B384:B428,AE326)=0,"UNITE A CONTROLER","OK")))))),N("Q9"))</f>
        <v/>
      </c>
      <c r="S326" s="105"/>
      <c r="T326" s="141">
        <f t="shared" si="19"/>
        <v>0</v>
      </c>
      <c r="U326" s="133" t="str">
        <f>IF(1=1,IF(E326="","",U305),N("S27"))</f>
        <v/>
      </c>
      <c r="V326" s="133" t="str">
        <f>IF(1=1,IF(E326="","",V305),N("T27"))</f>
        <v/>
      </c>
      <c r="W326" s="135" t="str">
        <f>IF(1=1,IF(OR(U326="",V326="",NOT(ISNUMBER(U326)),NOT(ISNUMBER(V326)),U326=0),"",V326/U326),N("U27"))</f>
        <v/>
      </c>
      <c r="X326" s="136" t="str">
        <f>IF(1=1,IF(OR(W326="",NOT(ISNUMBER(F326))),"",F326*W326*IFERROR(INDEX(D384:D428,MATCH(AE326,B384:B428,0)),1)),N("V7"))</f>
        <v/>
      </c>
      <c r="Y326" s="137" t="str">
        <f>IF(1=1,IF(F326="","",IF(G326="","",IFERROR(INDEX(E384:E428,MATCH(AE326,B384:B428,0)),G326&amp;""))),N("W6"))</f>
        <v/>
      </c>
      <c r="Z326" s="142" t="str">
        <f>IF(1=1,IF(X326="","",IF(AND(ISNUMBER(X326),X326&lt;1,Y326="kg"),MAX(1,ROUND(X326*1000,0)),IF(AND(ISNUMBER(X326),X326&lt;1,Y326="L"),MAX(1,ROUND(X326*100,0)),ROUND(X326,3)))),N("X27"))</f>
        <v/>
      </c>
      <c r="AA326" s="143" t="str">
        <f>IF(1=1,IF(X326="","",IF(AND(ISNUMBER(X326),X326&lt;1,Y326="kg"),"g",IF(AND(ISNUMBER(X326),X326&lt;1,Y326="L"),"cl",Y326))),N("Y27"))</f>
        <v/>
      </c>
      <c r="AB326" s="123" t="str">
        <f>IF(1=1,IF(E326="","",IF(F326="","A CONTROLER",IF(NOT(ISNUMBER(F326)),"TEXTE",IF(OR(W326="",W326&lt;=0),"COMMANDE COUVERTS INCOMPLETE",IF(G326="","UNITE MANQUANTE",IF(COUNTIF(B384:B428,AE326)=0,"UNITE A CONTROLER","OK")))))),N("Z6"))</f>
        <v/>
      </c>
      <c r="AD326" s="144" t="str">
        <f>IF(1=1,IF(E326="","",AD305),N("AB27"))</f>
        <v/>
      </c>
      <c r="AE326" s="125" t="str">
        <f>IF(1=1,IF(G326="","",UPPER(TRIM(SUBSTITUTE(SUBSTITUTE(G326&amp;"",CHAR(160)," ")," "," ")))),N("AC27"))</f>
        <v/>
      </c>
      <c r="AG326" s="5" t="s">
        <v>45</v>
      </c>
    </row>
    <row r="327" spans="1:33" ht="15.75" x14ac:dyDescent="0.25">
      <c r="A327" s="126" t="str">
        <f>IF(1=1,IF(E327="","",A305),N("A28"))</f>
        <v/>
      </c>
      <c r="B327" s="127" t="str">
        <f>IF(1=1,IF(E327="","",B305),N("B28"))</f>
        <v/>
      </c>
      <c r="C327" s="127"/>
      <c r="D327" s="129" t="str">
        <f>IF(ISBLANK(E327),"",LARGE(D305:D326,1)+1)</f>
        <v/>
      </c>
      <c r="E327" s="130"/>
      <c r="F327" s="131"/>
      <c r="G327" s="170"/>
      <c r="H327" s="105"/>
      <c r="I327" s="132" t="str">
        <f>IF(1=1,IF(E327="","",I305),N("H28"))</f>
        <v/>
      </c>
      <c r="J327" s="133" t="str">
        <f>IF(1=1,IF(E327="","",J305),N("I28"))</f>
        <v/>
      </c>
      <c r="K327" s="134" t="str">
        <f>IF(1=1,IF(E327="","",K305),N("J28"))</f>
        <v/>
      </c>
      <c r="L327" s="135" t="str">
        <f>IF(1=1,IF(OR(J327="",O327="",NOT(ISNUMBER(J327)),NOT(ISNUMBER(O327)),J327=0),"",O327/J327),N("L28"))</f>
        <v/>
      </c>
      <c r="M327" s="136" t="str">
        <f>IF(1=1,IF(OR(L327="",NOT(ISNUMBER(F327))),"",F327*L327*IFERROR(INDEX(D384:D428,MATCH(AE327,B384:B428,0)),1)),N("M13"))</f>
        <v/>
      </c>
      <c r="N327" s="137" t="str">
        <f>IF(1=1,IF(F327="","",IF(G327="","",IFERROR(INDEX(E384:E428,MATCH(AE327,B384:B428,0)),G327&amp;""))),N("N6"))</f>
        <v/>
      </c>
      <c r="O327" s="138" t="str">
        <f>IF(1=1,IF(E327="","",O305),N("K28"))</f>
        <v/>
      </c>
      <c r="P327" s="139" t="str">
        <f>IF(1=1,IF(M327="","",IF(AND(ISNUMBER(M327),M327&lt;1,N327="kg"),MAX(1,ROUND(M327*1000,0)),IF(AND(ISNUMBER(M327),M327&lt;1,N327="L"),MAX(1,ROUND(M327*100,0)),ROUND(M327,3)))),N("O28"))</f>
        <v/>
      </c>
      <c r="Q327" s="140" t="str">
        <f>IF(1=1,IF(M327="","",IF(AND(ISNUMBER(M327),M327&lt;1,N327="kg"),"g",IF(AND(ISNUMBER(M327),M327&lt;1,N327="L"),"cl",N327))),N("P28"))</f>
        <v/>
      </c>
      <c r="R327" s="161" t="str">
        <f>IF(1=1,IF(E327="","",IF(F327="","A CONTROLER",IF(NOT(ISNUMBER(F327)),"TEXTE",IF(OR(L327="",L327&lt;=0),"COMMANDE PRINCIPALE INCOMPLETE",IF(G327="","UNITE MANQUANTE",IF(COUNTIF(B384:B428,AE327)=0,"UNITE A CONTROLER","OK")))))),N("Q9"))</f>
        <v/>
      </c>
      <c r="S327" s="105"/>
      <c r="T327" s="141">
        <f t="shared" si="19"/>
        <v>0</v>
      </c>
      <c r="U327" s="133" t="str">
        <f>IF(1=1,IF(E327="","",U305),N("S28"))</f>
        <v/>
      </c>
      <c r="V327" s="133" t="str">
        <f>IF(1=1,IF(E327="","",V305),N("T28"))</f>
        <v/>
      </c>
      <c r="W327" s="135" t="str">
        <f>IF(1=1,IF(OR(U327="",V327="",NOT(ISNUMBER(U327)),NOT(ISNUMBER(V327)),U327=0),"",V327/U327),N("U28"))</f>
        <v/>
      </c>
      <c r="X327" s="136" t="str">
        <f>IF(1=1,IF(OR(W327="",NOT(ISNUMBER(F327))),"",F327*W327*IFERROR(INDEX(D384:D428,MATCH(AE327,B384:B428,0)),1)),N("V7"))</f>
        <v/>
      </c>
      <c r="Y327" s="137" t="str">
        <f>IF(1=1,IF(F327="","",IF(G327="","",IFERROR(INDEX(E384:E428,MATCH(AE327,B384:B428,0)),G327&amp;""))),N("W6"))</f>
        <v/>
      </c>
      <c r="Z327" s="142" t="str">
        <f>IF(1=1,IF(X327="","",IF(AND(ISNUMBER(X327),X327&lt;1,Y327="kg"),MAX(1,ROUND(X327*1000,0)),IF(AND(ISNUMBER(X327),X327&lt;1,Y327="L"),MAX(1,ROUND(X327*100,0)),ROUND(X327,3)))),N("X28"))</f>
        <v/>
      </c>
      <c r="AA327" s="143" t="str">
        <f>IF(1=1,IF(X327="","",IF(AND(ISNUMBER(X327),X327&lt;1,Y327="kg"),"g",IF(AND(ISNUMBER(X327),X327&lt;1,Y327="L"),"cl",Y327))),N("Y28"))</f>
        <v/>
      </c>
      <c r="AB327" s="123" t="str">
        <f>IF(1=1,IF(E327="","",IF(F327="","A CONTROLER",IF(NOT(ISNUMBER(F327)),"TEXTE",IF(OR(W327="",W327&lt;=0),"COMMANDE COUVERTS INCOMPLETE",IF(G327="","UNITE MANQUANTE",IF(COUNTIF(B384:B428,AE327)=0,"UNITE A CONTROLER","OK")))))),N("Z6"))</f>
        <v/>
      </c>
      <c r="AD327" s="144" t="str">
        <f>IF(1=1,IF(E327="","",AD305),N("AB28"))</f>
        <v/>
      </c>
      <c r="AE327" s="125" t="str">
        <f>IF(1=1,IF(G327="","",UPPER(TRIM(SUBSTITUTE(SUBSTITUTE(G327&amp;"",CHAR(160)," ")," "," ")))),N("AC28"))</f>
        <v/>
      </c>
      <c r="AG327" s="5" t="s">
        <v>46</v>
      </c>
    </row>
    <row r="328" spans="1:33" ht="15.75" x14ac:dyDescent="0.25">
      <c r="A328" s="126" t="str">
        <f>IF(1=1,IF(E328="","",A305),N("A29"))</f>
        <v/>
      </c>
      <c r="B328" s="127" t="str">
        <f>IF(1=1,IF(E328="","",B305),N("B29"))</f>
        <v/>
      </c>
      <c r="C328" s="127"/>
      <c r="D328" s="129" t="str">
        <f>IF(ISBLANK(E328),"",LARGE(D305:D327,1)+1)</f>
        <v/>
      </c>
      <c r="E328" s="130"/>
      <c r="F328" s="131"/>
      <c r="G328" s="170"/>
      <c r="H328" s="105"/>
      <c r="I328" s="132" t="str">
        <f>IF(1=1,IF(E328="","",I305),N("H29"))</f>
        <v/>
      </c>
      <c r="J328" s="133" t="str">
        <f>IF(1=1,IF(E328="","",J305),N("I29"))</f>
        <v/>
      </c>
      <c r="K328" s="134" t="str">
        <f>IF(1=1,IF(E328="","",K305),N("J29"))</f>
        <v/>
      </c>
      <c r="L328" s="135" t="str">
        <f>IF(1=1,IF(OR(J328="",O328="",NOT(ISNUMBER(J328)),NOT(ISNUMBER(O328)),J328=0),"",O328/J328),N("L29"))</f>
        <v/>
      </c>
      <c r="M328" s="136" t="str">
        <f>IF(1=1,IF(OR(L328="",NOT(ISNUMBER(F328))),"",F328*L328*IFERROR(INDEX(D384:D428,MATCH(AE328,B384:B428,0)),1)),N("M13"))</f>
        <v/>
      </c>
      <c r="N328" s="137" t="str">
        <f>IF(1=1,IF(F328="","",IF(G328="","",IFERROR(INDEX(E384:E428,MATCH(AE328,B384:B428,0)),G328&amp;""))),N("N6"))</f>
        <v/>
      </c>
      <c r="O328" s="138" t="str">
        <f>IF(1=1,IF(E328="","",O305),N("K29"))</f>
        <v/>
      </c>
      <c r="P328" s="139" t="str">
        <f>IF(1=1,IF(M328="","",IF(AND(ISNUMBER(M328),M328&lt;1,N328="kg"),MAX(1,ROUND(M328*1000,0)),IF(AND(ISNUMBER(M328),M328&lt;1,N328="L"),MAX(1,ROUND(M328*100,0)),ROUND(M328,3)))),N("O29"))</f>
        <v/>
      </c>
      <c r="Q328" s="140" t="str">
        <f>IF(1=1,IF(M328="","",IF(AND(ISNUMBER(M328),M328&lt;1,N328="kg"),"g",IF(AND(ISNUMBER(M328),M328&lt;1,N328="L"),"cl",N328))),N("P29"))</f>
        <v/>
      </c>
      <c r="R328" s="161" t="str">
        <f>IF(1=1,IF(E328="","",IF(F328="","A CONTROLER",IF(NOT(ISNUMBER(F328)),"TEXTE",IF(OR(L328="",L328&lt;=0),"COMMANDE PRINCIPALE INCOMPLETE",IF(G328="","UNITE MANQUANTE",IF(COUNTIF(B384:B428,AE328)=0,"UNITE A CONTROLER","OK")))))),N("Q9"))</f>
        <v/>
      </c>
      <c r="S328" s="105"/>
      <c r="T328" s="141">
        <f t="shared" si="19"/>
        <v>0</v>
      </c>
      <c r="U328" s="133" t="str">
        <f>IF(1=1,IF(E328="","",U305),N("S29"))</f>
        <v/>
      </c>
      <c r="V328" s="133" t="str">
        <f>IF(1=1,IF(E328="","",V305),N("T29"))</f>
        <v/>
      </c>
      <c r="W328" s="135" t="str">
        <f>IF(1=1,IF(OR(U328="",V328="",NOT(ISNUMBER(U328)),NOT(ISNUMBER(V328)),U328=0),"",V328/U328),N("U29"))</f>
        <v/>
      </c>
      <c r="X328" s="136" t="str">
        <f>IF(1=1,IF(OR(W328="",NOT(ISNUMBER(F328))),"",F328*W328*IFERROR(INDEX(D384:D428,MATCH(AE328,B384:B428,0)),1)),N("V7"))</f>
        <v/>
      </c>
      <c r="Y328" s="137" t="str">
        <f>IF(1=1,IF(F328="","",IF(G328="","",IFERROR(INDEX(E384:E428,MATCH(AE328,B384:B428,0)),G328&amp;""))),N("W6"))</f>
        <v/>
      </c>
      <c r="Z328" s="142" t="str">
        <f>IF(1=1,IF(X328="","",IF(AND(ISNUMBER(X328),X328&lt;1,Y328="kg"),MAX(1,ROUND(X328*1000,0)),IF(AND(ISNUMBER(X328),X328&lt;1,Y328="L"),MAX(1,ROUND(X328*100,0)),ROUND(X328,3)))),N("X29"))</f>
        <v/>
      </c>
      <c r="AA328" s="143" t="str">
        <f>IF(1=1,IF(X328="","",IF(AND(ISNUMBER(X328),X328&lt;1,Y328="kg"),"g",IF(AND(ISNUMBER(X328),X328&lt;1,Y328="L"),"cl",Y328))),N("Y29"))</f>
        <v/>
      </c>
      <c r="AB328" s="123" t="str">
        <f>IF(1=1,IF(E328="","",IF(F328="","A CONTROLER",IF(NOT(ISNUMBER(F328)),"TEXTE",IF(OR(W328="",W328&lt;=0),"COMMANDE COUVERTS INCOMPLETE",IF(G328="","UNITE MANQUANTE",IF(COUNTIF(B384:B428,AE328)=0,"UNITE A CONTROLER","OK")))))),N("Z6"))</f>
        <v/>
      </c>
      <c r="AD328" s="144" t="str">
        <f>IF(1=1,IF(E328="","",AD305),N("AB29"))</f>
        <v/>
      </c>
      <c r="AE328" s="125" t="str">
        <f>IF(1=1,IF(G328="","",UPPER(TRIM(SUBSTITUTE(SUBSTITUTE(G328&amp;"",CHAR(160)," ")," "," ")))),N("AC29"))</f>
        <v/>
      </c>
      <c r="AG328" s="5" t="s">
        <v>47</v>
      </c>
    </row>
    <row r="329" spans="1:33" ht="15.75" x14ac:dyDescent="0.25">
      <c r="A329" s="126" t="str">
        <f>IF(1=1,IF(E329="","",A305),N("A30"))</f>
        <v/>
      </c>
      <c r="B329" s="127" t="str">
        <f>IF(1=1,IF(E329="","",B305),N("B30"))</f>
        <v/>
      </c>
      <c r="C329" s="127"/>
      <c r="D329" s="129" t="str">
        <f>IF(ISBLANK(E329),"",LARGE(D305:D328,1)+1)</f>
        <v/>
      </c>
      <c r="E329" s="130"/>
      <c r="F329" s="131"/>
      <c r="G329" s="170"/>
      <c r="H329" s="105"/>
      <c r="I329" s="132" t="str">
        <f>IF(1=1,IF(E329="","",I305),N("H30"))</f>
        <v/>
      </c>
      <c r="J329" s="133" t="str">
        <f>IF(1=1,IF(E329="","",J305),N("I30"))</f>
        <v/>
      </c>
      <c r="K329" s="134" t="str">
        <f>IF(1=1,IF(E329="","",K305),N("J30"))</f>
        <v/>
      </c>
      <c r="L329" s="135" t="str">
        <f>IF(1=1,IF(OR(J329="",O329="",NOT(ISNUMBER(J329)),NOT(ISNUMBER(O329)),J329=0),"",O329/J329),N("L30"))</f>
        <v/>
      </c>
      <c r="M329" s="136" t="str">
        <f>IF(1=1,IF(OR(L329="",NOT(ISNUMBER(F329))),"",F329*L329*IFERROR(INDEX(D384:D428,MATCH(AE329,B384:B428,0)),1)),N("M13"))</f>
        <v/>
      </c>
      <c r="N329" s="137" t="str">
        <f>IF(1=1,IF(F329="","",IF(G329="","",IFERROR(INDEX(E384:E428,MATCH(AE329,B384:B428,0)),G329&amp;""))),N("N6"))</f>
        <v/>
      </c>
      <c r="O329" s="138" t="str">
        <f>IF(1=1,IF(E329="","",O305),N("K30"))</f>
        <v/>
      </c>
      <c r="P329" s="139" t="str">
        <f>IF(1=1,IF(M329="","",IF(AND(ISNUMBER(M329),M329&lt;1,N329="kg"),MAX(1,ROUND(M329*1000,0)),IF(AND(ISNUMBER(M329),M329&lt;1,N329="L"),MAX(1,ROUND(M329*100,0)),ROUND(M329,3)))),N("O30"))</f>
        <v/>
      </c>
      <c r="Q329" s="140" t="str">
        <f>IF(1=1,IF(M329="","",IF(AND(ISNUMBER(M329),M329&lt;1,N329="kg"),"g",IF(AND(ISNUMBER(M329),M329&lt;1,N329="L"),"cl",N329))),N("P30"))</f>
        <v/>
      </c>
      <c r="R329" s="161" t="str">
        <f>IF(1=1,IF(E329="","",IF(F329="","A CONTROLER",IF(NOT(ISNUMBER(F329)),"TEXTE",IF(OR(L329="",L329&lt;=0),"COMMANDE PRINCIPALE INCOMPLETE",IF(G329="","UNITE MANQUANTE",IF(COUNTIF(B384:B428,AE329)=0,"UNITE A CONTROLER","OK")))))),N("Q9"))</f>
        <v/>
      </c>
      <c r="S329" s="105"/>
      <c r="T329" s="141">
        <f t="shared" si="19"/>
        <v>0</v>
      </c>
      <c r="U329" s="133" t="str">
        <f>IF(1=1,IF(E329="","",U305),N("S30"))</f>
        <v/>
      </c>
      <c r="V329" s="133" t="str">
        <f>IF(1=1,IF(E329="","",V305),N("T30"))</f>
        <v/>
      </c>
      <c r="W329" s="135" t="str">
        <f>IF(1=1,IF(OR(U329="",V329="",NOT(ISNUMBER(U329)),NOT(ISNUMBER(V329)),U329=0),"",V329/U329),N("U30"))</f>
        <v/>
      </c>
      <c r="X329" s="136" t="str">
        <f>IF(1=1,IF(OR(W329="",NOT(ISNUMBER(F329))),"",F329*W329*IFERROR(INDEX(D384:D428,MATCH(AE329,B384:B428,0)),1)),N("V7"))</f>
        <v/>
      </c>
      <c r="Y329" s="137" t="str">
        <f>IF(1=1,IF(F329="","",IF(G329="","",IFERROR(INDEX(E384:E428,MATCH(AE329,B384:B428,0)),G329&amp;""))),N("W6"))</f>
        <v/>
      </c>
      <c r="Z329" s="142" t="str">
        <f>IF(1=1,IF(X329="","",IF(AND(ISNUMBER(X329),X329&lt;1,Y329="kg"),MAX(1,ROUND(X329*1000,0)),IF(AND(ISNUMBER(X329),X329&lt;1,Y329="L"),MAX(1,ROUND(X329*100,0)),ROUND(X329,3)))),N("X30"))</f>
        <v/>
      </c>
      <c r="AA329" s="143" t="str">
        <f>IF(1=1,IF(X329="","",IF(AND(ISNUMBER(X329),X329&lt;1,Y329="kg"),"g",IF(AND(ISNUMBER(X329),X329&lt;1,Y329="L"),"cl",Y329))),N("Y30"))</f>
        <v/>
      </c>
      <c r="AB329" s="123" t="str">
        <f>IF(1=1,IF(E329="","",IF(F329="","A CONTROLER",IF(NOT(ISNUMBER(F329)),"TEXTE",IF(OR(W329="",W329&lt;=0),"COMMANDE COUVERTS INCOMPLETE",IF(G329="","UNITE MANQUANTE",IF(COUNTIF(B384:B428,AE329)=0,"UNITE A CONTROLER","OK")))))),N("Z6"))</f>
        <v/>
      </c>
      <c r="AD329" s="144" t="str">
        <f>IF(1=1,IF(E329="","",AD305),N("AB30"))</f>
        <v/>
      </c>
      <c r="AE329" s="125" t="str">
        <f>IF(1=1,IF(G329="","",UPPER(TRIM(SUBSTITUTE(SUBSTITUTE(G329&amp;"",CHAR(160)," ")," "," ")))),N("AC30"))</f>
        <v/>
      </c>
      <c r="AG329" s="5" t="s">
        <v>48</v>
      </c>
    </row>
    <row r="330" spans="1:33" ht="15.75" x14ac:dyDescent="0.25">
      <c r="A330" s="126" t="str">
        <f>IF(1=1,IF(E330="","",A305),N("A31"))</f>
        <v/>
      </c>
      <c r="B330" s="127" t="str">
        <f>IF(1=1,IF(E330="","",B305),N("B31"))</f>
        <v/>
      </c>
      <c r="C330" s="127"/>
      <c r="D330" s="129" t="str">
        <f>IF(ISBLANK(E330),"",LARGE(D305:D329,1)+1)</f>
        <v/>
      </c>
      <c r="E330" s="130"/>
      <c r="F330" s="131"/>
      <c r="G330" s="170"/>
      <c r="H330" s="105"/>
      <c r="I330" s="132" t="str">
        <f>IF(1=1,IF(E330="","",I305),N("H31"))</f>
        <v/>
      </c>
      <c r="J330" s="133" t="str">
        <f>IF(1=1,IF(E330="","",J305),N("I31"))</f>
        <v/>
      </c>
      <c r="K330" s="134" t="str">
        <f>IF(1=1,IF(E330="","",K305),N("J31"))</f>
        <v/>
      </c>
      <c r="L330" s="135" t="str">
        <f>IF(1=1,IF(OR(J330="",O330="",NOT(ISNUMBER(J330)),NOT(ISNUMBER(O330)),J330=0),"",O330/J330),N("L31"))</f>
        <v/>
      </c>
      <c r="M330" s="136" t="str">
        <f>IF(1=1,IF(OR(L330="",NOT(ISNUMBER(F330))),"",F330*L330*IFERROR(INDEX(D384:D428,MATCH(AE330,B384:B428,0)),1)),N("M13"))</f>
        <v/>
      </c>
      <c r="N330" s="137" t="str">
        <f>IF(1=1,IF(F330="","",IF(G330="","",IFERROR(INDEX(E384:E428,MATCH(AE330,B384:B428,0)),G330&amp;""))),N("N6"))</f>
        <v/>
      </c>
      <c r="O330" s="138" t="str">
        <f>IF(1=1,IF(E330="","",O305),N("K31"))</f>
        <v/>
      </c>
      <c r="P330" s="139" t="str">
        <f>IF(1=1,IF(M330="","",IF(AND(ISNUMBER(M330),M330&lt;1,N330="kg"),MAX(1,ROUND(M330*1000,0)),IF(AND(ISNUMBER(M330),M330&lt;1,N330="L"),MAX(1,ROUND(M330*100,0)),ROUND(M330,3)))),N("O31"))</f>
        <v/>
      </c>
      <c r="Q330" s="140" t="str">
        <f>IF(1=1,IF(M330="","",IF(AND(ISNUMBER(M330),M330&lt;1,N330="kg"),"g",IF(AND(ISNUMBER(M330),M330&lt;1,N330="L"),"cl",N330))),N("P31"))</f>
        <v/>
      </c>
      <c r="R330" s="161" t="str">
        <f>IF(1=1,IF(E330="","",IF(F330="","A CONTROLER",IF(NOT(ISNUMBER(F330)),"TEXTE",IF(OR(L330="",L330&lt;=0),"COMMANDE PRINCIPALE INCOMPLETE",IF(G330="","UNITE MANQUANTE",IF(COUNTIF(B384:B428,AE330)=0,"UNITE A CONTROLER","OK")))))),N("Q9"))</f>
        <v/>
      </c>
      <c r="S330" s="105"/>
      <c r="T330" s="141">
        <f t="shared" si="19"/>
        <v>0</v>
      </c>
      <c r="U330" s="133" t="str">
        <f>IF(1=1,IF(E330="","",U305),N("S31"))</f>
        <v/>
      </c>
      <c r="V330" s="133" t="str">
        <f>IF(1=1,IF(E330="","",V305),N("T31"))</f>
        <v/>
      </c>
      <c r="W330" s="135" t="str">
        <f>IF(1=1,IF(OR(U330="",V330="",NOT(ISNUMBER(U330)),NOT(ISNUMBER(V330)),U330=0),"",V330/U330),N("U31"))</f>
        <v/>
      </c>
      <c r="X330" s="136" t="str">
        <f>IF(1=1,IF(OR(W330="",NOT(ISNUMBER(F330))),"",F330*W330*IFERROR(INDEX(D384:D428,MATCH(AE330,B384:B428,0)),1)),N("V7"))</f>
        <v/>
      </c>
      <c r="Y330" s="137" t="str">
        <f>IF(1=1,IF(F330="","",IF(G330="","",IFERROR(INDEX(E384:E428,MATCH(AE330,B384:B428,0)),G330&amp;""))),N("W6"))</f>
        <v/>
      </c>
      <c r="Z330" s="142" t="str">
        <f>IF(1=1,IF(X330="","",IF(AND(ISNUMBER(X330),X330&lt;1,Y330="kg"),MAX(1,ROUND(X330*1000,0)),IF(AND(ISNUMBER(X330),X330&lt;1,Y330="L"),MAX(1,ROUND(X330*100,0)),ROUND(X330,3)))),N("X31"))</f>
        <v/>
      </c>
      <c r="AA330" s="143" t="str">
        <f>IF(1=1,IF(X330="","",IF(AND(ISNUMBER(X330),X330&lt;1,Y330="kg"),"g",IF(AND(ISNUMBER(X330),X330&lt;1,Y330="L"),"cl",Y330))),N("Y31"))</f>
        <v/>
      </c>
      <c r="AB330" s="123" t="str">
        <f>IF(1=1,IF(E330="","",IF(F330="","A CONTROLER",IF(NOT(ISNUMBER(F330)),"TEXTE",IF(OR(W330="",W330&lt;=0),"COMMANDE COUVERTS INCOMPLETE",IF(G330="","UNITE MANQUANTE",IF(COUNTIF(B384:B428,AE330)=0,"UNITE A CONTROLER","OK")))))),N("Z6"))</f>
        <v/>
      </c>
      <c r="AD330" s="144" t="str">
        <f>IF(1=1,IF(E330="","",AD305),N("AB31"))</f>
        <v/>
      </c>
      <c r="AE330" s="125" t="str">
        <f>IF(1=1,IF(G330="","",UPPER(TRIM(SUBSTITUTE(SUBSTITUTE(G330&amp;"",CHAR(160)," ")," "," ")))),N("AC31"))</f>
        <v/>
      </c>
      <c r="AG330" s="5" t="s">
        <v>49</v>
      </c>
    </row>
    <row r="331" spans="1:33" ht="15.75" x14ac:dyDescent="0.25">
      <c r="A331" s="126" t="str">
        <f>IF(1=1,IF(E331="","",A305),N("A32"))</f>
        <v/>
      </c>
      <c r="B331" s="127" t="str">
        <f>IF(1=1,IF(E331="","",B305),N("B32"))</f>
        <v/>
      </c>
      <c r="C331" s="127"/>
      <c r="D331" s="129" t="str">
        <f>IF(ISBLANK(E331),"",LARGE(D305:D330,1)+1)</f>
        <v/>
      </c>
      <c r="E331" s="130"/>
      <c r="F331" s="131"/>
      <c r="G331" s="170"/>
      <c r="H331" s="105"/>
      <c r="I331" s="132" t="str">
        <f>IF(1=1,IF(E331="","",I305),N("H32"))</f>
        <v/>
      </c>
      <c r="J331" s="133" t="str">
        <f>IF(1=1,IF(E331="","",J305),N("I32"))</f>
        <v/>
      </c>
      <c r="K331" s="134" t="str">
        <f>IF(1=1,IF(E331="","",K305),N("J32"))</f>
        <v/>
      </c>
      <c r="L331" s="135" t="str">
        <f>IF(1=1,IF(OR(J331="",O331="",NOT(ISNUMBER(J331)),NOT(ISNUMBER(O331)),J331=0),"",O331/J331),N("L32"))</f>
        <v/>
      </c>
      <c r="M331" s="136" t="str">
        <f>IF(1=1,IF(OR(L331="",NOT(ISNUMBER(F331))),"",F331*L331*IFERROR(INDEX(D384:D428,MATCH(AE331,B384:B428,0)),1)),N("M13"))</f>
        <v/>
      </c>
      <c r="N331" s="137" t="str">
        <f>IF(1=1,IF(F331="","",IF(G331="","",IFERROR(INDEX(E384:E428,MATCH(AE331,B384:B428,0)),G331&amp;""))),N("N6"))</f>
        <v/>
      </c>
      <c r="O331" s="138" t="str">
        <f>IF(1=1,IF(E331="","",O305),N("K32"))</f>
        <v/>
      </c>
      <c r="P331" s="139" t="str">
        <f>IF(1=1,IF(M331="","",IF(AND(ISNUMBER(M331),M331&lt;1,N331="kg"),MAX(1,ROUND(M331*1000,0)),IF(AND(ISNUMBER(M331),M331&lt;1,N331="L"),MAX(1,ROUND(M331*100,0)),ROUND(M331,3)))),N("O32"))</f>
        <v/>
      </c>
      <c r="Q331" s="140" t="str">
        <f>IF(1=1,IF(M331="","",IF(AND(ISNUMBER(M331),M331&lt;1,N331="kg"),"g",IF(AND(ISNUMBER(M331),M331&lt;1,N331="L"),"cl",N331))),N("P32"))</f>
        <v/>
      </c>
      <c r="R331" s="161" t="str">
        <f>IF(1=1,IF(E331="","",IF(F331="","A CONTROLER",IF(NOT(ISNUMBER(F331)),"TEXTE",IF(OR(L331="",L331&lt;=0),"COMMANDE PRINCIPALE INCOMPLETE",IF(G331="","UNITE MANQUANTE",IF(COUNTIF(B384:B428,AE331)=0,"UNITE A CONTROLER","OK")))))),N("Q9"))</f>
        <v/>
      </c>
      <c r="S331" s="105"/>
      <c r="T331" s="141">
        <f t="shared" si="19"/>
        <v>0</v>
      </c>
      <c r="U331" s="133" t="str">
        <f>IF(1=1,IF(E331="","",U305),N("S32"))</f>
        <v/>
      </c>
      <c r="V331" s="133" t="str">
        <f>IF(1=1,IF(E331="","",V305),N("T32"))</f>
        <v/>
      </c>
      <c r="W331" s="135" t="str">
        <f>IF(1=1,IF(OR(U331="",V331="",NOT(ISNUMBER(U331)),NOT(ISNUMBER(V331)),U331=0),"",V331/U331),N("U32"))</f>
        <v/>
      </c>
      <c r="X331" s="136" t="str">
        <f>IF(1=1,IF(OR(W331="",NOT(ISNUMBER(F331))),"",F331*W331*IFERROR(INDEX(D384:D428,MATCH(AE331,B384:B428,0)),1)),N("V7"))</f>
        <v/>
      </c>
      <c r="Y331" s="137" t="str">
        <f>IF(1=1,IF(F331="","",IF(G331="","",IFERROR(INDEX(E384:E428,MATCH(AE331,B384:B428,0)),G331&amp;""))),N("W6"))</f>
        <v/>
      </c>
      <c r="Z331" s="142" t="str">
        <f>IF(1=1,IF(X331="","",IF(AND(ISNUMBER(X331),X331&lt;1,Y331="kg"),MAX(1,ROUND(X331*1000,0)),IF(AND(ISNUMBER(X331),X331&lt;1,Y331="L"),MAX(1,ROUND(X331*100,0)),ROUND(X331,3)))),N("X32"))</f>
        <v/>
      </c>
      <c r="AA331" s="143" t="str">
        <f>IF(1=1,IF(X331="","",IF(AND(ISNUMBER(X331),X331&lt;1,Y331="kg"),"g",IF(AND(ISNUMBER(X331),X331&lt;1,Y331="L"),"cl",Y331))),N("Y32"))</f>
        <v/>
      </c>
      <c r="AB331" s="123" t="str">
        <f>IF(1=1,IF(E331="","",IF(F331="","A CONTROLER",IF(NOT(ISNUMBER(F331)),"TEXTE",IF(OR(W331="",W331&lt;=0),"COMMANDE COUVERTS INCOMPLETE",IF(G331="","UNITE MANQUANTE",IF(COUNTIF(B384:B428,AE331)=0,"UNITE A CONTROLER","OK")))))),N("Z6"))</f>
        <v/>
      </c>
      <c r="AD331" s="144" t="str">
        <f>IF(1=1,IF(E331="","",AD305),N("AB32"))</f>
        <v/>
      </c>
      <c r="AE331" s="125" t="str">
        <f>IF(1=1,IF(G331="","",UPPER(TRIM(SUBSTITUTE(SUBSTITUTE(G331&amp;"",CHAR(160)," ")," "," ")))),N("AC32"))</f>
        <v/>
      </c>
      <c r="AG331" s="5" t="s">
        <v>50</v>
      </c>
    </row>
    <row r="332" spans="1:33" ht="24" customHeight="1" x14ac:dyDescent="0.25">
      <c r="A332" s="126" t="str">
        <f>IF(1=1,IF(E332="","",A305),N("A33"))</f>
        <v/>
      </c>
      <c r="B332" s="127" t="str">
        <f>IF(1=1,IF(E332="","",B305),N("B33"))</f>
        <v/>
      </c>
      <c r="C332" s="127"/>
      <c r="D332" s="129" t="str">
        <f>IF(ISBLANK(E332),"",LARGE(D305:D331,1)+1)</f>
        <v/>
      </c>
      <c r="E332" s="130"/>
      <c r="F332" s="131"/>
      <c r="G332" s="170"/>
      <c r="H332" s="105"/>
      <c r="I332" s="132" t="str">
        <f>IF(1=1,IF(E332="","",I305),N("H33"))</f>
        <v/>
      </c>
      <c r="J332" s="133" t="str">
        <f>IF(1=1,IF(E332="","",J305),N("I33"))</f>
        <v/>
      </c>
      <c r="K332" s="134" t="str">
        <f>IF(1=1,IF(E332="","",K305),N("J33"))</f>
        <v/>
      </c>
      <c r="L332" s="135" t="str">
        <f>IF(1=1,IF(OR(J332="",O332="",NOT(ISNUMBER(J332)),NOT(ISNUMBER(O332)),J332=0),"",O332/J332),N("L33"))</f>
        <v/>
      </c>
      <c r="M332" s="136" t="str">
        <f>IF(1=1,IF(OR(L332="",NOT(ISNUMBER(F332))),"",F332*L332*IFERROR(INDEX(D384:D428,MATCH(AE332,B384:B428,0)),1)),N("M13"))</f>
        <v/>
      </c>
      <c r="N332" s="137" t="str">
        <f>IF(1=1,IF(F332="","",IF(G332="","",IFERROR(INDEX(E384:E428,MATCH(AE332,B384:B428,0)),G332&amp;""))),N("N6"))</f>
        <v/>
      </c>
      <c r="O332" s="138" t="str">
        <f>IF(1=1,IF(E332="","",O305),N("K33"))</f>
        <v/>
      </c>
      <c r="P332" s="139" t="str">
        <f>IF(1=1,IF(M332="","",IF(AND(ISNUMBER(M332),M332&lt;1,N332="kg"),MAX(1,ROUND(M332*1000,0)),IF(AND(ISNUMBER(M332),M332&lt;1,N332="L"),MAX(1,ROUND(M332*100,0)),ROUND(M332,3)))),N("O33"))</f>
        <v/>
      </c>
      <c r="Q332" s="140" t="str">
        <f>IF(1=1,IF(M332="","",IF(AND(ISNUMBER(M332),M332&lt;1,N332="kg"),"g",IF(AND(ISNUMBER(M332),M332&lt;1,N332="L"),"cl",N332))),N("P33"))</f>
        <v/>
      </c>
      <c r="R332" s="161" t="str">
        <f>IF(1=1,IF(E332="","",IF(F332="","A CONTROLER",IF(NOT(ISNUMBER(F332)),"TEXTE",IF(OR(L332="",L332&lt;=0),"COMMANDE PRINCIPALE INCOMPLETE",IF(G332="","UNITE MANQUANTE",IF(COUNTIF(B384:B428,AE332)=0,"UNITE A CONTROLER","OK")))))),N("Q9"))</f>
        <v/>
      </c>
      <c r="S332" s="105"/>
      <c r="T332" s="141">
        <f t="shared" si="19"/>
        <v>0</v>
      </c>
      <c r="U332" s="133" t="str">
        <f>IF(1=1,IF(E332="","",U305),N("S33"))</f>
        <v/>
      </c>
      <c r="V332" s="133" t="str">
        <f>IF(1=1,IF(E332="","",V305),N("T33"))</f>
        <v/>
      </c>
      <c r="W332" s="135" t="str">
        <f>IF(1=1,IF(OR(U332="",V332="",NOT(ISNUMBER(U332)),NOT(ISNUMBER(V332)),U332=0),"",V332/U332),N("U33"))</f>
        <v/>
      </c>
      <c r="X332" s="136" t="str">
        <f>IF(1=1,IF(OR(W332="",NOT(ISNUMBER(F332))),"",F332*W332*IFERROR(INDEX(D384:D428,MATCH(AE332,B384:B428,0)),1)),N("V7"))</f>
        <v/>
      </c>
      <c r="Y332" s="137" t="str">
        <f>IF(1=1,IF(F332="","",IF(G332="","",IFERROR(INDEX(E384:E428,MATCH(AE332,B384:B428,0)),G332&amp;""))),N("W6"))</f>
        <v/>
      </c>
      <c r="Z332" s="142" t="str">
        <f>IF(1=1,IF(X332="","",IF(AND(ISNUMBER(X332),X332&lt;1,Y332="kg"),MAX(1,ROUND(X332*1000,0)),IF(AND(ISNUMBER(X332),X332&lt;1,Y332="L"),MAX(1,ROUND(X332*100,0)),ROUND(X332,3)))),N("X33"))</f>
        <v/>
      </c>
      <c r="AA332" s="143" t="str">
        <f>IF(1=1,IF(X332="","",IF(AND(ISNUMBER(X332),X332&lt;1,Y332="kg"),"g",IF(AND(ISNUMBER(X332),X332&lt;1,Y332="L"),"cl",Y332))),N("Y33"))</f>
        <v/>
      </c>
      <c r="AB332" s="123" t="str">
        <f>IF(1=1,IF(E332="","",IF(F332="","A CONTROLER",IF(NOT(ISNUMBER(F332)),"TEXTE",IF(OR(W332="",W332&lt;=0),"COMMANDE COUVERTS INCOMPLETE",IF(G332="","UNITE MANQUANTE",IF(COUNTIF(B384:B428,AE332)=0,"UNITE A CONTROLER","OK")))))),N("Z6"))</f>
        <v/>
      </c>
      <c r="AD332" s="144" t="str">
        <f>IF(1=1,IF(E332="","",AD305),N("AB33"))</f>
        <v/>
      </c>
      <c r="AE332" s="125" t="str">
        <f>IF(1=1,IF(G332="","",UPPER(TRIM(SUBSTITUTE(SUBSTITUTE(G332&amp;"",CHAR(160)," ")," "," ")))),N("AC33"))</f>
        <v/>
      </c>
      <c r="AG332" s="244" t="s">
        <v>51</v>
      </c>
    </row>
    <row r="333" spans="1:33" ht="15.75" x14ac:dyDescent="0.25">
      <c r="A333" s="126" t="str">
        <f>IF(1=1,IF(E333="","",A305),N("A34"))</f>
        <v/>
      </c>
      <c r="B333" s="127" t="str">
        <f>IF(1=1,IF(E333="","",B305),N("B34"))</f>
        <v/>
      </c>
      <c r="C333" s="127"/>
      <c r="D333" s="129" t="str">
        <f>IF(ISBLANK(E333),"",LARGE(D305:D332,1)+1)</f>
        <v/>
      </c>
      <c r="E333" s="130"/>
      <c r="F333" s="131"/>
      <c r="G333" s="170"/>
      <c r="H333" s="105"/>
      <c r="I333" s="132" t="str">
        <f>IF(1=1,IF(E333="","",I305),N("H34"))</f>
        <v/>
      </c>
      <c r="J333" s="133" t="str">
        <f>IF(1=1,IF(E333="","",J305),N("I34"))</f>
        <v/>
      </c>
      <c r="K333" s="134" t="str">
        <f>IF(1=1,IF(E333="","",K305),N("J34"))</f>
        <v/>
      </c>
      <c r="L333" s="135" t="str">
        <f>IF(1=1,IF(OR(J333="",O333="",NOT(ISNUMBER(J333)),NOT(ISNUMBER(O333)),J333=0),"",O333/J333),N("L34"))</f>
        <v/>
      </c>
      <c r="M333" s="136" t="str">
        <f>IF(1=1,IF(OR(L333="",NOT(ISNUMBER(F333))),"",F333*L333*IFERROR(INDEX(D384:D428,MATCH(AE333,B384:B428,0)),1)),N("M13"))</f>
        <v/>
      </c>
      <c r="N333" s="137" t="str">
        <f>IF(1=1,IF(F333="","",IF(G333="","",IFERROR(INDEX(E384:E428,MATCH(AE333,B384:B428,0)),G333&amp;""))),N("N6"))</f>
        <v/>
      </c>
      <c r="O333" s="138" t="str">
        <f>IF(1=1,IF(E333="","",O305),N("K34"))</f>
        <v/>
      </c>
      <c r="P333" s="139" t="str">
        <f>IF(1=1,IF(M333="","",IF(AND(ISNUMBER(M333),M333&lt;1,N333="kg"),MAX(1,ROUND(M333*1000,0)),IF(AND(ISNUMBER(M333),M333&lt;1,N333="L"),MAX(1,ROUND(M333*100,0)),ROUND(M333,3)))),N("O34"))</f>
        <v/>
      </c>
      <c r="Q333" s="140" t="str">
        <f>IF(1=1,IF(M333="","",IF(AND(ISNUMBER(M333),M333&lt;1,N333="kg"),"g",IF(AND(ISNUMBER(M333),M333&lt;1,N333="L"),"cl",N333))),N("P34"))</f>
        <v/>
      </c>
      <c r="R333" s="161" t="str">
        <f>IF(1=1,IF(E333="","",IF(F333="","A CONTROLER",IF(NOT(ISNUMBER(F333)),"TEXTE",IF(OR(L333="",L333&lt;=0),"COMMANDE PRINCIPALE INCOMPLETE",IF(G333="","UNITE MANQUANTE",IF(COUNTIF(B384:B428,AE333)=0,"UNITE A CONTROLER","OK")))))),N("Q9"))</f>
        <v/>
      </c>
      <c r="S333" s="105"/>
      <c r="T333" s="141">
        <f t="shared" si="19"/>
        <v>0</v>
      </c>
      <c r="U333" s="133" t="str">
        <f>IF(1=1,IF(E333="","",U305),N("S34"))</f>
        <v/>
      </c>
      <c r="V333" s="133" t="str">
        <f>IF(1=1,IF(E333="","",V305),N("T34"))</f>
        <v/>
      </c>
      <c r="W333" s="135" t="str">
        <f>IF(1=1,IF(OR(U333="",V333="",NOT(ISNUMBER(U333)),NOT(ISNUMBER(V333)),U333=0),"",V333/U333),N("U34"))</f>
        <v/>
      </c>
      <c r="X333" s="136" t="str">
        <f>IF(1=1,IF(OR(W333="",NOT(ISNUMBER(F333))),"",F333*W333*IFERROR(INDEX(D384:D428,MATCH(AE333,B384:B428,0)),1)),N("V7"))</f>
        <v/>
      </c>
      <c r="Y333" s="137" t="str">
        <f>IF(1=1,IF(F333="","",IF(G333="","",IFERROR(INDEX(E384:E428,MATCH(AE333,B384:B428,0)),G333&amp;""))),N("W6"))</f>
        <v/>
      </c>
      <c r="Z333" s="142" t="str">
        <f>IF(1=1,IF(X333="","",IF(AND(ISNUMBER(X333),X333&lt;1,Y333="kg"),MAX(1,ROUND(X333*1000,0)),IF(AND(ISNUMBER(X333),X333&lt;1,Y333="L"),MAX(1,ROUND(X333*100,0)),ROUND(X333,3)))),N("X34"))</f>
        <v/>
      </c>
      <c r="AA333" s="143" t="str">
        <f>IF(1=1,IF(X333="","",IF(AND(ISNUMBER(X333),X333&lt;1,Y333="kg"),"g",IF(AND(ISNUMBER(X333),X333&lt;1,Y333="L"),"cl",Y333))),N("Y34"))</f>
        <v/>
      </c>
      <c r="AB333" s="123" t="str">
        <f>IF(1=1,IF(E333="","",IF(F333="","A CONTROLER",IF(NOT(ISNUMBER(F333)),"TEXTE",IF(OR(W333="",W333&lt;=0),"COMMANDE COUVERTS INCOMPLETE",IF(G333="","UNITE MANQUANTE",IF(COUNTIF(B384:B428,AE333)=0,"UNITE A CONTROLER","OK")))))),N("Z6"))</f>
        <v/>
      </c>
      <c r="AD333" s="144" t="str">
        <f>IF(1=1,IF(E333="","",AD305),N("AB34"))</f>
        <v/>
      </c>
      <c r="AE333" s="125" t="str">
        <f>IF(1=1,IF(G333="","",UPPER(TRIM(SUBSTITUTE(SUBSTITUTE(G333&amp;"",CHAR(160)," ")," "," ")))),N("AC34"))</f>
        <v/>
      </c>
      <c r="AG333" s="244" t="s">
        <v>54</v>
      </c>
    </row>
    <row r="334" spans="1:33" ht="15.75" x14ac:dyDescent="0.25">
      <c r="A334" s="126" t="str">
        <f>IF(1=1,IF(E334="","",A305),N("A35"))</f>
        <v/>
      </c>
      <c r="B334" s="127" t="str">
        <f>IF(1=1,IF(E334="","",B305),N("B35"))</f>
        <v/>
      </c>
      <c r="C334" s="127"/>
      <c r="D334" s="129" t="str">
        <f>IF(ISBLANK(E334),"",LARGE(D305:D333,1)+1)</f>
        <v/>
      </c>
      <c r="E334" s="130"/>
      <c r="F334" s="131"/>
      <c r="G334" s="170"/>
      <c r="H334" s="105"/>
      <c r="I334" s="132" t="str">
        <f>IF(1=1,IF(E334="","",I305),N("H35"))</f>
        <v/>
      </c>
      <c r="J334" s="133" t="str">
        <f>IF(1=1,IF(E334="","",J305),N("I35"))</f>
        <v/>
      </c>
      <c r="K334" s="134" t="str">
        <f>IF(1=1,IF(E334="","",K305),N("J35"))</f>
        <v/>
      </c>
      <c r="L334" s="135" t="str">
        <f>IF(1=1,IF(OR(J334="",O334="",NOT(ISNUMBER(J334)),NOT(ISNUMBER(O334)),J334=0),"",O334/J334),N("L35"))</f>
        <v/>
      </c>
      <c r="M334" s="136" t="str">
        <f>IF(1=1,IF(OR(L334="",NOT(ISNUMBER(F334))),"",F334*L334*IFERROR(INDEX(D384:D428,MATCH(AE334,B384:B428,0)),1)),N("M13"))</f>
        <v/>
      </c>
      <c r="N334" s="137" t="str">
        <f>IF(1=1,IF(F334="","",IF(G334="","",IFERROR(INDEX(E384:E428,MATCH(AE334,B384:B428,0)),G334&amp;""))),N("N6"))</f>
        <v/>
      </c>
      <c r="O334" s="138" t="str">
        <f>IF(1=1,IF(E334="","",O305),N("K35"))</f>
        <v/>
      </c>
      <c r="P334" s="139" t="str">
        <f>IF(1=1,IF(M334="","",IF(AND(ISNUMBER(M334),M334&lt;1,N334="kg"),MAX(1,ROUND(M334*1000,0)),IF(AND(ISNUMBER(M334),M334&lt;1,N334="L"),MAX(1,ROUND(M334*100,0)),ROUND(M334,3)))),N("O35"))</f>
        <v/>
      </c>
      <c r="Q334" s="140" t="str">
        <f>IF(1=1,IF(M334="","",IF(AND(ISNUMBER(M334),M334&lt;1,N334="kg"),"g",IF(AND(ISNUMBER(M334),M334&lt;1,N334="L"),"cl",N334))),N("P35"))</f>
        <v/>
      </c>
      <c r="R334" s="161" t="str">
        <f>IF(1=1,IF(E334="","",IF(F334="","A CONTROLER",IF(NOT(ISNUMBER(F334)),"TEXTE",IF(OR(L334="",L334&lt;=0),"COMMANDE PRINCIPALE INCOMPLETE",IF(G334="","UNITE MANQUANTE",IF(COUNTIF(B384:B428,AE334)=0,"UNITE A CONTROLER","OK")))))),N("Q9"))</f>
        <v/>
      </c>
      <c r="S334" s="105"/>
      <c r="T334" s="141">
        <f t="shared" si="19"/>
        <v>0</v>
      </c>
      <c r="U334" s="133" t="str">
        <f>IF(1=1,IF(E334="","",U305),N("S35"))</f>
        <v/>
      </c>
      <c r="V334" s="133" t="str">
        <f>IF(1=1,IF(E334="","",V305),N("T35"))</f>
        <v/>
      </c>
      <c r="W334" s="135" t="str">
        <f>IF(1=1,IF(OR(U334="",V334="",NOT(ISNUMBER(U334)),NOT(ISNUMBER(V334)),U334=0),"",V334/U334),N("U35"))</f>
        <v/>
      </c>
      <c r="X334" s="136" t="str">
        <f>IF(1=1,IF(OR(W334="",NOT(ISNUMBER(F334))),"",F334*W334*IFERROR(INDEX(D384:D428,MATCH(AE334,B384:B428,0)),1)),N("V7"))</f>
        <v/>
      </c>
      <c r="Y334" s="137" t="str">
        <f>IF(1=1,IF(F334="","",IF(G334="","",IFERROR(INDEX(E384:E428,MATCH(AE334,B384:B428,0)),G334&amp;""))),N("W6"))</f>
        <v/>
      </c>
      <c r="Z334" s="142" t="str">
        <f>IF(1=1,IF(X334="","",IF(AND(ISNUMBER(X334),X334&lt;1,Y334="kg"),MAX(1,ROUND(X334*1000,0)),IF(AND(ISNUMBER(X334),X334&lt;1,Y334="L"),MAX(1,ROUND(X334*100,0)),ROUND(X334,3)))),N("X35"))</f>
        <v/>
      </c>
      <c r="AA334" s="143" t="str">
        <f>IF(1=1,IF(X334="","",IF(AND(ISNUMBER(X334),X334&lt;1,Y334="kg"),"g",IF(AND(ISNUMBER(X334),X334&lt;1,Y334="L"),"cl",Y334))),N("Y35"))</f>
        <v/>
      </c>
      <c r="AB334" s="123" t="str">
        <f>IF(1=1,IF(E334="","",IF(F334="","A CONTROLER",IF(NOT(ISNUMBER(F334)),"TEXTE",IF(OR(W334="",W334&lt;=0),"COMMANDE COUVERTS INCOMPLETE",IF(G334="","UNITE MANQUANTE",IF(COUNTIF(B384:B428,AE334)=0,"UNITE A CONTROLER","OK")))))),N("Z6"))</f>
        <v/>
      </c>
      <c r="AD334" s="144" t="str">
        <f>IF(1=1,IF(E334="","",AD305),N("AB35"))</f>
        <v/>
      </c>
      <c r="AE334" s="125" t="str">
        <f>IF(1=1,IF(G334="","",UPPER(TRIM(SUBSTITUTE(SUBSTITUTE(G334&amp;"",CHAR(160)," ")," "," ")))),N("AC35"))</f>
        <v/>
      </c>
      <c r="AG334" s="244" t="s">
        <v>56</v>
      </c>
    </row>
    <row r="335" spans="1:33" ht="15.75" x14ac:dyDescent="0.25">
      <c r="A335" s="126" t="str">
        <f>IF(1=1,IF(E335="","",A305),N("A36"))</f>
        <v/>
      </c>
      <c r="B335" s="127" t="str">
        <f>IF(1=1,IF(E335="","",B305),N("B36"))</f>
        <v/>
      </c>
      <c r="C335" s="127"/>
      <c r="D335" s="129" t="str">
        <f>IF(ISBLANK(E335),"",LARGE(D305:D334,1)+1)</f>
        <v/>
      </c>
      <c r="E335" s="130"/>
      <c r="F335" s="131"/>
      <c r="G335" s="170"/>
      <c r="H335" s="105"/>
      <c r="I335" s="132" t="str">
        <f>IF(1=1,IF(E335="","",I305),N("H36"))</f>
        <v/>
      </c>
      <c r="J335" s="133" t="str">
        <f>IF(1=1,IF(E335="","",J305),N("I36"))</f>
        <v/>
      </c>
      <c r="K335" s="134" t="str">
        <f>IF(1=1,IF(E335="","",K305),N("J36"))</f>
        <v/>
      </c>
      <c r="L335" s="135" t="str">
        <f>IF(1=1,IF(OR(J335="",O335="",NOT(ISNUMBER(J335)),NOT(ISNUMBER(O335)),J335=0),"",O335/J335),N("L36"))</f>
        <v/>
      </c>
      <c r="M335" s="136" t="str">
        <f>IF(1=1,IF(OR(L335="",NOT(ISNUMBER(F335))),"",F335*L335*IFERROR(INDEX(D384:D428,MATCH(AE335,B384:B428,0)),1)),N("M13"))</f>
        <v/>
      </c>
      <c r="N335" s="137" t="str">
        <f>IF(1=1,IF(F335="","",IF(G335="","",IFERROR(INDEX(E384:E428,MATCH(AE335,B384:B428,0)),G335&amp;""))),N("N6"))</f>
        <v/>
      </c>
      <c r="O335" s="138" t="str">
        <f>IF(1=1,IF(E335="","",O305),N("K36"))</f>
        <v/>
      </c>
      <c r="P335" s="139" t="str">
        <f>IF(1=1,IF(M335="","",IF(AND(ISNUMBER(M335),M335&lt;1,N335="kg"),MAX(1,ROUND(M335*1000,0)),IF(AND(ISNUMBER(M335),M335&lt;1,N335="L"),MAX(1,ROUND(M335*100,0)),ROUND(M335,3)))),N("O36"))</f>
        <v/>
      </c>
      <c r="Q335" s="140" t="str">
        <f>IF(1=1,IF(M335="","",IF(AND(ISNUMBER(M335),M335&lt;1,N335="kg"),"g",IF(AND(ISNUMBER(M335),M335&lt;1,N335="L"),"cl",N335))),N("P36"))</f>
        <v/>
      </c>
      <c r="R335" s="161" t="str">
        <f>IF(1=1,IF(E335="","",IF(F335="","A CONTROLER",IF(NOT(ISNUMBER(F335)),"TEXTE",IF(OR(L335="",L335&lt;=0),"COMMANDE PRINCIPALE INCOMPLETE",IF(G335="","UNITE MANQUANTE",IF(COUNTIF(B384:B428,AE335)=0,"UNITE A CONTROLER","OK")))))),N("Q9"))</f>
        <v/>
      </c>
      <c r="S335" s="105"/>
      <c r="T335" s="141">
        <f t="shared" si="19"/>
        <v>0</v>
      </c>
      <c r="U335" s="133" t="str">
        <f>IF(1=1,IF(E335="","",U305),N("S36"))</f>
        <v/>
      </c>
      <c r="V335" s="133" t="str">
        <f>IF(1=1,IF(E335="","",V305),N("T36"))</f>
        <v/>
      </c>
      <c r="W335" s="135" t="str">
        <f>IF(1=1,IF(OR(U335="",V335="",NOT(ISNUMBER(U335)),NOT(ISNUMBER(V335)),U335=0),"",V335/U335),N("U36"))</f>
        <v/>
      </c>
      <c r="X335" s="136" t="str">
        <f>IF(1=1,IF(OR(W335="",NOT(ISNUMBER(F335))),"",F335*W335*IFERROR(INDEX(D384:D428,MATCH(AE335,B384:B428,0)),1)),N("V7"))</f>
        <v/>
      </c>
      <c r="Y335" s="137" t="str">
        <f>IF(1=1,IF(F335="","",IF(G335="","",IFERROR(INDEX(E384:E428,MATCH(AE335,B384:B428,0)),G335&amp;""))),N("W6"))</f>
        <v/>
      </c>
      <c r="Z335" s="142" t="str">
        <f>IF(1=1,IF(X335="","",IF(AND(ISNUMBER(X335),X335&lt;1,Y335="kg"),MAX(1,ROUND(X335*1000,0)),IF(AND(ISNUMBER(X335),X335&lt;1,Y335="L"),MAX(1,ROUND(X335*100,0)),ROUND(X335,3)))),N("X36"))</f>
        <v/>
      </c>
      <c r="AA335" s="143" t="str">
        <f>IF(1=1,IF(X335="","",IF(AND(ISNUMBER(X335),X335&lt;1,Y335="kg"),"g",IF(AND(ISNUMBER(X335),X335&lt;1,Y335="L"),"cl",Y335))),N("Y36"))</f>
        <v/>
      </c>
      <c r="AB335" s="123" t="str">
        <f>IF(1=1,IF(E335="","",IF(F335="","A CONTROLER",IF(NOT(ISNUMBER(F335)),"TEXTE",IF(OR(W335="",W335&lt;=0),"COMMANDE COUVERTS INCOMPLETE",IF(G335="","UNITE MANQUANTE",IF(COUNTIF(B384:B428,AE335)=0,"UNITE A CONTROLER","OK")))))),N("Z6"))</f>
        <v/>
      </c>
      <c r="AD335" s="144" t="str">
        <f>IF(1=1,IF(E335="","",AD305),N("AB36"))</f>
        <v/>
      </c>
      <c r="AE335" s="125" t="str">
        <f>IF(1=1,IF(G335="","",UPPER(TRIM(SUBSTITUTE(SUBSTITUTE(G335&amp;"",CHAR(160)," ")," "," ")))),N("AC36"))</f>
        <v/>
      </c>
      <c r="AG335" s="244" t="s">
        <v>58</v>
      </c>
    </row>
    <row r="336" spans="1:33" ht="15.75" x14ac:dyDescent="0.25">
      <c r="A336" s="126" t="str">
        <f>IF(1=1,IF(E336="","",A305),N("A37"))</f>
        <v/>
      </c>
      <c r="B336" s="127" t="str">
        <f>IF(1=1,IF(E336="","",B305),N("B37"))</f>
        <v/>
      </c>
      <c r="C336" s="127"/>
      <c r="D336" s="129" t="str">
        <f>IF(ISBLANK(E336),"",LARGE(D305:D335,1)+1)</f>
        <v/>
      </c>
      <c r="E336" s="130"/>
      <c r="F336" s="131"/>
      <c r="G336" s="170"/>
      <c r="H336" s="105"/>
      <c r="I336" s="132" t="str">
        <f>IF(1=1,IF(E336="","",I305),N("H37"))</f>
        <v/>
      </c>
      <c r="J336" s="133" t="str">
        <f>IF(1=1,IF(E336="","",J305),N("I37"))</f>
        <v/>
      </c>
      <c r="K336" s="134" t="str">
        <f>IF(1=1,IF(E336="","",K305),N("J37"))</f>
        <v/>
      </c>
      <c r="L336" s="135" t="str">
        <f>IF(1=1,IF(OR(J336="",O336="",NOT(ISNUMBER(J336)),NOT(ISNUMBER(O336)),J336=0),"",O336/J336),N("L37"))</f>
        <v/>
      </c>
      <c r="M336" s="136" t="str">
        <f>IF(1=1,IF(OR(L336="",NOT(ISNUMBER(F336))),"",F336*L336*IFERROR(INDEX(D384:D428,MATCH(AE336,B384:B428,0)),1)),N("M13"))</f>
        <v/>
      </c>
      <c r="N336" s="137" t="str">
        <f>IF(1=1,IF(F336="","",IF(G336="","",IFERROR(INDEX(E384:E428,MATCH(AE336,B384:B428,0)),G336&amp;""))),N("N6"))</f>
        <v/>
      </c>
      <c r="O336" s="138" t="str">
        <f>IF(1=1,IF(E336="","",O305),N("K37"))</f>
        <v/>
      </c>
      <c r="P336" s="139" t="str">
        <f>IF(1=1,IF(M336="","",IF(AND(ISNUMBER(M336),M336&lt;1,N336="kg"),MAX(1,ROUND(M336*1000,0)),IF(AND(ISNUMBER(M336),M336&lt;1,N336="L"),MAX(1,ROUND(M336*100,0)),ROUND(M336,3)))),N("O37"))</f>
        <v/>
      </c>
      <c r="Q336" s="140" t="str">
        <f>IF(1=1,IF(M336="","",IF(AND(ISNUMBER(M336),M336&lt;1,N336="kg"),"g",IF(AND(ISNUMBER(M336),M336&lt;1,N336="L"),"cl",N336))),N("P37"))</f>
        <v/>
      </c>
      <c r="R336" s="161" t="str">
        <f>IF(1=1,IF(E336="","",IF(F336="","A CONTROLER",IF(NOT(ISNUMBER(F336)),"TEXTE",IF(OR(L336="",L336&lt;=0),"COMMANDE PRINCIPALE INCOMPLETE",IF(G336="","UNITE MANQUANTE",IF(COUNTIF(B384:B428,AE336)=0,"UNITE A CONTROLER","OK")))))),N("Q9"))</f>
        <v/>
      </c>
      <c r="S336" s="105"/>
      <c r="T336" s="141">
        <f t="shared" si="19"/>
        <v>0</v>
      </c>
      <c r="U336" s="133" t="str">
        <f>IF(1=1,IF(E336="","",U305),N("S37"))</f>
        <v/>
      </c>
      <c r="V336" s="133" t="str">
        <f>IF(1=1,IF(E336="","",V305),N("T37"))</f>
        <v/>
      </c>
      <c r="W336" s="135" t="str">
        <f>IF(1=1,IF(OR(U336="",V336="",NOT(ISNUMBER(U336)),NOT(ISNUMBER(V336)),U336=0),"",V336/U336),N("U37"))</f>
        <v/>
      </c>
      <c r="X336" s="136" t="str">
        <f>IF(1=1,IF(OR(W336="",NOT(ISNUMBER(F336))),"",F336*W336*IFERROR(INDEX(D384:D428,MATCH(AE336,B384:B428,0)),1)),N("V7"))</f>
        <v/>
      </c>
      <c r="Y336" s="137" t="str">
        <f>IF(1=1,IF(F336="","",IF(G336="","",IFERROR(INDEX(E384:E428,MATCH(AE336,B384:B428,0)),G336&amp;""))),N("W6"))</f>
        <v/>
      </c>
      <c r="Z336" s="142" t="str">
        <f>IF(1=1,IF(X336="","",IF(AND(ISNUMBER(X336),X336&lt;1,Y336="kg"),MAX(1,ROUND(X336*1000,0)),IF(AND(ISNUMBER(X336),X336&lt;1,Y336="L"),MAX(1,ROUND(X336*100,0)),ROUND(X336,3)))),N("X37"))</f>
        <v/>
      </c>
      <c r="AA336" s="143" t="str">
        <f>IF(1=1,IF(X336="","",IF(AND(ISNUMBER(X336),X336&lt;1,Y336="kg"),"g",IF(AND(ISNUMBER(X336),X336&lt;1,Y336="L"),"cl",Y336))),N("Y37"))</f>
        <v/>
      </c>
      <c r="AB336" s="123" t="str">
        <f>IF(1=1,IF(E336="","",IF(F336="","A CONTROLER",IF(NOT(ISNUMBER(F336)),"TEXTE",IF(OR(W336="",W336&lt;=0),"COMMANDE COUVERTS INCOMPLETE",IF(G336="","UNITE MANQUANTE",IF(COUNTIF(B384:B428,AE336)=0,"UNITE A CONTROLER","OK")))))),N("Z6"))</f>
        <v/>
      </c>
      <c r="AD336" s="144" t="str">
        <f>IF(1=1,IF(E336="","",AD305),N("AB37"))</f>
        <v/>
      </c>
      <c r="AE336" s="125" t="str">
        <f>IF(1=1,IF(G336="","",UPPER(TRIM(SUBSTITUTE(SUBSTITUTE(G336&amp;"",CHAR(160)," ")," "," ")))),N("AC37"))</f>
        <v/>
      </c>
      <c r="AG336" s="244" t="s">
        <v>60</v>
      </c>
    </row>
    <row r="337" spans="1:33" ht="15.75" x14ac:dyDescent="0.25">
      <c r="A337" s="126" t="str">
        <f>IF(1=1,IF(E337="","",A305),N("A38"))</f>
        <v/>
      </c>
      <c r="B337" s="127" t="str">
        <f>IF(1=1,IF(E337="","",B305),N("B38"))</f>
        <v/>
      </c>
      <c r="C337" s="127"/>
      <c r="D337" s="129" t="str">
        <f>IF(ISBLANK(E337),"",LARGE(D305:D336,1)+1)</f>
        <v/>
      </c>
      <c r="E337" s="130"/>
      <c r="F337" s="131"/>
      <c r="G337" s="170"/>
      <c r="H337" s="105"/>
      <c r="I337" s="132" t="str">
        <f>IF(1=1,IF(E337="","",I305),N("H38"))</f>
        <v/>
      </c>
      <c r="J337" s="133" t="str">
        <f>IF(1=1,IF(E337="","",J305),N("I38"))</f>
        <v/>
      </c>
      <c r="K337" s="134" t="str">
        <f>IF(1=1,IF(E337="","",K305),N("J38"))</f>
        <v/>
      </c>
      <c r="L337" s="135" t="str">
        <f>IF(1=1,IF(OR(J337="",O337="",NOT(ISNUMBER(J337)),NOT(ISNUMBER(O337)),J337=0),"",O337/J337),N("L38"))</f>
        <v/>
      </c>
      <c r="M337" s="136" t="str">
        <f>IF(1=1,IF(OR(L337="",NOT(ISNUMBER(F337))),"",F337*L337*IFERROR(INDEX(D384:D428,MATCH(AE337,B384:B428,0)),1)),N("M13"))</f>
        <v/>
      </c>
      <c r="N337" s="137" t="str">
        <f>IF(1=1,IF(F337="","",IF(G337="","",IFERROR(INDEX(E384:E428,MATCH(AE337,B384:B428,0)),G337&amp;""))),N("N6"))</f>
        <v/>
      </c>
      <c r="O337" s="138" t="str">
        <f>IF(1=1,IF(E337="","",O305),N("K38"))</f>
        <v/>
      </c>
      <c r="P337" s="139" t="str">
        <f>IF(1=1,IF(M337="","",IF(AND(ISNUMBER(M337),M337&lt;1,N337="kg"),MAX(1,ROUND(M337*1000,0)),IF(AND(ISNUMBER(M337),M337&lt;1,N337="L"),MAX(1,ROUND(M337*100,0)),ROUND(M337,3)))),N("O38"))</f>
        <v/>
      </c>
      <c r="Q337" s="140" t="str">
        <f>IF(1=1,IF(M337="","",IF(AND(ISNUMBER(M337),M337&lt;1,N337="kg"),"g",IF(AND(ISNUMBER(M337),M337&lt;1,N337="L"),"cl",N337))),N("P38"))</f>
        <v/>
      </c>
      <c r="R337" s="161" t="str">
        <f>IF(1=1,IF(E337="","",IF(F337="","A CONTROLER",IF(NOT(ISNUMBER(F337)),"TEXTE",IF(OR(L337="",L337&lt;=0),"COMMANDE PRINCIPALE INCOMPLETE",IF(G337="","UNITE MANQUANTE",IF(COUNTIF(B384:B428,AE337)=0,"UNITE A CONTROLER","OK")))))),N("Q9"))</f>
        <v/>
      </c>
      <c r="S337" s="105"/>
      <c r="T337" s="141">
        <f t="shared" si="19"/>
        <v>0</v>
      </c>
      <c r="U337" s="133" t="str">
        <f>IF(1=1,IF(E337="","",U305),N("S38"))</f>
        <v/>
      </c>
      <c r="V337" s="133" t="str">
        <f>IF(1=1,IF(E337="","",V305),N("T38"))</f>
        <v/>
      </c>
      <c r="W337" s="135" t="str">
        <f>IF(1=1,IF(OR(U337="",V337="",NOT(ISNUMBER(U337)),NOT(ISNUMBER(V337)),U337=0),"",V337/U337),N("U38"))</f>
        <v/>
      </c>
      <c r="X337" s="136" t="str">
        <f>IF(1=1,IF(OR(W337="",NOT(ISNUMBER(F337))),"",F337*W337*IFERROR(INDEX(D384:D428,MATCH(AE337,B384:B428,0)),1)),N("V7"))</f>
        <v/>
      </c>
      <c r="Y337" s="137" t="str">
        <f>IF(1=1,IF(F337="","",IF(G337="","",IFERROR(INDEX(E384:E428,MATCH(AE337,B384:B428,0)),G337&amp;""))),N("W6"))</f>
        <v/>
      </c>
      <c r="Z337" s="142" t="str">
        <f>IF(1=1,IF(X337="","",IF(AND(ISNUMBER(X337),X337&lt;1,Y337="kg"),MAX(1,ROUND(X337*1000,0)),IF(AND(ISNUMBER(X337),X337&lt;1,Y337="L"),MAX(1,ROUND(X337*100,0)),ROUND(X337,3)))),N("X38"))</f>
        <v/>
      </c>
      <c r="AA337" s="143" t="str">
        <f>IF(1=1,IF(X337="","",IF(AND(ISNUMBER(X337),X337&lt;1,Y337="kg"),"g",IF(AND(ISNUMBER(X337),X337&lt;1,Y337="L"),"cl",Y337))),N("Y38"))</f>
        <v/>
      </c>
      <c r="AB337" s="123" t="str">
        <f>IF(1=1,IF(E337="","",IF(F337="","A CONTROLER",IF(NOT(ISNUMBER(F337)),"TEXTE",IF(OR(W337="",W337&lt;=0),"COMMANDE COUVERTS INCOMPLETE",IF(G337="","UNITE MANQUANTE",IF(COUNTIF(B384:B428,AE337)=0,"UNITE A CONTROLER","OK")))))),N("Z6"))</f>
        <v/>
      </c>
      <c r="AD337" s="144" t="str">
        <f>IF(1=1,IF(E337="","",AD305),N("AB38"))</f>
        <v/>
      </c>
      <c r="AE337" s="125" t="str">
        <f>IF(1=1,IF(G337="","",UPPER(TRIM(SUBSTITUTE(SUBSTITUTE(G337&amp;"",CHAR(160)," ")," "," ")))),N("AC38"))</f>
        <v/>
      </c>
      <c r="AG337" s="244" t="s">
        <v>62</v>
      </c>
    </row>
    <row r="338" spans="1:33" ht="15.75" x14ac:dyDescent="0.25">
      <c r="A338" s="126" t="str">
        <f>IF(1=1,IF(E338="","",A305),N("A39"))</f>
        <v/>
      </c>
      <c r="B338" s="127" t="str">
        <f>IF(1=1,IF(E338="","",B305),N("B39"))</f>
        <v/>
      </c>
      <c r="C338" s="127"/>
      <c r="D338" s="129" t="str">
        <f>IF(ISBLANK(E338),"",LARGE(D305:D337,1)+1)</f>
        <v/>
      </c>
      <c r="E338" s="130"/>
      <c r="F338" s="131"/>
      <c r="G338" s="170"/>
      <c r="H338" s="105"/>
      <c r="I338" s="132" t="str">
        <f>IF(1=1,IF(E338="","",I305),N("H39"))</f>
        <v/>
      </c>
      <c r="J338" s="133" t="str">
        <f>IF(1=1,IF(E338="","",J305),N("I39"))</f>
        <v/>
      </c>
      <c r="K338" s="134" t="str">
        <f>IF(1=1,IF(E338="","",K305),N("J39"))</f>
        <v/>
      </c>
      <c r="L338" s="135" t="str">
        <f>IF(1=1,IF(OR(J338="",O338="",NOT(ISNUMBER(J338)),NOT(ISNUMBER(O338)),J338=0),"",O338/J338),N("L39"))</f>
        <v/>
      </c>
      <c r="M338" s="136" t="str">
        <f>IF(1=1,IF(OR(L338="",NOT(ISNUMBER(F338))),"",F338*L338*IFERROR(INDEX(D384:D428,MATCH(AE338,B384:B428,0)),1)),N("M13"))</f>
        <v/>
      </c>
      <c r="N338" s="137" t="str">
        <f>IF(1=1,IF(F338="","",IF(G338="","",IFERROR(INDEX(E384:E428,MATCH(AE338,B384:B428,0)),G338&amp;""))),N("N6"))</f>
        <v/>
      </c>
      <c r="O338" s="138" t="str">
        <f>IF(1=1,IF(E338="","",O305),N("K39"))</f>
        <v/>
      </c>
      <c r="P338" s="139" t="str">
        <f>IF(1=1,IF(M338="","",IF(AND(ISNUMBER(M338),M338&lt;1,N338="kg"),MAX(1,ROUND(M338*1000,0)),IF(AND(ISNUMBER(M338),M338&lt;1,N338="L"),MAX(1,ROUND(M338*100,0)),ROUND(M338,3)))),N("O39"))</f>
        <v/>
      </c>
      <c r="Q338" s="140" t="str">
        <f>IF(1=1,IF(M338="","",IF(AND(ISNUMBER(M338),M338&lt;1,N338="kg"),"g",IF(AND(ISNUMBER(M338),M338&lt;1,N338="L"),"cl",N338))),N("P39"))</f>
        <v/>
      </c>
      <c r="R338" s="161" t="str">
        <f>IF(1=1,IF(E338="","",IF(F338="","A CONTROLER",IF(NOT(ISNUMBER(F338)),"TEXTE",IF(OR(L338="",L338&lt;=0),"COMMANDE PRINCIPALE INCOMPLETE",IF(G338="","UNITE MANQUANTE",IF(COUNTIF(B384:B428,AE338)=0,"UNITE A CONTROLER","OK")))))),N("Q9"))</f>
        <v/>
      </c>
      <c r="S338" s="105"/>
      <c r="T338" s="141">
        <f t="shared" si="19"/>
        <v>0</v>
      </c>
      <c r="U338" s="133" t="str">
        <f>IF(1=1,IF(E338="","",U305),N("S39"))</f>
        <v/>
      </c>
      <c r="V338" s="133" t="str">
        <f>IF(1=1,IF(E338="","",V305),N("T39"))</f>
        <v/>
      </c>
      <c r="W338" s="135" t="str">
        <f>IF(1=1,IF(OR(U338="",V338="",NOT(ISNUMBER(U338)),NOT(ISNUMBER(V338)),U338=0),"",V338/U338),N("U39"))</f>
        <v/>
      </c>
      <c r="X338" s="136" t="str">
        <f>IF(1=1,IF(OR(W338="",NOT(ISNUMBER(F338))),"",F338*W338*IFERROR(INDEX(D384:D428,MATCH(AE338,B384:B428,0)),1)),N("V7"))</f>
        <v/>
      </c>
      <c r="Y338" s="137" t="str">
        <f>IF(1=1,IF(F338="","",IF(G338="","",IFERROR(INDEX(E384:E428,MATCH(AE338,B384:B428,0)),G338&amp;""))),N("W6"))</f>
        <v/>
      </c>
      <c r="Z338" s="142" t="str">
        <f>IF(1=1,IF(X338="","",IF(AND(ISNUMBER(X338),X338&lt;1,Y338="kg"),MAX(1,ROUND(X338*1000,0)),IF(AND(ISNUMBER(X338),X338&lt;1,Y338="L"),MAX(1,ROUND(X338*100,0)),ROUND(X338,3)))),N("X39"))</f>
        <v/>
      </c>
      <c r="AA338" s="143" t="str">
        <f>IF(1=1,IF(X338="","",IF(AND(ISNUMBER(X338),X338&lt;1,Y338="kg"),"g",IF(AND(ISNUMBER(X338),X338&lt;1,Y338="L"),"cl",Y338))),N("Y39"))</f>
        <v/>
      </c>
      <c r="AB338" s="123" t="str">
        <f>IF(1=1,IF(E338="","",IF(F338="","A CONTROLER",IF(NOT(ISNUMBER(F338)),"TEXTE",IF(OR(W338="",W338&lt;=0),"COMMANDE COUVERTS INCOMPLETE",IF(G338="","UNITE MANQUANTE",IF(COUNTIF(B384:B428,AE338)=0,"UNITE A CONTROLER","OK")))))),N("Z6"))</f>
        <v/>
      </c>
      <c r="AD338" s="144" t="str">
        <f>IF(1=1,IF(E338="","",AD305),N("AB39"))</f>
        <v/>
      </c>
      <c r="AE338" s="125" t="str">
        <f>IF(1=1,IF(G338="","",UPPER(TRIM(SUBSTITUTE(SUBSTITUTE(G338&amp;"",CHAR(160)," ")," "," ")))),N("AC39"))</f>
        <v/>
      </c>
      <c r="AG338" s="244" t="s">
        <v>64</v>
      </c>
    </row>
    <row r="339" spans="1:33" ht="15.75" x14ac:dyDescent="0.25">
      <c r="A339" s="126" t="str">
        <f>IF(1=1,IF(E339="","",A305),N("A40"))</f>
        <v/>
      </c>
      <c r="B339" s="127" t="str">
        <f>IF(1=1,IF(E339="","",B305),N("B40"))</f>
        <v/>
      </c>
      <c r="C339" s="127"/>
      <c r="D339" s="129" t="str">
        <f>IF(ISBLANK(E339),"",LARGE(D305:D338,1)+1)</f>
        <v/>
      </c>
      <c r="E339" s="130"/>
      <c r="F339" s="131"/>
      <c r="G339" s="170"/>
      <c r="H339" s="105"/>
      <c r="I339" s="132" t="str">
        <f>IF(1=1,IF(E339="","",I305),N("H40"))</f>
        <v/>
      </c>
      <c r="J339" s="133" t="str">
        <f>IF(1=1,IF(E339="","",J305),N("I40"))</f>
        <v/>
      </c>
      <c r="K339" s="134" t="str">
        <f>IF(1=1,IF(E339="","",K305),N("J40"))</f>
        <v/>
      </c>
      <c r="L339" s="135" t="str">
        <f>IF(1=1,IF(OR(J339="",O339="",NOT(ISNUMBER(J339)),NOT(ISNUMBER(O339)),J339=0),"",O339/J339),N("L40"))</f>
        <v/>
      </c>
      <c r="M339" s="136" t="str">
        <f>IF(1=1,IF(OR(L339="",NOT(ISNUMBER(F339))),"",F339*L339*IFERROR(INDEX(D384:D428,MATCH(AE339,B384:B428,0)),1)),N("M13"))</f>
        <v/>
      </c>
      <c r="N339" s="137" t="str">
        <f>IF(1=1,IF(F339="","",IF(G339="","",IFERROR(INDEX(E384:E428,MATCH(AE339,B384:B428,0)),G339&amp;""))),N("N6"))</f>
        <v/>
      </c>
      <c r="O339" s="138" t="str">
        <f>IF(1=1,IF(E339="","",O305),N("K40"))</f>
        <v/>
      </c>
      <c r="P339" s="139" t="str">
        <f>IF(1=1,IF(M339="","",IF(AND(ISNUMBER(M339),M339&lt;1,N339="kg"),MAX(1,ROUND(M339*1000,0)),IF(AND(ISNUMBER(M339),M339&lt;1,N339="L"),MAX(1,ROUND(M339*100,0)),ROUND(M339,3)))),N("O40"))</f>
        <v/>
      </c>
      <c r="Q339" s="140" t="str">
        <f>IF(1=1,IF(M339="","",IF(AND(ISNUMBER(M339),M339&lt;1,N339="kg"),"g",IF(AND(ISNUMBER(M339),M339&lt;1,N339="L"),"cl",N339))),N("P40"))</f>
        <v/>
      </c>
      <c r="R339" s="161" t="str">
        <f>IF(1=1,IF(E339="","",IF(F339="","A CONTROLER",IF(NOT(ISNUMBER(F339)),"TEXTE",IF(OR(L339="",L339&lt;=0),"COMMANDE PRINCIPALE INCOMPLETE",IF(G339="","UNITE MANQUANTE",IF(COUNTIF(B384:B428,AE339)=0,"UNITE A CONTROLER","OK")))))),N("Q9"))</f>
        <v/>
      </c>
      <c r="S339" s="105"/>
      <c r="T339" s="141">
        <f t="shared" si="19"/>
        <v>0</v>
      </c>
      <c r="U339" s="133" t="str">
        <f>IF(1=1,IF(E339="","",U305),N("S40"))</f>
        <v/>
      </c>
      <c r="V339" s="133" t="str">
        <f>IF(1=1,IF(E339="","",V305),N("T40"))</f>
        <v/>
      </c>
      <c r="W339" s="135" t="str">
        <f>IF(1=1,IF(OR(U339="",V339="",NOT(ISNUMBER(U339)),NOT(ISNUMBER(V339)),U339=0),"",V339/U339),N("U40"))</f>
        <v/>
      </c>
      <c r="X339" s="136" t="str">
        <f>IF(1=1,IF(OR(W339="",NOT(ISNUMBER(F339))),"",F339*W339*IFERROR(INDEX(D384:D428,MATCH(AE339,B384:B428,0)),1)),N("V7"))</f>
        <v/>
      </c>
      <c r="Y339" s="137" t="str">
        <f>IF(1=1,IF(F339="","",IF(G339="","",IFERROR(INDEX(E384:E428,MATCH(AE339,B384:B428,0)),G339&amp;""))),N("W6"))</f>
        <v/>
      </c>
      <c r="Z339" s="142" t="str">
        <f>IF(1=1,IF(X339="","",IF(AND(ISNUMBER(X339),X339&lt;1,Y339="kg"),MAX(1,ROUND(X339*1000,0)),IF(AND(ISNUMBER(X339),X339&lt;1,Y339="L"),MAX(1,ROUND(X339*100,0)),ROUND(X339,3)))),N("X40"))</f>
        <v/>
      </c>
      <c r="AA339" s="143" t="str">
        <f>IF(1=1,IF(X339="","",IF(AND(ISNUMBER(X339),X339&lt;1,Y339="kg"),"g",IF(AND(ISNUMBER(X339),X339&lt;1,Y339="L"),"cl",Y339))),N("Y40"))</f>
        <v/>
      </c>
      <c r="AB339" s="123" t="str">
        <f>IF(1=1,IF(E339="","",IF(F339="","A CONTROLER",IF(NOT(ISNUMBER(F339)),"TEXTE",IF(OR(W339="",W339&lt;=0),"COMMANDE COUVERTS INCOMPLETE",IF(G339="","UNITE MANQUANTE",IF(COUNTIF(B384:B428,AE339)=0,"UNITE A CONTROLER","OK")))))),N("Z6"))</f>
        <v/>
      </c>
      <c r="AD339" s="144" t="str">
        <f>IF(1=1,IF(E339="","",AD305),N("AB40"))</f>
        <v/>
      </c>
      <c r="AE339" s="125" t="str">
        <f>IF(1=1,IF(G339="","",UPPER(TRIM(SUBSTITUTE(SUBSTITUTE(G339&amp;"",CHAR(160)," ")," "," ")))),N("AC40"))</f>
        <v/>
      </c>
      <c r="AG339" s="244" t="s">
        <v>66</v>
      </c>
    </row>
    <row r="340" spans="1:33" ht="23.25" x14ac:dyDescent="0.25">
      <c r="A340" s="148"/>
      <c r="B340" s="149" t="s">
        <v>227</v>
      </c>
      <c r="C340" s="150"/>
      <c r="D340" s="150" t="s">
        <v>5643</v>
      </c>
      <c r="E340" s="150"/>
      <c r="F340" s="150"/>
      <c r="G340" s="150"/>
      <c r="H340" s="151"/>
      <c r="I340" s="150"/>
      <c r="J340" s="150"/>
      <c r="K340" s="150"/>
      <c r="L340" s="150"/>
      <c r="M340" s="150"/>
      <c r="N340" s="150"/>
      <c r="O340" s="150"/>
      <c r="P340" s="150" t="str">
        <f>D340</f>
        <v>LES ŒUFS</v>
      </c>
      <c r="Q340" s="150"/>
      <c r="R340" s="150"/>
      <c r="S340" s="151"/>
      <c r="T340" s="152" t="s">
        <v>664</v>
      </c>
      <c r="U340" s="153" cm="1">
        <f t="array" ref="U340">SUMPRODUCT(LEN(E342:E376)-LEN(SUBSTITUTE(E342:E376,"*","")))</f>
        <v>0</v>
      </c>
      <c r="V340" s="150"/>
      <c r="W340" s="150" t="str">
        <f>D340</f>
        <v>LES ŒUFS</v>
      </c>
      <c r="X340" s="150"/>
      <c r="Y340" s="150"/>
      <c r="Z340" s="150"/>
      <c r="AA340" s="150"/>
      <c r="AB340" s="154"/>
      <c r="AC340" s="150"/>
      <c r="AD340" s="150"/>
      <c r="AE340" s="155" t="str">
        <f>B342</f>
        <v>NOM DE LA RECETTE À SAISIR</v>
      </c>
      <c r="AG340" s="244" t="s">
        <v>68</v>
      </c>
    </row>
    <row r="341" spans="1:33" ht="32.25" thickBot="1" x14ac:dyDescent="0.3">
      <c r="A341" s="92" t="s">
        <v>155</v>
      </c>
      <c r="B341" s="92" t="s">
        <v>1</v>
      </c>
      <c r="C341" s="92"/>
      <c r="D341" s="92" t="s">
        <v>2</v>
      </c>
      <c r="E341" s="92" t="s">
        <v>117</v>
      </c>
      <c r="F341" s="92" t="s">
        <v>3</v>
      </c>
      <c r="G341" s="92" t="s">
        <v>4</v>
      </c>
      <c r="H341" s="81"/>
      <c r="I341" s="157" t="s">
        <v>5</v>
      </c>
      <c r="J341" s="92" t="s">
        <v>114</v>
      </c>
      <c r="K341" s="92" t="s">
        <v>4</v>
      </c>
      <c r="L341" s="92" t="s">
        <v>6</v>
      </c>
      <c r="M341" s="94" t="s">
        <v>7</v>
      </c>
      <c r="N341" s="94" t="s">
        <v>116</v>
      </c>
      <c r="O341" s="95" t="s">
        <v>115</v>
      </c>
      <c r="P341" s="96" t="s">
        <v>8</v>
      </c>
      <c r="Q341" s="97" t="s">
        <v>9</v>
      </c>
      <c r="R341" s="92" t="s">
        <v>10</v>
      </c>
      <c r="S341" s="81"/>
      <c r="T341" s="92" t="s">
        <v>117</v>
      </c>
      <c r="U341" s="98" t="s">
        <v>11</v>
      </c>
      <c r="V341" s="95" t="s">
        <v>12</v>
      </c>
      <c r="W341" s="92" t="s">
        <v>13</v>
      </c>
      <c r="X341" s="94" t="s">
        <v>7</v>
      </c>
      <c r="Y341" s="94" t="s">
        <v>116</v>
      </c>
      <c r="Z341" s="99" t="s">
        <v>8</v>
      </c>
      <c r="AA341" s="97" t="s">
        <v>9</v>
      </c>
      <c r="AB341" s="99" t="s">
        <v>10</v>
      </c>
      <c r="AC341" s="240"/>
      <c r="AD341" s="92" t="s">
        <v>14</v>
      </c>
      <c r="AE341" s="92" t="s">
        <v>15</v>
      </c>
      <c r="AG341" s="244" t="s">
        <v>70</v>
      </c>
    </row>
    <row r="342" spans="1:33" ht="18.75" x14ac:dyDescent="0.25">
      <c r="A342" s="158" t="s">
        <v>5640</v>
      </c>
      <c r="B342" s="101" t="s">
        <v>20</v>
      </c>
      <c r="C342" s="101"/>
      <c r="D342" s="102">
        <v>0</v>
      </c>
      <c r="E342" s="103" t="s">
        <v>21</v>
      </c>
      <c r="F342" s="104">
        <v>10</v>
      </c>
      <c r="G342" s="8" t="s">
        <v>119</v>
      </c>
      <c r="H342" s="105"/>
      <c r="I342" s="106" t="str">
        <f>E342</f>
        <v>ÉLÉMENT PRINCIPAL À SAISIR</v>
      </c>
      <c r="J342" s="107">
        <f>F342</f>
        <v>10</v>
      </c>
      <c r="K342" s="108" t="str">
        <f>G342</f>
        <v>Quoi ?</v>
      </c>
      <c r="L342" s="109">
        <f>IF(1=1,IF(OR(J342="",O342="",NOT(ISNUMBER(J342)),NOT(ISNUMBER(O342)),J342=0),"",O342/J342),N("L6"))</f>
        <v>15</v>
      </c>
      <c r="M342" s="110">
        <f>IF(1=1,IF(OR(L342="",NOT(ISNUMBER(F342))),"",F342*L342*IFERROR(INDEX(D384:D428,MATCH(AE342,B384:B428,0)),1)),N("M13"))</f>
        <v>150</v>
      </c>
      <c r="N342" s="111" t="str">
        <f>IF(1=1,IF(F342="","",IF(G342="","",IFERROR(INDEX(E384:E428,MATCH(AE342,B384:B428,0)),G342&amp;""))),N("N6"))</f>
        <v>Quoi ?</v>
      </c>
      <c r="O342" s="112">
        <v>150</v>
      </c>
      <c r="P342" s="113">
        <f>IF(1=1,IF(M342="","",IF(AND(ISNUMBER(M342),M342&lt;1,N342="kg"),MAX(1,ROUND(M342*1000,0)),IF(AND(ISNUMBER(M342),M342&lt;1,N342="L"),MAX(1,ROUND(M342*100,0)),ROUND(M342,3)))),N("O6"))</f>
        <v>150</v>
      </c>
      <c r="Q342" s="114" t="str">
        <f>IF(1=1,IF(M342="","",IF(AND(ISNUMBER(M342),M342&lt;1,N342="kg"),"g",IF(AND(ISNUMBER(M342),M342&lt;1,N342="L"),"cl",N342))),N("P6"))</f>
        <v>Quoi ?</v>
      </c>
      <c r="R342" s="115" t="str">
        <f>IF(1=1,IF(E342="","",IF(F342="","A CONTROLER",IF(NOT(ISNUMBER(F342)),"TEXTE",IF(OR(L342="",L342&lt;=0),"COMMANDE PRINCIPALE INCOMPLETE",IF(G342="","UNITE MANQUANTE",IF(COUNTIF(B384:B428,AE342)=0,"UNITE A CONTROLER","OK")))))),N("Q9"))</f>
        <v>UNITE A CONTROLER</v>
      </c>
      <c r="S342" s="105"/>
      <c r="T342" s="159" t="str">
        <f>B342</f>
        <v>NOM DE LA RECETTE À SAISIR</v>
      </c>
      <c r="U342" s="117">
        <v>100</v>
      </c>
      <c r="V342" s="112">
        <v>150</v>
      </c>
      <c r="W342" s="118">
        <f>IF(1=1,IF(OR(U342="",V342="",NOT(ISNUMBER(U342)),NOT(ISNUMBER(V342)),U342=0),"",V342/U342),N("U6"))</f>
        <v>1.5</v>
      </c>
      <c r="X342" s="119">
        <f>IF(1=1,IF(OR(W342="",NOT(ISNUMBER(F342))),"",F342*W342*IFERROR(INDEX(D384:D428,MATCH(AE342,B384:B428,0)),1)),N("V7"))</f>
        <v>15</v>
      </c>
      <c r="Y342" s="120" t="str">
        <f>IF(1=1,IF(F342="","",IF(G342="","",IFERROR(INDEX(E384:E428,MATCH(AE342,B384:B428,0)),G342&amp;""))),N("W6"))</f>
        <v>Quoi ?</v>
      </c>
      <c r="Z342" s="121">
        <f>IF(1=1,IF(X342="","",IF(AND(ISNUMBER(X342),X342&lt;1,Y342="kg"),MAX(1,ROUND(X342*1000,0)),IF(AND(ISNUMBER(X342),X342&lt;1,Y342="L"),MAX(1,ROUND(X342*100,0)),ROUND(X342,3)))),N("X6"))</f>
        <v>15</v>
      </c>
      <c r="AA342" s="122" t="str">
        <f>IF(1=1,IF(X342="","",IF(AND(ISNUMBER(X342),X342&lt;1,Y342="kg"),"g",IF(AND(ISNUMBER(X342),X342&lt;1,Y342="L"),"cl",Y342))),N("Y6"))</f>
        <v>Quoi ?</v>
      </c>
      <c r="AB342" s="123" t="str">
        <f>IF(1=1,IF(E342="","",IF(F342="","A CONTROLER",IF(NOT(ISNUMBER(F342)),"TEXTE",IF(OR(W342="",W342&lt;=0),"COMMANDE COUVERTS INCOMPLETE",IF(G342="","UNITE MANQUANTE",IF(COUNTIF(B384:B428,AE342)=0,"UNITE A CONTROLER","OK")))))),N("Z6"))</f>
        <v>UNITE A CONTROLER</v>
      </c>
      <c r="AD342" s="124">
        <v>62</v>
      </c>
      <c r="AE342" s="125" t="str">
        <f>IF(1=1,IF(G342="","",UPPER(TRIM(SUBSTITUTE(SUBSTITUTE(G342&amp;"",CHAR(160)," ")," "," ")))),N("AC6"))</f>
        <v>QUOI ?</v>
      </c>
      <c r="AG342" s="244" t="s">
        <v>72</v>
      </c>
    </row>
    <row r="343" spans="1:33" ht="15.75" x14ac:dyDescent="0.25">
      <c r="A343" s="160" t="str">
        <f>IF(1=1,IF(E343="","",A342),N("A7"))</f>
        <v/>
      </c>
      <c r="B343" s="127" t="str">
        <f>IF(1=1,IF(E343="","",B342),N("B7"))</f>
        <v/>
      </c>
      <c r="C343" s="127"/>
      <c r="D343" s="129" t="str">
        <f>IF(ISBLANK(E343),"",LARGE(D342:D342,1)+1)</f>
        <v/>
      </c>
      <c r="E343" s="130"/>
      <c r="F343" s="131"/>
      <c r="G343" s="170"/>
      <c r="H343" s="105"/>
      <c r="I343" s="132" t="str">
        <f>IF(1=1,IF(E343="","",I342),N("H7"))</f>
        <v/>
      </c>
      <c r="J343" s="133" t="str">
        <f>IF(1=1,IF(E343="","",J342),N("I7"))</f>
        <v/>
      </c>
      <c r="K343" s="134" t="str">
        <f>IF(1=1,IF(E343="","",K342),N("J7"))</f>
        <v/>
      </c>
      <c r="L343" s="135" t="str">
        <f>IF(1=1,IF(OR(J343="",O343="",NOT(ISNUMBER(J343)),NOT(ISNUMBER(O343)),J343=0),"",O343/J343),N("L7"))</f>
        <v/>
      </c>
      <c r="M343" s="136" t="str">
        <f>IF(1=1,IF(OR(L343="",NOT(ISNUMBER(F343))),"",F343*L343*IFERROR(INDEX(D384:D428,MATCH(AE343,B384:B428,0)),1)),N("M13"))</f>
        <v/>
      </c>
      <c r="N343" s="137" t="str">
        <f>IF(1=1,IF(F343="","",IF(G343="","",IFERROR(INDEX(E384:E428,MATCH(AE343,B384:B428,0)),G343&amp;""))),N("N6"))</f>
        <v/>
      </c>
      <c r="O343" s="138" t="str">
        <f>IF(1=1,IF(E343="","",O342),N("K7"))</f>
        <v/>
      </c>
      <c r="P343" s="139" t="str">
        <f>IF(1=1,IF(M343="","",IF(AND(ISNUMBER(M343),M343&lt;1,N343="kg"),MAX(1,ROUND(M343*1000,0)),IF(AND(ISNUMBER(M343),M343&lt;1,N343="L"),MAX(1,ROUND(M343*100,0)),ROUND(M343,3)))),N("O7"))</f>
        <v/>
      </c>
      <c r="Q343" s="140" t="str">
        <f>IF(1=1,IF(M343="","",IF(AND(ISNUMBER(M343),M343&lt;1,N343="kg"),"g",IF(AND(ISNUMBER(M343),M343&lt;1,N343="L"),"cl",N343))),N("P7"))</f>
        <v/>
      </c>
      <c r="R343" s="161" t="str">
        <f>IF(1=1,IF(E343="","",IF(F343="","A CONTROLER",IF(NOT(ISNUMBER(F343)),"TEXTE",IF(OR(L343="",L343&lt;=0),"COMMANDE PRINCIPALE INCOMPLETE",IF(G343="","UNITE MANQUANTE",IF(COUNTIF(B384:B428,AE343)=0,"UNITE A CONTROLER","OK")))))),N("Q9"))</f>
        <v/>
      </c>
      <c r="S343" s="105"/>
      <c r="T343" s="141">
        <f t="shared" ref="T343:T376" si="20">E343</f>
        <v>0</v>
      </c>
      <c r="U343" s="133" t="str">
        <f>IF(1=1,IF(E343="","",U342),N("S7"))</f>
        <v/>
      </c>
      <c r="V343" s="133" t="str">
        <f>IF(1=1,IF(E343="","",V342),N("T7"))</f>
        <v/>
      </c>
      <c r="W343" s="135" t="str">
        <f>IF(1=1,IF(OR(U343="",V343="",NOT(ISNUMBER(U343)),NOT(ISNUMBER(V343)),U343=0),"",V343/U343),N("U7"))</f>
        <v/>
      </c>
      <c r="X343" s="136" t="str">
        <f>IF(1=1,IF(OR(W343="",NOT(ISNUMBER(F343))),"",F343*W343*IFERROR(INDEX(D384:D428,MATCH(AE343,B384:B428,0)),1)),N("V7"))</f>
        <v/>
      </c>
      <c r="Y343" s="137" t="str">
        <f>IF(1=1,IF(F343="","",IF(G343="","",IFERROR(INDEX(E384:E428,MATCH(AE343,B384:B428,0)),G343&amp;""))),N("W6"))</f>
        <v/>
      </c>
      <c r="Z343" s="142" t="str">
        <f>IF(1=1,IF(X343="","",IF(AND(ISNUMBER(X343),X343&lt;1,Y343="kg"),MAX(1,ROUND(X343*1000,0)),IF(AND(ISNUMBER(X343),X343&lt;1,Y343="L"),MAX(1,ROUND(X343*100,0)),ROUND(X343,3)))),N("X7"))</f>
        <v/>
      </c>
      <c r="AA343" s="143" t="str">
        <f>IF(1=1,IF(X343="","",IF(AND(ISNUMBER(X343),X343&lt;1,Y343="kg"),"g",IF(AND(ISNUMBER(X343),X343&lt;1,Y343="L"),"cl",Y343))),N("Y7"))</f>
        <v/>
      </c>
      <c r="AB343" s="123" t="str">
        <f>IF(1=1,IF(E343="","",IF(F343="","A CONTROLER",IF(NOT(ISNUMBER(F343)),"TEXTE",IF(OR(W343="",W343&lt;=0),"COMMANDE COUVERTS INCOMPLETE",IF(G343="","UNITE MANQUANTE",IF(COUNTIF(B384:B428,AE343)=0,"UNITE A CONTROLER","OK")))))),N("Z6"))</f>
        <v/>
      </c>
      <c r="AD343" s="144" t="str">
        <f>IF(1=1,IF(E343="","",AD342),N("AB7"))</f>
        <v/>
      </c>
      <c r="AE343" s="125" t="str">
        <f>IF(1=1,IF(G343="","",UPPER(TRIM(SUBSTITUTE(SUBSTITUTE(G343&amp;"",CHAR(160)," ")," "," ")))),N("AC7"))</f>
        <v/>
      </c>
      <c r="AG343" s="244" t="s">
        <v>74</v>
      </c>
    </row>
    <row r="344" spans="1:33" ht="15.75" x14ac:dyDescent="0.25">
      <c r="A344" s="160" t="str">
        <f>IF(1=1,IF(E344="","",A342),N("A8"))</f>
        <v/>
      </c>
      <c r="B344" s="127" t="str">
        <f>IF(1=1,IF(E344="","",B342),N("B8"))</f>
        <v/>
      </c>
      <c r="C344" s="127"/>
      <c r="D344" s="129" t="str">
        <f>IF(ISBLANK(E344),"",LARGE(D342:D343,1)+1)</f>
        <v/>
      </c>
      <c r="E344" s="130"/>
      <c r="F344" s="131"/>
      <c r="G344" s="170"/>
      <c r="H344" s="105"/>
      <c r="I344" s="132" t="str">
        <f>IF(1=1,IF(E344="","",I342),N("H8"))</f>
        <v/>
      </c>
      <c r="J344" s="133" t="str">
        <f>IF(1=1,IF(E344="","",J342),N("I8"))</f>
        <v/>
      </c>
      <c r="K344" s="134" t="str">
        <f>IF(1=1,IF(E344="","",K342),N("J8"))</f>
        <v/>
      </c>
      <c r="L344" s="135" t="str">
        <f>IF(1=1,IF(OR(J344="",O344="",NOT(ISNUMBER(J344)),NOT(ISNUMBER(O344)),J344=0),"",O344/J344),N("L8"))</f>
        <v/>
      </c>
      <c r="M344" s="136" t="str">
        <f>IF(1=1,IF(OR(L344="",NOT(ISNUMBER(F344))),"",F344*L344*IFERROR(INDEX(D384:D428,MATCH(AE344,B384:B428,0)),1)),N("M13"))</f>
        <v/>
      </c>
      <c r="N344" s="137" t="str">
        <f>IF(1=1,IF(F344="","",IF(G344="","",IFERROR(INDEX(E384:E428,MATCH(AE344,B384:B428,0)),G344&amp;""))),N("N6"))</f>
        <v/>
      </c>
      <c r="O344" s="138" t="str">
        <f>IF(1=1,IF(E344="","",O342),N("K8"))</f>
        <v/>
      </c>
      <c r="P344" s="139" t="str">
        <f>IF(1=1,IF(M344="","",IF(AND(ISNUMBER(M344),M344&lt;1,N344="kg"),MAX(1,ROUND(M344*1000,0)),IF(AND(ISNUMBER(M344),M344&lt;1,N344="L"),MAX(1,ROUND(M344*100,0)),ROUND(M344,3)))),N("O8"))</f>
        <v/>
      </c>
      <c r="Q344" s="140" t="str">
        <f>IF(1=1,IF(M344="","",IF(AND(ISNUMBER(M344),M344&lt;1,N344="kg"),"g",IF(AND(ISNUMBER(M344),M344&lt;1,N344="L"),"cl",N344))),N("P8"))</f>
        <v/>
      </c>
      <c r="R344" s="161" t="str">
        <f>IF(1=1,IF(E344="","",IF(F344="","A CONTROLER",IF(NOT(ISNUMBER(F344)),"TEXTE",IF(OR(L344="",L344&lt;=0),"COMMANDE PRINCIPALE INCOMPLETE",IF(G344="","UNITE MANQUANTE",IF(COUNTIF(B384:B428,AE344)=0,"UNITE A CONTROLER","OK")))))),N("Q9"))</f>
        <v/>
      </c>
      <c r="S344" s="105"/>
      <c r="T344" s="141">
        <f t="shared" si="20"/>
        <v>0</v>
      </c>
      <c r="U344" s="133" t="str">
        <f>IF(1=1,IF(E344="","",U342),N("S8"))</f>
        <v/>
      </c>
      <c r="V344" s="133" t="str">
        <f>IF(1=1,IF(E344="","",V342),N("T8"))</f>
        <v/>
      </c>
      <c r="W344" s="135" t="str">
        <f>IF(1=1,IF(OR(U344="",V344="",NOT(ISNUMBER(U344)),NOT(ISNUMBER(V344)),U344=0),"",V344/U344),N("U8"))</f>
        <v/>
      </c>
      <c r="X344" s="136" t="str">
        <f>IF(1=1,IF(OR(W344="",NOT(ISNUMBER(F344))),"",F344*W344*IFERROR(INDEX(D384:D428,MATCH(AE344,B384:B428,0)),1)),N("V7"))</f>
        <v/>
      </c>
      <c r="Y344" s="137" t="str">
        <f>IF(1=1,IF(F344="","",IF(G344="","",IFERROR(INDEX(E384:E428,MATCH(AE344,B384:B428,0)),G344&amp;""))),N("W6"))</f>
        <v/>
      </c>
      <c r="Z344" s="142" t="str">
        <f>IF(1=1,IF(X344="","",IF(AND(ISNUMBER(X344),X344&lt;1,Y344="kg"),MAX(1,ROUND(X344*1000,0)),IF(AND(ISNUMBER(X344),X344&lt;1,Y344="L"),MAX(1,ROUND(X344*100,0)),ROUND(X344,3)))),N("X8"))</f>
        <v/>
      </c>
      <c r="AA344" s="143" t="str">
        <f>IF(1=1,IF(X344="","",IF(AND(ISNUMBER(X344),X344&lt;1,Y344="kg"),"g",IF(AND(ISNUMBER(X344),X344&lt;1,Y344="L"),"cl",Y344))),N("Y8"))</f>
        <v/>
      </c>
      <c r="AB344" s="123" t="str">
        <f>IF(1=1,IF(E344="","",IF(F344="","A CONTROLER",IF(NOT(ISNUMBER(F344)),"TEXTE",IF(OR(W344="",W344&lt;=0),"COMMANDE COUVERTS INCOMPLETE",IF(G344="","UNITE MANQUANTE",IF(COUNTIF(B384:B428,AE344)=0,"UNITE A CONTROLER","OK")))))),N("Z6"))</f>
        <v/>
      </c>
      <c r="AD344" s="144" t="str">
        <f>IF(1=1,IF(E344="","",AD342),N("AB8"))</f>
        <v/>
      </c>
      <c r="AE344" s="125" t="str">
        <f>IF(1=1,IF(G344="","",UPPER(TRIM(SUBSTITUTE(SUBSTITUTE(G344&amp;"",CHAR(160)," ")," "," ")))),N("AC8"))</f>
        <v/>
      </c>
      <c r="AG344" s="244" t="s">
        <v>76</v>
      </c>
    </row>
    <row r="345" spans="1:33" ht="15.75" x14ac:dyDescent="0.25">
      <c r="A345" s="160" t="str">
        <f>IF(1=1,IF(E345="","",A342),N("A9"))</f>
        <v/>
      </c>
      <c r="B345" s="127" t="str">
        <f>IF(1=1,IF(E345="","",B342),N("B9"))</f>
        <v/>
      </c>
      <c r="C345" s="127"/>
      <c r="D345" s="129" t="str">
        <f>IF(ISBLANK(E345),"",LARGE(D342:D344,1)+1)</f>
        <v/>
      </c>
      <c r="E345" s="130"/>
      <c r="F345" s="131"/>
      <c r="G345" s="170"/>
      <c r="H345" s="105"/>
      <c r="I345" s="132" t="str">
        <f>IF(1=1,IF(E345="","",I342),N("H9"))</f>
        <v/>
      </c>
      <c r="J345" s="133" t="str">
        <f>IF(1=1,IF(E345="","",J342),N("I9"))</f>
        <v/>
      </c>
      <c r="K345" s="134" t="str">
        <f>IF(1=1,IF(E345="","",K342),N("J9"))</f>
        <v/>
      </c>
      <c r="L345" s="135" t="str">
        <f>IF(1=1,IF(OR(J345="",O345="",NOT(ISNUMBER(J345)),NOT(ISNUMBER(O345)),J345=0),"",O345/J345),N("L9"))</f>
        <v/>
      </c>
      <c r="M345" s="136" t="str">
        <f>IF(1=1,IF(OR(L345="",NOT(ISNUMBER(F345))),"",F345*L345*IFERROR(INDEX(D384:D428,MATCH(AE345,B384:B428,0)),1)),N("M13"))</f>
        <v/>
      </c>
      <c r="N345" s="137" t="str">
        <f>IF(1=1,IF(F345="","",IF(G345="","",IFERROR(INDEX(E384:E428,MATCH(AE345,B384:B428,0)),G345&amp;""))),N("N6"))</f>
        <v/>
      </c>
      <c r="O345" s="138" t="str">
        <f>IF(1=1,IF(E345="","",O342),N("K9"))</f>
        <v/>
      </c>
      <c r="P345" s="139" t="str">
        <f>IF(1=1,IF(M345="","",IF(AND(ISNUMBER(M345),M345&lt;1,N345="kg"),MAX(1,ROUND(M345*1000,0)),IF(AND(ISNUMBER(M345),M345&lt;1,N345="L"),MAX(1,ROUND(M345*100,0)),ROUND(M345,3)))),N("O9"))</f>
        <v/>
      </c>
      <c r="Q345" s="140" t="str">
        <f>IF(1=1,IF(M345="","",IF(AND(ISNUMBER(M345),M345&lt;1,N345="kg"),"g",IF(AND(ISNUMBER(M345),M345&lt;1,N345="L"),"cl",N345))),N("P9"))</f>
        <v/>
      </c>
      <c r="R345" s="161" t="str">
        <f>IF(1=1,IF(E345="","",IF(F345="","A CONTROLER",IF(NOT(ISNUMBER(F345)),"TEXTE",IF(OR(L345="",L345&lt;=0),"COMMANDE PRINCIPALE INCOMPLETE",IF(G345="","UNITE MANQUANTE",IF(COUNTIF(B384:B428,AE345)=0,"UNITE A CONTROLER","OK")))))),N("Q9"))</f>
        <v/>
      </c>
      <c r="S345" s="105"/>
      <c r="T345" s="141">
        <f t="shared" si="20"/>
        <v>0</v>
      </c>
      <c r="U345" s="133" t="str">
        <f>IF(1=1,IF(E345="","",U342),N("S9"))</f>
        <v/>
      </c>
      <c r="V345" s="133" t="str">
        <f>IF(1=1,IF(E345="","",V342),N("T9"))</f>
        <v/>
      </c>
      <c r="W345" s="135" t="str">
        <f>IF(1=1,IF(OR(U345="",V345="",NOT(ISNUMBER(U345)),NOT(ISNUMBER(V345)),U345=0),"",V345/U345),N("U9"))</f>
        <v/>
      </c>
      <c r="X345" s="136" t="str">
        <f>IF(1=1,IF(OR(W345="",NOT(ISNUMBER(F345))),"",F345*W345*IFERROR(INDEX(D384:D428,MATCH(AE345,B384:B428,0)),1)),N("V7"))</f>
        <v/>
      </c>
      <c r="Y345" s="137" t="str">
        <f>IF(1=1,IF(F345="","",IF(G345="","",IFERROR(INDEX(E384:E428,MATCH(AE345,B384:B428,0)),G345&amp;""))),N("W6"))</f>
        <v/>
      </c>
      <c r="Z345" s="142" t="str">
        <f>IF(1=1,IF(X345="","",IF(AND(ISNUMBER(X345),X345&lt;1,Y345="kg"),MAX(1,ROUND(X345*1000,0)),IF(AND(ISNUMBER(X345),X345&lt;1,Y345="L"),MAX(1,ROUND(X345*100,0)),ROUND(X345,3)))),N("X9"))</f>
        <v/>
      </c>
      <c r="AA345" s="143" t="str">
        <f>IF(1=1,IF(X345="","",IF(AND(ISNUMBER(X345),X345&lt;1,Y345="kg"),"g",IF(AND(ISNUMBER(X345),X345&lt;1,Y345="L"),"cl",Y345))),N("Y9"))</f>
        <v/>
      </c>
      <c r="AB345" s="123" t="str">
        <f>IF(1=1,IF(E345="","",IF(F345="","A CONTROLER",IF(NOT(ISNUMBER(F345)),"TEXTE",IF(OR(W345="",W345&lt;=0),"COMMANDE COUVERTS INCOMPLETE",IF(G345="","UNITE MANQUANTE",IF(COUNTIF(B384:B428,AE345)=0,"UNITE A CONTROLER","OK")))))),N("Z6"))</f>
        <v/>
      </c>
      <c r="AD345" s="144" t="str">
        <f>IF(1=1,IF(E345="","",AD342),N("AB9"))</f>
        <v/>
      </c>
      <c r="AE345" s="125" t="str">
        <f>IF(1=1,IF(G345="","",UPPER(TRIM(SUBSTITUTE(SUBSTITUTE(G345&amp;"",CHAR(160)," ")," "," ")))),N("AC9"))</f>
        <v/>
      </c>
      <c r="AG345" s="244" t="s">
        <v>78</v>
      </c>
    </row>
    <row r="346" spans="1:33" ht="15.75" x14ac:dyDescent="0.25">
      <c r="A346" s="160" t="str">
        <f>IF(1=1,IF(E346="","",A342),N("A10"))</f>
        <v/>
      </c>
      <c r="B346" s="127" t="str">
        <f>IF(1=1,IF(E346="","",B342),N("B10"))</f>
        <v/>
      </c>
      <c r="C346" s="127"/>
      <c r="D346" s="129" t="str">
        <f>IF(ISBLANK(E346),"",LARGE(D342:D345,1)+1)</f>
        <v/>
      </c>
      <c r="E346" s="130"/>
      <c r="F346" s="131"/>
      <c r="G346" s="170"/>
      <c r="H346" s="105"/>
      <c r="I346" s="132" t="str">
        <f>IF(1=1,IF(E346="","",I342),N("H10"))</f>
        <v/>
      </c>
      <c r="J346" s="133" t="str">
        <f>IF(1=1,IF(E346="","",J342),N("I10"))</f>
        <v/>
      </c>
      <c r="K346" s="134" t="str">
        <f>IF(1=1,IF(E346="","",K342),N("J10"))</f>
        <v/>
      </c>
      <c r="L346" s="135" t="str">
        <f>IF(1=1,IF(OR(J346="",O346="",NOT(ISNUMBER(J346)),NOT(ISNUMBER(O346)),J346=0),"",O346/J346),N("L10"))</f>
        <v/>
      </c>
      <c r="M346" s="136" t="str">
        <f>IF(1=1,IF(OR(L346="",NOT(ISNUMBER(F346))),"",F346*L346*IFERROR(INDEX(D384:D428,MATCH(AE346,B384:B428,0)),1)),N("M13"))</f>
        <v/>
      </c>
      <c r="N346" s="137" t="str">
        <f>IF(1=1,IF(F346="","",IF(G346="","",IFERROR(INDEX(E384:E428,MATCH(AE346,B384:B428,0)),G346&amp;""))),N("N6"))</f>
        <v/>
      </c>
      <c r="O346" s="138" t="str">
        <f>IF(1=1,IF(E346="","",O342),N("K10"))</f>
        <v/>
      </c>
      <c r="P346" s="139" t="str">
        <f>IF(1=1,IF(M346="","",IF(AND(ISNUMBER(M346),M346&lt;1,N346="kg"),MAX(1,ROUND(M346*1000,0)),IF(AND(ISNUMBER(M346),M346&lt;1,N346="L"),MAX(1,ROUND(M346*100,0)),ROUND(M346,3)))),N("O10"))</f>
        <v/>
      </c>
      <c r="Q346" s="140" t="str">
        <f>IF(1=1,IF(M346="","",IF(AND(ISNUMBER(M346),M346&lt;1,N346="kg"),"g",IF(AND(ISNUMBER(M346),M346&lt;1,N346="L"),"cl",N346))),N("P10"))</f>
        <v/>
      </c>
      <c r="R346" s="161" t="str">
        <f>IF(1=1,IF(E346="","",IF(F346="","A CONTROLER",IF(NOT(ISNUMBER(F346)),"TEXTE",IF(OR(L346="",L346&lt;=0),"COMMANDE PRINCIPALE INCOMPLETE",IF(G346="","UNITE MANQUANTE",IF(COUNTIF(B384:B428,AE346)=0,"UNITE A CONTROLER","OK")))))),N("Q9"))</f>
        <v/>
      </c>
      <c r="S346" s="105"/>
      <c r="T346" s="141">
        <f t="shared" si="20"/>
        <v>0</v>
      </c>
      <c r="U346" s="133" t="str">
        <f>IF(1=1,IF(E346="","",U342),N("S10"))</f>
        <v/>
      </c>
      <c r="V346" s="133" t="str">
        <f>IF(1=1,IF(E346="","",V342),N("T10"))</f>
        <v/>
      </c>
      <c r="W346" s="135" t="str">
        <f>IF(1=1,IF(OR(U346="",V346="",NOT(ISNUMBER(U346)),NOT(ISNUMBER(V346)),U346=0),"",V346/U346),N("U10"))</f>
        <v/>
      </c>
      <c r="X346" s="136" t="str">
        <f>IF(1=1,IF(OR(W346="",NOT(ISNUMBER(F346))),"",F346*W346*IFERROR(INDEX(D384:D428,MATCH(AE346,B384:B428,0)),1)),N("V7"))</f>
        <v/>
      </c>
      <c r="Y346" s="137" t="str">
        <f>IF(1=1,IF(F346="","",IF(G346="","",IFERROR(INDEX(E384:E428,MATCH(AE346,B384:B428,0)),G346&amp;""))),N("W6"))</f>
        <v/>
      </c>
      <c r="Z346" s="142" t="str">
        <f>IF(1=1,IF(X346="","",IF(AND(ISNUMBER(X346),X346&lt;1,Y346="kg"),MAX(1,ROUND(X346*1000,0)),IF(AND(ISNUMBER(X346),X346&lt;1,Y346="L"),MAX(1,ROUND(X346*100,0)),ROUND(X346,3)))),N("X10"))</f>
        <v/>
      </c>
      <c r="AA346" s="143" t="str">
        <f>IF(1=1,IF(X346="","",IF(AND(ISNUMBER(X346),X346&lt;1,Y346="kg"),"g",IF(AND(ISNUMBER(X346),X346&lt;1,Y346="L"),"cl",Y346))),N("Y10"))</f>
        <v/>
      </c>
      <c r="AB346" s="123" t="str">
        <f>IF(1=1,IF(E346="","",IF(F346="","A CONTROLER",IF(NOT(ISNUMBER(F346)),"TEXTE",IF(OR(W346="",W346&lt;=0),"COMMANDE COUVERTS INCOMPLETE",IF(G346="","UNITE MANQUANTE",IF(COUNTIF(B384:B428,AE346)=0,"UNITE A CONTROLER","OK")))))),N("Z6"))</f>
        <v/>
      </c>
      <c r="AD346" s="144" t="str">
        <f>IF(1=1,IF(E346="","",AD342),N("AB10"))</f>
        <v/>
      </c>
      <c r="AE346" s="125" t="str">
        <f>IF(1=1,IF(G346="","",UPPER(TRIM(SUBSTITUTE(SUBSTITUTE(G346&amp;"",CHAR(160)," ")," "," ")))),N("AC10"))</f>
        <v/>
      </c>
      <c r="AG346" s="244" t="s">
        <v>80</v>
      </c>
    </row>
    <row r="347" spans="1:33" ht="15.75" x14ac:dyDescent="0.25">
      <c r="A347" s="160" t="str">
        <f>IF(1=1,IF(E347="","",A342),N("A11"))</f>
        <v/>
      </c>
      <c r="B347" s="127" t="str">
        <f>IF(1=1,IF(E347="","",B342),N("B11"))</f>
        <v/>
      </c>
      <c r="C347" s="127"/>
      <c r="D347" s="129" t="str">
        <f>IF(ISBLANK(E347),"",LARGE(D342:D346,1)+1)</f>
        <v/>
      </c>
      <c r="E347" s="130"/>
      <c r="F347" s="131"/>
      <c r="G347" s="170"/>
      <c r="H347" s="105"/>
      <c r="I347" s="132" t="str">
        <f>IF(1=1,IF(E347="","",I342),N("H11"))</f>
        <v/>
      </c>
      <c r="J347" s="133" t="str">
        <f>IF(1=1,IF(E347="","",J342),N("I11"))</f>
        <v/>
      </c>
      <c r="K347" s="134" t="str">
        <f>IF(1=1,IF(E347="","",K342),N("J11"))</f>
        <v/>
      </c>
      <c r="L347" s="135" t="str">
        <f>IF(1=1,IF(OR(J347="",O347="",NOT(ISNUMBER(J347)),NOT(ISNUMBER(O347)),J347=0),"",O347/J347),N("L11"))</f>
        <v/>
      </c>
      <c r="M347" s="136" t="str">
        <f>IF(1=1,IF(OR(L347="",NOT(ISNUMBER(F347))),"",F347*L347*IFERROR(INDEX(D384:D428,MATCH(AE347,B384:B428,0)),1)),N("M13"))</f>
        <v/>
      </c>
      <c r="N347" s="137" t="str">
        <f>IF(1=1,IF(F347="","",IF(G347="","",IFERROR(INDEX(E384:E428,MATCH(AE347,B384:B428,0)),G347&amp;""))),N("N6"))</f>
        <v/>
      </c>
      <c r="O347" s="138" t="str">
        <f>IF(1=1,IF(E347="","",O342),N("K11"))</f>
        <v/>
      </c>
      <c r="P347" s="139" t="str">
        <f>IF(1=1,IF(M347="","",IF(AND(ISNUMBER(M347),M347&lt;1,N347="kg"),MAX(1,ROUND(M347*1000,0)),IF(AND(ISNUMBER(M347),M347&lt;1,N347="L"),MAX(1,ROUND(M347*100,0)),ROUND(M347,3)))),N("O11"))</f>
        <v/>
      </c>
      <c r="Q347" s="140" t="str">
        <f>IF(1=1,IF(M347="","",IF(AND(ISNUMBER(M347),M347&lt;1,N347="kg"),"g",IF(AND(ISNUMBER(M347),M347&lt;1,N347="L"),"cl",N347))),N("P11"))</f>
        <v/>
      </c>
      <c r="R347" s="161" t="str">
        <f>IF(1=1,IF(E347="","",IF(F347="","A CONTROLER",IF(NOT(ISNUMBER(F347)),"TEXTE",IF(OR(L347="",L347&lt;=0),"COMMANDE PRINCIPALE INCOMPLETE",IF(G347="","UNITE MANQUANTE",IF(COUNTIF(B384:B428,AE347)=0,"UNITE A CONTROLER","OK")))))),N("Q9"))</f>
        <v/>
      </c>
      <c r="S347" s="105"/>
      <c r="T347" s="141">
        <f t="shared" si="20"/>
        <v>0</v>
      </c>
      <c r="U347" s="133" t="str">
        <f>IF(1=1,IF(E347="","",U342),N("S11"))</f>
        <v/>
      </c>
      <c r="V347" s="133" t="str">
        <f>IF(1=1,IF(E347="","",V342),N("T11"))</f>
        <v/>
      </c>
      <c r="W347" s="135" t="str">
        <f>IF(1=1,IF(OR(U347="",V347="",NOT(ISNUMBER(U347)),NOT(ISNUMBER(V347)),U347=0),"",V347/U347),N("U11"))</f>
        <v/>
      </c>
      <c r="X347" s="136" t="str">
        <f>IF(1=1,IF(OR(W347="",NOT(ISNUMBER(F347))),"",F347*W347*IFERROR(INDEX(D384:D428,MATCH(AE347,B384:B428,0)),1)),N("V7"))</f>
        <v/>
      </c>
      <c r="Y347" s="137" t="str">
        <f>IF(1=1,IF(F347="","",IF(G347="","",IFERROR(INDEX(E384:E428,MATCH(AE347,B384:B428,0)),G347&amp;""))),N("W6"))</f>
        <v/>
      </c>
      <c r="Z347" s="142" t="str">
        <f>IF(1=1,IF(X347="","",IF(AND(ISNUMBER(X347),X347&lt;1,Y347="kg"),MAX(1,ROUND(X347*1000,0)),IF(AND(ISNUMBER(X347),X347&lt;1,Y347="L"),MAX(1,ROUND(X347*100,0)),ROUND(X347,3)))),N("X11"))</f>
        <v/>
      </c>
      <c r="AA347" s="143" t="str">
        <f>IF(1=1,IF(X347="","",IF(AND(ISNUMBER(X347),X347&lt;1,Y347="kg"),"g",IF(AND(ISNUMBER(X347),X347&lt;1,Y347="L"),"cl",Y347))),N("Y11"))</f>
        <v/>
      </c>
      <c r="AB347" s="123" t="str">
        <f>IF(1=1,IF(E347="","",IF(F347="","A CONTROLER",IF(NOT(ISNUMBER(F347)),"TEXTE",IF(OR(W347="",W347&lt;=0),"COMMANDE COUVERTS INCOMPLETE",IF(G347="","UNITE MANQUANTE",IF(COUNTIF(B384:B428,AE347)=0,"UNITE A CONTROLER","OK")))))),N("Z6"))</f>
        <v/>
      </c>
      <c r="AD347" s="144" t="str">
        <f>IF(1=1,IF(E347="","",AD342),N("AB11"))</f>
        <v/>
      </c>
      <c r="AE347" s="125" t="str">
        <f>IF(1=1,IF(G347="","",UPPER(TRIM(SUBSTITUTE(SUBSTITUTE(G347&amp;"",CHAR(160)," ")," "," ")))),N("AC11"))</f>
        <v/>
      </c>
      <c r="AG347" s="244" t="s">
        <v>66</v>
      </c>
    </row>
    <row r="348" spans="1:33" ht="15.75" x14ac:dyDescent="0.25">
      <c r="A348" s="160" t="str">
        <f>IF(1=1,IF(E348="","",A342),N("A12"))</f>
        <v/>
      </c>
      <c r="B348" s="127" t="str">
        <f>IF(1=1,IF(E348="","",B342),N("B12"))</f>
        <v/>
      </c>
      <c r="C348" s="127"/>
      <c r="D348" s="129" t="str">
        <f>IF(ISBLANK(E348),"",LARGE(D342:D347,1)+1)</f>
        <v/>
      </c>
      <c r="E348" s="130"/>
      <c r="F348" s="131"/>
      <c r="G348" s="170"/>
      <c r="H348" s="105"/>
      <c r="I348" s="132" t="str">
        <f>IF(1=1,IF(E348="","",I342),N("H12"))</f>
        <v/>
      </c>
      <c r="J348" s="133" t="str">
        <f>IF(1=1,IF(E348="","",J342),N("I12"))</f>
        <v/>
      </c>
      <c r="K348" s="134" t="str">
        <f>IF(1=1,IF(E348="","",K342),N("J12"))</f>
        <v/>
      </c>
      <c r="L348" s="135" t="str">
        <f>IF(1=1,IF(OR(J348="",O348="",NOT(ISNUMBER(J348)),NOT(ISNUMBER(O348)),J348=0),"",O348/J348),N("L12"))</f>
        <v/>
      </c>
      <c r="M348" s="136" t="str">
        <f>IF(1=1,IF(OR(L348="",NOT(ISNUMBER(F348))),"",F348*L348*IFERROR(INDEX(D384:D428,MATCH(AE348,B384:B428,0)),1)),N("M13"))</f>
        <v/>
      </c>
      <c r="N348" s="137" t="str">
        <f>IF(1=1,IF(F348="","",IF(G348="","",IFERROR(INDEX(E384:E428,MATCH(AE348,B384:B428,0)),G348&amp;""))),N("N6"))</f>
        <v/>
      </c>
      <c r="O348" s="138" t="str">
        <f>IF(1=1,IF(E348="","",O342),N("K12"))</f>
        <v/>
      </c>
      <c r="P348" s="139" t="str">
        <f>IF(1=1,IF(M348="","",IF(AND(ISNUMBER(M348),M348&lt;1,N348="kg"),MAX(1,ROUND(M348*1000,0)),IF(AND(ISNUMBER(M348),M348&lt;1,N348="L"),MAX(1,ROUND(M348*100,0)),ROUND(M348,3)))),N("O12"))</f>
        <v/>
      </c>
      <c r="Q348" s="140" t="str">
        <f>IF(1=1,IF(M348="","",IF(AND(ISNUMBER(M348),M348&lt;1,N348="kg"),"g",IF(AND(ISNUMBER(M348),M348&lt;1,N348="L"),"cl",N348))),N("P12"))</f>
        <v/>
      </c>
      <c r="R348" s="161" t="str">
        <f>IF(1=1,IF(E348="","",IF(F348="","A CONTROLER",IF(NOT(ISNUMBER(F348)),"TEXTE",IF(OR(L348="",L348&lt;=0),"COMMANDE PRINCIPALE INCOMPLETE",IF(G348="","UNITE MANQUANTE",IF(COUNTIF(B384:B428,AE348)=0,"UNITE A CONTROLER","OK")))))),N("Q9"))</f>
        <v/>
      </c>
      <c r="S348" s="105"/>
      <c r="T348" s="141">
        <f t="shared" si="20"/>
        <v>0</v>
      </c>
      <c r="U348" s="133" t="str">
        <f>IF(1=1,IF(E348="","",U342),N("S12"))</f>
        <v/>
      </c>
      <c r="V348" s="133" t="str">
        <f>IF(1=1,IF(E348="","",V342),N("T12"))</f>
        <v/>
      </c>
      <c r="W348" s="135" t="str">
        <f>IF(1=1,IF(OR(U348="",V348="",NOT(ISNUMBER(U348)),NOT(ISNUMBER(V348)),U348=0),"",V348/U348),N("U12"))</f>
        <v/>
      </c>
      <c r="X348" s="136" t="str">
        <f>IF(1=1,IF(OR(W348="",NOT(ISNUMBER(F348))),"",F348*W348*IFERROR(INDEX(D384:D428,MATCH(AE348,B384:B428,0)),1)),N("V7"))</f>
        <v/>
      </c>
      <c r="Y348" s="137" t="str">
        <f>IF(1=1,IF(F348="","",IF(G348="","",IFERROR(INDEX(E384:E428,MATCH(AE348,B384:B428,0)),G348&amp;""))),N("W6"))</f>
        <v/>
      </c>
      <c r="Z348" s="142" t="str">
        <f>IF(1=1,IF(X348="","",IF(AND(ISNUMBER(X348),X348&lt;1,Y348="kg"),MAX(1,ROUND(X348*1000,0)),IF(AND(ISNUMBER(X348),X348&lt;1,Y348="L"),MAX(1,ROUND(X348*100,0)),ROUND(X348,3)))),N("X12"))</f>
        <v/>
      </c>
      <c r="AA348" s="143" t="str">
        <f>IF(1=1,IF(X348="","",IF(AND(ISNUMBER(X348),X348&lt;1,Y348="kg"),"g",IF(AND(ISNUMBER(X348),X348&lt;1,Y348="L"),"cl",Y348))),N("Y12"))</f>
        <v/>
      </c>
      <c r="AB348" s="123" t="str">
        <f>IF(1=1,IF(E348="","",IF(F348="","A CONTROLER",IF(NOT(ISNUMBER(F348)),"TEXTE",IF(OR(W348="",W348&lt;=0),"COMMANDE COUVERTS INCOMPLETE",IF(G348="","UNITE MANQUANTE",IF(COUNTIF(B384:B428,AE348)=0,"UNITE A CONTROLER","OK")))))),N("Z6"))</f>
        <v/>
      </c>
      <c r="AD348" s="144" t="str">
        <f>IF(1=1,IF(E348="","",AD342),N("AB12"))</f>
        <v/>
      </c>
      <c r="AE348" s="125" t="str">
        <f>IF(1=1,IF(G348="","",UPPER(TRIM(SUBSTITUTE(SUBSTITUTE(G348&amp;"",CHAR(160)," ")," "," ")))),N("AC12"))</f>
        <v/>
      </c>
      <c r="AG348" s="244" t="s">
        <v>64</v>
      </c>
    </row>
    <row r="349" spans="1:33" ht="15.75" x14ac:dyDescent="0.25">
      <c r="A349" s="160" t="str">
        <f>IF(1=1,IF(E349="","",A342),N("A13"))</f>
        <v/>
      </c>
      <c r="B349" s="127" t="str">
        <f>IF(1=1,IF(E349="","",B342),N("B13"))</f>
        <v/>
      </c>
      <c r="C349" s="127"/>
      <c r="D349" s="129" t="str">
        <f>IF(ISBLANK(E349),"",LARGE(D342:D348,1)+1)</f>
        <v/>
      </c>
      <c r="E349" s="130"/>
      <c r="F349" s="131"/>
      <c r="G349" s="170"/>
      <c r="H349" s="105"/>
      <c r="I349" s="132" t="str">
        <f>IF(1=1,IF(E349="","",I342),N("H13"))</f>
        <v/>
      </c>
      <c r="J349" s="133" t="str">
        <f>IF(1=1,IF(E349="","",J342),N("I13"))</f>
        <v/>
      </c>
      <c r="K349" s="134" t="str">
        <f>IF(1=1,IF(E349="","",K342),N("J13"))</f>
        <v/>
      </c>
      <c r="L349" s="135" t="str">
        <f>IF(1=1,IF(OR(J349="",O349="",NOT(ISNUMBER(J349)),NOT(ISNUMBER(O349)),J349=0),"",O349/J349),N("L13"))</f>
        <v/>
      </c>
      <c r="M349" s="136" t="str">
        <f>IF(1=1,IF(OR(L349="",NOT(ISNUMBER(F349))),"",F349*L349*IFERROR(INDEX(D384:D428,MATCH(AE349,B384:B428,0)),1)),N("M13"))</f>
        <v/>
      </c>
      <c r="N349" s="137" t="str">
        <f>IF(1=1,IF(F349="","",IF(G349="","",IFERROR(INDEX(E384:E428,MATCH(AE349,B384:B428,0)),G349&amp;""))),N("N6"))</f>
        <v/>
      </c>
      <c r="O349" s="138" t="str">
        <f>IF(1=1,IF(E349="","",O342),N("K13"))</f>
        <v/>
      </c>
      <c r="P349" s="139" t="str">
        <f>IF(1=1,IF(M349="","",IF(AND(ISNUMBER(M349),M349&lt;1,N349="kg"),MAX(1,ROUND(M349*1000,0)),IF(AND(ISNUMBER(M349),M349&lt;1,N349="L"),MAX(1,ROUND(M349*100,0)),ROUND(M349,3)))),N("O13"))</f>
        <v/>
      </c>
      <c r="Q349" s="140" t="str">
        <f>IF(1=1,IF(M349="","",IF(AND(ISNUMBER(M349),M349&lt;1,N349="kg"),"g",IF(AND(ISNUMBER(M349),M349&lt;1,N349="L"),"cl",N349))),N("P13"))</f>
        <v/>
      </c>
      <c r="R349" s="161" t="str">
        <f>IF(1=1,IF(E349="","",IF(F349="","A CONTROLER",IF(NOT(ISNUMBER(F349)),"TEXTE",IF(OR(L349="",L349&lt;=0),"COMMANDE PRINCIPALE INCOMPLETE",IF(G349="","UNITE MANQUANTE",IF(COUNTIF(B384:B428,AE349)=0,"UNITE A CONTROLER","OK")))))),N("Q9"))</f>
        <v/>
      </c>
      <c r="S349" s="105"/>
      <c r="T349" s="141">
        <f t="shared" si="20"/>
        <v>0</v>
      </c>
      <c r="U349" s="133" t="str">
        <f>IF(1=1,IF(E349="","",U342),N("S13"))</f>
        <v/>
      </c>
      <c r="V349" s="133" t="str">
        <f>IF(1=1,IF(E349="","",V342),N("T13"))</f>
        <v/>
      </c>
      <c r="W349" s="135" t="str">
        <f>IF(1=1,IF(OR(U349="",V349="",NOT(ISNUMBER(U349)),NOT(ISNUMBER(V349)),U349=0),"",V349/U349),N("U13"))</f>
        <v/>
      </c>
      <c r="X349" s="136" t="str">
        <f>IF(1=1,IF(OR(W349="",NOT(ISNUMBER(F349))),"",F349*W349*IFERROR(INDEX(D384:D428,MATCH(AE349,B384:B428,0)),1)),N("V7"))</f>
        <v/>
      </c>
      <c r="Y349" s="137" t="str">
        <f>IF(1=1,IF(F349="","",IF(G349="","",IFERROR(INDEX(E384:E428,MATCH(AE349,B384:B428,0)),G349&amp;""))),N("W6"))</f>
        <v/>
      </c>
      <c r="Z349" s="142" t="str">
        <f>IF(1=1,IF(X349="","",IF(AND(ISNUMBER(X349),X349&lt;1,Y349="kg"),MAX(1,ROUND(X349*1000,0)),IF(AND(ISNUMBER(X349),X349&lt;1,Y349="L"),MAX(1,ROUND(X349*100,0)),ROUND(X349,3)))),N("X13"))</f>
        <v/>
      </c>
      <c r="AA349" s="143" t="str">
        <f>IF(1=1,IF(X349="","",IF(AND(ISNUMBER(X349),X349&lt;1,Y349="kg"),"g",IF(AND(ISNUMBER(X349),X349&lt;1,Y349="L"),"cl",Y349))),N("Y13"))</f>
        <v/>
      </c>
      <c r="AB349" s="123" t="str">
        <f>IF(1=1,IF(E349="","",IF(F349="","A CONTROLER",IF(NOT(ISNUMBER(F349)),"TEXTE",IF(OR(W349="",W349&lt;=0),"COMMANDE COUVERTS INCOMPLETE",IF(G349="","UNITE MANQUANTE",IF(COUNTIF(B384:B428,AE349)=0,"UNITE A CONTROLER","OK")))))),N("Z6"))</f>
        <v/>
      </c>
      <c r="AD349" s="144" t="str">
        <f>IF(1=1,IF(E349="","",AD342),N("AB13"))</f>
        <v/>
      </c>
      <c r="AE349" s="125" t="str">
        <f>IF(1=1,IF(G349="","",UPPER(TRIM(SUBSTITUTE(SUBSTITUTE(G349&amp;"",CHAR(160)," ")," "," ")))),N("AC13"))</f>
        <v/>
      </c>
      <c r="AG349" s="244"/>
    </row>
    <row r="350" spans="1:33" ht="15.75" x14ac:dyDescent="0.25">
      <c r="A350" s="160" t="str">
        <f>IF(1=1,IF(E350="","",A342),N("A14"))</f>
        <v/>
      </c>
      <c r="B350" s="127" t="str">
        <f>IF(1=1,IF(E350="","",B342),N("B14"))</f>
        <v/>
      </c>
      <c r="C350" s="127"/>
      <c r="D350" s="129" t="str">
        <f>IF(ISBLANK(E350),"",LARGE(D342:D349,1)+1)</f>
        <v/>
      </c>
      <c r="E350" s="130"/>
      <c r="F350" s="131"/>
      <c r="G350" s="170"/>
      <c r="H350" s="105"/>
      <c r="I350" s="132" t="str">
        <f>IF(1=1,IF(E350="","",I342),N("H14"))</f>
        <v/>
      </c>
      <c r="J350" s="133" t="str">
        <f>IF(1=1,IF(E350="","",J342),N("I14"))</f>
        <v/>
      </c>
      <c r="K350" s="134" t="str">
        <f>IF(1=1,IF(E350="","",K342),N("J14"))</f>
        <v/>
      </c>
      <c r="L350" s="135" t="str">
        <f>IF(1=1,IF(OR(J350="",O350="",NOT(ISNUMBER(J350)),NOT(ISNUMBER(O350)),J350=0),"",O350/J350),N("L14"))</f>
        <v/>
      </c>
      <c r="M350" s="136" t="str">
        <f>IF(1=1,IF(OR(L350="",NOT(ISNUMBER(F350))),"",F350*L350*IFERROR(INDEX(D384:D428,MATCH(AE350,B384:B428,0)),1)),N("M13"))</f>
        <v/>
      </c>
      <c r="N350" s="137" t="str">
        <f>IF(1=1,IF(F350="","",IF(G350="","",IFERROR(INDEX(E384:E428,MATCH(AE350,B384:B428,0)),G350&amp;""))),N("N6"))</f>
        <v/>
      </c>
      <c r="O350" s="138" t="str">
        <f>IF(1=1,IF(E350="","",O342),N("K14"))</f>
        <v/>
      </c>
      <c r="P350" s="139" t="str">
        <f>IF(1=1,IF(M350="","",IF(AND(ISNUMBER(M350),M350&lt;1,N350="kg"),MAX(1,ROUND(M350*1000,0)),IF(AND(ISNUMBER(M350),M350&lt;1,N350="L"),MAX(1,ROUND(M350*100,0)),ROUND(M350,3)))),N("O14"))</f>
        <v/>
      </c>
      <c r="Q350" s="140" t="str">
        <f>IF(1=1,IF(M350="","",IF(AND(ISNUMBER(M350),M350&lt;1,N350="kg"),"g",IF(AND(ISNUMBER(M350),M350&lt;1,N350="L"),"cl",N350))),N("P14"))</f>
        <v/>
      </c>
      <c r="R350" s="161" t="str">
        <f>IF(1=1,IF(E350="","",IF(F350="","A CONTROLER",IF(NOT(ISNUMBER(F350)),"TEXTE",IF(OR(L350="",L350&lt;=0),"COMMANDE PRINCIPALE INCOMPLETE",IF(G350="","UNITE MANQUANTE",IF(COUNTIF(B384:B428,AE350)=0,"UNITE A CONTROLER","OK")))))),N("Q9"))</f>
        <v/>
      </c>
      <c r="S350" s="105"/>
      <c r="T350" s="141">
        <f t="shared" si="20"/>
        <v>0</v>
      </c>
      <c r="U350" s="133" t="str">
        <f>IF(1=1,IF(E350="","",U342),N("S14"))</f>
        <v/>
      </c>
      <c r="V350" s="133" t="str">
        <f>IF(1=1,IF(E350="","",V342),N("T14"))</f>
        <v/>
      </c>
      <c r="W350" s="135" t="str">
        <f>IF(1=1,IF(OR(U350="",V350="",NOT(ISNUMBER(U350)),NOT(ISNUMBER(V350)),U350=0),"",V350/U350),N("U14"))</f>
        <v/>
      </c>
      <c r="X350" s="136" t="str">
        <f>IF(1=1,IF(OR(W350="",NOT(ISNUMBER(F350))),"",F350*W350*IFERROR(INDEX(D384:D428,MATCH(AE350,B384:B428,0)),1)),N("V7"))</f>
        <v/>
      </c>
      <c r="Y350" s="137" t="str">
        <f>IF(1=1,IF(F350="","",IF(G350="","",IFERROR(INDEX(E384:E428,MATCH(AE350,B384:B428,0)),G350&amp;""))),N("W6"))</f>
        <v/>
      </c>
      <c r="Z350" s="142" t="str">
        <f>IF(1=1,IF(X350="","",IF(AND(ISNUMBER(X350),X350&lt;1,Y350="kg"),MAX(1,ROUND(X350*1000,0)),IF(AND(ISNUMBER(X350),X350&lt;1,Y350="L"),MAX(1,ROUND(X350*100,0)),ROUND(X350,3)))),N("X14"))</f>
        <v/>
      </c>
      <c r="AA350" s="143" t="str">
        <f>IF(1=1,IF(X350="","",IF(AND(ISNUMBER(X350),X350&lt;1,Y350="kg"),"g",IF(AND(ISNUMBER(X350),X350&lt;1,Y350="L"),"cl",Y350))),N("Y14"))</f>
        <v/>
      </c>
      <c r="AB350" s="123" t="str">
        <f>IF(1=1,IF(E350="","",IF(F350="","A CONTROLER",IF(NOT(ISNUMBER(F350)),"TEXTE",IF(OR(W350="",W350&lt;=0),"COMMANDE COUVERTS INCOMPLETE",IF(G350="","UNITE MANQUANTE",IF(COUNTIF(B384:B428,AE350)=0,"UNITE A CONTROLER","OK")))))),N("Z6"))</f>
        <v/>
      </c>
      <c r="AD350" s="144" t="str">
        <f>IF(1=1,IF(E350="","",AD342),N("AB14"))</f>
        <v/>
      </c>
      <c r="AE350" s="125" t="str">
        <f>IF(1=1,IF(G350="","",UPPER(TRIM(SUBSTITUTE(SUBSTITUTE(G350&amp;"",CHAR(160)," ")," "," ")))),N("AC14"))</f>
        <v/>
      </c>
    </row>
    <row r="351" spans="1:33" ht="15.75" x14ac:dyDescent="0.25">
      <c r="A351" s="160" t="str">
        <f>IF(1=1,IF(E351="","",A342),N("A15"))</f>
        <v/>
      </c>
      <c r="B351" s="127" t="str">
        <f>IF(1=1,IF(E351="","",B342),N("B15"))</f>
        <v/>
      </c>
      <c r="C351" s="127"/>
      <c r="D351" s="129" t="str">
        <f>IF(ISBLANK(E351),"",LARGE(D342:D350,1)+1)</f>
        <v/>
      </c>
      <c r="E351" s="130"/>
      <c r="F351" s="131"/>
      <c r="G351" s="170"/>
      <c r="H351" s="105"/>
      <c r="I351" s="132" t="str">
        <f>IF(1=1,IF(E351="","",I342),N("H15"))</f>
        <v/>
      </c>
      <c r="J351" s="133" t="str">
        <f>IF(1=1,IF(E351="","",J342),N("I15"))</f>
        <v/>
      </c>
      <c r="K351" s="134" t="str">
        <f>IF(1=1,IF(E351="","",K342),N("J15"))</f>
        <v/>
      </c>
      <c r="L351" s="135" t="str">
        <f>IF(1=1,IF(OR(J351="",O351="",NOT(ISNUMBER(J351)),NOT(ISNUMBER(O351)),J351=0),"",O351/J351),N("L15"))</f>
        <v/>
      </c>
      <c r="M351" s="136" t="str">
        <f>IF(1=1,IF(OR(L351="",NOT(ISNUMBER(F351))),"",F351*L351*IFERROR(INDEX(D384:D428,MATCH(AE351,B384:B428,0)),1)),N("M13"))</f>
        <v/>
      </c>
      <c r="N351" s="137" t="str">
        <f>IF(1=1,IF(F351="","",IF(G351="","",IFERROR(INDEX(E384:E428,MATCH(AE351,B384:B428,0)),G351&amp;""))),N("N6"))</f>
        <v/>
      </c>
      <c r="O351" s="138" t="str">
        <f>IF(1=1,IF(E351="","",O342),N("K15"))</f>
        <v/>
      </c>
      <c r="P351" s="139" t="str">
        <f>IF(1=1,IF(M351="","",IF(AND(ISNUMBER(M351),M351&lt;1,N351="kg"),MAX(1,ROUND(M351*1000,0)),IF(AND(ISNUMBER(M351),M351&lt;1,N351="L"),MAX(1,ROUND(M351*100,0)),ROUND(M351,3)))),N("O15"))</f>
        <v/>
      </c>
      <c r="Q351" s="140" t="str">
        <f>IF(1=1,IF(M351="","",IF(AND(ISNUMBER(M351),M351&lt;1,N351="kg"),"g",IF(AND(ISNUMBER(M351),M351&lt;1,N351="L"),"cl",N351))),N("P15"))</f>
        <v/>
      </c>
      <c r="R351" s="161" t="str">
        <f>IF(1=1,IF(E351="","",IF(F351="","A CONTROLER",IF(NOT(ISNUMBER(F351)),"TEXTE",IF(OR(L351="",L351&lt;=0),"COMMANDE PRINCIPALE INCOMPLETE",IF(G351="","UNITE MANQUANTE",IF(COUNTIF(B384:B428,AE351)=0,"UNITE A CONTROLER","OK")))))),N("Q9"))</f>
        <v/>
      </c>
      <c r="S351" s="105"/>
      <c r="T351" s="141">
        <f t="shared" si="20"/>
        <v>0</v>
      </c>
      <c r="U351" s="133" t="str">
        <f>IF(1=1,IF(E351="","",U342),N("S15"))</f>
        <v/>
      </c>
      <c r="V351" s="133" t="str">
        <f>IF(1=1,IF(E351="","",V342),N("T15"))</f>
        <v/>
      </c>
      <c r="W351" s="135" t="str">
        <f>IF(1=1,IF(OR(U351="",V351="",NOT(ISNUMBER(U351)),NOT(ISNUMBER(V351)),U351=0),"",V351/U351),N("U15"))</f>
        <v/>
      </c>
      <c r="X351" s="136" t="str">
        <f>IF(1=1,IF(OR(W351="",NOT(ISNUMBER(F351))),"",F351*W351*IFERROR(INDEX(D384:D428,MATCH(AE351,B384:B428,0)),1)),N("V7"))</f>
        <v/>
      </c>
      <c r="Y351" s="137" t="str">
        <f>IF(1=1,IF(F351="","",IF(G351="","",IFERROR(INDEX(E384:E428,MATCH(AE351,B384:B428,0)),G351&amp;""))),N("W6"))</f>
        <v/>
      </c>
      <c r="Z351" s="142" t="str">
        <f>IF(1=1,IF(X351="","",IF(AND(ISNUMBER(X351),X351&lt;1,Y351="kg"),MAX(1,ROUND(X351*1000,0)),IF(AND(ISNUMBER(X351),X351&lt;1,Y351="L"),MAX(1,ROUND(X351*100,0)),ROUND(X351,3)))),N("X15"))</f>
        <v/>
      </c>
      <c r="AA351" s="143" t="str">
        <f>IF(1=1,IF(X351="","",IF(AND(ISNUMBER(X351),X351&lt;1,Y351="kg"),"g",IF(AND(ISNUMBER(X351),X351&lt;1,Y351="L"),"cl",Y351))),N("Y15"))</f>
        <v/>
      </c>
      <c r="AB351" s="123" t="str">
        <f>IF(1=1,IF(E351="","",IF(F351="","A CONTROLER",IF(NOT(ISNUMBER(F351)),"TEXTE",IF(OR(W351="",W351&lt;=0),"COMMANDE COUVERTS INCOMPLETE",IF(G351="","UNITE MANQUANTE",IF(COUNTIF(B384:B428,AE351)=0,"UNITE A CONTROLER","OK")))))),N("Z6"))</f>
        <v/>
      </c>
      <c r="AD351" s="144" t="str">
        <f>IF(1=1,IF(E351="","",AD342),N("AB15"))</f>
        <v/>
      </c>
      <c r="AE351" s="125" t="str">
        <f>IF(1=1,IF(G351="","",UPPER(TRIM(SUBSTITUTE(SUBSTITUTE(G351&amp;"",CHAR(160)," ")," "," ")))),N("AC15"))</f>
        <v/>
      </c>
    </row>
    <row r="352" spans="1:33" ht="15.75" x14ac:dyDescent="0.25">
      <c r="A352" s="160" t="str">
        <f>IF(1=1,IF(E352="","",A342),N("A16"))</f>
        <v/>
      </c>
      <c r="B352" s="127" t="str">
        <f>IF(1=1,IF(E352="","",B342),N("B16"))</f>
        <v/>
      </c>
      <c r="C352" s="127"/>
      <c r="D352" s="129" t="str">
        <f>IF(ISBLANK(E352),"",LARGE(D342:D351,1)+1)</f>
        <v/>
      </c>
      <c r="E352" s="130"/>
      <c r="F352" s="131"/>
      <c r="G352" s="170"/>
      <c r="H352" s="105"/>
      <c r="I352" s="132" t="str">
        <f>IF(1=1,IF(E352="","",I342),N("H16"))</f>
        <v/>
      </c>
      <c r="J352" s="133" t="str">
        <f>IF(1=1,IF(E352="","",J342),N("I16"))</f>
        <v/>
      </c>
      <c r="K352" s="134" t="str">
        <f>IF(1=1,IF(E352="","",K342),N("J16"))</f>
        <v/>
      </c>
      <c r="L352" s="135" t="str">
        <f>IF(1=1,IF(OR(J352="",O352="",NOT(ISNUMBER(J352)),NOT(ISNUMBER(O352)),J352=0),"",O352/J352),N("L16"))</f>
        <v/>
      </c>
      <c r="M352" s="136" t="str">
        <f>IF(1=1,IF(OR(L352="",NOT(ISNUMBER(F352))),"",F352*L352*IFERROR(INDEX(D384:D428,MATCH(AE352,B384:B428,0)),1)),N("M13"))</f>
        <v/>
      </c>
      <c r="N352" s="137" t="str">
        <f>IF(1=1,IF(F352="","",IF(G352="","",IFERROR(INDEX(E384:E428,MATCH(AE352,B384:B428,0)),G352&amp;""))),N("N6"))</f>
        <v/>
      </c>
      <c r="O352" s="138" t="str">
        <f>IF(1=1,IF(E352="","",O342),N("K16"))</f>
        <v/>
      </c>
      <c r="P352" s="139" t="str">
        <f>IF(1=1,IF(M352="","",IF(AND(ISNUMBER(M352),M352&lt;1,N352="kg"),MAX(1,ROUND(M352*1000,0)),IF(AND(ISNUMBER(M352),M352&lt;1,N352="L"),MAX(1,ROUND(M352*100,0)),ROUND(M352,3)))),N("O16"))</f>
        <v/>
      </c>
      <c r="Q352" s="140" t="str">
        <f>IF(1=1,IF(M352="","",IF(AND(ISNUMBER(M352),M352&lt;1,N352="kg"),"g",IF(AND(ISNUMBER(M352),M352&lt;1,N352="L"),"cl",N352))),N("P16"))</f>
        <v/>
      </c>
      <c r="R352" s="161" t="str">
        <f>IF(1=1,IF(E352="","",IF(F352="","A CONTROLER",IF(NOT(ISNUMBER(F352)),"TEXTE",IF(OR(L352="",L352&lt;=0),"COMMANDE PRINCIPALE INCOMPLETE",IF(G352="","UNITE MANQUANTE",IF(COUNTIF(B384:B428,AE352)=0,"UNITE A CONTROLER","OK")))))),N("Q9"))</f>
        <v/>
      </c>
      <c r="S352" s="105"/>
      <c r="T352" s="141">
        <f t="shared" si="20"/>
        <v>0</v>
      </c>
      <c r="U352" s="133" t="str">
        <f>IF(1=1,IF(E352="","",U342),N("S16"))</f>
        <v/>
      </c>
      <c r="V352" s="133" t="str">
        <f>IF(1=1,IF(E352="","",V342),N("T16"))</f>
        <v/>
      </c>
      <c r="W352" s="135" t="str">
        <f>IF(1=1,IF(OR(U352="",V352="",NOT(ISNUMBER(U352)),NOT(ISNUMBER(V352)),U352=0),"",V352/U352),N("U16"))</f>
        <v/>
      </c>
      <c r="X352" s="136" t="str">
        <f>IF(1=1,IF(OR(W352="",NOT(ISNUMBER(F352))),"",F352*W352*IFERROR(INDEX(D384:D428,MATCH(AE352,B384:B428,0)),1)),N("V7"))</f>
        <v/>
      </c>
      <c r="Y352" s="137" t="str">
        <f>IF(1=1,IF(F352="","",IF(G352="","",IFERROR(INDEX(E384:E428,MATCH(AE352,B384:B428,0)),G352&amp;""))),N("W6"))</f>
        <v/>
      </c>
      <c r="Z352" s="142" t="str">
        <f>IF(1=1,IF(X352="","",IF(AND(ISNUMBER(X352),X352&lt;1,Y352="kg"),MAX(1,ROUND(X352*1000,0)),IF(AND(ISNUMBER(X352),X352&lt;1,Y352="L"),MAX(1,ROUND(X352*100,0)),ROUND(X352,3)))),N("X16"))</f>
        <v/>
      </c>
      <c r="AA352" s="143" t="str">
        <f>IF(1=1,IF(X352="","",IF(AND(ISNUMBER(X352),X352&lt;1,Y352="kg"),"g",IF(AND(ISNUMBER(X352),X352&lt;1,Y352="L"),"cl",Y352))),N("Y16"))</f>
        <v/>
      </c>
      <c r="AB352" s="123" t="str">
        <f>IF(1=1,IF(E352="","",IF(F352="","A CONTROLER",IF(NOT(ISNUMBER(F352)),"TEXTE",IF(OR(W352="",W352&lt;=0),"COMMANDE COUVERTS INCOMPLETE",IF(G352="","UNITE MANQUANTE",IF(COUNTIF(B384:B428,AE352)=0,"UNITE A CONTROLER","OK")))))),N("Z6"))</f>
        <v/>
      </c>
      <c r="AD352" s="144" t="str">
        <f>IF(1=1,IF(E352="","",AD342),N("AB16"))</f>
        <v/>
      </c>
      <c r="AE352" s="125" t="str">
        <f>IF(1=1,IF(G352="","",UPPER(TRIM(SUBSTITUTE(SUBSTITUTE(G352&amp;"",CHAR(160)," ")," "," ")))),N("AC16"))</f>
        <v/>
      </c>
    </row>
    <row r="353" spans="1:31" ht="15.75" x14ac:dyDescent="0.25">
      <c r="A353" s="160" t="str">
        <f>IF(1=1,IF(E353="","",A342),N("A17"))</f>
        <v/>
      </c>
      <c r="B353" s="127" t="str">
        <f>IF(1=1,IF(E353="","",B342),N("B17"))</f>
        <v/>
      </c>
      <c r="C353" s="127"/>
      <c r="D353" s="129" t="str">
        <f>IF(ISBLANK(E353),"",LARGE(D342:D352,1)+1)</f>
        <v/>
      </c>
      <c r="E353" s="130"/>
      <c r="F353" s="131"/>
      <c r="G353" s="170"/>
      <c r="H353" s="105"/>
      <c r="I353" s="132" t="str">
        <f>IF(1=1,IF(E353="","",I342),N("H17"))</f>
        <v/>
      </c>
      <c r="J353" s="133" t="str">
        <f>IF(1=1,IF(E353="","",J342),N("I17"))</f>
        <v/>
      </c>
      <c r="K353" s="134" t="str">
        <f>IF(1=1,IF(E353="","",K342),N("J17"))</f>
        <v/>
      </c>
      <c r="L353" s="135" t="str">
        <f>IF(1=1,IF(OR(J353="",O353="",NOT(ISNUMBER(J353)),NOT(ISNUMBER(O353)),J353=0),"",O353/J353),N("L17"))</f>
        <v/>
      </c>
      <c r="M353" s="136" t="str">
        <f>IF(1=1,IF(OR(L353="",NOT(ISNUMBER(F353))),"",F353*L353*IFERROR(INDEX(D384:D428,MATCH(AE353,B384:B428,0)),1)),N("M13"))</f>
        <v/>
      </c>
      <c r="N353" s="137" t="str">
        <f>IF(1=1,IF(F353="","",IF(G353="","",IFERROR(INDEX(E384:E428,MATCH(AE353,B384:B428,0)),G353&amp;""))),N("N6"))</f>
        <v/>
      </c>
      <c r="O353" s="138" t="str">
        <f>IF(1=1,IF(E353="","",O342),N("K17"))</f>
        <v/>
      </c>
      <c r="P353" s="139" t="str">
        <f>IF(1=1,IF(M353="","",IF(AND(ISNUMBER(M353),M353&lt;1,N353="kg"),MAX(1,ROUND(M353*1000,0)),IF(AND(ISNUMBER(M353),M353&lt;1,N353="L"),MAX(1,ROUND(M353*100,0)),ROUND(M353,3)))),N("O17"))</f>
        <v/>
      </c>
      <c r="Q353" s="140" t="str">
        <f>IF(1=1,IF(M353="","",IF(AND(ISNUMBER(M353),M353&lt;1,N353="kg"),"g",IF(AND(ISNUMBER(M353),M353&lt;1,N353="L"),"cl",N353))),N("P17"))</f>
        <v/>
      </c>
      <c r="R353" s="161" t="str">
        <f>IF(1=1,IF(E353="","",IF(F353="","A CONTROLER",IF(NOT(ISNUMBER(F353)),"TEXTE",IF(OR(L353="",L353&lt;=0),"COMMANDE PRINCIPALE INCOMPLETE",IF(G353="","UNITE MANQUANTE",IF(COUNTIF(B384:B428,AE353)=0,"UNITE A CONTROLER","OK")))))),N("Q9"))</f>
        <v/>
      </c>
      <c r="S353" s="105"/>
      <c r="T353" s="141">
        <f t="shared" si="20"/>
        <v>0</v>
      </c>
      <c r="U353" s="133" t="str">
        <f>IF(1=1,IF(E353="","",U342),N("S17"))</f>
        <v/>
      </c>
      <c r="V353" s="133" t="str">
        <f>IF(1=1,IF(E353="","",V342),N("T17"))</f>
        <v/>
      </c>
      <c r="W353" s="135" t="str">
        <f>IF(1=1,IF(OR(U353="",V353="",NOT(ISNUMBER(U353)),NOT(ISNUMBER(V353)),U353=0),"",V353/U353),N("U17"))</f>
        <v/>
      </c>
      <c r="X353" s="136" t="str">
        <f>IF(1=1,IF(OR(W353="",NOT(ISNUMBER(F353))),"",F353*W353*IFERROR(INDEX(D384:D428,MATCH(AE353,B384:B428,0)),1)),N("V7"))</f>
        <v/>
      </c>
      <c r="Y353" s="137" t="str">
        <f>IF(1=1,IF(F353="","",IF(G353="","",IFERROR(INDEX(E384:E428,MATCH(AE353,B384:B428,0)),G353&amp;""))),N("W6"))</f>
        <v/>
      </c>
      <c r="Z353" s="142" t="str">
        <f>IF(1=1,IF(X353="","",IF(AND(ISNUMBER(X353),X353&lt;1,Y353="kg"),MAX(1,ROUND(X353*1000,0)),IF(AND(ISNUMBER(X353),X353&lt;1,Y353="L"),MAX(1,ROUND(X353*100,0)),ROUND(X353,3)))),N("X17"))</f>
        <v/>
      </c>
      <c r="AA353" s="143" t="str">
        <f>IF(1=1,IF(X353="","",IF(AND(ISNUMBER(X353),X353&lt;1,Y353="kg"),"g",IF(AND(ISNUMBER(X353),X353&lt;1,Y353="L"),"cl",Y353))),N("Y17"))</f>
        <v/>
      </c>
      <c r="AB353" s="123" t="str">
        <f>IF(1=1,IF(E353="","",IF(F353="","A CONTROLER",IF(NOT(ISNUMBER(F353)),"TEXTE",IF(OR(W353="",W353&lt;=0),"COMMANDE COUVERTS INCOMPLETE",IF(G353="","UNITE MANQUANTE",IF(COUNTIF(B384:B428,AE353)=0,"UNITE A CONTROLER","OK")))))),N("Z6"))</f>
        <v/>
      </c>
      <c r="AD353" s="144" t="str">
        <f>IF(1=1,IF(E353="","",AD342),N("AB17"))</f>
        <v/>
      </c>
      <c r="AE353" s="125" t="str">
        <f>IF(1=1,IF(G353="","",UPPER(TRIM(SUBSTITUTE(SUBSTITUTE(G353&amp;"",CHAR(160)," ")," "," ")))),N("AC17"))</f>
        <v/>
      </c>
    </row>
    <row r="354" spans="1:31" ht="15.75" x14ac:dyDescent="0.25">
      <c r="A354" s="160" t="str">
        <f>IF(1=1,IF(E354="","",A342),N("A18"))</f>
        <v/>
      </c>
      <c r="B354" s="127" t="str">
        <f>IF(1=1,IF(E354="","",B342),N("B18"))</f>
        <v/>
      </c>
      <c r="C354" s="127"/>
      <c r="D354" s="129" t="str">
        <f>IF(ISBLANK(E354),"",LARGE(D342:D353,1)+1)</f>
        <v/>
      </c>
      <c r="E354" s="130"/>
      <c r="F354" s="131"/>
      <c r="G354" s="170"/>
      <c r="H354" s="105"/>
      <c r="I354" s="132" t="str">
        <f>IF(1=1,IF(E354="","",I342),N("H18"))</f>
        <v/>
      </c>
      <c r="J354" s="133" t="str">
        <f>IF(1=1,IF(E354="","",J342),N("I18"))</f>
        <v/>
      </c>
      <c r="K354" s="134" t="str">
        <f>IF(1=1,IF(E354="","",K342),N("J18"))</f>
        <v/>
      </c>
      <c r="L354" s="135" t="str">
        <f>IF(1=1,IF(OR(J354="",O354="",NOT(ISNUMBER(J354)),NOT(ISNUMBER(O354)),J354=0),"",O354/J354),N("L18"))</f>
        <v/>
      </c>
      <c r="M354" s="136" t="str">
        <f>IF(1=1,IF(OR(L354="",NOT(ISNUMBER(F354))),"",F354*L354*IFERROR(INDEX(D384:D428,MATCH(AE354,B384:B428,0)),1)),N("M13"))</f>
        <v/>
      </c>
      <c r="N354" s="137" t="str">
        <f>IF(1=1,IF(F354="","",IF(G354="","",IFERROR(INDEX(E384:E428,MATCH(AE354,B384:B428,0)),G354&amp;""))),N("N6"))</f>
        <v/>
      </c>
      <c r="O354" s="138" t="str">
        <f>IF(1=1,IF(E354="","",O342),N("K18"))</f>
        <v/>
      </c>
      <c r="P354" s="139" t="str">
        <f>IF(1=1,IF(M354="","",IF(AND(ISNUMBER(M354),M354&lt;1,N354="kg"),MAX(1,ROUND(M354*1000,0)),IF(AND(ISNUMBER(M354),M354&lt;1,N354="L"),MAX(1,ROUND(M354*100,0)),ROUND(M354,3)))),N("O18"))</f>
        <v/>
      </c>
      <c r="Q354" s="140" t="str">
        <f>IF(1=1,IF(M354="","",IF(AND(ISNUMBER(M354),M354&lt;1,N354="kg"),"g",IF(AND(ISNUMBER(M354),M354&lt;1,N354="L"),"cl",N354))),N("P18"))</f>
        <v/>
      </c>
      <c r="R354" s="161" t="str">
        <f>IF(1=1,IF(E354="","",IF(F354="","A CONTROLER",IF(NOT(ISNUMBER(F354)),"TEXTE",IF(OR(L354="",L354&lt;=0),"COMMANDE PRINCIPALE INCOMPLETE",IF(G354="","UNITE MANQUANTE",IF(COUNTIF(B384:B428,AE354)=0,"UNITE A CONTROLER","OK")))))),N("Q9"))</f>
        <v/>
      </c>
      <c r="S354" s="105"/>
      <c r="T354" s="141">
        <f t="shared" si="20"/>
        <v>0</v>
      </c>
      <c r="U354" s="133" t="str">
        <f>IF(1=1,IF(E354="","",U342),N("S18"))</f>
        <v/>
      </c>
      <c r="V354" s="133" t="str">
        <f>IF(1=1,IF(E354="","",V342),N("T18"))</f>
        <v/>
      </c>
      <c r="W354" s="135" t="str">
        <f>IF(1=1,IF(OR(U354="",V354="",NOT(ISNUMBER(U354)),NOT(ISNUMBER(V354)),U354=0),"",V354/U354),N("U18"))</f>
        <v/>
      </c>
      <c r="X354" s="136" t="str">
        <f>IF(1=1,IF(OR(W354="",NOT(ISNUMBER(F354))),"",F354*W354*IFERROR(INDEX(D384:D428,MATCH(AE354,B384:B428,0)),1)),N("V7"))</f>
        <v/>
      </c>
      <c r="Y354" s="137" t="str">
        <f>IF(1=1,IF(F354="","",IF(G354="","",IFERROR(INDEX(E384:E428,MATCH(AE354,B384:B428,0)),G354&amp;""))),N("W6"))</f>
        <v/>
      </c>
      <c r="Z354" s="142" t="str">
        <f>IF(1=1,IF(X354="","",IF(AND(ISNUMBER(X354),X354&lt;1,Y354="kg"),MAX(1,ROUND(X354*1000,0)),IF(AND(ISNUMBER(X354),X354&lt;1,Y354="L"),MAX(1,ROUND(X354*100,0)),ROUND(X354,3)))),N("X18"))</f>
        <v/>
      </c>
      <c r="AA354" s="143" t="str">
        <f>IF(1=1,IF(X354="","",IF(AND(ISNUMBER(X354),X354&lt;1,Y354="kg"),"g",IF(AND(ISNUMBER(X354),X354&lt;1,Y354="L"),"cl",Y354))),N("Y18"))</f>
        <v/>
      </c>
      <c r="AB354" s="123" t="str">
        <f>IF(1=1,IF(E354="","",IF(F354="","A CONTROLER",IF(NOT(ISNUMBER(F354)),"TEXTE",IF(OR(W354="",W354&lt;=0),"COMMANDE COUVERTS INCOMPLETE",IF(G354="","UNITE MANQUANTE",IF(COUNTIF(B384:B428,AE354)=0,"UNITE A CONTROLER","OK")))))),N("Z6"))</f>
        <v/>
      </c>
      <c r="AD354" s="144" t="str">
        <f>IF(1=1,IF(E354="","",AD342),N("AB18"))</f>
        <v/>
      </c>
      <c r="AE354" s="125" t="str">
        <f>IF(1=1,IF(G354="","",UPPER(TRIM(SUBSTITUTE(SUBSTITUTE(G354&amp;"",CHAR(160)," ")," "," ")))),N("AC18"))</f>
        <v/>
      </c>
    </row>
    <row r="355" spans="1:31" ht="15.75" x14ac:dyDescent="0.25">
      <c r="A355" s="160" t="str">
        <f>IF(1=1,IF(E355="","",A342),N("A19"))</f>
        <v/>
      </c>
      <c r="B355" s="127" t="str">
        <f>IF(1=1,IF(E355="","",B342),N("B19"))</f>
        <v/>
      </c>
      <c r="C355" s="127"/>
      <c r="D355" s="129" t="str">
        <f>IF(ISBLANK(E355),"",LARGE(D342:D354,1)+1)</f>
        <v/>
      </c>
      <c r="E355" s="130"/>
      <c r="F355" s="131"/>
      <c r="G355" s="170"/>
      <c r="H355" s="105"/>
      <c r="I355" s="132" t="str">
        <f>IF(1=1,IF(E355="","",I342),N("H19"))</f>
        <v/>
      </c>
      <c r="J355" s="133" t="str">
        <f>IF(1=1,IF(E355="","",J342),N("I19"))</f>
        <v/>
      </c>
      <c r="K355" s="134" t="str">
        <f>IF(1=1,IF(E355="","",K342),N("J19"))</f>
        <v/>
      </c>
      <c r="L355" s="135" t="str">
        <f>IF(1=1,IF(OR(J355="",O355="",NOT(ISNUMBER(J355)),NOT(ISNUMBER(O355)),J355=0),"",O355/J355),N("L19"))</f>
        <v/>
      </c>
      <c r="M355" s="136" t="str">
        <f>IF(1=1,IF(OR(L355="",NOT(ISNUMBER(F355))),"",F355*L355*IFERROR(INDEX(D384:D428,MATCH(AE355,B384:B428,0)),1)),N("M13"))</f>
        <v/>
      </c>
      <c r="N355" s="137" t="str">
        <f>IF(1=1,IF(F355="","",IF(G355="","",IFERROR(INDEX(E384:E428,MATCH(AE355,B384:B428,0)),G355&amp;""))),N("N6"))</f>
        <v/>
      </c>
      <c r="O355" s="138" t="str">
        <f>IF(1=1,IF(E355="","",O342),N("K19"))</f>
        <v/>
      </c>
      <c r="P355" s="139" t="str">
        <f>IF(1=1,IF(M355="","",IF(AND(ISNUMBER(M355),M355&lt;1,N355="kg"),MAX(1,ROUND(M355*1000,0)),IF(AND(ISNUMBER(M355),M355&lt;1,N355="L"),MAX(1,ROUND(M355*100,0)),ROUND(M355,3)))),N("O19"))</f>
        <v/>
      </c>
      <c r="Q355" s="140" t="str">
        <f>IF(1=1,IF(M355="","",IF(AND(ISNUMBER(M355),M355&lt;1,N355="kg"),"g",IF(AND(ISNUMBER(M355),M355&lt;1,N355="L"),"cl",N355))),N("P19"))</f>
        <v/>
      </c>
      <c r="R355" s="161" t="str">
        <f>IF(1=1,IF(E355="","",IF(F355="","A CONTROLER",IF(NOT(ISNUMBER(F355)),"TEXTE",IF(OR(L355="",L355&lt;=0),"COMMANDE PRINCIPALE INCOMPLETE",IF(G355="","UNITE MANQUANTE",IF(COUNTIF(B384:B428,AE355)=0,"UNITE A CONTROLER","OK")))))),N("Q9"))</f>
        <v/>
      </c>
      <c r="S355" s="105"/>
      <c r="T355" s="141">
        <f t="shared" si="20"/>
        <v>0</v>
      </c>
      <c r="U355" s="133" t="str">
        <f>IF(1=1,IF(E355="","",U342),N("S19"))</f>
        <v/>
      </c>
      <c r="V355" s="133" t="str">
        <f>IF(1=1,IF(E355="","",V342),N("T19"))</f>
        <v/>
      </c>
      <c r="W355" s="135" t="str">
        <f>IF(1=1,IF(OR(U355="",V355="",NOT(ISNUMBER(U355)),NOT(ISNUMBER(V355)),U355=0),"",V355/U355),N("U19"))</f>
        <v/>
      </c>
      <c r="X355" s="136" t="str">
        <f>IF(1=1,IF(OR(W355="",NOT(ISNUMBER(F355))),"",F355*W355*IFERROR(INDEX(D384:D428,MATCH(AE355,B384:B428,0)),1)),N("V7"))</f>
        <v/>
      </c>
      <c r="Y355" s="137" t="str">
        <f>IF(1=1,IF(F355="","",IF(G355="","",IFERROR(INDEX(E384:E428,MATCH(AE355,B384:B428,0)),G355&amp;""))),N("W6"))</f>
        <v/>
      </c>
      <c r="Z355" s="142" t="str">
        <f>IF(1=1,IF(X355="","",IF(AND(ISNUMBER(X355),X355&lt;1,Y355="kg"),MAX(1,ROUND(X355*1000,0)),IF(AND(ISNUMBER(X355),X355&lt;1,Y355="L"),MAX(1,ROUND(X355*100,0)),ROUND(X355,3)))),N("X19"))</f>
        <v/>
      </c>
      <c r="AA355" s="143" t="str">
        <f>IF(1=1,IF(X355="","",IF(AND(ISNUMBER(X355),X355&lt;1,Y355="kg"),"g",IF(AND(ISNUMBER(X355),X355&lt;1,Y355="L"),"cl",Y355))),N("Y19"))</f>
        <v/>
      </c>
      <c r="AB355" s="123" t="str">
        <f>IF(1=1,IF(E355="","",IF(F355="","A CONTROLER",IF(NOT(ISNUMBER(F355)),"TEXTE",IF(OR(W355="",W355&lt;=0),"COMMANDE COUVERTS INCOMPLETE",IF(G355="","UNITE MANQUANTE",IF(COUNTIF(B384:B428,AE355)=0,"UNITE A CONTROLER","OK")))))),N("Z6"))</f>
        <v/>
      </c>
      <c r="AD355" s="144" t="str">
        <f>IF(1=1,IF(E355="","",AD342),N("AB19"))</f>
        <v/>
      </c>
      <c r="AE355" s="125" t="str">
        <f>IF(1=1,IF(G355="","",UPPER(TRIM(SUBSTITUTE(SUBSTITUTE(G355&amp;"",CHAR(160)," ")," "," ")))),N("AC19"))</f>
        <v/>
      </c>
    </row>
    <row r="356" spans="1:31" ht="15.75" x14ac:dyDescent="0.25">
      <c r="A356" s="160" t="str">
        <f>IF(1=1,IF(E356="","",A342),N("A20"))</f>
        <v/>
      </c>
      <c r="B356" s="127" t="str">
        <f>IF(1=1,IF(E356="","",B342),N("B20"))</f>
        <v/>
      </c>
      <c r="C356" s="127"/>
      <c r="D356" s="129" t="str">
        <f>IF(ISBLANK(E356),"",LARGE(D342:D355,1)+1)</f>
        <v/>
      </c>
      <c r="E356" s="130"/>
      <c r="F356" s="131"/>
      <c r="G356" s="170"/>
      <c r="H356" s="105"/>
      <c r="I356" s="132" t="str">
        <f>IF(1=1,IF(E356="","",I342),N("H20"))</f>
        <v/>
      </c>
      <c r="J356" s="133" t="str">
        <f>IF(1=1,IF(E356="","",J342),N("I20"))</f>
        <v/>
      </c>
      <c r="K356" s="134" t="str">
        <f>IF(1=1,IF(E356="","",K342),N("J20"))</f>
        <v/>
      </c>
      <c r="L356" s="135" t="str">
        <f>IF(1=1,IF(OR(J356="",O356="",NOT(ISNUMBER(J356)),NOT(ISNUMBER(O356)),J356=0),"",O356/J356),N("L20"))</f>
        <v/>
      </c>
      <c r="M356" s="136" t="str">
        <f>IF(1=1,IF(OR(L356="",NOT(ISNUMBER(F356))),"",F356*L356*IFERROR(INDEX(D384:D428,MATCH(AE356,B384:B428,0)),1)),N("M13"))</f>
        <v/>
      </c>
      <c r="N356" s="137" t="str">
        <f>IF(1=1,IF(F356="","",IF(G356="","",IFERROR(INDEX(E384:E428,MATCH(AE356,B384:B428,0)),G356&amp;""))),N("N6"))</f>
        <v/>
      </c>
      <c r="O356" s="138" t="str">
        <f>IF(1=1,IF(E356="","",O342),N("K20"))</f>
        <v/>
      </c>
      <c r="P356" s="139" t="str">
        <f>IF(1=1,IF(M356="","",IF(AND(ISNUMBER(M356),M356&lt;1,N356="kg"),MAX(1,ROUND(M356*1000,0)),IF(AND(ISNUMBER(M356),M356&lt;1,N356="L"),MAX(1,ROUND(M356*100,0)),ROUND(M356,3)))),N("O20"))</f>
        <v/>
      </c>
      <c r="Q356" s="140" t="str">
        <f>IF(1=1,IF(M356="","",IF(AND(ISNUMBER(M356),M356&lt;1,N356="kg"),"g",IF(AND(ISNUMBER(M356),M356&lt;1,N356="L"),"cl",N356))),N("P20"))</f>
        <v/>
      </c>
      <c r="R356" s="161" t="str">
        <f>IF(1=1,IF(E356="","",IF(F356="","A CONTROLER",IF(NOT(ISNUMBER(F356)),"TEXTE",IF(OR(L356="",L356&lt;=0),"COMMANDE PRINCIPALE INCOMPLETE",IF(G356="","UNITE MANQUANTE",IF(COUNTIF(B384:B428,AE356)=0,"UNITE A CONTROLER","OK")))))),N("Q9"))</f>
        <v/>
      </c>
      <c r="S356" s="105"/>
      <c r="T356" s="141">
        <f t="shared" si="20"/>
        <v>0</v>
      </c>
      <c r="U356" s="133" t="str">
        <f>IF(1=1,IF(E356="","",U342),N("S20"))</f>
        <v/>
      </c>
      <c r="V356" s="133" t="str">
        <f>IF(1=1,IF(E356="","",V342),N("T20"))</f>
        <v/>
      </c>
      <c r="W356" s="135" t="str">
        <f>IF(1=1,IF(OR(U356="",V356="",NOT(ISNUMBER(U356)),NOT(ISNUMBER(V356)),U356=0),"",V356/U356),N("U20"))</f>
        <v/>
      </c>
      <c r="X356" s="136" t="str">
        <f>IF(1=1,IF(OR(W356="",NOT(ISNUMBER(F356))),"",F356*W356*IFERROR(INDEX(D384:D428,MATCH(AE356,B384:B428,0)),1)),N("V7"))</f>
        <v/>
      </c>
      <c r="Y356" s="137" t="str">
        <f>IF(1=1,IF(F356="","",IF(G356="","",IFERROR(INDEX(E384:E428,MATCH(AE356,B384:B428,0)),G356&amp;""))),N("W6"))</f>
        <v/>
      </c>
      <c r="Z356" s="142" t="str">
        <f>IF(1=1,IF(X356="","",IF(AND(ISNUMBER(X356),X356&lt;1,Y356="kg"),MAX(1,ROUND(X356*1000,0)),IF(AND(ISNUMBER(X356),X356&lt;1,Y356="L"),MAX(1,ROUND(X356*100,0)),ROUND(X356,3)))),N("X20"))</f>
        <v/>
      </c>
      <c r="AA356" s="143" t="str">
        <f>IF(1=1,IF(X356="","",IF(AND(ISNUMBER(X356),X356&lt;1,Y356="kg"),"g",IF(AND(ISNUMBER(X356),X356&lt;1,Y356="L"),"cl",Y356))),N("Y20"))</f>
        <v/>
      </c>
      <c r="AB356" s="123" t="str">
        <f>IF(1=1,IF(E356="","",IF(F356="","A CONTROLER",IF(NOT(ISNUMBER(F356)),"TEXTE",IF(OR(W356="",W356&lt;=0),"COMMANDE COUVERTS INCOMPLETE",IF(G356="","UNITE MANQUANTE",IF(COUNTIF(B384:B428,AE356)=0,"UNITE A CONTROLER","OK")))))),N("Z6"))</f>
        <v/>
      </c>
      <c r="AD356" s="144" t="str">
        <f>IF(1=1,IF(E356="","",AD342),N("AB20"))</f>
        <v/>
      </c>
      <c r="AE356" s="125" t="str">
        <f>IF(1=1,IF(G356="","",UPPER(TRIM(SUBSTITUTE(SUBSTITUTE(G356&amp;"",CHAR(160)," ")," "," ")))),N("AC20"))</f>
        <v/>
      </c>
    </row>
    <row r="357" spans="1:31" ht="15.75" x14ac:dyDescent="0.25">
      <c r="A357" s="160" t="str">
        <f>IF(1=1,IF(E357="","",A342),N("A21"))</f>
        <v/>
      </c>
      <c r="B357" s="127" t="str">
        <f>IF(1=1,IF(E357="","",B342),N("B21"))</f>
        <v/>
      </c>
      <c r="C357" s="127"/>
      <c r="D357" s="129" t="str">
        <f>IF(ISBLANK(E357),"",LARGE(D342:D356,1)+1)</f>
        <v/>
      </c>
      <c r="E357" s="130"/>
      <c r="F357" s="131"/>
      <c r="G357" s="170"/>
      <c r="H357" s="105"/>
      <c r="I357" s="132" t="str">
        <f>IF(1=1,IF(E357="","",I342),N("H21"))</f>
        <v/>
      </c>
      <c r="J357" s="133" t="str">
        <f>IF(1=1,IF(E357="","",J342),N("I21"))</f>
        <v/>
      </c>
      <c r="K357" s="134" t="str">
        <f>IF(1=1,IF(E357="","",K342),N("J21"))</f>
        <v/>
      </c>
      <c r="L357" s="135" t="str">
        <f>IF(1=1,IF(OR(J357="",O357="",NOT(ISNUMBER(J357)),NOT(ISNUMBER(O357)),J357=0),"",O357/J357),N("L21"))</f>
        <v/>
      </c>
      <c r="M357" s="136" t="str">
        <f>IF(1=1,IF(OR(L357="",NOT(ISNUMBER(F357))),"",F357*L357*IFERROR(INDEX(D384:D428,MATCH(AE357,B384:B428,0)),1)),N("M13"))</f>
        <v/>
      </c>
      <c r="N357" s="137" t="str">
        <f>IF(1=1,IF(F357="","",IF(G357="","",IFERROR(INDEX(E384:E428,MATCH(AE357,B384:B428,0)),G357&amp;""))),N("N6"))</f>
        <v/>
      </c>
      <c r="O357" s="138" t="str">
        <f>IF(1=1,IF(E357="","",O342),N("K21"))</f>
        <v/>
      </c>
      <c r="P357" s="139" t="str">
        <f>IF(1=1,IF(M357="","",IF(AND(ISNUMBER(M357),M357&lt;1,N357="kg"),MAX(1,ROUND(M357*1000,0)),IF(AND(ISNUMBER(M357),M357&lt;1,N357="L"),MAX(1,ROUND(M357*100,0)),ROUND(M357,3)))),N("O21"))</f>
        <v/>
      </c>
      <c r="Q357" s="140" t="str">
        <f>IF(1=1,IF(M357="","",IF(AND(ISNUMBER(M357),M357&lt;1,N357="kg"),"g",IF(AND(ISNUMBER(M357),M357&lt;1,N357="L"),"cl",N357))),N("P21"))</f>
        <v/>
      </c>
      <c r="R357" s="161" t="str">
        <f>IF(1=1,IF(E357="","",IF(F357="","A CONTROLER",IF(NOT(ISNUMBER(F357)),"TEXTE",IF(OR(L357="",L357&lt;=0),"COMMANDE PRINCIPALE INCOMPLETE",IF(G357="","UNITE MANQUANTE",IF(COUNTIF(B384:B428,AE357)=0,"UNITE A CONTROLER","OK")))))),N("Q9"))</f>
        <v/>
      </c>
      <c r="S357" s="105"/>
      <c r="T357" s="141">
        <f t="shared" si="20"/>
        <v>0</v>
      </c>
      <c r="U357" s="133" t="str">
        <f>IF(1=1,IF(E357="","",U342),N("S21"))</f>
        <v/>
      </c>
      <c r="V357" s="133" t="str">
        <f>IF(1=1,IF(E357="","",V342),N("T21"))</f>
        <v/>
      </c>
      <c r="W357" s="135" t="str">
        <f>IF(1=1,IF(OR(U357="",V357="",NOT(ISNUMBER(U357)),NOT(ISNUMBER(V357)),U357=0),"",V357/U357),N("U21"))</f>
        <v/>
      </c>
      <c r="X357" s="136" t="str">
        <f>IF(1=1,IF(OR(W357="",NOT(ISNUMBER(F357))),"",F357*W357*IFERROR(INDEX(D384:D428,MATCH(AE357,B384:B428,0)),1)),N("V7"))</f>
        <v/>
      </c>
      <c r="Y357" s="137" t="str">
        <f>IF(1=1,IF(F357="","",IF(G357="","",IFERROR(INDEX(E384:E428,MATCH(AE357,B384:B428,0)),G357&amp;""))),N("W6"))</f>
        <v/>
      </c>
      <c r="Z357" s="142" t="str">
        <f>IF(1=1,IF(X357="","",IF(AND(ISNUMBER(X357),X357&lt;1,Y357="kg"),MAX(1,ROUND(X357*1000,0)),IF(AND(ISNUMBER(X357),X357&lt;1,Y357="L"),MAX(1,ROUND(X357*100,0)),ROUND(X357,3)))),N("X21"))</f>
        <v/>
      </c>
      <c r="AA357" s="143" t="str">
        <f>IF(1=1,IF(X357="","",IF(AND(ISNUMBER(X357),X357&lt;1,Y357="kg"),"g",IF(AND(ISNUMBER(X357),X357&lt;1,Y357="L"),"cl",Y357))),N("Y21"))</f>
        <v/>
      </c>
      <c r="AB357" s="123" t="str">
        <f>IF(1=1,IF(E357="","",IF(F357="","A CONTROLER",IF(NOT(ISNUMBER(F357)),"TEXTE",IF(OR(W357="",W357&lt;=0),"COMMANDE COUVERTS INCOMPLETE",IF(G357="","UNITE MANQUANTE",IF(COUNTIF(B384:B428,AE357)=0,"UNITE A CONTROLER","OK")))))),N("Z6"))</f>
        <v/>
      </c>
      <c r="AD357" s="144" t="str">
        <f>IF(1=1,IF(E357="","",AD342),N("AB21"))</f>
        <v/>
      </c>
      <c r="AE357" s="125" t="str">
        <f>IF(1=1,IF(G357="","",UPPER(TRIM(SUBSTITUTE(SUBSTITUTE(G357&amp;"",CHAR(160)," ")," "," ")))),N("AC21"))</f>
        <v/>
      </c>
    </row>
    <row r="358" spans="1:31" ht="15.75" x14ac:dyDescent="0.25">
      <c r="A358" s="160" t="str">
        <f>IF(1=1,IF(E358="","",A342),N("A22"))</f>
        <v/>
      </c>
      <c r="B358" s="127" t="str">
        <f>IF(1=1,IF(E358="","",B342),N("B22"))</f>
        <v/>
      </c>
      <c r="C358" s="127"/>
      <c r="D358" s="129" t="str">
        <f>IF(ISBLANK(E358),"",LARGE(D342:D357,1)+1)</f>
        <v/>
      </c>
      <c r="E358" s="130"/>
      <c r="F358" s="131"/>
      <c r="G358" s="170"/>
      <c r="H358" s="105"/>
      <c r="I358" s="132" t="str">
        <f>IF(1=1,IF(E358="","",I342),N("H22"))</f>
        <v/>
      </c>
      <c r="J358" s="133" t="str">
        <f>IF(1=1,IF(E358="","",J342),N("I22"))</f>
        <v/>
      </c>
      <c r="K358" s="134" t="str">
        <f>IF(1=1,IF(E358="","",K342),N("J22"))</f>
        <v/>
      </c>
      <c r="L358" s="135" t="str">
        <f>IF(1=1,IF(OR(J358="",O358="",NOT(ISNUMBER(J358)),NOT(ISNUMBER(O358)),J358=0),"",O358/J358),N("L22"))</f>
        <v/>
      </c>
      <c r="M358" s="136" t="str">
        <f>IF(1=1,IF(OR(L358="",NOT(ISNUMBER(F358))),"",F358*L358*IFERROR(INDEX(D384:D428,MATCH(AE358,B384:B428,0)),1)),N("M13"))</f>
        <v/>
      </c>
      <c r="N358" s="137" t="str">
        <f>IF(1=1,IF(F358="","",IF(G358="","",IFERROR(INDEX(E384:E428,MATCH(AE358,B384:B428,0)),G358&amp;""))),N("N6"))</f>
        <v/>
      </c>
      <c r="O358" s="138" t="str">
        <f>IF(1=1,IF(E358="","",O342),N("K22"))</f>
        <v/>
      </c>
      <c r="P358" s="139" t="str">
        <f>IF(1=1,IF(M358="","",IF(AND(ISNUMBER(M358),M358&lt;1,N358="kg"),MAX(1,ROUND(M358*1000,0)),IF(AND(ISNUMBER(M358),M358&lt;1,N358="L"),MAX(1,ROUND(M358*100,0)),ROUND(M358,3)))),N("O22"))</f>
        <v/>
      </c>
      <c r="Q358" s="140" t="str">
        <f>IF(1=1,IF(M358="","",IF(AND(ISNUMBER(M358),M358&lt;1,N358="kg"),"g",IF(AND(ISNUMBER(M358),M358&lt;1,N358="L"),"cl",N358))),N("P22"))</f>
        <v/>
      </c>
      <c r="R358" s="161" t="str">
        <f>IF(1=1,IF(E358="","",IF(F358="","A CONTROLER",IF(NOT(ISNUMBER(F358)),"TEXTE",IF(OR(L358="",L358&lt;=0),"COMMANDE PRINCIPALE INCOMPLETE",IF(G358="","UNITE MANQUANTE",IF(COUNTIF(B384:B428,AE358)=0,"UNITE A CONTROLER","OK")))))),N("Q9"))</f>
        <v/>
      </c>
      <c r="S358" s="105"/>
      <c r="T358" s="141">
        <f t="shared" si="20"/>
        <v>0</v>
      </c>
      <c r="U358" s="133" t="str">
        <f>IF(1=1,IF(E358="","",U342),N("S22"))</f>
        <v/>
      </c>
      <c r="V358" s="133" t="str">
        <f>IF(1=1,IF(E358="","",V342),N("T22"))</f>
        <v/>
      </c>
      <c r="W358" s="135" t="str">
        <f>IF(1=1,IF(OR(U358="",V358="",NOT(ISNUMBER(U358)),NOT(ISNUMBER(V358)),U358=0),"",V358/U358),N("U22"))</f>
        <v/>
      </c>
      <c r="X358" s="136" t="str">
        <f>IF(1=1,IF(OR(W358="",NOT(ISNUMBER(F358))),"",F358*W358*IFERROR(INDEX(D384:D428,MATCH(AE358,B384:B428,0)),1)),N("V7"))</f>
        <v/>
      </c>
      <c r="Y358" s="137" t="str">
        <f>IF(1=1,IF(F358="","",IF(G358="","",IFERROR(INDEX(E384:E428,MATCH(AE358,B384:B428,0)),G358&amp;""))),N("W6"))</f>
        <v/>
      </c>
      <c r="Z358" s="142" t="str">
        <f>IF(1=1,IF(X358="","",IF(AND(ISNUMBER(X358),X358&lt;1,Y358="kg"),MAX(1,ROUND(X358*1000,0)),IF(AND(ISNUMBER(X358),X358&lt;1,Y358="L"),MAX(1,ROUND(X358*100,0)),ROUND(X358,3)))),N("X22"))</f>
        <v/>
      </c>
      <c r="AA358" s="143" t="str">
        <f>IF(1=1,IF(X358="","",IF(AND(ISNUMBER(X358),X358&lt;1,Y358="kg"),"g",IF(AND(ISNUMBER(X358),X358&lt;1,Y358="L"),"cl",Y358))),N("Y22"))</f>
        <v/>
      </c>
      <c r="AB358" s="123" t="str">
        <f>IF(1=1,IF(E358="","",IF(F358="","A CONTROLER",IF(NOT(ISNUMBER(F358)),"TEXTE",IF(OR(W358="",W358&lt;=0),"COMMANDE COUVERTS INCOMPLETE",IF(G358="","UNITE MANQUANTE",IF(COUNTIF(B384:B428,AE358)=0,"UNITE A CONTROLER","OK")))))),N("Z6"))</f>
        <v/>
      </c>
      <c r="AD358" s="144" t="str">
        <f>IF(1=1,IF(E358="","",AD342),N("AB22"))</f>
        <v/>
      </c>
      <c r="AE358" s="125" t="str">
        <f>IF(1=1,IF(G358="","",UPPER(TRIM(SUBSTITUTE(SUBSTITUTE(G358&amp;"",CHAR(160)," ")," "," ")))),N("AC22"))</f>
        <v/>
      </c>
    </row>
    <row r="359" spans="1:31" ht="15.75" x14ac:dyDescent="0.25">
      <c r="A359" s="160" t="str">
        <f>IF(1=1,IF(E359="","",A342),N("A23"))</f>
        <v/>
      </c>
      <c r="B359" s="127" t="str">
        <f>IF(1=1,IF(E359="","",B342),N("B23"))</f>
        <v/>
      </c>
      <c r="C359" s="127"/>
      <c r="D359" s="129" t="str">
        <f>IF(ISBLANK(E359),"",LARGE(D342:D358,1)+1)</f>
        <v/>
      </c>
      <c r="E359" s="130"/>
      <c r="F359" s="131"/>
      <c r="G359" s="170"/>
      <c r="H359" s="105"/>
      <c r="I359" s="132" t="str">
        <f>IF(1=1,IF(E359="","",I342),N("H23"))</f>
        <v/>
      </c>
      <c r="J359" s="133" t="str">
        <f>IF(1=1,IF(E359="","",J342),N("I23"))</f>
        <v/>
      </c>
      <c r="K359" s="134" t="str">
        <f>IF(1=1,IF(E359="","",K342),N("J23"))</f>
        <v/>
      </c>
      <c r="L359" s="135" t="str">
        <f>IF(1=1,IF(OR(J359="",O359="",NOT(ISNUMBER(J359)),NOT(ISNUMBER(O359)),J359=0),"",O359/J359),N("L23"))</f>
        <v/>
      </c>
      <c r="M359" s="136" t="str">
        <f>IF(1=1,IF(OR(L359="",NOT(ISNUMBER(F359))),"",F359*L359*IFERROR(INDEX(D384:D428,MATCH(AE359,B384:B428,0)),1)),N("M13"))</f>
        <v/>
      </c>
      <c r="N359" s="137" t="str">
        <f>IF(1=1,IF(F359="","",IF(G359="","",IFERROR(INDEX(E384:E428,MATCH(AE359,B384:B428,0)),G359&amp;""))),N("N6"))</f>
        <v/>
      </c>
      <c r="O359" s="138" t="str">
        <f>IF(1=1,IF(E359="","",O342),N("K23"))</f>
        <v/>
      </c>
      <c r="P359" s="139" t="str">
        <f>IF(1=1,IF(M359="","",IF(AND(ISNUMBER(M359),M359&lt;1,N359="kg"),MAX(1,ROUND(M359*1000,0)),IF(AND(ISNUMBER(M359),M359&lt;1,N359="L"),MAX(1,ROUND(M359*100,0)),ROUND(M359,3)))),N("O23"))</f>
        <v/>
      </c>
      <c r="Q359" s="140" t="str">
        <f>IF(1=1,IF(M359="","",IF(AND(ISNUMBER(M359),M359&lt;1,N359="kg"),"g",IF(AND(ISNUMBER(M359),M359&lt;1,N359="L"),"cl",N359))),N("P23"))</f>
        <v/>
      </c>
      <c r="R359" s="161" t="str">
        <f>IF(1=1,IF(E359="","",IF(F359="","A CONTROLER",IF(NOT(ISNUMBER(F359)),"TEXTE",IF(OR(L359="",L359&lt;=0),"COMMANDE PRINCIPALE INCOMPLETE",IF(G359="","UNITE MANQUANTE",IF(COUNTIF(B384:B428,AE359)=0,"UNITE A CONTROLER","OK")))))),N("Q9"))</f>
        <v/>
      </c>
      <c r="S359" s="105"/>
      <c r="T359" s="141">
        <f t="shared" si="20"/>
        <v>0</v>
      </c>
      <c r="U359" s="133" t="str">
        <f>IF(1=1,IF(E359="","",U342),N("S23"))</f>
        <v/>
      </c>
      <c r="V359" s="133" t="str">
        <f>IF(1=1,IF(E359="","",V342),N("T23"))</f>
        <v/>
      </c>
      <c r="W359" s="135" t="str">
        <f>IF(1=1,IF(OR(U359="",V359="",NOT(ISNUMBER(U359)),NOT(ISNUMBER(V359)),U359=0),"",V359/U359),N("U23"))</f>
        <v/>
      </c>
      <c r="X359" s="136" t="str">
        <f>IF(1=1,IF(OR(W359="",NOT(ISNUMBER(F359))),"",F359*W359*IFERROR(INDEX(D384:D428,MATCH(AE359,B384:B428,0)),1)),N("V7"))</f>
        <v/>
      </c>
      <c r="Y359" s="137" t="str">
        <f>IF(1=1,IF(F359="","",IF(G359="","",IFERROR(INDEX(E384:E428,MATCH(AE359,B384:B428,0)),G359&amp;""))),N("W6"))</f>
        <v/>
      </c>
      <c r="Z359" s="142" t="str">
        <f>IF(1=1,IF(X359="","",IF(AND(ISNUMBER(X359),X359&lt;1,Y359="kg"),MAX(1,ROUND(X359*1000,0)),IF(AND(ISNUMBER(X359),X359&lt;1,Y359="L"),MAX(1,ROUND(X359*100,0)),ROUND(X359,3)))),N("X23"))</f>
        <v/>
      </c>
      <c r="AA359" s="143" t="str">
        <f>IF(1=1,IF(X359="","",IF(AND(ISNUMBER(X359),X359&lt;1,Y359="kg"),"g",IF(AND(ISNUMBER(X359),X359&lt;1,Y359="L"),"cl",Y359))),N("Y23"))</f>
        <v/>
      </c>
      <c r="AB359" s="123" t="str">
        <f>IF(1=1,IF(E359="","",IF(F359="","A CONTROLER",IF(NOT(ISNUMBER(F359)),"TEXTE",IF(OR(W359="",W359&lt;=0),"COMMANDE COUVERTS INCOMPLETE",IF(G359="","UNITE MANQUANTE",IF(COUNTIF(B384:B428,AE359)=0,"UNITE A CONTROLER","OK")))))),N("Z6"))</f>
        <v/>
      </c>
      <c r="AD359" s="144" t="str">
        <f>IF(1=1,IF(E359="","",AD342),N("AB23"))</f>
        <v/>
      </c>
      <c r="AE359" s="125" t="str">
        <f>IF(1=1,IF(G359="","",UPPER(TRIM(SUBSTITUTE(SUBSTITUTE(G359&amp;"",CHAR(160)," ")," "," ")))),N("AC23"))</f>
        <v/>
      </c>
    </row>
    <row r="360" spans="1:31" ht="15.75" x14ac:dyDescent="0.25">
      <c r="A360" s="160" t="str">
        <f>IF(1=1,IF(E360="","",A342),N("A24"))</f>
        <v/>
      </c>
      <c r="B360" s="127" t="str">
        <f>IF(1=1,IF(E360="","",B342),N("B24"))</f>
        <v/>
      </c>
      <c r="C360" s="127"/>
      <c r="D360" s="129" t="str">
        <f>IF(ISBLANK(E360),"",LARGE(D342:D359,1)+1)</f>
        <v/>
      </c>
      <c r="E360" s="130"/>
      <c r="F360" s="131"/>
      <c r="G360" s="170"/>
      <c r="H360" s="105"/>
      <c r="I360" s="132" t="str">
        <f>IF(1=1,IF(E360="","",I342),N("H24"))</f>
        <v/>
      </c>
      <c r="J360" s="133" t="str">
        <f>IF(1=1,IF(E360="","",J342),N("I24"))</f>
        <v/>
      </c>
      <c r="K360" s="134" t="str">
        <f>IF(1=1,IF(E360="","",K342),N("J24"))</f>
        <v/>
      </c>
      <c r="L360" s="135" t="str">
        <f>IF(1=1,IF(OR(J360="",O360="",NOT(ISNUMBER(J360)),NOT(ISNUMBER(O360)),J360=0),"",O360/J360),N("L24"))</f>
        <v/>
      </c>
      <c r="M360" s="136" t="str">
        <f>IF(1=1,IF(OR(L360="",NOT(ISNUMBER(F360))),"",F360*L360*IFERROR(INDEX(D384:D428,MATCH(AE360,B384:B428,0)),1)),N("M13"))</f>
        <v/>
      </c>
      <c r="N360" s="137" t="str">
        <f>IF(1=1,IF(F360="","",IF(G360="","",IFERROR(INDEX(E384:E428,MATCH(AE360,B384:B428,0)),G360&amp;""))),N("N6"))</f>
        <v/>
      </c>
      <c r="O360" s="138" t="str">
        <f>IF(1=1,IF(E360="","",O342),N("K24"))</f>
        <v/>
      </c>
      <c r="P360" s="139" t="str">
        <f>IF(1=1,IF(M360="","",IF(AND(ISNUMBER(M360),M360&lt;1,N360="kg"),MAX(1,ROUND(M360*1000,0)),IF(AND(ISNUMBER(M360),M360&lt;1,N360="L"),MAX(1,ROUND(M360*100,0)),ROUND(M360,3)))),N("O24"))</f>
        <v/>
      </c>
      <c r="Q360" s="140" t="str">
        <f>IF(1=1,IF(M360="","",IF(AND(ISNUMBER(M360),M360&lt;1,N360="kg"),"g",IF(AND(ISNUMBER(M360),M360&lt;1,N360="L"),"cl",N360))),N("P24"))</f>
        <v/>
      </c>
      <c r="R360" s="161" t="str">
        <f>IF(1=1,IF(E360="","",IF(F360="","A CONTROLER",IF(NOT(ISNUMBER(F360)),"TEXTE",IF(OR(L360="",L360&lt;=0),"COMMANDE PRINCIPALE INCOMPLETE",IF(G360="","UNITE MANQUANTE",IF(COUNTIF(B384:B428,AE360)=0,"UNITE A CONTROLER","OK")))))),N("Q9"))</f>
        <v/>
      </c>
      <c r="S360" s="105"/>
      <c r="T360" s="141">
        <f t="shared" si="20"/>
        <v>0</v>
      </c>
      <c r="U360" s="133" t="str">
        <f>IF(1=1,IF(E360="","",U342),N("S24"))</f>
        <v/>
      </c>
      <c r="V360" s="133" t="str">
        <f>IF(1=1,IF(E360="","",V342),N("T24"))</f>
        <v/>
      </c>
      <c r="W360" s="135" t="str">
        <f>IF(1=1,IF(OR(U360="",V360="",NOT(ISNUMBER(U360)),NOT(ISNUMBER(V360)),U360=0),"",V360/U360),N("U24"))</f>
        <v/>
      </c>
      <c r="X360" s="136" t="str">
        <f>IF(1=1,IF(OR(W360="",NOT(ISNUMBER(F360))),"",F360*W360*IFERROR(INDEX(D384:D428,MATCH(AE360,B384:B428,0)),1)),N("V7"))</f>
        <v/>
      </c>
      <c r="Y360" s="137" t="str">
        <f>IF(1=1,IF(F360="","",IF(G360="","",IFERROR(INDEX(E384:E428,MATCH(AE360,B384:B428,0)),G360&amp;""))),N("W6"))</f>
        <v/>
      </c>
      <c r="Z360" s="142" t="str">
        <f>IF(1=1,IF(X360="","",IF(AND(ISNUMBER(X360),X360&lt;1,Y360="kg"),MAX(1,ROUND(X360*1000,0)),IF(AND(ISNUMBER(X360),X360&lt;1,Y360="L"),MAX(1,ROUND(X360*100,0)),ROUND(X360,3)))),N("X24"))</f>
        <v/>
      </c>
      <c r="AA360" s="143" t="str">
        <f>IF(1=1,IF(X360="","",IF(AND(ISNUMBER(X360),X360&lt;1,Y360="kg"),"g",IF(AND(ISNUMBER(X360),X360&lt;1,Y360="L"),"cl",Y360))),N("Y24"))</f>
        <v/>
      </c>
      <c r="AB360" s="123" t="str">
        <f>IF(1=1,IF(E360="","",IF(F360="","A CONTROLER",IF(NOT(ISNUMBER(F360)),"TEXTE",IF(OR(W360="",W360&lt;=0),"COMMANDE COUVERTS INCOMPLETE",IF(G360="","UNITE MANQUANTE",IF(COUNTIF(B384:B428,AE360)=0,"UNITE A CONTROLER","OK")))))),N("Z6"))</f>
        <v/>
      </c>
      <c r="AD360" s="144" t="str">
        <f>IF(1=1,IF(E360="","",AD342),N("AB24"))</f>
        <v/>
      </c>
      <c r="AE360" s="125" t="str">
        <f>IF(1=1,IF(G360="","",UPPER(TRIM(SUBSTITUTE(SUBSTITUTE(G360&amp;"",CHAR(160)," ")," "," ")))),N("AC24"))</f>
        <v/>
      </c>
    </row>
    <row r="361" spans="1:31" ht="15.75" x14ac:dyDescent="0.25">
      <c r="A361" s="160" t="str">
        <f>IF(1=1,IF(E361="","",A342),N("A25"))</f>
        <v/>
      </c>
      <c r="B361" s="127" t="str">
        <f>IF(1=1,IF(E361="","",B342),N("B25"))</f>
        <v/>
      </c>
      <c r="C361" s="127"/>
      <c r="D361" s="129" t="str">
        <f>IF(ISBLANK(E361),"",LARGE(D342:D360,1)+1)</f>
        <v/>
      </c>
      <c r="E361" s="130"/>
      <c r="F361" s="131"/>
      <c r="G361" s="170"/>
      <c r="H361" s="105"/>
      <c r="I361" s="132" t="str">
        <f>IF(1=1,IF(E361="","",I342),N("H25"))</f>
        <v/>
      </c>
      <c r="J361" s="133" t="str">
        <f>IF(1=1,IF(E361="","",J342),N("I25"))</f>
        <v/>
      </c>
      <c r="K361" s="134" t="str">
        <f>IF(1=1,IF(E361="","",K342),N("J25"))</f>
        <v/>
      </c>
      <c r="L361" s="135" t="str">
        <f>IF(1=1,IF(OR(J361="",O361="",NOT(ISNUMBER(J361)),NOT(ISNUMBER(O361)),J361=0),"",O361/J361),N("L25"))</f>
        <v/>
      </c>
      <c r="M361" s="136" t="str">
        <f>IF(1=1,IF(OR(L361="",NOT(ISNUMBER(F361))),"",F361*L361*IFERROR(INDEX(D384:D428,MATCH(AE361,B384:B428,0)),1)),N("M13"))</f>
        <v/>
      </c>
      <c r="N361" s="137" t="str">
        <f>IF(1=1,IF(F361="","",IF(G361="","",IFERROR(INDEX(E384:E428,MATCH(AE361,B384:B428,0)),G361&amp;""))),N("N6"))</f>
        <v/>
      </c>
      <c r="O361" s="138" t="str">
        <f>IF(1=1,IF(E361="","",O342),N("K25"))</f>
        <v/>
      </c>
      <c r="P361" s="139" t="str">
        <f>IF(1=1,IF(M361="","",IF(AND(ISNUMBER(M361),M361&lt;1,N361="kg"),MAX(1,ROUND(M361*1000,0)),IF(AND(ISNUMBER(M361),M361&lt;1,N361="L"),MAX(1,ROUND(M361*100,0)),ROUND(M361,3)))),N("O25"))</f>
        <v/>
      </c>
      <c r="Q361" s="140" t="str">
        <f>IF(1=1,IF(M361="","",IF(AND(ISNUMBER(M361),M361&lt;1,N361="kg"),"g",IF(AND(ISNUMBER(M361),M361&lt;1,N361="L"),"cl",N361))),N("P25"))</f>
        <v/>
      </c>
      <c r="R361" s="161" t="str">
        <f>IF(1=1,IF(E361="","",IF(F361="","A CONTROLER",IF(NOT(ISNUMBER(F361)),"TEXTE",IF(OR(L361="",L361&lt;=0),"COMMANDE PRINCIPALE INCOMPLETE",IF(G361="","UNITE MANQUANTE",IF(COUNTIF(B384:B428,AE361)=0,"UNITE A CONTROLER","OK")))))),N("Q9"))</f>
        <v/>
      </c>
      <c r="S361" s="105"/>
      <c r="T361" s="141">
        <f t="shared" si="20"/>
        <v>0</v>
      </c>
      <c r="U361" s="133" t="str">
        <f>IF(1=1,IF(E361="","",U342),N("S25"))</f>
        <v/>
      </c>
      <c r="V361" s="133" t="str">
        <f>IF(1=1,IF(E361="","",V342),N("T25"))</f>
        <v/>
      </c>
      <c r="W361" s="135" t="str">
        <f>IF(1=1,IF(OR(U361="",V361="",NOT(ISNUMBER(U361)),NOT(ISNUMBER(V361)),U361=0),"",V361/U361),N("U25"))</f>
        <v/>
      </c>
      <c r="X361" s="136" t="str">
        <f>IF(1=1,IF(OR(W361="",NOT(ISNUMBER(F361))),"",F361*W361*IFERROR(INDEX(D384:D428,MATCH(AE361,B384:B428,0)),1)),N("V7"))</f>
        <v/>
      </c>
      <c r="Y361" s="137" t="str">
        <f>IF(1=1,IF(F361="","",IF(G361="","",IFERROR(INDEX(E384:E428,MATCH(AE361,B384:B428,0)),G361&amp;""))),N("W6"))</f>
        <v/>
      </c>
      <c r="Z361" s="142" t="str">
        <f>IF(1=1,IF(X361="","",IF(AND(ISNUMBER(X361),X361&lt;1,Y361="kg"),MAX(1,ROUND(X361*1000,0)),IF(AND(ISNUMBER(X361),X361&lt;1,Y361="L"),MAX(1,ROUND(X361*100,0)),ROUND(X361,3)))),N("X25"))</f>
        <v/>
      </c>
      <c r="AA361" s="143" t="str">
        <f>IF(1=1,IF(X361="","",IF(AND(ISNUMBER(X361),X361&lt;1,Y361="kg"),"g",IF(AND(ISNUMBER(X361),X361&lt;1,Y361="L"),"cl",Y361))),N("Y25"))</f>
        <v/>
      </c>
      <c r="AB361" s="123" t="str">
        <f>IF(1=1,IF(E361="","",IF(F361="","A CONTROLER",IF(NOT(ISNUMBER(F361)),"TEXTE",IF(OR(W361="",W361&lt;=0),"COMMANDE COUVERTS INCOMPLETE",IF(G361="","UNITE MANQUANTE",IF(COUNTIF(B384:B428,AE361)=0,"UNITE A CONTROLER","OK")))))),N("Z6"))</f>
        <v/>
      </c>
      <c r="AD361" s="144" t="str">
        <f>IF(1=1,IF(E361="","",AD342),N("AB25"))</f>
        <v/>
      </c>
      <c r="AE361" s="125" t="str">
        <f>IF(1=1,IF(G361="","",UPPER(TRIM(SUBSTITUTE(SUBSTITUTE(G361&amp;"",CHAR(160)," ")," "," ")))),N("AC25"))</f>
        <v/>
      </c>
    </row>
    <row r="362" spans="1:31" ht="15.75" x14ac:dyDescent="0.25">
      <c r="A362" s="160" t="str">
        <f>IF(1=1,IF(E362="","",A342),N("A26"))</f>
        <v/>
      </c>
      <c r="B362" s="127" t="str">
        <f>IF(1=1,IF(E362="","",B342),N("B26"))</f>
        <v/>
      </c>
      <c r="C362" s="127"/>
      <c r="D362" s="129" t="str">
        <f>IF(ISBLANK(E362),"",LARGE(D342:D361,1)+1)</f>
        <v/>
      </c>
      <c r="E362" s="130"/>
      <c r="F362" s="131"/>
      <c r="G362" s="170"/>
      <c r="H362" s="105"/>
      <c r="I362" s="132" t="str">
        <f>IF(1=1,IF(E362="","",I342),N("H26"))</f>
        <v/>
      </c>
      <c r="J362" s="133" t="str">
        <f>IF(1=1,IF(E362="","",J342),N("I26"))</f>
        <v/>
      </c>
      <c r="K362" s="134" t="str">
        <f>IF(1=1,IF(E362="","",K342),N("J26"))</f>
        <v/>
      </c>
      <c r="L362" s="135" t="str">
        <f>IF(1=1,IF(OR(J362="",O362="",NOT(ISNUMBER(J362)),NOT(ISNUMBER(O362)),J362=0),"",O362/J362),N("L26"))</f>
        <v/>
      </c>
      <c r="M362" s="136" t="str">
        <f>IF(1=1,IF(OR(L362="",NOT(ISNUMBER(F362))),"",F362*L362*IFERROR(INDEX(D384:D428,MATCH(AE362,B384:B428,0)),1)),N("M13"))</f>
        <v/>
      </c>
      <c r="N362" s="137" t="str">
        <f>IF(1=1,IF(F362="","",IF(G362="","",IFERROR(INDEX(E384:E428,MATCH(AE362,B384:B428,0)),G362&amp;""))),N("N6"))</f>
        <v/>
      </c>
      <c r="O362" s="138" t="str">
        <f>IF(1=1,IF(E362="","",O342),N("K26"))</f>
        <v/>
      </c>
      <c r="P362" s="139" t="str">
        <f>IF(1=1,IF(M362="","",IF(AND(ISNUMBER(M362),M362&lt;1,N362="kg"),MAX(1,ROUND(M362*1000,0)),IF(AND(ISNUMBER(M362),M362&lt;1,N362="L"),MAX(1,ROUND(M362*100,0)),ROUND(M362,3)))),N("O26"))</f>
        <v/>
      </c>
      <c r="Q362" s="140" t="str">
        <f>IF(1=1,IF(M362="","",IF(AND(ISNUMBER(M362),M362&lt;1,N362="kg"),"g",IF(AND(ISNUMBER(M362),M362&lt;1,N362="L"),"cl",N362))),N("P26"))</f>
        <v/>
      </c>
      <c r="R362" s="161" t="str">
        <f>IF(1=1,IF(E362="","",IF(F362="","A CONTROLER",IF(NOT(ISNUMBER(F362)),"TEXTE",IF(OR(L362="",L362&lt;=0),"COMMANDE PRINCIPALE INCOMPLETE",IF(G362="","UNITE MANQUANTE",IF(COUNTIF(B384:B428,AE362)=0,"UNITE A CONTROLER","OK")))))),N("Q9"))</f>
        <v/>
      </c>
      <c r="S362" s="105"/>
      <c r="T362" s="141">
        <f t="shared" si="20"/>
        <v>0</v>
      </c>
      <c r="U362" s="133" t="str">
        <f>IF(1=1,IF(E362="","",U342),N("S26"))</f>
        <v/>
      </c>
      <c r="V362" s="133" t="str">
        <f>IF(1=1,IF(E362="","",V342),N("T26"))</f>
        <v/>
      </c>
      <c r="W362" s="135" t="str">
        <f>IF(1=1,IF(OR(U362="",V362="",NOT(ISNUMBER(U362)),NOT(ISNUMBER(V362)),U362=0),"",V362/U362),N("U26"))</f>
        <v/>
      </c>
      <c r="X362" s="136" t="str">
        <f>IF(1=1,IF(OR(W362="",NOT(ISNUMBER(F362))),"",F362*W362*IFERROR(INDEX(D384:D428,MATCH(AE362,B384:B428,0)),1)),N("V7"))</f>
        <v/>
      </c>
      <c r="Y362" s="137" t="str">
        <f>IF(1=1,IF(F362="","",IF(G362="","",IFERROR(INDEX(E384:E428,MATCH(AE362,B384:B428,0)),G362&amp;""))),N("W6"))</f>
        <v/>
      </c>
      <c r="Z362" s="142" t="str">
        <f>IF(1=1,IF(X362="","",IF(AND(ISNUMBER(X362),X362&lt;1,Y362="kg"),MAX(1,ROUND(X362*1000,0)),IF(AND(ISNUMBER(X362),X362&lt;1,Y362="L"),MAX(1,ROUND(X362*100,0)),ROUND(X362,3)))),N("X26"))</f>
        <v/>
      </c>
      <c r="AA362" s="143" t="str">
        <f>IF(1=1,IF(X362="","",IF(AND(ISNUMBER(X362),X362&lt;1,Y362="kg"),"g",IF(AND(ISNUMBER(X362),X362&lt;1,Y362="L"),"cl",Y362))),N("Y26"))</f>
        <v/>
      </c>
      <c r="AB362" s="123" t="str">
        <f>IF(1=1,IF(E362="","",IF(F362="","A CONTROLER",IF(NOT(ISNUMBER(F362)),"TEXTE",IF(OR(W362="",W362&lt;=0),"COMMANDE COUVERTS INCOMPLETE",IF(G362="","UNITE MANQUANTE",IF(COUNTIF(B384:B428,AE362)=0,"UNITE A CONTROLER","OK")))))),N("Z6"))</f>
        <v/>
      </c>
      <c r="AD362" s="144" t="str">
        <f>IF(1=1,IF(E362="","",AD342),N("AB26"))</f>
        <v/>
      </c>
      <c r="AE362" s="125" t="str">
        <f>IF(1=1,IF(G362="","",UPPER(TRIM(SUBSTITUTE(SUBSTITUTE(G362&amp;"",CHAR(160)," ")," "," ")))),N("AC26"))</f>
        <v/>
      </c>
    </row>
    <row r="363" spans="1:31" ht="15.75" x14ac:dyDescent="0.25">
      <c r="A363" s="160" t="str">
        <f>IF(1=1,IF(E363="","",A342),N("A27"))</f>
        <v/>
      </c>
      <c r="B363" s="127" t="str">
        <f>IF(1=1,IF(E363="","",B342),N("B27"))</f>
        <v/>
      </c>
      <c r="C363" s="127"/>
      <c r="D363" s="129" t="str">
        <f>IF(ISBLANK(E363),"",LARGE(D342:D362,1)+1)</f>
        <v/>
      </c>
      <c r="E363" s="130"/>
      <c r="F363" s="131"/>
      <c r="G363" s="170"/>
      <c r="H363" s="105"/>
      <c r="I363" s="132" t="str">
        <f>IF(1=1,IF(E363="","",I342),N("H27"))</f>
        <v/>
      </c>
      <c r="J363" s="133" t="str">
        <f>IF(1=1,IF(E363="","",J342),N("I27"))</f>
        <v/>
      </c>
      <c r="K363" s="134" t="str">
        <f>IF(1=1,IF(E363="","",K342),N("J27"))</f>
        <v/>
      </c>
      <c r="L363" s="135" t="str">
        <f>IF(1=1,IF(OR(J363="",O363="",NOT(ISNUMBER(J363)),NOT(ISNUMBER(O363)),J363=0),"",O363/J363),N("L27"))</f>
        <v/>
      </c>
      <c r="M363" s="136" t="str">
        <f>IF(1=1,IF(OR(L363="",NOT(ISNUMBER(F363))),"",F363*L363*IFERROR(INDEX(D384:D428,MATCH(AE363,B384:B428,0)),1)),N("M13"))</f>
        <v/>
      </c>
      <c r="N363" s="137" t="str">
        <f>IF(1=1,IF(F363="","",IF(G363="","",IFERROR(INDEX(E384:E428,MATCH(AE363,B384:B428,0)),G363&amp;""))),N("N6"))</f>
        <v/>
      </c>
      <c r="O363" s="138" t="str">
        <f>IF(1=1,IF(E363="","",O342),N("K27"))</f>
        <v/>
      </c>
      <c r="P363" s="139" t="str">
        <f>IF(1=1,IF(M363="","",IF(AND(ISNUMBER(M363),M363&lt;1,N363="kg"),MAX(1,ROUND(M363*1000,0)),IF(AND(ISNUMBER(M363),M363&lt;1,N363="L"),MAX(1,ROUND(M363*100,0)),ROUND(M363,3)))),N("O27"))</f>
        <v/>
      </c>
      <c r="Q363" s="140" t="str">
        <f>IF(1=1,IF(M363="","",IF(AND(ISNUMBER(M363),M363&lt;1,N363="kg"),"g",IF(AND(ISNUMBER(M363),M363&lt;1,N363="L"),"cl",N363))),N("P27"))</f>
        <v/>
      </c>
      <c r="R363" s="161" t="str">
        <f>IF(1=1,IF(E363="","",IF(F363="","A CONTROLER",IF(NOT(ISNUMBER(F363)),"TEXTE",IF(OR(L363="",L363&lt;=0),"COMMANDE PRINCIPALE INCOMPLETE",IF(G363="","UNITE MANQUANTE",IF(COUNTIF(B384:B428,AE363)=0,"UNITE A CONTROLER","OK")))))),N("Q9"))</f>
        <v/>
      </c>
      <c r="S363" s="105"/>
      <c r="T363" s="141">
        <f t="shared" si="20"/>
        <v>0</v>
      </c>
      <c r="U363" s="133" t="str">
        <f>IF(1=1,IF(E363="","",U342),N("S27"))</f>
        <v/>
      </c>
      <c r="V363" s="133" t="str">
        <f>IF(1=1,IF(E363="","",V342),N("T27"))</f>
        <v/>
      </c>
      <c r="W363" s="135" t="str">
        <f>IF(1=1,IF(OR(U363="",V363="",NOT(ISNUMBER(U363)),NOT(ISNUMBER(V363)),U363=0),"",V363/U363),N("U27"))</f>
        <v/>
      </c>
      <c r="X363" s="136" t="str">
        <f>IF(1=1,IF(OR(W363="",NOT(ISNUMBER(F363))),"",F363*W363*IFERROR(INDEX(D384:D428,MATCH(AE363,B384:B428,0)),1)),N("V7"))</f>
        <v/>
      </c>
      <c r="Y363" s="137" t="str">
        <f>IF(1=1,IF(F363="","",IF(G363="","",IFERROR(INDEX(E384:E428,MATCH(AE363,B384:B428,0)),G363&amp;""))),N("W6"))</f>
        <v/>
      </c>
      <c r="Z363" s="142" t="str">
        <f>IF(1=1,IF(X363="","",IF(AND(ISNUMBER(X363),X363&lt;1,Y363="kg"),MAX(1,ROUND(X363*1000,0)),IF(AND(ISNUMBER(X363),X363&lt;1,Y363="L"),MAX(1,ROUND(X363*100,0)),ROUND(X363,3)))),N("X27"))</f>
        <v/>
      </c>
      <c r="AA363" s="143" t="str">
        <f>IF(1=1,IF(X363="","",IF(AND(ISNUMBER(X363),X363&lt;1,Y363="kg"),"g",IF(AND(ISNUMBER(X363),X363&lt;1,Y363="L"),"cl",Y363))),N("Y27"))</f>
        <v/>
      </c>
      <c r="AB363" s="123" t="str">
        <f>IF(1=1,IF(E363="","",IF(F363="","A CONTROLER",IF(NOT(ISNUMBER(F363)),"TEXTE",IF(OR(W363="",W363&lt;=0),"COMMANDE COUVERTS INCOMPLETE",IF(G363="","UNITE MANQUANTE",IF(COUNTIF(B384:B428,AE363)=0,"UNITE A CONTROLER","OK")))))),N("Z6"))</f>
        <v/>
      </c>
      <c r="AD363" s="144" t="str">
        <f>IF(1=1,IF(E363="","",AD342),N("AB27"))</f>
        <v/>
      </c>
      <c r="AE363" s="125" t="str">
        <f>IF(1=1,IF(G363="","",UPPER(TRIM(SUBSTITUTE(SUBSTITUTE(G363&amp;"",CHAR(160)," ")," "," ")))),N("AC27"))</f>
        <v/>
      </c>
    </row>
    <row r="364" spans="1:31" ht="15.75" x14ac:dyDescent="0.25">
      <c r="A364" s="160" t="str">
        <f>IF(1=1,IF(E364="","",A342),N("A28"))</f>
        <v/>
      </c>
      <c r="B364" s="127" t="str">
        <f>IF(1=1,IF(E364="","",B342),N("B28"))</f>
        <v/>
      </c>
      <c r="C364" s="127"/>
      <c r="D364" s="129" t="str">
        <f>IF(ISBLANK(E364),"",LARGE(D342:D363,1)+1)</f>
        <v/>
      </c>
      <c r="E364" s="130"/>
      <c r="F364" s="131"/>
      <c r="G364" s="170"/>
      <c r="H364" s="105"/>
      <c r="I364" s="132" t="str">
        <f>IF(1=1,IF(E364="","",I342),N("H28"))</f>
        <v/>
      </c>
      <c r="J364" s="133" t="str">
        <f>IF(1=1,IF(E364="","",J342),N("I28"))</f>
        <v/>
      </c>
      <c r="K364" s="134" t="str">
        <f>IF(1=1,IF(E364="","",K342),N("J28"))</f>
        <v/>
      </c>
      <c r="L364" s="135" t="str">
        <f>IF(1=1,IF(OR(J364="",O364="",NOT(ISNUMBER(J364)),NOT(ISNUMBER(O364)),J364=0),"",O364/J364),N("L28"))</f>
        <v/>
      </c>
      <c r="M364" s="136" t="str">
        <f>IF(1=1,IF(OR(L364="",NOT(ISNUMBER(F364))),"",F364*L364*IFERROR(INDEX(D384:D428,MATCH(AE364,B384:B428,0)),1)),N("M13"))</f>
        <v/>
      </c>
      <c r="N364" s="137" t="str">
        <f>IF(1=1,IF(F364="","",IF(G364="","",IFERROR(INDEX(E384:E428,MATCH(AE364,B384:B428,0)),G364&amp;""))),N("N6"))</f>
        <v/>
      </c>
      <c r="O364" s="138" t="str">
        <f>IF(1=1,IF(E364="","",O342),N("K28"))</f>
        <v/>
      </c>
      <c r="P364" s="139" t="str">
        <f>IF(1=1,IF(M364="","",IF(AND(ISNUMBER(M364),M364&lt;1,N364="kg"),MAX(1,ROUND(M364*1000,0)),IF(AND(ISNUMBER(M364),M364&lt;1,N364="L"),MAX(1,ROUND(M364*100,0)),ROUND(M364,3)))),N("O28"))</f>
        <v/>
      </c>
      <c r="Q364" s="140" t="str">
        <f>IF(1=1,IF(M364="","",IF(AND(ISNUMBER(M364),M364&lt;1,N364="kg"),"g",IF(AND(ISNUMBER(M364),M364&lt;1,N364="L"),"cl",N364))),N("P28"))</f>
        <v/>
      </c>
      <c r="R364" s="161" t="str">
        <f>IF(1=1,IF(E364="","",IF(F364="","A CONTROLER",IF(NOT(ISNUMBER(F364)),"TEXTE",IF(OR(L364="",L364&lt;=0),"COMMANDE PRINCIPALE INCOMPLETE",IF(G364="","UNITE MANQUANTE",IF(COUNTIF(B384:B428,AE364)=0,"UNITE A CONTROLER","OK")))))),N("Q9"))</f>
        <v/>
      </c>
      <c r="S364" s="105"/>
      <c r="T364" s="141">
        <f t="shared" si="20"/>
        <v>0</v>
      </c>
      <c r="U364" s="133" t="str">
        <f>IF(1=1,IF(E364="","",U342),N("S28"))</f>
        <v/>
      </c>
      <c r="V364" s="133" t="str">
        <f>IF(1=1,IF(E364="","",V342),N("T28"))</f>
        <v/>
      </c>
      <c r="W364" s="135" t="str">
        <f>IF(1=1,IF(OR(U364="",V364="",NOT(ISNUMBER(U364)),NOT(ISNUMBER(V364)),U364=0),"",V364/U364),N("U28"))</f>
        <v/>
      </c>
      <c r="X364" s="136" t="str">
        <f>IF(1=1,IF(OR(W364="",NOT(ISNUMBER(F364))),"",F364*W364*IFERROR(INDEX(D384:D428,MATCH(AE364,B384:B428,0)),1)),N("V7"))</f>
        <v/>
      </c>
      <c r="Y364" s="137" t="str">
        <f>IF(1=1,IF(F364="","",IF(G364="","",IFERROR(INDEX(E384:E428,MATCH(AE364,B384:B428,0)),G364&amp;""))),N("W6"))</f>
        <v/>
      </c>
      <c r="Z364" s="142" t="str">
        <f>IF(1=1,IF(X364="","",IF(AND(ISNUMBER(X364),X364&lt;1,Y364="kg"),MAX(1,ROUND(X364*1000,0)),IF(AND(ISNUMBER(X364),X364&lt;1,Y364="L"),MAX(1,ROUND(X364*100,0)),ROUND(X364,3)))),N("X28"))</f>
        <v/>
      </c>
      <c r="AA364" s="143" t="str">
        <f>IF(1=1,IF(X364="","",IF(AND(ISNUMBER(X364),X364&lt;1,Y364="kg"),"g",IF(AND(ISNUMBER(X364),X364&lt;1,Y364="L"),"cl",Y364))),N("Y28"))</f>
        <v/>
      </c>
      <c r="AB364" s="123" t="str">
        <f>IF(1=1,IF(E364="","",IF(F364="","A CONTROLER",IF(NOT(ISNUMBER(F364)),"TEXTE",IF(OR(W364="",W364&lt;=0),"COMMANDE COUVERTS INCOMPLETE",IF(G364="","UNITE MANQUANTE",IF(COUNTIF(B384:B428,AE364)=0,"UNITE A CONTROLER","OK")))))),N("Z6"))</f>
        <v/>
      </c>
      <c r="AD364" s="144" t="str">
        <f>IF(1=1,IF(E364="","",AD342),N("AB28"))</f>
        <v/>
      </c>
      <c r="AE364" s="125" t="str">
        <f>IF(1=1,IF(G364="","",UPPER(TRIM(SUBSTITUTE(SUBSTITUTE(G364&amp;"",CHAR(160)," ")," "," ")))),N("AC28"))</f>
        <v/>
      </c>
    </row>
    <row r="365" spans="1:31" ht="15.75" x14ac:dyDescent="0.25">
      <c r="A365" s="160" t="str">
        <f>IF(1=1,IF(E365="","",A342),N("A29"))</f>
        <v/>
      </c>
      <c r="B365" s="127" t="str">
        <f>IF(1=1,IF(E365="","",B342),N("B29"))</f>
        <v/>
      </c>
      <c r="C365" s="127"/>
      <c r="D365" s="129" t="str">
        <f>IF(ISBLANK(E365),"",LARGE(D342:D364,1)+1)</f>
        <v/>
      </c>
      <c r="E365" s="130"/>
      <c r="F365" s="131"/>
      <c r="G365" s="170"/>
      <c r="H365" s="105"/>
      <c r="I365" s="132" t="str">
        <f>IF(1=1,IF(E365="","",I342),N("H29"))</f>
        <v/>
      </c>
      <c r="J365" s="133" t="str">
        <f>IF(1=1,IF(E365="","",J342),N("I29"))</f>
        <v/>
      </c>
      <c r="K365" s="134" t="str">
        <f>IF(1=1,IF(E365="","",K342),N("J29"))</f>
        <v/>
      </c>
      <c r="L365" s="135" t="str">
        <f>IF(1=1,IF(OR(J365="",O365="",NOT(ISNUMBER(J365)),NOT(ISNUMBER(O365)),J365=0),"",O365/J365),N("L29"))</f>
        <v/>
      </c>
      <c r="M365" s="136" t="str">
        <f>IF(1=1,IF(OR(L365="",NOT(ISNUMBER(F365))),"",F365*L365*IFERROR(INDEX(D384:D428,MATCH(AE365,B384:B428,0)),1)),N("M13"))</f>
        <v/>
      </c>
      <c r="N365" s="137" t="str">
        <f>IF(1=1,IF(F365="","",IF(G365="","",IFERROR(INDEX(E384:E428,MATCH(AE365,B384:B428,0)),G365&amp;""))),N("N6"))</f>
        <v/>
      </c>
      <c r="O365" s="138" t="str">
        <f>IF(1=1,IF(E365="","",O342),N("K29"))</f>
        <v/>
      </c>
      <c r="P365" s="139" t="str">
        <f>IF(1=1,IF(M365="","",IF(AND(ISNUMBER(M365),M365&lt;1,N365="kg"),MAX(1,ROUND(M365*1000,0)),IF(AND(ISNUMBER(M365),M365&lt;1,N365="L"),MAX(1,ROUND(M365*100,0)),ROUND(M365,3)))),N("O29"))</f>
        <v/>
      </c>
      <c r="Q365" s="140" t="str">
        <f>IF(1=1,IF(M365="","",IF(AND(ISNUMBER(M365),M365&lt;1,N365="kg"),"g",IF(AND(ISNUMBER(M365),M365&lt;1,N365="L"),"cl",N365))),N("P29"))</f>
        <v/>
      </c>
      <c r="R365" s="161" t="str">
        <f>IF(1=1,IF(E365="","",IF(F365="","A CONTROLER",IF(NOT(ISNUMBER(F365)),"TEXTE",IF(OR(L365="",L365&lt;=0),"COMMANDE PRINCIPALE INCOMPLETE",IF(G365="","UNITE MANQUANTE",IF(COUNTIF(B384:B428,AE365)=0,"UNITE A CONTROLER","OK")))))),N("Q9"))</f>
        <v/>
      </c>
      <c r="S365" s="105"/>
      <c r="T365" s="141">
        <f t="shared" si="20"/>
        <v>0</v>
      </c>
      <c r="U365" s="133" t="str">
        <f>IF(1=1,IF(E365="","",U342),N("S29"))</f>
        <v/>
      </c>
      <c r="V365" s="133" t="str">
        <f>IF(1=1,IF(E365="","",V342),N("T29"))</f>
        <v/>
      </c>
      <c r="W365" s="135" t="str">
        <f>IF(1=1,IF(OR(U365="",V365="",NOT(ISNUMBER(U365)),NOT(ISNUMBER(V365)),U365=0),"",V365/U365),N("U29"))</f>
        <v/>
      </c>
      <c r="X365" s="136" t="str">
        <f>IF(1=1,IF(OR(W365="",NOT(ISNUMBER(F365))),"",F365*W365*IFERROR(INDEX(D384:D428,MATCH(AE365,B384:B428,0)),1)),N("V7"))</f>
        <v/>
      </c>
      <c r="Y365" s="137" t="str">
        <f>IF(1=1,IF(F365="","",IF(G365="","",IFERROR(INDEX(E384:E428,MATCH(AE365,B384:B428,0)),G365&amp;""))),N("W6"))</f>
        <v/>
      </c>
      <c r="Z365" s="142" t="str">
        <f>IF(1=1,IF(X365="","",IF(AND(ISNUMBER(X365),X365&lt;1,Y365="kg"),MAX(1,ROUND(X365*1000,0)),IF(AND(ISNUMBER(X365),X365&lt;1,Y365="L"),MAX(1,ROUND(X365*100,0)),ROUND(X365,3)))),N("X29"))</f>
        <v/>
      </c>
      <c r="AA365" s="143" t="str">
        <f>IF(1=1,IF(X365="","",IF(AND(ISNUMBER(X365),X365&lt;1,Y365="kg"),"g",IF(AND(ISNUMBER(X365),X365&lt;1,Y365="L"),"cl",Y365))),N("Y29"))</f>
        <v/>
      </c>
      <c r="AB365" s="123" t="str">
        <f>IF(1=1,IF(E365="","",IF(F365="","A CONTROLER",IF(NOT(ISNUMBER(F365)),"TEXTE",IF(OR(W365="",W365&lt;=0),"COMMANDE COUVERTS INCOMPLETE",IF(G365="","UNITE MANQUANTE",IF(COUNTIF(B384:B428,AE365)=0,"UNITE A CONTROLER","OK")))))),N("Z6"))</f>
        <v/>
      </c>
      <c r="AD365" s="144" t="str">
        <f>IF(1=1,IF(E365="","",AD342),N("AB29"))</f>
        <v/>
      </c>
      <c r="AE365" s="125" t="str">
        <f>IF(1=1,IF(G365="","",UPPER(TRIM(SUBSTITUTE(SUBSTITUTE(G365&amp;"",CHAR(160)," ")," "," ")))),N("AC29"))</f>
        <v/>
      </c>
    </row>
    <row r="366" spans="1:31" ht="15.75" x14ac:dyDescent="0.25">
      <c r="A366" s="160" t="str">
        <f>IF(1=1,IF(E366="","",A342),N("A30"))</f>
        <v/>
      </c>
      <c r="B366" s="127" t="str">
        <f>IF(1=1,IF(E366="","",B342),N("B30"))</f>
        <v/>
      </c>
      <c r="C366" s="127"/>
      <c r="D366" s="129" t="str">
        <f>IF(ISBLANK(E366),"",LARGE(D342:D365,1)+1)</f>
        <v/>
      </c>
      <c r="E366" s="130"/>
      <c r="F366" s="131"/>
      <c r="G366" s="170"/>
      <c r="H366" s="105"/>
      <c r="I366" s="132" t="str">
        <f>IF(1=1,IF(E366="","",I342),N("H30"))</f>
        <v/>
      </c>
      <c r="J366" s="133" t="str">
        <f>IF(1=1,IF(E366="","",J342),N("I30"))</f>
        <v/>
      </c>
      <c r="K366" s="134" t="str">
        <f>IF(1=1,IF(E366="","",K342),N("J30"))</f>
        <v/>
      </c>
      <c r="L366" s="135" t="str">
        <f>IF(1=1,IF(OR(J366="",O366="",NOT(ISNUMBER(J366)),NOT(ISNUMBER(O366)),J366=0),"",O366/J366),N("L30"))</f>
        <v/>
      </c>
      <c r="M366" s="136" t="str">
        <f>IF(1=1,IF(OR(L366="",NOT(ISNUMBER(F366))),"",F366*L366*IFERROR(INDEX(D384:D428,MATCH(AE366,B384:B428,0)),1)),N("M13"))</f>
        <v/>
      </c>
      <c r="N366" s="137" t="str">
        <f>IF(1=1,IF(F366="","",IF(G366="","",IFERROR(INDEX(E384:E428,MATCH(AE366,B384:B428,0)),G366&amp;""))),N("N6"))</f>
        <v/>
      </c>
      <c r="O366" s="138" t="str">
        <f>IF(1=1,IF(E366="","",O342),N("K30"))</f>
        <v/>
      </c>
      <c r="P366" s="139" t="str">
        <f>IF(1=1,IF(M366="","",IF(AND(ISNUMBER(M366),M366&lt;1,N366="kg"),MAX(1,ROUND(M366*1000,0)),IF(AND(ISNUMBER(M366),M366&lt;1,N366="L"),MAX(1,ROUND(M366*100,0)),ROUND(M366,3)))),N("O30"))</f>
        <v/>
      </c>
      <c r="Q366" s="140" t="str">
        <f>IF(1=1,IF(M366="","",IF(AND(ISNUMBER(M366),M366&lt;1,N366="kg"),"g",IF(AND(ISNUMBER(M366),M366&lt;1,N366="L"),"cl",N366))),N("P30"))</f>
        <v/>
      </c>
      <c r="R366" s="161" t="str">
        <f>IF(1=1,IF(E366="","",IF(F366="","A CONTROLER",IF(NOT(ISNUMBER(F366)),"TEXTE",IF(OR(L366="",L366&lt;=0),"COMMANDE PRINCIPALE INCOMPLETE",IF(G366="","UNITE MANQUANTE",IF(COUNTIF(B384:B428,AE366)=0,"UNITE A CONTROLER","OK")))))),N("Q9"))</f>
        <v/>
      </c>
      <c r="S366" s="105"/>
      <c r="T366" s="141">
        <f t="shared" si="20"/>
        <v>0</v>
      </c>
      <c r="U366" s="133" t="str">
        <f>IF(1=1,IF(E366="","",U342),N("S30"))</f>
        <v/>
      </c>
      <c r="V366" s="133" t="str">
        <f>IF(1=1,IF(E366="","",V342),N("T30"))</f>
        <v/>
      </c>
      <c r="W366" s="135" t="str">
        <f>IF(1=1,IF(OR(U366="",V366="",NOT(ISNUMBER(U366)),NOT(ISNUMBER(V366)),U366=0),"",V366/U366),N("U30"))</f>
        <v/>
      </c>
      <c r="X366" s="136" t="str">
        <f>IF(1=1,IF(OR(W366="",NOT(ISNUMBER(F366))),"",F366*W366*IFERROR(INDEX(D384:D428,MATCH(AE366,B384:B428,0)),1)),N("V7"))</f>
        <v/>
      </c>
      <c r="Y366" s="137" t="str">
        <f>IF(1=1,IF(F366="","",IF(G366="","",IFERROR(INDEX(E384:E428,MATCH(AE366,B384:B428,0)),G366&amp;""))),N("W6"))</f>
        <v/>
      </c>
      <c r="Z366" s="142" t="str">
        <f>IF(1=1,IF(X366="","",IF(AND(ISNUMBER(X366),X366&lt;1,Y366="kg"),MAX(1,ROUND(X366*1000,0)),IF(AND(ISNUMBER(X366),X366&lt;1,Y366="L"),MAX(1,ROUND(X366*100,0)),ROUND(X366,3)))),N("X30"))</f>
        <v/>
      </c>
      <c r="AA366" s="143" t="str">
        <f>IF(1=1,IF(X366="","",IF(AND(ISNUMBER(X366),X366&lt;1,Y366="kg"),"g",IF(AND(ISNUMBER(X366),X366&lt;1,Y366="L"),"cl",Y366))),N("Y30"))</f>
        <v/>
      </c>
      <c r="AB366" s="123" t="str">
        <f>IF(1=1,IF(E366="","",IF(F366="","A CONTROLER",IF(NOT(ISNUMBER(F366)),"TEXTE",IF(OR(W366="",W366&lt;=0),"COMMANDE COUVERTS INCOMPLETE",IF(G366="","UNITE MANQUANTE",IF(COUNTIF(B384:B428,AE366)=0,"UNITE A CONTROLER","OK")))))),N("Z6"))</f>
        <v/>
      </c>
      <c r="AD366" s="144" t="str">
        <f>IF(1=1,IF(E366="","",AD342),N("AB30"))</f>
        <v/>
      </c>
      <c r="AE366" s="125" t="str">
        <f>IF(1=1,IF(G366="","",UPPER(TRIM(SUBSTITUTE(SUBSTITUTE(G366&amp;"",CHAR(160)," ")," "," ")))),N("AC30"))</f>
        <v/>
      </c>
    </row>
    <row r="367" spans="1:31" ht="15.75" x14ac:dyDescent="0.25">
      <c r="A367" s="160" t="str">
        <f>IF(1=1,IF(E367="","",A342),N("A31"))</f>
        <v/>
      </c>
      <c r="B367" s="127" t="str">
        <f>IF(1=1,IF(E367="","",B342),N("B31"))</f>
        <v/>
      </c>
      <c r="C367" s="127"/>
      <c r="D367" s="129" t="str">
        <f>IF(ISBLANK(E367),"",LARGE(D342:D366,1)+1)</f>
        <v/>
      </c>
      <c r="E367" s="130"/>
      <c r="F367" s="131"/>
      <c r="G367" s="170"/>
      <c r="H367" s="105"/>
      <c r="I367" s="132" t="str">
        <f>IF(1=1,IF(E367="","",I342),N("H31"))</f>
        <v/>
      </c>
      <c r="J367" s="133" t="str">
        <f>IF(1=1,IF(E367="","",J342),N("I31"))</f>
        <v/>
      </c>
      <c r="K367" s="134" t="str">
        <f>IF(1=1,IF(E367="","",K342),N("J31"))</f>
        <v/>
      </c>
      <c r="L367" s="135" t="str">
        <f>IF(1=1,IF(OR(J367="",O367="",NOT(ISNUMBER(J367)),NOT(ISNUMBER(O367)),J367=0),"",O367/J367),N("L31"))</f>
        <v/>
      </c>
      <c r="M367" s="136" t="str">
        <f>IF(1=1,IF(OR(L367="",NOT(ISNUMBER(F367))),"",F367*L367*IFERROR(INDEX(D384:D428,MATCH(AE367,B384:B428,0)),1)),N("M13"))</f>
        <v/>
      </c>
      <c r="N367" s="137" t="str">
        <f>IF(1=1,IF(F367="","",IF(G367="","",IFERROR(INDEX(E384:E428,MATCH(AE367,B384:B428,0)),G367&amp;""))),N("N6"))</f>
        <v/>
      </c>
      <c r="O367" s="138" t="str">
        <f>IF(1=1,IF(E367="","",O342),N("K31"))</f>
        <v/>
      </c>
      <c r="P367" s="139" t="str">
        <f>IF(1=1,IF(M367="","",IF(AND(ISNUMBER(M367),M367&lt;1,N367="kg"),MAX(1,ROUND(M367*1000,0)),IF(AND(ISNUMBER(M367),M367&lt;1,N367="L"),MAX(1,ROUND(M367*100,0)),ROUND(M367,3)))),N("O31"))</f>
        <v/>
      </c>
      <c r="Q367" s="140" t="str">
        <f>IF(1=1,IF(M367="","",IF(AND(ISNUMBER(M367),M367&lt;1,N367="kg"),"g",IF(AND(ISNUMBER(M367),M367&lt;1,N367="L"),"cl",N367))),N("P31"))</f>
        <v/>
      </c>
      <c r="R367" s="161" t="str">
        <f>IF(1=1,IF(E367="","",IF(F367="","A CONTROLER",IF(NOT(ISNUMBER(F367)),"TEXTE",IF(OR(L367="",L367&lt;=0),"COMMANDE PRINCIPALE INCOMPLETE",IF(G367="","UNITE MANQUANTE",IF(COUNTIF(B384:B428,AE367)=0,"UNITE A CONTROLER","OK")))))),N("Q9"))</f>
        <v/>
      </c>
      <c r="S367" s="105"/>
      <c r="T367" s="141">
        <f t="shared" si="20"/>
        <v>0</v>
      </c>
      <c r="U367" s="133" t="str">
        <f>IF(1=1,IF(E367="","",U342),N("S31"))</f>
        <v/>
      </c>
      <c r="V367" s="133" t="str">
        <f>IF(1=1,IF(E367="","",V342),N("T31"))</f>
        <v/>
      </c>
      <c r="W367" s="135" t="str">
        <f>IF(1=1,IF(OR(U367="",V367="",NOT(ISNUMBER(U367)),NOT(ISNUMBER(V367)),U367=0),"",V367/U367),N("U31"))</f>
        <v/>
      </c>
      <c r="X367" s="136" t="str">
        <f>IF(1=1,IF(OR(W367="",NOT(ISNUMBER(F367))),"",F367*W367*IFERROR(INDEX(D384:D428,MATCH(AE367,B384:B428,0)),1)),N("V7"))</f>
        <v/>
      </c>
      <c r="Y367" s="137" t="str">
        <f>IF(1=1,IF(F367="","",IF(G367="","",IFERROR(INDEX(E384:E428,MATCH(AE367,B384:B428,0)),G367&amp;""))),N("W6"))</f>
        <v/>
      </c>
      <c r="Z367" s="142" t="str">
        <f>IF(1=1,IF(X367="","",IF(AND(ISNUMBER(X367),X367&lt;1,Y367="kg"),MAX(1,ROUND(X367*1000,0)),IF(AND(ISNUMBER(X367),X367&lt;1,Y367="L"),MAX(1,ROUND(X367*100,0)),ROUND(X367,3)))),N("X31"))</f>
        <v/>
      </c>
      <c r="AA367" s="143" t="str">
        <f>IF(1=1,IF(X367="","",IF(AND(ISNUMBER(X367),X367&lt;1,Y367="kg"),"g",IF(AND(ISNUMBER(X367),X367&lt;1,Y367="L"),"cl",Y367))),N("Y31"))</f>
        <v/>
      </c>
      <c r="AB367" s="123" t="str">
        <f>IF(1=1,IF(E367="","",IF(F367="","A CONTROLER",IF(NOT(ISNUMBER(F367)),"TEXTE",IF(OR(W367="",W367&lt;=0),"COMMANDE COUVERTS INCOMPLETE",IF(G367="","UNITE MANQUANTE",IF(COUNTIF(B384:B428,AE367)=0,"UNITE A CONTROLER","OK")))))),N("Z6"))</f>
        <v/>
      </c>
      <c r="AD367" s="144" t="str">
        <f>IF(1=1,IF(E367="","",AD342),N("AB31"))</f>
        <v/>
      </c>
      <c r="AE367" s="125" t="str">
        <f>IF(1=1,IF(G367="","",UPPER(TRIM(SUBSTITUTE(SUBSTITUTE(G367&amp;"",CHAR(160)," ")," "," ")))),N("AC31"))</f>
        <v/>
      </c>
    </row>
    <row r="368" spans="1:31" ht="15.75" x14ac:dyDescent="0.25">
      <c r="A368" s="160" t="str">
        <f>IF(1=1,IF(E368="","",A342),N("A32"))</f>
        <v/>
      </c>
      <c r="B368" s="127" t="str">
        <f>IF(1=1,IF(E368="","",B342),N("B32"))</f>
        <v/>
      </c>
      <c r="C368" s="127"/>
      <c r="D368" s="129" t="str">
        <f>IF(ISBLANK(E368),"",LARGE(D342:D367,1)+1)</f>
        <v/>
      </c>
      <c r="E368" s="130"/>
      <c r="F368" s="131"/>
      <c r="G368" s="170"/>
      <c r="H368" s="105"/>
      <c r="I368" s="132" t="str">
        <f>IF(1=1,IF(E368="","",I342),N("H32"))</f>
        <v/>
      </c>
      <c r="J368" s="133" t="str">
        <f>IF(1=1,IF(E368="","",J342),N("I32"))</f>
        <v/>
      </c>
      <c r="K368" s="134" t="str">
        <f>IF(1=1,IF(E368="","",K342),N("J32"))</f>
        <v/>
      </c>
      <c r="L368" s="135" t="str">
        <f>IF(1=1,IF(OR(J368="",O368="",NOT(ISNUMBER(J368)),NOT(ISNUMBER(O368)),J368=0),"",O368/J368),N("L32"))</f>
        <v/>
      </c>
      <c r="M368" s="136" t="str">
        <f>IF(1=1,IF(OR(L368="",NOT(ISNUMBER(F368))),"",F368*L368*IFERROR(INDEX(D384:D428,MATCH(AE368,B384:B428,0)),1)),N("M13"))</f>
        <v/>
      </c>
      <c r="N368" s="137" t="str">
        <f>IF(1=1,IF(F368="","",IF(G368="","",IFERROR(INDEX(E384:E428,MATCH(AE368,B384:B428,0)),G368&amp;""))),N("N6"))</f>
        <v/>
      </c>
      <c r="O368" s="138" t="str">
        <f>IF(1=1,IF(E368="","",O342),N("K32"))</f>
        <v/>
      </c>
      <c r="P368" s="139" t="str">
        <f>IF(1=1,IF(M368="","",IF(AND(ISNUMBER(M368),M368&lt;1,N368="kg"),MAX(1,ROUND(M368*1000,0)),IF(AND(ISNUMBER(M368),M368&lt;1,N368="L"),MAX(1,ROUND(M368*100,0)),ROUND(M368,3)))),N("O32"))</f>
        <v/>
      </c>
      <c r="Q368" s="140" t="str">
        <f>IF(1=1,IF(M368="","",IF(AND(ISNUMBER(M368),M368&lt;1,N368="kg"),"g",IF(AND(ISNUMBER(M368),M368&lt;1,N368="L"),"cl",N368))),N("P32"))</f>
        <v/>
      </c>
      <c r="R368" s="161" t="str">
        <f>IF(1=1,IF(E368="","",IF(F368="","A CONTROLER",IF(NOT(ISNUMBER(F368)),"TEXTE",IF(OR(L368="",L368&lt;=0),"COMMANDE PRINCIPALE INCOMPLETE",IF(G368="","UNITE MANQUANTE",IF(COUNTIF(B384:B428,AE368)=0,"UNITE A CONTROLER","OK")))))),N("Q9"))</f>
        <v/>
      </c>
      <c r="S368" s="105"/>
      <c r="T368" s="141">
        <f t="shared" si="20"/>
        <v>0</v>
      </c>
      <c r="U368" s="133" t="str">
        <f>IF(1=1,IF(E368="","",U342),N("S32"))</f>
        <v/>
      </c>
      <c r="V368" s="133" t="str">
        <f>IF(1=1,IF(E368="","",V342),N("T32"))</f>
        <v/>
      </c>
      <c r="W368" s="135" t="str">
        <f>IF(1=1,IF(OR(U368="",V368="",NOT(ISNUMBER(U368)),NOT(ISNUMBER(V368)),U368=0),"",V368/U368),N("U32"))</f>
        <v/>
      </c>
      <c r="X368" s="136" t="str">
        <f>IF(1=1,IF(OR(W368="",NOT(ISNUMBER(F368))),"",F368*W368*IFERROR(INDEX(D384:D428,MATCH(AE368,B384:B428,0)),1)),N("V7"))</f>
        <v/>
      </c>
      <c r="Y368" s="137" t="str">
        <f>IF(1=1,IF(F368="","",IF(G368="","",IFERROR(INDEX(E384:E428,MATCH(AE368,B384:B428,0)),G368&amp;""))),N("W6"))</f>
        <v/>
      </c>
      <c r="Z368" s="142" t="str">
        <f>IF(1=1,IF(X368="","",IF(AND(ISNUMBER(X368),X368&lt;1,Y368="kg"),MAX(1,ROUND(X368*1000,0)),IF(AND(ISNUMBER(X368),X368&lt;1,Y368="L"),MAX(1,ROUND(X368*100,0)),ROUND(X368,3)))),N("X32"))</f>
        <v/>
      </c>
      <c r="AA368" s="143" t="str">
        <f>IF(1=1,IF(X368="","",IF(AND(ISNUMBER(X368),X368&lt;1,Y368="kg"),"g",IF(AND(ISNUMBER(X368),X368&lt;1,Y368="L"),"cl",Y368))),N("Y32"))</f>
        <v/>
      </c>
      <c r="AB368" s="123" t="str">
        <f>IF(1=1,IF(E368="","",IF(F368="","A CONTROLER",IF(NOT(ISNUMBER(F368)),"TEXTE",IF(OR(W368="",W368&lt;=0),"COMMANDE COUVERTS INCOMPLETE",IF(G368="","UNITE MANQUANTE",IF(COUNTIF(B384:B428,AE368)=0,"UNITE A CONTROLER","OK")))))),N("Z6"))</f>
        <v/>
      </c>
      <c r="AD368" s="144" t="str">
        <f>IF(1=1,IF(E368="","",AD342),N("AB32"))</f>
        <v/>
      </c>
      <c r="AE368" s="125" t="str">
        <f>IF(1=1,IF(G368="","",UPPER(TRIM(SUBSTITUTE(SUBSTITUTE(G368&amp;"",CHAR(160)," ")," "," ")))),N("AC32"))</f>
        <v/>
      </c>
    </row>
    <row r="369" spans="1:31" ht="15.75" x14ac:dyDescent="0.25">
      <c r="A369" s="160" t="str">
        <f>IF(1=1,IF(E369="","",A342),N("A33"))</f>
        <v/>
      </c>
      <c r="B369" s="127" t="str">
        <f>IF(1=1,IF(E369="","",B342),N("B33"))</f>
        <v/>
      </c>
      <c r="C369" s="127"/>
      <c r="D369" s="129" t="str">
        <f>IF(ISBLANK(E369),"",LARGE(D342:D368,1)+1)</f>
        <v/>
      </c>
      <c r="E369" s="130"/>
      <c r="F369" s="131"/>
      <c r="G369" s="170"/>
      <c r="H369" s="105"/>
      <c r="I369" s="132" t="str">
        <f>IF(1=1,IF(E369="","",I342),N("H33"))</f>
        <v/>
      </c>
      <c r="J369" s="133" t="str">
        <f>IF(1=1,IF(E369="","",J342),N("I33"))</f>
        <v/>
      </c>
      <c r="K369" s="134" t="str">
        <f>IF(1=1,IF(E369="","",K342),N("J33"))</f>
        <v/>
      </c>
      <c r="L369" s="135" t="str">
        <f>IF(1=1,IF(OR(J369="",O369="",NOT(ISNUMBER(J369)),NOT(ISNUMBER(O369)),J369=0),"",O369/J369),N("L33"))</f>
        <v/>
      </c>
      <c r="M369" s="136" t="str">
        <f>IF(1=1,IF(OR(L369="",NOT(ISNUMBER(F369))),"",F369*L369*IFERROR(INDEX(D384:D428,MATCH(AE369,B384:B428,0)),1)),N("M13"))</f>
        <v/>
      </c>
      <c r="N369" s="137" t="str">
        <f>IF(1=1,IF(F369="","",IF(G369="","",IFERROR(INDEX(E384:E428,MATCH(AE369,B384:B428,0)),G369&amp;""))),N("N6"))</f>
        <v/>
      </c>
      <c r="O369" s="138" t="str">
        <f>IF(1=1,IF(E369="","",O342),N("K33"))</f>
        <v/>
      </c>
      <c r="P369" s="139" t="str">
        <f>IF(1=1,IF(M369="","",IF(AND(ISNUMBER(M369),M369&lt;1,N369="kg"),MAX(1,ROUND(M369*1000,0)),IF(AND(ISNUMBER(M369),M369&lt;1,N369="L"),MAX(1,ROUND(M369*100,0)),ROUND(M369,3)))),N("O33"))</f>
        <v/>
      </c>
      <c r="Q369" s="140" t="str">
        <f>IF(1=1,IF(M369="","",IF(AND(ISNUMBER(M369),M369&lt;1,N369="kg"),"g",IF(AND(ISNUMBER(M369),M369&lt;1,N369="L"),"cl",N369))),N("P33"))</f>
        <v/>
      </c>
      <c r="R369" s="161" t="str">
        <f>IF(1=1,IF(E369="","",IF(F369="","A CONTROLER",IF(NOT(ISNUMBER(F369)),"TEXTE",IF(OR(L369="",L369&lt;=0),"COMMANDE PRINCIPALE INCOMPLETE",IF(G369="","UNITE MANQUANTE",IF(COUNTIF(B384:B428,AE369)=0,"UNITE A CONTROLER","OK")))))),N("Q9"))</f>
        <v/>
      </c>
      <c r="S369" s="105"/>
      <c r="T369" s="141">
        <f t="shared" si="20"/>
        <v>0</v>
      </c>
      <c r="U369" s="133" t="str">
        <f>IF(1=1,IF(E369="","",U342),N("S33"))</f>
        <v/>
      </c>
      <c r="V369" s="133" t="str">
        <f>IF(1=1,IF(E369="","",V342),N("T33"))</f>
        <v/>
      </c>
      <c r="W369" s="135" t="str">
        <f>IF(1=1,IF(OR(U369="",V369="",NOT(ISNUMBER(U369)),NOT(ISNUMBER(V369)),U369=0),"",V369/U369),N("U33"))</f>
        <v/>
      </c>
      <c r="X369" s="136" t="str">
        <f>IF(1=1,IF(OR(W369="",NOT(ISNUMBER(F369))),"",F369*W369*IFERROR(INDEX(D384:D428,MATCH(AE369,B384:B428,0)),1)),N("V7"))</f>
        <v/>
      </c>
      <c r="Y369" s="137" t="str">
        <f>IF(1=1,IF(F369="","",IF(G369="","",IFERROR(INDEX(E384:E428,MATCH(AE369,B384:B428,0)),G369&amp;""))),N("W6"))</f>
        <v/>
      </c>
      <c r="Z369" s="142" t="str">
        <f>IF(1=1,IF(X369="","",IF(AND(ISNUMBER(X369),X369&lt;1,Y369="kg"),MAX(1,ROUND(X369*1000,0)),IF(AND(ISNUMBER(X369),X369&lt;1,Y369="L"),MAX(1,ROUND(X369*100,0)),ROUND(X369,3)))),N("X33"))</f>
        <v/>
      </c>
      <c r="AA369" s="143" t="str">
        <f>IF(1=1,IF(X369="","",IF(AND(ISNUMBER(X369),X369&lt;1,Y369="kg"),"g",IF(AND(ISNUMBER(X369),X369&lt;1,Y369="L"),"cl",Y369))),N("Y33"))</f>
        <v/>
      </c>
      <c r="AB369" s="123" t="str">
        <f>IF(1=1,IF(E369="","",IF(F369="","A CONTROLER",IF(NOT(ISNUMBER(F369)),"TEXTE",IF(OR(W369="",W369&lt;=0),"COMMANDE COUVERTS INCOMPLETE",IF(G369="","UNITE MANQUANTE",IF(COUNTIF(B384:B428,AE369)=0,"UNITE A CONTROLER","OK")))))),N("Z6"))</f>
        <v/>
      </c>
      <c r="AD369" s="144" t="str">
        <f>IF(1=1,IF(E369="","",AD342),N("AB33"))</f>
        <v/>
      </c>
      <c r="AE369" s="125" t="str">
        <f>IF(1=1,IF(G369="","",UPPER(TRIM(SUBSTITUTE(SUBSTITUTE(G369&amp;"",CHAR(160)," ")," "," ")))),N("AC33"))</f>
        <v/>
      </c>
    </row>
    <row r="370" spans="1:31" ht="15.75" x14ac:dyDescent="0.25">
      <c r="A370" s="160" t="str">
        <f>IF(1=1,IF(E370="","",A342),N("A34"))</f>
        <v/>
      </c>
      <c r="B370" s="127" t="str">
        <f>IF(1=1,IF(E370="","",B342),N("B34"))</f>
        <v/>
      </c>
      <c r="C370" s="127"/>
      <c r="D370" s="129" t="str">
        <f>IF(ISBLANK(E370),"",LARGE(D342:D369,1)+1)</f>
        <v/>
      </c>
      <c r="E370" s="130"/>
      <c r="F370" s="131"/>
      <c r="G370" s="170"/>
      <c r="H370" s="105"/>
      <c r="I370" s="132" t="str">
        <f>IF(1=1,IF(E370="","",I342),N("H34"))</f>
        <v/>
      </c>
      <c r="J370" s="133" t="str">
        <f>IF(1=1,IF(E370="","",J342),N("I34"))</f>
        <v/>
      </c>
      <c r="K370" s="134" t="str">
        <f>IF(1=1,IF(E370="","",K342),N("J34"))</f>
        <v/>
      </c>
      <c r="L370" s="135" t="str">
        <f>IF(1=1,IF(OR(J370="",O370="",NOT(ISNUMBER(J370)),NOT(ISNUMBER(O370)),J370=0),"",O370/J370),N("L34"))</f>
        <v/>
      </c>
      <c r="M370" s="136" t="str">
        <f>IF(1=1,IF(OR(L370="",NOT(ISNUMBER(F370))),"",F370*L370*IFERROR(INDEX(D384:D428,MATCH(AE370,B384:B428,0)),1)),N("M13"))</f>
        <v/>
      </c>
      <c r="N370" s="137" t="str">
        <f>IF(1=1,IF(F370="","",IF(G370="","",IFERROR(INDEX(E384:E428,MATCH(AE370,B384:B428,0)),G370&amp;""))),N("N6"))</f>
        <v/>
      </c>
      <c r="O370" s="138" t="str">
        <f>IF(1=1,IF(E370="","",O342),N("K34"))</f>
        <v/>
      </c>
      <c r="P370" s="139" t="str">
        <f>IF(1=1,IF(M370="","",IF(AND(ISNUMBER(M370),M370&lt;1,N370="kg"),MAX(1,ROUND(M370*1000,0)),IF(AND(ISNUMBER(M370),M370&lt;1,N370="L"),MAX(1,ROUND(M370*100,0)),ROUND(M370,3)))),N("O34"))</f>
        <v/>
      </c>
      <c r="Q370" s="140" t="str">
        <f>IF(1=1,IF(M370="","",IF(AND(ISNUMBER(M370),M370&lt;1,N370="kg"),"g",IF(AND(ISNUMBER(M370),M370&lt;1,N370="L"),"cl",N370))),N("P34"))</f>
        <v/>
      </c>
      <c r="R370" s="161" t="str">
        <f>IF(1=1,IF(E370="","",IF(F370="","A CONTROLER",IF(NOT(ISNUMBER(F370)),"TEXTE",IF(OR(L370="",L370&lt;=0),"COMMANDE PRINCIPALE INCOMPLETE",IF(G370="","UNITE MANQUANTE",IF(COUNTIF(B384:B428,AE370)=0,"UNITE A CONTROLER","OK")))))),N("Q9"))</f>
        <v/>
      </c>
      <c r="S370" s="105"/>
      <c r="T370" s="141">
        <f t="shared" si="20"/>
        <v>0</v>
      </c>
      <c r="U370" s="133" t="str">
        <f>IF(1=1,IF(E370="","",U342),N("S34"))</f>
        <v/>
      </c>
      <c r="V370" s="133" t="str">
        <f>IF(1=1,IF(E370="","",V342),N("T34"))</f>
        <v/>
      </c>
      <c r="W370" s="135" t="str">
        <f>IF(1=1,IF(OR(U370="",V370="",NOT(ISNUMBER(U370)),NOT(ISNUMBER(V370)),U370=0),"",V370/U370),N("U34"))</f>
        <v/>
      </c>
      <c r="X370" s="136" t="str">
        <f>IF(1=1,IF(OR(W370="",NOT(ISNUMBER(F370))),"",F370*W370*IFERROR(INDEX(D384:D428,MATCH(AE370,B384:B428,0)),1)),N("V7"))</f>
        <v/>
      </c>
      <c r="Y370" s="137" t="str">
        <f>IF(1=1,IF(F370="","",IF(G370="","",IFERROR(INDEX(E384:E428,MATCH(AE370,B384:B428,0)),G370&amp;""))),N("W6"))</f>
        <v/>
      </c>
      <c r="Z370" s="142" t="str">
        <f>IF(1=1,IF(X370="","",IF(AND(ISNUMBER(X370),X370&lt;1,Y370="kg"),MAX(1,ROUND(X370*1000,0)),IF(AND(ISNUMBER(X370),X370&lt;1,Y370="L"),MAX(1,ROUND(X370*100,0)),ROUND(X370,3)))),N("X34"))</f>
        <v/>
      </c>
      <c r="AA370" s="143" t="str">
        <f>IF(1=1,IF(X370="","",IF(AND(ISNUMBER(X370),X370&lt;1,Y370="kg"),"g",IF(AND(ISNUMBER(X370),X370&lt;1,Y370="L"),"cl",Y370))),N("Y34"))</f>
        <v/>
      </c>
      <c r="AB370" s="123" t="str">
        <f>IF(1=1,IF(E370="","",IF(F370="","A CONTROLER",IF(NOT(ISNUMBER(F370)),"TEXTE",IF(OR(W370="",W370&lt;=0),"COMMANDE COUVERTS INCOMPLETE",IF(G370="","UNITE MANQUANTE",IF(COUNTIF(B384:B428,AE370)=0,"UNITE A CONTROLER","OK")))))),N("Z6"))</f>
        <v/>
      </c>
      <c r="AD370" s="144" t="str">
        <f>IF(1=1,IF(E370="","",AD342),N("AB34"))</f>
        <v/>
      </c>
      <c r="AE370" s="125" t="str">
        <f>IF(1=1,IF(G370="","",UPPER(TRIM(SUBSTITUTE(SUBSTITUTE(G370&amp;"",CHAR(160)," ")," "," ")))),N("AC34"))</f>
        <v/>
      </c>
    </row>
    <row r="371" spans="1:31" ht="15.75" x14ac:dyDescent="0.25">
      <c r="A371" s="160" t="str">
        <f>IF(1=1,IF(E371="","",A342),N("A35"))</f>
        <v/>
      </c>
      <c r="B371" s="127" t="str">
        <f>IF(1=1,IF(E371="","",B342),N("B35"))</f>
        <v/>
      </c>
      <c r="C371" s="127"/>
      <c r="D371" s="129" t="str">
        <f>IF(ISBLANK(E371),"",LARGE(D342:D370,1)+1)</f>
        <v/>
      </c>
      <c r="E371" s="130"/>
      <c r="F371" s="131"/>
      <c r="G371" s="170"/>
      <c r="H371" s="105"/>
      <c r="I371" s="132" t="str">
        <f>IF(1=1,IF(E371="","",I342),N("H35"))</f>
        <v/>
      </c>
      <c r="J371" s="133" t="str">
        <f>IF(1=1,IF(E371="","",J342),N("I35"))</f>
        <v/>
      </c>
      <c r="K371" s="134" t="str">
        <f>IF(1=1,IF(E371="","",K342),N("J35"))</f>
        <v/>
      </c>
      <c r="L371" s="135" t="str">
        <f>IF(1=1,IF(OR(J371="",O371="",NOT(ISNUMBER(J371)),NOT(ISNUMBER(O371)),J371=0),"",O371/J371),N("L35"))</f>
        <v/>
      </c>
      <c r="M371" s="136" t="str">
        <f>IF(1=1,IF(OR(L371="",NOT(ISNUMBER(F371))),"",F371*L371*IFERROR(INDEX(D384:D428,MATCH(AE371,B384:B428,0)),1)),N("M13"))</f>
        <v/>
      </c>
      <c r="N371" s="137" t="str">
        <f>IF(1=1,IF(F371="","",IF(G371="","",IFERROR(INDEX(E384:E428,MATCH(AE371,B384:B428,0)),G371&amp;""))),N("N6"))</f>
        <v/>
      </c>
      <c r="O371" s="138" t="str">
        <f>IF(1=1,IF(E371="","",O342),N("K35"))</f>
        <v/>
      </c>
      <c r="P371" s="139" t="str">
        <f>IF(1=1,IF(M371="","",IF(AND(ISNUMBER(M371),M371&lt;1,N371="kg"),MAX(1,ROUND(M371*1000,0)),IF(AND(ISNUMBER(M371),M371&lt;1,N371="L"),MAX(1,ROUND(M371*100,0)),ROUND(M371,3)))),N("O35"))</f>
        <v/>
      </c>
      <c r="Q371" s="140" t="str">
        <f>IF(1=1,IF(M371="","",IF(AND(ISNUMBER(M371),M371&lt;1,N371="kg"),"g",IF(AND(ISNUMBER(M371),M371&lt;1,N371="L"),"cl",N371))),N("P35"))</f>
        <v/>
      </c>
      <c r="R371" s="161" t="str">
        <f>IF(1=1,IF(E371="","",IF(F371="","A CONTROLER",IF(NOT(ISNUMBER(F371)),"TEXTE",IF(OR(L371="",L371&lt;=0),"COMMANDE PRINCIPALE INCOMPLETE",IF(G371="","UNITE MANQUANTE",IF(COUNTIF(B384:B428,AE371)=0,"UNITE A CONTROLER","OK")))))),N("Q9"))</f>
        <v/>
      </c>
      <c r="S371" s="105"/>
      <c r="T371" s="141">
        <f t="shared" si="20"/>
        <v>0</v>
      </c>
      <c r="U371" s="133" t="str">
        <f>IF(1=1,IF(E371="","",U342),N("S35"))</f>
        <v/>
      </c>
      <c r="V371" s="133" t="str">
        <f>IF(1=1,IF(E371="","",V342),N("T35"))</f>
        <v/>
      </c>
      <c r="W371" s="135" t="str">
        <f>IF(1=1,IF(OR(U371="",V371="",NOT(ISNUMBER(U371)),NOT(ISNUMBER(V371)),U371=0),"",V371/U371),N("U35"))</f>
        <v/>
      </c>
      <c r="X371" s="136" t="str">
        <f>IF(1=1,IF(OR(W371="",NOT(ISNUMBER(F371))),"",F371*W371*IFERROR(INDEX(D384:D428,MATCH(AE371,B384:B428,0)),1)),N("V7"))</f>
        <v/>
      </c>
      <c r="Y371" s="137" t="str">
        <f>IF(1=1,IF(F371="","",IF(G371="","",IFERROR(INDEX(E384:E428,MATCH(AE371,B384:B428,0)),G371&amp;""))),N("W6"))</f>
        <v/>
      </c>
      <c r="Z371" s="142" t="str">
        <f>IF(1=1,IF(X371="","",IF(AND(ISNUMBER(X371),X371&lt;1,Y371="kg"),MAX(1,ROUND(X371*1000,0)),IF(AND(ISNUMBER(X371),X371&lt;1,Y371="L"),MAX(1,ROUND(X371*100,0)),ROUND(X371,3)))),N("X35"))</f>
        <v/>
      </c>
      <c r="AA371" s="143" t="str">
        <f>IF(1=1,IF(X371="","",IF(AND(ISNUMBER(X371),X371&lt;1,Y371="kg"),"g",IF(AND(ISNUMBER(X371),X371&lt;1,Y371="L"),"cl",Y371))),N("Y35"))</f>
        <v/>
      </c>
      <c r="AB371" s="123" t="str">
        <f>IF(1=1,IF(E371="","",IF(F371="","A CONTROLER",IF(NOT(ISNUMBER(F371)),"TEXTE",IF(OR(W371="",W371&lt;=0),"COMMANDE COUVERTS INCOMPLETE",IF(G371="","UNITE MANQUANTE",IF(COUNTIF(B384:B428,AE371)=0,"UNITE A CONTROLER","OK")))))),N("Z6"))</f>
        <v/>
      </c>
      <c r="AD371" s="144" t="str">
        <f>IF(1=1,IF(E371="","",AD342),N("AB35"))</f>
        <v/>
      </c>
      <c r="AE371" s="125" t="str">
        <f>IF(1=1,IF(G371="","",UPPER(TRIM(SUBSTITUTE(SUBSTITUTE(G371&amp;"",CHAR(160)," ")," "," ")))),N("AC35"))</f>
        <v/>
      </c>
    </row>
    <row r="372" spans="1:31" ht="15.75" x14ac:dyDescent="0.25">
      <c r="A372" s="160" t="str">
        <f>IF(1=1,IF(E372="","",A342),N("A36"))</f>
        <v/>
      </c>
      <c r="B372" s="127" t="str">
        <f>IF(1=1,IF(E372="","",B342),N("B36"))</f>
        <v/>
      </c>
      <c r="C372" s="127"/>
      <c r="D372" s="129" t="str">
        <f>IF(ISBLANK(E372),"",LARGE(D342:D371,1)+1)</f>
        <v/>
      </c>
      <c r="E372" s="130"/>
      <c r="F372" s="131"/>
      <c r="G372" s="170"/>
      <c r="H372" s="105"/>
      <c r="I372" s="132" t="str">
        <f>IF(1=1,IF(E372="","",I342),N("H36"))</f>
        <v/>
      </c>
      <c r="J372" s="133" t="str">
        <f>IF(1=1,IF(E372="","",J342),N("I36"))</f>
        <v/>
      </c>
      <c r="K372" s="134" t="str">
        <f>IF(1=1,IF(E372="","",K342),N("J36"))</f>
        <v/>
      </c>
      <c r="L372" s="135" t="str">
        <f>IF(1=1,IF(OR(J372="",O372="",NOT(ISNUMBER(J372)),NOT(ISNUMBER(O372)),J372=0),"",O372/J372),N("L36"))</f>
        <v/>
      </c>
      <c r="M372" s="136" t="str">
        <f>IF(1=1,IF(OR(L372="",NOT(ISNUMBER(F372))),"",F372*L372*IFERROR(INDEX(D384:D428,MATCH(AE372,B384:B428,0)),1)),N("M13"))</f>
        <v/>
      </c>
      <c r="N372" s="137" t="str">
        <f>IF(1=1,IF(F372="","",IF(G372="","",IFERROR(INDEX(E384:E428,MATCH(AE372,B384:B428,0)),G372&amp;""))),N("N6"))</f>
        <v/>
      </c>
      <c r="O372" s="138" t="str">
        <f>IF(1=1,IF(E372="","",O342),N("K36"))</f>
        <v/>
      </c>
      <c r="P372" s="139" t="str">
        <f>IF(1=1,IF(M372="","",IF(AND(ISNUMBER(M372),M372&lt;1,N372="kg"),MAX(1,ROUND(M372*1000,0)),IF(AND(ISNUMBER(M372),M372&lt;1,N372="L"),MAX(1,ROUND(M372*100,0)),ROUND(M372,3)))),N("O36"))</f>
        <v/>
      </c>
      <c r="Q372" s="140" t="str">
        <f>IF(1=1,IF(M372="","",IF(AND(ISNUMBER(M372),M372&lt;1,N372="kg"),"g",IF(AND(ISNUMBER(M372),M372&lt;1,N372="L"),"cl",N372))),N("P36"))</f>
        <v/>
      </c>
      <c r="R372" s="161" t="str">
        <f>IF(1=1,IF(E372="","",IF(F372="","A CONTROLER",IF(NOT(ISNUMBER(F372)),"TEXTE",IF(OR(L372="",L372&lt;=0),"COMMANDE PRINCIPALE INCOMPLETE",IF(G372="","UNITE MANQUANTE",IF(COUNTIF(B384:B428,AE372)=0,"UNITE A CONTROLER","OK")))))),N("Q9"))</f>
        <v/>
      </c>
      <c r="S372" s="105"/>
      <c r="T372" s="141">
        <f t="shared" si="20"/>
        <v>0</v>
      </c>
      <c r="U372" s="133" t="str">
        <f>IF(1=1,IF(E372="","",U342),N("S36"))</f>
        <v/>
      </c>
      <c r="V372" s="133" t="str">
        <f>IF(1=1,IF(E372="","",V342),N("T36"))</f>
        <v/>
      </c>
      <c r="W372" s="135" t="str">
        <f>IF(1=1,IF(OR(U372="",V372="",NOT(ISNUMBER(U372)),NOT(ISNUMBER(V372)),U372=0),"",V372/U372),N("U36"))</f>
        <v/>
      </c>
      <c r="X372" s="136" t="str">
        <f>IF(1=1,IF(OR(W372="",NOT(ISNUMBER(F372))),"",F372*W372*IFERROR(INDEX(D384:D428,MATCH(AE372,B384:B428,0)),1)),N("V7"))</f>
        <v/>
      </c>
      <c r="Y372" s="137" t="str">
        <f>IF(1=1,IF(F372="","",IF(G372="","",IFERROR(INDEX(E384:E428,MATCH(AE372,B384:B428,0)),G372&amp;""))),N("W6"))</f>
        <v/>
      </c>
      <c r="Z372" s="142" t="str">
        <f>IF(1=1,IF(X372="","",IF(AND(ISNUMBER(X372),X372&lt;1,Y372="kg"),MAX(1,ROUND(X372*1000,0)),IF(AND(ISNUMBER(X372),X372&lt;1,Y372="L"),MAX(1,ROUND(X372*100,0)),ROUND(X372,3)))),N("X36"))</f>
        <v/>
      </c>
      <c r="AA372" s="143" t="str">
        <f>IF(1=1,IF(X372="","",IF(AND(ISNUMBER(X372),X372&lt;1,Y372="kg"),"g",IF(AND(ISNUMBER(X372),X372&lt;1,Y372="L"),"cl",Y372))),N("Y36"))</f>
        <v/>
      </c>
      <c r="AB372" s="123" t="str">
        <f>IF(1=1,IF(E372="","",IF(F372="","A CONTROLER",IF(NOT(ISNUMBER(F372)),"TEXTE",IF(OR(W372="",W372&lt;=0),"COMMANDE COUVERTS INCOMPLETE",IF(G372="","UNITE MANQUANTE",IF(COUNTIF(B384:B428,AE372)=0,"UNITE A CONTROLER","OK")))))),N("Z6"))</f>
        <v/>
      </c>
      <c r="AD372" s="144" t="str">
        <f>IF(1=1,IF(E372="","",AD342),N("AB36"))</f>
        <v/>
      </c>
      <c r="AE372" s="125" t="str">
        <f>IF(1=1,IF(G372="","",UPPER(TRIM(SUBSTITUTE(SUBSTITUTE(G372&amp;"",CHAR(160)," ")," "," ")))),N("AC36"))</f>
        <v/>
      </c>
    </row>
    <row r="373" spans="1:31" ht="15.75" x14ac:dyDescent="0.25">
      <c r="A373" s="160" t="str">
        <f>IF(1=1,IF(E373="","",A342),N("A37"))</f>
        <v/>
      </c>
      <c r="B373" s="127" t="str">
        <f>IF(1=1,IF(E373="","",B342),N("B37"))</f>
        <v/>
      </c>
      <c r="C373" s="127"/>
      <c r="D373" s="129" t="str">
        <f>IF(ISBLANK(E373),"",LARGE(D342:D372,1)+1)</f>
        <v/>
      </c>
      <c r="E373" s="130"/>
      <c r="F373" s="131"/>
      <c r="G373" s="170"/>
      <c r="H373" s="105"/>
      <c r="I373" s="132" t="str">
        <f>IF(1=1,IF(E373="","",I342),N("H37"))</f>
        <v/>
      </c>
      <c r="J373" s="133" t="str">
        <f>IF(1=1,IF(E373="","",J342),N("I37"))</f>
        <v/>
      </c>
      <c r="K373" s="134" t="str">
        <f>IF(1=1,IF(E373="","",K342),N("J37"))</f>
        <v/>
      </c>
      <c r="L373" s="135" t="str">
        <f>IF(1=1,IF(OR(J373="",O373="",NOT(ISNUMBER(J373)),NOT(ISNUMBER(O373)),J373=0),"",O373/J373),N("L37"))</f>
        <v/>
      </c>
      <c r="M373" s="136" t="str">
        <f>IF(1=1,IF(OR(L373="",NOT(ISNUMBER(F373))),"",F373*L373*IFERROR(INDEX(D384:D428,MATCH(AE373,B384:B428,0)),1)),N("M13"))</f>
        <v/>
      </c>
      <c r="N373" s="137" t="str">
        <f>IF(1=1,IF(F373="","",IF(G373="","",IFERROR(INDEX(E384:E428,MATCH(AE373,B384:B428,0)),G373&amp;""))),N("N6"))</f>
        <v/>
      </c>
      <c r="O373" s="138" t="str">
        <f>IF(1=1,IF(E373="","",O342),N("K37"))</f>
        <v/>
      </c>
      <c r="P373" s="139" t="str">
        <f>IF(1=1,IF(M373="","",IF(AND(ISNUMBER(M373),M373&lt;1,N373="kg"),MAX(1,ROUND(M373*1000,0)),IF(AND(ISNUMBER(M373),M373&lt;1,N373="L"),MAX(1,ROUND(M373*100,0)),ROUND(M373,3)))),N("O37"))</f>
        <v/>
      </c>
      <c r="Q373" s="140" t="str">
        <f>IF(1=1,IF(M373="","",IF(AND(ISNUMBER(M373),M373&lt;1,N373="kg"),"g",IF(AND(ISNUMBER(M373),M373&lt;1,N373="L"),"cl",N373))),N("P37"))</f>
        <v/>
      </c>
      <c r="R373" s="161" t="str">
        <f>IF(1=1,IF(E373="","",IF(F373="","A CONTROLER",IF(NOT(ISNUMBER(F373)),"TEXTE",IF(OR(L373="",L373&lt;=0),"COMMANDE PRINCIPALE INCOMPLETE",IF(G373="","UNITE MANQUANTE",IF(COUNTIF(B384:B428,AE373)=0,"UNITE A CONTROLER","OK")))))),N("Q9"))</f>
        <v/>
      </c>
      <c r="S373" s="105"/>
      <c r="T373" s="141">
        <f t="shared" si="20"/>
        <v>0</v>
      </c>
      <c r="U373" s="133" t="str">
        <f>IF(1=1,IF(E373="","",U342),N("S37"))</f>
        <v/>
      </c>
      <c r="V373" s="133" t="str">
        <f>IF(1=1,IF(E373="","",V342),N("T37"))</f>
        <v/>
      </c>
      <c r="W373" s="135" t="str">
        <f>IF(1=1,IF(OR(U373="",V373="",NOT(ISNUMBER(U373)),NOT(ISNUMBER(V373)),U373=0),"",V373/U373),N("U37"))</f>
        <v/>
      </c>
      <c r="X373" s="136" t="str">
        <f>IF(1=1,IF(OR(W373="",NOT(ISNUMBER(F373))),"",F373*W373*IFERROR(INDEX(D384:D428,MATCH(AE373,B384:B428,0)),1)),N("V7"))</f>
        <v/>
      </c>
      <c r="Y373" s="137" t="str">
        <f>IF(1=1,IF(F373="","",IF(G373="","",IFERROR(INDEX(E384:E428,MATCH(AE373,B384:B428,0)),G373&amp;""))),N("W6"))</f>
        <v/>
      </c>
      <c r="Z373" s="142" t="str">
        <f>IF(1=1,IF(X373="","",IF(AND(ISNUMBER(X373),X373&lt;1,Y373="kg"),MAX(1,ROUND(X373*1000,0)),IF(AND(ISNUMBER(X373),X373&lt;1,Y373="L"),MAX(1,ROUND(X373*100,0)),ROUND(X373,3)))),N("X37"))</f>
        <v/>
      </c>
      <c r="AA373" s="143" t="str">
        <f>IF(1=1,IF(X373="","",IF(AND(ISNUMBER(X373),X373&lt;1,Y373="kg"),"g",IF(AND(ISNUMBER(X373),X373&lt;1,Y373="L"),"cl",Y373))),N("Y37"))</f>
        <v/>
      </c>
      <c r="AB373" s="123" t="str">
        <f>IF(1=1,IF(E373="","",IF(F373="","A CONTROLER",IF(NOT(ISNUMBER(F373)),"TEXTE",IF(OR(W373="",W373&lt;=0),"COMMANDE COUVERTS INCOMPLETE",IF(G373="","UNITE MANQUANTE",IF(COUNTIF(B384:B428,AE373)=0,"UNITE A CONTROLER","OK")))))),N("Z6"))</f>
        <v/>
      </c>
      <c r="AD373" s="144" t="str">
        <f>IF(1=1,IF(E373="","",AD342),N("AB37"))</f>
        <v/>
      </c>
      <c r="AE373" s="125" t="str">
        <f>IF(1=1,IF(G373="","",UPPER(TRIM(SUBSTITUTE(SUBSTITUTE(G373&amp;"",CHAR(160)," ")," "," ")))),N("AC37"))</f>
        <v/>
      </c>
    </row>
    <row r="374" spans="1:31" ht="15.75" x14ac:dyDescent="0.25">
      <c r="A374" s="160" t="str">
        <f>IF(1=1,IF(E374="","",A342),N("A38"))</f>
        <v/>
      </c>
      <c r="B374" s="127" t="str">
        <f>IF(1=1,IF(E374="","",B342),N("B38"))</f>
        <v/>
      </c>
      <c r="C374" s="127"/>
      <c r="D374" s="129" t="str">
        <f>IF(ISBLANK(E374),"",LARGE(D342:D373,1)+1)</f>
        <v/>
      </c>
      <c r="E374" s="130"/>
      <c r="F374" s="131"/>
      <c r="G374" s="170"/>
      <c r="H374" s="105"/>
      <c r="I374" s="132" t="str">
        <f>IF(1=1,IF(E374="","",I342),N("H38"))</f>
        <v/>
      </c>
      <c r="J374" s="133" t="str">
        <f>IF(1=1,IF(E374="","",J342),N("I38"))</f>
        <v/>
      </c>
      <c r="K374" s="134" t="str">
        <f>IF(1=1,IF(E374="","",K342),N("J38"))</f>
        <v/>
      </c>
      <c r="L374" s="135" t="str">
        <f>IF(1=1,IF(OR(J374="",O374="",NOT(ISNUMBER(J374)),NOT(ISNUMBER(O374)),J374=0),"",O374/J374),N("L38"))</f>
        <v/>
      </c>
      <c r="M374" s="136" t="str">
        <f>IF(1=1,IF(OR(L374="",NOT(ISNUMBER(F374))),"",F374*L374*IFERROR(INDEX(D384:D428,MATCH(AE374,B384:B428,0)),1)),N("M13"))</f>
        <v/>
      </c>
      <c r="N374" s="137" t="str">
        <f>IF(1=1,IF(F374="","",IF(G374="","",IFERROR(INDEX(E384:E428,MATCH(AE374,B384:B428,0)),G374&amp;""))),N("N6"))</f>
        <v/>
      </c>
      <c r="O374" s="138" t="str">
        <f>IF(1=1,IF(E374="","",O342),N("K38"))</f>
        <v/>
      </c>
      <c r="P374" s="139" t="str">
        <f>IF(1=1,IF(M374="","",IF(AND(ISNUMBER(M374),M374&lt;1,N374="kg"),MAX(1,ROUND(M374*1000,0)),IF(AND(ISNUMBER(M374),M374&lt;1,N374="L"),MAX(1,ROUND(M374*100,0)),ROUND(M374,3)))),N("O38"))</f>
        <v/>
      </c>
      <c r="Q374" s="140" t="str">
        <f>IF(1=1,IF(M374="","",IF(AND(ISNUMBER(M374),M374&lt;1,N374="kg"),"g",IF(AND(ISNUMBER(M374),M374&lt;1,N374="L"),"cl",N374))),N("P38"))</f>
        <v/>
      </c>
      <c r="R374" s="161" t="str">
        <f>IF(1=1,IF(E374="","",IF(F374="","A CONTROLER",IF(NOT(ISNUMBER(F374)),"TEXTE",IF(OR(L374="",L374&lt;=0),"COMMANDE PRINCIPALE INCOMPLETE",IF(G374="","UNITE MANQUANTE",IF(COUNTIF(B384:B428,AE374)=0,"UNITE A CONTROLER","OK")))))),N("Q9"))</f>
        <v/>
      </c>
      <c r="S374" s="105"/>
      <c r="T374" s="141">
        <f t="shared" si="20"/>
        <v>0</v>
      </c>
      <c r="U374" s="133" t="str">
        <f>IF(1=1,IF(E374="","",U342),N("S38"))</f>
        <v/>
      </c>
      <c r="V374" s="133" t="str">
        <f>IF(1=1,IF(E374="","",V342),N("T38"))</f>
        <v/>
      </c>
      <c r="W374" s="135" t="str">
        <f>IF(1=1,IF(OR(U374="",V374="",NOT(ISNUMBER(U374)),NOT(ISNUMBER(V374)),U374=0),"",V374/U374),N("U38"))</f>
        <v/>
      </c>
      <c r="X374" s="136" t="str">
        <f>IF(1=1,IF(OR(W374="",NOT(ISNUMBER(F374))),"",F374*W374*IFERROR(INDEX(D384:D428,MATCH(AE374,B384:B428,0)),1)),N("V7"))</f>
        <v/>
      </c>
      <c r="Y374" s="137" t="str">
        <f>IF(1=1,IF(F374="","",IF(G374="","",IFERROR(INDEX(E384:E428,MATCH(AE374,B384:B428,0)),G374&amp;""))),N("W6"))</f>
        <v/>
      </c>
      <c r="Z374" s="142" t="str">
        <f>IF(1=1,IF(X374="","",IF(AND(ISNUMBER(X374),X374&lt;1,Y374="kg"),MAX(1,ROUND(X374*1000,0)),IF(AND(ISNUMBER(X374),X374&lt;1,Y374="L"),MAX(1,ROUND(X374*100,0)),ROUND(X374,3)))),N("X38"))</f>
        <v/>
      </c>
      <c r="AA374" s="143" t="str">
        <f>IF(1=1,IF(X374="","",IF(AND(ISNUMBER(X374),X374&lt;1,Y374="kg"),"g",IF(AND(ISNUMBER(X374),X374&lt;1,Y374="L"),"cl",Y374))),N("Y38"))</f>
        <v/>
      </c>
      <c r="AB374" s="123" t="str">
        <f>IF(1=1,IF(E374="","",IF(F374="","A CONTROLER",IF(NOT(ISNUMBER(F374)),"TEXTE",IF(OR(W374="",W374&lt;=0),"COMMANDE COUVERTS INCOMPLETE",IF(G374="","UNITE MANQUANTE",IF(COUNTIF(B384:B428,AE374)=0,"UNITE A CONTROLER","OK")))))),N("Z6"))</f>
        <v/>
      </c>
      <c r="AD374" s="144" t="str">
        <f>IF(1=1,IF(E374="","",AD342),N("AB38"))</f>
        <v/>
      </c>
      <c r="AE374" s="125" t="str">
        <f>IF(1=1,IF(G374="","",UPPER(TRIM(SUBSTITUTE(SUBSTITUTE(G374&amp;"",CHAR(160)," ")," "," ")))),N("AC38"))</f>
        <v/>
      </c>
    </row>
    <row r="375" spans="1:31" ht="15.75" x14ac:dyDescent="0.25">
      <c r="A375" s="160" t="str">
        <f>IF(1=1,IF(E375="","",A342),N("A39"))</f>
        <v/>
      </c>
      <c r="B375" s="127" t="str">
        <f>IF(1=1,IF(E375="","",B342),N("B39"))</f>
        <v/>
      </c>
      <c r="C375" s="127"/>
      <c r="D375" s="129" t="str">
        <f>IF(ISBLANK(E375),"",LARGE(D342:D374,1)+1)</f>
        <v/>
      </c>
      <c r="E375" s="130"/>
      <c r="F375" s="131"/>
      <c r="G375" s="170"/>
      <c r="H375" s="105"/>
      <c r="I375" s="132" t="str">
        <f>IF(1=1,IF(E375="","",I342),N("H39"))</f>
        <v/>
      </c>
      <c r="J375" s="133" t="str">
        <f>IF(1=1,IF(E375="","",J342),N("I39"))</f>
        <v/>
      </c>
      <c r="K375" s="134" t="str">
        <f>IF(1=1,IF(E375="","",K342),N("J39"))</f>
        <v/>
      </c>
      <c r="L375" s="135" t="str">
        <f>IF(1=1,IF(OR(J375="",O375="",NOT(ISNUMBER(J375)),NOT(ISNUMBER(O375)),J375=0),"",O375/J375),N("L39"))</f>
        <v/>
      </c>
      <c r="M375" s="136" t="str">
        <f>IF(1=1,IF(OR(L375="",NOT(ISNUMBER(F375))),"",F375*L375*IFERROR(INDEX(D384:D428,MATCH(AE375,B384:B428,0)),1)),N("M13"))</f>
        <v/>
      </c>
      <c r="N375" s="137" t="str">
        <f>IF(1=1,IF(F375="","",IF(G375="","",IFERROR(INDEX(E384:E428,MATCH(AE375,B384:B428,0)),G375&amp;""))),N("N6"))</f>
        <v/>
      </c>
      <c r="O375" s="138" t="str">
        <f>IF(1=1,IF(E375="","",O342),N("K39"))</f>
        <v/>
      </c>
      <c r="P375" s="139" t="str">
        <f>IF(1=1,IF(M375="","",IF(AND(ISNUMBER(M375),M375&lt;1,N375="kg"),MAX(1,ROUND(M375*1000,0)),IF(AND(ISNUMBER(M375),M375&lt;1,N375="L"),MAX(1,ROUND(M375*100,0)),ROUND(M375,3)))),N("O39"))</f>
        <v/>
      </c>
      <c r="Q375" s="140" t="str">
        <f>IF(1=1,IF(M375="","",IF(AND(ISNUMBER(M375),M375&lt;1,N375="kg"),"g",IF(AND(ISNUMBER(M375),M375&lt;1,N375="L"),"cl",N375))),N("P39"))</f>
        <v/>
      </c>
      <c r="R375" s="161" t="str">
        <f>IF(1=1,IF(E375="","",IF(F375="","A CONTROLER",IF(NOT(ISNUMBER(F375)),"TEXTE",IF(OR(L375="",L375&lt;=0),"COMMANDE PRINCIPALE INCOMPLETE",IF(G375="","UNITE MANQUANTE",IF(COUNTIF(B384:B428,AE375)=0,"UNITE A CONTROLER","OK")))))),N("Q9"))</f>
        <v/>
      </c>
      <c r="S375" s="105"/>
      <c r="T375" s="141">
        <f t="shared" si="20"/>
        <v>0</v>
      </c>
      <c r="U375" s="133" t="str">
        <f>IF(1=1,IF(E375="","",U342),N("S39"))</f>
        <v/>
      </c>
      <c r="V375" s="133" t="str">
        <f>IF(1=1,IF(E375="","",V342),N("T39"))</f>
        <v/>
      </c>
      <c r="W375" s="135" t="str">
        <f>IF(1=1,IF(OR(U375="",V375="",NOT(ISNUMBER(U375)),NOT(ISNUMBER(V375)),U375=0),"",V375/U375),N("U39"))</f>
        <v/>
      </c>
      <c r="X375" s="136" t="str">
        <f>IF(1=1,IF(OR(W375="",NOT(ISNUMBER(F375))),"",F375*W375*IFERROR(INDEX(D384:D428,MATCH(AE375,B384:B428,0)),1)),N("V7"))</f>
        <v/>
      </c>
      <c r="Y375" s="137" t="str">
        <f>IF(1=1,IF(F375="","",IF(G375="","",IFERROR(INDEX(E384:E428,MATCH(AE375,B384:B428,0)),G375&amp;""))),N("W6"))</f>
        <v/>
      </c>
      <c r="Z375" s="142" t="str">
        <f>IF(1=1,IF(X375="","",IF(AND(ISNUMBER(X375),X375&lt;1,Y375="kg"),MAX(1,ROUND(X375*1000,0)),IF(AND(ISNUMBER(X375),X375&lt;1,Y375="L"),MAX(1,ROUND(X375*100,0)),ROUND(X375,3)))),N("X39"))</f>
        <v/>
      </c>
      <c r="AA375" s="143" t="str">
        <f>IF(1=1,IF(X375="","",IF(AND(ISNUMBER(X375),X375&lt;1,Y375="kg"),"g",IF(AND(ISNUMBER(X375),X375&lt;1,Y375="L"),"cl",Y375))),N("Y39"))</f>
        <v/>
      </c>
      <c r="AB375" s="123" t="str">
        <f>IF(1=1,IF(E375="","",IF(F375="","A CONTROLER",IF(NOT(ISNUMBER(F375)),"TEXTE",IF(OR(W375="",W375&lt;=0),"COMMANDE COUVERTS INCOMPLETE",IF(G375="","UNITE MANQUANTE",IF(COUNTIF(B384:B428,AE375)=0,"UNITE A CONTROLER","OK")))))),N("Z6"))</f>
        <v/>
      </c>
      <c r="AD375" s="144" t="str">
        <f>IF(1=1,IF(E375="","",AD342),N("AB39"))</f>
        <v/>
      </c>
      <c r="AE375" s="125" t="str">
        <f>IF(1=1,IF(G375="","",UPPER(TRIM(SUBSTITUTE(SUBSTITUTE(G375&amp;"",CHAR(160)," ")," "," ")))),N("AC39"))</f>
        <v/>
      </c>
    </row>
    <row r="376" spans="1:31" ht="15.75" x14ac:dyDescent="0.25">
      <c r="A376" s="160" t="str">
        <f>IF(1=1,IF(E376="","",A342),N("A40"))</f>
        <v/>
      </c>
      <c r="B376" s="127" t="str">
        <f>IF(1=1,IF(E376="","",B342),N("B40"))</f>
        <v/>
      </c>
      <c r="C376" s="127"/>
      <c r="D376" s="129" t="str">
        <f>IF(ISBLANK(E376),"",LARGE(D342:D375,1)+1)</f>
        <v/>
      </c>
      <c r="E376" s="130"/>
      <c r="F376" s="131"/>
      <c r="G376" s="170"/>
      <c r="H376" s="105"/>
      <c r="I376" s="132" t="str">
        <f>IF(1=1,IF(E376="","",I342),N("H40"))</f>
        <v/>
      </c>
      <c r="J376" s="133" t="str">
        <f>IF(1=1,IF(E376="","",J342),N("I40"))</f>
        <v/>
      </c>
      <c r="K376" s="134" t="str">
        <f>IF(1=1,IF(E376="","",K342),N("J40"))</f>
        <v/>
      </c>
      <c r="L376" s="135" t="str">
        <f>IF(1=1,IF(OR(J376="",O376="",NOT(ISNUMBER(J376)),NOT(ISNUMBER(O376)),J376=0),"",O376/J376),N("L40"))</f>
        <v/>
      </c>
      <c r="M376" s="136" t="str">
        <f>IF(1=1,IF(OR(L376="",NOT(ISNUMBER(F376))),"",F376*L376*IFERROR(INDEX(D384:D428,MATCH(AE376,B384:B428,0)),1)),N("M13"))</f>
        <v/>
      </c>
      <c r="N376" s="137" t="str">
        <f>IF(1=1,IF(F376="","",IF(G376="","",IFERROR(INDEX(E384:E428,MATCH(AE376,B384:B428,0)),G376&amp;""))),N("N6"))</f>
        <v/>
      </c>
      <c r="O376" s="138" t="str">
        <f>IF(1=1,IF(E376="","",O342),N("K40"))</f>
        <v/>
      </c>
      <c r="P376" s="139" t="str">
        <f>IF(1=1,IF(M376="","",IF(AND(ISNUMBER(M376),M376&lt;1,N376="kg"),MAX(1,ROUND(M376*1000,0)),IF(AND(ISNUMBER(M376),M376&lt;1,N376="L"),MAX(1,ROUND(M376*100,0)),ROUND(M376,3)))),N("O40"))</f>
        <v/>
      </c>
      <c r="Q376" s="140" t="str">
        <f>IF(1=1,IF(M376="","",IF(AND(ISNUMBER(M376),M376&lt;1,N376="kg"),"g",IF(AND(ISNUMBER(M376),M376&lt;1,N376="L"),"cl",N376))),N("P40"))</f>
        <v/>
      </c>
      <c r="R376" s="161" t="str">
        <f>IF(1=1,IF(E376="","",IF(F376="","A CONTROLER",IF(NOT(ISNUMBER(F376)),"TEXTE",IF(OR(L376="",L376&lt;=0),"COMMANDE PRINCIPALE INCOMPLETE",IF(G376="","UNITE MANQUANTE",IF(COUNTIF(B384:B428,AE376)=0,"UNITE A CONTROLER","OK")))))),N("Q9"))</f>
        <v/>
      </c>
      <c r="S376" s="105"/>
      <c r="T376" s="141">
        <f t="shared" si="20"/>
        <v>0</v>
      </c>
      <c r="U376" s="133" t="str">
        <f>IF(1=1,IF(E376="","",U342),N("S40"))</f>
        <v/>
      </c>
      <c r="V376" s="133" t="str">
        <f>IF(1=1,IF(E376="","",V342),N("T40"))</f>
        <v/>
      </c>
      <c r="W376" s="135" t="str">
        <f>IF(1=1,IF(OR(U376="",V376="",NOT(ISNUMBER(U376)),NOT(ISNUMBER(V376)),U376=0),"",V376/U376),N("U40"))</f>
        <v/>
      </c>
      <c r="X376" s="136" t="str">
        <f>IF(1=1,IF(OR(W376="",NOT(ISNUMBER(F376))),"",F376*W376*IFERROR(INDEX(D384:D428,MATCH(AE376,B384:B428,0)),1)),N("V7"))</f>
        <v/>
      </c>
      <c r="Y376" s="137" t="str">
        <f>IF(1=1,IF(F376="","",IF(G376="","",IFERROR(INDEX(E384:E428,MATCH(AE376,B384:B428,0)),G376&amp;""))),N("W6"))</f>
        <v/>
      </c>
      <c r="Z376" s="142" t="str">
        <f>IF(1=1,IF(X376="","",IF(AND(ISNUMBER(X376),X376&lt;1,Y376="kg"),MAX(1,ROUND(X376*1000,0)),IF(AND(ISNUMBER(X376),X376&lt;1,Y376="L"),MAX(1,ROUND(X376*100,0)),ROUND(X376,3)))),N("X40"))</f>
        <v/>
      </c>
      <c r="AA376" s="143" t="str">
        <f>IF(1=1,IF(X376="","",IF(AND(ISNUMBER(X376),X376&lt;1,Y376="kg"),"g",IF(AND(ISNUMBER(X376),X376&lt;1,Y376="L"),"cl",Y376))),N("Y40"))</f>
        <v/>
      </c>
      <c r="AB376" s="123" t="str">
        <f>IF(1=1,IF(E376="","",IF(F376="","A CONTROLER",IF(NOT(ISNUMBER(F376)),"TEXTE",IF(OR(W376="",W376&lt;=0),"COMMANDE COUVERTS INCOMPLETE",IF(G376="","UNITE MANQUANTE",IF(COUNTIF(B384:B428,AE376)=0,"UNITE A CONTROLER","OK")))))),N("Z6"))</f>
        <v/>
      </c>
      <c r="AD376" s="144" t="str">
        <f>IF(1=1,IF(E376="","",AD342),N("AB40"))</f>
        <v/>
      </c>
      <c r="AE376" s="125" t="str">
        <f>IF(1=1,IF(G376="","",UPPER(TRIM(SUBSTITUTE(SUBSTITUTE(G376&amp;"",CHAR(160)," ")," "," ")))),N("AC40"))</f>
        <v/>
      </c>
    </row>
    <row r="377" spans="1:31" x14ac:dyDescent="0.25">
      <c r="A377" s="249"/>
      <c r="B377" s="249"/>
      <c r="C377" s="249"/>
      <c r="D377" s="249"/>
      <c r="E377" s="249"/>
      <c r="F377" s="249"/>
      <c r="G377" s="249"/>
      <c r="H377" s="249"/>
      <c r="I377" s="249"/>
      <c r="J377" s="249"/>
      <c r="K377" s="249"/>
      <c r="L377" s="249"/>
      <c r="M377" s="249"/>
      <c r="N377" s="249"/>
      <c r="O377" s="249"/>
      <c r="P377" s="249"/>
      <c r="Q377" s="250"/>
      <c r="R377" s="249"/>
      <c r="S377" s="249"/>
      <c r="T377" s="249"/>
      <c r="U377" s="249"/>
      <c r="V377" s="249"/>
      <c r="W377" s="249"/>
      <c r="X377" s="249"/>
      <c r="Y377" s="249"/>
      <c r="Z377" s="249"/>
      <c r="AA377" s="250"/>
      <c r="AB377" s="249"/>
      <c r="AC377" s="249"/>
      <c r="AD377" s="249"/>
      <c r="AE377" s="249"/>
    </row>
    <row r="382" spans="1:31" ht="18.75" x14ac:dyDescent="0.25">
      <c r="B382" s="276" t="s">
        <v>5641</v>
      </c>
      <c r="C382" s="276"/>
      <c r="D382" s="276"/>
      <c r="E382" s="276"/>
    </row>
    <row r="383" spans="1:31" x14ac:dyDescent="0.25">
      <c r="B383" s="245" t="s">
        <v>16</v>
      </c>
      <c r="C383" s="245" t="s">
        <v>17</v>
      </c>
      <c r="D383" s="245" t="s">
        <v>18</v>
      </c>
      <c r="E383" s="245" t="s">
        <v>19</v>
      </c>
    </row>
    <row r="384" spans="1:31" x14ac:dyDescent="0.25">
      <c r="B384" s="8" t="s">
        <v>22</v>
      </c>
      <c r="C384" s="247" t="s">
        <v>23</v>
      </c>
      <c r="D384" s="247">
        <v>1</v>
      </c>
      <c r="E384" s="7" t="s">
        <v>24</v>
      </c>
    </row>
    <row r="385" spans="2:5" x14ac:dyDescent="0.25">
      <c r="B385" s="2" t="s">
        <v>25</v>
      </c>
      <c r="C385" s="247" t="s">
        <v>23</v>
      </c>
      <c r="D385" s="247">
        <v>1E-3</v>
      </c>
      <c r="E385" s="7" t="s">
        <v>24</v>
      </c>
    </row>
    <row r="386" spans="2:5" x14ac:dyDescent="0.25">
      <c r="B386" s="9" t="s">
        <v>26</v>
      </c>
      <c r="C386" s="247" t="s">
        <v>27</v>
      </c>
      <c r="D386" s="247">
        <v>1</v>
      </c>
      <c r="E386" s="7" t="s">
        <v>26</v>
      </c>
    </row>
    <row r="387" spans="2:5" x14ac:dyDescent="0.25">
      <c r="B387" s="1" t="s">
        <v>28</v>
      </c>
      <c r="C387" s="247" t="s">
        <v>27</v>
      </c>
      <c r="D387" s="247">
        <v>0.1</v>
      </c>
      <c r="E387" s="7" t="s">
        <v>26</v>
      </c>
    </row>
    <row r="388" spans="2:5" x14ac:dyDescent="0.25">
      <c r="B388" s="1" t="s">
        <v>29</v>
      </c>
      <c r="C388" s="247" t="s">
        <v>27</v>
      </c>
      <c r="D388" s="247">
        <v>0.01</v>
      </c>
      <c r="E388" s="7" t="s">
        <v>26</v>
      </c>
    </row>
    <row r="389" spans="2:5" x14ac:dyDescent="0.25">
      <c r="B389" s="1" t="s">
        <v>30</v>
      </c>
      <c r="C389" s="247" t="s">
        <v>27</v>
      </c>
      <c r="D389" s="247">
        <v>1E-3</v>
      </c>
      <c r="E389" s="7" t="s">
        <v>26</v>
      </c>
    </row>
    <row r="390" spans="2:5" x14ac:dyDescent="0.25">
      <c r="B390" s="4" t="s">
        <v>31</v>
      </c>
      <c r="C390" s="247" t="s">
        <v>23</v>
      </c>
      <c r="D390" s="247">
        <v>0.25</v>
      </c>
      <c r="E390" s="6" t="s">
        <v>24</v>
      </c>
    </row>
    <row r="391" spans="2:5" x14ac:dyDescent="0.25">
      <c r="B391" s="4" t="s">
        <v>32</v>
      </c>
      <c r="C391" s="247" t="s">
        <v>23</v>
      </c>
      <c r="D391" s="247">
        <v>0.33333333329999998</v>
      </c>
      <c r="E391" s="6" t="s">
        <v>24</v>
      </c>
    </row>
    <row r="392" spans="2:5" x14ac:dyDescent="0.25">
      <c r="B392" s="4" t="s">
        <v>33</v>
      </c>
      <c r="C392" s="247" t="s">
        <v>23</v>
      </c>
      <c r="D392" s="247">
        <v>0.5</v>
      </c>
      <c r="E392" s="6" t="s">
        <v>24</v>
      </c>
    </row>
    <row r="393" spans="2:5" x14ac:dyDescent="0.25">
      <c r="B393" s="5" t="s">
        <v>34</v>
      </c>
      <c r="C393" s="247" t="s">
        <v>27</v>
      </c>
      <c r="D393" s="247">
        <v>0.5</v>
      </c>
      <c r="E393" s="6" t="s">
        <v>26</v>
      </c>
    </row>
    <row r="394" spans="2:5" x14ac:dyDescent="0.25">
      <c r="B394" s="5" t="s">
        <v>35</v>
      </c>
      <c r="C394" s="247" t="s">
        <v>27</v>
      </c>
      <c r="D394" s="247">
        <v>0.25</v>
      </c>
      <c r="E394" s="6" t="s">
        <v>26</v>
      </c>
    </row>
    <row r="395" spans="2:5" x14ac:dyDescent="0.25">
      <c r="B395" s="5" t="s">
        <v>225</v>
      </c>
      <c r="C395" s="247" t="s">
        <v>27</v>
      </c>
      <c r="D395" s="247">
        <v>0.75</v>
      </c>
      <c r="E395" s="6" t="s">
        <v>26</v>
      </c>
    </row>
    <row r="396" spans="2:5" x14ac:dyDescent="0.25">
      <c r="B396" s="5" t="s">
        <v>36</v>
      </c>
      <c r="C396" s="247" t="s">
        <v>27</v>
      </c>
      <c r="D396" s="247">
        <v>0.33333333329999998</v>
      </c>
      <c r="E396" s="6" t="s">
        <v>26</v>
      </c>
    </row>
    <row r="397" spans="2:5" x14ac:dyDescent="0.25">
      <c r="B397" s="5" t="s">
        <v>37</v>
      </c>
      <c r="C397" s="247" t="s">
        <v>27</v>
      </c>
      <c r="D397" s="247">
        <v>0.2</v>
      </c>
      <c r="E397" s="6" t="s">
        <v>26</v>
      </c>
    </row>
    <row r="398" spans="2:5" x14ac:dyDescent="0.25">
      <c r="B398" s="4" t="s">
        <v>38</v>
      </c>
      <c r="C398" s="247" t="s">
        <v>23</v>
      </c>
      <c r="D398" s="247">
        <v>2.835E-2</v>
      </c>
      <c r="E398" s="6" t="s">
        <v>24</v>
      </c>
    </row>
    <row r="399" spans="2:5" x14ac:dyDescent="0.25">
      <c r="B399" s="4" t="s">
        <v>39</v>
      </c>
      <c r="C399" s="247" t="s">
        <v>23</v>
      </c>
      <c r="D399" s="247">
        <v>0.13</v>
      </c>
      <c r="E399" s="6" t="s">
        <v>24</v>
      </c>
    </row>
    <row r="400" spans="2:5" x14ac:dyDescent="0.25">
      <c r="B400" s="4" t="s">
        <v>40</v>
      </c>
      <c r="C400" s="247" t="s">
        <v>23</v>
      </c>
      <c r="D400" s="247">
        <v>0.2</v>
      </c>
      <c r="E400" s="6" t="s">
        <v>24</v>
      </c>
    </row>
    <row r="401" spans="2:5" x14ac:dyDescent="0.25">
      <c r="B401" s="4" t="s">
        <v>41</v>
      </c>
      <c r="C401" s="247" t="s">
        <v>23</v>
      </c>
      <c r="D401" s="247">
        <v>0.23</v>
      </c>
      <c r="E401" s="6" t="s">
        <v>24</v>
      </c>
    </row>
    <row r="402" spans="2:5" x14ac:dyDescent="0.25">
      <c r="B402" s="5" t="s">
        <v>42</v>
      </c>
      <c r="C402" s="247" t="s">
        <v>27</v>
      </c>
      <c r="D402" s="247">
        <v>0.22500000000000001</v>
      </c>
      <c r="E402" s="6" t="s">
        <v>26</v>
      </c>
    </row>
    <row r="403" spans="2:5" x14ac:dyDescent="0.25">
      <c r="B403" s="5" t="s">
        <v>43</v>
      </c>
      <c r="C403" s="247" t="s">
        <v>27</v>
      </c>
      <c r="D403" s="247">
        <v>0.35</v>
      </c>
      <c r="E403" s="6" t="s">
        <v>26</v>
      </c>
    </row>
    <row r="404" spans="2:5" x14ac:dyDescent="0.25">
      <c r="B404" s="5" t="s">
        <v>44</v>
      </c>
      <c r="C404" s="247" t="s">
        <v>27</v>
      </c>
      <c r="D404" s="247">
        <v>5.0000000000000001E-3</v>
      </c>
      <c r="E404" s="6" t="s">
        <v>26</v>
      </c>
    </row>
    <row r="405" spans="2:5" x14ac:dyDescent="0.25">
      <c r="B405" s="5" t="s">
        <v>45</v>
      </c>
      <c r="C405" s="247" t="s">
        <v>27</v>
      </c>
      <c r="D405" s="247">
        <v>5.0000000000000001E-3</v>
      </c>
      <c r="E405" s="6" t="s">
        <v>26</v>
      </c>
    </row>
    <row r="406" spans="2:5" x14ac:dyDescent="0.25">
      <c r="B406" s="5" t="s">
        <v>46</v>
      </c>
      <c r="C406" s="247" t="s">
        <v>27</v>
      </c>
      <c r="D406" s="247">
        <v>1.4999999999999999E-2</v>
      </c>
      <c r="E406" s="6" t="s">
        <v>26</v>
      </c>
    </row>
    <row r="407" spans="2:5" x14ac:dyDescent="0.25">
      <c r="B407" s="5" t="s">
        <v>47</v>
      </c>
      <c r="C407" s="247" t="s">
        <v>27</v>
      </c>
      <c r="D407" s="247">
        <v>0.1</v>
      </c>
      <c r="E407" s="6" t="s">
        <v>26</v>
      </c>
    </row>
    <row r="408" spans="2:5" x14ac:dyDescent="0.25">
      <c r="B408" s="5" t="s">
        <v>48</v>
      </c>
      <c r="C408" s="247" t="s">
        <v>27</v>
      </c>
      <c r="D408" s="247">
        <v>0.22500000000000001</v>
      </c>
      <c r="E408" s="6" t="s">
        <v>26</v>
      </c>
    </row>
    <row r="409" spans="2:5" x14ac:dyDescent="0.25">
      <c r="B409" s="5" t="s">
        <v>49</v>
      </c>
      <c r="C409" s="247" t="s">
        <v>27</v>
      </c>
      <c r="D409" s="247">
        <v>4.0000000000000001E-3</v>
      </c>
      <c r="E409" s="6" t="s">
        <v>26</v>
      </c>
    </row>
    <row r="410" spans="2:5" x14ac:dyDescent="0.25">
      <c r="B410" s="5" t="s">
        <v>50</v>
      </c>
      <c r="C410" s="247" t="s">
        <v>27</v>
      </c>
      <c r="D410" s="247">
        <v>1E-3</v>
      </c>
      <c r="E410" s="6" t="s">
        <v>26</v>
      </c>
    </row>
    <row r="411" spans="2:5" x14ac:dyDescent="0.25">
      <c r="B411" s="244" t="s">
        <v>51</v>
      </c>
      <c r="C411" s="247" t="s">
        <v>52</v>
      </c>
      <c r="D411" s="247">
        <v>1</v>
      </c>
      <c r="E411" s="248" t="s">
        <v>53</v>
      </c>
    </row>
    <row r="412" spans="2:5" x14ac:dyDescent="0.25">
      <c r="B412" s="244" t="s">
        <v>54</v>
      </c>
      <c r="C412" s="247" t="s">
        <v>52</v>
      </c>
      <c r="D412" s="247">
        <v>1</v>
      </c>
      <c r="E412" s="248" t="s">
        <v>55</v>
      </c>
    </row>
    <row r="413" spans="2:5" x14ac:dyDescent="0.25">
      <c r="B413" s="244" t="s">
        <v>56</v>
      </c>
      <c r="C413" s="247" t="s">
        <v>52</v>
      </c>
      <c r="D413" s="247">
        <v>1</v>
      </c>
      <c r="E413" s="248" t="s">
        <v>57</v>
      </c>
    </row>
    <row r="414" spans="2:5" x14ac:dyDescent="0.25">
      <c r="B414" s="244" t="s">
        <v>58</v>
      </c>
      <c r="C414" s="247" t="s">
        <v>52</v>
      </c>
      <c r="D414" s="247">
        <v>1</v>
      </c>
      <c r="E414" s="248" t="s">
        <v>59</v>
      </c>
    </row>
    <row r="415" spans="2:5" x14ac:dyDescent="0.25">
      <c r="B415" s="244" t="s">
        <v>60</v>
      </c>
      <c r="C415" s="247" t="s">
        <v>52</v>
      </c>
      <c r="D415" s="247">
        <v>1</v>
      </c>
      <c r="E415" s="248" t="s">
        <v>61</v>
      </c>
    </row>
    <row r="416" spans="2:5" x14ac:dyDescent="0.25">
      <c r="B416" s="244" t="s">
        <v>62</v>
      </c>
      <c r="C416" s="247" t="s">
        <v>52</v>
      </c>
      <c r="D416" s="247">
        <v>1</v>
      </c>
      <c r="E416" s="248" t="s">
        <v>63</v>
      </c>
    </row>
    <row r="417" spans="2:5" x14ac:dyDescent="0.25">
      <c r="B417" s="244" t="s">
        <v>64</v>
      </c>
      <c r="C417" s="247" t="s">
        <v>52</v>
      </c>
      <c r="D417" s="247">
        <v>1</v>
      </c>
      <c r="E417" s="248" t="s">
        <v>65</v>
      </c>
    </row>
    <row r="418" spans="2:5" x14ac:dyDescent="0.25">
      <c r="B418" s="244" t="s">
        <v>66</v>
      </c>
      <c r="C418" s="247" t="s">
        <v>52</v>
      </c>
      <c r="D418" s="247">
        <v>1</v>
      </c>
      <c r="E418" s="248" t="s">
        <v>67</v>
      </c>
    </row>
    <row r="419" spans="2:5" x14ac:dyDescent="0.25">
      <c r="B419" s="244" t="s">
        <v>68</v>
      </c>
      <c r="C419" s="247" t="s">
        <v>52</v>
      </c>
      <c r="D419" s="247">
        <v>1</v>
      </c>
      <c r="E419" s="248" t="s">
        <v>69</v>
      </c>
    </row>
    <row r="420" spans="2:5" x14ac:dyDescent="0.25">
      <c r="B420" s="244" t="s">
        <v>70</v>
      </c>
      <c r="C420" s="247" t="s">
        <v>52</v>
      </c>
      <c r="D420" s="247">
        <v>1</v>
      </c>
      <c r="E420" s="248" t="s">
        <v>71</v>
      </c>
    </row>
    <row r="421" spans="2:5" x14ac:dyDescent="0.25">
      <c r="B421" s="244" t="s">
        <v>72</v>
      </c>
      <c r="C421" s="247" t="s">
        <v>52</v>
      </c>
      <c r="D421" s="247">
        <v>1</v>
      </c>
      <c r="E421" s="248" t="s">
        <v>73</v>
      </c>
    </row>
    <row r="422" spans="2:5" x14ac:dyDescent="0.25">
      <c r="B422" s="244" t="s">
        <v>74</v>
      </c>
      <c r="C422" s="247" t="s">
        <v>52</v>
      </c>
      <c r="D422" s="247">
        <v>1</v>
      </c>
      <c r="E422" s="248" t="s">
        <v>75</v>
      </c>
    </row>
    <row r="423" spans="2:5" x14ac:dyDescent="0.25">
      <c r="B423" s="244" t="s">
        <v>76</v>
      </c>
      <c r="C423" s="247" t="s">
        <v>52</v>
      </c>
      <c r="D423" s="247">
        <v>1</v>
      </c>
      <c r="E423" s="248" t="s">
        <v>77</v>
      </c>
    </row>
    <row r="424" spans="2:5" x14ac:dyDescent="0.25">
      <c r="B424" s="244" t="s">
        <v>78</v>
      </c>
      <c r="C424" s="247" t="s">
        <v>52</v>
      </c>
      <c r="D424" s="247">
        <v>1</v>
      </c>
      <c r="E424" s="248" t="s">
        <v>79</v>
      </c>
    </row>
    <row r="425" spans="2:5" x14ac:dyDescent="0.25">
      <c r="B425" s="244" t="s">
        <v>80</v>
      </c>
      <c r="C425" s="247" t="s">
        <v>52</v>
      </c>
      <c r="D425" s="247">
        <v>1</v>
      </c>
      <c r="E425" s="248" t="s">
        <v>81</v>
      </c>
    </row>
    <row r="426" spans="2:5" x14ac:dyDescent="0.25">
      <c r="B426" s="244" t="s">
        <v>66</v>
      </c>
      <c r="C426" s="247" t="s">
        <v>52</v>
      </c>
      <c r="D426" s="247">
        <v>1</v>
      </c>
      <c r="E426" s="248" t="s">
        <v>67</v>
      </c>
    </row>
    <row r="427" spans="2:5" x14ac:dyDescent="0.25">
      <c r="B427" s="244" t="s">
        <v>64</v>
      </c>
      <c r="C427" s="247" t="s">
        <v>52</v>
      </c>
      <c r="D427" s="247">
        <v>1</v>
      </c>
      <c r="E427" s="248" t="s">
        <v>65</v>
      </c>
    </row>
    <row r="428" spans="2:5" x14ac:dyDescent="0.25">
      <c r="B428" s="244"/>
      <c r="C428" s="247"/>
      <c r="D428" s="247"/>
      <c r="E428" s="248"/>
    </row>
  </sheetData>
  <mergeCells count="1">
    <mergeCell ref="B382:E38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2F70D-B9E3-41D4-9555-09E14CCB718B}">
  <dimension ref="A1:AQ428"/>
  <sheetViews>
    <sheetView zoomScale="112" zoomScaleNormal="112" workbookViewId="0">
      <selection activeCell="E6" sqref="E6"/>
    </sheetView>
  </sheetViews>
  <sheetFormatPr baseColWidth="10" defaultColWidth="9" defaultRowHeight="15" x14ac:dyDescent="0.25"/>
  <cols>
    <col min="1" max="1" width="12" style="235" customWidth="1"/>
    <col min="2" max="2" width="28" style="235" customWidth="1"/>
    <col min="3" max="3" width="20.75" style="235" customWidth="1"/>
    <col min="4" max="4" width="8" style="235" customWidth="1"/>
    <col min="5" max="5" width="30" style="235" customWidth="1"/>
    <col min="6" max="6" width="12" style="235" customWidth="1"/>
    <col min="7" max="7" width="14" style="235" customWidth="1"/>
    <col min="8" max="8" width="2" style="235" customWidth="1"/>
    <col min="9" max="9" width="28" style="235" customWidth="1"/>
    <col min="10" max="10" width="9.25" style="235" customWidth="1"/>
    <col min="11" max="11" width="12.75" style="235" customWidth="1"/>
    <col min="12" max="12" width="11" style="235" customWidth="1"/>
    <col min="13" max="13" width="10.125" style="235" customWidth="1"/>
    <col min="14" max="14" width="9.875" style="235" customWidth="1"/>
    <col min="15" max="15" width="11" style="235" customWidth="1"/>
    <col min="16" max="16" width="13" style="235" customWidth="1"/>
    <col min="17" max="17" width="12" style="246" customWidth="1"/>
    <col min="18" max="18" width="22" style="235" customWidth="1"/>
    <col min="19" max="19" width="2" style="235" customWidth="1"/>
    <col min="20" max="20" width="33.5" style="235" customWidth="1"/>
    <col min="21" max="21" width="12" style="235" customWidth="1"/>
    <col min="22" max="22" width="13" style="235" customWidth="1"/>
    <col min="23" max="23" width="11" style="235" customWidth="1"/>
    <col min="24" max="25" width="6" style="235" customWidth="1"/>
    <col min="26" max="26" width="10.5" style="235" customWidth="1"/>
    <col min="27" max="27" width="10" style="246" customWidth="1"/>
    <col min="28" max="28" width="22" style="235" customWidth="1"/>
    <col min="29" max="29" width="3.5" style="235" customWidth="1"/>
    <col min="30" max="30" width="12" style="235" customWidth="1"/>
    <col min="31" max="31" width="16" style="235" customWidth="1"/>
    <col min="32" max="32" width="7.5" style="235" customWidth="1"/>
    <col min="33" max="33" width="20" style="235" customWidth="1"/>
    <col min="34" max="34" width="12" style="235" customWidth="1"/>
    <col min="35" max="35" width="10" style="235" customWidth="1"/>
    <col min="36" max="36" width="14" style="235" customWidth="1"/>
    <col min="37" max="16384" width="9" style="235"/>
  </cols>
  <sheetData>
    <row r="1" spans="1:43" ht="15.75" thickTop="1" x14ac:dyDescent="0.25">
      <c r="A1" s="234" t="str">
        <f t="shared" ref="A1:AE1" si="0">SUBSTITUTE(ADDRESS(1,COLUMN(),4),"1","")</f>
        <v>A</v>
      </c>
      <c r="B1" s="234" t="str">
        <f t="shared" si="0"/>
        <v>B</v>
      </c>
      <c r="C1" s="234" t="str">
        <f t="shared" si="0"/>
        <v>C</v>
      </c>
      <c r="D1" s="234" t="str">
        <f t="shared" si="0"/>
        <v>D</v>
      </c>
      <c r="E1" s="234" t="str">
        <f t="shared" si="0"/>
        <v>E</v>
      </c>
      <c r="F1" s="234" t="str">
        <f t="shared" si="0"/>
        <v>F</v>
      </c>
      <c r="G1" s="234" t="str">
        <f t="shared" si="0"/>
        <v>G</v>
      </c>
      <c r="H1" s="234" t="str">
        <f t="shared" si="0"/>
        <v>H</v>
      </c>
      <c r="I1" s="234" t="str">
        <f t="shared" si="0"/>
        <v>I</v>
      </c>
      <c r="J1" s="234" t="str">
        <f t="shared" si="0"/>
        <v>J</v>
      </c>
      <c r="K1" s="234" t="str">
        <f t="shared" si="0"/>
        <v>K</v>
      </c>
      <c r="L1" s="234" t="str">
        <f t="shared" si="0"/>
        <v>L</v>
      </c>
      <c r="M1" s="234" t="str">
        <f t="shared" si="0"/>
        <v>M</v>
      </c>
      <c r="N1" s="234" t="str">
        <f t="shared" si="0"/>
        <v>N</v>
      </c>
      <c r="O1" s="234" t="str">
        <f t="shared" si="0"/>
        <v>O</v>
      </c>
      <c r="P1" s="234" t="str">
        <f t="shared" si="0"/>
        <v>P</v>
      </c>
      <c r="Q1" s="234" t="str">
        <f t="shared" si="0"/>
        <v>Q</v>
      </c>
      <c r="R1" s="234" t="str">
        <f t="shared" si="0"/>
        <v>R</v>
      </c>
      <c r="S1" s="234" t="str">
        <f t="shared" si="0"/>
        <v>S</v>
      </c>
      <c r="T1" s="234" t="str">
        <f t="shared" si="0"/>
        <v>T</v>
      </c>
      <c r="U1" s="234" t="str">
        <f t="shared" si="0"/>
        <v>U</v>
      </c>
      <c r="V1" s="234" t="str">
        <f t="shared" si="0"/>
        <v>V</v>
      </c>
      <c r="W1" s="234" t="str">
        <f t="shared" si="0"/>
        <v>W</v>
      </c>
      <c r="X1" s="234" t="str">
        <f t="shared" si="0"/>
        <v>X</v>
      </c>
      <c r="Y1" s="234" t="str">
        <f t="shared" si="0"/>
        <v>Y</v>
      </c>
      <c r="Z1" s="234" t="str">
        <f t="shared" si="0"/>
        <v>Z</v>
      </c>
      <c r="AA1" s="234" t="str">
        <f t="shared" si="0"/>
        <v>AA</v>
      </c>
      <c r="AB1" s="234" t="str">
        <f t="shared" si="0"/>
        <v>AB</v>
      </c>
      <c r="AC1" s="234" t="str">
        <f t="shared" si="0"/>
        <v>AC</v>
      </c>
      <c r="AD1" s="234" t="str">
        <f t="shared" si="0"/>
        <v>AD</v>
      </c>
      <c r="AE1" s="234" t="str">
        <f t="shared" si="0"/>
        <v>AE</v>
      </c>
    </row>
    <row r="2" spans="1:43" ht="15.75" x14ac:dyDescent="0.25">
      <c r="A2" s="236">
        <f t="shared" ref="A2:AE2" ca="1" si="1">INDEX(CELL("largeur",A2),1,1)</f>
        <v>11</v>
      </c>
      <c r="B2" s="236">
        <f t="shared" ca="1" si="1"/>
        <v>27</v>
      </c>
      <c r="C2" s="236">
        <f t="shared" ca="1" si="1"/>
        <v>20</v>
      </c>
      <c r="D2" s="236">
        <f t="shared" ca="1" si="1"/>
        <v>7</v>
      </c>
      <c r="E2" s="236">
        <f t="shared" ca="1" si="1"/>
        <v>29</v>
      </c>
      <c r="F2" s="236">
        <f t="shared" ca="1" si="1"/>
        <v>11</v>
      </c>
      <c r="G2" s="236">
        <f t="shared" ca="1" si="1"/>
        <v>13</v>
      </c>
      <c r="H2" s="236">
        <f t="shared" ca="1" si="1"/>
        <v>1</v>
      </c>
      <c r="I2" s="236">
        <f t="shared" ca="1" si="1"/>
        <v>27</v>
      </c>
      <c r="J2" s="236">
        <f t="shared" ca="1" si="1"/>
        <v>9</v>
      </c>
      <c r="K2" s="236">
        <f t="shared" ca="1" si="1"/>
        <v>12</v>
      </c>
      <c r="L2" s="236">
        <f t="shared" ca="1" si="1"/>
        <v>10</v>
      </c>
      <c r="M2" s="236">
        <f t="shared" ca="1" si="1"/>
        <v>10</v>
      </c>
      <c r="N2" s="236">
        <f t="shared" ca="1" si="1"/>
        <v>9</v>
      </c>
      <c r="O2" s="236">
        <f t="shared" ca="1" si="1"/>
        <v>10</v>
      </c>
      <c r="P2" s="236">
        <f t="shared" ca="1" si="1"/>
        <v>12</v>
      </c>
      <c r="Q2" s="236">
        <f t="shared" ca="1" si="1"/>
        <v>11</v>
      </c>
      <c r="R2" s="236">
        <f t="shared" ca="1" si="1"/>
        <v>21</v>
      </c>
      <c r="S2" s="236">
        <f t="shared" ca="1" si="1"/>
        <v>1</v>
      </c>
      <c r="T2" s="236">
        <f t="shared" ca="1" si="1"/>
        <v>33</v>
      </c>
      <c r="U2" s="236">
        <f t="shared" ca="1" si="1"/>
        <v>11</v>
      </c>
      <c r="V2" s="236">
        <f t="shared" ca="1" si="1"/>
        <v>12</v>
      </c>
      <c r="W2" s="236">
        <f t="shared" ca="1" si="1"/>
        <v>10</v>
      </c>
      <c r="X2" s="236">
        <f t="shared" ca="1" si="1"/>
        <v>5</v>
      </c>
      <c r="Y2" s="236">
        <f t="shared" ca="1" si="1"/>
        <v>5</v>
      </c>
      <c r="Z2" s="236">
        <f t="shared" ca="1" si="1"/>
        <v>10</v>
      </c>
      <c r="AA2" s="236">
        <f t="shared" ca="1" si="1"/>
        <v>9</v>
      </c>
      <c r="AB2" s="236">
        <f t="shared" ca="1" si="1"/>
        <v>21</v>
      </c>
      <c r="AC2" s="236">
        <f t="shared" ca="1" si="1"/>
        <v>3</v>
      </c>
      <c r="AD2" s="236">
        <f t="shared" ca="1" si="1"/>
        <v>11</v>
      </c>
      <c r="AE2" s="236">
        <f t="shared" ca="1" si="1"/>
        <v>15</v>
      </c>
      <c r="AG2" s="32" t="s">
        <v>245</v>
      </c>
    </row>
    <row r="3" spans="1:43" ht="27.95" customHeight="1" x14ac:dyDescent="0.25">
      <c r="A3" s="64" t="s">
        <v>118</v>
      </c>
      <c r="B3" s="64"/>
      <c r="C3" s="64"/>
      <c r="D3" s="64"/>
      <c r="E3" s="64"/>
      <c r="F3" s="64"/>
      <c r="G3" s="65"/>
      <c r="H3" s="65"/>
      <c r="I3" s="65" t="s">
        <v>238</v>
      </c>
      <c r="J3" s="65"/>
      <c r="K3" s="65"/>
      <c r="L3" s="65"/>
      <c r="M3" s="65"/>
      <c r="N3" s="65"/>
      <c r="O3" s="65"/>
      <c r="P3" s="65"/>
      <c r="Q3" s="65"/>
      <c r="R3" s="65"/>
      <c r="S3" s="65"/>
      <c r="T3" s="65"/>
      <c r="U3" s="65"/>
      <c r="V3" s="65"/>
      <c r="W3" s="65"/>
      <c r="X3" s="65"/>
      <c r="Y3" s="65"/>
      <c r="Z3" s="65"/>
      <c r="AA3" s="65"/>
      <c r="AB3" s="65"/>
      <c r="AC3" s="65"/>
      <c r="AD3" s="65"/>
      <c r="AE3" s="65"/>
      <c r="AG3" s="14" t="s">
        <v>168</v>
      </c>
    </row>
    <row r="4" spans="1:43" ht="27.95" customHeight="1" x14ac:dyDescent="0.25">
      <c r="A4" s="66"/>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7" t="s">
        <v>161</v>
      </c>
      <c r="AG4" s="237" t="s">
        <v>166</v>
      </c>
    </row>
    <row r="5" spans="1:43" ht="30" customHeight="1" x14ac:dyDescent="0.25">
      <c r="A5" s="68"/>
      <c r="B5" s="68" t="s">
        <v>652</v>
      </c>
      <c r="C5" s="68"/>
      <c r="D5" s="68"/>
      <c r="E5" s="68"/>
      <c r="F5" s="68"/>
      <c r="G5" s="69"/>
      <c r="H5" s="68"/>
      <c r="I5" s="70"/>
      <c r="J5" s="70" t="s">
        <v>160</v>
      </c>
      <c r="K5" s="70"/>
      <c r="L5" s="70"/>
      <c r="M5" s="70"/>
      <c r="N5" s="70"/>
      <c r="O5" s="71"/>
      <c r="P5" s="71"/>
      <c r="Q5" s="71"/>
      <c r="R5" s="71"/>
      <c r="S5" s="71"/>
      <c r="T5" s="71"/>
      <c r="U5" s="71"/>
      <c r="V5" s="71"/>
      <c r="W5" s="71"/>
      <c r="X5" s="71"/>
      <c r="Y5" s="71"/>
      <c r="Z5" s="71"/>
      <c r="AA5" s="72"/>
      <c r="AB5" s="71"/>
      <c r="AC5" s="71"/>
      <c r="AD5" s="71"/>
      <c r="AE5" s="238" t="str" cm="1">
        <f t="array" aca="1" ref="AE5" ca="1">IF(COUNTIF(A2:AE2,"&lt;0.5")=0,"Aucune colonne masquée ",COUNTIF(A2:AE2,"&lt;0.5") &amp; " " &amp; IF(COUNTIF(A2:AE2,"&lt;0.5")&gt;1,"colonnes masquées","colonne masquée") &amp; " " &amp; _xlfn.TEXTJOIN(" ", TRUE, IF(A2:AE2&lt;0.5,A1:AE1,"")))&amp;" "</f>
        <v xml:space="preserve">Aucune colonne masquée  </v>
      </c>
      <c r="AG5" s="237" t="s">
        <v>167</v>
      </c>
      <c r="AH5" s="239"/>
      <c r="AI5" s="239"/>
      <c r="AJ5" s="239"/>
    </row>
    <row r="6" spans="1:43" ht="26.25" customHeight="1" x14ac:dyDescent="0.25">
      <c r="A6" s="73"/>
      <c r="B6" s="74"/>
      <c r="C6" s="74"/>
      <c r="D6" s="74"/>
      <c r="E6" s="74"/>
      <c r="F6" s="74"/>
      <c r="G6" s="69"/>
      <c r="H6" s="75"/>
      <c r="I6" s="76"/>
      <c r="J6" s="77"/>
      <c r="K6" s="77"/>
      <c r="L6" s="77"/>
      <c r="M6" s="78"/>
      <c r="N6" s="78"/>
      <c r="O6" s="77"/>
      <c r="P6" s="79" t="s">
        <v>163</v>
      </c>
      <c r="Q6" s="80"/>
      <c r="R6" s="80"/>
      <c r="S6" s="81"/>
      <c r="T6" s="79"/>
      <c r="U6" s="79" t="s">
        <v>165</v>
      </c>
      <c r="V6" s="79"/>
      <c r="W6" s="82"/>
      <c r="X6" s="83" t="s">
        <v>162</v>
      </c>
      <c r="Y6" s="83"/>
      <c r="Z6" s="79" t="s">
        <v>164</v>
      </c>
      <c r="AA6" s="80"/>
      <c r="AB6" s="80"/>
      <c r="AC6" s="240"/>
      <c r="AD6" s="84"/>
      <c r="AE6" s="84"/>
      <c r="AG6" s="241" t="s">
        <v>244</v>
      </c>
      <c r="AH6" s="242" t="str">
        <f ca="1">CELL("nomfichier")</f>
        <v>D:\Données\1.UPRT\0-UPRT.fait\1-UPRT.FR-SITE-WEB\ff-fiches-fabrications\ff.fiches.fabrication.2023\ffr.restaurant.2023\[C_LA-CUISINE-DE-COLLECTIVITE.xlsx]MODE_EMPLOI</v>
      </c>
    </row>
    <row r="7" spans="1:43" ht="26.25" customHeight="1" x14ac:dyDescent="0.25">
      <c r="A7" s="162"/>
      <c r="B7" s="163" t="s">
        <v>229</v>
      </c>
      <c r="C7" s="164"/>
      <c r="D7" s="164" t="s">
        <v>239</v>
      </c>
      <c r="E7" s="164"/>
      <c r="F7" s="164"/>
      <c r="G7" s="164"/>
      <c r="H7" s="165"/>
      <c r="I7" s="164"/>
      <c r="J7" s="164"/>
      <c r="K7" s="164"/>
      <c r="L7" s="164"/>
      <c r="M7" s="164"/>
      <c r="N7" s="164"/>
      <c r="O7" s="164"/>
      <c r="P7" s="164" t="str">
        <f>D7</f>
        <v>SOUS-FAMILLE</v>
      </c>
      <c r="Q7" s="164"/>
      <c r="R7" s="164"/>
      <c r="S7" s="165"/>
      <c r="T7" s="166" t="s">
        <v>664</v>
      </c>
      <c r="U7" s="167" cm="1">
        <f t="array" ref="U7">SUMPRODUCT(LEN(E9:E43)-LEN(SUBSTITUTE(E9:E43,"*","")))</f>
        <v>0</v>
      </c>
      <c r="V7" s="164"/>
      <c r="W7" s="164" t="str">
        <f>D7</f>
        <v>SOUS-FAMILLE</v>
      </c>
      <c r="X7" s="164"/>
      <c r="Y7" s="164"/>
      <c r="Z7" s="164"/>
      <c r="AA7" s="164"/>
      <c r="AB7" s="168"/>
      <c r="AC7" s="164"/>
      <c r="AD7" s="164"/>
      <c r="AE7" s="169" t="str">
        <f>B9</f>
        <v>NOM DE LA RECETTE À SAISIR</v>
      </c>
    </row>
    <row r="8" spans="1:43" ht="42" customHeight="1" thickBot="1" x14ac:dyDescent="0.3">
      <c r="A8" s="92" t="s">
        <v>0</v>
      </c>
      <c r="B8" s="92" t="s">
        <v>1</v>
      </c>
      <c r="C8" s="92" t="s">
        <v>142</v>
      </c>
      <c r="D8" s="92" t="s">
        <v>2</v>
      </c>
      <c r="E8" s="92" t="s">
        <v>117</v>
      </c>
      <c r="F8" s="92" t="s">
        <v>3</v>
      </c>
      <c r="G8" s="92" t="s">
        <v>4</v>
      </c>
      <c r="H8" s="81"/>
      <c r="I8" s="93" t="s">
        <v>5</v>
      </c>
      <c r="J8" s="92" t="s">
        <v>114</v>
      </c>
      <c r="K8" s="92" t="s">
        <v>4</v>
      </c>
      <c r="L8" s="92" t="s">
        <v>6</v>
      </c>
      <c r="M8" s="94" t="s">
        <v>7</v>
      </c>
      <c r="N8" s="94"/>
      <c r="O8" s="95" t="s">
        <v>115</v>
      </c>
      <c r="P8" s="96" t="s">
        <v>8</v>
      </c>
      <c r="Q8" s="97" t="s">
        <v>9</v>
      </c>
      <c r="R8" s="92" t="s">
        <v>10</v>
      </c>
      <c r="S8" s="81"/>
      <c r="T8" s="92" t="s">
        <v>117</v>
      </c>
      <c r="U8" s="98" t="s">
        <v>11</v>
      </c>
      <c r="V8" s="95" t="s">
        <v>12</v>
      </c>
      <c r="W8" s="92" t="s">
        <v>13</v>
      </c>
      <c r="X8" s="94" t="s">
        <v>7</v>
      </c>
      <c r="Y8" s="94" t="s">
        <v>116</v>
      </c>
      <c r="Z8" s="99" t="s">
        <v>8</v>
      </c>
      <c r="AA8" s="97" t="s">
        <v>9</v>
      </c>
      <c r="AB8" s="99" t="s">
        <v>10</v>
      </c>
      <c r="AC8" s="240"/>
      <c r="AD8" s="92" t="s">
        <v>14</v>
      </c>
      <c r="AE8" s="92" t="s">
        <v>15</v>
      </c>
      <c r="AG8" s="245" t="s">
        <v>5642</v>
      </c>
    </row>
    <row r="9" spans="1:43" ht="24" customHeight="1" thickBot="1" x14ac:dyDescent="0.3">
      <c r="A9" s="100" t="s">
        <v>5640</v>
      </c>
      <c r="B9" s="101" t="s">
        <v>20</v>
      </c>
      <c r="C9" s="101"/>
      <c r="D9" s="102">
        <v>0</v>
      </c>
      <c r="E9" s="103" t="s">
        <v>21</v>
      </c>
      <c r="F9" s="104">
        <v>10</v>
      </c>
      <c r="G9" s="8" t="s">
        <v>119</v>
      </c>
      <c r="H9" s="105"/>
      <c r="I9" s="106" t="str">
        <f>E9</f>
        <v>ÉLÉMENT PRINCIPAL À SAISIR</v>
      </c>
      <c r="J9" s="107">
        <f>F9</f>
        <v>10</v>
      </c>
      <c r="K9" s="108" t="str">
        <f>G9</f>
        <v>Quoi ?</v>
      </c>
      <c r="L9" s="109">
        <f>IF(1=1,IF(OR(J9="",O9="",NOT(ISNUMBER(J9)),NOT(ISNUMBER(O9)),J9=0),"",O9/J9),N("L6"))</f>
        <v>15</v>
      </c>
      <c r="M9" s="110">
        <f>IF(1=1,IF(OR(L9="",NOT(ISNUMBER(F9))),"",F9*L9*IFERROR(INDEX(D384:D428,MATCH(AE9,B384:B428,0)),1)),N("M13"))</f>
        <v>150</v>
      </c>
      <c r="N9" s="111" t="str">
        <f>IF(1=1,IF(F9="","",IF(G9="","",IFERROR(INDEX(E384:E428,MATCH(AE9,B384:B428,0)),G9&amp;""))),N("N6"))</f>
        <v>Quoi ?</v>
      </c>
      <c r="O9" s="112">
        <v>150</v>
      </c>
      <c r="P9" s="113">
        <f>IF(1=1,IF(M9="","",IF(AND(ISNUMBER(M9),M9&lt;1,N9="kg"),MAX(1,ROUND(M9*1000,0)),IF(AND(ISNUMBER(M9),M9&lt;1,N9="L"),MAX(1,ROUND(M9*100,0)),ROUND(M9,3)))),N("O6"))</f>
        <v>150</v>
      </c>
      <c r="Q9" s="114" t="str">
        <f>IF(1=1,IF(M9="","",IF(AND(ISNUMBER(M9),M9&lt;1,N9="kg"),"g",IF(AND(ISNUMBER(M9),M9&lt;1,N9="L"),"cl",N9))),N("P6"))</f>
        <v>Quoi ?</v>
      </c>
      <c r="R9" s="115" t="str">
        <f>IF(1=1,IF(E9="","",IF(F9="","A CONTROLER",IF(NOT(ISNUMBER(F9)),"TEXTE",IF(OR(L9="",L9&lt;=0),"COMMANDE PRINCIPALE INCOMPLETE",IF(G9="","UNITE MANQUANTE",IF(COUNTIF(B384:B428,AE9)=0,"UNITE A CONTROLER","OK")))))),N("Q9"))</f>
        <v>UNITE A CONTROLER</v>
      </c>
      <c r="S9" s="105"/>
      <c r="T9" s="116" t="str">
        <f>B9</f>
        <v>NOM DE LA RECETTE À SAISIR</v>
      </c>
      <c r="U9" s="117">
        <v>100</v>
      </c>
      <c r="V9" s="112">
        <v>150</v>
      </c>
      <c r="W9" s="118">
        <f>IF(1=1,IF(OR(U9="",V9="",NOT(ISNUMBER(U9)),NOT(ISNUMBER(V9)),U9=0),"",V9/U9),N("U6"))</f>
        <v>1.5</v>
      </c>
      <c r="X9" s="119">
        <f>IF(1=1,IF(OR(W9="",NOT(ISNUMBER(F9))),"",F9*W9*IFERROR(INDEX(D384:D428,MATCH(AE9,B384:B428,0)),1)),N("V7"))</f>
        <v>15</v>
      </c>
      <c r="Y9" s="120" t="str">
        <f>IF(1=1,IF(F9="","",IF(G9="","",IFERROR(INDEX(E384:E428,MATCH(AE9,B384:B428,0)),G9&amp;""))),N("W6"))</f>
        <v>Quoi ?</v>
      </c>
      <c r="Z9" s="121">
        <f>IF(1=1,IF(X9="","",IF(AND(ISNUMBER(X9),X9&lt;1,Y9="kg"),MAX(1,ROUND(X9*1000,0)),IF(AND(ISNUMBER(X9),X9&lt;1,Y9="L"),MAX(1,ROUND(X9*100,0)),ROUND(X9,3)))),N("X6"))</f>
        <v>15</v>
      </c>
      <c r="AA9" s="122" t="str">
        <f>IF(1=1,IF(X9="","",IF(AND(ISNUMBER(X9),X9&lt;1,Y9="kg"),"g",IF(AND(ISNUMBER(X9),X9&lt;1,Y9="L"),"cl",Y9))),N("Y6"))</f>
        <v>Quoi ?</v>
      </c>
      <c r="AB9" s="123" t="str">
        <f>IF(1=1,IF(E9="","",IF(F9="","A CONTROLER",IF(NOT(ISNUMBER(F9)),"TEXTE",IF(OR(W9="",W9&lt;=0),"COMMANDE COUVERTS INCOMPLETE",IF(G9="","UNITE MANQUANTE",IF(COUNTIF(B384:B428,AE9)=0,"UNITE A CONTROLER","OK")))))),N("Z6"))</f>
        <v>UNITE A CONTROLER</v>
      </c>
      <c r="AD9" s="124">
        <v>62</v>
      </c>
      <c r="AE9" s="125" t="str">
        <f>IF(1=1,IF(G9="","",UPPER(TRIM(SUBSTITUTE(SUBSTITUTE(G9&amp;"",CHAR(160)," ")," "," ")))),N("AC6"))</f>
        <v>QUOI ?</v>
      </c>
      <c r="AG9" s="8" t="s">
        <v>22</v>
      </c>
      <c r="AI9" s="100" t="str">
        <f>A9</f>
        <v>N° 00</v>
      </c>
      <c r="AJ9" s="251" t="str">
        <f>B9</f>
        <v>NOM DE LA RECETTE À SAISIR</v>
      </c>
      <c r="AK9" s="252"/>
      <c r="AL9" s="252"/>
      <c r="AM9" s="252"/>
      <c r="AN9" s="252"/>
      <c r="AO9" s="252"/>
      <c r="AP9" s="252"/>
      <c r="AQ9" s="252"/>
    </row>
    <row r="10" spans="1:43" ht="19.5" thickBot="1" x14ac:dyDescent="0.3">
      <c r="A10" s="126" t="str">
        <f>IF(1=1,IF(E10="","",A9),N("A7"))</f>
        <v/>
      </c>
      <c r="B10" s="127" t="str">
        <f>IF(1=1,IF(E10="","",B9),N("B7"))</f>
        <v/>
      </c>
      <c r="C10" s="128"/>
      <c r="D10" s="129" t="str">
        <f>IF(ISBLANK(E10),"",LARGE(D9:D9,1)+1)</f>
        <v/>
      </c>
      <c r="E10" s="130"/>
      <c r="F10" s="131"/>
      <c r="G10" s="170"/>
      <c r="H10" s="105"/>
      <c r="I10" s="132" t="str">
        <f>IF(1=1,IF(E10="","",I9),N("H7"))</f>
        <v/>
      </c>
      <c r="J10" s="133" t="str">
        <f>IF(1=1,IF(E10="","",J9),N("I7"))</f>
        <v/>
      </c>
      <c r="K10" s="134" t="str">
        <f>IF(1=1,IF(E10="","",K9),N("J7"))</f>
        <v/>
      </c>
      <c r="L10" s="135" t="str">
        <f>IF(1=1,IF(OR(J10="",O10="",NOT(ISNUMBER(J10)),NOT(ISNUMBER(O10)),J10=0),"",O10/J10),N("L7"))</f>
        <v/>
      </c>
      <c r="M10" s="136" t="str">
        <f>IF(1=1,IF(OR(L10="",NOT(ISNUMBER(F10))),"",F10*L10*IFERROR(INDEX(D384:D428,MATCH(AE10,B384:B428,0)),1)),N("M13"))</f>
        <v/>
      </c>
      <c r="N10" s="137" t="str">
        <f>IF(1=1,IF(F10="","",IF(G10="","",IFERROR(INDEX(E384:E428,MATCH(AE10,B384:B428,0)),G10&amp;""))),N("N6"))</f>
        <v/>
      </c>
      <c r="O10" s="138" t="str">
        <f>IF(1=1,IF(E10="","",O9),N("K7"))</f>
        <v/>
      </c>
      <c r="P10" s="139" t="str">
        <f>IF(1=1,IF(M10="","",IF(AND(ISNUMBER(M10),M10&lt;1,N10="kg"),MAX(1,ROUND(M10*1000,0)),IF(AND(ISNUMBER(M10),M10&lt;1,N10="L"),MAX(1,ROUND(M10*100,0)),ROUND(M10,3)))),N("O7"))</f>
        <v/>
      </c>
      <c r="Q10" s="140" t="str">
        <f>IF(1=1,IF(M10="","",IF(AND(ISNUMBER(M10),M10&lt;1,N10="kg"),"g",IF(AND(ISNUMBER(M10),M10&lt;1,N10="L"),"cl",N10))),N("P7"))</f>
        <v/>
      </c>
      <c r="R10" s="115" t="str">
        <f>IF(1=1,IF(E10="","",IF(F10="","A CONTROLER",IF(NOT(ISNUMBER(F10)),"TEXTE",IF(OR(L10="",L10&lt;=0),"COMMANDE PRINCIPALE INCOMPLETE",IF(G10="","UNITE MANQUANTE",IF(COUNTIF(B384:B428,AE10)=0,"UNITE A CONTROLER","OK")))))),N("Q9"))</f>
        <v/>
      </c>
      <c r="S10" s="105"/>
      <c r="T10" s="141">
        <f t="shared" ref="T10:T43" si="2">E10</f>
        <v>0</v>
      </c>
      <c r="U10" s="133" t="str">
        <f>IF(1=1,IF(E10="","",U9),N("S7"))</f>
        <v/>
      </c>
      <c r="V10" s="133" t="str">
        <f>IF(1=1,IF(E10="","",V9),N("T7"))</f>
        <v/>
      </c>
      <c r="W10" s="135" t="str">
        <f>IF(1=1,IF(OR(U10="",V10="",NOT(ISNUMBER(U10)),NOT(ISNUMBER(V10)),U10=0),"",V10/U10),N("U7"))</f>
        <v/>
      </c>
      <c r="X10" s="136" t="str">
        <f>IF(1=1,IF(OR(W10="",NOT(ISNUMBER(F10))),"",F10*W10*IFERROR(INDEX(D384:D428,MATCH(AE10,B384:B428,0)),1)),N("V7"))</f>
        <v/>
      </c>
      <c r="Y10" s="137" t="str">
        <f>IF(1=1,IF(F10="","",IF(G10="","",IFERROR(INDEX(E384:E428,MATCH(AE10,B384:B428,0)),G10&amp;""))),N("W6"))</f>
        <v/>
      </c>
      <c r="Z10" s="142" t="str">
        <f>IF(1=1,IF(X10="","",IF(AND(ISNUMBER(X10),X10&lt;1,Y10="kg"),MAX(1,ROUND(X10*1000,0)),IF(AND(ISNUMBER(X10),X10&lt;1,Y10="L"),MAX(1,ROUND(X10*100,0)),ROUND(X10,3)))),N("X7"))</f>
        <v/>
      </c>
      <c r="AA10" s="143" t="str">
        <f>IF(1=1,IF(X10="","",IF(AND(ISNUMBER(X10),X10&lt;1,Y10="kg"),"g",IF(AND(ISNUMBER(X10),X10&lt;1,Y10="L"),"cl",Y10))),N("Y7"))</f>
        <v/>
      </c>
      <c r="AB10" s="123" t="str">
        <f>IF(1=1,IF(E10="","",IF(F10="","A CONTROLER",IF(NOT(ISNUMBER(F10)),"TEXTE",IF(OR(W10="",W10&lt;=0),"COMMANDE COUVERTS INCOMPLETE",IF(G10="","UNITE MANQUANTE",IF(COUNTIF(B384:B428,AE10)=0,"UNITE A CONTROLER","OK")))))),N("Z6"))</f>
        <v/>
      </c>
      <c r="AD10" s="144" t="str">
        <f>IF(1=1,IF(E10="","",AD9),N("AB7"))</f>
        <v/>
      </c>
      <c r="AE10" s="125" t="str">
        <f>IF(1=1,IF(G10="","",UPPER(TRIM(SUBSTITUTE(SUBSTITUTE(G10&amp;"",CHAR(160)," ")," "," ")))),N("AC7"))</f>
        <v/>
      </c>
      <c r="AG10" s="2" t="s">
        <v>25</v>
      </c>
      <c r="AI10" s="158" t="str">
        <f t="shared" ref="AI10:AJ10" si="3">A46</f>
        <v>N° 00</v>
      </c>
      <c r="AJ10" s="251" t="str">
        <f t="shared" si="3"/>
        <v>NOM DE LA RECETTE À SAISIR</v>
      </c>
      <c r="AK10" s="252"/>
      <c r="AL10" s="252"/>
      <c r="AM10" s="252"/>
      <c r="AN10" s="252"/>
      <c r="AO10" s="252"/>
      <c r="AP10" s="252"/>
      <c r="AQ10" s="252"/>
    </row>
    <row r="11" spans="1:43" ht="19.5" thickBot="1" x14ac:dyDescent="0.3">
      <c r="A11" s="126" t="str">
        <f>IF(1=1,IF(E11="","",A9),N("A8"))</f>
        <v/>
      </c>
      <c r="B11" s="127" t="str">
        <f>IF(1=1,IF(E11="","",B9),N("B8"))</f>
        <v/>
      </c>
      <c r="C11" s="128"/>
      <c r="D11" s="129" t="str">
        <f>IF(ISBLANK(E11),"",LARGE(D9:D10,1)+1)</f>
        <v/>
      </c>
      <c r="E11" s="130"/>
      <c r="F11" s="131"/>
      <c r="G11" s="170"/>
      <c r="H11" s="105"/>
      <c r="I11" s="132" t="str">
        <f>IF(1=1,IF(E11="","",I9),N("H8"))</f>
        <v/>
      </c>
      <c r="J11" s="133" t="str">
        <f>IF(1=1,IF(E11="","",J9),N("I8"))</f>
        <v/>
      </c>
      <c r="K11" s="134" t="str">
        <f>IF(1=1,IF(E11="","",K9),N("J8"))</f>
        <v/>
      </c>
      <c r="L11" s="135" t="str">
        <f>IF(1=1,IF(OR(J11="",O11="",NOT(ISNUMBER(J11)),NOT(ISNUMBER(O11)),J11=0),"",O11/J11),N("L8"))</f>
        <v/>
      </c>
      <c r="M11" s="136" t="str">
        <f>IF(1=1,IF(OR(L11="",NOT(ISNUMBER(F11))),"",F11*L11*IFERROR(INDEX(D384:D428,MATCH(AE11,B384:B428,0)),1)),N("M13"))</f>
        <v/>
      </c>
      <c r="N11" s="137" t="str">
        <f>IF(1=1,IF(F11="","",IF(G11="","",IFERROR(INDEX(E384:E428,MATCH(AE11,B384:B428,0)),G11&amp;""))),N("N6"))</f>
        <v/>
      </c>
      <c r="O11" s="138" t="str">
        <f>IF(1=1,IF(E11="","",O9),N("K8"))</f>
        <v/>
      </c>
      <c r="P11" s="139" t="str">
        <f>IF(1=1,IF(M11="","",IF(AND(ISNUMBER(M11),M11&lt;1,N11="kg"),MAX(1,ROUND(M11*1000,0)),IF(AND(ISNUMBER(M11),M11&lt;1,N11="L"),MAX(1,ROUND(M11*100,0)),ROUND(M11,3)))),N("O8"))</f>
        <v/>
      </c>
      <c r="Q11" s="140" t="str">
        <f>IF(1=1,IF(M11="","",IF(AND(ISNUMBER(M11),M11&lt;1,N11="kg"),"g",IF(AND(ISNUMBER(M11),M11&lt;1,N11="L"),"cl",N11))),N("P8"))</f>
        <v/>
      </c>
      <c r="R11" s="115" t="str">
        <f>IF(1=1,IF(E11="","",IF(F11="","A CONTROLER",IF(NOT(ISNUMBER(F11)),"TEXTE",IF(OR(L11="",L11&lt;=0),"COMMANDE PRINCIPALE INCOMPLETE",IF(G11="","UNITE MANQUANTE",IF(COUNTIF(B384:B428,AE11)=0,"UNITE A CONTROLER","OK")))))),N("Q9"))</f>
        <v/>
      </c>
      <c r="S11" s="105"/>
      <c r="T11" s="141">
        <f t="shared" si="2"/>
        <v>0</v>
      </c>
      <c r="U11" s="133" t="str">
        <f>IF(1=1,IF(E11="","",U9),N("S8"))</f>
        <v/>
      </c>
      <c r="V11" s="133" t="str">
        <f>IF(1=1,IF(E11="","",V9),N("T8"))</f>
        <v/>
      </c>
      <c r="W11" s="135" t="str">
        <f>IF(1=1,IF(OR(U11="",V11="",NOT(ISNUMBER(U11)),NOT(ISNUMBER(V11)),U11=0),"",V11/U11),N("U8"))</f>
        <v/>
      </c>
      <c r="X11" s="136" t="str">
        <f>IF(1=1,IF(OR(W11="",NOT(ISNUMBER(F11))),"",F11*W11*IFERROR(INDEX(D384:D428,MATCH(AE11,B384:B428,0)),1)),N("V7"))</f>
        <v/>
      </c>
      <c r="Y11" s="137" t="str">
        <f>IF(1=1,IF(F11="","",IF(G11="","",IFERROR(INDEX(E384:E428,MATCH(AE11,B384:B428,0)),G11&amp;""))),N("W6"))</f>
        <v/>
      </c>
      <c r="Z11" s="142" t="str">
        <f>IF(1=1,IF(X11="","",IF(AND(ISNUMBER(X11),X11&lt;1,Y11="kg"),MAX(1,ROUND(X11*1000,0)),IF(AND(ISNUMBER(X11),X11&lt;1,Y11="L"),MAX(1,ROUND(X11*100,0)),ROUND(X11,3)))),N("X8"))</f>
        <v/>
      </c>
      <c r="AA11" s="143" t="str">
        <f>IF(1=1,IF(X11="","",IF(AND(ISNUMBER(X11),X11&lt;1,Y11="kg"),"g",IF(AND(ISNUMBER(X11),X11&lt;1,Y11="L"),"cl",Y11))),N("Y8"))</f>
        <v/>
      </c>
      <c r="AB11" s="123" t="str">
        <f>IF(1=1,IF(E11="","",IF(F11="","A CONTROLER",IF(NOT(ISNUMBER(F11)),"TEXTE",IF(OR(W11="",W11&lt;=0),"COMMANDE COUVERTS INCOMPLETE",IF(G11="","UNITE MANQUANTE",IF(COUNTIF(B384:B428,AE11)=0,"UNITE A CONTROLER","OK")))))),N("Z6"))</f>
        <v/>
      </c>
      <c r="AD11" s="144" t="str">
        <f>IF(1=1,IF(E11="","",AD9),N("AB8"))</f>
        <v/>
      </c>
      <c r="AE11" s="125" t="str">
        <f>IF(1=1,IF(G11="","",UPPER(TRIM(SUBSTITUTE(SUBSTITUTE(G11&amp;"",CHAR(160)," ")," "," ")))),N("AC8"))</f>
        <v/>
      </c>
      <c r="AG11" s="9" t="s">
        <v>26</v>
      </c>
      <c r="AI11" s="100" t="str">
        <f t="shared" ref="AI11:AJ11" si="4">A83</f>
        <v>N° 00</v>
      </c>
      <c r="AJ11" s="251" t="str">
        <f t="shared" si="4"/>
        <v>NOM DE LA RECETTE À SAISIR</v>
      </c>
      <c r="AK11" s="252"/>
      <c r="AL11" s="252"/>
      <c r="AM11" s="252"/>
      <c r="AN11" s="252"/>
      <c r="AO11" s="252"/>
      <c r="AP11" s="252"/>
      <c r="AQ11" s="252"/>
    </row>
    <row r="12" spans="1:43" ht="19.5" thickBot="1" x14ac:dyDescent="0.3">
      <c r="A12" s="126" t="str">
        <f>IF(1=1,IF(E12="","",A9),N("A9"))</f>
        <v/>
      </c>
      <c r="B12" s="127" t="str">
        <f>IF(1=1,IF(E12="","",B9),N("B9"))</f>
        <v/>
      </c>
      <c r="C12" s="128"/>
      <c r="D12" s="129" t="str">
        <f>IF(ISBLANK(E12),"",LARGE(D9:D11,1)+1)</f>
        <v/>
      </c>
      <c r="E12" s="130"/>
      <c r="F12" s="131"/>
      <c r="G12" s="170"/>
      <c r="H12" s="105"/>
      <c r="I12" s="132" t="str">
        <f>IF(1=1,IF(E12="","",I9),N("H9"))</f>
        <v/>
      </c>
      <c r="J12" s="133" t="str">
        <f>IF(1=1,IF(E12="","",J9),N("I9"))</f>
        <v/>
      </c>
      <c r="K12" s="134" t="str">
        <f>IF(1=1,IF(E12="","",K9),N("J9"))</f>
        <v/>
      </c>
      <c r="L12" s="135" t="str">
        <f>IF(1=1,IF(OR(J12="",O12="",NOT(ISNUMBER(J12)),NOT(ISNUMBER(O12)),J12=0),"",O12/J12),N("L9"))</f>
        <v/>
      </c>
      <c r="M12" s="136" t="str">
        <f>IF(1=1,IF(OR(L12="",NOT(ISNUMBER(F12))),"",F12*L12*IFERROR(INDEX(D384:D428,MATCH(AE12,B384:B428,0)),1)),N("M13"))</f>
        <v/>
      </c>
      <c r="N12" s="137" t="str">
        <f>IF(1=1,IF(F12="","",IF(G12="","",IFERROR(INDEX(E384:E428,MATCH(AE12,B384:B428,0)),G12&amp;""))),N("N6"))</f>
        <v/>
      </c>
      <c r="O12" s="138" t="str">
        <f>IF(1=1,IF(E12="","",O9),N("K9"))</f>
        <v/>
      </c>
      <c r="P12" s="139" t="str">
        <f>IF(1=1,IF(M12="","",IF(AND(ISNUMBER(M12),M12&lt;1,N12="kg"),MAX(1,ROUND(M12*1000,0)),IF(AND(ISNUMBER(M12),M12&lt;1,N12="L"),MAX(1,ROUND(M12*100,0)),ROUND(M12,3)))),N("O9"))</f>
        <v/>
      </c>
      <c r="Q12" s="140" t="str">
        <f>IF(1=1,IF(M12="","",IF(AND(ISNUMBER(M12),M12&lt;1,N12="kg"),"g",IF(AND(ISNUMBER(M12),M12&lt;1,N12="L"),"cl",N12))),N("P9"))</f>
        <v/>
      </c>
      <c r="R12" s="115" t="str">
        <f>IF(1=1,IF(E12="","",IF(F12="","A CONTROLER",IF(NOT(ISNUMBER(F12)),"TEXTE",IF(OR(L12="",L12&lt;=0),"COMMANDE PRINCIPALE INCOMPLETE",IF(G12="","UNITE MANQUANTE",IF(COUNTIF(B384:B428,AE12)=0,"UNITE A CONTROLER","OK")))))),N("Q9"))</f>
        <v/>
      </c>
      <c r="S12" s="105"/>
      <c r="T12" s="141">
        <f t="shared" si="2"/>
        <v>0</v>
      </c>
      <c r="U12" s="133" t="str">
        <f>IF(1=1,IF(E12="","",U9),N("S9"))</f>
        <v/>
      </c>
      <c r="V12" s="133" t="str">
        <f>IF(1=1,IF(E12="","",V9),N("T9"))</f>
        <v/>
      </c>
      <c r="W12" s="135" t="str">
        <f>IF(1=1,IF(OR(U12="",V12="",NOT(ISNUMBER(U12)),NOT(ISNUMBER(V12)),U12=0),"",V12/U12),N("U9"))</f>
        <v/>
      </c>
      <c r="X12" s="136" t="str">
        <f>IF(1=1,IF(OR(W12="",NOT(ISNUMBER(F12))),"",F12*W12*IFERROR(INDEX(D384:D428,MATCH(AE12,B384:B428,0)),1)),N("V7"))</f>
        <v/>
      </c>
      <c r="Y12" s="137" t="str">
        <f>IF(1=1,IF(F12="","",IF(G12="","",IFERROR(INDEX(E384:E428,MATCH(AE12,B384:B428,0)),G12&amp;""))),N("W6"))</f>
        <v/>
      </c>
      <c r="Z12" s="142" t="str">
        <f>IF(1=1,IF(X12="","",IF(AND(ISNUMBER(X12),X12&lt;1,Y12="kg"),MAX(1,ROUND(X12*1000,0)),IF(AND(ISNUMBER(X12),X12&lt;1,Y12="L"),MAX(1,ROUND(X12*100,0)),ROUND(X12,3)))),N("X9"))</f>
        <v/>
      </c>
      <c r="AA12" s="143" t="str">
        <f>IF(1=1,IF(X12="","",IF(AND(ISNUMBER(X12),X12&lt;1,Y12="kg"),"g",IF(AND(ISNUMBER(X12),X12&lt;1,Y12="L"),"cl",Y12))),N("Y9"))</f>
        <v/>
      </c>
      <c r="AB12" s="123" t="str">
        <f>IF(1=1,IF(E12="","",IF(F12="","A CONTROLER",IF(NOT(ISNUMBER(F12)),"TEXTE",IF(OR(W12="",W12&lt;=0),"COMMANDE COUVERTS INCOMPLETE",IF(G12="","UNITE MANQUANTE",IF(COUNTIF(B384:B428,AE12)=0,"UNITE A CONTROLER","OK")))))),N("Z6"))</f>
        <v/>
      </c>
      <c r="AD12" s="144" t="str">
        <f>IF(1=1,IF(E12="","",AD9),N("AB9"))</f>
        <v/>
      </c>
      <c r="AE12" s="125" t="str">
        <f>IF(1=1,IF(G12="","",UPPER(TRIM(SUBSTITUTE(SUBSTITUTE(G12&amp;"",CHAR(160)," ")," "," ")))),N("AC9"))</f>
        <v/>
      </c>
      <c r="AG12" s="1" t="s">
        <v>28</v>
      </c>
      <c r="AI12" s="158" t="str">
        <f t="shared" ref="AI12:AJ12" si="5">A120</f>
        <v>N° 00</v>
      </c>
      <c r="AJ12" s="251" t="str">
        <f t="shared" si="5"/>
        <v>NOM DE LA RECETTE À SAISIR</v>
      </c>
      <c r="AK12" s="252"/>
      <c r="AL12" s="252"/>
      <c r="AM12" s="252"/>
      <c r="AN12" s="252"/>
      <c r="AO12" s="252"/>
      <c r="AP12" s="252"/>
      <c r="AQ12" s="252"/>
    </row>
    <row r="13" spans="1:43" ht="19.5" thickBot="1" x14ac:dyDescent="0.3">
      <c r="A13" s="126" t="str">
        <f>IF(1=1,IF(E13="","",A9),N("A10"))</f>
        <v/>
      </c>
      <c r="B13" s="127" t="str">
        <f>IF(1=1,IF(E13="","",B9),N("B10"))</f>
        <v/>
      </c>
      <c r="C13" s="128"/>
      <c r="D13" s="129" t="str">
        <f>IF(ISBLANK(E13),"",LARGE(D9:D12,1)+1)</f>
        <v/>
      </c>
      <c r="E13" s="130"/>
      <c r="F13" s="131"/>
      <c r="G13" s="170"/>
      <c r="H13" s="105"/>
      <c r="I13" s="132" t="str">
        <f>IF(1=1,IF(E13="","",I9),N("H10"))</f>
        <v/>
      </c>
      <c r="J13" s="133" t="str">
        <f>IF(1=1,IF(E13="","",J9),N("I10"))</f>
        <v/>
      </c>
      <c r="K13" s="134" t="str">
        <f>IF(1=1,IF(E13="","",K9),N("J10"))</f>
        <v/>
      </c>
      <c r="L13" s="135" t="str">
        <f>IF(1=1,IF(OR(J13="",O13="",NOT(ISNUMBER(J13)),NOT(ISNUMBER(O13)),J13=0),"",O13/J13),N("L10"))</f>
        <v/>
      </c>
      <c r="M13" s="136" t="str">
        <f>IF(1=1,IF(OR(L13="",NOT(ISNUMBER(F13))),"",F13*L13*IFERROR(INDEX(D384:D428,MATCH(AE13,B384:B428,0)),1)),N("M13"))</f>
        <v/>
      </c>
      <c r="N13" s="137" t="str">
        <f>IF(1=1,IF(F13="","",IF(G13="","",IFERROR(INDEX(E384:E428,MATCH(AE13,B384:B428,0)),G13&amp;""))),N("N6"))</f>
        <v/>
      </c>
      <c r="O13" s="138" t="str">
        <f>IF(1=1,IF(E13="","",O9),N("K10"))</f>
        <v/>
      </c>
      <c r="P13" s="139" t="str">
        <f>IF(1=1,IF(M13="","",IF(AND(ISNUMBER(M13),M13&lt;1,N13="kg"),MAX(1,ROUND(M13*1000,0)),IF(AND(ISNUMBER(M13),M13&lt;1,N13="L"),MAX(1,ROUND(M13*100,0)),ROUND(M13,3)))),N("O10"))</f>
        <v/>
      </c>
      <c r="Q13" s="140" t="str">
        <f>IF(1=1,IF(M13="","",IF(AND(ISNUMBER(M13),M13&lt;1,N13="kg"),"g",IF(AND(ISNUMBER(M13),M13&lt;1,N13="L"),"cl",N13))),N("P10"))</f>
        <v/>
      </c>
      <c r="R13" s="115" t="str">
        <f>IF(1=1,IF(E13="","",IF(F13="","A CONTROLER",IF(NOT(ISNUMBER(F13)),"TEXTE",IF(OR(L13="",L13&lt;=0),"COMMANDE PRINCIPALE INCOMPLETE",IF(G13="","UNITE MANQUANTE",IF(COUNTIF(B384:B428,AE13)=0,"UNITE A CONTROLER","OK")))))),N("Q9"))</f>
        <v/>
      </c>
      <c r="S13" s="105"/>
      <c r="T13" s="141">
        <f t="shared" si="2"/>
        <v>0</v>
      </c>
      <c r="U13" s="133" t="str">
        <f>IF(1=1,IF(E13="","",U9),N("S10"))</f>
        <v/>
      </c>
      <c r="V13" s="133" t="str">
        <f>IF(1=1,IF(E13="","",V9),N("T10"))</f>
        <v/>
      </c>
      <c r="W13" s="135" t="str">
        <f>IF(1=1,IF(OR(U13="",V13="",NOT(ISNUMBER(U13)),NOT(ISNUMBER(V13)),U13=0),"",V13/U13),N("U10"))</f>
        <v/>
      </c>
      <c r="X13" s="136" t="str">
        <f>IF(1=1,IF(OR(W13="",NOT(ISNUMBER(F13))),"",F13*W13*IFERROR(INDEX(D384:D428,MATCH(AE13,B384:B428,0)),1)),N("V7"))</f>
        <v/>
      </c>
      <c r="Y13" s="137" t="str">
        <f>IF(1=1,IF(F13="","",IF(G13="","",IFERROR(INDEX(E384:E428,MATCH(AE13,B384:B428,0)),G13&amp;""))),N("W6"))</f>
        <v/>
      </c>
      <c r="Z13" s="142" t="str">
        <f>IF(1=1,IF(X13="","",IF(AND(ISNUMBER(X13),X13&lt;1,Y13="kg"),MAX(1,ROUND(X13*1000,0)),IF(AND(ISNUMBER(X13),X13&lt;1,Y13="L"),MAX(1,ROUND(X13*100,0)),ROUND(X13,3)))),N("X10"))</f>
        <v/>
      </c>
      <c r="AA13" s="143" t="str">
        <f>IF(1=1,IF(X13="","",IF(AND(ISNUMBER(X13),X13&lt;1,Y13="kg"),"g",IF(AND(ISNUMBER(X13),X13&lt;1,Y13="L"),"cl",Y13))),N("Y10"))</f>
        <v/>
      </c>
      <c r="AB13" s="123" t="str">
        <f>IF(1=1,IF(E13="","",IF(F13="","A CONTROLER",IF(NOT(ISNUMBER(F13)),"TEXTE",IF(OR(W13="",W13&lt;=0),"COMMANDE COUVERTS INCOMPLETE",IF(G13="","UNITE MANQUANTE",IF(COUNTIF(B384:B428,AE13)=0,"UNITE A CONTROLER","OK")))))),N("Z6"))</f>
        <v/>
      </c>
      <c r="AD13" s="144" t="str">
        <f>IF(1=1,IF(E13="","",AD9),N("AB10"))</f>
        <v/>
      </c>
      <c r="AE13" s="125" t="str">
        <f>IF(1=1,IF(G13="","",UPPER(TRIM(SUBSTITUTE(SUBSTITUTE(G13&amp;"",CHAR(160)," ")," "," ")))),N("AC10"))</f>
        <v/>
      </c>
      <c r="AG13" s="1" t="s">
        <v>29</v>
      </c>
      <c r="AI13" s="100" t="str">
        <f t="shared" ref="AI13:AJ13" si="6">A157</f>
        <v>N° 00</v>
      </c>
      <c r="AJ13" s="251" t="str">
        <f t="shared" si="6"/>
        <v>NOM DE LA RECETTE À SAISIR</v>
      </c>
      <c r="AK13" s="252"/>
      <c r="AL13" s="252"/>
      <c r="AM13" s="252"/>
      <c r="AN13" s="252"/>
      <c r="AO13" s="252"/>
      <c r="AP13" s="252"/>
      <c r="AQ13" s="252"/>
    </row>
    <row r="14" spans="1:43" ht="19.5" thickBot="1" x14ac:dyDescent="0.3">
      <c r="A14" s="126" t="str">
        <f>IF(1=1,IF(E14="","",A9),N("A11"))</f>
        <v/>
      </c>
      <c r="B14" s="127" t="str">
        <f>IF(1=1,IF(E14="","",B9),N("B11"))</f>
        <v/>
      </c>
      <c r="C14" s="128"/>
      <c r="D14" s="129" t="str">
        <f>IF(ISBLANK(E14),"",LARGE(D9:D13,1)+1)</f>
        <v/>
      </c>
      <c r="E14" s="130"/>
      <c r="F14" s="131"/>
      <c r="G14" s="170"/>
      <c r="H14" s="105"/>
      <c r="I14" s="132" t="str">
        <f>IF(1=1,IF(E14="","",I9),N("H11"))</f>
        <v/>
      </c>
      <c r="J14" s="133" t="str">
        <f>IF(1=1,IF(E14="","",J9),N("I11"))</f>
        <v/>
      </c>
      <c r="K14" s="134" t="str">
        <f>IF(1=1,IF(E14="","",K9),N("J11"))</f>
        <v/>
      </c>
      <c r="L14" s="135" t="str">
        <f>IF(1=1,IF(OR(J14="",O14="",NOT(ISNUMBER(J14)),NOT(ISNUMBER(O14)),J14=0),"",O14/J14),N("L11"))</f>
        <v/>
      </c>
      <c r="M14" s="136" t="str">
        <f>IF(1=1,IF(OR(L14="",NOT(ISNUMBER(F14))),"",F14*L14*IFERROR(INDEX(D384:D428,MATCH(AE14,B384:B428,0)),1)),N("M13"))</f>
        <v/>
      </c>
      <c r="N14" s="137" t="str">
        <f>IF(1=1,IF(F14="","",IF(G14="","",IFERROR(INDEX(E384:E428,MATCH(AE14,B384:B428,0)),G14&amp;""))),N("N6"))</f>
        <v/>
      </c>
      <c r="O14" s="138" t="str">
        <f>IF(1=1,IF(E14="","",O9),N("K11"))</f>
        <v/>
      </c>
      <c r="P14" s="139" t="str">
        <f>IF(1=1,IF(M14="","",IF(AND(ISNUMBER(M14),M14&lt;1,N14="kg"),MAX(1,ROUND(M14*1000,0)),IF(AND(ISNUMBER(M14),M14&lt;1,N14="L"),MAX(1,ROUND(M14*100,0)),ROUND(M14,3)))),N("O11"))</f>
        <v/>
      </c>
      <c r="Q14" s="140" t="str">
        <f>IF(1=1,IF(M14="","",IF(AND(ISNUMBER(M14),M14&lt;1,N14="kg"),"g",IF(AND(ISNUMBER(M14),M14&lt;1,N14="L"),"cl",N14))),N("P11"))</f>
        <v/>
      </c>
      <c r="R14" s="115" t="str">
        <f>IF(1=1,IF(E14="","",IF(F14="","A CONTROLER",IF(NOT(ISNUMBER(F14)),"TEXTE",IF(OR(L14="",L14&lt;=0),"COMMANDE PRINCIPALE INCOMPLETE",IF(G14="","UNITE MANQUANTE",IF(COUNTIF(B384:B428,AE14)=0,"UNITE A CONTROLER","OK")))))),N("Q9"))</f>
        <v/>
      </c>
      <c r="S14" s="105"/>
      <c r="T14" s="141">
        <f t="shared" si="2"/>
        <v>0</v>
      </c>
      <c r="U14" s="133" t="str">
        <f>IF(1=1,IF(E14="","",U9),N("S11"))</f>
        <v/>
      </c>
      <c r="V14" s="133" t="str">
        <f>IF(1=1,IF(E14="","",V9),N("T11"))</f>
        <v/>
      </c>
      <c r="W14" s="135" t="str">
        <f>IF(1=1,IF(OR(U14="",V14="",NOT(ISNUMBER(U14)),NOT(ISNUMBER(V14)),U14=0),"",V14/U14),N("U11"))</f>
        <v/>
      </c>
      <c r="X14" s="136" t="str">
        <f>IF(1=1,IF(OR(W14="",NOT(ISNUMBER(F14))),"",F14*W14*IFERROR(INDEX(D384:D428,MATCH(AE14,B384:B428,0)),1)),N("V7"))</f>
        <v/>
      </c>
      <c r="Y14" s="137" t="str">
        <f>IF(1=1,IF(F14="","",IF(G14="","",IFERROR(INDEX(E384:E428,MATCH(AE14,B384:B428,0)),G14&amp;""))),N("W6"))</f>
        <v/>
      </c>
      <c r="Z14" s="142" t="str">
        <f>IF(1=1,IF(X14="","",IF(AND(ISNUMBER(X14),X14&lt;1,Y14="kg"),MAX(1,ROUND(X14*1000,0)),IF(AND(ISNUMBER(X14),X14&lt;1,Y14="L"),MAX(1,ROUND(X14*100,0)),ROUND(X14,3)))),N("X11"))</f>
        <v/>
      </c>
      <c r="AA14" s="143" t="str">
        <f>IF(1=1,IF(X14="","",IF(AND(ISNUMBER(X14),X14&lt;1,Y14="kg"),"g",IF(AND(ISNUMBER(X14),X14&lt;1,Y14="L"),"cl",Y14))),N("Y11"))</f>
        <v/>
      </c>
      <c r="AB14" s="123" t="str">
        <f>IF(1=1,IF(E14="","",IF(F14="","A CONTROLER",IF(NOT(ISNUMBER(F14)),"TEXTE",IF(OR(W14="",W14&lt;=0),"COMMANDE COUVERTS INCOMPLETE",IF(G14="","UNITE MANQUANTE",IF(COUNTIF(B384:B428,AE14)=0,"UNITE A CONTROLER","OK")))))),N("Z6"))</f>
        <v/>
      </c>
      <c r="AD14" s="144" t="str">
        <f>IF(1=1,IF(E14="","",AD9),N("AB11"))</f>
        <v/>
      </c>
      <c r="AE14" s="125" t="str">
        <f>IF(1=1,IF(G14="","",UPPER(TRIM(SUBSTITUTE(SUBSTITUTE(G14&amp;"",CHAR(160)," ")," "," ")))),N("AC11"))</f>
        <v/>
      </c>
      <c r="AG14" s="1" t="s">
        <v>30</v>
      </c>
      <c r="AI14" s="158" t="str">
        <f t="shared" ref="AI14:AJ14" si="7">A194</f>
        <v>N° 00</v>
      </c>
      <c r="AJ14" s="251" t="str">
        <f t="shared" si="7"/>
        <v>NOM DE LA RECETTE À SAISIR</v>
      </c>
      <c r="AK14" s="252"/>
      <c r="AL14" s="252"/>
      <c r="AM14" s="252"/>
      <c r="AN14" s="252"/>
      <c r="AO14" s="252"/>
      <c r="AP14" s="252"/>
      <c r="AQ14" s="252"/>
    </row>
    <row r="15" spans="1:43" ht="19.5" thickBot="1" x14ac:dyDescent="0.3">
      <c r="A15" s="126" t="str">
        <f>IF(1=1,IF(E15="","",A9),N("A12"))</f>
        <v/>
      </c>
      <c r="B15" s="127" t="str">
        <f>IF(1=1,IF(E15="","",B9),N("B12"))</f>
        <v/>
      </c>
      <c r="C15" s="128"/>
      <c r="D15" s="129" t="str">
        <f>IF(ISBLANK(E15),"",LARGE(D9:D14,1)+1)</f>
        <v/>
      </c>
      <c r="E15" s="130"/>
      <c r="F15" s="131"/>
      <c r="G15" s="170"/>
      <c r="H15" s="105"/>
      <c r="I15" s="132" t="str">
        <f>IF(1=1,IF(E15="","",I9),N("H12"))</f>
        <v/>
      </c>
      <c r="J15" s="133" t="str">
        <f>IF(1=1,IF(E15="","",J9),N("I12"))</f>
        <v/>
      </c>
      <c r="K15" s="134" t="str">
        <f>IF(1=1,IF(E15="","",K9),N("J12"))</f>
        <v/>
      </c>
      <c r="L15" s="135" t="str">
        <f>IF(1=1,IF(OR(J15="",O15="",NOT(ISNUMBER(J15)),NOT(ISNUMBER(O15)),J15=0),"",O15/J15),N("L12"))</f>
        <v/>
      </c>
      <c r="M15" s="136" t="str">
        <f>IF(1=1,IF(OR(L15="",NOT(ISNUMBER(F15))),"",F15*L15*IFERROR(INDEX(D384:D428,MATCH(AE15,B384:B428,0)),1)),N("M13"))</f>
        <v/>
      </c>
      <c r="N15" s="137" t="str">
        <f>IF(1=1,IF(F15="","",IF(G15="","",IFERROR(INDEX(E384:E428,MATCH(AE15,B384:B428,0)),G15&amp;""))),N("N6"))</f>
        <v/>
      </c>
      <c r="O15" s="138" t="str">
        <f>IF(1=1,IF(E15="","",O9),N("K12"))</f>
        <v/>
      </c>
      <c r="P15" s="139" t="str">
        <f>IF(1=1,IF(M15="","",IF(AND(ISNUMBER(M15),M15&lt;1,N15="kg"),MAX(1,ROUND(M15*1000,0)),IF(AND(ISNUMBER(M15),M15&lt;1,N15="L"),MAX(1,ROUND(M15*100,0)),ROUND(M15,3)))),N("O12"))</f>
        <v/>
      </c>
      <c r="Q15" s="140" t="str">
        <f>IF(1=1,IF(M15="","",IF(AND(ISNUMBER(M15),M15&lt;1,N15="kg"),"g",IF(AND(ISNUMBER(M15),M15&lt;1,N15="L"),"cl",N15))),N("P12"))</f>
        <v/>
      </c>
      <c r="R15" s="115" t="str">
        <f>IF(1=1,IF(E15="","",IF(F15="","A CONTROLER",IF(NOT(ISNUMBER(F15)),"TEXTE",IF(OR(L15="",L15&lt;=0),"COMMANDE PRINCIPALE INCOMPLETE",IF(G15="","UNITE MANQUANTE",IF(COUNTIF(B384:B428,AE15)=0,"UNITE A CONTROLER","OK")))))),N("Q9"))</f>
        <v/>
      </c>
      <c r="S15" s="105"/>
      <c r="T15" s="141">
        <f t="shared" si="2"/>
        <v>0</v>
      </c>
      <c r="U15" s="133" t="str">
        <f>IF(1=1,IF(E15="","",U9),N("S12"))</f>
        <v/>
      </c>
      <c r="V15" s="133" t="str">
        <f>IF(1=1,IF(E15="","",V9),N("T12"))</f>
        <v/>
      </c>
      <c r="W15" s="135" t="str">
        <f>IF(1=1,IF(OR(U15="",V15="",NOT(ISNUMBER(U15)),NOT(ISNUMBER(V15)),U15=0),"",V15/U15),N("U12"))</f>
        <v/>
      </c>
      <c r="X15" s="136" t="str">
        <f>IF(1=1,IF(OR(W15="",NOT(ISNUMBER(F15))),"",F15*W15*IFERROR(INDEX(D384:D428,MATCH(AE15,B384:B428,0)),1)),N("V7"))</f>
        <v/>
      </c>
      <c r="Y15" s="137" t="str">
        <f>IF(1=1,IF(F15="","",IF(G15="","",IFERROR(INDEX(E384:E428,MATCH(AE15,B384:B428,0)),G15&amp;""))),N("W6"))</f>
        <v/>
      </c>
      <c r="Z15" s="142" t="str">
        <f>IF(1=1,IF(X15="","",IF(AND(ISNUMBER(X15),X15&lt;1,Y15="kg"),MAX(1,ROUND(X15*1000,0)),IF(AND(ISNUMBER(X15),X15&lt;1,Y15="L"),MAX(1,ROUND(X15*100,0)),ROUND(X15,3)))),N("X12"))</f>
        <v/>
      </c>
      <c r="AA15" s="143" t="str">
        <f>IF(1=1,IF(X15="","",IF(AND(ISNUMBER(X15),X15&lt;1,Y15="kg"),"g",IF(AND(ISNUMBER(X15),X15&lt;1,Y15="L"),"cl",Y15))),N("Y12"))</f>
        <v/>
      </c>
      <c r="AB15" s="123" t="str">
        <f>IF(1=1,IF(E15="","",IF(F15="","A CONTROLER",IF(NOT(ISNUMBER(F15)),"TEXTE",IF(OR(W15="",W15&lt;=0),"COMMANDE COUVERTS INCOMPLETE",IF(G15="","UNITE MANQUANTE",IF(COUNTIF(B384:B428,AE15)=0,"UNITE A CONTROLER","OK")))))),N("Z6"))</f>
        <v/>
      </c>
      <c r="AD15" s="144" t="str">
        <f>IF(1=1,IF(E15="","",AD9),N("AB12"))</f>
        <v/>
      </c>
      <c r="AE15" s="125" t="str">
        <f>IF(1=1,IF(G15="","",UPPER(TRIM(SUBSTITUTE(SUBSTITUTE(G15&amp;"",CHAR(160)," ")," "," ")))),N("AC12"))</f>
        <v/>
      </c>
      <c r="AG15" s="4" t="s">
        <v>31</v>
      </c>
      <c r="AI15" s="100" t="str">
        <f t="shared" ref="AI15:AJ15" si="8">A231</f>
        <v>N° 00</v>
      </c>
      <c r="AJ15" s="251" t="str">
        <f t="shared" si="8"/>
        <v>NOM DE LA RECETTE À SAISIR</v>
      </c>
      <c r="AK15" s="252"/>
      <c r="AL15" s="252"/>
      <c r="AM15" s="252"/>
      <c r="AN15" s="252"/>
      <c r="AO15" s="252"/>
      <c r="AP15" s="252"/>
      <c r="AQ15" s="252"/>
    </row>
    <row r="16" spans="1:43" ht="19.5" thickBot="1" x14ac:dyDescent="0.3">
      <c r="A16" s="126" t="str">
        <f>IF(1=1,IF(E16="","",A9),N("A13"))</f>
        <v/>
      </c>
      <c r="B16" s="127" t="str">
        <f>IF(1=1,IF(E16="","",B9),N("B13"))</f>
        <v/>
      </c>
      <c r="C16" s="128"/>
      <c r="D16" s="129" t="str">
        <f>IF(ISBLANK(E16),"",LARGE(D9:D15,1)+1)</f>
        <v/>
      </c>
      <c r="E16" s="130"/>
      <c r="F16" s="131"/>
      <c r="G16" s="170"/>
      <c r="H16" s="105"/>
      <c r="I16" s="132" t="str">
        <f>IF(1=1,IF(E16="","",I9),N("H13"))</f>
        <v/>
      </c>
      <c r="J16" s="133" t="str">
        <f>IF(1=1,IF(E16="","",J9),N("I13"))</f>
        <v/>
      </c>
      <c r="K16" s="134" t="str">
        <f>IF(1=1,IF(E16="","",K9),N("J13"))</f>
        <v/>
      </c>
      <c r="L16" s="135" t="str">
        <f>IF(1=1,IF(OR(J16="",O16="",NOT(ISNUMBER(J16)),NOT(ISNUMBER(O16)),J16=0),"",O16/J16),N("L13"))</f>
        <v/>
      </c>
      <c r="M16" s="136" t="str">
        <f>IF(1=1,IF(OR(L16="",NOT(ISNUMBER(F16))),"",F16*L16*IFERROR(INDEX(D384:D428,MATCH(AE16,B384:B428,0)),1)),N("M13"))</f>
        <v/>
      </c>
      <c r="N16" s="137" t="str">
        <f>IF(1=1,IF(F16="","",IF(G16="","",IFERROR(INDEX(E384:E428,MATCH(AE16,B384:B428,0)),G16&amp;""))),N("N6"))</f>
        <v/>
      </c>
      <c r="O16" s="138" t="str">
        <f>IF(1=1,IF(E16="","",O9),N("K13"))</f>
        <v/>
      </c>
      <c r="P16" s="139" t="str">
        <f>IF(1=1,IF(M16="","",IF(AND(ISNUMBER(M16),M16&lt;1,N16="kg"),MAX(1,ROUND(M16*1000,0)),IF(AND(ISNUMBER(M16),M16&lt;1,N16="L"),MAX(1,ROUND(M16*100,0)),ROUND(M16,3)))),N("O13"))</f>
        <v/>
      </c>
      <c r="Q16" s="140" t="str">
        <f>IF(1=1,IF(M16="","",IF(AND(ISNUMBER(M16),M16&lt;1,N16="kg"),"g",IF(AND(ISNUMBER(M16),M16&lt;1,N16="L"),"cl",N16))),N("P13"))</f>
        <v/>
      </c>
      <c r="R16" s="115" t="str">
        <f>IF(1=1,IF(E16="","",IF(F16="","A CONTROLER",IF(NOT(ISNUMBER(F16)),"TEXTE",IF(OR(L16="",L16&lt;=0),"COMMANDE PRINCIPALE INCOMPLETE",IF(G16="","UNITE MANQUANTE",IF(COUNTIF(B384:B428,AE16)=0,"UNITE A CONTROLER","OK")))))),N("Q9"))</f>
        <v/>
      </c>
      <c r="S16" s="105"/>
      <c r="T16" s="141">
        <f t="shared" si="2"/>
        <v>0</v>
      </c>
      <c r="U16" s="133" t="str">
        <f>IF(1=1,IF(E16="","",U9),N("S13"))</f>
        <v/>
      </c>
      <c r="V16" s="133" t="str">
        <f>IF(1=1,IF(E16="","",V9),N("T13"))</f>
        <v/>
      </c>
      <c r="W16" s="135" t="str">
        <f>IF(1=1,IF(OR(U16="",V16="",NOT(ISNUMBER(U16)),NOT(ISNUMBER(V16)),U16=0),"",V16/U16),N("U13"))</f>
        <v/>
      </c>
      <c r="X16" s="136" t="str">
        <f>IF(1=1,IF(OR(W16="",NOT(ISNUMBER(F16))),"",F16*W16*IFERROR(INDEX(D384:D428,MATCH(AE16,B384:B428,0)),1)),N("V7"))</f>
        <v/>
      </c>
      <c r="Y16" s="137" t="str">
        <f>IF(1=1,IF(F16="","",IF(G16="","",IFERROR(INDEX(E384:E428,MATCH(AE16,B384:B428,0)),G16&amp;""))),N("W6"))</f>
        <v/>
      </c>
      <c r="Z16" s="142" t="str">
        <f>IF(1=1,IF(X16="","",IF(AND(ISNUMBER(X16),X16&lt;1,Y16="kg"),MAX(1,ROUND(X16*1000,0)),IF(AND(ISNUMBER(X16),X16&lt;1,Y16="L"),MAX(1,ROUND(X16*100,0)),ROUND(X16,3)))),N("X13"))</f>
        <v/>
      </c>
      <c r="AA16" s="143" t="str">
        <f>IF(1=1,IF(X16="","",IF(AND(ISNUMBER(X16),X16&lt;1,Y16="kg"),"g",IF(AND(ISNUMBER(X16),X16&lt;1,Y16="L"),"cl",Y16))),N("Y13"))</f>
        <v/>
      </c>
      <c r="AB16" s="123" t="str">
        <f>IF(1=1,IF(E16="","",IF(F16="","A CONTROLER",IF(NOT(ISNUMBER(F16)),"TEXTE",IF(OR(W16="",W16&lt;=0),"COMMANDE COUVERTS INCOMPLETE",IF(G16="","UNITE MANQUANTE",IF(COUNTIF(B384:B428,AE16)=0,"UNITE A CONTROLER","OK")))))),N("Z6"))</f>
        <v/>
      </c>
      <c r="AD16" s="144" t="str">
        <f>IF(1=1,IF(E16="","",AD9),N("AB13"))</f>
        <v/>
      </c>
      <c r="AE16" s="125" t="str">
        <f>IF(1=1,IF(G16="","",UPPER(TRIM(SUBSTITUTE(SUBSTITUTE(G16&amp;"",CHAR(160)," ")," "," ")))),N("AC13"))</f>
        <v/>
      </c>
      <c r="AG16" s="4" t="s">
        <v>32</v>
      </c>
      <c r="AI16" s="158" t="str">
        <f t="shared" ref="AI16:AJ16" si="9">A268</f>
        <v>N° 00</v>
      </c>
      <c r="AJ16" s="251" t="str">
        <f t="shared" si="9"/>
        <v>NOM DE LA RECETTE À SAISIR</v>
      </c>
      <c r="AK16" s="252"/>
      <c r="AL16" s="252"/>
      <c r="AM16" s="252"/>
      <c r="AN16" s="252"/>
      <c r="AO16" s="252"/>
      <c r="AP16" s="252"/>
      <c r="AQ16" s="252"/>
    </row>
    <row r="17" spans="1:43" ht="19.5" thickBot="1" x14ac:dyDescent="0.3">
      <c r="A17" s="126" t="str">
        <f>IF(1=1,IF(E17="","",A9),N("A14"))</f>
        <v/>
      </c>
      <c r="B17" s="127" t="str">
        <f>IF(1=1,IF(E17="","",B9),N("B14"))</f>
        <v/>
      </c>
      <c r="C17" s="128"/>
      <c r="D17" s="129" t="str">
        <f>IF(ISBLANK(E17),"",LARGE(D9:D16,1)+1)</f>
        <v/>
      </c>
      <c r="E17" s="130"/>
      <c r="F17" s="131"/>
      <c r="G17" s="170"/>
      <c r="H17" s="105"/>
      <c r="I17" s="132" t="str">
        <f>IF(1=1,IF(E17="","",I9),N("H14"))</f>
        <v/>
      </c>
      <c r="J17" s="133" t="str">
        <f>IF(1=1,IF(E17="","",J9),N("I14"))</f>
        <v/>
      </c>
      <c r="K17" s="134" t="str">
        <f>IF(1=1,IF(E17="","",K9),N("J14"))</f>
        <v/>
      </c>
      <c r="L17" s="135" t="str">
        <f>IF(1=1,IF(OR(J17="",O17="",NOT(ISNUMBER(J17)),NOT(ISNUMBER(O17)),J17=0),"",O17/J17),N("L14"))</f>
        <v/>
      </c>
      <c r="M17" s="136" t="str">
        <f>IF(1=1,IF(OR(L17="",NOT(ISNUMBER(F17))),"",F17*L17*IFERROR(INDEX(D384:D428,MATCH(AE17,B384:B428,0)),1)),N("M13"))</f>
        <v/>
      </c>
      <c r="N17" s="137" t="str">
        <f>IF(1=1,IF(F17="","",IF(G17="","",IFERROR(INDEX(E384:E428,MATCH(AE17,B384:B428,0)),G17&amp;""))),N("N6"))</f>
        <v/>
      </c>
      <c r="O17" s="138" t="str">
        <f>IF(1=1,IF(E17="","",O9),N("K14"))</f>
        <v/>
      </c>
      <c r="P17" s="139" t="str">
        <f>IF(1=1,IF(M17="","",IF(AND(ISNUMBER(M17),M17&lt;1,N17="kg"),MAX(1,ROUND(M17*1000,0)),IF(AND(ISNUMBER(M17),M17&lt;1,N17="L"),MAX(1,ROUND(M17*100,0)),ROUND(M17,3)))),N("O14"))</f>
        <v/>
      </c>
      <c r="Q17" s="140" t="str">
        <f>IF(1=1,IF(M17="","",IF(AND(ISNUMBER(M17),M17&lt;1,N17="kg"),"g",IF(AND(ISNUMBER(M17),M17&lt;1,N17="L"),"cl",N17))),N("P14"))</f>
        <v/>
      </c>
      <c r="R17" s="115" t="str">
        <f>IF(1=1,IF(E17="","",IF(F17="","A CONTROLER",IF(NOT(ISNUMBER(F17)),"TEXTE",IF(OR(L17="",L17&lt;=0),"COMMANDE PRINCIPALE INCOMPLETE",IF(G17="","UNITE MANQUANTE",IF(COUNTIF(B384:B428,AE17)=0,"UNITE A CONTROLER","OK")))))),N("Q9"))</f>
        <v/>
      </c>
      <c r="S17" s="105"/>
      <c r="T17" s="141">
        <f t="shared" si="2"/>
        <v>0</v>
      </c>
      <c r="U17" s="133" t="str">
        <f>IF(1=1,IF(E17="","",U9),N("S14"))</f>
        <v/>
      </c>
      <c r="V17" s="133" t="str">
        <f>IF(1=1,IF(E17="","",V9),N("T14"))</f>
        <v/>
      </c>
      <c r="W17" s="135" t="str">
        <f>IF(1=1,IF(OR(U17="",V17="",NOT(ISNUMBER(U17)),NOT(ISNUMBER(V17)),U17=0),"",V17/U17),N("U14"))</f>
        <v/>
      </c>
      <c r="X17" s="136" t="str">
        <f>IF(1=1,IF(OR(W17="",NOT(ISNUMBER(F17))),"",F17*W17*IFERROR(INDEX(D384:D428,MATCH(AE17,B384:B428,0)),1)),N("V7"))</f>
        <v/>
      </c>
      <c r="Y17" s="137" t="str">
        <f>IF(1=1,IF(F17="","",IF(G17="","",IFERROR(INDEX(E384:E428,MATCH(AE17,B384:B428,0)),G17&amp;""))),N("W6"))</f>
        <v/>
      </c>
      <c r="Z17" s="142" t="str">
        <f>IF(1=1,IF(X17="","",IF(AND(ISNUMBER(X17),X17&lt;1,Y17="kg"),MAX(1,ROUND(X17*1000,0)),IF(AND(ISNUMBER(X17),X17&lt;1,Y17="L"),MAX(1,ROUND(X17*100,0)),ROUND(X17,3)))),N("X14"))</f>
        <v/>
      </c>
      <c r="AA17" s="143" t="str">
        <f>IF(1=1,IF(X17="","",IF(AND(ISNUMBER(X17),X17&lt;1,Y17="kg"),"g",IF(AND(ISNUMBER(X17),X17&lt;1,Y17="L"),"cl",Y17))),N("Y14"))</f>
        <v/>
      </c>
      <c r="AB17" s="123" t="str">
        <f>IF(1=1,IF(E17="","",IF(F17="","A CONTROLER",IF(NOT(ISNUMBER(F17)),"TEXTE",IF(OR(W17="",W17&lt;=0),"COMMANDE COUVERTS INCOMPLETE",IF(G17="","UNITE MANQUANTE",IF(COUNTIF(B384:B428,AE17)=0,"UNITE A CONTROLER","OK")))))),N("Z6"))</f>
        <v/>
      </c>
      <c r="AD17" s="144" t="str">
        <f>IF(1=1,IF(E17="","",AD9),N("AB14"))</f>
        <v/>
      </c>
      <c r="AE17" s="125" t="str">
        <f>IF(1=1,IF(G17="","",UPPER(TRIM(SUBSTITUTE(SUBSTITUTE(G17&amp;"",CHAR(160)," ")," "," ")))),N("AC14"))</f>
        <v/>
      </c>
      <c r="AG17" s="4" t="s">
        <v>33</v>
      </c>
      <c r="AI17" s="100" t="str">
        <f t="shared" ref="AI17:AJ17" si="10">A305</f>
        <v>N° 00</v>
      </c>
      <c r="AJ17" s="251" t="str">
        <f t="shared" si="10"/>
        <v>NOM DE LA RECETTE À SAISIR</v>
      </c>
      <c r="AK17" s="252"/>
      <c r="AL17" s="252"/>
      <c r="AM17" s="252"/>
      <c r="AN17" s="252"/>
      <c r="AO17" s="252"/>
      <c r="AP17" s="252"/>
      <c r="AQ17" s="252"/>
    </row>
    <row r="18" spans="1:43" ht="18.75" x14ac:dyDescent="0.25">
      <c r="A18" s="126" t="str">
        <f>IF(1=1,IF(E18="","",A9),N("A15"))</f>
        <v/>
      </c>
      <c r="B18" s="127" t="str">
        <f>IF(1=1,IF(E18="","",B9),N("B15"))</f>
        <v/>
      </c>
      <c r="C18" s="128"/>
      <c r="D18" s="129" t="str">
        <f>IF(ISBLANK(E18),"",LARGE(D9:D17,1)+1)</f>
        <v/>
      </c>
      <c r="E18" s="130"/>
      <c r="F18" s="131"/>
      <c r="G18" s="170"/>
      <c r="H18" s="105"/>
      <c r="I18" s="132" t="str">
        <f>IF(1=1,IF(E18="","",I9),N("H15"))</f>
        <v/>
      </c>
      <c r="J18" s="133" t="str">
        <f>IF(1=1,IF(E18="","",J9),N("I15"))</f>
        <v/>
      </c>
      <c r="K18" s="134" t="str">
        <f>IF(1=1,IF(E18="","",K9),N("J15"))</f>
        <v/>
      </c>
      <c r="L18" s="135" t="str">
        <f>IF(1=1,IF(OR(J18="",O18="",NOT(ISNUMBER(J18)),NOT(ISNUMBER(O18)),J18=0),"",O18/J18),N("L15"))</f>
        <v/>
      </c>
      <c r="M18" s="136" t="str">
        <f>IF(1=1,IF(OR(L18="",NOT(ISNUMBER(F18))),"",F18*L18*IFERROR(INDEX(D384:D428,MATCH(AE18,B384:B428,0)),1)),N("M13"))</f>
        <v/>
      </c>
      <c r="N18" s="137" t="str">
        <f>IF(1=1,IF(F18="","",IF(G18="","",IFERROR(INDEX(E384:E428,MATCH(AE18,B384:B428,0)),G18&amp;""))),N("N6"))</f>
        <v/>
      </c>
      <c r="O18" s="138" t="str">
        <f>IF(1=1,IF(E18="","",O9),N("K15"))</f>
        <v/>
      </c>
      <c r="P18" s="139" t="str">
        <f>IF(1=1,IF(M18="","",IF(AND(ISNUMBER(M18),M18&lt;1,N18="kg"),MAX(1,ROUND(M18*1000,0)),IF(AND(ISNUMBER(M18),M18&lt;1,N18="L"),MAX(1,ROUND(M18*100,0)),ROUND(M18,3)))),N("O15"))</f>
        <v/>
      </c>
      <c r="Q18" s="140" t="str">
        <f>IF(1=1,IF(M18="","",IF(AND(ISNUMBER(M18),M18&lt;1,N18="kg"),"g",IF(AND(ISNUMBER(M18),M18&lt;1,N18="L"),"cl",N18))),N("P15"))</f>
        <v/>
      </c>
      <c r="R18" s="115" t="str">
        <f>IF(1=1,IF(E18="","",IF(F18="","A CONTROLER",IF(NOT(ISNUMBER(F18)),"TEXTE",IF(OR(L18="",L18&lt;=0),"COMMANDE PRINCIPALE INCOMPLETE",IF(G18="","UNITE MANQUANTE",IF(COUNTIF(B384:B428,AE18)=0,"UNITE A CONTROLER","OK")))))),N("Q9"))</f>
        <v/>
      </c>
      <c r="S18" s="105"/>
      <c r="T18" s="141">
        <f t="shared" si="2"/>
        <v>0</v>
      </c>
      <c r="U18" s="133" t="str">
        <f>IF(1=1,IF(E18="","",U9),N("S15"))</f>
        <v/>
      </c>
      <c r="V18" s="133" t="str">
        <f>IF(1=1,IF(E18="","",V9),N("T15"))</f>
        <v/>
      </c>
      <c r="W18" s="135" t="str">
        <f>IF(1=1,IF(OR(U18="",V18="",NOT(ISNUMBER(U18)),NOT(ISNUMBER(V18)),U18=0),"",V18/U18),N("U15"))</f>
        <v/>
      </c>
      <c r="X18" s="136" t="str">
        <f>IF(1=1,IF(OR(W18="",NOT(ISNUMBER(F18))),"",F18*W18*IFERROR(INDEX(D384:D428,MATCH(AE18,B384:B428,0)),1)),N("V7"))</f>
        <v/>
      </c>
      <c r="Y18" s="137" t="str">
        <f>IF(1=1,IF(F18="","",IF(G18="","",IFERROR(INDEX(E384:E428,MATCH(AE18,B384:B428,0)),G18&amp;""))),N("W6"))</f>
        <v/>
      </c>
      <c r="Z18" s="142" t="str">
        <f>IF(1=1,IF(X18="","",IF(AND(ISNUMBER(X18),X18&lt;1,Y18="kg"),MAX(1,ROUND(X18*1000,0)),IF(AND(ISNUMBER(X18),X18&lt;1,Y18="L"),MAX(1,ROUND(X18*100,0)),ROUND(X18,3)))),N("X15"))</f>
        <v/>
      </c>
      <c r="AA18" s="143" t="str">
        <f>IF(1=1,IF(X18="","",IF(AND(ISNUMBER(X18),X18&lt;1,Y18="kg"),"g",IF(AND(ISNUMBER(X18),X18&lt;1,Y18="L"),"cl",Y18))),N("Y15"))</f>
        <v/>
      </c>
      <c r="AB18" s="123" t="str">
        <f>IF(1=1,IF(E18="","",IF(F18="","A CONTROLER",IF(NOT(ISNUMBER(F18)),"TEXTE",IF(OR(W18="",W18&lt;=0),"COMMANDE COUVERTS INCOMPLETE",IF(G18="","UNITE MANQUANTE",IF(COUNTIF(B384:B428,AE18)=0,"UNITE A CONTROLER","OK")))))),N("Z6"))</f>
        <v/>
      </c>
      <c r="AD18" s="144" t="str">
        <f>IF(1=1,IF(E18="","",AD9),N("AB15"))</f>
        <v/>
      </c>
      <c r="AE18" s="125" t="str">
        <f>IF(1=1,IF(G18="","",UPPER(TRIM(SUBSTITUTE(SUBSTITUTE(G18&amp;"",CHAR(160)," ")," "," ")))),N("AC15"))</f>
        <v/>
      </c>
      <c r="AG18" s="5" t="s">
        <v>34</v>
      </c>
      <c r="AI18" s="158" t="str">
        <f t="shared" ref="AI18:AJ18" si="11">A342</f>
        <v>N° 00</v>
      </c>
      <c r="AJ18" s="251" t="str">
        <f t="shared" si="11"/>
        <v>NOM DE LA RECETTE À SAISIR</v>
      </c>
      <c r="AK18" s="252"/>
      <c r="AL18" s="252"/>
      <c r="AM18" s="252"/>
      <c r="AN18" s="252"/>
      <c r="AO18" s="252"/>
      <c r="AP18" s="252"/>
      <c r="AQ18" s="252"/>
    </row>
    <row r="19" spans="1:43" ht="15.75" x14ac:dyDescent="0.25">
      <c r="A19" s="126" t="str">
        <f>IF(1=1,IF(E19="","",A9),N("A16"))</f>
        <v/>
      </c>
      <c r="B19" s="127" t="str">
        <f>IF(1=1,IF(E19="","",B9),N("B16"))</f>
        <v/>
      </c>
      <c r="C19" s="128"/>
      <c r="D19" s="129" t="str">
        <f>IF(ISBLANK(E19),"",LARGE(D9:D18,1)+1)</f>
        <v/>
      </c>
      <c r="E19" s="130"/>
      <c r="F19" s="131"/>
      <c r="G19" s="170"/>
      <c r="H19" s="105"/>
      <c r="I19" s="132" t="str">
        <f>IF(1=1,IF(E19="","",I9),N("H16"))</f>
        <v/>
      </c>
      <c r="J19" s="133" t="str">
        <f>IF(1=1,IF(E19="","",J9),N("I16"))</f>
        <v/>
      </c>
      <c r="K19" s="134" t="str">
        <f>IF(1=1,IF(E19="","",K9),N("J16"))</f>
        <v/>
      </c>
      <c r="L19" s="135" t="str">
        <f>IF(1=1,IF(OR(J19="",O19="",NOT(ISNUMBER(J19)),NOT(ISNUMBER(O19)),J19=0),"",O19/J19),N("L16"))</f>
        <v/>
      </c>
      <c r="M19" s="136" t="str">
        <f>IF(1=1,IF(OR(L19="",NOT(ISNUMBER(F19))),"",F19*L19*IFERROR(INDEX(D384:D428,MATCH(AE19,B384:B428,0)),1)),N("M13"))</f>
        <v/>
      </c>
      <c r="N19" s="137" t="str">
        <f>IF(1=1,IF(F19="","",IF(G19="","",IFERROR(INDEX(E384:E428,MATCH(AE19,B384:B428,0)),G19&amp;""))),N("N6"))</f>
        <v/>
      </c>
      <c r="O19" s="138" t="str">
        <f>IF(1=1,IF(E19="","",O9),N("K16"))</f>
        <v/>
      </c>
      <c r="P19" s="139" t="str">
        <f>IF(1=1,IF(M19="","",IF(AND(ISNUMBER(M19),M19&lt;1,N19="kg"),MAX(1,ROUND(M19*1000,0)),IF(AND(ISNUMBER(M19),M19&lt;1,N19="L"),MAX(1,ROUND(M19*100,0)),ROUND(M19,3)))),N("O16"))</f>
        <v/>
      </c>
      <c r="Q19" s="140" t="str">
        <f>IF(1=1,IF(M19="","",IF(AND(ISNUMBER(M19),M19&lt;1,N19="kg"),"g",IF(AND(ISNUMBER(M19),M19&lt;1,N19="L"),"cl",N19))),N("P16"))</f>
        <v/>
      </c>
      <c r="R19" s="115" t="str">
        <f>IF(1=1,IF(E19="","",IF(F19="","A CONTROLER",IF(NOT(ISNUMBER(F19)),"TEXTE",IF(OR(L19="",L19&lt;=0),"COMMANDE PRINCIPALE INCOMPLETE",IF(G19="","UNITE MANQUANTE",IF(COUNTIF(B384:B428,AE19)=0,"UNITE A CONTROLER","OK")))))),N("Q9"))</f>
        <v/>
      </c>
      <c r="S19" s="105"/>
      <c r="T19" s="141">
        <f t="shared" si="2"/>
        <v>0</v>
      </c>
      <c r="U19" s="133" t="str">
        <f>IF(1=1,IF(E19="","",U9),N("S16"))</f>
        <v/>
      </c>
      <c r="V19" s="133" t="str">
        <f>IF(1=1,IF(E19="","",V9),N("T16"))</f>
        <v/>
      </c>
      <c r="W19" s="135" t="str">
        <f>IF(1=1,IF(OR(U19="",V19="",NOT(ISNUMBER(U19)),NOT(ISNUMBER(V19)),U19=0),"",V19/U19),N("U16"))</f>
        <v/>
      </c>
      <c r="X19" s="136" t="str">
        <f>IF(1=1,IF(OR(W19="",NOT(ISNUMBER(F19))),"",F19*W19*IFERROR(INDEX(D384:D428,MATCH(AE19,B384:B428,0)),1)),N("V7"))</f>
        <v/>
      </c>
      <c r="Y19" s="137" t="str">
        <f>IF(1=1,IF(F19="","",IF(G19="","",IFERROR(INDEX(E384:E428,MATCH(AE19,B384:B428,0)),G19&amp;""))),N("W6"))</f>
        <v/>
      </c>
      <c r="Z19" s="142" t="str">
        <f>IF(1=1,IF(X19="","",IF(AND(ISNUMBER(X19),X19&lt;1,Y19="kg"),MAX(1,ROUND(X19*1000,0)),IF(AND(ISNUMBER(X19),X19&lt;1,Y19="L"),MAX(1,ROUND(X19*100,0)),ROUND(X19,3)))),N("X16"))</f>
        <v/>
      </c>
      <c r="AA19" s="143" t="str">
        <f>IF(1=1,IF(X19="","",IF(AND(ISNUMBER(X19),X19&lt;1,Y19="kg"),"g",IF(AND(ISNUMBER(X19),X19&lt;1,Y19="L"),"cl",Y19))),N("Y16"))</f>
        <v/>
      </c>
      <c r="AB19" s="123" t="str">
        <f>IF(1=1,IF(E19="","",IF(F19="","A CONTROLER",IF(NOT(ISNUMBER(F19)),"TEXTE",IF(OR(W19="",W19&lt;=0),"COMMANDE COUVERTS INCOMPLETE",IF(G19="","UNITE MANQUANTE",IF(COUNTIF(B384:B428,AE19)=0,"UNITE A CONTROLER","OK")))))),N("Z6"))</f>
        <v/>
      </c>
      <c r="AD19" s="144" t="str">
        <f>IF(1=1,IF(E19="","",AD9),N("AB16"))</f>
        <v/>
      </c>
      <c r="AE19" s="125" t="str">
        <f>IF(1=1,IF(G19="","",UPPER(TRIM(SUBSTITUTE(SUBSTITUTE(G19&amp;"",CHAR(160)," ")," "," ")))),N("AC16"))</f>
        <v/>
      </c>
      <c r="AG19" s="5" t="s">
        <v>35</v>
      </c>
    </row>
    <row r="20" spans="1:43" ht="15.75" x14ac:dyDescent="0.25">
      <c r="A20" s="126" t="str">
        <f>IF(1=1,IF(E20="","",A9),N("A17"))</f>
        <v/>
      </c>
      <c r="B20" s="127" t="str">
        <f>IF(1=1,IF(E20="","",B9),N("B17"))</f>
        <v/>
      </c>
      <c r="C20" s="128"/>
      <c r="D20" s="129" t="str">
        <f>IF(ISBLANK(E20),"",LARGE(D9:D19,1)+1)</f>
        <v/>
      </c>
      <c r="E20" s="130"/>
      <c r="F20" s="131"/>
      <c r="G20" s="170"/>
      <c r="H20" s="105"/>
      <c r="I20" s="132" t="str">
        <f>IF(1=1,IF(E20="","",I9),N("H17"))</f>
        <v/>
      </c>
      <c r="J20" s="133" t="str">
        <f>IF(1=1,IF(E20="","",J9),N("I17"))</f>
        <v/>
      </c>
      <c r="K20" s="134" t="str">
        <f>IF(1=1,IF(E20="","",K9),N("J17"))</f>
        <v/>
      </c>
      <c r="L20" s="135" t="str">
        <f>IF(1=1,IF(OR(J20="",O20="",NOT(ISNUMBER(J20)),NOT(ISNUMBER(O20)),J20=0),"",O20/J20),N("L17"))</f>
        <v/>
      </c>
      <c r="M20" s="136" t="str">
        <f>IF(1=1,IF(OR(L20="",NOT(ISNUMBER(F20))),"",F20*L20*IFERROR(INDEX(D384:D428,MATCH(AE20,B384:B428,0)),1)),N("M13"))</f>
        <v/>
      </c>
      <c r="N20" s="137" t="str">
        <f>IF(1=1,IF(F20="","",IF(G20="","",IFERROR(INDEX(E384:E428,MATCH(AE20,B384:B428,0)),G20&amp;""))),N("N6"))</f>
        <v/>
      </c>
      <c r="O20" s="138" t="str">
        <f>IF(1=1,IF(E20="","",O9),N("K17"))</f>
        <v/>
      </c>
      <c r="P20" s="139" t="str">
        <f>IF(1=1,IF(M20="","",IF(AND(ISNUMBER(M20),M20&lt;1,N20="kg"),MAX(1,ROUND(M20*1000,0)),IF(AND(ISNUMBER(M20),M20&lt;1,N20="L"),MAX(1,ROUND(M20*100,0)),ROUND(M20,3)))),N("O17"))</f>
        <v/>
      </c>
      <c r="Q20" s="140" t="str">
        <f>IF(1=1,IF(M20="","",IF(AND(ISNUMBER(M20),M20&lt;1,N20="kg"),"g",IF(AND(ISNUMBER(M20),M20&lt;1,N20="L"),"cl",N20))),N("P17"))</f>
        <v/>
      </c>
      <c r="R20" s="115" t="str">
        <f>IF(1=1,IF(E20="","",IF(F20="","A CONTROLER",IF(NOT(ISNUMBER(F20)),"TEXTE",IF(OR(L20="",L20&lt;=0),"COMMANDE PRINCIPALE INCOMPLETE",IF(G20="","UNITE MANQUANTE",IF(COUNTIF(B384:B428,AE20)=0,"UNITE A CONTROLER","OK")))))),N("Q9"))</f>
        <v/>
      </c>
      <c r="S20" s="105"/>
      <c r="T20" s="141">
        <f t="shared" si="2"/>
        <v>0</v>
      </c>
      <c r="U20" s="133" t="str">
        <f>IF(1=1,IF(E20="","",U9),N("S17"))</f>
        <v/>
      </c>
      <c r="V20" s="133" t="str">
        <f>IF(1=1,IF(E20="","",V9),N("T17"))</f>
        <v/>
      </c>
      <c r="W20" s="135" t="str">
        <f>IF(1=1,IF(OR(U20="",V20="",NOT(ISNUMBER(U20)),NOT(ISNUMBER(V20)),U20=0),"",V20/U20),N("U17"))</f>
        <v/>
      </c>
      <c r="X20" s="136" t="str">
        <f>IF(1=1,IF(OR(W20="",NOT(ISNUMBER(F20))),"",F20*W20*IFERROR(INDEX(D384:D428,MATCH(AE20,B384:B428,0)),1)),N("V7"))</f>
        <v/>
      </c>
      <c r="Y20" s="137" t="str">
        <f>IF(1=1,IF(F20="","",IF(G20="","",IFERROR(INDEX(E384:E428,MATCH(AE20,B384:B428,0)),G20&amp;""))),N("W6"))</f>
        <v/>
      </c>
      <c r="Z20" s="142" t="str">
        <f>IF(1=1,IF(X20="","",IF(AND(ISNUMBER(X20),X20&lt;1,Y20="kg"),MAX(1,ROUND(X20*1000,0)),IF(AND(ISNUMBER(X20),X20&lt;1,Y20="L"),MAX(1,ROUND(X20*100,0)),ROUND(X20,3)))),N("X17"))</f>
        <v/>
      </c>
      <c r="AA20" s="143" t="str">
        <f>IF(1=1,IF(X20="","",IF(AND(ISNUMBER(X20),X20&lt;1,Y20="kg"),"g",IF(AND(ISNUMBER(X20),X20&lt;1,Y20="L"),"cl",Y20))),N("Y17"))</f>
        <v/>
      </c>
      <c r="AB20" s="123" t="str">
        <f>IF(1=1,IF(E20="","",IF(F20="","A CONTROLER",IF(NOT(ISNUMBER(F20)),"TEXTE",IF(OR(W20="",W20&lt;=0),"COMMANDE COUVERTS INCOMPLETE",IF(G20="","UNITE MANQUANTE",IF(COUNTIF(B384:B428,AE20)=0,"UNITE A CONTROLER","OK")))))),N("Z6"))</f>
        <v/>
      </c>
      <c r="AD20" s="144" t="str">
        <f>IF(1=1,IF(E20="","",AD9),N("AB17"))</f>
        <v/>
      </c>
      <c r="AE20" s="125" t="str">
        <f>IF(1=1,IF(G20="","",UPPER(TRIM(SUBSTITUTE(SUBSTITUTE(G20&amp;"",CHAR(160)," ")," "," ")))),N("AC17"))</f>
        <v/>
      </c>
      <c r="AG20" s="5" t="s">
        <v>225</v>
      </c>
    </row>
    <row r="21" spans="1:43" ht="15.75" x14ac:dyDescent="0.25">
      <c r="A21" s="126" t="str">
        <f>IF(1=1,IF(E21="","",A9),N("A18"))</f>
        <v/>
      </c>
      <c r="B21" s="127" t="str">
        <f>IF(1=1,IF(E21="","",B9),N("B18"))</f>
        <v/>
      </c>
      <c r="C21" s="128"/>
      <c r="D21" s="129" t="str">
        <f>IF(ISBLANK(E21),"",LARGE(D9:D20,1)+1)</f>
        <v/>
      </c>
      <c r="E21" s="130"/>
      <c r="F21" s="131"/>
      <c r="G21" s="170"/>
      <c r="H21" s="105"/>
      <c r="I21" s="132" t="str">
        <f>IF(1=1,IF(E21="","",I9),N("H18"))</f>
        <v/>
      </c>
      <c r="J21" s="133" t="str">
        <f>IF(1=1,IF(E21="","",J9),N("I18"))</f>
        <v/>
      </c>
      <c r="K21" s="134" t="str">
        <f>IF(1=1,IF(E21="","",K9),N("J18"))</f>
        <v/>
      </c>
      <c r="L21" s="135" t="str">
        <f>IF(1=1,IF(OR(J21="",O21="",NOT(ISNUMBER(J21)),NOT(ISNUMBER(O21)),J21=0),"",O21/J21),N("L18"))</f>
        <v/>
      </c>
      <c r="M21" s="136" t="str">
        <f>IF(1=1,IF(OR(L21="",NOT(ISNUMBER(F21))),"",F21*L21*IFERROR(INDEX(D384:D428,MATCH(AE21,B384:B428,0)),1)),N("M13"))</f>
        <v/>
      </c>
      <c r="N21" s="137" t="str">
        <f>IF(1=1,IF(F21="","",IF(G21="","",IFERROR(INDEX(E384:E428,MATCH(AE21,B384:B428,0)),G21&amp;""))),N("N6"))</f>
        <v/>
      </c>
      <c r="O21" s="138" t="str">
        <f>IF(1=1,IF(E21="","",O9),N("K18"))</f>
        <v/>
      </c>
      <c r="P21" s="139" t="str">
        <f>IF(1=1,IF(M21="","",IF(AND(ISNUMBER(M21),M21&lt;1,N21="kg"),MAX(1,ROUND(M21*1000,0)),IF(AND(ISNUMBER(M21),M21&lt;1,N21="L"),MAX(1,ROUND(M21*100,0)),ROUND(M21,3)))),N("O18"))</f>
        <v/>
      </c>
      <c r="Q21" s="140" t="str">
        <f>IF(1=1,IF(M21="","",IF(AND(ISNUMBER(M21),M21&lt;1,N21="kg"),"g",IF(AND(ISNUMBER(M21),M21&lt;1,N21="L"),"cl",N21))),N("P18"))</f>
        <v/>
      </c>
      <c r="R21" s="115" t="str">
        <f>IF(1=1,IF(E21="","",IF(F21="","A CONTROLER",IF(NOT(ISNUMBER(F21)),"TEXTE",IF(OR(L21="",L21&lt;=0),"COMMANDE PRINCIPALE INCOMPLETE",IF(G21="","UNITE MANQUANTE",IF(COUNTIF(B384:B428,AE21)=0,"UNITE A CONTROLER","OK")))))),N("Q9"))</f>
        <v/>
      </c>
      <c r="S21" s="105"/>
      <c r="T21" s="141">
        <f t="shared" si="2"/>
        <v>0</v>
      </c>
      <c r="U21" s="133" t="str">
        <f>IF(1=1,IF(E21="","",U9),N("S18"))</f>
        <v/>
      </c>
      <c r="V21" s="133" t="str">
        <f>IF(1=1,IF(E21="","",V9),N("T18"))</f>
        <v/>
      </c>
      <c r="W21" s="135" t="str">
        <f>IF(1=1,IF(OR(U21="",V21="",NOT(ISNUMBER(U21)),NOT(ISNUMBER(V21)),U21=0),"",V21/U21),N("U18"))</f>
        <v/>
      </c>
      <c r="X21" s="136" t="str">
        <f>IF(1=1,IF(OR(W21="",NOT(ISNUMBER(F21))),"",F21*W21*IFERROR(INDEX(D384:D428,MATCH(AE21,B384:B428,0)),1)),N("V7"))</f>
        <v/>
      </c>
      <c r="Y21" s="137" t="str">
        <f>IF(1=1,IF(F21="","",IF(G21="","",IFERROR(INDEX(E384:E428,MATCH(AE21,B384:B428,0)),G21&amp;""))),N("W6"))</f>
        <v/>
      </c>
      <c r="Z21" s="142" t="str">
        <f>IF(1=1,IF(X21="","",IF(AND(ISNUMBER(X21),X21&lt;1,Y21="kg"),MAX(1,ROUND(X21*1000,0)),IF(AND(ISNUMBER(X21),X21&lt;1,Y21="L"),MAX(1,ROUND(X21*100,0)),ROUND(X21,3)))),N("X18"))</f>
        <v/>
      </c>
      <c r="AA21" s="143" t="str">
        <f>IF(1=1,IF(X21="","",IF(AND(ISNUMBER(X21),X21&lt;1,Y21="kg"),"g",IF(AND(ISNUMBER(X21),X21&lt;1,Y21="L"),"cl",Y21))),N("Y18"))</f>
        <v/>
      </c>
      <c r="AB21" s="123" t="str">
        <f>IF(1=1,IF(E21="","",IF(F21="","A CONTROLER",IF(NOT(ISNUMBER(F21)),"TEXTE",IF(OR(W21="",W21&lt;=0),"COMMANDE COUVERTS INCOMPLETE",IF(G21="","UNITE MANQUANTE",IF(COUNTIF(B384:B428,AE21)=0,"UNITE A CONTROLER","OK")))))),N("Z6"))</f>
        <v/>
      </c>
      <c r="AD21" s="144" t="str">
        <f>IF(1=1,IF(E21="","",AD9),N("AB18"))</f>
        <v/>
      </c>
      <c r="AE21" s="125" t="str">
        <f>IF(1=1,IF(G21="","",UPPER(TRIM(SUBSTITUTE(SUBSTITUTE(G21&amp;"",CHAR(160)," ")," "," ")))),N("AC18"))</f>
        <v/>
      </c>
      <c r="AG21" s="5" t="s">
        <v>36</v>
      </c>
    </row>
    <row r="22" spans="1:43" ht="15.75" x14ac:dyDescent="0.25">
      <c r="A22" s="126" t="str">
        <f>IF(1=1,IF(E22="","",A9),N("A19"))</f>
        <v/>
      </c>
      <c r="B22" s="127" t="str">
        <f>IF(1=1,IF(E22="","",B9),N("B19"))</f>
        <v/>
      </c>
      <c r="C22" s="128"/>
      <c r="D22" s="129" t="str">
        <f>IF(ISBLANK(E22),"",LARGE(D9:D21,1)+1)</f>
        <v/>
      </c>
      <c r="E22" s="130"/>
      <c r="F22" s="131"/>
      <c r="G22" s="170"/>
      <c r="H22" s="105"/>
      <c r="I22" s="132" t="str">
        <f>IF(1=1,IF(E22="","",I9),N("H19"))</f>
        <v/>
      </c>
      <c r="J22" s="133" t="str">
        <f>IF(1=1,IF(E22="","",J9),N("I19"))</f>
        <v/>
      </c>
      <c r="K22" s="134" t="str">
        <f>IF(1=1,IF(E22="","",K9),N("J19"))</f>
        <v/>
      </c>
      <c r="L22" s="135" t="str">
        <f>IF(1=1,IF(OR(J22="",O22="",NOT(ISNUMBER(J22)),NOT(ISNUMBER(O22)),J22=0),"",O22/J22),N("L19"))</f>
        <v/>
      </c>
      <c r="M22" s="136" t="str">
        <f>IF(1=1,IF(OR(L22="",NOT(ISNUMBER(F22))),"",F22*L22*IFERROR(INDEX(D384:D428,MATCH(AE22,B384:B428,0)),1)),N("M13"))</f>
        <v/>
      </c>
      <c r="N22" s="137" t="str">
        <f>IF(1=1,IF(F22="","",IF(G22="","",IFERROR(INDEX(E384:E428,MATCH(AE22,B384:B428,0)),G22&amp;""))),N("N6"))</f>
        <v/>
      </c>
      <c r="O22" s="138" t="str">
        <f>IF(1=1,IF(E22="","",O9),N("K19"))</f>
        <v/>
      </c>
      <c r="P22" s="139" t="str">
        <f>IF(1=1,IF(M22="","",IF(AND(ISNUMBER(M22),M22&lt;1,N22="kg"),MAX(1,ROUND(M22*1000,0)),IF(AND(ISNUMBER(M22),M22&lt;1,N22="L"),MAX(1,ROUND(M22*100,0)),ROUND(M22,3)))),N("O19"))</f>
        <v/>
      </c>
      <c r="Q22" s="140" t="str">
        <f>IF(1=1,IF(M22="","",IF(AND(ISNUMBER(M22),M22&lt;1,N22="kg"),"g",IF(AND(ISNUMBER(M22),M22&lt;1,N22="L"),"cl",N22))),N("P19"))</f>
        <v/>
      </c>
      <c r="R22" s="115" t="str">
        <f>IF(1=1,IF(E22="","",IF(F22="","A CONTROLER",IF(NOT(ISNUMBER(F22)),"TEXTE",IF(OR(L22="",L22&lt;=0),"COMMANDE PRINCIPALE INCOMPLETE",IF(G22="","UNITE MANQUANTE",IF(COUNTIF(B384:B428,AE22)=0,"UNITE A CONTROLER","OK")))))),N("Q9"))</f>
        <v/>
      </c>
      <c r="S22" s="105"/>
      <c r="T22" s="141">
        <f t="shared" si="2"/>
        <v>0</v>
      </c>
      <c r="U22" s="133" t="str">
        <f>IF(1=1,IF(E22="","",U9),N("S19"))</f>
        <v/>
      </c>
      <c r="V22" s="133" t="str">
        <f>IF(1=1,IF(E22="","",V9),N("T19"))</f>
        <v/>
      </c>
      <c r="W22" s="135" t="str">
        <f>IF(1=1,IF(OR(U22="",V22="",NOT(ISNUMBER(U22)),NOT(ISNUMBER(V22)),U22=0),"",V22/U22),N("U19"))</f>
        <v/>
      </c>
      <c r="X22" s="136" t="str">
        <f>IF(1=1,IF(OR(W22="",NOT(ISNUMBER(F22))),"",F22*W22*IFERROR(INDEX(D384:D428,MATCH(AE22,B384:B428,0)),1)),N("V7"))</f>
        <v/>
      </c>
      <c r="Y22" s="137" t="str">
        <f>IF(1=1,IF(F22="","",IF(G22="","",IFERROR(INDEX(E384:E428,MATCH(AE22,B384:B428,0)),G22&amp;""))),N("W6"))</f>
        <v/>
      </c>
      <c r="Z22" s="142" t="str">
        <f>IF(1=1,IF(X22="","",IF(AND(ISNUMBER(X22),X22&lt;1,Y22="kg"),MAX(1,ROUND(X22*1000,0)),IF(AND(ISNUMBER(X22),X22&lt;1,Y22="L"),MAX(1,ROUND(X22*100,0)),ROUND(X22,3)))),N("X19"))</f>
        <v/>
      </c>
      <c r="AA22" s="143" t="str">
        <f>IF(1=1,IF(X22="","",IF(AND(ISNUMBER(X22),X22&lt;1,Y22="kg"),"g",IF(AND(ISNUMBER(X22),X22&lt;1,Y22="L"),"cl",Y22))),N("Y19"))</f>
        <v/>
      </c>
      <c r="AB22" s="123" t="str">
        <f>IF(1=1,IF(E22="","",IF(F22="","A CONTROLER",IF(NOT(ISNUMBER(F22)),"TEXTE",IF(OR(W22="",W22&lt;=0),"COMMANDE COUVERTS INCOMPLETE",IF(G22="","UNITE MANQUANTE",IF(COUNTIF(B384:B428,AE22)=0,"UNITE A CONTROLER","OK")))))),N("Z6"))</f>
        <v/>
      </c>
      <c r="AD22" s="144" t="str">
        <f>IF(1=1,IF(E22="","",AD9),N("AB19"))</f>
        <v/>
      </c>
      <c r="AE22" s="125" t="str">
        <f>IF(1=1,IF(G22="","",UPPER(TRIM(SUBSTITUTE(SUBSTITUTE(G22&amp;"",CHAR(160)," ")," "," ")))),N("AC19"))</f>
        <v/>
      </c>
      <c r="AG22" s="5" t="s">
        <v>37</v>
      </c>
    </row>
    <row r="23" spans="1:43" ht="15.75" x14ac:dyDescent="0.25">
      <c r="A23" s="126" t="str">
        <f>IF(1=1,IF(E23="","",A9),N("A20"))</f>
        <v/>
      </c>
      <c r="B23" s="127" t="str">
        <f>IF(1=1,IF(E23="","",B9),N("B20"))</f>
        <v/>
      </c>
      <c r="C23" s="128"/>
      <c r="D23" s="129" t="str">
        <f>IF(ISBLANK(E23),"",LARGE(D9:D22,1)+1)</f>
        <v/>
      </c>
      <c r="E23" s="130"/>
      <c r="F23" s="131"/>
      <c r="G23" s="170"/>
      <c r="H23" s="105"/>
      <c r="I23" s="132" t="str">
        <f>IF(1=1,IF(E23="","",I9),N("H20"))</f>
        <v/>
      </c>
      <c r="J23" s="133" t="str">
        <f>IF(1=1,IF(E23="","",J9),N("I20"))</f>
        <v/>
      </c>
      <c r="K23" s="134" t="str">
        <f>IF(1=1,IF(E23="","",K9),N("J20"))</f>
        <v/>
      </c>
      <c r="L23" s="135" t="str">
        <f>IF(1=1,IF(OR(J23="",O23="",NOT(ISNUMBER(J23)),NOT(ISNUMBER(O23)),J23=0),"",O23/J23),N("L20"))</f>
        <v/>
      </c>
      <c r="M23" s="136" t="str">
        <f>IF(1=1,IF(OR(L23="",NOT(ISNUMBER(F23))),"",F23*L23*IFERROR(INDEX(D384:D428,MATCH(AE23,B384:B428,0)),1)),N("M13"))</f>
        <v/>
      </c>
      <c r="N23" s="137" t="str">
        <f>IF(1=1,IF(F23="","",IF(G23="","",IFERROR(INDEX(E384:E428,MATCH(AE23,B384:B428,0)),G23&amp;""))),N("N6"))</f>
        <v/>
      </c>
      <c r="O23" s="138" t="str">
        <f>IF(1=1,IF(E23="","",O9),N("K20"))</f>
        <v/>
      </c>
      <c r="P23" s="139" t="str">
        <f>IF(1=1,IF(M23="","",IF(AND(ISNUMBER(M23),M23&lt;1,N23="kg"),MAX(1,ROUND(M23*1000,0)),IF(AND(ISNUMBER(M23),M23&lt;1,N23="L"),MAX(1,ROUND(M23*100,0)),ROUND(M23,3)))),N("O20"))</f>
        <v/>
      </c>
      <c r="Q23" s="140" t="str">
        <f>IF(1=1,IF(M23="","",IF(AND(ISNUMBER(M23),M23&lt;1,N23="kg"),"g",IF(AND(ISNUMBER(M23),M23&lt;1,N23="L"),"cl",N23))),N("P20"))</f>
        <v/>
      </c>
      <c r="R23" s="115" t="str">
        <f>IF(1=1,IF(E23="","",IF(F23="","A CONTROLER",IF(NOT(ISNUMBER(F23)),"TEXTE",IF(OR(L23="",L23&lt;=0),"COMMANDE PRINCIPALE INCOMPLETE",IF(G23="","UNITE MANQUANTE",IF(COUNTIF(B384:B428,AE23)=0,"UNITE A CONTROLER","OK")))))),N("Q9"))</f>
        <v/>
      </c>
      <c r="S23" s="105"/>
      <c r="T23" s="141">
        <f t="shared" si="2"/>
        <v>0</v>
      </c>
      <c r="U23" s="133" t="str">
        <f>IF(1=1,IF(E23="","",U9),N("S20"))</f>
        <v/>
      </c>
      <c r="V23" s="133" t="str">
        <f>IF(1=1,IF(E23="","",V9),N("T20"))</f>
        <v/>
      </c>
      <c r="W23" s="135" t="str">
        <f>IF(1=1,IF(OR(U23="",V23="",NOT(ISNUMBER(U23)),NOT(ISNUMBER(V23)),U23=0),"",V23/U23),N("U20"))</f>
        <v/>
      </c>
      <c r="X23" s="136" t="str">
        <f>IF(1=1,IF(OR(W23="",NOT(ISNUMBER(F23))),"",F23*W23*IFERROR(INDEX(D384:D428,MATCH(AE23,B384:B428,0)),1)),N("V7"))</f>
        <v/>
      </c>
      <c r="Y23" s="137" t="str">
        <f>IF(1=1,IF(F23="","",IF(G23="","",IFERROR(INDEX(E384:E428,MATCH(AE23,B384:B428,0)),G23&amp;""))),N("W6"))</f>
        <v/>
      </c>
      <c r="Z23" s="142" t="str">
        <f>IF(1=1,IF(X23="","",IF(AND(ISNUMBER(X23),X23&lt;1,Y23="kg"),MAX(1,ROUND(X23*1000,0)),IF(AND(ISNUMBER(X23),X23&lt;1,Y23="L"),MAX(1,ROUND(X23*100,0)),ROUND(X23,3)))),N("X20"))</f>
        <v/>
      </c>
      <c r="AA23" s="143" t="str">
        <f>IF(1=1,IF(X23="","",IF(AND(ISNUMBER(X23),X23&lt;1,Y23="kg"),"g",IF(AND(ISNUMBER(X23),X23&lt;1,Y23="L"),"cl",Y23))),N("Y20"))</f>
        <v/>
      </c>
      <c r="AB23" s="123" t="str">
        <f>IF(1=1,IF(E23="","",IF(F23="","A CONTROLER",IF(NOT(ISNUMBER(F23)),"TEXTE",IF(OR(W23="",W23&lt;=0),"COMMANDE COUVERTS INCOMPLETE",IF(G23="","UNITE MANQUANTE",IF(COUNTIF(B384:B428,AE23)=0,"UNITE A CONTROLER","OK")))))),N("Z6"))</f>
        <v/>
      </c>
      <c r="AD23" s="144" t="str">
        <f>IF(1=1,IF(E23="","",AD9),N("AB20"))</f>
        <v/>
      </c>
      <c r="AE23" s="125" t="str">
        <f>IF(1=1,IF(G23="","",UPPER(TRIM(SUBSTITUTE(SUBSTITUTE(G23&amp;"",CHAR(160)," ")," "," ")))),N("AC20"))</f>
        <v/>
      </c>
      <c r="AG23" s="4" t="s">
        <v>38</v>
      </c>
    </row>
    <row r="24" spans="1:43" ht="15.75" x14ac:dyDescent="0.25">
      <c r="A24" s="126" t="str">
        <f>IF(1=1,IF(E24="","",A9),N("A21"))</f>
        <v/>
      </c>
      <c r="B24" s="127" t="str">
        <f>IF(1=1,IF(E24="","",B9),N("B21"))</f>
        <v/>
      </c>
      <c r="C24" s="128"/>
      <c r="D24" s="129" t="str">
        <f>IF(ISBLANK(E24),"",LARGE(D9:D23,1)+1)</f>
        <v/>
      </c>
      <c r="E24" s="130"/>
      <c r="F24" s="131"/>
      <c r="G24" s="170"/>
      <c r="H24" s="105"/>
      <c r="I24" s="132" t="str">
        <f>IF(1=1,IF(E24="","",I9),N("H21"))</f>
        <v/>
      </c>
      <c r="J24" s="133" t="str">
        <f>IF(1=1,IF(E24="","",J9),N("I21"))</f>
        <v/>
      </c>
      <c r="K24" s="134" t="str">
        <f>IF(1=1,IF(E24="","",K9),N("J21"))</f>
        <v/>
      </c>
      <c r="L24" s="135" t="str">
        <f>IF(1=1,IF(OR(J24="",O24="",NOT(ISNUMBER(J24)),NOT(ISNUMBER(O24)),J24=0),"",O24/J24),N("L21"))</f>
        <v/>
      </c>
      <c r="M24" s="136" t="str">
        <f>IF(1=1,IF(OR(L24="",NOT(ISNUMBER(F24))),"",F24*L24*IFERROR(INDEX(D384:D428,MATCH(AE24,B384:B428,0)),1)),N("M13"))</f>
        <v/>
      </c>
      <c r="N24" s="137" t="str">
        <f>IF(1=1,IF(F24="","",IF(G24="","",IFERROR(INDEX(E384:E428,MATCH(AE24,B384:B428,0)),G24&amp;""))),N("N6"))</f>
        <v/>
      </c>
      <c r="O24" s="138" t="str">
        <f>IF(1=1,IF(E24="","",O9),N("K21"))</f>
        <v/>
      </c>
      <c r="P24" s="139" t="str">
        <f>IF(1=1,IF(M24="","",IF(AND(ISNUMBER(M24),M24&lt;1,N24="kg"),MAX(1,ROUND(M24*1000,0)),IF(AND(ISNUMBER(M24),M24&lt;1,N24="L"),MAX(1,ROUND(M24*100,0)),ROUND(M24,3)))),N("O21"))</f>
        <v/>
      </c>
      <c r="Q24" s="140" t="str">
        <f>IF(1=1,IF(M24="","",IF(AND(ISNUMBER(M24),M24&lt;1,N24="kg"),"g",IF(AND(ISNUMBER(M24),M24&lt;1,N24="L"),"cl",N24))),N("P21"))</f>
        <v/>
      </c>
      <c r="R24" s="115" t="str">
        <f>IF(1=1,IF(E24="","",IF(F24="","A CONTROLER",IF(NOT(ISNUMBER(F24)),"TEXTE",IF(OR(L24="",L24&lt;=0),"COMMANDE PRINCIPALE INCOMPLETE",IF(G24="","UNITE MANQUANTE",IF(COUNTIF(B384:B428,AE24)=0,"UNITE A CONTROLER","OK")))))),N("Q9"))</f>
        <v/>
      </c>
      <c r="S24" s="105"/>
      <c r="T24" s="141">
        <f t="shared" si="2"/>
        <v>0</v>
      </c>
      <c r="U24" s="133" t="str">
        <f>IF(1=1,IF(E24="","",U9),N("S21"))</f>
        <v/>
      </c>
      <c r="V24" s="133" t="str">
        <f>IF(1=1,IF(E24="","",V9),N("T21"))</f>
        <v/>
      </c>
      <c r="W24" s="135" t="str">
        <f>IF(1=1,IF(OR(U24="",V24="",NOT(ISNUMBER(U24)),NOT(ISNUMBER(V24)),U24=0),"",V24/U24),N("U21"))</f>
        <v/>
      </c>
      <c r="X24" s="136" t="str">
        <f>IF(1=1,IF(OR(W24="",NOT(ISNUMBER(F24))),"",F24*W24*IFERROR(INDEX(D384:D428,MATCH(AE24,B384:B428,0)),1)),N("V7"))</f>
        <v/>
      </c>
      <c r="Y24" s="137" t="str">
        <f>IF(1=1,IF(F24="","",IF(G24="","",IFERROR(INDEX(E384:E428,MATCH(AE24,B384:B428,0)),G24&amp;""))),N("W6"))</f>
        <v/>
      </c>
      <c r="Z24" s="142" t="str">
        <f>IF(1=1,IF(X24="","",IF(AND(ISNUMBER(X24),X24&lt;1,Y24="kg"),MAX(1,ROUND(X24*1000,0)),IF(AND(ISNUMBER(X24),X24&lt;1,Y24="L"),MAX(1,ROUND(X24*100,0)),ROUND(X24,3)))),N("X21"))</f>
        <v/>
      </c>
      <c r="AA24" s="143" t="str">
        <f>IF(1=1,IF(X24="","",IF(AND(ISNUMBER(X24),X24&lt;1,Y24="kg"),"g",IF(AND(ISNUMBER(X24),X24&lt;1,Y24="L"),"cl",Y24))),N("Y21"))</f>
        <v/>
      </c>
      <c r="AB24" s="123" t="str">
        <f>IF(1=1,IF(E24="","",IF(F24="","A CONTROLER",IF(NOT(ISNUMBER(F24)),"TEXTE",IF(OR(W24="",W24&lt;=0),"COMMANDE COUVERTS INCOMPLETE",IF(G24="","UNITE MANQUANTE",IF(COUNTIF(B384:B428,AE24)=0,"UNITE A CONTROLER","OK")))))),N("Z6"))</f>
        <v/>
      </c>
      <c r="AD24" s="144" t="str">
        <f>IF(1=1,IF(E24="","",AD9),N("AB21"))</f>
        <v/>
      </c>
      <c r="AE24" s="125" t="str">
        <f>IF(1=1,IF(G24="","",UPPER(TRIM(SUBSTITUTE(SUBSTITUTE(G24&amp;"",CHAR(160)," ")," "," ")))),N("AC21"))</f>
        <v/>
      </c>
      <c r="AG24" s="4" t="s">
        <v>39</v>
      </c>
    </row>
    <row r="25" spans="1:43" ht="15.75" x14ac:dyDescent="0.25">
      <c r="A25" s="126" t="str">
        <f>IF(1=1,IF(E25="","",A9),N("A22"))</f>
        <v/>
      </c>
      <c r="B25" s="127" t="str">
        <f>IF(1=1,IF(E25="","",B9),N("B22"))</f>
        <v/>
      </c>
      <c r="C25" s="128"/>
      <c r="D25" s="129" t="str">
        <f>IF(ISBLANK(E25),"",LARGE(D9:D24,1)+1)</f>
        <v/>
      </c>
      <c r="E25" s="130"/>
      <c r="F25" s="131"/>
      <c r="G25" s="170"/>
      <c r="H25" s="105"/>
      <c r="I25" s="132" t="str">
        <f>IF(1=1,IF(E25="","",I9),N("H22"))</f>
        <v/>
      </c>
      <c r="J25" s="133" t="str">
        <f>IF(1=1,IF(E25="","",J9),N("I22"))</f>
        <v/>
      </c>
      <c r="K25" s="134" t="str">
        <f>IF(1=1,IF(E25="","",K9),N("J22"))</f>
        <v/>
      </c>
      <c r="L25" s="135" t="str">
        <f>IF(1=1,IF(OR(J25="",O25="",NOT(ISNUMBER(J25)),NOT(ISNUMBER(O25)),J25=0),"",O25/J25),N("L22"))</f>
        <v/>
      </c>
      <c r="M25" s="136" t="str">
        <f>IF(1=1,IF(OR(L25="",NOT(ISNUMBER(F25))),"",F25*L25*IFERROR(INDEX(D384:D428,MATCH(AE25,B384:B428,0)),1)),N("M13"))</f>
        <v/>
      </c>
      <c r="N25" s="137" t="str">
        <f>IF(1=1,IF(F25="","",IF(G25="","",IFERROR(INDEX(E384:E428,MATCH(AE25,B384:B428,0)),G25&amp;""))),N("N6"))</f>
        <v/>
      </c>
      <c r="O25" s="138" t="str">
        <f>IF(1=1,IF(E25="","",O9),N("K22"))</f>
        <v/>
      </c>
      <c r="P25" s="139" t="str">
        <f>IF(1=1,IF(M25="","",IF(AND(ISNUMBER(M25),M25&lt;1,N25="kg"),MAX(1,ROUND(M25*1000,0)),IF(AND(ISNUMBER(M25),M25&lt;1,N25="L"),MAX(1,ROUND(M25*100,0)),ROUND(M25,3)))),N("O22"))</f>
        <v/>
      </c>
      <c r="Q25" s="140" t="str">
        <f>IF(1=1,IF(M25="","",IF(AND(ISNUMBER(M25),M25&lt;1,N25="kg"),"g",IF(AND(ISNUMBER(M25),M25&lt;1,N25="L"),"cl",N25))),N("P22"))</f>
        <v/>
      </c>
      <c r="R25" s="115" t="str">
        <f>IF(1=1,IF(E25="","",IF(F25="","A CONTROLER",IF(NOT(ISNUMBER(F25)),"TEXTE",IF(OR(L25="",L25&lt;=0),"COMMANDE PRINCIPALE INCOMPLETE",IF(G25="","UNITE MANQUANTE",IF(COUNTIF(B384:B428,AE25)=0,"UNITE A CONTROLER","OK")))))),N("Q9"))</f>
        <v/>
      </c>
      <c r="S25" s="105"/>
      <c r="T25" s="141">
        <f t="shared" si="2"/>
        <v>0</v>
      </c>
      <c r="U25" s="133" t="str">
        <f>IF(1=1,IF(E25="","",U9),N("S22"))</f>
        <v/>
      </c>
      <c r="V25" s="133" t="str">
        <f>IF(1=1,IF(E25="","",V9),N("T22"))</f>
        <v/>
      </c>
      <c r="W25" s="135" t="str">
        <f>IF(1=1,IF(OR(U25="",V25="",NOT(ISNUMBER(U25)),NOT(ISNUMBER(V25)),U25=0),"",V25/U25),N("U22"))</f>
        <v/>
      </c>
      <c r="X25" s="136" t="str">
        <f>IF(1=1,IF(OR(W25="",NOT(ISNUMBER(F25))),"",F25*W25*IFERROR(INDEX(D384:D428,MATCH(AE25,B384:B428,0)),1)),N("V7"))</f>
        <v/>
      </c>
      <c r="Y25" s="137" t="str">
        <f>IF(1=1,IF(F25="","",IF(G25="","",IFERROR(INDEX(E384:E428,MATCH(AE25,B384:B428,0)),G25&amp;""))),N("W6"))</f>
        <v/>
      </c>
      <c r="Z25" s="142" t="str">
        <f>IF(1=1,IF(X25="","",IF(AND(ISNUMBER(X25),X25&lt;1,Y25="kg"),MAX(1,ROUND(X25*1000,0)),IF(AND(ISNUMBER(X25),X25&lt;1,Y25="L"),MAX(1,ROUND(X25*100,0)),ROUND(X25,3)))),N("X22"))</f>
        <v/>
      </c>
      <c r="AA25" s="143" t="str">
        <f>IF(1=1,IF(X25="","",IF(AND(ISNUMBER(X25),X25&lt;1,Y25="kg"),"g",IF(AND(ISNUMBER(X25),X25&lt;1,Y25="L"),"cl",Y25))),N("Y22"))</f>
        <v/>
      </c>
      <c r="AB25" s="123" t="str">
        <f>IF(1=1,IF(E25="","",IF(F25="","A CONTROLER",IF(NOT(ISNUMBER(F25)),"TEXTE",IF(OR(W25="",W25&lt;=0),"COMMANDE COUVERTS INCOMPLETE",IF(G25="","UNITE MANQUANTE",IF(COUNTIF(B384:B428,AE25)=0,"UNITE A CONTROLER","OK")))))),N("Z6"))</f>
        <v/>
      </c>
      <c r="AD25" s="144" t="str">
        <f>IF(1=1,IF(E25="","",AD9),N("AB22"))</f>
        <v/>
      </c>
      <c r="AE25" s="125" t="str">
        <f>IF(1=1,IF(G25="","",UPPER(TRIM(SUBSTITUTE(SUBSTITUTE(G25&amp;"",CHAR(160)," ")," "," ")))),N("AC22"))</f>
        <v/>
      </c>
      <c r="AG25" s="4" t="s">
        <v>40</v>
      </c>
    </row>
    <row r="26" spans="1:43" ht="15.75" x14ac:dyDescent="0.25">
      <c r="A26" s="126" t="str">
        <f>IF(1=1,IF(E26="","",A9),N("A23"))</f>
        <v/>
      </c>
      <c r="B26" s="127" t="str">
        <f>IF(1=1,IF(E26="","",B9),N("B23"))</f>
        <v/>
      </c>
      <c r="C26" s="128"/>
      <c r="D26" s="129" t="str">
        <f>IF(ISBLANK(E26),"",LARGE(D9:D25,1)+1)</f>
        <v/>
      </c>
      <c r="E26" s="130"/>
      <c r="F26" s="131"/>
      <c r="G26" s="170"/>
      <c r="H26" s="105"/>
      <c r="I26" s="132" t="str">
        <f>IF(1=1,IF(E26="","",I9),N("H23"))</f>
        <v/>
      </c>
      <c r="J26" s="133" t="str">
        <f>IF(1=1,IF(E26="","",J9),N("I23"))</f>
        <v/>
      </c>
      <c r="K26" s="134" t="str">
        <f>IF(1=1,IF(E26="","",K9),N("J23"))</f>
        <v/>
      </c>
      <c r="L26" s="135" t="str">
        <f>IF(1=1,IF(OR(J26="",O26="",NOT(ISNUMBER(J26)),NOT(ISNUMBER(O26)),J26=0),"",O26/J26),N("L23"))</f>
        <v/>
      </c>
      <c r="M26" s="136" t="str">
        <f>IF(1=1,IF(OR(L26="",NOT(ISNUMBER(F26))),"",F26*L26*IFERROR(INDEX(D384:D428,MATCH(AE26,B384:B428,0)),1)),N("M13"))</f>
        <v/>
      </c>
      <c r="N26" s="137" t="str">
        <f>IF(1=1,IF(F26="","",IF(G26="","",IFERROR(INDEX(E384:E428,MATCH(AE26,B384:B428,0)),G26&amp;""))),N("N6"))</f>
        <v/>
      </c>
      <c r="O26" s="138" t="str">
        <f>IF(1=1,IF(E26="","",O9),N("K23"))</f>
        <v/>
      </c>
      <c r="P26" s="139" t="str">
        <f>IF(1=1,IF(M26="","",IF(AND(ISNUMBER(M26),M26&lt;1,N26="kg"),MAX(1,ROUND(M26*1000,0)),IF(AND(ISNUMBER(M26),M26&lt;1,N26="L"),MAX(1,ROUND(M26*100,0)),ROUND(M26,3)))),N("O23"))</f>
        <v/>
      </c>
      <c r="Q26" s="140" t="str">
        <f>IF(1=1,IF(M26="","",IF(AND(ISNUMBER(M26),M26&lt;1,N26="kg"),"g",IF(AND(ISNUMBER(M26),M26&lt;1,N26="L"),"cl",N26))),N("P23"))</f>
        <v/>
      </c>
      <c r="R26" s="115" t="str">
        <f>IF(1=1,IF(E26="","",IF(F26="","A CONTROLER",IF(NOT(ISNUMBER(F26)),"TEXTE",IF(OR(L26="",L26&lt;=0),"COMMANDE PRINCIPALE INCOMPLETE",IF(G26="","UNITE MANQUANTE",IF(COUNTIF(B384:B428,AE26)=0,"UNITE A CONTROLER","OK")))))),N("Q9"))</f>
        <v/>
      </c>
      <c r="S26" s="105"/>
      <c r="T26" s="141">
        <f t="shared" si="2"/>
        <v>0</v>
      </c>
      <c r="U26" s="133" t="str">
        <f>IF(1=1,IF(E26="","",U9),N("S23"))</f>
        <v/>
      </c>
      <c r="V26" s="133" t="str">
        <f>IF(1=1,IF(E26="","",V9),N("T23"))</f>
        <v/>
      </c>
      <c r="W26" s="135" t="str">
        <f>IF(1=1,IF(OR(U26="",V26="",NOT(ISNUMBER(U26)),NOT(ISNUMBER(V26)),U26=0),"",V26/U26),N("U23"))</f>
        <v/>
      </c>
      <c r="X26" s="136" t="str">
        <f>IF(1=1,IF(OR(W26="",NOT(ISNUMBER(F26))),"",F26*W26*IFERROR(INDEX(D384:D428,MATCH(AE26,B384:B428,0)),1)),N("V7"))</f>
        <v/>
      </c>
      <c r="Y26" s="137" t="str">
        <f>IF(1=1,IF(F26="","",IF(G26="","",IFERROR(INDEX(E384:E428,MATCH(AE26,B384:B428,0)),G26&amp;""))),N("W6"))</f>
        <v/>
      </c>
      <c r="Z26" s="142" t="str">
        <f>IF(1=1,IF(X26="","",IF(AND(ISNUMBER(X26),X26&lt;1,Y26="kg"),MAX(1,ROUND(X26*1000,0)),IF(AND(ISNUMBER(X26),X26&lt;1,Y26="L"),MAX(1,ROUND(X26*100,0)),ROUND(X26,3)))),N("X23"))</f>
        <v/>
      </c>
      <c r="AA26" s="143" t="str">
        <f>IF(1=1,IF(X26="","",IF(AND(ISNUMBER(X26),X26&lt;1,Y26="kg"),"g",IF(AND(ISNUMBER(X26),X26&lt;1,Y26="L"),"cl",Y26))),N("Y23"))</f>
        <v/>
      </c>
      <c r="AB26" s="123" t="str">
        <f>IF(1=1,IF(E26="","",IF(F26="","A CONTROLER",IF(NOT(ISNUMBER(F26)),"TEXTE",IF(OR(W26="",W26&lt;=0),"COMMANDE COUVERTS INCOMPLETE",IF(G26="","UNITE MANQUANTE",IF(COUNTIF(B384:B428,AE26)=0,"UNITE A CONTROLER","OK")))))),N("Z6"))</f>
        <v/>
      </c>
      <c r="AD26" s="144" t="str">
        <f>IF(1=1,IF(E26="","",AD9),N("AB23"))</f>
        <v/>
      </c>
      <c r="AE26" s="125" t="str">
        <f>IF(1=1,IF(G26="","",UPPER(TRIM(SUBSTITUTE(SUBSTITUTE(G26&amp;"",CHAR(160)," ")," "," ")))),N("AC23"))</f>
        <v/>
      </c>
      <c r="AG26" s="4" t="s">
        <v>41</v>
      </c>
    </row>
    <row r="27" spans="1:43" ht="15.75" x14ac:dyDescent="0.25">
      <c r="A27" s="126" t="str">
        <f>IF(1=1,IF(E27="","",A9),N("A24"))</f>
        <v/>
      </c>
      <c r="B27" s="127" t="str">
        <f>IF(1=1,IF(E27="","",B9),N("B24"))</f>
        <v/>
      </c>
      <c r="C27" s="128"/>
      <c r="D27" s="129" t="str">
        <f>IF(ISBLANK(E27),"",LARGE(D9:D26,1)+1)</f>
        <v/>
      </c>
      <c r="E27" s="130"/>
      <c r="F27" s="131"/>
      <c r="G27" s="170"/>
      <c r="H27" s="105"/>
      <c r="I27" s="132" t="str">
        <f>IF(1=1,IF(E27="","",I9),N("H24"))</f>
        <v/>
      </c>
      <c r="J27" s="133" t="str">
        <f>IF(1=1,IF(E27="","",J9),N("I24"))</f>
        <v/>
      </c>
      <c r="K27" s="134" t="str">
        <f>IF(1=1,IF(E27="","",K9),N("J24"))</f>
        <v/>
      </c>
      <c r="L27" s="135" t="str">
        <f>IF(1=1,IF(OR(J27="",O27="",NOT(ISNUMBER(J27)),NOT(ISNUMBER(O27)),J27=0),"",O27/J27),N("L24"))</f>
        <v/>
      </c>
      <c r="M27" s="136" t="str">
        <f>IF(1=1,IF(OR(L27="",NOT(ISNUMBER(F27))),"",F27*L27*IFERROR(INDEX(D384:D428,MATCH(AE27,B384:B428,0)),1)),N("M13"))</f>
        <v/>
      </c>
      <c r="N27" s="137" t="str">
        <f>IF(1=1,IF(F27="","",IF(G27="","",IFERROR(INDEX(E384:E428,MATCH(AE27,B384:B428,0)),G27&amp;""))),N("N6"))</f>
        <v/>
      </c>
      <c r="O27" s="138" t="str">
        <f>IF(1=1,IF(E27="","",O9),N("K24"))</f>
        <v/>
      </c>
      <c r="P27" s="139" t="str">
        <f>IF(1=1,IF(M27="","",IF(AND(ISNUMBER(M27),M27&lt;1,N27="kg"),MAX(1,ROUND(M27*1000,0)),IF(AND(ISNUMBER(M27),M27&lt;1,N27="L"),MAX(1,ROUND(M27*100,0)),ROUND(M27,3)))),N("O24"))</f>
        <v/>
      </c>
      <c r="Q27" s="140" t="str">
        <f>IF(1=1,IF(M27="","",IF(AND(ISNUMBER(M27),M27&lt;1,N27="kg"),"g",IF(AND(ISNUMBER(M27),M27&lt;1,N27="L"),"cl",N27))),N("P24"))</f>
        <v/>
      </c>
      <c r="R27" s="115" t="str">
        <f>IF(1=1,IF(E27="","",IF(F27="","A CONTROLER",IF(NOT(ISNUMBER(F27)),"TEXTE",IF(OR(L27="",L27&lt;=0),"COMMANDE PRINCIPALE INCOMPLETE",IF(G27="","UNITE MANQUANTE",IF(COUNTIF(B384:B428,AE27)=0,"UNITE A CONTROLER","OK")))))),N("Q9"))</f>
        <v/>
      </c>
      <c r="S27" s="105"/>
      <c r="T27" s="141">
        <f t="shared" si="2"/>
        <v>0</v>
      </c>
      <c r="U27" s="133" t="str">
        <f>IF(1=1,IF(E27="","",U9),N("S24"))</f>
        <v/>
      </c>
      <c r="V27" s="133" t="str">
        <f>IF(1=1,IF(E27="","",V9),N("T24"))</f>
        <v/>
      </c>
      <c r="W27" s="135" t="str">
        <f>IF(1=1,IF(OR(U27="",V27="",NOT(ISNUMBER(U27)),NOT(ISNUMBER(V27)),U27=0),"",V27/U27),N("U24"))</f>
        <v/>
      </c>
      <c r="X27" s="136" t="str">
        <f>IF(1=1,IF(OR(W27="",NOT(ISNUMBER(F27))),"",F27*W27*IFERROR(INDEX(D384:D428,MATCH(AE27,B384:B428,0)),1)),N("V7"))</f>
        <v/>
      </c>
      <c r="Y27" s="137" t="str">
        <f>IF(1=1,IF(F27="","",IF(G27="","",IFERROR(INDEX(E384:E428,MATCH(AE27,B384:B428,0)),G27&amp;""))),N("W6"))</f>
        <v/>
      </c>
      <c r="Z27" s="142" t="str">
        <f>IF(1=1,IF(X27="","",IF(AND(ISNUMBER(X27),X27&lt;1,Y27="kg"),MAX(1,ROUND(X27*1000,0)),IF(AND(ISNUMBER(X27),X27&lt;1,Y27="L"),MAX(1,ROUND(X27*100,0)),ROUND(X27,3)))),N("X24"))</f>
        <v/>
      </c>
      <c r="AA27" s="143" t="str">
        <f>IF(1=1,IF(X27="","",IF(AND(ISNUMBER(X27),X27&lt;1,Y27="kg"),"g",IF(AND(ISNUMBER(X27),X27&lt;1,Y27="L"),"cl",Y27))),N("Y24"))</f>
        <v/>
      </c>
      <c r="AB27" s="123" t="str">
        <f>IF(1=1,IF(E27="","",IF(F27="","A CONTROLER",IF(NOT(ISNUMBER(F27)),"TEXTE",IF(OR(W27="",W27&lt;=0),"COMMANDE COUVERTS INCOMPLETE",IF(G27="","UNITE MANQUANTE",IF(COUNTIF(B384:B428,AE27)=0,"UNITE A CONTROLER","OK")))))),N("Z6"))</f>
        <v/>
      </c>
      <c r="AD27" s="144" t="str">
        <f>IF(1=1,IF(E27="","",AD9),N("AB24"))</f>
        <v/>
      </c>
      <c r="AE27" s="125" t="str">
        <f>IF(1=1,IF(G27="","",UPPER(TRIM(SUBSTITUTE(SUBSTITUTE(G27&amp;"",CHAR(160)," ")," "," ")))),N("AC24"))</f>
        <v/>
      </c>
      <c r="AG27" s="5" t="s">
        <v>42</v>
      </c>
    </row>
    <row r="28" spans="1:43" ht="15.75" x14ac:dyDescent="0.25">
      <c r="A28" s="126" t="str">
        <f>IF(1=1,IF(E28="","",A9),N("A25"))</f>
        <v/>
      </c>
      <c r="B28" s="127" t="str">
        <f>IF(1=1,IF(E28="","",B9),N("B25"))</f>
        <v/>
      </c>
      <c r="C28" s="128"/>
      <c r="D28" s="129" t="str">
        <f>IF(ISBLANK(E28),"",LARGE(D9:D27,1)+1)</f>
        <v/>
      </c>
      <c r="E28" s="130"/>
      <c r="F28" s="131"/>
      <c r="G28" s="170"/>
      <c r="H28" s="105"/>
      <c r="I28" s="132" t="str">
        <f>IF(1=1,IF(E28="","",I9),N("H25"))</f>
        <v/>
      </c>
      <c r="J28" s="133" t="str">
        <f>IF(1=1,IF(E28="","",J9),N("I25"))</f>
        <v/>
      </c>
      <c r="K28" s="134" t="str">
        <f>IF(1=1,IF(E28="","",K9),N("J25"))</f>
        <v/>
      </c>
      <c r="L28" s="135" t="str">
        <f>IF(1=1,IF(OR(J28="",O28="",NOT(ISNUMBER(J28)),NOT(ISNUMBER(O28)),J28=0),"",O28/J28),N("L25"))</f>
        <v/>
      </c>
      <c r="M28" s="136" t="str">
        <f>IF(1=1,IF(OR(L28="",NOT(ISNUMBER(F28))),"",F28*L28*IFERROR(INDEX(D384:D428,MATCH(AE28,B384:B428,0)),1)),N("M13"))</f>
        <v/>
      </c>
      <c r="N28" s="137" t="str">
        <f>IF(1=1,IF(F28="","",IF(G28="","",IFERROR(INDEX(E384:E428,MATCH(AE28,B384:B428,0)),G28&amp;""))),N("N6"))</f>
        <v/>
      </c>
      <c r="O28" s="138" t="str">
        <f>IF(1=1,IF(E28="","",O9),N("K25"))</f>
        <v/>
      </c>
      <c r="P28" s="139" t="str">
        <f>IF(1=1,IF(M28="","",IF(AND(ISNUMBER(M28),M28&lt;1,N28="kg"),MAX(1,ROUND(M28*1000,0)),IF(AND(ISNUMBER(M28),M28&lt;1,N28="L"),MAX(1,ROUND(M28*100,0)),ROUND(M28,3)))),N("O25"))</f>
        <v/>
      </c>
      <c r="Q28" s="140" t="str">
        <f>IF(1=1,IF(M28="","",IF(AND(ISNUMBER(M28),M28&lt;1,N28="kg"),"g",IF(AND(ISNUMBER(M28),M28&lt;1,N28="L"),"cl",N28))),N("P25"))</f>
        <v/>
      </c>
      <c r="R28" s="115" t="str">
        <f>IF(1=1,IF(E28="","",IF(F28="","A CONTROLER",IF(NOT(ISNUMBER(F28)),"TEXTE",IF(OR(L28="",L28&lt;=0),"COMMANDE PRINCIPALE INCOMPLETE",IF(G28="","UNITE MANQUANTE",IF(COUNTIF(B384:B428,AE28)=0,"UNITE A CONTROLER","OK")))))),N("Q9"))</f>
        <v/>
      </c>
      <c r="S28" s="105"/>
      <c r="T28" s="141">
        <f t="shared" si="2"/>
        <v>0</v>
      </c>
      <c r="U28" s="133" t="str">
        <f>IF(1=1,IF(E28="","",U9),N("S25"))</f>
        <v/>
      </c>
      <c r="V28" s="133" t="str">
        <f>IF(1=1,IF(E28="","",V9),N("T25"))</f>
        <v/>
      </c>
      <c r="W28" s="135" t="str">
        <f>IF(1=1,IF(OR(U28="",V28="",NOT(ISNUMBER(U28)),NOT(ISNUMBER(V28)),U28=0),"",V28/U28),N("U25"))</f>
        <v/>
      </c>
      <c r="X28" s="136" t="str">
        <f>IF(1=1,IF(OR(W28="",NOT(ISNUMBER(F28))),"",F28*W28*IFERROR(INDEX(D384:D428,MATCH(AE28,B384:B428,0)),1)),N("V7"))</f>
        <v/>
      </c>
      <c r="Y28" s="137" t="str">
        <f>IF(1=1,IF(F28="","",IF(G28="","",IFERROR(INDEX(E384:E428,MATCH(AE28,B384:B428,0)),G28&amp;""))),N("W6"))</f>
        <v/>
      </c>
      <c r="Z28" s="142" t="str">
        <f>IF(1=1,IF(X28="","",IF(AND(ISNUMBER(X28),X28&lt;1,Y28="kg"),MAX(1,ROUND(X28*1000,0)),IF(AND(ISNUMBER(X28),X28&lt;1,Y28="L"),MAX(1,ROUND(X28*100,0)),ROUND(X28,3)))),N("X25"))</f>
        <v/>
      </c>
      <c r="AA28" s="143" t="str">
        <f>IF(1=1,IF(X28="","",IF(AND(ISNUMBER(X28),X28&lt;1,Y28="kg"),"g",IF(AND(ISNUMBER(X28),X28&lt;1,Y28="L"),"cl",Y28))),N("Y25"))</f>
        <v/>
      </c>
      <c r="AB28" s="123" t="str">
        <f>IF(1=1,IF(E28="","",IF(F28="","A CONTROLER",IF(NOT(ISNUMBER(F28)),"TEXTE",IF(OR(W28="",W28&lt;=0),"COMMANDE COUVERTS INCOMPLETE",IF(G28="","UNITE MANQUANTE",IF(COUNTIF(B384:B428,AE28)=0,"UNITE A CONTROLER","OK")))))),N("Z6"))</f>
        <v/>
      </c>
      <c r="AD28" s="144" t="str">
        <f>IF(1=1,IF(E28="","",AD9),N("AB25"))</f>
        <v/>
      </c>
      <c r="AE28" s="125" t="str">
        <f>IF(1=1,IF(G28="","",UPPER(TRIM(SUBSTITUTE(SUBSTITUTE(G28&amp;"",CHAR(160)," ")," "," ")))),N("AC25"))</f>
        <v/>
      </c>
      <c r="AG28" s="5" t="s">
        <v>43</v>
      </c>
    </row>
    <row r="29" spans="1:43" ht="15.75" x14ac:dyDescent="0.25">
      <c r="A29" s="126" t="str">
        <f>IF(1=1,IF(E29="","",A9),N("A26"))</f>
        <v/>
      </c>
      <c r="B29" s="127" t="str">
        <f>IF(1=1,IF(E29="","",B9),N("B26"))</f>
        <v/>
      </c>
      <c r="C29" s="128"/>
      <c r="D29" s="129" t="str">
        <f>IF(ISBLANK(E29),"",LARGE(D9:D28,1)+1)</f>
        <v/>
      </c>
      <c r="E29" s="130"/>
      <c r="F29" s="131"/>
      <c r="G29" s="170"/>
      <c r="H29" s="105"/>
      <c r="I29" s="132" t="str">
        <f>IF(1=1,IF(E29="","",I9),N("H26"))</f>
        <v/>
      </c>
      <c r="J29" s="133" t="str">
        <f>IF(1=1,IF(E29="","",J9),N("I26"))</f>
        <v/>
      </c>
      <c r="K29" s="134" t="str">
        <f>IF(1=1,IF(E29="","",K9),N("J26"))</f>
        <v/>
      </c>
      <c r="L29" s="135" t="str">
        <f>IF(1=1,IF(OR(J29="",O29="",NOT(ISNUMBER(J29)),NOT(ISNUMBER(O29)),J29=0),"",O29/J29),N("L26"))</f>
        <v/>
      </c>
      <c r="M29" s="136" t="str">
        <f>IF(1=1,IF(OR(L29="",NOT(ISNUMBER(F29))),"",F29*L29*IFERROR(INDEX(D384:D428,MATCH(AE29,B384:B428,0)),1)),N("M13"))</f>
        <v/>
      </c>
      <c r="N29" s="137" t="str">
        <f>IF(1=1,IF(F29="","",IF(G29="","",IFERROR(INDEX(E384:E428,MATCH(AE29,B384:B428,0)),G29&amp;""))),N("N6"))</f>
        <v/>
      </c>
      <c r="O29" s="138" t="str">
        <f>IF(1=1,IF(E29="","",O9),N("K26"))</f>
        <v/>
      </c>
      <c r="P29" s="139" t="str">
        <f>IF(1=1,IF(M29="","",IF(AND(ISNUMBER(M29),M29&lt;1,N29="kg"),MAX(1,ROUND(M29*1000,0)),IF(AND(ISNUMBER(M29),M29&lt;1,N29="L"),MAX(1,ROUND(M29*100,0)),ROUND(M29,3)))),N("O26"))</f>
        <v/>
      </c>
      <c r="Q29" s="140" t="str">
        <f>IF(1=1,IF(M29="","",IF(AND(ISNUMBER(M29),M29&lt;1,N29="kg"),"g",IF(AND(ISNUMBER(M29),M29&lt;1,N29="L"),"cl",N29))),N("P26"))</f>
        <v/>
      </c>
      <c r="R29" s="115" t="str">
        <f>IF(1=1,IF(E29="","",IF(F29="","A CONTROLER",IF(NOT(ISNUMBER(F29)),"TEXTE",IF(OR(L29="",L29&lt;=0),"COMMANDE PRINCIPALE INCOMPLETE",IF(G29="","UNITE MANQUANTE",IF(COUNTIF(B384:B428,AE29)=0,"UNITE A CONTROLER","OK")))))),N("Q9"))</f>
        <v/>
      </c>
      <c r="S29" s="105"/>
      <c r="T29" s="141">
        <f t="shared" si="2"/>
        <v>0</v>
      </c>
      <c r="U29" s="133" t="str">
        <f>IF(1=1,IF(E29="","",U9),N("S26"))</f>
        <v/>
      </c>
      <c r="V29" s="133" t="str">
        <f>IF(1=1,IF(E29="","",V9),N("T26"))</f>
        <v/>
      </c>
      <c r="W29" s="135" t="str">
        <f>IF(1=1,IF(OR(U29="",V29="",NOT(ISNUMBER(U29)),NOT(ISNUMBER(V29)),U29=0),"",V29/U29),N("U26"))</f>
        <v/>
      </c>
      <c r="X29" s="136" t="str">
        <f>IF(1=1,IF(OR(W29="",NOT(ISNUMBER(F29))),"",F29*W29*IFERROR(INDEX(D384:D428,MATCH(AE29,B384:B428,0)),1)),N("V7"))</f>
        <v/>
      </c>
      <c r="Y29" s="137" t="str">
        <f>IF(1=1,IF(F29="","",IF(G29="","",IFERROR(INDEX(E384:E428,MATCH(AE29,B384:B428,0)),G29&amp;""))),N("W6"))</f>
        <v/>
      </c>
      <c r="Z29" s="142" t="str">
        <f>IF(1=1,IF(X29="","",IF(AND(ISNUMBER(X29),X29&lt;1,Y29="kg"),MAX(1,ROUND(X29*1000,0)),IF(AND(ISNUMBER(X29),X29&lt;1,Y29="L"),MAX(1,ROUND(X29*100,0)),ROUND(X29,3)))),N("X26"))</f>
        <v/>
      </c>
      <c r="AA29" s="143" t="str">
        <f>IF(1=1,IF(X29="","",IF(AND(ISNUMBER(X29),X29&lt;1,Y29="kg"),"g",IF(AND(ISNUMBER(X29),X29&lt;1,Y29="L"),"cl",Y29))),N("Y26"))</f>
        <v/>
      </c>
      <c r="AB29" s="123" t="str">
        <f>IF(1=1,IF(E29="","",IF(F29="","A CONTROLER",IF(NOT(ISNUMBER(F29)),"TEXTE",IF(OR(W29="",W29&lt;=0),"COMMANDE COUVERTS INCOMPLETE",IF(G29="","UNITE MANQUANTE",IF(COUNTIF(B384:B428,AE29)=0,"UNITE A CONTROLER","OK")))))),N("Z6"))</f>
        <v/>
      </c>
      <c r="AD29" s="144" t="str">
        <f>IF(1=1,IF(E29="","",AD9),N("AB26"))</f>
        <v/>
      </c>
      <c r="AE29" s="125" t="str">
        <f>IF(1=1,IF(G29="","",UPPER(TRIM(SUBSTITUTE(SUBSTITUTE(G29&amp;"",CHAR(160)," ")," "," ")))),N("AC26"))</f>
        <v/>
      </c>
      <c r="AG29" s="5" t="s">
        <v>44</v>
      </c>
    </row>
    <row r="30" spans="1:43" ht="15.75" x14ac:dyDescent="0.25">
      <c r="A30" s="126" t="str">
        <f>IF(1=1,IF(E30="","",A9),N("A27"))</f>
        <v/>
      </c>
      <c r="B30" s="127" t="str">
        <f>IF(1=1,IF(E30="","",B9),N("B27"))</f>
        <v/>
      </c>
      <c r="C30" s="128"/>
      <c r="D30" s="129" t="str">
        <f>IF(ISBLANK(E30),"",LARGE(D9:D29,1)+1)</f>
        <v/>
      </c>
      <c r="E30" s="130"/>
      <c r="F30" s="131"/>
      <c r="G30" s="170"/>
      <c r="H30" s="105"/>
      <c r="I30" s="132" t="str">
        <f>IF(1=1,IF(E30="","",I9),N("H27"))</f>
        <v/>
      </c>
      <c r="J30" s="133" t="str">
        <f>IF(1=1,IF(E30="","",J9),N("I27"))</f>
        <v/>
      </c>
      <c r="K30" s="134" t="str">
        <f>IF(1=1,IF(E30="","",K9),N("J27"))</f>
        <v/>
      </c>
      <c r="L30" s="135" t="str">
        <f>IF(1=1,IF(OR(J30="",O30="",NOT(ISNUMBER(J30)),NOT(ISNUMBER(O30)),J30=0),"",O30/J30),N("L27"))</f>
        <v/>
      </c>
      <c r="M30" s="136" t="str">
        <f>IF(1=1,IF(OR(L30="",NOT(ISNUMBER(F30))),"",F30*L30*IFERROR(INDEX(D384:D428,MATCH(AE30,B384:B428,0)),1)),N("M13"))</f>
        <v/>
      </c>
      <c r="N30" s="137" t="str">
        <f>IF(1=1,IF(F30="","",IF(G30="","",IFERROR(INDEX(E384:E428,MATCH(AE30,B384:B428,0)),G30&amp;""))),N("N6"))</f>
        <v/>
      </c>
      <c r="O30" s="138" t="str">
        <f>IF(1=1,IF(E30="","",O9),N("K27"))</f>
        <v/>
      </c>
      <c r="P30" s="139" t="str">
        <f>IF(1=1,IF(M30="","",IF(AND(ISNUMBER(M30),M30&lt;1,N30="kg"),MAX(1,ROUND(M30*1000,0)),IF(AND(ISNUMBER(M30),M30&lt;1,N30="L"),MAX(1,ROUND(M30*100,0)),ROUND(M30,3)))),N("O27"))</f>
        <v/>
      </c>
      <c r="Q30" s="140" t="str">
        <f>IF(1=1,IF(M30="","",IF(AND(ISNUMBER(M30),M30&lt;1,N30="kg"),"g",IF(AND(ISNUMBER(M30),M30&lt;1,N30="L"),"cl",N30))),N("P27"))</f>
        <v/>
      </c>
      <c r="R30" s="115" t="str">
        <f>IF(1=1,IF(E30="","",IF(F30="","A CONTROLER",IF(NOT(ISNUMBER(F30)),"TEXTE",IF(OR(L30="",L30&lt;=0),"COMMANDE PRINCIPALE INCOMPLETE",IF(G30="","UNITE MANQUANTE",IF(COUNTIF(B384:B428,AE30)=0,"UNITE A CONTROLER","OK")))))),N("Q9"))</f>
        <v/>
      </c>
      <c r="S30" s="105"/>
      <c r="T30" s="141">
        <f t="shared" si="2"/>
        <v>0</v>
      </c>
      <c r="U30" s="133" t="str">
        <f>IF(1=1,IF(E30="","",U9),N("S27"))</f>
        <v/>
      </c>
      <c r="V30" s="133" t="str">
        <f>IF(1=1,IF(E30="","",V9),N("T27"))</f>
        <v/>
      </c>
      <c r="W30" s="135" t="str">
        <f>IF(1=1,IF(OR(U30="",V30="",NOT(ISNUMBER(U30)),NOT(ISNUMBER(V30)),U30=0),"",V30/U30),N("U27"))</f>
        <v/>
      </c>
      <c r="X30" s="136" t="str">
        <f>IF(1=1,IF(OR(W30="",NOT(ISNUMBER(F30))),"",F30*W30*IFERROR(INDEX(D384:D428,MATCH(AE30,B384:B428,0)),1)),N("V7"))</f>
        <v/>
      </c>
      <c r="Y30" s="137" t="str">
        <f>IF(1=1,IF(F30="","",IF(G30="","",IFERROR(INDEX(E384:E428,MATCH(AE30,B384:B428,0)),G30&amp;""))),N("W6"))</f>
        <v/>
      </c>
      <c r="Z30" s="142" t="str">
        <f>IF(1=1,IF(X30="","",IF(AND(ISNUMBER(X30),X30&lt;1,Y30="kg"),MAX(1,ROUND(X30*1000,0)),IF(AND(ISNUMBER(X30),X30&lt;1,Y30="L"),MAX(1,ROUND(X30*100,0)),ROUND(X30,3)))),N("X27"))</f>
        <v/>
      </c>
      <c r="AA30" s="143" t="str">
        <f>IF(1=1,IF(X30="","",IF(AND(ISNUMBER(X30),X30&lt;1,Y30="kg"),"g",IF(AND(ISNUMBER(X30),X30&lt;1,Y30="L"),"cl",Y30))),N("Y27"))</f>
        <v/>
      </c>
      <c r="AB30" s="123" t="str">
        <f>IF(1=1,IF(E30="","",IF(F30="","A CONTROLER",IF(NOT(ISNUMBER(F30)),"TEXTE",IF(OR(W30="",W30&lt;=0),"COMMANDE COUVERTS INCOMPLETE",IF(G30="","UNITE MANQUANTE",IF(COUNTIF(B384:B428,AE30)=0,"UNITE A CONTROLER","OK")))))),N("Z6"))</f>
        <v/>
      </c>
      <c r="AD30" s="144" t="str">
        <f>IF(1=1,IF(E30="","",AD9),N("AB27"))</f>
        <v/>
      </c>
      <c r="AE30" s="125" t="str">
        <f>IF(1=1,IF(G30="","",UPPER(TRIM(SUBSTITUTE(SUBSTITUTE(G30&amp;"",CHAR(160)," ")," "," ")))),N("AC27"))</f>
        <v/>
      </c>
      <c r="AG30" s="5" t="s">
        <v>45</v>
      </c>
    </row>
    <row r="31" spans="1:43" ht="15.75" x14ac:dyDescent="0.25">
      <c r="A31" s="126" t="str">
        <f>IF(1=1,IF(E31="","",A9),N("A28"))</f>
        <v/>
      </c>
      <c r="B31" s="127" t="str">
        <f>IF(1=1,IF(E31="","",B9),N("B28"))</f>
        <v/>
      </c>
      <c r="C31" s="128"/>
      <c r="D31" s="129" t="str">
        <f>IF(ISBLANK(E31),"",LARGE(D9:D30,1)+1)</f>
        <v/>
      </c>
      <c r="E31" s="130"/>
      <c r="F31" s="131"/>
      <c r="G31" s="170"/>
      <c r="H31" s="105"/>
      <c r="I31" s="132" t="str">
        <f>IF(1=1,IF(E31="","",I9),N("H28"))</f>
        <v/>
      </c>
      <c r="J31" s="133" t="str">
        <f>IF(1=1,IF(E31="","",J9),N("I28"))</f>
        <v/>
      </c>
      <c r="K31" s="134" t="str">
        <f>IF(1=1,IF(E31="","",K9),N("J28"))</f>
        <v/>
      </c>
      <c r="L31" s="135" t="str">
        <f>IF(1=1,IF(OR(J31="",O31="",NOT(ISNUMBER(J31)),NOT(ISNUMBER(O31)),J31=0),"",O31/J31),N("L28"))</f>
        <v/>
      </c>
      <c r="M31" s="136" t="str">
        <f>IF(1=1,IF(OR(L31="",NOT(ISNUMBER(F31))),"",F31*L31*IFERROR(INDEX(D384:D428,MATCH(AE31,B384:B428,0)),1)),N("M13"))</f>
        <v/>
      </c>
      <c r="N31" s="137" t="str">
        <f>IF(1=1,IF(F31="","",IF(G31="","",IFERROR(INDEX(E384:E428,MATCH(AE31,B384:B428,0)),G31&amp;""))),N("N6"))</f>
        <v/>
      </c>
      <c r="O31" s="138" t="str">
        <f>IF(1=1,IF(E31="","",O9),N("K28"))</f>
        <v/>
      </c>
      <c r="P31" s="139" t="str">
        <f>IF(1=1,IF(M31="","",IF(AND(ISNUMBER(M31),M31&lt;1,N31="kg"),MAX(1,ROUND(M31*1000,0)),IF(AND(ISNUMBER(M31),M31&lt;1,N31="L"),MAX(1,ROUND(M31*100,0)),ROUND(M31,3)))),N("O28"))</f>
        <v/>
      </c>
      <c r="Q31" s="140" t="str">
        <f>IF(1=1,IF(M31="","",IF(AND(ISNUMBER(M31),M31&lt;1,N31="kg"),"g",IF(AND(ISNUMBER(M31),M31&lt;1,N31="L"),"cl",N31))),N("P28"))</f>
        <v/>
      </c>
      <c r="R31" s="115" t="str">
        <f>IF(1=1,IF(E31="","",IF(F31="","A CONTROLER",IF(NOT(ISNUMBER(F31)),"TEXTE",IF(OR(L31="",L31&lt;=0),"COMMANDE PRINCIPALE INCOMPLETE",IF(G31="","UNITE MANQUANTE",IF(COUNTIF(B384:B428,AE31)=0,"UNITE A CONTROLER","OK")))))),N("Q9"))</f>
        <v/>
      </c>
      <c r="S31" s="105"/>
      <c r="T31" s="141">
        <f t="shared" si="2"/>
        <v>0</v>
      </c>
      <c r="U31" s="133" t="str">
        <f>IF(1=1,IF(E31="","",U9),N("S28"))</f>
        <v/>
      </c>
      <c r="V31" s="133" t="str">
        <f>IF(1=1,IF(E31="","",V9),N("T28"))</f>
        <v/>
      </c>
      <c r="W31" s="135" t="str">
        <f>IF(1=1,IF(OR(U31="",V31="",NOT(ISNUMBER(U31)),NOT(ISNUMBER(V31)),U31=0),"",V31/U31),N("U28"))</f>
        <v/>
      </c>
      <c r="X31" s="136" t="str">
        <f>IF(1=1,IF(OR(W31="",NOT(ISNUMBER(F31))),"",F31*W31*IFERROR(INDEX(D384:D428,MATCH(AE31,B384:B428,0)),1)),N("V7"))</f>
        <v/>
      </c>
      <c r="Y31" s="137" t="str">
        <f>IF(1=1,IF(F31="","",IF(G31="","",IFERROR(INDEX(E384:E428,MATCH(AE31,B384:B428,0)),G31&amp;""))),N("W6"))</f>
        <v/>
      </c>
      <c r="Z31" s="142" t="str">
        <f>IF(1=1,IF(X31="","",IF(AND(ISNUMBER(X31),X31&lt;1,Y31="kg"),MAX(1,ROUND(X31*1000,0)),IF(AND(ISNUMBER(X31),X31&lt;1,Y31="L"),MAX(1,ROUND(X31*100,0)),ROUND(X31,3)))),N("X28"))</f>
        <v/>
      </c>
      <c r="AA31" s="143" t="str">
        <f>IF(1=1,IF(X31="","",IF(AND(ISNUMBER(X31),X31&lt;1,Y31="kg"),"g",IF(AND(ISNUMBER(X31),X31&lt;1,Y31="L"),"cl",Y31))),N("Y28"))</f>
        <v/>
      </c>
      <c r="AB31" s="123" t="str">
        <f>IF(1=1,IF(E31="","",IF(F31="","A CONTROLER",IF(NOT(ISNUMBER(F31)),"TEXTE",IF(OR(W31="",W31&lt;=0),"COMMANDE COUVERTS INCOMPLETE",IF(G31="","UNITE MANQUANTE",IF(COUNTIF(B384:B428,AE31)=0,"UNITE A CONTROLER","OK")))))),N("Z6"))</f>
        <v/>
      </c>
      <c r="AD31" s="144" t="str">
        <f>IF(1=1,IF(E31="","",AD9),N("AB28"))</f>
        <v/>
      </c>
      <c r="AE31" s="125" t="str">
        <f>IF(1=1,IF(G31="","",UPPER(TRIM(SUBSTITUTE(SUBSTITUTE(G31&amp;"",CHAR(160)," ")," "," ")))),N("AC28"))</f>
        <v/>
      </c>
      <c r="AG31" s="5" t="s">
        <v>46</v>
      </c>
    </row>
    <row r="32" spans="1:43" ht="15.75" x14ac:dyDescent="0.25">
      <c r="A32" s="126" t="str">
        <f>IF(1=1,IF(E32="","",A9),N("A29"))</f>
        <v/>
      </c>
      <c r="B32" s="127" t="str">
        <f>IF(1=1,IF(E32="","",B9),N("B29"))</f>
        <v/>
      </c>
      <c r="C32" s="128"/>
      <c r="D32" s="129" t="str">
        <f>IF(ISBLANK(E32),"",LARGE(D9:D31,1)+1)</f>
        <v/>
      </c>
      <c r="E32" s="130"/>
      <c r="F32" s="131"/>
      <c r="G32" s="170"/>
      <c r="H32" s="105"/>
      <c r="I32" s="132" t="str">
        <f>IF(1=1,IF(E32="","",I9),N("H29"))</f>
        <v/>
      </c>
      <c r="J32" s="133" t="str">
        <f>IF(1=1,IF(E32="","",J9),N("I29"))</f>
        <v/>
      </c>
      <c r="K32" s="134" t="str">
        <f>IF(1=1,IF(E32="","",K9),N("J29"))</f>
        <v/>
      </c>
      <c r="L32" s="135" t="str">
        <f>IF(1=1,IF(OR(J32="",O32="",NOT(ISNUMBER(J32)),NOT(ISNUMBER(O32)),J32=0),"",O32/J32),N("L29"))</f>
        <v/>
      </c>
      <c r="M32" s="136" t="str">
        <f>IF(1=1,IF(OR(L32="",NOT(ISNUMBER(F32))),"",F32*L32*IFERROR(INDEX(D384:D428,MATCH(AE32,B384:B428,0)),1)),N("M13"))</f>
        <v/>
      </c>
      <c r="N32" s="137" t="str">
        <f>IF(1=1,IF(F32="","",IF(G32="","",IFERROR(INDEX(E384:E428,MATCH(AE32,B384:B428,0)),G32&amp;""))),N("N6"))</f>
        <v/>
      </c>
      <c r="O32" s="138" t="str">
        <f>IF(1=1,IF(E32="","",O9),N("K29"))</f>
        <v/>
      </c>
      <c r="P32" s="139" t="str">
        <f>IF(1=1,IF(M32="","",IF(AND(ISNUMBER(M32),M32&lt;1,N32="kg"),MAX(1,ROUND(M32*1000,0)),IF(AND(ISNUMBER(M32),M32&lt;1,N32="L"),MAX(1,ROUND(M32*100,0)),ROUND(M32,3)))),N("O29"))</f>
        <v/>
      </c>
      <c r="Q32" s="140" t="str">
        <f>IF(1=1,IF(M32="","",IF(AND(ISNUMBER(M32),M32&lt;1,N32="kg"),"g",IF(AND(ISNUMBER(M32),M32&lt;1,N32="L"),"cl",N32))),N("P29"))</f>
        <v/>
      </c>
      <c r="R32" s="115" t="str">
        <f>IF(1=1,IF(E32="","",IF(F32="","A CONTROLER",IF(NOT(ISNUMBER(F32)),"TEXTE",IF(OR(L32="",L32&lt;=0),"COMMANDE PRINCIPALE INCOMPLETE",IF(G32="","UNITE MANQUANTE",IF(COUNTIF(B384:B428,AE32)=0,"UNITE A CONTROLER","OK")))))),N("Q9"))</f>
        <v/>
      </c>
      <c r="S32" s="105"/>
      <c r="T32" s="141">
        <f t="shared" si="2"/>
        <v>0</v>
      </c>
      <c r="U32" s="133" t="str">
        <f>IF(1=1,IF(E32="","",U9),N("S29"))</f>
        <v/>
      </c>
      <c r="V32" s="133" t="str">
        <f>IF(1=1,IF(E32="","",V9),N("T29"))</f>
        <v/>
      </c>
      <c r="W32" s="135" t="str">
        <f>IF(1=1,IF(OR(U32="",V32="",NOT(ISNUMBER(U32)),NOT(ISNUMBER(V32)),U32=0),"",V32/U32),N("U29"))</f>
        <v/>
      </c>
      <c r="X32" s="136" t="str">
        <f>IF(1=1,IF(OR(W32="",NOT(ISNUMBER(F32))),"",F32*W32*IFERROR(INDEX(D384:D428,MATCH(AE32,B384:B428,0)),1)),N("V7"))</f>
        <v/>
      </c>
      <c r="Y32" s="137" t="str">
        <f>IF(1=1,IF(F32="","",IF(G32="","",IFERROR(INDEX(E384:E428,MATCH(AE32,B384:B428,0)),G32&amp;""))),N("W6"))</f>
        <v/>
      </c>
      <c r="Z32" s="142" t="str">
        <f>IF(1=1,IF(X32="","",IF(AND(ISNUMBER(X32),X32&lt;1,Y32="kg"),MAX(1,ROUND(X32*1000,0)),IF(AND(ISNUMBER(X32),X32&lt;1,Y32="L"),MAX(1,ROUND(X32*100,0)),ROUND(X32,3)))),N("X29"))</f>
        <v/>
      </c>
      <c r="AA32" s="143" t="str">
        <f>IF(1=1,IF(X32="","",IF(AND(ISNUMBER(X32),X32&lt;1,Y32="kg"),"g",IF(AND(ISNUMBER(X32),X32&lt;1,Y32="L"),"cl",Y32))),N("Y29"))</f>
        <v/>
      </c>
      <c r="AB32" s="123" t="str">
        <f>IF(1=1,IF(E32="","",IF(F32="","A CONTROLER",IF(NOT(ISNUMBER(F32)),"TEXTE",IF(OR(W32="",W32&lt;=0),"COMMANDE COUVERTS INCOMPLETE",IF(G32="","UNITE MANQUANTE",IF(COUNTIF(B384:B428,AE32)=0,"UNITE A CONTROLER","OK")))))),N("Z6"))</f>
        <v/>
      </c>
      <c r="AD32" s="144" t="str">
        <f>IF(1=1,IF(E32="","",AD9),N("AB29"))</f>
        <v/>
      </c>
      <c r="AE32" s="125" t="str">
        <f>IF(1=1,IF(G32="","",UPPER(TRIM(SUBSTITUTE(SUBSTITUTE(G32&amp;"",CHAR(160)," ")," "," ")))),N("AC29"))</f>
        <v/>
      </c>
      <c r="AG32" s="5" t="s">
        <v>47</v>
      </c>
    </row>
    <row r="33" spans="1:33" ht="15.75" x14ac:dyDescent="0.25">
      <c r="A33" s="126" t="str">
        <f>IF(1=1,IF(E33="","",A9),N("A30"))</f>
        <v/>
      </c>
      <c r="B33" s="127" t="str">
        <f>IF(1=1,IF(E33="","",B9),N("B30"))</f>
        <v/>
      </c>
      <c r="C33" s="127"/>
      <c r="D33" s="129" t="str">
        <f>IF(ISBLANK(E33),"",LARGE(D9:D32,1)+1)</f>
        <v/>
      </c>
      <c r="E33" s="130"/>
      <c r="F33" s="131"/>
      <c r="G33" s="170"/>
      <c r="H33" s="105"/>
      <c r="I33" s="132" t="str">
        <f>IF(1=1,IF(E33="","",I9),N("H30"))</f>
        <v/>
      </c>
      <c r="J33" s="133" t="str">
        <f>IF(1=1,IF(E33="","",J9),N("I30"))</f>
        <v/>
      </c>
      <c r="K33" s="134" t="str">
        <f>IF(1=1,IF(E33="","",K9),N("J30"))</f>
        <v/>
      </c>
      <c r="L33" s="135" t="str">
        <f>IF(1=1,IF(OR(J33="",O33="",NOT(ISNUMBER(J33)),NOT(ISNUMBER(O33)),J33=0),"",O33/J33),N("L30"))</f>
        <v/>
      </c>
      <c r="M33" s="136" t="str">
        <f>IF(1=1,IF(OR(L33="",NOT(ISNUMBER(F33))),"",F33*L33*IFERROR(INDEX(D384:D428,MATCH(AE33,B384:B428,0)),1)),N("M13"))</f>
        <v/>
      </c>
      <c r="N33" s="137" t="str">
        <f>IF(1=1,IF(F33="","",IF(G33="","",IFERROR(INDEX(E384:E428,MATCH(AE33,B384:B428,0)),G33&amp;""))),N("N6"))</f>
        <v/>
      </c>
      <c r="O33" s="138" t="str">
        <f>IF(1=1,IF(E33="","",O9),N("K30"))</f>
        <v/>
      </c>
      <c r="P33" s="139" t="str">
        <f>IF(1=1,IF(M33="","",IF(AND(ISNUMBER(M33),M33&lt;1,N33="kg"),MAX(1,ROUND(M33*1000,0)),IF(AND(ISNUMBER(M33),M33&lt;1,N33="L"),MAX(1,ROUND(M33*100,0)),ROUND(M33,3)))),N("O30"))</f>
        <v/>
      </c>
      <c r="Q33" s="140" t="str">
        <f>IF(1=1,IF(M33="","",IF(AND(ISNUMBER(M33),M33&lt;1,N33="kg"),"g",IF(AND(ISNUMBER(M33),M33&lt;1,N33="L"),"cl",N33))),N("P30"))</f>
        <v/>
      </c>
      <c r="R33" s="115" t="str">
        <f>IF(1=1,IF(E33="","",IF(F33="","A CONTROLER",IF(NOT(ISNUMBER(F33)),"TEXTE",IF(OR(L33="",L33&lt;=0),"COMMANDE PRINCIPALE INCOMPLETE",IF(G33="","UNITE MANQUANTE",IF(COUNTIF(B384:B428,AE33)=0,"UNITE A CONTROLER","OK")))))),N("Q9"))</f>
        <v/>
      </c>
      <c r="S33" s="105"/>
      <c r="T33" s="141">
        <f t="shared" si="2"/>
        <v>0</v>
      </c>
      <c r="U33" s="133" t="str">
        <f>IF(1=1,IF(E33="","",U9),N("S30"))</f>
        <v/>
      </c>
      <c r="V33" s="133" t="str">
        <f>IF(1=1,IF(E33="","",V9),N("T30"))</f>
        <v/>
      </c>
      <c r="W33" s="135" t="str">
        <f>IF(1=1,IF(OR(U33="",V33="",NOT(ISNUMBER(U33)),NOT(ISNUMBER(V33)),U33=0),"",V33/U33),N("U30"))</f>
        <v/>
      </c>
      <c r="X33" s="136" t="str">
        <f>IF(1=1,IF(OR(W33="",NOT(ISNUMBER(F33))),"",F33*W33*IFERROR(INDEX(D384:D428,MATCH(AE33,B384:B428,0)),1)),N("V7"))</f>
        <v/>
      </c>
      <c r="Y33" s="137" t="str">
        <f>IF(1=1,IF(F33="","",IF(G33="","",IFERROR(INDEX(E384:E428,MATCH(AE33,B384:B428,0)),G33&amp;""))),N("W6"))</f>
        <v/>
      </c>
      <c r="Z33" s="142" t="str">
        <f>IF(1=1,IF(X33="","",IF(AND(ISNUMBER(X33),X33&lt;1,Y33="kg"),MAX(1,ROUND(X33*1000,0)),IF(AND(ISNUMBER(X33),X33&lt;1,Y33="L"),MAX(1,ROUND(X33*100,0)),ROUND(X33,3)))),N("X30"))</f>
        <v/>
      </c>
      <c r="AA33" s="143" t="str">
        <f>IF(1=1,IF(X33="","",IF(AND(ISNUMBER(X33),X33&lt;1,Y33="kg"),"g",IF(AND(ISNUMBER(X33),X33&lt;1,Y33="L"),"cl",Y33))),N("Y30"))</f>
        <v/>
      </c>
      <c r="AB33" s="123" t="str">
        <f>IF(1=1,IF(E33="","",IF(F33="","A CONTROLER",IF(NOT(ISNUMBER(F33)),"TEXTE",IF(OR(W33="",W33&lt;=0),"COMMANDE COUVERTS INCOMPLETE",IF(G33="","UNITE MANQUANTE",IF(COUNTIF(B384:B428,AE33)=0,"UNITE A CONTROLER","OK")))))),N("Z6"))</f>
        <v/>
      </c>
      <c r="AD33" s="144" t="str">
        <f>IF(1=1,IF(E33="","",AD9),N("AB30"))</f>
        <v/>
      </c>
      <c r="AE33" s="125" t="str">
        <f>IF(1=1,IF(G33="","",UPPER(TRIM(SUBSTITUTE(SUBSTITUTE(G33&amp;"",CHAR(160)," ")," "," ")))),N("AC30"))</f>
        <v/>
      </c>
      <c r="AG33" s="5" t="s">
        <v>48</v>
      </c>
    </row>
    <row r="34" spans="1:33" ht="15.75" x14ac:dyDescent="0.25">
      <c r="A34" s="126" t="str">
        <f>IF(1=1,IF(E34="","",A9),N("A31"))</f>
        <v/>
      </c>
      <c r="B34" s="127" t="str">
        <f>IF(1=1,IF(E34="","",B9),N("B31"))</f>
        <v/>
      </c>
      <c r="C34" s="127"/>
      <c r="D34" s="129" t="str">
        <f>IF(ISBLANK(E34),"",LARGE(D9:D33,1)+1)</f>
        <v/>
      </c>
      <c r="E34" s="130"/>
      <c r="F34" s="131"/>
      <c r="G34" s="170"/>
      <c r="H34" s="105"/>
      <c r="I34" s="132" t="str">
        <f>IF(1=1,IF(E34="","",I9),N("H31"))</f>
        <v/>
      </c>
      <c r="J34" s="133" t="str">
        <f>IF(1=1,IF(E34="","",J9),N("I31"))</f>
        <v/>
      </c>
      <c r="K34" s="134" t="str">
        <f>IF(1=1,IF(E34="","",K9),N("J31"))</f>
        <v/>
      </c>
      <c r="L34" s="135" t="str">
        <f>IF(1=1,IF(OR(J34="",O34="",NOT(ISNUMBER(J34)),NOT(ISNUMBER(O34)),J34=0),"",O34/J34),N("L31"))</f>
        <v/>
      </c>
      <c r="M34" s="136" t="str">
        <f>IF(1=1,IF(OR(L34="",NOT(ISNUMBER(F34))),"",F34*L34*IFERROR(INDEX(D384:D428,MATCH(AE34,B384:B428,0)),1)),N("M13"))</f>
        <v/>
      </c>
      <c r="N34" s="137" t="str">
        <f>IF(1=1,IF(F34="","",IF(G34="","",IFERROR(INDEX(E384:E428,MATCH(AE34,B384:B428,0)),G34&amp;""))),N("N6"))</f>
        <v/>
      </c>
      <c r="O34" s="138" t="str">
        <f>IF(1=1,IF(E34="","",O9),N("K31"))</f>
        <v/>
      </c>
      <c r="P34" s="139" t="str">
        <f>IF(1=1,IF(M34="","",IF(AND(ISNUMBER(M34),M34&lt;1,N34="kg"),MAX(1,ROUND(M34*1000,0)),IF(AND(ISNUMBER(M34),M34&lt;1,N34="L"),MAX(1,ROUND(M34*100,0)),ROUND(M34,3)))),N("O31"))</f>
        <v/>
      </c>
      <c r="Q34" s="140" t="str">
        <f>IF(1=1,IF(M34="","",IF(AND(ISNUMBER(M34),M34&lt;1,N34="kg"),"g",IF(AND(ISNUMBER(M34),M34&lt;1,N34="L"),"cl",N34))),N("P31"))</f>
        <v/>
      </c>
      <c r="R34" s="115" t="str">
        <f>IF(1=1,IF(E34="","",IF(F34="","A CONTROLER",IF(NOT(ISNUMBER(F34)),"TEXTE",IF(OR(L34="",L34&lt;=0),"COMMANDE PRINCIPALE INCOMPLETE",IF(G34="","UNITE MANQUANTE",IF(COUNTIF(B384:B428,AE34)=0,"UNITE A CONTROLER","OK")))))),N("Q9"))</f>
        <v/>
      </c>
      <c r="S34" s="105"/>
      <c r="T34" s="141">
        <f t="shared" si="2"/>
        <v>0</v>
      </c>
      <c r="U34" s="133" t="str">
        <f>IF(1=1,IF(E34="","",U9),N("S31"))</f>
        <v/>
      </c>
      <c r="V34" s="133" t="str">
        <f>IF(1=1,IF(E34="","",V9),N("T31"))</f>
        <v/>
      </c>
      <c r="W34" s="135" t="str">
        <f>IF(1=1,IF(OR(U34="",V34="",NOT(ISNUMBER(U34)),NOT(ISNUMBER(V34)),U34=0),"",V34/U34),N("U31"))</f>
        <v/>
      </c>
      <c r="X34" s="136" t="str">
        <f>IF(1=1,IF(OR(W34="",NOT(ISNUMBER(F34))),"",F34*W34*IFERROR(INDEX(D384:D428,MATCH(AE34,B384:B428,0)),1)),N("V7"))</f>
        <v/>
      </c>
      <c r="Y34" s="137" t="str">
        <f>IF(1=1,IF(F34="","",IF(G34="","",IFERROR(INDEX(E384:E428,MATCH(AE34,B384:B428,0)),G34&amp;""))),N("W6"))</f>
        <v/>
      </c>
      <c r="Z34" s="142" t="str">
        <f>IF(1=1,IF(X34="","",IF(AND(ISNUMBER(X34),X34&lt;1,Y34="kg"),MAX(1,ROUND(X34*1000,0)),IF(AND(ISNUMBER(X34),X34&lt;1,Y34="L"),MAX(1,ROUND(X34*100,0)),ROUND(X34,3)))),N("X31"))</f>
        <v/>
      </c>
      <c r="AA34" s="143" t="str">
        <f>IF(1=1,IF(X34="","",IF(AND(ISNUMBER(X34),X34&lt;1,Y34="kg"),"g",IF(AND(ISNUMBER(X34),X34&lt;1,Y34="L"),"cl",Y34))),N("Y31"))</f>
        <v/>
      </c>
      <c r="AB34" s="123" t="str">
        <f>IF(1=1,IF(E34="","",IF(F34="","A CONTROLER",IF(NOT(ISNUMBER(F34)),"TEXTE",IF(OR(W34="",W34&lt;=0),"COMMANDE COUVERTS INCOMPLETE",IF(G34="","UNITE MANQUANTE",IF(COUNTIF(B384:B428,AE34)=0,"UNITE A CONTROLER","OK")))))),N("Z6"))</f>
        <v/>
      </c>
      <c r="AD34" s="144" t="str">
        <f>IF(1=1,IF(E34="","",AD9),N("AB31"))</f>
        <v/>
      </c>
      <c r="AE34" s="125" t="str">
        <f>IF(1=1,IF(G34="","",UPPER(TRIM(SUBSTITUTE(SUBSTITUTE(G34&amp;"",CHAR(160)," ")," "," ")))),N("AC31"))</f>
        <v/>
      </c>
      <c r="AG34" s="5" t="s">
        <v>49</v>
      </c>
    </row>
    <row r="35" spans="1:33" ht="15.75" x14ac:dyDescent="0.25">
      <c r="A35" s="126" t="str">
        <f>IF(1=1,IF(E35="","",A9),N("A32"))</f>
        <v/>
      </c>
      <c r="B35" s="127" t="str">
        <f>IF(1=1,IF(E35="","",B9),N("B32"))</f>
        <v/>
      </c>
      <c r="C35" s="127"/>
      <c r="D35" s="129" t="str">
        <f>IF(ISBLANK(E35),"",LARGE(D9:D34,1)+1)</f>
        <v/>
      </c>
      <c r="E35" s="130"/>
      <c r="F35" s="131"/>
      <c r="G35" s="170"/>
      <c r="H35" s="105"/>
      <c r="I35" s="132" t="str">
        <f>IF(1=1,IF(E35="","",I9),N("H32"))</f>
        <v/>
      </c>
      <c r="J35" s="133" t="str">
        <f>IF(1=1,IF(E35="","",J9),N("I32"))</f>
        <v/>
      </c>
      <c r="K35" s="134" t="str">
        <f>IF(1=1,IF(E35="","",K9),N("J32"))</f>
        <v/>
      </c>
      <c r="L35" s="135" t="str">
        <f>IF(1=1,IF(OR(J35="",O35="",NOT(ISNUMBER(J35)),NOT(ISNUMBER(O35)),J35=0),"",O35/J35),N("L32"))</f>
        <v/>
      </c>
      <c r="M35" s="136" t="str">
        <f>IF(1=1,IF(OR(L35="",NOT(ISNUMBER(F35))),"",F35*L35*IFERROR(INDEX(D384:D428,MATCH(AE35,B384:B428,0)),1)),N("M13"))</f>
        <v/>
      </c>
      <c r="N35" s="137" t="str">
        <f>IF(1=1,IF(F35="","",IF(G35="","",IFERROR(INDEX(E384:E428,MATCH(AE35,B384:B428,0)),G35&amp;""))),N("N6"))</f>
        <v/>
      </c>
      <c r="O35" s="138" t="str">
        <f>IF(1=1,IF(E35="","",O9),N("K32"))</f>
        <v/>
      </c>
      <c r="P35" s="139" t="str">
        <f>IF(1=1,IF(M35="","",IF(AND(ISNUMBER(M35),M35&lt;1,N35="kg"),MAX(1,ROUND(M35*1000,0)),IF(AND(ISNUMBER(M35),M35&lt;1,N35="L"),MAX(1,ROUND(M35*100,0)),ROUND(M35,3)))),N("O32"))</f>
        <v/>
      </c>
      <c r="Q35" s="140" t="str">
        <f>IF(1=1,IF(M35="","",IF(AND(ISNUMBER(M35),M35&lt;1,N35="kg"),"g",IF(AND(ISNUMBER(M35),M35&lt;1,N35="L"),"cl",N35))),N("P32"))</f>
        <v/>
      </c>
      <c r="R35" s="115" t="str">
        <f>IF(1=1,IF(E35="","",IF(F35="","A CONTROLER",IF(NOT(ISNUMBER(F35)),"TEXTE",IF(OR(L35="",L35&lt;=0),"COMMANDE PRINCIPALE INCOMPLETE",IF(G35="","UNITE MANQUANTE",IF(COUNTIF(B384:B428,AE35)=0,"UNITE A CONTROLER","OK")))))),N("Q9"))</f>
        <v/>
      </c>
      <c r="S35" s="105"/>
      <c r="T35" s="141">
        <f t="shared" si="2"/>
        <v>0</v>
      </c>
      <c r="U35" s="133" t="str">
        <f>IF(1=1,IF(E35="","",U9),N("S32"))</f>
        <v/>
      </c>
      <c r="V35" s="133" t="str">
        <f>IF(1=1,IF(E35="","",V9),N("T32"))</f>
        <v/>
      </c>
      <c r="W35" s="135" t="str">
        <f>IF(1=1,IF(OR(U35="",V35="",NOT(ISNUMBER(U35)),NOT(ISNUMBER(V35)),U35=0),"",V35/U35),N("U32"))</f>
        <v/>
      </c>
      <c r="X35" s="136" t="str">
        <f>IF(1=1,IF(OR(W35="",NOT(ISNUMBER(F35))),"",F35*W35*IFERROR(INDEX(D384:D428,MATCH(AE35,B384:B428,0)),1)),N("V7"))</f>
        <v/>
      </c>
      <c r="Y35" s="137" t="str">
        <f>IF(1=1,IF(F35="","",IF(G35="","",IFERROR(INDEX(E384:E428,MATCH(AE35,B384:B428,0)),G35&amp;""))),N("W6"))</f>
        <v/>
      </c>
      <c r="Z35" s="142" t="str">
        <f>IF(1=1,IF(X35="","",IF(AND(ISNUMBER(X35),X35&lt;1,Y35="kg"),MAX(1,ROUND(X35*1000,0)),IF(AND(ISNUMBER(X35),X35&lt;1,Y35="L"),MAX(1,ROUND(X35*100,0)),ROUND(X35,3)))),N("X32"))</f>
        <v/>
      </c>
      <c r="AA35" s="143" t="str">
        <f>IF(1=1,IF(X35="","",IF(AND(ISNUMBER(X35),X35&lt;1,Y35="kg"),"g",IF(AND(ISNUMBER(X35),X35&lt;1,Y35="L"),"cl",Y35))),N("Y32"))</f>
        <v/>
      </c>
      <c r="AB35" s="123" t="str">
        <f>IF(1=1,IF(E35="","",IF(F35="","A CONTROLER",IF(NOT(ISNUMBER(F35)),"TEXTE",IF(OR(W35="",W35&lt;=0),"COMMANDE COUVERTS INCOMPLETE",IF(G35="","UNITE MANQUANTE",IF(COUNTIF(B384:B428,AE35)=0,"UNITE A CONTROLER","OK")))))),N("Z6"))</f>
        <v/>
      </c>
      <c r="AD35" s="144" t="str">
        <f>IF(1=1,IF(E35="","",AD9),N("AB32"))</f>
        <v/>
      </c>
      <c r="AE35" s="125" t="str">
        <f>IF(1=1,IF(G35="","",UPPER(TRIM(SUBSTITUTE(SUBSTITUTE(G35&amp;"",CHAR(160)," ")," "," ")))),N("AC32"))</f>
        <v/>
      </c>
      <c r="AG35" s="5" t="s">
        <v>50</v>
      </c>
    </row>
    <row r="36" spans="1:33" ht="15.75" x14ac:dyDescent="0.25">
      <c r="A36" s="126" t="str">
        <f>IF(1=1,IF(E36="","",A9),N("A33"))</f>
        <v/>
      </c>
      <c r="B36" s="127" t="str">
        <f>IF(1=1,IF(E36="","",B9),N("B33"))</f>
        <v/>
      </c>
      <c r="C36" s="127"/>
      <c r="D36" s="129" t="str">
        <f>IF(ISBLANK(E36),"",LARGE(D9:D35,1)+1)</f>
        <v/>
      </c>
      <c r="E36" s="130"/>
      <c r="F36" s="131"/>
      <c r="G36" s="170"/>
      <c r="H36" s="105"/>
      <c r="I36" s="132" t="str">
        <f>IF(1=1,IF(E36="","",I9),N("H33"))</f>
        <v/>
      </c>
      <c r="J36" s="133" t="str">
        <f>IF(1=1,IF(E36="","",J9),N("I33"))</f>
        <v/>
      </c>
      <c r="K36" s="134" t="str">
        <f>IF(1=1,IF(E36="","",K9),N("J33"))</f>
        <v/>
      </c>
      <c r="L36" s="135" t="str">
        <f>IF(1=1,IF(OR(J36="",O36="",NOT(ISNUMBER(J36)),NOT(ISNUMBER(O36)),J36=0),"",O36/J36),N("L33"))</f>
        <v/>
      </c>
      <c r="M36" s="136" t="str">
        <f>IF(1=1,IF(OR(L36="",NOT(ISNUMBER(F36))),"",F36*L36*IFERROR(INDEX(D384:D428,MATCH(AE36,B384:B428,0)),1)),N("M13"))</f>
        <v/>
      </c>
      <c r="N36" s="137" t="str">
        <f>IF(1=1,IF(F36="","",IF(G36="","",IFERROR(INDEX(E384:E428,MATCH(AE36,B384:B428,0)),G36&amp;""))),N("N6"))</f>
        <v/>
      </c>
      <c r="O36" s="138" t="str">
        <f>IF(1=1,IF(E36="","",O9),N("K33"))</f>
        <v/>
      </c>
      <c r="P36" s="139" t="str">
        <f>IF(1=1,IF(M36="","",IF(AND(ISNUMBER(M36),M36&lt;1,N36="kg"),MAX(1,ROUND(M36*1000,0)),IF(AND(ISNUMBER(M36),M36&lt;1,N36="L"),MAX(1,ROUND(M36*100,0)),ROUND(M36,3)))),N("O33"))</f>
        <v/>
      </c>
      <c r="Q36" s="140" t="str">
        <f>IF(1=1,IF(M36="","",IF(AND(ISNUMBER(M36),M36&lt;1,N36="kg"),"g",IF(AND(ISNUMBER(M36),M36&lt;1,N36="L"),"cl",N36))),N("P33"))</f>
        <v/>
      </c>
      <c r="R36" s="115" t="str">
        <f>IF(1=1,IF(E36="","",IF(F36="","A CONTROLER",IF(NOT(ISNUMBER(F36)),"TEXTE",IF(OR(L36="",L36&lt;=0),"COMMANDE PRINCIPALE INCOMPLETE",IF(G36="","UNITE MANQUANTE",IF(COUNTIF(B384:B428,AE36)=0,"UNITE A CONTROLER","OK")))))),N("Q9"))</f>
        <v/>
      </c>
      <c r="S36" s="105"/>
      <c r="T36" s="141">
        <f t="shared" si="2"/>
        <v>0</v>
      </c>
      <c r="U36" s="133" t="str">
        <f>IF(1=1,IF(E36="","",U9),N("S33"))</f>
        <v/>
      </c>
      <c r="V36" s="133" t="str">
        <f>IF(1=1,IF(E36="","",V9),N("T33"))</f>
        <v/>
      </c>
      <c r="W36" s="135" t="str">
        <f>IF(1=1,IF(OR(U36="",V36="",NOT(ISNUMBER(U36)),NOT(ISNUMBER(V36)),U36=0),"",V36/U36),N("U33"))</f>
        <v/>
      </c>
      <c r="X36" s="136" t="str">
        <f>IF(1=1,IF(OR(W36="",NOT(ISNUMBER(F36))),"",F36*W36*IFERROR(INDEX(D384:D428,MATCH(AE36,B384:B428,0)),1)),N("V7"))</f>
        <v/>
      </c>
      <c r="Y36" s="137" t="str">
        <f>IF(1=1,IF(F36="","",IF(G36="","",IFERROR(INDEX(E384:E428,MATCH(AE36,B384:B428,0)),G36&amp;""))),N("W6"))</f>
        <v/>
      </c>
      <c r="Z36" s="142" t="str">
        <f>IF(1=1,IF(X36="","",IF(AND(ISNUMBER(X36),X36&lt;1,Y36="kg"),MAX(1,ROUND(X36*1000,0)),IF(AND(ISNUMBER(X36),X36&lt;1,Y36="L"),MAX(1,ROUND(X36*100,0)),ROUND(X36,3)))),N("X33"))</f>
        <v/>
      </c>
      <c r="AA36" s="143" t="str">
        <f>IF(1=1,IF(X36="","",IF(AND(ISNUMBER(X36),X36&lt;1,Y36="kg"),"g",IF(AND(ISNUMBER(X36),X36&lt;1,Y36="L"),"cl",Y36))),N("Y33"))</f>
        <v/>
      </c>
      <c r="AB36" s="123" t="str">
        <f>IF(1=1,IF(E36="","",IF(F36="","A CONTROLER",IF(NOT(ISNUMBER(F36)),"TEXTE",IF(OR(W36="",W36&lt;=0),"COMMANDE COUVERTS INCOMPLETE",IF(G36="","UNITE MANQUANTE",IF(COUNTIF(B384:B428,AE36)=0,"UNITE A CONTROLER","OK")))))),N("Z6"))</f>
        <v/>
      </c>
      <c r="AD36" s="144" t="str">
        <f>IF(1=1,IF(E36="","",AD9),N("AB33"))</f>
        <v/>
      </c>
      <c r="AE36" s="125" t="str">
        <f>IF(1=1,IF(G36="","",UPPER(TRIM(SUBSTITUTE(SUBSTITUTE(G36&amp;"",CHAR(160)," ")," "," ")))),N("AC33"))</f>
        <v/>
      </c>
      <c r="AG36" s="244" t="s">
        <v>51</v>
      </c>
    </row>
    <row r="37" spans="1:33" ht="15.75" x14ac:dyDescent="0.25">
      <c r="A37" s="126" t="str">
        <f>IF(1=1,IF(E37="","",A9),N("A34"))</f>
        <v/>
      </c>
      <c r="B37" s="127" t="str">
        <f>IF(1=1,IF(E37="","",B9),N("B34"))</f>
        <v/>
      </c>
      <c r="C37" s="127"/>
      <c r="D37" s="129" t="str">
        <f>IF(ISBLANK(E37),"",LARGE(D9:D36,1)+1)</f>
        <v/>
      </c>
      <c r="E37" s="130"/>
      <c r="F37" s="131"/>
      <c r="G37" s="170"/>
      <c r="H37" s="105"/>
      <c r="I37" s="132" t="str">
        <f>IF(1=1,IF(E37="","",I9),N("H34"))</f>
        <v/>
      </c>
      <c r="J37" s="133" t="str">
        <f>IF(1=1,IF(E37="","",J9),N("I34"))</f>
        <v/>
      </c>
      <c r="K37" s="134" t="str">
        <f>IF(1=1,IF(E37="","",K9),N("J34"))</f>
        <v/>
      </c>
      <c r="L37" s="135" t="str">
        <f>IF(1=1,IF(OR(J37="",O37="",NOT(ISNUMBER(J37)),NOT(ISNUMBER(O37)),J37=0),"",O37/J37),N("L34"))</f>
        <v/>
      </c>
      <c r="M37" s="136" t="str">
        <f>IF(1=1,IF(OR(L37="",NOT(ISNUMBER(F37))),"",F37*L37*IFERROR(INDEX(D384:D428,MATCH(AE37,B384:B428,0)),1)),N("M13"))</f>
        <v/>
      </c>
      <c r="N37" s="137" t="str">
        <f>IF(1=1,IF(F37="","",IF(G37="","",IFERROR(INDEX(E384:E428,MATCH(AE37,B384:B428,0)),G37&amp;""))),N("N6"))</f>
        <v/>
      </c>
      <c r="O37" s="138" t="str">
        <f>IF(1=1,IF(E37="","",O9),N("K34"))</f>
        <v/>
      </c>
      <c r="P37" s="139" t="str">
        <f>IF(1=1,IF(M37="","",IF(AND(ISNUMBER(M37),M37&lt;1,N37="kg"),MAX(1,ROUND(M37*1000,0)),IF(AND(ISNUMBER(M37),M37&lt;1,N37="L"),MAX(1,ROUND(M37*100,0)),ROUND(M37,3)))),N("O34"))</f>
        <v/>
      </c>
      <c r="Q37" s="140" t="str">
        <f>IF(1=1,IF(M37="","",IF(AND(ISNUMBER(M37),M37&lt;1,N37="kg"),"g",IF(AND(ISNUMBER(M37),M37&lt;1,N37="L"),"cl",N37))),N("P34"))</f>
        <v/>
      </c>
      <c r="R37" s="115" t="str">
        <f>IF(1=1,IF(E37="","",IF(F37="","A CONTROLER",IF(NOT(ISNUMBER(F37)),"TEXTE",IF(OR(L37="",L37&lt;=0),"COMMANDE PRINCIPALE INCOMPLETE",IF(G37="","UNITE MANQUANTE",IF(COUNTIF(B384:B428,AE37)=0,"UNITE A CONTROLER","OK")))))),N("Q9"))</f>
        <v/>
      </c>
      <c r="S37" s="105"/>
      <c r="T37" s="141">
        <f t="shared" si="2"/>
        <v>0</v>
      </c>
      <c r="U37" s="133" t="str">
        <f>IF(1=1,IF(E37="","",U9),N("S34"))</f>
        <v/>
      </c>
      <c r="V37" s="133" t="str">
        <f>IF(1=1,IF(E37="","",V9),N("T34"))</f>
        <v/>
      </c>
      <c r="W37" s="135" t="str">
        <f>IF(1=1,IF(OR(U37="",V37="",NOT(ISNUMBER(U37)),NOT(ISNUMBER(V37)),U37=0),"",V37/U37),N("U34"))</f>
        <v/>
      </c>
      <c r="X37" s="136" t="str">
        <f>IF(1=1,IF(OR(W37="",NOT(ISNUMBER(F37))),"",F37*W37*IFERROR(INDEX(D384:D428,MATCH(AE37,B384:B428,0)),1)),N("V7"))</f>
        <v/>
      </c>
      <c r="Y37" s="137" t="str">
        <f>IF(1=1,IF(F37="","",IF(G37="","",IFERROR(INDEX(E384:E428,MATCH(AE37,B384:B428,0)),G37&amp;""))),N("W6"))</f>
        <v/>
      </c>
      <c r="Z37" s="142" t="str">
        <f>IF(1=1,IF(X37="","",IF(AND(ISNUMBER(X37),X37&lt;1,Y37="kg"),MAX(1,ROUND(X37*1000,0)),IF(AND(ISNUMBER(X37),X37&lt;1,Y37="L"),MAX(1,ROUND(X37*100,0)),ROUND(X37,3)))),N("X34"))</f>
        <v/>
      </c>
      <c r="AA37" s="143" t="str">
        <f>IF(1=1,IF(X37="","",IF(AND(ISNUMBER(X37),X37&lt;1,Y37="kg"),"g",IF(AND(ISNUMBER(X37),X37&lt;1,Y37="L"),"cl",Y37))),N("Y34"))</f>
        <v/>
      </c>
      <c r="AB37" s="123" t="str">
        <f>IF(1=1,IF(E37="","",IF(F37="","A CONTROLER",IF(NOT(ISNUMBER(F37)),"TEXTE",IF(OR(W37="",W37&lt;=0),"COMMANDE COUVERTS INCOMPLETE",IF(G37="","UNITE MANQUANTE",IF(COUNTIF(B384:B428,AE37)=0,"UNITE A CONTROLER","OK")))))),N("Z6"))</f>
        <v/>
      </c>
      <c r="AD37" s="144" t="str">
        <f>IF(1=1,IF(E37="","",AD9),N("AB34"))</f>
        <v/>
      </c>
      <c r="AE37" s="125" t="str">
        <f>IF(1=1,IF(G37="","",UPPER(TRIM(SUBSTITUTE(SUBSTITUTE(G37&amp;"",CHAR(160)," ")," "," ")))),N("AC34"))</f>
        <v/>
      </c>
      <c r="AG37" s="244" t="s">
        <v>54</v>
      </c>
    </row>
    <row r="38" spans="1:33" ht="15.75" x14ac:dyDescent="0.25">
      <c r="A38" s="126" t="str">
        <f>IF(1=1,IF(E38="","",A9),N("A35"))</f>
        <v/>
      </c>
      <c r="B38" s="127" t="str">
        <f>IF(1=1,IF(E38="","",B9),N("B35"))</f>
        <v/>
      </c>
      <c r="C38" s="127"/>
      <c r="D38" s="129" t="str">
        <f>IF(ISBLANK(E38),"",LARGE(D9:D37,1)+1)</f>
        <v/>
      </c>
      <c r="E38" s="130"/>
      <c r="F38" s="131"/>
      <c r="G38" s="170"/>
      <c r="H38" s="105"/>
      <c r="I38" s="132" t="str">
        <f>IF(1=1,IF(E38="","",I9),N("H35"))</f>
        <v/>
      </c>
      <c r="J38" s="133" t="str">
        <f>IF(1=1,IF(E38="","",J9),N("I35"))</f>
        <v/>
      </c>
      <c r="K38" s="134" t="str">
        <f>IF(1=1,IF(E38="","",K9),N("J35"))</f>
        <v/>
      </c>
      <c r="L38" s="135" t="str">
        <f>IF(1=1,IF(OR(J38="",O38="",NOT(ISNUMBER(J38)),NOT(ISNUMBER(O38)),J38=0),"",O38/J38),N("L35"))</f>
        <v/>
      </c>
      <c r="M38" s="136" t="str">
        <f>IF(1=1,IF(OR(L38="",NOT(ISNUMBER(F38))),"",F38*L38*IFERROR(INDEX(D384:D428,MATCH(AE38,B384:B428,0)),1)),N("M13"))</f>
        <v/>
      </c>
      <c r="N38" s="137" t="str">
        <f>IF(1=1,IF(F38="","",IF(G38="","",IFERROR(INDEX(E384:E428,MATCH(AE38,B384:B428,0)),G38&amp;""))),N("N6"))</f>
        <v/>
      </c>
      <c r="O38" s="138" t="str">
        <f>IF(1=1,IF(E38="","",O9),N("K35"))</f>
        <v/>
      </c>
      <c r="P38" s="139" t="str">
        <f>IF(1=1,IF(M38="","",IF(AND(ISNUMBER(M38),M38&lt;1,N38="kg"),MAX(1,ROUND(M38*1000,0)),IF(AND(ISNUMBER(M38),M38&lt;1,N38="L"),MAX(1,ROUND(M38*100,0)),ROUND(M38,3)))),N("O35"))</f>
        <v/>
      </c>
      <c r="Q38" s="140" t="str">
        <f>IF(1=1,IF(M38="","",IF(AND(ISNUMBER(M38),M38&lt;1,N38="kg"),"g",IF(AND(ISNUMBER(M38),M38&lt;1,N38="L"),"cl",N38))),N("P35"))</f>
        <v/>
      </c>
      <c r="R38" s="115" t="str">
        <f>IF(1=1,IF(E38="","",IF(F38="","A CONTROLER",IF(NOT(ISNUMBER(F38)),"TEXTE",IF(OR(L38="",L38&lt;=0),"COMMANDE PRINCIPALE INCOMPLETE",IF(G38="","UNITE MANQUANTE",IF(COUNTIF(B384:B428,AE38)=0,"UNITE A CONTROLER","OK")))))),N("Q9"))</f>
        <v/>
      </c>
      <c r="S38" s="105"/>
      <c r="T38" s="141">
        <f t="shared" si="2"/>
        <v>0</v>
      </c>
      <c r="U38" s="133" t="str">
        <f>IF(1=1,IF(E38="","",U9),N("S35"))</f>
        <v/>
      </c>
      <c r="V38" s="133" t="str">
        <f>IF(1=1,IF(E38="","",V9),N("T35"))</f>
        <v/>
      </c>
      <c r="W38" s="135" t="str">
        <f>IF(1=1,IF(OR(U38="",V38="",NOT(ISNUMBER(U38)),NOT(ISNUMBER(V38)),U38=0),"",V38/U38),N("U35"))</f>
        <v/>
      </c>
      <c r="X38" s="136" t="str">
        <f>IF(1=1,IF(OR(W38="",NOT(ISNUMBER(F38))),"",F38*W38*IFERROR(INDEX(D384:D428,MATCH(AE38,B384:B428,0)),1)),N("V7"))</f>
        <v/>
      </c>
      <c r="Y38" s="137" t="str">
        <f>IF(1=1,IF(F38="","",IF(G38="","",IFERROR(INDEX(E384:E428,MATCH(AE38,B384:B428,0)),G38&amp;""))),N("W6"))</f>
        <v/>
      </c>
      <c r="Z38" s="142" t="str">
        <f>IF(1=1,IF(X38="","",IF(AND(ISNUMBER(X38),X38&lt;1,Y38="kg"),MAX(1,ROUND(X38*1000,0)),IF(AND(ISNUMBER(X38),X38&lt;1,Y38="L"),MAX(1,ROUND(X38*100,0)),ROUND(X38,3)))),N("X35"))</f>
        <v/>
      </c>
      <c r="AA38" s="143" t="str">
        <f>IF(1=1,IF(X38="","",IF(AND(ISNUMBER(X38),X38&lt;1,Y38="kg"),"g",IF(AND(ISNUMBER(X38),X38&lt;1,Y38="L"),"cl",Y38))),N("Y35"))</f>
        <v/>
      </c>
      <c r="AB38" s="123" t="str">
        <f>IF(1=1,IF(E38="","",IF(F38="","A CONTROLER",IF(NOT(ISNUMBER(F38)),"TEXTE",IF(OR(W38="",W38&lt;=0),"COMMANDE COUVERTS INCOMPLETE",IF(G38="","UNITE MANQUANTE",IF(COUNTIF(B384:B428,AE38)=0,"UNITE A CONTROLER","OK")))))),N("Z6"))</f>
        <v/>
      </c>
      <c r="AD38" s="144" t="str">
        <f>IF(1=1,IF(E38="","",AD9),N("AB35"))</f>
        <v/>
      </c>
      <c r="AE38" s="125" t="str">
        <f>IF(1=1,IF(G38="","",UPPER(TRIM(SUBSTITUTE(SUBSTITUTE(G38&amp;"",CHAR(160)," ")," "," ")))),N("AC35"))</f>
        <v/>
      </c>
      <c r="AG38" s="244" t="s">
        <v>56</v>
      </c>
    </row>
    <row r="39" spans="1:33" ht="15.75" x14ac:dyDescent="0.25">
      <c r="A39" s="126" t="str">
        <f>IF(1=1,IF(E39="","",A9),N("A36"))</f>
        <v/>
      </c>
      <c r="B39" s="127" t="str">
        <f>IF(1=1,IF(E39="","",B9),N("B36"))</f>
        <v/>
      </c>
      <c r="C39" s="127"/>
      <c r="D39" s="129" t="str">
        <f>IF(ISBLANK(E39),"",LARGE(D9:D38,1)+1)</f>
        <v/>
      </c>
      <c r="E39" s="130"/>
      <c r="F39" s="131"/>
      <c r="G39" s="170"/>
      <c r="H39" s="105"/>
      <c r="I39" s="132" t="str">
        <f>IF(1=1,IF(E39="","",I9),N("H36"))</f>
        <v/>
      </c>
      <c r="J39" s="133" t="str">
        <f>IF(1=1,IF(E39="","",J9),N("I36"))</f>
        <v/>
      </c>
      <c r="K39" s="134" t="str">
        <f>IF(1=1,IF(E39="","",K9),N("J36"))</f>
        <v/>
      </c>
      <c r="L39" s="135" t="str">
        <f>IF(1=1,IF(OR(J39="",O39="",NOT(ISNUMBER(J39)),NOT(ISNUMBER(O39)),J39=0),"",O39/J39),N("L36"))</f>
        <v/>
      </c>
      <c r="M39" s="136" t="str">
        <f>IF(1=1,IF(OR(L39="",NOT(ISNUMBER(F39))),"",F39*L39*IFERROR(INDEX(D384:D428,MATCH(AE39,B384:B428,0)),1)),N("M13"))</f>
        <v/>
      </c>
      <c r="N39" s="137" t="str">
        <f>IF(1=1,IF(F39="","",IF(G39="","",IFERROR(INDEX(E384:E428,MATCH(AE39,B384:B428,0)),G39&amp;""))),N("N6"))</f>
        <v/>
      </c>
      <c r="O39" s="138" t="str">
        <f>IF(1=1,IF(E39="","",O9),N("K36"))</f>
        <v/>
      </c>
      <c r="P39" s="139" t="str">
        <f>IF(1=1,IF(M39="","",IF(AND(ISNUMBER(M39),M39&lt;1,N39="kg"),MAX(1,ROUND(M39*1000,0)),IF(AND(ISNUMBER(M39),M39&lt;1,N39="L"),MAX(1,ROUND(M39*100,0)),ROUND(M39,3)))),N("O36"))</f>
        <v/>
      </c>
      <c r="Q39" s="140" t="str">
        <f>IF(1=1,IF(M39="","",IF(AND(ISNUMBER(M39),M39&lt;1,N39="kg"),"g",IF(AND(ISNUMBER(M39),M39&lt;1,N39="L"),"cl",N39))),N("P36"))</f>
        <v/>
      </c>
      <c r="R39" s="115" t="str">
        <f>IF(1=1,IF(E39="","",IF(F39="","A CONTROLER",IF(NOT(ISNUMBER(F39)),"TEXTE",IF(OR(L39="",L39&lt;=0),"COMMANDE PRINCIPALE INCOMPLETE",IF(G39="","UNITE MANQUANTE",IF(COUNTIF(B384:B428,AE39)=0,"UNITE A CONTROLER","OK")))))),N("Q9"))</f>
        <v/>
      </c>
      <c r="S39" s="105"/>
      <c r="T39" s="141">
        <f t="shared" si="2"/>
        <v>0</v>
      </c>
      <c r="U39" s="133" t="str">
        <f>IF(1=1,IF(E39="","",U9),N("S36"))</f>
        <v/>
      </c>
      <c r="V39" s="133" t="str">
        <f>IF(1=1,IF(E39="","",V9),N("T36"))</f>
        <v/>
      </c>
      <c r="W39" s="135" t="str">
        <f>IF(1=1,IF(OR(U39="",V39="",NOT(ISNUMBER(U39)),NOT(ISNUMBER(V39)),U39=0),"",V39/U39),N("U36"))</f>
        <v/>
      </c>
      <c r="X39" s="136" t="str">
        <f>IF(1=1,IF(OR(W39="",NOT(ISNUMBER(F39))),"",F39*W39*IFERROR(INDEX(D384:D428,MATCH(AE39,B384:B428,0)),1)),N("V7"))</f>
        <v/>
      </c>
      <c r="Y39" s="137" t="str">
        <f>IF(1=1,IF(F39="","",IF(G39="","",IFERROR(INDEX(E384:E428,MATCH(AE39,B384:B428,0)),G39&amp;""))),N("W6"))</f>
        <v/>
      </c>
      <c r="Z39" s="142" t="str">
        <f>IF(1=1,IF(X39="","",IF(AND(ISNUMBER(X39),X39&lt;1,Y39="kg"),MAX(1,ROUND(X39*1000,0)),IF(AND(ISNUMBER(X39),X39&lt;1,Y39="L"),MAX(1,ROUND(X39*100,0)),ROUND(X39,3)))),N("X36"))</f>
        <v/>
      </c>
      <c r="AA39" s="143" t="str">
        <f>IF(1=1,IF(X39="","",IF(AND(ISNUMBER(X39),X39&lt;1,Y39="kg"),"g",IF(AND(ISNUMBER(X39),X39&lt;1,Y39="L"),"cl",Y39))),N("Y36"))</f>
        <v/>
      </c>
      <c r="AB39" s="123" t="str">
        <f>IF(1=1,IF(E39="","",IF(F39="","A CONTROLER",IF(NOT(ISNUMBER(F39)),"TEXTE",IF(OR(W39="",W39&lt;=0),"COMMANDE COUVERTS INCOMPLETE",IF(G39="","UNITE MANQUANTE",IF(COUNTIF(B384:B428,AE39)=0,"UNITE A CONTROLER","OK")))))),N("Z6"))</f>
        <v/>
      </c>
      <c r="AD39" s="144" t="str">
        <f>IF(1=1,IF(E39="","",AD9),N("AB36"))</f>
        <v/>
      </c>
      <c r="AE39" s="125" t="str">
        <f>IF(1=1,IF(G39="","",UPPER(TRIM(SUBSTITUTE(SUBSTITUTE(G39&amp;"",CHAR(160)," ")," "," ")))),N("AC36"))</f>
        <v/>
      </c>
      <c r="AG39" s="244" t="s">
        <v>58</v>
      </c>
    </row>
    <row r="40" spans="1:33" ht="15.75" x14ac:dyDescent="0.25">
      <c r="A40" s="126" t="str">
        <f>IF(1=1,IF(E40="","",A9),N("A37"))</f>
        <v/>
      </c>
      <c r="B40" s="127" t="str">
        <f>IF(1=1,IF(E40="","",B9),N("B37"))</f>
        <v/>
      </c>
      <c r="C40" s="127"/>
      <c r="D40" s="129" t="str">
        <f>IF(ISBLANK(E40),"",LARGE(D9:D39,1)+1)</f>
        <v/>
      </c>
      <c r="E40" s="130"/>
      <c r="F40" s="131"/>
      <c r="G40" s="170"/>
      <c r="H40" s="105"/>
      <c r="I40" s="132" t="str">
        <f>IF(1=1,IF(E40="","",I9),N("H37"))</f>
        <v/>
      </c>
      <c r="J40" s="133" t="str">
        <f>IF(1=1,IF(E40="","",J9),N("I37"))</f>
        <v/>
      </c>
      <c r="K40" s="134" t="str">
        <f>IF(1=1,IF(E40="","",K9),N("J37"))</f>
        <v/>
      </c>
      <c r="L40" s="135" t="str">
        <f>IF(1=1,IF(OR(J40="",O40="",NOT(ISNUMBER(J40)),NOT(ISNUMBER(O40)),J40=0),"",O40/J40),N("L37"))</f>
        <v/>
      </c>
      <c r="M40" s="136" t="str">
        <f>IF(1=1,IF(OR(L40="",NOT(ISNUMBER(F40))),"",F40*L40*IFERROR(INDEX(D384:D428,MATCH(AE40,B384:B428,0)),1)),N("M13"))</f>
        <v/>
      </c>
      <c r="N40" s="137" t="str">
        <f>IF(1=1,IF(F40="","",IF(G40="","",IFERROR(INDEX(E384:E428,MATCH(AE40,B384:B428,0)),G40&amp;""))),N("N6"))</f>
        <v/>
      </c>
      <c r="O40" s="138" t="str">
        <f>IF(1=1,IF(E40="","",O9),N("K37"))</f>
        <v/>
      </c>
      <c r="P40" s="139" t="str">
        <f>IF(1=1,IF(M40="","",IF(AND(ISNUMBER(M40),M40&lt;1,N40="kg"),MAX(1,ROUND(M40*1000,0)),IF(AND(ISNUMBER(M40),M40&lt;1,N40="L"),MAX(1,ROUND(M40*100,0)),ROUND(M40,3)))),N("O37"))</f>
        <v/>
      </c>
      <c r="Q40" s="140" t="str">
        <f>IF(1=1,IF(M40="","",IF(AND(ISNUMBER(M40),M40&lt;1,N40="kg"),"g",IF(AND(ISNUMBER(M40),M40&lt;1,N40="L"),"cl",N40))),N("P37"))</f>
        <v/>
      </c>
      <c r="R40" s="115" t="str">
        <f>IF(1=1,IF(E40="","",IF(F40="","A CONTROLER",IF(NOT(ISNUMBER(F40)),"TEXTE",IF(OR(L40="",L40&lt;=0),"COMMANDE PRINCIPALE INCOMPLETE",IF(G40="","UNITE MANQUANTE",IF(COUNTIF(B384:B428,AE40)=0,"UNITE A CONTROLER","OK")))))),N("Q9"))</f>
        <v/>
      </c>
      <c r="S40" s="105"/>
      <c r="T40" s="141">
        <f t="shared" si="2"/>
        <v>0</v>
      </c>
      <c r="U40" s="133" t="str">
        <f>IF(1=1,IF(E40="","",U9),N("S37"))</f>
        <v/>
      </c>
      <c r="V40" s="133" t="str">
        <f>IF(1=1,IF(E40="","",V9),N("T37"))</f>
        <v/>
      </c>
      <c r="W40" s="135" t="str">
        <f>IF(1=1,IF(OR(U40="",V40="",NOT(ISNUMBER(U40)),NOT(ISNUMBER(V40)),U40=0),"",V40/U40),N("U37"))</f>
        <v/>
      </c>
      <c r="X40" s="136" t="str">
        <f>IF(1=1,IF(OR(W40="",NOT(ISNUMBER(F40))),"",F40*W40*IFERROR(INDEX(D384:D428,MATCH(AE40,B384:B428,0)),1)),N("V7"))</f>
        <v/>
      </c>
      <c r="Y40" s="137" t="str">
        <f>IF(1=1,IF(F40="","",IF(G40="","",IFERROR(INDEX(E384:E428,MATCH(AE40,B384:B428,0)),G40&amp;""))),N("W6"))</f>
        <v/>
      </c>
      <c r="Z40" s="142" t="str">
        <f>IF(1=1,IF(X40="","",IF(AND(ISNUMBER(X40),X40&lt;1,Y40="kg"),MAX(1,ROUND(X40*1000,0)),IF(AND(ISNUMBER(X40),X40&lt;1,Y40="L"),MAX(1,ROUND(X40*100,0)),ROUND(X40,3)))),N("X37"))</f>
        <v/>
      </c>
      <c r="AA40" s="143" t="str">
        <f>IF(1=1,IF(X40="","",IF(AND(ISNUMBER(X40),X40&lt;1,Y40="kg"),"g",IF(AND(ISNUMBER(X40),X40&lt;1,Y40="L"),"cl",Y40))),N("Y37"))</f>
        <v/>
      </c>
      <c r="AB40" s="123" t="str">
        <f>IF(1=1,IF(E40="","",IF(F40="","A CONTROLER",IF(NOT(ISNUMBER(F40)),"TEXTE",IF(OR(W40="",W40&lt;=0),"COMMANDE COUVERTS INCOMPLETE",IF(G40="","UNITE MANQUANTE",IF(COUNTIF(B384:B428,AE40)=0,"UNITE A CONTROLER","OK")))))),N("Z6"))</f>
        <v/>
      </c>
      <c r="AD40" s="144" t="str">
        <f>IF(1=1,IF(E40="","",AD9),N("AB37"))</f>
        <v/>
      </c>
      <c r="AE40" s="125" t="str">
        <f>IF(1=1,IF(G40="","",UPPER(TRIM(SUBSTITUTE(SUBSTITUTE(G40&amp;"",CHAR(160)," ")," "," ")))),N("AC37"))</f>
        <v/>
      </c>
      <c r="AG40" s="244" t="s">
        <v>60</v>
      </c>
    </row>
    <row r="41" spans="1:33" ht="15.75" x14ac:dyDescent="0.25">
      <c r="A41" s="126" t="str">
        <f>IF(1=1,IF(E41="","",A9),N("A38"))</f>
        <v/>
      </c>
      <c r="B41" s="127" t="str">
        <f>IF(1=1,IF(E41="","",B9),N("B38"))</f>
        <v/>
      </c>
      <c r="C41" s="127"/>
      <c r="D41" s="129" t="str">
        <f>IF(ISBLANK(E41),"",LARGE(D9:D40,1)+1)</f>
        <v/>
      </c>
      <c r="E41" s="130"/>
      <c r="F41" s="131"/>
      <c r="G41" s="170"/>
      <c r="H41" s="105"/>
      <c r="I41" s="132" t="str">
        <f>IF(1=1,IF(E41="","",I9),N("H38"))</f>
        <v/>
      </c>
      <c r="J41" s="133" t="str">
        <f>IF(1=1,IF(E41="","",J9),N("I38"))</f>
        <v/>
      </c>
      <c r="K41" s="134" t="str">
        <f>IF(1=1,IF(E41="","",K9),N("J38"))</f>
        <v/>
      </c>
      <c r="L41" s="135" t="str">
        <f>IF(1=1,IF(OR(J41="",O41="",NOT(ISNUMBER(J41)),NOT(ISNUMBER(O41)),J41=0),"",O41/J41),N("L38"))</f>
        <v/>
      </c>
      <c r="M41" s="136" t="str">
        <f>IF(1=1,IF(OR(L41="",NOT(ISNUMBER(F41))),"",F41*L41*IFERROR(INDEX(D384:D428,MATCH(AE41,B384:B428,0)),1)),N("M13"))</f>
        <v/>
      </c>
      <c r="N41" s="137" t="str">
        <f>IF(1=1,IF(F41="","",IF(G41="","",IFERROR(INDEX(E384:E428,MATCH(AE41,B384:B428,0)),G41&amp;""))),N("N6"))</f>
        <v/>
      </c>
      <c r="O41" s="138" t="str">
        <f>IF(1=1,IF(E41="","",O9),N("K38"))</f>
        <v/>
      </c>
      <c r="P41" s="139" t="str">
        <f>IF(1=1,IF(M41="","",IF(AND(ISNUMBER(M41),M41&lt;1,N41="kg"),MAX(1,ROUND(M41*1000,0)),IF(AND(ISNUMBER(M41),M41&lt;1,N41="L"),MAX(1,ROUND(M41*100,0)),ROUND(M41,3)))),N("O38"))</f>
        <v/>
      </c>
      <c r="Q41" s="140" t="str">
        <f>IF(1=1,IF(M41="","",IF(AND(ISNUMBER(M41),M41&lt;1,N41="kg"),"g",IF(AND(ISNUMBER(M41),M41&lt;1,N41="L"),"cl",N41))),N("P38"))</f>
        <v/>
      </c>
      <c r="R41" s="115" t="str">
        <f>IF(1=1,IF(E41="","",IF(F41="","A CONTROLER",IF(NOT(ISNUMBER(F41)),"TEXTE",IF(OR(L41="",L41&lt;=0),"COMMANDE PRINCIPALE INCOMPLETE",IF(G41="","UNITE MANQUANTE",IF(COUNTIF(B384:B428,AE41)=0,"UNITE A CONTROLER","OK")))))),N("Q9"))</f>
        <v/>
      </c>
      <c r="S41" s="105"/>
      <c r="T41" s="141">
        <f t="shared" si="2"/>
        <v>0</v>
      </c>
      <c r="U41" s="133" t="str">
        <f>IF(1=1,IF(E41="","",U9),N("S38"))</f>
        <v/>
      </c>
      <c r="V41" s="133" t="str">
        <f>IF(1=1,IF(E41="","",V9),N("T38"))</f>
        <v/>
      </c>
      <c r="W41" s="135" t="str">
        <f>IF(1=1,IF(OR(U41="",V41="",NOT(ISNUMBER(U41)),NOT(ISNUMBER(V41)),U41=0),"",V41/U41),N("U38"))</f>
        <v/>
      </c>
      <c r="X41" s="136" t="str">
        <f>IF(1=1,IF(OR(W41="",NOT(ISNUMBER(F41))),"",F41*W41*IFERROR(INDEX(D384:D428,MATCH(AE41,B384:B428,0)),1)),N("V7"))</f>
        <v/>
      </c>
      <c r="Y41" s="137" t="str">
        <f>IF(1=1,IF(F41="","",IF(G41="","",IFERROR(INDEX(E384:E428,MATCH(AE41,B384:B428,0)),G41&amp;""))),N("W6"))</f>
        <v/>
      </c>
      <c r="Z41" s="142" t="str">
        <f>IF(1=1,IF(X41="","",IF(AND(ISNUMBER(X41),X41&lt;1,Y41="kg"),MAX(1,ROUND(X41*1000,0)),IF(AND(ISNUMBER(X41),X41&lt;1,Y41="L"),MAX(1,ROUND(X41*100,0)),ROUND(X41,3)))),N("X38"))</f>
        <v/>
      </c>
      <c r="AA41" s="143" t="str">
        <f>IF(1=1,IF(X41="","",IF(AND(ISNUMBER(X41),X41&lt;1,Y41="kg"),"g",IF(AND(ISNUMBER(X41),X41&lt;1,Y41="L"),"cl",Y41))),N("Y38"))</f>
        <v/>
      </c>
      <c r="AB41" s="123" t="str">
        <f>IF(1=1,IF(E41="","",IF(F41="","A CONTROLER",IF(NOT(ISNUMBER(F41)),"TEXTE",IF(OR(W41="",W41&lt;=0),"COMMANDE COUVERTS INCOMPLETE",IF(G41="","UNITE MANQUANTE",IF(COUNTIF(B384:B428,AE41)=0,"UNITE A CONTROLER","OK")))))),N("Z6"))</f>
        <v/>
      </c>
      <c r="AD41" s="144" t="str">
        <f>IF(1=1,IF(E41="","",AD9),N("AB38"))</f>
        <v/>
      </c>
      <c r="AE41" s="125" t="str">
        <f>IF(1=1,IF(G41="","",UPPER(TRIM(SUBSTITUTE(SUBSTITUTE(G41&amp;"",CHAR(160)," ")," "," ")))),N("AC38"))</f>
        <v/>
      </c>
      <c r="AG41" s="244" t="s">
        <v>62</v>
      </c>
    </row>
    <row r="42" spans="1:33" ht="15.75" x14ac:dyDescent="0.25">
      <c r="A42" s="126" t="str">
        <f>IF(1=1,IF(E42="","",A9),N("A39"))</f>
        <v/>
      </c>
      <c r="B42" s="127" t="str">
        <f>IF(1=1,IF(E42="","",B9),N("B39"))</f>
        <v/>
      </c>
      <c r="C42" s="127"/>
      <c r="D42" s="129" t="str">
        <f>IF(ISBLANK(E42),"",LARGE(D9:D41,1)+1)</f>
        <v/>
      </c>
      <c r="E42" s="130"/>
      <c r="F42" s="131"/>
      <c r="G42" s="170"/>
      <c r="H42" s="105"/>
      <c r="I42" s="132" t="str">
        <f>IF(1=1,IF(E42="","",I9),N("H39"))</f>
        <v/>
      </c>
      <c r="J42" s="133" t="str">
        <f>IF(1=1,IF(E42="","",J9),N("I39"))</f>
        <v/>
      </c>
      <c r="K42" s="134" t="str">
        <f>IF(1=1,IF(E42="","",K9),N("J39"))</f>
        <v/>
      </c>
      <c r="L42" s="135" t="str">
        <f>IF(1=1,IF(OR(J42="",O42="",NOT(ISNUMBER(J42)),NOT(ISNUMBER(O42)),J42=0),"",O42/J42),N("L39"))</f>
        <v/>
      </c>
      <c r="M42" s="136" t="str">
        <f>IF(1=1,IF(OR(L42="",NOT(ISNUMBER(F42))),"",F42*L42*IFERROR(INDEX(D384:D428,MATCH(AE42,B384:B428,0)),1)),N("M13"))</f>
        <v/>
      </c>
      <c r="N42" s="137" t="str">
        <f>IF(1=1,IF(F42="","",IF(G42="","",IFERROR(INDEX(E384:E428,MATCH(AE42,B384:B428,0)),G42&amp;""))),N("N6"))</f>
        <v/>
      </c>
      <c r="O42" s="138" t="str">
        <f>IF(1=1,IF(E42="","",O9),N("K39"))</f>
        <v/>
      </c>
      <c r="P42" s="139" t="str">
        <f>IF(1=1,IF(M42="","",IF(AND(ISNUMBER(M42),M42&lt;1,N42="kg"),MAX(1,ROUND(M42*1000,0)),IF(AND(ISNUMBER(M42),M42&lt;1,N42="L"),MAX(1,ROUND(M42*100,0)),ROUND(M42,3)))),N("O39"))</f>
        <v/>
      </c>
      <c r="Q42" s="140" t="str">
        <f>IF(1=1,IF(M42="","",IF(AND(ISNUMBER(M42),M42&lt;1,N42="kg"),"g",IF(AND(ISNUMBER(M42),M42&lt;1,N42="L"),"cl",N42))),N("P39"))</f>
        <v/>
      </c>
      <c r="R42" s="115" t="str">
        <f>IF(1=1,IF(E42="","",IF(F42="","A CONTROLER",IF(NOT(ISNUMBER(F42)),"TEXTE",IF(OR(L42="",L42&lt;=0),"COMMANDE PRINCIPALE INCOMPLETE",IF(G42="","UNITE MANQUANTE",IF(COUNTIF(B384:B428,AE42)=0,"UNITE A CONTROLER","OK")))))),N("Q9"))</f>
        <v/>
      </c>
      <c r="S42" s="105"/>
      <c r="T42" s="141">
        <f t="shared" si="2"/>
        <v>0</v>
      </c>
      <c r="U42" s="133" t="str">
        <f>IF(1=1,IF(E42="","",U9),N("S39"))</f>
        <v/>
      </c>
      <c r="V42" s="133" t="str">
        <f>IF(1=1,IF(E42="","",V9),N("T39"))</f>
        <v/>
      </c>
      <c r="W42" s="135" t="str">
        <f>IF(1=1,IF(OR(U42="",V42="",NOT(ISNUMBER(U42)),NOT(ISNUMBER(V42)),U42=0),"",V42/U42),N("U39"))</f>
        <v/>
      </c>
      <c r="X42" s="136" t="str">
        <f>IF(1=1,IF(OR(W42="",NOT(ISNUMBER(F42))),"",F42*W42*IFERROR(INDEX(D384:D428,MATCH(AE42,B384:B428,0)),1)),N("V7"))</f>
        <v/>
      </c>
      <c r="Y42" s="137" t="str">
        <f>IF(1=1,IF(F42="","",IF(G42="","",IFERROR(INDEX(E384:E428,MATCH(AE42,B384:B428,0)),G42&amp;""))),N("W6"))</f>
        <v/>
      </c>
      <c r="Z42" s="142" t="str">
        <f>IF(1=1,IF(X42="","",IF(AND(ISNUMBER(X42),X42&lt;1,Y42="kg"),MAX(1,ROUND(X42*1000,0)),IF(AND(ISNUMBER(X42),X42&lt;1,Y42="L"),MAX(1,ROUND(X42*100,0)),ROUND(X42,3)))),N("X39"))</f>
        <v/>
      </c>
      <c r="AA42" s="143" t="str">
        <f>IF(1=1,IF(X42="","",IF(AND(ISNUMBER(X42),X42&lt;1,Y42="kg"),"g",IF(AND(ISNUMBER(X42),X42&lt;1,Y42="L"),"cl",Y42))),N("Y39"))</f>
        <v/>
      </c>
      <c r="AB42" s="123" t="str">
        <f>IF(1=1,IF(E42="","",IF(F42="","A CONTROLER",IF(NOT(ISNUMBER(F42)),"TEXTE",IF(OR(W42="",W42&lt;=0),"COMMANDE COUVERTS INCOMPLETE",IF(G42="","UNITE MANQUANTE",IF(COUNTIF(B384:B428,AE42)=0,"UNITE A CONTROLER","OK")))))),N("Z6"))</f>
        <v/>
      </c>
      <c r="AD42" s="144" t="str">
        <f>IF(1=1,IF(E42="","",AD9),N("AB39"))</f>
        <v/>
      </c>
      <c r="AE42" s="125" t="str">
        <f>IF(1=1,IF(G42="","",UPPER(TRIM(SUBSTITUTE(SUBSTITUTE(G42&amp;"",CHAR(160)," ")," "," ")))),N("AC39"))</f>
        <v/>
      </c>
      <c r="AG42" s="244" t="s">
        <v>64</v>
      </c>
    </row>
    <row r="43" spans="1:33" ht="15.75" x14ac:dyDescent="0.25">
      <c r="A43" s="126" t="str">
        <f>IF(1=1,IF(E43="","",A9),N("A40"))</f>
        <v/>
      </c>
      <c r="B43" s="127" t="str">
        <f>IF(1=1,IF(E43="","",B9),N("B40"))</f>
        <v/>
      </c>
      <c r="C43" s="127"/>
      <c r="D43" s="129" t="str">
        <f>IF(ISBLANK(E43),"",LARGE(D9:D42,1)+1)</f>
        <v/>
      </c>
      <c r="E43" s="130"/>
      <c r="F43" s="131"/>
      <c r="G43" s="170"/>
      <c r="H43" s="105"/>
      <c r="I43" s="132" t="str">
        <f>IF(1=1,IF(E43="","",I9),N("H40"))</f>
        <v/>
      </c>
      <c r="J43" s="133" t="str">
        <f>IF(1=1,IF(E43="","",J9),N("I40"))</f>
        <v/>
      </c>
      <c r="K43" s="134" t="str">
        <f>IF(1=1,IF(E43="","",K9),N("J40"))</f>
        <v/>
      </c>
      <c r="L43" s="135" t="str">
        <f>IF(1=1,IF(OR(J43="",O43="",NOT(ISNUMBER(J43)),NOT(ISNUMBER(O43)),J43=0),"",O43/J43),N("L40"))</f>
        <v/>
      </c>
      <c r="M43" s="146" t="str">
        <f>IF(1=1,IF(OR(L43="",NOT(ISNUMBER(F43))),"",F43*L43*IFERROR(INDEX(D384:D428,MATCH(AE43,B384:B428,0)),1)),N("M13"))</f>
        <v/>
      </c>
      <c r="N43" s="147" t="str">
        <f>IF(1=1,IF(F43="","",IF(G43="","",IFERROR(INDEX(E384:E428,MATCH(AE43,B384:B428,0)),G43&amp;""))),N("N6"))</f>
        <v/>
      </c>
      <c r="O43" s="138" t="str">
        <f>IF(1=1,IF(E43="","",O9),N("K40"))</f>
        <v/>
      </c>
      <c r="P43" s="139" t="str">
        <f>IF(1=1,IF(M43="","",IF(AND(ISNUMBER(M43),M43&lt;1,N43="kg"),MAX(1,ROUND(M43*1000,0)),IF(AND(ISNUMBER(M43),M43&lt;1,N43="L"),MAX(1,ROUND(M43*100,0)),ROUND(M43,3)))),N("O40"))</f>
        <v/>
      </c>
      <c r="Q43" s="140" t="str">
        <f>IF(1=1,IF(M43="","",IF(AND(ISNUMBER(M43),M43&lt;1,N43="kg"),"g",IF(AND(ISNUMBER(M43),M43&lt;1,N43="L"),"cl",N43))),N("P40"))</f>
        <v/>
      </c>
      <c r="R43" s="115" t="str">
        <f>IF(1=1,IF(E43="","",IF(F43="","A CONTROLER",IF(NOT(ISNUMBER(F43)),"TEXTE",IF(OR(L43="",L43&lt;=0),"COMMANDE PRINCIPALE INCOMPLETE",IF(G43="","UNITE MANQUANTE",IF(COUNTIF(B384:B428,AE43)=0,"UNITE A CONTROLER","OK")))))),N("Q9"))</f>
        <v/>
      </c>
      <c r="S43" s="105"/>
      <c r="T43" s="141">
        <f t="shared" si="2"/>
        <v>0</v>
      </c>
      <c r="U43" s="133" t="str">
        <f>IF(1=1,IF(E43="","",U9),N("S40"))</f>
        <v/>
      </c>
      <c r="V43" s="133" t="str">
        <f>IF(1=1,IF(E43="","",V9),N("T40"))</f>
        <v/>
      </c>
      <c r="W43" s="135" t="str">
        <f>IF(1=1,IF(OR(U43="",V43="",NOT(ISNUMBER(U43)),NOT(ISNUMBER(V43)),U43=0),"",V43/U43),N("U40"))</f>
        <v/>
      </c>
      <c r="X43" s="133" t="str">
        <f>IF(1=1,IF(OR(W43="",NOT(ISNUMBER(F43))),"",F43*W43*IFERROR(INDEX(D384:D428,MATCH(AE43,B384:B428,0)),1)),N("V7"))</f>
        <v/>
      </c>
      <c r="Y43" s="134" t="str">
        <f>IF(1=1,IF(F43="","",IF(G43="","",IFERROR(INDEX(E384:E428,MATCH(AE43,B384:B428,0)),G43&amp;""))),N("W6"))</f>
        <v/>
      </c>
      <c r="Z43" s="142" t="str">
        <f>IF(1=1,IF(X43="","",IF(AND(ISNUMBER(X43),X43&lt;1,Y43="kg"),MAX(1,ROUND(X43*1000,0)),IF(AND(ISNUMBER(X43),X43&lt;1,Y43="L"),MAX(1,ROUND(X43*100,0)),ROUND(X43,3)))),N("X40"))</f>
        <v/>
      </c>
      <c r="AA43" s="143" t="str">
        <f>IF(1=1,IF(X43="","",IF(AND(ISNUMBER(X43),X43&lt;1,Y43="kg"),"g",IF(AND(ISNUMBER(X43),X43&lt;1,Y43="L"),"cl",Y43))),N("Y40"))</f>
        <v/>
      </c>
      <c r="AB43" s="123" t="str">
        <f>IF(1=1,IF(E43="","",IF(F43="","A CONTROLER",IF(NOT(ISNUMBER(F43)),"TEXTE",IF(OR(W43="",W43&lt;=0),"COMMANDE COUVERTS INCOMPLETE",IF(G43="","UNITE MANQUANTE",IF(COUNTIF(B384:B428,AE43)=0,"UNITE A CONTROLER","OK")))))),N("Z6"))</f>
        <v/>
      </c>
      <c r="AD43" s="144" t="str">
        <f>IF(1=1,IF(E43="","",AD9),N("AB40"))</f>
        <v/>
      </c>
      <c r="AE43" s="125" t="str">
        <f>IF(1=1,IF(G43="","",UPPER(TRIM(SUBSTITUTE(SUBSTITUTE(G43&amp;"",CHAR(160)," ")," "," ")))),N("AC40"))</f>
        <v/>
      </c>
      <c r="AG43" s="244" t="s">
        <v>66</v>
      </c>
    </row>
    <row r="44" spans="1:33" ht="23.25" x14ac:dyDescent="0.25">
      <c r="A44" s="162"/>
      <c r="B44" s="163" t="s">
        <v>229</v>
      </c>
      <c r="C44" s="164"/>
      <c r="D44" s="164" t="s">
        <v>239</v>
      </c>
      <c r="E44" s="164"/>
      <c r="F44" s="164"/>
      <c r="G44" s="164"/>
      <c r="H44" s="165"/>
      <c r="I44" s="164"/>
      <c r="J44" s="164"/>
      <c r="K44" s="164"/>
      <c r="L44" s="164"/>
      <c r="M44" s="164"/>
      <c r="N44" s="164"/>
      <c r="O44" s="164"/>
      <c r="P44" s="164" t="str">
        <f>D44</f>
        <v>SOUS-FAMILLE</v>
      </c>
      <c r="Q44" s="164"/>
      <c r="R44" s="164"/>
      <c r="S44" s="165"/>
      <c r="T44" s="166" t="s">
        <v>664</v>
      </c>
      <c r="U44" s="167" cm="1">
        <f t="array" ref="U44">SUMPRODUCT(LEN(E46:E80)-LEN(SUBSTITUTE(E46:E80,"*","")))</f>
        <v>0</v>
      </c>
      <c r="V44" s="164"/>
      <c r="W44" s="164" t="str">
        <f>D44</f>
        <v>SOUS-FAMILLE</v>
      </c>
      <c r="X44" s="164"/>
      <c r="Y44" s="164"/>
      <c r="Z44" s="164"/>
      <c r="AA44" s="164"/>
      <c r="AB44" s="168"/>
      <c r="AC44" s="164"/>
      <c r="AD44" s="164"/>
      <c r="AE44" s="169" t="str">
        <f>B46</f>
        <v>NOM DE LA RECETTE À SAISIR</v>
      </c>
      <c r="AG44" s="244" t="s">
        <v>68</v>
      </c>
    </row>
    <row r="45" spans="1:33" ht="45" customHeight="1" thickBot="1" x14ac:dyDescent="0.3">
      <c r="A45" s="156" t="s">
        <v>155</v>
      </c>
      <c r="B45" s="92" t="s">
        <v>1</v>
      </c>
      <c r="C45" s="92" t="s">
        <v>142</v>
      </c>
      <c r="D45" s="92" t="s">
        <v>2</v>
      </c>
      <c r="E45" s="92" t="s">
        <v>117</v>
      </c>
      <c r="F45" s="92" t="s">
        <v>3</v>
      </c>
      <c r="G45" s="92" t="s">
        <v>4</v>
      </c>
      <c r="H45" s="81"/>
      <c r="I45" s="157" t="s">
        <v>5</v>
      </c>
      <c r="J45" s="92" t="s">
        <v>114</v>
      </c>
      <c r="K45" s="92" t="s">
        <v>4</v>
      </c>
      <c r="L45" s="92" t="s">
        <v>6</v>
      </c>
      <c r="M45" s="94" t="s">
        <v>7</v>
      </c>
      <c r="N45" s="94" t="s">
        <v>116</v>
      </c>
      <c r="O45" s="95" t="s">
        <v>115</v>
      </c>
      <c r="P45" s="96" t="s">
        <v>8</v>
      </c>
      <c r="Q45" s="97" t="s">
        <v>9</v>
      </c>
      <c r="R45" s="92" t="s">
        <v>10</v>
      </c>
      <c r="S45" s="81"/>
      <c r="T45" s="92" t="s">
        <v>117</v>
      </c>
      <c r="U45" s="98" t="s">
        <v>11</v>
      </c>
      <c r="V45" s="95" t="s">
        <v>12</v>
      </c>
      <c r="W45" s="92" t="s">
        <v>13</v>
      </c>
      <c r="X45" s="94" t="s">
        <v>7</v>
      </c>
      <c r="Y45" s="94" t="s">
        <v>116</v>
      </c>
      <c r="Z45" s="99" t="s">
        <v>8</v>
      </c>
      <c r="AA45" s="97" t="s">
        <v>9</v>
      </c>
      <c r="AB45" s="99" t="s">
        <v>10</v>
      </c>
      <c r="AC45" s="240"/>
      <c r="AD45" s="92" t="s">
        <v>14</v>
      </c>
      <c r="AE45" s="92" t="s">
        <v>15</v>
      </c>
      <c r="AG45" s="244" t="s">
        <v>70</v>
      </c>
    </row>
    <row r="46" spans="1:33" ht="18.75" x14ac:dyDescent="0.25">
      <c r="A46" s="158" t="s">
        <v>5640</v>
      </c>
      <c r="B46" s="101" t="s">
        <v>20</v>
      </c>
      <c r="C46" s="101"/>
      <c r="D46" s="102">
        <v>0</v>
      </c>
      <c r="E46" s="103" t="s">
        <v>21</v>
      </c>
      <c r="F46" s="104">
        <v>10</v>
      </c>
      <c r="G46" s="8" t="s">
        <v>119</v>
      </c>
      <c r="H46" s="105"/>
      <c r="I46" s="106" t="str">
        <f>E46</f>
        <v>ÉLÉMENT PRINCIPAL À SAISIR</v>
      </c>
      <c r="J46" s="107">
        <f>F46</f>
        <v>10</v>
      </c>
      <c r="K46" s="108" t="str">
        <f>G46</f>
        <v>Quoi ?</v>
      </c>
      <c r="L46" s="109">
        <f>IF(1=1,IF(OR(J46="",O46="",NOT(ISNUMBER(J46)),NOT(ISNUMBER(O46)),J46=0),"",O46/J46),N("L6"))</f>
        <v>15</v>
      </c>
      <c r="M46" s="110">
        <f>IF(1=1,IF(OR(L46="",NOT(ISNUMBER(F46))),"",F46*L46*IFERROR(INDEX(D384:D428,MATCH(AE46,B384:B428,0)),1)),N("M13"))</f>
        <v>150</v>
      </c>
      <c r="N46" s="111" t="str">
        <f>IF(1=1,IF(F46="","",IF(G46="","",IFERROR(INDEX(E384:E428,MATCH(AE46,B384:B428,0)),G46&amp;""))),N("N6"))</f>
        <v>Quoi ?</v>
      </c>
      <c r="O46" s="112">
        <v>150</v>
      </c>
      <c r="P46" s="113">
        <f>IF(1=1,IF(M46="","",IF(AND(ISNUMBER(M46),M46&lt;1,N46="kg"),MAX(1,ROUND(M46*1000,0)),IF(AND(ISNUMBER(M46),M46&lt;1,N46="L"),MAX(1,ROUND(M46*100,0)),ROUND(M46,3)))),N("O6"))</f>
        <v>150</v>
      </c>
      <c r="Q46" s="114" t="str">
        <f>IF(1=1,IF(M46="","",IF(AND(ISNUMBER(M46),M46&lt;1,N46="kg"),"g",IF(AND(ISNUMBER(M46),M46&lt;1,N46="L"),"cl",N46))),N("P6"))</f>
        <v>Quoi ?</v>
      </c>
      <c r="R46" s="115" t="str">
        <f>IF(1=1,IF(E46="","",IF(F46="","A CONTROLER",IF(NOT(ISNUMBER(F46)),"TEXTE",IF(OR(L46="",L46&lt;=0),"COMMANDE PRINCIPALE INCOMPLETE",IF(G46="","UNITE MANQUANTE",IF(COUNTIF(B384:B428,AE46)=0,"UNITE A CONTROLER","OK")))))),N("Q9"))</f>
        <v>UNITE A CONTROLER</v>
      </c>
      <c r="S46" s="105"/>
      <c r="T46" s="159" t="str">
        <f>B46</f>
        <v>NOM DE LA RECETTE À SAISIR</v>
      </c>
      <c r="U46" s="117">
        <v>100</v>
      </c>
      <c r="V46" s="112">
        <v>150</v>
      </c>
      <c r="W46" s="118">
        <f>IF(1=1,IF(OR(U46="",V46="",NOT(ISNUMBER(U46)),NOT(ISNUMBER(V46)),U46=0),"",V46/U46),N("U6"))</f>
        <v>1.5</v>
      </c>
      <c r="X46" s="119">
        <f>IF(1=1,IF(OR(W46="",NOT(ISNUMBER(F46))),"",F46*W46*IFERROR(INDEX(D384:D428,MATCH(AE46,B384:B428,0)),1)),N("V7"))</f>
        <v>15</v>
      </c>
      <c r="Y46" s="120" t="str">
        <f>IF(1=1,IF(F46="","",IF(G46="","",IFERROR(INDEX(E384:E428,MATCH(AE46,B384:B428,0)),G46&amp;""))),N("W6"))</f>
        <v>Quoi ?</v>
      </c>
      <c r="Z46" s="121">
        <f>IF(1=1,IF(X46="","",IF(AND(ISNUMBER(X46),X46&lt;1,Y46="kg"),MAX(1,ROUND(X46*1000,0)),IF(AND(ISNUMBER(X46),X46&lt;1,Y46="L"),MAX(1,ROUND(X46*100,0)),ROUND(X46,3)))),N("X6"))</f>
        <v>15</v>
      </c>
      <c r="AA46" s="122" t="str">
        <f>IF(1=1,IF(X46="","",IF(AND(ISNUMBER(X46),X46&lt;1,Y46="kg"),"g",IF(AND(ISNUMBER(X46),X46&lt;1,Y46="L"),"cl",Y46))),N("Y6"))</f>
        <v>Quoi ?</v>
      </c>
      <c r="AB46" s="123" t="str">
        <f>IF(1=1,IF(E46="","",IF(F46="","A CONTROLER",IF(NOT(ISNUMBER(F46)),"TEXTE",IF(OR(W46="",W46&lt;=0),"COMMANDE COUVERTS INCOMPLETE",IF(G46="","UNITE MANQUANTE",IF(COUNTIF(B384:B428,AE46)=0,"UNITE A CONTROLER","OK")))))),N("Z6"))</f>
        <v>UNITE A CONTROLER</v>
      </c>
      <c r="AD46" s="124">
        <v>62</v>
      </c>
      <c r="AE46" s="125" t="str">
        <f>IF(1=1,IF(G46="","",UPPER(TRIM(SUBSTITUTE(SUBSTITUTE(G46&amp;"",CHAR(160)," ")," "," ")))),N("AC6"))</f>
        <v>QUOI ?</v>
      </c>
      <c r="AG46" s="244" t="s">
        <v>72</v>
      </c>
    </row>
    <row r="47" spans="1:33" ht="15.75" x14ac:dyDescent="0.25">
      <c r="A47" s="160" t="str">
        <f>IF(1=1,IF(E47="","",A46),N("A7"))</f>
        <v/>
      </c>
      <c r="B47" s="127" t="str">
        <f>IF(1=1,IF(E47="","",B46),N("B7"))</f>
        <v/>
      </c>
      <c r="C47" s="127"/>
      <c r="D47" s="129" t="str">
        <f>IF(ISBLANK(E47),"",LARGE(D46:D46,1)+1)</f>
        <v/>
      </c>
      <c r="E47" s="130"/>
      <c r="F47" s="131"/>
      <c r="G47" s="170"/>
      <c r="H47" s="105"/>
      <c r="I47" s="132" t="str">
        <f>IF(1=1,IF(E47="","",I46),N("H7"))</f>
        <v/>
      </c>
      <c r="J47" s="133" t="str">
        <f>IF(1=1,IF(E47="","",J46),N("I7"))</f>
        <v/>
      </c>
      <c r="K47" s="134" t="str">
        <f>IF(1=1,IF(E47="","",K46),N("J7"))</f>
        <v/>
      </c>
      <c r="L47" s="135" t="str">
        <f>IF(1=1,IF(OR(J47="",O47="",NOT(ISNUMBER(J47)),NOT(ISNUMBER(O47)),J47=0),"",O47/J47),N("L7"))</f>
        <v/>
      </c>
      <c r="M47" s="136" t="str">
        <f>IF(1=1,IF(OR(L47="",NOT(ISNUMBER(F47))),"",F47*L47*IFERROR(INDEX(D384:D428,MATCH(AE47,B384:B428,0)),1)),N("M13"))</f>
        <v/>
      </c>
      <c r="N47" s="137" t="str">
        <f>IF(1=1,IF(F47="","",IF(G47="","",IFERROR(INDEX(E384:E428,MATCH(AE47,B384:B428,0)),G47&amp;""))),N("N6"))</f>
        <v/>
      </c>
      <c r="O47" s="138" t="str">
        <f>IF(1=1,IF(E47="","",O46),N("K7"))</f>
        <v/>
      </c>
      <c r="P47" s="139" t="str">
        <f>IF(1=1,IF(M47="","",IF(AND(ISNUMBER(M47),M47&lt;1,N47="kg"),MAX(1,ROUND(M47*1000,0)),IF(AND(ISNUMBER(M47),M47&lt;1,N47="L"),MAX(1,ROUND(M47*100,0)),ROUND(M47,3)))),N("O7"))</f>
        <v/>
      </c>
      <c r="Q47" s="140" t="str">
        <f>IF(1=1,IF(M47="","",IF(AND(ISNUMBER(M47),M47&lt;1,N47="kg"),"g",IF(AND(ISNUMBER(M47),M47&lt;1,N47="L"),"cl",N47))),N("P7"))</f>
        <v/>
      </c>
      <c r="R47" s="161" t="str">
        <f>IF(1=1,IF(E47="","",IF(F47="","A CONTROLER",IF(NOT(ISNUMBER(F47)),"TEXTE",IF(OR(L47="",L47&lt;=0),"COMMANDE PRINCIPALE INCOMPLETE",IF(G47="","UNITE MANQUANTE",IF(COUNTIF(B384:B428,AE47)=0,"UNITE A CONTROLER","OK")))))),N("Q9"))</f>
        <v/>
      </c>
      <c r="S47" s="105"/>
      <c r="T47" s="141">
        <f t="shared" ref="T47:T80" si="12">E47</f>
        <v>0</v>
      </c>
      <c r="U47" s="133" t="str">
        <f>IF(1=1,IF(E47="","",U46),N("S7"))</f>
        <v/>
      </c>
      <c r="V47" s="133" t="str">
        <f>IF(1=1,IF(E47="","",V46),N("T7"))</f>
        <v/>
      </c>
      <c r="W47" s="135" t="str">
        <f>IF(1=1,IF(OR(U47="",V47="",NOT(ISNUMBER(U47)),NOT(ISNUMBER(V47)),U47=0),"",V47/U47),N("U7"))</f>
        <v/>
      </c>
      <c r="X47" s="136" t="str">
        <f>IF(1=1,IF(OR(W47="",NOT(ISNUMBER(F47))),"",F47*W47*IFERROR(INDEX(D384:D428,MATCH(AE47,B384:B428,0)),1)),N("V7"))</f>
        <v/>
      </c>
      <c r="Y47" s="137" t="str">
        <f>IF(1=1,IF(F47="","",IF(G47="","",IFERROR(INDEX(E384:E428,MATCH(AE47,B384:B428,0)),G47&amp;""))),N("W6"))</f>
        <v/>
      </c>
      <c r="Z47" s="142" t="str">
        <f>IF(1=1,IF(X47="","",IF(AND(ISNUMBER(X47),X47&lt;1,Y47="kg"),MAX(1,ROUND(X47*1000,0)),IF(AND(ISNUMBER(X47),X47&lt;1,Y47="L"),MAX(1,ROUND(X47*100,0)),ROUND(X47,3)))),N("X7"))</f>
        <v/>
      </c>
      <c r="AA47" s="143" t="str">
        <f>IF(1=1,IF(X47="","",IF(AND(ISNUMBER(X47),X47&lt;1,Y47="kg"),"g",IF(AND(ISNUMBER(X47),X47&lt;1,Y47="L"),"cl",Y47))),N("Y7"))</f>
        <v/>
      </c>
      <c r="AB47" s="123" t="str">
        <f>IF(1=1,IF(E47="","",IF(F47="","A CONTROLER",IF(NOT(ISNUMBER(F47)),"TEXTE",IF(OR(W47="",W47&lt;=0),"COMMANDE COUVERTS INCOMPLETE",IF(G47="","UNITE MANQUANTE",IF(COUNTIF(B384:B428,AE47)=0,"UNITE A CONTROLER","OK")))))),N("Z6"))</f>
        <v/>
      </c>
      <c r="AD47" s="144" t="str">
        <f>IF(1=1,IF(E47="","",AD46),N("AB7"))</f>
        <v/>
      </c>
      <c r="AE47" s="125" t="str">
        <f>IF(1=1,IF(G47="","",UPPER(TRIM(SUBSTITUTE(SUBSTITUTE(G47&amp;"",CHAR(160)," ")," "," ")))),N("AC7"))</f>
        <v/>
      </c>
      <c r="AG47" s="244" t="s">
        <v>74</v>
      </c>
    </row>
    <row r="48" spans="1:33" ht="15.75" x14ac:dyDescent="0.25">
      <c r="A48" s="160" t="str">
        <f>IF(1=1,IF(E48="","",A46),N("A8"))</f>
        <v/>
      </c>
      <c r="B48" s="127" t="str">
        <f>IF(1=1,IF(E48="","",B46),N("B8"))</f>
        <v/>
      </c>
      <c r="C48" s="127"/>
      <c r="D48" s="129" t="str">
        <f>IF(ISBLANK(E48),"",LARGE(D46:D47,1)+1)</f>
        <v/>
      </c>
      <c r="E48" s="130"/>
      <c r="F48" s="131"/>
      <c r="G48" s="170"/>
      <c r="H48" s="105"/>
      <c r="I48" s="132" t="str">
        <f>IF(1=1,IF(E48="","",I46),N("H8"))</f>
        <v/>
      </c>
      <c r="J48" s="133" t="str">
        <f>IF(1=1,IF(E48="","",J46),N("I8"))</f>
        <v/>
      </c>
      <c r="K48" s="134" t="str">
        <f>IF(1=1,IF(E48="","",K46),N("J8"))</f>
        <v/>
      </c>
      <c r="L48" s="135" t="str">
        <f>IF(1=1,IF(OR(J48="",O48="",NOT(ISNUMBER(J48)),NOT(ISNUMBER(O48)),J48=0),"",O48/J48),N("L8"))</f>
        <v/>
      </c>
      <c r="M48" s="136" t="str">
        <f>IF(1=1,IF(OR(L48="",NOT(ISNUMBER(F48))),"",F48*L48*IFERROR(INDEX(D384:D428,MATCH(AE48,B384:B428,0)),1)),N("M13"))</f>
        <v/>
      </c>
      <c r="N48" s="137" t="str">
        <f>IF(1=1,IF(F48="","",IF(G48="","",IFERROR(INDEX(E384:E428,MATCH(AE48,B384:B428,0)),G48&amp;""))),N("N6"))</f>
        <v/>
      </c>
      <c r="O48" s="138" t="str">
        <f>IF(1=1,IF(E48="","",O46),N("K8"))</f>
        <v/>
      </c>
      <c r="P48" s="139" t="str">
        <f>IF(1=1,IF(M48="","",IF(AND(ISNUMBER(M48),M48&lt;1,N48="kg"),MAX(1,ROUND(M48*1000,0)),IF(AND(ISNUMBER(M48),M48&lt;1,N48="L"),MAX(1,ROUND(M48*100,0)),ROUND(M48,3)))),N("O8"))</f>
        <v/>
      </c>
      <c r="Q48" s="140" t="str">
        <f>IF(1=1,IF(M48="","",IF(AND(ISNUMBER(M48),M48&lt;1,N48="kg"),"g",IF(AND(ISNUMBER(M48),M48&lt;1,N48="L"),"cl",N48))),N("P8"))</f>
        <v/>
      </c>
      <c r="R48" s="161" t="str">
        <f>IF(1=1,IF(E48="","",IF(F48="","A CONTROLER",IF(NOT(ISNUMBER(F48)),"TEXTE",IF(OR(L48="",L48&lt;=0),"COMMANDE PRINCIPALE INCOMPLETE",IF(G48="","UNITE MANQUANTE",IF(COUNTIF(B384:B428,AE48)=0,"UNITE A CONTROLER","OK")))))),N("Q9"))</f>
        <v/>
      </c>
      <c r="S48" s="105"/>
      <c r="T48" s="141">
        <f t="shared" si="12"/>
        <v>0</v>
      </c>
      <c r="U48" s="133" t="str">
        <f>IF(1=1,IF(E48="","",U46),N("S8"))</f>
        <v/>
      </c>
      <c r="V48" s="133" t="str">
        <f>IF(1=1,IF(E48="","",V46),N("T8"))</f>
        <v/>
      </c>
      <c r="W48" s="135" t="str">
        <f>IF(1=1,IF(OR(U48="",V48="",NOT(ISNUMBER(U48)),NOT(ISNUMBER(V48)),U48=0),"",V48/U48),N("U8"))</f>
        <v/>
      </c>
      <c r="X48" s="136" t="str">
        <f>IF(1=1,IF(OR(W48="",NOT(ISNUMBER(F48))),"",F48*W48*IFERROR(INDEX(D384:D428,MATCH(AE48,B384:B428,0)),1)),N("V7"))</f>
        <v/>
      </c>
      <c r="Y48" s="137" t="str">
        <f>IF(1=1,IF(F48="","",IF(G48="","",IFERROR(INDEX(E384:E428,MATCH(AE48,B384:B428,0)),G48&amp;""))),N("W6"))</f>
        <v/>
      </c>
      <c r="Z48" s="142" t="str">
        <f>IF(1=1,IF(X48="","",IF(AND(ISNUMBER(X48),X48&lt;1,Y48="kg"),MAX(1,ROUND(X48*1000,0)),IF(AND(ISNUMBER(X48),X48&lt;1,Y48="L"),MAX(1,ROUND(X48*100,0)),ROUND(X48,3)))),N("X8"))</f>
        <v/>
      </c>
      <c r="AA48" s="143" t="str">
        <f>IF(1=1,IF(X48="","",IF(AND(ISNUMBER(X48),X48&lt;1,Y48="kg"),"g",IF(AND(ISNUMBER(X48),X48&lt;1,Y48="L"),"cl",Y48))),N("Y8"))</f>
        <v/>
      </c>
      <c r="AB48" s="123" t="str">
        <f>IF(1=1,IF(E48="","",IF(F48="","A CONTROLER",IF(NOT(ISNUMBER(F48)),"TEXTE",IF(OR(W48="",W48&lt;=0),"COMMANDE COUVERTS INCOMPLETE",IF(G48="","UNITE MANQUANTE",IF(COUNTIF(B384:B428,AE48)=0,"UNITE A CONTROLER","OK")))))),N("Z6"))</f>
        <v/>
      </c>
      <c r="AD48" s="144" t="str">
        <f>IF(1=1,IF(E48="","",AD46),N("AB8"))</f>
        <v/>
      </c>
      <c r="AE48" s="125" t="str">
        <f>IF(1=1,IF(G48="","",UPPER(TRIM(SUBSTITUTE(SUBSTITUTE(G48&amp;"",CHAR(160)," ")," "," ")))),N("AC8"))</f>
        <v/>
      </c>
      <c r="AG48" s="244" t="s">
        <v>76</v>
      </c>
    </row>
    <row r="49" spans="1:33" ht="15.75" x14ac:dyDescent="0.25">
      <c r="A49" s="160" t="str">
        <f>IF(1=1,IF(E49="","",A46),N("A9"))</f>
        <v/>
      </c>
      <c r="B49" s="127" t="str">
        <f>IF(1=1,IF(E49="","",B46),N("B9"))</f>
        <v/>
      </c>
      <c r="C49" s="127"/>
      <c r="D49" s="129" t="str">
        <f>IF(ISBLANK(E49),"",LARGE(D46:D48,1)+1)</f>
        <v/>
      </c>
      <c r="E49" s="130"/>
      <c r="F49" s="131"/>
      <c r="G49" s="170"/>
      <c r="H49" s="105"/>
      <c r="I49" s="132" t="str">
        <f>IF(1=1,IF(E49="","",I46),N("H9"))</f>
        <v/>
      </c>
      <c r="J49" s="133" t="str">
        <f>IF(1=1,IF(E49="","",J46),N("I9"))</f>
        <v/>
      </c>
      <c r="K49" s="134" t="str">
        <f>IF(1=1,IF(E49="","",K46),N("J9"))</f>
        <v/>
      </c>
      <c r="L49" s="135" t="str">
        <f>IF(1=1,IF(OR(J49="",O49="",NOT(ISNUMBER(J49)),NOT(ISNUMBER(O49)),J49=0),"",O49/J49),N("L9"))</f>
        <v/>
      </c>
      <c r="M49" s="136" t="str">
        <f>IF(1=1,IF(OR(L49="",NOT(ISNUMBER(F49))),"",F49*L49*IFERROR(INDEX(D384:D428,MATCH(AE49,B384:B428,0)),1)),N("M13"))</f>
        <v/>
      </c>
      <c r="N49" s="137" t="str">
        <f>IF(1=1,IF(F49="","",IF(G49="","",IFERROR(INDEX(E384:E428,MATCH(AE49,B384:B428,0)),G49&amp;""))),N("N6"))</f>
        <v/>
      </c>
      <c r="O49" s="138" t="str">
        <f>IF(1=1,IF(E49="","",O46),N("K9"))</f>
        <v/>
      </c>
      <c r="P49" s="139" t="str">
        <f>IF(1=1,IF(M49="","",IF(AND(ISNUMBER(M49),M49&lt;1,N49="kg"),MAX(1,ROUND(M49*1000,0)),IF(AND(ISNUMBER(M49),M49&lt;1,N49="L"),MAX(1,ROUND(M49*100,0)),ROUND(M49,3)))),N("O9"))</f>
        <v/>
      </c>
      <c r="Q49" s="140" t="str">
        <f>IF(1=1,IF(M49="","",IF(AND(ISNUMBER(M49),M49&lt;1,N49="kg"),"g",IF(AND(ISNUMBER(M49),M49&lt;1,N49="L"),"cl",N49))),N("P9"))</f>
        <v/>
      </c>
      <c r="R49" s="161" t="str">
        <f>IF(1=1,IF(E49="","",IF(F49="","A CONTROLER",IF(NOT(ISNUMBER(F49)),"TEXTE",IF(OR(L49="",L49&lt;=0),"COMMANDE PRINCIPALE INCOMPLETE",IF(G49="","UNITE MANQUANTE",IF(COUNTIF(B384:B428,AE49)=0,"UNITE A CONTROLER","OK")))))),N("Q9"))</f>
        <v/>
      </c>
      <c r="S49" s="105"/>
      <c r="T49" s="141">
        <f t="shared" si="12"/>
        <v>0</v>
      </c>
      <c r="U49" s="133" t="str">
        <f>IF(1=1,IF(E49="","",U46),N("S9"))</f>
        <v/>
      </c>
      <c r="V49" s="133" t="str">
        <f>IF(1=1,IF(E49="","",V46),N("T9"))</f>
        <v/>
      </c>
      <c r="W49" s="135" t="str">
        <f>IF(1=1,IF(OR(U49="",V49="",NOT(ISNUMBER(U49)),NOT(ISNUMBER(V49)),U49=0),"",V49/U49),N("U9"))</f>
        <v/>
      </c>
      <c r="X49" s="136" t="str">
        <f>IF(1=1,IF(OR(W49="",NOT(ISNUMBER(F49))),"",F49*W49*IFERROR(INDEX(D384:D428,MATCH(AE49,B384:B428,0)),1)),N("V7"))</f>
        <v/>
      </c>
      <c r="Y49" s="137" t="str">
        <f>IF(1=1,IF(F49="","",IF(G49="","",IFERROR(INDEX(E384:E428,MATCH(AE49,B384:B428,0)),G49&amp;""))),N("W6"))</f>
        <v/>
      </c>
      <c r="Z49" s="142" t="str">
        <f>IF(1=1,IF(X49="","",IF(AND(ISNUMBER(X49),X49&lt;1,Y49="kg"),MAX(1,ROUND(X49*1000,0)),IF(AND(ISNUMBER(X49),X49&lt;1,Y49="L"),MAX(1,ROUND(X49*100,0)),ROUND(X49,3)))),N("X9"))</f>
        <v/>
      </c>
      <c r="AA49" s="143" t="str">
        <f>IF(1=1,IF(X49="","",IF(AND(ISNUMBER(X49),X49&lt;1,Y49="kg"),"g",IF(AND(ISNUMBER(X49),X49&lt;1,Y49="L"),"cl",Y49))),N("Y9"))</f>
        <v/>
      </c>
      <c r="AB49" s="123" t="str">
        <f>IF(1=1,IF(E49="","",IF(F49="","A CONTROLER",IF(NOT(ISNUMBER(F49)),"TEXTE",IF(OR(W49="",W49&lt;=0),"COMMANDE COUVERTS INCOMPLETE",IF(G49="","UNITE MANQUANTE",IF(COUNTIF(B384:B428,AE49)=0,"UNITE A CONTROLER","OK")))))),N("Z6"))</f>
        <v/>
      </c>
      <c r="AD49" s="144" t="str">
        <f>IF(1=1,IF(E49="","",AD46),N("AB9"))</f>
        <v/>
      </c>
      <c r="AE49" s="125" t="str">
        <f>IF(1=1,IF(G49="","",UPPER(TRIM(SUBSTITUTE(SUBSTITUTE(G49&amp;"",CHAR(160)," ")," "," ")))),N("AC9"))</f>
        <v/>
      </c>
      <c r="AG49" s="244" t="s">
        <v>78</v>
      </c>
    </row>
    <row r="50" spans="1:33" ht="15.75" x14ac:dyDescent="0.25">
      <c r="A50" s="160" t="str">
        <f>IF(1=1,IF(E50="","",A46),N("A10"))</f>
        <v/>
      </c>
      <c r="B50" s="127" t="str">
        <f>IF(1=1,IF(E50="","",B46),N("B10"))</f>
        <v/>
      </c>
      <c r="C50" s="127"/>
      <c r="D50" s="129" t="str">
        <f>IF(ISBLANK(E50),"",LARGE(D46:D49,1)+1)</f>
        <v/>
      </c>
      <c r="E50" s="130"/>
      <c r="F50" s="131"/>
      <c r="G50" s="170"/>
      <c r="H50" s="105"/>
      <c r="I50" s="132" t="str">
        <f>IF(1=1,IF(E50="","",I46),N("H10"))</f>
        <v/>
      </c>
      <c r="J50" s="133" t="str">
        <f>IF(1=1,IF(E50="","",J46),N("I10"))</f>
        <v/>
      </c>
      <c r="K50" s="134" t="str">
        <f>IF(1=1,IF(E50="","",K46),N("J10"))</f>
        <v/>
      </c>
      <c r="L50" s="135" t="str">
        <f>IF(1=1,IF(OR(J50="",O50="",NOT(ISNUMBER(J50)),NOT(ISNUMBER(O50)),J50=0),"",O50/J50),N("L10"))</f>
        <v/>
      </c>
      <c r="M50" s="136" t="str">
        <f>IF(1=1,IF(OR(L50="",NOT(ISNUMBER(F50))),"",F50*L50*IFERROR(INDEX(D384:D428,MATCH(AE50,B384:B428,0)),1)),N("M13"))</f>
        <v/>
      </c>
      <c r="N50" s="137" t="str">
        <f>IF(1=1,IF(F50="","",IF(G50="","",IFERROR(INDEX(E384:E428,MATCH(AE50,B384:B428,0)),G50&amp;""))),N("N6"))</f>
        <v/>
      </c>
      <c r="O50" s="138" t="str">
        <f>IF(1=1,IF(E50="","",O46),N("K10"))</f>
        <v/>
      </c>
      <c r="P50" s="139" t="str">
        <f>IF(1=1,IF(M50="","",IF(AND(ISNUMBER(M50),M50&lt;1,N50="kg"),MAX(1,ROUND(M50*1000,0)),IF(AND(ISNUMBER(M50),M50&lt;1,N50="L"),MAX(1,ROUND(M50*100,0)),ROUND(M50,3)))),N("O10"))</f>
        <v/>
      </c>
      <c r="Q50" s="140" t="str">
        <f>IF(1=1,IF(M50="","",IF(AND(ISNUMBER(M50),M50&lt;1,N50="kg"),"g",IF(AND(ISNUMBER(M50),M50&lt;1,N50="L"),"cl",N50))),N("P10"))</f>
        <v/>
      </c>
      <c r="R50" s="161" t="str">
        <f>IF(1=1,IF(E50="","",IF(F50="","A CONTROLER",IF(NOT(ISNUMBER(F50)),"TEXTE",IF(OR(L50="",L50&lt;=0),"COMMANDE PRINCIPALE INCOMPLETE",IF(G50="","UNITE MANQUANTE",IF(COUNTIF(B384:B428,AE50)=0,"UNITE A CONTROLER","OK")))))),N("Q9"))</f>
        <v/>
      </c>
      <c r="S50" s="105"/>
      <c r="T50" s="141">
        <f t="shared" si="12"/>
        <v>0</v>
      </c>
      <c r="U50" s="133" t="str">
        <f>IF(1=1,IF(E50="","",U46),N("S10"))</f>
        <v/>
      </c>
      <c r="V50" s="133" t="str">
        <f>IF(1=1,IF(E50="","",V46),N("T10"))</f>
        <v/>
      </c>
      <c r="W50" s="135" t="str">
        <f>IF(1=1,IF(OR(U50="",V50="",NOT(ISNUMBER(U50)),NOT(ISNUMBER(V50)),U50=0),"",V50/U50),N("U10"))</f>
        <v/>
      </c>
      <c r="X50" s="136" t="str">
        <f>IF(1=1,IF(OR(W50="",NOT(ISNUMBER(F50))),"",F50*W50*IFERROR(INDEX(D384:D428,MATCH(AE50,B384:B428,0)),1)),N("V7"))</f>
        <v/>
      </c>
      <c r="Y50" s="137" t="str">
        <f>IF(1=1,IF(F50="","",IF(G50="","",IFERROR(INDEX(E384:E428,MATCH(AE50,B384:B428,0)),G50&amp;""))),N("W6"))</f>
        <v/>
      </c>
      <c r="Z50" s="142" t="str">
        <f>IF(1=1,IF(X50="","",IF(AND(ISNUMBER(X50),X50&lt;1,Y50="kg"),MAX(1,ROUND(X50*1000,0)),IF(AND(ISNUMBER(X50),X50&lt;1,Y50="L"),MAX(1,ROUND(X50*100,0)),ROUND(X50,3)))),N("X10"))</f>
        <v/>
      </c>
      <c r="AA50" s="143" t="str">
        <f>IF(1=1,IF(X50="","",IF(AND(ISNUMBER(X50),X50&lt;1,Y50="kg"),"g",IF(AND(ISNUMBER(X50),X50&lt;1,Y50="L"),"cl",Y50))),N("Y10"))</f>
        <v/>
      </c>
      <c r="AB50" s="123" t="str">
        <f>IF(1=1,IF(E50="","",IF(F50="","A CONTROLER",IF(NOT(ISNUMBER(F50)),"TEXTE",IF(OR(W50="",W50&lt;=0),"COMMANDE COUVERTS INCOMPLETE",IF(G50="","UNITE MANQUANTE",IF(COUNTIF(B384:B428,AE50)=0,"UNITE A CONTROLER","OK")))))),N("Z6"))</f>
        <v/>
      </c>
      <c r="AD50" s="144" t="str">
        <f>IF(1=1,IF(E50="","",AD46),N("AB10"))</f>
        <v/>
      </c>
      <c r="AE50" s="125" t="str">
        <f>IF(1=1,IF(G50="","",UPPER(TRIM(SUBSTITUTE(SUBSTITUTE(G50&amp;"",CHAR(160)," ")," "," ")))),N("AC10"))</f>
        <v/>
      </c>
      <c r="AG50" s="244" t="s">
        <v>80</v>
      </c>
    </row>
    <row r="51" spans="1:33" ht="15.75" x14ac:dyDescent="0.25">
      <c r="A51" s="160" t="str">
        <f>IF(1=1,IF(E51="","",A46),N("A11"))</f>
        <v/>
      </c>
      <c r="B51" s="127" t="str">
        <f>IF(1=1,IF(E51="","",B46),N("B11"))</f>
        <v/>
      </c>
      <c r="C51" s="127"/>
      <c r="D51" s="129" t="str">
        <f>IF(ISBLANK(E51),"",LARGE(D46:D50,1)+1)</f>
        <v/>
      </c>
      <c r="E51" s="130"/>
      <c r="F51" s="131"/>
      <c r="G51" s="170"/>
      <c r="H51" s="105"/>
      <c r="I51" s="132" t="str">
        <f>IF(1=1,IF(E51="","",I46),N("H11"))</f>
        <v/>
      </c>
      <c r="J51" s="133" t="str">
        <f>IF(1=1,IF(E51="","",J46),N("I11"))</f>
        <v/>
      </c>
      <c r="K51" s="134" t="str">
        <f>IF(1=1,IF(E51="","",K46),N("J11"))</f>
        <v/>
      </c>
      <c r="L51" s="135" t="str">
        <f>IF(1=1,IF(OR(J51="",O51="",NOT(ISNUMBER(J51)),NOT(ISNUMBER(O51)),J51=0),"",O51/J51),N("L11"))</f>
        <v/>
      </c>
      <c r="M51" s="136" t="str">
        <f>IF(1=1,IF(OR(L51="",NOT(ISNUMBER(F51))),"",F51*L51*IFERROR(INDEX(D384:D428,MATCH(AE51,B384:B428,0)),1)),N("M13"))</f>
        <v/>
      </c>
      <c r="N51" s="137" t="str">
        <f>IF(1=1,IF(F51="","",IF(G51="","",IFERROR(INDEX(E384:E428,MATCH(AE51,B384:B428,0)),G51&amp;""))),N("N6"))</f>
        <v/>
      </c>
      <c r="O51" s="138" t="str">
        <f>IF(1=1,IF(E51="","",O46),N("K11"))</f>
        <v/>
      </c>
      <c r="P51" s="139" t="str">
        <f>IF(1=1,IF(M51="","",IF(AND(ISNUMBER(M51),M51&lt;1,N51="kg"),MAX(1,ROUND(M51*1000,0)),IF(AND(ISNUMBER(M51),M51&lt;1,N51="L"),MAX(1,ROUND(M51*100,0)),ROUND(M51,3)))),N("O11"))</f>
        <v/>
      </c>
      <c r="Q51" s="140" t="str">
        <f>IF(1=1,IF(M51="","",IF(AND(ISNUMBER(M51),M51&lt;1,N51="kg"),"g",IF(AND(ISNUMBER(M51),M51&lt;1,N51="L"),"cl",N51))),N("P11"))</f>
        <v/>
      </c>
      <c r="R51" s="161" t="str">
        <f>IF(1=1,IF(E51="","",IF(F51="","A CONTROLER",IF(NOT(ISNUMBER(F51)),"TEXTE",IF(OR(L51="",L51&lt;=0),"COMMANDE PRINCIPALE INCOMPLETE",IF(G51="","UNITE MANQUANTE",IF(COUNTIF(B384:B428,AE51)=0,"UNITE A CONTROLER","OK")))))),N("Q9"))</f>
        <v/>
      </c>
      <c r="S51" s="105"/>
      <c r="T51" s="141">
        <f t="shared" si="12"/>
        <v>0</v>
      </c>
      <c r="U51" s="133" t="str">
        <f>IF(1=1,IF(E51="","",U46),N("S11"))</f>
        <v/>
      </c>
      <c r="V51" s="133" t="str">
        <f>IF(1=1,IF(E51="","",V46),N("T11"))</f>
        <v/>
      </c>
      <c r="W51" s="135" t="str">
        <f>IF(1=1,IF(OR(U51="",V51="",NOT(ISNUMBER(U51)),NOT(ISNUMBER(V51)),U51=0),"",V51/U51),N("U11"))</f>
        <v/>
      </c>
      <c r="X51" s="136" t="str">
        <f>IF(1=1,IF(OR(W51="",NOT(ISNUMBER(F51))),"",F51*W51*IFERROR(INDEX(D384:D428,MATCH(AE51,B384:B428,0)),1)),N("V7"))</f>
        <v/>
      </c>
      <c r="Y51" s="137" t="str">
        <f>IF(1=1,IF(F51="","",IF(G51="","",IFERROR(INDEX(E384:E428,MATCH(AE51,B384:B428,0)),G51&amp;""))),N("W6"))</f>
        <v/>
      </c>
      <c r="Z51" s="142" t="str">
        <f>IF(1=1,IF(X51="","",IF(AND(ISNUMBER(X51),X51&lt;1,Y51="kg"),MAX(1,ROUND(X51*1000,0)),IF(AND(ISNUMBER(X51),X51&lt;1,Y51="L"),MAX(1,ROUND(X51*100,0)),ROUND(X51,3)))),N("X11"))</f>
        <v/>
      </c>
      <c r="AA51" s="143" t="str">
        <f>IF(1=1,IF(X51="","",IF(AND(ISNUMBER(X51),X51&lt;1,Y51="kg"),"g",IF(AND(ISNUMBER(X51),X51&lt;1,Y51="L"),"cl",Y51))),N("Y11"))</f>
        <v/>
      </c>
      <c r="AB51" s="123" t="str">
        <f>IF(1=1,IF(E51="","",IF(F51="","A CONTROLER",IF(NOT(ISNUMBER(F51)),"TEXTE",IF(OR(W51="",W51&lt;=0),"COMMANDE COUVERTS INCOMPLETE",IF(G51="","UNITE MANQUANTE",IF(COUNTIF(B384:B428,AE51)=0,"UNITE A CONTROLER","OK")))))),N("Z6"))</f>
        <v/>
      </c>
      <c r="AD51" s="144" t="str">
        <f>IF(1=1,IF(E51="","",AD46),N("AB11"))</f>
        <v/>
      </c>
      <c r="AE51" s="125" t="str">
        <f>IF(1=1,IF(G51="","",UPPER(TRIM(SUBSTITUTE(SUBSTITUTE(G51&amp;"",CHAR(160)," ")," "," ")))),N("AC11"))</f>
        <v/>
      </c>
      <c r="AG51" s="244" t="s">
        <v>66</v>
      </c>
    </row>
    <row r="52" spans="1:33" ht="15.75" x14ac:dyDescent="0.25">
      <c r="A52" s="160" t="str">
        <f>IF(1=1,IF(E52="","",A46),N("A12"))</f>
        <v/>
      </c>
      <c r="B52" s="127" t="str">
        <f>IF(1=1,IF(E52="","",B46),N("B12"))</f>
        <v/>
      </c>
      <c r="C52" s="127"/>
      <c r="D52" s="129" t="str">
        <f>IF(ISBLANK(E52),"",LARGE(D46:D51,1)+1)</f>
        <v/>
      </c>
      <c r="E52" s="130"/>
      <c r="F52" s="131"/>
      <c r="G52" s="170"/>
      <c r="H52" s="105"/>
      <c r="I52" s="132" t="str">
        <f>IF(1=1,IF(E52="","",I46),N("H12"))</f>
        <v/>
      </c>
      <c r="J52" s="133" t="str">
        <f>IF(1=1,IF(E52="","",J46),N("I12"))</f>
        <v/>
      </c>
      <c r="K52" s="134" t="str">
        <f>IF(1=1,IF(E52="","",K46),N("J12"))</f>
        <v/>
      </c>
      <c r="L52" s="135" t="str">
        <f>IF(1=1,IF(OR(J52="",O52="",NOT(ISNUMBER(J52)),NOT(ISNUMBER(O52)),J52=0),"",O52/J52),N("L12"))</f>
        <v/>
      </c>
      <c r="M52" s="136" t="str">
        <f>IF(1=1,IF(OR(L52="",NOT(ISNUMBER(F52))),"",F52*L52*IFERROR(INDEX(D384:D428,MATCH(AE52,B384:B428,0)),1)),N("M13"))</f>
        <v/>
      </c>
      <c r="N52" s="137" t="str">
        <f>IF(1=1,IF(F52="","",IF(G52="","",IFERROR(INDEX(E384:E428,MATCH(AE52,B384:B428,0)),G52&amp;""))),N("N6"))</f>
        <v/>
      </c>
      <c r="O52" s="138" t="str">
        <f>IF(1=1,IF(E52="","",O46),N("K12"))</f>
        <v/>
      </c>
      <c r="P52" s="139" t="str">
        <f>IF(1=1,IF(M52="","",IF(AND(ISNUMBER(M52),M52&lt;1,N52="kg"),MAX(1,ROUND(M52*1000,0)),IF(AND(ISNUMBER(M52),M52&lt;1,N52="L"),MAX(1,ROUND(M52*100,0)),ROUND(M52,3)))),N("O12"))</f>
        <v/>
      </c>
      <c r="Q52" s="140" t="str">
        <f>IF(1=1,IF(M52="","",IF(AND(ISNUMBER(M52),M52&lt;1,N52="kg"),"g",IF(AND(ISNUMBER(M52),M52&lt;1,N52="L"),"cl",N52))),N("P12"))</f>
        <v/>
      </c>
      <c r="R52" s="161" t="str">
        <f>IF(1=1,IF(E52="","",IF(F52="","A CONTROLER",IF(NOT(ISNUMBER(F52)),"TEXTE",IF(OR(L52="",L52&lt;=0),"COMMANDE PRINCIPALE INCOMPLETE",IF(G52="","UNITE MANQUANTE",IF(COUNTIF(B384:B428,AE52)=0,"UNITE A CONTROLER","OK")))))),N("Q9"))</f>
        <v/>
      </c>
      <c r="S52" s="105"/>
      <c r="T52" s="141">
        <f t="shared" si="12"/>
        <v>0</v>
      </c>
      <c r="U52" s="133" t="str">
        <f>IF(1=1,IF(E52="","",U46),N("S12"))</f>
        <v/>
      </c>
      <c r="V52" s="133" t="str">
        <f>IF(1=1,IF(E52="","",V46),N("T12"))</f>
        <v/>
      </c>
      <c r="W52" s="135" t="str">
        <f>IF(1=1,IF(OR(U52="",V52="",NOT(ISNUMBER(U52)),NOT(ISNUMBER(V52)),U52=0),"",V52/U52),N("U12"))</f>
        <v/>
      </c>
      <c r="X52" s="136" t="str">
        <f>IF(1=1,IF(OR(W52="",NOT(ISNUMBER(F52))),"",F52*W52*IFERROR(INDEX(D384:D428,MATCH(AE52,B384:B428,0)),1)),N("V7"))</f>
        <v/>
      </c>
      <c r="Y52" s="137" t="str">
        <f>IF(1=1,IF(F52="","",IF(G52="","",IFERROR(INDEX(E384:E428,MATCH(AE52,B384:B428,0)),G52&amp;""))),N("W6"))</f>
        <v/>
      </c>
      <c r="Z52" s="142" t="str">
        <f>IF(1=1,IF(X52="","",IF(AND(ISNUMBER(X52),X52&lt;1,Y52="kg"),MAX(1,ROUND(X52*1000,0)),IF(AND(ISNUMBER(X52),X52&lt;1,Y52="L"),MAX(1,ROUND(X52*100,0)),ROUND(X52,3)))),N("X12"))</f>
        <v/>
      </c>
      <c r="AA52" s="143" t="str">
        <f>IF(1=1,IF(X52="","",IF(AND(ISNUMBER(X52),X52&lt;1,Y52="kg"),"g",IF(AND(ISNUMBER(X52),X52&lt;1,Y52="L"),"cl",Y52))),N("Y12"))</f>
        <v/>
      </c>
      <c r="AB52" s="123" t="str">
        <f>IF(1=1,IF(E52="","",IF(F52="","A CONTROLER",IF(NOT(ISNUMBER(F52)),"TEXTE",IF(OR(W52="",W52&lt;=0),"COMMANDE COUVERTS INCOMPLETE",IF(G52="","UNITE MANQUANTE",IF(COUNTIF(B384:B428,AE52)=0,"UNITE A CONTROLER","OK")))))),N("Z6"))</f>
        <v/>
      </c>
      <c r="AD52" s="144" t="str">
        <f>IF(1=1,IF(E52="","",AD46),N("AB12"))</f>
        <v/>
      </c>
      <c r="AE52" s="125" t="str">
        <f>IF(1=1,IF(G52="","",UPPER(TRIM(SUBSTITUTE(SUBSTITUTE(G52&amp;"",CHAR(160)," ")," "," ")))),N("AC12"))</f>
        <v/>
      </c>
      <c r="AG52" s="244" t="s">
        <v>64</v>
      </c>
    </row>
    <row r="53" spans="1:33" ht="15.75" x14ac:dyDescent="0.25">
      <c r="A53" s="160" t="str">
        <f>IF(1=1,IF(E53="","",A46),N("A13"))</f>
        <v/>
      </c>
      <c r="B53" s="127" t="str">
        <f>IF(1=1,IF(E53="","",B46),N("B13"))</f>
        <v/>
      </c>
      <c r="C53" s="127"/>
      <c r="D53" s="129" t="str">
        <f>IF(ISBLANK(E53),"",LARGE(D46:D52,1)+1)</f>
        <v/>
      </c>
      <c r="E53" s="130"/>
      <c r="F53" s="131"/>
      <c r="G53" s="170"/>
      <c r="H53" s="105"/>
      <c r="I53" s="132" t="str">
        <f>IF(1=1,IF(E53="","",I46),N("H13"))</f>
        <v/>
      </c>
      <c r="J53" s="133" t="str">
        <f>IF(1=1,IF(E53="","",J46),N("I13"))</f>
        <v/>
      </c>
      <c r="K53" s="134" t="str">
        <f>IF(1=1,IF(E53="","",K46),N("J13"))</f>
        <v/>
      </c>
      <c r="L53" s="135" t="str">
        <f>IF(1=1,IF(OR(J53="",O53="",NOT(ISNUMBER(J53)),NOT(ISNUMBER(O53)),J53=0),"",O53/J53),N("L13"))</f>
        <v/>
      </c>
      <c r="M53" s="136" t="str">
        <f>IF(1=1,IF(OR(L53="",NOT(ISNUMBER(F53))),"",F53*L53*IFERROR(INDEX(D384:D428,MATCH(AE53,B384:B428,0)),1)),N("M13"))</f>
        <v/>
      </c>
      <c r="N53" s="137" t="str">
        <f>IF(1=1,IF(F53="","",IF(G53="","",IFERROR(INDEX(E384:E428,MATCH(AE53,B384:B428,0)),G53&amp;""))),N("N6"))</f>
        <v/>
      </c>
      <c r="O53" s="138" t="str">
        <f>IF(1=1,IF(E53="","",O46),N("K13"))</f>
        <v/>
      </c>
      <c r="P53" s="139" t="str">
        <f>IF(1=1,IF(M53="","",IF(AND(ISNUMBER(M53),M53&lt;1,N53="kg"),MAX(1,ROUND(M53*1000,0)),IF(AND(ISNUMBER(M53),M53&lt;1,N53="L"),MAX(1,ROUND(M53*100,0)),ROUND(M53,3)))),N("O13"))</f>
        <v/>
      </c>
      <c r="Q53" s="140" t="str">
        <f>IF(1=1,IF(M53="","",IF(AND(ISNUMBER(M53),M53&lt;1,N53="kg"),"g",IF(AND(ISNUMBER(M53),M53&lt;1,N53="L"),"cl",N53))),N("P13"))</f>
        <v/>
      </c>
      <c r="R53" s="161" t="str">
        <f>IF(1=1,IF(E53="","",IF(F53="","A CONTROLER",IF(NOT(ISNUMBER(F53)),"TEXTE",IF(OR(L53="",L53&lt;=0),"COMMANDE PRINCIPALE INCOMPLETE",IF(G53="","UNITE MANQUANTE",IF(COUNTIF(B384:B428,AE53)=0,"UNITE A CONTROLER","OK")))))),N("Q9"))</f>
        <v/>
      </c>
      <c r="S53" s="105"/>
      <c r="T53" s="141">
        <f t="shared" si="12"/>
        <v>0</v>
      </c>
      <c r="U53" s="133" t="str">
        <f>IF(1=1,IF(E53="","",U46),N("S13"))</f>
        <v/>
      </c>
      <c r="V53" s="133" t="str">
        <f>IF(1=1,IF(E53="","",V46),N("T13"))</f>
        <v/>
      </c>
      <c r="W53" s="135" t="str">
        <f>IF(1=1,IF(OR(U53="",V53="",NOT(ISNUMBER(U53)),NOT(ISNUMBER(V53)),U53=0),"",V53/U53),N("U13"))</f>
        <v/>
      </c>
      <c r="X53" s="136" t="str">
        <f>IF(1=1,IF(OR(W53="",NOT(ISNUMBER(F53))),"",F53*W53*IFERROR(INDEX(D384:D428,MATCH(AE53,B384:B428,0)),1)),N("V7"))</f>
        <v/>
      </c>
      <c r="Y53" s="137" t="str">
        <f>IF(1=1,IF(F53="","",IF(G53="","",IFERROR(INDEX(E384:E428,MATCH(AE53,B384:B428,0)),G53&amp;""))),N("W6"))</f>
        <v/>
      </c>
      <c r="Z53" s="142" t="str">
        <f>IF(1=1,IF(X53="","",IF(AND(ISNUMBER(X53),X53&lt;1,Y53="kg"),MAX(1,ROUND(X53*1000,0)),IF(AND(ISNUMBER(X53),X53&lt;1,Y53="L"),MAX(1,ROUND(X53*100,0)),ROUND(X53,3)))),N("X13"))</f>
        <v/>
      </c>
      <c r="AA53" s="143" t="str">
        <f>IF(1=1,IF(X53="","",IF(AND(ISNUMBER(X53),X53&lt;1,Y53="kg"),"g",IF(AND(ISNUMBER(X53),X53&lt;1,Y53="L"),"cl",Y53))),N("Y13"))</f>
        <v/>
      </c>
      <c r="AB53" s="123" t="str">
        <f>IF(1=1,IF(E53="","",IF(F53="","A CONTROLER",IF(NOT(ISNUMBER(F53)),"TEXTE",IF(OR(W53="",W53&lt;=0),"COMMANDE COUVERTS INCOMPLETE",IF(G53="","UNITE MANQUANTE",IF(COUNTIF(B384:B428,AE53)=0,"UNITE A CONTROLER","OK")))))),N("Z6"))</f>
        <v/>
      </c>
      <c r="AD53" s="144" t="str">
        <f>IF(1=1,IF(E53="","",AD46),N("AB13"))</f>
        <v/>
      </c>
      <c r="AE53" s="125" t="str">
        <f>IF(1=1,IF(G53="","",UPPER(TRIM(SUBSTITUTE(SUBSTITUTE(G53&amp;"",CHAR(160)," ")," "," ")))),N("AC13"))</f>
        <v/>
      </c>
      <c r="AG53" s="244"/>
    </row>
    <row r="54" spans="1:33" ht="15.75" x14ac:dyDescent="0.25">
      <c r="A54" s="160" t="str">
        <f>IF(1=1,IF(E54="","",A46),N("A14"))</f>
        <v/>
      </c>
      <c r="B54" s="127" t="str">
        <f>IF(1=1,IF(E54="","",B46),N("B14"))</f>
        <v/>
      </c>
      <c r="C54" s="127"/>
      <c r="D54" s="129" t="str">
        <f>IF(ISBLANK(E54),"",LARGE(D46:D53,1)+1)</f>
        <v/>
      </c>
      <c r="E54" s="130"/>
      <c r="F54" s="131"/>
      <c r="G54" s="170"/>
      <c r="H54" s="105"/>
      <c r="I54" s="132" t="str">
        <f>IF(1=1,IF(E54="","",I46),N("H14"))</f>
        <v/>
      </c>
      <c r="J54" s="133" t="str">
        <f>IF(1=1,IF(E54="","",J46),N("I14"))</f>
        <v/>
      </c>
      <c r="K54" s="134" t="str">
        <f>IF(1=1,IF(E54="","",K46),N("J14"))</f>
        <v/>
      </c>
      <c r="L54" s="135" t="str">
        <f>IF(1=1,IF(OR(J54="",O54="",NOT(ISNUMBER(J54)),NOT(ISNUMBER(O54)),J54=0),"",O54/J54),N("L14"))</f>
        <v/>
      </c>
      <c r="M54" s="136" t="str">
        <f>IF(1=1,IF(OR(L54="",NOT(ISNUMBER(F54))),"",F54*L54*IFERROR(INDEX(D384:D428,MATCH(AE54,B384:B428,0)),1)),N("M13"))</f>
        <v/>
      </c>
      <c r="N54" s="137" t="str">
        <f>IF(1=1,IF(F54="","",IF(G54="","",IFERROR(INDEX(E384:E428,MATCH(AE54,B384:B428,0)),G54&amp;""))),N("N6"))</f>
        <v/>
      </c>
      <c r="O54" s="138" t="str">
        <f>IF(1=1,IF(E54="","",O46),N("K14"))</f>
        <v/>
      </c>
      <c r="P54" s="139" t="str">
        <f>IF(1=1,IF(M54="","",IF(AND(ISNUMBER(M54),M54&lt;1,N54="kg"),MAX(1,ROUND(M54*1000,0)),IF(AND(ISNUMBER(M54),M54&lt;1,N54="L"),MAX(1,ROUND(M54*100,0)),ROUND(M54,3)))),N("O14"))</f>
        <v/>
      </c>
      <c r="Q54" s="140" t="str">
        <f>IF(1=1,IF(M54="","",IF(AND(ISNUMBER(M54),M54&lt;1,N54="kg"),"g",IF(AND(ISNUMBER(M54),M54&lt;1,N54="L"),"cl",N54))),N("P14"))</f>
        <v/>
      </c>
      <c r="R54" s="161" t="str">
        <f>IF(1=1,IF(E54="","",IF(F54="","A CONTROLER",IF(NOT(ISNUMBER(F54)),"TEXTE",IF(OR(L54="",L54&lt;=0),"COMMANDE PRINCIPALE INCOMPLETE",IF(G54="","UNITE MANQUANTE",IF(COUNTIF(B384:B428,AE54)=0,"UNITE A CONTROLER","OK")))))),N("Q9"))</f>
        <v/>
      </c>
      <c r="S54" s="105"/>
      <c r="T54" s="141">
        <f t="shared" si="12"/>
        <v>0</v>
      </c>
      <c r="U54" s="133" t="str">
        <f>IF(1=1,IF(E54="","",U46),N("S14"))</f>
        <v/>
      </c>
      <c r="V54" s="133" t="str">
        <f>IF(1=1,IF(E54="","",V46),N("T14"))</f>
        <v/>
      </c>
      <c r="W54" s="135" t="str">
        <f>IF(1=1,IF(OR(U54="",V54="",NOT(ISNUMBER(U54)),NOT(ISNUMBER(V54)),U54=0),"",V54/U54),N("U14"))</f>
        <v/>
      </c>
      <c r="X54" s="136" t="str">
        <f>IF(1=1,IF(OR(W54="",NOT(ISNUMBER(F54))),"",F54*W54*IFERROR(INDEX(D384:D428,MATCH(AE54,B384:B428,0)),1)),N("V7"))</f>
        <v/>
      </c>
      <c r="Y54" s="137" t="str">
        <f>IF(1=1,IF(F54="","",IF(G54="","",IFERROR(INDEX(E384:E428,MATCH(AE54,B384:B428,0)),G54&amp;""))),N("W6"))</f>
        <v/>
      </c>
      <c r="Z54" s="142" t="str">
        <f>IF(1=1,IF(X54="","",IF(AND(ISNUMBER(X54),X54&lt;1,Y54="kg"),MAX(1,ROUND(X54*1000,0)),IF(AND(ISNUMBER(X54),X54&lt;1,Y54="L"),MAX(1,ROUND(X54*100,0)),ROUND(X54,3)))),N("X14"))</f>
        <v/>
      </c>
      <c r="AA54" s="143" t="str">
        <f>IF(1=1,IF(X54="","",IF(AND(ISNUMBER(X54),X54&lt;1,Y54="kg"),"g",IF(AND(ISNUMBER(X54),X54&lt;1,Y54="L"),"cl",Y54))),N("Y14"))</f>
        <v/>
      </c>
      <c r="AB54" s="123" t="str">
        <f>IF(1=1,IF(E54="","",IF(F54="","A CONTROLER",IF(NOT(ISNUMBER(F54)),"TEXTE",IF(OR(W54="",W54&lt;=0),"COMMANDE COUVERTS INCOMPLETE",IF(G54="","UNITE MANQUANTE",IF(COUNTIF(B384:B428,AE54)=0,"UNITE A CONTROLER","OK")))))),N("Z6"))</f>
        <v/>
      </c>
      <c r="AD54" s="144" t="str">
        <f>IF(1=1,IF(E54="","",AD46),N("AB14"))</f>
        <v/>
      </c>
      <c r="AE54" s="125" t="str">
        <f>IF(1=1,IF(G54="","",UPPER(TRIM(SUBSTITUTE(SUBSTITUTE(G54&amp;"",CHAR(160)," ")," "," ")))),N("AC14"))</f>
        <v/>
      </c>
    </row>
    <row r="55" spans="1:33" ht="15.75" x14ac:dyDescent="0.25">
      <c r="A55" s="160" t="str">
        <f>IF(1=1,IF(E55="","",A46),N("A15"))</f>
        <v/>
      </c>
      <c r="B55" s="127" t="str">
        <f>IF(1=1,IF(E55="","",B46),N("B15"))</f>
        <v/>
      </c>
      <c r="C55" s="127"/>
      <c r="D55" s="129" t="str">
        <f>IF(ISBLANK(E55),"",LARGE(D46:D54,1)+1)</f>
        <v/>
      </c>
      <c r="E55" s="130"/>
      <c r="F55" s="131"/>
      <c r="G55" s="170"/>
      <c r="H55" s="105"/>
      <c r="I55" s="132" t="str">
        <f>IF(1=1,IF(E55="","",I46),N("H15"))</f>
        <v/>
      </c>
      <c r="J55" s="133" t="str">
        <f>IF(1=1,IF(E55="","",J46),N("I15"))</f>
        <v/>
      </c>
      <c r="K55" s="134" t="str">
        <f>IF(1=1,IF(E55="","",K46),N("J15"))</f>
        <v/>
      </c>
      <c r="L55" s="135" t="str">
        <f>IF(1=1,IF(OR(J55="",O55="",NOT(ISNUMBER(J55)),NOT(ISNUMBER(O55)),J55=0),"",O55/J55),N("L15"))</f>
        <v/>
      </c>
      <c r="M55" s="136" t="str">
        <f>IF(1=1,IF(OR(L55="",NOT(ISNUMBER(F55))),"",F55*L55*IFERROR(INDEX(D384:D428,MATCH(AE55,B384:B428,0)),1)),N("M13"))</f>
        <v/>
      </c>
      <c r="N55" s="137" t="str">
        <f>IF(1=1,IF(F55="","",IF(G55="","",IFERROR(INDEX(E384:E428,MATCH(AE55,B384:B428,0)),G55&amp;""))),N("N6"))</f>
        <v/>
      </c>
      <c r="O55" s="138" t="str">
        <f>IF(1=1,IF(E55="","",O46),N("K15"))</f>
        <v/>
      </c>
      <c r="P55" s="139" t="str">
        <f>IF(1=1,IF(M55="","",IF(AND(ISNUMBER(M55),M55&lt;1,N55="kg"),MAX(1,ROUND(M55*1000,0)),IF(AND(ISNUMBER(M55),M55&lt;1,N55="L"),MAX(1,ROUND(M55*100,0)),ROUND(M55,3)))),N("O15"))</f>
        <v/>
      </c>
      <c r="Q55" s="140" t="str">
        <f>IF(1=1,IF(M55="","",IF(AND(ISNUMBER(M55),M55&lt;1,N55="kg"),"g",IF(AND(ISNUMBER(M55),M55&lt;1,N55="L"),"cl",N55))),N("P15"))</f>
        <v/>
      </c>
      <c r="R55" s="161" t="str">
        <f>IF(1=1,IF(E55="","",IF(F55="","A CONTROLER",IF(NOT(ISNUMBER(F55)),"TEXTE",IF(OR(L55="",L55&lt;=0),"COMMANDE PRINCIPALE INCOMPLETE",IF(G55="","UNITE MANQUANTE",IF(COUNTIF(B384:B428,AE55)=0,"UNITE A CONTROLER","OK")))))),N("Q9"))</f>
        <v/>
      </c>
      <c r="S55" s="105"/>
      <c r="T55" s="141">
        <f t="shared" si="12"/>
        <v>0</v>
      </c>
      <c r="U55" s="133" t="str">
        <f>IF(1=1,IF(E55="","",U46),N("S15"))</f>
        <v/>
      </c>
      <c r="V55" s="133" t="str">
        <f>IF(1=1,IF(E55="","",V46),N("T15"))</f>
        <v/>
      </c>
      <c r="W55" s="135" t="str">
        <f>IF(1=1,IF(OR(U55="",V55="",NOT(ISNUMBER(U55)),NOT(ISNUMBER(V55)),U55=0),"",V55/U55),N("U15"))</f>
        <v/>
      </c>
      <c r="X55" s="136" t="str">
        <f>IF(1=1,IF(OR(W55="",NOT(ISNUMBER(F55))),"",F55*W55*IFERROR(INDEX(D384:D428,MATCH(AE55,B384:B428,0)),1)),N("V7"))</f>
        <v/>
      </c>
      <c r="Y55" s="137" t="str">
        <f>IF(1=1,IF(F55="","",IF(G55="","",IFERROR(INDEX(E384:E428,MATCH(AE55,B384:B428,0)),G55&amp;""))),N("W6"))</f>
        <v/>
      </c>
      <c r="Z55" s="142" t="str">
        <f>IF(1=1,IF(X55="","",IF(AND(ISNUMBER(X55),X55&lt;1,Y55="kg"),MAX(1,ROUND(X55*1000,0)),IF(AND(ISNUMBER(X55),X55&lt;1,Y55="L"),MAX(1,ROUND(X55*100,0)),ROUND(X55,3)))),N("X15"))</f>
        <v/>
      </c>
      <c r="AA55" s="143" t="str">
        <f>IF(1=1,IF(X55="","",IF(AND(ISNUMBER(X55),X55&lt;1,Y55="kg"),"g",IF(AND(ISNUMBER(X55),X55&lt;1,Y55="L"),"cl",Y55))),N("Y15"))</f>
        <v/>
      </c>
      <c r="AB55" s="123" t="str">
        <f>IF(1=1,IF(E55="","",IF(F55="","A CONTROLER",IF(NOT(ISNUMBER(F55)),"TEXTE",IF(OR(W55="",W55&lt;=0),"COMMANDE COUVERTS INCOMPLETE",IF(G55="","UNITE MANQUANTE",IF(COUNTIF(B384:B428,AE55)=0,"UNITE A CONTROLER","OK")))))),N("Z6"))</f>
        <v/>
      </c>
      <c r="AD55" s="144" t="str">
        <f>IF(1=1,IF(E55="","",AD46),N("AB15"))</f>
        <v/>
      </c>
      <c r="AE55" s="125" t="str">
        <f>IF(1=1,IF(G55="","",UPPER(TRIM(SUBSTITUTE(SUBSTITUTE(G55&amp;"",CHAR(160)," ")," "," ")))),N("AC15"))</f>
        <v/>
      </c>
    </row>
    <row r="56" spans="1:33" ht="15.75" x14ac:dyDescent="0.25">
      <c r="A56" s="160" t="str">
        <f>IF(1=1,IF(E56="","",A46),N("A16"))</f>
        <v/>
      </c>
      <c r="B56" s="127" t="str">
        <f>IF(1=1,IF(E56="","",B46),N("B16"))</f>
        <v/>
      </c>
      <c r="C56" s="127"/>
      <c r="D56" s="129" t="str">
        <f>IF(ISBLANK(E56),"",LARGE(D46:D55,1)+1)</f>
        <v/>
      </c>
      <c r="E56" s="130"/>
      <c r="F56" s="131"/>
      <c r="G56" s="170"/>
      <c r="H56" s="105"/>
      <c r="I56" s="132" t="str">
        <f>IF(1=1,IF(E56="","",I46),N("H16"))</f>
        <v/>
      </c>
      <c r="J56" s="133" t="str">
        <f>IF(1=1,IF(E56="","",J46),N("I16"))</f>
        <v/>
      </c>
      <c r="K56" s="134" t="str">
        <f>IF(1=1,IF(E56="","",K46),N("J16"))</f>
        <v/>
      </c>
      <c r="L56" s="135" t="str">
        <f>IF(1=1,IF(OR(J56="",O56="",NOT(ISNUMBER(J56)),NOT(ISNUMBER(O56)),J56=0),"",O56/J56),N("L16"))</f>
        <v/>
      </c>
      <c r="M56" s="136" t="str">
        <f>IF(1=1,IF(OR(L56="",NOT(ISNUMBER(F56))),"",F56*L56*IFERROR(INDEX(D384:D428,MATCH(AE56,B384:B428,0)),1)),N("M13"))</f>
        <v/>
      </c>
      <c r="N56" s="137" t="str">
        <f>IF(1=1,IF(F56="","",IF(G56="","",IFERROR(INDEX(E384:E428,MATCH(AE56,B384:B428,0)),G56&amp;""))),N("N6"))</f>
        <v/>
      </c>
      <c r="O56" s="138" t="str">
        <f>IF(1=1,IF(E56="","",O46),N("K16"))</f>
        <v/>
      </c>
      <c r="P56" s="139" t="str">
        <f>IF(1=1,IF(M56="","",IF(AND(ISNUMBER(M56),M56&lt;1,N56="kg"),MAX(1,ROUND(M56*1000,0)),IF(AND(ISNUMBER(M56),M56&lt;1,N56="L"),MAX(1,ROUND(M56*100,0)),ROUND(M56,3)))),N("O16"))</f>
        <v/>
      </c>
      <c r="Q56" s="140" t="str">
        <f>IF(1=1,IF(M56="","",IF(AND(ISNUMBER(M56),M56&lt;1,N56="kg"),"g",IF(AND(ISNUMBER(M56),M56&lt;1,N56="L"),"cl",N56))),N("P16"))</f>
        <v/>
      </c>
      <c r="R56" s="161" t="str">
        <f>IF(1=1,IF(E56="","",IF(F56="","A CONTROLER",IF(NOT(ISNUMBER(F56)),"TEXTE",IF(OR(L56="",L56&lt;=0),"COMMANDE PRINCIPALE INCOMPLETE",IF(G56="","UNITE MANQUANTE",IF(COUNTIF(B384:B428,AE56)=0,"UNITE A CONTROLER","OK")))))),N("Q9"))</f>
        <v/>
      </c>
      <c r="S56" s="105"/>
      <c r="T56" s="141">
        <f t="shared" si="12"/>
        <v>0</v>
      </c>
      <c r="U56" s="133" t="str">
        <f>IF(1=1,IF(E56="","",U46),N("S16"))</f>
        <v/>
      </c>
      <c r="V56" s="133" t="str">
        <f>IF(1=1,IF(E56="","",V46),N("T16"))</f>
        <v/>
      </c>
      <c r="W56" s="135" t="str">
        <f>IF(1=1,IF(OR(U56="",V56="",NOT(ISNUMBER(U56)),NOT(ISNUMBER(V56)),U56=0),"",V56/U56),N("U16"))</f>
        <v/>
      </c>
      <c r="X56" s="136" t="str">
        <f>IF(1=1,IF(OR(W56="",NOT(ISNUMBER(F56))),"",F56*W56*IFERROR(INDEX(D384:D428,MATCH(AE56,B384:B428,0)),1)),N("V7"))</f>
        <v/>
      </c>
      <c r="Y56" s="137" t="str">
        <f>IF(1=1,IF(F56="","",IF(G56="","",IFERROR(INDEX(E384:E428,MATCH(AE56,B384:B428,0)),G56&amp;""))),N("W6"))</f>
        <v/>
      </c>
      <c r="Z56" s="142" t="str">
        <f>IF(1=1,IF(X56="","",IF(AND(ISNUMBER(X56),X56&lt;1,Y56="kg"),MAX(1,ROUND(X56*1000,0)),IF(AND(ISNUMBER(X56),X56&lt;1,Y56="L"),MAX(1,ROUND(X56*100,0)),ROUND(X56,3)))),N("X16"))</f>
        <v/>
      </c>
      <c r="AA56" s="143" t="str">
        <f>IF(1=1,IF(X56="","",IF(AND(ISNUMBER(X56),X56&lt;1,Y56="kg"),"g",IF(AND(ISNUMBER(X56),X56&lt;1,Y56="L"),"cl",Y56))),N("Y16"))</f>
        <v/>
      </c>
      <c r="AB56" s="123" t="str">
        <f>IF(1=1,IF(E56="","",IF(F56="","A CONTROLER",IF(NOT(ISNUMBER(F56)),"TEXTE",IF(OR(W56="",W56&lt;=0),"COMMANDE COUVERTS INCOMPLETE",IF(G56="","UNITE MANQUANTE",IF(COUNTIF(B384:B428,AE56)=0,"UNITE A CONTROLER","OK")))))),N("Z6"))</f>
        <v/>
      </c>
      <c r="AD56" s="144" t="str">
        <f>IF(1=1,IF(E56="","",AD46),N("AB16"))</f>
        <v/>
      </c>
      <c r="AE56" s="125" t="str">
        <f>IF(1=1,IF(G56="","",UPPER(TRIM(SUBSTITUTE(SUBSTITUTE(G56&amp;"",CHAR(160)," ")," "," ")))),N("AC16"))</f>
        <v/>
      </c>
    </row>
    <row r="57" spans="1:33" ht="15.75" x14ac:dyDescent="0.25">
      <c r="A57" s="160" t="str">
        <f>IF(1=1,IF(E57="","",A46),N("A17"))</f>
        <v/>
      </c>
      <c r="B57" s="127" t="str">
        <f>IF(1=1,IF(E57="","",B46),N("B17"))</f>
        <v/>
      </c>
      <c r="C57" s="127"/>
      <c r="D57" s="129" t="str">
        <f>IF(ISBLANK(E57),"",LARGE(D46:D56,1)+1)</f>
        <v/>
      </c>
      <c r="E57" s="130"/>
      <c r="F57" s="131"/>
      <c r="G57" s="170"/>
      <c r="H57" s="105"/>
      <c r="I57" s="132" t="str">
        <f>IF(1=1,IF(E57="","",I46),N("H17"))</f>
        <v/>
      </c>
      <c r="J57" s="133" t="str">
        <f>IF(1=1,IF(E57="","",J46),N("I17"))</f>
        <v/>
      </c>
      <c r="K57" s="134" t="str">
        <f>IF(1=1,IF(E57="","",K46),N("J17"))</f>
        <v/>
      </c>
      <c r="L57" s="135" t="str">
        <f>IF(1=1,IF(OR(J57="",O57="",NOT(ISNUMBER(J57)),NOT(ISNUMBER(O57)),J57=0),"",O57/J57),N("L17"))</f>
        <v/>
      </c>
      <c r="M57" s="136" t="str">
        <f>IF(1=1,IF(OR(L57="",NOT(ISNUMBER(F57))),"",F57*L57*IFERROR(INDEX(D384:D428,MATCH(AE57,B384:B428,0)),1)),N("M13"))</f>
        <v/>
      </c>
      <c r="N57" s="137" t="str">
        <f>IF(1=1,IF(F57="","",IF(G57="","",IFERROR(INDEX(E384:E428,MATCH(AE57,B384:B428,0)),G57&amp;""))),N("N6"))</f>
        <v/>
      </c>
      <c r="O57" s="138" t="str">
        <f>IF(1=1,IF(E57="","",O46),N("K17"))</f>
        <v/>
      </c>
      <c r="P57" s="139" t="str">
        <f>IF(1=1,IF(M57="","",IF(AND(ISNUMBER(M57),M57&lt;1,N57="kg"),MAX(1,ROUND(M57*1000,0)),IF(AND(ISNUMBER(M57),M57&lt;1,N57="L"),MAX(1,ROUND(M57*100,0)),ROUND(M57,3)))),N("O17"))</f>
        <v/>
      </c>
      <c r="Q57" s="140" t="str">
        <f>IF(1=1,IF(M57="","",IF(AND(ISNUMBER(M57),M57&lt;1,N57="kg"),"g",IF(AND(ISNUMBER(M57),M57&lt;1,N57="L"),"cl",N57))),N("P17"))</f>
        <v/>
      </c>
      <c r="R57" s="161" t="str">
        <f>IF(1=1,IF(E57="","",IF(F57="","A CONTROLER",IF(NOT(ISNUMBER(F57)),"TEXTE",IF(OR(L57="",L57&lt;=0),"COMMANDE PRINCIPALE INCOMPLETE",IF(G57="","UNITE MANQUANTE",IF(COUNTIF(B384:B428,AE57)=0,"UNITE A CONTROLER","OK")))))),N("Q9"))</f>
        <v/>
      </c>
      <c r="S57" s="105"/>
      <c r="T57" s="141">
        <f t="shared" si="12"/>
        <v>0</v>
      </c>
      <c r="U57" s="133" t="str">
        <f>IF(1=1,IF(E57="","",U46),N("S17"))</f>
        <v/>
      </c>
      <c r="V57" s="133" t="str">
        <f>IF(1=1,IF(E57="","",V46),N("T17"))</f>
        <v/>
      </c>
      <c r="W57" s="135" t="str">
        <f>IF(1=1,IF(OR(U57="",V57="",NOT(ISNUMBER(U57)),NOT(ISNUMBER(V57)),U57=0),"",V57/U57),N("U17"))</f>
        <v/>
      </c>
      <c r="X57" s="136" t="str">
        <f>IF(1=1,IF(OR(W57="",NOT(ISNUMBER(F57))),"",F57*W57*IFERROR(INDEX(D384:D428,MATCH(AE57,B384:B428,0)),1)),N("V7"))</f>
        <v/>
      </c>
      <c r="Y57" s="137" t="str">
        <f>IF(1=1,IF(F57="","",IF(G57="","",IFERROR(INDEX(E384:E428,MATCH(AE57,B384:B428,0)),G57&amp;""))),N("W6"))</f>
        <v/>
      </c>
      <c r="Z57" s="142" t="str">
        <f>IF(1=1,IF(X57="","",IF(AND(ISNUMBER(X57),X57&lt;1,Y57="kg"),MAX(1,ROUND(X57*1000,0)),IF(AND(ISNUMBER(X57),X57&lt;1,Y57="L"),MAX(1,ROUND(X57*100,0)),ROUND(X57,3)))),N("X17"))</f>
        <v/>
      </c>
      <c r="AA57" s="143" t="str">
        <f>IF(1=1,IF(X57="","",IF(AND(ISNUMBER(X57),X57&lt;1,Y57="kg"),"g",IF(AND(ISNUMBER(X57),X57&lt;1,Y57="L"),"cl",Y57))),N("Y17"))</f>
        <v/>
      </c>
      <c r="AB57" s="123" t="str">
        <f>IF(1=1,IF(E57="","",IF(F57="","A CONTROLER",IF(NOT(ISNUMBER(F57)),"TEXTE",IF(OR(W57="",W57&lt;=0),"COMMANDE COUVERTS INCOMPLETE",IF(G57="","UNITE MANQUANTE",IF(COUNTIF(B384:B428,AE57)=0,"UNITE A CONTROLER","OK")))))),N("Z6"))</f>
        <v/>
      </c>
      <c r="AD57" s="144" t="str">
        <f>IF(1=1,IF(E57="","",AD46),N("AB17"))</f>
        <v/>
      </c>
      <c r="AE57" s="125" t="str">
        <f>IF(1=1,IF(G57="","",UPPER(TRIM(SUBSTITUTE(SUBSTITUTE(G57&amp;"",CHAR(160)," ")," "," ")))),N("AC17"))</f>
        <v/>
      </c>
    </row>
    <row r="58" spans="1:33" ht="15.75" x14ac:dyDescent="0.25">
      <c r="A58" s="160" t="str">
        <f>IF(1=1,IF(E58="","",A46),N("A18"))</f>
        <v/>
      </c>
      <c r="B58" s="127" t="str">
        <f>IF(1=1,IF(E58="","",B46),N("B18"))</f>
        <v/>
      </c>
      <c r="C58" s="127"/>
      <c r="D58" s="129" t="str">
        <f>IF(ISBLANK(E58),"",LARGE(D46:D57,1)+1)</f>
        <v/>
      </c>
      <c r="E58" s="130"/>
      <c r="F58" s="131"/>
      <c r="G58" s="170"/>
      <c r="H58" s="105"/>
      <c r="I58" s="132" t="str">
        <f>IF(1=1,IF(E58="","",I46),N("H18"))</f>
        <v/>
      </c>
      <c r="J58" s="133" t="str">
        <f>IF(1=1,IF(E58="","",J46),N("I18"))</f>
        <v/>
      </c>
      <c r="K58" s="134" t="str">
        <f>IF(1=1,IF(E58="","",K46),N("J18"))</f>
        <v/>
      </c>
      <c r="L58" s="135" t="str">
        <f>IF(1=1,IF(OR(J58="",O58="",NOT(ISNUMBER(J58)),NOT(ISNUMBER(O58)),J58=0),"",O58/J58),N("L18"))</f>
        <v/>
      </c>
      <c r="M58" s="136" t="str">
        <f>IF(1=1,IF(OR(L58="",NOT(ISNUMBER(F58))),"",F58*L58*IFERROR(INDEX(D384:D428,MATCH(AE58,B384:B428,0)),1)),N("M13"))</f>
        <v/>
      </c>
      <c r="N58" s="137" t="str">
        <f>IF(1=1,IF(F58="","",IF(G58="","",IFERROR(INDEX(E384:E428,MATCH(AE58,B384:B428,0)),G58&amp;""))),N("N6"))</f>
        <v/>
      </c>
      <c r="O58" s="138" t="str">
        <f>IF(1=1,IF(E58="","",O46),N("K18"))</f>
        <v/>
      </c>
      <c r="P58" s="139" t="str">
        <f>IF(1=1,IF(M58="","",IF(AND(ISNUMBER(M58),M58&lt;1,N58="kg"),MAX(1,ROUND(M58*1000,0)),IF(AND(ISNUMBER(M58),M58&lt;1,N58="L"),MAX(1,ROUND(M58*100,0)),ROUND(M58,3)))),N("O18"))</f>
        <v/>
      </c>
      <c r="Q58" s="140" t="str">
        <f>IF(1=1,IF(M58="","",IF(AND(ISNUMBER(M58),M58&lt;1,N58="kg"),"g",IF(AND(ISNUMBER(M58),M58&lt;1,N58="L"),"cl",N58))),N("P18"))</f>
        <v/>
      </c>
      <c r="R58" s="161" t="str">
        <f>IF(1=1,IF(E58="","",IF(F58="","A CONTROLER",IF(NOT(ISNUMBER(F58)),"TEXTE",IF(OR(L58="",L58&lt;=0),"COMMANDE PRINCIPALE INCOMPLETE",IF(G58="","UNITE MANQUANTE",IF(COUNTIF(B384:B428,AE58)=0,"UNITE A CONTROLER","OK")))))),N("Q9"))</f>
        <v/>
      </c>
      <c r="S58" s="105"/>
      <c r="T58" s="141">
        <f t="shared" si="12"/>
        <v>0</v>
      </c>
      <c r="U58" s="133" t="str">
        <f>IF(1=1,IF(E58="","",U46),N("S18"))</f>
        <v/>
      </c>
      <c r="V58" s="133" t="str">
        <f>IF(1=1,IF(E58="","",V46),N("T18"))</f>
        <v/>
      </c>
      <c r="W58" s="135" t="str">
        <f>IF(1=1,IF(OR(U58="",V58="",NOT(ISNUMBER(U58)),NOT(ISNUMBER(V58)),U58=0),"",V58/U58),N("U18"))</f>
        <v/>
      </c>
      <c r="X58" s="136" t="str">
        <f>IF(1=1,IF(OR(W58="",NOT(ISNUMBER(F58))),"",F58*W58*IFERROR(INDEX(D384:D428,MATCH(AE58,B384:B428,0)),1)),N("V7"))</f>
        <v/>
      </c>
      <c r="Y58" s="137" t="str">
        <f>IF(1=1,IF(F58="","",IF(G58="","",IFERROR(INDEX(E384:E428,MATCH(AE58,B384:B428,0)),G58&amp;""))),N("W6"))</f>
        <v/>
      </c>
      <c r="Z58" s="142" t="str">
        <f>IF(1=1,IF(X58="","",IF(AND(ISNUMBER(X58),X58&lt;1,Y58="kg"),MAX(1,ROUND(X58*1000,0)),IF(AND(ISNUMBER(X58),X58&lt;1,Y58="L"),MAX(1,ROUND(X58*100,0)),ROUND(X58,3)))),N("X18"))</f>
        <v/>
      </c>
      <c r="AA58" s="143" t="str">
        <f>IF(1=1,IF(X58="","",IF(AND(ISNUMBER(X58),X58&lt;1,Y58="kg"),"g",IF(AND(ISNUMBER(X58),X58&lt;1,Y58="L"),"cl",Y58))),N("Y18"))</f>
        <v/>
      </c>
      <c r="AB58" s="123" t="str">
        <f>IF(1=1,IF(E58="","",IF(F58="","A CONTROLER",IF(NOT(ISNUMBER(F58)),"TEXTE",IF(OR(W58="",W58&lt;=0),"COMMANDE COUVERTS INCOMPLETE",IF(G58="","UNITE MANQUANTE",IF(COUNTIF(B384:B428,AE58)=0,"UNITE A CONTROLER","OK")))))),N("Z6"))</f>
        <v/>
      </c>
      <c r="AD58" s="144" t="str">
        <f>IF(1=1,IF(E58="","",AD46),N("AB18"))</f>
        <v/>
      </c>
      <c r="AE58" s="125" t="str">
        <f>IF(1=1,IF(G58="","",UPPER(TRIM(SUBSTITUTE(SUBSTITUTE(G58&amp;"",CHAR(160)," ")," "," ")))),N("AC18"))</f>
        <v/>
      </c>
    </row>
    <row r="59" spans="1:33" ht="15.75" x14ac:dyDescent="0.25">
      <c r="A59" s="160" t="str">
        <f>IF(1=1,IF(E59="","",A46),N("A19"))</f>
        <v/>
      </c>
      <c r="B59" s="127" t="str">
        <f>IF(1=1,IF(E59="","",B46),N("B19"))</f>
        <v/>
      </c>
      <c r="C59" s="127"/>
      <c r="D59" s="129" t="str">
        <f>IF(ISBLANK(E59),"",LARGE(D46:D58,1)+1)</f>
        <v/>
      </c>
      <c r="E59" s="130"/>
      <c r="F59" s="131"/>
      <c r="G59" s="170"/>
      <c r="H59" s="105"/>
      <c r="I59" s="132" t="str">
        <f>IF(1=1,IF(E59="","",I46),N("H19"))</f>
        <v/>
      </c>
      <c r="J59" s="133" t="str">
        <f>IF(1=1,IF(E59="","",J46),N("I19"))</f>
        <v/>
      </c>
      <c r="K59" s="134" t="str">
        <f>IF(1=1,IF(E59="","",K46),N("J19"))</f>
        <v/>
      </c>
      <c r="L59" s="135" t="str">
        <f>IF(1=1,IF(OR(J59="",O59="",NOT(ISNUMBER(J59)),NOT(ISNUMBER(O59)),J59=0),"",O59/J59),N("L19"))</f>
        <v/>
      </c>
      <c r="M59" s="136" t="str">
        <f>IF(1=1,IF(OR(L59="",NOT(ISNUMBER(F59))),"",F59*L59*IFERROR(INDEX(D384:D428,MATCH(AE59,B384:B428,0)),1)),N("M13"))</f>
        <v/>
      </c>
      <c r="N59" s="137" t="str">
        <f>IF(1=1,IF(F59="","",IF(G59="","",IFERROR(INDEX(E384:E428,MATCH(AE59,B384:B428,0)),G59&amp;""))),N("N6"))</f>
        <v/>
      </c>
      <c r="O59" s="138" t="str">
        <f>IF(1=1,IF(E59="","",O46),N("K19"))</f>
        <v/>
      </c>
      <c r="P59" s="139" t="str">
        <f>IF(1=1,IF(M59="","",IF(AND(ISNUMBER(M59),M59&lt;1,N59="kg"),MAX(1,ROUND(M59*1000,0)),IF(AND(ISNUMBER(M59),M59&lt;1,N59="L"),MAX(1,ROUND(M59*100,0)),ROUND(M59,3)))),N("O19"))</f>
        <v/>
      </c>
      <c r="Q59" s="140" t="str">
        <f>IF(1=1,IF(M59="","",IF(AND(ISNUMBER(M59),M59&lt;1,N59="kg"),"g",IF(AND(ISNUMBER(M59),M59&lt;1,N59="L"),"cl",N59))),N("P19"))</f>
        <v/>
      </c>
      <c r="R59" s="161" t="str">
        <f>IF(1=1,IF(E59="","",IF(F59="","A CONTROLER",IF(NOT(ISNUMBER(F59)),"TEXTE",IF(OR(L59="",L59&lt;=0),"COMMANDE PRINCIPALE INCOMPLETE",IF(G59="","UNITE MANQUANTE",IF(COUNTIF(B384:B428,AE59)=0,"UNITE A CONTROLER","OK")))))),N("Q9"))</f>
        <v/>
      </c>
      <c r="S59" s="105"/>
      <c r="T59" s="141">
        <f t="shared" si="12"/>
        <v>0</v>
      </c>
      <c r="U59" s="133" t="str">
        <f>IF(1=1,IF(E59="","",U46),N("S19"))</f>
        <v/>
      </c>
      <c r="V59" s="133" t="str">
        <f>IF(1=1,IF(E59="","",V46),N("T19"))</f>
        <v/>
      </c>
      <c r="W59" s="135" t="str">
        <f>IF(1=1,IF(OR(U59="",V59="",NOT(ISNUMBER(U59)),NOT(ISNUMBER(V59)),U59=0),"",V59/U59),N("U19"))</f>
        <v/>
      </c>
      <c r="X59" s="136" t="str">
        <f>IF(1=1,IF(OR(W59="",NOT(ISNUMBER(F59))),"",F59*W59*IFERROR(INDEX(D384:D428,MATCH(AE59,B384:B428,0)),1)),N("V7"))</f>
        <v/>
      </c>
      <c r="Y59" s="137" t="str">
        <f>IF(1=1,IF(F59="","",IF(G59="","",IFERROR(INDEX(E384:E428,MATCH(AE59,B384:B428,0)),G59&amp;""))),N("W6"))</f>
        <v/>
      </c>
      <c r="Z59" s="142" t="str">
        <f>IF(1=1,IF(X59="","",IF(AND(ISNUMBER(X59),X59&lt;1,Y59="kg"),MAX(1,ROUND(X59*1000,0)),IF(AND(ISNUMBER(X59),X59&lt;1,Y59="L"),MAX(1,ROUND(X59*100,0)),ROUND(X59,3)))),N("X19"))</f>
        <v/>
      </c>
      <c r="AA59" s="143" t="str">
        <f>IF(1=1,IF(X59="","",IF(AND(ISNUMBER(X59),X59&lt;1,Y59="kg"),"g",IF(AND(ISNUMBER(X59),X59&lt;1,Y59="L"),"cl",Y59))),N("Y19"))</f>
        <v/>
      </c>
      <c r="AB59" s="123" t="str">
        <f>IF(1=1,IF(E59="","",IF(F59="","A CONTROLER",IF(NOT(ISNUMBER(F59)),"TEXTE",IF(OR(W59="",W59&lt;=0),"COMMANDE COUVERTS INCOMPLETE",IF(G59="","UNITE MANQUANTE",IF(COUNTIF(B384:B428,AE59)=0,"UNITE A CONTROLER","OK")))))),N("Z6"))</f>
        <v/>
      </c>
      <c r="AD59" s="144" t="str">
        <f>IF(1=1,IF(E59="","",AD46),N("AB19"))</f>
        <v/>
      </c>
      <c r="AE59" s="125" t="str">
        <f>IF(1=1,IF(G59="","",UPPER(TRIM(SUBSTITUTE(SUBSTITUTE(G59&amp;"",CHAR(160)," ")," "," ")))),N("AC19"))</f>
        <v/>
      </c>
    </row>
    <row r="60" spans="1:33" ht="15.75" x14ac:dyDescent="0.25">
      <c r="A60" s="160" t="str">
        <f>IF(1=1,IF(E60="","",A46),N("A20"))</f>
        <v/>
      </c>
      <c r="B60" s="127" t="str">
        <f>IF(1=1,IF(E60="","",B46),N("B20"))</f>
        <v/>
      </c>
      <c r="C60" s="127"/>
      <c r="D60" s="129" t="str">
        <f>IF(ISBLANK(E60),"",LARGE(D46:D59,1)+1)</f>
        <v/>
      </c>
      <c r="E60" s="130"/>
      <c r="F60" s="131"/>
      <c r="G60" s="170"/>
      <c r="H60" s="105"/>
      <c r="I60" s="132" t="str">
        <f>IF(1=1,IF(E60="","",I46),N("H20"))</f>
        <v/>
      </c>
      <c r="J60" s="133" t="str">
        <f>IF(1=1,IF(E60="","",J46),N("I20"))</f>
        <v/>
      </c>
      <c r="K60" s="134" t="str">
        <f>IF(1=1,IF(E60="","",K46),N("J20"))</f>
        <v/>
      </c>
      <c r="L60" s="135" t="str">
        <f>IF(1=1,IF(OR(J60="",O60="",NOT(ISNUMBER(J60)),NOT(ISNUMBER(O60)),J60=0),"",O60/J60),N("L20"))</f>
        <v/>
      </c>
      <c r="M60" s="136" t="str">
        <f>IF(1=1,IF(OR(L60="",NOT(ISNUMBER(F60))),"",F60*L60*IFERROR(INDEX(D384:D428,MATCH(AE60,B384:B428,0)),1)),N("M13"))</f>
        <v/>
      </c>
      <c r="N60" s="137" t="str">
        <f>IF(1=1,IF(F60="","",IF(G60="","",IFERROR(INDEX(E384:E428,MATCH(AE60,B384:B428,0)),G60&amp;""))),N("N6"))</f>
        <v/>
      </c>
      <c r="O60" s="138" t="str">
        <f>IF(1=1,IF(E60="","",O46),N("K20"))</f>
        <v/>
      </c>
      <c r="P60" s="139" t="str">
        <f>IF(1=1,IF(M60="","",IF(AND(ISNUMBER(M60),M60&lt;1,N60="kg"),MAX(1,ROUND(M60*1000,0)),IF(AND(ISNUMBER(M60),M60&lt;1,N60="L"),MAX(1,ROUND(M60*100,0)),ROUND(M60,3)))),N("O20"))</f>
        <v/>
      </c>
      <c r="Q60" s="140" t="str">
        <f>IF(1=1,IF(M60="","",IF(AND(ISNUMBER(M60),M60&lt;1,N60="kg"),"g",IF(AND(ISNUMBER(M60),M60&lt;1,N60="L"),"cl",N60))),N("P20"))</f>
        <v/>
      </c>
      <c r="R60" s="161" t="str">
        <f>IF(1=1,IF(E60="","",IF(F60="","A CONTROLER",IF(NOT(ISNUMBER(F60)),"TEXTE",IF(OR(L60="",L60&lt;=0),"COMMANDE PRINCIPALE INCOMPLETE",IF(G60="","UNITE MANQUANTE",IF(COUNTIF(B384:B428,AE60)=0,"UNITE A CONTROLER","OK")))))),N("Q9"))</f>
        <v/>
      </c>
      <c r="S60" s="105"/>
      <c r="T60" s="141">
        <f t="shared" si="12"/>
        <v>0</v>
      </c>
      <c r="U60" s="133" t="str">
        <f>IF(1=1,IF(E60="","",U46),N("S20"))</f>
        <v/>
      </c>
      <c r="V60" s="133" t="str">
        <f>IF(1=1,IF(E60="","",V46),N("T20"))</f>
        <v/>
      </c>
      <c r="W60" s="135" t="str">
        <f>IF(1=1,IF(OR(U60="",V60="",NOT(ISNUMBER(U60)),NOT(ISNUMBER(V60)),U60=0),"",V60/U60),N("U20"))</f>
        <v/>
      </c>
      <c r="X60" s="136" t="str">
        <f>IF(1=1,IF(OR(W60="",NOT(ISNUMBER(F60))),"",F60*W60*IFERROR(INDEX(D384:D428,MATCH(AE60,B384:B428,0)),1)),N("V7"))</f>
        <v/>
      </c>
      <c r="Y60" s="137" t="str">
        <f>IF(1=1,IF(F60="","",IF(G60="","",IFERROR(INDEX(E384:E428,MATCH(AE60,B384:B428,0)),G60&amp;""))),N("W6"))</f>
        <v/>
      </c>
      <c r="Z60" s="142" t="str">
        <f>IF(1=1,IF(X60="","",IF(AND(ISNUMBER(X60),X60&lt;1,Y60="kg"),MAX(1,ROUND(X60*1000,0)),IF(AND(ISNUMBER(X60),X60&lt;1,Y60="L"),MAX(1,ROUND(X60*100,0)),ROUND(X60,3)))),N("X20"))</f>
        <v/>
      </c>
      <c r="AA60" s="143" t="str">
        <f>IF(1=1,IF(X60="","",IF(AND(ISNUMBER(X60),X60&lt;1,Y60="kg"),"g",IF(AND(ISNUMBER(X60),X60&lt;1,Y60="L"),"cl",Y60))),N("Y20"))</f>
        <v/>
      </c>
      <c r="AB60" s="123" t="str">
        <f>IF(1=1,IF(E60="","",IF(F60="","A CONTROLER",IF(NOT(ISNUMBER(F60)),"TEXTE",IF(OR(W60="",W60&lt;=0),"COMMANDE COUVERTS INCOMPLETE",IF(G60="","UNITE MANQUANTE",IF(COUNTIF(B384:B428,AE60)=0,"UNITE A CONTROLER","OK")))))),N("Z6"))</f>
        <v/>
      </c>
      <c r="AD60" s="144" t="str">
        <f>IF(1=1,IF(E60="","",AD46),N("AB20"))</f>
        <v/>
      </c>
      <c r="AE60" s="125" t="str">
        <f>IF(1=1,IF(G60="","",UPPER(TRIM(SUBSTITUTE(SUBSTITUTE(G60&amp;"",CHAR(160)," ")," "," ")))),N("AC20"))</f>
        <v/>
      </c>
    </row>
    <row r="61" spans="1:33" ht="15.75" x14ac:dyDescent="0.25">
      <c r="A61" s="160" t="str">
        <f>IF(1=1,IF(E61="","",A46),N("A21"))</f>
        <v/>
      </c>
      <c r="B61" s="127" t="str">
        <f>IF(1=1,IF(E61="","",B46),N("B21"))</f>
        <v/>
      </c>
      <c r="C61" s="127"/>
      <c r="D61" s="129" t="str">
        <f>IF(ISBLANK(E61),"",LARGE(D46:D60,1)+1)</f>
        <v/>
      </c>
      <c r="E61" s="130"/>
      <c r="F61" s="131"/>
      <c r="G61" s="170"/>
      <c r="H61" s="105"/>
      <c r="I61" s="132" t="str">
        <f>IF(1=1,IF(E61="","",I46),N("H21"))</f>
        <v/>
      </c>
      <c r="J61" s="133" t="str">
        <f>IF(1=1,IF(E61="","",J46),N("I21"))</f>
        <v/>
      </c>
      <c r="K61" s="134" t="str">
        <f>IF(1=1,IF(E61="","",K46),N("J21"))</f>
        <v/>
      </c>
      <c r="L61" s="135" t="str">
        <f>IF(1=1,IF(OR(J61="",O61="",NOT(ISNUMBER(J61)),NOT(ISNUMBER(O61)),J61=0),"",O61/J61),N("L21"))</f>
        <v/>
      </c>
      <c r="M61" s="136" t="str">
        <f>IF(1=1,IF(OR(L61="",NOT(ISNUMBER(F61))),"",F61*L61*IFERROR(INDEX(D384:D428,MATCH(AE61,B384:B428,0)),1)),N("M13"))</f>
        <v/>
      </c>
      <c r="N61" s="137" t="str">
        <f>IF(1=1,IF(F61="","",IF(G61="","",IFERROR(INDEX(E384:E428,MATCH(AE61,B384:B428,0)),G61&amp;""))),N("N6"))</f>
        <v/>
      </c>
      <c r="O61" s="138" t="str">
        <f>IF(1=1,IF(E61="","",O46),N("K21"))</f>
        <v/>
      </c>
      <c r="P61" s="139" t="str">
        <f>IF(1=1,IF(M61="","",IF(AND(ISNUMBER(M61),M61&lt;1,N61="kg"),MAX(1,ROUND(M61*1000,0)),IF(AND(ISNUMBER(M61),M61&lt;1,N61="L"),MAX(1,ROUND(M61*100,0)),ROUND(M61,3)))),N("O21"))</f>
        <v/>
      </c>
      <c r="Q61" s="140" t="str">
        <f>IF(1=1,IF(M61="","",IF(AND(ISNUMBER(M61),M61&lt;1,N61="kg"),"g",IF(AND(ISNUMBER(M61),M61&lt;1,N61="L"),"cl",N61))),N("P21"))</f>
        <v/>
      </c>
      <c r="R61" s="161" t="str">
        <f>IF(1=1,IF(E61="","",IF(F61="","A CONTROLER",IF(NOT(ISNUMBER(F61)),"TEXTE",IF(OR(L61="",L61&lt;=0),"COMMANDE PRINCIPALE INCOMPLETE",IF(G61="","UNITE MANQUANTE",IF(COUNTIF(B384:B428,AE61)=0,"UNITE A CONTROLER","OK")))))),N("Q9"))</f>
        <v/>
      </c>
      <c r="S61" s="105"/>
      <c r="T61" s="141">
        <f t="shared" si="12"/>
        <v>0</v>
      </c>
      <c r="U61" s="133" t="str">
        <f>IF(1=1,IF(E61="","",U46),N("S21"))</f>
        <v/>
      </c>
      <c r="V61" s="133" t="str">
        <f>IF(1=1,IF(E61="","",V46),N("T21"))</f>
        <v/>
      </c>
      <c r="W61" s="135" t="str">
        <f>IF(1=1,IF(OR(U61="",V61="",NOT(ISNUMBER(U61)),NOT(ISNUMBER(V61)),U61=0),"",V61/U61),N("U21"))</f>
        <v/>
      </c>
      <c r="X61" s="136" t="str">
        <f>IF(1=1,IF(OR(W61="",NOT(ISNUMBER(F61))),"",F61*W61*IFERROR(INDEX(D384:D428,MATCH(AE61,B384:B428,0)),1)),N("V7"))</f>
        <v/>
      </c>
      <c r="Y61" s="137" t="str">
        <f>IF(1=1,IF(F61="","",IF(G61="","",IFERROR(INDEX(E384:E428,MATCH(AE61,B384:B428,0)),G61&amp;""))),N("W6"))</f>
        <v/>
      </c>
      <c r="Z61" s="142" t="str">
        <f>IF(1=1,IF(X61="","",IF(AND(ISNUMBER(X61),X61&lt;1,Y61="kg"),MAX(1,ROUND(X61*1000,0)),IF(AND(ISNUMBER(X61),X61&lt;1,Y61="L"),MAX(1,ROUND(X61*100,0)),ROUND(X61,3)))),N("X21"))</f>
        <v/>
      </c>
      <c r="AA61" s="143" t="str">
        <f>IF(1=1,IF(X61="","",IF(AND(ISNUMBER(X61),X61&lt;1,Y61="kg"),"g",IF(AND(ISNUMBER(X61),X61&lt;1,Y61="L"),"cl",Y61))),N("Y21"))</f>
        <v/>
      </c>
      <c r="AB61" s="123" t="str">
        <f>IF(1=1,IF(E61="","",IF(F61="","A CONTROLER",IF(NOT(ISNUMBER(F61)),"TEXTE",IF(OR(W61="",W61&lt;=0),"COMMANDE COUVERTS INCOMPLETE",IF(G61="","UNITE MANQUANTE",IF(COUNTIF(B384:B428,AE61)=0,"UNITE A CONTROLER","OK")))))),N("Z6"))</f>
        <v/>
      </c>
      <c r="AD61" s="144" t="str">
        <f>IF(1=1,IF(E61="","",AD46),N("AB21"))</f>
        <v/>
      </c>
      <c r="AE61" s="125" t="str">
        <f>IF(1=1,IF(G61="","",UPPER(TRIM(SUBSTITUTE(SUBSTITUTE(G61&amp;"",CHAR(160)," ")," "," ")))),N("AC21"))</f>
        <v/>
      </c>
    </row>
    <row r="62" spans="1:33" ht="15.75" x14ac:dyDescent="0.25">
      <c r="A62" s="160" t="str">
        <f>IF(1=1,IF(E62="","",A46),N("A22"))</f>
        <v/>
      </c>
      <c r="B62" s="127" t="str">
        <f>IF(1=1,IF(E62="","",B46),N("B22"))</f>
        <v/>
      </c>
      <c r="C62" s="127"/>
      <c r="D62" s="129" t="str">
        <f>IF(ISBLANK(E62),"",LARGE(D46:D61,1)+1)</f>
        <v/>
      </c>
      <c r="E62" s="130"/>
      <c r="F62" s="131"/>
      <c r="G62" s="170"/>
      <c r="H62" s="105"/>
      <c r="I62" s="132" t="str">
        <f>IF(1=1,IF(E62="","",I46),N("H22"))</f>
        <v/>
      </c>
      <c r="J62" s="133" t="str">
        <f>IF(1=1,IF(E62="","",J46),N("I22"))</f>
        <v/>
      </c>
      <c r="K62" s="134" t="str">
        <f>IF(1=1,IF(E62="","",K46),N("J22"))</f>
        <v/>
      </c>
      <c r="L62" s="135" t="str">
        <f>IF(1=1,IF(OR(J62="",O62="",NOT(ISNUMBER(J62)),NOT(ISNUMBER(O62)),J62=0),"",O62/J62),N("L22"))</f>
        <v/>
      </c>
      <c r="M62" s="136" t="str">
        <f>IF(1=1,IF(OR(L62="",NOT(ISNUMBER(F62))),"",F62*L62*IFERROR(INDEX(D384:D428,MATCH(AE62,B384:B428,0)),1)),N("M13"))</f>
        <v/>
      </c>
      <c r="N62" s="137" t="str">
        <f>IF(1=1,IF(F62="","",IF(G62="","",IFERROR(INDEX(E384:E428,MATCH(AE62,B384:B428,0)),G62&amp;""))),N("N6"))</f>
        <v/>
      </c>
      <c r="O62" s="138" t="str">
        <f>IF(1=1,IF(E62="","",O46),N("K22"))</f>
        <v/>
      </c>
      <c r="P62" s="139" t="str">
        <f>IF(1=1,IF(M62="","",IF(AND(ISNUMBER(M62),M62&lt;1,N62="kg"),MAX(1,ROUND(M62*1000,0)),IF(AND(ISNUMBER(M62),M62&lt;1,N62="L"),MAX(1,ROUND(M62*100,0)),ROUND(M62,3)))),N("O22"))</f>
        <v/>
      </c>
      <c r="Q62" s="140" t="str">
        <f>IF(1=1,IF(M62="","",IF(AND(ISNUMBER(M62),M62&lt;1,N62="kg"),"g",IF(AND(ISNUMBER(M62),M62&lt;1,N62="L"),"cl",N62))),N("P22"))</f>
        <v/>
      </c>
      <c r="R62" s="161" t="str">
        <f>IF(1=1,IF(E62="","",IF(F62="","A CONTROLER",IF(NOT(ISNUMBER(F62)),"TEXTE",IF(OR(L62="",L62&lt;=0),"COMMANDE PRINCIPALE INCOMPLETE",IF(G62="","UNITE MANQUANTE",IF(COUNTIF(B384:B428,AE62)=0,"UNITE A CONTROLER","OK")))))),N("Q9"))</f>
        <v/>
      </c>
      <c r="S62" s="105"/>
      <c r="T62" s="141">
        <f t="shared" si="12"/>
        <v>0</v>
      </c>
      <c r="U62" s="133" t="str">
        <f>IF(1=1,IF(E62="","",U46),N("S22"))</f>
        <v/>
      </c>
      <c r="V62" s="133" t="str">
        <f>IF(1=1,IF(E62="","",V46),N("T22"))</f>
        <v/>
      </c>
      <c r="W62" s="135" t="str">
        <f>IF(1=1,IF(OR(U62="",V62="",NOT(ISNUMBER(U62)),NOT(ISNUMBER(V62)),U62=0),"",V62/U62),N("U22"))</f>
        <v/>
      </c>
      <c r="X62" s="136" t="str">
        <f>IF(1=1,IF(OR(W62="",NOT(ISNUMBER(F62))),"",F62*W62*IFERROR(INDEX(D384:D428,MATCH(AE62,B384:B428,0)),1)),N("V7"))</f>
        <v/>
      </c>
      <c r="Y62" s="137" t="str">
        <f>IF(1=1,IF(F62="","",IF(G62="","",IFERROR(INDEX(E384:E428,MATCH(AE62,B384:B428,0)),G62&amp;""))),N("W6"))</f>
        <v/>
      </c>
      <c r="Z62" s="142" t="str">
        <f>IF(1=1,IF(X62="","",IF(AND(ISNUMBER(X62),X62&lt;1,Y62="kg"),MAX(1,ROUND(X62*1000,0)),IF(AND(ISNUMBER(X62),X62&lt;1,Y62="L"),MAX(1,ROUND(X62*100,0)),ROUND(X62,3)))),N("X22"))</f>
        <v/>
      </c>
      <c r="AA62" s="143" t="str">
        <f>IF(1=1,IF(X62="","",IF(AND(ISNUMBER(X62),X62&lt;1,Y62="kg"),"g",IF(AND(ISNUMBER(X62),X62&lt;1,Y62="L"),"cl",Y62))),N("Y22"))</f>
        <v/>
      </c>
      <c r="AB62" s="123" t="str">
        <f>IF(1=1,IF(E62="","",IF(F62="","A CONTROLER",IF(NOT(ISNUMBER(F62)),"TEXTE",IF(OR(W62="",W62&lt;=0),"COMMANDE COUVERTS INCOMPLETE",IF(G62="","UNITE MANQUANTE",IF(COUNTIF(B384:B428,AE62)=0,"UNITE A CONTROLER","OK")))))),N("Z6"))</f>
        <v/>
      </c>
      <c r="AD62" s="144" t="str">
        <f>IF(1=1,IF(E62="","",AD46),N("AB22"))</f>
        <v/>
      </c>
      <c r="AE62" s="125" t="str">
        <f>IF(1=1,IF(G62="","",UPPER(TRIM(SUBSTITUTE(SUBSTITUTE(G62&amp;"",CHAR(160)," ")," "," ")))),N("AC22"))</f>
        <v/>
      </c>
    </row>
    <row r="63" spans="1:33" ht="15.75" x14ac:dyDescent="0.25">
      <c r="A63" s="160" t="str">
        <f>IF(1=1,IF(E63="","",A46),N("A23"))</f>
        <v/>
      </c>
      <c r="B63" s="127" t="str">
        <f>IF(1=1,IF(E63="","",B46),N("B23"))</f>
        <v/>
      </c>
      <c r="C63" s="127"/>
      <c r="D63" s="129" t="str">
        <f>IF(ISBLANK(E63),"",LARGE(D46:D62,1)+1)</f>
        <v/>
      </c>
      <c r="E63" s="130"/>
      <c r="F63" s="131"/>
      <c r="G63" s="170"/>
      <c r="H63" s="105"/>
      <c r="I63" s="132" t="str">
        <f>IF(1=1,IF(E63="","",I46),N("H23"))</f>
        <v/>
      </c>
      <c r="J63" s="133" t="str">
        <f>IF(1=1,IF(E63="","",J46),N("I23"))</f>
        <v/>
      </c>
      <c r="K63" s="134" t="str">
        <f>IF(1=1,IF(E63="","",K46),N("J23"))</f>
        <v/>
      </c>
      <c r="L63" s="135" t="str">
        <f>IF(1=1,IF(OR(J63="",O63="",NOT(ISNUMBER(J63)),NOT(ISNUMBER(O63)),J63=0),"",O63/J63),N("L23"))</f>
        <v/>
      </c>
      <c r="M63" s="136" t="str">
        <f>IF(1=1,IF(OR(L63="",NOT(ISNUMBER(F63))),"",F63*L63*IFERROR(INDEX(D384:D428,MATCH(AE63,B384:B428,0)),1)),N("M13"))</f>
        <v/>
      </c>
      <c r="N63" s="137" t="str">
        <f>IF(1=1,IF(F63="","",IF(G63="","",IFERROR(INDEX(E384:E428,MATCH(AE63,B384:B428,0)),G63&amp;""))),N("N6"))</f>
        <v/>
      </c>
      <c r="O63" s="138" t="str">
        <f>IF(1=1,IF(E63="","",O46),N("K23"))</f>
        <v/>
      </c>
      <c r="P63" s="139" t="str">
        <f>IF(1=1,IF(M63="","",IF(AND(ISNUMBER(M63),M63&lt;1,N63="kg"),MAX(1,ROUND(M63*1000,0)),IF(AND(ISNUMBER(M63),M63&lt;1,N63="L"),MAX(1,ROUND(M63*100,0)),ROUND(M63,3)))),N("O23"))</f>
        <v/>
      </c>
      <c r="Q63" s="140" t="str">
        <f>IF(1=1,IF(M63="","",IF(AND(ISNUMBER(M63),M63&lt;1,N63="kg"),"g",IF(AND(ISNUMBER(M63),M63&lt;1,N63="L"),"cl",N63))),N("P23"))</f>
        <v/>
      </c>
      <c r="R63" s="161" t="str">
        <f>IF(1=1,IF(E63="","",IF(F63="","A CONTROLER",IF(NOT(ISNUMBER(F63)),"TEXTE",IF(OR(L63="",L63&lt;=0),"COMMANDE PRINCIPALE INCOMPLETE",IF(G63="","UNITE MANQUANTE",IF(COUNTIF(B384:B428,AE63)=0,"UNITE A CONTROLER","OK")))))),N("Q9"))</f>
        <v/>
      </c>
      <c r="S63" s="105"/>
      <c r="T63" s="141">
        <f t="shared" si="12"/>
        <v>0</v>
      </c>
      <c r="U63" s="133" t="str">
        <f>IF(1=1,IF(E63="","",U46),N("S23"))</f>
        <v/>
      </c>
      <c r="V63" s="133" t="str">
        <f>IF(1=1,IF(E63="","",V46),N("T23"))</f>
        <v/>
      </c>
      <c r="W63" s="135" t="str">
        <f>IF(1=1,IF(OR(U63="",V63="",NOT(ISNUMBER(U63)),NOT(ISNUMBER(V63)),U63=0),"",V63/U63),N("U23"))</f>
        <v/>
      </c>
      <c r="X63" s="136" t="str">
        <f>IF(1=1,IF(OR(W63="",NOT(ISNUMBER(F63))),"",F63*W63*IFERROR(INDEX(D384:D428,MATCH(AE63,B384:B428,0)),1)),N("V7"))</f>
        <v/>
      </c>
      <c r="Y63" s="137" t="str">
        <f>IF(1=1,IF(F63="","",IF(G63="","",IFERROR(INDEX(E384:E428,MATCH(AE63,B384:B428,0)),G63&amp;""))),N("W6"))</f>
        <v/>
      </c>
      <c r="Z63" s="142" t="str">
        <f>IF(1=1,IF(X63="","",IF(AND(ISNUMBER(X63),X63&lt;1,Y63="kg"),MAX(1,ROUND(X63*1000,0)),IF(AND(ISNUMBER(X63),X63&lt;1,Y63="L"),MAX(1,ROUND(X63*100,0)),ROUND(X63,3)))),N("X23"))</f>
        <v/>
      </c>
      <c r="AA63" s="143" t="str">
        <f>IF(1=1,IF(X63="","",IF(AND(ISNUMBER(X63),X63&lt;1,Y63="kg"),"g",IF(AND(ISNUMBER(X63),X63&lt;1,Y63="L"),"cl",Y63))),N("Y23"))</f>
        <v/>
      </c>
      <c r="AB63" s="123" t="str">
        <f>IF(1=1,IF(E63="","",IF(F63="","A CONTROLER",IF(NOT(ISNUMBER(F63)),"TEXTE",IF(OR(W63="",W63&lt;=0),"COMMANDE COUVERTS INCOMPLETE",IF(G63="","UNITE MANQUANTE",IF(COUNTIF(B384:B428,AE63)=0,"UNITE A CONTROLER","OK")))))),N("Z6"))</f>
        <v/>
      </c>
      <c r="AD63" s="144" t="str">
        <f>IF(1=1,IF(E63="","",AD46),N("AB23"))</f>
        <v/>
      </c>
      <c r="AE63" s="125" t="str">
        <f>IF(1=1,IF(G63="","",UPPER(TRIM(SUBSTITUTE(SUBSTITUTE(G63&amp;"",CHAR(160)," ")," "," ")))),N("AC23"))</f>
        <v/>
      </c>
    </row>
    <row r="64" spans="1:33" ht="15.75" x14ac:dyDescent="0.25">
      <c r="A64" s="160" t="str">
        <f>IF(1=1,IF(E64="","",A46),N("A24"))</f>
        <v/>
      </c>
      <c r="B64" s="127" t="str">
        <f>IF(1=1,IF(E64="","",B46),N("B24"))</f>
        <v/>
      </c>
      <c r="C64" s="127"/>
      <c r="D64" s="129" t="str">
        <f>IF(ISBLANK(E64),"",LARGE(D46:D63,1)+1)</f>
        <v/>
      </c>
      <c r="E64" s="130"/>
      <c r="F64" s="131"/>
      <c r="G64" s="170"/>
      <c r="H64" s="105"/>
      <c r="I64" s="132" t="str">
        <f>IF(1=1,IF(E64="","",I46),N("H24"))</f>
        <v/>
      </c>
      <c r="J64" s="133" t="str">
        <f>IF(1=1,IF(E64="","",J46),N("I24"))</f>
        <v/>
      </c>
      <c r="K64" s="134" t="str">
        <f>IF(1=1,IF(E64="","",K46),N("J24"))</f>
        <v/>
      </c>
      <c r="L64" s="135" t="str">
        <f>IF(1=1,IF(OR(J64="",O64="",NOT(ISNUMBER(J64)),NOT(ISNUMBER(O64)),J64=0),"",O64/J64),N("L24"))</f>
        <v/>
      </c>
      <c r="M64" s="136" t="str">
        <f>IF(1=1,IF(OR(L64="",NOT(ISNUMBER(F64))),"",F64*L64*IFERROR(INDEX(D384:D428,MATCH(AE64,B384:B428,0)),1)),N("M13"))</f>
        <v/>
      </c>
      <c r="N64" s="137" t="str">
        <f>IF(1=1,IF(F64="","",IF(G64="","",IFERROR(INDEX(E384:E428,MATCH(AE64,B384:B428,0)),G64&amp;""))),N("N6"))</f>
        <v/>
      </c>
      <c r="O64" s="138" t="str">
        <f>IF(1=1,IF(E64="","",O46),N("K24"))</f>
        <v/>
      </c>
      <c r="P64" s="139" t="str">
        <f>IF(1=1,IF(M64="","",IF(AND(ISNUMBER(M64),M64&lt;1,N64="kg"),MAX(1,ROUND(M64*1000,0)),IF(AND(ISNUMBER(M64),M64&lt;1,N64="L"),MAX(1,ROUND(M64*100,0)),ROUND(M64,3)))),N("O24"))</f>
        <v/>
      </c>
      <c r="Q64" s="140" t="str">
        <f>IF(1=1,IF(M64="","",IF(AND(ISNUMBER(M64),M64&lt;1,N64="kg"),"g",IF(AND(ISNUMBER(M64),M64&lt;1,N64="L"),"cl",N64))),N("P24"))</f>
        <v/>
      </c>
      <c r="R64" s="161" t="str">
        <f>IF(1=1,IF(E64="","",IF(F64="","A CONTROLER",IF(NOT(ISNUMBER(F64)),"TEXTE",IF(OR(L64="",L64&lt;=0),"COMMANDE PRINCIPALE INCOMPLETE",IF(G64="","UNITE MANQUANTE",IF(COUNTIF(B384:B428,AE64)=0,"UNITE A CONTROLER","OK")))))),N("Q9"))</f>
        <v/>
      </c>
      <c r="S64" s="105"/>
      <c r="T64" s="141">
        <f t="shared" si="12"/>
        <v>0</v>
      </c>
      <c r="U64" s="133" t="str">
        <f>IF(1=1,IF(E64="","",U46),N("S24"))</f>
        <v/>
      </c>
      <c r="V64" s="133" t="str">
        <f>IF(1=1,IF(E64="","",V46),N("T24"))</f>
        <v/>
      </c>
      <c r="W64" s="135" t="str">
        <f>IF(1=1,IF(OR(U64="",V64="",NOT(ISNUMBER(U64)),NOT(ISNUMBER(V64)),U64=0),"",V64/U64),N("U24"))</f>
        <v/>
      </c>
      <c r="X64" s="136" t="str">
        <f>IF(1=1,IF(OR(W64="",NOT(ISNUMBER(F64))),"",F64*W64*IFERROR(INDEX(D384:D428,MATCH(AE64,B384:B428,0)),1)),N("V7"))</f>
        <v/>
      </c>
      <c r="Y64" s="137" t="str">
        <f>IF(1=1,IF(F64="","",IF(G64="","",IFERROR(INDEX(E384:E428,MATCH(AE64,B384:B428,0)),G64&amp;""))),N("W6"))</f>
        <v/>
      </c>
      <c r="Z64" s="142" t="str">
        <f>IF(1=1,IF(X64="","",IF(AND(ISNUMBER(X64),X64&lt;1,Y64="kg"),MAX(1,ROUND(X64*1000,0)),IF(AND(ISNUMBER(X64),X64&lt;1,Y64="L"),MAX(1,ROUND(X64*100,0)),ROUND(X64,3)))),N("X24"))</f>
        <v/>
      </c>
      <c r="AA64" s="143" t="str">
        <f>IF(1=1,IF(X64="","",IF(AND(ISNUMBER(X64),X64&lt;1,Y64="kg"),"g",IF(AND(ISNUMBER(X64),X64&lt;1,Y64="L"),"cl",Y64))),N("Y24"))</f>
        <v/>
      </c>
      <c r="AB64" s="123" t="str">
        <f>IF(1=1,IF(E64="","",IF(F64="","A CONTROLER",IF(NOT(ISNUMBER(F64)),"TEXTE",IF(OR(W64="",W64&lt;=0),"COMMANDE COUVERTS INCOMPLETE",IF(G64="","UNITE MANQUANTE",IF(COUNTIF(B384:B428,AE64)=0,"UNITE A CONTROLER","OK")))))),N("Z6"))</f>
        <v/>
      </c>
      <c r="AD64" s="144" t="str">
        <f>IF(1=1,IF(E64="","",AD46),N("AB24"))</f>
        <v/>
      </c>
      <c r="AE64" s="125" t="str">
        <f>IF(1=1,IF(G64="","",UPPER(TRIM(SUBSTITUTE(SUBSTITUTE(G64&amp;"",CHAR(160)," ")," "," ")))),N("AC24"))</f>
        <v/>
      </c>
    </row>
    <row r="65" spans="1:31" ht="15.75" x14ac:dyDescent="0.25">
      <c r="A65" s="160" t="str">
        <f>IF(1=1,IF(E65="","",A46),N("A25"))</f>
        <v/>
      </c>
      <c r="B65" s="127" t="str">
        <f>IF(1=1,IF(E65="","",B46),N("B25"))</f>
        <v/>
      </c>
      <c r="C65" s="127"/>
      <c r="D65" s="129" t="str">
        <f>IF(ISBLANK(E65),"",LARGE(D46:D64,1)+1)</f>
        <v/>
      </c>
      <c r="E65" s="130"/>
      <c r="F65" s="131"/>
      <c r="G65" s="170"/>
      <c r="H65" s="105"/>
      <c r="I65" s="132" t="str">
        <f>IF(1=1,IF(E65="","",I46),N("H25"))</f>
        <v/>
      </c>
      <c r="J65" s="133" t="str">
        <f>IF(1=1,IF(E65="","",J46),N("I25"))</f>
        <v/>
      </c>
      <c r="K65" s="134" t="str">
        <f>IF(1=1,IF(E65="","",K46),N("J25"))</f>
        <v/>
      </c>
      <c r="L65" s="135" t="str">
        <f>IF(1=1,IF(OR(J65="",O65="",NOT(ISNUMBER(J65)),NOT(ISNUMBER(O65)),J65=0),"",O65/J65),N("L25"))</f>
        <v/>
      </c>
      <c r="M65" s="136" t="str">
        <f>IF(1=1,IF(OR(L65="",NOT(ISNUMBER(F65))),"",F65*L65*IFERROR(INDEX(D384:D428,MATCH(AE65,B384:B428,0)),1)),N("M13"))</f>
        <v/>
      </c>
      <c r="N65" s="137" t="str">
        <f>IF(1=1,IF(F65="","",IF(G65="","",IFERROR(INDEX(E384:E428,MATCH(AE65,B384:B428,0)),G65&amp;""))),N("N6"))</f>
        <v/>
      </c>
      <c r="O65" s="138" t="str">
        <f>IF(1=1,IF(E65="","",O46),N("K25"))</f>
        <v/>
      </c>
      <c r="P65" s="139" t="str">
        <f>IF(1=1,IF(M65="","",IF(AND(ISNUMBER(M65),M65&lt;1,N65="kg"),MAX(1,ROUND(M65*1000,0)),IF(AND(ISNUMBER(M65),M65&lt;1,N65="L"),MAX(1,ROUND(M65*100,0)),ROUND(M65,3)))),N("O25"))</f>
        <v/>
      </c>
      <c r="Q65" s="140" t="str">
        <f>IF(1=1,IF(M65="","",IF(AND(ISNUMBER(M65),M65&lt;1,N65="kg"),"g",IF(AND(ISNUMBER(M65),M65&lt;1,N65="L"),"cl",N65))),N("P25"))</f>
        <v/>
      </c>
      <c r="R65" s="161" t="str">
        <f>IF(1=1,IF(E65="","",IF(F65="","A CONTROLER",IF(NOT(ISNUMBER(F65)),"TEXTE",IF(OR(L65="",L65&lt;=0),"COMMANDE PRINCIPALE INCOMPLETE",IF(G65="","UNITE MANQUANTE",IF(COUNTIF(B384:B428,AE65)=0,"UNITE A CONTROLER","OK")))))),N("Q9"))</f>
        <v/>
      </c>
      <c r="S65" s="105"/>
      <c r="T65" s="141">
        <f t="shared" si="12"/>
        <v>0</v>
      </c>
      <c r="U65" s="133" t="str">
        <f>IF(1=1,IF(E65="","",U46),N("S25"))</f>
        <v/>
      </c>
      <c r="V65" s="133" t="str">
        <f>IF(1=1,IF(E65="","",V46),N("T25"))</f>
        <v/>
      </c>
      <c r="W65" s="135" t="str">
        <f>IF(1=1,IF(OR(U65="",V65="",NOT(ISNUMBER(U65)),NOT(ISNUMBER(V65)),U65=0),"",V65/U65),N("U25"))</f>
        <v/>
      </c>
      <c r="X65" s="136" t="str">
        <f>IF(1=1,IF(OR(W65="",NOT(ISNUMBER(F65))),"",F65*W65*IFERROR(INDEX(D384:D428,MATCH(AE65,B384:B428,0)),1)),N("V7"))</f>
        <v/>
      </c>
      <c r="Y65" s="137" t="str">
        <f>IF(1=1,IF(F65="","",IF(G65="","",IFERROR(INDEX(E384:E428,MATCH(AE65,B384:B428,0)),G65&amp;""))),N("W6"))</f>
        <v/>
      </c>
      <c r="Z65" s="142" t="str">
        <f>IF(1=1,IF(X65="","",IF(AND(ISNUMBER(X65),X65&lt;1,Y65="kg"),MAX(1,ROUND(X65*1000,0)),IF(AND(ISNUMBER(X65),X65&lt;1,Y65="L"),MAX(1,ROUND(X65*100,0)),ROUND(X65,3)))),N("X25"))</f>
        <v/>
      </c>
      <c r="AA65" s="143" t="str">
        <f>IF(1=1,IF(X65="","",IF(AND(ISNUMBER(X65),X65&lt;1,Y65="kg"),"g",IF(AND(ISNUMBER(X65),X65&lt;1,Y65="L"),"cl",Y65))),N("Y25"))</f>
        <v/>
      </c>
      <c r="AB65" s="123" t="str">
        <f>IF(1=1,IF(E65="","",IF(F65="","A CONTROLER",IF(NOT(ISNUMBER(F65)),"TEXTE",IF(OR(W65="",W65&lt;=0),"COMMANDE COUVERTS INCOMPLETE",IF(G65="","UNITE MANQUANTE",IF(COUNTIF(B384:B428,AE65)=0,"UNITE A CONTROLER","OK")))))),N("Z6"))</f>
        <v/>
      </c>
      <c r="AD65" s="144" t="str">
        <f>IF(1=1,IF(E65="","",AD46),N("AB25"))</f>
        <v/>
      </c>
      <c r="AE65" s="125" t="str">
        <f>IF(1=1,IF(G65="","",UPPER(TRIM(SUBSTITUTE(SUBSTITUTE(G65&amp;"",CHAR(160)," ")," "," ")))),N("AC25"))</f>
        <v/>
      </c>
    </row>
    <row r="66" spans="1:31" ht="15.75" x14ac:dyDescent="0.25">
      <c r="A66" s="160" t="str">
        <f>IF(1=1,IF(E66="","",A46),N("A26"))</f>
        <v/>
      </c>
      <c r="B66" s="127" t="str">
        <f>IF(1=1,IF(E66="","",B46),N("B26"))</f>
        <v/>
      </c>
      <c r="C66" s="127"/>
      <c r="D66" s="129" t="str">
        <f>IF(ISBLANK(E66),"",LARGE(D46:D65,1)+1)</f>
        <v/>
      </c>
      <c r="E66" s="130"/>
      <c r="F66" s="131"/>
      <c r="G66" s="170"/>
      <c r="H66" s="105"/>
      <c r="I66" s="132" t="str">
        <f>IF(1=1,IF(E66="","",I46),N("H26"))</f>
        <v/>
      </c>
      <c r="J66" s="133" t="str">
        <f>IF(1=1,IF(E66="","",J46),N("I26"))</f>
        <v/>
      </c>
      <c r="K66" s="134" t="str">
        <f>IF(1=1,IF(E66="","",K46),N("J26"))</f>
        <v/>
      </c>
      <c r="L66" s="135" t="str">
        <f>IF(1=1,IF(OR(J66="",O66="",NOT(ISNUMBER(J66)),NOT(ISNUMBER(O66)),J66=0),"",O66/J66),N("L26"))</f>
        <v/>
      </c>
      <c r="M66" s="136" t="str">
        <f>IF(1=1,IF(OR(L66="",NOT(ISNUMBER(F66))),"",F66*L66*IFERROR(INDEX(D384:D428,MATCH(AE66,B384:B428,0)),1)),N("M13"))</f>
        <v/>
      </c>
      <c r="N66" s="137" t="str">
        <f>IF(1=1,IF(F66="","",IF(G66="","",IFERROR(INDEX(E384:E428,MATCH(AE66,B384:B428,0)),G66&amp;""))),N("N6"))</f>
        <v/>
      </c>
      <c r="O66" s="138" t="str">
        <f>IF(1=1,IF(E66="","",O46),N("K26"))</f>
        <v/>
      </c>
      <c r="P66" s="139" t="str">
        <f>IF(1=1,IF(M66="","",IF(AND(ISNUMBER(M66),M66&lt;1,N66="kg"),MAX(1,ROUND(M66*1000,0)),IF(AND(ISNUMBER(M66),M66&lt;1,N66="L"),MAX(1,ROUND(M66*100,0)),ROUND(M66,3)))),N("O26"))</f>
        <v/>
      </c>
      <c r="Q66" s="140" t="str">
        <f>IF(1=1,IF(M66="","",IF(AND(ISNUMBER(M66),M66&lt;1,N66="kg"),"g",IF(AND(ISNUMBER(M66),M66&lt;1,N66="L"),"cl",N66))),N("P26"))</f>
        <v/>
      </c>
      <c r="R66" s="161" t="str">
        <f>IF(1=1,IF(E66="","",IF(F66="","A CONTROLER",IF(NOT(ISNUMBER(F66)),"TEXTE",IF(OR(L66="",L66&lt;=0),"COMMANDE PRINCIPALE INCOMPLETE",IF(G66="","UNITE MANQUANTE",IF(COUNTIF(B384:B428,AE66)=0,"UNITE A CONTROLER","OK")))))),N("Q9"))</f>
        <v/>
      </c>
      <c r="S66" s="105"/>
      <c r="T66" s="141">
        <f t="shared" si="12"/>
        <v>0</v>
      </c>
      <c r="U66" s="133" t="str">
        <f>IF(1=1,IF(E66="","",U46),N("S26"))</f>
        <v/>
      </c>
      <c r="V66" s="133" t="str">
        <f>IF(1=1,IF(E66="","",V46),N("T26"))</f>
        <v/>
      </c>
      <c r="W66" s="135" t="str">
        <f>IF(1=1,IF(OR(U66="",V66="",NOT(ISNUMBER(U66)),NOT(ISNUMBER(V66)),U66=0),"",V66/U66),N("U26"))</f>
        <v/>
      </c>
      <c r="X66" s="136" t="str">
        <f>IF(1=1,IF(OR(W66="",NOT(ISNUMBER(F66))),"",F66*W66*IFERROR(INDEX(D384:D428,MATCH(AE66,B384:B428,0)),1)),N("V7"))</f>
        <v/>
      </c>
      <c r="Y66" s="137" t="str">
        <f>IF(1=1,IF(F66="","",IF(G66="","",IFERROR(INDEX(E384:E428,MATCH(AE66,B384:B428,0)),G66&amp;""))),N("W6"))</f>
        <v/>
      </c>
      <c r="Z66" s="142" t="str">
        <f>IF(1=1,IF(X66="","",IF(AND(ISNUMBER(X66),X66&lt;1,Y66="kg"),MAX(1,ROUND(X66*1000,0)),IF(AND(ISNUMBER(X66),X66&lt;1,Y66="L"),MAX(1,ROUND(X66*100,0)),ROUND(X66,3)))),N("X26"))</f>
        <v/>
      </c>
      <c r="AA66" s="143" t="str">
        <f>IF(1=1,IF(X66="","",IF(AND(ISNUMBER(X66),X66&lt;1,Y66="kg"),"g",IF(AND(ISNUMBER(X66),X66&lt;1,Y66="L"),"cl",Y66))),N("Y26"))</f>
        <v/>
      </c>
      <c r="AB66" s="123" t="str">
        <f>IF(1=1,IF(E66="","",IF(F66="","A CONTROLER",IF(NOT(ISNUMBER(F66)),"TEXTE",IF(OR(W66="",W66&lt;=0),"COMMANDE COUVERTS INCOMPLETE",IF(G66="","UNITE MANQUANTE",IF(COUNTIF(B384:B428,AE66)=0,"UNITE A CONTROLER","OK")))))),N("Z6"))</f>
        <v/>
      </c>
      <c r="AD66" s="144" t="str">
        <f>IF(1=1,IF(E66="","",AD46),N("AB26"))</f>
        <v/>
      </c>
      <c r="AE66" s="125" t="str">
        <f>IF(1=1,IF(G66="","",UPPER(TRIM(SUBSTITUTE(SUBSTITUTE(G66&amp;"",CHAR(160)," ")," "," ")))),N("AC26"))</f>
        <v/>
      </c>
    </row>
    <row r="67" spans="1:31" ht="15.75" x14ac:dyDescent="0.25">
      <c r="A67" s="160" t="str">
        <f>IF(1=1,IF(E67="","",A46),N("A27"))</f>
        <v/>
      </c>
      <c r="B67" s="127" t="str">
        <f>IF(1=1,IF(E67="","",B46),N("B27"))</f>
        <v/>
      </c>
      <c r="C67" s="127"/>
      <c r="D67" s="129" t="str">
        <f>IF(ISBLANK(E67),"",LARGE(D46:D66,1)+1)</f>
        <v/>
      </c>
      <c r="E67" s="130"/>
      <c r="F67" s="131"/>
      <c r="G67" s="170"/>
      <c r="H67" s="105"/>
      <c r="I67" s="132" t="str">
        <f>IF(1=1,IF(E67="","",I46),N("H27"))</f>
        <v/>
      </c>
      <c r="J67" s="133" t="str">
        <f>IF(1=1,IF(E67="","",J46),N("I27"))</f>
        <v/>
      </c>
      <c r="K67" s="134" t="str">
        <f>IF(1=1,IF(E67="","",K46),N("J27"))</f>
        <v/>
      </c>
      <c r="L67" s="135" t="str">
        <f>IF(1=1,IF(OR(J67="",O67="",NOT(ISNUMBER(J67)),NOT(ISNUMBER(O67)),J67=0),"",O67/J67),N("L27"))</f>
        <v/>
      </c>
      <c r="M67" s="136" t="str">
        <f>IF(1=1,IF(OR(L67="",NOT(ISNUMBER(F67))),"",F67*L67*IFERROR(INDEX(D384:D428,MATCH(AE67,B384:B428,0)),1)),N("M13"))</f>
        <v/>
      </c>
      <c r="N67" s="137" t="str">
        <f>IF(1=1,IF(F67="","",IF(G67="","",IFERROR(INDEX(E384:E428,MATCH(AE67,B384:B428,0)),G67&amp;""))),N("N6"))</f>
        <v/>
      </c>
      <c r="O67" s="138" t="str">
        <f>IF(1=1,IF(E67="","",O46),N("K27"))</f>
        <v/>
      </c>
      <c r="P67" s="139" t="str">
        <f>IF(1=1,IF(M67="","",IF(AND(ISNUMBER(M67),M67&lt;1,N67="kg"),MAX(1,ROUND(M67*1000,0)),IF(AND(ISNUMBER(M67),M67&lt;1,N67="L"),MAX(1,ROUND(M67*100,0)),ROUND(M67,3)))),N("O27"))</f>
        <v/>
      </c>
      <c r="Q67" s="140" t="str">
        <f>IF(1=1,IF(M67="","",IF(AND(ISNUMBER(M67),M67&lt;1,N67="kg"),"g",IF(AND(ISNUMBER(M67),M67&lt;1,N67="L"),"cl",N67))),N("P27"))</f>
        <v/>
      </c>
      <c r="R67" s="161" t="str">
        <f>IF(1=1,IF(E67="","",IF(F67="","A CONTROLER",IF(NOT(ISNUMBER(F67)),"TEXTE",IF(OR(L67="",L67&lt;=0),"COMMANDE PRINCIPALE INCOMPLETE",IF(G67="","UNITE MANQUANTE",IF(COUNTIF(B384:B428,AE67)=0,"UNITE A CONTROLER","OK")))))),N("Q9"))</f>
        <v/>
      </c>
      <c r="S67" s="105"/>
      <c r="T67" s="141">
        <f t="shared" si="12"/>
        <v>0</v>
      </c>
      <c r="U67" s="133" t="str">
        <f>IF(1=1,IF(E67="","",U46),N("S27"))</f>
        <v/>
      </c>
      <c r="V67" s="133" t="str">
        <f>IF(1=1,IF(E67="","",V46),N("T27"))</f>
        <v/>
      </c>
      <c r="W67" s="135" t="str">
        <f>IF(1=1,IF(OR(U67="",V67="",NOT(ISNUMBER(U67)),NOT(ISNUMBER(V67)),U67=0),"",V67/U67),N("U27"))</f>
        <v/>
      </c>
      <c r="X67" s="136" t="str">
        <f>IF(1=1,IF(OR(W67="",NOT(ISNUMBER(F67))),"",F67*W67*IFERROR(INDEX(D384:D428,MATCH(AE67,B384:B428,0)),1)),N("V7"))</f>
        <v/>
      </c>
      <c r="Y67" s="137" t="str">
        <f>IF(1=1,IF(F67="","",IF(G67="","",IFERROR(INDEX(E384:E428,MATCH(AE67,B384:B428,0)),G67&amp;""))),N("W6"))</f>
        <v/>
      </c>
      <c r="Z67" s="142" t="str">
        <f>IF(1=1,IF(X67="","",IF(AND(ISNUMBER(X67),X67&lt;1,Y67="kg"),MAX(1,ROUND(X67*1000,0)),IF(AND(ISNUMBER(X67),X67&lt;1,Y67="L"),MAX(1,ROUND(X67*100,0)),ROUND(X67,3)))),N("X27"))</f>
        <v/>
      </c>
      <c r="AA67" s="143" t="str">
        <f>IF(1=1,IF(X67="","",IF(AND(ISNUMBER(X67),X67&lt;1,Y67="kg"),"g",IF(AND(ISNUMBER(X67),X67&lt;1,Y67="L"),"cl",Y67))),N("Y27"))</f>
        <v/>
      </c>
      <c r="AB67" s="123" t="str">
        <f>IF(1=1,IF(E67="","",IF(F67="","A CONTROLER",IF(NOT(ISNUMBER(F67)),"TEXTE",IF(OR(W67="",W67&lt;=0),"COMMANDE COUVERTS INCOMPLETE",IF(G67="","UNITE MANQUANTE",IF(COUNTIF(B384:B428,AE67)=0,"UNITE A CONTROLER","OK")))))),N("Z6"))</f>
        <v/>
      </c>
      <c r="AD67" s="144" t="str">
        <f>IF(1=1,IF(E67="","",AD46),N("AB27"))</f>
        <v/>
      </c>
      <c r="AE67" s="125" t="str">
        <f>IF(1=1,IF(G67="","",UPPER(TRIM(SUBSTITUTE(SUBSTITUTE(G67&amp;"",CHAR(160)," ")," "," ")))),N("AC27"))</f>
        <v/>
      </c>
    </row>
    <row r="68" spans="1:31" ht="15.75" x14ac:dyDescent="0.25">
      <c r="A68" s="160" t="str">
        <f>IF(1=1,IF(E68="","",A46),N("A28"))</f>
        <v/>
      </c>
      <c r="B68" s="127" t="str">
        <f>IF(1=1,IF(E68="","",B46),N("B28"))</f>
        <v/>
      </c>
      <c r="C68" s="127"/>
      <c r="D68" s="129" t="str">
        <f>IF(ISBLANK(E68),"",LARGE(D46:D67,1)+1)</f>
        <v/>
      </c>
      <c r="E68" s="130"/>
      <c r="F68" s="131"/>
      <c r="G68" s="170"/>
      <c r="H68" s="105"/>
      <c r="I68" s="132" t="str">
        <f>IF(1=1,IF(E68="","",I46),N("H28"))</f>
        <v/>
      </c>
      <c r="J68" s="133" t="str">
        <f>IF(1=1,IF(E68="","",J46),N("I28"))</f>
        <v/>
      </c>
      <c r="K68" s="134" t="str">
        <f>IF(1=1,IF(E68="","",K46),N("J28"))</f>
        <v/>
      </c>
      <c r="L68" s="135" t="str">
        <f>IF(1=1,IF(OR(J68="",O68="",NOT(ISNUMBER(J68)),NOT(ISNUMBER(O68)),J68=0),"",O68/J68),N("L28"))</f>
        <v/>
      </c>
      <c r="M68" s="136" t="str">
        <f>IF(1=1,IF(OR(L68="",NOT(ISNUMBER(F68))),"",F68*L68*IFERROR(INDEX(D384:D428,MATCH(AE68,B384:B428,0)),1)),N("M13"))</f>
        <v/>
      </c>
      <c r="N68" s="137" t="str">
        <f>IF(1=1,IF(F68="","",IF(G68="","",IFERROR(INDEX(E384:E428,MATCH(AE68,B384:B428,0)),G68&amp;""))),N("N6"))</f>
        <v/>
      </c>
      <c r="O68" s="138" t="str">
        <f>IF(1=1,IF(E68="","",O46),N("K28"))</f>
        <v/>
      </c>
      <c r="P68" s="139" t="str">
        <f>IF(1=1,IF(M68="","",IF(AND(ISNUMBER(M68),M68&lt;1,N68="kg"),MAX(1,ROUND(M68*1000,0)),IF(AND(ISNUMBER(M68),M68&lt;1,N68="L"),MAX(1,ROUND(M68*100,0)),ROUND(M68,3)))),N("O28"))</f>
        <v/>
      </c>
      <c r="Q68" s="140" t="str">
        <f>IF(1=1,IF(M68="","",IF(AND(ISNUMBER(M68),M68&lt;1,N68="kg"),"g",IF(AND(ISNUMBER(M68),M68&lt;1,N68="L"),"cl",N68))),N("P28"))</f>
        <v/>
      </c>
      <c r="R68" s="161" t="str">
        <f>IF(1=1,IF(E68="","",IF(F68="","A CONTROLER",IF(NOT(ISNUMBER(F68)),"TEXTE",IF(OR(L68="",L68&lt;=0),"COMMANDE PRINCIPALE INCOMPLETE",IF(G68="","UNITE MANQUANTE",IF(COUNTIF(B384:B428,AE68)=0,"UNITE A CONTROLER","OK")))))),N("Q9"))</f>
        <v/>
      </c>
      <c r="S68" s="105"/>
      <c r="T68" s="141">
        <f t="shared" si="12"/>
        <v>0</v>
      </c>
      <c r="U68" s="133" t="str">
        <f>IF(1=1,IF(E68="","",U46),N("S28"))</f>
        <v/>
      </c>
      <c r="V68" s="133" t="str">
        <f>IF(1=1,IF(E68="","",V46),N("T28"))</f>
        <v/>
      </c>
      <c r="W68" s="135" t="str">
        <f>IF(1=1,IF(OR(U68="",V68="",NOT(ISNUMBER(U68)),NOT(ISNUMBER(V68)),U68=0),"",V68/U68),N("U28"))</f>
        <v/>
      </c>
      <c r="X68" s="136" t="str">
        <f>IF(1=1,IF(OR(W68="",NOT(ISNUMBER(F68))),"",F68*W68*IFERROR(INDEX(D384:D428,MATCH(AE68,B384:B428,0)),1)),N("V7"))</f>
        <v/>
      </c>
      <c r="Y68" s="137" t="str">
        <f>IF(1=1,IF(F68="","",IF(G68="","",IFERROR(INDEX(E384:E428,MATCH(AE68,B384:B428,0)),G68&amp;""))),N("W6"))</f>
        <v/>
      </c>
      <c r="Z68" s="142" t="str">
        <f>IF(1=1,IF(X68="","",IF(AND(ISNUMBER(X68),X68&lt;1,Y68="kg"),MAX(1,ROUND(X68*1000,0)),IF(AND(ISNUMBER(X68),X68&lt;1,Y68="L"),MAX(1,ROUND(X68*100,0)),ROUND(X68,3)))),N("X28"))</f>
        <v/>
      </c>
      <c r="AA68" s="143" t="str">
        <f>IF(1=1,IF(X68="","",IF(AND(ISNUMBER(X68),X68&lt;1,Y68="kg"),"g",IF(AND(ISNUMBER(X68),X68&lt;1,Y68="L"),"cl",Y68))),N("Y28"))</f>
        <v/>
      </c>
      <c r="AB68" s="123" t="str">
        <f>IF(1=1,IF(E68="","",IF(F68="","A CONTROLER",IF(NOT(ISNUMBER(F68)),"TEXTE",IF(OR(W68="",W68&lt;=0),"COMMANDE COUVERTS INCOMPLETE",IF(G68="","UNITE MANQUANTE",IF(COUNTIF(B384:B428,AE68)=0,"UNITE A CONTROLER","OK")))))),N("Z6"))</f>
        <v/>
      </c>
      <c r="AD68" s="144" t="str">
        <f>IF(1=1,IF(E68="","",AD46),N("AB28"))</f>
        <v/>
      </c>
      <c r="AE68" s="125" t="str">
        <f>IF(1=1,IF(G68="","",UPPER(TRIM(SUBSTITUTE(SUBSTITUTE(G68&amp;"",CHAR(160)," ")," "," ")))),N("AC28"))</f>
        <v/>
      </c>
    </row>
    <row r="69" spans="1:31" ht="15.75" x14ac:dyDescent="0.25">
      <c r="A69" s="160" t="str">
        <f>IF(1=1,IF(E69="","",A46),N("A29"))</f>
        <v/>
      </c>
      <c r="B69" s="127" t="str">
        <f>IF(1=1,IF(E69="","",B46),N("B29"))</f>
        <v/>
      </c>
      <c r="C69" s="127"/>
      <c r="D69" s="129" t="str">
        <f>IF(ISBLANK(E69),"",LARGE(D46:D68,1)+1)</f>
        <v/>
      </c>
      <c r="E69" s="130"/>
      <c r="F69" s="131"/>
      <c r="G69" s="170"/>
      <c r="H69" s="105"/>
      <c r="I69" s="132" t="str">
        <f>IF(1=1,IF(E69="","",I46),N("H29"))</f>
        <v/>
      </c>
      <c r="J69" s="133" t="str">
        <f>IF(1=1,IF(E69="","",J46),N("I29"))</f>
        <v/>
      </c>
      <c r="K69" s="134" t="str">
        <f>IF(1=1,IF(E69="","",K46),N("J29"))</f>
        <v/>
      </c>
      <c r="L69" s="135" t="str">
        <f>IF(1=1,IF(OR(J69="",O69="",NOT(ISNUMBER(J69)),NOT(ISNUMBER(O69)),J69=0),"",O69/J69),N("L29"))</f>
        <v/>
      </c>
      <c r="M69" s="136" t="str">
        <f>IF(1=1,IF(OR(L69="",NOT(ISNUMBER(F69))),"",F69*L69*IFERROR(INDEX(D384:D428,MATCH(AE69,B384:B428,0)),1)),N("M13"))</f>
        <v/>
      </c>
      <c r="N69" s="137" t="str">
        <f>IF(1=1,IF(F69="","",IF(G69="","",IFERROR(INDEX(E384:E428,MATCH(AE69,B384:B428,0)),G69&amp;""))),N("N6"))</f>
        <v/>
      </c>
      <c r="O69" s="138" t="str">
        <f>IF(1=1,IF(E69="","",O46),N("K29"))</f>
        <v/>
      </c>
      <c r="P69" s="139" t="str">
        <f>IF(1=1,IF(M69="","",IF(AND(ISNUMBER(M69),M69&lt;1,N69="kg"),MAX(1,ROUND(M69*1000,0)),IF(AND(ISNUMBER(M69),M69&lt;1,N69="L"),MAX(1,ROUND(M69*100,0)),ROUND(M69,3)))),N("O29"))</f>
        <v/>
      </c>
      <c r="Q69" s="140" t="str">
        <f>IF(1=1,IF(M69="","",IF(AND(ISNUMBER(M69),M69&lt;1,N69="kg"),"g",IF(AND(ISNUMBER(M69),M69&lt;1,N69="L"),"cl",N69))),N("P29"))</f>
        <v/>
      </c>
      <c r="R69" s="161" t="str">
        <f>IF(1=1,IF(E69="","",IF(F69="","A CONTROLER",IF(NOT(ISNUMBER(F69)),"TEXTE",IF(OR(L69="",L69&lt;=0),"COMMANDE PRINCIPALE INCOMPLETE",IF(G69="","UNITE MANQUANTE",IF(COUNTIF(B384:B428,AE69)=0,"UNITE A CONTROLER","OK")))))),N("Q9"))</f>
        <v/>
      </c>
      <c r="S69" s="105"/>
      <c r="T69" s="141">
        <f t="shared" si="12"/>
        <v>0</v>
      </c>
      <c r="U69" s="133" t="str">
        <f>IF(1=1,IF(E69="","",U46),N("S29"))</f>
        <v/>
      </c>
      <c r="V69" s="133" t="str">
        <f>IF(1=1,IF(E69="","",V46),N("T29"))</f>
        <v/>
      </c>
      <c r="W69" s="135" t="str">
        <f>IF(1=1,IF(OR(U69="",V69="",NOT(ISNUMBER(U69)),NOT(ISNUMBER(V69)),U69=0),"",V69/U69),N("U29"))</f>
        <v/>
      </c>
      <c r="X69" s="136" t="str">
        <f>IF(1=1,IF(OR(W69="",NOT(ISNUMBER(F69))),"",F69*W69*IFERROR(INDEX(D384:D428,MATCH(AE69,B384:B428,0)),1)),N("V7"))</f>
        <v/>
      </c>
      <c r="Y69" s="137" t="str">
        <f>IF(1=1,IF(F69="","",IF(G69="","",IFERROR(INDEX(E384:E428,MATCH(AE69,B384:B428,0)),G69&amp;""))),N("W6"))</f>
        <v/>
      </c>
      <c r="Z69" s="142" t="str">
        <f>IF(1=1,IF(X69="","",IF(AND(ISNUMBER(X69),X69&lt;1,Y69="kg"),MAX(1,ROUND(X69*1000,0)),IF(AND(ISNUMBER(X69),X69&lt;1,Y69="L"),MAX(1,ROUND(X69*100,0)),ROUND(X69,3)))),N("X29"))</f>
        <v/>
      </c>
      <c r="AA69" s="143" t="str">
        <f>IF(1=1,IF(X69="","",IF(AND(ISNUMBER(X69),X69&lt;1,Y69="kg"),"g",IF(AND(ISNUMBER(X69),X69&lt;1,Y69="L"),"cl",Y69))),N("Y29"))</f>
        <v/>
      </c>
      <c r="AB69" s="123" t="str">
        <f>IF(1=1,IF(E69="","",IF(F69="","A CONTROLER",IF(NOT(ISNUMBER(F69)),"TEXTE",IF(OR(W69="",W69&lt;=0),"COMMANDE COUVERTS INCOMPLETE",IF(G69="","UNITE MANQUANTE",IF(COUNTIF(B384:B428,AE69)=0,"UNITE A CONTROLER","OK")))))),N("Z6"))</f>
        <v/>
      </c>
      <c r="AD69" s="144" t="str">
        <f>IF(1=1,IF(E69="","",AD46),N("AB29"))</f>
        <v/>
      </c>
      <c r="AE69" s="125" t="str">
        <f>IF(1=1,IF(G69="","",UPPER(TRIM(SUBSTITUTE(SUBSTITUTE(G69&amp;"",CHAR(160)," ")," "," ")))),N("AC29"))</f>
        <v/>
      </c>
    </row>
    <row r="70" spans="1:31" ht="15.75" x14ac:dyDescent="0.25">
      <c r="A70" s="160" t="str">
        <f>IF(1=1,IF(E70="","",A46),N("A30"))</f>
        <v/>
      </c>
      <c r="B70" s="127" t="str">
        <f>IF(1=1,IF(E70="","",B46),N("B30"))</f>
        <v/>
      </c>
      <c r="C70" s="127"/>
      <c r="D70" s="129" t="str">
        <f>IF(ISBLANK(E70),"",LARGE(D46:D69,1)+1)</f>
        <v/>
      </c>
      <c r="E70" s="130"/>
      <c r="F70" s="131"/>
      <c r="G70" s="170"/>
      <c r="H70" s="105"/>
      <c r="I70" s="132" t="str">
        <f>IF(1=1,IF(E70="","",I46),N("H30"))</f>
        <v/>
      </c>
      <c r="J70" s="133" t="str">
        <f>IF(1=1,IF(E70="","",J46),N("I30"))</f>
        <v/>
      </c>
      <c r="K70" s="134" t="str">
        <f>IF(1=1,IF(E70="","",K46),N("J30"))</f>
        <v/>
      </c>
      <c r="L70" s="135" t="str">
        <f>IF(1=1,IF(OR(J70="",O70="",NOT(ISNUMBER(J70)),NOT(ISNUMBER(O70)),J70=0),"",O70/J70),N("L30"))</f>
        <v/>
      </c>
      <c r="M70" s="136" t="str">
        <f>IF(1=1,IF(OR(L70="",NOT(ISNUMBER(F70))),"",F70*L70*IFERROR(INDEX(D384:D428,MATCH(AE70,B384:B428,0)),1)),N("M13"))</f>
        <v/>
      </c>
      <c r="N70" s="137" t="str">
        <f>IF(1=1,IF(F70="","",IF(G70="","",IFERROR(INDEX(E384:E428,MATCH(AE70,B384:B428,0)),G70&amp;""))),N("N6"))</f>
        <v/>
      </c>
      <c r="O70" s="138" t="str">
        <f>IF(1=1,IF(E70="","",O46),N("K30"))</f>
        <v/>
      </c>
      <c r="P70" s="139" t="str">
        <f>IF(1=1,IF(M70="","",IF(AND(ISNUMBER(M70),M70&lt;1,N70="kg"),MAX(1,ROUND(M70*1000,0)),IF(AND(ISNUMBER(M70),M70&lt;1,N70="L"),MAX(1,ROUND(M70*100,0)),ROUND(M70,3)))),N("O30"))</f>
        <v/>
      </c>
      <c r="Q70" s="140" t="str">
        <f>IF(1=1,IF(M70="","",IF(AND(ISNUMBER(M70),M70&lt;1,N70="kg"),"g",IF(AND(ISNUMBER(M70),M70&lt;1,N70="L"),"cl",N70))),N("P30"))</f>
        <v/>
      </c>
      <c r="R70" s="161" t="str">
        <f>IF(1=1,IF(E70="","",IF(F70="","A CONTROLER",IF(NOT(ISNUMBER(F70)),"TEXTE",IF(OR(L70="",L70&lt;=0),"COMMANDE PRINCIPALE INCOMPLETE",IF(G70="","UNITE MANQUANTE",IF(COUNTIF(B384:B428,AE70)=0,"UNITE A CONTROLER","OK")))))),N("Q9"))</f>
        <v/>
      </c>
      <c r="S70" s="105"/>
      <c r="T70" s="141">
        <f t="shared" si="12"/>
        <v>0</v>
      </c>
      <c r="U70" s="133" t="str">
        <f>IF(1=1,IF(E70="","",U46),N("S30"))</f>
        <v/>
      </c>
      <c r="V70" s="133" t="str">
        <f>IF(1=1,IF(E70="","",V46),N("T30"))</f>
        <v/>
      </c>
      <c r="W70" s="135" t="str">
        <f>IF(1=1,IF(OR(U70="",V70="",NOT(ISNUMBER(U70)),NOT(ISNUMBER(V70)),U70=0),"",V70/U70),N("U30"))</f>
        <v/>
      </c>
      <c r="X70" s="136" t="str">
        <f>IF(1=1,IF(OR(W70="",NOT(ISNUMBER(F70))),"",F70*W70*IFERROR(INDEX(D384:D428,MATCH(AE70,B384:B428,0)),1)),N("V7"))</f>
        <v/>
      </c>
      <c r="Y70" s="137" t="str">
        <f>IF(1=1,IF(F70="","",IF(G70="","",IFERROR(INDEX(E384:E428,MATCH(AE70,B384:B428,0)),G70&amp;""))),N("W6"))</f>
        <v/>
      </c>
      <c r="Z70" s="142" t="str">
        <f>IF(1=1,IF(X70="","",IF(AND(ISNUMBER(X70),X70&lt;1,Y70="kg"),MAX(1,ROUND(X70*1000,0)),IF(AND(ISNUMBER(X70),X70&lt;1,Y70="L"),MAX(1,ROUND(X70*100,0)),ROUND(X70,3)))),N("X30"))</f>
        <v/>
      </c>
      <c r="AA70" s="143" t="str">
        <f>IF(1=1,IF(X70="","",IF(AND(ISNUMBER(X70),X70&lt;1,Y70="kg"),"g",IF(AND(ISNUMBER(X70),X70&lt;1,Y70="L"),"cl",Y70))),N("Y30"))</f>
        <v/>
      </c>
      <c r="AB70" s="123" t="str">
        <f>IF(1=1,IF(E70="","",IF(F70="","A CONTROLER",IF(NOT(ISNUMBER(F70)),"TEXTE",IF(OR(W70="",W70&lt;=0),"COMMANDE COUVERTS INCOMPLETE",IF(G70="","UNITE MANQUANTE",IF(COUNTIF(B384:B428,AE70)=0,"UNITE A CONTROLER","OK")))))),N("Z6"))</f>
        <v/>
      </c>
      <c r="AD70" s="144" t="str">
        <f>IF(1=1,IF(E70="","",AD46),N("AB30"))</f>
        <v/>
      </c>
      <c r="AE70" s="125" t="str">
        <f>IF(1=1,IF(G70="","",UPPER(TRIM(SUBSTITUTE(SUBSTITUTE(G70&amp;"",CHAR(160)," ")," "," ")))),N("AC30"))</f>
        <v/>
      </c>
    </row>
    <row r="71" spans="1:31" ht="15.75" x14ac:dyDescent="0.25">
      <c r="A71" s="160" t="str">
        <f>IF(1=1,IF(E71="","",A46),N("A31"))</f>
        <v/>
      </c>
      <c r="B71" s="127" t="str">
        <f>IF(1=1,IF(E71="","",B46),N("B31"))</f>
        <v/>
      </c>
      <c r="C71" s="127"/>
      <c r="D71" s="129" t="str">
        <f>IF(ISBLANK(E71),"",LARGE(D46:D70,1)+1)</f>
        <v/>
      </c>
      <c r="E71" s="130"/>
      <c r="F71" s="131"/>
      <c r="G71" s="170"/>
      <c r="H71" s="105"/>
      <c r="I71" s="132" t="str">
        <f>IF(1=1,IF(E71="","",I46),N("H31"))</f>
        <v/>
      </c>
      <c r="J71" s="133" t="str">
        <f>IF(1=1,IF(E71="","",J46),N("I31"))</f>
        <v/>
      </c>
      <c r="K71" s="134" t="str">
        <f>IF(1=1,IF(E71="","",K46),N("J31"))</f>
        <v/>
      </c>
      <c r="L71" s="135" t="str">
        <f>IF(1=1,IF(OR(J71="",O71="",NOT(ISNUMBER(J71)),NOT(ISNUMBER(O71)),J71=0),"",O71/J71),N("L31"))</f>
        <v/>
      </c>
      <c r="M71" s="136" t="str">
        <f>IF(1=1,IF(OR(L71="",NOT(ISNUMBER(F71))),"",F71*L71*IFERROR(INDEX(D384:D428,MATCH(AE71,B384:B428,0)),1)),N("M13"))</f>
        <v/>
      </c>
      <c r="N71" s="137" t="str">
        <f>IF(1=1,IF(F71="","",IF(G71="","",IFERROR(INDEX(E384:E428,MATCH(AE71,B384:B428,0)),G71&amp;""))),N("N6"))</f>
        <v/>
      </c>
      <c r="O71" s="138" t="str">
        <f>IF(1=1,IF(E71="","",O46),N("K31"))</f>
        <v/>
      </c>
      <c r="P71" s="139" t="str">
        <f>IF(1=1,IF(M71="","",IF(AND(ISNUMBER(M71),M71&lt;1,N71="kg"),MAX(1,ROUND(M71*1000,0)),IF(AND(ISNUMBER(M71),M71&lt;1,N71="L"),MAX(1,ROUND(M71*100,0)),ROUND(M71,3)))),N("O31"))</f>
        <v/>
      </c>
      <c r="Q71" s="140" t="str">
        <f>IF(1=1,IF(M71="","",IF(AND(ISNUMBER(M71),M71&lt;1,N71="kg"),"g",IF(AND(ISNUMBER(M71),M71&lt;1,N71="L"),"cl",N71))),N("P31"))</f>
        <v/>
      </c>
      <c r="R71" s="161" t="str">
        <f>IF(1=1,IF(E71="","",IF(F71="","A CONTROLER",IF(NOT(ISNUMBER(F71)),"TEXTE",IF(OR(L71="",L71&lt;=0),"COMMANDE PRINCIPALE INCOMPLETE",IF(G71="","UNITE MANQUANTE",IF(COUNTIF(B384:B428,AE71)=0,"UNITE A CONTROLER","OK")))))),N("Q9"))</f>
        <v/>
      </c>
      <c r="S71" s="105"/>
      <c r="T71" s="141">
        <f t="shared" si="12"/>
        <v>0</v>
      </c>
      <c r="U71" s="133" t="str">
        <f>IF(1=1,IF(E71="","",U46),N("S31"))</f>
        <v/>
      </c>
      <c r="V71" s="133" t="str">
        <f>IF(1=1,IF(E71="","",V46),N("T31"))</f>
        <v/>
      </c>
      <c r="W71" s="135" t="str">
        <f>IF(1=1,IF(OR(U71="",V71="",NOT(ISNUMBER(U71)),NOT(ISNUMBER(V71)),U71=0),"",V71/U71),N("U31"))</f>
        <v/>
      </c>
      <c r="X71" s="136" t="str">
        <f>IF(1=1,IF(OR(W71="",NOT(ISNUMBER(F71))),"",F71*W71*IFERROR(INDEX(D384:D428,MATCH(AE71,B384:B428,0)),1)),N("V7"))</f>
        <v/>
      </c>
      <c r="Y71" s="137" t="str">
        <f>IF(1=1,IF(F71="","",IF(G71="","",IFERROR(INDEX(E384:E428,MATCH(AE71,B384:B428,0)),G71&amp;""))),N("W6"))</f>
        <v/>
      </c>
      <c r="Z71" s="142" t="str">
        <f>IF(1=1,IF(X71="","",IF(AND(ISNUMBER(X71),X71&lt;1,Y71="kg"),MAX(1,ROUND(X71*1000,0)),IF(AND(ISNUMBER(X71),X71&lt;1,Y71="L"),MAX(1,ROUND(X71*100,0)),ROUND(X71,3)))),N("X31"))</f>
        <v/>
      </c>
      <c r="AA71" s="143" t="str">
        <f>IF(1=1,IF(X71="","",IF(AND(ISNUMBER(X71),X71&lt;1,Y71="kg"),"g",IF(AND(ISNUMBER(X71),X71&lt;1,Y71="L"),"cl",Y71))),N("Y31"))</f>
        <v/>
      </c>
      <c r="AB71" s="123" t="str">
        <f>IF(1=1,IF(E71="","",IF(F71="","A CONTROLER",IF(NOT(ISNUMBER(F71)),"TEXTE",IF(OR(W71="",W71&lt;=0),"COMMANDE COUVERTS INCOMPLETE",IF(G71="","UNITE MANQUANTE",IF(COUNTIF(B384:B428,AE71)=0,"UNITE A CONTROLER","OK")))))),N("Z6"))</f>
        <v/>
      </c>
      <c r="AD71" s="144" t="str">
        <f>IF(1=1,IF(E71="","",AD46),N("AB31"))</f>
        <v/>
      </c>
      <c r="AE71" s="125" t="str">
        <f>IF(1=1,IF(G71="","",UPPER(TRIM(SUBSTITUTE(SUBSTITUTE(G71&amp;"",CHAR(160)," ")," "," ")))),N("AC31"))</f>
        <v/>
      </c>
    </row>
    <row r="72" spans="1:31" ht="15.75" x14ac:dyDescent="0.25">
      <c r="A72" s="160" t="str">
        <f>IF(1=1,IF(E72="","",A46),N("A32"))</f>
        <v/>
      </c>
      <c r="B72" s="127" t="str">
        <f>IF(1=1,IF(E72="","",B46),N("B32"))</f>
        <v/>
      </c>
      <c r="C72" s="127"/>
      <c r="D72" s="129" t="str">
        <f>IF(ISBLANK(E72),"",LARGE(D46:D71,1)+1)</f>
        <v/>
      </c>
      <c r="E72" s="130"/>
      <c r="F72" s="131"/>
      <c r="G72" s="170"/>
      <c r="H72" s="105"/>
      <c r="I72" s="132" t="str">
        <f>IF(1=1,IF(E72="","",I46),N("H32"))</f>
        <v/>
      </c>
      <c r="J72" s="133" t="str">
        <f>IF(1=1,IF(E72="","",J46),N("I32"))</f>
        <v/>
      </c>
      <c r="K72" s="134" t="str">
        <f>IF(1=1,IF(E72="","",K46),N("J32"))</f>
        <v/>
      </c>
      <c r="L72" s="135" t="str">
        <f>IF(1=1,IF(OR(J72="",O72="",NOT(ISNUMBER(J72)),NOT(ISNUMBER(O72)),J72=0),"",O72/J72),N("L32"))</f>
        <v/>
      </c>
      <c r="M72" s="136" t="str">
        <f>IF(1=1,IF(OR(L72="",NOT(ISNUMBER(F72))),"",F72*L72*IFERROR(INDEX(D384:D428,MATCH(AE72,B384:B428,0)),1)),N("M13"))</f>
        <v/>
      </c>
      <c r="N72" s="137" t="str">
        <f>IF(1=1,IF(F72="","",IF(G72="","",IFERROR(INDEX(E384:E428,MATCH(AE72,B384:B428,0)),G72&amp;""))),N("N6"))</f>
        <v/>
      </c>
      <c r="O72" s="138" t="str">
        <f>IF(1=1,IF(E72="","",O46),N("K32"))</f>
        <v/>
      </c>
      <c r="P72" s="139" t="str">
        <f>IF(1=1,IF(M72="","",IF(AND(ISNUMBER(M72),M72&lt;1,N72="kg"),MAX(1,ROUND(M72*1000,0)),IF(AND(ISNUMBER(M72),M72&lt;1,N72="L"),MAX(1,ROUND(M72*100,0)),ROUND(M72,3)))),N("O32"))</f>
        <v/>
      </c>
      <c r="Q72" s="140" t="str">
        <f>IF(1=1,IF(M72="","",IF(AND(ISNUMBER(M72),M72&lt;1,N72="kg"),"g",IF(AND(ISNUMBER(M72),M72&lt;1,N72="L"),"cl",N72))),N("P32"))</f>
        <v/>
      </c>
      <c r="R72" s="161" t="str">
        <f>IF(1=1,IF(E72="","",IF(F72="","A CONTROLER",IF(NOT(ISNUMBER(F72)),"TEXTE",IF(OR(L72="",L72&lt;=0),"COMMANDE PRINCIPALE INCOMPLETE",IF(G72="","UNITE MANQUANTE",IF(COUNTIF(B384:B428,AE72)=0,"UNITE A CONTROLER","OK")))))),N("Q9"))</f>
        <v/>
      </c>
      <c r="S72" s="105"/>
      <c r="T72" s="141">
        <f t="shared" si="12"/>
        <v>0</v>
      </c>
      <c r="U72" s="133" t="str">
        <f>IF(1=1,IF(E72="","",U46),N("S32"))</f>
        <v/>
      </c>
      <c r="V72" s="133" t="str">
        <f>IF(1=1,IF(E72="","",V46),N("T32"))</f>
        <v/>
      </c>
      <c r="W72" s="135" t="str">
        <f>IF(1=1,IF(OR(U72="",V72="",NOT(ISNUMBER(U72)),NOT(ISNUMBER(V72)),U72=0),"",V72/U72),N("U32"))</f>
        <v/>
      </c>
      <c r="X72" s="136" t="str">
        <f>IF(1=1,IF(OR(W72="",NOT(ISNUMBER(F72))),"",F72*W72*IFERROR(INDEX(D384:D428,MATCH(AE72,B384:B428,0)),1)),N("V7"))</f>
        <v/>
      </c>
      <c r="Y72" s="137" t="str">
        <f>IF(1=1,IF(F72="","",IF(G72="","",IFERROR(INDEX(E384:E428,MATCH(AE72,B384:B428,0)),G72&amp;""))),N("W6"))</f>
        <v/>
      </c>
      <c r="Z72" s="142" t="str">
        <f>IF(1=1,IF(X72="","",IF(AND(ISNUMBER(X72),X72&lt;1,Y72="kg"),MAX(1,ROUND(X72*1000,0)),IF(AND(ISNUMBER(X72),X72&lt;1,Y72="L"),MAX(1,ROUND(X72*100,0)),ROUND(X72,3)))),N("X32"))</f>
        <v/>
      </c>
      <c r="AA72" s="143" t="str">
        <f>IF(1=1,IF(X72="","",IF(AND(ISNUMBER(X72),X72&lt;1,Y72="kg"),"g",IF(AND(ISNUMBER(X72),X72&lt;1,Y72="L"),"cl",Y72))),N("Y32"))</f>
        <v/>
      </c>
      <c r="AB72" s="123" t="str">
        <f>IF(1=1,IF(E72="","",IF(F72="","A CONTROLER",IF(NOT(ISNUMBER(F72)),"TEXTE",IF(OR(W72="",W72&lt;=0),"COMMANDE COUVERTS INCOMPLETE",IF(G72="","UNITE MANQUANTE",IF(COUNTIF(B384:B428,AE72)=0,"UNITE A CONTROLER","OK")))))),N("Z6"))</f>
        <v/>
      </c>
      <c r="AD72" s="144" t="str">
        <f>IF(1=1,IF(E72="","",AD46),N("AB32"))</f>
        <v/>
      </c>
      <c r="AE72" s="125" t="str">
        <f>IF(1=1,IF(G72="","",UPPER(TRIM(SUBSTITUTE(SUBSTITUTE(G72&amp;"",CHAR(160)," ")," "," ")))),N("AC32"))</f>
        <v/>
      </c>
    </row>
    <row r="73" spans="1:31" ht="15.75" x14ac:dyDescent="0.25">
      <c r="A73" s="160" t="str">
        <f>IF(1=1,IF(E73="","",A46),N("A33"))</f>
        <v/>
      </c>
      <c r="B73" s="127" t="str">
        <f>IF(1=1,IF(E73="","",B46),N("B33"))</f>
        <v/>
      </c>
      <c r="C73" s="127"/>
      <c r="D73" s="129" t="str">
        <f>IF(ISBLANK(E73),"",LARGE(D46:D72,1)+1)</f>
        <v/>
      </c>
      <c r="E73" s="130"/>
      <c r="F73" s="131"/>
      <c r="G73" s="170"/>
      <c r="H73" s="105"/>
      <c r="I73" s="132" t="str">
        <f>IF(1=1,IF(E73="","",I46),N("H33"))</f>
        <v/>
      </c>
      <c r="J73" s="133" t="str">
        <f>IF(1=1,IF(E73="","",J46),N("I33"))</f>
        <v/>
      </c>
      <c r="K73" s="134" t="str">
        <f>IF(1=1,IF(E73="","",K46),N("J33"))</f>
        <v/>
      </c>
      <c r="L73" s="135" t="str">
        <f>IF(1=1,IF(OR(J73="",O73="",NOT(ISNUMBER(J73)),NOT(ISNUMBER(O73)),J73=0),"",O73/J73),N("L33"))</f>
        <v/>
      </c>
      <c r="M73" s="136" t="str">
        <f>IF(1=1,IF(OR(L73="",NOT(ISNUMBER(F73))),"",F73*L73*IFERROR(INDEX(D384:D428,MATCH(AE73,B384:B428,0)),1)),N("M13"))</f>
        <v/>
      </c>
      <c r="N73" s="137" t="str">
        <f>IF(1=1,IF(F73="","",IF(G73="","",IFERROR(INDEX(E384:E428,MATCH(AE73,B384:B428,0)),G73&amp;""))),N("N6"))</f>
        <v/>
      </c>
      <c r="O73" s="138" t="str">
        <f>IF(1=1,IF(E73="","",O46),N("K33"))</f>
        <v/>
      </c>
      <c r="P73" s="139" t="str">
        <f>IF(1=1,IF(M73="","",IF(AND(ISNUMBER(M73),M73&lt;1,N73="kg"),MAX(1,ROUND(M73*1000,0)),IF(AND(ISNUMBER(M73),M73&lt;1,N73="L"),MAX(1,ROUND(M73*100,0)),ROUND(M73,3)))),N("O33"))</f>
        <v/>
      </c>
      <c r="Q73" s="140" t="str">
        <f>IF(1=1,IF(M73="","",IF(AND(ISNUMBER(M73),M73&lt;1,N73="kg"),"g",IF(AND(ISNUMBER(M73),M73&lt;1,N73="L"),"cl",N73))),N("P33"))</f>
        <v/>
      </c>
      <c r="R73" s="161" t="str">
        <f>IF(1=1,IF(E73="","",IF(F73="","A CONTROLER",IF(NOT(ISNUMBER(F73)),"TEXTE",IF(OR(L73="",L73&lt;=0),"COMMANDE PRINCIPALE INCOMPLETE",IF(G73="","UNITE MANQUANTE",IF(COUNTIF(B384:B428,AE73)=0,"UNITE A CONTROLER","OK")))))),N("Q9"))</f>
        <v/>
      </c>
      <c r="S73" s="105"/>
      <c r="T73" s="141">
        <f t="shared" si="12"/>
        <v>0</v>
      </c>
      <c r="U73" s="133" t="str">
        <f>IF(1=1,IF(E73="","",U46),N("S33"))</f>
        <v/>
      </c>
      <c r="V73" s="133" t="str">
        <f>IF(1=1,IF(E73="","",V46),N("T33"))</f>
        <v/>
      </c>
      <c r="W73" s="135" t="str">
        <f>IF(1=1,IF(OR(U73="",V73="",NOT(ISNUMBER(U73)),NOT(ISNUMBER(V73)),U73=0),"",V73/U73),N("U33"))</f>
        <v/>
      </c>
      <c r="X73" s="136" t="str">
        <f>IF(1=1,IF(OR(W73="",NOT(ISNUMBER(F73))),"",F73*W73*IFERROR(INDEX(D384:D428,MATCH(AE73,B384:B428,0)),1)),N("V7"))</f>
        <v/>
      </c>
      <c r="Y73" s="137" t="str">
        <f>IF(1=1,IF(F73="","",IF(G73="","",IFERROR(INDEX(E384:E428,MATCH(AE73,B384:B428,0)),G73&amp;""))),N("W6"))</f>
        <v/>
      </c>
      <c r="Z73" s="142" t="str">
        <f>IF(1=1,IF(X73="","",IF(AND(ISNUMBER(X73),X73&lt;1,Y73="kg"),MAX(1,ROUND(X73*1000,0)),IF(AND(ISNUMBER(X73),X73&lt;1,Y73="L"),MAX(1,ROUND(X73*100,0)),ROUND(X73,3)))),N("X33"))</f>
        <v/>
      </c>
      <c r="AA73" s="143" t="str">
        <f>IF(1=1,IF(X73="","",IF(AND(ISNUMBER(X73),X73&lt;1,Y73="kg"),"g",IF(AND(ISNUMBER(X73),X73&lt;1,Y73="L"),"cl",Y73))),N("Y33"))</f>
        <v/>
      </c>
      <c r="AB73" s="123" t="str">
        <f>IF(1=1,IF(E73="","",IF(F73="","A CONTROLER",IF(NOT(ISNUMBER(F73)),"TEXTE",IF(OR(W73="",W73&lt;=0),"COMMANDE COUVERTS INCOMPLETE",IF(G73="","UNITE MANQUANTE",IF(COUNTIF(B384:B428,AE73)=0,"UNITE A CONTROLER","OK")))))),N("Z6"))</f>
        <v/>
      </c>
      <c r="AD73" s="144" t="str">
        <f>IF(1=1,IF(E73="","",AD46),N("AB33"))</f>
        <v/>
      </c>
      <c r="AE73" s="125" t="str">
        <f>IF(1=1,IF(G73="","",UPPER(TRIM(SUBSTITUTE(SUBSTITUTE(G73&amp;"",CHAR(160)," ")," "," ")))),N("AC33"))</f>
        <v/>
      </c>
    </row>
    <row r="74" spans="1:31" ht="15.75" x14ac:dyDescent="0.25">
      <c r="A74" s="160" t="str">
        <f>IF(1=1,IF(E74="","",A46),N("A34"))</f>
        <v/>
      </c>
      <c r="B74" s="127" t="str">
        <f>IF(1=1,IF(E74="","",B46),N("B34"))</f>
        <v/>
      </c>
      <c r="C74" s="127"/>
      <c r="D74" s="129" t="str">
        <f>IF(ISBLANK(E74),"",LARGE(D46:D73,1)+1)</f>
        <v/>
      </c>
      <c r="E74" s="130"/>
      <c r="F74" s="131"/>
      <c r="G74" s="170"/>
      <c r="H74" s="105"/>
      <c r="I74" s="132" t="str">
        <f>IF(1=1,IF(E74="","",I46),N("H34"))</f>
        <v/>
      </c>
      <c r="J74" s="133" t="str">
        <f>IF(1=1,IF(E74="","",J46),N("I34"))</f>
        <v/>
      </c>
      <c r="K74" s="134" t="str">
        <f>IF(1=1,IF(E74="","",K46),N("J34"))</f>
        <v/>
      </c>
      <c r="L74" s="135" t="str">
        <f>IF(1=1,IF(OR(J74="",O74="",NOT(ISNUMBER(J74)),NOT(ISNUMBER(O74)),J74=0),"",O74/J74),N("L34"))</f>
        <v/>
      </c>
      <c r="M74" s="136" t="str">
        <f>IF(1=1,IF(OR(L74="",NOT(ISNUMBER(F74))),"",F74*L74*IFERROR(INDEX(D384:D428,MATCH(AE74,B384:B428,0)),1)),N("M13"))</f>
        <v/>
      </c>
      <c r="N74" s="137" t="str">
        <f>IF(1=1,IF(F74="","",IF(G74="","",IFERROR(INDEX(E384:E428,MATCH(AE74,B384:B428,0)),G74&amp;""))),N("N6"))</f>
        <v/>
      </c>
      <c r="O74" s="138" t="str">
        <f>IF(1=1,IF(E74="","",O46),N("K34"))</f>
        <v/>
      </c>
      <c r="P74" s="139" t="str">
        <f>IF(1=1,IF(M74="","",IF(AND(ISNUMBER(M74),M74&lt;1,N74="kg"),MAX(1,ROUND(M74*1000,0)),IF(AND(ISNUMBER(M74),M74&lt;1,N74="L"),MAX(1,ROUND(M74*100,0)),ROUND(M74,3)))),N("O34"))</f>
        <v/>
      </c>
      <c r="Q74" s="140" t="str">
        <f>IF(1=1,IF(M74="","",IF(AND(ISNUMBER(M74),M74&lt;1,N74="kg"),"g",IF(AND(ISNUMBER(M74),M74&lt;1,N74="L"),"cl",N74))),N("P34"))</f>
        <v/>
      </c>
      <c r="R74" s="161" t="str">
        <f>IF(1=1,IF(E74="","",IF(F74="","A CONTROLER",IF(NOT(ISNUMBER(F74)),"TEXTE",IF(OR(L74="",L74&lt;=0),"COMMANDE PRINCIPALE INCOMPLETE",IF(G74="","UNITE MANQUANTE",IF(COUNTIF(B384:B428,AE74)=0,"UNITE A CONTROLER","OK")))))),N("Q9"))</f>
        <v/>
      </c>
      <c r="S74" s="105"/>
      <c r="T74" s="141">
        <f t="shared" si="12"/>
        <v>0</v>
      </c>
      <c r="U74" s="133" t="str">
        <f>IF(1=1,IF(E74="","",U46),N("S34"))</f>
        <v/>
      </c>
      <c r="V74" s="133" t="str">
        <f>IF(1=1,IF(E74="","",V46),N("T34"))</f>
        <v/>
      </c>
      <c r="W74" s="135" t="str">
        <f>IF(1=1,IF(OR(U74="",V74="",NOT(ISNUMBER(U74)),NOT(ISNUMBER(V74)),U74=0),"",V74/U74),N("U34"))</f>
        <v/>
      </c>
      <c r="X74" s="136" t="str">
        <f>IF(1=1,IF(OR(W74="",NOT(ISNUMBER(F74))),"",F74*W74*IFERROR(INDEX(D384:D428,MATCH(AE74,B384:B428,0)),1)),N("V7"))</f>
        <v/>
      </c>
      <c r="Y74" s="137" t="str">
        <f>IF(1=1,IF(F74="","",IF(G74="","",IFERROR(INDEX(E384:E428,MATCH(AE74,B384:B428,0)),G74&amp;""))),N("W6"))</f>
        <v/>
      </c>
      <c r="Z74" s="142" t="str">
        <f>IF(1=1,IF(X74="","",IF(AND(ISNUMBER(X74),X74&lt;1,Y74="kg"),MAX(1,ROUND(X74*1000,0)),IF(AND(ISNUMBER(X74),X74&lt;1,Y74="L"),MAX(1,ROUND(X74*100,0)),ROUND(X74,3)))),N("X34"))</f>
        <v/>
      </c>
      <c r="AA74" s="143" t="str">
        <f>IF(1=1,IF(X74="","",IF(AND(ISNUMBER(X74),X74&lt;1,Y74="kg"),"g",IF(AND(ISNUMBER(X74),X74&lt;1,Y74="L"),"cl",Y74))),N("Y34"))</f>
        <v/>
      </c>
      <c r="AB74" s="123" t="str">
        <f>IF(1=1,IF(E74="","",IF(F74="","A CONTROLER",IF(NOT(ISNUMBER(F74)),"TEXTE",IF(OR(W74="",W74&lt;=0),"COMMANDE COUVERTS INCOMPLETE",IF(G74="","UNITE MANQUANTE",IF(COUNTIF(B384:B428,AE74)=0,"UNITE A CONTROLER","OK")))))),N("Z6"))</f>
        <v/>
      </c>
      <c r="AD74" s="144" t="str">
        <f>IF(1=1,IF(E74="","",AD46),N("AB34"))</f>
        <v/>
      </c>
      <c r="AE74" s="125" t="str">
        <f>IF(1=1,IF(G74="","",UPPER(TRIM(SUBSTITUTE(SUBSTITUTE(G74&amp;"",CHAR(160)," ")," "," ")))),N("AC34"))</f>
        <v/>
      </c>
    </row>
    <row r="75" spans="1:31" ht="15.75" x14ac:dyDescent="0.25">
      <c r="A75" s="160" t="str">
        <f>IF(1=1,IF(E75="","",A46),N("A35"))</f>
        <v/>
      </c>
      <c r="B75" s="127" t="str">
        <f>IF(1=1,IF(E75="","",B46),N("B35"))</f>
        <v/>
      </c>
      <c r="C75" s="127"/>
      <c r="D75" s="129" t="str">
        <f>IF(ISBLANK(E75),"",LARGE(D46:D74,1)+1)</f>
        <v/>
      </c>
      <c r="E75" s="130"/>
      <c r="F75" s="131"/>
      <c r="G75" s="170"/>
      <c r="H75" s="105"/>
      <c r="I75" s="132" t="str">
        <f>IF(1=1,IF(E75="","",I46),N("H35"))</f>
        <v/>
      </c>
      <c r="J75" s="133" t="str">
        <f>IF(1=1,IF(E75="","",J46),N("I35"))</f>
        <v/>
      </c>
      <c r="K75" s="134" t="str">
        <f>IF(1=1,IF(E75="","",K46),N("J35"))</f>
        <v/>
      </c>
      <c r="L75" s="135" t="str">
        <f>IF(1=1,IF(OR(J75="",O75="",NOT(ISNUMBER(J75)),NOT(ISNUMBER(O75)),J75=0),"",O75/J75),N("L35"))</f>
        <v/>
      </c>
      <c r="M75" s="136" t="str">
        <f>IF(1=1,IF(OR(L75="",NOT(ISNUMBER(F75))),"",F75*L75*IFERROR(INDEX(D384:D428,MATCH(AE75,B384:B428,0)),1)),N("M13"))</f>
        <v/>
      </c>
      <c r="N75" s="137" t="str">
        <f>IF(1=1,IF(F75="","",IF(G75="","",IFERROR(INDEX(E384:E428,MATCH(AE75,B384:B428,0)),G75&amp;""))),N("N6"))</f>
        <v/>
      </c>
      <c r="O75" s="138" t="str">
        <f>IF(1=1,IF(E75="","",O46),N("K35"))</f>
        <v/>
      </c>
      <c r="P75" s="139" t="str">
        <f>IF(1=1,IF(M75="","",IF(AND(ISNUMBER(M75),M75&lt;1,N75="kg"),MAX(1,ROUND(M75*1000,0)),IF(AND(ISNUMBER(M75),M75&lt;1,N75="L"),MAX(1,ROUND(M75*100,0)),ROUND(M75,3)))),N("O35"))</f>
        <v/>
      </c>
      <c r="Q75" s="140" t="str">
        <f>IF(1=1,IF(M75="","",IF(AND(ISNUMBER(M75),M75&lt;1,N75="kg"),"g",IF(AND(ISNUMBER(M75),M75&lt;1,N75="L"),"cl",N75))),N("P35"))</f>
        <v/>
      </c>
      <c r="R75" s="161" t="str">
        <f>IF(1=1,IF(E75="","",IF(F75="","A CONTROLER",IF(NOT(ISNUMBER(F75)),"TEXTE",IF(OR(L75="",L75&lt;=0),"COMMANDE PRINCIPALE INCOMPLETE",IF(G75="","UNITE MANQUANTE",IF(COUNTIF(B384:B428,AE75)=0,"UNITE A CONTROLER","OK")))))),N("Q9"))</f>
        <v/>
      </c>
      <c r="S75" s="105"/>
      <c r="T75" s="141">
        <f t="shared" si="12"/>
        <v>0</v>
      </c>
      <c r="U75" s="133" t="str">
        <f>IF(1=1,IF(E75="","",U46),N("S35"))</f>
        <v/>
      </c>
      <c r="V75" s="133" t="str">
        <f>IF(1=1,IF(E75="","",V46),N("T35"))</f>
        <v/>
      </c>
      <c r="W75" s="135" t="str">
        <f>IF(1=1,IF(OR(U75="",V75="",NOT(ISNUMBER(U75)),NOT(ISNUMBER(V75)),U75=0),"",V75/U75),N("U35"))</f>
        <v/>
      </c>
      <c r="X75" s="136" t="str">
        <f>IF(1=1,IF(OR(W75="",NOT(ISNUMBER(F75))),"",F75*W75*IFERROR(INDEX(D384:D428,MATCH(AE75,B384:B428,0)),1)),N("V7"))</f>
        <v/>
      </c>
      <c r="Y75" s="137" t="str">
        <f>IF(1=1,IF(F75="","",IF(G75="","",IFERROR(INDEX(E384:E428,MATCH(AE75,B384:B428,0)),G75&amp;""))),N("W6"))</f>
        <v/>
      </c>
      <c r="Z75" s="142" t="str">
        <f>IF(1=1,IF(X75="","",IF(AND(ISNUMBER(X75),X75&lt;1,Y75="kg"),MAX(1,ROUND(X75*1000,0)),IF(AND(ISNUMBER(X75),X75&lt;1,Y75="L"),MAX(1,ROUND(X75*100,0)),ROUND(X75,3)))),N("X35"))</f>
        <v/>
      </c>
      <c r="AA75" s="143" t="str">
        <f>IF(1=1,IF(X75="","",IF(AND(ISNUMBER(X75),X75&lt;1,Y75="kg"),"g",IF(AND(ISNUMBER(X75),X75&lt;1,Y75="L"),"cl",Y75))),N("Y35"))</f>
        <v/>
      </c>
      <c r="AB75" s="123" t="str">
        <f>IF(1=1,IF(E75="","",IF(F75="","A CONTROLER",IF(NOT(ISNUMBER(F75)),"TEXTE",IF(OR(W75="",W75&lt;=0),"COMMANDE COUVERTS INCOMPLETE",IF(G75="","UNITE MANQUANTE",IF(COUNTIF(B384:B428,AE75)=0,"UNITE A CONTROLER","OK")))))),N("Z6"))</f>
        <v/>
      </c>
      <c r="AD75" s="144" t="str">
        <f>IF(1=1,IF(E75="","",AD46),N("AB35"))</f>
        <v/>
      </c>
      <c r="AE75" s="125" t="str">
        <f>IF(1=1,IF(G75="","",UPPER(TRIM(SUBSTITUTE(SUBSTITUTE(G75&amp;"",CHAR(160)," ")," "," ")))),N("AC35"))</f>
        <v/>
      </c>
    </row>
    <row r="76" spans="1:31" ht="15.75" x14ac:dyDescent="0.25">
      <c r="A76" s="160" t="str">
        <f>IF(1=1,IF(E76="","",A46),N("A36"))</f>
        <v/>
      </c>
      <c r="B76" s="127" t="str">
        <f>IF(1=1,IF(E76="","",B46),N("B36"))</f>
        <v/>
      </c>
      <c r="C76" s="127"/>
      <c r="D76" s="129" t="str">
        <f>IF(ISBLANK(E76),"",LARGE(D46:D75,1)+1)</f>
        <v/>
      </c>
      <c r="E76" s="130"/>
      <c r="F76" s="131"/>
      <c r="G76" s="170"/>
      <c r="H76" s="105"/>
      <c r="I76" s="132" t="str">
        <f>IF(1=1,IF(E76="","",I46),N("H36"))</f>
        <v/>
      </c>
      <c r="J76" s="133" t="str">
        <f>IF(1=1,IF(E76="","",J46),N("I36"))</f>
        <v/>
      </c>
      <c r="K76" s="134" t="str">
        <f>IF(1=1,IF(E76="","",K46),N("J36"))</f>
        <v/>
      </c>
      <c r="L76" s="135" t="str">
        <f>IF(1=1,IF(OR(J76="",O76="",NOT(ISNUMBER(J76)),NOT(ISNUMBER(O76)),J76=0),"",O76/J76),N("L36"))</f>
        <v/>
      </c>
      <c r="M76" s="136" t="str">
        <f>IF(1=1,IF(OR(L76="",NOT(ISNUMBER(F76))),"",F76*L76*IFERROR(INDEX(D384:D428,MATCH(AE76,B384:B428,0)),1)),N("M13"))</f>
        <v/>
      </c>
      <c r="N76" s="137" t="str">
        <f>IF(1=1,IF(F76="","",IF(G76="","",IFERROR(INDEX(E384:E428,MATCH(AE76,B384:B428,0)),G76&amp;""))),N("N6"))</f>
        <v/>
      </c>
      <c r="O76" s="138" t="str">
        <f>IF(1=1,IF(E76="","",O46),N("K36"))</f>
        <v/>
      </c>
      <c r="P76" s="139" t="str">
        <f>IF(1=1,IF(M76="","",IF(AND(ISNUMBER(M76),M76&lt;1,N76="kg"),MAX(1,ROUND(M76*1000,0)),IF(AND(ISNUMBER(M76),M76&lt;1,N76="L"),MAX(1,ROUND(M76*100,0)),ROUND(M76,3)))),N("O36"))</f>
        <v/>
      </c>
      <c r="Q76" s="140" t="str">
        <f>IF(1=1,IF(M76="","",IF(AND(ISNUMBER(M76),M76&lt;1,N76="kg"),"g",IF(AND(ISNUMBER(M76),M76&lt;1,N76="L"),"cl",N76))),N("P36"))</f>
        <v/>
      </c>
      <c r="R76" s="161" t="str">
        <f>IF(1=1,IF(E76="","",IF(F76="","A CONTROLER",IF(NOT(ISNUMBER(F76)),"TEXTE",IF(OR(L76="",L76&lt;=0),"COMMANDE PRINCIPALE INCOMPLETE",IF(G76="","UNITE MANQUANTE",IF(COUNTIF(B384:B428,AE76)=0,"UNITE A CONTROLER","OK")))))),N("Q9"))</f>
        <v/>
      </c>
      <c r="S76" s="105"/>
      <c r="T76" s="141">
        <f t="shared" si="12"/>
        <v>0</v>
      </c>
      <c r="U76" s="133" t="str">
        <f>IF(1=1,IF(E76="","",U46),N("S36"))</f>
        <v/>
      </c>
      <c r="V76" s="133" t="str">
        <f>IF(1=1,IF(E76="","",V46),N("T36"))</f>
        <v/>
      </c>
      <c r="W76" s="135" t="str">
        <f>IF(1=1,IF(OR(U76="",V76="",NOT(ISNUMBER(U76)),NOT(ISNUMBER(V76)),U76=0),"",V76/U76),N("U36"))</f>
        <v/>
      </c>
      <c r="X76" s="136" t="str">
        <f>IF(1=1,IF(OR(W76="",NOT(ISNUMBER(F76))),"",F76*W76*IFERROR(INDEX(D384:D428,MATCH(AE76,B384:B428,0)),1)),N("V7"))</f>
        <v/>
      </c>
      <c r="Y76" s="137" t="str">
        <f>IF(1=1,IF(F76="","",IF(G76="","",IFERROR(INDEX(E384:E428,MATCH(AE76,B384:B428,0)),G76&amp;""))),N("W6"))</f>
        <v/>
      </c>
      <c r="Z76" s="142" t="str">
        <f>IF(1=1,IF(X76="","",IF(AND(ISNUMBER(X76),X76&lt;1,Y76="kg"),MAX(1,ROUND(X76*1000,0)),IF(AND(ISNUMBER(X76),X76&lt;1,Y76="L"),MAX(1,ROUND(X76*100,0)),ROUND(X76,3)))),N("X36"))</f>
        <v/>
      </c>
      <c r="AA76" s="143" t="str">
        <f>IF(1=1,IF(X76="","",IF(AND(ISNUMBER(X76),X76&lt;1,Y76="kg"),"g",IF(AND(ISNUMBER(X76),X76&lt;1,Y76="L"),"cl",Y76))),N("Y36"))</f>
        <v/>
      </c>
      <c r="AB76" s="123" t="str">
        <f>IF(1=1,IF(E76="","",IF(F76="","A CONTROLER",IF(NOT(ISNUMBER(F76)),"TEXTE",IF(OR(W76="",W76&lt;=0),"COMMANDE COUVERTS INCOMPLETE",IF(G76="","UNITE MANQUANTE",IF(COUNTIF(B384:B428,AE76)=0,"UNITE A CONTROLER","OK")))))),N("Z6"))</f>
        <v/>
      </c>
      <c r="AD76" s="144" t="str">
        <f>IF(1=1,IF(E76="","",AD46),N("AB36"))</f>
        <v/>
      </c>
      <c r="AE76" s="125" t="str">
        <f>IF(1=1,IF(G76="","",UPPER(TRIM(SUBSTITUTE(SUBSTITUTE(G76&amp;"",CHAR(160)," ")," "," ")))),N("AC36"))</f>
        <v/>
      </c>
    </row>
    <row r="77" spans="1:31" ht="15.75" x14ac:dyDescent="0.25">
      <c r="A77" s="160" t="str">
        <f>IF(1=1,IF(E77="","",A46),N("A37"))</f>
        <v/>
      </c>
      <c r="B77" s="127" t="str">
        <f>IF(1=1,IF(E77="","",B46),N("B37"))</f>
        <v/>
      </c>
      <c r="C77" s="127"/>
      <c r="D77" s="129" t="str">
        <f>IF(ISBLANK(E77),"",LARGE(D46:D76,1)+1)</f>
        <v/>
      </c>
      <c r="E77" s="130"/>
      <c r="F77" s="131"/>
      <c r="G77" s="170"/>
      <c r="H77" s="105"/>
      <c r="I77" s="132" t="str">
        <f>IF(1=1,IF(E77="","",I46),N("H37"))</f>
        <v/>
      </c>
      <c r="J77" s="133" t="str">
        <f>IF(1=1,IF(E77="","",J46),N("I37"))</f>
        <v/>
      </c>
      <c r="K77" s="134" t="str">
        <f>IF(1=1,IF(E77="","",K46),N("J37"))</f>
        <v/>
      </c>
      <c r="L77" s="135" t="str">
        <f>IF(1=1,IF(OR(J77="",O77="",NOT(ISNUMBER(J77)),NOT(ISNUMBER(O77)),J77=0),"",O77/J77),N("L37"))</f>
        <v/>
      </c>
      <c r="M77" s="136" t="str">
        <f>IF(1=1,IF(OR(L77="",NOT(ISNUMBER(F77))),"",F77*L77*IFERROR(INDEX(D384:D428,MATCH(AE77,B384:B428,0)),1)),N("M13"))</f>
        <v/>
      </c>
      <c r="N77" s="137" t="str">
        <f>IF(1=1,IF(F77="","",IF(G77="","",IFERROR(INDEX(E384:E428,MATCH(AE77,B384:B428,0)),G77&amp;""))),N("N6"))</f>
        <v/>
      </c>
      <c r="O77" s="138" t="str">
        <f>IF(1=1,IF(E77="","",O46),N("K37"))</f>
        <v/>
      </c>
      <c r="P77" s="139" t="str">
        <f>IF(1=1,IF(M77="","",IF(AND(ISNUMBER(M77),M77&lt;1,N77="kg"),MAX(1,ROUND(M77*1000,0)),IF(AND(ISNUMBER(M77),M77&lt;1,N77="L"),MAX(1,ROUND(M77*100,0)),ROUND(M77,3)))),N("O37"))</f>
        <v/>
      </c>
      <c r="Q77" s="140" t="str">
        <f>IF(1=1,IF(M77="","",IF(AND(ISNUMBER(M77),M77&lt;1,N77="kg"),"g",IF(AND(ISNUMBER(M77),M77&lt;1,N77="L"),"cl",N77))),N("P37"))</f>
        <v/>
      </c>
      <c r="R77" s="161" t="str">
        <f>IF(1=1,IF(E77="","",IF(F77="","A CONTROLER",IF(NOT(ISNUMBER(F77)),"TEXTE",IF(OR(L77="",L77&lt;=0),"COMMANDE PRINCIPALE INCOMPLETE",IF(G77="","UNITE MANQUANTE",IF(COUNTIF(B384:B428,AE77)=0,"UNITE A CONTROLER","OK")))))),N("Q9"))</f>
        <v/>
      </c>
      <c r="S77" s="105"/>
      <c r="T77" s="141">
        <f t="shared" si="12"/>
        <v>0</v>
      </c>
      <c r="U77" s="133" t="str">
        <f>IF(1=1,IF(E77="","",U46),N("S37"))</f>
        <v/>
      </c>
      <c r="V77" s="133" t="str">
        <f>IF(1=1,IF(E77="","",V46),N("T37"))</f>
        <v/>
      </c>
      <c r="W77" s="135" t="str">
        <f>IF(1=1,IF(OR(U77="",V77="",NOT(ISNUMBER(U77)),NOT(ISNUMBER(V77)),U77=0),"",V77/U77),N("U37"))</f>
        <v/>
      </c>
      <c r="X77" s="136" t="str">
        <f>IF(1=1,IF(OR(W77="",NOT(ISNUMBER(F77))),"",F77*W77*IFERROR(INDEX(D384:D428,MATCH(AE77,B384:B428,0)),1)),N("V7"))</f>
        <v/>
      </c>
      <c r="Y77" s="137" t="str">
        <f>IF(1=1,IF(F77="","",IF(G77="","",IFERROR(INDEX(E384:E428,MATCH(AE77,B384:B428,0)),G77&amp;""))),N("W6"))</f>
        <v/>
      </c>
      <c r="Z77" s="142" t="str">
        <f>IF(1=1,IF(X77="","",IF(AND(ISNUMBER(X77),X77&lt;1,Y77="kg"),MAX(1,ROUND(X77*1000,0)),IF(AND(ISNUMBER(X77),X77&lt;1,Y77="L"),MAX(1,ROUND(X77*100,0)),ROUND(X77,3)))),N("X37"))</f>
        <v/>
      </c>
      <c r="AA77" s="143" t="str">
        <f>IF(1=1,IF(X77="","",IF(AND(ISNUMBER(X77),X77&lt;1,Y77="kg"),"g",IF(AND(ISNUMBER(X77),X77&lt;1,Y77="L"),"cl",Y77))),N("Y37"))</f>
        <v/>
      </c>
      <c r="AB77" s="123" t="str">
        <f>IF(1=1,IF(E77="","",IF(F77="","A CONTROLER",IF(NOT(ISNUMBER(F77)),"TEXTE",IF(OR(W77="",W77&lt;=0),"COMMANDE COUVERTS INCOMPLETE",IF(G77="","UNITE MANQUANTE",IF(COUNTIF(B384:B428,AE77)=0,"UNITE A CONTROLER","OK")))))),N("Z6"))</f>
        <v/>
      </c>
      <c r="AD77" s="144" t="str">
        <f>IF(1=1,IF(E77="","",AD46),N("AB37"))</f>
        <v/>
      </c>
      <c r="AE77" s="125" t="str">
        <f>IF(1=1,IF(G77="","",UPPER(TRIM(SUBSTITUTE(SUBSTITUTE(G77&amp;"",CHAR(160)," ")," "," ")))),N("AC37"))</f>
        <v/>
      </c>
    </row>
    <row r="78" spans="1:31" ht="15.75" x14ac:dyDescent="0.25">
      <c r="A78" s="160" t="str">
        <f>IF(1=1,IF(E78="","",A46),N("A38"))</f>
        <v/>
      </c>
      <c r="B78" s="127" t="str">
        <f>IF(1=1,IF(E78="","",B46),N("B38"))</f>
        <v/>
      </c>
      <c r="C78" s="127"/>
      <c r="D78" s="129" t="str">
        <f>IF(ISBLANK(E78),"",LARGE(D46:D77,1)+1)</f>
        <v/>
      </c>
      <c r="E78" s="130"/>
      <c r="F78" s="131"/>
      <c r="G78" s="170"/>
      <c r="H78" s="105"/>
      <c r="I78" s="132" t="str">
        <f>IF(1=1,IF(E78="","",I46),N("H38"))</f>
        <v/>
      </c>
      <c r="J78" s="133" t="str">
        <f>IF(1=1,IF(E78="","",J46),N("I38"))</f>
        <v/>
      </c>
      <c r="K78" s="134" t="str">
        <f>IF(1=1,IF(E78="","",K46),N("J38"))</f>
        <v/>
      </c>
      <c r="L78" s="135" t="str">
        <f>IF(1=1,IF(OR(J78="",O78="",NOT(ISNUMBER(J78)),NOT(ISNUMBER(O78)),J78=0),"",O78/J78),N("L38"))</f>
        <v/>
      </c>
      <c r="M78" s="136" t="str">
        <f>IF(1=1,IF(OR(L78="",NOT(ISNUMBER(F78))),"",F78*L78*IFERROR(INDEX(D384:D428,MATCH(AE78,B384:B428,0)),1)),N("M13"))</f>
        <v/>
      </c>
      <c r="N78" s="137" t="str">
        <f>IF(1=1,IF(F78="","",IF(G78="","",IFERROR(INDEX(E384:E428,MATCH(AE78,B384:B428,0)),G78&amp;""))),N("N6"))</f>
        <v/>
      </c>
      <c r="O78" s="138" t="str">
        <f>IF(1=1,IF(E78="","",O46),N("K38"))</f>
        <v/>
      </c>
      <c r="P78" s="139" t="str">
        <f>IF(1=1,IF(M78="","",IF(AND(ISNUMBER(M78),M78&lt;1,N78="kg"),MAX(1,ROUND(M78*1000,0)),IF(AND(ISNUMBER(M78),M78&lt;1,N78="L"),MAX(1,ROUND(M78*100,0)),ROUND(M78,3)))),N("O38"))</f>
        <v/>
      </c>
      <c r="Q78" s="140" t="str">
        <f>IF(1=1,IF(M78="","",IF(AND(ISNUMBER(M78),M78&lt;1,N78="kg"),"g",IF(AND(ISNUMBER(M78),M78&lt;1,N78="L"),"cl",N78))),N("P38"))</f>
        <v/>
      </c>
      <c r="R78" s="161" t="str">
        <f>IF(1=1,IF(E78="","",IF(F78="","A CONTROLER",IF(NOT(ISNUMBER(F78)),"TEXTE",IF(OR(L78="",L78&lt;=0),"COMMANDE PRINCIPALE INCOMPLETE",IF(G78="","UNITE MANQUANTE",IF(COUNTIF(B384:B428,AE78)=0,"UNITE A CONTROLER","OK")))))),N("Q9"))</f>
        <v/>
      </c>
      <c r="S78" s="105"/>
      <c r="T78" s="141">
        <f t="shared" si="12"/>
        <v>0</v>
      </c>
      <c r="U78" s="133" t="str">
        <f>IF(1=1,IF(E78="","",U46),N("S38"))</f>
        <v/>
      </c>
      <c r="V78" s="133" t="str">
        <f>IF(1=1,IF(E78="","",V46),N("T38"))</f>
        <v/>
      </c>
      <c r="W78" s="135" t="str">
        <f>IF(1=1,IF(OR(U78="",V78="",NOT(ISNUMBER(U78)),NOT(ISNUMBER(V78)),U78=0),"",V78/U78),N("U38"))</f>
        <v/>
      </c>
      <c r="X78" s="136" t="str">
        <f>IF(1=1,IF(OR(W78="",NOT(ISNUMBER(F78))),"",F78*W78*IFERROR(INDEX(D384:D428,MATCH(AE78,B384:B428,0)),1)),N("V7"))</f>
        <v/>
      </c>
      <c r="Y78" s="137" t="str">
        <f>IF(1=1,IF(F78="","",IF(G78="","",IFERROR(INDEX(E384:E428,MATCH(AE78,B384:B428,0)),G78&amp;""))),N("W6"))</f>
        <v/>
      </c>
      <c r="Z78" s="142" t="str">
        <f>IF(1=1,IF(X78="","",IF(AND(ISNUMBER(X78),X78&lt;1,Y78="kg"),MAX(1,ROUND(X78*1000,0)),IF(AND(ISNUMBER(X78),X78&lt;1,Y78="L"),MAX(1,ROUND(X78*100,0)),ROUND(X78,3)))),N("X38"))</f>
        <v/>
      </c>
      <c r="AA78" s="143" t="str">
        <f>IF(1=1,IF(X78="","",IF(AND(ISNUMBER(X78),X78&lt;1,Y78="kg"),"g",IF(AND(ISNUMBER(X78),X78&lt;1,Y78="L"),"cl",Y78))),N("Y38"))</f>
        <v/>
      </c>
      <c r="AB78" s="123" t="str">
        <f>IF(1=1,IF(E78="","",IF(F78="","A CONTROLER",IF(NOT(ISNUMBER(F78)),"TEXTE",IF(OR(W78="",W78&lt;=0),"COMMANDE COUVERTS INCOMPLETE",IF(G78="","UNITE MANQUANTE",IF(COUNTIF(B384:B428,AE78)=0,"UNITE A CONTROLER","OK")))))),N("Z6"))</f>
        <v/>
      </c>
      <c r="AD78" s="144" t="str">
        <f>IF(1=1,IF(E78="","",AD46),N("AB38"))</f>
        <v/>
      </c>
      <c r="AE78" s="125" t="str">
        <f>IF(1=1,IF(G78="","",UPPER(TRIM(SUBSTITUTE(SUBSTITUTE(G78&amp;"",CHAR(160)," ")," "," ")))),N("AC38"))</f>
        <v/>
      </c>
    </row>
    <row r="79" spans="1:31" ht="15.75" x14ac:dyDescent="0.25">
      <c r="A79" s="160" t="str">
        <f>IF(1=1,IF(E79="","",A46),N("A39"))</f>
        <v/>
      </c>
      <c r="B79" s="127" t="str">
        <f>IF(1=1,IF(E79="","",B46),N("B39"))</f>
        <v/>
      </c>
      <c r="C79" s="127"/>
      <c r="D79" s="129" t="str">
        <f>IF(ISBLANK(E79),"",LARGE(D46:D78,1)+1)</f>
        <v/>
      </c>
      <c r="E79" s="130"/>
      <c r="F79" s="131"/>
      <c r="G79" s="170"/>
      <c r="H79" s="105"/>
      <c r="I79" s="132" t="str">
        <f>IF(1=1,IF(E79="","",I46),N("H39"))</f>
        <v/>
      </c>
      <c r="J79" s="133" t="str">
        <f>IF(1=1,IF(E79="","",J46),N("I39"))</f>
        <v/>
      </c>
      <c r="K79" s="134" t="str">
        <f>IF(1=1,IF(E79="","",K46),N("J39"))</f>
        <v/>
      </c>
      <c r="L79" s="135" t="str">
        <f>IF(1=1,IF(OR(J79="",O79="",NOT(ISNUMBER(J79)),NOT(ISNUMBER(O79)),J79=0),"",O79/J79),N("L39"))</f>
        <v/>
      </c>
      <c r="M79" s="136" t="str">
        <f>IF(1=1,IF(OR(L79="",NOT(ISNUMBER(F79))),"",F79*L79*IFERROR(INDEX(D384:D428,MATCH(AE79,B384:B428,0)),1)),N("M13"))</f>
        <v/>
      </c>
      <c r="N79" s="137" t="str">
        <f>IF(1=1,IF(F79="","",IF(G79="","",IFERROR(INDEX(E384:E428,MATCH(AE79,B384:B428,0)),G79&amp;""))),N("N6"))</f>
        <v/>
      </c>
      <c r="O79" s="138" t="str">
        <f>IF(1=1,IF(E79="","",O46),N("K39"))</f>
        <v/>
      </c>
      <c r="P79" s="139" t="str">
        <f>IF(1=1,IF(M79="","",IF(AND(ISNUMBER(M79),M79&lt;1,N79="kg"),MAX(1,ROUND(M79*1000,0)),IF(AND(ISNUMBER(M79),M79&lt;1,N79="L"),MAX(1,ROUND(M79*100,0)),ROUND(M79,3)))),N("O39"))</f>
        <v/>
      </c>
      <c r="Q79" s="140" t="str">
        <f>IF(1=1,IF(M79="","",IF(AND(ISNUMBER(M79),M79&lt;1,N79="kg"),"g",IF(AND(ISNUMBER(M79),M79&lt;1,N79="L"),"cl",N79))),N("P39"))</f>
        <v/>
      </c>
      <c r="R79" s="161" t="str">
        <f>IF(1=1,IF(E79="","",IF(F79="","A CONTROLER",IF(NOT(ISNUMBER(F79)),"TEXTE",IF(OR(L79="",L79&lt;=0),"COMMANDE PRINCIPALE INCOMPLETE",IF(G79="","UNITE MANQUANTE",IF(COUNTIF(B384:B428,AE79)=0,"UNITE A CONTROLER","OK")))))),N("Q9"))</f>
        <v/>
      </c>
      <c r="S79" s="105"/>
      <c r="T79" s="141">
        <f t="shared" si="12"/>
        <v>0</v>
      </c>
      <c r="U79" s="133" t="str">
        <f>IF(1=1,IF(E79="","",U46),N("S39"))</f>
        <v/>
      </c>
      <c r="V79" s="133" t="str">
        <f>IF(1=1,IF(E79="","",V46),N("T39"))</f>
        <v/>
      </c>
      <c r="W79" s="135" t="str">
        <f>IF(1=1,IF(OR(U79="",V79="",NOT(ISNUMBER(U79)),NOT(ISNUMBER(V79)),U79=0),"",V79/U79),N("U39"))</f>
        <v/>
      </c>
      <c r="X79" s="136" t="str">
        <f>IF(1=1,IF(OR(W79="",NOT(ISNUMBER(F79))),"",F79*W79*IFERROR(INDEX(D384:D428,MATCH(AE79,B384:B428,0)),1)),N("V7"))</f>
        <v/>
      </c>
      <c r="Y79" s="137" t="str">
        <f>IF(1=1,IF(F79="","",IF(G79="","",IFERROR(INDEX(E384:E428,MATCH(AE79,B384:B428,0)),G79&amp;""))),N("W6"))</f>
        <v/>
      </c>
      <c r="Z79" s="142" t="str">
        <f>IF(1=1,IF(X79="","",IF(AND(ISNUMBER(X79),X79&lt;1,Y79="kg"),MAX(1,ROUND(X79*1000,0)),IF(AND(ISNUMBER(X79),X79&lt;1,Y79="L"),MAX(1,ROUND(X79*100,0)),ROUND(X79,3)))),N("X39"))</f>
        <v/>
      </c>
      <c r="AA79" s="143" t="str">
        <f>IF(1=1,IF(X79="","",IF(AND(ISNUMBER(X79),X79&lt;1,Y79="kg"),"g",IF(AND(ISNUMBER(X79),X79&lt;1,Y79="L"),"cl",Y79))),N("Y39"))</f>
        <v/>
      </c>
      <c r="AB79" s="123" t="str">
        <f>IF(1=1,IF(E79="","",IF(F79="","A CONTROLER",IF(NOT(ISNUMBER(F79)),"TEXTE",IF(OR(W79="",W79&lt;=0),"COMMANDE COUVERTS INCOMPLETE",IF(G79="","UNITE MANQUANTE",IF(COUNTIF(B384:B428,AE79)=0,"UNITE A CONTROLER","OK")))))),N("Z6"))</f>
        <v/>
      </c>
      <c r="AD79" s="144" t="str">
        <f>IF(1=1,IF(E79="","",AD46),N("AB39"))</f>
        <v/>
      </c>
      <c r="AE79" s="125" t="str">
        <f>IF(1=1,IF(G79="","",UPPER(TRIM(SUBSTITUTE(SUBSTITUTE(G79&amp;"",CHAR(160)," ")," "," ")))),N("AC39"))</f>
        <v/>
      </c>
    </row>
    <row r="80" spans="1:31" ht="24" customHeight="1" x14ac:dyDescent="0.25">
      <c r="A80" s="160" t="str">
        <f>IF(1=1,IF(E80="","",A46),N("A40"))</f>
        <v/>
      </c>
      <c r="B80" s="127" t="str">
        <f>IF(1=1,IF(E80="","",B46),N("B40"))</f>
        <v/>
      </c>
      <c r="C80" s="127"/>
      <c r="D80" s="129" t="str">
        <f>IF(ISBLANK(E80),"",LARGE(D46:D79,1)+1)</f>
        <v/>
      </c>
      <c r="E80" s="130"/>
      <c r="F80" s="131"/>
      <c r="G80" s="170"/>
      <c r="H80" s="105"/>
      <c r="I80" s="132" t="str">
        <f>IF(1=1,IF(E80="","",I46),N("H40"))</f>
        <v/>
      </c>
      <c r="J80" s="133" t="str">
        <f>IF(1=1,IF(E80="","",J46),N("I40"))</f>
        <v/>
      </c>
      <c r="K80" s="134" t="str">
        <f>IF(1=1,IF(E80="","",K46),N("J40"))</f>
        <v/>
      </c>
      <c r="L80" s="135" t="str">
        <f>IF(1=1,IF(OR(J80="",O80="",NOT(ISNUMBER(J80)),NOT(ISNUMBER(O80)),J80=0),"",O80/J80),N("L40"))</f>
        <v/>
      </c>
      <c r="M80" s="146" t="str">
        <f>IF(1=1,IF(OR(L80="",NOT(ISNUMBER(F80))),"",F80*L80*IFERROR(INDEX(D384:D428,MATCH(AE80,B384:B428,0)),1)),N("M13"))</f>
        <v/>
      </c>
      <c r="N80" s="147" t="str">
        <f>IF(1=1,IF(F80="","",IF(G80="","",IFERROR(INDEX(E384:E428,MATCH(AE80,B384:B428,0)),G80&amp;""))),N("N6"))</f>
        <v/>
      </c>
      <c r="O80" s="138" t="str">
        <f>IF(1=1,IF(E80="","",O46),N("K40"))</f>
        <v/>
      </c>
      <c r="P80" s="139" t="str">
        <f>IF(1=1,IF(M80="","",IF(AND(ISNUMBER(M80),M80&lt;1,N80="kg"),MAX(1,ROUND(M80*1000,0)),IF(AND(ISNUMBER(M80),M80&lt;1,N80="L"),MAX(1,ROUND(M80*100,0)),ROUND(M80,3)))),N("O40"))</f>
        <v/>
      </c>
      <c r="Q80" s="140" t="str">
        <f>IF(1=1,IF(M80="","",IF(AND(ISNUMBER(M80),M80&lt;1,N80="kg"),"g",IF(AND(ISNUMBER(M80),M80&lt;1,N80="L"),"cl",N80))),N("P40"))</f>
        <v/>
      </c>
      <c r="R80" s="161" t="str">
        <f>IF(1=1,IF(E80="","",IF(F80="","A CONTROLER",IF(NOT(ISNUMBER(F80)),"TEXTE",IF(OR(L80="",L80&lt;=0),"COMMANDE PRINCIPALE INCOMPLETE",IF(G80="","UNITE MANQUANTE",IF(COUNTIF(B384:B428,AE80)=0,"UNITE A CONTROLER","OK")))))),N("Q9"))</f>
        <v/>
      </c>
      <c r="S80" s="105"/>
      <c r="T80" s="141">
        <f t="shared" si="12"/>
        <v>0</v>
      </c>
      <c r="U80" s="133" t="str">
        <f>IF(1=1,IF(E80="","",U46),N("S40"))</f>
        <v/>
      </c>
      <c r="V80" s="133" t="str">
        <f>IF(1=1,IF(E80="","",V46),N("T40"))</f>
        <v/>
      </c>
      <c r="W80" s="135" t="str">
        <f>IF(1=1,IF(OR(U80="",V80="",NOT(ISNUMBER(U80)),NOT(ISNUMBER(V80)),U80=0),"",V80/U80),N("U40"))</f>
        <v/>
      </c>
      <c r="X80" s="133" t="str">
        <f>IF(1=1,IF(OR(W80="",NOT(ISNUMBER(F80))),"",F80*W80*IFERROR(INDEX(D384:D428,MATCH(AE80,B384:B428,0)),1)),N("V7"))</f>
        <v/>
      </c>
      <c r="Y80" s="134" t="str">
        <f>IF(1=1,IF(F80="","",IF(G80="","",IFERROR(INDEX(E384:E428,MATCH(AE80,B384:B428,0)),G80&amp;""))),N("W6"))</f>
        <v/>
      </c>
      <c r="Z80" s="142" t="str">
        <f>IF(1=1,IF(X80="","",IF(AND(ISNUMBER(X80),X80&lt;1,Y80="kg"),MAX(1,ROUND(X80*1000,0)),IF(AND(ISNUMBER(X80),X80&lt;1,Y80="L"),MAX(1,ROUND(X80*100,0)),ROUND(X80,3)))),N("X40"))</f>
        <v/>
      </c>
      <c r="AA80" s="143" t="str">
        <f>IF(1=1,IF(X80="","",IF(AND(ISNUMBER(X80),X80&lt;1,Y80="kg"),"g",IF(AND(ISNUMBER(X80),X80&lt;1,Y80="L"),"cl",Y80))),N("Y40"))</f>
        <v/>
      </c>
      <c r="AB80" s="123" t="str">
        <f>IF(1=1,IF(E80="","",IF(F80="","A CONTROLER",IF(NOT(ISNUMBER(F80)),"TEXTE",IF(OR(W80="",W80&lt;=0),"COMMANDE COUVERTS INCOMPLETE",IF(G80="","UNITE MANQUANTE",IF(COUNTIF(B384:B428,AE80)=0,"UNITE A CONTROLER","OK")))))),N("Z6"))</f>
        <v/>
      </c>
      <c r="AD80" s="144" t="str">
        <f>IF(1=1,IF(E80="","",AD46),N("AB40"))</f>
        <v/>
      </c>
      <c r="AE80" s="125" t="str">
        <f>IF(1=1,IF(G80="","",UPPER(TRIM(SUBSTITUTE(SUBSTITUTE(G80&amp;"",CHAR(160)," ")," "," ")))),N("AC40"))</f>
        <v/>
      </c>
    </row>
    <row r="81" spans="1:33" ht="24" customHeight="1" x14ac:dyDescent="0.25">
      <c r="A81" s="162"/>
      <c r="B81" s="163" t="s">
        <v>229</v>
      </c>
      <c r="C81" s="164"/>
      <c r="D81" s="164" t="s">
        <v>239</v>
      </c>
      <c r="E81" s="164"/>
      <c r="F81" s="164"/>
      <c r="G81" s="164"/>
      <c r="H81" s="165"/>
      <c r="I81" s="164"/>
      <c r="J81" s="164"/>
      <c r="K81" s="164"/>
      <c r="L81" s="164"/>
      <c r="M81" s="164"/>
      <c r="N81" s="164"/>
      <c r="O81" s="164"/>
      <c r="P81" s="164" t="str">
        <f>D81</f>
        <v>SOUS-FAMILLE</v>
      </c>
      <c r="Q81" s="164"/>
      <c r="R81" s="164"/>
      <c r="S81" s="165"/>
      <c r="T81" s="166" t="s">
        <v>664</v>
      </c>
      <c r="U81" s="167" cm="1">
        <f t="array" ref="U81">SUMPRODUCT(LEN(E83:E117)-LEN(SUBSTITUTE(E83:E117,"*","")))</f>
        <v>0</v>
      </c>
      <c r="V81" s="164"/>
      <c r="W81" s="164" t="str">
        <f>D81</f>
        <v>SOUS-FAMILLE</v>
      </c>
      <c r="X81" s="164"/>
      <c r="Y81" s="164"/>
      <c r="Z81" s="164"/>
      <c r="AA81" s="164"/>
      <c r="AB81" s="168"/>
      <c r="AC81" s="164"/>
      <c r="AD81" s="164"/>
      <c r="AE81" s="169" t="str">
        <f>B83</f>
        <v>NOM DE LA RECETTE À SAISIR</v>
      </c>
    </row>
    <row r="82" spans="1:33" ht="32.25" thickBot="1" x14ac:dyDescent="0.3">
      <c r="A82" s="92" t="s">
        <v>155</v>
      </c>
      <c r="B82" s="92" t="s">
        <v>1</v>
      </c>
      <c r="C82" s="92"/>
      <c r="D82" s="92" t="s">
        <v>2</v>
      </c>
      <c r="E82" s="92" t="s">
        <v>117</v>
      </c>
      <c r="F82" s="92" t="s">
        <v>3</v>
      </c>
      <c r="G82" s="92" t="s">
        <v>4</v>
      </c>
      <c r="H82" s="81"/>
      <c r="I82" s="157" t="s">
        <v>5</v>
      </c>
      <c r="J82" s="92" t="s">
        <v>114</v>
      </c>
      <c r="K82" s="92" t="s">
        <v>4</v>
      </c>
      <c r="L82" s="92" t="s">
        <v>6</v>
      </c>
      <c r="M82" s="94" t="s">
        <v>7</v>
      </c>
      <c r="N82" s="94" t="s">
        <v>116</v>
      </c>
      <c r="O82" s="95" t="s">
        <v>115</v>
      </c>
      <c r="P82" s="96" t="s">
        <v>8</v>
      </c>
      <c r="Q82" s="97" t="s">
        <v>9</v>
      </c>
      <c r="R82" s="92" t="s">
        <v>10</v>
      </c>
      <c r="S82" s="81"/>
      <c r="T82" s="92" t="s">
        <v>117</v>
      </c>
      <c r="U82" s="98" t="s">
        <v>11</v>
      </c>
      <c r="V82" s="95" t="s">
        <v>12</v>
      </c>
      <c r="W82" s="92" t="s">
        <v>13</v>
      </c>
      <c r="X82" s="94" t="s">
        <v>7</v>
      </c>
      <c r="Y82" s="94" t="s">
        <v>116</v>
      </c>
      <c r="Z82" s="99" t="s">
        <v>8</v>
      </c>
      <c r="AA82" s="97" t="s">
        <v>9</v>
      </c>
      <c r="AB82" s="99" t="s">
        <v>10</v>
      </c>
      <c r="AC82" s="240"/>
      <c r="AD82" s="92" t="s">
        <v>14</v>
      </c>
      <c r="AE82" s="92" t="s">
        <v>15</v>
      </c>
      <c r="AG82" s="245" t="s">
        <v>5642</v>
      </c>
    </row>
    <row r="83" spans="1:33" ht="18.75" x14ac:dyDescent="0.25">
      <c r="A83" s="100" t="s">
        <v>5640</v>
      </c>
      <c r="B83" s="101" t="s">
        <v>20</v>
      </c>
      <c r="C83" s="101"/>
      <c r="D83" s="102">
        <v>0</v>
      </c>
      <c r="E83" s="103" t="s">
        <v>21</v>
      </c>
      <c r="F83" s="104">
        <v>10</v>
      </c>
      <c r="G83" s="8" t="s">
        <v>119</v>
      </c>
      <c r="H83" s="105"/>
      <c r="I83" s="106" t="str">
        <f>E83</f>
        <v>ÉLÉMENT PRINCIPAL À SAISIR</v>
      </c>
      <c r="J83" s="107">
        <f>F83</f>
        <v>10</v>
      </c>
      <c r="K83" s="108" t="str">
        <f>G83</f>
        <v>Quoi ?</v>
      </c>
      <c r="L83" s="109">
        <f>IF(1=1,IF(OR(J83="",O83="",NOT(ISNUMBER(J83)),NOT(ISNUMBER(O83)),J83=0),"",O83/J83),N("L6"))</f>
        <v>15</v>
      </c>
      <c r="M83" s="110">
        <f>IF(1=1,IF(OR(L83="",NOT(ISNUMBER(F83))),"",F83*L83*IFERROR(INDEX(D384:D428,MATCH(AE83,B384:B428,0)),1)),N("M13"))</f>
        <v>150</v>
      </c>
      <c r="N83" s="111" t="str">
        <f>IF(1=1,IF(F83="","",IF(G83="","",IFERROR(INDEX(E384:E428,MATCH(AE83,B384:B428,0)),G83&amp;""))),N("N6"))</f>
        <v>Quoi ?</v>
      </c>
      <c r="O83" s="112">
        <v>150</v>
      </c>
      <c r="P83" s="113">
        <f>IF(1=1,IF(M83="","",IF(AND(ISNUMBER(M83),M83&lt;1,N83="kg"),MAX(1,ROUND(M83*1000,0)),IF(AND(ISNUMBER(M83),M83&lt;1,N83="L"),MAX(1,ROUND(M83*100,0)),ROUND(M83,3)))),N("O6"))</f>
        <v>150</v>
      </c>
      <c r="Q83" s="114" t="str">
        <f>IF(1=1,IF(M83="","",IF(AND(ISNUMBER(M83),M83&lt;1,N83="kg"),"g",IF(AND(ISNUMBER(M83),M83&lt;1,N83="L"),"cl",N83))),N("P6"))</f>
        <v>Quoi ?</v>
      </c>
      <c r="R83" s="115" t="str">
        <f>IF(1=1,IF(E83="","",IF(F83="","A CONTROLER",IF(NOT(ISNUMBER(F83)),"TEXTE",IF(OR(L83="",L83&lt;=0),"COMMANDE PRINCIPALE INCOMPLETE",IF(G83="","UNITE MANQUANTE",IF(COUNTIF(B384:B428,AE83)=0,"UNITE A CONTROLER","OK")))))),N("Q9"))</f>
        <v>UNITE A CONTROLER</v>
      </c>
      <c r="S83" s="105"/>
      <c r="T83" s="159" t="str">
        <f>B83</f>
        <v>NOM DE LA RECETTE À SAISIR</v>
      </c>
      <c r="U83" s="117">
        <v>100</v>
      </c>
      <c r="V83" s="112">
        <v>150</v>
      </c>
      <c r="W83" s="118">
        <f>IF(1=1,IF(OR(U83="",V83="",NOT(ISNUMBER(U83)),NOT(ISNUMBER(V83)),U83=0),"",V83/U83),N("U6"))</f>
        <v>1.5</v>
      </c>
      <c r="X83" s="119">
        <f>IF(1=1,IF(OR(W83="",NOT(ISNUMBER(F83))),"",F83*W83*IFERROR(INDEX(D384:D428,MATCH(AE83,B384:B428,0)),1)),N("V7"))</f>
        <v>15</v>
      </c>
      <c r="Y83" s="120" t="str">
        <f>IF(1=1,IF(F83="","",IF(G83="","",IFERROR(INDEX(E384:E428,MATCH(AE83,B384:B428,0)),G83&amp;""))),N("W6"))</f>
        <v>Quoi ?</v>
      </c>
      <c r="Z83" s="121">
        <f>IF(1=1,IF(X83="","",IF(AND(ISNUMBER(X83),X83&lt;1,Y83="kg"),MAX(1,ROUND(X83*1000,0)),IF(AND(ISNUMBER(X83),X83&lt;1,Y83="L"),MAX(1,ROUND(X83*100,0)),ROUND(X83,3)))),N("X6"))</f>
        <v>15</v>
      </c>
      <c r="AA83" s="122" t="str">
        <f>IF(1=1,IF(X83="","",IF(AND(ISNUMBER(X83),X83&lt;1,Y83="kg"),"g",IF(AND(ISNUMBER(X83),X83&lt;1,Y83="L"),"cl",Y83))),N("Y6"))</f>
        <v>Quoi ?</v>
      </c>
      <c r="AB83" s="123" t="str">
        <f>IF(1=1,IF(E83="","",IF(F83="","A CONTROLER",IF(NOT(ISNUMBER(F83)),"TEXTE",IF(OR(W83="",W83&lt;=0),"COMMANDE COUVERTS INCOMPLETE",IF(G83="","UNITE MANQUANTE",IF(COUNTIF(B384:B428,AE83)=0,"UNITE A CONTROLER","OK")))))),N("Z6"))</f>
        <v>UNITE A CONTROLER</v>
      </c>
      <c r="AD83" s="124">
        <v>62</v>
      </c>
      <c r="AE83" s="125" t="str">
        <f>IF(1=1,IF(G83="","",UPPER(TRIM(SUBSTITUTE(SUBSTITUTE(G83&amp;"",CHAR(160)," ")," "," ")))),N("AC6"))</f>
        <v>QUOI ?</v>
      </c>
      <c r="AG83" s="8" t="s">
        <v>22</v>
      </c>
    </row>
    <row r="84" spans="1:33" ht="15.75" x14ac:dyDescent="0.25">
      <c r="A84" s="126" t="str">
        <f>IF(1=1,IF(E84="","",A83),N("A7"))</f>
        <v/>
      </c>
      <c r="B84" s="127" t="str">
        <f>IF(1=1,IF(E84="","",B83),N("B7"))</f>
        <v/>
      </c>
      <c r="C84" s="128"/>
      <c r="D84" s="129" t="str">
        <f>IF(ISBLANK(E84),"",LARGE(D83:D83,1)+1)</f>
        <v/>
      </c>
      <c r="E84" s="130"/>
      <c r="F84" s="131"/>
      <c r="G84" s="170"/>
      <c r="H84" s="105"/>
      <c r="I84" s="132" t="str">
        <f>IF(1=1,IF(E84="","",I83),N("H7"))</f>
        <v/>
      </c>
      <c r="J84" s="133" t="str">
        <f>IF(1=1,IF(E84="","",J83),N("I7"))</f>
        <v/>
      </c>
      <c r="K84" s="134" t="str">
        <f>IF(1=1,IF(E84="","",K83),N("J7"))</f>
        <v/>
      </c>
      <c r="L84" s="135" t="str">
        <f>IF(1=1,IF(OR(J84="",O84="",NOT(ISNUMBER(J84)),NOT(ISNUMBER(O84)),J84=0),"",O84/J84),N("L7"))</f>
        <v/>
      </c>
      <c r="M84" s="136" t="str">
        <f>IF(1=1,IF(OR(L84="",NOT(ISNUMBER(F84))),"",F84*L84*IFERROR(INDEX(D384:D428,MATCH(AE84,B384:B428,0)),1)),N("M13"))</f>
        <v/>
      </c>
      <c r="N84" s="137" t="str">
        <f>IF(1=1,IF(F84="","",IF(G84="","",IFERROR(INDEX(E384:E428,MATCH(AE84,B384:B428,0)),G84&amp;""))),N("N6"))</f>
        <v/>
      </c>
      <c r="O84" s="138" t="str">
        <f>IF(1=1,IF(E84="","",O83),N("K7"))</f>
        <v/>
      </c>
      <c r="P84" s="139" t="str">
        <f>IF(1=1,IF(M84="","",IF(AND(ISNUMBER(M84),M84&lt;1,N84="kg"),MAX(1,ROUND(M84*1000,0)),IF(AND(ISNUMBER(M84),M84&lt;1,N84="L"),MAX(1,ROUND(M84*100,0)),ROUND(M84,3)))),N("O7"))</f>
        <v/>
      </c>
      <c r="Q84" s="140" t="str">
        <f>IF(1=1,IF(M84="","",IF(AND(ISNUMBER(M84),M84&lt;1,N84="kg"),"g",IF(AND(ISNUMBER(M84),M84&lt;1,N84="L"),"cl",N84))),N("P7"))</f>
        <v/>
      </c>
      <c r="R84" s="161" t="str">
        <f>IF(1=1,IF(E84="","",IF(F84="","A CONTROLER",IF(NOT(ISNUMBER(F84)),"TEXTE",IF(OR(L84="",L84&lt;=0),"COMMANDE PRINCIPALE INCOMPLETE",IF(G84="","UNITE MANQUANTE",IF(COUNTIF(B384:B428,AE84)=0,"UNITE A CONTROLER","OK")))))),N("Q9"))</f>
        <v/>
      </c>
      <c r="S84" s="105"/>
      <c r="T84" s="141">
        <f t="shared" ref="T84:T117" si="13">E84</f>
        <v>0</v>
      </c>
      <c r="U84" s="133" t="str">
        <f>IF(1=1,IF(E84="","",U83),N("S7"))</f>
        <v/>
      </c>
      <c r="V84" s="133" t="str">
        <f>IF(1=1,IF(E84="","",V83),N("T7"))</f>
        <v/>
      </c>
      <c r="W84" s="135" t="str">
        <f>IF(1=1,IF(OR(U84="",V84="",NOT(ISNUMBER(U84)),NOT(ISNUMBER(V84)),U84=0),"",V84/U84),N("U7"))</f>
        <v/>
      </c>
      <c r="X84" s="136" t="str">
        <f>IF(1=1,IF(OR(W84="",NOT(ISNUMBER(F84))),"",F84*W84*IFERROR(INDEX(D384:D428,MATCH(AE84,B384:B428,0)),1)),N("V7"))</f>
        <v/>
      </c>
      <c r="Y84" s="137" t="str">
        <f>IF(1=1,IF(F84="","",IF(G84="","",IFERROR(INDEX(E384:E428,MATCH(AE84,B384:B428,0)),G84&amp;""))),N("W6"))</f>
        <v/>
      </c>
      <c r="Z84" s="142" t="str">
        <f>IF(1=1,IF(X84="","",IF(AND(ISNUMBER(X84),X84&lt;1,Y84="kg"),MAX(1,ROUND(X84*1000,0)),IF(AND(ISNUMBER(X84),X84&lt;1,Y84="L"),MAX(1,ROUND(X84*100,0)),ROUND(X84,3)))),N("X7"))</f>
        <v/>
      </c>
      <c r="AA84" s="143" t="str">
        <f>IF(1=1,IF(X84="","",IF(AND(ISNUMBER(X84),X84&lt;1,Y84="kg"),"g",IF(AND(ISNUMBER(X84),X84&lt;1,Y84="L"),"cl",Y84))),N("Y7"))</f>
        <v/>
      </c>
      <c r="AB84" s="123" t="str">
        <f>IF(1=1,IF(E84="","",IF(F84="","A CONTROLER",IF(NOT(ISNUMBER(F84)),"TEXTE",IF(OR(W84="",W84&lt;=0),"COMMANDE COUVERTS INCOMPLETE",IF(G84="","UNITE MANQUANTE",IF(COUNTIF(B384:B428,AE84)=0,"UNITE A CONTROLER","OK")))))),N("Z6"))</f>
        <v/>
      </c>
      <c r="AD84" s="144" t="str">
        <f>IF(1=1,IF(E84="","",AD83),N("AB7"))</f>
        <v/>
      </c>
      <c r="AE84" s="125" t="str">
        <f>IF(1=1,IF(G84="","",UPPER(TRIM(SUBSTITUTE(SUBSTITUTE(G84&amp;"",CHAR(160)," ")," "," ")))),N("AC7"))</f>
        <v/>
      </c>
      <c r="AG84" s="2" t="s">
        <v>25</v>
      </c>
    </row>
    <row r="85" spans="1:33" ht="15.75" x14ac:dyDescent="0.25">
      <c r="A85" s="126" t="str">
        <f>IF(1=1,IF(E85="","",A83),N("A8"))</f>
        <v/>
      </c>
      <c r="B85" s="127" t="str">
        <f>IF(1=1,IF(E85="","",B83),N("B8"))</f>
        <v/>
      </c>
      <c r="C85" s="128"/>
      <c r="D85" s="129" t="str">
        <f>IF(ISBLANK(E85),"",LARGE(D83:D84,1)+1)</f>
        <v/>
      </c>
      <c r="E85" s="130"/>
      <c r="F85" s="131"/>
      <c r="G85" s="170"/>
      <c r="H85" s="105"/>
      <c r="I85" s="132" t="str">
        <f>IF(1=1,IF(E85="","",I83),N("H8"))</f>
        <v/>
      </c>
      <c r="J85" s="133" t="str">
        <f>IF(1=1,IF(E85="","",J83),N("I8"))</f>
        <v/>
      </c>
      <c r="K85" s="134" t="str">
        <f>IF(1=1,IF(E85="","",K83),N("J8"))</f>
        <v/>
      </c>
      <c r="L85" s="135" t="str">
        <f>IF(1=1,IF(OR(J85="",O85="",NOT(ISNUMBER(J85)),NOT(ISNUMBER(O85)),J85=0),"",O85/J85),N("L8"))</f>
        <v/>
      </c>
      <c r="M85" s="136" t="str">
        <f>IF(1=1,IF(OR(L85="",NOT(ISNUMBER(F85))),"",F85*L85*IFERROR(INDEX(D384:D428,MATCH(AE85,B384:B428,0)),1)),N("M13"))</f>
        <v/>
      </c>
      <c r="N85" s="137" t="str">
        <f>IF(1=1,IF(F85="","",IF(G85="","",IFERROR(INDEX(E384:E428,MATCH(AE85,B384:B428,0)),G85&amp;""))),N("N6"))</f>
        <v/>
      </c>
      <c r="O85" s="138" t="str">
        <f>IF(1=1,IF(E85="","",O83),N("K8"))</f>
        <v/>
      </c>
      <c r="P85" s="139" t="str">
        <f>IF(1=1,IF(M85="","",IF(AND(ISNUMBER(M85),M85&lt;1,N85="kg"),MAX(1,ROUND(M85*1000,0)),IF(AND(ISNUMBER(M85),M85&lt;1,N85="L"),MAX(1,ROUND(M85*100,0)),ROUND(M85,3)))),N("O8"))</f>
        <v/>
      </c>
      <c r="Q85" s="140" t="str">
        <f>IF(1=1,IF(M85="","",IF(AND(ISNUMBER(M85),M85&lt;1,N85="kg"),"g",IF(AND(ISNUMBER(M85),M85&lt;1,N85="L"),"cl",N85))),N("P8"))</f>
        <v/>
      </c>
      <c r="R85" s="161" t="str">
        <f>IF(1=1,IF(E85="","",IF(F85="","A CONTROLER",IF(NOT(ISNUMBER(F85)),"TEXTE",IF(OR(L85="",L85&lt;=0),"COMMANDE PRINCIPALE INCOMPLETE",IF(G85="","UNITE MANQUANTE",IF(COUNTIF(B384:B428,AE85)=0,"UNITE A CONTROLER","OK")))))),N("Q9"))</f>
        <v/>
      </c>
      <c r="S85" s="105"/>
      <c r="T85" s="141">
        <f t="shared" si="13"/>
        <v>0</v>
      </c>
      <c r="U85" s="133" t="str">
        <f>IF(1=1,IF(E85="","",U83),N("S8"))</f>
        <v/>
      </c>
      <c r="V85" s="133" t="str">
        <f>IF(1=1,IF(E85="","",V83),N("T8"))</f>
        <v/>
      </c>
      <c r="W85" s="135" t="str">
        <f>IF(1=1,IF(OR(U85="",V85="",NOT(ISNUMBER(U85)),NOT(ISNUMBER(V85)),U85=0),"",V85/U85),N("U8"))</f>
        <v/>
      </c>
      <c r="X85" s="136" t="str">
        <f>IF(1=1,IF(OR(W85="",NOT(ISNUMBER(F85))),"",F85*W85*IFERROR(INDEX(D384:D428,MATCH(AE85,B384:B428,0)),1)),N("V7"))</f>
        <v/>
      </c>
      <c r="Y85" s="137" t="str">
        <f>IF(1=1,IF(F85="","",IF(G85="","",IFERROR(INDEX(E384:E428,MATCH(AE85,B384:B428,0)),G85&amp;""))),N("W6"))</f>
        <v/>
      </c>
      <c r="Z85" s="142" t="str">
        <f>IF(1=1,IF(X85="","",IF(AND(ISNUMBER(X85),X85&lt;1,Y85="kg"),MAX(1,ROUND(X85*1000,0)),IF(AND(ISNUMBER(X85),X85&lt;1,Y85="L"),MAX(1,ROUND(X85*100,0)),ROUND(X85,3)))),N("X8"))</f>
        <v/>
      </c>
      <c r="AA85" s="143" t="str">
        <f>IF(1=1,IF(X85="","",IF(AND(ISNUMBER(X85),X85&lt;1,Y85="kg"),"g",IF(AND(ISNUMBER(X85),X85&lt;1,Y85="L"),"cl",Y85))),N("Y8"))</f>
        <v/>
      </c>
      <c r="AB85" s="123" t="str">
        <f>IF(1=1,IF(E85="","",IF(F85="","A CONTROLER",IF(NOT(ISNUMBER(F85)),"TEXTE",IF(OR(W85="",W85&lt;=0),"COMMANDE COUVERTS INCOMPLETE",IF(G85="","UNITE MANQUANTE",IF(COUNTIF(B384:B428,AE85)=0,"UNITE A CONTROLER","OK")))))),N("Z6"))</f>
        <v/>
      </c>
      <c r="AD85" s="144" t="str">
        <f>IF(1=1,IF(E85="","",AD83),N("AB8"))</f>
        <v/>
      </c>
      <c r="AE85" s="125" t="str">
        <f>IF(1=1,IF(G85="","",UPPER(TRIM(SUBSTITUTE(SUBSTITUTE(G85&amp;"",CHAR(160)," ")," "," ")))),N("AC8"))</f>
        <v/>
      </c>
      <c r="AG85" s="9" t="s">
        <v>26</v>
      </c>
    </row>
    <row r="86" spans="1:33" ht="15.75" x14ac:dyDescent="0.25">
      <c r="A86" s="126" t="str">
        <f>IF(1=1,IF(E86="","",A83),N("A9"))</f>
        <v/>
      </c>
      <c r="B86" s="127" t="str">
        <f>IF(1=1,IF(E86="","",B83),N("B9"))</f>
        <v/>
      </c>
      <c r="C86" s="128"/>
      <c r="D86" s="129" t="str">
        <f>IF(ISBLANK(E86),"",LARGE(D83:D85,1)+1)</f>
        <v/>
      </c>
      <c r="E86" s="130"/>
      <c r="F86" s="131"/>
      <c r="G86" s="170"/>
      <c r="H86" s="105"/>
      <c r="I86" s="132" t="str">
        <f>IF(1=1,IF(E86="","",I83),N("H9"))</f>
        <v/>
      </c>
      <c r="J86" s="133" t="str">
        <f>IF(1=1,IF(E86="","",J83),N("I9"))</f>
        <v/>
      </c>
      <c r="K86" s="134" t="str">
        <f>IF(1=1,IF(E86="","",K83),N("J9"))</f>
        <v/>
      </c>
      <c r="L86" s="135" t="str">
        <f>IF(1=1,IF(OR(J86="",O86="",NOT(ISNUMBER(J86)),NOT(ISNUMBER(O86)),J86=0),"",O86/J86),N("L9"))</f>
        <v/>
      </c>
      <c r="M86" s="136" t="str">
        <f>IF(1=1,IF(OR(L86="",NOT(ISNUMBER(F86))),"",F86*L86*IFERROR(INDEX(D384:D428,MATCH(AE86,B384:B428,0)),1)),N("M13"))</f>
        <v/>
      </c>
      <c r="N86" s="137" t="str">
        <f>IF(1=1,IF(F86="","",IF(G86="","",IFERROR(INDEX(E384:E428,MATCH(AE86,B384:B428,0)),G86&amp;""))),N("N6"))</f>
        <v/>
      </c>
      <c r="O86" s="138" t="str">
        <f>IF(1=1,IF(E86="","",O83),N("K9"))</f>
        <v/>
      </c>
      <c r="P86" s="139" t="str">
        <f>IF(1=1,IF(M86="","",IF(AND(ISNUMBER(M86),M86&lt;1,N86="kg"),MAX(1,ROUND(M86*1000,0)),IF(AND(ISNUMBER(M86),M86&lt;1,N86="L"),MAX(1,ROUND(M86*100,0)),ROUND(M86,3)))),N("O9"))</f>
        <v/>
      </c>
      <c r="Q86" s="140" t="str">
        <f>IF(1=1,IF(M86="","",IF(AND(ISNUMBER(M86),M86&lt;1,N86="kg"),"g",IF(AND(ISNUMBER(M86),M86&lt;1,N86="L"),"cl",N86))),N("P9"))</f>
        <v/>
      </c>
      <c r="R86" s="161" t="str">
        <f>IF(1=1,IF(E86="","",IF(F86="","A CONTROLER",IF(NOT(ISNUMBER(F86)),"TEXTE",IF(OR(L86="",L86&lt;=0),"COMMANDE PRINCIPALE INCOMPLETE",IF(G86="","UNITE MANQUANTE",IF(COUNTIF(B384:B428,AE86)=0,"UNITE A CONTROLER","OK")))))),N("Q9"))</f>
        <v/>
      </c>
      <c r="S86" s="105"/>
      <c r="T86" s="141">
        <f t="shared" si="13"/>
        <v>0</v>
      </c>
      <c r="U86" s="133" t="str">
        <f>IF(1=1,IF(E86="","",U83),N("S9"))</f>
        <v/>
      </c>
      <c r="V86" s="133" t="str">
        <f>IF(1=1,IF(E86="","",V83),N("T9"))</f>
        <v/>
      </c>
      <c r="W86" s="135" t="str">
        <f>IF(1=1,IF(OR(U86="",V86="",NOT(ISNUMBER(U86)),NOT(ISNUMBER(V86)),U86=0),"",V86/U86),N("U9"))</f>
        <v/>
      </c>
      <c r="X86" s="136" t="str">
        <f>IF(1=1,IF(OR(W86="",NOT(ISNUMBER(F86))),"",F86*W86*IFERROR(INDEX(D384:D428,MATCH(AE86,B384:B428,0)),1)),N("V7"))</f>
        <v/>
      </c>
      <c r="Y86" s="137" t="str">
        <f>IF(1=1,IF(F86="","",IF(G86="","",IFERROR(INDEX(E384:E428,MATCH(AE86,B384:B428,0)),G86&amp;""))),N("W6"))</f>
        <v/>
      </c>
      <c r="Z86" s="142" t="str">
        <f>IF(1=1,IF(X86="","",IF(AND(ISNUMBER(X86),X86&lt;1,Y86="kg"),MAX(1,ROUND(X86*1000,0)),IF(AND(ISNUMBER(X86),X86&lt;1,Y86="L"),MAX(1,ROUND(X86*100,0)),ROUND(X86,3)))),N("X9"))</f>
        <v/>
      </c>
      <c r="AA86" s="143" t="str">
        <f>IF(1=1,IF(X86="","",IF(AND(ISNUMBER(X86),X86&lt;1,Y86="kg"),"g",IF(AND(ISNUMBER(X86),X86&lt;1,Y86="L"),"cl",Y86))),N("Y9"))</f>
        <v/>
      </c>
      <c r="AB86" s="123" t="str">
        <f>IF(1=1,IF(E86="","",IF(F86="","A CONTROLER",IF(NOT(ISNUMBER(F86)),"TEXTE",IF(OR(W86="",W86&lt;=0),"COMMANDE COUVERTS INCOMPLETE",IF(G86="","UNITE MANQUANTE",IF(COUNTIF(B384:B428,AE86)=0,"UNITE A CONTROLER","OK")))))),N("Z6"))</f>
        <v/>
      </c>
      <c r="AD86" s="144" t="str">
        <f>IF(1=1,IF(E86="","",AD83),N("AB9"))</f>
        <v/>
      </c>
      <c r="AE86" s="125" t="str">
        <f>IF(1=1,IF(G86="","",UPPER(TRIM(SUBSTITUTE(SUBSTITUTE(G86&amp;"",CHAR(160)," ")," "," ")))),N("AC9"))</f>
        <v/>
      </c>
      <c r="AG86" s="1" t="s">
        <v>28</v>
      </c>
    </row>
    <row r="87" spans="1:33" ht="15.75" x14ac:dyDescent="0.25">
      <c r="A87" s="126" t="str">
        <f>IF(1=1,IF(E87="","",A83),N("A10"))</f>
        <v/>
      </c>
      <c r="B87" s="127" t="str">
        <f>IF(1=1,IF(E87="","",B83),N("B10"))</f>
        <v/>
      </c>
      <c r="C87" s="128"/>
      <c r="D87" s="129" t="str">
        <f>IF(ISBLANK(E87),"",LARGE(D83:D86,1)+1)</f>
        <v/>
      </c>
      <c r="E87" s="130"/>
      <c r="F87" s="131"/>
      <c r="G87" s="170"/>
      <c r="H87" s="105"/>
      <c r="I87" s="132" t="str">
        <f>IF(1=1,IF(E87="","",I83),N("H10"))</f>
        <v/>
      </c>
      <c r="J87" s="133" t="str">
        <f>IF(1=1,IF(E87="","",J83),N("I10"))</f>
        <v/>
      </c>
      <c r="K87" s="134" t="str">
        <f>IF(1=1,IF(E87="","",K83),N("J10"))</f>
        <v/>
      </c>
      <c r="L87" s="135" t="str">
        <f>IF(1=1,IF(OR(J87="",O87="",NOT(ISNUMBER(J87)),NOT(ISNUMBER(O87)),J87=0),"",O87/J87),N("L10"))</f>
        <v/>
      </c>
      <c r="M87" s="136" t="str">
        <f>IF(1=1,IF(OR(L87="",NOT(ISNUMBER(F87))),"",F87*L87*IFERROR(INDEX(D384:D428,MATCH(AE87,B384:B428,0)),1)),N("M13"))</f>
        <v/>
      </c>
      <c r="N87" s="137" t="str">
        <f>IF(1=1,IF(F87="","",IF(G87="","",IFERROR(INDEX(E384:E428,MATCH(AE87,B384:B428,0)),G87&amp;""))),N("N6"))</f>
        <v/>
      </c>
      <c r="O87" s="138" t="str">
        <f>IF(1=1,IF(E87="","",O83),N("K10"))</f>
        <v/>
      </c>
      <c r="P87" s="139" t="str">
        <f>IF(1=1,IF(M87="","",IF(AND(ISNUMBER(M87),M87&lt;1,N87="kg"),MAX(1,ROUND(M87*1000,0)),IF(AND(ISNUMBER(M87),M87&lt;1,N87="L"),MAX(1,ROUND(M87*100,0)),ROUND(M87,3)))),N("O10"))</f>
        <v/>
      </c>
      <c r="Q87" s="140" t="str">
        <f>IF(1=1,IF(M87="","",IF(AND(ISNUMBER(M87),M87&lt;1,N87="kg"),"g",IF(AND(ISNUMBER(M87),M87&lt;1,N87="L"),"cl",N87))),N("P10"))</f>
        <v/>
      </c>
      <c r="R87" s="161" t="str">
        <f>IF(1=1,IF(E87="","",IF(F87="","A CONTROLER",IF(NOT(ISNUMBER(F87)),"TEXTE",IF(OR(L87="",L87&lt;=0),"COMMANDE PRINCIPALE INCOMPLETE",IF(G87="","UNITE MANQUANTE",IF(COUNTIF(B384:B428,AE87)=0,"UNITE A CONTROLER","OK")))))),N("Q9"))</f>
        <v/>
      </c>
      <c r="S87" s="105"/>
      <c r="T87" s="141">
        <f t="shared" si="13"/>
        <v>0</v>
      </c>
      <c r="U87" s="133" t="str">
        <f>IF(1=1,IF(E87="","",U83),N("S10"))</f>
        <v/>
      </c>
      <c r="V87" s="133" t="str">
        <f>IF(1=1,IF(E87="","",V83),N("T10"))</f>
        <v/>
      </c>
      <c r="W87" s="135" t="str">
        <f>IF(1=1,IF(OR(U87="",V87="",NOT(ISNUMBER(U87)),NOT(ISNUMBER(V87)),U87=0),"",V87/U87),N("U10"))</f>
        <v/>
      </c>
      <c r="X87" s="136" t="str">
        <f>IF(1=1,IF(OR(W87="",NOT(ISNUMBER(F87))),"",F87*W87*IFERROR(INDEX(D384:D428,MATCH(AE87,B384:B428,0)),1)),N("V7"))</f>
        <v/>
      </c>
      <c r="Y87" s="137" t="str">
        <f>IF(1=1,IF(F87="","",IF(G87="","",IFERROR(INDEX(E384:E428,MATCH(AE87,B384:B428,0)),G87&amp;""))),N("W6"))</f>
        <v/>
      </c>
      <c r="Z87" s="142" t="str">
        <f>IF(1=1,IF(X87="","",IF(AND(ISNUMBER(X87),X87&lt;1,Y87="kg"),MAX(1,ROUND(X87*1000,0)),IF(AND(ISNUMBER(X87),X87&lt;1,Y87="L"),MAX(1,ROUND(X87*100,0)),ROUND(X87,3)))),N("X10"))</f>
        <v/>
      </c>
      <c r="AA87" s="143" t="str">
        <f>IF(1=1,IF(X87="","",IF(AND(ISNUMBER(X87),X87&lt;1,Y87="kg"),"g",IF(AND(ISNUMBER(X87),X87&lt;1,Y87="L"),"cl",Y87))),N("Y10"))</f>
        <v/>
      </c>
      <c r="AB87" s="123" t="str">
        <f>IF(1=1,IF(E87="","",IF(F87="","A CONTROLER",IF(NOT(ISNUMBER(F87)),"TEXTE",IF(OR(W87="",W87&lt;=0),"COMMANDE COUVERTS INCOMPLETE",IF(G87="","UNITE MANQUANTE",IF(COUNTIF(B384:B428,AE87)=0,"UNITE A CONTROLER","OK")))))),N("Z6"))</f>
        <v/>
      </c>
      <c r="AD87" s="144" t="str">
        <f>IF(1=1,IF(E87="","",AD83),N("AB10"))</f>
        <v/>
      </c>
      <c r="AE87" s="125" t="str">
        <f>IF(1=1,IF(G87="","",UPPER(TRIM(SUBSTITUTE(SUBSTITUTE(G87&amp;"",CHAR(160)," ")," "," ")))),N("AC10"))</f>
        <v/>
      </c>
      <c r="AG87" s="1" t="s">
        <v>29</v>
      </c>
    </row>
    <row r="88" spans="1:33" ht="15.75" x14ac:dyDescent="0.25">
      <c r="A88" s="126" t="str">
        <f>IF(1=1,IF(E88="","",A83),N("A11"))</f>
        <v/>
      </c>
      <c r="B88" s="127" t="str">
        <f>IF(1=1,IF(E88="","",B83),N("B11"))</f>
        <v/>
      </c>
      <c r="C88" s="128"/>
      <c r="D88" s="129" t="str">
        <f>IF(ISBLANK(E88),"",LARGE(D83:D87,1)+1)</f>
        <v/>
      </c>
      <c r="E88" s="130"/>
      <c r="F88" s="131"/>
      <c r="G88" s="170"/>
      <c r="H88" s="105"/>
      <c r="I88" s="132" t="str">
        <f>IF(1=1,IF(E88="","",I83),N("H11"))</f>
        <v/>
      </c>
      <c r="J88" s="133" t="str">
        <f>IF(1=1,IF(E88="","",J83),N("I11"))</f>
        <v/>
      </c>
      <c r="K88" s="134" t="str">
        <f>IF(1=1,IF(E88="","",K83),N("J11"))</f>
        <v/>
      </c>
      <c r="L88" s="135" t="str">
        <f>IF(1=1,IF(OR(J88="",O88="",NOT(ISNUMBER(J88)),NOT(ISNUMBER(O88)),J88=0),"",O88/J88),N("L11"))</f>
        <v/>
      </c>
      <c r="M88" s="136" t="str">
        <f>IF(1=1,IF(OR(L88="",NOT(ISNUMBER(F88))),"",F88*L88*IFERROR(INDEX(D384:D428,MATCH(AE88,B384:B428,0)),1)),N("M13"))</f>
        <v/>
      </c>
      <c r="N88" s="137" t="str">
        <f>IF(1=1,IF(F88="","",IF(G88="","",IFERROR(INDEX(E384:E428,MATCH(AE88,B384:B428,0)),G88&amp;""))),N("N6"))</f>
        <v/>
      </c>
      <c r="O88" s="138" t="str">
        <f>IF(1=1,IF(E88="","",O83),N("K11"))</f>
        <v/>
      </c>
      <c r="P88" s="139" t="str">
        <f>IF(1=1,IF(M88="","",IF(AND(ISNUMBER(M88),M88&lt;1,N88="kg"),MAX(1,ROUND(M88*1000,0)),IF(AND(ISNUMBER(M88),M88&lt;1,N88="L"),MAX(1,ROUND(M88*100,0)),ROUND(M88,3)))),N("O11"))</f>
        <v/>
      </c>
      <c r="Q88" s="140" t="str">
        <f>IF(1=1,IF(M88="","",IF(AND(ISNUMBER(M88),M88&lt;1,N88="kg"),"g",IF(AND(ISNUMBER(M88),M88&lt;1,N88="L"),"cl",N88))),N("P11"))</f>
        <v/>
      </c>
      <c r="R88" s="161" t="str">
        <f>IF(1=1,IF(E88="","",IF(F88="","A CONTROLER",IF(NOT(ISNUMBER(F88)),"TEXTE",IF(OR(L88="",L88&lt;=0),"COMMANDE PRINCIPALE INCOMPLETE",IF(G88="","UNITE MANQUANTE",IF(COUNTIF(B384:B428,AE88)=0,"UNITE A CONTROLER","OK")))))),N("Q9"))</f>
        <v/>
      </c>
      <c r="S88" s="105"/>
      <c r="T88" s="141">
        <f t="shared" si="13"/>
        <v>0</v>
      </c>
      <c r="U88" s="133" t="str">
        <f>IF(1=1,IF(E88="","",U83),N("S11"))</f>
        <v/>
      </c>
      <c r="V88" s="133" t="str">
        <f>IF(1=1,IF(E88="","",V83),N("T11"))</f>
        <v/>
      </c>
      <c r="W88" s="135" t="str">
        <f>IF(1=1,IF(OR(U88="",V88="",NOT(ISNUMBER(U88)),NOT(ISNUMBER(V88)),U88=0),"",V88/U88),N("U11"))</f>
        <v/>
      </c>
      <c r="X88" s="136" t="str">
        <f>IF(1=1,IF(OR(W88="",NOT(ISNUMBER(F88))),"",F88*W88*IFERROR(INDEX(D384:D428,MATCH(AE88,B384:B428,0)),1)),N("V7"))</f>
        <v/>
      </c>
      <c r="Y88" s="137" t="str">
        <f>IF(1=1,IF(F88="","",IF(G88="","",IFERROR(INDEX(E384:E428,MATCH(AE88,B384:B428,0)),G88&amp;""))),N("W6"))</f>
        <v/>
      </c>
      <c r="Z88" s="142" t="str">
        <f>IF(1=1,IF(X88="","",IF(AND(ISNUMBER(X88),X88&lt;1,Y88="kg"),MAX(1,ROUND(X88*1000,0)),IF(AND(ISNUMBER(X88),X88&lt;1,Y88="L"),MAX(1,ROUND(X88*100,0)),ROUND(X88,3)))),N("X11"))</f>
        <v/>
      </c>
      <c r="AA88" s="143" t="str">
        <f>IF(1=1,IF(X88="","",IF(AND(ISNUMBER(X88),X88&lt;1,Y88="kg"),"g",IF(AND(ISNUMBER(X88),X88&lt;1,Y88="L"),"cl",Y88))),N("Y11"))</f>
        <v/>
      </c>
      <c r="AB88" s="123" t="str">
        <f>IF(1=1,IF(E88="","",IF(F88="","A CONTROLER",IF(NOT(ISNUMBER(F88)),"TEXTE",IF(OR(W88="",W88&lt;=0),"COMMANDE COUVERTS INCOMPLETE",IF(G88="","UNITE MANQUANTE",IF(COUNTIF(B384:B428,AE88)=0,"UNITE A CONTROLER","OK")))))),N("Z6"))</f>
        <v/>
      </c>
      <c r="AD88" s="144" t="str">
        <f>IF(1=1,IF(E88="","",AD83),N("AB11"))</f>
        <v/>
      </c>
      <c r="AE88" s="125" t="str">
        <f>IF(1=1,IF(G88="","",UPPER(TRIM(SUBSTITUTE(SUBSTITUTE(G88&amp;"",CHAR(160)," ")," "," ")))),N("AC11"))</f>
        <v/>
      </c>
      <c r="AG88" s="1" t="s">
        <v>30</v>
      </c>
    </row>
    <row r="89" spans="1:33" ht="15.75" x14ac:dyDescent="0.25">
      <c r="A89" s="126" t="str">
        <f>IF(1=1,IF(E89="","",A83),N("A12"))</f>
        <v/>
      </c>
      <c r="B89" s="127" t="str">
        <f>IF(1=1,IF(E89="","",B83),N("B12"))</f>
        <v/>
      </c>
      <c r="C89" s="128"/>
      <c r="D89" s="129" t="str">
        <f>IF(ISBLANK(E89),"",LARGE(D83:D88,1)+1)</f>
        <v/>
      </c>
      <c r="E89" s="130"/>
      <c r="F89" s="131"/>
      <c r="G89" s="170"/>
      <c r="H89" s="105"/>
      <c r="I89" s="132" t="str">
        <f>IF(1=1,IF(E89="","",I83),N("H12"))</f>
        <v/>
      </c>
      <c r="J89" s="133" t="str">
        <f>IF(1=1,IF(E89="","",J83),N("I12"))</f>
        <v/>
      </c>
      <c r="K89" s="134" t="str">
        <f>IF(1=1,IF(E89="","",K83),N("J12"))</f>
        <v/>
      </c>
      <c r="L89" s="135" t="str">
        <f>IF(1=1,IF(OR(J89="",O89="",NOT(ISNUMBER(J89)),NOT(ISNUMBER(O89)),J89=0),"",O89/J89),N("L12"))</f>
        <v/>
      </c>
      <c r="M89" s="136" t="str">
        <f>IF(1=1,IF(OR(L89="",NOT(ISNUMBER(F89))),"",F89*L89*IFERROR(INDEX(D384:D428,MATCH(AE89,B384:B428,0)),1)),N("M13"))</f>
        <v/>
      </c>
      <c r="N89" s="137" t="str">
        <f>IF(1=1,IF(F89="","",IF(G89="","",IFERROR(INDEX(E384:E428,MATCH(AE89,B384:B428,0)),G89&amp;""))),N("N6"))</f>
        <v/>
      </c>
      <c r="O89" s="138" t="str">
        <f>IF(1=1,IF(E89="","",O83),N("K12"))</f>
        <v/>
      </c>
      <c r="P89" s="139" t="str">
        <f>IF(1=1,IF(M89="","",IF(AND(ISNUMBER(M89),M89&lt;1,N89="kg"),MAX(1,ROUND(M89*1000,0)),IF(AND(ISNUMBER(M89),M89&lt;1,N89="L"),MAX(1,ROUND(M89*100,0)),ROUND(M89,3)))),N("O12"))</f>
        <v/>
      </c>
      <c r="Q89" s="140" t="str">
        <f>IF(1=1,IF(M89="","",IF(AND(ISNUMBER(M89),M89&lt;1,N89="kg"),"g",IF(AND(ISNUMBER(M89),M89&lt;1,N89="L"),"cl",N89))),N("P12"))</f>
        <v/>
      </c>
      <c r="R89" s="161" t="str">
        <f>IF(1=1,IF(E89="","",IF(F89="","A CONTROLER",IF(NOT(ISNUMBER(F89)),"TEXTE",IF(OR(L89="",L89&lt;=0),"COMMANDE PRINCIPALE INCOMPLETE",IF(G89="","UNITE MANQUANTE",IF(COUNTIF(B384:B428,AE89)=0,"UNITE A CONTROLER","OK")))))),N("Q9"))</f>
        <v/>
      </c>
      <c r="S89" s="105"/>
      <c r="T89" s="141">
        <f t="shared" si="13"/>
        <v>0</v>
      </c>
      <c r="U89" s="133" t="str">
        <f>IF(1=1,IF(E89="","",U83),N("S12"))</f>
        <v/>
      </c>
      <c r="V89" s="133" t="str">
        <f>IF(1=1,IF(E89="","",V83),N("T12"))</f>
        <v/>
      </c>
      <c r="W89" s="135" t="str">
        <f>IF(1=1,IF(OR(U89="",V89="",NOT(ISNUMBER(U89)),NOT(ISNUMBER(V89)),U89=0),"",V89/U89),N("U12"))</f>
        <v/>
      </c>
      <c r="X89" s="136" t="str">
        <f>IF(1=1,IF(OR(W89="",NOT(ISNUMBER(F89))),"",F89*W89*IFERROR(INDEX(D384:D428,MATCH(AE89,B384:B428,0)),1)),N("V7"))</f>
        <v/>
      </c>
      <c r="Y89" s="137" t="str">
        <f>IF(1=1,IF(F89="","",IF(G89="","",IFERROR(INDEX(E384:E428,MATCH(AE89,B384:B428,0)),G89&amp;""))),N("W6"))</f>
        <v/>
      </c>
      <c r="Z89" s="142" t="str">
        <f>IF(1=1,IF(X89="","",IF(AND(ISNUMBER(X89),X89&lt;1,Y89="kg"),MAX(1,ROUND(X89*1000,0)),IF(AND(ISNUMBER(X89),X89&lt;1,Y89="L"),MAX(1,ROUND(X89*100,0)),ROUND(X89,3)))),N("X12"))</f>
        <v/>
      </c>
      <c r="AA89" s="143" t="str">
        <f>IF(1=1,IF(X89="","",IF(AND(ISNUMBER(X89),X89&lt;1,Y89="kg"),"g",IF(AND(ISNUMBER(X89),X89&lt;1,Y89="L"),"cl",Y89))),N("Y12"))</f>
        <v/>
      </c>
      <c r="AB89" s="123" t="str">
        <f>IF(1=1,IF(E89="","",IF(F89="","A CONTROLER",IF(NOT(ISNUMBER(F89)),"TEXTE",IF(OR(W89="",W89&lt;=0),"COMMANDE COUVERTS INCOMPLETE",IF(G89="","UNITE MANQUANTE",IF(COUNTIF(B384:B428,AE89)=0,"UNITE A CONTROLER","OK")))))),N("Z6"))</f>
        <v/>
      </c>
      <c r="AD89" s="144" t="str">
        <f>IF(1=1,IF(E89="","",AD83),N("AB12"))</f>
        <v/>
      </c>
      <c r="AE89" s="125" t="str">
        <f>IF(1=1,IF(G89="","",UPPER(TRIM(SUBSTITUTE(SUBSTITUTE(G89&amp;"",CHAR(160)," ")," "," ")))),N("AC12"))</f>
        <v/>
      </c>
      <c r="AG89" s="4" t="s">
        <v>31</v>
      </c>
    </row>
    <row r="90" spans="1:33" ht="15.75" x14ac:dyDescent="0.25">
      <c r="A90" s="126" t="str">
        <f>IF(1=1,IF(E90="","",A83),N("A13"))</f>
        <v/>
      </c>
      <c r="B90" s="127" t="str">
        <f>IF(1=1,IF(E90="","",B83),N("B13"))</f>
        <v/>
      </c>
      <c r="C90" s="128"/>
      <c r="D90" s="129" t="str">
        <f>IF(ISBLANK(E90),"",LARGE(D83:D89,1)+1)</f>
        <v/>
      </c>
      <c r="E90" s="130"/>
      <c r="F90" s="131"/>
      <c r="G90" s="170"/>
      <c r="H90" s="105"/>
      <c r="I90" s="132" t="str">
        <f>IF(1=1,IF(E90="","",I83),N("H13"))</f>
        <v/>
      </c>
      <c r="J90" s="133" t="str">
        <f>IF(1=1,IF(E90="","",J83),N("I13"))</f>
        <v/>
      </c>
      <c r="K90" s="134" t="str">
        <f>IF(1=1,IF(E90="","",K83),N("J13"))</f>
        <v/>
      </c>
      <c r="L90" s="135" t="str">
        <f>IF(1=1,IF(OR(J90="",O90="",NOT(ISNUMBER(J90)),NOT(ISNUMBER(O90)),J90=0),"",O90/J90),N("L13"))</f>
        <v/>
      </c>
      <c r="M90" s="136" t="str">
        <f>IF(1=1,IF(OR(L90="",NOT(ISNUMBER(F90))),"",F90*L90*IFERROR(INDEX(D384:D428,MATCH(AE90,B384:B428,0)),1)),N("M13"))</f>
        <v/>
      </c>
      <c r="N90" s="137" t="str">
        <f>IF(1=1,IF(F90="","",IF(G90="","",IFERROR(INDEX(E384:E428,MATCH(AE90,B384:B428,0)),G90&amp;""))),N("N6"))</f>
        <v/>
      </c>
      <c r="O90" s="138" t="str">
        <f>IF(1=1,IF(E90="","",O83),N("K13"))</f>
        <v/>
      </c>
      <c r="P90" s="139" t="str">
        <f>IF(1=1,IF(M90="","",IF(AND(ISNUMBER(M90),M90&lt;1,N90="kg"),MAX(1,ROUND(M90*1000,0)),IF(AND(ISNUMBER(M90),M90&lt;1,N90="L"),MAX(1,ROUND(M90*100,0)),ROUND(M90,3)))),N("O13"))</f>
        <v/>
      </c>
      <c r="Q90" s="140" t="str">
        <f>IF(1=1,IF(M90="","",IF(AND(ISNUMBER(M90),M90&lt;1,N90="kg"),"g",IF(AND(ISNUMBER(M90),M90&lt;1,N90="L"),"cl",N90))),N("P13"))</f>
        <v/>
      </c>
      <c r="R90" s="161" t="str">
        <f>IF(1=1,IF(E90="","",IF(F90="","A CONTROLER",IF(NOT(ISNUMBER(F90)),"TEXTE",IF(OR(L90="",L90&lt;=0),"COMMANDE PRINCIPALE INCOMPLETE",IF(G90="","UNITE MANQUANTE",IF(COUNTIF(B384:B428,AE90)=0,"UNITE A CONTROLER","OK")))))),N("Q9"))</f>
        <v/>
      </c>
      <c r="S90" s="105"/>
      <c r="T90" s="141">
        <f t="shared" si="13"/>
        <v>0</v>
      </c>
      <c r="U90" s="133" t="str">
        <f>IF(1=1,IF(E90="","",U83),N("S13"))</f>
        <v/>
      </c>
      <c r="V90" s="133" t="str">
        <f>IF(1=1,IF(E90="","",V83),N("T13"))</f>
        <v/>
      </c>
      <c r="W90" s="135" t="str">
        <f>IF(1=1,IF(OR(U90="",V90="",NOT(ISNUMBER(U90)),NOT(ISNUMBER(V90)),U90=0),"",V90/U90),N("U13"))</f>
        <v/>
      </c>
      <c r="X90" s="136" t="str">
        <f>IF(1=1,IF(OR(W90="",NOT(ISNUMBER(F90))),"",F90*W90*IFERROR(INDEX(D384:D428,MATCH(AE90,B384:B428,0)),1)),N("V7"))</f>
        <v/>
      </c>
      <c r="Y90" s="137" t="str">
        <f>IF(1=1,IF(F90="","",IF(G90="","",IFERROR(INDEX(E384:E428,MATCH(AE90,B384:B428,0)),G90&amp;""))),N("W6"))</f>
        <v/>
      </c>
      <c r="Z90" s="142" t="str">
        <f>IF(1=1,IF(X90="","",IF(AND(ISNUMBER(X90),X90&lt;1,Y90="kg"),MAX(1,ROUND(X90*1000,0)),IF(AND(ISNUMBER(X90),X90&lt;1,Y90="L"),MAX(1,ROUND(X90*100,0)),ROUND(X90,3)))),N("X13"))</f>
        <v/>
      </c>
      <c r="AA90" s="143" t="str">
        <f>IF(1=1,IF(X90="","",IF(AND(ISNUMBER(X90),X90&lt;1,Y90="kg"),"g",IF(AND(ISNUMBER(X90),X90&lt;1,Y90="L"),"cl",Y90))),N("Y13"))</f>
        <v/>
      </c>
      <c r="AB90" s="123" t="str">
        <f>IF(1=1,IF(E90="","",IF(F90="","A CONTROLER",IF(NOT(ISNUMBER(F90)),"TEXTE",IF(OR(W90="",W90&lt;=0),"COMMANDE COUVERTS INCOMPLETE",IF(G90="","UNITE MANQUANTE",IF(COUNTIF(B384:B428,AE90)=0,"UNITE A CONTROLER","OK")))))),N("Z6"))</f>
        <v/>
      </c>
      <c r="AD90" s="144" t="str">
        <f>IF(1=1,IF(E90="","",AD83),N("AB13"))</f>
        <v/>
      </c>
      <c r="AE90" s="125" t="str">
        <f>IF(1=1,IF(G90="","",UPPER(TRIM(SUBSTITUTE(SUBSTITUTE(G90&amp;"",CHAR(160)," ")," "," ")))),N("AC13"))</f>
        <v/>
      </c>
      <c r="AG90" s="4" t="s">
        <v>32</v>
      </c>
    </row>
    <row r="91" spans="1:33" ht="15.75" x14ac:dyDescent="0.25">
      <c r="A91" s="126" t="str">
        <f>IF(1=1,IF(E91="","",A83),N("A14"))</f>
        <v/>
      </c>
      <c r="B91" s="127" t="str">
        <f>IF(1=1,IF(E91="","",B83),N("B14"))</f>
        <v/>
      </c>
      <c r="C91" s="128"/>
      <c r="D91" s="129" t="str">
        <f>IF(ISBLANK(E91),"",LARGE(D83:D90,1)+1)</f>
        <v/>
      </c>
      <c r="E91" s="130"/>
      <c r="F91" s="131"/>
      <c r="G91" s="170"/>
      <c r="H91" s="105"/>
      <c r="I91" s="132" t="str">
        <f>IF(1=1,IF(E91="","",I83),N("H14"))</f>
        <v/>
      </c>
      <c r="J91" s="133" t="str">
        <f>IF(1=1,IF(E91="","",J83),N("I14"))</f>
        <v/>
      </c>
      <c r="K91" s="134" t="str">
        <f>IF(1=1,IF(E91="","",K83),N("J14"))</f>
        <v/>
      </c>
      <c r="L91" s="135" t="str">
        <f>IF(1=1,IF(OR(J91="",O91="",NOT(ISNUMBER(J91)),NOT(ISNUMBER(O91)),J91=0),"",O91/J91),N("L14"))</f>
        <v/>
      </c>
      <c r="M91" s="136" t="str">
        <f>IF(1=1,IF(OR(L91="",NOT(ISNUMBER(F91))),"",F91*L91*IFERROR(INDEX(D384:D428,MATCH(AE91,B384:B428,0)),1)),N("M13"))</f>
        <v/>
      </c>
      <c r="N91" s="137" t="str">
        <f>IF(1=1,IF(F91="","",IF(G91="","",IFERROR(INDEX(E384:E428,MATCH(AE91,B384:B428,0)),G91&amp;""))),N("N6"))</f>
        <v/>
      </c>
      <c r="O91" s="138" t="str">
        <f>IF(1=1,IF(E91="","",O83),N("K14"))</f>
        <v/>
      </c>
      <c r="P91" s="139" t="str">
        <f>IF(1=1,IF(M91="","",IF(AND(ISNUMBER(M91),M91&lt;1,N91="kg"),MAX(1,ROUND(M91*1000,0)),IF(AND(ISNUMBER(M91),M91&lt;1,N91="L"),MAX(1,ROUND(M91*100,0)),ROUND(M91,3)))),N("O14"))</f>
        <v/>
      </c>
      <c r="Q91" s="140" t="str">
        <f>IF(1=1,IF(M91="","",IF(AND(ISNUMBER(M91),M91&lt;1,N91="kg"),"g",IF(AND(ISNUMBER(M91),M91&lt;1,N91="L"),"cl",N91))),N("P14"))</f>
        <v/>
      </c>
      <c r="R91" s="161" t="str">
        <f>IF(1=1,IF(E91="","",IF(F91="","A CONTROLER",IF(NOT(ISNUMBER(F91)),"TEXTE",IF(OR(L91="",L91&lt;=0),"COMMANDE PRINCIPALE INCOMPLETE",IF(G91="","UNITE MANQUANTE",IF(COUNTIF(B384:B428,AE91)=0,"UNITE A CONTROLER","OK")))))),N("Q9"))</f>
        <v/>
      </c>
      <c r="S91" s="105"/>
      <c r="T91" s="141">
        <f t="shared" si="13"/>
        <v>0</v>
      </c>
      <c r="U91" s="133" t="str">
        <f>IF(1=1,IF(E91="","",U83),N("S14"))</f>
        <v/>
      </c>
      <c r="V91" s="133" t="str">
        <f>IF(1=1,IF(E91="","",V83),N("T14"))</f>
        <v/>
      </c>
      <c r="W91" s="135" t="str">
        <f>IF(1=1,IF(OR(U91="",V91="",NOT(ISNUMBER(U91)),NOT(ISNUMBER(V91)),U91=0),"",V91/U91),N("U14"))</f>
        <v/>
      </c>
      <c r="X91" s="136" t="str">
        <f>IF(1=1,IF(OR(W91="",NOT(ISNUMBER(F91))),"",F91*W91*IFERROR(INDEX(D384:D428,MATCH(AE91,B384:B428,0)),1)),N("V7"))</f>
        <v/>
      </c>
      <c r="Y91" s="137" t="str">
        <f>IF(1=1,IF(F91="","",IF(G91="","",IFERROR(INDEX(E384:E428,MATCH(AE91,B384:B428,0)),G91&amp;""))),N("W6"))</f>
        <v/>
      </c>
      <c r="Z91" s="142" t="str">
        <f>IF(1=1,IF(X91="","",IF(AND(ISNUMBER(X91),X91&lt;1,Y91="kg"),MAX(1,ROUND(X91*1000,0)),IF(AND(ISNUMBER(X91),X91&lt;1,Y91="L"),MAX(1,ROUND(X91*100,0)),ROUND(X91,3)))),N("X14"))</f>
        <v/>
      </c>
      <c r="AA91" s="143" t="str">
        <f>IF(1=1,IF(X91="","",IF(AND(ISNUMBER(X91),X91&lt;1,Y91="kg"),"g",IF(AND(ISNUMBER(X91),X91&lt;1,Y91="L"),"cl",Y91))),N("Y14"))</f>
        <v/>
      </c>
      <c r="AB91" s="123" t="str">
        <f>IF(1=1,IF(E91="","",IF(F91="","A CONTROLER",IF(NOT(ISNUMBER(F91)),"TEXTE",IF(OR(W91="",W91&lt;=0),"COMMANDE COUVERTS INCOMPLETE",IF(G91="","UNITE MANQUANTE",IF(COUNTIF(B384:B428,AE91)=0,"UNITE A CONTROLER","OK")))))),N("Z6"))</f>
        <v/>
      </c>
      <c r="AD91" s="144" t="str">
        <f>IF(1=1,IF(E91="","",AD83),N("AB14"))</f>
        <v/>
      </c>
      <c r="AE91" s="125" t="str">
        <f>IF(1=1,IF(G91="","",UPPER(TRIM(SUBSTITUTE(SUBSTITUTE(G91&amp;"",CHAR(160)," ")," "," ")))),N("AC14"))</f>
        <v/>
      </c>
      <c r="AG91" s="4" t="s">
        <v>33</v>
      </c>
    </row>
    <row r="92" spans="1:33" ht="15.75" x14ac:dyDescent="0.25">
      <c r="A92" s="126" t="str">
        <f>IF(1=1,IF(E92="","",A83),N("A15"))</f>
        <v/>
      </c>
      <c r="B92" s="127" t="str">
        <f>IF(1=1,IF(E92="","",B83),N("B15"))</f>
        <v/>
      </c>
      <c r="C92" s="128"/>
      <c r="D92" s="129" t="str">
        <f>IF(ISBLANK(E92),"",LARGE(D83:D91,1)+1)</f>
        <v/>
      </c>
      <c r="E92" s="130"/>
      <c r="F92" s="131"/>
      <c r="G92" s="170"/>
      <c r="H92" s="105"/>
      <c r="I92" s="132" t="str">
        <f>IF(1=1,IF(E92="","",I83),N("H15"))</f>
        <v/>
      </c>
      <c r="J92" s="133" t="str">
        <f>IF(1=1,IF(E92="","",J83),N("I15"))</f>
        <v/>
      </c>
      <c r="K92" s="134" t="str">
        <f>IF(1=1,IF(E92="","",K83),N("J15"))</f>
        <v/>
      </c>
      <c r="L92" s="135" t="str">
        <f>IF(1=1,IF(OR(J92="",O92="",NOT(ISNUMBER(J92)),NOT(ISNUMBER(O92)),J92=0),"",O92/J92),N("L15"))</f>
        <v/>
      </c>
      <c r="M92" s="136" t="str">
        <f>IF(1=1,IF(OR(L92="",NOT(ISNUMBER(F92))),"",F92*L92*IFERROR(INDEX(D384:D428,MATCH(AE92,B384:B428,0)),1)),N("M13"))</f>
        <v/>
      </c>
      <c r="N92" s="137" t="str">
        <f>IF(1=1,IF(F92="","",IF(G92="","",IFERROR(INDEX(E384:E428,MATCH(AE92,B384:B428,0)),G92&amp;""))),N("N6"))</f>
        <v/>
      </c>
      <c r="O92" s="138" t="str">
        <f>IF(1=1,IF(E92="","",O83),N("K15"))</f>
        <v/>
      </c>
      <c r="P92" s="139" t="str">
        <f>IF(1=1,IF(M92="","",IF(AND(ISNUMBER(M92),M92&lt;1,N92="kg"),MAX(1,ROUND(M92*1000,0)),IF(AND(ISNUMBER(M92),M92&lt;1,N92="L"),MAX(1,ROUND(M92*100,0)),ROUND(M92,3)))),N("O15"))</f>
        <v/>
      </c>
      <c r="Q92" s="140" t="str">
        <f>IF(1=1,IF(M92="","",IF(AND(ISNUMBER(M92),M92&lt;1,N92="kg"),"g",IF(AND(ISNUMBER(M92),M92&lt;1,N92="L"),"cl",N92))),N("P15"))</f>
        <v/>
      </c>
      <c r="R92" s="161" t="str">
        <f>IF(1=1,IF(E92="","",IF(F92="","A CONTROLER",IF(NOT(ISNUMBER(F92)),"TEXTE",IF(OR(L92="",L92&lt;=0),"COMMANDE PRINCIPALE INCOMPLETE",IF(G92="","UNITE MANQUANTE",IF(COUNTIF(B384:B428,AE92)=0,"UNITE A CONTROLER","OK")))))),N("Q9"))</f>
        <v/>
      </c>
      <c r="S92" s="105"/>
      <c r="T92" s="141">
        <f t="shared" si="13"/>
        <v>0</v>
      </c>
      <c r="U92" s="133" t="str">
        <f>IF(1=1,IF(E92="","",U83),N("S15"))</f>
        <v/>
      </c>
      <c r="V92" s="133" t="str">
        <f>IF(1=1,IF(E92="","",V83),N("T15"))</f>
        <v/>
      </c>
      <c r="W92" s="135" t="str">
        <f>IF(1=1,IF(OR(U92="",V92="",NOT(ISNUMBER(U92)),NOT(ISNUMBER(V92)),U92=0),"",V92/U92),N("U15"))</f>
        <v/>
      </c>
      <c r="X92" s="136" t="str">
        <f>IF(1=1,IF(OR(W92="",NOT(ISNUMBER(F92))),"",F92*W92*IFERROR(INDEX(D384:D428,MATCH(AE92,B384:B428,0)),1)),N("V7"))</f>
        <v/>
      </c>
      <c r="Y92" s="137" t="str">
        <f>IF(1=1,IF(F92="","",IF(G92="","",IFERROR(INDEX(E384:E428,MATCH(AE92,B384:B428,0)),G92&amp;""))),N("W6"))</f>
        <v/>
      </c>
      <c r="Z92" s="142" t="str">
        <f>IF(1=1,IF(X92="","",IF(AND(ISNUMBER(X92),X92&lt;1,Y92="kg"),MAX(1,ROUND(X92*1000,0)),IF(AND(ISNUMBER(X92),X92&lt;1,Y92="L"),MAX(1,ROUND(X92*100,0)),ROUND(X92,3)))),N("X15"))</f>
        <v/>
      </c>
      <c r="AA92" s="143" t="str">
        <f>IF(1=1,IF(X92="","",IF(AND(ISNUMBER(X92),X92&lt;1,Y92="kg"),"g",IF(AND(ISNUMBER(X92),X92&lt;1,Y92="L"),"cl",Y92))),N("Y15"))</f>
        <v/>
      </c>
      <c r="AB92" s="123" t="str">
        <f>IF(1=1,IF(E92="","",IF(F92="","A CONTROLER",IF(NOT(ISNUMBER(F92)),"TEXTE",IF(OR(W92="",W92&lt;=0),"COMMANDE COUVERTS INCOMPLETE",IF(G92="","UNITE MANQUANTE",IF(COUNTIF(B384:B428,AE92)=0,"UNITE A CONTROLER","OK")))))),N("Z6"))</f>
        <v/>
      </c>
      <c r="AD92" s="144" t="str">
        <f>IF(1=1,IF(E92="","",AD83),N("AB15"))</f>
        <v/>
      </c>
      <c r="AE92" s="125" t="str">
        <f>IF(1=1,IF(G92="","",UPPER(TRIM(SUBSTITUTE(SUBSTITUTE(G92&amp;"",CHAR(160)," ")," "," ")))),N("AC15"))</f>
        <v/>
      </c>
      <c r="AG92" s="5" t="s">
        <v>34</v>
      </c>
    </row>
    <row r="93" spans="1:33" ht="15.75" x14ac:dyDescent="0.25">
      <c r="A93" s="126" t="str">
        <f>IF(1=1,IF(E93="","",A83),N("A16"))</f>
        <v/>
      </c>
      <c r="B93" s="127" t="str">
        <f>IF(1=1,IF(E93="","",B83),N("B16"))</f>
        <v/>
      </c>
      <c r="C93" s="128"/>
      <c r="D93" s="129" t="str">
        <f>IF(ISBLANK(E93),"",LARGE(D83:D92,1)+1)</f>
        <v/>
      </c>
      <c r="E93" s="130"/>
      <c r="F93" s="131"/>
      <c r="G93" s="170"/>
      <c r="H93" s="105"/>
      <c r="I93" s="132" t="str">
        <f>IF(1=1,IF(E93="","",I83),N("H16"))</f>
        <v/>
      </c>
      <c r="J93" s="133" t="str">
        <f>IF(1=1,IF(E93="","",J83),N("I16"))</f>
        <v/>
      </c>
      <c r="K93" s="134" t="str">
        <f>IF(1=1,IF(E93="","",K83),N("J16"))</f>
        <v/>
      </c>
      <c r="L93" s="135" t="str">
        <f>IF(1=1,IF(OR(J93="",O93="",NOT(ISNUMBER(J93)),NOT(ISNUMBER(O93)),J93=0),"",O93/J93),N("L16"))</f>
        <v/>
      </c>
      <c r="M93" s="136" t="str">
        <f>IF(1=1,IF(OR(L93="",NOT(ISNUMBER(F93))),"",F93*L93*IFERROR(INDEX(D384:D428,MATCH(AE93,B384:B428,0)),1)),N("M13"))</f>
        <v/>
      </c>
      <c r="N93" s="137" t="str">
        <f>IF(1=1,IF(F93="","",IF(G93="","",IFERROR(INDEX(E384:E428,MATCH(AE93,B384:B428,0)),G93&amp;""))),N("N6"))</f>
        <v/>
      </c>
      <c r="O93" s="138" t="str">
        <f>IF(1=1,IF(E93="","",O83),N("K16"))</f>
        <v/>
      </c>
      <c r="P93" s="139" t="str">
        <f>IF(1=1,IF(M93="","",IF(AND(ISNUMBER(M93),M93&lt;1,N93="kg"),MAX(1,ROUND(M93*1000,0)),IF(AND(ISNUMBER(M93),M93&lt;1,N93="L"),MAX(1,ROUND(M93*100,0)),ROUND(M93,3)))),N("O16"))</f>
        <v/>
      </c>
      <c r="Q93" s="140" t="str">
        <f>IF(1=1,IF(M93="","",IF(AND(ISNUMBER(M93),M93&lt;1,N93="kg"),"g",IF(AND(ISNUMBER(M93),M93&lt;1,N93="L"),"cl",N93))),N("P16"))</f>
        <v/>
      </c>
      <c r="R93" s="161" t="str">
        <f>IF(1=1,IF(E93="","",IF(F93="","A CONTROLER",IF(NOT(ISNUMBER(F93)),"TEXTE",IF(OR(L93="",L93&lt;=0),"COMMANDE PRINCIPALE INCOMPLETE",IF(G93="","UNITE MANQUANTE",IF(COUNTIF(B384:B428,AE93)=0,"UNITE A CONTROLER","OK")))))),N("Q9"))</f>
        <v/>
      </c>
      <c r="S93" s="105"/>
      <c r="T93" s="141">
        <f t="shared" si="13"/>
        <v>0</v>
      </c>
      <c r="U93" s="133" t="str">
        <f>IF(1=1,IF(E93="","",U83),N("S16"))</f>
        <v/>
      </c>
      <c r="V93" s="133" t="str">
        <f>IF(1=1,IF(E93="","",V83),N("T16"))</f>
        <v/>
      </c>
      <c r="W93" s="135" t="str">
        <f>IF(1=1,IF(OR(U93="",V93="",NOT(ISNUMBER(U93)),NOT(ISNUMBER(V93)),U93=0),"",V93/U93),N("U16"))</f>
        <v/>
      </c>
      <c r="X93" s="136" t="str">
        <f>IF(1=1,IF(OR(W93="",NOT(ISNUMBER(F93))),"",F93*W93*IFERROR(INDEX(D384:D428,MATCH(AE93,B384:B428,0)),1)),N("V7"))</f>
        <v/>
      </c>
      <c r="Y93" s="137" t="str">
        <f>IF(1=1,IF(F93="","",IF(G93="","",IFERROR(INDEX(E384:E428,MATCH(AE93,B384:B428,0)),G93&amp;""))),N("W6"))</f>
        <v/>
      </c>
      <c r="Z93" s="142" t="str">
        <f>IF(1=1,IF(X93="","",IF(AND(ISNUMBER(X93),X93&lt;1,Y93="kg"),MAX(1,ROUND(X93*1000,0)),IF(AND(ISNUMBER(X93),X93&lt;1,Y93="L"),MAX(1,ROUND(X93*100,0)),ROUND(X93,3)))),N("X16"))</f>
        <v/>
      </c>
      <c r="AA93" s="143" t="str">
        <f>IF(1=1,IF(X93="","",IF(AND(ISNUMBER(X93),X93&lt;1,Y93="kg"),"g",IF(AND(ISNUMBER(X93),X93&lt;1,Y93="L"),"cl",Y93))),N("Y16"))</f>
        <v/>
      </c>
      <c r="AB93" s="123" t="str">
        <f>IF(1=1,IF(E93="","",IF(F93="","A CONTROLER",IF(NOT(ISNUMBER(F93)),"TEXTE",IF(OR(W93="",W93&lt;=0),"COMMANDE COUVERTS INCOMPLETE",IF(G93="","UNITE MANQUANTE",IF(COUNTIF(B384:B428,AE93)=0,"UNITE A CONTROLER","OK")))))),N("Z6"))</f>
        <v/>
      </c>
      <c r="AD93" s="144" t="str">
        <f>IF(1=1,IF(E93="","",AD83),N("AB16"))</f>
        <v/>
      </c>
      <c r="AE93" s="125" t="str">
        <f>IF(1=1,IF(G93="","",UPPER(TRIM(SUBSTITUTE(SUBSTITUTE(G93&amp;"",CHAR(160)," ")," "," ")))),N("AC16"))</f>
        <v/>
      </c>
      <c r="AG93" s="5" t="s">
        <v>35</v>
      </c>
    </row>
    <row r="94" spans="1:33" ht="15.75" x14ac:dyDescent="0.25">
      <c r="A94" s="126" t="str">
        <f>IF(1=1,IF(E94="","",A83),N("A17"))</f>
        <v/>
      </c>
      <c r="B94" s="127" t="str">
        <f>IF(1=1,IF(E94="","",B83),N("B17"))</f>
        <v/>
      </c>
      <c r="C94" s="128"/>
      <c r="D94" s="129" t="str">
        <f>IF(ISBLANK(E94),"",LARGE(D83:D93,1)+1)</f>
        <v/>
      </c>
      <c r="E94" s="130"/>
      <c r="F94" s="131"/>
      <c r="G94" s="170"/>
      <c r="H94" s="105"/>
      <c r="I94" s="132" t="str">
        <f>IF(1=1,IF(E94="","",I83),N("H17"))</f>
        <v/>
      </c>
      <c r="J94" s="133" t="str">
        <f>IF(1=1,IF(E94="","",J83),N("I17"))</f>
        <v/>
      </c>
      <c r="K94" s="134" t="str">
        <f>IF(1=1,IF(E94="","",K83),N("J17"))</f>
        <v/>
      </c>
      <c r="L94" s="135" t="str">
        <f>IF(1=1,IF(OR(J94="",O94="",NOT(ISNUMBER(J94)),NOT(ISNUMBER(O94)),J94=0),"",O94/J94),N("L17"))</f>
        <v/>
      </c>
      <c r="M94" s="136" t="str">
        <f>IF(1=1,IF(OR(L94="",NOT(ISNUMBER(F94))),"",F94*L94*IFERROR(INDEX(D384:D428,MATCH(AE94,B384:B428,0)),1)),N("M13"))</f>
        <v/>
      </c>
      <c r="N94" s="137" t="str">
        <f>IF(1=1,IF(F94="","",IF(G94="","",IFERROR(INDEX(E384:E428,MATCH(AE94,B384:B428,0)),G94&amp;""))),N("N6"))</f>
        <v/>
      </c>
      <c r="O94" s="138" t="str">
        <f>IF(1=1,IF(E94="","",O83),N("K17"))</f>
        <v/>
      </c>
      <c r="P94" s="139" t="str">
        <f>IF(1=1,IF(M94="","",IF(AND(ISNUMBER(M94),M94&lt;1,N94="kg"),MAX(1,ROUND(M94*1000,0)),IF(AND(ISNUMBER(M94),M94&lt;1,N94="L"),MAX(1,ROUND(M94*100,0)),ROUND(M94,3)))),N("O17"))</f>
        <v/>
      </c>
      <c r="Q94" s="140" t="str">
        <f>IF(1=1,IF(M94="","",IF(AND(ISNUMBER(M94),M94&lt;1,N94="kg"),"g",IF(AND(ISNUMBER(M94),M94&lt;1,N94="L"),"cl",N94))),N("P17"))</f>
        <v/>
      </c>
      <c r="R94" s="161" t="str">
        <f>IF(1=1,IF(E94="","",IF(F94="","A CONTROLER",IF(NOT(ISNUMBER(F94)),"TEXTE",IF(OR(L94="",L94&lt;=0),"COMMANDE PRINCIPALE INCOMPLETE",IF(G94="","UNITE MANQUANTE",IF(COUNTIF(B384:B428,AE94)=0,"UNITE A CONTROLER","OK")))))),N("Q9"))</f>
        <v/>
      </c>
      <c r="S94" s="105"/>
      <c r="T94" s="141">
        <f t="shared" si="13"/>
        <v>0</v>
      </c>
      <c r="U94" s="133" t="str">
        <f>IF(1=1,IF(E94="","",U83),N("S17"))</f>
        <v/>
      </c>
      <c r="V94" s="133" t="str">
        <f>IF(1=1,IF(E94="","",V83),N("T17"))</f>
        <v/>
      </c>
      <c r="W94" s="135" t="str">
        <f>IF(1=1,IF(OR(U94="",V94="",NOT(ISNUMBER(U94)),NOT(ISNUMBER(V94)),U94=0),"",V94/U94),N("U17"))</f>
        <v/>
      </c>
      <c r="X94" s="136" t="str">
        <f>IF(1=1,IF(OR(W94="",NOT(ISNUMBER(F94))),"",F94*W94*IFERROR(INDEX(D384:D428,MATCH(AE94,B384:B428,0)),1)),N("V7"))</f>
        <v/>
      </c>
      <c r="Y94" s="137" t="str">
        <f>IF(1=1,IF(F94="","",IF(G94="","",IFERROR(INDEX(E384:E428,MATCH(AE94,B384:B428,0)),G94&amp;""))),N("W6"))</f>
        <v/>
      </c>
      <c r="Z94" s="142" t="str">
        <f>IF(1=1,IF(X94="","",IF(AND(ISNUMBER(X94),X94&lt;1,Y94="kg"),MAX(1,ROUND(X94*1000,0)),IF(AND(ISNUMBER(X94),X94&lt;1,Y94="L"),MAX(1,ROUND(X94*100,0)),ROUND(X94,3)))),N("X17"))</f>
        <v/>
      </c>
      <c r="AA94" s="143" t="str">
        <f>IF(1=1,IF(X94="","",IF(AND(ISNUMBER(X94),X94&lt;1,Y94="kg"),"g",IF(AND(ISNUMBER(X94),X94&lt;1,Y94="L"),"cl",Y94))),N("Y17"))</f>
        <v/>
      </c>
      <c r="AB94" s="123" t="str">
        <f>IF(1=1,IF(E94="","",IF(F94="","A CONTROLER",IF(NOT(ISNUMBER(F94)),"TEXTE",IF(OR(W94="",W94&lt;=0),"COMMANDE COUVERTS INCOMPLETE",IF(G94="","UNITE MANQUANTE",IF(COUNTIF(B384:B428,AE94)=0,"UNITE A CONTROLER","OK")))))),N("Z6"))</f>
        <v/>
      </c>
      <c r="AD94" s="144" t="str">
        <f>IF(1=1,IF(E94="","",AD83),N("AB17"))</f>
        <v/>
      </c>
      <c r="AE94" s="125" t="str">
        <f>IF(1=1,IF(G94="","",UPPER(TRIM(SUBSTITUTE(SUBSTITUTE(G94&amp;"",CHAR(160)," ")," "," ")))),N("AC17"))</f>
        <v/>
      </c>
      <c r="AG94" s="5" t="s">
        <v>225</v>
      </c>
    </row>
    <row r="95" spans="1:33" ht="15.75" x14ac:dyDescent="0.25">
      <c r="A95" s="126" t="str">
        <f>IF(1=1,IF(E95="","",A83),N("A18"))</f>
        <v/>
      </c>
      <c r="B95" s="127" t="str">
        <f>IF(1=1,IF(E95="","",B83),N("B18"))</f>
        <v/>
      </c>
      <c r="C95" s="128"/>
      <c r="D95" s="129" t="str">
        <f>IF(ISBLANK(E95),"",LARGE(D83:D94,1)+1)</f>
        <v/>
      </c>
      <c r="E95" s="130"/>
      <c r="F95" s="131"/>
      <c r="G95" s="170"/>
      <c r="H95" s="105"/>
      <c r="I95" s="132" t="str">
        <f>IF(1=1,IF(E95="","",I83),N("H18"))</f>
        <v/>
      </c>
      <c r="J95" s="133" t="str">
        <f>IF(1=1,IF(E95="","",J83),N("I18"))</f>
        <v/>
      </c>
      <c r="K95" s="134" t="str">
        <f>IF(1=1,IF(E95="","",K83),N("J18"))</f>
        <v/>
      </c>
      <c r="L95" s="135" t="str">
        <f>IF(1=1,IF(OR(J95="",O95="",NOT(ISNUMBER(J95)),NOT(ISNUMBER(O95)),J95=0),"",O95/J95),N("L18"))</f>
        <v/>
      </c>
      <c r="M95" s="136" t="str">
        <f>IF(1=1,IF(OR(L95="",NOT(ISNUMBER(F95))),"",F95*L95*IFERROR(INDEX(D384:D428,MATCH(AE95,B384:B428,0)),1)),N("M13"))</f>
        <v/>
      </c>
      <c r="N95" s="137" t="str">
        <f>IF(1=1,IF(F95="","",IF(G95="","",IFERROR(INDEX(E384:E428,MATCH(AE95,B384:B428,0)),G95&amp;""))),N("N6"))</f>
        <v/>
      </c>
      <c r="O95" s="138" t="str">
        <f>IF(1=1,IF(E95="","",O83),N("K18"))</f>
        <v/>
      </c>
      <c r="P95" s="139" t="str">
        <f>IF(1=1,IF(M95="","",IF(AND(ISNUMBER(M95),M95&lt;1,N95="kg"),MAX(1,ROUND(M95*1000,0)),IF(AND(ISNUMBER(M95),M95&lt;1,N95="L"),MAX(1,ROUND(M95*100,0)),ROUND(M95,3)))),N("O18"))</f>
        <v/>
      </c>
      <c r="Q95" s="140" t="str">
        <f>IF(1=1,IF(M95="","",IF(AND(ISNUMBER(M95),M95&lt;1,N95="kg"),"g",IF(AND(ISNUMBER(M95),M95&lt;1,N95="L"),"cl",N95))),N("P18"))</f>
        <v/>
      </c>
      <c r="R95" s="161" t="str">
        <f>IF(1=1,IF(E95="","",IF(F95="","A CONTROLER",IF(NOT(ISNUMBER(F95)),"TEXTE",IF(OR(L95="",L95&lt;=0),"COMMANDE PRINCIPALE INCOMPLETE",IF(G95="","UNITE MANQUANTE",IF(COUNTIF(B384:B428,AE95)=0,"UNITE A CONTROLER","OK")))))),N("Q9"))</f>
        <v/>
      </c>
      <c r="S95" s="105"/>
      <c r="T95" s="141">
        <f t="shared" si="13"/>
        <v>0</v>
      </c>
      <c r="U95" s="133" t="str">
        <f>IF(1=1,IF(E95="","",U83),N("S18"))</f>
        <v/>
      </c>
      <c r="V95" s="133" t="str">
        <f>IF(1=1,IF(E95="","",V83),N("T18"))</f>
        <v/>
      </c>
      <c r="W95" s="135" t="str">
        <f>IF(1=1,IF(OR(U95="",V95="",NOT(ISNUMBER(U95)),NOT(ISNUMBER(V95)),U95=0),"",V95/U95),N("U18"))</f>
        <v/>
      </c>
      <c r="X95" s="136" t="str">
        <f>IF(1=1,IF(OR(W95="",NOT(ISNUMBER(F95))),"",F95*W95*IFERROR(INDEX(D384:D428,MATCH(AE95,B384:B428,0)),1)),N("V7"))</f>
        <v/>
      </c>
      <c r="Y95" s="137" t="str">
        <f>IF(1=1,IF(F95="","",IF(G95="","",IFERROR(INDEX(E384:E428,MATCH(AE95,B384:B428,0)),G95&amp;""))),N("W6"))</f>
        <v/>
      </c>
      <c r="Z95" s="142" t="str">
        <f>IF(1=1,IF(X95="","",IF(AND(ISNUMBER(X95),X95&lt;1,Y95="kg"),MAX(1,ROUND(X95*1000,0)),IF(AND(ISNUMBER(X95),X95&lt;1,Y95="L"),MAX(1,ROUND(X95*100,0)),ROUND(X95,3)))),N("X18"))</f>
        <v/>
      </c>
      <c r="AA95" s="143" t="str">
        <f>IF(1=1,IF(X95="","",IF(AND(ISNUMBER(X95),X95&lt;1,Y95="kg"),"g",IF(AND(ISNUMBER(X95),X95&lt;1,Y95="L"),"cl",Y95))),N("Y18"))</f>
        <v/>
      </c>
      <c r="AB95" s="123" t="str">
        <f>IF(1=1,IF(E95="","",IF(F95="","A CONTROLER",IF(NOT(ISNUMBER(F95)),"TEXTE",IF(OR(W95="",W95&lt;=0),"COMMANDE COUVERTS INCOMPLETE",IF(G95="","UNITE MANQUANTE",IF(COUNTIF(B384:B428,AE95)=0,"UNITE A CONTROLER","OK")))))),N("Z6"))</f>
        <v/>
      </c>
      <c r="AD95" s="144" t="str">
        <f>IF(1=1,IF(E95="","",AD83),N("AB18"))</f>
        <v/>
      </c>
      <c r="AE95" s="125" t="str">
        <f>IF(1=1,IF(G95="","",UPPER(TRIM(SUBSTITUTE(SUBSTITUTE(G95&amp;"",CHAR(160)," ")," "," ")))),N("AC18"))</f>
        <v/>
      </c>
      <c r="AG95" s="5" t="s">
        <v>36</v>
      </c>
    </row>
    <row r="96" spans="1:33" ht="15.75" x14ac:dyDescent="0.25">
      <c r="A96" s="126" t="str">
        <f>IF(1=1,IF(E96="","",A83),N("A19"))</f>
        <v/>
      </c>
      <c r="B96" s="127" t="str">
        <f>IF(1=1,IF(E96="","",B83),N("B19"))</f>
        <v/>
      </c>
      <c r="C96" s="128"/>
      <c r="D96" s="129" t="str">
        <f>IF(ISBLANK(E96),"",LARGE(D83:D95,1)+1)</f>
        <v/>
      </c>
      <c r="E96" s="130"/>
      <c r="F96" s="131"/>
      <c r="G96" s="170"/>
      <c r="H96" s="105"/>
      <c r="I96" s="132" t="str">
        <f>IF(1=1,IF(E96="","",I83),N("H19"))</f>
        <v/>
      </c>
      <c r="J96" s="133" t="str">
        <f>IF(1=1,IF(E96="","",J83),N("I19"))</f>
        <v/>
      </c>
      <c r="K96" s="134" t="str">
        <f>IF(1=1,IF(E96="","",K83),N("J19"))</f>
        <v/>
      </c>
      <c r="L96" s="135" t="str">
        <f>IF(1=1,IF(OR(J96="",O96="",NOT(ISNUMBER(J96)),NOT(ISNUMBER(O96)),J96=0),"",O96/J96),N("L19"))</f>
        <v/>
      </c>
      <c r="M96" s="136" t="str">
        <f>IF(1=1,IF(OR(L96="",NOT(ISNUMBER(F96))),"",F96*L96*IFERROR(INDEX(D384:D428,MATCH(AE96,B384:B428,0)),1)),N("M13"))</f>
        <v/>
      </c>
      <c r="N96" s="137" t="str">
        <f>IF(1=1,IF(F96="","",IF(G96="","",IFERROR(INDEX(E384:E428,MATCH(AE96,B384:B428,0)),G96&amp;""))),N("N6"))</f>
        <v/>
      </c>
      <c r="O96" s="138" t="str">
        <f>IF(1=1,IF(E96="","",O83),N("K19"))</f>
        <v/>
      </c>
      <c r="P96" s="139" t="str">
        <f>IF(1=1,IF(M96="","",IF(AND(ISNUMBER(M96),M96&lt;1,N96="kg"),MAX(1,ROUND(M96*1000,0)),IF(AND(ISNUMBER(M96),M96&lt;1,N96="L"),MAX(1,ROUND(M96*100,0)),ROUND(M96,3)))),N("O19"))</f>
        <v/>
      </c>
      <c r="Q96" s="140" t="str">
        <f>IF(1=1,IF(M96="","",IF(AND(ISNUMBER(M96),M96&lt;1,N96="kg"),"g",IF(AND(ISNUMBER(M96),M96&lt;1,N96="L"),"cl",N96))),N("P19"))</f>
        <v/>
      </c>
      <c r="R96" s="161" t="str">
        <f>IF(1=1,IF(E96="","",IF(F96="","A CONTROLER",IF(NOT(ISNUMBER(F96)),"TEXTE",IF(OR(L96="",L96&lt;=0),"COMMANDE PRINCIPALE INCOMPLETE",IF(G96="","UNITE MANQUANTE",IF(COUNTIF(B384:B428,AE96)=0,"UNITE A CONTROLER","OK")))))),N("Q9"))</f>
        <v/>
      </c>
      <c r="S96" s="105"/>
      <c r="T96" s="141">
        <f t="shared" si="13"/>
        <v>0</v>
      </c>
      <c r="U96" s="133" t="str">
        <f>IF(1=1,IF(E96="","",U83),N("S19"))</f>
        <v/>
      </c>
      <c r="V96" s="133" t="str">
        <f>IF(1=1,IF(E96="","",V83),N("T19"))</f>
        <v/>
      </c>
      <c r="W96" s="135" t="str">
        <f>IF(1=1,IF(OR(U96="",V96="",NOT(ISNUMBER(U96)),NOT(ISNUMBER(V96)),U96=0),"",V96/U96),N("U19"))</f>
        <v/>
      </c>
      <c r="X96" s="136" t="str">
        <f>IF(1=1,IF(OR(W96="",NOT(ISNUMBER(F96))),"",F96*W96*IFERROR(INDEX(D384:D428,MATCH(AE96,B384:B428,0)),1)),N("V7"))</f>
        <v/>
      </c>
      <c r="Y96" s="137" t="str">
        <f>IF(1=1,IF(F96="","",IF(G96="","",IFERROR(INDEX(E384:E428,MATCH(AE96,B384:B428,0)),G96&amp;""))),N("W6"))</f>
        <v/>
      </c>
      <c r="Z96" s="142" t="str">
        <f>IF(1=1,IF(X96="","",IF(AND(ISNUMBER(X96),X96&lt;1,Y96="kg"),MAX(1,ROUND(X96*1000,0)),IF(AND(ISNUMBER(X96),X96&lt;1,Y96="L"),MAX(1,ROUND(X96*100,0)),ROUND(X96,3)))),N("X19"))</f>
        <v/>
      </c>
      <c r="AA96" s="143" t="str">
        <f>IF(1=1,IF(X96="","",IF(AND(ISNUMBER(X96),X96&lt;1,Y96="kg"),"g",IF(AND(ISNUMBER(X96),X96&lt;1,Y96="L"),"cl",Y96))),N("Y19"))</f>
        <v/>
      </c>
      <c r="AB96" s="123" t="str">
        <f>IF(1=1,IF(E96="","",IF(F96="","A CONTROLER",IF(NOT(ISNUMBER(F96)),"TEXTE",IF(OR(W96="",W96&lt;=0),"COMMANDE COUVERTS INCOMPLETE",IF(G96="","UNITE MANQUANTE",IF(COUNTIF(B384:B428,AE96)=0,"UNITE A CONTROLER","OK")))))),N("Z6"))</f>
        <v/>
      </c>
      <c r="AD96" s="144" t="str">
        <f>IF(1=1,IF(E96="","",AD83),N("AB19"))</f>
        <v/>
      </c>
      <c r="AE96" s="125" t="str">
        <f>IF(1=1,IF(G96="","",UPPER(TRIM(SUBSTITUTE(SUBSTITUTE(G96&amp;"",CHAR(160)," ")," "," ")))),N("AC19"))</f>
        <v/>
      </c>
      <c r="AG96" s="5" t="s">
        <v>37</v>
      </c>
    </row>
    <row r="97" spans="1:33" ht="15.75" x14ac:dyDescent="0.25">
      <c r="A97" s="126" t="str">
        <f>IF(1=1,IF(E97="","",A83),N("A20"))</f>
        <v/>
      </c>
      <c r="B97" s="127" t="str">
        <f>IF(1=1,IF(E97="","",B83),N("B20"))</f>
        <v/>
      </c>
      <c r="C97" s="128"/>
      <c r="D97" s="129" t="str">
        <f>IF(ISBLANK(E97),"",LARGE(D83:D96,1)+1)</f>
        <v/>
      </c>
      <c r="E97" s="130"/>
      <c r="F97" s="131"/>
      <c r="G97" s="170"/>
      <c r="H97" s="105"/>
      <c r="I97" s="132" t="str">
        <f>IF(1=1,IF(E97="","",I83),N("H20"))</f>
        <v/>
      </c>
      <c r="J97" s="133" t="str">
        <f>IF(1=1,IF(E97="","",J83),N("I20"))</f>
        <v/>
      </c>
      <c r="K97" s="134" t="str">
        <f>IF(1=1,IF(E97="","",K83),N("J20"))</f>
        <v/>
      </c>
      <c r="L97" s="135" t="str">
        <f>IF(1=1,IF(OR(J97="",O97="",NOT(ISNUMBER(J97)),NOT(ISNUMBER(O97)),J97=0),"",O97/J97),N("L20"))</f>
        <v/>
      </c>
      <c r="M97" s="136" t="str">
        <f>IF(1=1,IF(OR(L97="",NOT(ISNUMBER(F97))),"",F97*L97*IFERROR(INDEX(D384:D428,MATCH(AE97,B384:B428,0)),1)),N("M13"))</f>
        <v/>
      </c>
      <c r="N97" s="137" t="str">
        <f>IF(1=1,IF(F97="","",IF(G97="","",IFERROR(INDEX(E384:E428,MATCH(AE97,B384:B428,0)),G97&amp;""))),N("N6"))</f>
        <v/>
      </c>
      <c r="O97" s="138" t="str">
        <f>IF(1=1,IF(E97="","",O83),N("K20"))</f>
        <v/>
      </c>
      <c r="P97" s="139" t="str">
        <f>IF(1=1,IF(M97="","",IF(AND(ISNUMBER(M97),M97&lt;1,N97="kg"),MAX(1,ROUND(M97*1000,0)),IF(AND(ISNUMBER(M97),M97&lt;1,N97="L"),MAX(1,ROUND(M97*100,0)),ROUND(M97,3)))),N("O20"))</f>
        <v/>
      </c>
      <c r="Q97" s="140" t="str">
        <f>IF(1=1,IF(M97="","",IF(AND(ISNUMBER(M97),M97&lt;1,N97="kg"),"g",IF(AND(ISNUMBER(M97),M97&lt;1,N97="L"),"cl",N97))),N("P20"))</f>
        <v/>
      </c>
      <c r="R97" s="161" t="str">
        <f>IF(1=1,IF(E97="","",IF(F97="","A CONTROLER",IF(NOT(ISNUMBER(F97)),"TEXTE",IF(OR(L97="",L97&lt;=0),"COMMANDE PRINCIPALE INCOMPLETE",IF(G97="","UNITE MANQUANTE",IF(COUNTIF(B384:B428,AE97)=0,"UNITE A CONTROLER","OK")))))),N("Q9"))</f>
        <v/>
      </c>
      <c r="S97" s="105"/>
      <c r="T97" s="141">
        <f t="shared" si="13"/>
        <v>0</v>
      </c>
      <c r="U97" s="133" t="str">
        <f>IF(1=1,IF(E97="","",U83),N("S20"))</f>
        <v/>
      </c>
      <c r="V97" s="133" t="str">
        <f>IF(1=1,IF(E97="","",V83),N("T20"))</f>
        <v/>
      </c>
      <c r="W97" s="135" t="str">
        <f>IF(1=1,IF(OR(U97="",V97="",NOT(ISNUMBER(U97)),NOT(ISNUMBER(V97)),U97=0),"",V97/U97),N("U20"))</f>
        <v/>
      </c>
      <c r="X97" s="136" t="str">
        <f>IF(1=1,IF(OR(W97="",NOT(ISNUMBER(F97))),"",F97*W97*IFERROR(INDEX(D384:D428,MATCH(AE97,B384:B428,0)),1)),N("V7"))</f>
        <v/>
      </c>
      <c r="Y97" s="137" t="str">
        <f>IF(1=1,IF(F97="","",IF(G97="","",IFERROR(INDEX(E384:E428,MATCH(AE97,B384:B428,0)),G97&amp;""))),N("W6"))</f>
        <v/>
      </c>
      <c r="Z97" s="142" t="str">
        <f>IF(1=1,IF(X97="","",IF(AND(ISNUMBER(X97),X97&lt;1,Y97="kg"),MAX(1,ROUND(X97*1000,0)),IF(AND(ISNUMBER(X97),X97&lt;1,Y97="L"),MAX(1,ROUND(X97*100,0)),ROUND(X97,3)))),N("X20"))</f>
        <v/>
      </c>
      <c r="AA97" s="143" t="str">
        <f>IF(1=1,IF(X97="","",IF(AND(ISNUMBER(X97),X97&lt;1,Y97="kg"),"g",IF(AND(ISNUMBER(X97),X97&lt;1,Y97="L"),"cl",Y97))),N("Y20"))</f>
        <v/>
      </c>
      <c r="AB97" s="123" t="str">
        <f>IF(1=1,IF(E97="","",IF(F97="","A CONTROLER",IF(NOT(ISNUMBER(F97)),"TEXTE",IF(OR(W97="",W97&lt;=0),"COMMANDE COUVERTS INCOMPLETE",IF(G97="","UNITE MANQUANTE",IF(COUNTIF(B384:B428,AE97)=0,"UNITE A CONTROLER","OK")))))),N("Z6"))</f>
        <v/>
      </c>
      <c r="AD97" s="144" t="str">
        <f>IF(1=1,IF(E97="","",AD83),N("AB20"))</f>
        <v/>
      </c>
      <c r="AE97" s="125" t="str">
        <f>IF(1=1,IF(G97="","",UPPER(TRIM(SUBSTITUTE(SUBSTITUTE(G97&amp;"",CHAR(160)," ")," "," ")))),N("AC20"))</f>
        <v/>
      </c>
      <c r="AG97" s="4" t="s">
        <v>38</v>
      </c>
    </row>
    <row r="98" spans="1:33" ht="15.75" x14ac:dyDescent="0.25">
      <c r="A98" s="126" t="str">
        <f>IF(1=1,IF(E98="","",A83),N("A21"))</f>
        <v/>
      </c>
      <c r="B98" s="127" t="str">
        <f>IF(1=1,IF(E98="","",B83),N("B21"))</f>
        <v/>
      </c>
      <c r="C98" s="128"/>
      <c r="D98" s="129" t="str">
        <f>IF(ISBLANK(E98),"",LARGE(D83:D97,1)+1)</f>
        <v/>
      </c>
      <c r="E98" s="130"/>
      <c r="F98" s="131"/>
      <c r="G98" s="170"/>
      <c r="H98" s="105"/>
      <c r="I98" s="132" t="str">
        <f>IF(1=1,IF(E98="","",I83),N("H21"))</f>
        <v/>
      </c>
      <c r="J98" s="133" t="str">
        <f>IF(1=1,IF(E98="","",J83),N("I21"))</f>
        <v/>
      </c>
      <c r="K98" s="134" t="str">
        <f>IF(1=1,IF(E98="","",K83),N("J21"))</f>
        <v/>
      </c>
      <c r="L98" s="135" t="str">
        <f>IF(1=1,IF(OR(J98="",O98="",NOT(ISNUMBER(J98)),NOT(ISNUMBER(O98)),J98=0),"",O98/J98),N("L21"))</f>
        <v/>
      </c>
      <c r="M98" s="136" t="str">
        <f>IF(1=1,IF(OR(L98="",NOT(ISNUMBER(F98))),"",F98*L98*IFERROR(INDEX(D384:D428,MATCH(AE98,B384:B428,0)),1)),N("M13"))</f>
        <v/>
      </c>
      <c r="N98" s="137" t="str">
        <f>IF(1=1,IF(F98="","",IF(G98="","",IFERROR(INDEX(E384:E428,MATCH(AE98,B384:B428,0)),G98&amp;""))),N("N6"))</f>
        <v/>
      </c>
      <c r="O98" s="138" t="str">
        <f>IF(1=1,IF(E98="","",O83),N("K21"))</f>
        <v/>
      </c>
      <c r="P98" s="139" t="str">
        <f>IF(1=1,IF(M98="","",IF(AND(ISNUMBER(M98),M98&lt;1,N98="kg"),MAX(1,ROUND(M98*1000,0)),IF(AND(ISNUMBER(M98),M98&lt;1,N98="L"),MAX(1,ROUND(M98*100,0)),ROUND(M98,3)))),N("O21"))</f>
        <v/>
      </c>
      <c r="Q98" s="140" t="str">
        <f>IF(1=1,IF(M98="","",IF(AND(ISNUMBER(M98),M98&lt;1,N98="kg"),"g",IF(AND(ISNUMBER(M98),M98&lt;1,N98="L"),"cl",N98))),N("P21"))</f>
        <v/>
      </c>
      <c r="R98" s="161" t="str">
        <f>IF(1=1,IF(E98="","",IF(F98="","A CONTROLER",IF(NOT(ISNUMBER(F98)),"TEXTE",IF(OR(L98="",L98&lt;=0),"COMMANDE PRINCIPALE INCOMPLETE",IF(G98="","UNITE MANQUANTE",IF(COUNTIF(B384:B428,AE98)=0,"UNITE A CONTROLER","OK")))))),N("Q9"))</f>
        <v/>
      </c>
      <c r="S98" s="105"/>
      <c r="T98" s="141">
        <f t="shared" si="13"/>
        <v>0</v>
      </c>
      <c r="U98" s="133" t="str">
        <f>IF(1=1,IF(E98="","",U83),N("S21"))</f>
        <v/>
      </c>
      <c r="V98" s="133" t="str">
        <f>IF(1=1,IF(E98="","",V83),N("T21"))</f>
        <v/>
      </c>
      <c r="W98" s="135" t="str">
        <f>IF(1=1,IF(OR(U98="",V98="",NOT(ISNUMBER(U98)),NOT(ISNUMBER(V98)),U98=0),"",V98/U98),N("U21"))</f>
        <v/>
      </c>
      <c r="X98" s="136" t="str">
        <f>IF(1=1,IF(OR(W98="",NOT(ISNUMBER(F98))),"",F98*W98*IFERROR(INDEX(D384:D428,MATCH(AE98,B384:B428,0)),1)),N("V7"))</f>
        <v/>
      </c>
      <c r="Y98" s="137" t="str">
        <f>IF(1=1,IF(F98="","",IF(G98="","",IFERROR(INDEX(E384:E428,MATCH(AE98,B384:B428,0)),G98&amp;""))),N("W6"))</f>
        <v/>
      </c>
      <c r="Z98" s="142" t="str">
        <f>IF(1=1,IF(X98="","",IF(AND(ISNUMBER(X98),X98&lt;1,Y98="kg"),MAX(1,ROUND(X98*1000,0)),IF(AND(ISNUMBER(X98),X98&lt;1,Y98="L"),MAX(1,ROUND(X98*100,0)),ROUND(X98,3)))),N("X21"))</f>
        <v/>
      </c>
      <c r="AA98" s="143" t="str">
        <f>IF(1=1,IF(X98="","",IF(AND(ISNUMBER(X98),X98&lt;1,Y98="kg"),"g",IF(AND(ISNUMBER(X98),X98&lt;1,Y98="L"),"cl",Y98))),N("Y21"))</f>
        <v/>
      </c>
      <c r="AB98" s="123" t="str">
        <f>IF(1=1,IF(E98="","",IF(F98="","A CONTROLER",IF(NOT(ISNUMBER(F98)),"TEXTE",IF(OR(W98="",W98&lt;=0),"COMMANDE COUVERTS INCOMPLETE",IF(G98="","UNITE MANQUANTE",IF(COUNTIF(B384:B428,AE98)=0,"UNITE A CONTROLER","OK")))))),N("Z6"))</f>
        <v/>
      </c>
      <c r="AD98" s="144" t="str">
        <f>IF(1=1,IF(E98="","",AD83),N("AB21"))</f>
        <v/>
      </c>
      <c r="AE98" s="125" t="str">
        <f>IF(1=1,IF(G98="","",UPPER(TRIM(SUBSTITUTE(SUBSTITUTE(G98&amp;"",CHAR(160)," ")," "," ")))),N("AC21"))</f>
        <v/>
      </c>
      <c r="AG98" s="4" t="s">
        <v>39</v>
      </c>
    </row>
    <row r="99" spans="1:33" ht="15.75" x14ac:dyDescent="0.25">
      <c r="A99" s="126" t="str">
        <f>IF(1=1,IF(E99="","",A83),N("A22"))</f>
        <v/>
      </c>
      <c r="B99" s="127" t="str">
        <f>IF(1=1,IF(E99="","",B83),N("B22"))</f>
        <v/>
      </c>
      <c r="C99" s="128"/>
      <c r="D99" s="129" t="str">
        <f>IF(ISBLANK(E99),"",LARGE(D83:D98,1)+1)</f>
        <v/>
      </c>
      <c r="E99" s="130"/>
      <c r="F99" s="131"/>
      <c r="G99" s="170"/>
      <c r="H99" s="105"/>
      <c r="I99" s="132" t="str">
        <f>IF(1=1,IF(E99="","",I83),N("H22"))</f>
        <v/>
      </c>
      <c r="J99" s="133" t="str">
        <f>IF(1=1,IF(E99="","",J83),N("I22"))</f>
        <v/>
      </c>
      <c r="K99" s="134" t="str">
        <f>IF(1=1,IF(E99="","",K83),N("J22"))</f>
        <v/>
      </c>
      <c r="L99" s="135" t="str">
        <f>IF(1=1,IF(OR(J99="",O99="",NOT(ISNUMBER(J99)),NOT(ISNUMBER(O99)),J99=0),"",O99/J99),N("L22"))</f>
        <v/>
      </c>
      <c r="M99" s="136" t="str">
        <f>IF(1=1,IF(OR(L99="",NOT(ISNUMBER(F99))),"",F99*L99*IFERROR(INDEX(D384:D428,MATCH(AE99,B384:B428,0)),1)),N("M13"))</f>
        <v/>
      </c>
      <c r="N99" s="137" t="str">
        <f>IF(1=1,IF(F99="","",IF(G99="","",IFERROR(INDEX(E384:E428,MATCH(AE99,B384:B428,0)),G99&amp;""))),N("N6"))</f>
        <v/>
      </c>
      <c r="O99" s="138" t="str">
        <f>IF(1=1,IF(E99="","",O83),N("K22"))</f>
        <v/>
      </c>
      <c r="P99" s="139" t="str">
        <f>IF(1=1,IF(M99="","",IF(AND(ISNUMBER(M99),M99&lt;1,N99="kg"),MAX(1,ROUND(M99*1000,0)),IF(AND(ISNUMBER(M99),M99&lt;1,N99="L"),MAX(1,ROUND(M99*100,0)),ROUND(M99,3)))),N("O22"))</f>
        <v/>
      </c>
      <c r="Q99" s="140" t="str">
        <f>IF(1=1,IF(M99="","",IF(AND(ISNUMBER(M99),M99&lt;1,N99="kg"),"g",IF(AND(ISNUMBER(M99),M99&lt;1,N99="L"),"cl",N99))),N("P22"))</f>
        <v/>
      </c>
      <c r="R99" s="161" t="str">
        <f>IF(1=1,IF(E99="","",IF(F99="","A CONTROLER",IF(NOT(ISNUMBER(F99)),"TEXTE",IF(OR(L99="",L99&lt;=0),"COMMANDE PRINCIPALE INCOMPLETE",IF(G99="","UNITE MANQUANTE",IF(COUNTIF(B384:B428,AE99)=0,"UNITE A CONTROLER","OK")))))),N("Q9"))</f>
        <v/>
      </c>
      <c r="S99" s="105"/>
      <c r="T99" s="141">
        <f t="shared" si="13"/>
        <v>0</v>
      </c>
      <c r="U99" s="133" t="str">
        <f>IF(1=1,IF(E99="","",U83),N("S22"))</f>
        <v/>
      </c>
      <c r="V99" s="133" t="str">
        <f>IF(1=1,IF(E99="","",V83),N("T22"))</f>
        <v/>
      </c>
      <c r="W99" s="135" t="str">
        <f>IF(1=1,IF(OR(U99="",V99="",NOT(ISNUMBER(U99)),NOT(ISNUMBER(V99)),U99=0),"",V99/U99),N("U22"))</f>
        <v/>
      </c>
      <c r="X99" s="136" t="str">
        <f>IF(1=1,IF(OR(W99="",NOT(ISNUMBER(F99))),"",F99*W99*IFERROR(INDEX(D384:D428,MATCH(AE99,B384:B428,0)),1)),N("V7"))</f>
        <v/>
      </c>
      <c r="Y99" s="137" t="str">
        <f>IF(1=1,IF(F99="","",IF(G99="","",IFERROR(INDEX(E384:E428,MATCH(AE99,B384:B428,0)),G99&amp;""))),N("W6"))</f>
        <v/>
      </c>
      <c r="Z99" s="142" t="str">
        <f>IF(1=1,IF(X99="","",IF(AND(ISNUMBER(X99),X99&lt;1,Y99="kg"),MAX(1,ROUND(X99*1000,0)),IF(AND(ISNUMBER(X99),X99&lt;1,Y99="L"),MAX(1,ROUND(X99*100,0)),ROUND(X99,3)))),N("X22"))</f>
        <v/>
      </c>
      <c r="AA99" s="143" t="str">
        <f>IF(1=1,IF(X99="","",IF(AND(ISNUMBER(X99),X99&lt;1,Y99="kg"),"g",IF(AND(ISNUMBER(X99),X99&lt;1,Y99="L"),"cl",Y99))),N("Y22"))</f>
        <v/>
      </c>
      <c r="AB99" s="123" t="str">
        <f>IF(1=1,IF(E99="","",IF(F99="","A CONTROLER",IF(NOT(ISNUMBER(F99)),"TEXTE",IF(OR(W99="",W99&lt;=0),"COMMANDE COUVERTS INCOMPLETE",IF(G99="","UNITE MANQUANTE",IF(COUNTIF(B384:B428,AE99)=0,"UNITE A CONTROLER","OK")))))),N("Z6"))</f>
        <v/>
      </c>
      <c r="AD99" s="144" t="str">
        <f>IF(1=1,IF(E99="","",AD83),N("AB22"))</f>
        <v/>
      </c>
      <c r="AE99" s="125" t="str">
        <f>IF(1=1,IF(G99="","",UPPER(TRIM(SUBSTITUTE(SUBSTITUTE(G99&amp;"",CHAR(160)," ")," "," ")))),N("AC22"))</f>
        <v/>
      </c>
      <c r="AG99" s="4" t="s">
        <v>40</v>
      </c>
    </row>
    <row r="100" spans="1:33" ht="15.75" x14ac:dyDescent="0.25">
      <c r="A100" s="126" t="str">
        <f>IF(1=1,IF(E100="","",A83),N("A23"))</f>
        <v/>
      </c>
      <c r="B100" s="127" t="str">
        <f>IF(1=1,IF(E100="","",B83),N("B23"))</f>
        <v/>
      </c>
      <c r="C100" s="128"/>
      <c r="D100" s="129" t="str">
        <f>IF(ISBLANK(E100),"",LARGE(D83:D99,1)+1)</f>
        <v/>
      </c>
      <c r="E100" s="130"/>
      <c r="F100" s="131"/>
      <c r="G100" s="170"/>
      <c r="H100" s="105"/>
      <c r="I100" s="132" t="str">
        <f>IF(1=1,IF(E100="","",I83),N("H23"))</f>
        <v/>
      </c>
      <c r="J100" s="133" t="str">
        <f>IF(1=1,IF(E100="","",J83),N("I23"))</f>
        <v/>
      </c>
      <c r="K100" s="134" t="str">
        <f>IF(1=1,IF(E100="","",K83),N("J23"))</f>
        <v/>
      </c>
      <c r="L100" s="135" t="str">
        <f>IF(1=1,IF(OR(J100="",O100="",NOT(ISNUMBER(J100)),NOT(ISNUMBER(O100)),J100=0),"",O100/J100),N("L23"))</f>
        <v/>
      </c>
      <c r="M100" s="136" t="str">
        <f>IF(1=1,IF(OR(L100="",NOT(ISNUMBER(F100))),"",F100*L100*IFERROR(INDEX(D384:D428,MATCH(AE100,B384:B428,0)),1)),N("M13"))</f>
        <v/>
      </c>
      <c r="N100" s="137" t="str">
        <f>IF(1=1,IF(F100="","",IF(G100="","",IFERROR(INDEX(E384:E428,MATCH(AE100,B384:B428,0)),G100&amp;""))),N("N6"))</f>
        <v/>
      </c>
      <c r="O100" s="138" t="str">
        <f>IF(1=1,IF(E100="","",O83),N("K23"))</f>
        <v/>
      </c>
      <c r="P100" s="139" t="str">
        <f>IF(1=1,IF(M100="","",IF(AND(ISNUMBER(M100),M100&lt;1,N100="kg"),MAX(1,ROUND(M100*1000,0)),IF(AND(ISNUMBER(M100),M100&lt;1,N100="L"),MAX(1,ROUND(M100*100,0)),ROUND(M100,3)))),N("O23"))</f>
        <v/>
      </c>
      <c r="Q100" s="140" t="str">
        <f>IF(1=1,IF(M100="","",IF(AND(ISNUMBER(M100),M100&lt;1,N100="kg"),"g",IF(AND(ISNUMBER(M100),M100&lt;1,N100="L"),"cl",N100))),N("P23"))</f>
        <v/>
      </c>
      <c r="R100" s="161" t="str">
        <f>IF(1=1,IF(E100="","",IF(F100="","A CONTROLER",IF(NOT(ISNUMBER(F100)),"TEXTE",IF(OR(L100="",L100&lt;=0),"COMMANDE PRINCIPALE INCOMPLETE",IF(G100="","UNITE MANQUANTE",IF(COUNTIF(B384:B428,AE100)=0,"UNITE A CONTROLER","OK")))))),N("Q9"))</f>
        <v/>
      </c>
      <c r="S100" s="105"/>
      <c r="T100" s="141">
        <f t="shared" si="13"/>
        <v>0</v>
      </c>
      <c r="U100" s="133" t="str">
        <f>IF(1=1,IF(E100="","",U83),N("S23"))</f>
        <v/>
      </c>
      <c r="V100" s="133" t="str">
        <f>IF(1=1,IF(E100="","",V83),N("T23"))</f>
        <v/>
      </c>
      <c r="W100" s="135" t="str">
        <f>IF(1=1,IF(OR(U100="",V100="",NOT(ISNUMBER(U100)),NOT(ISNUMBER(V100)),U100=0),"",V100/U100),N("U23"))</f>
        <v/>
      </c>
      <c r="X100" s="136" t="str">
        <f>IF(1=1,IF(OR(W100="",NOT(ISNUMBER(F100))),"",F100*W100*IFERROR(INDEX(D384:D428,MATCH(AE100,B384:B428,0)),1)),N("V7"))</f>
        <v/>
      </c>
      <c r="Y100" s="137" t="str">
        <f>IF(1=1,IF(F100="","",IF(G100="","",IFERROR(INDEX(E384:E428,MATCH(AE100,B384:B428,0)),G100&amp;""))),N("W6"))</f>
        <v/>
      </c>
      <c r="Z100" s="142" t="str">
        <f>IF(1=1,IF(X100="","",IF(AND(ISNUMBER(X100),X100&lt;1,Y100="kg"),MAX(1,ROUND(X100*1000,0)),IF(AND(ISNUMBER(X100),X100&lt;1,Y100="L"),MAX(1,ROUND(X100*100,0)),ROUND(X100,3)))),N("X23"))</f>
        <v/>
      </c>
      <c r="AA100" s="143" t="str">
        <f>IF(1=1,IF(X100="","",IF(AND(ISNUMBER(X100),X100&lt;1,Y100="kg"),"g",IF(AND(ISNUMBER(X100),X100&lt;1,Y100="L"),"cl",Y100))),N("Y23"))</f>
        <v/>
      </c>
      <c r="AB100" s="123" t="str">
        <f>IF(1=1,IF(E100="","",IF(F100="","A CONTROLER",IF(NOT(ISNUMBER(F100)),"TEXTE",IF(OR(W100="",W100&lt;=0),"COMMANDE COUVERTS INCOMPLETE",IF(G100="","UNITE MANQUANTE",IF(COUNTIF(B384:B428,AE100)=0,"UNITE A CONTROLER","OK")))))),N("Z6"))</f>
        <v/>
      </c>
      <c r="AD100" s="144" t="str">
        <f>IF(1=1,IF(E100="","",AD83),N("AB23"))</f>
        <v/>
      </c>
      <c r="AE100" s="125" t="str">
        <f>IF(1=1,IF(G100="","",UPPER(TRIM(SUBSTITUTE(SUBSTITUTE(G100&amp;"",CHAR(160)," ")," "," ")))),N("AC23"))</f>
        <v/>
      </c>
      <c r="AG100" s="4" t="s">
        <v>41</v>
      </c>
    </row>
    <row r="101" spans="1:33" ht="15.75" x14ac:dyDescent="0.25">
      <c r="A101" s="126" t="str">
        <f>IF(1=1,IF(E101="","",A83),N("A24"))</f>
        <v/>
      </c>
      <c r="B101" s="127" t="str">
        <f>IF(1=1,IF(E101="","",B83),N("B24"))</f>
        <v/>
      </c>
      <c r="C101" s="128"/>
      <c r="D101" s="129" t="str">
        <f>IF(ISBLANK(E101),"",LARGE(D83:D100,1)+1)</f>
        <v/>
      </c>
      <c r="E101" s="130"/>
      <c r="F101" s="131"/>
      <c r="G101" s="170"/>
      <c r="H101" s="105"/>
      <c r="I101" s="132" t="str">
        <f>IF(1=1,IF(E101="","",I83),N("H24"))</f>
        <v/>
      </c>
      <c r="J101" s="133" t="str">
        <f>IF(1=1,IF(E101="","",J83),N("I24"))</f>
        <v/>
      </c>
      <c r="K101" s="134" t="str">
        <f>IF(1=1,IF(E101="","",K83),N("J24"))</f>
        <v/>
      </c>
      <c r="L101" s="135" t="str">
        <f>IF(1=1,IF(OR(J101="",O101="",NOT(ISNUMBER(J101)),NOT(ISNUMBER(O101)),J101=0),"",O101/J101),N("L24"))</f>
        <v/>
      </c>
      <c r="M101" s="136" t="str">
        <f>IF(1=1,IF(OR(L101="",NOT(ISNUMBER(F101))),"",F101*L101*IFERROR(INDEX(D384:D428,MATCH(AE101,B384:B428,0)),1)),N("M13"))</f>
        <v/>
      </c>
      <c r="N101" s="137" t="str">
        <f>IF(1=1,IF(F101="","",IF(G101="","",IFERROR(INDEX(E384:E428,MATCH(AE101,B384:B428,0)),G101&amp;""))),N("N6"))</f>
        <v/>
      </c>
      <c r="O101" s="138" t="str">
        <f>IF(1=1,IF(E101="","",O83),N("K24"))</f>
        <v/>
      </c>
      <c r="P101" s="139" t="str">
        <f>IF(1=1,IF(M101="","",IF(AND(ISNUMBER(M101),M101&lt;1,N101="kg"),MAX(1,ROUND(M101*1000,0)),IF(AND(ISNUMBER(M101),M101&lt;1,N101="L"),MAX(1,ROUND(M101*100,0)),ROUND(M101,3)))),N("O24"))</f>
        <v/>
      </c>
      <c r="Q101" s="140" t="str">
        <f>IF(1=1,IF(M101="","",IF(AND(ISNUMBER(M101),M101&lt;1,N101="kg"),"g",IF(AND(ISNUMBER(M101),M101&lt;1,N101="L"),"cl",N101))),N("P24"))</f>
        <v/>
      </c>
      <c r="R101" s="161" t="str">
        <f>IF(1=1,IF(E101="","",IF(F101="","A CONTROLER",IF(NOT(ISNUMBER(F101)),"TEXTE",IF(OR(L101="",L101&lt;=0),"COMMANDE PRINCIPALE INCOMPLETE",IF(G101="","UNITE MANQUANTE",IF(COUNTIF(B384:B428,AE101)=0,"UNITE A CONTROLER","OK")))))),N("Q9"))</f>
        <v/>
      </c>
      <c r="S101" s="105"/>
      <c r="T101" s="141">
        <f t="shared" si="13"/>
        <v>0</v>
      </c>
      <c r="U101" s="133" t="str">
        <f>IF(1=1,IF(E101="","",U83),N("S24"))</f>
        <v/>
      </c>
      <c r="V101" s="133" t="str">
        <f>IF(1=1,IF(E101="","",V83),N("T24"))</f>
        <v/>
      </c>
      <c r="W101" s="135" t="str">
        <f>IF(1=1,IF(OR(U101="",V101="",NOT(ISNUMBER(U101)),NOT(ISNUMBER(V101)),U101=0),"",V101/U101),N("U24"))</f>
        <v/>
      </c>
      <c r="X101" s="136" t="str">
        <f>IF(1=1,IF(OR(W101="",NOT(ISNUMBER(F101))),"",F101*W101*IFERROR(INDEX(D384:D428,MATCH(AE101,B384:B428,0)),1)),N("V7"))</f>
        <v/>
      </c>
      <c r="Y101" s="137" t="str">
        <f>IF(1=1,IF(F101="","",IF(G101="","",IFERROR(INDEX(E384:E428,MATCH(AE101,B384:B428,0)),G101&amp;""))),N("W6"))</f>
        <v/>
      </c>
      <c r="Z101" s="142" t="str">
        <f>IF(1=1,IF(X101="","",IF(AND(ISNUMBER(X101),X101&lt;1,Y101="kg"),MAX(1,ROUND(X101*1000,0)),IF(AND(ISNUMBER(X101),X101&lt;1,Y101="L"),MAX(1,ROUND(X101*100,0)),ROUND(X101,3)))),N("X24"))</f>
        <v/>
      </c>
      <c r="AA101" s="143" t="str">
        <f>IF(1=1,IF(X101="","",IF(AND(ISNUMBER(X101),X101&lt;1,Y101="kg"),"g",IF(AND(ISNUMBER(X101),X101&lt;1,Y101="L"),"cl",Y101))),N("Y24"))</f>
        <v/>
      </c>
      <c r="AB101" s="123" t="str">
        <f>IF(1=1,IF(E101="","",IF(F101="","A CONTROLER",IF(NOT(ISNUMBER(F101)),"TEXTE",IF(OR(W101="",W101&lt;=0),"COMMANDE COUVERTS INCOMPLETE",IF(G101="","UNITE MANQUANTE",IF(COUNTIF(B384:B428,AE101)=0,"UNITE A CONTROLER","OK")))))),N("Z6"))</f>
        <v/>
      </c>
      <c r="AD101" s="144" t="str">
        <f>IF(1=1,IF(E101="","",AD83),N("AB24"))</f>
        <v/>
      </c>
      <c r="AE101" s="125" t="str">
        <f>IF(1=1,IF(G101="","",UPPER(TRIM(SUBSTITUTE(SUBSTITUTE(G101&amp;"",CHAR(160)," ")," "," ")))),N("AC24"))</f>
        <v/>
      </c>
      <c r="AG101" s="5" t="s">
        <v>42</v>
      </c>
    </row>
    <row r="102" spans="1:33" ht="15.75" x14ac:dyDescent="0.25">
      <c r="A102" s="126" t="str">
        <f>IF(1=1,IF(E102="","",A83),N("A25"))</f>
        <v/>
      </c>
      <c r="B102" s="127" t="str">
        <f>IF(1=1,IF(E102="","",B83),N("B25"))</f>
        <v/>
      </c>
      <c r="C102" s="128"/>
      <c r="D102" s="129" t="str">
        <f>IF(ISBLANK(E102),"",LARGE(D83:D101,1)+1)</f>
        <v/>
      </c>
      <c r="E102" s="130"/>
      <c r="F102" s="131"/>
      <c r="G102" s="170"/>
      <c r="H102" s="105"/>
      <c r="I102" s="132" t="str">
        <f>IF(1=1,IF(E102="","",I83),N("H25"))</f>
        <v/>
      </c>
      <c r="J102" s="133" t="str">
        <f>IF(1=1,IF(E102="","",J83),N("I25"))</f>
        <v/>
      </c>
      <c r="K102" s="134" t="str">
        <f>IF(1=1,IF(E102="","",K83),N("J25"))</f>
        <v/>
      </c>
      <c r="L102" s="135" t="str">
        <f>IF(1=1,IF(OR(J102="",O102="",NOT(ISNUMBER(J102)),NOT(ISNUMBER(O102)),J102=0),"",O102/J102),N("L25"))</f>
        <v/>
      </c>
      <c r="M102" s="136" t="str">
        <f>IF(1=1,IF(OR(L102="",NOT(ISNUMBER(F102))),"",F102*L102*IFERROR(INDEX(D384:D428,MATCH(AE102,B384:B428,0)),1)),N("M13"))</f>
        <v/>
      </c>
      <c r="N102" s="137" t="str">
        <f>IF(1=1,IF(F102="","",IF(G102="","",IFERROR(INDEX(E384:E428,MATCH(AE102,B384:B428,0)),G102&amp;""))),N("N6"))</f>
        <v/>
      </c>
      <c r="O102" s="138" t="str">
        <f>IF(1=1,IF(E102="","",O83),N("K25"))</f>
        <v/>
      </c>
      <c r="P102" s="139" t="str">
        <f>IF(1=1,IF(M102="","",IF(AND(ISNUMBER(M102),M102&lt;1,N102="kg"),MAX(1,ROUND(M102*1000,0)),IF(AND(ISNUMBER(M102),M102&lt;1,N102="L"),MAX(1,ROUND(M102*100,0)),ROUND(M102,3)))),N("O25"))</f>
        <v/>
      </c>
      <c r="Q102" s="140" t="str">
        <f>IF(1=1,IF(M102="","",IF(AND(ISNUMBER(M102),M102&lt;1,N102="kg"),"g",IF(AND(ISNUMBER(M102),M102&lt;1,N102="L"),"cl",N102))),N("P25"))</f>
        <v/>
      </c>
      <c r="R102" s="161" t="str">
        <f>IF(1=1,IF(E102="","",IF(F102="","A CONTROLER",IF(NOT(ISNUMBER(F102)),"TEXTE",IF(OR(L102="",L102&lt;=0),"COMMANDE PRINCIPALE INCOMPLETE",IF(G102="","UNITE MANQUANTE",IF(COUNTIF(B384:B428,AE102)=0,"UNITE A CONTROLER","OK")))))),N("Q9"))</f>
        <v/>
      </c>
      <c r="S102" s="105"/>
      <c r="T102" s="141">
        <f t="shared" si="13"/>
        <v>0</v>
      </c>
      <c r="U102" s="133" t="str">
        <f>IF(1=1,IF(E102="","",U83),N("S25"))</f>
        <v/>
      </c>
      <c r="V102" s="133" t="str">
        <f>IF(1=1,IF(E102="","",V83),N("T25"))</f>
        <v/>
      </c>
      <c r="W102" s="135" t="str">
        <f>IF(1=1,IF(OR(U102="",V102="",NOT(ISNUMBER(U102)),NOT(ISNUMBER(V102)),U102=0),"",V102/U102),N("U25"))</f>
        <v/>
      </c>
      <c r="X102" s="136" t="str">
        <f>IF(1=1,IF(OR(W102="",NOT(ISNUMBER(F102))),"",F102*W102*IFERROR(INDEX(D384:D428,MATCH(AE102,B384:B428,0)),1)),N("V7"))</f>
        <v/>
      </c>
      <c r="Y102" s="137" t="str">
        <f>IF(1=1,IF(F102="","",IF(G102="","",IFERROR(INDEX(E384:E428,MATCH(AE102,B384:B428,0)),G102&amp;""))),N("W6"))</f>
        <v/>
      </c>
      <c r="Z102" s="142" t="str">
        <f>IF(1=1,IF(X102="","",IF(AND(ISNUMBER(X102),X102&lt;1,Y102="kg"),MAX(1,ROUND(X102*1000,0)),IF(AND(ISNUMBER(X102),X102&lt;1,Y102="L"),MAX(1,ROUND(X102*100,0)),ROUND(X102,3)))),N("X25"))</f>
        <v/>
      </c>
      <c r="AA102" s="143" t="str">
        <f>IF(1=1,IF(X102="","",IF(AND(ISNUMBER(X102),X102&lt;1,Y102="kg"),"g",IF(AND(ISNUMBER(X102),X102&lt;1,Y102="L"),"cl",Y102))),N("Y25"))</f>
        <v/>
      </c>
      <c r="AB102" s="123" t="str">
        <f>IF(1=1,IF(E102="","",IF(F102="","A CONTROLER",IF(NOT(ISNUMBER(F102)),"TEXTE",IF(OR(W102="",W102&lt;=0),"COMMANDE COUVERTS INCOMPLETE",IF(G102="","UNITE MANQUANTE",IF(COUNTIF(B384:B428,AE102)=0,"UNITE A CONTROLER","OK")))))),N("Z6"))</f>
        <v/>
      </c>
      <c r="AD102" s="144" t="str">
        <f>IF(1=1,IF(E102="","",AD83),N("AB25"))</f>
        <v/>
      </c>
      <c r="AE102" s="125" t="str">
        <f>IF(1=1,IF(G102="","",UPPER(TRIM(SUBSTITUTE(SUBSTITUTE(G102&amp;"",CHAR(160)," ")," "," ")))),N("AC25"))</f>
        <v/>
      </c>
      <c r="AG102" s="5" t="s">
        <v>43</v>
      </c>
    </row>
    <row r="103" spans="1:33" ht="15.75" x14ac:dyDescent="0.25">
      <c r="A103" s="126" t="str">
        <f>IF(1=1,IF(E103="","",A83),N("A26"))</f>
        <v/>
      </c>
      <c r="B103" s="127" t="str">
        <f>IF(1=1,IF(E103="","",B83),N("B26"))</f>
        <v/>
      </c>
      <c r="C103" s="128"/>
      <c r="D103" s="129" t="str">
        <f>IF(ISBLANK(E103),"",LARGE(D83:D102,1)+1)</f>
        <v/>
      </c>
      <c r="E103" s="130"/>
      <c r="F103" s="131"/>
      <c r="G103" s="170"/>
      <c r="H103" s="105"/>
      <c r="I103" s="132" t="str">
        <f>IF(1=1,IF(E103="","",I83),N("H26"))</f>
        <v/>
      </c>
      <c r="J103" s="133" t="str">
        <f>IF(1=1,IF(E103="","",J83),N("I26"))</f>
        <v/>
      </c>
      <c r="K103" s="134" t="str">
        <f>IF(1=1,IF(E103="","",K83),N("J26"))</f>
        <v/>
      </c>
      <c r="L103" s="135" t="str">
        <f>IF(1=1,IF(OR(J103="",O103="",NOT(ISNUMBER(J103)),NOT(ISNUMBER(O103)),J103=0),"",O103/J103),N("L26"))</f>
        <v/>
      </c>
      <c r="M103" s="136" t="str">
        <f>IF(1=1,IF(OR(L103="",NOT(ISNUMBER(F103))),"",F103*L103*IFERROR(INDEX(D384:D428,MATCH(AE103,B384:B428,0)),1)),N("M13"))</f>
        <v/>
      </c>
      <c r="N103" s="137" t="str">
        <f>IF(1=1,IF(F103="","",IF(G103="","",IFERROR(INDEX(E384:E428,MATCH(AE103,B384:B428,0)),G103&amp;""))),N("N6"))</f>
        <v/>
      </c>
      <c r="O103" s="138" t="str">
        <f>IF(1=1,IF(E103="","",O83),N("K26"))</f>
        <v/>
      </c>
      <c r="P103" s="139" t="str">
        <f>IF(1=1,IF(M103="","",IF(AND(ISNUMBER(M103),M103&lt;1,N103="kg"),MAX(1,ROUND(M103*1000,0)),IF(AND(ISNUMBER(M103),M103&lt;1,N103="L"),MAX(1,ROUND(M103*100,0)),ROUND(M103,3)))),N("O26"))</f>
        <v/>
      </c>
      <c r="Q103" s="140" t="str">
        <f>IF(1=1,IF(M103="","",IF(AND(ISNUMBER(M103),M103&lt;1,N103="kg"),"g",IF(AND(ISNUMBER(M103),M103&lt;1,N103="L"),"cl",N103))),N("P26"))</f>
        <v/>
      </c>
      <c r="R103" s="161" t="str">
        <f>IF(1=1,IF(E103="","",IF(F103="","A CONTROLER",IF(NOT(ISNUMBER(F103)),"TEXTE",IF(OR(L103="",L103&lt;=0),"COMMANDE PRINCIPALE INCOMPLETE",IF(G103="","UNITE MANQUANTE",IF(COUNTIF(B384:B428,AE103)=0,"UNITE A CONTROLER","OK")))))),N("Q9"))</f>
        <v/>
      </c>
      <c r="S103" s="105"/>
      <c r="T103" s="141">
        <f t="shared" si="13"/>
        <v>0</v>
      </c>
      <c r="U103" s="133" t="str">
        <f>IF(1=1,IF(E103="","",U83),N("S26"))</f>
        <v/>
      </c>
      <c r="V103" s="133" t="str">
        <f>IF(1=1,IF(E103="","",V83),N("T26"))</f>
        <v/>
      </c>
      <c r="W103" s="135" t="str">
        <f>IF(1=1,IF(OR(U103="",V103="",NOT(ISNUMBER(U103)),NOT(ISNUMBER(V103)),U103=0),"",V103/U103),N("U26"))</f>
        <v/>
      </c>
      <c r="X103" s="136" t="str">
        <f>IF(1=1,IF(OR(W103="",NOT(ISNUMBER(F103))),"",F103*W103*IFERROR(INDEX(D384:D428,MATCH(AE103,B384:B428,0)),1)),N("V7"))</f>
        <v/>
      </c>
      <c r="Y103" s="137" t="str">
        <f>IF(1=1,IF(F103="","",IF(G103="","",IFERROR(INDEX(E384:E428,MATCH(AE103,B384:B428,0)),G103&amp;""))),N("W6"))</f>
        <v/>
      </c>
      <c r="Z103" s="142" t="str">
        <f>IF(1=1,IF(X103="","",IF(AND(ISNUMBER(X103),X103&lt;1,Y103="kg"),MAX(1,ROUND(X103*1000,0)),IF(AND(ISNUMBER(X103),X103&lt;1,Y103="L"),MAX(1,ROUND(X103*100,0)),ROUND(X103,3)))),N("X26"))</f>
        <v/>
      </c>
      <c r="AA103" s="143" t="str">
        <f>IF(1=1,IF(X103="","",IF(AND(ISNUMBER(X103),X103&lt;1,Y103="kg"),"g",IF(AND(ISNUMBER(X103),X103&lt;1,Y103="L"),"cl",Y103))),N("Y26"))</f>
        <v/>
      </c>
      <c r="AB103" s="123" t="str">
        <f>IF(1=1,IF(E103="","",IF(F103="","A CONTROLER",IF(NOT(ISNUMBER(F103)),"TEXTE",IF(OR(W103="",W103&lt;=0),"COMMANDE COUVERTS INCOMPLETE",IF(G103="","UNITE MANQUANTE",IF(COUNTIF(B384:B428,AE103)=0,"UNITE A CONTROLER","OK")))))),N("Z6"))</f>
        <v/>
      </c>
      <c r="AD103" s="144" t="str">
        <f>IF(1=1,IF(E103="","",AD83),N("AB26"))</f>
        <v/>
      </c>
      <c r="AE103" s="125" t="str">
        <f>IF(1=1,IF(G103="","",UPPER(TRIM(SUBSTITUTE(SUBSTITUTE(G103&amp;"",CHAR(160)," ")," "," ")))),N("AC26"))</f>
        <v/>
      </c>
      <c r="AG103" s="5" t="s">
        <v>44</v>
      </c>
    </row>
    <row r="104" spans="1:33" ht="15.75" x14ac:dyDescent="0.25">
      <c r="A104" s="126" t="str">
        <f>IF(1=1,IF(E104="","",A83),N("A27"))</f>
        <v/>
      </c>
      <c r="B104" s="127" t="str">
        <f>IF(1=1,IF(E104="","",B83),N("B27"))</f>
        <v/>
      </c>
      <c r="C104" s="127"/>
      <c r="D104" s="129" t="str">
        <f>IF(ISBLANK(E104),"",LARGE(D83:D103,1)+1)</f>
        <v/>
      </c>
      <c r="E104" s="130"/>
      <c r="F104" s="131"/>
      <c r="G104" s="170"/>
      <c r="H104" s="105"/>
      <c r="I104" s="132" t="str">
        <f>IF(1=1,IF(E104="","",I83),N("H27"))</f>
        <v/>
      </c>
      <c r="J104" s="133" t="str">
        <f>IF(1=1,IF(E104="","",J83),N("I27"))</f>
        <v/>
      </c>
      <c r="K104" s="134" t="str">
        <f>IF(1=1,IF(E104="","",K83),N("J27"))</f>
        <v/>
      </c>
      <c r="L104" s="135" t="str">
        <f>IF(1=1,IF(OR(J104="",O104="",NOT(ISNUMBER(J104)),NOT(ISNUMBER(O104)),J104=0),"",O104/J104),N("L27"))</f>
        <v/>
      </c>
      <c r="M104" s="136" t="str">
        <f>IF(1=1,IF(OR(L104="",NOT(ISNUMBER(F104))),"",F104*L104*IFERROR(INDEX(D384:D428,MATCH(AE104,B384:B428,0)),1)),N("M13"))</f>
        <v/>
      </c>
      <c r="N104" s="137" t="str">
        <f>IF(1=1,IF(F104="","",IF(G104="","",IFERROR(INDEX(E384:E428,MATCH(AE104,B384:B428,0)),G104&amp;""))),N("N6"))</f>
        <v/>
      </c>
      <c r="O104" s="138" t="str">
        <f>IF(1=1,IF(E104="","",O83),N("K27"))</f>
        <v/>
      </c>
      <c r="P104" s="139" t="str">
        <f>IF(1=1,IF(M104="","",IF(AND(ISNUMBER(M104),M104&lt;1,N104="kg"),MAX(1,ROUND(M104*1000,0)),IF(AND(ISNUMBER(M104),M104&lt;1,N104="L"),MAX(1,ROUND(M104*100,0)),ROUND(M104,3)))),N("O27"))</f>
        <v/>
      </c>
      <c r="Q104" s="140" t="str">
        <f>IF(1=1,IF(M104="","",IF(AND(ISNUMBER(M104),M104&lt;1,N104="kg"),"g",IF(AND(ISNUMBER(M104),M104&lt;1,N104="L"),"cl",N104))),N("P27"))</f>
        <v/>
      </c>
      <c r="R104" s="161" t="str">
        <f>IF(1=1,IF(E104="","",IF(F104="","A CONTROLER",IF(NOT(ISNUMBER(F104)),"TEXTE",IF(OR(L104="",L104&lt;=0),"COMMANDE PRINCIPALE INCOMPLETE",IF(G104="","UNITE MANQUANTE",IF(COUNTIF(B384:B428,AE104)=0,"UNITE A CONTROLER","OK")))))),N("Q9"))</f>
        <v/>
      </c>
      <c r="S104" s="105"/>
      <c r="T104" s="141">
        <f t="shared" si="13"/>
        <v>0</v>
      </c>
      <c r="U104" s="133" t="str">
        <f>IF(1=1,IF(E104="","",U83),N("S27"))</f>
        <v/>
      </c>
      <c r="V104" s="133" t="str">
        <f>IF(1=1,IF(E104="","",V83),N("T27"))</f>
        <v/>
      </c>
      <c r="W104" s="135" t="str">
        <f>IF(1=1,IF(OR(U104="",V104="",NOT(ISNUMBER(U104)),NOT(ISNUMBER(V104)),U104=0),"",V104/U104),N("U27"))</f>
        <v/>
      </c>
      <c r="X104" s="136" t="str">
        <f>IF(1=1,IF(OR(W104="",NOT(ISNUMBER(F104))),"",F104*W104*IFERROR(INDEX(D384:D428,MATCH(AE104,B384:B428,0)),1)),N("V7"))</f>
        <v/>
      </c>
      <c r="Y104" s="137" t="str">
        <f>IF(1=1,IF(F104="","",IF(G104="","",IFERROR(INDEX(E384:E428,MATCH(AE104,B384:B428,0)),G104&amp;""))),N("W6"))</f>
        <v/>
      </c>
      <c r="Z104" s="142" t="str">
        <f>IF(1=1,IF(X104="","",IF(AND(ISNUMBER(X104),X104&lt;1,Y104="kg"),MAX(1,ROUND(X104*1000,0)),IF(AND(ISNUMBER(X104),X104&lt;1,Y104="L"),MAX(1,ROUND(X104*100,0)),ROUND(X104,3)))),N("X27"))</f>
        <v/>
      </c>
      <c r="AA104" s="143" t="str">
        <f>IF(1=1,IF(X104="","",IF(AND(ISNUMBER(X104),X104&lt;1,Y104="kg"),"g",IF(AND(ISNUMBER(X104),X104&lt;1,Y104="L"),"cl",Y104))),N("Y27"))</f>
        <v/>
      </c>
      <c r="AB104" s="123" t="str">
        <f>IF(1=1,IF(E104="","",IF(F104="","A CONTROLER",IF(NOT(ISNUMBER(F104)),"TEXTE",IF(OR(W104="",W104&lt;=0),"COMMANDE COUVERTS INCOMPLETE",IF(G104="","UNITE MANQUANTE",IF(COUNTIF(B384:B428,AE104)=0,"UNITE A CONTROLER","OK")))))),N("Z6"))</f>
        <v/>
      </c>
      <c r="AD104" s="144" t="str">
        <f>IF(1=1,IF(E104="","",AD83),N("AB27"))</f>
        <v/>
      </c>
      <c r="AE104" s="125" t="str">
        <f>IF(1=1,IF(G104="","",UPPER(TRIM(SUBSTITUTE(SUBSTITUTE(G104&amp;"",CHAR(160)," ")," "," ")))),N("AC27"))</f>
        <v/>
      </c>
      <c r="AG104" s="5" t="s">
        <v>45</v>
      </c>
    </row>
    <row r="105" spans="1:33" ht="15.75" x14ac:dyDescent="0.25">
      <c r="A105" s="126" t="str">
        <f>IF(1=1,IF(E105="","",A83),N("A28"))</f>
        <v/>
      </c>
      <c r="B105" s="127" t="str">
        <f>IF(1=1,IF(E105="","",B83),N("B28"))</f>
        <v/>
      </c>
      <c r="C105" s="127"/>
      <c r="D105" s="129" t="str">
        <f>IF(ISBLANK(E105),"",LARGE(D83:D104,1)+1)</f>
        <v/>
      </c>
      <c r="E105" s="130"/>
      <c r="F105" s="131"/>
      <c r="G105" s="170"/>
      <c r="H105" s="105"/>
      <c r="I105" s="132" t="str">
        <f>IF(1=1,IF(E105="","",I83),N("H28"))</f>
        <v/>
      </c>
      <c r="J105" s="133" t="str">
        <f>IF(1=1,IF(E105="","",J83),N("I28"))</f>
        <v/>
      </c>
      <c r="K105" s="134" t="str">
        <f>IF(1=1,IF(E105="","",K83),N("J28"))</f>
        <v/>
      </c>
      <c r="L105" s="135" t="str">
        <f>IF(1=1,IF(OR(J105="",O105="",NOT(ISNUMBER(J105)),NOT(ISNUMBER(O105)),J105=0),"",O105/J105),N("L28"))</f>
        <v/>
      </c>
      <c r="M105" s="136" t="str">
        <f>IF(1=1,IF(OR(L105="",NOT(ISNUMBER(F105))),"",F105*L105*IFERROR(INDEX(D384:D428,MATCH(AE105,B384:B428,0)),1)),N("M13"))</f>
        <v/>
      </c>
      <c r="N105" s="137" t="str">
        <f>IF(1=1,IF(F105="","",IF(G105="","",IFERROR(INDEX(E384:E428,MATCH(AE105,B384:B428,0)),G105&amp;""))),N("N6"))</f>
        <v/>
      </c>
      <c r="O105" s="138" t="str">
        <f>IF(1=1,IF(E105="","",O83),N("K28"))</f>
        <v/>
      </c>
      <c r="P105" s="139" t="str">
        <f>IF(1=1,IF(M105="","",IF(AND(ISNUMBER(M105),M105&lt;1,N105="kg"),MAX(1,ROUND(M105*1000,0)),IF(AND(ISNUMBER(M105),M105&lt;1,N105="L"),MAX(1,ROUND(M105*100,0)),ROUND(M105,3)))),N("O28"))</f>
        <v/>
      </c>
      <c r="Q105" s="140" t="str">
        <f>IF(1=1,IF(M105="","",IF(AND(ISNUMBER(M105),M105&lt;1,N105="kg"),"g",IF(AND(ISNUMBER(M105),M105&lt;1,N105="L"),"cl",N105))),N("P28"))</f>
        <v/>
      </c>
      <c r="R105" s="161" t="str">
        <f>IF(1=1,IF(E105="","",IF(F105="","A CONTROLER",IF(NOT(ISNUMBER(F105)),"TEXTE",IF(OR(L105="",L105&lt;=0),"COMMANDE PRINCIPALE INCOMPLETE",IF(G105="","UNITE MANQUANTE",IF(COUNTIF(B384:B428,AE105)=0,"UNITE A CONTROLER","OK")))))),N("Q9"))</f>
        <v/>
      </c>
      <c r="S105" s="105"/>
      <c r="T105" s="141">
        <f t="shared" si="13"/>
        <v>0</v>
      </c>
      <c r="U105" s="133" t="str">
        <f>IF(1=1,IF(E105="","",U83),N("S28"))</f>
        <v/>
      </c>
      <c r="V105" s="133" t="str">
        <f>IF(1=1,IF(E105="","",V83),N("T28"))</f>
        <v/>
      </c>
      <c r="W105" s="135" t="str">
        <f>IF(1=1,IF(OR(U105="",V105="",NOT(ISNUMBER(U105)),NOT(ISNUMBER(V105)),U105=0),"",V105/U105),N("U28"))</f>
        <v/>
      </c>
      <c r="X105" s="136" t="str">
        <f>IF(1=1,IF(OR(W105="",NOT(ISNUMBER(F105))),"",F105*W105*IFERROR(INDEX(D384:D428,MATCH(AE105,B384:B428,0)),1)),N("V7"))</f>
        <v/>
      </c>
      <c r="Y105" s="137" t="str">
        <f>IF(1=1,IF(F105="","",IF(G105="","",IFERROR(INDEX(E384:E428,MATCH(AE105,B384:B428,0)),G105&amp;""))),N("W6"))</f>
        <v/>
      </c>
      <c r="Z105" s="142" t="str">
        <f>IF(1=1,IF(X105="","",IF(AND(ISNUMBER(X105),X105&lt;1,Y105="kg"),MAX(1,ROUND(X105*1000,0)),IF(AND(ISNUMBER(X105),X105&lt;1,Y105="L"),MAX(1,ROUND(X105*100,0)),ROUND(X105,3)))),N("X28"))</f>
        <v/>
      </c>
      <c r="AA105" s="143" t="str">
        <f>IF(1=1,IF(X105="","",IF(AND(ISNUMBER(X105),X105&lt;1,Y105="kg"),"g",IF(AND(ISNUMBER(X105),X105&lt;1,Y105="L"),"cl",Y105))),N("Y28"))</f>
        <v/>
      </c>
      <c r="AB105" s="123" t="str">
        <f>IF(1=1,IF(E105="","",IF(F105="","A CONTROLER",IF(NOT(ISNUMBER(F105)),"TEXTE",IF(OR(W105="",W105&lt;=0),"COMMANDE COUVERTS INCOMPLETE",IF(G105="","UNITE MANQUANTE",IF(COUNTIF(B384:B428,AE105)=0,"UNITE A CONTROLER","OK")))))),N("Z6"))</f>
        <v/>
      </c>
      <c r="AD105" s="144" t="str">
        <f>IF(1=1,IF(E105="","",AD83),N("AB28"))</f>
        <v/>
      </c>
      <c r="AE105" s="125" t="str">
        <f>IF(1=1,IF(G105="","",UPPER(TRIM(SUBSTITUTE(SUBSTITUTE(G105&amp;"",CHAR(160)," ")," "," ")))),N("AC28"))</f>
        <v/>
      </c>
      <c r="AG105" s="5" t="s">
        <v>46</v>
      </c>
    </row>
    <row r="106" spans="1:33" ht="15.75" x14ac:dyDescent="0.25">
      <c r="A106" s="126" t="str">
        <f>IF(1=1,IF(E106="","",A83),N("A29"))</f>
        <v/>
      </c>
      <c r="B106" s="127" t="str">
        <f>IF(1=1,IF(E106="","",B83),N("B29"))</f>
        <v/>
      </c>
      <c r="C106" s="127"/>
      <c r="D106" s="129" t="str">
        <f>IF(ISBLANK(E106),"",LARGE(D83:D105,1)+1)</f>
        <v/>
      </c>
      <c r="E106" s="130"/>
      <c r="F106" s="131"/>
      <c r="G106" s="170"/>
      <c r="H106" s="105"/>
      <c r="I106" s="132" t="str">
        <f>IF(1=1,IF(E106="","",I83),N("H29"))</f>
        <v/>
      </c>
      <c r="J106" s="133" t="str">
        <f>IF(1=1,IF(E106="","",J83),N("I29"))</f>
        <v/>
      </c>
      <c r="K106" s="134" t="str">
        <f>IF(1=1,IF(E106="","",K83),N("J29"))</f>
        <v/>
      </c>
      <c r="L106" s="135" t="str">
        <f>IF(1=1,IF(OR(J106="",O106="",NOT(ISNUMBER(J106)),NOT(ISNUMBER(O106)),J106=0),"",O106/J106),N("L29"))</f>
        <v/>
      </c>
      <c r="M106" s="136" t="str">
        <f>IF(1=1,IF(OR(L106="",NOT(ISNUMBER(F106))),"",F106*L106*IFERROR(INDEX(D384:D428,MATCH(AE106,B384:B428,0)),1)),N("M13"))</f>
        <v/>
      </c>
      <c r="N106" s="137" t="str">
        <f>IF(1=1,IF(F106="","",IF(G106="","",IFERROR(INDEX(E384:E428,MATCH(AE106,B384:B428,0)),G106&amp;""))),N("N6"))</f>
        <v/>
      </c>
      <c r="O106" s="138" t="str">
        <f>IF(1=1,IF(E106="","",O83),N("K29"))</f>
        <v/>
      </c>
      <c r="P106" s="139" t="str">
        <f>IF(1=1,IF(M106="","",IF(AND(ISNUMBER(M106),M106&lt;1,N106="kg"),MAX(1,ROUND(M106*1000,0)),IF(AND(ISNUMBER(M106),M106&lt;1,N106="L"),MAX(1,ROUND(M106*100,0)),ROUND(M106,3)))),N("O29"))</f>
        <v/>
      </c>
      <c r="Q106" s="140" t="str">
        <f>IF(1=1,IF(M106="","",IF(AND(ISNUMBER(M106),M106&lt;1,N106="kg"),"g",IF(AND(ISNUMBER(M106),M106&lt;1,N106="L"),"cl",N106))),N("P29"))</f>
        <v/>
      </c>
      <c r="R106" s="161" t="str">
        <f>IF(1=1,IF(E106="","",IF(F106="","A CONTROLER",IF(NOT(ISNUMBER(F106)),"TEXTE",IF(OR(L106="",L106&lt;=0),"COMMANDE PRINCIPALE INCOMPLETE",IF(G106="","UNITE MANQUANTE",IF(COUNTIF(B384:B428,AE106)=0,"UNITE A CONTROLER","OK")))))),N("Q9"))</f>
        <v/>
      </c>
      <c r="S106" s="105"/>
      <c r="T106" s="141">
        <f t="shared" si="13"/>
        <v>0</v>
      </c>
      <c r="U106" s="133" t="str">
        <f>IF(1=1,IF(E106="","",U83),N("S29"))</f>
        <v/>
      </c>
      <c r="V106" s="133" t="str">
        <f>IF(1=1,IF(E106="","",V83),N("T29"))</f>
        <v/>
      </c>
      <c r="W106" s="135" t="str">
        <f>IF(1=1,IF(OR(U106="",V106="",NOT(ISNUMBER(U106)),NOT(ISNUMBER(V106)),U106=0),"",V106/U106),N("U29"))</f>
        <v/>
      </c>
      <c r="X106" s="136" t="str">
        <f>IF(1=1,IF(OR(W106="",NOT(ISNUMBER(F106))),"",F106*W106*IFERROR(INDEX(D384:D428,MATCH(AE106,B384:B428,0)),1)),N("V7"))</f>
        <v/>
      </c>
      <c r="Y106" s="137" t="str">
        <f>IF(1=1,IF(F106="","",IF(G106="","",IFERROR(INDEX(E384:E428,MATCH(AE106,B384:B428,0)),G106&amp;""))),N("W6"))</f>
        <v/>
      </c>
      <c r="Z106" s="142" t="str">
        <f>IF(1=1,IF(X106="","",IF(AND(ISNUMBER(X106),X106&lt;1,Y106="kg"),MAX(1,ROUND(X106*1000,0)),IF(AND(ISNUMBER(X106),X106&lt;1,Y106="L"),MAX(1,ROUND(X106*100,0)),ROUND(X106,3)))),N("X29"))</f>
        <v/>
      </c>
      <c r="AA106" s="143" t="str">
        <f>IF(1=1,IF(X106="","",IF(AND(ISNUMBER(X106),X106&lt;1,Y106="kg"),"g",IF(AND(ISNUMBER(X106),X106&lt;1,Y106="L"),"cl",Y106))),N("Y29"))</f>
        <v/>
      </c>
      <c r="AB106" s="123" t="str">
        <f>IF(1=1,IF(E106="","",IF(F106="","A CONTROLER",IF(NOT(ISNUMBER(F106)),"TEXTE",IF(OR(W106="",W106&lt;=0),"COMMANDE COUVERTS INCOMPLETE",IF(G106="","UNITE MANQUANTE",IF(COUNTIF(B384:B428,AE106)=0,"UNITE A CONTROLER","OK")))))),N("Z6"))</f>
        <v/>
      </c>
      <c r="AD106" s="144" t="str">
        <f>IF(1=1,IF(E106="","",AD83),N("AB29"))</f>
        <v/>
      </c>
      <c r="AE106" s="125" t="str">
        <f>IF(1=1,IF(G106="","",UPPER(TRIM(SUBSTITUTE(SUBSTITUTE(G106&amp;"",CHAR(160)," ")," "," ")))),N("AC29"))</f>
        <v/>
      </c>
      <c r="AG106" s="5" t="s">
        <v>47</v>
      </c>
    </row>
    <row r="107" spans="1:33" ht="15.75" x14ac:dyDescent="0.25">
      <c r="A107" s="126" t="str">
        <f>IF(1=1,IF(E107="","",A83),N("A30"))</f>
        <v/>
      </c>
      <c r="B107" s="127" t="str">
        <f>IF(1=1,IF(E107="","",B83),N("B30"))</f>
        <v/>
      </c>
      <c r="C107" s="127"/>
      <c r="D107" s="129" t="str">
        <f>IF(ISBLANK(E107),"",LARGE(D83:D106,1)+1)</f>
        <v/>
      </c>
      <c r="E107" s="130"/>
      <c r="F107" s="131"/>
      <c r="G107" s="170"/>
      <c r="H107" s="105"/>
      <c r="I107" s="132" t="str">
        <f>IF(1=1,IF(E107="","",I83),N("H30"))</f>
        <v/>
      </c>
      <c r="J107" s="133" t="str">
        <f>IF(1=1,IF(E107="","",J83),N("I30"))</f>
        <v/>
      </c>
      <c r="K107" s="134" t="str">
        <f>IF(1=1,IF(E107="","",K83),N("J30"))</f>
        <v/>
      </c>
      <c r="L107" s="135" t="str">
        <f>IF(1=1,IF(OR(J107="",O107="",NOT(ISNUMBER(J107)),NOT(ISNUMBER(O107)),J107=0),"",O107/J107),N("L30"))</f>
        <v/>
      </c>
      <c r="M107" s="136" t="str">
        <f>IF(1=1,IF(OR(L107="",NOT(ISNUMBER(F107))),"",F107*L107*IFERROR(INDEX(D384:D428,MATCH(AE107,B384:B428,0)),1)),N("M13"))</f>
        <v/>
      </c>
      <c r="N107" s="137" t="str">
        <f>IF(1=1,IF(F107="","",IF(G107="","",IFERROR(INDEX(E384:E428,MATCH(AE107,B384:B428,0)),G107&amp;""))),N("N6"))</f>
        <v/>
      </c>
      <c r="O107" s="138" t="str">
        <f>IF(1=1,IF(E107="","",O83),N("K30"))</f>
        <v/>
      </c>
      <c r="P107" s="139" t="str">
        <f>IF(1=1,IF(M107="","",IF(AND(ISNUMBER(M107),M107&lt;1,N107="kg"),MAX(1,ROUND(M107*1000,0)),IF(AND(ISNUMBER(M107),M107&lt;1,N107="L"),MAX(1,ROUND(M107*100,0)),ROUND(M107,3)))),N("O30"))</f>
        <v/>
      </c>
      <c r="Q107" s="140" t="str">
        <f>IF(1=1,IF(M107="","",IF(AND(ISNUMBER(M107),M107&lt;1,N107="kg"),"g",IF(AND(ISNUMBER(M107),M107&lt;1,N107="L"),"cl",N107))),N("P30"))</f>
        <v/>
      </c>
      <c r="R107" s="161" t="str">
        <f>IF(1=1,IF(E107="","",IF(F107="","A CONTROLER",IF(NOT(ISNUMBER(F107)),"TEXTE",IF(OR(L107="",L107&lt;=0),"COMMANDE PRINCIPALE INCOMPLETE",IF(G107="","UNITE MANQUANTE",IF(COUNTIF(B384:B428,AE107)=0,"UNITE A CONTROLER","OK")))))),N("Q9"))</f>
        <v/>
      </c>
      <c r="S107" s="105"/>
      <c r="T107" s="141">
        <f t="shared" si="13"/>
        <v>0</v>
      </c>
      <c r="U107" s="133" t="str">
        <f>IF(1=1,IF(E107="","",U83),N("S30"))</f>
        <v/>
      </c>
      <c r="V107" s="133" t="str">
        <f>IF(1=1,IF(E107="","",V83),N("T30"))</f>
        <v/>
      </c>
      <c r="W107" s="135" t="str">
        <f>IF(1=1,IF(OR(U107="",V107="",NOT(ISNUMBER(U107)),NOT(ISNUMBER(V107)),U107=0),"",V107/U107),N("U30"))</f>
        <v/>
      </c>
      <c r="X107" s="136" t="str">
        <f>IF(1=1,IF(OR(W107="",NOT(ISNUMBER(F107))),"",F107*W107*IFERROR(INDEX(D384:D428,MATCH(AE107,B384:B428,0)),1)),N("V7"))</f>
        <v/>
      </c>
      <c r="Y107" s="137" t="str">
        <f>IF(1=1,IF(F107="","",IF(G107="","",IFERROR(INDEX(E384:E428,MATCH(AE107,B384:B428,0)),G107&amp;""))),N("W6"))</f>
        <v/>
      </c>
      <c r="Z107" s="142" t="str">
        <f>IF(1=1,IF(X107="","",IF(AND(ISNUMBER(X107),X107&lt;1,Y107="kg"),MAX(1,ROUND(X107*1000,0)),IF(AND(ISNUMBER(X107),X107&lt;1,Y107="L"),MAX(1,ROUND(X107*100,0)),ROUND(X107,3)))),N("X30"))</f>
        <v/>
      </c>
      <c r="AA107" s="143" t="str">
        <f>IF(1=1,IF(X107="","",IF(AND(ISNUMBER(X107),X107&lt;1,Y107="kg"),"g",IF(AND(ISNUMBER(X107),X107&lt;1,Y107="L"),"cl",Y107))),N("Y30"))</f>
        <v/>
      </c>
      <c r="AB107" s="123" t="str">
        <f>IF(1=1,IF(E107="","",IF(F107="","A CONTROLER",IF(NOT(ISNUMBER(F107)),"TEXTE",IF(OR(W107="",W107&lt;=0),"COMMANDE COUVERTS INCOMPLETE",IF(G107="","UNITE MANQUANTE",IF(COUNTIF(B384:B428,AE107)=0,"UNITE A CONTROLER","OK")))))),N("Z6"))</f>
        <v/>
      </c>
      <c r="AD107" s="144" t="str">
        <f>IF(1=1,IF(E107="","",AD83),N("AB30"))</f>
        <v/>
      </c>
      <c r="AE107" s="125" t="str">
        <f>IF(1=1,IF(G107="","",UPPER(TRIM(SUBSTITUTE(SUBSTITUTE(G107&amp;"",CHAR(160)," ")," "," ")))),N("AC30"))</f>
        <v/>
      </c>
      <c r="AG107" s="5" t="s">
        <v>48</v>
      </c>
    </row>
    <row r="108" spans="1:33" ht="15.75" x14ac:dyDescent="0.25">
      <c r="A108" s="126" t="str">
        <f>IF(1=1,IF(E108="","",A83),N("A31"))</f>
        <v/>
      </c>
      <c r="B108" s="127" t="str">
        <f>IF(1=1,IF(E108="","",B83),N("B31"))</f>
        <v/>
      </c>
      <c r="C108" s="127"/>
      <c r="D108" s="129" t="str">
        <f>IF(ISBLANK(E108),"",LARGE(D83:D107,1)+1)</f>
        <v/>
      </c>
      <c r="E108" s="130"/>
      <c r="F108" s="131"/>
      <c r="G108" s="170"/>
      <c r="H108" s="105"/>
      <c r="I108" s="132" t="str">
        <f>IF(1=1,IF(E108="","",I83),N("H31"))</f>
        <v/>
      </c>
      <c r="J108" s="133" t="str">
        <f>IF(1=1,IF(E108="","",J83),N("I31"))</f>
        <v/>
      </c>
      <c r="K108" s="134" t="str">
        <f>IF(1=1,IF(E108="","",K83),N("J31"))</f>
        <v/>
      </c>
      <c r="L108" s="135" t="str">
        <f>IF(1=1,IF(OR(J108="",O108="",NOT(ISNUMBER(J108)),NOT(ISNUMBER(O108)),J108=0),"",O108/J108),N("L31"))</f>
        <v/>
      </c>
      <c r="M108" s="136" t="str">
        <f>IF(1=1,IF(OR(L108="",NOT(ISNUMBER(F108))),"",F108*L108*IFERROR(INDEX(D384:D428,MATCH(AE108,B384:B428,0)),1)),N("M13"))</f>
        <v/>
      </c>
      <c r="N108" s="137" t="str">
        <f>IF(1=1,IF(F108="","",IF(G108="","",IFERROR(INDEX(E384:E428,MATCH(AE108,B384:B428,0)),G108&amp;""))),N("N6"))</f>
        <v/>
      </c>
      <c r="O108" s="138" t="str">
        <f>IF(1=1,IF(E108="","",O83),N("K31"))</f>
        <v/>
      </c>
      <c r="P108" s="139" t="str">
        <f>IF(1=1,IF(M108="","",IF(AND(ISNUMBER(M108),M108&lt;1,N108="kg"),MAX(1,ROUND(M108*1000,0)),IF(AND(ISNUMBER(M108),M108&lt;1,N108="L"),MAX(1,ROUND(M108*100,0)),ROUND(M108,3)))),N("O31"))</f>
        <v/>
      </c>
      <c r="Q108" s="140" t="str">
        <f>IF(1=1,IF(M108="","",IF(AND(ISNUMBER(M108),M108&lt;1,N108="kg"),"g",IF(AND(ISNUMBER(M108),M108&lt;1,N108="L"),"cl",N108))),N("P31"))</f>
        <v/>
      </c>
      <c r="R108" s="161" t="str">
        <f>IF(1=1,IF(E108="","",IF(F108="","A CONTROLER",IF(NOT(ISNUMBER(F108)),"TEXTE",IF(OR(L108="",L108&lt;=0),"COMMANDE PRINCIPALE INCOMPLETE",IF(G108="","UNITE MANQUANTE",IF(COUNTIF(B384:B428,AE108)=0,"UNITE A CONTROLER","OK")))))),N("Q9"))</f>
        <v/>
      </c>
      <c r="S108" s="105"/>
      <c r="T108" s="141">
        <f t="shared" si="13"/>
        <v>0</v>
      </c>
      <c r="U108" s="133" t="str">
        <f>IF(1=1,IF(E108="","",U83),N("S31"))</f>
        <v/>
      </c>
      <c r="V108" s="133" t="str">
        <f>IF(1=1,IF(E108="","",V83),N("T31"))</f>
        <v/>
      </c>
      <c r="W108" s="135" t="str">
        <f>IF(1=1,IF(OR(U108="",V108="",NOT(ISNUMBER(U108)),NOT(ISNUMBER(V108)),U108=0),"",V108/U108),N("U31"))</f>
        <v/>
      </c>
      <c r="X108" s="136" t="str">
        <f>IF(1=1,IF(OR(W108="",NOT(ISNUMBER(F108))),"",F108*W108*IFERROR(INDEX(D384:D428,MATCH(AE108,B384:B428,0)),1)),N("V7"))</f>
        <v/>
      </c>
      <c r="Y108" s="137" t="str">
        <f>IF(1=1,IF(F108="","",IF(G108="","",IFERROR(INDEX(E384:E428,MATCH(AE108,B384:B428,0)),G108&amp;""))),N("W6"))</f>
        <v/>
      </c>
      <c r="Z108" s="142" t="str">
        <f>IF(1=1,IF(X108="","",IF(AND(ISNUMBER(X108),X108&lt;1,Y108="kg"),MAX(1,ROUND(X108*1000,0)),IF(AND(ISNUMBER(X108),X108&lt;1,Y108="L"),MAX(1,ROUND(X108*100,0)),ROUND(X108,3)))),N("X31"))</f>
        <v/>
      </c>
      <c r="AA108" s="143" t="str">
        <f>IF(1=1,IF(X108="","",IF(AND(ISNUMBER(X108),X108&lt;1,Y108="kg"),"g",IF(AND(ISNUMBER(X108),X108&lt;1,Y108="L"),"cl",Y108))),N("Y31"))</f>
        <v/>
      </c>
      <c r="AB108" s="123" t="str">
        <f>IF(1=1,IF(E108="","",IF(F108="","A CONTROLER",IF(NOT(ISNUMBER(F108)),"TEXTE",IF(OR(W108="",W108&lt;=0),"COMMANDE COUVERTS INCOMPLETE",IF(G108="","UNITE MANQUANTE",IF(COUNTIF(B384:B428,AE108)=0,"UNITE A CONTROLER","OK")))))),N("Z6"))</f>
        <v/>
      </c>
      <c r="AD108" s="144" t="str">
        <f>IF(1=1,IF(E108="","",AD83),N("AB31"))</f>
        <v/>
      </c>
      <c r="AE108" s="125" t="str">
        <f>IF(1=1,IF(G108="","",UPPER(TRIM(SUBSTITUTE(SUBSTITUTE(G108&amp;"",CHAR(160)," ")," "," ")))),N("AC31"))</f>
        <v/>
      </c>
      <c r="AG108" s="5" t="s">
        <v>49</v>
      </c>
    </row>
    <row r="109" spans="1:33" ht="15.75" x14ac:dyDescent="0.25">
      <c r="A109" s="126" t="str">
        <f>IF(1=1,IF(E109="","",A83),N("A32"))</f>
        <v/>
      </c>
      <c r="B109" s="127" t="str">
        <f>IF(1=1,IF(E109="","",B83),N("B32"))</f>
        <v/>
      </c>
      <c r="C109" s="127"/>
      <c r="D109" s="129" t="str">
        <f>IF(ISBLANK(E109),"",LARGE(D83:D108,1)+1)</f>
        <v/>
      </c>
      <c r="E109" s="130"/>
      <c r="F109" s="131"/>
      <c r="G109" s="170"/>
      <c r="H109" s="105"/>
      <c r="I109" s="132" t="str">
        <f>IF(1=1,IF(E109="","",I83),N("H32"))</f>
        <v/>
      </c>
      <c r="J109" s="133" t="str">
        <f>IF(1=1,IF(E109="","",J83),N("I32"))</f>
        <v/>
      </c>
      <c r="K109" s="134" t="str">
        <f>IF(1=1,IF(E109="","",K83),N("J32"))</f>
        <v/>
      </c>
      <c r="L109" s="135" t="str">
        <f>IF(1=1,IF(OR(J109="",O109="",NOT(ISNUMBER(J109)),NOT(ISNUMBER(O109)),J109=0),"",O109/J109),N("L32"))</f>
        <v/>
      </c>
      <c r="M109" s="136" t="str">
        <f>IF(1=1,IF(OR(L109="",NOT(ISNUMBER(F109))),"",F109*L109*IFERROR(INDEX(D384:D428,MATCH(AE109,B384:B428,0)),1)),N("M13"))</f>
        <v/>
      </c>
      <c r="N109" s="137" t="str">
        <f>IF(1=1,IF(F109="","",IF(G109="","",IFERROR(INDEX(E384:E428,MATCH(AE109,B384:B428,0)),G109&amp;""))),N("N6"))</f>
        <v/>
      </c>
      <c r="O109" s="138" t="str">
        <f>IF(1=1,IF(E109="","",O83),N("K32"))</f>
        <v/>
      </c>
      <c r="P109" s="139" t="str">
        <f>IF(1=1,IF(M109="","",IF(AND(ISNUMBER(M109),M109&lt;1,N109="kg"),MAX(1,ROUND(M109*1000,0)),IF(AND(ISNUMBER(M109),M109&lt;1,N109="L"),MAX(1,ROUND(M109*100,0)),ROUND(M109,3)))),N("O32"))</f>
        <v/>
      </c>
      <c r="Q109" s="140" t="str">
        <f>IF(1=1,IF(M109="","",IF(AND(ISNUMBER(M109),M109&lt;1,N109="kg"),"g",IF(AND(ISNUMBER(M109),M109&lt;1,N109="L"),"cl",N109))),N("P32"))</f>
        <v/>
      </c>
      <c r="R109" s="161" t="str">
        <f>IF(1=1,IF(E109="","",IF(F109="","A CONTROLER",IF(NOT(ISNUMBER(F109)),"TEXTE",IF(OR(L109="",L109&lt;=0),"COMMANDE PRINCIPALE INCOMPLETE",IF(G109="","UNITE MANQUANTE",IF(COUNTIF(B384:B428,AE109)=0,"UNITE A CONTROLER","OK")))))),N("Q9"))</f>
        <v/>
      </c>
      <c r="S109" s="105"/>
      <c r="T109" s="141">
        <f t="shared" si="13"/>
        <v>0</v>
      </c>
      <c r="U109" s="133" t="str">
        <f>IF(1=1,IF(E109="","",U83),N("S32"))</f>
        <v/>
      </c>
      <c r="V109" s="133" t="str">
        <f>IF(1=1,IF(E109="","",V83),N("T32"))</f>
        <v/>
      </c>
      <c r="W109" s="135" t="str">
        <f>IF(1=1,IF(OR(U109="",V109="",NOT(ISNUMBER(U109)),NOT(ISNUMBER(V109)),U109=0),"",V109/U109),N("U32"))</f>
        <v/>
      </c>
      <c r="X109" s="136" t="str">
        <f>IF(1=1,IF(OR(W109="",NOT(ISNUMBER(F109))),"",F109*W109*IFERROR(INDEX(D384:D428,MATCH(AE109,B384:B428,0)),1)),N("V7"))</f>
        <v/>
      </c>
      <c r="Y109" s="137" t="str">
        <f>IF(1=1,IF(F109="","",IF(G109="","",IFERROR(INDEX(E384:E428,MATCH(AE109,B384:B428,0)),G109&amp;""))),N("W6"))</f>
        <v/>
      </c>
      <c r="Z109" s="142" t="str">
        <f>IF(1=1,IF(X109="","",IF(AND(ISNUMBER(X109),X109&lt;1,Y109="kg"),MAX(1,ROUND(X109*1000,0)),IF(AND(ISNUMBER(X109),X109&lt;1,Y109="L"),MAX(1,ROUND(X109*100,0)),ROUND(X109,3)))),N("X32"))</f>
        <v/>
      </c>
      <c r="AA109" s="143" t="str">
        <f>IF(1=1,IF(X109="","",IF(AND(ISNUMBER(X109),X109&lt;1,Y109="kg"),"g",IF(AND(ISNUMBER(X109),X109&lt;1,Y109="L"),"cl",Y109))),N("Y32"))</f>
        <v/>
      </c>
      <c r="AB109" s="123" t="str">
        <f>IF(1=1,IF(E109="","",IF(F109="","A CONTROLER",IF(NOT(ISNUMBER(F109)),"TEXTE",IF(OR(W109="",W109&lt;=0),"COMMANDE COUVERTS INCOMPLETE",IF(G109="","UNITE MANQUANTE",IF(COUNTIF(B384:B428,AE109)=0,"UNITE A CONTROLER","OK")))))),N("Z6"))</f>
        <v/>
      </c>
      <c r="AD109" s="144" t="str">
        <f>IF(1=1,IF(E109="","",AD83),N("AB32"))</f>
        <v/>
      </c>
      <c r="AE109" s="125" t="str">
        <f>IF(1=1,IF(G109="","",UPPER(TRIM(SUBSTITUTE(SUBSTITUTE(G109&amp;"",CHAR(160)," ")," "," ")))),N("AC32"))</f>
        <v/>
      </c>
      <c r="AG109" s="5" t="s">
        <v>50</v>
      </c>
    </row>
    <row r="110" spans="1:33" ht="15.75" x14ac:dyDescent="0.25">
      <c r="A110" s="126" t="str">
        <f>IF(1=1,IF(E110="","",A83),N("A33"))</f>
        <v/>
      </c>
      <c r="B110" s="127" t="str">
        <f>IF(1=1,IF(E110="","",B83),N("B33"))</f>
        <v/>
      </c>
      <c r="C110" s="127"/>
      <c r="D110" s="129" t="str">
        <f>IF(ISBLANK(E110),"",LARGE(D83:D109,1)+1)</f>
        <v/>
      </c>
      <c r="E110" s="130"/>
      <c r="F110" s="131"/>
      <c r="G110" s="170"/>
      <c r="H110" s="105"/>
      <c r="I110" s="132" t="str">
        <f>IF(1=1,IF(E110="","",I83),N("H33"))</f>
        <v/>
      </c>
      <c r="J110" s="133" t="str">
        <f>IF(1=1,IF(E110="","",J83),N("I33"))</f>
        <v/>
      </c>
      <c r="K110" s="134" t="str">
        <f>IF(1=1,IF(E110="","",K83),N("J33"))</f>
        <v/>
      </c>
      <c r="L110" s="135" t="str">
        <f>IF(1=1,IF(OR(J110="",O110="",NOT(ISNUMBER(J110)),NOT(ISNUMBER(O110)),J110=0),"",O110/J110),N("L33"))</f>
        <v/>
      </c>
      <c r="M110" s="136" t="str">
        <f>IF(1=1,IF(OR(L110="",NOT(ISNUMBER(F110))),"",F110*L110*IFERROR(INDEX(D384:D428,MATCH(AE110,B384:B428,0)),1)),N("M13"))</f>
        <v/>
      </c>
      <c r="N110" s="137" t="str">
        <f>IF(1=1,IF(F110="","",IF(G110="","",IFERROR(INDEX(E384:E428,MATCH(AE110,B384:B428,0)),G110&amp;""))),N("N6"))</f>
        <v/>
      </c>
      <c r="O110" s="138" t="str">
        <f>IF(1=1,IF(E110="","",O83),N("K33"))</f>
        <v/>
      </c>
      <c r="P110" s="139" t="str">
        <f>IF(1=1,IF(M110="","",IF(AND(ISNUMBER(M110),M110&lt;1,N110="kg"),MAX(1,ROUND(M110*1000,0)),IF(AND(ISNUMBER(M110),M110&lt;1,N110="L"),MAX(1,ROUND(M110*100,0)),ROUND(M110,3)))),N("O33"))</f>
        <v/>
      </c>
      <c r="Q110" s="140" t="str">
        <f>IF(1=1,IF(M110="","",IF(AND(ISNUMBER(M110),M110&lt;1,N110="kg"),"g",IF(AND(ISNUMBER(M110),M110&lt;1,N110="L"),"cl",N110))),N("P33"))</f>
        <v/>
      </c>
      <c r="R110" s="161" t="str">
        <f>IF(1=1,IF(E110="","",IF(F110="","A CONTROLER",IF(NOT(ISNUMBER(F110)),"TEXTE",IF(OR(L110="",L110&lt;=0),"COMMANDE PRINCIPALE INCOMPLETE",IF(G110="","UNITE MANQUANTE",IF(COUNTIF(B384:B428,AE110)=0,"UNITE A CONTROLER","OK")))))),N("Q9"))</f>
        <v/>
      </c>
      <c r="S110" s="105"/>
      <c r="T110" s="141">
        <f t="shared" si="13"/>
        <v>0</v>
      </c>
      <c r="U110" s="133" t="str">
        <f>IF(1=1,IF(E110="","",U83),N("S33"))</f>
        <v/>
      </c>
      <c r="V110" s="133" t="str">
        <f>IF(1=1,IF(E110="","",V83),N("T33"))</f>
        <v/>
      </c>
      <c r="W110" s="135" t="str">
        <f>IF(1=1,IF(OR(U110="",V110="",NOT(ISNUMBER(U110)),NOT(ISNUMBER(V110)),U110=0),"",V110/U110),N("U33"))</f>
        <v/>
      </c>
      <c r="X110" s="136" t="str">
        <f>IF(1=1,IF(OR(W110="",NOT(ISNUMBER(F110))),"",F110*W110*IFERROR(INDEX(D384:D428,MATCH(AE110,B384:B428,0)),1)),N("V7"))</f>
        <v/>
      </c>
      <c r="Y110" s="137" t="str">
        <f>IF(1=1,IF(F110="","",IF(G110="","",IFERROR(INDEX(E384:E428,MATCH(AE110,B384:B428,0)),G110&amp;""))),N("W6"))</f>
        <v/>
      </c>
      <c r="Z110" s="142" t="str">
        <f>IF(1=1,IF(X110="","",IF(AND(ISNUMBER(X110),X110&lt;1,Y110="kg"),MAX(1,ROUND(X110*1000,0)),IF(AND(ISNUMBER(X110),X110&lt;1,Y110="L"),MAX(1,ROUND(X110*100,0)),ROUND(X110,3)))),N("X33"))</f>
        <v/>
      </c>
      <c r="AA110" s="143" t="str">
        <f>IF(1=1,IF(X110="","",IF(AND(ISNUMBER(X110),X110&lt;1,Y110="kg"),"g",IF(AND(ISNUMBER(X110),X110&lt;1,Y110="L"),"cl",Y110))),N("Y33"))</f>
        <v/>
      </c>
      <c r="AB110" s="123" t="str">
        <f>IF(1=1,IF(E110="","",IF(F110="","A CONTROLER",IF(NOT(ISNUMBER(F110)),"TEXTE",IF(OR(W110="",W110&lt;=0),"COMMANDE COUVERTS INCOMPLETE",IF(G110="","UNITE MANQUANTE",IF(COUNTIF(B384:B428,AE110)=0,"UNITE A CONTROLER","OK")))))),N("Z6"))</f>
        <v/>
      </c>
      <c r="AD110" s="144" t="str">
        <f>IF(1=1,IF(E110="","",AD83),N("AB33"))</f>
        <v/>
      </c>
      <c r="AE110" s="125" t="str">
        <f>IF(1=1,IF(G110="","",UPPER(TRIM(SUBSTITUTE(SUBSTITUTE(G110&amp;"",CHAR(160)," ")," "," ")))),N("AC33"))</f>
        <v/>
      </c>
      <c r="AG110" s="244" t="s">
        <v>51</v>
      </c>
    </row>
    <row r="111" spans="1:33" ht="15.75" x14ac:dyDescent="0.25">
      <c r="A111" s="126" t="str">
        <f>IF(1=1,IF(E111="","",A83),N("A34"))</f>
        <v/>
      </c>
      <c r="B111" s="127" t="str">
        <f>IF(1=1,IF(E111="","",B83),N("B34"))</f>
        <v/>
      </c>
      <c r="C111" s="127"/>
      <c r="D111" s="129" t="str">
        <f>IF(ISBLANK(E111),"",LARGE(D83:D110,1)+1)</f>
        <v/>
      </c>
      <c r="E111" s="130"/>
      <c r="F111" s="131"/>
      <c r="G111" s="170"/>
      <c r="H111" s="105"/>
      <c r="I111" s="132" t="str">
        <f>IF(1=1,IF(E111="","",I83),N("H34"))</f>
        <v/>
      </c>
      <c r="J111" s="133" t="str">
        <f>IF(1=1,IF(E111="","",J83),N("I34"))</f>
        <v/>
      </c>
      <c r="K111" s="134" t="str">
        <f>IF(1=1,IF(E111="","",K83),N("J34"))</f>
        <v/>
      </c>
      <c r="L111" s="135" t="str">
        <f>IF(1=1,IF(OR(J111="",O111="",NOT(ISNUMBER(J111)),NOT(ISNUMBER(O111)),J111=0),"",O111/J111),N("L34"))</f>
        <v/>
      </c>
      <c r="M111" s="136" t="str">
        <f>IF(1=1,IF(OR(L111="",NOT(ISNUMBER(F111))),"",F111*L111*IFERROR(INDEX(D384:D428,MATCH(AE111,B384:B428,0)),1)),N("M13"))</f>
        <v/>
      </c>
      <c r="N111" s="137" t="str">
        <f>IF(1=1,IF(F111="","",IF(G111="","",IFERROR(INDEX(E384:E428,MATCH(AE111,B384:B428,0)),G111&amp;""))),N("N6"))</f>
        <v/>
      </c>
      <c r="O111" s="138" t="str">
        <f>IF(1=1,IF(E111="","",O83),N("K34"))</f>
        <v/>
      </c>
      <c r="P111" s="139" t="str">
        <f>IF(1=1,IF(M111="","",IF(AND(ISNUMBER(M111),M111&lt;1,N111="kg"),MAX(1,ROUND(M111*1000,0)),IF(AND(ISNUMBER(M111),M111&lt;1,N111="L"),MAX(1,ROUND(M111*100,0)),ROUND(M111,3)))),N("O34"))</f>
        <v/>
      </c>
      <c r="Q111" s="140" t="str">
        <f>IF(1=1,IF(M111="","",IF(AND(ISNUMBER(M111),M111&lt;1,N111="kg"),"g",IF(AND(ISNUMBER(M111),M111&lt;1,N111="L"),"cl",N111))),N("P34"))</f>
        <v/>
      </c>
      <c r="R111" s="161" t="str">
        <f>IF(1=1,IF(E111="","",IF(F111="","A CONTROLER",IF(NOT(ISNUMBER(F111)),"TEXTE",IF(OR(L111="",L111&lt;=0),"COMMANDE PRINCIPALE INCOMPLETE",IF(G111="","UNITE MANQUANTE",IF(COUNTIF(B384:B428,AE111)=0,"UNITE A CONTROLER","OK")))))),N("Q9"))</f>
        <v/>
      </c>
      <c r="S111" s="105"/>
      <c r="T111" s="141">
        <f t="shared" si="13"/>
        <v>0</v>
      </c>
      <c r="U111" s="133" t="str">
        <f>IF(1=1,IF(E111="","",U83),N("S34"))</f>
        <v/>
      </c>
      <c r="V111" s="133" t="str">
        <f>IF(1=1,IF(E111="","",V83),N("T34"))</f>
        <v/>
      </c>
      <c r="W111" s="135" t="str">
        <f>IF(1=1,IF(OR(U111="",V111="",NOT(ISNUMBER(U111)),NOT(ISNUMBER(V111)),U111=0),"",V111/U111),N("U34"))</f>
        <v/>
      </c>
      <c r="X111" s="136" t="str">
        <f>IF(1=1,IF(OR(W111="",NOT(ISNUMBER(F111))),"",F111*W111*IFERROR(INDEX(D384:D428,MATCH(AE111,B384:B428,0)),1)),N("V7"))</f>
        <v/>
      </c>
      <c r="Y111" s="137" t="str">
        <f>IF(1=1,IF(F111="","",IF(G111="","",IFERROR(INDEX(E384:E428,MATCH(AE111,B384:B428,0)),G111&amp;""))),N("W6"))</f>
        <v/>
      </c>
      <c r="Z111" s="142" t="str">
        <f>IF(1=1,IF(X111="","",IF(AND(ISNUMBER(X111),X111&lt;1,Y111="kg"),MAX(1,ROUND(X111*1000,0)),IF(AND(ISNUMBER(X111),X111&lt;1,Y111="L"),MAX(1,ROUND(X111*100,0)),ROUND(X111,3)))),N("X34"))</f>
        <v/>
      </c>
      <c r="AA111" s="143" t="str">
        <f>IF(1=1,IF(X111="","",IF(AND(ISNUMBER(X111),X111&lt;1,Y111="kg"),"g",IF(AND(ISNUMBER(X111),X111&lt;1,Y111="L"),"cl",Y111))),N("Y34"))</f>
        <v/>
      </c>
      <c r="AB111" s="123" t="str">
        <f>IF(1=1,IF(E111="","",IF(F111="","A CONTROLER",IF(NOT(ISNUMBER(F111)),"TEXTE",IF(OR(W111="",W111&lt;=0),"COMMANDE COUVERTS INCOMPLETE",IF(G111="","UNITE MANQUANTE",IF(COUNTIF(B384:B428,AE111)=0,"UNITE A CONTROLER","OK")))))),N("Z6"))</f>
        <v/>
      </c>
      <c r="AD111" s="144" t="str">
        <f>IF(1=1,IF(E111="","",AD83),N("AB34"))</f>
        <v/>
      </c>
      <c r="AE111" s="125" t="str">
        <f>IF(1=1,IF(G111="","",UPPER(TRIM(SUBSTITUTE(SUBSTITUTE(G111&amp;"",CHAR(160)," ")," "," ")))),N("AC34"))</f>
        <v/>
      </c>
      <c r="AG111" s="244" t="s">
        <v>54</v>
      </c>
    </row>
    <row r="112" spans="1:33" ht="15.75" x14ac:dyDescent="0.25">
      <c r="A112" s="126" t="str">
        <f>IF(1=1,IF(E112="","",A83),N("A35"))</f>
        <v/>
      </c>
      <c r="B112" s="127" t="str">
        <f>IF(1=1,IF(E112="","",B83),N("B35"))</f>
        <v/>
      </c>
      <c r="C112" s="127"/>
      <c r="D112" s="129" t="str">
        <f>IF(ISBLANK(E112),"",LARGE(D83:D111,1)+1)</f>
        <v/>
      </c>
      <c r="E112" s="130"/>
      <c r="F112" s="131"/>
      <c r="G112" s="170"/>
      <c r="H112" s="105"/>
      <c r="I112" s="132" t="str">
        <f>IF(1=1,IF(E112="","",I83),N("H35"))</f>
        <v/>
      </c>
      <c r="J112" s="133" t="str">
        <f>IF(1=1,IF(E112="","",J83),N("I35"))</f>
        <v/>
      </c>
      <c r="K112" s="134" t="str">
        <f>IF(1=1,IF(E112="","",K83),N("J35"))</f>
        <v/>
      </c>
      <c r="L112" s="135" t="str">
        <f>IF(1=1,IF(OR(J112="",O112="",NOT(ISNUMBER(J112)),NOT(ISNUMBER(O112)),J112=0),"",O112/J112),N("L35"))</f>
        <v/>
      </c>
      <c r="M112" s="136" t="str">
        <f>IF(1=1,IF(OR(L112="",NOT(ISNUMBER(F112))),"",F112*L112*IFERROR(INDEX(D384:D428,MATCH(AE112,B384:B428,0)),1)),N("M13"))</f>
        <v/>
      </c>
      <c r="N112" s="137" t="str">
        <f>IF(1=1,IF(F112="","",IF(G112="","",IFERROR(INDEX(E384:E428,MATCH(AE112,B384:B428,0)),G112&amp;""))),N("N6"))</f>
        <v/>
      </c>
      <c r="O112" s="138" t="str">
        <f>IF(1=1,IF(E112="","",O83),N("K35"))</f>
        <v/>
      </c>
      <c r="P112" s="139" t="str">
        <f>IF(1=1,IF(M112="","",IF(AND(ISNUMBER(M112),M112&lt;1,N112="kg"),MAX(1,ROUND(M112*1000,0)),IF(AND(ISNUMBER(M112),M112&lt;1,N112="L"),MAX(1,ROUND(M112*100,0)),ROUND(M112,3)))),N("O35"))</f>
        <v/>
      </c>
      <c r="Q112" s="140" t="str">
        <f>IF(1=1,IF(M112="","",IF(AND(ISNUMBER(M112),M112&lt;1,N112="kg"),"g",IF(AND(ISNUMBER(M112),M112&lt;1,N112="L"),"cl",N112))),N("P35"))</f>
        <v/>
      </c>
      <c r="R112" s="161" t="str">
        <f>IF(1=1,IF(E112="","",IF(F112="","A CONTROLER",IF(NOT(ISNUMBER(F112)),"TEXTE",IF(OR(L112="",L112&lt;=0),"COMMANDE PRINCIPALE INCOMPLETE",IF(G112="","UNITE MANQUANTE",IF(COUNTIF(B384:B428,AE112)=0,"UNITE A CONTROLER","OK")))))),N("Q9"))</f>
        <v/>
      </c>
      <c r="S112" s="105"/>
      <c r="T112" s="141">
        <f t="shared" si="13"/>
        <v>0</v>
      </c>
      <c r="U112" s="133" t="str">
        <f>IF(1=1,IF(E112="","",U83),N("S35"))</f>
        <v/>
      </c>
      <c r="V112" s="133" t="str">
        <f>IF(1=1,IF(E112="","",V83),N("T35"))</f>
        <v/>
      </c>
      <c r="W112" s="135" t="str">
        <f>IF(1=1,IF(OR(U112="",V112="",NOT(ISNUMBER(U112)),NOT(ISNUMBER(V112)),U112=0),"",V112/U112),N("U35"))</f>
        <v/>
      </c>
      <c r="X112" s="136" t="str">
        <f>IF(1=1,IF(OR(W112="",NOT(ISNUMBER(F112))),"",F112*W112*IFERROR(INDEX(D384:D428,MATCH(AE112,B384:B428,0)),1)),N("V7"))</f>
        <v/>
      </c>
      <c r="Y112" s="137" t="str">
        <f>IF(1=1,IF(F112="","",IF(G112="","",IFERROR(INDEX(E384:E428,MATCH(AE112,B384:B428,0)),G112&amp;""))),N("W6"))</f>
        <v/>
      </c>
      <c r="Z112" s="142" t="str">
        <f>IF(1=1,IF(X112="","",IF(AND(ISNUMBER(X112),X112&lt;1,Y112="kg"),MAX(1,ROUND(X112*1000,0)),IF(AND(ISNUMBER(X112),X112&lt;1,Y112="L"),MAX(1,ROUND(X112*100,0)),ROUND(X112,3)))),N("X35"))</f>
        <v/>
      </c>
      <c r="AA112" s="143" t="str">
        <f>IF(1=1,IF(X112="","",IF(AND(ISNUMBER(X112),X112&lt;1,Y112="kg"),"g",IF(AND(ISNUMBER(X112),X112&lt;1,Y112="L"),"cl",Y112))),N("Y35"))</f>
        <v/>
      </c>
      <c r="AB112" s="123" t="str">
        <f>IF(1=1,IF(E112="","",IF(F112="","A CONTROLER",IF(NOT(ISNUMBER(F112)),"TEXTE",IF(OR(W112="",W112&lt;=0),"COMMANDE COUVERTS INCOMPLETE",IF(G112="","UNITE MANQUANTE",IF(COUNTIF(B384:B428,AE112)=0,"UNITE A CONTROLER","OK")))))),N("Z6"))</f>
        <v/>
      </c>
      <c r="AD112" s="144" t="str">
        <f>IF(1=1,IF(E112="","",AD83),N("AB35"))</f>
        <v/>
      </c>
      <c r="AE112" s="125" t="str">
        <f>IF(1=1,IF(G112="","",UPPER(TRIM(SUBSTITUTE(SUBSTITUTE(G112&amp;"",CHAR(160)," ")," "," ")))),N("AC35"))</f>
        <v/>
      </c>
      <c r="AG112" s="244" t="s">
        <v>56</v>
      </c>
    </row>
    <row r="113" spans="1:33" ht="15.75" x14ac:dyDescent="0.25">
      <c r="A113" s="126" t="str">
        <f>IF(1=1,IF(E113="","",A83),N("A36"))</f>
        <v/>
      </c>
      <c r="B113" s="127" t="str">
        <f>IF(1=1,IF(E113="","",B83),N("B36"))</f>
        <v/>
      </c>
      <c r="C113" s="127"/>
      <c r="D113" s="129" t="str">
        <f>IF(ISBLANK(E113),"",LARGE(D83:D112,1)+1)</f>
        <v/>
      </c>
      <c r="E113" s="130"/>
      <c r="F113" s="131"/>
      <c r="G113" s="170"/>
      <c r="H113" s="105"/>
      <c r="I113" s="132" t="str">
        <f>IF(1=1,IF(E113="","",I83),N("H36"))</f>
        <v/>
      </c>
      <c r="J113" s="133" t="str">
        <f>IF(1=1,IF(E113="","",J83),N("I36"))</f>
        <v/>
      </c>
      <c r="K113" s="134" t="str">
        <f>IF(1=1,IF(E113="","",K83),N("J36"))</f>
        <v/>
      </c>
      <c r="L113" s="135" t="str">
        <f>IF(1=1,IF(OR(J113="",O113="",NOT(ISNUMBER(J113)),NOT(ISNUMBER(O113)),J113=0),"",O113/J113),N("L36"))</f>
        <v/>
      </c>
      <c r="M113" s="136" t="str">
        <f>IF(1=1,IF(OR(L113="",NOT(ISNUMBER(F113))),"",F113*L113*IFERROR(INDEX(D384:D428,MATCH(AE113,B384:B428,0)),1)),N("M13"))</f>
        <v/>
      </c>
      <c r="N113" s="137" t="str">
        <f>IF(1=1,IF(F113="","",IF(G113="","",IFERROR(INDEX(E384:E428,MATCH(AE113,B384:B428,0)),G113&amp;""))),N("N6"))</f>
        <v/>
      </c>
      <c r="O113" s="138" t="str">
        <f>IF(1=1,IF(E113="","",O83),N("K36"))</f>
        <v/>
      </c>
      <c r="P113" s="139" t="str">
        <f>IF(1=1,IF(M113="","",IF(AND(ISNUMBER(M113),M113&lt;1,N113="kg"),MAX(1,ROUND(M113*1000,0)),IF(AND(ISNUMBER(M113),M113&lt;1,N113="L"),MAX(1,ROUND(M113*100,0)),ROUND(M113,3)))),N("O36"))</f>
        <v/>
      </c>
      <c r="Q113" s="140" t="str">
        <f>IF(1=1,IF(M113="","",IF(AND(ISNUMBER(M113),M113&lt;1,N113="kg"),"g",IF(AND(ISNUMBER(M113),M113&lt;1,N113="L"),"cl",N113))),N("P36"))</f>
        <v/>
      </c>
      <c r="R113" s="161" t="str">
        <f>IF(1=1,IF(E113="","",IF(F113="","A CONTROLER",IF(NOT(ISNUMBER(F113)),"TEXTE",IF(OR(L113="",L113&lt;=0),"COMMANDE PRINCIPALE INCOMPLETE",IF(G113="","UNITE MANQUANTE",IF(COUNTIF(B384:B428,AE113)=0,"UNITE A CONTROLER","OK")))))),N("Q9"))</f>
        <v/>
      </c>
      <c r="S113" s="105"/>
      <c r="T113" s="141">
        <f t="shared" si="13"/>
        <v>0</v>
      </c>
      <c r="U113" s="133" t="str">
        <f>IF(1=1,IF(E113="","",U83),N("S36"))</f>
        <v/>
      </c>
      <c r="V113" s="133" t="str">
        <f>IF(1=1,IF(E113="","",V83),N("T36"))</f>
        <v/>
      </c>
      <c r="W113" s="135" t="str">
        <f>IF(1=1,IF(OR(U113="",V113="",NOT(ISNUMBER(U113)),NOT(ISNUMBER(V113)),U113=0),"",V113/U113),N("U36"))</f>
        <v/>
      </c>
      <c r="X113" s="136" t="str">
        <f>IF(1=1,IF(OR(W113="",NOT(ISNUMBER(F113))),"",F113*W113*IFERROR(INDEX(D384:D428,MATCH(AE113,B384:B428,0)),1)),N("V7"))</f>
        <v/>
      </c>
      <c r="Y113" s="137" t="str">
        <f>IF(1=1,IF(F113="","",IF(G113="","",IFERROR(INDEX(E384:E428,MATCH(AE113,B384:B428,0)),G113&amp;""))),N("W6"))</f>
        <v/>
      </c>
      <c r="Z113" s="142" t="str">
        <f>IF(1=1,IF(X113="","",IF(AND(ISNUMBER(X113),X113&lt;1,Y113="kg"),MAX(1,ROUND(X113*1000,0)),IF(AND(ISNUMBER(X113),X113&lt;1,Y113="L"),MAX(1,ROUND(X113*100,0)),ROUND(X113,3)))),N("X36"))</f>
        <v/>
      </c>
      <c r="AA113" s="143" t="str">
        <f>IF(1=1,IF(X113="","",IF(AND(ISNUMBER(X113),X113&lt;1,Y113="kg"),"g",IF(AND(ISNUMBER(X113),X113&lt;1,Y113="L"),"cl",Y113))),N("Y36"))</f>
        <v/>
      </c>
      <c r="AB113" s="123" t="str">
        <f>IF(1=1,IF(E113="","",IF(F113="","A CONTROLER",IF(NOT(ISNUMBER(F113)),"TEXTE",IF(OR(W113="",W113&lt;=0),"COMMANDE COUVERTS INCOMPLETE",IF(G113="","UNITE MANQUANTE",IF(COUNTIF(B384:B428,AE113)=0,"UNITE A CONTROLER","OK")))))),N("Z6"))</f>
        <v/>
      </c>
      <c r="AD113" s="144" t="str">
        <f>IF(1=1,IF(E113="","",AD83),N("AB36"))</f>
        <v/>
      </c>
      <c r="AE113" s="125" t="str">
        <f>IF(1=1,IF(G113="","",UPPER(TRIM(SUBSTITUTE(SUBSTITUTE(G113&amp;"",CHAR(160)," ")," "," ")))),N("AC36"))</f>
        <v/>
      </c>
      <c r="AG113" s="244" t="s">
        <v>58</v>
      </c>
    </row>
    <row r="114" spans="1:33" ht="15.75" x14ac:dyDescent="0.25">
      <c r="A114" s="126" t="str">
        <f>IF(1=1,IF(E114="","",A83),N("A37"))</f>
        <v/>
      </c>
      <c r="B114" s="127" t="str">
        <f>IF(1=1,IF(E114="","",B83),N("B37"))</f>
        <v/>
      </c>
      <c r="C114" s="127"/>
      <c r="D114" s="129" t="str">
        <f>IF(ISBLANK(E114),"",LARGE(D83:D113,1)+1)</f>
        <v/>
      </c>
      <c r="E114" s="130"/>
      <c r="F114" s="131"/>
      <c r="G114" s="170"/>
      <c r="H114" s="105"/>
      <c r="I114" s="132" t="str">
        <f>IF(1=1,IF(E114="","",I83),N("H37"))</f>
        <v/>
      </c>
      <c r="J114" s="133" t="str">
        <f>IF(1=1,IF(E114="","",J83),N("I37"))</f>
        <v/>
      </c>
      <c r="K114" s="134" t="str">
        <f>IF(1=1,IF(E114="","",K83),N("J37"))</f>
        <v/>
      </c>
      <c r="L114" s="135" t="str">
        <f>IF(1=1,IF(OR(J114="",O114="",NOT(ISNUMBER(J114)),NOT(ISNUMBER(O114)),J114=0),"",O114/J114),N("L37"))</f>
        <v/>
      </c>
      <c r="M114" s="136" t="str">
        <f>IF(1=1,IF(OR(L114="",NOT(ISNUMBER(F114))),"",F114*L114*IFERROR(INDEX(D384:D428,MATCH(AE114,B384:B428,0)),1)),N("M13"))</f>
        <v/>
      </c>
      <c r="N114" s="137" t="str">
        <f>IF(1=1,IF(F114="","",IF(G114="","",IFERROR(INDEX(E384:E428,MATCH(AE114,B384:B428,0)),G114&amp;""))),N("N6"))</f>
        <v/>
      </c>
      <c r="O114" s="138" t="str">
        <f>IF(1=1,IF(E114="","",O83),N("K37"))</f>
        <v/>
      </c>
      <c r="P114" s="139" t="str">
        <f>IF(1=1,IF(M114="","",IF(AND(ISNUMBER(M114),M114&lt;1,N114="kg"),MAX(1,ROUND(M114*1000,0)),IF(AND(ISNUMBER(M114),M114&lt;1,N114="L"),MAX(1,ROUND(M114*100,0)),ROUND(M114,3)))),N("O37"))</f>
        <v/>
      </c>
      <c r="Q114" s="140" t="str">
        <f>IF(1=1,IF(M114="","",IF(AND(ISNUMBER(M114),M114&lt;1,N114="kg"),"g",IF(AND(ISNUMBER(M114),M114&lt;1,N114="L"),"cl",N114))),N("P37"))</f>
        <v/>
      </c>
      <c r="R114" s="161" t="str">
        <f>IF(1=1,IF(E114="","",IF(F114="","A CONTROLER",IF(NOT(ISNUMBER(F114)),"TEXTE",IF(OR(L114="",L114&lt;=0),"COMMANDE PRINCIPALE INCOMPLETE",IF(G114="","UNITE MANQUANTE",IF(COUNTIF(B384:B428,AE114)=0,"UNITE A CONTROLER","OK")))))),N("Q9"))</f>
        <v/>
      </c>
      <c r="S114" s="105"/>
      <c r="T114" s="141">
        <f t="shared" si="13"/>
        <v>0</v>
      </c>
      <c r="U114" s="133" t="str">
        <f>IF(1=1,IF(E114="","",U83),N("S37"))</f>
        <v/>
      </c>
      <c r="V114" s="133" t="str">
        <f>IF(1=1,IF(E114="","",V83),N("T37"))</f>
        <v/>
      </c>
      <c r="W114" s="135" t="str">
        <f>IF(1=1,IF(OR(U114="",V114="",NOT(ISNUMBER(U114)),NOT(ISNUMBER(V114)),U114=0),"",V114/U114),N("U37"))</f>
        <v/>
      </c>
      <c r="X114" s="136" t="str">
        <f>IF(1=1,IF(OR(W114="",NOT(ISNUMBER(F114))),"",F114*W114*IFERROR(INDEX(D384:D428,MATCH(AE114,B384:B428,0)),1)),N("V7"))</f>
        <v/>
      </c>
      <c r="Y114" s="137" t="str">
        <f>IF(1=1,IF(F114="","",IF(G114="","",IFERROR(INDEX(E384:E428,MATCH(AE114,B384:B428,0)),G114&amp;""))),N("W6"))</f>
        <v/>
      </c>
      <c r="Z114" s="142" t="str">
        <f>IF(1=1,IF(X114="","",IF(AND(ISNUMBER(X114),X114&lt;1,Y114="kg"),MAX(1,ROUND(X114*1000,0)),IF(AND(ISNUMBER(X114),X114&lt;1,Y114="L"),MAX(1,ROUND(X114*100,0)),ROUND(X114,3)))),N("X37"))</f>
        <v/>
      </c>
      <c r="AA114" s="143" t="str">
        <f>IF(1=1,IF(X114="","",IF(AND(ISNUMBER(X114),X114&lt;1,Y114="kg"),"g",IF(AND(ISNUMBER(X114),X114&lt;1,Y114="L"),"cl",Y114))),N("Y37"))</f>
        <v/>
      </c>
      <c r="AB114" s="123" t="str">
        <f>IF(1=1,IF(E114="","",IF(F114="","A CONTROLER",IF(NOT(ISNUMBER(F114)),"TEXTE",IF(OR(W114="",W114&lt;=0),"COMMANDE COUVERTS INCOMPLETE",IF(G114="","UNITE MANQUANTE",IF(COUNTIF(B384:B428,AE114)=0,"UNITE A CONTROLER","OK")))))),N("Z6"))</f>
        <v/>
      </c>
      <c r="AD114" s="144" t="str">
        <f>IF(1=1,IF(E114="","",AD83),N("AB37"))</f>
        <v/>
      </c>
      <c r="AE114" s="125" t="str">
        <f>IF(1=1,IF(G114="","",UPPER(TRIM(SUBSTITUTE(SUBSTITUTE(G114&amp;"",CHAR(160)," ")," "," ")))),N("AC37"))</f>
        <v/>
      </c>
      <c r="AG114" s="244" t="s">
        <v>60</v>
      </c>
    </row>
    <row r="115" spans="1:33" ht="15.75" x14ac:dyDescent="0.25">
      <c r="A115" s="126" t="str">
        <f>IF(1=1,IF(E115="","",A83),N("A38"))</f>
        <v/>
      </c>
      <c r="B115" s="127" t="str">
        <f>IF(1=1,IF(E115="","",B83),N("B38"))</f>
        <v/>
      </c>
      <c r="C115" s="127"/>
      <c r="D115" s="129" t="str">
        <f>IF(ISBLANK(E115),"",LARGE(D83:D114,1)+1)</f>
        <v/>
      </c>
      <c r="E115" s="130"/>
      <c r="F115" s="131"/>
      <c r="G115" s="170"/>
      <c r="H115" s="105"/>
      <c r="I115" s="132" t="str">
        <f>IF(1=1,IF(E115="","",I83),N("H38"))</f>
        <v/>
      </c>
      <c r="J115" s="133" t="str">
        <f>IF(1=1,IF(E115="","",J83),N("I38"))</f>
        <v/>
      </c>
      <c r="K115" s="134" t="str">
        <f>IF(1=1,IF(E115="","",K83),N("J38"))</f>
        <v/>
      </c>
      <c r="L115" s="135" t="str">
        <f>IF(1=1,IF(OR(J115="",O115="",NOT(ISNUMBER(J115)),NOT(ISNUMBER(O115)),J115=0),"",O115/J115),N("L38"))</f>
        <v/>
      </c>
      <c r="M115" s="136" t="str">
        <f>IF(1=1,IF(OR(L115="",NOT(ISNUMBER(F115))),"",F115*L115*IFERROR(INDEX(D384:D428,MATCH(AE115,B384:B428,0)),1)),N("M13"))</f>
        <v/>
      </c>
      <c r="N115" s="137" t="str">
        <f>IF(1=1,IF(F115="","",IF(G115="","",IFERROR(INDEX(E384:E428,MATCH(AE115,B384:B428,0)),G115&amp;""))),N("N6"))</f>
        <v/>
      </c>
      <c r="O115" s="138" t="str">
        <f>IF(1=1,IF(E115="","",O83),N("K38"))</f>
        <v/>
      </c>
      <c r="P115" s="139" t="str">
        <f>IF(1=1,IF(M115="","",IF(AND(ISNUMBER(M115),M115&lt;1,N115="kg"),MAX(1,ROUND(M115*1000,0)),IF(AND(ISNUMBER(M115),M115&lt;1,N115="L"),MAX(1,ROUND(M115*100,0)),ROUND(M115,3)))),N("O38"))</f>
        <v/>
      </c>
      <c r="Q115" s="140" t="str">
        <f>IF(1=1,IF(M115="","",IF(AND(ISNUMBER(M115),M115&lt;1,N115="kg"),"g",IF(AND(ISNUMBER(M115),M115&lt;1,N115="L"),"cl",N115))),N("P38"))</f>
        <v/>
      </c>
      <c r="R115" s="161" t="str">
        <f>IF(1=1,IF(E115="","",IF(F115="","A CONTROLER",IF(NOT(ISNUMBER(F115)),"TEXTE",IF(OR(L115="",L115&lt;=0),"COMMANDE PRINCIPALE INCOMPLETE",IF(G115="","UNITE MANQUANTE",IF(COUNTIF(B384:B428,AE115)=0,"UNITE A CONTROLER","OK")))))),N("Q9"))</f>
        <v/>
      </c>
      <c r="S115" s="105"/>
      <c r="T115" s="141">
        <f t="shared" si="13"/>
        <v>0</v>
      </c>
      <c r="U115" s="133" t="str">
        <f>IF(1=1,IF(E115="","",U83),N("S38"))</f>
        <v/>
      </c>
      <c r="V115" s="133" t="str">
        <f>IF(1=1,IF(E115="","",V83),N("T38"))</f>
        <v/>
      </c>
      <c r="W115" s="135" t="str">
        <f>IF(1=1,IF(OR(U115="",V115="",NOT(ISNUMBER(U115)),NOT(ISNUMBER(V115)),U115=0),"",V115/U115),N("U38"))</f>
        <v/>
      </c>
      <c r="X115" s="136" t="str">
        <f>IF(1=1,IF(OR(W115="",NOT(ISNUMBER(F115))),"",F115*W115*IFERROR(INDEX(D384:D428,MATCH(AE115,B384:B428,0)),1)),N("V7"))</f>
        <v/>
      </c>
      <c r="Y115" s="137" t="str">
        <f>IF(1=1,IF(F115="","",IF(G115="","",IFERROR(INDEX(E384:E428,MATCH(AE115,B384:B428,0)),G115&amp;""))),N("W6"))</f>
        <v/>
      </c>
      <c r="Z115" s="142" t="str">
        <f>IF(1=1,IF(X115="","",IF(AND(ISNUMBER(X115),X115&lt;1,Y115="kg"),MAX(1,ROUND(X115*1000,0)),IF(AND(ISNUMBER(X115),X115&lt;1,Y115="L"),MAX(1,ROUND(X115*100,0)),ROUND(X115,3)))),N("X38"))</f>
        <v/>
      </c>
      <c r="AA115" s="143" t="str">
        <f>IF(1=1,IF(X115="","",IF(AND(ISNUMBER(X115),X115&lt;1,Y115="kg"),"g",IF(AND(ISNUMBER(X115),X115&lt;1,Y115="L"),"cl",Y115))),N("Y38"))</f>
        <v/>
      </c>
      <c r="AB115" s="123" t="str">
        <f>IF(1=1,IF(E115="","",IF(F115="","A CONTROLER",IF(NOT(ISNUMBER(F115)),"TEXTE",IF(OR(W115="",W115&lt;=0),"COMMANDE COUVERTS INCOMPLETE",IF(G115="","UNITE MANQUANTE",IF(COUNTIF(B384:B428,AE115)=0,"UNITE A CONTROLER","OK")))))),N("Z6"))</f>
        <v/>
      </c>
      <c r="AD115" s="144" t="str">
        <f>IF(1=1,IF(E115="","",AD83),N("AB38"))</f>
        <v/>
      </c>
      <c r="AE115" s="125" t="str">
        <f>IF(1=1,IF(G115="","",UPPER(TRIM(SUBSTITUTE(SUBSTITUTE(G115&amp;"",CHAR(160)," ")," "," ")))),N("AC38"))</f>
        <v/>
      </c>
      <c r="AG115" s="244" t="s">
        <v>62</v>
      </c>
    </row>
    <row r="116" spans="1:33" ht="15.75" x14ac:dyDescent="0.25">
      <c r="A116" s="126" t="str">
        <f>IF(1=1,IF(E116="","",A83),N("A39"))</f>
        <v/>
      </c>
      <c r="B116" s="127" t="str">
        <f>IF(1=1,IF(E116="","",B83),N("B39"))</f>
        <v/>
      </c>
      <c r="C116" s="127"/>
      <c r="D116" s="129" t="str">
        <f>IF(ISBLANK(E116),"",LARGE(D83:D115,1)+1)</f>
        <v/>
      </c>
      <c r="E116" s="130"/>
      <c r="F116" s="131"/>
      <c r="G116" s="170"/>
      <c r="H116" s="105"/>
      <c r="I116" s="132" t="str">
        <f>IF(1=1,IF(E116="","",I83),N("H39"))</f>
        <v/>
      </c>
      <c r="J116" s="133" t="str">
        <f>IF(1=1,IF(E116="","",J83),N("I39"))</f>
        <v/>
      </c>
      <c r="K116" s="134" t="str">
        <f>IF(1=1,IF(E116="","",K83),N("J39"))</f>
        <v/>
      </c>
      <c r="L116" s="135" t="str">
        <f>IF(1=1,IF(OR(J116="",O116="",NOT(ISNUMBER(J116)),NOT(ISNUMBER(O116)),J116=0),"",O116/J116),N("L39"))</f>
        <v/>
      </c>
      <c r="M116" s="136" t="str">
        <f>IF(1=1,IF(OR(L116="",NOT(ISNUMBER(F116))),"",F116*L116*IFERROR(INDEX(D384:D428,MATCH(AE116,B384:B428,0)),1)),N("M13"))</f>
        <v/>
      </c>
      <c r="N116" s="137" t="str">
        <f>IF(1=1,IF(F116="","",IF(G116="","",IFERROR(INDEX(E384:E428,MATCH(AE116,B384:B428,0)),G116&amp;""))),N("N6"))</f>
        <v/>
      </c>
      <c r="O116" s="138" t="str">
        <f>IF(1=1,IF(E116="","",O83),N("K39"))</f>
        <v/>
      </c>
      <c r="P116" s="139" t="str">
        <f>IF(1=1,IF(M116="","",IF(AND(ISNUMBER(M116),M116&lt;1,N116="kg"),MAX(1,ROUND(M116*1000,0)),IF(AND(ISNUMBER(M116),M116&lt;1,N116="L"),MAX(1,ROUND(M116*100,0)),ROUND(M116,3)))),N("O39"))</f>
        <v/>
      </c>
      <c r="Q116" s="140" t="str">
        <f>IF(1=1,IF(M116="","",IF(AND(ISNUMBER(M116),M116&lt;1,N116="kg"),"g",IF(AND(ISNUMBER(M116),M116&lt;1,N116="L"),"cl",N116))),N("P39"))</f>
        <v/>
      </c>
      <c r="R116" s="161" t="str">
        <f>IF(1=1,IF(E116="","",IF(F116="","A CONTROLER",IF(NOT(ISNUMBER(F116)),"TEXTE",IF(OR(L116="",L116&lt;=0),"COMMANDE PRINCIPALE INCOMPLETE",IF(G116="","UNITE MANQUANTE",IF(COUNTIF(B384:B428,AE116)=0,"UNITE A CONTROLER","OK")))))),N("Q9"))</f>
        <v/>
      </c>
      <c r="S116" s="105"/>
      <c r="T116" s="141">
        <f t="shared" si="13"/>
        <v>0</v>
      </c>
      <c r="U116" s="133" t="str">
        <f>IF(1=1,IF(E116="","",U83),N("S39"))</f>
        <v/>
      </c>
      <c r="V116" s="133" t="str">
        <f>IF(1=1,IF(E116="","",V83),N("T39"))</f>
        <v/>
      </c>
      <c r="W116" s="135" t="str">
        <f>IF(1=1,IF(OR(U116="",V116="",NOT(ISNUMBER(U116)),NOT(ISNUMBER(V116)),U116=0),"",V116/U116),N("U39"))</f>
        <v/>
      </c>
      <c r="X116" s="136" t="str">
        <f>IF(1=1,IF(OR(W116="",NOT(ISNUMBER(F116))),"",F116*W116*IFERROR(INDEX(D384:D428,MATCH(AE116,B384:B428,0)),1)),N("V7"))</f>
        <v/>
      </c>
      <c r="Y116" s="137" t="str">
        <f>IF(1=1,IF(F116="","",IF(G116="","",IFERROR(INDEX(E384:E428,MATCH(AE116,B384:B428,0)),G116&amp;""))),N("W6"))</f>
        <v/>
      </c>
      <c r="Z116" s="142" t="str">
        <f>IF(1=1,IF(X116="","",IF(AND(ISNUMBER(X116),X116&lt;1,Y116="kg"),MAX(1,ROUND(X116*1000,0)),IF(AND(ISNUMBER(X116),X116&lt;1,Y116="L"),MAX(1,ROUND(X116*100,0)),ROUND(X116,3)))),N("X39"))</f>
        <v/>
      </c>
      <c r="AA116" s="143" t="str">
        <f>IF(1=1,IF(X116="","",IF(AND(ISNUMBER(X116),X116&lt;1,Y116="kg"),"g",IF(AND(ISNUMBER(X116),X116&lt;1,Y116="L"),"cl",Y116))),N("Y39"))</f>
        <v/>
      </c>
      <c r="AB116" s="123" t="str">
        <f>IF(1=1,IF(E116="","",IF(F116="","A CONTROLER",IF(NOT(ISNUMBER(F116)),"TEXTE",IF(OR(W116="",W116&lt;=0),"COMMANDE COUVERTS INCOMPLETE",IF(G116="","UNITE MANQUANTE",IF(COUNTIF(B384:B428,AE116)=0,"UNITE A CONTROLER","OK")))))),N("Z6"))</f>
        <v/>
      </c>
      <c r="AD116" s="144" t="str">
        <f>IF(1=1,IF(E116="","",AD83),N("AB39"))</f>
        <v/>
      </c>
      <c r="AE116" s="125" t="str">
        <f>IF(1=1,IF(G116="","",UPPER(TRIM(SUBSTITUTE(SUBSTITUTE(G116&amp;"",CHAR(160)," ")," "," ")))),N("AC39"))</f>
        <v/>
      </c>
      <c r="AG116" s="244" t="s">
        <v>64</v>
      </c>
    </row>
    <row r="117" spans="1:33" ht="24" customHeight="1" x14ac:dyDescent="0.25">
      <c r="A117" s="126" t="str">
        <f>IF(1=1,IF(E117="","",A83),N("A40"))</f>
        <v/>
      </c>
      <c r="B117" s="127" t="str">
        <f>IF(1=1,IF(E117="","",B83),N("B40"))</f>
        <v/>
      </c>
      <c r="C117" s="127"/>
      <c r="D117" s="129" t="str">
        <f>IF(ISBLANK(E117),"",LARGE(D83:D116,1)+1)</f>
        <v/>
      </c>
      <c r="E117" s="130"/>
      <c r="F117" s="131"/>
      <c r="G117" s="170"/>
      <c r="H117" s="105"/>
      <c r="I117" s="132" t="str">
        <f>IF(1=1,IF(E117="","",I83),N("H40"))</f>
        <v/>
      </c>
      <c r="J117" s="133" t="str">
        <f>IF(1=1,IF(E117="","",J83),N("I40"))</f>
        <v/>
      </c>
      <c r="K117" s="134" t="str">
        <f>IF(1=1,IF(E117="","",K83),N("J40"))</f>
        <v/>
      </c>
      <c r="L117" s="135" t="str">
        <f>IF(1=1,IF(OR(J117="",O117="",NOT(ISNUMBER(J117)),NOT(ISNUMBER(O117)),J117=0),"",O117/J117),N("L40"))</f>
        <v/>
      </c>
      <c r="M117" s="136" t="str">
        <f>IF(1=1,IF(OR(L117="",NOT(ISNUMBER(F117))),"",F117*L117*IFERROR(INDEX(D384:D428,MATCH(AE117,B384:B428,0)),1)),N("M13"))</f>
        <v/>
      </c>
      <c r="N117" s="137" t="str">
        <f>IF(1=1,IF(F117="","",IF(G117="","",IFERROR(INDEX(E384:E428,MATCH(AE117,B384:B428,0)),G117&amp;""))),N("N6"))</f>
        <v/>
      </c>
      <c r="O117" s="138" t="str">
        <f>IF(1=1,IF(E117="","",O83),N("K40"))</f>
        <v/>
      </c>
      <c r="P117" s="139" t="str">
        <f>IF(1=1,IF(M117="","",IF(AND(ISNUMBER(M117),M117&lt;1,N117="kg"),MAX(1,ROUND(M117*1000,0)),IF(AND(ISNUMBER(M117),M117&lt;1,N117="L"),MAX(1,ROUND(M117*100,0)),ROUND(M117,3)))),N("O40"))</f>
        <v/>
      </c>
      <c r="Q117" s="140" t="str">
        <f>IF(1=1,IF(M117="","",IF(AND(ISNUMBER(M117),M117&lt;1,N117="kg"),"g",IF(AND(ISNUMBER(M117),M117&lt;1,N117="L"),"cl",N117))),N("P40"))</f>
        <v/>
      </c>
      <c r="R117" s="161" t="str">
        <f>IF(1=1,IF(E117="","",IF(F117="","A CONTROLER",IF(NOT(ISNUMBER(F117)),"TEXTE",IF(OR(L117="",L117&lt;=0),"COMMANDE PRINCIPALE INCOMPLETE",IF(G117="","UNITE MANQUANTE",IF(COUNTIF(B384:B428,AE117)=0,"UNITE A CONTROLER","OK")))))),N("Q9"))</f>
        <v/>
      </c>
      <c r="S117" s="105"/>
      <c r="T117" s="141">
        <f t="shared" si="13"/>
        <v>0</v>
      </c>
      <c r="U117" s="133" t="str">
        <f>IF(1=1,IF(E117="","",U83),N("S40"))</f>
        <v/>
      </c>
      <c r="V117" s="133" t="str">
        <f>IF(1=1,IF(E117="","",V83),N("T40"))</f>
        <v/>
      </c>
      <c r="W117" s="135" t="str">
        <f>IF(1=1,IF(OR(U117="",V117="",NOT(ISNUMBER(U117)),NOT(ISNUMBER(V117)),U117=0),"",V117/U117),N("U40"))</f>
        <v/>
      </c>
      <c r="X117" s="136" t="str">
        <f>IF(1=1,IF(OR(W117="",NOT(ISNUMBER(F117))),"",F117*W117*IFERROR(INDEX(D384:D428,MATCH(AE117,B384:B428,0)),1)),N("V7"))</f>
        <v/>
      </c>
      <c r="Y117" s="137" t="str">
        <f>IF(1=1,IF(F117="","",IF(G117="","",IFERROR(INDEX(E384:E428,MATCH(AE117,B384:B428,0)),G117&amp;""))),N("W6"))</f>
        <v/>
      </c>
      <c r="Z117" s="142" t="str">
        <f>IF(1=1,IF(X117="","",IF(AND(ISNUMBER(X117),X117&lt;1,Y117="kg"),MAX(1,ROUND(X117*1000,0)),IF(AND(ISNUMBER(X117),X117&lt;1,Y117="L"),MAX(1,ROUND(X117*100,0)),ROUND(X117,3)))),N("X40"))</f>
        <v/>
      </c>
      <c r="AA117" s="143" t="str">
        <f>IF(1=1,IF(X117="","",IF(AND(ISNUMBER(X117),X117&lt;1,Y117="kg"),"g",IF(AND(ISNUMBER(X117),X117&lt;1,Y117="L"),"cl",Y117))),N("Y40"))</f>
        <v/>
      </c>
      <c r="AB117" s="123" t="str">
        <f>IF(1=1,IF(E117="","",IF(F117="","A CONTROLER",IF(NOT(ISNUMBER(F117)),"TEXTE",IF(OR(W117="",W117&lt;=0),"COMMANDE COUVERTS INCOMPLETE",IF(G117="","UNITE MANQUANTE",IF(COUNTIF(B384:B428,AE117)=0,"UNITE A CONTROLER","OK")))))),N("Z6"))</f>
        <v/>
      </c>
      <c r="AD117" s="144" t="str">
        <f>IF(1=1,IF(E117="","",AD83),N("AB40"))</f>
        <v/>
      </c>
      <c r="AE117" s="125" t="str">
        <f>IF(1=1,IF(G117="","",UPPER(TRIM(SUBSTITUTE(SUBSTITUTE(G117&amp;"",CHAR(160)," ")," "," ")))),N("AC40"))</f>
        <v/>
      </c>
      <c r="AG117" s="244" t="s">
        <v>66</v>
      </c>
    </row>
    <row r="118" spans="1:33" ht="23.25" x14ac:dyDescent="0.25">
      <c r="A118" s="162"/>
      <c r="B118" s="163" t="s">
        <v>229</v>
      </c>
      <c r="C118" s="164"/>
      <c r="D118" s="164" t="s">
        <v>239</v>
      </c>
      <c r="E118" s="164"/>
      <c r="F118" s="164"/>
      <c r="G118" s="164"/>
      <c r="H118" s="165"/>
      <c r="I118" s="164"/>
      <c r="J118" s="164"/>
      <c r="K118" s="164"/>
      <c r="L118" s="164"/>
      <c r="M118" s="164"/>
      <c r="N118" s="164"/>
      <c r="O118" s="164"/>
      <c r="P118" s="164" t="str">
        <f>D118</f>
        <v>SOUS-FAMILLE</v>
      </c>
      <c r="Q118" s="164"/>
      <c r="R118" s="164"/>
      <c r="S118" s="165"/>
      <c r="T118" s="166" t="s">
        <v>664</v>
      </c>
      <c r="U118" s="167" cm="1">
        <f t="array" ref="U118">SUMPRODUCT(LEN(E120:E154)-LEN(SUBSTITUTE(E120:E154,"*","")))</f>
        <v>0</v>
      </c>
      <c r="V118" s="164"/>
      <c r="W118" s="164" t="str">
        <f>D118</f>
        <v>SOUS-FAMILLE</v>
      </c>
      <c r="X118" s="164"/>
      <c r="Y118" s="164"/>
      <c r="Z118" s="164"/>
      <c r="AA118" s="164"/>
      <c r="AB118" s="168"/>
      <c r="AC118" s="164"/>
      <c r="AD118" s="164"/>
      <c r="AE118" s="169" t="str">
        <f>B120</f>
        <v>NOM DE LA RECETTE À SAISIR</v>
      </c>
      <c r="AG118" s="244" t="s">
        <v>68</v>
      </c>
    </row>
    <row r="119" spans="1:33" ht="32.25" thickBot="1" x14ac:dyDescent="0.3">
      <c r="A119" s="92" t="s">
        <v>155</v>
      </c>
      <c r="B119" s="92" t="s">
        <v>1</v>
      </c>
      <c r="C119" s="92"/>
      <c r="D119" s="92" t="s">
        <v>2</v>
      </c>
      <c r="E119" s="92" t="s">
        <v>117</v>
      </c>
      <c r="F119" s="92" t="s">
        <v>3</v>
      </c>
      <c r="G119" s="92" t="s">
        <v>4</v>
      </c>
      <c r="H119" s="81"/>
      <c r="I119" s="157" t="s">
        <v>5</v>
      </c>
      <c r="J119" s="92" t="s">
        <v>114</v>
      </c>
      <c r="K119" s="92" t="s">
        <v>4</v>
      </c>
      <c r="L119" s="92" t="s">
        <v>6</v>
      </c>
      <c r="M119" s="94" t="s">
        <v>7</v>
      </c>
      <c r="N119" s="94" t="s">
        <v>116</v>
      </c>
      <c r="O119" s="95" t="s">
        <v>115</v>
      </c>
      <c r="P119" s="96" t="s">
        <v>8</v>
      </c>
      <c r="Q119" s="97" t="s">
        <v>9</v>
      </c>
      <c r="R119" s="92" t="s">
        <v>10</v>
      </c>
      <c r="S119" s="81"/>
      <c r="T119" s="92" t="s">
        <v>117</v>
      </c>
      <c r="U119" s="98" t="s">
        <v>11</v>
      </c>
      <c r="V119" s="95" t="s">
        <v>12</v>
      </c>
      <c r="W119" s="92" t="s">
        <v>13</v>
      </c>
      <c r="X119" s="94" t="s">
        <v>7</v>
      </c>
      <c r="Y119" s="94" t="s">
        <v>116</v>
      </c>
      <c r="Z119" s="99" t="s">
        <v>8</v>
      </c>
      <c r="AA119" s="97" t="s">
        <v>9</v>
      </c>
      <c r="AB119" s="99" t="s">
        <v>10</v>
      </c>
      <c r="AC119" s="240"/>
      <c r="AD119" s="92" t="s">
        <v>14</v>
      </c>
      <c r="AE119" s="92" t="s">
        <v>15</v>
      </c>
      <c r="AG119" s="244" t="s">
        <v>70</v>
      </c>
    </row>
    <row r="120" spans="1:33" ht="18.75" x14ac:dyDescent="0.25">
      <c r="A120" s="158" t="s">
        <v>5640</v>
      </c>
      <c r="B120" s="101" t="s">
        <v>20</v>
      </c>
      <c r="C120" s="101"/>
      <c r="D120" s="102">
        <v>0</v>
      </c>
      <c r="E120" s="103" t="s">
        <v>21</v>
      </c>
      <c r="F120" s="104">
        <v>10</v>
      </c>
      <c r="G120" s="8" t="s">
        <v>119</v>
      </c>
      <c r="H120" s="105"/>
      <c r="I120" s="106" t="str">
        <f>E120</f>
        <v>ÉLÉMENT PRINCIPAL À SAISIR</v>
      </c>
      <c r="J120" s="107">
        <f>F120</f>
        <v>10</v>
      </c>
      <c r="K120" s="108" t="str">
        <f>G120</f>
        <v>Quoi ?</v>
      </c>
      <c r="L120" s="109">
        <f>IF(1=1,IF(OR(J120="",O120="",NOT(ISNUMBER(J120)),NOT(ISNUMBER(O120)),J120=0),"",O120/J120),N("L6"))</f>
        <v>15</v>
      </c>
      <c r="M120" s="110">
        <f>IF(1=1,IF(OR(L120="",NOT(ISNUMBER(F120))),"",F120*L120*IFERROR(INDEX(D384:D428,MATCH(AE120,B384:B428,0)),1)),N("M13"))</f>
        <v>150</v>
      </c>
      <c r="N120" s="111" t="str">
        <f>IF(1=1,IF(F120="","",IF(G120="","",IFERROR(INDEX(E384:E428,MATCH(AE120,B384:B428,0)),G120&amp;""))),N("N6"))</f>
        <v>Quoi ?</v>
      </c>
      <c r="O120" s="112">
        <v>150</v>
      </c>
      <c r="P120" s="113">
        <f>IF(1=1,IF(M120="","",IF(AND(ISNUMBER(M120),M120&lt;1,N120="kg"),MAX(1,ROUND(M120*1000,0)),IF(AND(ISNUMBER(M120),M120&lt;1,N120="L"),MAX(1,ROUND(M120*100,0)),ROUND(M120,3)))),N("O6"))</f>
        <v>150</v>
      </c>
      <c r="Q120" s="114" t="str">
        <f>IF(1=1,IF(M120="","",IF(AND(ISNUMBER(M120),M120&lt;1,N120="kg"),"g",IF(AND(ISNUMBER(M120),M120&lt;1,N120="L"),"cl",N120))),N("P6"))</f>
        <v>Quoi ?</v>
      </c>
      <c r="R120" s="115" t="str">
        <f>IF(1=1,IF(E120="","",IF(F120="","A CONTROLER",IF(NOT(ISNUMBER(F120)),"TEXTE",IF(OR(L120="",L120&lt;=0),"COMMANDE PRINCIPALE INCOMPLETE",IF(G120="","UNITE MANQUANTE",IF(COUNTIF(B384:B428,AE120)=0,"UNITE A CONTROLER","OK")))))),N("Q9"))</f>
        <v>UNITE A CONTROLER</v>
      </c>
      <c r="S120" s="105"/>
      <c r="T120" s="159" t="str">
        <f>B120</f>
        <v>NOM DE LA RECETTE À SAISIR</v>
      </c>
      <c r="U120" s="117">
        <v>100</v>
      </c>
      <c r="V120" s="112">
        <v>150</v>
      </c>
      <c r="W120" s="118">
        <f>IF(1=1,IF(OR(U120="",V120="",NOT(ISNUMBER(U120)),NOT(ISNUMBER(V120)),U120=0),"",V120/U120),N("U6"))</f>
        <v>1.5</v>
      </c>
      <c r="X120" s="119">
        <f>IF(1=1,IF(OR(W120="",NOT(ISNUMBER(F120))),"",F120*W120*IFERROR(INDEX(D384:D428,MATCH(AE120,B384:B428,0)),1)),N("V7"))</f>
        <v>15</v>
      </c>
      <c r="Y120" s="120" t="str">
        <f>IF(1=1,IF(F120="","",IF(G120="","",IFERROR(INDEX(E384:E428,MATCH(AE120,B384:B428,0)),G120&amp;""))),N("W6"))</f>
        <v>Quoi ?</v>
      </c>
      <c r="Z120" s="121">
        <f>IF(1=1,IF(X120="","",IF(AND(ISNUMBER(X120),X120&lt;1,Y120="kg"),MAX(1,ROUND(X120*1000,0)),IF(AND(ISNUMBER(X120),X120&lt;1,Y120="L"),MAX(1,ROUND(X120*100,0)),ROUND(X120,3)))),N("X6"))</f>
        <v>15</v>
      </c>
      <c r="AA120" s="122" t="str">
        <f>IF(1=1,IF(X120="","",IF(AND(ISNUMBER(X120),X120&lt;1,Y120="kg"),"g",IF(AND(ISNUMBER(X120),X120&lt;1,Y120="L"),"cl",Y120))),N("Y6"))</f>
        <v>Quoi ?</v>
      </c>
      <c r="AB120" s="123" t="str">
        <f>IF(1=1,IF(E120="","",IF(F120="","A CONTROLER",IF(NOT(ISNUMBER(F120)),"TEXTE",IF(OR(W120="",W120&lt;=0),"COMMANDE COUVERTS INCOMPLETE",IF(G120="","UNITE MANQUANTE",IF(COUNTIF(B384:B428,AE120)=0,"UNITE A CONTROLER","OK")))))),N("Z6"))</f>
        <v>UNITE A CONTROLER</v>
      </c>
      <c r="AD120" s="124">
        <v>62</v>
      </c>
      <c r="AE120" s="125" t="str">
        <f>IF(1=1,IF(G120="","",UPPER(TRIM(SUBSTITUTE(SUBSTITUTE(G120&amp;"",CHAR(160)," ")," "," ")))),N("AC6"))</f>
        <v>QUOI ?</v>
      </c>
      <c r="AG120" s="244" t="s">
        <v>72</v>
      </c>
    </row>
    <row r="121" spans="1:33" ht="15.75" x14ac:dyDescent="0.25">
      <c r="A121" s="160" t="str">
        <f>IF(1=1,IF(E121="","",A120),N("A7"))</f>
        <v/>
      </c>
      <c r="B121" s="127" t="str">
        <f>IF(1=1,IF(E121="","",B120),N("B7"))</f>
        <v/>
      </c>
      <c r="C121" s="128"/>
      <c r="D121" s="129" t="str">
        <f>IF(ISBLANK(E121),"",LARGE(D120:D120,1)+1)</f>
        <v/>
      </c>
      <c r="E121" s="130"/>
      <c r="F121" s="131"/>
      <c r="G121" s="170"/>
      <c r="H121" s="105"/>
      <c r="I121" s="132" t="str">
        <f>IF(1=1,IF(E121="","",I120),N("H7"))</f>
        <v/>
      </c>
      <c r="J121" s="133" t="str">
        <f>IF(1=1,IF(E121="","",J120),N("I7"))</f>
        <v/>
      </c>
      <c r="K121" s="134" t="str">
        <f>IF(1=1,IF(E121="","",K120),N("J7"))</f>
        <v/>
      </c>
      <c r="L121" s="135" t="str">
        <f>IF(1=1,IF(OR(J121="",O121="",NOT(ISNUMBER(J121)),NOT(ISNUMBER(O121)),J121=0),"",O121/J121),N("L7"))</f>
        <v/>
      </c>
      <c r="M121" s="136" t="str">
        <f>IF(1=1,IF(OR(L121="",NOT(ISNUMBER(F121))),"",F121*L121*IFERROR(INDEX(D384:D428,MATCH(AE121,B384:B428,0)),1)),N("M13"))</f>
        <v/>
      </c>
      <c r="N121" s="137" t="str">
        <f>IF(1=1,IF(F121="","",IF(G121="","",IFERROR(INDEX(E384:E428,MATCH(AE121,B384:B428,0)),G121&amp;""))),N("N6"))</f>
        <v/>
      </c>
      <c r="O121" s="138" t="str">
        <f>IF(1=1,IF(E121="","",O120),N("K7"))</f>
        <v/>
      </c>
      <c r="P121" s="139" t="str">
        <f>IF(1=1,IF(M121="","",IF(AND(ISNUMBER(M121),M121&lt;1,N121="kg"),MAX(1,ROUND(M121*1000,0)),IF(AND(ISNUMBER(M121),M121&lt;1,N121="L"),MAX(1,ROUND(M121*100,0)),ROUND(M121,3)))),N("O7"))</f>
        <v/>
      </c>
      <c r="Q121" s="140" t="str">
        <f>IF(1=1,IF(M121="","",IF(AND(ISNUMBER(M121),M121&lt;1,N121="kg"),"g",IF(AND(ISNUMBER(M121),M121&lt;1,N121="L"),"cl",N121))),N("P7"))</f>
        <v/>
      </c>
      <c r="R121" s="161" t="str">
        <f>IF(1=1,IF(E121="","",IF(F121="","A CONTROLER",IF(NOT(ISNUMBER(F121)),"TEXTE",IF(OR(L121="",L121&lt;=0),"COMMANDE PRINCIPALE INCOMPLETE",IF(G121="","UNITE MANQUANTE",IF(COUNTIF(B384:B428,AE121)=0,"UNITE A CONTROLER","OK")))))),N("Q9"))</f>
        <v/>
      </c>
      <c r="S121" s="105"/>
      <c r="T121" s="141">
        <f t="shared" ref="T121:T154" si="14">E121</f>
        <v>0</v>
      </c>
      <c r="U121" s="133" t="str">
        <f>IF(1=1,IF(E121="","",U120),N("S7"))</f>
        <v/>
      </c>
      <c r="V121" s="133" t="str">
        <f>IF(1=1,IF(E121="","",V120),N("T7"))</f>
        <v/>
      </c>
      <c r="W121" s="135" t="str">
        <f>IF(1=1,IF(OR(U121="",V121="",NOT(ISNUMBER(U121)),NOT(ISNUMBER(V121)),U121=0),"",V121/U121),N("U7"))</f>
        <v/>
      </c>
      <c r="X121" s="136" t="str">
        <f>IF(1=1,IF(OR(W121="",NOT(ISNUMBER(F121))),"",F121*W121*IFERROR(INDEX(D384:D428,MATCH(AE121,B384:B428,0)),1)),N("V7"))</f>
        <v/>
      </c>
      <c r="Y121" s="137" t="str">
        <f>IF(1=1,IF(F121="","",IF(G121="","",IFERROR(INDEX(E384:E428,MATCH(AE121,B384:B428,0)),G121&amp;""))),N("W6"))</f>
        <v/>
      </c>
      <c r="Z121" s="142" t="str">
        <f>IF(1=1,IF(X121="","",IF(AND(ISNUMBER(X121),X121&lt;1,Y121="kg"),MAX(1,ROUND(X121*1000,0)),IF(AND(ISNUMBER(X121),X121&lt;1,Y121="L"),MAX(1,ROUND(X121*100,0)),ROUND(X121,3)))),N("X7"))</f>
        <v/>
      </c>
      <c r="AA121" s="143" t="str">
        <f>IF(1=1,IF(X121="","",IF(AND(ISNUMBER(X121),X121&lt;1,Y121="kg"),"g",IF(AND(ISNUMBER(X121),X121&lt;1,Y121="L"),"cl",Y121))),N("Y7"))</f>
        <v/>
      </c>
      <c r="AB121" s="123" t="str">
        <f>IF(1=1,IF(E121="","",IF(F121="","A CONTROLER",IF(NOT(ISNUMBER(F121)),"TEXTE",IF(OR(W121="",W121&lt;=0),"COMMANDE COUVERTS INCOMPLETE",IF(G121="","UNITE MANQUANTE",IF(COUNTIF(B384:B428,AE121)=0,"UNITE A CONTROLER","OK")))))),N("Z6"))</f>
        <v/>
      </c>
      <c r="AD121" s="144" t="str">
        <f>IF(1=1,IF(E121="","",AD120),N("AB7"))</f>
        <v/>
      </c>
      <c r="AE121" s="125" t="str">
        <f>IF(1=1,IF(G121="","",UPPER(TRIM(SUBSTITUTE(SUBSTITUTE(G121&amp;"",CHAR(160)," ")," "," ")))),N("AC7"))</f>
        <v/>
      </c>
      <c r="AG121" s="244" t="s">
        <v>74</v>
      </c>
    </row>
    <row r="122" spans="1:33" ht="15.75" x14ac:dyDescent="0.25">
      <c r="A122" s="160" t="str">
        <f>IF(1=1,IF(E122="","",A120),N("A8"))</f>
        <v/>
      </c>
      <c r="B122" s="127" t="str">
        <f>IF(1=1,IF(E122="","",B120),N("B8"))</f>
        <v/>
      </c>
      <c r="C122" s="128"/>
      <c r="D122" s="129" t="str">
        <f>IF(ISBLANK(E122),"",LARGE(D120:D121,1)+1)</f>
        <v/>
      </c>
      <c r="E122" s="130"/>
      <c r="F122" s="131"/>
      <c r="G122" s="170"/>
      <c r="H122" s="105"/>
      <c r="I122" s="132" t="str">
        <f>IF(1=1,IF(E122="","",I120),N("H8"))</f>
        <v/>
      </c>
      <c r="J122" s="133" t="str">
        <f>IF(1=1,IF(E122="","",J120),N("I8"))</f>
        <v/>
      </c>
      <c r="K122" s="134" t="str">
        <f>IF(1=1,IF(E122="","",K120),N("J8"))</f>
        <v/>
      </c>
      <c r="L122" s="135" t="str">
        <f>IF(1=1,IF(OR(J122="",O122="",NOT(ISNUMBER(J122)),NOT(ISNUMBER(O122)),J122=0),"",O122/J122),N("L8"))</f>
        <v/>
      </c>
      <c r="M122" s="136" t="str">
        <f>IF(1=1,IF(OR(L122="",NOT(ISNUMBER(F122))),"",F122*L122*IFERROR(INDEX(D384:D428,MATCH(AE122,B384:B428,0)),1)),N("M13"))</f>
        <v/>
      </c>
      <c r="N122" s="137" t="str">
        <f>IF(1=1,IF(F122="","",IF(G122="","",IFERROR(INDEX(E384:E428,MATCH(AE122,B384:B428,0)),G122&amp;""))),N("N6"))</f>
        <v/>
      </c>
      <c r="O122" s="138" t="str">
        <f>IF(1=1,IF(E122="","",O120),N("K8"))</f>
        <v/>
      </c>
      <c r="P122" s="139" t="str">
        <f>IF(1=1,IF(M122="","",IF(AND(ISNUMBER(M122),M122&lt;1,N122="kg"),MAX(1,ROUND(M122*1000,0)),IF(AND(ISNUMBER(M122),M122&lt;1,N122="L"),MAX(1,ROUND(M122*100,0)),ROUND(M122,3)))),N("O8"))</f>
        <v/>
      </c>
      <c r="Q122" s="140" t="str">
        <f>IF(1=1,IF(M122="","",IF(AND(ISNUMBER(M122),M122&lt;1,N122="kg"),"g",IF(AND(ISNUMBER(M122),M122&lt;1,N122="L"),"cl",N122))),N("P8"))</f>
        <v/>
      </c>
      <c r="R122" s="161" t="str">
        <f>IF(1=1,IF(E122="","",IF(F122="","A CONTROLER",IF(NOT(ISNUMBER(F122)),"TEXTE",IF(OR(L122="",L122&lt;=0),"COMMANDE PRINCIPALE INCOMPLETE",IF(G122="","UNITE MANQUANTE",IF(COUNTIF(B384:B428,AE122)=0,"UNITE A CONTROLER","OK")))))),N("Q9"))</f>
        <v/>
      </c>
      <c r="S122" s="105"/>
      <c r="T122" s="141">
        <f t="shared" si="14"/>
        <v>0</v>
      </c>
      <c r="U122" s="133" t="str">
        <f>IF(1=1,IF(E122="","",U120),N("S8"))</f>
        <v/>
      </c>
      <c r="V122" s="133" t="str">
        <f>IF(1=1,IF(E122="","",V120),N("T8"))</f>
        <v/>
      </c>
      <c r="W122" s="135" t="str">
        <f>IF(1=1,IF(OR(U122="",V122="",NOT(ISNUMBER(U122)),NOT(ISNUMBER(V122)),U122=0),"",V122/U122),N("U8"))</f>
        <v/>
      </c>
      <c r="X122" s="136" t="str">
        <f>IF(1=1,IF(OR(W122="",NOT(ISNUMBER(F122))),"",F122*W122*IFERROR(INDEX(D384:D428,MATCH(AE122,B384:B428,0)),1)),N("V7"))</f>
        <v/>
      </c>
      <c r="Y122" s="137" t="str">
        <f>IF(1=1,IF(F122="","",IF(G122="","",IFERROR(INDEX(E384:E428,MATCH(AE122,B384:B428,0)),G122&amp;""))),N("W6"))</f>
        <v/>
      </c>
      <c r="Z122" s="142" t="str">
        <f>IF(1=1,IF(X122="","",IF(AND(ISNUMBER(X122),X122&lt;1,Y122="kg"),MAX(1,ROUND(X122*1000,0)),IF(AND(ISNUMBER(X122),X122&lt;1,Y122="L"),MAX(1,ROUND(X122*100,0)),ROUND(X122,3)))),N("X8"))</f>
        <v/>
      </c>
      <c r="AA122" s="143" t="str">
        <f>IF(1=1,IF(X122="","",IF(AND(ISNUMBER(X122),X122&lt;1,Y122="kg"),"g",IF(AND(ISNUMBER(X122),X122&lt;1,Y122="L"),"cl",Y122))),N("Y8"))</f>
        <v/>
      </c>
      <c r="AB122" s="123" t="str">
        <f>IF(1=1,IF(E122="","",IF(F122="","A CONTROLER",IF(NOT(ISNUMBER(F122)),"TEXTE",IF(OR(W122="",W122&lt;=0),"COMMANDE COUVERTS INCOMPLETE",IF(G122="","UNITE MANQUANTE",IF(COUNTIF(B384:B428,AE122)=0,"UNITE A CONTROLER","OK")))))),N("Z6"))</f>
        <v/>
      </c>
      <c r="AD122" s="144" t="str">
        <f>IF(1=1,IF(E122="","",AD120),N("AB8"))</f>
        <v/>
      </c>
      <c r="AE122" s="125" t="str">
        <f>IF(1=1,IF(G122="","",UPPER(TRIM(SUBSTITUTE(SUBSTITUTE(G122&amp;"",CHAR(160)," ")," "," ")))),N("AC8"))</f>
        <v/>
      </c>
      <c r="AG122" s="244" t="s">
        <v>76</v>
      </c>
    </row>
    <row r="123" spans="1:33" ht="15.75" x14ac:dyDescent="0.25">
      <c r="A123" s="160" t="str">
        <f>IF(1=1,IF(E123="","",A120),N("A9"))</f>
        <v/>
      </c>
      <c r="B123" s="127" t="str">
        <f>IF(1=1,IF(E123="","",B120),N("B9"))</f>
        <v/>
      </c>
      <c r="C123" s="128"/>
      <c r="D123" s="129" t="str">
        <f>IF(ISBLANK(E123),"",LARGE(D120:D122,1)+1)</f>
        <v/>
      </c>
      <c r="E123" s="130"/>
      <c r="F123" s="131"/>
      <c r="G123" s="170"/>
      <c r="H123" s="105"/>
      <c r="I123" s="132" t="str">
        <f>IF(1=1,IF(E123="","",I120),N("H9"))</f>
        <v/>
      </c>
      <c r="J123" s="133" t="str">
        <f>IF(1=1,IF(E123="","",J120),N("I9"))</f>
        <v/>
      </c>
      <c r="K123" s="134" t="str">
        <f>IF(1=1,IF(E123="","",K120),N("J9"))</f>
        <v/>
      </c>
      <c r="L123" s="135" t="str">
        <f>IF(1=1,IF(OR(J123="",O123="",NOT(ISNUMBER(J123)),NOT(ISNUMBER(O123)),J123=0),"",O123/J123),N("L9"))</f>
        <v/>
      </c>
      <c r="M123" s="136" t="str">
        <f>IF(1=1,IF(OR(L123="",NOT(ISNUMBER(F123))),"",F123*L123*IFERROR(INDEX(D384:D428,MATCH(AE123,B384:B428,0)),1)),N("M13"))</f>
        <v/>
      </c>
      <c r="N123" s="137" t="str">
        <f>IF(1=1,IF(F123="","",IF(G123="","",IFERROR(INDEX(E384:E428,MATCH(AE123,B384:B428,0)),G123&amp;""))),N("N6"))</f>
        <v/>
      </c>
      <c r="O123" s="138" t="str">
        <f>IF(1=1,IF(E123="","",O120),N("K9"))</f>
        <v/>
      </c>
      <c r="P123" s="139" t="str">
        <f>IF(1=1,IF(M123="","",IF(AND(ISNUMBER(M123),M123&lt;1,N123="kg"),MAX(1,ROUND(M123*1000,0)),IF(AND(ISNUMBER(M123),M123&lt;1,N123="L"),MAX(1,ROUND(M123*100,0)),ROUND(M123,3)))),N("O9"))</f>
        <v/>
      </c>
      <c r="Q123" s="140" t="str">
        <f>IF(1=1,IF(M123="","",IF(AND(ISNUMBER(M123),M123&lt;1,N123="kg"),"g",IF(AND(ISNUMBER(M123),M123&lt;1,N123="L"),"cl",N123))),N("P9"))</f>
        <v/>
      </c>
      <c r="R123" s="161" t="str">
        <f>IF(1=1,IF(E123="","",IF(F123="","A CONTROLER",IF(NOT(ISNUMBER(F123)),"TEXTE",IF(OR(L123="",L123&lt;=0),"COMMANDE PRINCIPALE INCOMPLETE",IF(G123="","UNITE MANQUANTE",IF(COUNTIF(B384:B428,AE123)=0,"UNITE A CONTROLER","OK")))))),N("Q9"))</f>
        <v/>
      </c>
      <c r="S123" s="105"/>
      <c r="T123" s="141">
        <f t="shared" si="14"/>
        <v>0</v>
      </c>
      <c r="U123" s="133" t="str">
        <f>IF(1=1,IF(E123="","",U120),N("S9"))</f>
        <v/>
      </c>
      <c r="V123" s="133" t="str">
        <f>IF(1=1,IF(E123="","",V120),N("T9"))</f>
        <v/>
      </c>
      <c r="W123" s="135" t="str">
        <f>IF(1=1,IF(OR(U123="",V123="",NOT(ISNUMBER(U123)),NOT(ISNUMBER(V123)),U123=0),"",V123/U123),N("U9"))</f>
        <v/>
      </c>
      <c r="X123" s="136" t="str">
        <f>IF(1=1,IF(OR(W123="",NOT(ISNUMBER(F123))),"",F123*W123*IFERROR(INDEX(D384:D428,MATCH(AE123,B384:B428,0)),1)),N("V7"))</f>
        <v/>
      </c>
      <c r="Y123" s="137" t="str">
        <f>IF(1=1,IF(F123="","",IF(G123="","",IFERROR(INDEX(E384:E428,MATCH(AE123,B384:B428,0)),G123&amp;""))),N("W6"))</f>
        <v/>
      </c>
      <c r="Z123" s="142" t="str">
        <f>IF(1=1,IF(X123="","",IF(AND(ISNUMBER(X123),X123&lt;1,Y123="kg"),MAX(1,ROUND(X123*1000,0)),IF(AND(ISNUMBER(X123),X123&lt;1,Y123="L"),MAX(1,ROUND(X123*100,0)),ROUND(X123,3)))),N("X9"))</f>
        <v/>
      </c>
      <c r="AA123" s="143" t="str">
        <f>IF(1=1,IF(X123="","",IF(AND(ISNUMBER(X123),X123&lt;1,Y123="kg"),"g",IF(AND(ISNUMBER(X123),X123&lt;1,Y123="L"),"cl",Y123))),N("Y9"))</f>
        <v/>
      </c>
      <c r="AB123" s="123" t="str">
        <f>IF(1=1,IF(E123="","",IF(F123="","A CONTROLER",IF(NOT(ISNUMBER(F123)),"TEXTE",IF(OR(W123="",W123&lt;=0),"COMMANDE COUVERTS INCOMPLETE",IF(G123="","UNITE MANQUANTE",IF(COUNTIF(B384:B428,AE123)=0,"UNITE A CONTROLER","OK")))))),N("Z6"))</f>
        <v/>
      </c>
      <c r="AD123" s="144" t="str">
        <f>IF(1=1,IF(E123="","",AD120),N("AB9"))</f>
        <v/>
      </c>
      <c r="AE123" s="125" t="str">
        <f>IF(1=1,IF(G123="","",UPPER(TRIM(SUBSTITUTE(SUBSTITUTE(G123&amp;"",CHAR(160)," ")," "," ")))),N("AC9"))</f>
        <v/>
      </c>
      <c r="AG123" s="244" t="s">
        <v>78</v>
      </c>
    </row>
    <row r="124" spans="1:33" ht="15.75" x14ac:dyDescent="0.25">
      <c r="A124" s="160" t="str">
        <f>IF(1=1,IF(E124="","",A120),N("A10"))</f>
        <v/>
      </c>
      <c r="B124" s="127" t="str">
        <f>IF(1=1,IF(E124="","",B120),N("B10"))</f>
        <v/>
      </c>
      <c r="C124" s="128"/>
      <c r="D124" s="129" t="str">
        <f>IF(ISBLANK(E124),"",LARGE(D120:D123,1)+1)</f>
        <v/>
      </c>
      <c r="E124" s="130"/>
      <c r="F124" s="131"/>
      <c r="G124" s="170"/>
      <c r="H124" s="105"/>
      <c r="I124" s="132" t="str">
        <f>IF(1=1,IF(E124="","",I120),N("H10"))</f>
        <v/>
      </c>
      <c r="J124" s="133" t="str">
        <f>IF(1=1,IF(E124="","",J120),N("I10"))</f>
        <v/>
      </c>
      <c r="K124" s="134" t="str">
        <f>IF(1=1,IF(E124="","",K120),N("J10"))</f>
        <v/>
      </c>
      <c r="L124" s="135" t="str">
        <f>IF(1=1,IF(OR(J124="",O124="",NOT(ISNUMBER(J124)),NOT(ISNUMBER(O124)),J124=0),"",O124/J124),N("L10"))</f>
        <v/>
      </c>
      <c r="M124" s="136" t="str">
        <f>IF(1=1,IF(OR(L124="",NOT(ISNUMBER(F124))),"",F124*L124*IFERROR(INDEX(D384:D428,MATCH(AE124,B384:B428,0)),1)),N("M13"))</f>
        <v/>
      </c>
      <c r="N124" s="137" t="str">
        <f>IF(1=1,IF(F124="","",IF(G124="","",IFERROR(INDEX(E384:E428,MATCH(AE124,B384:B428,0)),G124&amp;""))),N("N6"))</f>
        <v/>
      </c>
      <c r="O124" s="138" t="str">
        <f>IF(1=1,IF(E124="","",O120),N("K10"))</f>
        <v/>
      </c>
      <c r="P124" s="139" t="str">
        <f>IF(1=1,IF(M124="","",IF(AND(ISNUMBER(M124),M124&lt;1,N124="kg"),MAX(1,ROUND(M124*1000,0)),IF(AND(ISNUMBER(M124),M124&lt;1,N124="L"),MAX(1,ROUND(M124*100,0)),ROUND(M124,3)))),N("O10"))</f>
        <v/>
      </c>
      <c r="Q124" s="140" t="str">
        <f>IF(1=1,IF(M124="","",IF(AND(ISNUMBER(M124),M124&lt;1,N124="kg"),"g",IF(AND(ISNUMBER(M124),M124&lt;1,N124="L"),"cl",N124))),N("P10"))</f>
        <v/>
      </c>
      <c r="R124" s="161" t="str">
        <f>IF(1=1,IF(E124="","",IF(F124="","A CONTROLER",IF(NOT(ISNUMBER(F124)),"TEXTE",IF(OR(L124="",L124&lt;=0),"COMMANDE PRINCIPALE INCOMPLETE",IF(G124="","UNITE MANQUANTE",IF(COUNTIF(B384:B428,AE124)=0,"UNITE A CONTROLER","OK")))))),N("Q9"))</f>
        <v/>
      </c>
      <c r="S124" s="105"/>
      <c r="T124" s="141">
        <f t="shared" si="14"/>
        <v>0</v>
      </c>
      <c r="U124" s="133" t="str">
        <f>IF(1=1,IF(E124="","",U120),N("S10"))</f>
        <v/>
      </c>
      <c r="V124" s="133" t="str">
        <f>IF(1=1,IF(E124="","",V120),N("T10"))</f>
        <v/>
      </c>
      <c r="W124" s="135" t="str">
        <f>IF(1=1,IF(OR(U124="",V124="",NOT(ISNUMBER(U124)),NOT(ISNUMBER(V124)),U124=0),"",V124/U124),N("U10"))</f>
        <v/>
      </c>
      <c r="X124" s="136" t="str">
        <f>IF(1=1,IF(OR(W124="",NOT(ISNUMBER(F124))),"",F124*W124*IFERROR(INDEX(D384:D428,MATCH(AE124,B384:B428,0)),1)),N("V7"))</f>
        <v/>
      </c>
      <c r="Y124" s="137" t="str">
        <f>IF(1=1,IF(F124="","",IF(G124="","",IFERROR(INDEX(E384:E428,MATCH(AE124,B384:B428,0)),G124&amp;""))),N("W6"))</f>
        <v/>
      </c>
      <c r="Z124" s="142" t="str">
        <f>IF(1=1,IF(X124="","",IF(AND(ISNUMBER(X124),X124&lt;1,Y124="kg"),MAX(1,ROUND(X124*1000,0)),IF(AND(ISNUMBER(X124),X124&lt;1,Y124="L"),MAX(1,ROUND(X124*100,0)),ROUND(X124,3)))),N("X10"))</f>
        <v/>
      </c>
      <c r="AA124" s="143" t="str">
        <f>IF(1=1,IF(X124="","",IF(AND(ISNUMBER(X124),X124&lt;1,Y124="kg"),"g",IF(AND(ISNUMBER(X124),X124&lt;1,Y124="L"),"cl",Y124))),N("Y10"))</f>
        <v/>
      </c>
      <c r="AB124" s="123" t="str">
        <f>IF(1=1,IF(E124="","",IF(F124="","A CONTROLER",IF(NOT(ISNUMBER(F124)),"TEXTE",IF(OR(W124="",W124&lt;=0),"COMMANDE COUVERTS INCOMPLETE",IF(G124="","UNITE MANQUANTE",IF(COUNTIF(B384:B428,AE124)=0,"UNITE A CONTROLER","OK")))))),N("Z6"))</f>
        <v/>
      </c>
      <c r="AD124" s="144" t="str">
        <f>IF(1=1,IF(E124="","",AD120),N("AB10"))</f>
        <v/>
      </c>
      <c r="AE124" s="125" t="str">
        <f>IF(1=1,IF(G124="","",UPPER(TRIM(SUBSTITUTE(SUBSTITUTE(G124&amp;"",CHAR(160)," ")," "," ")))),N("AC10"))</f>
        <v/>
      </c>
      <c r="AG124" s="244" t="s">
        <v>80</v>
      </c>
    </row>
    <row r="125" spans="1:33" ht="15.75" x14ac:dyDescent="0.25">
      <c r="A125" s="160" t="str">
        <f>IF(1=1,IF(E125="","",A120),N("A11"))</f>
        <v/>
      </c>
      <c r="B125" s="127" t="str">
        <f>IF(1=1,IF(E125="","",B120),N("B11"))</f>
        <v/>
      </c>
      <c r="C125" s="128"/>
      <c r="D125" s="129" t="str">
        <f>IF(ISBLANK(E125),"",LARGE(D120:D124,1)+1)</f>
        <v/>
      </c>
      <c r="E125" s="130"/>
      <c r="F125" s="131"/>
      <c r="G125" s="170"/>
      <c r="H125" s="105"/>
      <c r="I125" s="132" t="str">
        <f>IF(1=1,IF(E125="","",I120),N("H11"))</f>
        <v/>
      </c>
      <c r="J125" s="133" t="str">
        <f>IF(1=1,IF(E125="","",J120),N("I11"))</f>
        <v/>
      </c>
      <c r="K125" s="134" t="str">
        <f>IF(1=1,IF(E125="","",K120),N("J11"))</f>
        <v/>
      </c>
      <c r="L125" s="135" t="str">
        <f>IF(1=1,IF(OR(J125="",O125="",NOT(ISNUMBER(J125)),NOT(ISNUMBER(O125)),J125=0),"",O125/J125),N("L11"))</f>
        <v/>
      </c>
      <c r="M125" s="136" t="str">
        <f>IF(1=1,IF(OR(L125="",NOT(ISNUMBER(F125))),"",F125*L125*IFERROR(INDEX(D384:D428,MATCH(AE125,B384:B428,0)),1)),N("M13"))</f>
        <v/>
      </c>
      <c r="N125" s="137" t="str">
        <f>IF(1=1,IF(F125="","",IF(G125="","",IFERROR(INDEX(E384:E428,MATCH(AE125,B384:B428,0)),G125&amp;""))),N("N6"))</f>
        <v/>
      </c>
      <c r="O125" s="138" t="str">
        <f>IF(1=1,IF(E125="","",O120),N("K11"))</f>
        <v/>
      </c>
      <c r="P125" s="139" t="str">
        <f>IF(1=1,IF(M125="","",IF(AND(ISNUMBER(M125),M125&lt;1,N125="kg"),MAX(1,ROUND(M125*1000,0)),IF(AND(ISNUMBER(M125),M125&lt;1,N125="L"),MAX(1,ROUND(M125*100,0)),ROUND(M125,3)))),N("O11"))</f>
        <v/>
      </c>
      <c r="Q125" s="140" t="str">
        <f>IF(1=1,IF(M125="","",IF(AND(ISNUMBER(M125),M125&lt;1,N125="kg"),"g",IF(AND(ISNUMBER(M125),M125&lt;1,N125="L"),"cl",N125))),N("P11"))</f>
        <v/>
      </c>
      <c r="R125" s="161" t="str">
        <f>IF(1=1,IF(E125="","",IF(F125="","A CONTROLER",IF(NOT(ISNUMBER(F125)),"TEXTE",IF(OR(L125="",L125&lt;=0),"COMMANDE PRINCIPALE INCOMPLETE",IF(G125="","UNITE MANQUANTE",IF(COUNTIF(B384:B428,AE125)=0,"UNITE A CONTROLER","OK")))))),N("Q9"))</f>
        <v/>
      </c>
      <c r="S125" s="105"/>
      <c r="T125" s="141">
        <f t="shared" si="14"/>
        <v>0</v>
      </c>
      <c r="U125" s="133" t="str">
        <f>IF(1=1,IF(E125="","",U120),N("S11"))</f>
        <v/>
      </c>
      <c r="V125" s="133" t="str">
        <f>IF(1=1,IF(E125="","",V120),N("T11"))</f>
        <v/>
      </c>
      <c r="W125" s="135" t="str">
        <f>IF(1=1,IF(OR(U125="",V125="",NOT(ISNUMBER(U125)),NOT(ISNUMBER(V125)),U125=0),"",V125/U125),N("U11"))</f>
        <v/>
      </c>
      <c r="X125" s="136" t="str">
        <f>IF(1=1,IF(OR(W125="",NOT(ISNUMBER(F125))),"",F125*W125*IFERROR(INDEX(D384:D428,MATCH(AE125,B384:B428,0)),1)),N("V7"))</f>
        <v/>
      </c>
      <c r="Y125" s="137" t="str">
        <f>IF(1=1,IF(F125="","",IF(G125="","",IFERROR(INDEX(E384:E428,MATCH(AE125,B384:B428,0)),G125&amp;""))),N("W6"))</f>
        <v/>
      </c>
      <c r="Z125" s="142" t="str">
        <f>IF(1=1,IF(X125="","",IF(AND(ISNUMBER(X125),X125&lt;1,Y125="kg"),MAX(1,ROUND(X125*1000,0)),IF(AND(ISNUMBER(X125),X125&lt;1,Y125="L"),MAX(1,ROUND(X125*100,0)),ROUND(X125,3)))),N("X11"))</f>
        <v/>
      </c>
      <c r="AA125" s="143" t="str">
        <f>IF(1=1,IF(X125="","",IF(AND(ISNUMBER(X125),X125&lt;1,Y125="kg"),"g",IF(AND(ISNUMBER(X125),X125&lt;1,Y125="L"),"cl",Y125))),N("Y11"))</f>
        <v/>
      </c>
      <c r="AB125" s="123" t="str">
        <f>IF(1=1,IF(E125="","",IF(F125="","A CONTROLER",IF(NOT(ISNUMBER(F125)),"TEXTE",IF(OR(W125="",W125&lt;=0),"COMMANDE COUVERTS INCOMPLETE",IF(G125="","UNITE MANQUANTE",IF(COUNTIF(B384:B428,AE125)=0,"UNITE A CONTROLER","OK")))))),N("Z6"))</f>
        <v/>
      </c>
      <c r="AD125" s="144" t="str">
        <f>IF(1=1,IF(E125="","",AD120),N("AB11"))</f>
        <v/>
      </c>
      <c r="AE125" s="125" t="str">
        <f>IF(1=1,IF(G125="","",UPPER(TRIM(SUBSTITUTE(SUBSTITUTE(G125&amp;"",CHAR(160)," ")," "," ")))),N("AC11"))</f>
        <v/>
      </c>
      <c r="AG125" s="244" t="s">
        <v>66</v>
      </c>
    </row>
    <row r="126" spans="1:33" ht="15.75" x14ac:dyDescent="0.25">
      <c r="A126" s="160" t="str">
        <f>IF(1=1,IF(E126="","",A120),N("A12"))</f>
        <v/>
      </c>
      <c r="B126" s="127" t="str">
        <f>IF(1=1,IF(E126="","",B120),N("B12"))</f>
        <v/>
      </c>
      <c r="C126" s="128"/>
      <c r="D126" s="129" t="str">
        <f>IF(ISBLANK(E126),"",LARGE(D120:D125,1)+1)</f>
        <v/>
      </c>
      <c r="E126" s="130"/>
      <c r="F126" s="131"/>
      <c r="G126" s="170"/>
      <c r="H126" s="105"/>
      <c r="I126" s="132" t="str">
        <f>IF(1=1,IF(E126="","",I120),N("H12"))</f>
        <v/>
      </c>
      <c r="J126" s="133" t="str">
        <f>IF(1=1,IF(E126="","",J120),N("I12"))</f>
        <v/>
      </c>
      <c r="K126" s="134" t="str">
        <f>IF(1=1,IF(E126="","",K120),N("J12"))</f>
        <v/>
      </c>
      <c r="L126" s="135" t="str">
        <f>IF(1=1,IF(OR(J126="",O126="",NOT(ISNUMBER(J126)),NOT(ISNUMBER(O126)),J126=0),"",O126/J126),N("L12"))</f>
        <v/>
      </c>
      <c r="M126" s="136" t="str">
        <f>IF(1=1,IF(OR(L126="",NOT(ISNUMBER(F126))),"",F126*L126*IFERROR(INDEX(D384:D428,MATCH(AE126,B384:B428,0)),1)),N("M13"))</f>
        <v/>
      </c>
      <c r="N126" s="137" t="str">
        <f>IF(1=1,IF(F126="","",IF(G126="","",IFERROR(INDEX(E384:E428,MATCH(AE126,B384:B428,0)),G126&amp;""))),N("N6"))</f>
        <v/>
      </c>
      <c r="O126" s="138" t="str">
        <f>IF(1=1,IF(E126="","",O120),N("K12"))</f>
        <v/>
      </c>
      <c r="P126" s="139" t="str">
        <f>IF(1=1,IF(M126="","",IF(AND(ISNUMBER(M126),M126&lt;1,N126="kg"),MAX(1,ROUND(M126*1000,0)),IF(AND(ISNUMBER(M126),M126&lt;1,N126="L"),MAX(1,ROUND(M126*100,0)),ROUND(M126,3)))),N("O12"))</f>
        <v/>
      </c>
      <c r="Q126" s="140" t="str">
        <f>IF(1=1,IF(M126="","",IF(AND(ISNUMBER(M126),M126&lt;1,N126="kg"),"g",IF(AND(ISNUMBER(M126),M126&lt;1,N126="L"),"cl",N126))),N("P12"))</f>
        <v/>
      </c>
      <c r="R126" s="161" t="str">
        <f>IF(1=1,IF(E126="","",IF(F126="","A CONTROLER",IF(NOT(ISNUMBER(F126)),"TEXTE",IF(OR(L126="",L126&lt;=0),"COMMANDE PRINCIPALE INCOMPLETE",IF(G126="","UNITE MANQUANTE",IF(COUNTIF(B384:B428,AE126)=0,"UNITE A CONTROLER","OK")))))),N("Q9"))</f>
        <v/>
      </c>
      <c r="S126" s="105"/>
      <c r="T126" s="141">
        <f t="shared" si="14"/>
        <v>0</v>
      </c>
      <c r="U126" s="133" t="str">
        <f>IF(1=1,IF(E126="","",U120),N("S12"))</f>
        <v/>
      </c>
      <c r="V126" s="133" t="str">
        <f>IF(1=1,IF(E126="","",V120),N("T12"))</f>
        <v/>
      </c>
      <c r="W126" s="135" t="str">
        <f>IF(1=1,IF(OR(U126="",V126="",NOT(ISNUMBER(U126)),NOT(ISNUMBER(V126)),U126=0),"",V126/U126),N("U12"))</f>
        <v/>
      </c>
      <c r="X126" s="136" t="str">
        <f>IF(1=1,IF(OR(W126="",NOT(ISNUMBER(F126))),"",F126*W126*IFERROR(INDEX(D384:D428,MATCH(AE126,B384:B428,0)),1)),N("V7"))</f>
        <v/>
      </c>
      <c r="Y126" s="137" t="str">
        <f>IF(1=1,IF(F126="","",IF(G126="","",IFERROR(INDEX(E384:E428,MATCH(AE126,B384:B428,0)),G126&amp;""))),N("W6"))</f>
        <v/>
      </c>
      <c r="Z126" s="142" t="str">
        <f>IF(1=1,IF(X126="","",IF(AND(ISNUMBER(X126),X126&lt;1,Y126="kg"),MAX(1,ROUND(X126*1000,0)),IF(AND(ISNUMBER(X126),X126&lt;1,Y126="L"),MAX(1,ROUND(X126*100,0)),ROUND(X126,3)))),N("X12"))</f>
        <v/>
      </c>
      <c r="AA126" s="143" t="str">
        <f>IF(1=1,IF(X126="","",IF(AND(ISNUMBER(X126),X126&lt;1,Y126="kg"),"g",IF(AND(ISNUMBER(X126),X126&lt;1,Y126="L"),"cl",Y126))),N("Y12"))</f>
        <v/>
      </c>
      <c r="AB126" s="123" t="str">
        <f>IF(1=1,IF(E126="","",IF(F126="","A CONTROLER",IF(NOT(ISNUMBER(F126)),"TEXTE",IF(OR(W126="",W126&lt;=0),"COMMANDE COUVERTS INCOMPLETE",IF(G126="","UNITE MANQUANTE",IF(COUNTIF(B384:B428,AE126)=0,"UNITE A CONTROLER","OK")))))),N("Z6"))</f>
        <v/>
      </c>
      <c r="AD126" s="144" t="str">
        <f>IF(1=1,IF(E126="","",AD120),N("AB12"))</f>
        <v/>
      </c>
      <c r="AE126" s="125" t="str">
        <f>IF(1=1,IF(G126="","",UPPER(TRIM(SUBSTITUTE(SUBSTITUTE(G126&amp;"",CHAR(160)," ")," "," ")))),N("AC12"))</f>
        <v/>
      </c>
      <c r="AG126" s="244" t="s">
        <v>64</v>
      </c>
    </row>
    <row r="127" spans="1:33" ht="15.75" x14ac:dyDescent="0.25">
      <c r="A127" s="160" t="str">
        <f>IF(1=1,IF(E127="","",A120),N("A13"))</f>
        <v/>
      </c>
      <c r="B127" s="127" t="str">
        <f>IF(1=1,IF(E127="","",B120),N("B13"))</f>
        <v/>
      </c>
      <c r="C127" s="128"/>
      <c r="D127" s="129" t="str">
        <f>IF(ISBLANK(E127),"",LARGE(D120:D126,1)+1)</f>
        <v/>
      </c>
      <c r="E127" s="130"/>
      <c r="F127" s="131"/>
      <c r="G127" s="170"/>
      <c r="H127" s="105"/>
      <c r="I127" s="132" t="str">
        <f>IF(1=1,IF(E127="","",I120),N("H13"))</f>
        <v/>
      </c>
      <c r="J127" s="133" t="str">
        <f>IF(1=1,IF(E127="","",J120),N("I13"))</f>
        <v/>
      </c>
      <c r="K127" s="134" t="str">
        <f>IF(1=1,IF(E127="","",K120),N("J13"))</f>
        <v/>
      </c>
      <c r="L127" s="135" t="str">
        <f>IF(1=1,IF(OR(J127="",O127="",NOT(ISNUMBER(J127)),NOT(ISNUMBER(O127)),J127=0),"",O127/J127),N("L13"))</f>
        <v/>
      </c>
      <c r="M127" s="136" t="str">
        <f>IF(1=1,IF(OR(L127="",NOT(ISNUMBER(F127))),"",F127*L127*IFERROR(INDEX(D384:D428,MATCH(AE127,B384:B428,0)),1)),N("M13"))</f>
        <v/>
      </c>
      <c r="N127" s="137" t="str">
        <f>IF(1=1,IF(F127="","",IF(G127="","",IFERROR(INDEX(E384:E428,MATCH(AE127,B384:B428,0)),G127&amp;""))),N("N6"))</f>
        <v/>
      </c>
      <c r="O127" s="138" t="str">
        <f>IF(1=1,IF(E127="","",O120),N("K13"))</f>
        <v/>
      </c>
      <c r="P127" s="139" t="str">
        <f>IF(1=1,IF(M127="","",IF(AND(ISNUMBER(M127),M127&lt;1,N127="kg"),MAX(1,ROUND(M127*1000,0)),IF(AND(ISNUMBER(M127),M127&lt;1,N127="L"),MAX(1,ROUND(M127*100,0)),ROUND(M127,3)))),N("O13"))</f>
        <v/>
      </c>
      <c r="Q127" s="140" t="str">
        <f>IF(1=1,IF(M127="","",IF(AND(ISNUMBER(M127),M127&lt;1,N127="kg"),"g",IF(AND(ISNUMBER(M127),M127&lt;1,N127="L"),"cl",N127))),N("P13"))</f>
        <v/>
      </c>
      <c r="R127" s="161" t="str">
        <f>IF(1=1,IF(E127="","",IF(F127="","A CONTROLER",IF(NOT(ISNUMBER(F127)),"TEXTE",IF(OR(L127="",L127&lt;=0),"COMMANDE PRINCIPALE INCOMPLETE",IF(G127="","UNITE MANQUANTE",IF(COUNTIF(B384:B428,AE127)=0,"UNITE A CONTROLER","OK")))))),N("Q9"))</f>
        <v/>
      </c>
      <c r="S127" s="105"/>
      <c r="T127" s="141">
        <f t="shared" si="14"/>
        <v>0</v>
      </c>
      <c r="U127" s="133" t="str">
        <f>IF(1=1,IF(E127="","",U120),N("S13"))</f>
        <v/>
      </c>
      <c r="V127" s="133" t="str">
        <f>IF(1=1,IF(E127="","",V120),N("T13"))</f>
        <v/>
      </c>
      <c r="W127" s="135" t="str">
        <f>IF(1=1,IF(OR(U127="",V127="",NOT(ISNUMBER(U127)),NOT(ISNUMBER(V127)),U127=0),"",V127/U127),N("U13"))</f>
        <v/>
      </c>
      <c r="X127" s="136" t="str">
        <f>IF(1=1,IF(OR(W127="",NOT(ISNUMBER(F127))),"",F127*W127*IFERROR(INDEX(D384:D428,MATCH(AE127,B384:B428,0)),1)),N("V7"))</f>
        <v/>
      </c>
      <c r="Y127" s="137" t="str">
        <f>IF(1=1,IF(F127="","",IF(G127="","",IFERROR(INDEX(E384:E428,MATCH(AE127,B384:B428,0)),G127&amp;""))),N("W6"))</f>
        <v/>
      </c>
      <c r="Z127" s="142" t="str">
        <f>IF(1=1,IF(X127="","",IF(AND(ISNUMBER(X127),X127&lt;1,Y127="kg"),MAX(1,ROUND(X127*1000,0)),IF(AND(ISNUMBER(X127),X127&lt;1,Y127="L"),MAX(1,ROUND(X127*100,0)),ROUND(X127,3)))),N("X13"))</f>
        <v/>
      </c>
      <c r="AA127" s="143" t="str">
        <f>IF(1=1,IF(X127="","",IF(AND(ISNUMBER(X127),X127&lt;1,Y127="kg"),"g",IF(AND(ISNUMBER(X127),X127&lt;1,Y127="L"),"cl",Y127))),N("Y13"))</f>
        <v/>
      </c>
      <c r="AB127" s="123" t="str">
        <f>IF(1=1,IF(E127="","",IF(F127="","A CONTROLER",IF(NOT(ISNUMBER(F127)),"TEXTE",IF(OR(W127="",W127&lt;=0),"COMMANDE COUVERTS INCOMPLETE",IF(G127="","UNITE MANQUANTE",IF(COUNTIF(B384:B428,AE127)=0,"UNITE A CONTROLER","OK")))))),N("Z6"))</f>
        <v/>
      </c>
      <c r="AD127" s="144" t="str">
        <f>IF(1=1,IF(E127="","",AD120),N("AB13"))</f>
        <v/>
      </c>
      <c r="AE127" s="125" t="str">
        <f>IF(1=1,IF(G127="","",UPPER(TRIM(SUBSTITUTE(SUBSTITUTE(G127&amp;"",CHAR(160)," ")," "," ")))),N("AC13"))</f>
        <v/>
      </c>
      <c r="AG127" s="244"/>
    </row>
    <row r="128" spans="1:33" ht="15.75" x14ac:dyDescent="0.25">
      <c r="A128" s="160" t="str">
        <f>IF(1=1,IF(E128="","",A120),N("A14"))</f>
        <v/>
      </c>
      <c r="B128" s="127" t="str">
        <f>IF(1=1,IF(E128="","",B120),N("B14"))</f>
        <v/>
      </c>
      <c r="C128" s="128"/>
      <c r="D128" s="129" t="str">
        <f>IF(ISBLANK(E128),"",LARGE(D120:D127,1)+1)</f>
        <v/>
      </c>
      <c r="E128" s="130"/>
      <c r="F128" s="131"/>
      <c r="G128" s="170"/>
      <c r="H128" s="105"/>
      <c r="I128" s="132" t="str">
        <f>IF(1=1,IF(E128="","",I120),N("H14"))</f>
        <v/>
      </c>
      <c r="J128" s="133" t="str">
        <f>IF(1=1,IF(E128="","",J120),N("I14"))</f>
        <v/>
      </c>
      <c r="K128" s="134" t="str">
        <f>IF(1=1,IF(E128="","",K120),N("J14"))</f>
        <v/>
      </c>
      <c r="L128" s="135" t="str">
        <f>IF(1=1,IF(OR(J128="",O128="",NOT(ISNUMBER(J128)),NOT(ISNUMBER(O128)),J128=0),"",O128/J128),N("L14"))</f>
        <v/>
      </c>
      <c r="M128" s="136" t="str">
        <f>IF(1=1,IF(OR(L128="",NOT(ISNUMBER(F128))),"",F128*L128*IFERROR(INDEX(D384:D428,MATCH(AE128,B384:B428,0)),1)),N("M13"))</f>
        <v/>
      </c>
      <c r="N128" s="137" t="str">
        <f>IF(1=1,IF(F128="","",IF(G128="","",IFERROR(INDEX(E384:E428,MATCH(AE128,B384:B428,0)),G128&amp;""))),N("N6"))</f>
        <v/>
      </c>
      <c r="O128" s="138" t="str">
        <f>IF(1=1,IF(E128="","",O120),N("K14"))</f>
        <v/>
      </c>
      <c r="P128" s="139" t="str">
        <f>IF(1=1,IF(M128="","",IF(AND(ISNUMBER(M128),M128&lt;1,N128="kg"),MAX(1,ROUND(M128*1000,0)),IF(AND(ISNUMBER(M128),M128&lt;1,N128="L"),MAX(1,ROUND(M128*100,0)),ROUND(M128,3)))),N("O14"))</f>
        <v/>
      </c>
      <c r="Q128" s="140" t="str">
        <f>IF(1=1,IF(M128="","",IF(AND(ISNUMBER(M128),M128&lt;1,N128="kg"),"g",IF(AND(ISNUMBER(M128),M128&lt;1,N128="L"),"cl",N128))),N("P14"))</f>
        <v/>
      </c>
      <c r="R128" s="161" t="str">
        <f>IF(1=1,IF(E128="","",IF(F128="","A CONTROLER",IF(NOT(ISNUMBER(F128)),"TEXTE",IF(OR(L128="",L128&lt;=0),"COMMANDE PRINCIPALE INCOMPLETE",IF(G128="","UNITE MANQUANTE",IF(COUNTIF(B384:B428,AE128)=0,"UNITE A CONTROLER","OK")))))),N("Q9"))</f>
        <v/>
      </c>
      <c r="S128" s="105"/>
      <c r="T128" s="141">
        <f t="shared" si="14"/>
        <v>0</v>
      </c>
      <c r="U128" s="133" t="str">
        <f>IF(1=1,IF(E128="","",U120),N("S14"))</f>
        <v/>
      </c>
      <c r="V128" s="133" t="str">
        <f>IF(1=1,IF(E128="","",V120),N("T14"))</f>
        <v/>
      </c>
      <c r="W128" s="135" t="str">
        <f>IF(1=1,IF(OR(U128="",V128="",NOT(ISNUMBER(U128)),NOT(ISNUMBER(V128)),U128=0),"",V128/U128),N("U14"))</f>
        <v/>
      </c>
      <c r="X128" s="136" t="str">
        <f>IF(1=1,IF(OR(W128="",NOT(ISNUMBER(F128))),"",F128*W128*IFERROR(INDEX(D384:D428,MATCH(AE128,B384:B428,0)),1)),N("V7"))</f>
        <v/>
      </c>
      <c r="Y128" s="137" t="str">
        <f>IF(1=1,IF(F128="","",IF(G128="","",IFERROR(INDEX(E384:E428,MATCH(AE128,B384:B428,0)),G128&amp;""))),N("W6"))</f>
        <v/>
      </c>
      <c r="Z128" s="142" t="str">
        <f>IF(1=1,IF(X128="","",IF(AND(ISNUMBER(X128),X128&lt;1,Y128="kg"),MAX(1,ROUND(X128*1000,0)),IF(AND(ISNUMBER(X128),X128&lt;1,Y128="L"),MAX(1,ROUND(X128*100,0)),ROUND(X128,3)))),N("X14"))</f>
        <v/>
      </c>
      <c r="AA128" s="143" t="str">
        <f>IF(1=1,IF(X128="","",IF(AND(ISNUMBER(X128),X128&lt;1,Y128="kg"),"g",IF(AND(ISNUMBER(X128),X128&lt;1,Y128="L"),"cl",Y128))),N("Y14"))</f>
        <v/>
      </c>
      <c r="AB128" s="123" t="str">
        <f>IF(1=1,IF(E128="","",IF(F128="","A CONTROLER",IF(NOT(ISNUMBER(F128)),"TEXTE",IF(OR(W128="",W128&lt;=0),"COMMANDE COUVERTS INCOMPLETE",IF(G128="","UNITE MANQUANTE",IF(COUNTIF(B384:B428,AE128)=0,"UNITE A CONTROLER","OK")))))),N("Z6"))</f>
        <v/>
      </c>
      <c r="AD128" s="144" t="str">
        <f>IF(1=1,IF(E128="","",AD120),N("AB14"))</f>
        <v/>
      </c>
      <c r="AE128" s="125" t="str">
        <f>IF(1=1,IF(G128="","",UPPER(TRIM(SUBSTITUTE(SUBSTITUTE(G128&amp;"",CHAR(160)," ")," "," ")))),N("AC14"))</f>
        <v/>
      </c>
    </row>
    <row r="129" spans="1:31" ht="15.75" x14ac:dyDescent="0.25">
      <c r="A129" s="160" t="str">
        <f>IF(1=1,IF(E129="","",A120),N("A15"))</f>
        <v/>
      </c>
      <c r="B129" s="127" t="str">
        <f>IF(1=1,IF(E129="","",B120),N("B15"))</f>
        <v/>
      </c>
      <c r="C129" s="128"/>
      <c r="D129" s="129" t="str">
        <f>IF(ISBLANK(E129),"",LARGE(D120:D128,1)+1)</f>
        <v/>
      </c>
      <c r="E129" s="130"/>
      <c r="F129" s="131"/>
      <c r="G129" s="170"/>
      <c r="H129" s="105"/>
      <c r="I129" s="132" t="str">
        <f>IF(1=1,IF(E129="","",I120),N("H15"))</f>
        <v/>
      </c>
      <c r="J129" s="133" t="str">
        <f>IF(1=1,IF(E129="","",J120),N("I15"))</f>
        <v/>
      </c>
      <c r="K129" s="134" t="str">
        <f>IF(1=1,IF(E129="","",K120),N("J15"))</f>
        <v/>
      </c>
      <c r="L129" s="135" t="str">
        <f>IF(1=1,IF(OR(J129="",O129="",NOT(ISNUMBER(J129)),NOT(ISNUMBER(O129)),J129=0),"",O129/J129),N("L15"))</f>
        <v/>
      </c>
      <c r="M129" s="136" t="str">
        <f>IF(1=1,IF(OR(L129="",NOT(ISNUMBER(F129))),"",F129*L129*IFERROR(INDEX(D384:D428,MATCH(AE129,B384:B428,0)),1)),N("M13"))</f>
        <v/>
      </c>
      <c r="N129" s="137" t="str">
        <f>IF(1=1,IF(F129="","",IF(G129="","",IFERROR(INDEX(E384:E428,MATCH(AE129,B384:B428,0)),G129&amp;""))),N("N6"))</f>
        <v/>
      </c>
      <c r="O129" s="138" t="str">
        <f>IF(1=1,IF(E129="","",O120),N("K15"))</f>
        <v/>
      </c>
      <c r="P129" s="139" t="str">
        <f>IF(1=1,IF(M129="","",IF(AND(ISNUMBER(M129),M129&lt;1,N129="kg"),MAX(1,ROUND(M129*1000,0)),IF(AND(ISNUMBER(M129),M129&lt;1,N129="L"),MAX(1,ROUND(M129*100,0)),ROUND(M129,3)))),N("O15"))</f>
        <v/>
      </c>
      <c r="Q129" s="140" t="str">
        <f>IF(1=1,IF(M129="","",IF(AND(ISNUMBER(M129),M129&lt;1,N129="kg"),"g",IF(AND(ISNUMBER(M129),M129&lt;1,N129="L"),"cl",N129))),N("P15"))</f>
        <v/>
      </c>
      <c r="R129" s="161" t="str">
        <f>IF(1=1,IF(E129="","",IF(F129="","A CONTROLER",IF(NOT(ISNUMBER(F129)),"TEXTE",IF(OR(L129="",L129&lt;=0),"COMMANDE PRINCIPALE INCOMPLETE",IF(G129="","UNITE MANQUANTE",IF(COUNTIF(B384:B428,AE129)=0,"UNITE A CONTROLER","OK")))))),N("Q9"))</f>
        <v/>
      </c>
      <c r="S129" s="105"/>
      <c r="T129" s="141">
        <f t="shared" si="14"/>
        <v>0</v>
      </c>
      <c r="U129" s="133" t="str">
        <f>IF(1=1,IF(E129="","",U120),N("S15"))</f>
        <v/>
      </c>
      <c r="V129" s="133" t="str">
        <f>IF(1=1,IF(E129="","",V120),N("T15"))</f>
        <v/>
      </c>
      <c r="W129" s="135" t="str">
        <f>IF(1=1,IF(OR(U129="",V129="",NOT(ISNUMBER(U129)),NOT(ISNUMBER(V129)),U129=0),"",V129/U129),N("U15"))</f>
        <v/>
      </c>
      <c r="X129" s="136" t="str">
        <f>IF(1=1,IF(OR(W129="",NOT(ISNUMBER(F129))),"",F129*W129*IFERROR(INDEX(D384:D428,MATCH(AE129,B384:B428,0)),1)),N("V7"))</f>
        <v/>
      </c>
      <c r="Y129" s="137" t="str">
        <f>IF(1=1,IF(F129="","",IF(G129="","",IFERROR(INDEX(E384:E428,MATCH(AE129,B384:B428,0)),G129&amp;""))),N("W6"))</f>
        <v/>
      </c>
      <c r="Z129" s="142" t="str">
        <f>IF(1=1,IF(X129="","",IF(AND(ISNUMBER(X129),X129&lt;1,Y129="kg"),MAX(1,ROUND(X129*1000,0)),IF(AND(ISNUMBER(X129),X129&lt;1,Y129="L"),MAX(1,ROUND(X129*100,0)),ROUND(X129,3)))),N("X15"))</f>
        <v/>
      </c>
      <c r="AA129" s="143" t="str">
        <f>IF(1=1,IF(X129="","",IF(AND(ISNUMBER(X129),X129&lt;1,Y129="kg"),"g",IF(AND(ISNUMBER(X129),X129&lt;1,Y129="L"),"cl",Y129))),N("Y15"))</f>
        <v/>
      </c>
      <c r="AB129" s="123" t="str">
        <f>IF(1=1,IF(E129="","",IF(F129="","A CONTROLER",IF(NOT(ISNUMBER(F129)),"TEXTE",IF(OR(W129="",W129&lt;=0),"COMMANDE COUVERTS INCOMPLETE",IF(G129="","UNITE MANQUANTE",IF(COUNTIF(B384:B428,AE129)=0,"UNITE A CONTROLER","OK")))))),N("Z6"))</f>
        <v/>
      </c>
      <c r="AD129" s="144" t="str">
        <f>IF(1=1,IF(E129="","",AD120),N("AB15"))</f>
        <v/>
      </c>
      <c r="AE129" s="125" t="str">
        <f>IF(1=1,IF(G129="","",UPPER(TRIM(SUBSTITUTE(SUBSTITUTE(G129&amp;"",CHAR(160)," ")," "," ")))),N("AC15"))</f>
        <v/>
      </c>
    </row>
    <row r="130" spans="1:31" ht="15.75" x14ac:dyDescent="0.25">
      <c r="A130" s="160" t="str">
        <f>IF(1=1,IF(E130="","",A120),N("A16"))</f>
        <v/>
      </c>
      <c r="B130" s="127" t="str">
        <f>IF(1=1,IF(E130="","",B120),N("B16"))</f>
        <v/>
      </c>
      <c r="C130" s="128"/>
      <c r="D130" s="129" t="str">
        <f>IF(ISBLANK(E130),"",LARGE(D120:D129,1)+1)</f>
        <v/>
      </c>
      <c r="E130" s="130"/>
      <c r="F130" s="131"/>
      <c r="G130" s="170"/>
      <c r="H130" s="105"/>
      <c r="I130" s="132" t="str">
        <f>IF(1=1,IF(E130="","",I120),N("H16"))</f>
        <v/>
      </c>
      <c r="J130" s="133" t="str">
        <f>IF(1=1,IF(E130="","",J120),N("I16"))</f>
        <v/>
      </c>
      <c r="K130" s="134" t="str">
        <f>IF(1=1,IF(E130="","",K120),N("J16"))</f>
        <v/>
      </c>
      <c r="L130" s="135" t="str">
        <f>IF(1=1,IF(OR(J130="",O130="",NOT(ISNUMBER(J130)),NOT(ISNUMBER(O130)),J130=0),"",O130/J130),N("L16"))</f>
        <v/>
      </c>
      <c r="M130" s="136" t="str">
        <f>IF(1=1,IF(OR(L130="",NOT(ISNUMBER(F130))),"",F130*L130*IFERROR(INDEX(D384:D428,MATCH(AE130,B384:B428,0)),1)),N("M13"))</f>
        <v/>
      </c>
      <c r="N130" s="137" t="str">
        <f>IF(1=1,IF(F130="","",IF(G130="","",IFERROR(INDEX(E384:E428,MATCH(AE130,B384:B428,0)),G130&amp;""))),N("N6"))</f>
        <v/>
      </c>
      <c r="O130" s="138" t="str">
        <f>IF(1=1,IF(E130="","",O120),N("K16"))</f>
        <v/>
      </c>
      <c r="P130" s="139" t="str">
        <f>IF(1=1,IF(M130="","",IF(AND(ISNUMBER(M130),M130&lt;1,N130="kg"),MAX(1,ROUND(M130*1000,0)),IF(AND(ISNUMBER(M130),M130&lt;1,N130="L"),MAX(1,ROUND(M130*100,0)),ROUND(M130,3)))),N("O16"))</f>
        <v/>
      </c>
      <c r="Q130" s="140" t="str">
        <f>IF(1=1,IF(M130="","",IF(AND(ISNUMBER(M130),M130&lt;1,N130="kg"),"g",IF(AND(ISNUMBER(M130),M130&lt;1,N130="L"),"cl",N130))),N("P16"))</f>
        <v/>
      </c>
      <c r="R130" s="161" t="str">
        <f>IF(1=1,IF(E130="","",IF(F130="","A CONTROLER",IF(NOT(ISNUMBER(F130)),"TEXTE",IF(OR(L130="",L130&lt;=0),"COMMANDE PRINCIPALE INCOMPLETE",IF(G130="","UNITE MANQUANTE",IF(COUNTIF(B384:B428,AE130)=0,"UNITE A CONTROLER","OK")))))),N("Q9"))</f>
        <v/>
      </c>
      <c r="S130" s="105"/>
      <c r="T130" s="141">
        <f t="shared" si="14"/>
        <v>0</v>
      </c>
      <c r="U130" s="133" t="str">
        <f>IF(1=1,IF(E130="","",U120),N("S16"))</f>
        <v/>
      </c>
      <c r="V130" s="133" t="str">
        <f>IF(1=1,IF(E130="","",V120),N("T16"))</f>
        <v/>
      </c>
      <c r="W130" s="135" t="str">
        <f>IF(1=1,IF(OR(U130="",V130="",NOT(ISNUMBER(U130)),NOT(ISNUMBER(V130)),U130=0),"",V130/U130),N("U16"))</f>
        <v/>
      </c>
      <c r="X130" s="136" t="str">
        <f>IF(1=1,IF(OR(W130="",NOT(ISNUMBER(F130))),"",F130*W130*IFERROR(INDEX(D384:D428,MATCH(AE130,B384:B428,0)),1)),N("V7"))</f>
        <v/>
      </c>
      <c r="Y130" s="137" t="str">
        <f>IF(1=1,IF(F130="","",IF(G130="","",IFERROR(INDEX(E384:E428,MATCH(AE130,B384:B428,0)),G130&amp;""))),N("W6"))</f>
        <v/>
      </c>
      <c r="Z130" s="142" t="str">
        <f>IF(1=1,IF(X130="","",IF(AND(ISNUMBER(X130),X130&lt;1,Y130="kg"),MAX(1,ROUND(X130*1000,0)),IF(AND(ISNUMBER(X130),X130&lt;1,Y130="L"),MAX(1,ROUND(X130*100,0)),ROUND(X130,3)))),N("X16"))</f>
        <v/>
      </c>
      <c r="AA130" s="143" t="str">
        <f>IF(1=1,IF(X130="","",IF(AND(ISNUMBER(X130),X130&lt;1,Y130="kg"),"g",IF(AND(ISNUMBER(X130),X130&lt;1,Y130="L"),"cl",Y130))),N("Y16"))</f>
        <v/>
      </c>
      <c r="AB130" s="123" t="str">
        <f>IF(1=1,IF(E130="","",IF(F130="","A CONTROLER",IF(NOT(ISNUMBER(F130)),"TEXTE",IF(OR(W130="",W130&lt;=0),"COMMANDE COUVERTS INCOMPLETE",IF(G130="","UNITE MANQUANTE",IF(COUNTIF(B384:B428,AE130)=0,"UNITE A CONTROLER","OK")))))),N("Z6"))</f>
        <v/>
      </c>
      <c r="AD130" s="144" t="str">
        <f>IF(1=1,IF(E130="","",AD120),N("AB16"))</f>
        <v/>
      </c>
      <c r="AE130" s="125" t="str">
        <f>IF(1=1,IF(G130="","",UPPER(TRIM(SUBSTITUTE(SUBSTITUTE(G130&amp;"",CHAR(160)," ")," "," ")))),N("AC16"))</f>
        <v/>
      </c>
    </row>
    <row r="131" spans="1:31" ht="15.75" x14ac:dyDescent="0.25">
      <c r="A131" s="160" t="str">
        <f>IF(1=1,IF(E131="","",A120),N("A17"))</f>
        <v/>
      </c>
      <c r="B131" s="127" t="str">
        <f>IF(1=1,IF(E131="","",B120),N("B17"))</f>
        <v/>
      </c>
      <c r="C131" s="128"/>
      <c r="D131" s="129" t="str">
        <f>IF(ISBLANK(E131),"",LARGE(D120:D130,1)+1)</f>
        <v/>
      </c>
      <c r="E131" s="130"/>
      <c r="F131" s="131"/>
      <c r="G131" s="170"/>
      <c r="H131" s="105"/>
      <c r="I131" s="132" t="str">
        <f>IF(1=1,IF(E131="","",I120),N("H17"))</f>
        <v/>
      </c>
      <c r="J131" s="133" t="str">
        <f>IF(1=1,IF(E131="","",J120),N("I17"))</f>
        <v/>
      </c>
      <c r="K131" s="134" t="str">
        <f>IF(1=1,IF(E131="","",K120),N("J17"))</f>
        <v/>
      </c>
      <c r="L131" s="135" t="str">
        <f>IF(1=1,IF(OR(J131="",O131="",NOT(ISNUMBER(J131)),NOT(ISNUMBER(O131)),J131=0),"",O131/J131),N("L17"))</f>
        <v/>
      </c>
      <c r="M131" s="136" t="str">
        <f>IF(1=1,IF(OR(L131="",NOT(ISNUMBER(F131))),"",F131*L131*IFERROR(INDEX(D384:D428,MATCH(AE131,B384:B428,0)),1)),N("M13"))</f>
        <v/>
      </c>
      <c r="N131" s="137" t="str">
        <f>IF(1=1,IF(F131="","",IF(G131="","",IFERROR(INDEX(E384:E428,MATCH(AE131,B384:B428,0)),G131&amp;""))),N("N6"))</f>
        <v/>
      </c>
      <c r="O131" s="138" t="str">
        <f>IF(1=1,IF(E131="","",O120),N("K17"))</f>
        <v/>
      </c>
      <c r="P131" s="139" t="str">
        <f>IF(1=1,IF(M131="","",IF(AND(ISNUMBER(M131),M131&lt;1,N131="kg"),MAX(1,ROUND(M131*1000,0)),IF(AND(ISNUMBER(M131),M131&lt;1,N131="L"),MAX(1,ROUND(M131*100,0)),ROUND(M131,3)))),N("O17"))</f>
        <v/>
      </c>
      <c r="Q131" s="140" t="str">
        <f>IF(1=1,IF(M131="","",IF(AND(ISNUMBER(M131),M131&lt;1,N131="kg"),"g",IF(AND(ISNUMBER(M131),M131&lt;1,N131="L"),"cl",N131))),N("P17"))</f>
        <v/>
      </c>
      <c r="R131" s="161" t="str">
        <f>IF(1=1,IF(E131="","",IF(F131="","A CONTROLER",IF(NOT(ISNUMBER(F131)),"TEXTE",IF(OR(L131="",L131&lt;=0),"COMMANDE PRINCIPALE INCOMPLETE",IF(G131="","UNITE MANQUANTE",IF(COUNTIF(B384:B428,AE131)=0,"UNITE A CONTROLER","OK")))))),N("Q9"))</f>
        <v/>
      </c>
      <c r="S131" s="105"/>
      <c r="T131" s="141">
        <f t="shared" si="14"/>
        <v>0</v>
      </c>
      <c r="U131" s="133" t="str">
        <f>IF(1=1,IF(E131="","",U120),N("S17"))</f>
        <v/>
      </c>
      <c r="V131" s="133" t="str">
        <f>IF(1=1,IF(E131="","",V120),N("T17"))</f>
        <v/>
      </c>
      <c r="W131" s="135" t="str">
        <f>IF(1=1,IF(OR(U131="",V131="",NOT(ISNUMBER(U131)),NOT(ISNUMBER(V131)),U131=0),"",V131/U131),N("U17"))</f>
        <v/>
      </c>
      <c r="X131" s="136" t="str">
        <f>IF(1=1,IF(OR(W131="",NOT(ISNUMBER(F131))),"",F131*W131*IFERROR(INDEX(D384:D428,MATCH(AE131,B384:B428,0)),1)),N("V7"))</f>
        <v/>
      </c>
      <c r="Y131" s="137" t="str">
        <f>IF(1=1,IF(F131="","",IF(G131="","",IFERROR(INDEX(E384:E428,MATCH(AE131,B384:B428,0)),G131&amp;""))),N("W6"))</f>
        <v/>
      </c>
      <c r="Z131" s="142" t="str">
        <f>IF(1=1,IF(X131="","",IF(AND(ISNUMBER(X131),X131&lt;1,Y131="kg"),MAX(1,ROUND(X131*1000,0)),IF(AND(ISNUMBER(X131),X131&lt;1,Y131="L"),MAX(1,ROUND(X131*100,0)),ROUND(X131,3)))),N("X17"))</f>
        <v/>
      </c>
      <c r="AA131" s="143" t="str">
        <f>IF(1=1,IF(X131="","",IF(AND(ISNUMBER(X131),X131&lt;1,Y131="kg"),"g",IF(AND(ISNUMBER(X131),X131&lt;1,Y131="L"),"cl",Y131))),N("Y17"))</f>
        <v/>
      </c>
      <c r="AB131" s="123" t="str">
        <f>IF(1=1,IF(E131="","",IF(F131="","A CONTROLER",IF(NOT(ISNUMBER(F131)),"TEXTE",IF(OR(W131="",W131&lt;=0),"COMMANDE COUVERTS INCOMPLETE",IF(G131="","UNITE MANQUANTE",IF(COUNTIF(B384:B428,AE131)=0,"UNITE A CONTROLER","OK")))))),N("Z6"))</f>
        <v/>
      </c>
      <c r="AD131" s="144" t="str">
        <f>IF(1=1,IF(E131="","",AD120),N("AB17"))</f>
        <v/>
      </c>
      <c r="AE131" s="125" t="str">
        <f>IF(1=1,IF(G131="","",UPPER(TRIM(SUBSTITUTE(SUBSTITUTE(G131&amp;"",CHAR(160)," ")," "," ")))),N("AC17"))</f>
        <v/>
      </c>
    </row>
    <row r="132" spans="1:31" ht="15.75" x14ac:dyDescent="0.25">
      <c r="A132" s="160" t="str">
        <f>IF(1=1,IF(E132="","",A120),N("A18"))</f>
        <v/>
      </c>
      <c r="B132" s="127" t="str">
        <f>IF(1=1,IF(E132="","",B120),N("B18"))</f>
        <v/>
      </c>
      <c r="C132" s="128"/>
      <c r="D132" s="129" t="str">
        <f>IF(ISBLANK(E132),"",LARGE(D120:D131,1)+1)</f>
        <v/>
      </c>
      <c r="E132" s="130"/>
      <c r="F132" s="131"/>
      <c r="G132" s="170"/>
      <c r="H132" s="105"/>
      <c r="I132" s="132" t="str">
        <f>IF(1=1,IF(E132="","",I120),N("H18"))</f>
        <v/>
      </c>
      <c r="J132" s="133" t="str">
        <f>IF(1=1,IF(E132="","",J120),N("I18"))</f>
        <v/>
      </c>
      <c r="K132" s="134" t="str">
        <f>IF(1=1,IF(E132="","",K120),N("J18"))</f>
        <v/>
      </c>
      <c r="L132" s="135" t="str">
        <f>IF(1=1,IF(OR(J132="",O132="",NOT(ISNUMBER(J132)),NOT(ISNUMBER(O132)),J132=0),"",O132/J132),N("L18"))</f>
        <v/>
      </c>
      <c r="M132" s="136" t="str">
        <f>IF(1=1,IF(OR(L132="",NOT(ISNUMBER(F132))),"",F132*L132*IFERROR(INDEX(D384:D428,MATCH(AE132,B384:B428,0)),1)),N("M13"))</f>
        <v/>
      </c>
      <c r="N132" s="137" t="str">
        <f>IF(1=1,IF(F132="","",IF(G132="","",IFERROR(INDEX(E384:E428,MATCH(AE132,B384:B428,0)),G132&amp;""))),N("N6"))</f>
        <v/>
      </c>
      <c r="O132" s="138" t="str">
        <f>IF(1=1,IF(E132="","",O120),N("K18"))</f>
        <v/>
      </c>
      <c r="P132" s="139" t="str">
        <f>IF(1=1,IF(M132="","",IF(AND(ISNUMBER(M132),M132&lt;1,N132="kg"),MAX(1,ROUND(M132*1000,0)),IF(AND(ISNUMBER(M132),M132&lt;1,N132="L"),MAX(1,ROUND(M132*100,0)),ROUND(M132,3)))),N("O18"))</f>
        <v/>
      </c>
      <c r="Q132" s="140" t="str">
        <f>IF(1=1,IF(M132="","",IF(AND(ISNUMBER(M132),M132&lt;1,N132="kg"),"g",IF(AND(ISNUMBER(M132),M132&lt;1,N132="L"),"cl",N132))),N("P18"))</f>
        <v/>
      </c>
      <c r="R132" s="161" t="str">
        <f>IF(1=1,IF(E132="","",IF(F132="","A CONTROLER",IF(NOT(ISNUMBER(F132)),"TEXTE",IF(OR(L132="",L132&lt;=0),"COMMANDE PRINCIPALE INCOMPLETE",IF(G132="","UNITE MANQUANTE",IF(COUNTIF(B384:B428,AE132)=0,"UNITE A CONTROLER","OK")))))),N("Q9"))</f>
        <v/>
      </c>
      <c r="S132" s="105"/>
      <c r="T132" s="141">
        <f t="shared" si="14"/>
        <v>0</v>
      </c>
      <c r="U132" s="133" t="str">
        <f>IF(1=1,IF(E132="","",U120),N("S18"))</f>
        <v/>
      </c>
      <c r="V132" s="133" t="str">
        <f>IF(1=1,IF(E132="","",V120),N("T18"))</f>
        <v/>
      </c>
      <c r="W132" s="135" t="str">
        <f>IF(1=1,IF(OR(U132="",V132="",NOT(ISNUMBER(U132)),NOT(ISNUMBER(V132)),U132=0),"",V132/U132),N("U18"))</f>
        <v/>
      </c>
      <c r="X132" s="136" t="str">
        <f>IF(1=1,IF(OR(W132="",NOT(ISNUMBER(F132))),"",F132*W132*IFERROR(INDEX(D384:D428,MATCH(AE132,B384:B428,0)),1)),N("V7"))</f>
        <v/>
      </c>
      <c r="Y132" s="137" t="str">
        <f>IF(1=1,IF(F132="","",IF(G132="","",IFERROR(INDEX(E384:E428,MATCH(AE132,B384:B428,0)),G132&amp;""))),N("W6"))</f>
        <v/>
      </c>
      <c r="Z132" s="142" t="str">
        <f>IF(1=1,IF(X132="","",IF(AND(ISNUMBER(X132),X132&lt;1,Y132="kg"),MAX(1,ROUND(X132*1000,0)),IF(AND(ISNUMBER(X132),X132&lt;1,Y132="L"),MAX(1,ROUND(X132*100,0)),ROUND(X132,3)))),N("X18"))</f>
        <v/>
      </c>
      <c r="AA132" s="143" t="str">
        <f>IF(1=1,IF(X132="","",IF(AND(ISNUMBER(X132),X132&lt;1,Y132="kg"),"g",IF(AND(ISNUMBER(X132),X132&lt;1,Y132="L"),"cl",Y132))),N("Y18"))</f>
        <v/>
      </c>
      <c r="AB132" s="123" t="str">
        <f>IF(1=1,IF(E132="","",IF(F132="","A CONTROLER",IF(NOT(ISNUMBER(F132)),"TEXTE",IF(OR(W132="",W132&lt;=0),"COMMANDE COUVERTS INCOMPLETE",IF(G132="","UNITE MANQUANTE",IF(COUNTIF(B384:B428,AE132)=0,"UNITE A CONTROLER","OK")))))),N("Z6"))</f>
        <v/>
      </c>
      <c r="AD132" s="144" t="str">
        <f>IF(1=1,IF(E132="","",AD120),N("AB18"))</f>
        <v/>
      </c>
      <c r="AE132" s="125" t="str">
        <f>IF(1=1,IF(G132="","",UPPER(TRIM(SUBSTITUTE(SUBSTITUTE(G132&amp;"",CHAR(160)," ")," "," ")))),N("AC18"))</f>
        <v/>
      </c>
    </row>
    <row r="133" spans="1:31" ht="15.75" x14ac:dyDescent="0.25">
      <c r="A133" s="160" t="str">
        <f>IF(1=1,IF(E133="","",A120),N("A19"))</f>
        <v/>
      </c>
      <c r="B133" s="127" t="str">
        <f>IF(1=1,IF(E133="","",B120),N("B19"))</f>
        <v/>
      </c>
      <c r="C133" s="128"/>
      <c r="D133" s="129" t="str">
        <f>IF(ISBLANK(E133),"",LARGE(D120:D132,1)+1)</f>
        <v/>
      </c>
      <c r="E133" s="130"/>
      <c r="F133" s="131"/>
      <c r="G133" s="170"/>
      <c r="H133" s="105"/>
      <c r="I133" s="132" t="str">
        <f>IF(1=1,IF(E133="","",I120),N("H19"))</f>
        <v/>
      </c>
      <c r="J133" s="133" t="str">
        <f>IF(1=1,IF(E133="","",J120),N("I19"))</f>
        <v/>
      </c>
      <c r="K133" s="134" t="str">
        <f>IF(1=1,IF(E133="","",K120),N("J19"))</f>
        <v/>
      </c>
      <c r="L133" s="135" t="str">
        <f>IF(1=1,IF(OR(J133="",O133="",NOT(ISNUMBER(J133)),NOT(ISNUMBER(O133)),J133=0),"",O133/J133),N("L19"))</f>
        <v/>
      </c>
      <c r="M133" s="136" t="str">
        <f>IF(1=1,IF(OR(L133="",NOT(ISNUMBER(F133))),"",F133*L133*IFERROR(INDEX(D384:D428,MATCH(AE133,B384:B428,0)),1)),N("M13"))</f>
        <v/>
      </c>
      <c r="N133" s="137" t="str">
        <f>IF(1=1,IF(F133="","",IF(G133="","",IFERROR(INDEX(E384:E428,MATCH(AE133,B384:B428,0)),G133&amp;""))),N("N6"))</f>
        <v/>
      </c>
      <c r="O133" s="138" t="str">
        <f>IF(1=1,IF(E133="","",O120),N("K19"))</f>
        <v/>
      </c>
      <c r="P133" s="139" t="str">
        <f>IF(1=1,IF(M133="","",IF(AND(ISNUMBER(M133),M133&lt;1,N133="kg"),MAX(1,ROUND(M133*1000,0)),IF(AND(ISNUMBER(M133),M133&lt;1,N133="L"),MAX(1,ROUND(M133*100,0)),ROUND(M133,3)))),N("O19"))</f>
        <v/>
      </c>
      <c r="Q133" s="140" t="str">
        <f>IF(1=1,IF(M133="","",IF(AND(ISNUMBER(M133),M133&lt;1,N133="kg"),"g",IF(AND(ISNUMBER(M133),M133&lt;1,N133="L"),"cl",N133))),N("P19"))</f>
        <v/>
      </c>
      <c r="R133" s="161" t="str">
        <f>IF(1=1,IF(E133="","",IF(F133="","A CONTROLER",IF(NOT(ISNUMBER(F133)),"TEXTE",IF(OR(L133="",L133&lt;=0),"COMMANDE PRINCIPALE INCOMPLETE",IF(G133="","UNITE MANQUANTE",IF(COUNTIF(B384:B428,AE133)=0,"UNITE A CONTROLER","OK")))))),N("Q9"))</f>
        <v/>
      </c>
      <c r="S133" s="105"/>
      <c r="T133" s="141">
        <f t="shared" si="14"/>
        <v>0</v>
      </c>
      <c r="U133" s="133" t="str">
        <f>IF(1=1,IF(E133="","",U120),N("S19"))</f>
        <v/>
      </c>
      <c r="V133" s="133" t="str">
        <f>IF(1=1,IF(E133="","",V120),N("T19"))</f>
        <v/>
      </c>
      <c r="W133" s="135" t="str">
        <f>IF(1=1,IF(OR(U133="",V133="",NOT(ISNUMBER(U133)),NOT(ISNUMBER(V133)),U133=0),"",V133/U133),N("U19"))</f>
        <v/>
      </c>
      <c r="X133" s="136" t="str">
        <f>IF(1=1,IF(OR(W133="",NOT(ISNUMBER(F133))),"",F133*W133*IFERROR(INDEX(D384:D428,MATCH(AE133,B384:B428,0)),1)),N("V7"))</f>
        <v/>
      </c>
      <c r="Y133" s="137" t="str">
        <f>IF(1=1,IF(F133="","",IF(G133="","",IFERROR(INDEX(E384:E428,MATCH(AE133,B384:B428,0)),G133&amp;""))),N("W6"))</f>
        <v/>
      </c>
      <c r="Z133" s="142" t="str">
        <f>IF(1=1,IF(X133="","",IF(AND(ISNUMBER(X133),X133&lt;1,Y133="kg"),MAX(1,ROUND(X133*1000,0)),IF(AND(ISNUMBER(X133),X133&lt;1,Y133="L"),MAX(1,ROUND(X133*100,0)),ROUND(X133,3)))),N("X19"))</f>
        <v/>
      </c>
      <c r="AA133" s="143" t="str">
        <f>IF(1=1,IF(X133="","",IF(AND(ISNUMBER(X133),X133&lt;1,Y133="kg"),"g",IF(AND(ISNUMBER(X133),X133&lt;1,Y133="L"),"cl",Y133))),N("Y19"))</f>
        <v/>
      </c>
      <c r="AB133" s="123" t="str">
        <f>IF(1=1,IF(E133="","",IF(F133="","A CONTROLER",IF(NOT(ISNUMBER(F133)),"TEXTE",IF(OR(W133="",W133&lt;=0),"COMMANDE COUVERTS INCOMPLETE",IF(G133="","UNITE MANQUANTE",IF(COUNTIF(B384:B428,AE133)=0,"UNITE A CONTROLER","OK")))))),N("Z6"))</f>
        <v/>
      </c>
      <c r="AD133" s="144" t="str">
        <f>IF(1=1,IF(E133="","",AD120),N("AB19"))</f>
        <v/>
      </c>
      <c r="AE133" s="125" t="str">
        <f>IF(1=1,IF(G133="","",UPPER(TRIM(SUBSTITUTE(SUBSTITUTE(G133&amp;"",CHAR(160)," ")," "," ")))),N("AC19"))</f>
        <v/>
      </c>
    </row>
    <row r="134" spans="1:31" ht="15.75" x14ac:dyDescent="0.25">
      <c r="A134" s="160" t="str">
        <f>IF(1=1,IF(E134="","",A120),N("A20"))</f>
        <v/>
      </c>
      <c r="B134" s="127" t="str">
        <f>IF(1=1,IF(E134="","",B120),N("B20"))</f>
        <v/>
      </c>
      <c r="C134" s="128"/>
      <c r="D134" s="129" t="str">
        <f>IF(ISBLANK(E134),"",LARGE(D120:D133,1)+1)</f>
        <v/>
      </c>
      <c r="E134" s="130"/>
      <c r="F134" s="131"/>
      <c r="G134" s="170"/>
      <c r="H134" s="105"/>
      <c r="I134" s="132" t="str">
        <f>IF(1=1,IF(E134="","",I120),N("H20"))</f>
        <v/>
      </c>
      <c r="J134" s="133" t="str">
        <f>IF(1=1,IF(E134="","",J120),N("I20"))</f>
        <v/>
      </c>
      <c r="K134" s="134" t="str">
        <f>IF(1=1,IF(E134="","",K120),N("J20"))</f>
        <v/>
      </c>
      <c r="L134" s="135" t="str">
        <f>IF(1=1,IF(OR(J134="",O134="",NOT(ISNUMBER(J134)),NOT(ISNUMBER(O134)),J134=0),"",O134/J134),N("L20"))</f>
        <v/>
      </c>
      <c r="M134" s="136" t="str">
        <f>IF(1=1,IF(OR(L134="",NOT(ISNUMBER(F134))),"",F134*L134*IFERROR(INDEX(D384:D428,MATCH(AE134,B384:B428,0)),1)),N("M13"))</f>
        <v/>
      </c>
      <c r="N134" s="137" t="str">
        <f>IF(1=1,IF(F134="","",IF(G134="","",IFERROR(INDEX(E384:E428,MATCH(AE134,B384:B428,0)),G134&amp;""))),N("N6"))</f>
        <v/>
      </c>
      <c r="O134" s="138" t="str">
        <f>IF(1=1,IF(E134="","",O120),N("K20"))</f>
        <v/>
      </c>
      <c r="P134" s="139" t="str">
        <f>IF(1=1,IF(M134="","",IF(AND(ISNUMBER(M134),M134&lt;1,N134="kg"),MAX(1,ROUND(M134*1000,0)),IF(AND(ISNUMBER(M134),M134&lt;1,N134="L"),MAX(1,ROUND(M134*100,0)),ROUND(M134,3)))),N("O20"))</f>
        <v/>
      </c>
      <c r="Q134" s="140" t="str">
        <f>IF(1=1,IF(M134="","",IF(AND(ISNUMBER(M134),M134&lt;1,N134="kg"),"g",IF(AND(ISNUMBER(M134),M134&lt;1,N134="L"),"cl",N134))),N("P20"))</f>
        <v/>
      </c>
      <c r="R134" s="161" t="str">
        <f>IF(1=1,IF(E134="","",IF(F134="","A CONTROLER",IF(NOT(ISNUMBER(F134)),"TEXTE",IF(OR(L134="",L134&lt;=0),"COMMANDE PRINCIPALE INCOMPLETE",IF(G134="","UNITE MANQUANTE",IF(COUNTIF(B384:B428,AE134)=0,"UNITE A CONTROLER","OK")))))),N("Q9"))</f>
        <v/>
      </c>
      <c r="S134" s="105"/>
      <c r="T134" s="141">
        <f t="shared" si="14"/>
        <v>0</v>
      </c>
      <c r="U134" s="133" t="str">
        <f>IF(1=1,IF(E134="","",U120),N("S20"))</f>
        <v/>
      </c>
      <c r="V134" s="133" t="str">
        <f>IF(1=1,IF(E134="","",V120),N("T20"))</f>
        <v/>
      </c>
      <c r="W134" s="135" t="str">
        <f>IF(1=1,IF(OR(U134="",V134="",NOT(ISNUMBER(U134)),NOT(ISNUMBER(V134)),U134=0),"",V134/U134),N("U20"))</f>
        <v/>
      </c>
      <c r="X134" s="136" t="str">
        <f>IF(1=1,IF(OR(W134="",NOT(ISNUMBER(F134))),"",F134*W134*IFERROR(INDEX(D384:D428,MATCH(AE134,B384:B428,0)),1)),N("V7"))</f>
        <v/>
      </c>
      <c r="Y134" s="137" t="str">
        <f>IF(1=1,IF(F134="","",IF(G134="","",IFERROR(INDEX(E384:E428,MATCH(AE134,B384:B428,0)),G134&amp;""))),N("W6"))</f>
        <v/>
      </c>
      <c r="Z134" s="142" t="str">
        <f>IF(1=1,IF(X134="","",IF(AND(ISNUMBER(X134),X134&lt;1,Y134="kg"),MAX(1,ROUND(X134*1000,0)),IF(AND(ISNUMBER(X134),X134&lt;1,Y134="L"),MAX(1,ROUND(X134*100,0)),ROUND(X134,3)))),N("X20"))</f>
        <v/>
      </c>
      <c r="AA134" s="143" t="str">
        <f>IF(1=1,IF(X134="","",IF(AND(ISNUMBER(X134),X134&lt;1,Y134="kg"),"g",IF(AND(ISNUMBER(X134),X134&lt;1,Y134="L"),"cl",Y134))),N("Y20"))</f>
        <v/>
      </c>
      <c r="AB134" s="123" t="str">
        <f>IF(1=1,IF(E134="","",IF(F134="","A CONTROLER",IF(NOT(ISNUMBER(F134)),"TEXTE",IF(OR(W134="",W134&lt;=0),"COMMANDE COUVERTS INCOMPLETE",IF(G134="","UNITE MANQUANTE",IF(COUNTIF(B384:B428,AE134)=0,"UNITE A CONTROLER","OK")))))),N("Z6"))</f>
        <v/>
      </c>
      <c r="AD134" s="144" t="str">
        <f>IF(1=1,IF(E134="","",AD120),N("AB20"))</f>
        <v/>
      </c>
      <c r="AE134" s="125" t="str">
        <f>IF(1=1,IF(G134="","",UPPER(TRIM(SUBSTITUTE(SUBSTITUTE(G134&amp;"",CHAR(160)," ")," "," ")))),N("AC20"))</f>
        <v/>
      </c>
    </row>
    <row r="135" spans="1:31" ht="15.75" x14ac:dyDescent="0.25">
      <c r="A135" s="160" t="str">
        <f>IF(1=1,IF(E135="","",A120),N("A21"))</f>
        <v/>
      </c>
      <c r="B135" s="127" t="str">
        <f>IF(1=1,IF(E135="","",B120),N("B21"))</f>
        <v/>
      </c>
      <c r="C135" s="128"/>
      <c r="D135" s="129" t="str">
        <f>IF(ISBLANK(E135),"",LARGE(D120:D134,1)+1)</f>
        <v/>
      </c>
      <c r="E135" s="130"/>
      <c r="F135" s="131"/>
      <c r="G135" s="170"/>
      <c r="H135" s="105"/>
      <c r="I135" s="132" t="str">
        <f>IF(1=1,IF(E135="","",I120),N("H21"))</f>
        <v/>
      </c>
      <c r="J135" s="133" t="str">
        <f>IF(1=1,IF(E135="","",J120),N("I21"))</f>
        <v/>
      </c>
      <c r="K135" s="134" t="str">
        <f>IF(1=1,IF(E135="","",K120),N("J21"))</f>
        <v/>
      </c>
      <c r="L135" s="135" t="str">
        <f>IF(1=1,IF(OR(J135="",O135="",NOT(ISNUMBER(J135)),NOT(ISNUMBER(O135)),J135=0),"",O135/J135),N("L21"))</f>
        <v/>
      </c>
      <c r="M135" s="136" t="str">
        <f>IF(1=1,IF(OR(L135="",NOT(ISNUMBER(F135))),"",F135*L135*IFERROR(INDEX(D384:D428,MATCH(AE135,B384:B428,0)),1)),N("M13"))</f>
        <v/>
      </c>
      <c r="N135" s="137" t="str">
        <f>IF(1=1,IF(F135="","",IF(G135="","",IFERROR(INDEX(E384:E428,MATCH(AE135,B384:B428,0)),G135&amp;""))),N("N6"))</f>
        <v/>
      </c>
      <c r="O135" s="138" t="str">
        <f>IF(1=1,IF(E135="","",O120),N("K21"))</f>
        <v/>
      </c>
      <c r="P135" s="139" t="str">
        <f>IF(1=1,IF(M135="","",IF(AND(ISNUMBER(M135),M135&lt;1,N135="kg"),MAX(1,ROUND(M135*1000,0)),IF(AND(ISNUMBER(M135),M135&lt;1,N135="L"),MAX(1,ROUND(M135*100,0)),ROUND(M135,3)))),N("O21"))</f>
        <v/>
      </c>
      <c r="Q135" s="140" t="str">
        <f>IF(1=1,IF(M135="","",IF(AND(ISNUMBER(M135),M135&lt;1,N135="kg"),"g",IF(AND(ISNUMBER(M135),M135&lt;1,N135="L"),"cl",N135))),N("P21"))</f>
        <v/>
      </c>
      <c r="R135" s="161" t="str">
        <f>IF(1=1,IF(E135="","",IF(F135="","A CONTROLER",IF(NOT(ISNUMBER(F135)),"TEXTE",IF(OR(L135="",L135&lt;=0),"COMMANDE PRINCIPALE INCOMPLETE",IF(G135="","UNITE MANQUANTE",IF(COUNTIF(B384:B428,AE135)=0,"UNITE A CONTROLER","OK")))))),N("Q9"))</f>
        <v/>
      </c>
      <c r="S135" s="105"/>
      <c r="T135" s="141">
        <f t="shared" si="14"/>
        <v>0</v>
      </c>
      <c r="U135" s="133" t="str">
        <f>IF(1=1,IF(E135="","",U120),N("S21"))</f>
        <v/>
      </c>
      <c r="V135" s="133" t="str">
        <f>IF(1=1,IF(E135="","",V120),N("T21"))</f>
        <v/>
      </c>
      <c r="W135" s="135" t="str">
        <f>IF(1=1,IF(OR(U135="",V135="",NOT(ISNUMBER(U135)),NOT(ISNUMBER(V135)),U135=0),"",V135/U135),N("U21"))</f>
        <v/>
      </c>
      <c r="X135" s="136" t="str">
        <f>IF(1=1,IF(OR(W135="",NOT(ISNUMBER(F135))),"",F135*W135*IFERROR(INDEX(D384:D428,MATCH(AE135,B384:B428,0)),1)),N("V7"))</f>
        <v/>
      </c>
      <c r="Y135" s="137" t="str">
        <f>IF(1=1,IF(F135="","",IF(G135="","",IFERROR(INDEX(E384:E428,MATCH(AE135,B384:B428,0)),G135&amp;""))),N("W6"))</f>
        <v/>
      </c>
      <c r="Z135" s="142" t="str">
        <f>IF(1=1,IF(X135="","",IF(AND(ISNUMBER(X135),X135&lt;1,Y135="kg"),MAX(1,ROUND(X135*1000,0)),IF(AND(ISNUMBER(X135),X135&lt;1,Y135="L"),MAX(1,ROUND(X135*100,0)),ROUND(X135,3)))),N("X21"))</f>
        <v/>
      </c>
      <c r="AA135" s="143" t="str">
        <f>IF(1=1,IF(X135="","",IF(AND(ISNUMBER(X135),X135&lt;1,Y135="kg"),"g",IF(AND(ISNUMBER(X135),X135&lt;1,Y135="L"),"cl",Y135))),N("Y21"))</f>
        <v/>
      </c>
      <c r="AB135" s="123" t="str">
        <f>IF(1=1,IF(E135="","",IF(F135="","A CONTROLER",IF(NOT(ISNUMBER(F135)),"TEXTE",IF(OR(W135="",W135&lt;=0),"COMMANDE COUVERTS INCOMPLETE",IF(G135="","UNITE MANQUANTE",IF(COUNTIF(B384:B428,AE135)=0,"UNITE A CONTROLER","OK")))))),N("Z6"))</f>
        <v/>
      </c>
      <c r="AD135" s="144" t="str">
        <f>IF(1=1,IF(E135="","",AD120),N("AB21"))</f>
        <v/>
      </c>
      <c r="AE135" s="125" t="str">
        <f>IF(1=1,IF(G135="","",UPPER(TRIM(SUBSTITUTE(SUBSTITUTE(G135&amp;"",CHAR(160)," ")," "," ")))),N("AC21"))</f>
        <v/>
      </c>
    </row>
    <row r="136" spans="1:31" ht="15.75" x14ac:dyDescent="0.25">
      <c r="A136" s="160" t="str">
        <f>IF(1=1,IF(E136="","",A120),N("A22"))</f>
        <v/>
      </c>
      <c r="B136" s="127" t="str">
        <f>IF(1=1,IF(E136="","",B120),N("B22"))</f>
        <v/>
      </c>
      <c r="C136" s="128"/>
      <c r="D136" s="129" t="str">
        <f>IF(ISBLANK(E136),"",LARGE(D120:D135,1)+1)</f>
        <v/>
      </c>
      <c r="E136" s="130"/>
      <c r="F136" s="131"/>
      <c r="G136" s="170"/>
      <c r="H136" s="105"/>
      <c r="I136" s="132" t="str">
        <f>IF(1=1,IF(E136="","",I120),N("H22"))</f>
        <v/>
      </c>
      <c r="J136" s="133" t="str">
        <f>IF(1=1,IF(E136="","",J120),N("I22"))</f>
        <v/>
      </c>
      <c r="K136" s="134" t="str">
        <f>IF(1=1,IF(E136="","",K120),N("J22"))</f>
        <v/>
      </c>
      <c r="L136" s="135" t="str">
        <f>IF(1=1,IF(OR(J136="",O136="",NOT(ISNUMBER(J136)),NOT(ISNUMBER(O136)),J136=0),"",O136/J136),N("L22"))</f>
        <v/>
      </c>
      <c r="M136" s="136" t="str">
        <f>IF(1=1,IF(OR(L136="",NOT(ISNUMBER(F136))),"",F136*L136*IFERROR(INDEX(D384:D428,MATCH(AE136,B384:B428,0)),1)),N("M13"))</f>
        <v/>
      </c>
      <c r="N136" s="137" t="str">
        <f>IF(1=1,IF(F136="","",IF(G136="","",IFERROR(INDEX(E384:E428,MATCH(AE136,B384:B428,0)),G136&amp;""))),N("N6"))</f>
        <v/>
      </c>
      <c r="O136" s="138" t="str">
        <f>IF(1=1,IF(E136="","",O120),N("K22"))</f>
        <v/>
      </c>
      <c r="P136" s="139" t="str">
        <f>IF(1=1,IF(M136="","",IF(AND(ISNUMBER(M136),M136&lt;1,N136="kg"),MAX(1,ROUND(M136*1000,0)),IF(AND(ISNUMBER(M136),M136&lt;1,N136="L"),MAX(1,ROUND(M136*100,0)),ROUND(M136,3)))),N("O22"))</f>
        <v/>
      </c>
      <c r="Q136" s="140" t="str">
        <f>IF(1=1,IF(M136="","",IF(AND(ISNUMBER(M136),M136&lt;1,N136="kg"),"g",IF(AND(ISNUMBER(M136),M136&lt;1,N136="L"),"cl",N136))),N("P22"))</f>
        <v/>
      </c>
      <c r="R136" s="161" t="str">
        <f>IF(1=1,IF(E136="","",IF(F136="","A CONTROLER",IF(NOT(ISNUMBER(F136)),"TEXTE",IF(OR(L136="",L136&lt;=0),"COMMANDE PRINCIPALE INCOMPLETE",IF(G136="","UNITE MANQUANTE",IF(COUNTIF(B384:B428,AE136)=0,"UNITE A CONTROLER","OK")))))),N("Q9"))</f>
        <v/>
      </c>
      <c r="S136" s="105"/>
      <c r="T136" s="141">
        <f t="shared" si="14"/>
        <v>0</v>
      </c>
      <c r="U136" s="133" t="str">
        <f>IF(1=1,IF(E136="","",U120),N("S22"))</f>
        <v/>
      </c>
      <c r="V136" s="133" t="str">
        <f>IF(1=1,IF(E136="","",V120),N("T22"))</f>
        <v/>
      </c>
      <c r="W136" s="135" t="str">
        <f>IF(1=1,IF(OR(U136="",V136="",NOT(ISNUMBER(U136)),NOT(ISNUMBER(V136)),U136=0),"",V136/U136),N("U22"))</f>
        <v/>
      </c>
      <c r="X136" s="136" t="str">
        <f>IF(1=1,IF(OR(W136="",NOT(ISNUMBER(F136))),"",F136*W136*IFERROR(INDEX(D384:D428,MATCH(AE136,B384:B428,0)),1)),N("V7"))</f>
        <v/>
      </c>
      <c r="Y136" s="137" t="str">
        <f>IF(1=1,IF(F136="","",IF(G136="","",IFERROR(INDEX(E384:E428,MATCH(AE136,B384:B428,0)),G136&amp;""))),N("W6"))</f>
        <v/>
      </c>
      <c r="Z136" s="142" t="str">
        <f>IF(1=1,IF(X136="","",IF(AND(ISNUMBER(X136),X136&lt;1,Y136="kg"),MAX(1,ROUND(X136*1000,0)),IF(AND(ISNUMBER(X136),X136&lt;1,Y136="L"),MAX(1,ROUND(X136*100,0)),ROUND(X136,3)))),N("X22"))</f>
        <v/>
      </c>
      <c r="AA136" s="143" t="str">
        <f>IF(1=1,IF(X136="","",IF(AND(ISNUMBER(X136),X136&lt;1,Y136="kg"),"g",IF(AND(ISNUMBER(X136),X136&lt;1,Y136="L"),"cl",Y136))),N("Y22"))</f>
        <v/>
      </c>
      <c r="AB136" s="123" t="str">
        <f>IF(1=1,IF(E136="","",IF(F136="","A CONTROLER",IF(NOT(ISNUMBER(F136)),"TEXTE",IF(OR(W136="",W136&lt;=0),"COMMANDE COUVERTS INCOMPLETE",IF(G136="","UNITE MANQUANTE",IF(COUNTIF(B384:B428,AE136)=0,"UNITE A CONTROLER","OK")))))),N("Z6"))</f>
        <v/>
      </c>
      <c r="AD136" s="144" t="str">
        <f>IF(1=1,IF(E136="","",AD120),N("AB22"))</f>
        <v/>
      </c>
      <c r="AE136" s="125" t="str">
        <f>IF(1=1,IF(G136="","",UPPER(TRIM(SUBSTITUTE(SUBSTITUTE(G136&amp;"",CHAR(160)," ")," "," ")))),N("AC22"))</f>
        <v/>
      </c>
    </row>
    <row r="137" spans="1:31" ht="15.75" x14ac:dyDescent="0.25">
      <c r="A137" s="160" t="str">
        <f>IF(1=1,IF(E137="","",A120),N("A23"))</f>
        <v/>
      </c>
      <c r="B137" s="127" t="str">
        <f>IF(1=1,IF(E137="","",B120),N("B23"))</f>
        <v/>
      </c>
      <c r="C137" s="128"/>
      <c r="D137" s="129" t="str">
        <f>IF(ISBLANK(E137),"",LARGE(D120:D136,1)+1)</f>
        <v/>
      </c>
      <c r="E137" s="130"/>
      <c r="F137" s="131"/>
      <c r="G137" s="170"/>
      <c r="H137" s="105"/>
      <c r="I137" s="132" t="str">
        <f>IF(1=1,IF(E137="","",I120),N("H23"))</f>
        <v/>
      </c>
      <c r="J137" s="133" t="str">
        <f>IF(1=1,IF(E137="","",J120),N("I23"))</f>
        <v/>
      </c>
      <c r="K137" s="134" t="str">
        <f>IF(1=1,IF(E137="","",K120),N("J23"))</f>
        <v/>
      </c>
      <c r="L137" s="135" t="str">
        <f>IF(1=1,IF(OR(J137="",O137="",NOT(ISNUMBER(J137)),NOT(ISNUMBER(O137)),J137=0),"",O137/J137),N("L23"))</f>
        <v/>
      </c>
      <c r="M137" s="136" t="str">
        <f>IF(1=1,IF(OR(L137="",NOT(ISNUMBER(F137))),"",F137*L137*IFERROR(INDEX(D384:D428,MATCH(AE137,B384:B428,0)),1)),N("M13"))</f>
        <v/>
      </c>
      <c r="N137" s="137" t="str">
        <f>IF(1=1,IF(F137="","",IF(G137="","",IFERROR(INDEX(E384:E428,MATCH(AE137,B384:B428,0)),G137&amp;""))),N("N6"))</f>
        <v/>
      </c>
      <c r="O137" s="138" t="str">
        <f>IF(1=1,IF(E137="","",O120),N("K23"))</f>
        <v/>
      </c>
      <c r="P137" s="139" t="str">
        <f>IF(1=1,IF(M137="","",IF(AND(ISNUMBER(M137),M137&lt;1,N137="kg"),MAX(1,ROUND(M137*1000,0)),IF(AND(ISNUMBER(M137),M137&lt;1,N137="L"),MAX(1,ROUND(M137*100,0)),ROUND(M137,3)))),N("O23"))</f>
        <v/>
      </c>
      <c r="Q137" s="140" t="str">
        <f>IF(1=1,IF(M137="","",IF(AND(ISNUMBER(M137),M137&lt;1,N137="kg"),"g",IF(AND(ISNUMBER(M137),M137&lt;1,N137="L"),"cl",N137))),N("P23"))</f>
        <v/>
      </c>
      <c r="R137" s="161" t="str">
        <f>IF(1=1,IF(E137="","",IF(F137="","A CONTROLER",IF(NOT(ISNUMBER(F137)),"TEXTE",IF(OR(L137="",L137&lt;=0),"COMMANDE PRINCIPALE INCOMPLETE",IF(G137="","UNITE MANQUANTE",IF(COUNTIF(B384:B428,AE137)=0,"UNITE A CONTROLER","OK")))))),N("Q9"))</f>
        <v/>
      </c>
      <c r="S137" s="105"/>
      <c r="T137" s="141">
        <f t="shared" si="14"/>
        <v>0</v>
      </c>
      <c r="U137" s="133" t="str">
        <f>IF(1=1,IF(E137="","",U120),N("S23"))</f>
        <v/>
      </c>
      <c r="V137" s="133" t="str">
        <f>IF(1=1,IF(E137="","",V120),N("T23"))</f>
        <v/>
      </c>
      <c r="W137" s="135" t="str">
        <f>IF(1=1,IF(OR(U137="",V137="",NOT(ISNUMBER(U137)),NOT(ISNUMBER(V137)),U137=0),"",V137/U137),N("U23"))</f>
        <v/>
      </c>
      <c r="X137" s="136" t="str">
        <f>IF(1=1,IF(OR(W137="",NOT(ISNUMBER(F137))),"",F137*W137*IFERROR(INDEX(D384:D428,MATCH(AE137,B384:B428,0)),1)),N("V7"))</f>
        <v/>
      </c>
      <c r="Y137" s="137" t="str">
        <f>IF(1=1,IF(F137="","",IF(G137="","",IFERROR(INDEX(E384:E428,MATCH(AE137,B384:B428,0)),G137&amp;""))),N("W6"))</f>
        <v/>
      </c>
      <c r="Z137" s="142" t="str">
        <f>IF(1=1,IF(X137="","",IF(AND(ISNUMBER(X137),X137&lt;1,Y137="kg"),MAX(1,ROUND(X137*1000,0)),IF(AND(ISNUMBER(X137),X137&lt;1,Y137="L"),MAX(1,ROUND(X137*100,0)),ROUND(X137,3)))),N("X23"))</f>
        <v/>
      </c>
      <c r="AA137" s="143" t="str">
        <f>IF(1=1,IF(X137="","",IF(AND(ISNUMBER(X137),X137&lt;1,Y137="kg"),"g",IF(AND(ISNUMBER(X137),X137&lt;1,Y137="L"),"cl",Y137))),N("Y23"))</f>
        <v/>
      </c>
      <c r="AB137" s="123" t="str">
        <f>IF(1=1,IF(E137="","",IF(F137="","A CONTROLER",IF(NOT(ISNUMBER(F137)),"TEXTE",IF(OR(W137="",W137&lt;=0),"COMMANDE COUVERTS INCOMPLETE",IF(G137="","UNITE MANQUANTE",IF(COUNTIF(B384:B428,AE137)=0,"UNITE A CONTROLER","OK")))))),N("Z6"))</f>
        <v/>
      </c>
      <c r="AD137" s="144" t="str">
        <f>IF(1=1,IF(E137="","",AD120),N("AB23"))</f>
        <v/>
      </c>
      <c r="AE137" s="125" t="str">
        <f>IF(1=1,IF(G137="","",UPPER(TRIM(SUBSTITUTE(SUBSTITUTE(G137&amp;"",CHAR(160)," ")," "," ")))),N("AC23"))</f>
        <v/>
      </c>
    </row>
    <row r="138" spans="1:31" ht="15.75" x14ac:dyDescent="0.25">
      <c r="A138" s="160" t="str">
        <f>IF(1=1,IF(E138="","",A120),N("A24"))</f>
        <v/>
      </c>
      <c r="B138" s="127" t="str">
        <f>IF(1=1,IF(E138="","",B120),N("B24"))</f>
        <v/>
      </c>
      <c r="C138" s="128"/>
      <c r="D138" s="129" t="str">
        <f>IF(ISBLANK(E138),"",LARGE(D120:D137,1)+1)</f>
        <v/>
      </c>
      <c r="E138" s="130"/>
      <c r="F138" s="131"/>
      <c r="G138" s="170"/>
      <c r="H138" s="105"/>
      <c r="I138" s="132" t="str">
        <f>IF(1=1,IF(E138="","",I120),N("H24"))</f>
        <v/>
      </c>
      <c r="J138" s="133" t="str">
        <f>IF(1=1,IF(E138="","",J120),N("I24"))</f>
        <v/>
      </c>
      <c r="K138" s="134" t="str">
        <f>IF(1=1,IF(E138="","",K120),N("J24"))</f>
        <v/>
      </c>
      <c r="L138" s="135" t="str">
        <f>IF(1=1,IF(OR(J138="",O138="",NOT(ISNUMBER(J138)),NOT(ISNUMBER(O138)),J138=0),"",O138/J138),N("L24"))</f>
        <v/>
      </c>
      <c r="M138" s="136" t="str">
        <f>IF(1=1,IF(OR(L138="",NOT(ISNUMBER(F138))),"",F138*L138*IFERROR(INDEX(D384:D428,MATCH(AE138,B384:B428,0)),1)),N("M13"))</f>
        <v/>
      </c>
      <c r="N138" s="137" t="str">
        <f>IF(1=1,IF(F138="","",IF(G138="","",IFERROR(INDEX(E384:E428,MATCH(AE138,B384:B428,0)),G138&amp;""))),N("N6"))</f>
        <v/>
      </c>
      <c r="O138" s="138" t="str">
        <f>IF(1=1,IF(E138="","",O120),N("K24"))</f>
        <v/>
      </c>
      <c r="P138" s="139" t="str">
        <f>IF(1=1,IF(M138="","",IF(AND(ISNUMBER(M138),M138&lt;1,N138="kg"),MAX(1,ROUND(M138*1000,0)),IF(AND(ISNUMBER(M138),M138&lt;1,N138="L"),MAX(1,ROUND(M138*100,0)),ROUND(M138,3)))),N("O24"))</f>
        <v/>
      </c>
      <c r="Q138" s="140" t="str">
        <f>IF(1=1,IF(M138="","",IF(AND(ISNUMBER(M138),M138&lt;1,N138="kg"),"g",IF(AND(ISNUMBER(M138),M138&lt;1,N138="L"),"cl",N138))),N("P24"))</f>
        <v/>
      </c>
      <c r="R138" s="161" t="str">
        <f>IF(1=1,IF(E138="","",IF(F138="","A CONTROLER",IF(NOT(ISNUMBER(F138)),"TEXTE",IF(OR(L138="",L138&lt;=0),"COMMANDE PRINCIPALE INCOMPLETE",IF(G138="","UNITE MANQUANTE",IF(COUNTIF(B384:B428,AE138)=0,"UNITE A CONTROLER","OK")))))),N("Q9"))</f>
        <v/>
      </c>
      <c r="S138" s="105"/>
      <c r="T138" s="141">
        <f t="shared" si="14"/>
        <v>0</v>
      </c>
      <c r="U138" s="133" t="str">
        <f>IF(1=1,IF(E138="","",U120),N("S24"))</f>
        <v/>
      </c>
      <c r="V138" s="133" t="str">
        <f>IF(1=1,IF(E138="","",V120),N("T24"))</f>
        <v/>
      </c>
      <c r="W138" s="135" t="str">
        <f>IF(1=1,IF(OR(U138="",V138="",NOT(ISNUMBER(U138)),NOT(ISNUMBER(V138)),U138=0),"",V138/U138),N("U24"))</f>
        <v/>
      </c>
      <c r="X138" s="136" t="str">
        <f>IF(1=1,IF(OR(W138="",NOT(ISNUMBER(F138))),"",F138*W138*IFERROR(INDEX(D384:D428,MATCH(AE138,B384:B428,0)),1)),N("V7"))</f>
        <v/>
      </c>
      <c r="Y138" s="137" t="str">
        <f>IF(1=1,IF(F138="","",IF(G138="","",IFERROR(INDEX(E384:E428,MATCH(AE138,B384:B428,0)),G138&amp;""))),N("W6"))</f>
        <v/>
      </c>
      <c r="Z138" s="142" t="str">
        <f>IF(1=1,IF(X138="","",IF(AND(ISNUMBER(X138),X138&lt;1,Y138="kg"),MAX(1,ROUND(X138*1000,0)),IF(AND(ISNUMBER(X138),X138&lt;1,Y138="L"),MAX(1,ROUND(X138*100,0)),ROUND(X138,3)))),N("X24"))</f>
        <v/>
      </c>
      <c r="AA138" s="143" t="str">
        <f>IF(1=1,IF(X138="","",IF(AND(ISNUMBER(X138),X138&lt;1,Y138="kg"),"g",IF(AND(ISNUMBER(X138),X138&lt;1,Y138="L"),"cl",Y138))),N("Y24"))</f>
        <v/>
      </c>
      <c r="AB138" s="123" t="str">
        <f>IF(1=1,IF(E138="","",IF(F138="","A CONTROLER",IF(NOT(ISNUMBER(F138)),"TEXTE",IF(OR(W138="",W138&lt;=0),"COMMANDE COUVERTS INCOMPLETE",IF(G138="","UNITE MANQUANTE",IF(COUNTIF(B384:B428,AE138)=0,"UNITE A CONTROLER","OK")))))),N("Z6"))</f>
        <v/>
      </c>
      <c r="AD138" s="144" t="str">
        <f>IF(1=1,IF(E138="","",AD120),N("AB24"))</f>
        <v/>
      </c>
      <c r="AE138" s="125" t="str">
        <f>IF(1=1,IF(G138="","",UPPER(TRIM(SUBSTITUTE(SUBSTITUTE(G138&amp;"",CHAR(160)," ")," "," ")))),N("AC24"))</f>
        <v/>
      </c>
    </row>
    <row r="139" spans="1:31" ht="15.75" x14ac:dyDescent="0.25">
      <c r="A139" s="160" t="str">
        <f>IF(1=1,IF(E139="","",A120),N("A25"))</f>
        <v/>
      </c>
      <c r="B139" s="127" t="str">
        <f>IF(1=1,IF(E139="","",B120),N("B25"))</f>
        <v/>
      </c>
      <c r="C139" s="128"/>
      <c r="D139" s="129" t="str">
        <f>IF(ISBLANK(E139),"",LARGE(D120:D138,1)+1)</f>
        <v/>
      </c>
      <c r="E139" s="130"/>
      <c r="F139" s="131"/>
      <c r="G139" s="170"/>
      <c r="H139" s="105"/>
      <c r="I139" s="132" t="str">
        <f>IF(1=1,IF(E139="","",I120),N("H25"))</f>
        <v/>
      </c>
      <c r="J139" s="133" t="str">
        <f>IF(1=1,IF(E139="","",J120),N("I25"))</f>
        <v/>
      </c>
      <c r="K139" s="134" t="str">
        <f>IF(1=1,IF(E139="","",K120),N("J25"))</f>
        <v/>
      </c>
      <c r="L139" s="135" t="str">
        <f>IF(1=1,IF(OR(J139="",O139="",NOT(ISNUMBER(J139)),NOT(ISNUMBER(O139)),J139=0),"",O139/J139),N("L25"))</f>
        <v/>
      </c>
      <c r="M139" s="136" t="str">
        <f>IF(1=1,IF(OR(L139="",NOT(ISNUMBER(F139))),"",F139*L139*IFERROR(INDEX(D384:D428,MATCH(AE139,B384:B428,0)),1)),N("M13"))</f>
        <v/>
      </c>
      <c r="N139" s="137" t="str">
        <f>IF(1=1,IF(F139="","",IF(G139="","",IFERROR(INDEX(E384:E428,MATCH(AE139,B384:B428,0)),G139&amp;""))),N("N6"))</f>
        <v/>
      </c>
      <c r="O139" s="138" t="str">
        <f>IF(1=1,IF(E139="","",O120),N("K25"))</f>
        <v/>
      </c>
      <c r="P139" s="139" t="str">
        <f>IF(1=1,IF(M139="","",IF(AND(ISNUMBER(M139),M139&lt;1,N139="kg"),MAX(1,ROUND(M139*1000,0)),IF(AND(ISNUMBER(M139),M139&lt;1,N139="L"),MAX(1,ROUND(M139*100,0)),ROUND(M139,3)))),N("O25"))</f>
        <v/>
      </c>
      <c r="Q139" s="140" t="str">
        <f>IF(1=1,IF(M139="","",IF(AND(ISNUMBER(M139),M139&lt;1,N139="kg"),"g",IF(AND(ISNUMBER(M139),M139&lt;1,N139="L"),"cl",N139))),N("P25"))</f>
        <v/>
      </c>
      <c r="R139" s="161" t="str">
        <f>IF(1=1,IF(E139="","",IF(F139="","A CONTROLER",IF(NOT(ISNUMBER(F139)),"TEXTE",IF(OR(L139="",L139&lt;=0),"COMMANDE PRINCIPALE INCOMPLETE",IF(G139="","UNITE MANQUANTE",IF(COUNTIF(B384:B428,AE139)=0,"UNITE A CONTROLER","OK")))))),N("Q9"))</f>
        <v/>
      </c>
      <c r="S139" s="105"/>
      <c r="T139" s="141">
        <f t="shared" si="14"/>
        <v>0</v>
      </c>
      <c r="U139" s="133" t="str">
        <f>IF(1=1,IF(E139="","",U120),N("S25"))</f>
        <v/>
      </c>
      <c r="V139" s="133" t="str">
        <f>IF(1=1,IF(E139="","",V120),N("T25"))</f>
        <v/>
      </c>
      <c r="W139" s="135" t="str">
        <f>IF(1=1,IF(OR(U139="",V139="",NOT(ISNUMBER(U139)),NOT(ISNUMBER(V139)),U139=0),"",V139/U139),N("U25"))</f>
        <v/>
      </c>
      <c r="X139" s="136" t="str">
        <f>IF(1=1,IF(OR(W139="",NOT(ISNUMBER(F139))),"",F139*W139*IFERROR(INDEX(D384:D428,MATCH(AE139,B384:B428,0)),1)),N("V7"))</f>
        <v/>
      </c>
      <c r="Y139" s="137" t="str">
        <f>IF(1=1,IF(F139="","",IF(G139="","",IFERROR(INDEX(E384:E428,MATCH(AE139,B384:B428,0)),G139&amp;""))),N("W6"))</f>
        <v/>
      </c>
      <c r="Z139" s="142" t="str">
        <f>IF(1=1,IF(X139="","",IF(AND(ISNUMBER(X139),X139&lt;1,Y139="kg"),MAX(1,ROUND(X139*1000,0)),IF(AND(ISNUMBER(X139),X139&lt;1,Y139="L"),MAX(1,ROUND(X139*100,0)),ROUND(X139,3)))),N("X25"))</f>
        <v/>
      </c>
      <c r="AA139" s="143" t="str">
        <f>IF(1=1,IF(X139="","",IF(AND(ISNUMBER(X139),X139&lt;1,Y139="kg"),"g",IF(AND(ISNUMBER(X139),X139&lt;1,Y139="L"),"cl",Y139))),N("Y25"))</f>
        <v/>
      </c>
      <c r="AB139" s="123" t="str">
        <f>IF(1=1,IF(E139="","",IF(F139="","A CONTROLER",IF(NOT(ISNUMBER(F139)),"TEXTE",IF(OR(W139="",W139&lt;=0),"COMMANDE COUVERTS INCOMPLETE",IF(G139="","UNITE MANQUANTE",IF(COUNTIF(B384:B428,AE139)=0,"UNITE A CONTROLER","OK")))))),N("Z6"))</f>
        <v/>
      </c>
      <c r="AD139" s="144" t="str">
        <f>IF(1=1,IF(E139="","",AD120),N("AB25"))</f>
        <v/>
      </c>
      <c r="AE139" s="125" t="str">
        <f>IF(1=1,IF(G139="","",UPPER(TRIM(SUBSTITUTE(SUBSTITUTE(G139&amp;"",CHAR(160)," ")," "," ")))),N("AC25"))</f>
        <v/>
      </c>
    </row>
    <row r="140" spans="1:31" ht="15.75" x14ac:dyDescent="0.25">
      <c r="A140" s="160" t="str">
        <f>IF(1=1,IF(E140="","",A120),N("A26"))</f>
        <v/>
      </c>
      <c r="B140" s="127" t="str">
        <f>IF(1=1,IF(E140="","",B120),N("B26"))</f>
        <v/>
      </c>
      <c r="C140" s="128"/>
      <c r="D140" s="129" t="str">
        <f>IF(ISBLANK(E140),"",LARGE(D120:D139,1)+1)</f>
        <v/>
      </c>
      <c r="E140" s="130"/>
      <c r="F140" s="131"/>
      <c r="G140" s="170"/>
      <c r="H140" s="105"/>
      <c r="I140" s="132" t="str">
        <f>IF(1=1,IF(E140="","",I120),N("H26"))</f>
        <v/>
      </c>
      <c r="J140" s="133" t="str">
        <f>IF(1=1,IF(E140="","",J120),N("I26"))</f>
        <v/>
      </c>
      <c r="K140" s="134" t="str">
        <f>IF(1=1,IF(E140="","",K120),N("J26"))</f>
        <v/>
      </c>
      <c r="L140" s="135" t="str">
        <f>IF(1=1,IF(OR(J140="",O140="",NOT(ISNUMBER(J140)),NOT(ISNUMBER(O140)),J140=0),"",O140/J140),N("L26"))</f>
        <v/>
      </c>
      <c r="M140" s="136" t="str">
        <f>IF(1=1,IF(OR(L140="",NOT(ISNUMBER(F140))),"",F140*L140*IFERROR(INDEX(D384:D428,MATCH(AE140,B384:B428,0)),1)),N("M13"))</f>
        <v/>
      </c>
      <c r="N140" s="137" t="str">
        <f>IF(1=1,IF(F140="","",IF(G140="","",IFERROR(INDEX(E384:E428,MATCH(AE140,B384:B428,0)),G140&amp;""))),N("N6"))</f>
        <v/>
      </c>
      <c r="O140" s="138" t="str">
        <f>IF(1=1,IF(E140="","",O120),N("K26"))</f>
        <v/>
      </c>
      <c r="P140" s="139" t="str">
        <f>IF(1=1,IF(M140="","",IF(AND(ISNUMBER(M140),M140&lt;1,N140="kg"),MAX(1,ROUND(M140*1000,0)),IF(AND(ISNUMBER(M140),M140&lt;1,N140="L"),MAX(1,ROUND(M140*100,0)),ROUND(M140,3)))),N("O26"))</f>
        <v/>
      </c>
      <c r="Q140" s="140" t="str">
        <f>IF(1=1,IF(M140="","",IF(AND(ISNUMBER(M140),M140&lt;1,N140="kg"),"g",IF(AND(ISNUMBER(M140),M140&lt;1,N140="L"),"cl",N140))),N("P26"))</f>
        <v/>
      </c>
      <c r="R140" s="161" t="str">
        <f>IF(1=1,IF(E140="","",IF(F140="","A CONTROLER",IF(NOT(ISNUMBER(F140)),"TEXTE",IF(OR(L140="",L140&lt;=0),"COMMANDE PRINCIPALE INCOMPLETE",IF(G140="","UNITE MANQUANTE",IF(COUNTIF(B384:B428,AE140)=0,"UNITE A CONTROLER","OK")))))),N("Q9"))</f>
        <v/>
      </c>
      <c r="S140" s="105"/>
      <c r="T140" s="141">
        <f t="shared" si="14"/>
        <v>0</v>
      </c>
      <c r="U140" s="133" t="str">
        <f>IF(1=1,IF(E140="","",U120),N("S26"))</f>
        <v/>
      </c>
      <c r="V140" s="133" t="str">
        <f>IF(1=1,IF(E140="","",V120),N("T26"))</f>
        <v/>
      </c>
      <c r="W140" s="135" t="str">
        <f>IF(1=1,IF(OR(U140="",V140="",NOT(ISNUMBER(U140)),NOT(ISNUMBER(V140)),U140=0),"",V140/U140),N("U26"))</f>
        <v/>
      </c>
      <c r="X140" s="136" t="str">
        <f>IF(1=1,IF(OR(W140="",NOT(ISNUMBER(F140))),"",F140*W140*IFERROR(INDEX(D384:D428,MATCH(AE140,B384:B428,0)),1)),N("V7"))</f>
        <v/>
      </c>
      <c r="Y140" s="137" t="str">
        <f>IF(1=1,IF(F140="","",IF(G140="","",IFERROR(INDEX(E384:E428,MATCH(AE140,B384:B428,0)),G140&amp;""))),N("W6"))</f>
        <v/>
      </c>
      <c r="Z140" s="142" t="str">
        <f>IF(1=1,IF(X140="","",IF(AND(ISNUMBER(X140),X140&lt;1,Y140="kg"),MAX(1,ROUND(X140*1000,0)),IF(AND(ISNUMBER(X140),X140&lt;1,Y140="L"),MAX(1,ROUND(X140*100,0)),ROUND(X140,3)))),N("X26"))</f>
        <v/>
      </c>
      <c r="AA140" s="143" t="str">
        <f>IF(1=1,IF(X140="","",IF(AND(ISNUMBER(X140),X140&lt;1,Y140="kg"),"g",IF(AND(ISNUMBER(X140),X140&lt;1,Y140="L"),"cl",Y140))),N("Y26"))</f>
        <v/>
      </c>
      <c r="AB140" s="123" t="str">
        <f>IF(1=1,IF(E140="","",IF(F140="","A CONTROLER",IF(NOT(ISNUMBER(F140)),"TEXTE",IF(OR(W140="",W140&lt;=0),"COMMANDE COUVERTS INCOMPLETE",IF(G140="","UNITE MANQUANTE",IF(COUNTIF(B384:B428,AE140)=0,"UNITE A CONTROLER","OK")))))),N("Z6"))</f>
        <v/>
      </c>
      <c r="AD140" s="144" t="str">
        <f>IF(1=1,IF(E140="","",AD120),N("AB26"))</f>
        <v/>
      </c>
      <c r="AE140" s="125" t="str">
        <f>IF(1=1,IF(G140="","",UPPER(TRIM(SUBSTITUTE(SUBSTITUTE(G140&amp;"",CHAR(160)," ")," "," ")))),N("AC26"))</f>
        <v/>
      </c>
    </row>
    <row r="141" spans="1:31" ht="15.75" x14ac:dyDescent="0.25">
      <c r="A141" s="160" t="str">
        <f>IF(1=1,IF(E141="","",A120),N("A27"))</f>
        <v/>
      </c>
      <c r="B141" s="127" t="str">
        <f>IF(1=1,IF(E141="","",B120),N("B27"))</f>
        <v/>
      </c>
      <c r="C141" s="128"/>
      <c r="D141" s="129" t="str">
        <f>IF(ISBLANK(E141),"",LARGE(D120:D140,1)+1)</f>
        <v/>
      </c>
      <c r="E141" s="130"/>
      <c r="F141" s="131"/>
      <c r="G141" s="170"/>
      <c r="H141" s="105"/>
      <c r="I141" s="132" t="str">
        <f>IF(1=1,IF(E141="","",I120),N("H27"))</f>
        <v/>
      </c>
      <c r="J141" s="133" t="str">
        <f>IF(1=1,IF(E141="","",J120),N("I27"))</f>
        <v/>
      </c>
      <c r="K141" s="134" t="str">
        <f>IF(1=1,IF(E141="","",K120),N("J27"))</f>
        <v/>
      </c>
      <c r="L141" s="135" t="str">
        <f>IF(1=1,IF(OR(J141="",O141="",NOT(ISNUMBER(J141)),NOT(ISNUMBER(O141)),J141=0),"",O141/J141),N("L27"))</f>
        <v/>
      </c>
      <c r="M141" s="136" t="str">
        <f>IF(1=1,IF(OR(L141="",NOT(ISNUMBER(F141))),"",F141*L141*IFERROR(INDEX(D384:D428,MATCH(AE141,B384:B428,0)),1)),N("M13"))</f>
        <v/>
      </c>
      <c r="N141" s="137" t="str">
        <f>IF(1=1,IF(F141="","",IF(G141="","",IFERROR(INDEX(E384:E428,MATCH(AE141,B384:B428,0)),G141&amp;""))),N("N6"))</f>
        <v/>
      </c>
      <c r="O141" s="138" t="str">
        <f>IF(1=1,IF(E141="","",O120),N("K27"))</f>
        <v/>
      </c>
      <c r="P141" s="139" t="str">
        <f>IF(1=1,IF(M141="","",IF(AND(ISNUMBER(M141),M141&lt;1,N141="kg"),MAX(1,ROUND(M141*1000,0)),IF(AND(ISNUMBER(M141),M141&lt;1,N141="L"),MAX(1,ROUND(M141*100,0)),ROUND(M141,3)))),N("O27"))</f>
        <v/>
      </c>
      <c r="Q141" s="140" t="str">
        <f>IF(1=1,IF(M141="","",IF(AND(ISNUMBER(M141),M141&lt;1,N141="kg"),"g",IF(AND(ISNUMBER(M141),M141&lt;1,N141="L"),"cl",N141))),N("P27"))</f>
        <v/>
      </c>
      <c r="R141" s="161" t="str">
        <f>IF(1=1,IF(E141="","",IF(F141="","A CONTROLER",IF(NOT(ISNUMBER(F141)),"TEXTE",IF(OR(L141="",L141&lt;=0),"COMMANDE PRINCIPALE INCOMPLETE",IF(G141="","UNITE MANQUANTE",IF(COUNTIF(B384:B428,AE141)=0,"UNITE A CONTROLER","OK")))))),N("Q9"))</f>
        <v/>
      </c>
      <c r="S141" s="105"/>
      <c r="T141" s="141">
        <f t="shared" si="14"/>
        <v>0</v>
      </c>
      <c r="U141" s="133" t="str">
        <f>IF(1=1,IF(E141="","",U120),N("S27"))</f>
        <v/>
      </c>
      <c r="V141" s="133" t="str">
        <f>IF(1=1,IF(E141="","",V120),N("T27"))</f>
        <v/>
      </c>
      <c r="W141" s="135" t="str">
        <f>IF(1=1,IF(OR(U141="",V141="",NOT(ISNUMBER(U141)),NOT(ISNUMBER(V141)),U141=0),"",V141/U141),N("U27"))</f>
        <v/>
      </c>
      <c r="X141" s="136" t="str">
        <f>IF(1=1,IF(OR(W141="",NOT(ISNUMBER(F141))),"",F141*W141*IFERROR(INDEX(D384:D428,MATCH(AE141,B384:B428,0)),1)),N("V7"))</f>
        <v/>
      </c>
      <c r="Y141" s="137" t="str">
        <f>IF(1=1,IF(F141="","",IF(G141="","",IFERROR(INDEX(E384:E428,MATCH(AE141,B384:B428,0)),G141&amp;""))),N("W6"))</f>
        <v/>
      </c>
      <c r="Z141" s="142" t="str">
        <f>IF(1=1,IF(X141="","",IF(AND(ISNUMBER(X141),X141&lt;1,Y141="kg"),MAX(1,ROUND(X141*1000,0)),IF(AND(ISNUMBER(X141),X141&lt;1,Y141="L"),MAX(1,ROUND(X141*100,0)),ROUND(X141,3)))),N("X27"))</f>
        <v/>
      </c>
      <c r="AA141" s="143" t="str">
        <f>IF(1=1,IF(X141="","",IF(AND(ISNUMBER(X141),X141&lt;1,Y141="kg"),"g",IF(AND(ISNUMBER(X141),X141&lt;1,Y141="L"),"cl",Y141))),N("Y27"))</f>
        <v/>
      </c>
      <c r="AB141" s="123" t="str">
        <f>IF(1=1,IF(E141="","",IF(F141="","A CONTROLER",IF(NOT(ISNUMBER(F141)),"TEXTE",IF(OR(W141="",W141&lt;=0),"COMMANDE COUVERTS INCOMPLETE",IF(G141="","UNITE MANQUANTE",IF(COUNTIF(B384:B428,AE141)=0,"UNITE A CONTROLER","OK")))))),N("Z6"))</f>
        <v/>
      </c>
      <c r="AD141" s="144" t="str">
        <f>IF(1=1,IF(E141="","",AD120),N("AB27"))</f>
        <v/>
      </c>
      <c r="AE141" s="125" t="str">
        <f>IF(1=1,IF(G141="","",UPPER(TRIM(SUBSTITUTE(SUBSTITUTE(G141&amp;"",CHAR(160)," ")," "," ")))),N("AC27"))</f>
        <v/>
      </c>
    </row>
    <row r="142" spans="1:31" ht="15.75" x14ac:dyDescent="0.25">
      <c r="A142" s="160" t="str">
        <f>IF(1=1,IF(E142="","",A120),N("A28"))</f>
        <v/>
      </c>
      <c r="B142" s="127" t="str">
        <f>IF(1=1,IF(E142="","",B120),N("B28"))</f>
        <v/>
      </c>
      <c r="C142" s="127"/>
      <c r="D142" s="129" t="str">
        <f>IF(ISBLANK(E142),"",LARGE(D120:D141,1)+1)</f>
        <v/>
      </c>
      <c r="E142" s="130"/>
      <c r="F142" s="131"/>
      <c r="G142" s="170"/>
      <c r="H142" s="105"/>
      <c r="I142" s="132" t="str">
        <f>IF(1=1,IF(E142="","",I120),N("H28"))</f>
        <v/>
      </c>
      <c r="J142" s="133" t="str">
        <f>IF(1=1,IF(E142="","",J120),N("I28"))</f>
        <v/>
      </c>
      <c r="K142" s="134" t="str">
        <f>IF(1=1,IF(E142="","",K120),N("J28"))</f>
        <v/>
      </c>
      <c r="L142" s="135" t="str">
        <f>IF(1=1,IF(OR(J142="",O142="",NOT(ISNUMBER(J142)),NOT(ISNUMBER(O142)),J142=0),"",O142/J142),N("L28"))</f>
        <v/>
      </c>
      <c r="M142" s="136" t="str">
        <f>IF(1=1,IF(OR(L142="",NOT(ISNUMBER(F142))),"",F142*L142*IFERROR(INDEX(D384:D428,MATCH(AE142,B384:B428,0)),1)),N("M13"))</f>
        <v/>
      </c>
      <c r="N142" s="137" t="str">
        <f>IF(1=1,IF(F142="","",IF(G142="","",IFERROR(INDEX(E384:E428,MATCH(AE142,B384:B428,0)),G142&amp;""))),N("N6"))</f>
        <v/>
      </c>
      <c r="O142" s="138" t="str">
        <f>IF(1=1,IF(E142="","",O120),N("K28"))</f>
        <v/>
      </c>
      <c r="P142" s="139" t="str">
        <f>IF(1=1,IF(M142="","",IF(AND(ISNUMBER(M142),M142&lt;1,N142="kg"),MAX(1,ROUND(M142*1000,0)),IF(AND(ISNUMBER(M142),M142&lt;1,N142="L"),MAX(1,ROUND(M142*100,0)),ROUND(M142,3)))),N("O28"))</f>
        <v/>
      </c>
      <c r="Q142" s="140" t="str">
        <f>IF(1=1,IF(M142="","",IF(AND(ISNUMBER(M142),M142&lt;1,N142="kg"),"g",IF(AND(ISNUMBER(M142),M142&lt;1,N142="L"),"cl",N142))),N("P28"))</f>
        <v/>
      </c>
      <c r="R142" s="161" t="str">
        <f>IF(1=1,IF(E142="","",IF(F142="","A CONTROLER",IF(NOT(ISNUMBER(F142)),"TEXTE",IF(OR(L142="",L142&lt;=0),"COMMANDE PRINCIPALE INCOMPLETE",IF(G142="","UNITE MANQUANTE",IF(COUNTIF(B384:B428,AE142)=0,"UNITE A CONTROLER","OK")))))),N("Q9"))</f>
        <v/>
      </c>
      <c r="S142" s="105"/>
      <c r="T142" s="141">
        <f t="shared" si="14"/>
        <v>0</v>
      </c>
      <c r="U142" s="133" t="str">
        <f>IF(1=1,IF(E142="","",U120),N("S28"))</f>
        <v/>
      </c>
      <c r="V142" s="133" t="str">
        <f>IF(1=1,IF(E142="","",V120),N("T28"))</f>
        <v/>
      </c>
      <c r="W142" s="135" t="str">
        <f>IF(1=1,IF(OR(U142="",V142="",NOT(ISNUMBER(U142)),NOT(ISNUMBER(V142)),U142=0),"",V142/U142),N("U28"))</f>
        <v/>
      </c>
      <c r="X142" s="136" t="str">
        <f>IF(1=1,IF(OR(W142="",NOT(ISNUMBER(F142))),"",F142*W142*IFERROR(INDEX(D384:D428,MATCH(AE142,B384:B428,0)),1)),N("V7"))</f>
        <v/>
      </c>
      <c r="Y142" s="137" t="str">
        <f>IF(1=1,IF(F142="","",IF(G142="","",IFERROR(INDEX(E384:E428,MATCH(AE142,B384:B428,0)),G142&amp;""))),N("W6"))</f>
        <v/>
      </c>
      <c r="Z142" s="142" t="str">
        <f>IF(1=1,IF(X142="","",IF(AND(ISNUMBER(X142),X142&lt;1,Y142="kg"),MAX(1,ROUND(X142*1000,0)),IF(AND(ISNUMBER(X142),X142&lt;1,Y142="L"),MAX(1,ROUND(X142*100,0)),ROUND(X142,3)))),N("X28"))</f>
        <v/>
      </c>
      <c r="AA142" s="143" t="str">
        <f>IF(1=1,IF(X142="","",IF(AND(ISNUMBER(X142),X142&lt;1,Y142="kg"),"g",IF(AND(ISNUMBER(X142),X142&lt;1,Y142="L"),"cl",Y142))),N("Y28"))</f>
        <v/>
      </c>
      <c r="AB142" s="123" t="str">
        <f>IF(1=1,IF(E142="","",IF(F142="","A CONTROLER",IF(NOT(ISNUMBER(F142)),"TEXTE",IF(OR(W142="",W142&lt;=0),"COMMANDE COUVERTS INCOMPLETE",IF(G142="","UNITE MANQUANTE",IF(COUNTIF(B384:B428,AE142)=0,"UNITE A CONTROLER","OK")))))),N("Z6"))</f>
        <v/>
      </c>
      <c r="AD142" s="144" t="str">
        <f>IF(1=1,IF(E142="","",AD120),N("AB28"))</f>
        <v/>
      </c>
      <c r="AE142" s="125" t="str">
        <f>IF(1=1,IF(G142="","",UPPER(TRIM(SUBSTITUTE(SUBSTITUTE(G142&amp;"",CHAR(160)," ")," "," ")))),N("AC28"))</f>
        <v/>
      </c>
    </row>
    <row r="143" spans="1:31" ht="15.75" x14ac:dyDescent="0.25">
      <c r="A143" s="160" t="str">
        <f>IF(1=1,IF(E143="","",A120),N("A29"))</f>
        <v/>
      </c>
      <c r="B143" s="127" t="str">
        <f>IF(1=1,IF(E143="","",B120),N("B29"))</f>
        <v/>
      </c>
      <c r="C143" s="127"/>
      <c r="D143" s="129" t="str">
        <f>IF(ISBLANK(E143),"",LARGE(D120:D142,1)+1)</f>
        <v/>
      </c>
      <c r="E143" s="130"/>
      <c r="F143" s="131"/>
      <c r="G143" s="170"/>
      <c r="H143" s="105"/>
      <c r="I143" s="132" t="str">
        <f>IF(1=1,IF(E143="","",I120),N("H29"))</f>
        <v/>
      </c>
      <c r="J143" s="133" t="str">
        <f>IF(1=1,IF(E143="","",J120),N("I29"))</f>
        <v/>
      </c>
      <c r="K143" s="134" t="str">
        <f>IF(1=1,IF(E143="","",K120),N("J29"))</f>
        <v/>
      </c>
      <c r="L143" s="135" t="str">
        <f>IF(1=1,IF(OR(J143="",O143="",NOT(ISNUMBER(J143)),NOT(ISNUMBER(O143)),J143=0),"",O143/J143),N("L29"))</f>
        <v/>
      </c>
      <c r="M143" s="136" t="str">
        <f>IF(1=1,IF(OR(L143="",NOT(ISNUMBER(F143))),"",F143*L143*IFERROR(INDEX(D384:D428,MATCH(AE143,B384:B428,0)),1)),N("M13"))</f>
        <v/>
      </c>
      <c r="N143" s="137" t="str">
        <f>IF(1=1,IF(F143="","",IF(G143="","",IFERROR(INDEX(E384:E428,MATCH(AE143,B384:B428,0)),G143&amp;""))),N("N6"))</f>
        <v/>
      </c>
      <c r="O143" s="138" t="str">
        <f>IF(1=1,IF(E143="","",O120),N("K29"))</f>
        <v/>
      </c>
      <c r="P143" s="139" t="str">
        <f>IF(1=1,IF(M143="","",IF(AND(ISNUMBER(M143),M143&lt;1,N143="kg"),MAX(1,ROUND(M143*1000,0)),IF(AND(ISNUMBER(M143),M143&lt;1,N143="L"),MAX(1,ROUND(M143*100,0)),ROUND(M143,3)))),N("O29"))</f>
        <v/>
      </c>
      <c r="Q143" s="140" t="str">
        <f>IF(1=1,IF(M143="","",IF(AND(ISNUMBER(M143),M143&lt;1,N143="kg"),"g",IF(AND(ISNUMBER(M143),M143&lt;1,N143="L"),"cl",N143))),N("P29"))</f>
        <v/>
      </c>
      <c r="R143" s="161" t="str">
        <f>IF(1=1,IF(E143="","",IF(F143="","A CONTROLER",IF(NOT(ISNUMBER(F143)),"TEXTE",IF(OR(L143="",L143&lt;=0),"COMMANDE PRINCIPALE INCOMPLETE",IF(G143="","UNITE MANQUANTE",IF(COUNTIF(B384:B428,AE143)=0,"UNITE A CONTROLER","OK")))))),N("Q9"))</f>
        <v/>
      </c>
      <c r="S143" s="105"/>
      <c r="T143" s="141">
        <f t="shared" si="14"/>
        <v>0</v>
      </c>
      <c r="U143" s="133" t="str">
        <f>IF(1=1,IF(E143="","",U120),N("S29"))</f>
        <v/>
      </c>
      <c r="V143" s="133" t="str">
        <f>IF(1=1,IF(E143="","",V120),N("T29"))</f>
        <v/>
      </c>
      <c r="W143" s="135" t="str">
        <f>IF(1=1,IF(OR(U143="",V143="",NOT(ISNUMBER(U143)),NOT(ISNUMBER(V143)),U143=0),"",V143/U143),N("U29"))</f>
        <v/>
      </c>
      <c r="X143" s="136" t="str">
        <f>IF(1=1,IF(OR(W143="",NOT(ISNUMBER(F143))),"",F143*W143*IFERROR(INDEX(D384:D428,MATCH(AE143,B384:B428,0)),1)),N("V7"))</f>
        <v/>
      </c>
      <c r="Y143" s="137" t="str">
        <f>IF(1=1,IF(F143="","",IF(G143="","",IFERROR(INDEX(E384:E428,MATCH(AE143,B384:B428,0)),G143&amp;""))),N("W6"))</f>
        <v/>
      </c>
      <c r="Z143" s="142" t="str">
        <f>IF(1=1,IF(X143="","",IF(AND(ISNUMBER(X143),X143&lt;1,Y143="kg"),MAX(1,ROUND(X143*1000,0)),IF(AND(ISNUMBER(X143),X143&lt;1,Y143="L"),MAX(1,ROUND(X143*100,0)),ROUND(X143,3)))),N("X29"))</f>
        <v/>
      </c>
      <c r="AA143" s="143" t="str">
        <f>IF(1=1,IF(X143="","",IF(AND(ISNUMBER(X143),X143&lt;1,Y143="kg"),"g",IF(AND(ISNUMBER(X143),X143&lt;1,Y143="L"),"cl",Y143))),N("Y29"))</f>
        <v/>
      </c>
      <c r="AB143" s="123" t="str">
        <f>IF(1=1,IF(E143="","",IF(F143="","A CONTROLER",IF(NOT(ISNUMBER(F143)),"TEXTE",IF(OR(W143="",W143&lt;=0),"COMMANDE COUVERTS INCOMPLETE",IF(G143="","UNITE MANQUANTE",IF(COUNTIF(B384:B428,AE143)=0,"UNITE A CONTROLER","OK")))))),N("Z6"))</f>
        <v/>
      </c>
      <c r="AD143" s="144" t="str">
        <f>IF(1=1,IF(E143="","",AD120),N("AB29"))</f>
        <v/>
      </c>
      <c r="AE143" s="125" t="str">
        <f>IF(1=1,IF(G143="","",UPPER(TRIM(SUBSTITUTE(SUBSTITUTE(G143&amp;"",CHAR(160)," ")," "," ")))),N("AC29"))</f>
        <v/>
      </c>
    </row>
    <row r="144" spans="1:31" ht="15.75" x14ac:dyDescent="0.25">
      <c r="A144" s="160" t="str">
        <f>IF(1=1,IF(E144="","",A120),N("A30"))</f>
        <v/>
      </c>
      <c r="B144" s="127" t="str">
        <f>IF(1=1,IF(E144="","",B120),N("B30"))</f>
        <v/>
      </c>
      <c r="C144" s="127"/>
      <c r="D144" s="129" t="str">
        <f>IF(ISBLANK(E144),"",LARGE(D120:D143,1)+1)</f>
        <v/>
      </c>
      <c r="E144" s="130"/>
      <c r="F144" s="131"/>
      <c r="G144" s="170"/>
      <c r="H144" s="105"/>
      <c r="I144" s="132" t="str">
        <f>IF(1=1,IF(E144="","",I120),N("H30"))</f>
        <v/>
      </c>
      <c r="J144" s="133" t="str">
        <f>IF(1=1,IF(E144="","",J120),N("I30"))</f>
        <v/>
      </c>
      <c r="K144" s="134" t="str">
        <f>IF(1=1,IF(E144="","",K120),N("J30"))</f>
        <v/>
      </c>
      <c r="L144" s="135" t="str">
        <f>IF(1=1,IF(OR(J144="",O144="",NOT(ISNUMBER(J144)),NOT(ISNUMBER(O144)),J144=0),"",O144/J144),N("L30"))</f>
        <v/>
      </c>
      <c r="M144" s="136" t="str">
        <f>IF(1=1,IF(OR(L144="",NOT(ISNUMBER(F144))),"",F144*L144*IFERROR(INDEX(D384:D428,MATCH(AE144,B384:B428,0)),1)),N("M13"))</f>
        <v/>
      </c>
      <c r="N144" s="137" t="str">
        <f>IF(1=1,IF(F144="","",IF(G144="","",IFERROR(INDEX(E384:E428,MATCH(AE144,B384:B428,0)),G144&amp;""))),N("N6"))</f>
        <v/>
      </c>
      <c r="O144" s="138" t="str">
        <f>IF(1=1,IF(E144="","",O120),N("K30"))</f>
        <v/>
      </c>
      <c r="P144" s="139" t="str">
        <f>IF(1=1,IF(M144="","",IF(AND(ISNUMBER(M144),M144&lt;1,N144="kg"),MAX(1,ROUND(M144*1000,0)),IF(AND(ISNUMBER(M144),M144&lt;1,N144="L"),MAX(1,ROUND(M144*100,0)),ROUND(M144,3)))),N("O30"))</f>
        <v/>
      </c>
      <c r="Q144" s="140" t="str">
        <f>IF(1=1,IF(M144="","",IF(AND(ISNUMBER(M144),M144&lt;1,N144="kg"),"g",IF(AND(ISNUMBER(M144),M144&lt;1,N144="L"),"cl",N144))),N("P30"))</f>
        <v/>
      </c>
      <c r="R144" s="161" t="str">
        <f>IF(1=1,IF(E144="","",IF(F144="","A CONTROLER",IF(NOT(ISNUMBER(F144)),"TEXTE",IF(OR(L144="",L144&lt;=0),"COMMANDE PRINCIPALE INCOMPLETE",IF(G144="","UNITE MANQUANTE",IF(COUNTIF(B384:B428,AE144)=0,"UNITE A CONTROLER","OK")))))),N("Q9"))</f>
        <v/>
      </c>
      <c r="S144" s="105"/>
      <c r="T144" s="141">
        <f t="shared" si="14"/>
        <v>0</v>
      </c>
      <c r="U144" s="133" t="str">
        <f>IF(1=1,IF(E144="","",U120),N("S30"))</f>
        <v/>
      </c>
      <c r="V144" s="133" t="str">
        <f>IF(1=1,IF(E144="","",V120),N("T30"))</f>
        <v/>
      </c>
      <c r="W144" s="135" t="str">
        <f>IF(1=1,IF(OR(U144="",V144="",NOT(ISNUMBER(U144)),NOT(ISNUMBER(V144)),U144=0),"",V144/U144),N("U30"))</f>
        <v/>
      </c>
      <c r="X144" s="136" t="str">
        <f>IF(1=1,IF(OR(W144="",NOT(ISNUMBER(F144))),"",F144*W144*IFERROR(INDEX(D384:D428,MATCH(AE144,B384:B428,0)),1)),N("V7"))</f>
        <v/>
      </c>
      <c r="Y144" s="137" t="str">
        <f>IF(1=1,IF(F144="","",IF(G144="","",IFERROR(INDEX(E384:E428,MATCH(AE144,B384:B428,0)),G144&amp;""))),N("W6"))</f>
        <v/>
      </c>
      <c r="Z144" s="142" t="str">
        <f>IF(1=1,IF(X144="","",IF(AND(ISNUMBER(X144),X144&lt;1,Y144="kg"),MAX(1,ROUND(X144*1000,0)),IF(AND(ISNUMBER(X144),X144&lt;1,Y144="L"),MAX(1,ROUND(X144*100,0)),ROUND(X144,3)))),N("X30"))</f>
        <v/>
      </c>
      <c r="AA144" s="143" t="str">
        <f>IF(1=1,IF(X144="","",IF(AND(ISNUMBER(X144),X144&lt;1,Y144="kg"),"g",IF(AND(ISNUMBER(X144),X144&lt;1,Y144="L"),"cl",Y144))),N("Y30"))</f>
        <v/>
      </c>
      <c r="AB144" s="123" t="str">
        <f>IF(1=1,IF(E144="","",IF(F144="","A CONTROLER",IF(NOT(ISNUMBER(F144)),"TEXTE",IF(OR(W144="",W144&lt;=0),"COMMANDE COUVERTS INCOMPLETE",IF(G144="","UNITE MANQUANTE",IF(COUNTIF(B384:B428,AE144)=0,"UNITE A CONTROLER","OK")))))),N("Z6"))</f>
        <v/>
      </c>
      <c r="AD144" s="144" t="str">
        <f>IF(1=1,IF(E144="","",AD120),N("AB30"))</f>
        <v/>
      </c>
      <c r="AE144" s="125" t="str">
        <f>IF(1=1,IF(G144="","",UPPER(TRIM(SUBSTITUTE(SUBSTITUTE(G144&amp;"",CHAR(160)," ")," "," ")))),N("AC30"))</f>
        <v/>
      </c>
    </row>
    <row r="145" spans="1:33" ht="15.75" x14ac:dyDescent="0.25">
      <c r="A145" s="160" t="str">
        <f>IF(1=1,IF(E145="","",A120),N("A31"))</f>
        <v/>
      </c>
      <c r="B145" s="127" t="str">
        <f>IF(1=1,IF(E145="","",B120),N("B31"))</f>
        <v/>
      </c>
      <c r="C145" s="127"/>
      <c r="D145" s="129" t="str">
        <f>IF(ISBLANK(E145),"",LARGE(D120:D144,1)+1)</f>
        <v/>
      </c>
      <c r="E145" s="130"/>
      <c r="F145" s="131"/>
      <c r="G145" s="170"/>
      <c r="H145" s="105"/>
      <c r="I145" s="132" t="str">
        <f>IF(1=1,IF(E145="","",I120),N("H31"))</f>
        <v/>
      </c>
      <c r="J145" s="133" t="str">
        <f>IF(1=1,IF(E145="","",J120),N("I31"))</f>
        <v/>
      </c>
      <c r="K145" s="134" t="str">
        <f>IF(1=1,IF(E145="","",K120),N("J31"))</f>
        <v/>
      </c>
      <c r="L145" s="135" t="str">
        <f>IF(1=1,IF(OR(J145="",O145="",NOT(ISNUMBER(J145)),NOT(ISNUMBER(O145)),J145=0),"",O145/J145),N("L31"))</f>
        <v/>
      </c>
      <c r="M145" s="136" t="str">
        <f>IF(1=1,IF(OR(L145="",NOT(ISNUMBER(F145))),"",F145*L145*IFERROR(INDEX(D384:D428,MATCH(AE145,B384:B428,0)),1)),N("M13"))</f>
        <v/>
      </c>
      <c r="N145" s="137" t="str">
        <f>IF(1=1,IF(F145="","",IF(G145="","",IFERROR(INDEX(E384:E428,MATCH(AE145,B384:B428,0)),G145&amp;""))),N("N6"))</f>
        <v/>
      </c>
      <c r="O145" s="138" t="str">
        <f>IF(1=1,IF(E145="","",O120),N("K31"))</f>
        <v/>
      </c>
      <c r="P145" s="139" t="str">
        <f>IF(1=1,IF(M145="","",IF(AND(ISNUMBER(M145),M145&lt;1,N145="kg"),MAX(1,ROUND(M145*1000,0)),IF(AND(ISNUMBER(M145),M145&lt;1,N145="L"),MAX(1,ROUND(M145*100,0)),ROUND(M145,3)))),N("O31"))</f>
        <v/>
      </c>
      <c r="Q145" s="140" t="str">
        <f>IF(1=1,IF(M145="","",IF(AND(ISNUMBER(M145),M145&lt;1,N145="kg"),"g",IF(AND(ISNUMBER(M145),M145&lt;1,N145="L"),"cl",N145))),N("P31"))</f>
        <v/>
      </c>
      <c r="R145" s="161" t="str">
        <f>IF(1=1,IF(E145="","",IF(F145="","A CONTROLER",IF(NOT(ISNUMBER(F145)),"TEXTE",IF(OR(L145="",L145&lt;=0),"COMMANDE PRINCIPALE INCOMPLETE",IF(G145="","UNITE MANQUANTE",IF(COUNTIF(B384:B428,AE145)=0,"UNITE A CONTROLER","OK")))))),N("Q9"))</f>
        <v/>
      </c>
      <c r="S145" s="105"/>
      <c r="T145" s="141">
        <f t="shared" si="14"/>
        <v>0</v>
      </c>
      <c r="U145" s="133" t="str">
        <f>IF(1=1,IF(E145="","",U120),N("S31"))</f>
        <v/>
      </c>
      <c r="V145" s="133" t="str">
        <f>IF(1=1,IF(E145="","",V120),N("T31"))</f>
        <v/>
      </c>
      <c r="W145" s="135" t="str">
        <f>IF(1=1,IF(OR(U145="",V145="",NOT(ISNUMBER(U145)),NOT(ISNUMBER(V145)),U145=0),"",V145/U145),N("U31"))</f>
        <v/>
      </c>
      <c r="X145" s="136" t="str">
        <f>IF(1=1,IF(OR(W145="",NOT(ISNUMBER(F145))),"",F145*W145*IFERROR(INDEX(D384:D428,MATCH(AE145,B384:B428,0)),1)),N("V7"))</f>
        <v/>
      </c>
      <c r="Y145" s="137" t="str">
        <f>IF(1=1,IF(F145="","",IF(G145="","",IFERROR(INDEX(E384:E428,MATCH(AE145,B384:B428,0)),G145&amp;""))),N("W6"))</f>
        <v/>
      </c>
      <c r="Z145" s="142" t="str">
        <f>IF(1=1,IF(X145="","",IF(AND(ISNUMBER(X145),X145&lt;1,Y145="kg"),MAX(1,ROUND(X145*1000,0)),IF(AND(ISNUMBER(X145),X145&lt;1,Y145="L"),MAX(1,ROUND(X145*100,0)),ROUND(X145,3)))),N("X31"))</f>
        <v/>
      </c>
      <c r="AA145" s="143" t="str">
        <f>IF(1=1,IF(X145="","",IF(AND(ISNUMBER(X145),X145&lt;1,Y145="kg"),"g",IF(AND(ISNUMBER(X145),X145&lt;1,Y145="L"),"cl",Y145))),N("Y31"))</f>
        <v/>
      </c>
      <c r="AB145" s="123" t="str">
        <f>IF(1=1,IF(E145="","",IF(F145="","A CONTROLER",IF(NOT(ISNUMBER(F145)),"TEXTE",IF(OR(W145="",W145&lt;=0),"COMMANDE COUVERTS INCOMPLETE",IF(G145="","UNITE MANQUANTE",IF(COUNTIF(B384:B428,AE145)=0,"UNITE A CONTROLER","OK")))))),N("Z6"))</f>
        <v/>
      </c>
      <c r="AD145" s="144" t="str">
        <f>IF(1=1,IF(E145="","",AD120),N("AB31"))</f>
        <v/>
      </c>
      <c r="AE145" s="125" t="str">
        <f>IF(1=1,IF(G145="","",UPPER(TRIM(SUBSTITUTE(SUBSTITUTE(G145&amp;"",CHAR(160)," ")," "," ")))),N("AC31"))</f>
        <v/>
      </c>
    </row>
    <row r="146" spans="1:33" ht="15.75" x14ac:dyDescent="0.25">
      <c r="A146" s="160" t="str">
        <f>IF(1=1,IF(E146="","",A120),N("A32"))</f>
        <v/>
      </c>
      <c r="B146" s="127" t="str">
        <f>IF(1=1,IF(E146="","",B120),N("B32"))</f>
        <v/>
      </c>
      <c r="C146" s="127"/>
      <c r="D146" s="129" t="str">
        <f>IF(ISBLANK(E146),"",LARGE(D120:D145,1)+1)</f>
        <v/>
      </c>
      <c r="E146" s="130"/>
      <c r="F146" s="131"/>
      <c r="G146" s="170"/>
      <c r="H146" s="105"/>
      <c r="I146" s="132" t="str">
        <f>IF(1=1,IF(E146="","",I120),N("H32"))</f>
        <v/>
      </c>
      <c r="J146" s="133" t="str">
        <f>IF(1=1,IF(E146="","",J120),N("I32"))</f>
        <v/>
      </c>
      <c r="K146" s="134" t="str">
        <f>IF(1=1,IF(E146="","",K120),N("J32"))</f>
        <v/>
      </c>
      <c r="L146" s="135" t="str">
        <f>IF(1=1,IF(OR(J146="",O146="",NOT(ISNUMBER(J146)),NOT(ISNUMBER(O146)),J146=0),"",O146/J146),N("L32"))</f>
        <v/>
      </c>
      <c r="M146" s="136" t="str">
        <f>IF(1=1,IF(OR(L146="",NOT(ISNUMBER(F146))),"",F146*L146*IFERROR(INDEX(D384:D428,MATCH(AE146,B384:B428,0)),1)),N("M13"))</f>
        <v/>
      </c>
      <c r="N146" s="137" t="str">
        <f>IF(1=1,IF(F146="","",IF(G146="","",IFERROR(INDEX(E384:E428,MATCH(AE146,B384:B428,0)),G146&amp;""))),N("N6"))</f>
        <v/>
      </c>
      <c r="O146" s="138" t="str">
        <f>IF(1=1,IF(E146="","",O120),N("K32"))</f>
        <v/>
      </c>
      <c r="P146" s="139" t="str">
        <f>IF(1=1,IF(M146="","",IF(AND(ISNUMBER(M146),M146&lt;1,N146="kg"),MAX(1,ROUND(M146*1000,0)),IF(AND(ISNUMBER(M146),M146&lt;1,N146="L"),MAX(1,ROUND(M146*100,0)),ROUND(M146,3)))),N("O32"))</f>
        <v/>
      </c>
      <c r="Q146" s="140" t="str">
        <f>IF(1=1,IF(M146="","",IF(AND(ISNUMBER(M146),M146&lt;1,N146="kg"),"g",IF(AND(ISNUMBER(M146),M146&lt;1,N146="L"),"cl",N146))),N("P32"))</f>
        <v/>
      </c>
      <c r="R146" s="161" t="str">
        <f>IF(1=1,IF(E146="","",IF(F146="","A CONTROLER",IF(NOT(ISNUMBER(F146)),"TEXTE",IF(OR(L146="",L146&lt;=0),"COMMANDE PRINCIPALE INCOMPLETE",IF(G146="","UNITE MANQUANTE",IF(COUNTIF(B384:B428,AE146)=0,"UNITE A CONTROLER","OK")))))),N("Q9"))</f>
        <v/>
      </c>
      <c r="S146" s="105"/>
      <c r="T146" s="141">
        <f t="shared" si="14"/>
        <v>0</v>
      </c>
      <c r="U146" s="133" t="str">
        <f>IF(1=1,IF(E146="","",U120),N("S32"))</f>
        <v/>
      </c>
      <c r="V146" s="133" t="str">
        <f>IF(1=1,IF(E146="","",V120),N("T32"))</f>
        <v/>
      </c>
      <c r="W146" s="135" t="str">
        <f>IF(1=1,IF(OR(U146="",V146="",NOT(ISNUMBER(U146)),NOT(ISNUMBER(V146)),U146=0),"",V146/U146),N("U32"))</f>
        <v/>
      </c>
      <c r="X146" s="136" t="str">
        <f>IF(1=1,IF(OR(W146="",NOT(ISNUMBER(F146))),"",F146*W146*IFERROR(INDEX(D384:D428,MATCH(AE146,B384:B428,0)),1)),N("V7"))</f>
        <v/>
      </c>
      <c r="Y146" s="137" t="str">
        <f>IF(1=1,IF(F146="","",IF(G146="","",IFERROR(INDEX(E384:E428,MATCH(AE146,B384:B428,0)),G146&amp;""))),N("W6"))</f>
        <v/>
      </c>
      <c r="Z146" s="142" t="str">
        <f>IF(1=1,IF(X146="","",IF(AND(ISNUMBER(X146),X146&lt;1,Y146="kg"),MAX(1,ROUND(X146*1000,0)),IF(AND(ISNUMBER(X146),X146&lt;1,Y146="L"),MAX(1,ROUND(X146*100,0)),ROUND(X146,3)))),N("X32"))</f>
        <v/>
      </c>
      <c r="AA146" s="143" t="str">
        <f>IF(1=1,IF(X146="","",IF(AND(ISNUMBER(X146),X146&lt;1,Y146="kg"),"g",IF(AND(ISNUMBER(X146),X146&lt;1,Y146="L"),"cl",Y146))),N("Y32"))</f>
        <v/>
      </c>
      <c r="AB146" s="123" t="str">
        <f>IF(1=1,IF(E146="","",IF(F146="","A CONTROLER",IF(NOT(ISNUMBER(F146)),"TEXTE",IF(OR(W146="",W146&lt;=0),"COMMANDE COUVERTS INCOMPLETE",IF(G146="","UNITE MANQUANTE",IF(COUNTIF(B384:B428,AE146)=0,"UNITE A CONTROLER","OK")))))),N("Z6"))</f>
        <v/>
      </c>
      <c r="AD146" s="144" t="str">
        <f>IF(1=1,IF(E146="","",AD120),N("AB32"))</f>
        <v/>
      </c>
      <c r="AE146" s="125" t="str">
        <f>IF(1=1,IF(G146="","",UPPER(TRIM(SUBSTITUTE(SUBSTITUTE(G146&amp;"",CHAR(160)," ")," "," ")))),N("AC32"))</f>
        <v/>
      </c>
    </row>
    <row r="147" spans="1:33" ht="15.75" x14ac:dyDescent="0.25">
      <c r="A147" s="160" t="str">
        <f>IF(1=1,IF(E147="","",A120),N("A33"))</f>
        <v/>
      </c>
      <c r="B147" s="127" t="str">
        <f>IF(1=1,IF(E147="","",B120),N("B33"))</f>
        <v/>
      </c>
      <c r="C147" s="127"/>
      <c r="D147" s="129" t="str">
        <f>IF(ISBLANK(E147),"",LARGE(D120:D146,1)+1)</f>
        <v/>
      </c>
      <c r="E147" s="130"/>
      <c r="F147" s="131"/>
      <c r="G147" s="170"/>
      <c r="H147" s="105"/>
      <c r="I147" s="132" t="str">
        <f>IF(1=1,IF(E147="","",I120),N("H33"))</f>
        <v/>
      </c>
      <c r="J147" s="133" t="str">
        <f>IF(1=1,IF(E147="","",J120),N("I33"))</f>
        <v/>
      </c>
      <c r="K147" s="134" t="str">
        <f>IF(1=1,IF(E147="","",K120),N("J33"))</f>
        <v/>
      </c>
      <c r="L147" s="135" t="str">
        <f>IF(1=1,IF(OR(J147="",O147="",NOT(ISNUMBER(J147)),NOT(ISNUMBER(O147)),J147=0),"",O147/J147),N("L33"))</f>
        <v/>
      </c>
      <c r="M147" s="136" t="str">
        <f>IF(1=1,IF(OR(L147="",NOT(ISNUMBER(F147))),"",F147*L147*IFERROR(INDEX(D384:D428,MATCH(AE147,B384:B428,0)),1)),N("M13"))</f>
        <v/>
      </c>
      <c r="N147" s="137" t="str">
        <f>IF(1=1,IF(F147="","",IF(G147="","",IFERROR(INDEX(E384:E428,MATCH(AE147,B384:B428,0)),G147&amp;""))),N("N6"))</f>
        <v/>
      </c>
      <c r="O147" s="138" t="str">
        <f>IF(1=1,IF(E147="","",O120),N("K33"))</f>
        <v/>
      </c>
      <c r="P147" s="139" t="str">
        <f>IF(1=1,IF(M147="","",IF(AND(ISNUMBER(M147),M147&lt;1,N147="kg"),MAX(1,ROUND(M147*1000,0)),IF(AND(ISNUMBER(M147),M147&lt;1,N147="L"),MAX(1,ROUND(M147*100,0)),ROUND(M147,3)))),N("O33"))</f>
        <v/>
      </c>
      <c r="Q147" s="140" t="str">
        <f>IF(1=1,IF(M147="","",IF(AND(ISNUMBER(M147),M147&lt;1,N147="kg"),"g",IF(AND(ISNUMBER(M147),M147&lt;1,N147="L"),"cl",N147))),N("P33"))</f>
        <v/>
      </c>
      <c r="R147" s="161" t="str">
        <f>IF(1=1,IF(E147="","",IF(F147="","A CONTROLER",IF(NOT(ISNUMBER(F147)),"TEXTE",IF(OR(L147="",L147&lt;=0),"COMMANDE PRINCIPALE INCOMPLETE",IF(G147="","UNITE MANQUANTE",IF(COUNTIF(B384:B428,AE147)=0,"UNITE A CONTROLER","OK")))))),N("Q9"))</f>
        <v/>
      </c>
      <c r="S147" s="105"/>
      <c r="T147" s="141">
        <f t="shared" si="14"/>
        <v>0</v>
      </c>
      <c r="U147" s="133" t="str">
        <f>IF(1=1,IF(E147="","",U120),N("S33"))</f>
        <v/>
      </c>
      <c r="V147" s="133" t="str">
        <f>IF(1=1,IF(E147="","",V120),N("T33"))</f>
        <v/>
      </c>
      <c r="W147" s="135" t="str">
        <f>IF(1=1,IF(OR(U147="",V147="",NOT(ISNUMBER(U147)),NOT(ISNUMBER(V147)),U147=0),"",V147/U147),N("U33"))</f>
        <v/>
      </c>
      <c r="X147" s="136" t="str">
        <f>IF(1=1,IF(OR(W147="",NOT(ISNUMBER(F147))),"",F147*W147*IFERROR(INDEX(D384:D428,MATCH(AE147,B384:B428,0)),1)),N("V7"))</f>
        <v/>
      </c>
      <c r="Y147" s="137" t="str">
        <f>IF(1=1,IF(F147="","",IF(G147="","",IFERROR(INDEX(E384:E428,MATCH(AE147,B384:B428,0)),G147&amp;""))),N("W6"))</f>
        <v/>
      </c>
      <c r="Z147" s="142" t="str">
        <f>IF(1=1,IF(X147="","",IF(AND(ISNUMBER(X147),X147&lt;1,Y147="kg"),MAX(1,ROUND(X147*1000,0)),IF(AND(ISNUMBER(X147),X147&lt;1,Y147="L"),MAX(1,ROUND(X147*100,0)),ROUND(X147,3)))),N("X33"))</f>
        <v/>
      </c>
      <c r="AA147" s="143" t="str">
        <f>IF(1=1,IF(X147="","",IF(AND(ISNUMBER(X147),X147&lt;1,Y147="kg"),"g",IF(AND(ISNUMBER(X147),X147&lt;1,Y147="L"),"cl",Y147))),N("Y33"))</f>
        <v/>
      </c>
      <c r="AB147" s="123" t="str">
        <f>IF(1=1,IF(E147="","",IF(F147="","A CONTROLER",IF(NOT(ISNUMBER(F147)),"TEXTE",IF(OR(W147="",W147&lt;=0),"COMMANDE COUVERTS INCOMPLETE",IF(G147="","UNITE MANQUANTE",IF(COUNTIF(B384:B428,AE147)=0,"UNITE A CONTROLER","OK")))))),N("Z6"))</f>
        <v/>
      </c>
      <c r="AD147" s="144" t="str">
        <f>IF(1=1,IF(E147="","",AD120),N("AB33"))</f>
        <v/>
      </c>
      <c r="AE147" s="125" t="str">
        <f>IF(1=1,IF(G147="","",UPPER(TRIM(SUBSTITUTE(SUBSTITUTE(G147&amp;"",CHAR(160)," ")," "," ")))),N("AC33"))</f>
        <v/>
      </c>
    </row>
    <row r="148" spans="1:33" ht="15.75" x14ac:dyDescent="0.25">
      <c r="A148" s="160" t="str">
        <f>IF(1=1,IF(E148="","",A120),N("A34"))</f>
        <v/>
      </c>
      <c r="B148" s="127" t="str">
        <f>IF(1=1,IF(E148="","",B120),N("B34"))</f>
        <v/>
      </c>
      <c r="C148" s="127"/>
      <c r="D148" s="129" t="str">
        <f>IF(ISBLANK(E148),"",LARGE(D120:D147,1)+1)</f>
        <v/>
      </c>
      <c r="E148" s="130"/>
      <c r="F148" s="131"/>
      <c r="G148" s="170"/>
      <c r="H148" s="105"/>
      <c r="I148" s="132" t="str">
        <f>IF(1=1,IF(E148="","",I120),N("H34"))</f>
        <v/>
      </c>
      <c r="J148" s="133" t="str">
        <f>IF(1=1,IF(E148="","",J120),N("I34"))</f>
        <v/>
      </c>
      <c r="K148" s="134" t="str">
        <f>IF(1=1,IF(E148="","",K120),N("J34"))</f>
        <v/>
      </c>
      <c r="L148" s="135" t="str">
        <f>IF(1=1,IF(OR(J148="",O148="",NOT(ISNUMBER(J148)),NOT(ISNUMBER(O148)),J148=0),"",O148/J148),N("L34"))</f>
        <v/>
      </c>
      <c r="M148" s="136" t="str">
        <f>IF(1=1,IF(OR(L148="",NOT(ISNUMBER(F148))),"",F148*L148*IFERROR(INDEX(D384:D428,MATCH(AE148,B384:B428,0)),1)),N("M13"))</f>
        <v/>
      </c>
      <c r="N148" s="137" t="str">
        <f>IF(1=1,IF(F148="","",IF(G148="","",IFERROR(INDEX(E384:E428,MATCH(AE148,B384:B428,0)),G148&amp;""))),N("N6"))</f>
        <v/>
      </c>
      <c r="O148" s="138" t="str">
        <f>IF(1=1,IF(E148="","",O120),N("K34"))</f>
        <v/>
      </c>
      <c r="P148" s="139" t="str">
        <f>IF(1=1,IF(M148="","",IF(AND(ISNUMBER(M148),M148&lt;1,N148="kg"),MAX(1,ROUND(M148*1000,0)),IF(AND(ISNUMBER(M148),M148&lt;1,N148="L"),MAX(1,ROUND(M148*100,0)),ROUND(M148,3)))),N("O34"))</f>
        <v/>
      </c>
      <c r="Q148" s="140" t="str">
        <f>IF(1=1,IF(M148="","",IF(AND(ISNUMBER(M148),M148&lt;1,N148="kg"),"g",IF(AND(ISNUMBER(M148),M148&lt;1,N148="L"),"cl",N148))),N("P34"))</f>
        <v/>
      </c>
      <c r="R148" s="161" t="str">
        <f>IF(1=1,IF(E148="","",IF(F148="","A CONTROLER",IF(NOT(ISNUMBER(F148)),"TEXTE",IF(OR(L148="",L148&lt;=0),"COMMANDE PRINCIPALE INCOMPLETE",IF(G148="","UNITE MANQUANTE",IF(COUNTIF(B384:B428,AE148)=0,"UNITE A CONTROLER","OK")))))),N("Q9"))</f>
        <v/>
      </c>
      <c r="S148" s="105"/>
      <c r="T148" s="141">
        <f t="shared" si="14"/>
        <v>0</v>
      </c>
      <c r="U148" s="133" t="str">
        <f>IF(1=1,IF(E148="","",U120),N("S34"))</f>
        <v/>
      </c>
      <c r="V148" s="133" t="str">
        <f>IF(1=1,IF(E148="","",V120),N("T34"))</f>
        <v/>
      </c>
      <c r="W148" s="135" t="str">
        <f>IF(1=1,IF(OR(U148="",V148="",NOT(ISNUMBER(U148)),NOT(ISNUMBER(V148)),U148=0),"",V148/U148),N("U34"))</f>
        <v/>
      </c>
      <c r="X148" s="136" t="str">
        <f>IF(1=1,IF(OR(W148="",NOT(ISNUMBER(F148))),"",F148*W148*IFERROR(INDEX(D384:D428,MATCH(AE148,B384:B428,0)),1)),N("V7"))</f>
        <v/>
      </c>
      <c r="Y148" s="137" t="str">
        <f>IF(1=1,IF(F148="","",IF(G148="","",IFERROR(INDEX(E384:E428,MATCH(AE148,B384:B428,0)),G148&amp;""))),N("W6"))</f>
        <v/>
      </c>
      <c r="Z148" s="142" t="str">
        <f>IF(1=1,IF(X148="","",IF(AND(ISNUMBER(X148),X148&lt;1,Y148="kg"),MAX(1,ROUND(X148*1000,0)),IF(AND(ISNUMBER(X148),X148&lt;1,Y148="L"),MAX(1,ROUND(X148*100,0)),ROUND(X148,3)))),N("X34"))</f>
        <v/>
      </c>
      <c r="AA148" s="143" t="str">
        <f>IF(1=1,IF(X148="","",IF(AND(ISNUMBER(X148),X148&lt;1,Y148="kg"),"g",IF(AND(ISNUMBER(X148),X148&lt;1,Y148="L"),"cl",Y148))),N("Y34"))</f>
        <v/>
      </c>
      <c r="AB148" s="123" t="str">
        <f>IF(1=1,IF(E148="","",IF(F148="","A CONTROLER",IF(NOT(ISNUMBER(F148)),"TEXTE",IF(OR(W148="",W148&lt;=0),"COMMANDE COUVERTS INCOMPLETE",IF(G148="","UNITE MANQUANTE",IF(COUNTIF(B384:B428,AE148)=0,"UNITE A CONTROLER","OK")))))),N("Z6"))</f>
        <v/>
      </c>
      <c r="AD148" s="144" t="str">
        <f>IF(1=1,IF(E148="","",AD120),N("AB34"))</f>
        <v/>
      </c>
      <c r="AE148" s="125" t="str">
        <f>IF(1=1,IF(G148="","",UPPER(TRIM(SUBSTITUTE(SUBSTITUTE(G148&amp;"",CHAR(160)," ")," "," ")))),N("AC34"))</f>
        <v/>
      </c>
    </row>
    <row r="149" spans="1:33" ht="15.75" x14ac:dyDescent="0.25">
      <c r="A149" s="160" t="str">
        <f>IF(1=1,IF(E149="","",A120),N("A35"))</f>
        <v/>
      </c>
      <c r="B149" s="127" t="str">
        <f>IF(1=1,IF(E149="","",B120),N("B35"))</f>
        <v/>
      </c>
      <c r="C149" s="127"/>
      <c r="D149" s="129" t="str">
        <f>IF(ISBLANK(E149),"",LARGE(D120:D148,1)+1)</f>
        <v/>
      </c>
      <c r="E149" s="130"/>
      <c r="F149" s="131"/>
      <c r="G149" s="170"/>
      <c r="H149" s="105"/>
      <c r="I149" s="132" t="str">
        <f>IF(1=1,IF(E149="","",I120),N("H35"))</f>
        <v/>
      </c>
      <c r="J149" s="133" t="str">
        <f>IF(1=1,IF(E149="","",J120),N("I35"))</f>
        <v/>
      </c>
      <c r="K149" s="134" t="str">
        <f>IF(1=1,IF(E149="","",K120),N("J35"))</f>
        <v/>
      </c>
      <c r="L149" s="135" t="str">
        <f>IF(1=1,IF(OR(J149="",O149="",NOT(ISNUMBER(J149)),NOT(ISNUMBER(O149)),J149=0),"",O149/J149),N("L35"))</f>
        <v/>
      </c>
      <c r="M149" s="136" t="str">
        <f>IF(1=1,IF(OR(L149="",NOT(ISNUMBER(F149))),"",F149*L149*IFERROR(INDEX(D384:D428,MATCH(AE149,B384:B428,0)),1)),N("M13"))</f>
        <v/>
      </c>
      <c r="N149" s="137" t="str">
        <f>IF(1=1,IF(F149="","",IF(G149="","",IFERROR(INDEX(E384:E428,MATCH(AE149,B384:B428,0)),G149&amp;""))),N("N6"))</f>
        <v/>
      </c>
      <c r="O149" s="138" t="str">
        <f>IF(1=1,IF(E149="","",O120),N("K35"))</f>
        <v/>
      </c>
      <c r="P149" s="139" t="str">
        <f>IF(1=1,IF(M149="","",IF(AND(ISNUMBER(M149),M149&lt;1,N149="kg"),MAX(1,ROUND(M149*1000,0)),IF(AND(ISNUMBER(M149),M149&lt;1,N149="L"),MAX(1,ROUND(M149*100,0)),ROUND(M149,3)))),N("O35"))</f>
        <v/>
      </c>
      <c r="Q149" s="140" t="str">
        <f>IF(1=1,IF(M149="","",IF(AND(ISNUMBER(M149),M149&lt;1,N149="kg"),"g",IF(AND(ISNUMBER(M149),M149&lt;1,N149="L"),"cl",N149))),N("P35"))</f>
        <v/>
      </c>
      <c r="R149" s="161" t="str">
        <f>IF(1=1,IF(E149="","",IF(F149="","A CONTROLER",IF(NOT(ISNUMBER(F149)),"TEXTE",IF(OR(L149="",L149&lt;=0),"COMMANDE PRINCIPALE INCOMPLETE",IF(G149="","UNITE MANQUANTE",IF(COUNTIF(B384:B428,AE149)=0,"UNITE A CONTROLER","OK")))))),N("Q9"))</f>
        <v/>
      </c>
      <c r="S149" s="105"/>
      <c r="T149" s="141">
        <f t="shared" si="14"/>
        <v>0</v>
      </c>
      <c r="U149" s="133" t="str">
        <f>IF(1=1,IF(E149="","",U120),N("S35"))</f>
        <v/>
      </c>
      <c r="V149" s="133" t="str">
        <f>IF(1=1,IF(E149="","",V120),N("T35"))</f>
        <v/>
      </c>
      <c r="W149" s="135" t="str">
        <f>IF(1=1,IF(OR(U149="",V149="",NOT(ISNUMBER(U149)),NOT(ISNUMBER(V149)),U149=0),"",V149/U149),N("U35"))</f>
        <v/>
      </c>
      <c r="X149" s="136" t="str">
        <f>IF(1=1,IF(OR(W149="",NOT(ISNUMBER(F149))),"",F149*W149*IFERROR(INDEX(D384:D428,MATCH(AE149,B384:B428,0)),1)),N("V7"))</f>
        <v/>
      </c>
      <c r="Y149" s="137" t="str">
        <f>IF(1=1,IF(F149="","",IF(G149="","",IFERROR(INDEX(E384:E428,MATCH(AE149,B384:B428,0)),G149&amp;""))),N("W6"))</f>
        <v/>
      </c>
      <c r="Z149" s="142" t="str">
        <f>IF(1=1,IF(X149="","",IF(AND(ISNUMBER(X149),X149&lt;1,Y149="kg"),MAX(1,ROUND(X149*1000,0)),IF(AND(ISNUMBER(X149),X149&lt;1,Y149="L"),MAX(1,ROUND(X149*100,0)),ROUND(X149,3)))),N("X35"))</f>
        <v/>
      </c>
      <c r="AA149" s="143" t="str">
        <f>IF(1=1,IF(X149="","",IF(AND(ISNUMBER(X149),X149&lt;1,Y149="kg"),"g",IF(AND(ISNUMBER(X149),X149&lt;1,Y149="L"),"cl",Y149))),N("Y35"))</f>
        <v/>
      </c>
      <c r="AB149" s="123" t="str">
        <f>IF(1=1,IF(E149="","",IF(F149="","A CONTROLER",IF(NOT(ISNUMBER(F149)),"TEXTE",IF(OR(W149="",W149&lt;=0),"COMMANDE COUVERTS INCOMPLETE",IF(G149="","UNITE MANQUANTE",IF(COUNTIF(B384:B428,AE149)=0,"UNITE A CONTROLER","OK")))))),N("Z6"))</f>
        <v/>
      </c>
      <c r="AD149" s="144" t="str">
        <f>IF(1=1,IF(E149="","",AD120),N("AB35"))</f>
        <v/>
      </c>
      <c r="AE149" s="125" t="str">
        <f>IF(1=1,IF(G149="","",UPPER(TRIM(SUBSTITUTE(SUBSTITUTE(G149&amp;"",CHAR(160)," ")," "," ")))),N("AC35"))</f>
        <v/>
      </c>
    </row>
    <row r="150" spans="1:33" ht="15.75" x14ac:dyDescent="0.25">
      <c r="A150" s="160" t="str">
        <f>IF(1=1,IF(E150="","",A120),N("A36"))</f>
        <v/>
      </c>
      <c r="B150" s="127" t="str">
        <f>IF(1=1,IF(E150="","",B120),N("B36"))</f>
        <v/>
      </c>
      <c r="C150" s="127"/>
      <c r="D150" s="129" t="str">
        <f>IF(ISBLANK(E150),"",LARGE(D120:D149,1)+1)</f>
        <v/>
      </c>
      <c r="E150" s="130"/>
      <c r="F150" s="131"/>
      <c r="G150" s="170"/>
      <c r="H150" s="105"/>
      <c r="I150" s="132" t="str">
        <f>IF(1=1,IF(E150="","",I120),N("H36"))</f>
        <v/>
      </c>
      <c r="J150" s="133" t="str">
        <f>IF(1=1,IF(E150="","",J120),N("I36"))</f>
        <v/>
      </c>
      <c r="K150" s="134" t="str">
        <f>IF(1=1,IF(E150="","",K120),N("J36"))</f>
        <v/>
      </c>
      <c r="L150" s="135" t="str">
        <f>IF(1=1,IF(OR(J150="",O150="",NOT(ISNUMBER(J150)),NOT(ISNUMBER(O150)),J150=0),"",O150/J150),N("L36"))</f>
        <v/>
      </c>
      <c r="M150" s="136" t="str">
        <f>IF(1=1,IF(OR(L150="",NOT(ISNUMBER(F150))),"",F150*L150*IFERROR(INDEX(D384:D428,MATCH(AE150,B384:B428,0)),1)),N("M13"))</f>
        <v/>
      </c>
      <c r="N150" s="137" t="str">
        <f>IF(1=1,IF(F150="","",IF(G150="","",IFERROR(INDEX(E384:E428,MATCH(AE150,B384:B428,0)),G150&amp;""))),N("N6"))</f>
        <v/>
      </c>
      <c r="O150" s="138" t="str">
        <f>IF(1=1,IF(E150="","",O120),N("K36"))</f>
        <v/>
      </c>
      <c r="P150" s="139" t="str">
        <f>IF(1=1,IF(M150="","",IF(AND(ISNUMBER(M150),M150&lt;1,N150="kg"),MAX(1,ROUND(M150*1000,0)),IF(AND(ISNUMBER(M150),M150&lt;1,N150="L"),MAX(1,ROUND(M150*100,0)),ROUND(M150,3)))),N("O36"))</f>
        <v/>
      </c>
      <c r="Q150" s="140" t="str">
        <f>IF(1=1,IF(M150="","",IF(AND(ISNUMBER(M150),M150&lt;1,N150="kg"),"g",IF(AND(ISNUMBER(M150),M150&lt;1,N150="L"),"cl",N150))),N("P36"))</f>
        <v/>
      </c>
      <c r="R150" s="161" t="str">
        <f>IF(1=1,IF(E150="","",IF(F150="","A CONTROLER",IF(NOT(ISNUMBER(F150)),"TEXTE",IF(OR(L150="",L150&lt;=0),"COMMANDE PRINCIPALE INCOMPLETE",IF(G150="","UNITE MANQUANTE",IF(COUNTIF(B384:B428,AE150)=0,"UNITE A CONTROLER","OK")))))),N("Q9"))</f>
        <v/>
      </c>
      <c r="S150" s="105"/>
      <c r="T150" s="141">
        <f t="shared" si="14"/>
        <v>0</v>
      </c>
      <c r="U150" s="133" t="str">
        <f>IF(1=1,IF(E150="","",U120),N("S36"))</f>
        <v/>
      </c>
      <c r="V150" s="133" t="str">
        <f>IF(1=1,IF(E150="","",V120),N("T36"))</f>
        <v/>
      </c>
      <c r="W150" s="135" t="str">
        <f>IF(1=1,IF(OR(U150="",V150="",NOT(ISNUMBER(U150)),NOT(ISNUMBER(V150)),U150=0),"",V150/U150),N("U36"))</f>
        <v/>
      </c>
      <c r="X150" s="136" t="str">
        <f>IF(1=1,IF(OR(W150="",NOT(ISNUMBER(F150))),"",F150*W150*IFERROR(INDEX(D384:D428,MATCH(AE150,B384:B428,0)),1)),N("V7"))</f>
        <v/>
      </c>
      <c r="Y150" s="137" t="str">
        <f>IF(1=1,IF(F150="","",IF(G150="","",IFERROR(INDEX(E384:E428,MATCH(AE150,B384:B428,0)),G150&amp;""))),N("W6"))</f>
        <v/>
      </c>
      <c r="Z150" s="142" t="str">
        <f>IF(1=1,IF(X150="","",IF(AND(ISNUMBER(X150),X150&lt;1,Y150="kg"),MAX(1,ROUND(X150*1000,0)),IF(AND(ISNUMBER(X150),X150&lt;1,Y150="L"),MAX(1,ROUND(X150*100,0)),ROUND(X150,3)))),N("X36"))</f>
        <v/>
      </c>
      <c r="AA150" s="143" t="str">
        <f>IF(1=1,IF(X150="","",IF(AND(ISNUMBER(X150),X150&lt;1,Y150="kg"),"g",IF(AND(ISNUMBER(X150),X150&lt;1,Y150="L"),"cl",Y150))),N("Y36"))</f>
        <v/>
      </c>
      <c r="AB150" s="123" t="str">
        <f>IF(1=1,IF(E150="","",IF(F150="","A CONTROLER",IF(NOT(ISNUMBER(F150)),"TEXTE",IF(OR(W150="",W150&lt;=0),"COMMANDE COUVERTS INCOMPLETE",IF(G150="","UNITE MANQUANTE",IF(COUNTIF(B384:B428,AE150)=0,"UNITE A CONTROLER","OK")))))),N("Z6"))</f>
        <v/>
      </c>
      <c r="AD150" s="144" t="str">
        <f>IF(1=1,IF(E150="","",AD120),N("AB36"))</f>
        <v/>
      </c>
      <c r="AE150" s="125" t="str">
        <f>IF(1=1,IF(G150="","",UPPER(TRIM(SUBSTITUTE(SUBSTITUTE(G150&amp;"",CHAR(160)," ")," "," ")))),N("AC36"))</f>
        <v/>
      </c>
    </row>
    <row r="151" spans="1:33" ht="15.75" x14ac:dyDescent="0.25">
      <c r="A151" s="160" t="str">
        <f>IF(1=1,IF(E151="","",A120),N("A37"))</f>
        <v/>
      </c>
      <c r="B151" s="127" t="str">
        <f>IF(1=1,IF(E151="","",B120),N("B37"))</f>
        <v/>
      </c>
      <c r="C151" s="127"/>
      <c r="D151" s="129" t="str">
        <f>IF(ISBLANK(E151),"",LARGE(D120:D150,1)+1)</f>
        <v/>
      </c>
      <c r="E151" s="130"/>
      <c r="F151" s="131"/>
      <c r="G151" s="170"/>
      <c r="H151" s="105"/>
      <c r="I151" s="132" t="str">
        <f>IF(1=1,IF(E151="","",I120),N("H37"))</f>
        <v/>
      </c>
      <c r="J151" s="133" t="str">
        <f>IF(1=1,IF(E151="","",J120),N("I37"))</f>
        <v/>
      </c>
      <c r="K151" s="134" t="str">
        <f>IF(1=1,IF(E151="","",K120),N("J37"))</f>
        <v/>
      </c>
      <c r="L151" s="135" t="str">
        <f>IF(1=1,IF(OR(J151="",O151="",NOT(ISNUMBER(J151)),NOT(ISNUMBER(O151)),J151=0),"",O151/J151),N("L37"))</f>
        <v/>
      </c>
      <c r="M151" s="136" t="str">
        <f>IF(1=1,IF(OR(L151="",NOT(ISNUMBER(F151))),"",F151*L151*IFERROR(INDEX(D384:D428,MATCH(AE151,B384:B428,0)),1)),N("M13"))</f>
        <v/>
      </c>
      <c r="N151" s="137" t="str">
        <f>IF(1=1,IF(F151="","",IF(G151="","",IFERROR(INDEX(E384:E428,MATCH(AE151,B384:B428,0)),G151&amp;""))),N("N6"))</f>
        <v/>
      </c>
      <c r="O151" s="138" t="str">
        <f>IF(1=1,IF(E151="","",O120),N("K37"))</f>
        <v/>
      </c>
      <c r="P151" s="139" t="str">
        <f>IF(1=1,IF(M151="","",IF(AND(ISNUMBER(M151),M151&lt;1,N151="kg"),MAX(1,ROUND(M151*1000,0)),IF(AND(ISNUMBER(M151),M151&lt;1,N151="L"),MAX(1,ROUND(M151*100,0)),ROUND(M151,3)))),N("O37"))</f>
        <v/>
      </c>
      <c r="Q151" s="140" t="str">
        <f>IF(1=1,IF(M151="","",IF(AND(ISNUMBER(M151),M151&lt;1,N151="kg"),"g",IF(AND(ISNUMBER(M151),M151&lt;1,N151="L"),"cl",N151))),N("P37"))</f>
        <v/>
      </c>
      <c r="R151" s="161" t="str">
        <f>IF(1=1,IF(E151="","",IF(F151="","A CONTROLER",IF(NOT(ISNUMBER(F151)),"TEXTE",IF(OR(L151="",L151&lt;=0),"COMMANDE PRINCIPALE INCOMPLETE",IF(G151="","UNITE MANQUANTE",IF(COUNTIF(B384:B428,AE151)=0,"UNITE A CONTROLER","OK")))))),N("Q9"))</f>
        <v/>
      </c>
      <c r="S151" s="105"/>
      <c r="T151" s="141">
        <f t="shared" si="14"/>
        <v>0</v>
      </c>
      <c r="U151" s="133" t="str">
        <f>IF(1=1,IF(E151="","",U120),N("S37"))</f>
        <v/>
      </c>
      <c r="V151" s="133" t="str">
        <f>IF(1=1,IF(E151="","",V120),N("T37"))</f>
        <v/>
      </c>
      <c r="W151" s="135" t="str">
        <f>IF(1=1,IF(OR(U151="",V151="",NOT(ISNUMBER(U151)),NOT(ISNUMBER(V151)),U151=0),"",V151/U151),N("U37"))</f>
        <v/>
      </c>
      <c r="X151" s="136" t="str">
        <f>IF(1=1,IF(OR(W151="",NOT(ISNUMBER(F151))),"",F151*W151*IFERROR(INDEX(D384:D428,MATCH(AE151,B384:B428,0)),1)),N("V7"))</f>
        <v/>
      </c>
      <c r="Y151" s="137" t="str">
        <f>IF(1=1,IF(F151="","",IF(G151="","",IFERROR(INDEX(E384:E428,MATCH(AE151,B384:B428,0)),G151&amp;""))),N("W6"))</f>
        <v/>
      </c>
      <c r="Z151" s="142" t="str">
        <f>IF(1=1,IF(X151="","",IF(AND(ISNUMBER(X151),X151&lt;1,Y151="kg"),MAX(1,ROUND(X151*1000,0)),IF(AND(ISNUMBER(X151),X151&lt;1,Y151="L"),MAX(1,ROUND(X151*100,0)),ROUND(X151,3)))),N("X37"))</f>
        <v/>
      </c>
      <c r="AA151" s="143" t="str">
        <f>IF(1=1,IF(X151="","",IF(AND(ISNUMBER(X151),X151&lt;1,Y151="kg"),"g",IF(AND(ISNUMBER(X151),X151&lt;1,Y151="L"),"cl",Y151))),N("Y37"))</f>
        <v/>
      </c>
      <c r="AB151" s="123" t="str">
        <f>IF(1=1,IF(E151="","",IF(F151="","A CONTROLER",IF(NOT(ISNUMBER(F151)),"TEXTE",IF(OR(W151="",W151&lt;=0),"COMMANDE COUVERTS INCOMPLETE",IF(G151="","UNITE MANQUANTE",IF(COUNTIF(B384:B428,AE151)=0,"UNITE A CONTROLER","OK")))))),N("Z6"))</f>
        <v/>
      </c>
      <c r="AD151" s="144" t="str">
        <f>IF(1=1,IF(E151="","",AD120),N("AB37"))</f>
        <v/>
      </c>
      <c r="AE151" s="125" t="str">
        <f>IF(1=1,IF(G151="","",UPPER(TRIM(SUBSTITUTE(SUBSTITUTE(G151&amp;"",CHAR(160)," ")," "," ")))),N("AC37"))</f>
        <v/>
      </c>
    </row>
    <row r="152" spans="1:33" ht="15.75" x14ac:dyDescent="0.25">
      <c r="A152" s="160" t="str">
        <f>IF(1=1,IF(E152="","",A120),N("A38"))</f>
        <v/>
      </c>
      <c r="B152" s="127" t="str">
        <f>IF(1=1,IF(E152="","",B120),N("B38"))</f>
        <v/>
      </c>
      <c r="C152" s="127"/>
      <c r="D152" s="129" t="str">
        <f>IF(ISBLANK(E152),"",LARGE(D120:D151,1)+1)</f>
        <v/>
      </c>
      <c r="E152" s="130"/>
      <c r="F152" s="131"/>
      <c r="G152" s="170"/>
      <c r="H152" s="105"/>
      <c r="I152" s="132" t="str">
        <f>IF(1=1,IF(E152="","",I120),N("H38"))</f>
        <v/>
      </c>
      <c r="J152" s="133" t="str">
        <f>IF(1=1,IF(E152="","",J120),N("I38"))</f>
        <v/>
      </c>
      <c r="K152" s="134" t="str">
        <f>IF(1=1,IF(E152="","",K120),N("J38"))</f>
        <v/>
      </c>
      <c r="L152" s="135" t="str">
        <f>IF(1=1,IF(OR(J152="",O152="",NOT(ISNUMBER(J152)),NOT(ISNUMBER(O152)),J152=0),"",O152/J152),N("L38"))</f>
        <v/>
      </c>
      <c r="M152" s="136" t="str">
        <f>IF(1=1,IF(OR(L152="",NOT(ISNUMBER(F152))),"",F152*L152*IFERROR(INDEX(D384:D428,MATCH(AE152,B384:B428,0)),1)),N("M13"))</f>
        <v/>
      </c>
      <c r="N152" s="137" t="str">
        <f>IF(1=1,IF(F152="","",IF(G152="","",IFERROR(INDEX(E384:E428,MATCH(AE152,B384:B428,0)),G152&amp;""))),N("N6"))</f>
        <v/>
      </c>
      <c r="O152" s="138" t="str">
        <f>IF(1=1,IF(E152="","",O120),N("K38"))</f>
        <v/>
      </c>
      <c r="P152" s="139" t="str">
        <f>IF(1=1,IF(M152="","",IF(AND(ISNUMBER(M152),M152&lt;1,N152="kg"),MAX(1,ROUND(M152*1000,0)),IF(AND(ISNUMBER(M152),M152&lt;1,N152="L"),MAX(1,ROUND(M152*100,0)),ROUND(M152,3)))),N("O38"))</f>
        <v/>
      </c>
      <c r="Q152" s="140" t="str">
        <f>IF(1=1,IF(M152="","",IF(AND(ISNUMBER(M152),M152&lt;1,N152="kg"),"g",IF(AND(ISNUMBER(M152),M152&lt;1,N152="L"),"cl",N152))),N("P38"))</f>
        <v/>
      </c>
      <c r="R152" s="161" t="str">
        <f>IF(1=1,IF(E152="","",IF(F152="","A CONTROLER",IF(NOT(ISNUMBER(F152)),"TEXTE",IF(OR(L152="",L152&lt;=0),"COMMANDE PRINCIPALE INCOMPLETE",IF(G152="","UNITE MANQUANTE",IF(COUNTIF(B384:B428,AE152)=0,"UNITE A CONTROLER","OK")))))),N("Q9"))</f>
        <v/>
      </c>
      <c r="S152" s="105"/>
      <c r="T152" s="141">
        <f t="shared" si="14"/>
        <v>0</v>
      </c>
      <c r="U152" s="133" t="str">
        <f>IF(1=1,IF(E152="","",U120),N("S38"))</f>
        <v/>
      </c>
      <c r="V152" s="133" t="str">
        <f>IF(1=1,IF(E152="","",V120),N("T38"))</f>
        <v/>
      </c>
      <c r="W152" s="135" t="str">
        <f>IF(1=1,IF(OR(U152="",V152="",NOT(ISNUMBER(U152)),NOT(ISNUMBER(V152)),U152=0),"",V152/U152),N("U38"))</f>
        <v/>
      </c>
      <c r="X152" s="136" t="str">
        <f>IF(1=1,IF(OR(W152="",NOT(ISNUMBER(F152))),"",F152*W152*IFERROR(INDEX(D384:D428,MATCH(AE152,B384:B428,0)),1)),N("V7"))</f>
        <v/>
      </c>
      <c r="Y152" s="137" t="str">
        <f>IF(1=1,IF(F152="","",IF(G152="","",IFERROR(INDEX(E384:E428,MATCH(AE152,B384:B428,0)),G152&amp;""))),N("W6"))</f>
        <v/>
      </c>
      <c r="Z152" s="142" t="str">
        <f>IF(1=1,IF(X152="","",IF(AND(ISNUMBER(X152),X152&lt;1,Y152="kg"),MAX(1,ROUND(X152*1000,0)),IF(AND(ISNUMBER(X152),X152&lt;1,Y152="L"),MAX(1,ROUND(X152*100,0)),ROUND(X152,3)))),N("X38"))</f>
        <v/>
      </c>
      <c r="AA152" s="143" t="str">
        <f>IF(1=1,IF(X152="","",IF(AND(ISNUMBER(X152),X152&lt;1,Y152="kg"),"g",IF(AND(ISNUMBER(X152),X152&lt;1,Y152="L"),"cl",Y152))),N("Y38"))</f>
        <v/>
      </c>
      <c r="AB152" s="123" t="str">
        <f>IF(1=1,IF(E152="","",IF(F152="","A CONTROLER",IF(NOT(ISNUMBER(F152)),"TEXTE",IF(OR(W152="",W152&lt;=0),"COMMANDE COUVERTS INCOMPLETE",IF(G152="","UNITE MANQUANTE",IF(COUNTIF(B384:B428,AE152)=0,"UNITE A CONTROLER","OK")))))),N("Z6"))</f>
        <v/>
      </c>
      <c r="AD152" s="144" t="str">
        <f>IF(1=1,IF(E152="","",AD120),N("AB38"))</f>
        <v/>
      </c>
      <c r="AE152" s="125" t="str">
        <f>IF(1=1,IF(G152="","",UPPER(TRIM(SUBSTITUTE(SUBSTITUTE(G152&amp;"",CHAR(160)," ")," "," ")))),N("AC38"))</f>
        <v/>
      </c>
    </row>
    <row r="153" spans="1:33" ht="24" customHeight="1" x14ac:dyDescent="0.25">
      <c r="A153" s="160" t="str">
        <f>IF(1=1,IF(E153="","",A120),N("A39"))</f>
        <v/>
      </c>
      <c r="B153" s="127" t="str">
        <f>IF(1=1,IF(E153="","",B120),N("B39"))</f>
        <v/>
      </c>
      <c r="C153" s="127"/>
      <c r="D153" s="129" t="str">
        <f>IF(ISBLANK(E153),"",LARGE(D120:D152,1)+1)</f>
        <v/>
      </c>
      <c r="E153" s="130"/>
      <c r="F153" s="131"/>
      <c r="G153" s="170"/>
      <c r="H153" s="105"/>
      <c r="I153" s="132" t="str">
        <f>IF(1=1,IF(E153="","",I120),N("H39"))</f>
        <v/>
      </c>
      <c r="J153" s="133" t="str">
        <f>IF(1=1,IF(E153="","",J120),N("I39"))</f>
        <v/>
      </c>
      <c r="K153" s="134" t="str">
        <f>IF(1=1,IF(E153="","",K120),N("J39"))</f>
        <v/>
      </c>
      <c r="L153" s="135" t="str">
        <f>IF(1=1,IF(OR(J153="",O153="",NOT(ISNUMBER(J153)),NOT(ISNUMBER(O153)),J153=0),"",O153/J153),N("L39"))</f>
        <v/>
      </c>
      <c r="M153" s="136" t="str">
        <f>IF(1=1,IF(OR(L153="",NOT(ISNUMBER(F153))),"",F153*L153*IFERROR(INDEX(D384:D428,MATCH(AE153,B384:B428,0)),1)),N("M13"))</f>
        <v/>
      </c>
      <c r="N153" s="137" t="str">
        <f>IF(1=1,IF(F153="","",IF(G153="","",IFERROR(INDEX(E384:E428,MATCH(AE153,B384:B428,0)),G153&amp;""))),N("N6"))</f>
        <v/>
      </c>
      <c r="O153" s="138" t="str">
        <f>IF(1=1,IF(E153="","",O120),N("K39"))</f>
        <v/>
      </c>
      <c r="P153" s="139" t="str">
        <f>IF(1=1,IF(M153="","",IF(AND(ISNUMBER(M153),M153&lt;1,N153="kg"),MAX(1,ROUND(M153*1000,0)),IF(AND(ISNUMBER(M153),M153&lt;1,N153="L"),MAX(1,ROUND(M153*100,0)),ROUND(M153,3)))),N("O39"))</f>
        <v/>
      </c>
      <c r="Q153" s="140" t="str">
        <f>IF(1=1,IF(M153="","",IF(AND(ISNUMBER(M153),M153&lt;1,N153="kg"),"g",IF(AND(ISNUMBER(M153),M153&lt;1,N153="L"),"cl",N153))),N("P39"))</f>
        <v/>
      </c>
      <c r="R153" s="161" t="str">
        <f>IF(1=1,IF(E153="","",IF(F153="","A CONTROLER",IF(NOT(ISNUMBER(F153)),"TEXTE",IF(OR(L153="",L153&lt;=0),"COMMANDE PRINCIPALE INCOMPLETE",IF(G153="","UNITE MANQUANTE",IF(COUNTIF(B384:B428,AE153)=0,"UNITE A CONTROLER","OK")))))),N("Q9"))</f>
        <v/>
      </c>
      <c r="S153" s="105"/>
      <c r="T153" s="141">
        <f t="shared" si="14"/>
        <v>0</v>
      </c>
      <c r="U153" s="133" t="str">
        <f>IF(1=1,IF(E153="","",U120),N("S39"))</f>
        <v/>
      </c>
      <c r="V153" s="133" t="str">
        <f>IF(1=1,IF(E153="","",V120),N("T39"))</f>
        <v/>
      </c>
      <c r="W153" s="135" t="str">
        <f>IF(1=1,IF(OR(U153="",V153="",NOT(ISNUMBER(U153)),NOT(ISNUMBER(V153)),U153=0),"",V153/U153),N("U39"))</f>
        <v/>
      </c>
      <c r="X153" s="136" t="str">
        <f>IF(1=1,IF(OR(W153="",NOT(ISNUMBER(F153))),"",F153*W153*IFERROR(INDEX(D384:D428,MATCH(AE153,B384:B428,0)),1)),N("V7"))</f>
        <v/>
      </c>
      <c r="Y153" s="137" t="str">
        <f>IF(1=1,IF(F153="","",IF(G153="","",IFERROR(INDEX(E384:E428,MATCH(AE153,B384:B428,0)),G153&amp;""))),N("W6"))</f>
        <v/>
      </c>
      <c r="Z153" s="142" t="str">
        <f>IF(1=1,IF(X153="","",IF(AND(ISNUMBER(X153),X153&lt;1,Y153="kg"),MAX(1,ROUND(X153*1000,0)),IF(AND(ISNUMBER(X153),X153&lt;1,Y153="L"),MAX(1,ROUND(X153*100,0)),ROUND(X153,3)))),N("X39"))</f>
        <v/>
      </c>
      <c r="AA153" s="143" t="str">
        <f>IF(1=1,IF(X153="","",IF(AND(ISNUMBER(X153),X153&lt;1,Y153="kg"),"g",IF(AND(ISNUMBER(X153),X153&lt;1,Y153="L"),"cl",Y153))),N("Y39"))</f>
        <v/>
      </c>
      <c r="AB153" s="123" t="str">
        <f>IF(1=1,IF(E153="","",IF(F153="","A CONTROLER",IF(NOT(ISNUMBER(F153)),"TEXTE",IF(OR(W153="",W153&lt;=0),"COMMANDE COUVERTS INCOMPLETE",IF(G153="","UNITE MANQUANTE",IF(COUNTIF(B384:B428,AE153)=0,"UNITE A CONTROLER","OK")))))),N("Z6"))</f>
        <v/>
      </c>
      <c r="AD153" s="144" t="str">
        <f>IF(1=1,IF(E153="","",AD120),N("AB39"))</f>
        <v/>
      </c>
      <c r="AE153" s="125" t="str">
        <f>IF(1=1,IF(G153="","",UPPER(TRIM(SUBSTITUTE(SUBSTITUTE(G153&amp;"",CHAR(160)," ")," "," ")))),N("AC39"))</f>
        <v/>
      </c>
    </row>
    <row r="154" spans="1:33" ht="15.75" x14ac:dyDescent="0.25">
      <c r="A154" s="160" t="str">
        <f>IF(1=1,IF(E154="","",A120),N("A40"))</f>
        <v/>
      </c>
      <c r="B154" s="127" t="str">
        <f>IF(1=1,IF(E154="","",B120),N("B40"))</f>
        <v/>
      </c>
      <c r="C154" s="127"/>
      <c r="D154" s="129" t="str">
        <f>IF(ISBLANK(E154),"",LARGE(D120:D153,1)+1)</f>
        <v/>
      </c>
      <c r="E154" s="130"/>
      <c r="F154" s="131"/>
      <c r="G154" s="170"/>
      <c r="H154" s="105"/>
      <c r="I154" s="132" t="str">
        <f>IF(1=1,IF(E154="","",I120),N("H40"))</f>
        <v/>
      </c>
      <c r="J154" s="133" t="str">
        <f>IF(1=1,IF(E154="","",J120),N("I40"))</f>
        <v/>
      </c>
      <c r="K154" s="134" t="str">
        <f>IF(1=1,IF(E154="","",K120),N("J40"))</f>
        <v/>
      </c>
      <c r="L154" s="135" t="str">
        <f>IF(1=1,IF(OR(J154="",O154="",NOT(ISNUMBER(J154)),NOT(ISNUMBER(O154)),J154=0),"",O154/J154),N("L40"))</f>
        <v/>
      </c>
      <c r="M154" s="136" t="str">
        <f>IF(1=1,IF(OR(L154="",NOT(ISNUMBER(F154))),"",F154*L154*IFERROR(INDEX(D384:D428,MATCH(AE154,B384:B428,0)),1)),N("M13"))</f>
        <v/>
      </c>
      <c r="N154" s="137" t="str">
        <f>IF(1=1,IF(F154="","",IF(G154="","",IFERROR(INDEX(E384:E428,MATCH(AE154,B384:B428,0)),G154&amp;""))),N("N6"))</f>
        <v/>
      </c>
      <c r="O154" s="138" t="str">
        <f>IF(1=1,IF(E154="","",O120),N("K40"))</f>
        <v/>
      </c>
      <c r="P154" s="139" t="str">
        <f>IF(1=1,IF(M154="","",IF(AND(ISNUMBER(M154),M154&lt;1,N154="kg"),MAX(1,ROUND(M154*1000,0)),IF(AND(ISNUMBER(M154),M154&lt;1,N154="L"),MAX(1,ROUND(M154*100,0)),ROUND(M154,3)))),N("O40"))</f>
        <v/>
      </c>
      <c r="Q154" s="140" t="str">
        <f>IF(1=1,IF(M154="","",IF(AND(ISNUMBER(M154),M154&lt;1,N154="kg"),"g",IF(AND(ISNUMBER(M154),M154&lt;1,N154="L"),"cl",N154))),N("P40"))</f>
        <v/>
      </c>
      <c r="R154" s="161" t="str">
        <f>IF(1=1,IF(E154="","",IF(F154="","A CONTROLER",IF(NOT(ISNUMBER(F154)),"TEXTE",IF(OR(L154="",L154&lt;=0),"COMMANDE PRINCIPALE INCOMPLETE",IF(G154="","UNITE MANQUANTE",IF(COUNTIF(B384:B428,AE154)=0,"UNITE A CONTROLER","OK")))))),N("Q9"))</f>
        <v/>
      </c>
      <c r="S154" s="105"/>
      <c r="T154" s="141">
        <f t="shared" si="14"/>
        <v>0</v>
      </c>
      <c r="U154" s="133" t="str">
        <f>IF(1=1,IF(E154="","",U120),N("S40"))</f>
        <v/>
      </c>
      <c r="V154" s="133" t="str">
        <f>IF(1=1,IF(E154="","",V120),N("T40"))</f>
        <v/>
      </c>
      <c r="W154" s="135" t="str">
        <f>IF(1=1,IF(OR(U154="",V154="",NOT(ISNUMBER(U154)),NOT(ISNUMBER(V154)),U154=0),"",V154/U154),N("U40"))</f>
        <v/>
      </c>
      <c r="X154" s="136" t="str">
        <f>IF(1=1,IF(OR(W154="",NOT(ISNUMBER(F154))),"",F154*W154*IFERROR(INDEX(D384:D428,MATCH(AE154,B384:B428,0)),1)),N("V7"))</f>
        <v/>
      </c>
      <c r="Y154" s="137" t="str">
        <f>IF(1=1,IF(F154="","",IF(G154="","",IFERROR(INDEX(E384:E428,MATCH(AE154,B384:B428,0)),G154&amp;""))),N("W6"))</f>
        <v/>
      </c>
      <c r="Z154" s="142" t="str">
        <f>IF(1=1,IF(X154="","",IF(AND(ISNUMBER(X154),X154&lt;1,Y154="kg"),MAX(1,ROUND(X154*1000,0)),IF(AND(ISNUMBER(X154),X154&lt;1,Y154="L"),MAX(1,ROUND(X154*100,0)),ROUND(X154,3)))),N("X40"))</f>
        <v/>
      </c>
      <c r="AA154" s="143" t="str">
        <f>IF(1=1,IF(X154="","",IF(AND(ISNUMBER(X154),X154&lt;1,Y154="kg"),"g",IF(AND(ISNUMBER(X154),X154&lt;1,Y154="L"),"cl",Y154))),N("Y40"))</f>
        <v/>
      </c>
      <c r="AB154" s="123" t="str">
        <f>IF(1=1,IF(E154="","",IF(F154="","A CONTROLER",IF(NOT(ISNUMBER(F154)),"TEXTE",IF(OR(W154="",W154&lt;=0),"COMMANDE COUVERTS INCOMPLETE",IF(G154="","UNITE MANQUANTE",IF(COUNTIF(B384:B428,AE154)=0,"UNITE A CONTROLER","OK")))))),N("Z6"))</f>
        <v/>
      </c>
      <c r="AD154" s="144" t="str">
        <f>IF(1=1,IF(E154="","",AD120),N("AB40"))</f>
        <v/>
      </c>
      <c r="AE154" s="125" t="str">
        <f>IF(1=1,IF(G154="","",UPPER(TRIM(SUBSTITUTE(SUBSTITUTE(G154&amp;"",CHAR(160)," ")," "," ")))),N("AC40"))</f>
        <v/>
      </c>
    </row>
    <row r="155" spans="1:33" ht="23.25" x14ac:dyDescent="0.25">
      <c r="A155" s="162"/>
      <c r="B155" s="163" t="s">
        <v>229</v>
      </c>
      <c r="C155" s="164"/>
      <c r="D155" s="164" t="s">
        <v>239</v>
      </c>
      <c r="E155" s="164"/>
      <c r="F155" s="164"/>
      <c r="G155" s="164"/>
      <c r="H155" s="165"/>
      <c r="I155" s="164"/>
      <c r="J155" s="164"/>
      <c r="K155" s="164"/>
      <c r="L155" s="164"/>
      <c r="M155" s="164"/>
      <c r="N155" s="164"/>
      <c r="O155" s="164"/>
      <c r="P155" s="164" t="str">
        <f>D155</f>
        <v>SOUS-FAMILLE</v>
      </c>
      <c r="Q155" s="164"/>
      <c r="R155" s="164"/>
      <c r="S155" s="165"/>
      <c r="T155" s="166" t="s">
        <v>664</v>
      </c>
      <c r="U155" s="167" cm="1">
        <f t="array" ref="U155">SUMPRODUCT(LEN(E157:E191)-LEN(SUBSTITUTE(E157:E191,"*","")))</f>
        <v>0</v>
      </c>
      <c r="V155" s="164"/>
      <c r="W155" s="164" t="str">
        <f>D155</f>
        <v>SOUS-FAMILLE</v>
      </c>
      <c r="X155" s="164"/>
      <c r="Y155" s="164"/>
      <c r="Z155" s="164"/>
      <c r="AA155" s="164"/>
      <c r="AB155" s="168"/>
      <c r="AC155" s="164"/>
      <c r="AD155" s="164"/>
      <c r="AE155" s="169" t="str">
        <f>B157</f>
        <v>NOM DE LA RECETTE À SAISIR</v>
      </c>
      <c r="AG155" s="245" t="s">
        <v>5642</v>
      </c>
    </row>
    <row r="156" spans="1:33" ht="32.25" thickBot="1" x14ac:dyDescent="0.3">
      <c r="A156" s="92" t="s">
        <v>155</v>
      </c>
      <c r="B156" s="92" t="s">
        <v>1</v>
      </c>
      <c r="C156" s="92"/>
      <c r="D156" s="92" t="s">
        <v>2</v>
      </c>
      <c r="E156" s="92" t="s">
        <v>117</v>
      </c>
      <c r="F156" s="92" t="s">
        <v>3</v>
      </c>
      <c r="G156" s="92" t="s">
        <v>4</v>
      </c>
      <c r="H156" s="81"/>
      <c r="I156" s="157" t="s">
        <v>5</v>
      </c>
      <c r="J156" s="92" t="s">
        <v>114</v>
      </c>
      <c r="K156" s="92" t="s">
        <v>4</v>
      </c>
      <c r="L156" s="92" t="s">
        <v>6</v>
      </c>
      <c r="M156" s="94" t="s">
        <v>7</v>
      </c>
      <c r="N156" s="94" t="s">
        <v>116</v>
      </c>
      <c r="O156" s="95" t="s">
        <v>115</v>
      </c>
      <c r="P156" s="96" t="s">
        <v>8</v>
      </c>
      <c r="Q156" s="97" t="s">
        <v>9</v>
      </c>
      <c r="R156" s="92" t="s">
        <v>10</v>
      </c>
      <c r="S156" s="81"/>
      <c r="T156" s="92" t="s">
        <v>117</v>
      </c>
      <c r="U156" s="98" t="s">
        <v>11</v>
      </c>
      <c r="V156" s="95" t="s">
        <v>12</v>
      </c>
      <c r="W156" s="92" t="s">
        <v>13</v>
      </c>
      <c r="X156" s="94" t="s">
        <v>7</v>
      </c>
      <c r="Y156" s="94" t="s">
        <v>116</v>
      </c>
      <c r="Z156" s="99" t="s">
        <v>8</v>
      </c>
      <c r="AA156" s="97" t="s">
        <v>9</v>
      </c>
      <c r="AB156" s="99" t="s">
        <v>10</v>
      </c>
      <c r="AC156" s="240"/>
      <c r="AD156" s="92" t="s">
        <v>14</v>
      </c>
      <c r="AE156" s="92" t="s">
        <v>15</v>
      </c>
      <c r="AG156" s="8" t="s">
        <v>22</v>
      </c>
    </row>
    <row r="157" spans="1:33" ht="18.75" x14ac:dyDescent="0.25">
      <c r="A157" s="100" t="s">
        <v>5640</v>
      </c>
      <c r="B157" s="101" t="s">
        <v>20</v>
      </c>
      <c r="C157" s="101"/>
      <c r="D157" s="102">
        <v>0</v>
      </c>
      <c r="E157" s="103" t="s">
        <v>21</v>
      </c>
      <c r="F157" s="104">
        <v>10</v>
      </c>
      <c r="G157" s="8" t="s">
        <v>119</v>
      </c>
      <c r="H157" s="105"/>
      <c r="I157" s="106" t="str">
        <f>E157</f>
        <v>ÉLÉMENT PRINCIPAL À SAISIR</v>
      </c>
      <c r="J157" s="107">
        <f>F157</f>
        <v>10</v>
      </c>
      <c r="K157" s="108" t="str">
        <f>G157</f>
        <v>Quoi ?</v>
      </c>
      <c r="L157" s="109">
        <f>IF(1=1,IF(OR(J157="",O157="",NOT(ISNUMBER(J157)),NOT(ISNUMBER(O157)),J157=0),"",O157/J157),N("L6"))</f>
        <v>15</v>
      </c>
      <c r="M157" s="110">
        <f>IF(1=1,IF(OR(L157="",NOT(ISNUMBER(F157))),"",F157*L157*IFERROR(INDEX(D384:D428,MATCH(AE157,B384:B428,0)),1)),N("M13"))</f>
        <v>150</v>
      </c>
      <c r="N157" s="111" t="str">
        <f>IF(1=1,IF(F157="","",IF(G157="","",IFERROR(INDEX(E384:E428,MATCH(AE157,B384:B428,0)),G157&amp;""))),N("N6"))</f>
        <v>Quoi ?</v>
      </c>
      <c r="O157" s="112">
        <v>150</v>
      </c>
      <c r="P157" s="113">
        <f>IF(1=1,IF(M157="","",IF(AND(ISNUMBER(M157),M157&lt;1,N157="kg"),MAX(1,ROUND(M157*1000,0)),IF(AND(ISNUMBER(M157),M157&lt;1,N157="L"),MAX(1,ROUND(M157*100,0)),ROUND(M157,3)))),N("O6"))</f>
        <v>150</v>
      </c>
      <c r="Q157" s="114" t="str">
        <f>IF(1=1,IF(M157="","",IF(AND(ISNUMBER(M157),M157&lt;1,N157="kg"),"g",IF(AND(ISNUMBER(M157),M157&lt;1,N157="L"),"cl",N157))),N("P6"))</f>
        <v>Quoi ?</v>
      </c>
      <c r="R157" s="115" t="str">
        <f>IF(1=1,IF(E157="","",IF(F157="","A CONTROLER",IF(NOT(ISNUMBER(F157)),"TEXTE",IF(OR(L157="",L157&lt;=0),"COMMANDE PRINCIPALE INCOMPLETE",IF(G157="","UNITE MANQUANTE",IF(COUNTIF(B384:B428,AE157)=0,"UNITE A CONTROLER","OK")))))),N("Q9"))</f>
        <v>UNITE A CONTROLER</v>
      </c>
      <c r="S157" s="105"/>
      <c r="T157" s="159" t="str">
        <f>B157</f>
        <v>NOM DE LA RECETTE À SAISIR</v>
      </c>
      <c r="U157" s="117">
        <v>100</v>
      </c>
      <c r="V157" s="112">
        <v>150</v>
      </c>
      <c r="W157" s="118">
        <f>IF(1=1,IF(OR(U157="",V157="",NOT(ISNUMBER(U157)),NOT(ISNUMBER(V157)),U157=0),"",V157/U157),N("U6"))</f>
        <v>1.5</v>
      </c>
      <c r="X157" s="119">
        <f>IF(1=1,IF(OR(W157="",NOT(ISNUMBER(F157))),"",F157*W157*IFERROR(INDEX(D384:D428,MATCH(AE157,B384:B428,0)),1)),N("V7"))</f>
        <v>15</v>
      </c>
      <c r="Y157" s="120" t="str">
        <f>IF(1=1,IF(F157="","",IF(G157="","",IFERROR(INDEX(E384:E428,MATCH(AE157,B384:B428,0)),G157&amp;""))),N("W6"))</f>
        <v>Quoi ?</v>
      </c>
      <c r="Z157" s="121">
        <f>IF(1=1,IF(X157="","",IF(AND(ISNUMBER(X157),X157&lt;1,Y157="kg"),MAX(1,ROUND(X157*1000,0)),IF(AND(ISNUMBER(X157),X157&lt;1,Y157="L"),MAX(1,ROUND(X157*100,0)),ROUND(X157,3)))),N("X6"))</f>
        <v>15</v>
      </c>
      <c r="AA157" s="122" t="str">
        <f>IF(1=1,IF(X157="","",IF(AND(ISNUMBER(X157),X157&lt;1,Y157="kg"),"g",IF(AND(ISNUMBER(X157),X157&lt;1,Y157="L"),"cl",Y157))),N("Y6"))</f>
        <v>Quoi ?</v>
      </c>
      <c r="AB157" s="123" t="str">
        <f>IF(1=1,IF(E157="","",IF(F157="","A CONTROLER",IF(NOT(ISNUMBER(F157)),"TEXTE",IF(OR(W157="",W157&lt;=0),"COMMANDE COUVERTS INCOMPLETE",IF(G157="","UNITE MANQUANTE",IF(COUNTIF(B384:B428,AE157)=0,"UNITE A CONTROLER","OK")))))),N("Z6"))</f>
        <v>UNITE A CONTROLER</v>
      </c>
      <c r="AD157" s="124">
        <v>62</v>
      </c>
      <c r="AE157" s="125" t="str">
        <f>IF(1=1,IF(G157="","",UPPER(TRIM(SUBSTITUTE(SUBSTITUTE(G157&amp;"",CHAR(160)," ")," "," ")))),N("AC6"))</f>
        <v>QUOI ?</v>
      </c>
      <c r="AG157" s="2" t="s">
        <v>25</v>
      </c>
    </row>
    <row r="158" spans="1:33" ht="15.75" x14ac:dyDescent="0.25">
      <c r="A158" s="126" t="str">
        <f>IF(1=1,IF(E158="","",A157),N("A7"))</f>
        <v/>
      </c>
      <c r="B158" s="127" t="str">
        <f>IF(1=1,IF(E158="","",B157),N("B7"))</f>
        <v/>
      </c>
      <c r="C158" s="128"/>
      <c r="D158" s="129" t="str">
        <f>IF(ISBLANK(E158),"",LARGE(D157:D157,1)+1)</f>
        <v/>
      </c>
      <c r="E158" s="130"/>
      <c r="F158" s="131"/>
      <c r="G158" s="170"/>
      <c r="H158" s="105"/>
      <c r="I158" s="132" t="str">
        <f>IF(1=1,IF(E158="","",I157),N("H7"))</f>
        <v/>
      </c>
      <c r="J158" s="133" t="str">
        <f>IF(1=1,IF(E158="","",J157),N("I7"))</f>
        <v/>
      </c>
      <c r="K158" s="134" t="str">
        <f>IF(1=1,IF(E158="","",K157),N("J7"))</f>
        <v/>
      </c>
      <c r="L158" s="135" t="str">
        <f>IF(1=1,IF(OR(J158="",O158="",NOT(ISNUMBER(J158)),NOT(ISNUMBER(O158)),J158=0),"",O158/J158),N("L7"))</f>
        <v/>
      </c>
      <c r="M158" s="136" t="str">
        <f>IF(1=1,IF(OR(L158="",NOT(ISNUMBER(F158))),"",F158*L158*IFERROR(INDEX(D384:D428,MATCH(AE158,B384:B428,0)),1)),N("M13"))</f>
        <v/>
      </c>
      <c r="N158" s="137" t="str">
        <f>IF(1=1,IF(F158="","",IF(G158="","",IFERROR(INDEX(E384:E428,MATCH(AE158,B384:B428,0)),G158&amp;""))),N("N6"))</f>
        <v/>
      </c>
      <c r="O158" s="138" t="str">
        <f>IF(1=1,IF(E158="","",O157),N("K7"))</f>
        <v/>
      </c>
      <c r="P158" s="139" t="str">
        <f>IF(1=1,IF(M158="","",IF(AND(ISNUMBER(M158),M158&lt;1,N158="kg"),MAX(1,ROUND(M158*1000,0)),IF(AND(ISNUMBER(M158),M158&lt;1,N158="L"),MAX(1,ROUND(M158*100,0)),ROUND(M158,3)))),N("O7"))</f>
        <v/>
      </c>
      <c r="Q158" s="140" t="str">
        <f>IF(1=1,IF(M158="","",IF(AND(ISNUMBER(M158),M158&lt;1,N158="kg"),"g",IF(AND(ISNUMBER(M158),M158&lt;1,N158="L"),"cl",N158))),N("P7"))</f>
        <v/>
      </c>
      <c r="R158" s="161" t="str">
        <f>IF(1=1,IF(E158="","",IF(F158="","A CONTROLER",IF(NOT(ISNUMBER(F158)),"TEXTE",IF(OR(L158="",L158&lt;=0),"COMMANDE PRINCIPALE INCOMPLETE",IF(G158="","UNITE MANQUANTE",IF(COUNTIF(B384:B428,AE158)=0,"UNITE A CONTROLER","OK")))))),N("Q9"))</f>
        <v/>
      </c>
      <c r="S158" s="105"/>
      <c r="T158" s="141">
        <f t="shared" ref="T158:T191" si="15">E158</f>
        <v>0</v>
      </c>
      <c r="U158" s="133" t="str">
        <f>IF(1=1,IF(E158="","",U157),N("S7"))</f>
        <v/>
      </c>
      <c r="V158" s="133" t="str">
        <f>IF(1=1,IF(E158="","",V157),N("T7"))</f>
        <v/>
      </c>
      <c r="W158" s="135" t="str">
        <f>IF(1=1,IF(OR(U158="",V158="",NOT(ISNUMBER(U158)),NOT(ISNUMBER(V158)),U158=0),"",V158/U158),N("U7"))</f>
        <v/>
      </c>
      <c r="X158" s="136" t="str">
        <f>IF(1=1,IF(OR(W158="",NOT(ISNUMBER(F158))),"",F158*W158*IFERROR(INDEX(D384:D428,MATCH(AE158,B384:B428,0)),1)),N("V7"))</f>
        <v/>
      </c>
      <c r="Y158" s="137" t="str">
        <f>IF(1=1,IF(F158="","",IF(G158="","",IFERROR(INDEX(E384:E428,MATCH(AE158,B384:B428,0)),G158&amp;""))),N("W6"))</f>
        <v/>
      </c>
      <c r="Z158" s="142" t="str">
        <f>IF(1=1,IF(X158="","",IF(AND(ISNUMBER(X158),X158&lt;1,Y158="kg"),MAX(1,ROUND(X158*1000,0)),IF(AND(ISNUMBER(X158),X158&lt;1,Y158="L"),MAX(1,ROUND(X158*100,0)),ROUND(X158,3)))),N("X7"))</f>
        <v/>
      </c>
      <c r="AA158" s="143" t="str">
        <f>IF(1=1,IF(X158="","",IF(AND(ISNUMBER(X158),X158&lt;1,Y158="kg"),"g",IF(AND(ISNUMBER(X158),X158&lt;1,Y158="L"),"cl",Y158))),N("Y7"))</f>
        <v/>
      </c>
      <c r="AB158" s="123" t="str">
        <f>IF(1=1,IF(E158="","",IF(F158="","A CONTROLER",IF(NOT(ISNUMBER(F158)),"TEXTE",IF(OR(W158="",W158&lt;=0),"COMMANDE COUVERTS INCOMPLETE",IF(G158="","UNITE MANQUANTE",IF(COUNTIF(B384:B428,AE158)=0,"UNITE A CONTROLER","OK")))))),N("Z6"))</f>
        <v/>
      </c>
      <c r="AD158" s="144" t="str">
        <f>IF(1=1,IF(E158="","",AD157),N("AB7"))</f>
        <v/>
      </c>
      <c r="AE158" s="125" t="str">
        <f>IF(1=1,IF(G158="","",UPPER(TRIM(SUBSTITUTE(SUBSTITUTE(G158&amp;"",CHAR(160)," ")," "," ")))),N("AC7"))</f>
        <v/>
      </c>
      <c r="AG158" s="9" t="s">
        <v>26</v>
      </c>
    </row>
    <row r="159" spans="1:33" ht="15.75" x14ac:dyDescent="0.25">
      <c r="A159" s="126" t="str">
        <f>IF(1=1,IF(E159="","",A157),N("A8"))</f>
        <v/>
      </c>
      <c r="B159" s="127" t="str">
        <f>IF(1=1,IF(E159="","",B157),N("B8"))</f>
        <v/>
      </c>
      <c r="C159" s="128"/>
      <c r="D159" s="129" t="str">
        <f>IF(ISBLANK(E159),"",LARGE(D157:D158,1)+1)</f>
        <v/>
      </c>
      <c r="E159" s="130"/>
      <c r="F159" s="131"/>
      <c r="G159" s="170"/>
      <c r="H159" s="105"/>
      <c r="I159" s="132" t="str">
        <f>IF(1=1,IF(E159="","",I157),N("H8"))</f>
        <v/>
      </c>
      <c r="J159" s="133" t="str">
        <f>IF(1=1,IF(E159="","",J157),N("I8"))</f>
        <v/>
      </c>
      <c r="K159" s="134" t="str">
        <f>IF(1=1,IF(E159="","",K157),N("J8"))</f>
        <v/>
      </c>
      <c r="L159" s="135" t="str">
        <f>IF(1=1,IF(OR(J159="",O159="",NOT(ISNUMBER(J159)),NOT(ISNUMBER(O159)),J159=0),"",O159/J159),N("L8"))</f>
        <v/>
      </c>
      <c r="M159" s="136" t="str">
        <f>IF(1=1,IF(OR(L159="",NOT(ISNUMBER(F159))),"",F159*L159*IFERROR(INDEX(D384:D428,MATCH(AE159,B384:B428,0)),1)),N("M13"))</f>
        <v/>
      </c>
      <c r="N159" s="137" t="str">
        <f>IF(1=1,IF(F159="","",IF(G159="","",IFERROR(INDEX(E384:E428,MATCH(AE159,B384:B428,0)),G159&amp;""))),N("N6"))</f>
        <v/>
      </c>
      <c r="O159" s="138" t="str">
        <f>IF(1=1,IF(E159="","",O157),N("K8"))</f>
        <v/>
      </c>
      <c r="P159" s="139" t="str">
        <f>IF(1=1,IF(M159="","",IF(AND(ISNUMBER(M159),M159&lt;1,N159="kg"),MAX(1,ROUND(M159*1000,0)),IF(AND(ISNUMBER(M159),M159&lt;1,N159="L"),MAX(1,ROUND(M159*100,0)),ROUND(M159,3)))),N("O8"))</f>
        <v/>
      </c>
      <c r="Q159" s="140" t="str">
        <f>IF(1=1,IF(M159="","",IF(AND(ISNUMBER(M159),M159&lt;1,N159="kg"),"g",IF(AND(ISNUMBER(M159),M159&lt;1,N159="L"),"cl",N159))),N("P8"))</f>
        <v/>
      </c>
      <c r="R159" s="161" t="str">
        <f>IF(1=1,IF(E159="","",IF(F159="","A CONTROLER",IF(NOT(ISNUMBER(F159)),"TEXTE",IF(OR(L159="",L159&lt;=0),"COMMANDE PRINCIPALE INCOMPLETE",IF(G159="","UNITE MANQUANTE",IF(COUNTIF(B384:B428,AE159)=0,"UNITE A CONTROLER","OK")))))),N("Q9"))</f>
        <v/>
      </c>
      <c r="S159" s="105"/>
      <c r="T159" s="141">
        <f t="shared" si="15"/>
        <v>0</v>
      </c>
      <c r="U159" s="133" t="str">
        <f>IF(1=1,IF(E159="","",U157),N("S8"))</f>
        <v/>
      </c>
      <c r="V159" s="133" t="str">
        <f>IF(1=1,IF(E159="","",V157),N("T8"))</f>
        <v/>
      </c>
      <c r="W159" s="135" t="str">
        <f>IF(1=1,IF(OR(U159="",V159="",NOT(ISNUMBER(U159)),NOT(ISNUMBER(V159)),U159=0),"",V159/U159),N("U8"))</f>
        <v/>
      </c>
      <c r="X159" s="136" t="str">
        <f>IF(1=1,IF(OR(W159="",NOT(ISNUMBER(F159))),"",F159*W159*IFERROR(INDEX(D384:D428,MATCH(AE159,B384:B428,0)),1)),N("V7"))</f>
        <v/>
      </c>
      <c r="Y159" s="137" t="str">
        <f>IF(1=1,IF(F159="","",IF(G159="","",IFERROR(INDEX(E384:E428,MATCH(AE159,B384:B428,0)),G159&amp;""))),N("W6"))</f>
        <v/>
      </c>
      <c r="Z159" s="142" t="str">
        <f>IF(1=1,IF(X159="","",IF(AND(ISNUMBER(X159),X159&lt;1,Y159="kg"),MAX(1,ROUND(X159*1000,0)),IF(AND(ISNUMBER(X159),X159&lt;1,Y159="L"),MAX(1,ROUND(X159*100,0)),ROUND(X159,3)))),N("X8"))</f>
        <v/>
      </c>
      <c r="AA159" s="143" t="str">
        <f>IF(1=1,IF(X159="","",IF(AND(ISNUMBER(X159),X159&lt;1,Y159="kg"),"g",IF(AND(ISNUMBER(X159),X159&lt;1,Y159="L"),"cl",Y159))),N("Y8"))</f>
        <v/>
      </c>
      <c r="AB159" s="123" t="str">
        <f>IF(1=1,IF(E159="","",IF(F159="","A CONTROLER",IF(NOT(ISNUMBER(F159)),"TEXTE",IF(OR(W159="",W159&lt;=0),"COMMANDE COUVERTS INCOMPLETE",IF(G159="","UNITE MANQUANTE",IF(COUNTIF(B384:B428,AE159)=0,"UNITE A CONTROLER","OK")))))),N("Z6"))</f>
        <v/>
      </c>
      <c r="AD159" s="144" t="str">
        <f>IF(1=1,IF(E159="","",AD157),N("AB8"))</f>
        <v/>
      </c>
      <c r="AE159" s="125" t="str">
        <f>IF(1=1,IF(G159="","",UPPER(TRIM(SUBSTITUTE(SUBSTITUTE(G159&amp;"",CHAR(160)," ")," "," ")))),N("AC8"))</f>
        <v/>
      </c>
      <c r="AG159" s="1" t="s">
        <v>28</v>
      </c>
    </row>
    <row r="160" spans="1:33" ht="15.75" x14ac:dyDescent="0.25">
      <c r="A160" s="126" t="str">
        <f>IF(1=1,IF(E160="","",A157),N("A9"))</f>
        <v/>
      </c>
      <c r="B160" s="127" t="str">
        <f>IF(1=1,IF(E160="","",B157),N("B9"))</f>
        <v/>
      </c>
      <c r="C160" s="128"/>
      <c r="D160" s="129" t="str">
        <f>IF(ISBLANK(E160),"",LARGE(D157:D159,1)+1)</f>
        <v/>
      </c>
      <c r="E160" s="130"/>
      <c r="F160" s="131"/>
      <c r="G160" s="170"/>
      <c r="H160" s="105"/>
      <c r="I160" s="132" t="str">
        <f>IF(1=1,IF(E160="","",I157),N("H9"))</f>
        <v/>
      </c>
      <c r="J160" s="133" t="str">
        <f>IF(1=1,IF(E160="","",J157),N("I9"))</f>
        <v/>
      </c>
      <c r="K160" s="134" t="str">
        <f>IF(1=1,IF(E160="","",K157),N("J9"))</f>
        <v/>
      </c>
      <c r="L160" s="135" t="str">
        <f>IF(1=1,IF(OR(J160="",O160="",NOT(ISNUMBER(J160)),NOT(ISNUMBER(O160)),J160=0),"",O160/J160),N("L9"))</f>
        <v/>
      </c>
      <c r="M160" s="136" t="str">
        <f>IF(1=1,IF(OR(L160="",NOT(ISNUMBER(F160))),"",F160*L160*IFERROR(INDEX(D384:D428,MATCH(AE160,B384:B428,0)),1)),N("M13"))</f>
        <v/>
      </c>
      <c r="N160" s="137" t="str">
        <f>IF(1=1,IF(F160="","",IF(G160="","",IFERROR(INDEX(E384:E428,MATCH(AE160,B384:B428,0)),G160&amp;""))),N("N6"))</f>
        <v/>
      </c>
      <c r="O160" s="138" t="str">
        <f>IF(1=1,IF(E160="","",O157),N("K9"))</f>
        <v/>
      </c>
      <c r="P160" s="139" t="str">
        <f>IF(1=1,IF(M160="","",IF(AND(ISNUMBER(M160),M160&lt;1,N160="kg"),MAX(1,ROUND(M160*1000,0)),IF(AND(ISNUMBER(M160),M160&lt;1,N160="L"),MAX(1,ROUND(M160*100,0)),ROUND(M160,3)))),N("O9"))</f>
        <v/>
      </c>
      <c r="Q160" s="140" t="str">
        <f>IF(1=1,IF(M160="","",IF(AND(ISNUMBER(M160),M160&lt;1,N160="kg"),"g",IF(AND(ISNUMBER(M160),M160&lt;1,N160="L"),"cl",N160))),N("P9"))</f>
        <v/>
      </c>
      <c r="R160" s="161" t="str">
        <f>IF(1=1,IF(E160="","",IF(F160="","A CONTROLER",IF(NOT(ISNUMBER(F160)),"TEXTE",IF(OR(L160="",L160&lt;=0),"COMMANDE PRINCIPALE INCOMPLETE",IF(G160="","UNITE MANQUANTE",IF(COUNTIF(B384:B428,AE160)=0,"UNITE A CONTROLER","OK")))))),N("Q9"))</f>
        <v/>
      </c>
      <c r="S160" s="105"/>
      <c r="T160" s="141">
        <f t="shared" si="15"/>
        <v>0</v>
      </c>
      <c r="U160" s="133" t="str">
        <f>IF(1=1,IF(E160="","",U157),N("S9"))</f>
        <v/>
      </c>
      <c r="V160" s="133" t="str">
        <f>IF(1=1,IF(E160="","",V157),N("T9"))</f>
        <v/>
      </c>
      <c r="W160" s="135" t="str">
        <f>IF(1=1,IF(OR(U160="",V160="",NOT(ISNUMBER(U160)),NOT(ISNUMBER(V160)),U160=0),"",V160/U160),N("U9"))</f>
        <v/>
      </c>
      <c r="X160" s="136" t="str">
        <f>IF(1=1,IF(OR(W160="",NOT(ISNUMBER(F160))),"",F160*W160*IFERROR(INDEX(D384:D428,MATCH(AE160,B384:B428,0)),1)),N("V7"))</f>
        <v/>
      </c>
      <c r="Y160" s="137" t="str">
        <f>IF(1=1,IF(F160="","",IF(G160="","",IFERROR(INDEX(E384:E428,MATCH(AE160,B384:B428,0)),G160&amp;""))),N("W6"))</f>
        <v/>
      </c>
      <c r="Z160" s="142" t="str">
        <f>IF(1=1,IF(X160="","",IF(AND(ISNUMBER(X160),X160&lt;1,Y160="kg"),MAX(1,ROUND(X160*1000,0)),IF(AND(ISNUMBER(X160),X160&lt;1,Y160="L"),MAX(1,ROUND(X160*100,0)),ROUND(X160,3)))),N("X9"))</f>
        <v/>
      </c>
      <c r="AA160" s="143" t="str">
        <f>IF(1=1,IF(X160="","",IF(AND(ISNUMBER(X160),X160&lt;1,Y160="kg"),"g",IF(AND(ISNUMBER(X160),X160&lt;1,Y160="L"),"cl",Y160))),N("Y9"))</f>
        <v/>
      </c>
      <c r="AB160" s="123" t="str">
        <f>IF(1=1,IF(E160="","",IF(F160="","A CONTROLER",IF(NOT(ISNUMBER(F160)),"TEXTE",IF(OR(W160="",W160&lt;=0),"COMMANDE COUVERTS INCOMPLETE",IF(G160="","UNITE MANQUANTE",IF(COUNTIF(B384:B428,AE160)=0,"UNITE A CONTROLER","OK")))))),N("Z6"))</f>
        <v/>
      </c>
      <c r="AD160" s="144" t="str">
        <f>IF(1=1,IF(E160="","",AD157),N("AB9"))</f>
        <v/>
      </c>
      <c r="AE160" s="125" t="str">
        <f>IF(1=1,IF(G160="","",UPPER(TRIM(SUBSTITUTE(SUBSTITUTE(G160&amp;"",CHAR(160)," ")," "," ")))),N("AC9"))</f>
        <v/>
      </c>
      <c r="AG160" s="1" t="s">
        <v>29</v>
      </c>
    </row>
    <row r="161" spans="1:33" ht="15.75" x14ac:dyDescent="0.25">
      <c r="A161" s="126" t="str">
        <f>IF(1=1,IF(E161="","",A157),N("A10"))</f>
        <v/>
      </c>
      <c r="B161" s="127" t="str">
        <f>IF(1=1,IF(E161="","",B157),N("B10"))</f>
        <v/>
      </c>
      <c r="C161" s="128"/>
      <c r="D161" s="129" t="str">
        <f>IF(ISBLANK(E161),"",LARGE(D157:D160,1)+1)</f>
        <v/>
      </c>
      <c r="E161" s="130"/>
      <c r="F161" s="131"/>
      <c r="G161" s="170"/>
      <c r="H161" s="105"/>
      <c r="I161" s="132" t="str">
        <f>IF(1=1,IF(E161="","",I157),N("H10"))</f>
        <v/>
      </c>
      <c r="J161" s="133" t="str">
        <f>IF(1=1,IF(E161="","",J157),N("I10"))</f>
        <v/>
      </c>
      <c r="K161" s="134" t="str">
        <f>IF(1=1,IF(E161="","",K157),N("J10"))</f>
        <v/>
      </c>
      <c r="L161" s="135" t="str">
        <f>IF(1=1,IF(OR(J161="",O161="",NOT(ISNUMBER(J161)),NOT(ISNUMBER(O161)),J161=0),"",O161/J161),N("L10"))</f>
        <v/>
      </c>
      <c r="M161" s="136" t="str">
        <f>IF(1=1,IF(OR(L161="",NOT(ISNUMBER(F161))),"",F161*L161*IFERROR(INDEX(D384:D428,MATCH(AE161,B384:B428,0)),1)),N("M13"))</f>
        <v/>
      </c>
      <c r="N161" s="137" t="str">
        <f>IF(1=1,IF(F161="","",IF(G161="","",IFERROR(INDEX(E384:E428,MATCH(AE161,B384:B428,0)),G161&amp;""))),N("N6"))</f>
        <v/>
      </c>
      <c r="O161" s="138" t="str">
        <f>IF(1=1,IF(E161="","",O157),N("K10"))</f>
        <v/>
      </c>
      <c r="P161" s="139" t="str">
        <f>IF(1=1,IF(M161="","",IF(AND(ISNUMBER(M161),M161&lt;1,N161="kg"),MAX(1,ROUND(M161*1000,0)),IF(AND(ISNUMBER(M161),M161&lt;1,N161="L"),MAX(1,ROUND(M161*100,0)),ROUND(M161,3)))),N("O10"))</f>
        <v/>
      </c>
      <c r="Q161" s="140" t="str">
        <f>IF(1=1,IF(M161="","",IF(AND(ISNUMBER(M161),M161&lt;1,N161="kg"),"g",IF(AND(ISNUMBER(M161),M161&lt;1,N161="L"),"cl",N161))),N("P10"))</f>
        <v/>
      </c>
      <c r="R161" s="161" t="str">
        <f>IF(1=1,IF(E161="","",IF(F161="","A CONTROLER",IF(NOT(ISNUMBER(F161)),"TEXTE",IF(OR(L161="",L161&lt;=0),"COMMANDE PRINCIPALE INCOMPLETE",IF(G161="","UNITE MANQUANTE",IF(COUNTIF(B384:B428,AE161)=0,"UNITE A CONTROLER","OK")))))),N("Q9"))</f>
        <v/>
      </c>
      <c r="S161" s="105"/>
      <c r="T161" s="141">
        <f t="shared" si="15"/>
        <v>0</v>
      </c>
      <c r="U161" s="133" t="str">
        <f>IF(1=1,IF(E161="","",U157),N("S10"))</f>
        <v/>
      </c>
      <c r="V161" s="133" t="str">
        <f>IF(1=1,IF(E161="","",V157),N("T10"))</f>
        <v/>
      </c>
      <c r="W161" s="135" t="str">
        <f>IF(1=1,IF(OR(U161="",V161="",NOT(ISNUMBER(U161)),NOT(ISNUMBER(V161)),U161=0),"",V161/U161),N("U10"))</f>
        <v/>
      </c>
      <c r="X161" s="136" t="str">
        <f>IF(1=1,IF(OR(W161="",NOT(ISNUMBER(F161))),"",F161*W161*IFERROR(INDEX(D384:D428,MATCH(AE161,B384:B428,0)),1)),N("V7"))</f>
        <v/>
      </c>
      <c r="Y161" s="137" t="str">
        <f>IF(1=1,IF(F161="","",IF(G161="","",IFERROR(INDEX(E384:E428,MATCH(AE161,B384:B428,0)),G161&amp;""))),N("W6"))</f>
        <v/>
      </c>
      <c r="Z161" s="142" t="str">
        <f>IF(1=1,IF(X161="","",IF(AND(ISNUMBER(X161),X161&lt;1,Y161="kg"),MAX(1,ROUND(X161*1000,0)),IF(AND(ISNUMBER(X161),X161&lt;1,Y161="L"),MAX(1,ROUND(X161*100,0)),ROUND(X161,3)))),N("X10"))</f>
        <v/>
      </c>
      <c r="AA161" s="143" t="str">
        <f>IF(1=1,IF(X161="","",IF(AND(ISNUMBER(X161),X161&lt;1,Y161="kg"),"g",IF(AND(ISNUMBER(X161),X161&lt;1,Y161="L"),"cl",Y161))),N("Y10"))</f>
        <v/>
      </c>
      <c r="AB161" s="123" t="str">
        <f>IF(1=1,IF(E161="","",IF(F161="","A CONTROLER",IF(NOT(ISNUMBER(F161)),"TEXTE",IF(OR(W161="",W161&lt;=0),"COMMANDE COUVERTS INCOMPLETE",IF(G161="","UNITE MANQUANTE",IF(COUNTIF(B384:B428,AE161)=0,"UNITE A CONTROLER","OK")))))),N("Z6"))</f>
        <v/>
      </c>
      <c r="AD161" s="144" t="str">
        <f>IF(1=1,IF(E161="","",AD157),N("AB10"))</f>
        <v/>
      </c>
      <c r="AE161" s="125" t="str">
        <f>IF(1=1,IF(G161="","",UPPER(TRIM(SUBSTITUTE(SUBSTITUTE(G161&amp;"",CHAR(160)," ")," "," ")))),N("AC10"))</f>
        <v/>
      </c>
      <c r="AG161" s="1" t="s">
        <v>30</v>
      </c>
    </row>
    <row r="162" spans="1:33" ht="15.75" x14ac:dyDescent="0.25">
      <c r="A162" s="126" t="str">
        <f>IF(1=1,IF(E162="","",A157),N("A11"))</f>
        <v/>
      </c>
      <c r="B162" s="127" t="str">
        <f>IF(1=1,IF(E162="","",B157),N("B11"))</f>
        <v/>
      </c>
      <c r="C162" s="128"/>
      <c r="D162" s="129" t="str">
        <f>IF(ISBLANK(E162),"",LARGE(D157:D161,1)+1)</f>
        <v/>
      </c>
      <c r="E162" s="130"/>
      <c r="F162" s="131"/>
      <c r="G162" s="170"/>
      <c r="H162" s="105"/>
      <c r="I162" s="132" t="str">
        <f>IF(1=1,IF(E162="","",I157),N("H11"))</f>
        <v/>
      </c>
      <c r="J162" s="133" t="str">
        <f>IF(1=1,IF(E162="","",J157),N("I11"))</f>
        <v/>
      </c>
      <c r="K162" s="134" t="str">
        <f>IF(1=1,IF(E162="","",K157),N("J11"))</f>
        <v/>
      </c>
      <c r="L162" s="135" t="str">
        <f>IF(1=1,IF(OR(J162="",O162="",NOT(ISNUMBER(J162)),NOT(ISNUMBER(O162)),J162=0),"",O162/J162),N("L11"))</f>
        <v/>
      </c>
      <c r="M162" s="136" t="str">
        <f>IF(1=1,IF(OR(L162="",NOT(ISNUMBER(F162))),"",F162*L162*IFERROR(INDEX(D384:D428,MATCH(AE162,B384:B428,0)),1)),N("M13"))</f>
        <v/>
      </c>
      <c r="N162" s="137" t="str">
        <f>IF(1=1,IF(F162="","",IF(G162="","",IFERROR(INDEX(E384:E428,MATCH(AE162,B384:B428,0)),G162&amp;""))),N("N6"))</f>
        <v/>
      </c>
      <c r="O162" s="138" t="str">
        <f>IF(1=1,IF(E162="","",O157),N("K11"))</f>
        <v/>
      </c>
      <c r="P162" s="139" t="str">
        <f>IF(1=1,IF(M162="","",IF(AND(ISNUMBER(M162),M162&lt;1,N162="kg"),MAX(1,ROUND(M162*1000,0)),IF(AND(ISNUMBER(M162),M162&lt;1,N162="L"),MAX(1,ROUND(M162*100,0)),ROUND(M162,3)))),N("O11"))</f>
        <v/>
      </c>
      <c r="Q162" s="140" t="str">
        <f>IF(1=1,IF(M162="","",IF(AND(ISNUMBER(M162),M162&lt;1,N162="kg"),"g",IF(AND(ISNUMBER(M162),M162&lt;1,N162="L"),"cl",N162))),N("P11"))</f>
        <v/>
      </c>
      <c r="R162" s="161" t="str">
        <f>IF(1=1,IF(E162="","",IF(F162="","A CONTROLER",IF(NOT(ISNUMBER(F162)),"TEXTE",IF(OR(L162="",L162&lt;=0),"COMMANDE PRINCIPALE INCOMPLETE",IF(G162="","UNITE MANQUANTE",IF(COUNTIF(B384:B428,AE162)=0,"UNITE A CONTROLER","OK")))))),N("Q9"))</f>
        <v/>
      </c>
      <c r="S162" s="105"/>
      <c r="T162" s="141">
        <f t="shared" si="15"/>
        <v>0</v>
      </c>
      <c r="U162" s="133" t="str">
        <f>IF(1=1,IF(E162="","",U157),N("S11"))</f>
        <v/>
      </c>
      <c r="V162" s="133" t="str">
        <f>IF(1=1,IF(E162="","",V157),N("T11"))</f>
        <v/>
      </c>
      <c r="W162" s="135" t="str">
        <f>IF(1=1,IF(OR(U162="",V162="",NOT(ISNUMBER(U162)),NOT(ISNUMBER(V162)),U162=0),"",V162/U162),N("U11"))</f>
        <v/>
      </c>
      <c r="X162" s="136" t="str">
        <f>IF(1=1,IF(OR(W162="",NOT(ISNUMBER(F162))),"",F162*W162*IFERROR(INDEX(D384:D428,MATCH(AE162,B384:B428,0)),1)),N("V7"))</f>
        <v/>
      </c>
      <c r="Y162" s="137" t="str">
        <f>IF(1=1,IF(F162="","",IF(G162="","",IFERROR(INDEX(E384:E428,MATCH(AE162,B384:B428,0)),G162&amp;""))),N("W6"))</f>
        <v/>
      </c>
      <c r="Z162" s="142" t="str">
        <f>IF(1=1,IF(X162="","",IF(AND(ISNUMBER(X162),X162&lt;1,Y162="kg"),MAX(1,ROUND(X162*1000,0)),IF(AND(ISNUMBER(X162),X162&lt;1,Y162="L"),MAX(1,ROUND(X162*100,0)),ROUND(X162,3)))),N("X11"))</f>
        <v/>
      </c>
      <c r="AA162" s="143" t="str">
        <f>IF(1=1,IF(X162="","",IF(AND(ISNUMBER(X162),X162&lt;1,Y162="kg"),"g",IF(AND(ISNUMBER(X162),X162&lt;1,Y162="L"),"cl",Y162))),N("Y11"))</f>
        <v/>
      </c>
      <c r="AB162" s="123" t="str">
        <f>IF(1=1,IF(E162="","",IF(F162="","A CONTROLER",IF(NOT(ISNUMBER(F162)),"TEXTE",IF(OR(W162="",W162&lt;=0),"COMMANDE COUVERTS INCOMPLETE",IF(G162="","UNITE MANQUANTE",IF(COUNTIF(B384:B428,AE162)=0,"UNITE A CONTROLER","OK")))))),N("Z6"))</f>
        <v/>
      </c>
      <c r="AD162" s="144" t="str">
        <f>IF(1=1,IF(E162="","",AD157),N("AB11"))</f>
        <v/>
      </c>
      <c r="AE162" s="125" t="str">
        <f>IF(1=1,IF(G162="","",UPPER(TRIM(SUBSTITUTE(SUBSTITUTE(G162&amp;"",CHAR(160)," ")," "," ")))),N("AC11"))</f>
        <v/>
      </c>
      <c r="AG162" s="4" t="s">
        <v>31</v>
      </c>
    </row>
    <row r="163" spans="1:33" ht="15.75" x14ac:dyDescent="0.25">
      <c r="A163" s="126" t="str">
        <f>IF(1=1,IF(E163="","",A157),N("A12"))</f>
        <v/>
      </c>
      <c r="B163" s="127" t="str">
        <f>IF(1=1,IF(E163="","",B157),N("B12"))</f>
        <v/>
      </c>
      <c r="C163" s="128"/>
      <c r="D163" s="129" t="str">
        <f>IF(ISBLANK(E163),"",LARGE(D157:D162,1)+1)</f>
        <v/>
      </c>
      <c r="E163" s="130"/>
      <c r="F163" s="131"/>
      <c r="G163" s="170"/>
      <c r="H163" s="105"/>
      <c r="I163" s="132" t="str">
        <f>IF(1=1,IF(E163="","",I157),N("H12"))</f>
        <v/>
      </c>
      <c r="J163" s="133" t="str">
        <f>IF(1=1,IF(E163="","",J157),N("I12"))</f>
        <v/>
      </c>
      <c r="K163" s="134" t="str">
        <f>IF(1=1,IF(E163="","",K157),N("J12"))</f>
        <v/>
      </c>
      <c r="L163" s="135" t="str">
        <f>IF(1=1,IF(OR(J163="",O163="",NOT(ISNUMBER(J163)),NOT(ISNUMBER(O163)),J163=0),"",O163/J163),N("L12"))</f>
        <v/>
      </c>
      <c r="M163" s="136" t="str">
        <f>IF(1=1,IF(OR(L163="",NOT(ISNUMBER(F163))),"",F163*L163*IFERROR(INDEX(D384:D428,MATCH(AE163,B384:B428,0)),1)),N("M13"))</f>
        <v/>
      </c>
      <c r="N163" s="137" t="str">
        <f>IF(1=1,IF(F163="","",IF(G163="","",IFERROR(INDEX(E384:E428,MATCH(AE163,B384:B428,0)),G163&amp;""))),N("N6"))</f>
        <v/>
      </c>
      <c r="O163" s="138" t="str">
        <f>IF(1=1,IF(E163="","",O157),N("K12"))</f>
        <v/>
      </c>
      <c r="P163" s="139" t="str">
        <f>IF(1=1,IF(M163="","",IF(AND(ISNUMBER(M163),M163&lt;1,N163="kg"),MAX(1,ROUND(M163*1000,0)),IF(AND(ISNUMBER(M163),M163&lt;1,N163="L"),MAX(1,ROUND(M163*100,0)),ROUND(M163,3)))),N("O12"))</f>
        <v/>
      </c>
      <c r="Q163" s="140" t="str">
        <f>IF(1=1,IF(M163="","",IF(AND(ISNUMBER(M163),M163&lt;1,N163="kg"),"g",IF(AND(ISNUMBER(M163),M163&lt;1,N163="L"),"cl",N163))),N("P12"))</f>
        <v/>
      </c>
      <c r="R163" s="161" t="str">
        <f>IF(1=1,IF(E163="","",IF(F163="","A CONTROLER",IF(NOT(ISNUMBER(F163)),"TEXTE",IF(OR(L163="",L163&lt;=0),"COMMANDE PRINCIPALE INCOMPLETE",IF(G163="","UNITE MANQUANTE",IF(COUNTIF(B384:B428,AE163)=0,"UNITE A CONTROLER","OK")))))),N("Q9"))</f>
        <v/>
      </c>
      <c r="S163" s="105"/>
      <c r="T163" s="141">
        <f t="shared" si="15"/>
        <v>0</v>
      </c>
      <c r="U163" s="133" t="str">
        <f>IF(1=1,IF(E163="","",U157),N("S12"))</f>
        <v/>
      </c>
      <c r="V163" s="133" t="str">
        <f>IF(1=1,IF(E163="","",V157),N("T12"))</f>
        <v/>
      </c>
      <c r="W163" s="135" t="str">
        <f>IF(1=1,IF(OR(U163="",V163="",NOT(ISNUMBER(U163)),NOT(ISNUMBER(V163)),U163=0),"",V163/U163),N("U12"))</f>
        <v/>
      </c>
      <c r="X163" s="136" t="str">
        <f>IF(1=1,IF(OR(W163="",NOT(ISNUMBER(F163))),"",F163*W163*IFERROR(INDEX(D384:D428,MATCH(AE163,B384:B428,0)),1)),N("V7"))</f>
        <v/>
      </c>
      <c r="Y163" s="137" t="str">
        <f>IF(1=1,IF(F163="","",IF(G163="","",IFERROR(INDEX(E384:E428,MATCH(AE163,B384:B428,0)),G163&amp;""))),N("W6"))</f>
        <v/>
      </c>
      <c r="Z163" s="142" t="str">
        <f>IF(1=1,IF(X163="","",IF(AND(ISNUMBER(X163),X163&lt;1,Y163="kg"),MAX(1,ROUND(X163*1000,0)),IF(AND(ISNUMBER(X163),X163&lt;1,Y163="L"),MAX(1,ROUND(X163*100,0)),ROUND(X163,3)))),N("X12"))</f>
        <v/>
      </c>
      <c r="AA163" s="143" t="str">
        <f>IF(1=1,IF(X163="","",IF(AND(ISNUMBER(X163),X163&lt;1,Y163="kg"),"g",IF(AND(ISNUMBER(X163),X163&lt;1,Y163="L"),"cl",Y163))),N("Y12"))</f>
        <v/>
      </c>
      <c r="AB163" s="123" t="str">
        <f>IF(1=1,IF(E163="","",IF(F163="","A CONTROLER",IF(NOT(ISNUMBER(F163)),"TEXTE",IF(OR(W163="",W163&lt;=0),"COMMANDE COUVERTS INCOMPLETE",IF(G163="","UNITE MANQUANTE",IF(COUNTIF(B384:B428,AE163)=0,"UNITE A CONTROLER","OK")))))),N("Z6"))</f>
        <v/>
      </c>
      <c r="AD163" s="144" t="str">
        <f>IF(1=1,IF(E163="","",AD157),N("AB12"))</f>
        <v/>
      </c>
      <c r="AE163" s="125" t="str">
        <f>IF(1=1,IF(G163="","",UPPER(TRIM(SUBSTITUTE(SUBSTITUTE(G163&amp;"",CHAR(160)," ")," "," ")))),N("AC12"))</f>
        <v/>
      </c>
      <c r="AG163" s="4" t="s">
        <v>32</v>
      </c>
    </row>
    <row r="164" spans="1:33" ht="15.75" x14ac:dyDescent="0.25">
      <c r="A164" s="126" t="str">
        <f>IF(1=1,IF(E164="","",A157),N("A13"))</f>
        <v/>
      </c>
      <c r="B164" s="127" t="str">
        <f>IF(1=1,IF(E164="","",B157),N("B13"))</f>
        <v/>
      </c>
      <c r="C164" s="128"/>
      <c r="D164" s="129" t="str">
        <f>IF(ISBLANK(E164),"",LARGE(D157:D163,1)+1)</f>
        <v/>
      </c>
      <c r="E164" s="130"/>
      <c r="F164" s="131"/>
      <c r="G164" s="170"/>
      <c r="H164" s="105"/>
      <c r="I164" s="132" t="str">
        <f>IF(1=1,IF(E164="","",I157),N("H13"))</f>
        <v/>
      </c>
      <c r="J164" s="133" t="str">
        <f>IF(1=1,IF(E164="","",J157),N("I13"))</f>
        <v/>
      </c>
      <c r="K164" s="134" t="str">
        <f>IF(1=1,IF(E164="","",K157),N("J13"))</f>
        <v/>
      </c>
      <c r="L164" s="135" t="str">
        <f>IF(1=1,IF(OR(J164="",O164="",NOT(ISNUMBER(J164)),NOT(ISNUMBER(O164)),J164=0),"",O164/J164),N("L13"))</f>
        <v/>
      </c>
      <c r="M164" s="136" t="str">
        <f>IF(1=1,IF(OR(L164="",NOT(ISNUMBER(F164))),"",F164*L164*IFERROR(INDEX(D384:D428,MATCH(AE164,B384:B428,0)),1)),N("M13"))</f>
        <v/>
      </c>
      <c r="N164" s="137" t="str">
        <f>IF(1=1,IF(F164="","",IF(G164="","",IFERROR(INDEX(E384:E428,MATCH(AE164,B384:B428,0)),G164&amp;""))),N("N6"))</f>
        <v/>
      </c>
      <c r="O164" s="138" t="str">
        <f>IF(1=1,IF(E164="","",O157),N("K13"))</f>
        <v/>
      </c>
      <c r="P164" s="139" t="str">
        <f>IF(1=1,IF(M164="","",IF(AND(ISNUMBER(M164),M164&lt;1,N164="kg"),MAX(1,ROUND(M164*1000,0)),IF(AND(ISNUMBER(M164),M164&lt;1,N164="L"),MAX(1,ROUND(M164*100,0)),ROUND(M164,3)))),N("O13"))</f>
        <v/>
      </c>
      <c r="Q164" s="140" t="str">
        <f>IF(1=1,IF(M164="","",IF(AND(ISNUMBER(M164),M164&lt;1,N164="kg"),"g",IF(AND(ISNUMBER(M164),M164&lt;1,N164="L"),"cl",N164))),N("P13"))</f>
        <v/>
      </c>
      <c r="R164" s="161" t="str">
        <f>IF(1=1,IF(E164="","",IF(F164="","A CONTROLER",IF(NOT(ISNUMBER(F164)),"TEXTE",IF(OR(L164="",L164&lt;=0),"COMMANDE PRINCIPALE INCOMPLETE",IF(G164="","UNITE MANQUANTE",IF(COUNTIF(B384:B428,AE164)=0,"UNITE A CONTROLER","OK")))))),N("Q9"))</f>
        <v/>
      </c>
      <c r="S164" s="105"/>
      <c r="T164" s="141">
        <f t="shared" si="15"/>
        <v>0</v>
      </c>
      <c r="U164" s="133" t="str">
        <f>IF(1=1,IF(E164="","",U157),N("S13"))</f>
        <v/>
      </c>
      <c r="V164" s="133" t="str">
        <f>IF(1=1,IF(E164="","",V157),N("T13"))</f>
        <v/>
      </c>
      <c r="W164" s="135" t="str">
        <f>IF(1=1,IF(OR(U164="",V164="",NOT(ISNUMBER(U164)),NOT(ISNUMBER(V164)),U164=0),"",V164/U164),N("U13"))</f>
        <v/>
      </c>
      <c r="X164" s="136" t="str">
        <f>IF(1=1,IF(OR(W164="",NOT(ISNUMBER(F164))),"",F164*W164*IFERROR(INDEX(D384:D428,MATCH(AE164,B384:B428,0)),1)),N("V7"))</f>
        <v/>
      </c>
      <c r="Y164" s="137" t="str">
        <f>IF(1=1,IF(F164="","",IF(G164="","",IFERROR(INDEX(E384:E428,MATCH(AE164,B384:B428,0)),G164&amp;""))),N("W6"))</f>
        <v/>
      </c>
      <c r="Z164" s="142" t="str">
        <f>IF(1=1,IF(X164="","",IF(AND(ISNUMBER(X164),X164&lt;1,Y164="kg"),MAX(1,ROUND(X164*1000,0)),IF(AND(ISNUMBER(X164),X164&lt;1,Y164="L"),MAX(1,ROUND(X164*100,0)),ROUND(X164,3)))),N("X13"))</f>
        <v/>
      </c>
      <c r="AA164" s="143" t="str">
        <f>IF(1=1,IF(X164="","",IF(AND(ISNUMBER(X164),X164&lt;1,Y164="kg"),"g",IF(AND(ISNUMBER(X164),X164&lt;1,Y164="L"),"cl",Y164))),N("Y13"))</f>
        <v/>
      </c>
      <c r="AB164" s="123" t="str">
        <f>IF(1=1,IF(E164="","",IF(F164="","A CONTROLER",IF(NOT(ISNUMBER(F164)),"TEXTE",IF(OR(W164="",W164&lt;=0),"COMMANDE COUVERTS INCOMPLETE",IF(G164="","UNITE MANQUANTE",IF(COUNTIF(B384:B428,AE164)=0,"UNITE A CONTROLER","OK")))))),N("Z6"))</f>
        <v/>
      </c>
      <c r="AD164" s="144" t="str">
        <f>IF(1=1,IF(E164="","",AD157),N("AB13"))</f>
        <v/>
      </c>
      <c r="AE164" s="125" t="str">
        <f>IF(1=1,IF(G164="","",UPPER(TRIM(SUBSTITUTE(SUBSTITUTE(G164&amp;"",CHAR(160)," ")," "," ")))),N("AC13"))</f>
        <v/>
      </c>
      <c r="AG164" s="4" t="s">
        <v>33</v>
      </c>
    </row>
    <row r="165" spans="1:33" ht="15.75" x14ac:dyDescent="0.25">
      <c r="A165" s="126" t="str">
        <f>IF(1=1,IF(E165="","",A157),N("A14"))</f>
        <v/>
      </c>
      <c r="B165" s="127" t="str">
        <f>IF(1=1,IF(E165="","",B157),N("B14"))</f>
        <v/>
      </c>
      <c r="C165" s="128"/>
      <c r="D165" s="129" t="str">
        <f>IF(ISBLANK(E165),"",LARGE(D157:D164,1)+1)</f>
        <v/>
      </c>
      <c r="E165" s="130"/>
      <c r="F165" s="131"/>
      <c r="G165" s="170"/>
      <c r="H165" s="105"/>
      <c r="I165" s="132" t="str">
        <f>IF(1=1,IF(E165="","",I157),N("H14"))</f>
        <v/>
      </c>
      <c r="J165" s="133" t="str">
        <f>IF(1=1,IF(E165="","",J157),N("I14"))</f>
        <v/>
      </c>
      <c r="K165" s="134" t="str">
        <f>IF(1=1,IF(E165="","",K157),N("J14"))</f>
        <v/>
      </c>
      <c r="L165" s="135" t="str">
        <f>IF(1=1,IF(OR(J165="",O165="",NOT(ISNUMBER(J165)),NOT(ISNUMBER(O165)),J165=0),"",O165/J165),N("L14"))</f>
        <v/>
      </c>
      <c r="M165" s="136" t="str">
        <f>IF(1=1,IF(OR(L165="",NOT(ISNUMBER(F165))),"",F165*L165*IFERROR(INDEX(D384:D428,MATCH(AE165,B384:B428,0)),1)),N("M13"))</f>
        <v/>
      </c>
      <c r="N165" s="137" t="str">
        <f>IF(1=1,IF(F165="","",IF(G165="","",IFERROR(INDEX(E384:E428,MATCH(AE165,B384:B428,0)),G165&amp;""))),N("N6"))</f>
        <v/>
      </c>
      <c r="O165" s="138" t="str">
        <f>IF(1=1,IF(E165="","",O157),N("K14"))</f>
        <v/>
      </c>
      <c r="P165" s="139" t="str">
        <f>IF(1=1,IF(M165="","",IF(AND(ISNUMBER(M165),M165&lt;1,N165="kg"),MAX(1,ROUND(M165*1000,0)),IF(AND(ISNUMBER(M165),M165&lt;1,N165="L"),MAX(1,ROUND(M165*100,0)),ROUND(M165,3)))),N("O14"))</f>
        <v/>
      </c>
      <c r="Q165" s="140" t="str">
        <f>IF(1=1,IF(M165="","",IF(AND(ISNUMBER(M165),M165&lt;1,N165="kg"),"g",IF(AND(ISNUMBER(M165),M165&lt;1,N165="L"),"cl",N165))),N("P14"))</f>
        <v/>
      </c>
      <c r="R165" s="161" t="str">
        <f>IF(1=1,IF(E165="","",IF(F165="","A CONTROLER",IF(NOT(ISNUMBER(F165)),"TEXTE",IF(OR(L165="",L165&lt;=0),"COMMANDE PRINCIPALE INCOMPLETE",IF(G165="","UNITE MANQUANTE",IF(COUNTIF(B384:B428,AE165)=0,"UNITE A CONTROLER","OK")))))),N("Q9"))</f>
        <v/>
      </c>
      <c r="S165" s="105"/>
      <c r="T165" s="141">
        <f t="shared" si="15"/>
        <v>0</v>
      </c>
      <c r="U165" s="133" t="str">
        <f>IF(1=1,IF(E165="","",U157),N("S14"))</f>
        <v/>
      </c>
      <c r="V165" s="133" t="str">
        <f>IF(1=1,IF(E165="","",V157),N("T14"))</f>
        <v/>
      </c>
      <c r="W165" s="135" t="str">
        <f>IF(1=1,IF(OR(U165="",V165="",NOT(ISNUMBER(U165)),NOT(ISNUMBER(V165)),U165=0),"",V165/U165),N("U14"))</f>
        <v/>
      </c>
      <c r="X165" s="136" t="str">
        <f>IF(1=1,IF(OR(W165="",NOT(ISNUMBER(F165))),"",F165*W165*IFERROR(INDEX(D384:D428,MATCH(AE165,B384:B428,0)),1)),N("V7"))</f>
        <v/>
      </c>
      <c r="Y165" s="137" t="str">
        <f>IF(1=1,IF(F165="","",IF(G165="","",IFERROR(INDEX(E384:E428,MATCH(AE165,B384:B428,0)),G165&amp;""))),N("W6"))</f>
        <v/>
      </c>
      <c r="Z165" s="142" t="str">
        <f>IF(1=1,IF(X165="","",IF(AND(ISNUMBER(X165),X165&lt;1,Y165="kg"),MAX(1,ROUND(X165*1000,0)),IF(AND(ISNUMBER(X165),X165&lt;1,Y165="L"),MAX(1,ROUND(X165*100,0)),ROUND(X165,3)))),N("X14"))</f>
        <v/>
      </c>
      <c r="AA165" s="143" t="str">
        <f>IF(1=1,IF(X165="","",IF(AND(ISNUMBER(X165),X165&lt;1,Y165="kg"),"g",IF(AND(ISNUMBER(X165),X165&lt;1,Y165="L"),"cl",Y165))),N("Y14"))</f>
        <v/>
      </c>
      <c r="AB165" s="123" t="str">
        <f>IF(1=1,IF(E165="","",IF(F165="","A CONTROLER",IF(NOT(ISNUMBER(F165)),"TEXTE",IF(OR(W165="",W165&lt;=0),"COMMANDE COUVERTS INCOMPLETE",IF(G165="","UNITE MANQUANTE",IF(COUNTIF(B384:B428,AE165)=0,"UNITE A CONTROLER","OK")))))),N("Z6"))</f>
        <v/>
      </c>
      <c r="AD165" s="144" t="str">
        <f>IF(1=1,IF(E165="","",AD157),N("AB14"))</f>
        <v/>
      </c>
      <c r="AE165" s="125" t="str">
        <f>IF(1=1,IF(G165="","",UPPER(TRIM(SUBSTITUTE(SUBSTITUTE(G165&amp;"",CHAR(160)," ")," "," ")))),N("AC14"))</f>
        <v/>
      </c>
      <c r="AG165" s="5" t="s">
        <v>34</v>
      </c>
    </row>
    <row r="166" spans="1:33" ht="15.75" x14ac:dyDescent="0.25">
      <c r="A166" s="126" t="str">
        <f>IF(1=1,IF(E166="","",A157),N("A15"))</f>
        <v/>
      </c>
      <c r="B166" s="127" t="str">
        <f>IF(1=1,IF(E166="","",B157),N("B15"))</f>
        <v/>
      </c>
      <c r="C166" s="128"/>
      <c r="D166" s="129" t="str">
        <f>IF(ISBLANK(E166),"",LARGE(D157:D165,1)+1)</f>
        <v/>
      </c>
      <c r="E166" s="130"/>
      <c r="F166" s="131"/>
      <c r="G166" s="170"/>
      <c r="H166" s="105"/>
      <c r="I166" s="132" t="str">
        <f>IF(1=1,IF(E166="","",I157),N("H15"))</f>
        <v/>
      </c>
      <c r="J166" s="133" t="str">
        <f>IF(1=1,IF(E166="","",J157),N("I15"))</f>
        <v/>
      </c>
      <c r="K166" s="134" t="str">
        <f>IF(1=1,IF(E166="","",K157),N("J15"))</f>
        <v/>
      </c>
      <c r="L166" s="135" t="str">
        <f>IF(1=1,IF(OR(J166="",O166="",NOT(ISNUMBER(J166)),NOT(ISNUMBER(O166)),J166=0),"",O166/J166),N("L15"))</f>
        <v/>
      </c>
      <c r="M166" s="136" t="str">
        <f>IF(1=1,IF(OR(L166="",NOT(ISNUMBER(F166))),"",F166*L166*IFERROR(INDEX(D384:D428,MATCH(AE166,B384:B428,0)),1)),N("M13"))</f>
        <v/>
      </c>
      <c r="N166" s="137" t="str">
        <f>IF(1=1,IF(F166="","",IF(G166="","",IFERROR(INDEX(E384:E428,MATCH(AE166,B384:B428,0)),G166&amp;""))),N("N6"))</f>
        <v/>
      </c>
      <c r="O166" s="138" t="str">
        <f>IF(1=1,IF(E166="","",O157),N("K15"))</f>
        <v/>
      </c>
      <c r="P166" s="139" t="str">
        <f>IF(1=1,IF(M166="","",IF(AND(ISNUMBER(M166),M166&lt;1,N166="kg"),MAX(1,ROUND(M166*1000,0)),IF(AND(ISNUMBER(M166),M166&lt;1,N166="L"),MAX(1,ROUND(M166*100,0)),ROUND(M166,3)))),N("O15"))</f>
        <v/>
      </c>
      <c r="Q166" s="140" t="str">
        <f>IF(1=1,IF(M166="","",IF(AND(ISNUMBER(M166),M166&lt;1,N166="kg"),"g",IF(AND(ISNUMBER(M166),M166&lt;1,N166="L"),"cl",N166))),N("P15"))</f>
        <v/>
      </c>
      <c r="R166" s="161" t="str">
        <f>IF(1=1,IF(E166="","",IF(F166="","A CONTROLER",IF(NOT(ISNUMBER(F166)),"TEXTE",IF(OR(L166="",L166&lt;=0),"COMMANDE PRINCIPALE INCOMPLETE",IF(G166="","UNITE MANQUANTE",IF(COUNTIF(B384:B428,AE166)=0,"UNITE A CONTROLER","OK")))))),N("Q9"))</f>
        <v/>
      </c>
      <c r="S166" s="105"/>
      <c r="T166" s="141">
        <f t="shared" si="15"/>
        <v>0</v>
      </c>
      <c r="U166" s="133" t="str">
        <f>IF(1=1,IF(E166="","",U157),N("S15"))</f>
        <v/>
      </c>
      <c r="V166" s="133" t="str">
        <f>IF(1=1,IF(E166="","",V157),N("T15"))</f>
        <v/>
      </c>
      <c r="W166" s="135" t="str">
        <f>IF(1=1,IF(OR(U166="",V166="",NOT(ISNUMBER(U166)),NOT(ISNUMBER(V166)),U166=0),"",V166/U166),N("U15"))</f>
        <v/>
      </c>
      <c r="X166" s="136" t="str">
        <f>IF(1=1,IF(OR(W166="",NOT(ISNUMBER(F166))),"",F166*W166*IFERROR(INDEX(D384:D428,MATCH(AE166,B384:B428,0)),1)),N("V7"))</f>
        <v/>
      </c>
      <c r="Y166" s="137" t="str">
        <f>IF(1=1,IF(F166="","",IF(G166="","",IFERROR(INDEX(E384:E428,MATCH(AE166,B384:B428,0)),G166&amp;""))),N("W6"))</f>
        <v/>
      </c>
      <c r="Z166" s="142" t="str">
        <f>IF(1=1,IF(X166="","",IF(AND(ISNUMBER(X166),X166&lt;1,Y166="kg"),MAX(1,ROUND(X166*1000,0)),IF(AND(ISNUMBER(X166),X166&lt;1,Y166="L"),MAX(1,ROUND(X166*100,0)),ROUND(X166,3)))),N("X15"))</f>
        <v/>
      </c>
      <c r="AA166" s="143" t="str">
        <f>IF(1=1,IF(X166="","",IF(AND(ISNUMBER(X166),X166&lt;1,Y166="kg"),"g",IF(AND(ISNUMBER(X166),X166&lt;1,Y166="L"),"cl",Y166))),N("Y15"))</f>
        <v/>
      </c>
      <c r="AB166" s="123" t="str">
        <f>IF(1=1,IF(E166="","",IF(F166="","A CONTROLER",IF(NOT(ISNUMBER(F166)),"TEXTE",IF(OR(W166="",W166&lt;=0),"COMMANDE COUVERTS INCOMPLETE",IF(G166="","UNITE MANQUANTE",IF(COUNTIF(B384:B428,AE166)=0,"UNITE A CONTROLER","OK")))))),N("Z6"))</f>
        <v/>
      </c>
      <c r="AD166" s="144" t="str">
        <f>IF(1=1,IF(E166="","",AD157),N("AB15"))</f>
        <v/>
      </c>
      <c r="AE166" s="125" t="str">
        <f>IF(1=1,IF(G166="","",UPPER(TRIM(SUBSTITUTE(SUBSTITUTE(G166&amp;"",CHAR(160)," ")," "," ")))),N("AC15"))</f>
        <v/>
      </c>
      <c r="AG166" s="5" t="s">
        <v>35</v>
      </c>
    </row>
    <row r="167" spans="1:33" ht="15.75" x14ac:dyDescent="0.25">
      <c r="A167" s="126" t="str">
        <f>IF(1=1,IF(E167="","",A157),N("A16"))</f>
        <v/>
      </c>
      <c r="B167" s="127" t="str">
        <f>IF(1=1,IF(E167="","",B157),N("B16"))</f>
        <v/>
      </c>
      <c r="C167" s="128"/>
      <c r="D167" s="129" t="str">
        <f>IF(ISBLANK(E167),"",LARGE(D157:D166,1)+1)</f>
        <v/>
      </c>
      <c r="E167" s="130"/>
      <c r="F167" s="131"/>
      <c r="G167" s="170"/>
      <c r="H167" s="105"/>
      <c r="I167" s="132" t="str">
        <f>IF(1=1,IF(E167="","",I157),N("H16"))</f>
        <v/>
      </c>
      <c r="J167" s="133" t="str">
        <f>IF(1=1,IF(E167="","",J157),N("I16"))</f>
        <v/>
      </c>
      <c r="K167" s="134" t="str">
        <f>IF(1=1,IF(E167="","",K157),N("J16"))</f>
        <v/>
      </c>
      <c r="L167" s="135" t="str">
        <f>IF(1=1,IF(OR(J167="",O167="",NOT(ISNUMBER(J167)),NOT(ISNUMBER(O167)),J167=0),"",O167/J167),N("L16"))</f>
        <v/>
      </c>
      <c r="M167" s="136" t="str">
        <f>IF(1=1,IF(OR(L167="",NOT(ISNUMBER(F167))),"",F167*L167*IFERROR(INDEX(D384:D428,MATCH(AE167,B384:B428,0)),1)),N("M13"))</f>
        <v/>
      </c>
      <c r="N167" s="137" t="str">
        <f>IF(1=1,IF(F167="","",IF(G167="","",IFERROR(INDEX(E384:E428,MATCH(AE167,B384:B428,0)),G167&amp;""))),N("N6"))</f>
        <v/>
      </c>
      <c r="O167" s="138" t="str">
        <f>IF(1=1,IF(E167="","",O157),N("K16"))</f>
        <v/>
      </c>
      <c r="P167" s="139" t="str">
        <f>IF(1=1,IF(M167="","",IF(AND(ISNUMBER(M167),M167&lt;1,N167="kg"),MAX(1,ROUND(M167*1000,0)),IF(AND(ISNUMBER(M167),M167&lt;1,N167="L"),MAX(1,ROUND(M167*100,0)),ROUND(M167,3)))),N("O16"))</f>
        <v/>
      </c>
      <c r="Q167" s="140" t="str">
        <f>IF(1=1,IF(M167="","",IF(AND(ISNUMBER(M167),M167&lt;1,N167="kg"),"g",IF(AND(ISNUMBER(M167),M167&lt;1,N167="L"),"cl",N167))),N("P16"))</f>
        <v/>
      </c>
      <c r="R167" s="161" t="str">
        <f>IF(1=1,IF(E167="","",IF(F167="","A CONTROLER",IF(NOT(ISNUMBER(F167)),"TEXTE",IF(OR(L167="",L167&lt;=0),"COMMANDE PRINCIPALE INCOMPLETE",IF(G167="","UNITE MANQUANTE",IF(COUNTIF(B384:B428,AE167)=0,"UNITE A CONTROLER","OK")))))),N("Q9"))</f>
        <v/>
      </c>
      <c r="S167" s="105"/>
      <c r="T167" s="141">
        <f t="shared" si="15"/>
        <v>0</v>
      </c>
      <c r="U167" s="133" t="str">
        <f>IF(1=1,IF(E167="","",U157),N("S16"))</f>
        <v/>
      </c>
      <c r="V167" s="133" t="str">
        <f>IF(1=1,IF(E167="","",V157),N("T16"))</f>
        <v/>
      </c>
      <c r="W167" s="135" t="str">
        <f>IF(1=1,IF(OR(U167="",V167="",NOT(ISNUMBER(U167)),NOT(ISNUMBER(V167)),U167=0),"",V167/U167),N("U16"))</f>
        <v/>
      </c>
      <c r="X167" s="136" t="str">
        <f>IF(1=1,IF(OR(W167="",NOT(ISNUMBER(F167))),"",F167*W167*IFERROR(INDEX(D384:D428,MATCH(AE167,B384:B428,0)),1)),N("V7"))</f>
        <v/>
      </c>
      <c r="Y167" s="137" t="str">
        <f>IF(1=1,IF(F167="","",IF(G167="","",IFERROR(INDEX(E384:E428,MATCH(AE167,B384:B428,0)),G167&amp;""))),N("W6"))</f>
        <v/>
      </c>
      <c r="Z167" s="142" t="str">
        <f>IF(1=1,IF(X167="","",IF(AND(ISNUMBER(X167),X167&lt;1,Y167="kg"),MAX(1,ROUND(X167*1000,0)),IF(AND(ISNUMBER(X167),X167&lt;1,Y167="L"),MAX(1,ROUND(X167*100,0)),ROUND(X167,3)))),N("X16"))</f>
        <v/>
      </c>
      <c r="AA167" s="143" t="str">
        <f>IF(1=1,IF(X167="","",IF(AND(ISNUMBER(X167),X167&lt;1,Y167="kg"),"g",IF(AND(ISNUMBER(X167),X167&lt;1,Y167="L"),"cl",Y167))),N("Y16"))</f>
        <v/>
      </c>
      <c r="AB167" s="123" t="str">
        <f>IF(1=1,IF(E167="","",IF(F167="","A CONTROLER",IF(NOT(ISNUMBER(F167)),"TEXTE",IF(OR(W167="",W167&lt;=0),"COMMANDE COUVERTS INCOMPLETE",IF(G167="","UNITE MANQUANTE",IF(COUNTIF(B384:B428,AE167)=0,"UNITE A CONTROLER","OK")))))),N("Z6"))</f>
        <v/>
      </c>
      <c r="AD167" s="144" t="str">
        <f>IF(1=1,IF(E167="","",AD157),N("AB16"))</f>
        <v/>
      </c>
      <c r="AE167" s="125" t="str">
        <f>IF(1=1,IF(G167="","",UPPER(TRIM(SUBSTITUTE(SUBSTITUTE(G167&amp;"",CHAR(160)," ")," "," ")))),N("AC16"))</f>
        <v/>
      </c>
      <c r="AG167" s="5" t="s">
        <v>225</v>
      </c>
    </row>
    <row r="168" spans="1:33" ht="15.75" x14ac:dyDescent="0.25">
      <c r="A168" s="126" t="str">
        <f>IF(1=1,IF(E168="","",A157),N("A17"))</f>
        <v/>
      </c>
      <c r="B168" s="127" t="str">
        <f>IF(1=1,IF(E168="","",B157),N("B17"))</f>
        <v/>
      </c>
      <c r="C168" s="128"/>
      <c r="D168" s="129" t="str">
        <f>IF(ISBLANK(E168),"",LARGE(D157:D167,1)+1)</f>
        <v/>
      </c>
      <c r="E168" s="130"/>
      <c r="F168" s="131"/>
      <c r="G168" s="170"/>
      <c r="H168" s="105"/>
      <c r="I168" s="132" t="str">
        <f>IF(1=1,IF(E168="","",I157),N("H17"))</f>
        <v/>
      </c>
      <c r="J168" s="133" t="str">
        <f>IF(1=1,IF(E168="","",J157),N("I17"))</f>
        <v/>
      </c>
      <c r="K168" s="134" t="str">
        <f>IF(1=1,IF(E168="","",K157),N("J17"))</f>
        <v/>
      </c>
      <c r="L168" s="135" t="str">
        <f>IF(1=1,IF(OR(J168="",O168="",NOT(ISNUMBER(J168)),NOT(ISNUMBER(O168)),J168=0),"",O168/J168),N("L17"))</f>
        <v/>
      </c>
      <c r="M168" s="136" t="str">
        <f>IF(1=1,IF(OR(L168="",NOT(ISNUMBER(F168))),"",F168*L168*IFERROR(INDEX(D384:D428,MATCH(AE168,B384:B428,0)),1)),N("M13"))</f>
        <v/>
      </c>
      <c r="N168" s="137" t="str">
        <f>IF(1=1,IF(F168="","",IF(G168="","",IFERROR(INDEX(E384:E428,MATCH(AE168,B384:B428,0)),G168&amp;""))),N("N6"))</f>
        <v/>
      </c>
      <c r="O168" s="138" t="str">
        <f>IF(1=1,IF(E168="","",O157),N("K17"))</f>
        <v/>
      </c>
      <c r="P168" s="139" t="str">
        <f>IF(1=1,IF(M168="","",IF(AND(ISNUMBER(M168),M168&lt;1,N168="kg"),MAX(1,ROUND(M168*1000,0)),IF(AND(ISNUMBER(M168),M168&lt;1,N168="L"),MAX(1,ROUND(M168*100,0)),ROUND(M168,3)))),N("O17"))</f>
        <v/>
      </c>
      <c r="Q168" s="140" t="str">
        <f>IF(1=1,IF(M168="","",IF(AND(ISNUMBER(M168),M168&lt;1,N168="kg"),"g",IF(AND(ISNUMBER(M168),M168&lt;1,N168="L"),"cl",N168))),N("P17"))</f>
        <v/>
      </c>
      <c r="R168" s="161" t="str">
        <f>IF(1=1,IF(E168="","",IF(F168="","A CONTROLER",IF(NOT(ISNUMBER(F168)),"TEXTE",IF(OR(L168="",L168&lt;=0),"COMMANDE PRINCIPALE INCOMPLETE",IF(G168="","UNITE MANQUANTE",IF(COUNTIF(B384:B428,AE168)=0,"UNITE A CONTROLER","OK")))))),N("Q9"))</f>
        <v/>
      </c>
      <c r="S168" s="105"/>
      <c r="T168" s="141">
        <f t="shared" si="15"/>
        <v>0</v>
      </c>
      <c r="U168" s="133" t="str">
        <f>IF(1=1,IF(E168="","",U157),N("S17"))</f>
        <v/>
      </c>
      <c r="V168" s="133" t="str">
        <f>IF(1=1,IF(E168="","",V157),N("T17"))</f>
        <v/>
      </c>
      <c r="W168" s="135" t="str">
        <f>IF(1=1,IF(OR(U168="",V168="",NOT(ISNUMBER(U168)),NOT(ISNUMBER(V168)),U168=0),"",V168/U168),N("U17"))</f>
        <v/>
      </c>
      <c r="X168" s="136" t="str">
        <f>IF(1=1,IF(OR(W168="",NOT(ISNUMBER(F168))),"",F168*W168*IFERROR(INDEX(D384:D428,MATCH(AE168,B384:B428,0)),1)),N("V7"))</f>
        <v/>
      </c>
      <c r="Y168" s="137" t="str">
        <f>IF(1=1,IF(F168="","",IF(G168="","",IFERROR(INDEX(E384:E428,MATCH(AE168,B384:B428,0)),G168&amp;""))),N("W6"))</f>
        <v/>
      </c>
      <c r="Z168" s="142" t="str">
        <f>IF(1=1,IF(X168="","",IF(AND(ISNUMBER(X168),X168&lt;1,Y168="kg"),MAX(1,ROUND(X168*1000,0)),IF(AND(ISNUMBER(X168),X168&lt;1,Y168="L"),MAX(1,ROUND(X168*100,0)),ROUND(X168,3)))),N("X17"))</f>
        <v/>
      </c>
      <c r="AA168" s="143" t="str">
        <f>IF(1=1,IF(X168="","",IF(AND(ISNUMBER(X168),X168&lt;1,Y168="kg"),"g",IF(AND(ISNUMBER(X168),X168&lt;1,Y168="L"),"cl",Y168))),N("Y17"))</f>
        <v/>
      </c>
      <c r="AB168" s="123" t="str">
        <f>IF(1=1,IF(E168="","",IF(F168="","A CONTROLER",IF(NOT(ISNUMBER(F168)),"TEXTE",IF(OR(W168="",W168&lt;=0),"COMMANDE COUVERTS INCOMPLETE",IF(G168="","UNITE MANQUANTE",IF(COUNTIF(B384:B428,AE168)=0,"UNITE A CONTROLER","OK")))))),N("Z6"))</f>
        <v/>
      </c>
      <c r="AD168" s="144" t="str">
        <f>IF(1=1,IF(E168="","",AD157),N("AB17"))</f>
        <v/>
      </c>
      <c r="AE168" s="125" t="str">
        <f>IF(1=1,IF(G168="","",UPPER(TRIM(SUBSTITUTE(SUBSTITUTE(G168&amp;"",CHAR(160)," ")," "," ")))),N("AC17"))</f>
        <v/>
      </c>
      <c r="AG168" s="5" t="s">
        <v>36</v>
      </c>
    </row>
    <row r="169" spans="1:33" ht="15.75" x14ac:dyDescent="0.25">
      <c r="A169" s="126" t="str">
        <f>IF(1=1,IF(E169="","",A157),N("A18"))</f>
        <v/>
      </c>
      <c r="B169" s="127" t="str">
        <f>IF(1=1,IF(E169="","",B157),N("B18"))</f>
        <v/>
      </c>
      <c r="C169" s="128"/>
      <c r="D169" s="129" t="str">
        <f>IF(ISBLANK(E169),"",LARGE(D157:D168,1)+1)</f>
        <v/>
      </c>
      <c r="E169" s="130"/>
      <c r="F169" s="131"/>
      <c r="G169" s="170"/>
      <c r="H169" s="105"/>
      <c r="I169" s="132" t="str">
        <f>IF(1=1,IF(E169="","",I157),N("H18"))</f>
        <v/>
      </c>
      <c r="J169" s="133" t="str">
        <f>IF(1=1,IF(E169="","",J157),N("I18"))</f>
        <v/>
      </c>
      <c r="K169" s="134" t="str">
        <f>IF(1=1,IF(E169="","",K157),N("J18"))</f>
        <v/>
      </c>
      <c r="L169" s="135" t="str">
        <f>IF(1=1,IF(OR(J169="",O169="",NOT(ISNUMBER(J169)),NOT(ISNUMBER(O169)),J169=0),"",O169/J169),N("L18"))</f>
        <v/>
      </c>
      <c r="M169" s="136" t="str">
        <f>IF(1=1,IF(OR(L169="",NOT(ISNUMBER(F169))),"",F169*L169*IFERROR(INDEX(D384:D428,MATCH(AE169,B384:B428,0)),1)),N("M13"))</f>
        <v/>
      </c>
      <c r="N169" s="137" t="str">
        <f>IF(1=1,IF(F169="","",IF(G169="","",IFERROR(INDEX(E384:E428,MATCH(AE169,B384:B428,0)),G169&amp;""))),N("N6"))</f>
        <v/>
      </c>
      <c r="O169" s="138" t="str">
        <f>IF(1=1,IF(E169="","",O157),N("K18"))</f>
        <v/>
      </c>
      <c r="P169" s="139" t="str">
        <f>IF(1=1,IF(M169="","",IF(AND(ISNUMBER(M169),M169&lt;1,N169="kg"),MAX(1,ROUND(M169*1000,0)),IF(AND(ISNUMBER(M169),M169&lt;1,N169="L"),MAX(1,ROUND(M169*100,0)),ROUND(M169,3)))),N("O18"))</f>
        <v/>
      </c>
      <c r="Q169" s="140" t="str">
        <f>IF(1=1,IF(M169="","",IF(AND(ISNUMBER(M169),M169&lt;1,N169="kg"),"g",IF(AND(ISNUMBER(M169),M169&lt;1,N169="L"),"cl",N169))),N("P18"))</f>
        <v/>
      </c>
      <c r="R169" s="161" t="str">
        <f>IF(1=1,IF(E169="","",IF(F169="","A CONTROLER",IF(NOT(ISNUMBER(F169)),"TEXTE",IF(OR(L169="",L169&lt;=0),"COMMANDE PRINCIPALE INCOMPLETE",IF(G169="","UNITE MANQUANTE",IF(COUNTIF(B384:B428,AE169)=0,"UNITE A CONTROLER","OK")))))),N("Q9"))</f>
        <v/>
      </c>
      <c r="S169" s="105"/>
      <c r="T169" s="141">
        <f t="shared" si="15"/>
        <v>0</v>
      </c>
      <c r="U169" s="133" t="str">
        <f>IF(1=1,IF(E169="","",U157),N("S18"))</f>
        <v/>
      </c>
      <c r="V169" s="133" t="str">
        <f>IF(1=1,IF(E169="","",V157),N("T18"))</f>
        <v/>
      </c>
      <c r="W169" s="135" t="str">
        <f>IF(1=1,IF(OR(U169="",V169="",NOT(ISNUMBER(U169)),NOT(ISNUMBER(V169)),U169=0),"",V169/U169),N("U18"))</f>
        <v/>
      </c>
      <c r="X169" s="136" t="str">
        <f>IF(1=1,IF(OR(W169="",NOT(ISNUMBER(F169))),"",F169*W169*IFERROR(INDEX(D384:D428,MATCH(AE169,B384:B428,0)),1)),N("V7"))</f>
        <v/>
      </c>
      <c r="Y169" s="137" t="str">
        <f>IF(1=1,IF(F169="","",IF(G169="","",IFERROR(INDEX(E384:E428,MATCH(AE169,B384:B428,0)),G169&amp;""))),N("W6"))</f>
        <v/>
      </c>
      <c r="Z169" s="142" t="str">
        <f>IF(1=1,IF(X169="","",IF(AND(ISNUMBER(X169),X169&lt;1,Y169="kg"),MAX(1,ROUND(X169*1000,0)),IF(AND(ISNUMBER(X169),X169&lt;1,Y169="L"),MAX(1,ROUND(X169*100,0)),ROUND(X169,3)))),N("X18"))</f>
        <v/>
      </c>
      <c r="AA169" s="143" t="str">
        <f>IF(1=1,IF(X169="","",IF(AND(ISNUMBER(X169),X169&lt;1,Y169="kg"),"g",IF(AND(ISNUMBER(X169),X169&lt;1,Y169="L"),"cl",Y169))),N("Y18"))</f>
        <v/>
      </c>
      <c r="AB169" s="123" t="str">
        <f>IF(1=1,IF(E169="","",IF(F169="","A CONTROLER",IF(NOT(ISNUMBER(F169)),"TEXTE",IF(OR(W169="",W169&lt;=0),"COMMANDE COUVERTS INCOMPLETE",IF(G169="","UNITE MANQUANTE",IF(COUNTIF(B384:B428,AE169)=0,"UNITE A CONTROLER","OK")))))),N("Z6"))</f>
        <v/>
      </c>
      <c r="AD169" s="144" t="str">
        <f>IF(1=1,IF(E169="","",AD157),N("AB18"))</f>
        <v/>
      </c>
      <c r="AE169" s="125" t="str">
        <f>IF(1=1,IF(G169="","",UPPER(TRIM(SUBSTITUTE(SUBSTITUTE(G169&amp;"",CHAR(160)," ")," "," ")))),N("AC18"))</f>
        <v/>
      </c>
      <c r="AG169" s="5" t="s">
        <v>37</v>
      </c>
    </row>
    <row r="170" spans="1:33" ht="15.75" x14ac:dyDescent="0.25">
      <c r="A170" s="126" t="str">
        <f>IF(1=1,IF(E170="","",A157),N("A19"))</f>
        <v/>
      </c>
      <c r="B170" s="127" t="str">
        <f>IF(1=1,IF(E170="","",B157),N("B19"))</f>
        <v/>
      </c>
      <c r="C170" s="128"/>
      <c r="D170" s="129" t="str">
        <f>IF(ISBLANK(E170),"",LARGE(D157:D169,1)+1)</f>
        <v/>
      </c>
      <c r="E170" s="130"/>
      <c r="F170" s="131"/>
      <c r="G170" s="170"/>
      <c r="H170" s="105"/>
      <c r="I170" s="132" t="str">
        <f>IF(1=1,IF(E170="","",I157),N("H19"))</f>
        <v/>
      </c>
      <c r="J170" s="133" t="str">
        <f>IF(1=1,IF(E170="","",J157),N("I19"))</f>
        <v/>
      </c>
      <c r="K170" s="134" t="str">
        <f>IF(1=1,IF(E170="","",K157),N("J19"))</f>
        <v/>
      </c>
      <c r="L170" s="135" t="str">
        <f>IF(1=1,IF(OR(J170="",O170="",NOT(ISNUMBER(J170)),NOT(ISNUMBER(O170)),J170=0),"",O170/J170),N("L19"))</f>
        <v/>
      </c>
      <c r="M170" s="136" t="str">
        <f>IF(1=1,IF(OR(L170="",NOT(ISNUMBER(F170))),"",F170*L170*IFERROR(INDEX(D384:D428,MATCH(AE170,B384:B428,0)),1)),N("M13"))</f>
        <v/>
      </c>
      <c r="N170" s="137" t="str">
        <f>IF(1=1,IF(F170="","",IF(G170="","",IFERROR(INDEX(E384:E428,MATCH(AE170,B384:B428,0)),G170&amp;""))),N("N6"))</f>
        <v/>
      </c>
      <c r="O170" s="138" t="str">
        <f>IF(1=1,IF(E170="","",O157),N("K19"))</f>
        <v/>
      </c>
      <c r="P170" s="139" t="str">
        <f>IF(1=1,IF(M170="","",IF(AND(ISNUMBER(M170),M170&lt;1,N170="kg"),MAX(1,ROUND(M170*1000,0)),IF(AND(ISNUMBER(M170),M170&lt;1,N170="L"),MAX(1,ROUND(M170*100,0)),ROUND(M170,3)))),N("O19"))</f>
        <v/>
      </c>
      <c r="Q170" s="140" t="str">
        <f>IF(1=1,IF(M170="","",IF(AND(ISNUMBER(M170),M170&lt;1,N170="kg"),"g",IF(AND(ISNUMBER(M170),M170&lt;1,N170="L"),"cl",N170))),N("P19"))</f>
        <v/>
      </c>
      <c r="R170" s="161" t="str">
        <f>IF(1=1,IF(E170="","",IF(F170="","A CONTROLER",IF(NOT(ISNUMBER(F170)),"TEXTE",IF(OR(L170="",L170&lt;=0),"COMMANDE PRINCIPALE INCOMPLETE",IF(G170="","UNITE MANQUANTE",IF(COUNTIF(B384:B428,AE170)=0,"UNITE A CONTROLER","OK")))))),N("Q9"))</f>
        <v/>
      </c>
      <c r="S170" s="105"/>
      <c r="T170" s="141">
        <f t="shared" si="15"/>
        <v>0</v>
      </c>
      <c r="U170" s="133" t="str">
        <f>IF(1=1,IF(E170="","",U157),N("S19"))</f>
        <v/>
      </c>
      <c r="V170" s="133" t="str">
        <f>IF(1=1,IF(E170="","",V157),N("T19"))</f>
        <v/>
      </c>
      <c r="W170" s="135" t="str">
        <f>IF(1=1,IF(OR(U170="",V170="",NOT(ISNUMBER(U170)),NOT(ISNUMBER(V170)),U170=0),"",V170/U170),N("U19"))</f>
        <v/>
      </c>
      <c r="X170" s="136" t="str">
        <f>IF(1=1,IF(OR(W170="",NOT(ISNUMBER(F170))),"",F170*W170*IFERROR(INDEX(D384:D428,MATCH(AE170,B384:B428,0)),1)),N("V7"))</f>
        <v/>
      </c>
      <c r="Y170" s="137" t="str">
        <f>IF(1=1,IF(F170="","",IF(G170="","",IFERROR(INDEX(E384:E428,MATCH(AE170,B384:B428,0)),G170&amp;""))),N("W6"))</f>
        <v/>
      </c>
      <c r="Z170" s="142" t="str">
        <f>IF(1=1,IF(X170="","",IF(AND(ISNUMBER(X170),X170&lt;1,Y170="kg"),MAX(1,ROUND(X170*1000,0)),IF(AND(ISNUMBER(X170),X170&lt;1,Y170="L"),MAX(1,ROUND(X170*100,0)),ROUND(X170,3)))),N("X19"))</f>
        <v/>
      </c>
      <c r="AA170" s="143" t="str">
        <f>IF(1=1,IF(X170="","",IF(AND(ISNUMBER(X170),X170&lt;1,Y170="kg"),"g",IF(AND(ISNUMBER(X170),X170&lt;1,Y170="L"),"cl",Y170))),N("Y19"))</f>
        <v/>
      </c>
      <c r="AB170" s="123" t="str">
        <f>IF(1=1,IF(E170="","",IF(F170="","A CONTROLER",IF(NOT(ISNUMBER(F170)),"TEXTE",IF(OR(W170="",W170&lt;=0),"COMMANDE COUVERTS INCOMPLETE",IF(G170="","UNITE MANQUANTE",IF(COUNTIF(B384:B428,AE170)=0,"UNITE A CONTROLER","OK")))))),N("Z6"))</f>
        <v/>
      </c>
      <c r="AD170" s="144" t="str">
        <f>IF(1=1,IF(E170="","",AD157),N("AB19"))</f>
        <v/>
      </c>
      <c r="AE170" s="125" t="str">
        <f>IF(1=1,IF(G170="","",UPPER(TRIM(SUBSTITUTE(SUBSTITUTE(G170&amp;"",CHAR(160)," ")," "," ")))),N("AC19"))</f>
        <v/>
      </c>
      <c r="AG170" s="4" t="s">
        <v>38</v>
      </c>
    </row>
    <row r="171" spans="1:33" ht="15.75" x14ac:dyDescent="0.25">
      <c r="A171" s="126" t="str">
        <f>IF(1=1,IF(E171="","",A157),N("A20"))</f>
        <v/>
      </c>
      <c r="B171" s="127" t="str">
        <f>IF(1=1,IF(E171="","",B157),N("B20"))</f>
        <v/>
      </c>
      <c r="C171" s="128"/>
      <c r="D171" s="129" t="str">
        <f>IF(ISBLANK(E171),"",LARGE(D157:D170,1)+1)</f>
        <v/>
      </c>
      <c r="E171" s="130"/>
      <c r="F171" s="131"/>
      <c r="G171" s="170"/>
      <c r="H171" s="105"/>
      <c r="I171" s="132" t="str">
        <f>IF(1=1,IF(E171="","",I157),N("H20"))</f>
        <v/>
      </c>
      <c r="J171" s="133" t="str">
        <f>IF(1=1,IF(E171="","",J157),N("I20"))</f>
        <v/>
      </c>
      <c r="K171" s="134" t="str">
        <f>IF(1=1,IF(E171="","",K157),N("J20"))</f>
        <v/>
      </c>
      <c r="L171" s="135" t="str">
        <f>IF(1=1,IF(OR(J171="",O171="",NOT(ISNUMBER(J171)),NOT(ISNUMBER(O171)),J171=0),"",O171/J171),N("L20"))</f>
        <v/>
      </c>
      <c r="M171" s="136" t="str">
        <f>IF(1=1,IF(OR(L171="",NOT(ISNUMBER(F171))),"",F171*L171*IFERROR(INDEX(D384:D428,MATCH(AE171,B384:B428,0)),1)),N("M13"))</f>
        <v/>
      </c>
      <c r="N171" s="137" t="str">
        <f>IF(1=1,IF(F171="","",IF(G171="","",IFERROR(INDEX(E384:E428,MATCH(AE171,B384:B428,0)),G171&amp;""))),N("N6"))</f>
        <v/>
      </c>
      <c r="O171" s="138" t="str">
        <f>IF(1=1,IF(E171="","",O157),N("K20"))</f>
        <v/>
      </c>
      <c r="P171" s="139" t="str">
        <f>IF(1=1,IF(M171="","",IF(AND(ISNUMBER(M171),M171&lt;1,N171="kg"),MAX(1,ROUND(M171*1000,0)),IF(AND(ISNUMBER(M171),M171&lt;1,N171="L"),MAX(1,ROUND(M171*100,0)),ROUND(M171,3)))),N("O20"))</f>
        <v/>
      </c>
      <c r="Q171" s="140" t="str">
        <f>IF(1=1,IF(M171="","",IF(AND(ISNUMBER(M171),M171&lt;1,N171="kg"),"g",IF(AND(ISNUMBER(M171),M171&lt;1,N171="L"),"cl",N171))),N("P20"))</f>
        <v/>
      </c>
      <c r="R171" s="161" t="str">
        <f>IF(1=1,IF(E171="","",IF(F171="","A CONTROLER",IF(NOT(ISNUMBER(F171)),"TEXTE",IF(OR(L171="",L171&lt;=0),"COMMANDE PRINCIPALE INCOMPLETE",IF(G171="","UNITE MANQUANTE",IF(COUNTIF(B384:B428,AE171)=0,"UNITE A CONTROLER","OK")))))),N("Q9"))</f>
        <v/>
      </c>
      <c r="S171" s="105"/>
      <c r="T171" s="141">
        <f t="shared" si="15"/>
        <v>0</v>
      </c>
      <c r="U171" s="133" t="str">
        <f>IF(1=1,IF(E171="","",U157),N("S20"))</f>
        <v/>
      </c>
      <c r="V171" s="133" t="str">
        <f>IF(1=1,IF(E171="","",V157),N("T20"))</f>
        <v/>
      </c>
      <c r="W171" s="135" t="str">
        <f>IF(1=1,IF(OR(U171="",V171="",NOT(ISNUMBER(U171)),NOT(ISNUMBER(V171)),U171=0),"",V171/U171),N("U20"))</f>
        <v/>
      </c>
      <c r="X171" s="136" t="str">
        <f>IF(1=1,IF(OR(W171="",NOT(ISNUMBER(F171))),"",F171*W171*IFERROR(INDEX(D384:D428,MATCH(AE171,B384:B428,0)),1)),N("V7"))</f>
        <v/>
      </c>
      <c r="Y171" s="137" t="str">
        <f>IF(1=1,IF(F171="","",IF(G171="","",IFERROR(INDEX(E384:E428,MATCH(AE171,B384:B428,0)),G171&amp;""))),N("W6"))</f>
        <v/>
      </c>
      <c r="Z171" s="142" t="str">
        <f>IF(1=1,IF(X171="","",IF(AND(ISNUMBER(X171),X171&lt;1,Y171="kg"),MAX(1,ROUND(X171*1000,0)),IF(AND(ISNUMBER(X171),X171&lt;1,Y171="L"),MAX(1,ROUND(X171*100,0)),ROUND(X171,3)))),N("X20"))</f>
        <v/>
      </c>
      <c r="AA171" s="143" t="str">
        <f>IF(1=1,IF(X171="","",IF(AND(ISNUMBER(X171),X171&lt;1,Y171="kg"),"g",IF(AND(ISNUMBER(X171),X171&lt;1,Y171="L"),"cl",Y171))),N("Y20"))</f>
        <v/>
      </c>
      <c r="AB171" s="123" t="str">
        <f>IF(1=1,IF(E171="","",IF(F171="","A CONTROLER",IF(NOT(ISNUMBER(F171)),"TEXTE",IF(OR(W171="",W171&lt;=0),"COMMANDE COUVERTS INCOMPLETE",IF(G171="","UNITE MANQUANTE",IF(COUNTIF(B384:B428,AE171)=0,"UNITE A CONTROLER","OK")))))),N("Z6"))</f>
        <v/>
      </c>
      <c r="AD171" s="144" t="str">
        <f>IF(1=1,IF(E171="","",AD157),N("AB20"))</f>
        <v/>
      </c>
      <c r="AE171" s="125" t="str">
        <f>IF(1=1,IF(G171="","",UPPER(TRIM(SUBSTITUTE(SUBSTITUTE(G171&amp;"",CHAR(160)," ")," "," ")))),N("AC20"))</f>
        <v/>
      </c>
      <c r="AG171" s="4" t="s">
        <v>39</v>
      </c>
    </row>
    <row r="172" spans="1:33" ht="15.75" x14ac:dyDescent="0.25">
      <c r="A172" s="126" t="str">
        <f>IF(1=1,IF(E172="","",A157),N("A21"))</f>
        <v/>
      </c>
      <c r="B172" s="127" t="str">
        <f>IF(1=1,IF(E172="","",B157),N("B21"))</f>
        <v/>
      </c>
      <c r="C172" s="128"/>
      <c r="D172" s="129" t="str">
        <f>IF(ISBLANK(E172),"",LARGE(D157:D171,1)+1)</f>
        <v/>
      </c>
      <c r="E172" s="130"/>
      <c r="F172" s="131"/>
      <c r="G172" s="170"/>
      <c r="H172" s="105"/>
      <c r="I172" s="132" t="str">
        <f>IF(1=1,IF(E172="","",I157),N("H21"))</f>
        <v/>
      </c>
      <c r="J172" s="133" t="str">
        <f>IF(1=1,IF(E172="","",J157),N("I21"))</f>
        <v/>
      </c>
      <c r="K172" s="134" t="str">
        <f>IF(1=1,IF(E172="","",K157),N("J21"))</f>
        <v/>
      </c>
      <c r="L172" s="135" t="str">
        <f>IF(1=1,IF(OR(J172="",O172="",NOT(ISNUMBER(J172)),NOT(ISNUMBER(O172)),J172=0),"",O172/J172),N("L21"))</f>
        <v/>
      </c>
      <c r="M172" s="136" t="str">
        <f>IF(1=1,IF(OR(L172="",NOT(ISNUMBER(F172))),"",F172*L172*IFERROR(INDEX(D384:D428,MATCH(AE172,B384:B428,0)),1)),N("M13"))</f>
        <v/>
      </c>
      <c r="N172" s="137" t="str">
        <f>IF(1=1,IF(F172="","",IF(G172="","",IFERROR(INDEX(E384:E428,MATCH(AE172,B384:B428,0)),G172&amp;""))),N("N6"))</f>
        <v/>
      </c>
      <c r="O172" s="138" t="str">
        <f>IF(1=1,IF(E172="","",O157),N("K21"))</f>
        <v/>
      </c>
      <c r="P172" s="139" t="str">
        <f>IF(1=1,IF(M172="","",IF(AND(ISNUMBER(M172),M172&lt;1,N172="kg"),MAX(1,ROUND(M172*1000,0)),IF(AND(ISNUMBER(M172),M172&lt;1,N172="L"),MAX(1,ROUND(M172*100,0)),ROUND(M172,3)))),N("O21"))</f>
        <v/>
      </c>
      <c r="Q172" s="140" t="str">
        <f>IF(1=1,IF(M172="","",IF(AND(ISNUMBER(M172),M172&lt;1,N172="kg"),"g",IF(AND(ISNUMBER(M172),M172&lt;1,N172="L"),"cl",N172))),N("P21"))</f>
        <v/>
      </c>
      <c r="R172" s="161" t="str">
        <f>IF(1=1,IF(E172="","",IF(F172="","A CONTROLER",IF(NOT(ISNUMBER(F172)),"TEXTE",IF(OR(L172="",L172&lt;=0),"COMMANDE PRINCIPALE INCOMPLETE",IF(G172="","UNITE MANQUANTE",IF(COUNTIF(B384:B428,AE172)=0,"UNITE A CONTROLER","OK")))))),N("Q9"))</f>
        <v/>
      </c>
      <c r="S172" s="105"/>
      <c r="T172" s="141">
        <f t="shared" si="15"/>
        <v>0</v>
      </c>
      <c r="U172" s="133" t="str">
        <f>IF(1=1,IF(E172="","",U157),N("S21"))</f>
        <v/>
      </c>
      <c r="V172" s="133" t="str">
        <f>IF(1=1,IF(E172="","",V157),N("T21"))</f>
        <v/>
      </c>
      <c r="W172" s="135" t="str">
        <f>IF(1=1,IF(OR(U172="",V172="",NOT(ISNUMBER(U172)),NOT(ISNUMBER(V172)),U172=0),"",V172/U172),N("U21"))</f>
        <v/>
      </c>
      <c r="X172" s="136" t="str">
        <f>IF(1=1,IF(OR(W172="",NOT(ISNUMBER(F172))),"",F172*W172*IFERROR(INDEX(D384:D428,MATCH(AE172,B384:B428,0)),1)),N("V7"))</f>
        <v/>
      </c>
      <c r="Y172" s="137" t="str">
        <f>IF(1=1,IF(F172="","",IF(G172="","",IFERROR(INDEX(E384:E428,MATCH(AE172,B384:B428,0)),G172&amp;""))),N("W6"))</f>
        <v/>
      </c>
      <c r="Z172" s="142" t="str">
        <f>IF(1=1,IF(X172="","",IF(AND(ISNUMBER(X172),X172&lt;1,Y172="kg"),MAX(1,ROUND(X172*1000,0)),IF(AND(ISNUMBER(X172),X172&lt;1,Y172="L"),MAX(1,ROUND(X172*100,0)),ROUND(X172,3)))),N("X21"))</f>
        <v/>
      </c>
      <c r="AA172" s="143" t="str">
        <f>IF(1=1,IF(X172="","",IF(AND(ISNUMBER(X172),X172&lt;1,Y172="kg"),"g",IF(AND(ISNUMBER(X172),X172&lt;1,Y172="L"),"cl",Y172))),N("Y21"))</f>
        <v/>
      </c>
      <c r="AB172" s="123" t="str">
        <f>IF(1=1,IF(E172="","",IF(F172="","A CONTROLER",IF(NOT(ISNUMBER(F172)),"TEXTE",IF(OR(W172="",W172&lt;=0),"COMMANDE COUVERTS INCOMPLETE",IF(G172="","UNITE MANQUANTE",IF(COUNTIF(B384:B428,AE172)=0,"UNITE A CONTROLER","OK")))))),N("Z6"))</f>
        <v/>
      </c>
      <c r="AD172" s="144" t="str">
        <f>IF(1=1,IF(E172="","",AD157),N("AB21"))</f>
        <v/>
      </c>
      <c r="AE172" s="125" t="str">
        <f>IF(1=1,IF(G172="","",UPPER(TRIM(SUBSTITUTE(SUBSTITUTE(G172&amp;"",CHAR(160)," ")," "," ")))),N("AC21"))</f>
        <v/>
      </c>
      <c r="AG172" s="4" t="s">
        <v>40</v>
      </c>
    </row>
    <row r="173" spans="1:33" ht="15.75" x14ac:dyDescent="0.25">
      <c r="A173" s="126" t="str">
        <f>IF(1=1,IF(E173="","",A157),N("A22"))</f>
        <v/>
      </c>
      <c r="B173" s="127" t="str">
        <f>IF(1=1,IF(E173="","",B157),N("B22"))</f>
        <v/>
      </c>
      <c r="C173" s="128"/>
      <c r="D173" s="129" t="str">
        <f>IF(ISBLANK(E173),"",LARGE(D157:D172,1)+1)</f>
        <v/>
      </c>
      <c r="E173" s="130"/>
      <c r="F173" s="131"/>
      <c r="G173" s="170"/>
      <c r="H173" s="105"/>
      <c r="I173" s="132" t="str">
        <f>IF(1=1,IF(E173="","",I157),N("H22"))</f>
        <v/>
      </c>
      <c r="J173" s="133" t="str">
        <f>IF(1=1,IF(E173="","",J157),N("I22"))</f>
        <v/>
      </c>
      <c r="K173" s="134" t="str">
        <f>IF(1=1,IF(E173="","",K157),N("J22"))</f>
        <v/>
      </c>
      <c r="L173" s="135" t="str">
        <f>IF(1=1,IF(OR(J173="",O173="",NOT(ISNUMBER(J173)),NOT(ISNUMBER(O173)),J173=0),"",O173/J173),N("L22"))</f>
        <v/>
      </c>
      <c r="M173" s="136" t="str">
        <f>IF(1=1,IF(OR(L173="",NOT(ISNUMBER(F173))),"",F173*L173*IFERROR(INDEX(D384:D428,MATCH(AE173,B384:B428,0)),1)),N("M13"))</f>
        <v/>
      </c>
      <c r="N173" s="137" t="str">
        <f>IF(1=1,IF(F173="","",IF(G173="","",IFERROR(INDEX(E384:E428,MATCH(AE173,B384:B428,0)),G173&amp;""))),N("N6"))</f>
        <v/>
      </c>
      <c r="O173" s="138" t="str">
        <f>IF(1=1,IF(E173="","",O157),N("K22"))</f>
        <v/>
      </c>
      <c r="P173" s="139" t="str">
        <f>IF(1=1,IF(M173="","",IF(AND(ISNUMBER(M173),M173&lt;1,N173="kg"),MAX(1,ROUND(M173*1000,0)),IF(AND(ISNUMBER(M173),M173&lt;1,N173="L"),MAX(1,ROUND(M173*100,0)),ROUND(M173,3)))),N("O22"))</f>
        <v/>
      </c>
      <c r="Q173" s="140" t="str">
        <f>IF(1=1,IF(M173="","",IF(AND(ISNUMBER(M173),M173&lt;1,N173="kg"),"g",IF(AND(ISNUMBER(M173),M173&lt;1,N173="L"),"cl",N173))),N("P22"))</f>
        <v/>
      </c>
      <c r="R173" s="161" t="str">
        <f>IF(1=1,IF(E173="","",IF(F173="","A CONTROLER",IF(NOT(ISNUMBER(F173)),"TEXTE",IF(OR(L173="",L173&lt;=0),"COMMANDE PRINCIPALE INCOMPLETE",IF(G173="","UNITE MANQUANTE",IF(COUNTIF(B384:B428,AE173)=0,"UNITE A CONTROLER","OK")))))),N("Q9"))</f>
        <v/>
      </c>
      <c r="S173" s="105"/>
      <c r="T173" s="141">
        <f t="shared" si="15"/>
        <v>0</v>
      </c>
      <c r="U173" s="133" t="str">
        <f>IF(1=1,IF(E173="","",U157),N("S22"))</f>
        <v/>
      </c>
      <c r="V173" s="133" t="str">
        <f>IF(1=1,IF(E173="","",V157),N("T22"))</f>
        <v/>
      </c>
      <c r="W173" s="135" t="str">
        <f>IF(1=1,IF(OR(U173="",V173="",NOT(ISNUMBER(U173)),NOT(ISNUMBER(V173)),U173=0),"",V173/U173),N("U22"))</f>
        <v/>
      </c>
      <c r="X173" s="136" t="str">
        <f>IF(1=1,IF(OR(W173="",NOT(ISNUMBER(F173))),"",F173*W173*IFERROR(INDEX(D384:D428,MATCH(AE173,B384:B428,0)),1)),N("V7"))</f>
        <v/>
      </c>
      <c r="Y173" s="137" t="str">
        <f>IF(1=1,IF(F173="","",IF(G173="","",IFERROR(INDEX(E384:E428,MATCH(AE173,B384:B428,0)),G173&amp;""))),N("W6"))</f>
        <v/>
      </c>
      <c r="Z173" s="142" t="str">
        <f>IF(1=1,IF(X173="","",IF(AND(ISNUMBER(X173),X173&lt;1,Y173="kg"),MAX(1,ROUND(X173*1000,0)),IF(AND(ISNUMBER(X173),X173&lt;1,Y173="L"),MAX(1,ROUND(X173*100,0)),ROUND(X173,3)))),N("X22"))</f>
        <v/>
      </c>
      <c r="AA173" s="143" t="str">
        <f>IF(1=1,IF(X173="","",IF(AND(ISNUMBER(X173),X173&lt;1,Y173="kg"),"g",IF(AND(ISNUMBER(X173),X173&lt;1,Y173="L"),"cl",Y173))),N("Y22"))</f>
        <v/>
      </c>
      <c r="AB173" s="123" t="str">
        <f>IF(1=1,IF(E173="","",IF(F173="","A CONTROLER",IF(NOT(ISNUMBER(F173)),"TEXTE",IF(OR(W173="",W173&lt;=0),"COMMANDE COUVERTS INCOMPLETE",IF(G173="","UNITE MANQUANTE",IF(COUNTIF(B384:B428,AE173)=0,"UNITE A CONTROLER","OK")))))),N("Z6"))</f>
        <v/>
      </c>
      <c r="AD173" s="144" t="str">
        <f>IF(1=1,IF(E173="","",AD157),N("AB22"))</f>
        <v/>
      </c>
      <c r="AE173" s="125" t="str">
        <f>IF(1=1,IF(G173="","",UPPER(TRIM(SUBSTITUTE(SUBSTITUTE(G173&amp;"",CHAR(160)," ")," "," ")))),N("AC22"))</f>
        <v/>
      </c>
      <c r="AG173" s="4" t="s">
        <v>41</v>
      </c>
    </row>
    <row r="174" spans="1:33" ht="15.75" x14ac:dyDescent="0.25">
      <c r="A174" s="126" t="str">
        <f>IF(1=1,IF(E174="","",A157),N("A23"))</f>
        <v/>
      </c>
      <c r="B174" s="127" t="str">
        <f>IF(1=1,IF(E174="","",B157),N("B23"))</f>
        <v/>
      </c>
      <c r="C174" s="128"/>
      <c r="D174" s="129" t="str">
        <f>IF(ISBLANK(E174),"",LARGE(D157:D173,1)+1)</f>
        <v/>
      </c>
      <c r="E174" s="130"/>
      <c r="F174" s="131"/>
      <c r="G174" s="170"/>
      <c r="H174" s="105"/>
      <c r="I174" s="132" t="str">
        <f>IF(1=1,IF(E174="","",I157),N("H23"))</f>
        <v/>
      </c>
      <c r="J174" s="133" t="str">
        <f>IF(1=1,IF(E174="","",J157),N("I23"))</f>
        <v/>
      </c>
      <c r="K174" s="134" t="str">
        <f>IF(1=1,IF(E174="","",K157),N("J23"))</f>
        <v/>
      </c>
      <c r="L174" s="135" t="str">
        <f>IF(1=1,IF(OR(J174="",O174="",NOT(ISNUMBER(J174)),NOT(ISNUMBER(O174)),J174=0),"",O174/J174),N("L23"))</f>
        <v/>
      </c>
      <c r="M174" s="136" t="str">
        <f>IF(1=1,IF(OR(L174="",NOT(ISNUMBER(F174))),"",F174*L174*IFERROR(INDEX(D384:D428,MATCH(AE174,B384:B428,0)),1)),N("M13"))</f>
        <v/>
      </c>
      <c r="N174" s="137" t="str">
        <f>IF(1=1,IF(F174="","",IF(G174="","",IFERROR(INDEX(E384:E428,MATCH(AE174,B384:B428,0)),G174&amp;""))),N("N6"))</f>
        <v/>
      </c>
      <c r="O174" s="138" t="str">
        <f>IF(1=1,IF(E174="","",O157),N("K23"))</f>
        <v/>
      </c>
      <c r="P174" s="139" t="str">
        <f>IF(1=1,IF(M174="","",IF(AND(ISNUMBER(M174),M174&lt;1,N174="kg"),MAX(1,ROUND(M174*1000,0)),IF(AND(ISNUMBER(M174),M174&lt;1,N174="L"),MAX(1,ROUND(M174*100,0)),ROUND(M174,3)))),N("O23"))</f>
        <v/>
      </c>
      <c r="Q174" s="140" t="str">
        <f>IF(1=1,IF(M174="","",IF(AND(ISNUMBER(M174),M174&lt;1,N174="kg"),"g",IF(AND(ISNUMBER(M174),M174&lt;1,N174="L"),"cl",N174))),N("P23"))</f>
        <v/>
      </c>
      <c r="R174" s="161" t="str">
        <f>IF(1=1,IF(E174="","",IF(F174="","A CONTROLER",IF(NOT(ISNUMBER(F174)),"TEXTE",IF(OR(L174="",L174&lt;=0),"COMMANDE PRINCIPALE INCOMPLETE",IF(G174="","UNITE MANQUANTE",IF(COUNTIF(B384:B428,AE174)=0,"UNITE A CONTROLER","OK")))))),N("Q9"))</f>
        <v/>
      </c>
      <c r="S174" s="105"/>
      <c r="T174" s="141">
        <f t="shared" si="15"/>
        <v>0</v>
      </c>
      <c r="U174" s="133" t="str">
        <f>IF(1=1,IF(E174="","",U157),N("S23"))</f>
        <v/>
      </c>
      <c r="V174" s="133" t="str">
        <f>IF(1=1,IF(E174="","",V157),N("T23"))</f>
        <v/>
      </c>
      <c r="W174" s="135" t="str">
        <f>IF(1=1,IF(OR(U174="",V174="",NOT(ISNUMBER(U174)),NOT(ISNUMBER(V174)),U174=0),"",V174/U174),N("U23"))</f>
        <v/>
      </c>
      <c r="X174" s="136" t="str">
        <f>IF(1=1,IF(OR(W174="",NOT(ISNUMBER(F174))),"",F174*W174*IFERROR(INDEX(D384:D428,MATCH(AE174,B384:B428,0)),1)),N("V7"))</f>
        <v/>
      </c>
      <c r="Y174" s="137" t="str">
        <f>IF(1=1,IF(F174="","",IF(G174="","",IFERROR(INDEX(E384:E428,MATCH(AE174,B384:B428,0)),G174&amp;""))),N("W6"))</f>
        <v/>
      </c>
      <c r="Z174" s="142" t="str">
        <f>IF(1=1,IF(X174="","",IF(AND(ISNUMBER(X174),X174&lt;1,Y174="kg"),MAX(1,ROUND(X174*1000,0)),IF(AND(ISNUMBER(X174),X174&lt;1,Y174="L"),MAX(1,ROUND(X174*100,0)),ROUND(X174,3)))),N("X23"))</f>
        <v/>
      </c>
      <c r="AA174" s="143" t="str">
        <f>IF(1=1,IF(X174="","",IF(AND(ISNUMBER(X174),X174&lt;1,Y174="kg"),"g",IF(AND(ISNUMBER(X174),X174&lt;1,Y174="L"),"cl",Y174))),N("Y23"))</f>
        <v/>
      </c>
      <c r="AB174" s="123" t="str">
        <f>IF(1=1,IF(E174="","",IF(F174="","A CONTROLER",IF(NOT(ISNUMBER(F174)),"TEXTE",IF(OR(W174="",W174&lt;=0),"COMMANDE COUVERTS INCOMPLETE",IF(G174="","UNITE MANQUANTE",IF(COUNTIF(B384:B428,AE174)=0,"UNITE A CONTROLER","OK")))))),N("Z6"))</f>
        <v/>
      </c>
      <c r="AD174" s="144" t="str">
        <f>IF(1=1,IF(E174="","",AD157),N("AB23"))</f>
        <v/>
      </c>
      <c r="AE174" s="125" t="str">
        <f>IF(1=1,IF(G174="","",UPPER(TRIM(SUBSTITUTE(SUBSTITUTE(G174&amp;"",CHAR(160)," ")," "," ")))),N("AC23"))</f>
        <v/>
      </c>
      <c r="AG174" s="5" t="s">
        <v>42</v>
      </c>
    </row>
    <row r="175" spans="1:33" ht="15.75" x14ac:dyDescent="0.25">
      <c r="A175" s="126" t="str">
        <f>IF(1=1,IF(E175="","",A157),N("A24"))</f>
        <v/>
      </c>
      <c r="B175" s="127" t="str">
        <f>IF(1=1,IF(E175="","",B157),N("B24"))</f>
        <v/>
      </c>
      <c r="C175" s="128"/>
      <c r="D175" s="129" t="str">
        <f>IF(ISBLANK(E175),"",LARGE(D157:D174,1)+1)</f>
        <v/>
      </c>
      <c r="E175" s="130"/>
      <c r="F175" s="131"/>
      <c r="G175" s="170"/>
      <c r="H175" s="105"/>
      <c r="I175" s="132" t="str">
        <f>IF(1=1,IF(E175="","",I157),N("H24"))</f>
        <v/>
      </c>
      <c r="J175" s="133" t="str">
        <f>IF(1=1,IF(E175="","",J157),N("I24"))</f>
        <v/>
      </c>
      <c r="K175" s="134" t="str">
        <f>IF(1=1,IF(E175="","",K157),N("J24"))</f>
        <v/>
      </c>
      <c r="L175" s="135" t="str">
        <f>IF(1=1,IF(OR(J175="",O175="",NOT(ISNUMBER(J175)),NOT(ISNUMBER(O175)),J175=0),"",O175/J175),N("L24"))</f>
        <v/>
      </c>
      <c r="M175" s="136" t="str">
        <f>IF(1=1,IF(OR(L175="",NOT(ISNUMBER(F175))),"",F175*L175*IFERROR(INDEX(D384:D428,MATCH(AE175,B384:B428,0)),1)),N("M13"))</f>
        <v/>
      </c>
      <c r="N175" s="137" t="str">
        <f>IF(1=1,IF(F175="","",IF(G175="","",IFERROR(INDEX(E384:E428,MATCH(AE175,B384:B428,0)),G175&amp;""))),N("N6"))</f>
        <v/>
      </c>
      <c r="O175" s="138" t="str">
        <f>IF(1=1,IF(E175="","",O157),N("K24"))</f>
        <v/>
      </c>
      <c r="P175" s="139" t="str">
        <f>IF(1=1,IF(M175="","",IF(AND(ISNUMBER(M175),M175&lt;1,N175="kg"),MAX(1,ROUND(M175*1000,0)),IF(AND(ISNUMBER(M175),M175&lt;1,N175="L"),MAX(1,ROUND(M175*100,0)),ROUND(M175,3)))),N("O24"))</f>
        <v/>
      </c>
      <c r="Q175" s="140" t="str">
        <f>IF(1=1,IF(M175="","",IF(AND(ISNUMBER(M175),M175&lt;1,N175="kg"),"g",IF(AND(ISNUMBER(M175),M175&lt;1,N175="L"),"cl",N175))),N("P24"))</f>
        <v/>
      </c>
      <c r="R175" s="161" t="str">
        <f>IF(1=1,IF(E175="","",IF(F175="","A CONTROLER",IF(NOT(ISNUMBER(F175)),"TEXTE",IF(OR(L175="",L175&lt;=0),"COMMANDE PRINCIPALE INCOMPLETE",IF(G175="","UNITE MANQUANTE",IF(COUNTIF(B384:B428,AE175)=0,"UNITE A CONTROLER","OK")))))),N("Q9"))</f>
        <v/>
      </c>
      <c r="S175" s="105"/>
      <c r="T175" s="141">
        <f t="shared" si="15"/>
        <v>0</v>
      </c>
      <c r="U175" s="133" t="str">
        <f>IF(1=1,IF(E175="","",U157),N("S24"))</f>
        <v/>
      </c>
      <c r="V175" s="133" t="str">
        <f>IF(1=1,IF(E175="","",V157),N("T24"))</f>
        <v/>
      </c>
      <c r="W175" s="135" t="str">
        <f>IF(1=1,IF(OR(U175="",V175="",NOT(ISNUMBER(U175)),NOT(ISNUMBER(V175)),U175=0),"",V175/U175),N("U24"))</f>
        <v/>
      </c>
      <c r="X175" s="136" t="str">
        <f>IF(1=1,IF(OR(W175="",NOT(ISNUMBER(F175))),"",F175*W175*IFERROR(INDEX(D384:D428,MATCH(AE175,B384:B428,0)),1)),N("V7"))</f>
        <v/>
      </c>
      <c r="Y175" s="137" t="str">
        <f>IF(1=1,IF(F175="","",IF(G175="","",IFERROR(INDEX(E384:E428,MATCH(AE175,B384:B428,0)),G175&amp;""))),N("W6"))</f>
        <v/>
      </c>
      <c r="Z175" s="142" t="str">
        <f>IF(1=1,IF(X175="","",IF(AND(ISNUMBER(X175),X175&lt;1,Y175="kg"),MAX(1,ROUND(X175*1000,0)),IF(AND(ISNUMBER(X175),X175&lt;1,Y175="L"),MAX(1,ROUND(X175*100,0)),ROUND(X175,3)))),N("X24"))</f>
        <v/>
      </c>
      <c r="AA175" s="143" t="str">
        <f>IF(1=1,IF(X175="","",IF(AND(ISNUMBER(X175),X175&lt;1,Y175="kg"),"g",IF(AND(ISNUMBER(X175),X175&lt;1,Y175="L"),"cl",Y175))),N("Y24"))</f>
        <v/>
      </c>
      <c r="AB175" s="123" t="str">
        <f>IF(1=1,IF(E175="","",IF(F175="","A CONTROLER",IF(NOT(ISNUMBER(F175)),"TEXTE",IF(OR(W175="",W175&lt;=0),"COMMANDE COUVERTS INCOMPLETE",IF(G175="","UNITE MANQUANTE",IF(COUNTIF(B384:B428,AE175)=0,"UNITE A CONTROLER","OK")))))),N("Z6"))</f>
        <v/>
      </c>
      <c r="AD175" s="144" t="str">
        <f>IF(1=1,IF(E175="","",AD157),N("AB24"))</f>
        <v/>
      </c>
      <c r="AE175" s="125" t="str">
        <f>IF(1=1,IF(G175="","",UPPER(TRIM(SUBSTITUTE(SUBSTITUTE(G175&amp;"",CHAR(160)," ")," "," ")))),N("AC24"))</f>
        <v/>
      </c>
      <c r="AG175" s="5" t="s">
        <v>43</v>
      </c>
    </row>
    <row r="176" spans="1:33" ht="15.75" x14ac:dyDescent="0.25">
      <c r="A176" s="126" t="str">
        <f>IF(1=1,IF(E176="","",A157),N("A25"))</f>
        <v/>
      </c>
      <c r="B176" s="127" t="str">
        <f>IF(1=1,IF(E176="","",B157),N("B25"))</f>
        <v/>
      </c>
      <c r="C176" s="128"/>
      <c r="D176" s="129" t="str">
        <f>IF(ISBLANK(E176),"",LARGE(D157:D175,1)+1)</f>
        <v/>
      </c>
      <c r="E176" s="130"/>
      <c r="F176" s="131"/>
      <c r="G176" s="170"/>
      <c r="H176" s="105"/>
      <c r="I176" s="132" t="str">
        <f>IF(1=1,IF(E176="","",I157),N("H25"))</f>
        <v/>
      </c>
      <c r="J176" s="133" t="str">
        <f>IF(1=1,IF(E176="","",J157),N("I25"))</f>
        <v/>
      </c>
      <c r="K176" s="134" t="str">
        <f>IF(1=1,IF(E176="","",K157),N("J25"))</f>
        <v/>
      </c>
      <c r="L176" s="135" t="str">
        <f>IF(1=1,IF(OR(J176="",O176="",NOT(ISNUMBER(J176)),NOT(ISNUMBER(O176)),J176=0),"",O176/J176),N("L25"))</f>
        <v/>
      </c>
      <c r="M176" s="136" t="str">
        <f>IF(1=1,IF(OR(L176="",NOT(ISNUMBER(F176))),"",F176*L176*IFERROR(INDEX(D384:D428,MATCH(AE176,B384:B428,0)),1)),N("M13"))</f>
        <v/>
      </c>
      <c r="N176" s="137" t="str">
        <f>IF(1=1,IF(F176="","",IF(G176="","",IFERROR(INDEX(E384:E428,MATCH(AE176,B384:B428,0)),G176&amp;""))),N("N6"))</f>
        <v/>
      </c>
      <c r="O176" s="138" t="str">
        <f>IF(1=1,IF(E176="","",O157),N("K25"))</f>
        <v/>
      </c>
      <c r="P176" s="139" t="str">
        <f>IF(1=1,IF(M176="","",IF(AND(ISNUMBER(M176),M176&lt;1,N176="kg"),MAX(1,ROUND(M176*1000,0)),IF(AND(ISNUMBER(M176),M176&lt;1,N176="L"),MAX(1,ROUND(M176*100,0)),ROUND(M176,3)))),N("O25"))</f>
        <v/>
      </c>
      <c r="Q176" s="140" t="str">
        <f>IF(1=1,IF(M176="","",IF(AND(ISNUMBER(M176),M176&lt;1,N176="kg"),"g",IF(AND(ISNUMBER(M176),M176&lt;1,N176="L"),"cl",N176))),N("P25"))</f>
        <v/>
      </c>
      <c r="R176" s="161" t="str">
        <f>IF(1=1,IF(E176="","",IF(F176="","A CONTROLER",IF(NOT(ISNUMBER(F176)),"TEXTE",IF(OR(L176="",L176&lt;=0),"COMMANDE PRINCIPALE INCOMPLETE",IF(G176="","UNITE MANQUANTE",IF(COUNTIF(B384:B428,AE176)=0,"UNITE A CONTROLER","OK")))))),N("Q9"))</f>
        <v/>
      </c>
      <c r="S176" s="105"/>
      <c r="T176" s="141">
        <f t="shared" si="15"/>
        <v>0</v>
      </c>
      <c r="U176" s="133" t="str">
        <f>IF(1=1,IF(E176="","",U157),N("S25"))</f>
        <v/>
      </c>
      <c r="V176" s="133" t="str">
        <f>IF(1=1,IF(E176="","",V157),N("T25"))</f>
        <v/>
      </c>
      <c r="W176" s="135" t="str">
        <f>IF(1=1,IF(OR(U176="",V176="",NOT(ISNUMBER(U176)),NOT(ISNUMBER(V176)),U176=0),"",V176/U176),N("U25"))</f>
        <v/>
      </c>
      <c r="X176" s="136" t="str">
        <f>IF(1=1,IF(OR(W176="",NOT(ISNUMBER(F176))),"",F176*W176*IFERROR(INDEX(D384:D428,MATCH(AE176,B384:B428,0)),1)),N("V7"))</f>
        <v/>
      </c>
      <c r="Y176" s="137" t="str">
        <f>IF(1=1,IF(F176="","",IF(G176="","",IFERROR(INDEX(E384:E428,MATCH(AE176,B384:B428,0)),G176&amp;""))),N("W6"))</f>
        <v/>
      </c>
      <c r="Z176" s="142" t="str">
        <f>IF(1=1,IF(X176="","",IF(AND(ISNUMBER(X176),X176&lt;1,Y176="kg"),MAX(1,ROUND(X176*1000,0)),IF(AND(ISNUMBER(X176),X176&lt;1,Y176="L"),MAX(1,ROUND(X176*100,0)),ROUND(X176,3)))),N("X25"))</f>
        <v/>
      </c>
      <c r="AA176" s="143" t="str">
        <f>IF(1=1,IF(X176="","",IF(AND(ISNUMBER(X176),X176&lt;1,Y176="kg"),"g",IF(AND(ISNUMBER(X176),X176&lt;1,Y176="L"),"cl",Y176))),N("Y25"))</f>
        <v/>
      </c>
      <c r="AB176" s="123" t="str">
        <f>IF(1=1,IF(E176="","",IF(F176="","A CONTROLER",IF(NOT(ISNUMBER(F176)),"TEXTE",IF(OR(W176="",W176&lt;=0),"COMMANDE COUVERTS INCOMPLETE",IF(G176="","UNITE MANQUANTE",IF(COUNTIF(B384:B428,AE176)=0,"UNITE A CONTROLER","OK")))))),N("Z6"))</f>
        <v/>
      </c>
      <c r="AD176" s="144" t="str">
        <f>IF(1=1,IF(E176="","",AD157),N("AB25"))</f>
        <v/>
      </c>
      <c r="AE176" s="125" t="str">
        <f>IF(1=1,IF(G176="","",UPPER(TRIM(SUBSTITUTE(SUBSTITUTE(G176&amp;"",CHAR(160)," ")," "," ")))),N("AC25"))</f>
        <v/>
      </c>
      <c r="AG176" s="5" t="s">
        <v>44</v>
      </c>
    </row>
    <row r="177" spans="1:33" ht="15.75" x14ac:dyDescent="0.25">
      <c r="A177" s="126" t="str">
        <f>IF(1=1,IF(E177="","",A157),N("A26"))</f>
        <v/>
      </c>
      <c r="B177" s="127" t="str">
        <f>IF(1=1,IF(E177="","",B157),N("B26"))</f>
        <v/>
      </c>
      <c r="C177" s="128"/>
      <c r="D177" s="129" t="str">
        <f>IF(ISBLANK(E177),"",LARGE(D157:D176,1)+1)</f>
        <v/>
      </c>
      <c r="E177" s="130"/>
      <c r="F177" s="131"/>
      <c r="G177" s="170"/>
      <c r="H177" s="105"/>
      <c r="I177" s="132" t="str">
        <f>IF(1=1,IF(E177="","",I157),N("H26"))</f>
        <v/>
      </c>
      <c r="J177" s="133" t="str">
        <f>IF(1=1,IF(E177="","",J157),N("I26"))</f>
        <v/>
      </c>
      <c r="K177" s="134" t="str">
        <f>IF(1=1,IF(E177="","",K157),N("J26"))</f>
        <v/>
      </c>
      <c r="L177" s="135" t="str">
        <f>IF(1=1,IF(OR(J177="",O177="",NOT(ISNUMBER(J177)),NOT(ISNUMBER(O177)),J177=0),"",O177/J177),N("L26"))</f>
        <v/>
      </c>
      <c r="M177" s="136" t="str">
        <f>IF(1=1,IF(OR(L177="",NOT(ISNUMBER(F177))),"",F177*L177*IFERROR(INDEX(D384:D428,MATCH(AE177,B384:B428,0)),1)),N("M13"))</f>
        <v/>
      </c>
      <c r="N177" s="137" t="str">
        <f>IF(1=1,IF(F177="","",IF(G177="","",IFERROR(INDEX(E384:E428,MATCH(AE177,B384:B428,0)),G177&amp;""))),N("N6"))</f>
        <v/>
      </c>
      <c r="O177" s="138" t="str">
        <f>IF(1=1,IF(E177="","",O157),N("K26"))</f>
        <v/>
      </c>
      <c r="P177" s="139" t="str">
        <f>IF(1=1,IF(M177="","",IF(AND(ISNUMBER(M177),M177&lt;1,N177="kg"),MAX(1,ROUND(M177*1000,0)),IF(AND(ISNUMBER(M177),M177&lt;1,N177="L"),MAX(1,ROUND(M177*100,0)),ROUND(M177,3)))),N("O26"))</f>
        <v/>
      </c>
      <c r="Q177" s="140" t="str">
        <f>IF(1=1,IF(M177="","",IF(AND(ISNUMBER(M177),M177&lt;1,N177="kg"),"g",IF(AND(ISNUMBER(M177),M177&lt;1,N177="L"),"cl",N177))),N("P26"))</f>
        <v/>
      </c>
      <c r="R177" s="161" t="str">
        <f>IF(1=1,IF(E177="","",IF(F177="","A CONTROLER",IF(NOT(ISNUMBER(F177)),"TEXTE",IF(OR(L177="",L177&lt;=0),"COMMANDE PRINCIPALE INCOMPLETE",IF(G177="","UNITE MANQUANTE",IF(COUNTIF(B384:B428,AE177)=0,"UNITE A CONTROLER","OK")))))),N("Q9"))</f>
        <v/>
      </c>
      <c r="S177" s="105"/>
      <c r="T177" s="141">
        <f t="shared" si="15"/>
        <v>0</v>
      </c>
      <c r="U177" s="133" t="str">
        <f>IF(1=1,IF(E177="","",U157),N("S26"))</f>
        <v/>
      </c>
      <c r="V177" s="133" t="str">
        <f>IF(1=1,IF(E177="","",V157),N("T26"))</f>
        <v/>
      </c>
      <c r="W177" s="135" t="str">
        <f>IF(1=1,IF(OR(U177="",V177="",NOT(ISNUMBER(U177)),NOT(ISNUMBER(V177)),U177=0),"",V177/U177),N("U26"))</f>
        <v/>
      </c>
      <c r="X177" s="136" t="str">
        <f>IF(1=1,IF(OR(W177="",NOT(ISNUMBER(F177))),"",F177*W177*IFERROR(INDEX(D384:D428,MATCH(AE177,B384:B428,0)),1)),N("V7"))</f>
        <v/>
      </c>
      <c r="Y177" s="137" t="str">
        <f>IF(1=1,IF(F177="","",IF(G177="","",IFERROR(INDEX(E384:E428,MATCH(AE177,B384:B428,0)),G177&amp;""))),N("W6"))</f>
        <v/>
      </c>
      <c r="Z177" s="142" t="str">
        <f>IF(1=1,IF(X177="","",IF(AND(ISNUMBER(X177),X177&lt;1,Y177="kg"),MAX(1,ROUND(X177*1000,0)),IF(AND(ISNUMBER(X177),X177&lt;1,Y177="L"),MAX(1,ROUND(X177*100,0)),ROUND(X177,3)))),N("X26"))</f>
        <v/>
      </c>
      <c r="AA177" s="143" t="str">
        <f>IF(1=1,IF(X177="","",IF(AND(ISNUMBER(X177),X177&lt;1,Y177="kg"),"g",IF(AND(ISNUMBER(X177),X177&lt;1,Y177="L"),"cl",Y177))),N("Y26"))</f>
        <v/>
      </c>
      <c r="AB177" s="123" t="str">
        <f>IF(1=1,IF(E177="","",IF(F177="","A CONTROLER",IF(NOT(ISNUMBER(F177)),"TEXTE",IF(OR(W177="",W177&lt;=0),"COMMANDE COUVERTS INCOMPLETE",IF(G177="","UNITE MANQUANTE",IF(COUNTIF(B384:B428,AE177)=0,"UNITE A CONTROLER","OK")))))),N("Z6"))</f>
        <v/>
      </c>
      <c r="AD177" s="144" t="str">
        <f>IF(1=1,IF(E177="","",AD157),N("AB26"))</f>
        <v/>
      </c>
      <c r="AE177" s="125" t="str">
        <f>IF(1=1,IF(G177="","",UPPER(TRIM(SUBSTITUTE(SUBSTITUTE(G177&amp;"",CHAR(160)," ")," "," ")))),N("AC26"))</f>
        <v/>
      </c>
      <c r="AG177" s="5" t="s">
        <v>45</v>
      </c>
    </row>
    <row r="178" spans="1:33" ht="15.75" x14ac:dyDescent="0.25">
      <c r="A178" s="126" t="str">
        <f>IF(1=1,IF(E178="","",A157),N("A27"))</f>
        <v/>
      </c>
      <c r="B178" s="127" t="str">
        <f>IF(1=1,IF(E178="","",B157),N("B27"))</f>
        <v/>
      </c>
      <c r="C178" s="127"/>
      <c r="D178" s="129" t="str">
        <f>IF(ISBLANK(E178),"",LARGE(D157:D177,1)+1)</f>
        <v/>
      </c>
      <c r="E178" s="130"/>
      <c r="F178" s="131"/>
      <c r="G178" s="170"/>
      <c r="H178" s="105"/>
      <c r="I178" s="132" t="str">
        <f>IF(1=1,IF(E178="","",I157),N("H27"))</f>
        <v/>
      </c>
      <c r="J178" s="133" t="str">
        <f>IF(1=1,IF(E178="","",J157),N("I27"))</f>
        <v/>
      </c>
      <c r="K178" s="134" t="str">
        <f>IF(1=1,IF(E178="","",K157),N("J27"))</f>
        <v/>
      </c>
      <c r="L178" s="135" t="str">
        <f>IF(1=1,IF(OR(J178="",O178="",NOT(ISNUMBER(J178)),NOT(ISNUMBER(O178)),J178=0),"",O178/J178),N("L27"))</f>
        <v/>
      </c>
      <c r="M178" s="136" t="str">
        <f>IF(1=1,IF(OR(L178="",NOT(ISNUMBER(F178))),"",F178*L178*IFERROR(INDEX(D384:D428,MATCH(AE178,B384:B428,0)),1)),N("M13"))</f>
        <v/>
      </c>
      <c r="N178" s="137" t="str">
        <f>IF(1=1,IF(F178="","",IF(G178="","",IFERROR(INDEX(E384:E428,MATCH(AE178,B384:B428,0)),G178&amp;""))),N("N6"))</f>
        <v/>
      </c>
      <c r="O178" s="138" t="str">
        <f>IF(1=1,IF(E178="","",O157),N("K27"))</f>
        <v/>
      </c>
      <c r="P178" s="139" t="str">
        <f>IF(1=1,IF(M178="","",IF(AND(ISNUMBER(M178),M178&lt;1,N178="kg"),MAX(1,ROUND(M178*1000,0)),IF(AND(ISNUMBER(M178),M178&lt;1,N178="L"),MAX(1,ROUND(M178*100,0)),ROUND(M178,3)))),N("O27"))</f>
        <v/>
      </c>
      <c r="Q178" s="140" t="str">
        <f>IF(1=1,IF(M178="","",IF(AND(ISNUMBER(M178),M178&lt;1,N178="kg"),"g",IF(AND(ISNUMBER(M178),M178&lt;1,N178="L"),"cl",N178))),N("P27"))</f>
        <v/>
      </c>
      <c r="R178" s="161" t="str">
        <f>IF(1=1,IF(E178="","",IF(F178="","A CONTROLER",IF(NOT(ISNUMBER(F178)),"TEXTE",IF(OR(L178="",L178&lt;=0),"COMMANDE PRINCIPALE INCOMPLETE",IF(G178="","UNITE MANQUANTE",IF(COUNTIF(B384:B428,AE178)=0,"UNITE A CONTROLER","OK")))))),N("Q9"))</f>
        <v/>
      </c>
      <c r="S178" s="105"/>
      <c r="T178" s="141">
        <f t="shared" si="15"/>
        <v>0</v>
      </c>
      <c r="U178" s="133" t="str">
        <f>IF(1=1,IF(E178="","",U157),N("S27"))</f>
        <v/>
      </c>
      <c r="V178" s="133" t="str">
        <f>IF(1=1,IF(E178="","",V157),N("T27"))</f>
        <v/>
      </c>
      <c r="W178" s="135" t="str">
        <f>IF(1=1,IF(OR(U178="",V178="",NOT(ISNUMBER(U178)),NOT(ISNUMBER(V178)),U178=0),"",V178/U178),N("U27"))</f>
        <v/>
      </c>
      <c r="X178" s="136" t="str">
        <f>IF(1=1,IF(OR(W178="",NOT(ISNUMBER(F178))),"",F178*W178*IFERROR(INDEX(D384:D428,MATCH(AE178,B384:B428,0)),1)),N("V7"))</f>
        <v/>
      </c>
      <c r="Y178" s="137" t="str">
        <f>IF(1=1,IF(F178="","",IF(G178="","",IFERROR(INDEX(E384:E428,MATCH(AE178,B384:B428,0)),G178&amp;""))),N("W6"))</f>
        <v/>
      </c>
      <c r="Z178" s="142" t="str">
        <f>IF(1=1,IF(X178="","",IF(AND(ISNUMBER(X178),X178&lt;1,Y178="kg"),MAX(1,ROUND(X178*1000,0)),IF(AND(ISNUMBER(X178),X178&lt;1,Y178="L"),MAX(1,ROUND(X178*100,0)),ROUND(X178,3)))),N("X27"))</f>
        <v/>
      </c>
      <c r="AA178" s="143" t="str">
        <f>IF(1=1,IF(X178="","",IF(AND(ISNUMBER(X178),X178&lt;1,Y178="kg"),"g",IF(AND(ISNUMBER(X178),X178&lt;1,Y178="L"),"cl",Y178))),N("Y27"))</f>
        <v/>
      </c>
      <c r="AB178" s="123" t="str">
        <f>IF(1=1,IF(E178="","",IF(F178="","A CONTROLER",IF(NOT(ISNUMBER(F178)),"TEXTE",IF(OR(W178="",W178&lt;=0),"COMMANDE COUVERTS INCOMPLETE",IF(G178="","UNITE MANQUANTE",IF(COUNTIF(B384:B428,AE178)=0,"UNITE A CONTROLER","OK")))))),N("Z6"))</f>
        <v/>
      </c>
      <c r="AD178" s="144" t="str">
        <f>IF(1=1,IF(E178="","",AD157),N("AB27"))</f>
        <v/>
      </c>
      <c r="AE178" s="125" t="str">
        <f>IF(1=1,IF(G178="","",UPPER(TRIM(SUBSTITUTE(SUBSTITUTE(G178&amp;"",CHAR(160)," ")," "," ")))),N("AC27"))</f>
        <v/>
      </c>
      <c r="AG178" s="5" t="s">
        <v>46</v>
      </c>
    </row>
    <row r="179" spans="1:33" ht="15.75" x14ac:dyDescent="0.25">
      <c r="A179" s="126" t="str">
        <f>IF(1=1,IF(E179="","",A157),N("A28"))</f>
        <v/>
      </c>
      <c r="B179" s="127" t="str">
        <f>IF(1=1,IF(E179="","",B157),N("B28"))</f>
        <v/>
      </c>
      <c r="C179" s="127"/>
      <c r="D179" s="129" t="str">
        <f>IF(ISBLANK(E179),"",LARGE(D157:D178,1)+1)</f>
        <v/>
      </c>
      <c r="E179" s="130"/>
      <c r="F179" s="131"/>
      <c r="G179" s="170"/>
      <c r="H179" s="105"/>
      <c r="I179" s="132" t="str">
        <f>IF(1=1,IF(E179="","",I157),N("H28"))</f>
        <v/>
      </c>
      <c r="J179" s="133" t="str">
        <f>IF(1=1,IF(E179="","",J157),N("I28"))</f>
        <v/>
      </c>
      <c r="K179" s="134" t="str">
        <f>IF(1=1,IF(E179="","",K157),N("J28"))</f>
        <v/>
      </c>
      <c r="L179" s="135" t="str">
        <f>IF(1=1,IF(OR(J179="",O179="",NOT(ISNUMBER(J179)),NOT(ISNUMBER(O179)),J179=0),"",O179/J179),N("L28"))</f>
        <v/>
      </c>
      <c r="M179" s="136" t="str">
        <f>IF(1=1,IF(OR(L179="",NOT(ISNUMBER(F179))),"",F179*L179*IFERROR(INDEX(D384:D428,MATCH(AE179,B384:B428,0)),1)),N("M13"))</f>
        <v/>
      </c>
      <c r="N179" s="137" t="str">
        <f>IF(1=1,IF(F179="","",IF(G179="","",IFERROR(INDEX(E384:E428,MATCH(AE179,B384:B428,0)),G179&amp;""))),N("N6"))</f>
        <v/>
      </c>
      <c r="O179" s="138" t="str">
        <f>IF(1=1,IF(E179="","",O157),N("K28"))</f>
        <v/>
      </c>
      <c r="P179" s="139" t="str">
        <f>IF(1=1,IF(M179="","",IF(AND(ISNUMBER(M179),M179&lt;1,N179="kg"),MAX(1,ROUND(M179*1000,0)),IF(AND(ISNUMBER(M179),M179&lt;1,N179="L"),MAX(1,ROUND(M179*100,0)),ROUND(M179,3)))),N("O28"))</f>
        <v/>
      </c>
      <c r="Q179" s="140" t="str">
        <f>IF(1=1,IF(M179="","",IF(AND(ISNUMBER(M179),M179&lt;1,N179="kg"),"g",IF(AND(ISNUMBER(M179),M179&lt;1,N179="L"),"cl",N179))),N("P28"))</f>
        <v/>
      </c>
      <c r="R179" s="161" t="str">
        <f>IF(1=1,IF(E179="","",IF(F179="","A CONTROLER",IF(NOT(ISNUMBER(F179)),"TEXTE",IF(OR(L179="",L179&lt;=0),"COMMANDE PRINCIPALE INCOMPLETE",IF(G179="","UNITE MANQUANTE",IF(COUNTIF(B384:B428,AE179)=0,"UNITE A CONTROLER","OK")))))),N("Q9"))</f>
        <v/>
      </c>
      <c r="S179" s="105"/>
      <c r="T179" s="141">
        <f t="shared" si="15"/>
        <v>0</v>
      </c>
      <c r="U179" s="133" t="str">
        <f>IF(1=1,IF(E179="","",U157),N("S28"))</f>
        <v/>
      </c>
      <c r="V179" s="133" t="str">
        <f>IF(1=1,IF(E179="","",V157),N("T28"))</f>
        <v/>
      </c>
      <c r="W179" s="135" t="str">
        <f>IF(1=1,IF(OR(U179="",V179="",NOT(ISNUMBER(U179)),NOT(ISNUMBER(V179)),U179=0),"",V179/U179),N("U28"))</f>
        <v/>
      </c>
      <c r="X179" s="136" t="str">
        <f>IF(1=1,IF(OR(W179="",NOT(ISNUMBER(F179))),"",F179*W179*IFERROR(INDEX(D384:D428,MATCH(AE179,B384:B428,0)),1)),N("V7"))</f>
        <v/>
      </c>
      <c r="Y179" s="137" t="str">
        <f>IF(1=1,IF(F179="","",IF(G179="","",IFERROR(INDEX(E384:E428,MATCH(AE179,B384:B428,0)),G179&amp;""))),N("W6"))</f>
        <v/>
      </c>
      <c r="Z179" s="142" t="str">
        <f>IF(1=1,IF(X179="","",IF(AND(ISNUMBER(X179),X179&lt;1,Y179="kg"),MAX(1,ROUND(X179*1000,0)),IF(AND(ISNUMBER(X179),X179&lt;1,Y179="L"),MAX(1,ROUND(X179*100,0)),ROUND(X179,3)))),N("X28"))</f>
        <v/>
      </c>
      <c r="AA179" s="143" t="str">
        <f>IF(1=1,IF(X179="","",IF(AND(ISNUMBER(X179),X179&lt;1,Y179="kg"),"g",IF(AND(ISNUMBER(X179),X179&lt;1,Y179="L"),"cl",Y179))),N("Y28"))</f>
        <v/>
      </c>
      <c r="AB179" s="123" t="str">
        <f>IF(1=1,IF(E179="","",IF(F179="","A CONTROLER",IF(NOT(ISNUMBER(F179)),"TEXTE",IF(OR(W179="",W179&lt;=0),"COMMANDE COUVERTS INCOMPLETE",IF(G179="","UNITE MANQUANTE",IF(COUNTIF(B384:B428,AE179)=0,"UNITE A CONTROLER","OK")))))),N("Z6"))</f>
        <v/>
      </c>
      <c r="AD179" s="144" t="str">
        <f>IF(1=1,IF(E179="","",AD157),N("AB28"))</f>
        <v/>
      </c>
      <c r="AE179" s="125" t="str">
        <f>IF(1=1,IF(G179="","",UPPER(TRIM(SUBSTITUTE(SUBSTITUTE(G179&amp;"",CHAR(160)," ")," "," ")))),N("AC28"))</f>
        <v/>
      </c>
      <c r="AG179" s="5" t="s">
        <v>47</v>
      </c>
    </row>
    <row r="180" spans="1:33" ht="15.75" x14ac:dyDescent="0.25">
      <c r="A180" s="126" t="str">
        <f>IF(1=1,IF(E180="","",A157),N("A29"))</f>
        <v/>
      </c>
      <c r="B180" s="127" t="str">
        <f>IF(1=1,IF(E180="","",B157),N("B29"))</f>
        <v/>
      </c>
      <c r="C180" s="127"/>
      <c r="D180" s="129" t="str">
        <f>IF(ISBLANK(E180),"",LARGE(D157:D179,1)+1)</f>
        <v/>
      </c>
      <c r="E180" s="130"/>
      <c r="F180" s="131"/>
      <c r="G180" s="170"/>
      <c r="H180" s="105"/>
      <c r="I180" s="132" t="str">
        <f>IF(1=1,IF(E180="","",I157),N("H29"))</f>
        <v/>
      </c>
      <c r="J180" s="133" t="str">
        <f>IF(1=1,IF(E180="","",J157),N("I29"))</f>
        <v/>
      </c>
      <c r="K180" s="134" t="str">
        <f>IF(1=1,IF(E180="","",K157),N("J29"))</f>
        <v/>
      </c>
      <c r="L180" s="135" t="str">
        <f>IF(1=1,IF(OR(J180="",O180="",NOT(ISNUMBER(J180)),NOT(ISNUMBER(O180)),J180=0),"",O180/J180),N("L29"))</f>
        <v/>
      </c>
      <c r="M180" s="136" t="str">
        <f>IF(1=1,IF(OR(L180="",NOT(ISNUMBER(F180))),"",F180*L180*IFERROR(INDEX(D384:D428,MATCH(AE180,B384:B428,0)),1)),N("M13"))</f>
        <v/>
      </c>
      <c r="N180" s="137" t="str">
        <f>IF(1=1,IF(F180="","",IF(G180="","",IFERROR(INDEX(E384:E428,MATCH(AE180,B384:B428,0)),G180&amp;""))),N("N6"))</f>
        <v/>
      </c>
      <c r="O180" s="138" t="str">
        <f>IF(1=1,IF(E180="","",O157),N("K29"))</f>
        <v/>
      </c>
      <c r="P180" s="139" t="str">
        <f>IF(1=1,IF(M180="","",IF(AND(ISNUMBER(M180),M180&lt;1,N180="kg"),MAX(1,ROUND(M180*1000,0)),IF(AND(ISNUMBER(M180),M180&lt;1,N180="L"),MAX(1,ROUND(M180*100,0)),ROUND(M180,3)))),N("O29"))</f>
        <v/>
      </c>
      <c r="Q180" s="140" t="str">
        <f>IF(1=1,IF(M180="","",IF(AND(ISNUMBER(M180),M180&lt;1,N180="kg"),"g",IF(AND(ISNUMBER(M180),M180&lt;1,N180="L"),"cl",N180))),N("P29"))</f>
        <v/>
      </c>
      <c r="R180" s="161" t="str">
        <f>IF(1=1,IF(E180="","",IF(F180="","A CONTROLER",IF(NOT(ISNUMBER(F180)),"TEXTE",IF(OR(L180="",L180&lt;=0),"COMMANDE PRINCIPALE INCOMPLETE",IF(G180="","UNITE MANQUANTE",IF(COUNTIF(B384:B428,AE180)=0,"UNITE A CONTROLER","OK")))))),N("Q9"))</f>
        <v/>
      </c>
      <c r="S180" s="105"/>
      <c r="T180" s="141">
        <f t="shared" si="15"/>
        <v>0</v>
      </c>
      <c r="U180" s="133" t="str">
        <f>IF(1=1,IF(E180="","",U157),N("S29"))</f>
        <v/>
      </c>
      <c r="V180" s="133" t="str">
        <f>IF(1=1,IF(E180="","",V157),N("T29"))</f>
        <v/>
      </c>
      <c r="W180" s="135" t="str">
        <f>IF(1=1,IF(OR(U180="",V180="",NOT(ISNUMBER(U180)),NOT(ISNUMBER(V180)),U180=0),"",V180/U180),N("U29"))</f>
        <v/>
      </c>
      <c r="X180" s="136" t="str">
        <f>IF(1=1,IF(OR(W180="",NOT(ISNUMBER(F180))),"",F180*W180*IFERROR(INDEX(D384:D428,MATCH(AE180,B384:B428,0)),1)),N("V7"))</f>
        <v/>
      </c>
      <c r="Y180" s="137" t="str">
        <f>IF(1=1,IF(F180="","",IF(G180="","",IFERROR(INDEX(E384:E428,MATCH(AE180,B384:B428,0)),G180&amp;""))),N("W6"))</f>
        <v/>
      </c>
      <c r="Z180" s="142" t="str">
        <f>IF(1=1,IF(X180="","",IF(AND(ISNUMBER(X180),X180&lt;1,Y180="kg"),MAX(1,ROUND(X180*1000,0)),IF(AND(ISNUMBER(X180),X180&lt;1,Y180="L"),MAX(1,ROUND(X180*100,0)),ROUND(X180,3)))),N("X29"))</f>
        <v/>
      </c>
      <c r="AA180" s="143" t="str">
        <f>IF(1=1,IF(X180="","",IF(AND(ISNUMBER(X180),X180&lt;1,Y180="kg"),"g",IF(AND(ISNUMBER(X180),X180&lt;1,Y180="L"),"cl",Y180))),N("Y29"))</f>
        <v/>
      </c>
      <c r="AB180" s="123" t="str">
        <f>IF(1=1,IF(E180="","",IF(F180="","A CONTROLER",IF(NOT(ISNUMBER(F180)),"TEXTE",IF(OR(W180="",W180&lt;=0),"COMMANDE COUVERTS INCOMPLETE",IF(G180="","UNITE MANQUANTE",IF(COUNTIF(B384:B428,AE180)=0,"UNITE A CONTROLER","OK")))))),N("Z6"))</f>
        <v/>
      </c>
      <c r="AD180" s="144" t="str">
        <f>IF(1=1,IF(E180="","",AD157),N("AB29"))</f>
        <v/>
      </c>
      <c r="AE180" s="125" t="str">
        <f>IF(1=1,IF(G180="","",UPPER(TRIM(SUBSTITUTE(SUBSTITUTE(G180&amp;"",CHAR(160)," ")," "," ")))),N("AC29"))</f>
        <v/>
      </c>
      <c r="AG180" s="5" t="s">
        <v>48</v>
      </c>
    </row>
    <row r="181" spans="1:33" ht="15.75" x14ac:dyDescent="0.25">
      <c r="A181" s="126" t="str">
        <f>IF(1=1,IF(E181="","",A157),N("A30"))</f>
        <v/>
      </c>
      <c r="B181" s="127" t="str">
        <f>IF(1=1,IF(E181="","",B157),N("B30"))</f>
        <v/>
      </c>
      <c r="C181" s="127"/>
      <c r="D181" s="129" t="str">
        <f>IF(ISBLANK(E181),"",LARGE(D157:D180,1)+1)</f>
        <v/>
      </c>
      <c r="E181" s="130"/>
      <c r="F181" s="131"/>
      <c r="G181" s="170"/>
      <c r="H181" s="105"/>
      <c r="I181" s="132" t="str">
        <f>IF(1=1,IF(E181="","",I157),N("H30"))</f>
        <v/>
      </c>
      <c r="J181" s="133" t="str">
        <f>IF(1=1,IF(E181="","",J157),N("I30"))</f>
        <v/>
      </c>
      <c r="K181" s="134" t="str">
        <f>IF(1=1,IF(E181="","",K157),N("J30"))</f>
        <v/>
      </c>
      <c r="L181" s="135" t="str">
        <f>IF(1=1,IF(OR(J181="",O181="",NOT(ISNUMBER(J181)),NOT(ISNUMBER(O181)),J181=0),"",O181/J181),N("L30"))</f>
        <v/>
      </c>
      <c r="M181" s="136" t="str">
        <f>IF(1=1,IF(OR(L181="",NOT(ISNUMBER(F181))),"",F181*L181*IFERROR(INDEX(D384:D428,MATCH(AE181,B384:B428,0)),1)),N("M13"))</f>
        <v/>
      </c>
      <c r="N181" s="137" t="str">
        <f>IF(1=1,IF(F181="","",IF(G181="","",IFERROR(INDEX(E384:E428,MATCH(AE181,B384:B428,0)),G181&amp;""))),N("N6"))</f>
        <v/>
      </c>
      <c r="O181" s="138" t="str">
        <f>IF(1=1,IF(E181="","",O157),N("K30"))</f>
        <v/>
      </c>
      <c r="P181" s="139" t="str">
        <f>IF(1=1,IF(M181="","",IF(AND(ISNUMBER(M181),M181&lt;1,N181="kg"),MAX(1,ROUND(M181*1000,0)),IF(AND(ISNUMBER(M181),M181&lt;1,N181="L"),MAX(1,ROUND(M181*100,0)),ROUND(M181,3)))),N("O30"))</f>
        <v/>
      </c>
      <c r="Q181" s="140" t="str">
        <f>IF(1=1,IF(M181="","",IF(AND(ISNUMBER(M181),M181&lt;1,N181="kg"),"g",IF(AND(ISNUMBER(M181),M181&lt;1,N181="L"),"cl",N181))),N("P30"))</f>
        <v/>
      </c>
      <c r="R181" s="161" t="str">
        <f>IF(1=1,IF(E181="","",IF(F181="","A CONTROLER",IF(NOT(ISNUMBER(F181)),"TEXTE",IF(OR(L181="",L181&lt;=0),"COMMANDE PRINCIPALE INCOMPLETE",IF(G181="","UNITE MANQUANTE",IF(COUNTIF(B384:B428,AE181)=0,"UNITE A CONTROLER","OK")))))),N("Q9"))</f>
        <v/>
      </c>
      <c r="S181" s="105"/>
      <c r="T181" s="141">
        <f t="shared" si="15"/>
        <v>0</v>
      </c>
      <c r="U181" s="133" t="str">
        <f>IF(1=1,IF(E181="","",U157),N("S30"))</f>
        <v/>
      </c>
      <c r="V181" s="133" t="str">
        <f>IF(1=1,IF(E181="","",V157),N("T30"))</f>
        <v/>
      </c>
      <c r="W181" s="135" t="str">
        <f>IF(1=1,IF(OR(U181="",V181="",NOT(ISNUMBER(U181)),NOT(ISNUMBER(V181)),U181=0),"",V181/U181),N("U30"))</f>
        <v/>
      </c>
      <c r="X181" s="136" t="str">
        <f>IF(1=1,IF(OR(W181="",NOT(ISNUMBER(F181))),"",F181*W181*IFERROR(INDEX(D384:D428,MATCH(AE181,B384:B428,0)),1)),N("V7"))</f>
        <v/>
      </c>
      <c r="Y181" s="137" t="str">
        <f>IF(1=1,IF(F181="","",IF(G181="","",IFERROR(INDEX(E384:E428,MATCH(AE181,B384:B428,0)),G181&amp;""))),N("W6"))</f>
        <v/>
      </c>
      <c r="Z181" s="142" t="str">
        <f>IF(1=1,IF(X181="","",IF(AND(ISNUMBER(X181),X181&lt;1,Y181="kg"),MAX(1,ROUND(X181*1000,0)),IF(AND(ISNUMBER(X181),X181&lt;1,Y181="L"),MAX(1,ROUND(X181*100,0)),ROUND(X181,3)))),N("X30"))</f>
        <v/>
      </c>
      <c r="AA181" s="143" t="str">
        <f>IF(1=1,IF(X181="","",IF(AND(ISNUMBER(X181),X181&lt;1,Y181="kg"),"g",IF(AND(ISNUMBER(X181),X181&lt;1,Y181="L"),"cl",Y181))),N("Y30"))</f>
        <v/>
      </c>
      <c r="AB181" s="123" t="str">
        <f>IF(1=1,IF(E181="","",IF(F181="","A CONTROLER",IF(NOT(ISNUMBER(F181)),"TEXTE",IF(OR(W181="",W181&lt;=0),"COMMANDE COUVERTS INCOMPLETE",IF(G181="","UNITE MANQUANTE",IF(COUNTIF(B384:B428,AE181)=0,"UNITE A CONTROLER","OK")))))),N("Z6"))</f>
        <v/>
      </c>
      <c r="AD181" s="144" t="str">
        <f>IF(1=1,IF(E181="","",AD157),N("AB30"))</f>
        <v/>
      </c>
      <c r="AE181" s="125" t="str">
        <f>IF(1=1,IF(G181="","",UPPER(TRIM(SUBSTITUTE(SUBSTITUTE(G181&amp;"",CHAR(160)," ")," "," ")))),N("AC30"))</f>
        <v/>
      </c>
      <c r="AG181" s="5" t="s">
        <v>49</v>
      </c>
    </row>
    <row r="182" spans="1:33" ht="15.75" x14ac:dyDescent="0.25">
      <c r="A182" s="126" t="str">
        <f>IF(1=1,IF(E182="","",A157),N("A31"))</f>
        <v/>
      </c>
      <c r="B182" s="127" t="str">
        <f>IF(1=1,IF(E182="","",B157),N("B31"))</f>
        <v/>
      </c>
      <c r="C182" s="127"/>
      <c r="D182" s="129" t="str">
        <f>IF(ISBLANK(E182),"",LARGE(D157:D181,1)+1)</f>
        <v/>
      </c>
      <c r="E182" s="130"/>
      <c r="F182" s="131"/>
      <c r="G182" s="170"/>
      <c r="H182" s="105"/>
      <c r="I182" s="132" t="str">
        <f>IF(1=1,IF(E182="","",I157),N("H31"))</f>
        <v/>
      </c>
      <c r="J182" s="133" t="str">
        <f>IF(1=1,IF(E182="","",J157),N("I31"))</f>
        <v/>
      </c>
      <c r="K182" s="134" t="str">
        <f>IF(1=1,IF(E182="","",K157),N("J31"))</f>
        <v/>
      </c>
      <c r="L182" s="135" t="str">
        <f>IF(1=1,IF(OR(J182="",O182="",NOT(ISNUMBER(J182)),NOT(ISNUMBER(O182)),J182=0),"",O182/J182),N("L31"))</f>
        <v/>
      </c>
      <c r="M182" s="136" t="str">
        <f>IF(1=1,IF(OR(L182="",NOT(ISNUMBER(F182))),"",F182*L182*IFERROR(INDEX(D384:D428,MATCH(AE182,B384:B428,0)),1)),N("M13"))</f>
        <v/>
      </c>
      <c r="N182" s="137" t="str">
        <f>IF(1=1,IF(F182="","",IF(G182="","",IFERROR(INDEX(E384:E428,MATCH(AE182,B384:B428,0)),G182&amp;""))),N("N6"))</f>
        <v/>
      </c>
      <c r="O182" s="138" t="str">
        <f>IF(1=1,IF(E182="","",O157),N("K31"))</f>
        <v/>
      </c>
      <c r="P182" s="139" t="str">
        <f>IF(1=1,IF(M182="","",IF(AND(ISNUMBER(M182),M182&lt;1,N182="kg"),MAX(1,ROUND(M182*1000,0)),IF(AND(ISNUMBER(M182),M182&lt;1,N182="L"),MAX(1,ROUND(M182*100,0)),ROUND(M182,3)))),N("O31"))</f>
        <v/>
      </c>
      <c r="Q182" s="140" t="str">
        <f>IF(1=1,IF(M182="","",IF(AND(ISNUMBER(M182),M182&lt;1,N182="kg"),"g",IF(AND(ISNUMBER(M182),M182&lt;1,N182="L"),"cl",N182))),N("P31"))</f>
        <v/>
      </c>
      <c r="R182" s="161" t="str">
        <f>IF(1=1,IF(E182="","",IF(F182="","A CONTROLER",IF(NOT(ISNUMBER(F182)),"TEXTE",IF(OR(L182="",L182&lt;=0),"COMMANDE PRINCIPALE INCOMPLETE",IF(G182="","UNITE MANQUANTE",IF(COUNTIF(B384:B428,AE182)=0,"UNITE A CONTROLER","OK")))))),N("Q9"))</f>
        <v/>
      </c>
      <c r="S182" s="105"/>
      <c r="T182" s="141">
        <f t="shared" si="15"/>
        <v>0</v>
      </c>
      <c r="U182" s="133" t="str">
        <f>IF(1=1,IF(E182="","",U157),N("S31"))</f>
        <v/>
      </c>
      <c r="V182" s="133" t="str">
        <f>IF(1=1,IF(E182="","",V157),N("T31"))</f>
        <v/>
      </c>
      <c r="W182" s="135" t="str">
        <f>IF(1=1,IF(OR(U182="",V182="",NOT(ISNUMBER(U182)),NOT(ISNUMBER(V182)),U182=0),"",V182/U182),N("U31"))</f>
        <v/>
      </c>
      <c r="X182" s="136" t="str">
        <f>IF(1=1,IF(OR(W182="",NOT(ISNUMBER(F182))),"",F182*W182*IFERROR(INDEX(D384:D428,MATCH(AE182,B384:B428,0)),1)),N("V7"))</f>
        <v/>
      </c>
      <c r="Y182" s="137" t="str">
        <f>IF(1=1,IF(F182="","",IF(G182="","",IFERROR(INDEX(E384:E428,MATCH(AE182,B384:B428,0)),G182&amp;""))),N("W6"))</f>
        <v/>
      </c>
      <c r="Z182" s="142" t="str">
        <f>IF(1=1,IF(X182="","",IF(AND(ISNUMBER(X182),X182&lt;1,Y182="kg"),MAX(1,ROUND(X182*1000,0)),IF(AND(ISNUMBER(X182),X182&lt;1,Y182="L"),MAX(1,ROUND(X182*100,0)),ROUND(X182,3)))),N("X31"))</f>
        <v/>
      </c>
      <c r="AA182" s="143" t="str">
        <f>IF(1=1,IF(X182="","",IF(AND(ISNUMBER(X182),X182&lt;1,Y182="kg"),"g",IF(AND(ISNUMBER(X182),X182&lt;1,Y182="L"),"cl",Y182))),N("Y31"))</f>
        <v/>
      </c>
      <c r="AB182" s="123" t="str">
        <f>IF(1=1,IF(E182="","",IF(F182="","A CONTROLER",IF(NOT(ISNUMBER(F182)),"TEXTE",IF(OR(W182="",W182&lt;=0),"COMMANDE COUVERTS INCOMPLETE",IF(G182="","UNITE MANQUANTE",IF(COUNTIF(B384:B428,AE182)=0,"UNITE A CONTROLER","OK")))))),N("Z6"))</f>
        <v/>
      </c>
      <c r="AD182" s="144" t="str">
        <f>IF(1=1,IF(E182="","",AD157),N("AB31"))</f>
        <v/>
      </c>
      <c r="AE182" s="125" t="str">
        <f>IF(1=1,IF(G182="","",UPPER(TRIM(SUBSTITUTE(SUBSTITUTE(G182&amp;"",CHAR(160)," ")," "," ")))),N("AC31"))</f>
        <v/>
      </c>
      <c r="AG182" s="5" t="s">
        <v>50</v>
      </c>
    </row>
    <row r="183" spans="1:33" ht="15.75" x14ac:dyDescent="0.25">
      <c r="A183" s="126" t="str">
        <f>IF(1=1,IF(E183="","",A157),N("A32"))</f>
        <v/>
      </c>
      <c r="B183" s="127" t="str">
        <f>IF(1=1,IF(E183="","",B157),N("B32"))</f>
        <v/>
      </c>
      <c r="C183" s="127"/>
      <c r="D183" s="129" t="str">
        <f>IF(ISBLANK(E183),"",LARGE(D157:D182,1)+1)</f>
        <v/>
      </c>
      <c r="E183" s="130"/>
      <c r="F183" s="131"/>
      <c r="G183" s="170"/>
      <c r="H183" s="105"/>
      <c r="I183" s="132" t="str">
        <f>IF(1=1,IF(E183="","",I157),N("H32"))</f>
        <v/>
      </c>
      <c r="J183" s="133" t="str">
        <f>IF(1=1,IF(E183="","",J157),N("I32"))</f>
        <v/>
      </c>
      <c r="K183" s="134" t="str">
        <f>IF(1=1,IF(E183="","",K157),N("J32"))</f>
        <v/>
      </c>
      <c r="L183" s="135" t="str">
        <f>IF(1=1,IF(OR(J183="",O183="",NOT(ISNUMBER(J183)),NOT(ISNUMBER(O183)),J183=0),"",O183/J183),N("L32"))</f>
        <v/>
      </c>
      <c r="M183" s="136" t="str">
        <f>IF(1=1,IF(OR(L183="",NOT(ISNUMBER(F183))),"",F183*L183*IFERROR(INDEX(D384:D428,MATCH(AE183,B384:B428,0)),1)),N("M13"))</f>
        <v/>
      </c>
      <c r="N183" s="137" t="str">
        <f>IF(1=1,IF(F183="","",IF(G183="","",IFERROR(INDEX(E384:E428,MATCH(AE183,B384:B428,0)),G183&amp;""))),N("N6"))</f>
        <v/>
      </c>
      <c r="O183" s="138" t="str">
        <f>IF(1=1,IF(E183="","",O157),N("K32"))</f>
        <v/>
      </c>
      <c r="P183" s="139" t="str">
        <f>IF(1=1,IF(M183="","",IF(AND(ISNUMBER(M183),M183&lt;1,N183="kg"),MAX(1,ROUND(M183*1000,0)),IF(AND(ISNUMBER(M183),M183&lt;1,N183="L"),MAX(1,ROUND(M183*100,0)),ROUND(M183,3)))),N("O32"))</f>
        <v/>
      </c>
      <c r="Q183" s="140" t="str">
        <f>IF(1=1,IF(M183="","",IF(AND(ISNUMBER(M183),M183&lt;1,N183="kg"),"g",IF(AND(ISNUMBER(M183),M183&lt;1,N183="L"),"cl",N183))),N("P32"))</f>
        <v/>
      </c>
      <c r="R183" s="161" t="str">
        <f>IF(1=1,IF(E183="","",IF(F183="","A CONTROLER",IF(NOT(ISNUMBER(F183)),"TEXTE",IF(OR(L183="",L183&lt;=0),"COMMANDE PRINCIPALE INCOMPLETE",IF(G183="","UNITE MANQUANTE",IF(COUNTIF(B384:B428,AE183)=0,"UNITE A CONTROLER","OK")))))),N("Q9"))</f>
        <v/>
      </c>
      <c r="S183" s="105"/>
      <c r="T183" s="141">
        <f t="shared" si="15"/>
        <v>0</v>
      </c>
      <c r="U183" s="133" t="str">
        <f>IF(1=1,IF(E183="","",U157),N("S32"))</f>
        <v/>
      </c>
      <c r="V183" s="133" t="str">
        <f>IF(1=1,IF(E183="","",V157),N("T32"))</f>
        <v/>
      </c>
      <c r="W183" s="135" t="str">
        <f>IF(1=1,IF(OR(U183="",V183="",NOT(ISNUMBER(U183)),NOT(ISNUMBER(V183)),U183=0),"",V183/U183),N("U32"))</f>
        <v/>
      </c>
      <c r="X183" s="136" t="str">
        <f>IF(1=1,IF(OR(W183="",NOT(ISNUMBER(F183))),"",F183*W183*IFERROR(INDEX(D384:D428,MATCH(AE183,B384:B428,0)),1)),N("V7"))</f>
        <v/>
      </c>
      <c r="Y183" s="137" t="str">
        <f>IF(1=1,IF(F183="","",IF(G183="","",IFERROR(INDEX(E384:E428,MATCH(AE183,B384:B428,0)),G183&amp;""))),N("W6"))</f>
        <v/>
      </c>
      <c r="Z183" s="142" t="str">
        <f>IF(1=1,IF(X183="","",IF(AND(ISNUMBER(X183),X183&lt;1,Y183="kg"),MAX(1,ROUND(X183*1000,0)),IF(AND(ISNUMBER(X183),X183&lt;1,Y183="L"),MAX(1,ROUND(X183*100,0)),ROUND(X183,3)))),N("X32"))</f>
        <v/>
      </c>
      <c r="AA183" s="143" t="str">
        <f>IF(1=1,IF(X183="","",IF(AND(ISNUMBER(X183),X183&lt;1,Y183="kg"),"g",IF(AND(ISNUMBER(X183),X183&lt;1,Y183="L"),"cl",Y183))),N("Y32"))</f>
        <v/>
      </c>
      <c r="AB183" s="123" t="str">
        <f>IF(1=1,IF(E183="","",IF(F183="","A CONTROLER",IF(NOT(ISNUMBER(F183)),"TEXTE",IF(OR(W183="",W183&lt;=0),"COMMANDE COUVERTS INCOMPLETE",IF(G183="","UNITE MANQUANTE",IF(COUNTIF(B384:B428,AE183)=0,"UNITE A CONTROLER","OK")))))),N("Z6"))</f>
        <v/>
      </c>
      <c r="AD183" s="144" t="str">
        <f>IF(1=1,IF(E183="","",AD157),N("AB32"))</f>
        <v/>
      </c>
      <c r="AE183" s="125" t="str">
        <f>IF(1=1,IF(G183="","",UPPER(TRIM(SUBSTITUTE(SUBSTITUTE(G183&amp;"",CHAR(160)," ")," "," ")))),N("AC32"))</f>
        <v/>
      </c>
      <c r="AG183" s="244" t="s">
        <v>51</v>
      </c>
    </row>
    <row r="184" spans="1:33" ht="15.75" x14ac:dyDescent="0.25">
      <c r="A184" s="126" t="str">
        <f>IF(1=1,IF(E184="","",A157),N("A33"))</f>
        <v/>
      </c>
      <c r="B184" s="127" t="str">
        <f>IF(1=1,IF(E184="","",B157),N("B33"))</f>
        <v/>
      </c>
      <c r="C184" s="127"/>
      <c r="D184" s="129" t="str">
        <f>IF(ISBLANK(E184),"",LARGE(D157:D183,1)+1)</f>
        <v/>
      </c>
      <c r="E184" s="130"/>
      <c r="F184" s="131"/>
      <c r="G184" s="170"/>
      <c r="H184" s="105"/>
      <c r="I184" s="132" t="str">
        <f>IF(1=1,IF(E184="","",I157),N("H33"))</f>
        <v/>
      </c>
      <c r="J184" s="133" t="str">
        <f>IF(1=1,IF(E184="","",J157),N("I33"))</f>
        <v/>
      </c>
      <c r="K184" s="134" t="str">
        <f>IF(1=1,IF(E184="","",K157),N("J33"))</f>
        <v/>
      </c>
      <c r="L184" s="135" t="str">
        <f>IF(1=1,IF(OR(J184="",O184="",NOT(ISNUMBER(J184)),NOT(ISNUMBER(O184)),J184=0),"",O184/J184),N("L33"))</f>
        <v/>
      </c>
      <c r="M184" s="136" t="str">
        <f>IF(1=1,IF(OR(L184="",NOT(ISNUMBER(F184))),"",F184*L184*IFERROR(INDEX(D384:D428,MATCH(AE184,B384:B428,0)),1)),N("M13"))</f>
        <v/>
      </c>
      <c r="N184" s="137" t="str">
        <f>IF(1=1,IF(F184="","",IF(G184="","",IFERROR(INDEX(E384:E428,MATCH(AE184,B384:B428,0)),G184&amp;""))),N("N6"))</f>
        <v/>
      </c>
      <c r="O184" s="138" t="str">
        <f>IF(1=1,IF(E184="","",O157),N("K33"))</f>
        <v/>
      </c>
      <c r="P184" s="139" t="str">
        <f>IF(1=1,IF(M184="","",IF(AND(ISNUMBER(M184),M184&lt;1,N184="kg"),MAX(1,ROUND(M184*1000,0)),IF(AND(ISNUMBER(M184),M184&lt;1,N184="L"),MAX(1,ROUND(M184*100,0)),ROUND(M184,3)))),N("O33"))</f>
        <v/>
      </c>
      <c r="Q184" s="140" t="str">
        <f>IF(1=1,IF(M184="","",IF(AND(ISNUMBER(M184),M184&lt;1,N184="kg"),"g",IF(AND(ISNUMBER(M184),M184&lt;1,N184="L"),"cl",N184))),N("P33"))</f>
        <v/>
      </c>
      <c r="R184" s="161" t="str">
        <f>IF(1=1,IF(E184="","",IF(F184="","A CONTROLER",IF(NOT(ISNUMBER(F184)),"TEXTE",IF(OR(L184="",L184&lt;=0),"COMMANDE PRINCIPALE INCOMPLETE",IF(G184="","UNITE MANQUANTE",IF(COUNTIF(B384:B428,AE184)=0,"UNITE A CONTROLER","OK")))))),N("Q9"))</f>
        <v/>
      </c>
      <c r="S184" s="105"/>
      <c r="T184" s="141">
        <f t="shared" si="15"/>
        <v>0</v>
      </c>
      <c r="U184" s="133" t="str">
        <f>IF(1=1,IF(E184="","",U157),N("S33"))</f>
        <v/>
      </c>
      <c r="V184" s="133" t="str">
        <f>IF(1=1,IF(E184="","",V157),N("T33"))</f>
        <v/>
      </c>
      <c r="W184" s="135" t="str">
        <f>IF(1=1,IF(OR(U184="",V184="",NOT(ISNUMBER(U184)),NOT(ISNUMBER(V184)),U184=0),"",V184/U184),N("U33"))</f>
        <v/>
      </c>
      <c r="X184" s="136" t="str">
        <f>IF(1=1,IF(OR(W184="",NOT(ISNUMBER(F184))),"",F184*W184*IFERROR(INDEX(D384:D428,MATCH(AE184,B384:B428,0)),1)),N("V7"))</f>
        <v/>
      </c>
      <c r="Y184" s="137" t="str">
        <f>IF(1=1,IF(F184="","",IF(G184="","",IFERROR(INDEX(E384:E428,MATCH(AE184,B384:B428,0)),G184&amp;""))),N("W6"))</f>
        <v/>
      </c>
      <c r="Z184" s="142" t="str">
        <f>IF(1=1,IF(X184="","",IF(AND(ISNUMBER(X184),X184&lt;1,Y184="kg"),MAX(1,ROUND(X184*1000,0)),IF(AND(ISNUMBER(X184),X184&lt;1,Y184="L"),MAX(1,ROUND(X184*100,0)),ROUND(X184,3)))),N("X33"))</f>
        <v/>
      </c>
      <c r="AA184" s="143" t="str">
        <f>IF(1=1,IF(X184="","",IF(AND(ISNUMBER(X184),X184&lt;1,Y184="kg"),"g",IF(AND(ISNUMBER(X184),X184&lt;1,Y184="L"),"cl",Y184))),N("Y33"))</f>
        <v/>
      </c>
      <c r="AB184" s="123" t="str">
        <f>IF(1=1,IF(E184="","",IF(F184="","A CONTROLER",IF(NOT(ISNUMBER(F184)),"TEXTE",IF(OR(W184="",W184&lt;=0),"COMMANDE COUVERTS INCOMPLETE",IF(G184="","UNITE MANQUANTE",IF(COUNTIF(B384:B428,AE184)=0,"UNITE A CONTROLER","OK")))))),N("Z6"))</f>
        <v/>
      </c>
      <c r="AD184" s="144" t="str">
        <f>IF(1=1,IF(E184="","",AD157),N("AB33"))</f>
        <v/>
      </c>
      <c r="AE184" s="125" t="str">
        <f>IF(1=1,IF(G184="","",UPPER(TRIM(SUBSTITUTE(SUBSTITUTE(G184&amp;"",CHAR(160)," ")," "," ")))),N("AC33"))</f>
        <v/>
      </c>
      <c r="AG184" s="244" t="s">
        <v>54</v>
      </c>
    </row>
    <row r="185" spans="1:33" ht="15.75" x14ac:dyDescent="0.25">
      <c r="A185" s="126" t="str">
        <f>IF(1=1,IF(E185="","",A157),N("A34"))</f>
        <v/>
      </c>
      <c r="B185" s="127" t="str">
        <f>IF(1=1,IF(E185="","",B157),N("B34"))</f>
        <v/>
      </c>
      <c r="C185" s="127"/>
      <c r="D185" s="129" t="str">
        <f>IF(ISBLANK(E185),"",LARGE(D157:D184,1)+1)</f>
        <v/>
      </c>
      <c r="E185" s="130"/>
      <c r="F185" s="131"/>
      <c r="G185" s="170"/>
      <c r="H185" s="105"/>
      <c r="I185" s="132" t="str">
        <f>IF(1=1,IF(E185="","",I157),N("H34"))</f>
        <v/>
      </c>
      <c r="J185" s="133" t="str">
        <f>IF(1=1,IF(E185="","",J157),N("I34"))</f>
        <v/>
      </c>
      <c r="K185" s="134" t="str">
        <f>IF(1=1,IF(E185="","",K157),N("J34"))</f>
        <v/>
      </c>
      <c r="L185" s="135" t="str">
        <f>IF(1=1,IF(OR(J185="",O185="",NOT(ISNUMBER(J185)),NOT(ISNUMBER(O185)),J185=0),"",O185/J185),N("L34"))</f>
        <v/>
      </c>
      <c r="M185" s="136" t="str">
        <f>IF(1=1,IF(OR(L185="",NOT(ISNUMBER(F185))),"",F185*L185*IFERROR(INDEX(D384:D428,MATCH(AE185,B384:B428,0)),1)),N("M13"))</f>
        <v/>
      </c>
      <c r="N185" s="137" t="str">
        <f>IF(1=1,IF(F185="","",IF(G185="","",IFERROR(INDEX(E384:E428,MATCH(AE185,B384:B428,0)),G185&amp;""))),N("N6"))</f>
        <v/>
      </c>
      <c r="O185" s="138" t="str">
        <f>IF(1=1,IF(E185="","",O157),N("K34"))</f>
        <v/>
      </c>
      <c r="P185" s="139" t="str">
        <f>IF(1=1,IF(M185="","",IF(AND(ISNUMBER(M185),M185&lt;1,N185="kg"),MAX(1,ROUND(M185*1000,0)),IF(AND(ISNUMBER(M185),M185&lt;1,N185="L"),MAX(1,ROUND(M185*100,0)),ROUND(M185,3)))),N("O34"))</f>
        <v/>
      </c>
      <c r="Q185" s="140" t="str">
        <f>IF(1=1,IF(M185="","",IF(AND(ISNUMBER(M185),M185&lt;1,N185="kg"),"g",IF(AND(ISNUMBER(M185),M185&lt;1,N185="L"),"cl",N185))),N("P34"))</f>
        <v/>
      </c>
      <c r="R185" s="161" t="str">
        <f>IF(1=1,IF(E185="","",IF(F185="","A CONTROLER",IF(NOT(ISNUMBER(F185)),"TEXTE",IF(OR(L185="",L185&lt;=0),"COMMANDE PRINCIPALE INCOMPLETE",IF(G185="","UNITE MANQUANTE",IF(COUNTIF(B384:B428,AE185)=0,"UNITE A CONTROLER","OK")))))),N("Q9"))</f>
        <v/>
      </c>
      <c r="S185" s="105"/>
      <c r="T185" s="141">
        <f t="shared" si="15"/>
        <v>0</v>
      </c>
      <c r="U185" s="133" t="str">
        <f>IF(1=1,IF(E185="","",U157),N("S34"))</f>
        <v/>
      </c>
      <c r="V185" s="133" t="str">
        <f>IF(1=1,IF(E185="","",V157),N("T34"))</f>
        <v/>
      </c>
      <c r="W185" s="135" t="str">
        <f>IF(1=1,IF(OR(U185="",V185="",NOT(ISNUMBER(U185)),NOT(ISNUMBER(V185)),U185=0),"",V185/U185),N("U34"))</f>
        <v/>
      </c>
      <c r="X185" s="136" t="str">
        <f>IF(1=1,IF(OR(W185="",NOT(ISNUMBER(F185))),"",F185*W185*IFERROR(INDEX(D384:D428,MATCH(AE185,B384:B428,0)),1)),N("V7"))</f>
        <v/>
      </c>
      <c r="Y185" s="137" t="str">
        <f>IF(1=1,IF(F185="","",IF(G185="","",IFERROR(INDEX(E384:E428,MATCH(AE185,B384:B428,0)),G185&amp;""))),N("W6"))</f>
        <v/>
      </c>
      <c r="Z185" s="142" t="str">
        <f>IF(1=1,IF(X185="","",IF(AND(ISNUMBER(X185),X185&lt;1,Y185="kg"),MAX(1,ROUND(X185*1000,0)),IF(AND(ISNUMBER(X185),X185&lt;1,Y185="L"),MAX(1,ROUND(X185*100,0)),ROUND(X185,3)))),N("X34"))</f>
        <v/>
      </c>
      <c r="AA185" s="143" t="str">
        <f>IF(1=1,IF(X185="","",IF(AND(ISNUMBER(X185),X185&lt;1,Y185="kg"),"g",IF(AND(ISNUMBER(X185),X185&lt;1,Y185="L"),"cl",Y185))),N("Y34"))</f>
        <v/>
      </c>
      <c r="AB185" s="123" t="str">
        <f>IF(1=1,IF(E185="","",IF(F185="","A CONTROLER",IF(NOT(ISNUMBER(F185)),"TEXTE",IF(OR(W185="",W185&lt;=0),"COMMANDE COUVERTS INCOMPLETE",IF(G185="","UNITE MANQUANTE",IF(COUNTIF(B384:B428,AE185)=0,"UNITE A CONTROLER","OK")))))),N("Z6"))</f>
        <v/>
      </c>
      <c r="AD185" s="144" t="str">
        <f>IF(1=1,IF(E185="","",AD157),N("AB34"))</f>
        <v/>
      </c>
      <c r="AE185" s="125" t="str">
        <f>IF(1=1,IF(G185="","",UPPER(TRIM(SUBSTITUTE(SUBSTITUTE(G185&amp;"",CHAR(160)," ")," "," ")))),N("AC34"))</f>
        <v/>
      </c>
      <c r="AG185" s="244" t="s">
        <v>56</v>
      </c>
    </row>
    <row r="186" spans="1:33" ht="15.75" x14ac:dyDescent="0.25">
      <c r="A186" s="126" t="str">
        <f>IF(1=1,IF(E186="","",A157),N("A35"))</f>
        <v/>
      </c>
      <c r="B186" s="127" t="str">
        <f>IF(1=1,IF(E186="","",B157),N("B35"))</f>
        <v/>
      </c>
      <c r="C186" s="127"/>
      <c r="D186" s="129" t="str">
        <f>IF(ISBLANK(E186),"",LARGE(D157:D185,1)+1)</f>
        <v/>
      </c>
      <c r="E186" s="130"/>
      <c r="F186" s="131"/>
      <c r="G186" s="170"/>
      <c r="H186" s="105"/>
      <c r="I186" s="132" t="str">
        <f>IF(1=1,IF(E186="","",I157),N("H35"))</f>
        <v/>
      </c>
      <c r="J186" s="133" t="str">
        <f>IF(1=1,IF(E186="","",J157),N("I35"))</f>
        <v/>
      </c>
      <c r="K186" s="134" t="str">
        <f>IF(1=1,IF(E186="","",K157),N("J35"))</f>
        <v/>
      </c>
      <c r="L186" s="135" t="str">
        <f>IF(1=1,IF(OR(J186="",O186="",NOT(ISNUMBER(J186)),NOT(ISNUMBER(O186)),J186=0),"",O186/J186),N("L35"))</f>
        <v/>
      </c>
      <c r="M186" s="136" t="str">
        <f>IF(1=1,IF(OR(L186="",NOT(ISNUMBER(F186))),"",F186*L186*IFERROR(INDEX(D384:D428,MATCH(AE186,B384:B428,0)),1)),N("M13"))</f>
        <v/>
      </c>
      <c r="N186" s="137" t="str">
        <f>IF(1=1,IF(F186="","",IF(G186="","",IFERROR(INDEX(E384:E428,MATCH(AE186,B384:B428,0)),G186&amp;""))),N("N6"))</f>
        <v/>
      </c>
      <c r="O186" s="138" t="str">
        <f>IF(1=1,IF(E186="","",O157),N("K35"))</f>
        <v/>
      </c>
      <c r="P186" s="139" t="str">
        <f>IF(1=1,IF(M186="","",IF(AND(ISNUMBER(M186),M186&lt;1,N186="kg"),MAX(1,ROUND(M186*1000,0)),IF(AND(ISNUMBER(M186),M186&lt;1,N186="L"),MAX(1,ROUND(M186*100,0)),ROUND(M186,3)))),N("O35"))</f>
        <v/>
      </c>
      <c r="Q186" s="140" t="str">
        <f>IF(1=1,IF(M186="","",IF(AND(ISNUMBER(M186),M186&lt;1,N186="kg"),"g",IF(AND(ISNUMBER(M186),M186&lt;1,N186="L"),"cl",N186))),N("P35"))</f>
        <v/>
      </c>
      <c r="R186" s="161" t="str">
        <f>IF(1=1,IF(E186="","",IF(F186="","A CONTROLER",IF(NOT(ISNUMBER(F186)),"TEXTE",IF(OR(L186="",L186&lt;=0),"COMMANDE PRINCIPALE INCOMPLETE",IF(G186="","UNITE MANQUANTE",IF(COUNTIF(B384:B428,AE186)=0,"UNITE A CONTROLER","OK")))))),N("Q9"))</f>
        <v/>
      </c>
      <c r="S186" s="105"/>
      <c r="T186" s="141">
        <f t="shared" si="15"/>
        <v>0</v>
      </c>
      <c r="U186" s="133" t="str">
        <f>IF(1=1,IF(E186="","",U157),N("S35"))</f>
        <v/>
      </c>
      <c r="V186" s="133" t="str">
        <f>IF(1=1,IF(E186="","",V157),N("T35"))</f>
        <v/>
      </c>
      <c r="W186" s="135" t="str">
        <f>IF(1=1,IF(OR(U186="",V186="",NOT(ISNUMBER(U186)),NOT(ISNUMBER(V186)),U186=0),"",V186/U186),N("U35"))</f>
        <v/>
      </c>
      <c r="X186" s="136" t="str">
        <f>IF(1=1,IF(OR(W186="",NOT(ISNUMBER(F186))),"",F186*W186*IFERROR(INDEX(D384:D428,MATCH(AE186,B384:B428,0)),1)),N("V7"))</f>
        <v/>
      </c>
      <c r="Y186" s="137" t="str">
        <f>IF(1=1,IF(F186="","",IF(G186="","",IFERROR(INDEX(E384:E428,MATCH(AE186,B384:B428,0)),G186&amp;""))),N("W6"))</f>
        <v/>
      </c>
      <c r="Z186" s="142" t="str">
        <f>IF(1=1,IF(X186="","",IF(AND(ISNUMBER(X186),X186&lt;1,Y186="kg"),MAX(1,ROUND(X186*1000,0)),IF(AND(ISNUMBER(X186),X186&lt;1,Y186="L"),MAX(1,ROUND(X186*100,0)),ROUND(X186,3)))),N("X35"))</f>
        <v/>
      </c>
      <c r="AA186" s="143" t="str">
        <f>IF(1=1,IF(X186="","",IF(AND(ISNUMBER(X186),X186&lt;1,Y186="kg"),"g",IF(AND(ISNUMBER(X186),X186&lt;1,Y186="L"),"cl",Y186))),N("Y35"))</f>
        <v/>
      </c>
      <c r="AB186" s="123" t="str">
        <f>IF(1=1,IF(E186="","",IF(F186="","A CONTROLER",IF(NOT(ISNUMBER(F186)),"TEXTE",IF(OR(W186="",W186&lt;=0),"COMMANDE COUVERTS INCOMPLETE",IF(G186="","UNITE MANQUANTE",IF(COUNTIF(B384:B428,AE186)=0,"UNITE A CONTROLER","OK")))))),N("Z6"))</f>
        <v/>
      </c>
      <c r="AD186" s="144" t="str">
        <f>IF(1=1,IF(E186="","",AD157),N("AB35"))</f>
        <v/>
      </c>
      <c r="AE186" s="125" t="str">
        <f>IF(1=1,IF(G186="","",UPPER(TRIM(SUBSTITUTE(SUBSTITUTE(G186&amp;"",CHAR(160)," ")," "," ")))),N("AC35"))</f>
        <v/>
      </c>
      <c r="AG186" s="244" t="s">
        <v>58</v>
      </c>
    </row>
    <row r="187" spans="1:33" ht="15.75" x14ac:dyDescent="0.25">
      <c r="A187" s="126" t="str">
        <f>IF(1=1,IF(E187="","",A157),N("A36"))</f>
        <v/>
      </c>
      <c r="B187" s="127" t="str">
        <f>IF(1=1,IF(E187="","",B157),N("B36"))</f>
        <v/>
      </c>
      <c r="C187" s="127"/>
      <c r="D187" s="129" t="str">
        <f>IF(ISBLANK(E187),"",LARGE(D157:D186,1)+1)</f>
        <v/>
      </c>
      <c r="E187" s="130"/>
      <c r="F187" s="131"/>
      <c r="G187" s="170"/>
      <c r="H187" s="105"/>
      <c r="I187" s="132" t="str">
        <f>IF(1=1,IF(E187="","",I157),N("H36"))</f>
        <v/>
      </c>
      <c r="J187" s="133" t="str">
        <f>IF(1=1,IF(E187="","",J157),N("I36"))</f>
        <v/>
      </c>
      <c r="K187" s="134" t="str">
        <f>IF(1=1,IF(E187="","",K157),N("J36"))</f>
        <v/>
      </c>
      <c r="L187" s="135" t="str">
        <f>IF(1=1,IF(OR(J187="",O187="",NOT(ISNUMBER(J187)),NOT(ISNUMBER(O187)),J187=0),"",O187/J187),N("L36"))</f>
        <v/>
      </c>
      <c r="M187" s="136" t="str">
        <f>IF(1=1,IF(OR(L187="",NOT(ISNUMBER(F187))),"",F187*L187*IFERROR(INDEX(D384:D428,MATCH(AE187,B384:B428,0)),1)),N("M13"))</f>
        <v/>
      </c>
      <c r="N187" s="137" t="str">
        <f>IF(1=1,IF(F187="","",IF(G187="","",IFERROR(INDEX(E384:E428,MATCH(AE187,B384:B428,0)),G187&amp;""))),N("N6"))</f>
        <v/>
      </c>
      <c r="O187" s="138" t="str">
        <f>IF(1=1,IF(E187="","",O157),N("K36"))</f>
        <v/>
      </c>
      <c r="P187" s="139" t="str">
        <f>IF(1=1,IF(M187="","",IF(AND(ISNUMBER(M187),M187&lt;1,N187="kg"),MAX(1,ROUND(M187*1000,0)),IF(AND(ISNUMBER(M187),M187&lt;1,N187="L"),MAX(1,ROUND(M187*100,0)),ROUND(M187,3)))),N("O36"))</f>
        <v/>
      </c>
      <c r="Q187" s="140" t="str">
        <f>IF(1=1,IF(M187="","",IF(AND(ISNUMBER(M187),M187&lt;1,N187="kg"),"g",IF(AND(ISNUMBER(M187),M187&lt;1,N187="L"),"cl",N187))),N("P36"))</f>
        <v/>
      </c>
      <c r="R187" s="161" t="str">
        <f>IF(1=1,IF(E187="","",IF(F187="","A CONTROLER",IF(NOT(ISNUMBER(F187)),"TEXTE",IF(OR(L187="",L187&lt;=0),"COMMANDE PRINCIPALE INCOMPLETE",IF(G187="","UNITE MANQUANTE",IF(COUNTIF(B384:B428,AE187)=0,"UNITE A CONTROLER","OK")))))),N("Q9"))</f>
        <v/>
      </c>
      <c r="S187" s="105"/>
      <c r="T187" s="141">
        <f t="shared" si="15"/>
        <v>0</v>
      </c>
      <c r="U187" s="133" t="str">
        <f>IF(1=1,IF(E187="","",U157),N("S36"))</f>
        <v/>
      </c>
      <c r="V187" s="133" t="str">
        <f>IF(1=1,IF(E187="","",V157),N("T36"))</f>
        <v/>
      </c>
      <c r="W187" s="135" t="str">
        <f>IF(1=1,IF(OR(U187="",V187="",NOT(ISNUMBER(U187)),NOT(ISNUMBER(V187)),U187=0),"",V187/U187),N("U36"))</f>
        <v/>
      </c>
      <c r="X187" s="136" t="str">
        <f>IF(1=1,IF(OR(W187="",NOT(ISNUMBER(F187))),"",F187*W187*IFERROR(INDEX(D384:D428,MATCH(AE187,B384:B428,0)),1)),N("V7"))</f>
        <v/>
      </c>
      <c r="Y187" s="137" t="str">
        <f>IF(1=1,IF(F187="","",IF(G187="","",IFERROR(INDEX(E384:E428,MATCH(AE187,B384:B428,0)),G187&amp;""))),N("W6"))</f>
        <v/>
      </c>
      <c r="Z187" s="142" t="str">
        <f>IF(1=1,IF(X187="","",IF(AND(ISNUMBER(X187),X187&lt;1,Y187="kg"),MAX(1,ROUND(X187*1000,0)),IF(AND(ISNUMBER(X187),X187&lt;1,Y187="L"),MAX(1,ROUND(X187*100,0)),ROUND(X187,3)))),N("X36"))</f>
        <v/>
      </c>
      <c r="AA187" s="143" t="str">
        <f>IF(1=1,IF(X187="","",IF(AND(ISNUMBER(X187),X187&lt;1,Y187="kg"),"g",IF(AND(ISNUMBER(X187),X187&lt;1,Y187="L"),"cl",Y187))),N("Y36"))</f>
        <v/>
      </c>
      <c r="AB187" s="123" t="str">
        <f>IF(1=1,IF(E187="","",IF(F187="","A CONTROLER",IF(NOT(ISNUMBER(F187)),"TEXTE",IF(OR(W187="",W187&lt;=0),"COMMANDE COUVERTS INCOMPLETE",IF(G187="","UNITE MANQUANTE",IF(COUNTIF(B384:B428,AE187)=0,"UNITE A CONTROLER","OK")))))),N("Z6"))</f>
        <v/>
      </c>
      <c r="AD187" s="144" t="str">
        <f>IF(1=1,IF(E187="","",AD157),N("AB36"))</f>
        <v/>
      </c>
      <c r="AE187" s="125" t="str">
        <f>IF(1=1,IF(G187="","",UPPER(TRIM(SUBSTITUTE(SUBSTITUTE(G187&amp;"",CHAR(160)," ")," "," ")))),N("AC36"))</f>
        <v/>
      </c>
      <c r="AG187" s="244" t="s">
        <v>60</v>
      </c>
    </row>
    <row r="188" spans="1:33" ht="24" customHeight="1" x14ac:dyDescent="0.25">
      <c r="A188" s="126" t="str">
        <f>IF(1=1,IF(E188="","",A157),N("A37"))</f>
        <v/>
      </c>
      <c r="B188" s="127" t="str">
        <f>IF(1=1,IF(E188="","",B157),N("B37"))</f>
        <v/>
      </c>
      <c r="C188" s="127"/>
      <c r="D188" s="129" t="str">
        <f>IF(ISBLANK(E188),"",LARGE(D157:D187,1)+1)</f>
        <v/>
      </c>
      <c r="E188" s="130"/>
      <c r="F188" s="131"/>
      <c r="G188" s="170"/>
      <c r="H188" s="105"/>
      <c r="I188" s="132" t="str">
        <f>IF(1=1,IF(E188="","",I157),N("H37"))</f>
        <v/>
      </c>
      <c r="J188" s="133" t="str">
        <f>IF(1=1,IF(E188="","",J157),N("I37"))</f>
        <v/>
      </c>
      <c r="K188" s="134" t="str">
        <f>IF(1=1,IF(E188="","",K157),N("J37"))</f>
        <v/>
      </c>
      <c r="L188" s="135" t="str">
        <f>IF(1=1,IF(OR(J188="",O188="",NOT(ISNUMBER(J188)),NOT(ISNUMBER(O188)),J188=0),"",O188/J188),N("L37"))</f>
        <v/>
      </c>
      <c r="M188" s="136" t="str">
        <f>IF(1=1,IF(OR(L188="",NOT(ISNUMBER(F188))),"",F188*L188*IFERROR(INDEX(D384:D428,MATCH(AE188,B384:B428,0)),1)),N("M13"))</f>
        <v/>
      </c>
      <c r="N188" s="137" t="str">
        <f>IF(1=1,IF(F188="","",IF(G188="","",IFERROR(INDEX(E384:E428,MATCH(AE188,B384:B428,0)),G188&amp;""))),N("N6"))</f>
        <v/>
      </c>
      <c r="O188" s="138" t="str">
        <f>IF(1=1,IF(E188="","",O157),N("K37"))</f>
        <v/>
      </c>
      <c r="P188" s="139" t="str">
        <f>IF(1=1,IF(M188="","",IF(AND(ISNUMBER(M188),M188&lt;1,N188="kg"),MAX(1,ROUND(M188*1000,0)),IF(AND(ISNUMBER(M188),M188&lt;1,N188="L"),MAX(1,ROUND(M188*100,0)),ROUND(M188,3)))),N("O37"))</f>
        <v/>
      </c>
      <c r="Q188" s="140" t="str">
        <f>IF(1=1,IF(M188="","",IF(AND(ISNUMBER(M188),M188&lt;1,N188="kg"),"g",IF(AND(ISNUMBER(M188),M188&lt;1,N188="L"),"cl",N188))),N("P37"))</f>
        <v/>
      </c>
      <c r="R188" s="161" t="str">
        <f>IF(1=1,IF(E188="","",IF(F188="","A CONTROLER",IF(NOT(ISNUMBER(F188)),"TEXTE",IF(OR(L188="",L188&lt;=0),"COMMANDE PRINCIPALE INCOMPLETE",IF(G188="","UNITE MANQUANTE",IF(COUNTIF(B384:B428,AE188)=0,"UNITE A CONTROLER","OK")))))),N("Q9"))</f>
        <v/>
      </c>
      <c r="S188" s="105"/>
      <c r="T188" s="141">
        <f t="shared" si="15"/>
        <v>0</v>
      </c>
      <c r="U188" s="133" t="str">
        <f>IF(1=1,IF(E188="","",U157),N("S37"))</f>
        <v/>
      </c>
      <c r="V188" s="133" t="str">
        <f>IF(1=1,IF(E188="","",V157),N("T37"))</f>
        <v/>
      </c>
      <c r="W188" s="135" t="str">
        <f>IF(1=1,IF(OR(U188="",V188="",NOT(ISNUMBER(U188)),NOT(ISNUMBER(V188)),U188=0),"",V188/U188),N("U37"))</f>
        <v/>
      </c>
      <c r="X188" s="136" t="str">
        <f>IF(1=1,IF(OR(W188="",NOT(ISNUMBER(F188))),"",F188*W188*IFERROR(INDEX(D384:D428,MATCH(AE188,B384:B428,0)),1)),N("V7"))</f>
        <v/>
      </c>
      <c r="Y188" s="137" t="str">
        <f>IF(1=1,IF(F188="","",IF(G188="","",IFERROR(INDEX(E384:E428,MATCH(AE188,B384:B428,0)),G188&amp;""))),N("W6"))</f>
        <v/>
      </c>
      <c r="Z188" s="142" t="str">
        <f>IF(1=1,IF(X188="","",IF(AND(ISNUMBER(X188),X188&lt;1,Y188="kg"),MAX(1,ROUND(X188*1000,0)),IF(AND(ISNUMBER(X188),X188&lt;1,Y188="L"),MAX(1,ROUND(X188*100,0)),ROUND(X188,3)))),N("X37"))</f>
        <v/>
      </c>
      <c r="AA188" s="143" t="str">
        <f>IF(1=1,IF(X188="","",IF(AND(ISNUMBER(X188),X188&lt;1,Y188="kg"),"g",IF(AND(ISNUMBER(X188),X188&lt;1,Y188="L"),"cl",Y188))),N("Y37"))</f>
        <v/>
      </c>
      <c r="AB188" s="123" t="str">
        <f>IF(1=1,IF(E188="","",IF(F188="","A CONTROLER",IF(NOT(ISNUMBER(F188)),"TEXTE",IF(OR(W188="",W188&lt;=0),"COMMANDE COUVERTS INCOMPLETE",IF(G188="","UNITE MANQUANTE",IF(COUNTIF(B384:B428,AE188)=0,"UNITE A CONTROLER","OK")))))),N("Z6"))</f>
        <v/>
      </c>
      <c r="AD188" s="144" t="str">
        <f>IF(1=1,IF(E188="","",AD157),N("AB37"))</f>
        <v/>
      </c>
      <c r="AE188" s="125" t="str">
        <f>IF(1=1,IF(G188="","",UPPER(TRIM(SUBSTITUTE(SUBSTITUTE(G188&amp;"",CHAR(160)," ")," "," ")))),N("AC37"))</f>
        <v/>
      </c>
      <c r="AG188" s="244" t="s">
        <v>62</v>
      </c>
    </row>
    <row r="189" spans="1:33" ht="15.75" x14ac:dyDescent="0.25">
      <c r="A189" s="126" t="str">
        <f>IF(1=1,IF(E189="","",A157),N("A38"))</f>
        <v/>
      </c>
      <c r="B189" s="127" t="str">
        <f>IF(1=1,IF(E189="","",B157),N("B38"))</f>
        <v/>
      </c>
      <c r="C189" s="127"/>
      <c r="D189" s="129" t="str">
        <f>IF(ISBLANK(E189),"",LARGE(D157:D188,1)+1)</f>
        <v/>
      </c>
      <c r="E189" s="130"/>
      <c r="F189" s="131"/>
      <c r="G189" s="170"/>
      <c r="H189" s="105"/>
      <c r="I189" s="132" t="str">
        <f>IF(1=1,IF(E189="","",I157),N("H38"))</f>
        <v/>
      </c>
      <c r="J189" s="133" t="str">
        <f>IF(1=1,IF(E189="","",J157),N("I38"))</f>
        <v/>
      </c>
      <c r="K189" s="134" t="str">
        <f>IF(1=1,IF(E189="","",K157),N("J38"))</f>
        <v/>
      </c>
      <c r="L189" s="135" t="str">
        <f>IF(1=1,IF(OR(J189="",O189="",NOT(ISNUMBER(J189)),NOT(ISNUMBER(O189)),J189=0),"",O189/J189),N("L38"))</f>
        <v/>
      </c>
      <c r="M189" s="136" t="str">
        <f>IF(1=1,IF(OR(L189="",NOT(ISNUMBER(F189))),"",F189*L189*IFERROR(INDEX(D384:D428,MATCH(AE189,B384:B428,0)),1)),N("M13"))</f>
        <v/>
      </c>
      <c r="N189" s="137" t="str">
        <f>IF(1=1,IF(F189="","",IF(G189="","",IFERROR(INDEX(E384:E428,MATCH(AE189,B384:B428,0)),G189&amp;""))),N("N6"))</f>
        <v/>
      </c>
      <c r="O189" s="138" t="str">
        <f>IF(1=1,IF(E189="","",O157),N("K38"))</f>
        <v/>
      </c>
      <c r="P189" s="139" t="str">
        <f>IF(1=1,IF(M189="","",IF(AND(ISNUMBER(M189),M189&lt;1,N189="kg"),MAX(1,ROUND(M189*1000,0)),IF(AND(ISNUMBER(M189),M189&lt;1,N189="L"),MAX(1,ROUND(M189*100,0)),ROUND(M189,3)))),N("O38"))</f>
        <v/>
      </c>
      <c r="Q189" s="140" t="str">
        <f>IF(1=1,IF(M189="","",IF(AND(ISNUMBER(M189),M189&lt;1,N189="kg"),"g",IF(AND(ISNUMBER(M189),M189&lt;1,N189="L"),"cl",N189))),N("P38"))</f>
        <v/>
      </c>
      <c r="R189" s="161" t="str">
        <f>IF(1=1,IF(E189="","",IF(F189="","A CONTROLER",IF(NOT(ISNUMBER(F189)),"TEXTE",IF(OR(L189="",L189&lt;=0),"COMMANDE PRINCIPALE INCOMPLETE",IF(G189="","UNITE MANQUANTE",IF(COUNTIF(B384:B428,AE189)=0,"UNITE A CONTROLER","OK")))))),N("Q9"))</f>
        <v/>
      </c>
      <c r="S189" s="105"/>
      <c r="T189" s="141">
        <f t="shared" si="15"/>
        <v>0</v>
      </c>
      <c r="U189" s="133" t="str">
        <f>IF(1=1,IF(E189="","",U157),N("S38"))</f>
        <v/>
      </c>
      <c r="V189" s="133" t="str">
        <f>IF(1=1,IF(E189="","",V157),N("T38"))</f>
        <v/>
      </c>
      <c r="W189" s="135" t="str">
        <f>IF(1=1,IF(OR(U189="",V189="",NOT(ISNUMBER(U189)),NOT(ISNUMBER(V189)),U189=0),"",V189/U189),N("U38"))</f>
        <v/>
      </c>
      <c r="X189" s="136" t="str">
        <f>IF(1=1,IF(OR(W189="",NOT(ISNUMBER(F189))),"",F189*W189*IFERROR(INDEX(D384:D428,MATCH(AE189,B384:B428,0)),1)),N("V7"))</f>
        <v/>
      </c>
      <c r="Y189" s="137" t="str">
        <f>IF(1=1,IF(F189="","",IF(G189="","",IFERROR(INDEX(E384:E428,MATCH(AE189,B384:B428,0)),G189&amp;""))),N("W6"))</f>
        <v/>
      </c>
      <c r="Z189" s="142" t="str">
        <f>IF(1=1,IF(X189="","",IF(AND(ISNUMBER(X189),X189&lt;1,Y189="kg"),MAX(1,ROUND(X189*1000,0)),IF(AND(ISNUMBER(X189),X189&lt;1,Y189="L"),MAX(1,ROUND(X189*100,0)),ROUND(X189,3)))),N("X38"))</f>
        <v/>
      </c>
      <c r="AA189" s="143" t="str">
        <f>IF(1=1,IF(X189="","",IF(AND(ISNUMBER(X189),X189&lt;1,Y189="kg"),"g",IF(AND(ISNUMBER(X189),X189&lt;1,Y189="L"),"cl",Y189))),N("Y38"))</f>
        <v/>
      </c>
      <c r="AB189" s="123" t="str">
        <f>IF(1=1,IF(E189="","",IF(F189="","A CONTROLER",IF(NOT(ISNUMBER(F189)),"TEXTE",IF(OR(W189="",W189&lt;=0),"COMMANDE COUVERTS INCOMPLETE",IF(G189="","UNITE MANQUANTE",IF(COUNTIF(B384:B428,AE189)=0,"UNITE A CONTROLER","OK")))))),N("Z6"))</f>
        <v/>
      </c>
      <c r="AD189" s="144" t="str">
        <f>IF(1=1,IF(E189="","",AD157),N("AB38"))</f>
        <v/>
      </c>
      <c r="AE189" s="125" t="str">
        <f>IF(1=1,IF(G189="","",UPPER(TRIM(SUBSTITUTE(SUBSTITUTE(G189&amp;"",CHAR(160)," ")," "," ")))),N("AC38"))</f>
        <v/>
      </c>
      <c r="AG189" s="244" t="s">
        <v>64</v>
      </c>
    </row>
    <row r="190" spans="1:33" ht="15.75" x14ac:dyDescent="0.25">
      <c r="A190" s="126" t="str">
        <f>IF(1=1,IF(E190="","",A157),N("A39"))</f>
        <v/>
      </c>
      <c r="B190" s="127" t="str">
        <f>IF(1=1,IF(E190="","",B157),N("B39"))</f>
        <v/>
      </c>
      <c r="C190" s="127"/>
      <c r="D190" s="129" t="str">
        <f>IF(ISBLANK(E190),"",LARGE(D157:D189,1)+1)</f>
        <v/>
      </c>
      <c r="E190" s="130"/>
      <c r="F190" s="131"/>
      <c r="G190" s="170"/>
      <c r="H190" s="105"/>
      <c r="I190" s="132" t="str">
        <f>IF(1=1,IF(E190="","",I157),N("H39"))</f>
        <v/>
      </c>
      <c r="J190" s="133" t="str">
        <f>IF(1=1,IF(E190="","",J157),N("I39"))</f>
        <v/>
      </c>
      <c r="K190" s="134" t="str">
        <f>IF(1=1,IF(E190="","",K157),N("J39"))</f>
        <v/>
      </c>
      <c r="L190" s="135" t="str">
        <f>IF(1=1,IF(OR(J190="",O190="",NOT(ISNUMBER(J190)),NOT(ISNUMBER(O190)),J190=0),"",O190/J190),N("L39"))</f>
        <v/>
      </c>
      <c r="M190" s="136" t="str">
        <f>IF(1=1,IF(OR(L190="",NOT(ISNUMBER(F190))),"",F190*L190*IFERROR(INDEX(D384:D428,MATCH(AE190,B384:B428,0)),1)),N("M13"))</f>
        <v/>
      </c>
      <c r="N190" s="137" t="str">
        <f>IF(1=1,IF(F190="","",IF(G190="","",IFERROR(INDEX(E384:E428,MATCH(AE190,B384:B428,0)),G190&amp;""))),N("N6"))</f>
        <v/>
      </c>
      <c r="O190" s="138" t="str">
        <f>IF(1=1,IF(E190="","",O157),N("K39"))</f>
        <v/>
      </c>
      <c r="P190" s="139" t="str">
        <f>IF(1=1,IF(M190="","",IF(AND(ISNUMBER(M190),M190&lt;1,N190="kg"),MAX(1,ROUND(M190*1000,0)),IF(AND(ISNUMBER(M190),M190&lt;1,N190="L"),MAX(1,ROUND(M190*100,0)),ROUND(M190,3)))),N("O39"))</f>
        <v/>
      </c>
      <c r="Q190" s="140" t="str">
        <f>IF(1=1,IF(M190="","",IF(AND(ISNUMBER(M190),M190&lt;1,N190="kg"),"g",IF(AND(ISNUMBER(M190),M190&lt;1,N190="L"),"cl",N190))),N("P39"))</f>
        <v/>
      </c>
      <c r="R190" s="161" t="str">
        <f>IF(1=1,IF(E190="","",IF(F190="","A CONTROLER",IF(NOT(ISNUMBER(F190)),"TEXTE",IF(OR(L190="",L190&lt;=0),"COMMANDE PRINCIPALE INCOMPLETE",IF(G190="","UNITE MANQUANTE",IF(COUNTIF(B384:B428,AE190)=0,"UNITE A CONTROLER","OK")))))),N("Q9"))</f>
        <v/>
      </c>
      <c r="S190" s="105"/>
      <c r="T190" s="141">
        <f t="shared" si="15"/>
        <v>0</v>
      </c>
      <c r="U190" s="133" t="str">
        <f>IF(1=1,IF(E190="","",U157),N("S39"))</f>
        <v/>
      </c>
      <c r="V190" s="133" t="str">
        <f>IF(1=1,IF(E190="","",V157),N("T39"))</f>
        <v/>
      </c>
      <c r="W190" s="135" t="str">
        <f>IF(1=1,IF(OR(U190="",V190="",NOT(ISNUMBER(U190)),NOT(ISNUMBER(V190)),U190=0),"",V190/U190),N("U39"))</f>
        <v/>
      </c>
      <c r="X190" s="136" t="str">
        <f>IF(1=1,IF(OR(W190="",NOT(ISNUMBER(F190))),"",F190*W190*IFERROR(INDEX(D384:D428,MATCH(AE190,B384:B428,0)),1)),N("V7"))</f>
        <v/>
      </c>
      <c r="Y190" s="137" t="str">
        <f>IF(1=1,IF(F190="","",IF(G190="","",IFERROR(INDEX(E384:E428,MATCH(AE190,B384:B428,0)),G190&amp;""))),N("W6"))</f>
        <v/>
      </c>
      <c r="Z190" s="142" t="str">
        <f>IF(1=1,IF(X190="","",IF(AND(ISNUMBER(X190),X190&lt;1,Y190="kg"),MAX(1,ROUND(X190*1000,0)),IF(AND(ISNUMBER(X190),X190&lt;1,Y190="L"),MAX(1,ROUND(X190*100,0)),ROUND(X190,3)))),N("X39"))</f>
        <v/>
      </c>
      <c r="AA190" s="143" t="str">
        <f>IF(1=1,IF(X190="","",IF(AND(ISNUMBER(X190),X190&lt;1,Y190="kg"),"g",IF(AND(ISNUMBER(X190),X190&lt;1,Y190="L"),"cl",Y190))),N("Y39"))</f>
        <v/>
      </c>
      <c r="AB190" s="123" t="str">
        <f>IF(1=1,IF(E190="","",IF(F190="","A CONTROLER",IF(NOT(ISNUMBER(F190)),"TEXTE",IF(OR(W190="",W190&lt;=0),"COMMANDE COUVERTS INCOMPLETE",IF(G190="","UNITE MANQUANTE",IF(COUNTIF(B384:B428,AE190)=0,"UNITE A CONTROLER","OK")))))),N("Z6"))</f>
        <v/>
      </c>
      <c r="AD190" s="144" t="str">
        <f>IF(1=1,IF(E190="","",AD157),N("AB39"))</f>
        <v/>
      </c>
      <c r="AE190" s="125" t="str">
        <f>IF(1=1,IF(G190="","",UPPER(TRIM(SUBSTITUTE(SUBSTITUTE(G190&amp;"",CHAR(160)," ")," "," ")))),N("AC39"))</f>
        <v/>
      </c>
      <c r="AG190" s="244" t="s">
        <v>66</v>
      </c>
    </row>
    <row r="191" spans="1:33" ht="15.75" x14ac:dyDescent="0.25">
      <c r="A191" s="126" t="str">
        <f>IF(1=1,IF(E191="","",A157),N("A40"))</f>
        <v/>
      </c>
      <c r="B191" s="127" t="str">
        <f>IF(1=1,IF(E191="","",B157),N("B40"))</f>
        <v/>
      </c>
      <c r="C191" s="127"/>
      <c r="D191" s="129" t="str">
        <f>IF(ISBLANK(E191),"",LARGE(D157:D190,1)+1)</f>
        <v/>
      </c>
      <c r="E191" s="130"/>
      <c r="F191" s="131"/>
      <c r="G191" s="170"/>
      <c r="H191" s="105"/>
      <c r="I191" s="132" t="str">
        <f>IF(1=1,IF(E191="","",I157),N("H40"))</f>
        <v/>
      </c>
      <c r="J191" s="133" t="str">
        <f>IF(1=1,IF(E191="","",J157),N("I40"))</f>
        <v/>
      </c>
      <c r="K191" s="134" t="str">
        <f>IF(1=1,IF(E191="","",K157),N("J40"))</f>
        <v/>
      </c>
      <c r="L191" s="135" t="str">
        <f>IF(1=1,IF(OR(J191="",O191="",NOT(ISNUMBER(J191)),NOT(ISNUMBER(O191)),J191=0),"",O191/J191),N("L40"))</f>
        <v/>
      </c>
      <c r="M191" s="136" t="str">
        <f>IF(1=1,IF(OR(L191="",NOT(ISNUMBER(F191))),"",F191*L191*IFERROR(INDEX(D384:D428,MATCH(AE191,B384:B428,0)),1)),N("M13"))</f>
        <v/>
      </c>
      <c r="N191" s="137" t="str">
        <f>IF(1=1,IF(F191="","",IF(G191="","",IFERROR(INDEX(E384:E428,MATCH(AE191,B384:B428,0)),G191&amp;""))),N("N6"))</f>
        <v/>
      </c>
      <c r="O191" s="138" t="str">
        <f>IF(1=1,IF(E191="","",O157),N("K40"))</f>
        <v/>
      </c>
      <c r="P191" s="139" t="str">
        <f>IF(1=1,IF(M191="","",IF(AND(ISNUMBER(M191),M191&lt;1,N191="kg"),MAX(1,ROUND(M191*1000,0)),IF(AND(ISNUMBER(M191),M191&lt;1,N191="L"),MAX(1,ROUND(M191*100,0)),ROUND(M191,3)))),N("O40"))</f>
        <v/>
      </c>
      <c r="Q191" s="140" t="str">
        <f>IF(1=1,IF(M191="","",IF(AND(ISNUMBER(M191),M191&lt;1,N191="kg"),"g",IF(AND(ISNUMBER(M191),M191&lt;1,N191="L"),"cl",N191))),N("P40"))</f>
        <v/>
      </c>
      <c r="R191" s="161" t="str">
        <f>IF(1=1,IF(E191="","",IF(F191="","A CONTROLER",IF(NOT(ISNUMBER(F191)),"TEXTE",IF(OR(L191="",L191&lt;=0),"COMMANDE PRINCIPALE INCOMPLETE",IF(G191="","UNITE MANQUANTE",IF(COUNTIF(B384:B428,AE191)=0,"UNITE A CONTROLER","OK")))))),N("Q9"))</f>
        <v/>
      </c>
      <c r="S191" s="105"/>
      <c r="T191" s="141">
        <f t="shared" si="15"/>
        <v>0</v>
      </c>
      <c r="U191" s="133" t="str">
        <f>IF(1=1,IF(E191="","",U157),N("S40"))</f>
        <v/>
      </c>
      <c r="V191" s="133" t="str">
        <f>IF(1=1,IF(E191="","",V157),N("T40"))</f>
        <v/>
      </c>
      <c r="W191" s="135" t="str">
        <f>IF(1=1,IF(OR(U191="",V191="",NOT(ISNUMBER(U191)),NOT(ISNUMBER(V191)),U191=0),"",V191/U191),N("U40"))</f>
        <v/>
      </c>
      <c r="X191" s="136" t="str">
        <f>IF(1=1,IF(OR(W191="",NOT(ISNUMBER(F191))),"",F191*W191*IFERROR(INDEX(D384:D428,MATCH(AE191,B384:B428,0)),1)),N("V7"))</f>
        <v/>
      </c>
      <c r="Y191" s="137" t="str">
        <f>IF(1=1,IF(F191="","",IF(G191="","",IFERROR(INDEX(E384:E428,MATCH(AE191,B384:B428,0)),G191&amp;""))),N("W6"))</f>
        <v/>
      </c>
      <c r="Z191" s="142" t="str">
        <f>IF(1=1,IF(X191="","",IF(AND(ISNUMBER(X191),X191&lt;1,Y191="kg"),MAX(1,ROUND(X191*1000,0)),IF(AND(ISNUMBER(X191),X191&lt;1,Y191="L"),MAX(1,ROUND(X191*100,0)),ROUND(X191,3)))),N("X40"))</f>
        <v/>
      </c>
      <c r="AA191" s="143" t="str">
        <f>IF(1=1,IF(X191="","",IF(AND(ISNUMBER(X191),X191&lt;1,Y191="kg"),"g",IF(AND(ISNUMBER(X191),X191&lt;1,Y191="L"),"cl",Y191))),N("Y40"))</f>
        <v/>
      </c>
      <c r="AB191" s="123" t="str">
        <f>IF(1=1,IF(E191="","",IF(F191="","A CONTROLER",IF(NOT(ISNUMBER(F191)),"TEXTE",IF(OR(W191="",W191&lt;=0),"COMMANDE COUVERTS INCOMPLETE",IF(G191="","UNITE MANQUANTE",IF(COUNTIF(B384:B428,AE191)=0,"UNITE A CONTROLER","OK")))))),N("Z6"))</f>
        <v/>
      </c>
      <c r="AD191" s="144" t="str">
        <f>IF(1=1,IF(E191="","",AD157),N("AB40"))</f>
        <v/>
      </c>
      <c r="AE191" s="125" t="str">
        <f>IF(1=1,IF(G191="","",UPPER(TRIM(SUBSTITUTE(SUBSTITUTE(G191&amp;"",CHAR(160)," ")," "," ")))),N("AC40"))</f>
        <v/>
      </c>
      <c r="AG191" s="244" t="s">
        <v>68</v>
      </c>
    </row>
    <row r="192" spans="1:33" ht="23.25" x14ac:dyDescent="0.25">
      <c r="A192" s="162"/>
      <c r="B192" s="163" t="s">
        <v>229</v>
      </c>
      <c r="C192" s="164"/>
      <c r="D192" s="164" t="s">
        <v>239</v>
      </c>
      <c r="E192" s="164"/>
      <c r="F192" s="164"/>
      <c r="G192" s="164"/>
      <c r="H192" s="165"/>
      <c r="I192" s="164"/>
      <c r="J192" s="164"/>
      <c r="K192" s="164"/>
      <c r="L192" s="164"/>
      <c r="M192" s="164"/>
      <c r="N192" s="164"/>
      <c r="O192" s="164"/>
      <c r="P192" s="164" t="str">
        <f>D192</f>
        <v>SOUS-FAMILLE</v>
      </c>
      <c r="Q192" s="164"/>
      <c r="R192" s="164"/>
      <c r="S192" s="165"/>
      <c r="T192" s="166" t="s">
        <v>664</v>
      </c>
      <c r="U192" s="167" cm="1">
        <f t="array" ref="U192">SUMPRODUCT(LEN(E194:E228)-LEN(SUBSTITUTE(E194:E228,"*","")))</f>
        <v>0</v>
      </c>
      <c r="V192" s="164"/>
      <c r="W192" s="164" t="str">
        <f>D192</f>
        <v>SOUS-FAMILLE</v>
      </c>
      <c r="X192" s="164"/>
      <c r="Y192" s="164"/>
      <c r="Z192" s="164"/>
      <c r="AA192" s="164"/>
      <c r="AB192" s="168"/>
      <c r="AC192" s="164"/>
      <c r="AD192" s="164"/>
      <c r="AE192" s="169" t="str">
        <f>B194</f>
        <v>NOM DE LA RECETTE À SAISIR</v>
      </c>
      <c r="AG192" s="244" t="s">
        <v>70</v>
      </c>
    </row>
    <row r="193" spans="1:33" ht="32.25" thickBot="1" x14ac:dyDescent="0.3">
      <c r="A193" s="92" t="s">
        <v>155</v>
      </c>
      <c r="B193" s="92" t="s">
        <v>1</v>
      </c>
      <c r="C193" s="92"/>
      <c r="D193" s="92" t="s">
        <v>2</v>
      </c>
      <c r="E193" s="92" t="s">
        <v>117</v>
      </c>
      <c r="F193" s="92" t="s">
        <v>3</v>
      </c>
      <c r="G193" s="92" t="s">
        <v>4</v>
      </c>
      <c r="H193" s="81"/>
      <c r="I193" s="157" t="s">
        <v>5</v>
      </c>
      <c r="J193" s="92" t="s">
        <v>114</v>
      </c>
      <c r="K193" s="92" t="s">
        <v>4</v>
      </c>
      <c r="L193" s="92" t="s">
        <v>6</v>
      </c>
      <c r="M193" s="94" t="s">
        <v>7</v>
      </c>
      <c r="N193" s="94" t="s">
        <v>116</v>
      </c>
      <c r="O193" s="95" t="s">
        <v>115</v>
      </c>
      <c r="P193" s="96" t="s">
        <v>8</v>
      </c>
      <c r="Q193" s="97" t="s">
        <v>9</v>
      </c>
      <c r="R193" s="92" t="s">
        <v>10</v>
      </c>
      <c r="S193" s="81"/>
      <c r="T193" s="92" t="s">
        <v>117</v>
      </c>
      <c r="U193" s="98" t="s">
        <v>11</v>
      </c>
      <c r="V193" s="95" t="s">
        <v>12</v>
      </c>
      <c r="W193" s="92" t="s">
        <v>13</v>
      </c>
      <c r="X193" s="94" t="s">
        <v>7</v>
      </c>
      <c r="Y193" s="94" t="s">
        <v>116</v>
      </c>
      <c r="Z193" s="99" t="s">
        <v>8</v>
      </c>
      <c r="AA193" s="97" t="s">
        <v>9</v>
      </c>
      <c r="AB193" s="99" t="s">
        <v>10</v>
      </c>
      <c r="AC193" s="240"/>
      <c r="AD193" s="92" t="s">
        <v>14</v>
      </c>
      <c r="AE193" s="92" t="s">
        <v>15</v>
      </c>
      <c r="AG193" s="244" t="s">
        <v>72</v>
      </c>
    </row>
    <row r="194" spans="1:33" ht="18.75" x14ac:dyDescent="0.25">
      <c r="A194" s="158" t="s">
        <v>5640</v>
      </c>
      <c r="B194" s="101" t="s">
        <v>20</v>
      </c>
      <c r="C194" s="101"/>
      <c r="D194" s="102">
        <v>0</v>
      </c>
      <c r="E194" s="103" t="s">
        <v>21</v>
      </c>
      <c r="F194" s="104">
        <v>10</v>
      </c>
      <c r="G194" s="8" t="s">
        <v>119</v>
      </c>
      <c r="H194" s="105"/>
      <c r="I194" s="106" t="str">
        <f>E194</f>
        <v>ÉLÉMENT PRINCIPAL À SAISIR</v>
      </c>
      <c r="J194" s="107">
        <f>F194</f>
        <v>10</v>
      </c>
      <c r="K194" s="108" t="str">
        <f>G194</f>
        <v>Quoi ?</v>
      </c>
      <c r="L194" s="109">
        <f>IF(1=1,IF(OR(J194="",O194="",NOT(ISNUMBER(J194)),NOT(ISNUMBER(O194)),J194=0),"",O194/J194),N("L6"))</f>
        <v>15</v>
      </c>
      <c r="M194" s="110">
        <f>IF(1=1,IF(OR(L194="",NOT(ISNUMBER(F194))),"",F194*L194*IFERROR(INDEX(D384:D428,MATCH(AE194,B384:B428,0)),1)),N("M13"))</f>
        <v>150</v>
      </c>
      <c r="N194" s="111" t="str">
        <f>IF(1=1,IF(F194="","",IF(G194="","",IFERROR(INDEX(E384:E428,MATCH(AE194,B384:B428,0)),G194&amp;""))),N("N6"))</f>
        <v>Quoi ?</v>
      </c>
      <c r="O194" s="112">
        <v>150</v>
      </c>
      <c r="P194" s="113">
        <f>IF(1=1,IF(M194="","",IF(AND(ISNUMBER(M194),M194&lt;1,N194="kg"),MAX(1,ROUND(M194*1000,0)),IF(AND(ISNUMBER(M194),M194&lt;1,N194="L"),MAX(1,ROUND(M194*100,0)),ROUND(M194,3)))),N("O6"))</f>
        <v>150</v>
      </c>
      <c r="Q194" s="114" t="str">
        <f>IF(1=1,IF(M194="","",IF(AND(ISNUMBER(M194),M194&lt;1,N194="kg"),"g",IF(AND(ISNUMBER(M194),M194&lt;1,N194="L"),"cl",N194))),N("P6"))</f>
        <v>Quoi ?</v>
      </c>
      <c r="R194" s="115" t="str">
        <f>IF(1=1,IF(E194="","",IF(F194="","A CONTROLER",IF(NOT(ISNUMBER(F194)),"TEXTE",IF(OR(L194="",L194&lt;=0),"COMMANDE PRINCIPALE INCOMPLETE",IF(G194="","UNITE MANQUANTE",IF(COUNTIF(B384:B428,AE194)=0,"UNITE A CONTROLER","OK")))))),N("Q9"))</f>
        <v>UNITE A CONTROLER</v>
      </c>
      <c r="S194" s="105"/>
      <c r="T194" s="159" t="str">
        <f>B194</f>
        <v>NOM DE LA RECETTE À SAISIR</v>
      </c>
      <c r="U194" s="117">
        <v>100</v>
      </c>
      <c r="V194" s="112">
        <v>150</v>
      </c>
      <c r="W194" s="118">
        <f>IF(1=1,IF(OR(U194="",V194="",NOT(ISNUMBER(U194)),NOT(ISNUMBER(V194)),U194=0),"",V194/U194),N("U6"))</f>
        <v>1.5</v>
      </c>
      <c r="X194" s="119">
        <f>IF(1=1,IF(OR(W194="",NOT(ISNUMBER(F194))),"",F194*W194*IFERROR(INDEX(D384:D428,MATCH(AE194,B384:B428,0)),1)),N("V7"))</f>
        <v>15</v>
      </c>
      <c r="Y194" s="120" t="str">
        <f>IF(1=1,IF(F194="","",IF(G194="","",IFERROR(INDEX(E384:E428,MATCH(AE194,B384:B428,0)),G194&amp;""))),N("W6"))</f>
        <v>Quoi ?</v>
      </c>
      <c r="Z194" s="121">
        <f>IF(1=1,IF(X194="","",IF(AND(ISNUMBER(X194),X194&lt;1,Y194="kg"),MAX(1,ROUND(X194*1000,0)),IF(AND(ISNUMBER(X194),X194&lt;1,Y194="L"),MAX(1,ROUND(X194*100,0)),ROUND(X194,3)))),N("X6"))</f>
        <v>15</v>
      </c>
      <c r="AA194" s="122" t="str">
        <f>IF(1=1,IF(X194="","",IF(AND(ISNUMBER(X194),X194&lt;1,Y194="kg"),"g",IF(AND(ISNUMBER(X194),X194&lt;1,Y194="L"),"cl",Y194))),N("Y6"))</f>
        <v>Quoi ?</v>
      </c>
      <c r="AB194" s="123" t="str">
        <f>IF(1=1,IF(E194="","",IF(F194="","A CONTROLER",IF(NOT(ISNUMBER(F194)),"TEXTE",IF(OR(W194="",W194&lt;=0),"COMMANDE COUVERTS INCOMPLETE",IF(G194="","UNITE MANQUANTE",IF(COUNTIF(B384:B428,AE194)=0,"UNITE A CONTROLER","OK")))))),N("Z6"))</f>
        <v>UNITE A CONTROLER</v>
      </c>
      <c r="AD194" s="124">
        <v>62</v>
      </c>
      <c r="AE194" s="125" t="str">
        <f>IF(1=1,IF(G194="","",UPPER(TRIM(SUBSTITUTE(SUBSTITUTE(G194&amp;"",CHAR(160)," ")," "," ")))),N("AC6"))</f>
        <v>QUOI ?</v>
      </c>
      <c r="AG194" s="244" t="s">
        <v>74</v>
      </c>
    </row>
    <row r="195" spans="1:33" ht="15.75" x14ac:dyDescent="0.25">
      <c r="A195" s="160" t="str">
        <f>IF(1=1,IF(E195="","",A194),N("A7"))</f>
        <v/>
      </c>
      <c r="B195" s="127" t="str">
        <f>IF(1=1,IF(E195="","",B194),N("B7"))</f>
        <v/>
      </c>
      <c r="C195" s="128"/>
      <c r="D195" s="129" t="str">
        <f>IF(ISBLANK(E195),"",LARGE(D194:D194,1)+1)</f>
        <v/>
      </c>
      <c r="E195" s="130"/>
      <c r="F195" s="131"/>
      <c r="G195" s="170"/>
      <c r="H195" s="105"/>
      <c r="I195" s="132" t="str">
        <f>IF(1=1,IF(E195="","",I194),N("H7"))</f>
        <v/>
      </c>
      <c r="J195" s="133" t="str">
        <f>IF(1=1,IF(E195="","",J194),N("I7"))</f>
        <v/>
      </c>
      <c r="K195" s="134" t="str">
        <f>IF(1=1,IF(E195="","",K194),N("J7"))</f>
        <v/>
      </c>
      <c r="L195" s="135" t="str">
        <f>IF(1=1,IF(OR(J195="",O195="",NOT(ISNUMBER(J195)),NOT(ISNUMBER(O195)),J195=0),"",O195/J195),N("L7"))</f>
        <v/>
      </c>
      <c r="M195" s="136" t="str">
        <f>IF(1=1,IF(OR(L195="",NOT(ISNUMBER(F195))),"",F195*L195*IFERROR(INDEX(D384:D428,MATCH(AE195,B384:B428,0)),1)),N("M13"))</f>
        <v/>
      </c>
      <c r="N195" s="137" t="str">
        <f>IF(1=1,IF(F195="","",IF(G195="","",IFERROR(INDEX(E384:E428,MATCH(AE195,B384:B428,0)),G195&amp;""))),N("N6"))</f>
        <v/>
      </c>
      <c r="O195" s="138" t="str">
        <f>IF(1=1,IF(E195="","",O194),N("K7"))</f>
        <v/>
      </c>
      <c r="P195" s="139" t="str">
        <f>IF(1=1,IF(M195="","",IF(AND(ISNUMBER(M195),M195&lt;1,N195="kg"),MAX(1,ROUND(M195*1000,0)),IF(AND(ISNUMBER(M195),M195&lt;1,N195="L"),MAX(1,ROUND(M195*100,0)),ROUND(M195,3)))),N("O7"))</f>
        <v/>
      </c>
      <c r="Q195" s="140" t="str">
        <f>IF(1=1,IF(M195="","",IF(AND(ISNUMBER(M195),M195&lt;1,N195="kg"),"g",IF(AND(ISNUMBER(M195),M195&lt;1,N195="L"),"cl",N195))),N("P7"))</f>
        <v/>
      </c>
      <c r="R195" s="161" t="str">
        <f>IF(1=1,IF(E195="","",IF(F195="","A CONTROLER",IF(NOT(ISNUMBER(F195)),"TEXTE",IF(OR(L195="",L195&lt;=0),"COMMANDE PRINCIPALE INCOMPLETE",IF(G195="","UNITE MANQUANTE",IF(COUNTIF(B384:B428,AE195)=0,"UNITE A CONTROLER","OK")))))),N("Q9"))</f>
        <v/>
      </c>
      <c r="S195" s="105"/>
      <c r="T195" s="141">
        <f t="shared" ref="T195:T228" si="16">E195</f>
        <v>0</v>
      </c>
      <c r="U195" s="133" t="str">
        <f>IF(1=1,IF(E195="","",U194),N("S7"))</f>
        <v/>
      </c>
      <c r="V195" s="133" t="str">
        <f>IF(1=1,IF(E195="","",V194),N("T7"))</f>
        <v/>
      </c>
      <c r="W195" s="135" t="str">
        <f>IF(1=1,IF(OR(U195="",V195="",NOT(ISNUMBER(U195)),NOT(ISNUMBER(V195)),U195=0),"",V195/U195),N("U7"))</f>
        <v/>
      </c>
      <c r="X195" s="136" t="str">
        <f>IF(1=1,IF(OR(W195="",NOT(ISNUMBER(F195))),"",F195*W195*IFERROR(INDEX(D384:D428,MATCH(AE195,B384:B428,0)),1)),N("V7"))</f>
        <v/>
      </c>
      <c r="Y195" s="137" t="str">
        <f>IF(1=1,IF(F195="","",IF(G195="","",IFERROR(INDEX(E384:E428,MATCH(AE195,B384:B428,0)),G195&amp;""))),N("W6"))</f>
        <v/>
      </c>
      <c r="Z195" s="142" t="str">
        <f>IF(1=1,IF(X195="","",IF(AND(ISNUMBER(X195),X195&lt;1,Y195="kg"),MAX(1,ROUND(X195*1000,0)),IF(AND(ISNUMBER(X195),X195&lt;1,Y195="L"),MAX(1,ROUND(X195*100,0)),ROUND(X195,3)))),N("X7"))</f>
        <v/>
      </c>
      <c r="AA195" s="143" t="str">
        <f>IF(1=1,IF(X195="","",IF(AND(ISNUMBER(X195),X195&lt;1,Y195="kg"),"g",IF(AND(ISNUMBER(X195),X195&lt;1,Y195="L"),"cl",Y195))),N("Y7"))</f>
        <v/>
      </c>
      <c r="AB195" s="123" t="str">
        <f>IF(1=1,IF(E195="","",IF(F195="","A CONTROLER",IF(NOT(ISNUMBER(F195)),"TEXTE",IF(OR(W195="",W195&lt;=0),"COMMANDE COUVERTS INCOMPLETE",IF(G195="","UNITE MANQUANTE",IF(COUNTIF(B384:B428,AE195)=0,"UNITE A CONTROLER","OK")))))),N("Z6"))</f>
        <v/>
      </c>
      <c r="AD195" s="144" t="str">
        <f>IF(1=1,IF(E195="","",AD194),N("AB7"))</f>
        <v/>
      </c>
      <c r="AE195" s="125" t="str">
        <f>IF(1=1,IF(G195="","",UPPER(TRIM(SUBSTITUTE(SUBSTITUTE(G195&amp;"",CHAR(160)," ")," "," ")))),N("AC7"))</f>
        <v/>
      </c>
      <c r="AG195" s="244" t="s">
        <v>76</v>
      </c>
    </row>
    <row r="196" spans="1:33" ht="15.75" x14ac:dyDescent="0.25">
      <c r="A196" s="160" t="str">
        <f>IF(1=1,IF(E196="","",A194),N("A8"))</f>
        <v/>
      </c>
      <c r="B196" s="127" t="str">
        <f>IF(1=1,IF(E196="","",B194),N("B8"))</f>
        <v/>
      </c>
      <c r="C196" s="128"/>
      <c r="D196" s="129" t="str">
        <f>IF(ISBLANK(E196),"",LARGE(D194:D195,1)+1)</f>
        <v/>
      </c>
      <c r="E196" s="130"/>
      <c r="F196" s="131"/>
      <c r="G196" s="170"/>
      <c r="H196" s="105"/>
      <c r="I196" s="132" t="str">
        <f>IF(1=1,IF(E196="","",I194),N("H8"))</f>
        <v/>
      </c>
      <c r="J196" s="133" t="str">
        <f>IF(1=1,IF(E196="","",J194),N("I8"))</f>
        <v/>
      </c>
      <c r="K196" s="134" t="str">
        <f>IF(1=1,IF(E196="","",K194),N("J8"))</f>
        <v/>
      </c>
      <c r="L196" s="135" t="str">
        <f>IF(1=1,IF(OR(J196="",O196="",NOT(ISNUMBER(J196)),NOT(ISNUMBER(O196)),J196=0),"",O196/J196),N("L8"))</f>
        <v/>
      </c>
      <c r="M196" s="136" t="str">
        <f>IF(1=1,IF(OR(L196="",NOT(ISNUMBER(F196))),"",F196*L196*IFERROR(INDEX(D384:D428,MATCH(AE196,B384:B428,0)),1)),N("M13"))</f>
        <v/>
      </c>
      <c r="N196" s="137" t="str">
        <f>IF(1=1,IF(F196="","",IF(G196="","",IFERROR(INDEX(E384:E428,MATCH(AE196,B384:B428,0)),G196&amp;""))),N("N6"))</f>
        <v/>
      </c>
      <c r="O196" s="138" t="str">
        <f>IF(1=1,IF(E196="","",O194),N("K8"))</f>
        <v/>
      </c>
      <c r="P196" s="139" t="str">
        <f>IF(1=1,IF(M196="","",IF(AND(ISNUMBER(M196),M196&lt;1,N196="kg"),MAX(1,ROUND(M196*1000,0)),IF(AND(ISNUMBER(M196),M196&lt;1,N196="L"),MAX(1,ROUND(M196*100,0)),ROUND(M196,3)))),N("O8"))</f>
        <v/>
      </c>
      <c r="Q196" s="140" t="str">
        <f>IF(1=1,IF(M196="","",IF(AND(ISNUMBER(M196),M196&lt;1,N196="kg"),"g",IF(AND(ISNUMBER(M196),M196&lt;1,N196="L"),"cl",N196))),N("P8"))</f>
        <v/>
      </c>
      <c r="R196" s="161" t="str">
        <f>IF(1=1,IF(E196="","",IF(F196="","A CONTROLER",IF(NOT(ISNUMBER(F196)),"TEXTE",IF(OR(L196="",L196&lt;=0),"COMMANDE PRINCIPALE INCOMPLETE",IF(G196="","UNITE MANQUANTE",IF(COUNTIF(B384:B428,AE196)=0,"UNITE A CONTROLER","OK")))))),N("Q9"))</f>
        <v/>
      </c>
      <c r="S196" s="105"/>
      <c r="T196" s="141">
        <f t="shared" si="16"/>
        <v>0</v>
      </c>
      <c r="U196" s="133" t="str">
        <f>IF(1=1,IF(E196="","",U194),N("S8"))</f>
        <v/>
      </c>
      <c r="V196" s="133" t="str">
        <f>IF(1=1,IF(E196="","",V194),N("T8"))</f>
        <v/>
      </c>
      <c r="W196" s="135" t="str">
        <f>IF(1=1,IF(OR(U196="",V196="",NOT(ISNUMBER(U196)),NOT(ISNUMBER(V196)),U196=0),"",V196/U196),N("U8"))</f>
        <v/>
      </c>
      <c r="X196" s="136" t="str">
        <f>IF(1=1,IF(OR(W196="",NOT(ISNUMBER(F196))),"",F196*W196*IFERROR(INDEX(D384:D428,MATCH(AE196,B384:B428,0)),1)),N("V7"))</f>
        <v/>
      </c>
      <c r="Y196" s="137" t="str">
        <f>IF(1=1,IF(F196="","",IF(G196="","",IFERROR(INDEX(E384:E428,MATCH(AE196,B384:B428,0)),G196&amp;""))),N("W6"))</f>
        <v/>
      </c>
      <c r="Z196" s="142" t="str">
        <f>IF(1=1,IF(X196="","",IF(AND(ISNUMBER(X196),X196&lt;1,Y196="kg"),MAX(1,ROUND(X196*1000,0)),IF(AND(ISNUMBER(X196),X196&lt;1,Y196="L"),MAX(1,ROUND(X196*100,0)),ROUND(X196,3)))),N("X8"))</f>
        <v/>
      </c>
      <c r="AA196" s="143" t="str">
        <f>IF(1=1,IF(X196="","",IF(AND(ISNUMBER(X196),X196&lt;1,Y196="kg"),"g",IF(AND(ISNUMBER(X196),X196&lt;1,Y196="L"),"cl",Y196))),N("Y8"))</f>
        <v/>
      </c>
      <c r="AB196" s="123" t="str">
        <f>IF(1=1,IF(E196="","",IF(F196="","A CONTROLER",IF(NOT(ISNUMBER(F196)),"TEXTE",IF(OR(W196="",W196&lt;=0),"COMMANDE COUVERTS INCOMPLETE",IF(G196="","UNITE MANQUANTE",IF(COUNTIF(B384:B428,AE196)=0,"UNITE A CONTROLER","OK")))))),N("Z6"))</f>
        <v/>
      </c>
      <c r="AD196" s="144" t="str">
        <f>IF(1=1,IF(E196="","",AD194),N("AB8"))</f>
        <v/>
      </c>
      <c r="AE196" s="125" t="str">
        <f>IF(1=1,IF(G196="","",UPPER(TRIM(SUBSTITUTE(SUBSTITUTE(G196&amp;"",CHAR(160)," ")," "," ")))),N("AC8"))</f>
        <v/>
      </c>
      <c r="AG196" s="244" t="s">
        <v>78</v>
      </c>
    </row>
    <row r="197" spans="1:33" ht="15.75" x14ac:dyDescent="0.25">
      <c r="A197" s="160" t="str">
        <f>IF(1=1,IF(E197="","",A194),N("A9"))</f>
        <v/>
      </c>
      <c r="B197" s="127" t="str">
        <f>IF(1=1,IF(E197="","",B194),N("B9"))</f>
        <v/>
      </c>
      <c r="C197" s="128"/>
      <c r="D197" s="129" t="str">
        <f>IF(ISBLANK(E197),"",LARGE(D194:D196,1)+1)</f>
        <v/>
      </c>
      <c r="E197" s="130"/>
      <c r="F197" s="131"/>
      <c r="G197" s="170"/>
      <c r="H197" s="105"/>
      <c r="I197" s="132" t="str">
        <f>IF(1=1,IF(E197="","",I194),N("H9"))</f>
        <v/>
      </c>
      <c r="J197" s="133" t="str">
        <f>IF(1=1,IF(E197="","",J194),N("I9"))</f>
        <v/>
      </c>
      <c r="K197" s="134" t="str">
        <f>IF(1=1,IF(E197="","",K194),N("J9"))</f>
        <v/>
      </c>
      <c r="L197" s="135" t="str">
        <f>IF(1=1,IF(OR(J197="",O197="",NOT(ISNUMBER(J197)),NOT(ISNUMBER(O197)),J197=0),"",O197/J197),N("L9"))</f>
        <v/>
      </c>
      <c r="M197" s="136" t="str">
        <f>IF(1=1,IF(OR(L197="",NOT(ISNUMBER(F197))),"",F197*L197*IFERROR(INDEX(D384:D428,MATCH(AE197,B384:B428,0)),1)),N("M13"))</f>
        <v/>
      </c>
      <c r="N197" s="137" t="str">
        <f>IF(1=1,IF(F197="","",IF(G197="","",IFERROR(INDEX(E384:E428,MATCH(AE197,B384:B428,0)),G197&amp;""))),N("N6"))</f>
        <v/>
      </c>
      <c r="O197" s="138" t="str">
        <f>IF(1=1,IF(E197="","",O194),N("K9"))</f>
        <v/>
      </c>
      <c r="P197" s="139" t="str">
        <f>IF(1=1,IF(M197="","",IF(AND(ISNUMBER(M197),M197&lt;1,N197="kg"),MAX(1,ROUND(M197*1000,0)),IF(AND(ISNUMBER(M197),M197&lt;1,N197="L"),MAX(1,ROUND(M197*100,0)),ROUND(M197,3)))),N("O9"))</f>
        <v/>
      </c>
      <c r="Q197" s="140" t="str">
        <f>IF(1=1,IF(M197="","",IF(AND(ISNUMBER(M197),M197&lt;1,N197="kg"),"g",IF(AND(ISNUMBER(M197),M197&lt;1,N197="L"),"cl",N197))),N("P9"))</f>
        <v/>
      </c>
      <c r="R197" s="161" t="str">
        <f>IF(1=1,IF(E197="","",IF(F197="","A CONTROLER",IF(NOT(ISNUMBER(F197)),"TEXTE",IF(OR(L197="",L197&lt;=0),"COMMANDE PRINCIPALE INCOMPLETE",IF(G197="","UNITE MANQUANTE",IF(COUNTIF(B384:B428,AE197)=0,"UNITE A CONTROLER","OK")))))),N("Q9"))</f>
        <v/>
      </c>
      <c r="S197" s="105"/>
      <c r="T197" s="141">
        <f t="shared" si="16"/>
        <v>0</v>
      </c>
      <c r="U197" s="133" t="str">
        <f>IF(1=1,IF(E197="","",U194),N("S9"))</f>
        <v/>
      </c>
      <c r="V197" s="133" t="str">
        <f>IF(1=1,IF(E197="","",V194),N("T9"))</f>
        <v/>
      </c>
      <c r="W197" s="135" t="str">
        <f>IF(1=1,IF(OR(U197="",V197="",NOT(ISNUMBER(U197)),NOT(ISNUMBER(V197)),U197=0),"",V197/U197),N("U9"))</f>
        <v/>
      </c>
      <c r="X197" s="136" t="str">
        <f>IF(1=1,IF(OR(W197="",NOT(ISNUMBER(F197))),"",F197*W197*IFERROR(INDEX(D384:D428,MATCH(AE197,B384:B428,0)),1)),N("V7"))</f>
        <v/>
      </c>
      <c r="Y197" s="137" t="str">
        <f>IF(1=1,IF(F197="","",IF(G197="","",IFERROR(INDEX(E384:E428,MATCH(AE197,B384:B428,0)),G197&amp;""))),N("W6"))</f>
        <v/>
      </c>
      <c r="Z197" s="142" t="str">
        <f>IF(1=1,IF(X197="","",IF(AND(ISNUMBER(X197),X197&lt;1,Y197="kg"),MAX(1,ROUND(X197*1000,0)),IF(AND(ISNUMBER(X197),X197&lt;1,Y197="L"),MAX(1,ROUND(X197*100,0)),ROUND(X197,3)))),N("X9"))</f>
        <v/>
      </c>
      <c r="AA197" s="143" t="str">
        <f>IF(1=1,IF(X197="","",IF(AND(ISNUMBER(X197),X197&lt;1,Y197="kg"),"g",IF(AND(ISNUMBER(X197),X197&lt;1,Y197="L"),"cl",Y197))),N("Y9"))</f>
        <v/>
      </c>
      <c r="AB197" s="123" t="str">
        <f>IF(1=1,IF(E197="","",IF(F197="","A CONTROLER",IF(NOT(ISNUMBER(F197)),"TEXTE",IF(OR(W197="",W197&lt;=0),"COMMANDE COUVERTS INCOMPLETE",IF(G197="","UNITE MANQUANTE",IF(COUNTIF(B384:B428,AE197)=0,"UNITE A CONTROLER","OK")))))),N("Z6"))</f>
        <v/>
      </c>
      <c r="AD197" s="144" t="str">
        <f>IF(1=1,IF(E197="","",AD194),N("AB9"))</f>
        <v/>
      </c>
      <c r="AE197" s="125" t="str">
        <f>IF(1=1,IF(G197="","",UPPER(TRIM(SUBSTITUTE(SUBSTITUTE(G197&amp;"",CHAR(160)," ")," "," ")))),N("AC9"))</f>
        <v/>
      </c>
      <c r="AG197" s="244" t="s">
        <v>80</v>
      </c>
    </row>
    <row r="198" spans="1:33" ht="15.75" x14ac:dyDescent="0.25">
      <c r="A198" s="160" t="str">
        <f>IF(1=1,IF(E198="","",A194),N("A10"))</f>
        <v/>
      </c>
      <c r="B198" s="127" t="str">
        <f>IF(1=1,IF(E198="","",B194),N("B10"))</f>
        <v/>
      </c>
      <c r="C198" s="128"/>
      <c r="D198" s="129" t="str">
        <f>IF(ISBLANK(E198),"",LARGE(D194:D197,1)+1)</f>
        <v/>
      </c>
      <c r="E198" s="130"/>
      <c r="F198" s="131"/>
      <c r="G198" s="170"/>
      <c r="H198" s="105"/>
      <c r="I198" s="132" t="str">
        <f>IF(1=1,IF(E198="","",I194),N("H10"))</f>
        <v/>
      </c>
      <c r="J198" s="133" t="str">
        <f>IF(1=1,IF(E198="","",J194),N("I10"))</f>
        <v/>
      </c>
      <c r="K198" s="134" t="str">
        <f>IF(1=1,IF(E198="","",K194),N("J10"))</f>
        <v/>
      </c>
      <c r="L198" s="135" t="str">
        <f>IF(1=1,IF(OR(J198="",O198="",NOT(ISNUMBER(J198)),NOT(ISNUMBER(O198)),J198=0),"",O198/J198),N("L10"))</f>
        <v/>
      </c>
      <c r="M198" s="136" t="str">
        <f>IF(1=1,IF(OR(L198="",NOT(ISNUMBER(F198))),"",F198*L198*IFERROR(INDEX(D384:D428,MATCH(AE198,B384:B428,0)),1)),N("M13"))</f>
        <v/>
      </c>
      <c r="N198" s="137" t="str">
        <f>IF(1=1,IF(F198="","",IF(G198="","",IFERROR(INDEX(E384:E428,MATCH(AE198,B384:B428,0)),G198&amp;""))),N("N6"))</f>
        <v/>
      </c>
      <c r="O198" s="138" t="str">
        <f>IF(1=1,IF(E198="","",O194),N("K10"))</f>
        <v/>
      </c>
      <c r="P198" s="139" t="str">
        <f>IF(1=1,IF(M198="","",IF(AND(ISNUMBER(M198),M198&lt;1,N198="kg"),MAX(1,ROUND(M198*1000,0)),IF(AND(ISNUMBER(M198),M198&lt;1,N198="L"),MAX(1,ROUND(M198*100,0)),ROUND(M198,3)))),N("O10"))</f>
        <v/>
      </c>
      <c r="Q198" s="140" t="str">
        <f>IF(1=1,IF(M198="","",IF(AND(ISNUMBER(M198),M198&lt;1,N198="kg"),"g",IF(AND(ISNUMBER(M198),M198&lt;1,N198="L"),"cl",N198))),N("P10"))</f>
        <v/>
      </c>
      <c r="R198" s="161" t="str">
        <f>IF(1=1,IF(E198="","",IF(F198="","A CONTROLER",IF(NOT(ISNUMBER(F198)),"TEXTE",IF(OR(L198="",L198&lt;=0),"COMMANDE PRINCIPALE INCOMPLETE",IF(G198="","UNITE MANQUANTE",IF(COUNTIF(B384:B428,AE198)=0,"UNITE A CONTROLER","OK")))))),N("Q9"))</f>
        <v/>
      </c>
      <c r="S198" s="105"/>
      <c r="T198" s="141">
        <f t="shared" si="16"/>
        <v>0</v>
      </c>
      <c r="U198" s="133" t="str">
        <f>IF(1=1,IF(E198="","",U194),N("S10"))</f>
        <v/>
      </c>
      <c r="V198" s="133" t="str">
        <f>IF(1=1,IF(E198="","",V194),N("T10"))</f>
        <v/>
      </c>
      <c r="W198" s="135" t="str">
        <f>IF(1=1,IF(OR(U198="",V198="",NOT(ISNUMBER(U198)),NOT(ISNUMBER(V198)),U198=0),"",V198/U198),N("U10"))</f>
        <v/>
      </c>
      <c r="X198" s="136" t="str">
        <f>IF(1=1,IF(OR(W198="",NOT(ISNUMBER(F198))),"",F198*W198*IFERROR(INDEX(D384:D428,MATCH(AE198,B384:B428,0)),1)),N("V7"))</f>
        <v/>
      </c>
      <c r="Y198" s="137" t="str">
        <f>IF(1=1,IF(F198="","",IF(G198="","",IFERROR(INDEX(E384:E428,MATCH(AE198,B384:B428,0)),G198&amp;""))),N("W6"))</f>
        <v/>
      </c>
      <c r="Z198" s="142" t="str">
        <f>IF(1=1,IF(X198="","",IF(AND(ISNUMBER(X198),X198&lt;1,Y198="kg"),MAX(1,ROUND(X198*1000,0)),IF(AND(ISNUMBER(X198),X198&lt;1,Y198="L"),MAX(1,ROUND(X198*100,0)),ROUND(X198,3)))),N("X10"))</f>
        <v/>
      </c>
      <c r="AA198" s="143" t="str">
        <f>IF(1=1,IF(X198="","",IF(AND(ISNUMBER(X198),X198&lt;1,Y198="kg"),"g",IF(AND(ISNUMBER(X198),X198&lt;1,Y198="L"),"cl",Y198))),N("Y10"))</f>
        <v/>
      </c>
      <c r="AB198" s="123" t="str">
        <f>IF(1=1,IF(E198="","",IF(F198="","A CONTROLER",IF(NOT(ISNUMBER(F198)),"TEXTE",IF(OR(W198="",W198&lt;=0),"COMMANDE COUVERTS INCOMPLETE",IF(G198="","UNITE MANQUANTE",IF(COUNTIF(B384:B428,AE198)=0,"UNITE A CONTROLER","OK")))))),N("Z6"))</f>
        <v/>
      </c>
      <c r="AD198" s="144" t="str">
        <f>IF(1=1,IF(E198="","",AD194),N("AB10"))</f>
        <v/>
      </c>
      <c r="AE198" s="125" t="str">
        <f>IF(1=1,IF(G198="","",UPPER(TRIM(SUBSTITUTE(SUBSTITUTE(G198&amp;"",CHAR(160)," ")," "," ")))),N("AC10"))</f>
        <v/>
      </c>
      <c r="AG198" s="244" t="s">
        <v>66</v>
      </c>
    </row>
    <row r="199" spans="1:33" ht="15.75" x14ac:dyDescent="0.25">
      <c r="A199" s="160" t="str">
        <f>IF(1=1,IF(E199="","",A194),N("A11"))</f>
        <v/>
      </c>
      <c r="B199" s="127" t="str">
        <f>IF(1=1,IF(E199="","",B194),N("B11"))</f>
        <v/>
      </c>
      <c r="C199" s="128"/>
      <c r="D199" s="129" t="str">
        <f>IF(ISBLANK(E199),"",LARGE(D194:D198,1)+1)</f>
        <v/>
      </c>
      <c r="E199" s="130"/>
      <c r="F199" s="131"/>
      <c r="G199" s="170"/>
      <c r="H199" s="105"/>
      <c r="I199" s="132" t="str">
        <f>IF(1=1,IF(E199="","",I194),N("H11"))</f>
        <v/>
      </c>
      <c r="J199" s="133" t="str">
        <f>IF(1=1,IF(E199="","",J194),N("I11"))</f>
        <v/>
      </c>
      <c r="K199" s="134" t="str">
        <f>IF(1=1,IF(E199="","",K194),N("J11"))</f>
        <v/>
      </c>
      <c r="L199" s="135" t="str">
        <f>IF(1=1,IF(OR(J199="",O199="",NOT(ISNUMBER(J199)),NOT(ISNUMBER(O199)),J199=0),"",O199/J199),N("L11"))</f>
        <v/>
      </c>
      <c r="M199" s="136" t="str">
        <f>IF(1=1,IF(OR(L199="",NOT(ISNUMBER(F199))),"",F199*L199*IFERROR(INDEX(D384:D428,MATCH(AE199,B384:B428,0)),1)),N("M13"))</f>
        <v/>
      </c>
      <c r="N199" s="137" t="str">
        <f>IF(1=1,IF(F199="","",IF(G199="","",IFERROR(INDEX(E384:E428,MATCH(AE199,B384:B428,0)),G199&amp;""))),N("N6"))</f>
        <v/>
      </c>
      <c r="O199" s="138" t="str">
        <f>IF(1=1,IF(E199="","",O194),N("K11"))</f>
        <v/>
      </c>
      <c r="P199" s="139" t="str">
        <f>IF(1=1,IF(M199="","",IF(AND(ISNUMBER(M199),M199&lt;1,N199="kg"),MAX(1,ROUND(M199*1000,0)),IF(AND(ISNUMBER(M199),M199&lt;1,N199="L"),MAX(1,ROUND(M199*100,0)),ROUND(M199,3)))),N("O11"))</f>
        <v/>
      </c>
      <c r="Q199" s="140" t="str">
        <f>IF(1=1,IF(M199="","",IF(AND(ISNUMBER(M199),M199&lt;1,N199="kg"),"g",IF(AND(ISNUMBER(M199),M199&lt;1,N199="L"),"cl",N199))),N("P11"))</f>
        <v/>
      </c>
      <c r="R199" s="161" t="str">
        <f>IF(1=1,IF(E199="","",IF(F199="","A CONTROLER",IF(NOT(ISNUMBER(F199)),"TEXTE",IF(OR(L199="",L199&lt;=0),"COMMANDE PRINCIPALE INCOMPLETE",IF(G199="","UNITE MANQUANTE",IF(COUNTIF(B384:B428,AE199)=0,"UNITE A CONTROLER","OK")))))),N("Q9"))</f>
        <v/>
      </c>
      <c r="S199" s="105"/>
      <c r="T199" s="141">
        <f t="shared" si="16"/>
        <v>0</v>
      </c>
      <c r="U199" s="133" t="str">
        <f>IF(1=1,IF(E199="","",U194),N("S11"))</f>
        <v/>
      </c>
      <c r="V199" s="133" t="str">
        <f>IF(1=1,IF(E199="","",V194),N("T11"))</f>
        <v/>
      </c>
      <c r="W199" s="135" t="str">
        <f>IF(1=1,IF(OR(U199="",V199="",NOT(ISNUMBER(U199)),NOT(ISNUMBER(V199)),U199=0),"",V199/U199),N("U11"))</f>
        <v/>
      </c>
      <c r="X199" s="136" t="str">
        <f>IF(1=1,IF(OR(W199="",NOT(ISNUMBER(F199))),"",F199*W199*IFERROR(INDEX(D384:D428,MATCH(AE199,B384:B428,0)),1)),N("V7"))</f>
        <v/>
      </c>
      <c r="Y199" s="137" t="str">
        <f>IF(1=1,IF(F199="","",IF(G199="","",IFERROR(INDEX(E384:E428,MATCH(AE199,B384:B428,0)),G199&amp;""))),N("W6"))</f>
        <v/>
      </c>
      <c r="Z199" s="142" t="str">
        <f>IF(1=1,IF(X199="","",IF(AND(ISNUMBER(X199),X199&lt;1,Y199="kg"),MAX(1,ROUND(X199*1000,0)),IF(AND(ISNUMBER(X199),X199&lt;1,Y199="L"),MAX(1,ROUND(X199*100,0)),ROUND(X199,3)))),N("X11"))</f>
        <v/>
      </c>
      <c r="AA199" s="143" t="str">
        <f>IF(1=1,IF(X199="","",IF(AND(ISNUMBER(X199),X199&lt;1,Y199="kg"),"g",IF(AND(ISNUMBER(X199),X199&lt;1,Y199="L"),"cl",Y199))),N("Y11"))</f>
        <v/>
      </c>
      <c r="AB199" s="123" t="str">
        <f>IF(1=1,IF(E199="","",IF(F199="","A CONTROLER",IF(NOT(ISNUMBER(F199)),"TEXTE",IF(OR(W199="",W199&lt;=0),"COMMANDE COUVERTS INCOMPLETE",IF(G199="","UNITE MANQUANTE",IF(COUNTIF(B384:B428,AE199)=0,"UNITE A CONTROLER","OK")))))),N("Z6"))</f>
        <v/>
      </c>
      <c r="AD199" s="144" t="str">
        <f>IF(1=1,IF(E199="","",AD194),N("AB11"))</f>
        <v/>
      </c>
      <c r="AE199" s="125" t="str">
        <f>IF(1=1,IF(G199="","",UPPER(TRIM(SUBSTITUTE(SUBSTITUTE(G199&amp;"",CHAR(160)," ")," "," ")))),N("AC11"))</f>
        <v/>
      </c>
      <c r="AG199" s="244" t="s">
        <v>64</v>
      </c>
    </row>
    <row r="200" spans="1:33" ht="15.75" x14ac:dyDescent="0.25">
      <c r="A200" s="160" t="str">
        <f>IF(1=1,IF(E200="","",A194),N("A12"))</f>
        <v/>
      </c>
      <c r="B200" s="127" t="str">
        <f>IF(1=1,IF(E200="","",B194),N("B12"))</f>
        <v/>
      </c>
      <c r="C200" s="128"/>
      <c r="D200" s="129" t="str">
        <f>IF(ISBLANK(E200),"",LARGE(D194:D199,1)+1)</f>
        <v/>
      </c>
      <c r="E200" s="130"/>
      <c r="F200" s="131"/>
      <c r="G200" s="170"/>
      <c r="H200" s="105"/>
      <c r="I200" s="132" t="str">
        <f>IF(1=1,IF(E200="","",I194),N("H12"))</f>
        <v/>
      </c>
      <c r="J200" s="133" t="str">
        <f>IF(1=1,IF(E200="","",J194),N("I12"))</f>
        <v/>
      </c>
      <c r="K200" s="134" t="str">
        <f>IF(1=1,IF(E200="","",K194),N("J12"))</f>
        <v/>
      </c>
      <c r="L200" s="135" t="str">
        <f>IF(1=1,IF(OR(J200="",O200="",NOT(ISNUMBER(J200)),NOT(ISNUMBER(O200)),J200=0),"",O200/J200),N("L12"))</f>
        <v/>
      </c>
      <c r="M200" s="136" t="str">
        <f>IF(1=1,IF(OR(L200="",NOT(ISNUMBER(F200))),"",F200*L200*IFERROR(INDEX(D384:D428,MATCH(AE200,B384:B428,0)),1)),N("M13"))</f>
        <v/>
      </c>
      <c r="N200" s="137" t="str">
        <f>IF(1=1,IF(F200="","",IF(G200="","",IFERROR(INDEX(E384:E428,MATCH(AE200,B384:B428,0)),G200&amp;""))),N("N6"))</f>
        <v/>
      </c>
      <c r="O200" s="138" t="str">
        <f>IF(1=1,IF(E200="","",O194),N("K12"))</f>
        <v/>
      </c>
      <c r="P200" s="139" t="str">
        <f>IF(1=1,IF(M200="","",IF(AND(ISNUMBER(M200),M200&lt;1,N200="kg"),MAX(1,ROUND(M200*1000,0)),IF(AND(ISNUMBER(M200),M200&lt;1,N200="L"),MAX(1,ROUND(M200*100,0)),ROUND(M200,3)))),N("O12"))</f>
        <v/>
      </c>
      <c r="Q200" s="140" t="str">
        <f>IF(1=1,IF(M200="","",IF(AND(ISNUMBER(M200),M200&lt;1,N200="kg"),"g",IF(AND(ISNUMBER(M200),M200&lt;1,N200="L"),"cl",N200))),N("P12"))</f>
        <v/>
      </c>
      <c r="R200" s="161" t="str">
        <f>IF(1=1,IF(E200="","",IF(F200="","A CONTROLER",IF(NOT(ISNUMBER(F200)),"TEXTE",IF(OR(L200="",L200&lt;=0),"COMMANDE PRINCIPALE INCOMPLETE",IF(G200="","UNITE MANQUANTE",IF(COUNTIF(B384:B428,AE200)=0,"UNITE A CONTROLER","OK")))))),N("Q9"))</f>
        <v/>
      </c>
      <c r="S200" s="105"/>
      <c r="T200" s="141">
        <f t="shared" si="16"/>
        <v>0</v>
      </c>
      <c r="U200" s="133" t="str">
        <f>IF(1=1,IF(E200="","",U194),N("S12"))</f>
        <v/>
      </c>
      <c r="V200" s="133" t="str">
        <f>IF(1=1,IF(E200="","",V194),N("T12"))</f>
        <v/>
      </c>
      <c r="W200" s="135" t="str">
        <f>IF(1=1,IF(OR(U200="",V200="",NOT(ISNUMBER(U200)),NOT(ISNUMBER(V200)),U200=0),"",V200/U200),N("U12"))</f>
        <v/>
      </c>
      <c r="X200" s="136" t="str">
        <f>IF(1=1,IF(OR(W200="",NOT(ISNUMBER(F200))),"",F200*W200*IFERROR(INDEX(D384:D428,MATCH(AE200,B384:B428,0)),1)),N("V7"))</f>
        <v/>
      </c>
      <c r="Y200" s="137" t="str">
        <f>IF(1=1,IF(F200="","",IF(G200="","",IFERROR(INDEX(E384:E428,MATCH(AE200,B384:B428,0)),G200&amp;""))),N("W6"))</f>
        <v/>
      </c>
      <c r="Z200" s="142" t="str">
        <f>IF(1=1,IF(X200="","",IF(AND(ISNUMBER(X200),X200&lt;1,Y200="kg"),MAX(1,ROUND(X200*1000,0)),IF(AND(ISNUMBER(X200),X200&lt;1,Y200="L"),MAX(1,ROUND(X200*100,0)),ROUND(X200,3)))),N("X12"))</f>
        <v/>
      </c>
      <c r="AA200" s="143" t="str">
        <f>IF(1=1,IF(X200="","",IF(AND(ISNUMBER(X200),X200&lt;1,Y200="kg"),"g",IF(AND(ISNUMBER(X200),X200&lt;1,Y200="L"),"cl",Y200))),N("Y12"))</f>
        <v/>
      </c>
      <c r="AB200" s="123" t="str">
        <f>IF(1=1,IF(E200="","",IF(F200="","A CONTROLER",IF(NOT(ISNUMBER(F200)),"TEXTE",IF(OR(W200="",W200&lt;=0),"COMMANDE COUVERTS INCOMPLETE",IF(G200="","UNITE MANQUANTE",IF(COUNTIF(B384:B428,AE200)=0,"UNITE A CONTROLER","OK")))))),N("Z6"))</f>
        <v/>
      </c>
      <c r="AD200" s="144" t="str">
        <f>IF(1=1,IF(E200="","",AD194),N("AB12"))</f>
        <v/>
      </c>
      <c r="AE200" s="125" t="str">
        <f>IF(1=1,IF(G200="","",UPPER(TRIM(SUBSTITUTE(SUBSTITUTE(G200&amp;"",CHAR(160)," ")," "," ")))),N("AC12"))</f>
        <v/>
      </c>
      <c r="AG200" s="244"/>
    </row>
    <row r="201" spans="1:33" ht="15.75" x14ac:dyDescent="0.25">
      <c r="A201" s="160" t="str">
        <f>IF(1=1,IF(E201="","",A194),N("A13"))</f>
        <v/>
      </c>
      <c r="B201" s="127" t="str">
        <f>IF(1=1,IF(E201="","",B194),N("B13"))</f>
        <v/>
      </c>
      <c r="C201" s="128"/>
      <c r="D201" s="129" t="str">
        <f>IF(ISBLANK(E201),"",LARGE(D194:D200,1)+1)</f>
        <v/>
      </c>
      <c r="E201" s="130"/>
      <c r="F201" s="131"/>
      <c r="G201" s="170"/>
      <c r="H201" s="105"/>
      <c r="I201" s="132" t="str">
        <f>IF(1=1,IF(E201="","",I194),N("H13"))</f>
        <v/>
      </c>
      <c r="J201" s="133" t="str">
        <f>IF(1=1,IF(E201="","",J194),N("I13"))</f>
        <v/>
      </c>
      <c r="K201" s="134" t="str">
        <f>IF(1=1,IF(E201="","",K194),N("J13"))</f>
        <v/>
      </c>
      <c r="L201" s="135" t="str">
        <f>IF(1=1,IF(OR(J201="",O201="",NOT(ISNUMBER(J201)),NOT(ISNUMBER(O201)),J201=0),"",O201/J201),N("L13"))</f>
        <v/>
      </c>
      <c r="M201" s="136" t="str">
        <f>IF(1=1,IF(OR(L201="",NOT(ISNUMBER(F201))),"",F201*L201*IFERROR(INDEX(D384:D428,MATCH(AE201,B384:B428,0)),1)),N("M13"))</f>
        <v/>
      </c>
      <c r="N201" s="137" t="str">
        <f>IF(1=1,IF(F201="","",IF(G201="","",IFERROR(INDEX(E384:E428,MATCH(AE201,B384:B428,0)),G201&amp;""))),N("N6"))</f>
        <v/>
      </c>
      <c r="O201" s="138" t="str">
        <f>IF(1=1,IF(E201="","",O194),N("K13"))</f>
        <v/>
      </c>
      <c r="P201" s="139" t="str">
        <f>IF(1=1,IF(M201="","",IF(AND(ISNUMBER(M201),M201&lt;1,N201="kg"),MAX(1,ROUND(M201*1000,0)),IF(AND(ISNUMBER(M201),M201&lt;1,N201="L"),MAX(1,ROUND(M201*100,0)),ROUND(M201,3)))),N("O13"))</f>
        <v/>
      </c>
      <c r="Q201" s="140" t="str">
        <f>IF(1=1,IF(M201="","",IF(AND(ISNUMBER(M201),M201&lt;1,N201="kg"),"g",IF(AND(ISNUMBER(M201),M201&lt;1,N201="L"),"cl",N201))),N("P13"))</f>
        <v/>
      </c>
      <c r="R201" s="161" t="str">
        <f>IF(1=1,IF(E201="","",IF(F201="","A CONTROLER",IF(NOT(ISNUMBER(F201)),"TEXTE",IF(OR(L201="",L201&lt;=0),"COMMANDE PRINCIPALE INCOMPLETE",IF(G201="","UNITE MANQUANTE",IF(COUNTIF(B384:B428,AE201)=0,"UNITE A CONTROLER","OK")))))),N("Q9"))</f>
        <v/>
      </c>
      <c r="S201" s="105"/>
      <c r="T201" s="141">
        <f t="shared" si="16"/>
        <v>0</v>
      </c>
      <c r="U201" s="133" t="str">
        <f>IF(1=1,IF(E201="","",U194),N("S13"))</f>
        <v/>
      </c>
      <c r="V201" s="133" t="str">
        <f>IF(1=1,IF(E201="","",V194),N("T13"))</f>
        <v/>
      </c>
      <c r="W201" s="135" t="str">
        <f>IF(1=1,IF(OR(U201="",V201="",NOT(ISNUMBER(U201)),NOT(ISNUMBER(V201)),U201=0),"",V201/U201),N("U13"))</f>
        <v/>
      </c>
      <c r="X201" s="136" t="str">
        <f>IF(1=1,IF(OR(W201="",NOT(ISNUMBER(F201))),"",F201*W201*IFERROR(INDEX(D384:D428,MATCH(AE201,B384:B428,0)),1)),N("V7"))</f>
        <v/>
      </c>
      <c r="Y201" s="137" t="str">
        <f>IF(1=1,IF(F201="","",IF(G201="","",IFERROR(INDEX(E384:E428,MATCH(AE201,B384:B428,0)),G201&amp;""))),N("W6"))</f>
        <v/>
      </c>
      <c r="Z201" s="142" t="str">
        <f>IF(1=1,IF(X201="","",IF(AND(ISNUMBER(X201),X201&lt;1,Y201="kg"),MAX(1,ROUND(X201*1000,0)),IF(AND(ISNUMBER(X201),X201&lt;1,Y201="L"),MAX(1,ROUND(X201*100,0)),ROUND(X201,3)))),N("X13"))</f>
        <v/>
      </c>
      <c r="AA201" s="143" t="str">
        <f>IF(1=1,IF(X201="","",IF(AND(ISNUMBER(X201),X201&lt;1,Y201="kg"),"g",IF(AND(ISNUMBER(X201),X201&lt;1,Y201="L"),"cl",Y201))),N("Y13"))</f>
        <v/>
      </c>
      <c r="AB201" s="123" t="str">
        <f>IF(1=1,IF(E201="","",IF(F201="","A CONTROLER",IF(NOT(ISNUMBER(F201)),"TEXTE",IF(OR(W201="",W201&lt;=0),"COMMANDE COUVERTS INCOMPLETE",IF(G201="","UNITE MANQUANTE",IF(COUNTIF(B384:B428,AE201)=0,"UNITE A CONTROLER","OK")))))),N("Z6"))</f>
        <v/>
      </c>
      <c r="AD201" s="144" t="str">
        <f>IF(1=1,IF(E201="","",AD194),N("AB13"))</f>
        <v/>
      </c>
      <c r="AE201" s="125" t="str">
        <f>IF(1=1,IF(G201="","",UPPER(TRIM(SUBSTITUTE(SUBSTITUTE(G201&amp;"",CHAR(160)," ")," "," ")))),N("AC13"))</f>
        <v/>
      </c>
    </row>
    <row r="202" spans="1:33" ht="15.75" x14ac:dyDescent="0.25">
      <c r="A202" s="160" t="str">
        <f>IF(1=1,IF(E202="","",A194),N("A14"))</f>
        <v/>
      </c>
      <c r="B202" s="127" t="str">
        <f>IF(1=1,IF(E202="","",B194),N("B14"))</f>
        <v/>
      </c>
      <c r="C202" s="128"/>
      <c r="D202" s="129" t="str">
        <f>IF(ISBLANK(E202),"",LARGE(D194:D201,1)+1)</f>
        <v/>
      </c>
      <c r="E202" s="130"/>
      <c r="F202" s="131"/>
      <c r="G202" s="170"/>
      <c r="H202" s="105"/>
      <c r="I202" s="132" t="str">
        <f>IF(1=1,IF(E202="","",I194),N("H14"))</f>
        <v/>
      </c>
      <c r="J202" s="133" t="str">
        <f>IF(1=1,IF(E202="","",J194),N("I14"))</f>
        <v/>
      </c>
      <c r="K202" s="134" t="str">
        <f>IF(1=1,IF(E202="","",K194),N("J14"))</f>
        <v/>
      </c>
      <c r="L202" s="135" t="str">
        <f>IF(1=1,IF(OR(J202="",O202="",NOT(ISNUMBER(J202)),NOT(ISNUMBER(O202)),J202=0),"",O202/J202),N("L14"))</f>
        <v/>
      </c>
      <c r="M202" s="136" t="str">
        <f>IF(1=1,IF(OR(L202="",NOT(ISNUMBER(F202))),"",F202*L202*IFERROR(INDEX(D384:D428,MATCH(AE202,B384:B428,0)),1)),N("M13"))</f>
        <v/>
      </c>
      <c r="N202" s="137" t="str">
        <f>IF(1=1,IF(F202="","",IF(G202="","",IFERROR(INDEX(E384:E428,MATCH(AE202,B384:B428,0)),G202&amp;""))),N("N6"))</f>
        <v/>
      </c>
      <c r="O202" s="138" t="str">
        <f>IF(1=1,IF(E202="","",O194),N("K14"))</f>
        <v/>
      </c>
      <c r="P202" s="139" t="str">
        <f>IF(1=1,IF(M202="","",IF(AND(ISNUMBER(M202),M202&lt;1,N202="kg"),MAX(1,ROUND(M202*1000,0)),IF(AND(ISNUMBER(M202),M202&lt;1,N202="L"),MAX(1,ROUND(M202*100,0)),ROUND(M202,3)))),N("O14"))</f>
        <v/>
      </c>
      <c r="Q202" s="140" t="str">
        <f>IF(1=1,IF(M202="","",IF(AND(ISNUMBER(M202),M202&lt;1,N202="kg"),"g",IF(AND(ISNUMBER(M202),M202&lt;1,N202="L"),"cl",N202))),N("P14"))</f>
        <v/>
      </c>
      <c r="R202" s="161" t="str">
        <f>IF(1=1,IF(E202="","",IF(F202="","A CONTROLER",IF(NOT(ISNUMBER(F202)),"TEXTE",IF(OR(L202="",L202&lt;=0),"COMMANDE PRINCIPALE INCOMPLETE",IF(G202="","UNITE MANQUANTE",IF(COUNTIF(B384:B428,AE202)=0,"UNITE A CONTROLER","OK")))))),N("Q9"))</f>
        <v/>
      </c>
      <c r="S202" s="105"/>
      <c r="T202" s="141">
        <f t="shared" si="16"/>
        <v>0</v>
      </c>
      <c r="U202" s="133" t="str">
        <f>IF(1=1,IF(E202="","",U194),N("S14"))</f>
        <v/>
      </c>
      <c r="V202" s="133" t="str">
        <f>IF(1=1,IF(E202="","",V194),N("T14"))</f>
        <v/>
      </c>
      <c r="W202" s="135" t="str">
        <f>IF(1=1,IF(OR(U202="",V202="",NOT(ISNUMBER(U202)),NOT(ISNUMBER(V202)),U202=0),"",V202/U202),N("U14"))</f>
        <v/>
      </c>
      <c r="X202" s="136" t="str">
        <f>IF(1=1,IF(OR(W202="",NOT(ISNUMBER(F202))),"",F202*W202*IFERROR(INDEX(D384:D428,MATCH(AE202,B384:B428,0)),1)),N("V7"))</f>
        <v/>
      </c>
      <c r="Y202" s="137" t="str">
        <f>IF(1=1,IF(F202="","",IF(G202="","",IFERROR(INDEX(E384:E428,MATCH(AE202,B384:B428,0)),G202&amp;""))),N("W6"))</f>
        <v/>
      </c>
      <c r="Z202" s="142" t="str">
        <f>IF(1=1,IF(X202="","",IF(AND(ISNUMBER(X202),X202&lt;1,Y202="kg"),MAX(1,ROUND(X202*1000,0)),IF(AND(ISNUMBER(X202),X202&lt;1,Y202="L"),MAX(1,ROUND(X202*100,0)),ROUND(X202,3)))),N("X14"))</f>
        <v/>
      </c>
      <c r="AA202" s="143" t="str">
        <f>IF(1=1,IF(X202="","",IF(AND(ISNUMBER(X202),X202&lt;1,Y202="kg"),"g",IF(AND(ISNUMBER(X202),X202&lt;1,Y202="L"),"cl",Y202))),N("Y14"))</f>
        <v/>
      </c>
      <c r="AB202" s="123" t="str">
        <f>IF(1=1,IF(E202="","",IF(F202="","A CONTROLER",IF(NOT(ISNUMBER(F202)),"TEXTE",IF(OR(W202="",W202&lt;=0),"COMMANDE COUVERTS INCOMPLETE",IF(G202="","UNITE MANQUANTE",IF(COUNTIF(B384:B428,AE202)=0,"UNITE A CONTROLER","OK")))))),N("Z6"))</f>
        <v/>
      </c>
      <c r="AD202" s="144" t="str">
        <f>IF(1=1,IF(E202="","",AD194),N("AB14"))</f>
        <v/>
      </c>
      <c r="AE202" s="125" t="str">
        <f>IF(1=1,IF(G202="","",UPPER(TRIM(SUBSTITUTE(SUBSTITUTE(G202&amp;"",CHAR(160)," ")," "," ")))),N("AC14"))</f>
        <v/>
      </c>
    </row>
    <row r="203" spans="1:33" ht="15.75" x14ac:dyDescent="0.25">
      <c r="A203" s="160" t="str">
        <f>IF(1=1,IF(E203="","",A194),N("A15"))</f>
        <v/>
      </c>
      <c r="B203" s="127" t="str">
        <f>IF(1=1,IF(E203="","",B194),N("B15"))</f>
        <v/>
      </c>
      <c r="C203" s="128"/>
      <c r="D203" s="129" t="str">
        <f>IF(ISBLANK(E203),"",LARGE(D194:D202,1)+1)</f>
        <v/>
      </c>
      <c r="E203" s="130"/>
      <c r="F203" s="131"/>
      <c r="G203" s="170"/>
      <c r="H203" s="105"/>
      <c r="I203" s="132" t="str">
        <f>IF(1=1,IF(E203="","",I194),N("H15"))</f>
        <v/>
      </c>
      <c r="J203" s="133" t="str">
        <f>IF(1=1,IF(E203="","",J194),N("I15"))</f>
        <v/>
      </c>
      <c r="K203" s="134" t="str">
        <f>IF(1=1,IF(E203="","",K194),N("J15"))</f>
        <v/>
      </c>
      <c r="L203" s="135" t="str">
        <f>IF(1=1,IF(OR(J203="",O203="",NOT(ISNUMBER(J203)),NOT(ISNUMBER(O203)),J203=0),"",O203/J203),N("L15"))</f>
        <v/>
      </c>
      <c r="M203" s="136" t="str">
        <f>IF(1=1,IF(OR(L203="",NOT(ISNUMBER(F203))),"",F203*L203*IFERROR(INDEX(D384:D428,MATCH(AE203,B384:B428,0)),1)),N("M13"))</f>
        <v/>
      </c>
      <c r="N203" s="137" t="str">
        <f>IF(1=1,IF(F203="","",IF(G203="","",IFERROR(INDEX(E384:E428,MATCH(AE203,B384:B428,0)),G203&amp;""))),N("N6"))</f>
        <v/>
      </c>
      <c r="O203" s="138" t="str">
        <f>IF(1=1,IF(E203="","",O194),N("K15"))</f>
        <v/>
      </c>
      <c r="P203" s="139" t="str">
        <f>IF(1=1,IF(M203="","",IF(AND(ISNUMBER(M203),M203&lt;1,N203="kg"),MAX(1,ROUND(M203*1000,0)),IF(AND(ISNUMBER(M203),M203&lt;1,N203="L"),MAX(1,ROUND(M203*100,0)),ROUND(M203,3)))),N("O15"))</f>
        <v/>
      </c>
      <c r="Q203" s="140" t="str">
        <f>IF(1=1,IF(M203="","",IF(AND(ISNUMBER(M203),M203&lt;1,N203="kg"),"g",IF(AND(ISNUMBER(M203),M203&lt;1,N203="L"),"cl",N203))),N("P15"))</f>
        <v/>
      </c>
      <c r="R203" s="161" t="str">
        <f>IF(1=1,IF(E203="","",IF(F203="","A CONTROLER",IF(NOT(ISNUMBER(F203)),"TEXTE",IF(OR(L203="",L203&lt;=0),"COMMANDE PRINCIPALE INCOMPLETE",IF(G203="","UNITE MANQUANTE",IF(COUNTIF(B384:B428,AE203)=0,"UNITE A CONTROLER","OK")))))),N("Q9"))</f>
        <v/>
      </c>
      <c r="S203" s="105"/>
      <c r="T203" s="141">
        <f t="shared" si="16"/>
        <v>0</v>
      </c>
      <c r="U203" s="133" t="str">
        <f>IF(1=1,IF(E203="","",U194),N("S15"))</f>
        <v/>
      </c>
      <c r="V203" s="133" t="str">
        <f>IF(1=1,IF(E203="","",V194),N("T15"))</f>
        <v/>
      </c>
      <c r="W203" s="135" t="str">
        <f>IF(1=1,IF(OR(U203="",V203="",NOT(ISNUMBER(U203)),NOT(ISNUMBER(V203)),U203=0),"",V203/U203),N("U15"))</f>
        <v/>
      </c>
      <c r="X203" s="136" t="str">
        <f>IF(1=1,IF(OR(W203="",NOT(ISNUMBER(F203))),"",F203*W203*IFERROR(INDEX(D384:D428,MATCH(AE203,B384:B428,0)),1)),N("V7"))</f>
        <v/>
      </c>
      <c r="Y203" s="137" t="str">
        <f>IF(1=1,IF(F203="","",IF(G203="","",IFERROR(INDEX(E384:E428,MATCH(AE203,B384:B428,0)),G203&amp;""))),N("W6"))</f>
        <v/>
      </c>
      <c r="Z203" s="142" t="str">
        <f>IF(1=1,IF(X203="","",IF(AND(ISNUMBER(X203),X203&lt;1,Y203="kg"),MAX(1,ROUND(X203*1000,0)),IF(AND(ISNUMBER(X203),X203&lt;1,Y203="L"),MAX(1,ROUND(X203*100,0)),ROUND(X203,3)))),N("X15"))</f>
        <v/>
      </c>
      <c r="AA203" s="143" t="str">
        <f>IF(1=1,IF(X203="","",IF(AND(ISNUMBER(X203),X203&lt;1,Y203="kg"),"g",IF(AND(ISNUMBER(X203),X203&lt;1,Y203="L"),"cl",Y203))),N("Y15"))</f>
        <v/>
      </c>
      <c r="AB203" s="123" t="str">
        <f>IF(1=1,IF(E203="","",IF(F203="","A CONTROLER",IF(NOT(ISNUMBER(F203)),"TEXTE",IF(OR(W203="",W203&lt;=0),"COMMANDE COUVERTS INCOMPLETE",IF(G203="","UNITE MANQUANTE",IF(COUNTIF(B384:B428,AE203)=0,"UNITE A CONTROLER","OK")))))),N("Z6"))</f>
        <v/>
      </c>
      <c r="AD203" s="144" t="str">
        <f>IF(1=1,IF(E203="","",AD194),N("AB15"))</f>
        <v/>
      </c>
      <c r="AE203" s="125" t="str">
        <f>IF(1=1,IF(G203="","",UPPER(TRIM(SUBSTITUTE(SUBSTITUTE(G203&amp;"",CHAR(160)," ")," "," ")))),N("AC15"))</f>
        <v/>
      </c>
    </row>
    <row r="204" spans="1:33" ht="15.75" x14ac:dyDescent="0.25">
      <c r="A204" s="160" t="str">
        <f>IF(1=1,IF(E204="","",A194),N("A16"))</f>
        <v/>
      </c>
      <c r="B204" s="127" t="str">
        <f>IF(1=1,IF(E204="","",B194),N("B16"))</f>
        <v/>
      </c>
      <c r="C204" s="128"/>
      <c r="D204" s="129" t="str">
        <f>IF(ISBLANK(E204),"",LARGE(D194:D203,1)+1)</f>
        <v/>
      </c>
      <c r="E204" s="130"/>
      <c r="F204" s="131"/>
      <c r="G204" s="170"/>
      <c r="H204" s="105"/>
      <c r="I204" s="132" t="str">
        <f>IF(1=1,IF(E204="","",I194),N("H16"))</f>
        <v/>
      </c>
      <c r="J204" s="133" t="str">
        <f>IF(1=1,IF(E204="","",J194),N("I16"))</f>
        <v/>
      </c>
      <c r="K204" s="134" t="str">
        <f>IF(1=1,IF(E204="","",K194),N("J16"))</f>
        <v/>
      </c>
      <c r="L204" s="135" t="str">
        <f>IF(1=1,IF(OR(J204="",O204="",NOT(ISNUMBER(J204)),NOT(ISNUMBER(O204)),J204=0),"",O204/J204),N("L16"))</f>
        <v/>
      </c>
      <c r="M204" s="136" t="str">
        <f>IF(1=1,IF(OR(L204="",NOT(ISNUMBER(F204))),"",F204*L204*IFERROR(INDEX(D384:D428,MATCH(AE204,B384:B428,0)),1)),N("M13"))</f>
        <v/>
      </c>
      <c r="N204" s="137" t="str">
        <f>IF(1=1,IF(F204="","",IF(G204="","",IFERROR(INDEX(E384:E428,MATCH(AE204,B384:B428,0)),G204&amp;""))),N("N6"))</f>
        <v/>
      </c>
      <c r="O204" s="138" t="str">
        <f>IF(1=1,IF(E204="","",O194),N("K16"))</f>
        <v/>
      </c>
      <c r="P204" s="139" t="str">
        <f>IF(1=1,IF(M204="","",IF(AND(ISNUMBER(M204),M204&lt;1,N204="kg"),MAX(1,ROUND(M204*1000,0)),IF(AND(ISNUMBER(M204),M204&lt;1,N204="L"),MAX(1,ROUND(M204*100,0)),ROUND(M204,3)))),N("O16"))</f>
        <v/>
      </c>
      <c r="Q204" s="140" t="str">
        <f>IF(1=1,IF(M204="","",IF(AND(ISNUMBER(M204),M204&lt;1,N204="kg"),"g",IF(AND(ISNUMBER(M204),M204&lt;1,N204="L"),"cl",N204))),N("P16"))</f>
        <v/>
      </c>
      <c r="R204" s="161" t="str">
        <f>IF(1=1,IF(E204="","",IF(F204="","A CONTROLER",IF(NOT(ISNUMBER(F204)),"TEXTE",IF(OR(L204="",L204&lt;=0),"COMMANDE PRINCIPALE INCOMPLETE",IF(G204="","UNITE MANQUANTE",IF(COUNTIF(B384:B428,AE204)=0,"UNITE A CONTROLER","OK")))))),N("Q9"))</f>
        <v/>
      </c>
      <c r="S204" s="105"/>
      <c r="T204" s="141">
        <f t="shared" si="16"/>
        <v>0</v>
      </c>
      <c r="U204" s="133" t="str">
        <f>IF(1=1,IF(E204="","",U194),N("S16"))</f>
        <v/>
      </c>
      <c r="V204" s="133" t="str">
        <f>IF(1=1,IF(E204="","",V194),N("T16"))</f>
        <v/>
      </c>
      <c r="W204" s="135" t="str">
        <f>IF(1=1,IF(OR(U204="",V204="",NOT(ISNUMBER(U204)),NOT(ISNUMBER(V204)),U204=0),"",V204/U204),N("U16"))</f>
        <v/>
      </c>
      <c r="X204" s="136" t="str">
        <f>IF(1=1,IF(OR(W204="",NOT(ISNUMBER(F204))),"",F204*W204*IFERROR(INDEX(D384:D428,MATCH(AE204,B384:B428,0)),1)),N("V7"))</f>
        <v/>
      </c>
      <c r="Y204" s="137" t="str">
        <f>IF(1=1,IF(F204="","",IF(G204="","",IFERROR(INDEX(E384:E428,MATCH(AE204,B384:B428,0)),G204&amp;""))),N("W6"))</f>
        <v/>
      </c>
      <c r="Z204" s="142" t="str">
        <f>IF(1=1,IF(X204="","",IF(AND(ISNUMBER(X204),X204&lt;1,Y204="kg"),MAX(1,ROUND(X204*1000,0)),IF(AND(ISNUMBER(X204),X204&lt;1,Y204="L"),MAX(1,ROUND(X204*100,0)),ROUND(X204,3)))),N("X16"))</f>
        <v/>
      </c>
      <c r="AA204" s="143" t="str">
        <f>IF(1=1,IF(X204="","",IF(AND(ISNUMBER(X204),X204&lt;1,Y204="kg"),"g",IF(AND(ISNUMBER(X204),X204&lt;1,Y204="L"),"cl",Y204))),N("Y16"))</f>
        <v/>
      </c>
      <c r="AB204" s="123" t="str">
        <f>IF(1=1,IF(E204="","",IF(F204="","A CONTROLER",IF(NOT(ISNUMBER(F204)),"TEXTE",IF(OR(W204="",W204&lt;=0),"COMMANDE COUVERTS INCOMPLETE",IF(G204="","UNITE MANQUANTE",IF(COUNTIF(B384:B428,AE204)=0,"UNITE A CONTROLER","OK")))))),N("Z6"))</f>
        <v/>
      </c>
      <c r="AD204" s="144" t="str">
        <f>IF(1=1,IF(E204="","",AD194),N("AB16"))</f>
        <v/>
      </c>
      <c r="AE204" s="125" t="str">
        <f>IF(1=1,IF(G204="","",UPPER(TRIM(SUBSTITUTE(SUBSTITUTE(G204&amp;"",CHAR(160)," ")," "," ")))),N("AC16"))</f>
        <v/>
      </c>
    </row>
    <row r="205" spans="1:33" ht="15.75" x14ac:dyDescent="0.25">
      <c r="A205" s="160" t="str">
        <f>IF(1=1,IF(E205="","",A194),N("A17"))</f>
        <v/>
      </c>
      <c r="B205" s="127" t="str">
        <f>IF(1=1,IF(E205="","",B194),N("B17"))</f>
        <v/>
      </c>
      <c r="C205" s="128"/>
      <c r="D205" s="129" t="str">
        <f>IF(ISBLANK(E205),"",LARGE(D194:D204,1)+1)</f>
        <v/>
      </c>
      <c r="E205" s="130"/>
      <c r="F205" s="131"/>
      <c r="G205" s="170"/>
      <c r="H205" s="105"/>
      <c r="I205" s="132" t="str">
        <f>IF(1=1,IF(E205="","",I194),N("H17"))</f>
        <v/>
      </c>
      <c r="J205" s="133" t="str">
        <f>IF(1=1,IF(E205="","",J194),N("I17"))</f>
        <v/>
      </c>
      <c r="K205" s="134" t="str">
        <f>IF(1=1,IF(E205="","",K194),N("J17"))</f>
        <v/>
      </c>
      <c r="L205" s="135" t="str">
        <f>IF(1=1,IF(OR(J205="",O205="",NOT(ISNUMBER(J205)),NOT(ISNUMBER(O205)),J205=0),"",O205/J205),N("L17"))</f>
        <v/>
      </c>
      <c r="M205" s="136" t="str">
        <f>IF(1=1,IF(OR(L205="",NOT(ISNUMBER(F205))),"",F205*L205*IFERROR(INDEX(D384:D428,MATCH(AE205,B384:B428,0)),1)),N("M13"))</f>
        <v/>
      </c>
      <c r="N205" s="137" t="str">
        <f>IF(1=1,IF(F205="","",IF(G205="","",IFERROR(INDEX(E384:E428,MATCH(AE205,B384:B428,0)),G205&amp;""))),N("N6"))</f>
        <v/>
      </c>
      <c r="O205" s="138" t="str">
        <f>IF(1=1,IF(E205="","",O194),N("K17"))</f>
        <v/>
      </c>
      <c r="P205" s="139" t="str">
        <f>IF(1=1,IF(M205="","",IF(AND(ISNUMBER(M205),M205&lt;1,N205="kg"),MAX(1,ROUND(M205*1000,0)),IF(AND(ISNUMBER(M205),M205&lt;1,N205="L"),MAX(1,ROUND(M205*100,0)),ROUND(M205,3)))),N("O17"))</f>
        <v/>
      </c>
      <c r="Q205" s="140" t="str">
        <f>IF(1=1,IF(M205="","",IF(AND(ISNUMBER(M205),M205&lt;1,N205="kg"),"g",IF(AND(ISNUMBER(M205),M205&lt;1,N205="L"),"cl",N205))),N("P17"))</f>
        <v/>
      </c>
      <c r="R205" s="161" t="str">
        <f>IF(1=1,IF(E205="","",IF(F205="","A CONTROLER",IF(NOT(ISNUMBER(F205)),"TEXTE",IF(OR(L205="",L205&lt;=0),"COMMANDE PRINCIPALE INCOMPLETE",IF(G205="","UNITE MANQUANTE",IF(COUNTIF(B384:B428,AE205)=0,"UNITE A CONTROLER","OK")))))),N("Q9"))</f>
        <v/>
      </c>
      <c r="S205" s="105"/>
      <c r="T205" s="141">
        <f t="shared" si="16"/>
        <v>0</v>
      </c>
      <c r="U205" s="133" t="str">
        <f>IF(1=1,IF(E205="","",U194),N("S17"))</f>
        <v/>
      </c>
      <c r="V205" s="133" t="str">
        <f>IF(1=1,IF(E205="","",V194),N("T17"))</f>
        <v/>
      </c>
      <c r="W205" s="135" t="str">
        <f>IF(1=1,IF(OR(U205="",V205="",NOT(ISNUMBER(U205)),NOT(ISNUMBER(V205)),U205=0),"",V205/U205),N("U17"))</f>
        <v/>
      </c>
      <c r="X205" s="136" t="str">
        <f>IF(1=1,IF(OR(W205="",NOT(ISNUMBER(F205))),"",F205*W205*IFERROR(INDEX(D384:D428,MATCH(AE205,B384:B428,0)),1)),N("V7"))</f>
        <v/>
      </c>
      <c r="Y205" s="137" t="str">
        <f>IF(1=1,IF(F205="","",IF(G205="","",IFERROR(INDEX(E384:E428,MATCH(AE205,B384:B428,0)),G205&amp;""))),N("W6"))</f>
        <v/>
      </c>
      <c r="Z205" s="142" t="str">
        <f>IF(1=1,IF(X205="","",IF(AND(ISNUMBER(X205),X205&lt;1,Y205="kg"),MAX(1,ROUND(X205*1000,0)),IF(AND(ISNUMBER(X205),X205&lt;1,Y205="L"),MAX(1,ROUND(X205*100,0)),ROUND(X205,3)))),N("X17"))</f>
        <v/>
      </c>
      <c r="AA205" s="143" t="str">
        <f>IF(1=1,IF(X205="","",IF(AND(ISNUMBER(X205),X205&lt;1,Y205="kg"),"g",IF(AND(ISNUMBER(X205),X205&lt;1,Y205="L"),"cl",Y205))),N("Y17"))</f>
        <v/>
      </c>
      <c r="AB205" s="123" t="str">
        <f>IF(1=1,IF(E205="","",IF(F205="","A CONTROLER",IF(NOT(ISNUMBER(F205)),"TEXTE",IF(OR(W205="",W205&lt;=0),"COMMANDE COUVERTS INCOMPLETE",IF(G205="","UNITE MANQUANTE",IF(COUNTIF(B384:B428,AE205)=0,"UNITE A CONTROLER","OK")))))),N("Z6"))</f>
        <v/>
      </c>
      <c r="AD205" s="144" t="str">
        <f>IF(1=1,IF(E205="","",AD194),N("AB17"))</f>
        <v/>
      </c>
      <c r="AE205" s="125" t="str">
        <f>IF(1=1,IF(G205="","",UPPER(TRIM(SUBSTITUTE(SUBSTITUTE(G205&amp;"",CHAR(160)," ")," "," ")))),N("AC17"))</f>
        <v/>
      </c>
    </row>
    <row r="206" spans="1:33" ht="15.75" x14ac:dyDescent="0.25">
      <c r="A206" s="160" t="str">
        <f>IF(1=1,IF(E206="","",A194),N("A18"))</f>
        <v/>
      </c>
      <c r="B206" s="127" t="str">
        <f>IF(1=1,IF(E206="","",B194),N("B18"))</f>
        <v/>
      </c>
      <c r="C206" s="128"/>
      <c r="D206" s="129" t="str">
        <f>IF(ISBLANK(E206),"",LARGE(D194:D205,1)+1)</f>
        <v/>
      </c>
      <c r="E206" s="130"/>
      <c r="F206" s="131"/>
      <c r="G206" s="170"/>
      <c r="H206" s="105"/>
      <c r="I206" s="132" t="str">
        <f>IF(1=1,IF(E206="","",I194),N("H18"))</f>
        <v/>
      </c>
      <c r="J206" s="133" t="str">
        <f>IF(1=1,IF(E206="","",J194),N("I18"))</f>
        <v/>
      </c>
      <c r="K206" s="134" t="str">
        <f>IF(1=1,IF(E206="","",K194),N("J18"))</f>
        <v/>
      </c>
      <c r="L206" s="135" t="str">
        <f>IF(1=1,IF(OR(J206="",O206="",NOT(ISNUMBER(J206)),NOT(ISNUMBER(O206)),J206=0),"",O206/J206),N("L18"))</f>
        <v/>
      </c>
      <c r="M206" s="136" t="str">
        <f>IF(1=1,IF(OR(L206="",NOT(ISNUMBER(F206))),"",F206*L206*IFERROR(INDEX(D384:D428,MATCH(AE206,B384:B428,0)),1)),N("M13"))</f>
        <v/>
      </c>
      <c r="N206" s="137" t="str">
        <f>IF(1=1,IF(F206="","",IF(G206="","",IFERROR(INDEX(E384:E428,MATCH(AE206,B384:B428,0)),G206&amp;""))),N("N6"))</f>
        <v/>
      </c>
      <c r="O206" s="138" t="str">
        <f>IF(1=1,IF(E206="","",O194),N("K18"))</f>
        <v/>
      </c>
      <c r="P206" s="139" t="str">
        <f>IF(1=1,IF(M206="","",IF(AND(ISNUMBER(M206),M206&lt;1,N206="kg"),MAX(1,ROUND(M206*1000,0)),IF(AND(ISNUMBER(M206),M206&lt;1,N206="L"),MAX(1,ROUND(M206*100,0)),ROUND(M206,3)))),N("O18"))</f>
        <v/>
      </c>
      <c r="Q206" s="140" t="str">
        <f>IF(1=1,IF(M206="","",IF(AND(ISNUMBER(M206),M206&lt;1,N206="kg"),"g",IF(AND(ISNUMBER(M206),M206&lt;1,N206="L"),"cl",N206))),N("P18"))</f>
        <v/>
      </c>
      <c r="R206" s="161" t="str">
        <f>IF(1=1,IF(E206="","",IF(F206="","A CONTROLER",IF(NOT(ISNUMBER(F206)),"TEXTE",IF(OR(L206="",L206&lt;=0),"COMMANDE PRINCIPALE INCOMPLETE",IF(G206="","UNITE MANQUANTE",IF(COUNTIF(B384:B428,AE206)=0,"UNITE A CONTROLER","OK")))))),N("Q9"))</f>
        <v/>
      </c>
      <c r="S206" s="105"/>
      <c r="T206" s="141">
        <f t="shared" si="16"/>
        <v>0</v>
      </c>
      <c r="U206" s="133" t="str">
        <f>IF(1=1,IF(E206="","",U194),N("S18"))</f>
        <v/>
      </c>
      <c r="V206" s="133" t="str">
        <f>IF(1=1,IF(E206="","",V194),N("T18"))</f>
        <v/>
      </c>
      <c r="W206" s="135" t="str">
        <f>IF(1=1,IF(OR(U206="",V206="",NOT(ISNUMBER(U206)),NOT(ISNUMBER(V206)),U206=0),"",V206/U206),N("U18"))</f>
        <v/>
      </c>
      <c r="X206" s="136" t="str">
        <f>IF(1=1,IF(OR(W206="",NOT(ISNUMBER(F206))),"",F206*W206*IFERROR(INDEX(D384:D428,MATCH(AE206,B384:B428,0)),1)),N("V7"))</f>
        <v/>
      </c>
      <c r="Y206" s="137" t="str">
        <f>IF(1=1,IF(F206="","",IF(G206="","",IFERROR(INDEX(E384:E428,MATCH(AE206,B384:B428,0)),G206&amp;""))),N("W6"))</f>
        <v/>
      </c>
      <c r="Z206" s="142" t="str">
        <f>IF(1=1,IF(X206="","",IF(AND(ISNUMBER(X206),X206&lt;1,Y206="kg"),MAX(1,ROUND(X206*1000,0)),IF(AND(ISNUMBER(X206),X206&lt;1,Y206="L"),MAX(1,ROUND(X206*100,0)),ROUND(X206,3)))),N("X18"))</f>
        <v/>
      </c>
      <c r="AA206" s="143" t="str">
        <f>IF(1=1,IF(X206="","",IF(AND(ISNUMBER(X206),X206&lt;1,Y206="kg"),"g",IF(AND(ISNUMBER(X206),X206&lt;1,Y206="L"),"cl",Y206))),N("Y18"))</f>
        <v/>
      </c>
      <c r="AB206" s="123" t="str">
        <f>IF(1=1,IF(E206="","",IF(F206="","A CONTROLER",IF(NOT(ISNUMBER(F206)),"TEXTE",IF(OR(W206="",W206&lt;=0),"COMMANDE COUVERTS INCOMPLETE",IF(G206="","UNITE MANQUANTE",IF(COUNTIF(B384:B428,AE206)=0,"UNITE A CONTROLER","OK")))))),N("Z6"))</f>
        <v/>
      </c>
      <c r="AD206" s="144" t="str">
        <f>IF(1=1,IF(E206="","",AD194),N("AB18"))</f>
        <v/>
      </c>
      <c r="AE206" s="125" t="str">
        <f>IF(1=1,IF(G206="","",UPPER(TRIM(SUBSTITUTE(SUBSTITUTE(G206&amp;"",CHAR(160)," ")," "," ")))),N("AC18"))</f>
        <v/>
      </c>
    </row>
    <row r="207" spans="1:33" ht="15.75" x14ac:dyDescent="0.25">
      <c r="A207" s="160" t="str">
        <f>IF(1=1,IF(E207="","",A194),N("A19"))</f>
        <v/>
      </c>
      <c r="B207" s="127" t="str">
        <f>IF(1=1,IF(E207="","",B194),N("B19"))</f>
        <v/>
      </c>
      <c r="C207" s="128"/>
      <c r="D207" s="129" t="str">
        <f>IF(ISBLANK(E207),"",LARGE(D194:D206,1)+1)</f>
        <v/>
      </c>
      <c r="E207" s="130"/>
      <c r="F207" s="131"/>
      <c r="G207" s="170"/>
      <c r="H207" s="105"/>
      <c r="I207" s="132" t="str">
        <f>IF(1=1,IF(E207="","",I194),N("H19"))</f>
        <v/>
      </c>
      <c r="J207" s="133" t="str">
        <f>IF(1=1,IF(E207="","",J194),N("I19"))</f>
        <v/>
      </c>
      <c r="K207" s="134" t="str">
        <f>IF(1=1,IF(E207="","",K194),N("J19"))</f>
        <v/>
      </c>
      <c r="L207" s="135" t="str">
        <f>IF(1=1,IF(OR(J207="",O207="",NOT(ISNUMBER(J207)),NOT(ISNUMBER(O207)),J207=0),"",O207/J207),N("L19"))</f>
        <v/>
      </c>
      <c r="M207" s="136" t="str">
        <f>IF(1=1,IF(OR(L207="",NOT(ISNUMBER(F207))),"",F207*L207*IFERROR(INDEX(D384:D428,MATCH(AE207,B384:B428,0)),1)),N("M13"))</f>
        <v/>
      </c>
      <c r="N207" s="137" t="str">
        <f>IF(1=1,IF(F207="","",IF(G207="","",IFERROR(INDEX(E384:E428,MATCH(AE207,B384:B428,0)),G207&amp;""))),N("N6"))</f>
        <v/>
      </c>
      <c r="O207" s="138" t="str">
        <f>IF(1=1,IF(E207="","",O194),N("K19"))</f>
        <v/>
      </c>
      <c r="P207" s="139" t="str">
        <f>IF(1=1,IF(M207="","",IF(AND(ISNUMBER(M207),M207&lt;1,N207="kg"),MAX(1,ROUND(M207*1000,0)),IF(AND(ISNUMBER(M207),M207&lt;1,N207="L"),MAX(1,ROUND(M207*100,0)),ROUND(M207,3)))),N("O19"))</f>
        <v/>
      </c>
      <c r="Q207" s="140" t="str">
        <f>IF(1=1,IF(M207="","",IF(AND(ISNUMBER(M207),M207&lt;1,N207="kg"),"g",IF(AND(ISNUMBER(M207),M207&lt;1,N207="L"),"cl",N207))),N("P19"))</f>
        <v/>
      </c>
      <c r="R207" s="161" t="str">
        <f>IF(1=1,IF(E207="","",IF(F207="","A CONTROLER",IF(NOT(ISNUMBER(F207)),"TEXTE",IF(OR(L207="",L207&lt;=0),"COMMANDE PRINCIPALE INCOMPLETE",IF(G207="","UNITE MANQUANTE",IF(COUNTIF(B384:B428,AE207)=0,"UNITE A CONTROLER","OK")))))),N("Q9"))</f>
        <v/>
      </c>
      <c r="S207" s="105"/>
      <c r="T207" s="141">
        <f t="shared" si="16"/>
        <v>0</v>
      </c>
      <c r="U207" s="133" t="str">
        <f>IF(1=1,IF(E207="","",U194),N("S19"))</f>
        <v/>
      </c>
      <c r="V207" s="133" t="str">
        <f>IF(1=1,IF(E207="","",V194),N("T19"))</f>
        <v/>
      </c>
      <c r="W207" s="135" t="str">
        <f>IF(1=1,IF(OR(U207="",V207="",NOT(ISNUMBER(U207)),NOT(ISNUMBER(V207)),U207=0),"",V207/U207),N("U19"))</f>
        <v/>
      </c>
      <c r="X207" s="136" t="str">
        <f>IF(1=1,IF(OR(W207="",NOT(ISNUMBER(F207))),"",F207*W207*IFERROR(INDEX(D384:D428,MATCH(AE207,B384:B428,0)),1)),N("V7"))</f>
        <v/>
      </c>
      <c r="Y207" s="137" t="str">
        <f>IF(1=1,IF(F207="","",IF(G207="","",IFERROR(INDEX(E384:E428,MATCH(AE207,B384:B428,0)),G207&amp;""))),N("W6"))</f>
        <v/>
      </c>
      <c r="Z207" s="142" t="str">
        <f>IF(1=1,IF(X207="","",IF(AND(ISNUMBER(X207),X207&lt;1,Y207="kg"),MAX(1,ROUND(X207*1000,0)),IF(AND(ISNUMBER(X207),X207&lt;1,Y207="L"),MAX(1,ROUND(X207*100,0)),ROUND(X207,3)))),N("X19"))</f>
        <v/>
      </c>
      <c r="AA207" s="143" t="str">
        <f>IF(1=1,IF(X207="","",IF(AND(ISNUMBER(X207),X207&lt;1,Y207="kg"),"g",IF(AND(ISNUMBER(X207),X207&lt;1,Y207="L"),"cl",Y207))),N("Y19"))</f>
        <v/>
      </c>
      <c r="AB207" s="123" t="str">
        <f>IF(1=1,IF(E207="","",IF(F207="","A CONTROLER",IF(NOT(ISNUMBER(F207)),"TEXTE",IF(OR(W207="",W207&lt;=0),"COMMANDE COUVERTS INCOMPLETE",IF(G207="","UNITE MANQUANTE",IF(COUNTIF(B384:B428,AE207)=0,"UNITE A CONTROLER","OK")))))),N("Z6"))</f>
        <v/>
      </c>
      <c r="AD207" s="144" t="str">
        <f>IF(1=1,IF(E207="","",AD194),N("AB19"))</f>
        <v/>
      </c>
      <c r="AE207" s="125" t="str">
        <f>IF(1=1,IF(G207="","",UPPER(TRIM(SUBSTITUTE(SUBSTITUTE(G207&amp;"",CHAR(160)," ")," "," ")))),N("AC19"))</f>
        <v/>
      </c>
    </row>
    <row r="208" spans="1:33" ht="15.75" x14ac:dyDescent="0.25">
      <c r="A208" s="160" t="str">
        <f>IF(1=1,IF(E208="","",A194),N("A20"))</f>
        <v/>
      </c>
      <c r="B208" s="127" t="str">
        <f>IF(1=1,IF(E208="","",B194),N("B20"))</f>
        <v/>
      </c>
      <c r="C208" s="128"/>
      <c r="D208" s="129" t="str">
        <f>IF(ISBLANK(E208),"",LARGE(D194:D207,1)+1)</f>
        <v/>
      </c>
      <c r="E208" s="130"/>
      <c r="F208" s="131"/>
      <c r="G208" s="170"/>
      <c r="H208" s="105"/>
      <c r="I208" s="132" t="str">
        <f>IF(1=1,IF(E208="","",I194),N("H20"))</f>
        <v/>
      </c>
      <c r="J208" s="133" t="str">
        <f>IF(1=1,IF(E208="","",J194),N("I20"))</f>
        <v/>
      </c>
      <c r="K208" s="134" t="str">
        <f>IF(1=1,IF(E208="","",K194),N("J20"))</f>
        <v/>
      </c>
      <c r="L208" s="135" t="str">
        <f>IF(1=1,IF(OR(J208="",O208="",NOT(ISNUMBER(J208)),NOT(ISNUMBER(O208)),J208=0),"",O208/J208),N("L20"))</f>
        <v/>
      </c>
      <c r="M208" s="136" t="str">
        <f>IF(1=1,IF(OR(L208="",NOT(ISNUMBER(F208))),"",F208*L208*IFERROR(INDEX(D384:D428,MATCH(AE208,B384:B428,0)),1)),N("M13"))</f>
        <v/>
      </c>
      <c r="N208" s="137" t="str">
        <f>IF(1=1,IF(F208="","",IF(G208="","",IFERROR(INDEX(E384:E428,MATCH(AE208,B384:B428,0)),G208&amp;""))),N("N6"))</f>
        <v/>
      </c>
      <c r="O208" s="138" t="str">
        <f>IF(1=1,IF(E208="","",O194),N("K20"))</f>
        <v/>
      </c>
      <c r="P208" s="139" t="str">
        <f>IF(1=1,IF(M208="","",IF(AND(ISNUMBER(M208),M208&lt;1,N208="kg"),MAX(1,ROUND(M208*1000,0)),IF(AND(ISNUMBER(M208),M208&lt;1,N208="L"),MAX(1,ROUND(M208*100,0)),ROUND(M208,3)))),N("O20"))</f>
        <v/>
      </c>
      <c r="Q208" s="140" t="str">
        <f>IF(1=1,IF(M208="","",IF(AND(ISNUMBER(M208),M208&lt;1,N208="kg"),"g",IF(AND(ISNUMBER(M208),M208&lt;1,N208="L"),"cl",N208))),N("P20"))</f>
        <v/>
      </c>
      <c r="R208" s="161" t="str">
        <f>IF(1=1,IF(E208="","",IF(F208="","A CONTROLER",IF(NOT(ISNUMBER(F208)),"TEXTE",IF(OR(L208="",L208&lt;=0),"COMMANDE PRINCIPALE INCOMPLETE",IF(G208="","UNITE MANQUANTE",IF(COUNTIF(B384:B428,AE208)=0,"UNITE A CONTROLER","OK")))))),N("Q9"))</f>
        <v/>
      </c>
      <c r="S208" s="105"/>
      <c r="T208" s="141">
        <f t="shared" si="16"/>
        <v>0</v>
      </c>
      <c r="U208" s="133" t="str">
        <f>IF(1=1,IF(E208="","",U194),N("S20"))</f>
        <v/>
      </c>
      <c r="V208" s="133" t="str">
        <f>IF(1=1,IF(E208="","",V194),N("T20"))</f>
        <v/>
      </c>
      <c r="W208" s="135" t="str">
        <f>IF(1=1,IF(OR(U208="",V208="",NOT(ISNUMBER(U208)),NOT(ISNUMBER(V208)),U208=0),"",V208/U208),N("U20"))</f>
        <v/>
      </c>
      <c r="X208" s="136" t="str">
        <f>IF(1=1,IF(OR(W208="",NOT(ISNUMBER(F208))),"",F208*W208*IFERROR(INDEX(D384:D428,MATCH(AE208,B384:B428,0)),1)),N("V7"))</f>
        <v/>
      </c>
      <c r="Y208" s="137" t="str">
        <f>IF(1=1,IF(F208="","",IF(G208="","",IFERROR(INDEX(E384:E428,MATCH(AE208,B384:B428,0)),G208&amp;""))),N("W6"))</f>
        <v/>
      </c>
      <c r="Z208" s="142" t="str">
        <f>IF(1=1,IF(X208="","",IF(AND(ISNUMBER(X208),X208&lt;1,Y208="kg"),MAX(1,ROUND(X208*1000,0)),IF(AND(ISNUMBER(X208),X208&lt;1,Y208="L"),MAX(1,ROUND(X208*100,0)),ROUND(X208,3)))),N("X20"))</f>
        <v/>
      </c>
      <c r="AA208" s="143" t="str">
        <f>IF(1=1,IF(X208="","",IF(AND(ISNUMBER(X208),X208&lt;1,Y208="kg"),"g",IF(AND(ISNUMBER(X208),X208&lt;1,Y208="L"),"cl",Y208))),N("Y20"))</f>
        <v/>
      </c>
      <c r="AB208" s="123" t="str">
        <f>IF(1=1,IF(E208="","",IF(F208="","A CONTROLER",IF(NOT(ISNUMBER(F208)),"TEXTE",IF(OR(W208="",W208&lt;=0),"COMMANDE COUVERTS INCOMPLETE",IF(G208="","UNITE MANQUANTE",IF(COUNTIF(B384:B428,AE208)=0,"UNITE A CONTROLER","OK")))))),N("Z6"))</f>
        <v/>
      </c>
      <c r="AD208" s="144" t="str">
        <f>IF(1=1,IF(E208="","",AD194),N("AB20"))</f>
        <v/>
      </c>
      <c r="AE208" s="125" t="str">
        <f>IF(1=1,IF(G208="","",UPPER(TRIM(SUBSTITUTE(SUBSTITUTE(G208&amp;"",CHAR(160)," ")," "," ")))),N("AC20"))</f>
        <v/>
      </c>
    </row>
    <row r="209" spans="1:31" ht="15.75" x14ac:dyDescent="0.25">
      <c r="A209" s="160" t="str">
        <f>IF(1=1,IF(E209="","",A194),N("A21"))</f>
        <v/>
      </c>
      <c r="B209" s="127" t="str">
        <f>IF(1=1,IF(E209="","",B194),N("B21"))</f>
        <v/>
      </c>
      <c r="C209" s="128"/>
      <c r="D209" s="129" t="str">
        <f>IF(ISBLANK(E209),"",LARGE(D194:D208,1)+1)</f>
        <v/>
      </c>
      <c r="E209" s="130"/>
      <c r="F209" s="131"/>
      <c r="G209" s="170"/>
      <c r="H209" s="105"/>
      <c r="I209" s="132" t="str">
        <f>IF(1=1,IF(E209="","",I194),N("H21"))</f>
        <v/>
      </c>
      <c r="J209" s="133" t="str">
        <f>IF(1=1,IF(E209="","",J194),N("I21"))</f>
        <v/>
      </c>
      <c r="K209" s="134" t="str">
        <f>IF(1=1,IF(E209="","",K194),N("J21"))</f>
        <v/>
      </c>
      <c r="L209" s="135" t="str">
        <f>IF(1=1,IF(OR(J209="",O209="",NOT(ISNUMBER(J209)),NOT(ISNUMBER(O209)),J209=0),"",O209/J209),N("L21"))</f>
        <v/>
      </c>
      <c r="M209" s="136" t="str">
        <f>IF(1=1,IF(OR(L209="",NOT(ISNUMBER(F209))),"",F209*L209*IFERROR(INDEX(D384:D428,MATCH(AE209,B384:B428,0)),1)),N("M13"))</f>
        <v/>
      </c>
      <c r="N209" s="137" t="str">
        <f>IF(1=1,IF(F209="","",IF(G209="","",IFERROR(INDEX(E384:E428,MATCH(AE209,B384:B428,0)),G209&amp;""))),N("N6"))</f>
        <v/>
      </c>
      <c r="O209" s="138" t="str">
        <f>IF(1=1,IF(E209="","",O194),N("K21"))</f>
        <v/>
      </c>
      <c r="P209" s="139" t="str">
        <f>IF(1=1,IF(M209="","",IF(AND(ISNUMBER(M209),M209&lt;1,N209="kg"),MAX(1,ROUND(M209*1000,0)),IF(AND(ISNUMBER(M209),M209&lt;1,N209="L"),MAX(1,ROUND(M209*100,0)),ROUND(M209,3)))),N("O21"))</f>
        <v/>
      </c>
      <c r="Q209" s="140" t="str">
        <f>IF(1=1,IF(M209="","",IF(AND(ISNUMBER(M209),M209&lt;1,N209="kg"),"g",IF(AND(ISNUMBER(M209),M209&lt;1,N209="L"),"cl",N209))),N("P21"))</f>
        <v/>
      </c>
      <c r="R209" s="161" t="str">
        <f>IF(1=1,IF(E209="","",IF(F209="","A CONTROLER",IF(NOT(ISNUMBER(F209)),"TEXTE",IF(OR(L209="",L209&lt;=0),"COMMANDE PRINCIPALE INCOMPLETE",IF(G209="","UNITE MANQUANTE",IF(COUNTIF(B384:B428,AE209)=0,"UNITE A CONTROLER","OK")))))),N("Q9"))</f>
        <v/>
      </c>
      <c r="S209" s="105"/>
      <c r="T209" s="141">
        <f t="shared" si="16"/>
        <v>0</v>
      </c>
      <c r="U209" s="133" t="str">
        <f>IF(1=1,IF(E209="","",U194),N("S21"))</f>
        <v/>
      </c>
      <c r="V209" s="133" t="str">
        <f>IF(1=1,IF(E209="","",V194),N("T21"))</f>
        <v/>
      </c>
      <c r="W209" s="135" t="str">
        <f>IF(1=1,IF(OR(U209="",V209="",NOT(ISNUMBER(U209)),NOT(ISNUMBER(V209)),U209=0),"",V209/U209),N("U21"))</f>
        <v/>
      </c>
      <c r="X209" s="136" t="str">
        <f>IF(1=1,IF(OR(W209="",NOT(ISNUMBER(F209))),"",F209*W209*IFERROR(INDEX(D384:D428,MATCH(AE209,B384:B428,0)),1)),N("V7"))</f>
        <v/>
      </c>
      <c r="Y209" s="137" t="str">
        <f>IF(1=1,IF(F209="","",IF(G209="","",IFERROR(INDEX(E384:E428,MATCH(AE209,B384:B428,0)),G209&amp;""))),N("W6"))</f>
        <v/>
      </c>
      <c r="Z209" s="142" t="str">
        <f>IF(1=1,IF(X209="","",IF(AND(ISNUMBER(X209),X209&lt;1,Y209="kg"),MAX(1,ROUND(X209*1000,0)),IF(AND(ISNUMBER(X209),X209&lt;1,Y209="L"),MAX(1,ROUND(X209*100,0)),ROUND(X209,3)))),N("X21"))</f>
        <v/>
      </c>
      <c r="AA209" s="143" t="str">
        <f>IF(1=1,IF(X209="","",IF(AND(ISNUMBER(X209),X209&lt;1,Y209="kg"),"g",IF(AND(ISNUMBER(X209),X209&lt;1,Y209="L"),"cl",Y209))),N("Y21"))</f>
        <v/>
      </c>
      <c r="AB209" s="123" t="str">
        <f>IF(1=1,IF(E209="","",IF(F209="","A CONTROLER",IF(NOT(ISNUMBER(F209)),"TEXTE",IF(OR(W209="",W209&lt;=0),"COMMANDE COUVERTS INCOMPLETE",IF(G209="","UNITE MANQUANTE",IF(COUNTIF(B384:B428,AE209)=0,"UNITE A CONTROLER","OK")))))),N("Z6"))</f>
        <v/>
      </c>
      <c r="AD209" s="144" t="str">
        <f>IF(1=1,IF(E209="","",AD194),N("AB21"))</f>
        <v/>
      </c>
      <c r="AE209" s="125" t="str">
        <f>IF(1=1,IF(G209="","",UPPER(TRIM(SUBSTITUTE(SUBSTITUTE(G209&amp;"",CHAR(160)," ")," "," ")))),N("AC21"))</f>
        <v/>
      </c>
    </row>
    <row r="210" spans="1:31" ht="15.75" x14ac:dyDescent="0.25">
      <c r="A210" s="160" t="str">
        <f>IF(1=1,IF(E210="","",A194),N("A22"))</f>
        <v/>
      </c>
      <c r="B210" s="127" t="str">
        <f>IF(1=1,IF(E210="","",B194),N("B22"))</f>
        <v/>
      </c>
      <c r="C210" s="128"/>
      <c r="D210" s="129" t="str">
        <f>IF(ISBLANK(E210),"",LARGE(D194:D209,1)+1)</f>
        <v/>
      </c>
      <c r="E210" s="130"/>
      <c r="F210" s="131"/>
      <c r="G210" s="170"/>
      <c r="H210" s="105"/>
      <c r="I210" s="132" t="str">
        <f>IF(1=1,IF(E210="","",I194),N("H22"))</f>
        <v/>
      </c>
      <c r="J210" s="133" t="str">
        <f>IF(1=1,IF(E210="","",J194),N("I22"))</f>
        <v/>
      </c>
      <c r="K210" s="134" t="str">
        <f>IF(1=1,IF(E210="","",K194),N("J22"))</f>
        <v/>
      </c>
      <c r="L210" s="135" t="str">
        <f>IF(1=1,IF(OR(J210="",O210="",NOT(ISNUMBER(J210)),NOT(ISNUMBER(O210)),J210=0),"",O210/J210),N("L22"))</f>
        <v/>
      </c>
      <c r="M210" s="136" t="str">
        <f>IF(1=1,IF(OR(L210="",NOT(ISNUMBER(F210))),"",F210*L210*IFERROR(INDEX(D384:D428,MATCH(AE210,B384:B428,0)),1)),N("M13"))</f>
        <v/>
      </c>
      <c r="N210" s="137" t="str">
        <f>IF(1=1,IF(F210="","",IF(G210="","",IFERROR(INDEX(E384:E428,MATCH(AE210,B384:B428,0)),G210&amp;""))),N("N6"))</f>
        <v/>
      </c>
      <c r="O210" s="138" t="str">
        <f>IF(1=1,IF(E210="","",O194),N("K22"))</f>
        <v/>
      </c>
      <c r="P210" s="139" t="str">
        <f>IF(1=1,IF(M210="","",IF(AND(ISNUMBER(M210),M210&lt;1,N210="kg"),MAX(1,ROUND(M210*1000,0)),IF(AND(ISNUMBER(M210),M210&lt;1,N210="L"),MAX(1,ROUND(M210*100,0)),ROUND(M210,3)))),N("O22"))</f>
        <v/>
      </c>
      <c r="Q210" s="140" t="str">
        <f>IF(1=1,IF(M210="","",IF(AND(ISNUMBER(M210),M210&lt;1,N210="kg"),"g",IF(AND(ISNUMBER(M210),M210&lt;1,N210="L"),"cl",N210))),N("P22"))</f>
        <v/>
      </c>
      <c r="R210" s="161" t="str">
        <f>IF(1=1,IF(E210="","",IF(F210="","A CONTROLER",IF(NOT(ISNUMBER(F210)),"TEXTE",IF(OR(L210="",L210&lt;=0),"COMMANDE PRINCIPALE INCOMPLETE",IF(G210="","UNITE MANQUANTE",IF(COUNTIF(B384:B428,AE210)=0,"UNITE A CONTROLER","OK")))))),N("Q9"))</f>
        <v/>
      </c>
      <c r="S210" s="105"/>
      <c r="T210" s="141">
        <f t="shared" si="16"/>
        <v>0</v>
      </c>
      <c r="U210" s="133" t="str">
        <f>IF(1=1,IF(E210="","",U194),N("S22"))</f>
        <v/>
      </c>
      <c r="V210" s="133" t="str">
        <f>IF(1=1,IF(E210="","",V194),N("T22"))</f>
        <v/>
      </c>
      <c r="W210" s="135" t="str">
        <f>IF(1=1,IF(OR(U210="",V210="",NOT(ISNUMBER(U210)),NOT(ISNUMBER(V210)),U210=0),"",V210/U210),N("U22"))</f>
        <v/>
      </c>
      <c r="X210" s="136" t="str">
        <f>IF(1=1,IF(OR(W210="",NOT(ISNUMBER(F210))),"",F210*W210*IFERROR(INDEX(D384:D428,MATCH(AE210,B384:B428,0)),1)),N("V7"))</f>
        <v/>
      </c>
      <c r="Y210" s="137" t="str">
        <f>IF(1=1,IF(F210="","",IF(G210="","",IFERROR(INDEX(E384:E428,MATCH(AE210,B384:B428,0)),G210&amp;""))),N("W6"))</f>
        <v/>
      </c>
      <c r="Z210" s="142" t="str">
        <f>IF(1=1,IF(X210="","",IF(AND(ISNUMBER(X210),X210&lt;1,Y210="kg"),MAX(1,ROUND(X210*1000,0)),IF(AND(ISNUMBER(X210),X210&lt;1,Y210="L"),MAX(1,ROUND(X210*100,0)),ROUND(X210,3)))),N("X22"))</f>
        <v/>
      </c>
      <c r="AA210" s="143" t="str">
        <f>IF(1=1,IF(X210="","",IF(AND(ISNUMBER(X210),X210&lt;1,Y210="kg"),"g",IF(AND(ISNUMBER(X210),X210&lt;1,Y210="L"),"cl",Y210))),N("Y22"))</f>
        <v/>
      </c>
      <c r="AB210" s="123" t="str">
        <f>IF(1=1,IF(E210="","",IF(F210="","A CONTROLER",IF(NOT(ISNUMBER(F210)),"TEXTE",IF(OR(W210="",W210&lt;=0),"COMMANDE COUVERTS INCOMPLETE",IF(G210="","UNITE MANQUANTE",IF(COUNTIF(B384:B428,AE210)=0,"UNITE A CONTROLER","OK")))))),N("Z6"))</f>
        <v/>
      </c>
      <c r="AD210" s="144" t="str">
        <f>IF(1=1,IF(E210="","",AD194),N("AB22"))</f>
        <v/>
      </c>
      <c r="AE210" s="125" t="str">
        <f>IF(1=1,IF(G210="","",UPPER(TRIM(SUBSTITUTE(SUBSTITUTE(G210&amp;"",CHAR(160)," ")," "," ")))),N("AC22"))</f>
        <v/>
      </c>
    </row>
    <row r="211" spans="1:31" ht="15.75" x14ac:dyDescent="0.25">
      <c r="A211" s="160" t="str">
        <f>IF(1=1,IF(E211="","",A194),N("A23"))</f>
        <v/>
      </c>
      <c r="B211" s="127" t="str">
        <f>IF(1=1,IF(E211="","",B194),N("B23"))</f>
        <v/>
      </c>
      <c r="C211" s="128"/>
      <c r="D211" s="129" t="str">
        <f>IF(ISBLANK(E211),"",LARGE(D194:D210,1)+1)</f>
        <v/>
      </c>
      <c r="E211" s="130"/>
      <c r="F211" s="131"/>
      <c r="G211" s="170"/>
      <c r="H211" s="105"/>
      <c r="I211" s="132" t="str">
        <f>IF(1=1,IF(E211="","",I194),N("H23"))</f>
        <v/>
      </c>
      <c r="J211" s="133" t="str">
        <f>IF(1=1,IF(E211="","",J194),N("I23"))</f>
        <v/>
      </c>
      <c r="K211" s="134" t="str">
        <f>IF(1=1,IF(E211="","",K194),N("J23"))</f>
        <v/>
      </c>
      <c r="L211" s="135" t="str">
        <f>IF(1=1,IF(OR(J211="",O211="",NOT(ISNUMBER(J211)),NOT(ISNUMBER(O211)),J211=0),"",O211/J211),N("L23"))</f>
        <v/>
      </c>
      <c r="M211" s="136" t="str">
        <f>IF(1=1,IF(OR(L211="",NOT(ISNUMBER(F211))),"",F211*L211*IFERROR(INDEX(D384:D428,MATCH(AE211,B384:B428,0)),1)),N("M13"))</f>
        <v/>
      </c>
      <c r="N211" s="137" t="str">
        <f>IF(1=1,IF(F211="","",IF(G211="","",IFERROR(INDEX(E384:E428,MATCH(AE211,B384:B428,0)),G211&amp;""))),N("N6"))</f>
        <v/>
      </c>
      <c r="O211" s="138" t="str">
        <f>IF(1=1,IF(E211="","",O194),N("K23"))</f>
        <v/>
      </c>
      <c r="P211" s="139" t="str">
        <f>IF(1=1,IF(M211="","",IF(AND(ISNUMBER(M211),M211&lt;1,N211="kg"),MAX(1,ROUND(M211*1000,0)),IF(AND(ISNUMBER(M211),M211&lt;1,N211="L"),MAX(1,ROUND(M211*100,0)),ROUND(M211,3)))),N("O23"))</f>
        <v/>
      </c>
      <c r="Q211" s="140" t="str">
        <f>IF(1=1,IF(M211="","",IF(AND(ISNUMBER(M211),M211&lt;1,N211="kg"),"g",IF(AND(ISNUMBER(M211),M211&lt;1,N211="L"),"cl",N211))),N("P23"))</f>
        <v/>
      </c>
      <c r="R211" s="161" t="str">
        <f>IF(1=1,IF(E211="","",IF(F211="","A CONTROLER",IF(NOT(ISNUMBER(F211)),"TEXTE",IF(OR(L211="",L211&lt;=0),"COMMANDE PRINCIPALE INCOMPLETE",IF(G211="","UNITE MANQUANTE",IF(COUNTIF(B384:B428,AE211)=0,"UNITE A CONTROLER","OK")))))),N("Q9"))</f>
        <v/>
      </c>
      <c r="S211" s="105"/>
      <c r="T211" s="141">
        <f t="shared" si="16"/>
        <v>0</v>
      </c>
      <c r="U211" s="133" t="str">
        <f>IF(1=1,IF(E211="","",U194),N("S23"))</f>
        <v/>
      </c>
      <c r="V211" s="133" t="str">
        <f>IF(1=1,IF(E211="","",V194),N("T23"))</f>
        <v/>
      </c>
      <c r="W211" s="135" t="str">
        <f>IF(1=1,IF(OR(U211="",V211="",NOT(ISNUMBER(U211)),NOT(ISNUMBER(V211)),U211=0),"",V211/U211),N("U23"))</f>
        <v/>
      </c>
      <c r="X211" s="136" t="str">
        <f>IF(1=1,IF(OR(W211="",NOT(ISNUMBER(F211))),"",F211*W211*IFERROR(INDEX(D384:D428,MATCH(AE211,B384:B428,0)),1)),N("V7"))</f>
        <v/>
      </c>
      <c r="Y211" s="137" t="str">
        <f>IF(1=1,IF(F211="","",IF(G211="","",IFERROR(INDEX(E384:E428,MATCH(AE211,B384:B428,0)),G211&amp;""))),N("W6"))</f>
        <v/>
      </c>
      <c r="Z211" s="142" t="str">
        <f>IF(1=1,IF(X211="","",IF(AND(ISNUMBER(X211),X211&lt;1,Y211="kg"),MAX(1,ROUND(X211*1000,0)),IF(AND(ISNUMBER(X211),X211&lt;1,Y211="L"),MAX(1,ROUND(X211*100,0)),ROUND(X211,3)))),N("X23"))</f>
        <v/>
      </c>
      <c r="AA211" s="143" t="str">
        <f>IF(1=1,IF(X211="","",IF(AND(ISNUMBER(X211),X211&lt;1,Y211="kg"),"g",IF(AND(ISNUMBER(X211),X211&lt;1,Y211="L"),"cl",Y211))),N("Y23"))</f>
        <v/>
      </c>
      <c r="AB211" s="123" t="str">
        <f>IF(1=1,IF(E211="","",IF(F211="","A CONTROLER",IF(NOT(ISNUMBER(F211)),"TEXTE",IF(OR(W211="",W211&lt;=0),"COMMANDE COUVERTS INCOMPLETE",IF(G211="","UNITE MANQUANTE",IF(COUNTIF(B384:B428,AE211)=0,"UNITE A CONTROLER","OK")))))),N("Z6"))</f>
        <v/>
      </c>
      <c r="AD211" s="144" t="str">
        <f>IF(1=1,IF(E211="","",AD194),N("AB23"))</f>
        <v/>
      </c>
      <c r="AE211" s="125" t="str">
        <f>IF(1=1,IF(G211="","",UPPER(TRIM(SUBSTITUTE(SUBSTITUTE(G211&amp;"",CHAR(160)," ")," "," ")))),N("AC23"))</f>
        <v/>
      </c>
    </row>
    <row r="212" spans="1:31" ht="15.75" x14ac:dyDescent="0.25">
      <c r="A212" s="160" t="str">
        <f>IF(1=1,IF(E212="","",A194),N("A24"))</f>
        <v/>
      </c>
      <c r="B212" s="127" t="str">
        <f>IF(1=1,IF(E212="","",B194),N("B24"))</f>
        <v/>
      </c>
      <c r="C212" s="128"/>
      <c r="D212" s="129" t="str">
        <f>IF(ISBLANK(E212),"",LARGE(D194:D211,1)+1)</f>
        <v/>
      </c>
      <c r="E212" s="130"/>
      <c r="F212" s="131"/>
      <c r="G212" s="170"/>
      <c r="H212" s="105"/>
      <c r="I212" s="132" t="str">
        <f>IF(1=1,IF(E212="","",I194),N("H24"))</f>
        <v/>
      </c>
      <c r="J212" s="133" t="str">
        <f>IF(1=1,IF(E212="","",J194),N("I24"))</f>
        <v/>
      </c>
      <c r="K212" s="134" t="str">
        <f>IF(1=1,IF(E212="","",K194),N("J24"))</f>
        <v/>
      </c>
      <c r="L212" s="135" t="str">
        <f>IF(1=1,IF(OR(J212="",O212="",NOT(ISNUMBER(J212)),NOT(ISNUMBER(O212)),J212=0),"",O212/J212),N("L24"))</f>
        <v/>
      </c>
      <c r="M212" s="136" t="str">
        <f>IF(1=1,IF(OR(L212="",NOT(ISNUMBER(F212))),"",F212*L212*IFERROR(INDEX(D384:D428,MATCH(AE212,B384:B428,0)),1)),N("M13"))</f>
        <v/>
      </c>
      <c r="N212" s="137" t="str">
        <f>IF(1=1,IF(F212="","",IF(G212="","",IFERROR(INDEX(E384:E428,MATCH(AE212,B384:B428,0)),G212&amp;""))),N("N6"))</f>
        <v/>
      </c>
      <c r="O212" s="138" t="str">
        <f>IF(1=1,IF(E212="","",O194),N("K24"))</f>
        <v/>
      </c>
      <c r="P212" s="139" t="str">
        <f>IF(1=1,IF(M212="","",IF(AND(ISNUMBER(M212),M212&lt;1,N212="kg"),MAX(1,ROUND(M212*1000,0)),IF(AND(ISNUMBER(M212),M212&lt;1,N212="L"),MAX(1,ROUND(M212*100,0)),ROUND(M212,3)))),N("O24"))</f>
        <v/>
      </c>
      <c r="Q212" s="140" t="str">
        <f>IF(1=1,IF(M212="","",IF(AND(ISNUMBER(M212),M212&lt;1,N212="kg"),"g",IF(AND(ISNUMBER(M212),M212&lt;1,N212="L"),"cl",N212))),N("P24"))</f>
        <v/>
      </c>
      <c r="R212" s="161" t="str">
        <f>IF(1=1,IF(E212="","",IF(F212="","A CONTROLER",IF(NOT(ISNUMBER(F212)),"TEXTE",IF(OR(L212="",L212&lt;=0),"COMMANDE PRINCIPALE INCOMPLETE",IF(G212="","UNITE MANQUANTE",IF(COUNTIF(B384:B428,AE212)=0,"UNITE A CONTROLER","OK")))))),N("Q9"))</f>
        <v/>
      </c>
      <c r="S212" s="105"/>
      <c r="T212" s="141">
        <f t="shared" si="16"/>
        <v>0</v>
      </c>
      <c r="U212" s="133" t="str">
        <f>IF(1=1,IF(E212="","",U194),N("S24"))</f>
        <v/>
      </c>
      <c r="V212" s="133" t="str">
        <f>IF(1=1,IF(E212="","",V194),N("T24"))</f>
        <v/>
      </c>
      <c r="W212" s="135" t="str">
        <f>IF(1=1,IF(OR(U212="",V212="",NOT(ISNUMBER(U212)),NOT(ISNUMBER(V212)),U212=0),"",V212/U212),N("U24"))</f>
        <v/>
      </c>
      <c r="X212" s="136" t="str">
        <f>IF(1=1,IF(OR(W212="",NOT(ISNUMBER(F212))),"",F212*W212*IFERROR(INDEX(D384:D428,MATCH(AE212,B384:B428,0)),1)),N("V7"))</f>
        <v/>
      </c>
      <c r="Y212" s="137" t="str">
        <f>IF(1=1,IF(F212="","",IF(G212="","",IFERROR(INDEX(E384:E428,MATCH(AE212,B384:B428,0)),G212&amp;""))),N("W6"))</f>
        <v/>
      </c>
      <c r="Z212" s="142" t="str">
        <f>IF(1=1,IF(X212="","",IF(AND(ISNUMBER(X212),X212&lt;1,Y212="kg"),MAX(1,ROUND(X212*1000,0)),IF(AND(ISNUMBER(X212),X212&lt;1,Y212="L"),MAX(1,ROUND(X212*100,0)),ROUND(X212,3)))),N("X24"))</f>
        <v/>
      </c>
      <c r="AA212" s="143" t="str">
        <f>IF(1=1,IF(X212="","",IF(AND(ISNUMBER(X212),X212&lt;1,Y212="kg"),"g",IF(AND(ISNUMBER(X212),X212&lt;1,Y212="L"),"cl",Y212))),N("Y24"))</f>
        <v/>
      </c>
      <c r="AB212" s="123" t="str">
        <f>IF(1=1,IF(E212="","",IF(F212="","A CONTROLER",IF(NOT(ISNUMBER(F212)),"TEXTE",IF(OR(W212="",W212&lt;=0),"COMMANDE COUVERTS INCOMPLETE",IF(G212="","UNITE MANQUANTE",IF(COUNTIF(B384:B428,AE212)=0,"UNITE A CONTROLER","OK")))))),N("Z6"))</f>
        <v/>
      </c>
      <c r="AD212" s="144" t="str">
        <f>IF(1=1,IF(E212="","",AD194),N("AB24"))</f>
        <v/>
      </c>
      <c r="AE212" s="125" t="str">
        <f>IF(1=1,IF(G212="","",UPPER(TRIM(SUBSTITUTE(SUBSTITUTE(G212&amp;"",CHAR(160)," ")," "," ")))),N("AC24"))</f>
        <v/>
      </c>
    </row>
    <row r="213" spans="1:31" ht="15.75" x14ac:dyDescent="0.25">
      <c r="A213" s="160" t="str">
        <f>IF(1=1,IF(E213="","",A194),N("A25"))</f>
        <v/>
      </c>
      <c r="B213" s="127" t="str">
        <f>IF(1=1,IF(E213="","",B194),N("B25"))</f>
        <v/>
      </c>
      <c r="C213" s="128"/>
      <c r="D213" s="129" t="str">
        <f>IF(ISBLANK(E213),"",LARGE(D194:D212,1)+1)</f>
        <v/>
      </c>
      <c r="E213" s="130"/>
      <c r="F213" s="131"/>
      <c r="G213" s="170"/>
      <c r="H213" s="105"/>
      <c r="I213" s="132" t="str">
        <f>IF(1=1,IF(E213="","",I194),N("H25"))</f>
        <v/>
      </c>
      <c r="J213" s="133" t="str">
        <f>IF(1=1,IF(E213="","",J194),N("I25"))</f>
        <v/>
      </c>
      <c r="K213" s="134" t="str">
        <f>IF(1=1,IF(E213="","",K194),N("J25"))</f>
        <v/>
      </c>
      <c r="L213" s="135" t="str">
        <f>IF(1=1,IF(OR(J213="",O213="",NOT(ISNUMBER(J213)),NOT(ISNUMBER(O213)),J213=0),"",O213/J213),N("L25"))</f>
        <v/>
      </c>
      <c r="M213" s="136" t="str">
        <f>IF(1=1,IF(OR(L213="",NOT(ISNUMBER(F213))),"",F213*L213*IFERROR(INDEX(D384:D428,MATCH(AE213,B384:B428,0)),1)),N("M13"))</f>
        <v/>
      </c>
      <c r="N213" s="137" t="str">
        <f>IF(1=1,IF(F213="","",IF(G213="","",IFERROR(INDEX(E384:E428,MATCH(AE213,B384:B428,0)),G213&amp;""))),N("N6"))</f>
        <v/>
      </c>
      <c r="O213" s="138" t="str">
        <f>IF(1=1,IF(E213="","",O194),N("K25"))</f>
        <v/>
      </c>
      <c r="P213" s="139" t="str">
        <f>IF(1=1,IF(M213="","",IF(AND(ISNUMBER(M213),M213&lt;1,N213="kg"),MAX(1,ROUND(M213*1000,0)),IF(AND(ISNUMBER(M213),M213&lt;1,N213="L"),MAX(1,ROUND(M213*100,0)),ROUND(M213,3)))),N("O25"))</f>
        <v/>
      </c>
      <c r="Q213" s="140" t="str">
        <f>IF(1=1,IF(M213="","",IF(AND(ISNUMBER(M213),M213&lt;1,N213="kg"),"g",IF(AND(ISNUMBER(M213),M213&lt;1,N213="L"),"cl",N213))),N("P25"))</f>
        <v/>
      </c>
      <c r="R213" s="161" t="str">
        <f>IF(1=1,IF(E213="","",IF(F213="","A CONTROLER",IF(NOT(ISNUMBER(F213)),"TEXTE",IF(OR(L213="",L213&lt;=0),"COMMANDE PRINCIPALE INCOMPLETE",IF(G213="","UNITE MANQUANTE",IF(COUNTIF(B384:B428,AE213)=0,"UNITE A CONTROLER","OK")))))),N("Q9"))</f>
        <v/>
      </c>
      <c r="S213" s="105"/>
      <c r="T213" s="141">
        <f t="shared" si="16"/>
        <v>0</v>
      </c>
      <c r="U213" s="133" t="str">
        <f>IF(1=1,IF(E213="","",U194),N("S25"))</f>
        <v/>
      </c>
      <c r="V213" s="133" t="str">
        <f>IF(1=1,IF(E213="","",V194),N("T25"))</f>
        <v/>
      </c>
      <c r="W213" s="135" t="str">
        <f>IF(1=1,IF(OR(U213="",V213="",NOT(ISNUMBER(U213)),NOT(ISNUMBER(V213)),U213=0),"",V213/U213),N("U25"))</f>
        <v/>
      </c>
      <c r="X213" s="136" t="str">
        <f>IF(1=1,IF(OR(W213="",NOT(ISNUMBER(F213))),"",F213*W213*IFERROR(INDEX(D384:D428,MATCH(AE213,B384:B428,0)),1)),N("V7"))</f>
        <v/>
      </c>
      <c r="Y213" s="137" t="str">
        <f>IF(1=1,IF(F213="","",IF(G213="","",IFERROR(INDEX(E384:E428,MATCH(AE213,B384:B428,0)),G213&amp;""))),N("W6"))</f>
        <v/>
      </c>
      <c r="Z213" s="142" t="str">
        <f>IF(1=1,IF(X213="","",IF(AND(ISNUMBER(X213),X213&lt;1,Y213="kg"),MAX(1,ROUND(X213*1000,0)),IF(AND(ISNUMBER(X213),X213&lt;1,Y213="L"),MAX(1,ROUND(X213*100,0)),ROUND(X213,3)))),N("X25"))</f>
        <v/>
      </c>
      <c r="AA213" s="143" t="str">
        <f>IF(1=1,IF(X213="","",IF(AND(ISNUMBER(X213),X213&lt;1,Y213="kg"),"g",IF(AND(ISNUMBER(X213),X213&lt;1,Y213="L"),"cl",Y213))),N("Y25"))</f>
        <v/>
      </c>
      <c r="AB213" s="123" t="str">
        <f>IF(1=1,IF(E213="","",IF(F213="","A CONTROLER",IF(NOT(ISNUMBER(F213)),"TEXTE",IF(OR(W213="",W213&lt;=0),"COMMANDE COUVERTS INCOMPLETE",IF(G213="","UNITE MANQUANTE",IF(COUNTIF(B384:B428,AE213)=0,"UNITE A CONTROLER","OK")))))),N("Z6"))</f>
        <v/>
      </c>
      <c r="AD213" s="144" t="str">
        <f>IF(1=1,IF(E213="","",AD194),N("AB25"))</f>
        <v/>
      </c>
      <c r="AE213" s="125" t="str">
        <f>IF(1=1,IF(G213="","",UPPER(TRIM(SUBSTITUTE(SUBSTITUTE(G213&amp;"",CHAR(160)," ")," "," ")))),N("AC25"))</f>
        <v/>
      </c>
    </row>
    <row r="214" spans="1:31" ht="15.75" x14ac:dyDescent="0.25">
      <c r="A214" s="160" t="str">
        <f>IF(1=1,IF(E214="","",A194),N("A26"))</f>
        <v/>
      </c>
      <c r="B214" s="127" t="str">
        <f>IF(1=1,IF(E214="","",B194),N("B26"))</f>
        <v/>
      </c>
      <c r="C214" s="128"/>
      <c r="D214" s="129" t="str">
        <f>IF(ISBLANK(E214),"",LARGE(D194:D213,1)+1)</f>
        <v/>
      </c>
      <c r="E214" s="130"/>
      <c r="F214" s="131"/>
      <c r="G214" s="170"/>
      <c r="H214" s="105"/>
      <c r="I214" s="132" t="str">
        <f>IF(1=1,IF(E214="","",I194),N("H26"))</f>
        <v/>
      </c>
      <c r="J214" s="133" t="str">
        <f>IF(1=1,IF(E214="","",J194),N("I26"))</f>
        <v/>
      </c>
      <c r="K214" s="134" t="str">
        <f>IF(1=1,IF(E214="","",K194),N("J26"))</f>
        <v/>
      </c>
      <c r="L214" s="135" t="str">
        <f>IF(1=1,IF(OR(J214="",O214="",NOT(ISNUMBER(J214)),NOT(ISNUMBER(O214)),J214=0),"",O214/J214),N("L26"))</f>
        <v/>
      </c>
      <c r="M214" s="136" t="str">
        <f>IF(1=1,IF(OR(L214="",NOT(ISNUMBER(F214))),"",F214*L214*IFERROR(INDEX(D384:D428,MATCH(AE214,B384:B428,0)),1)),N("M13"))</f>
        <v/>
      </c>
      <c r="N214" s="137" t="str">
        <f>IF(1=1,IF(F214="","",IF(G214="","",IFERROR(INDEX(E384:E428,MATCH(AE214,B384:B428,0)),G214&amp;""))),N("N6"))</f>
        <v/>
      </c>
      <c r="O214" s="138" t="str">
        <f>IF(1=1,IF(E214="","",O194),N("K26"))</f>
        <v/>
      </c>
      <c r="P214" s="139" t="str">
        <f>IF(1=1,IF(M214="","",IF(AND(ISNUMBER(M214),M214&lt;1,N214="kg"),MAX(1,ROUND(M214*1000,0)),IF(AND(ISNUMBER(M214),M214&lt;1,N214="L"),MAX(1,ROUND(M214*100,0)),ROUND(M214,3)))),N("O26"))</f>
        <v/>
      </c>
      <c r="Q214" s="140" t="str">
        <f>IF(1=1,IF(M214="","",IF(AND(ISNUMBER(M214),M214&lt;1,N214="kg"),"g",IF(AND(ISNUMBER(M214),M214&lt;1,N214="L"),"cl",N214))),N("P26"))</f>
        <v/>
      </c>
      <c r="R214" s="161" t="str">
        <f>IF(1=1,IF(E214="","",IF(F214="","A CONTROLER",IF(NOT(ISNUMBER(F214)),"TEXTE",IF(OR(L214="",L214&lt;=0),"COMMANDE PRINCIPALE INCOMPLETE",IF(G214="","UNITE MANQUANTE",IF(COUNTIF(B384:B428,AE214)=0,"UNITE A CONTROLER","OK")))))),N("Q9"))</f>
        <v/>
      </c>
      <c r="S214" s="105"/>
      <c r="T214" s="141">
        <f t="shared" si="16"/>
        <v>0</v>
      </c>
      <c r="U214" s="133" t="str">
        <f>IF(1=1,IF(E214="","",U194),N("S26"))</f>
        <v/>
      </c>
      <c r="V214" s="133" t="str">
        <f>IF(1=1,IF(E214="","",V194),N("T26"))</f>
        <v/>
      </c>
      <c r="W214" s="135" t="str">
        <f>IF(1=1,IF(OR(U214="",V214="",NOT(ISNUMBER(U214)),NOT(ISNUMBER(V214)),U214=0),"",V214/U214),N("U26"))</f>
        <v/>
      </c>
      <c r="X214" s="136" t="str">
        <f>IF(1=1,IF(OR(W214="",NOT(ISNUMBER(F214))),"",F214*W214*IFERROR(INDEX(D384:D428,MATCH(AE214,B384:B428,0)),1)),N("V7"))</f>
        <v/>
      </c>
      <c r="Y214" s="137" t="str">
        <f>IF(1=1,IF(F214="","",IF(G214="","",IFERROR(INDEX(E384:E428,MATCH(AE214,B384:B428,0)),G214&amp;""))),N("W6"))</f>
        <v/>
      </c>
      <c r="Z214" s="142" t="str">
        <f>IF(1=1,IF(X214="","",IF(AND(ISNUMBER(X214),X214&lt;1,Y214="kg"),MAX(1,ROUND(X214*1000,0)),IF(AND(ISNUMBER(X214),X214&lt;1,Y214="L"),MAX(1,ROUND(X214*100,0)),ROUND(X214,3)))),N("X26"))</f>
        <v/>
      </c>
      <c r="AA214" s="143" t="str">
        <f>IF(1=1,IF(X214="","",IF(AND(ISNUMBER(X214),X214&lt;1,Y214="kg"),"g",IF(AND(ISNUMBER(X214),X214&lt;1,Y214="L"),"cl",Y214))),N("Y26"))</f>
        <v/>
      </c>
      <c r="AB214" s="123" t="str">
        <f>IF(1=1,IF(E214="","",IF(F214="","A CONTROLER",IF(NOT(ISNUMBER(F214)),"TEXTE",IF(OR(W214="",W214&lt;=0),"COMMANDE COUVERTS INCOMPLETE",IF(G214="","UNITE MANQUANTE",IF(COUNTIF(B384:B428,AE214)=0,"UNITE A CONTROLER","OK")))))),N("Z6"))</f>
        <v/>
      </c>
      <c r="AD214" s="144" t="str">
        <f>IF(1=1,IF(E214="","",AD194),N("AB26"))</f>
        <v/>
      </c>
      <c r="AE214" s="125" t="str">
        <f>IF(1=1,IF(G214="","",UPPER(TRIM(SUBSTITUTE(SUBSTITUTE(G214&amp;"",CHAR(160)," ")," "," ")))),N("AC26"))</f>
        <v/>
      </c>
    </row>
    <row r="215" spans="1:31" ht="15.75" x14ac:dyDescent="0.25">
      <c r="A215" s="160" t="str">
        <f>IF(1=1,IF(E215="","",A194),N("A27"))</f>
        <v/>
      </c>
      <c r="B215" s="127" t="str">
        <f>IF(1=1,IF(E215="","",B194),N("B27"))</f>
        <v/>
      </c>
      <c r="C215" s="128"/>
      <c r="D215" s="129" t="str">
        <f>IF(ISBLANK(E215),"",LARGE(D194:D214,1)+1)</f>
        <v/>
      </c>
      <c r="E215" s="130"/>
      <c r="F215" s="131"/>
      <c r="G215" s="170"/>
      <c r="H215" s="105"/>
      <c r="I215" s="132" t="str">
        <f>IF(1=1,IF(E215="","",I194),N("H27"))</f>
        <v/>
      </c>
      <c r="J215" s="133" t="str">
        <f>IF(1=1,IF(E215="","",J194),N("I27"))</f>
        <v/>
      </c>
      <c r="K215" s="134" t="str">
        <f>IF(1=1,IF(E215="","",K194),N("J27"))</f>
        <v/>
      </c>
      <c r="L215" s="135" t="str">
        <f>IF(1=1,IF(OR(J215="",O215="",NOT(ISNUMBER(J215)),NOT(ISNUMBER(O215)),J215=0),"",O215/J215),N("L27"))</f>
        <v/>
      </c>
      <c r="M215" s="136" t="str">
        <f>IF(1=1,IF(OR(L215="",NOT(ISNUMBER(F215))),"",F215*L215*IFERROR(INDEX(D384:D428,MATCH(AE215,B384:B428,0)),1)),N("M13"))</f>
        <v/>
      </c>
      <c r="N215" s="137" t="str">
        <f>IF(1=1,IF(F215="","",IF(G215="","",IFERROR(INDEX(E384:E428,MATCH(AE215,B384:B428,0)),G215&amp;""))),N("N6"))</f>
        <v/>
      </c>
      <c r="O215" s="138" t="str">
        <f>IF(1=1,IF(E215="","",O194),N("K27"))</f>
        <v/>
      </c>
      <c r="P215" s="139" t="str">
        <f>IF(1=1,IF(M215="","",IF(AND(ISNUMBER(M215),M215&lt;1,N215="kg"),MAX(1,ROUND(M215*1000,0)),IF(AND(ISNUMBER(M215),M215&lt;1,N215="L"),MAX(1,ROUND(M215*100,0)),ROUND(M215,3)))),N("O27"))</f>
        <v/>
      </c>
      <c r="Q215" s="140" t="str">
        <f>IF(1=1,IF(M215="","",IF(AND(ISNUMBER(M215),M215&lt;1,N215="kg"),"g",IF(AND(ISNUMBER(M215),M215&lt;1,N215="L"),"cl",N215))),N("P27"))</f>
        <v/>
      </c>
      <c r="R215" s="161" t="str">
        <f>IF(1=1,IF(E215="","",IF(F215="","A CONTROLER",IF(NOT(ISNUMBER(F215)),"TEXTE",IF(OR(L215="",L215&lt;=0),"COMMANDE PRINCIPALE INCOMPLETE",IF(G215="","UNITE MANQUANTE",IF(COUNTIF(B384:B428,AE215)=0,"UNITE A CONTROLER","OK")))))),N("Q9"))</f>
        <v/>
      </c>
      <c r="S215" s="105"/>
      <c r="T215" s="141">
        <f t="shared" si="16"/>
        <v>0</v>
      </c>
      <c r="U215" s="133" t="str">
        <f>IF(1=1,IF(E215="","",U194),N("S27"))</f>
        <v/>
      </c>
      <c r="V215" s="133" t="str">
        <f>IF(1=1,IF(E215="","",V194),N("T27"))</f>
        <v/>
      </c>
      <c r="W215" s="135" t="str">
        <f>IF(1=1,IF(OR(U215="",V215="",NOT(ISNUMBER(U215)),NOT(ISNUMBER(V215)),U215=0),"",V215/U215),N("U27"))</f>
        <v/>
      </c>
      <c r="X215" s="136" t="str">
        <f>IF(1=1,IF(OR(W215="",NOT(ISNUMBER(F215))),"",F215*W215*IFERROR(INDEX(D384:D428,MATCH(AE215,B384:B428,0)),1)),N("V7"))</f>
        <v/>
      </c>
      <c r="Y215" s="137" t="str">
        <f>IF(1=1,IF(F215="","",IF(G215="","",IFERROR(INDEX(E384:E428,MATCH(AE215,B384:B428,0)),G215&amp;""))),N("W6"))</f>
        <v/>
      </c>
      <c r="Z215" s="142" t="str">
        <f>IF(1=1,IF(X215="","",IF(AND(ISNUMBER(X215),X215&lt;1,Y215="kg"),MAX(1,ROUND(X215*1000,0)),IF(AND(ISNUMBER(X215),X215&lt;1,Y215="L"),MAX(1,ROUND(X215*100,0)),ROUND(X215,3)))),N("X27"))</f>
        <v/>
      </c>
      <c r="AA215" s="143" t="str">
        <f>IF(1=1,IF(X215="","",IF(AND(ISNUMBER(X215),X215&lt;1,Y215="kg"),"g",IF(AND(ISNUMBER(X215),X215&lt;1,Y215="L"),"cl",Y215))),N("Y27"))</f>
        <v/>
      </c>
      <c r="AB215" s="123" t="str">
        <f>IF(1=1,IF(E215="","",IF(F215="","A CONTROLER",IF(NOT(ISNUMBER(F215)),"TEXTE",IF(OR(W215="",W215&lt;=0),"COMMANDE COUVERTS INCOMPLETE",IF(G215="","UNITE MANQUANTE",IF(COUNTIF(B384:B428,AE215)=0,"UNITE A CONTROLER","OK")))))),N("Z6"))</f>
        <v/>
      </c>
      <c r="AD215" s="144" t="str">
        <f>IF(1=1,IF(E215="","",AD194),N("AB27"))</f>
        <v/>
      </c>
      <c r="AE215" s="125" t="str">
        <f>IF(1=1,IF(G215="","",UPPER(TRIM(SUBSTITUTE(SUBSTITUTE(G215&amp;"",CHAR(160)," ")," "," ")))),N("AC27"))</f>
        <v/>
      </c>
    </row>
    <row r="216" spans="1:31" ht="15.75" x14ac:dyDescent="0.25">
      <c r="A216" s="160" t="str">
        <f>IF(1=1,IF(E216="","",A194),N("A28"))</f>
        <v/>
      </c>
      <c r="B216" s="127" t="str">
        <f>IF(1=1,IF(E216="","",B194),N("B28"))</f>
        <v/>
      </c>
      <c r="C216" s="128"/>
      <c r="D216" s="129" t="str">
        <f>IF(ISBLANK(E216),"",LARGE(D194:D215,1)+1)</f>
        <v/>
      </c>
      <c r="E216" s="130"/>
      <c r="F216" s="131"/>
      <c r="G216" s="170"/>
      <c r="H216" s="105"/>
      <c r="I216" s="132" t="str">
        <f>IF(1=1,IF(E216="","",I194),N("H28"))</f>
        <v/>
      </c>
      <c r="J216" s="133" t="str">
        <f>IF(1=1,IF(E216="","",J194),N("I28"))</f>
        <v/>
      </c>
      <c r="K216" s="134" t="str">
        <f>IF(1=1,IF(E216="","",K194),N("J28"))</f>
        <v/>
      </c>
      <c r="L216" s="135" t="str">
        <f>IF(1=1,IF(OR(J216="",O216="",NOT(ISNUMBER(J216)),NOT(ISNUMBER(O216)),J216=0),"",O216/J216),N("L28"))</f>
        <v/>
      </c>
      <c r="M216" s="136" t="str">
        <f>IF(1=1,IF(OR(L216="",NOT(ISNUMBER(F216))),"",F216*L216*IFERROR(INDEX(D384:D428,MATCH(AE216,B384:B428,0)),1)),N("M13"))</f>
        <v/>
      </c>
      <c r="N216" s="137" t="str">
        <f>IF(1=1,IF(F216="","",IF(G216="","",IFERROR(INDEX(E384:E428,MATCH(AE216,B384:B428,0)),G216&amp;""))),N("N6"))</f>
        <v/>
      </c>
      <c r="O216" s="138" t="str">
        <f>IF(1=1,IF(E216="","",O194),N("K28"))</f>
        <v/>
      </c>
      <c r="P216" s="139" t="str">
        <f>IF(1=1,IF(M216="","",IF(AND(ISNUMBER(M216),M216&lt;1,N216="kg"),MAX(1,ROUND(M216*1000,0)),IF(AND(ISNUMBER(M216),M216&lt;1,N216="L"),MAX(1,ROUND(M216*100,0)),ROUND(M216,3)))),N("O28"))</f>
        <v/>
      </c>
      <c r="Q216" s="140" t="str">
        <f>IF(1=1,IF(M216="","",IF(AND(ISNUMBER(M216),M216&lt;1,N216="kg"),"g",IF(AND(ISNUMBER(M216),M216&lt;1,N216="L"),"cl",N216))),N("P28"))</f>
        <v/>
      </c>
      <c r="R216" s="161" t="str">
        <f>IF(1=1,IF(E216="","",IF(F216="","A CONTROLER",IF(NOT(ISNUMBER(F216)),"TEXTE",IF(OR(L216="",L216&lt;=0),"COMMANDE PRINCIPALE INCOMPLETE",IF(G216="","UNITE MANQUANTE",IF(COUNTIF(B384:B428,AE216)=0,"UNITE A CONTROLER","OK")))))),N("Q9"))</f>
        <v/>
      </c>
      <c r="S216" s="105"/>
      <c r="T216" s="141">
        <f t="shared" si="16"/>
        <v>0</v>
      </c>
      <c r="U216" s="133" t="str">
        <f>IF(1=1,IF(E216="","",U194),N("S28"))</f>
        <v/>
      </c>
      <c r="V216" s="133" t="str">
        <f>IF(1=1,IF(E216="","",V194),N("T28"))</f>
        <v/>
      </c>
      <c r="W216" s="135" t="str">
        <f>IF(1=1,IF(OR(U216="",V216="",NOT(ISNUMBER(U216)),NOT(ISNUMBER(V216)),U216=0),"",V216/U216),N("U28"))</f>
        <v/>
      </c>
      <c r="X216" s="136" t="str">
        <f>IF(1=1,IF(OR(W216="",NOT(ISNUMBER(F216))),"",F216*W216*IFERROR(INDEX(D384:D428,MATCH(AE216,B384:B428,0)),1)),N("V7"))</f>
        <v/>
      </c>
      <c r="Y216" s="137" t="str">
        <f>IF(1=1,IF(F216="","",IF(G216="","",IFERROR(INDEX(E384:E428,MATCH(AE216,B384:B428,0)),G216&amp;""))),N("W6"))</f>
        <v/>
      </c>
      <c r="Z216" s="142" t="str">
        <f>IF(1=1,IF(X216="","",IF(AND(ISNUMBER(X216),X216&lt;1,Y216="kg"),MAX(1,ROUND(X216*1000,0)),IF(AND(ISNUMBER(X216),X216&lt;1,Y216="L"),MAX(1,ROUND(X216*100,0)),ROUND(X216,3)))),N("X28"))</f>
        <v/>
      </c>
      <c r="AA216" s="143" t="str">
        <f>IF(1=1,IF(X216="","",IF(AND(ISNUMBER(X216),X216&lt;1,Y216="kg"),"g",IF(AND(ISNUMBER(X216),X216&lt;1,Y216="L"),"cl",Y216))),N("Y28"))</f>
        <v/>
      </c>
      <c r="AB216" s="123" t="str">
        <f>IF(1=1,IF(E216="","",IF(F216="","A CONTROLER",IF(NOT(ISNUMBER(F216)),"TEXTE",IF(OR(W216="",W216&lt;=0),"COMMANDE COUVERTS INCOMPLETE",IF(G216="","UNITE MANQUANTE",IF(COUNTIF(B384:B428,AE216)=0,"UNITE A CONTROLER","OK")))))),N("Z6"))</f>
        <v/>
      </c>
      <c r="AD216" s="144" t="str">
        <f>IF(1=1,IF(E216="","",AD194),N("AB28"))</f>
        <v/>
      </c>
      <c r="AE216" s="125" t="str">
        <f>IF(1=1,IF(G216="","",UPPER(TRIM(SUBSTITUTE(SUBSTITUTE(G216&amp;"",CHAR(160)," ")," "," ")))),N("AC28"))</f>
        <v/>
      </c>
    </row>
    <row r="217" spans="1:31" ht="15.75" x14ac:dyDescent="0.25">
      <c r="A217" s="160" t="str">
        <f>IF(1=1,IF(E217="","",A194),N("A29"))</f>
        <v/>
      </c>
      <c r="B217" s="127" t="str">
        <f>IF(1=1,IF(E217="","",B194),N("B29"))</f>
        <v/>
      </c>
      <c r="C217" s="128"/>
      <c r="D217" s="129" t="str">
        <f>IF(ISBLANK(E217),"",LARGE(D194:D216,1)+1)</f>
        <v/>
      </c>
      <c r="E217" s="130"/>
      <c r="F217" s="131"/>
      <c r="G217" s="170"/>
      <c r="H217" s="105"/>
      <c r="I217" s="132" t="str">
        <f>IF(1=1,IF(E217="","",I194),N("H29"))</f>
        <v/>
      </c>
      <c r="J217" s="133" t="str">
        <f>IF(1=1,IF(E217="","",J194),N("I29"))</f>
        <v/>
      </c>
      <c r="K217" s="134" t="str">
        <f>IF(1=1,IF(E217="","",K194),N("J29"))</f>
        <v/>
      </c>
      <c r="L217" s="135" t="str">
        <f>IF(1=1,IF(OR(J217="",O217="",NOT(ISNUMBER(J217)),NOT(ISNUMBER(O217)),J217=0),"",O217/J217),N("L29"))</f>
        <v/>
      </c>
      <c r="M217" s="136" t="str">
        <f>IF(1=1,IF(OR(L217="",NOT(ISNUMBER(F217))),"",F217*L217*IFERROR(INDEX(D384:D428,MATCH(AE217,B384:B428,0)),1)),N("M13"))</f>
        <v/>
      </c>
      <c r="N217" s="137" t="str">
        <f>IF(1=1,IF(F217="","",IF(G217="","",IFERROR(INDEX(E384:E428,MATCH(AE217,B384:B428,0)),G217&amp;""))),N("N6"))</f>
        <v/>
      </c>
      <c r="O217" s="138" t="str">
        <f>IF(1=1,IF(E217="","",O194),N("K29"))</f>
        <v/>
      </c>
      <c r="P217" s="139" t="str">
        <f>IF(1=1,IF(M217="","",IF(AND(ISNUMBER(M217),M217&lt;1,N217="kg"),MAX(1,ROUND(M217*1000,0)),IF(AND(ISNUMBER(M217),M217&lt;1,N217="L"),MAX(1,ROUND(M217*100,0)),ROUND(M217,3)))),N("O29"))</f>
        <v/>
      </c>
      <c r="Q217" s="140" t="str">
        <f>IF(1=1,IF(M217="","",IF(AND(ISNUMBER(M217),M217&lt;1,N217="kg"),"g",IF(AND(ISNUMBER(M217),M217&lt;1,N217="L"),"cl",N217))),N("P29"))</f>
        <v/>
      </c>
      <c r="R217" s="161" t="str">
        <f>IF(1=1,IF(E217="","",IF(F217="","A CONTROLER",IF(NOT(ISNUMBER(F217)),"TEXTE",IF(OR(L217="",L217&lt;=0),"COMMANDE PRINCIPALE INCOMPLETE",IF(G217="","UNITE MANQUANTE",IF(COUNTIF(B384:B428,AE217)=0,"UNITE A CONTROLER","OK")))))),N("Q9"))</f>
        <v/>
      </c>
      <c r="S217" s="105"/>
      <c r="T217" s="141">
        <f t="shared" si="16"/>
        <v>0</v>
      </c>
      <c r="U217" s="133" t="str">
        <f>IF(1=1,IF(E217="","",U194),N("S29"))</f>
        <v/>
      </c>
      <c r="V217" s="133" t="str">
        <f>IF(1=1,IF(E217="","",V194),N("T29"))</f>
        <v/>
      </c>
      <c r="W217" s="135" t="str">
        <f>IF(1=1,IF(OR(U217="",V217="",NOT(ISNUMBER(U217)),NOT(ISNUMBER(V217)),U217=0),"",V217/U217),N("U29"))</f>
        <v/>
      </c>
      <c r="X217" s="136" t="str">
        <f>IF(1=1,IF(OR(W217="",NOT(ISNUMBER(F217))),"",F217*W217*IFERROR(INDEX(D384:D428,MATCH(AE217,B384:B428,0)),1)),N("V7"))</f>
        <v/>
      </c>
      <c r="Y217" s="137" t="str">
        <f>IF(1=1,IF(F217="","",IF(G217="","",IFERROR(INDEX(E384:E428,MATCH(AE217,B384:B428,0)),G217&amp;""))),N("W6"))</f>
        <v/>
      </c>
      <c r="Z217" s="142" t="str">
        <f>IF(1=1,IF(X217="","",IF(AND(ISNUMBER(X217),X217&lt;1,Y217="kg"),MAX(1,ROUND(X217*1000,0)),IF(AND(ISNUMBER(X217),X217&lt;1,Y217="L"),MAX(1,ROUND(X217*100,0)),ROUND(X217,3)))),N("X29"))</f>
        <v/>
      </c>
      <c r="AA217" s="143" t="str">
        <f>IF(1=1,IF(X217="","",IF(AND(ISNUMBER(X217),X217&lt;1,Y217="kg"),"g",IF(AND(ISNUMBER(X217),X217&lt;1,Y217="L"),"cl",Y217))),N("Y29"))</f>
        <v/>
      </c>
      <c r="AB217" s="123" t="str">
        <f>IF(1=1,IF(E217="","",IF(F217="","A CONTROLER",IF(NOT(ISNUMBER(F217)),"TEXTE",IF(OR(W217="",W217&lt;=0),"COMMANDE COUVERTS INCOMPLETE",IF(G217="","UNITE MANQUANTE",IF(COUNTIF(B384:B428,AE217)=0,"UNITE A CONTROLER","OK")))))),N("Z6"))</f>
        <v/>
      </c>
      <c r="AD217" s="144" t="str">
        <f>IF(1=1,IF(E217="","",AD194),N("AB29"))</f>
        <v/>
      </c>
      <c r="AE217" s="125" t="str">
        <f>IF(1=1,IF(G217="","",UPPER(TRIM(SUBSTITUTE(SUBSTITUTE(G217&amp;"",CHAR(160)," ")," "," ")))),N("AC29"))</f>
        <v/>
      </c>
    </row>
    <row r="218" spans="1:31" ht="15.75" x14ac:dyDescent="0.25">
      <c r="A218" s="160" t="str">
        <f>IF(1=1,IF(E218="","",A194),N("A30"))</f>
        <v/>
      </c>
      <c r="B218" s="127" t="str">
        <f>IF(1=1,IF(E218="","",B194),N("B30"))</f>
        <v/>
      </c>
      <c r="C218" s="128"/>
      <c r="D218" s="129" t="str">
        <f>IF(ISBLANK(E218),"",LARGE(D194:D217,1)+1)</f>
        <v/>
      </c>
      <c r="E218" s="130"/>
      <c r="F218" s="131"/>
      <c r="G218" s="170"/>
      <c r="H218" s="105"/>
      <c r="I218" s="132" t="str">
        <f>IF(1=1,IF(E218="","",I194),N("H30"))</f>
        <v/>
      </c>
      <c r="J218" s="133" t="str">
        <f>IF(1=1,IF(E218="","",J194),N("I30"))</f>
        <v/>
      </c>
      <c r="K218" s="134" t="str">
        <f>IF(1=1,IF(E218="","",K194),N("J30"))</f>
        <v/>
      </c>
      <c r="L218" s="135" t="str">
        <f>IF(1=1,IF(OR(J218="",O218="",NOT(ISNUMBER(J218)),NOT(ISNUMBER(O218)),J218=0),"",O218/J218),N("L30"))</f>
        <v/>
      </c>
      <c r="M218" s="136" t="str">
        <f>IF(1=1,IF(OR(L218="",NOT(ISNUMBER(F218))),"",F218*L218*IFERROR(INDEX(D384:D428,MATCH(AE218,B384:B428,0)),1)),N("M13"))</f>
        <v/>
      </c>
      <c r="N218" s="137" t="str">
        <f>IF(1=1,IF(F218="","",IF(G218="","",IFERROR(INDEX(E384:E428,MATCH(AE218,B384:B428,0)),G218&amp;""))),N("N6"))</f>
        <v/>
      </c>
      <c r="O218" s="138" t="str">
        <f>IF(1=1,IF(E218="","",O194),N("K30"))</f>
        <v/>
      </c>
      <c r="P218" s="139" t="str">
        <f>IF(1=1,IF(M218="","",IF(AND(ISNUMBER(M218),M218&lt;1,N218="kg"),MAX(1,ROUND(M218*1000,0)),IF(AND(ISNUMBER(M218),M218&lt;1,N218="L"),MAX(1,ROUND(M218*100,0)),ROUND(M218,3)))),N("O30"))</f>
        <v/>
      </c>
      <c r="Q218" s="140" t="str">
        <f>IF(1=1,IF(M218="","",IF(AND(ISNUMBER(M218),M218&lt;1,N218="kg"),"g",IF(AND(ISNUMBER(M218),M218&lt;1,N218="L"),"cl",N218))),N("P30"))</f>
        <v/>
      </c>
      <c r="R218" s="161" t="str">
        <f>IF(1=1,IF(E218="","",IF(F218="","A CONTROLER",IF(NOT(ISNUMBER(F218)),"TEXTE",IF(OR(L218="",L218&lt;=0),"COMMANDE PRINCIPALE INCOMPLETE",IF(G218="","UNITE MANQUANTE",IF(COUNTIF(B384:B428,AE218)=0,"UNITE A CONTROLER","OK")))))),N("Q9"))</f>
        <v/>
      </c>
      <c r="S218" s="105"/>
      <c r="T218" s="141">
        <f t="shared" si="16"/>
        <v>0</v>
      </c>
      <c r="U218" s="133" t="str">
        <f>IF(1=1,IF(E218="","",U194),N("S30"))</f>
        <v/>
      </c>
      <c r="V218" s="133" t="str">
        <f>IF(1=1,IF(E218="","",V194),N("T30"))</f>
        <v/>
      </c>
      <c r="W218" s="135" t="str">
        <f>IF(1=1,IF(OR(U218="",V218="",NOT(ISNUMBER(U218)),NOT(ISNUMBER(V218)),U218=0),"",V218/U218),N("U30"))</f>
        <v/>
      </c>
      <c r="X218" s="136" t="str">
        <f>IF(1=1,IF(OR(W218="",NOT(ISNUMBER(F218))),"",F218*W218*IFERROR(INDEX(D384:D428,MATCH(AE218,B384:B428,0)),1)),N("V7"))</f>
        <v/>
      </c>
      <c r="Y218" s="137" t="str">
        <f>IF(1=1,IF(F218="","",IF(G218="","",IFERROR(INDEX(E384:E428,MATCH(AE218,B384:B428,0)),G218&amp;""))),N("W6"))</f>
        <v/>
      </c>
      <c r="Z218" s="142" t="str">
        <f>IF(1=1,IF(X218="","",IF(AND(ISNUMBER(X218),X218&lt;1,Y218="kg"),MAX(1,ROUND(X218*1000,0)),IF(AND(ISNUMBER(X218),X218&lt;1,Y218="L"),MAX(1,ROUND(X218*100,0)),ROUND(X218,3)))),N("X30"))</f>
        <v/>
      </c>
      <c r="AA218" s="143" t="str">
        <f>IF(1=1,IF(X218="","",IF(AND(ISNUMBER(X218),X218&lt;1,Y218="kg"),"g",IF(AND(ISNUMBER(X218),X218&lt;1,Y218="L"),"cl",Y218))),N("Y30"))</f>
        <v/>
      </c>
      <c r="AB218" s="123" t="str">
        <f>IF(1=1,IF(E218="","",IF(F218="","A CONTROLER",IF(NOT(ISNUMBER(F218)),"TEXTE",IF(OR(W218="",W218&lt;=0),"COMMANDE COUVERTS INCOMPLETE",IF(G218="","UNITE MANQUANTE",IF(COUNTIF(B384:B428,AE218)=0,"UNITE A CONTROLER","OK")))))),N("Z6"))</f>
        <v/>
      </c>
      <c r="AD218" s="144" t="str">
        <f>IF(1=1,IF(E218="","",AD194),N("AB30"))</f>
        <v/>
      </c>
      <c r="AE218" s="125" t="str">
        <f>IF(1=1,IF(G218="","",UPPER(TRIM(SUBSTITUTE(SUBSTITUTE(G218&amp;"",CHAR(160)," ")," "," ")))),N("AC30"))</f>
        <v/>
      </c>
    </row>
    <row r="219" spans="1:31" ht="15.75" x14ac:dyDescent="0.25">
      <c r="A219" s="160" t="str">
        <f>IF(1=1,IF(E219="","",A194),N("A31"))</f>
        <v/>
      </c>
      <c r="B219" s="127" t="str">
        <f>IF(1=1,IF(E219="","",B194),N("B31"))</f>
        <v/>
      </c>
      <c r="C219" s="128"/>
      <c r="D219" s="129" t="str">
        <f>IF(ISBLANK(E219),"",LARGE(D194:D218,1)+1)</f>
        <v/>
      </c>
      <c r="E219" s="130"/>
      <c r="F219" s="131"/>
      <c r="G219" s="170"/>
      <c r="H219" s="105"/>
      <c r="I219" s="132" t="str">
        <f>IF(1=1,IF(E219="","",I194),N("H31"))</f>
        <v/>
      </c>
      <c r="J219" s="133" t="str">
        <f>IF(1=1,IF(E219="","",J194),N("I31"))</f>
        <v/>
      </c>
      <c r="K219" s="134" t="str">
        <f>IF(1=1,IF(E219="","",K194),N("J31"))</f>
        <v/>
      </c>
      <c r="L219" s="135" t="str">
        <f>IF(1=1,IF(OR(J219="",O219="",NOT(ISNUMBER(J219)),NOT(ISNUMBER(O219)),J219=0),"",O219/J219),N("L31"))</f>
        <v/>
      </c>
      <c r="M219" s="136" t="str">
        <f>IF(1=1,IF(OR(L219="",NOT(ISNUMBER(F219))),"",F219*L219*IFERROR(INDEX(D384:D428,MATCH(AE219,B384:B428,0)),1)),N("M13"))</f>
        <v/>
      </c>
      <c r="N219" s="137" t="str">
        <f>IF(1=1,IF(F219="","",IF(G219="","",IFERROR(INDEX(E384:E428,MATCH(AE219,B384:B428,0)),G219&amp;""))),N("N6"))</f>
        <v/>
      </c>
      <c r="O219" s="138" t="str">
        <f>IF(1=1,IF(E219="","",O194),N("K31"))</f>
        <v/>
      </c>
      <c r="P219" s="139" t="str">
        <f>IF(1=1,IF(M219="","",IF(AND(ISNUMBER(M219),M219&lt;1,N219="kg"),MAX(1,ROUND(M219*1000,0)),IF(AND(ISNUMBER(M219),M219&lt;1,N219="L"),MAX(1,ROUND(M219*100,0)),ROUND(M219,3)))),N("O31"))</f>
        <v/>
      </c>
      <c r="Q219" s="140" t="str">
        <f>IF(1=1,IF(M219="","",IF(AND(ISNUMBER(M219),M219&lt;1,N219="kg"),"g",IF(AND(ISNUMBER(M219),M219&lt;1,N219="L"),"cl",N219))),N("P31"))</f>
        <v/>
      </c>
      <c r="R219" s="161" t="str">
        <f>IF(1=1,IF(E219="","",IF(F219="","A CONTROLER",IF(NOT(ISNUMBER(F219)),"TEXTE",IF(OR(L219="",L219&lt;=0),"COMMANDE PRINCIPALE INCOMPLETE",IF(G219="","UNITE MANQUANTE",IF(COUNTIF(B384:B428,AE219)=0,"UNITE A CONTROLER","OK")))))),N("Q9"))</f>
        <v/>
      </c>
      <c r="S219" s="105"/>
      <c r="T219" s="141">
        <f t="shared" si="16"/>
        <v>0</v>
      </c>
      <c r="U219" s="133" t="str">
        <f>IF(1=1,IF(E219="","",U194),N("S31"))</f>
        <v/>
      </c>
      <c r="V219" s="133" t="str">
        <f>IF(1=1,IF(E219="","",V194),N("T31"))</f>
        <v/>
      </c>
      <c r="W219" s="135" t="str">
        <f>IF(1=1,IF(OR(U219="",V219="",NOT(ISNUMBER(U219)),NOT(ISNUMBER(V219)),U219=0),"",V219/U219),N("U31"))</f>
        <v/>
      </c>
      <c r="X219" s="136" t="str">
        <f>IF(1=1,IF(OR(W219="",NOT(ISNUMBER(F219))),"",F219*W219*IFERROR(INDEX(D384:D428,MATCH(AE219,B384:B428,0)),1)),N("V7"))</f>
        <v/>
      </c>
      <c r="Y219" s="137" t="str">
        <f>IF(1=1,IF(F219="","",IF(G219="","",IFERROR(INDEX(E384:E428,MATCH(AE219,B384:B428,0)),G219&amp;""))),N("W6"))</f>
        <v/>
      </c>
      <c r="Z219" s="142" t="str">
        <f>IF(1=1,IF(X219="","",IF(AND(ISNUMBER(X219),X219&lt;1,Y219="kg"),MAX(1,ROUND(X219*1000,0)),IF(AND(ISNUMBER(X219),X219&lt;1,Y219="L"),MAX(1,ROUND(X219*100,0)),ROUND(X219,3)))),N("X31"))</f>
        <v/>
      </c>
      <c r="AA219" s="143" t="str">
        <f>IF(1=1,IF(X219="","",IF(AND(ISNUMBER(X219),X219&lt;1,Y219="kg"),"g",IF(AND(ISNUMBER(X219),X219&lt;1,Y219="L"),"cl",Y219))),N("Y31"))</f>
        <v/>
      </c>
      <c r="AB219" s="123" t="str">
        <f>IF(1=1,IF(E219="","",IF(F219="","A CONTROLER",IF(NOT(ISNUMBER(F219)),"TEXTE",IF(OR(W219="",W219&lt;=0),"COMMANDE COUVERTS INCOMPLETE",IF(G219="","UNITE MANQUANTE",IF(COUNTIF(B384:B428,AE219)=0,"UNITE A CONTROLER","OK")))))),N("Z6"))</f>
        <v/>
      </c>
      <c r="AD219" s="144" t="str">
        <f>IF(1=1,IF(E219="","",AD194),N("AB31"))</f>
        <v/>
      </c>
      <c r="AE219" s="125" t="str">
        <f>IF(1=1,IF(G219="","",UPPER(TRIM(SUBSTITUTE(SUBSTITUTE(G219&amp;"",CHAR(160)," ")," "," ")))),N("AC31"))</f>
        <v/>
      </c>
    </row>
    <row r="220" spans="1:31" ht="15.75" x14ac:dyDescent="0.25">
      <c r="A220" s="160" t="str">
        <f>IF(1=1,IF(E220="","",A194),N("A32"))</f>
        <v/>
      </c>
      <c r="B220" s="127" t="str">
        <f>IF(1=1,IF(E220="","",B194),N("B32"))</f>
        <v/>
      </c>
      <c r="C220" s="128"/>
      <c r="D220" s="129" t="str">
        <f>IF(ISBLANK(E220),"",LARGE(D194:D219,1)+1)</f>
        <v/>
      </c>
      <c r="E220" s="130"/>
      <c r="F220" s="131"/>
      <c r="G220" s="170"/>
      <c r="H220" s="105"/>
      <c r="I220" s="132" t="str">
        <f>IF(1=1,IF(E220="","",I194),N("H32"))</f>
        <v/>
      </c>
      <c r="J220" s="133" t="str">
        <f>IF(1=1,IF(E220="","",J194),N("I32"))</f>
        <v/>
      </c>
      <c r="K220" s="134" t="str">
        <f>IF(1=1,IF(E220="","",K194),N("J32"))</f>
        <v/>
      </c>
      <c r="L220" s="135" t="str">
        <f>IF(1=1,IF(OR(J220="",O220="",NOT(ISNUMBER(J220)),NOT(ISNUMBER(O220)),J220=0),"",O220/J220),N("L32"))</f>
        <v/>
      </c>
      <c r="M220" s="136" t="str">
        <f>IF(1=1,IF(OR(L220="",NOT(ISNUMBER(F220))),"",F220*L220*IFERROR(INDEX(D384:D428,MATCH(AE220,B384:B428,0)),1)),N("M13"))</f>
        <v/>
      </c>
      <c r="N220" s="137" t="str">
        <f>IF(1=1,IF(F220="","",IF(G220="","",IFERROR(INDEX(E384:E428,MATCH(AE220,B384:B428,0)),G220&amp;""))),N("N6"))</f>
        <v/>
      </c>
      <c r="O220" s="138" t="str">
        <f>IF(1=1,IF(E220="","",O194),N("K32"))</f>
        <v/>
      </c>
      <c r="P220" s="139" t="str">
        <f>IF(1=1,IF(M220="","",IF(AND(ISNUMBER(M220),M220&lt;1,N220="kg"),MAX(1,ROUND(M220*1000,0)),IF(AND(ISNUMBER(M220),M220&lt;1,N220="L"),MAX(1,ROUND(M220*100,0)),ROUND(M220,3)))),N("O32"))</f>
        <v/>
      </c>
      <c r="Q220" s="140" t="str">
        <f>IF(1=1,IF(M220="","",IF(AND(ISNUMBER(M220),M220&lt;1,N220="kg"),"g",IF(AND(ISNUMBER(M220),M220&lt;1,N220="L"),"cl",N220))),N("P32"))</f>
        <v/>
      </c>
      <c r="R220" s="161" t="str">
        <f>IF(1=1,IF(E220="","",IF(F220="","A CONTROLER",IF(NOT(ISNUMBER(F220)),"TEXTE",IF(OR(L220="",L220&lt;=0),"COMMANDE PRINCIPALE INCOMPLETE",IF(G220="","UNITE MANQUANTE",IF(COUNTIF(B384:B428,AE220)=0,"UNITE A CONTROLER","OK")))))),N("Q9"))</f>
        <v/>
      </c>
      <c r="S220" s="105"/>
      <c r="T220" s="141">
        <f t="shared" si="16"/>
        <v>0</v>
      </c>
      <c r="U220" s="133" t="str">
        <f>IF(1=1,IF(E220="","",U194),N("S32"))</f>
        <v/>
      </c>
      <c r="V220" s="133" t="str">
        <f>IF(1=1,IF(E220="","",V194),N("T32"))</f>
        <v/>
      </c>
      <c r="W220" s="135" t="str">
        <f>IF(1=1,IF(OR(U220="",V220="",NOT(ISNUMBER(U220)),NOT(ISNUMBER(V220)),U220=0),"",V220/U220),N("U32"))</f>
        <v/>
      </c>
      <c r="X220" s="136" t="str">
        <f>IF(1=1,IF(OR(W220="",NOT(ISNUMBER(F220))),"",F220*W220*IFERROR(INDEX(D384:D428,MATCH(AE220,B384:B428,0)),1)),N("V7"))</f>
        <v/>
      </c>
      <c r="Y220" s="137" t="str">
        <f>IF(1=1,IF(F220="","",IF(G220="","",IFERROR(INDEX(E384:E428,MATCH(AE220,B384:B428,0)),G220&amp;""))),N("W6"))</f>
        <v/>
      </c>
      <c r="Z220" s="142" t="str">
        <f>IF(1=1,IF(X220="","",IF(AND(ISNUMBER(X220),X220&lt;1,Y220="kg"),MAX(1,ROUND(X220*1000,0)),IF(AND(ISNUMBER(X220),X220&lt;1,Y220="L"),MAX(1,ROUND(X220*100,0)),ROUND(X220,3)))),N("X32"))</f>
        <v/>
      </c>
      <c r="AA220" s="143" t="str">
        <f>IF(1=1,IF(X220="","",IF(AND(ISNUMBER(X220),X220&lt;1,Y220="kg"),"g",IF(AND(ISNUMBER(X220),X220&lt;1,Y220="L"),"cl",Y220))),N("Y32"))</f>
        <v/>
      </c>
      <c r="AB220" s="123" t="str">
        <f>IF(1=1,IF(E220="","",IF(F220="","A CONTROLER",IF(NOT(ISNUMBER(F220)),"TEXTE",IF(OR(W220="",W220&lt;=0),"COMMANDE COUVERTS INCOMPLETE",IF(G220="","UNITE MANQUANTE",IF(COUNTIF(B384:B428,AE220)=0,"UNITE A CONTROLER","OK")))))),N("Z6"))</f>
        <v/>
      </c>
      <c r="AD220" s="144" t="str">
        <f>IF(1=1,IF(E220="","",AD194),N("AB32"))</f>
        <v/>
      </c>
      <c r="AE220" s="125" t="str">
        <f>IF(1=1,IF(G220="","",UPPER(TRIM(SUBSTITUTE(SUBSTITUTE(G220&amp;"",CHAR(160)," ")," "," ")))),N("AC32"))</f>
        <v/>
      </c>
    </row>
    <row r="221" spans="1:31" ht="15.75" x14ac:dyDescent="0.25">
      <c r="A221" s="160" t="str">
        <f>IF(1=1,IF(E221="","",A194),N("A33"))</f>
        <v/>
      </c>
      <c r="B221" s="127" t="str">
        <f>IF(1=1,IF(E221="","",B194),N("B33"))</f>
        <v/>
      </c>
      <c r="C221" s="128"/>
      <c r="D221" s="129" t="str">
        <f>IF(ISBLANK(E221),"",LARGE(D194:D220,1)+1)</f>
        <v/>
      </c>
      <c r="E221" s="130"/>
      <c r="F221" s="131"/>
      <c r="G221" s="170"/>
      <c r="H221" s="105"/>
      <c r="I221" s="132" t="str">
        <f>IF(1=1,IF(E221="","",I194),N("H33"))</f>
        <v/>
      </c>
      <c r="J221" s="133" t="str">
        <f>IF(1=1,IF(E221="","",J194),N("I33"))</f>
        <v/>
      </c>
      <c r="K221" s="134" t="str">
        <f>IF(1=1,IF(E221="","",K194),N("J33"))</f>
        <v/>
      </c>
      <c r="L221" s="135" t="str">
        <f>IF(1=1,IF(OR(J221="",O221="",NOT(ISNUMBER(J221)),NOT(ISNUMBER(O221)),J221=0),"",O221/J221),N("L33"))</f>
        <v/>
      </c>
      <c r="M221" s="136" t="str">
        <f>IF(1=1,IF(OR(L221="",NOT(ISNUMBER(F221))),"",F221*L221*IFERROR(INDEX(D384:D428,MATCH(AE221,B384:B428,0)),1)),N("M13"))</f>
        <v/>
      </c>
      <c r="N221" s="137" t="str">
        <f>IF(1=1,IF(F221="","",IF(G221="","",IFERROR(INDEX(E384:E428,MATCH(AE221,B384:B428,0)),G221&amp;""))),N("N6"))</f>
        <v/>
      </c>
      <c r="O221" s="138" t="str">
        <f>IF(1=1,IF(E221="","",O194),N("K33"))</f>
        <v/>
      </c>
      <c r="P221" s="139" t="str">
        <f>IF(1=1,IF(M221="","",IF(AND(ISNUMBER(M221),M221&lt;1,N221="kg"),MAX(1,ROUND(M221*1000,0)),IF(AND(ISNUMBER(M221),M221&lt;1,N221="L"),MAX(1,ROUND(M221*100,0)),ROUND(M221,3)))),N("O33"))</f>
        <v/>
      </c>
      <c r="Q221" s="140" t="str">
        <f>IF(1=1,IF(M221="","",IF(AND(ISNUMBER(M221),M221&lt;1,N221="kg"),"g",IF(AND(ISNUMBER(M221),M221&lt;1,N221="L"),"cl",N221))),N("P33"))</f>
        <v/>
      </c>
      <c r="R221" s="161" t="str">
        <f>IF(1=1,IF(E221="","",IF(F221="","A CONTROLER",IF(NOT(ISNUMBER(F221)),"TEXTE",IF(OR(L221="",L221&lt;=0),"COMMANDE PRINCIPALE INCOMPLETE",IF(G221="","UNITE MANQUANTE",IF(COUNTIF(B384:B428,AE221)=0,"UNITE A CONTROLER","OK")))))),N("Q9"))</f>
        <v/>
      </c>
      <c r="S221" s="105"/>
      <c r="T221" s="141">
        <f t="shared" si="16"/>
        <v>0</v>
      </c>
      <c r="U221" s="133" t="str">
        <f>IF(1=1,IF(E221="","",U194),N("S33"))</f>
        <v/>
      </c>
      <c r="V221" s="133" t="str">
        <f>IF(1=1,IF(E221="","",V194),N("T33"))</f>
        <v/>
      </c>
      <c r="W221" s="135" t="str">
        <f>IF(1=1,IF(OR(U221="",V221="",NOT(ISNUMBER(U221)),NOT(ISNUMBER(V221)),U221=0),"",V221/U221),N("U33"))</f>
        <v/>
      </c>
      <c r="X221" s="136" t="str">
        <f>IF(1=1,IF(OR(W221="",NOT(ISNUMBER(F221))),"",F221*W221*IFERROR(INDEX(D384:D428,MATCH(AE221,B384:B428,0)),1)),N("V7"))</f>
        <v/>
      </c>
      <c r="Y221" s="137" t="str">
        <f>IF(1=1,IF(F221="","",IF(G221="","",IFERROR(INDEX(E384:E428,MATCH(AE221,B384:B428,0)),G221&amp;""))),N("W6"))</f>
        <v/>
      </c>
      <c r="Z221" s="142" t="str">
        <f>IF(1=1,IF(X221="","",IF(AND(ISNUMBER(X221),X221&lt;1,Y221="kg"),MAX(1,ROUND(X221*1000,0)),IF(AND(ISNUMBER(X221),X221&lt;1,Y221="L"),MAX(1,ROUND(X221*100,0)),ROUND(X221,3)))),N("X33"))</f>
        <v/>
      </c>
      <c r="AA221" s="143" t="str">
        <f>IF(1=1,IF(X221="","",IF(AND(ISNUMBER(X221),X221&lt;1,Y221="kg"),"g",IF(AND(ISNUMBER(X221),X221&lt;1,Y221="L"),"cl",Y221))),N("Y33"))</f>
        <v/>
      </c>
      <c r="AB221" s="123" t="str">
        <f>IF(1=1,IF(E221="","",IF(F221="","A CONTROLER",IF(NOT(ISNUMBER(F221)),"TEXTE",IF(OR(W221="",W221&lt;=0),"COMMANDE COUVERTS INCOMPLETE",IF(G221="","UNITE MANQUANTE",IF(COUNTIF(B384:B428,AE221)=0,"UNITE A CONTROLER","OK")))))),N("Z6"))</f>
        <v/>
      </c>
      <c r="AD221" s="144" t="str">
        <f>IF(1=1,IF(E221="","",AD194),N("AB33"))</f>
        <v/>
      </c>
      <c r="AE221" s="125" t="str">
        <f>IF(1=1,IF(G221="","",UPPER(TRIM(SUBSTITUTE(SUBSTITUTE(G221&amp;"",CHAR(160)," ")," "," ")))),N("AC33"))</f>
        <v/>
      </c>
    </row>
    <row r="222" spans="1:31" ht="15.75" x14ac:dyDescent="0.25">
      <c r="A222" s="160" t="str">
        <f>IF(1=1,IF(E222="","",A194),N("A34"))</f>
        <v/>
      </c>
      <c r="B222" s="127" t="str">
        <f>IF(1=1,IF(E222="","",B194),N("B34"))</f>
        <v/>
      </c>
      <c r="C222" s="128"/>
      <c r="D222" s="129" t="str">
        <f>IF(ISBLANK(E222),"",LARGE(D194:D221,1)+1)</f>
        <v/>
      </c>
      <c r="E222" s="130"/>
      <c r="F222" s="131"/>
      <c r="G222" s="170"/>
      <c r="H222" s="105"/>
      <c r="I222" s="132" t="str">
        <f>IF(1=1,IF(E222="","",I194),N("H34"))</f>
        <v/>
      </c>
      <c r="J222" s="133" t="str">
        <f>IF(1=1,IF(E222="","",J194),N("I34"))</f>
        <v/>
      </c>
      <c r="K222" s="134" t="str">
        <f>IF(1=1,IF(E222="","",K194),N("J34"))</f>
        <v/>
      </c>
      <c r="L222" s="135" t="str">
        <f>IF(1=1,IF(OR(J222="",O222="",NOT(ISNUMBER(J222)),NOT(ISNUMBER(O222)),J222=0),"",O222/J222),N("L34"))</f>
        <v/>
      </c>
      <c r="M222" s="136" t="str">
        <f>IF(1=1,IF(OR(L222="",NOT(ISNUMBER(F222))),"",F222*L222*IFERROR(INDEX(D384:D428,MATCH(AE222,B384:B428,0)),1)),N("M13"))</f>
        <v/>
      </c>
      <c r="N222" s="137" t="str">
        <f>IF(1=1,IF(F222="","",IF(G222="","",IFERROR(INDEX(E384:E428,MATCH(AE222,B384:B428,0)),G222&amp;""))),N("N6"))</f>
        <v/>
      </c>
      <c r="O222" s="138" t="str">
        <f>IF(1=1,IF(E222="","",O194),N("K34"))</f>
        <v/>
      </c>
      <c r="P222" s="139" t="str">
        <f>IF(1=1,IF(M222="","",IF(AND(ISNUMBER(M222),M222&lt;1,N222="kg"),MAX(1,ROUND(M222*1000,0)),IF(AND(ISNUMBER(M222),M222&lt;1,N222="L"),MAX(1,ROUND(M222*100,0)),ROUND(M222,3)))),N("O34"))</f>
        <v/>
      </c>
      <c r="Q222" s="140" t="str">
        <f>IF(1=1,IF(M222="","",IF(AND(ISNUMBER(M222),M222&lt;1,N222="kg"),"g",IF(AND(ISNUMBER(M222),M222&lt;1,N222="L"),"cl",N222))),N("P34"))</f>
        <v/>
      </c>
      <c r="R222" s="161" t="str">
        <f>IF(1=1,IF(E222="","",IF(F222="","A CONTROLER",IF(NOT(ISNUMBER(F222)),"TEXTE",IF(OR(L222="",L222&lt;=0),"COMMANDE PRINCIPALE INCOMPLETE",IF(G222="","UNITE MANQUANTE",IF(COUNTIF(B384:B428,AE222)=0,"UNITE A CONTROLER","OK")))))),N("Q9"))</f>
        <v/>
      </c>
      <c r="S222" s="105"/>
      <c r="T222" s="141">
        <f t="shared" si="16"/>
        <v>0</v>
      </c>
      <c r="U222" s="133" t="str">
        <f>IF(1=1,IF(E222="","",U194),N("S34"))</f>
        <v/>
      </c>
      <c r="V222" s="133" t="str">
        <f>IF(1=1,IF(E222="","",V194),N("T34"))</f>
        <v/>
      </c>
      <c r="W222" s="135" t="str">
        <f>IF(1=1,IF(OR(U222="",V222="",NOT(ISNUMBER(U222)),NOT(ISNUMBER(V222)),U222=0),"",V222/U222),N("U34"))</f>
        <v/>
      </c>
      <c r="X222" s="136" t="str">
        <f>IF(1=1,IF(OR(W222="",NOT(ISNUMBER(F222))),"",F222*W222*IFERROR(INDEX(D384:D428,MATCH(AE222,B384:B428,0)),1)),N("V7"))</f>
        <v/>
      </c>
      <c r="Y222" s="137" t="str">
        <f>IF(1=1,IF(F222="","",IF(G222="","",IFERROR(INDEX(E384:E428,MATCH(AE222,B384:B428,0)),G222&amp;""))),N("W6"))</f>
        <v/>
      </c>
      <c r="Z222" s="142" t="str">
        <f>IF(1=1,IF(X222="","",IF(AND(ISNUMBER(X222),X222&lt;1,Y222="kg"),MAX(1,ROUND(X222*1000,0)),IF(AND(ISNUMBER(X222),X222&lt;1,Y222="L"),MAX(1,ROUND(X222*100,0)),ROUND(X222,3)))),N("X34"))</f>
        <v/>
      </c>
      <c r="AA222" s="143" t="str">
        <f>IF(1=1,IF(X222="","",IF(AND(ISNUMBER(X222),X222&lt;1,Y222="kg"),"g",IF(AND(ISNUMBER(X222),X222&lt;1,Y222="L"),"cl",Y222))),N("Y34"))</f>
        <v/>
      </c>
      <c r="AB222" s="123" t="str">
        <f>IF(1=1,IF(E222="","",IF(F222="","A CONTROLER",IF(NOT(ISNUMBER(F222)),"TEXTE",IF(OR(W222="",W222&lt;=0),"COMMANDE COUVERTS INCOMPLETE",IF(G222="","UNITE MANQUANTE",IF(COUNTIF(B384:B428,AE222)=0,"UNITE A CONTROLER","OK")))))),N("Z6"))</f>
        <v/>
      </c>
      <c r="AD222" s="144" t="str">
        <f>IF(1=1,IF(E222="","",AD194),N("AB34"))</f>
        <v/>
      </c>
      <c r="AE222" s="125" t="str">
        <f>IF(1=1,IF(G222="","",UPPER(TRIM(SUBSTITUTE(SUBSTITUTE(G222&amp;"",CHAR(160)," ")," "," ")))),N("AC34"))</f>
        <v/>
      </c>
    </row>
    <row r="223" spans="1:31" ht="15.75" x14ac:dyDescent="0.25">
      <c r="A223" s="160" t="str">
        <f>IF(1=1,IF(E223="","",A194),N("A35"))</f>
        <v/>
      </c>
      <c r="B223" s="127" t="str">
        <f>IF(1=1,IF(E223="","",B194),N("B35"))</f>
        <v/>
      </c>
      <c r="C223" s="128"/>
      <c r="D223" s="129" t="str">
        <f>IF(ISBLANK(E223),"",LARGE(D194:D222,1)+1)</f>
        <v/>
      </c>
      <c r="E223" s="130"/>
      <c r="F223" s="131"/>
      <c r="G223" s="170"/>
      <c r="H223" s="105"/>
      <c r="I223" s="132" t="str">
        <f>IF(1=1,IF(E223="","",I194),N("H35"))</f>
        <v/>
      </c>
      <c r="J223" s="133" t="str">
        <f>IF(1=1,IF(E223="","",J194),N("I35"))</f>
        <v/>
      </c>
      <c r="K223" s="134" t="str">
        <f>IF(1=1,IF(E223="","",K194),N("J35"))</f>
        <v/>
      </c>
      <c r="L223" s="135" t="str">
        <f>IF(1=1,IF(OR(J223="",O223="",NOT(ISNUMBER(J223)),NOT(ISNUMBER(O223)),J223=0),"",O223/J223),N("L35"))</f>
        <v/>
      </c>
      <c r="M223" s="136" t="str">
        <f>IF(1=1,IF(OR(L223="",NOT(ISNUMBER(F223))),"",F223*L223*IFERROR(INDEX(D384:D428,MATCH(AE223,B384:B428,0)),1)),N("M13"))</f>
        <v/>
      </c>
      <c r="N223" s="137" t="str">
        <f>IF(1=1,IF(F223="","",IF(G223="","",IFERROR(INDEX(E384:E428,MATCH(AE223,B384:B428,0)),G223&amp;""))),N("N6"))</f>
        <v/>
      </c>
      <c r="O223" s="138" t="str">
        <f>IF(1=1,IF(E223="","",O194),N("K35"))</f>
        <v/>
      </c>
      <c r="P223" s="139" t="str">
        <f>IF(1=1,IF(M223="","",IF(AND(ISNUMBER(M223),M223&lt;1,N223="kg"),MAX(1,ROUND(M223*1000,0)),IF(AND(ISNUMBER(M223),M223&lt;1,N223="L"),MAX(1,ROUND(M223*100,0)),ROUND(M223,3)))),N("O35"))</f>
        <v/>
      </c>
      <c r="Q223" s="140" t="str">
        <f>IF(1=1,IF(M223="","",IF(AND(ISNUMBER(M223),M223&lt;1,N223="kg"),"g",IF(AND(ISNUMBER(M223),M223&lt;1,N223="L"),"cl",N223))),N("P35"))</f>
        <v/>
      </c>
      <c r="R223" s="161" t="str">
        <f>IF(1=1,IF(E223="","",IF(F223="","A CONTROLER",IF(NOT(ISNUMBER(F223)),"TEXTE",IF(OR(L223="",L223&lt;=0),"COMMANDE PRINCIPALE INCOMPLETE",IF(G223="","UNITE MANQUANTE",IF(COUNTIF(B384:B428,AE223)=0,"UNITE A CONTROLER","OK")))))),N("Q9"))</f>
        <v/>
      </c>
      <c r="S223" s="105"/>
      <c r="T223" s="141">
        <f t="shared" si="16"/>
        <v>0</v>
      </c>
      <c r="U223" s="133" t="str">
        <f>IF(1=1,IF(E223="","",U194),N("S35"))</f>
        <v/>
      </c>
      <c r="V223" s="133" t="str">
        <f>IF(1=1,IF(E223="","",V194),N("T35"))</f>
        <v/>
      </c>
      <c r="W223" s="135" t="str">
        <f>IF(1=1,IF(OR(U223="",V223="",NOT(ISNUMBER(U223)),NOT(ISNUMBER(V223)),U223=0),"",V223/U223),N("U35"))</f>
        <v/>
      </c>
      <c r="X223" s="136" t="str">
        <f>IF(1=1,IF(OR(W223="",NOT(ISNUMBER(F223))),"",F223*W223*IFERROR(INDEX(D384:D428,MATCH(AE223,B384:B428,0)),1)),N("V7"))</f>
        <v/>
      </c>
      <c r="Y223" s="137" t="str">
        <f>IF(1=1,IF(F223="","",IF(G223="","",IFERROR(INDEX(E384:E428,MATCH(AE223,B384:B428,0)),G223&amp;""))),N("W6"))</f>
        <v/>
      </c>
      <c r="Z223" s="142" t="str">
        <f>IF(1=1,IF(X223="","",IF(AND(ISNUMBER(X223),X223&lt;1,Y223="kg"),MAX(1,ROUND(X223*1000,0)),IF(AND(ISNUMBER(X223),X223&lt;1,Y223="L"),MAX(1,ROUND(X223*100,0)),ROUND(X223,3)))),N("X35"))</f>
        <v/>
      </c>
      <c r="AA223" s="143" t="str">
        <f>IF(1=1,IF(X223="","",IF(AND(ISNUMBER(X223),X223&lt;1,Y223="kg"),"g",IF(AND(ISNUMBER(X223),X223&lt;1,Y223="L"),"cl",Y223))),N("Y35"))</f>
        <v/>
      </c>
      <c r="AB223" s="123" t="str">
        <f>IF(1=1,IF(E223="","",IF(F223="","A CONTROLER",IF(NOT(ISNUMBER(F223)),"TEXTE",IF(OR(W223="",W223&lt;=0),"COMMANDE COUVERTS INCOMPLETE",IF(G223="","UNITE MANQUANTE",IF(COUNTIF(B384:B428,AE223)=0,"UNITE A CONTROLER","OK")))))),N("Z6"))</f>
        <v/>
      </c>
      <c r="AD223" s="144" t="str">
        <f>IF(1=1,IF(E223="","",AD194),N("AB35"))</f>
        <v/>
      </c>
      <c r="AE223" s="125" t="str">
        <f>IF(1=1,IF(G223="","",UPPER(TRIM(SUBSTITUTE(SUBSTITUTE(G223&amp;"",CHAR(160)," ")," "," ")))),N("AC35"))</f>
        <v/>
      </c>
    </row>
    <row r="224" spans="1:31" ht="24" customHeight="1" x14ac:dyDescent="0.25">
      <c r="A224" s="160" t="str">
        <f>IF(1=1,IF(E224="","",A194),N("A36"))</f>
        <v/>
      </c>
      <c r="B224" s="127" t="str">
        <f>IF(1=1,IF(E224="","",B194),N("B36"))</f>
        <v/>
      </c>
      <c r="C224" s="128"/>
      <c r="D224" s="129" t="str">
        <f>IF(ISBLANK(E224),"",LARGE(D194:D223,1)+1)</f>
        <v/>
      </c>
      <c r="E224" s="130"/>
      <c r="F224" s="131"/>
      <c r="G224" s="170"/>
      <c r="H224" s="105"/>
      <c r="I224" s="132" t="str">
        <f>IF(1=1,IF(E224="","",I194),N("H36"))</f>
        <v/>
      </c>
      <c r="J224" s="133" t="str">
        <f>IF(1=1,IF(E224="","",J194),N("I36"))</f>
        <v/>
      </c>
      <c r="K224" s="134" t="str">
        <f>IF(1=1,IF(E224="","",K194),N("J36"))</f>
        <v/>
      </c>
      <c r="L224" s="135" t="str">
        <f>IF(1=1,IF(OR(J224="",O224="",NOT(ISNUMBER(J224)),NOT(ISNUMBER(O224)),J224=0),"",O224/J224),N("L36"))</f>
        <v/>
      </c>
      <c r="M224" s="136" t="str">
        <f>IF(1=1,IF(OR(L224="",NOT(ISNUMBER(F224))),"",F224*L224*IFERROR(INDEX(D384:D428,MATCH(AE224,B384:B428,0)),1)),N("M13"))</f>
        <v/>
      </c>
      <c r="N224" s="137" t="str">
        <f>IF(1=1,IF(F224="","",IF(G224="","",IFERROR(INDEX(E384:E428,MATCH(AE224,B384:B428,0)),G224&amp;""))),N("N6"))</f>
        <v/>
      </c>
      <c r="O224" s="138" t="str">
        <f>IF(1=1,IF(E224="","",O194),N("K36"))</f>
        <v/>
      </c>
      <c r="P224" s="139" t="str">
        <f>IF(1=1,IF(M224="","",IF(AND(ISNUMBER(M224),M224&lt;1,N224="kg"),MAX(1,ROUND(M224*1000,0)),IF(AND(ISNUMBER(M224),M224&lt;1,N224="L"),MAX(1,ROUND(M224*100,0)),ROUND(M224,3)))),N("O36"))</f>
        <v/>
      </c>
      <c r="Q224" s="140" t="str">
        <f>IF(1=1,IF(M224="","",IF(AND(ISNUMBER(M224),M224&lt;1,N224="kg"),"g",IF(AND(ISNUMBER(M224),M224&lt;1,N224="L"),"cl",N224))),N("P36"))</f>
        <v/>
      </c>
      <c r="R224" s="161" t="str">
        <f>IF(1=1,IF(E224="","",IF(F224="","A CONTROLER",IF(NOT(ISNUMBER(F224)),"TEXTE",IF(OR(L224="",L224&lt;=0),"COMMANDE PRINCIPALE INCOMPLETE",IF(G224="","UNITE MANQUANTE",IF(COUNTIF(B384:B428,AE224)=0,"UNITE A CONTROLER","OK")))))),N("Q9"))</f>
        <v/>
      </c>
      <c r="S224" s="105"/>
      <c r="T224" s="141">
        <f t="shared" si="16"/>
        <v>0</v>
      </c>
      <c r="U224" s="133" t="str">
        <f>IF(1=1,IF(E224="","",U194),N("S36"))</f>
        <v/>
      </c>
      <c r="V224" s="133" t="str">
        <f>IF(1=1,IF(E224="","",V194),N("T36"))</f>
        <v/>
      </c>
      <c r="W224" s="135" t="str">
        <f>IF(1=1,IF(OR(U224="",V224="",NOT(ISNUMBER(U224)),NOT(ISNUMBER(V224)),U224=0),"",V224/U224),N("U36"))</f>
        <v/>
      </c>
      <c r="X224" s="136" t="str">
        <f>IF(1=1,IF(OR(W224="",NOT(ISNUMBER(F224))),"",F224*W224*IFERROR(INDEX(D384:D428,MATCH(AE224,B384:B428,0)),1)),N("V7"))</f>
        <v/>
      </c>
      <c r="Y224" s="137" t="str">
        <f>IF(1=1,IF(F224="","",IF(G224="","",IFERROR(INDEX(E384:E428,MATCH(AE224,B384:B428,0)),G224&amp;""))),N("W6"))</f>
        <v/>
      </c>
      <c r="Z224" s="142" t="str">
        <f>IF(1=1,IF(X224="","",IF(AND(ISNUMBER(X224),X224&lt;1,Y224="kg"),MAX(1,ROUND(X224*1000,0)),IF(AND(ISNUMBER(X224),X224&lt;1,Y224="L"),MAX(1,ROUND(X224*100,0)),ROUND(X224,3)))),N("X36"))</f>
        <v/>
      </c>
      <c r="AA224" s="143" t="str">
        <f>IF(1=1,IF(X224="","",IF(AND(ISNUMBER(X224),X224&lt;1,Y224="kg"),"g",IF(AND(ISNUMBER(X224),X224&lt;1,Y224="L"),"cl",Y224))),N("Y36"))</f>
        <v/>
      </c>
      <c r="AB224" s="123" t="str">
        <f>IF(1=1,IF(E224="","",IF(F224="","A CONTROLER",IF(NOT(ISNUMBER(F224)),"TEXTE",IF(OR(W224="",W224&lt;=0),"COMMANDE COUVERTS INCOMPLETE",IF(G224="","UNITE MANQUANTE",IF(COUNTIF(B384:B428,AE224)=0,"UNITE A CONTROLER","OK")))))),N("Z6"))</f>
        <v/>
      </c>
      <c r="AD224" s="144" t="str">
        <f>IF(1=1,IF(E224="","",AD194),N("AB36"))</f>
        <v/>
      </c>
      <c r="AE224" s="125" t="str">
        <f>IF(1=1,IF(G224="","",UPPER(TRIM(SUBSTITUTE(SUBSTITUTE(G224&amp;"",CHAR(160)," ")," "," ")))),N("AC36"))</f>
        <v/>
      </c>
    </row>
    <row r="225" spans="1:33" ht="15.75" x14ac:dyDescent="0.25">
      <c r="A225" s="160" t="str">
        <f>IF(1=1,IF(E225="","",A194),N("A37"))</f>
        <v/>
      </c>
      <c r="B225" s="127" t="str">
        <f>IF(1=1,IF(E225="","",B194),N("B37"))</f>
        <v/>
      </c>
      <c r="C225" s="128"/>
      <c r="D225" s="129" t="str">
        <f>IF(ISBLANK(E225),"",LARGE(D194:D224,1)+1)</f>
        <v/>
      </c>
      <c r="E225" s="130"/>
      <c r="F225" s="131"/>
      <c r="G225" s="170"/>
      <c r="H225" s="105"/>
      <c r="I225" s="132" t="str">
        <f>IF(1=1,IF(E225="","",I194),N("H37"))</f>
        <v/>
      </c>
      <c r="J225" s="133" t="str">
        <f>IF(1=1,IF(E225="","",J194),N("I37"))</f>
        <v/>
      </c>
      <c r="K225" s="134" t="str">
        <f>IF(1=1,IF(E225="","",K194),N("J37"))</f>
        <v/>
      </c>
      <c r="L225" s="135" t="str">
        <f>IF(1=1,IF(OR(J225="",O225="",NOT(ISNUMBER(J225)),NOT(ISNUMBER(O225)),J225=0),"",O225/J225),N("L37"))</f>
        <v/>
      </c>
      <c r="M225" s="136" t="str">
        <f>IF(1=1,IF(OR(L225="",NOT(ISNUMBER(F225))),"",F225*L225*IFERROR(INDEX(D384:D428,MATCH(AE225,B384:B428,0)),1)),N("M13"))</f>
        <v/>
      </c>
      <c r="N225" s="137" t="str">
        <f>IF(1=1,IF(F225="","",IF(G225="","",IFERROR(INDEX(E384:E428,MATCH(AE225,B384:B428,0)),G225&amp;""))),N("N6"))</f>
        <v/>
      </c>
      <c r="O225" s="138" t="str">
        <f>IF(1=1,IF(E225="","",O194),N("K37"))</f>
        <v/>
      </c>
      <c r="P225" s="139" t="str">
        <f>IF(1=1,IF(M225="","",IF(AND(ISNUMBER(M225),M225&lt;1,N225="kg"),MAX(1,ROUND(M225*1000,0)),IF(AND(ISNUMBER(M225),M225&lt;1,N225="L"),MAX(1,ROUND(M225*100,0)),ROUND(M225,3)))),N("O37"))</f>
        <v/>
      </c>
      <c r="Q225" s="140" t="str">
        <f>IF(1=1,IF(M225="","",IF(AND(ISNUMBER(M225),M225&lt;1,N225="kg"),"g",IF(AND(ISNUMBER(M225),M225&lt;1,N225="L"),"cl",N225))),N("P37"))</f>
        <v/>
      </c>
      <c r="R225" s="161" t="str">
        <f>IF(1=1,IF(E225="","",IF(F225="","A CONTROLER",IF(NOT(ISNUMBER(F225)),"TEXTE",IF(OR(L225="",L225&lt;=0),"COMMANDE PRINCIPALE INCOMPLETE",IF(G225="","UNITE MANQUANTE",IF(COUNTIF(B384:B428,AE225)=0,"UNITE A CONTROLER","OK")))))),N("Q9"))</f>
        <v/>
      </c>
      <c r="S225" s="105"/>
      <c r="T225" s="141">
        <f t="shared" si="16"/>
        <v>0</v>
      </c>
      <c r="U225" s="133" t="str">
        <f>IF(1=1,IF(E225="","",U194),N("S37"))</f>
        <v/>
      </c>
      <c r="V225" s="133" t="str">
        <f>IF(1=1,IF(E225="","",V194),N("T37"))</f>
        <v/>
      </c>
      <c r="W225" s="135" t="str">
        <f>IF(1=1,IF(OR(U225="",V225="",NOT(ISNUMBER(U225)),NOT(ISNUMBER(V225)),U225=0),"",V225/U225),N("U37"))</f>
        <v/>
      </c>
      <c r="X225" s="136" t="str">
        <f>IF(1=1,IF(OR(W225="",NOT(ISNUMBER(F225))),"",F225*W225*IFERROR(INDEX(D384:D428,MATCH(AE225,B384:B428,0)),1)),N("V7"))</f>
        <v/>
      </c>
      <c r="Y225" s="137" t="str">
        <f>IF(1=1,IF(F225="","",IF(G225="","",IFERROR(INDEX(E384:E428,MATCH(AE225,B384:B428,0)),G225&amp;""))),N("W6"))</f>
        <v/>
      </c>
      <c r="Z225" s="142" t="str">
        <f>IF(1=1,IF(X225="","",IF(AND(ISNUMBER(X225),X225&lt;1,Y225="kg"),MAX(1,ROUND(X225*1000,0)),IF(AND(ISNUMBER(X225),X225&lt;1,Y225="L"),MAX(1,ROUND(X225*100,0)),ROUND(X225,3)))),N("X37"))</f>
        <v/>
      </c>
      <c r="AA225" s="143" t="str">
        <f>IF(1=1,IF(X225="","",IF(AND(ISNUMBER(X225),X225&lt;1,Y225="kg"),"g",IF(AND(ISNUMBER(X225),X225&lt;1,Y225="L"),"cl",Y225))),N("Y37"))</f>
        <v/>
      </c>
      <c r="AB225" s="123" t="str">
        <f>IF(1=1,IF(E225="","",IF(F225="","A CONTROLER",IF(NOT(ISNUMBER(F225)),"TEXTE",IF(OR(W225="",W225&lt;=0),"COMMANDE COUVERTS INCOMPLETE",IF(G225="","UNITE MANQUANTE",IF(COUNTIF(B384:B428,AE225)=0,"UNITE A CONTROLER","OK")))))),N("Z6"))</f>
        <v/>
      </c>
      <c r="AD225" s="144" t="str">
        <f>IF(1=1,IF(E225="","",AD194),N("AB37"))</f>
        <v/>
      </c>
      <c r="AE225" s="125" t="str">
        <f>IF(1=1,IF(G225="","",UPPER(TRIM(SUBSTITUTE(SUBSTITUTE(G225&amp;"",CHAR(160)," ")," "," ")))),N("AC37"))</f>
        <v/>
      </c>
    </row>
    <row r="226" spans="1:33" ht="15.75" x14ac:dyDescent="0.25">
      <c r="A226" s="160" t="str">
        <f>IF(1=1,IF(E226="","",A194),N("A38"))</f>
        <v/>
      </c>
      <c r="B226" s="127" t="str">
        <f>IF(1=1,IF(E226="","",B194),N("B38"))</f>
        <v/>
      </c>
      <c r="C226" s="128"/>
      <c r="D226" s="129" t="str">
        <f>IF(ISBLANK(E226),"",LARGE(D194:D225,1)+1)</f>
        <v/>
      </c>
      <c r="E226" s="130"/>
      <c r="F226" s="131"/>
      <c r="G226" s="170"/>
      <c r="H226" s="105"/>
      <c r="I226" s="132" t="str">
        <f>IF(1=1,IF(E226="","",I194),N("H38"))</f>
        <v/>
      </c>
      <c r="J226" s="133" t="str">
        <f>IF(1=1,IF(E226="","",J194),N("I38"))</f>
        <v/>
      </c>
      <c r="K226" s="134" t="str">
        <f>IF(1=1,IF(E226="","",K194),N("J38"))</f>
        <v/>
      </c>
      <c r="L226" s="135" t="str">
        <f>IF(1=1,IF(OR(J226="",O226="",NOT(ISNUMBER(J226)),NOT(ISNUMBER(O226)),J226=0),"",O226/J226),N("L38"))</f>
        <v/>
      </c>
      <c r="M226" s="136" t="str">
        <f>IF(1=1,IF(OR(L226="",NOT(ISNUMBER(F226))),"",F226*L226*IFERROR(INDEX(D384:D428,MATCH(AE226,B384:B428,0)),1)),N("M13"))</f>
        <v/>
      </c>
      <c r="N226" s="137" t="str">
        <f>IF(1=1,IF(F226="","",IF(G226="","",IFERROR(INDEX(E384:E428,MATCH(AE226,B384:B428,0)),G226&amp;""))),N("N6"))</f>
        <v/>
      </c>
      <c r="O226" s="138" t="str">
        <f>IF(1=1,IF(E226="","",O194),N("K38"))</f>
        <v/>
      </c>
      <c r="P226" s="139" t="str">
        <f>IF(1=1,IF(M226="","",IF(AND(ISNUMBER(M226),M226&lt;1,N226="kg"),MAX(1,ROUND(M226*1000,0)),IF(AND(ISNUMBER(M226),M226&lt;1,N226="L"),MAX(1,ROUND(M226*100,0)),ROUND(M226,3)))),N("O38"))</f>
        <v/>
      </c>
      <c r="Q226" s="140" t="str">
        <f>IF(1=1,IF(M226="","",IF(AND(ISNUMBER(M226),M226&lt;1,N226="kg"),"g",IF(AND(ISNUMBER(M226),M226&lt;1,N226="L"),"cl",N226))),N("P38"))</f>
        <v/>
      </c>
      <c r="R226" s="161" t="str">
        <f>IF(1=1,IF(E226="","",IF(F226="","A CONTROLER",IF(NOT(ISNUMBER(F226)),"TEXTE",IF(OR(L226="",L226&lt;=0),"COMMANDE PRINCIPALE INCOMPLETE",IF(G226="","UNITE MANQUANTE",IF(COUNTIF(B384:B428,AE226)=0,"UNITE A CONTROLER","OK")))))),N("Q9"))</f>
        <v/>
      </c>
      <c r="S226" s="105"/>
      <c r="T226" s="141">
        <f t="shared" si="16"/>
        <v>0</v>
      </c>
      <c r="U226" s="133" t="str">
        <f>IF(1=1,IF(E226="","",U194),N("S38"))</f>
        <v/>
      </c>
      <c r="V226" s="133" t="str">
        <f>IF(1=1,IF(E226="","",V194),N("T38"))</f>
        <v/>
      </c>
      <c r="W226" s="135" t="str">
        <f>IF(1=1,IF(OR(U226="",V226="",NOT(ISNUMBER(U226)),NOT(ISNUMBER(V226)),U226=0),"",V226/U226),N("U38"))</f>
        <v/>
      </c>
      <c r="X226" s="136" t="str">
        <f>IF(1=1,IF(OR(W226="",NOT(ISNUMBER(F226))),"",F226*W226*IFERROR(INDEX(D384:D428,MATCH(AE226,B384:B428,0)),1)),N("V7"))</f>
        <v/>
      </c>
      <c r="Y226" s="137" t="str">
        <f>IF(1=1,IF(F226="","",IF(G226="","",IFERROR(INDEX(E384:E428,MATCH(AE226,B384:B428,0)),G226&amp;""))),N("W6"))</f>
        <v/>
      </c>
      <c r="Z226" s="142" t="str">
        <f>IF(1=1,IF(X226="","",IF(AND(ISNUMBER(X226),X226&lt;1,Y226="kg"),MAX(1,ROUND(X226*1000,0)),IF(AND(ISNUMBER(X226),X226&lt;1,Y226="L"),MAX(1,ROUND(X226*100,0)),ROUND(X226,3)))),N("X38"))</f>
        <v/>
      </c>
      <c r="AA226" s="143" t="str">
        <f>IF(1=1,IF(X226="","",IF(AND(ISNUMBER(X226),X226&lt;1,Y226="kg"),"g",IF(AND(ISNUMBER(X226),X226&lt;1,Y226="L"),"cl",Y226))),N("Y38"))</f>
        <v/>
      </c>
      <c r="AB226" s="123" t="str">
        <f>IF(1=1,IF(E226="","",IF(F226="","A CONTROLER",IF(NOT(ISNUMBER(F226)),"TEXTE",IF(OR(W226="",W226&lt;=0),"COMMANDE COUVERTS INCOMPLETE",IF(G226="","UNITE MANQUANTE",IF(COUNTIF(B384:B428,AE226)=0,"UNITE A CONTROLER","OK")))))),N("Z6"))</f>
        <v/>
      </c>
      <c r="AD226" s="144" t="str">
        <f>IF(1=1,IF(E226="","",AD194),N("AB38"))</f>
        <v/>
      </c>
      <c r="AE226" s="125" t="str">
        <f>IF(1=1,IF(G226="","",UPPER(TRIM(SUBSTITUTE(SUBSTITUTE(G226&amp;"",CHAR(160)," ")," "," ")))),N("AC38"))</f>
        <v/>
      </c>
    </row>
    <row r="227" spans="1:33" ht="15.75" x14ac:dyDescent="0.25">
      <c r="A227" s="160" t="str">
        <f>IF(1=1,IF(E227="","",A194),N("A39"))</f>
        <v/>
      </c>
      <c r="B227" s="127" t="str">
        <f>IF(1=1,IF(E227="","",B194),N("B39"))</f>
        <v/>
      </c>
      <c r="C227" s="127"/>
      <c r="D227" s="129" t="str">
        <f>IF(ISBLANK(E227),"",LARGE(D194:D226,1)+1)</f>
        <v/>
      </c>
      <c r="E227" s="130"/>
      <c r="F227" s="131"/>
      <c r="G227" s="170"/>
      <c r="H227" s="105"/>
      <c r="I227" s="132" t="str">
        <f>IF(1=1,IF(E227="","",I194),N("H39"))</f>
        <v/>
      </c>
      <c r="J227" s="133" t="str">
        <f>IF(1=1,IF(E227="","",J194),N("I39"))</f>
        <v/>
      </c>
      <c r="K227" s="134" t="str">
        <f>IF(1=1,IF(E227="","",K194),N("J39"))</f>
        <v/>
      </c>
      <c r="L227" s="135" t="str">
        <f>IF(1=1,IF(OR(J227="",O227="",NOT(ISNUMBER(J227)),NOT(ISNUMBER(O227)),J227=0),"",O227/J227),N("L39"))</f>
        <v/>
      </c>
      <c r="M227" s="136" t="str">
        <f>IF(1=1,IF(OR(L227="",NOT(ISNUMBER(F227))),"",F227*L227*IFERROR(INDEX(D384:D428,MATCH(AE227,B384:B428,0)),1)),N("M13"))</f>
        <v/>
      </c>
      <c r="N227" s="137" t="str">
        <f>IF(1=1,IF(F227="","",IF(G227="","",IFERROR(INDEX(E384:E428,MATCH(AE227,B384:B428,0)),G227&amp;""))),N("N6"))</f>
        <v/>
      </c>
      <c r="O227" s="138" t="str">
        <f>IF(1=1,IF(E227="","",O194),N("K39"))</f>
        <v/>
      </c>
      <c r="P227" s="139" t="str">
        <f>IF(1=1,IF(M227="","",IF(AND(ISNUMBER(M227),M227&lt;1,N227="kg"),MAX(1,ROUND(M227*1000,0)),IF(AND(ISNUMBER(M227),M227&lt;1,N227="L"),MAX(1,ROUND(M227*100,0)),ROUND(M227,3)))),N("O39"))</f>
        <v/>
      </c>
      <c r="Q227" s="140" t="str">
        <f>IF(1=1,IF(M227="","",IF(AND(ISNUMBER(M227),M227&lt;1,N227="kg"),"g",IF(AND(ISNUMBER(M227),M227&lt;1,N227="L"),"cl",N227))),N("P39"))</f>
        <v/>
      </c>
      <c r="R227" s="161" t="str">
        <f>IF(1=1,IF(E227="","",IF(F227="","A CONTROLER",IF(NOT(ISNUMBER(F227)),"TEXTE",IF(OR(L227="",L227&lt;=0),"COMMANDE PRINCIPALE INCOMPLETE",IF(G227="","UNITE MANQUANTE",IF(COUNTIF(B384:B428,AE227)=0,"UNITE A CONTROLER","OK")))))),N("Q9"))</f>
        <v/>
      </c>
      <c r="S227" s="105"/>
      <c r="T227" s="141">
        <f t="shared" si="16"/>
        <v>0</v>
      </c>
      <c r="U227" s="133" t="str">
        <f>IF(1=1,IF(E227="","",U194),N("S39"))</f>
        <v/>
      </c>
      <c r="V227" s="133" t="str">
        <f>IF(1=1,IF(E227="","",V194),N("T39"))</f>
        <v/>
      </c>
      <c r="W227" s="135" t="str">
        <f>IF(1=1,IF(OR(U227="",V227="",NOT(ISNUMBER(U227)),NOT(ISNUMBER(V227)),U227=0),"",V227/U227),N("U39"))</f>
        <v/>
      </c>
      <c r="X227" s="136" t="str">
        <f>IF(1=1,IF(OR(W227="",NOT(ISNUMBER(F227))),"",F227*W227*IFERROR(INDEX(D384:D428,MATCH(AE227,B384:B428,0)),1)),N("V7"))</f>
        <v/>
      </c>
      <c r="Y227" s="137" t="str">
        <f>IF(1=1,IF(F227="","",IF(G227="","",IFERROR(INDEX(E384:E428,MATCH(AE227,B384:B428,0)),G227&amp;""))),N("W6"))</f>
        <v/>
      </c>
      <c r="Z227" s="142" t="str">
        <f>IF(1=1,IF(X227="","",IF(AND(ISNUMBER(X227),X227&lt;1,Y227="kg"),MAX(1,ROUND(X227*1000,0)),IF(AND(ISNUMBER(X227),X227&lt;1,Y227="L"),MAX(1,ROUND(X227*100,0)),ROUND(X227,3)))),N("X39"))</f>
        <v/>
      </c>
      <c r="AA227" s="143" t="str">
        <f>IF(1=1,IF(X227="","",IF(AND(ISNUMBER(X227),X227&lt;1,Y227="kg"),"g",IF(AND(ISNUMBER(X227),X227&lt;1,Y227="L"),"cl",Y227))),N("Y39"))</f>
        <v/>
      </c>
      <c r="AB227" s="123" t="str">
        <f>IF(1=1,IF(E227="","",IF(F227="","A CONTROLER",IF(NOT(ISNUMBER(F227)),"TEXTE",IF(OR(W227="",W227&lt;=0),"COMMANDE COUVERTS INCOMPLETE",IF(G227="","UNITE MANQUANTE",IF(COUNTIF(B384:B428,AE227)=0,"UNITE A CONTROLER","OK")))))),N("Z6"))</f>
        <v/>
      </c>
      <c r="AD227" s="144" t="str">
        <f>IF(1=1,IF(E227="","",AD194),N("AB39"))</f>
        <v/>
      </c>
      <c r="AE227" s="125" t="str">
        <f>IF(1=1,IF(G227="","",UPPER(TRIM(SUBSTITUTE(SUBSTITUTE(G227&amp;"",CHAR(160)," ")," "," ")))),N("AC39"))</f>
        <v/>
      </c>
    </row>
    <row r="228" spans="1:33" ht="15.75" x14ac:dyDescent="0.25">
      <c r="A228" s="160" t="str">
        <f>IF(1=1,IF(E228="","",A194),N("A40"))</f>
        <v/>
      </c>
      <c r="B228" s="127" t="str">
        <f>IF(1=1,IF(E228="","",B194),N("B40"))</f>
        <v/>
      </c>
      <c r="C228" s="127"/>
      <c r="D228" s="129" t="str">
        <f>IF(ISBLANK(E228),"",LARGE(D194:D227,1)+1)</f>
        <v/>
      </c>
      <c r="E228" s="130"/>
      <c r="F228" s="131"/>
      <c r="G228" s="170"/>
      <c r="H228" s="105"/>
      <c r="I228" s="132" t="str">
        <f>IF(1=1,IF(E228="","",I194),N("H40"))</f>
        <v/>
      </c>
      <c r="J228" s="133" t="str">
        <f>IF(1=1,IF(E228="","",J194),N("I40"))</f>
        <v/>
      </c>
      <c r="K228" s="134" t="str">
        <f>IF(1=1,IF(E228="","",K194),N("J40"))</f>
        <v/>
      </c>
      <c r="L228" s="135" t="str">
        <f>IF(1=1,IF(OR(J228="",O228="",NOT(ISNUMBER(J228)),NOT(ISNUMBER(O228)),J228=0),"",O228/J228),N("L40"))</f>
        <v/>
      </c>
      <c r="M228" s="136" t="str">
        <f>IF(1=1,IF(OR(L228="",NOT(ISNUMBER(F228))),"",F228*L228*IFERROR(INDEX(D384:D428,MATCH(AE228,B384:B428,0)),1)),N("M13"))</f>
        <v/>
      </c>
      <c r="N228" s="137" t="str">
        <f>IF(1=1,IF(F228="","",IF(G228="","",IFERROR(INDEX(E384:E428,MATCH(AE228,B384:B428,0)),G228&amp;""))),N("N6"))</f>
        <v/>
      </c>
      <c r="O228" s="138" t="str">
        <f>IF(1=1,IF(E228="","",O194),N("K40"))</f>
        <v/>
      </c>
      <c r="P228" s="139" t="str">
        <f>IF(1=1,IF(M228="","",IF(AND(ISNUMBER(M228),M228&lt;1,N228="kg"),MAX(1,ROUND(M228*1000,0)),IF(AND(ISNUMBER(M228),M228&lt;1,N228="L"),MAX(1,ROUND(M228*100,0)),ROUND(M228,3)))),N("O40"))</f>
        <v/>
      </c>
      <c r="Q228" s="140" t="str">
        <f>IF(1=1,IF(M228="","",IF(AND(ISNUMBER(M228),M228&lt;1,N228="kg"),"g",IF(AND(ISNUMBER(M228),M228&lt;1,N228="L"),"cl",N228))),N("P40"))</f>
        <v/>
      </c>
      <c r="R228" s="161" t="str">
        <f>IF(1=1,IF(E228="","",IF(F228="","A CONTROLER",IF(NOT(ISNUMBER(F228)),"TEXTE",IF(OR(L228="",L228&lt;=0),"COMMANDE PRINCIPALE INCOMPLETE",IF(G228="","UNITE MANQUANTE",IF(COUNTIF(B384:B428,AE228)=0,"UNITE A CONTROLER","OK")))))),N("Q9"))</f>
        <v/>
      </c>
      <c r="S228" s="105"/>
      <c r="T228" s="141">
        <f t="shared" si="16"/>
        <v>0</v>
      </c>
      <c r="U228" s="133" t="str">
        <f>IF(1=1,IF(E228="","",U194),N("S40"))</f>
        <v/>
      </c>
      <c r="V228" s="133" t="str">
        <f>IF(1=1,IF(E228="","",V194),N("T40"))</f>
        <v/>
      </c>
      <c r="W228" s="135" t="str">
        <f>IF(1=1,IF(OR(U228="",V228="",NOT(ISNUMBER(U228)),NOT(ISNUMBER(V228)),U228=0),"",V228/U228),N("U40"))</f>
        <v/>
      </c>
      <c r="X228" s="136" t="str">
        <f>IF(1=1,IF(OR(W228="",NOT(ISNUMBER(F228))),"",F228*W228*IFERROR(INDEX(D384:D428,MATCH(AE228,B384:B428,0)),1)),N("V7"))</f>
        <v/>
      </c>
      <c r="Y228" s="137" t="str">
        <f>IF(1=1,IF(F228="","",IF(G228="","",IFERROR(INDEX(E384:E428,MATCH(AE228,B384:B428,0)),G228&amp;""))),N("W6"))</f>
        <v/>
      </c>
      <c r="Z228" s="142" t="str">
        <f>IF(1=1,IF(X228="","",IF(AND(ISNUMBER(X228),X228&lt;1,Y228="kg"),MAX(1,ROUND(X228*1000,0)),IF(AND(ISNUMBER(X228),X228&lt;1,Y228="L"),MAX(1,ROUND(X228*100,0)),ROUND(X228,3)))),N("X40"))</f>
        <v/>
      </c>
      <c r="AA228" s="143" t="str">
        <f>IF(1=1,IF(X228="","",IF(AND(ISNUMBER(X228),X228&lt;1,Y228="kg"),"g",IF(AND(ISNUMBER(X228),X228&lt;1,Y228="L"),"cl",Y228))),N("Y40"))</f>
        <v/>
      </c>
      <c r="AB228" s="123" t="str">
        <f>IF(1=1,IF(E228="","",IF(F228="","A CONTROLER",IF(NOT(ISNUMBER(F228)),"TEXTE",IF(OR(W228="",W228&lt;=0),"COMMANDE COUVERTS INCOMPLETE",IF(G228="","UNITE MANQUANTE",IF(COUNTIF(B384:B428,AE228)=0,"UNITE A CONTROLER","OK")))))),N("Z6"))</f>
        <v/>
      </c>
      <c r="AD228" s="144" t="str">
        <f>IF(1=1,IF(E228="","",AD194),N("AB40"))</f>
        <v/>
      </c>
      <c r="AE228" s="125" t="str">
        <f>IF(1=1,IF(G228="","",UPPER(TRIM(SUBSTITUTE(SUBSTITUTE(G228&amp;"",CHAR(160)," ")," "," ")))),N("AC40"))</f>
        <v/>
      </c>
    </row>
    <row r="229" spans="1:33" ht="23.25" x14ac:dyDescent="0.25">
      <c r="A229" s="162"/>
      <c r="B229" s="163" t="s">
        <v>229</v>
      </c>
      <c r="C229" s="164"/>
      <c r="D229" s="164" t="s">
        <v>239</v>
      </c>
      <c r="E229" s="164"/>
      <c r="F229" s="164"/>
      <c r="G229" s="164"/>
      <c r="H229" s="165"/>
      <c r="I229" s="164"/>
      <c r="J229" s="164"/>
      <c r="K229" s="164"/>
      <c r="L229" s="164"/>
      <c r="M229" s="164"/>
      <c r="N229" s="164"/>
      <c r="O229" s="164"/>
      <c r="P229" s="164" t="str">
        <f>D229</f>
        <v>SOUS-FAMILLE</v>
      </c>
      <c r="Q229" s="164"/>
      <c r="R229" s="164"/>
      <c r="S229" s="165"/>
      <c r="T229" s="166" t="s">
        <v>664</v>
      </c>
      <c r="U229" s="167" cm="1">
        <f t="array" ref="U229">SUMPRODUCT(LEN(E231:E265)-LEN(SUBSTITUTE(E231:E265,"*","")))</f>
        <v>0</v>
      </c>
      <c r="V229" s="164"/>
      <c r="W229" s="164" t="str">
        <f>D229</f>
        <v>SOUS-FAMILLE</v>
      </c>
      <c r="X229" s="164"/>
      <c r="Y229" s="164"/>
      <c r="Z229" s="164"/>
      <c r="AA229" s="164"/>
      <c r="AB229" s="168"/>
      <c r="AC229" s="164"/>
      <c r="AD229" s="164"/>
      <c r="AE229" s="169" t="str">
        <f>B231</f>
        <v>NOM DE LA RECETTE À SAISIR</v>
      </c>
    </row>
    <row r="230" spans="1:33" ht="32.25" thickBot="1" x14ac:dyDescent="0.3">
      <c r="A230" s="92" t="s">
        <v>155</v>
      </c>
      <c r="B230" s="92" t="s">
        <v>1</v>
      </c>
      <c r="C230" s="92"/>
      <c r="D230" s="92" t="s">
        <v>2</v>
      </c>
      <c r="E230" s="92" t="s">
        <v>117</v>
      </c>
      <c r="F230" s="92" t="s">
        <v>3</v>
      </c>
      <c r="G230" s="92" t="s">
        <v>4</v>
      </c>
      <c r="H230" s="81"/>
      <c r="I230" s="157" t="s">
        <v>5</v>
      </c>
      <c r="J230" s="92" t="s">
        <v>114</v>
      </c>
      <c r="K230" s="92" t="s">
        <v>4</v>
      </c>
      <c r="L230" s="92" t="s">
        <v>6</v>
      </c>
      <c r="M230" s="94" t="s">
        <v>7</v>
      </c>
      <c r="N230" s="94" t="s">
        <v>116</v>
      </c>
      <c r="O230" s="95" t="s">
        <v>115</v>
      </c>
      <c r="P230" s="96" t="s">
        <v>8</v>
      </c>
      <c r="Q230" s="97" t="s">
        <v>9</v>
      </c>
      <c r="R230" s="92" t="s">
        <v>10</v>
      </c>
      <c r="S230" s="81"/>
      <c r="T230" s="92" t="s">
        <v>117</v>
      </c>
      <c r="U230" s="98" t="s">
        <v>11</v>
      </c>
      <c r="V230" s="95" t="s">
        <v>12</v>
      </c>
      <c r="W230" s="92" t="s">
        <v>13</v>
      </c>
      <c r="X230" s="94" t="s">
        <v>7</v>
      </c>
      <c r="Y230" s="94" t="s">
        <v>116</v>
      </c>
      <c r="Z230" s="99" t="s">
        <v>8</v>
      </c>
      <c r="AA230" s="97" t="s">
        <v>9</v>
      </c>
      <c r="AB230" s="99" t="s">
        <v>10</v>
      </c>
      <c r="AC230" s="240"/>
      <c r="AD230" s="92" t="s">
        <v>14</v>
      </c>
      <c r="AE230" s="92" t="s">
        <v>15</v>
      </c>
      <c r="AG230" s="245" t="s">
        <v>5642</v>
      </c>
    </row>
    <row r="231" spans="1:33" ht="18.75" x14ac:dyDescent="0.25">
      <c r="A231" s="100" t="s">
        <v>5640</v>
      </c>
      <c r="B231" s="101" t="s">
        <v>20</v>
      </c>
      <c r="C231" s="101"/>
      <c r="D231" s="102">
        <v>0</v>
      </c>
      <c r="E231" s="103" t="s">
        <v>21</v>
      </c>
      <c r="F231" s="104">
        <v>10</v>
      </c>
      <c r="G231" s="8" t="s">
        <v>119</v>
      </c>
      <c r="H231" s="105"/>
      <c r="I231" s="106" t="str">
        <f>E231</f>
        <v>ÉLÉMENT PRINCIPAL À SAISIR</v>
      </c>
      <c r="J231" s="107">
        <f>F231</f>
        <v>10</v>
      </c>
      <c r="K231" s="108" t="str">
        <f>G231</f>
        <v>Quoi ?</v>
      </c>
      <c r="L231" s="109">
        <f>IF(1=1,IF(OR(J231="",O231="",NOT(ISNUMBER(J231)),NOT(ISNUMBER(O231)),J231=0),"",O231/J231),N("L6"))</f>
        <v>15</v>
      </c>
      <c r="M231" s="110">
        <f>IF(1=1,IF(OR(L231="",NOT(ISNUMBER(F231))),"",F231*L231*IFERROR(INDEX(D384:D428,MATCH(AE231,B384:B428,0)),1)),N("M13"))</f>
        <v>150</v>
      </c>
      <c r="N231" s="111" t="str">
        <f>IF(1=1,IF(F231="","",IF(G231="","",IFERROR(INDEX(E384:E428,MATCH(AE231,B384:B428,0)),G231&amp;""))),N("N6"))</f>
        <v>Quoi ?</v>
      </c>
      <c r="O231" s="112">
        <v>150</v>
      </c>
      <c r="P231" s="113">
        <f>IF(1=1,IF(M231="","",IF(AND(ISNUMBER(M231),M231&lt;1,N231="kg"),MAX(1,ROUND(M231*1000,0)),IF(AND(ISNUMBER(M231),M231&lt;1,N231="L"),MAX(1,ROUND(M231*100,0)),ROUND(M231,3)))),N("O6"))</f>
        <v>150</v>
      </c>
      <c r="Q231" s="114" t="str">
        <f>IF(1=1,IF(M231="","",IF(AND(ISNUMBER(M231),M231&lt;1,N231="kg"),"g",IF(AND(ISNUMBER(M231),M231&lt;1,N231="L"),"cl",N231))),N("P6"))</f>
        <v>Quoi ?</v>
      </c>
      <c r="R231" s="115" t="str">
        <f>IF(1=1,IF(E231="","",IF(F231="","A CONTROLER",IF(NOT(ISNUMBER(F231)),"TEXTE",IF(OR(L231="",L231&lt;=0),"COMMANDE PRINCIPALE INCOMPLETE",IF(G231="","UNITE MANQUANTE",IF(COUNTIF(B384:B428,AE231)=0,"UNITE A CONTROLER","OK")))))),N("Q9"))</f>
        <v>UNITE A CONTROLER</v>
      </c>
      <c r="S231" s="105"/>
      <c r="T231" s="159" t="str">
        <f>B231</f>
        <v>NOM DE LA RECETTE À SAISIR</v>
      </c>
      <c r="U231" s="117">
        <v>100</v>
      </c>
      <c r="V231" s="112">
        <v>150</v>
      </c>
      <c r="W231" s="118">
        <f>IF(1=1,IF(OR(U231="",V231="",NOT(ISNUMBER(U231)),NOT(ISNUMBER(V231)),U231=0),"",V231/U231),N("U6"))</f>
        <v>1.5</v>
      </c>
      <c r="X231" s="119">
        <f>IF(1=1,IF(OR(W231="",NOT(ISNUMBER(F231))),"",F231*W231*IFERROR(INDEX(D384:D428,MATCH(AE231,B384:B428,0)),1)),N("V7"))</f>
        <v>15</v>
      </c>
      <c r="Y231" s="120" t="str">
        <f>IF(1=1,IF(F231="","",IF(G231="","",IFERROR(INDEX(E384:E428,MATCH(AE231,B384:B428,0)),G231&amp;""))),N("W6"))</f>
        <v>Quoi ?</v>
      </c>
      <c r="Z231" s="121">
        <f>IF(1=1,IF(X231="","",IF(AND(ISNUMBER(X231),X231&lt;1,Y231="kg"),MAX(1,ROUND(X231*1000,0)),IF(AND(ISNUMBER(X231),X231&lt;1,Y231="L"),MAX(1,ROUND(X231*100,0)),ROUND(X231,3)))),N("X6"))</f>
        <v>15</v>
      </c>
      <c r="AA231" s="122" t="str">
        <f>IF(1=1,IF(X231="","",IF(AND(ISNUMBER(X231),X231&lt;1,Y231="kg"),"g",IF(AND(ISNUMBER(X231),X231&lt;1,Y231="L"),"cl",Y231))),N("Y6"))</f>
        <v>Quoi ?</v>
      </c>
      <c r="AB231" s="123" t="str">
        <f>IF(1=1,IF(E231="","",IF(F231="","A CONTROLER",IF(NOT(ISNUMBER(F231)),"TEXTE",IF(OR(W231="",W231&lt;=0),"COMMANDE COUVERTS INCOMPLETE",IF(G231="","UNITE MANQUANTE",IF(COUNTIF(B384:B428,AE231)=0,"UNITE A CONTROLER","OK")))))),N("Z6"))</f>
        <v>UNITE A CONTROLER</v>
      </c>
      <c r="AD231" s="124">
        <v>62</v>
      </c>
      <c r="AE231" s="125" t="str">
        <f>IF(1=1,IF(G231="","",UPPER(TRIM(SUBSTITUTE(SUBSTITUTE(G231&amp;"",CHAR(160)," ")," "," ")))),N("AC6"))</f>
        <v>QUOI ?</v>
      </c>
      <c r="AG231" s="8" t="s">
        <v>22</v>
      </c>
    </row>
    <row r="232" spans="1:33" ht="15.75" x14ac:dyDescent="0.25">
      <c r="A232" s="126" t="str">
        <f>IF(1=1,IF(E232="","",A231),N("A7"))</f>
        <v/>
      </c>
      <c r="B232" s="127" t="str">
        <f>IF(1=1,IF(E232="","",B231),N("B7"))</f>
        <v/>
      </c>
      <c r="C232" s="128"/>
      <c r="D232" s="129" t="str">
        <f>IF(ISBLANK(E232),"",LARGE(D231:D231,1)+1)</f>
        <v/>
      </c>
      <c r="E232" s="130"/>
      <c r="F232" s="131"/>
      <c r="G232" s="170"/>
      <c r="H232" s="105"/>
      <c r="I232" s="132" t="str">
        <f>IF(1=1,IF(E232="","",I231),N("H7"))</f>
        <v/>
      </c>
      <c r="J232" s="133" t="str">
        <f>IF(1=1,IF(E232="","",J231),N("I7"))</f>
        <v/>
      </c>
      <c r="K232" s="134" t="str">
        <f>IF(1=1,IF(E232="","",K231),N("J7"))</f>
        <v/>
      </c>
      <c r="L232" s="135" t="str">
        <f>IF(1=1,IF(OR(J232="",O232="",NOT(ISNUMBER(J232)),NOT(ISNUMBER(O232)),J232=0),"",O232/J232),N("L7"))</f>
        <v/>
      </c>
      <c r="M232" s="136" t="str">
        <f>IF(1=1,IF(OR(L232="",NOT(ISNUMBER(F232))),"",F232*L232*IFERROR(INDEX(D384:D428,MATCH(AE232,B384:B428,0)),1)),N("M13"))</f>
        <v/>
      </c>
      <c r="N232" s="137" t="str">
        <f>IF(1=1,IF(F232="","",IF(G232="","",IFERROR(INDEX(E384:E428,MATCH(AE232,B384:B428,0)),G232&amp;""))),N("N6"))</f>
        <v/>
      </c>
      <c r="O232" s="138" t="str">
        <f>IF(1=1,IF(E232="","",O231),N("K7"))</f>
        <v/>
      </c>
      <c r="P232" s="139" t="str">
        <f>IF(1=1,IF(M232="","",IF(AND(ISNUMBER(M232),M232&lt;1,N232="kg"),MAX(1,ROUND(M232*1000,0)),IF(AND(ISNUMBER(M232),M232&lt;1,N232="L"),MAX(1,ROUND(M232*100,0)),ROUND(M232,3)))),N("O7"))</f>
        <v/>
      </c>
      <c r="Q232" s="140" t="str">
        <f>IF(1=1,IF(M232="","",IF(AND(ISNUMBER(M232),M232&lt;1,N232="kg"),"g",IF(AND(ISNUMBER(M232),M232&lt;1,N232="L"),"cl",N232))),N("P7"))</f>
        <v/>
      </c>
      <c r="R232" s="161" t="str">
        <f>IF(1=1,IF(E232="","",IF(F232="","A CONTROLER",IF(NOT(ISNUMBER(F232)),"TEXTE",IF(OR(L232="",L232&lt;=0),"COMMANDE PRINCIPALE INCOMPLETE",IF(G232="","UNITE MANQUANTE",IF(COUNTIF(B384:B428,AE232)=0,"UNITE A CONTROLER","OK")))))),N("Q9"))</f>
        <v/>
      </c>
      <c r="S232" s="105"/>
      <c r="T232" s="141">
        <f t="shared" ref="T232:T265" si="17">E232</f>
        <v>0</v>
      </c>
      <c r="U232" s="133" t="str">
        <f>IF(1=1,IF(E232="","",U231),N("S7"))</f>
        <v/>
      </c>
      <c r="V232" s="133" t="str">
        <f>IF(1=1,IF(E232="","",V231),N("T7"))</f>
        <v/>
      </c>
      <c r="W232" s="135" t="str">
        <f>IF(1=1,IF(OR(U232="",V232="",NOT(ISNUMBER(U232)),NOT(ISNUMBER(V232)),U232=0),"",V232/U232),N("U7"))</f>
        <v/>
      </c>
      <c r="X232" s="136" t="str">
        <f>IF(1=1,IF(OR(W232="",NOT(ISNUMBER(F232))),"",F232*W232*IFERROR(INDEX(D384:D428,MATCH(AE232,B384:B428,0)),1)),N("V7"))</f>
        <v/>
      </c>
      <c r="Y232" s="137" t="str">
        <f>IF(1=1,IF(F232="","",IF(G232="","",IFERROR(INDEX(E384:E428,MATCH(AE232,B384:B428,0)),G232&amp;""))),N("W6"))</f>
        <v/>
      </c>
      <c r="Z232" s="142" t="str">
        <f>IF(1=1,IF(X232="","",IF(AND(ISNUMBER(X232),X232&lt;1,Y232="kg"),MAX(1,ROUND(X232*1000,0)),IF(AND(ISNUMBER(X232),X232&lt;1,Y232="L"),MAX(1,ROUND(X232*100,0)),ROUND(X232,3)))),N("X7"))</f>
        <v/>
      </c>
      <c r="AA232" s="143" t="str">
        <f>IF(1=1,IF(X232="","",IF(AND(ISNUMBER(X232),X232&lt;1,Y232="kg"),"g",IF(AND(ISNUMBER(X232),X232&lt;1,Y232="L"),"cl",Y232))),N("Y7"))</f>
        <v/>
      </c>
      <c r="AB232" s="123" t="str">
        <f>IF(1=1,IF(E232="","",IF(F232="","A CONTROLER",IF(NOT(ISNUMBER(F232)),"TEXTE",IF(OR(W232="",W232&lt;=0),"COMMANDE COUVERTS INCOMPLETE",IF(G232="","UNITE MANQUANTE",IF(COUNTIF(B384:B428,AE232)=0,"UNITE A CONTROLER","OK")))))),N("Z6"))</f>
        <v/>
      </c>
      <c r="AD232" s="144" t="str">
        <f>IF(1=1,IF(E232="","",AD231),N("AB7"))</f>
        <v/>
      </c>
      <c r="AE232" s="125" t="str">
        <f>IF(1=1,IF(G232="","",UPPER(TRIM(SUBSTITUTE(SUBSTITUTE(G232&amp;"",CHAR(160)," ")," "," ")))),N("AC7"))</f>
        <v/>
      </c>
      <c r="AG232" s="2" t="s">
        <v>25</v>
      </c>
    </row>
    <row r="233" spans="1:33" ht="15.75" x14ac:dyDescent="0.25">
      <c r="A233" s="126" t="str">
        <f>IF(1=1,IF(E233="","",A231),N("A8"))</f>
        <v/>
      </c>
      <c r="B233" s="127" t="str">
        <f>IF(1=1,IF(E233="","",B231),N("B8"))</f>
        <v/>
      </c>
      <c r="C233" s="128"/>
      <c r="D233" s="129" t="str">
        <f>IF(ISBLANK(E233),"",LARGE(D231:D232,1)+1)</f>
        <v/>
      </c>
      <c r="E233" s="130"/>
      <c r="F233" s="131"/>
      <c r="G233" s="170"/>
      <c r="H233" s="105"/>
      <c r="I233" s="132" t="str">
        <f>IF(1=1,IF(E233="","",I231),N("H8"))</f>
        <v/>
      </c>
      <c r="J233" s="133" t="str">
        <f>IF(1=1,IF(E233="","",J231),N("I8"))</f>
        <v/>
      </c>
      <c r="K233" s="134" t="str">
        <f>IF(1=1,IF(E233="","",K231),N("J8"))</f>
        <v/>
      </c>
      <c r="L233" s="135" t="str">
        <f>IF(1=1,IF(OR(J233="",O233="",NOT(ISNUMBER(J233)),NOT(ISNUMBER(O233)),J233=0),"",O233/J233),N("L8"))</f>
        <v/>
      </c>
      <c r="M233" s="136" t="str">
        <f>IF(1=1,IF(OR(L233="",NOT(ISNUMBER(F233))),"",F233*L233*IFERROR(INDEX(D384:D428,MATCH(AE233,B384:B428,0)),1)),N("M13"))</f>
        <v/>
      </c>
      <c r="N233" s="137" t="str">
        <f>IF(1=1,IF(F233="","",IF(G233="","",IFERROR(INDEX(E384:E428,MATCH(AE233,B384:B428,0)),G233&amp;""))),N("N6"))</f>
        <v/>
      </c>
      <c r="O233" s="138" t="str">
        <f>IF(1=1,IF(E233="","",O231),N("K8"))</f>
        <v/>
      </c>
      <c r="P233" s="139" t="str">
        <f>IF(1=1,IF(M233="","",IF(AND(ISNUMBER(M233),M233&lt;1,N233="kg"),MAX(1,ROUND(M233*1000,0)),IF(AND(ISNUMBER(M233),M233&lt;1,N233="L"),MAX(1,ROUND(M233*100,0)),ROUND(M233,3)))),N("O8"))</f>
        <v/>
      </c>
      <c r="Q233" s="140" t="str">
        <f>IF(1=1,IF(M233="","",IF(AND(ISNUMBER(M233),M233&lt;1,N233="kg"),"g",IF(AND(ISNUMBER(M233),M233&lt;1,N233="L"),"cl",N233))),N("P8"))</f>
        <v/>
      </c>
      <c r="R233" s="161" t="str">
        <f>IF(1=1,IF(E233="","",IF(F233="","A CONTROLER",IF(NOT(ISNUMBER(F233)),"TEXTE",IF(OR(L233="",L233&lt;=0),"COMMANDE PRINCIPALE INCOMPLETE",IF(G233="","UNITE MANQUANTE",IF(COUNTIF(B384:B428,AE233)=0,"UNITE A CONTROLER","OK")))))),N("Q9"))</f>
        <v/>
      </c>
      <c r="S233" s="105"/>
      <c r="T233" s="141">
        <f t="shared" si="17"/>
        <v>0</v>
      </c>
      <c r="U233" s="133" t="str">
        <f>IF(1=1,IF(E233="","",U231),N("S8"))</f>
        <v/>
      </c>
      <c r="V233" s="133" t="str">
        <f>IF(1=1,IF(E233="","",V231),N("T8"))</f>
        <v/>
      </c>
      <c r="W233" s="135" t="str">
        <f>IF(1=1,IF(OR(U233="",V233="",NOT(ISNUMBER(U233)),NOT(ISNUMBER(V233)),U233=0),"",V233/U233),N("U8"))</f>
        <v/>
      </c>
      <c r="X233" s="136" t="str">
        <f>IF(1=1,IF(OR(W233="",NOT(ISNUMBER(F233))),"",F233*W233*IFERROR(INDEX(D384:D428,MATCH(AE233,B384:B428,0)),1)),N("V7"))</f>
        <v/>
      </c>
      <c r="Y233" s="137" t="str">
        <f>IF(1=1,IF(F233="","",IF(G233="","",IFERROR(INDEX(E384:E428,MATCH(AE233,B384:B428,0)),G233&amp;""))),N("W6"))</f>
        <v/>
      </c>
      <c r="Z233" s="142" t="str">
        <f>IF(1=1,IF(X233="","",IF(AND(ISNUMBER(X233),X233&lt;1,Y233="kg"),MAX(1,ROUND(X233*1000,0)),IF(AND(ISNUMBER(X233),X233&lt;1,Y233="L"),MAX(1,ROUND(X233*100,0)),ROUND(X233,3)))),N("X8"))</f>
        <v/>
      </c>
      <c r="AA233" s="143" t="str">
        <f>IF(1=1,IF(X233="","",IF(AND(ISNUMBER(X233),X233&lt;1,Y233="kg"),"g",IF(AND(ISNUMBER(X233),X233&lt;1,Y233="L"),"cl",Y233))),N("Y8"))</f>
        <v/>
      </c>
      <c r="AB233" s="123" t="str">
        <f>IF(1=1,IF(E233="","",IF(F233="","A CONTROLER",IF(NOT(ISNUMBER(F233)),"TEXTE",IF(OR(W233="",W233&lt;=0),"COMMANDE COUVERTS INCOMPLETE",IF(G233="","UNITE MANQUANTE",IF(COUNTIF(B384:B428,AE233)=0,"UNITE A CONTROLER","OK")))))),N("Z6"))</f>
        <v/>
      </c>
      <c r="AD233" s="144" t="str">
        <f>IF(1=1,IF(E233="","",AD231),N("AB8"))</f>
        <v/>
      </c>
      <c r="AE233" s="125" t="str">
        <f>IF(1=1,IF(G233="","",UPPER(TRIM(SUBSTITUTE(SUBSTITUTE(G233&amp;"",CHAR(160)," ")," "," ")))),N("AC8"))</f>
        <v/>
      </c>
      <c r="AG233" s="9" t="s">
        <v>26</v>
      </c>
    </row>
    <row r="234" spans="1:33" ht="15.75" x14ac:dyDescent="0.25">
      <c r="A234" s="126" t="str">
        <f>IF(1=1,IF(E234="","",A231),N("A9"))</f>
        <v/>
      </c>
      <c r="B234" s="127" t="str">
        <f>IF(1=1,IF(E234="","",B231),N("B9"))</f>
        <v/>
      </c>
      <c r="C234" s="128"/>
      <c r="D234" s="129" t="str">
        <f>IF(ISBLANK(E234),"",LARGE(D231:D233,1)+1)</f>
        <v/>
      </c>
      <c r="E234" s="130"/>
      <c r="F234" s="131"/>
      <c r="G234" s="170"/>
      <c r="H234" s="105"/>
      <c r="I234" s="132" t="str">
        <f>IF(1=1,IF(E234="","",I231),N("H9"))</f>
        <v/>
      </c>
      <c r="J234" s="133" t="str">
        <f>IF(1=1,IF(E234="","",J231),N("I9"))</f>
        <v/>
      </c>
      <c r="K234" s="134" t="str">
        <f>IF(1=1,IF(E234="","",K231),N("J9"))</f>
        <v/>
      </c>
      <c r="L234" s="135" t="str">
        <f>IF(1=1,IF(OR(J234="",O234="",NOT(ISNUMBER(J234)),NOT(ISNUMBER(O234)),J234=0),"",O234/J234),N("L9"))</f>
        <v/>
      </c>
      <c r="M234" s="136" t="str">
        <f>IF(1=1,IF(OR(L234="",NOT(ISNUMBER(F234))),"",F234*L234*IFERROR(INDEX(D384:D428,MATCH(AE234,B384:B428,0)),1)),N("M13"))</f>
        <v/>
      </c>
      <c r="N234" s="137" t="str">
        <f>IF(1=1,IF(F234="","",IF(G234="","",IFERROR(INDEX(E384:E428,MATCH(AE234,B384:B428,0)),G234&amp;""))),N("N6"))</f>
        <v/>
      </c>
      <c r="O234" s="138" t="str">
        <f>IF(1=1,IF(E234="","",O231),N("K9"))</f>
        <v/>
      </c>
      <c r="P234" s="139" t="str">
        <f>IF(1=1,IF(M234="","",IF(AND(ISNUMBER(M234),M234&lt;1,N234="kg"),MAX(1,ROUND(M234*1000,0)),IF(AND(ISNUMBER(M234),M234&lt;1,N234="L"),MAX(1,ROUND(M234*100,0)),ROUND(M234,3)))),N("O9"))</f>
        <v/>
      </c>
      <c r="Q234" s="140" t="str">
        <f>IF(1=1,IF(M234="","",IF(AND(ISNUMBER(M234),M234&lt;1,N234="kg"),"g",IF(AND(ISNUMBER(M234),M234&lt;1,N234="L"),"cl",N234))),N("P9"))</f>
        <v/>
      </c>
      <c r="R234" s="161" t="str">
        <f>IF(1=1,IF(E234="","",IF(F234="","A CONTROLER",IF(NOT(ISNUMBER(F234)),"TEXTE",IF(OR(L234="",L234&lt;=0),"COMMANDE PRINCIPALE INCOMPLETE",IF(G234="","UNITE MANQUANTE",IF(COUNTIF(B384:B428,AE234)=0,"UNITE A CONTROLER","OK")))))),N("Q9"))</f>
        <v/>
      </c>
      <c r="S234" s="105"/>
      <c r="T234" s="141">
        <f t="shared" si="17"/>
        <v>0</v>
      </c>
      <c r="U234" s="133" t="str">
        <f>IF(1=1,IF(E234="","",U231),N("S9"))</f>
        <v/>
      </c>
      <c r="V234" s="133" t="str">
        <f>IF(1=1,IF(E234="","",V231),N("T9"))</f>
        <v/>
      </c>
      <c r="W234" s="135" t="str">
        <f>IF(1=1,IF(OR(U234="",V234="",NOT(ISNUMBER(U234)),NOT(ISNUMBER(V234)),U234=0),"",V234/U234),N("U9"))</f>
        <v/>
      </c>
      <c r="X234" s="136" t="str">
        <f>IF(1=1,IF(OR(W234="",NOT(ISNUMBER(F234))),"",F234*W234*IFERROR(INDEX(D384:D428,MATCH(AE234,B384:B428,0)),1)),N("V7"))</f>
        <v/>
      </c>
      <c r="Y234" s="137" t="str">
        <f>IF(1=1,IF(F234="","",IF(G234="","",IFERROR(INDEX(E384:E428,MATCH(AE234,B384:B428,0)),G234&amp;""))),N("W6"))</f>
        <v/>
      </c>
      <c r="Z234" s="142" t="str">
        <f>IF(1=1,IF(X234="","",IF(AND(ISNUMBER(X234),X234&lt;1,Y234="kg"),MAX(1,ROUND(X234*1000,0)),IF(AND(ISNUMBER(X234),X234&lt;1,Y234="L"),MAX(1,ROUND(X234*100,0)),ROUND(X234,3)))),N("X9"))</f>
        <v/>
      </c>
      <c r="AA234" s="143" t="str">
        <f>IF(1=1,IF(X234="","",IF(AND(ISNUMBER(X234),X234&lt;1,Y234="kg"),"g",IF(AND(ISNUMBER(X234),X234&lt;1,Y234="L"),"cl",Y234))),N("Y9"))</f>
        <v/>
      </c>
      <c r="AB234" s="123" t="str">
        <f>IF(1=1,IF(E234="","",IF(F234="","A CONTROLER",IF(NOT(ISNUMBER(F234)),"TEXTE",IF(OR(W234="",W234&lt;=0),"COMMANDE COUVERTS INCOMPLETE",IF(G234="","UNITE MANQUANTE",IF(COUNTIF(B384:B428,AE234)=0,"UNITE A CONTROLER","OK")))))),N("Z6"))</f>
        <v/>
      </c>
      <c r="AD234" s="144" t="str">
        <f>IF(1=1,IF(E234="","",AD231),N("AB9"))</f>
        <v/>
      </c>
      <c r="AE234" s="125" t="str">
        <f>IF(1=1,IF(G234="","",UPPER(TRIM(SUBSTITUTE(SUBSTITUTE(G234&amp;"",CHAR(160)," ")," "," ")))),N("AC9"))</f>
        <v/>
      </c>
      <c r="AG234" s="1" t="s">
        <v>28</v>
      </c>
    </row>
    <row r="235" spans="1:33" ht="15.75" x14ac:dyDescent="0.25">
      <c r="A235" s="126" t="str">
        <f>IF(1=1,IF(E235="","",A231),N("A10"))</f>
        <v/>
      </c>
      <c r="B235" s="127" t="str">
        <f>IF(1=1,IF(E235="","",B231),N("B10"))</f>
        <v/>
      </c>
      <c r="C235" s="128"/>
      <c r="D235" s="129" t="str">
        <f>IF(ISBLANK(E235),"",LARGE(D231:D234,1)+1)</f>
        <v/>
      </c>
      <c r="E235" s="130"/>
      <c r="F235" s="131"/>
      <c r="G235" s="170"/>
      <c r="H235" s="105"/>
      <c r="I235" s="132" t="str">
        <f>IF(1=1,IF(E235="","",I231),N("H10"))</f>
        <v/>
      </c>
      <c r="J235" s="133" t="str">
        <f>IF(1=1,IF(E235="","",J231),N("I10"))</f>
        <v/>
      </c>
      <c r="K235" s="134" t="str">
        <f>IF(1=1,IF(E235="","",K231),N("J10"))</f>
        <v/>
      </c>
      <c r="L235" s="135" t="str">
        <f>IF(1=1,IF(OR(J235="",O235="",NOT(ISNUMBER(J235)),NOT(ISNUMBER(O235)),J235=0),"",O235/J235),N("L10"))</f>
        <v/>
      </c>
      <c r="M235" s="136" t="str">
        <f>IF(1=1,IF(OR(L235="",NOT(ISNUMBER(F235))),"",F235*L235*IFERROR(INDEX(D384:D428,MATCH(AE235,B384:B428,0)),1)),N("M13"))</f>
        <v/>
      </c>
      <c r="N235" s="137" t="str">
        <f>IF(1=1,IF(F235="","",IF(G235="","",IFERROR(INDEX(E384:E428,MATCH(AE235,B384:B428,0)),G235&amp;""))),N("N6"))</f>
        <v/>
      </c>
      <c r="O235" s="138" t="str">
        <f>IF(1=1,IF(E235="","",O231),N("K10"))</f>
        <v/>
      </c>
      <c r="P235" s="139" t="str">
        <f>IF(1=1,IF(M235="","",IF(AND(ISNUMBER(M235),M235&lt;1,N235="kg"),MAX(1,ROUND(M235*1000,0)),IF(AND(ISNUMBER(M235),M235&lt;1,N235="L"),MAX(1,ROUND(M235*100,0)),ROUND(M235,3)))),N("O10"))</f>
        <v/>
      </c>
      <c r="Q235" s="140" t="str">
        <f>IF(1=1,IF(M235="","",IF(AND(ISNUMBER(M235),M235&lt;1,N235="kg"),"g",IF(AND(ISNUMBER(M235),M235&lt;1,N235="L"),"cl",N235))),N("P10"))</f>
        <v/>
      </c>
      <c r="R235" s="161" t="str">
        <f>IF(1=1,IF(E235="","",IF(F235="","A CONTROLER",IF(NOT(ISNUMBER(F235)),"TEXTE",IF(OR(L235="",L235&lt;=0),"COMMANDE PRINCIPALE INCOMPLETE",IF(G235="","UNITE MANQUANTE",IF(COUNTIF(B384:B428,AE235)=0,"UNITE A CONTROLER","OK")))))),N("Q9"))</f>
        <v/>
      </c>
      <c r="S235" s="105"/>
      <c r="T235" s="141">
        <f t="shared" si="17"/>
        <v>0</v>
      </c>
      <c r="U235" s="133" t="str">
        <f>IF(1=1,IF(E235="","",U231),N("S10"))</f>
        <v/>
      </c>
      <c r="V235" s="133" t="str">
        <f>IF(1=1,IF(E235="","",V231),N("T10"))</f>
        <v/>
      </c>
      <c r="W235" s="135" t="str">
        <f>IF(1=1,IF(OR(U235="",V235="",NOT(ISNUMBER(U235)),NOT(ISNUMBER(V235)),U235=0),"",V235/U235),N("U10"))</f>
        <v/>
      </c>
      <c r="X235" s="136" t="str">
        <f>IF(1=1,IF(OR(W235="",NOT(ISNUMBER(F235))),"",F235*W235*IFERROR(INDEX(D384:D428,MATCH(AE235,B384:B428,0)),1)),N("V7"))</f>
        <v/>
      </c>
      <c r="Y235" s="137" t="str">
        <f>IF(1=1,IF(F235="","",IF(G235="","",IFERROR(INDEX(E384:E428,MATCH(AE235,B384:B428,0)),G235&amp;""))),N("W6"))</f>
        <v/>
      </c>
      <c r="Z235" s="142" t="str">
        <f>IF(1=1,IF(X235="","",IF(AND(ISNUMBER(X235),X235&lt;1,Y235="kg"),MAX(1,ROUND(X235*1000,0)),IF(AND(ISNUMBER(X235),X235&lt;1,Y235="L"),MAX(1,ROUND(X235*100,0)),ROUND(X235,3)))),N("X10"))</f>
        <v/>
      </c>
      <c r="AA235" s="143" t="str">
        <f>IF(1=1,IF(X235="","",IF(AND(ISNUMBER(X235),X235&lt;1,Y235="kg"),"g",IF(AND(ISNUMBER(X235),X235&lt;1,Y235="L"),"cl",Y235))),N("Y10"))</f>
        <v/>
      </c>
      <c r="AB235" s="123" t="str">
        <f>IF(1=1,IF(E235="","",IF(F235="","A CONTROLER",IF(NOT(ISNUMBER(F235)),"TEXTE",IF(OR(W235="",W235&lt;=0),"COMMANDE COUVERTS INCOMPLETE",IF(G235="","UNITE MANQUANTE",IF(COUNTIF(B384:B428,AE235)=0,"UNITE A CONTROLER","OK")))))),N("Z6"))</f>
        <v/>
      </c>
      <c r="AD235" s="144" t="str">
        <f>IF(1=1,IF(E235="","",AD231),N("AB10"))</f>
        <v/>
      </c>
      <c r="AE235" s="125" t="str">
        <f>IF(1=1,IF(G235="","",UPPER(TRIM(SUBSTITUTE(SUBSTITUTE(G235&amp;"",CHAR(160)," ")," "," ")))),N("AC10"))</f>
        <v/>
      </c>
      <c r="AG235" s="1" t="s">
        <v>29</v>
      </c>
    </row>
    <row r="236" spans="1:33" ht="15.75" x14ac:dyDescent="0.25">
      <c r="A236" s="126" t="str">
        <f>IF(1=1,IF(E236="","",A231),N("A11"))</f>
        <v/>
      </c>
      <c r="B236" s="127" t="str">
        <f>IF(1=1,IF(E236="","",B231),N("B11"))</f>
        <v/>
      </c>
      <c r="C236" s="128"/>
      <c r="D236" s="129" t="str">
        <f>IF(ISBLANK(E236),"",LARGE(D231:D235,1)+1)</f>
        <v/>
      </c>
      <c r="E236" s="130"/>
      <c r="F236" s="131"/>
      <c r="G236" s="170"/>
      <c r="H236" s="105"/>
      <c r="I236" s="132" t="str">
        <f>IF(1=1,IF(E236="","",I231),N("H11"))</f>
        <v/>
      </c>
      <c r="J236" s="133" t="str">
        <f>IF(1=1,IF(E236="","",J231),N("I11"))</f>
        <v/>
      </c>
      <c r="K236" s="134" t="str">
        <f>IF(1=1,IF(E236="","",K231),N("J11"))</f>
        <v/>
      </c>
      <c r="L236" s="135" t="str">
        <f>IF(1=1,IF(OR(J236="",O236="",NOT(ISNUMBER(J236)),NOT(ISNUMBER(O236)),J236=0),"",O236/J236),N("L11"))</f>
        <v/>
      </c>
      <c r="M236" s="136" t="str">
        <f>IF(1=1,IF(OR(L236="",NOT(ISNUMBER(F236))),"",F236*L236*IFERROR(INDEX(D384:D428,MATCH(AE236,B384:B428,0)),1)),N("M13"))</f>
        <v/>
      </c>
      <c r="N236" s="137" t="str">
        <f>IF(1=1,IF(F236="","",IF(G236="","",IFERROR(INDEX(E384:E428,MATCH(AE236,B384:B428,0)),G236&amp;""))),N("N6"))</f>
        <v/>
      </c>
      <c r="O236" s="138" t="str">
        <f>IF(1=1,IF(E236="","",O231),N("K11"))</f>
        <v/>
      </c>
      <c r="P236" s="139" t="str">
        <f>IF(1=1,IF(M236="","",IF(AND(ISNUMBER(M236),M236&lt;1,N236="kg"),MAX(1,ROUND(M236*1000,0)),IF(AND(ISNUMBER(M236),M236&lt;1,N236="L"),MAX(1,ROUND(M236*100,0)),ROUND(M236,3)))),N("O11"))</f>
        <v/>
      </c>
      <c r="Q236" s="140" t="str">
        <f>IF(1=1,IF(M236="","",IF(AND(ISNUMBER(M236),M236&lt;1,N236="kg"),"g",IF(AND(ISNUMBER(M236),M236&lt;1,N236="L"),"cl",N236))),N("P11"))</f>
        <v/>
      </c>
      <c r="R236" s="161" t="str">
        <f>IF(1=1,IF(E236="","",IF(F236="","A CONTROLER",IF(NOT(ISNUMBER(F236)),"TEXTE",IF(OR(L236="",L236&lt;=0),"COMMANDE PRINCIPALE INCOMPLETE",IF(G236="","UNITE MANQUANTE",IF(COUNTIF(B384:B428,AE236)=0,"UNITE A CONTROLER","OK")))))),N("Q9"))</f>
        <v/>
      </c>
      <c r="S236" s="105"/>
      <c r="T236" s="141">
        <f t="shared" si="17"/>
        <v>0</v>
      </c>
      <c r="U236" s="133" t="str">
        <f>IF(1=1,IF(E236="","",U231),N("S11"))</f>
        <v/>
      </c>
      <c r="V236" s="133" t="str">
        <f>IF(1=1,IF(E236="","",V231),N("T11"))</f>
        <v/>
      </c>
      <c r="W236" s="135" t="str">
        <f>IF(1=1,IF(OR(U236="",V236="",NOT(ISNUMBER(U236)),NOT(ISNUMBER(V236)),U236=0),"",V236/U236),N("U11"))</f>
        <v/>
      </c>
      <c r="X236" s="136" t="str">
        <f>IF(1=1,IF(OR(W236="",NOT(ISNUMBER(F236))),"",F236*W236*IFERROR(INDEX(D384:D428,MATCH(AE236,B384:B428,0)),1)),N("V7"))</f>
        <v/>
      </c>
      <c r="Y236" s="137" t="str">
        <f>IF(1=1,IF(F236="","",IF(G236="","",IFERROR(INDEX(E384:E428,MATCH(AE236,B384:B428,0)),G236&amp;""))),N("W6"))</f>
        <v/>
      </c>
      <c r="Z236" s="142" t="str">
        <f>IF(1=1,IF(X236="","",IF(AND(ISNUMBER(X236),X236&lt;1,Y236="kg"),MAX(1,ROUND(X236*1000,0)),IF(AND(ISNUMBER(X236),X236&lt;1,Y236="L"),MAX(1,ROUND(X236*100,0)),ROUND(X236,3)))),N("X11"))</f>
        <v/>
      </c>
      <c r="AA236" s="143" t="str">
        <f>IF(1=1,IF(X236="","",IF(AND(ISNUMBER(X236),X236&lt;1,Y236="kg"),"g",IF(AND(ISNUMBER(X236),X236&lt;1,Y236="L"),"cl",Y236))),N("Y11"))</f>
        <v/>
      </c>
      <c r="AB236" s="123" t="str">
        <f>IF(1=1,IF(E236="","",IF(F236="","A CONTROLER",IF(NOT(ISNUMBER(F236)),"TEXTE",IF(OR(W236="",W236&lt;=0),"COMMANDE COUVERTS INCOMPLETE",IF(G236="","UNITE MANQUANTE",IF(COUNTIF(B384:B428,AE236)=0,"UNITE A CONTROLER","OK")))))),N("Z6"))</f>
        <v/>
      </c>
      <c r="AD236" s="144" t="str">
        <f>IF(1=1,IF(E236="","",AD231),N("AB11"))</f>
        <v/>
      </c>
      <c r="AE236" s="125" t="str">
        <f>IF(1=1,IF(G236="","",UPPER(TRIM(SUBSTITUTE(SUBSTITUTE(G236&amp;"",CHAR(160)," ")," "," ")))),N("AC11"))</f>
        <v/>
      </c>
      <c r="AG236" s="1" t="s">
        <v>30</v>
      </c>
    </row>
    <row r="237" spans="1:33" ht="15.75" x14ac:dyDescent="0.25">
      <c r="A237" s="126" t="str">
        <f>IF(1=1,IF(E237="","",A231),N("A12"))</f>
        <v/>
      </c>
      <c r="B237" s="127" t="str">
        <f>IF(1=1,IF(E237="","",B231),N("B12"))</f>
        <v/>
      </c>
      <c r="C237" s="128"/>
      <c r="D237" s="129" t="str">
        <f>IF(ISBLANK(E237),"",LARGE(D231:D236,1)+1)</f>
        <v/>
      </c>
      <c r="E237" s="130"/>
      <c r="F237" s="131"/>
      <c r="G237" s="170"/>
      <c r="H237" s="105"/>
      <c r="I237" s="132" t="str">
        <f>IF(1=1,IF(E237="","",I231),N("H12"))</f>
        <v/>
      </c>
      <c r="J237" s="133" t="str">
        <f>IF(1=1,IF(E237="","",J231),N("I12"))</f>
        <v/>
      </c>
      <c r="K237" s="134" t="str">
        <f>IF(1=1,IF(E237="","",K231),N("J12"))</f>
        <v/>
      </c>
      <c r="L237" s="135" t="str">
        <f>IF(1=1,IF(OR(J237="",O237="",NOT(ISNUMBER(J237)),NOT(ISNUMBER(O237)),J237=0),"",O237/J237),N("L12"))</f>
        <v/>
      </c>
      <c r="M237" s="136" t="str">
        <f>IF(1=1,IF(OR(L237="",NOT(ISNUMBER(F237))),"",F237*L237*IFERROR(INDEX(D384:D428,MATCH(AE237,B384:B428,0)),1)),N("M13"))</f>
        <v/>
      </c>
      <c r="N237" s="137" t="str">
        <f>IF(1=1,IF(F237="","",IF(G237="","",IFERROR(INDEX(E384:E428,MATCH(AE237,B384:B428,0)),G237&amp;""))),N("N6"))</f>
        <v/>
      </c>
      <c r="O237" s="138" t="str">
        <f>IF(1=1,IF(E237="","",O231),N("K12"))</f>
        <v/>
      </c>
      <c r="P237" s="139" t="str">
        <f>IF(1=1,IF(M237="","",IF(AND(ISNUMBER(M237),M237&lt;1,N237="kg"),MAX(1,ROUND(M237*1000,0)),IF(AND(ISNUMBER(M237),M237&lt;1,N237="L"),MAX(1,ROUND(M237*100,0)),ROUND(M237,3)))),N("O12"))</f>
        <v/>
      </c>
      <c r="Q237" s="140" t="str">
        <f>IF(1=1,IF(M237="","",IF(AND(ISNUMBER(M237),M237&lt;1,N237="kg"),"g",IF(AND(ISNUMBER(M237),M237&lt;1,N237="L"),"cl",N237))),N("P12"))</f>
        <v/>
      </c>
      <c r="R237" s="161" t="str">
        <f>IF(1=1,IF(E237="","",IF(F237="","A CONTROLER",IF(NOT(ISNUMBER(F237)),"TEXTE",IF(OR(L237="",L237&lt;=0),"COMMANDE PRINCIPALE INCOMPLETE",IF(G237="","UNITE MANQUANTE",IF(COUNTIF(B384:B428,AE237)=0,"UNITE A CONTROLER","OK")))))),N("Q9"))</f>
        <v/>
      </c>
      <c r="S237" s="105"/>
      <c r="T237" s="141">
        <f t="shared" si="17"/>
        <v>0</v>
      </c>
      <c r="U237" s="133" t="str">
        <f>IF(1=1,IF(E237="","",U231),N("S12"))</f>
        <v/>
      </c>
      <c r="V237" s="133" t="str">
        <f>IF(1=1,IF(E237="","",V231),N("T12"))</f>
        <v/>
      </c>
      <c r="W237" s="135" t="str">
        <f>IF(1=1,IF(OR(U237="",V237="",NOT(ISNUMBER(U237)),NOT(ISNUMBER(V237)),U237=0),"",V237/U237),N("U12"))</f>
        <v/>
      </c>
      <c r="X237" s="136" t="str">
        <f>IF(1=1,IF(OR(W237="",NOT(ISNUMBER(F237))),"",F237*W237*IFERROR(INDEX(D384:D428,MATCH(AE237,B384:B428,0)),1)),N("V7"))</f>
        <v/>
      </c>
      <c r="Y237" s="137" t="str">
        <f>IF(1=1,IF(F237="","",IF(G237="","",IFERROR(INDEX(E384:E428,MATCH(AE237,B384:B428,0)),G237&amp;""))),N("W6"))</f>
        <v/>
      </c>
      <c r="Z237" s="142" t="str">
        <f>IF(1=1,IF(X237="","",IF(AND(ISNUMBER(X237),X237&lt;1,Y237="kg"),MAX(1,ROUND(X237*1000,0)),IF(AND(ISNUMBER(X237),X237&lt;1,Y237="L"),MAX(1,ROUND(X237*100,0)),ROUND(X237,3)))),N("X12"))</f>
        <v/>
      </c>
      <c r="AA237" s="143" t="str">
        <f>IF(1=1,IF(X237="","",IF(AND(ISNUMBER(X237),X237&lt;1,Y237="kg"),"g",IF(AND(ISNUMBER(X237),X237&lt;1,Y237="L"),"cl",Y237))),N("Y12"))</f>
        <v/>
      </c>
      <c r="AB237" s="123" t="str">
        <f>IF(1=1,IF(E237="","",IF(F237="","A CONTROLER",IF(NOT(ISNUMBER(F237)),"TEXTE",IF(OR(W237="",W237&lt;=0),"COMMANDE COUVERTS INCOMPLETE",IF(G237="","UNITE MANQUANTE",IF(COUNTIF(B384:B428,AE237)=0,"UNITE A CONTROLER","OK")))))),N("Z6"))</f>
        <v/>
      </c>
      <c r="AD237" s="144" t="str">
        <f>IF(1=1,IF(E237="","",AD231),N("AB12"))</f>
        <v/>
      </c>
      <c r="AE237" s="125" t="str">
        <f>IF(1=1,IF(G237="","",UPPER(TRIM(SUBSTITUTE(SUBSTITUTE(G237&amp;"",CHAR(160)," ")," "," ")))),N("AC12"))</f>
        <v/>
      </c>
      <c r="AG237" s="4" t="s">
        <v>31</v>
      </c>
    </row>
    <row r="238" spans="1:33" ht="15.75" x14ac:dyDescent="0.25">
      <c r="A238" s="126" t="str">
        <f>IF(1=1,IF(E238="","",A231),N("A13"))</f>
        <v/>
      </c>
      <c r="B238" s="127" t="str">
        <f>IF(1=1,IF(E238="","",B231),N("B13"))</f>
        <v/>
      </c>
      <c r="C238" s="128"/>
      <c r="D238" s="129" t="str">
        <f>IF(ISBLANK(E238),"",LARGE(D231:D237,1)+1)</f>
        <v/>
      </c>
      <c r="E238" s="130"/>
      <c r="F238" s="131"/>
      <c r="G238" s="170"/>
      <c r="H238" s="105"/>
      <c r="I238" s="132" t="str">
        <f>IF(1=1,IF(E238="","",I231),N("H13"))</f>
        <v/>
      </c>
      <c r="J238" s="133" t="str">
        <f>IF(1=1,IF(E238="","",J231),N("I13"))</f>
        <v/>
      </c>
      <c r="K238" s="134" t="str">
        <f>IF(1=1,IF(E238="","",K231),N("J13"))</f>
        <v/>
      </c>
      <c r="L238" s="135" t="str">
        <f>IF(1=1,IF(OR(J238="",O238="",NOT(ISNUMBER(J238)),NOT(ISNUMBER(O238)),J238=0),"",O238/J238),N("L13"))</f>
        <v/>
      </c>
      <c r="M238" s="136" t="str">
        <f>IF(1=1,IF(OR(L238="",NOT(ISNUMBER(F238))),"",F238*L238*IFERROR(INDEX(D384:D428,MATCH(AE238,B384:B428,0)),1)),N("M13"))</f>
        <v/>
      </c>
      <c r="N238" s="137" t="str">
        <f>IF(1=1,IF(F238="","",IF(G238="","",IFERROR(INDEX(E384:E428,MATCH(AE238,B384:B428,0)),G238&amp;""))),N("N6"))</f>
        <v/>
      </c>
      <c r="O238" s="138" t="str">
        <f>IF(1=1,IF(E238="","",O231),N("K13"))</f>
        <v/>
      </c>
      <c r="P238" s="139" t="str">
        <f>IF(1=1,IF(M238="","",IF(AND(ISNUMBER(M238),M238&lt;1,N238="kg"),MAX(1,ROUND(M238*1000,0)),IF(AND(ISNUMBER(M238),M238&lt;1,N238="L"),MAX(1,ROUND(M238*100,0)),ROUND(M238,3)))),N("O13"))</f>
        <v/>
      </c>
      <c r="Q238" s="140" t="str">
        <f>IF(1=1,IF(M238="","",IF(AND(ISNUMBER(M238),M238&lt;1,N238="kg"),"g",IF(AND(ISNUMBER(M238),M238&lt;1,N238="L"),"cl",N238))),N("P13"))</f>
        <v/>
      </c>
      <c r="R238" s="161" t="str">
        <f>IF(1=1,IF(E238="","",IF(F238="","A CONTROLER",IF(NOT(ISNUMBER(F238)),"TEXTE",IF(OR(L238="",L238&lt;=0),"COMMANDE PRINCIPALE INCOMPLETE",IF(G238="","UNITE MANQUANTE",IF(COUNTIF(B384:B428,AE238)=0,"UNITE A CONTROLER","OK")))))),N("Q9"))</f>
        <v/>
      </c>
      <c r="S238" s="105"/>
      <c r="T238" s="141">
        <f t="shared" si="17"/>
        <v>0</v>
      </c>
      <c r="U238" s="133" t="str">
        <f>IF(1=1,IF(E238="","",U231),N("S13"))</f>
        <v/>
      </c>
      <c r="V238" s="133" t="str">
        <f>IF(1=1,IF(E238="","",V231),N("T13"))</f>
        <v/>
      </c>
      <c r="W238" s="135" t="str">
        <f>IF(1=1,IF(OR(U238="",V238="",NOT(ISNUMBER(U238)),NOT(ISNUMBER(V238)),U238=0),"",V238/U238),N("U13"))</f>
        <v/>
      </c>
      <c r="X238" s="136" t="str">
        <f>IF(1=1,IF(OR(W238="",NOT(ISNUMBER(F238))),"",F238*W238*IFERROR(INDEX(D384:D428,MATCH(AE238,B384:B428,0)),1)),N("V7"))</f>
        <v/>
      </c>
      <c r="Y238" s="137" t="str">
        <f>IF(1=1,IF(F238="","",IF(G238="","",IFERROR(INDEX(E384:E428,MATCH(AE238,B384:B428,0)),G238&amp;""))),N("W6"))</f>
        <v/>
      </c>
      <c r="Z238" s="142" t="str">
        <f>IF(1=1,IF(X238="","",IF(AND(ISNUMBER(X238),X238&lt;1,Y238="kg"),MAX(1,ROUND(X238*1000,0)),IF(AND(ISNUMBER(X238),X238&lt;1,Y238="L"),MAX(1,ROUND(X238*100,0)),ROUND(X238,3)))),N("X13"))</f>
        <v/>
      </c>
      <c r="AA238" s="143" t="str">
        <f>IF(1=1,IF(X238="","",IF(AND(ISNUMBER(X238),X238&lt;1,Y238="kg"),"g",IF(AND(ISNUMBER(X238),X238&lt;1,Y238="L"),"cl",Y238))),N("Y13"))</f>
        <v/>
      </c>
      <c r="AB238" s="123" t="str">
        <f>IF(1=1,IF(E238="","",IF(F238="","A CONTROLER",IF(NOT(ISNUMBER(F238)),"TEXTE",IF(OR(W238="",W238&lt;=0),"COMMANDE COUVERTS INCOMPLETE",IF(G238="","UNITE MANQUANTE",IF(COUNTIF(B384:B428,AE238)=0,"UNITE A CONTROLER","OK")))))),N("Z6"))</f>
        <v/>
      </c>
      <c r="AD238" s="144" t="str">
        <f>IF(1=1,IF(E238="","",AD231),N("AB13"))</f>
        <v/>
      </c>
      <c r="AE238" s="125" t="str">
        <f>IF(1=1,IF(G238="","",UPPER(TRIM(SUBSTITUTE(SUBSTITUTE(G238&amp;"",CHAR(160)," ")," "," ")))),N("AC13"))</f>
        <v/>
      </c>
      <c r="AG238" s="4" t="s">
        <v>32</v>
      </c>
    </row>
    <row r="239" spans="1:33" ht="15.75" x14ac:dyDescent="0.25">
      <c r="A239" s="126" t="str">
        <f>IF(1=1,IF(E239="","",A231),N("A14"))</f>
        <v/>
      </c>
      <c r="B239" s="127" t="str">
        <f>IF(1=1,IF(E239="","",B231),N("B14"))</f>
        <v/>
      </c>
      <c r="C239" s="128"/>
      <c r="D239" s="129" t="str">
        <f>IF(ISBLANK(E239),"",LARGE(D231:D238,1)+1)</f>
        <v/>
      </c>
      <c r="E239" s="130"/>
      <c r="F239" s="131"/>
      <c r="G239" s="170"/>
      <c r="H239" s="105"/>
      <c r="I239" s="132" t="str">
        <f>IF(1=1,IF(E239="","",I231),N("H14"))</f>
        <v/>
      </c>
      <c r="J239" s="133" t="str">
        <f>IF(1=1,IF(E239="","",J231),N("I14"))</f>
        <v/>
      </c>
      <c r="K239" s="134" t="str">
        <f>IF(1=1,IF(E239="","",K231),N("J14"))</f>
        <v/>
      </c>
      <c r="L239" s="135" t="str">
        <f>IF(1=1,IF(OR(J239="",O239="",NOT(ISNUMBER(J239)),NOT(ISNUMBER(O239)),J239=0),"",O239/J239),N("L14"))</f>
        <v/>
      </c>
      <c r="M239" s="136" t="str">
        <f>IF(1=1,IF(OR(L239="",NOT(ISNUMBER(F239))),"",F239*L239*IFERROR(INDEX(D384:D428,MATCH(AE239,B384:B428,0)),1)),N("M13"))</f>
        <v/>
      </c>
      <c r="N239" s="137" t="str">
        <f>IF(1=1,IF(F239="","",IF(G239="","",IFERROR(INDEX(E384:E428,MATCH(AE239,B384:B428,0)),G239&amp;""))),N("N6"))</f>
        <v/>
      </c>
      <c r="O239" s="138" t="str">
        <f>IF(1=1,IF(E239="","",O231),N("K14"))</f>
        <v/>
      </c>
      <c r="P239" s="139" t="str">
        <f>IF(1=1,IF(M239="","",IF(AND(ISNUMBER(M239),M239&lt;1,N239="kg"),MAX(1,ROUND(M239*1000,0)),IF(AND(ISNUMBER(M239),M239&lt;1,N239="L"),MAX(1,ROUND(M239*100,0)),ROUND(M239,3)))),N("O14"))</f>
        <v/>
      </c>
      <c r="Q239" s="140" t="str">
        <f>IF(1=1,IF(M239="","",IF(AND(ISNUMBER(M239),M239&lt;1,N239="kg"),"g",IF(AND(ISNUMBER(M239),M239&lt;1,N239="L"),"cl",N239))),N("P14"))</f>
        <v/>
      </c>
      <c r="R239" s="161" t="str">
        <f>IF(1=1,IF(E239="","",IF(F239="","A CONTROLER",IF(NOT(ISNUMBER(F239)),"TEXTE",IF(OR(L239="",L239&lt;=0),"COMMANDE PRINCIPALE INCOMPLETE",IF(G239="","UNITE MANQUANTE",IF(COUNTIF(B384:B428,AE239)=0,"UNITE A CONTROLER","OK")))))),N("Q9"))</f>
        <v/>
      </c>
      <c r="S239" s="105"/>
      <c r="T239" s="141">
        <f t="shared" si="17"/>
        <v>0</v>
      </c>
      <c r="U239" s="133" t="str">
        <f>IF(1=1,IF(E239="","",U231),N("S14"))</f>
        <v/>
      </c>
      <c r="V239" s="133" t="str">
        <f>IF(1=1,IF(E239="","",V231),N("T14"))</f>
        <v/>
      </c>
      <c r="W239" s="135" t="str">
        <f>IF(1=1,IF(OR(U239="",V239="",NOT(ISNUMBER(U239)),NOT(ISNUMBER(V239)),U239=0),"",V239/U239),N("U14"))</f>
        <v/>
      </c>
      <c r="X239" s="136" t="str">
        <f>IF(1=1,IF(OR(W239="",NOT(ISNUMBER(F239))),"",F239*W239*IFERROR(INDEX(D384:D428,MATCH(AE239,B384:B428,0)),1)),N("V7"))</f>
        <v/>
      </c>
      <c r="Y239" s="137" t="str">
        <f>IF(1=1,IF(F239="","",IF(G239="","",IFERROR(INDEX(E384:E428,MATCH(AE239,B384:B428,0)),G239&amp;""))),N("W6"))</f>
        <v/>
      </c>
      <c r="Z239" s="142" t="str">
        <f>IF(1=1,IF(X239="","",IF(AND(ISNUMBER(X239),X239&lt;1,Y239="kg"),MAX(1,ROUND(X239*1000,0)),IF(AND(ISNUMBER(X239),X239&lt;1,Y239="L"),MAX(1,ROUND(X239*100,0)),ROUND(X239,3)))),N("X14"))</f>
        <v/>
      </c>
      <c r="AA239" s="143" t="str">
        <f>IF(1=1,IF(X239="","",IF(AND(ISNUMBER(X239),X239&lt;1,Y239="kg"),"g",IF(AND(ISNUMBER(X239),X239&lt;1,Y239="L"),"cl",Y239))),N("Y14"))</f>
        <v/>
      </c>
      <c r="AB239" s="123" t="str">
        <f>IF(1=1,IF(E239="","",IF(F239="","A CONTROLER",IF(NOT(ISNUMBER(F239)),"TEXTE",IF(OR(W239="",W239&lt;=0),"COMMANDE COUVERTS INCOMPLETE",IF(G239="","UNITE MANQUANTE",IF(COUNTIF(B384:B428,AE239)=0,"UNITE A CONTROLER","OK")))))),N("Z6"))</f>
        <v/>
      </c>
      <c r="AD239" s="144" t="str">
        <f>IF(1=1,IF(E239="","",AD231),N("AB14"))</f>
        <v/>
      </c>
      <c r="AE239" s="125" t="str">
        <f>IF(1=1,IF(G239="","",UPPER(TRIM(SUBSTITUTE(SUBSTITUTE(G239&amp;"",CHAR(160)," ")," "," ")))),N("AC14"))</f>
        <v/>
      </c>
      <c r="AG239" s="4" t="s">
        <v>33</v>
      </c>
    </row>
    <row r="240" spans="1:33" ht="15.75" x14ac:dyDescent="0.25">
      <c r="A240" s="126" t="str">
        <f>IF(1=1,IF(E240="","",A231),N("A15"))</f>
        <v/>
      </c>
      <c r="B240" s="127" t="str">
        <f>IF(1=1,IF(E240="","",B231),N("B15"))</f>
        <v/>
      </c>
      <c r="C240" s="128"/>
      <c r="D240" s="129" t="str">
        <f>IF(ISBLANK(E240),"",LARGE(D231:D239,1)+1)</f>
        <v/>
      </c>
      <c r="E240" s="130"/>
      <c r="F240" s="131"/>
      <c r="G240" s="170"/>
      <c r="H240" s="105"/>
      <c r="I240" s="132" t="str">
        <f>IF(1=1,IF(E240="","",I231),N("H15"))</f>
        <v/>
      </c>
      <c r="J240" s="133" t="str">
        <f>IF(1=1,IF(E240="","",J231),N("I15"))</f>
        <v/>
      </c>
      <c r="K240" s="134" t="str">
        <f>IF(1=1,IF(E240="","",K231),N("J15"))</f>
        <v/>
      </c>
      <c r="L240" s="135" t="str">
        <f>IF(1=1,IF(OR(J240="",O240="",NOT(ISNUMBER(J240)),NOT(ISNUMBER(O240)),J240=0),"",O240/J240),N("L15"))</f>
        <v/>
      </c>
      <c r="M240" s="136" t="str">
        <f>IF(1=1,IF(OR(L240="",NOT(ISNUMBER(F240))),"",F240*L240*IFERROR(INDEX(D384:D428,MATCH(AE240,B384:B428,0)),1)),N("M13"))</f>
        <v/>
      </c>
      <c r="N240" s="137" t="str">
        <f>IF(1=1,IF(F240="","",IF(G240="","",IFERROR(INDEX(E384:E428,MATCH(AE240,B384:B428,0)),G240&amp;""))),N("N6"))</f>
        <v/>
      </c>
      <c r="O240" s="138" t="str">
        <f>IF(1=1,IF(E240="","",O231),N("K15"))</f>
        <v/>
      </c>
      <c r="P240" s="139" t="str">
        <f>IF(1=1,IF(M240="","",IF(AND(ISNUMBER(M240),M240&lt;1,N240="kg"),MAX(1,ROUND(M240*1000,0)),IF(AND(ISNUMBER(M240),M240&lt;1,N240="L"),MAX(1,ROUND(M240*100,0)),ROUND(M240,3)))),N("O15"))</f>
        <v/>
      </c>
      <c r="Q240" s="140" t="str">
        <f>IF(1=1,IF(M240="","",IF(AND(ISNUMBER(M240),M240&lt;1,N240="kg"),"g",IF(AND(ISNUMBER(M240),M240&lt;1,N240="L"),"cl",N240))),N("P15"))</f>
        <v/>
      </c>
      <c r="R240" s="161" t="str">
        <f>IF(1=1,IF(E240="","",IF(F240="","A CONTROLER",IF(NOT(ISNUMBER(F240)),"TEXTE",IF(OR(L240="",L240&lt;=0),"COMMANDE PRINCIPALE INCOMPLETE",IF(G240="","UNITE MANQUANTE",IF(COUNTIF(B384:B428,AE240)=0,"UNITE A CONTROLER","OK")))))),N("Q9"))</f>
        <v/>
      </c>
      <c r="S240" s="105"/>
      <c r="T240" s="141">
        <f t="shared" si="17"/>
        <v>0</v>
      </c>
      <c r="U240" s="133" t="str">
        <f>IF(1=1,IF(E240="","",U231),N("S15"))</f>
        <v/>
      </c>
      <c r="V240" s="133" t="str">
        <f>IF(1=1,IF(E240="","",V231),N("T15"))</f>
        <v/>
      </c>
      <c r="W240" s="135" t="str">
        <f>IF(1=1,IF(OR(U240="",V240="",NOT(ISNUMBER(U240)),NOT(ISNUMBER(V240)),U240=0),"",V240/U240),N("U15"))</f>
        <v/>
      </c>
      <c r="X240" s="136" t="str">
        <f>IF(1=1,IF(OR(W240="",NOT(ISNUMBER(F240))),"",F240*W240*IFERROR(INDEX(D384:D428,MATCH(AE240,B384:B428,0)),1)),N("V7"))</f>
        <v/>
      </c>
      <c r="Y240" s="137" t="str">
        <f>IF(1=1,IF(F240="","",IF(G240="","",IFERROR(INDEX(E384:E428,MATCH(AE240,B384:B428,0)),G240&amp;""))),N("W6"))</f>
        <v/>
      </c>
      <c r="Z240" s="142" t="str">
        <f>IF(1=1,IF(X240="","",IF(AND(ISNUMBER(X240),X240&lt;1,Y240="kg"),MAX(1,ROUND(X240*1000,0)),IF(AND(ISNUMBER(X240),X240&lt;1,Y240="L"),MAX(1,ROUND(X240*100,0)),ROUND(X240,3)))),N("X15"))</f>
        <v/>
      </c>
      <c r="AA240" s="143" t="str">
        <f>IF(1=1,IF(X240="","",IF(AND(ISNUMBER(X240),X240&lt;1,Y240="kg"),"g",IF(AND(ISNUMBER(X240),X240&lt;1,Y240="L"),"cl",Y240))),N("Y15"))</f>
        <v/>
      </c>
      <c r="AB240" s="123" t="str">
        <f>IF(1=1,IF(E240="","",IF(F240="","A CONTROLER",IF(NOT(ISNUMBER(F240)),"TEXTE",IF(OR(W240="",W240&lt;=0),"COMMANDE COUVERTS INCOMPLETE",IF(G240="","UNITE MANQUANTE",IF(COUNTIF(B384:B428,AE240)=0,"UNITE A CONTROLER","OK")))))),N("Z6"))</f>
        <v/>
      </c>
      <c r="AD240" s="144" t="str">
        <f>IF(1=1,IF(E240="","",AD231),N("AB15"))</f>
        <v/>
      </c>
      <c r="AE240" s="125" t="str">
        <f>IF(1=1,IF(G240="","",UPPER(TRIM(SUBSTITUTE(SUBSTITUTE(G240&amp;"",CHAR(160)," ")," "," ")))),N("AC15"))</f>
        <v/>
      </c>
      <c r="AG240" s="5" t="s">
        <v>34</v>
      </c>
    </row>
    <row r="241" spans="1:33" ht="15.75" x14ac:dyDescent="0.25">
      <c r="A241" s="126" t="str">
        <f>IF(1=1,IF(E241="","",A231),N("A16"))</f>
        <v/>
      </c>
      <c r="B241" s="127" t="str">
        <f>IF(1=1,IF(E241="","",B231),N("B16"))</f>
        <v/>
      </c>
      <c r="C241" s="128"/>
      <c r="D241" s="129" t="str">
        <f>IF(ISBLANK(E241),"",LARGE(D231:D240,1)+1)</f>
        <v/>
      </c>
      <c r="E241" s="130"/>
      <c r="F241" s="131"/>
      <c r="G241" s="170"/>
      <c r="H241" s="105"/>
      <c r="I241" s="132" t="str">
        <f>IF(1=1,IF(E241="","",I231),N("H16"))</f>
        <v/>
      </c>
      <c r="J241" s="133" t="str">
        <f>IF(1=1,IF(E241="","",J231),N("I16"))</f>
        <v/>
      </c>
      <c r="K241" s="134" t="str">
        <f>IF(1=1,IF(E241="","",K231),N("J16"))</f>
        <v/>
      </c>
      <c r="L241" s="135" t="str">
        <f>IF(1=1,IF(OR(J241="",O241="",NOT(ISNUMBER(J241)),NOT(ISNUMBER(O241)),J241=0),"",O241/J241),N("L16"))</f>
        <v/>
      </c>
      <c r="M241" s="136" t="str">
        <f>IF(1=1,IF(OR(L241="",NOT(ISNUMBER(F241))),"",F241*L241*IFERROR(INDEX(D384:D428,MATCH(AE241,B384:B428,0)),1)),N("M13"))</f>
        <v/>
      </c>
      <c r="N241" s="137" t="str">
        <f>IF(1=1,IF(F241="","",IF(G241="","",IFERROR(INDEX(E384:E428,MATCH(AE241,B384:B428,0)),G241&amp;""))),N("N6"))</f>
        <v/>
      </c>
      <c r="O241" s="138" t="str">
        <f>IF(1=1,IF(E241="","",O231),N("K16"))</f>
        <v/>
      </c>
      <c r="P241" s="139" t="str">
        <f>IF(1=1,IF(M241="","",IF(AND(ISNUMBER(M241),M241&lt;1,N241="kg"),MAX(1,ROUND(M241*1000,0)),IF(AND(ISNUMBER(M241),M241&lt;1,N241="L"),MAX(1,ROUND(M241*100,0)),ROUND(M241,3)))),N("O16"))</f>
        <v/>
      </c>
      <c r="Q241" s="140" t="str">
        <f>IF(1=1,IF(M241="","",IF(AND(ISNUMBER(M241),M241&lt;1,N241="kg"),"g",IF(AND(ISNUMBER(M241),M241&lt;1,N241="L"),"cl",N241))),N("P16"))</f>
        <v/>
      </c>
      <c r="R241" s="161" t="str">
        <f>IF(1=1,IF(E241="","",IF(F241="","A CONTROLER",IF(NOT(ISNUMBER(F241)),"TEXTE",IF(OR(L241="",L241&lt;=0),"COMMANDE PRINCIPALE INCOMPLETE",IF(G241="","UNITE MANQUANTE",IF(COUNTIF(B384:B428,AE241)=0,"UNITE A CONTROLER","OK")))))),N("Q9"))</f>
        <v/>
      </c>
      <c r="S241" s="105"/>
      <c r="T241" s="141">
        <f t="shared" si="17"/>
        <v>0</v>
      </c>
      <c r="U241" s="133" t="str">
        <f>IF(1=1,IF(E241="","",U231),N("S16"))</f>
        <v/>
      </c>
      <c r="V241" s="133" t="str">
        <f>IF(1=1,IF(E241="","",V231),N("T16"))</f>
        <v/>
      </c>
      <c r="W241" s="135" t="str">
        <f>IF(1=1,IF(OR(U241="",V241="",NOT(ISNUMBER(U241)),NOT(ISNUMBER(V241)),U241=0),"",V241/U241),N("U16"))</f>
        <v/>
      </c>
      <c r="X241" s="136" t="str">
        <f>IF(1=1,IF(OR(W241="",NOT(ISNUMBER(F241))),"",F241*W241*IFERROR(INDEX(D384:D428,MATCH(AE241,B384:B428,0)),1)),N("V7"))</f>
        <v/>
      </c>
      <c r="Y241" s="137" t="str">
        <f>IF(1=1,IF(F241="","",IF(G241="","",IFERROR(INDEX(E384:E428,MATCH(AE241,B384:B428,0)),G241&amp;""))),N("W6"))</f>
        <v/>
      </c>
      <c r="Z241" s="142" t="str">
        <f>IF(1=1,IF(X241="","",IF(AND(ISNUMBER(X241),X241&lt;1,Y241="kg"),MAX(1,ROUND(X241*1000,0)),IF(AND(ISNUMBER(X241),X241&lt;1,Y241="L"),MAX(1,ROUND(X241*100,0)),ROUND(X241,3)))),N("X16"))</f>
        <v/>
      </c>
      <c r="AA241" s="143" t="str">
        <f>IF(1=1,IF(X241="","",IF(AND(ISNUMBER(X241),X241&lt;1,Y241="kg"),"g",IF(AND(ISNUMBER(X241),X241&lt;1,Y241="L"),"cl",Y241))),N("Y16"))</f>
        <v/>
      </c>
      <c r="AB241" s="123" t="str">
        <f>IF(1=1,IF(E241="","",IF(F241="","A CONTROLER",IF(NOT(ISNUMBER(F241)),"TEXTE",IF(OR(W241="",W241&lt;=0),"COMMANDE COUVERTS INCOMPLETE",IF(G241="","UNITE MANQUANTE",IF(COUNTIF(B384:B428,AE241)=0,"UNITE A CONTROLER","OK")))))),N("Z6"))</f>
        <v/>
      </c>
      <c r="AD241" s="144" t="str">
        <f>IF(1=1,IF(E241="","",AD231),N("AB16"))</f>
        <v/>
      </c>
      <c r="AE241" s="125" t="str">
        <f>IF(1=1,IF(G241="","",UPPER(TRIM(SUBSTITUTE(SUBSTITUTE(G241&amp;"",CHAR(160)," ")," "," ")))),N("AC16"))</f>
        <v/>
      </c>
      <c r="AG241" s="5" t="s">
        <v>35</v>
      </c>
    </row>
    <row r="242" spans="1:33" ht="15.75" x14ac:dyDescent="0.25">
      <c r="A242" s="126" t="str">
        <f>IF(1=1,IF(E242="","",A231),N("A17"))</f>
        <v/>
      </c>
      <c r="B242" s="127" t="str">
        <f>IF(1=1,IF(E242="","",B231),N("B17"))</f>
        <v/>
      </c>
      <c r="C242" s="128"/>
      <c r="D242" s="129" t="str">
        <f>IF(ISBLANK(E242),"",LARGE(D231:D241,1)+1)</f>
        <v/>
      </c>
      <c r="E242" s="130"/>
      <c r="F242" s="131"/>
      <c r="G242" s="170"/>
      <c r="H242" s="105"/>
      <c r="I242" s="132" t="str">
        <f>IF(1=1,IF(E242="","",I231),N("H17"))</f>
        <v/>
      </c>
      <c r="J242" s="133" t="str">
        <f>IF(1=1,IF(E242="","",J231),N("I17"))</f>
        <v/>
      </c>
      <c r="K242" s="134" t="str">
        <f>IF(1=1,IF(E242="","",K231),N("J17"))</f>
        <v/>
      </c>
      <c r="L242" s="135" t="str">
        <f>IF(1=1,IF(OR(J242="",O242="",NOT(ISNUMBER(J242)),NOT(ISNUMBER(O242)),J242=0),"",O242/J242),N("L17"))</f>
        <v/>
      </c>
      <c r="M242" s="136" t="str">
        <f>IF(1=1,IF(OR(L242="",NOT(ISNUMBER(F242))),"",F242*L242*IFERROR(INDEX(D384:D428,MATCH(AE242,B384:B428,0)),1)),N("M13"))</f>
        <v/>
      </c>
      <c r="N242" s="137" t="str">
        <f>IF(1=1,IF(F242="","",IF(G242="","",IFERROR(INDEX(E384:E428,MATCH(AE242,B384:B428,0)),G242&amp;""))),N("N6"))</f>
        <v/>
      </c>
      <c r="O242" s="138" t="str">
        <f>IF(1=1,IF(E242="","",O231),N("K17"))</f>
        <v/>
      </c>
      <c r="P242" s="139" t="str">
        <f>IF(1=1,IF(M242="","",IF(AND(ISNUMBER(M242),M242&lt;1,N242="kg"),MAX(1,ROUND(M242*1000,0)),IF(AND(ISNUMBER(M242),M242&lt;1,N242="L"),MAX(1,ROUND(M242*100,0)),ROUND(M242,3)))),N("O17"))</f>
        <v/>
      </c>
      <c r="Q242" s="140" t="str">
        <f>IF(1=1,IF(M242="","",IF(AND(ISNUMBER(M242),M242&lt;1,N242="kg"),"g",IF(AND(ISNUMBER(M242),M242&lt;1,N242="L"),"cl",N242))),N("P17"))</f>
        <v/>
      </c>
      <c r="R242" s="161" t="str">
        <f>IF(1=1,IF(E242="","",IF(F242="","A CONTROLER",IF(NOT(ISNUMBER(F242)),"TEXTE",IF(OR(L242="",L242&lt;=0),"COMMANDE PRINCIPALE INCOMPLETE",IF(G242="","UNITE MANQUANTE",IF(COUNTIF(B384:B428,AE242)=0,"UNITE A CONTROLER","OK")))))),N("Q9"))</f>
        <v/>
      </c>
      <c r="S242" s="105"/>
      <c r="T242" s="141">
        <f t="shared" si="17"/>
        <v>0</v>
      </c>
      <c r="U242" s="133" t="str">
        <f>IF(1=1,IF(E242="","",U231),N("S17"))</f>
        <v/>
      </c>
      <c r="V242" s="133" t="str">
        <f>IF(1=1,IF(E242="","",V231),N("T17"))</f>
        <v/>
      </c>
      <c r="W242" s="135" t="str">
        <f>IF(1=1,IF(OR(U242="",V242="",NOT(ISNUMBER(U242)),NOT(ISNUMBER(V242)),U242=0),"",V242/U242),N("U17"))</f>
        <v/>
      </c>
      <c r="X242" s="136" t="str">
        <f>IF(1=1,IF(OR(W242="",NOT(ISNUMBER(F242))),"",F242*W242*IFERROR(INDEX(D384:D428,MATCH(AE242,B384:B428,0)),1)),N("V7"))</f>
        <v/>
      </c>
      <c r="Y242" s="137" t="str">
        <f>IF(1=1,IF(F242="","",IF(G242="","",IFERROR(INDEX(E384:E428,MATCH(AE242,B384:B428,0)),G242&amp;""))),N("W6"))</f>
        <v/>
      </c>
      <c r="Z242" s="142" t="str">
        <f>IF(1=1,IF(X242="","",IF(AND(ISNUMBER(X242),X242&lt;1,Y242="kg"),MAX(1,ROUND(X242*1000,0)),IF(AND(ISNUMBER(X242),X242&lt;1,Y242="L"),MAX(1,ROUND(X242*100,0)),ROUND(X242,3)))),N("X17"))</f>
        <v/>
      </c>
      <c r="AA242" s="143" t="str">
        <f>IF(1=1,IF(X242="","",IF(AND(ISNUMBER(X242),X242&lt;1,Y242="kg"),"g",IF(AND(ISNUMBER(X242),X242&lt;1,Y242="L"),"cl",Y242))),N("Y17"))</f>
        <v/>
      </c>
      <c r="AB242" s="123" t="str">
        <f>IF(1=1,IF(E242="","",IF(F242="","A CONTROLER",IF(NOT(ISNUMBER(F242)),"TEXTE",IF(OR(W242="",W242&lt;=0),"COMMANDE COUVERTS INCOMPLETE",IF(G242="","UNITE MANQUANTE",IF(COUNTIF(B384:B428,AE242)=0,"UNITE A CONTROLER","OK")))))),N("Z6"))</f>
        <v/>
      </c>
      <c r="AD242" s="144" t="str">
        <f>IF(1=1,IF(E242="","",AD231),N("AB17"))</f>
        <v/>
      </c>
      <c r="AE242" s="125" t="str">
        <f>IF(1=1,IF(G242="","",UPPER(TRIM(SUBSTITUTE(SUBSTITUTE(G242&amp;"",CHAR(160)," ")," "," ")))),N("AC17"))</f>
        <v/>
      </c>
      <c r="AG242" s="5" t="s">
        <v>225</v>
      </c>
    </row>
    <row r="243" spans="1:33" ht="15.75" x14ac:dyDescent="0.25">
      <c r="A243" s="126" t="str">
        <f>IF(1=1,IF(E243="","",A231),N("A18"))</f>
        <v/>
      </c>
      <c r="B243" s="127" t="str">
        <f>IF(1=1,IF(E243="","",B231),N("B18"))</f>
        <v/>
      </c>
      <c r="C243" s="128"/>
      <c r="D243" s="129" t="str">
        <f>IF(ISBLANK(E243),"",LARGE(D231:D242,1)+1)</f>
        <v/>
      </c>
      <c r="E243" s="130"/>
      <c r="F243" s="131"/>
      <c r="G243" s="170"/>
      <c r="H243" s="105"/>
      <c r="I243" s="132" t="str">
        <f>IF(1=1,IF(E243="","",I231),N("H18"))</f>
        <v/>
      </c>
      <c r="J243" s="133" t="str">
        <f>IF(1=1,IF(E243="","",J231),N("I18"))</f>
        <v/>
      </c>
      <c r="K243" s="134" t="str">
        <f>IF(1=1,IF(E243="","",K231),N("J18"))</f>
        <v/>
      </c>
      <c r="L243" s="135" t="str">
        <f>IF(1=1,IF(OR(J243="",O243="",NOT(ISNUMBER(J243)),NOT(ISNUMBER(O243)),J243=0),"",O243/J243),N("L18"))</f>
        <v/>
      </c>
      <c r="M243" s="136" t="str">
        <f>IF(1=1,IF(OR(L243="",NOT(ISNUMBER(F243))),"",F243*L243*IFERROR(INDEX(D384:D428,MATCH(AE243,B384:B428,0)),1)),N("M13"))</f>
        <v/>
      </c>
      <c r="N243" s="137" t="str">
        <f>IF(1=1,IF(F243="","",IF(G243="","",IFERROR(INDEX(E384:E428,MATCH(AE243,B384:B428,0)),G243&amp;""))),N("N6"))</f>
        <v/>
      </c>
      <c r="O243" s="138" t="str">
        <f>IF(1=1,IF(E243="","",O231),N("K18"))</f>
        <v/>
      </c>
      <c r="P243" s="139" t="str">
        <f>IF(1=1,IF(M243="","",IF(AND(ISNUMBER(M243),M243&lt;1,N243="kg"),MAX(1,ROUND(M243*1000,0)),IF(AND(ISNUMBER(M243),M243&lt;1,N243="L"),MAX(1,ROUND(M243*100,0)),ROUND(M243,3)))),N("O18"))</f>
        <v/>
      </c>
      <c r="Q243" s="140" t="str">
        <f>IF(1=1,IF(M243="","",IF(AND(ISNUMBER(M243),M243&lt;1,N243="kg"),"g",IF(AND(ISNUMBER(M243),M243&lt;1,N243="L"),"cl",N243))),N("P18"))</f>
        <v/>
      </c>
      <c r="R243" s="161" t="str">
        <f>IF(1=1,IF(E243="","",IF(F243="","A CONTROLER",IF(NOT(ISNUMBER(F243)),"TEXTE",IF(OR(L243="",L243&lt;=0),"COMMANDE PRINCIPALE INCOMPLETE",IF(G243="","UNITE MANQUANTE",IF(COUNTIF(B384:B428,AE243)=0,"UNITE A CONTROLER","OK")))))),N("Q9"))</f>
        <v/>
      </c>
      <c r="S243" s="105"/>
      <c r="T243" s="141">
        <f t="shared" si="17"/>
        <v>0</v>
      </c>
      <c r="U243" s="133" t="str">
        <f>IF(1=1,IF(E243="","",U231),N("S18"))</f>
        <v/>
      </c>
      <c r="V243" s="133" t="str">
        <f>IF(1=1,IF(E243="","",V231),N("T18"))</f>
        <v/>
      </c>
      <c r="W243" s="135" t="str">
        <f>IF(1=1,IF(OR(U243="",V243="",NOT(ISNUMBER(U243)),NOT(ISNUMBER(V243)),U243=0),"",V243/U243),N("U18"))</f>
        <v/>
      </c>
      <c r="X243" s="136" t="str">
        <f>IF(1=1,IF(OR(W243="",NOT(ISNUMBER(F243))),"",F243*W243*IFERROR(INDEX(D384:D428,MATCH(AE243,B384:B428,0)),1)),N("V7"))</f>
        <v/>
      </c>
      <c r="Y243" s="137" t="str">
        <f>IF(1=1,IF(F243="","",IF(G243="","",IFERROR(INDEX(E384:E428,MATCH(AE243,B384:B428,0)),G243&amp;""))),N("W6"))</f>
        <v/>
      </c>
      <c r="Z243" s="142" t="str">
        <f>IF(1=1,IF(X243="","",IF(AND(ISNUMBER(X243),X243&lt;1,Y243="kg"),MAX(1,ROUND(X243*1000,0)),IF(AND(ISNUMBER(X243),X243&lt;1,Y243="L"),MAX(1,ROUND(X243*100,0)),ROUND(X243,3)))),N("X18"))</f>
        <v/>
      </c>
      <c r="AA243" s="143" t="str">
        <f>IF(1=1,IF(X243="","",IF(AND(ISNUMBER(X243),X243&lt;1,Y243="kg"),"g",IF(AND(ISNUMBER(X243),X243&lt;1,Y243="L"),"cl",Y243))),N("Y18"))</f>
        <v/>
      </c>
      <c r="AB243" s="123" t="str">
        <f>IF(1=1,IF(E243="","",IF(F243="","A CONTROLER",IF(NOT(ISNUMBER(F243)),"TEXTE",IF(OR(W243="",W243&lt;=0),"COMMANDE COUVERTS INCOMPLETE",IF(G243="","UNITE MANQUANTE",IF(COUNTIF(B384:B428,AE243)=0,"UNITE A CONTROLER","OK")))))),N("Z6"))</f>
        <v/>
      </c>
      <c r="AD243" s="144" t="str">
        <f>IF(1=1,IF(E243="","",AD231),N("AB18"))</f>
        <v/>
      </c>
      <c r="AE243" s="125" t="str">
        <f>IF(1=1,IF(G243="","",UPPER(TRIM(SUBSTITUTE(SUBSTITUTE(G243&amp;"",CHAR(160)," ")," "," ")))),N("AC18"))</f>
        <v/>
      </c>
      <c r="AG243" s="5" t="s">
        <v>36</v>
      </c>
    </row>
    <row r="244" spans="1:33" ht="15.75" x14ac:dyDescent="0.25">
      <c r="A244" s="126" t="str">
        <f>IF(1=1,IF(E244="","",A231),N("A19"))</f>
        <v/>
      </c>
      <c r="B244" s="127" t="str">
        <f>IF(1=1,IF(E244="","",B231),N("B19"))</f>
        <v/>
      </c>
      <c r="C244" s="128"/>
      <c r="D244" s="129" t="str">
        <f>IF(ISBLANK(E244),"",LARGE(D231:D243,1)+1)</f>
        <v/>
      </c>
      <c r="E244" s="130"/>
      <c r="F244" s="131"/>
      <c r="G244" s="170"/>
      <c r="H244" s="105"/>
      <c r="I244" s="132" t="str">
        <f>IF(1=1,IF(E244="","",I231),N("H19"))</f>
        <v/>
      </c>
      <c r="J244" s="133" t="str">
        <f>IF(1=1,IF(E244="","",J231),N("I19"))</f>
        <v/>
      </c>
      <c r="K244" s="134" t="str">
        <f>IF(1=1,IF(E244="","",K231),N("J19"))</f>
        <v/>
      </c>
      <c r="L244" s="135" t="str">
        <f>IF(1=1,IF(OR(J244="",O244="",NOT(ISNUMBER(J244)),NOT(ISNUMBER(O244)),J244=0),"",O244/J244),N("L19"))</f>
        <v/>
      </c>
      <c r="M244" s="136" t="str">
        <f>IF(1=1,IF(OR(L244="",NOT(ISNUMBER(F244))),"",F244*L244*IFERROR(INDEX(D384:D428,MATCH(AE244,B384:B428,0)),1)),N("M13"))</f>
        <v/>
      </c>
      <c r="N244" s="137" t="str">
        <f>IF(1=1,IF(F244="","",IF(G244="","",IFERROR(INDEX(E384:E428,MATCH(AE244,B384:B428,0)),G244&amp;""))),N("N6"))</f>
        <v/>
      </c>
      <c r="O244" s="138" t="str">
        <f>IF(1=1,IF(E244="","",O231),N("K19"))</f>
        <v/>
      </c>
      <c r="P244" s="139" t="str">
        <f>IF(1=1,IF(M244="","",IF(AND(ISNUMBER(M244),M244&lt;1,N244="kg"),MAX(1,ROUND(M244*1000,0)),IF(AND(ISNUMBER(M244),M244&lt;1,N244="L"),MAX(1,ROUND(M244*100,0)),ROUND(M244,3)))),N("O19"))</f>
        <v/>
      </c>
      <c r="Q244" s="140" t="str">
        <f>IF(1=1,IF(M244="","",IF(AND(ISNUMBER(M244),M244&lt;1,N244="kg"),"g",IF(AND(ISNUMBER(M244),M244&lt;1,N244="L"),"cl",N244))),N("P19"))</f>
        <v/>
      </c>
      <c r="R244" s="161" t="str">
        <f>IF(1=1,IF(E244="","",IF(F244="","A CONTROLER",IF(NOT(ISNUMBER(F244)),"TEXTE",IF(OR(L244="",L244&lt;=0),"COMMANDE PRINCIPALE INCOMPLETE",IF(G244="","UNITE MANQUANTE",IF(COUNTIF(B384:B428,AE244)=0,"UNITE A CONTROLER","OK")))))),N("Q9"))</f>
        <v/>
      </c>
      <c r="S244" s="105"/>
      <c r="T244" s="141">
        <f t="shared" si="17"/>
        <v>0</v>
      </c>
      <c r="U244" s="133" t="str">
        <f>IF(1=1,IF(E244="","",U231),N("S19"))</f>
        <v/>
      </c>
      <c r="V244" s="133" t="str">
        <f>IF(1=1,IF(E244="","",V231),N("T19"))</f>
        <v/>
      </c>
      <c r="W244" s="135" t="str">
        <f>IF(1=1,IF(OR(U244="",V244="",NOT(ISNUMBER(U244)),NOT(ISNUMBER(V244)),U244=0),"",V244/U244),N("U19"))</f>
        <v/>
      </c>
      <c r="X244" s="136" t="str">
        <f>IF(1=1,IF(OR(W244="",NOT(ISNUMBER(F244))),"",F244*W244*IFERROR(INDEX(D384:D428,MATCH(AE244,B384:B428,0)),1)),N("V7"))</f>
        <v/>
      </c>
      <c r="Y244" s="137" t="str">
        <f>IF(1=1,IF(F244="","",IF(G244="","",IFERROR(INDEX(E384:E428,MATCH(AE244,B384:B428,0)),G244&amp;""))),N("W6"))</f>
        <v/>
      </c>
      <c r="Z244" s="142" t="str">
        <f>IF(1=1,IF(X244="","",IF(AND(ISNUMBER(X244),X244&lt;1,Y244="kg"),MAX(1,ROUND(X244*1000,0)),IF(AND(ISNUMBER(X244),X244&lt;1,Y244="L"),MAX(1,ROUND(X244*100,0)),ROUND(X244,3)))),N("X19"))</f>
        <v/>
      </c>
      <c r="AA244" s="143" t="str">
        <f>IF(1=1,IF(X244="","",IF(AND(ISNUMBER(X244),X244&lt;1,Y244="kg"),"g",IF(AND(ISNUMBER(X244),X244&lt;1,Y244="L"),"cl",Y244))),N("Y19"))</f>
        <v/>
      </c>
      <c r="AB244" s="123" t="str">
        <f>IF(1=1,IF(E244="","",IF(F244="","A CONTROLER",IF(NOT(ISNUMBER(F244)),"TEXTE",IF(OR(W244="",W244&lt;=0),"COMMANDE COUVERTS INCOMPLETE",IF(G244="","UNITE MANQUANTE",IF(COUNTIF(B384:B428,AE244)=0,"UNITE A CONTROLER","OK")))))),N("Z6"))</f>
        <v/>
      </c>
      <c r="AD244" s="144" t="str">
        <f>IF(1=1,IF(E244="","",AD231),N("AB19"))</f>
        <v/>
      </c>
      <c r="AE244" s="125" t="str">
        <f>IF(1=1,IF(G244="","",UPPER(TRIM(SUBSTITUTE(SUBSTITUTE(G244&amp;"",CHAR(160)," ")," "," ")))),N("AC19"))</f>
        <v/>
      </c>
      <c r="AG244" s="5" t="s">
        <v>37</v>
      </c>
    </row>
    <row r="245" spans="1:33" ht="15.75" x14ac:dyDescent="0.25">
      <c r="A245" s="126" t="str">
        <f>IF(1=1,IF(E245="","",A231),N("A20"))</f>
        <v/>
      </c>
      <c r="B245" s="127" t="str">
        <f>IF(1=1,IF(E245="","",B231),N("B20"))</f>
        <v/>
      </c>
      <c r="C245" s="128"/>
      <c r="D245" s="129" t="str">
        <f>IF(ISBLANK(E245),"",LARGE(D231:D244,1)+1)</f>
        <v/>
      </c>
      <c r="E245" s="130"/>
      <c r="F245" s="131"/>
      <c r="G245" s="170"/>
      <c r="H245" s="105"/>
      <c r="I245" s="132" t="str">
        <f>IF(1=1,IF(E245="","",I231),N("H20"))</f>
        <v/>
      </c>
      <c r="J245" s="133" t="str">
        <f>IF(1=1,IF(E245="","",J231),N("I20"))</f>
        <v/>
      </c>
      <c r="K245" s="134" t="str">
        <f>IF(1=1,IF(E245="","",K231),N("J20"))</f>
        <v/>
      </c>
      <c r="L245" s="135" t="str">
        <f>IF(1=1,IF(OR(J245="",O245="",NOT(ISNUMBER(J245)),NOT(ISNUMBER(O245)),J245=0),"",O245/J245),N("L20"))</f>
        <v/>
      </c>
      <c r="M245" s="136" t="str">
        <f>IF(1=1,IF(OR(L245="",NOT(ISNUMBER(F245))),"",F245*L245*IFERROR(INDEX(D384:D428,MATCH(AE245,B384:B428,0)),1)),N("M13"))</f>
        <v/>
      </c>
      <c r="N245" s="137" t="str">
        <f>IF(1=1,IF(F245="","",IF(G245="","",IFERROR(INDEX(E384:E428,MATCH(AE245,B384:B428,0)),G245&amp;""))),N("N6"))</f>
        <v/>
      </c>
      <c r="O245" s="138" t="str">
        <f>IF(1=1,IF(E245="","",O231),N("K20"))</f>
        <v/>
      </c>
      <c r="P245" s="139" t="str">
        <f>IF(1=1,IF(M245="","",IF(AND(ISNUMBER(M245),M245&lt;1,N245="kg"),MAX(1,ROUND(M245*1000,0)),IF(AND(ISNUMBER(M245),M245&lt;1,N245="L"),MAX(1,ROUND(M245*100,0)),ROUND(M245,3)))),N("O20"))</f>
        <v/>
      </c>
      <c r="Q245" s="140" t="str">
        <f>IF(1=1,IF(M245="","",IF(AND(ISNUMBER(M245),M245&lt;1,N245="kg"),"g",IF(AND(ISNUMBER(M245),M245&lt;1,N245="L"),"cl",N245))),N("P20"))</f>
        <v/>
      </c>
      <c r="R245" s="161" t="str">
        <f>IF(1=1,IF(E245="","",IF(F245="","A CONTROLER",IF(NOT(ISNUMBER(F245)),"TEXTE",IF(OR(L245="",L245&lt;=0),"COMMANDE PRINCIPALE INCOMPLETE",IF(G245="","UNITE MANQUANTE",IF(COUNTIF(B384:B428,AE245)=0,"UNITE A CONTROLER","OK")))))),N("Q9"))</f>
        <v/>
      </c>
      <c r="S245" s="105"/>
      <c r="T245" s="141">
        <f t="shared" si="17"/>
        <v>0</v>
      </c>
      <c r="U245" s="133" t="str">
        <f>IF(1=1,IF(E245="","",U231),N("S20"))</f>
        <v/>
      </c>
      <c r="V245" s="133" t="str">
        <f>IF(1=1,IF(E245="","",V231),N("T20"))</f>
        <v/>
      </c>
      <c r="W245" s="135" t="str">
        <f>IF(1=1,IF(OR(U245="",V245="",NOT(ISNUMBER(U245)),NOT(ISNUMBER(V245)),U245=0),"",V245/U245),N("U20"))</f>
        <v/>
      </c>
      <c r="X245" s="136" t="str">
        <f>IF(1=1,IF(OR(W245="",NOT(ISNUMBER(F245))),"",F245*W245*IFERROR(INDEX(D384:D428,MATCH(AE245,B384:B428,0)),1)),N("V7"))</f>
        <v/>
      </c>
      <c r="Y245" s="137" t="str">
        <f>IF(1=1,IF(F245="","",IF(G245="","",IFERROR(INDEX(E384:E428,MATCH(AE245,B384:B428,0)),G245&amp;""))),N("W6"))</f>
        <v/>
      </c>
      <c r="Z245" s="142" t="str">
        <f>IF(1=1,IF(X245="","",IF(AND(ISNUMBER(X245),X245&lt;1,Y245="kg"),MAX(1,ROUND(X245*1000,0)),IF(AND(ISNUMBER(X245),X245&lt;1,Y245="L"),MAX(1,ROUND(X245*100,0)),ROUND(X245,3)))),N("X20"))</f>
        <v/>
      </c>
      <c r="AA245" s="143" t="str">
        <f>IF(1=1,IF(X245="","",IF(AND(ISNUMBER(X245),X245&lt;1,Y245="kg"),"g",IF(AND(ISNUMBER(X245),X245&lt;1,Y245="L"),"cl",Y245))),N("Y20"))</f>
        <v/>
      </c>
      <c r="AB245" s="123" t="str">
        <f>IF(1=1,IF(E245="","",IF(F245="","A CONTROLER",IF(NOT(ISNUMBER(F245)),"TEXTE",IF(OR(W245="",W245&lt;=0),"COMMANDE COUVERTS INCOMPLETE",IF(G245="","UNITE MANQUANTE",IF(COUNTIF(B384:B428,AE245)=0,"UNITE A CONTROLER","OK")))))),N("Z6"))</f>
        <v/>
      </c>
      <c r="AD245" s="144" t="str">
        <f>IF(1=1,IF(E245="","",AD231),N("AB20"))</f>
        <v/>
      </c>
      <c r="AE245" s="125" t="str">
        <f>IF(1=1,IF(G245="","",UPPER(TRIM(SUBSTITUTE(SUBSTITUTE(G245&amp;"",CHAR(160)," ")," "," ")))),N("AC20"))</f>
        <v/>
      </c>
      <c r="AG245" s="4" t="s">
        <v>38</v>
      </c>
    </row>
    <row r="246" spans="1:33" ht="15.75" x14ac:dyDescent="0.25">
      <c r="A246" s="126" t="str">
        <f>IF(1=1,IF(E246="","",A231),N("A21"))</f>
        <v/>
      </c>
      <c r="B246" s="127" t="str">
        <f>IF(1=1,IF(E246="","",B231),N("B21"))</f>
        <v/>
      </c>
      <c r="C246" s="128"/>
      <c r="D246" s="129" t="str">
        <f>IF(ISBLANK(E246),"",LARGE(D231:D245,1)+1)</f>
        <v/>
      </c>
      <c r="E246" s="130"/>
      <c r="F246" s="131"/>
      <c r="G246" s="170"/>
      <c r="H246" s="105"/>
      <c r="I246" s="132" t="str">
        <f>IF(1=1,IF(E246="","",I231),N("H21"))</f>
        <v/>
      </c>
      <c r="J246" s="133" t="str">
        <f>IF(1=1,IF(E246="","",J231),N("I21"))</f>
        <v/>
      </c>
      <c r="K246" s="134" t="str">
        <f>IF(1=1,IF(E246="","",K231),N("J21"))</f>
        <v/>
      </c>
      <c r="L246" s="135" t="str">
        <f>IF(1=1,IF(OR(J246="",O246="",NOT(ISNUMBER(J246)),NOT(ISNUMBER(O246)),J246=0),"",O246/J246),N("L21"))</f>
        <v/>
      </c>
      <c r="M246" s="136" t="str">
        <f>IF(1=1,IF(OR(L246="",NOT(ISNUMBER(F246))),"",F246*L246*IFERROR(INDEX(D384:D428,MATCH(AE246,B384:B428,0)),1)),N("M13"))</f>
        <v/>
      </c>
      <c r="N246" s="137" t="str">
        <f>IF(1=1,IF(F246="","",IF(G246="","",IFERROR(INDEX(E384:E428,MATCH(AE246,B384:B428,0)),G246&amp;""))),N("N6"))</f>
        <v/>
      </c>
      <c r="O246" s="138" t="str">
        <f>IF(1=1,IF(E246="","",O231),N("K21"))</f>
        <v/>
      </c>
      <c r="P246" s="139" t="str">
        <f>IF(1=1,IF(M246="","",IF(AND(ISNUMBER(M246),M246&lt;1,N246="kg"),MAX(1,ROUND(M246*1000,0)),IF(AND(ISNUMBER(M246),M246&lt;1,N246="L"),MAX(1,ROUND(M246*100,0)),ROUND(M246,3)))),N("O21"))</f>
        <v/>
      </c>
      <c r="Q246" s="140" t="str">
        <f>IF(1=1,IF(M246="","",IF(AND(ISNUMBER(M246),M246&lt;1,N246="kg"),"g",IF(AND(ISNUMBER(M246),M246&lt;1,N246="L"),"cl",N246))),N("P21"))</f>
        <v/>
      </c>
      <c r="R246" s="161" t="str">
        <f>IF(1=1,IF(E246="","",IF(F246="","A CONTROLER",IF(NOT(ISNUMBER(F246)),"TEXTE",IF(OR(L246="",L246&lt;=0),"COMMANDE PRINCIPALE INCOMPLETE",IF(G246="","UNITE MANQUANTE",IF(COUNTIF(B384:B428,AE246)=0,"UNITE A CONTROLER","OK")))))),N("Q9"))</f>
        <v/>
      </c>
      <c r="S246" s="105"/>
      <c r="T246" s="141">
        <f t="shared" si="17"/>
        <v>0</v>
      </c>
      <c r="U246" s="133" t="str">
        <f>IF(1=1,IF(E246="","",U231),N("S21"))</f>
        <v/>
      </c>
      <c r="V246" s="133" t="str">
        <f>IF(1=1,IF(E246="","",V231),N("T21"))</f>
        <v/>
      </c>
      <c r="W246" s="135" t="str">
        <f>IF(1=1,IF(OR(U246="",V246="",NOT(ISNUMBER(U246)),NOT(ISNUMBER(V246)),U246=0),"",V246/U246),N("U21"))</f>
        <v/>
      </c>
      <c r="X246" s="136" t="str">
        <f>IF(1=1,IF(OR(W246="",NOT(ISNUMBER(F246))),"",F246*W246*IFERROR(INDEX(D384:D428,MATCH(AE246,B384:B428,0)),1)),N("V7"))</f>
        <v/>
      </c>
      <c r="Y246" s="137" t="str">
        <f>IF(1=1,IF(F246="","",IF(G246="","",IFERROR(INDEX(E384:E428,MATCH(AE246,B384:B428,0)),G246&amp;""))),N("W6"))</f>
        <v/>
      </c>
      <c r="Z246" s="142" t="str">
        <f>IF(1=1,IF(X246="","",IF(AND(ISNUMBER(X246),X246&lt;1,Y246="kg"),MAX(1,ROUND(X246*1000,0)),IF(AND(ISNUMBER(X246),X246&lt;1,Y246="L"),MAX(1,ROUND(X246*100,0)),ROUND(X246,3)))),N("X21"))</f>
        <v/>
      </c>
      <c r="AA246" s="143" t="str">
        <f>IF(1=1,IF(X246="","",IF(AND(ISNUMBER(X246),X246&lt;1,Y246="kg"),"g",IF(AND(ISNUMBER(X246),X246&lt;1,Y246="L"),"cl",Y246))),N("Y21"))</f>
        <v/>
      </c>
      <c r="AB246" s="123" t="str">
        <f>IF(1=1,IF(E246="","",IF(F246="","A CONTROLER",IF(NOT(ISNUMBER(F246)),"TEXTE",IF(OR(W246="",W246&lt;=0),"COMMANDE COUVERTS INCOMPLETE",IF(G246="","UNITE MANQUANTE",IF(COUNTIF(B384:B428,AE246)=0,"UNITE A CONTROLER","OK")))))),N("Z6"))</f>
        <v/>
      </c>
      <c r="AD246" s="144" t="str">
        <f>IF(1=1,IF(E246="","",AD231),N("AB21"))</f>
        <v/>
      </c>
      <c r="AE246" s="125" t="str">
        <f>IF(1=1,IF(G246="","",UPPER(TRIM(SUBSTITUTE(SUBSTITUTE(G246&amp;"",CHAR(160)," ")," "," ")))),N("AC21"))</f>
        <v/>
      </c>
      <c r="AG246" s="4" t="s">
        <v>39</v>
      </c>
    </row>
    <row r="247" spans="1:33" ht="15.75" x14ac:dyDescent="0.25">
      <c r="A247" s="126" t="str">
        <f>IF(1=1,IF(E247="","",A231),N("A22"))</f>
        <v/>
      </c>
      <c r="B247" s="127" t="str">
        <f>IF(1=1,IF(E247="","",B231),N("B22"))</f>
        <v/>
      </c>
      <c r="C247" s="128"/>
      <c r="D247" s="129" t="str">
        <f>IF(ISBLANK(E247),"",LARGE(D231:D246,1)+1)</f>
        <v/>
      </c>
      <c r="E247" s="130"/>
      <c r="F247" s="131"/>
      <c r="G247" s="170"/>
      <c r="H247" s="105"/>
      <c r="I247" s="132" t="str">
        <f>IF(1=1,IF(E247="","",I231),N("H22"))</f>
        <v/>
      </c>
      <c r="J247" s="133" t="str">
        <f>IF(1=1,IF(E247="","",J231),N("I22"))</f>
        <v/>
      </c>
      <c r="K247" s="134" t="str">
        <f>IF(1=1,IF(E247="","",K231),N("J22"))</f>
        <v/>
      </c>
      <c r="L247" s="135" t="str">
        <f>IF(1=1,IF(OR(J247="",O247="",NOT(ISNUMBER(J247)),NOT(ISNUMBER(O247)),J247=0),"",O247/J247),N("L22"))</f>
        <v/>
      </c>
      <c r="M247" s="136" t="str">
        <f>IF(1=1,IF(OR(L247="",NOT(ISNUMBER(F247))),"",F247*L247*IFERROR(INDEX(D384:D428,MATCH(AE247,B384:B428,0)),1)),N("M13"))</f>
        <v/>
      </c>
      <c r="N247" s="137" t="str">
        <f>IF(1=1,IF(F247="","",IF(G247="","",IFERROR(INDEX(E384:E428,MATCH(AE247,B384:B428,0)),G247&amp;""))),N("N6"))</f>
        <v/>
      </c>
      <c r="O247" s="138" t="str">
        <f>IF(1=1,IF(E247="","",O231),N("K22"))</f>
        <v/>
      </c>
      <c r="P247" s="139" t="str">
        <f>IF(1=1,IF(M247="","",IF(AND(ISNUMBER(M247),M247&lt;1,N247="kg"),MAX(1,ROUND(M247*1000,0)),IF(AND(ISNUMBER(M247),M247&lt;1,N247="L"),MAX(1,ROUND(M247*100,0)),ROUND(M247,3)))),N("O22"))</f>
        <v/>
      </c>
      <c r="Q247" s="140" t="str">
        <f>IF(1=1,IF(M247="","",IF(AND(ISNUMBER(M247),M247&lt;1,N247="kg"),"g",IF(AND(ISNUMBER(M247),M247&lt;1,N247="L"),"cl",N247))),N("P22"))</f>
        <v/>
      </c>
      <c r="R247" s="161" t="str">
        <f>IF(1=1,IF(E247="","",IF(F247="","A CONTROLER",IF(NOT(ISNUMBER(F247)),"TEXTE",IF(OR(L247="",L247&lt;=0),"COMMANDE PRINCIPALE INCOMPLETE",IF(G247="","UNITE MANQUANTE",IF(COUNTIF(B384:B428,AE247)=0,"UNITE A CONTROLER","OK")))))),N("Q9"))</f>
        <v/>
      </c>
      <c r="S247" s="105"/>
      <c r="T247" s="141">
        <f t="shared" si="17"/>
        <v>0</v>
      </c>
      <c r="U247" s="133" t="str">
        <f>IF(1=1,IF(E247="","",U231),N("S22"))</f>
        <v/>
      </c>
      <c r="V247" s="133" t="str">
        <f>IF(1=1,IF(E247="","",V231),N("T22"))</f>
        <v/>
      </c>
      <c r="W247" s="135" t="str">
        <f>IF(1=1,IF(OR(U247="",V247="",NOT(ISNUMBER(U247)),NOT(ISNUMBER(V247)),U247=0),"",V247/U247),N("U22"))</f>
        <v/>
      </c>
      <c r="X247" s="136" t="str">
        <f>IF(1=1,IF(OR(W247="",NOT(ISNUMBER(F247))),"",F247*W247*IFERROR(INDEX(D384:D428,MATCH(AE247,B384:B428,0)),1)),N("V7"))</f>
        <v/>
      </c>
      <c r="Y247" s="137" t="str">
        <f>IF(1=1,IF(F247="","",IF(G247="","",IFERROR(INDEX(E384:E428,MATCH(AE247,B384:B428,0)),G247&amp;""))),N("W6"))</f>
        <v/>
      </c>
      <c r="Z247" s="142" t="str">
        <f>IF(1=1,IF(X247="","",IF(AND(ISNUMBER(X247),X247&lt;1,Y247="kg"),MAX(1,ROUND(X247*1000,0)),IF(AND(ISNUMBER(X247),X247&lt;1,Y247="L"),MAX(1,ROUND(X247*100,0)),ROUND(X247,3)))),N("X22"))</f>
        <v/>
      </c>
      <c r="AA247" s="143" t="str">
        <f>IF(1=1,IF(X247="","",IF(AND(ISNUMBER(X247),X247&lt;1,Y247="kg"),"g",IF(AND(ISNUMBER(X247),X247&lt;1,Y247="L"),"cl",Y247))),N("Y22"))</f>
        <v/>
      </c>
      <c r="AB247" s="123" t="str">
        <f>IF(1=1,IF(E247="","",IF(F247="","A CONTROLER",IF(NOT(ISNUMBER(F247)),"TEXTE",IF(OR(W247="",W247&lt;=0),"COMMANDE COUVERTS INCOMPLETE",IF(G247="","UNITE MANQUANTE",IF(COUNTIF(B384:B428,AE247)=0,"UNITE A CONTROLER","OK")))))),N("Z6"))</f>
        <v/>
      </c>
      <c r="AD247" s="144" t="str">
        <f>IF(1=1,IF(E247="","",AD231),N("AB22"))</f>
        <v/>
      </c>
      <c r="AE247" s="125" t="str">
        <f>IF(1=1,IF(G247="","",UPPER(TRIM(SUBSTITUTE(SUBSTITUTE(G247&amp;"",CHAR(160)," ")," "," ")))),N("AC22"))</f>
        <v/>
      </c>
      <c r="AG247" s="4" t="s">
        <v>40</v>
      </c>
    </row>
    <row r="248" spans="1:33" ht="15.75" x14ac:dyDescent="0.25">
      <c r="A248" s="126" t="str">
        <f>IF(1=1,IF(E248="","",A231),N("A23"))</f>
        <v/>
      </c>
      <c r="B248" s="127" t="str">
        <f>IF(1=1,IF(E248="","",B231),N("B23"))</f>
        <v/>
      </c>
      <c r="C248" s="128"/>
      <c r="D248" s="129" t="str">
        <f>IF(ISBLANK(E248),"",LARGE(D231:D247,1)+1)</f>
        <v/>
      </c>
      <c r="E248" s="130"/>
      <c r="F248" s="131"/>
      <c r="G248" s="170"/>
      <c r="H248" s="105"/>
      <c r="I248" s="132" t="str">
        <f>IF(1=1,IF(E248="","",I231),N("H23"))</f>
        <v/>
      </c>
      <c r="J248" s="133" t="str">
        <f>IF(1=1,IF(E248="","",J231),N("I23"))</f>
        <v/>
      </c>
      <c r="K248" s="134" t="str">
        <f>IF(1=1,IF(E248="","",K231),N("J23"))</f>
        <v/>
      </c>
      <c r="L248" s="135" t="str">
        <f>IF(1=1,IF(OR(J248="",O248="",NOT(ISNUMBER(J248)),NOT(ISNUMBER(O248)),J248=0),"",O248/J248),N("L23"))</f>
        <v/>
      </c>
      <c r="M248" s="136" t="str">
        <f>IF(1=1,IF(OR(L248="",NOT(ISNUMBER(F248))),"",F248*L248*IFERROR(INDEX(D384:D428,MATCH(AE248,B384:B428,0)),1)),N("M13"))</f>
        <v/>
      </c>
      <c r="N248" s="137" t="str">
        <f>IF(1=1,IF(F248="","",IF(G248="","",IFERROR(INDEX(E384:E428,MATCH(AE248,B384:B428,0)),G248&amp;""))),N("N6"))</f>
        <v/>
      </c>
      <c r="O248" s="138" t="str">
        <f>IF(1=1,IF(E248="","",O231),N("K23"))</f>
        <v/>
      </c>
      <c r="P248" s="139" t="str">
        <f>IF(1=1,IF(M248="","",IF(AND(ISNUMBER(M248),M248&lt;1,N248="kg"),MAX(1,ROUND(M248*1000,0)),IF(AND(ISNUMBER(M248),M248&lt;1,N248="L"),MAX(1,ROUND(M248*100,0)),ROUND(M248,3)))),N("O23"))</f>
        <v/>
      </c>
      <c r="Q248" s="140" t="str">
        <f>IF(1=1,IF(M248="","",IF(AND(ISNUMBER(M248),M248&lt;1,N248="kg"),"g",IF(AND(ISNUMBER(M248),M248&lt;1,N248="L"),"cl",N248))),N("P23"))</f>
        <v/>
      </c>
      <c r="R248" s="161" t="str">
        <f>IF(1=1,IF(E248="","",IF(F248="","A CONTROLER",IF(NOT(ISNUMBER(F248)),"TEXTE",IF(OR(L248="",L248&lt;=0),"COMMANDE PRINCIPALE INCOMPLETE",IF(G248="","UNITE MANQUANTE",IF(COUNTIF(B384:B428,AE248)=0,"UNITE A CONTROLER","OK")))))),N("Q9"))</f>
        <v/>
      </c>
      <c r="S248" s="105"/>
      <c r="T248" s="141">
        <f t="shared" si="17"/>
        <v>0</v>
      </c>
      <c r="U248" s="133" t="str">
        <f>IF(1=1,IF(E248="","",U231),N("S23"))</f>
        <v/>
      </c>
      <c r="V248" s="133" t="str">
        <f>IF(1=1,IF(E248="","",V231),N("T23"))</f>
        <v/>
      </c>
      <c r="W248" s="135" t="str">
        <f>IF(1=1,IF(OR(U248="",V248="",NOT(ISNUMBER(U248)),NOT(ISNUMBER(V248)),U248=0),"",V248/U248),N("U23"))</f>
        <v/>
      </c>
      <c r="X248" s="136" t="str">
        <f>IF(1=1,IF(OR(W248="",NOT(ISNUMBER(F248))),"",F248*W248*IFERROR(INDEX(D384:D428,MATCH(AE248,B384:B428,0)),1)),N("V7"))</f>
        <v/>
      </c>
      <c r="Y248" s="137" t="str">
        <f>IF(1=1,IF(F248="","",IF(G248="","",IFERROR(INDEX(E384:E428,MATCH(AE248,B384:B428,0)),G248&amp;""))),N("W6"))</f>
        <v/>
      </c>
      <c r="Z248" s="142" t="str">
        <f>IF(1=1,IF(X248="","",IF(AND(ISNUMBER(X248),X248&lt;1,Y248="kg"),MAX(1,ROUND(X248*1000,0)),IF(AND(ISNUMBER(X248),X248&lt;1,Y248="L"),MAX(1,ROUND(X248*100,0)),ROUND(X248,3)))),N("X23"))</f>
        <v/>
      </c>
      <c r="AA248" s="143" t="str">
        <f>IF(1=1,IF(X248="","",IF(AND(ISNUMBER(X248),X248&lt;1,Y248="kg"),"g",IF(AND(ISNUMBER(X248),X248&lt;1,Y248="L"),"cl",Y248))),N("Y23"))</f>
        <v/>
      </c>
      <c r="AB248" s="123" t="str">
        <f>IF(1=1,IF(E248="","",IF(F248="","A CONTROLER",IF(NOT(ISNUMBER(F248)),"TEXTE",IF(OR(W248="",W248&lt;=0),"COMMANDE COUVERTS INCOMPLETE",IF(G248="","UNITE MANQUANTE",IF(COUNTIF(B384:B428,AE248)=0,"UNITE A CONTROLER","OK")))))),N("Z6"))</f>
        <v/>
      </c>
      <c r="AD248" s="144" t="str">
        <f>IF(1=1,IF(E248="","",AD231),N("AB23"))</f>
        <v/>
      </c>
      <c r="AE248" s="125" t="str">
        <f>IF(1=1,IF(G248="","",UPPER(TRIM(SUBSTITUTE(SUBSTITUTE(G248&amp;"",CHAR(160)," ")," "," ")))),N("AC23"))</f>
        <v/>
      </c>
      <c r="AG248" s="4" t="s">
        <v>41</v>
      </c>
    </row>
    <row r="249" spans="1:33" ht="15.75" x14ac:dyDescent="0.25">
      <c r="A249" s="126" t="str">
        <f>IF(1=1,IF(E249="","",A231),N("A24"))</f>
        <v/>
      </c>
      <c r="B249" s="127" t="str">
        <f>IF(1=1,IF(E249="","",B231),N("B24"))</f>
        <v/>
      </c>
      <c r="C249" s="128"/>
      <c r="D249" s="129" t="str">
        <f>IF(ISBLANK(E249),"",LARGE(D231:D248,1)+1)</f>
        <v/>
      </c>
      <c r="E249" s="130"/>
      <c r="F249" s="131"/>
      <c r="G249" s="170"/>
      <c r="H249" s="105"/>
      <c r="I249" s="132" t="str">
        <f>IF(1=1,IF(E249="","",I231),N("H24"))</f>
        <v/>
      </c>
      <c r="J249" s="133" t="str">
        <f>IF(1=1,IF(E249="","",J231),N("I24"))</f>
        <v/>
      </c>
      <c r="K249" s="134" t="str">
        <f>IF(1=1,IF(E249="","",K231),N("J24"))</f>
        <v/>
      </c>
      <c r="L249" s="135" t="str">
        <f>IF(1=1,IF(OR(J249="",O249="",NOT(ISNUMBER(J249)),NOT(ISNUMBER(O249)),J249=0),"",O249/J249),N("L24"))</f>
        <v/>
      </c>
      <c r="M249" s="136" t="str">
        <f>IF(1=1,IF(OR(L249="",NOT(ISNUMBER(F249))),"",F249*L249*IFERROR(INDEX(D384:D428,MATCH(AE249,B384:B428,0)),1)),N("M13"))</f>
        <v/>
      </c>
      <c r="N249" s="137" t="str">
        <f>IF(1=1,IF(F249="","",IF(G249="","",IFERROR(INDEX(E384:E428,MATCH(AE249,B384:B428,0)),G249&amp;""))),N("N6"))</f>
        <v/>
      </c>
      <c r="O249" s="138" t="str">
        <f>IF(1=1,IF(E249="","",O231),N("K24"))</f>
        <v/>
      </c>
      <c r="P249" s="139" t="str">
        <f>IF(1=1,IF(M249="","",IF(AND(ISNUMBER(M249),M249&lt;1,N249="kg"),MAX(1,ROUND(M249*1000,0)),IF(AND(ISNUMBER(M249),M249&lt;1,N249="L"),MAX(1,ROUND(M249*100,0)),ROUND(M249,3)))),N("O24"))</f>
        <v/>
      </c>
      <c r="Q249" s="140" t="str">
        <f>IF(1=1,IF(M249="","",IF(AND(ISNUMBER(M249),M249&lt;1,N249="kg"),"g",IF(AND(ISNUMBER(M249),M249&lt;1,N249="L"),"cl",N249))),N("P24"))</f>
        <v/>
      </c>
      <c r="R249" s="161" t="str">
        <f>IF(1=1,IF(E249="","",IF(F249="","A CONTROLER",IF(NOT(ISNUMBER(F249)),"TEXTE",IF(OR(L249="",L249&lt;=0),"COMMANDE PRINCIPALE INCOMPLETE",IF(G249="","UNITE MANQUANTE",IF(COUNTIF(B384:B428,AE249)=0,"UNITE A CONTROLER","OK")))))),N("Q9"))</f>
        <v/>
      </c>
      <c r="S249" s="105"/>
      <c r="T249" s="141">
        <f t="shared" si="17"/>
        <v>0</v>
      </c>
      <c r="U249" s="133" t="str">
        <f>IF(1=1,IF(E249="","",U231),N("S24"))</f>
        <v/>
      </c>
      <c r="V249" s="133" t="str">
        <f>IF(1=1,IF(E249="","",V231),N("T24"))</f>
        <v/>
      </c>
      <c r="W249" s="135" t="str">
        <f>IF(1=1,IF(OR(U249="",V249="",NOT(ISNUMBER(U249)),NOT(ISNUMBER(V249)),U249=0),"",V249/U249),N("U24"))</f>
        <v/>
      </c>
      <c r="X249" s="136" t="str">
        <f>IF(1=1,IF(OR(W249="",NOT(ISNUMBER(F249))),"",F249*W249*IFERROR(INDEX(D384:D428,MATCH(AE249,B384:B428,0)),1)),N("V7"))</f>
        <v/>
      </c>
      <c r="Y249" s="137" t="str">
        <f>IF(1=1,IF(F249="","",IF(G249="","",IFERROR(INDEX(E384:E428,MATCH(AE249,B384:B428,0)),G249&amp;""))),N("W6"))</f>
        <v/>
      </c>
      <c r="Z249" s="142" t="str">
        <f>IF(1=1,IF(X249="","",IF(AND(ISNUMBER(X249),X249&lt;1,Y249="kg"),MAX(1,ROUND(X249*1000,0)),IF(AND(ISNUMBER(X249),X249&lt;1,Y249="L"),MAX(1,ROUND(X249*100,0)),ROUND(X249,3)))),N("X24"))</f>
        <v/>
      </c>
      <c r="AA249" s="143" t="str">
        <f>IF(1=1,IF(X249="","",IF(AND(ISNUMBER(X249),X249&lt;1,Y249="kg"),"g",IF(AND(ISNUMBER(X249),X249&lt;1,Y249="L"),"cl",Y249))),N("Y24"))</f>
        <v/>
      </c>
      <c r="AB249" s="123" t="str">
        <f>IF(1=1,IF(E249="","",IF(F249="","A CONTROLER",IF(NOT(ISNUMBER(F249)),"TEXTE",IF(OR(W249="",W249&lt;=0),"COMMANDE COUVERTS INCOMPLETE",IF(G249="","UNITE MANQUANTE",IF(COUNTIF(B384:B428,AE249)=0,"UNITE A CONTROLER","OK")))))),N("Z6"))</f>
        <v/>
      </c>
      <c r="AD249" s="144" t="str">
        <f>IF(1=1,IF(E249="","",AD231),N("AB24"))</f>
        <v/>
      </c>
      <c r="AE249" s="125" t="str">
        <f>IF(1=1,IF(G249="","",UPPER(TRIM(SUBSTITUTE(SUBSTITUTE(G249&amp;"",CHAR(160)," ")," "," ")))),N("AC24"))</f>
        <v/>
      </c>
      <c r="AG249" s="5" t="s">
        <v>42</v>
      </c>
    </row>
    <row r="250" spans="1:33" ht="15.75" x14ac:dyDescent="0.25">
      <c r="A250" s="126" t="str">
        <f>IF(1=1,IF(E250="","",A231),N("A25"))</f>
        <v/>
      </c>
      <c r="B250" s="127" t="str">
        <f>IF(1=1,IF(E250="","",B231),N("B25"))</f>
        <v/>
      </c>
      <c r="C250" s="128"/>
      <c r="D250" s="129" t="str">
        <f>IF(ISBLANK(E250),"",LARGE(D231:D249,1)+1)</f>
        <v/>
      </c>
      <c r="E250" s="130"/>
      <c r="F250" s="131"/>
      <c r="G250" s="170"/>
      <c r="H250" s="105"/>
      <c r="I250" s="132" t="str">
        <f>IF(1=1,IF(E250="","",I231),N("H25"))</f>
        <v/>
      </c>
      <c r="J250" s="133" t="str">
        <f>IF(1=1,IF(E250="","",J231),N("I25"))</f>
        <v/>
      </c>
      <c r="K250" s="134" t="str">
        <f>IF(1=1,IF(E250="","",K231),N("J25"))</f>
        <v/>
      </c>
      <c r="L250" s="135" t="str">
        <f>IF(1=1,IF(OR(J250="",O250="",NOT(ISNUMBER(J250)),NOT(ISNUMBER(O250)),J250=0),"",O250/J250),N("L25"))</f>
        <v/>
      </c>
      <c r="M250" s="136" t="str">
        <f>IF(1=1,IF(OR(L250="",NOT(ISNUMBER(F250))),"",F250*L250*IFERROR(INDEX(D384:D428,MATCH(AE250,B384:B428,0)),1)),N("M13"))</f>
        <v/>
      </c>
      <c r="N250" s="137" t="str">
        <f>IF(1=1,IF(F250="","",IF(G250="","",IFERROR(INDEX(E384:E428,MATCH(AE250,B384:B428,0)),G250&amp;""))),N("N6"))</f>
        <v/>
      </c>
      <c r="O250" s="138" t="str">
        <f>IF(1=1,IF(E250="","",O231),N("K25"))</f>
        <v/>
      </c>
      <c r="P250" s="139" t="str">
        <f>IF(1=1,IF(M250="","",IF(AND(ISNUMBER(M250),M250&lt;1,N250="kg"),MAX(1,ROUND(M250*1000,0)),IF(AND(ISNUMBER(M250),M250&lt;1,N250="L"),MAX(1,ROUND(M250*100,0)),ROUND(M250,3)))),N("O25"))</f>
        <v/>
      </c>
      <c r="Q250" s="140" t="str">
        <f>IF(1=1,IF(M250="","",IF(AND(ISNUMBER(M250),M250&lt;1,N250="kg"),"g",IF(AND(ISNUMBER(M250),M250&lt;1,N250="L"),"cl",N250))),N("P25"))</f>
        <v/>
      </c>
      <c r="R250" s="161" t="str">
        <f>IF(1=1,IF(E250="","",IF(F250="","A CONTROLER",IF(NOT(ISNUMBER(F250)),"TEXTE",IF(OR(L250="",L250&lt;=0),"COMMANDE PRINCIPALE INCOMPLETE",IF(G250="","UNITE MANQUANTE",IF(COUNTIF(B384:B428,AE250)=0,"UNITE A CONTROLER","OK")))))),N("Q9"))</f>
        <v/>
      </c>
      <c r="S250" s="105"/>
      <c r="T250" s="141">
        <f t="shared" si="17"/>
        <v>0</v>
      </c>
      <c r="U250" s="133" t="str">
        <f>IF(1=1,IF(E250="","",U231),N("S25"))</f>
        <v/>
      </c>
      <c r="V250" s="133" t="str">
        <f>IF(1=1,IF(E250="","",V231),N("T25"))</f>
        <v/>
      </c>
      <c r="W250" s="135" t="str">
        <f>IF(1=1,IF(OR(U250="",V250="",NOT(ISNUMBER(U250)),NOT(ISNUMBER(V250)),U250=0),"",V250/U250),N("U25"))</f>
        <v/>
      </c>
      <c r="X250" s="136" t="str">
        <f>IF(1=1,IF(OR(W250="",NOT(ISNUMBER(F250))),"",F250*W250*IFERROR(INDEX(D384:D428,MATCH(AE250,B384:B428,0)),1)),N("V7"))</f>
        <v/>
      </c>
      <c r="Y250" s="137" t="str">
        <f>IF(1=1,IF(F250="","",IF(G250="","",IFERROR(INDEX(E384:E428,MATCH(AE250,B384:B428,0)),G250&amp;""))),N("W6"))</f>
        <v/>
      </c>
      <c r="Z250" s="142" t="str">
        <f>IF(1=1,IF(X250="","",IF(AND(ISNUMBER(X250),X250&lt;1,Y250="kg"),MAX(1,ROUND(X250*1000,0)),IF(AND(ISNUMBER(X250),X250&lt;1,Y250="L"),MAX(1,ROUND(X250*100,0)),ROUND(X250,3)))),N("X25"))</f>
        <v/>
      </c>
      <c r="AA250" s="143" t="str">
        <f>IF(1=1,IF(X250="","",IF(AND(ISNUMBER(X250),X250&lt;1,Y250="kg"),"g",IF(AND(ISNUMBER(X250),X250&lt;1,Y250="L"),"cl",Y250))),N("Y25"))</f>
        <v/>
      </c>
      <c r="AB250" s="123" t="str">
        <f>IF(1=1,IF(E250="","",IF(F250="","A CONTROLER",IF(NOT(ISNUMBER(F250)),"TEXTE",IF(OR(W250="",W250&lt;=0),"COMMANDE COUVERTS INCOMPLETE",IF(G250="","UNITE MANQUANTE",IF(COUNTIF(B384:B428,AE250)=0,"UNITE A CONTROLER","OK")))))),N("Z6"))</f>
        <v/>
      </c>
      <c r="AD250" s="144" t="str">
        <f>IF(1=1,IF(E250="","",AD231),N("AB25"))</f>
        <v/>
      </c>
      <c r="AE250" s="125" t="str">
        <f>IF(1=1,IF(G250="","",UPPER(TRIM(SUBSTITUTE(SUBSTITUTE(G250&amp;"",CHAR(160)," ")," "," ")))),N("AC25"))</f>
        <v/>
      </c>
      <c r="AG250" s="5" t="s">
        <v>43</v>
      </c>
    </row>
    <row r="251" spans="1:33" ht="15.75" x14ac:dyDescent="0.25">
      <c r="A251" s="126" t="str">
        <f>IF(1=1,IF(E251="","",A231),N("A26"))</f>
        <v/>
      </c>
      <c r="B251" s="127" t="str">
        <f>IF(1=1,IF(E251="","",B231),N("B26"))</f>
        <v/>
      </c>
      <c r="C251" s="128"/>
      <c r="D251" s="129" t="str">
        <f>IF(ISBLANK(E251),"",LARGE(D231:D250,1)+1)</f>
        <v/>
      </c>
      <c r="E251" s="130"/>
      <c r="F251" s="131"/>
      <c r="G251" s="170"/>
      <c r="H251" s="105"/>
      <c r="I251" s="132" t="str">
        <f>IF(1=1,IF(E251="","",I231),N("H26"))</f>
        <v/>
      </c>
      <c r="J251" s="133" t="str">
        <f>IF(1=1,IF(E251="","",J231),N("I26"))</f>
        <v/>
      </c>
      <c r="K251" s="134" t="str">
        <f>IF(1=1,IF(E251="","",K231),N("J26"))</f>
        <v/>
      </c>
      <c r="L251" s="135" t="str">
        <f>IF(1=1,IF(OR(J251="",O251="",NOT(ISNUMBER(J251)),NOT(ISNUMBER(O251)),J251=0),"",O251/J251),N("L26"))</f>
        <v/>
      </c>
      <c r="M251" s="136" t="str">
        <f>IF(1=1,IF(OR(L251="",NOT(ISNUMBER(F251))),"",F251*L251*IFERROR(INDEX(D384:D428,MATCH(AE251,B384:B428,0)),1)),N("M13"))</f>
        <v/>
      </c>
      <c r="N251" s="137" t="str">
        <f>IF(1=1,IF(F251="","",IF(G251="","",IFERROR(INDEX(E384:E428,MATCH(AE251,B384:B428,0)),G251&amp;""))),N("N6"))</f>
        <v/>
      </c>
      <c r="O251" s="138" t="str">
        <f>IF(1=1,IF(E251="","",O231),N("K26"))</f>
        <v/>
      </c>
      <c r="P251" s="139" t="str">
        <f>IF(1=1,IF(M251="","",IF(AND(ISNUMBER(M251),M251&lt;1,N251="kg"),MAX(1,ROUND(M251*1000,0)),IF(AND(ISNUMBER(M251),M251&lt;1,N251="L"),MAX(1,ROUND(M251*100,0)),ROUND(M251,3)))),N("O26"))</f>
        <v/>
      </c>
      <c r="Q251" s="140" t="str">
        <f>IF(1=1,IF(M251="","",IF(AND(ISNUMBER(M251),M251&lt;1,N251="kg"),"g",IF(AND(ISNUMBER(M251),M251&lt;1,N251="L"),"cl",N251))),N("P26"))</f>
        <v/>
      </c>
      <c r="R251" s="161" t="str">
        <f>IF(1=1,IF(E251="","",IF(F251="","A CONTROLER",IF(NOT(ISNUMBER(F251)),"TEXTE",IF(OR(L251="",L251&lt;=0),"COMMANDE PRINCIPALE INCOMPLETE",IF(G251="","UNITE MANQUANTE",IF(COUNTIF(B384:B428,AE251)=0,"UNITE A CONTROLER","OK")))))),N("Q9"))</f>
        <v/>
      </c>
      <c r="S251" s="105"/>
      <c r="T251" s="141">
        <f t="shared" si="17"/>
        <v>0</v>
      </c>
      <c r="U251" s="133" t="str">
        <f>IF(1=1,IF(E251="","",U231),N("S26"))</f>
        <v/>
      </c>
      <c r="V251" s="133" t="str">
        <f>IF(1=1,IF(E251="","",V231),N("T26"))</f>
        <v/>
      </c>
      <c r="W251" s="135" t="str">
        <f>IF(1=1,IF(OR(U251="",V251="",NOT(ISNUMBER(U251)),NOT(ISNUMBER(V251)),U251=0),"",V251/U251),N("U26"))</f>
        <v/>
      </c>
      <c r="X251" s="136" t="str">
        <f>IF(1=1,IF(OR(W251="",NOT(ISNUMBER(F251))),"",F251*W251*IFERROR(INDEX(D384:D428,MATCH(AE251,B384:B428,0)),1)),N("V7"))</f>
        <v/>
      </c>
      <c r="Y251" s="137" t="str">
        <f>IF(1=1,IF(F251="","",IF(G251="","",IFERROR(INDEX(E384:E428,MATCH(AE251,B384:B428,0)),G251&amp;""))),N("W6"))</f>
        <v/>
      </c>
      <c r="Z251" s="142" t="str">
        <f>IF(1=1,IF(X251="","",IF(AND(ISNUMBER(X251),X251&lt;1,Y251="kg"),MAX(1,ROUND(X251*1000,0)),IF(AND(ISNUMBER(X251),X251&lt;1,Y251="L"),MAX(1,ROUND(X251*100,0)),ROUND(X251,3)))),N("X26"))</f>
        <v/>
      </c>
      <c r="AA251" s="143" t="str">
        <f>IF(1=1,IF(X251="","",IF(AND(ISNUMBER(X251),X251&lt;1,Y251="kg"),"g",IF(AND(ISNUMBER(X251),X251&lt;1,Y251="L"),"cl",Y251))),N("Y26"))</f>
        <v/>
      </c>
      <c r="AB251" s="123" t="str">
        <f>IF(1=1,IF(E251="","",IF(F251="","A CONTROLER",IF(NOT(ISNUMBER(F251)),"TEXTE",IF(OR(W251="",W251&lt;=0),"COMMANDE COUVERTS INCOMPLETE",IF(G251="","UNITE MANQUANTE",IF(COUNTIF(B384:B428,AE251)=0,"UNITE A CONTROLER","OK")))))),N("Z6"))</f>
        <v/>
      </c>
      <c r="AD251" s="144" t="str">
        <f>IF(1=1,IF(E251="","",AD231),N("AB26"))</f>
        <v/>
      </c>
      <c r="AE251" s="125" t="str">
        <f>IF(1=1,IF(G251="","",UPPER(TRIM(SUBSTITUTE(SUBSTITUTE(G251&amp;"",CHAR(160)," ")," "," ")))),N("AC26"))</f>
        <v/>
      </c>
      <c r="AG251" s="5" t="s">
        <v>44</v>
      </c>
    </row>
    <row r="252" spans="1:33" ht="15.75" x14ac:dyDescent="0.25">
      <c r="A252" s="126" t="str">
        <f>IF(1=1,IF(E252="","",A231),N("A27"))</f>
        <v/>
      </c>
      <c r="B252" s="127" t="str">
        <f>IF(1=1,IF(E252="","",B231),N("B27"))</f>
        <v/>
      </c>
      <c r="C252" s="128"/>
      <c r="D252" s="129" t="str">
        <f>IF(ISBLANK(E252),"",LARGE(D231:D251,1)+1)</f>
        <v/>
      </c>
      <c r="E252" s="130"/>
      <c r="F252" s="131"/>
      <c r="G252" s="170"/>
      <c r="H252" s="105"/>
      <c r="I252" s="132" t="str">
        <f>IF(1=1,IF(E252="","",I231),N("H27"))</f>
        <v/>
      </c>
      <c r="J252" s="133" t="str">
        <f>IF(1=1,IF(E252="","",J231),N("I27"))</f>
        <v/>
      </c>
      <c r="K252" s="134" t="str">
        <f>IF(1=1,IF(E252="","",K231),N("J27"))</f>
        <v/>
      </c>
      <c r="L252" s="135" t="str">
        <f>IF(1=1,IF(OR(J252="",O252="",NOT(ISNUMBER(J252)),NOT(ISNUMBER(O252)),J252=0),"",O252/J252),N("L27"))</f>
        <v/>
      </c>
      <c r="M252" s="136" t="str">
        <f>IF(1=1,IF(OR(L252="",NOT(ISNUMBER(F252))),"",F252*L252*IFERROR(INDEX(D384:D428,MATCH(AE252,B384:B428,0)),1)),N("M13"))</f>
        <v/>
      </c>
      <c r="N252" s="137" t="str">
        <f>IF(1=1,IF(F252="","",IF(G252="","",IFERROR(INDEX(E384:E428,MATCH(AE252,B384:B428,0)),G252&amp;""))),N("N6"))</f>
        <v/>
      </c>
      <c r="O252" s="138" t="str">
        <f>IF(1=1,IF(E252="","",O231),N("K27"))</f>
        <v/>
      </c>
      <c r="P252" s="139" t="str">
        <f>IF(1=1,IF(M252="","",IF(AND(ISNUMBER(M252),M252&lt;1,N252="kg"),MAX(1,ROUND(M252*1000,0)),IF(AND(ISNUMBER(M252),M252&lt;1,N252="L"),MAX(1,ROUND(M252*100,0)),ROUND(M252,3)))),N("O27"))</f>
        <v/>
      </c>
      <c r="Q252" s="140" t="str">
        <f>IF(1=1,IF(M252="","",IF(AND(ISNUMBER(M252),M252&lt;1,N252="kg"),"g",IF(AND(ISNUMBER(M252),M252&lt;1,N252="L"),"cl",N252))),N("P27"))</f>
        <v/>
      </c>
      <c r="R252" s="161" t="str">
        <f>IF(1=1,IF(E252="","",IF(F252="","A CONTROLER",IF(NOT(ISNUMBER(F252)),"TEXTE",IF(OR(L252="",L252&lt;=0),"COMMANDE PRINCIPALE INCOMPLETE",IF(G252="","UNITE MANQUANTE",IF(COUNTIF(B384:B428,AE252)=0,"UNITE A CONTROLER","OK")))))),N("Q9"))</f>
        <v/>
      </c>
      <c r="S252" s="105"/>
      <c r="T252" s="141">
        <f t="shared" si="17"/>
        <v>0</v>
      </c>
      <c r="U252" s="133" t="str">
        <f>IF(1=1,IF(E252="","",U231),N("S27"))</f>
        <v/>
      </c>
      <c r="V252" s="133" t="str">
        <f>IF(1=1,IF(E252="","",V231),N("T27"))</f>
        <v/>
      </c>
      <c r="W252" s="135" t="str">
        <f>IF(1=1,IF(OR(U252="",V252="",NOT(ISNUMBER(U252)),NOT(ISNUMBER(V252)),U252=0),"",V252/U252),N("U27"))</f>
        <v/>
      </c>
      <c r="X252" s="136" t="str">
        <f>IF(1=1,IF(OR(W252="",NOT(ISNUMBER(F252))),"",F252*W252*IFERROR(INDEX(D384:D428,MATCH(AE252,B384:B428,0)),1)),N("V7"))</f>
        <v/>
      </c>
      <c r="Y252" s="137" t="str">
        <f>IF(1=1,IF(F252="","",IF(G252="","",IFERROR(INDEX(E384:E428,MATCH(AE252,B384:B428,0)),G252&amp;""))),N("W6"))</f>
        <v/>
      </c>
      <c r="Z252" s="142" t="str">
        <f>IF(1=1,IF(X252="","",IF(AND(ISNUMBER(X252),X252&lt;1,Y252="kg"),MAX(1,ROUND(X252*1000,0)),IF(AND(ISNUMBER(X252),X252&lt;1,Y252="L"),MAX(1,ROUND(X252*100,0)),ROUND(X252,3)))),N("X27"))</f>
        <v/>
      </c>
      <c r="AA252" s="143" t="str">
        <f>IF(1=1,IF(X252="","",IF(AND(ISNUMBER(X252),X252&lt;1,Y252="kg"),"g",IF(AND(ISNUMBER(X252),X252&lt;1,Y252="L"),"cl",Y252))),N("Y27"))</f>
        <v/>
      </c>
      <c r="AB252" s="123" t="str">
        <f>IF(1=1,IF(E252="","",IF(F252="","A CONTROLER",IF(NOT(ISNUMBER(F252)),"TEXTE",IF(OR(W252="",W252&lt;=0),"COMMANDE COUVERTS INCOMPLETE",IF(G252="","UNITE MANQUANTE",IF(COUNTIF(B384:B428,AE252)=0,"UNITE A CONTROLER","OK")))))),N("Z6"))</f>
        <v/>
      </c>
      <c r="AD252" s="144" t="str">
        <f>IF(1=1,IF(E252="","",AD231),N("AB27"))</f>
        <v/>
      </c>
      <c r="AE252" s="125" t="str">
        <f>IF(1=1,IF(G252="","",UPPER(TRIM(SUBSTITUTE(SUBSTITUTE(G252&amp;"",CHAR(160)," ")," "," ")))),N("AC27"))</f>
        <v/>
      </c>
      <c r="AG252" s="5" t="s">
        <v>45</v>
      </c>
    </row>
    <row r="253" spans="1:33" ht="15.75" x14ac:dyDescent="0.25">
      <c r="A253" s="126" t="str">
        <f>IF(1=1,IF(E253="","",A231),N("A28"))</f>
        <v/>
      </c>
      <c r="B253" s="127" t="str">
        <f>IF(1=1,IF(E253="","",B231),N("B28"))</f>
        <v/>
      </c>
      <c r="C253" s="128"/>
      <c r="D253" s="129" t="str">
        <f>IF(ISBLANK(E253),"",LARGE(D231:D252,1)+1)</f>
        <v/>
      </c>
      <c r="E253" s="130"/>
      <c r="F253" s="131"/>
      <c r="G253" s="170"/>
      <c r="H253" s="105"/>
      <c r="I253" s="132" t="str">
        <f>IF(1=1,IF(E253="","",I231),N("H28"))</f>
        <v/>
      </c>
      <c r="J253" s="133" t="str">
        <f>IF(1=1,IF(E253="","",J231),N("I28"))</f>
        <v/>
      </c>
      <c r="K253" s="134" t="str">
        <f>IF(1=1,IF(E253="","",K231),N("J28"))</f>
        <v/>
      </c>
      <c r="L253" s="135" t="str">
        <f>IF(1=1,IF(OR(J253="",O253="",NOT(ISNUMBER(J253)),NOT(ISNUMBER(O253)),J253=0),"",O253/J253),N("L28"))</f>
        <v/>
      </c>
      <c r="M253" s="136" t="str">
        <f>IF(1=1,IF(OR(L253="",NOT(ISNUMBER(F253))),"",F253*L253*IFERROR(INDEX(D384:D428,MATCH(AE253,B384:B428,0)),1)),N("M13"))</f>
        <v/>
      </c>
      <c r="N253" s="137" t="str">
        <f>IF(1=1,IF(F253="","",IF(G253="","",IFERROR(INDEX(E384:E428,MATCH(AE253,B384:B428,0)),G253&amp;""))),N("N6"))</f>
        <v/>
      </c>
      <c r="O253" s="138" t="str">
        <f>IF(1=1,IF(E253="","",O231),N("K28"))</f>
        <v/>
      </c>
      <c r="P253" s="139" t="str">
        <f>IF(1=1,IF(M253="","",IF(AND(ISNUMBER(M253),M253&lt;1,N253="kg"),MAX(1,ROUND(M253*1000,0)),IF(AND(ISNUMBER(M253),M253&lt;1,N253="L"),MAX(1,ROUND(M253*100,0)),ROUND(M253,3)))),N("O28"))</f>
        <v/>
      </c>
      <c r="Q253" s="140" t="str">
        <f>IF(1=1,IF(M253="","",IF(AND(ISNUMBER(M253),M253&lt;1,N253="kg"),"g",IF(AND(ISNUMBER(M253),M253&lt;1,N253="L"),"cl",N253))),N("P28"))</f>
        <v/>
      </c>
      <c r="R253" s="161" t="str">
        <f>IF(1=1,IF(E253="","",IF(F253="","A CONTROLER",IF(NOT(ISNUMBER(F253)),"TEXTE",IF(OR(L253="",L253&lt;=0),"COMMANDE PRINCIPALE INCOMPLETE",IF(G253="","UNITE MANQUANTE",IF(COUNTIF(B384:B428,AE253)=0,"UNITE A CONTROLER","OK")))))),N("Q9"))</f>
        <v/>
      </c>
      <c r="S253" s="105"/>
      <c r="T253" s="141">
        <f t="shared" si="17"/>
        <v>0</v>
      </c>
      <c r="U253" s="133" t="str">
        <f>IF(1=1,IF(E253="","",U231),N("S28"))</f>
        <v/>
      </c>
      <c r="V253" s="133" t="str">
        <f>IF(1=1,IF(E253="","",V231),N("T28"))</f>
        <v/>
      </c>
      <c r="W253" s="135" t="str">
        <f>IF(1=1,IF(OR(U253="",V253="",NOT(ISNUMBER(U253)),NOT(ISNUMBER(V253)),U253=0),"",V253/U253),N("U28"))</f>
        <v/>
      </c>
      <c r="X253" s="136" t="str">
        <f>IF(1=1,IF(OR(W253="",NOT(ISNUMBER(F253))),"",F253*W253*IFERROR(INDEX(D384:D428,MATCH(AE253,B384:B428,0)),1)),N("V7"))</f>
        <v/>
      </c>
      <c r="Y253" s="137" t="str">
        <f>IF(1=1,IF(F253="","",IF(G253="","",IFERROR(INDEX(E384:E428,MATCH(AE253,B384:B428,0)),G253&amp;""))),N("W6"))</f>
        <v/>
      </c>
      <c r="Z253" s="142" t="str">
        <f>IF(1=1,IF(X253="","",IF(AND(ISNUMBER(X253),X253&lt;1,Y253="kg"),MAX(1,ROUND(X253*1000,0)),IF(AND(ISNUMBER(X253),X253&lt;1,Y253="L"),MAX(1,ROUND(X253*100,0)),ROUND(X253,3)))),N("X28"))</f>
        <v/>
      </c>
      <c r="AA253" s="143" t="str">
        <f>IF(1=1,IF(X253="","",IF(AND(ISNUMBER(X253),X253&lt;1,Y253="kg"),"g",IF(AND(ISNUMBER(X253),X253&lt;1,Y253="L"),"cl",Y253))),N("Y28"))</f>
        <v/>
      </c>
      <c r="AB253" s="123" t="str">
        <f>IF(1=1,IF(E253="","",IF(F253="","A CONTROLER",IF(NOT(ISNUMBER(F253)),"TEXTE",IF(OR(W253="",W253&lt;=0),"COMMANDE COUVERTS INCOMPLETE",IF(G253="","UNITE MANQUANTE",IF(COUNTIF(B384:B428,AE253)=0,"UNITE A CONTROLER","OK")))))),N("Z6"))</f>
        <v/>
      </c>
      <c r="AD253" s="144" t="str">
        <f>IF(1=1,IF(E253="","",AD231),N("AB28"))</f>
        <v/>
      </c>
      <c r="AE253" s="125" t="str">
        <f>IF(1=1,IF(G253="","",UPPER(TRIM(SUBSTITUTE(SUBSTITUTE(G253&amp;"",CHAR(160)," ")," "," ")))),N("AC28"))</f>
        <v/>
      </c>
      <c r="AG253" s="5" t="s">
        <v>46</v>
      </c>
    </row>
    <row r="254" spans="1:33" ht="15.75" x14ac:dyDescent="0.25">
      <c r="A254" s="126" t="str">
        <f>IF(1=1,IF(E254="","",A231),N("A29"))</f>
        <v/>
      </c>
      <c r="B254" s="127" t="str">
        <f>IF(1=1,IF(E254="","",B231),N("B29"))</f>
        <v/>
      </c>
      <c r="C254" s="128"/>
      <c r="D254" s="129" t="str">
        <f>IF(ISBLANK(E254),"",LARGE(D231:D253,1)+1)</f>
        <v/>
      </c>
      <c r="E254" s="130"/>
      <c r="F254" s="131"/>
      <c r="G254" s="170"/>
      <c r="H254" s="105"/>
      <c r="I254" s="132" t="str">
        <f>IF(1=1,IF(E254="","",I231),N("H29"))</f>
        <v/>
      </c>
      <c r="J254" s="133" t="str">
        <f>IF(1=1,IF(E254="","",J231),N("I29"))</f>
        <v/>
      </c>
      <c r="K254" s="134" t="str">
        <f>IF(1=1,IF(E254="","",K231),N("J29"))</f>
        <v/>
      </c>
      <c r="L254" s="135" t="str">
        <f>IF(1=1,IF(OR(J254="",O254="",NOT(ISNUMBER(J254)),NOT(ISNUMBER(O254)),J254=0),"",O254/J254),N("L29"))</f>
        <v/>
      </c>
      <c r="M254" s="136" t="str">
        <f>IF(1=1,IF(OR(L254="",NOT(ISNUMBER(F254))),"",F254*L254*IFERROR(INDEX(D384:D428,MATCH(AE254,B384:B428,0)),1)),N("M13"))</f>
        <v/>
      </c>
      <c r="N254" s="137" t="str">
        <f>IF(1=1,IF(F254="","",IF(G254="","",IFERROR(INDEX(E384:E428,MATCH(AE254,B384:B428,0)),G254&amp;""))),N("N6"))</f>
        <v/>
      </c>
      <c r="O254" s="138" t="str">
        <f>IF(1=1,IF(E254="","",O231),N("K29"))</f>
        <v/>
      </c>
      <c r="P254" s="139" t="str">
        <f>IF(1=1,IF(M254="","",IF(AND(ISNUMBER(M254),M254&lt;1,N254="kg"),MAX(1,ROUND(M254*1000,0)),IF(AND(ISNUMBER(M254),M254&lt;1,N254="L"),MAX(1,ROUND(M254*100,0)),ROUND(M254,3)))),N("O29"))</f>
        <v/>
      </c>
      <c r="Q254" s="140" t="str">
        <f>IF(1=1,IF(M254="","",IF(AND(ISNUMBER(M254),M254&lt;1,N254="kg"),"g",IF(AND(ISNUMBER(M254),M254&lt;1,N254="L"),"cl",N254))),N("P29"))</f>
        <v/>
      </c>
      <c r="R254" s="161" t="str">
        <f>IF(1=1,IF(E254="","",IF(F254="","A CONTROLER",IF(NOT(ISNUMBER(F254)),"TEXTE",IF(OR(L254="",L254&lt;=0),"COMMANDE PRINCIPALE INCOMPLETE",IF(G254="","UNITE MANQUANTE",IF(COUNTIF(B384:B428,AE254)=0,"UNITE A CONTROLER","OK")))))),N("Q9"))</f>
        <v/>
      </c>
      <c r="S254" s="105"/>
      <c r="T254" s="141">
        <f t="shared" si="17"/>
        <v>0</v>
      </c>
      <c r="U254" s="133" t="str">
        <f>IF(1=1,IF(E254="","",U231),N("S29"))</f>
        <v/>
      </c>
      <c r="V254" s="133" t="str">
        <f>IF(1=1,IF(E254="","",V231),N("T29"))</f>
        <v/>
      </c>
      <c r="W254" s="135" t="str">
        <f>IF(1=1,IF(OR(U254="",V254="",NOT(ISNUMBER(U254)),NOT(ISNUMBER(V254)),U254=0),"",V254/U254),N("U29"))</f>
        <v/>
      </c>
      <c r="X254" s="136" t="str">
        <f>IF(1=1,IF(OR(W254="",NOT(ISNUMBER(F254))),"",F254*W254*IFERROR(INDEX(D384:D428,MATCH(AE254,B384:B428,0)),1)),N("V7"))</f>
        <v/>
      </c>
      <c r="Y254" s="137" t="str">
        <f>IF(1=1,IF(F254="","",IF(G254="","",IFERROR(INDEX(E384:E428,MATCH(AE254,B384:B428,0)),G254&amp;""))),N("W6"))</f>
        <v/>
      </c>
      <c r="Z254" s="142" t="str">
        <f>IF(1=1,IF(X254="","",IF(AND(ISNUMBER(X254),X254&lt;1,Y254="kg"),MAX(1,ROUND(X254*1000,0)),IF(AND(ISNUMBER(X254),X254&lt;1,Y254="L"),MAX(1,ROUND(X254*100,0)),ROUND(X254,3)))),N("X29"))</f>
        <v/>
      </c>
      <c r="AA254" s="143" t="str">
        <f>IF(1=1,IF(X254="","",IF(AND(ISNUMBER(X254),X254&lt;1,Y254="kg"),"g",IF(AND(ISNUMBER(X254),X254&lt;1,Y254="L"),"cl",Y254))),N("Y29"))</f>
        <v/>
      </c>
      <c r="AB254" s="123" t="str">
        <f>IF(1=1,IF(E254="","",IF(F254="","A CONTROLER",IF(NOT(ISNUMBER(F254)),"TEXTE",IF(OR(W254="",W254&lt;=0),"COMMANDE COUVERTS INCOMPLETE",IF(G254="","UNITE MANQUANTE",IF(COUNTIF(B384:B428,AE254)=0,"UNITE A CONTROLER","OK")))))),N("Z6"))</f>
        <v/>
      </c>
      <c r="AD254" s="144" t="str">
        <f>IF(1=1,IF(E254="","",AD231),N("AB29"))</f>
        <v/>
      </c>
      <c r="AE254" s="125" t="str">
        <f>IF(1=1,IF(G254="","",UPPER(TRIM(SUBSTITUTE(SUBSTITUTE(G254&amp;"",CHAR(160)," ")," "," ")))),N("AC29"))</f>
        <v/>
      </c>
      <c r="AG254" s="5" t="s">
        <v>47</v>
      </c>
    </row>
    <row r="255" spans="1:33" ht="15.75" x14ac:dyDescent="0.25">
      <c r="A255" s="126" t="str">
        <f>IF(1=1,IF(E255="","",A231),N("A30"))</f>
        <v/>
      </c>
      <c r="B255" s="127" t="str">
        <f>IF(1=1,IF(E255="","",B231),N("B30"))</f>
        <v/>
      </c>
      <c r="C255" s="128"/>
      <c r="D255" s="129" t="str">
        <f>IF(ISBLANK(E255),"",LARGE(D231:D254,1)+1)</f>
        <v/>
      </c>
      <c r="E255" s="130"/>
      <c r="F255" s="131"/>
      <c r="G255" s="170"/>
      <c r="H255" s="105"/>
      <c r="I255" s="132" t="str">
        <f>IF(1=1,IF(E255="","",I231),N("H30"))</f>
        <v/>
      </c>
      <c r="J255" s="133" t="str">
        <f>IF(1=1,IF(E255="","",J231),N("I30"))</f>
        <v/>
      </c>
      <c r="K255" s="134" t="str">
        <f>IF(1=1,IF(E255="","",K231),N("J30"))</f>
        <v/>
      </c>
      <c r="L255" s="135" t="str">
        <f>IF(1=1,IF(OR(J255="",O255="",NOT(ISNUMBER(J255)),NOT(ISNUMBER(O255)),J255=0),"",O255/J255),N("L30"))</f>
        <v/>
      </c>
      <c r="M255" s="136" t="str">
        <f>IF(1=1,IF(OR(L255="",NOT(ISNUMBER(F255))),"",F255*L255*IFERROR(INDEX(D384:D428,MATCH(AE255,B384:B428,0)),1)),N("M13"))</f>
        <v/>
      </c>
      <c r="N255" s="137" t="str">
        <f>IF(1=1,IF(F255="","",IF(G255="","",IFERROR(INDEX(E384:E428,MATCH(AE255,B384:B428,0)),G255&amp;""))),N("N6"))</f>
        <v/>
      </c>
      <c r="O255" s="138" t="str">
        <f>IF(1=1,IF(E255="","",O231),N("K30"))</f>
        <v/>
      </c>
      <c r="P255" s="139" t="str">
        <f>IF(1=1,IF(M255="","",IF(AND(ISNUMBER(M255),M255&lt;1,N255="kg"),MAX(1,ROUND(M255*1000,0)),IF(AND(ISNUMBER(M255),M255&lt;1,N255="L"),MAX(1,ROUND(M255*100,0)),ROUND(M255,3)))),N("O30"))</f>
        <v/>
      </c>
      <c r="Q255" s="140" t="str">
        <f>IF(1=1,IF(M255="","",IF(AND(ISNUMBER(M255),M255&lt;1,N255="kg"),"g",IF(AND(ISNUMBER(M255),M255&lt;1,N255="L"),"cl",N255))),N("P30"))</f>
        <v/>
      </c>
      <c r="R255" s="161" t="str">
        <f>IF(1=1,IF(E255="","",IF(F255="","A CONTROLER",IF(NOT(ISNUMBER(F255)),"TEXTE",IF(OR(L255="",L255&lt;=0),"COMMANDE PRINCIPALE INCOMPLETE",IF(G255="","UNITE MANQUANTE",IF(COUNTIF(B384:B428,AE255)=0,"UNITE A CONTROLER","OK")))))),N("Q9"))</f>
        <v/>
      </c>
      <c r="S255" s="105"/>
      <c r="T255" s="141">
        <f t="shared" si="17"/>
        <v>0</v>
      </c>
      <c r="U255" s="133" t="str">
        <f>IF(1=1,IF(E255="","",U231),N("S30"))</f>
        <v/>
      </c>
      <c r="V255" s="133" t="str">
        <f>IF(1=1,IF(E255="","",V231),N("T30"))</f>
        <v/>
      </c>
      <c r="W255" s="135" t="str">
        <f>IF(1=1,IF(OR(U255="",V255="",NOT(ISNUMBER(U255)),NOT(ISNUMBER(V255)),U255=0),"",V255/U255),N("U30"))</f>
        <v/>
      </c>
      <c r="X255" s="136" t="str">
        <f>IF(1=1,IF(OR(W255="",NOT(ISNUMBER(F255))),"",F255*W255*IFERROR(INDEX(D384:D428,MATCH(AE255,B384:B428,0)),1)),N("V7"))</f>
        <v/>
      </c>
      <c r="Y255" s="137" t="str">
        <f>IF(1=1,IF(F255="","",IF(G255="","",IFERROR(INDEX(E384:E428,MATCH(AE255,B384:B428,0)),G255&amp;""))),N("W6"))</f>
        <v/>
      </c>
      <c r="Z255" s="142" t="str">
        <f>IF(1=1,IF(X255="","",IF(AND(ISNUMBER(X255),X255&lt;1,Y255="kg"),MAX(1,ROUND(X255*1000,0)),IF(AND(ISNUMBER(X255),X255&lt;1,Y255="L"),MAX(1,ROUND(X255*100,0)),ROUND(X255,3)))),N("X30"))</f>
        <v/>
      </c>
      <c r="AA255" s="143" t="str">
        <f>IF(1=1,IF(X255="","",IF(AND(ISNUMBER(X255),X255&lt;1,Y255="kg"),"g",IF(AND(ISNUMBER(X255),X255&lt;1,Y255="L"),"cl",Y255))),N("Y30"))</f>
        <v/>
      </c>
      <c r="AB255" s="123" t="str">
        <f>IF(1=1,IF(E255="","",IF(F255="","A CONTROLER",IF(NOT(ISNUMBER(F255)),"TEXTE",IF(OR(W255="",W255&lt;=0),"COMMANDE COUVERTS INCOMPLETE",IF(G255="","UNITE MANQUANTE",IF(COUNTIF(B384:B428,AE255)=0,"UNITE A CONTROLER","OK")))))),N("Z6"))</f>
        <v/>
      </c>
      <c r="AD255" s="144" t="str">
        <f>IF(1=1,IF(E255="","",AD231),N("AB30"))</f>
        <v/>
      </c>
      <c r="AE255" s="125" t="str">
        <f>IF(1=1,IF(G255="","",UPPER(TRIM(SUBSTITUTE(SUBSTITUTE(G255&amp;"",CHAR(160)," ")," "," ")))),N("AC30"))</f>
        <v/>
      </c>
      <c r="AG255" s="5" t="s">
        <v>48</v>
      </c>
    </row>
    <row r="256" spans="1:33" ht="15.75" x14ac:dyDescent="0.25">
      <c r="A256" s="126" t="str">
        <f>IF(1=1,IF(E256="","",A231),N("A31"))</f>
        <v/>
      </c>
      <c r="B256" s="127" t="str">
        <f>IF(1=1,IF(E256="","",B231),N("B31"))</f>
        <v/>
      </c>
      <c r="C256" s="128"/>
      <c r="D256" s="129" t="str">
        <f>IF(ISBLANK(E256),"",LARGE(D231:D255,1)+1)</f>
        <v/>
      </c>
      <c r="E256" s="130"/>
      <c r="F256" s="131"/>
      <c r="G256" s="170"/>
      <c r="H256" s="105"/>
      <c r="I256" s="132" t="str">
        <f>IF(1=1,IF(E256="","",I231),N("H31"))</f>
        <v/>
      </c>
      <c r="J256" s="133" t="str">
        <f>IF(1=1,IF(E256="","",J231),N("I31"))</f>
        <v/>
      </c>
      <c r="K256" s="134" t="str">
        <f>IF(1=1,IF(E256="","",K231),N("J31"))</f>
        <v/>
      </c>
      <c r="L256" s="135" t="str">
        <f>IF(1=1,IF(OR(J256="",O256="",NOT(ISNUMBER(J256)),NOT(ISNUMBER(O256)),J256=0),"",O256/J256),N("L31"))</f>
        <v/>
      </c>
      <c r="M256" s="136" t="str">
        <f>IF(1=1,IF(OR(L256="",NOT(ISNUMBER(F256))),"",F256*L256*IFERROR(INDEX(D384:D428,MATCH(AE256,B384:B428,0)),1)),N("M13"))</f>
        <v/>
      </c>
      <c r="N256" s="137" t="str">
        <f>IF(1=1,IF(F256="","",IF(G256="","",IFERROR(INDEX(E384:E428,MATCH(AE256,B384:B428,0)),G256&amp;""))),N("N6"))</f>
        <v/>
      </c>
      <c r="O256" s="138" t="str">
        <f>IF(1=1,IF(E256="","",O231),N("K31"))</f>
        <v/>
      </c>
      <c r="P256" s="139" t="str">
        <f>IF(1=1,IF(M256="","",IF(AND(ISNUMBER(M256),M256&lt;1,N256="kg"),MAX(1,ROUND(M256*1000,0)),IF(AND(ISNUMBER(M256),M256&lt;1,N256="L"),MAX(1,ROUND(M256*100,0)),ROUND(M256,3)))),N("O31"))</f>
        <v/>
      </c>
      <c r="Q256" s="140" t="str">
        <f>IF(1=1,IF(M256="","",IF(AND(ISNUMBER(M256),M256&lt;1,N256="kg"),"g",IF(AND(ISNUMBER(M256),M256&lt;1,N256="L"),"cl",N256))),N("P31"))</f>
        <v/>
      </c>
      <c r="R256" s="161" t="str">
        <f>IF(1=1,IF(E256="","",IF(F256="","A CONTROLER",IF(NOT(ISNUMBER(F256)),"TEXTE",IF(OR(L256="",L256&lt;=0),"COMMANDE PRINCIPALE INCOMPLETE",IF(G256="","UNITE MANQUANTE",IF(COUNTIF(B384:B428,AE256)=0,"UNITE A CONTROLER","OK")))))),N("Q9"))</f>
        <v/>
      </c>
      <c r="S256" s="105"/>
      <c r="T256" s="141">
        <f t="shared" si="17"/>
        <v>0</v>
      </c>
      <c r="U256" s="133" t="str">
        <f>IF(1=1,IF(E256="","",U231),N("S31"))</f>
        <v/>
      </c>
      <c r="V256" s="133" t="str">
        <f>IF(1=1,IF(E256="","",V231),N("T31"))</f>
        <v/>
      </c>
      <c r="W256" s="135" t="str">
        <f>IF(1=1,IF(OR(U256="",V256="",NOT(ISNUMBER(U256)),NOT(ISNUMBER(V256)),U256=0),"",V256/U256),N("U31"))</f>
        <v/>
      </c>
      <c r="X256" s="136" t="str">
        <f>IF(1=1,IF(OR(W256="",NOT(ISNUMBER(F256))),"",F256*W256*IFERROR(INDEX(D384:D428,MATCH(AE256,B384:B428,0)),1)),N("V7"))</f>
        <v/>
      </c>
      <c r="Y256" s="137" t="str">
        <f>IF(1=1,IF(F256="","",IF(G256="","",IFERROR(INDEX(E384:E428,MATCH(AE256,B384:B428,0)),G256&amp;""))),N("W6"))</f>
        <v/>
      </c>
      <c r="Z256" s="142" t="str">
        <f>IF(1=1,IF(X256="","",IF(AND(ISNUMBER(X256),X256&lt;1,Y256="kg"),MAX(1,ROUND(X256*1000,0)),IF(AND(ISNUMBER(X256),X256&lt;1,Y256="L"),MAX(1,ROUND(X256*100,0)),ROUND(X256,3)))),N("X31"))</f>
        <v/>
      </c>
      <c r="AA256" s="143" t="str">
        <f>IF(1=1,IF(X256="","",IF(AND(ISNUMBER(X256),X256&lt;1,Y256="kg"),"g",IF(AND(ISNUMBER(X256),X256&lt;1,Y256="L"),"cl",Y256))),N("Y31"))</f>
        <v/>
      </c>
      <c r="AB256" s="123" t="str">
        <f>IF(1=1,IF(E256="","",IF(F256="","A CONTROLER",IF(NOT(ISNUMBER(F256)),"TEXTE",IF(OR(W256="",W256&lt;=0),"COMMANDE COUVERTS INCOMPLETE",IF(G256="","UNITE MANQUANTE",IF(COUNTIF(B384:B428,AE256)=0,"UNITE A CONTROLER","OK")))))),N("Z6"))</f>
        <v/>
      </c>
      <c r="AD256" s="144" t="str">
        <f>IF(1=1,IF(E256="","",AD231),N("AB31"))</f>
        <v/>
      </c>
      <c r="AE256" s="125" t="str">
        <f>IF(1=1,IF(G256="","",UPPER(TRIM(SUBSTITUTE(SUBSTITUTE(G256&amp;"",CHAR(160)," ")," "," ")))),N("AC31"))</f>
        <v/>
      </c>
      <c r="AG256" s="5" t="s">
        <v>49</v>
      </c>
    </row>
    <row r="257" spans="1:33" ht="15.75" x14ac:dyDescent="0.25">
      <c r="A257" s="126" t="str">
        <f>IF(1=1,IF(E257="","",A231),N("A32"))</f>
        <v/>
      </c>
      <c r="B257" s="127" t="str">
        <f>IF(1=1,IF(E257="","",B231),N("B32"))</f>
        <v/>
      </c>
      <c r="C257" s="128"/>
      <c r="D257" s="129" t="str">
        <f>IF(ISBLANK(E257),"",LARGE(D231:D256,1)+1)</f>
        <v/>
      </c>
      <c r="E257" s="130"/>
      <c r="F257" s="131"/>
      <c r="G257" s="170"/>
      <c r="H257" s="105"/>
      <c r="I257" s="132" t="str">
        <f>IF(1=1,IF(E257="","",I231),N("H32"))</f>
        <v/>
      </c>
      <c r="J257" s="133" t="str">
        <f>IF(1=1,IF(E257="","",J231),N("I32"))</f>
        <v/>
      </c>
      <c r="K257" s="134" t="str">
        <f>IF(1=1,IF(E257="","",K231),N("J32"))</f>
        <v/>
      </c>
      <c r="L257" s="135" t="str">
        <f>IF(1=1,IF(OR(J257="",O257="",NOT(ISNUMBER(J257)),NOT(ISNUMBER(O257)),J257=0),"",O257/J257),N("L32"))</f>
        <v/>
      </c>
      <c r="M257" s="136" t="str">
        <f>IF(1=1,IF(OR(L257="",NOT(ISNUMBER(F257))),"",F257*L257*IFERROR(INDEX(D384:D428,MATCH(AE257,B384:B428,0)),1)),N("M13"))</f>
        <v/>
      </c>
      <c r="N257" s="137" t="str">
        <f>IF(1=1,IF(F257="","",IF(G257="","",IFERROR(INDEX(E384:E428,MATCH(AE257,B384:B428,0)),G257&amp;""))),N("N6"))</f>
        <v/>
      </c>
      <c r="O257" s="138" t="str">
        <f>IF(1=1,IF(E257="","",O231),N("K32"))</f>
        <v/>
      </c>
      <c r="P257" s="139" t="str">
        <f>IF(1=1,IF(M257="","",IF(AND(ISNUMBER(M257),M257&lt;1,N257="kg"),MAX(1,ROUND(M257*1000,0)),IF(AND(ISNUMBER(M257),M257&lt;1,N257="L"),MAX(1,ROUND(M257*100,0)),ROUND(M257,3)))),N("O32"))</f>
        <v/>
      </c>
      <c r="Q257" s="140" t="str">
        <f>IF(1=1,IF(M257="","",IF(AND(ISNUMBER(M257),M257&lt;1,N257="kg"),"g",IF(AND(ISNUMBER(M257),M257&lt;1,N257="L"),"cl",N257))),N("P32"))</f>
        <v/>
      </c>
      <c r="R257" s="161" t="str">
        <f>IF(1=1,IF(E257="","",IF(F257="","A CONTROLER",IF(NOT(ISNUMBER(F257)),"TEXTE",IF(OR(L257="",L257&lt;=0),"COMMANDE PRINCIPALE INCOMPLETE",IF(G257="","UNITE MANQUANTE",IF(COUNTIF(B384:B428,AE257)=0,"UNITE A CONTROLER","OK")))))),N("Q9"))</f>
        <v/>
      </c>
      <c r="S257" s="105"/>
      <c r="T257" s="141">
        <f t="shared" si="17"/>
        <v>0</v>
      </c>
      <c r="U257" s="133" t="str">
        <f>IF(1=1,IF(E257="","",U231),N("S32"))</f>
        <v/>
      </c>
      <c r="V257" s="133" t="str">
        <f>IF(1=1,IF(E257="","",V231),N("T32"))</f>
        <v/>
      </c>
      <c r="W257" s="135" t="str">
        <f>IF(1=1,IF(OR(U257="",V257="",NOT(ISNUMBER(U257)),NOT(ISNUMBER(V257)),U257=0),"",V257/U257),N("U32"))</f>
        <v/>
      </c>
      <c r="X257" s="136" t="str">
        <f>IF(1=1,IF(OR(W257="",NOT(ISNUMBER(F257))),"",F257*W257*IFERROR(INDEX(D384:D428,MATCH(AE257,B384:B428,0)),1)),N("V7"))</f>
        <v/>
      </c>
      <c r="Y257" s="137" t="str">
        <f>IF(1=1,IF(F257="","",IF(G257="","",IFERROR(INDEX(E384:E428,MATCH(AE257,B384:B428,0)),G257&amp;""))),N("W6"))</f>
        <v/>
      </c>
      <c r="Z257" s="142" t="str">
        <f>IF(1=1,IF(X257="","",IF(AND(ISNUMBER(X257),X257&lt;1,Y257="kg"),MAX(1,ROUND(X257*1000,0)),IF(AND(ISNUMBER(X257),X257&lt;1,Y257="L"),MAX(1,ROUND(X257*100,0)),ROUND(X257,3)))),N("X32"))</f>
        <v/>
      </c>
      <c r="AA257" s="143" t="str">
        <f>IF(1=1,IF(X257="","",IF(AND(ISNUMBER(X257),X257&lt;1,Y257="kg"),"g",IF(AND(ISNUMBER(X257),X257&lt;1,Y257="L"),"cl",Y257))),N("Y32"))</f>
        <v/>
      </c>
      <c r="AB257" s="123" t="str">
        <f>IF(1=1,IF(E257="","",IF(F257="","A CONTROLER",IF(NOT(ISNUMBER(F257)),"TEXTE",IF(OR(W257="",W257&lt;=0),"COMMANDE COUVERTS INCOMPLETE",IF(G257="","UNITE MANQUANTE",IF(COUNTIF(B384:B428,AE257)=0,"UNITE A CONTROLER","OK")))))),N("Z6"))</f>
        <v/>
      </c>
      <c r="AD257" s="144" t="str">
        <f>IF(1=1,IF(E257="","",AD231),N("AB32"))</f>
        <v/>
      </c>
      <c r="AE257" s="125" t="str">
        <f>IF(1=1,IF(G257="","",UPPER(TRIM(SUBSTITUTE(SUBSTITUTE(G257&amp;"",CHAR(160)," ")," "," ")))),N("AC32"))</f>
        <v/>
      </c>
      <c r="AG257" s="5" t="s">
        <v>50</v>
      </c>
    </row>
    <row r="258" spans="1:33" ht="15.75" x14ac:dyDescent="0.25">
      <c r="A258" s="126" t="str">
        <f>IF(1=1,IF(E258="","",A231),N("A33"))</f>
        <v/>
      </c>
      <c r="B258" s="127" t="str">
        <f>IF(1=1,IF(E258="","",B231),N("B33"))</f>
        <v/>
      </c>
      <c r="C258" s="128"/>
      <c r="D258" s="129" t="str">
        <f>IF(ISBLANK(E258),"",LARGE(D231:D257,1)+1)</f>
        <v/>
      </c>
      <c r="E258" s="130"/>
      <c r="F258" s="131"/>
      <c r="G258" s="170"/>
      <c r="H258" s="105"/>
      <c r="I258" s="132" t="str">
        <f>IF(1=1,IF(E258="","",I231),N("H33"))</f>
        <v/>
      </c>
      <c r="J258" s="133" t="str">
        <f>IF(1=1,IF(E258="","",J231),N("I33"))</f>
        <v/>
      </c>
      <c r="K258" s="134" t="str">
        <f>IF(1=1,IF(E258="","",K231),N("J33"))</f>
        <v/>
      </c>
      <c r="L258" s="135" t="str">
        <f>IF(1=1,IF(OR(J258="",O258="",NOT(ISNUMBER(J258)),NOT(ISNUMBER(O258)),J258=0),"",O258/J258),N("L33"))</f>
        <v/>
      </c>
      <c r="M258" s="136" t="str">
        <f>IF(1=1,IF(OR(L258="",NOT(ISNUMBER(F258))),"",F258*L258*IFERROR(INDEX(D384:D428,MATCH(AE258,B384:B428,0)),1)),N("M13"))</f>
        <v/>
      </c>
      <c r="N258" s="137" t="str">
        <f>IF(1=1,IF(F258="","",IF(G258="","",IFERROR(INDEX(E384:E428,MATCH(AE258,B384:B428,0)),G258&amp;""))),N("N6"))</f>
        <v/>
      </c>
      <c r="O258" s="138" t="str">
        <f>IF(1=1,IF(E258="","",O231),N("K33"))</f>
        <v/>
      </c>
      <c r="P258" s="139" t="str">
        <f>IF(1=1,IF(M258="","",IF(AND(ISNUMBER(M258),M258&lt;1,N258="kg"),MAX(1,ROUND(M258*1000,0)),IF(AND(ISNUMBER(M258),M258&lt;1,N258="L"),MAX(1,ROUND(M258*100,0)),ROUND(M258,3)))),N("O33"))</f>
        <v/>
      </c>
      <c r="Q258" s="140" t="str">
        <f>IF(1=1,IF(M258="","",IF(AND(ISNUMBER(M258),M258&lt;1,N258="kg"),"g",IF(AND(ISNUMBER(M258),M258&lt;1,N258="L"),"cl",N258))),N("P33"))</f>
        <v/>
      </c>
      <c r="R258" s="161" t="str">
        <f>IF(1=1,IF(E258="","",IF(F258="","A CONTROLER",IF(NOT(ISNUMBER(F258)),"TEXTE",IF(OR(L258="",L258&lt;=0),"COMMANDE PRINCIPALE INCOMPLETE",IF(G258="","UNITE MANQUANTE",IF(COUNTIF(B384:B428,AE258)=0,"UNITE A CONTROLER","OK")))))),N("Q9"))</f>
        <v/>
      </c>
      <c r="S258" s="105"/>
      <c r="T258" s="141">
        <f t="shared" si="17"/>
        <v>0</v>
      </c>
      <c r="U258" s="133" t="str">
        <f>IF(1=1,IF(E258="","",U231),N("S33"))</f>
        <v/>
      </c>
      <c r="V258" s="133" t="str">
        <f>IF(1=1,IF(E258="","",V231),N("T33"))</f>
        <v/>
      </c>
      <c r="W258" s="135" t="str">
        <f>IF(1=1,IF(OR(U258="",V258="",NOT(ISNUMBER(U258)),NOT(ISNUMBER(V258)),U258=0),"",V258/U258),N("U33"))</f>
        <v/>
      </c>
      <c r="X258" s="136" t="str">
        <f>IF(1=1,IF(OR(W258="",NOT(ISNUMBER(F258))),"",F258*W258*IFERROR(INDEX(D384:D428,MATCH(AE258,B384:B428,0)),1)),N("V7"))</f>
        <v/>
      </c>
      <c r="Y258" s="137" t="str">
        <f>IF(1=1,IF(F258="","",IF(G258="","",IFERROR(INDEX(E384:E428,MATCH(AE258,B384:B428,0)),G258&amp;""))),N("W6"))</f>
        <v/>
      </c>
      <c r="Z258" s="142" t="str">
        <f>IF(1=1,IF(X258="","",IF(AND(ISNUMBER(X258),X258&lt;1,Y258="kg"),MAX(1,ROUND(X258*1000,0)),IF(AND(ISNUMBER(X258),X258&lt;1,Y258="L"),MAX(1,ROUND(X258*100,0)),ROUND(X258,3)))),N("X33"))</f>
        <v/>
      </c>
      <c r="AA258" s="143" t="str">
        <f>IF(1=1,IF(X258="","",IF(AND(ISNUMBER(X258),X258&lt;1,Y258="kg"),"g",IF(AND(ISNUMBER(X258),X258&lt;1,Y258="L"),"cl",Y258))),N("Y33"))</f>
        <v/>
      </c>
      <c r="AB258" s="123" t="str">
        <f>IF(1=1,IF(E258="","",IF(F258="","A CONTROLER",IF(NOT(ISNUMBER(F258)),"TEXTE",IF(OR(W258="",W258&lt;=0),"COMMANDE COUVERTS INCOMPLETE",IF(G258="","UNITE MANQUANTE",IF(COUNTIF(B384:B428,AE258)=0,"UNITE A CONTROLER","OK")))))),N("Z6"))</f>
        <v/>
      </c>
      <c r="AD258" s="144" t="str">
        <f>IF(1=1,IF(E258="","",AD231),N("AB33"))</f>
        <v/>
      </c>
      <c r="AE258" s="125" t="str">
        <f>IF(1=1,IF(G258="","",UPPER(TRIM(SUBSTITUTE(SUBSTITUTE(G258&amp;"",CHAR(160)," ")," "," ")))),N("AC33"))</f>
        <v/>
      </c>
      <c r="AG258" s="244" t="s">
        <v>51</v>
      </c>
    </row>
    <row r="259" spans="1:33" ht="15.75" x14ac:dyDescent="0.25">
      <c r="A259" s="126" t="str">
        <f>IF(1=1,IF(E259="","",A231),N("A34"))</f>
        <v/>
      </c>
      <c r="B259" s="127" t="str">
        <f>IF(1=1,IF(E259="","",B231),N("B34"))</f>
        <v/>
      </c>
      <c r="C259" s="128"/>
      <c r="D259" s="129" t="str">
        <f>IF(ISBLANK(E259),"",LARGE(D231:D258,1)+1)</f>
        <v/>
      </c>
      <c r="E259" s="130"/>
      <c r="F259" s="131"/>
      <c r="G259" s="170"/>
      <c r="H259" s="105"/>
      <c r="I259" s="132" t="str">
        <f>IF(1=1,IF(E259="","",I231),N("H34"))</f>
        <v/>
      </c>
      <c r="J259" s="133" t="str">
        <f>IF(1=1,IF(E259="","",J231),N("I34"))</f>
        <v/>
      </c>
      <c r="K259" s="134" t="str">
        <f>IF(1=1,IF(E259="","",K231),N("J34"))</f>
        <v/>
      </c>
      <c r="L259" s="135" t="str">
        <f>IF(1=1,IF(OR(J259="",O259="",NOT(ISNUMBER(J259)),NOT(ISNUMBER(O259)),J259=0),"",O259/J259),N("L34"))</f>
        <v/>
      </c>
      <c r="M259" s="136" t="str">
        <f>IF(1=1,IF(OR(L259="",NOT(ISNUMBER(F259))),"",F259*L259*IFERROR(INDEX(D384:D428,MATCH(AE259,B384:B428,0)),1)),N("M13"))</f>
        <v/>
      </c>
      <c r="N259" s="137" t="str">
        <f>IF(1=1,IF(F259="","",IF(G259="","",IFERROR(INDEX(E384:E428,MATCH(AE259,B384:B428,0)),G259&amp;""))),N("N6"))</f>
        <v/>
      </c>
      <c r="O259" s="138" t="str">
        <f>IF(1=1,IF(E259="","",O231),N("K34"))</f>
        <v/>
      </c>
      <c r="P259" s="139" t="str">
        <f>IF(1=1,IF(M259="","",IF(AND(ISNUMBER(M259),M259&lt;1,N259="kg"),MAX(1,ROUND(M259*1000,0)),IF(AND(ISNUMBER(M259),M259&lt;1,N259="L"),MAX(1,ROUND(M259*100,0)),ROUND(M259,3)))),N("O34"))</f>
        <v/>
      </c>
      <c r="Q259" s="140" t="str">
        <f>IF(1=1,IF(M259="","",IF(AND(ISNUMBER(M259),M259&lt;1,N259="kg"),"g",IF(AND(ISNUMBER(M259),M259&lt;1,N259="L"),"cl",N259))),N("P34"))</f>
        <v/>
      </c>
      <c r="R259" s="161" t="str">
        <f>IF(1=1,IF(E259="","",IF(F259="","A CONTROLER",IF(NOT(ISNUMBER(F259)),"TEXTE",IF(OR(L259="",L259&lt;=0),"COMMANDE PRINCIPALE INCOMPLETE",IF(G259="","UNITE MANQUANTE",IF(COUNTIF(B384:B428,AE259)=0,"UNITE A CONTROLER","OK")))))),N("Q9"))</f>
        <v/>
      </c>
      <c r="S259" s="105"/>
      <c r="T259" s="141">
        <f t="shared" si="17"/>
        <v>0</v>
      </c>
      <c r="U259" s="133" t="str">
        <f>IF(1=1,IF(E259="","",U231),N("S34"))</f>
        <v/>
      </c>
      <c r="V259" s="133" t="str">
        <f>IF(1=1,IF(E259="","",V231),N("T34"))</f>
        <v/>
      </c>
      <c r="W259" s="135" t="str">
        <f>IF(1=1,IF(OR(U259="",V259="",NOT(ISNUMBER(U259)),NOT(ISNUMBER(V259)),U259=0),"",V259/U259),N("U34"))</f>
        <v/>
      </c>
      <c r="X259" s="136" t="str">
        <f>IF(1=1,IF(OR(W259="",NOT(ISNUMBER(F259))),"",F259*W259*IFERROR(INDEX(D384:D428,MATCH(AE259,B384:B428,0)),1)),N("V7"))</f>
        <v/>
      </c>
      <c r="Y259" s="137" t="str">
        <f>IF(1=1,IF(F259="","",IF(G259="","",IFERROR(INDEX(E384:E428,MATCH(AE259,B384:B428,0)),G259&amp;""))),N("W6"))</f>
        <v/>
      </c>
      <c r="Z259" s="142" t="str">
        <f>IF(1=1,IF(X259="","",IF(AND(ISNUMBER(X259),X259&lt;1,Y259="kg"),MAX(1,ROUND(X259*1000,0)),IF(AND(ISNUMBER(X259),X259&lt;1,Y259="L"),MAX(1,ROUND(X259*100,0)),ROUND(X259,3)))),N("X34"))</f>
        <v/>
      </c>
      <c r="AA259" s="143" t="str">
        <f>IF(1=1,IF(X259="","",IF(AND(ISNUMBER(X259),X259&lt;1,Y259="kg"),"g",IF(AND(ISNUMBER(X259),X259&lt;1,Y259="L"),"cl",Y259))),N("Y34"))</f>
        <v/>
      </c>
      <c r="AB259" s="123" t="str">
        <f>IF(1=1,IF(E259="","",IF(F259="","A CONTROLER",IF(NOT(ISNUMBER(F259)),"TEXTE",IF(OR(W259="",W259&lt;=0),"COMMANDE COUVERTS INCOMPLETE",IF(G259="","UNITE MANQUANTE",IF(COUNTIF(B384:B428,AE259)=0,"UNITE A CONTROLER","OK")))))),N("Z6"))</f>
        <v/>
      </c>
      <c r="AD259" s="144" t="str">
        <f>IF(1=1,IF(E259="","",AD231),N("AB34"))</f>
        <v/>
      </c>
      <c r="AE259" s="125" t="str">
        <f>IF(1=1,IF(G259="","",UPPER(TRIM(SUBSTITUTE(SUBSTITUTE(G259&amp;"",CHAR(160)," ")," "," ")))),N("AC34"))</f>
        <v/>
      </c>
      <c r="AG259" s="244" t="s">
        <v>54</v>
      </c>
    </row>
    <row r="260" spans="1:33" ht="24" customHeight="1" x14ac:dyDescent="0.25">
      <c r="A260" s="126" t="str">
        <f>IF(1=1,IF(E260="","",A231),N("A35"))</f>
        <v/>
      </c>
      <c r="B260" s="127" t="str">
        <f>IF(1=1,IF(E260="","",B231),N("B35"))</f>
        <v/>
      </c>
      <c r="C260" s="128"/>
      <c r="D260" s="129" t="str">
        <f>IF(ISBLANK(E260),"",LARGE(D231:D259,1)+1)</f>
        <v/>
      </c>
      <c r="E260" s="130"/>
      <c r="F260" s="131"/>
      <c r="G260" s="170"/>
      <c r="H260" s="105"/>
      <c r="I260" s="132" t="str">
        <f>IF(1=1,IF(E260="","",I231),N("H35"))</f>
        <v/>
      </c>
      <c r="J260" s="133" t="str">
        <f>IF(1=1,IF(E260="","",J231),N("I35"))</f>
        <v/>
      </c>
      <c r="K260" s="134" t="str">
        <f>IF(1=1,IF(E260="","",K231),N("J35"))</f>
        <v/>
      </c>
      <c r="L260" s="135" t="str">
        <f>IF(1=1,IF(OR(J260="",O260="",NOT(ISNUMBER(J260)),NOT(ISNUMBER(O260)),J260=0),"",O260/J260),N("L35"))</f>
        <v/>
      </c>
      <c r="M260" s="136" t="str">
        <f>IF(1=1,IF(OR(L260="",NOT(ISNUMBER(F260))),"",F260*L260*IFERROR(INDEX(D384:D428,MATCH(AE260,B384:B428,0)),1)),N("M13"))</f>
        <v/>
      </c>
      <c r="N260" s="137" t="str">
        <f>IF(1=1,IF(F260="","",IF(G260="","",IFERROR(INDEX(E384:E428,MATCH(AE260,B384:B428,0)),G260&amp;""))),N("N6"))</f>
        <v/>
      </c>
      <c r="O260" s="138" t="str">
        <f>IF(1=1,IF(E260="","",O231),N("K35"))</f>
        <v/>
      </c>
      <c r="P260" s="139" t="str">
        <f>IF(1=1,IF(M260="","",IF(AND(ISNUMBER(M260),M260&lt;1,N260="kg"),MAX(1,ROUND(M260*1000,0)),IF(AND(ISNUMBER(M260),M260&lt;1,N260="L"),MAX(1,ROUND(M260*100,0)),ROUND(M260,3)))),N("O35"))</f>
        <v/>
      </c>
      <c r="Q260" s="140" t="str">
        <f>IF(1=1,IF(M260="","",IF(AND(ISNUMBER(M260),M260&lt;1,N260="kg"),"g",IF(AND(ISNUMBER(M260),M260&lt;1,N260="L"),"cl",N260))),N("P35"))</f>
        <v/>
      </c>
      <c r="R260" s="161" t="str">
        <f>IF(1=1,IF(E260="","",IF(F260="","A CONTROLER",IF(NOT(ISNUMBER(F260)),"TEXTE",IF(OR(L260="",L260&lt;=0),"COMMANDE PRINCIPALE INCOMPLETE",IF(G260="","UNITE MANQUANTE",IF(COUNTIF(B384:B428,AE260)=0,"UNITE A CONTROLER","OK")))))),N("Q9"))</f>
        <v/>
      </c>
      <c r="S260" s="105"/>
      <c r="T260" s="141">
        <f t="shared" si="17"/>
        <v>0</v>
      </c>
      <c r="U260" s="133" t="str">
        <f>IF(1=1,IF(E260="","",U231),N("S35"))</f>
        <v/>
      </c>
      <c r="V260" s="133" t="str">
        <f>IF(1=1,IF(E260="","",V231),N("T35"))</f>
        <v/>
      </c>
      <c r="W260" s="135" t="str">
        <f>IF(1=1,IF(OR(U260="",V260="",NOT(ISNUMBER(U260)),NOT(ISNUMBER(V260)),U260=0),"",V260/U260),N("U35"))</f>
        <v/>
      </c>
      <c r="X260" s="136" t="str">
        <f>IF(1=1,IF(OR(W260="",NOT(ISNUMBER(F260))),"",F260*W260*IFERROR(INDEX(D384:D428,MATCH(AE260,B384:B428,0)),1)),N("V7"))</f>
        <v/>
      </c>
      <c r="Y260" s="137" t="str">
        <f>IF(1=1,IF(F260="","",IF(G260="","",IFERROR(INDEX(E384:E428,MATCH(AE260,B384:B428,0)),G260&amp;""))),N("W6"))</f>
        <v/>
      </c>
      <c r="Z260" s="142" t="str">
        <f>IF(1=1,IF(X260="","",IF(AND(ISNUMBER(X260),X260&lt;1,Y260="kg"),MAX(1,ROUND(X260*1000,0)),IF(AND(ISNUMBER(X260),X260&lt;1,Y260="L"),MAX(1,ROUND(X260*100,0)),ROUND(X260,3)))),N("X35"))</f>
        <v/>
      </c>
      <c r="AA260" s="143" t="str">
        <f>IF(1=1,IF(X260="","",IF(AND(ISNUMBER(X260),X260&lt;1,Y260="kg"),"g",IF(AND(ISNUMBER(X260),X260&lt;1,Y260="L"),"cl",Y260))),N("Y35"))</f>
        <v/>
      </c>
      <c r="AB260" s="123" t="str">
        <f>IF(1=1,IF(E260="","",IF(F260="","A CONTROLER",IF(NOT(ISNUMBER(F260)),"TEXTE",IF(OR(W260="",W260&lt;=0),"COMMANDE COUVERTS INCOMPLETE",IF(G260="","UNITE MANQUANTE",IF(COUNTIF(B384:B428,AE260)=0,"UNITE A CONTROLER","OK")))))),N("Z6"))</f>
        <v/>
      </c>
      <c r="AD260" s="144" t="str">
        <f>IF(1=1,IF(E260="","",AD231),N("AB35"))</f>
        <v/>
      </c>
      <c r="AE260" s="125" t="str">
        <f>IF(1=1,IF(G260="","",UPPER(TRIM(SUBSTITUTE(SUBSTITUTE(G260&amp;"",CHAR(160)," ")," "," ")))),N("AC35"))</f>
        <v/>
      </c>
      <c r="AG260" s="244" t="s">
        <v>56</v>
      </c>
    </row>
    <row r="261" spans="1:33" ht="15.75" x14ac:dyDescent="0.25">
      <c r="A261" s="126" t="str">
        <f>IF(1=1,IF(E261="","",A231),N("A36"))</f>
        <v/>
      </c>
      <c r="B261" s="127" t="str">
        <f>IF(1=1,IF(E261="","",B231),N("B36"))</f>
        <v/>
      </c>
      <c r="C261" s="128"/>
      <c r="D261" s="129" t="str">
        <f>IF(ISBLANK(E261),"",LARGE(D231:D260,1)+1)</f>
        <v/>
      </c>
      <c r="E261" s="130"/>
      <c r="F261" s="131"/>
      <c r="G261" s="170"/>
      <c r="H261" s="105"/>
      <c r="I261" s="132" t="str">
        <f>IF(1=1,IF(E261="","",I231),N("H36"))</f>
        <v/>
      </c>
      <c r="J261" s="133" t="str">
        <f>IF(1=1,IF(E261="","",J231),N("I36"))</f>
        <v/>
      </c>
      <c r="K261" s="134" t="str">
        <f>IF(1=1,IF(E261="","",K231),N("J36"))</f>
        <v/>
      </c>
      <c r="L261" s="135" t="str">
        <f>IF(1=1,IF(OR(J261="",O261="",NOT(ISNUMBER(J261)),NOT(ISNUMBER(O261)),J261=0),"",O261/J261),N("L36"))</f>
        <v/>
      </c>
      <c r="M261" s="136" t="str">
        <f>IF(1=1,IF(OR(L261="",NOT(ISNUMBER(F261))),"",F261*L261*IFERROR(INDEX(D384:D428,MATCH(AE261,B384:B428,0)),1)),N("M13"))</f>
        <v/>
      </c>
      <c r="N261" s="137" t="str">
        <f>IF(1=1,IF(F261="","",IF(G261="","",IFERROR(INDEX(E384:E428,MATCH(AE261,B384:B428,0)),G261&amp;""))),N("N6"))</f>
        <v/>
      </c>
      <c r="O261" s="138" t="str">
        <f>IF(1=1,IF(E261="","",O231),N("K36"))</f>
        <v/>
      </c>
      <c r="P261" s="139" t="str">
        <f>IF(1=1,IF(M261="","",IF(AND(ISNUMBER(M261),M261&lt;1,N261="kg"),MAX(1,ROUND(M261*1000,0)),IF(AND(ISNUMBER(M261),M261&lt;1,N261="L"),MAX(1,ROUND(M261*100,0)),ROUND(M261,3)))),N("O36"))</f>
        <v/>
      </c>
      <c r="Q261" s="140" t="str">
        <f>IF(1=1,IF(M261="","",IF(AND(ISNUMBER(M261),M261&lt;1,N261="kg"),"g",IF(AND(ISNUMBER(M261),M261&lt;1,N261="L"),"cl",N261))),N("P36"))</f>
        <v/>
      </c>
      <c r="R261" s="161" t="str">
        <f>IF(1=1,IF(E261="","",IF(F261="","A CONTROLER",IF(NOT(ISNUMBER(F261)),"TEXTE",IF(OR(L261="",L261&lt;=0),"COMMANDE PRINCIPALE INCOMPLETE",IF(G261="","UNITE MANQUANTE",IF(COUNTIF(B384:B428,AE261)=0,"UNITE A CONTROLER","OK")))))),N("Q9"))</f>
        <v/>
      </c>
      <c r="S261" s="105"/>
      <c r="T261" s="141">
        <f t="shared" si="17"/>
        <v>0</v>
      </c>
      <c r="U261" s="133" t="str">
        <f>IF(1=1,IF(E261="","",U231),N("S36"))</f>
        <v/>
      </c>
      <c r="V261" s="133" t="str">
        <f>IF(1=1,IF(E261="","",V231),N("T36"))</f>
        <v/>
      </c>
      <c r="W261" s="135" t="str">
        <f>IF(1=1,IF(OR(U261="",V261="",NOT(ISNUMBER(U261)),NOT(ISNUMBER(V261)),U261=0),"",V261/U261),N("U36"))</f>
        <v/>
      </c>
      <c r="X261" s="136" t="str">
        <f>IF(1=1,IF(OR(W261="",NOT(ISNUMBER(F261))),"",F261*W261*IFERROR(INDEX(D384:D428,MATCH(AE261,B384:B428,0)),1)),N("V7"))</f>
        <v/>
      </c>
      <c r="Y261" s="137" t="str">
        <f>IF(1=1,IF(F261="","",IF(G261="","",IFERROR(INDEX(E384:E428,MATCH(AE261,B384:B428,0)),G261&amp;""))),N("W6"))</f>
        <v/>
      </c>
      <c r="Z261" s="142" t="str">
        <f>IF(1=1,IF(X261="","",IF(AND(ISNUMBER(X261),X261&lt;1,Y261="kg"),MAX(1,ROUND(X261*1000,0)),IF(AND(ISNUMBER(X261),X261&lt;1,Y261="L"),MAX(1,ROUND(X261*100,0)),ROUND(X261,3)))),N("X36"))</f>
        <v/>
      </c>
      <c r="AA261" s="143" t="str">
        <f>IF(1=1,IF(X261="","",IF(AND(ISNUMBER(X261),X261&lt;1,Y261="kg"),"g",IF(AND(ISNUMBER(X261),X261&lt;1,Y261="L"),"cl",Y261))),N("Y36"))</f>
        <v/>
      </c>
      <c r="AB261" s="123" t="str">
        <f>IF(1=1,IF(E261="","",IF(F261="","A CONTROLER",IF(NOT(ISNUMBER(F261)),"TEXTE",IF(OR(W261="",W261&lt;=0),"COMMANDE COUVERTS INCOMPLETE",IF(G261="","UNITE MANQUANTE",IF(COUNTIF(B384:B428,AE261)=0,"UNITE A CONTROLER","OK")))))),N("Z6"))</f>
        <v/>
      </c>
      <c r="AD261" s="144" t="str">
        <f>IF(1=1,IF(E261="","",AD231),N("AB36"))</f>
        <v/>
      </c>
      <c r="AE261" s="125" t="str">
        <f>IF(1=1,IF(G261="","",UPPER(TRIM(SUBSTITUTE(SUBSTITUTE(G261&amp;"",CHAR(160)," ")," "," ")))),N("AC36"))</f>
        <v/>
      </c>
      <c r="AG261" s="244" t="s">
        <v>58</v>
      </c>
    </row>
    <row r="262" spans="1:33" ht="15.75" x14ac:dyDescent="0.25">
      <c r="A262" s="126" t="str">
        <f>IF(1=1,IF(E262="","",A231),N("A37"))</f>
        <v/>
      </c>
      <c r="B262" s="127" t="str">
        <f>IF(1=1,IF(E262="","",B231),N("B37"))</f>
        <v/>
      </c>
      <c r="C262" s="128"/>
      <c r="D262" s="129" t="str">
        <f>IF(ISBLANK(E262),"",LARGE(D231:D261,1)+1)</f>
        <v/>
      </c>
      <c r="E262" s="130"/>
      <c r="F262" s="131"/>
      <c r="G262" s="170"/>
      <c r="H262" s="105"/>
      <c r="I262" s="132" t="str">
        <f>IF(1=1,IF(E262="","",I231),N("H37"))</f>
        <v/>
      </c>
      <c r="J262" s="133" t="str">
        <f>IF(1=1,IF(E262="","",J231),N("I37"))</f>
        <v/>
      </c>
      <c r="K262" s="134" t="str">
        <f>IF(1=1,IF(E262="","",K231),N("J37"))</f>
        <v/>
      </c>
      <c r="L262" s="135" t="str">
        <f>IF(1=1,IF(OR(J262="",O262="",NOT(ISNUMBER(J262)),NOT(ISNUMBER(O262)),J262=0),"",O262/J262),N("L37"))</f>
        <v/>
      </c>
      <c r="M262" s="136" t="str">
        <f>IF(1=1,IF(OR(L262="",NOT(ISNUMBER(F262))),"",F262*L262*IFERROR(INDEX(D384:D428,MATCH(AE262,B384:B428,0)),1)),N("M13"))</f>
        <v/>
      </c>
      <c r="N262" s="137" t="str">
        <f>IF(1=1,IF(F262="","",IF(G262="","",IFERROR(INDEX(E384:E428,MATCH(AE262,B384:B428,0)),G262&amp;""))),N("N6"))</f>
        <v/>
      </c>
      <c r="O262" s="138" t="str">
        <f>IF(1=1,IF(E262="","",O231),N("K37"))</f>
        <v/>
      </c>
      <c r="P262" s="139" t="str">
        <f>IF(1=1,IF(M262="","",IF(AND(ISNUMBER(M262),M262&lt;1,N262="kg"),MAX(1,ROUND(M262*1000,0)),IF(AND(ISNUMBER(M262),M262&lt;1,N262="L"),MAX(1,ROUND(M262*100,0)),ROUND(M262,3)))),N("O37"))</f>
        <v/>
      </c>
      <c r="Q262" s="140" t="str">
        <f>IF(1=1,IF(M262="","",IF(AND(ISNUMBER(M262),M262&lt;1,N262="kg"),"g",IF(AND(ISNUMBER(M262),M262&lt;1,N262="L"),"cl",N262))),N("P37"))</f>
        <v/>
      </c>
      <c r="R262" s="161" t="str">
        <f>IF(1=1,IF(E262="","",IF(F262="","A CONTROLER",IF(NOT(ISNUMBER(F262)),"TEXTE",IF(OR(L262="",L262&lt;=0),"COMMANDE PRINCIPALE INCOMPLETE",IF(G262="","UNITE MANQUANTE",IF(COUNTIF(B384:B428,AE262)=0,"UNITE A CONTROLER","OK")))))),N("Q9"))</f>
        <v/>
      </c>
      <c r="S262" s="105"/>
      <c r="T262" s="141">
        <f t="shared" si="17"/>
        <v>0</v>
      </c>
      <c r="U262" s="133" t="str">
        <f>IF(1=1,IF(E262="","",U231),N("S37"))</f>
        <v/>
      </c>
      <c r="V262" s="133" t="str">
        <f>IF(1=1,IF(E262="","",V231),N("T37"))</f>
        <v/>
      </c>
      <c r="W262" s="135" t="str">
        <f>IF(1=1,IF(OR(U262="",V262="",NOT(ISNUMBER(U262)),NOT(ISNUMBER(V262)),U262=0),"",V262/U262),N("U37"))</f>
        <v/>
      </c>
      <c r="X262" s="136" t="str">
        <f>IF(1=1,IF(OR(W262="",NOT(ISNUMBER(F262))),"",F262*W262*IFERROR(INDEX(D384:D428,MATCH(AE262,B384:B428,0)),1)),N("V7"))</f>
        <v/>
      </c>
      <c r="Y262" s="137" t="str">
        <f>IF(1=1,IF(F262="","",IF(G262="","",IFERROR(INDEX(E384:E428,MATCH(AE262,B384:B428,0)),G262&amp;""))),N("W6"))</f>
        <v/>
      </c>
      <c r="Z262" s="142" t="str">
        <f>IF(1=1,IF(X262="","",IF(AND(ISNUMBER(X262),X262&lt;1,Y262="kg"),MAX(1,ROUND(X262*1000,0)),IF(AND(ISNUMBER(X262),X262&lt;1,Y262="L"),MAX(1,ROUND(X262*100,0)),ROUND(X262,3)))),N("X37"))</f>
        <v/>
      </c>
      <c r="AA262" s="143" t="str">
        <f>IF(1=1,IF(X262="","",IF(AND(ISNUMBER(X262),X262&lt;1,Y262="kg"),"g",IF(AND(ISNUMBER(X262),X262&lt;1,Y262="L"),"cl",Y262))),N("Y37"))</f>
        <v/>
      </c>
      <c r="AB262" s="123" t="str">
        <f>IF(1=1,IF(E262="","",IF(F262="","A CONTROLER",IF(NOT(ISNUMBER(F262)),"TEXTE",IF(OR(W262="",W262&lt;=0),"COMMANDE COUVERTS INCOMPLETE",IF(G262="","UNITE MANQUANTE",IF(COUNTIF(B384:B428,AE262)=0,"UNITE A CONTROLER","OK")))))),N("Z6"))</f>
        <v/>
      </c>
      <c r="AD262" s="144" t="str">
        <f>IF(1=1,IF(E262="","",AD231),N("AB37"))</f>
        <v/>
      </c>
      <c r="AE262" s="125" t="str">
        <f>IF(1=1,IF(G262="","",UPPER(TRIM(SUBSTITUTE(SUBSTITUTE(G262&amp;"",CHAR(160)," ")," "," ")))),N("AC37"))</f>
        <v/>
      </c>
      <c r="AG262" s="244" t="s">
        <v>60</v>
      </c>
    </row>
    <row r="263" spans="1:33" ht="15.75" x14ac:dyDescent="0.25">
      <c r="A263" s="126" t="str">
        <f>IF(1=1,IF(E263="","",A231),N("A38"))</f>
        <v/>
      </c>
      <c r="B263" s="127" t="str">
        <f>IF(1=1,IF(E263="","",B231),N("B38"))</f>
        <v/>
      </c>
      <c r="C263" s="128"/>
      <c r="D263" s="129" t="str">
        <f>IF(ISBLANK(E263),"",LARGE(D231:D262,1)+1)</f>
        <v/>
      </c>
      <c r="E263" s="130"/>
      <c r="F263" s="131"/>
      <c r="G263" s="170"/>
      <c r="H263" s="105"/>
      <c r="I263" s="132" t="str">
        <f>IF(1=1,IF(E263="","",I231),N("H38"))</f>
        <v/>
      </c>
      <c r="J263" s="133" t="str">
        <f>IF(1=1,IF(E263="","",J231),N("I38"))</f>
        <v/>
      </c>
      <c r="K263" s="134" t="str">
        <f>IF(1=1,IF(E263="","",K231),N("J38"))</f>
        <v/>
      </c>
      <c r="L263" s="135" t="str">
        <f>IF(1=1,IF(OR(J263="",O263="",NOT(ISNUMBER(J263)),NOT(ISNUMBER(O263)),J263=0),"",O263/J263),N("L38"))</f>
        <v/>
      </c>
      <c r="M263" s="136" t="str">
        <f>IF(1=1,IF(OR(L263="",NOT(ISNUMBER(F263))),"",F263*L263*IFERROR(INDEX(D384:D428,MATCH(AE263,B384:B428,0)),1)),N("M13"))</f>
        <v/>
      </c>
      <c r="N263" s="137" t="str">
        <f>IF(1=1,IF(F263="","",IF(G263="","",IFERROR(INDEX(E384:E428,MATCH(AE263,B384:B428,0)),G263&amp;""))),N("N6"))</f>
        <v/>
      </c>
      <c r="O263" s="138" t="str">
        <f>IF(1=1,IF(E263="","",O231),N("K38"))</f>
        <v/>
      </c>
      <c r="P263" s="139" t="str">
        <f>IF(1=1,IF(M263="","",IF(AND(ISNUMBER(M263),M263&lt;1,N263="kg"),MAX(1,ROUND(M263*1000,0)),IF(AND(ISNUMBER(M263),M263&lt;1,N263="L"),MAX(1,ROUND(M263*100,0)),ROUND(M263,3)))),N("O38"))</f>
        <v/>
      </c>
      <c r="Q263" s="140" t="str">
        <f>IF(1=1,IF(M263="","",IF(AND(ISNUMBER(M263),M263&lt;1,N263="kg"),"g",IF(AND(ISNUMBER(M263),M263&lt;1,N263="L"),"cl",N263))),N("P38"))</f>
        <v/>
      </c>
      <c r="R263" s="161" t="str">
        <f>IF(1=1,IF(E263="","",IF(F263="","A CONTROLER",IF(NOT(ISNUMBER(F263)),"TEXTE",IF(OR(L263="",L263&lt;=0),"COMMANDE PRINCIPALE INCOMPLETE",IF(G263="","UNITE MANQUANTE",IF(COUNTIF(B384:B428,AE263)=0,"UNITE A CONTROLER","OK")))))),N("Q9"))</f>
        <v/>
      </c>
      <c r="S263" s="105"/>
      <c r="T263" s="141">
        <f t="shared" si="17"/>
        <v>0</v>
      </c>
      <c r="U263" s="133" t="str">
        <f>IF(1=1,IF(E263="","",U231),N("S38"))</f>
        <v/>
      </c>
      <c r="V263" s="133" t="str">
        <f>IF(1=1,IF(E263="","",V231),N("T38"))</f>
        <v/>
      </c>
      <c r="W263" s="135" t="str">
        <f>IF(1=1,IF(OR(U263="",V263="",NOT(ISNUMBER(U263)),NOT(ISNUMBER(V263)),U263=0),"",V263/U263),N("U38"))</f>
        <v/>
      </c>
      <c r="X263" s="136" t="str">
        <f>IF(1=1,IF(OR(W263="",NOT(ISNUMBER(F263))),"",F263*W263*IFERROR(INDEX(D384:D428,MATCH(AE263,B384:B428,0)),1)),N("V7"))</f>
        <v/>
      </c>
      <c r="Y263" s="137" t="str">
        <f>IF(1=1,IF(F263="","",IF(G263="","",IFERROR(INDEX(E384:E428,MATCH(AE263,B384:B428,0)),G263&amp;""))),N("W6"))</f>
        <v/>
      </c>
      <c r="Z263" s="142" t="str">
        <f>IF(1=1,IF(X263="","",IF(AND(ISNUMBER(X263),X263&lt;1,Y263="kg"),MAX(1,ROUND(X263*1000,0)),IF(AND(ISNUMBER(X263),X263&lt;1,Y263="L"),MAX(1,ROUND(X263*100,0)),ROUND(X263,3)))),N("X38"))</f>
        <v/>
      </c>
      <c r="AA263" s="143" t="str">
        <f>IF(1=1,IF(X263="","",IF(AND(ISNUMBER(X263),X263&lt;1,Y263="kg"),"g",IF(AND(ISNUMBER(X263),X263&lt;1,Y263="L"),"cl",Y263))),N("Y38"))</f>
        <v/>
      </c>
      <c r="AB263" s="123" t="str">
        <f>IF(1=1,IF(E263="","",IF(F263="","A CONTROLER",IF(NOT(ISNUMBER(F263)),"TEXTE",IF(OR(W263="",W263&lt;=0),"COMMANDE COUVERTS INCOMPLETE",IF(G263="","UNITE MANQUANTE",IF(COUNTIF(B384:B428,AE263)=0,"UNITE A CONTROLER","OK")))))),N("Z6"))</f>
        <v/>
      </c>
      <c r="AD263" s="144" t="str">
        <f>IF(1=1,IF(E263="","",AD231),N("AB38"))</f>
        <v/>
      </c>
      <c r="AE263" s="125" t="str">
        <f>IF(1=1,IF(G263="","",UPPER(TRIM(SUBSTITUTE(SUBSTITUTE(G263&amp;"",CHAR(160)," ")," "," ")))),N("AC38"))</f>
        <v/>
      </c>
      <c r="AG263" s="244" t="s">
        <v>62</v>
      </c>
    </row>
    <row r="264" spans="1:33" ht="15.75" x14ac:dyDescent="0.25">
      <c r="A264" s="126" t="str">
        <f>IF(1=1,IF(E264="","",A231),N("A39"))</f>
        <v/>
      </c>
      <c r="B264" s="127" t="str">
        <f>IF(1=1,IF(E264="","",B231),N("B39"))</f>
        <v/>
      </c>
      <c r="C264" s="128"/>
      <c r="D264" s="129" t="str">
        <f>IF(ISBLANK(E264),"",LARGE(D231:D263,1)+1)</f>
        <v/>
      </c>
      <c r="E264" s="130"/>
      <c r="F264" s="131"/>
      <c r="G264" s="170"/>
      <c r="H264" s="105"/>
      <c r="I264" s="132" t="str">
        <f>IF(1=1,IF(E264="","",I231),N("H39"))</f>
        <v/>
      </c>
      <c r="J264" s="133" t="str">
        <f>IF(1=1,IF(E264="","",J231),N("I39"))</f>
        <v/>
      </c>
      <c r="K264" s="134" t="str">
        <f>IF(1=1,IF(E264="","",K231),N("J39"))</f>
        <v/>
      </c>
      <c r="L264" s="135" t="str">
        <f>IF(1=1,IF(OR(J264="",O264="",NOT(ISNUMBER(J264)),NOT(ISNUMBER(O264)),J264=0),"",O264/J264),N("L39"))</f>
        <v/>
      </c>
      <c r="M264" s="136" t="str">
        <f>IF(1=1,IF(OR(L264="",NOT(ISNUMBER(F264))),"",F264*L264*IFERROR(INDEX(D384:D428,MATCH(AE264,B384:B428,0)),1)),N("M13"))</f>
        <v/>
      </c>
      <c r="N264" s="137" t="str">
        <f>IF(1=1,IF(F264="","",IF(G264="","",IFERROR(INDEX(E384:E428,MATCH(AE264,B384:B428,0)),G264&amp;""))),N("N6"))</f>
        <v/>
      </c>
      <c r="O264" s="138" t="str">
        <f>IF(1=1,IF(E264="","",O231),N("K39"))</f>
        <v/>
      </c>
      <c r="P264" s="139" t="str">
        <f>IF(1=1,IF(M264="","",IF(AND(ISNUMBER(M264),M264&lt;1,N264="kg"),MAX(1,ROUND(M264*1000,0)),IF(AND(ISNUMBER(M264),M264&lt;1,N264="L"),MAX(1,ROUND(M264*100,0)),ROUND(M264,3)))),N("O39"))</f>
        <v/>
      </c>
      <c r="Q264" s="140" t="str">
        <f>IF(1=1,IF(M264="","",IF(AND(ISNUMBER(M264),M264&lt;1,N264="kg"),"g",IF(AND(ISNUMBER(M264),M264&lt;1,N264="L"),"cl",N264))),N("P39"))</f>
        <v/>
      </c>
      <c r="R264" s="161" t="str">
        <f>IF(1=1,IF(E264="","",IF(F264="","A CONTROLER",IF(NOT(ISNUMBER(F264)),"TEXTE",IF(OR(L264="",L264&lt;=0),"COMMANDE PRINCIPALE INCOMPLETE",IF(G264="","UNITE MANQUANTE",IF(COUNTIF(B384:B428,AE264)=0,"UNITE A CONTROLER","OK")))))),N("Q9"))</f>
        <v/>
      </c>
      <c r="S264" s="105"/>
      <c r="T264" s="141">
        <f t="shared" si="17"/>
        <v>0</v>
      </c>
      <c r="U264" s="133" t="str">
        <f>IF(1=1,IF(E264="","",U231),N("S39"))</f>
        <v/>
      </c>
      <c r="V264" s="133" t="str">
        <f>IF(1=1,IF(E264="","",V231),N("T39"))</f>
        <v/>
      </c>
      <c r="W264" s="135" t="str">
        <f>IF(1=1,IF(OR(U264="",V264="",NOT(ISNUMBER(U264)),NOT(ISNUMBER(V264)),U264=0),"",V264/U264),N("U39"))</f>
        <v/>
      </c>
      <c r="X264" s="136" t="str">
        <f>IF(1=1,IF(OR(W264="",NOT(ISNUMBER(F264))),"",F264*W264*IFERROR(INDEX(D384:D428,MATCH(AE264,B384:B428,0)),1)),N("V7"))</f>
        <v/>
      </c>
      <c r="Y264" s="137" t="str">
        <f>IF(1=1,IF(F264="","",IF(G264="","",IFERROR(INDEX(E384:E428,MATCH(AE264,B384:B428,0)),G264&amp;""))),N("W6"))</f>
        <v/>
      </c>
      <c r="Z264" s="142" t="str">
        <f>IF(1=1,IF(X264="","",IF(AND(ISNUMBER(X264),X264&lt;1,Y264="kg"),MAX(1,ROUND(X264*1000,0)),IF(AND(ISNUMBER(X264),X264&lt;1,Y264="L"),MAX(1,ROUND(X264*100,0)),ROUND(X264,3)))),N("X39"))</f>
        <v/>
      </c>
      <c r="AA264" s="143" t="str">
        <f>IF(1=1,IF(X264="","",IF(AND(ISNUMBER(X264),X264&lt;1,Y264="kg"),"g",IF(AND(ISNUMBER(X264),X264&lt;1,Y264="L"),"cl",Y264))),N("Y39"))</f>
        <v/>
      </c>
      <c r="AB264" s="123" t="str">
        <f>IF(1=1,IF(E264="","",IF(F264="","A CONTROLER",IF(NOT(ISNUMBER(F264)),"TEXTE",IF(OR(W264="",W264&lt;=0),"COMMANDE COUVERTS INCOMPLETE",IF(G264="","UNITE MANQUANTE",IF(COUNTIF(B384:B428,AE264)=0,"UNITE A CONTROLER","OK")))))),N("Z6"))</f>
        <v/>
      </c>
      <c r="AD264" s="144" t="str">
        <f>IF(1=1,IF(E264="","",AD231),N("AB39"))</f>
        <v/>
      </c>
      <c r="AE264" s="125" t="str">
        <f>IF(1=1,IF(G264="","",UPPER(TRIM(SUBSTITUTE(SUBSTITUTE(G264&amp;"",CHAR(160)," ")," "," ")))),N("AC39"))</f>
        <v/>
      </c>
      <c r="AG264" s="244" t="s">
        <v>64</v>
      </c>
    </row>
    <row r="265" spans="1:33" ht="15.75" x14ac:dyDescent="0.25">
      <c r="A265" s="126" t="str">
        <f>IF(1=1,IF(E265="","",A231),N("A40"))</f>
        <v/>
      </c>
      <c r="B265" s="127" t="str">
        <f>IF(1=1,IF(E265="","",B231),N("B40"))</f>
        <v/>
      </c>
      <c r="C265" s="127"/>
      <c r="D265" s="129" t="str">
        <f>IF(ISBLANK(E265),"",LARGE(D231:D264,1)+1)</f>
        <v/>
      </c>
      <c r="E265" s="130"/>
      <c r="F265" s="131"/>
      <c r="G265" s="170"/>
      <c r="H265" s="105"/>
      <c r="I265" s="132" t="str">
        <f>IF(1=1,IF(E265="","",I231),N("H40"))</f>
        <v/>
      </c>
      <c r="J265" s="133" t="str">
        <f>IF(1=1,IF(E265="","",J231),N("I40"))</f>
        <v/>
      </c>
      <c r="K265" s="134" t="str">
        <f>IF(1=1,IF(E265="","",K231),N("J40"))</f>
        <v/>
      </c>
      <c r="L265" s="135" t="str">
        <f>IF(1=1,IF(OR(J265="",O265="",NOT(ISNUMBER(J265)),NOT(ISNUMBER(O265)),J265=0),"",O265/J265),N("L40"))</f>
        <v/>
      </c>
      <c r="M265" s="136" t="str">
        <f>IF(1=1,IF(OR(L265="",NOT(ISNUMBER(F265))),"",F265*L265*IFERROR(INDEX(D384:D428,MATCH(AE265,B384:B428,0)),1)),N("M13"))</f>
        <v/>
      </c>
      <c r="N265" s="137" t="str">
        <f>IF(1=1,IF(F265="","",IF(G265="","",IFERROR(INDEX(E384:E428,MATCH(AE265,B384:B428,0)),G265&amp;""))),N("N6"))</f>
        <v/>
      </c>
      <c r="O265" s="138" t="str">
        <f>IF(1=1,IF(E265="","",O231),N("K40"))</f>
        <v/>
      </c>
      <c r="P265" s="139" t="str">
        <f>IF(1=1,IF(M265="","",IF(AND(ISNUMBER(M265),M265&lt;1,N265="kg"),MAX(1,ROUND(M265*1000,0)),IF(AND(ISNUMBER(M265),M265&lt;1,N265="L"),MAX(1,ROUND(M265*100,0)),ROUND(M265,3)))),N("O40"))</f>
        <v/>
      </c>
      <c r="Q265" s="140" t="str">
        <f>IF(1=1,IF(M265="","",IF(AND(ISNUMBER(M265),M265&lt;1,N265="kg"),"g",IF(AND(ISNUMBER(M265),M265&lt;1,N265="L"),"cl",N265))),N("P40"))</f>
        <v/>
      </c>
      <c r="R265" s="161" t="str">
        <f>IF(1=1,IF(E265="","",IF(F265="","A CONTROLER",IF(NOT(ISNUMBER(F265)),"TEXTE",IF(OR(L265="",L265&lt;=0),"COMMANDE PRINCIPALE INCOMPLETE",IF(G265="","UNITE MANQUANTE",IF(COUNTIF(B384:B428,AE265)=0,"UNITE A CONTROLER","OK")))))),N("Q9"))</f>
        <v/>
      </c>
      <c r="S265" s="105"/>
      <c r="T265" s="141">
        <f t="shared" si="17"/>
        <v>0</v>
      </c>
      <c r="U265" s="133" t="str">
        <f>IF(1=1,IF(E265="","",U231),N("S40"))</f>
        <v/>
      </c>
      <c r="V265" s="133" t="str">
        <f>IF(1=1,IF(E265="","",V231),N("T40"))</f>
        <v/>
      </c>
      <c r="W265" s="135" t="str">
        <f>IF(1=1,IF(OR(U265="",V265="",NOT(ISNUMBER(U265)),NOT(ISNUMBER(V265)),U265=0),"",V265/U265),N("U40"))</f>
        <v/>
      </c>
      <c r="X265" s="136" t="str">
        <f>IF(1=1,IF(OR(W265="",NOT(ISNUMBER(F265))),"",F265*W265*IFERROR(INDEX(D384:D428,MATCH(AE265,B384:B428,0)),1)),N("V7"))</f>
        <v/>
      </c>
      <c r="Y265" s="137" t="str">
        <f>IF(1=1,IF(F265="","",IF(G265="","",IFERROR(INDEX(E384:E428,MATCH(AE265,B384:B428,0)),G265&amp;""))),N("W6"))</f>
        <v/>
      </c>
      <c r="Z265" s="142" t="str">
        <f>IF(1=1,IF(X265="","",IF(AND(ISNUMBER(X265),X265&lt;1,Y265="kg"),MAX(1,ROUND(X265*1000,0)),IF(AND(ISNUMBER(X265),X265&lt;1,Y265="L"),MAX(1,ROUND(X265*100,0)),ROUND(X265,3)))),N("X40"))</f>
        <v/>
      </c>
      <c r="AA265" s="143" t="str">
        <f>IF(1=1,IF(X265="","",IF(AND(ISNUMBER(X265),X265&lt;1,Y265="kg"),"g",IF(AND(ISNUMBER(X265),X265&lt;1,Y265="L"),"cl",Y265))),N("Y40"))</f>
        <v/>
      </c>
      <c r="AB265" s="123" t="str">
        <f>IF(1=1,IF(E265="","",IF(F265="","A CONTROLER",IF(NOT(ISNUMBER(F265)),"TEXTE",IF(OR(W265="",W265&lt;=0),"COMMANDE COUVERTS INCOMPLETE",IF(G265="","UNITE MANQUANTE",IF(COUNTIF(B384:B428,AE265)=0,"UNITE A CONTROLER","OK")))))),N("Z6"))</f>
        <v/>
      </c>
      <c r="AD265" s="144" t="str">
        <f>IF(1=1,IF(E265="","",AD231),N("AB40"))</f>
        <v/>
      </c>
      <c r="AE265" s="125" t="str">
        <f>IF(1=1,IF(G265="","",UPPER(TRIM(SUBSTITUTE(SUBSTITUTE(G265&amp;"",CHAR(160)," ")," "," ")))),N("AC40"))</f>
        <v/>
      </c>
      <c r="AG265" s="244" t="s">
        <v>66</v>
      </c>
    </row>
    <row r="266" spans="1:33" ht="23.25" x14ac:dyDescent="0.25">
      <c r="A266" s="162"/>
      <c r="B266" s="163" t="s">
        <v>229</v>
      </c>
      <c r="C266" s="164"/>
      <c r="D266" s="164" t="s">
        <v>239</v>
      </c>
      <c r="E266" s="164"/>
      <c r="F266" s="164"/>
      <c r="G266" s="164"/>
      <c r="H266" s="165"/>
      <c r="I266" s="164"/>
      <c r="J266" s="164"/>
      <c r="K266" s="164"/>
      <c r="L266" s="164"/>
      <c r="M266" s="164"/>
      <c r="N266" s="164"/>
      <c r="O266" s="164"/>
      <c r="P266" s="164" t="str">
        <f>D266</f>
        <v>SOUS-FAMILLE</v>
      </c>
      <c r="Q266" s="164"/>
      <c r="R266" s="164"/>
      <c r="S266" s="165"/>
      <c r="T266" s="166" t="s">
        <v>664</v>
      </c>
      <c r="U266" s="167" cm="1">
        <f t="array" ref="U266">SUMPRODUCT(LEN(E268:E302)-LEN(SUBSTITUTE(E268:E302,"*","")))</f>
        <v>0</v>
      </c>
      <c r="V266" s="164"/>
      <c r="W266" s="164" t="str">
        <f>D266</f>
        <v>SOUS-FAMILLE</v>
      </c>
      <c r="X266" s="164"/>
      <c r="Y266" s="164"/>
      <c r="Z266" s="164"/>
      <c r="AA266" s="164"/>
      <c r="AB266" s="168"/>
      <c r="AC266" s="164"/>
      <c r="AD266" s="164"/>
      <c r="AE266" s="169" t="str">
        <f>B268</f>
        <v>NOM DE LA RECETTE À SAISIR</v>
      </c>
      <c r="AG266" s="244" t="s">
        <v>68</v>
      </c>
    </row>
    <row r="267" spans="1:33" ht="32.25" thickBot="1" x14ac:dyDescent="0.3">
      <c r="A267" s="92" t="s">
        <v>155</v>
      </c>
      <c r="B267" s="92" t="s">
        <v>1</v>
      </c>
      <c r="C267" s="92"/>
      <c r="D267" s="92" t="s">
        <v>2</v>
      </c>
      <c r="E267" s="92" t="s">
        <v>117</v>
      </c>
      <c r="F267" s="92" t="s">
        <v>3</v>
      </c>
      <c r="G267" s="92" t="s">
        <v>4</v>
      </c>
      <c r="H267" s="81"/>
      <c r="I267" s="157" t="s">
        <v>5</v>
      </c>
      <c r="J267" s="92" t="s">
        <v>114</v>
      </c>
      <c r="K267" s="92" t="s">
        <v>4</v>
      </c>
      <c r="L267" s="92" t="s">
        <v>6</v>
      </c>
      <c r="M267" s="94" t="s">
        <v>7</v>
      </c>
      <c r="N267" s="94" t="s">
        <v>116</v>
      </c>
      <c r="O267" s="95" t="s">
        <v>115</v>
      </c>
      <c r="P267" s="96" t="s">
        <v>8</v>
      </c>
      <c r="Q267" s="97" t="s">
        <v>9</v>
      </c>
      <c r="R267" s="92" t="s">
        <v>10</v>
      </c>
      <c r="S267" s="81"/>
      <c r="T267" s="92" t="s">
        <v>117</v>
      </c>
      <c r="U267" s="98" t="s">
        <v>11</v>
      </c>
      <c r="V267" s="95" t="s">
        <v>12</v>
      </c>
      <c r="W267" s="92" t="s">
        <v>13</v>
      </c>
      <c r="X267" s="94" t="s">
        <v>7</v>
      </c>
      <c r="Y267" s="94" t="s">
        <v>116</v>
      </c>
      <c r="Z267" s="99" t="s">
        <v>8</v>
      </c>
      <c r="AA267" s="97" t="s">
        <v>9</v>
      </c>
      <c r="AB267" s="99" t="s">
        <v>10</v>
      </c>
      <c r="AC267" s="240"/>
      <c r="AD267" s="92" t="s">
        <v>14</v>
      </c>
      <c r="AE267" s="92" t="s">
        <v>15</v>
      </c>
      <c r="AG267" s="244" t="s">
        <v>70</v>
      </c>
    </row>
    <row r="268" spans="1:33" ht="18.75" x14ac:dyDescent="0.25">
      <c r="A268" s="158" t="s">
        <v>5640</v>
      </c>
      <c r="B268" s="101" t="s">
        <v>20</v>
      </c>
      <c r="C268" s="101"/>
      <c r="D268" s="102">
        <v>0</v>
      </c>
      <c r="E268" s="103" t="s">
        <v>21</v>
      </c>
      <c r="F268" s="104">
        <v>10</v>
      </c>
      <c r="G268" s="8" t="s">
        <v>119</v>
      </c>
      <c r="H268" s="105"/>
      <c r="I268" s="106" t="str">
        <f>E268</f>
        <v>ÉLÉMENT PRINCIPAL À SAISIR</v>
      </c>
      <c r="J268" s="107">
        <f>F268</f>
        <v>10</v>
      </c>
      <c r="K268" s="108" t="str">
        <f>G268</f>
        <v>Quoi ?</v>
      </c>
      <c r="L268" s="109">
        <f>IF(1=1,IF(OR(J268="",O268="",NOT(ISNUMBER(J268)),NOT(ISNUMBER(O268)),J268=0),"",O268/J268),N("L6"))</f>
        <v>15</v>
      </c>
      <c r="M268" s="110">
        <f>IF(1=1,IF(OR(L268="",NOT(ISNUMBER(F268))),"",F268*L268*IFERROR(INDEX(D384:D428,MATCH(AE268,B384:B428,0)),1)),N("M13"))</f>
        <v>150</v>
      </c>
      <c r="N268" s="111" t="str">
        <f>IF(1=1,IF(F268="","",IF(G268="","",IFERROR(INDEX(E384:E428,MATCH(AE268,B384:B428,0)),G268&amp;""))),N("N6"))</f>
        <v>Quoi ?</v>
      </c>
      <c r="O268" s="112">
        <v>150</v>
      </c>
      <c r="P268" s="113">
        <f>IF(1=1,IF(M268="","",IF(AND(ISNUMBER(M268),M268&lt;1,N268="kg"),MAX(1,ROUND(M268*1000,0)),IF(AND(ISNUMBER(M268),M268&lt;1,N268="L"),MAX(1,ROUND(M268*100,0)),ROUND(M268,3)))),N("O6"))</f>
        <v>150</v>
      </c>
      <c r="Q268" s="114" t="str">
        <f>IF(1=1,IF(M268="","",IF(AND(ISNUMBER(M268),M268&lt;1,N268="kg"),"g",IF(AND(ISNUMBER(M268),M268&lt;1,N268="L"),"cl",N268))),N("P6"))</f>
        <v>Quoi ?</v>
      </c>
      <c r="R268" s="115" t="str">
        <f>IF(1=1,IF(E268="","",IF(F268="","A CONTROLER",IF(NOT(ISNUMBER(F268)),"TEXTE",IF(OR(L268="",L268&lt;=0),"COMMANDE PRINCIPALE INCOMPLETE",IF(G268="","UNITE MANQUANTE",IF(COUNTIF(B384:B428,AE268)=0,"UNITE A CONTROLER","OK")))))),N("Q9"))</f>
        <v>UNITE A CONTROLER</v>
      </c>
      <c r="S268" s="105"/>
      <c r="T268" s="159" t="str">
        <f>B268</f>
        <v>NOM DE LA RECETTE À SAISIR</v>
      </c>
      <c r="U268" s="117">
        <v>100</v>
      </c>
      <c r="V268" s="112">
        <v>150</v>
      </c>
      <c r="W268" s="118">
        <f>IF(1=1,IF(OR(U268="",V268="",NOT(ISNUMBER(U268)),NOT(ISNUMBER(V268)),U268=0),"",V268/U268),N("U6"))</f>
        <v>1.5</v>
      </c>
      <c r="X268" s="119">
        <f>IF(1=1,IF(OR(W268="",NOT(ISNUMBER(F268))),"",F268*W268*IFERROR(INDEX(D384:D428,MATCH(AE268,B384:B428,0)),1)),N("V7"))</f>
        <v>15</v>
      </c>
      <c r="Y268" s="120" t="str">
        <f>IF(1=1,IF(F268="","",IF(G268="","",IFERROR(INDEX(E384:E428,MATCH(AE268,B384:B428,0)),G268&amp;""))),N("W6"))</f>
        <v>Quoi ?</v>
      </c>
      <c r="Z268" s="121">
        <f>IF(1=1,IF(X268="","",IF(AND(ISNUMBER(X268),X268&lt;1,Y268="kg"),MAX(1,ROUND(X268*1000,0)),IF(AND(ISNUMBER(X268),X268&lt;1,Y268="L"),MAX(1,ROUND(X268*100,0)),ROUND(X268,3)))),N("X6"))</f>
        <v>15</v>
      </c>
      <c r="AA268" s="122" t="str">
        <f>IF(1=1,IF(X268="","",IF(AND(ISNUMBER(X268),X268&lt;1,Y268="kg"),"g",IF(AND(ISNUMBER(X268),X268&lt;1,Y268="L"),"cl",Y268))),N("Y6"))</f>
        <v>Quoi ?</v>
      </c>
      <c r="AB268" s="123" t="str">
        <f>IF(1=1,IF(E268="","",IF(F268="","A CONTROLER",IF(NOT(ISNUMBER(F268)),"TEXTE",IF(OR(W268="",W268&lt;=0),"COMMANDE COUVERTS INCOMPLETE",IF(G268="","UNITE MANQUANTE",IF(COUNTIF(B384:B428,AE268)=0,"UNITE A CONTROLER","OK")))))),N("Z6"))</f>
        <v>UNITE A CONTROLER</v>
      </c>
      <c r="AD268" s="124">
        <v>62</v>
      </c>
      <c r="AE268" s="125" t="str">
        <f>IF(1=1,IF(G268="","",UPPER(TRIM(SUBSTITUTE(SUBSTITUTE(G268&amp;"",CHAR(160)," ")," "," ")))),N("AC6"))</f>
        <v>QUOI ?</v>
      </c>
      <c r="AG268" s="244" t="s">
        <v>72</v>
      </c>
    </row>
    <row r="269" spans="1:33" ht="15.75" x14ac:dyDescent="0.25">
      <c r="A269" s="160" t="str">
        <f>IF(1=1,IF(E269="","",A268),N("A7"))</f>
        <v/>
      </c>
      <c r="B269" s="127" t="str">
        <f>IF(1=1,IF(E269="","",B268),N("B7"))</f>
        <v/>
      </c>
      <c r="C269" s="128"/>
      <c r="D269" s="129" t="str">
        <f>IF(ISBLANK(E269),"",LARGE(D268:D268,1)+1)</f>
        <v/>
      </c>
      <c r="E269" s="130"/>
      <c r="F269" s="131"/>
      <c r="G269" s="170"/>
      <c r="H269" s="105"/>
      <c r="I269" s="132" t="str">
        <f>IF(1=1,IF(E269="","",I268),N("H7"))</f>
        <v/>
      </c>
      <c r="J269" s="133" t="str">
        <f>IF(1=1,IF(E269="","",J268),N("I7"))</f>
        <v/>
      </c>
      <c r="K269" s="134" t="str">
        <f>IF(1=1,IF(E269="","",K268),N("J7"))</f>
        <v/>
      </c>
      <c r="L269" s="135" t="str">
        <f>IF(1=1,IF(OR(J269="",O269="",NOT(ISNUMBER(J269)),NOT(ISNUMBER(O269)),J269=0),"",O269/J269),N("L7"))</f>
        <v/>
      </c>
      <c r="M269" s="136" t="str">
        <f>IF(1=1,IF(OR(L269="",NOT(ISNUMBER(F269))),"",F269*L269*IFERROR(INDEX(D384:D428,MATCH(AE269,B384:B428,0)),1)),N("M13"))</f>
        <v/>
      </c>
      <c r="N269" s="137" t="str">
        <f>IF(1=1,IF(F269="","",IF(G269="","",IFERROR(INDEX(E384:E428,MATCH(AE269,B384:B428,0)),G269&amp;""))),N("N6"))</f>
        <v/>
      </c>
      <c r="O269" s="138" t="str">
        <f>IF(1=1,IF(E269="","",O268),N("K7"))</f>
        <v/>
      </c>
      <c r="P269" s="139" t="str">
        <f>IF(1=1,IF(M269="","",IF(AND(ISNUMBER(M269),M269&lt;1,N269="kg"),MAX(1,ROUND(M269*1000,0)),IF(AND(ISNUMBER(M269),M269&lt;1,N269="L"),MAX(1,ROUND(M269*100,0)),ROUND(M269,3)))),N("O7"))</f>
        <v/>
      </c>
      <c r="Q269" s="140" t="str">
        <f>IF(1=1,IF(M269="","",IF(AND(ISNUMBER(M269),M269&lt;1,N269="kg"),"g",IF(AND(ISNUMBER(M269),M269&lt;1,N269="L"),"cl",N269))),N("P7"))</f>
        <v/>
      </c>
      <c r="R269" s="161" t="str">
        <f>IF(1=1,IF(E269="","",IF(F269="","A CONTROLER",IF(NOT(ISNUMBER(F269)),"TEXTE",IF(OR(L269="",L269&lt;=0),"COMMANDE PRINCIPALE INCOMPLETE",IF(G269="","UNITE MANQUANTE",IF(COUNTIF(B384:B428,AE269)=0,"UNITE A CONTROLER","OK")))))),N("Q9"))</f>
        <v/>
      </c>
      <c r="S269" s="105"/>
      <c r="T269" s="141">
        <f t="shared" ref="T269:T302" si="18">E269</f>
        <v>0</v>
      </c>
      <c r="U269" s="133" t="str">
        <f>IF(1=1,IF(E269="","",U268),N("S7"))</f>
        <v/>
      </c>
      <c r="V269" s="133" t="str">
        <f>IF(1=1,IF(E269="","",V268),N("T7"))</f>
        <v/>
      </c>
      <c r="W269" s="135" t="str">
        <f>IF(1=1,IF(OR(U269="",V269="",NOT(ISNUMBER(U269)),NOT(ISNUMBER(V269)),U269=0),"",V269/U269),N("U7"))</f>
        <v/>
      </c>
      <c r="X269" s="136" t="str">
        <f>IF(1=1,IF(OR(W269="",NOT(ISNUMBER(F269))),"",F269*W269*IFERROR(INDEX(D384:D428,MATCH(AE269,B384:B428,0)),1)),N("V7"))</f>
        <v/>
      </c>
      <c r="Y269" s="137" t="str">
        <f>IF(1=1,IF(F269="","",IF(G269="","",IFERROR(INDEX(E384:E428,MATCH(AE269,B384:B428,0)),G269&amp;""))),N("W6"))</f>
        <v/>
      </c>
      <c r="Z269" s="142" t="str">
        <f>IF(1=1,IF(X269="","",IF(AND(ISNUMBER(X269),X269&lt;1,Y269="kg"),MAX(1,ROUND(X269*1000,0)),IF(AND(ISNUMBER(X269),X269&lt;1,Y269="L"),MAX(1,ROUND(X269*100,0)),ROUND(X269,3)))),N("X7"))</f>
        <v/>
      </c>
      <c r="AA269" s="143" t="str">
        <f>IF(1=1,IF(X269="","",IF(AND(ISNUMBER(X269),X269&lt;1,Y269="kg"),"g",IF(AND(ISNUMBER(X269),X269&lt;1,Y269="L"),"cl",Y269))),N("Y7"))</f>
        <v/>
      </c>
      <c r="AB269" s="123" t="str">
        <f>IF(1=1,IF(E269="","",IF(F269="","A CONTROLER",IF(NOT(ISNUMBER(F269)),"TEXTE",IF(OR(W269="",W269&lt;=0),"COMMANDE COUVERTS INCOMPLETE",IF(G269="","UNITE MANQUANTE",IF(COUNTIF(B384:B428,AE269)=0,"UNITE A CONTROLER","OK")))))),N("Z6"))</f>
        <v/>
      </c>
      <c r="AD269" s="144" t="str">
        <f>IF(1=1,IF(E269="","",AD268),N("AB7"))</f>
        <v/>
      </c>
      <c r="AE269" s="125" t="str">
        <f>IF(1=1,IF(G269="","",UPPER(TRIM(SUBSTITUTE(SUBSTITUTE(G269&amp;"",CHAR(160)," ")," "," ")))),N("AC7"))</f>
        <v/>
      </c>
      <c r="AG269" s="244" t="s">
        <v>74</v>
      </c>
    </row>
    <row r="270" spans="1:33" ht="15.75" x14ac:dyDescent="0.25">
      <c r="A270" s="160" t="str">
        <f>IF(1=1,IF(E270="","",A268),N("A8"))</f>
        <v/>
      </c>
      <c r="B270" s="127" t="str">
        <f>IF(1=1,IF(E270="","",B268),N("B8"))</f>
        <v/>
      </c>
      <c r="C270" s="128"/>
      <c r="D270" s="129" t="str">
        <f>IF(ISBLANK(E270),"",LARGE(D268:D269,1)+1)</f>
        <v/>
      </c>
      <c r="E270" s="130"/>
      <c r="F270" s="131"/>
      <c r="G270" s="170"/>
      <c r="H270" s="105"/>
      <c r="I270" s="132" t="str">
        <f>IF(1=1,IF(E270="","",I268),N("H8"))</f>
        <v/>
      </c>
      <c r="J270" s="133" t="str">
        <f>IF(1=1,IF(E270="","",J268),N("I8"))</f>
        <v/>
      </c>
      <c r="K270" s="134" t="str">
        <f>IF(1=1,IF(E270="","",K268),N("J8"))</f>
        <v/>
      </c>
      <c r="L270" s="135" t="str">
        <f>IF(1=1,IF(OR(J270="",O270="",NOT(ISNUMBER(J270)),NOT(ISNUMBER(O270)),J270=0),"",O270/J270),N("L8"))</f>
        <v/>
      </c>
      <c r="M270" s="136" t="str">
        <f>IF(1=1,IF(OR(L270="",NOT(ISNUMBER(F270))),"",F270*L270*IFERROR(INDEX(D384:D428,MATCH(AE270,B384:B428,0)),1)),N("M13"))</f>
        <v/>
      </c>
      <c r="N270" s="137" t="str">
        <f>IF(1=1,IF(F270="","",IF(G270="","",IFERROR(INDEX(E384:E428,MATCH(AE270,B384:B428,0)),G270&amp;""))),N("N6"))</f>
        <v/>
      </c>
      <c r="O270" s="138" t="str">
        <f>IF(1=1,IF(E270="","",O268),N("K8"))</f>
        <v/>
      </c>
      <c r="P270" s="139" t="str">
        <f>IF(1=1,IF(M270="","",IF(AND(ISNUMBER(M270),M270&lt;1,N270="kg"),MAX(1,ROUND(M270*1000,0)),IF(AND(ISNUMBER(M270),M270&lt;1,N270="L"),MAX(1,ROUND(M270*100,0)),ROUND(M270,3)))),N("O8"))</f>
        <v/>
      </c>
      <c r="Q270" s="140" t="str">
        <f>IF(1=1,IF(M270="","",IF(AND(ISNUMBER(M270),M270&lt;1,N270="kg"),"g",IF(AND(ISNUMBER(M270),M270&lt;1,N270="L"),"cl",N270))),N("P8"))</f>
        <v/>
      </c>
      <c r="R270" s="161" t="str">
        <f>IF(1=1,IF(E270="","",IF(F270="","A CONTROLER",IF(NOT(ISNUMBER(F270)),"TEXTE",IF(OR(L270="",L270&lt;=0),"COMMANDE PRINCIPALE INCOMPLETE",IF(G270="","UNITE MANQUANTE",IF(COUNTIF(B384:B428,AE270)=0,"UNITE A CONTROLER","OK")))))),N("Q9"))</f>
        <v/>
      </c>
      <c r="S270" s="105"/>
      <c r="T270" s="141">
        <f t="shared" si="18"/>
        <v>0</v>
      </c>
      <c r="U270" s="133" t="str">
        <f>IF(1=1,IF(E270="","",U268),N("S8"))</f>
        <v/>
      </c>
      <c r="V270" s="133" t="str">
        <f>IF(1=1,IF(E270="","",V268),N("T8"))</f>
        <v/>
      </c>
      <c r="W270" s="135" t="str">
        <f>IF(1=1,IF(OR(U270="",V270="",NOT(ISNUMBER(U270)),NOT(ISNUMBER(V270)),U270=0),"",V270/U270),N("U8"))</f>
        <v/>
      </c>
      <c r="X270" s="136" t="str">
        <f>IF(1=1,IF(OR(W270="",NOT(ISNUMBER(F270))),"",F270*W270*IFERROR(INDEX(D384:D428,MATCH(AE270,B384:B428,0)),1)),N("V7"))</f>
        <v/>
      </c>
      <c r="Y270" s="137" t="str">
        <f>IF(1=1,IF(F270="","",IF(G270="","",IFERROR(INDEX(E384:E428,MATCH(AE270,B384:B428,0)),G270&amp;""))),N("W6"))</f>
        <v/>
      </c>
      <c r="Z270" s="142" t="str">
        <f>IF(1=1,IF(X270="","",IF(AND(ISNUMBER(X270),X270&lt;1,Y270="kg"),MAX(1,ROUND(X270*1000,0)),IF(AND(ISNUMBER(X270),X270&lt;1,Y270="L"),MAX(1,ROUND(X270*100,0)),ROUND(X270,3)))),N("X8"))</f>
        <v/>
      </c>
      <c r="AA270" s="143" t="str">
        <f>IF(1=1,IF(X270="","",IF(AND(ISNUMBER(X270),X270&lt;1,Y270="kg"),"g",IF(AND(ISNUMBER(X270),X270&lt;1,Y270="L"),"cl",Y270))),N("Y8"))</f>
        <v/>
      </c>
      <c r="AB270" s="123" t="str">
        <f>IF(1=1,IF(E270="","",IF(F270="","A CONTROLER",IF(NOT(ISNUMBER(F270)),"TEXTE",IF(OR(W270="",W270&lt;=0),"COMMANDE COUVERTS INCOMPLETE",IF(G270="","UNITE MANQUANTE",IF(COUNTIF(B384:B428,AE270)=0,"UNITE A CONTROLER","OK")))))),N("Z6"))</f>
        <v/>
      </c>
      <c r="AD270" s="144" t="str">
        <f>IF(1=1,IF(E270="","",AD268),N("AB8"))</f>
        <v/>
      </c>
      <c r="AE270" s="125" t="str">
        <f>IF(1=1,IF(G270="","",UPPER(TRIM(SUBSTITUTE(SUBSTITUTE(G270&amp;"",CHAR(160)," ")," "," ")))),N("AC8"))</f>
        <v/>
      </c>
      <c r="AG270" s="244" t="s">
        <v>76</v>
      </c>
    </row>
    <row r="271" spans="1:33" ht="15.75" x14ac:dyDescent="0.25">
      <c r="A271" s="160" t="str">
        <f>IF(1=1,IF(E271="","",A268),N("A9"))</f>
        <v/>
      </c>
      <c r="B271" s="127" t="str">
        <f>IF(1=1,IF(E271="","",B268),N("B9"))</f>
        <v/>
      </c>
      <c r="C271" s="128"/>
      <c r="D271" s="129" t="str">
        <f>IF(ISBLANK(E271),"",LARGE(D268:D270,1)+1)</f>
        <v/>
      </c>
      <c r="E271" s="130"/>
      <c r="F271" s="131"/>
      <c r="G271" s="170"/>
      <c r="H271" s="105"/>
      <c r="I271" s="132" t="str">
        <f>IF(1=1,IF(E271="","",I268),N("H9"))</f>
        <v/>
      </c>
      <c r="J271" s="133" t="str">
        <f>IF(1=1,IF(E271="","",J268),N("I9"))</f>
        <v/>
      </c>
      <c r="K271" s="134" t="str">
        <f>IF(1=1,IF(E271="","",K268),N("J9"))</f>
        <v/>
      </c>
      <c r="L271" s="135" t="str">
        <f>IF(1=1,IF(OR(J271="",O271="",NOT(ISNUMBER(J271)),NOT(ISNUMBER(O271)),J271=0),"",O271/J271),N("L9"))</f>
        <v/>
      </c>
      <c r="M271" s="136" t="str">
        <f>IF(1=1,IF(OR(L271="",NOT(ISNUMBER(F271))),"",F271*L271*IFERROR(INDEX(D384:D428,MATCH(AE271,B384:B428,0)),1)),N("M13"))</f>
        <v/>
      </c>
      <c r="N271" s="137" t="str">
        <f>IF(1=1,IF(F271="","",IF(G271="","",IFERROR(INDEX(E384:E428,MATCH(AE271,B384:B428,0)),G271&amp;""))),N("N6"))</f>
        <v/>
      </c>
      <c r="O271" s="138" t="str">
        <f>IF(1=1,IF(E271="","",O268),N("K9"))</f>
        <v/>
      </c>
      <c r="P271" s="139" t="str">
        <f>IF(1=1,IF(M271="","",IF(AND(ISNUMBER(M271),M271&lt;1,N271="kg"),MAX(1,ROUND(M271*1000,0)),IF(AND(ISNUMBER(M271),M271&lt;1,N271="L"),MAX(1,ROUND(M271*100,0)),ROUND(M271,3)))),N("O9"))</f>
        <v/>
      </c>
      <c r="Q271" s="140" t="str">
        <f>IF(1=1,IF(M271="","",IF(AND(ISNUMBER(M271),M271&lt;1,N271="kg"),"g",IF(AND(ISNUMBER(M271),M271&lt;1,N271="L"),"cl",N271))),N("P9"))</f>
        <v/>
      </c>
      <c r="R271" s="161" t="str">
        <f>IF(1=1,IF(E271="","",IF(F271="","A CONTROLER",IF(NOT(ISNUMBER(F271)),"TEXTE",IF(OR(L271="",L271&lt;=0),"COMMANDE PRINCIPALE INCOMPLETE",IF(G271="","UNITE MANQUANTE",IF(COUNTIF(B384:B428,AE271)=0,"UNITE A CONTROLER","OK")))))),N("Q9"))</f>
        <v/>
      </c>
      <c r="S271" s="105"/>
      <c r="T271" s="141">
        <f t="shared" si="18"/>
        <v>0</v>
      </c>
      <c r="U271" s="133" t="str">
        <f>IF(1=1,IF(E271="","",U268),N("S9"))</f>
        <v/>
      </c>
      <c r="V271" s="133" t="str">
        <f>IF(1=1,IF(E271="","",V268),N("T9"))</f>
        <v/>
      </c>
      <c r="W271" s="135" t="str">
        <f>IF(1=1,IF(OR(U271="",V271="",NOT(ISNUMBER(U271)),NOT(ISNUMBER(V271)),U271=0),"",V271/U271),N("U9"))</f>
        <v/>
      </c>
      <c r="X271" s="136" t="str">
        <f>IF(1=1,IF(OR(W271="",NOT(ISNUMBER(F271))),"",F271*W271*IFERROR(INDEX(D384:D428,MATCH(AE271,B384:B428,0)),1)),N("V7"))</f>
        <v/>
      </c>
      <c r="Y271" s="137" t="str">
        <f>IF(1=1,IF(F271="","",IF(G271="","",IFERROR(INDEX(E384:E428,MATCH(AE271,B384:B428,0)),G271&amp;""))),N("W6"))</f>
        <v/>
      </c>
      <c r="Z271" s="142" t="str">
        <f>IF(1=1,IF(X271="","",IF(AND(ISNUMBER(X271),X271&lt;1,Y271="kg"),MAX(1,ROUND(X271*1000,0)),IF(AND(ISNUMBER(X271),X271&lt;1,Y271="L"),MAX(1,ROUND(X271*100,0)),ROUND(X271,3)))),N("X9"))</f>
        <v/>
      </c>
      <c r="AA271" s="143" t="str">
        <f>IF(1=1,IF(X271="","",IF(AND(ISNUMBER(X271),X271&lt;1,Y271="kg"),"g",IF(AND(ISNUMBER(X271),X271&lt;1,Y271="L"),"cl",Y271))),N("Y9"))</f>
        <v/>
      </c>
      <c r="AB271" s="123" t="str">
        <f>IF(1=1,IF(E271="","",IF(F271="","A CONTROLER",IF(NOT(ISNUMBER(F271)),"TEXTE",IF(OR(W271="",W271&lt;=0),"COMMANDE COUVERTS INCOMPLETE",IF(G271="","UNITE MANQUANTE",IF(COUNTIF(B384:B428,AE271)=0,"UNITE A CONTROLER","OK")))))),N("Z6"))</f>
        <v/>
      </c>
      <c r="AD271" s="144" t="str">
        <f>IF(1=1,IF(E271="","",AD268),N("AB9"))</f>
        <v/>
      </c>
      <c r="AE271" s="125" t="str">
        <f>IF(1=1,IF(G271="","",UPPER(TRIM(SUBSTITUTE(SUBSTITUTE(G271&amp;"",CHAR(160)," ")," "," ")))),N("AC9"))</f>
        <v/>
      </c>
      <c r="AG271" s="244" t="s">
        <v>78</v>
      </c>
    </row>
    <row r="272" spans="1:33" ht="15.75" x14ac:dyDescent="0.25">
      <c r="A272" s="160" t="str">
        <f>IF(1=1,IF(E272="","",A268),N("A10"))</f>
        <v/>
      </c>
      <c r="B272" s="127" t="str">
        <f>IF(1=1,IF(E272="","",B268),N("B10"))</f>
        <v/>
      </c>
      <c r="C272" s="128"/>
      <c r="D272" s="129" t="str">
        <f>IF(ISBLANK(E272),"",LARGE(D268:D271,1)+1)</f>
        <v/>
      </c>
      <c r="E272" s="130"/>
      <c r="F272" s="131"/>
      <c r="G272" s="170"/>
      <c r="H272" s="105"/>
      <c r="I272" s="132" t="str">
        <f>IF(1=1,IF(E272="","",I268),N("H10"))</f>
        <v/>
      </c>
      <c r="J272" s="133" t="str">
        <f>IF(1=1,IF(E272="","",J268),N("I10"))</f>
        <v/>
      </c>
      <c r="K272" s="134" t="str">
        <f>IF(1=1,IF(E272="","",K268),N("J10"))</f>
        <v/>
      </c>
      <c r="L272" s="135" t="str">
        <f>IF(1=1,IF(OR(J272="",O272="",NOT(ISNUMBER(J272)),NOT(ISNUMBER(O272)),J272=0),"",O272/J272),N("L10"))</f>
        <v/>
      </c>
      <c r="M272" s="136" t="str">
        <f>IF(1=1,IF(OR(L272="",NOT(ISNUMBER(F272))),"",F272*L272*IFERROR(INDEX(D384:D428,MATCH(AE272,B384:B428,0)),1)),N("M13"))</f>
        <v/>
      </c>
      <c r="N272" s="137" t="str">
        <f>IF(1=1,IF(F272="","",IF(G272="","",IFERROR(INDEX(E384:E428,MATCH(AE272,B384:B428,0)),G272&amp;""))),N("N6"))</f>
        <v/>
      </c>
      <c r="O272" s="138" t="str">
        <f>IF(1=1,IF(E272="","",O268),N("K10"))</f>
        <v/>
      </c>
      <c r="P272" s="139" t="str">
        <f>IF(1=1,IF(M272="","",IF(AND(ISNUMBER(M272),M272&lt;1,N272="kg"),MAX(1,ROUND(M272*1000,0)),IF(AND(ISNUMBER(M272),M272&lt;1,N272="L"),MAX(1,ROUND(M272*100,0)),ROUND(M272,3)))),N("O10"))</f>
        <v/>
      </c>
      <c r="Q272" s="140" t="str">
        <f>IF(1=1,IF(M272="","",IF(AND(ISNUMBER(M272),M272&lt;1,N272="kg"),"g",IF(AND(ISNUMBER(M272),M272&lt;1,N272="L"),"cl",N272))),N("P10"))</f>
        <v/>
      </c>
      <c r="R272" s="161" t="str">
        <f>IF(1=1,IF(E272="","",IF(F272="","A CONTROLER",IF(NOT(ISNUMBER(F272)),"TEXTE",IF(OR(L272="",L272&lt;=0),"COMMANDE PRINCIPALE INCOMPLETE",IF(G272="","UNITE MANQUANTE",IF(COUNTIF(B384:B428,AE272)=0,"UNITE A CONTROLER","OK")))))),N("Q9"))</f>
        <v/>
      </c>
      <c r="S272" s="105"/>
      <c r="T272" s="141">
        <f t="shared" si="18"/>
        <v>0</v>
      </c>
      <c r="U272" s="133" t="str">
        <f>IF(1=1,IF(E272="","",U268),N("S10"))</f>
        <v/>
      </c>
      <c r="V272" s="133" t="str">
        <f>IF(1=1,IF(E272="","",V268),N("T10"))</f>
        <v/>
      </c>
      <c r="W272" s="135" t="str">
        <f>IF(1=1,IF(OR(U272="",V272="",NOT(ISNUMBER(U272)),NOT(ISNUMBER(V272)),U272=0),"",V272/U272),N("U10"))</f>
        <v/>
      </c>
      <c r="X272" s="136" t="str">
        <f>IF(1=1,IF(OR(W272="",NOT(ISNUMBER(F272))),"",F272*W272*IFERROR(INDEX(D384:D428,MATCH(AE272,B384:B428,0)),1)),N("V7"))</f>
        <v/>
      </c>
      <c r="Y272" s="137" t="str">
        <f>IF(1=1,IF(F272="","",IF(G272="","",IFERROR(INDEX(E384:E428,MATCH(AE272,B384:B428,0)),G272&amp;""))),N("W6"))</f>
        <v/>
      </c>
      <c r="Z272" s="142" t="str">
        <f>IF(1=1,IF(X272="","",IF(AND(ISNUMBER(X272),X272&lt;1,Y272="kg"),MAX(1,ROUND(X272*1000,0)),IF(AND(ISNUMBER(X272),X272&lt;1,Y272="L"),MAX(1,ROUND(X272*100,0)),ROUND(X272,3)))),N("X10"))</f>
        <v/>
      </c>
      <c r="AA272" s="143" t="str">
        <f>IF(1=1,IF(X272="","",IF(AND(ISNUMBER(X272),X272&lt;1,Y272="kg"),"g",IF(AND(ISNUMBER(X272),X272&lt;1,Y272="L"),"cl",Y272))),N("Y10"))</f>
        <v/>
      </c>
      <c r="AB272" s="123" t="str">
        <f>IF(1=1,IF(E272="","",IF(F272="","A CONTROLER",IF(NOT(ISNUMBER(F272)),"TEXTE",IF(OR(W272="",W272&lt;=0),"COMMANDE COUVERTS INCOMPLETE",IF(G272="","UNITE MANQUANTE",IF(COUNTIF(B384:B428,AE272)=0,"UNITE A CONTROLER","OK")))))),N("Z6"))</f>
        <v/>
      </c>
      <c r="AD272" s="144" t="str">
        <f>IF(1=1,IF(E272="","",AD268),N("AB10"))</f>
        <v/>
      </c>
      <c r="AE272" s="125" t="str">
        <f>IF(1=1,IF(G272="","",UPPER(TRIM(SUBSTITUTE(SUBSTITUTE(G272&amp;"",CHAR(160)," ")," "," ")))),N("AC10"))</f>
        <v/>
      </c>
      <c r="AG272" s="244" t="s">
        <v>80</v>
      </c>
    </row>
    <row r="273" spans="1:33" ht="15.75" x14ac:dyDescent="0.25">
      <c r="A273" s="160" t="str">
        <f>IF(1=1,IF(E273="","",A268),N("A11"))</f>
        <v/>
      </c>
      <c r="B273" s="127" t="str">
        <f>IF(1=1,IF(E273="","",B268),N("B11"))</f>
        <v/>
      </c>
      <c r="C273" s="128"/>
      <c r="D273" s="129" t="str">
        <f>IF(ISBLANK(E273),"",LARGE(D268:D272,1)+1)</f>
        <v/>
      </c>
      <c r="E273" s="130"/>
      <c r="F273" s="131"/>
      <c r="G273" s="170"/>
      <c r="H273" s="105"/>
      <c r="I273" s="132" t="str">
        <f>IF(1=1,IF(E273="","",I268),N("H11"))</f>
        <v/>
      </c>
      <c r="J273" s="133" t="str">
        <f>IF(1=1,IF(E273="","",J268),N("I11"))</f>
        <v/>
      </c>
      <c r="K273" s="134" t="str">
        <f>IF(1=1,IF(E273="","",K268),N("J11"))</f>
        <v/>
      </c>
      <c r="L273" s="135" t="str">
        <f>IF(1=1,IF(OR(J273="",O273="",NOT(ISNUMBER(J273)),NOT(ISNUMBER(O273)),J273=0),"",O273/J273),N("L11"))</f>
        <v/>
      </c>
      <c r="M273" s="136" t="str">
        <f>IF(1=1,IF(OR(L273="",NOT(ISNUMBER(F273))),"",F273*L273*IFERROR(INDEX(D384:D428,MATCH(AE273,B384:B428,0)),1)),N("M13"))</f>
        <v/>
      </c>
      <c r="N273" s="137" t="str">
        <f>IF(1=1,IF(F273="","",IF(G273="","",IFERROR(INDEX(E384:E428,MATCH(AE273,B384:B428,0)),G273&amp;""))),N("N6"))</f>
        <v/>
      </c>
      <c r="O273" s="138" t="str">
        <f>IF(1=1,IF(E273="","",O268),N("K11"))</f>
        <v/>
      </c>
      <c r="P273" s="139" t="str">
        <f>IF(1=1,IF(M273="","",IF(AND(ISNUMBER(M273),M273&lt;1,N273="kg"),MAX(1,ROUND(M273*1000,0)),IF(AND(ISNUMBER(M273),M273&lt;1,N273="L"),MAX(1,ROUND(M273*100,0)),ROUND(M273,3)))),N("O11"))</f>
        <v/>
      </c>
      <c r="Q273" s="140" t="str">
        <f>IF(1=1,IF(M273="","",IF(AND(ISNUMBER(M273),M273&lt;1,N273="kg"),"g",IF(AND(ISNUMBER(M273),M273&lt;1,N273="L"),"cl",N273))),N("P11"))</f>
        <v/>
      </c>
      <c r="R273" s="161" t="str">
        <f>IF(1=1,IF(E273="","",IF(F273="","A CONTROLER",IF(NOT(ISNUMBER(F273)),"TEXTE",IF(OR(L273="",L273&lt;=0),"COMMANDE PRINCIPALE INCOMPLETE",IF(G273="","UNITE MANQUANTE",IF(COUNTIF(B384:B428,AE273)=0,"UNITE A CONTROLER","OK")))))),N("Q9"))</f>
        <v/>
      </c>
      <c r="S273" s="105"/>
      <c r="T273" s="141">
        <f t="shared" si="18"/>
        <v>0</v>
      </c>
      <c r="U273" s="133" t="str">
        <f>IF(1=1,IF(E273="","",U268),N("S11"))</f>
        <v/>
      </c>
      <c r="V273" s="133" t="str">
        <f>IF(1=1,IF(E273="","",V268),N("T11"))</f>
        <v/>
      </c>
      <c r="W273" s="135" t="str">
        <f>IF(1=1,IF(OR(U273="",V273="",NOT(ISNUMBER(U273)),NOT(ISNUMBER(V273)),U273=0),"",V273/U273),N("U11"))</f>
        <v/>
      </c>
      <c r="X273" s="136" t="str">
        <f>IF(1=1,IF(OR(W273="",NOT(ISNUMBER(F273))),"",F273*W273*IFERROR(INDEX(D384:D428,MATCH(AE273,B384:B428,0)),1)),N("V7"))</f>
        <v/>
      </c>
      <c r="Y273" s="137" t="str">
        <f>IF(1=1,IF(F273="","",IF(G273="","",IFERROR(INDEX(E384:E428,MATCH(AE273,B384:B428,0)),G273&amp;""))),N("W6"))</f>
        <v/>
      </c>
      <c r="Z273" s="142" t="str">
        <f>IF(1=1,IF(X273="","",IF(AND(ISNUMBER(X273),X273&lt;1,Y273="kg"),MAX(1,ROUND(X273*1000,0)),IF(AND(ISNUMBER(X273),X273&lt;1,Y273="L"),MAX(1,ROUND(X273*100,0)),ROUND(X273,3)))),N("X11"))</f>
        <v/>
      </c>
      <c r="AA273" s="143" t="str">
        <f>IF(1=1,IF(X273="","",IF(AND(ISNUMBER(X273),X273&lt;1,Y273="kg"),"g",IF(AND(ISNUMBER(X273),X273&lt;1,Y273="L"),"cl",Y273))),N("Y11"))</f>
        <v/>
      </c>
      <c r="AB273" s="123" t="str">
        <f>IF(1=1,IF(E273="","",IF(F273="","A CONTROLER",IF(NOT(ISNUMBER(F273)),"TEXTE",IF(OR(W273="",W273&lt;=0),"COMMANDE COUVERTS INCOMPLETE",IF(G273="","UNITE MANQUANTE",IF(COUNTIF(B384:B428,AE273)=0,"UNITE A CONTROLER","OK")))))),N("Z6"))</f>
        <v/>
      </c>
      <c r="AD273" s="144" t="str">
        <f>IF(1=1,IF(E273="","",AD268),N("AB11"))</f>
        <v/>
      </c>
      <c r="AE273" s="125" t="str">
        <f>IF(1=1,IF(G273="","",UPPER(TRIM(SUBSTITUTE(SUBSTITUTE(G273&amp;"",CHAR(160)," ")," "," ")))),N("AC11"))</f>
        <v/>
      </c>
      <c r="AG273" s="244" t="s">
        <v>66</v>
      </c>
    </row>
    <row r="274" spans="1:33" ht="15.75" x14ac:dyDescent="0.25">
      <c r="A274" s="160" t="str">
        <f>IF(1=1,IF(E274="","",A268),N("A12"))</f>
        <v/>
      </c>
      <c r="B274" s="127" t="str">
        <f>IF(1=1,IF(E274="","",B268),N("B12"))</f>
        <v/>
      </c>
      <c r="C274" s="128"/>
      <c r="D274" s="129" t="str">
        <f>IF(ISBLANK(E274),"",LARGE(D268:D273,1)+1)</f>
        <v/>
      </c>
      <c r="E274" s="130"/>
      <c r="F274" s="131"/>
      <c r="G274" s="170"/>
      <c r="H274" s="105"/>
      <c r="I274" s="132" t="str">
        <f>IF(1=1,IF(E274="","",I268),N("H12"))</f>
        <v/>
      </c>
      <c r="J274" s="133" t="str">
        <f>IF(1=1,IF(E274="","",J268),N("I12"))</f>
        <v/>
      </c>
      <c r="K274" s="134" t="str">
        <f>IF(1=1,IF(E274="","",K268),N("J12"))</f>
        <v/>
      </c>
      <c r="L274" s="135" t="str">
        <f>IF(1=1,IF(OR(J274="",O274="",NOT(ISNUMBER(J274)),NOT(ISNUMBER(O274)),J274=0),"",O274/J274),N("L12"))</f>
        <v/>
      </c>
      <c r="M274" s="136" t="str">
        <f>IF(1=1,IF(OR(L274="",NOT(ISNUMBER(F274))),"",F274*L274*IFERROR(INDEX(D384:D428,MATCH(AE274,B384:B428,0)),1)),N("M13"))</f>
        <v/>
      </c>
      <c r="N274" s="137" t="str">
        <f>IF(1=1,IF(F274="","",IF(G274="","",IFERROR(INDEX(E384:E428,MATCH(AE274,B384:B428,0)),G274&amp;""))),N("N6"))</f>
        <v/>
      </c>
      <c r="O274" s="138" t="str">
        <f>IF(1=1,IF(E274="","",O268),N("K12"))</f>
        <v/>
      </c>
      <c r="P274" s="139" t="str">
        <f>IF(1=1,IF(M274="","",IF(AND(ISNUMBER(M274),M274&lt;1,N274="kg"),MAX(1,ROUND(M274*1000,0)),IF(AND(ISNUMBER(M274),M274&lt;1,N274="L"),MAX(1,ROUND(M274*100,0)),ROUND(M274,3)))),N("O12"))</f>
        <v/>
      </c>
      <c r="Q274" s="140" t="str">
        <f>IF(1=1,IF(M274="","",IF(AND(ISNUMBER(M274),M274&lt;1,N274="kg"),"g",IF(AND(ISNUMBER(M274),M274&lt;1,N274="L"),"cl",N274))),N("P12"))</f>
        <v/>
      </c>
      <c r="R274" s="161" t="str">
        <f>IF(1=1,IF(E274="","",IF(F274="","A CONTROLER",IF(NOT(ISNUMBER(F274)),"TEXTE",IF(OR(L274="",L274&lt;=0),"COMMANDE PRINCIPALE INCOMPLETE",IF(G274="","UNITE MANQUANTE",IF(COUNTIF(B384:B428,AE274)=0,"UNITE A CONTROLER","OK")))))),N("Q9"))</f>
        <v/>
      </c>
      <c r="S274" s="105"/>
      <c r="T274" s="141">
        <f t="shared" si="18"/>
        <v>0</v>
      </c>
      <c r="U274" s="133" t="str">
        <f>IF(1=1,IF(E274="","",U268),N("S12"))</f>
        <v/>
      </c>
      <c r="V274" s="133" t="str">
        <f>IF(1=1,IF(E274="","",V268),N("T12"))</f>
        <v/>
      </c>
      <c r="W274" s="135" t="str">
        <f>IF(1=1,IF(OR(U274="",V274="",NOT(ISNUMBER(U274)),NOT(ISNUMBER(V274)),U274=0),"",V274/U274),N("U12"))</f>
        <v/>
      </c>
      <c r="X274" s="136" t="str">
        <f>IF(1=1,IF(OR(W274="",NOT(ISNUMBER(F274))),"",F274*W274*IFERROR(INDEX(D384:D428,MATCH(AE274,B384:B428,0)),1)),N("V7"))</f>
        <v/>
      </c>
      <c r="Y274" s="137" t="str">
        <f>IF(1=1,IF(F274="","",IF(G274="","",IFERROR(INDEX(E384:E428,MATCH(AE274,B384:B428,0)),G274&amp;""))),N("W6"))</f>
        <v/>
      </c>
      <c r="Z274" s="142" t="str">
        <f>IF(1=1,IF(X274="","",IF(AND(ISNUMBER(X274),X274&lt;1,Y274="kg"),MAX(1,ROUND(X274*1000,0)),IF(AND(ISNUMBER(X274),X274&lt;1,Y274="L"),MAX(1,ROUND(X274*100,0)),ROUND(X274,3)))),N("X12"))</f>
        <v/>
      </c>
      <c r="AA274" s="143" t="str">
        <f>IF(1=1,IF(X274="","",IF(AND(ISNUMBER(X274),X274&lt;1,Y274="kg"),"g",IF(AND(ISNUMBER(X274),X274&lt;1,Y274="L"),"cl",Y274))),N("Y12"))</f>
        <v/>
      </c>
      <c r="AB274" s="123" t="str">
        <f>IF(1=1,IF(E274="","",IF(F274="","A CONTROLER",IF(NOT(ISNUMBER(F274)),"TEXTE",IF(OR(W274="",W274&lt;=0),"COMMANDE COUVERTS INCOMPLETE",IF(G274="","UNITE MANQUANTE",IF(COUNTIF(B384:B428,AE274)=0,"UNITE A CONTROLER","OK")))))),N("Z6"))</f>
        <v/>
      </c>
      <c r="AD274" s="144" t="str">
        <f>IF(1=1,IF(E274="","",AD268),N("AB12"))</f>
        <v/>
      </c>
      <c r="AE274" s="125" t="str">
        <f>IF(1=1,IF(G274="","",UPPER(TRIM(SUBSTITUTE(SUBSTITUTE(G274&amp;"",CHAR(160)," ")," "," ")))),N("AC12"))</f>
        <v/>
      </c>
      <c r="AG274" s="244" t="s">
        <v>64</v>
      </c>
    </row>
    <row r="275" spans="1:33" ht="15.75" x14ac:dyDescent="0.25">
      <c r="A275" s="160" t="str">
        <f>IF(1=1,IF(E275="","",A268),N("A13"))</f>
        <v/>
      </c>
      <c r="B275" s="127" t="str">
        <f>IF(1=1,IF(E275="","",B268),N("B13"))</f>
        <v/>
      </c>
      <c r="C275" s="128"/>
      <c r="D275" s="129" t="str">
        <f>IF(ISBLANK(E275),"",LARGE(D268:D274,1)+1)</f>
        <v/>
      </c>
      <c r="E275" s="130"/>
      <c r="F275" s="131"/>
      <c r="G275" s="170"/>
      <c r="H275" s="105"/>
      <c r="I275" s="132" t="str">
        <f>IF(1=1,IF(E275="","",I268),N("H13"))</f>
        <v/>
      </c>
      <c r="J275" s="133" t="str">
        <f>IF(1=1,IF(E275="","",J268),N("I13"))</f>
        <v/>
      </c>
      <c r="K275" s="134" t="str">
        <f>IF(1=1,IF(E275="","",K268),N("J13"))</f>
        <v/>
      </c>
      <c r="L275" s="135" t="str">
        <f>IF(1=1,IF(OR(J275="",O275="",NOT(ISNUMBER(J275)),NOT(ISNUMBER(O275)),J275=0),"",O275/J275),N("L13"))</f>
        <v/>
      </c>
      <c r="M275" s="136" t="str">
        <f>IF(1=1,IF(OR(L275="",NOT(ISNUMBER(F275))),"",F275*L275*IFERROR(INDEX(D384:D428,MATCH(AE275,B384:B428,0)),1)),N("M13"))</f>
        <v/>
      </c>
      <c r="N275" s="137" t="str">
        <f>IF(1=1,IF(F275="","",IF(G275="","",IFERROR(INDEX(E384:E428,MATCH(AE275,B384:B428,0)),G275&amp;""))),N("N6"))</f>
        <v/>
      </c>
      <c r="O275" s="138" t="str">
        <f>IF(1=1,IF(E275="","",O268),N("K13"))</f>
        <v/>
      </c>
      <c r="P275" s="139" t="str">
        <f>IF(1=1,IF(M275="","",IF(AND(ISNUMBER(M275),M275&lt;1,N275="kg"),MAX(1,ROUND(M275*1000,0)),IF(AND(ISNUMBER(M275),M275&lt;1,N275="L"),MAX(1,ROUND(M275*100,0)),ROUND(M275,3)))),N("O13"))</f>
        <v/>
      </c>
      <c r="Q275" s="140" t="str">
        <f>IF(1=1,IF(M275="","",IF(AND(ISNUMBER(M275),M275&lt;1,N275="kg"),"g",IF(AND(ISNUMBER(M275),M275&lt;1,N275="L"),"cl",N275))),N("P13"))</f>
        <v/>
      </c>
      <c r="R275" s="161" t="str">
        <f>IF(1=1,IF(E275="","",IF(F275="","A CONTROLER",IF(NOT(ISNUMBER(F275)),"TEXTE",IF(OR(L275="",L275&lt;=0),"COMMANDE PRINCIPALE INCOMPLETE",IF(G275="","UNITE MANQUANTE",IF(COUNTIF(B384:B428,AE275)=0,"UNITE A CONTROLER","OK")))))),N("Q9"))</f>
        <v/>
      </c>
      <c r="S275" s="105"/>
      <c r="T275" s="141">
        <f t="shared" si="18"/>
        <v>0</v>
      </c>
      <c r="U275" s="133" t="str">
        <f>IF(1=1,IF(E275="","",U268),N("S13"))</f>
        <v/>
      </c>
      <c r="V275" s="133" t="str">
        <f>IF(1=1,IF(E275="","",V268),N("T13"))</f>
        <v/>
      </c>
      <c r="W275" s="135" t="str">
        <f>IF(1=1,IF(OR(U275="",V275="",NOT(ISNUMBER(U275)),NOT(ISNUMBER(V275)),U275=0),"",V275/U275),N("U13"))</f>
        <v/>
      </c>
      <c r="X275" s="136" t="str">
        <f>IF(1=1,IF(OR(W275="",NOT(ISNUMBER(F275))),"",F275*W275*IFERROR(INDEX(D384:D428,MATCH(AE275,B384:B428,0)),1)),N("V7"))</f>
        <v/>
      </c>
      <c r="Y275" s="137" t="str">
        <f>IF(1=1,IF(F275="","",IF(G275="","",IFERROR(INDEX(E384:E428,MATCH(AE275,B384:B428,0)),G275&amp;""))),N("W6"))</f>
        <v/>
      </c>
      <c r="Z275" s="142" t="str">
        <f>IF(1=1,IF(X275="","",IF(AND(ISNUMBER(X275),X275&lt;1,Y275="kg"),MAX(1,ROUND(X275*1000,0)),IF(AND(ISNUMBER(X275),X275&lt;1,Y275="L"),MAX(1,ROUND(X275*100,0)),ROUND(X275,3)))),N("X13"))</f>
        <v/>
      </c>
      <c r="AA275" s="143" t="str">
        <f>IF(1=1,IF(X275="","",IF(AND(ISNUMBER(X275),X275&lt;1,Y275="kg"),"g",IF(AND(ISNUMBER(X275),X275&lt;1,Y275="L"),"cl",Y275))),N("Y13"))</f>
        <v/>
      </c>
      <c r="AB275" s="123" t="str">
        <f>IF(1=1,IF(E275="","",IF(F275="","A CONTROLER",IF(NOT(ISNUMBER(F275)),"TEXTE",IF(OR(W275="",W275&lt;=0),"COMMANDE COUVERTS INCOMPLETE",IF(G275="","UNITE MANQUANTE",IF(COUNTIF(B384:B428,AE275)=0,"UNITE A CONTROLER","OK")))))),N("Z6"))</f>
        <v/>
      </c>
      <c r="AD275" s="144" t="str">
        <f>IF(1=1,IF(E275="","",AD268),N("AB13"))</f>
        <v/>
      </c>
      <c r="AE275" s="125" t="str">
        <f>IF(1=1,IF(G275="","",UPPER(TRIM(SUBSTITUTE(SUBSTITUTE(G275&amp;"",CHAR(160)," ")," "," ")))),N("AC13"))</f>
        <v/>
      </c>
      <c r="AG275" s="244"/>
    </row>
    <row r="276" spans="1:33" ht="15.75" x14ac:dyDescent="0.25">
      <c r="A276" s="160" t="str">
        <f>IF(1=1,IF(E276="","",A268),N("A14"))</f>
        <v/>
      </c>
      <c r="B276" s="127" t="str">
        <f>IF(1=1,IF(E276="","",B268),N("B14"))</f>
        <v/>
      </c>
      <c r="C276" s="128"/>
      <c r="D276" s="129" t="str">
        <f>IF(ISBLANK(E276),"",LARGE(D268:D275,1)+1)</f>
        <v/>
      </c>
      <c r="E276" s="130"/>
      <c r="F276" s="131"/>
      <c r="G276" s="170"/>
      <c r="H276" s="105"/>
      <c r="I276" s="132" t="str">
        <f>IF(1=1,IF(E276="","",I268),N("H14"))</f>
        <v/>
      </c>
      <c r="J276" s="133" t="str">
        <f>IF(1=1,IF(E276="","",J268),N("I14"))</f>
        <v/>
      </c>
      <c r="K276" s="134" t="str">
        <f>IF(1=1,IF(E276="","",K268),N("J14"))</f>
        <v/>
      </c>
      <c r="L276" s="135" t="str">
        <f>IF(1=1,IF(OR(J276="",O276="",NOT(ISNUMBER(J276)),NOT(ISNUMBER(O276)),J276=0),"",O276/J276),N("L14"))</f>
        <v/>
      </c>
      <c r="M276" s="136" t="str">
        <f>IF(1=1,IF(OR(L276="",NOT(ISNUMBER(F276))),"",F276*L276*IFERROR(INDEX(D384:D428,MATCH(AE276,B384:B428,0)),1)),N("M13"))</f>
        <v/>
      </c>
      <c r="N276" s="137" t="str">
        <f>IF(1=1,IF(F276="","",IF(G276="","",IFERROR(INDEX(E384:E428,MATCH(AE276,B384:B428,0)),G276&amp;""))),N("N6"))</f>
        <v/>
      </c>
      <c r="O276" s="138" t="str">
        <f>IF(1=1,IF(E276="","",O268),N("K14"))</f>
        <v/>
      </c>
      <c r="P276" s="139" t="str">
        <f>IF(1=1,IF(M276="","",IF(AND(ISNUMBER(M276),M276&lt;1,N276="kg"),MAX(1,ROUND(M276*1000,0)),IF(AND(ISNUMBER(M276),M276&lt;1,N276="L"),MAX(1,ROUND(M276*100,0)),ROUND(M276,3)))),N("O14"))</f>
        <v/>
      </c>
      <c r="Q276" s="140" t="str">
        <f>IF(1=1,IF(M276="","",IF(AND(ISNUMBER(M276),M276&lt;1,N276="kg"),"g",IF(AND(ISNUMBER(M276),M276&lt;1,N276="L"),"cl",N276))),N("P14"))</f>
        <v/>
      </c>
      <c r="R276" s="161" t="str">
        <f>IF(1=1,IF(E276="","",IF(F276="","A CONTROLER",IF(NOT(ISNUMBER(F276)),"TEXTE",IF(OR(L276="",L276&lt;=0),"COMMANDE PRINCIPALE INCOMPLETE",IF(G276="","UNITE MANQUANTE",IF(COUNTIF(B384:B428,AE276)=0,"UNITE A CONTROLER","OK")))))),N("Q9"))</f>
        <v/>
      </c>
      <c r="S276" s="105"/>
      <c r="T276" s="141">
        <f t="shared" si="18"/>
        <v>0</v>
      </c>
      <c r="U276" s="133" t="str">
        <f>IF(1=1,IF(E276="","",U268),N("S14"))</f>
        <v/>
      </c>
      <c r="V276" s="133" t="str">
        <f>IF(1=1,IF(E276="","",V268),N("T14"))</f>
        <v/>
      </c>
      <c r="W276" s="135" t="str">
        <f>IF(1=1,IF(OR(U276="",V276="",NOT(ISNUMBER(U276)),NOT(ISNUMBER(V276)),U276=0),"",V276/U276),N("U14"))</f>
        <v/>
      </c>
      <c r="X276" s="136" t="str">
        <f>IF(1=1,IF(OR(W276="",NOT(ISNUMBER(F276))),"",F276*W276*IFERROR(INDEX(D384:D428,MATCH(AE276,B384:B428,0)),1)),N("V7"))</f>
        <v/>
      </c>
      <c r="Y276" s="137" t="str">
        <f>IF(1=1,IF(F276="","",IF(G276="","",IFERROR(INDEX(E384:E428,MATCH(AE276,B384:B428,0)),G276&amp;""))),N("W6"))</f>
        <v/>
      </c>
      <c r="Z276" s="142" t="str">
        <f>IF(1=1,IF(X276="","",IF(AND(ISNUMBER(X276),X276&lt;1,Y276="kg"),MAX(1,ROUND(X276*1000,0)),IF(AND(ISNUMBER(X276),X276&lt;1,Y276="L"),MAX(1,ROUND(X276*100,0)),ROUND(X276,3)))),N("X14"))</f>
        <v/>
      </c>
      <c r="AA276" s="143" t="str">
        <f>IF(1=1,IF(X276="","",IF(AND(ISNUMBER(X276),X276&lt;1,Y276="kg"),"g",IF(AND(ISNUMBER(X276),X276&lt;1,Y276="L"),"cl",Y276))),N("Y14"))</f>
        <v/>
      </c>
      <c r="AB276" s="123" t="str">
        <f>IF(1=1,IF(E276="","",IF(F276="","A CONTROLER",IF(NOT(ISNUMBER(F276)),"TEXTE",IF(OR(W276="",W276&lt;=0),"COMMANDE COUVERTS INCOMPLETE",IF(G276="","UNITE MANQUANTE",IF(COUNTIF(B384:B428,AE276)=0,"UNITE A CONTROLER","OK")))))),N("Z6"))</f>
        <v/>
      </c>
      <c r="AD276" s="144" t="str">
        <f>IF(1=1,IF(E276="","",AD268),N("AB14"))</f>
        <v/>
      </c>
      <c r="AE276" s="125" t="str">
        <f>IF(1=1,IF(G276="","",UPPER(TRIM(SUBSTITUTE(SUBSTITUTE(G276&amp;"",CHAR(160)," ")," "," ")))),N("AC14"))</f>
        <v/>
      </c>
    </row>
    <row r="277" spans="1:33" ht="15.75" x14ac:dyDescent="0.25">
      <c r="A277" s="160" t="str">
        <f>IF(1=1,IF(E277="","",A268),N("A15"))</f>
        <v/>
      </c>
      <c r="B277" s="127" t="str">
        <f>IF(1=1,IF(E277="","",B268),N("B15"))</f>
        <v/>
      </c>
      <c r="C277" s="128"/>
      <c r="D277" s="129" t="str">
        <f>IF(ISBLANK(E277),"",LARGE(D268:D276,1)+1)</f>
        <v/>
      </c>
      <c r="E277" s="130"/>
      <c r="F277" s="131"/>
      <c r="G277" s="170"/>
      <c r="H277" s="105"/>
      <c r="I277" s="132" t="str">
        <f>IF(1=1,IF(E277="","",I268),N("H15"))</f>
        <v/>
      </c>
      <c r="J277" s="133" t="str">
        <f>IF(1=1,IF(E277="","",J268),N("I15"))</f>
        <v/>
      </c>
      <c r="K277" s="134" t="str">
        <f>IF(1=1,IF(E277="","",K268),N("J15"))</f>
        <v/>
      </c>
      <c r="L277" s="135" t="str">
        <f>IF(1=1,IF(OR(J277="",O277="",NOT(ISNUMBER(J277)),NOT(ISNUMBER(O277)),J277=0),"",O277/J277),N("L15"))</f>
        <v/>
      </c>
      <c r="M277" s="136" t="str">
        <f>IF(1=1,IF(OR(L277="",NOT(ISNUMBER(F277))),"",F277*L277*IFERROR(INDEX(D384:D428,MATCH(AE277,B384:B428,0)),1)),N("M13"))</f>
        <v/>
      </c>
      <c r="N277" s="137" t="str">
        <f>IF(1=1,IF(F277="","",IF(G277="","",IFERROR(INDEX(E384:E428,MATCH(AE277,B384:B428,0)),G277&amp;""))),N("N6"))</f>
        <v/>
      </c>
      <c r="O277" s="138" t="str">
        <f>IF(1=1,IF(E277="","",O268),N("K15"))</f>
        <v/>
      </c>
      <c r="P277" s="139" t="str">
        <f>IF(1=1,IF(M277="","",IF(AND(ISNUMBER(M277),M277&lt;1,N277="kg"),MAX(1,ROUND(M277*1000,0)),IF(AND(ISNUMBER(M277),M277&lt;1,N277="L"),MAX(1,ROUND(M277*100,0)),ROUND(M277,3)))),N("O15"))</f>
        <v/>
      </c>
      <c r="Q277" s="140" t="str">
        <f>IF(1=1,IF(M277="","",IF(AND(ISNUMBER(M277),M277&lt;1,N277="kg"),"g",IF(AND(ISNUMBER(M277),M277&lt;1,N277="L"),"cl",N277))),N("P15"))</f>
        <v/>
      </c>
      <c r="R277" s="161" t="str">
        <f>IF(1=1,IF(E277="","",IF(F277="","A CONTROLER",IF(NOT(ISNUMBER(F277)),"TEXTE",IF(OR(L277="",L277&lt;=0),"COMMANDE PRINCIPALE INCOMPLETE",IF(G277="","UNITE MANQUANTE",IF(COUNTIF(B384:B428,AE277)=0,"UNITE A CONTROLER","OK")))))),N("Q9"))</f>
        <v/>
      </c>
      <c r="S277" s="105"/>
      <c r="T277" s="141">
        <f t="shared" si="18"/>
        <v>0</v>
      </c>
      <c r="U277" s="133" t="str">
        <f>IF(1=1,IF(E277="","",U268),N("S15"))</f>
        <v/>
      </c>
      <c r="V277" s="133" t="str">
        <f>IF(1=1,IF(E277="","",V268),N("T15"))</f>
        <v/>
      </c>
      <c r="W277" s="135" t="str">
        <f>IF(1=1,IF(OR(U277="",V277="",NOT(ISNUMBER(U277)),NOT(ISNUMBER(V277)),U277=0),"",V277/U277),N("U15"))</f>
        <v/>
      </c>
      <c r="X277" s="136" t="str">
        <f>IF(1=1,IF(OR(W277="",NOT(ISNUMBER(F277))),"",F277*W277*IFERROR(INDEX(D384:D428,MATCH(AE277,B384:B428,0)),1)),N("V7"))</f>
        <v/>
      </c>
      <c r="Y277" s="137" t="str">
        <f>IF(1=1,IF(F277="","",IF(G277="","",IFERROR(INDEX(E384:E428,MATCH(AE277,B384:B428,0)),G277&amp;""))),N("W6"))</f>
        <v/>
      </c>
      <c r="Z277" s="142" t="str">
        <f>IF(1=1,IF(X277="","",IF(AND(ISNUMBER(X277),X277&lt;1,Y277="kg"),MAX(1,ROUND(X277*1000,0)),IF(AND(ISNUMBER(X277),X277&lt;1,Y277="L"),MAX(1,ROUND(X277*100,0)),ROUND(X277,3)))),N("X15"))</f>
        <v/>
      </c>
      <c r="AA277" s="143" t="str">
        <f>IF(1=1,IF(X277="","",IF(AND(ISNUMBER(X277),X277&lt;1,Y277="kg"),"g",IF(AND(ISNUMBER(X277),X277&lt;1,Y277="L"),"cl",Y277))),N("Y15"))</f>
        <v/>
      </c>
      <c r="AB277" s="123" t="str">
        <f>IF(1=1,IF(E277="","",IF(F277="","A CONTROLER",IF(NOT(ISNUMBER(F277)),"TEXTE",IF(OR(W277="",W277&lt;=0),"COMMANDE COUVERTS INCOMPLETE",IF(G277="","UNITE MANQUANTE",IF(COUNTIF(B384:B428,AE277)=0,"UNITE A CONTROLER","OK")))))),N("Z6"))</f>
        <v/>
      </c>
      <c r="AD277" s="144" t="str">
        <f>IF(1=1,IF(E277="","",AD268),N("AB15"))</f>
        <v/>
      </c>
      <c r="AE277" s="125" t="str">
        <f>IF(1=1,IF(G277="","",UPPER(TRIM(SUBSTITUTE(SUBSTITUTE(G277&amp;"",CHAR(160)," ")," "," ")))),N("AC15"))</f>
        <v/>
      </c>
    </row>
    <row r="278" spans="1:33" ht="15.75" x14ac:dyDescent="0.25">
      <c r="A278" s="160" t="str">
        <f>IF(1=1,IF(E278="","",A268),N("A16"))</f>
        <v/>
      </c>
      <c r="B278" s="127" t="str">
        <f>IF(1=1,IF(E278="","",B268),N("B16"))</f>
        <v/>
      </c>
      <c r="C278" s="128"/>
      <c r="D278" s="129" t="str">
        <f>IF(ISBLANK(E278),"",LARGE(D268:D277,1)+1)</f>
        <v/>
      </c>
      <c r="E278" s="130"/>
      <c r="F278" s="131"/>
      <c r="G278" s="170"/>
      <c r="H278" s="105"/>
      <c r="I278" s="132" t="str">
        <f>IF(1=1,IF(E278="","",I268),N("H16"))</f>
        <v/>
      </c>
      <c r="J278" s="133" t="str">
        <f>IF(1=1,IF(E278="","",J268),N("I16"))</f>
        <v/>
      </c>
      <c r="K278" s="134" t="str">
        <f>IF(1=1,IF(E278="","",K268),N("J16"))</f>
        <v/>
      </c>
      <c r="L278" s="135" t="str">
        <f>IF(1=1,IF(OR(J278="",O278="",NOT(ISNUMBER(J278)),NOT(ISNUMBER(O278)),J278=0),"",O278/J278),N("L16"))</f>
        <v/>
      </c>
      <c r="M278" s="136" t="str">
        <f>IF(1=1,IF(OR(L278="",NOT(ISNUMBER(F278))),"",F278*L278*IFERROR(INDEX(D384:D428,MATCH(AE278,B384:B428,0)),1)),N("M13"))</f>
        <v/>
      </c>
      <c r="N278" s="137" t="str">
        <f>IF(1=1,IF(F278="","",IF(G278="","",IFERROR(INDEX(E384:E428,MATCH(AE278,B384:B428,0)),G278&amp;""))),N("N6"))</f>
        <v/>
      </c>
      <c r="O278" s="138" t="str">
        <f>IF(1=1,IF(E278="","",O268),N("K16"))</f>
        <v/>
      </c>
      <c r="P278" s="139" t="str">
        <f>IF(1=1,IF(M278="","",IF(AND(ISNUMBER(M278),M278&lt;1,N278="kg"),MAX(1,ROUND(M278*1000,0)),IF(AND(ISNUMBER(M278),M278&lt;1,N278="L"),MAX(1,ROUND(M278*100,0)),ROUND(M278,3)))),N("O16"))</f>
        <v/>
      </c>
      <c r="Q278" s="140" t="str">
        <f>IF(1=1,IF(M278="","",IF(AND(ISNUMBER(M278),M278&lt;1,N278="kg"),"g",IF(AND(ISNUMBER(M278),M278&lt;1,N278="L"),"cl",N278))),N("P16"))</f>
        <v/>
      </c>
      <c r="R278" s="161" t="str">
        <f>IF(1=1,IF(E278="","",IF(F278="","A CONTROLER",IF(NOT(ISNUMBER(F278)),"TEXTE",IF(OR(L278="",L278&lt;=0),"COMMANDE PRINCIPALE INCOMPLETE",IF(G278="","UNITE MANQUANTE",IF(COUNTIF(B384:B428,AE278)=0,"UNITE A CONTROLER","OK")))))),N("Q9"))</f>
        <v/>
      </c>
      <c r="S278" s="105"/>
      <c r="T278" s="141">
        <f t="shared" si="18"/>
        <v>0</v>
      </c>
      <c r="U278" s="133" t="str">
        <f>IF(1=1,IF(E278="","",U268),N("S16"))</f>
        <v/>
      </c>
      <c r="V278" s="133" t="str">
        <f>IF(1=1,IF(E278="","",V268),N("T16"))</f>
        <v/>
      </c>
      <c r="W278" s="135" t="str">
        <f>IF(1=1,IF(OR(U278="",V278="",NOT(ISNUMBER(U278)),NOT(ISNUMBER(V278)),U278=0),"",V278/U278),N("U16"))</f>
        <v/>
      </c>
      <c r="X278" s="136" t="str">
        <f>IF(1=1,IF(OR(W278="",NOT(ISNUMBER(F278))),"",F278*W278*IFERROR(INDEX(D384:D428,MATCH(AE278,B384:B428,0)),1)),N("V7"))</f>
        <v/>
      </c>
      <c r="Y278" s="137" t="str">
        <f>IF(1=1,IF(F278="","",IF(G278="","",IFERROR(INDEX(E384:E428,MATCH(AE278,B384:B428,0)),G278&amp;""))),N("W6"))</f>
        <v/>
      </c>
      <c r="Z278" s="142" t="str">
        <f>IF(1=1,IF(X278="","",IF(AND(ISNUMBER(X278),X278&lt;1,Y278="kg"),MAX(1,ROUND(X278*1000,0)),IF(AND(ISNUMBER(X278),X278&lt;1,Y278="L"),MAX(1,ROUND(X278*100,0)),ROUND(X278,3)))),N("X16"))</f>
        <v/>
      </c>
      <c r="AA278" s="143" t="str">
        <f>IF(1=1,IF(X278="","",IF(AND(ISNUMBER(X278),X278&lt;1,Y278="kg"),"g",IF(AND(ISNUMBER(X278),X278&lt;1,Y278="L"),"cl",Y278))),N("Y16"))</f>
        <v/>
      </c>
      <c r="AB278" s="123" t="str">
        <f>IF(1=1,IF(E278="","",IF(F278="","A CONTROLER",IF(NOT(ISNUMBER(F278)),"TEXTE",IF(OR(W278="",W278&lt;=0),"COMMANDE COUVERTS INCOMPLETE",IF(G278="","UNITE MANQUANTE",IF(COUNTIF(B384:B428,AE278)=0,"UNITE A CONTROLER","OK")))))),N("Z6"))</f>
        <v/>
      </c>
      <c r="AD278" s="144" t="str">
        <f>IF(1=1,IF(E278="","",AD268),N("AB16"))</f>
        <v/>
      </c>
      <c r="AE278" s="125" t="str">
        <f>IF(1=1,IF(G278="","",UPPER(TRIM(SUBSTITUTE(SUBSTITUTE(G278&amp;"",CHAR(160)," ")," "," ")))),N("AC16"))</f>
        <v/>
      </c>
    </row>
    <row r="279" spans="1:33" ht="15.75" x14ac:dyDescent="0.25">
      <c r="A279" s="160" t="str">
        <f>IF(1=1,IF(E279="","",A268),N("A17"))</f>
        <v/>
      </c>
      <c r="B279" s="127" t="str">
        <f>IF(1=1,IF(E279="","",B268),N("B17"))</f>
        <v/>
      </c>
      <c r="C279" s="128"/>
      <c r="D279" s="129" t="str">
        <f>IF(ISBLANK(E279),"",LARGE(D268:D278,1)+1)</f>
        <v/>
      </c>
      <c r="E279" s="130"/>
      <c r="F279" s="131"/>
      <c r="G279" s="170"/>
      <c r="H279" s="105"/>
      <c r="I279" s="132" t="str">
        <f>IF(1=1,IF(E279="","",I268),N("H17"))</f>
        <v/>
      </c>
      <c r="J279" s="133" t="str">
        <f>IF(1=1,IF(E279="","",J268),N("I17"))</f>
        <v/>
      </c>
      <c r="K279" s="134" t="str">
        <f>IF(1=1,IF(E279="","",K268),N("J17"))</f>
        <v/>
      </c>
      <c r="L279" s="135" t="str">
        <f>IF(1=1,IF(OR(J279="",O279="",NOT(ISNUMBER(J279)),NOT(ISNUMBER(O279)),J279=0),"",O279/J279),N("L17"))</f>
        <v/>
      </c>
      <c r="M279" s="136" t="str">
        <f>IF(1=1,IF(OR(L279="",NOT(ISNUMBER(F279))),"",F279*L279*IFERROR(INDEX(D384:D428,MATCH(AE279,B384:B428,0)),1)),N("M13"))</f>
        <v/>
      </c>
      <c r="N279" s="137" t="str">
        <f>IF(1=1,IF(F279="","",IF(G279="","",IFERROR(INDEX(E384:E428,MATCH(AE279,B384:B428,0)),G279&amp;""))),N("N6"))</f>
        <v/>
      </c>
      <c r="O279" s="138" t="str">
        <f>IF(1=1,IF(E279="","",O268),N("K17"))</f>
        <v/>
      </c>
      <c r="P279" s="139" t="str">
        <f>IF(1=1,IF(M279="","",IF(AND(ISNUMBER(M279),M279&lt;1,N279="kg"),MAX(1,ROUND(M279*1000,0)),IF(AND(ISNUMBER(M279),M279&lt;1,N279="L"),MAX(1,ROUND(M279*100,0)),ROUND(M279,3)))),N("O17"))</f>
        <v/>
      </c>
      <c r="Q279" s="140" t="str">
        <f>IF(1=1,IF(M279="","",IF(AND(ISNUMBER(M279),M279&lt;1,N279="kg"),"g",IF(AND(ISNUMBER(M279),M279&lt;1,N279="L"),"cl",N279))),N("P17"))</f>
        <v/>
      </c>
      <c r="R279" s="161" t="str">
        <f>IF(1=1,IF(E279="","",IF(F279="","A CONTROLER",IF(NOT(ISNUMBER(F279)),"TEXTE",IF(OR(L279="",L279&lt;=0),"COMMANDE PRINCIPALE INCOMPLETE",IF(G279="","UNITE MANQUANTE",IF(COUNTIF(B384:B428,AE279)=0,"UNITE A CONTROLER","OK")))))),N("Q9"))</f>
        <v/>
      </c>
      <c r="S279" s="105"/>
      <c r="T279" s="141">
        <f t="shared" si="18"/>
        <v>0</v>
      </c>
      <c r="U279" s="133" t="str">
        <f>IF(1=1,IF(E279="","",U268),N("S17"))</f>
        <v/>
      </c>
      <c r="V279" s="133" t="str">
        <f>IF(1=1,IF(E279="","",V268),N("T17"))</f>
        <v/>
      </c>
      <c r="W279" s="135" t="str">
        <f>IF(1=1,IF(OR(U279="",V279="",NOT(ISNUMBER(U279)),NOT(ISNUMBER(V279)),U279=0),"",V279/U279),N("U17"))</f>
        <v/>
      </c>
      <c r="X279" s="136" t="str">
        <f>IF(1=1,IF(OR(W279="",NOT(ISNUMBER(F279))),"",F279*W279*IFERROR(INDEX(D384:D428,MATCH(AE279,B384:B428,0)),1)),N("V7"))</f>
        <v/>
      </c>
      <c r="Y279" s="137" t="str">
        <f>IF(1=1,IF(F279="","",IF(G279="","",IFERROR(INDEX(E384:E428,MATCH(AE279,B384:B428,0)),G279&amp;""))),N("W6"))</f>
        <v/>
      </c>
      <c r="Z279" s="142" t="str">
        <f>IF(1=1,IF(X279="","",IF(AND(ISNUMBER(X279),X279&lt;1,Y279="kg"),MAX(1,ROUND(X279*1000,0)),IF(AND(ISNUMBER(X279),X279&lt;1,Y279="L"),MAX(1,ROUND(X279*100,0)),ROUND(X279,3)))),N("X17"))</f>
        <v/>
      </c>
      <c r="AA279" s="143" t="str">
        <f>IF(1=1,IF(X279="","",IF(AND(ISNUMBER(X279),X279&lt;1,Y279="kg"),"g",IF(AND(ISNUMBER(X279),X279&lt;1,Y279="L"),"cl",Y279))),N("Y17"))</f>
        <v/>
      </c>
      <c r="AB279" s="123" t="str">
        <f>IF(1=1,IF(E279="","",IF(F279="","A CONTROLER",IF(NOT(ISNUMBER(F279)),"TEXTE",IF(OR(W279="",W279&lt;=0),"COMMANDE COUVERTS INCOMPLETE",IF(G279="","UNITE MANQUANTE",IF(COUNTIF(B384:B428,AE279)=0,"UNITE A CONTROLER","OK")))))),N("Z6"))</f>
        <v/>
      </c>
      <c r="AD279" s="144" t="str">
        <f>IF(1=1,IF(E279="","",AD268),N("AB17"))</f>
        <v/>
      </c>
      <c r="AE279" s="125" t="str">
        <f>IF(1=1,IF(G279="","",UPPER(TRIM(SUBSTITUTE(SUBSTITUTE(G279&amp;"",CHAR(160)," ")," "," ")))),N("AC17"))</f>
        <v/>
      </c>
    </row>
    <row r="280" spans="1:33" ht="15.75" x14ac:dyDescent="0.25">
      <c r="A280" s="160" t="str">
        <f>IF(1=1,IF(E280="","",A268),N("A18"))</f>
        <v/>
      </c>
      <c r="B280" s="127" t="str">
        <f>IF(1=1,IF(E280="","",B268),N("B18"))</f>
        <v/>
      </c>
      <c r="C280" s="128"/>
      <c r="D280" s="129" t="str">
        <f>IF(ISBLANK(E280),"",LARGE(D268:D279,1)+1)</f>
        <v/>
      </c>
      <c r="E280" s="130"/>
      <c r="F280" s="131"/>
      <c r="G280" s="170"/>
      <c r="H280" s="105"/>
      <c r="I280" s="132" t="str">
        <f>IF(1=1,IF(E280="","",I268),N("H18"))</f>
        <v/>
      </c>
      <c r="J280" s="133" t="str">
        <f>IF(1=1,IF(E280="","",J268),N("I18"))</f>
        <v/>
      </c>
      <c r="K280" s="134" t="str">
        <f>IF(1=1,IF(E280="","",K268),N("J18"))</f>
        <v/>
      </c>
      <c r="L280" s="135" t="str">
        <f>IF(1=1,IF(OR(J280="",O280="",NOT(ISNUMBER(J280)),NOT(ISNUMBER(O280)),J280=0),"",O280/J280),N("L18"))</f>
        <v/>
      </c>
      <c r="M280" s="136" t="str">
        <f>IF(1=1,IF(OR(L280="",NOT(ISNUMBER(F280))),"",F280*L280*IFERROR(INDEX(D384:D428,MATCH(AE280,B384:B428,0)),1)),N("M13"))</f>
        <v/>
      </c>
      <c r="N280" s="137" t="str">
        <f>IF(1=1,IF(F280="","",IF(G280="","",IFERROR(INDEX(E384:E428,MATCH(AE280,B384:B428,0)),G280&amp;""))),N("N6"))</f>
        <v/>
      </c>
      <c r="O280" s="138" t="str">
        <f>IF(1=1,IF(E280="","",O268),N("K18"))</f>
        <v/>
      </c>
      <c r="P280" s="139" t="str">
        <f>IF(1=1,IF(M280="","",IF(AND(ISNUMBER(M280),M280&lt;1,N280="kg"),MAX(1,ROUND(M280*1000,0)),IF(AND(ISNUMBER(M280),M280&lt;1,N280="L"),MAX(1,ROUND(M280*100,0)),ROUND(M280,3)))),N("O18"))</f>
        <v/>
      </c>
      <c r="Q280" s="140" t="str">
        <f>IF(1=1,IF(M280="","",IF(AND(ISNUMBER(M280),M280&lt;1,N280="kg"),"g",IF(AND(ISNUMBER(M280),M280&lt;1,N280="L"),"cl",N280))),N("P18"))</f>
        <v/>
      </c>
      <c r="R280" s="161" t="str">
        <f>IF(1=1,IF(E280="","",IF(F280="","A CONTROLER",IF(NOT(ISNUMBER(F280)),"TEXTE",IF(OR(L280="",L280&lt;=0),"COMMANDE PRINCIPALE INCOMPLETE",IF(G280="","UNITE MANQUANTE",IF(COUNTIF(B384:B428,AE280)=0,"UNITE A CONTROLER","OK")))))),N("Q9"))</f>
        <v/>
      </c>
      <c r="S280" s="105"/>
      <c r="T280" s="141">
        <f t="shared" si="18"/>
        <v>0</v>
      </c>
      <c r="U280" s="133" t="str">
        <f>IF(1=1,IF(E280="","",U268),N("S18"))</f>
        <v/>
      </c>
      <c r="V280" s="133" t="str">
        <f>IF(1=1,IF(E280="","",V268),N("T18"))</f>
        <v/>
      </c>
      <c r="W280" s="135" t="str">
        <f>IF(1=1,IF(OR(U280="",V280="",NOT(ISNUMBER(U280)),NOT(ISNUMBER(V280)),U280=0),"",V280/U280),N("U18"))</f>
        <v/>
      </c>
      <c r="X280" s="136" t="str">
        <f>IF(1=1,IF(OR(W280="",NOT(ISNUMBER(F280))),"",F280*W280*IFERROR(INDEX(D384:D428,MATCH(AE280,B384:B428,0)),1)),N("V7"))</f>
        <v/>
      </c>
      <c r="Y280" s="137" t="str">
        <f>IF(1=1,IF(F280="","",IF(G280="","",IFERROR(INDEX(E384:E428,MATCH(AE280,B384:B428,0)),G280&amp;""))),N("W6"))</f>
        <v/>
      </c>
      <c r="Z280" s="142" t="str">
        <f>IF(1=1,IF(X280="","",IF(AND(ISNUMBER(X280),X280&lt;1,Y280="kg"),MAX(1,ROUND(X280*1000,0)),IF(AND(ISNUMBER(X280),X280&lt;1,Y280="L"),MAX(1,ROUND(X280*100,0)),ROUND(X280,3)))),N("X18"))</f>
        <v/>
      </c>
      <c r="AA280" s="143" t="str">
        <f>IF(1=1,IF(X280="","",IF(AND(ISNUMBER(X280),X280&lt;1,Y280="kg"),"g",IF(AND(ISNUMBER(X280),X280&lt;1,Y280="L"),"cl",Y280))),N("Y18"))</f>
        <v/>
      </c>
      <c r="AB280" s="123" t="str">
        <f>IF(1=1,IF(E280="","",IF(F280="","A CONTROLER",IF(NOT(ISNUMBER(F280)),"TEXTE",IF(OR(W280="",W280&lt;=0),"COMMANDE COUVERTS INCOMPLETE",IF(G280="","UNITE MANQUANTE",IF(COUNTIF(B384:B428,AE280)=0,"UNITE A CONTROLER","OK")))))),N("Z6"))</f>
        <v/>
      </c>
      <c r="AD280" s="144" t="str">
        <f>IF(1=1,IF(E280="","",AD268),N("AB18"))</f>
        <v/>
      </c>
      <c r="AE280" s="125" t="str">
        <f>IF(1=1,IF(G280="","",UPPER(TRIM(SUBSTITUTE(SUBSTITUTE(G280&amp;"",CHAR(160)," ")," "," ")))),N("AC18"))</f>
        <v/>
      </c>
    </row>
    <row r="281" spans="1:33" ht="15.75" x14ac:dyDescent="0.25">
      <c r="A281" s="160" t="str">
        <f>IF(1=1,IF(E281="","",A268),N("A19"))</f>
        <v/>
      </c>
      <c r="B281" s="127" t="str">
        <f>IF(1=1,IF(E281="","",B268),N("B19"))</f>
        <v/>
      </c>
      <c r="C281" s="128"/>
      <c r="D281" s="129" t="str">
        <f>IF(ISBLANK(E281),"",LARGE(D268:D280,1)+1)</f>
        <v/>
      </c>
      <c r="E281" s="130"/>
      <c r="F281" s="131"/>
      <c r="G281" s="170"/>
      <c r="H281" s="105"/>
      <c r="I281" s="132" t="str">
        <f>IF(1=1,IF(E281="","",I268),N("H19"))</f>
        <v/>
      </c>
      <c r="J281" s="133" t="str">
        <f>IF(1=1,IF(E281="","",J268),N("I19"))</f>
        <v/>
      </c>
      <c r="K281" s="134" t="str">
        <f>IF(1=1,IF(E281="","",K268),N("J19"))</f>
        <v/>
      </c>
      <c r="L281" s="135" t="str">
        <f>IF(1=1,IF(OR(J281="",O281="",NOT(ISNUMBER(J281)),NOT(ISNUMBER(O281)),J281=0),"",O281/J281),N("L19"))</f>
        <v/>
      </c>
      <c r="M281" s="136" t="str">
        <f>IF(1=1,IF(OR(L281="",NOT(ISNUMBER(F281))),"",F281*L281*IFERROR(INDEX(D384:D428,MATCH(AE281,B384:B428,0)),1)),N("M13"))</f>
        <v/>
      </c>
      <c r="N281" s="137" t="str">
        <f>IF(1=1,IF(F281="","",IF(G281="","",IFERROR(INDEX(E384:E428,MATCH(AE281,B384:B428,0)),G281&amp;""))),N("N6"))</f>
        <v/>
      </c>
      <c r="O281" s="138" t="str">
        <f>IF(1=1,IF(E281="","",O268),N("K19"))</f>
        <v/>
      </c>
      <c r="P281" s="139" t="str">
        <f>IF(1=1,IF(M281="","",IF(AND(ISNUMBER(M281),M281&lt;1,N281="kg"),MAX(1,ROUND(M281*1000,0)),IF(AND(ISNUMBER(M281),M281&lt;1,N281="L"),MAX(1,ROUND(M281*100,0)),ROUND(M281,3)))),N("O19"))</f>
        <v/>
      </c>
      <c r="Q281" s="140" t="str">
        <f>IF(1=1,IF(M281="","",IF(AND(ISNUMBER(M281),M281&lt;1,N281="kg"),"g",IF(AND(ISNUMBER(M281),M281&lt;1,N281="L"),"cl",N281))),N("P19"))</f>
        <v/>
      </c>
      <c r="R281" s="161" t="str">
        <f>IF(1=1,IF(E281="","",IF(F281="","A CONTROLER",IF(NOT(ISNUMBER(F281)),"TEXTE",IF(OR(L281="",L281&lt;=0),"COMMANDE PRINCIPALE INCOMPLETE",IF(G281="","UNITE MANQUANTE",IF(COUNTIF(B384:B428,AE281)=0,"UNITE A CONTROLER","OK")))))),N("Q9"))</f>
        <v/>
      </c>
      <c r="S281" s="105"/>
      <c r="T281" s="141">
        <f t="shared" si="18"/>
        <v>0</v>
      </c>
      <c r="U281" s="133" t="str">
        <f>IF(1=1,IF(E281="","",U268),N("S19"))</f>
        <v/>
      </c>
      <c r="V281" s="133" t="str">
        <f>IF(1=1,IF(E281="","",V268),N("T19"))</f>
        <v/>
      </c>
      <c r="W281" s="135" t="str">
        <f>IF(1=1,IF(OR(U281="",V281="",NOT(ISNUMBER(U281)),NOT(ISNUMBER(V281)),U281=0),"",V281/U281),N("U19"))</f>
        <v/>
      </c>
      <c r="X281" s="136" t="str">
        <f>IF(1=1,IF(OR(W281="",NOT(ISNUMBER(F281))),"",F281*W281*IFERROR(INDEX(D384:D428,MATCH(AE281,B384:B428,0)),1)),N("V7"))</f>
        <v/>
      </c>
      <c r="Y281" s="137" t="str">
        <f>IF(1=1,IF(F281="","",IF(G281="","",IFERROR(INDEX(E384:E428,MATCH(AE281,B384:B428,0)),G281&amp;""))),N("W6"))</f>
        <v/>
      </c>
      <c r="Z281" s="142" t="str">
        <f>IF(1=1,IF(X281="","",IF(AND(ISNUMBER(X281),X281&lt;1,Y281="kg"),MAX(1,ROUND(X281*1000,0)),IF(AND(ISNUMBER(X281),X281&lt;1,Y281="L"),MAX(1,ROUND(X281*100,0)),ROUND(X281,3)))),N("X19"))</f>
        <v/>
      </c>
      <c r="AA281" s="143" t="str">
        <f>IF(1=1,IF(X281="","",IF(AND(ISNUMBER(X281),X281&lt;1,Y281="kg"),"g",IF(AND(ISNUMBER(X281),X281&lt;1,Y281="L"),"cl",Y281))),N("Y19"))</f>
        <v/>
      </c>
      <c r="AB281" s="123" t="str">
        <f>IF(1=1,IF(E281="","",IF(F281="","A CONTROLER",IF(NOT(ISNUMBER(F281)),"TEXTE",IF(OR(W281="",W281&lt;=0),"COMMANDE COUVERTS INCOMPLETE",IF(G281="","UNITE MANQUANTE",IF(COUNTIF(B384:B428,AE281)=0,"UNITE A CONTROLER","OK")))))),N("Z6"))</f>
        <v/>
      </c>
      <c r="AD281" s="144" t="str">
        <f>IF(1=1,IF(E281="","",AD268),N("AB19"))</f>
        <v/>
      </c>
      <c r="AE281" s="125" t="str">
        <f>IF(1=1,IF(G281="","",UPPER(TRIM(SUBSTITUTE(SUBSTITUTE(G281&amp;"",CHAR(160)," ")," "," ")))),N("AC19"))</f>
        <v/>
      </c>
    </row>
    <row r="282" spans="1:33" ht="15.75" x14ac:dyDescent="0.25">
      <c r="A282" s="160" t="str">
        <f>IF(1=1,IF(E282="","",A268),N("A20"))</f>
        <v/>
      </c>
      <c r="B282" s="127" t="str">
        <f>IF(1=1,IF(E282="","",B268),N("B20"))</f>
        <v/>
      </c>
      <c r="C282" s="128"/>
      <c r="D282" s="129" t="str">
        <f>IF(ISBLANK(E282),"",LARGE(D268:D281,1)+1)</f>
        <v/>
      </c>
      <c r="E282" s="130"/>
      <c r="F282" s="131"/>
      <c r="G282" s="170"/>
      <c r="H282" s="105"/>
      <c r="I282" s="132" t="str">
        <f>IF(1=1,IF(E282="","",I268),N("H20"))</f>
        <v/>
      </c>
      <c r="J282" s="133" t="str">
        <f>IF(1=1,IF(E282="","",J268),N("I20"))</f>
        <v/>
      </c>
      <c r="K282" s="134" t="str">
        <f>IF(1=1,IF(E282="","",K268),N("J20"))</f>
        <v/>
      </c>
      <c r="L282" s="135" t="str">
        <f>IF(1=1,IF(OR(J282="",O282="",NOT(ISNUMBER(J282)),NOT(ISNUMBER(O282)),J282=0),"",O282/J282),N("L20"))</f>
        <v/>
      </c>
      <c r="M282" s="136" t="str">
        <f>IF(1=1,IF(OR(L282="",NOT(ISNUMBER(F282))),"",F282*L282*IFERROR(INDEX(D384:D428,MATCH(AE282,B384:B428,0)),1)),N("M13"))</f>
        <v/>
      </c>
      <c r="N282" s="137" t="str">
        <f>IF(1=1,IF(F282="","",IF(G282="","",IFERROR(INDEX(E384:E428,MATCH(AE282,B384:B428,0)),G282&amp;""))),N("N6"))</f>
        <v/>
      </c>
      <c r="O282" s="138" t="str">
        <f>IF(1=1,IF(E282="","",O268),N("K20"))</f>
        <v/>
      </c>
      <c r="P282" s="139" t="str">
        <f>IF(1=1,IF(M282="","",IF(AND(ISNUMBER(M282),M282&lt;1,N282="kg"),MAX(1,ROUND(M282*1000,0)),IF(AND(ISNUMBER(M282),M282&lt;1,N282="L"),MAX(1,ROUND(M282*100,0)),ROUND(M282,3)))),N("O20"))</f>
        <v/>
      </c>
      <c r="Q282" s="140" t="str">
        <f>IF(1=1,IF(M282="","",IF(AND(ISNUMBER(M282),M282&lt;1,N282="kg"),"g",IF(AND(ISNUMBER(M282),M282&lt;1,N282="L"),"cl",N282))),N("P20"))</f>
        <v/>
      </c>
      <c r="R282" s="161" t="str">
        <f>IF(1=1,IF(E282="","",IF(F282="","A CONTROLER",IF(NOT(ISNUMBER(F282)),"TEXTE",IF(OR(L282="",L282&lt;=0),"COMMANDE PRINCIPALE INCOMPLETE",IF(G282="","UNITE MANQUANTE",IF(COUNTIF(B384:B428,AE282)=0,"UNITE A CONTROLER","OK")))))),N("Q9"))</f>
        <v/>
      </c>
      <c r="S282" s="105"/>
      <c r="T282" s="141">
        <f t="shared" si="18"/>
        <v>0</v>
      </c>
      <c r="U282" s="133" t="str">
        <f>IF(1=1,IF(E282="","",U268),N("S20"))</f>
        <v/>
      </c>
      <c r="V282" s="133" t="str">
        <f>IF(1=1,IF(E282="","",V268),N("T20"))</f>
        <v/>
      </c>
      <c r="W282" s="135" t="str">
        <f>IF(1=1,IF(OR(U282="",V282="",NOT(ISNUMBER(U282)),NOT(ISNUMBER(V282)),U282=0),"",V282/U282),N("U20"))</f>
        <v/>
      </c>
      <c r="X282" s="136" t="str">
        <f>IF(1=1,IF(OR(W282="",NOT(ISNUMBER(F282))),"",F282*W282*IFERROR(INDEX(D384:D428,MATCH(AE282,B384:B428,0)),1)),N("V7"))</f>
        <v/>
      </c>
      <c r="Y282" s="137" t="str">
        <f>IF(1=1,IF(F282="","",IF(G282="","",IFERROR(INDEX(E384:E428,MATCH(AE282,B384:B428,0)),G282&amp;""))),N("W6"))</f>
        <v/>
      </c>
      <c r="Z282" s="142" t="str">
        <f>IF(1=1,IF(X282="","",IF(AND(ISNUMBER(X282),X282&lt;1,Y282="kg"),MAX(1,ROUND(X282*1000,0)),IF(AND(ISNUMBER(X282),X282&lt;1,Y282="L"),MAX(1,ROUND(X282*100,0)),ROUND(X282,3)))),N("X20"))</f>
        <v/>
      </c>
      <c r="AA282" s="143" t="str">
        <f>IF(1=1,IF(X282="","",IF(AND(ISNUMBER(X282),X282&lt;1,Y282="kg"),"g",IF(AND(ISNUMBER(X282),X282&lt;1,Y282="L"),"cl",Y282))),N("Y20"))</f>
        <v/>
      </c>
      <c r="AB282" s="123" t="str">
        <f>IF(1=1,IF(E282="","",IF(F282="","A CONTROLER",IF(NOT(ISNUMBER(F282)),"TEXTE",IF(OR(W282="",W282&lt;=0),"COMMANDE COUVERTS INCOMPLETE",IF(G282="","UNITE MANQUANTE",IF(COUNTIF(B384:B428,AE282)=0,"UNITE A CONTROLER","OK")))))),N("Z6"))</f>
        <v/>
      </c>
      <c r="AD282" s="144" t="str">
        <f>IF(1=1,IF(E282="","",AD268),N("AB20"))</f>
        <v/>
      </c>
      <c r="AE282" s="125" t="str">
        <f>IF(1=1,IF(G282="","",UPPER(TRIM(SUBSTITUTE(SUBSTITUTE(G282&amp;"",CHAR(160)," ")," "," ")))),N("AC20"))</f>
        <v/>
      </c>
    </row>
    <row r="283" spans="1:33" ht="15.75" x14ac:dyDescent="0.25">
      <c r="A283" s="160" t="str">
        <f>IF(1=1,IF(E283="","",A268),N("A21"))</f>
        <v/>
      </c>
      <c r="B283" s="127" t="str">
        <f>IF(1=1,IF(E283="","",B268),N("B21"))</f>
        <v/>
      </c>
      <c r="C283" s="128"/>
      <c r="D283" s="129" t="str">
        <f>IF(ISBLANK(E283),"",LARGE(D268:D282,1)+1)</f>
        <v/>
      </c>
      <c r="E283" s="130"/>
      <c r="F283" s="131"/>
      <c r="G283" s="170"/>
      <c r="H283" s="105"/>
      <c r="I283" s="132" t="str">
        <f>IF(1=1,IF(E283="","",I268),N("H21"))</f>
        <v/>
      </c>
      <c r="J283" s="133" t="str">
        <f>IF(1=1,IF(E283="","",J268),N("I21"))</f>
        <v/>
      </c>
      <c r="K283" s="134" t="str">
        <f>IF(1=1,IF(E283="","",K268),N("J21"))</f>
        <v/>
      </c>
      <c r="L283" s="135" t="str">
        <f>IF(1=1,IF(OR(J283="",O283="",NOT(ISNUMBER(J283)),NOT(ISNUMBER(O283)),J283=0),"",O283/J283),N("L21"))</f>
        <v/>
      </c>
      <c r="M283" s="136" t="str">
        <f>IF(1=1,IF(OR(L283="",NOT(ISNUMBER(F283))),"",F283*L283*IFERROR(INDEX(D384:D428,MATCH(AE283,B384:B428,0)),1)),N("M13"))</f>
        <v/>
      </c>
      <c r="N283" s="137" t="str">
        <f>IF(1=1,IF(F283="","",IF(G283="","",IFERROR(INDEX(E384:E428,MATCH(AE283,B384:B428,0)),G283&amp;""))),N("N6"))</f>
        <v/>
      </c>
      <c r="O283" s="138" t="str">
        <f>IF(1=1,IF(E283="","",O268),N("K21"))</f>
        <v/>
      </c>
      <c r="P283" s="139" t="str">
        <f>IF(1=1,IF(M283="","",IF(AND(ISNUMBER(M283),M283&lt;1,N283="kg"),MAX(1,ROUND(M283*1000,0)),IF(AND(ISNUMBER(M283),M283&lt;1,N283="L"),MAX(1,ROUND(M283*100,0)),ROUND(M283,3)))),N("O21"))</f>
        <v/>
      </c>
      <c r="Q283" s="140" t="str">
        <f>IF(1=1,IF(M283="","",IF(AND(ISNUMBER(M283),M283&lt;1,N283="kg"),"g",IF(AND(ISNUMBER(M283),M283&lt;1,N283="L"),"cl",N283))),N("P21"))</f>
        <v/>
      </c>
      <c r="R283" s="161" t="str">
        <f>IF(1=1,IF(E283="","",IF(F283="","A CONTROLER",IF(NOT(ISNUMBER(F283)),"TEXTE",IF(OR(L283="",L283&lt;=0),"COMMANDE PRINCIPALE INCOMPLETE",IF(G283="","UNITE MANQUANTE",IF(COUNTIF(B384:B428,AE283)=0,"UNITE A CONTROLER","OK")))))),N("Q9"))</f>
        <v/>
      </c>
      <c r="S283" s="105"/>
      <c r="T283" s="141">
        <f t="shared" si="18"/>
        <v>0</v>
      </c>
      <c r="U283" s="133" t="str">
        <f>IF(1=1,IF(E283="","",U268),N("S21"))</f>
        <v/>
      </c>
      <c r="V283" s="133" t="str">
        <f>IF(1=1,IF(E283="","",V268),N("T21"))</f>
        <v/>
      </c>
      <c r="W283" s="135" t="str">
        <f>IF(1=1,IF(OR(U283="",V283="",NOT(ISNUMBER(U283)),NOT(ISNUMBER(V283)),U283=0),"",V283/U283),N("U21"))</f>
        <v/>
      </c>
      <c r="X283" s="136" t="str">
        <f>IF(1=1,IF(OR(W283="",NOT(ISNUMBER(F283))),"",F283*W283*IFERROR(INDEX(D384:D428,MATCH(AE283,B384:B428,0)),1)),N("V7"))</f>
        <v/>
      </c>
      <c r="Y283" s="137" t="str">
        <f>IF(1=1,IF(F283="","",IF(G283="","",IFERROR(INDEX(E384:E428,MATCH(AE283,B384:B428,0)),G283&amp;""))),N("W6"))</f>
        <v/>
      </c>
      <c r="Z283" s="142" t="str">
        <f>IF(1=1,IF(X283="","",IF(AND(ISNUMBER(X283),X283&lt;1,Y283="kg"),MAX(1,ROUND(X283*1000,0)),IF(AND(ISNUMBER(X283),X283&lt;1,Y283="L"),MAX(1,ROUND(X283*100,0)),ROUND(X283,3)))),N("X21"))</f>
        <v/>
      </c>
      <c r="AA283" s="143" t="str">
        <f>IF(1=1,IF(X283="","",IF(AND(ISNUMBER(X283),X283&lt;1,Y283="kg"),"g",IF(AND(ISNUMBER(X283),X283&lt;1,Y283="L"),"cl",Y283))),N("Y21"))</f>
        <v/>
      </c>
      <c r="AB283" s="123" t="str">
        <f>IF(1=1,IF(E283="","",IF(F283="","A CONTROLER",IF(NOT(ISNUMBER(F283)),"TEXTE",IF(OR(W283="",W283&lt;=0),"COMMANDE COUVERTS INCOMPLETE",IF(G283="","UNITE MANQUANTE",IF(COUNTIF(B384:B428,AE283)=0,"UNITE A CONTROLER","OK")))))),N("Z6"))</f>
        <v/>
      </c>
      <c r="AD283" s="144" t="str">
        <f>IF(1=1,IF(E283="","",AD268),N("AB21"))</f>
        <v/>
      </c>
      <c r="AE283" s="125" t="str">
        <f>IF(1=1,IF(G283="","",UPPER(TRIM(SUBSTITUTE(SUBSTITUTE(G283&amp;"",CHAR(160)," ")," "," ")))),N("AC21"))</f>
        <v/>
      </c>
    </row>
    <row r="284" spans="1:33" ht="15.75" x14ac:dyDescent="0.25">
      <c r="A284" s="160" t="str">
        <f>IF(1=1,IF(E284="","",A268),N("A22"))</f>
        <v/>
      </c>
      <c r="B284" s="127" t="str">
        <f>IF(1=1,IF(E284="","",B268),N("B22"))</f>
        <v/>
      </c>
      <c r="C284" s="128"/>
      <c r="D284" s="129" t="str">
        <f>IF(ISBLANK(E284),"",LARGE(D268:D283,1)+1)</f>
        <v/>
      </c>
      <c r="E284" s="130"/>
      <c r="F284" s="131"/>
      <c r="G284" s="170"/>
      <c r="H284" s="105"/>
      <c r="I284" s="132" t="str">
        <f>IF(1=1,IF(E284="","",I268),N("H22"))</f>
        <v/>
      </c>
      <c r="J284" s="133" t="str">
        <f>IF(1=1,IF(E284="","",J268),N("I22"))</f>
        <v/>
      </c>
      <c r="K284" s="134" t="str">
        <f>IF(1=1,IF(E284="","",K268),N("J22"))</f>
        <v/>
      </c>
      <c r="L284" s="135" t="str">
        <f>IF(1=1,IF(OR(J284="",O284="",NOT(ISNUMBER(J284)),NOT(ISNUMBER(O284)),J284=0),"",O284/J284),N("L22"))</f>
        <v/>
      </c>
      <c r="M284" s="136" t="str">
        <f>IF(1=1,IF(OR(L284="",NOT(ISNUMBER(F284))),"",F284*L284*IFERROR(INDEX(D384:D428,MATCH(AE284,B384:B428,0)),1)),N("M13"))</f>
        <v/>
      </c>
      <c r="N284" s="137" t="str">
        <f>IF(1=1,IF(F284="","",IF(G284="","",IFERROR(INDEX(E384:E428,MATCH(AE284,B384:B428,0)),G284&amp;""))),N("N6"))</f>
        <v/>
      </c>
      <c r="O284" s="138" t="str">
        <f>IF(1=1,IF(E284="","",O268),N("K22"))</f>
        <v/>
      </c>
      <c r="P284" s="139" t="str">
        <f>IF(1=1,IF(M284="","",IF(AND(ISNUMBER(M284),M284&lt;1,N284="kg"),MAX(1,ROUND(M284*1000,0)),IF(AND(ISNUMBER(M284),M284&lt;1,N284="L"),MAX(1,ROUND(M284*100,0)),ROUND(M284,3)))),N("O22"))</f>
        <v/>
      </c>
      <c r="Q284" s="140" t="str">
        <f>IF(1=1,IF(M284="","",IF(AND(ISNUMBER(M284),M284&lt;1,N284="kg"),"g",IF(AND(ISNUMBER(M284),M284&lt;1,N284="L"),"cl",N284))),N("P22"))</f>
        <v/>
      </c>
      <c r="R284" s="161" t="str">
        <f>IF(1=1,IF(E284="","",IF(F284="","A CONTROLER",IF(NOT(ISNUMBER(F284)),"TEXTE",IF(OR(L284="",L284&lt;=0),"COMMANDE PRINCIPALE INCOMPLETE",IF(G284="","UNITE MANQUANTE",IF(COUNTIF(B384:B428,AE284)=0,"UNITE A CONTROLER","OK")))))),N("Q9"))</f>
        <v/>
      </c>
      <c r="S284" s="105"/>
      <c r="T284" s="141">
        <f t="shared" si="18"/>
        <v>0</v>
      </c>
      <c r="U284" s="133" t="str">
        <f>IF(1=1,IF(E284="","",U268),N("S22"))</f>
        <v/>
      </c>
      <c r="V284" s="133" t="str">
        <f>IF(1=1,IF(E284="","",V268),N("T22"))</f>
        <v/>
      </c>
      <c r="W284" s="135" t="str">
        <f>IF(1=1,IF(OR(U284="",V284="",NOT(ISNUMBER(U284)),NOT(ISNUMBER(V284)),U284=0),"",V284/U284),N("U22"))</f>
        <v/>
      </c>
      <c r="X284" s="136" t="str">
        <f>IF(1=1,IF(OR(W284="",NOT(ISNUMBER(F284))),"",F284*W284*IFERROR(INDEX(D384:D428,MATCH(AE284,B384:B428,0)),1)),N("V7"))</f>
        <v/>
      </c>
      <c r="Y284" s="137" t="str">
        <f>IF(1=1,IF(F284="","",IF(G284="","",IFERROR(INDEX(E384:E428,MATCH(AE284,B384:B428,0)),G284&amp;""))),N("W6"))</f>
        <v/>
      </c>
      <c r="Z284" s="142" t="str">
        <f>IF(1=1,IF(X284="","",IF(AND(ISNUMBER(X284),X284&lt;1,Y284="kg"),MAX(1,ROUND(X284*1000,0)),IF(AND(ISNUMBER(X284),X284&lt;1,Y284="L"),MAX(1,ROUND(X284*100,0)),ROUND(X284,3)))),N("X22"))</f>
        <v/>
      </c>
      <c r="AA284" s="143" t="str">
        <f>IF(1=1,IF(X284="","",IF(AND(ISNUMBER(X284),X284&lt;1,Y284="kg"),"g",IF(AND(ISNUMBER(X284),X284&lt;1,Y284="L"),"cl",Y284))),N("Y22"))</f>
        <v/>
      </c>
      <c r="AB284" s="123" t="str">
        <f>IF(1=1,IF(E284="","",IF(F284="","A CONTROLER",IF(NOT(ISNUMBER(F284)),"TEXTE",IF(OR(W284="",W284&lt;=0),"COMMANDE COUVERTS INCOMPLETE",IF(G284="","UNITE MANQUANTE",IF(COUNTIF(B384:B428,AE284)=0,"UNITE A CONTROLER","OK")))))),N("Z6"))</f>
        <v/>
      </c>
      <c r="AD284" s="144" t="str">
        <f>IF(1=1,IF(E284="","",AD268),N("AB22"))</f>
        <v/>
      </c>
      <c r="AE284" s="125" t="str">
        <f>IF(1=1,IF(G284="","",UPPER(TRIM(SUBSTITUTE(SUBSTITUTE(G284&amp;"",CHAR(160)," ")," "," ")))),N("AC22"))</f>
        <v/>
      </c>
    </row>
    <row r="285" spans="1:33" ht="15.75" x14ac:dyDescent="0.25">
      <c r="A285" s="160" t="str">
        <f>IF(1=1,IF(E285="","",A268),N("A23"))</f>
        <v/>
      </c>
      <c r="B285" s="127" t="str">
        <f>IF(1=1,IF(E285="","",B268),N("B23"))</f>
        <v/>
      </c>
      <c r="C285" s="128"/>
      <c r="D285" s="129" t="str">
        <f>IF(ISBLANK(E285),"",LARGE(D268:D284,1)+1)</f>
        <v/>
      </c>
      <c r="E285" s="130"/>
      <c r="F285" s="131"/>
      <c r="G285" s="170"/>
      <c r="H285" s="105"/>
      <c r="I285" s="132" t="str">
        <f>IF(1=1,IF(E285="","",I268),N("H23"))</f>
        <v/>
      </c>
      <c r="J285" s="133" t="str">
        <f>IF(1=1,IF(E285="","",J268),N("I23"))</f>
        <v/>
      </c>
      <c r="K285" s="134" t="str">
        <f>IF(1=1,IF(E285="","",K268),N("J23"))</f>
        <v/>
      </c>
      <c r="L285" s="135" t="str">
        <f>IF(1=1,IF(OR(J285="",O285="",NOT(ISNUMBER(J285)),NOT(ISNUMBER(O285)),J285=0),"",O285/J285),N("L23"))</f>
        <v/>
      </c>
      <c r="M285" s="136" t="str">
        <f>IF(1=1,IF(OR(L285="",NOT(ISNUMBER(F285))),"",F285*L285*IFERROR(INDEX(D384:D428,MATCH(AE285,B384:B428,0)),1)),N("M13"))</f>
        <v/>
      </c>
      <c r="N285" s="137" t="str">
        <f>IF(1=1,IF(F285="","",IF(G285="","",IFERROR(INDEX(E384:E428,MATCH(AE285,B384:B428,0)),G285&amp;""))),N("N6"))</f>
        <v/>
      </c>
      <c r="O285" s="138" t="str">
        <f>IF(1=1,IF(E285="","",O268),N("K23"))</f>
        <v/>
      </c>
      <c r="P285" s="139" t="str">
        <f>IF(1=1,IF(M285="","",IF(AND(ISNUMBER(M285),M285&lt;1,N285="kg"),MAX(1,ROUND(M285*1000,0)),IF(AND(ISNUMBER(M285),M285&lt;1,N285="L"),MAX(1,ROUND(M285*100,0)),ROUND(M285,3)))),N("O23"))</f>
        <v/>
      </c>
      <c r="Q285" s="140" t="str">
        <f>IF(1=1,IF(M285="","",IF(AND(ISNUMBER(M285),M285&lt;1,N285="kg"),"g",IF(AND(ISNUMBER(M285),M285&lt;1,N285="L"),"cl",N285))),N("P23"))</f>
        <v/>
      </c>
      <c r="R285" s="161" t="str">
        <f>IF(1=1,IF(E285="","",IF(F285="","A CONTROLER",IF(NOT(ISNUMBER(F285)),"TEXTE",IF(OR(L285="",L285&lt;=0),"COMMANDE PRINCIPALE INCOMPLETE",IF(G285="","UNITE MANQUANTE",IF(COUNTIF(B384:B428,AE285)=0,"UNITE A CONTROLER","OK")))))),N("Q9"))</f>
        <v/>
      </c>
      <c r="S285" s="105"/>
      <c r="T285" s="141">
        <f t="shared" si="18"/>
        <v>0</v>
      </c>
      <c r="U285" s="133" t="str">
        <f>IF(1=1,IF(E285="","",U268),N("S23"))</f>
        <v/>
      </c>
      <c r="V285" s="133" t="str">
        <f>IF(1=1,IF(E285="","",V268),N("T23"))</f>
        <v/>
      </c>
      <c r="W285" s="135" t="str">
        <f>IF(1=1,IF(OR(U285="",V285="",NOT(ISNUMBER(U285)),NOT(ISNUMBER(V285)),U285=0),"",V285/U285),N("U23"))</f>
        <v/>
      </c>
      <c r="X285" s="136" t="str">
        <f>IF(1=1,IF(OR(W285="",NOT(ISNUMBER(F285))),"",F285*W285*IFERROR(INDEX(D384:D428,MATCH(AE285,B384:B428,0)),1)),N("V7"))</f>
        <v/>
      </c>
      <c r="Y285" s="137" t="str">
        <f>IF(1=1,IF(F285="","",IF(G285="","",IFERROR(INDEX(E384:E428,MATCH(AE285,B384:B428,0)),G285&amp;""))),N("W6"))</f>
        <v/>
      </c>
      <c r="Z285" s="142" t="str">
        <f>IF(1=1,IF(X285="","",IF(AND(ISNUMBER(X285),X285&lt;1,Y285="kg"),MAX(1,ROUND(X285*1000,0)),IF(AND(ISNUMBER(X285),X285&lt;1,Y285="L"),MAX(1,ROUND(X285*100,0)),ROUND(X285,3)))),N("X23"))</f>
        <v/>
      </c>
      <c r="AA285" s="143" t="str">
        <f>IF(1=1,IF(X285="","",IF(AND(ISNUMBER(X285),X285&lt;1,Y285="kg"),"g",IF(AND(ISNUMBER(X285),X285&lt;1,Y285="L"),"cl",Y285))),N("Y23"))</f>
        <v/>
      </c>
      <c r="AB285" s="123" t="str">
        <f>IF(1=1,IF(E285="","",IF(F285="","A CONTROLER",IF(NOT(ISNUMBER(F285)),"TEXTE",IF(OR(W285="",W285&lt;=0),"COMMANDE COUVERTS INCOMPLETE",IF(G285="","UNITE MANQUANTE",IF(COUNTIF(B384:B428,AE285)=0,"UNITE A CONTROLER","OK")))))),N("Z6"))</f>
        <v/>
      </c>
      <c r="AD285" s="144" t="str">
        <f>IF(1=1,IF(E285="","",AD268),N("AB23"))</f>
        <v/>
      </c>
      <c r="AE285" s="125" t="str">
        <f>IF(1=1,IF(G285="","",UPPER(TRIM(SUBSTITUTE(SUBSTITUTE(G285&amp;"",CHAR(160)," ")," "," ")))),N("AC23"))</f>
        <v/>
      </c>
    </row>
    <row r="286" spans="1:33" ht="15.75" x14ac:dyDescent="0.25">
      <c r="A286" s="160" t="str">
        <f>IF(1=1,IF(E286="","",A268),N("A24"))</f>
        <v/>
      </c>
      <c r="B286" s="127" t="str">
        <f>IF(1=1,IF(E286="","",B268),N("B24"))</f>
        <v/>
      </c>
      <c r="C286" s="128"/>
      <c r="D286" s="129" t="str">
        <f>IF(ISBLANK(E286),"",LARGE(D268:D285,1)+1)</f>
        <v/>
      </c>
      <c r="E286" s="130"/>
      <c r="F286" s="131"/>
      <c r="G286" s="170"/>
      <c r="H286" s="105"/>
      <c r="I286" s="132" t="str">
        <f>IF(1=1,IF(E286="","",I268),N("H24"))</f>
        <v/>
      </c>
      <c r="J286" s="133" t="str">
        <f>IF(1=1,IF(E286="","",J268),N("I24"))</f>
        <v/>
      </c>
      <c r="K286" s="134" t="str">
        <f>IF(1=1,IF(E286="","",K268),N("J24"))</f>
        <v/>
      </c>
      <c r="L286" s="135" t="str">
        <f>IF(1=1,IF(OR(J286="",O286="",NOT(ISNUMBER(J286)),NOT(ISNUMBER(O286)),J286=0),"",O286/J286),N("L24"))</f>
        <v/>
      </c>
      <c r="M286" s="136" t="str">
        <f>IF(1=1,IF(OR(L286="",NOT(ISNUMBER(F286))),"",F286*L286*IFERROR(INDEX(D384:D428,MATCH(AE286,B384:B428,0)),1)),N("M13"))</f>
        <v/>
      </c>
      <c r="N286" s="137" t="str">
        <f>IF(1=1,IF(F286="","",IF(G286="","",IFERROR(INDEX(E384:E428,MATCH(AE286,B384:B428,0)),G286&amp;""))),N("N6"))</f>
        <v/>
      </c>
      <c r="O286" s="138" t="str">
        <f>IF(1=1,IF(E286="","",O268),N("K24"))</f>
        <v/>
      </c>
      <c r="P286" s="139" t="str">
        <f>IF(1=1,IF(M286="","",IF(AND(ISNUMBER(M286),M286&lt;1,N286="kg"),MAX(1,ROUND(M286*1000,0)),IF(AND(ISNUMBER(M286),M286&lt;1,N286="L"),MAX(1,ROUND(M286*100,0)),ROUND(M286,3)))),N("O24"))</f>
        <v/>
      </c>
      <c r="Q286" s="140" t="str">
        <f>IF(1=1,IF(M286="","",IF(AND(ISNUMBER(M286),M286&lt;1,N286="kg"),"g",IF(AND(ISNUMBER(M286),M286&lt;1,N286="L"),"cl",N286))),N("P24"))</f>
        <v/>
      </c>
      <c r="R286" s="161" t="str">
        <f>IF(1=1,IF(E286="","",IF(F286="","A CONTROLER",IF(NOT(ISNUMBER(F286)),"TEXTE",IF(OR(L286="",L286&lt;=0),"COMMANDE PRINCIPALE INCOMPLETE",IF(G286="","UNITE MANQUANTE",IF(COUNTIF(B384:B428,AE286)=0,"UNITE A CONTROLER","OK")))))),N("Q9"))</f>
        <v/>
      </c>
      <c r="S286" s="105"/>
      <c r="T286" s="141">
        <f t="shared" si="18"/>
        <v>0</v>
      </c>
      <c r="U286" s="133" t="str">
        <f>IF(1=1,IF(E286="","",U268),N("S24"))</f>
        <v/>
      </c>
      <c r="V286" s="133" t="str">
        <f>IF(1=1,IF(E286="","",V268),N("T24"))</f>
        <v/>
      </c>
      <c r="W286" s="135" t="str">
        <f>IF(1=1,IF(OR(U286="",V286="",NOT(ISNUMBER(U286)),NOT(ISNUMBER(V286)),U286=0),"",V286/U286),N("U24"))</f>
        <v/>
      </c>
      <c r="X286" s="136" t="str">
        <f>IF(1=1,IF(OR(W286="",NOT(ISNUMBER(F286))),"",F286*W286*IFERROR(INDEX(D384:D428,MATCH(AE286,B384:B428,0)),1)),N("V7"))</f>
        <v/>
      </c>
      <c r="Y286" s="137" t="str">
        <f>IF(1=1,IF(F286="","",IF(G286="","",IFERROR(INDEX(E384:E428,MATCH(AE286,B384:B428,0)),G286&amp;""))),N("W6"))</f>
        <v/>
      </c>
      <c r="Z286" s="142" t="str">
        <f>IF(1=1,IF(X286="","",IF(AND(ISNUMBER(X286),X286&lt;1,Y286="kg"),MAX(1,ROUND(X286*1000,0)),IF(AND(ISNUMBER(X286),X286&lt;1,Y286="L"),MAX(1,ROUND(X286*100,0)),ROUND(X286,3)))),N("X24"))</f>
        <v/>
      </c>
      <c r="AA286" s="143" t="str">
        <f>IF(1=1,IF(X286="","",IF(AND(ISNUMBER(X286),X286&lt;1,Y286="kg"),"g",IF(AND(ISNUMBER(X286),X286&lt;1,Y286="L"),"cl",Y286))),N("Y24"))</f>
        <v/>
      </c>
      <c r="AB286" s="123" t="str">
        <f>IF(1=1,IF(E286="","",IF(F286="","A CONTROLER",IF(NOT(ISNUMBER(F286)),"TEXTE",IF(OR(W286="",W286&lt;=0),"COMMANDE COUVERTS INCOMPLETE",IF(G286="","UNITE MANQUANTE",IF(COUNTIF(B384:B428,AE286)=0,"UNITE A CONTROLER","OK")))))),N("Z6"))</f>
        <v/>
      </c>
      <c r="AD286" s="144" t="str">
        <f>IF(1=1,IF(E286="","",AD268),N("AB24"))</f>
        <v/>
      </c>
      <c r="AE286" s="125" t="str">
        <f>IF(1=1,IF(G286="","",UPPER(TRIM(SUBSTITUTE(SUBSTITUTE(G286&amp;"",CHAR(160)," ")," "," ")))),N("AC24"))</f>
        <v/>
      </c>
    </row>
    <row r="287" spans="1:33" ht="15.75" x14ac:dyDescent="0.25">
      <c r="A287" s="160" t="str">
        <f>IF(1=1,IF(E287="","",A268),N("A25"))</f>
        <v/>
      </c>
      <c r="B287" s="127" t="str">
        <f>IF(1=1,IF(E287="","",B268),N("B25"))</f>
        <v/>
      </c>
      <c r="C287" s="128"/>
      <c r="D287" s="129" t="str">
        <f>IF(ISBLANK(E287),"",LARGE(D268:D286,1)+1)</f>
        <v/>
      </c>
      <c r="E287" s="130"/>
      <c r="F287" s="131"/>
      <c r="G287" s="170"/>
      <c r="H287" s="105"/>
      <c r="I287" s="132" t="str">
        <f>IF(1=1,IF(E287="","",I268),N("H25"))</f>
        <v/>
      </c>
      <c r="J287" s="133" t="str">
        <f>IF(1=1,IF(E287="","",J268),N("I25"))</f>
        <v/>
      </c>
      <c r="K287" s="134" t="str">
        <f>IF(1=1,IF(E287="","",K268),N("J25"))</f>
        <v/>
      </c>
      <c r="L287" s="135" t="str">
        <f>IF(1=1,IF(OR(J287="",O287="",NOT(ISNUMBER(J287)),NOT(ISNUMBER(O287)),J287=0),"",O287/J287),N("L25"))</f>
        <v/>
      </c>
      <c r="M287" s="136" t="str">
        <f>IF(1=1,IF(OR(L287="",NOT(ISNUMBER(F287))),"",F287*L287*IFERROR(INDEX(D384:D428,MATCH(AE287,B384:B428,0)),1)),N("M13"))</f>
        <v/>
      </c>
      <c r="N287" s="137" t="str">
        <f>IF(1=1,IF(F287="","",IF(G287="","",IFERROR(INDEX(E384:E428,MATCH(AE287,B384:B428,0)),G287&amp;""))),N("N6"))</f>
        <v/>
      </c>
      <c r="O287" s="138" t="str">
        <f>IF(1=1,IF(E287="","",O268),N("K25"))</f>
        <v/>
      </c>
      <c r="P287" s="139" t="str">
        <f>IF(1=1,IF(M287="","",IF(AND(ISNUMBER(M287),M287&lt;1,N287="kg"),MAX(1,ROUND(M287*1000,0)),IF(AND(ISNUMBER(M287),M287&lt;1,N287="L"),MAX(1,ROUND(M287*100,0)),ROUND(M287,3)))),N("O25"))</f>
        <v/>
      </c>
      <c r="Q287" s="140" t="str">
        <f>IF(1=1,IF(M287="","",IF(AND(ISNUMBER(M287),M287&lt;1,N287="kg"),"g",IF(AND(ISNUMBER(M287),M287&lt;1,N287="L"),"cl",N287))),N("P25"))</f>
        <v/>
      </c>
      <c r="R287" s="161" t="str">
        <f>IF(1=1,IF(E287="","",IF(F287="","A CONTROLER",IF(NOT(ISNUMBER(F287)),"TEXTE",IF(OR(L287="",L287&lt;=0),"COMMANDE PRINCIPALE INCOMPLETE",IF(G287="","UNITE MANQUANTE",IF(COUNTIF(B384:B428,AE287)=0,"UNITE A CONTROLER","OK")))))),N("Q9"))</f>
        <v/>
      </c>
      <c r="S287" s="105"/>
      <c r="T287" s="141">
        <f t="shared" si="18"/>
        <v>0</v>
      </c>
      <c r="U287" s="133" t="str">
        <f>IF(1=1,IF(E287="","",U268),N("S25"))</f>
        <v/>
      </c>
      <c r="V287" s="133" t="str">
        <f>IF(1=1,IF(E287="","",V268),N("T25"))</f>
        <v/>
      </c>
      <c r="W287" s="135" t="str">
        <f>IF(1=1,IF(OR(U287="",V287="",NOT(ISNUMBER(U287)),NOT(ISNUMBER(V287)),U287=0),"",V287/U287),N("U25"))</f>
        <v/>
      </c>
      <c r="X287" s="136" t="str">
        <f>IF(1=1,IF(OR(W287="",NOT(ISNUMBER(F287))),"",F287*W287*IFERROR(INDEX(D384:D428,MATCH(AE287,B384:B428,0)),1)),N("V7"))</f>
        <v/>
      </c>
      <c r="Y287" s="137" t="str">
        <f>IF(1=1,IF(F287="","",IF(G287="","",IFERROR(INDEX(E384:E428,MATCH(AE287,B384:B428,0)),G287&amp;""))),N("W6"))</f>
        <v/>
      </c>
      <c r="Z287" s="142" t="str">
        <f>IF(1=1,IF(X287="","",IF(AND(ISNUMBER(X287),X287&lt;1,Y287="kg"),MAX(1,ROUND(X287*1000,0)),IF(AND(ISNUMBER(X287),X287&lt;1,Y287="L"),MAX(1,ROUND(X287*100,0)),ROUND(X287,3)))),N("X25"))</f>
        <v/>
      </c>
      <c r="AA287" s="143" t="str">
        <f>IF(1=1,IF(X287="","",IF(AND(ISNUMBER(X287),X287&lt;1,Y287="kg"),"g",IF(AND(ISNUMBER(X287),X287&lt;1,Y287="L"),"cl",Y287))),N("Y25"))</f>
        <v/>
      </c>
      <c r="AB287" s="123" t="str">
        <f>IF(1=1,IF(E287="","",IF(F287="","A CONTROLER",IF(NOT(ISNUMBER(F287)),"TEXTE",IF(OR(W287="",W287&lt;=0),"COMMANDE COUVERTS INCOMPLETE",IF(G287="","UNITE MANQUANTE",IF(COUNTIF(B384:B428,AE287)=0,"UNITE A CONTROLER","OK")))))),N("Z6"))</f>
        <v/>
      </c>
      <c r="AD287" s="144" t="str">
        <f>IF(1=1,IF(E287="","",AD268),N("AB25"))</f>
        <v/>
      </c>
      <c r="AE287" s="125" t="str">
        <f>IF(1=1,IF(G287="","",UPPER(TRIM(SUBSTITUTE(SUBSTITUTE(G287&amp;"",CHAR(160)," ")," "," ")))),N("AC25"))</f>
        <v/>
      </c>
    </row>
    <row r="288" spans="1:33" ht="15.75" x14ac:dyDescent="0.25">
      <c r="A288" s="160" t="str">
        <f>IF(1=1,IF(E288="","",A268),N("A26"))</f>
        <v/>
      </c>
      <c r="B288" s="127" t="str">
        <f>IF(1=1,IF(E288="","",B268),N("B26"))</f>
        <v/>
      </c>
      <c r="C288" s="128"/>
      <c r="D288" s="129" t="str">
        <f>IF(ISBLANK(E288),"",LARGE(D268:D287,1)+1)</f>
        <v/>
      </c>
      <c r="E288" s="130"/>
      <c r="F288" s="131"/>
      <c r="G288" s="170"/>
      <c r="H288" s="105"/>
      <c r="I288" s="132" t="str">
        <f>IF(1=1,IF(E288="","",I268),N("H26"))</f>
        <v/>
      </c>
      <c r="J288" s="133" t="str">
        <f>IF(1=1,IF(E288="","",J268),N("I26"))</f>
        <v/>
      </c>
      <c r="K288" s="134" t="str">
        <f>IF(1=1,IF(E288="","",K268),N("J26"))</f>
        <v/>
      </c>
      <c r="L288" s="135" t="str">
        <f>IF(1=1,IF(OR(J288="",O288="",NOT(ISNUMBER(J288)),NOT(ISNUMBER(O288)),J288=0),"",O288/J288),N("L26"))</f>
        <v/>
      </c>
      <c r="M288" s="136" t="str">
        <f>IF(1=1,IF(OR(L288="",NOT(ISNUMBER(F288))),"",F288*L288*IFERROR(INDEX(D384:D428,MATCH(AE288,B384:B428,0)),1)),N("M13"))</f>
        <v/>
      </c>
      <c r="N288" s="137" t="str">
        <f>IF(1=1,IF(F288="","",IF(G288="","",IFERROR(INDEX(E384:E428,MATCH(AE288,B384:B428,0)),G288&amp;""))),N("N6"))</f>
        <v/>
      </c>
      <c r="O288" s="138" t="str">
        <f>IF(1=1,IF(E288="","",O268),N("K26"))</f>
        <v/>
      </c>
      <c r="P288" s="139" t="str">
        <f>IF(1=1,IF(M288="","",IF(AND(ISNUMBER(M288),M288&lt;1,N288="kg"),MAX(1,ROUND(M288*1000,0)),IF(AND(ISNUMBER(M288),M288&lt;1,N288="L"),MAX(1,ROUND(M288*100,0)),ROUND(M288,3)))),N("O26"))</f>
        <v/>
      </c>
      <c r="Q288" s="140" t="str">
        <f>IF(1=1,IF(M288="","",IF(AND(ISNUMBER(M288),M288&lt;1,N288="kg"),"g",IF(AND(ISNUMBER(M288),M288&lt;1,N288="L"),"cl",N288))),N("P26"))</f>
        <v/>
      </c>
      <c r="R288" s="161" t="str">
        <f>IF(1=1,IF(E288="","",IF(F288="","A CONTROLER",IF(NOT(ISNUMBER(F288)),"TEXTE",IF(OR(L288="",L288&lt;=0),"COMMANDE PRINCIPALE INCOMPLETE",IF(G288="","UNITE MANQUANTE",IF(COUNTIF(B384:B428,AE288)=0,"UNITE A CONTROLER","OK")))))),N("Q9"))</f>
        <v/>
      </c>
      <c r="S288" s="105"/>
      <c r="T288" s="141">
        <f t="shared" si="18"/>
        <v>0</v>
      </c>
      <c r="U288" s="133" t="str">
        <f>IF(1=1,IF(E288="","",U268),N("S26"))</f>
        <v/>
      </c>
      <c r="V288" s="133" t="str">
        <f>IF(1=1,IF(E288="","",V268),N("T26"))</f>
        <v/>
      </c>
      <c r="W288" s="135" t="str">
        <f>IF(1=1,IF(OR(U288="",V288="",NOT(ISNUMBER(U288)),NOT(ISNUMBER(V288)),U288=0),"",V288/U288),N("U26"))</f>
        <v/>
      </c>
      <c r="X288" s="136" t="str">
        <f>IF(1=1,IF(OR(W288="",NOT(ISNUMBER(F288))),"",F288*W288*IFERROR(INDEX(D384:D428,MATCH(AE288,B384:B428,0)),1)),N("V7"))</f>
        <v/>
      </c>
      <c r="Y288" s="137" t="str">
        <f>IF(1=1,IF(F288="","",IF(G288="","",IFERROR(INDEX(E384:E428,MATCH(AE288,B384:B428,0)),G288&amp;""))),N("W6"))</f>
        <v/>
      </c>
      <c r="Z288" s="142" t="str">
        <f>IF(1=1,IF(X288="","",IF(AND(ISNUMBER(X288),X288&lt;1,Y288="kg"),MAX(1,ROUND(X288*1000,0)),IF(AND(ISNUMBER(X288),X288&lt;1,Y288="L"),MAX(1,ROUND(X288*100,0)),ROUND(X288,3)))),N("X26"))</f>
        <v/>
      </c>
      <c r="AA288" s="143" t="str">
        <f>IF(1=1,IF(X288="","",IF(AND(ISNUMBER(X288),X288&lt;1,Y288="kg"),"g",IF(AND(ISNUMBER(X288),X288&lt;1,Y288="L"),"cl",Y288))),N("Y26"))</f>
        <v/>
      </c>
      <c r="AB288" s="123" t="str">
        <f>IF(1=1,IF(E288="","",IF(F288="","A CONTROLER",IF(NOT(ISNUMBER(F288)),"TEXTE",IF(OR(W288="",W288&lt;=0),"COMMANDE COUVERTS INCOMPLETE",IF(G288="","UNITE MANQUANTE",IF(COUNTIF(B384:B428,AE288)=0,"UNITE A CONTROLER","OK")))))),N("Z6"))</f>
        <v/>
      </c>
      <c r="AD288" s="144" t="str">
        <f>IF(1=1,IF(E288="","",AD268),N("AB26"))</f>
        <v/>
      </c>
      <c r="AE288" s="125" t="str">
        <f>IF(1=1,IF(G288="","",UPPER(TRIM(SUBSTITUTE(SUBSTITUTE(G288&amp;"",CHAR(160)," ")," "," ")))),N("AC26"))</f>
        <v/>
      </c>
    </row>
    <row r="289" spans="1:33" ht="15.75" x14ac:dyDescent="0.25">
      <c r="A289" s="160" t="str">
        <f>IF(1=1,IF(E289="","",A268),N("A27"))</f>
        <v/>
      </c>
      <c r="B289" s="127" t="str">
        <f>IF(1=1,IF(E289="","",B268),N("B27"))</f>
        <v/>
      </c>
      <c r="C289" s="128"/>
      <c r="D289" s="129" t="str">
        <f>IF(ISBLANK(E289),"",LARGE(D268:D288,1)+1)</f>
        <v/>
      </c>
      <c r="E289" s="130"/>
      <c r="F289" s="131"/>
      <c r="G289" s="170"/>
      <c r="H289" s="105"/>
      <c r="I289" s="132" t="str">
        <f>IF(1=1,IF(E289="","",I268),N("H27"))</f>
        <v/>
      </c>
      <c r="J289" s="133" t="str">
        <f>IF(1=1,IF(E289="","",J268),N("I27"))</f>
        <v/>
      </c>
      <c r="K289" s="134" t="str">
        <f>IF(1=1,IF(E289="","",K268),N("J27"))</f>
        <v/>
      </c>
      <c r="L289" s="135" t="str">
        <f>IF(1=1,IF(OR(J289="",O289="",NOT(ISNUMBER(J289)),NOT(ISNUMBER(O289)),J289=0),"",O289/J289),N("L27"))</f>
        <v/>
      </c>
      <c r="M289" s="136" t="str">
        <f>IF(1=1,IF(OR(L289="",NOT(ISNUMBER(F289))),"",F289*L289*IFERROR(INDEX(D384:D428,MATCH(AE289,B384:B428,0)),1)),N("M13"))</f>
        <v/>
      </c>
      <c r="N289" s="137" t="str">
        <f>IF(1=1,IF(F289="","",IF(G289="","",IFERROR(INDEX(E384:E428,MATCH(AE289,B384:B428,0)),G289&amp;""))),N("N6"))</f>
        <v/>
      </c>
      <c r="O289" s="138" t="str">
        <f>IF(1=1,IF(E289="","",O268),N("K27"))</f>
        <v/>
      </c>
      <c r="P289" s="139" t="str">
        <f>IF(1=1,IF(M289="","",IF(AND(ISNUMBER(M289),M289&lt;1,N289="kg"),MAX(1,ROUND(M289*1000,0)),IF(AND(ISNUMBER(M289),M289&lt;1,N289="L"),MAX(1,ROUND(M289*100,0)),ROUND(M289,3)))),N("O27"))</f>
        <v/>
      </c>
      <c r="Q289" s="140" t="str">
        <f>IF(1=1,IF(M289="","",IF(AND(ISNUMBER(M289),M289&lt;1,N289="kg"),"g",IF(AND(ISNUMBER(M289),M289&lt;1,N289="L"),"cl",N289))),N("P27"))</f>
        <v/>
      </c>
      <c r="R289" s="161" t="str">
        <f>IF(1=1,IF(E289="","",IF(F289="","A CONTROLER",IF(NOT(ISNUMBER(F289)),"TEXTE",IF(OR(L289="",L289&lt;=0),"COMMANDE PRINCIPALE INCOMPLETE",IF(G289="","UNITE MANQUANTE",IF(COUNTIF(B384:B428,AE289)=0,"UNITE A CONTROLER","OK")))))),N("Q9"))</f>
        <v/>
      </c>
      <c r="S289" s="105"/>
      <c r="T289" s="141">
        <f t="shared" si="18"/>
        <v>0</v>
      </c>
      <c r="U289" s="133" t="str">
        <f>IF(1=1,IF(E289="","",U268),N("S27"))</f>
        <v/>
      </c>
      <c r="V289" s="133" t="str">
        <f>IF(1=1,IF(E289="","",V268),N("T27"))</f>
        <v/>
      </c>
      <c r="W289" s="135" t="str">
        <f>IF(1=1,IF(OR(U289="",V289="",NOT(ISNUMBER(U289)),NOT(ISNUMBER(V289)),U289=0),"",V289/U289),N("U27"))</f>
        <v/>
      </c>
      <c r="X289" s="136" t="str">
        <f>IF(1=1,IF(OR(W289="",NOT(ISNUMBER(F289))),"",F289*W289*IFERROR(INDEX(D384:D428,MATCH(AE289,B384:B428,0)),1)),N("V7"))</f>
        <v/>
      </c>
      <c r="Y289" s="137" t="str">
        <f>IF(1=1,IF(F289="","",IF(G289="","",IFERROR(INDEX(E384:E428,MATCH(AE289,B384:B428,0)),G289&amp;""))),N("W6"))</f>
        <v/>
      </c>
      <c r="Z289" s="142" t="str">
        <f>IF(1=1,IF(X289="","",IF(AND(ISNUMBER(X289),X289&lt;1,Y289="kg"),MAX(1,ROUND(X289*1000,0)),IF(AND(ISNUMBER(X289),X289&lt;1,Y289="L"),MAX(1,ROUND(X289*100,0)),ROUND(X289,3)))),N("X27"))</f>
        <v/>
      </c>
      <c r="AA289" s="143" t="str">
        <f>IF(1=1,IF(X289="","",IF(AND(ISNUMBER(X289),X289&lt;1,Y289="kg"),"g",IF(AND(ISNUMBER(X289),X289&lt;1,Y289="L"),"cl",Y289))),N("Y27"))</f>
        <v/>
      </c>
      <c r="AB289" s="123" t="str">
        <f>IF(1=1,IF(E289="","",IF(F289="","A CONTROLER",IF(NOT(ISNUMBER(F289)),"TEXTE",IF(OR(W289="",W289&lt;=0),"COMMANDE COUVERTS INCOMPLETE",IF(G289="","UNITE MANQUANTE",IF(COUNTIF(B384:B428,AE289)=0,"UNITE A CONTROLER","OK")))))),N("Z6"))</f>
        <v/>
      </c>
      <c r="AD289" s="144" t="str">
        <f>IF(1=1,IF(E289="","",AD268),N("AB27"))</f>
        <v/>
      </c>
      <c r="AE289" s="125" t="str">
        <f>IF(1=1,IF(G289="","",UPPER(TRIM(SUBSTITUTE(SUBSTITUTE(G289&amp;"",CHAR(160)," ")," "," ")))),N("AC27"))</f>
        <v/>
      </c>
    </row>
    <row r="290" spans="1:33" ht="15.75" x14ac:dyDescent="0.25">
      <c r="A290" s="160" t="str">
        <f>IF(1=1,IF(E290="","",A268),N("A28"))</f>
        <v/>
      </c>
      <c r="B290" s="127" t="str">
        <f>IF(1=1,IF(E290="","",B268),N("B28"))</f>
        <v/>
      </c>
      <c r="C290" s="128"/>
      <c r="D290" s="129" t="str">
        <f>IF(ISBLANK(E290),"",LARGE(D268:D289,1)+1)</f>
        <v/>
      </c>
      <c r="E290" s="130"/>
      <c r="F290" s="131"/>
      <c r="G290" s="170"/>
      <c r="H290" s="105"/>
      <c r="I290" s="132" t="str">
        <f>IF(1=1,IF(E290="","",I268),N("H28"))</f>
        <v/>
      </c>
      <c r="J290" s="133" t="str">
        <f>IF(1=1,IF(E290="","",J268),N("I28"))</f>
        <v/>
      </c>
      <c r="K290" s="134" t="str">
        <f>IF(1=1,IF(E290="","",K268),N("J28"))</f>
        <v/>
      </c>
      <c r="L290" s="135" t="str">
        <f>IF(1=1,IF(OR(J290="",O290="",NOT(ISNUMBER(J290)),NOT(ISNUMBER(O290)),J290=0),"",O290/J290),N("L28"))</f>
        <v/>
      </c>
      <c r="M290" s="136" t="str">
        <f>IF(1=1,IF(OR(L290="",NOT(ISNUMBER(F290))),"",F290*L290*IFERROR(INDEX(D384:D428,MATCH(AE290,B384:B428,0)),1)),N("M13"))</f>
        <v/>
      </c>
      <c r="N290" s="137" t="str">
        <f>IF(1=1,IF(F290="","",IF(G290="","",IFERROR(INDEX(E384:E428,MATCH(AE290,B384:B428,0)),G290&amp;""))),N("N6"))</f>
        <v/>
      </c>
      <c r="O290" s="138" t="str">
        <f>IF(1=1,IF(E290="","",O268),N("K28"))</f>
        <v/>
      </c>
      <c r="P290" s="139" t="str">
        <f>IF(1=1,IF(M290="","",IF(AND(ISNUMBER(M290),M290&lt;1,N290="kg"),MAX(1,ROUND(M290*1000,0)),IF(AND(ISNUMBER(M290),M290&lt;1,N290="L"),MAX(1,ROUND(M290*100,0)),ROUND(M290,3)))),N("O28"))</f>
        <v/>
      </c>
      <c r="Q290" s="140" t="str">
        <f>IF(1=1,IF(M290="","",IF(AND(ISNUMBER(M290),M290&lt;1,N290="kg"),"g",IF(AND(ISNUMBER(M290),M290&lt;1,N290="L"),"cl",N290))),N("P28"))</f>
        <v/>
      </c>
      <c r="R290" s="161" t="str">
        <f>IF(1=1,IF(E290="","",IF(F290="","A CONTROLER",IF(NOT(ISNUMBER(F290)),"TEXTE",IF(OR(L290="",L290&lt;=0),"COMMANDE PRINCIPALE INCOMPLETE",IF(G290="","UNITE MANQUANTE",IF(COUNTIF(B384:B428,AE290)=0,"UNITE A CONTROLER","OK")))))),N("Q9"))</f>
        <v/>
      </c>
      <c r="S290" s="105"/>
      <c r="T290" s="141">
        <f t="shared" si="18"/>
        <v>0</v>
      </c>
      <c r="U290" s="133" t="str">
        <f>IF(1=1,IF(E290="","",U268),N("S28"))</f>
        <v/>
      </c>
      <c r="V290" s="133" t="str">
        <f>IF(1=1,IF(E290="","",V268),N("T28"))</f>
        <v/>
      </c>
      <c r="W290" s="135" t="str">
        <f>IF(1=1,IF(OR(U290="",V290="",NOT(ISNUMBER(U290)),NOT(ISNUMBER(V290)),U290=0),"",V290/U290),N("U28"))</f>
        <v/>
      </c>
      <c r="X290" s="136" t="str">
        <f>IF(1=1,IF(OR(W290="",NOT(ISNUMBER(F290))),"",F290*W290*IFERROR(INDEX(D384:D428,MATCH(AE290,B384:B428,0)),1)),N("V7"))</f>
        <v/>
      </c>
      <c r="Y290" s="137" t="str">
        <f>IF(1=1,IF(F290="","",IF(G290="","",IFERROR(INDEX(E384:E428,MATCH(AE290,B384:B428,0)),G290&amp;""))),N("W6"))</f>
        <v/>
      </c>
      <c r="Z290" s="142" t="str">
        <f>IF(1=1,IF(X290="","",IF(AND(ISNUMBER(X290),X290&lt;1,Y290="kg"),MAX(1,ROUND(X290*1000,0)),IF(AND(ISNUMBER(X290),X290&lt;1,Y290="L"),MAX(1,ROUND(X290*100,0)),ROUND(X290,3)))),N("X28"))</f>
        <v/>
      </c>
      <c r="AA290" s="143" t="str">
        <f>IF(1=1,IF(X290="","",IF(AND(ISNUMBER(X290),X290&lt;1,Y290="kg"),"g",IF(AND(ISNUMBER(X290),X290&lt;1,Y290="L"),"cl",Y290))),N("Y28"))</f>
        <v/>
      </c>
      <c r="AB290" s="123" t="str">
        <f>IF(1=1,IF(E290="","",IF(F290="","A CONTROLER",IF(NOT(ISNUMBER(F290)),"TEXTE",IF(OR(W290="",W290&lt;=0),"COMMANDE COUVERTS INCOMPLETE",IF(G290="","UNITE MANQUANTE",IF(COUNTIF(B384:B428,AE290)=0,"UNITE A CONTROLER","OK")))))),N("Z6"))</f>
        <v/>
      </c>
      <c r="AD290" s="144" t="str">
        <f>IF(1=1,IF(E290="","",AD268),N("AB28"))</f>
        <v/>
      </c>
      <c r="AE290" s="125" t="str">
        <f>IF(1=1,IF(G290="","",UPPER(TRIM(SUBSTITUTE(SUBSTITUTE(G290&amp;"",CHAR(160)," ")," "," ")))),N("AC28"))</f>
        <v/>
      </c>
    </row>
    <row r="291" spans="1:33" ht="15.75" x14ac:dyDescent="0.25">
      <c r="A291" s="160" t="str">
        <f>IF(1=1,IF(E291="","",A268),N("A29"))</f>
        <v/>
      </c>
      <c r="B291" s="127" t="str">
        <f>IF(1=1,IF(E291="","",B268),N("B29"))</f>
        <v/>
      </c>
      <c r="C291" s="128"/>
      <c r="D291" s="129" t="str">
        <f>IF(ISBLANK(E291),"",LARGE(D268:D290,1)+1)</f>
        <v/>
      </c>
      <c r="E291" s="130"/>
      <c r="F291" s="131"/>
      <c r="G291" s="170"/>
      <c r="H291" s="105"/>
      <c r="I291" s="132" t="str">
        <f>IF(1=1,IF(E291="","",I268),N("H29"))</f>
        <v/>
      </c>
      <c r="J291" s="133" t="str">
        <f>IF(1=1,IF(E291="","",J268),N("I29"))</f>
        <v/>
      </c>
      <c r="K291" s="134" t="str">
        <f>IF(1=1,IF(E291="","",K268),N("J29"))</f>
        <v/>
      </c>
      <c r="L291" s="135" t="str">
        <f>IF(1=1,IF(OR(J291="",O291="",NOT(ISNUMBER(J291)),NOT(ISNUMBER(O291)),J291=0),"",O291/J291),N("L29"))</f>
        <v/>
      </c>
      <c r="M291" s="136" t="str">
        <f>IF(1=1,IF(OR(L291="",NOT(ISNUMBER(F291))),"",F291*L291*IFERROR(INDEX(D384:D428,MATCH(AE291,B384:B428,0)),1)),N("M13"))</f>
        <v/>
      </c>
      <c r="N291" s="137" t="str">
        <f>IF(1=1,IF(F291="","",IF(G291="","",IFERROR(INDEX(E384:E428,MATCH(AE291,B384:B428,0)),G291&amp;""))),N("N6"))</f>
        <v/>
      </c>
      <c r="O291" s="138" t="str">
        <f>IF(1=1,IF(E291="","",O268),N("K29"))</f>
        <v/>
      </c>
      <c r="P291" s="139" t="str">
        <f>IF(1=1,IF(M291="","",IF(AND(ISNUMBER(M291),M291&lt;1,N291="kg"),MAX(1,ROUND(M291*1000,0)),IF(AND(ISNUMBER(M291),M291&lt;1,N291="L"),MAX(1,ROUND(M291*100,0)),ROUND(M291,3)))),N("O29"))</f>
        <v/>
      </c>
      <c r="Q291" s="140" t="str">
        <f>IF(1=1,IF(M291="","",IF(AND(ISNUMBER(M291),M291&lt;1,N291="kg"),"g",IF(AND(ISNUMBER(M291),M291&lt;1,N291="L"),"cl",N291))),N("P29"))</f>
        <v/>
      </c>
      <c r="R291" s="161" t="str">
        <f>IF(1=1,IF(E291="","",IF(F291="","A CONTROLER",IF(NOT(ISNUMBER(F291)),"TEXTE",IF(OR(L291="",L291&lt;=0),"COMMANDE PRINCIPALE INCOMPLETE",IF(G291="","UNITE MANQUANTE",IF(COUNTIF(B384:B428,AE291)=0,"UNITE A CONTROLER","OK")))))),N("Q9"))</f>
        <v/>
      </c>
      <c r="S291" s="105"/>
      <c r="T291" s="141">
        <f t="shared" si="18"/>
        <v>0</v>
      </c>
      <c r="U291" s="133" t="str">
        <f>IF(1=1,IF(E291="","",U268),N("S29"))</f>
        <v/>
      </c>
      <c r="V291" s="133" t="str">
        <f>IF(1=1,IF(E291="","",V268),N("T29"))</f>
        <v/>
      </c>
      <c r="W291" s="135" t="str">
        <f>IF(1=1,IF(OR(U291="",V291="",NOT(ISNUMBER(U291)),NOT(ISNUMBER(V291)),U291=0),"",V291/U291),N("U29"))</f>
        <v/>
      </c>
      <c r="X291" s="136" t="str">
        <f>IF(1=1,IF(OR(W291="",NOT(ISNUMBER(F291))),"",F291*W291*IFERROR(INDEX(D384:D428,MATCH(AE291,B384:B428,0)),1)),N("V7"))</f>
        <v/>
      </c>
      <c r="Y291" s="137" t="str">
        <f>IF(1=1,IF(F291="","",IF(G291="","",IFERROR(INDEX(E384:E428,MATCH(AE291,B384:B428,0)),G291&amp;""))),N("W6"))</f>
        <v/>
      </c>
      <c r="Z291" s="142" t="str">
        <f>IF(1=1,IF(X291="","",IF(AND(ISNUMBER(X291),X291&lt;1,Y291="kg"),MAX(1,ROUND(X291*1000,0)),IF(AND(ISNUMBER(X291),X291&lt;1,Y291="L"),MAX(1,ROUND(X291*100,0)),ROUND(X291,3)))),N("X29"))</f>
        <v/>
      </c>
      <c r="AA291" s="143" t="str">
        <f>IF(1=1,IF(X291="","",IF(AND(ISNUMBER(X291),X291&lt;1,Y291="kg"),"g",IF(AND(ISNUMBER(X291),X291&lt;1,Y291="L"),"cl",Y291))),N("Y29"))</f>
        <v/>
      </c>
      <c r="AB291" s="123" t="str">
        <f>IF(1=1,IF(E291="","",IF(F291="","A CONTROLER",IF(NOT(ISNUMBER(F291)),"TEXTE",IF(OR(W291="",W291&lt;=0),"COMMANDE COUVERTS INCOMPLETE",IF(G291="","UNITE MANQUANTE",IF(COUNTIF(B384:B428,AE291)=0,"UNITE A CONTROLER","OK")))))),N("Z6"))</f>
        <v/>
      </c>
      <c r="AD291" s="144" t="str">
        <f>IF(1=1,IF(E291="","",AD268),N("AB29"))</f>
        <v/>
      </c>
      <c r="AE291" s="125" t="str">
        <f>IF(1=1,IF(G291="","",UPPER(TRIM(SUBSTITUTE(SUBSTITUTE(G291&amp;"",CHAR(160)," ")," "," ")))),N("AC29"))</f>
        <v/>
      </c>
    </row>
    <row r="292" spans="1:33" ht="15.75" x14ac:dyDescent="0.25">
      <c r="A292" s="160" t="str">
        <f>IF(1=1,IF(E292="","",A268),N("A30"))</f>
        <v/>
      </c>
      <c r="B292" s="127" t="str">
        <f>IF(1=1,IF(E292="","",B268),N("B30"))</f>
        <v/>
      </c>
      <c r="C292" s="128"/>
      <c r="D292" s="129" t="str">
        <f>IF(ISBLANK(E292),"",LARGE(D268:D291,1)+1)</f>
        <v/>
      </c>
      <c r="E292" s="130"/>
      <c r="F292" s="131"/>
      <c r="G292" s="170"/>
      <c r="H292" s="105"/>
      <c r="I292" s="132" t="str">
        <f>IF(1=1,IF(E292="","",I268),N("H30"))</f>
        <v/>
      </c>
      <c r="J292" s="133" t="str">
        <f>IF(1=1,IF(E292="","",J268),N("I30"))</f>
        <v/>
      </c>
      <c r="K292" s="134" t="str">
        <f>IF(1=1,IF(E292="","",K268),N("J30"))</f>
        <v/>
      </c>
      <c r="L292" s="135" t="str">
        <f>IF(1=1,IF(OR(J292="",O292="",NOT(ISNUMBER(J292)),NOT(ISNUMBER(O292)),J292=0),"",O292/J292),N("L30"))</f>
        <v/>
      </c>
      <c r="M292" s="136" t="str">
        <f>IF(1=1,IF(OR(L292="",NOT(ISNUMBER(F292))),"",F292*L292*IFERROR(INDEX(D384:D428,MATCH(AE292,B384:B428,0)),1)),N("M13"))</f>
        <v/>
      </c>
      <c r="N292" s="137" t="str">
        <f>IF(1=1,IF(F292="","",IF(G292="","",IFERROR(INDEX(E384:E428,MATCH(AE292,B384:B428,0)),G292&amp;""))),N("N6"))</f>
        <v/>
      </c>
      <c r="O292" s="138" t="str">
        <f>IF(1=1,IF(E292="","",O268),N("K30"))</f>
        <v/>
      </c>
      <c r="P292" s="139" t="str">
        <f>IF(1=1,IF(M292="","",IF(AND(ISNUMBER(M292),M292&lt;1,N292="kg"),MAX(1,ROUND(M292*1000,0)),IF(AND(ISNUMBER(M292),M292&lt;1,N292="L"),MAX(1,ROUND(M292*100,0)),ROUND(M292,3)))),N("O30"))</f>
        <v/>
      </c>
      <c r="Q292" s="140" t="str">
        <f>IF(1=1,IF(M292="","",IF(AND(ISNUMBER(M292),M292&lt;1,N292="kg"),"g",IF(AND(ISNUMBER(M292),M292&lt;1,N292="L"),"cl",N292))),N("P30"))</f>
        <v/>
      </c>
      <c r="R292" s="161" t="str">
        <f>IF(1=1,IF(E292="","",IF(F292="","A CONTROLER",IF(NOT(ISNUMBER(F292)),"TEXTE",IF(OR(L292="",L292&lt;=0),"COMMANDE PRINCIPALE INCOMPLETE",IF(G292="","UNITE MANQUANTE",IF(COUNTIF(B384:B428,AE292)=0,"UNITE A CONTROLER","OK")))))),N("Q9"))</f>
        <v/>
      </c>
      <c r="S292" s="105"/>
      <c r="T292" s="141">
        <f t="shared" si="18"/>
        <v>0</v>
      </c>
      <c r="U292" s="133" t="str">
        <f>IF(1=1,IF(E292="","",U268),N("S30"))</f>
        <v/>
      </c>
      <c r="V292" s="133" t="str">
        <f>IF(1=1,IF(E292="","",V268),N("T30"))</f>
        <v/>
      </c>
      <c r="W292" s="135" t="str">
        <f>IF(1=1,IF(OR(U292="",V292="",NOT(ISNUMBER(U292)),NOT(ISNUMBER(V292)),U292=0),"",V292/U292),N("U30"))</f>
        <v/>
      </c>
      <c r="X292" s="136" t="str">
        <f>IF(1=1,IF(OR(W292="",NOT(ISNUMBER(F292))),"",F292*W292*IFERROR(INDEX(D384:D428,MATCH(AE292,B384:B428,0)),1)),N("V7"))</f>
        <v/>
      </c>
      <c r="Y292" s="137" t="str">
        <f>IF(1=1,IF(F292="","",IF(G292="","",IFERROR(INDEX(E384:E428,MATCH(AE292,B384:B428,0)),G292&amp;""))),N("W6"))</f>
        <v/>
      </c>
      <c r="Z292" s="142" t="str">
        <f>IF(1=1,IF(X292="","",IF(AND(ISNUMBER(X292),X292&lt;1,Y292="kg"),MAX(1,ROUND(X292*1000,0)),IF(AND(ISNUMBER(X292),X292&lt;1,Y292="L"),MAX(1,ROUND(X292*100,0)),ROUND(X292,3)))),N("X30"))</f>
        <v/>
      </c>
      <c r="AA292" s="143" t="str">
        <f>IF(1=1,IF(X292="","",IF(AND(ISNUMBER(X292),X292&lt;1,Y292="kg"),"g",IF(AND(ISNUMBER(X292),X292&lt;1,Y292="L"),"cl",Y292))),N("Y30"))</f>
        <v/>
      </c>
      <c r="AB292" s="123" t="str">
        <f>IF(1=1,IF(E292="","",IF(F292="","A CONTROLER",IF(NOT(ISNUMBER(F292)),"TEXTE",IF(OR(W292="",W292&lt;=0),"COMMANDE COUVERTS INCOMPLETE",IF(G292="","UNITE MANQUANTE",IF(COUNTIF(B384:B428,AE292)=0,"UNITE A CONTROLER","OK")))))),N("Z6"))</f>
        <v/>
      </c>
      <c r="AD292" s="144" t="str">
        <f>IF(1=1,IF(E292="","",AD268),N("AB30"))</f>
        <v/>
      </c>
      <c r="AE292" s="125" t="str">
        <f>IF(1=1,IF(G292="","",UPPER(TRIM(SUBSTITUTE(SUBSTITUTE(G292&amp;"",CHAR(160)," ")," "," ")))),N("AC30"))</f>
        <v/>
      </c>
    </row>
    <row r="293" spans="1:33" ht="15.75" x14ac:dyDescent="0.25">
      <c r="A293" s="160" t="str">
        <f>IF(1=1,IF(E293="","",A268),N("A31"))</f>
        <v/>
      </c>
      <c r="B293" s="127" t="str">
        <f>IF(1=1,IF(E293="","",B268),N("B31"))</f>
        <v/>
      </c>
      <c r="C293" s="128"/>
      <c r="D293" s="129" t="str">
        <f>IF(ISBLANK(E293),"",LARGE(D268:D292,1)+1)</f>
        <v/>
      </c>
      <c r="E293" s="130"/>
      <c r="F293" s="131"/>
      <c r="G293" s="170"/>
      <c r="H293" s="105"/>
      <c r="I293" s="132" t="str">
        <f>IF(1=1,IF(E293="","",I268),N("H31"))</f>
        <v/>
      </c>
      <c r="J293" s="133" t="str">
        <f>IF(1=1,IF(E293="","",J268),N("I31"))</f>
        <v/>
      </c>
      <c r="K293" s="134" t="str">
        <f>IF(1=1,IF(E293="","",K268),N("J31"))</f>
        <v/>
      </c>
      <c r="L293" s="135" t="str">
        <f>IF(1=1,IF(OR(J293="",O293="",NOT(ISNUMBER(J293)),NOT(ISNUMBER(O293)),J293=0),"",O293/J293),N("L31"))</f>
        <v/>
      </c>
      <c r="M293" s="136" t="str">
        <f>IF(1=1,IF(OR(L293="",NOT(ISNUMBER(F293))),"",F293*L293*IFERROR(INDEX(D384:D428,MATCH(AE293,B384:B428,0)),1)),N("M13"))</f>
        <v/>
      </c>
      <c r="N293" s="137" t="str">
        <f>IF(1=1,IF(F293="","",IF(G293="","",IFERROR(INDEX(E384:E428,MATCH(AE293,B384:B428,0)),G293&amp;""))),N("N6"))</f>
        <v/>
      </c>
      <c r="O293" s="138" t="str">
        <f>IF(1=1,IF(E293="","",O268),N("K31"))</f>
        <v/>
      </c>
      <c r="P293" s="139" t="str">
        <f>IF(1=1,IF(M293="","",IF(AND(ISNUMBER(M293),M293&lt;1,N293="kg"),MAX(1,ROUND(M293*1000,0)),IF(AND(ISNUMBER(M293),M293&lt;1,N293="L"),MAX(1,ROUND(M293*100,0)),ROUND(M293,3)))),N("O31"))</f>
        <v/>
      </c>
      <c r="Q293" s="140" t="str">
        <f>IF(1=1,IF(M293="","",IF(AND(ISNUMBER(M293),M293&lt;1,N293="kg"),"g",IF(AND(ISNUMBER(M293),M293&lt;1,N293="L"),"cl",N293))),N("P31"))</f>
        <v/>
      </c>
      <c r="R293" s="161" t="str">
        <f>IF(1=1,IF(E293="","",IF(F293="","A CONTROLER",IF(NOT(ISNUMBER(F293)),"TEXTE",IF(OR(L293="",L293&lt;=0),"COMMANDE PRINCIPALE INCOMPLETE",IF(G293="","UNITE MANQUANTE",IF(COUNTIF(B384:B428,AE293)=0,"UNITE A CONTROLER","OK")))))),N("Q9"))</f>
        <v/>
      </c>
      <c r="S293" s="105"/>
      <c r="T293" s="141">
        <f t="shared" si="18"/>
        <v>0</v>
      </c>
      <c r="U293" s="133" t="str">
        <f>IF(1=1,IF(E293="","",U268),N("S31"))</f>
        <v/>
      </c>
      <c r="V293" s="133" t="str">
        <f>IF(1=1,IF(E293="","",V268),N("T31"))</f>
        <v/>
      </c>
      <c r="W293" s="135" t="str">
        <f>IF(1=1,IF(OR(U293="",V293="",NOT(ISNUMBER(U293)),NOT(ISNUMBER(V293)),U293=0),"",V293/U293),N("U31"))</f>
        <v/>
      </c>
      <c r="X293" s="136" t="str">
        <f>IF(1=1,IF(OR(W293="",NOT(ISNUMBER(F293))),"",F293*W293*IFERROR(INDEX(D384:D428,MATCH(AE293,B384:B428,0)),1)),N("V7"))</f>
        <v/>
      </c>
      <c r="Y293" s="137" t="str">
        <f>IF(1=1,IF(F293="","",IF(G293="","",IFERROR(INDEX(E384:E428,MATCH(AE293,B384:B428,0)),G293&amp;""))),N("W6"))</f>
        <v/>
      </c>
      <c r="Z293" s="142" t="str">
        <f>IF(1=1,IF(X293="","",IF(AND(ISNUMBER(X293),X293&lt;1,Y293="kg"),MAX(1,ROUND(X293*1000,0)),IF(AND(ISNUMBER(X293),X293&lt;1,Y293="L"),MAX(1,ROUND(X293*100,0)),ROUND(X293,3)))),N("X31"))</f>
        <v/>
      </c>
      <c r="AA293" s="143" t="str">
        <f>IF(1=1,IF(X293="","",IF(AND(ISNUMBER(X293),X293&lt;1,Y293="kg"),"g",IF(AND(ISNUMBER(X293),X293&lt;1,Y293="L"),"cl",Y293))),N("Y31"))</f>
        <v/>
      </c>
      <c r="AB293" s="123" t="str">
        <f>IF(1=1,IF(E293="","",IF(F293="","A CONTROLER",IF(NOT(ISNUMBER(F293)),"TEXTE",IF(OR(W293="",W293&lt;=0),"COMMANDE COUVERTS INCOMPLETE",IF(G293="","UNITE MANQUANTE",IF(COUNTIF(B384:B428,AE293)=0,"UNITE A CONTROLER","OK")))))),N("Z6"))</f>
        <v/>
      </c>
      <c r="AD293" s="144" t="str">
        <f>IF(1=1,IF(E293="","",AD268),N("AB31"))</f>
        <v/>
      </c>
      <c r="AE293" s="125" t="str">
        <f>IF(1=1,IF(G293="","",UPPER(TRIM(SUBSTITUTE(SUBSTITUTE(G293&amp;"",CHAR(160)," ")," "," ")))),N("AC31"))</f>
        <v/>
      </c>
    </row>
    <row r="294" spans="1:33" ht="15.75" x14ac:dyDescent="0.25">
      <c r="A294" s="160" t="str">
        <f>IF(1=1,IF(E294="","",A268),N("A32"))</f>
        <v/>
      </c>
      <c r="B294" s="127" t="str">
        <f>IF(1=1,IF(E294="","",B268),N("B32"))</f>
        <v/>
      </c>
      <c r="C294" s="128"/>
      <c r="D294" s="129" t="str">
        <f>IF(ISBLANK(E294),"",LARGE(D268:D293,1)+1)</f>
        <v/>
      </c>
      <c r="E294" s="130"/>
      <c r="F294" s="131"/>
      <c r="G294" s="170"/>
      <c r="H294" s="105"/>
      <c r="I294" s="132" t="str">
        <f>IF(1=1,IF(E294="","",I268),N("H32"))</f>
        <v/>
      </c>
      <c r="J294" s="133" t="str">
        <f>IF(1=1,IF(E294="","",J268),N("I32"))</f>
        <v/>
      </c>
      <c r="K294" s="134" t="str">
        <f>IF(1=1,IF(E294="","",K268),N("J32"))</f>
        <v/>
      </c>
      <c r="L294" s="135" t="str">
        <f>IF(1=1,IF(OR(J294="",O294="",NOT(ISNUMBER(J294)),NOT(ISNUMBER(O294)),J294=0),"",O294/J294),N("L32"))</f>
        <v/>
      </c>
      <c r="M294" s="136" t="str">
        <f>IF(1=1,IF(OR(L294="",NOT(ISNUMBER(F294))),"",F294*L294*IFERROR(INDEX(D384:D428,MATCH(AE294,B384:B428,0)),1)),N("M13"))</f>
        <v/>
      </c>
      <c r="N294" s="137" t="str">
        <f>IF(1=1,IF(F294="","",IF(G294="","",IFERROR(INDEX(E384:E428,MATCH(AE294,B384:B428,0)),G294&amp;""))),N("N6"))</f>
        <v/>
      </c>
      <c r="O294" s="138" t="str">
        <f>IF(1=1,IF(E294="","",O268),N("K32"))</f>
        <v/>
      </c>
      <c r="P294" s="139" t="str">
        <f>IF(1=1,IF(M294="","",IF(AND(ISNUMBER(M294),M294&lt;1,N294="kg"),MAX(1,ROUND(M294*1000,0)),IF(AND(ISNUMBER(M294),M294&lt;1,N294="L"),MAX(1,ROUND(M294*100,0)),ROUND(M294,3)))),N("O32"))</f>
        <v/>
      </c>
      <c r="Q294" s="140" t="str">
        <f>IF(1=1,IF(M294="","",IF(AND(ISNUMBER(M294),M294&lt;1,N294="kg"),"g",IF(AND(ISNUMBER(M294),M294&lt;1,N294="L"),"cl",N294))),N("P32"))</f>
        <v/>
      </c>
      <c r="R294" s="161" t="str">
        <f>IF(1=1,IF(E294="","",IF(F294="","A CONTROLER",IF(NOT(ISNUMBER(F294)),"TEXTE",IF(OR(L294="",L294&lt;=0),"COMMANDE PRINCIPALE INCOMPLETE",IF(G294="","UNITE MANQUANTE",IF(COUNTIF(B384:B428,AE294)=0,"UNITE A CONTROLER","OK")))))),N("Q9"))</f>
        <v/>
      </c>
      <c r="S294" s="105"/>
      <c r="T294" s="141">
        <f t="shared" si="18"/>
        <v>0</v>
      </c>
      <c r="U294" s="133" t="str">
        <f>IF(1=1,IF(E294="","",U268),N("S32"))</f>
        <v/>
      </c>
      <c r="V294" s="133" t="str">
        <f>IF(1=1,IF(E294="","",V268),N("T32"))</f>
        <v/>
      </c>
      <c r="W294" s="135" t="str">
        <f>IF(1=1,IF(OR(U294="",V294="",NOT(ISNUMBER(U294)),NOT(ISNUMBER(V294)),U294=0),"",V294/U294),N("U32"))</f>
        <v/>
      </c>
      <c r="X294" s="136" t="str">
        <f>IF(1=1,IF(OR(W294="",NOT(ISNUMBER(F294))),"",F294*W294*IFERROR(INDEX(D384:D428,MATCH(AE294,B384:B428,0)),1)),N("V7"))</f>
        <v/>
      </c>
      <c r="Y294" s="137" t="str">
        <f>IF(1=1,IF(F294="","",IF(G294="","",IFERROR(INDEX(E384:E428,MATCH(AE294,B384:B428,0)),G294&amp;""))),N("W6"))</f>
        <v/>
      </c>
      <c r="Z294" s="142" t="str">
        <f>IF(1=1,IF(X294="","",IF(AND(ISNUMBER(X294),X294&lt;1,Y294="kg"),MAX(1,ROUND(X294*1000,0)),IF(AND(ISNUMBER(X294),X294&lt;1,Y294="L"),MAX(1,ROUND(X294*100,0)),ROUND(X294,3)))),N("X32"))</f>
        <v/>
      </c>
      <c r="AA294" s="143" t="str">
        <f>IF(1=1,IF(X294="","",IF(AND(ISNUMBER(X294),X294&lt;1,Y294="kg"),"g",IF(AND(ISNUMBER(X294),X294&lt;1,Y294="L"),"cl",Y294))),N("Y32"))</f>
        <v/>
      </c>
      <c r="AB294" s="123" t="str">
        <f>IF(1=1,IF(E294="","",IF(F294="","A CONTROLER",IF(NOT(ISNUMBER(F294)),"TEXTE",IF(OR(W294="",W294&lt;=0),"COMMANDE COUVERTS INCOMPLETE",IF(G294="","UNITE MANQUANTE",IF(COUNTIF(B384:B428,AE294)=0,"UNITE A CONTROLER","OK")))))),N("Z6"))</f>
        <v/>
      </c>
      <c r="AD294" s="144" t="str">
        <f>IF(1=1,IF(E294="","",AD268),N("AB32"))</f>
        <v/>
      </c>
      <c r="AE294" s="125" t="str">
        <f>IF(1=1,IF(G294="","",UPPER(TRIM(SUBSTITUTE(SUBSTITUTE(G294&amp;"",CHAR(160)," ")," "," ")))),N("AC32"))</f>
        <v/>
      </c>
    </row>
    <row r="295" spans="1:33" ht="15.75" x14ac:dyDescent="0.25">
      <c r="A295" s="160" t="str">
        <f>IF(1=1,IF(E295="","",A268),N("A33"))</f>
        <v/>
      </c>
      <c r="B295" s="127" t="str">
        <f>IF(1=1,IF(E295="","",B268),N("B33"))</f>
        <v/>
      </c>
      <c r="C295" s="128"/>
      <c r="D295" s="129" t="str">
        <f>IF(ISBLANK(E295),"",LARGE(D268:D294,1)+1)</f>
        <v/>
      </c>
      <c r="E295" s="130"/>
      <c r="F295" s="131"/>
      <c r="G295" s="170"/>
      <c r="H295" s="105"/>
      <c r="I295" s="132" t="str">
        <f>IF(1=1,IF(E295="","",I268),N("H33"))</f>
        <v/>
      </c>
      <c r="J295" s="133" t="str">
        <f>IF(1=1,IF(E295="","",J268),N("I33"))</f>
        <v/>
      </c>
      <c r="K295" s="134" t="str">
        <f>IF(1=1,IF(E295="","",K268),N("J33"))</f>
        <v/>
      </c>
      <c r="L295" s="135" t="str">
        <f>IF(1=1,IF(OR(J295="",O295="",NOT(ISNUMBER(J295)),NOT(ISNUMBER(O295)),J295=0),"",O295/J295),N("L33"))</f>
        <v/>
      </c>
      <c r="M295" s="136" t="str">
        <f>IF(1=1,IF(OR(L295="",NOT(ISNUMBER(F295))),"",F295*L295*IFERROR(INDEX(D384:D428,MATCH(AE295,B384:B428,0)),1)),N("M13"))</f>
        <v/>
      </c>
      <c r="N295" s="137" t="str">
        <f>IF(1=1,IF(F295="","",IF(G295="","",IFERROR(INDEX(E384:E428,MATCH(AE295,B384:B428,0)),G295&amp;""))),N("N6"))</f>
        <v/>
      </c>
      <c r="O295" s="138" t="str">
        <f>IF(1=1,IF(E295="","",O268),N("K33"))</f>
        <v/>
      </c>
      <c r="P295" s="139" t="str">
        <f>IF(1=1,IF(M295="","",IF(AND(ISNUMBER(M295),M295&lt;1,N295="kg"),MAX(1,ROUND(M295*1000,0)),IF(AND(ISNUMBER(M295),M295&lt;1,N295="L"),MAX(1,ROUND(M295*100,0)),ROUND(M295,3)))),N("O33"))</f>
        <v/>
      </c>
      <c r="Q295" s="140" t="str">
        <f>IF(1=1,IF(M295="","",IF(AND(ISNUMBER(M295),M295&lt;1,N295="kg"),"g",IF(AND(ISNUMBER(M295),M295&lt;1,N295="L"),"cl",N295))),N("P33"))</f>
        <v/>
      </c>
      <c r="R295" s="161" t="str">
        <f>IF(1=1,IF(E295="","",IF(F295="","A CONTROLER",IF(NOT(ISNUMBER(F295)),"TEXTE",IF(OR(L295="",L295&lt;=0),"COMMANDE PRINCIPALE INCOMPLETE",IF(G295="","UNITE MANQUANTE",IF(COUNTIF(B384:B428,AE295)=0,"UNITE A CONTROLER","OK")))))),N("Q9"))</f>
        <v/>
      </c>
      <c r="S295" s="105"/>
      <c r="T295" s="141">
        <f t="shared" si="18"/>
        <v>0</v>
      </c>
      <c r="U295" s="133" t="str">
        <f>IF(1=1,IF(E295="","",U268),N("S33"))</f>
        <v/>
      </c>
      <c r="V295" s="133" t="str">
        <f>IF(1=1,IF(E295="","",V268),N("T33"))</f>
        <v/>
      </c>
      <c r="W295" s="135" t="str">
        <f>IF(1=1,IF(OR(U295="",V295="",NOT(ISNUMBER(U295)),NOT(ISNUMBER(V295)),U295=0),"",V295/U295),N("U33"))</f>
        <v/>
      </c>
      <c r="X295" s="136" t="str">
        <f>IF(1=1,IF(OR(W295="",NOT(ISNUMBER(F295))),"",F295*W295*IFERROR(INDEX(D384:D428,MATCH(AE295,B384:B428,0)),1)),N("V7"))</f>
        <v/>
      </c>
      <c r="Y295" s="137" t="str">
        <f>IF(1=1,IF(F295="","",IF(G295="","",IFERROR(INDEX(E384:E428,MATCH(AE295,B384:B428,0)),G295&amp;""))),N("W6"))</f>
        <v/>
      </c>
      <c r="Z295" s="142" t="str">
        <f>IF(1=1,IF(X295="","",IF(AND(ISNUMBER(X295),X295&lt;1,Y295="kg"),MAX(1,ROUND(X295*1000,0)),IF(AND(ISNUMBER(X295),X295&lt;1,Y295="L"),MAX(1,ROUND(X295*100,0)),ROUND(X295,3)))),N("X33"))</f>
        <v/>
      </c>
      <c r="AA295" s="143" t="str">
        <f>IF(1=1,IF(X295="","",IF(AND(ISNUMBER(X295),X295&lt;1,Y295="kg"),"g",IF(AND(ISNUMBER(X295),X295&lt;1,Y295="L"),"cl",Y295))),N("Y33"))</f>
        <v/>
      </c>
      <c r="AB295" s="123" t="str">
        <f>IF(1=1,IF(E295="","",IF(F295="","A CONTROLER",IF(NOT(ISNUMBER(F295)),"TEXTE",IF(OR(W295="",W295&lt;=0),"COMMANDE COUVERTS INCOMPLETE",IF(G295="","UNITE MANQUANTE",IF(COUNTIF(B384:B428,AE295)=0,"UNITE A CONTROLER","OK")))))),N("Z6"))</f>
        <v/>
      </c>
      <c r="AD295" s="144" t="str">
        <f>IF(1=1,IF(E295="","",AD268),N("AB33"))</f>
        <v/>
      </c>
      <c r="AE295" s="125" t="str">
        <f>IF(1=1,IF(G295="","",UPPER(TRIM(SUBSTITUTE(SUBSTITUTE(G295&amp;"",CHAR(160)," ")," "," ")))),N("AC33"))</f>
        <v/>
      </c>
    </row>
    <row r="296" spans="1:33" ht="24" customHeight="1" x14ac:dyDescent="0.25">
      <c r="A296" s="160" t="str">
        <f>IF(1=1,IF(E296="","",A268),N("A34"))</f>
        <v/>
      </c>
      <c r="B296" s="127" t="str">
        <f>IF(1=1,IF(E296="","",B268),N("B34"))</f>
        <v/>
      </c>
      <c r="C296" s="127"/>
      <c r="D296" s="129" t="str">
        <f>IF(ISBLANK(E296),"",LARGE(D268:D295,1)+1)</f>
        <v/>
      </c>
      <c r="E296" s="130"/>
      <c r="F296" s="131"/>
      <c r="G296" s="170"/>
      <c r="H296" s="105"/>
      <c r="I296" s="132" t="str">
        <f>IF(1=1,IF(E296="","",I268),N("H34"))</f>
        <v/>
      </c>
      <c r="J296" s="133" t="str">
        <f>IF(1=1,IF(E296="","",J268),N("I34"))</f>
        <v/>
      </c>
      <c r="K296" s="134" t="str">
        <f>IF(1=1,IF(E296="","",K268),N("J34"))</f>
        <v/>
      </c>
      <c r="L296" s="135" t="str">
        <f>IF(1=1,IF(OR(J296="",O296="",NOT(ISNUMBER(J296)),NOT(ISNUMBER(O296)),J296=0),"",O296/J296),N("L34"))</f>
        <v/>
      </c>
      <c r="M296" s="136" t="str">
        <f>IF(1=1,IF(OR(L296="",NOT(ISNUMBER(F296))),"",F296*L296*IFERROR(INDEX(D384:D428,MATCH(AE296,B384:B428,0)),1)),N("M13"))</f>
        <v/>
      </c>
      <c r="N296" s="137" t="str">
        <f>IF(1=1,IF(F296="","",IF(G296="","",IFERROR(INDEX(E384:E428,MATCH(AE296,B384:B428,0)),G296&amp;""))),N("N6"))</f>
        <v/>
      </c>
      <c r="O296" s="138" t="str">
        <f>IF(1=1,IF(E296="","",O268),N("K34"))</f>
        <v/>
      </c>
      <c r="P296" s="139" t="str">
        <f>IF(1=1,IF(M296="","",IF(AND(ISNUMBER(M296),M296&lt;1,N296="kg"),MAX(1,ROUND(M296*1000,0)),IF(AND(ISNUMBER(M296),M296&lt;1,N296="L"),MAX(1,ROUND(M296*100,0)),ROUND(M296,3)))),N("O34"))</f>
        <v/>
      </c>
      <c r="Q296" s="140" t="str">
        <f>IF(1=1,IF(M296="","",IF(AND(ISNUMBER(M296),M296&lt;1,N296="kg"),"g",IF(AND(ISNUMBER(M296),M296&lt;1,N296="L"),"cl",N296))),N("P34"))</f>
        <v/>
      </c>
      <c r="R296" s="161" t="str">
        <f>IF(1=1,IF(E296="","",IF(F296="","A CONTROLER",IF(NOT(ISNUMBER(F296)),"TEXTE",IF(OR(L296="",L296&lt;=0),"COMMANDE PRINCIPALE INCOMPLETE",IF(G296="","UNITE MANQUANTE",IF(COUNTIF(B384:B428,AE296)=0,"UNITE A CONTROLER","OK")))))),N("Q9"))</f>
        <v/>
      </c>
      <c r="S296" s="105"/>
      <c r="T296" s="141">
        <f t="shared" si="18"/>
        <v>0</v>
      </c>
      <c r="U296" s="133" t="str">
        <f>IF(1=1,IF(E296="","",U268),N("S34"))</f>
        <v/>
      </c>
      <c r="V296" s="133" t="str">
        <f>IF(1=1,IF(E296="","",V268),N("T34"))</f>
        <v/>
      </c>
      <c r="W296" s="135" t="str">
        <f>IF(1=1,IF(OR(U296="",V296="",NOT(ISNUMBER(U296)),NOT(ISNUMBER(V296)),U296=0),"",V296/U296),N("U34"))</f>
        <v/>
      </c>
      <c r="X296" s="136" t="str">
        <f>IF(1=1,IF(OR(W296="",NOT(ISNUMBER(F296))),"",F296*W296*IFERROR(INDEX(D384:D428,MATCH(AE296,B384:B428,0)),1)),N("V7"))</f>
        <v/>
      </c>
      <c r="Y296" s="137" t="str">
        <f>IF(1=1,IF(F296="","",IF(G296="","",IFERROR(INDEX(E384:E428,MATCH(AE296,B384:B428,0)),G296&amp;""))),N("W6"))</f>
        <v/>
      </c>
      <c r="Z296" s="142" t="str">
        <f>IF(1=1,IF(X296="","",IF(AND(ISNUMBER(X296),X296&lt;1,Y296="kg"),MAX(1,ROUND(X296*1000,0)),IF(AND(ISNUMBER(X296),X296&lt;1,Y296="L"),MAX(1,ROUND(X296*100,0)),ROUND(X296,3)))),N("X34"))</f>
        <v/>
      </c>
      <c r="AA296" s="143" t="str">
        <f>IF(1=1,IF(X296="","",IF(AND(ISNUMBER(X296),X296&lt;1,Y296="kg"),"g",IF(AND(ISNUMBER(X296),X296&lt;1,Y296="L"),"cl",Y296))),N("Y34"))</f>
        <v/>
      </c>
      <c r="AB296" s="123" t="str">
        <f>IF(1=1,IF(E296="","",IF(F296="","A CONTROLER",IF(NOT(ISNUMBER(F296)),"TEXTE",IF(OR(W296="",W296&lt;=0),"COMMANDE COUVERTS INCOMPLETE",IF(G296="","UNITE MANQUANTE",IF(COUNTIF(B384:B428,AE296)=0,"UNITE A CONTROLER","OK")))))),N("Z6"))</f>
        <v/>
      </c>
      <c r="AD296" s="144" t="str">
        <f>IF(1=1,IF(E296="","",AD268),N("AB34"))</f>
        <v/>
      </c>
      <c r="AE296" s="125" t="str">
        <f>IF(1=1,IF(G296="","",UPPER(TRIM(SUBSTITUTE(SUBSTITUTE(G296&amp;"",CHAR(160)," ")," "," ")))),N("AC34"))</f>
        <v/>
      </c>
    </row>
    <row r="297" spans="1:33" ht="15.75" x14ac:dyDescent="0.25">
      <c r="A297" s="160" t="str">
        <f>IF(1=1,IF(E297="","",A268),N("A35"))</f>
        <v/>
      </c>
      <c r="B297" s="127" t="str">
        <f>IF(1=1,IF(E297="","",B268),N("B35"))</f>
        <v/>
      </c>
      <c r="C297" s="127"/>
      <c r="D297" s="129" t="str">
        <f>IF(ISBLANK(E297),"",LARGE(D268:D296,1)+1)</f>
        <v/>
      </c>
      <c r="E297" s="130"/>
      <c r="F297" s="131"/>
      <c r="G297" s="170"/>
      <c r="H297" s="105"/>
      <c r="I297" s="132" t="str">
        <f>IF(1=1,IF(E297="","",I268),N("H35"))</f>
        <v/>
      </c>
      <c r="J297" s="133" t="str">
        <f>IF(1=1,IF(E297="","",J268),N("I35"))</f>
        <v/>
      </c>
      <c r="K297" s="134" t="str">
        <f>IF(1=1,IF(E297="","",K268),N("J35"))</f>
        <v/>
      </c>
      <c r="L297" s="135" t="str">
        <f>IF(1=1,IF(OR(J297="",O297="",NOT(ISNUMBER(J297)),NOT(ISNUMBER(O297)),J297=0),"",O297/J297),N("L35"))</f>
        <v/>
      </c>
      <c r="M297" s="136" t="str">
        <f>IF(1=1,IF(OR(L297="",NOT(ISNUMBER(F297))),"",F297*L297*IFERROR(INDEX(D384:D428,MATCH(AE297,B384:B428,0)),1)),N("M13"))</f>
        <v/>
      </c>
      <c r="N297" s="137" t="str">
        <f>IF(1=1,IF(F297="","",IF(G297="","",IFERROR(INDEX(E384:E428,MATCH(AE297,B384:B428,0)),G297&amp;""))),N("N6"))</f>
        <v/>
      </c>
      <c r="O297" s="138" t="str">
        <f>IF(1=1,IF(E297="","",O268),N("K35"))</f>
        <v/>
      </c>
      <c r="P297" s="139" t="str">
        <f>IF(1=1,IF(M297="","",IF(AND(ISNUMBER(M297),M297&lt;1,N297="kg"),MAX(1,ROUND(M297*1000,0)),IF(AND(ISNUMBER(M297),M297&lt;1,N297="L"),MAX(1,ROUND(M297*100,0)),ROUND(M297,3)))),N("O35"))</f>
        <v/>
      </c>
      <c r="Q297" s="140" t="str">
        <f>IF(1=1,IF(M297="","",IF(AND(ISNUMBER(M297),M297&lt;1,N297="kg"),"g",IF(AND(ISNUMBER(M297),M297&lt;1,N297="L"),"cl",N297))),N("P35"))</f>
        <v/>
      </c>
      <c r="R297" s="161" t="str">
        <f>IF(1=1,IF(E297="","",IF(F297="","A CONTROLER",IF(NOT(ISNUMBER(F297)),"TEXTE",IF(OR(L297="",L297&lt;=0),"COMMANDE PRINCIPALE INCOMPLETE",IF(G297="","UNITE MANQUANTE",IF(COUNTIF(B384:B428,AE297)=0,"UNITE A CONTROLER","OK")))))),N("Q9"))</f>
        <v/>
      </c>
      <c r="S297" s="105"/>
      <c r="T297" s="141">
        <f t="shared" si="18"/>
        <v>0</v>
      </c>
      <c r="U297" s="133" t="str">
        <f>IF(1=1,IF(E297="","",U268),N("S35"))</f>
        <v/>
      </c>
      <c r="V297" s="133" t="str">
        <f>IF(1=1,IF(E297="","",V268),N("T35"))</f>
        <v/>
      </c>
      <c r="W297" s="135" t="str">
        <f>IF(1=1,IF(OR(U297="",V297="",NOT(ISNUMBER(U297)),NOT(ISNUMBER(V297)),U297=0),"",V297/U297),N("U35"))</f>
        <v/>
      </c>
      <c r="X297" s="136" t="str">
        <f>IF(1=1,IF(OR(W297="",NOT(ISNUMBER(F297))),"",F297*W297*IFERROR(INDEX(D384:D428,MATCH(AE297,B384:B428,0)),1)),N("V7"))</f>
        <v/>
      </c>
      <c r="Y297" s="137" t="str">
        <f>IF(1=1,IF(F297="","",IF(G297="","",IFERROR(INDEX(E384:E428,MATCH(AE297,B384:B428,0)),G297&amp;""))),N("W6"))</f>
        <v/>
      </c>
      <c r="Z297" s="142" t="str">
        <f>IF(1=1,IF(X297="","",IF(AND(ISNUMBER(X297),X297&lt;1,Y297="kg"),MAX(1,ROUND(X297*1000,0)),IF(AND(ISNUMBER(X297),X297&lt;1,Y297="L"),MAX(1,ROUND(X297*100,0)),ROUND(X297,3)))),N("X35"))</f>
        <v/>
      </c>
      <c r="AA297" s="143" t="str">
        <f>IF(1=1,IF(X297="","",IF(AND(ISNUMBER(X297),X297&lt;1,Y297="kg"),"g",IF(AND(ISNUMBER(X297),X297&lt;1,Y297="L"),"cl",Y297))),N("Y35"))</f>
        <v/>
      </c>
      <c r="AB297" s="123" t="str">
        <f>IF(1=1,IF(E297="","",IF(F297="","A CONTROLER",IF(NOT(ISNUMBER(F297)),"TEXTE",IF(OR(W297="",W297&lt;=0),"COMMANDE COUVERTS INCOMPLETE",IF(G297="","UNITE MANQUANTE",IF(COUNTIF(B384:B428,AE297)=0,"UNITE A CONTROLER","OK")))))),N("Z6"))</f>
        <v/>
      </c>
      <c r="AD297" s="144" t="str">
        <f>IF(1=1,IF(E297="","",AD268),N("AB35"))</f>
        <v/>
      </c>
      <c r="AE297" s="125" t="str">
        <f>IF(1=1,IF(G297="","",UPPER(TRIM(SUBSTITUTE(SUBSTITUTE(G297&amp;"",CHAR(160)," ")," "," ")))),N("AC35"))</f>
        <v/>
      </c>
    </row>
    <row r="298" spans="1:33" ht="15.75" x14ac:dyDescent="0.25">
      <c r="A298" s="160" t="str">
        <f>IF(1=1,IF(E298="","",A268),N("A36"))</f>
        <v/>
      </c>
      <c r="B298" s="127" t="str">
        <f>IF(1=1,IF(E298="","",B268),N("B36"))</f>
        <v/>
      </c>
      <c r="C298" s="127"/>
      <c r="D298" s="129" t="str">
        <f>IF(ISBLANK(E298),"",LARGE(D268:D297,1)+1)</f>
        <v/>
      </c>
      <c r="E298" s="130"/>
      <c r="F298" s="131"/>
      <c r="G298" s="170"/>
      <c r="H298" s="105"/>
      <c r="I298" s="132" t="str">
        <f>IF(1=1,IF(E298="","",I268),N("H36"))</f>
        <v/>
      </c>
      <c r="J298" s="133" t="str">
        <f>IF(1=1,IF(E298="","",J268),N("I36"))</f>
        <v/>
      </c>
      <c r="K298" s="134" t="str">
        <f>IF(1=1,IF(E298="","",K268),N("J36"))</f>
        <v/>
      </c>
      <c r="L298" s="135" t="str">
        <f>IF(1=1,IF(OR(J298="",O298="",NOT(ISNUMBER(J298)),NOT(ISNUMBER(O298)),J298=0),"",O298/J298),N("L36"))</f>
        <v/>
      </c>
      <c r="M298" s="136" t="str">
        <f>IF(1=1,IF(OR(L298="",NOT(ISNUMBER(F298))),"",F298*L298*IFERROR(INDEX(D384:D428,MATCH(AE298,B384:B428,0)),1)),N("M13"))</f>
        <v/>
      </c>
      <c r="N298" s="137" t="str">
        <f>IF(1=1,IF(F298="","",IF(G298="","",IFERROR(INDEX(E384:E428,MATCH(AE298,B384:B428,0)),G298&amp;""))),N("N6"))</f>
        <v/>
      </c>
      <c r="O298" s="138" t="str">
        <f>IF(1=1,IF(E298="","",O268),N("K36"))</f>
        <v/>
      </c>
      <c r="P298" s="139" t="str">
        <f>IF(1=1,IF(M298="","",IF(AND(ISNUMBER(M298),M298&lt;1,N298="kg"),MAX(1,ROUND(M298*1000,0)),IF(AND(ISNUMBER(M298),M298&lt;1,N298="L"),MAX(1,ROUND(M298*100,0)),ROUND(M298,3)))),N("O36"))</f>
        <v/>
      </c>
      <c r="Q298" s="140" t="str">
        <f>IF(1=1,IF(M298="","",IF(AND(ISNUMBER(M298),M298&lt;1,N298="kg"),"g",IF(AND(ISNUMBER(M298),M298&lt;1,N298="L"),"cl",N298))),N("P36"))</f>
        <v/>
      </c>
      <c r="R298" s="161" t="str">
        <f>IF(1=1,IF(E298="","",IF(F298="","A CONTROLER",IF(NOT(ISNUMBER(F298)),"TEXTE",IF(OR(L298="",L298&lt;=0),"COMMANDE PRINCIPALE INCOMPLETE",IF(G298="","UNITE MANQUANTE",IF(COUNTIF(B384:B428,AE298)=0,"UNITE A CONTROLER","OK")))))),N("Q9"))</f>
        <v/>
      </c>
      <c r="S298" s="105"/>
      <c r="T298" s="141">
        <f t="shared" si="18"/>
        <v>0</v>
      </c>
      <c r="U298" s="133" t="str">
        <f>IF(1=1,IF(E298="","",U268),N("S36"))</f>
        <v/>
      </c>
      <c r="V298" s="133" t="str">
        <f>IF(1=1,IF(E298="","",V268),N("T36"))</f>
        <v/>
      </c>
      <c r="W298" s="135" t="str">
        <f>IF(1=1,IF(OR(U298="",V298="",NOT(ISNUMBER(U298)),NOT(ISNUMBER(V298)),U298=0),"",V298/U298),N("U36"))</f>
        <v/>
      </c>
      <c r="X298" s="136" t="str">
        <f>IF(1=1,IF(OR(W298="",NOT(ISNUMBER(F298))),"",F298*W298*IFERROR(INDEX(D384:D428,MATCH(AE298,B384:B428,0)),1)),N("V7"))</f>
        <v/>
      </c>
      <c r="Y298" s="137" t="str">
        <f>IF(1=1,IF(F298="","",IF(G298="","",IFERROR(INDEX(E384:E428,MATCH(AE298,B384:B428,0)),G298&amp;""))),N("W6"))</f>
        <v/>
      </c>
      <c r="Z298" s="142" t="str">
        <f>IF(1=1,IF(X298="","",IF(AND(ISNUMBER(X298),X298&lt;1,Y298="kg"),MAX(1,ROUND(X298*1000,0)),IF(AND(ISNUMBER(X298),X298&lt;1,Y298="L"),MAX(1,ROUND(X298*100,0)),ROUND(X298,3)))),N("X36"))</f>
        <v/>
      </c>
      <c r="AA298" s="143" t="str">
        <f>IF(1=1,IF(X298="","",IF(AND(ISNUMBER(X298),X298&lt;1,Y298="kg"),"g",IF(AND(ISNUMBER(X298),X298&lt;1,Y298="L"),"cl",Y298))),N("Y36"))</f>
        <v/>
      </c>
      <c r="AB298" s="123" t="str">
        <f>IF(1=1,IF(E298="","",IF(F298="","A CONTROLER",IF(NOT(ISNUMBER(F298)),"TEXTE",IF(OR(W298="",W298&lt;=0),"COMMANDE COUVERTS INCOMPLETE",IF(G298="","UNITE MANQUANTE",IF(COUNTIF(B384:B428,AE298)=0,"UNITE A CONTROLER","OK")))))),N("Z6"))</f>
        <v/>
      </c>
      <c r="AD298" s="144" t="str">
        <f>IF(1=1,IF(E298="","",AD268),N("AB36"))</f>
        <v/>
      </c>
      <c r="AE298" s="125" t="str">
        <f>IF(1=1,IF(G298="","",UPPER(TRIM(SUBSTITUTE(SUBSTITUTE(G298&amp;"",CHAR(160)," ")," "," ")))),N("AC36"))</f>
        <v/>
      </c>
    </row>
    <row r="299" spans="1:33" ht="15.75" x14ac:dyDescent="0.25">
      <c r="A299" s="160" t="str">
        <f>IF(1=1,IF(E299="","",A268),N("A37"))</f>
        <v/>
      </c>
      <c r="B299" s="127" t="str">
        <f>IF(1=1,IF(E299="","",B268),N("B37"))</f>
        <v/>
      </c>
      <c r="C299" s="127"/>
      <c r="D299" s="129" t="str">
        <f>IF(ISBLANK(E299),"",LARGE(D268:D298,1)+1)</f>
        <v/>
      </c>
      <c r="E299" s="130"/>
      <c r="F299" s="131"/>
      <c r="G299" s="170"/>
      <c r="H299" s="105"/>
      <c r="I299" s="132" t="str">
        <f>IF(1=1,IF(E299="","",I268),N("H37"))</f>
        <v/>
      </c>
      <c r="J299" s="133" t="str">
        <f>IF(1=1,IF(E299="","",J268),N("I37"))</f>
        <v/>
      </c>
      <c r="K299" s="134" t="str">
        <f>IF(1=1,IF(E299="","",K268),N("J37"))</f>
        <v/>
      </c>
      <c r="L299" s="135" t="str">
        <f>IF(1=1,IF(OR(J299="",O299="",NOT(ISNUMBER(J299)),NOT(ISNUMBER(O299)),J299=0),"",O299/J299),N("L37"))</f>
        <v/>
      </c>
      <c r="M299" s="136" t="str">
        <f>IF(1=1,IF(OR(L299="",NOT(ISNUMBER(F299))),"",F299*L299*IFERROR(INDEX(D384:D428,MATCH(AE299,B384:B428,0)),1)),N("M13"))</f>
        <v/>
      </c>
      <c r="N299" s="137" t="str">
        <f>IF(1=1,IF(F299="","",IF(G299="","",IFERROR(INDEX(E384:E428,MATCH(AE299,B384:B428,0)),G299&amp;""))),N("N6"))</f>
        <v/>
      </c>
      <c r="O299" s="138" t="str">
        <f>IF(1=1,IF(E299="","",O268),N("K37"))</f>
        <v/>
      </c>
      <c r="P299" s="139" t="str">
        <f>IF(1=1,IF(M299="","",IF(AND(ISNUMBER(M299),M299&lt;1,N299="kg"),MAX(1,ROUND(M299*1000,0)),IF(AND(ISNUMBER(M299),M299&lt;1,N299="L"),MAX(1,ROUND(M299*100,0)),ROUND(M299,3)))),N("O37"))</f>
        <v/>
      </c>
      <c r="Q299" s="140" t="str">
        <f>IF(1=1,IF(M299="","",IF(AND(ISNUMBER(M299),M299&lt;1,N299="kg"),"g",IF(AND(ISNUMBER(M299),M299&lt;1,N299="L"),"cl",N299))),N("P37"))</f>
        <v/>
      </c>
      <c r="R299" s="161" t="str">
        <f>IF(1=1,IF(E299="","",IF(F299="","A CONTROLER",IF(NOT(ISNUMBER(F299)),"TEXTE",IF(OR(L299="",L299&lt;=0),"COMMANDE PRINCIPALE INCOMPLETE",IF(G299="","UNITE MANQUANTE",IF(COUNTIF(B384:B428,AE299)=0,"UNITE A CONTROLER","OK")))))),N("Q9"))</f>
        <v/>
      </c>
      <c r="S299" s="105"/>
      <c r="T299" s="141">
        <f t="shared" si="18"/>
        <v>0</v>
      </c>
      <c r="U299" s="133" t="str">
        <f>IF(1=1,IF(E299="","",U268),N("S37"))</f>
        <v/>
      </c>
      <c r="V299" s="133" t="str">
        <f>IF(1=1,IF(E299="","",V268),N("T37"))</f>
        <v/>
      </c>
      <c r="W299" s="135" t="str">
        <f>IF(1=1,IF(OR(U299="",V299="",NOT(ISNUMBER(U299)),NOT(ISNUMBER(V299)),U299=0),"",V299/U299),N("U37"))</f>
        <v/>
      </c>
      <c r="X299" s="136" t="str">
        <f>IF(1=1,IF(OR(W299="",NOT(ISNUMBER(F299))),"",F299*W299*IFERROR(INDEX(D384:D428,MATCH(AE299,B384:B428,0)),1)),N("V7"))</f>
        <v/>
      </c>
      <c r="Y299" s="137" t="str">
        <f>IF(1=1,IF(F299="","",IF(G299="","",IFERROR(INDEX(E384:E428,MATCH(AE299,B384:B428,0)),G299&amp;""))),N("W6"))</f>
        <v/>
      </c>
      <c r="Z299" s="142" t="str">
        <f>IF(1=1,IF(X299="","",IF(AND(ISNUMBER(X299),X299&lt;1,Y299="kg"),MAX(1,ROUND(X299*1000,0)),IF(AND(ISNUMBER(X299),X299&lt;1,Y299="L"),MAX(1,ROUND(X299*100,0)),ROUND(X299,3)))),N("X37"))</f>
        <v/>
      </c>
      <c r="AA299" s="143" t="str">
        <f>IF(1=1,IF(X299="","",IF(AND(ISNUMBER(X299),X299&lt;1,Y299="kg"),"g",IF(AND(ISNUMBER(X299),X299&lt;1,Y299="L"),"cl",Y299))),N("Y37"))</f>
        <v/>
      </c>
      <c r="AB299" s="123" t="str">
        <f>IF(1=1,IF(E299="","",IF(F299="","A CONTROLER",IF(NOT(ISNUMBER(F299)),"TEXTE",IF(OR(W299="",W299&lt;=0),"COMMANDE COUVERTS INCOMPLETE",IF(G299="","UNITE MANQUANTE",IF(COUNTIF(B384:B428,AE299)=0,"UNITE A CONTROLER","OK")))))),N("Z6"))</f>
        <v/>
      </c>
      <c r="AD299" s="144" t="str">
        <f>IF(1=1,IF(E299="","",AD268),N("AB37"))</f>
        <v/>
      </c>
      <c r="AE299" s="125" t="str">
        <f>IF(1=1,IF(G299="","",UPPER(TRIM(SUBSTITUTE(SUBSTITUTE(G299&amp;"",CHAR(160)," ")," "," ")))),N("AC37"))</f>
        <v/>
      </c>
    </row>
    <row r="300" spans="1:33" ht="15.75" x14ac:dyDescent="0.25">
      <c r="A300" s="160" t="str">
        <f>IF(1=1,IF(E300="","",A268),N("A38"))</f>
        <v/>
      </c>
      <c r="B300" s="127" t="str">
        <f>IF(1=1,IF(E300="","",B268),N("B38"))</f>
        <v/>
      </c>
      <c r="C300" s="127"/>
      <c r="D300" s="129" t="str">
        <f>IF(ISBLANK(E300),"",LARGE(D268:D299,1)+1)</f>
        <v/>
      </c>
      <c r="E300" s="130"/>
      <c r="F300" s="131"/>
      <c r="G300" s="170"/>
      <c r="H300" s="105"/>
      <c r="I300" s="132" t="str">
        <f>IF(1=1,IF(E300="","",I268),N("H38"))</f>
        <v/>
      </c>
      <c r="J300" s="133" t="str">
        <f>IF(1=1,IF(E300="","",J268),N("I38"))</f>
        <v/>
      </c>
      <c r="K300" s="134" t="str">
        <f>IF(1=1,IF(E300="","",K268),N("J38"))</f>
        <v/>
      </c>
      <c r="L300" s="135" t="str">
        <f>IF(1=1,IF(OR(J300="",O300="",NOT(ISNUMBER(J300)),NOT(ISNUMBER(O300)),J300=0),"",O300/J300),N("L38"))</f>
        <v/>
      </c>
      <c r="M300" s="136" t="str">
        <f>IF(1=1,IF(OR(L300="",NOT(ISNUMBER(F300))),"",F300*L300*IFERROR(INDEX(D384:D428,MATCH(AE300,B384:B428,0)),1)),N("M13"))</f>
        <v/>
      </c>
      <c r="N300" s="137" t="str">
        <f>IF(1=1,IF(F300="","",IF(G300="","",IFERROR(INDEX(E384:E428,MATCH(AE300,B384:B428,0)),G300&amp;""))),N("N6"))</f>
        <v/>
      </c>
      <c r="O300" s="138" t="str">
        <f>IF(1=1,IF(E300="","",O268),N("K38"))</f>
        <v/>
      </c>
      <c r="P300" s="139" t="str">
        <f>IF(1=1,IF(M300="","",IF(AND(ISNUMBER(M300),M300&lt;1,N300="kg"),MAX(1,ROUND(M300*1000,0)),IF(AND(ISNUMBER(M300),M300&lt;1,N300="L"),MAX(1,ROUND(M300*100,0)),ROUND(M300,3)))),N("O38"))</f>
        <v/>
      </c>
      <c r="Q300" s="140" t="str">
        <f>IF(1=1,IF(M300="","",IF(AND(ISNUMBER(M300),M300&lt;1,N300="kg"),"g",IF(AND(ISNUMBER(M300),M300&lt;1,N300="L"),"cl",N300))),N("P38"))</f>
        <v/>
      </c>
      <c r="R300" s="161" t="str">
        <f>IF(1=1,IF(E300="","",IF(F300="","A CONTROLER",IF(NOT(ISNUMBER(F300)),"TEXTE",IF(OR(L300="",L300&lt;=0),"COMMANDE PRINCIPALE INCOMPLETE",IF(G300="","UNITE MANQUANTE",IF(COUNTIF(B384:B428,AE300)=0,"UNITE A CONTROLER","OK")))))),N("Q9"))</f>
        <v/>
      </c>
      <c r="S300" s="105"/>
      <c r="T300" s="141">
        <f t="shared" si="18"/>
        <v>0</v>
      </c>
      <c r="U300" s="133" t="str">
        <f>IF(1=1,IF(E300="","",U268),N("S38"))</f>
        <v/>
      </c>
      <c r="V300" s="133" t="str">
        <f>IF(1=1,IF(E300="","",V268),N("T38"))</f>
        <v/>
      </c>
      <c r="W300" s="135" t="str">
        <f>IF(1=1,IF(OR(U300="",V300="",NOT(ISNUMBER(U300)),NOT(ISNUMBER(V300)),U300=0),"",V300/U300),N("U38"))</f>
        <v/>
      </c>
      <c r="X300" s="136" t="str">
        <f>IF(1=1,IF(OR(W300="",NOT(ISNUMBER(F300))),"",F300*W300*IFERROR(INDEX(D384:D428,MATCH(AE300,B384:B428,0)),1)),N("V7"))</f>
        <v/>
      </c>
      <c r="Y300" s="137" t="str">
        <f>IF(1=1,IF(F300="","",IF(G300="","",IFERROR(INDEX(E384:E428,MATCH(AE300,B384:B428,0)),G300&amp;""))),N("W6"))</f>
        <v/>
      </c>
      <c r="Z300" s="142" t="str">
        <f>IF(1=1,IF(X300="","",IF(AND(ISNUMBER(X300),X300&lt;1,Y300="kg"),MAX(1,ROUND(X300*1000,0)),IF(AND(ISNUMBER(X300),X300&lt;1,Y300="L"),MAX(1,ROUND(X300*100,0)),ROUND(X300,3)))),N("X38"))</f>
        <v/>
      </c>
      <c r="AA300" s="143" t="str">
        <f>IF(1=1,IF(X300="","",IF(AND(ISNUMBER(X300),X300&lt;1,Y300="kg"),"g",IF(AND(ISNUMBER(X300),X300&lt;1,Y300="L"),"cl",Y300))),N("Y38"))</f>
        <v/>
      </c>
      <c r="AB300" s="123" t="str">
        <f>IF(1=1,IF(E300="","",IF(F300="","A CONTROLER",IF(NOT(ISNUMBER(F300)),"TEXTE",IF(OR(W300="",W300&lt;=0),"COMMANDE COUVERTS INCOMPLETE",IF(G300="","UNITE MANQUANTE",IF(COUNTIF(B384:B428,AE300)=0,"UNITE A CONTROLER","OK")))))),N("Z6"))</f>
        <v/>
      </c>
      <c r="AD300" s="144" t="str">
        <f>IF(1=1,IF(E300="","",AD268),N("AB38"))</f>
        <v/>
      </c>
      <c r="AE300" s="125" t="str">
        <f>IF(1=1,IF(G300="","",UPPER(TRIM(SUBSTITUTE(SUBSTITUTE(G300&amp;"",CHAR(160)," ")," "," ")))),N("AC38"))</f>
        <v/>
      </c>
    </row>
    <row r="301" spans="1:33" ht="15.75" x14ac:dyDescent="0.25">
      <c r="A301" s="160" t="str">
        <f>IF(1=1,IF(E301="","",A268),N("A39"))</f>
        <v/>
      </c>
      <c r="B301" s="127" t="str">
        <f>IF(1=1,IF(E301="","",B268),N("B39"))</f>
        <v/>
      </c>
      <c r="C301" s="127"/>
      <c r="D301" s="129" t="str">
        <f>IF(ISBLANK(E301),"",LARGE(D268:D300,1)+1)</f>
        <v/>
      </c>
      <c r="E301" s="130"/>
      <c r="F301" s="131"/>
      <c r="G301" s="170"/>
      <c r="H301" s="105"/>
      <c r="I301" s="132" t="str">
        <f>IF(1=1,IF(E301="","",I268),N("H39"))</f>
        <v/>
      </c>
      <c r="J301" s="133" t="str">
        <f>IF(1=1,IF(E301="","",J268),N("I39"))</f>
        <v/>
      </c>
      <c r="K301" s="134" t="str">
        <f>IF(1=1,IF(E301="","",K268),N("J39"))</f>
        <v/>
      </c>
      <c r="L301" s="135" t="str">
        <f>IF(1=1,IF(OR(J301="",O301="",NOT(ISNUMBER(J301)),NOT(ISNUMBER(O301)),J301=0),"",O301/J301),N("L39"))</f>
        <v/>
      </c>
      <c r="M301" s="136" t="str">
        <f>IF(1=1,IF(OR(L301="",NOT(ISNUMBER(F301))),"",F301*L301*IFERROR(INDEX(D384:D428,MATCH(AE301,B384:B428,0)),1)),N("M13"))</f>
        <v/>
      </c>
      <c r="N301" s="137" t="str">
        <f>IF(1=1,IF(F301="","",IF(G301="","",IFERROR(INDEX(E384:E428,MATCH(AE301,B384:B428,0)),G301&amp;""))),N("N6"))</f>
        <v/>
      </c>
      <c r="O301" s="138" t="str">
        <f>IF(1=1,IF(E301="","",O268),N("K39"))</f>
        <v/>
      </c>
      <c r="P301" s="139" t="str">
        <f>IF(1=1,IF(M301="","",IF(AND(ISNUMBER(M301),M301&lt;1,N301="kg"),MAX(1,ROUND(M301*1000,0)),IF(AND(ISNUMBER(M301),M301&lt;1,N301="L"),MAX(1,ROUND(M301*100,0)),ROUND(M301,3)))),N("O39"))</f>
        <v/>
      </c>
      <c r="Q301" s="140" t="str">
        <f>IF(1=1,IF(M301="","",IF(AND(ISNUMBER(M301),M301&lt;1,N301="kg"),"g",IF(AND(ISNUMBER(M301),M301&lt;1,N301="L"),"cl",N301))),N("P39"))</f>
        <v/>
      </c>
      <c r="R301" s="161" t="str">
        <f>IF(1=1,IF(E301="","",IF(F301="","A CONTROLER",IF(NOT(ISNUMBER(F301)),"TEXTE",IF(OR(L301="",L301&lt;=0),"COMMANDE PRINCIPALE INCOMPLETE",IF(G301="","UNITE MANQUANTE",IF(COUNTIF(B384:B428,AE301)=0,"UNITE A CONTROLER","OK")))))),N("Q9"))</f>
        <v/>
      </c>
      <c r="S301" s="105"/>
      <c r="T301" s="141">
        <f t="shared" si="18"/>
        <v>0</v>
      </c>
      <c r="U301" s="133" t="str">
        <f>IF(1=1,IF(E301="","",U268),N("S39"))</f>
        <v/>
      </c>
      <c r="V301" s="133" t="str">
        <f>IF(1=1,IF(E301="","",V268),N("T39"))</f>
        <v/>
      </c>
      <c r="W301" s="135" t="str">
        <f>IF(1=1,IF(OR(U301="",V301="",NOT(ISNUMBER(U301)),NOT(ISNUMBER(V301)),U301=0),"",V301/U301),N("U39"))</f>
        <v/>
      </c>
      <c r="X301" s="136" t="str">
        <f>IF(1=1,IF(OR(W301="",NOT(ISNUMBER(F301))),"",F301*W301*IFERROR(INDEX(D384:D428,MATCH(AE301,B384:B428,0)),1)),N("V7"))</f>
        <v/>
      </c>
      <c r="Y301" s="137" t="str">
        <f>IF(1=1,IF(F301="","",IF(G301="","",IFERROR(INDEX(E384:E428,MATCH(AE301,B384:B428,0)),G301&amp;""))),N("W6"))</f>
        <v/>
      </c>
      <c r="Z301" s="142" t="str">
        <f>IF(1=1,IF(X301="","",IF(AND(ISNUMBER(X301),X301&lt;1,Y301="kg"),MAX(1,ROUND(X301*1000,0)),IF(AND(ISNUMBER(X301),X301&lt;1,Y301="L"),MAX(1,ROUND(X301*100,0)),ROUND(X301,3)))),N("X39"))</f>
        <v/>
      </c>
      <c r="AA301" s="143" t="str">
        <f>IF(1=1,IF(X301="","",IF(AND(ISNUMBER(X301),X301&lt;1,Y301="kg"),"g",IF(AND(ISNUMBER(X301),X301&lt;1,Y301="L"),"cl",Y301))),N("Y39"))</f>
        <v/>
      </c>
      <c r="AB301" s="123" t="str">
        <f>IF(1=1,IF(E301="","",IF(F301="","A CONTROLER",IF(NOT(ISNUMBER(F301)),"TEXTE",IF(OR(W301="",W301&lt;=0),"COMMANDE COUVERTS INCOMPLETE",IF(G301="","UNITE MANQUANTE",IF(COUNTIF(B384:B428,AE301)=0,"UNITE A CONTROLER","OK")))))),N("Z6"))</f>
        <v/>
      </c>
      <c r="AD301" s="144" t="str">
        <f>IF(1=1,IF(E301="","",AD268),N("AB39"))</f>
        <v/>
      </c>
      <c r="AE301" s="125" t="str">
        <f>IF(1=1,IF(G301="","",UPPER(TRIM(SUBSTITUTE(SUBSTITUTE(G301&amp;"",CHAR(160)," ")," "," ")))),N("AC39"))</f>
        <v/>
      </c>
    </row>
    <row r="302" spans="1:33" ht="15.75" x14ac:dyDescent="0.25">
      <c r="A302" s="160" t="str">
        <f>IF(1=1,IF(E302="","",A268),N("A40"))</f>
        <v/>
      </c>
      <c r="B302" s="127" t="str">
        <f>IF(1=1,IF(E302="","",B268),N("B40"))</f>
        <v/>
      </c>
      <c r="C302" s="127"/>
      <c r="D302" s="129" t="str">
        <f>IF(ISBLANK(E302),"",LARGE(D268:D301,1)+1)</f>
        <v/>
      </c>
      <c r="E302" s="130"/>
      <c r="F302" s="131"/>
      <c r="G302" s="170"/>
      <c r="H302" s="105"/>
      <c r="I302" s="132" t="str">
        <f>IF(1=1,IF(E302="","",I268),N("H40"))</f>
        <v/>
      </c>
      <c r="J302" s="133" t="str">
        <f>IF(1=1,IF(E302="","",J268),N("I40"))</f>
        <v/>
      </c>
      <c r="K302" s="134" t="str">
        <f>IF(1=1,IF(E302="","",K268),N("J40"))</f>
        <v/>
      </c>
      <c r="L302" s="135" t="str">
        <f>IF(1=1,IF(OR(J302="",O302="",NOT(ISNUMBER(J302)),NOT(ISNUMBER(O302)),J302=0),"",O302/J302),N("L40"))</f>
        <v/>
      </c>
      <c r="M302" s="136" t="str">
        <f>IF(1=1,IF(OR(L302="",NOT(ISNUMBER(F302))),"",F302*L302*IFERROR(INDEX(D384:D428,MATCH(AE302,B384:B428,0)),1)),N("M13"))</f>
        <v/>
      </c>
      <c r="N302" s="137" t="str">
        <f>IF(1=1,IF(F302="","",IF(G302="","",IFERROR(INDEX(E384:E428,MATCH(AE302,B384:B428,0)),G302&amp;""))),N("N6"))</f>
        <v/>
      </c>
      <c r="O302" s="138" t="str">
        <f>IF(1=1,IF(E302="","",O268),N("K40"))</f>
        <v/>
      </c>
      <c r="P302" s="139" t="str">
        <f>IF(1=1,IF(M302="","",IF(AND(ISNUMBER(M302),M302&lt;1,N302="kg"),MAX(1,ROUND(M302*1000,0)),IF(AND(ISNUMBER(M302),M302&lt;1,N302="L"),MAX(1,ROUND(M302*100,0)),ROUND(M302,3)))),N("O40"))</f>
        <v/>
      </c>
      <c r="Q302" s="140" t="str">
        <f>IF(1=1,IF(M302="","",IF(AND(ISNUMBER(M302),M302&lt;1,N302="kg"),"g",IF(AND(ISNUMBER(M302),M302&lt;1,N302="L"),"cl",N302))),N("P40"))</f>
        <v/>
      </c>
      <c r="R302" s="161" t="str">
        <f>IF(1=1,IF(E302="","",IF(F302="","A CONTROLER",IF(NOT(ISNUMBER(F302)),"TEXTE",IF(OR(L302="",L302&lt;=0),"COMMANDE PRINCIPALE INCOMPLETE",IF(G302="","UNITE MANQUANTE",IF(COUNTIF(B384:B428,AE302)=0,"UNITE A CONTROLER","OK")))))),N("Q9"))</f>
        <v/>
      </c>
      <c r="S302" s="105"/>
      <c r="T302" s="141">
        <f t="shared" si="18"/>
        <v>0</v>
      </c>
      <c r="U302" s="133" t="str">
        <f>IF(1=1,IF(E302="","",U268),N("S40"))</f>
        <v/>
      </c>
      <c r="V302" s="133" t="str">
        <f>IF(1=1,IF(E302="","",V268),N("T40"))</f>
        <v/>
      </c>
      <c r="W302" s="135" t="str">
        <f>IF(1=1,IF(OR(U302="",V302="",NOT(ISNUMBER(U302)),NOT(ISNUMBER(V302)),U302=0),"",V302/U302),N("U40"))</f>
        <v/>
      </c>
      <c r="X302" s="136" t="str">
        <f>IF(1=1,IF(OR(W302="",NOT(ISNUMBER(F302))),"",F302*W302*IFERROR(INDEX(D384:D428,MATCH(AE302,B384:B428,0)),1)),N("V7"))</f>
        <v/>
      </c>
      <c r="Y302" s="137" t="str">
        <f>IF(1=1,IF(F302="","",IF(G302="","",IFERROR(INDEX(E384:E428,MATCH(AE302,B384:B428,0)),G302&amp;""))),N("W6"))</f>
        <v/>
      </c>
      <c r="Z302" s="142" t="str">
        <f>IF(1=1,IF(X302="","",IF(AND(ISNUMBER(X302),X302&lt;1,Y302="kg"),MAX(1,ROUND(X302*1000,0)),IF(AND(ISNUMBER(X302),X302&lt;1,Y302="L"),MAX(1,ROUND(X302*100,0)),ROUND(X302,3)))),N("X40"))</f>
        <v/>
      </c>
      <c r="AA302" s="143" t="str">
        <f>IF(1=1,IF(X302="","",IF(AND(ISNUMBER(X302),X302&lt;1,Y302="kg"),"g",IF(AND(ISNUMBER(X302),X302&lt;1,Y302="L"),"cl",Y302))),N("Y40"))</f>
        <v/>
      </c>
      <c r="AB302" s="123" t="str">
        <f>IF(1=1,IF(E302="","",IF(F302="","A CONTROLER",IF(NOT(ISNUMBER(F302)),"TEXTE",IF(OR(W302="",W302&lt;=0),"COMMANDE COUVERTS INCOMPLETE",IF(G302="","UNITE MANQUANTE",IF(COUNTIF(B384:B428,AE302)=0,"UNITE A CONTROLER","OK")))))),N("Z6"))</f>
        <v/>
      </c>
      <c r="AD302" s="144" t="str">
        <f>IF(1=1,IF(E302="","",AD268),N("AB40"))</f>
        <v/>
      </c>
      <c r="AE302" s="125" t="str">
        <f>IF(1=1,IF(G302="","",UPPER(TRIM(SUBSTITUTE(SUBSTITUTE(G302&amp;"",CHAR(160)," ")," "," ")))),N("AC40"))</f>
        <v/>
      </c>
    </row>
    <row r="303" spans="1:33" ht="23.25" x14ac:dyDescent="0.25">
      <c r="A303" s="162"/>
      <c r="B303" s="163" t="s">
        <v>229</v>
      </c>
      <c r="C303" s="164"/>
      <c r="D303" s="164" t="s">
        <v>239</v>
      </c>
      <c r="E303" s="164"/>
      <c r="F303" s="164"/>
      <c r="G303" s="164"/>
      <c r="H303" s="165"/>
      <c r="I303" s="164"/>
      <c r="J303" s="164"/>
      <c r="K303" s="164"/>
      <c r="L303" s="164"/>
      <c r="M303" s="164"/>
      <c r="N303" s="164"/>
      <c r="O303" s="164"/>
      <c r="P303" s="164" t="str">
        <f>D303</f>
        <v>SOUS-FAMILLE</v>
      </c>
      <c r="Q303" s="164"/>
      <c r="R303" s="164"/>
      <c r="S303" s="165"/>
      <c r="T303" s="166" t="s">
        <v>664</v>
      </c>
      <c r="U303" s="167" cm="1">
        <f t="array" ref="U303">SUMPRODUCT(LEN(E305:E339)-LEN(SUBSTITUTE(E305:E339,"*","")))</f>
        <v>0</v>
      </c>
      <c r="V303" s="164"/>
      <c r="W303" s="164" t="str">
        <f>D303</f>
        <v>SOUS-FAMILLE</v>
      </c>
      <c r="X303" s="164"/>
      <c r="Y303" s="164"/>
      <c r="Z303" s="164"/>
      <c r="AA303" s="164"/>
      <c r="AB303" s="168"/>
      <c r="AC303" s="164"/>
      <c r="AD303" s="164"/>
      <c r="AE303" s="169" t="str">
        <f>B305</f>
        <v>NOM DE LA RECETTE À SAISIR</v>
      </c>
    </row>
    <row r="304" spans="1:33" ht="32.25" thickBot="1" x14ac:dyDescent="0.3">
      <c r="A304" s="92" t="s">
        <v>155</v>
      </c>
      <c r="B304" s="92" t="s">
        <v>1</v>
      </c>
      <c r="C304" s="92"/>
      <c r="D304" s="92" t="s">
        <v>2</v>
      </c>
      <c r="E304" s="92" t="s">
        <v>117</v>
      </c>
      <c r="F304" s="92" t="s">
        <v>3</v>
      </c>
      <c r="G304" s="92" t="s">
        <v>4</v>
      </c>
      <c r="H304" s="81"/>
      <c r="I304" s="157" t="s">
        <v>5</v>
      </c>
      <c r="J304" s="92" t="s">
        <v>114</v>
      </c>
      <c r="K304" s="92" t="s">
        <v>4</v>
      </c>
      <c r="L304" s="92" t="s">
        <v>6</v>
      </c>
      <c r="M304" s="94" t="s">
        <v>7</v>
      </c>
      <c r="N304" s="94" t="s">
        <v>116</v>
      </c>
      <c r="O304" s="95" t="s">
        <v>115</v>
      </c>
      <c r="P304" s="96" t="s">
        <v>8</v>
      </c>
      <c r="Q304" s="97" t="s">
        <v>9</v>
      </c>
      <c r="R304" s="92" t="s">
        <v>10</v>
      </c>
      <c r="S304" s="81"/>
      <c r="T304" s="92" t="s">
        <v>117</v>
      </c>
      <c r="U304" s="98" t="s">
        <v>11</v>
      </c>
      <c r="V304" s="95" t="s">
        <v>12</v>
      </c>
      <c r="W304" s="92" t="s">
        <v>13</v>
      </c>
      <c r="X304" s="94" t="s">
        <v>7</v>
      </c>
      <c r="Y304" s="94" t="s">
        <v>116</v>
      </c>
      <c r="Z304" s="99" t="s">
        <v>8</v>
      </c>
      <c r="AA304" s="97" t="s">
        <v>9</v>
      </c>
      <c r="AB304" s="99" t="s">
        <v>10</v>
      </c>
      <c r="AC304" s="240"/>
      <c r="AD304" s="92" t="s">
        <v>14</v>
      </c>
      <c r="AE304" s="92" t="s">
        <v>15</v>
      </c>
      <c r="AG304" s="245" t="s">
        <v>5642</v>
      </c>
    </row>
    <row r="305" spans="1:33" ht="18.75" x14ac:dyDescent="0.25">
      <c r="A305" s="100" t="s">
        <v>5640</v>
      </c>
      <c r="B305" s="101" t="s">
        <v>20</v>
      </c>
      <c r="C305" s="101"/>
      <c r="D305" s="102">
        <v>0</v>
      </c>
      <c r="E305" s="103" t="s">
        <v>21</v>
      </c>
      <c r="F305" s="104">
        <v>10</v>
      </c>
      <c r="G305" s="8" t="s">
        <v>119</v>
      </c>
      <c r="H305" s="105"/>
      <c r="I305" s="106" t="str">
        <f>E305</f>
        <v>ÉLÉMENT PRINCIPAL À SAISIR</v>
      </c>
      <c r="J305" s="107">
        <f>F305</f>
        <v>10</v>
      </c>
      <c r="K305" s="108" t="str">
        <f>G305</f>
        <v>Quoi ?</v>
      </c>
      <c r="L305" s="109">
        <f>IF(1=1,IF(OR(J305="",O305="",NOT(ISNUMBER(J305)),NOT(ISNUMBER(O305)),J305=0),"",O305/J305),N("L6"))</f>
        <v>15</v>
      </c>
      <c r="M305" s="110">
        <f>IF(1=1,IF(OR(L305="",NOT(ISNUMBER(F305))),"",F305*L305*IFERROR(INDEX(D384:D428,MATCH(AE305,B384:B428,0)),1)),N("M13"))</f>
        <v>150</v>
      </c>
      <c r="N305" s="111" t="str">
        <f>IF(1=1,IF(F305="","",IF(G305="","",IFERROR(INDEX(E384:E428,MATCH(AE305,B384:B428,0)),G305&amp;""))),N("N6"))</f>
        <v>Quoi ?</v>
      </c>
      <c r="O305" s="112">
        <v>150</v>
      </c>
      <c r="P305" s="113">
        <f>IF(1=1,IF(M305="","",IF(AND(ISNUMBER(M305),M305&lt;1,N305="kg"),MAX(1,ROUND(M305*1000,0)),IF(AND(ISNUMBER(M305),M305&lt;1,N305="L"),MAX(1,ROUND(M305*100,0)),ROUND(M305,3)))),N("O6"))</f>
        <v>150</v>
      </c>
      <c r="Q305" s="114" t="str">
        <f>IF(1=1,IF(M305="","",IF(AND(ISNUMBER(M305),M305&lt;1,N305="kg"),"g",IF(AND(ISNUMBER(M305),M305&lt;1,N305="L"),"cl",N305))),N("P6"))</f>
        <v>Quoi ?</v>
      </c>
      <c r="R305" s="115" t="str">
        <f>IF(1=1,IF(E305="","",IF(F305="","A CONTROLER",IF(NOT(ISNUMBER(F305)),"TEXTE",IF(OR(L305="",L305&lt;=0),"COMMANDE PRINCIPALE INCOMPLETE",IF(G305="","UNITE MANQUANTE",IF(COUNTIF(B384:B428,AE305)=0,"UNITE A CONTROLER","OK")))))),N("Q9"))</f>
        <v>UNITE A CONTROLER</v>
      </c>
      <c r="S305" s="105"/>
      <c r="T305" s="159" t="str">
        <f>B305</f>
        <v>NOM DE LA RECETTE À SAISIR</v>
      </c>
      <c r="U305" s="117">
        <v>100</v>
      </c>
      <c r="V305" s="112">
        <v>150</v>
      </c>
      <c r="W305" s="118">
        <f>IF(1=1,IF(OR(U305="",V305="",NOT(ISNUMBER(U305)),NOT(ISNUMBER(V305)),U305=0),"",V305/U305),N("U6"))</f>
        <v>1.5</v>
      </c>
      <c r="X305" s="119">
        <f>IF(1=1,IF(OR(W305="",NOT(ISNUMBER(F305))),"",F305*W305*IFERROR(INDEX(D384:D428,MATCH(AE305,B384:B428,0)),1)),N("V7"))</f>
        <v>15</v>
      </c>
      <c r="Y305" s="120" t="str">
        <f>IF(1=1,IF(F305="","",IF(G305="","",IFERROR(INDEX(E384:E428,MATCH(AE305,B384:B428,0)),G305&amp;""))),N("W6"))</f>
        <v>Quoi ?</v>
      </c>
      <c r="Z305" s="121">
        <f>IF(1=1,IF(X305="","",IF(AND(ISNUMBER(X305),X305&lt;1,Y305="kg"),MAX(1,ROUND(X305*1000,0)),IF(AND(ISNUMBER(X305),X305&lt;1,Y305="L"),MAX(1,ROUND(X305*100,0)),ROUND(X305,3)))),N("X6"))</f>
        <v>15</v>
      </c>
      <c r="AA305" s="122" t="str">
        <f>IF(1=1,IF(X305="","",IF(AND(ISNUMBER(X305),X305&lt;1,Y305="kg"),"g",IF(AND(ISNUMBER(X305),X305&lt;1,Y305="L"),"cl",Y305))),N("Y6"))</f>
        <v>Quoi ?</v>
      </c>
      <c r="AB305" s="123" t="str">
        <f>IF(1=1,IF(E305="","",IF(F305="","A CONTROLER",IF(NOT(ISNUMBER(F305)),"TEXTE",IF(OR(W305="",W305&lt;=0),"COMMANDE COUVERTS INCOMPLETE",IF(G305="","UNITE MANQUANTE",IF(COUNTIF(B384:B428,AE305)=0,"UNITE A CONTROLER","OK")))))),N("Z6"))</f>
        <v>UNITE A CONTROLER</v>
      </c>
      <c r="AD305" s="124">
        <v>62</v>
      </c>
      <c r="AE305" s="125" t="str">
        <f>IF(1=1,IF(G305="","",UPPER(TRIM(SUBSTITUTE(SUBSTITUTE(G305&amp;"",CHAR(160)," ")," "," ")))),N("AC6"))</f>
        <v>QUOI ?</v>
      </c>
      <c r="AG305" s="8" t="s">
        <v>22</v>
      </c>
    </row>
    <row r="306" spans="1:33" ht="15.75" x14ac:dyDescent="0.25">
      <c r="A306" s="126" t="str">
        <f>IF(1=1,IF(E306="","",A305),N("A7"))</f>
        <v/>
      </c>
      <c r="B306" s="127" t="str">
        <f>IF(1=1,IF(E306="","",B305),N("B7"))</f>
        <v/>
      </c>
      <c r="C306" s="127"/>
      <c r="D306" s="129" t="str">
        <f>IF(ISBLANK(E306),"",LARGE(D305:D305,1)+1)</f>
        <v/>
      </c>
      <c r="E306" s="130"/>
      <c r="F306" s="131"/>
      <c r="G306" s="170"/>
      <c r="H306" s="105"/>
      <c r="I306" s="132" t="str">
        <f>IF(1=1,IF(E306="","",I305),N("H7"))</f>
        <v/>
      </c>
      <c r="J306" s="133" t="str">
        <f>IF(1=1,IF(E306="","",J305),N("I7"))</f>
        <v/>
      </c>
      <c r="K306" s="134" t="str">
        <f>IF(1=1,IF(E306="","",K305),N("J7"))</f>
        <v/>
      </c>
      <c r="L306" s="135" t="str">
        <f>IF(1=1,IF(OR(J306="",O306="",NOT(ISNUMBER(J306)),NOT(ISNUMBER(O306)),J306=0),"",O306/J306),N("L7"))</f>
        <v/>
      </c>
      <c r="M306" s="136" t="str">
        <f>IF(1=1,IF(OR(L306="",NOT(ISNUMBER(F306))),"",F306*L306*IFERROR(INDEX(D384:D428,MATCH(AE306,B384:B428,0)),1)),N("M13"))</f>
        <v/>
      </c>
      <c r="N306" s="137" t="str">
        <f>IF(1=1,IF(F306="","",IF(G306="","",IFERROR(INDEX(E384:E428,MATCH(AE306,B384:B428,0)),G306&amp;""))),N("N6"))</f>
        <v/>
      </c>
      <c r="O306" s="138" t="str">
        <f>IF(1=1,IF(E306="","",O305),N("K7"))</f>
        <v/>
      </c>
      <c r="P306" s="139" t="str">
        <f>IF(1=1,IF(M306="","",IF(AND(ISNUMBER(M306),M306&lt;1,N306="kg"),MAX(1,ROUND(M306*1000,0)),IF(AND(ISNUMBER(M306),M306&lt;1,N306="L"),MAX(1,ROUND(M306*100,0)),ROUND(M306,3)))),N("O7"))</f>
        <v/>
      </c>
      <c r="Q306" s="140" t="str">
        <f>IF(1=1,IF(M306="","",IF(AND(ISNUMBER(M306),M306&lt;1,N306="kg"),"g",IF(AND(ISNUMBER(M306),M306&lt;1,N306="L"),"cl",N306))),N("P7"))</f>
        <v/>
      </c>
      <c r="R306" s="161" t="str">
        <f>IF(1=1,IF(E306="","",IF(F306="","A CONTROLER",IF(NOT(ISNUMBER(F306)),"TEXTE",IF(OR(L306="",L306&lt;=0),"COMMANDE PRINCIPALE INCOMPLETE",IF(G306="","UNITE MANQUANTE",IF(COUNTIF(B384:B428,AE306)=0,"UNITE A CONTROLER","OK")))))),N("Q9"))</f>
        <v/>
      </c>
      <c r="S306" s="105"/>
      <c r="T306" s="141">
        <f t="shared" ref="T306:T339" si="19">E306</f>
        <v>0</v>
      </c>
      <c r="U306" s="133" t="str">
        <f>IF(1=1,IF(E306="","",U305),N("S7"))</f>
        <v/>
      </c>
      <c r="V306" s="133" t="str">
        <f>IF(1=1,IF(E306="","",V305),N("T7"))</f>
        <v/>
      </c>
      <c r="W306" s="135" t="str">
        <f>IF(1=1,IF(OR(U306="",V306="",NOT(ISNUMBER(U306)),NOT(ISNUMBER(V306)),U306=0),"",V306/U306),N("U7"))</f>
        <v/>
      </c>
      <c r="X306" s="136" t="str">
        <f>IF(1=1,IF(OR(W306="",NOT(ISNUMBER(F306))),"",F306*W306*IFERROR(INDEX(D384:D428,MATCH(AE306,B384:B428,0)),1)),N("V7"))</f>
        <v/>
      </c>
      <c r="Y306" s="137" t="str">
        <f>IF(1=1,IF(F306="","",IF(G306="","",IFERROR(INDEX(E384:E428,MATCH(AE306,B384:B428,0)),G306&amp;""))),N("W6"))</f>
        <v/>
      </c>
      <c r="Z306" s="142" t="str">
        <f>IF(1=1,IF(X306="","",IF(AND(ISNUMBER(X306),X306&lt;1,Y306="kg"),MAX(1,ROUND(X306*1000,0)),IF(AND(ISNUMBER(X306),X306&lt;1,Y306="L"),MAX(1,ROUND(X306*100,0)),ROUND(X306,3)))),N("X7"))</f>
        <v/>
      </c>
      <c r="AA306" s="143" t="str">
        <f>IF(1=1,IF(X306="","",IF(AND(ISNUMBER(X306),X306&lt;1,Y306="kg"),"g",IF(AND(ISNUMBER(X306),X306&lt;1,Y306="L"),"cl",Y306))),N("Y7"))</f>
        <v/>
      </c>
      <c r="AB306" s="123" t="str">
        <f>IF(1=1,IF(E306="","",IF(F306="","A CONTROLER",IF(NOT(ISNUMBER(F306)),"TEXTE",IF(OR(W306="",W306&lt;=0),"COMMANDE COUVERTS INCOMPLETE",IF(G306="","UNITE MANQUANTE",IF(COUNTIF(B384:B428,AE306)=0,"UNITE A CONTROLER","OK")))))),N("Z6"))</f>
        <v/>
      </c>
      <c r="AD306" s="144" t="str">
        <f>IF(1=1,IF(E306="","",AD305),N("AB7"))</f>
        <v/>
      </c>
      <c r="AE306" s="125" t="str">
        <f>IF(1=1,IF(G306="","",UPPER(TRIM(SUBSTITUTE(SUBSTITUTE(G306&amp;"",CHAR(160)," ")," "," ")))),N("AC7"))</f>
        <v/>
      </c>
      <c r="AG306" s="2" t="s">
        <v>25</v>
      </c>
    </row>
    <row r="307" spans="1:33" ht="15.75" x14ac:dyDescent="0.25">
      <c r="A307" s="126" t="str">
        <f>IF(1=1,IF(E307="","",A305),N("A8"))</f>
        <v/>
      </c>
      <c r="B307" s="127" t="str">
        <f>IF(1=1,IF(E307="","",B305),N("B8"))</f>
        <v/>
      </c>
      <c r="C307" s="127"/>
      <c r="D307" s="129" t="str">
        <f>IF(ISBLANK(E307),"",LARGE(D305:D306,1)+1)</f>
        <v/>
      </c>
      <c r="E307" s="130"/>
      <c r="F307" s="131"/>
      <c r="G307" s="170"/>
      <c r="H307" s="105"/>
      <c r="I307" s="132" t="str">
        <f>IF(1=1,IF(E307="","",I305),N("H8"))</f>
        <v/>
      </c>
      <c r="J307" s="133" t="str">
        <f>IF(1=1,IF(E307="","",J305),N("I8"))</f>
        <v/>
      </c>
      <c r="K307" s="134" t="str">
        <f>IF(1=1,IF(E307="","",K305),N("J8"))</f>
        <v/>
      </c>
      <c r="L307" s="135" t="str">
        <f>IF(1=1,IF(OR(J307="",O307="",NOT(ISNUMBER(J307)),NOT(ISNUMBER(O307)),J307=0),"",O307/J307),N("L8"))</f>
        <v/>
      </c>
      <c r="M307" s="136" t="str">
        <f>IF(1=1,IF(OR(L307="",NOT(ISNUMBER(F307))),"",F307*L307*IFERROR(INDEX(D384:D428,MATCH(AE307,B384:B428,0)),1)),N("M13"))</f>
        <v/>
      </c>
      <c r="N307" s="137" t="str">
        <f>IF(1=1,IF(F307="","",IF(G307="","",IFERROR(INDEX(E384:E428,MATCH(AE307,B384:B428,0)),G307&amp;""))),N("N6"))</f>
        <v/>
      </c>
      <c r="O307" s="138" t="str">
        <f>IF(1=1,IF(E307="","",O305),N("K8"))</f>
        <v/>
      </c>
      <c r="P307" s="139" t="str">
        <f>IF(1=1,IF(M307="","",IF(AND(ISNUMBER(M307),M307&lt;1,N307="kg"),MAX(1,ROUND(M307*1000,0)),IF(AND(ISNUMBER(M307),M307&lt;1,N307="L"),MAX(1,ROUND(M307*100,0)),ROUND(M307,3)))),N("O8"))</f>
        <v/>
      </c>
      <c r="Q307" s="140" t="str">
        <f>IF(1=1,IF(M307="","",IF(AND(ISNUMBER(M307),M307&lt;1,N307="kg"),"g",IF(AND(ISNUMBER(M307),M307&lt;1,N307="L"),"cl",N307))),N("P8"))</f>
        <v/>
      </c>
      <c r="R307" s="161" t="str">
        <f>IF(1=1,IF(E307="","",IF(F307="","A CONTROLER",IF(NOT(ISNUMBER(F307)),"TEXTE",IF(OR(L307="",L307&lt;=0),"COMMANDE PRINCIPALE INCOMPLETE",IF(G307="","UNITE MANQUANTE",IF(COUNTIF(B384:B428,AE307)=0,"UNITE A CONTROLER","OK")))))),N("Q9"))</f>
        <v/>
      </c>
      <c r="S307" s="105"/>
      <c r="T307" s="141">
        <f t="shared" si="19"/>
        <v>0</v>
      </c>
      <c r="U307" s="133" t="str">
        <f>IF(1=1,IF(E307="","",U305),N("S8"))</f>
        <v/>
      </c>
      <c r="V307" s="133" t="str">
        <f>IF(1=1,IF(E307="","",V305),N("T8"))</f>
        <v/>
      </c>
      <c r="W307" s="135" t="str">
        <f>IF(1=1,IF(OR(U307="",V307="",NOT(ISNUMBER(U307)),NOT(ISNUMBER(V307)),U307=0),"",V307/U307),N("U8"))</f>
        <v/>
      </c>
      <c r="X307" s="136" t="str">
        <f>IF(1=1,IF(OR(W307="",NOT(ISNUMBER(F307))),"",F307*W307*IFERROR(INDEX(D384:D428,MATCH(AE307,B384:B428,0)),1)),N("V7"))</f>
        <v/>
      </c>
      <c r="Y307" s="137" t="str">
        <f>IF(1=1,IF(F307="","",IF(G307="","",IFERROR(INDEX(E384:E428,MATCH(AE307,B384:B428,0)),G307&amp;""))),N("W6"))</f>
        <v/>
      </c>
      <c r="Z307" s="142" t="str">
        <f>IF(1=1,IF(X307="","",IF(AND(ISNUMBER(X307),X307&lt;1,Y307="kg"),MAX(1,ROUND(X307*1000,0)),IF(AND(ISNUMBER(X307),X307&lt;1,Y307="L"),MAX(1,ROUND(X307*100,0)),ROUND(X307,3)))),N("X8"))</f>
        <v/>
      </c>
      <c r="AA307" s="143" t="str">
        <f>IF(1=1,IF(X307="","",IF(AND(ISNUMBER(X307),X307&lt;1,Y307="kg"),"g",IF(AND(ISNUMBER(X307),X307&lt;1,Y307="L"),"cl",Y307))),N("Y8"))</f>
        <v/>
      </c>
      <c r="AB307" s="123" t="str">
        <f>IF(1=1,IF(E307="","",IF(F307="","A CONTROLER",IF(NOT(ISNUMBER(F307)),"TEXTE",IF(OR(W307="",W307&lt;=0),"COMMANDE COUVERTS INCOMPLETE",IF(G307="","UNITE MANQUANTE",IF(COUNTIF(B384:B428,AE307)=0,"UNITE A CONTROLER","OK")))))),N("Z6"))</f>
        <v/>
      </c>
      <c r="AD307" s="144" t="str">
        <f>IF(1=1,IF(E307="","",AD305),N("AB8"))</f>
        <v/>
      </c>
      <c r="AE307" s="125" t="str">
        <f>IF(1=1,IF(G307="","",UPPER(TRIM(SUBSTITUTE(SUBSTITUTE(G307&amp;"",CHAR(160)," ")," "," ")))),N("AC8"))</f>
        <v/>
      </c>
      <c r="AG307" s="9" t="s">
        <v>26</v>
      </c>
    </row>
    <row r="308" spans="1:33" ht="15.75" x14ac:dyDescent="0.25">
      <c r="A308" s="126" t="str">
        <f>IF(1=1,IF(E308="","",A305),N("A9"))</f>
        <v/>
      </c>
      <c r="B308" s="127" t="str">
        <f>IF(1=1,IF(E308="","",B305),N("B9"))</f>
        <v/>
      </c>
      <c r="C308" s="127"/>
      <c r="D308" s="129" t="str">
        <f>IF(ISBLANK(E308),"",LARGE(D305:D307,1)+1)</f>
        <v/>
      </c>
      <c r="E308" s="130"/>
      <c r="F308" s="131"/>
      <c r="G308" s="170"/>
      <c r="H308" s="105"/>
      <c r="I308" s="132" t="str">
        <f>IF(1=1,IF(E308="","",I305),N("H9"))</f>
        <v/>
      </c>
      <c r="J308" s="133" t="str">
        <f>IF(1=1,IF(E308="","",J305),N("I9"))</f>
        <v/>
      </c>
      <c r="K308" s="134" t="str">
        <f>IF(1=1,IF(E308="","",K305),N("J9"))</f>
        <v/>
      </c>
      <c r="L308" s="135" t="str">
        <f>IF(1=1,IF(OR(J308="",O308="",NOT(ISNUMBER(J308)),NOT(ISNUMBER(O308)),J308=0),"",O308/J308),N("L9"))</f>
        <v/>
      </c>
      <c r="M308" s="136" t="str">
        <f>IF(1=1,IF(OR(L308="",NOT(ISNUMBER(F308))),"",F308*L308*IFERROR(INDEX(D384:D428,MATCH(AE308,B384:B428,0)),1)),N("M13"))</f>
        <v/>
      </c>
      <c r="N308" s="137" t="str">
        <f>IF(1=1,IF(F308="","",IF(G308="","",IFERROR(INDEX(E384:E428,MATCH(AE308,B384:B428,0)),G308&amp;""))),N("N6"))</f>
        <v/>
      </c>
      <c r="O308" s="138" t="str">
        <f>IF(1=1,IF(E308="","",O305),N("K9"))</f>
        <v/>
      </c>
      <c r="P308" s="139" t="str">
        <f>IF(1=1,IF(M308="","",IF(AND(ISNUMBER(M308),M308&lt;1,N308="kg"),MAX(1,ROUND(M308*1000,0)),IF(AND(ISNUMBER(M308),M308&lt;1,N308="L"),MAX(1,ROUND(M308*100,0)),ROUND(M308,3)))),N("O9"))</f>
        <v/>
      </c>
      <c r="Q308" s="140" t="str">
        <f>IF(1=1,IF(M308="","",IF(AND(ISNUMBER(M308),M308&lt;1,N308="kg"),"g",IF(AND(ISNUMBER(M308),M308&lt;1,N308="L"),"cl",N308))),N("P9"))</f>
        <v/>
      </c>
      <c r="R308" s="161" t="str">
        <f>IF(1=1,IF(E308="","",IF(F308="","A CONTROLER",IF(NOT(ISNUMBER(F308)),"TEXTE",IF(OR(L308="",L308&lt;=0),"COMMANDE PRINCIPALE INCOMPLETE",IF(G308="","UNITE MANQUANTE",IF(COUNTIF(B384:B428,AE308)=0,"UNITE A CONTROLER","OK")))))),N("Q9"))</f>
        <v/>
      </c>
      <c r="S308" s="105"/>
      <c r="T308" s="141">
        <f t="shared" si="19"/>
        <v>0</v>
      </c>
      <c r="U308" s="133" t="str">
        <f>IF(1=1,IF(E308="","",U305),N("S9"))</f>
        <v/>
      </c>
      <c r="V308" s="133" t="str">
        <f>IF(1=1,IF(E308="","",V305),N("T9"))</f>
        <v/>
      </c>
      <c r="W308" s="135" t="str">
        <f>IF(1=1,IF(OR(U308="",V308="",NOT(ISNUMBER(U308)),NOT(ISNUMBER(V308)),U308=0),"",V308/U308),N("U9"))</f>
        <v/>
      </c>
      <c r="X308" s="136" t="str">
        <f>IF(1=1,IF(OR(W308="",NOT(ISNUMBER(F308))),"",F308*W308*IFERROR(INDEX(D384:D428,MATCH(AE308,B384:B428,0)),1)),N("V7"))</f>
        <v/>
      </c>
      <c r="Y308" s="137" t="str">
        <f>IF(1=1,IF(F308="","",IF(G308="","",IFERROR(INDEX(E384:E428,MATCH(AE308,B384:B428,0)),G308&amp;""))),N("W6"))</f>
        <v/>
      </c>
      <c r="Z308" s="142" t="str">
        <f>IF(1=1,IF(X308="","",IF(AND(ISNUMBER(X308),X308&lt;1,Y308="kg"),MAX(1,ROUND(X308*1000,0)),IF(AND(ISNUMBER(X308),X308&lt;1,Y308="L"),MAX(1,ROUND(X308*100,0)),ROUND(X308,3)))),N("X9"))</f>
        <v/>
      </c>
      <c r="AA308" s="143" t="str">
        <f>IF(1=1,IF(X308="","",IF(AND(ISNUMBER(X308),X308&lt;1,Y308="kg"),"g",IF(AND(ISNUMBER(X308),X308&lt;1,Y308="L"),"cl",Y308))),N("Y9"))</f>
        <v/>
      </c>
      <c r="AB308" s="123" t="str">
        <f>IF(1=1,IF(E308="","",IF(F308="","A CONTROLER",IF(NOT(ISNUMBER(F308)),"TEXTE",IF(OR(W308="",W308&lt;=0),"COMMANDE COUVERTS INCOMPLETE",IF(G308="","UNITE MANQUANTE",IF(COUNTIF(B384:B428,AE308)=0,"UNITE A CONTROLER","OK")))))),N("Z6"))</f>
        <v/>
      </c>
      <c r="AD308" s="144" t="str">
        <f>IF(1=1,IF(E308="","",AD305),N("AB9"))</f>
        <v/>
      </c>
      <c r="AE308" s="125" t="str">
        <f>IF(1=1,IF(G308="","",UPPER(TRIM(SUBSTITUTE(SUBSTITUTE(G308&amp;"",CHAR(160)," ")," "," ")))),N("AC9"))</f>
        <v/>
      </c>
      <c r="AG308" s="1" t="s">
        <v>28</v>
      </c>
    </row>
    <row r="309" spans="1:33" ht="15.75" x14ac:dyDescent="0.25">
      <c r="A309" s="126" t="str">
        <f>IF(1=1,IF(E309="","",A305),N("A10"))</f>
        <v/>
      </c>
      <c r="B309" s="127" t="str">
        <f>IF(1=1,IF(E309="","",B305),N("B10"))</f>
        <v/>
      </c>
      <c r="C309" s="127"/>
      <c r="D309" s="129" t="str">
        <f>IF(ISBLANK(E309),"",LARGE(D305:D308,1)+1)</f>
        <v/>
      </c>
      <c r="E309" s="130"/>
      <c r="F309" s="131"/>
      <c r="G309" s="170"/>
      <c r="H309" s="105"/>
      <c r="I309" s="132" t="str">
        <f>IF(1=1,IF(E309="","",I305),N("H10"))</f>
        <v/>
      </c>
      <c r="J309" s="133" t="str">
        <f>IF(1=1,IF(E309="","",J305),N("I10"))</f>
        <v/>
      </c>
      <c r="K309" s="134" t="str">
        <f>IF(1=1,IF(E309="","",K305),N("J10"))</f>
        <v/>
      </c>
      <c r="L309" s="135" t="str">
        <f>IF(1=1,IF(OR(J309="",O309="",NOT(ISNUMBER(J309)),NOT(ISNUMBER(O309)),J309=0),"",O309/J309),N("L10"))</f>
        <v/>
      </c>
      <c r="M309" s="136" t="str">
        <f>IF(1=1,IF(OR(L309="",NOT(ISNUMBER(F309))),"",F309*L309*IFERROR(INDEX(D384:D428,MATCH(AE309,B384:B428,0)),1)),N("M13"))</f>
        <v/>
      </c>
      <c r="N309" s="137" t="str">
        <f>IF(1=1,IF(F309="","",IF(G309="","",IFERROR(INDEX(E384:E428,MATCH(AE309,B384:B428,0)),G309&amp;""))),N("N6"))</f>
        <v/>
      </c>
      <c r="O309" s="138" t="str">
        <f>IF(1=1,IF(E309="","",O305),N("K10"))</f>
        <v/>
      </c>
      <c r="P309" s="139" t="str">
        <f>IF(1=1,IF(M309="","",IF(AND(ISNUMBER(M309),M309&lt;1,N309="kg"),MAX(1,ROUND(M309*1000,0)),IF(AND(ISNUMBER(M309),M309&lt;1,N309="L"),MAX(1,ROUND(M309*100,0)),ROUND(M309,3)))),N("O10"))</f>
        <v/>
      </c>
      <c r="Q309" s="140" t="str">
        <f>IF(1=1,IF(M309="","",IF(AND(ISNUMBER(M309),M309&lt;1,N309="kg"),"g",IF(AND(ISNUMBER(M309),M309&lt;1,N309="L"),"cl",N309))),N("P10"))</f>
        <v/>
      </c>
      <c r="R309" s="161" t="str">
        <f>IF(1=1,IF(E309="","",IF(F309="","A CONTROLER",IF(NOT(ISNUMBER(F309)),"TEXTE",IF(OR(L309="",L309&lt;=0),"COMMANDE PRINCIPALE INCOMPLETE",IF(G309="","UNITE MANQUANTE",IF(COUNTIF(B384:B428,AE309)=0,"UNITE A CONTROLER","OK")))))),N("Q9"))</f>
        <v/>
      </c>
      <c r="S309" s="105"/>
      <c r="T309" s="141">
        <f t="shared" si="19"/>
        <v>0</v>
      </c>
      <c r="U309" s="133" t="str">
        <f>IF(1=1,IF(E309="","",U305),N("S10"))</f>
        <v/>
      </c>
      <c r="V309" s="133" t="str">
        <f>IF(1=1,IF(E309="","",V305),N("T10"))</f>
        <v/>
      </c>
      <c r="W309" s="135" t="str">
        <f>IF(1=1,IF(OR(U309="",V309="",NOT(ISNUMBER(U309)),NOT(ISNUMBER(V309)),U309=0),"",V309/U309),N("U10"))</f>
        <v/>
      </c>
      <c r="X309" s="136" t="str">
        <f>IF(1=1,IF(OR(W309="",NOT(ISNUMBER(F309))),"",F309*W309*IFERROR(INDEX(D384:D428,MATCH(AE309,B384:B428,0)),1)),N("V7"))</f>
        <v/>
      </c>
      <c r="Y309" s="137" t="str">
        <f>IF(1=1,IF(F309="","",IF(G309="","",IFERROR(INDEX(E384:E428,MATCH(AE309,B384:B428,0)),G309&amp;""))),N("W6"))</f>
        <v/>
      </c>
      <c r="Z309" s="142" t="str">
        <f>IF(1=1,IF(X309="","",IF(AND(ISNUMBER(X309),X309&lt;1,Y309="kg"),MAX(1,ROUND(X309*1000,0)),IF(AND(ISNUMBER(X309),X309&lt;1,Y309="L"),MAX(1,ROUND(X309*100,0)),ROUND(X309,3)))),N("X10"))</f>
        <v/>
      </c>
      <c r="AA309" s="143" t="str">
        <f>IF(1=1,IF(X309="","",IF(AND(ISNUMBER(X309),X309&lt;1,Y309="kg"),"g",IF(AND(ISNUMBER(X309),X309&lt;1,Y309="L"),"cl",Y309))),N("Y10"))</f>
        <v/>
      </c>
      <c r="AB309" s="123" t="str">
        <f>IF(1=1,IF(E309="","",IF(F309="","A CONTROLER",IF(NOT(ISNUMBER(F309)),"TEXTE",IF(OR(W309="",W309&lt;=0),"COMMANDE COUVERTS INCOMPLETE",IF(G309="","UNITE MANQUANTE",IF(COUNTIF(B384:B428,AE309)=0,"UNITE A CONTROLER","OK")))))),N("Z6"))</f>
        <v/>
      </c>
      <c r="AD309" s="144" t="str">
        <f>IF(1=1,IF(E309="","",AD305),N("AB10"))</f>
        <v/>
      </c>
      <c r="AE309" s="125" t="str">
        <f>IF(1=1,IF(G309="","",UPPER(TRIM(SUBSTITUTE(SUBSTITUTE(G309&amp;"",CHAR(160)," ")," "," ")))),N("AC10"))</f>
        <v/>
      </c>
      <c r="AG309" s="1" t="s">
        <v>29</v>
      </c>
    </row>
    <row r="310" spans="1:33" ht="15.75" x14ac:dyDescent="0.25">
      <c r="A310" s="126" t="str">
        <f>IF(1=1,IF(E310="","",A305),N("A11"))</f>
        <v/>
      </c>
      <c r="B310" s="127" t="str">
        <f>IF(1=1,IF(E310="","",B305),N("B11"))</f>
        <v/>
      </c>
      <c r="C310" s="127"/>
      <c r="D310" s="129" t="str">
        <f>IF(ISBLANK(E310),"",LARGE(D305:D309,1)+1)</f>
        <v/>
      </c>
      <c r="E310" s="130"/>
      <c r="F310" s="131"/>
      <c r="G310" s="170"/>
      <c r="H310" s="105"/>
      <c r="I310" s="132" t="str">
        <f>IF(1=1,IF(E310="","",I305),N("H11"))</f>
        <v/>
      </c>
      <c r="J310" s="133" t="str">
        <f>IF(1=1,IF(E310="","",J305),N("I11"))</f>
        <v/>
      </c>
      <c r="K310" s="134" t="str">
        <f>IF(1=1,IF(E310="","",K305),N("J11"))</f>
        <v/>
      </c>
      <c r="L310" s="135" t="str">
        <f>IF(1=1,IF(OR(J310="",O310="",NOT(ISNUMBER(J310)),NOT(ISNUMBER(O310)),J310=0),"",O310/J310),N("L11"))</f>
        <v/>
      </c>
      <c r="M310" s="136" t="str">
        <f>IF(1=1,IF(OR(L310="",NOT(ISNUMBER(F310))),"",F310*L310*IFERROR(INDEX(D384:D428,MATCH(AE310,B384:B428,0)),1)),N("M13"))</f>
        <v/>
      </c>
      <c r="N310" s="137" t="str">
        <f>IF(1=1,IF(F310="","",IF(G310="","",IFERROR(INDEX(E384:E428,MATCH(AE310,B384:B428,0)),G310&amp;""))),N("N6"))</f>
        <v/>
      </c>
      <c r="O310" s="138" t="str">
        <f>IF(1=1,IF(E310="","",O305),N("K11"))</f>
        <v/>
      </c>
      <c r="P310" s="139" t="str">
        <f>IF(1=1,IF(M310="","",IF(AND(ISNUMBER(M310),M310&lt;1,N310="kg"),MAX(1,ROUND(M310*1000,0)),IF(AND(ISNUMBER(M310),M310&lt;1,N310="L"),MAX(1,ROUND(M310*100,0)),ROUND(M310,3)))),N("O11"))</f>
        <v/>
      </c>
      <c r="Q310" s="140" t="str">
        <f>IF(1=1,IF(M310="","",IF(AND(ISNUMBER(M310),M310&lt;1,N310="kg"),"g",IF(AND(ISNUMBER(M310),M310&lt;1,N310="L"),"cl",N310))),N("P11"))</f>
        <v/>
      </c>
      <c r="R310" s="161" t="str">
        <f>IF(1=1,IF(E310="","",IF(F310="","A CONTROLER",IF(NOT(ISNUMBER(F310)),"TEXTE",IF(OR(L310="",L310&lt;=0),"COMMANDE PRINCIPALE INCOMPLETE",IF(G310="","UNITE MANQUANTE",IF(COUNTIF(B384:B428,AE310)=0,"UNITE A CONTROLER","OK")))))),N("Q9"))</f>
        <v/>
      </c>
      <c r="S310" s="105"/>
      <c r="T310" s="141">
        <f t="shared" si="19"/>
        <v>0</v>
      </c>
      <c r="U310" s="133" t="str">
        <f>IF(1=1,IF(E310="","",U305),N("S11"))</f>
        <v/>
      </c>
      <c r="V310" s="133" t="str">
        <f>IF(1=1,IF(E310="","",V305),N("T11"))</f>
        <v/>
      </c>
      <c r="W310" s="135" t="str">
        <f>IF(1=1,IF(OR(U310="",V310="",NOT(ISNUMBER(U310)),NOT(ISNUMBER(V310)),U310=0),"",V310/U310),N("U11"))</f>
        <v/>
      </c>
      <c r="X310" s="136" t="str">
        <f>IF(1=1,IF(OR(W310="",NOT(ISNUMBER(F310))),"",F310*W310*IFERROR(INDEX(D384:D428,MATCH(AE310,B384:B428,0)),1)),N("V7"))</f>
        <v/>
      </c>
      <c r="Y310" s="137" t="str">
        <f>IF(1=1,IF(F310="","",IF(G310="","",IFERROR(INDEX(E384:E428,MATCH(AE310,B384:B428,0)),G310&amp;""))),N("W6"))</f>
        <v/>
      </c>
      <c r="Z310" s="142" t="str">
        <f>IF(1=1,IF(X310="","",IF(AND(ISNUMBER(X310),X310&lt;1,Y310="kg"),MAX(1,ROUND(X310*1000,0)),IF(AND(ISNUMBER(X310),X310&lt;1,Y310="L"),MAX(1,ROUND(X310*100,0)),ROUND(X310,3)))),N("X11"))</f>
        <v/>
      </c>
      <c r="AA310" s="143" t="str">
        <f>IF(1=1,IF(X310="","",IF(AND(ISNUMBER(X310),X310&lt;1,Y310="kg"),"g",IF(AND(ISNUMBER(X310),X310&lt;1,Y310="L"),"cl",Y310))),N("Y11"))</f>
        <v/>
      </c>
      <c r="AB310" s="123" t="str">
        <f>IF(1=1,IF(E310="","",IF(F310="","A CONTROLER",IF(NOT(ISNUMBER(F310)),"TEXTE",IF(OR(W310="",W310&lt;=0),"COMMANDE COUVERTS INCOMPLETE",IF(G310="","UNITE MANQUANTE",IF(COUNTIF(B384:B428,AE310)=0,"UNITE A CONTROLER","OK")))))),N("Z6"))</f>
        <v/>
      </c>
      <c r="AD310" s="144" t="str">
        <f>IF(1=1,IF(E310="","",AD305),N("AB11"))</f>
        <v/>
      </c>
      <c r="AE310" s="125" t="str">
        <f>IF(1=1,IF(G310="","",UPPER(TRIM(SUBSTITUTE(SUBSTITUTE(G310&amp;"",CHAR(160)," ")," "," ")))),N("AC11"))</f>
        <v/>
      </c>
      <c r="AG310" s="1" t="s">
        <v>30</v>
      </c>
    </row>
    <row r="311" spans="1:33" ht="15.75" x14ac:dyDescent="0.25">
      <c r="A311" s="126" t="str">
        <f>IF(1=1,IF(E311="","",A305),N("A12"))</f>
        <v/>
      </c>
      <c r="B311" s="127" t="str">
        <f>IF(1=1,IF(E311="","",B305),N("B12"))</f>
        <v/>
      </c>
      <c r="C311" s="127"/>
      <c r="D311" s="129" t="str">
        <f>IF(ISBLANK(E311),"",LARGE(D305:D310,1)+1)</f>
        <v/>
      </c>
      <c r="E311" s="130"/>
      <c r="F311" s="131"/>
      <c r="G311" s="170"/>
      <c r="H311" s="105"/>
      <c r="I311" s="132" t="str">
        <f>IF(1=1,IF(E311="","",I305),N("H12"))</f>
        <v/>
      </c>
      <c r="J311" s="133" t="str">
        <f>IF(1=1,IF(E311="","",J305),N("I12"))</f>
        <v/>
      </c>
      <c r="K311" s="134" t="str">
        <f>IF(1=1,IF(E311="","",K305),N("J12"))</f>
        <v/>
      </c>
      <c r="L311" s="135" t="str">
        <f>IF(1=1,IF(OR(J311="",O311="",NOT(ISNUMBER(J311)),NOT(ISNUMBER(O311)),J311=0),"",O311/J311),N("L12"))</f>
        <v/>
      </c>
      <c r="M311" s="136" t="str">
        <f>IF(1=1,IF(OR(L311="",NOT(ISNUMBER(F311))),"",F311*L311*IFERROR(INDEX(D384:D428,MATCH(AE311,B384:B428,0)),1)),N("M13"))</f>
        <v/>
      </c>
      <c r="N311" s="137" t="str">
        <f>IF(1=1,IF(F311="","",IF(G311="","",IFERROR(INDEX(E384:E428,MATCH(AE311,B384:B428,0)),G311&amp;""))),N("N6"))</f>
        <v/>
      </c>
      <c r="O311" s="138" t="str">
        <f>IF(1=1,IF(E311="","",O305),N("K12"))</f>
        <v/>
      </c>
      <c r="P311" s="139" t="str">
        <f>IF(1=1,IF(M311="","",IF(AND(ISNUMBER(M311),M311&lt;1,N311="kg"),MAX(1,ROUND(M311*1000,0)),IF(AND(ISNUMBER(M311),M311&lt;1,N311="L"),MAX(1,ROUND(M311*100,0)),ROUND(M311,3)))),N("O12"))</f>
        <v/>
      </c>
      <c r="Q311" s="140" t="str">
        <f>IF(1=1,IF(M311="","",IF(AND(ISNUMBER(M311),M311&lt;1,N311="kg"),"g",IF(AND(ISNUMBER(M311),M311&lt;1,N311="L"),"cl",N311))),N("P12"))</f>
        <v/>
      </c>
      <c r="R311" s="161" t="str">
        <f>IF(1=1,IF(E311="","",IF(F311="","A CONTROLER",IF(NOT(ISNUMBER(F311)),"TEXTE",IF(OR(L311="",L311&lt;=0),"COMMANDE PRINCIPALE INCOMPLETE",IF(G311="","UNITE MANQUANTE",IF(COUNTIF(B384:B428,AE311)=0,"UNITE A CONTROLER","OK")))))),N("Q9"))</f>
        <v/>
      </c>
      <c r="S311" s="105"/>
      <c r="T311" s="141">
        <f t="shared" si="19"/>
        <v>0</v>
      </c>
      <c r="U311" s="133" t="str">
        <f>IF(1=1,IF(E311="","",U305),N("S12"))</f>
        <v/>
      </c>
      <c r="V311" s="133" t="str">
        <f>IF(1=1,IF(E311="","",V305),N("T12"))</f>
        <v/>
      </c>
      <c r="W311" s="135" t="str">
        <f>IF(1=1,IF(OR(U311="",V311="",NOT(ISNUMBER(U311)),NOT(ISNUMBER(V311)),U311=0),"",V311/U311),N("U12"))</f>
        <v/>
      </c>
      <c r="X311" s="136" t="str">
        <f>IF(1=1,IF(OR(W311="",NOT(ISNUMBER(F311))),"",F311*W311*IFERROR(INDEX(D384:D428,MATCH(AE311,B384:B428,0)),1)),N("V7"))</f>
        <v/>
      </c>
      <c r="Y311" s="137" t="str">
        <f>IF(1=1,IF(F311="","",IF(G311="","",IFERROR(INDEX(E384:E428,MATCH(AE311,B384:B428,0)),G311&amp;""))),N("W6"))</f>
        <v/>
      </c>
      <c r="Z311" s="142" t="str">
        <f>IF(1=1,IF(X311="","",IF(AND(ISNUMBER(X311),X311&lt;1,Y311="kg"),MAX(1,ROUND(X311*1000,0)),IF(AND(ISNUMBER(X311),X311&lt;1,Y311="L"),MAX(1,ROUND(X311*100,0)),ROUND(X311,3)))),N("X12"))</f>
        <v/>
      </c>
      <c r="AA311" s="143" t="str">
        <f>IF(1=1,IF(X311="","",IF(AND(ISNUMBER(X311),X311&lt;1,Y311="kg"),"g",IF(AND(ISNUMBER(X311),X311&lt;1,Y311="L"),"cl",Y311))),N("Y12"))</f>
        <v/>
      </c>
      <c r="AB311" s="123" t="str">
        <f>IF(1=1,IF(E311="","",IF(F311="","A CONTROLER",IF(NOT(ISNUMBER(F311)),"TEXTE",IF(OR(W311="",W311&lt;=0),"COMMANDE COUVERTS INCOMPLETE",IF(G311="","UNITE MANQUANTE",IF(COUNTIF(B384:B428,AE311)=0,"UNITE A CONTROLER","OK")))))),N("Z6"))</f>
        <v/>
      </c>
      <c r="AD311" s="144" t="str">
        <f>IF(1=1,IF(E311="","",AD305),N("AB12"))</f>
        <v/>
      </c>
      <c r="AE311" s="125" t="str">
        <f>IF(1=1,IF(G311="","",UPPER(TRIM(SUBSTITUTE(SUBSTITUTE(G311&amp;"",CHAR(160)," ")," "," ")))),N("AC12"))</f>
        <v/>
      </c>
      <c r="AG311" s="4" t="s">
        <v>31</v>
      </c>
    </row>
    <row r="312" spans="1:33" ht="15.75" x14ac:dyDescent="0.25">
      <c r="A312" s="126" t="str">
        <f>IF(1=1,IF(E312="","",A305),N("A13"))</f>
        <v/>
      </c>
      <c r="B312" s="127" t="str">
        <f>IF(1=1,IF(E312="","",B305),N("B13"))</f>
        <v/>
      </c>
      <c r="C312" s="127"/>
      <c r="D312" s="129" t="str">
        <f>IF(ISBLANK(E312),"",LARGE(D305:D311,1)+1)</f>
        <v/>
      </c>
      <c r="E312" s="130"/>
      <c r="F312" s="131"/>
      <c r="G312" s="170"/>
      <c r="H312" s="105"/>
      <c r="I312" s="132" t="str">
        <f>IF(1=1,IF(E312="","",I305),N("H13"))</f>
        <v/>
      </c>
      <c r="J312" s="133" t="str">
        <f>IF(1=1,IF(E312="","",J305),N("I13"))</f>
        <v/>
      </c>
      <c r="K312" s="134" t="str">
        <f>IF(1=1,IF(E312="","",K305),N("J13"))</f>
        <v/>
      </c>
      <c r="L312" s="135" t="str">
        <f>IF(1=1,IF(OR(J312="",O312="",NOT(ISNUMBER(J312)),NOT(ISNUMBER(O312)),J312=0),"",O312/J312),N("L13"))</f>
        <v/>
      </c>
      <c r="M312" s="136" t="str">
        <f>IF(1=1,IF(OR(L312="",NOT(ISNUMBER(F312))),"",F312*L312*IFERROR(INDEX(D384:D428,MATCH(AE312,B384:B428,0)),1)),N("M13"))</f>
        <v/>
      </c>
      <c r="N312" s="137" t="str">
        <f>IF(1=1,IF(F312="","",IF(G312="","",IFERROR(INDEX(E384:E428,MATCH(AE312,B384:B428,0)),G312&amp;""))),N("N6"))</f>
        <v/>
      </c>
      <c r="O312" s="138" t="str">
        <f>IF(1=1,IF(E312="","",O305),N("K13"))</f>
        <v/>
      </c>
      <c r="P312" s="139" t="str">
        <f>IF(1=1,IF(M312="","",IF(AND(ISNUMBER(M312),M312&lt;1,N312="kg"),MAX(1,ROUND(M312*1000,0)),IF(AND(ISNUMBER(M312),M312&lt;1,N312="L"),MAX(1,ROUND(M312*100,0)),ROUND(M312,3)))),N("O13"))</f>
        <v/>
      </c>
      <c r="Q312" s="140" t="str">
        <f>IF(1=1,IF(M312="","",IF(AND(ISNUMBER(M312),M312&lt;1,N312="kg"),"g",IF(AND(ISNUMBER(M312),M312&lt;1,N312="L"),"cl",N312))),N("P13"))</f>
        <v/>
      </c>
      <c r="R312" s="161" t="str">
        <f>IF(1=1,IF(E312="","",IF(F312="","A CONTROLER",IF(NOT(ISNUMBER(F312)),"TEXTE",IF(OR(L312="",L312&lt;=0),"COMMANDE PRINCIPALE INCOMPLETE",IF(G312="","UNITE MANQUANTE",IF(COUNTIF(B384:B428,AE312)=0,"UNITE A CONTROLER","OK")))))),N("Q9"))</f>
        <v/>
      </c>
      <c r="S312" s="105"/>
      <c r="T312" s="141">
        <f t="shared" si="19"/>
        <v>0</v>
      </c>
      <c r="U312" s="133" t="str">
        <f>IF(1=1,IF(E312="","",U305),N("S13"))</f>
        <v/>
      </c>
      <c r="V312" s="133" t="str">
        <f>IF(1=1,IF(E312="","",V305),N("T13"))</f>
        <v/>
      </c>
      <c r="W312" s="135" t="str">
        <f>IF(1=1,IF(OR(U312="",V312="",NOT(ISNUMBER(U312)),NOT(ISNUMBER(V312)),U312=0),"",V312/U312),N("U13"))</f>
        <v/>
      </c>
      <c r="X312" s="136" t="str">
        <f>IF(1=1,IF(OR(W312="",NOT(ISNUMBER(F312))),"",F312*W312*IFERROR(INDEX(D384:D428,MATCH(AE312,B384:B428,0)),1)),N("V7"))</f>
        <v/>
      </c>
      <c r="Y312" s="137" t="str">
        <f>IF(1=1,IF(F312="","",IF(G312="","",IFERROR(INDEX(E384:E428,MATCH(AE312,B384:B428,0)),G312&amp;""))),N("W6"))</f>
        <v/>
      </c>
      <c r="Z312" s="142" t="str">
        <f>IF(1=1,IF(X312="","",IF(AND(ISNUMBER(X312),X312&lt;1,Y312="kg"),MAX(1,ROUND(X312*1000,0)),IF(AND(ISNUMBER(X312),X312&lt;1,Y312="L"),MAX(1,ROUND(X312*100,0)),ROUND(X312,3)))),N("X13"))</f>
        <v/>
      </c>
      <c r="AA312" s="143" t="str">
        <f>IF(1=1,IF(X312="","",IF(AND(ISNUMBER(X312),X312&lt;1,Y312="kg"),"g",IF(AND(ISNUMBER(X312),X312&lt;1,Y312="L"),"cl",Y312))),N("Y13"))</f>
        <v/>
      </c>
      <c r="AB312" s="123" t="str">
        <f>IF(1=1,IF(E312="","",IF(F312="","A CONTROLER",IF(NOT(ISNUMBER(F312)),"TEXTE",IF(OR(W312="",W312&lt;=0),"COMMANDE COUVERTS INCOMPLETE",IF(G312="","UNITE MANQUANTE",IF(COUNTIF(B384:B428,AE312)=0,"UNITE A CONTROLER","OK")))))),N("Z6"))</f>
        <v/>
      </c>
      <c r="AD312" s="144" t="str">
        <f>IF(1=1,IF(E312="","",AD305),N("AB13"))</f>
        <v/>
      </c>
      <c r="AE312" s="125" t="str">
        <f>IF(1=1,IF(G312="","",UPPER(TRIM(SUBSTITUTE(SUBSTITUTE(G312&amp;"",CHAR(160)," ")," "," ")))),N("AC13"))</f>
        <v/>
      </c>
      <c r="AG312" s="4" t="s">
        <v>32</v>
      </c>
    </row>
    <row r="313" spans="1:33" ht="15.75" x14ac:dyDescent="0.25">
      <c r="A313" s="126" t="str">
        <f>IF(1=1,IF(E313="","",A305),N("A14"))</f>
        <v/>
      </c>
      <c r="B313" s="127" t="str">
        <f>IF(1=1,IF(E313="","",B305),N("B14"))</f>
        <v/>
      </c>
      <c r="C313" s="127"/>
      <c r="D313" s="129" t="str">
        <f>IF(ISBLANK(E313),"",LARGE(D305:D312,1)+1)</f>
        <v/>
      </c>
      <c r="E313" s="130"/>
      <c r="F313" s="131"/>
      <c r="G313" s="170"/>
      <c r="H313" s="105"/>
      <c r="I313" s="132" t="str">
        <f>IF(1=1,IF(E313="","",I305),N("H14"))</f>
        <v/>
      </c>
      <c r="J313" s="133" t="str">
        <f>IF(1=1,IF(E313="","",J305),N("I14"))</f>
        <v/>
      </c>
      <c r="K313" s="134" t="str">
        <f>IF(1=1,IF(E313="","",K305),N("J14"))</f>
        <v/>
      </c>
      <c r="L313" s="135" t="str">
        <f>IF(1=1,IF(OR(J313="",O313="",NOT(ISNUMBER(J313)),NOT(ISNUMBER(O313)),J313=0),"",O313/J313),N("L14"))</f>
        <v/>
      </c>
      <c r="M313" s="136" t="str">
        <f>IF(1=1,IF(OR(L313="",NOT(ISNUMBER(F313))),"",F313*L313*IFERROR(INDEX(D384:D428,MATCH(AE313,B384:B428,0)),1)),N("M13"))</f>
        <v/>
      </c>
      <c r="N313" s="137" t="str">
        <f>IF(1=1,IF(F313="","",IF(G313="","",IFERROR(INDEX(E384:E428,MATCH(AE313,B384:B428,0)),G313&amp;""))),N("N6"))</f>
        <v/>
      </c>
      <c r="O313" s="138" t="str">
        <f>IF(1=1,IF(E313="","",O305),N("K14"))</f>
        <v/>
      </c>
      <c r="P313" s="139" t="str">
        <f>IF(1=1,IF(M313="","",IF(AND(ISNUMBER(M313),M313&lt;1,N313="kg"),MAX(1,ROUND(M313*1000,0)),IF(AND(ISNUMBER(M313),M313&lt;1,N313="L"),MAX(1,ROUND(M313*100,0)),ROUND(M313,3)))),N("O14"))</f>
        <v/>
      </c>
      <c r="Q313" s="140" t="str">
        <f>IF(1=1,IF(M313="","",IF(AND(ISNUMBER(M313),M313&lt;1,N313="kg"),"g",IF(AND(ISNUMBER(M313),M313&lt;1,N313="L"),"cl",N313))),N("P14"))</f>
        <v/>
      </c>
      <c r="R313" s="161" t="str">
        <f>IF(1=1,IF(E313="","",IF(F313="","A CONTROLER",IF(NOT(ISNUMBER(F313)),"TEXTE",IF(OR(L313="",L313&lt;=0),"COMMANDE PRINCIPALE INCOMPLETE",IF(G313="","UNITE MANQUANTE",IF(COUNTIF(B384:B428,AE313)=0,"UNITE A CONTROLER","OK")))))),N("Q9"))</f>
        <v/>
      </c>
      <c r="S313" s="105"/>
      <c r="T313" s="141">
        <f t="shared" si="19"/>
        <v>0</v>
      </c>
      <c r="U313" s="133" t="str">
        <f>IF(1=1,IF(E313="","",U305),N("S14"))</f>
        <v/>
      </c>
      <c r="V313" s="133" t="str">
        <f>IF(1=1,IF(E313="","",V305),N("T14"))</f>
        <v/>
      </c>
      <c r="W313" s="135" t="str">
        <f>IF(1=1,IF(OR(U313="",V313="",NOT(ISNUMBER(U313)),NOT(ISNUMBER(V313)),U313=0),"",V313/U313),N("U14"))</f>
        <v/>
      </c>
      <c r="X313" s="136" t="str">
        <f>IF(1=1,IF(OR(W313="",NOT(ISNUMBER(F313))),"",F313*W313*IFERROR(INDEX(D384:D428,MATCH(AE313,B384:B428,0)),1)),N("V7"))</f>
        <v/>
      </c>
      <c r="Y313" s="137" t="str">
        <f>IF(1=1,IF(F313="","",IF(G313="","",IFERROR(INDEX(E384:E428,MATCH(AE313,B384:B428,0)),G313&amp;""))),N("W6"))</f>
        <v/>
      </c>
      <c r="Z313" s="142" t="str">
        <f>IF(1=1,IF(X313="","",IF(AND(ISNUMBER(X313),X313&lt;1,Y313="kg"),MAX(1,ROUND(X313*1000,0)),IF(AND(ISNUMBER(X313),X313&lt;1,Y313="L"),MAX(1,ROUND(X313*100,0)),ROUND(X313,3)))),N("X14"))</f>
        <v/>
      </c>
      <c r="AA313" s="143" t="str">
        <f>IF(1=1,IF(X313="","",IF(AND(ISNUMBER(X313),X313&lt;1,Y313="kg"),"g",IF(AND(ISNUMBER(X313),X313&lt;1,Y313="L"),"cl",Y313))),N("Y14"))</f>
        <v/>
      </c>
      <c r="AB313" s="123" t="str">
        <f>IF(1=1,IF(E313="","",IF(F313="","A CONTROLER",IF(NOT(ISNUMBER(F313)),"TEXTE",IF(OR(W313="",W313&lt;=0),"COMMANDE COUVERTS INCOMPLETE",IF(G313="","UNITE MANQUANTE",IF(COUNTIF(B384:B428,AE313)=0,"UNITE A CONTROLER","OK")))))),N("Z6"))</f>
        <v/>
      </c>
      <c r="AD313" s="144" t="str">
        <f>IF(1=1,IF(E313="","",AD305),N("AB14"))</f>
        <v/>
      </c>
      <c r="AE313" s="125" t="str">
        <f>IF(1=1,IF(G313="","",UPPER(TRIM(SUBSTITUTE(SUBSTITUTE(G313&amp;"",CHAR(160)," ")," "," ")))),N("AC14"))</f>
        <v/>
      </c>
      <c r="AG313" s="4" t="s">
        <v>33</v>
      </c>
    </row>
    <row r="314" spans="1:33" ht="15.75" x14ac:dyDescent="0.25">
      <c r="A314" s="126" t="str">
        <f>IF(1=1,IF(E314="","",A305),N("A15"))</f>
        <v/>
      </c>
      <c r="B314" s="127" t="str">
        <f>IF(1=1,IF(E314="","",B305),N("B15"))</f>
        <v/>
      </c>
      <c r="C314" s="127"/>
      <c r="D314" s="129" t="str">
        <f>IF(ISBLANK(E314),"",LARGE(D305:D313,1)+1)</f>
        <v/>
      </c>
      <c r="E314" s="130"/>
      <c r="F314" s="131"/>
      <c r="G314" s="170"/>
      <c r="H314" s="105"/>
      <c r="I314" s="132" t="str">
        <f>IF(1=1,IF(E314="","",I305),N("H15"))</f>
        <v/>
      </c>
      <c r="J314" s="133" t="str">
        <f>IF(1=1,IF(E314="","",J305),N("I15"))</f>
        <v/>
      </c>
      <c r="K314" s="134" t="str">
        <f>IF(1=1,IF(E314="","",K305),N("J15"))</f>
        <v/>
      </c>
      <c r="L314" s="135" t="str">
        <f>IF(1=1,IF(OR(J314="",O314="",NOT(ISNUMBER(J314)),NOT(ISNUMBER(O314)),J314=0),"",O314/J314),N("L15"))</f>
        <v/>
      </c>
      <c r="M314" s="136" t="str">
        <f>IF(1=1,IF(OR(L314="",NOT(ISNUMBER(F314))),"",F314*L314*IFERROR(INDEX(D384:D428,MATCH(AE314,B384:B428,0)),1)),N("M13"))</f>
        <v/>
      </c>
      <c r="N314" s="137" t="str">
        <f>IF(1=1,IF(F314="","",IF(G314="","",IFERROR(INDEX(E384:E428,MATCH(AE314,B384:B428,0)),G314&amp;""))),N("N6"))</f>
        <v/>
      </c>
      <c r="O314" s="138" t="str">
        <f>IF(1=1,IF(E314="","",O305),N("K15"))</f>
        <v/>
      </c>
      <c r="P314" s="139" t="str">
        <f>IF(1=1,IF(M314="","",IF(AND(ISNUMBER(M314),M314&lt;1,N314="kg"),MAX(1,ROUND(M314*1000,0)),IF(AND(ISNUMBER(M314),M314&lt;1,N314="L"),MAX(1,ROUND(M314*100,0)),ROUND(M314,3)))),N("O15"))</f>
        <v/>
      </c>
      <c r="Q314" s="140" t="str">
        <f>IF(1=1,IF(M314="","",IF(AND(ISNUMBER(M314),M314&lt;1,N314="kg"),"g",IF(AND(ISNUMBER(M314),M314&lt;1,N314="L"),"cl",N314))),N("P15"))</f>
        <v/>
      </c>
      <c r="R314" s="161" t="str">
        <f>IF(1=1,IF(E314="","",IF(F314="","A CONTROLER",IF(NOT(ISNUMBER(F314)),"TEXTE",IF(OR(L314="",L314&lt;=0),"COMMANDE PRINCIPALE INCOMPLETE",IF(G314="","UNITE MANQUANTE",IF(COUNTIF(B384:B428,AE314)=0,"UNITE A CONTROLER","OK")))))),N("Q9"))</f>
        <v/>
      </c>
      <c r="S314" s="105"/>
      <c r="T314" s="141">
        <f t="shared" si="19"/>
        <v>0</v>
      </c>
      <c r="U314" s="133" t="str">
        <f>IF(1=1,IF(E314="","",U305),N("S15"))</f>
        <v/>
      </c>
      <c r="V314" s="133" t="str">
        <f>IF(1=1,IF(E314="","",V305),N("T15"))</f>
        <v/>
      </c>
      <c r="W314" s="135" t="str">
        <f>IF(1=1,IF(OR(U314="",V314="",NOT(ISNUMBER(U314)),NOT(ISNUMBER(V314)),U314=0),"",V314/U314),N("U15"))</f>
        <v/>
      </c>
      <c r="X314" s="136" t="str">
        <f>IF(1=1,IF(OR(W314="",NOT(ISNUMBER(F314))),"",F314*W314*IFERROR(INDEX(D384:D428,MATCH(AE314,B384:B428,0)),1)),N("V7"))</f>
        <v/>
      </c>
      <c r="Y314" s="137" t="str">
        <f>IF(1=1,IF(F314="","",IF(G314="","",IFERROR(INDEX(E384:E428,MATCH(AE314,B384:B428,0)),G314&amp;""))),N("W6"))</f>
        <v/>
      </c>
      <c r="Z314" s="142" t="str">
        <f>IF(1=1,IF(X314="","",IF(AND(ISNUMBER(X314),X314&lt;1,Y314="kg"),MAX(1,ROUND(X314*1000,0)),IF(AND(ISNUMBER(X314),X314&lt;1,Y314="L"),MAX(1,ROUND(X314*100,0)),ROUND(X314,3)))),N("X15"))</f>
        <v/>
      </c>
      <c r="AA314" s="143" t="str">
        <f>IF(1=1,IF(X314="","",IF(AND(ISNUMBER(X314),X314&lt;1,Y314="kg"),"g",IF(AND(ISNUMBER(X314),X314&lt;1,Y314="L"),"cl",Y314))),N("Y15"))</f>
        <v/>
      </c>
      <c r="AB314" s="123" t="str">
        <f>IF(1=1,IF(E314="","",IF(F314="","A CONTROLER",IF(NOT(ISNUMBER(F314)),"TEXTE",IF(OR(W314="",W314&lt;=0),"COMMANDE COUVERTS INCOMPLETE",IF(G314="","UNITE MANQUANTE",IF(COUNTIF(B384:B428,AE314)=0,"UNITE A CONTROLER","OK")))))),N("Z6"))</f>
        <v/>
      </c>
      <c r="AD314" s="144" t="str">
        <f>IF(1=1,IF(E314="","",AD305),N("AB15"))</f>
        <v/>
      </c>
      <c r="AE314" s="125" t="str">
        <f>IF(1=1,IF(G314="","",UPPER(TRIM(SUBSTITUTE(SUBSTITUTE(G314&amp;"",CHAR(160)," ")," "," ")))),N("AC15"))</f>
        <v/>
      </c>
      <c r="AG314" s="5" t="s">
        <v>34</v>
      </c>
    </row>
    <row r="315" spans="1:33" ht="15.75" x14ac:dyDescent="0.25">
      <c r="A315" s="126" t="str">
        <f>IF(1=1,IF(E315="","",A305),N("A16"))</f>
        <v/>
      </c>
      <c r="B315" s="127" t="str">
        <f>IF(1=1,IF(E315="","",B305),N("B16"))</f>
        <v/>
      </c>
      <c r="C315" s="127"/>
      <c r="D315" s="129" t="str">
        <f>IF(ISBLANK(E315),"",LARGE(D305:D314,1)+1)</f>
        <v/>
      </c>
      <c r="E315" s="130"/>
      <c r="F315" s="131"/>
      <c r="G315" s="170"/>
      <c r="H315" s="105"/>
      <c r="I315" s="132" t="str">
        <f>IF(1=1,IF(E315="","",I305),N("H16"))</f>
        <v/>
      </c>
      <c r="J315" s="133" t="str">
        <f>IF(1=1,IF(E315="","",J305),N("I16"))</f>
        <v/>
      </c>
      <c r="K315" s="134" t="str">
        <f>IF(1=1,IF(E315="","",K305),N("J16"))</f>
        <v/>
      </c>
      <c r="L315" s="135" t="str">
        <f>IF(1=1,IF(OR(J315="",O315="",NOT(ISNUMBER(J315)),NOT(ISNUMBER(O315)),J315=0),"",O315/J315),N("L16"))</f>
        <v/>
      </c>
      <c r="M315" s="136" t="str">
        <f>IF(1=1,IF(OR(L315="",NOT(ISNUMBER(F315))),"",F315*L315*IFERROR(INDEX(D384:D428,MATCH(AE315,B384:B428,0)),1)),N("M13"))</f>
        <v/>
      </c>
      <c r="N315" s="137" t="str">
        <f>IF(1=1,IF(F315="","",IF(G315="","",IFERROR(INDEX(E384:E428,MATCH(AE315,B384:B428,0)),G315&amp;""))),N("N6"))</f>
        <v/>
      </c>
      <c r="O315" s="138" t="str">
        <f>IF(1=1,IF(E315="","",O305),N("K16"))</f>
        <v/>
      </c>
      <c r="P315" s="139" t="str">
        <f>IF(1=1,IF(M315="","",IF(AND(ISNUMBER(M315),M315&lt;1,N315="kg"),MAX(1,ROUND(M315*1000,0)),IF(AND(ISNUMBER(M315),M315&lt;1,N315="L"),MAX(1,ROUND(M315*100,0)),ROUND(M315,3)))),N("O16"))</f>
        <v/>
      </c>
      <c r="Q315" s="140" t="str">
        <f>IF(1=1,IF(M315="","",IF(AND(ISNUMBER(M315),M315&lt;1,N315="kg"),"g",IF(AND(ISNUMBER(M315),M315&lt;1,N315="L"),"cl",N315))),N("P16"))</f>
        <v/>
      </c>
      <c r="R315" s="161" t="str">
        <f>IF(1=1,IF(E315="","",IF(F315="","A CONTROLER",IF(NOT(ISNUMBER(F315)),"TEXTE",IF(OR(L315="",L315&lt;=0),"COMMANDE PRINCIPALE INCOMPLETE",IF(G315="","UNITE MANQUANTE",IF(COUNTIF(B384:B428,AE315)=0,"UNITE A CONTROLER","OK")))))),N("Q9"))</f>
        <v/>
      </c>
      <c r="S315" s="105"/>
      <c r="T315" s="141">
        <f t="shared" si="19"/>
        <v>0</v>
      </c>
      <c r="U315" s="133" t="str">
        <f>IF(1=1,IF(E315="","",U305),N("S16"))</f>
        <v/>
      </c>
      <c r="V315" s="133" t="str">
        <f>IF(1=1,IF(E315="","",V305),N("T16"))</f>
        <v/>
      </c>
      <c r="W315" s="135" t="str">
        <f>IF(1=1,IF(OR(U315="",V315="",NOT(ISNUMBER(U315)),NOT(ISNUMBER(V315)),U315=0),"",V315/U315),N("U16"))</f>
        <v/>
      </c>
      <c r="X315" s="136" t="str">
        <f>IF(1=1,IF(OR(W315="",NOT(ISNUMBER(F315))),"",F315*W315*IFERROR(INDEX(D384:D428,MATCH(AE315,B384:B428,0)),1)),N("V7"))</f>
        <v/>
      </c>
      <c r="Y315" s="137" t="str">
        <f>IF(1=1,IF(F315="","",IF(G315="","",IFERROR(INDEX(E384:E428,MATCH(AE315,B384:B428,0)),G315&amp;""))),N("W6"))</f>
        <v/>
      </c>
      <c r="Z315" s="142" t="str">
        <f>IF(1=1,IF(X315="","",IF(AND(ISNUMBER(X315),X315&lt;1,Y315="kg"),MAX(1,ROUND(X315*1000,0)),IF(AND(ISNUMBER(X315),X315&lt;1,Y315="L"),MAX(1,ROUND(X315*100,0)),ROUND(X315,3)))),N("X16"))</f>
        <v/>
      </c>
      <c r="AA315" s="143" t="str">
        <f>IF(1=1,IF(X315="","",IF(AND(ISNUMBER(X315),X315&lt;1,Y315="kg"),"g",IF(AND(ISNUMBER(X315),X315&lt;1,Y315="L"),"cl",Y315))),N("Y16"))</f>
        <v/>
      </c>
      <c r="AB315" s="123" t="str">
        <f>IF(1=1,IF(E315="","",IF(F315="","A CONTROLER",IF(NOT(ISNUMBER(F315)),"TEXTE",IF(OR(W315="",W315&lt;=0),"COMMANDE COUVERTS INCOMPLETE",IF(G315="","UNITE MANQUANTE",IF(COUNTIF(B384:B428,AE315)=0,"UNITE A CONTROLER","OK")))))),N("Z6"))</f>
        <v/>
      </c>
      <c r="AD315" s="144" t="str">
        <f>IF(1=1,IF(E315="","",AD305),N("AB16"))</f>
        <v/>
      </c>
      <c r="AE315" s="125" t="str">
        <f>IF(1=1,IF(G315="","",UPPER(TRIM(SUBSTITUTE(SUBSTITUTE(G315&amp;"",CHAR(160)," ")," "," ")))),N("AC16"))</f>
        <v/>
      </c>
      <c r="AG315" s="5" t="s">
        <v>35</v>
      </c>
    </row>
    <row r="316" spans="1:33" ht="15.75" x14ac:dyDescent="0.25">
      <c r="A316" s="126" t="str">
        <f>IF(1=1,IF(E316="","",A305),N("A17"))</f>
        <v/>
      </c>
      <c r="B316" s="127" t="str">
        <f>IF(1=1,IF(E316="","",B305),N("B17"))</f>
        <v/>
      </c>
      <c r="C316" s="127"/>
      <c r="D316" s="129" t="str">
        <f>IF(ISBLANK(E316),"",LARGE(D305:D315,1)+1)</f>
        <v/>
      </c>
      <c r="E316" s="130"/>
      <c r="F316" s="131"/>
      <c r="G316" s="170"/>
      <c r="H316" s="105"/>
      <c r="I316" s="132" t="str">
        <f>IF(1=1,IF(E316="","",I305),N("H17"))</f>
        <v/>
      </c>
      <c r="J316" s="133" t="str">
        <f>IF(1=1,IF(E316="","",J305),N("I17"))</f>
        <v/>
      </c>
      <c r="K316" s="134" t="str">
        <f>IF(1=1,IF(E316="","",K305),N("J17"))</f>
        <v/>
      </c>
      <c r="L316" s="135" t="str">
        <f>IF(1=1,IF(OR(J316="",O316="",NOT(ISNUMBER(J316)),NOT(ISNUMBER(O316)),J316=0),"",O316/J316),N("L17"))</f>
        <v/>
      </c>
      <c r="M316" s="136" t="str">
        <f>IF(1=1,IF(OR(L316="",NOT(ISNUMBER(F316))),"",F316*L316*IFERROR(INDEX(D384:D428,MATCH(AE316,B384:B428,0)),1)),N("M13"))</f>
        <v/>
      </c>
      <c r="N316" s="137" t="str">
        <f>IF(1=1,IF(F316="","",IF(G316="","",IFERROR(INDEX(E384:E428,MATCH(AE316,B384:B428,0)),G316&amp;""))),N("N6"))</f>
        <v/>
      </c>
      <c r="O316" s="138" t="str">
        <f>IF(1=1,IF(E316="","",O305),N("K17"))</f>
        <v/>
      </c>
      <c r="P316" s="139" t="str">
        <f>IF(1=1,IF(M316="","",IF(AND(ISNUMBER(M316),M316&lt;1,N316="kg"),MAX(1,ROUND(M316*1000,0)),IF(AND(ISNUMBER(M316),M316&lt;1,N316="L"),MAX(1,ROUND(M316*100,0)),ROUND(M316,3)))),N("O17"))</f>
        <v/>
      </c>
      <c r="Q316" s="140" t="str">
        <f>IF(1=1,IF(M316="","",IF(AND(ISNUMBER(M316),M316&lt;1,N316="kg"),"g",IF(AND(ISNUMBER(M316),M316&lt;1,N316="L"),"cl",N316))),N("P17"))</f>
        <v/>
      </c>
      <c r="R316" s="161" t="str">
        <f>IF(1=1,IF(E316="","",IF(F316="","A CONTROLER",IF(NOT(ISNUMBER(F316)),"TEXTE",IF(OR(L316="",L316&lt;=0),"COMMANDE PRINCIPALE INCOMPLETE",IF(G316="","UNITE MANQUANTE",IF(COUNTIF(B384:B428,AE316)=0,"UNITE A CONTROLER","OK")))))),N("Q9"))</f>
        <v/>
      </c>
      <c r="S316" s="105"/>
      <c r="T316" s="141">
        <f t="shared" si="19"/>
        <v>0</v>
      </c>
      <c r="U316" s="133" t="str">
        <f>IF(1=1,IF(E316="","",U305),N("S17"))</f>
        <v/>
      </c>
      <c r="V316" s="133" t="str">
        <f>IF(1=1,IF(E316="","",V305),N("T17"))</f>
        <v/>
      </c>
      <c r="W316" s="135" t="str">
        <f>IF(1=1,IF(OR(U316="",V316="",NOT(ISNUMBER(U316)),NOT(ISNUMBER(V316)),U316=0),"",V316/U316),N("U17"))</f>
        <v/>
      </c>
      <c r="X316" s="136" t="str">
        <f>IF(1=1,IF(OR(W316="",NOT(ISNUMBER(F316))),"",F316*W316*IFERROR(INDEX(D384:D428,MATCH(AE316,B384:B428,0)),1)),N("V7"))</f>
        <v/>
      </c>
      <c r="Y316" s="137" t="str">
        <f>IF(1=1,IF(F316="","",IF(G316="","",IFERROR(INDEX(E384:E428,MATCH(AE316,B384:B428,0)),G316&amp;""))),N("W6"))</f>
        <v/>
      </c>
      <c r="Z316" s="142" t="str">
        <f>IF(1=1,IF(X316="","",IF(AND(ISNUMBER(X316),X316&lt;1,Y316="kg"),MAX(1,ROUND(X316*1000,0)),IF(AND(ISNUMBER(X316),X316&lt;1,Y316="L"),MAX(1,ROUND(X316*100,0)),ROUND(X316,3)))),N("X17"))</f>
        <v/>
      </c>
      <c r="AA316" s="143" t="str">
        <f>IF(1=1,IF(X316="","",IF(AND(ISNUMBER(X316),X316&lt;1,Y316="kg"),"g",IF(AND(ISNUMBER(X316),X316&lt;1,Y316="L"),"cl",Y316))),N("Y17"))</f>
        <v/>
      </c>
      <c r="AB316" s="123" t="str">
        <f>IF(1=1,IF(E316="","",IF(F316="","A CONTROLER",IF(NOT(ISNUMBER(F316)),"TEXTE",IF(OR(W316="",W316&lt;=0),"COMMANDE COUVERTS INCOMPLETE",IF(G316="","UNITE MANQUANTE",IF(COUNTIF(B384:B428,AE316)=0,"UNITE A CONTROLER","OK")))))),N("Z6"))</f>
        <v/>
      </c>
      <c r="AD316" s="144" t="str">
        <f>IF(1=1,IF(E316="","",AD305),N("AB17"))</f>
        <v/>
      </c>
      <c r="AE316" s="125" t="str">
        <f>IF(1=1,IF(G316="","",UPPER(TRIM(SUBSTITUTE(SUBSTITUTE(G316&amp;"",CHAR(160)," ")," "," ")))),N("AC17"))</f>
        <v/>
      </c>
      <c r="AG316" s="5" t="s">
        <v>225</v>
      </c>
    </row>
    <row r="317" spans="1:33" ht="15.75" x14ac:dyDescent="0.25">
      <c r="A317" s="126" t="str">
        <f>IF(1=1,IF(E317="","",A305),N("A18"))</f>
        <v/>
      </c>
      <c r="B317" s="127" t="str">
        <f>IF(1=1,IF(E317="","",B305),N("B18"))</f>
        <v/>
      </c>
      <c r="C317" s="127"/>
      <c r="D317" s="129" t="str">
        <f>IF(ISBLANK(E317),"",LARGE(D305:D316,1)+1)</f>
        <v/>
      </c>
      <c r="E317" s="130"/>
      <c r="F317" s="131"/>
      <c r="G317" s="170"/>
      <c r="H317" s="105"/>
      <c r="I317" s="132" t="str">
        <f>IF(1=1,IF(E317="","",I305),N("H18"))</f>
        <v/>
      </c>
      <c r="J317" s="133" t="str">
        <f>IF(1=1,IF(E317="","",J305),N("I18"))</f>
        <v/>
      </c>
      <c r="K317" s="134" t="str">
        <f>IF(1=1,IF(E317="","",K305),N("J18"))</f>
        <v/>
      </c>
      <c r="L317" s="135" t="str">
        <f>IF(1=1,IF(OR(J317="",O317="",NOT(ISNUMBER(J317)),NOT(ISNUMBER(O317)),J317=0),"",O317/J317),N("L18"))</f>
        <v/>
      </c>
      <c r="M317" s="136" t="str">
        <f>IF(1=1,IF(OR(L317="",NOT(ISNUMBER(F317))),"",F317*L317*IFERROR(INDEX(D384:D428,MATCH(AE317,B384:B428,0)),1)),N("M13"))</f>
        <v/>
      </c>
      <c r="N317" s="137" t="str">
        <f>IF(1=1,IF(F317="","",IF(G317="","",IFERROR(INDEX(E384:E428,MATCH(AE317,B384:B428,0)),G317&amp;""))),N("N6"))</f>
        <v/>
      </c>
      <c r="O317" s="138" t="str">
        <f>IF(1=1,IF(E317="","",O305),N("K18"))</f>
        <v/>
      </c>
      <c r="P317" s="139" t="str">
        <f>IF(1=1,IF(M317="","",IF(AND(ISNUMBER(M317),M317&lt;1,N317="kg"),MAX(1,ROUND(M317*1000,0)),IF(AND(ISNUMBER(M317),M317&lt;1,N317="L"),MAX(1,ROUND(M317*100,0)),ROUND(M317,3)))),N("O18"))</f>
        <v/>
      </c>
      <c r="Q317" s="140" t="str">
        <f>IF(1=1,IF(M317="","",IF(AND(ISNUMBER(M317),M317&lt;1,N317="kg"),"g",IF(AND(ISNUMBER(M317),M317&lt;1,N317="L"),"cl",N317))),N("P18"))</f>
        <v/>
      </c>
      <c r="R317" s="161" t="str">
        <f>IF(1=1,IF(E317="","",IF(F317="","A CONTROLER",IF(NOT(ISNUMBER(F317)),"TEXTE",IF(OR(L317="",L317&lt;=0),"COMMANDE PRINCIPALE INCOMPLETE",IF(G317="","UNITE MANQUANTE",IF(COUNTIF(B384:B428,AE317)=0,"UNITE A CONTROLER","OK")))))),N("Q9"))</f>
        <v/>
      </c>
      <c r="S317" s="105"/>
      <c r="T317" s="141">
        <f t="shared" si="19"/>
        <v>0</v>
      </c>
      <c r="U317" s="133" t="str">
        <f>IF(1=1,IF(E317="","",U305),N("S18"))</f>
        <v/>
      </c>
      <c r="V317" s="133" t="str">
        <f>IF(1=1,IF(E317="","",V305),N("T18"))</f>
        <v/>
      </c>
      <c r="W317" s="135" t="str">
        <f>IF(1=1,IF(OR(U317="",V317="",NOT(ISNUMBER(U317)),NOT(ISNUMBER(V317)),U317=0),"",V317/U317),N("U18"))</f>
        <v/>
      </c>
      <c r="X317" s="136" t="str">
        <f>IF(1=1,IF(OR(W317="",NOT(ISNUMBER(F317))),"",F317*W317*IFERROR(INDEX(D384:D428,MATCH(AE317,B384:B428,0)),1)),N("V7"))</f>
        <v/>
      </c>
      <c r="Y317" s="137" t="str">
        <f>IF(1=1,IF(F317="","",IF(G317="","",IFERROR(INDEX(E384:E428,MATCH(AE317,B384:B428,0)),G317&amp;""))),N("W6"))</f>
        <v/>
      </c>
      <c r="Z317" s="142" t="str">
        <f>IF(1=1,IF(X317="","",IF(AND(ISNUMBER(X317),X317&lt;1,Y317="kg"),MAX(1,ROUND(X317*1000,0)),IF(AND(ISNUMBER(X317),X317&lt;1,Y317="L"),MAX(1,ROUND(X317*100,0)),ROUND(X317,3)))),N("X18"))</f>
        <v/>
      </c>
      <c r="AA317" s="143" t="str">
        <f>IF(1=1,IF(X317="","",IF(AND(ISNUMBER(X317),X317&lt;1,Y317="kg"),"g",IF(AND(ISNUMBER(X317),X317&lt;1,Y317="L"),"cl",Y317))),N("Y18"))</f>
        <v/>
      </c>
      <c r="AB317" s="123" t="str">
        <f>IF(1=1,IF(E317="","",IF(F317="","A CONTROLER",IF(NOT(ISNUMBER(F317)),"TEXTE",IF(OR(W317="",W317&lt;=0),"COMMANDE COUVERTS INCOMPLETE",IF(G317="","UNITE MANQUANTE",IF(COUNTIF(B384:B428,AE317)=0,"UNITE A CONTROLER","OK")))))),N("Z6"))</f>
        <v/>
      </c>
      <c r="AD317" s="144" t="str">
        <f>IF(1=1,IF(E317="","",AD305),N("AB18"))</f>
        <v/>
      </c>
      <c r="AE317" s="125" t="str">
        <f>IF(1=1,IF(G317="","",UPPER(TRIM(SUBSTITUTE(SUBSTITUTE(G317&amp;"",CHAR(160)," ")," "," ")))),N("AC18"))</f>
        <v/>
      </c>
      <c r="AG317" s="5" t="s">
        <v>36</v>
      </c>
    </row>
    <row r="318" spans="1:33" ht="15.75" x14ac:dyDescent="0.25">
      <c r="A318" s="126" t="str">
        <f>IF(1=1,IF(E318="","",A305),N("A19"))</f>
        <v/>
      </c>
      <c r="B318" s="127" t="str">
        <f>IF(1=1,IF(E318="","",B305),N("B19"))</f>
        <v/>
      </c>
      <c r="C318" s="127"/>
      <c r="D318" s="129" t="str">
        <f>IF(ISBLANK(E318),"",LARGE(D305:D317,1)+1)</f>
        <v/>
      </c>
      <c r="E318" s="130"/>
      <c r="F318" s="131"/>
      <c r="G318" s="170"/>
      <c r="H318" s="105"/>
      <c r="I318" s="132" t="str">
        <f>IF(1=1,IF(E318="","",I305),N("H19"))</f>
        <v/>
      </c>
      <c r="J318" s="133" t="str">
        <f>IF(1=1,IF(E318="","",J305),N("I19"))</f>
        <v/>
      </c>
      <c r="K318" s="134" t="str">
        <f>IF(1=1,IF(E318="","",K305),N("J19"))</f>
        <v/>
      </c>
      <c r="L318" s="135" t="str">
        <f>IF(1=1,IF(OR(J318="",O318="",NOT(ISNUMBER(J318)),NOT(ISNUMBER(O318)),J318=0),"",O318/J318),N("L19"))</f>
        <v/>
      </c>
      <c r="M318" s="136" t="str">
        <f>IF(1=1,IF(OR(L318="",NOT(ISNUMBER(F318))),"",F318*L318*IFERROR(INDEX(D384:D428,MATCH(AE318,B384:B428,0)),1)),N("M13"))</f>
        <v/>
      </c>
      <c r="N318" s="137" t="str">
        <f>IF(1=1,IF(F318="","",IF(G318="","",IFERROR(INDEX(E384:E428,MATCH(AE318,B384:B428,0)),G318&amp;""))),N("N6"))</f>
        <v/>
      </c>
      <c r="O318" s="138" t="str">
        <f>IF(1=1,IF(E318="","",O305),N("K19"))</f>
        <v/>
      </c>
      <c r="P318" s="139" t="str">
        <f>IF(1=1,IF(M318="","",IF(AND(ISNUMBER(M318),M318&lt;1,N318="kg"),MAX(1,ROUND(M318*1000,0)),IF(AND(ISNUMBER(M318),M318&lt;1,N318="L"),MAX(1,ROUND(M318*100,0)),ROUND(M318,3)))),N("O19"))</f>
        <v/>
      </c>
      <c r="Q318" s="140" t="str">
        <f>IF(1=1,IF(M318="","",IF(AND(ISNUMBER(M318),M318&lt;1,N318="kg"),"g",IF(AND(ISNUMBER(M318),M318&lt;1,N318="L"),"cl",N318))),N("P19"))</f>
        <v/>
      </c>
      <c r="R318" s="161" t="str">
        <f>IF(1=1,IF(E318="","",IF(F318="","A CONTROLER",IF(NOT(ISNUMBER(F318)),"TEXTE",IF(OR(L318="",L318&lt;=0),"COMMANDE PRINCIPALE INCOMPLETE",IF(G318="","UNITE MANQUANTE",IF(COUNTIF(B384:B428,AE318)=0,"UNITE A CONTROLER","OK")))))),N("Q9"))</f>
        <v/>
      </c>
      <c r="S318" s="105"/>
      <c r="T318" s="141">
        <f t="shared" si="19"/>
        <v>0</v>
      </c>
      <c r="U318" s="133" t="str">
        <f>IF(1=1,IF(E318="","",U305),N("S19"))</f>
        <v/>
      </c>
      <c r="V318" s="133" t="str">
        <f>IF(1=1,IF(E318="","",V305),N("T19"))</f>
        <v/>
      </c>
      <c r="W318" s="135" t="str">
        <f>IF(1=1,IF(OR(U318="",V318="",NOT(ISNUMBER(U318)),NOT(ISNUMBER(V318)),U318=0),"",V318/U318),N("U19"))</f>
        <v/>
      </c>
      <c r="X318" s="136" t="str">
        <f>IF(1=1,IF(OR(W318="",NOT(ISNUMBER(F318))),"",F318*W318*IFERROR(INDEX(D384:D428,MATCH(AE318,B384:B428,0)),1)),N("V7"))</f>
        <v/>
      </c>
      <c r="Y318" s="137" t="str">
        <f>IF(1=1,IF(F318="","",IF(G318="","",IFERROR(INDEX(E384:E428,MATCH(AE318,B384:B428,0)),G318&amp;""))),N("W6"))</f>
        <v/>
      </c>
      <c r="Z318" s="142" t="str">
        <f>IF(1=1,IF(X318="","",IF(AND(ISNUMBER(X318),X318&lt;1,Y318="kg"),MAX(1,ROUND(X318*1000,0)),IF(AND(ISNUMBER(X318),X318&lt;1,Y318="L"),MAX(1,ROUND(X318*100,0)),ROUND(X318,3)))),N("X19"))</f>
        <v/>
      </c>
      <c r="AA318" s="143" t="str">
        <f>IF(1=1,IF(X318="","",IF(AND(ISNUMBER(X318),X318&lt;1,Y318="kg"),"g",IF(AND(ISNUMBER(X318),X318&lt;1,Y318="L"),"cl",Y318))),N("Y19"))</f>
        <v/>
      </c>
      <c r="AB318" s="123" t="str">
        <f>IF(1=1,IF(E318="","",IF(F318="","A CONTROLER",IF(NOT(ISNUMBER(F318)),"TEXTE",IF(OR(W318="",W318&lt;=0),"COMMANDE COUVERTS INCOMPLETE",IF(G318="","UNITE MANQUANTE",IF(COUNTIF(B384:B428,AE318)=0,"UNITE A CONTROLER","OK")))))),N("Z6"))</f>
        <v/>
      </c>
      <c r="AD318" s="144" t="str">
        <f>IF(1=1,IF(E318="","",AD305),N("AB19"))</f>
        <v/>
      </c>
      <c r="AE318" s="125" t="str">
        <f>IF(1=1,IF(G318="","",UPPER(TRIM(SUBSTITUTE(SUBSTITUTE(G318&amp;"",CHAR(160)," ")," "," ")))),N("AC19"))</f>
        <v/>
      </c>
      <c r="AG318" s="5" t="s">
        <v>37</v>
      </c>
    </row>
    <row r="319" spans="1:33" ht="15.75" x14ac:dyDescent="0.25">
      <c r="A319" s="126" t="str">
        <f>IF(1=1,IF(E319="","",A305),N("A20"))</f>
        <v/>
      </c>
      <c r="B319" s="127" t="str">
        <f>IF(1=1,IF(E319="","",B305),N("B20"))</f>
        <v/>
      </c>
      <c r="C319" s="127"/>
      <c r="D319" s="129" t="str">
        <f>IF(ISBLANK(E319),"",LARGE(D305:D318,1)+1)</f>
        <v/>
      </c>
      <c r="E319" s="130"/>
      <c r="F319" s="131"/>
      <c r="G319" s="170"/>
      <c r="H319" s="105"/>
      <c r="I319" s="132" t="str">
        <f>IF(1=1,IF(E319="","",I305),N("H20"))</f>
        <v/>
      </c>
      <c r="J319" s="133" t="str">
        <f>IF(1=1,IF(E319="","",J305),N("I20"))</f>
        <v/>
      </c>
      <c r="K319" s="134" t="str">
        <f>IF(1=1,IF(E319="","",K305),N("J20"))</f>
        <v/>
      </c>
      <c r="L319" s="135" t="str">
        <f>IF(1=1,IF(OR(J319="",O319="",NOT(ISNUMBER(J319)),NOT(ISNUMBER(O319)),J319=0),"",O319/J319),N("L20"))</f>
        <v/>
      </c>
      <c r="M319" s="136" t="str">
        <f>IF(1=1,IF(OR(L319="",NOT(ISNUMBER(F319))),"",F319*L319*IFERROR(INDEX(D384:D428,MATCH(AE319,B384:B428,0)),1)),N("M13"))</f>
        <v/>
      </c>
      <c r="N319" s="137" t="str">
        <f>IF(1=1,IF(F319="","",IF(G319="","",IFERROR(INDEX(E384:E428,MATCH(AE319,B384:B428,0)),G319&amp;""))),N("N6"))</f>
        <v/>
      </c>
      <c r="O319" s="138" t="str">
        <f>IF(1=1,IF(E319="","",O305),N("K20"))</f>
        <v/>
      </c>
      <c r="P319" s="139" t="str">
        <f>IF(1=1,IF(M319="","",IF(AND(ISNUMBER(M319),M319&lt;1,N319="kg"),MAX(1,ROUND(M319*1000,0)),IF(AND(ISNUMBER(M319),M319&lt;1,N319="L"),MAX(1,ROUND(M319*100,0)),ROUND(M319,3)))),N("O20"))</f>
        <v/>
      </c>
      <c r="Q319" s="140" t="str">
        <f>IF(1=1,IF(M319="","",IF(AND(ISNUMBER(M319),M319&lt;1,N319="kg"),"g",IF(AND(ISNUMBER(M319),M319&lt;1,N319="L"),"cl",N319))),N("P20"))</f>
        <v/>
      </c>
      <c r="R319" s="161" t="str">
        <f>IF(1=1,IF(E319="","",IF(F319="","A CONTROLER",IF(NOT(ISNUMBER(F319)),"TEXTE",IF(OR(L319="",L319&lt;=0),"COMMANDE PRINCIPALE INCOMPLETE",IF(G319="","UNITE MANQUANTE",IF(COUNTIF(B384:B428,AE319)=0,"UNITE A CONTROLER","OK")))))),N("Q9"))</f>
        <v/>
      </c>
      <c r="S319" s="105"/>
      <c r="T319" s="141">
        <f t="shared" si="19"/>
        <v>0</v>
      </c>
      <c r="U319" s="133" t="str">
        <f>IF(1=1,IF(E319="","",U305),N("S20"))</f>
        <v/>
      </c>
      <c r="V319" s="133" t="str">
        <f>IF(1=1,IF(E319="","",V305),N("T20"))</f>
        <v/>
      </c>
      <c r="W319" s="135" t="str">
        <f>IF(1=1,IF(OR(U319="",V319="",NOT(ISNUMBER(U319)),NOT(ISNUMBER(V319)),U319=0),"",V319/U319),N("U20"))</f>
        <v/>
      </c>
      <c r="X319" s="136" t="str">
        <f>IF(1=1,IF(OR(W319="",NOT(ISNUMBER(F319))),"",F319*W319*IFERROR(INDEX(D384:D428,MATCH(AE319,B384:B428,0)),1)),N("V7"))</f>
        <v/>
      </c>
      <c r="Y319" s="137" t="str">
        <f>IF(1=1,IF(F319="","",IF(G319="","",IFERROR(INDEX(E384:E428,MATCH(AE319,B384:B428,0)),G319&amp;""))),N("W6"))</f>
        <v/>
      </c>
      <c r="Z319" s="142" t="str">
        <f>IF(1=1,IF(X319="","",IF(AND(ISNUMBER(X319),X319&lt;1,Y319="kg"),MAX(1,ROUND(X319*1000,0)),IF(AND(ISNUMBER(X319),X319&lt;1,Y319="L"),MAX(1,ROUND(X319*100,0)),ROUND(X319,3)))),N("X20"))</f>
        <v/>
      </c>
      <c r="AA319" s="143" t="str">
        <f>IF(1=1,IF(X319="","",IF(AND(ISNUMBER(X319),X319&lt;1,Y319="kg"),"g",IF(AND(ISNUMBER(X319),X319&lt;1,Y319="L"),"cl",Y319))),N("Y20"))</f>
        <v/>
      </c>
      <c r="AB319" s="123" t="str">
        <f>IF(1=1,IF(E319="","",IF(F319="","A CONTROLER",IF(NOT(ISNUMBER(F319)),"TEXTE",IF(OR(W319="",W319&lt;=0),"COMMANDE COUVERTS INCOMPLETE",IF(G319="","UNITE MANQUANTE",IF(COUNTIF(B384:B428,AE319)=0,"UNITE A CONTROLER","OK")))))),N("Z6"))</f>
        <v/>
      </c>
      <c r="AD319" s="144" t="str">
        <f>IF(1=1,IF(E319="","",AD305),N("AB20"))</f>
        <v/>
      </c>
      <c r="AE319" s="125" t="str">
        <f>IF(1=1,IF(G319="","",UPPER(TRIM(SUBSTITUTE(SUBSTITUTE(G319&amp;"",CHAR(160)," ")," "," ")))),N("AC20"))</f>
        <v/>
      </c>
      <c r="AG319" s="4" t="s">
        <v>38</v>
      </c>
    </row>
    <row r="320" spans="1:33" ht="15.75" x14ac:dyDescent="0.25">
      <c r="A320" s="126" t="str">
        <f>IF(1=1,IF(E320="","",A305),N("A21"))</f>
        <v/>
      </c>
      <c r="B320" s="127" t="str">
        <f>IF(1=1,IF(E320="","",B305),N("B21"))</f>
        <v/>
      </c>
      <c r="C320" s="127"/>
      <c r="D320" s="129" t="str">
        <f>IF(ISBLANK(E320),"",LARGE(D305:D319,1)+1)</f>
        <v/>
      </c>
      <c r="E320" s="130"/>
      <c r="F320" s="131"/>
      <c r="G320" s="170"/>
      <c r="H320" s="105"/>
      <c r="I320" s="132" t="str">
        <f>IF(1=1,IF(E320="","",I305),N("H21"))</f>
        <v/>
      </c>
      <c r="J320" s="133" t="str">
        <f>IF(1=1,IF(E320="","",J305),N("I21"))</f>
        <v/>
      </c>
      <c r="K320" s="134" t="str">
        <f>IF(1=1,IF(E320="","",K305),N("J21"))</f>
        <v/>
      </c>
      <c r="L320" s="135" t="str">
        <f>IF(1=1,IF(OR(J320="",O320="",NOT(ISNUMBER(J320)),NOT(ISNUMBER(O320)),J320=0),"",O320/J320),N("L21"))</f>
        <v/>
      </c>
      <c r="M320" s="136" t="str">
        <f>IF(1=1,IF(OR(L320="",NOT(ISNUMBER(F320))),"",F320*L320*IFERROR(INDEX(D384:D428,MATCH(AE320,B384:B428,0)),1)),N("M13"))</f>
        <v/>
      </c>
      <c r="N320" s="137" t="str">
        <f>IF(1=1,IF(F320="","",IF(G320="","",IFERROR(INDEX(E384:E428,MATCH(AE320,B384:B428,0)),G320&amp;""))),N("N6"))</f>
        <v/>
      </c>
      <c r="O320" s="138" t="str">
        <f>IF(1=1,IF(E320="","",O305),N("K21"))</f>
        <v/>
      </c>
      <c r="P320" s="139" t="str">
        <f>IF(1=1,IF(M320="","",IF(AND(ISNUMBER(M320),M320&lt;1,N320="kg"),MAX(1,ROUND(M320*1000,0)),IF(AND(ISNUMBER(M320),M320&lt;1,N320="L"),MAX(1,ROUND(M320*100,0)),ROUND(M320,3)))),N("O21"))</f>
        <v/>
      </c>
      <c r="Q320" s="140" t="str">
        <f>IF(1=1,IF(M320="","",IF(AND(ISNUMBER(M320),M320&lt;1,N320="kg"),"g",IF(AND(ISNUMBER(M320),M320&lt;1,N320="L"),"cl",N320))),N("P21"))</f>
        <v/>
      </c>
      <c r="R320" s="161" t="str">
        <f>IF(1=1,IF(E320="","",IF(F320="","A CONTROLER",IF(NOT(ISNUMBER(F320)),"TEXTE",IF(OR(L320="",L320&lt;=0),"COMMANDE PRINCIPALE INCOMPLETE",IF(G320="","UNITE MANQUANTE",IF(COUNTIF(B384:B428,AE320)=0,"UNITE A CONTROLER","OK")))))),N("Q9"))</f>
        <v/>
      </c>
      <c r="S320" s="105"/>
      <c r="T320" s="141">
        <f t="shared" si="19"/>
        <v>0</v>
      </c>
      <c r="U320" s="133" t="str">
        <f>IF(1=1,IF(E320="","",U305),N("S21"))</f>
        <v/>
      </c>
      <c r="V320" s="133" t="str">
        <f>IF(1=1,IF(E320="","",V305),N("T21"))</f>
        <v/>
      </c>
      <c r="W320" s="135" t="str">
        <f>IF(1=1,IF(OR(U320="",V320="",NOT(ISNUMBER(U320)),NOT(ISNUMBER(V320)),U320=0),"",V320/U320),N("U21"))</f>
        <v/>
      </c>
      <c r="X320" s="136" t="str">
        <f>IF(1=1,IF(OR(W320="",NOT(ISNUMBER(F320))),"",F320*W320*IFERROR(INDEX(D384:D428,MATCH(AE320,B384:B428,0)),1)),N("V7"))</f>
        <v/>
      </c>
      <c r="Y320" s="137" t="str">
        <f>IF(1=1,IF(F320="","",IF(G320="","",IFERROR(INDEX(E384:E428,MATCH(AE320,B384:B428,0)),G320&amp;""))),N("W6"))</f>
        <v/>
      </c>
      <c r="Z320" s="142" t="str">
        <f>IF(1=1,IF(X320="","",IF(AND(ISNUMBER(X320),X320&lt;1,Y320="kg"),MAX(1,ROUND(X320*1000,0)),IF(AND(ISNUMBER(X320),X320&lt;1,Y320="L"),MAX(1,ROUND(X320*100,0)),ROUND(X320,3)))),N("X21"))</f>
        <v/>
      </c>
      <c r="AA320" s="143" t="str">
        <f>IF(1=1,IF(X320="","",IF(AND(ISNUMBER(X320),X320&lt;1,Y320="kg"),"g",IF(AND(ISNUMBER(X320),X320&lt;1,Y320="L"),"cl",Y320))),N("Y21"))</f>
        <v/>
      </c>
      <c r="AB320" s="123" t="str">
        <f>IF(1=1,IF(E320="","",IF(F320="","A CONTROLER",IF(NOT(ISNUMBER(F320)),"TEXTE",IF(OR(W320="",W320&lt;=0),"COMMANDE COUVERTS INCOMPLETE",IF(G320="","UNITE MANQUANTE",IF(COUNTIF(B384:B428,AE320)=0,"UNITE A CONTROLER","OK")))))),N("Z6"))</f>
        <v/>
      </c>
      <c r="AD320" s="144" t="str">
        <f>IF(1=1,IF(E320="","",AD305),N("AB21"))</f>
        <v/>
      </c>
      <c r="AE320" s="125" t="str">
        <f>IF(1=1,IF(G320="","",UPPER(TRIM(SUBSTITUTE(SUBSTITUTE(G320&amp;"",CHAR(160)," ")," "," ")))),N("AC21"))</f>
        <v/>
      </c>
      <c r="AG320" s="4" t="s">
        <v>39</v>
      </c>
    </row>
    <row r="321" spans="1:33" ht="15.75" x14ac:dyDescent="0.25">
      <c r="A321" s="126" t="str">
        <f>IF(1=1,IF(E321="","",A305),N("A22"))</f>
        <v/>
      </c>
      <c r="B321" s="127" t="str">
        <f>IF(1=1,IF(E321="","",B305),N("B22"))</f>
        <v/>
      </c>
      <c r="C321" s="127"/>
      <c r="D321" s="129" t="str">
        <f>IF(ISBLANK(E321),"",LARGE(D305:D320,1)+1)</f>
        <v/>
      </c>
      <c r="E321" s="130"/>
      <c r="F321" s="131"/>
      <c r="G321" s="170"/>
      <c r="H321" s="105"/>
      <c r="I321" s="132" t="str">
        <f>IF(1=1,IF(E321="","",I305),N("H22"))</f>
        <v/>
      </c>
      <c r="J321" s="133" t="str">
        <f>IF(1=1,IF(E321="","",J305),N("I22"))</f>
        <v/>
      </c>
      <c r="K321" s="134" t="str">
        <f>IF(1=1,IF(E321="","",K305),N("J22"))</f>
        <v/>
      </c>
      <c r="L321" s="135" t="str">
        <f>IF(1=1,IF(OR(J321="",O321="",NOT(ISNUMBER(J321)),NOT(ISNUMBER(O321)),J321=0),"",O321/J321),N("L22"))</f>
        <v/>
      </c>
      <c r="M321" s="136" t="str">
        <f>IF(1=1,IF(OR(L321="",NOT(ISNUMBER(F321))),"",F321*L321*IFERROR(INDEX(D384:D428,MATCH(AE321,B384:B428,0)),1)),N("M13"))</f>
        <v/>
      </c>
      <c r="N321" s="137" t="str">
        <f>IF(1=1,IF(F321="","",IF(G321="","",IFERROR(INDEX(E384:E428,MATCH(AE321,B384:B428,0)),G321&amp;""))),N("N6"))</f>
        <v/>
      </c>
      <c r="O321" s="138" t="str">
        <f>IF(1=1,IF(E321="","",O305),N("K22"))</f>
        <v/>
      </c>
      <c r="P321" s="139" t="str">
        <f>IF(1=1,IF(M321="","",IF(AND(ISNUMBER(M321),M321&lt;1,N321="kg"),MAX(1,ROUND(M321*1000,0)),IF(AND(ISNUMBER(M321),M321&lt;1,N321="L"),MAX(1,ROUND(M321*100,0)),ROUND(M321,3)))),N("O22"))</f>
        <v/>
      </c>
      <c r="Q321" s="140" t="str">
        <f>IF(1=1,IF(M321="","",IF(AND(ISNUMBER(M321),M321&lt;1,N321="kg"),"g",IF(AND(ISNUMBER(M321),M321&lt;1,N321="L"),"cl",N321))),N("P22"))</f>
        <v/>
      </c>
      <c r="R321" s="161" t="str">
        <f>IF(1=1,IF(E321="","",IF(F321="","A CONTROLER",IF(NOT(ISNUMBER(F321)),"TEXTE",IF(OR(L321="",L321&lt;=0),"COMMANDE PRINCIPALE INCOMPLETE",IF(G321="","UNITE MANQUANTE",IF(COUNTIF(B384:B428,AE321)=0,"UNITE A CONTROLER","OK")))))),N("Q9"))</f>
        <v/>
      </c>
      <c r="S321" s="105"/>
      <c r="T321" s="141">
        <f t="shared" si="19"/>
        <v>0</v>
      </c>
      <c r="U321" s="133" t="str">
        <f>IF(1=1,IF(E321="","",U305),N("S22"))</f>
        <v/>
      </c>
      <c r="V321" s="133" t="str">
        <f>IF(1=1,IF(E321="","",V305),N("T22"))</f>
        <v/>
      </c>
      <c r="W321" s="135" t="str">
        <f>IF(1=1,IF(OR(U321="",V321="",NOT(ISNUMBER(U321)),NOT(ISNUMBER(V321)),U321=0),"",V321/U321),N("U22"))</f>
        <v/>
      </c>
      <c r="X321" s="136" t="str">
        <f>IF(1=1,IF(OR(W321="",NOT(ISNUMBER(F321))),"",F321*W321*IFERROR(INDEX(D384:D428,MATCH(AE321,B384:B428,0)),1)),N("V7"))</f>
        <v/>
      </c>
      <c r="Y321" s="137" t="str">
        <f>IF(1=1,IF(F321="","",IF(G321="","",IFERROR(INDEX(E384:E428,MATCH(AE321,B384:B428,0)),G321&amp;""))),N("W6"))</f>
        <v/>
      </c>
      <c r="Z321" s="142" t="str">
        <f>IF(1=1,IF(X321="","",IF(AND(ISNUMBER(X321),X321&lt;1,Y321="kg"),MAX(1,ROUND(X321*1000,0)),IF(AND(ISNUMBER(X321),X321&lt;1,Y321="L"),MAX(1,ROUND(X321*100,0)),ROUND(X321,3)))),N("X22"))</f>
        <v/>
      </c>
      <c r="AA321" s="143" t="str">
        <f>IF(1=1,IF(X321="","",IF(AND(ISNUMBER(X321),X321&lt;1,Y321="kg"),"g",IF(AND(ISNUMBER(X321),X321&lt;1,Y321="L"),"cl",Y321))),N("Y22"))</f>
        <v/>
      </c>
      <c r="AB321" s="123" t="str">
        <f>IF(1=1,IF(E321="","",IF(F321="","A CONTROLER",IF(NOT(ISNUMBER(F321)),"TEXTE",IF(OR(W321="",W321&lt;=0),"COMMANDE COUVERTS INCOMPLETE",IF(G321="","UNITE MANQUANTE",IF(COUNTIF(B384:B428,AE321)=0,"UNITE A CONTROLER","OK")))))),N("Z6"))</f>
        <v/>
      </c>
      <c r="AD321" s="144" t="str">
        <f>IF(1=1,IF(E321="","",AD305),N("AB22"))</f>
        <v/>
      </c>
      <c r="AE321" s="125" t="str">
        <f>IF(1=1,IF(G321="","",UPPER(TRIM(SUBSTITUTE(SUBSTITUTE(G321&amp;"",CHAR(160)," ")," "," ")))),N("AC22"))</f>
        <v/>
      </c>
      <c r="AG321" s="4" t="s">
        <v>40</v>
      </c>
    </row>
    <row r="322" spans="1:33" ht="15.75" x14ac:dyDescent="0.25">
      <c r="A322" s="126" t="str">
        <f>IF(1=1,IF(E322="","",A305),N("A23"))</f>
        <v/>
      </c>
      <c r="B322" s="127" t="str">
        <f>IF(1=1,IF(E322="","",B305),N("B23"))</f>
        <v/>
      </c>
      <c r="C322" s="127"/>
      <c r="D322" s="129" t="str">
        <f>IF(ISBLANK(E322),"",LARGE(D305:D321,1)+1)</f>
        <v/>
      </c>
      <c r="E322" s="130"/>
      <c r="F322" s="131"/>
      <c r="G322" s="170"/>
      <c r="H322" s="105"/>
      <c r="I322" s="132" t="str">
        <f>IF(1=1,IF(E322="","",I305),N("H23"))</f>
        <v/>
      </c>
      <c r="J322" s="133" t="str">
        <f>IF(1=1,IF(E322="","",J305),N("I23"))</f>
        <v/>
      </c>
      <c r="K322" s="134" t="str">
        <f>IF(1=1,IF(E322="","",K305),N("J23"))</f>
        <v/>
      </c>
      <c r="L322" s="135" t="str">
        <f>IF(1=1,IF(OR(J322="",O322="",NOT(ISNUMBER(J322)),NOT(ISNUMBER(O322)),J322=0),"",O322/J322),N("L23"))</f>
        <v/>
      </c>
      <c r="M322" s="136" t="str">
        <f>IF(1=1,IF(OR(L322="",NOT(ISNUMBER(F322))),"",F322*L322*IFERROR(INDEX(D384:D428,MATCH(AE322,B384:B428,0)),1)),N("M13"))</f>
        <v/>
      </c>
      <c r="N322" s="137" t="str">
        <f>IF(1=1,IF(F322="","",IF(G322="","",IFERROR(INDEX(E384:E428,MATCH(AE322,B384:B428,0)),G322&amp;""))),N("N6"))</f>
        <v/>
      </c>
      <c r="O322" s="138" t="str">
        <f>IF(1=1,IF(E322="","",O305),N("K23"))</f>
        <v/>
      </c>
      <c r="P322" s="139" t="str">
        <f>IF(1=1,IF(M322="","",IF(AND(ISNUMBER(M322),M322&lt;1,N322="kg"),MAX(1,ROUND(M322*1000,0)),IF(AND(ISNUMBER(M322),M322&lt;1,N322="L"),MAX(1,ROUND(M322*100,0)),ROUND(M322,3)))),N("O23"))</f>
        <v/>
      </c>
      <c r="Q322" s="140" t="str">
        <f>IF(1=1,IF(M322="","",IF(AND(ISNUMBER(M322),M322&lt;1,N322="kg"),"g",IF(AND(ISNUMBER(M322),M322&lt;1,N322="L"),"cl",N322))),N("P23"))</f>
        <v/>
      </c>
      <c r="R322" s="161" t="str">
        <f>IF(1=1,IF(E322="","",IF(F322="","A CONTROLER",IF(NOT(ISNUMBER(F322)),"TEXTE",IF(OR(L322="",L322&lt;=0),"COMMANDE PRINCIPALE INCOMPLETE",IF(G322="","UNITE MANQUANTE",IF(COUNTIF(B384:B428,AE322)=0,"UNITE A CONTROLER","OK")))))),N("Q9"))</f>
        <v/>
      </c>
      <c r="S322" s="105"/>
      <c r="T322" s="141">
        <f t="shared" si="19"/>
        <v>0</v>
      </c>
      <c r="U322" s="133" t="str">
        <f>IF(1=1,IF(E322="","",U305),N("S23"))</f>
        <v/>
      </c>
      <c r="V322" s="133" t="str">
        <f>IF(1=1,IF(E322="","",V305),N("T23"))</f>
        <v/>
      </c>
      <c r="W322" s="135" t="str">
        <f>IF(1=1,IF(OR(U322="",V322="",NOT(ISNUMBER(U322)),NOT(ISNUMBER(V322)),U322=0),"",V322/U322),N("U23"))</f>
        <v/>
      </c>
      <c r="X322" s="136" t="str">
        <f>IF(1=1,IF(OR(W322="",NOT(ISNUMBER(F322))),"",F322*W322*IFERROR(INDEX(D384:D428,MATCH(AE322,B384:B428,0)),1)),N("V7"))</f>
        <v/>
      </c>
      <c r="Y322" s="137" t="str">
        <f>IF(1=1,IF(F322="","",IF(G322="","",IFERROR(INDEX(E384:E428,MATCH(AE322,B384:B428,0)),G322&amp;""))),N("W6"))</f>
        <v/>
      </c>
      <c r="Z322" s="142" t="str">
        <f>IF(1=1,IF(X322="","",IF(AND(ISNUMBER(X322),X322&lt;1,Y322="kg"),MAX(1,ROUND(X322*1000,0)),IF(AND(ISNUMBER(X322),X322&lt;1,Y322="L"),MAX(1,ROUND(X322*100,0)),ROUND(X322,3)))),N("X23"))</f>
        <v/>
      </c>
      <c r="AA322" s="143" t="str">
        <f>IF(1=1,IF(X322="","",IF(AND(ISNUMBER(X322),X322&lt;1,Y322="kg"),"g",IF(AND(ISNUMBER(X322),X322&lt;1,Y322="L"),"cl",Y322))),N("Y23"))</f>
        <v/>
      </c>
      <c r="AB322" s="123" t="str">
        <f>IF(1=1,IF(E322="","",IF(F322="","A CONTROLER",IF(NOT(ISNUMBER(F322)),"TEXTE",IF(OR(W322="",W322&lt;=0),"COMMANDE COUVERTS INCOMPLETE",IF(G322="","UNITE MANQUANTE",IF(COUNTIF(B384:B428,AE322)=0,"UNITE A CONTROLER","OK")))))),N("Z6"))</f>
        <v/>
      </c>
      <c r="AD322" s="144" t="str">
        <f>IF(1=1,IF(E322="","",AD305),N("AB23"))</f>
        <v/>
      </c>
      <c r="AE322" s="125" t="str">
        <f>IF(1=1,IF(G322="","",UPPER(TRIM(SUBSTITUTE(SUBSTITUTE(G322&amp;"",CHAR(160)," ")," "," ")))),N("AC23"))</f>
        <v/>
      </c>
      <c r="AG322" s="4" t="s">
        <v>41</v>
      </c>
    </row>
    <row r="323" spans="1:33" ht="15.75" x14ac:dyDescent="0.25">
      <c r="A323" s="126" t="str">
        <f>IF(1=1,IF(E323="","",A305),N("A24"))</f>
        <v/>
      </c>
      <c r="B323" s="127" t="str">
        <f>IF(1=1,IF(E323="","",B305),N("B24"))</f>
        <v/>
      </c>
      <c r="C323" s="127"/>
      <c r="D323" s="129" t="str">
        <f>IF(ISBLANK(E323),"",LARGE(D305:D322,1)+1)</f>
        <v/>
      </c>
      <c r="E323" s="130"/>
      <c r="F323" s="131"/>
      <c r="G323" s="170"/>
      <c r="H323" s="105"/>
      <c r="I323" s="132" t="str">
        <f>IF(1=1,IF(E323="","",I305),N("H24"))</f>
        <v/>
      </c>
      <c r="J323" s="133" t="str">
        <f>IF(1=1,IF(E323="","",J305),N("I24"))</f>
        <v/>
      </c>
      <c r="K323" s="134" t="str">
        <f>IF(1=1,IF(E323="","",K305),N("J24"))</f>
        <v/>
      </c>
      <c r="L323" s="135" t="str">
        <f>IF(1=1,IF(OR(J323="",O323="",NOT(ISNUMBER(J323)),NOT(ISNUMBER(O323)),J323=0),"",O323/J323),N("L24"))</f>
        <v/>
      </c>
      <c r="M323" s="136" t="str">
        <f>IF(1=1,IF(OR(L323="",NOT(ISNUMBER(F323))),"",F323*L323*IFERROR(INDEX(D384:D428,MATCH(AE323,B384:B428,0)),1)),N("M13"))</f>
        <v/>
      </c>
      <c r="N323" s="137" t="str">
        <f>IF(1=1,IF(F323="","",IF(G323="","",IFERROR(INDEX(E384:E428,MATCH(AE323,B384:B428,0)),G323&amp;""))),N("N6"))</f>
        <v/>
      </c>
      <c r="O323" s="138" t="str">
        <f>IF(1=1,IF(E323="","",O305),N("K24"))</f>
        <v/>
      </c>
      <c r="P323" s="139" t="str">
        <f>IF(1=1,IF(M323="","",IF(AND(ISNUMBER(M323),M323&lt;1,N323="kg"),MAX(1,ROUND(M323*1000,0)),IF(AND(ISNUMBER(M323),M323&lt;1,N323="L"),MAX(1,ROUND(M323*100,0)),ROUND(M323,3)))),N("O24"))</f>
        <v/>
      </c>
      <c r="Q323" s="140" t="str">
        <f>IF(1=1,IF(M323="","",IF(AND(ISNUMBER(M323),M323&lt;1,N323="kg"),"g",IF(AND(ISNUMBER(M323),M323&lt;1,N323="L"),"cl",N323))),N("P24"))</f>
        <v/>
      </c>
      <c r="R323" s="161" t="str">
        <f>IF(1=1,IF(E323="","",IF(F323="","A CONTROLER",IF(NOT(ISNUMBER(F323)),"TEXTE",IF(OR(L323="",L323&lt;=0),"COMMANDE PRINCIPALE INCOMPLETE",IF(G323="","UNITE MANQUANTE",IF(COUNTIF(B384:B428,AE323)=0,"UNITE A CONTROLER","OK")))))),N("Q9"))</f>
        <v/>
      </c>
      <c r="S323" s="105"/>
      <c r="T323" s="141">
        <f t="shared" si="19"/>
        <v>0</v>
      </c>
      <c r="U323" s="133" t="str">
        <f>IF(1=1,IF(E323="","",U305),N("S24"))</f>
        <v/>
      </c>
      <c r="V323" s="133" t="str">
        <f>IF(1=1,IF(E323="","",V305),N("T24"))</f>
        <v/>
      </c>
      <c r="W323" s="135" t="str">
        <f>IF(1=1,IF(OR(U323="",V323="",NOT(ISNUMBER(U323)),NOT(ISNUMBER(V323)),U323=0),"",V323/U323),N("U24"))</f>
        <v/>
      </c>
      <c r="X323" s="136" t="str">
        <f>IF(1=1,IF(OR(W323="",NOT(ISNUMBER(F323))),"",F323*W323*IFERROR(INDEX(D384:D428,MATCH(AE323,B384:B428,0)),1)),N("V7"))</f>
        <v/>
      </c>
      <c r="Y323" s="137" t="str">
        <f>IF(1=1,IF(F323="","",IF(G323="","",IFERROR(INDEX(E384:E428,MATCH(AE323,B384:B428,0)),G323&amp;""))),N("W6"))</f>
        <v/>
      </c>
      <c r="Z323" s="142" t="str">
        <f>IF(1=1,IF(X323="","",IF(AND(ISNUMBER(X323),X323&lt;1,Y323="kg"),MAX(1,ROUND(X323*1000,0)),IF(AND(ISNUMBER(X323),X323&lt;1,Y323="L"),MAX(1,ROUND(X323*100,0)),ROUND(X323,3)))),N("X24"))</f>
        <v/>
      </c>
      <c r="AA323" s="143" t="str">
        <f>IF(1=1,IF(X323="","",IF(AND(ISNUMBER(X323),X323&lt;1,Y323="kg"),"g",IF(AND(ISNUMBER(X323),X323&lt;1,Y323="L"),"cl",Y323))),N("Y24"))</f>
        <v/>
      </c>
      <c r="AB323" s="123" t="str">
        <f>IF(1=1,IF(E323="","",IF(F323="","A CONTROLER",IF(NOT(ISNUMBER(F323)),"TEXTE",IF(OR(W323="",W323&lt;=0),"COMMANDE COUVERTS INCOMPLETE",IF(G323="","UNITE MANQUANTE",IF(COUNTIF(B384:B428,AE323)=0,"UNITE A CONTROLER","OK")))))),N("Z6"))</f>
        <v/>
      </c>
      <c r="AD323" s="144" t="str">
        <f>IF(1=1,IF(E323="","",AD305),N("AB24"))</f>
        <v/>
      </c>
      <c r="AE323" s="125" t="str">
        <f>IF(1=1,IF(G323="","",UPPER(TRIM(SUBSTITUTE(SUBSTITUTE(G323&amp;"",CHAR(160)," ")," "," ")))),N("AC24"))</f>
        <v/>
      </c>
      <c r="AG323" s="5" t="s">
        <v>42</v>
      </c>
    </row>
    <row r="324" spans="1:33" ht="15.75" x14ac:dyDescent="0.25">
      <c r="A324" s="126" t="str">
        <f>IF(1=1,IF(E324="","",A305),N("A25"))</f>
        <v/>
      </c>
      <c r="B324" s="127" t="str">
        <f>IF(1=1,IF(E324="","",B305),N("B25"))</f>
        <v/>
      </c>
      <c r="C324" s="127"/>
      <c r="D324" s="129" t="str">
        <f>IF(ISBLANK(E324),"",LARGE(D305:D323,1)+1)</f>
        <v/>
      </c>
      <c r="E324" s="130"/>
      <c r="F324" s="131"/>
      <c r="G324" s="170"/>
      <c r="H324" s="105"/>
      <c r="I324" s="132" t="str">
        <f>IF(1=1,IF(E324="","",I305),N("H25"))</f>
        <v/>
      </c>
      <c r="J324" s="133" t="str">
        <f>IF(1=1,IF(E324="","",J305),N("I25"))</f>
        <v/>
      </c>
      <c r="K324" s="134" t="str">
        <f>IF(1=1,IF(E324="","",K305),N("J25"))</f>
        <v/>
      </c>
      <c r="L324" s="135" t="str">
        <f>IF(1=1,IF(OR(J324="",O324="",NOT(ISNUMBER(J324)),NOT(ISNUMBER(O324)),J324=0),"",O324/J324),N("L25"))</f>
        <v/>
      </c>
      <c r="M324" s="136" t="str">
        <f>IF(1=1,IF(OR(L324="",NOT(ISNUMBER(F324))),"",F324*L324*IFERROR(INDEX(D384:D428,MATCH(AE324,B384:B428,0)),1)),N("M13"))</f>
        <v/>
      </c>
      <c r="N324" s="137" t="str">
        <f>IF(1=1,IF(F324="","",IF(G324="","",IFERROR(INDEX(E384:E428,MATCH(AE324,B384:B428,0)),G324&amp;""))),N("N6"))</f>
        <v/>
      </c>
      <c r="O324" s="138" t="str">
        <f>IF(1=1,IF(E324="","",O305),N("K25"))</f>
        <v/>
      </c>
      <c r="P324" s="139" t="str">
        <f>IF(1=1,IF(M324="","",IF(AND(ISNUMBER(M324),M324&lt;1,N324="kg"),MAX(1,ROUND(M324*1000,0)),IF(AND(ISNUMBER(M324),M324&lt;1,N324="L"),MAX(1,ROUND(M324*100,0)),ROUND(M324,3)))),N("O25"))</f>
        <v/>
      </c>
      <c r="Q324" s="140" t="str">
        <f>IF(1=1,IF(M324="","",IF(AND(ISNUMBER(M324),M324&lt;1,N324="kg"),"g",IF(AND(ISNUMBER(M324),M324&lt;1,N324="L"),"cl",N324))),N("P25"))</f>
        <v/>
      </c>
      <c r="R324" s="161" t="str">
        <f>IF(1=1,IF(E324="","",IF(F324="","A CONTROLER",IF(NOT(ISNUMBER(F324)),"TEXTE",IF(OR(L324="",L324&lt;=0),"COMMANDE PRINCIPALE INCOMPLETE",IF(G324="","UNITE MANQUANTE",IF(COUNTIF(B384:B428,AE324)=0,"UNITE A CONTROLER","OK")))))),N("Q9"))</f>
        <v/>
      </c>
      <c r="S324" s="105"/>
      <c r="T324" s="141">
        <f t="shared" si="19"/>
        <v>0</v>
      </c>
      <c r="U324" s="133" t="str">
        <f>IF(1=1,IF(E324="","",U305),N("S25"))</f>
        <v/>
      </c>
      <c r="V324" s="133" t="str">
        <f>IF(1=1,IF(E324="","",V305),N("T25"))</f>
        <v/>
      </c>
      <c r="W324" s="135" t="str">
        <f>IF(1=1,IF(OR(U324="",V324="",NOT(ISNUMBER(U324)),NOT(ISNUMBER(V324)),U324=0),"",V324/U324),N("U25"))</f>
        <v/>
      </c>
      <c r="X324" s="136" t="str">
        <f>IF(1=1,IF(OR(W324="",NOT(ISNUMBER(F324))),"",F324*W324*IFERROR(INDEX(D384:D428,MATCH(AE324,B384:B428,0)),1)),N("V7"))</f>
        <v/>
      </c>
      <c r="Y324" s="137" t="str">
        <f>IF(1=1,IF(F324="","",IF(G324="","",IFERROR(INDEX(E384:E428,MATCH(AE324,B384:B428,0)),G324&amp;""))),N("W6"))</f>
        <v/>
      </c>
      <c r="Z324" s="142" t="str">
        <f>IF(1=1,IF(X324="","",IF(AND(ISNUMBER(X324),X324&lt;1,Y324="kg"),MAX(1,ROUND(X324*1000,0)),IF(AND(ISNUMBER(X324),X324&lt;1,Y324="L"),MAX(1,ROUND(X324*100,0)),ROUND(X324,3)))),N("X25"))</f>
        <v/>
      </c>
      <c r="AA324" s="143" t="str">
        <f>IF(1=1,IF(X324="","",IF(AND(ISNUMBER(X324),X324&lt;1,Y324="kg"),"g",IF(AND(ISNUMBER(X324),X324&lt;1,Y324="L"),"cl",Y324))),N("Y25"))</f>
        <v/>
      </c>
      <c r="AB324" s="123" t="str">
        <f>IF(1=1,IF(E324="","",IF(F324="","A CONTROLER",IF(NOT(ISNUMBER(F324)),"TEXTE",IF(OR(W324="",W324&lt;=0),"COMMANDE COUVERTS INCOMPLETE",IF(G324="","UNITE MANQUANTE",IF(COUNTIF(B384:B428,AE324)=0,"UNITE A CONTROLER","OK")))))),N("Z6"))</f>
        <v/>
      </c>
      <c r="AD324" s="144" t="str">
        <f>IF(1=1,IF(E324="","",AD305),N("AB25"))</f>
        <v/>
      </c>
      <c r="AE324" s="125" t="str">
        <f>IF(1=1,IF(G324="","",UPPER(TRIM(SUBSTITUTE(SUBSTITUTE(G324&amp;"",CHAR(160)," ")," "," ")))),N("AC25"))</f>
        <v/>
      </c>
      <c r="AG324" s="5" t="s">
        <v>43</v>
      </c>
    </row>
    <row r="325" spans="1:33" ht="15.75" x14ac:dyDescent="0.25">
      <c r="A325" s="126" t="str">
        <f>IF(1=1,IF(E325="","",A305),N("A26"))</f>
        <v/>
      </c>
      <c r="B325" s="127" t="str">
        <f>IF(1=1,IF(E325="","",B305),N("B26"))</f>
        <v/>
      </c>
      <c r="C325" s="127"/>
      <c r="D325" s="129" t="str">
        <f>IF(ISBLANK(E325),"",LARGE(D305:D324,1)+1)</f>
        <v/>
      </c>
      <c r="E325" s="130"/>
      <c r="F325" s="131"/>
      <c r="G325" s="170"/>
      <c r="H325" s="105"/>
      <c r="I325" s="132" t="str">
        <f>IF(1=1,IF(E325="","",I305),N("H26"))</f>
        <v/>
      </c>
      <c r="J325" s="133" t="str">
        <f>IF(1=1,IF(E325="","",J305),N("I26"))</f>
        <v/>
      </c>
      <c r="K325" s="134" t="str">
        <f>IF(1=1,IF(E325="","",K305),N("J26"))</f>
        <v/>
      </c>
      <c r="L325" s="135" t="str">
        <f>IF(1=1,IF(OR(J325="",O325="",NOT(ISNUMBER(J325)),NOT(ISNUMBER(O325)),J325=0),"",O325/J325),N("L26"))</f>
        <v/>
      </c>
      <c r="M325" s="136" t="str">
        <f>IF(1=1,IF(OR(L325="",NOT(ISNUMBER(F325))),"",F325*L325*IFERROR(INDEX(D384:D428,MATCH(AE325,B384:B428,0)),1)),N("M13"))</f>
        <v/>
      </c>
      <c r="N325" s="137" t="str">
        <f>IF(1=1,IF(F325="","",IF(G325="","",IFERROR(INDEX(E384:E428,MATCH(AE325,B384:B428,0)),G325&amp;""))),N("N6"))</f>
        <v/>
      </c>
      <c r="O325" s="138" t="str">
        <f>IF(1=1,IF(E325="","",O305),N("K26"))</f>
        <v/>
      </c>
      <c r="P325" s="139" t="str">
        <f>IF(1=1,IF(M325="","",IF(AND(ISNUMBER(M325),M325&lt;1,N325="kg"),MAX(1,ROUND(M325*1000,0)),IF(AND(ISNUMBER(M325),M325&lt;1,N325="L"),MAX(1,ROUND(M325*100,0)),ROUND(M325,3)))),N("O26"))</f>
        <v/>
      </c>
      <c r="Q325" s="140" t="str">
        <f>IF(1=1,IF(M325="","",IF(AND(ISNUMBER(M325),M325&lt;1,N325="kg"),"g",IF(AND(ISNUMBER(M325),M325&lt;1,N325="L"),"cl",N325))),N("P26"))</f>
        <v/>
      </c>
      <c r="R325" s="161" t="str">
        <f>IF(1=1,IF(E325="","",IF(F325="","A CONTROLER",IF(NOT(ISNUMBER(F325)),"TEXTE",IF(OR(L325="",L325&lt;=0),"COMMANDE PRINCIPALE INCOMPLETE",IF(G325="","UNITE MANQUANTE",IF(COUNTIF(B384:B428,AE325)=0,"UNITE A CONTROLER","OK")))))),N("Q9"))</f>
        <v/>
      </c>
      <c r="S325" s="105"/>
      <c r="T325" s="141">
        <f t="shared" si="19"/>
        <v>0</v>
      </c>
      <c r="U325" s="133" t="str">
        <f>IF(1=1,IF(E325="","",U305),N("S26"))</f>
        <v/>
      </c>
      <c r="V325" s="133" t="str">
        <f>IF(1=1,IF(E325="","",V305),N("T26"))</f>
        <v/>
      </c>
      <c r="W325" s="135" t="str">
        <f>IF(1=1,IF(OR(U325="",V325="",NOT(ISNUMBER(U325)),NOT(ISNUMBER(V325)),U325=0),"",V325/U325),N("U26"))</f>
        <v/>
      </c>
      <c r="X325" s="136" t="str">
        <f>IF(1=1,IF(OR(W325="",NOT(ISNUMBER(F325))),"",F325*W325*IFERROR(INDEX(D384:D428,MATCH(AE325,B384:B428,0)),1)),N("V7"))</f>
        <v/>
      </c>
      <c r="Y325" s="137" t="str">
        <f>IF(1=1,IF(F325="","",IF(G325="","",IFERROR(INDEX(E384:E428,MATCH(AE325,B384:B428,0)),G325&amp;""))),N("W6"))</f>
        <v/>
      </c>
      <c r="Z325" s="142" t="str">
        <f>IF(1=1,IF(X325="","",IF(AND(ISNUMBER(X325),X325&lt;1,Y325="kg"),MAX(1,ROUND(X325*1000,0)),IF(AND(ISNUMBER(X325),X325&lt;1,Y325="L"),MAX(1,ROUND(X325*100,0)),ROUND(X325,3)))),N("X26"))</f>
        <v/>
      </c>
      <c r="AA325" s="143" t="str">
        <f>IF(1=1,IF(X325="","",IF(AND(ISNUMBER(X325),X325&lt;1,Y325="kg"),"g",IF(AND(ISNUMBER(X325),X325&lt;1,Y325="L"),"cl",Y325))),N("Y26"))</f>
        <v/>
      </c>
      <c r="AB325" s="123" t="str">
        <f>IF(1=1,IF(E325="","",IF(F325="","A CONTROLER",IF(NOT(ISNUMBER(F325)),"TEXTE",IF(OR(W325="",W325&lt;=0),"COMMANDE COUVERTS INCOMPLETE",IF(G325="","UNITE MANQUANTE",IF(COUNTIF(B384:B428,AE325)=0,"UNITE A CONTROLER","OK")))))),N("Z6"))</f>
        <v/>
      </c>
      <c r="AD325" s="144" t="str">
        <f>IF(1=1,IF(E325="","",AD305),N("AB26"))</f>
        <v/>
      </c>
      <c r="AE325" s="125" t="str">
        <f>IF(1=1,IF(G325="","",UPPER(TRIM(SUBSTITUTE(SUBSTITUTE(G325&amp;"",CHAR(160)," ")," "," ")))),N("AC26"))</f>
        <v/>
      </c>
      <c r="AG325" s="5" t="s">
        <v>44</v>
      </c>
    </row>
    <row r="326" spans="1:33" ht="15.75" x14ac:dyDescent="0.25">
      <c r="A326" s="126" t="str">
        <f>IF(1=1,IF(E326="","",A305),N("A27"))</f>
        <v/>
      </c>
      <c r="B326" s="127" t="str">
        <f>IF(1=1,IF(E326="","",B305),N("B27"))</f>
        <v/>
      </c>
      <c r="C326" s="127"/>
      <c r="D326" s="129" t="str">
        <f>IF(ISBLANK(E326),"",LARGE(D305:D325,1)+1)</f>
        <v/>
      </c>
      <c r="E326" s="130"/>
      <c r="F326" s="131"/>
      <c r="G326" s="170"/>
      <c r="H326" s="105"/>
      <c r="I326" s="132" t="str">
        <f>IF(1=1,IF(E326="","",I305),N("H27"))</f>
        <v/>
      </c>
      <c r="J326" s="133" t="str">
        <f>IF(1=1,IF(E326="","",J305),N("I27"))</f>
        <v/>
      </c>
      <c r="K326" s="134" t="str">
        <f>IF(1=1,IF(E326="","",K305),N("J27"))</f>
        <v/>
      </c>
      <c r="L326" s="135" t="str">
        <f>IF(1=1,IF(OR(J326="",O326="",NOT(ISNUMBER(J326)),NOT(ISNUMBER(O326)),J326=0),"",O326/J326),N("L27"))</f>
        <v/>
      </c>
      <c r="M326" s="136" t="str">
        <f>IF(1=1,IF(OR(L326="",NOT(ISNUMBER(F326))),"",F326*L326*IFERROR(INDEX(D384:D428,MATCH(AE326,B384:B428,0)),1)),N("M13"))</f>
        <v/>
      </c>
      <c r="N326" s="137" t="str">
        <f>IF(1=1,IF(F326="","",IF(G326="","",IFERROR(INDEX(E384:E428,MATCH(AE326,B384:B428,0)),G326&amp;""))),N("N6"))</f>
        <v/>
      </c>
      <c r="O326" s="138" t="str">
        <f>IF(1=1,IF(E326="","",O305),N("K27"))</f>
        <v/>
      </c>
      <c r="P326" s="139" t="str">
        <f>IF(1=1,IF(M326="","",IF(AND(ISNUMBER(M326),M326&lt;1,N326="kg"),MAX(1,ROUND(M326*1000,0)),IF(AND(ISNUMBER(M326),M326&lt;1,N326="L"),MAX(1,ROUND(M326*100,0)),ROUND(M326,3)))),N("O27"))</f>
        <v/>
      </c>
      <c r="Q326" s="140" t="str">
        <f>IF(1=1,IF(M326="","",IF(AND(ISNUMBER(M326),M326&lt;1,N326="kg"),"g",IF(AND(ISNUMBER(M326),M326&lt;1,N326="L"),"cl",N326))),N("P27"))</f>
        <v/>
      </c>
      <c r="R326" s="161" t="str">
        <f>IF(1=1,IF(E326="","",IF(F326="","A CONTROLER",IF(NOT(ISNUMBER(F326)),"TEXTE",IF(OR(L326="",L326&lt;=0),"COMMANDE PRINCIPALE INCOMPLETE",IF(G326="","UNITE MANQUANTE",IF(COUNTIF(B384:B428,AE326)=0,"UNITE A CONTROLER","OK")))))),N("Q9"))</f>
        <v/>
      </c>
      <c r="S326" s="105"/>
      <c r="T326" s="141">
        <f t="shared" si="19"/>
        <v>0</v>
      </c>
      <c r="U326" s="133" t="str">
        <f>IF(1=1,IF(E326="","",U305),N("S27"))</f>
        <v/>
      </c>
      <c r="V326" s="133" t="str">
        <f>IF(1=1,IF(E326="","",V305),N("T27"))</f>
        <v/>
      </c>
      <c r="W326" s="135" t="str">
        <f>IF(1=1,IF(OR(U326="",V326="",NOT(ISNUMBER(U326)),NOT(ISNUMBER(V326)),U326=0),"",V326/U326),N("U27"))</f>
        <v/>
      </c>
      <c r="X326" s="136" t="str">
        <f>IF(1=1,IF(OR(W326="",NOT(ISNUMBER(F326))),"",F326*W326*IFERROR(INDEX(D384:D428,MATCH(AE326,B384:B428,0)),1)),N("V7"))</f>
        <v/>
      </c>
      <c r="Y326" s="137" t="str">
        <f>IF(1=1,IF(F326="","",IF(G326="","",IFERROR(INDEX(E384:E428,MATCH(AE326,B384:B428,0)),G326&amp;""))),N("W6"))</f>
        <v/>
      </c>
      <c r="Z326" s="142" t="str">
        <f>IF(1=1,IF(X326="","",IF(AND(ISNUMBER(X326),X326&lt;1,Y326="kg"),MAX(1,ROUND(X326*1000,0)),IF(AND(ISNUMBER(X326),X326&lt;1,Y326="L"),MAX(1,ROUND(X326*100,0)),ROUND(X326,3)))),N("X27"))</f>
        <v/>
      </c>
      <c r="AA326" s="143" t="str">
        <f>IF(1=1,IF(X326="","",IF(AND(ISNUMBER(X326),X326&lt;1,Y326="kg"),"g",IF(AND(ISNUMBER(X326),X326&lt;1,Y326="L"),"cl",Y326))),N("Y27"))</f>
        <v/>
      </c>
      <c r="AB326" s="123" t="str">
        <f>IF(1=1,IF(E326="","",IF(F326="","A CONTROLER",IF(NOT(ISNUMBER(F326)),"TEXTE",IF(OR(W326="",W326&lt;=0),"COMMANDE COUVERTS INCOMPLETE",IF(G326="","UNITE MANQUANTE",IF(COUNTIF(B384:B428,AE326)=0,"UNITE A CONTROLER","OK")))))),N("Z6"))</f>
        <v/>
      </c>
      <c r="AD326" s="144" t="str">
        <f>IF(1=1,IF(E326="","",AD305),N("AB27"))</f>
        <v/>
      </c>
      <c r="AE326" s="125" t="str">
        <f>IF(1=1,IF(G326="","",UPPER(TRIM(SUBSTITUTE(SUBSTITUTE(G326&amp;"",CHAR(160)," ")," "," ")))),N("AC27"))</f>
        <v/>
      </c>
      <c r="AG326" s="5" t="s">
        <v>45</v>
      </c>
    </row>
    <row r="327" spans="1:33" ht="15.75" x14ac:dyDescent="0.25">
      <c r="A327" s="126" t="str">
        <f>IF(1=1,IF(E327="","",A305),N("A28"))</f>
        <v/>
      </c>
      <c r="B327" s="127" t="str">
        <f>IF(1=1,IF(E327="","",B305),N("B28"))</f>
        <v/>
      </c>
      <c r="C327" s="127"/>
      <c r="D327" s="129" t="str">
        <f>IF(ISBLANK(E327),"",LARGE(D305:D326,1)+1)</f>
        <v/>
      </c>
      <c r="E327" s="130"/>
      <c r="F327" s="131"/>
      <c r="G327" s="170"/>
      <c r="H327" s="105"/>
      <c r="I327" s="132" t="str">
        <f>IF(1=1,IF(E327="","",I305),N("H28"))</f>
        <v/>
      </c>
      <c r="J327" s="133" t="str">
        <f>IF(1=1,IF(E327="","",J305),N("I28"))</f>
        <v/>
      </c>
      <c r="K327" s="134" t="str">
        <f>IF(1=1,IF(E327="","",K305),N("J28"))</f>
        <v/>
      </c>
      <c r="L327" s="135" t="str">
        <f>IF(1=1,IF(OR(J327="",O327="",NOT(ISNUMBER(J327)),NOT(ISNUMBER(O327)),J327=0),"",O327/J327),N("L28"))</f>
        <v/>
      </c>
      <c r="M327" s="136" t="str">
        <f>IF(1=1,IF(OR(L327="",NOT(ISNUMBER(F327))),"",F327*L327*IFERROR(INDEX(D384:D428,MATCH(AE327,B384:B428,0)),1)),N("M13"))</f>
        <v/>
      </c>
      <c r="N327" s="137" t="str">
        <f>IF(1=1,IF(F327="","",IF(G327="","",IFERROR(INDEX(E384:E428,MATCH(AE327,B384:B428,0)),G327&amp;""))),N("N6"))</f>
        <v/>
      </c>
      <c r="O327" s="138" t="str">
        <f>IF(1=1,IF(E327="","",O305),N("K28"))</f>
        <v/>
      </c>
      <c r="P327" s="139" t="str">
        <f>IF(1=1,IF(M327="","",IF(AND(ISNUMBER(M327),M327&lt;1,N327="kg"),MAX(1,ROUND(M327*1000,0)),IF(AND(ISNUMBER(M327),M327&lt;1,N327="L"),MAX(1,ROUND(M327*100,0)),ROUND(M327,3)))),N("O28"))</f>
        <v/>
      </c>
      <c r="Q327" s="140" t="str">
        <f>IF(1=1,IF(M327="","",IF(AND(ISNUMBER(M327),M327&lt;1,N327="kg"),"g",IF(AND(ISNUMBER(M327),M327&lt;1,N327="L"),"cl",N327))),N("P28"))</f>
        <v/>
      </c>
      <c r="R327" s="161" t="str">
        <f>IF(1=1,IF(E327="","",IF(F327="","A CONTROLER",IF(NOT(ISNUMBER(F327)),"TEXTE",IF(OR(L327="",L327&lt;=0),"COMMANDE PRINCIPALE INCOMPLETE",IF(G327="","UNITE MANQUANTE",IF(COUNTIF(B384:B428,AE327)=0,"UNITE A CONTROLER","OK")))))),N("Q9"))</f>
        <v/>
      </c>
      <c r="S327" s="105"/>
      <c r="T327" s="141">
        <f t="shared" si="19"/>
        <v>0</v>
      </c>
      <c r="U327" s="133" t="str">
        <f>IF(1=1,IF(E327="","",U305),N("S28"))</f>
        <v/>
      </c>
      <c r="V327" s="133" t="str">
        <f>IF(1=1,IF(E327="","",V305),N("T28"))</f>
        <v/>
      </c>
      <c r="W327" s="135" t="str">
        <f>IF(1=1,IF(OR(U327="",V327="",NOT(ISNUMBER(U327)),NOT(ISNUMBER(V327)),U327=0),"",V327/U327),N("U28"))</f>
        <v/>
      </c>
      <c r="X327" s="136" t="str">
        <f>IF(1=1,IF(OR(W327="",NOT(ISNUMBER(F327))),"",F327*W327*IFERROR(INDEX(D384:D428,MATCH(AE327,B384:B428,0)),1)),N("V7"))</f>
        <v/>
      </c>
      <c r="Y327" s="137" t="str">
        <f>IF(1=1,IF(F327="","",IF(G327="","",IFERROR(INDEX(E384:E428,MATCH(AE327,B384:B428,0)),G327&amp;""))),N("W6"))</f>
        <v/>
      </c>
      <c r="Z327" s="142" t="str">
        <f>IF(1=1,IF(X327="","",IF(AND(ISNUMBER(X327),X327&lt;1,Y327="kg"),MAX(1,ROUND(X327*1000,0)),IF(AND(ISNUMBER(X327),X327&lt;1,Y327="L"),MAX(1,ROUND(X327*100,0)),ROUND(X327,3)))),N("X28"))</f>
        <v/>
      </c>
      <c r="AA327" s="143" t="str">
        <f>IF(1=1,IF(X327="","",IF(AND(ISNUMBER(X327),X327&lt;1,Y327="kg"),"g",IF(AND(ISNUMBER(X327),X327&lt;1,Y327="L"),"cl",Y327))),N("Y28"))</f>
        <v/>
      </c>
      <c r="AB327" s="123" t="str">
        <f>IF(1=1,IF(E327="","",IF(F327="","A CONTROLER",IF(NOT(ISNUMBER(F327)),"TEXTE",IF(OR(W327="",W327&lt;=0),"COMMANDE COUVERTS INCOMPLETE",IF(G327="","UNITE MANQUANTE",IF(COUNTIF(B384:B428,AE327)=0,"UNITE A CONTROLER","OK")))))),N("Z6"))</f>
        <v/>
      </c>
      <c r="AD327" s="144" t="str">
        <f>IF(1=1,IF(E327="","",AD305),N("AB28"))</f>
        <v/>
      </c>
      <c r="AE327" s="125" t="str">
        <f>IF(1=1,IF(G327="","",UPPER(TRIM(SUBSTITUTE(SUBSTITUTE(G327&amp;"",CHAR(160)," ")," "," ")))),N("AC28"))</f>
        <v/>
      </c>
      <c r="AG327" s="5" t="s">
        <v>46</v>
      </c>
    </row>
    <row r="328" spans="1:33" ht="15.75" x14ac:dyDescent="0.25">
      <c r="A328" s="126" t="str">
        <f>IF(1=1,IF(E328="","",A305),N("A29"))</f>
        <v/>
      </c>
      <c r="B328" s="127" t="str">
        <f>IF(1=1,IF(E328="","",B305),N("B29"))</f>
        <v/>
      </c>
      <c r="C328" s="127"/>
      <c r="D328" s="129" t="str">
        <f>IF(ISBLANK(E328),"",LARGE(D305:D327,1)+1)</f>
        <v/>
      </c>
      <c r="E328" s="130"/>
      <c r="F328" s="131"/>
      <c r="G328" s="170"/>
      <c r="H328" s="105"/>
      <c r="I328" s="132" t="str">
        <f>IF(1=1,IF(E328="","",I305),N("H29"))</f>
        <v/>
      </c>
      <c r="J328" s="133" t="str">
        <f>IF(1=1,IF(E328="","",J305),N("I29"))</f>
        <v/>
      </c>
      <c r="K328" s="134" t="str">
        <f>IF(1=1,IF(E328="","",K305),N("J29"))</f>
        <v/>
      </c>
      <c r="L328" s="135" t="str">
        <f>IF(1=1,IF(OR(J328="",O328="",NOT(ISNUMBER(J328)),NOT(ISNUMBER(O328)),J328=0),"",O328/J328),N("L29"))</f>
        <v/>
      </c>
      <c r="M328" s="136" t="str">
        <f>IF(1=1,IF(OR(L328="",NOT(ISNUMBER(F328))),"",F328*L328*IFERROR(INDEX(D384:D428,MATCH(AE328,B384:B428,0)),1)),N("M13"))</f>
        <v/>
      </c>
      <c r="N328" s="137" t="str">
        <f>IF(1=1,IF(F328="","",IF(G328="","",IFERROR(INDEX(E384:E428,MATCH(AE328,B384:B428,0)),G328&amp;""))),N("N6"))</f>
        <v/>
      </c>
      <c r="O328" s="138" t="str">
        <f>IF(1=1,IF(E328="","",O305),N("K29"))</f>
        <v/>
      </c>
      <c r="P328" s="139" t="str">
        <f>IF(1=1,IF(M328="","",IF(AND(ISNUMBER(M328),M328&lt;1,N328="kg"),MAX(1,ROUND(M328*1000,0)),IF(AND(ISNUMBER(M328),M328&lt;1,N328="L"),MAX(1,ROUND(M328*100,0)),ROUND(M328,3)))),N("O29"))</f>
        <v/>
      </c>
      <c r="Q328" s="140" t="str">
        <f>IF(1=1,IF(M328="","",IF(AND(ISNUMBER(M328),M328&lt;1,N328="kg"),"g",IF(AND(ISNUMBER(M328),M328&lt;1,N328="L"),"cl",N328))),N("P29"))</f>
        <v/>
      </c>
      <c r="R328" s="161" t="str">
        <f>IF(1=1,IF(E328="","",IF(F328="","A CONTROLER",IF(NOT(ISNUMBER(F328)),"TEXTE",IF(OR(L328="",L328&lt;=0),"COMMANDE PRINCIPALE INCOMPLETE",IF(G328="","UNITE MANQUANTE",IF(COUNTIF(B384:B428,AE328)=0,"UNITE A CONTROLER","OK")))))),N("Q9"))</f>
        <v/>
      </c>
      <c r="S328" s="105"/>
      <c r="T328" s="141">
        <f t="shared" si="19"/>
        <v>0</v>
      </c>
      <c r="U328" s="133" t="str">
        <f>IF(1=1,IF(E328="","",U305),N("S29"))</f>
        <v/>
      </c>
      <c r="V328" s="133" t="str">
        <f>IF(1=1,IF(E328="","",V305),N("T29"))</f>
        <v/>
      </c>
      <c r="W328" s="135" t="str">
        <f>IF(1=1,IF(OR(U328="",V328="",NOT(ISNUMBER(U328)),NOT(ISNUMBER(V328)),U328=0),"",V328/U328),N("U29"))</f>
        <v/>
      </c>
      <c r="X328" s="136" t="str">
        <f>IF(1=1,IF(OR(W328="",NOT(ISNUMBER(F328))),"",F328*W328*IFERROR(INDEX(D384:D428,MATCH(AE328,B384:B428,0)),1)),N("V7"))</f>
        <v/>
      </c>
      <c r="Y328" s="137" t="str">
        <f>IF(1=1,IF(F328="","",IF(G328="","",IFERROR(INDEX(E384:E428,MATCH(AE328,B384:B428,0)),G328&amp;""))),N("W6"))</f>
        <v/>
      </c>
      <c r="Z328" s="142" t="str">
        <f>IF(1=1,IF(X328="","",IF(AND(ISNUMBER(X328),X328&lt;1,Y328="kg"),MAX(1,ROUND(X328*1000,0)),IF(AND(ISNUMBER(X328),X328&lt;1,Y328="L"),MAX(1,ROUND(X328*100,0)),ROUND(X328,3)))),N("X29"))</f>
        <v/>
      </c>
      <c r="AA328" s="143" t="str">
        <f>IF(1=1,IF(X328="","",IF(AND(ISNUMBER(X328),X328&lt;1,Y328="kg"),"g",IF(AND(ISNUMBER(X328),X328&lt;1,Y328="L"),"cl",Y328))),N("Y29"))</f>
        <v/>
      </c>
      <c r="AB328" s="123" t="str">
        <f>IF(1=1,IF(E328="","",IF(F328="","A CONTROLER",IF(NOT(ISNUMBER(F328)),"TEXTE",IF(OR(W328="",W328&lt;=0),"COMMANDE COUVERTS INCOMPLETE",IF(G328="","UNITE MANQUANTE",IF(COUNTIF(B384:B428,AE328)=0,"UNITE A CONTROLER","OK")))))),N("Z6"))</f>
        <v/>
      </c>
      <c r="AD328" s="144" t="str">
        <f>IF(1=1,IF(E328="","",AD305),N("AB29"))</f>
        <v/>
      </c>
      <c r="AE328" s="125" t="str">
        <f>IF(1=1,IF(G328="","",UPPER(TRIM(SUBSTITUTE(SUBSTITUTE(G328&amp;"",CHAR(160)," ")," "," ")))),N("AC29"))</f>
        <v/>
      </c>
      <c r="AG328" s="5" t="s">
        <v>47</v>
      </c>
    </row>
    <row r="329" spans="1:33" ht="15.75" x14ac:dyDescent="0.25">
      <c r="A329" s="126" t="str">
        <f>IF(1=1,IF(E329="","",A305),N("A30"))</f>
        <v/>
      </c>
      <c r="B329" s="127" t="str">
        <f>IF(1=1,IF(E329="","",B305),N("B30"))</f>
        <v/>
      </c>
      <c r="C329" s="127"/>
      <c r="D329" s="129" t="str">
        <f>IF(ISBLANK(E329),"",LARGE(D305:D328,1)+1)</f>
        <v/>
      </c>
      <c r="E329" s="130"/>
      <c r="F329" s="131"/>
      <c r="G329" s="170"/>
      <c r="H329" s="105"/>
      <c r="I329" s="132" t="str">
        <f>IF(1=1,IF(E329="","",I305),N("H30"))</f>
        <v/>
      </c>
      <c r="J329" s="133" t="str">
        <f>IF(1=1,IF(E329="","",J305),N("I30"))</f>
        <v/>
      </c>
      <c r="K329" s="134" t="str">
        <f>IF(1=1,IF(E329="","",K305),N("J30"))</f>
        <v/>
      </c>
      <c r="L329" s="135" t="str">
        <f>IF(1=1,IF(OR(J329="",O329="",NOT(ISNUMBER(J329)),NOT(ISNUMBER(O329)),J329=0),"",O329/J329),N("L30"))</f>
        <v/>
      </c>
      <c r="M329" s="136" t="str">
        <f>IF(1=1,IF(OR(L329="",NOT(ISNUMBER(F329))),"",F329*L329*IFERROR(INDEX(D384:D428,MATCH(AE329,B384:B428,0)),1)),N("M13"))</f>
        <v/>
      </c>
      <c r="N329" s="137" t="str">
        <f>IF(1=1,IF(F329="","",IF(G329="","",IFERROR(INDEX(E384:E428,MATCH(AE329,B384:B428,0)),G329&amp;""))),N("N6"))</f>
        <v/>
      </c>
      <c r="O329" s="138" t="str">
        <f>IF(1=1,IF(E329="","",O305),N("K30"))</f>
        <v/>
      </c>
      <c r="P329" s="139" t="str">
        <f>IF(1=1,IF(M329="","",IF(AND(ISNUMBER(M329),M329&lt;1,N329="kg"),MAX(1,ROUND(M329*1000,0)),IF(AND(ISNUMBER(M329),M329&lt;1,N329="L"),MAX(1,ROUND(M329*100,0)),ROUND(M329,3)))),N("O30"))</f>
        <v/>
      </c>
      <c r="Q329" s="140" t="str">
        <f>IF(1=1,IF(M329="","",IF(AND(ISNUMBER(M329),M329&lt;1,N329="kg"),"g",IF(AND(ISNUMBER(M329),M329&lt;1,N329="L"),"cl",N329))),N("P30"))</f>
        <v/>
      </c>
      <c r="R329" s="161" t="str">
        <f>IF(1=1,IF(E329="","",IF(F329="","A CONTROLER",IF(NOT(ISNUMBER(F329)),"TEXTE",IF(OR(L329="",L329&lt;=0),"COMMANDE PRINCIPALE INCOMPLETE",IF(G329="","UNITE MANQUANTE",IF(COUNTIF(B384:B428,AE329)=0,"UNITE A CONTROLER","OK")))))),N("Q9"))</f>
        <v/>
      </c>
      <c r="S329" s="105"/>
      <c r="T329" s="141">
        <f t="shared" si="19"/>
        <v>0</v>
      </c>
      <c r="U329" s="133" t="str">
        <f>IF(1=1,IF(E329="","",U305),N("S30"))</f>
        <v/>
      </c>
      <c r="V329" s="133" t="str">
        <f>IF(1=1,IF(E329="","",V305),N("T30"))</f>
        <v/>
      </c>
      <c r="W329" s="135" t="str">
        <f>IF(1=1,IF(OR(U329="",V329="",NOT(ISNUMBER(U329)),NOT(ISNUMBER(V329)),U329=0),"",V329/U329),N("U30"))</f>
        <v/>
      </c>
      <c r="X329" s="136" t="str">
        <f>IF(1=1,IF(OR(W329="",NOT(ISNUMBER(F329))),"",F329*W329*IFERROR(INDEX(D384:D428,MATCH(AE329,B384:B428,0)),1)),N("V7"))</f>
        <v/>
      </c>
      <c r="Y329" s="137" t="str">
        <f>IF(1=1,IF(F329="","",IF(G329="","",IFERROR(INDEX(E384:E428,MATCH(AE329,B384:B428,0)),G329&amp;""))),N("W6"))</f>
        <v/>
      </c>
      <c r="Z329" s="142" t="str">
        <f>IF(1=1,IF(X329="","",IF(AND(ISNUMBER(X329),X329&lt;1,Y329="kg"),MAX(1,ROUND(X329*1000,0)),IF(AND(ISNUMBER(X329),X329&lt;1,Y329="L"),MAX(1,ROUND(X329*100,0)),ROUND(X329,3)))),N("X30"))</f>
        <v/>
      </c>
      <c r="AA329" s="143" t="str">
        <f>IF(1=1,IF(X329="","",IF(AND(ISNUMBER(X329),X329&lt;1,Y329="kg"),"g",IF(AND(ISNUMBER(X329),X329&lt;1,Y329="L"),"cl",Y329))),N("Y30"))</f>
        <v/>
      </c>
      <c r="AB329" s="123" t="str">
        <f>IF(1=1,IF(E329="","",IF(F329="","A CONTROLER",IF(NOT(ISNUMBER(F329)),"TEXTE",IF(OR(W329="",W329&lt;=0),"COMMANDE COUVERTS INCOMPLETE",IF(G329="","UNITE MANQUANTE",IF(COUNTIF(B384:B428,AE329)=0,"UNITE A CONTROLER","OK")))))),N("Z6"))</f>
        <v/>
      </c>
      <c r="AD329" s="144" t="str">
        <f>IF(1=1,IF(E329="","",AD305),N("AB30"))</f>
        <v/>
      </c>
      <c r="AE329" s="125" t="str">
        <f>IF(1=1,IF(G329="","",UPPER(TRIM(SUBSTITUTE(SUBSTITUTE(G329&amp;"",CHAR(160)," ")," "," ")))),N("AC30"))</f>
        <v/>
      </c>
      <c r="AG329" s="5" t="s">
        <v>48</v>
      </c>
    </row>
    <row r="330" spans="1:33" ht="15.75" x14ac:dyDescent="0.25">
      <c r="A330" s="126" t="str">
        <f>IF(1=1,IF(E330="","",A305),N("A31"))</f>
        <v/>
      </c>
      <c r="B330" s="127" t="str">
        <f>IF(1=1,IF(E330="","",B305),N("B31"))</f>
        <v/>
      </c>
      <c r="C330" s="127"/>
      <c r="D330" s="129" t="str">
        <f>IF(ISBLANK(E330),"",LARGE(D305:D329,1)+1)</f>
        <v/>
      </c>
      <c r="E330" s="130"/>
      <c r="F330" s="131"/>
      <c r="G330" s="170"/>
      <c r="H330" s="105"/>
      <c r="I330" s="132" t="str">
        <f>IF(1=1,IF(E330="","",I305),N("H31"))</f>
        <v/>
      </c>
      <c r="J330" s="133" t="str">
        <f>IF(1=1,IF(E330="","",J305),N("I31"))</f>
        <v/>
      </c>
      <c r="K330" s="134" t="str">
        <f>IF(1=1,IF(E330="","",K305),N("J31"))</f>
        <v/>
      </c>
      <c r="L330" s="135" t="str">
        <f>IF(1=1,IF(OR(J330="",O330="",NOT(ISNUMBER(J330)),NOT(ISNUMBER(O330)),J330=0),"",O330/J330),N("L31"))</f>
        <v/>
      </c>
      <c r="M330" s="136" t="str">
        <f>IF(1=1,IF(OR(L330="",NOT(ISNUMBER(F330))),"",F330*L330*IFERROR(INDEX(D384:D428,MATCH(AE330,B384:B428,0)),1)),N("M13"))</f>
        <v/>
      </c>
      <c r="N330" s="137" t="str">
        <f>IF(1=1,IF(F330="","",IF(G330="","",IFERROR(INDEX(E384:E428,MATCH(AE330,B384:B428,0)),G330&amp;""))),N("N6"))</f>
        <v/>
      </c>
      <c r="O330" s="138" t="str">
        <f>IF(1=1,IF(E330="","",O305),N("K31"))</f>
        <v/>
      </c>
      <c r="P330" s="139" t="str">
        <f>IF(1=1,IF(M330="","",IF(AND(ISNUMBER(M330),M330&lt;1,N330="kg"),MAX(1,ROUND(M330*1000,0)),IF(AND(ISNUMBER(M330),M330&lt;1,N330="L"),MAX(1,ROUND(M330*100,0)),ROUND(M330,3)))),N("O31"))</f>
        <v/>
      </c>
      <c r="Q330" s="140" t="str">
        <f>IF(1=1,IF(M330="","",IF(AND(ISNUMBER(M330),M330&lt;1,N330="kg"),"g",IF(AND(ISNUMBER(M330),M330&lt;1,N330="L"),"cl",N330))),N("P31"))</f>
        <v/>
      </c>
      <c r="R330" s="161" t="str">
        <f>IF(1=1,IF(E330="","",IF(F330="","A CONTROLER",IF(NOT(ISNUMBER(F330)),"TEXTE",IF(OR(L330="",L330&lt;=0),"COMMANDE PRINCIPALE INCOMPLETE",IF(G330="","UNITE MANQUANTE",IF(COUNTIF(B384:B428,AE330)=0,"UNITE A CONTROLER","OK")))))),N("Q9"))</f>
        <v/>
      </c>
      <c r="S330" s="105"/>
      <c r="T330" s="141">
        <f t="shared" si="19"/>
        <v>0</v>
      </c>
      <c r="U330" s="133" t="str">
        <f>IF(1=1,IF(E330="","",U305),N("S31"))</f>
        <v/>
      </c>
      <c r="V330" s="133" t="str">
        <f>IF(1=1,IF(E330="","",V305),N("T31"))</f>
        <v/>
      </c>
      <c r="W330" s="135" t="str">
        <f>IF(1=1,IF(OR(U330="",V330="",NOT(ISNUMBER(U330)),NOT(ISNUMBER(V330)),U330=0),"",V330/U330),N("U31"))</f>
        <v/>
      </c>
      <c r="X330" s="136" t="str">
        <f>IF(1=1,IF(OR(W330="",NOT(ISNUMBER(F330))),"",F330*W330*IFERROR(INDEX(D384:D428,MATCH(AE330,B384:B428,0)),1)),N("V7"))</f>
        <v/>
      </c>
      <c r="Y330" s="137" t="str">
        <f>IF(1=1,IF(F330="","",IF(G330="","",IFERROR(INDEX(E384:E428,MATCH(AE330,B384:B428,0)),G330&amp;""))),N("W6"))</f>
        <v/>
      </c>
      <c r="Z330" s="142" t="str">
        <f>IF(1=1,IF(X330="","",IF(AND(ISNUMBER(X330),X330&lt;1,Y330="kg"),MAX(1,ROUND(X330*1000,0)),IF(AND(ISNUMBER(X330),X330&lt;1,Y330="L"),MAX(1,ROUND(X330*100,0)),ROUND(X330,3)))),N("X31"))</f>
        <v/>
      </c>
      <c r="AA330" s="143" t="str">
        <f>IF(1=1,IF(X330="","",IF(AND(ISNUMBER(X330),X330&lt;1,Y330="kg"),"g",IF(AND(ISNUMBER(X330),X330&lt;1,Y330="L"),"cl",Y330))),N("Y31"))</f>
        <v/>
      </c>
      <c r="AB330" s="123" t="str">
        <f>IF(1=1,IF(E330="","",IF(F330="","A CONTROLER",IF(NOT(ISNUMBER(F330)),"TEXTE",IF(OR(W330="",W330&lt;=0),"COMMANDE COUVERTS INCOMPLETE",IF(G330="","UNITE MANQUANTE",IF(COUNTIF(B384:B428,AE330)=0,"UNITE A CONTROLER","OK")))))),N("Z6"))</f>
        <v/>
      </c>
      <c r="AD330" s="144" t="str">
        <f>IF(1=1,IF(E330="","",AD305),N("AB31"))</f>
        <v/>
      </c>
      <c r="AE330" s="125" t="str">
        <f>IF(1=1,IF(G330="","",UPPER(TRIM(SUBSTITUTE(SUBSTITUTE(G330&amp;"",CHAR(160)," ")," "," ")))),N("AC31"))</f>
        <v/>
      </c>
      <c r="AG330" s="5" t="s">
        <v>49</v>
      </c>
    </row>
    <row r="331" spans="1:33" ht="15.75" x14ac:dyDescent="0.25">
      <c r="A331" s="126" t="str">
        <f>IF(1=1,IF(E331="","",A305),N("A32"))</f>
        <v/>
      </c>
      <c r="B331" s="127" t="str">
        <f>IF(1=1,IF(E331="","",B305),N("B32"))</f>
        <v/>
      </c>
      <c r="C331" s="127"/>
      <c r="D331" s="129" t="str">
        <f>IF(ISBLANK(E331),"",LARGE(D305:D330,1)+1)</f>
        <v/>
      </c>
      <c r="E331" s="130"/>
      <c r="F331" s="131"/>
      <c r="G331" s="170"/>
      <c r="H331" s="105"/>
      <c r="I331" s="132" t="str">
        <f>IF(1=1,IF(E331="","",I305),N("H32"))</f>
        <v/>
      </c>
      <c r="J331" s="133" t="str">
        <f>IF(1=1,IF(E331="","",J305),N("I32"))</f>
        <v/>
      </c>
      <c r="K331" s="134" t="str">
        <f>IF(1=1,IF(E331="","",K305),N("J32"))</f>
        <v/>
      </c>
      <c r="L331" s="135" t="str">
        <f>IF(1=1,IF(OR(J331="",O331="",NOT(ISNUMBER(J331)),NOT(ISNUMBER(O331)),J331=0),"",O331/J331),N("L32"))</f>
        <v/>
      </c>
      <c r="M331" s="136" t="str">
        <f>IF(1=1,IF(OR(L331="",NOT(ISNUMBER(F331))),"",F331*L331*IFERROR(INDEX(D384:D428,MATCH(AE331,B384:B428,0)),1)),N("M13"))</f>
        <v/>
      </c>
      <c r="N331" s="137" t="str">
        <f>IF(1=1,IF(F331="","",IF(G331="","",IFERROR(INDEX(E384:E428,MATCH(AE331,B384:B428,0)),G331&amp;""))),N("N6"))</f>
        <v/>
      </c>
      <c r="O331" s="138" t="str">
        <f>IF(1=1,IF(E331="","",O305),N("K32"))</f>
        <v/>
      </c>
      <c r="P331" s="139" t="str">
        <f>IF(1=1,IF(M331="","",IF(AND(ISNUMBER(M331),M331&lt;1,N331="kg"),MAX(1,ROUND(M331*1000,0)),IF(AND(ISNUMBER(M331),M331&lt;1,N331="L"),MAX(1,ROUND(M331*100,0)),ROUND(M331,3)))),N("O32"))</f>
        <v/>
      </c>
      <c r="Q331" s="140" t="str">
        <f>IF(1=1,IF(M331="","",IF(AND(ISNUMBER(M331),M331&lt;1,N331="kg"),"g",IF(AND(ISNUMBER(M331),M331&lt;1,N331="L"),"cl",N331))),N("P32"))</f>
        <v/>
      </c>
      <c r="R331" s="161" t="str">
        <f>IF(1=1,IF(E331="","",IF(F331="","A CONTROLER",IF(NOT(ISNUMBER(F331)),"TEXTE",IF(OR(L331="",L331&lt;=0),"COMMANDE PRINCIPALE INCOMPLETE",IF(G331="","UNITE MANQUANTE",IF(COUNTIF(B384:B428,AE331)=0,"UNITE A CONTROLER","OK")))))),N("Q9"))</f>
        <v/>
      </c>
      <c r="S331" s="105"/>
      <c r="T331" s="141">
        <f t="shared" si="19"/>
        <v>0</v>
      </c>
      <c r="U331" s="133" t="str">
        <f>IF(1=1,IF(E331="","",U305),N("S32"))</f>
        <v/>
      </c>
      <c r="V331" s="133" t="str">
        <f>IF(1=1,IF(E331="","",V305),N("T32"))</f>
        <v/>
      </c>
      <c r="W331" s="135" t="str">
        <f>IF(1=1,IF(OR(U331="",V331="",NOT(ISNUMBER(U331)),NOT(ISNUMBER(V331)),U331=0),"",V331/U331),N("U32"))</f>
        <v/>
      </c>
      <c r="X331" s="136" t="str">
        <f>IF(1=1,IF(OR(W331="",NOT(ISNUMBER(F331))),"",F331*W331*IFERROR(INDEX(D384:D428,MATCH(AE331,B384:B428,0)),1)),N("V7"))</f>
        <v/>
      </c>
      <c r="Y331" s="137" t="str">
        <f>IF(1=1,IF(F331="","",IF(G331="","",IFERROR(INDEX(E384:E428,MATCH(AE331,B384:B428,0)),G331&amp;""))),N("W6"))</f>
        <v/>
      </c>
      <c r="Z331" s="142" t="str">
        <f>IF(1=1,IF(X331="","",IF(AND(ISNUMBER(X331),X331&lt;1,Y331="kg"),MAX(1,ROUND(X331*1000,0)),IF(AND(ISNUMBER(X331),X331&lt;1,Y331="L"),MAX(1,ROUND(X331*100,0)),ROUND(X331,3)))),N("X32"))</f>
        <v/>
      </c>
      <c r="AA331" s="143" t="str">
        <f>IF(1=1,IF(X331="","",IF(AND(ISNUMBER(X331),X331&lt;1,Y331="kg"),"g",IF(AND(ISNUMBER(X331),X331&lt;1,Y331="L"),"cl",Y331))),N("Y32"))</f>
        <v/>
      </c>
      <c r="AB331" s="123" t="str">
        <f>IF(1=1,IF(E331="","",IF(F331="","A CONTROLER",IF(NOT(ISNUMBER(F331)),"TEXTE",IF(OR(W331="",W331&lt;=0),"COMMANDE COUVERTS INCOMPLETE",IF(G331="","UNITE MANQUANTE",IF(COUNTIF(B384:B428,AE331)=0,"UNITE A CONTROLER","OK")))))),N("Z6"))</f>
        <v/>
      </c>
      <c r="AD331" s="144" t="str">
        <f>IF(1=1,IF(E331="","",AD305),N("AB32"))</f>
        <v/>
      </c>
      <c r="AE331" s="125" t="str">
        <f>IF(1=1,IF(G331="","",UPPER(TRIM(SUBSTITUTE(SUBSTITUTE(G331&amp;"",CHAR(160)," ")," "," ")))),N("AC32"))</f>
        <v/>
      </c>
      <c r="AG331" s="5" t="s">
        <v>50</v>
      </c>
    </row>
    <row r="332" spans="1:33" ht="24" customHeight="1" x14ac:dyDescent="0.25">
      <c r="A332" s="126" t="str">
        <f>IF(1=1,IF(E332="","",A305),N("A33"))</f>
        <v/>
      </c>
      <c r="B332" s="127" t="str">
        <f>IF(1=1,IF(E332="","",B305),N("B33"))</f>
        <v/>
      </c>
      <c r="C332" s="127"/>
      <c r="D332" s="129" t="str">
        <f>IF(ISBLANK(E332),"",LARGE(D305:D331,1)+1)</f>
        <v/>
      </c>
      <c r="E332" s="130"/>
      <c r="F332" s="131"/>
      <c r="G332" s="170"/>
      <c r="H332" s="105"/>
      <c r="I332" s="132" t="str">
        <f>IF(1=1,IF(E332="","",I305),N("H33"))</f>
        <v/>
      </c>
      <c r="J332" s="133" t="str">
        <f>IF(1=1,IF(E332="","",J305),N("I33"))</f>
        <v/>
      </c>
      <c r="K332" s="134" t="str">
        <f>IF(1=1,IF(E332="","",K305),N("J33"))</f>
        <v/>
      </c>
      <c r="L332" s="135" t="str">
        <f>IF(1=1,IF(OR(J332="",O332="",NOT(ISNUMBER(J332)),NOT(ISNUMBER(O332)),J332=0),"",O332/J332),N("L33"))</f>
        <v/>
      </c>
      <c r="M332" s="136" t="str">
        <f>IF(1=1,IF(OR(L332="",NOT(ISNUMBER(F332))),"",F332*L332*IFERROR(INDEX(D384:D428,MATCH(AE332,B384:B428,0)),1)),N("M13"))</f>
        <v/>
      </c>
      <c r="N332" s="137" t="str">
        <f>IF(1=1,IF(F332="","",IF(G332="","",IFERROR(INDEX(E384:E428,MATCH(AE332,B384:B428,0)),G332&amp;""))),N("N6"))</f>
        <v/>
      </c>
      <c r="O332" s="138" t="str">
        <f>IF(1=1,IF(E332="","",O305),N("K33"))</f>
        <v/>
      </c>
      <c r="P332" s="139" t="str">
        <f>IF(1=1,IF(M332="","",IF(AND(ISNUMBER(M332),M332&lt;1,N332="kg"),MAX(1,ROUND(M332*1000,0)),IF(AND(ISNUMBER(M332),M332&lt;1,N332="L"),MAX(1,ROUND(M332*100,0)),ROUND(M332,3)))),N("O33"))</f>
        <v/>
      </c>
      <c r="Q332" s="140" t="str">
        <f>IF(1=1,IF(M332="","",IF(AND(ISNUMBER(M332),M332&lt;1,N332="kg"),"g",IF(AND(ISNUMBER(M332),M332&lt;1,N332="L"),"cl",N332))),N("P33"))</f>
        <v/>
      </c>
      <c r="R332" s="161" t="str">
        <f>IF(1=1,IF(E332="","",IF(F332="","A CONTROLER",IF(NOT(ISNUMBER(F332)),"TEXTE",IF(OR(L332="",L332&lt;=0),"COMMANDE PRINCIPALE INCOMPLETE",IF(G332="","UNITE MANQUANTE",IF(COUNTIF(B384:B428,AE332)=0,"UNITE A CONTROLER","OK")))))),N("Q9"))</f>
        <v/>
      </c>
      <c r="S332" s="105"/>
      <c r="T332" s="141">
        <f t="shared" si="19"/>
        <v>0</v>
      </c>
      <c r="U332" s="133" t="str">
        <f>IF(1=1,IF(E332="","",U305),N("S33"))</f>
        <v/>
      </c>
      <c r="V332" s="133" t="str">
        <f>IF(1=1,IF(E332="","",V305),N("T33"))</f>
        <v/>
      </c>
      <c r="W332" s="135" t="str">
        <f>IF(1=1,IF(OR(U332="",V332="",NOT(ISNUMBER(U332)),NOT(ISNUMBER(V332)),U332=0),"",V332/U332),N("U33"))</f>
        <v/>
      </c>
      <c r="X332" s="136" t="str">
        <f>IF(1=1,IF(OR(W332="",NOT(ISNUMBER(F332))),"",F332*W332*IFERROR(INDEX(D384:D428,MATCH(AE332,B384:B428,0)),1)),N("V7"))</f>
        <v/>
      </c>
      <c r="Y332" s="137" t="str">
        <f>IF(1=1,IF(F332="","",IF(G332="","",IFERROR(INDEX(E384:E428,MATCH(AE332,B384:B428,0)),G332&amp;""))),N("W6"))</f>
        <v/>
      </c>
      <c r="Z332" s="142" t="str">
        <f>IF(1=1,IF(X332="","",IF(AND(ISNUMBER(X332),X332&lt;1,Y332="kg"),MAX(1,ROUND(X332*1000,0)),IF(AND(ISNUMBER(X332),X332&lt;1,Y332="L"),MAX(1,ROUND(X332*100,0)),ROUND(X332,3)))),N("X33"))</f>
        <v/>
      </c>
      <c r="AA332" s="143" t="str">
        <f>IF(1=1,IF(X332="","",IF(AND(ISNUMBER(X332),X332&lt;1,Y332="kg"),"g",IF(AND(ISNUMBER(X332),X332&lt;1,Y332="L"),"cl",Y332))),N("Y33"))</f>
        <v/>
      </c>
      <c r="AB332" s="123" t="str">
        <f>IF(1=1,IF(E332="","",IF(F332="","A CONTROLER",IF(NOT(ISNUMBER(F332)),"TEXTE",IF(OR(W332="",W332&lt;=0),"COMMANDE COUVERTS INCOMPLETE",IF(G332="","UNITE MANQUANTE",IF(COUNTIF(B384:B428,AE332)=0,"UNITE A CONTROLER","OK")))))),N("Z6"))</f>
        <v/>
      </c>
      <c r="AD332" s="144" t="str">
        <f>IF(1=1,IF(E332="","",AD305),N("AB33"))</f>
        <v/>
      </c>
      <c r="AE332" s="125" t="str">
        <f>IF(1=1,IF(G332="","",UPPER(TRIM(SUBSTITUTE(SUBSTITUTE(G332&amp;"",CHAR(160)," ")," "," ")))),N("AC33"))</f>
        <v/>
      </c>
      <c r="AG332" s="244" t="s">
        <v>51</v>
      </c>
    </row>
    <row r="333" spans="1:33" ht="15.75" x14ac:dyDescent="0.25">
      <c r="A333" s="126" t="str">
        <f>IF(1=1,IF(E333="","",A305),N("A34"))</f>
        <v/>
      </c>
      <c r="B333" s="127" t="str">
        <f>IF(1=1,IF(E333="","",B305),N("B34"))</f>
        <v/>
      </c>
      <c r="C333" s="127"/>
      <c r="D333" s="129" t="str">
        <f>IF(ISBLANK(E333),"",LARGE(D305:D332,1)+1)</f>
        <v/>
      </c>
      <c r="E333" s="130"/>
      <c r="F333" s="131"/>
      <c r="G333" s="170"/>
      <c r="H333" s="105"/>
      <c r="I333" s="132" t="str">
        <f>IF(1=1,IF(E333="","",I305),N("H34"))</f>
        <v/>
      </c>
      <c r="J333" s="133" t="str">
        <f>IF(1=1,IF(E333="","",J305),N("I34"))</f>
        <v/>
      </c>
      <c r="K333" s="134" t="str">
        <f>IF(1=1,IF(E333="","",K305),N("J34"))</f>
        <v/>
      </c>
      <c r="L333" s="135" t="str">
        <f>IF(1=1,IF(OR(J333="",O333="",NOT(ISNUMBER(J333)),NOT(ISNUMBER(O333)),J333=0),"",O333/J333),N("L34"))</f>
        <v/>
      </c>
      <c r="M333" s="136" t="str">
        <f>IF(1=1,IF(OR(L333="",NOT(ISNUMBER(F333))),"",F333*L333*IFERROR(INDEX(D384:D428,MATCH(AE333,B384:B428,0)),1)),N("M13"))</f>
        <v/>
      </c>
      <c r="N333" s="137" t="str">
        <f>IF(1=1,IF(F333="","",IF(G333="","",IFERROR(INDEX(E384:E428,MATCH(AE333,B384:B428,0)),G333&amp;""))),N("N6"))</f>
        <v/>
      </c>
      <c r="O333" s="138" t="str">
        <f>IF(1=1,IF(E333="","",O305),N("K34"))</f>
        <v/>
      </c>
      <c r="P333" s="139" t="str">
        <f>IF(1=1,IF(M333="","",IF(AND(ISNUMBER(M333),M333&lt;1,N333="kg"),MAX(1,ROUND(M333*1000,0)),IF(AND(ISNUMBER(M333),M333&lt;1,N333="L"),MAX(1,ROUND(M333*100,0)),ROUND(M333,3)))),N("O34"))</f>
        <v/>
      </c>
      <c r="Q333" s="140" t="str">
        <f>IF(1=1,IF(M333="","",IF(AND(ISNUMBER(M333),M333&lt;1,N333="kg"),"g",IF(AND(ISNUMBER(M333),M333&lt;1,N333="L"),"cl",N333))),N("P34"))</f>
        <v/>
      </c>
      <c r="R333" s="161" t="str">
        <f>IF(1=1,IF(E333="","",IF(F333="","A CONTROLER",IF(NOT(ISNUMBER(F333)),"TEXTE",IF(OR(L333="",L333&lt;=0),"COMMANDE PRINCIPALE INCOMPLETE",IF(G333="","UNITE MANQUANTE",IF(COUNTIF(B384:B428,AE333)=0,"UNITE A CONTROLER","OK")))))),N("Q9"))</f>
        <v/>
      </c>
      <c r="S333" s="105"/>
      <c r="T333" s="141">
        <f t="shared" si="19"/>
        <v>0</v>
      </c>
      <c r="U333" s="133" t="str">
        <f>IF(1=1,IF(E333="","",U305),N("S34"))</f>
        <v/>
      </c>
      <c r="V333" s="133" t="str">
        <f>IF(1=1,IF(E333="","",V305),N("T34"))</f>
        <v/>
      </c>
      <c r="W333" s="135" t="str">
        <f>IF(1=1,IF(OR(U333="",V333="",NOT(ISNUMBER(U333)),NOT(ISNUMBER(V333)),U333=0),"",V333/U333),N("U34"))</f>
        <v/>
      </c>
      <c r="X333" s="136" t="str">
        <f>IF(1=1,IF(OR(W333="",NOT(ISNUMBER(F333))),"",F333*W333*IFERROR(INDEX(D384:D428,MATCH(AE333,B384:B428,0)),1)),N("V7"))</f>
        <v/>
      </c>
      <c r="Y333" s="137" t="str">
        <f>IF(1=1,IF(F333="","",IF(G333="","",IFERROR(INDEX(E384:E428,MATCH(AE333,B384:B428,0)),G333&amp;""))),N("W6"))</f>
        <v/>
      </c>
      <c r="Z333" s="142" t="str">
        <f>IF(1=1,IF(X333="","",IF(AND(ISNUMBER(X333),X333&lt;1,Y333="kg"),MAX(1,ROUND(X333*1000,0)),IF(AND(ISNUMBER(X333),X333&lt;1,Y333="L"),MAX(1,ROUND(X333*100,0)),ROUND(X333,3)))),N("X34"))</f>
        <v/>
      </c>
      <c r="AA333" s="143" t="str">
        <f>IF(1=1,IF(X333="","",IF(AND(ISNUMBER(X333),X333&lt;1,Y333="kg"),"g",IF(AND(ISNUMBER(X333),X333&lt;1,Y333="L"),"cl",Y333))),N("Y34"))</f>
        <v/>
      </c>
      <c r="AB333" s="123" t="str">
        <f>IF(1=1,IF(E333="","",IF(F333="","A CONTROLER",IF(NOT(ISNUMBER(F333)),"TEXTE",IF(OR(W333="",W333&lt;=0),"COMMANDE COUVERTS INCOMPLETE",IF(G333="","UNITE MANQUANTE",IF(COUNTIF(B384:B428,AE333)=0,"UNITE A CONTROLER","OK")))))),N("Z6"))</f>
        <v/>
      </c>
      <c r="AD333" s="144" t="str">
        <f>IF(1=1,IF(E333="","",AD305),N("AB34"))</f>
        <v/>
      </c>
      <c r="AE333" s="125" t="str">
        <f>IF(1=1,IF(G333="","",UPPER(TRIM(SUBSTITUTE(SUBSTITUTE(G333&amp;"",CHAR(160)," ")," "," ")))),N("AC34"))</f>
        <v/>
      </c>
      <c r="AG333" s="244" t="s">
        <v>54</v>
      </c>
    </row>
    <row r="334" spans="1:33" ht="15.75" x14ac:dyDescent="0.25">
      <c r="A334" s="126" t="str">
        <f>IF(1=1,IF(E334="","",A305),N("A35"))</f>
        <v/>
      </c>
      <c r="B334" s="127" t="str">
        <f>IF(1=1,IF(E334="","",B305),N("B35"))</f>
        <v/>
      </c>
      <c r="C334" s="127"/>
      <c r="D334" s="129" t="str">
        <f>IF(ISBLANK(E334),"",LARGE(D305:D333,1)+1)</f>
        <v/>
      </c>
      <c r="E334" s="130"/>
      <c r="F334" s="131"/>
      <c r="G334" s="170"/>
      <c r="H334" s="105"/>
      <c r="I334" s="132" t="str">
        <f>IF(1=1,IF(E334="","",I305),N("H35"))</f>
        <v/>
      </c>
      <c r="J334" s="133" t="str">
        <f>IF(1=1,IF(E334="","",J305),N("I35"))</f>
        <v/>
      </c>
      <c r="K334" s="134" t="str">
        <f>IF(1=1,IF(E334="","",K305),N("J35"))</f>
        <v/>
      </c>
      <c r="L334" s="135" t="str">
        <f>IF(1=1,IF(OR(J334="",O334="",NOT(ISNUMBER(J334)),NOT(ISNUMBER(O334)),J334=0),"",O334/J334),N("L35"))</f>
        <v/>
      </c>
      <c r="M334" s="136" t="str">
        <f>IF(1=1,IF(OR(L334="",NOT(ISNUMBER(F334))),"",F334*L334*IFERROR(INDEX(D384:D428,MATCH(AE334,B384:B428,0)),1)),N("M13"))</f>
        <v/>
      </c>
      <c r="N334" s="137" t="str">
        <f>IF(1=1,IF(F334="","",IF(G334="","",IFERROR(INDEX(E384:E428,MATCH(AE334,B384:B428,0)),G334&amp;""))),N("N6"))</f>
        <v/>
      </c>
      <c r="O334" s="138" t="str">
        <f>IF(1=1,IF(E334="","",O305),N("K35"))</f>
        <v/>
      </c>
      <c r="P334" s="139" t="str">
        <f>IF(1=1,IF(M334="","",IF(AND(ISNUMBER(M334),M334&lt;1,N334="kg"),MAX(1,ROUND(M334*1000,0)),IF(AND(ISNUMBER(M334),M334&lt;1,N334="L"),MAX(1,ROUND(M334*100,0)),ROUND(M334,3)))),N("O35"))</f>
        <v/>
      </c>
      <c r="Q334" s="140" t="str">
        <f>IF(1=1,IF(M334="","",IF(AND(ISNUMBER(M334),M334&lt;1,N334="kg"),"g",IF(AND(ISNUMBER(M334),M334&lt;1,N334="L"),"cl",N334))),N("P35"))</f>
        <v/>
      </c>
      <c r="R334" s="161" t="str">
        <f>IF(1=1,IF(E334="","",IF(F334="","A CONTROLER",IF(NOT(ISNUMBER(F334)),"TEXTE",IF(OR(L334="",L334&lt;=0),"COMMANDE PRINCIPALE INCOMPLETE",IF(G334="","UNITE MANQUANTE",IF(COUNTIF(B384:B428,AE334)=0,"UNITE A CONTROLER","OK")))))),N("Q9"))</f>
        <v/>
      </c>
      <c r="S334" s="105"/>
      <c r="T334" s="141">
        <f t="shared" si="19"/>
        <v>0</v>
      </c>
      <c r="U334" s="133" t="str">
        <f>IF(1=1,IF(E334="","",U305),N("S35"))</f>
        <v/>
      </c>
      <c r="V334" s="133" t="str">
        <f>IF(1=1,IF(E334="","",V305),N("T35"))</f>
        <v/>
      </c>
      <c r="W334" s="135" t="str">
        <f>IF(1=1,IF(OR(U334="",V334="",NOT(ISNUMBER(U334)),NOT(ISNUMBER(V334)),U334=0),"",V334/U334),N("U35"))</f>
        <v/>
      </c>
      <c r="X334" s="136" t="str">
        <f>IF(1=1,IF(OR(W334="",NOT(ISNUMBER(F334))),"",F334*W334*IFERROR(INDEX(D384:D428,MATCH(AE334,B384:B428,0)),1)),N("V7"))</f>
        <v/>
      </c>
      <c r="Y334" s="137" t="str">
        <f>IF(1=1,IF(F334="","",IF(G334="","",IFERROR(INDEX(E384:E428,MATCH(AE334,B384:B428,0)),G334&amp;""))),N("W6"))</f>
        <v/>
      </c>
      <c r="Z334" s="142" t="str">
        <f>IF(1=1,IF(X334="","",IF(AND(ISNUMBER(X334),X334&lt;1,Y334="kg"),MAX(1,ROUND(X334*1000,0)),IF(AND(ISNUMBER(X334),X334&lt;1,Y334="L"),MAX(1,ROUND(X334*100,0)),ROUND(X334,3)))),N("X35"))</f>
        <v/>
      </c>
      <c r="AA334" s="143" t="str">
        <f>IF(1=1,IF(X334="","",IF(AND(ISNUMBER(X334),X334&lt;1,Y334="kg"),"g",IF(AND(ISNUMBER(X334),X334&lt;1,Y334="L"),"cl",Y334))),N("Y35"))</f>
        <v/>
      </c>
      <c r="AB334" s="123" t="str">
        <f>IF(1=1,IF(E334="","",IF(F334="","A CONTROLER",IF(NOT(ISNUMBER(F334)),"TEXTE",IF(OR(W334="",W334&lt;=0),"COMMANDE COUVERTS INCOMPLETE",IF(G334="","UNITE MANQUANTE",IF(COUNTIF(B384:B428,AE334)=0,"UNITE A CONTROLER","OK")))))),N("Z6"))</f>
        <v/>
      </c>
      <c r="AD334" s="144" t="str">
        <f>IF(1=1,IF(E334="","",AD305),N("AB35"))</f>
        <v/>
      </c>
      <c r="AE334" s="125" t="str">
        <f>IF(1=1,IF(G334="","",UPPER(TRIM(SUBSTITUTE(SUBSTITUTE(G334&amp;"",CHAR(160)," ")," "," ")))),N("AC35"))</f>
        <v/>
      </c>
      <c r="AG334" s="244" t="s">
        <v>56</v>
      </c>
    </row>
    <row r="335" spans="1:33" ht="15.75" x14ac:dyDescent="0.25">
      <c r="A335" s="126" t="str">
        <f>IF(1=1,IF(E335="","",A305),N("A36"))</f>
        <v/>
      </c>
      <c r="B335" s="127" t="str">
        <f>IF(1=1,IF(E335="","",B305),N("B36"))</f>
        <v/>
      </c>
      <c r="C335" s="127"/>
      <c r="D335" s="129" t="str">
        <f>IF(ISBLANK(E335),"",LARGE(D305:D334,1)+1)</f>
        <v/>
      </c>
      <c r="E335" s="130"/>
      <c r="F335" s="131"/>
      <c r="G335" s="170"/>
      <c r="H335" s="105"/>
      <c r="I335" s="132" t="str">
        <f>IF(1=1,IF(E335="","",I305),N("H36"))</f>
        <v/>
      </c>
      <c r="J335" s="133" t="str">
        <f>IF(1=1,IF(E335="","",J305),N("I36"))</f>
        <v/>
      </c>
      <c r="K335" s="134" t="str">
        <f>IF(1=1,IF(E335="","",K305),N("J36"))</f>
        <v/>
      </c>
      <c r="L335" s="135" t="str">
        <f>IF(1=1,IF(OR(J335="",O335="",NOT(ISNUMBER(J335)),NOT(ISNUMBER(O335)),J335=0),"",O335/J335),N("L36"))</f>
        <v/>
      </c>
      <c r="M335" s="136" t="str">
        <f>IF(1=1,IF(OR(L335="",NOT(ISNUMBER(F335))),"",F335*L335*IFERROR(INDEX(D384:D428,MATCH(AE335,B384:B428,0)),1)),N("M13"))</f>
        <v/>
      </c>
      <c r="N335" s="137" t="str">
        <f>IF(1=1,IF(F335="","",IF(G335="","",IFERROR(INDEX(E384:E428,MATCH(AE335,B384:B428,0)),G335&amp;""))),N("N6"))</f>
        <v/>
      </c>
      <c r="O335" s="138" t="str">
        <f>IF(1=1,IF(E335="","",O305),N("K36"))</f>
        <v/>
      </c>
      <c r="P335" s="139" t="str">
        <f>IF(1=1,IF(M335="","",IF(AND(ISNUMBER(M335),M335&lt;1,N335="kg"),MAX(1,ROUND(M335*1000,0)),IF(AND(ISNUMBER(M335),M335&lt;1,N335="L"),MAX(1,ROUND(M335*100,0)),ROUND(M335,3)))),N("O36"))</f>
        <v/>
      </c>
      <c r="Q335" s="140" t="str">
        <f>IF(1=1,IF(M335="","",IF(AND(ISNUMBER(M335),M335&lt;1,N335="kg"),"g",IF(AND(ISNUMBER(M335),M335&lt;1,N335="L"),"cl",N335))),N("P36"))</f>
        <v/>
      </c>
      <c r="R335" s="161" t="str">
        <f>IF(1=1,IF(E335="","",IF(F335="","A CONTROLER",IF(NOT(ISNUMBER(F335)),"TEXTE",IF(OR(L335="",L335&lt;=0),"COMMANDE PRINCIPALE INCOMPLETE",IF(G335="","UNITE MANQUANTE",IF(COUNTIF(B384:B428,AE335)=0,"UNITE A CONTROLER","OK")))))),N("Q9"))</f>
        <v/>
      </c>
      <c r="S335" s="105"/>
      <c r="T335" s="141">
        <f t="shared" si="19"/>
        <v>0</v>
      </c>
      <c r="U335" s="133" t="str">
        <f>IF(1=1,IF(E335="","",U305),N("S36"))</f>
        <v/>
      </c>
      <c r="V335" s="133" t="str">
        <f>IF(1=1,IF(E335="","",V305),N("T36"))</f>
        <v/>
      </c>
      <c r="W335" s="135" t="str">
        <f>IF(1=1,IF(OR(U335="",V335="",NOT(ISNUMBER(U335)),NOT(ISNUMBER(V335)),U335=0),"",V335/U335),N("U36"))</f>
        <v/>
      </c>
      <c r="X335" s="136" t="str">
        <f>IF(1=1,IF(OR(W335="",NOT(ISNUMBER(F335))),"",F335*W335*IFERROR(INDEX(D384:D428,MATCH(AE335,B384:B428,0)),1)),N("V7"))</f>
        <v/>
      </c>
      <c r="Y335" s="137" t="str">
        <f>IF(1=1,IF(F335="","",IF(G335="","",IFERROR(INDEX(E384:E428,MATCH(AE335,B384:B428,0)),G335&amp;""))),N("W6"))</f>
        <v/>
      </c>
      <c r="Z335" s="142" t="str">
        <f>IF(1=1,IF(X335="","",IF(AND(ISNUMBER(X335),X335&lt;1,Y335="kg"),MAX(1,ROUND(X335*1000,0)),IF(AND(ISNUMBER(X335),X335&lt;1,Y335="L"),MAX(1,ROUND(X335*100,0)),ROUND(X335,3)))),N("X36"))</f>
        <v/>
      </c>
      <c r="AA335" s="143" t="str">
        <f>IF(1=1,IF(X335="","",IF(AND(ISNUMBER(X335),X335&lt;1,Y335="kg"),"g",IF(AND(ISNUMBER(X335),X335&lt;1,Y335="L"),"cl",Y335))),N("Y36"))</f>
        <v/>
      </c>
      <c r="AB335" s="123" t="str">
        <f>IF(1=1,IF(E335="","",IF(F335="","A CONTROLER",IF(NOT(ISNUMBER(F335)),"TEXTE",IF(OR(W335="",W335&lt;=0),"COMMANDE COUVERTS INCOMPLETE",IF(G335="","UNITE MANQUANTE",IF(COUNTIF(B384:B428,AE335)=0,"UNITE A CONTROLER","OK")))))),N("Z6"))</f>
        <v/>
      </c>
      <c r="AD335" s="144" t="str">
        <f>IF(1=1,IF(E335="","",AD305),N("AB36"))</f>
        <v/>
      </c>
      <c r="AE335" s="125" t="str">
        <f>IF(1=1,IF(G335="","",UPPER(TRIM(SUBSTITUTE(SUBSTITUTE(G335&amp;"",CHAR(160)," ")," "," ")))),N("AC36"))</f>
        <v/>
      </c>
      <c r="AG335" s="244" t="s">
        <v>58</v>
      </c>
    </row>
    <row r="336" spans="1:33" ht="15.75" x14ac:dyDescent="0.25">
      <c r="A336" s="126" t="str">
        <f>IF(1=1,IF(E336="","",A305),N("A37"))</f>
        <v/>
      </c>
      <c r="B336" s="127" t="str">
        <f>IF(1=1,IF(E336="","",B305),N("B37"))</f>
        <v/>
      </c>
      <c r="C336" s="127"/>
      <c r="D336" s="129" t="str">
        <f>IF(ISBLANK(E336),"",LARGE(D305:D335,1)+1)</f>
        <v/>
      </c>
      <c r="E336" s="130"/>
      <c r="F336" s="131"/>
      <c r="G336" s="170"/>
      <c r="H336" s="105"/>
      <c r="I336" s="132" t="str">
        <f>IF(1=1,IF(E336="","",I305),N("H37"))</f>
        <v/>
      </c>
      <c r="J336" s="133" t="str">
        <f>IF(1=1,IF(E336="","",J305),N("I37"))</f>
        <v/>
      </c>
      <c r="K336" s="134" t="str">
        <f>IF(1=1,IF(E336="","",K305),N("J37"))</f>
        <v/>
      </c>
      <c r="L336" s="135" t="str">
        <f>IF(1=1,IF(OR(J336="",O336="",NOT(ISNUMBER(J336)),NOT(ISNUMBER(O336)),J336=0),"",O336/J336),N("L37"))</f>
        <v/>
      </c>
      <c r="M336" s="136" t="str">
        <f>IF(1=1,IF(OR(L336="",NOT(ISNUMBER(F336))),"",F336*L336*IFERROR(INDEX(D384:D428,MATCH(AE336,B384:B428,0)),1)),N("M13"))</f>
        <v/>
      </c>
      <c r="N336" s="137" t="str">
        <f>IF(1=1,IF(F336="","",IF(G336="","",IFERROR(INDEX(E384:E428,MATCH(AE336,B384:B428,0)),G336&amp;""))),N("N6"))</f>
        <v/>
      </c>
      <c r="O336" s="138" t="str">
        <f>IF(1=1,IF(E336="","",O305),N("K37"))</f>
        <v/>
      </c>
      <c r="P336" s="139" t="str">
        <f>IF(1=1,IF(M336="","",IF(AND(ISNUMBER(M336),M336&lt;1,N336="kg"),MAX(1,ROUND(M336*1000,0)),IF(AND(ISNUMBER(M336),M336&lt;1,N336="L"),MAX(1,ROUND(M336*100,0)),ROUND(M336,3)))),N("O37"))</f>
        <v/>
      </c>
      <c r="Q336" s="140" t="str">
        <f>IF(1=1,IF(M336="","",IF(AND(ISNUMBER(M336),M336&lt;1,N336="kg"),"g",IF(AND(ISNUMBER(M336),M336&lt;1,N336="L"),"cl",N336))),N("P37"))</f>
        <v/>
      </c>
      <c r="R336" s="161" t="str">
        <f>IF(1=1,IF(E336="","",IF(F336="","A CONTROLER",IF(NOT(ISNUMBER(F336)),"TEXTE",IF(OR(L336="",L336&lt;=0),"COMMANDE PRINCIPALE INCOMPLETE",IF(G336="","UNITE MANQUANTE",IF(COUNTIF(B384:B428,AE336)=0,"UNITE A CONTROLER","OK")))))),N("Q9"))</f>
        <v/>
      </c>
      <c r="S336" s="105"/>
      <c r="T336" s="141">
        <f t="shared" si="19"/>
        <v>0</v>
      </c>
      <c r="U336" s="133" t="str">
        <f>IF(1=1,IF(E336="","",U305),N("S37"))</f>
        <v/>
      </c>
      <c r="V336" s="133" t="str">
        <f>IF(1=1,IF(E336="","",V305),N("T37"))</f>
        <v/>
      </c>
      <c r="W336" s="135" t="str">
        <f>IF(1=1,IF(OR(U336="",V336="",NOT(ISNUMBER(U336)),NOT(ISNUMBER(V336)),U336=0),"",V336/U336),N("U37"))</f>
        <v/>
      </c>
      <c r="X336" s="136" t="str">
        <f>IF(1=1,IF(OR(W336="",NOT(ISNUMBER(F336))),"",F336*W336*IFERROR(INDEX(D384:D428,MATCH(AE336,B384:B428,0)),1)),N("V7"))</f>
        <v/>
      </c>
      <c r="Y336" s="137" t="str">
        <f>IF(1=1,IF(F336="","",IF(G336="","",IFERROR(INDEX(E384:E428,MATCH(AE336,B384:B428,0)),G336&amp;""))),N("W6"))</f>
        <v/>
      </c>
      <c r="Z336" s="142" t="str">
        <f>IF(1=1,IF(X336="","",IF(AND(ISNUMBER(X336),X336&lt;1,Y336="kg"),MAX(1,ROUND(X336*1000,0)),IF(AND(ISNUMBER(X336),X336&lt;1,Y336="L"),MAX(1,ROUND(X336*100,0)),ROUND(X336,3)))),N("X37"))</f>
        <v/>
      </c>
      <c r="AA336" s="143" t="str">
        <f>IF(1=1,IF(X336="","",IF(AND(ISNUMBER(X336),X336&lt;1,Y336="kg"),"g",IF(AND(ISNUMBER(X336),X336&lt;1,Y336="L"),"cl",Y336))),N("Y37"))</f>
        <v/>
      </c>
      <c r="AB336" s="123" t="str">
        <f>IF(1=1,IF(E336="","",IF(F336="","A CONTROLER",IF(NOT(ISNUMBER(F336)),"TEXTE",IF(OR(W336="",W336&lt;=0),"COMMANDE COUVERTS INCOMPLETE",IF(G336="","UNITE MANQUANTE",IF(COUNTIF(B384:B428,AE336)=0,"UNITE A CONTROLER","OK")))))),N("Z6"))</f>
        <v/>
      </c>
      <c r="AD336" s="144" t="str">
        <f>IF(1=1,IF(E336="","",AD305),N("AB37"))</f>
        <v/>
      </c>
      <c r="AE336" s="125" t="str">
        <f>IF(1=1,IF(G336="","",UPPER(TRIM(SUBSTITUTE(SUBSTITUTE(G336&amp;"",CHAR(160)," ")," "," ")))),N("AC37"))</f>
        <v/>
      </c>
      <c r="AG336" s="244" t="s">
        <v>60</v>
      </c>
    </row>
    <row r="337" spans="1:33" ht="15.75" x14ac:dyDescent="0.25">
      <c r="A337" s="126" t="str">
        <f>IF(1=1,IF(E337="","",A305),N("A38"))</f>
        <v/>
      </c>
      <c r="B337" s="127" t="str">
        <f>IF(1=1,IF(E337="","",B305),N("B38"))</f>
        <v/>
      </c>
      <c r="C337" s="127"/>
      <c r="D337" s="129" t="str">
        <f>IF(ISBLANK(E337),"",LARGE(D305:D336,1)+1)</f>
        <v/>
      </c>
      <c r="E337" s="130"/>
      <c r="F337" s="131"/>
      <c r="G337" s="170"/>
      <c r="H337" s="105"/>
      <c r="I337" s="132" t="str">
        <f>IF(1=1,IF(E337="","",I305),N("H38"))</f>
        <v/>
      </c>
      <c r="J337" s="133" t="str">
        <f>IF(1=1,IF(E337="","",J305),N("I38"))</f>
        <v/>
      </c>
      <c r="K337" s="134" t="str">
        <f>IF(1=1,IF(E337="","",K305),N("J38"))</f>
        <v/>
      </c>
      <c r="L337" s="135" t="str">
        <f>IF(1=1,IF(OR(J337="",O337="",NOT(ISNUMBER(J337)),NOT(ISNUMBER(O337)),J337=0),"",O337/J337),N("L38"))</f>
        <v/>
      </c>
      <c r="M337" s="136" t="str">
        <f>IF(1=1,IF(OR(L337="",NOT(ISNUMBER(F337))),"",F337*L337*IFERROR(INDEX(D384:D428,MATCH(AE337,B384:B428,0)),1)),N("M13"))</f>
        <v/>
      </c>
      <c r="N337" s="137" t="str">
        <f>IF(1=1,IF(F337="","",IF(G337="","",IFERROR(INDEX(E384:E428,MATCH(AE337,B384:B428,0)),G337&amp;""))),N("N6"))</f>
        <v/>
      </c>
      <c r="O337" s="138" t="str">
        <f>IF(1=1,IF(E337="","",O305),N("K38"))</f>
        <v/>
      </c>
      <c r="P337" s="139" t="str">
        <f>IF(1=1,IF(M337="","",IF(AND(ISNUMBER(M337),M337&lt;1,N337="kg"),MAX(1,ROUND(M337*1000,0)),IF(AND(ISNUMBER(M337),M337&lt;1,N337="L"),MAX(1,ROUND(M337*100,0)),ROUND(M337,3)))),N("O38"))</f>
        <v/>
      </c>
      <c r="Q337" s="140" t="str">
        <f>IF(1=1,IF(M337="","",IF(AND(ISNUMBER(M337),M337&lt;1,N337="kg"),"g",IF(AND(ISNUMBER(M337),M337&lt;1,N337="L"),"cl",N337))),N("P38"))</f>
        <v/>
      </c>
      <c r="R337" s="161" t="str">
        <f>IF(1=1,IF(E337="","",IF(F337="","A CONTROLER",IF(NOT(ISNUMBER(F337)),"TEXTE",IF(OR(L337="",L337&lt;=0),"COMMANDE PRINCIPALE INCOMPLETE",IF(G337="","UNITE MANQUANTE",IF(COUNTIF(B384:B428,AE337)=0,"UNITE A CONTROLER","OK")))))),N("Q9"))</f>
        <v/>
      </c>
      <c r="S337" s="105"/>
      <c r="T337" s="141">
        <f t="shared" si="19"/>
        <v>0</v>
      </c>
      <c r="U337" s="133" t="str">
        <f>IF(1=1,IF(E337="","",U305),N("S38"))</f>
        <v/>
      </c>
      <c r="V337" s="133" t="str">
        <f>IF(1=1,IF(E337="","",V305),N("T38"))</f>
        <v/>
      </c>
      <c r="W337" s="135" t="str">
        <f>IF(1=1,IF(OR(U337="",V337="",NOT(ISNUMBER(U337)),NOT(ISNUMBER(V337)),U337=0),"",V337/U337),N("U38"))</f>
        <v/>
      </c>
      <c r="X337" s="136" t="str">
        <f>IF(1=1,IF(OR(W337="",NOT(ISNUMBER(F337))),"",F337*W337*IFERROR(INDEX(D384:D428,MATCH(AE337,B384:B428,0)),1)),N("V7"))</f>
        <v/>
      </c>
      <c r="Y337" s="137" t="str">
        <f>IF(1=1,IF(F337="","",IF(G337="","",IFERROR(INDEX(E384:E428,MATCH(AE337,B384:B428,0)),G337&amp;""))),N("W6"))</f>
        <v/>
      </c>
      <c r="Z337" s="142" t="str">
        <f>IF(1=1,IF(X337="","",IF(AND(ISNUMBER(X337),X337&lt;1,Y337="kg"),MAX(1,ROUND(X337*1000,0)),IF(AND(ISNUMBER(X337),X337&lt;1,Y337="L"),MAX(1,ROUND(X337*100,0)),ROUND(X337,3)))),N("X38"))</f>
        <v/>
      </c>
      <c r="AA337" s="143" t="str">
        <f>IF(1=1,IF(X337="","",IF(AND(ISNUMBER(X337),X337&lt;1,Y337="kg"),"g",IF(AND(ISNUMBER(X337),X337&lt;1,Y337="L"),"cl",Y337))),N("Y38"))</f>
        <v/>
      </c>
      <c r="AB337" s="123" t="str">
        <f>IF(1=1,IF(E337="","",IF(F337="","A CONTROLER",IF(NOT(ISNUMBER(F337)),"TEXTE",IF(OR(W337="",W337&lt;=0),"COMMANDE COUVERTS INCOMPLETE",IF(G337="","UNITE MANQUANTE",IF(COUNTIF(B384:B428,AE337)=0,"UNITE A CONTROLER","OK")))))),N("Z6"))</f>
        <v/>
      </c>
      <c r="AD337" s="144" t="str">
        <f>IF(1=1,IF(E337="","",AD305),N("AB38"))</f>
        <v/>
      </c>
      <c r="AE337" s="125" t="str">
        <f>IF(1=1,IF(G337="","",UPPER(TRIM(SUBSTITUTE(SUBSTITUTE(G337&amp;"",CHAR(160)," ")," "," ")))),N("AC38"))</f>
        <v/>
      </c>
      <c r="AG337" s="244" t="s">
        <v>62</v>
      </c>
    </row>
    <row r="338" spans="1:33" ht="15.75" x14ac:dyDescent="0.25">
      <c r="A338" s="126" t="str">
        <f>IF(1=1,IF(E338="","",A305),N("A39"))</f>
        <v/>
      </c>
      <c r="B338" s="127" t="str">
        <f>IF(1=1,IF(E338="","",B305),N("B39"))</f>
        <v/>
      </c>
      <c r="C338" s="127"/>
      <c r="D338" s="129" t="str">
        <f>IF(ISBLANK(E338),"",LARGE(D305:D337,1)+1)</f>
        <v/>
      </c>
      <c r="E338" s="130"/>
      <c r="F338" s="131"/>
      <c r="G338" s="170"/>
      <c r="H338" s="105"/>
      <c r="I338" s="132" t="str">
        <f>IF(1=1,IF(E338="","",I305),N("H39"))</f>
        <v/>
      </c>
      <c r="J338" s="133" t="str">
        <f>IF(1=1,IF(E338="","",J305),N("I39"))</f>
        <v/>
      </c>
      <c r="K338" s="134" t="str">
        <f>IF(1=1,IF(E338="","",K305),N("J39"))</f>
        <v/>
      </c>
      <c r="L338" s="135" t="str">
        <f>IF(1=1,IF(OR(J338="",O338="",NOT(ISNUMBER(J338)),NOT(ISNUMBER(O338)),J338=0),"",O338/J338),N("L39"))</f>
        <v/>
      </c>
      <c r="M338" s="136" t="str">
        <f>IF(1=1,IF(OR(L338="",NOT(ISNUMBER(F338))),"",F338*L338*IFERROR(INDEX(D384:D428,MATCH(AE338,B384:B428,0)),1)),N("M13"))</f>
        <v/>
      </c>
      <c r="N338" s="137" t="str">
        <f>IF(1=1,IF(F338="","",IF(G338="","",IFERROR(INDEX(E384:E428,MATCH(AE338,B384:B428,0)),G338&amp;""))),N("N6"))</f>
        <v/>
      </c>
      <c r="O338" s="138" t="str">
        <f>IF(1=1,IF(E338="","",O305),N("K39"))</f>
        <v/>
      </c>
      <c r="P338" s="139" t="str">
        <f>IF(1=1,IF(M338="","",IF(AND(ISNUMBER(M338),M338&lt;1,N338="kg"),MAX(1,ROUND(M338*1000,0)),IF(AND(ISNUMBER(M338),M338&lt;1,N338="L"),MAX(1,ROUND(M338*100,0)),ROUND(M338,3)))),N("O39"))</f>
        <v/>
      </c>
      <c r="Q338" s="140" t="str">
        <f>IF(1=1,IF(M338="","",IF(AND(ISNUMBER(M338),M338&lt;1,N338="kg"),"g",IF(AND(ISNUMBER(M338),M338&lt;1,N338="L"),"cl",N338))),N("P39"))</f>
        <v/>
      </c>
      <c r="R338" s="161" t="str">
        <f>IF(1=1,IF(E338="","",IF(F338="","A CONTROLER",IF(NOT(ISNUMBER(F338)),"TEXTE",IF(OR(L338="",L338&lt;=0),"COMMANDE PRINCIPALE INCOMPLETE",IF(G338="","UNITE MANQUANTE",IF(COUNTIF(B384:B428,AE338)=0,"UNITE A CONTROLER","OK")))))),N("Q9"))</f>
        <v/>
      </c>
      <c r="S338" s="105"/>
      <c r="T338" s="141">
        <f t="shared" si="19"/>
        <v>0</v>
      </c>
      <c r="U338" s="133" t="str">
        <f>IF(1=1,IF(E338="","",U305),N("S39"))</f>
        <v/>
      </c>
      <c r="V338" s="133" t="str">
        <f>IF(1=1,IF(E338="","",V305),N("T39"))</f>
        <v/>
      </c>
      <c r="W338" s="135" t="str">
        <f>IF(1=1,IF(OR(U338="",V338="",NOT(ISNUMBER(U338)),NOT(ISNUMBER(V338)),U338=0),"",V338/U338),N("U39"))</f>
        <v/>
      </c>
      <c r="X338" s="136" t="str">
        <f>IF(1=1,IF(OR(W338="",NOT(ISNUMBER(F338))),"",F338*W338*IFERROR(INDEX(D384:D428,MATCH(AE338,B384:B428,0)),1)),N("V7"))</f>
        <v/>
      </c>
      <c r="Y338" s="137" t="str">
        <f>IF(1=1,IF(F338="","",IF(G338="","",IFERROR(INDEX(E384:E428,MATCH(AE338,B384:B428,0)),G338&amp;""))),N("W6"))</f>
        <v/>
      </c>
      <c r="Z338" s="142" t="str">
        <f>IF(1=1,IF(X338="","",IF(AND(ISNUMBER(X338),X338&lt;1,Y338="kg"),MAX(1,ROUND(X338*1000,0)),IF(AND(ISNUMBER(X338),X338&lt;1,Y338="L"),MAX(1,ROUND(X338*100,0)),ROUND(X338,3)))),N("X39"))</f>
        <v/>
      </c>
      <c r="AA338" s="143" t="str">
        <f>IF(1=1,IF(X338="","",IF(AND(ISNUMBER(X338),X338&lt;1,Y338="kg"),"g",IF(AND(ISNUMBER(X338),X338&lt;1,Y338="L"),"cl",Y338))),N("Y39"))</f>
        <v/>
      </c>
      <c r="AB338" s="123" t="str">
        <f>IF(1=1,IF(E338="","",IF(F338="","A CONTROLER",IF(NOT(ISNUMBER(F338)),"TEXTE",IF(OR(W338="",W338&lt;=0),"COMMANDE COUVERTS INCOMPLETE",IF(G338="","UNITE MANQUANTE",IF(COUNTIF(B384:B428,AE338)=0,"UNITE A CONTROLER","OK")))))),N("Z6"))</f>
        <v/>
      </c>
      <c r="AD338" s="144" t="str">
        <f>IF(1=1,IF(E338="","",AD305),N("AB39"))</f>
        <v/>
      </c>
      <c r="AE338" s="125" t="str">
        <f>IF(1=1,IF(G338="","",UPPER(TRIM(SUBSTITUTE(SUBSTITUTE(G338&amp;"",CHAR(160)," ")," "," ")))),N("AC39"))</f>
        <v/>
      </c>
      <c r="AG338" s="244" t="s">
        <v>64</v>
      </c>
    </row>
    <row r="339" spans="1:33" ht="15.75" x14ac:dyDescent="0.25">
      <c r="A339" s="126" t="str">
        <f>IF(1=1,IF(E339="","",A305),N("A40"))</f>
        <v/>
      </c>
      <c r="B339" s="127" t="str">
        <f>IF(1=1,IF(E339="","",B305),N("B40"))</f>
        <v/>
      </c>
      <c r="C339" s="127"/>
      <c r="D339" s="129" t="str">
        <f>IF(ISBLANK(E339),"",LARGE(D305:D338,1)+1)</f>
        <v/>
      </c>
      <c r="E339" s="130"/>
      <c r="F339" s="131"/>
      <c r="G339" s="170"/>
      <c r="H339" s="105"/>
      <c r="I339" s="132" t="str">
        <f>IF(1=1,IF(E339="","",I305),N("H40"))</f>
        <v/>
      </c>
      <c r="J339" s="133" t="str">
        <f>IF(1=1,IF(E339="","",J305),N("I40"))</f>
        <v/>
      </c>
      <c r="K339" s="134" t="str">
        <f>IF(1=1,IF(E339="","",K305),N("J40"))</f>
        <v/>
      </c>
      <c r="L339" s="135" t="str">
        <f>IF(1=1,IF(OR(J339="",O339="",NOT(ISNUMBER(J339)),NOT(ISNUMBER(O339)),J339=0),"",O339/J339),N("L40"))</f>
        <v/>
      </c>
      <c r="M339" s="136" t="str">
        <f>IF(1=1,IF(OR(L339="",NOT(ISNUMBER(F339))),"",F339*L339*IFERROR(INDEX(D384:D428,MATCH(AE339,B384:B428,0)),1)),N("M13"))</f>
        <v/>
      </c>
      <c r="N339" s="137" t="str">
        <f>IF(1=1,IF(F339="","",IF(G339="","",IFERROR(INDEX(E384:E428,MATCH(AE339,B384:B428,0)),G339&amp;""))),N("N6"))</f>
        <v/>
      </c>
      <c r="O339" s="138" t="str">
        <f>IF(1=1,IF(E339="","",O305),N("K40"))</f>
        <v/>
      </c>
      <c r="P339" s="139" t="str">
        <f>IF(1=1,IF(M339="","",IF(AND(ISNUMBER(M339),M339&lt;1,N339="kg"),MAX(1,ROUND(M339*1000,0)),IF(AND(ISNUMBER(M339),M339&lt;1,N339="L"),MAX(1,ROUND(M339*100,0)),ROUND(M339,3)))),N("O40"))</f>
        <v/>
      </c>
      <c r="Q339" s="140" t="str">
        <f>IF(1=1,IF(M339="","",IF(AND(ISNUMBER(M339),M339&lt;1,N339="kg"),"g",IF(AND(ISNUMBER(M339),M339&lt;1,N339="L"),"cl",N339))),N("P40"))</f>
        <v/>
      </c>
      <c r="R339" s="161" t="str">
        <f>IF(1=1,IF(E339="","",IF(F339="","A CONTROLER",IF(NOT(ISNUMBER(F339)),"TEXTE",IF(OR(L339="",L339&lt;=0),"COMMANDE PRINCIPALE INCOMPLETE",IF(G339="","UNITE MANQUANTE",IF(COUNTIF(B384:B428,AE339)=0,"UNITE A CONTROLER","OK")))))),N("Q9"))</f>
        <v/>
      </c>
      <c r="S339" s="105"/>
      <c r="T339" s="141">
        <f t="shared" si="19"/>
        <v>0</v>
      </c>
      <c r="U339" s="133" t="str">
        <f>IF(1=1,IF(E339="","",U305),N("S40"))</f>
        <v/>
      </c>
      <c r="V339" s="133" t="str">
        <f>IF(1=1,IF(E339="","",V305),N("T40"))</f>
        <v/>
      </c>
      <c r="W339" s="135" t="str">
        <f>IF(1=1,IF(OR(U339="",V339="",NOT(ISNUMBER(U339)),NOT(ISNUMBER(V339)),U339=0),"",V339/U339),N("U40"))</f>
        <v/>
      </c>
      <c r="X339" s="136" t="str">
        <f>IF(1=1,IF(OR(W339="",NOT(ISNUMBER(F339))),"",F339*W339*IFERROR(INDEX(D384:D428,MATCH(AE339,B384:B428,0)),1)),N("V7"))</f>
        <v/>
      </c>
      <c r="Y339" s="137" t="str">
        <f>IF(1=1,IF(F339="","",IF(G339="","",IFERROR(INDEX(E384:E428,MATCH(AE339,B384:B428,0)),G339&amp;""))),N("W6"))</f>
        <v/>
      </c>
      <c r="Z339" s="142" t="str">
        <f>IF(1=1,IF(X339="","",IF(AND(ISNUMBER(X339),X339&lt;1,Y339="kg"),MAX(1,ROUND(X339*1000,0)),IF(AND(ISNUMBER(X339),X339&lt;1,Y339="L"),MAX(1,ROUND(X339*100,0)),ROUND(X339,3)))),N("X40"))</f>
        <v/>
      </c>
      <c r="AA339" s="143" t="str">
        <f>IF(1=1,IF(X339="","",IF(AND(ISNUMBER(X339),X339&lt;1,Y339="kg"),"g",IF(AND(ISNUMBER(X339),X339&lt;1,Y339="L"),"cl",Y339))),N("Y40"))</f>
        <v/>
      </c>
      <c r="AB339" s="123" t="str">
        <f>IF(1=1,IF(E339="","",IF(F339="","A CONTROLER",IF(NOT(ISNUMBER(F339)),"TEXTE",IF(OR(W339="",W339&lt;=0),"COMMANDE COUVERTS INCOMPLETE",IF(G339="","UNITE MANQUANTE",IF(COUNTIF(B384:B428,AE339)=0,"UNITE A CONTROLER","OK")))))),N("Z6"))</f>
        <v/>
      </c>
      <c r="AD339" s="144" t="str">
        <f>IF(1=1,IF(E339="","",AD305),N("AB40"))</f>
        <v/>
      </c>
      <c r="AE339" s="125" t="str">
        <f>IF(1=1,IF(G339="","",UPPER(TRIM(SUBSTITUTE(SUBSTITUTE(G339&amp;"",CHAR(160)," ")," "," ")))),N("AC40"))</f>
        <v/>
      </c>
      <c r="AG339" s="244" t="s">
        <v>66</v>
      </c>
    </row>
    <row r="340" spans="1:33" ht="23.25" x14ac:dyDescent="0.25">
      <c r="A340" s="162"/>
      <c r="B340" s="163" t="s">
        <v>229</v>
      </c>
      <c r="C340" s="164"/>
      <c r="D340" s="164" t="s">
        <v>239</v>
      </c>
      <c r="E340" s="164"/>
      <c r="F340" s="164"/>
      <c r="G340" s="164"/>
      <c r="H340" s="165"/>
      <c r="I340" s="164"/>
      <c r="J340" s="164"/>
      <c r="K340" s="164"/>
      <c r="L340" s="164"/>
      <c r="M340" s="164"/>
      <c r="N340" s="164"/>
      <c r="O340" s="164"/>
      <c r="P340" s="164" t="str">
        <f>D340</f>
        <v>SOUS-FAMILLE</v>
      </c>
      <c r="Q340" s="164"/>
      <c r="R340" s="164"/>
      <c r="S340" s="165"/>
      <c r="T340" s="166" t="s">
        <v>664</v>
      </c>
      <c r="U340" s="167" cm="1">
        <f t="array" ref="U340">SUMPRODUCT(LEN(E342:E376)-LEN(SUBSTITUTE(E342:E376,"*","")))</f>
        <v>0</v>
      </c>
      <c r="V340" s="164"/>
      <c r="W340" s="164" t="str">
        <f>D340</f>
        <v>SOUS-FAMILLE</v>
      </c>
      <c r="X340" s="164"/>
      <c r="Y340" s="164"/>
      <c r="Z340" s="164"/>
      <c r="AA340" s="164"/>
      <c r="AB340" s="168"/>
      <c r="AC340" s="164"/>
      <c r="AD340" s="164"/>
      <c r="AE340" s="169" t="str">
        <f>B342</f>
        <v>NOM DE LA RECETTE À SAISIR</v>
      </c>
      <c r="AG340" s="244" t="s">
        <v>68</v>
      </c>
    </row>
    <row r="341" spans="1:33" ht="32.25" thickBot="1" x14ac:dyDescent="0.3">
      <c r="A341" s="92" t="s">
        <v>155</v>
      </c>
      <c r="B341" s="92" t="s">
        <v>1</v>
      </c>
      <c r="C341" s="92"/>
      <c r="D341" s="92" t="s">
        <v>2</v>
      </c>
      <c r="E341" s="92" t="s">
        <v>117</v>
      </c>
      <c r="F341" s="92" t="s">
        <v>3</v>
      </c>
      <c r="G341" s="92" t="s">
        <v>4</v>
      </c>
      <c r="H341" s="81"/>
      <c r="I341" s="157" t="s">
        <v>5</v>
      </c>
      <c r="J341" s="92" t="s">
        <v>114</v>
      </c>
      <c r="K341" s="92" t="s">
        <v>4</v>
      </c>
      <c r="L341" s="92" t="s">
        <v>6</v>
      </c>
      <c r="M341" s="94" t="s">
        <v>7</v>
      </c>
      <c r="N341" s="94" t="s">
        <v>116</v>
      </c>
      <c r="O341" s="95" t="s">
        <v>115</v>
      </c>
      <c r="P341" s="96" t="s">
        <v>8</v>
      </c>
      <c r="Q341" s="97" t="s">
        <v>9</v>
      </c>
      <c r="R341" s="92" t="s">
        <v>10</v>
      </c>
      <c r="S341" s="81"/>
      <c r="T341" s="92" t="s">
        <v>117</v>
      </c>
      <c r="U341" s="98" t="s">
        <v>11</v>
      </c>
      <c r="V341" s="95" t="s">
        <v>12</v>
      </c>
      <c r="W341" s="92" t="s">
        <v>13</v>
      </c>
      <c r="X341" s="94" t="s">
        <v>7</v>
      </c>
      <c r="Y341" s="94" t="s">
        <v>116</v>
      </c>
      <c r="Z341" s="99" t="s">
        <v>8</v>
      </c>
      <c r="AA341" s="97" t="s">
        <v>9</v>
      </c>
      <c r="AB341" s="99" t="s">
        <v>10</v>
      </c>
      <c r="AC341" s="240"/>
      <c r="AD341" s="92" t="s">
        <v>14</v>
      </c>
      <c r="AE341" s="92" t="s">
        <v>15</v>
      </c>
      <c r="AG341" s="244" t="s">
        <v>70</v>
      </c>
    </row>
    <row r="342" spans="1:33" ht="18.75" x14ac:dyDescent="0.25">
      <c r="A342" s="158" t="s">
        <v>5640</v>
      </c>
      <c r="B342" s="101" t="s">
        <v>20</v>
      </c>
      <c r="C342" s="101"/>
      <c r="D342" s="102">
        <v>0</v>
      </c>
      <c r="E342" s="103" t="s">
        <v>21</v>
      </c>
      <c r="F342" s="104">
        <v>10</v>
      </c>
      <c r="G342" s="8" t="s">
        <v>119</v>
      </c>
      <c r="H342" s="105"/>
      <c r="I342" s="106" t="str">
        <f>E342</f>
        <v>ÉLÉMENT PRINCIPAL À SAISIR</v>
      </c>
      <c r="J342" s="107">
        <f>F342</f>
        <v>10</v>
      </c>
      <c r="K342" s="108" t="str">
        <f>G342</f>
        <v>Quoi ?</v>
      </c>
      <c r="L342" s="109">
        <f>IF(1=1,IF(OR(J342="",O342="",NOT(ISNUMBER(J342)),NOT(ISNUMBER(O342)),J342=0),"",O342/J342),N("L6"))</f>
        <v>15</v>
      </c>
      <c r="M342" s="110">
        <f>IF(1=1,IF(OR(L342="",NOT(ISNUMBER(F342))),"",F342*L342*IFERROR(INDEX(D384:D428,MATCH(AE342,B384:B428,0)),1)),N("M13"))</f>
        <v>150</v>
      </c>
      <c r="N342" s="111" t="str">
        <f>IF(1=1,IF(F342="","",IF(G342="","",IFERROR(INDEX(E384:E428,MATCH(AE342,B384:B428,0)),G342&amp;""))),N("N6"))</f>
        <v>Quoi ?</v>
      </c>
      <c r="O342" s="112">
        <v>150</v>
      </c>
      <c r="P342" s="113">
        <f>IF(1=1,IF(M342="","",IF(AND(ISNUMBER(M342),M342&lt;1,N342="kg"),MAX(1,ROUND(M342*1000,0)),IF(AND(ISNUMBER(M342),M342&lt;1,N342="L"),MAX(1,ROUND(M342*100,0)),ROUND(M342,3)))),N("O6"))</f>
        <v>150</v>
      </c>
      <c r="Q342" s="114" t="str">
        <f>IF(1=1,IF(M342="","",IF(AND(ISNUMBER(M342),M342&lt;1,N342="kg"),"g",IF(AND(ISNUMBER(M342),M342&lt;1,N342="L"),"cl",N342))),N("P6"))</f>
        <v>Quoi ?</v>
      </c>
      <c r="R342" s="115" t="str">
        <f>IF(1=1,IF(E342="","",IF(F342="","A CONTROLER",IF(NOT(ISNUMBER(F342)),"TEXTE",IF(OR(L342="",L342&lt;=0),"COMMANDE PRINCIPALE INCOMPLETE",IF(G342="","UNITE MANQUANTE",IF(COUNTIF(B384:B428,AE342)=0,"UNITE A CONTROLER","OK")))))),N("Q9"))</f>
        <v>UNITE A CONTROLER</v>
      </c>
      <c r="S342" s="105"/>
      <c r="T342" s="159" t="str">
        <f>B342</f>
        <v>NOM DE LA RECETTE À SAISIR</v>
      </c>
      <c r="U342" s="117">
        <v>100</v>
      </c>
      <c r="V342" s="112">
        <v>150</v>
      </c>
      <c r="W342" s="118">
        <f>IF(1=1,IF(OR(U342="",V342="",NOT(ISNUMBER(U342)),NOT(ISNUMBER(V342)),U342=0),"",V342/U342),N("U6"))</f>
        <v>1.5</v>
      </c>
      <c r="X342" s="119">
        <f>IF(1=1,IF(OR(W342="",NOT(ISNUMBER(F342))),"",F342*W342*IFERROR(INDEX(D384:D428,MATCH(AE342,B384:B428,0)),1)),N("V7"))</f>
        <v>15</v>
      </c>
      <c r="Y342" s="120" t="str">
        <f>IF(1=1,IF(F342="","",IF(G342="","",IFERROR(INDEX(E384:E428,MATCH(AE342,B384:B428,0)),G342&amp;""))),N("W6"))</f>
        <v>Quoi ?</v>
      </c>
      <c r="Z342" s="121">
        <f>IF(1=1,IF(X342="","",IF(AND(ISNUMBER(X342),X342&lt;1,Y342="kg"),MAX(1,ROUND(X342*1000,0)),IF(AND(ISNUMBER(X342),X342&lt;1,Y342="L"),MAX(1,ROUND(X342*100,0)),ROUND(X342,3)))),N("X6"))</f>
        <v>15</v>
      </c>
      <c r="AA342" s="122" t="str">
        <f>IF(1=1,IF(X342="","",IF(AND(ISNUMBER(X342),X342&lt;1,Y342="kg"),"g",IF(AND(ISNUMBER(X342),X342&lt;1,Y342="L"),"cl",Y342))),N("Y6"))</f>
        <v>Quoi ?</v>
      </c>
      <c r="AB342" s="123" t="str">
        <f>IF(1=1,IF(E342="","",IF(F342="","A CONTROLER",IF(NOT(ISNUMBER(F342)),"TEXTE",IF(OR(W342="",W342&lt;=0),"COMMANDE COUVERTS INCOMPLETE",IF(G342="","UNITE MANQUANTE",IF(COUNTIF(B384:B428,AE342)=0,"UNITE A CONTROLER","OK")))))),N("Z6"))</f>
        <v>UNITE A CONTROLER</v>
      </c>
      <c r="AD342" s="124">
        <v>62</v>
      </c>
      <c r="AE342" s="125" t="str">
        <f>IF(1=1,IF(G342="","",UPPER(TRIM(SUBSTITUTE(SUBSTITUTE(G342&amp;"",CHAR(160)," ")," "," ")))),N("AC6"))</f>
        <v>QUOI ?</v>
      </c>
      <c r="AG342" s="244" t="s">
        <v>72</v>
      </c>
    </row>
    <row r="343" spans="1:33" ht="15.75" x14ac:dyDescent="0.25">
      <c r="A343" s="160" t="str">
        <f>IF(1=1,IF(E343="","",A342),N("A7"))</f>
        <v/>
      </c>
      <c r="B343" s="127" t="str">
        <f>IF(1=1,IF(E343="","",B342),N("B7"))</f>
        <v/>
      </c>
      <c r="C343" s="127"/>
      <c r="D343" s="129" t="str">
        <f>IF(ISBLANK(E343),"",LARGE(D342:D342,1)+1)</f>
        <v/>
      </c>
      <c r="E343" s="130"/>
      <c r="F343" s="131"/>
      <c r="G343" s="170"/>
      <c r="H343" s="105"/>
      <c r="I343" s="132" t="str">
        <f>IF(1=1,IF(E343="","",I342),N("H7"))</f>
        <v/>
      </c>
      <c r="J343" s="133" t="str">
        <f>IF(1=1,IF(E343="","",J342),N("I7"))</f>
        <v/>
      </c>
      <c r="K343" s="134" t="str">
        <f>IF(1=1,IF(E343="","",K342),N("J7"))</f>
        <v/>
      </c>
      <c r="L343" s="135" t="str">
        <f>IF(1=1,IF(OR(J343="",O343="",NOT(ISNUMBER(J343)),NOT(ISNUMBER(O343)),J343=0),"",O343/J343),N("L7"))</f>
        <v/>
      </c>
      <c r="M343" s="136" t="str">
        <f>IF(1=1,IF(OR(L343="",NOT(ISNUMBER(F343))),"",F343*L343*IFERROR(INDEX(D384:D428,MATCH(AE343,B384:B428,0)),1)),N("M13"))</f>
        <v/>
      </c>
      <c r="N343" s="137" t="str">
        <f>IF(1=1,IF(F343="","",IF(G343="","",IFERROR(INDEX(E384:E428,MATCH(AE343,B384:B428,0)),G343&amp;""))),N("N6"))</f>
        <v/>
      </c>
      <c r="O343" s="138" t="str">
        <f>IF(1=1,IF(E343="","",O342),N("K7"))</f>
        <v/>
      </c>
      <c r="P343" s="139" t="str">
        <f>IF(1=1,IF(M343="","",IF(AND(ISNUMBER(M343),M343&lt;1,N343="kg"),MAX(1,ROUND(M343*1000,0)),IF(AND(ISNUMBER(M343),M343&lt;1,N343="L"),MAX(1,ROUND(M343*100,0)),ROUND(M343,3)))),N("O7"))</f>
        <v/>
      </c>
      <c r="Q343" s="140" t="str">
        <f>IF(1=1,IF(M343="","",IF(AND(ISNUMBER(M343),M343&lt;1,N343="kg"),"g",IF(AND(ISNUMBER(M343),M343&lt;1,N343="L"),"cl",N343))),N("P7"))</f>
        <v/>
      </c>
      <c r="R343" s="161" t="str">
        <f>IF(1=1,IF(E343="","",IF(F343="","A CONTROLER",IF(NOT(ISNUMBER(F343)),"TEXTE",IF(OR(L343="",L343&lt;=0),"COMMANDE PRINCIPALE INCOMPLETE",IF(G343="","UNITE MANQUANTE",IF(COUNTIF(B384:B428,AE343)=0,"UNITE A CONTROLER","OK")))))),N("Q9"))</f>
        <v/>
      </c>
      <c r="S343" s="105"/>
      <c r="T343" s="141">
        <f t="shared" ref="T343:T376" si="20">E343</f>
        <v>0</v>
      </c>
      <c r="U343" s="133" t="str">
        <f>IF(1=1,IF(E343="","",U342),N("S7"))</f>
        <v/>
      </c>
      <c r="V343" s="133" t="str">
        <f>IF(1=1,IF(E343="","",V342),N("T7"))</f>
        <v/>
      </c>
      <c r="W343" s="135" t="str">
        <f>IF(1=1,IF(OR(U343="",V343="",NOT(ISNUMBER(U343)),NOT(ISNUMBER(V343)),U343=0),"",V343/U343),N("U7"))</f>
        <v/>
      </c>
      <c r="X343" s="136" t="str">
        <f>IF(1=1,IF(OR(W343="",NOT(ISNUMBER(F343))),"",F343*W343*IFERROR(INDEX(D384:D428,MATCH(AE343,B384:B428,0)),1)),N("V7"))</f>
        <v/>
      </c>
      <c r="Y343" s="137" t="str">
        <f>IF(1=1,IF(F343="","",IF(G343="","",IFERROR(INDEX(E384:E428,MATCH(AE343,B384:B428,0)),G343&amp;""))),N("W6"))</f>
        <v/>
      </c>
      <c r="Z343" s="142" t="str">
        <f>IF(1=1,IF(X343="","",IF(AND(ISNUMBER(X343),X343&lt;1,Y343="kg"),MAX(1,ROUND(X343*1000,0)),IF(AND(ISNUMBER(X343),X343&lt;1,Y343="L"),MAX(1,ROUND(X343*100,0)),ROUND(X343,3)))),N("X7"))</f>
        <v/>
      </c>
      <c r="AA343" s="143" t="str">
        <f>IF(1=1,IF(X343="","",IF(AND(ISNUMBER(X343),X343&lt;1,Y343="kg"),"g",IF(AND(ISNUMBER(X343),X343&lt;1,Y343="L"),"cl",Y343))),N("Y7"))</f>
        <v/>
      </c>
      <c r="AB343" s="123" t="str">
        <f>IF(1=1,IF(E343="","",IF(F343="","A CONTROLER",IF(NOT(ISNUMBER(F343)),"TEXTE",IF(OR(W343="",W343&lt;=0),"COMMANDE COUVERTS INCOMPLETE",IF(G343="","UNITE MANQUANTE",IF(COUNTIF(B384:B428,AE343)=0,"UNITE A CONTROLER","OK")))))),N("Z6"))</f>
        <v/>
      </c>
      <c r="AD343" s="144" t="str">
        <f>IF(1=1,IF(E343="","",AD342),N("AB7"))</f>
        <v/>
      </c>
      <c r="AE343" s="125" t="str">
        <f>IF(1=1,IF(G343="","",UPPER(TRIM(SUBSTITUTE(SUBSTITUTE(G343&amp;"",CHAR(160)," ")," "," ")))),N("AC7"))</f>
        <v/>
      </c>
      <c r="AG343" s="244" t="s">
        <v>74</v>
      </c>
    </row>
    <row r="344" spans="1:33" ht="15.75" x14ac:dyDescent="0.25">
      <c r="A344" s="160" t="str">
        <f>IF(1=1,IF(E344="","",A342),N("A8"))</f>
        <v/>
      </c>
      <c r="B344" s="127" t="str">
        <f>IF(1=1,IF(E344="","",B342),N("B8"))</f>
        <v/>
      </c>
      <c r="C344" s="127"/>
      <c r="D344" s="129" t="str">
        <f>IF(ISBLANK(E344),"",LARGE(D342:D343,1)+1)</f>
        <v/>
      </c>
      <c r="E344" s="130"/>
      <c r="F344" s="131"/>
      <c r="G344" s="170"/>
      <c r="H344" s="105"/>
      <c r="I344" s="132" t="str">
        <f>IF(1=1,IF(E344="","",I342),N("H8"))</f>
        <v/>
      </c>
      <c r="J344" s="133" t="str">
        <f>IF(1=1,IF(E344="","",J342),N("I8"))</f>
        <v/>
      </c>
      <c r="K344" s="134" t="str">
        <f>IF(1=1,IF(E344="","",K342),N("J8"))</f>
        <v/>
      </c>
      <c r="L344" s="135" t="str">
        <f>IF(1=1,IF(OR(J344="",O344="",NOT(ISNUMBER(J344)),NOT(ISNUMBER(O344)),J344=0),"",O344/J344),N("L8"))</f>
        <v/>
      </c>
      <c r="M344" s="136" t="str">
        <f>IF(1=1,IF(OR(L344="",NOT(ISNUMBER(F344))),"",F344*L344*IFERROR(INDEX(D384:D428,MATCH(AE344,B384:B428,0)),1)),N("M13"))</f>
        <v/>
      </c>
      <c r="N344" s="137" t="str">
        <f>IF(1=1,IF(F344="","",IF(G344="","",IFERROR(INDEX(E384:E428,MATCH(AE344,B384:B428,0)),G344&amp;""))),N("N6"))</f>
        <v/>
      </c>
      <c r="O344" s="138" t="str">
        <f>IF(1=1,IF(E344="","",O342),N("K8"))</f>
        <v/>
      </c>
      <c r="P344" s="139" t="str">
        <f>IF(1=1,IF(M344="","",IF(AND(ISNUMBER(M344),M344&lt;1,N344="kg"),MAX(1,ROUND(M344*1000,0)),IF(AND(ISNUMBER(M344),M344&lt;1,N344="L"),MAX(1,ROUND(M344*100,0)),ROUND(M344,3)))),N("O8"))</f>
        <v/>
      </c>
      <c r="Q344" s="140" t="str">
        <f>IF(1=1,IF(M344="","",IF(AND(ISNUMBER(M344),M344&lt;1,N344="kg"),"g",IF(AND(ISNUMBER(M344),M344&lt;1,N344="L"),"cl",N344))),N("P8"))</f>
        <v/>
      </c>
      <c r="R344" s="161" t="str">
        <f>IF(1=1,IF(E344="","",IF(F344="","A CONTROLER",IF(NOT(ISNUMBER(F344)),"TEXTE",IF(OR(L344="",L344&lt;=0),"COMMANDE PRINCIPALE INCOMPLETE",IF(G344="","UNITE MANQUANTE",IF(COUNTIF(B384:B428,AE344)=0,"UNITE A CONTROLER","OK")))))),N("Q9"))</f>
        <v/>
      </c>
      <c r="S344" s="105"/>
      <c r="T344" s="141">
        <f t="shared" si="20"/>
        <v>0</v>
      </c>
      <c r="U344" s="133" t="str">
        <f>IF(1=1,IF(E344="","",U342),N("S8"))</f>
        <v/>
      </c>
      <c r="V344" s="133" t="str">
        <f>IF(1=1,IF(E344="","",V342),N("T8"))</f>
        <v/>
      </c>
      <c r="W344" s="135" t="str">
        <f>IF(1=1,IF(OR(U344="",V344="",NOT(ISNUMBER(U344)),NOT(ISNUMBER(V344)),U344=0),"",V344/U344),N("U8"))</f>
        <v/>
      </c>
      <c r="X344" s="136" t="str">
        <f>IF(1=1,IF(OR(W344="",NOT(ISNUMBER(F344))),"",F344*W344*IFERROR(INDEX(D384:D428,MATCH(AE344,B384:B428,0)),1)),N("V7"))</f>
        <v/>
      </c>
      <c r="Y344" s="137" t="str">
        <f>IF(1=1,IF(F344="","",IF(G344="","",IFERROR(INDEX(E384:E428,MATCH(AE344,B384:B428,0)),G344&amp;""))),N("W6"))</f>
        <v/>
      </c>
      <c r="Z344" s="142" t="str">
        <f>IF(1=1,IF(X344="","",IF(AND(ISNUMBER(X344),X344&lt;1,Y344="kg"),MAX(1,ROUND(X344*1000,0)),IF(AND(ISNUMBER(X344),X344&lt;1,Y344="L"),MAX(1,ROUND(X344*100,0)),ROUND(X344,3)))),N("X8"))</f>
        <v/>
      </c>
      <c r="AA344" s="143" t="str">
        <f>IF(1=1,IF(X344="","",IF(AND(ISNUMBER(X344),X344&lt;1,Y344="kg"),"g",IF(AND(ISNUMBER(X344),X344&lt;1,Y344="L"),"cl",Y344))),N("Y8"))</f>
        <v/>
      </c>
      <c r="AB344" s="123" t="str">
        <f>IF(1=1,IF(E344="","",IF(F344="","A CONTROLER",IF(NOT(ISNUMBER(F344)),"TEXTE",IF(OR(W344="",W344&lt;=0),"COMMANDE COUVERTS INCOMPLETE",IF(G344="","UNITE MANQUANTE",IF(COUNTIF(B384:B428,AE344)=0,"UNITE A CONTROLER","OK")))))),N("Z6"))</f>
        <v/>
      </c>
      <c r="AD344" s="144" t="str">
        <f>IF(1=1,IF(E344="","",AD342),N("AB8"))</f>
        <v/>
      </c>
      <c r="AE344" s="125" t="str">
        <f>IF(1=1,IF(G344="","",UPPER(TRIM(SUBSTITUTE(SUBSTITUTE(G344&amp;"",CHAR(160)," ")," "," ")))),N("AC8"))</f>
        <v/>
      </c>
      <c r="AG344" s="244" t="s">
        <v>76</v>
      </c>
    </row>
    <row r="345" spans="1:33" ht="15.75" x14ac:dyDescent="0.25">
      <c r="A345" s="160" t="str">
        <f>IF(1=1,IF(E345="","",A342),N("A9"))</f>
        <v/>
      </c>
      <c r="B345" s="127" t="str">
        <f>IF(1=1,IF(E345="","",B342),N("B9"))</f>
        <v/>
      </c>
      <c r="C345" s="127"/>
      <c r="D345" s="129" t="str">
        <f>IF(ISBLANK(E345),"",LARGE(D342:D344,1)+1)</f>
        <v/>
      </c>
      <c r="E345" s="130"/>
      <c r="F345" s="131"/>
      <c r="G345" s="170"/>
      <c r="H345" s="105"/>
      <c r="I345" s="132" t="str">
        <f>IF(1=1,IF(E345="","",I342),N("H9"))</f>
        <v/>
      </c>
      <c r="J345" s="133" t="str">
        <f>IF(1=1,IF(E345="","",J342),N("I9"))</f>
        <v/>
      </c>
      <c r="K345" s="134" t="str">
        <f>IF(1=1,IF(E345="","",K342),N("J9"))</f>
        <v/>
      </c>
      <c r="L345" s="135" t="str">
        <f>IF(1=1,IF(OR(J345="",O345="",NOT(ISNUMBER(J345)),NOT(ISNUMBER(O345)),J345=0),"",O345/J345),N("L9"))</f>
        <v/>
      </c>
      <c r="M345" s="136" t="str">
        <f>IF(1=1,IF(OR(L345="",NOT(ISNUMBER(F345))),"",F345*L345*IFERROR(INDEX(D384:D428,MATCH(AE345,B384:B428,0)),1)),N("M13"))</f>
        <v/>
      </c>
      <c r="N345" s="137" t="str">
        <f>IF(1=1,IF(F345="","",IF(G345="","",IFERROR(INDEX(E384:E428,MATCH(AE345,B384:B428,0)),G345&amp;""))),N("N6"))</f>
        <v/>
      </c>
      <c r="O345" s="138" t="str">
        <f>IF(1=1,IF(E345="","",O342),N("K9"))</f>
        <v/>
      </c>
      <c r="P345" s="139" t="str">
        <f>IF(1=1,IF(M345="","",IF(AND(ISNUMBER(M345),M345&lt;1,N345="kg"),MAX(1,ROUND(M345*1000,0)),IF(AND(ISNUMBER(M345),M345&lt;1,N345="L"),MAX(1,ROUND(M345*100,0)),ROUND(M345,3)))),N("O9"))</f>
        <v/>
      </c>
      <c r="Q345" s="140" t="str">
        <f>IF(1=1,IF(M345="","",IF(AND(ISNUMBER(M345),M345&lt;1,N345="kg"),"g",IF(AND(ISNUMBER(M345),M345&lt;1,N345="L"),"cl",N345))),N("P9"))</f>
        <v/>
      </c>
      <c r="R345" s="161" t="str">
        <f>IF(1=1,IF(E345="","",IF(F345="","A CONTROLER",IF(NOT(ISNUMBER(F345)),"TEXTE",IF(OR(L345="",L345&lt;=0),"COMMANDE PRINCIPALE INCOMPLETE",IF(G345="","UNITE MANQUANTE",IF(COUNTIF(B384:B428,AE345)=0,"UNITE A CONTROLER","OK")))))),N("Q9"))</f>
        <v/>
      </c>
      <c r="S345" s="105"/>
      <c r="T345" s="141">
        <f t="shared" si="20"/>
        <v>0</v>
      </c>
      <c r="U345" s="133" t="str">
        <f>IF(1=1,IF(E345="","",U342),N("S9"))</f>
        <v/>
      </c>
      <c r="V345" s="133" t="str">
        <f>IF(1=1,IF(E345="","",V342),N("T9"))</f>
        <v/>
      </c>
      <c r="W345" s="135" t="str">
        <f>IF(1=1,IF(OR(U345="",V345="",NOT(ISNUMBER(U345)),NOT(ISNUMBER(V345)),U345=0),"",V345/U345),N("U9"))</f>
        <v/>
      </c>
      <c r="X345" s="136" t="str">
        <f>IF(1=1,IF(OR(W345="",NOT(ISNUMBER(F345))),"",F345*W345*IFERROR(INDEX(D384:D428,MATCH(AE345,B384:B428,0)),1)),N("V7"))</f>
        <v/>
      </c>
      <c r="Y345" s="137" t="str">
        <f>IF(1=1,IF(F345="","",IF(G345="","",IFERROR(INDEX(E384:E428,MATCH(AE345,B384:B428,0)),G345&amp;""))),N("W6"))</f>
        <v/>
      </c>
      <c r="Z345" s="142" t="str">
        <f>IF(1=1,IF(X345="","",IF(AND(ISNUMBER(X345),X345&lt;1,Y345="kg"),MAX(1,ROUND(X345*1000,0)),IF(AND(ISNUMBER(X345),X345&lt;1,Y345="L"),MAX(1,ROUND(X345*100,0)),ROUND(X345,3)))),N("X9"))</f>
        <v/>
      </c>
      <c r="AA345" s="143" t="str">
        <f>IF(1=1,IF(X345="","",IF(AND(ISNUMBER(X345),X345&lt;1,Y345="kg"),"g",IF(AND(ISNUMBER(X345),X345&lt;1,Y345="L"),"cl",Y345))),N("Y9"))</f>
        <v/>
      </c>
      <c r="AB345" s="123" t="str">
        <f>IF(1=1,IF(E345="","",IF(F345="","A CONTROLER",IF(NOT(ISNUMBER(F345)),"TEXTE",IF(OR(W345="",W345&lt;=0),"COMMANDE COUVERTS INCOMPLETE",IF(G345="","UNITE MANQUANTE",IF(COUNTIF(B384:B428,AE345)=0,"UNITE A CONTROLER","OK")))))),N("Z6"))</f>
        <v/>
      </c>
      <c r="AD345" s="144" t="str">
        <f>IF(1=1,IF(E345="","",AD342),N("AB9"))</f>
        <v/>
      </c>
      <c r="AE345" s="125" t="str">
        <f>IF(1=1,IF(G345="","",UPPER(TRIM(SUBSTITUTE(SUBSTITUTE(G345&amp;"",CHAR(160)," ")," "," ")))),N("AC9"))</f>
        <v/>
      </c>
      <c r="AG345" s="244" t="s">
        <v>78</v>
      </c>
    </row>
    <row r="346" spans="1:33" ht="15.75" x14ac:dyDescent="0.25">
      <c r="A346" s="160" t="str">
        <f>IF(1=1,IF(E346="","",A342),N("A10"))</f>
        <v/>
      </c>
      <c r="B346" s="127" t="str">
        <f>IF(1=1,IF(E346="","",B342),N("B10"))</f>
        <v/>
      </c>
      <c r="C346" s="127"/>
      <c r="D346" s="129" t="str">
        <f>IF(ISBLANK(E346),"",LARGE(D342:D345,1)+1)</f>
        <v/>
      </c>
      <c r="E346" s="130"/>
      <c r="F346" s="131"/>
      <c r="G346" s="170"/>
      <c r="H346" s="105"/>
      <c r="I346" s="132" t="str">
        <f>IF(1=1,IF(E346="","",I342),N("H10"))</f>
        <v/>
      </c>
      <c r="J346" s="133" t="str">
        <f>IF(1=1,IF(E346="","",J342),N("I10"))</f>
        <v/>
      </c>
      <c r="K346" s="134" t="str">
        <f>IF(1=1,IF(E346="","",K342),N("J10"))</f>
        <v/>
      </c>
      <c r="L346" s="135" t="str">
        <f>IF(1=1,IF(OR(J346="",O346="",NOT(ISNUMBER(J346)),NOT(ISNUMBER(O346)),J346=0),"",O346/J346),N("L10"))</f>
        <v/>
      </c>
      <c r="M346" s="136" t="str">
        <f>IF(1=1,IF(OR(L346="",NOT(ISNUMBER(F346))),"",F346*L346*IFERROR(INDEX(D384:D428,MATCH(AE346,B384:B428,0)),1)),N("M13"))</f>
        <v/>
      </c>
      <c r="N346" s="137" t="str">
        <f>IF(1=1,IF(F346="","",IF(G346="","",IFERROR(INDEX(E384:E428,MATCH(AE346,B384:B428,0)),G346&amp;""))),N("N6"))</f>
        <v/>
      </c>
      <c r="O346" s="138" t="str">
        <f>IF(1=1,IF(E346="","",O342),N("K10"))</f>
        <v/>
      </c>
      <c r="P346" s="139" t="str">
        <f>IF(1=1,IF(M346="","",IF(AND(ISNUMBER(M346),M346&lt;1,N346="kg"),MAX(1,ROUND(M346*1000,0)),IF(AND(ISNUMBER(M346),M346&lt;1,N346="L"),MAX(1,ROUND(M346*100,0)),ROUND(M346,3)))),N("O10"))</f>
        <v/>
      </c>
      <c r="Q346" s="140" t="str">
        <f>IF(1=1,IF(M346="","",IF(AND(ISNUMBER(M346),M346&lt;1,N346="kg"),"g",IF(AND(ISNUMBER(M346),M346&lt;1,N346="L"),"cl",N346))),N("P10"))</f>
        <v/>
      </c>
      <c r="R346" s="161" t="str">
        <f>IF(1=1,IF(E346="","",IF(F346="","A CONTROLER",IF(NOT(ISNUMBER(F346)),"TEXTE",IF(OR(L346="",L346&lt;=0),"COMMANDE PRINCIPALE INCOMPLETE",IF(G346="","UNITE MANQUANTE",IF(COUNTIF(B384:B428,AE346)=0,"UNITE A CONTROLER","OK")))))),N("Q9"))</f>
        <v/>
      </c>
      <c r="S346" s="105"/>
      <c r="T346" s="141">
        <f t="shared" si="20"/>
        <v>0</v>
      </c>
      <c r="U346" s="133" t="str">
        <f>IF(1=1,IF(E346="","",U342),N("S10"))</f>
        <v/>
      </c>
      <c r="V346" s="133" t="str">
        <f>IF(1=1,IF(E346="","",V342),N("T10"))</f>
        <v/>
      </c>
      <c r="W346" s="135" t="str">
        <f>IF(1=1,IF(OR(U346="",V346="",NOT(ISNUMBER(U346)),NOT(ISNUMBER(V346)),U346=0),"",V346/U346),N("U10"))</f>
        <v/>
      </c>
      <c r="X346" s="136" t="str">
        <f>IF(1=1,IF(OR(W346="",NOT(ISNUMBER(F346))),"",F346*W346*IFERROR(INDEX(D384:D428,MATCH(AE346,B384:B428,0)),1)),N("V7"))</f>
        <v/>
      </c>
      <c r="Y346" s="137" t="str">
        <f>IF(1=1,IF(F346="","",IF(G346="","",IFERROR(INDEX(E384:E428,MATCH(AE346,B384:B428,0)),G346&amp;""))),N("W6"))</f>
        <v/>
      </c>
      <c r="Z346" s="142" t="str">
        <f>IF(1=1,IF(X346="","",IF(AND(ISNUMBER(X346),X346&lt;1,Y346="kg"),MAX(1,ROUND(X346*1000,0)),IF(AND(ISNUMBER(X346),X346&lt;1,Y346="L"),MAX(1,ROUND(X346*100,0)),ROUND(X346,3)))),N("X10"))</f>
        <v/>
      </c>
      <c r="AA346" s="143" t="str">
        <f>IF(1=1,IF(X346="","",IF(AND(ISNUMBER(X346),X346&lt;1,Y346="kg"),"g",IF(AND(ISNUMBER(X346),X346&lt;1,Y346="L"),"cl",Y346))),N("Y10"))</f>
        <v/>
      </c>
      <c r="AB346" s="123" t="str">
        <f>IF(1=1,IF(E346="","",IF(F346="","A CONTROLER",IF(NOT(ISNUMBER(F346)),"TEXTE",IF(OR(W346="",W346&lt;=0),"COMMANDE COUVERTS INCOMPLETE",IF(G346="","UNITE MANQUANTE",IF(COUNTIF(B384:B428,AE346)=0,"UNITE A CONTROLER","OK")))))),N("Z6"))</f>
        <v/>
      </c>
      <c r="AD346" s="144" t="str">
        <f>IF(1=1,IF(E346="","",AD342),N("AB10"))</f>
        <v/>
      </c>
      <c r="AE346" s="125" t="str">
        <f>IF(1=1,IF(G346="","",UPPER(TRIM(SUBSTITUTE(SUBSTITUTE(G346&amp;"",CHAR(160)," ")," "," ")))),N("AC10"))</f>
        <v/>
      </c>
      <c r="AG346" s="244" t="s">
        <v>80</v>
      </c>
    </row>
    <row r="347" spans="1:33" ht="15.75" x14ac:dyDescent="0.25">
      <c r="A347" s="160" t="str">
        <f>IF(1=1,IF(E347="","",A342),N("A11"))</f>
        <v/>
      </c>
      <c r="B347" s="127" t="str">
        <f>IF(1=1,IF(E347="","",B342),N("B11"))</f>
        <v/>
      </c>
      <c r="C347" s="127"/>
      <c r="D347" s="129" t="str">
        <f>IF(ISBLANK(E347),"",LARGE(D342:D346,1)+1)</f>
        <v/>
      </c>
      <c r="E347" s="130"/>
      <c r="F347" s="131"/>
      <c r="G347" s="170"/>
      <c r="H347" s="105"/>
      <c r="I347" s="132" t="str">
        <f>IF(1=1,IF(E347="","",I342),N("H11"))</f>
        <v/>
      </c>
      <c r="J347" s="133" t="str">
        <f>IF(1=1,IF(E347="","",J342),N("I11"))</f>
        <v/>
      </c>
      <c r="K347" s="134" t="str">
        <f>IF(1=1,IF(E347="","",K342),N("J11"))</f>
        <v/>
      </c>
      <c r="L347" s="135" t="str">
        <f>IF(1=1,IF(OR(J347="",O347="",NOT(ISNUMBER(J347)),NOT(ISNUMBER(O347)),J347=0),"",O347/J347),N("L11"))</f>
        <v/>
      </c>
      <c r="M347" s="136" t="str">
        <f>IF(1=1,IF(OR(L347="",NOT(ISNUMBER(F347))),"",F347*L347*IFERROR(INDEX(D384:D428,MATCH(AE347,B384:B428,0)),1)),N("M13"))</f>
        <v/>
      </c>
      <c r="N347" s="137" t="str">
        <f>IF(1=1,IF(F347="","",IF(G347="","",IFERROR(INDEX(E384:E428,MATCH(AE347,B384:B428,0)),G347&amp;""))),N("N6"))</f>
        <v/>
      </c>
      <c r="O347" s="138" t="str">
        <f>IF(1=1,IF(E347="","",O342),N("K11"))</f>
        <v/>
      </c>
      <c r="P347" s="139" t="str">
        <f>IF(1=1,IF(M347="","",IF(AND(ISNUMBER(M347),M347&lt;1,N347="kg"),MAX(1,ROUND(M347*1000,0)),IF(AND(ISNUMBER(M347),M347&lt;1,N347="L"),MAX(1,ROUND(M347*100,0)),ROUND(M347,3)))),N("O11"))</f>
        <v/>
      </c>
      <c r="Q347" s="140" t="str">
        <f>IF(1=1,IF(M347="","",IF(AND(ISNUMBER(M347),M347&lt;1,N347="kg"),"g",IF(AND(ISNUMBER(M347),M347&lt;1,N347="L"),"cl",N347))),N("P11"))</f>
        <v/>
      </c>
      <c r="R347" s="161" t="str">
        <f>IF(1=1,IF(E347="","",IF(F347="","A CONTROLER",IF(NOT(ISNUMBER(F347)),"TEXTE",IF(OR(L347="",L347&lt;=0),"COMMANDE PRINCIPALE INCOMPLETE",IF(G347="","UNITE MANQUANTE",IF(COUNTIF(B384:B428,AE347)=0,"UNITE A CONTROLER","OK")))))),N("Q9"))</f>
        <v/>
      </c>
      <c r="S347" s="105"/>
      <c r="T347" s="141">
        <f t="shared" si="20"/>
        <v>0</v>
      </c>
      <c r="U347" s="133" t="str">
        <f>IF(1=1,IF(E347="","",U342),N("S11"))</f>
        <v/>
      </c>
      <c r="V347" s="133" t="str">
        <f>IF(1=1,IF(E347="","",V342),N("T11"))</f>
        <v/>
      </c>
      <c r="W347" s="135" t="str">
        <f>IF(1=1,IF(OR(U347="",V347="",NOT(ISNUMBER(U347)),NOT(ISNUMBER(V347)),U347=0),"",V347/U347),N("U11"))</f>
        <v/>
      </c>
      <c r="X347" s="136" t="str">
        <f>IF(1=1,IF(OR(W347="",NOT(ISNUMBER(F347))),"",F347*W347*IFERROR(INDEX(D384:D428,MATCH(AE347,B384:B428,0)),1)),N("V7"))</f>
        <v/>
      </c>
      <c r="Y347" s="137" t="str">
        <f>IF(1=1,IF(F347="","",IF(G347="","",IFERROR(INDEX(E384:E428,MATCH(AE347,B384:B428,0)),G347&amp;""))),N("W6"))</f>
        <v/>
      </c>
      <c r="Z347" s="142" t="str">
        <f>IF(1=1,IF(X347="","",IF(AND(ISNUMBER(X347),X347&lt;1,Y347="kg"),MAX(1,ROUND(X347*1000,0)),IF(AND(ISNUMBER(X347),X347&lt;1,Y347="L"),MAX(1,ROUND(X347*100,0)),ROUND(X347,3)))),N("X11"))</f>
        <v/>
      </c>
      <c r="AA347" s="143" t="str">
        <f>IF(1=1,IF(X347="","",IF(AND(ISNUMBER(X347),X347&lt;1,Y347="kg"),"g",IF(AND(ISNUMBER(X347),X347&lt;1,Y347="L"),"cl",Y347))),N("Y11"))</f>
        <v/>
      </c>
      <c r="AB347" s="123" t="str">
        <f>IF(1=1,IF(E347="","",IF(F347="","A CONTROLER",IF(NOT(ISNUMBER(F347)),"TEXTE",IF(OR(W347="",W347&lt;=0),"COMMANDE COUVERTS INCOMPLETE",IF(G347="","UNITE MANQUANTE",IF(COUNTIF(B384:B428,AE347)=0,"UNITE A CONTROLER","OK")))))),N("Z6"))</f>
        <v/>
      </c>
      <c r="AD347" s="144" t="str">
        <f>IF(1=1,IF(E347="","",AD342),N("AB11"))</f>
        <v/>
      </c>
      <c r="AE347" s="125" t="str">
        <f>IF(1=1,IF(G347="","",UPPER(TRIM(SUBSTITUTE(SUBSTITUTE(G347&amp;"",CHAR(160)," ")," "," ")))),N("AC11"))</f>
        <v/>
      </c>
      <c r="AG347" s="244" t="s">
        <v>66</v>
      </c>
    </row>
    <row r="348" spans="1:33" ht="15.75" x14ac:dyDescent="0.25">
      <c r="A348" s="160" t="str">
        <f>IF(1=1,IF(E348="","",A342),N("A12"))</f>
        <v/>
      </c>
      <c r="B348" s="127" t="str">
        <f>IF(1=1,IF(E348="","",B342),N("B12"))</f>
        <v/>
      </c>
      <c r="C348" s="127"/>
      <c r="D348" s="129" t="str">
        <f>IF(ISBLANK(E348),"",LARGE(D342:D347,1)+1)</f>
        <v/>
      </c>
      <c r="E348" s="130"/>
      <c r="F348" s="131"/>
      <c r="G348" s="170"/>
      <c r="H348" s="105"/>
      <c r="I348" s="132" t="str">
        <f>IF(1=1,IF(E348="","",I342),N("H12"))</f>
        <v/>
      </c>
      <c r="J348" s="133" t="str">
        <f>IF(1=1,IF(E348="","",J342),N("I12"))</f>
        <v/>
      </c>
      <c r="K348" s="134" t="str">
        <f>IF(1=1,IF(E348="","",K342),N("J12"))</f>
        <v/>
      </c>
      <c r="L348" s="135" t="str">
        <f>IF(1=1,IF(OR(J348="",O348="",NOT(ISNUMBER(J348)),NOT(ISNUMBER(O348)),J348=0),"",O348/J348),N("L12"))</f>
        <v/>
      </c>
      <c r="M348" s="136" t="str">
        <f>IF(1=1,IF(OR(L348="",NOT(ISNUMBER(F348))),"",F348*L348*IFERROR(INDEX(D384:D428,MATCH(AE348,B384:B428,0)),1)),N("M13"))</f>
        <v/>
      </c>
      <c r="N348" s="137" t="str">
        <f>IF(1=1,IF(F348="","",IF(G348="","",IFERROR(INDEX(E384:E428,MATCH(AE348,B384:B428,0)),G348&amp;""))),N("N6"))</f>
        <v/>
      </c>
      <c r="O348" s="138" t="str">
        <f>IF(1=1,IF(E348="","",O342),N("K12"))</f>
        <v/>
      </c>
      <c r="P348" s="139" t="str">
        <f>IF(1=1,IF(M348="","",IF(AND(ISNUMBER(M348),M348&lt;1,N348="kg"),MAX(1,ROUND(M348*1000,0)),IF(AND(ISNUMBER(M348),M348&lt;1,N348="L"),MAX(1,ROUND(M348*100,0)),ROUND(M348,3)))),N("O12"))</f>
        <v/>
      </c>
      <c r="Q348" s="140" t="str">
        <f>IF(1=1,IF(M348="","",IF(AND(ISNUMBER(M348),M348&lt;1,N348="kg"),"g",IF(AND(ISNUMBER(M348),M348&lt;1,N348="L"),"cl",N348))),N("P12"))</f>
        <v/>
      </c>
      <c r="R348" s="161" t="str">
        <f>IF(1=1,IF(E348="","",IF(F348="","A CONTROLER",IF(NOT(ISNUMBER(F348)),"TEXTE",IF(OR(L348="",L348&lt;=0),"COMMANDE PRINCIPALE INCOMPLETE",IF(G348="","UNITE MANQUANTE",IF(COUNTIF(B384:B428,AE348)=0,"UNITE A CONTROLER","OK")))))),N("Q9"))</f>
        <v/>
      </c>
      <c r="S348" s="105"/>
      <c r="T348" s="141">
        <f t="shared" si="20"/>
        <v>0</v>
      </c>
      <c r="U348" s="133" t="str">
        <f>IF(1=1,IF(E348="","",U342),N("S12"))</f>
        <v/>
      </c>
      <c r="V348" s="133" t="str">
        <f>IF(1=1,IF(E348="","",V342),N("T12"))</f>
        <v/>
      </c>
      <c r="W348" s="135" t="str">
        <f>IF(1=1,IF(OR(U348="",V348="",NOT(ISNUMBER(U348)),NOT(ISNUMBER(V348)),U348=0),"",V348/U348),N("U12"))</f>
        <v/>
      </c>
      <c r="X348" s="136" t="str">
        <f>IF(1=1,IF(OR(W348="",NOT(ISNUMBER(F348))),"",F348*W348*IFERROR(INDEX(D384:D428,MATCH(AE348,B384:B428,0)),1)),N("V7"))</f>
        <v/>
      </c>
      <c r="Y348" s="137" t="str">
        <f>IF(1=1,IF(F348="","",IF(G348="","",IFERROR(INDEX(E384:E428,MATCH(AE348,B384:B428,0)),G348&amp;""))),N("W6"))</f>
        <v/>
      </c>
      <c r="Z348" s="142" t="str">
        <f>IF(1=1,IF(X348="","",IF(AND(ISNUMBER(X348),X348&lt;1,Y348="kg"),MAX(1,ROUND(X348*1000,0)),IF(AND(ISNUMBER(X348),X348&lt;1,Y348="L"),MAX(1,ROUND(X348*100,0)),ROUND(X348,3)))),N("X12"))</f>
        <v/>
      </c>
      <c r="AA348" s="143" t="str">
        <f>IF(1=1,IF(X348="","",IF(AND(ISNUMBER(X348),X348&lt;1,Y348="kg"),"g",IF(AND(ISNUMBER(X348),X348&lt;1,Y348="L"),"cl",Y348))),N("Y12"))</f>
        <v/>
      </c>
      <c r="AB348" s="123" t="str">
        <f>IF(1=1,IF(E348="","",IF(F348="","A CONTROLER",IF(NOT(ISNUMBER(F348)),"TEXTE",IF(OR(W348="",W348&lt;=0),"COMMANDE COUVERTS INCOMPLETE",IF(G348="","UNITE MANQUANTE",IF(COUNTIF(B384:B428,AE348)=0,"UNITE A CONTROLER","OK")))))),N("Z6"))</f>
        <v/>
      </c>
      <c r="AD348" s="144" t="str">
        <f>IF(1=1,IF(E348="","",AD342),N("AB12"))</f>
        <v/>
      </c>
      <c r="AE348" s="125" t="str">
        <f>IF(1=1,IF(G348="","",UPPER(TRIM(SUBSTITUTE(SUBSTITUTE(G348&amp;"",CHAR(160)," ")," "," ")))),N("AC12"))</f>
        <v/>
      </c>
      <c r="AG348" s="244" t="s">
        <v>64</v>
      </c>
    </row>
    <row r="349" spans="1:33" ht="15.75" x14ac:dyDescent="0.25">
      <c r="A349" s="160" t="str">
        <f>IF(1=1,IF(E349="","",A342),N("A13"))</f>
        <v/>
      </c>
      <c r="B349" s="127" t="str">
        <f>IF(1=1,IF(E349="","",B342),N("B13"))</f>
        <v/>
      </c>
      <c r="C349" s="127"/>
      <c r="D349" s="129" t="str">
        <f>IF(ISBLANK(E349),"",LARGE(D342:D348,1)+1)</f>
        <v/>
      </c>
      <c r="E349" s="130"/>
      <c r="F349" s="131"/>
      <c r="G349" s="170"/>
      <c r="H349" s="105"/>
      <c r="I349" s="132" t="str">
        <f>IF(1=1,IF(E349="","",I342),N("H13"))</f>
        <v/>
      </c>
      <c r="J349" s="133" t="str">
        <f>IF(1=1,IF(E349="","",J342),N("I13"))</f>
        <v/>
      </c>
      <c r="K349" s="134" t="str">
        <f>IF(1=1,IF(E349="","",K342),N("J13"))</f>
        <v/>
      </c>
      <c r="L349" s="135" t="str">
        <f>IF(1=1,IF(OR(J349="",O349="",NOT(ISNUMBER(J349)),NOT(ISNUMBER(O349)),J349=0),"",O349/J349),N("L13"))</f>
        <v/>
      </c>
      <c r="M349" s="136" t="str">
        <f>IF(1=1,IF(OR(L349="",NOT(ISNUMBER(F349))),"",F349*L349*IFERROR(INDEX(D384:D428,MATCH(AE349,B384:B428,0)),1)),N("M13"))</f>
        <v/>
      </c>
      <c r="N349" s="137" t="str">
        <f>IF(1=1,IF(F349="","",IF(G349="","",IFERROR(INDEX(E384:E428,MATCH(AE349,B384:B428,0)),G349&amp;""))),N("N6"))</f>
        <v/>
      </c>
      <c r="O349" s="138" t="str">
        <f>IF(1=1,IF(E349="","",O342),N("K13"))</f>
        <v/>
      </c>
      <c r="P349" s="139" t="str">
        <f>IF(1=1,IF(M349="","",IF(AND(ISNUMBER(M349),M349&lt;1,N349="kg"),MAX(1,ROUND(M349*1000,0)),IF(AND(ISNUMBER(M349),M349&lt;1,N349="L"),MAX(1,ROUND(M349*100,0)),ROUND(M349,3)))),N("O13"))</f>
        <v/>
      </c>
      <c r="Q349" s="140" t="str">
        <f>IF(1=1,IF(M349="","",IF(AND(ISNUMBER(M349),M349&lt;1,N349="kg"),"g",IF(AND(ISNUMBER(M349),M349&lt;1,N349="L"),"cl",N349))),N("P13"))</f>
        <v/>
      </c>
      <c r="R349" s="161" t="str">
        <f>IF(1=1,IF(E349="","",IF(F349="","A CONTROLER",IF(NOT(ISNUMBER(F349)),"TEXTE",IF(OR(L349="",L349&lt;=0),"COMMANDE PRINCIPALE INCOMPLETE",IF(G349="","UNITE MANQUANTE",IF(COUNTIF(B384:B428,AE349)=0,"UNITE A CONTROLER","OK")))))),N("Q9"))</f>
        <v/>
      </c>
      <c r="S349" s="105"/>
      <c r="T349" s="141">
        <f t="shared" si="20"/>
        <v>0</v>
      </c>
      <c r="U349" s="133" t="str">
        <f>IF(1=1,IF(E349="","",U342),N("S13"))</f>
        <v/>
      </c>
      <c r="V349" s="133" t="str">
        <f>IF(1=1,IF(E349="","",V342),N("T13"))</f>
        <v/>
      </c>
      <c r="W349" s="135" t="str">
        <f>IF(1=1,IF(OR(U349="",V349="",NOT(ISNUMBER(U349)),NOT(ISNUMBER(V349)),U349=0),"",V349/U349),N("U13"))</f>
        <v/>
      </c>
      <c r="X349" s="136" t="str">
        <f>IF(1=1,IF(OR(W349="",NOT(ISNUMBER(F349))),"",F349*W349*IFERROR(INDEX(D384:D428,MATCH(AE349,B384:B428,0)),1)),N("V7"))</f>
        <v/>
      </c>
      <c r="Y349" s="137" t="str">
        <f>IF(1=1,IF(F349="","",IF(G349="","",IFERROR(INDEX(E384:E428,MATCH(AE349,B384:B428,0)),G349&amp;""))),N("W6"))</f>
        <v/>
      </c>
      <c r="Z349" s="142" t="str">
        <f>IF(1=1,IF(X349="","",IF(AND(ISNUMBER(X349),X349&lt;1,Y349="kg"),MAX(1,ROUND(X349*1000,0)),IF(AND(ISNUMBER(X349),X349&lt;1,Y349="L"),MAX(1,ROUND(X349*100,0)),ROUND(X349,3)))),N("X13"))</f>
        <v/>
      </c>
      <c r="AA349" s="143" t="str">
        <f>IF(1=1,IF(X349="","",IF(AND(ISNUMBER(X349),X349&lt;1,Y349="kg"),"g",IF(AND(ISNUMBER(X349),X349&lt;1,Y349="L"),"cl",Y349))),N("Y13"))</f>
        <v/>
      </c>
      <c r="AB349" s="123" t="str">
        <f>IF(1=1,IF(E349="","",IF(F349="","A CONTROLER",IF(NOT(ISNUMBER(F349)),"TEXTE",IF(OR(W349="",W349&lt;=0),"COMMANDE COUVERTS INCOMPLETE",IF(G349="","UNITE MANQUANTE",IF(COUNTIF(B384:B428,AE349)=0,"UNITE A CONTROLER","OK")))))),N("Z6"))</f>
        <v/>
      </c>
      <c r="AD349" s="144" t="str">
        <f>IF(1=1,IF(E349="","",AD342),N("AB13"))</f>
        <v/>
      </c>
      <c r="AE349" s="125" t="str">
        <f>IF(1=1,IF(G349="","",UPPER(TRIM(SUBSTITUTE(SUBSTITUTE(G349&amp;"",CHAR(160)," ")," "," ")))),N("AC13"))</f>
        <v/>
      </c>
      <c r="AG349" s="244"/>
    </row>
    <row r="350" spans="1:33" ht="15.75" x14ac:dyDescent="0.25">
      <c r="A350" s="160" t="str">
        <f>IF(1=1,IF(E350="","",A342),N("A14"))</f>
        <v/>
      </c>
      <c r="B350" s="127" t="str">
        <f>IF(1=1,IF(E350="","",B342),N("B14"))</f>
        <v/>
      </c>
      <c r="C350" s="127"/>
      <c r="D350" s="129" t="str">
        <f>IF(ISBLANK(E350),"",LARGE(D342:D349,1)+1)</f>
        <v/>
      </c>
      <c r="E350" s="130"/>
      <c r="F350" s="131"/>
      <c r="G350" s="170"/>
      <c r="H350" s="105"/>
      <c r="I350" s="132" t="str">
        <f>IF(1=1,IF(E350="","",I342),N("H14"))</f>
        <v/>
      </c>
      <c r="J350" s="133" t="str">
        <f>IF(1=1,IF(E350="","",J342),N("I14"))</f>
        <v/>
      </c>
      <c r="K350" s="134" t="str">
        <f>IF(1=1,IF(E350="","",K342),N("J14"))</f>
        <v/>
      </c>
      <c r="L350" s="135" t="str">
        <f>IF(1=1,IF(OR(J350="",O350="",NOT(ISNUMBER(J350)),NOT(ISNUMBER(O350)),J350=0),"",O350/J350),N("L14"))</f>
        <v/>
      </c>
      <c r="M350" s="136" t="str">
        <f>IF(1=1,IF(OR(L350="",NOT(ISNUMBER(F350))),"",F350*L350*IFERROR(INDEX(D384:D428,MATCH(AE350,B384:B428,0)),1)),N("M13"))</f>
        <v/>
      </c>
      <c r="N350" s="137" t="str">
        <f>IF(1=1,IF(F350="","",IF(G350="","",IFERROR(INDEX(E384:E428,MATCH(AE350,B384:B428,0)),G350&amp;""))),N("N6"))</f>
        <v/>
      </c>
      <c r="O350" s="138" t="str">
        <f>IF(1=1,IF(E350="","",O342),N("K14"))</f>
        <v/>
      </c>
      <c r="P350" s="139" t="str">
        <f>IF(1=1,IF(M350="","",IF(AND(ISNUMBER(M350),M350&lt;1,N350="kg"),MAX(1,ROUND(M350*1000,0)),IF(AND(ISNUMBER(M350),M350&lt;1,N350="L"),MAX(1,ROUND(M350*100,0)),ROUND(M350,3)))),N("O14"))</f>
        <v/>
      </c>
      <c r="Q350" s="140" t="str">
        <f>IF(1=1,IF(M350="","",IF(AND(ISNUMBER(M350),M350&lt;1,N350="kg"),"g",IF(AND(ISNUMBER(M350),M350&lt;1,N350="L"),"cl",N350))),N("P14"))</f>
        <v/>
      </c>
      <c r="R350" s="161" t="str">
        <f>IF(1=1,IF(E350="","",IF(F350="","A CONTROLER",IF(NOT(ISNUMBER(F350)),"TEXTE",IF(OR(L350="",L350&lt;=0),"COMMANDE PRINCIPALE INCOMPLETE",IF(G350="","UNITE MANQUANTE",IF(COUNTIF(B384:B428,AE350)=0,"UNITE A CONTROLER","OK")))))),N("Q9"))</f>
        <v/>
      </c>
      <c r="S350" s="105"/>
      <c r="T350" s="141">
        <f t="shared" si="20"/>
        <v>0</v>
      </c>
      <c r="U350" s="133" t="str">
        <f>IF(1=1,IF(E350="","",U342),N("S14"))</f>
        <v/>
      </c>
      <c r="V350" s="133" t="str">
        <f>IF(1=1,IF(E350="","",V342),N("T14"))</f>
        <v/>
      </c>
      <c r="W350" s="135" t="str">
        <f>IF(1=1,IF(OR(U350="",V350="",NOT(ISNUMBER(U350)),NOT(ISNUMBER(V350)),U350=0),"",V350/U350),N("U14"))</f>
        <v/>
      </c>
      <c r="X350" s="136" t="str">
        <f>IF(1=1,IF(OR(W350="",NOT(ISNUMBER(F350))),"",F350*W350*IFERROR(INDEX(D384:D428,MATCH(AE350,B384:B428,0)),1)),N("V7"))</f>
        <v/>
      </c>
      <c r="Y350" s="137" t="str">
        <f>IF(1=1,IF(F350="","",IF(G350="","",IFERROR(INDEX(E384:E428,MATCH(AE350,B384:B428,0)),G350&amp;""))),N("W6"))</f>
        <v/>
      </c>
      <c r="Z350" s="142" t="str">
        <f>IF(1=1,IF(X350="","",IF(AND(ISNUMBER(X350),X350&lt;1,Y350="kg"),MAX(1,ROUND(X350*1000,0)),IF(AND(ISNUMBER(X350),X350&lt;1,Y350="L"),MAX(1,ROUND(X350*100,0)),ROUND(X350,3)))),N("X14"))</f>
        <v/>
      </c>
      <c r="AA350" s="143" t="str">
        <f>IF(1=1,IF(X350="","",IF(AND(ISNUMBER(X350),X350&lt;1,Y350="kg"),"g",IF(AND(ISNUMBER(X350),X350&lt;1,Y350="L"),"cl",Y350))),N("Y14"))</f>
        <v/>
      </c>
      <c r="AB350" s="123" t="str">
        <f>IF(1=1,IF(E350="","",IF(F350="","A CONTROLER",IF(NOT(ISNUMBER(F350)),"TEXTE",IF(OR(W350="",W350&lt;=0),"COMMANDE COUVERTS INCOMPLETE",IF(G350="","UNITE MANQUANTE",IF(COUNTIF(B384:B428,AE350)=0,"UNITE A CONTROLER","OK")))))),N("Z6"))</f>
        <v/>
      </c>
      <c r="AD350" s="144" t="str">
        <f>IF(1=1,IF(E350="","",AD342),N("AB14"))</f>
        <v/>
      </c>
      <c r="AE350" s="125" t="str">
        <f>IF(1=1,IF(G350="","",UPPER(TRIM(SUBSTITUTE(SUBSTITUTE(G350&amp;"",CHAR(160)," ")," "," ")))),N("AC14"))</f>
        <v/>
      </c>
    </row>
    <row r="351" spans="1:33" ht="15.75" x14ac:dyDescent="0.25">
      <c r="A351" s="160" t="str">
        <f>IF(1=1,IF(E351="","",A342),N("A15"))</f>
        <v/>
      </c>
      <c r="B351" s="127" t="str">
        <f>IF(1=1,IF(E351="","",B342),N("B15"))</f>
        <v/>
      </c>
      <c r="C351" s="127"/>
      <c r="D351" s="129" t="str">
        <f>IF(ISBLANK(E351),"",LARGE(D342:D350,1)+1)</f>
        <v/>
      </c>
      <c r="E351" s="130"/>
      <c r="F351" s="131"/>
      <c r="G351" s="170"/>
      <c r="H351" s="105"/>
      <c r="I351" s="132" t="str">
        <f>IF(1=1,IF(E351="","",I342),N("H15"))</f>
        <v/>
      </c>
      <c r="J351" s="133" t="str">
        <f>IF(1=1,IF(E351="","",J342),N("I15"))</f>
        <v/>
      </c>
      <c r="K351" s="134" t="str">
        <f>IF(1=1,IF(E351="","",K342),N("J15"))</f>
        <v/>
      </c>
      <c r="L351" s="135" t="str">
        <f>IF(1=1,IF(OR(J351="",O351="",NOT(ISNUMBER(J351)),NOT(ISNUMBER(O351)),J351=0),"",O351/J351),N("L15"))</f>
        <v/>
      </c>
      <c r="M351" s="136" t="str">
        <f>IF(1=1,IF(OR(L351="",NOT(ISNUMBER(F351))),"",F351*L351*IFERROR(INDEX(D384:D428,MATCH(AE351,B384:B428,0)),1)),N("M13"))</f>
        <v/>
      </c>
      <c r="N351" s="137" t="str">
        <f>IF(1=1,IF(F351="","",IF(G351="","",IFERROR(INDEX(E384:E428,MATCH(AE351,B384:B428,0)),G351&amp;""))),N("N6"))</f>
        <v/>
      </c>
      <c r="O351" s="138" t="str">
        <f>IF(1=1,IF(E351="","",O342),N("K15"))</f>
        <v/>
      </c>
      <c r="P351" s="139" t="str">
        <f>IF(1=1,IF(M351="","",IF(AND(ISNUMBER(M351),M351&lt;1,N351="kg"),MAX(1,ROUND(M351*1000,0)),IF(AND(ISNUMBER(M351),M351&lt;1,N351="L"),MAX(1,ROUND(M351*100,0)),ROUND(M351,3)))),N("O15"))</f>
        <v/>
      </c>
      <c r="Q351" s="140" t="str">
        <f>IF(1=1,IF(M351="","",IF(AND(ISNUMBER(M351),M351&lt;1,N351="kg"),"g",IF(AND(ISNUMBER(M351),M351&lt;1,N351="L"),"cl",N351))),N("P15"))</f>
        <v/>
      </c>
      <c r="R351" s="161" t="str">
        <f>IF(1=1,IF(E351="","",IF(F351="","A CONTROLER",IF(NOT(ISNUMBER(F351)),"TEXTE",IF(OR(L351="",L351&lt;=0),"COMMANDE PRINCIPALE INCOMPLETE",IF(G351="","UNITE MANQUANTE",IF(COUNTIF(B384:B428,AE351)=0,"UNITE A CONTROLER","OK")))))),N("Q9"))</f>
        <v/>
      </c>
      <c r="S351" s="105"/>
      <c r="T351" s="141">
        <f t="shared" si="20"/>
        <v>0</v>
      </c>
      <c r="U351" s="133" t="str">
        <f>IF(1=1,IF(E351="","",U342),N("S15"))</f>
        <v/>
      </c>
      <c r="V351" s="133" t="str">
        <f>IF(1=1,IF(E351="","",V342),N("T15"))</f>
        <v/>
      </c>
      <c r="W351" s="135" t="str">
        <f>IF(1=1,IF(OR(U351="",V351="",NOT(ISNUMBER(U351)),NOT(ISNUMBER(V351)),U351=0),"",V351/U351),N("U15"))</f>
        <v/>
      </c>
      <c r="X351" s="136" t="str">
        <f>IF(1=1,IF(OR(W351="",NOT(ISNUMBER(F351))),"",F351*W351*IFERROR(INDEX(D384:D428,MATCH(AE351,B384:B428,0)),1)),N("V7"))</f>
        <v/>
      </c>
      <c r="Y351" s="137" t="str">
        <f>IF(1=1,IF(F351="","",IF(G351="","",IFERROR(INDEX(E384:E428,MATCH(AE351,B384:B428,0)),G351&amp;""))),N("W6"))</f>
        <v/>
      </c>
      <c r="Z351" s="142" t="str">
        <f>IF(1=1,IF(X351="","",IF(AND(ISNUMBER(X351),X351&lt;1,Y351="kg"),MAX(1,ROUND(X351*1000,0)),IF(AND(ISNUMBER(X351),X351&lt;1,Y351="L"),MAX(1,ROUND(X351*100,0)),ROUND(X351,3)))),N("X15"))</f>
        <v/>
      </c>
      <c r="AA351" s="143" t="str">
        <f>IF(1=1,IF(X351="","",IF(AND(ISNUMBER(X351),X351&lt;1,Y351="kg"),"g",IF(AND(ISNUMBER(X351),X351&lt;1,Y351="L"),"cl",Y351))),N("Y15"))</f>
        <v/>
      </c>
      <c r="AB351" s="123" t="str">
        <f>IF(1=1,IF(E351="","",IF(F351="","A CONTROLER",IF(NOT(ISNUMBER(F351)),"TEXTE",IF(OR(W351="",W351&lt;=0),"COMMANDE COUVERTS INCOMPLETE",IF(G351="","UNITE MANQUANTE",IF(COUNTIF(B384:B428,AE351)=0,"UNITE A CONTROLER","OK")))))),N("Z6"))</f>
        <v/>
      </c>
      <c r="AD351" s="144" t="str">
        <f>IF(1=1,IF(E351="","",AD342),N("AB15"))</f>
        <v/>
      </c>
      <c r="AE351" s="125" t="str">
        <f>IF(1=1,IF(G351="","",UPPER(TRIM(SUBSTITUTE(SUBSTITUTE(G351&amp;"",CHAR(160)," ")," "," ")))),N("AC15"))</f>
        <v/>
      </c>
    </row>
    <row r="352" spans="1:33" ht="15.75" x14ac:dyDescent="0.25">
      <c r="A352" s="160" t="str">
        <f>IF(1=1,IF(E352="","",A342),N("A16"))</f>
        <v/>
      </c>
      <c r="B352" s="127" t="str">
        <f>IF(1=1,IF(E352="","",B342),N("B16"))</f>
        <v/>
      </c>
      <c r="C352" s="127"/>
      <c r="D352" s="129" t="str">
        <f>IF(ISBLANK(E352),"",LARGE(D342:D351,1)+1)</f>
        <v/>
      </c>
      <c r="E352" s="130"/>
      <c r="F352" s="131"/>
      <c r="G352" s="170"/>
      <c r="H352" s="105"/>
      <c r="I352" s="132" t="str">
        <f>IF(1=1,IF(E352="","",I342),N("H16"))</f>
        <v/>
      </c>
      <c r="J352" s="133" t="str">
        <f>IF(1=1,IF(E352="","",J342),N("I16"))</f>
        <v/>
      </c>
      <c r="K352" s="134" t="str">
        <f>IF(1=1,IF(E352="","",K342),N("J16"))</f>
        <v/>
      </c>
      <c r="L352" s="135" t="str">
        <f>IF(1=1,IF(OR(J352="",O352="",NOT(ISNUMBER(J352)),NOT(ISNUMBER(O352)),J352=0),"",O352/J352),N("L16"))</f>
        <v/>
      </c>
      <c r="M352" s="136" t="str">
        <f>IF(1=1,IF(OR(L352="",NOT(ISNUMBER(F352))),"",F352*L352*IFERROR(INDEX(D384:D428,MATCH(AE352,B384:B428,0)),1)),N("M13"))</f>
        <v/>
      </c>
      <c r="N352" s="137" t="str">
        <f>IF(1=1,IF(F352="","",IF(G352="","",IFERROR(INDEX(E384:E428,MATCH(AE352,B384:B428,0)),G352&amp;""))),N("N6"))</f>
        <v/>
      </c>
      <c r="O352" s="138" t="str">
        <f>IF(1=1,IF(E352="","",O342),N("K16"))</f>
        <v/>
      </c>
      <c r="P352" s="139" t="str">
        <f>IF(1=1,IF(M352="","",IF(AND(ISNUMBER(M352),M352&lt;1,N352="kg"),MAX(1,ROUND(M352*1000,0)),IF(AND(ISNUMBER(M352),M352&lt;1,N352="L"),MAX(1,ROUND(M352*100,0)),ROUND(M352,3)))),N("O16"))</f>
        <v/>
      </c>
      <c r="Q352" s="140" t="str">
        <f>IF(1=1,IF(M352="","",IF(AND(ISNUMBER(M352),M352&lt;1,N352="kg"),"g",IF(AND(ISNUMBER(M352),M352&lt;1,N352="L"),"cl",N352))),N("P16"))</f>
        <v/>
      </c>
      <c r="R352" s="161" t="str">
        <f>IF(1=1,IF(E352="","",IF(F352="","A CONTROLER",IF(NOT(ISNUMBER(F352)),"TEXTE",IF(OR(L352="",L352&lt;=0),"COMMANDE PRINCIPALE INCOMPLETE",IF(G352="","UNITE MANQUANTE",IF(COUNTIF(B384:B428,AE352)=0,"UNITE A CONTROLER","OK")))))),N("Q9"))</f>
        <v/>
      </c>
      <c r="S352" s="105"/>
      <c r="T352" s="141">
        <f t="shared" si="20"/>
        <v>0</v>
      </c>
      <c r="U352" s="133" t="str">
        <f>IF(1=1,IF(E352="","",U342),N("S16"))</f>
        <v/>
      </c>
      <c r="V352" s="133" t="str">
        <f>IF(1=1,IF(E352="","",V342),N("T16"))</f>
        <v/>
      </c>
      <c r="W352" s="135" t="str">
        <f>IF(1=1,IF(OR(U352="",V352="",NOT(ISNUMBER(U352)),NOT(ISNUMBER(V352)),U352=0),"",V352/U352),N("U16"))</f>
        <v/>
      </c>
      <c r="X352" s="136" t="str">
        <f>IF(1=1,IF(OR(W352="",NOT(ISNUMBER(F352))),"",F352*W352*IFERROR(INDEX(D384:D428,MATCH(AE352,B384:B428,0)),1)),N("V7"))</f>
        <v/>
      </c>
      <c r="Y352" s="137" t="str">
        <f>IF(1=1,IF(F352="","",IF(G352="","",IFERROR(INDEX(E384:E428,MATCH(AE352,B384:B428,0)),G352&amp;""))),N("W6"))</f>
        <v/>
      </c>
      <c r="Z352" s="142" t="str">
        <f>IF(1=1,IF(X352="","",IF(AND(ISNUMBER(X352),X352&lt;1,Y352="kg"),MAX(1,ROUND(X352*1000,0)),IF(AND(ISNUMBER(X352),X352&lt;1,Y352="L"),MAX(1,ROUND(X352*100,0)),ROUND(X352,3)))),N("X16"))</f>
        <v/>
      </c>
      <c r="AA352" s="143" t="str">
        <f>IF(1=1,IF(X352="","",IF(AND(ISNUMBER(X352),X352&lt;1,Y352="kg"),"g",IF(AND(ISNUMBER(X352),X352&lt;1,Y352="L"),"cl",Y352))),N("Y16"))</f>
        <v/>
      </c>
      <c r="AB352" s="123" t="str">
        <f>IF(1=1,IF(E352="","",IF(F352="","A CONTROLER",IF(NOT(ISNUMBER(F352)),"TEXTE",IF(OR(W352="",W352&lt;=0),"COMMANDE COUVERTS INCOMPLETE",IF(G352="","UNITE MANQUANTE",IF(COUNTIF(B384:B428,AE352)=0,"UNITE A CONTROLER","OK")))))),N("Z6"))</f>
        <v/>
      </c>
      <c r="AD352" s="144" t="str">
        <f>IF(1=1,IF(E352="","",AD342),N("AB16"))</f>
        <v/>
      </c>
      <c r="AE352" s="125" t="str">
        <f>IF(1=1,IF(G352="","",UPPER(TRIM(SUBSTITUTE(SUBSTITUTE(G352&amp;"",CHAR(160)," ")," "," ")))),N("AC16"))</f>
        <v/>
      </c>
    </row>
    <row r="353" spans="1:31" ht="15.75" x14ac:dyDescent="0.25">
      <c r="A353" s="160" t="str">
        <f>IF(1=1,IF(E353="","",A342),N("A17"))</f>
        <v/>
      </c>
      <c r="B353" s="127" t="str">
        <f>IF(1=1,IF(E353="","",B342),N("B17"))</f>
        <v/>
      </c>
      <c r="C353" s="127"/>
      <c r="D353" s="129" t="str">
        <f>IF(ISBLANK(E353),"",LARGE(D342:D352,1)+1)</f>
        <v/>
      </c>
      <c r="E353" s="130"/>
      <c r="F353" s="131"/>
      <c r="G353" s="170"/>
      <c r="H353" s="105"/>
      <c r="I353" s="132" t="str">
        <f>IF(1=1,IF(E353="","",I342),N("H17"))</f>
        <v/>
      </c>
      <c r="J353" s="133" t="str">
        <f>IF(1=1,IF(E353="","",J342),N("I17"))</f>
        <v/>
      </c>
      <c r="K353" s="134" t="str">
        <f>IF(1=1,IF(E353="","",K342),N("J17"))</f>
        <v/>
      </c>
      <c r="L353" s="135" t="str">
        <f>IF(1=1,IF(OR(J353="",O353="",NOT(ISNUMBER(J353)),NOT(ISNUMBER(O353)),J353=0),"",O353/J353),N("L17"))</f>
        <v/>
      </c>
      <c r="M353" s="136" t="str">
        <f>IF(1=1,IF(OR(L353="",NOT(ISNUMBER(F353))),"",F353*L353*IFERROR(INDEX(D384:D428,MATCH(AE353,B384:B428,0)),1)),N("M13"))</f>
        <v/>
      </c>
      <c r="N353" s="137" t="str">
        <f>IF(1=1,IF(F353="","",IF(G353="","",IFERROR(INDEX(E384:E428,MATCH(AE353,B384:B428,0)),G353&amp;""))),N("N6"))</f>
        <v/>
      </c>
      <c r="O353" s="138" t="str">
        <f>IF(1=1,IF(E353="","",O342),N("K17"))</f>
        <v/>
      </c>
      <c r="P353" s="139" t="str">
        <f>IF(1=1,IF(M353="","",IF(AND(ISNUMBER(M353),M353&lt;1,N353="kg"),MAX(1,ROUND(M353*1000,0)),IF(AND(ISNUMBER(M353),M353&lt;1,N353="L"),MAX(1,ROUND(M353*100,0)),ROUND(M353,3)))),N("O17"))</f>
        <v/>
      </c>
      <c r="Q353" s="140" t="str">
        <f>IF(1=1,IF(M353="","",IF(AND(ISNUMBER(M353),M353&lt;1,N353="kg"),"g",IF(AND(ISNUMBER(M353),M353&lt;1,N353="L"),"cl",N353))),N("P17"))</f>
        <v/>
      </c>
      <c r="R353" s="161" t="str">
        <f>IF(1=1,IF(E353="","",IF(F353="","A CONTROLER",IF(NOT(ISNUMBER(F353)),"TEXTE",IF(OR(L353="",L353&lt;=0),"COMMANDE PRINCIPALE INCOMPLETE",IF(G353="","UNITE MANQUANTE",IF(COUNTIF(B384:B428,AE353)=0,"UNITE A CONTROLER","OK")))))),N("Q9"))</f>
        <v/>
      </c>
      <c r="S353" s="105"/>
      <c r="T353" s="141">
        <f t="shared" si="20"/>
        <v>0</v>
      </c>
      <c r="U353" s="133" t="str">
        <f>IF(1=1,IF(E353="","",U342),N("S17"))</f>
        <v/>
      </c>
      <c r="V353" s="133" t="str">
        <f>IF(1=1,IF(E353="","",V342),N("T17"))</f>
        <v/>
      </c>
      <c r="W353" s="135" t="str">
        <f>IF(1=1,IF(OR(U353="",V353="",NOT(ISNUMBER(U353)),NOT(ISNUMBER(V353)),U353=0),"",V353/U353),N("U17"))</f>
        <v/>
      </c>
      <c r="X353" s="136" t="str">
        <f>IF(1=1,IF(OR(W353="",NOT(ISNUMBER(F353))),"",F353*W353*IFERROR(INDEX(D384:D428,MATCH(AE353,B384:B428,0)),1)),N("V7"))</f>
        <v/>
      </c>
      <c r="Y353" s="137" t="str">
        <f>IF(1=1,IF(F353="","",IF(G353="","",IFERROR(INDEX(E384:E428,MATCH(AE353,B384:B428,0)),G353&amp;""))),N("W6"))</f>
        <v/>
      </c>
      <c r="Z353" s="142" t="str">
        <f>IF(1=1,IF(X353="","",IF(AND(ISNUMBER(X353),X353&lt;1,Y353="kg"),MAX(1,ROUND(X353*1000,0)),IF(AND(ISNUMBER(X353),X353&lt;1,Y353="L"),MAX(1,ROUND(X353*100,0)),ROUND(X353,3)))),N("X17"))</f>
        <v/>
      </c>
      <c r="AA353" s="143" t="str">
        <f>IF(1=1,IF(X353="","",IF(AND(ISNUMBER(X353),X353&lt;1,Y353="kg"),"g",IF(AND(ISNUMBER(X353),X353&lt;1,Y353="L"),"cl",Y353))),N("Y17"))</f>
        <v/>
      </c>
      <c r="AB353" s="123" t="str">
        <f>IF(1=1,IF(E353="","",IF(F353="","A CONTROLER",IF(NOT(ISNUMBER(F353)),"TEXTE",IF(OR(W353="",W353&lt;=0),"COMMANDE COUVERTS INCOMPLETE",IF(G353="","UNITE MANQUANTE",IF(COUNTIF(B384:B428,AE353)=0,"UNITE A CONTROLER","OK")))))),N("Z6"))</f>
        <v/>
      </c>
      <c r="AD353" s="144" t="str">
        <f>IF(1=1,IF(E353="","",AD342),N("AB17"))</f>
        <v/>
      </c>
      <c r="AE353" s="125" t="str">
        <f>IF(1=1,IF(G353="","",UPPER(TRIM(SUBSTITUTE(SUBSTITUTE(G353&amp;"",CHAR(160)," ")," "," ")))),N("AC17"))</f>
        <v/>
      </c>
    </row>
    <row r="354" spans="1:31" ht="15.75" x14ac:dyDescent="0.25">
      <c r="A354" s="160" t="str">
        <f>IF(1=1,IF(E354="","",A342),N("A18"))</f>
        <v/>
      </c>
      <c r="B354" s="127" t="str">
        <f>IF(1=1,IF(E354="","",B342),N("B18"))</f>
        <v/>
      </c>
      <c r="C354" s="127"/>
      <c r="D354" s="129" t="str">
        <f>IF(ISBLANK(E354),"",LARGE(D342:D353,1)+1)</f>
        <v/>
      </c>
      <c r="E354" s="130"/>
      <c r="F354" s="131"/>
      <c r="G354" s="170"/>
      <c r="H354" s="105"/>
      <c r="I354" s="132" t="str">
        <f>IF(1=1,IF(E354="","",I342),N("H18"))</f>
        <v/>
      </c>
      <c r="J354" s="133" t="str">
        <f>IF(1=1,IF(E354="","",J342),N("I18"))</f>
        <v/>
      </c>
      <c r="K354" s="134" t="str">
        <f>IF(1=1,IF(E354="","",K342),N("J18"))</f>
        <v/>
      </c>
      <c r="L354" s="135" t="str">
        <f>IF(1=1,IF(OR(J354="",O354="",NOT(ISNUMBER(J354)),NOT(ISNUMBER(O354)),J354=0),"",O354/J354),N("L18"))</f>
        <v/>
      </c>
      <c r="M354" s="136" t="str">
        <f>IF(1=1,IF(OR(L354="",NOT(ISNUMBER(F354))),"",F354*L354*IFERROR(INDEX(D384:D428,MATCH(AE354,B384:B428,0)),1)),N("M13"))</f>
        <v/>
      </c>
      <c r="N354" s="137" t="str">
        <f>IF(1=1,IF(F354="","",IF(G354="","",IFERROR(INDEX(E384:E428,MATCH(AE354,B384:B428,0)),G354&amp;""))),N("N6"))</f>
        <v/>
      </c>
      <c r="O354" s="138" t="str">
        <f>IF(1=1,IF(E354="","",O342),N("K18"))</f>
        <v/>
      </c>
      <c r="P354" s="139" t="str">
        <f>IF(1=1,IF(M354="","",IF(AND(ISNUMBER(M354),M354&lt;1,N354="kg"),MAX(1,ROUND(M354*1000,0)),IF(AND(ISNUMBER(M354),M354&lt;1,N354="L"),MAX(1,ROUND(M354*100,0)),ROUND(M354,3)))),N("O18"))</f>
        <v/>
      </c>
      <c r="Q354" s="140" t="str">
        <f>IF(1=1,IF(M354="","",IF(AND(ISNUMBER(M354),M354&lt;1,N354="kg"),"g",IF(AND(ISNUMBER(M354),M354&lt;1,N354="L"),"cl",N354))),N("P18"))</f>
        <v/>
      </c>
      <c r="R354" s="161" t="str">
        <f>IF(1=1,IF(E354="","",IF(F354="","A CONTROLER",IF(NOT(ISNUMBER(F354)),"TEXTE",IF(OR(L354="",L354&lt;=0),"COMMANDE PRINCIPALE INCOMPLETE",IF(G354="","UNITE MANQUANTE",IF(COUNTIF(B384:B428,AE354)=0,"UNITE A CONTROLER","OK")))))),N("Q9"))</f>
        <v/>
      </c>
      <c r="S354" s="105"/>
      <c r="T354" s="141">
        <f t="shared" si="20"/>
        <v>0</v>
      </c>
      <c r="U354" s="133" t="str">
        <f>IF(1=1,IF(E354="","",U342),N("S18"))</f>
        <v/>
      </c>
      <c r="V354" s="133" t="str">
        <f>IF(1=1,IF(E354="","",V342),N("T18"))</f>
        <v/>
      </c>
      <c r="W354" s="135" t="str">
        <f>IF(1=1,IF(OR(U354="",V354="",NOT(ISNUMBER(U354)),NOT(ISNUMBER(V354)),U354=0),"",V354/U354),N("U18"))</f>
        <v/>
      </c>
      <c r="X354" s="136" t="str">
        <f>IF(1=1,IF(OR(W354="",NOT(ISNUMBER(F354))),"",F354*W354*IFERROR(INDEX(D384:D428,MATCH(AE354,B384:B428,0)),1)),N("V7"))</f>
        <v/>
      </c>
      <c r="Y354" s="137" t="str">
        <f>IF(1=1,IF(F354="","",IF(G354="","",IFERROR(INDEX(E384:E428,MATCH(AE354,B384:B428,0)),G354&amp;""))),N("W6"))</f>
        <v/>
      </c>
      <c r="Z354" s="142" t="str">
        <f>IF(1=1,IF(X354="","",IF(AND(ISNUMBER(X354),X354&lt;1,Y354="kg"),MAX(1,ROUND(X354*1000,0)),IF(AND(ISNUMBER(X354),X354&lt;1,Y354="L"),MAX(1,ROUND(X354*100,0)),ROUND(X354,3)))),N("X18"))</f>
        <v/>
      </c>
      <c r="AA354" s="143" t="str">
        <f>IF(1=1,IF(X354="","",IF(AND(ISNUMBER(X354),X354&lt;1,Y354="kg"),"g",IF(AND(ISNUMBER(X354),X354&lt;1,Y354="L"),"cl",Y354))),N("Y18"))</f>
        <v/>
      </c>
      <c r="AB354" s="123" t="str">
        <f>IF(1=1,IF(E354="","",IF(F354="","A CONTROLER",IF(NOT(ISNUMBER(F354)),"TEXTE",IF(OR(W354="",W354&lt;=0),"COMMANDE COUVERTS INCOMPLETE",IF(G354="","UNITE MANQUANTE",IF(COUNTIF(B384:B428,AE354)=0,"UNITE A CONTROLER","OK")))))),N("Z6"))</f>
        <v/>
      </c>
      <c r="AD354" s="144" t="str">
        <f>IF(1=1,IF(E354="","",AD342),N("AB18"))</f>
        <v/>
      </c>
      <c r="AE354" s="125" t="str">
        <f>IF(1=1,IF(G354="","",UPPER(TRIM(SUBSTITUTE(SUBSTITUTE(G354&amp;"",CHAR(160)," ")," "," ")))),N("AC18"))</f>
        <v/>
      </c>
    </row>
    <row r="355" spans="1:31" ht="15.75" x14ac:dyDescent="0.25">
      <c r="A355" s="160" t="str">
        <f>IF(1=1,IF(E355="","",A342),N("A19"))</f>
        <v/>
      </c>
      <c r="B355" s="127" t="str">
        <f>IF(1=1,IF(E355="","",B342),N("B19"))</f>
        <v/>
      </c>
      <c r="C355" s="127"/>
      <c r="D355" s="129" t="str">
        <f>IF(ISBLANK(E355),"",LARGE(D342:D354,1)+1)</f>
        <v/>
      </c>
      <c r="E355" s="130"/>
      <c r="F355" s="131"/>
      <c r="G355" s="170"/>
      <c r="H355" s="105"/>
      <c r="I355" s="132" t="str">
        <f>IF(1=1,IF(E355="","",I342),N("H19"))</f>
        <v/>
      </c>
      <c r="J355" s="133" t="str">
        <f>IF(1=1,IF(E355="","",J342),N("I19"))</f>
        <v/>
      </c>
      <c r="K355" s="134" t="str">
        <f>IF(1=1,IF(E355="","",K342),N("J19"))</f>
        <v/>
      </c>
      <c r="L355" s="135" t="str">
        <f>IF(1=1,IF(OR(J355="",O355="",NOT(ISNUMBER(J355)),NOT(ISNUMBER(O355)),J355=0),"",O355/J355),N("L19"))</f>
        <v/>
      </c>
      <c r="M355" s="136" t="str">
        <f>IF(1=1,IF(OR(L355="",NOT(ISNUMBER(F355))),"",F355*L355*IFERROR(INDEX(D384:D428,MATCH(AE355,B384:B428,0)),1)),N("M13"))</f>
        <v/>
      </c>
      <c r="N355" s="137" t="str">
        <f>IF(1=1,IF(F355="","",IF(G355="","",IFERROR(INDEX(E384:E428,MATCH(AE355,B384:B428,0)),G355&amp;""))),N("N6"))</f>
        <v/>
      </c>
      <c r="O355" s="138" t="str">
        <f>IF(1=1,IF(E355="","",O342),N("K19"))</f>
        <v/>
      </c>
      <c r="P355" s="139" t="str">
        <f>IF(1=1,IF(M355="","",IF(AND(ISNUMBER(M355),M355&lt;1,N355="kg"),MAX(1,ROUND(M355*1000,0)),IF(AND(ISNUMBER(M355),M355&lt;1,N355="L"),MAX(1,ROUND(M355*100,0)),ROUND(M355,3)))),N("O19"))</f>
        <v/>
      </c>
      <c r="Q355" s="140" t="str">
        <f>IF(1=1,IF(M355="","",IF(AND(ISNUMBER(M355),M355&lt;1,N355="kg"),"g",IF(AND(ISNUMBER(M355),M355&lt;1,N355="L"),"cl",N355))),N("P19"))</f>
        <v/>
      </c>
      <c r="R355" s="161" t="str">
        <f>IF(1=1,IF(E355="","",IF(F355="","A CONTROLER",IF(NOT(ISNUMBER(F355)),"TEXTE",IF(OR(L355="",L355&lt;=0),"COMMANDE PRINCIPALE INCOMPLETE",IF(G355="","UNITE MANQUANTE",IF(COUNTIF(B384:B428,AE355)=0,"UNITE A CONTROLER","OK")))))),N("Q9"))</f>
        <v/>
      </c>
      <c r="S355" s="105"/>
      <c r="T355" s="141">
        <f t="shared" si="20"/>
        <v>0</v>
      </c>
      <c r="U355" s="133" t="str">
        <f>IF(1=1,IF(E355="","",U342),N("S19"))</f>
        <v/>
      </c>
      <c r="V355" s="133" t="str">
        <f>IF(1=1,IF(E355="","",V342),N("T19"))</f>
        <v/>
      </c>
      <c r="W355" s="135" t="str">
        <f>IF(1=1,IF(OR(U355="",V355="",NOT(ISNUMBER(U355)),NOT(ISNUMBER(V355)),U355=0),"",V355/U355),N("U19"))</f>
        <v/>
      </c>
      <c r="X355" s="136" t="str">
        <f>IF(1=1,IF(OR(W355="",NOT(ISNUMBER(F355))),"",F355*W355*IFERROR(INDEX(D384:D428,MATCH(AE355,B384:B428,0)),1)),N("V7"))</f>
        <v/>
      </c>
      <c r="Y355" s="137" t="str">
        <f>IF(1=1,IF(F355="","",IF(G355="","",IFERROR(INDEX(E384:E428,MATCH(AE355,B384:B428,0)),G355&amp;""))),N("W6"))</f>
        <v/>
      </c>
      <c r="Z355" s="142" t="str">
        <f>IF(1=1,IF(X355="","",IF(AND(ISNUMBER(X355),X355&lt;1,Y355="kg"),MAX(1,ROUND(X355*1000,0)),IF(AND(ISNUMBER(X355),X355&lt;1,Y355="L"),MAX(1,ROUND(X355*100,0)),ROUND(X355,3)))),N("X19"))</f>
        <v/>
      </c>
      <c r="AA355" s="143" t="str">
        <f>IF(1=1,IF(X355="","",IF(AND(ISNUMBER(X355),X355&lt;1,Y355="kg"),"g",IF(AND(ISNUMBER(X355),X355&lt;1,Y355="L"),"cl",Y355))),N("Y19"))</f>
        <v/>
      </c>
      <c r="AB355" s="123" t="str">
        <f>IF(1=1,IF(E355="","",IF(F355="","A CONTROLER",IF(NOT(ISNUMBER(F355)),"TEXTE",IF(OR(W355="",W355&lt;=0),"COMMANDE COUVERTS INCOMPLETE",IF(G355="","UNITE MANQUANTE",IF(COUNTIF(B384:B428,AE355)=0,"UNITE A CONTROLER","OK")))))),N("Z6"))</f>
        <v/>
      </c>
      <c r="AD355" s="144" t="str">
        <f>IF(1=1,IF(E355="","",AD342),N("AB19"))</f>
        <v/>
      </c>
      <c r="AE355" s="125" t="str">
        <f>IF(1=1,IF(G355="","",UPPER(TRIM(SUBSTITUTE(SUBSTITUTE(G355&amp;"",CHAR(160)," ")," "," ")))),N("AC19"))</f>
        <v/>
      </c>
    </row>
    <row r="356" spans="1:31" ht="15.75" x14ac:dyDescent="0.25">
      <c r="A356" s="160" t="str">
        <f>IF(1=1,IF(E356="","",A342),N("A20"))</f>
        <v/>
      </c>
      <c r="B356" s="127" t="str">
        <f>IF(1=1,IF(E356="","",B342),N("B20"))</f>
        <v/>
      </c>
      <c r="C356" s="127"/>
      <c r="D356" s="129" t="str">
        <f>IF(ISBLANK(E356),"",LARGE(D342:D355,1)+1)</f>
        <v/>
      </c>
      <c r="E356" s="130"/>
      <c r="F356" s="131"/>
      <c r="G356" s="170"/>
      <c r="H356" s="105"/>
      <c r="I356" s="132" t="str">
        <f>IF(1=1,IF(E356="","",I342),N("H20"))</f>
        <v/>
      </c>
      <c r="J356" s="133" t="str">
        <f>IF(1=1,IF(E356="","",J342),N("I20"))</f>
        <v/>
      </c>
      <c r="K356" s="134" t="str">
        <f>IF(1=1,IF(E356="","",K342),N("J20"))</f>
        <v/>
      </c>
      <c r="L356" s="135" t="str">
        <f>IF(1=1,IF(OR(J356="",O356="",NOT(ISNUMBER(J356)),NOT(ISNUMBER(O356)),J356=0),"",O356/J356),N("L20"))</f>
        <v/>
      </c>
      <c r="M356" s="136" t="str">
        <f>IF(1=1,IF(OR(L356="",NOT(ISNUMBER(F356))),"",F356*L356*IFERROR(INDEX(D384:D428,MATCH(AE356,B384:B428,0)),1)),N("M13"))</f>
        <v/>
      </c>
      <c r="N356" s="137" t="str">
        <f>IF(1=1,IF(F356="","",IF(G356="","",IFERROR(INDEX(E384:E428,MATCH(AE356,B384:B428,0)),G356&amp;""))),N("N6"))</f>
        <v/>
      </c>
      <c r="O356" s="138" t="str">
        <f>IF(1=1,IF(E356="","",O342),N("K20"))</f>
        <v/>
      </c>
      <c r="P356" s="139" t="str">
        <f>IF(1=1,IF(M356="","",IF(AND(ISNUMBER(M356),M356&lt;1,N356="kg"),MAX(1,ROUND(M356*1000,0)),IF(AND(ISNUMBER(M356),M356&lt;1,N356="L"),MAX(1,ROUND(M356*100,0)),ROUND(M356,3)))),N("O20"))</f>
        <v/>
      </c>
      <c r="Q356" s="140" t="str">
        <f>IF(1=1,IF(M356="","",IF(AND(ISNUMBER(M356),M356&lt;1,N356="kg"),"g",IF(AND(ISNUMBER(M356),M356&lt;1,N356="L"),"cl",N356))),N("P20"))</f>
        <v/>
      </c>
      <c r="R356" s="161" t="str">
        <f>IF(1=1,IF(E356="","",IF(F356="","A CONTROLER",IF(NOT(ISNUMBER(F356)),"TEXTE",IF(OR(L356="",L356&lt;=0),"COMMANDE PRINCIPALE INCOMPLETE",IF(G356="","UNITE MANQUANTE",IF(COUNTIF(B384:B428,AE356)=0,"UNITE A CONTROLER","OK")))))),N("Q9"))</f>
        <v/>
      </c>
      <c r="S356" s="105"/>
      <c r="T356" s="141">
        <f t="shared" si="20"/>
        <v>0</v>
      </c>
      <c r="U356" s="133" t="str">
        <f>IF(1=1,IF(E356="","",U342),N("S20"))</f>
        <v/>
      </c>
      <c r="V356" s="133" t="str">
        <f>IF(1=1,IF(E356="","",V342),N("T20"))</f>
        <v/>
      </c>
      <c r="W356" s="135" t="str">
        <f>IF(1=1,IF(OR(U356="",V356="",NOT(ISNUMBER(U356)),NOT(ISNUMBER(V356)),U356=0),"",V356/U356),N("U20"))</f>
        <v/>
      </c>
      <c r="X356" s="136" t="str">
        <f>IF(1=1,IF(OR(W356="",NOT(ISNUMBER(F356))),"",F356*W356*IFERROR(INDEX(D384:D428,MATCH(AE356,B384:B428,0)),1)),N("V7"))</f>
        <v/>
      </c>
      <c r="Y356" s="137" t="str">
        <f>IF(1=1,IF(F356="","",IF(G356="","",IFERROR(INDEX(E384:E428,MATCH(AE356,B384:B428,0)),G356&amp;""))),N("W6"))</f>
        <v/>
      </c>
      <c r="Z356" s="142" t="str">
        <f>IF(1=1,IF(X356="","",IF(AND(ISNUMBER(X356),X356&lt;1,Y356="kg"),MAX(1,ROUND(X356*1000,0)),IF(AND(ISNUMBER(X356),X356&lt;1,Y356="L"),MAX(1,ROUND(X356*100,0)),ROUND(X356,3)))),N("X20"))</f>
        <v/>
      </c>
      <c r="AA356" s="143" t="str">
        <f>IF(1=1,IF(X356="","",IF(AND(ISNUMBER(X356),X356&lt;1,Y356="kg"),"g",IF(AND(ISNUMBER(X356),X356&lt;1,Y356="L"),"cl",Y356))),N("Y20"))</f>
        <v/>
      </c>
      <c r="AB356" s="123" t="str">
        <f>IF(1=1,IF(E356="","",IF(F356="","A CONTROLER",IF(NOT(ISNUMBER(F356)),"TEXTE",IF(OR(W356="",W356&lt;=0),"COMMANDE COUVERTS INCOMPLETE",IF(G356="","UNITE MANQUANTE",IF(COUNTIF(B384:B428,AE356)=0,"UNITE A CONTROLER","OK")))))),N("Z6"))</f>
        <v/>
      </c>
      <c r="AD356" s="144" t="str">
        <f>IF(1=1,IF(E356="","",AD342),N("AB20"))</f>
        <v/>
      </c>
      <c r="AE356" s="125" t="str">
        <f>IF(1=1,IF(G356="","",UPPER(TRIM(SUBSTITUTE(SUBSTITUTE(G356&amp;"",CHAR(160)," ")," "," ")))),N("AC20"))</f>
        <v/>
      </c>
    </row>
    <row r="357" spans="1:31" ht="15.75" x14ac:dyDescent="0.25">
      <c r="A357" s="160" t="str">
        <f>IF(1=1,IF(E357="","",A342),N("A21"))</f>
        <v/>
      </c>
      <c r="B357" s="127" t="str">
        <f>IF(1=1,IF(E357="","",B342),N("B21"))</f>
        <v/>
      </c>
      <c r="C357" s="127"/>
      <c r="D357" s="129" t="str">
        <f>IF(ISBLANK(E357),"",LARGE(D342:D356,1)+1)</f>
        <v/>
      </c>
      <c r="E357" s="130"/>
      <c r="F357" s="131"/>
      <c r="G357" s="170"/>
      <c r="H357" s="105"/>
      <c r="I357" s="132" t="str">
        <f>IF(1=1,IF(E357="","",I342),N("H21"))</f>
        <v/>
      </c>
      <c r="J357" s="133" t="str">
        <f>IF(1=1,IF(E357="","",J342),N("I21"))</f>
        <v/>
      </c>
      <c r="K357" s="134" t="str">
        <f>IF(1=1,IF(E357="","",K342),N("J21"))</f>
        <v/>
      </c>
      <c r="L357" s="135" t="str">
        <f>IF(1=1,IF(OR(J357="",O357="",NOT(ISNUMBER(J357)),NOT(ISNUMBER(O357)),J357=0),"",O357/J357),N("L21"))</f>
        <v/>
      </c>
      <c r="M357" s="136" t="str">
        <f>IF(1=1,IF(OR(L357="",NOT(ISNUMBER(F357))),"",F357*L357*IFERROR(INDEX(D384:D428,MATCH(AE357,B384:B428,0)),1)),N("M13"))</f>
        <v/>
      </c>
      <c r="N357" s="137" t="str">
        <f>IF(1=1,IF(F357="","",IF(G357="","",IFERROR(INDEX(E384:E428,MATCH(AE357,B384:B428,0)),G357&amp;""))),N("N6"))</f>
        <v/>
      </c>
      <c r="O357" s="138" t="str">
        <f>IF(1=1,IF(E357="","",O342),N("K21"))</f>
        <v/>
      </c>
      <c r="P357" s="139" t="str">
        <f>IF(1=1,IF(M357="","",IF(AND(ISNUMBER(M357),M357&lt;1,N357="kg"),MAX(1,ROUND(M357*1000,0)),IF(AND(ISNUMBER(M357),M357&lt;1,N357="L"),MAX(1,ROUND(M357*100,0)),ROUND(M357,3)))),N("O21"))</f>
        <v/>
      </c>
      <c r="Q357" s="140" t="str">
        <f>IF(1=1,IF(M357="","",IF(AND(ISNUMBER(M357),M357&lt;1,N357="kg"),"g",IF(AND(ISNUMBER(M357),M357&lt;1,N357="L"),"cl",N357))),N("P21"))</f>
        <v/>
      </c>
      <c r="R357" s="161" t="str">
        <f>IF(1=1,IF(E357="","",IF(F357="","A CONTROLER",IF(NOT(ISNUMBER(F357)),"TEXTE",IF(OR(L357="",L357&lt;=0),"COMMANDE PRINCIPALE INCOMPLETE",IF(G357="","UNITE MANQUANTE",IF(COUNTIF(B384:B428,AE357)=0,"UNITE A CONTROLER","OK")))))),N("Q9"))</f>
        <v/>
      </c>
      <c r="S357" s="105"/>
      <c r="T357" s="141">
        <f t="shared" si="20"/>
        <v>0</v>
      </c>
      <c r="U357" s="133" t="str">
        <f>IF(1=1,IF(E357="","",U342),N("S21"))</f>
        <v/>
      </c>
      <c r="V357" s="133" t="str">
        <f>IF(1=1,IF(E357="","",V342),N("T21"))</f>
        <v/>
      </c>
      <c r="W357" s="135" t="str">
        <f>IF(1=1,IF(OR(U357="",V357="",NOT(ISNUMBER(U357)),NOT(ISNUMBER(V357)),U357=0),"",V357/U357),N("U21"))</f>
        <v/>
      </c>
      <c r="X357" s="136" t="str">
        <f>IF(1=1,IF(OR(W357="",NOT(ISNUMBER(F357))),"",F357*W357*IFERROR(INDEX(D384:D428,MATCH(AE357,B384:B428,0)),1)),N("V7"))</f>
        <v/>
      </c>
      <c r="Y357" s="137" t="str">
        <f>IF(1=1,IF(F357="","",IF(G357="","",IFERROR(INDEX(E384:E428,MATCH(AE357,B384:B428,0)),G357&amp;""))),N("W6"))</f>
        <v/>
      </c>
      <c r="Z357" s="142" t="str">
        <f>IF(1=1,IF(X357="","",IF(AND(ISNUMBER(X357),X357&lt;1,Y357="kg"),MAX(1,ROUND(X357*1000,0)),IF(AND(ISNUMBER(X357),X357&lt;1,Y357="L"),MAX(1,ROUND(X357*100,0)),ROUND(X357,3)))),N("X21"))</f>
        <v/>
      </c>
      <c r="AA357" s="143" t="str">
        <f>IF(1=1,IF(X357="","",IF(AND(ISNUMBER(X357),X357&lt;1,Y357="kg"),"g",IF(AND(ISNUMBER(X357),X357&lt;1,Y357="L"),"cl",Y357))),N("Y21"))</f>
        <v/>
      </c>
      <c r="AB357" s="123" t="str">
        <f>IF(1=1,IF(E357="","",IF(F357="","A CONTROLER",IF(NOT(ISNUMBER(F357)),"TEXTE",IF(OR(W357="",W357&lt;=0),"COMMANDE COUVERTS INCOMPLETE",IF(G357="","UNITE MANQUANTE",IF(COUNTIF(B384:B428,AE357)=0,"UNITE A CONTROLER","OK")))))),N("Z6"))</f>
        <v/>
      </c>
      <c r="AD357" s="144" t="str">
        <f>IF(1=1,IF(E357="","",AD342),N("AB21"))</f>
        <v/>
      </c>
      <c r="AE357" s="125" t="str">
        <f>IF(1=1,IF(G357="","",UPPER(TRIM(SUBSTITUTE(SUBSTITUTE(G357&amp;"",CHAR(160)," ")," "," ")))),N("AC21"))</f>
        <v/>
      </c>
    </row>
    <row r="358" spans="1:31" ht="15.75" x14ac:dyDescent="0.25">
      <c r="A358" s="160" t="str">
        <f>IF(1=1,IF(E358="","",A342),N("A22"))</f>
        <v/>
      </c>
      <c r="B358" s="127" t="str">
        <f>IF(1=1,IF(E358="","",B342),N("B22"))</f>
        <v/>
      </c>
      <c r="C358" s="127"/>
      <c r="D358" s="129" t="str">
        <f>IF(ISBLANK(E358),"",LARGE(D342:D357,1)+1)</f>
        <v/>
      </c>
      <c r="E358" s="130"/>
      <c r="F358" s="131"/>
      <c r="G358" s="170"/>
      <c r="H358" s="105"/>
      <c r="I358" s="132" t="str">
        <f>IF(1=1,IF(E358="","",I342),N("H22"))</f>
        <v/>
      </c>
      <c r="J358" s="133" t="str">
        <f>IF(1=1,IF(E358="","",J342),N("I22"))</f>
        <v/>
      </c>
      <c r="K358" s="134" t="str">
        <f>IF(1=1,IF(E358="","",K342),N("J22"))</f>
        <v/>
      </c>
      <c r="L358" s="135" t="str">
        <f>IF(1=1,IF(OR(J358="",O358="",NOT(ISNUMBER(J358)),NOT(ISNUMBER(O358)),J358=0),"",O358/J358),N("L22"))</f>
        <v/>
      </c>
      <c r="M358" s="136" t="str">
        <f>IF(1=1,IF(OR(L358="",NOT(ISNUMBER(F358))),"",F358*L358*IFERROR(INDEX(D384:D428,MATCH(AE358,B384:B428,0)),1)),N("M13"))</f>
        <v/>
      </c>
      <c r="N358" s="137" t="str">
        <f>IF(1=1,IF(F358="","",IF(G358="","",IFERROR(INDEX(E384:E428,MATCH(AE358,B384:B428,0)),G358&amp;""))),N("N6"))</f>
        <v/>
      </c>
      <c r="O358" s="138" t="str">
        <f>IF(1=1,IF(E358="","",O342),N("K22"))</f>
        <v/>
      </c>
      <c r="P358" s="139" t="str">
        <f>IF(1=1,IF(M358="","",IF(AND(ISNUMBER(M358),M358&lt;1,N358="kg"),MAX(1,ROUND(M358*1000,0)),IF(AND(ISNUMBER(M358),M358&lt;1,N358="L"),MAX(1,ROUND(M358*100,0)),ROUND(M358,3)))),N("O22"))</f>
        <v/>
      </c>
      <c r="Q358" s="140" t="str">
        <f>IF(1=1,IF(M358="","",IF(AND(ISNUMBER(M358),M358&lt;1,N358="kg"),"g",IF(AND(ISNUMBER(M358),M358&lt;1,N358="L"),"cl",N358))),N("P22"))</f>
        <v/>
      </c>
      <c r="R358" s="161" t="str">
        <f>IF(1=1,IF(E358="","",IF(F358="","A CONTROLER",IF(NOT(ISNUMBER(F358)),"TEXTE",IF(OR(L358="",L358&lt;=0),"COMMANDE PRINCIPALE INCOMPLETE",IF(G358="","UNITE MANQUANTE",IF(COUNTIF(B384:B428,AE358)=0,"UNITE A CONTROLER","OK")))))),N("Q9"))</f>
        <v/>
      </c>
      <c r="S358" s="105"/>
      <c r="T358" s="141">
        <f t="shared" si="20"/>
        <v>0</v>
      </c>
      <c r="U358" s="133" t="str">
        <f>IF(1=1,IF(E358="","",U342),N("S22"))</f>
        <v/>
      </c>
      <c r="V358" s="133" t="str">
        <f>IF(1=1,IF(E358="","",V342),N("T22"))</f>
        <v/>
      </c>
      <c r="W358" s="135" t="str">
        <f>IF(1=1,IF(OR(U358="",V358="",NOT(ISNUMBER(U358)),NOT(ISNUMBER(V358)),U358=0),"",V358/U358),N("U22"))</f>
        <v/>
      </c>
      <c r="X358" s="136" t="str">
        <f>IF(1=1,IF(OR(W358="",NOT(ISNUMBER(F358))),"",F358*W358*IFERROR(INDEX(D384:D428,MATCH(AE358,B384:B428,0)),1)),N("V7"))</f>
        <v/>
      </c>
      <c r="Y358" s="137" t="str">
        <f>IF(1=1,IF(F358="","",IF(G358="","",IFERROR(INDEX(E384:E428,MATCH(AE358,B384:B428,0)),G358&amp;""))),N("W6"))</f>
        <v/>
      </c>
      <c r="Z358" s="142" t="str">
        <f>IF(1=1,IF(X358="","",IF(AND(ISNUMBER(X358),X358&lt;1,Y358="kg"),MAX(1,ROUND(X358*1000,0)),IF(AND(ISNUMBER(X358),X358&lt;1,Y358="L"),MAX(1,ROUND(X358*100,0)),ROUND(X358,3)))),N("X22"))</f>
        <v/>
      </c>
      <c r="AA358" s="143" t="str">
        <f>IF(1=1,IF(X358="","",IF(AND(ISNUMBER(X358),X358&lt;1,Y358="kg"),"g",IF(AND(ISNUMBER(X358),X358&lt;1,Y358="L"),"cl",Y358))),N("Y22"))</f>
        <v/>
      </c>
      <c r="AB358" s="123" t="str">
        <f>IF(1=1,IF(E358="","",IF(F358="","A CONTROLER",IF(NOT(ISNUMBER(F358)),"TEXTE",IF(OR(W358="",W358&lt;=0),"COMMANDE COUVERTS INCOMPLETE",IF(G358="","UNITE MANQUANTE",IF(COUNTIF(B384:B428,AE358)=0,"UNITE A CONTROLER","OK")))))),N("Z6"))</f>
        <v/>
      </c>
      <c r="AD358" s="144" t="str">
        <f>IF(1=1,IF(E358="","",AD342),N("AB22"))</f>
        <v/>
      </c>
      <c r="AE358" s="125" t="str">
        <f>IF(1=1,IF(G358="","",UPPER(TRIM(SUBSTITUTE(SUBSTITUTE(G358&amp;"",CHAR(160)," ")," "," ")))),N("AC22"))</f>
        <v/>
      </c>
    </row>
    <row r="359" spans="1:31" ht="15.75" x14ac:dyDescent="0.25">
      <c r="A359" s="160" t="str">
        <f>IF(1=1,IF(E359="","",A342),N("A23"))</f>
        <v/>
      </c>
      <c r="B359" s="127" t="str">
        <f>IF(1=1,IF(E359="","",B342),N("B23"))</f>
        <v/>
      </c>
      <c r="C359" s="127"/>
      <c r="D359" s="129" t="str">
        <f>IF(ISBLANK(E359),"",LARGE(D342:D358,1)+1)</f>
        <v/>
      </c>
      <c r="E359" s="130"/>
      <c r="F359" s="131"/>
      <c r="G359" s="170"/>
      <c r="H359" s="105"/>
      <c r="I359" s="132" t="str">
        <f>IF(1=1,IF(E359="","",I342),N("H23"))</f>
        <v/>
      </c>
      <c r="J359" s="133" t="str">
        <f>IF(1=1,IF(E359="","",J342),N("I23"))</f>
        <v/>
      </c>
      <c r="K359" s="134" t="str">
        <f>IF(1=1,IF(E359="","",K342),N("J23"))</f>
        <v/>
      </c>
      <c r="L359" s="135" t="str">
        <f>IF(1=1,IF(OR(J359="",O359="",NOT(ISNUMBER(J359)),NOT(ISNUMBER(O359)),J359=0),"",O359/J359),N("L23"))</f>
        <v/>
      </c>
      <c r="M359" s="136" t="str">
        <f>IF(1=1,IF(OR(L359="",NOT(ISNUMBER(F359))),"",F359*L359*IFERROR(INDEX(D384:D428,MATCH(AE359,B384:B428,0)),1)),N("M13"))</f>
        <v/>
      </c>
      <c r="N359" s="137" t="str">
        <f>IF(1=1,IF(F359="","",IF(G359="","",IFERROR(INDEX(E384:E428,MATCH(AE359,B384:B428,0)),G359&amp;""))),N("N6"))</f>
        <v/>
      </c>
      <c r="O359" s="138" t="str">
        <f>IF(1=1,IF(E359="","",O342),N("K23"))</f>
        <v/>
      </c>
      <c r="P359" s="139" t="str">
        <f>IF(1=1,IF(M359="","",IF(AND(ISNUMBER(M359),M359&lt;1,N359="kg"),MAX(1,ROUND(M359*1000,0)),IF(AND(ISNUMBER(M359),M359&lt;1,N359="L"),MAX(1,ROUND(M359*100,0)),ROUND(M359,3)))),N("O23"))</f>
        <v/>
      </c>
      <c r="Q359" s="140" t="str">
        <f>IF(1=1,IF(M359="","",IF(AND(ISNUMBER(M359),M359&lt;1,N359="kg"),"g",IF(AND(ISNUMBER(M359),M359&lt;1,N359="L"),"cl",N359))),N("P23"))</f>
        <v/>
      </c>
      <c r="R359" s="161" t="str">
        <f>IF(1=1,IF(E359="","",IF(F359="","A CONTROLER",IF(NOT(ISNUMBER(F359)),"TEXTE",IF(OR(L359="",L359&lt;=0),"COMMANDE PRINCIPALE INCOMPLETE",IF(G359="","UNITE MANQUANTE",IF(COUNTIF(B384:B428,AE359)=0,"UNITE A CONTROLER","OK")))))),N("Q9"))</f>
        <v/>
      </c>
      <c r="S359" s="105"/>
      <c r="T359" s="141">
        <f t="shared" si="20"/>
        <v>0</v>
      </c>
      <c r="U359" s="133" t="str">
        <f>IF(1=1,IF(E359="","",U342),N("S23"))</f>
        <v/>
      </c>
      <c r="V359" s="133" t="str">
        <f>IF(1=1,IF(E359="","",V342),N("T23"))</f>
        <v/>
      </c>
      <c r="W359" s="135" t="str">
        <f>IF(1=1,IF(OR(U359="",V359="",NOT(ISNUMBER(U359)),NOT(ISNUMBER(V359)),U359=0),"",V359/U359),N("U23"))</f>
        <v/>
      </c>
      <c r="X359" s="136" t="str">
        <f>IF(1=1,IF(OR(W359="",NOT(ISNUMBER(F359))),"",F359*W359*IFERROR(INDEX(D384:D428,MATCH(AE359,B384:B428,0)),1)),N("V7"))</f>
        <v/>
      </c>
      <c r="Y359" s="137" t="str">
        <f>IF(1=1,IF(F359="","",IF(G359="","",IFERROR(INDEX(E384:E428,MATCH(AE359,B384:B428,0)),G359&amp;""))),N("W6"))</f>
        <v/>
      </c>
      <c r="Z359" s="142" t="str">
        <f>IF(1=1,IF(X359="","",IF(AND(ISNUMBER(X359),X359&lt;1,Y359="kg"),MAX(1,ROUND(X359*1000,0)),IF(AND(ISNUMBER(X359),X359&lt;1,Y359="L"),MAX(1,ROUND(X359*100,0)),ROUND(X359,3)))),N("X23"))</f>
        <v/>
      </c>
      <c r="AA359" s="143" t="str">
        <f>IF(1=1,IF(X359="","",IF(AND(ISNUMBER(X359),X359&lt;1,Y359="kg"),"g",IF(AND(ISNUMBER(X359),X359&lt;1,Y359="L"),"cl",Y359))),N("Y23"))</f>
        <v/>
      </c>
      <c r="AB359" s="123" t="str">
        <f>IF(1=1,IF(E359="","",IF(F359="","A CONTROLER",IF(NOT(ISNUMBER(F359)),"TEXTE",IF(OR(W359="",W359&lt;=0),"COMMANDE COUVERTS INCOMPLETE",IF(G359="","UNITE MANQUANTE",IF(COUNTIF(B384:B428,AE359)=0,"UNITE A CONTROLER","OK")))))),N("Z6"))</f>
        <v/>
      </c>
      <c r="AD359" s="144" t="str">
        <f>IF(1=1,IF(E359="","",AD342),N("AB23"))</f>
        <v/>
      </c>
      <c r="AE359" s="125" t="str">
        <f>IF(1=1,IF(G359="","",UPPER(TRIM(SUBSTITUTE(SUBSTITUTE(G359&amp;"",CHAR(160)," ")," "," ")))),N("AC23"))</f>
        <v/>
      </c>
    </row>
    <row r="360" spans="1:31" ht="15.75" x14ac:dyDescent="0.25">
      <c r="A360" s="160" t="str">
        <f>IF(1=1,IF(E360="","",A342),N("A24"))</f>
        <v/>
      </c>
      <c r="B360" s="127" t="str">
        <f>IF(1=1,IF(E360="","",B342),N("B24"))</f>
        <v/>
      </c>
      <c r="C360" s="127"/>
      <c r="D360" s="129" t="str">
        <f>IF(ISBLANK(E360),"",LARGE(D342:D359,1)+1)</f>
        <v/>
      </c>
      <c r="E360" s="130"/>
      <c r="F360" s="131"/>
      <c r="G360" s="170"/>
      <c r="H360" s="105"/>
      <c r="I360" s="132" t="str">
        <f>IF(1=1,IF(E360="","",I342),N("H24"))</f>
        <v/>
      </c>
      <c r="J360" s="133" t="str">
        <f>IF(1=1,IF(E360="","",J342),N("I24"))</f>
        <v/>
      </c>
      <c r="K360" s="134" t="str">
        <f>IF(1=1,IF(E360="","",K342),N("J24"))</f>
        <v/>
      </c>
      <c r="L360" s="135" t="str">
        <f>IF(1=1,IF(OR(J360="",O360="",NOT(ISNUMBER(J360)),NOT(ISNUMBER(O360)),J360=0),"",O360/J360),N("L24"))</f>
        <v/>
      </c>
      <c r="M360" s="136" t="str">
        <f>IF(1=1,IF(OR(L360="",NOT(ISNUMBER(F360))),"",F360*L360*IFERROR(INDEX(D384:D428,MATCH(AE360,B384:B428,0)),1)),N("M13"))</f>
        <v/>
      </c>
      <c r="N360" s="137" t="str">
        <f>IF(1=1,IF(F360="","",IF(G360="","",IFERROR(INDEX(E384:E428,MATCH(AE360,B384:B428,0)),G360&amp;""))),N("N6"))</f>
        <v/>
      </c>
      <c r="O360" s="138" t="str">
        <f>IF(1=1,IF(E360="","",O342),N("K24"))</f>
        <v/>
      </c>
      <c r="P360" s="139" t="str">
        <f>IF(1=1,IF(M360="","",IF(AND(ISNUMBER(M360),M360&lt;1,N360="kg"),MAX(1,ROUND(M360*1000,0)),IF(AND(ISNUMBER(M360),M360&lt;1,N360="L"),MAX(1,ROUND(M360*100,0)),ROUND(M360,3)))),N("O24"))</f>
        <v/>
      </c>
      <c r="Q360" s="140" t="str">
        <f>IF(1=1,IF(M360="","",IF(AND(ISNUMBER(M360),M360&lt;1,N360="kg"),"g",IF(AND(ISNUMBER(M360),M360&lt;1,N360="L"),"cl",N360))),N("P24"))</f>
        <v/>
      </c>
      <c r="R360" s="161" t="str">
        <f>IF(1=1,IF(E360="","",IF(F360="","A CONTROLER",IF(NOT(ISNUMBER(F360)),"TEXTE",IF(OR(L360="",L360&lt;=0),"COMMANDE PRINCIPALE INCOMPLETE",IF(G360="","UNITE MANQUANTE",IF(COUNTIF(B384:B428,AE360)=0,"UNITE A CONTROLER","OK")))))),N("Q9"))</f>
        <v/>
      </c>
      <c r="S360" s="105"/>
      <c r="T360" s="141">
        <f t="shared" si="20"/>
        <v>0</v>
      </c>
      <c r="U360" s="133" t="str">
        <f>IF(1=1,IF(E360="","",U342),N("S24"))</f>
        <v/>
      </c>
      <c r="V360" s="133" t="str">
        <f>IF(1=1,IF(E360="","",V342),N("T24"))</f>
        <v/>
      </c>
      <c r="W360" s="135" t="str">
        <f>IF(1=1,IF(OR(U360="",V360="",NOT(ISNUMBER(U360)),NOT(ISNUMBER(V360)),U360=0),"",V360/U360),N("U24"))</f>
        <v/>
      </c>
      <c r="X360" s="136" t="str">
        <f>IF(1=1,IF(OR(W360="",NOT(ISNUMBER(F360))),"",F360*W360*IFERROR(INDEX(D384:D428,MATCH(AE360,B384:B428,0)),1)),N("V7"))</f>
        <v/>
      </c>
      <c r="Y360" s="137" t="str">
        <f>IF(1=1,IF(F360="","",IF(G360="","",IFERROR(INDEX(E384:E428,MATCH(AE360,B384:B428,0)),G360&amp;""))),N("W6"))</f>
        <v/>
      </c>
      <c r="Z360" s="142" t="str">
        <f>IF(1=1,IF(X360="","",IF(AND(ISNUMBER(X360),X360&lt;1,Y360="kg"),MAX(1,ROUND(X360*1000,0)),IF(AND(ISNUMBER(X360),X360&lt;1,Y360="L"),MAX(1,ROUND(X360*100,0)),ROUND(X360,3)))),N("X24"))</f>
        <v/>
      </c>
      <c r="AA360" s="143" t="str">
        <f>IF(1=1,IF(X360="","",IF(AND(ISNUMBER(X360),X360&lt;1,Y360="kg"),"g",IF(AND(ISNUMBER(X360),X360&lt;1,Y360="L"),"cl",Y360))),N("Y24"))</f>
        <v/>
      </c>
      <c r="AB360" s="123" t="str">
        <f>IF(1=1,IF(E360="","",IF(F360="","A CONTROLER",IF(NOT(ISNUMBER(F360)),"TEXTE",IF(OR(W360="",W360&lt;=0),"COMMANDE COUVERTS INCOMPLETE",IF(G360="","UNITE MANQUANTE",IF(COUNTIF(B384:B428,AE360)=0,"UNITE A CONTROLER","OK")))))),N("Z6"))</f>
        <v/>
      </c>
      <c r="AD360" s="144" t="str">
        <f>IF(1=1,IF(E360="","",AD342),N("AB24"))</f>
        <v/>
      </c>
      <c r="AE360" s="125" t="str">
        <f>IF(1=1,IF(G360="","",UPPER(TRIM(SUBSTITUTE(SUBSTITUTE(G360&amp;"",CHAR(160)," ")," "," ")))),N("AC24"))</f>
        <v/>
      </c>
    </row>
    <row r="361" spans="1:31" ht="15.75" x14ac:dyDescent="0.25">
      <c r="A361" s="160" t="str">
        <f>IF(1=1,IF(E361="","",A342),N("A25"))</f>
        <v/>
      </c>
      <c r="B361" s="127" t="str">
        <f>IF(1=1,IF(E361="","",B342),N("B25"))</f>
        <v/>
      </c>
      <c r="C361" s="127"/>
      <c r="D361" s="129" t="str">
        <f>IF(ISBLANK(E361),"",LARGE(D342:D360,1)+1)</f>
        <v/>
      </c>
      <c r="E361" s="130"/>
      <c r="F361" s="131"/>
      <c r="G361" s="170"/>
      <c r="H361" s="105"/>
      <c r="I361" s="132" t="str">
        <f>IF(1=1,IF(E361="","",I342),N("H25"))</f>
        <v/>
      </c>
      <c r="J361" s="133" t="str">
        <f>IF(1=1,IF(E361="","",J342),N("I25"))</f>
        <v/>
      </c>
      <c r="K361" s="134" t="str">
        <f>IF(1=1,IF(E361="","",K342),N("J25"))</f>
        <v/>
      </c>
      <c r="L361" s="135" t="str">
        <f>IF(1=1,IF(OR(J361="",O361="",NOT(ISNUMBER(J361)),NOT(ISNUMBER(O361)),J361=0),"",O361/J361),N("L25"))</f>
        <v/>
      </c>
      <c r="M361" s="136" t="str">
        <f>IF(1=1,IF(OR(L361="",NOT(ISNUMBER(F361))),"",F361*L361*IFERROR(INDEX(D384:D428,MATCH(AE361,B384:B428,0)),1)),N("M13"))</f>
        <v/>
      </c>
      <c r="N361" s="137" t="str">
        <f>IF(1=1,IF(F361="","",IF(G361="","",IFERROR(INDEX(E384:E428,MATCH(AE361,B384:B428,0)),G361&amp;""))),N("N6"))</f>
        <v/>
      </c>
      <c r="O361" s="138" t="str">
        <f>IF(1=1,IF(E361="","",O342),N("K25"))</f>
        <v/>
      </c>
      <c r="P361" s="139" t="str">
        <f>IF(1=1,IF(M361="","",IF(AND(ISNUMBER(M361),M361&lt;1,N361="kg"),MAX(1,ROUND(M361*1000,0)),IF(AND(ISNUMBER(M361),M361&lt;1,N361="L"),MAX(1,ROUND(M361*100,0)),ROUND(M361,3)))),N("O25"))</f>
        <v/>
      </c>
      <c r="Q361" s="140" t="str">
        <f>IF(1=1,IF(M361="","",IF(AND(ISNUMBER(M361),M361&lt;1,N361="kg"),"g",IF(AND(ISNUMBER(M361),M361&lt;1,N361="L"),"cl",N361))),N("P25"))</f>
        <v/>
      </c>
      <c r="R361" s="161" t="str">
        <f>IF(1=1,IF(E361="","",IF(F361="","A CONTROLER",IF(NOT(ISNUMBER(F361)),"TEXTE",IF(OR(L361="",L361&lt;=0),"COMMANDE PRINCIPALE INCOMPLETE",IF(G361="","UNITE MANQUANTE",IF(COUNTIF(B384:B428,AE361)=0,"UNITE A CONTROLER","OK")))))),N("Q9"))</f>
        <v/>
      </c>
      <c r="S361" s="105"/>
      <c r="T361" s="141">
        <f t="shared" si="20"/>
        <v>0</v>
      </c>
      <c r="U361" s="133" t="str">
        <f>IF(1=1,IF(E361="","",U342),N("S25"))</f>
        <v/>
      </c>
      <c r="V361" s="133" t="str">
        <f>IF(1=1,IF(E361="","",V342),N("T25"))</f>
        <v/>
      </c>
      <c r="W361" s="135" t="str">
        <f>IF(1=1,IF(OR(U361="",V361="",NOT(ISNUMBER(U361)),NOT(ISNUMBER(V361)),U361=0),"",V361/U361),N("U25"))</f>
        <v/>
      </c>
      <c r="X361" s="136" t="str">
        <f>IF(1=1,IF(OR(W361="",NOT(ISNUMBER(F361))),"",F361*W361*IFERROR(INDEX(D384:D428,MATCH(AE361,B384:B428,0)),1)),N("V7"))</f>
        <v/>
      </c>
      <c r="Y361" s="137" t="str">
        <f>IF(1=1,IF(F361="","",IF(G361="","",IFERROR(INDEX(E384:E428,MATCH(AE361,B384:B428,0)),G361&amp;""))),N("W6"))</f>
        <v/>
      </c>
      <c r="Z361" s="142" t="str">
        <f>IF(1=1,IF(X361="","",IF(AND(ISNUMBER(X361),X361&lt;1,Y361="kg"),MAX(1,ROUND(X361*1000,0)),IF(AND(ISNUMBER(X361),X361&lt;1,Y361="L"),MAX(1,ROUND(X361*100,0)),ROUND(X361,3)))),N("X25"))</f>
        <v/>
      </c>
      <c r="AA361" s="143" t="str">
        <f>IF(1=1,IF(X361="","",IF(AND(ISNUMBER(X361),X361&lt;1,Y361="kg"),"g",IF(AND(ISNUMBER(X361),X361&lt;1,Y361="L"),"cl",Y361))),N("Y25"))</f>
        <v/>
      </c>
      <c r="AB361" s="123" t="str">
        <f>IF(1=1,IF(E361="","",IF(F361="","A CONTROLER",IF(NOT(ISNUMBER(F361)),"TEXTE",IF(OR(W361="",W361&lt;=0),"COMMANDE COUVERTS INCOMPLETE",IF(G361="","UNITE MANQUANTE",IF(COUNTIF(B384:B428,AE361)=0,"UNITE A CONTROLER","OK")))))),N("Z6"))</f>
        <v/>
      </c>
      <c r="AD361" s="144" t="str">
        <f>IF(1=1,IF(E361="","",AD342),N("AB25"))</f>
        <v/>
      </c>
      <c r="AE361" s="125" t="str">
        <f>IF(1=1,IF(G361="","",UPPER(TRIM(SUBSTITUTE(SUBSTITUTE(G361&amp;"",CHAR(160)," ")," "," ")))),N("AC25"))</f>
        <v/>
      </c>
    </row>
    <row r="362" spans="1:31" ht="15.75" x14ac:dyDescent="0.25">
      <c r="A362" s="160" t="str">
        <f>IF(1=1,IF(E362="","",A342),N("A26"))</f>
        <v/>
      </c>
      <c r="B362" s="127" t="str">
        <f>IF(1=1,IF(E362="","",B342),N("B26"))</f>
        <v/>
      </c>
      <c r="C362" s="127"/>
      <c r="D362" s="129" t="str">
        <f>IF(ISBLANK(E362),"",LARGE(D342:D361,1)+1)</f>
        <v/>
      </c>
      <c r="E362" s="130"/>
      <c r="F362" s="131"/>
      <c r="G362" s="170"/>
      <c r="H362" s="105"/>
      <c r="I362" s="132" t="str">
        <f>IF(1=1,IF(E362="","",I342),N("H26"))</f>
        <v/>
      </c>
      <c r="J362" s="133" t="str">
        <f>IF(1=1,IF(E362="","",J342),N("I26"))</f>
        <v/>
      </c>
      <c r="K362" s="134" t="str">
        <f>IF(1=1,IF(E362="","",K342),N("J26"))</f>
        <v/>
      </c>
      <c r="L362" s="135" t="str">
        <f>IF(1=1,IF(OR(J362="",O362="",NOT(ISNUMBER(J362)),NOT(ISNUMBER(O362)),J362=0),"",O362/J362),N("L26"))</f>
        <v/>
      </c>
      <c r="M362" s="136" t="str">
        <f>IF(1=1,IF(OR(L362="",NOT(ISNUMBER(F362))),"",F362*L362*IFERROR(INDEX(D384:D428,MATCH(AE362,B384:B428,0)),1)),N("M13"))</f>
        <v/>
      </c>
      <c r="N362" s="137" t="str">
        <f>IF(1=1,IF(F362="","",IF(G362="","",IFERROR(INDEX(E384:E428,MATCH(AE362,B384:B428,0)),G362&amp;""))),N("N6"))</f>
        <v/>
      </c>
      <c r="O362" s="138" t="str">
        <f>IF(1=1,IF(E362="","",O342),N("K26"))</f>
        <v/>
      </c>
      <c r="P362" s="139" t="str">
        <f>IF(1=1,IF(M362="","",IF(AND(ISNUMBER(M362),M362&lt;1,N362="kg"),MAX(1,ROUND(M362*1000,0)),IF(AND(ISNUMBER(M362),M362&lt;1,N362="L"),MAX(1,ROUND(M362*100,0)),ROUND(M362,3)))),N("O26"))</f>
        <v/>
      </c>
      <c r="Q362" s="140" t="str">
        <f>IF(1=1,IF(M362="","",IF(AND(ISNUMBER(M362),M362&lt;1,N362="kg"),"g",IF(AND(ISNUMBER(M362),M362&lt;1,N362="L"),"cl",N362))),N("P26"))</f>
        <v/>
      </c>
      <c r="R362" s="161" t="str">
        <f>IF(1=1,IF(E362="","",IF(F362="","A CONTROLER",IF(NOT(ISNUMBER(F362)),"TEXTE",IF(OR(L362="",L362&lt;=0),"COMMANDE PRINCIPALE INCOMPLETE",IF(G362="","UNITE MANQUANTE",IF(COUNTIF(B384:B428,AE362)=0,"UNITE A CONTROLER","OK")))))),N("Q9"))</f>
        <v/>
      </c>
      <c r="S362" s="105"/>
      <c r="T362" s="141">
        <f t="shared" si="20"/>
        <v>0</v>
      </c>
      <c r="U362" s="133" t="str">
        <f>IF(1=1,IF(E362="","",U342),N("S26"))</f>
        <v/>
      </c>
      <c r="V362" s="133" t="str">
        <f>IF(1=1,IF(E362="","",V342),N("T26"))</f>
        <v/>
      </c>
      <c r="W362" s="135" t="str">
        <f>IF(1=1,IF(OR(U362="",V362="",NOT(ISNUMBER(U362)),NOT(ISNUMBER(V362)),U362=0),"",V362/U362),N("U26"))</f>
        <v/>
      </c>
      <c r="X362" s="136" t="str">
        <f>IF(1=1,IF(OR(W362="",NOT(ISNUMBER(F362))),"",F362*W362*IFERROR(INDEX(D384:D428,MATCH(AE362,B384:B428,0)),1)),N("V7"))</f>
        <v/>
      </c>
      <c r="Y362" s="137" t="str">
        <f>IF(1=1,IF(F362="","",IF(G362="","",IFERROR(INDEX(E384:E428,MATCH(AE362,B384:B428,0)),G362&amp;""))),N("W6"))</f>
        <v/>
      </c>
      <c r="Z362" s="142" t="str">
        <f>IF(1=1,IF(X362="","",IF(AND(ISNUMBER(X362),X362&lt;1,Y362="kg"),MAX(1,ROUND(X362*1000,0)),IF(AND(ISNUMBER(X362),X362&lt;1,Y362="L"),MAX(1,ROUND(X362*100,0)),ROUND(X362,3)))),N("X26"))</f>
        <v/>
      </c>
      <c r="AA362" s="143" t="str">
        <f>IF(1=1,IF(X362="","",IF(AND(ISNUMBER(X362),X362&lt;1,Y362="kg"),"g",IF(AND(ISNUMBER(X362),X362&lt;1,Y362="L"),"cl",Y362))),N("Y26"))</f>
        <v/>
      </c>
      <c r="AB362" s="123" t="str">
        <f>IF(1=1,IF(E362="","",IF(F362="","A CONTROLER",IF(NOT(ISNUMBER(F362)),"TEXTE",IF(OR(W362="",W362&lt;=0),"COMMANDE COUVERTS INCOMPLETE",IF(G362="","UNITE MANQUANTE",IF(COUNTIF(B384:B428,AE362)=0,"UNITE A CONTROLER","OK")))))),N("Z6"))</f>
        <v/>
      </c>
      <c r="AD362" s="144" t="str">
        <f>IF(1=1,IF(E362="","",AD342),N("AB26"))</f>
        <v/>
      </c>
      <c r="AE362" s="125" t="str">
        <f>IF(1=1,IF(G362="","",UPPER(TRIM(SUBSTITUTE(SUBSTITUTE(G362&amp;"",CHAR(160)," ")," "," ")))),N("AC26"))</f>
        <v/>
      </c>
    </row>
    <row r="363" spans="1:31" ht="15.75" x14ac:dyDescent="0.25">
      <c r="A363" s="160" t="str">
        <f>IF(1=1,IF(E363="","",A342),N("A27"))</f>
        <v/>
      </c>
      <c r="B363" s="127" t="str">
        <f>IF(1=1,IF(E363="","",B342),N("B27"))</f>
        <v/>
      </c>
      <c r="C363" s="127"/>
      <c r="D363" s="129" t="str">
        <f>IF(ISBLANK(E363),"",LARGE(D342:D362,1)+1)</f>
        <v/>
      </c>
      <c r="E363" s="130"/>
      <c r="F363" s="131"/>
      <c r="G363" s="170"/>
      <c r="H363" s="105"/>
      <c r="I363" s="132" t="str">
        <f>IF(1=1,IF(E363="","",I342),N("H27"))</f>
        <v/>
      </c>
      <c r="J363" s="133" t="str">
        <f>IF(1=1,IF(E363="","",J342),N("I27"))</f>
        <v/>
      </c>
      <c r="K363" s="134" t="str">
        <f>IF(1=1,IF(E363="","",K342),N("J27"))</f>
        <v/>
      </c>
      <c r="L363" s="135" t="str">
        <f>IF(1=1,IF(OR(J363="",O363="",NOT(ISNUMBER(J363)),NOT(ISNUMBER(O363)),J363=0),"",O363/J363),N("L27"))</f>
        <v/>
      </c>
      <c r="M363" s="136" t="str">
        <f>IF(1=1,IF(OR(L363="",NOT(ISNUMBER(F363))),"",F363*L363*IFERROR(INDEX(D384:D428,MATCH(AE363,B384:B428,0)),1)),N("M13"))</f>
        <v/>
      </c>
      <c r="N363" s="137" t="str">
        <f>IF(1=1,IF(F363="","",IF(G363="","",IFERROR(INDEX(E384:E428,MATCH(AE363,B384:B428,0)),G363&amp;""))),N("N6"))</f>
        <v/>
      </c>
      <c r="O363" s="138" t="str">
        <f>IF(1=1,IF(E363="","",O342),N("K27"))</f>
        <v/>
      </c>
      <c r="P363" s="139" t="str">
        <f>IF(1=1,IF(M363="","",IF(AND(ISNUMBER(M363),M363&lt;1,N363="kg"),MAX(1,ROUND(M363*1000,0)),IF(AND(ISNUMBER(M363),M363&lt;1,N363="L"),MAX(1,ROUND(M363*100,0)),ROUND(M363,3)))),N("O27"))</f>
        <v/>
      </c>
      <c r="Q363" s="140" t="str">
        <f>IF(1=1,IF(M363="","",IF(AND(ISNUMBER(M363),M363&lt;1,N363="kg"),"g",IF(AND(ISNUMBER(M363),M363&lt;1,N363="L"),"cl",N363))),N("P27"))</f>
        <v/>
      </c>
      <c r="R363" s="161" t="str">
        <f>IF(1=1,IF(E363="","",IF(F363="","A CONTROLER",IF(NOT(ISNUMBER(F363)),"TEXTE",IF(OR(L363="",L363&lt;=0),"COMMANDE PRINCIPALE INCOMPLETE",IF(G363="","UNITE MANQUANTE",IF(COUNTIF(B384:B428,AE363)=0,"UNITE A CONTROLER","OK")))))),N("Q9"))</f>
        <v/>
      </c>
      <c r="S363" s="105"/>
      <c r="T363" s="141">
        <f t="shared" si="20"/>
        <v>0</v>
      </c>
      <c r="U363" s="133" t="str">
        <f>IF(1=1,IF(E363="","",U342),N("S27"))</f>
        <v/>
      </c>
      <c r="V363" s="133" t="str">
        <f>IF(1=1,IF(E363="","",V342),N("T27"))</f>
        <v/>
      </c>
      <c r="W363" s="135" t="str">
        <f>IF(1=1,IF(OR(U363="",V363="",NOT(ISNUMBER(U363)),NOT(ISNUMBER(V363)),U363=0),"",V363/U363),N("U27"))</f>
        <v/>
      </c>
      <c r="X363" s="136" t="str">
        <f>IF(1=1,IF(OR(W363="",NOT(ISNUMBER(F363))),"",F363*W363*IFERROR(INDEX(D384:D428,MATCH(AE363,B384:B428,0)),1)),N("V7"))</f>
        <v/>
      </c>
      <c r="Y363" s="137" t="str">
        <f>IF(1=1,IF(F363="","",IF(G363="","",IFERROR(INDEX(E384:E428,MATCH(AE363,B384:B428,0)),G363&amp;""))),N("W6"))</f>
        <v/>
      </c>
      <c r="Z363" s="142" t="str">
        <f>IF(1=1,IF(X363="","",IF(AND(ISNUMBER(X363),X363&lt;1,Y363="kg"),MAX(1,ROUND(X363*1000,0)),IF(AND(ISNUMBER(X363),X363&lt;1,Y363="L"),MAX(1,ROUND(X363*100,0)),ROUND(X363,3)))),N("X27"))</f>
        <v/>
      </c>
      <c r="AA363" s="143" t="str">
        <f>IF(1=1,IF(X363="","",IF(AND(ISNUMBER(X363),X363&lt;1,Y363="kg"),"g",IF(AND(ISNUMBER(X363),X363&lt;1,Y363="L"),"cl",Y363))),N("Y27"))</f>
        <v/>
      </c>
      <c r="AB363" s="123" t="str">
        <f>IF(1=1,IF(E363="","",IF(F363="","A CONTROLER",IF(NOT(ISNUMBER(F363)),"TEXTE",IF(OR(W363="",W363&lt;=0),"COMMANDE COUVERTS INCOMPLETE",IF(G363="","UNITE MANQUANTE",IF(COUNTIF(B384:B428,AE363)=0,"UNITE A CONTROLER","OK")))))),N("Z6"))</f>
        <v/>
      </c>
      <c r="AD363" s="144" t="str">
        <f>IF(1=1,IF(E363="","",AD342),N("AB27"))</f>
        <v/>
      </c>
      <c r="AE363" s="125" t="str">
        <f>IF(1=1,IF(G363="","",UPPER(TRIM(SUBSTITUTE(SUBSTITUTE(G363&amp;"",CHAR(160)," ")," "," ")))),N("AC27"))</f>
        <v/>
      </c>
    </row>
    <row r="364" spans="1:31" ht="15.75" x14ac:dyDescent="0.25">
      <c r="A364" s="160" t="str">
        <f>IF(1=1,IF(E364="","",A342),N("A28"))</f>
        <v/>
      </c>
      <c r="B364" s="127" t="str">
        <f>IF(1=1,IF(E364="","",B342),N("B28"))</f>
        <v/>
      </c>
      <c r="C364" s="127"/>
      <c r="D364" s="129" t="str">
        <f>IF(ISBLANK(E364),"",LARGE(D342:D363,1)+1)</f>
        <v/>
      </c>
      <c r="E364" s="130"/>
      <c r="F364" s="131"/>
      <c r="G364" s="170"/>
      <c r="H364" s="105"/>
      <c r="I364" s="132" t="str">
        <f>IF(1=1,IF(E364="","",I342),N("H28"))</f>
        <v/>
      </c>
      <c r="J364" s="133" t="str">
        <f>IF(1=1,IF(E364="","",J342),N("I28"))</f>
        <v/>
      </c>
      <c r="K364" s="134" t="str">
        <f>IF(1=1,IF(E364="","",K342),N("J28"))</f>
        <v/>
      </c>
      <c r="L364" s="135" t="str">
        <f>IF(1=1,IF(OR(J364="",O364="",NOT(ISNUMBER(J364)),NOT(ISNUMBER(O364)),J364=0),"",O364/J364),N("L28"))</f>
        <v/>
      </c>
      <c r="M364" s="136" t="str">
        <f>IF(1=1,IF(OR(L364="",NOT(ISNUMBER(F364))),"",F364*L364*IFERROR(INDEX(D384:D428,MATCH(AE364,B384:B428,0)),1)),N("M13"))</f>
        <v/>
      </c>
      <c r="N364" s="137" t="str">
        <f>IF(1=1,IF(F364="","",IF(G364="","",IFERROR(INDEX(E384:E428,MATCH(AE364,B384:B428,0)),G364&amp;""))),N("N6"))</f>
        <v/>
      </c>
      <c r="O364" s="138" t="str">
        <f>IF(1=1,IF(E364="","",O342),N("K28"))</f>
        <v/>
      </c>
      <c r="P364" s="139" t="str">
        <f>IF(1=1,IF(M364="","",IF(AND(ISNUMBER(M364),M364&lt;1,N364="kg"),MAX(1,ROUND(M364*1000,0)),IF(AND(ISNUMBER(M364),M364&lt;1,N364="L"),MAX(1,ROUND(M364*100,0)),ROUND(M364,3)))),N("O28"))</f>
        <v/>
      </c>
      <c r="Q364" s="140" t="str">
        <f>IF(1=1,IF(M364="","",IF(AND(ISNUMBER(M364),M364&lt;1,N364="kg"),"g",IF(AND(ISNUMBER(M364),M364&lt;1,N364="L"),"cl",N364))),N("P28"))</f>
        <v/>
      </c>
      <c r="R364" s="161" t="str">
        <f>IF(1=1,IF(E364="","",IF(F364="","A CONTROLER",IF(NOT(ISNUMBER(F364)),"TEXTE",IF(OR(L364="",L364&lt;=0),"COMMANDE PRINCIPALE INCOMPLETE",IF(G364="","UNITE MANQUANTE",IF(COUNTIF(B384:B428,AE364)=0,"UNITE A CONTROLER","OK")))))),N("Q9"))</f>
        <v/>
      </c>
      <c r="S364" s="105"/>
      <c r="T364" s="141">
        <f t="shared" si="20"/>
        <v>0</v>
      </c>
      <c r="U364" s="133" t="str">
        <f>IF(1=1,IF(E364="","",U342),N("S28"))</f>
        <v/>
      </c>
      <c r="V364" s="133" t="str">
        <f>IF(1=1,IF(E364="","",V342),N("T28"))</f>
        <v/>
      </c>
      <c r="W364" s="135" t="str">
        <f>IF(1=1,IF(OR(U364="",V364="",NOT(ISNUMBER(U364)),NOT(ISNUMBER(V364)),U364=0),"",V364/U364),N("U28"))</f>
        <v/>
      </c>
      <c r="X364" s="136" t="str">
        <f>IF(1=1,IF(OR(W364="",NOT(ISNUMBER(F364))),"",F364*W364*IFERROR(INDEX(D384:D428,MATCH(AE364,B384:B428,0)),1)),N("V7"))</f>
        <v/>
      </c>
      <c r="Y364" s="137" t="str">
        <f>IF(1=1,IF(F364="","",IF(G364="","",IFERROR(INDEX(E384:E428,MATCH(AE364,B384:B428,0)),G364&amp;""))),N("W6"))</f>
        <v/>
      </c>
      <c r="Z364" s="142" t="str">
        <f>IF(1=1,IF(X364="","",IF(AND(ISNUMBER(X364),X364&lt;1,Y364="kg"),MAX(1,ROUND(X364*1000,0)),IF(AND(ISNUMBER(X364),X364&lt;1,Y364="L"),MAX(1,ROUND(X364*100,0)),ROUND(X364,3)))),N("X28"))</f>
        <v/>
      </c>
      <c r="AA364" s="143" t="str">
        <f>IF(1=1,IF(X364="","",IF(AND(ISNUMBER(X364),X364&lt;1,Y364="kg"),"g",IF(AND(ISNUMBER(X364),X364&lt;1,Y364="L"),"cl",Y364))),N("Y28"))</f>
        <v/>
      </c>
      <c r="AB364" s="123" t="str">
        <f>IF(1=1,IF(E364="","",IF(F364="","A CONTROLER",IF(NOT(ISNUMBER(F364)),"TEXTE",IF(OR(W364="",W364&lt;=0),"COMMANDE COUVERTS INCOMPLETE",IF(G364="","UNITE MANQUANTE",IF(COUNTIF(B384:B428,AE364)=0,"UNITE A CONTROLER","OK")))))),N("Z6"))</f>
        <v/>
      </c>
      <c r="AD364" s="144" t="str">
        <f>IF(1=1,IF(E364="","",AD342),N("AB28"))</f>
        <v/>
      </c>
      <c r="AE364" s="125" t="str">
        <f>IF(1=1,IF(G364="","",UPPER(TRIM(SUBSTITUTE(SUBSTITUTE(G364&amp;"",CHAR(160)," ")," "," ")))),N("AC28"))</f>
        <v/>
      </c>
    </row>
    <row r="365" spans="1:31" ht="15.75" x14ac:dyDescent="0.25">
      <c r="A365" s="160" t="str">
        <f>IF(1=1,IF(E365="","",A342),N("A29"))</f>
        <v/>
      </c>
      <c r="B365" s="127" t="str">
        <f>IF(1=1,IF(E365="","",B342),N("B29"))</f>
        <v/>
      </c>
      <c r="C365" s="127"/>
      <c r="D365" s="129" t="str">
        <f>IF(ISBLANK(E365),"",LARGE(D342:D364,1)+1)</f>
        <v/>
      </c>
      <c r="E365" s="130"/>
      <c r="F365" s="131"/>
      <c r="G365" s="170"/>
      <c r="H365" s="105"/>
      <c r="I365" s="132" t="str">
        <f>IF(1=1,IF(E365="","",I342),N("H29"))</f>
        <v/>
      </c>
      <c r="J365" s="133" t="str">
        <f>IF(1=1,IF(E365="","",J342),N("I29"))</f>
        <v/>
      </c>
      <c r="K365" s="134" t="str">
        <f>IF(1=1,IF(E365="","",K342),N("J29"))</f>
        <v/>
      </c>
      <c r="L365" s="135" t="str">
        <f>IF(1=1,IF(OR(J365="",O365="",NOT(ISNUMBER(J365)),NOT(ISNUMBER(O365)),J365=0),"",O365/J365),N("L29"))</f>
        <v/>
      </c>
      <c r="M365" s="136" t="str">
        <f>IF(1=1,IF(OR(L365="",NOT(ISNUMBER(F365))),"",F365*L365*IFERROR(INDEX(D384:D428,MATCH(AE365,B384:B428,0)),1)),N("M13"))</f>
        <v/>
      </c>
      <c r="N365" s="137" t="str">
        <f>IF(1=1,IF(F365="","",IF(G365="","",IFERROR(INDEX(E384:E428,MATCH(AE365,B384:B428,0)),G365&amp;""))),N("N6"))</f>
        <v/>
      </c>
      <c r="O365" s="138" t="str">
        <f>IF(1=1,IF(E365="","",O342),N("K29"))</f>
        <v/>
      </c>
      <c r="P365" s="139" t="str">
        <f>IF(1=1,IF(M365="","",IF(AND(ISNUMBER(M365),M365&lt;1,N365="kg"),MAX(1,ROUND(M365*1000,0)),IF(AND(ISNUMBER(M365),M365&lt;1,N365="L"),MAX(1,ROUND(M365*100,0)),ROUND(M365,3)))),N("O29"))</f>
        <v/>
      </c>
      <c r="Q365" s="140" t="str">
        <f>IF(1=1,IF(M365="","",IF(AND(ISNUMBER(M365),M365&lt;1,N365="kg"),"g",IF(AND(ISNUMBER(M365),M365&lt;1,N365="L"),"cl",N365))),N("P29"))</f>
        <v/>
      </c>
      <c r="R365" s="161" t="str">
        <f>IF(1=1,IF(E365="","",IF(F365="","A CONTROLER",IF(NOT(ISNUMBER(F365)),"TEXTE",IF(OR(L365="",L365&lt;=0),"COMMANDE PRINCIPALE INCOMPLETE",IF(G365="","UNITE MANQUANTE",IF(COUNTIF(B384:B428,AE365)=0,"UNITE A CONTROLER","OK")))))),N("Q9"))</f>
        <v/>
      </c>
      <c r="S365" s="105"/>
      <c r="T365" s="141">
        <f t="shared" si="20"/>
        <v>0</v>
      </c>
      <c r="U365" s="133" t="str">
        <f>IF(1=1,IF(E365="","",U342),N("S29"))</f>
        <v/>
      </c>
      <c r="V365" s="133" t="str">
        <f>IF(1=1,IF(E365="","",V342),N("T29"))</f>
        <v/>
      </c>
      <c r="W365" s="135" t="str">
        <f>IF(1=1,IF(OR(U365="",V365="",NOT(ISNUMBER(U365)),NOT(ISNUMBER(V365)),U365=0),"",V365/U365),N("U29"))</f>
        <v/>
      </c>
      <c r="X365" s="136" t="str">
        <f>IF(1=1,IF(OR(W365="",NOT(ISNUMBER(F365))),"",F365*W365*IFERROR(INDEX(D384:D428,MATCH(AE365,B384:B428,0)),1)),N("V7"))</f>
        <v/>
      </c>
      <c r="Y365" s="137" t="str">
        <f>IF(1=1,IF(F365="","",IF(G365="","",IFERROR(INDEX(E384:E428,MATCH(AE365,B384:B428,0)),G365&amp;""))),N("W6"))</f>
        <v/>
      </c>
      <c r="Z365" s="142" t="str">
        <f>IF(1=1,IF(X365="","",IF(AND(ISNUMBER(X365),X365&lt;1,Y365="kg"),MAX(1,ROUND(X365*1000,0)),IF(AND(ISNUMBER(X365),X365&lt;1,Y365="L"),MAX(1,ROUND(X365*100,0)),ROUND(X365,3)))),N("X29"))</f>
        <v/>
      </c>
      <c r="AA365" s="143" t="str">
        <f>IF(1=1,IF(X365="","",IF(AND(ISNUMBER(X365),X365&lt;1,Y365="kg"),"g",IF(AND(ISNUMBER(X365),X365&lt;1,Y365="L"),"cl",Y365))),N("Y29"))</f>
        <v/>
      </c>
      <c r="AB365" s="123" t="str">
        <f>IF(1=1,IF(E365="","",IF(F365="","A CONTROLER",IF(NOT(ISNUMBER(F365)),"TEXTE",IF(OR(W365="",W365&lt;=0),"COMMANDE COUVERTS INCOMPLETE",IF(G365="","UNITE MANQUANTE",IF(COUNTIF(B384:B428,AE365)=0,"UNITE A CONTROLER","OK")))))),N("Z6"))</f>
        <v/>
      </c>
      <c r="AD365" s="144" t="str">
        <f>IF(1=1,IF(E365="","",AD342),N("AB29"))</f>
        <v/>
      </c>
      <c r="AE365" s="125" t="str">
        <f>IF(1=1,IF(G365="","",UPPER(TRIM(SUBSTITUTE(SUBSTITUTE(G365&amp;"",CHAR(160)," ")," "," ")))),N("AC29"))</f>
        <v/>
      </c>
    </row>
    <row r="366" spans="1:31" ht="15.75" x14ac:dyDescent="0.25">
      <c r="A366" s="160" t="str">
        <f>IF(1=1,IF(E366="","",A342),N("A30"))</f>
        <v/>
      </c>
      <c r="B366" s="127" t="str">
        <f>IF(1=1,IF(E366="","",B342),N("B30"))</f>
        <v/>
      </c>
      <c r="C366" s="127"/>
      <c r="D366" s="129" t="str">
        <f>IF(ISBLANK(E366),"",LARGE(D342:D365,1)+1)</f>
        <v/>
      </c>
      <c r="E366" s="130"/>
      <c r="F366" s="131"/>
      <c r="G366" s="170"/>
      <c r="H366" s="105"/>
      <c r="I366" s="132" t="str">
        <f>IF(1=1,IF(E366="","",I342),N("H30"))</f>
        <v/>
      </c>
      <c r="J366" s="133" t="str">
        <f>IF(1=1,IF(E366="","",J342),N("I30"))</f>
        <v/>
      </c>
      <c r="K366" s="134" t="str">
        <f>IF(1=1,IF(E366="","",K342),N("J30"))</f>
        <v/>
      </c>
      <c r="L366" s="135" t="str">
        <f>IF(1=1,IF(OR(J366="",O366="",NOT(ISNUMBER(J366)),NOT(ISNUMBER(O366)),J366=0),"",O366/J366),N("L30"))</f>
        <v/>
      </c>
      <c r="M366" s="136" t="str">
        <f>IF(1=1,IF(OR(L366="",NOT(ISNUMBER(F366))),"",F366*L366*IFERROR(INDEX(D384:D428,MATCH(AE366,B384:B428,0)),1)),N("M13"))</f>
        <v/>
      </c>
      <c r="N366" s="137" t="str">
        <f>IF(1=1,IF(F366="","",IF(G366="","",IFERROR(INDEX(E384:E428,MATCH(AE366,B384:B428,0)),G366&amp;""))),N("N6"))</f>
        <v/>
      </c>
      <c r="O366" s="138" t="str">
        <f>IF(1=1,IF(E366="","",O342),N("K30"))</f>
        <v/>
      </c>
      <c r="P366" s="139" t="str">
        <f>IF(1=1,IF(M366="","",IF(AND(ISNUMBER(M366),M366&lt;1,N366="kg"),MAX(1,ROUND(M366*1000,0)),IF(AND(ISNUMBER(M366),M366&lt;1,N366="L"),MAX(1,ROUND(M366*100,0)),ROUND(M366,3)))),N("O30"))</f>
        <v/>
      </c>
      <c r="Q366" s="140" t="str">
        <f>IF(1=1,IF(M366="","",IF(AND(ISNUMBER(M366),M366&lt;1,N366="kg"),"g",IF(AND(ISNUMBER(M366),M366&lt;1,N366="L"),"cl",N366))),N("P30"))</f>
        <v/>
      </c>
      <c r="R366" s="161" t="str">
        <f>IF(1=1,IF(E366="","",IF(F366="","A CONTROLER",IF(NOT(ISNUMBER(F366)),"TEXTE",IF(OR(L366="",L366&lt;=0),"COMMANDE PRINCIPALE INCOMPLETE",IF(G366="","UNITE MANQUANTE",IF(COUNTIF(B384:B428,AE366)=0,"UNITE A CONTROLER","OK")))))),N("Q9"))</f>
        <v/>
      </c>
      <c r="S366" s="105"/>
      <c r="T366" s="141">
        <f t="shared" si="20"/>
        <v>0</v>
      </c>
      <c r="U366" s="133" t="str">
        <f>IF(1=1,IF(E366="","",U342),N("S30"))</f>
        <v/>
      </c>
      <c r="V366" s="133" t="str">
        <f>IF(1=1,IF(E366="","",V342),N("T30"))</f>
        <v/>
      </c>
      <c r="W366" s="135" t="str">
        <f>IF(1=1,IF(OR(U366="",V366="",NOT(ISNUMBER(U366)),NOT(ISNUMBER(V366)),U366=0),"",V366/U366),N("U30"))</f>
        <v/>
      </c>
      <c r="X366" s="136" t="str">
        <f>IF(1=1,IF(OR(W366="",NOT(ISNUMBER(F366))),"",F366*W366*IFERROR(INDEX(D384:D428,MATCH(AE366,B384:B428,0)),1)),N("V7"))</f>
        <v/>
      </c>
      <c r="Y366" s="137" t="str">
        <f>IF(1=1,IF(F366="","",IF(G366="","",IFERROR(INDEX(E384:E428,MATCH(AE366,B384:B428,0)),G366&amp;""))),N("W6"))</f>
        <v/>
      </c>
      <c r="Z366" s="142" t="str">
        <f>IF(1=1,IF(X366="","",IF(AND(ISNUMBER(X366),X366&lt;1,Y366="kg"),MAX(1,ROUND(X366*1000,0)),IF(AND(ISNUMBER(X366),X366&lt;1,Y366="L"),MAX(1,ROUND(X366*100,0)),ROUND(X366,3)))),N("X30"))</f>
        <v/>
      </c>
      <c r="AA366" s="143" t="str">
        <f>IF(1=1,IF(X366="","",IF(AND(ISNUMBER(X366),X366&lt;1,Y366="kg"),"g",IF(AND(ISNUMBER(X366),X366&lt;1,Y366="L"),"cl",Y366))),N("Y30"))</f>
        <v/>
      </c>
      <c r="AB366" s="123" t="str">
        <f>IF(1=1,IF(E366="","",IF(F366="","A CONTROLER",IF(NOT(ISNUMBER(F366)),"TEXTE",IF(OR(W366="",W366&lt;=0),"COMMANDE COUVERTS INCOMPLETE",IF(G366="","UNITE MANQUANTE",IF(COUNTIF(B384:B428,AE366)=0,"UNITE A CONTROLER","OK")))))),N("Z6"))</f>
        <v/>
      </c>
      <c r="AD366" s="144" t="str">
        <f>IF(1=1,IF(E366="","",AD342),N("AB30"))</f>
        <v/>
      </c>
      <c r="AE366" s="125" t="str">
        <f>IF(1=1,IF(G366="","",UPPER(TRIM(SUBSTITUTE(SUBSTITUTE(G366&amp;"",CHAR(160)," ")," "," ")))),N("AC30"))</f>
        <v/>
      </c>
    </row>
    <row r="367" spans="1:31" ht="15.75" x14ac:dyDescent="0.25">
      <c r="A367" s="160" t="str">
        <f>IF(1=1,IF(E367="","",A342),N("A31"))</f>
        <v/>
      </c>
      <c r="B367" s="127" t="str">
        <f>IF(1=1,IF(E367="","",B342),N("B31"))</f>
        <v/>
      </c>
      <c r="C367" s="127"/>
      <c r="D367" s="129" t="str">
        <f>IF(ISBLANK(E367),"",LARGE(D342:D366,1)+1)</f>
        <v/>
      </c>
      <c r="E367" s="130"/>
      <c r="F367" s="131"/>
      <c r="G367" s="170"/>
      <c r="H367" s="105"/>
      <c r="I367" s="132" t="str">
        <f>IF(1=1,IF(E367="","",I342),N("H31"))</f>
        <v/>
      </c>
      <c r="J367" s="133" t="str">
        <f>IF(1=1,IF(E367="","",J342),N("I31"))</f>
        <v/>
      </c>
      <c r="K367" s="134" t="str">
        <f>IF(1=1,IF(E367="","",K342),N("J31"))</f>
        <v/>
      </c>
      <c r="L367" s="135" t="str">
        <f>IF(1=1,IF(OR(J367="",O367="",NOT(ISNUMBER(J367)),NOT(ISNUMBER(O367)),J367=0),"",O367/J367),N("L31"))</f>
        <v/>
      </c>
      <c r="M367" s="136" t="str">
        <f>IF(1=1,IF(OR(L367="",NOT(ISNUMBER(F367))),"",F367*L367*IFERROR(INDEX(D384:D428,MATCH(AE367,B384:B428,0)),1)),N("M13"))</f>
        <v/>
      </c>
      <c r="N367" s="137" t="str">
        <f>IF(1=1,IF(F367="","",IF(G367="","",IFERROR(INDEX(E384:E428,MATCH(AE367,B384:B428,0)),G367&amp;""))),N("N6"))</f>
        <v/>
      </c>
      <c r="O367" s="138" t="str">
        <f>IF(1=1,IF(E367="","",O342),N("K31"))</f>
        <v/>
      </c>
      <c r="P367" s="139" t="str">
        <f>IF(1=1,IF(M367="","",IF(AND(ISNUMBER(M367),M367&lt;1,N367="kg"),MAX(1,ROUND(M367*1000,0)),IF(AND(ISNUMBER(M367),M367&lt;1,N367="L"),MAX(1,ROUND(M367*100,0)),ROUND(M367,3)))),N("O31"))</f>
        <v/>
      </c>
      <c r="Q367" s="140" t="str">
        <f>IF(1=1,IF(M367="","",IF(AND(ISNUMBER(M367),M367&lt;1,N367="kg"),"g",IF(AND(ISNUMBER(M367),M367&lt;1,N367="L"),"cl",N367))),N("P31"))</f>
        <v/>
      </c>
      <c r="R367" s="161" t="str">
        <f>IF(1=1,IF(E367="","",IF(F367="","A CONTROLER",IF(NOT(ISNUMBER(F367)),"TEXTE",IF(OR(L367="",L367&lt;=0),"COMMANDE PRINCIPALE INCOMPLETE",IF(G367="","UNITE MANQUANTE",IF(COUNTIF(B384:B428,AE367)=0,"UNITE A CONTROLER","OK")))))),N("Q9"))</f>
        <v/>
      </c>
      <c r="S367" s="105"/>
      <c r="T367" s="141">
        <f t="shared" si="20"/>
        <v>0</v>
      </c>
      <c r="U367" s="133" t="str">
        <f>IF(1=1,IF(E367="","",U342),N("S31"))</f>
        <v/>
      </c>
      <c r="V367" s="133" t="str">
        <f>IF(1=1,IF(E367="","",V342),N("T31"))</f>
        <v/>
      </c>
      <c r="W367" s="135" t="str">
        <f>IF(1=1,IF(OR(U367="",V367="",NOT(ISNUMBER(U367)),NOT(ISNUMBER(V367)),U367=0),"",V367/U367),N("U31"))</f>
        <v/>
      </c>
      <c r="X367" s="136" t="str">
        <f>IF(1=1,IF(OR(W367="",NOT(ISNUMBER(F367))),"",F367*W367*IFERROR(INDEX(D384:D428,MATCH(AE367,B384:B428,0)),1)),N("V7"))</f>
        <v/>
      </c>
      <c r="Y367" s="137" t="str">
        <f>IF(1=1,IF(F367="","",IF(G367="","",IFERROR(INDEX(E384:E428,MATCH(AE367,B384:B428,0)),G367&amp;""))),N("W6"))</f>
        <v/>
      </c>
      <c r="Z367" s="142" t="str">
        <f>IF(1=1,IF(X367="","",IF(AND(ISNUMBER(X367),X367&lt;1,Y367="kg"),MAX(1,ROUND(X367*1000,0)),IF(AND(ISNUMBER(X367),X367&lt;1,Y367="L"),MAX(1,ROUND(X367*100,0)),ROUND(X367,3)))),N("X31"))</f>
        <v/>
      </c>
      <c r="AA367" s="143" t="str">
        <f>IF(1=1,IF(X367="","",IF(AND(ISNUMBER(X367),X367&lt;1,Y367="kg"),"g",IF(AND(ISNUMBER(X367),X367&lt;1,Y367="L"),"cl",Y367))),N("Y31"))</f>
        <v/>
      </c>
      <c r="AB367" s="123" t="str">
        <f>IF(1=1,IF(E367="","",IF(F367="","A CONTROLER",IF(NOT(ISNUMBER(F367)),"TEXTE",IF(OR(W367="",W367&lt;=0),"COMMANDE COUVERTS INCOMPLETE",IF(G367="","UNITE MANQUANTE",IF(COUNTIF(B384:B428,AE367)=0,"UNITE A CONTROLER","OK")))))),N("Z6"))</f>
        <v/>
      </c>
      <c r="AD367" s="144" t="str">
        <f>IF(1=1,IF(E367="","",AD342),N("AB31"))</f>
        <v/>
      </c>
      <c r="AE367" s="125" t="str">
        <f>IF(1=1,IF(G367="","",UPPER(TRIM(SUBSTITUTE(SUBSTITUTE(G367&amp;"",CHAR(160)," ")," "," ")))),N("AC31"))</f>
        <v/>
      </c>
    </row>
    <row r="368" spans="1:31" ht="15.75" x14ac:dyDescent="0.25">
      <c r="A368" s="160" t="str">
        <f>IF(1=1,IF(E368="","",A342),N("A32"))</f>
        <v/>
      </c>
      <c r="B368" s="127" t="str">
        <f>IF(1=1,IF(E368="","",B342),N("B32"))</f>
        <v/>
      </c>
      <c r="C368" s="127"/>
      <c r="D368" s="129" t="str">
        <f>IF(ISBLANK(E368),"",LARGE(D342:D367,1)+1)</f>
        <v/>
      </c>
      <c r="E368" s="130"/>
      <c r="F368" s="131"/>
      <c r="G368" s="170"/>
      <c r="H368" s="105"/>
      <c r="I368" s="132" t="str">
        <f>IF(1=1,IF(E368="","",I342),N("H32"))</f>
        <v/>
      </c>
      <c r="J368" s="133" t="str">
        <f>IF(1=1,IF(E368="","",J342),N("I32"))</f>
        <v/>
      </c>
      <c r="K368" s="134" t="str">
        <f>IF(1=1,IF(E368="","",K342),N("J32"))</f>
        <v/>
      </c>
      <c r="L368" s="135" t="str">
        <f>IF(1=1,IF(OR(J368="",O368="",NOT(ISNUMBER(J368)),NOT(ISNUMBER(O368)),J368=0),"",O368/J368),N("L32"))</f>
        <v/>
      </c>
      <c r="M368" s="136" t="str">
        <f>IF(1=1,IF(OR(L368="",NOT(ISNUMBER(F368))),"",F368*L368*IFERROR(INDEX(D384:D428,MATCH(AE368,B384:B428,0)),1)),N("M13"))</f>
        <v/>
      </c>
      <c r="N368" s="137" t="str">
        <f>IF(1=1,IF(F368="","",IF(G368="","",IFERROR(INDEX(E384:E428,MATCH(AE368,B384:B428,0)),G368&amp;""))),N("N6"))</f>
        <v/>
      </c>
      <c r="O368" s="138" t="str">
        <f>IF(1=1,IF(E368="","",O342),N("K32"))</f>
        <v/>
      </c>
      <c r="P368" s="139" t="str">
        <f>IF(1=1,IF(M368="","",IF(AND(ISNUMBER(M368),M368&lt;1,N368="kg"),MAX(1,ROUND(M368*1000,0)),IF(AND(ISNUMBER(M368),M368&lt;1,N368="L"),MAX(1,ROUND(M368*100,0)),ROUND(M368,3)))),N("O32"))</f>
        <v/>
      </c>
      <c r="Q368" s="140" t="str">
        <f>IF(1=1,IF(M368="","",IF(AND(ISNUMBER(M368),M368&lt;1,N368="kg"),"g",IF(AND(ISNUMBER(M368),M368&lt;1,N368="L"),"cl",N368))),N("P32"))</f>
        <v/>
      </c>
      <c r="R368" s="161" t="str">
        <f>IF(1=1,IF(E368="","",IF(F368="","A CONTROLER",IF(NOT(ISNUMBER(F368)),"TEXTE",IF(OR(L368="",L368&lt;=0),"COMMANDE PRINCIPALE INCOMPLETE",IF(G368="","UNITE MANQUANTE",IF(COUNTIF(B384:B428,AE368)=0,"UNITE A CONTROLER","OK")))))),N("Q9"))</f>
        <v/>
      </c>
      <c r="S368" s="105"/>
      <c r="T368" s="141">
        <f t="shared" si="20"/>
        <v>0</v>
      </c>
      <c r="U368" s="133" t="str">
        <f>IF(1=1,IF(E368="","",U342),N("S32"))</f>
        <v/>
      </c>
      <c r="V368" s="133" t="str">
        <f>IF(1=1,IF(E368="","",V342),N("T32"))</f>
        <v/>
      </c>
      <c r="W368" s="135" t="str">
        <f>IF(1=1,IF(OR(U368="",V368="",NOT(ISNUMBER(U368)),NOT(ISNUMBER(V368)),U368=0),"",V368/U368),N("U32"))</f>
        <v/>
      </c>
      <c r="X368" s="136" t="str">
        <f>IF(1=1,IF(OR(W368="",NOT(ISNUMBER(F368))),"",F368*W368*IFERROR(INDEX(D384:D428,MATCH(AE368,B384:B428,0)),1)),N("V7"))</f>
        <v/>
      </c>
      <c r="Y368" s="137" t="str">
        <f>IF(1=1,IF(F368="","",IF(G368="","",IFERROR(INDEX(E384:E428,MATCH(AE368,B384:B428,0)),G368&amp;""))),N("W6"))</f>
        <v/>
      </c>
      <c r="Z368" s="142" t="str">
        <f>IF(1=1,IF(X368="","",IF(AND(ISNUMBER(X368),X368&lt;1,Y368="kg"),MAX(1,ROUND(X368*1000,0)),IF(AND(ISNUMBER(X368),X368&lt;1,Y368="L"),MAX(1,ROUND(X368*100,0)),ROUND(X368,3)))),N("X32"))</f>
        <v/>
      </c>
      <c r="AA368" s="143" t="str">
        <f>IF(1=1,IF(X368="","",IF(AND(ISNUMBER(X368),X368&lt;1,Y368="kg"),"g",IF(AND(ISNUMBER(X368),X368&lt;1,Y368="L"),"cl",Y368))),N("Y32"))</f>
        <v/>
      </c>
      <c r="AB368" s="123" t="str">
        <f>IF(1=1,IF(E368="","",IF(F368="","A CONTROLER",IF(NOT(ISNUMBER(F368)),"TEXTE",IF(OR(W368="",W368&lt;=0),"COMMANDE COUVERTS INCOMPLETE",IF(G368="","UNITE MANQUANTE",IF(COUNTIF(B384:B428,AE368)=0,"UNITE A CONTROLER","OK")))))),N("Z6"))</f>
        <v/>
      </c>
      <c r="AD368" s="144" t="str">
        <f>IF(1=1,IF(E368="","",AD342),N("AB32"))</f>
        <v/>
      </c>
      <c r="AE368" s="125" t="str">
        <f>IF(1=1,IF(G368="","",UPPER(TRIM(SUBSTITUTE(SUBSTITUTE(G368&amp;"",CHAR(160)," ")," "," ")))),N("AC32"))</f>
        <v/>
      </c>
    </row>
    <row r="369" spans="1:31" ht="15.75" x14ac:dyDescent="0.25">
      <c r="A369" s="160" t="str">
        <f>IF(1=1,IF(E369="","",A342),N("A33"))</f>
        <v/>
      </c>
      <c r="B369" s="127" t="str">
        <f>IF(1=1,IF(E369="","",B342),N("B33"))</f>
        <v/>
      </c>
      <c r="C369" s="127"/>
      <c r="D369" s="129" t="str">
        <f>IF(ISBLANK(E369),"",LARGE(D342:D368,1)+1)</f>
        <v/>
      </c>
      <c r="E369" s="130"/>
      <c r="F369" s="131"/>
      <c r="G369" s="170"/>
      <c r="H369" s="105"/>
      <c r="I369" s="132" t="str">
        <f>IF(1=1,IF(E369="","",I342),N("H33"))</f>
        <v/>
      </c>
      <c r="J369" s="133" t="str">
        <f>IF(1=1,IF(E369="","",J342),N("I33"))</f>
        <v/>
      </c>
      <c r="K369" s="134" t="str">
        <f>IF(1=1,IF(E369="","",K342),N("J33"))</f>
        <v/>
      </c>
      <c r="L369" s="135" t="str">
        <f>IF(1=1,IF(OR(J369="",O369="",NOT(ISNUMBER(J369)),NOT(ISNUMBER(O369)),J369=0),"",O369/J369),N("L33"))</f>
        <v/>
      </c>
      <c r="M369" s="136" t="str">
        <f>IF(1=1,IF(OR(L369="",NOT(ISNUMBER(F369))),"",F369*L369*IFERROR(INDEX(D384:D428,MATCH(AE369,B384:B428,0)),1)),N("M13"))</f>
        <v/>
      </c>
      <c r="N369" s="137" t="str">
        <f>IF(1=1,IF(F369="","",IF(G369="","",IFERROR(INDEX(E384:E428,MATCH(AE369,B384:B428,0)),G369&amp;""))),N("N6"))</f>
        <v/>
      </c>
      <c r="O369" s="138" t="str">
        <f>IF(1=1,IF(E369="","",O342),N("K33"))</f>
        <v/>
      </c>
      <c r="P369" s="139" t="str">
        <f>IF(1=1,IF(M369="","",IF(AND(ISNUMBER(M369),M369&lt;1,N369="kg"),MAX(1,ROUND(M369*1000,0)),IF(AND(ISNUMBER(M369),M369&lt;1,N369="L"),MAX(1,ROUND(M369*100,0)),ROUND(M369,3)))),N("O33"))</f>
        <v/>
      </c>
      <c r="Q369" s="140" t="str">
        <f>IF(1=1,IF(M369="","",IF(AND(ISNUMBER(M369),M369&lt;1,N369="kg"),"g",IF(AND(ISNUMBER(M369),M369&lt;1,N369="L"),"cl",N369))),N("P33"))</f>
        <v/>
      </c>
      <c r="R369" s="161" t="str">
        <f>IF(1=1,IF(E369="","",IF(F369="","A CONTROLER",IF(NOT(ISNUMBER(F369)),"TEXTE",IF(OR(L369="",L369&lt;=0),"COMMANDE PRINCIPALE INCOMPLETE",IF(G369="","UNITE MANQUANTE",IF(COUNTIF(B384:B428,AE369)=0,"UNITE A CONTROLER","OK")))))),N("Q9"))</f>
        <v/>
      </c>
      <c r="S369" s="105"/>
      <c r="T369" s="141">
        <f t="shared" si="20"/>
        <v>0</v>
      </c>
      <c r="U369" s="133" t="str">
        <f>IF(1=1,IF(E369="","",U342),N("S33"))</f>
        <v/>
      </c>
      <c r="V369" s="133" t="str">
        <f>IF(1=1,IF(E369="","",V342),N("T33"))</f>
        <v/>
      </c>
      <c r="W369" s="135" t="str">
        <f>IF(1=1,IF(OR(U369="",V369="",NOT(ISNUMBER(U369)),NOT(ISNUMBER(V369)),U369=0),"",V369/U369),N("U33"))</f>
        <v/>
      </c>
      <c r="X369" s="136" t="str">
        <f>IF(1=1,IF(OR(W369="",NOT(ISNUMBER(F369))),"",F369*W369*IFERROR(INDEX(D384:D428,MATCH(AE369,B384:B428,0)),1)),N("V7"))</f>
        <v/>
      </c>
      <c r="Y369" s="137" t="str">
        <f>IF(1=1,IF(F369="","",IF(G369="","",IFERROR(INDEX(E384:E428,MATCH(AE369,B384:B428,0)),G369&amp;""))),N("W6"))</f>
        <v/>
      </c>
      <c r="Z369" s="142" t="str">
        <f>IF(1=1,IF(X369="","",IF(AND(ISNUMBER(X369),X369&lt;1,Y369="kg"),MAX(1,ROUND(X369*1000,0)),IF(AND(ISNUMBER(X369),X369&lt;1,Y369="L"),MAX(1,ROUND(X369*100,0)),ROUND(X369,3)))),N("X33"))</f>
        <v/>
      </c>
      <c r="AA369" s="143" t="str">
        <f>IF(1=1,IF(X369="","",IF(AND(ISNUMBER(X369),X369&lt;1,Y369="kg"),"g",IF(AND(ISNUMBER(X369),X369&lt;1,Y369="L"),"cl",Y369))),N("Y33"))</f>
        <v/>
      </c>
      <c r="AB369" s="123" t="str">
        <f>IF(1=1,IF(E369="","",IF(F369="","A CONTROLER",IF(NOT(ISNUMBER(F369)),"TEXTE",IF(OR(W369="",W369&lt;=0),"COMMANDE COUVERTS INCOMPLETE",IF(G369="","UNITE MANQUANTE",IF(COUNTIF(B384:B428,AE369)=0,"UNITE A CONTROLER","OK")))))),N("Z6"))</f>
        <v/>
      </c>
      <c r="AD369" s="144" t="str">
        <f>IF(1=1,IF(E369="","",AD342),N("AB33"))</f>
        <v/>
      </c>
      <c r="AE369" s="125" t="str">
        <f>IF(1=1,IF(G369="","",UPPER(TRIM(SUBSTITUTE(SUBSTITUTE(G369&amp;"",CHAR(160)," ")," "," ")))),N("AC33"))</f>
        <v/>
      </c>
    </row>
    <row r="370" spans="1:31" ht="15.75" x14ac:dyDescent="0.25">
      <c r="A370" s="160" t="str">
        <f>IF(1=1,IF(E370="","",A342),N("A34"))</f>
        <v/>
      </c>
      <c r="B370" s="127" t="str">
        <f>IF(1=1,IF(E370="","",B342),N("B34"))</f>
        <v/>
      </c>
      <c r="C370" s="127"/>
      <c r="D370" s="129" t="str">
        <f>IF(ISBLANK(E370),"",LARGE(D342:D369,1)+1)</f>
        <v/>
      </c>
      <c r="E370" s="130"/>
      <c r="F370" s="131"/>
      <c r="G370" s="170"/>
      <c r="H370" s="105"/>
      <c r="I370" s="132" t="str">
        <f>IF(1=1,IF(E370="","",I342),N("H34"))</f>
        <v/>
      </c>
      <c r="J370" s="133" t="str">
        <f>IF(1=1,IF(E370="","",J342),N("I34"))</f>
        <v/>
      </c>
      <c r="K370" s="134" t="str">
        <f>IF(1=1,IF(E370="","",K342),N("J34"))</f>
        <v/>
      </c>
      <c r="L370" s="135" t="str">
        <f>IF(1=1,IF(OR(J370="",O370="",NOT(ISNUMBER(J370)),NOT(ISNUMBER(O370)),J370=0),"",O370/J370),N("L34"))</f>
        <v/>
      </c>
      <c r="M370" s="136" t="str">
        <f>IF(1=1,IF(OR(L370="",NOT(ISNUMBER(F370))),"",F370*L370*IFERROR(INDEX(D384:D428,MATCH(AE370,B384:B428,0)),1)),N("M13"))</f>
        <v/>
      </c>
      <c r="N370" s="137" t="str">
        <f>IF(1=1,IF(F370="","",IF(G370="","",IFERROR(INDEX(E384:E428,MATCH(AE370,B384:B428,0)),G370&amp;""))),N("N6"))</f>
        <v/>
      </c>
      <c r="O370" s="138" t="str">
        <f>IF(1=1,IF(E370="","",O342),N("K34"))</f>
        <v/>
      </c>
      <c r="P370" s="139" t="str">
        <f>IF(1=1,IF(M370="","",IF(AND(ISNUMBER(M370),M370&lt;1,N370="kg"),MAX(1,ROUND(M370*1000,0)),IF(AND(ISNUMBER(M370),M370&lt;1,N370="L"),MAX(1,ROUND(M370*100,0)),ROUND(M370,3)))),N("O34"))</f>
        <v/>
      </c>
      <c r="Q370" s="140" t="str">
        <f>IF(1=1,IF(M370="","",IF(AND(ISNUMBER(M370),M370&lt;1,N370="kg"),"g",IF(AND(ISNUMBER(M370),M370&lt;1,N370="L"),"cl",N370))),N("P34"))</f>
        <v/>
      </c>
      <c r="R370" s="161" t="str">
        <f>IF(1=1,IF(E370="","",IF(F370="","A CONTROLER",IF(NOT(ISNUMBER(F370)),"TEXTE",IF(OR(L370="",L370&lt;=0),"COMMANDE PRINCIPALE INCOMPLETE",IF(G370="","UNITE MANQUANTE",IF(COUNTIF(B384:B428,AE370)=0,"UNITE A CONTROLER","OK")))))),N("Q9"))</f>
        <v/>
      </c>
      <c r="S370" s="105"/>
      <c r="T370" s="141">
        <f t="shared" si="20"/>
        <v>0</v>
      </c>
      <c r="U370" s="133" t="str">
        <f>IF(1=1,IF(E370="","",U342),N("S34"))</f>
        <v/>
      </c>
      <c r="V370" s="133" t="str">
        <f>IF(1=1,IF(E370="","",V342),N("T34"))</f>
        <v/>
      </c>
      <c r="W370" s="135" t="str">
        <f>IF(1=1,IF(OR(U370="",V370="",NOT(ISNUMBER(U370)),NOT(ISNUMBER(V370)),U370=0),"",V370/U370),N("U34"))</f>
        <v/>
      </c>
      <c r="X370" s="136" t="str">
        <f>IF(1=1,IF(OR(W370="",NOT(ISNUMBER(F370))),"",F370*W370*IFERROR(INDEX(D384:D428,MATCH(AE370,B384:B428,0)),1)),N("V7"))</f>
        <v/>
      </c>
      <c r="Y370" s="137" t="str">
        <f>IF(1=1,IF(F370="","",IF(G370="","",IFERROR(INDEX(E384:E428,MATCH(AE370,B384:B428,0)),G370&amp;""))),N("W6"))</f>
        <v/>
      </c>
      <c r="Z370" s="142" t="str">
        <f>IF(1=1,IF(X370="","",IF(AND(ISNUMBER(X370),X370&lt;1,Y370="kg"),MAX(1,ROUND(X370*1000,0)),IF(AND(ISNUMBER(X370),X370&lt;1,Y370="L"),MAX(1,ROUND(X370*100,0)),ROUND(X370,3)))),N("X34"))</f>
        <v/>
      </c>
      <c r="AA370" s="143" t="str">
        <f>IF(1=1,IF(X370="","",IF(AND(ISNUMBER(X370),X370&lt;1,Y370="kg"),"g",IF(AND(ISNUMBER(X370),X370&lt;1,Y370="L"),"cl",Y370))),N("Y34"))</f>
        <v/>
      </c>
      <c r="AB370" s="123" t="str">
        <f>IF(1=1,IF(E370="","",IF(F370="","A CONTROLER",IF(NOT(ISNUMBER(F370)),"TEXTE",IF(OR(W370="",W370&lt;=0),"COMMANDE COUVERTS INCOMPLETE",IF(G370="","UNITE MANQUANTE",IF(COUNTIF(B384:B428,AE370)=0,"UNITE A CONTROLER","OK")))))),N("Z6"))</f>
        <v/>
      </c>
      <c r="AD370" s="144" t="str">
        <f>IF(1=1,IF(E370="","",AD342),N("AB34"))</f>
        <v/>
      </c>
      <c r="AE370" s="125" t="str">
        <f>IF(1=1,IF(G370="","",UPPER(TRIM(SUBSTITUTE(SUBSTITUTE(G370&amp;"",CHAR(160)," ")," "," ")))),N("AC34"))</f>
        <v/>
      </c>
    </row>
    <row r="371" spans="1:31" ht="15.75" x14ac:dyDescent="0.25">
      <c r="A371" s="160" t="str">
        <f>IF(1=1,IF(E371="","",A342),N("A35"))</f>
        <v/>
      </c>
      <c r="B371" s="127" t="str">
        <f>IF(1=1,IF(E371="","",B342),N("B35"))</f>
        <v/>
      </c>
      <c r="C371" s="127"/>
      <c r="D371" s="129" t="str">
        <f>IF(ISBLANK(E371),"",LARGE(D342:D370,1)+1)</f>
        <v/>
      </c>
      <c r="E371" s="130"/>
      <c r="F371" s="131"/>
      <c r="G371" s="170"/>
      <c r="H371" s="105"/>
      <c r="I371" s="132" t="str">
        <f>IF(1=1,IF(E371="","",I342),N("H35"))</f>
        <v/>
      </c>
      <c r="J371" s="133" t="str">
        <f>IF(1=1,IF(E371="","",J342),N("I35"))</f>
        <v/>
      </c>
      <c r="K371" s="134" t="str">
        <f>IF(1=1,IF(E371="","",K342),N("J35"))</f>
        <v/>
      </c>
      <c r="L371" s="135" t="str">
        <f>IF(1=1,IF(OR(J371="",O371="",NOT(ISNUMBER(J371)),NOT(ISNUMBER(O371)),J371=0),"",O371/J371),N("L35"))</f>
        <v/>
      </c>
      <c r="M371" s="136" t="str">
        <f>IF(1=1,IF(OR(L371="",NOT(ISNUMBER(F371))),"",F371*L371*IFERROR(INDEX(D384:D428,MATCH(AE371,B384:B428,0)),1)),N("M13"))</f>
        <v/>
      </c>
      <c r="N371" s="137" t="str">
        <f>IF(1=1,IF(F371="","",IF(G371="","",IFERROR(INDEX(E384:E428,MATCH(AE371,B384:B428,0)),G371&amp;""))),N("N6"))</f>
        <v/>
      </c>
      <c r="O371" s="138" t="str">
        <f>IF(1=1,IF(E371="","",O342),N("K35"))</f>
        <v/>
      </c>
      <c r="P371" s="139" t="str">
        <f>IF(1=1,IF(M371="","",IF(AND(ISNUMBER(M371),M371&lt;1,N371="kg"),MAX(1,ROUND(M371*1000,0)),IF(AND(ISNUMBER(M371),M371&lt;1,N371="L"),MAX(1,ROUND(M371*100,0)),ROUND(M371,3)))),N("O35"))</f>
        <v/>
      </c>
      <c r="Q371" s="140" t="str">
        <f>IF(1=1,IF(M371="","",IF(AND(ISNUMBER(M371),M371&lt;1,N371="kg"),"g",IF(AND(ISNUMBER(M371),M371&lt;1,N371="L"),"cl",N371))),N("P35"))</f>
        <v/>
      </c>
      <c r="R371" s="161" t="str">
        <f>IF(1=1,IF(E371="","",IF(F371="","A CONTROLER",IF(NOT(ISNUMBER(F371)),"TEXTE",IF(OR(L371="",L371&lt;=0),"COMMANDE PRINCIPALE INCOMPLETE",IF(G371="","UNITE MANQUANTE",IF(COUNTIF(B384:B428,AE371)=0,"UNITE A CONTROLER","OK")))))),N("Q9"))</f>
        <v/>
      </c>
      <c r="S371" s="105"/>
      <c r="T371" s="141">
        <f t="shared" si="20"/>
        <v>0</v>
      </c>
      <c r="U371" s="133" t="str">
        <f>IF(1=1,IF(E371="","",U342),N("S35"))</f>
        <v/>
      </c>
      <c r="V371" s="133" t="str">
        <f>IF(1=1,IF(E371="","",V342),N("T35"))</f>
        <v/>
      </c>
      <c r="W371" s="135" t="str">
        <f>IF(1=1,IF(OR(U371="",V371="",NOT(ISNUMBER(U371)),NOT(ISNUMBER(V371)),U371=0),"",V371/U371),N("U35"))</f>
        <v/>
      </c>
      <c r="X371" s="136" t="str">
        <f>IF(1=1,IF(OR(W371="",NOT(ISNUMBER(F371))),"",F371*W371*IFERROR(INDEX(D384:D428,MATCH(AE371,B384:B428,0)),1)),N("V7"))</f>
        <v/>
      </c>
      <c r="Y371" s="137" t="str">
        <f>IF(1=1,IF(F371="","",IF(G371="","",IFERROR(INDEX(E384:E428,MATCH(AE371,B384:B428,0)),G371&amp;""))),N("W6"))</f>
        <v/>
      </c>
      <c r="Z371" s="142" t="str">
        <f>IF(1=1,IF(X371="","",IF(AND(ISNUMBER(X371),X371&lt;1,Y371="kg"),MAX(1,ROUND(X371*1000,0)),IF(AND(ISNUMBER(X371),X371&lt;1,Y371="L"),MAX(1,ROUND(X371*100,0)),ROUND(X371,3)))),N("X35"))</f>
        <v/>
      </c>
      <c r="AA371" s="143" t="str">
        <f>IF(1=1,IF(X371="","",IF(AND(ISNUMBER(X371),X371&lt;1,Y371="kg"),"g",IF(AND(ISNUMBER(X371),X371&lt;1,Y371="L"),"cl",Y371))),N("Y35"))</f>
        <v/>
      </c>
      <c r="AB371" s="123" t="str">
        <f>IF(1=1,IF(E371="","",IF(F371="","A CONTROLER",IF(NOT(ISNUMBER(F371)),"TEXTE",IF(OR(W371="",W371&lt;=0),"COMMANDE COUVERTS INCOMPLETE",IF(G371="","UNITE MANQUANTE",IF(COUNTIF(B384:B428,AE371)=0,"UNITE A CONTROLER","OK")))))),N("Z6"))</f>
        <v/>
      </c>
      <c r="AD371" s="144" t="str">
        <f>IF(1=1,IF(E371="","",AD342),N("AB35"))</f>
        <v/>
      </c>
      <c r="AE371" s="125" t="str">
        <f>IF(1=1,IF(G371="","",UPPER(TRIM(SUBSTITUTE(SUBSTITUTE(G371&amp;"",CHAR(160)," ")," "," ")))),N("AC35"))</f>
        <v/>
      </c>
    </row>
    <row r="372" spans="1:31" ht="15.75" x14ac:dyDescent="0.25">
      <c r="A372" s="160" t="str">
        <f>IF(1=1,IF(E372="","",A342),N("A36"))</f>
        <v/>
      </c>
      <c r="B372" s="127" t="str">
        <f>IF(1=1,IF(E372="","",B342),N("B36"))</f>
        <v/>
      </c>
      <c r="C372" s="127"/>
      <c r="D372" s="129" t="str">
        <f>IF(ISBLANK(E372),"",LARGE(D342:D371,1)+1)</f>
        <v/>
      </c>
      <c r="E372" s="130"/>
      <c r="F372" s="131"/>
      <c r="G372" s="170"/>
      <c r="H372" s="105"/>
      <c r="I372" s="132" t="str">
        <f>IF(1=1,IF(E372="","",I342),N("H36"))</f>
        <v/>
      </c>
      <c r="J372" s="133" t="str">
        <f>IF(1=1,IF(E372="","",J342),N("I36"))</f>
        <v/>
      </c>
      <c r="K372" s="134" t="str">
        <f>IF(1=1,IF(E372="","",K342),N("J36"))</f>
        <v/>
      </c>
      <c r="L372" s="135" t="str">
        <f>IF(1=1,IF(OR(J372="",O372="",NOT(ISNUMBER(J372)),NOT(ISNUMBER(O372)),J372=0),"",O372/J372),N("L36"))</f>
        <v/>
      </c>
      <c r="M372" s="136" t="str">
        <f>IF(1=1,IF(OR(L372="",NOT(ISNUMBER(F372))),"",F372*L372*IFERROR(INDEX(D384:D428,MATCH(AE372,B384:B428,0)),1)),N("M13"))</f>
        <v/>
      </c>
      <c r="N372" s="137" t="str">
        <f>IF(1=1,IF(F372="","",IF(G372="","",IFERROR(INDEX(E384:E428,MATCH(AE372,B384:B428,0)),G372&amp;""))),N("N6"))</f>
        <v/>
      </c>
      <c r="O372" s="138" t="str">
        <f>IF(1=1,IF(E372="","",O342),N("K36"))</f>
        <v/>
      </c>
      <c r="P372" s="139" t="str">
        <f>IF(1=1,IF(M372="","",IF(AND(ISNUMBER(M372),M372&lt;1,N372="kg"),MAX(1,ROUND(M372*1000,0)),IF(AND(ISNUMBER(M372),M372&lt;1,N372="L"),MAX(1,ROUND(M372*100,0)),ROUND(M372,3)))),N("O36"))</f>
        <v/>
      </c>
      <c r="Q372" s="140" t="str">
        <f>IF(1=1,IF(M372="","",IF(AND(ISNUMBER(M372),M372&lt;1,N372="kg"),"g",IF(AND(ISNUMBER(M372),M372&lt;1,N372="L"),"cl",N372))),N("P36"))</f>
        <v/>
      </c>
      <c r="R372" s="161" t="str">
        <f>IF(1=1,IF(E372="","",IF(F372="","A CONTROLER",IF(NOT(ISNUMBER(F372)),"TEXTE",IF(OR(L372="",L372&lt;=0),"COMMANDE PRINCIPALE INCOMPLETE",IF(G372="","UNITE MANQUANTE",IF(COUNTIF(B384:B428,AE372)=0,"UNITE A CONTROLER","OK")))))),N("Q9"))</f>
        <v/>
      </c>
      <c r="S372" s="105"/>
      <c r="T372" s="141">
        <f t="shared" si="20"/>
        <v>0</v>
      </c>
      <c r="U372" s="133" t="str">
        <f>IF(1=1,IF(E372="","",U342),N("S36"))</f>
        <v/>
      </c>
      <c r="V372" s="133" t="str">
        <f>IF(1=1,IF(E372="","",V342),N("T36"))</f>
        <v/>
      </c>
      <c r="W372" s="135" t="str">
        <f>IF(1=1,IF(OR(U372="",V372="",NOT(ISNUMBER(U372)),NOT(ISNUMBER(V372)),U372=0),"",V372/U372),N("U36"))</f>
        <v/>
      </c>
      <c r="X372" s="136" t="str">
        <f>IF(1=1,IF(OR(W372="",NOT(ISNUMBER(F372))),"",F372*W372*IFERROR(INDEX(D384:D428,MATCH(AE372,B384:B428,0)),1)),N("V7"))</f>
        <v/>
      </c>
      <c r="Y372" s="137" t="str">
        <f>IF(1=1,IF(F372="","",IF(G372="","",IFERROR(INDEX(E384:E428,MATCH(AE372,B384:B428,0)),G372&amp;""))),N("W6"))</f>
        <v/>
      </c>
      <c r="Z372" s="142" t="str">
        <f>IF(1=1,IF(X372="","",IF(AND(ISNUMBER(X372),X372&lt;1,Y372="kg"),MAX(1,ROUND(X372*1000,0)),IF(AND(ISNUMBER(X372),X372&lt;1,Y372="L"),MAX(1,ROUND(X372*100,0)),ROUND(X372,3)))),N("X36"))</f>
        <v/>
      </c>
      <c r="AA372" s="143" t="str">
        <f>IF(1=1,IF(X372="","",IF(AND(ISNUMBER(X372),X372&lt;1,Y372="kg"),"g",IF(AND(ISNUMBER(X372),X372&lt;1,Y372="L"),"cl",Y372))),N("Y36"))</f>
        <v/>
      </c>
      <c r="AB372" s="123" t="str">
        <f>IF(1=1,IF(E372="","",IF(F372="","A CONTROLER",IF(NOT(ISNUMBER(F372)),"TEXTE",IF(OR(W372="",W372&lt;=0),"COMMANDE COUVERTS INCOMPLETE",IF(G372="","UNITE MANQUANTE",IF(COUNTIF(B384:B428,AE372)=0,"UNITE A CONTROLER","OK")))))),N("Z6"))</f>
        <v/>
      </c>
      <c r="AD372" s="144" t="str">
        <f>IF(1=1,IF(E372="","",AD342),N("AB36"))</f>
        <v/>
      </c>
      <c r="AE372" s="125" t="str">
        <f>IF(1=1,IF(G372="","",UPPER(TRIM(SUBSTITUTE(SUBSTITUTE(G372&amp;"",CHAR(160)," ")," "," ")))),N("AC36"))</f>
        <v/>
      </c>
    </row>
    <row r="373" spans="1:31" ht="15.75" x14ac:dyDescent="0.25">
      <c r="A373" s="160" t="str">
        <f>IF(1=1,IF(E373="","",A342),N("A37"))</f>
        <v/>
      </c>
      <c r="B373" s="127" t="str">
        <f>IF(1=1,IF(E373="","",B342),N("B37"))</f>
        <v/>
      </c>
      <c r="C373" s="127"/>
      <c r="D373" s="129" t="str">
        <f>IF(ISBLANK(E373),"",LARGE(D342:D372,1)+1)</f>
        <v/>
      </c>
      <c r="E373" s="130"/>
      <c r="F373" s="131"/>
      <c r="G373" s="170"/>
      <c r="H373" s="105"/>
      <c r="I373" s="132" t="str">
        <f>IF(1=1,IF(E373="","",I342),N("H37"))</f>
        <v/>
      </c>
      <c r="J373" s="133" t="str">
        <f>IF(1=1,IF(E373="","",J342),N("I37"))</f>
        <v/>
      </c>
      <c r="K373" s="134" t="str">
        <f>IF(1=1,IF(E373="","",K342),N("J37"))</f>
        <v/>
      </c>
      <c r="L373" s="135" t="str">
        <f>IF(1=1,IF(OR(J373="",O373="",NOT(ISNUMBER(J373)),NOT(ISNUMBER(O373)),J373=0),"",O373/J373),N("L37"))</f>
        <v/>
      </c>
      <c r="M373" s="136" t="str">
        <f>IF(1=1,IF(OR(L373="",NOT(ISNUMBER(F373))),"",F373*L373*IFERROR(INDEX(D384:D428,MATCH(AE373,B384:B428,0)),1)),N("M13"))</f>
        <v/>
      </c>
      <c r="N373" s="137" t="str">
        <f>IF(1=1,IF(F373="","",IF(G373="","",IFERROR(INDEX(E384:E428,MATCH(AE373,B384:B428,0)),G373&amp;""))),N("N6"))</f>
        <v/>
      </c>
      <c r="O373" s="138" t="str">
        <f>IF(1=1,IF(E373="","",O342),N("K37"))</f>
        <v/>
      </c>
      <c r="P373" s="139" t="str">
        <f>IF(1=1,IF(M373="","",IF(AND(ISNUMBER(M373),M373&lt;1,N373="kg"),MAX(1,ROUND(M373*1000,0)),IF(AND(ISNUMBER(M373),M373&lt;1,N373="L"),MAX(1,ROUND(M373*100,0)),ROUND(M373,3)))),N("O37"))</f>
        <v/>
      </c>
      <c r="Q373" s="140" t="str">
        <f>IF(1=1,IF(M373="","",IF(AND(ISNUMBER(M373),M373&lt;1,N373="kg"),"g",IF(AND(ISNUMBER(M373),M373&lt;1,N373="L"),"cl",N373))),N("P37"))</f>
        <v/>
      </c>
      <c r="R373" s="161" t="str">
        <f>IF(1=1,IF(E373="","",IF(F373="","A CONTROLER",IF(NOT(ISNUMBER(F373)),"TEXTE",IF(OR(L373="",L373&lt;=0),"COMMANDE PRINCIPALE INCOMPLETE",IF(G373="","UNITE MANQUANTE",IF(COUNTIF(B384:B428,AE373)=0,"UNITE A CONTROLER","OK")))))),N("Q9"))</f>
        <v/>
      </c>
      <c r="S373" s="105"/>
      <c r="T373" s="141">
        <f t="shared" si="20"/>
        <v>0</v>
      </c>
      <c r="U373" s="133" t="str">
        <f>IF(1=1,IF(E373="","",U342),N("S37"))</f>
        <v/>
      </c>
      <c r="V373" s="133" t="str">
        <f>IF(1=1,IF(E373="","",V342),N("T37"))</f>
        <v/>
      </c>
      <c r="W373" s="135" t="str">
        <f>IF(1=1,IF(OR(U373="",V373="",NOT(ISNUMBER(U373)),NOT(ISNUMBER(V373)),U373=0),"",V373/U373),N("U37"))</f>
        <v/>
      </c>
      <c r="X373" s="136" t="str">
        <f>IF(1=1,IF(OR(W373="",NOT(ISNUMBER(F373))),"",F373*W373*IFERROR(INDEX(D384:D428,MATCH(AE373,B384:B428,0)),1)),N("V7"))</f>
        <v/>
      </c>
      <c r="Y373" s="137" t="str">
        <f>IF(1=1,IF(F373="","",IF(G373="","",IFERROR(INDEX(E384:E428,MATCH(AE373,B384:B428,0)),G373&amp;""))),N("W6"))</f>
        <v/>
      </c>
      <c r="Z373" s="142" t="str">
        <f>IF(1=1,IF(X373="","",IF(AND(ISNUMBER(X373),X373&lt;1,Y373="kg"),MAX(1,ROUND(X373*1000,0)),IF(AND(ISNUMBER(X373),X373&lt;1,Y373="L"),MAX(1,ROUND(X373*100,0)),ROUND(X373,3)))),N("X37"))</f>
        <v/>
      </c>
      <c r="AA373" s="143" t="str">
        <f>IF(1=1,IF(X373="","",IF(AND(ISNUMBER(X373),X373&lt;1,Y373="kg"),"g",IF(AND(ISNUMBER(X373),X373&lt;1,Y373="L"),"cl",Y373))),N("Y37"))</f>
        <v/>
      </c>
      <c r="AB373" s="123" t="str">
        <f>IF(1=1,IF(E373="","",IF(F373="","A CONTROLER",IF(NOT(ISNUMBER(F373)),"TEXTE",IF(OR(W373="",W373&lt;=0),"COMMANDE COUVERTS INCOMPLETE",IF(G373="","UNITE MANQUANTE",IF(COUNTIF(B384:B428,AE373)=0,"UNITE A CONTROLER","OK")))))),N("Z6"))</f>
        <v/>
      </c>
      <c r="AD373" s="144" t="str">
        <f>IF(1=1,IF(E373="","",AD342),N("AB37"))</f>
        <v/>
      </c>
      <c r="AE373" s="125" t="str">
        <f>IF(1=1,IF(G373="","",UPPER(TRIM(SUBSTITUTE(SUBSTITUTE(G373&amp;"",CHAR(160)," ")," "," ")))),N("AC37"))</f>
        <v/>
      </c>
    </row>
    <row r="374" spans="1:31" ht="15.75" x14ac:dyDescent="0.25">
      <c r="A374" s="160" t="str">
        <f>IF(1=1,IF(E374="","",A342),N("A38"))</f>
        <v/>
      </c>
      <c r="B374" s="127" t="str">
        <f>IF(1=1,IF(E374="","",B342),N("B38"))</f>
        <v/>
      </c>
      <c r="C374" s="127"/>
      <c r="D374" s="129" t="str">
        <f>IF(ISBLANK(E374),"",LARGE(D342:D373,1)+1)</f>
        <v/>
      </c>
      <c r="E374" s="130"/>
      <c r="F374" s="131"/>
      <c r="G374" s="170"/>
      <c r="H374" s="105"/>
      <c r="I374" s="132" t="str">
        <f>IF(1=1,IF(E374="","",I342),N("H38"))</f>
        <v/>
      </c>
      <c r="J374" s="133" t="str">
        <f>IF(1=1,IF(E374="","",J342),N("I38"))</f>
        <v/>
      </c>
      <c r="K374" s="134" t="str">
        <f>IF(1=1,IF(E374="","",K342),N("J38"))</f>
        <v/>
      </c>
      <c r="L374" s="135" t="str">
        <f>IF(1=1,IF(OR(J374="",O374="",NOT(ISNUMBER(J374)),NOT(ISNUMBER(O374)),J374=0),"",O374/J374),N("L38"))</f>
        <v/>
      </c>
      <c r="M374" s="136" t="str">
        <f>IF(1=1,IF(OR(L374="",NOT(ISNUMBER(F374))),"",F374*L374*IFERROR(INDEX(D384:D428,MATCH(AE374,B384:B428,0)),1)),N("M13"))</f>
        <v/>
      </c>
      <c r="N374" s="137" t="str">
        <f>IF(1=1,IF(F374="","",IF(G374="","",IFERROR(INDEX(E384:E428,MATCH(AE374,B384:B428,0)),G374&amp;""))),N("N6"))</f>
        <v/>
      </c>
      <c r="O374" s="138" t="str">
        <f>IF(1=1,IF(E374="","",O342),N("K38"))</f>
        <v/>
      </c>
      <c r="P374" s="139" t="str">
        <f>IF(1=1,IF(M374="","",IF(AND(ISNUMBER(M374),M374&lt;1,N374="kg"),MAX(1,ROUND(M374*1000,0)),IF(AND(ISNUMBER(M374),M374&lt;1,N374="L"),MAX(1,ROUND(M374*100,0)),ROUND(M374,3)))),N("O38"))</f>
        <v/>
      </c>
      <c r="Q374" s="140" t="str">
        <f>IF(1=1,IF(M374="","",IF(AND(ISNUMBER(M374),M374&lt;1,N374="kg"),"g",IF(AND(ISNUMBER(M374),M374&lt;1,N374="L"),"cl",N374))),N("P38"))</f>
        <v/>
      </c>
      <c r="R374" s="161" t="str">
        <f>IF(1=1,IF(E374="","",IF(F374="","A CONTROLER",IF(NOT(ISNUMBER(F374)),"TEXTE",IF(OR(L374="",L374&lt;=0),"COMMANDE PRINCIPALE INCOMPLETE",IF(G374="","UNITE MANQUANTE",IF(COUNTIF(B384:B428,AE374)=0,"UNITE A CONTROLER","OK")))))),N("Q9"))</f>
        <v/>
      </c>
      <c r="S374" s="105"/>
      <c r="T374" s="141">
        <f t="shared" si="20"/>
        <v>0</v>
      </c>
      <c r="U374" s="133" t="str">
        <f>IF(1=1,IF(E374="","",U342),N("S38"))</f>
        <v/>
      </c>
      <c r="V374" s="133" t="str">
        <f>IF(1=1,IF(E374="","",V342),N("T38"))</f>
        <v/>
      </c>
      <c r="W374" s="135" t="str">
        <f>IF(1=1,IF(OR(U374="",V374="",NOT(ISNUMBER(U374)),NOT(ISNUMBER(V374)),U374=0),"",V374/U374),N("U38"))</f>
        <v/>
      </c>
      <c r="X374" s="136" t="str">
        <f>IF(1=1,IF(OR(W374="",NOT(ISNUMBER(F374))),"",F374*W374*IFERROR(INDEX(D384:D428,MATCH(AE374,B384:B428,0)),1)),N("V7"))</f>
        <v/>
      </c>
      <c r="Y374" s="137" t="str">
        <f>IF(1=1,IF(F374="","",IF(G374="","",IFERROR(INDEX(E384:E428,MATCH(AE374,B384:B428,0)),G374&amp;""))),N("W6"))</f>
        <v/>
      </c>
      <c r="Z374" s="142" t="str">
        <f>IF(1=1,IF(X374="","",IF(AND(ISNUMBER(X374),X374&lt;1,Y374="kg"),MAX(1,ROUND(X374*1000,0)),IF(AND(ISNUMBER(X374),X374&lt;1,Y374="L"),MAX(1,ROUND(X374*100,0)),ROUND(X374,3)))),N("X38"))</f>
        <v/>
      </c>
      <c r="AA374" s="143" t="str">
        <f>IF(1=1,IF(X374="","",IF(AND(ISNUMBER(X374),X374&lt;1,Y374="kg"),"g",IF(AND(ISNUMBER(X374),X374&lt;1,Y374="L"),"cl",Y374))),N("Y38"))</f>
        <v/>
      </c>
      <c r="AB374" s="123" t="str">
        <f>IF(1=1,IF(E374="","",IF(F374="","A CONTROLER",IF(NOT(ISNUMBER(F374)),"TEXTE",IF(OR(W374="",W374&lt;=0),"COMMANDE COUVERTS INCOMPLETE",IF(G374="","UNITE MANQUANTE",IF(COUNTIF(B384:B428,AE374)=0,"UNITE A CONTROLER","OK")))))),N("Z6"))</f>
        <v/>
      </c>
      <c r="AD374" s="144" t="str">
        <f>IF(1=1,IF(E374="","",AD342),N("AB38"))</f>
        <v/>
      </c>
      <c r="AE374" s="125" t="str">
        <f>IF(1=1,IF(G374="","",UPPER(TRIM(SUBSTITUTE(SUBSTITUTE(G374&amp;"",CHAR(160)," ")," "," ")))),N("AC38"))</f>
        <v/>
      </c>
    </row>
    <row r="375" spans="1:31" ht="15.75" x14ac:dyDescent="0.25">
      <c r="A375" s="160" t="str">
        <f>IF(1=1,IF(E375="","",A342),N("A39"))</f>
        <v/>
      </c>
      <c r="B375" s="127" t="str">
        <f>IF(1=1,IF(E375="","",B342),N("B39"))</f>
        <v/>
      </c>
      <c r="C375" s="127"/>
      <c r="D375" s="129" t="str">
        <f>IF(ISBLANK(E375),"",LARGE(D342:D374,1)+1)</f>
        <v/>
      </c>
      <c r="E375" s="130"/>
      <c r="F375" s="131"/>
      <c r="G375" s="170"/>
      <c r="H375" s="105"/>
      <c r="I375" s="132" t="str">
        <f>IF(1=1,IF(E375="","",I342),N("H39"))</f>
        <v/>
      </c>
      <c r="J375" s="133" t="str">
        <f>IF(1=1,IF(E375="","",J342),N("I39"))</f>
        <v/>
      </c>
      <c r="K375" s="134" t="str">
        <f>IF(1=1,IF(E375="","",K342),N("J39"))</f>
        <v/>
      </c>
      <c r="L375" s="135" t="str">
        <f>IF(1=1,IF(OR(J375="",O375="",NOT(ISNUMBER(J375)),NOT(ISNUMBER(O375)),J375=0),"",O375/J375),N("L39"))</f>
        <v/>
      </c>
      <c r="M375" s="136" t="str">
        <f>IF(1=1,IF(OR(L375="",NOT(ISNUMBER(F375))),"",F375*L375*IFERROR(INDEX(D384:D428,MATCH(AE375,B384:B428,0)),1)),N("M13"))</f>
        <v/>
      </c>
      <c r="N375" s="137" t="str">
        <f>IF(1=1,IF(F375="","",IF(G375="","",IFERROR(INDEX(E384:E428,MATCH(AE375,B384:B428,0)),G375&amp;""))),N("N6"))</f>
        <v/>
      </c>
      <c r="O375" s="138" t="str">
        <f>IF(1=1,IF(E375="","",O342),N("K39"))</f>
        <v/>
      </c>
      <c r="P375" s="139" t="str">
        <f>IF(1=1,IF(M375="","",IF(AND(ISNUMBER(M375),M375&lt;1,N375="kg"),MAX(1,ROUND(M375*1000,0)),IF(AND(ISNUMBER(M375),M375&lt;1,N375="L"),MAX(1,ROUND(M375*100,0)),ROUND(M375,3)))),N("O39"))</f>
        <v/>
      </c>
      <c r="Q375" s="140" t="str">
        <f>IF(1=1,IF(M375="","",IF(AND(ISNUMBER(M375),M375&lt;1,N375="kg"),"g",IF(AND(ISNUMBER(M375),M375&lt;1,N375="L"),"cl",N375))),N("P39"))</f>
        <v/>
      </c>
      <c r="R375" s="161" t="str">
        <f>IF(1=1,IF(E375="","",IF(F375="","A CONTROLER",IF(NOT(ISNUMBER(F375)),"TEXTE",IF(OR(L375="",L375&lt;=0),"COMMANDE PRINCIPALE INCOMPLETE",IF(G375="","UNITE MANQUANTE",IF(COUNTIF(B384:B428,AE375)=0,"UNITE A CONTROLER","OK")))))),N("Q9"))</f>
        <v/>
      </c>
      <c r="S375" s="105"/>
      <c r="T375" s="141">
        <f t="shared" si="20"/>
        <v>0</v>
      </c>
      <c r="U375" s="133" t="str">
        <f>IF(1=1,IF(E375="","",U342),N("S39"))</f>
        <v/>
      </c>
      <c r="V375" s="133" t="str">
        <f>IF(1=1,IF(E375="","",V342),N("T39"))</f>
        <v/>
      </c>
      <c r="W375" s="135" t="str">
        <f>IF(1=1,IF(OR(U375="",V375="",NOT(ISNUMBER(U375)),NOT(ISNUMBER(V375)),U375=0),"",V375/U375),N("U39"))</f>
        <v/>
      </c>
      <c r="X375" s="136" t="str">
        <f>IF(1=1,IF(OR(W375="",NOT(ISNUMBER(F375))),"",F375*W375*IFERROR(INDEX(D384:D428,MATCH(AE375,B384:B428,0)),1)),N("V7"))</f>
        <v/>
      </c>
      <c r="Y375" s="137" t="str">
        <f>IF(1=1,IF(F375="","",IF(G375="","",IFERROR(INDEX(E384:E428,MATCH(AE375,B384:B428,0)),G375&amp;""))),N("W6"))</f>
        <v/>
      </c>
      <c r="Z375" s="142" t="str">
        <f>IF(1=1,IF(X375="","",IF(AND(ISNUMBER(X375),X375&lt;1,Y375="kg"),MAX(1,ROUND(X375*1000,0)),IF(AND(ISNUMBER(X375),X375&lt;1,Y375="L"),MAX(1,ROUND(X375*100,0)),ROUND(X375,3)))),N("X39"))</f>
        <v/>
      </c>
      <c r="AA375" s="143" t="str">
        <f>IF(1=1,IF(X375="","",IF(AND(ISNUMBER(X375),X375&lt;1,Y375="kg"),"g",IF(AND(ISNUMBER(X375),X375&lt;1,Y375="L"),"cl",Y375))),N("Y39"))</f>
        <v/>
      </c>
      <c r="AB375" s="123" t="str">
        <f>IF(1=1,IF(E375="","",IF(F375="","A CONTROLER",IF(NOT(ISNUMBER(F375)),"TEXTE",IF(OR(W375="",W375&lt;=0),"COMMANDE COUVERTS INCOMPLETE",IF(G375="","UNITE MANQUANTE",IF(COUNTIF(B384:B428,AE375)=0,"UNITE A CONTROLER","OK")))))),N("Z6"))</f>
        <v/>
      </c>
      <c r="AD375" s="144" t="str">
        <f>IF(1=1,IF(E375="","",AD342),N("AB39"))</f>
        <v/>
      </c>
      <c r="AE375" s="125" t="str">
        <f>IF(1=1,IF(G375="","",UPPER(TRIM(SUBSTITUTE(SUBSTITUTE(G375&amp;"",CHAR(160)," ")," "," ")))),N("AC39"))</f>
        <v/>
      </c>
    </row>
    <row r="376" spans="1:31" ht="15.75" x14ac:dyDescent="0.25">
      <c r="A376" s="160" t="str">
        <f>IF(1=1,IF(E376="","",A342),N("A40"))</f>
        <v/>
      </c>
      <c r="B376" s="127" t="str">
        <f>IF(1=1,IF(E376="","",B342),N("B40"))</f>
        <v/>
      </c>
      <c r="C376" s="127"/>
      <c r="D376" s="129" t="str">
        <f>IF(ISBLANK(E376),"",LARGE(D342:D375,1)+1)</f>
        <v/>
      </c>
      <c r="E376" s="130"/>
      <c r="F376" s="131"/>
      <c r="G376" s="170"/>
      <c r="H376" s="105"/>
      <c r="I376" s="132" t="str">
        <f>IF(1=1,IF(E376="","",I342),N("H40"))</f>
        <v/>
      </c>
      <c r="J376" s="133" t="str">
        <f>IF(1=1,IF(E376="","",J342),N("I40"))</f>
        <v/>
      </c>
      <c r="K376" s="134" t="str">
        <f>IF(1=1,IF(E376="","",K342),N("J40"))</f>
        <v/>
      </c>
      <c r="L376" s="135" t="str">
        <f>IF(1=1,IF(OR(J376="",O376="",NOT(ISNUMBER(J376)),NOT(ISNUMBER(O376)),J376=0),"",O376/J376),N("L40"))</f>
        <v/>
      </c>
      <c r="M376" s="136" t="str">
        <f>IF(1=1,IF(OR(L376="",NOT(ISNUMBER(F376))),"",F376*L376*IFERROR(INDEX(D384:D428,MATCH(AE376,B384:B428,0)),1)),N("M13"))</f>
        <v/>
      </c>
      <c r="N376" s="137" t="str">
        <f>IF(1=1,IF(F376="","",IF(G376="","",IFERROR(INDEX(E384:E428,MATCH(AE376,B384:B428,0)),G376&amp;""))),N("N6"))</f>
        <v/>
      </c>
      <c r="O376" s="138" t="str">
        <f>IF(1=1,IF(E376="","",O342),N("K40"))</f>
        <v/>
      </c>
      <c r="P376" s="139" t="str">
        <f>IF(1=1,IF(M376="","",IF(AND(ISNUMBER(M376),M376&lt;1,N376="kg"),MAX(1,ROUND(M376*1000,0)),IF(AND(ISNUMBER(M376),M376&lt;1,N376="L"),MAX(1,ROUND(M376*100,0)),ROUND(M376,3)))),N("O40"))</f>
        <v/>
      </c>
      <c r="Q376" s="140" t="str">
        <f>IF(1=1,IF(M376="","",IF(AND(ISNUMBER(M376),M376&lt;1,N376="kg"),"g",IF(AND(ISNUMBER(M376),M376&lt;1,N376="L"),"cl",N376))),N("P40"))</f>
        <v/>
      </c>
      <c r="R376" s="161" t="str">
        <f>IF(1=1,IF(E376="","",IF(F376="","A CONTROLER",IF(NOT(ISNUMBER(F376)),"TEXTE",IF(OR(L376="",L376&lt;=0),"COMMANDE PRINCIPALE INCOMPLETE",IF(G376="","UNITE MANQUANTE",IF(COUNTIF(B384:B428,AE376)=0,"UNITE A CONTROLER","OK")))))),N("Q9"))</f>
        <v/>
      </c>
      <c r="S376" s="105"/>
      <c r="T376" s="141">
        <f t="shared" si="20"/>
        <v>0</v>
      </c>
      <c r="U376" s="133" t="str">
        <f>IF(1=1,IF(E376="","",U342),N("S40"))</f>
        <v/>
      </c>
      <c r="V376" s="133" t="str">
        <f>IF(1=1,IF(E376="","",V342),N("T40"))</f>
        <v/>
      </c>
      <c r="W376" s="135" t="str">
        <f>IF(1=1,IF(OR(U376="",V376="",NOT(ISNUMBER(U376)),NOT(ISNUMBER(V376)),U376=0),"",V376/U376),N("U40"))</f>
        <v/>
      </c>
      <c r="X376" s="136" t="str">
        <f>IF(1=1,IF(OR(W376="",NOT(ISNUMBER(F376))),"",F376*W376*IFERROR(INDEX(D384:D428,MATCH(AE376,B384:B428,0)),1)),N("V7"))</f>
        <v/>
      </c>
      <c r="Y376" s="137" t="str">
        <f>IF(1=1,IF(F376="","",IF(G376="","",IFERROR(INDEX(E384:E428,MATCH(AE376,B384:B428,0)),G376&amp;""))),N("W6"))</f>
        <v/>
      </c>
      <c r="Z376" s="142" t="str">
        <f>IF(1=1,IF(X376="","",IF(AND(ISNUMBER(X376),X376&lt;1,Y376="kg"),MAX(1,ROUND(X376*1000,0)),IF(AND(ISNUMBER(X376),X376&lt;1,Y376="L"),MAX(1,ROUND(X376*100,0)),ROUND(X376,3)))),N("X40"))</f>
        <v/>
      </c>
      <c r="AA376" s="143" t="str">
        <f>IF(1=1,IF(X376="","",IF(AND(ISNUMBER(X376),X376&lt;1,Y376="kg"),"g",IF(AND(ISNUMBER(X376),X376&lt;1,Y376="L"),"cl",Y376))),N("Y40"))</f>
        <v/>
      </c>
      <c r="AB376" s="123" t="str">
        <f>IF(1=1,IF(E376="","",IF(F376="","A CONTROLER",IF(NOT(ISNUMBER(F376)),"TEXTE",IF(OR(W376="",W376&lt;=0),"COMMANDE COUVERTS INCOMPLETE",IF(G376="","UNITE MANQUANTE",IF(COUNTIF(B384:B428,AE376)=0,"UNITE A CONTROLER","OK")))))),N("Z6"))</f>
        <v/>
      </c>
      <c r="AD376" s="144" t="str">
        <f>IF(1=1,IF(E376="","",AD342),N("AB40"))</f>
        <v/>
      </c>
      <c r="AE376" s="125" t="str">
        <f>IF(1=1,IF(G376="","",UPPER(TRIM(SUBSTITUTE(SUBSTITUTE(G376&amp;"",CHAR(160)," ")," "," ")))),N("AC40"))</f>
        <v/>
      </c>
    </row>
    <row r="377" spans="1:31" x14ac:dyDescent="0.25">
      <c r="A377" s="249"/>
      <c r="B377" s="249"/>
      <c r="C377" s="249"/>
      <c r="D377" s="249"/>
      <c r="E377" s="249"/>
      <c r="F377" s="249"/>
      <c r="G377" s="249"/>
      <c r="H377" s="249"/>
      <c r="I377" s="249"/>
      <c r="J377" s="249"/>
      <c r="K377" s="249"/>
      <c r="L377" s="249"/>
      <c r="M377" s="249"/>
      <c r="N377" s="249"/>
      <c r="O377" s="249"/>
      <c r="P377" s="249"/>
      <c r="Q377" s="250"/>
      <c r="R377" s="249"/>
      <c r="S377" s="249"/>
      <c r="T377" s="249"/>
      <c r="U377" s="249"/>
      <c r="V377" s="249"/>
      <c r="W377" s="249"/>
      <c r="X377" s="249"/>
      <c r="Y377" s="249"/>
      <c r="Z377" s="249"/>
      <c r="AA377" s="250"/>
      <c r="AB377" s="249"/>
      <c r="AC377" s="249"/>
      <c r="AD377" s="249"/>
      <c r="AE377" s="249"/>
    </row>
    <row r="382" spans="1:31" ht="18.75" x14ac:dyDescent="0.25">
      <c r="B382" s="276" t="s">
        <v>5641</v>
      </c>
      <c r="C382" s="276"/>
      <c r="D382" s="276"/>
      <c r="E382" s="276"/>
    </row>
    <row r="383" spans="1:31" x14ac:dyDescent="0.25">
      <c r="B383" s="245" t="s">
        <v>16</v>
      </c>
      <c r="C383" s="245" t="s">
        <v>17</v>
      </c>
      <c r="D383" s="245" t="s">
        <v>18</v>
      </c>
      <c r="E383" s="245" t="s">
        <v>19</v>
      </c>
    </row>
    <row r="384" spans="1:31" x14ac:dyDescent="0.25">
      <c r="B384" s="8" t="s">
        <v>22</v>
      </c>
      <c r="C384" s="247" t="s">
        <v>23</v>
      </c>
      <c r="D384" s="247">
        <v>1</v>
      </c>
      <c r="E384" s="7" t="s">
        <v>24</v>
      </c>
    </row>
    <row r="385" spans="2:5" x14ac:dyDescent="0.25">
      <c r="B385" s="2" t="s">
        <v>25</v>
      </c>
      <c r="C385" s="247" t="s">
        <v>23</v>
      </c>
      <c r="D385" s="247">
        <v>1E-3</v>
      </c>
      <c r="E385" s="7" t="s">
        <v>24</v>
      </c>
    </row>
    <row r="386" spans="2:5" x14ac:dyDescent="0.25">
      <c r="B386" s="9" t="s">
        <v>26</v>
      </c>
      <c r="C386" s="247" t="s">
        <v>27</v>
      </c>
      <c r="D386" s="247">
        <v>1</v>
      </c>
      <c r="E386" s="7" t="s">
        <v>26</v>
      </c>
    </row>
    <row r="387" spans="2:5" x14ac:dyDescent="0.25">
      <c r="B387" s="1" t="s">
        <v>28</v>
      </c>
      <c r="C387" s="247" t="s">
        <v>27</v>
      </c>
      <c r="D387" s="247">
        <v>0.1</v>
      </c>
      <c r="E387" s="7" t="s">
        <v>26</v>
      </c>
    </row>
    <row r="388" spans="2:5" x14ac:dyDescent="0.25">
      <c r="B388" s="1" t="s">
        <v>29</v>
      </c>
      <c r="C388" s="247" t="s">
        <v>27</v>
      </c>
      <c r="D388" s="247">
        <v>0.01</v>
      </c>
      <c r="E388" s="7" t="s">
        <v>26</v>
      </c>
    </row>
    <row r="389" spans="2:5" x14ac:dyDescent="0.25">
      <c r="B389" s="1" t="s">
        <v>30</v>
      </c>
      <c r="C389" s="247" t="s">
        <v>27</v>
      </c>
      <c r="D389" s="247">
        <v>1E-3</v>
      </c>
      <c r="E389" s="7" t="s">
        <v>26</v>
      </c>
    </row>
    <row r="390" spans="2:5" x14ac:dyDescent="0.25">
      <c r="B390" s="4" t="s">
        <v>31</v>
      </c>
      <c r="C390" s="247" t="s">
        <v>23</v>
      </c>
      <c r="D390" s="247">
        <v>0.25</v>
      </c>
      <c r="E390" s="6" t="s">
        <v>24</v>
      </c>
    </row>
    <row r="391" spans="2:5" x14ac:dyDescent="0.25">
      <c r="B391" s="4" t="s">
        <v>32</v>
      </c>
      <c r="C391" s="247" t="s">
        <v>23</v>
      </c>
      <c r="D391" s="247">
        <v>0.33333333329999998</v>
      </c>
      <c r="E391" s="6" t="s">
        <v>24</v>
      </c>
    </row>
    <row r="392" spans="2:5" x14ac:dyDescent="0.25">
      <c r="B392" s="4" t="s">
        <v>33</v>
      </c>
      <c r="C392" s="247" t="s">
        <v>23</v>
      </c>
      <c r="D392" s="247">
        <v>0.5</v>
      </c>
      <c r="E392" s="6" t="s">
        <v>24</v>
      </c>
    </row>
    <row r="393" spans="2:5" x14ac:dyDescent="0.25">
      <c r="B393" s="5" t="s">
        <v>34</v>
      </c>
      <c r="C393" s="247" t="s">
        <v>27</v>
      </c>
      <c r="D393" s="247">
        <v>0.5</v>
      </c>
      <c r="E393" s="6" t="s">
        <v>26</v>
      </c>
    </row>
    <row r="394" spans="2:5" x14ac:dyDescent="0.25">
      <c r="B394" s="5" t="s">
        <v>35</v>
      </c>
      <c r="C394" s="247" t="s">
        <v>27</v>
      </c>
      <c r="D394" s="247">
        <v>0.25</v>
      </c>
      <c r="E394" s="6" t="s">
        <v>26</v>
      </c>
    </row>
    <row r="395" spans="2:5" x14ac:dyDescent="0.25">
      <c r="B395" s="5" t="s">
        <v>225</v>
      </c>
      <c r="C395" s="247" t="s">
        <v>27</v>
      </c>
      <c r="D395" s="247">
        <v>0.75</v>
      </c>
      <c r="E395" s="6" t="s">
        <v>26</v>
      </c>
    </row>
    <row r="396" spans="2:5" x14ac:dyDescent="0.25">
      <c r="B396" s="5" t="s">
        <v>36</v>
      </c>
      <c r="C396" s="247" t="s">
        <v>27</v>
      </c>
      <c r="D396" s="247">
        <v>0.33333333329999998</v>
      </c>
      <c r="E396" s="6" t="s">
        <v>26</v>
      </c>
    </row>
    <row r="397" spans="2:5" x14ac:dyDescent="0.25">
      <c r="B397" s="5" t="s">
        <v>37</v>
      </c>
      <c r="C397" s="247" t="s">
        <v>27</v>
      </c>
      <c r="D397" s="247">
        <v>0.2</v>
      </c>
      <c r="E397" s="6" t="s">
        <v>26</v>
      </c>
    </row>
    <row r="398" spans="2:5" x14ac:dyDescent="0.25">
      <c r="B398" s="4" t="s">
        <v>38</v>
      </c>
      <c r="C398" s="247" t="s">
        <v>23</v>
      </c>
      <c r="D398" s="247">
        <v>2.835E-2</v>
      </c>
      <c r="E398" s="6" t="s">
        <v>24</v>
      </c>
    </row>
    <row r="399" spans="2:5" x14ac:dyDescent="0.25">
      <c r="B399" s="4" t="s">
        <v>39</v>
      </c>
      <c r="C399" s="247" t="s">
        <v>23</v>
      </c>
      <c r="D399" s="247">
        <v>0.13</v>
      </c>
      <c r="E399" s="6" t="s">
        <v>24</v>
      </c>
    </row>
    <row r="400" spans="2:5" x14ac:dyDescent="0.25">
      <c r="B400" s="4" t="s">
        <v>40</v>
      </c>
      <c r="C400" s="247" t="s">
        <v>23</v>
      </c>
      <c r="D400" s="247">
        <v>0.2</v>
      </c>
      <c r="E400" s="6" t="s">
        <v>24</v>
      </c>
    </row>
    <row r="401" spans="2:5" x14ac:dyDescent="0.25">
      <c r="B401" s="4" t="s">
        <v>41</v>
      </c>
      <c r="C401" s="247" t="s">
        <v>23</v>
      </c>
      <c r="D401" s="247">
        <v>0.23</v>
      </c>
      <c r="E401" s="6" t="s">
        <v>24</v>
      </c>
    </row>
    <row r="402" spans="2:5" x14ac:dyDescent="0.25">
      <c r="B402" s="5" t="s">
        <v>42</v>
      </c>
      <c r="C402" s="247" t="s">
        <v>27</v>
      </c>
      <c r="D402" s="247">
        <v>0.22500000000000001</v>
      </c>
      <c r="E402" s="6" t="s">
        <v>26</v>
      </c>
    </row>
    <row r="403" spans="2:5" x14ac:dyDescent="0.25">
      <c r="B403" s="5" t="s">
        <v>43</v>
      </c>
      <c r="C403" s="247" t="s">
        <v>27</v>
      </c>
      <c r="D403" s="247">
        <v>0.35</v>
      </c>
      <c r="E403" s="6" t="s">
        <v>26</v>
      </c>
    </row>
    <row r="404" spans="2:5" x14ac:dyDescent="0.25">
      <c r="B404" s="5" t="s">
        <v>44</v>
      </c>
      <c r="C404" s="247" t="s">
        <v>27</v>
      </c>
      <c r="D404" s="247">
        <v>5.0000000000000001E-3</v>
      </c>
      <c r="E404" s="6" t="s">
        <v>26</v>
      </c>
    </row>
    <row r="405" spans="2:5" x14ac:dyDescent="0.25">
      <c r="B405" s="5" t="s">
        <v>45</v>
      </c>
      <c r="C405" s="247" t="s">
        <v>27</v>
      </c>
      <c r="D405" s="247">
        <v>5.0000000000000001E-3</v>
      </c>
      <c r="E405" s="6" t="s">
        <v>26</v>
      </c>
    </row>
    <row r="406" spans="2:5" x14ac:dyDescent="0.25">
      <c r="B406" s="5" t="s">
        <v>46</v>
      </c>
      <c r="C406" s="247" t="s">
        <v>27</v>
      </c>
      <c r="D406" s="247">
        <v>1.4999999999999999E-2</v>
      </c>
      <c r="E406" s="6" t="s">
        <v>26</v>
      </c>
    </row>
    <row r="407" spans="2:5" x14ac:dyDescent="0.25">
      <c r="B407" s="5" t="s">
        <v>47</v>
      </c>
      <c r="C407" s="247" t="s">
        <v>27</v>
      </c>
      <c r="D407" s="247">
        <v>0.1</v>
      </c>
      <c r="E407" s="6" t="s">
        <v>26</v>
      </c>
    </row>
    <row r="408" spans="2:5" x14ac:dyDescent="0.25">
      <c r="B408" s="5" t="s">
        <v>48</v>
      </c>
      <c r="C408" s="247" t="s">
        <v>27</v>
      </c>
      <c r="D408" s="247">
        <v>0.22500000000000001</v>
      </c>
      <c r="E408" s="6" t="s">
        <v>26</v>
      </c>
    </row>
    <row r="409" spans="2:5" x14ac:dyDescent="0.25">
      <c r="B409" s="5" t="s">
        <v>49</v>
      </c>
      <c r="C409" s="247" t="s">
        <v>27</v>
      </c>
      <c r="D409" s="247">
        <v>4.0000000000000001E-3</v>
      </c>
      <c r="E409" s="6" t="s">
        <v>26</v>
      </c>
    </row>
    <row r="410" spans="2:5" x14ac:dyDescent="0.25">
      <c r="B410" s="5" t="s">
        <v>50</v>
      </c>
      <c r="C410" s="247" t="s">
        <v>27</v>
      </c>
      <c r="D410" s="247">
        <v>1E-3</v>
      </c>
      <c r="E410" s="6" t="s">
        <v>26</v>
      </c>
    </row>
    <row r="411" spans="2:5" x14ac:dyDescent="0.25">
      <c r="B411" s="244" t="s">
        <v>51</v>
      </c>
      <c r="C411" s="247" t="s">
        <v>52</v>
      </c>
      <c r="D411" s="247">
        <v>1</v>
      </c>
      <c r="E411" s="248" t="s">
        <v>53</v>
      </c>
    </row>
    <row r="412" spans="2:5" x14ac:dyDescent="0.25">
      <c r="B412" s="244" t="s">
        <v>54</v>
      </c>
      <c r="C412" s="247" t="s">
        <v>52</v>
      </c>
      <c r="D412" s="247">
        <v>1</v>
      </c>
      <c r="E412" s="248" t="s">
        <v>55</v>
      </c>
    </row>
    <row r="413" spans="2:5" x14ac:dyDescent="0.25">
      <c r="B413" s="244" t="s">
        <v>56</v>
      </c>
      <c r="C413" s="247" t="s">
        <v>52</v>
      </c>
      <c r="D413" s="247">
        <v>1</v>
      </c>
      <c r="E413" s="248" t="s">
        <v>57</v>
      </c>
    </row>
    <row r="414" spans="2:5" x14ac:dyDescent="0.25">
      <c r="B414" s="244" t="s">
        <v>58</v>
      </c>
      <c r="C414" s="247" t="s">
        <v>52</v>
      </c>
      <c r="D414" s="247">
        <v>1</v>
      </c>
      <c r="E414" s="248" t="s">
        <v>59</v>
      </c>
    </row>
    <row r="415" spans="2:5" x14ac:dyDescent="0.25">
      <c r="B415" s="244" t="s">
        <v>60</v>
      </c>
      <c r="C415" s="247" t="s">
        <v>52</v>
      </c>
      <c r="D415" s="247">
        <v>1</v>
      </c>
      <c r="E415" s="248" t="s">
        <v>61</v>
      </c>
    </row>
    <row r="416" spans="2:5" x14ac:dyDescent="0.25">
      <c r="B416" s="244" t="s">
        <v>62</v>
      </c>
      <c r="C416" s="247" t="s">
        <v>52</v>
      </c>
      <c r="D416" s="247">
        <v>1</v>
      </c>
      <c r="E416" s="248" t="s">
        <v>63</v>
      </c>
    </row>
    <row r="417" spans="2:5" x14ac:dyDescent="0.25">
      <c r="B417" s="244" t="s">
        <v>64</v>
      </c>
      <c r="C417" s="247" t="s">
        <v>52</v>
      </c>
      <c r="D417" s="247">
        <v>1</v>
      </c>
      <c r="E417" s="248" t="s">
        <v>65</v>
      </c>
    </row>
    <row r="418" spans="2:5" x14ac:dyDescent="0.25">
      <c r="B418" s="244" t="s">
        <v>66</v>
      </c>
      <c r="C418" s="247" t="s">
        <v>52</v>
      </c>
      <c r="D418" s="247">
        <v>1</v>
      </c>
      <c r="E418" s="248" t="s">
        <v>67</v>
      </c>
    </row>
    <row r="419" spans="2:5" x14ac:dyDescent="0.25">
      <c r="B419" s="244" t="s">
        <v>68</v>
      </c>
      <c r="C419" s="247" t="s">
        <v>52</v>
      </c>
      <c r="D419" s="247">
        <v>1</v>
      </c>
      <c r="E419" s="248" t="s">
        <v>69</v>
      </c>
    </row>
    <row r="420" spans="2:5" x14ac:dyDescent="0.25">
      <c r="B420" s="244" t="s">
        <v>70</v>
      </c>
      <c r="C420" s="247" t="s">
        <v>52</v>
      </c>
      <c r="D420" s="247">
        <v>1</v>
      </c>
      <c r="E420" s="248" t="s">
        <v>71</v>
      </c>
    </row>
    <row r="421" spans="2:5" x14ac:dyDescent="0.25">
      <c r="B421" s="244" t="s">
        <v>72</v>
      </c>
      <c r="C421" s="247" t="s">
        <v>52</v>
      </c>
      <c r="D421" s="247">
        <v>1</v>
      </c>
      <c r="E421" s="248" t="s">
        <v>73</v>
      </c>
    </row>
    <row r="422" spans="2:5" x14ac:dyDescent="0.25">
      <c r="B422" s="244" t="s">
        <v>74</v>
      </c>
      <c r="C422" s="247" t="s">
        <v>52</v>
      </c>
      <c r="D422" s="247">
        <v>1</v>
      </c>
      <c r="E422" s="248" t="s">
        <v>75</v>
      </c>
    </row>
    <row r="423" spans="2:5" x14ac:dyDescent="0.25">
      <c r="B423" s="244" t="s">
        <v>76</v>
      </c>
      <c r="C423" s="247" t="s">
        <v>52</v>
      </c>
      <c r="D423" s="247">
        <v>1</v>
      </c>
      <c r="E423" s="248" t="s">
        <v>77</v>
      </c>
    </row>
    <row r="424" spans="2:5" x14ac:dyDescent="0.25">
      <c r="B424" s="244" t="s">
        <v>78</v>
      </c>
      <c r="C424" s="247" t="s">
        <v>52</v>
      </c>
      <c r="D424" s="247">
        <v>1</v>
      </c>
      <c r="E424" s="248" t="s">
        <v>79</v>
      </c>
    </row>
    <row r="425" spans="2:5" x14ac:dyDescent="0.25">
      <c r="B425" s="244" t="s">
        <v>80</v>
      </c>
      <c r="C425" s="247" t="s">
        <v>52</v>
      </c>
      <c r="D425" s="247">
        <v>1</v>
      </c>
      <c r="E425" s="248" t="s">
        <v>81</v>
      </c>
    </row>
    <row r="426" spans="2:5" x14ac:dyDescent="0.25">
      <c r="B426" s="244" t="s">
        <v>66</v>
      </c>
      <c r="C426" s="247" t="s">
        <v>52</v>
      </c>
      <c r="D426" s="247">
        <v>1</v>
      </c>
      <c r="E426" s="248" t="s">
        <v>67</v>
      </c>
    </row>
    <row r="427" spans="2:5" x14ac:dyDescent="0.25">
      <c r="B427" s="244" t="s">
        <v>64</v>
      </c>
      <c r="C427" s="247" t="s">
        <v>52</v>
      </c>
      <c r="D427" s="247">
        <v>1</v>
      </c>
      <c r="E427" s="248" t="s">
        <v>65</v>
      </c>
    </row>
    <row r="428" spans="2:5" x14ac:dyDescent="0.25">
      <c r="B428" s="244"/>
      <c r="C428" s="247"/>
      <c r="D428" s="247"/>
      <c r="E428" s="248"/>
    </row>
  </sheetData>
  <mergeCells count="1">
    <mergeCell ref="B382:E38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A9FDD-92F3-4C5C-8A4B-DD7AD8DA86EE}">
  <dimension ref="A1:AQ428"/>
  <sheetViews>
    <sheetView zoomScale="112" zoomScaleNormal="112" workbookViewId="0">
      <selection activeCell="E6" sqref="E6"/>
    </sheetView>
  </sheetViews>
  <sheetFormatPr baseColWidth="10" defaultColWidth="9" defaultRowHeight="15" x14ac:dyDescent="0.25"/>
  <cols>
    <col min="1" max="1" width="12" style="235" customWidth="1"/>
    <col min="2" max="2" width="28" style="235" customWidth="1"/>
    <col min="3" max="3" width="20.75" style="235" customWidth="1"/>
    <col min="4" max="4" width="8" style="235" customWidth="1"/>
    <col min="5" max="5" width="30" style="235" customWidth="1"/>
    <col min="6" max="6" width="12" style="235" customWidth="1"/>
    <col min="7" max="7" width="14" style="235" customWidth="1"/>
    <col min="8" max="8" width="2" style="235" customWidth="1"/>
    <col min="9" max="9" width="28" style="235" customWidth="1"/>
    <col min="10" max="10" width="9.25" style="235" customWidth="1"/>
    <col min="11" max="11" width="12.75" style="235" customWidth="1"/>
    <col min="12" max="12" width="11" style="235" customWidth="1"/>
    <col min="13" max="13" width="10.125" style="235" customWidth="1"/>
    <col min="14" max="14" width="9.875" style="235" customWidth="1"/>
    <col min="15" max="15" width="11" style="235" customWidth="1"/>
    <col min="16" max="16" width="13" style="235" customWidth="1"/>
    <col min="17" max="17" width="12" style="246" customWidth="1"/>
    <col min="18" max="18" width="22" style="235" customWidth="1"/>
    <col min="19" max="19" width="2" style="235" customWidth="1"/>
    <col min="20" max="20" width="33.5" style="235" customWidth="1"/>
    <col min="21" max="21" width="12" style="235" customWidth="1"/>
    <col min="22" max="22" width="13" style="235" customWidth="1"/>
    <col min="23" max="23" width="11" style="235" customWidth="1"/>
    <col min="24" max="25" width="6" style="235" customWidth="1"/>
    <col min="26" max="26" width="10.5" style="235" customWidth="1"/>
    <col min="27" max="27" width="10" style="246" customWidth="1"/>
    <col min="28" max="28" width="22" style="235" customWidth="1"/>
    <col min="29" max="29" width="3.5" style="235" customWidth="1"/>
    <col min="30" max="30" width="12" style="235" customWidth="1"/>
    <col min="31" max="31" width="16" style="235" customWidth="1"/>
    <col min="32" max="32" width="7.5" style="235" customWidth="1"/>
    <col min="33" max="33" width="20" style="235" customWidth="1"/>
    <col min="34" max="34" width="12" style="235" customWidth="1"/>
    <col min="35" max="35" width="10" style="235" customWidth="1"/>
    <col min="36" max="36" width="14" style="235" customWidth="1"/>
    <col min="37" max="16384" width="9" style="235"/>
  </cols>
  <sheetData>
    <row r="1" spans="1:43" ht="15.75" thickTop="1" x14ac:dyDescent="0.25">
      <c r="A1" s="234" t="str">
        <f t="shared" ref="A1:AE1" si="0">SUBSTITUTE(ADDRESS(1,COLUMN(),4),"1","")</f>
        <v>A</v>
      </c>
      <c r="B1" s="234" t="str">
        <f t="shared" si="0"/>
        <v>B</v>
      </c>
      <c r="C1" s="234" t="str">
        <f t="shared" si="0"/>
        <v>C</v>
      </c>
      <c r="D1" s="234" t="str">
        <f t="shared" si="0"/>
        <v>D</v>
      </c>
      <c r="E1" s="234" t="str">
        <f t="shared" si="0"/>
        <v>E</v>
      </c>
      <c r="F1" s="234" t="str">
        <f t="shared" si="0"/>
        <v>F</v>
      </c>
      <c r="G1" s="234" t="str">
        <f t="shared" si="0"/>
        <v>G</v>
      </c>
      <c r="H1" s="234" t="str">
        <f t="shared" si="0"/>
        <v>H</v>
      </c>
      <c r="I1" s="234" t="str">
        <f t="shared" si="0"/>
        <v>I</v>
      </c>
      <c r="J1" s="234" t="str">
        <f t="shared" si="0"/>
        <v>J</v>
      </c>
      <c r="K1" s="234" t="str">
        <f t="shared" si="0"/>
        <v>K</v>
      </c>
      <c r="L1" s="234" t="str">
        <f t="shared" si="0"/>
        <v>L</v>
      </c>
      <c r="M1" s="234" t="str">
        <f t="shared" si="0"/>
        <v>M</v>
      </c>
      <c r="N1" s="234" t="str">
        <f t="shared" si="0"/>
        <v>N</v>
      </c>
      <c r="O1" s="234" t="str">
        <f t="shared" si="0"/>
        <v>O</v>
      </c>
      <c r="P1" s="234" t="str">
        <f t="shared" si="0"/>
        <v>P</v>
      </c>
      <c r="Q1" s="234" t="str">
        <f t="shared" si="0"/>
        <v>Q</v>
      </c>
      <c r="R1" s="234" t="str">
        <f t="shared" si="0"/>
        <v>R</v>
      </c>
      <c r="S1" s="234" t="str">
        <f t="shared" si="0"/>
        <v>S</v>
      </c>
      <c r="T1" s="234" t="str">
        <f t="shared" si="0"/>
        <v>T</v>
      </c>
      <c r="U1" s="234" t="str">
        <f t="shared" si="0"/>
        <v>U</v>
      </c>
      <c r="V1" s="234" t="str">
        <f t="shared" si="0"/>
        <v>V</v>
      </c>
      <c r="W1" s="234" t="str">
        <f t="shared" si="0"/>
        <v>W</v>
      </c>
      <c r="X1" s="234" t="str">
        <f t="shared" si="0"/>
        <v>X</v>
      </c>
      <c r="Y1" s="234" t="str">
        <f t="shared" si="0"/>
        <v>Y</v>
      </c>
      <c r="Z1" s="234" t="str">
        <f t="shared" si="0"/>
        <v>Z</v>
      </c>
      <c r="AA1" s="234" t="str">
        <f t="shared" si="0"/>
        <v>AA</v>
      </c>
      <c r="AB1" s="234" t="str">
        <f t="shared" si="0"/>
        <v>AB</v>
      </c>
      <c r="AC1" s="234" t="str">
        <f t="shared" si="0"/>
        <v>AC</v>
      </c>
      <c r="AD1" s="234" t="str">
        <f t="shared" si="0"/>
        <v>AD</v>
      </c>
      <c r="AE1" s="234" t="str">
        <f t="shared" si="0"/>
        <v>AE</v>
      </c>
    </row>
    <row r="2" spans="1:43" ht="15.75" x14ac:dyDescent="0.25">
      <c r="A2" s="236">
        <f t="shared" ref="A2:AE2" ca="1" si="1">INDEX(CELL("largeur",A2),1,1)</f>
        <v>11</v>
      </c>
      <c r="B2" s="236">
        <f t="shared" ca="1" si="1"/>
        <v>27</v>
      </c>
      <c r="C2" s="236">
        <f t="shared" ca="1" si="1"/>
        <v>20</v>
      </c>
      <c r="D2" s="236">
        <f t="shared" ca="1" si="1"/>
        <v>7</v>
      </c>
      <c r="E2" s="236">
        <f t="shared" ca="1" si="1"/>
        <v>29</v>
      </c>
      <c r="F2" s="236">
        <f t="shared" ca="1" si="1"/>
        <v>11</v>
      </c>
      <c r="G2" s="236">
        <f t="shared" ca="1" si="1"/>
        <v>13</v>
      </c>
      <c r="H2" s="236">
        <f t="shared" ca="1" si="1"/>
        <v>1</v>
      </c>
      <c r="I2" s="236">
        <f t="shared" ca="1" si="1"/>
        <v>27</v>
      </c>
      <c r="J2" s="236">
        <f t="shared" ca="1" si="1"/>
        <v>9</v>
      </c>
      <c r="K2" s="236">
        <f t="shared" ca="1" si="1"/>
        <v>12</v>
      </c>
      <c r="L2" s="236">
        <f t="shared" ca="1" si="1"/>
        <v>10</v>
      </c>
      <c r="M2" s="236">
        <f t="shared" ca="1" si="1"/>
        <v>10</v>
      </c>
      <c r="N2" s="236">
        <f t="shared" ca="1" si="1"/>
        <v>9</v>
      </c>
      <c r="O2" s="236">
        <f t="shared" ca="1" si="1"/>
        <v>10</v>
      </c>
      <c r="P2" s="236">
        <f t="shared" ca="1" si="1"/>
        <v>12</v>
      </c>
      <c r="Q2" s="236">
        <f t="shared" ca="1" si="1"/>
        <v>11</v>
      </c>
      <c r="R2" s="236">
        <f t="shared" ca="1" si="1"/>
        <v>21</v>
      </c>
      <c r="S2" s="236">
        <f t="shared" ca="1" si="1"/>
        <v>1</v>
      </c>
      <c r="T2" s="236">
        <f t="shared" ca="1" si="1"/>
        <v>33</v>
      </c>
      <c r="U2" s="236">
        <f t="shared" ca="1" si="1"/>
        <v>11</v>
      </c>
      <c r="V2" s="236">
        <f t="shared" ca="1" si="1"/>
        <v>12</v>
      </c>
      <c r="W2" s="236">
        <f t="shared" ca="1" si="1"/>
        <v>10</v>
      </c>
      <c r="X2" s="236">
        <f t="shared" ca="1" si="1"/>
        <v>5</v>
      </c>
      <c r="Y2" s="236">
        <f t="shared" ca="1" si="1"/>
        <v>5</v>
      </c>
      <c r="Z2" s="236">
        <f t="shared" ca="1" si="1"/>
        <v>10</v>
      </c>
      <c r="AA2" s="236">
        <f t="shared" ca="1" si="1"/>
        <v>9</v>
      </c>
      <c r="AB2" s="236">
        <f t="shared" ca="1" si="1"/>
        <v>21</v>
      </c>
      <c r="AC2" s="236">
        <f t="shared" ca="1" si="1"/>
        <v>3</v>
      </c>
      <c r="AD2" s="236">
        <f t="shared" ca="1" si="1"/>
        <v>11</v>
      </c>
      <c r="AE2" s="236">
        <f t="shared" ca="1" si="1"/>
        <v>15</v>
      </c>
      <c r="AG2" s="32" t="s">
        <v>245</v>
      </c>
    </row>
    <row r="3" spans="1:43" ht="27.95" customHeight="1" x14ac:dyDescent="0.25">
      <c r="A3" s="64" t="s">
        <v>118</v>
      </c>
      <c r="B3" s="64"/>
      <c r="C3" s="64"/>
      <c r="D3" s="64"/>
      <c r="E3" s="64"/>
      <c r="F3" s="64"/>
      <c r="G3" s="65"/>
      <c r="H3" s="65"/>
      <c r="I3" s="65" t="s">
        <v>238</v>
      </c>
      <c r="J3" s="65"/>
      <c r="K3" s="65"/>
      <c r="L3" s="65"/>
      <c r="M3" s="65"/>
      <c r="N3" s="65"/>
      <c r="O3" s="65"/>
      <c r="P3" s="65"/>
      <c r="Q3" s="65"/>
      <c r="R3" s="65"/>
      <c r="S3" s="65"/>
      <c r="T3" s="65"/>
      <c r="U3" s="65"/>
      <c r="V3" s="65"/>
      <c r="W3" s="65"/>
      <c r="X3" s="65"/>
      <c r="Y3" s="65"/>
      <c r="Z3" s="65"/>
      <c r="AA3" s="65"/>
      <c r="AB3" s="65"/>
      <c r="AC3" s="65"/>
      <c r="AD3" s="65"/>
      <c r="AE3" s="65"/>
      <c r="AG3" s="14" t="s">
        <v>168</v>
      </c>
    </row>
    <row r="4" spans="1:43" ht="27.95" customHeight="1" x14ac:dyDescent="0.25">
      <c r="A4" s="66"/>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7" t="s">
        <v>161</v>
      </c>
      <c r="AG4" s="237" t="s">
        <v>166</v>
      </c>
    </row>
    <row r="5" spans="1:43" ht="30" customHeight="1" x14ac:dyDescent="0.25">
      <c r="A5" s="68"/>
      <c r="B5" s="68" t="s">
        <v>652</v>
      </c>
      <c r="C5" s="68"/>
      <c r="D5" s="68"/>
      <c r="E5" s="68"/>
      <c r="F5" s="68"/>
      <c r="G5" s="69"/>
      <c r="H5" s="68"/>
      <c r="I5" s="70"/>
      <c r="J5" s="70" t="s">
        <v>160</v>
      </c>
      <c r="K5" s="70"/>
      <c r="L5" s="70"/>
      <c r="M5" s="70"/>
      <c r="N5" s="70"/>
      <c r="O5" s="71"/>
      <c r="P5" s="71"/>
      <c r="Q5" s="71"/>
      <c r="R5" s="71"/>
      <c r="S5" s="71"/>
      <c r="T5" s="71"/>
      <c r="U5" s="71"/>
      <c r="V5" s="71"/>
      <c r="W5" s="71"/>
      <c r="X5" s="71"/>
      <c r="Y5" s="71"/>
      <c r="Z5" s="71"/>
      <c r="AA5" s="72"/>
      <c r="AB5" s="71"/>
      <c r="AC5" s="71"/>
      <c r="AD5" s="71"/>
      <c r="AE5" s="238" t="str" cm="1">
        <f t="array" aca="1" ref="AE5" ca="1">IF(COUNTIF(A2:AE2,"&lt;0.5")=0,"Aucune colonne masquée ",COUNTIF(A2:AE2,"&lt;0.5") &amp; " " &amp; IF(COUNTIF(A2:AE2,"&lt;0.5")&gt;1,"colonnes masquées","colonne masquée") &amp; " " &amp; _xlfn.TEXTJOIN(" ", TRUE, IF(A2:AE2&lt;0.5,A1:AE1,"")))&amp;" "</f>
        <v xml:space="preserve">Aucune colonne masquée  </v>
      </c>
      <c r="AG5" s="237" t="s">
        <v>167</v>
      </c>
      <c r="AH5" s="239"/>
      <c r="AI5" s="239"/>
      <c r="AJ5" s="239"/>
    </row>
    <row r="6" spans="1:43" ht="26.25" customHeight="1" x14ac:dyDescent="0.25">
      <c r="A6" s="73"/>
      <c r="B6" s="74"/>
      <c r="C6" s="74"/>
      <c r="D6" s="74"/>
      <c r="E6" s="74"/>
      <c r="F6" s="74"/>
      <c r="G6" s="69"/>
      <c r="H6" s="75"/>
      <c r="I6" s="76"/>
      <c r="J6" s="77"/>
      <c r="K6" s="77"/>
      <c r="L6" s="77"/>
      <c r="M6" s="78"/>
      <c r="N6" s="78"/>
      <c r="O6" s="77"/>
      <c r="P6" s="79" t="s">
        <v>163</v>
      </c>
      <c r="Q6" s="80"/>
      <c r="R6" s="80"/>
      <c r="S6" s="81"/>
      <c r="T6" s="79"/>
      <c r="U6" s="79" t="s">
        <v>165</v>
      </c>
      <c r="V6" s="79"/>
      <c r="W6" s="82"/>
      <c r="X6" s="83" t="s">
        <v>162</v>
      </c>
      <c r="Y6" s="83"/>
      <c r="Z6" s="79" t="s">
        <v>164</v>
      </c>
      <c r="AA6" s="80"/>
      <c r="AB6" s="80"/>
      <c r="AC6" s="240"/>
      <c r="AD6" s="84"/>
      <c r="AE6" s="84"/>
      <c r="AG6" s="241" t="s">
        <v>244</v>
      </c>
      <c r="AH6" s="242" t="str">
        <f ca="1">CELL("nomfichier")</f>
        <v>D:\Données\1.UPRT\0-UPRT.fait\1-UPRT.FR-SITE-WEB\ff-fiches-fabrications\ff.fiches.fabrication.2023\ffr.restaurant.2023\[C_LA-CUISINE-DE-COLLECTIVITE.xlsx]MODE_EMPLOI</v>
      </c>
    </row>
    <row r="7" spans="1:43" ht="26.25" customHeight="1" x14ac:dyDescent="0.25">
      <c r="A7" s="171"/>
      <c r="B7" s="172" t="s">
        <v>230</v>
      </c>
      <c r="C7" s="173"/>
      <c r="D7" s="174" t="s">
        <v>239</v>
      </c>
      <c r="E7" s="173"/>
      <c r="F7" s="173"/>
      <c r="G7" s="173"/>
      <c r="H7" s="175"/>
      <c r="I7" s="173"/>
      <c r="J7" s="173"/>
      <c r="K7" s="173"/>
      <c r="L7" s="173"/>
      <c r="M7" s="173"/>
      <c r="N7" s="173"/>
      <c r="O7" s="173"/>
      <c r="P7" s="173" t="str">
        <f>D7</f>
        <v>SOUS-FAMILLE</v>
      </c>
      <c r="Q7" s="173"/>
      <c r="R7" s="173"/>
      <c r="S7" s="175"/>
      <c r="T7" s="176" t="s">
        <v>664</v>
      </c>
      <c r="U7" s="177" cm="1">
        <f t="array" ref="U7">SUMPRODUCT(LEN(E9:E43)-LEN(SUBSTITUTE(E9:E43,"*","")))</f>
        <v>0</v>
      </c>
      <c r="V7" s="173"/>
      <c r="W7" s="173" t="str">
        <f>D7</f>
        <v>SOUS-FAMILLE</v>
      </c>
      <c r="X7" s="173"/>
      <c r="Y7" s="173"/>
      <c r="Z7" s="173"/>
      <c r="AA7" s="173"/>
      <c r="AB7" s="178"/>
      <c r="AC7" s="173"/>
      <c r="AD7" s="173"/>
      <c r="AE7" s="179" t="str">
        <f>B9</f>
        <v>NOM DE LA RECETTE À SAISIR</v>
      </c>
    </row>
    <row r="8" spans="1:43" ht="42" customHeight="1" thickBot="1" x14ac:dyDescent="0.3">
      <c r="A8" s="92" t="s">
        <v>0</v>
      </c>
      <c r="B8" s="92" t="s">
        <v>1</v>
      </c>
      <c r="C8" s="92" t="s">
        <v>142</v>
      </c>
      <c r="D8" s="92" t="s">
        <v>2</v>
      </c>
      <c r="E8" s="92" t="s">
        <v>117</v>
      </c>
      <c r="F8" s="92" t="s">
        <v>3</v>
      </c>
      <c r="G8" s="92" t="s">
        <v>4</v>
      </c>
      <c r="H8" s="81"/>
      <c r="I8" s="93" t="s">
        <v>5</v>
      </c>
      <c r="J8" s="92" t="s">
        <v>114</v>
      </c>
      <c r="K8" s="92" t="s">
        <v>4</v>
      </c>
      <c r="L8" s="92" t="s">
        <v>6</v>
      </c>
      <c r="M8" s="94" t="s">
        <v>7</v>
      </c>
      <c r="N8" s="94"/>
      <c r="O8" s="95" t="s">
        <v>115</v>
      </c>
      <c r="P8" s="96" t="s">
        <v>8</v>
      </c>
      <c r="Q8" s="97" t="s">
        <v>9</v>
      </c>
      <c r="R8" s="92" t="s">
        <v>10</v>
      </c>
      <c r="S8" s="81"/>
      <c r="T8" s="92" t="s">
        <v>117</v>
      </c>
      <c r="U8" s="98" t="s">
        <v>11</v>
      </c>
      <c r="V8" s="95" t="s">
        <v>12</v>
      </c>
      <c r="W8" s="92" t="s">
        <v>13</v>
      </c>
      <c r="X8" s="94" t="s">
        <v>7</v>
      </c>
      <c r="Y8" s="94" t="s">
        <v>116</v>
      </c>
      <c r="Z8" s="99" t="s">
        <v>8</v>
      </c>
      <c r="AA8" s="97" t="s">
        <v>9</v>
      </c>
      <c r="AB8" s="99" t="s">
        <v>10</v>
      </c>
      <c r="AC8" s="240"/>
      <c r="AD8" s="92" t="s">
        <v>14</v>
      </c>
      <c r="AE8" s="92" t="s">
        <v>15</v>
      </c>
      <c r="AG8" s="245" t="s">
        <v>5642</v>
      </c>
    </row>
    <row r="9" spans="1:43" ht="24" customHeight="1" thickBot="1" x14ac:dyDescent="0.3">
      <c r="A9" s="100" t="s">
        <v>5640</v>
      </c>
      <c r="B9" s="101" t="s">
        <v>20</v>
      </c>
      <c r="C9" s="101"/>
      <c r="D9" s="102">
        <v>0</v>
      </c>
      <c r="E9" s="103" t="s">
        <v>21</v>
      </c>
      <c r="F9" s="104">
        <v>10</v>
      </c>
      <c r="G9" s="8" t="s">
        <v>119</v>
      </c>
      <c r="H9" s="105"/>
      <c r="I9" s="106" t="str">
        <f>E9</f>
        <v>ÉLÉMENT PRINCIPAL À SAISIR</v>
      </c>
      <c r="J9" s="107">
        <f>F9</f>
        <v>10</v>
      </c>
      <c r="K9" s="108" t="str">
        <f>G9</f>
        <v>Quoi ?</v>
      </c>
      <c r="L9" s="109">
        <f>IF(1=1,IF(OR(J9="",O9="",NOT(ISNUMBER(J9)),NOT(ISNUMBER(O9)),J9=0),"",O9/J9),N("L6"))</f>
        <v>15</v>
      </c>
      <c r="M9" s="110">
        <f>IF(1=1,IF(OR(L9="",NOT(ISNUMBER(F9))),"",F9*L9*IFERROR(INDEX(D384:D428,MATCH(AE9,B384:B428,0)),1)),N("M13"))</f>
        <v>150</v>
      </c>
      <c r="N9" s="111" t="str">
        <f>IF(1=1,IF(F9="","",IF(G9="","",IFERROR(INDEX(E384:E428,MATCH(AE9,B384:B428,0)),G9&amp;""))),N("N6"))</f>
        <v>Quoi ?</v>
      </c>
      <c r="O9" s="112">
        <v>150</v>
      </c>
      <c r="P9" s="113">
        <f>IF(1=1,IF(M9="","",IF(AND(ISNUMBER(M9),M9&lt;1,N9="kg"),MAX(1,ROUND(M9*1000,0)),IF(AND(ISNUMBER(M9),M9&lt;1,N9="L"),MAX(1,ROUND(M9*100,0)),ROUND(M9,3)))),N("O6"))</f>
        <v>150</v>
      </c>
      <c r="Q9" s="114" t="str">
        <f>IF(1=1,IF(M9="","",IF(AND(ISNUMBER(M9),M9&lt;1,N9="kg"),"g",IF(AND(ISNUMBER(M9),M9&lt;1,N9="L"),"cl",N9))),N("P6"))</f>
        <v>Quoi ?</v>
      </c>
      <c r="R9" s="115" t="str">
        <f>IF(1=1,IF(E9="","",IF(F9="","A CONTROLER",IF(NOT(ISNUMBER(F9)),"TEXTE",IF(OR(L9="",L9&lt;=0),"COMMANDE PRINCIPALE INCOMPLETE",IF(G9="","UNITE MANQUANTE",IF(COUNTIF(B384:B428,AE9)=0,"UNITE A CONTROLER","OK")))))),N("Q9"))</f>
        <v>UNITE A CONTROLER</v>
      </c>
      <c r="S9" s="105"/>
      <c r="T9" s="116" t="str">
        <f>B9</f>
        <v>NOM DE LA RECETTE À SAISIR</v>
      </c>
      <c r="U9" s="117">
        <v>100</v>
      </c>
      <c r="V9" s="112">
        <v>150</v>
      </c>
      <c r="W9" s="118">
        <f>IF(1=1,IF(OR(U9="",V9="",NOT(ISNUMBER(U9)),NOT(ISNUMBER(V9)),U9=0),"",V9/U9),N("U6"))</f>
        <v>1.5</v>
      </c>
      <c r="X9" s="119">
        <f>IF(1=1,IF(OR(W9="",NOT(ISNUMBER(F9))),"",F9*W9*IFERROR(INDEX(D384:D428,MATCH(AE9,B384:B428,0)),1)),N("V7"))</f>
        <v>15</v>
      </c>
      <c r="Y9" s="120" t="str">
        <f>IF(1=1,IF(F9="","",IF(G9="","",IFERROR(INDEX(E384:E428,MATCH(AE9,B384:B428,0)),G9&amp;""))),N("W6"))</f>
        <v>Quoi ?</v>
      </c>
      <c r="Z9" s="121">
        <f>IF(1=1,IF(X9="","",IF(AND(ISNUMBER(X9),X9&lt;1,Y9="kg"),MAX(1,ROUND(X9*1000,0)),IF(AND(ISNUMBER(X9),X9&lt;1,Y9="L"),MAX(1,ROUND(X9*100,0)),ROUND(X9,3)))),N("X6"))</f>
        <v>15</v>
      </c>
      <c r="AA9" s="122" t="str">
        <f>IF(1=1,IF(X9="","",IF(AND(ISNUMBER(X9),X9&lt;1,Y9="kg"),"g",IF(AND(ISNUMBER(X9),X9&lt;1,Y9="L"),"cl",Y9))),N("Y6"))</f>
        <v>Quoi ?</v>
      </c>
      <c r="AB9" s="123" t="str">
        <f>IF(1=1,IF(E9="","",IF(F9="","A CONTROLER",IF(NOT(ISNUMBER(F9)),"TEXTE",IF(OR(W9="",W9&lt;=0),"COMMANDE COUVERTS INCOMPLETE",IF(G9="","UNITE MANQUANTE",IF(COUNTIF(B384:B428,AE9)=0,"UNITE A CONTROLER","OK")))))),N("Z6"))</f>
        <v>UNITE A CONTROLER</v>
      </c>
      <c r="AD9" s="124">
        <v>62</v>
      </c>
      <c r="AE9" s="125" t="str">
        <f>IF(1=1,IF(G9="","",UPPER(TRIM(SUBSTITUTE(SUBSTITUTE(G9&amp;"",CHAR(160)," ")," "," ")))),N("AC6"))</f>
        <v>QUOI ?</v>
      </c>
      <c r="AG9" s="8" t="s">
        <v>22</v>
      </c>
      <c r="AI9" s="100" t="str">
        <f>A9</f>
        <v>N° 00</v>
      </c>
      <c r="AJ9" s="251" t="str">
        <f>B9</f>
        <v>NOM DE LA RECETTE À SAISIR</v>
      </c>
      <c r="AK9" s="252"/>
      <c r="AL9" s="252"/>
      <c r="AM9" s="252"/>
      <c r="AN9" s="252"/>
      <c r="AO9" s="252"/>
      <c r="AP9" s="252"/>
      <c r="AQ9" s="252"/>
    </row>
    <row r="10" spans="1:43" ht="19.5" thickBot="1" x14ac:dyDescent="0.3">
      <c r="A10" s="126" t="str">
        <f>IF(1=1,IF(E10="","",A9),N("A7"))</f>
        <v/>
      </c>
      <c r="B10" s="127" t="str">
        <f>IF(1=1,IF(E10="","",B9),N("B7"))</f>
        <v/>
      </c>
      <c r="C10" s="128"/>
      <c r="D10" s="129" t="str">
        <f>IF(ISBLANK(E10),"",LARGE(D9:D9,1)+1)</f>
        <v/>
      </c>
      <c r="E10" s="130"/>
      <c r="F10" s="131"/>
      <c r="G10" s="170"/>
      <c r="H10" s="105"/>
      <c r="I10" s="132" t="str">
        <f>IF(1=1,IF(E10="","",I9),N("H7"))</f>
        <v/>
      </c>
      <c r="J10" s="133" t="str">
        <f>IF(1=1,IF(E10="","",J9),N("I7"))</f>
        <v/>
      </c>
      <c r="K10" s="134" t="str">
        <f>IF(1=1,IF(E10="","",K9),N("J7"))</f>
        <v/>
      </c>
      <c r="L10" s="135" t="str">
        <f>IF(1=1,IF(OR(J10="",O10="",NOT(ISNUMBER(J10)),NOT(ISNUMBER(O10)),J10=0),"",O10/J10),N("L7"))</f>
        <v/>
      </c>
      <c r="M10" s="136" t="str">
        <f>IF(1=1,IF(OR(L10="",NOT(ISNUMBER(F10))),"",F10*L10*IFERROR(INDEX(D384:D428,MATCH(AE10,B384:B428,0)),1)),N("M13"))</f>
        <v/>
      </c>
      <c r="N10" s="137" t="str">
        <f>IF(1=1,IF(F10="","",IF(G10="","",IFERROR(INDEX(E384:E428,MATCH(AE10,B384:B428,0)),G10&amp;""))),N("N6"))</f>
        <v/>
      </c>
      <c r="O10" s="138" t="str">
        <f>IF(1=1,IF(E10="","",O9),N("K7"))</f>
        <v/>
      </c>
      <c r="P10" s="139" t="str">
        <f>IF(1=1,IF(M10="","",IF(AND(ISNUMBER(M10),M10&lt;1,N10="kg"),MAX(1,ROUND(M10*1000,0)),IF(AND(ISNUMBER(M10),M10&lt;1,N10="L"),MAX(1,ROUND(M10*100,0)),ROUND(M10,3)))),N("O7"))</f>
        <v/>
      </c>
      <c r="Q10" s="140" t="str">
        <f>IF(1=1,IF(M10="","",IF(AND(ISNUMBER(M10),M10&lt;1,N10="kg"),"g",IF(AND(ISNUMBER(M10),M10&lt;1,N10="L"),"cl",N10))),N("P7"))</f>
        <v/>
      </c>
      <c r="R10" s="115" t="str">
        <f>IF(1=1,IF(E10="","",IF(F10="","A CONTROLER",IF(NOT(ISNUMBER(F10)),"TEXTE",IF(OR(L10="",L10&lt;=0),"COMMANDE PRINCIPALE INCOMPLETE",IF(G10="","UNITE MANQUANTE",IF(COUNTIF(B384:B428,AE10)=0,"UNITE A CONTROLER","OK")))))),N("Q9"))</f>
        <v/>
      </c>
      <c r="S10" s="105"/>
      <c r="T10" s="141">
        <f t="shared" ref="T10:T43" si="2">E10</f>
        <v>0</v>
      </c>
      <c r="U10" s="133" t="str">
        <f>IF(1=1,IF(E10="","",U9),N("S7"))</f>
        <v/>
      </c>
      <c r="V10" s="133" t="str">
        <f>IF(1=1,IF(E10="","",V9),N("T7"))</f>
        <v/>
      </c>
      <c r="W10" s="135" t="str">
        <f>IF(1=1,IF(OR(U10="",V10="",NOT(ISNUMBER(U10)),NOT(ISNUMBER(V10)),U10=0),"",V10/U10),N("U7"))</f>
        <v/>
      </c>
      <c r="X10" s="136" t="str">
        <f>IF(1=1,IF(OR(W10="",NOT(ISNUMBER(F10))),"",F10*W10*IFERROR(INDEX(D384:D428,MATCH(AE10,B384:B428,0)),1)),N("V7"))</f>
        <v/>
      </c>
      <c r="Y10" s="137" t="str">
        <f>IF(1=1,IF(F10="","",IF(G10="","",IFERROR(INDEX(E384:E428,MATCH(AE10,B384:B428,0)),G10&amp;""))),N("W6"))</f>
        <v/>
      </c>
      <c r="Z10" s="142" t="str">
        <f>IF(1=1,IF(X10="","",IF(AND(ISNUMBER(X10),X10&lt;1,Y10="kg"),MAX(1,ROUND(X10*1000,0)),IF(AND(ISNUMBER(X10),X10&lt;1,Y10="L"),MAX(1,ROUND(X10*100,0)),ROUND(X10,3)))),N("X7"))</f>
        <v/>
      </c>
      <c r="AA10" s="143" t="str">
        <f>IF(1=1,IF(X10="","",IF(AND(ISNUMBER(X10),X10&lt;1,Y10="kg"),"g",IF(AND(ISNUMBER(X10),X10&lt;1,Y10="L"),"cl",Y10))),N("Y7"))</f>
        <v/>
      </c>
      <c r="AB10" s="123" t="str">
        <f>IF(1=1,IF(E10="","",IF(F10="","A CONTROLER",IF(NOT(ISNUMBER(F10)),"TEXTE",IF(OR(W10="",W10&lt;=0),"COMMANDE COUVERTS INCOMPLETE",IF(G10="","UNITE MANQUANTE",IF(COUNTIF(B384:B428,AE10)=0,"UNITE A CONTROLER","OK")))))),N("Z6"))</f>
        <v/>
      </c>
      <c r="AD10" s="144" t="str">
        <f>IF(1=1,IF(E10="","",AD9),N("AB7"))</f>
        <v/>
      </c>
      <c r="AE10" s="125" t="str">
        <f>IF(1=1,IF(G10="","",UPPER(TRIM(SUBSTITUTE(SUBSTITUTE(G10&amp;"",CHAR(160)," ")," "," ")))),N("AC7"))</f>
        <v/>
      </c>
      <c r="AG10" s="2" t="s">
        <v>25</v>
      </c>
      <c r="AI10" s="158" t="str">
        <f t="shared" ref="AI10:AJ10" si="3">A46</f>
        <v>N° 00</v>
      </c>
      <c r="AJ10" s="251" t="str">
        <f t="shared" si="3"/>
        <v>NOM DE LA RECETTE À SAISIR</v>
      </c>
      <c r="AK10" s="252"/>
      <c r="AL10" s="252"/>
      <c r="AM10" s="252"/>
      <c r="AN10" s="252"/>
      <c r="AO10" s="252"/>
      <c r="AP10" s="252"/>
      <c r="AQ10" s="252"/>
    </row>
    <row r="11" spans="1:43" ht="19.5" thickBot="1" x14ac:dyDescent="0.3">
      <c r="A11" s="126" t="str">
        <f>IF(1=1,IF(E11="","",A9),N("A8"))</f>
        <v/>
      </c>
      <c r="B11" s="127" t="str">
        <f>IF(1=1,IF(E11="","",B9),N("B8"))</f>
        <v/>
      </c>
      <c r="C11" s="128"/>
      <c r="D11" s="129" t="str">
        <f>IF(ISBLANK(E11),"",LARGE(D9:D10,1)+1)</f>
        <v/>
      </c>
      <c r="E11" s="130"/>
      <c r="F11" s="131"/>
      <c r="G11" s="170"/>
      <c r="H11" s="105"/>
      <c r="I11" s="132" t="str">
        <f>IF(1=1,IF(E11="","",I9),N("H8"))</f>
        <v/>
      </c>
      <c r="J11" s="133" t="str">
        <f>IF(1=1,IF(E11="","",J9),N("I8"))</f>
        <v/>
      </c>
      <c r="K11" s="134" t="str">
        <f>IF(1=1,IF(E11="","",K9),N("J8"))</f>
        <v/>
      </c>
      <c r="L11" s="135" t="str">
        <f>IF(1=1,IF(OR(J11="",O11="",NOT(ISNUMBER(J11)),NOT(ISNUMBER(O11)),J11=0),"",O11/J11),N("L8"))</f>
        <v/>
      </c>
      <c r="M11" s="136" t="str">
        <f>IF(1=1,IF(OR(L11="",NOT(ISNUMBER(F11))),"",F11*L11*IFERROR(INDEX(D384:D428,MATCH(AE11,B384:B428,0)),1)),N("M13"))</f>
        <v/>
      </c>
      <c r="N11" s="137" t="str">
        <f>IF(1=1,IF(F11="","",IF(G11="","",IFERROR(INDEX(E384:E428,MATCH(AE11,B384:B428,0)),G11&amp;""))),N("N6"))</f>
        <v/>
      </c>
      <c r="O11" s="138" t="str">
        <f>IF(1=1,IF(E11="","",O9),N("K8"))</f>
        <v/>
      </c>
      <c r="P11" s="139" t="str">
        <f>IF(1=1,IF(M11="","",IF(AND(ISNUMBER(M11),M11&lt;1,N11="kg"),MAX(1,ROUND(M11*1000,0)),IF(AND(ISNUMBER(M11),M11&lt;1,N11="L"),MAX(1,ROUND(M11*100,0)),ROUND(M11,3)))),N("O8"))</f>
        <v/>
      </c>
      <c r="Q11" s="140" t="str">
        <f>IF(1=1,IF(M11="","",IF(AND(ISNUMBER(M11),M11&lt;1,N11="kg"),"g",IF(AND(ISNUMBER(M11),M11&lt;1,N11="L"),"cl",N11))),N("P8"))</f>
        <v/>
      </c>
      <c r="R11" s="115" t="str">
        <f>IF(1=1,IF(E11="","",IF(F11="","A CONTROLER",IF(NOT(ISNUMBER(F11)),"TEXTE",IF(OR(L11="",L11&lt;=0),"COMMANDE PRINCIPALE INCOMPLETE",IF(G11="","UNITE MANQUANTE",IF(COUNTIF(B384:B428,AE11)=0,"UNITE A CONTROLER","OK")))))),N("Q9"))</f>
        <v/>
      </c>
      <c r="S11" s="105"/>
      <c r="T11" s="141">
        <f t="shared" si="2"/>
        <v>0</v>
      </c>
      <c r="U11" s="133" t="str">
        <f>IF(1=1,IF(E11="","",U9),N("S8"))</f>
        <v/>
      </c>
      <c r="V11" s="133" t="str">
        <f>IF(1=1,IF(E11="","",V9),N("T8"))</f>
        <v/>
      </c>
      <c r="W11" s="135" t="str">
        <f>IF(1=1,IF(OR(U11="",V11="",NOT(ISNUMBER(U11)),NOT(ISNUMBER(V11)),U11=0),"",V11/U11),N("U8"))</f>
        <v/>
      </c>
      <c r="X11" s="136" t="str">
        <f>IF(1=1,IF(OR(W11="",NOT(ISNUMBER(F11))),"",F11*W11*IFERROR(INDEX(D384:D428,MATCH(AE11,B384:B428,0)),1)),N("V7"))</f>
        <v/>
      </c>
      <c r="Y11" s="137" t="str">
        <f>IF(1=1,IF(F11="","",IF(G11="","",IFERROR(INDEX(E384:E428,MATCH(AE11,B384:B428,0)),G11&amp;""))),N("W6"))</f>
        <v/>
      </c>
      <c r="Z11" s="142" t="str">
        <f>IF(1=1,IF(X11="","",IF(AND(ISNUMBER(X11),X11&lt;1,Y11="kg"),MAX(1,ROUND(X11*1000,0)),IF(AND(ISNUMBER(X11),X11&lt;1,Y11="L"),MAX(1,ROUND(X11*100,0)),ROUND(X11,3)))),N("X8"))</f>
        <v/>
      </c>
      <c r="AA11" s="143" t="str">
        <f>IF(1=1,IF(X11="","",IF(AND(ISNUMBER(X11),X11&lt;1,Y11="kg"),"g",IF(AND(ISNUMBER(X11),X11&lt;1,Y11="L"),"cl",Y11))),N("Y8"))</f>
        <v/>
      </c>
      <c r="AB11" s="123" t="str">
        <f>IF(1=1,IF(E11="","",IF(F11="","A CONTROLER",IF(NOT(ISNUMBER(F11)),"TEXTE",IF(OR(W11="",W11&lt;=0),"COMMANDE COUVERTS INCOMPLETE",IF(G11="","UNITE MANQUANTE",IF(COUNTIF(B384:B428,AE11)=0,"UNITE A CONTROLER","OK")))))),N("Z6"))</f>
        <v/>
      </c>
      <c r="AD11" s="144" t="str">
        <f>IF(1=1,IF(E11="","",AD9),N("AB8"))</f>
        <v/>
      </c>
      <c r="AE11" s="125" t="str">
        <f>IF(1=1,IF(G11="","",UPPER(TRIM(SUBSTITUTE(SUBSTITUTE(G11&amp;"",CHAR(160)," ")," "," ")))),N("AC8"))</f>
        <v/>
      </c>
      <c r="AG11" s="9" t="s">
        <v>26</v>
      </c>
      <c r="AI11" s="100" t="str">
        <f t="shared" ref="AI11:AJ11" si="4">A83</f>
        <v>N° 00</v>
      </c>
      <c r="AJ11" s="251" t="str">
        <f t="shared" si="4"/>
        <v>NOM DE LA RECETTE À SAISIR</v>
      </c>
      <c r="AK11" s="252"/>
      <c r="AL11" s="252"/>
      <c r="AM11" s="252"/>
      <c r="AN11" s="252"/>
      <c r="AO11" s="252"/>
      <c r="AP11" s="252"/>
      <c r="AQ11" s="252"/>
    </row>
    <row r="12" spans="1:43" ht="19.5" thickBot="1" x14ac:dyDescent="0.3">
      <c r="A12" s="126" t="str">
        <f>IF(1=1,IF(E12="","",A9),N("A9"))</f>
        <v/>
      </c>
      <c r="B12" s="127" t="str">
        <f>IF(1=1,IF(E12="","",B9),N("B9"))</f>
        <v/>
      </c>
      <c r="C12" s="128"/>
      <c r="D12" s="129" t="str">
        <f>IF(ISBLANK(E12),"",LARGE(D9:D11,1)+1)</f>
        <v/>
      </c>
      <c r="E12" s="130"/>
      <c r="F12" s="131"/>
      <c r="G12" s="170"/>
      <c r="H12" s="105"/>
      <c r="I12" s="132" t="str">
        <f>IF(1=1,IF(E12="","",I9),N("H9"))</f>
        <v/>
      </c>
      <c r="J12" s="133" t="str">
        <f>IF(1=1,IF(E12="","",J9),N("I9"))</f>
        <v/>
      </c>
      <c r="K12" s="134" t="str">
        <f>IF(1=1,IF(E12="","",K9),N("J9"))</f>
        <v/>
      </c>
      <c r="L12" s="135" t="str">
        <f>IF(1=1,IF(OR(J12="",O12="",NOT(ISNUMBER(J12)),NOT(ISNUMBER(O12)),J12=0),"",O12/J12),N("L9"))</f>
        <v/>
      </c>
      <c r="M12" s="136" t="str">
        <f>IF(1=1,IF(OR(L12="",NOT(ISNUMBER(F12))),"",F12*L12*IFERROR(INDEX(D384:D428,MATCH(AE12,B384:B428,0)),1)),N("M13"))</f>
        <v/>
      </c>
      <c r="N12" s="137" t="str">
        <f>IF(1=1,IF(F12="","",IF(G12="","",IFERROR(INDEX(E384:E428,MATCH(AE12,B384:B428,0)),G12&amp;""))),N("N6"))</f>
        <v/>
      </c>
      <c r="O12" s="138" t="str">
        <f>IF(1=1,IF(E12="","",O9),N("K9"))</f>
        <v/>
      </c>
      <c r="P12" s="139" t="str">
        <f>IF(1=1,IF(M12="","",IF(AND(ISNUMBER(M12),M12&lt;1,N12="kg"),MAX(1,ROUND(M12*1000,0)),IF(AND(ISNUMBER(M12),M12&lt;1,N12="L"),MAX(1,ROUND(M12*100,0)),ROUND(M12,3)))),N("O9"))</f>
        <v/>
      </c>
      <c r="Q12" s="140" t="str">
        <f>IF(1=1,IF(M12="","",IF(AND(ISNUMBER(M12),M12&lt;1,N12="kg"),"g",IF(AND(ISNUMBER(M12),M12&lt;1,N12="L"),"cl",N12))),N("P9"))</f>
        <v/>
      </c>
      <c r="R12" s="115" t="str">
        <f>IF(1=1,IF(E12="","",IF(F12="","A CONTROLER",IF(NOT(ISNUMBER(F12)),"TEXTE",IF(OR(L12="",L12&lt;=0),"COMMANDE PRINCIPALE INCOMPLETE",IF(G12="","UNITE MANQUANTE",IF(COUNTIF(B384:B428,AE12)=0,"UNITE A CONTROLER","OK")))))),N("Q9"))</f>
        <v/>
      </c>
      <c r="S12" s="105"/>
      <c r="T12" s="141">
        <f t="shared" si="2"/>
        <v>0</v>
      </c>
      <c r="U12" s="133" t="str">
        <f>IF(1=1,IF(E12="","",U9),N("S9"))</f>
        <v/>
      </c>
      <c r="V12" s="133" t="str">
        <f>IF(1=1,IF(E12="","",V9),N("T9"))</f>
        <v/>
      </c>
      <c r="W12" s="135" t="str">
        <f>IF(1=1,IF(OR(U12="",V12="",NOT(ISNUMBER(U12)),NOT(ISNUMBER(V12)),U12=0),"",V12/U12),N("U9"))</f>
        <v/>
      </c>
      <c r="X12" s="136" t="str">
        <f>IF(1=1,IF(OR(W12="",NOT(ISNUMBER(F12))),"",F12*W12*IFERROR(INDEX(D384:D428,MATCH(AE12,B384:B428,0)),1)),N("V7"))</f>
        <v/>
      </c>
      <c r="Y12" s="137" t="str">
        <f>IF(1=1,IF(F12="","",IF(G12="","",IFERROR(INDEX(E384:E428,MATCH(AE12,B384:B428,0)),G12&amp;""))),N("W6"))</f>
        <v/>
      </c>
      <c r="Z12" s="142" t="str">
        <f>IF(1=1,IF(X12="","",IF(AND(ISNUMBER(X12),X12&lt;1,Y12="kg"),MAX(1,ROUND(X12*1000,0)),IF(AND(ISNUMBER(X12),X12&lt;1,Y12="L"),MAX(1,ROUND(X12*100,0)),ROUND(X12,3)))),N("X9"))</f>
        <v/>
      </c>
      <c r="AA12" s="143" t="str">
        <f>IF(1=1,IF(X12="","",IF(AND(ISNUMBER(X12),X12&lt;1,Y12="kg"),"g",IF(AND(ISNUMBER(X12),X12&lt;1,Y12="L"),"cl",Y12))),N("Y9"))</f>
        <v/>
      </c>
      <c r="AB12" s="123" t="str">
        <f>IF(1=1,IF(E12="","",IF(F12="","A CONTROLER",IF(NOT(ISNUMBER(F12)),"TEXTE",IF(OR(W12="",W12&lt;=0),"COMMANDE COUVERTS INCOMPLETE",IF(G12="","UNITE MANQUANTE",IF(COUNTIF(B384:B428,AE12)=0,"UNITE A CONTROLER","OK")))))),N("Z6"))</f>
        <v/>
      </c>
      <c r="AD12" s="144" t="str">
        <f>IF(1=1,IF(E12="","",AD9),N("AB9"))</f>
        <v/>
      </c>
      <c r="AE12" s="125" t="str">
        <f>IF(1=1,IF(G12="","",UPPER(TRIM(SUBSTITUTE(SUBSTITUTE(G12&amp;"",CHAR(160)," ")," "," ")))),N("AC9"))</f>
        <v/>
      </c>
      <c r="AG12" s="1" t="s">
        <v>28</v>
      </c>
      <c r="AI12" s="158" t="str">
        <f t="shared" ref="AI12:AJ12" si="5">A120</f>
        <v>N° 00</v>
      </c>
      <c r="AJ12" s="251" t="str">
        <f t="shared" si="5"/>
        <v>NOM DE LA RECETTE À SAISIR</v>
      </c>
      <c r="AK12" s="252"/>
      <c r="AL12" s="252"/>
      <c r="AM12" s="252"/>
      <c r="AN12" s="252"/>
      <c r="AO12" s="252"/>
      <c r="AP12" s="252"/>
      <c r="AQ12" s="252"/>
    </row>
    <row r="13" spans="1:43" ht="19.5" thickBot="1" x14ac:dyDescent="0.3">
      <c r="A13" s="126" t="str">
        <f>IF(1=1,IF(E13="","",A9),N("A10"))</f>
        <v/>
      </c>
      <c r="B13" s="127" t="str">
        <f>IF(1=1,IF(E13="","",B9),N("B10"))</f>
        <v/>
      </c>
      <c r="C13" s="128"/>
      <c r="D13" s="129" t="str">
        <f>IF(ISBLANK(E13),"",LARGE(D9:D12,1)+1)</f>
        <v/>
      </c>
      <c r="E13" s="130"/>
      <c r="F13" s="131"/>
      <c r="G13" s="170"/>
      <c r="H13" s="105"/>
      <c r="I13" s="132" t="str">
        <f>IF(1=1,IF(E13="","",I9),N("H10"))</f>
        <v/>
      </c>
      <c r="J13" s="133" t="str">
        <f>IF(1=1,IF(E13="","",J9),N("I10"))</f>
        <v/>
      </c>
      <c r="K13" s="134" t="str">
        <f>IF(1=1,IF(E13="","",K9),N("J10"))</f>
        <v/>
      </c>
      <c r="L13" s="135" t="str">
        <f>IF(1=1,IF(OR(J13="",O13="",NOT(ISNUMBER(J13)),NOT(ISNUMBER(O13)),J13=0),"",O13/J13),N("L10"))</f>
        <v/>
      </c>
      <c r="M13" s="136" t="str">
        <f>IF(1=1,IF(OR(L13="",NOT(ISNUMBER(F13))),"",F13*L13*IFERROR(INDEX(D384:D428,MATCH(AE13,B384:B428,0)),1)),N("M13"))</f>
        <v/>
      </c>
      <c r="N13" s="137" t="str">
        <f>IF(1=1,IF(F13="","",IF(G13="","",IFERROR(INDEX(E384:E428,MATCH(AE13,B384:B428,0)),G13&amp;""))),N("N6"))</f>
        <v/>
      </c>
      <c r="O13" s="138" t="str">
        <f>IF(1=1,IF(E13="","",O9),N("K10"))</f>
        <v/>
      </c>
      <c r="P13" s="139" t="str">
        <f>IF(1=1,IF(M13="","",IF(AND(ISNUMBER(M13),M13&lt;1,N13="kg"),MAX(1,ROUND(M13*1000,0)),IF(AND(ISNUMBER(M13),M13&lt;1,N13="L"),MAX(1,ROUND(M13*100,0)),ROUND(M13,3)))),N("O10"))</f>
        <v/>
      </c>
      <c r="Q13" s="140" t="str">
        <f>IF(1=1,IF(M13="","",IF(AND(ISNUMBER(M13),M13&lt;1,N13="kg"),"g",IF(AND(ISNUMBER(M13),M13&lt;1,N13="L"),"cl",N13))),N("P10"))</f>
        <v/>
      </c>
      <c r="R13" s="115" t="str">
        <f>IF(1=1,IF(E13="","",IF(F13="","A CONTROLER",IF(NOT(ISNUMBER(F13)),"TEXTE",IF(OR(L13="",L13&lt;=0),"COMMANDE PRINCIPALE INCOMPLETE",IF(G13="","UNITE MANQUANTE",IF(COUNTIF(B384:B428,AE13)=0,"UNITE A CONTROLER","OK")))))),N("Q9"))</f>
        <v/>
      </c>
      <c r="S13" s="105"/>
      <c r="T13" s="141">
        <f t="shared" si="2"/>
        <v>0</v>
      </c>
      <c r="U13" s="133" t="str">
        <f>IF(1=1,IF(E13="","",U9),N("S10"))</f>
        <v/>
      </c>
      <c r="V13" s="133" t="str">
        <f>IF(1=1,IF(E13="","",V9),N("T10"))</f>
        <v/>
      </c>
      <c r="W13" s="135" t="str">
        <f>IF(1=1,IF(OR(U13="",V13="",NOT(ISNUMBER(U13)),NOT(ISNUMBER(V13)),U13=0),"",V13/U13),N("U10"))</f>
        <v/>
      </c>
      <c r="X13" s="136" t="str">
        <f>IF(1=1,IF(OR(W13="",NOT(ISNUMBER(F13))),"",F13*W13*IFERROR(INDEX(D384:D428,MATCH(AE13,B384:B428,0)),1)),N("V7"))</f>
        <v/>
      </c>
      <c r="Y13" s="137" t="str">
        <f>IF(1=1,IF(F13="","",IF(G13="","",IFERROR(INDEX(E384:E428,MATCH(AE13,B384:B428,0)),G13&amp;""))),N("W6"))</f>
        <v/>
      </c>
      <c r="Z13" s="142" t="str">
        <f>IF(1=1,IF(X13="","",IF(AND(ISNUMBER(X13),X13&lt;1,Y13="kg"),MAX(1,ROUND(X13*1000,0)),IF(AND(ISNUMBER(X13),X13&lt;1,Y13="L"),MAX(1,ROUND(X13*100,0)),ROUND(X13,3)))),N("X10"))</f>
        <v/>
      </c>
      <c r="AA13" s="143" t="str">
        <f>IF(1=1,IF(X13="","",IF(AND(ISNUMBER(X13),X13&lt;1,Y13="kg"),"g",IF(AND(ISNUMBER(X13),X13&lt;1,Y13="L"),"cl",Y13))),N("Y10"))</f>
        <v/>
      </c>
      <c r="AB13" s="123" t="str">
        <f>IF(1=1,IF(E13="","",IF(F13="","A CONTROLER",IF(NOT(ISNUMBER(F13)),"TEXTE",IF(OR(W13="",W13&lt;=0),"COMMANDE COUVERTS INCOMPLETE",IF(G13="","UNITE MANQUANTE",IF(COUNTIF(B384:B428,AE13)=0,"UNITE A CONTROLER","OK")))))),N("Z6"))</f>
        <v/>
      </c>
      <c r="AD13" s="144" t="str">
        <f>IF(1=1,IF(E13="","",AD9),N("AB10"))</f>
        <v/>
      </c>
      <c r="AE13" s="125" t="str">
        <f>IF(1=1,IF(G13="","",UPPER(TRIM(SUBSTITUTE(SUBSTITUTE(G13&amp;"",CHAR(160)," ")," "," ")))),N("AC10"))</f>
        <v/>
      </c>
      <c r="AG13" s="1" t="s">
        <v>29</v>
      </c>
      <c r="AI13" s="100" t="str">
        <f t="shared" ref="AI13:AJ13" si="6">A157</f>
        <v>N° 00</v>
      </c>
      <c r="AJ13" s="251" t="str">
        <f t="shared" si="6"/>
        <v>NOM DE LA RECETTE À SAISIR</v>
      </c>
      <c r="AK13" s="252"/>
      <c r="AL13" s="252"/>
      <c r="AM13" s="252"/>
      <c r="AN13" s="252"/>
      <c r="AO13" s="252"/>
      <c r="AP13" s="252"/>
      <c r="AQ13" s="252"/>
    </row>
    <row r="14" spans="1:43" ht="19.5" thickBot="1" x14ac:dyDescent="0.3">
      <c r="A14" s="126" t="str">
        <f>IF(1=1,IF(E14="","",A9),N("A11"))</f>
        <v/>
      </c>
      <c r="B14" s="127" t="str">
        <f>IF(1=1,IF(E14="","",B9),N("B11"))</f>
        <v/>
      </c>
      <c r="C14" s="128"/>
      <c r="D14" s="129" t="str">
        <f>IF(ISBLANK(E14),"",LARGE(D9:D13,1)+1)</f>
        <v/>
      </c>
      <c r="E14" s="130"/>
      <c r="F14" s="131"/>
      <c r="G14" s="170"/>
      <c r="H14" s="105"/>
      <c r="I14" s="132" t="str">
        <f>IF(1=1,IF(E14="","",I9),N("H11"))</f>
        <v/>
      </c>
      <c r="J14" s="133" t="str">
        <f>IF(1=1,IF(E14="","",J9),N("I11"))</f>
        <v/>
      </c>
      <c r="K14" s="134" t="str">
        <f>IF(1=1,IF(E14="","",K9),N("J11"))</f>
        <v/>
      </c>
      <c r="L14" s="135" t="str">
        <f>IF(1=1,IF(OR(J14="",O14="",NOT(ISNUMBER(J14)),NOT(ISNUMBER(O14)),J14=0),"",O14/J14),N("L11"))</f>
        <v/>
      </c>
      <c r="M14" s="136" t="str">
        <f>IF(1=1,IF(OR(L14="",NOT(ISNUMBER(F14))),"",F14*L14*IFERROR(INDEX(D384:D428,MATCH(AE14,B384:B428,0)),1)),N("M13"))</f>
        <v/>
      </c>
      <c r="N14" s="137" t="str">
        <f>IF(1=1,IF(F14="","",IF(G14="","",IFERROR(INDEX(E384:E428,MATCH(AE14,B384:B428,0)),G14&amp;""))),N("N6"))</f>
        <v/>
      </c>
      <c r="O14" s="138" t="str">
        <f>IF(1=1,IF(E14="","",O9),N("K11"))</f>
        <v/>
      </c>
      <c r="P14" s="139" t="str">
        <f>IF(1=1,IF(M14="","",IF(AND(ISNUMBER(M14),M14&lt;1,N14="kg"),MAX(1,ROUND(M14*1000,0)),IF(AND(ISNUMBER(M14),M14&lt;1,N14="L"),MAX(1,ROUND(M14*100,0)),ROUND(M14,3)))),N("O11"))</f>
        <v/>
      </c>
      <c r="Q14" s="140" t="str">
        <f>IF(1=1,IF(M14="","",IF(AND(ISNUMBER(M14),M14&lt;1,N14="kg"),"g",IF(AND(ISNUMBER(M14),M14&lt;1,N14="L"),"cl",N14))),N("P11"))</f>
        <v/>
      </c>
      <c r="R14" s="115" t="str">
        <f>IF(1=1,IF(E14="","",IF(F14="","A CONTROLER",IF(NOT(ISNUMBER(F14)),"TEXTE",IF(OR(L14="",L14&lt;=0),"COMMANDE PRINCIPALE INCOMPLETE",IF(G14="","UNITE MANQUANTE",IF(COUNTIF(B384:B428,AE14)=0,"UNITE A CONTROLER","OK")))))),N("Q9"))</f>
        <v/>
      </c>
      <c r="S14" s="105"/>
      <c r="T14" s="141">
        <f t="shared" si="2"/>
        <v>0</v>
      </c>
      <c r="U14" s="133" t="str">
        <f>IF(1=1,IF(E14="","",U9),N("S11"))</f>
        <v/>
      </c>
      <c r="V14" s="133" t="str">
        <f>IF(1=1,IF(E14="","",V9),N("T11"))</f>
        <v/>
      </c>
      <c r="W14" s="135" t="str">
        <f>IF(1=1,IF(OR(U14="",V14="",NOT(ISNUMBER(U14)),NOT(ISNUMBER(V14)),U14=0),"",V14/U14),N("U11"))</f>
        <v/>
      </c>
      <c r="X14" s="136" t="str">
        <f>IF(1=1,IF(OR(W14="",NOT(ISNUMBER(F14))),"",F14*W14*IFERROR(INDEX(D384:D428,MATCH(AE14,B384:B428,0)),1)),N("V7"))</f>
        <v/>
      </c>
      <c r="Y14" s="137" t="str">
        <f>IF(1=1,IF(F14="","",IF(G14="","",IFERROR(INDEX(E384:E428,MATCH(AE14,B384:B428,0)),G14&amp;""))),N("W6"))</f>
        <v/>
      </c>
      <c r="Z14" s="142" t="str">
        <f>IF(1=1,IF(X14="","",IF(AND(ISNUMBER(X14),X14&lt;1,Y14="kg"),MAX(1,ROUND(X14*1000,0)),IF(AND(ISNUMBER(X14),X14&lt;1,Y14="L"),MAX(1,ROUND(X14*100,0)),ROUND(X14,3)))),N("X11"))</f>
        <v/>
      </c>
      <c r="AA14" s="143" t="str">
        <f>IF(1=1,IF(X14="","",IF(AND(ISNUMBER(X14),X14&lt;1,Y14="kg"),"g",IF(AND(ISNUMBER(X14),X14&lt;1,Y14="L"),"cl",Y14))),N("Y11"))</f>
        <v/>
      </c>
      <c r="AB14" s="123" t="str">
        <f>IF(1=1,IF(E14="","",IF(F14="","A CONTROLER",IF(NOT(ISNUMBER(F14)),"TEXTE",IF(OR(W14="",W14&lt;=0),"COMMANDE COUVERTS INCOMPLETE",IF(G14="","UNITE MANQUANTE",IF(COUNTIF(B384:B428,AE14)=0,"UNITE A CONTROLER","OK")))))),N("Z6"))</f>
        <v/>
      </c>
      <c r="AD14" s="144" t="str">
        <f>IF(1=1,IF(E14="","",AD9),N("AB11"))</f>
        <v/>
      </c>
      <c r="AE14" s="125" t="str">
        <f>IF(1=1,IF(G14="","",UPPER(TRIM(SUBSTITUTE(SUBSTITUTE(G14&amp;"",CHAR(160)," ")," "," ")))),N("AC11"))</f>
        <v/>
      </c>
      <c r="AG14" s="1" t="s">
        <v>30</v>
      </c>
      <c r="AI14" s="158" t="str">
        <f t="shared" ref="AI14:AJ14" si="7">A194</f>
        <v>N° 00</v>
      </c>
      <c r="AJ14" s="251" t="str">
        <f t="shared" si="7"/>
        <v>NOM DE LA RECETTE À SAISIR</v>
      </c>
      <c r="AK14" s="252"/>
      <c r="AL14" s="252"/>
      <c r="AM14" s="252"/>
      <c r="AN14" s="252"/>
      <c r="AO14" s="252"/>
      <c r="AP14" s="252"/>
      <c r="AQ14" s="252"/>
    </row>
    <row r="15" spans="1:43" ht="19.5" thickBot="1" x14ac:dyDescent="0.3">
      <c r="A15" s="126" t="str">
        <f>IF(1=1,IF(E15="","",A9),N("A12"))</f>
        <v/>
      </c>
      <c r="B15" s="127" t="str">
        <f>IF(1=1,IF(E15="","",B9),N("B12"))</f>
        <v/>
      </c>
      <c r="C15" s="128"/>
      <c r="D15" s="129" t="str">
        <f>IF(ISBLANK(E15),"",LARGE(D9:D14,1)+1)</f>
        <v/>
      </c>
      <c r="E15" s="130"/>
      <c r="F15" s="131"/>
      <c r="G15" s="170"/>
      <c r="H15" s="105"/>
      <c r="I15" s="132" t="str">
        <f>IF(1=1,IF(E15="","",I9),N("H12"))</f>
        <v/>
      </c>
      <c r="J15" s="133" t="str">
        <f>IF(1=1,IF(E15="","",J9),N("I12"))</f>
        <v/>
      </c>
      <c r="K15" s="134" t="str">
        <f>IF(1=1,IF(E15="","",K9),N("J12"))</f>
        <v/>
      </c>
      <c r="L15" s="135" t="str">
        <f>IF(1=1,IF(OR(J15="",O15="",NOT(ISNUMBER(J15)),NOT(ISNUMBER(O15)),J15=0),"",O15/J15),N("L12"))</f>
        <v/>
      </c>
      <c r="M15" s="136" t="str">
        <f>IF(1=1,IF(OR(L15="",NOT(ISNUMBER(F15))),"",F15*L15*IFERROR(INDEX(D384:D428,MATCH(AE15,B384:B428,0)),1)),N("M13"))</f>
        <v/>
      </c>
      <c r="N15" s="137" t="str">
        <f>IF(1=1,IF(F15="","",IF(G15="","",IFERROR(INDEX(E384:E428,MATCH(AE15,B384:B428,0)),G15&amp;""))),N("N6"))</f>
        <v/>
      </c>
      <c r="O15" s="138" t="str">
        <f>IF(1=1,IF(E15="","",O9),N("K12"))</f>
        <v/>
      </c>
      <c r="P15" s="139" t="str">
        <f>IF(1=1,IF(M15="","",IF(AND(ISNUMBER(M15),M15&lt;1,N15="kg"),MAX(1,ROUND(M15*1000,0)),IF(AND(ISNUMBER(M15),M15&lt;1,N15="L"),MAX(1,ROUND(M15*100,0)),ROUND(M15,3)))),N("O12"))</f>
        <v/>
      </c>
      <c r="Q15" s="140" t="str">
        <f>IF(1=1,IF(M15="","",IF(AND(ISNUMBER(M15),M15&lt;1,N15="kg"),"g",IF(AND(ISNUMBER(M15),M15&lt;1,N15="L"),"cl",N15))),N("P12"))</f>
        <v/>
      </c>
      <c r="R15" s="115" t="str">
        <f>IF(1=1,IF(E15="","",IF(F15="","A CONTROLER",IF(NOT(ISNUMBER(F15)),"TEXTE",IF(OR(L15="",L15&lt;=0),"COMMANDE PRINCIPALE INCOMPLETE",IF(G15="","UNITE MANQUANTE",IF(COUNTIF(B384:B428,AE15)=0,"UNITE A CONTROLER","OK")))))),N("Q9"))</f>
        <v/>
      </c>
      <c r="S15" s="105"/>
      <c r="T15" s="141">
        <f t="shared" si="2"/>
        <v>0</v>
      </c>
      <c r="U15" s="133" t="str">
        <f>IF(1=1,IF(E15="","",U9),N("S12"))</f>
        <v/>
      </c>
      <c r="V15" s="133" t="str">
        <f>IF(1=1,IF(E15="","",V9),N("T12"))</f>
        <v/>
      </c>
      <c r="W15" s="135" t="str">
        <f>IF(1=1,IF(OR(U15="",V15="",NOT(ISNUMBER(U15)),NOT(ISNUMBER(V15)),U15=0),"",V15/U15),N("U12"))</f>
        <v/>
      </c>
      <c r="X15" s="136" t="str">
        <f>IF(1=1,IF(OR(W15="",NOT(ISNUMBER(F15))),"",F15*W15*IFERROR(INDEX(D384:D428,MATCH(AE15,B384:B428,0)),1)),N("V7"))</f>
        <v/>
      </c>
      <c r="Y15" s="137" t="str">
        <f>IF(1=1,IF(F15="","",IF(G15="","",IFERROR(INDEX(E384:E428,MATCH(AE15,B384:B428,0)),G15&amp;""))),N("W6"))</f>
        <v/>
      </c>
      <c r="Z15" s="142" t="str">
        <f>IF(1=1,IF(X15="","",IF(AND(ISNUMBER(X15),X15&lt;1,Y15="kg"),MAX(1,ROUND(X15*1000,0)),IF(AND(ISNUMBER(X15),X15&lt;1,Y15="L"),MAX(1,ROUND(X15*100,0)),ROUND(X15,3)))),N("X12"))</f>
        <v/>
      </c>
      <c r="AA15" s="143" t="str">
        <f>IF(1=1,IF(X15="","",IF(AND(ISNUMBER(X15),X15&lt;1,Y15="kg"),"g",IF(AND(ISNUMBER(X15),X15&lt;1,Y15="L"),"cl",Y15))),N("Y12"))</f>
        <v/>
      </c>
      <c r="AB15" s="123" t="str">
        <f>IF(1=1,IF(E15="","",IF(F15="","A CONTROLER",IF(NOT(ISNUMBER(F15)),"TEXTE",IF(OR(W15="",W15&lt;=0),"COMMANDE COUVERTS INCOMPLETE",IF(G15="","UNITE MANQUANTE",IF(COUNTIF(B384:B428,AE15)=0,"UNITE A CONTROLER","OK")))))),N("Z6"))</f>
        <v/>
      </c>
      <c r="AD15" s="144" t="str">
        <f>IF(1=1,IF(E15="","",AD9),N("AB12"))</f>
        <v/>
      </c>
      <c r="AE15" s="125" t="str">
        <f>IF(1=1,IF(G15="","",UPPER(TRIM(SUBSTITUTE(SUBSTITUTE(G15&amp;"",CHAR(160)," ")," "," ")))),N("AC12"))</f>
        <v/>
      </c>
      <c r="AG15" s="4" t="s">
        <v>31</v>
      </c>
      <c r="AI15" s="100" t="str">
        <f t="shared" ref="AI15:AJ15" si="8">A231</f>
        <v>N° 00</v>
      </c>
      <c r="AJ15" s="251" t="str">
        <f t="shared" si="8"/>
        <v>NOM DE LA RECETTE À SAISIR</v>
      </c>
      <c r="AK15" s="252"/>
      <c r="AL15" s="252"/>
      <c r="AM15" s="252"/>
      <c r="AN15" s="252"/>
      <c r="AO15" s="252"/>
      <c r="AP15" s="252"/>
      <c r="AQ15" s="252"/>
    </row>
    <row r="16" spans="1:43" ht="19.5" thickBot="1" x14ac:dyDescent="0.3">
      <c r="A16" s="126" t="str">
        <f>IF(1=1,IF(E16="","",A9),N("A13"))</f>
        <v/>
      </c>
      <c r="B16" s="127" t="str">
        <f>IF(1=1,IF(E16="","",B9),N("B13"))</f>
        <v/>
      </c>
      <c r="C16" s="128"/>
      <c r="D16" s="129" t="str">
        <f>IF(ISBLANK(E16),"",LARGE(D9:D15,1)+1)</f>
        <v/>
      </c>
      <c r="E16" s="130"/>
      <c r="F16" s="131"/>
      <c r="G16" s="170"/>
      <c r="H16" s="105"/>
      <c r="I16" s="132" t="str">
        <f>IF(1=1,IF(E16="","",I9),N("H13"))</f>
        <v/>
      </c>
      <c r="J16" s="133" t="str">
        <f>IF(1=1,IF(E16="","",J9),N("I13"))</f>
        <v/>
      </c>
      <c r="K16" s="134" t="str">
        <f>IF(1=1,IF(E16="","",K9),N("J13"))</f>
        <v/>
      </c>
      <c r="L16" s="135" t="str">
        <f>IF(1=1,IF(OR(J16="",O16="",NOT(ISNUMBER(J16)),NOT(ISNUMBER(O16)),J16=0),"",O16/J16),N("L13"))</f>
        <v/>
      </c>
      <c r="M16" s="136" t="str">
        <f>IF(1=1,IF(OR(L16="",NOT(ISNUMBER(F16))),"",F16*L16*IFERROR(INDEX(D384:D428,MATCH(AE16,B384:B428,0)),1)),N("M13"))</f>
        <v/>
      </c>
      <c r="N16" s="137" t="str">
        <f>IF(1=1,IF(F16="","",IF(G16="","",IFERROR(INDEX(E384:E428,MATCH(AE16,B384:B428,0)),G16&amp;""))),N("N6"))</f>
        <v/>
      </c>
      <c r="O16" s="138" t="str">
        <f>IF(1=1,IF(E16="","",O9),N("K13"))</f>
        <v/>
      </c>
      <c r="P16" s="139" t="str">
        <f>IF(1=1,IF(M16="","",IF(AND(ISNUMBER(M16),M16&lt;1,N16="kg"),MAX(1,ROUND(M16*1000,0)),IF(AND(ISNUMBER(M16),M16&lt;1,N16="L"),MAX(1,ROUND(M16*100,0)),ROUND(M16,3)))),N("O13"))</f>
        <v/>
      </c>
      <c r="Q16" s="140" t="str">
        <f>IF(1=1,IF(M16="","",IF(AND(ISNUMBER(M16),M16&lt;1,N16="kg"),"g",IF(AND(ISNUMBER(M16),M16&lt;1,N16="L"),"cl",N16))),N("P13"))</f>
        <v/>
      </c>
      <c r="R16" s="115" t="str">
        <f>IF(1=1,IF(E16="","",IF(F16="","A CONTROLER",IF(NOT(ISNUMBER(F16)),"TEXTE",IF(OR(L16="",L16&lt;=0),"COMMANDE PRINCIPALE INCOMPLETE",IF(G16="","UNITE MANQUANTE",IF(COUNTIF(B384:B428,AE16)=0,"UNITE A CONTROLER","OK")))))),N("Q9"))</f>
        <v/>
      </c>
      <c r="S16" s="105"/>
      <c r="T16" s="141">
        <f t="shared" si="2"/>
        <v>0</v>
      </c>
      <c r="U16" s="133" t="str">
        <f>IF(1=1,IF(E16="","",U9),N("S13"))</f>
        <v/>
      </c>
      <c r="V16" s="133" t="str">
        <f>IF(1=1,IF(E16="","",V9),N("T13"))</f>
        <v/>
      </c>
      <c r="W16" s="135" t="str">
        <f>IF(1=1,IF(OR(U16="",V16="",NOT(ISNUMBER(U16)),NOT(ISNUMBER(V16)),U16=0),"",V16/U16),N("U13"))</f>
        <v/>
      </c>
      <c r="X16" s="136" t="str">
        <f>IF(1=1,IF(OR(W16="",NOT(ISNUMBER(F16))),"",F16*W16*IFERROR(INDEX(D384:D428,MATCH(AE16,B384:B428,0)),1)),N("V7"))</f>
        <v/>
      </c>
      <c r="Y16" s="137" t="str">
        <f>IF(1=1,IF(F16="","",IF(G16="","",IFERROR(INDEX(E384:E428,MATCH(AE16,B384:B428,0)),G16&amp;""))),N("W6"))</f>
        <v/>
      </c>
      <c r="Z16" s="142" t="str">
        <f>IF(1=1,IF(X16="","",IF(AND(ISNUMBER(X16),X16&lt;1,Y16="kg"),MAX(1,ROUND(X16*1000,0)),IF(AND(ISNUMBER(X16),X16&lt;1,Y16="L"),MAX(1,ROUND(X16*100,0)),ROUND(X16,3)))),N("X13"))</f>
        <v/>
      </c>
      <c r="AA16" s="143" t="str">
        <f>IF(1=1,IF(X16="","",IF(AND(ISNUMBER(X16),X16&lt;1,Y16="kg"),"g",IF(AND(ISNUMBER(X16),X16&lt;1,Y16="L"),"cl",Y16))),N("Y13"))</f>
        <v/>
      </c>
      <c r="AB16" s="123" t="str">
        <f>IF(1=1,IF(E16="","",IF(F16="","A CONTROLER",IF(NOT(ISNUMBER(F16)),"TEXTE",IF(OR(W16="",W16&lt;=0),"COMMANDE COUVERTS INCOMPLETE",IF(G16="","UNITE MANQUANTE",IF(COUNTIF(B384:B428,AE16)=0,"UNITE A CONTROLER","OK")))))),N("Z6"))</f>
        <v/>
      </c>
      <c r="AD16" s="144" t="str">
        <f>IF(1=1,IF(E16="","",AD9),N("AB13"))</f>
        <v/>
      </c>
      <c r="AE16" s="125" t="str">
        <f>IF(1=1,IF(G16="","",UPPER(TRIM(SUBSTITUTE(SUBSTITUTE(G16&amp;"",CHAR(160)," ")," "," ")))),N("AC13"))</f>
        <v/>
      </c>
      <c r="AG16" s="4" t="s">
        <v>32</v>
      </c>
      <c r="AI16" s="158" t="str">
        <f t="shared" ref="AI16:AJ16" si="9">A268</f>
        <v>N° 00</v>
      </c>
      <c r="AJ16" s="251" t="str">
        <f t="shared" si="9"/>
        <v>NOM DE LA RECETTE À SAISIR</v>
      </c>
      <c r="AK16" s="252"/>
      <c r="AL16" s="252"/>
      <c r="AM16" s="252"/>
      <c r="AN16" s="252"/>
      <c r="AO16" s="252"/>
      <c r="AP16" s="252"/>
      <c r="AQ16" s="252"/>
    </row>
    <row r="17" spans="1:43" ht="19.5" thickBot="1" x14ac:dyDescent="0.3">
      <c r="A17" s="126" t="str">
        <f>IF(1=1,IF(E17="","",A9),N("A14"))</f>
        <v/>
      </c>
      <c r="B17" s="127" t="str">
        <f>IF(1=1,IF(E17="","",B9),N("B14"))</f>
        <v/>
      </c>
      <c r="C17" s="128"/>
      <c r="D17" s="129" t="str">
        <f>IF(ISBLANK(E17),"",LARGE(D9:D16,1)+1)</f>
        <v/>
      </c>
      <c r="E17" s="130"/>
      <c r="F17" s="131"/>
      <c r="G17" s="170"/>
      <c r="H17" s="105"/>
      <c r="I17" s="132" t="str">
        <f>IF(1=1,IF(E17="","",I9),N("H14"))</f>
        <v/>
      </c>
      <c r="J17" s="133" t="str">
        <f>IF(1=1,IF(E17="","",J9),N("I14"))</f>
        <v/>
      </c>
      <c r="K17" s="134" t="str">
        <f>IF(1=1,IF(E17="","",K9),N("J14"))</f>
        <v/>
      </c>
      <c r="L17" s="135" t="str">
        <f>IF(1=1,IF(OR(J17="",O17="",NOT(ISNUMBER(J17)),NOT(ISNUMBER(O17)),J17=0),"",O17/J17),N("L14"))</f>
        <v/>
      </c>
      <c r="M17" s="136" t="str">
        <f>IF(1=1,IF(OR(L17="",NOT(ISNUMBER(F17))),"",F17*L17*IFERROR(INDEX(D384:D428,MATCH(AE17,B384:B428,0)),1)),N("M13"))</f>
        <v/>
      </c>
      <c r="N17" s="137" t="str">
        <f>IF(1=1,IF(F17="","",IF(G17="","",IFERROR(INDEX(E384:E428,MATCH(AE17,B384:B428,0)),G17&amp;""))),N("N6"))</f>
        <v/>
      </c>
      <c r="O17" s="138" t="str">
        <f>IF(1=1,IF(E17="","",O9),N("K14"))</f>
        <v/>
      </c>
      <c r="P17" s="139" t="str">
        <f>IF(1=1,IF(M17="","",IF(AND(ISNUMBER(M17),M17&lt;1,N17="kg"),MAX(1,ROUND(M17*1000,0)),IF(AND(ISNUMBER(M17),M17&lt;1,N17="L"),MAX(1,ROUND(M17*100,0)),ROUND(M17,3)))),N("O14"))</f>
        <v/>
      </c>
      <c r="Q17" s="140" t="str">
        <f>IF(1=1,IF(M17="","",IF(AND(ISNUMBER(M17),M17&lt;1,N17="kg"),"g",IF(AND(ISNUMBER(M17),M17&lt;1,N17="L"),"cl",N17))),N("P14"))</f>
        <v/>
      </c>
      <c r="R17" s="115" t="str">
        <f>IF(1=1,IF(E17="","",IF(F17="","A CONTROLER",IF(NOT(ISNUMBER(F17)),"TEXTE",IF(OR(L17="",L17&lt;=0),"COMMANDE PRINCIPALE INCOMPLETE",IF(G17="","UNITE MANQUANTE",IF(COUNTIF(B384:B428,AE17)=0,"UNITE A CONTROLER","OK")))))),N("Q9"))</f>
        <v/>
      </c>
      <c r="S17" s="105"/>
      <c r="T17" s="141">
        <f t="shared" si="2"/>
        <v>0</v>
      </c>
      <c r="U17" s="133" t="str">
        <f>IF(1=1,IF(E17="","",U9),N("S14"))</f>
        <v/>
      </c>
      <c r="V17" s="133" t="str">
        <f>IF(1=1,IF(E17="","",V9),N("T14"))</f>
        <v/>
      </c>
      <c r="W17" s="135" t="str">
        <f>IF(1=1,IF(OR(U17="",V17="",NOT(ISNUMBER(U17)),NOT(ISNUMBER(V17)),U17=0),"",V17/U17),N("U14"))</f>
        <v/>
      </c>
      <c r="X17" s="136" t="str">
        <f>IF(1=1,IF(OR(W17="",NOT(ISNUMBER(F17))),"",F17*W17*IFERROR(INDEX(D384:D428,MATCH(AE17,B384:B428,0)),1)),N("V7"))</f>
        <v/>
      </c>
      <c r="Y17" s="137" t="str">
        <f>IF(1=1,IF(F17="","",IF(G17="","",IFERROR(INDEX(E384:E428,MATCH(AE17,B384:B428,0)),G17&amp;""))),N("W6"))</f>
        <v/>
      </c>
      <c r="Z17" s="142" t="str">
        <f>IF(1=1,IF(X17="","",IF(AND(ISNUMBER(X17),X17&lt;1,Y17="kg"),MAX(1,ROUND(X17*1000,0)),IF(AND(ISNUMBER(X17),X17&lt;1,Y17="L"),MAX(1,ROUND(X17*100,0)),ROUND(X17,3)))),N("X14"))</f>
        <v/>
      </c>
      <c r="AA17" s="143" t="str">
        <f>IF(1=1,IF(X17="","",IF(AND(ISNUMBER(X17),X17&lt;1,Y17="kg"),"g",IF(AND(ISNUMBER(X17),X17&lt;1,Y17="L"),"cl",Y17))),N("Y14"))</f>
        <v/>
      </c>
      <c r="AB17" s="123" t="str">
        <f>IF(1=1,IF(E17="","",IF(F17="","A CONTROLER",IF(NOT(ISNUMBER(F17)),"TEXTE",IF(OR(W17="",W17&lt;=0),"COMMANDE COUVERTS INCOMPLETE",IF(G17="","UNITE MANQUANTE",IF(COUNTIF(B384:B428,AE17)=0,"UNITE A CONTROLER","OK")))))),N("Z6"))</f>
        <v/>
      </c>
      <c r="AD17" s="144" t="str">
        <f>IF(1=1,IF(E17="","",AD9),N("AB14"))</f>
        <v/>
      </c>
      <c r="AE17" s="125" t="str">
        <f>IF(1=1,IF(G17="","",UPPER(TRIM(SUBSTITUTE(SUBSTITUTE(G17&amp;"",CHAR(160)," ")," "," ")))),N("AC14"))</f>
        <v/>
      </c>
      <c r="AG17" s="4" t="s">
        <v>33</v>
      </c>
      <c r="AI17" s="100" t="str">
        <f t="shared" ref="AI17:AJ17" si="10">A305</f>
        <v>N° 00</v>
      </c>
      <c r="AJ17" s="251" t="str">
        <f t="shared" si="10"/>
        <v>NOM DE LA RECETTE À SAISIR</v>
      </c>
      <c r="AK17" s="252"/>
      <c r="AL17" s="252"/>
      <c r="AM17" s="252"/>
      <c r="AN17" s="252"/>
      <c r="AO17" s="252"/>
      <c r="AP17" s="252"/>
      <c r="AQ17" s="252"/>
    </row>
    <row r="18" spans="1:43" ht="18.75" x14ac:dyDescent="0.25">
      <c r="A18" s="126" t="str">
        <f>IF(1=1,IF(E18="","",A9),N("A15"))</f>
        <v/>
      </c>
      <c r="B18" s="127" t="str">
        <f>IF(1=1,IF(E18="","",B9),N("B15"))</f>
        <v/>
      </c>
      <c r="C18" s="128"/>
      <c r="D18" s="129" t="str">
        <f>IF(ISBLANK(E18),"",LARGE(D9:D17,1)+1)</f>
        <v/>
      </c>
      <c r="E18" s="130"/>
      <c r="F18" s="131"/>
      <c r="G18" s="170"/>
      <c r="H18" s="105"/>
      <c r="I18" s="132" t="str">
        <f>IF(1=1,IF(E18="","",I9),N("H15"))</f>
        <v/>
      </c>
      <c r="J18" s="133" t="str">
        <f>IF(1=1,IF(E18="","",J9),N("I15"))</f>
        <v/>
      </c>
      <c r="K18" s="134" t="str">
        <f>IF(1=1,IF(E18="","",K9),N("J15"))</f>
        <v/>
      </c>
      <c r="L18" s="135" t="str">
        <f>IF(1=1,IF(OR(J18="",O18="",NOT(ISNUMBER(J18)),NOT(ISNUMBER(O18)),J18=0),"",O18/J18),N("L15"))</f>
        <v/>
      </c>
      <c r="M18" s="136" t="str">
        <f>IF(1=1,IF(OR(L18="",NOT(ISNUMBER(F18))),"",F18*L18*IFERROR(INDEX(D384:D428,MATCH(AE18,B384:B428,0)),1)),N("M13"))</f>
        <v/>
      </c>
      <c r="N18" s="137" t="str">
        <f>IF(1=1,IF(F18="","",IF(G18="","",IFERROR(INDEX(E384:E428,MATCH(AE18,B384:B428,0)),G18&amp;""))),N("N6"))</f>
        <v/>
      </c>
      <c r="O18" s="138" t="str">
        <f>IF(1=1,IF(E18="","",O9),N("K15"))</f>
        <v/>
      </c>
      <c r="P18" s="139" t="str">
        <f>IF(1=1,IF(M18="","",IF(AND(ISNUMBER(M18),M18&lt;1,N18="kg"),MAX(1,ROUND(M18*1000,0)),IF(AND(ISNUMBER(M18),M18&lt;1,N18="L"),MAX(1,ROUND(M18*100,0)),ROUND(M18,3)))),N("O15"))</f>
        <v/>
      </c>
      <c r="Q18" s="140" t="str">
        <f>IF(1=1,IF(M18="","",IF(AND(ISNUMBER(M18),M18&lt;1,N18="kg"),"g",IF(AND(ISNUMBER(M18),M18&lt;1,N18="L"),"cl",N18))),N("P15"))</f>
        <v/>
      </c>
      <c r="R18" s="115" t="str">
        <f>IF(1=1,IF(E18="","",IF(F18="","A CONTROLER",IF(NOT(ISNUMBER(F18)),"TEXTE",IF(OR(L18="",L18&lt;=0),"COMMANDE PRINCIPALE INCOMPLETE",IF(G18="","UNITE MANQUANTE",IF(COUNTIF(B384:B428,AE18)=0,"UNITE A CONTROLER","OK")))))),N("Q9"))</f>
        <v/>
      </c>
      <c r="S18" s="105"/>
      <c r="T18" s="141">
        <f t="shared" si="2"/>
        <v>0</v>
      </c>
      <c r="U18" s="133" t="str">
        <f>IF(1=1,IF(E18="","",U9),N("S15"))</f>
        <v/>
      </c>
      <c r="V18" s="133" t="str">
        <f>IF(1=1,IF(E18="","",V9),N("T15"))</f>
        <v/>
      </c>
      <c r="W18" s="135" t="str">
        <f>IF(1=1,IF(OR(U18="",V18="",NOT(ISNUMBER(U18)),NOT(ISNUMBER(V18)),U18=0),"",V18/U18),N("U15"))</f>
        <v/>
      </c>
      <c r="X18" s="136" t="str">
        <f>IF(1=1,IF(OR(W18="",NOT(ISNUMBER(F18))),"",F18*W18*IFERROR(INDEX(D384:D428,MATCH(AE18,B384:B428,0)),1)),N("V7"))</f>
        <v/>
      </c>
      <c r="Y18" s="137" t="str">
        <f>IF(1=1,IF(F18="","",IF(G18="","",IFERROR(INDEX(E384:E428,MATCH(AE18,B384:B428,0)),G18&amp;""))),N("W6"))</f>
        <v/>
      </c>
      <c r="Z18" s="142" t="str">
        <f>IF(1=1,IF(X18="","",IF(AND(ISNUMBER(X18),X18&lt;1,Y18="kg"),MAX(1,ROUND(X18*1000,0)),IF(AND(ISNUMBER(X18),X18&lt;1,Y18="L"),MAX(1,ROUND(X18*100,0)),ROUND(X18,3)))),N("X15"))</f>
        <v/>
      </c>
      <c r="AA18" s="143" t="str">
        <f>IF(1=1,IF(X18="","",IF(AND(ISNUMBER(X18),X18&lt;1,Y18="kg"),"g",IF(AND(ISNUMBER(X18),X18&lt;1,Y18="L"),"cl",Y18))),N("Y15"))</f>
        <v/>
      </c>
      <c r="AB18" s="123" t="str">
        <f>IF(1=1,IF(E18="","",IF(F18="","A CONTROLER",IF(NOT(ISNUMBER(F18)),"TEXTE",IF(OR(W18="",W18&lt;=0),"COMMANDE COUVERTS INCOMPLETE",IF(G18="","UNITE MANQUANTE",IF(COUNTIF(B384:B428,AE18)=0,"UNITE A CONTROLER","OK")))))),N("Z6"))</f>
        <v/>
      </c>
      <c r="AD18" s="144" t="str">
        <f>IF(1=1,IF(E18="","",AD9),N("AB15"))</f>
        <v/>
      </c>
      <c r="AE18" s="125" t="str">
        <f>IF(1=1,IF(G18="","",UPPER(TRIM(SUBSTITUTE(SUBSTITUTE(G18&amp;"",CHAR(160)," ")," "," ")))),N("AC15"))</f>
        <v/>
      </c>
      <c r="AG18" s="5" t="s">
        <v>34</v>
      </c>
      <c r="AI18" s="158" t="str">
        <f t="shared" ref="AI18:AJ18" si="11">A342</f>
        <v>N° 00</v>
      </c>
      <c r="AJ18" s="251" t="str">
        <f t="shared" si="11"/>
        <v>NOM DE LA RECETTE À SAISIR</v>
      </c>
      <c r="AK18" s="252"/>
      <c r="AL18" s="252"/>
      <c r="AM18" s="252"/>
      <c r="AN18" s="252"/>
      <c r="AO18" s="252"/>
      <c r="AP18" s="252"/>
      <c r="AQ18" s="252"/>
    </row>
    <row r="19" spans="1:43" ht="15.75" x14ac:dyDescent="0.25">
      <c r="A19" s="126" t="str">
        <f>IF(1=1,IF(E19="","",A9),N("A16"))</f>
        <v/>
      </c>
      <c r="B19" s="127" t="str">
        <f>IF(1=1,IF(E19="","",B9),N("B16"))</f>
        <v/>
      </c>
      <c r="C19" s="128"/>
      <c r="D19" s="129" t="str">
        <f>IF(ISBLANK(E19),"",LARGE(D9:D18,1)+1)</f>
        <v/>
      </c>
      <c r="E19" s="130"/>
      <c r="F19" s="131"/>
      <c r="G19" s="170"/>
      <c r="H19" s="105"/>
      <c r="I19" s="132" t="str">
        <f>IF(1=1,IF(E19="","",I9),N("H16"))</f>
        <v/>
      </c>
      <c r="J19" s="133" t="str">
        <f>IF(1=1,IF(E19="","",J9),N("I16"))</f>
        <v/>
      </c>
      <c r="K19" s="134" t="str">
        <f>IF(1=1,IF(E19="","",K9),N("J16"))</f>
        <v/>
      </c>
      <c r="L19" s="135" t="str">
        <f>IF(1=1,IF(OR(J19="",O19="",NOT(ISNUMBER(J19)),NOT(ISNUMBER(O19)),J19=0),"",O19/J19),N("L16"))</f>
        <v/>
      </c>
      <c r="M19" s="136" t="str">
        <f>IF(1=1,IF(OR(L19="",NOT(ISNUMBER(F19))),"",F19*L19*IFERROR(INDEX(D384:D428,MATCH(AE19,B384:B428,0)),1)),N("M13"))</f>
        <v/>
      </c>
      <c r="N19" s="137" t="str">
        <f>IF(1=1,IF(F19="","",IF(G19="","",IFERROR(INDEX(E384:E428,MATCH(AE19,B384:B428,0)),G19&amp;""))),N("N6"))</f>
        <v/>
      </c>
      <c r="O19" s="138" t="str">
        <f>IF(1=1,IF(E19="","",O9),N("K16"))</f>
        <v/>
      </c>
      <c r="P19" s="139" t="str">
        <f>IF(1=1,IF(M19="","",IF(AND(ISNUMBER(M19),M19&lt;1,N19="kg"),MAX(1,ROUND(M19*1000,0)),IF(AND(ISNUMBER(M19),M19&lt;1,N19="L"),MAX(1,ROUND(M19*100,0)),ROUND(M19,3)))),N("O16"))</f>
        <v/>
      </c>
      <c r="Q19" s="140" t="str">
        <f>IF(1=1,IF(M19="","",IF(AND(ISNUMBER(M19),M19&lt;1,N19="kg"),"g",IF(AND(ISNUMBER(M19),M19&lt;1,N19="L"),"cl",N19))),N("P16"))</f>
        <v/>
      </c>
      <c r="R19" s="115" t="str">
        <f>IF(1=1,IF(E19="","",IF(F19="","A CONTROLER",IF(NOT(ISNUMBER(F19)),"TEXTE",IF(OR(L19="",L19&lt;=0),"COMMANDE PRINCIPALE INCOMPLETE",IF(G19="","UNITE MANQUANTE",IF(COUNTIF(B384:B428,AE19)=0,"UNITE A CONTROLER","OK")))))),N("Q9"))</f>
        <v/>
      </c>
      <c r="S19" s="105"/>
      <c r="T19" s="141">
        <f t="shared" si="2"/>
        <v>0</v>
      </c>
      <c r="U19" s="133" t="str">
        <f>IF(1=1,IF(E19="","",U9),N("S16"))</f>
        <v/>
      </c>
      <c r="V19" s="133" t="str">
        <f>IF(1=1,IF(E19="","",V9),N("T16"))</f>
        <v/>
      </c>
      <c r="W19" s="135" t="str">
        <f>IF(1=1,IF(OR(U19="",V19="",NOT(ISNUMBER(U19)),NOT(ISNUMBER(V19)),U19=0),"",V19/U19),N("U16"))</f>
        <v/>
      </c>
      <c r="X19" s="136" t="str">
        <f>IF(1=1,IF(OR(W19="",NOT(ISNUMBER(F19))),"",F19*W19*IFERROR(INDEX(D384:D428,MATCH(AE19,B384:B428,0)),1)),N("V7"))</f>
        <v/>
      </c>
      <c r="Y19" s="137" t="str">
        <f>IF(1=1,IF(F19="","",IF(G19="","",IFERROR(INDEX(E384:E428,MATCH(AE19,B384:B428,0)),G19&amp;""))),N("W6"))</f>
        <v/>
      </c>
      <c r="Z19" s="142" t="str">
        <f>IF(1=1,IF(X19="","",IF(AND(ISNUMBER(X19),X19&lt;1,Y19="kg"),MAX(1,ROUND(X19*1000,0)),IF(AND(ISNUMBER(X19),X19&lt;1,Y19="L"),MAX(1,ROUND(X19*100,0)),ROUND(X19,3)))),N("X16"))</f>
        <v/>
      </c>
      <c r="AA19" s="143" t="str">
        <f>IF(1=1,IF(X19="","",IF(AND(ISNUMBER(X19),X19&lt;1,Y19="kg"),"g",IF(AND(ISNUMBER(X19),X19&lt;1,Y19="L"),"cl",Y19))),N("Y16"))</f>
        <v/>
      </c>
      <c r="AB19" s="123" t="str">
        <f>IF(1=1,IF(E19="","",IF(F19="","A CONTROLER",IF(NOT(ISNUMBER(F19)),"TEXTE",IF(OR(W19="",W19&lt;=0),"COMMANDE COUVERTS INCOMPLETE",IF(G19="","UNITE MANQUANTE",IF(COUNTIF(B384:B428,AE19)=0,"UNITE A CONTROLER","OK")))))),N("Z6"))</f>
        <v/>
      </c>
      <c r="AD19" s="144" t="str">
        <f>IF(1=1,IF(E19="","",AD9),N("AB16"))</f>
        <v/>
      </c>
      <c r="AE19" s="125" t="str">
        <f>IF(1=1,IF(G19="","",UPPER(TRIM(SUBSTITUTE(SUBSTITUTE(G19&amp;"",CHAR(160)," ")," "," ")))),N("AC16"))</f>
        <v/>
      </c>
      <c r="AG19" s="5" t="s">
        <v>35</v>
      </c>
    </row>
    <row r="20" spans="1:43" ht="15.75" x14ac:dyDescent="0.25">
      <c r="A20" s="126" t="str">
        <f>IF(1=1,IF(E20="","",A9),N("A17"))</f>
        <v/>
      </c>
      <c r="B20" s="127" t="str">
        <f>IF(1=1,IF(E20="","",B9),N("B17"))</f>
        <v/>
      </c>
      <c r="C20" s="128"/>
      <c r="D20" s="129" t="str">
        <f>IF(ISBLANK(E20),"",LARGE(D9:D19,1)+1)</f>
        <v/>
      </c>
      <c r="E20" s="130"/>
      <c r="F20" s="131"/>
      <c r="G20" s="170"/>
      <c r="H20" s="105"/>
      <c r="I20" s="132" t="str">
        <f>IF(1=1,IF(E20="","",I9),N("H17"))</f>
        <v/>
      </c>
      <c r="J20" s="133" t="str">
        <f>IF(1=1,IF(E20="","",J9),N("I17"))</f>
        <v/>
      </c>
      <c r="K20" s="134" t="str">
        <f>IF(1=1,IF(E20="","",K9),N("J17"))</f>
        <v/>
      </c>
      <c r="L20" s="135" t="str">
        <f>IF(1=1,IF(OR(J20="",O20="",NOT(ISNUMBER(J20)),NOT(ISNUMBER(O20)),J20=0),"",O20/J20),N("L17"))</f>
        <v/>
      </c>
      <c r="M20" s="136" t="str">
        <f>IF(1=1,IF(OR(L20="",NOT(ISNUMBER(F20))),"",F20*L20*IFERROR(INDEX(D384:D428,MATCH(AE20,B384:B428,0)),1)),N("M13"))</f>
        <v/>
      </c>
      <c r="N20" s="137" t="str">
        <f>IF(1=1,IF(F20="","",IF(G20="","",IFERROR(INDEX(E384:E428,MATCH(AE20,B384:B428,0)),G20&amp;""))),N("N6"))</f>
        <v/>
      </c>
      <c r="O20" s="138" t="str">
        <f>IF(1=1,IF(E20="","",O9),N("K17"))</f>
        <v/>
      </c>
      <c r="P20" s="139" t="str">
        <f>IF(1=1,IF(M20="","",IF(AND(ISNUMBER(M20),M20&lt;1,N20="kg"),MAX(1,ROUND(M20*1000,0)),IF(AND(ISNUMBER(M20),M20&lt;1,N20="L"),MAX(1,ROUND(M20*100,0)),ROUND(M20,3)))),N("O17"))</f>
        <v/>
      </c>
      <c r="Q20" s="140" t="str">
        <f>IF(1=1,IF(M20="","",IF(AND(ISNUMBER(M20),M20&lt;1,N20="kg"),"g",IF(AND(ISNUMBER(M20),M20&lt;1,N20="L"),"cl",N20))),N("P17"))</f>
        <v/>
      </c>
      <c r="R20" s="115" t="str">
        <f>IF(1=1,IF(E20="","",IF(F20="","A CONTROLER",IF(NOT(ISNUMBER(F20)),"TEXTE",IF(OR(L20="",L20&lt;=0),"COMMANDE PRINCIPALE INCOMPLETE",IF(G20="","UNITE MANQUANTE",IF(COUNTIF(B384:B428,AE20)=0,"UNITE A CONTROLER","OK")))))),N("Q9"))</f>
        <v/>
      </c>
      <c r="S20" s="105"/>
      <c r="T20" s="141">
        <f t="shared" si="2"/>
        <v>0</v>
      </c>
      <c r="U20" s="133" t="str">
        <f>IF(1=1,IF(E20="","",U9),N("S17"))</f>
        <v/>
      </c>
      <c r="V20" s="133" t="str">
        <f>IF(1=1,IF(E20="","",V9),N("T17"))</f>
        <v/>
      </c>
      <c r="W20" s="135" t="str">
        <f>IF(1=1,IF(OR(U20="",V20="",NOT(ISNUMBER(U20)),NOT(ISNUMBER(V20)),U20=0),"",V20/U20),N("U17"))</f>
        <v/>
      </c>
      <c r="X20" s="136" t="str">
        <f>IF(1=1,IF(OR(W20="",NOT(ISNUMBER(F20))),"",F20*W20*IFERROR(INDEX(D384:D428,MATCH(AE20,B384:B428,0)),1)),N("V7"))</f>
        <v/>
      </c>
      <c r="Y20" s="137" t="str">
        <f>IF(1=1,IF(F20="","",IF(G20="","",IFERROR(INDEX(E384:E428,MATCH(AE20,B384:B428,0)),G20&amp;""))),N("W6"))</f>
        <v/>
      </c>
      <c r="Z20" s="142" t="str">
        <f>IF(1=1,IF(X20="","",IF(AND(ISNUMBER(X20),X20&lt;1,Y20="kg"),MAX(1,ROUND(X20*1000,0)),IF(AND(ISNUMBER(X20),X20&lt;1,Y20="L"),MAX(1,ROUND(X20*100,0)),ROUND(X20,3)))),N("X17"))</f>
        <v/>
      </c>
      <c r="AA20" s="143" t="str">
        <f>IF(1=1,IF(X20="","",IF(AND(ISNUMBER(X20),X20&lt;1,Y20="kg"),"g",IF(AND(ISNUMBER(X20),X20&lt;1,Y20="L"),"cl",Y20))),N("Y17"))</f>
        <v/>
      </c>
      <c r="AB20" s="123" t="str">
        <f>IF(1=1,IF(E20="","",IF(F20="","A CONTROLER",IF(NOT(ISNUMBER(F20)),"TEXTE",IF(OR(W20="",W20&lt;=0),"COMMANDE COUVERTS INCOMPLETE",IF(G20="","UNITE MANQUANTE",IF(COUNTIF(B384:B428,AE20)=0,"UNITE A CONTROLER","OK")))))),N("Z6"))</f>
        <v/>
      </c>
      <c r="AD20" s="144" t="str">
        <f>IF(1=1,IF(E20="","",AD9),N("AB17"))</f>
        <v/>
      </c>
      <c r="AE20" s="125" t="str">
        <f>IF(1=1,IF(G20="","",UPPER(TRIM(SUBSTITUTE(SUBSTITUTE(G20&amp;"",CHAR(160)," ")," "," ")))),N("AC17"))</f>
        <v/>
      </c>
      <c r="AG20" s="5" t="s">
        <v>225</v>
      </c>
    </row>
    <row r="21" spans="1:43" ht="15.75" x14ac:dyDescent="0.25">
      <c r="A21" s="126" t="str">
        <f>IF(1=1,IF(E21="","",A9),N("A18"))</f>
        <v/>
      </c>
      <c r="B21" s="127" t="str">
        <f>IF(1=1,IF(E21="","",B9),N("B18"))</f>
        <v/>
      </c>
      <c r="C21" s="128"/>
      <c r="D21" s="129" t="str">
        <f>IF(ISBLANK(E21),"",LARGE(D9:D20,1)+1)</f>
        <v/>
      </c>
      <c r="E21" s="130"/>
      <c r="F21" s="131"/>
      <c r="G21" s="170"/>
      <c r="H21" s="105"/>
      <c r="I21" s="132" t="str">
        <f>IF(1=1,IF(E21="","",I9),N("H18"))</f>
        <v/>
      </c>
      <c r="J21" s="133" t="str">
        <f>IF(1=1,IF(E21="","",J9),N("I18"))</f>
        <v/>
      </c>
      <c r="K21" s="134" t="str">
        <f>IF(1=1,IF(E21="","",K9),N("J18"))</f>
        <v/>
      </c>
      <c r="L21" s="135" t="str">
        <f>IF(1=1,IF(OR(J21="",O21="",NOT(ISNUMBER(J21)),NOT(ISNUMBER(O21)),J21=0),"",O21/J21),N("L18"))</f>
        <v/>
      </c>
      <c r="M21" s="136" t="str">
        <f>IF(1=1,IF(OR(L21="",NOT(ISNUMBER(F21))),"",F21*L21*IFERROR(INDEX(D384:D428,MATCH(AE21,B384:B428,0)),1)),N("M13"))</f>
        <v/>
      </c>
      <c r="N21" s="137" t="str">
        <f>IF(1=1,IF(F21="","",IF(G21="","",IFERROR(INDEX(E384:E428,MATCH(AE21,B384:B428,0)),G21&amp;""))),N("N6"))</f>
        <v/>
      </c>
      <c r="O21" s="138" t="str">
        <f>IF(1=1,IF(E21="","",O9),N("K18"))</f>
        <v/>
      </c>
      <c r="P21" s="139" t="str">
        <f>IF(1=1,IF(M21="","",IF(AND(ISNUMBER(M21),M21&lt;1,N21="kg"),MAX(1,ROUND(M21*1000,0)),IF(AND(ISNUMBER(M21),M21&lt;1,N21="L"),MAX(1,ROUND(M21*100,0)),ROUND(M21,3)))),N("O18"))</f>
        <v/>
      </c>
      <c r="Q21" s="140" t="str">
        <f>IF(1=1,IF(M21="","",IF(AND(ISNUMBER(M21),M21&lt;1,N21="kg"),"g",IF(AND(ISNUMBER(M21),M21&lt;1,N21="L"),"cl",N21))),N("P18"))</f>
        <v/>
      </c>
      <c r="R21" s="115" t="str">
        <f>IF(1=1,IF(E21="","",IF(F21="","A CONTROLER",IF(NOT(ISNUMBER(F21)),"TEXTE",IF(OR(L21="",L21&lt;=0),"COMMANDE PRINCIPALE INCOMPLETE",IF(G21="","UNITE MANQUANTE",IF(COUNTIF(B384:B428,AE21)=0,"UNITE A CONTROLER","OK")))))),N("Q9"))</f>
        <v/>
      </c>
      <c r="S21" s="105"/>
      <c r="T21" s="141">
        <f t="shared" si="2"/>
        <v>0</v>
      </c>
      <c r="U21" s="133" t="str">
        <f>IF(1=1,IF(E21="","",U9),N("S18"))</f>
        <v/>
      </c>
      <c r="V21" s="133" t="str">
        <f>IF(1=1,IF(E21="","",V9),N("T18"))</f>
        <v/>
      </c>
      <c r="W21" s="135" t="str">
        <f>IF(1=1,IF(OR(U21="",V21="",NOT(ISNUMBER(U21)),NOT(ISNUMBER(V21)),U21=0),"",V21/U21),N("U18"))</f>
        <v/>
      </c>
      <c r="X21" s="136" t="str">
        <f>IF(1=1,IF(OR(W21="",NOT(ISNUMBER(F21))),"",F21*W21*IFERROR(INDEX(D384:D428,MATCH(AE21,B384:B428,0)),1)),N("V7"))</f>
        <v/>
      </c>
      <c r="Y21" s="137" t="str">
        <f>IF(1=1,IF(F21="","",IF(G21="","",IFERROR(INDEX(E384:E428,MATCH(AE21,B384:B428,0)),G21&amp;""))),N("W6"))</f>
        <v/>
      </c>
      <c r="Z21" s="142" t="str">
        <f>IF(1=1,IF(X21="","",IF(AND(ISNUMBER(X21),X21&lt;1,Y21="kg"),MAX(1,ROUND(X21*1000,0)),IF(AND(ISNUMBER(X21),X21&lt;1,Y21="L"),MAX(1,ROUND(X21*100,0)),ROUND(X21,3)))),N("X18"))</f>
        <v/>
      </c>
      <c r="AA21" s="143" t="str">
        <f>IF(1=1,IF(X21="","",IF(AND(ISNUMBER(X21),X21&lt;1,Y21="kg"),"g",IF(AND(ISNUMBER(X21),X21&lt;1,Y21="L"),"cl",Y21))),N("Y18"))</f>
        <v/>
      </c>
      <c r="AB21" s="123" t="str">
        <f>IF(1=1,IF(E21="","",IF(F21="","A CONTROLER",IF(NOT(ISNUMBER(F21)),"TEXTE",IF(OR(W21="",W21&lt;=0),"COMMANDE COUVERTS INCOMPLETE",IF(G21="","UNITE MANQUANTE",IF(COUNTIF(B384:B428,AE21)=0,"UNITE A CONTROLER","OK")))))),N("Z6"))</f>
        <v/>
      </c>
      <c r="AD21" s="144" t="str">
        <f>IF(1=1,IF(E21="","",AD9),N("AB18"))</f>
        <v/>
      </c>
      <c r="AE21" s="125" t="str">
        <f>IF(1=1,IF(G21="","",UPPER(TRIM(SUBSTITUTE(SUBSTITUTE(G21&amp;"",CHAR(160)," ")," "," ")))),N("AC18"))</f>
        <v/>
      </c>
      <c r="AG21" s="5" t="s">
        <v>36</v>
      </c>
    </row>
    <row r="22" spans="1:43" ht="15.75" x14ac:dyDescent="0.25">
      <c r="A22" s="126" t="str">
        <f>IF(1=1,IF(E22="","",A9),N("A19"))</f>
        <v/>
      </c>
      <c r="B22" s="127" t="str">
        <f>IF(1=1,IF(E22="","",B9),N("B19"))</f>
        <v/>
      </c>
      <c r="C22" s="128"/>
      <c r="D22" s="129" t="str">
        <f>IF(ISBLANK(E22),"",LARGE(D9:D21,1)+1)</f>
        <v/>
      </c>
      <c r="E22" s="130"/>
      <c r="F22" s="131"/>
      <c r="G22" s="170"/>
      <c r="H22" s="105"/>
      <c r="I22" s="132" t="str">
        <f>IF(1=1,IF(E22="","",I9),N("H19"))</f>
        <v/>
      </c>
      <c r="J22" s="133" t="str">
        <f>IF(1=1,IF(E22="","",J9),N("I19"))</f>
        <v/>
      </c>
      <c r="K22" s="134" t="str">
        <f>IF(1=1,IF(E22="","",K9),N("J19"))</f>
        <v/>
      </c>
      <c r="L22" s="135" t="str">
        <f>IF(1=1,IF(OR(J22="",O22="",NOT(ISNUMBER(J22)),NOT(ISNUMBER(O22)),J22=0),"",O22/J22),N("L19"))</f>
        <v/>
      </c>
      <c r="M22" s="136" t="str">
        <f>IF(1=1,IF(OR(L22="",NOT(ISNUMBER(F22))),"",F22*L22*IFERROR(INDEX(D384:D428,MATCH(AE22,B384:B428,0)),1)),N("M13"))</f>
        <v/>
      </c>
      <c r="N22" s="137" t="str">
        <f>IF(1=1,IF(F22="","",IF(G22="","",IFERROR(INDEX(E384:E428,MATCH(AE22,B384:B428,0)),G22&amp;""))),N("N6"))</f>
        <v/>
      </c>
      <c r="O22" s="138" t="str">
        <f>IF(1=1,IF(E22="","",O9),N("K19"))</f>
        <v/>
      </c>
      <c r="P22" s="139" t="str">
        <f>IF(1=1,IF(M22="","",IF(AND(ISNUMBER(M22),M22&lt;1,N22="kg"),MAX(1,ROUND(M22*1000,0)),IF(AND(ISNUMBER(M22),M22&lt;1,N22="L"),MAX(1,ROUND(M22*100,0)),ROUND(M22,3)))),N("O19"))</f>
        <v/>
      </c>
      <c r="Q22" s="140" t="str">
        <f>IF(1=1,IF(M22="","",IF(AND(ISNUMBER(M22),M22&lt;1,N22="kg"),"g",IF(AND(ISNUMBER(M22),M22&lt;1,N22="L"),"cl",N22))),N("P19"))</f>
        <v/>
      </c>
      <c r="R22" s="115" t="str">
        <f>IF(1=1,IF(E22="","",IF(F22="","A CONTROLER",IF(NOT(ISNUMBER(F22)),"TEXTE",IF(OR(L22="",L22&lt;=0),"COMMANDE PRINCIPALE INCOMPLETE",IF(G22="","UNITE MANQUANTE",IF(COUNTIF(B384:B428,AE22)=0,"UNITE A CONTROLER","OK")))))),N("Q9"))</f>
        <v/>
      </c>
      <c r="S22" s="105"/>
      <c r="T22" s="141">
        <f t="shared" si="2"/>
        <v>0</v>
      </c>
      <c r="U22" s="133" t="str">
        <f>IF(1=1,IF(E22="","",U9),N("S19"))</f>
        <v/>
      </c>
      <c r="V22" s="133" t="str">
        <f>IF(1=1,IF(E22="","",V9),N("T19"))</f>
        <v/>
      </c>
      <c r="W22" s="135" t="str">
        <f>IF(1=1,IF(OR(U22="",V22="",NOT(ISNUMBER(U22)),NOT(ISNUMBER(V22)),U22=0),"",V22/U22),N("U19"))</f>
        <v/>
      </c>
      <c r="X22" s="136" t="str">
        <f>IF(1=1,IF(OR(W22="",NOT(ISNUMBER(F22))),"",F22*W22*IFERROR(INDEX(D384:D428,MATCH(AE22,B384:B428,0)),1)),N("V7"))</f>
        <v/>
      </c>
      <c r="Y22" s="137" t="str">
        <f>IF(1=1,IF(F22="","",IF(G22="","",IFERROR(INDEX(E384:E428,MATCH(AE22,B384:B428,0)),G22&amp;""))),N("W6"))</f>
        <v/>
      </c>
      <c r="Z22" s="142" t="str">
        <f>IF(1=1,IF(X22="","",IF(AND(ISNUMBER(X22),X22&lt;1,Y22="kg"),MAX(1,ROUND(X22*1000,0)),IF(AND(ISNUMBER(X22),X22&lt;1,Y22="L"),MAX(1,ROUND(X22*100,0)),ROUND(X22,3)))),N("X19"))</f>
        <v/>
      </c>
      <c r="AA22" s="143" t="str">
        <f>IF(1=1,IF(X22="","",IF(AND(ISNUMBER(X22),X22&lt;1,Y22="kg"),"g",IF(AND(ISNUMBER(X22),X22&lt;1,Y22="L"),"cl",Y22))),N("Y19"))</f>
        <v/>
      </c>
      <c r="AB22" s="123" t="str">
        <f>IF(1=1,IF(E22="","",IF(F22="","A CONTROLER",IF(NOT(ISNUMBER(F22)),"TEXTE",IF(OR(W22="",W22&lt;=0),"COMMANDE COUVERTS INCOMPLETE",IF(G22="","UNITE MANQUANTE",IF(COUNTIF(B384:B428,AE22)=0,"UNITE A CONTROLER","OK")))))),N("Z6"))</f>
        <v/>
      </c>
      <c r="AD22" s="144" t="str">
        <f>IF(1=1,IF(E22="","",AD9),N("AB19"))</f>
        <v/>
      </c>
      <c r="AE22" s="125" t="str">
        <f>IF(1=1,IF(G22="","",UPPER(TRIM(SUBSTITUTE(SUBSTITUTE(G22&amp;"",CHAR(160)," ")," "," ")))),N("AC19"))</f>
        <v/>
      </c>
      <c r="AG22" s="5" t="s">
        <v>37</v>
      </c>
    </row>
    <row r="23" spans="1:43" ht="15.75" x14ac:dyDescent="0.25">
      <c r="A23" s="126" t="str">
        <f>IF(1=1,IF(E23="","",A9),N("A20"))</f>
        <v/>
      </c>
      <c r="B23" s="127" t="str">
        <f>IF(1=1,IF(E23="","",B9),N("B20"))</f>
        <v/>
      </c>
      <c r="C23" s="128"/>
      <c r="D23" s="129" t="str">
        <f>IF(ISBLANK(E23),"",LARGE(D9:D22,1)+1)</f>
        <v/>
      </c>
      <c r="E23" s="130"/>
      <c r="F23" s="131"/>
      <c r="G23" s="170"/>
      <c r="H23" s="105"/>
      <c r="I23" s="132" t="str">
        <f>IF(1=1,IF(E23="","",I9),N("H20"))</f>
        <v/>
      </c>
      <c r="J23" s="133" t="str">
        <f>IF(1=1,IF(E23="","",J9),N("I20"))</f>
        <v/>
      </c>
      <c r="K23" s="134" t="str">
        <f>IF(1=1,IF(E23="","",K9),N("J20"))</f>
        <v/>
      </c>
      <c r="L23" s="135" t="str">
        <f>IF(1=1,IF(OR(J23="",O23="",NOT(ISNUMBER(J23)),NOT(ISNUMBER(O23)),J23=0),"",O23/J23),N("L20"))</f>
        <v/>
      </c>
      <c r="M23" s="136" t="str">
        <f>IF(1=1,IF(OR(L23="",NOT(ISNUMBER(F23))),"",F23*L23*IFERROR(INDEX(D384:D428,MATCH(AE23,B384:B428,0)),1)),N("M13"))</f>
        <v/>
      </c>
      <c r="N23" s="137" t="str">
        <f>IF(1=1,IF(F23="","",IF(G23="","",IFERROR(INDEX(E384:E428,MATCH(AE23,B384:B428,0)),G23&amp;""))),N("N6"))</f>
        <v/>
      </c>
      <c r="O23" s="138" t="str">
        <f>IF(1=1,IF(E23="","",O9),N("K20"))</f>
        <v/>
      </c>
      <c r="P23" s="139" t="str">
        <f>IF(1=1,IF(M23="","",IF(AND(ISNUMBER(M23),M23&lt;1,N23="kg"),MAX(1,ROUND(M23*1000,0)),IF(AND(ISNUMBER(M23),M23&lt;1,N23="L"),MAX(1,ROUND(M23*100,0)),ROUND(M23,3)))),N("O20"))</f>
        <v/>
      </c>
      <c r="Q23" s="140" t="str">
        <f>IF(1=1,IF(M23="","",IF(AND(ISNUMBER(M23),M23&lt;1,N23="kg"),"g",IF(AND(ISNUMBER(M23),M23&lt;1,N23="L"),"cl",N23))),N("P20"))</f>
        <v/>
      </c>
      <c r="R23" s="115" t="str">
        <f>IF(1=1,IF(E23="","",IF(F23="","A CONTROLER",IF(NOT(ISNUMBER(F23)),"TEXTE",IF(OR(L23="",L23&lt;=0),"COMMANDE PRINCIPALE INCOMPLETE",IF(G23="","UNITE MANQUANTE",IF(COUNTIF(B384:B428,AE23)=0,"UNITE A CONTROLER","OK")))))),N("Q9"))</f>
        <v/>
      </c>
      <c r="S23" s="105"/>
      <c r="T23" s="141">
        <f t="shared" si="2"/>
        <v>0</v>
      </c>
      <c r="U23" s="133" t="str">
        <f>IF(1=1,IF(E23="","",U9),N("S20"))</f>
        <v/>
      </c>
      <c r="V23" s="133" t="str">
        <f>IF(1=1,IF(E23="","",V9),N("T20"))</f>
        <v/>
      </c>
      <c r="W23" s="135" t="str">
        <f>IF(1=1,IF(OR(U23="",V23="",NOT(ISNUMBER(U23)),NOT(ISNUMBER(V23)),U23=0),"",V23/U23),N("U20"))</f>
        <v/>
      </c>
      <c r="X23" s="136" t="str">
        <f>IF(1=1,IF(OR(W23="",NOT(ISNUMBER(F23))),"",F23*W23*IFERROR(INDEX(D384:D428,MATCH(AE23,B384:B428,0)),1)),N("V7"))</f>
        <v/>
      </c>
      <c r="Y23" s="137" t="str">
        <f>IF(1=1,IF(F23="","",IF(G23="","",IFERROR(INDEX(E384:E428,MATCH(AE23,B384:B428,0)),G23&amp;""))),N("W6"))</f>
        <v/>
      </c>
      <c r="Z23" s="142" t="str">
        <f>IF(1=1,IF(X23="","",IF(AND(ISNUMBER(X23),X23&lt;1,Y23="kg"),MAX(1,ROUND(X23*1000,0)),IF(AND(ISNUMBER(X23),X23&lt;1,Y23="L"),MAX(1,ROUND(X23*100,0)),ROUND(X23,3)))),N("X20"))</f>
        <v/>
      </c>
      <c r="AA23" s="143" t="str">
        <f>IF(1=1,IF(X23="","",IF(AND(ISNUMBER(X23),X23&lt;1,Y23="kg"),"g",IF(AND(ISNUMBER(X23),X23&lt;1,Y23="L"),"cl",Y23))),N("Y20"))</f>
        <v/>
      </c>
      <c r="AB23" s="123" t="str">
        <f>IF(1=1,IF(E23="","",IF(F23="","A CONTROLER",IF(NOT(ISNUMBER(F23)),"TEXTE",IF(OR(W23="",W23&lt;=0),"COMMANDE COUVERTS INCOMPLETE",IF(G23="","UNITE MANQUANTE",IF(COUNTIF(B384:B428,AE23)=0,"UNITE A CONTROLER","OK")))))),N("Z6"))</f>
        <v/>
      </c>
      <c r="AD23" s="144" t="str">
        <f>IF(1=1,IF(E23="","",AD9),N("AB20"))</f>
        <v/>
      </c>
      <c r="AE23" s="125" t="str">
        <f>IF(1=1,IF(G23="","",UPPER(TRIM(SUBSTITUTE(SUBSTITUTE(G23&amp;"",CHAR(160)," ")," "," ")))),N("AC20"))</f>
        <v/>
      </c>
      <c r="AG23" s="4" t="s">
        <v>38</v>
      </c>
    </row>
    <row r="24" spans="1:43" ht="15.75" x14ac:dyDescent="0.25">
      <c r="A24" s="126" t="str">
        <f>IF(1=1,IF(E24="","",A9),N("A21"))</f>
        <v/>
      </c>
      <c r="B24" s="127" t="str">
        <f>IF(1=1,IF(E24="","",B9),N("B21"))</f>
        <v/>
      </c>
      <c r="C24" s="128"/>
      <c r="D24" s="129" t="str">
        <f>IF(ISBLANK(E24),"",LARGE(D9:D23,1)+1)</f>
        <v/>
      </c>
      <c r="E24" s="130"/>
      <c r="F24" s="131"/>
      <c r="G24" s="170"/>
      <c r="H24" s="105"/>
      <c r="I24" s="132" t="str">
        <f>IF(1=1,IF(E24="","",I9),N("H21"))</f>
        <v/>
      </c>
      <c r="J24" s="133" t="str">
        <f>IF(1=1,IF(E24="","",J9),N("I21"))</f>
        <v/>
      </c>
      <c r="K24" s="134" t="str">
        <f>IF(1=1,IF(E24="","",K9),N("J21"))</f>
        <v/>
      </c>
      <c r="L24" s="135" t="str">
        <f>IF(1=1,IF(OR(J24="",O24="",NOT(ISNUMBER(J24)),NOT(ISNUMBER(O24)),J24=0),"",O24/J24),N("L21"))</f>
        <v/>
      </c>
      <c r="M24" s="136" t="str">
        <f>IF(1=1,IF(OR(L24="",NOT(ISNUMBER(F24))),"",F24*L24*IFERROR(INDEX(D384:D428,MATCH(AE24,B384:B428,0)),1)),N("M13"))</f>
        <v/>
      </c>
      <c r="N24" s="137" t="str">
        <f>IF(1=1,IF(F24="","",IF(G24="","",IFERROR(INDEX(E384:E428,MATCH(AE24,B384:B428,0)),G24&amp;""))),N("N6"))</f>
        <v/>
      </c>
      <c r="O24" s="138" t="str">
        <f>IF(1=1,IF(E24="","",O9),N("K21"))</f>
        <v/>
      </c>
      <c r="P24" s="139" t="str">
        <f>IF(1=1,IF(M24="","",IF(AND(ISNUMBER(M24),M24&lt;1,N24="kg"),MAX(1,ROUND(M24*1000,0)),IF(AND(ISNUMBER(M24),M24&lt;1,N24="L"),MAX(1,ROUND(M24*100,0)),ROUND(M24,3)))),N("O21"))</f>
        <v/>
      </c>
      <c r="Q24" s="140" t="str">
        <f>IF(1=1,IF(M24="","",IF(AND(ISNUMBER(M24),M24&lt;1,N24="kg"),"g",IF(AND(ISNUMBER(M24),M24&lt;1,N24="L"),"cl",N24))),N("P21"))</f>
        <v/>
      </c>
      <c r="R24" s="115" t="str">
        <f>IF(1=1,IF(E24="","",IF(F24="","A CONTROLER",IF(NOT(ISNUMBER(F24)),"TEXTE",IF(OR(L24="",L24&lt;=0),"COMMANDE PRINCIPALE INCOMPLETE",IF(G24="","UNITE MANQUANTE",IF(COUNTIF(B384:B428,AE24)=0,"UNITE A CONTROLER","OK")))))),N("Q9"))</f>
        <v/>
      </c>
      <c r="S24" s="105"/>
      <c r="T24" s="141">
        <f t="shared" si="2"/>
        <v>0</v>
      </c>
      <c r="U24" s="133" t="str">
        <f>IF(1=1,IF(E24="","",U9),N("S21"))</f>
        <v/>
      </c>
      <c r="V24" s="133" t="str">
        <f>IF(1=1,IF(E24="","",V9),N("T21"))</f>
        <v/>
      </c>
      <c r="W24" s="135" t="str">
        <f>IF(1=1,IF(OR(U24="",V24="",NOT(ISNUMBER(U24)),NOT(ISNUMBER(V24)),U24=0),"",V24/U24),N("U21"))</f>
        <v/>
      </c>
      <c r="X24" s="136" t="str">
        <f>IF(1=1,IF(OR(W24="",NOT(ISNUMBER(F24))),"",F24*W24*IFERROR(INDEX(D384:D428,MATCH(AE24,B384:B428,0)),1)),N("V7"))</f>
        <v/>
      </c>
      <c r="Y24" s="137" t="str">
        <f>IF(1=1,IF(F24="","",IF(G24="","",IFERROR(INDEX(E384:E428,MATCH(AE24,B384:B428,0)),G24&amp;""))),N("W6"))</f>
        <v/>
      </c>
      <c r="Z24" s="142" t="str">
        <f>IF(1=1,IF(X24="","",IF(AND(ISNUMBER(X24),X24&lt;1,Y24="kg"),MAX(1,ROUND(X24*1000,0)),IF(AND(ISNUMBER(X24),X24&lt;1,Y24="L"),MAX(1,ROUND(X24*100,0)),ROUND(X24,3)))),N("X21"))</f>
        <v/>
      </c>
      <c r="AA24" s="143" t="str">
        <f>IF(1=1,IF(X24="","",IF(AND(ISNUMBER(X24),X24&lt;1,Y24="kg"),"g",IF(AND(ISNUMBER(X24),X24&lt;1,Y24="L"),"cl",Y24))),N("Y21"))</f>
        <v/>
      </c>
      <c r="AB24" s="123" t="str">
        <f>IF(1=1,IF(E24="","",IF(F24="","A CONTROLER",IF(NOT(ISNUMBER(F24)),"TEXTE",IF(OR(W24="",W24&lt;=0),"COMMANDE COUVERTS INCOMPLETE",IF(G24="","UNITE MANQUANTE",IF(COUNTIF(B384:B428,AE24)=0,"UNITE A CONTROLER","OK")))))),N("Z6"))</f>
        <v/>
      </c>
      <c r="AD24" s="144" t="str">
        <f>IF(1=1,IF(E24="","",AD9),N("AB21"))</f>
        <v/>
      </c>
      <c r="AE24" s="125" t="str">
        <f>IF(1=1,IF(G24="","",UPPER(TRIM(SUBSTITUTE(SUBSTITUTE(G24&amp;"",CHAR(160)," ")," "," ")))),N("AC21"))</f>
        <v/>
      </c>
      <c r="AG24" s="4" t="s">
        <v>39</v>
      </c>
    </row>
    <row r="25" spans="1:43" ht="15.75" x14ac:dyDescent="0.25">
      <c r="A25" s="126" t="str">
        <f>IF(1=1,IF(E25="","",A9),N("A22"))</f>
        <v/>
      </c>
      <c r="B25" s="127" t="str">
        <f>IF(1=1,IF(E25="","",B9),N("B22"))</f>
        <v/>
      </c>
      <c r="C25" s="128"/>
      <c r="D25" s="129" t="str">
        <f>IF(ISBLANK(E25),"",LARGE(D9:D24,1)+1)</f>
        <v/>
      </c>
      <c r="E25" s="130"/>
      <c r="F25" s="131"/>
      <c r="G25" s="170"/>
      <c r="H25" s="105"/>
      <c r="I25" s="132" t="str">
        <f>IF(1=1,IF(E25="","",I9),N("H22"))</f>
        <v/>
      </c>
      <c r="J25" s="133" t="str">
        <f>IF(1=1,IF(E25="","",J9),N("I22"))</f>
        <v/>
      </c>
      <c r="K25" s="134" t="str">
        <f>IF(1=1,IF(E25="","",K9),N("J22"))</f>
        <v/>
      </c>
      <c r="L25" s="135" t="str">
        <f>IF(1=1,IF(OR(J25="",O25="",NOT(ISNUMBER(J25)),NOT(ISNUMBER(O25)),J25=0),"",O25/J25),N("L22"))</f>
        <v/>
      </c>
      <c r="M25" s="136" t="str">
        <f>IF(1=1,IF(OR(L25="",NOT(ISNUMBER(F25))),"",F25*L25*IFERROR(INDEX(D384:D428,MATCH(AE25,B384:B428,0)),1)),N("M13"))</f>
        <v/>
      </c>
      <c r="N25" s="137" t="str">
        <f>IF(1=1,IF(F25="","",IF(G25="","",IFERROR(INDEX(E384:E428,MATCH(AE25,B384:B428,0)),G25&amp;""))),N("N6"))</f>
        <v/>
      </c>
      <c r="O25" s="138" t="str">
        <f>IF(1=1,IF(E25="","",O9),N("K22"))</f>
        <v/>
      </c>
      <c r="P25" s="139" t="str">
        <f>IF(1=1,IF(M25="","",IF(AND(ISNUMBER(M25),M25&lt;1,N25="kg"),MAX(1,ROUND(M25*1000,0)),IF(AND(ISNUMBER(M25),M25&lt;1,N25="L"),MAX(1,ROUND(M25*100,0)),ROUND(M25,3)))),N("O22"))</f>
        <v/>
      </c>
      <c r="Q25" s="140" t="str">
        <f>IF(1=1,IF(M25="","",IF(AND(ISNUMBER(M25),M25&lt;1,N25="kg"),"g",IF(AND(ISNUMBER(M25),M25&lt;1,N25="L"),"cl",N25))),N("P22"))</f>
        <v/>
      </c>
      <c r="R25" s="115" t="str">
        <f>IF(1=1,IF(E25="","",IF(F25="","A CONTROLER",IF(NOT(ISNUMBER(F25)),"TEXTE",IF(OR(L25="",L25&lt;=0),"COMMANDE PRINCIPALE INCOMPLETE",IF(G25="","UNITE MANQUANTE",IF(COUNTIF(B384:B428,AE25)=0,"UNITE A CONTROLER","OK")))))),N("Q9"))</f>
        <v/>
      </c>
      <c r="S25" s="105"/>
      <c r="T25" s="141">
        <f t="shared" si="2"/>
        <v>0</v>
      </c>
      <c r="U25" s="133" t="str">
        <f>IF(1=1,IF(E25="","",U9),N("S22"))</f>
        <v/>
      </c>
      <c r="V25" s="133" t="str">
        <f>IF(1=1,IF(E25="","",V9),N("T22"))</f>
        <v/>
      </c>
      <c r="W25" s="135" t="str">
        <f>IF(1=1,IF(OR(U25="",V25="",NOT(ISNUMBER(U25)),NOT(ISNUMBER(V25)),U25=0),"",V25/U25),N("U22"))</f>
        <v/>
      </c>
      <c r="X25" s="136" t="str">
        <f>IF(1=1,IF(OR(W25="",NOT(ISNUMBER(F25))),"",F25*W25*IFERROR(INDEX(D384:D428,MATCH(AE25,B384:B428,0)),1)),N("V7"))</f>
        <v/>
      </c>
      <c r="Y25" s="137" t="str">
        <f>IF(1=1,IF(F25="","",IF(G25="","",IFERROR(INDEX(E384:E428,MATCH(AE25,B384:B428,0)),G25&amp;""))),N("W6"))</f>
        <v/>
      </c>
      <c r="Z25" s="142" t="str">
        <f>IF(1=1,IF(X25="","",IF(AND(ISNUMBER(X25),X25&lt;1,Y25="kg"),MAX(1,ROUND(X25*1000,0)),IF(AND(ISNUMBER(X25),X25&lt;1,Y25="L"),MAX(1,ROUND(X25*100,0)),ROUND(X25,3)))),N("X22"))</f>
        <v/>
      </c>
      <c r="AA25" s="143" t="str">
        <f>IF(1=1,IF(X25="","",IF(AND(ISNUMBER(X25),X25&lt;1,Y25="kg"),"g",IF(AND(ISNUMBER(X25),X25&lt;1,Y25="L"),"cl",Y25))),N("Y22"))</f>
        <v/>
      </c>
      <c r="AB25" s="123" t="str">
        <f>IF(1=1,IF(E25="","",IF(F25="","A CONTROLER",IF(NOT(ISNUMBER(F25)),"TEXTE",IF(OR(W25="",W25&lt;=0),"COMMANDE COUVERTS INCOMPLETE",IF(G25="","UNITE MANQUANTE",IF(COUNTIF(B384:B428,AE25)=0,"UNITE A CONTROLER","OK")))))),N("Z6"))</f>
        <v/>
      </c>
      <c r="AD25" s="144" t="str">
        <f>IF(1=1,IF(E25="","",AD9),N("AB22"))</f>
        <v/>
      </c>
      <c r="AE25" s="125" t="str">
        <f>IF(1=1,IF(G25="","",UPPER(TRIM(SUBSTITUTE(SUBSTITUTE(G25&amp;"",CHAR(160)," ")," "," ")))),N("AC22"))</f>
        <v/>
      </c>
      <c r="AG25" s="4" t="s">
        <v>40</v>
      </c>
    </row>
    <row r="26" spans="1:43" ht="15.75" x14ac:dyDescent="0.25">
      <c r="A26" s="126" t="str">
        <f>IF(1=1,IF(E26="","",A9),N("A23"))</f>
        <v/>
      </c>
      <c r="B26" s="127" t="str">
        <f>IF(1=1,IF(E26="","",B9),N("B23"))</f>
        <v/>
      </c>
      <c r="C26" s="128"/>
      <c r="D26" s="129" t="str">
        <f>IF(ISBLANK(E26),"",LARGE(D9:D25,1)+1)</f>
        <v/>
      </c>
      <c r="E26" s="130"/>
      <c r="F26" s="131"/>
      <c r="G26" s="170"/>
      <c r="H26" s="105"/>
      <c r="I26" s="132" t="str">
        <f>IF(1=1,IF(E26="","",I9),N("H23"))</f>
        <v/>
      </c>
      <c r="J26" s="133" t="str">
        <f>IF(1=1,IF(E26="","",J9),N("I23"))</f>
        <v/>
      </c>
      <c r="K26" s="134" t="str">
        <f>IF(1=1,IF(E26="","",K9),N("J23"))</f>
        <v/>
      </c>
      <c r="L26" s="135" t="str">
        <f>IF(1=1,IF(OR(J26="",O26="",NOT(ISNUMBER(J26)),NOT(ISNUMBER(O26)),J26=0),"",O26/J26),N("L23"))</f>
        <v/>
      </c>
      <c r="M26" s="136" t="str">
        <f>IF(1=1,IF(OR(L26="",NOT(ISNUMBER(F26))),"",F26*L26*IFERROR(INDEX(D384:D428,MATCH(AE26,B384:B428,0)),1)),N("M13"))</f>
        <v/>
      </c>
      <c r="N26" s="137" t="str">
        <f>IF(1=1,IF(F26="","",IF(G26="","",IFERROR(INDEX(E384:E428,MATCH(AE26,B384:B428,0)),G26&amp;""))),N("N6"))</f>
        <v/>
      </c>
      <c r="O26" s="138" t="str">
        <f>IF(1=1,IF(E26="","",O9),N("K23"))</f>
        <v/>
      </c>
      <c r="P26" s="139" t="str">
        <f>IF(1=1,IF(M26="","",IF(AND(ISNUMBER(M26),M26&lt;1,N26="kg"),MAX(1,ROUND(M26*1000,0)),IF(AND(ISNUMBER(M26),M26&lt;1,N26="L"),MAX(1,ROUND(M26*100,0)),ROUND(M26,3)))),N("O23"))</f>
        <v/>
      </c>
      <c r="Q26" s="140" t="str">
        <f>IF(1=1,IF(M26="","",IF(AND(ISNUMBER(M26),M26&lt;1,N26="kg"),"g",IF(AND(ISNUMBER(M26),M26&lt;1,N26="L"),"cl",N26))),N("P23"))</f>
        <v/>
      </c>
      <c r="R26" s="115" t="str">
        <f>IF(1=1,IF(E26="","",IF(F26="","A CONTROLER",IF(NOT(ISNUMBER(F26)),"TEXTE",IF(OR(L26="",L26&lt;=0),"COMMANDE PRINCIPALE INCOMPLETE",IF(G26="","UNITE MANQUANTE",IF(COUNTIF(B384:B428,AE26)=0,"UNITE A CONTROLER","OK")))))),N("Q9"))</f>
        <v/>
      </c>
      <c r="S26" s="105"/>
      <c r="T26" s="141">
        <f t="shared" si="2"/>
        <v>0</v>
      </c>
      <c r="U26" s="133" t="str">
        <f>IF(1=1,IF(E26="","",U9),N("S23"))</f>
        <v/>
      </c>
      <c r="V26" s="133" t="str">
        <f>IF(1=1,IF(E26="","",V9),N("T23"))</f>
        <v/>
      </c>
      <c r="W26" s="135" t="str">
        <f>IF(1=1,IF(OR(U26="",V26="",NOT(ISNUMBER(U26)),NOT(ISNUMBER(V26)),U26=0),"",V26/U26),N("U23"))</f>
        <v/>
      </c>
      <c r="X26" s="136" t="str">
        <f>IF(1=1,IF(OR(W26="",NOT(ISNUMBER(F26))),"",F26*W26*IFERROR(INDEX(D384:D428,MATCH(AE26,B384:B428,0)),1)),N("V7"))</f>
        <v/>
      </c>
      <c r="Y26" s="137" t="str">
        <f>IF(1=1,IF(F26="","",IF(G26="","",IFERROR(INDEX(E384:E428,MATCH(AE26,B384:B428,0)),G26&amp;""))),N("W6"))</f>
        <v/>
      </c>
      <c r="Z26" s="142" t="str">
        <f>IF(1=1,IF(X26="","",IF(AND(ISNUMBER(X26),X26&lt;1,Y26="kg"),MAX(1,ROUND(X26*1000,0)),IF(AND(ISNUMBER(X26),X26&lt;1,Y26="L"),MAX(1,ROUND(X26*100,0)),ROUND(X26,3)))),N("X23"))</f>
        <v/>
      </c>
      <c r="AA26" s="143" t="str">
        <f>IF(1=1,IF(X26="","",IF(AND(ISNUMBER(X26),X26&lt;1,Y26="kg"),"g",IF(AND(ISNUMBER(X26),X26&lt;1,Y26="L"),"cl",Y26))),N("Y23"))</f>
        <v/>
      </c>
      <c r="AB26" s="123" t="str">
        <f>IF(1=1,IF(E26="","",IF(F26="","A CONTROLER",IF(NOT(ISNUMBER(F26)),"TEXTE",IF(OR(W26="",W26&lt;=0),"COMMANDE COUVERTS INCOMPLETE",IF(G26="","UNITE MANQUANTE",IF(COUNTIF(B384:B428,AE26)=0,"UNITE A CONTROLER","OK")))))),N("Z6"))</f>
        <v/>
      </c>
      <c r="AD26" s="144" t="str">
        <f>IF(1=1,IF(E26="","",AD9),N("AB23"))</f>
        <v/>
      </c>
      <c r="AE26" s="125" t="str">
        <f>IF(1=1,IF(G26="","",UPPER(TRIM(SUBSTITUTE(SUBSTITUTE(G26&amp;"",CHAR(160)," ")," "," ")))),N("AC23"))</f>
        <v/>
      </c>
      <c r="AG26" s="4" t="s">
        <v>41</v>
      </c>
    </row>
    <row r="27" spans="1:43" ht="15.75" x14ac:dyDescent="0.25">
      <c r="A27" s="126" t="str">
        <f>IF(1=1,IF(E27="","",A9),N("A24"))</f>
        <v/>
      </c>
      <c r="B27" s="127" t="str">
        <f>IF(1=1,IF(E27="","",B9),N("B24"))</f>
        <v/>
      </c>
      <c r="C27" s="128"/>
      <c r="D27" s="129" t="str">
        <f>IF(ISBLANK(E27),"",LARGE(D9:D26,1)+1)</f>
        <v/>
      </c>
      <c r="E27" s="130"/>
      <c r="F27" s="131"/>
      <c r="G27" s="170"/>
      <c r="H27" s="105"/>
      <c r="I27" s="132" t="str">
        <f>IF(1=1,IF(E27="","",I9),N("H24"))</f>
        <v/>
      </c>
      <c r="J27" s="133" t="str">
        <f>IF(1=1,IF(E27="","",J9),N("I24"))</f>
        <v/>
      </c>
      <c r="K27" s="134" t="str">
        <f>IF(1=1,IF(E27="","",K9),N("J24"))</f>
        <v/>
      </c>
      <c r="L27" s="135" t="str">
        <f>IF(1=1,IF(OR(J27="",O27="",NOT(ISNUMBER(J27)),NOT(ISNUMBER(O27)),J27=0),"",O27/J27),N("L24"))</f>
        <v/>
      </c>
      <c r="M27" s="136" t="str">
        <f>IF(1=1,IF(OR(L27="",NOT(ISNUMBER(F27))),"",F27*L27*IFERROR(INDEX(D384:D428,MATCH(AE27,B384:B428,0)),1)),N("M13"))</f>
        <v/>
      </c>
      <c r="N27" s="137" t="str">
        <f>IF(1=1,IF(F27="","",IF(G27="","",IFERROR(INDEX(E384:E428,MATCH(AE27,B384:B428,0)),G27&amp;""))),N("N6"))</f>
        <v/>
      </c>
      <c r="O27" s="138" t="str">
        <f>IF(1=1,IF(E27="","",O9),N("K24"))</f>
        <v/>
      </c>
      <c r="P27" s="139" t="str">
        <f>IF(1=1,IF(M27="","",IF(AND(ISNUMBER(M27),M27&lt;1,N27="kg"),MAX(1,ROUND(M27*1000,0)),IF(AND(ISNUMBER(M27),M27&lt;1,N27="L"),MAX(1,ROUND(M27*100,0)),ROUND(M27,3)))),N("O24"))</f>
        <v/>
      </c>
      <c r="Q27" s="140" t="str">
        <f>IF(1=1,IF(M27="","",IF(AND(ISNUMBER(M27),M27&lt;1,N27="kg"),"g",IF(AND(ISNUMBER(M27),M27&lt;1,N27="L"),"cl",N27))),N("P24"))</f>
        <v/>
      </c>
      <c r="R27" s="115" t="str">
        <f>IF(1=1,IF(E27="","",IF(F27="","A CONTROLER",IF(NOT(ISNUMBER(F27)),"TEXTE",IF(OR(L27="",L27&lt;=0),"COMMANDE PRINCIPALE INCOMPLETE",IF(G27="","UNITE MANQUANTE",IF(COUNTIF(B384:B428,AE27)=0,"UNITE A CONTROLER","OK")))))),N("Q9"))</f>
        <v/>
      </c>
      <c r="S27" s="105"/>
      <c r="T27" s="141">
        <f t="shared" si="2"/>
        <v>0</v>
      </c>
      <c r="U27" s="133" t="str">
        <f>IF(1=1,IF(E27="","",U9),N("S24"))</f>
        <v/>
      </c>
      <c r="V27" s="133" t="str">
        <f>IF(1=1,IF(E27="","",V9),N("T24"))</f>
        <v/>
      </c>
      <c r="W27" s="135" t="str">
        <f>IF(1=1,IF(OR(U27="",V27="",NOT(ISNUMBER(U27)),NOT(ISNUMBER(V27)),U27=0),"",V27/U27),N("U24"))</f>
        <v/>
      </c>
      <c r="X27" s="136" t="str">
        <f>IF(1=1,IF(OR(W27="",NOT(ISNUMBER(F27))),"",F27*W27*IFERROR(INDEX(D384:D428,MATCH(AE27,B384:B428,0)),1)),N("V7"))</f>
        <v/>
      </c>
      <c r="Y27" s="137" t="str">
        <f>IF(1=1,IF(F27="","",IF(G27="","",IFERROR(INDEX(E384:E428,MATCH(AE27,B384:B428,0)),G27&amp;""))),N("W6"))</f>
        <v/>
      </c>
      <c r="Z27" s="142" t="str">
        <f>IF(1=1,IF(X27="","",IF(AND(ISNUMBER(X27),X27&lt;1,Y27="kg"),MAX(1,ROUND(X27*1000,0)),IF(AND(ISNUMBER(X27),X27&lt;1,Y27="L"),MAX(1,ROUND(X27*100,0)),ROUND(X27,3)))),N("X24"))</f>
        <v/>
      </c>
      <c r="AA27" s="143" t="str">
        <f>IF(1=1,IF(X27="","",IF(AND(ISNUMBER(X27),X27&lt;1,Y27="kg"),"g",IF(AND(ISNUMBER(X27),X27&lt;1,Y27="L"),"cl",Y27))),N("Y24"))</f>
        <v/>
      </c>
      <c r="AB27" s="123" t="str">
        <f>IF(1=1,IF(E27="","",IF(F27="","A CONTROLER",IF(NOT(ISNUMBER(F27)),"TEXTE",IF(OR(W27="",W27&lt;=0),"COMMANDE COUVERTS INCOMPLETE",IF(G27="","UNITE MANQUANTE",IF(COUNTIF(B384:B428,AE27)=0,"UNITE A CONTROLER","OK")))))),N("Z6"))</f>
        <v/>
      </c>
      <c r="AD27" s="144" t="str">
        <f>IF(1=1,IF(E27="","",AD9),N("AB24"))</f>
        <v/>
      </c>
      <c r="AE27" s="125" t="str">
        <f>IF(1=1,IF(G27="","",UPPER(TRIM(SUBSTITUTE(SUBSTITUTE(G27&amp;"",CHAR(160)," ")," "," ")))),N("AC24"))</f>
        <v/>
      </c>
      <c r="AG27" s="5" t="s">
        <v>42</v>
      </c>
    </row>
    <row r="28" spans="1:43" ht="15.75" x14ac:dyDescent="0.25">
      <c r="A28" s="126" t="str">
        <f>IF(1=1,IF(E28="","",A9),N("A25"))</f>
        <v/>
      </c>
      <c r="B28" s="127" t="str">
        <f>IF(1=1,IF(E28="","",B9),N("B25"))</f>
        <v/>
      </c>
      <c r="C28" s="128"/>
      <c r="D28" s="129" t="str">
        <f>IF(ISBLANK(E28),"",LARGE(D9:D27,1)+1)</f>
        <v/>
      </c>
      <c r="E28" s="130"/>
      <c r="F28" s="131"/>
      <c r="G28" s="170"/>
      <c r="H28" s="105"/>
      <c r="I28" s="132" t="str">
        <f>IF(1=1,IF(E28="","",I9),N("H25"))</f>
        <v/>
      </c>
      <c r="J28" s="133" t="str">
        <f>IF(1=1,IF(E28="","",J9),N("I25"))</f>
        <v/>
      </c>
      <c r="K28" s="134" t="str">
        <f>IF(1=1,IF(E28="","",K9),N("J25"))</f>
        <v/>
      </c>
      <c r="L28" s="135" t="str">
        <f>IF(1=1,IF(OR(J28="",O28="",NOT(ISNUMBER(J28)),NOT(ISNUMBER(O28)),J28=0),"",O28/J28),N("L25"))</f>
        <v/>
      </c>
      <c r="M28" s="136" t="str">
        <f>IF(1=1,IF(OR(L28="",NOT(ISNUMBER(F28))),"",F28*L28*IFERROR(INDEX(D384:D428,MATCH(AE28,B384:B428,0)),1)),N("M13"))</f>
        <v/>
      </c>
      <c r="N28" s="137" t="str">
        <f>IF(1=1,IF(F28="","",IF(G28="","",IFERROR(INDEX(E384:E428,MATCH(AE28,B384:B428,0)),G28&amp;""))),N("N6"))</f>
        <v/>
      </c>
      <c r="O28" s="138" t="str">
        <f>IF(1=1,IF(E28="","",O9),N("K25"))</f>
        <v/>
      </c>
      <c r="P28" s="139" t="str">
        <f>IF(1=1,IF(M28="","",IF(AND(ISNUMBER(M28),M28&lt;1,N28="kg"),MAX(1,ROUND(M28*1000,0)),IF(AND(ISNUMBER(M28),M28&lt;1,N28="L"),MAX(1,ROUND(M28*100,0)),ROUND(M28,3)))),N("O25"))</f>
        <v/>
      </c>
      <c r="Q28" s="140" t="str">
        <f>IF(1=1,IF(M28="","",IF(AND(ISNUMBER(M28),M28&lt;1,N28="kg"),"g",IF(AND(ISNUMBER(M28),M28&lt;1,N28="L"),"cl",N28))),N("P25"))</f>
        <v/>
      </c>
      <c r="R28" s="115" t="str">
        <f>IF(1=1,IF(E28="","",IF(F28="","A CONTROLER",IF(NOT(ISNUMBER(F28)),"TEXTE",IF(OR(L28="",L28&lt;=0),"COMMANDE PRINCIPALE INCOMPLETE",IF(G28="","UNITE MANQUANTE",IF(COUNTIF(B384:B428,AE28)=0,"UNITE A CONTROLER","OK")))))),N("Q9"))</f>
        <v/>
      </c>
      <c r="S28" s="105"/>
      <c r="T28" s="141">
        <f t="shared" si="2"/>
        <v>0</v>
      </c>
      <c r="U28" s="133" t="str">
        <f>IF(1=1,IF(E28="","",U9),N("S25"))</f>
        <v/>
      </c>
      <c r="V28" s="133" t="str">
        <f>IF(1=1,IF(E28="","",V9),N("T25"))</f>
        <v/>
      </c>
      <c r="W28" s="135" t="str">
        <f>IF(1=1,IF(OR(U28="",V28="",NOT(ISNUMBER(U28)),NOT(ISNUMBER(V28)),U28=0),"",V28/U28),N("U25"))</f>
        <v/>
      </c>
      <c r="X28" s="136" t="str">
        <f>IF(1=1,IF(OR(W28="",NOT(ISNUMBER(F28))),"",F28*W28*IFERROR(INDEX(D384:D428,MATCH(AE28,B384:B428,0)),1)),N("V7"))</f>
        <v/>
      </c>
      <c r="Y28" s="137" t="str">
        <f>IF(1=1,IF(F28="","",IF(G28="","",IFERROR(INDEX(E384:E428,MATCH(AE28,B384:B428,0)),G28&amp;""))),N("W6"))</f>
        <v/>
      </c>
      <c r="Z28" s="142" t="str">
        <f>IF(1=1,IF(X28="","",IF(AND(ISNUMBER(X28),X28&lt;1,Y28="kg"),MAX(1,ROUND(X28*1000,0)),IF(AND(ISNUMBER(X28),X28&lt;1,Y28="L"),MAX(1,ROUND(X28*100,0)),ROUND(X28,3)))),N("X25"))</f>
        <v/>
      </c>
      <c r="AA28" s="143" t="str">
        <f>IF(1=1,IF(X28="","",IF(AND(ISNUMBER(X28),X28&lt;1,Y28="kg"),"g",IF(AND(ISNUMBER(X28),X28&lt;1,Y28="L"),"cl",Y28))),N("Y25"))</f>
        <v/>
      </c>
      <c r="AB28" s="123" t="str">
        <f>IF(1=1,IF(E28="","",IF(F28="","A CONTROLER",IF(NOT(ISNUMBER(F28)),"TEXTE",IF(OR(W28="",W28&lt;=0),"COMMANDE COUVERTS INCOMPLETE",IF(G28="","UNITE MANQUANTE",IF(COUNTIF(B384:B428,AE28)=0,"UNITE A CONTROLER","OK")))))),N("Z6"))</f>
        <v/>
      </c>
      <c r="AD28" s="144" t="str">
        <f>IF(1=1,IF(E28="","",AD9),N("AB25"))</f>
        <v/>
      </c>
      <c r="AE28" s="125" t="str">
        <f>IF(1=1,IF(G28="","",UPPER(TRIM(SUBSTITUTE(SUBSTITUTE(G28&amp;"",CHAR(160)," ")," "," ")))),N("AC25"))</f>
        <v/>
      </c>
      <c r="AG28" s="5" t="s">
        <v>43</v>
      </c>
    </row>
    <row r="29" spans="1:43" ht="15.75" x14ac:dyDescent="0.25">
      <c r="A29" s="126" t="str">
        <f>IF(1=1,IF(E29="","",A9),N("A26"))</f>
        <v/>
      </c>
      <c r="B29" s="127" t="str">
        <f>IF(1=1,IF(E29="","",B9),N("B26"))</f>
        <v/>
      </c>
      <c r="C29" s="128"/>
      <c r="D29" s="129" t="str">
        <f>IF(ISBLANK(E29),"",LARGE(D9:D28,1)+1)</f>
        <v/>
      </c>
      <c r="E29" s="130"/>
      <c r="F29" s="131"/>
      <c r="G29" s="170"/>
      <c r="H29" s="105"/>
      <c r="I29" s="132" t="str">
        <f>IF(1=1,IF(E29="","",I9),N("H26"))</f>
        <v/>
      </c>
      <c r="J29" s="133" t="str">
        <f>IF(1=1,IF(E29="","",J9),N("I26"))</f>
        <v/>
      </c>
      <c r="K29" s="134" t="str">
        <f>IF(1=1,IF(E29="","",K9),N("J26"))</f>
        <v/>
      </c>
      <c r="L29" s="135" t="str">
        <f>IF(1=1,IF(OR(J29="",O29="",NOT(ISNUMBER(J29)),NOT(ISNUMBER(O29)),J29=0),"",O29/J29),N("L26"))</f>
        <v/>
      </c>
      <c r="M29" s="136" t="str">
        <f>IF(1=1,IF(OR(L29="",NOT(ISNUMBER(F29))),"",F29*L29*IFERROR(INDEX(D384:D428,MATCH(AE29,B384:B428,0)),1)),N("M13"))</f>
        <v/>
      </c>
      <c r="N29" s="137" t="str">
        <f>IF(1=1,IF(F29="","",IF(G29="","",IFERROR(INDEX(E384:E428,MATCH(AE29,B384:B428,0)),G29&amp;""))),N("N6"))</f>
        <v/>
      </c>
      <c r="O29" s="138" t="str">
        <f>IF(1=1,IF(E29="","",O9),N("K26"))</f>
        <v/>
      </c>
      <c r="P29" s="139" t="str">
        <f>IF(1=1,IF(M29="","",IF(AND(ISNUMBER(M29),M29&lt;1,N29="kg"),MAX(1,ROUND(M29*1000,0)),IF(AND(ISNUMBER(M29),M29&lt;1,N29="L"),MAX(1,ROUND(M29*100,0)),ROUND(M29,3)))),N("O26"))</f>
        <v/>
      </c>
      <c r="Q29" s="140" t="str">
        <f>IF(1=1,IF(M29="","",IF(AND(ISNUMBER(M29),M29&lt;1,N29="kg"),"g",IF(AND(ISNUMBER(M29),M29&lt;1,N29="L"),"cl",N29))),N("P26"))</f>
        <v/>
      </c>
      <c r="R29" s="115" t="str">
        <f>IF(1=1,IF(E29="","",IF(F29="","A CONTROLER",IF(NOT(ISNUMBER(F29)),"TEXTE",IF(OR(L29="",L29&lt;=0),"COMMANDE PRINCIPALE INCOMPLETE",IF(G29="","UNITE MANQUANTE",IF(COUNTIF(B384:B428,AE29)=0,"UNITE A CONTROLER","OK")))))),N("Q9"))</f>
        <v/>
      </c>
      <c r="S29" s="105"/>
      <c r="T29" s="141">
        <f t="shared" si="2"/>
        <v>0</v>
      </c>
      <c r="U29" s="133" t="str">
        <f>IF(1=1,IF(E29="","",U9),N("S26"))</f>
        <v/>
      </c>
      <c r="V29" s="133" t="str">
        <f>IF(1=1,IF(E29="","",V9),N("T26"))</f>
        <v/>
      </c>
      <c r="W29" s="135" t="str">
        <f>IF(1=1,IF(OR(U29="",V29="",NOT(ISNUMBER(U29)),NOT(ISNUMBER(V29)),U29=0),"",V29/U29),N("U26"))</f>
        <v/>
      </c>
      <c r="X29" s="136" t="str">
        <f>IF(1=1,IF(OR(W29="",NOT(ISNUMBER(F29))),"",F29*W29*IFERROR(INDEX(D384:D428,MATCH(AE29,B384:B428,0)),1)),N("V7"))</f>
        <v/>
      </c>
      <c r="Y29" s="137" t="str">
        <f>IF(1=1,IF(F29="","",IF(G29="","",IFERROR(INDEX(E384:E428,MATCH(AE29,B384:B428,0)),G29&amp;""))),N("W6"))</f>
        <v/>
      </c>
      <c r="Z29" s="142" t="str">
        <f>IF(1=1,IF(X29="","",IF(AND(ISNUMBER(X29),X29&lt;1,Y29="kg"),MAX(1,ROUND(X29*1000,0)),IF(AND(ISNUMBER(X29),X29&lt;1,Y29="L"),MAX(1,ROUND(X29*100,0)),ROUND(X29,3)))),N("X26"))</f>
        <v/>
      </c>
      <c r="AA29" s="143" t="str">
        <f>IF(1=1,IF(X29="","",IF(AND(ISNUMBER(X29),X29&lt;1,Y29="kg"),"g",IF(AND(ISNUMBER(X29),X29&lt;1,Y29="L"),"cl",Y29))),N("Y26"))</f>
        <v/>
      </c>
      <c r="AB29" s="123" t="str">
        <f>IF(1=1,IF(E29="","",IF(F29="","A CONTROLER",IF(NOT(ISNUMBER(F29)),"TEXTE",IF(OR(W29="",W29&lt;=0),"COMMANDE COUVERTS INCOMPLETE",IF(G29="","UNITE MANQUANTE",IF(COUNTIF(B384:B428,AE29)=0,"UNITE A CONTROLER","OK")))))),N("Z6"))</f>
        <v/>
      </c>
      <c r="AD29" s="144" t="str">
        <f>IF(1=1,IF(E29="","",AD9),N("AB26"))</f>
        <v/>
      </c>
      <c r="AE29" s="125" t="str">
        <f>IF(1=1,IF(G29="","",UPPER(TRIM(SUBSTITUTE(SUBSTITUTE(G29&amp;"",CHAR(160)," ")," "," ")))),N("AC26"))</f>
        <v/>
      </c>
      <c r="AG29" s="5" t="s">
        <v>44</v>
      </c>
    </row>
    <row r="30" spans="1:43" ht="15.75" x14ac:dyDescent="0.25">
      <c r="A30" s="126" t="str">
        <f>IF(1=1,IF(E30="","",A9),N("A27"))</f>
        <v/>
      </c>
      <c r="B30" s="127" t="str">
        <f>IF(1=1,IF(E30="","",B9),N("B27"))</f>
        <v/>
      </c>
      <c r="C30" s="128"/>
      <c r="D30" s="129" t="str">
        <f>IF(ISBLANK(E30),"",LARGE(D9:D29,1)+1)</f>
        <v/>
      </c>
      <c r="E30" s="130"/>
      <c r="F30" s="131"/>
      <c r="G30" s="170"/>
      <c r="H30" s="105"/>
      <c r="I30" s="132" t="str">
        <f>IF(1=1,IF(E30="","",I9),N("H27"))</f>
        <v/>
      </c>
      <c r="J30" s="133" t="str">
        <f>IF(1=1,IF(E30="","",J9),N("I27"))</f>
        <v/>
      </c>
      <c r="K30" s="134" t="str">
        <f>IF(1=1,IF(E30="","",K9),N("J27"))</f>
        <v/>
      </c>
      <c r="L30" s="135" t="str">
        <f>IF(1=1,IF(OR(J30="",O30="",NOT(ISNUMBER(J30)),NOT(ISNUMBER(O30)),J30=0),"",O30/J30),N("L27"))</f>
        <v/>
      </c>
      <c r="M30" s="136" t="str">
        <f>IF(1=1,IF(OR(L30="",NOT(ISNUMBER(F30))),"",F30*L30*IFERROR(INDEX(D384:D428,MATCH(AE30,B384:B428,0)),1)),N("M13"))</f>
        <v/>
      </c>
      <c r="N30" s="137" t="str">
        <f>IF(1=1,IF(F30="","",IF(G30="","",IFERROR(INDEX(E384:E428,MATCH(AE30,B384:B428,0)),G30&amp;""))),N("N6"))</f>
        <v/>
      </c>
      <c r="O30" s="138" t="str">
        <f>IF(1=1,IF(E30="","",O9),N("K27"))</f>
        <v/>
      </c>
      <c r="P30" s="139" t="str">
        <f>IF(1=1,IF(M30="","",IF(AND(ISNUMBER(M30),M30&lt;1,N30="kg"),MAX(1,ROUND(M30*1000,0)),IF(AND(ISNUMBER(M30),M30&lt;1,N30="L"),MAX(1,ROUND(M30*100,0)),ROUND(M30,3)))),N("O27"))</f>
        <v/>
      </c>
      <c r="Q30" s="140" t="str">
        <f>IF(1=1,IF(M30="","",IF(AND(ISNUMBER(M30),M30&lt;1,N30="kg"),"g",IF(AND(ISNUMBER(M30),M30&lt;1,N30="L"),"cl",N30))),N("P27"))</f>
        <v/>
      </c>
      <c r="R30" s="115" t="str">
        <f>IF(1=1,IF(E30="","",IF(F30="","A CONTROLER",IF(NOT(ISNUMBER(F30)),"TEXTE",IF(OR(L30="",L30&lt;=0),"COMMANDE PRINCIPALE INCOMPLETE",IF(G30="","UNITE MANQUANTE",IF(COUNTIF(B384:B428,AE30)=0,"UNITE A CONTROLER","OK")))))),N("Q9"))</f>
        <v/>
      </c>
      <c r="S30" s="105"/>
      <c r="T30" s="141">
        <f t="shared" si="2"/>
        <v>0</v>
      </c>
      <c r="U30" s="133" t="str">
        <f>IF(1=1,IF(E30="","",U9),N("S27"))</f>
        <v/>
      </c>
      <c r="V30" s="133" t="str">
        <f>IF(1=1,IF(E30="","",V9),N("T27"))</f>
        <v/>
      </c>
      <c r="W30" s="135" t="str">
        <f>IF(1=1,IF(OR(U30="",V30="",NOT(ISNUMBER(U30)),NOT(ISNUMBER(V30)),U30=0),"",V30/U30),N("U27"))</f>
        <v/>
      </c>
      <c r="X30" s="136" t="str">
        <f>IF(1=1,IF(OR(W30="",NOT(ISNUMBER(F30))),"",F30*W30*IFERROR(INDEX(D384:D428,MATCH(AE30,B384:B428,0)),1)),N("V7"))</f>
        <v/>
      </c>
      <c r="Y30" s="137" t="str">
        <f>IF(1=1,IF(F30="","",IF(G30="","",IFERROR(INDEX(E384:E428,MATCH(AE30,B384:B428,0)),G30&amp;""))),N("W6"))</f>
        <v/>
      </c>
      <c r="Z30" s="142" t="str">
        <f>IF(1=1,IF(X30="","",IF(AND(ISNUMBER(X30),X30&lt;1,Y30="kg"),MAX(1,ROUND(X30*1000,0)),IF(AND(ISNUMBER(X30),X30&lt;1,Y30="L"),MAX(1,ROUND(X30*100,0)),ROUND(X30,3)))),N("X27"))</f>
        <v/>
      </c>
      <c r="AA30" s="143" t="str">
        <f>IF(1=1,IF(X30="","",IF(AND(ISNUMBER(X30),X30&lt;1,Y30="kg"),"g",IF(AND(ISNUMBER(X30),X30&lt;1,Y30="L"),"cl",Y30))),N("Y27"))</f>
        <v/>
      </c>
      <c r="AB30" s="123" t="str">
        <f>IF(1=1,IF(E30="","",IF(F30="","A CONTROLER",IF(NOT(ISNUMBER(F30)),"TEXTE",IF(OR(W30="",W30&lt;=0),"COMMANDE COUVERTS INCOMPLETE",IF(G30="","UNITE MANQUANTE",IF(COUNTIF(B384:B428,AE30)=0,"UNITE A CONTROLER","OK")))))),N("Z6"))</f>
        <v/>
      </c>
      <c r="AD30" s="144" t="str">
        <f>IF(1=1,IF(E30="","",AD9),N("AB27"))</f>
        <v/>
      </c>
      <c r="AE30" s="125" t="str">
        <f>IF(1=1,IF(G30="","",UPPER(TRIM(SUBSTITUTE(SUBSTITUTE(G30&amp;"",CHAR(160)," ")," "," ")))),N("AC27"))</f>
        <v/>
      </c>
      <c r="AG30" s="5" t="s">
        <v>45</v>
      </c>
    </row>
    <row r="31" spans="1:43" ht="15.75" x14ac:dyDescent="0.25">
      <c r="A31" s="126" t="str">
        <f>IF(1=1,IF(E31="","",A9),N("A28"))</f>
        <v/>
      </c>
      <c r="B31" s="127" t="str">
        <f>IF(1=1,IF(E31="","",B9),N("B28"))</f>
        <v/>
      </c>
      <c r="C31" s="128"/>
      <c r="D31" s="129" t="str">
        <f>IF(ISBLANK(E31),"",LARGE(D9:D30,1)+1)</f>
        <v/>
      </c>
      <c r="E31" s="130"/>
      <c r="F31" s="131"/>
      <c r="G31" s="170"/>
      <c r="H31" s="105"/>
      <c r="I31" s="132" t="str">
        <f>IF(1=1,IF(E31="","",I9),N("H28"))</f>
        <v/>
      </c>
      <c r="J31" s="133" t="str">
        <f>IF(1=1,IF(E31="","",J9),N("I28"))</f>
        <v/>
      </c>
      <c r="K31" s="134" t="str">
        <f>IF(1=1,IF(E31="","",K9),N("J28"))</f>
        <v/>
      </c>
      <c r="L31" s="135" t="str">
        <f>IF(1=1,IF(OR(J31="",O31="",NOT(ISNUMBER(J31)),NOT(ISNUMBER(O31)),J31=0),"",O31/J31),N("L28"))</f>
        <v/>
      </c>
      <c r="M31" s="136" t="str">
        <f>IF(1=1,IF(OR(L31="",NOT(ISNUMBER(F31))),"",F31*L31*IFERROR(INDEX(D384:D428,MATCH(AE31,B384:B428,0)),1)),N("M13"))</f>
        <v/>
      </c>
      <c r="N31" s="137" t="str">
        <f>IF(1=1,IF(F31="","",IF(G31="","",IFERROR(INDEX(E384:E428,MATCH(AE31,B384:B428,0)),G31&amp;""))),N("N6"))</f>
        <v/>
      </c>
      <c r="O31" s="138" t="str">
        <f>IF(1=1,IF(E31="","",O9),N("K28"))</f>
        <v/>
      </c>
      <c r="P31" s="139" t="str">
        <f>IF(1=1,IF(M31="","",IF(AND(ISNUMBER(M31),M31&lt;1,N31="kg"),MAX(1,ROUND(M31*1000,0)),IF(AND(ISNUMBER(M31),M31&lt;1,N31="L"),MAX(1,ROUND(M31*100,0)),ROUND(M31,3)))),N("O28"))</f>
        <v/>
      </c>
      <c r="Q31" s="140" t="str">
        <f>IF(1=1,IF(M31="","",IF(AND(ISNUMBER(M31),M31&lt;1,N31="kg"),"g",IF(AND(ISNUMBER(M31),M31&lt;1,N31="L"),"cl",N31))),N("P28"))</f>
        <v/>
      </c>
      <c r="R31" s="115" t="str">
        <f>IF(1=1,IF(E31="","",IF(F31="","A CONTROLER",IF(NOT(ISNUMBER(F31)),"TEXTE",IF(OR(L31="",L31&lt;=0),"COMMANDE PRINCIPALE INCOMPLETE",IF(G31="","UNITE MANQUANTE",IF(COUNTIF(B384:B428,AE31)=0,"UNITE A CONTROLER","OK")))))),N("Q9"))</f>
        <v/>
      </c>
      <c r="S31" s="105"/>
      <c r="T31" s="141">
        <f t="shared" si="2"/>
        <v>0</v>
      </c>
      <c r="U31" s="133" t="str">
        <f>IF(1=1,IF(E31="","",U9),N("S28"))</f>
        <v/>
      </c>
      <c r="V31" s="133" t="str">
        <f>IF(1=1,IF(E31="","",V9),N("T28"))</f>
        <v/>
      </c>
      <c r="W31" s="135" t="str">
        <f>IF(1=1,IF(OR(U31="",V31="",NOT(ISNUMBER(U31)),NOT(ISNUMBER(V31)),U31=0),"",V31/U31),N("U28"))</f>
        <v/>
      </c>
      <c r="X31" s="136" t="str">
        <f>IF(1=1,IF(OR(W31="",NOT(ISNUMBER(F31))),"",F31*W31*IFERROR(INDEX(D384:D428,MATCH(AE31,B384:B428,0)),1)),N("V7"))</f>
        <v/>
      </c>
      <c r="Y31" s="137" t="str">
        <f>IF(1=1,IF(F31="","",IF(G31="","",IFERROR(INDEX(E384:E428,MATCH(AE31,B384:B428,0)),G31&amp;""))),N("W6"))</f>
        <v/>
      </c>
      <c r="Z31" s="142" t="str">
        <f>IF(1=1,IF(X31="","",IF(AND(ISNUMBER(X31),X31&lt;1,Y31="kg"),MAX(1,ROUND(X31*1000,0)),IF(AND(ISNUMBER(X31),X31&lt;1,Y31="L"),MAX(1,ROUND(X31*100,0)),ROUND(X31,3)))),N("X28"))</f>
        <v/>
      </c>
      <c r="AA31" s="143" t="str">
        <f>IF(1=1,IF(X31="","",IF(AND(ISNUMBER(X31),X31&lt;1,Y31="kg"),"g",IF(AND(ISNUMBER(X31),X31&lt;1,Y31="L"),"cl",Y31))),N("Y28"))</f>
        <v/>
      </c>
      <c r="AB31" s="123" t="str">
        <f>IF(1=1,IF(E31="","",IF(F31="","A CONTROLER",IF(NOT(ISNUMBER(F31)),"TEXTE",IF(OR(W31="",W31&lt;=0),"COMMANDE COUVERTS INCOMPLETE",IF(G31="","UNITE MANQUANTE",IF(COUNTIF(B384:B428,AE31)=0,"UNITE A CONTROLER","OK")))))),N("Z6"))</f>
        <v/>
      </c>
      <c r="AD31" s="144" t="str">
        <f>IF(1=1,IF(E31="","",AD9),N("AB28"))</f>
        <v/>
      </c>
      <c r="AE31" s="125" t="str">
        <f>IF(1=1,IF(G31="","",UPPER(TRIM(SUBSTITUTE(SUBSTITUTE(G31&amp;"",CHAR(160)," ")," "," ")))),N("AC28"))</f>
        <v/>
      </c>
      <c r="AG31" s="5" t="s">
        <v>46</v>
      </c>
    </row>
    <row r="32" spans="1:43" ht="15.75" x14ac:dyDescent="0.25">
      <c r="A32" s="126" t="str">
        <f>IF(1=1,IF(E32="","",A9),N("A29"))</f>
        <v/>
      </c>
      <c r="B32" s="127" t="str">
        <f>IF(1=1,IF(E32="","",B9),N("B29"))</f>
        <v/>
      </c>
      <c r="C32" s="128"/>
      <c r="D32" s="129" t="str">
        <f>IF(ISBLANK(E32),"",LARGE(D9:D31,1)+1)</f>
        <v/>
      </c>
      <c r="E32" s="130"/>
      <c r="F32" s="131"/>
      <c r="G32" s="170"/>
      <c r="H32" s="105"/>
      <c r="I32" s="132" t="str">
        <f>IF(1=1,IF(E32="","",I9),N("H29"))</f>
        <v/>
      </c>
      <c r="J32" s="133" t="str">
        <f>IF(1=1,IF(E32="","",J9),N("I29"))</f>
        <v/>
      </c>
      <c r="K32" s="134" t="str">
        <f>IF(1=1,IF(E32="","",K9),N("J29"))</f>
        <v/>
      </c>
      <c r="L32" s="135" t="str">
        <f>IF(1=1,IF(OR(J32="",O32="",NOT(ISNUMBER(J32)),NOT(ISNUMBER(O32)),J32=0),"",O32/J32),N("L29"))</f>
        <v/>
      </c>
      <c r="M32" s="136" t="str">
        <f>IF(1=1,IF(OR(L32="",NOT(ISNUMBER(F32))),"",F32*L32*IFERROR(INDEX(D384:D428,MATCH(AE32,B384:B428,0)),1)),N("M13"))</f>
        <v/>
      </c>
      <c r="N32" s="137" t="str">
        <f>IF(1=1,IF(F32="","",IF(G32="","",IFERROR(INDEX(E384:E428,MATCH(AE32,B384:B428,0)),G32&amp;""))),N("N6"))</f>
        <v/>
      </c>
      <c r="O32" s="138" t="str">
        <f>IF(1=1,IF(E32="","",O9),N("K29"))</f>
        <v/>
      </c>
      <c r="P32" s="139" t="str">
        <f>IF(1=1,IF(M32="","",IF(AND(ISNUMBER(M32),M32&lt;1,N32="kg"),MAX(1,ROUND(M32*1000,0)),IF(AND(ISNUMBER(M32),M32&lt;1,N32="L"),MAX(1,ROUND(M32*100,0)),ROUND(M32,3)))),N("O29"))</f>
        <v/>
      </c>
      <c r="Q32" s="140" t="str">
        <f>IF(1=1,IF(M32="","",IF(AND(ISNUMBER(M32),M32&lt;1,N32="kg"),"g",IF(AND(ISNUMBER(M32),M32&lt;1,N32="L"),"cl",N32))),N("P29"))</f>
        <v/>
      </c>
      <c r="R32" s="115" t="str">
        <f>IF(1=1,IF(E32="","",IF(F32="","A CONTROLER",IF(NOT(ISNUMBER(F32)),"TEXTE",IF(OR(L32="",L32&lt;=0),"COMMANDE PRINCIPALE INCOMPLETE",IF(G32="","UNITE MANQUANTE",IF(COUNTIF(B384:B428,AE32)=0,"UNITE A CONTROLER","OK")))))),N("Q9"))</f>
        <v/>
      </c>
      <c r="S32" s="105"/>
      <c r="T32" s="141">
        <f t="shared" si="2"/>
        <v>0</v>
      </c>
      <c r="U32" s="133" t="str">
        <f>IF(1=1,IF(E32="","",U9),N("S29"))</f>
        <v/>
      </c>
      <c r="V32" s="133" t="str">
        <f>IF(1=1,IF(E32="","",V9),N("T29"))</f>
        <v/>
      </c>
      <c r="W32" s="135" t="str">
        <f>IF(1=1,IF(OR(U32="",V32="",NOT(ISNUMBER(U32)),NOT(ISNUMBER(V32)),U32=0),"",V32/U32),N("U29"))</f>
        <v/>
      </c>
      <c r="X32" s="136" t="str">
        <f>IF(1=1,IF(OR(W32="",NOT(ISNUMBER(F32))),"",F32*W32*IFERROR(INDEX(D384:D428,MATCH(AE32,B384:B428,0)),1)),N("V7"))</f>
        <v/>
      </c>
      <c r="Y32" s="137" t="str">
        <f>IF(1=1,IF(F32="","",IF(G32="","",IFERROR(INDEX(E384:E428,MATCH(AE32,B384:B428,0)),G32&amp;""))),N("W6"))</f>
        <v/>
      </c>
      <c r="Z32" s="142" t="str">
        <f>IF(1=1,IF(X32="","",IF(AND(ISNUMBER(X32),X32&lt;1,Y32="kg"),MAX(1,ROUND(X32*1000,0)),IF(AND(ISNUMBER(X32),X32&lt;1,Y32="L"),MAX(1,ROUND(X32*100,0)),ROUND(X32,3)))),N("X29"))</f>
        <v/>
      </c>
      <c r="AA32" s="143" t="str">
        <f>IF(1=1,IF(X32="","",IF(AND(ISNUMBER(X32),X32&lt;1,Y32="kg"),"g",IF(AND(ISNUMBER(X32),X32&lt;1,Y32="L"),"cl",Y32))),N("Y29"))</f>
        <v/>
      </c>
      <c r="AB32" s="123" t="str">
        <f>IF(1=1,IF(E32="","",IF(F32="","A CONTROLER",IF(NOT(ISNUMBER(F32)),"TEXTE",IF(OR(W32="",W32&lt;=0),"COMMANDE COUVERTS INCOMPLETE",IF(G32="","UNITE MANQUANTE",IF(COUNTIF(B384:B428,AE32)=0,"UNITE A CONTROLER","OK")))))),N("Z6"))</f>
        <v/>
      </c>
      <c r="AD32" s="144" t="str">
        <f>IF(1=1,IF(E32="","",AD9),N("AB29"))</f>
        <v/>
      </c>
      <c r="AE32" s="125" t="str">
        <f>IF(1=1,IF(G32="","",UPPER(TRIM(SUBSTITUTE(SUBSTITUTE(G32&amp;"",CHAR(160)," ")," "," ")))),N("AC29"))</f>
        <v/>
      </c>
      <c r="AG32" s="5" t="s">
        <v>47</v>
      </c>
    </row>
    <row r="33" spans="1:33" ht="15.75" x14ac:dyDescent="0.25">
      <c r="A33" s="126" t="str">
        <f>IF(1=1,IF(E33="","",A9),N("A30"))</f>
        <v/>
      </c>
      <c r="B33" s="127" t="str">
        <f>IF(1=1,IF(E33="","",B9),N("B30"))</f>
        <v/>
      </c>
      <c r="C33" s="127"/>
      <c r="D33" s="129" t="str">
        <f>IF(ISBLANK(E33),"",LARGE(D9:D32,1)+1)</f>
        <v/>
      </c>
      <c r="E33" s="130"/>
      <c r="F33" s="131"/>
      <c r="G33" s="170"/>
      <c r="H33" s="105"/>
      <c r="I33" s="132" t="str">
        <f>IF(1=1,IF(E33="","",I9),N("H30"))</f>
        <v/>
      </c>
      <c r="J33" s="133" t="str">
        <f>IF(1=1,IF(E33="","",J9),N("I30"))</f>
        <v/>
      </c>
      <c r="K33" s="134" t="str">
        <f>IF(1=1,IF(E33="","",K9),N("J30"))</f>
        <v/>
      </c>
      <c r="L33" s="135" t="str">
        <f>IF(1=1,IF(OR(J33="",O33="",NOT(ISNUMBER(J33)),NOT(ISNUMBER(O33)),J33=0),"",O33/J33),N("L30"))</f>
        <v/>
      </c>
      <c r="M33" s="136" t="str">
        <f>IF(1=1,IF(OR(L33="",NOT(ISNUMBER(F33))),"",F33*L33*IFERROR(INDEX(D384:D428,MATCH(AE33,B384:B428,0)),1)),N("M13"))</f>
        <v/>
      </c>
      <c r="N33" s="137" t="str">
        <f>IF(1=1,IF(F33="","",IF(G33="","",IFERROR(INDEX(E384:E428,MATCH(AE33,B384:B428,0)),G33&amp;""))),N("N6"))</f>
        <v/>
      </c>
      <c r="O33" s="138" t="str">
        <f>IF(1=1,IF(E33="","",O9),N("K30"))</f>
        <v/>
      </c>
      <c r="P33" s="139" t="str">
        <f>IF(1=1,IF(M33="","",IF(AND(ISNUMBER(M33),M33&lt;1,N33="kg"),MAX(1,ROUND(M33*1000,0)),IF(AND(ISNUMBER(M33),M33&lt;1,N33="L"),MAX(1,ROUND(M33*100,0)),ROUND(M33,3)))),N("O30"))</f>
        <v/>
      </c>
      <c r="Q33" s="140" t="str">
        <f>IF(1=1,IF(M33="","",IF(AND(ISNUMBER(M33),M33&lt;1,N33="kg"),"g",IF(AND(ISNUMBER(M33),M33&lt;1,N33="L"),"cl",N33))),N("P30"))</f>
        <v/>
      </c>
      <c r="R33" s="115" t="str">
        <f>IF(1=1,IF(E33="","",IF(F33="","A CONTROLER",IF(NOT(ISNUMBER(F33)),"TEXTE",IF(OR(L33="",L33&lt;=0),"COMMANDE PRINCIPALE INCOMPLETE",IF(G33="","UNITE MANQUANTE",IF(COUNTIF(B384:B428,AE33)=0,"UNITE A CONTROLER","OK")))))),N("Q9"))</f>
        <v/>
      </c>
      <c r="S33" s="105"/>
      <c r="T33" s="141">
        <f t="shared" si="2"/>
        <v>0</v>
      </c>
      <c r="U33" s="133" t="str">
        <f>IF(1=1,IF(E33="","",U9),N("S30"))</f>
        <v/>
      </c>
      <c r="V33" s="133" t="str">
        <f>IF(1=1,IF(E33="","",V9),N("T30"))</f>
        <v/>
      </c>
      <c r="W33" s="135" t="str">
        <f>IF(1=1,IF(OR(U33="",V33="",NOT(ISNUMBER(U33)),NOT(ISNUMBER(V33)),U33=0),"",V33/U33),N("U30"))</f>
        <v/>
      </c>
      <c r="X33" s="136" t="str">
        <f>IF(1=1,IF(OR(W33="",NOT(ISNUMBER(F33))),"",F33*W33*IFERROR(INDEX(D384:D428,MATCH(AE33,B384:B428,0)),1)),N("V7"))</f>
        <v/>
      </c>
      <c r="Y33" s="137" t="str">
        <f>IF(1=1,IF(F33="","",IF(G33="","",IFERROR(INDEX(E384:E428,MATCH(AE33,B384:B428,0)),G33&amp;""))),N("W6"))</f>
        <v/>
      </c>
      <c r="Z33" s="142" t="str">
        <f>IF(1=1,IF(X33="","",IF(AND(ISNUMBER(X33),X33&lt;1,Y33="kg"),MAX(1,ROUND(X33*1000,0)),IF(AND(ISNUMBER(X33),X33&lt;1,Y33="L"),MAX(1,ROUND(X33*100,0)),ROUND(X33,3)))),N("X30"))</f>
        <v/>
      </c>
      <c r="AA33" s="143" t="str">
        <f>IF(1=1,IF(X33="","",IF(AND(ISNUMBER(X33),X33&lt;1,Y33="kg"),"g",IF(AND(ISNUMBER(X33),X33&lt;1,Y33="L"),"cl",Y33))),N("Y30"))</f>
        <v/>
      </c>
      <c r="AB33" s="123" t="str">
        <f>IF(1=1,IF(E33="","",IF(F33="","A CONTROLER",IF(NOT(ISNUMBER(F33)),"TEXTE",IF(OR(W33="",W33&lt;=0),"COMMANDE COUVERTS INCOMPLETE",IF(G33="","UNITE MANQUANTE",IF(COUNTIF(B384:B428,AE33)=0,"UNITE A CONTROLER","OK")))))),N("Z6"))</f>
        <v/>
      </c>
      <c r="AD33" s="144" t="str">
        <f>IF(1=1,IF(E33="","",AD9),N("AB30"))</f>
        <v/>
      </c>
      <c r="AE33" s="125" t="str">
        <f>IF(1=1,IF(G33="","",UPPER(TRIM(SUBSTITUTE(SUBSTITUTE(G33&amp;"",CHAR(160)," ")," "," ")))),N("AC30"))</f>
        <v/>
      </c>
      <c r="AG33" s="5" t="s">
        <v>48</v>
      </c>
    </row>
    <row r="34" spans="1:33" ht="15.75" x14ac:dyDescent="0.25">
      <c r="A34" s="126" t="str">
        <f>IF(1=1,IF(E34="","",A9),N("A31"))</f>
        <v/>
      </c>
      <c r="B34" s="127" t="str">
        <f>IF(1=1,IF(E34="","",B9),N("B31"))</f>
        <v/>
      </c>
      <c r="C34" s="127"/>
      <c r="D34" s="129" t="str">
        <f>IF(ISBLANK(E34),"",LARGE(D9:D33,1)+1)</f>
        <v/>
      </c>
      <c r="E34" s="130"/>
      <c r="F34" s="131"/>
      <c r="G34" s="170"/>
      <c r="H34" s="105"/>
      <c r="I34" s="132" t="str">
        <f>IF(1=1,IF(E34="","",I9),N("H31"))</f>
        <v/>
      </c>
      <c r="J34" s="133" t="str">
        <f>IF(1=1,IF(E34="","",J9),N("I31"))</f>
        <v/>
      </c>
      <c r="K34" s="134" t="str">
        <f>IF(1=1,IF(E34="","",K9),N("J31"))</f>
        <v/>
      </c>
      <c r="L34" s="135" t="str">
        <f>IF(1=1,IF(OR(J34="",O34="",NOT(ISNUMBER(J34)),NOT(ISNUMBER(O34)),J34=0),"",O34/J34),N("L31"))</f>
        <v/>
      </c>
      <c r="M34" s="136" t="str">
        <f>IF(1=1,IF(OR(L34="",NOT(ISNUMBER(F34))),"",F34*L34*IFERROR(INDEX(D384:D428,MATCH(AE34,B384:B428,0)),1)),N("M13"))</f>
        <v/>
      </c>
      <c r="N34" s="137" t="str">
        <f>IF(1=1,IF(F34="","",IF(G34="","",IFERROR(INDEX(E384:E428,MATCH(AE34,B384:B428,0)),G34&amp;""))),N("N6"))</f>
        <v/>
      </c>
      <c r="O34" s="138" t="str">
        <f>IF(1=1,IF(E34="","",O9),N("K31"))</f>
        <v/>
      </c>
      <c r="P34" s="139" t="str">
        <f>IF(1=1,IF(M34="","",IF(AND(ISNUMBER(M34),M34&lt;1,N34="kg"),MAX(1,ROUND(M34*1000,0)),IF(AND(ISNUMBER(M34),M34&lt;1,N34="L"),MAX(1,ROUND(M34*100,0)),ROUND(M34,3)))),N("O31"))</f>
        <v/>
      </c>
      <c r="Q34" s="140" t="str">
        <f>IF(1=1,IF(M34="","",IF(AND(ISNUMBER(M34),M34&lt;1,N34="kg"),"g",IF(AND(ISNUMBER(M34),M34&lt;1,N34="L"),"cl",N34))),N("P31"))</f>
        <v/>
      </c>
      <c r="R34" s="115" t="str">
        <f>IF(1=1,IF(E34="","",IF(F34="","A CONTROLER",IF(NOT(ISNUMBER(F34)),"TEXTE",IF(OR(L34="",L34&lt;=0),"COMMANDE PRINCIPALE INCOMPLETE",IF(G34="","UNITE MANQUANTE",IF(COUNTIF(B384:B428,AE34)=0,"UNITE A CONTROLER","OK")))))),N("Q9"))</f>
        <v/>
      </c>
      <c r="S34" s="105"/>
      <c r="T34" s="141">
        <f t="shared" si="2"/>
        <v>0</v>
      </c>
      <c r="U34" s="133" t="str">
        <f>IF(1=1,IF(E34="","",U9),N("S31"))</f>
        <v/>
      </c>
      <c r="V34" s="133" t="str">
        <f>IF(1=1,IF(E34="","",V9),N("T31"))</f>
        <v/>
      </c>
      <c r="W34" s="135" t="str">
        <f>IF(1=1,IF(OR(U34="",V34="",NOT(ISNUMBER(U34)),NOT(ISNUMBER(V34)),U34=0),"",V34/U34),N("U31"))</f>
        <v/>
      </c>
      <c r="X34" s="136" t="str">
        <f>IF(1=1,IF(OR(W34="",NOT(ISNUMBER(F34))),"",F34*W34*IFERROR(INDEX(D384:D428,MATCH(AE34,B384:B428,0)),1)),N("V7"))</f>
        <v/>
      </c>
      <c r="Y34" s="137" t="str">
        <f>IF(1=1,IF(F34="","",IF(G34="","",IFERROR(INDEX(E384:E428,MATCH(AE34,B384:B428,0)),G34&amp;""))),N("W6"))</f>
        <v/>
      </c>
      <c r="Z34" s="142" t="str">
        <f>IF(1=1,IF(X34="","",IF(AND(ISNUMBER(X34),X34&lt;1,Y34="kg"),MAX(1,ROUND(X34*1000,0)),IF(AND(ISNUMBER(X34),X34&lt;1,Y34="L"),MAX(1,ROUND(X34*100,0)),ROUND(X34,3)))),N("X31"))</f>
        <v/>
      </c>
      <c r="AA34" s="143" t="str">
        <f>IF(1=1,IF(X34="","",IF(AND(ISNUMBER(X34),X34&lt;1,Y34="kg"),"g",IF(AND(ISNUMBER(X34),X34&lt;1,Y34="L"),"cl",Y34))),N("Y31"))</f>
        <v/>
      </c>
      <c r="AB34" s="123" t="str">
        <f>IF(1=1,IF(E34="","",IF(F34="","A CONTROLER",IF(NOT(ISNUMBER(F34)),"TEXTE",IF(OR(W34="",W34&lt;=0),"COMMANDE COUVERTS INCOMPLETE",IF(G34="","UNITE MANQUANTE",IF(COUNTIF(B384:B428,AE34)=0,"UNITE A CONTROLER","OK")))))),N("Z6"))</f>
        <v/>
      </c>
      <c r="AD34" s="144" t="str">
        <f>IF(1=1,IF(E34="","",AD9),N("AB31"))</f>
        <v/>
      </c>
      <c r="AE34" s="125" t="str">
        <f>IF(1=1,IF(G34="","",UPPER(TRIM(SUBSTITUTE(SUBSTITUTE(G34&amp;"",CHAR(160)," ")," "," ")))),N("AC31"))</f>
        <v/>
      </c>
      <c r="AG34" s="5" t="s">
        <v>49</v>
      </c>
    </row>
    <row r="35" spans="1:33" ht="15.75" x14ac:dyDescent="0.25">
      <c r="A35" s="126" t="str">
        <f>IF(1=1,IF(E35="","",A9),N("A32"))</f>
        <v/>
      </c>
      <c r="B35" s="127" t="str">
        <f>IF(1=1,IF(E35="","",B9),N("B32"))</f>
        <v/>
      </c>
      <c r="C35" s="127"/>
      <c r="D35" s="129" t="str">
        <f>IF(ISBLANK(E35),"",LARGE(D9:D34,1)+1)</f>
        <v/>
      </c>
      <c r="E35" s="130"/>
      <c r="F35" s="131"/>
      <c r="G35" s="170"/>
      <c r="H35" s="105"/>
      <c r="I35" s="132" t="str">
        <f>IF(1=1,IF(E35="","",I9),N("H32"))</f>
        <v/>
      </c>
      <c r="J35" s="133" t="str">
        <f>IF(1=1,IF(E35="","",J9),N("I32"))</f>
        <v/>
      </c>
      <c r="K35" s="134" t="str">
        <f>IF(1=1,IF(E35="","",K9),N("J32"))</f>
        <v/>
      </c>
      <c r="L35" s="135" t="str">
        <f>IF(1=1,IF(OR(J35="",O35="",NOT(ISNUMBER(J35)),NOT(ISNUMBER(O35)),J35=0),"",O35/J35),N("L32"))</f>
        <v/>
      </c>
      <c r="M35" s="136" t="str">
        <f>IF(1=1,IF(OR(L35="",NOT(ISNUMBER(F35))),"",F35*L35*IFERROR(INDEX(D384:D428,MATCH(AE35,B384:B428,0)),1)),N("M13"))</f>
        <v/>
      </c>
      <c r="N35" s="137" t="str">
        <f>IF(1=1,IF(F35="","",IF(G35="","",IFERROR(INDEX(E384:E428,MATCH(AE35,B384:B428,0)),G35&amp;""))),N("N6"))</f>
        <v/>
      </c>
      <c r="O35" s="138" t="str">
        <f>IF(1=1,IF(E35="","",O9),N("K32"))</f>
        <v/>
      </c>
      <c r="P35" s="139" t="str">
        <f>IF(1=1,IF(M35="","",IF(AND(ISNUMBER(M35),M35&lt;1,N35="kg"),MAX(1,ROUND(M35*1000,0)),IF(AND(ISNUMBER(M35),M35&lt;1,N35="L"),MAX(1,ROUND(M35*100,0)),ROUND(M35,3)))),N("O32"))</f>
        <v/>
      </c>
      <c r="Q35" s="140" t="str">
        <f>IF(1=1,IF(M35="","",IF(AND(ISNUMBER(M35),M35&lt;1,N35="kg"),"g",IF(AND(ISNUMBER(M35),M35&lt;1,N35="L"),"cl",N35))),N("P32"))</f>
        <v/>
      </c>
      <c r="R35" s="115" t="str">
        <f>IF(1=1,IF(E35="","",IF(F35="","A CONTROLER",IF(NOT(ISNUMBER(F35)),"TEXTE",IF(OR(L35="",L35&lt;=0),"COMMANDE PRINCIPALE INCOMPLETE",IF(G35="","UNITE MANQUANTE",IF(COUNTIF(B384:B428,AE35)=0,"UNITE A CONTROLER","OK")))))),N("Q9"))</f>
        <v/>
      </c>
      <c r="S35" s="105"/>
      <c r="T35" s="141">
        <f t="shared" si="2"/>
        <v>0</v>
      </c>
      <c r="U35" s="133" t="str">
        <f>IF(1=1,IF(E35="","",U9),N("S32"))</f>
        <v/>
      </c>
      <c r="V35" s="133" t="str">
        <f>IF(1=1,IF(E35="","",V9),N("T32"))</f>
        <v/>
      </c>
      <c r="W35" s="135" t="str">
        <f>IF(1=1,IF(OR(U35="",V35="",NOT(ISNUMBER(U35)),NOT(ISNUMBER(V35)),U35=0),"",V35/U35),N("U32"))</f>
        <v/>
      </c>
      <c r="X35" s="136" t="str">
        <f>IF(1=1,IF(OR(W35="",NOT(ISNUMBER(F35))),"",F35*W35*IFERROR(INDEX(D384:D428,MATCH(AE35,B384:B428,0)),1)),N("V7"))</f>
        <v/>
      </c>
      <c r="Y35" s="137" t="str">
        <f>IF(1=1,IF(F35="","",IF(G35="","",IFERROR(INDEX(E384:E428,MATCH(AE35,B384:B428,0)),G35&amp;""))),N("W6"))</f>
        <v/>
      </c>
      <c r="Z35" s="142" t="str">
        <f>IF(1=1,IF(X35="","",IF(AND(ISNUMBER(X35),X35&lt;1,Y35="kg"),MAX(1,ROUND(X35*1000,0)),IF(AND(ISNUMBER(X35),X35&lt;1,Y35="L"),MAX(1,ROUND(X35*100,0)),ROUND(X35,3)))),N("X32"))</f>
        <v/>
      </c>
      <c r="AA35" s="143" t="str">
        <f>IF(1=1,IF(X35="","",IF(AND(ISNUMBER(X35),X35&lt;1,Y35="kg"),"g",IF(AND(ISNUMBER(X35),X35&lt;1,Y35="L"),"cl",Y35))),N("Y32"))</f>
        <v/>
      </c>
      <c r="AB35" s="123" t="str">
        <f>IF(1=1,IF(E35="","",IF(F35="","A CONTROLER",IF(NOT(ISNUMBER(F35)),"TEXTE",IF(OR(W35="",W35&lt;=0),"COMMANDE COUVERTS INCOMPLETE",IF(G35="","UNITE MANQUANTE",IF(COUNTIF(B384:B428,AE35)=0,"UNITE A CONTROLER","OK")))))),N("Z6"))</f>
        <v/>
      </c>
      <c r="AD35" s="144" t="str">
        <f>IF(1=1,IF(E35="","",AD9),N("AB32"))</f>
        <v/>
      </c>
      <c r="AE35" s="125" t="str">
        <f>IF(1=1,IF(G35="","",UPPER(TRIM(SUBSTITUTE(SUBSTITUTE(G35&amp;"",CHAR(160)," ")," "," ")))),N("AC32"))</f>
        <v/>
      </c>
      <c r="AG35" s="5" t="s">
        <v>50</v>
      </c>
    </row>
    <row r="36" spans="1:33" ht="15.75" x14ac:dyDescent="0.25">
      <c r="A36" s="126" t="str">
        <f>IF(1=1,IF(E36="","",A9),N("A33"))</f>
        <v/>
      </c>
      <c r="B36" s="127" t="str">
        <f>IF(1=1,IF(E36="","",B9),N("B33"))</f>
        <v/>
      </c>
      <c r="C36" s="127"/>
      <c r="D36" s="129" t="str">
        <f>IF(ISBLANK(E36),"",LARGE(D9:D35,1)+1)</f>
        <v/>
      </c>
      <c r="E36" s="130"/>
      <c r="F36" s="131"/>
      <c r="G36" s="170"/>
      <c r="H36" s="105"/>
      <c r="I36" s="132" t="str">
        <f>IF(1=1,IF(E36="","",I9),N("H33"))</f>
        <v/>
      </c>
      <c r="J36" s="133" t="str">
        <f>IF(1=1,IF(E36="","",J9),N("I33"))</f>
        <v/>
      </c>
      <c r="K36" s="134" t="str">
        <f>IF(1=1,IF(E36="","",K9),N("J33"))</f>
        <v/>
      </c>
      <c r="L36" s="135" t="str">
        <f>IF(1=1,IF(OR(J36="",O36="",NOT(ISNUMBER(J36)),NOT(ISNUMBER(O36)),J36=0),"",O36/J36),N("L33"))</f>
        <v/>
      </c>
      <c r="M36" s="136" t="str">
        <f>IF(1=1,IF(OR(L36="",NOT(ISNUMBER(F36))),"",F36*L36*IFERROR(INDEX(D384:D428,MATCH(AE36,B384:B428,0)),1)),N("M13"))</f>
        <v/>
      </c>
      <c r="N36" s="137" t="str">
        <f>IF(1=1,IF(F36="","",IF(G36="","",IFERROR(INDEX(E384:E428,MATCH(AE36,B384:B428,0)),G36&amp;""))),N("N6"))</f>
        <v/>
      </c>
      <c r="O36" s="138" t="str">
        <f>IF(1=1,IF(E36="","",O9),N("K33"))</f>
        <v/>
      </c>
      <c r="P36" s="139" t="str">
        <f>IF(1=1,IF(M36="","",IF(AND(ISNUMBER(M36),M36&lt;1,N36="kg"),MAX(1,ROUND(M36*1000,0)),IF(AND(ISNUMBER(M36),M36&lt;1,N36="L"),MAX(1,ROUND(M36*100,0)),ROUND(M36,3)))),N("O33"))</f>
        <v/>
      </c>
      <c r="Q36" s="140" t="str">
        <f>IF(1=1,IF(M36="","",IF(AND(ISNUMBER(M36),M36&lt;1,N36="kg"),"g",IF(AND(ISNUMBER(M36),M36&lt;1,N36="L"),"cl",N36))),N("P33"))</f>
        <v/>
      </c>
      <c r="R36" s="115" t="str">
        <f>IF(1=1,IF(E36="","",IF(F36="","A CONTROLER",IF(NOT(ISNUMBER(F36)),"TEXTE",IF(OR(L36="",L36&lt;=0),"COMMANDE PRINCIPALE INCOMPLETE",IF(G36="","UNITE MANQUANTE",IF(COUNTIF(B384:B428,AE36)=0,"UNITE A CONTROLER","OK")))))),N("Q9"))</f>
        <v/>
      </c>
      <c r="S36" s="105"/>
      <c r="T36" s="141">
        <f t="shared" si="2"/>
        <v>0</v>
      </c>
      <c r="U36" s="133" t="str">
        <f>IF(1=1,IF(E36="","",U9),N("S33"))</f>
        <v/>
      </c>
      <c r="V36" s="133" t="str">
        <f>IF(1=1,IF(E36="","",V9),N("T33"))</f>
        <v/>
      </c>
      <c r="W36" s="135" t="str">
        <f>IF(1=1,IF(OR(U36="",V36="",NOT(ISNUMBER(U36)),NOT(ISNUMBER(V36)),U36=0),"",V36/U36),N("U33"))</f>
        <v/>
      </c>
      <c r="X36" s="136" t="str">
        <f>IF(1=1,IF(OR(W36="",NOT(ISNUMBER(F36))),"",F36*W36*IFERROR(INDEX(D384:D428,MATCH(AE36,B384:B428,0)),1)),N("V7"))</f>
        <v/>
      </c>
      <c r="Y36" s="137" t="str">
        <f>IF(1=1,IF(F36="","",IF(G36="","",IFERROR(INDEX(E384:E428,MATCH(AE36,B384:B428,0)),G36&amp;""))),N("W6"))</f>
        <v/>
      </c>
      <c r="Z36" s="142" t="str">
        <f>IF(1=1,IF(X36="","",IF(AND(ISNUMBER(X36),X36&lt;1,Y36="kg"),MAX(1,ROUND(X36*1000,0)),IF(AND(ISNUMBER(X36),X36&lt;1,Y36="L"),MAX(1,ROUND(X36*100,0)),ROUND(X36,3)))),N("X33"))</f>
        <v/>
      </c>
      <c r="AA36" s="143" t="str">
        <f>IF(1=1,IF(X36="","",IF(AND(ISNUMBER(X36),X36&lt;1,Y36="kg"),"g",IF(AND(ISNUMBER(X36),X36&lt;1,Y36="L"),"cl",Y36))),N("Y33"))</f>
        <v/>
      </c>
      <c r="AB36" s="123" t="str">
        <f>IF(1=1,IF(E36="","",IF(F36="","A CONTROLER",IF(NOT(ISNUMBER(F36)),"TEXTE",IF(OR(W36="",W36&lt;=0),"COMMANDE COUVERTS INCOMPLETE",IF(G36="","UNITE MANQUANTE",IF(COUNTIF(B384:B428,AE36)=0,"UNITE A CONTROLER","OK")))))),N("Z6"))</f>
        <v/>
      </c>
      <c r="AD36" s="144" t="str">
        <f>IF(1=1,IF(E36="","",AD9),N("AB33"))</f>
        <v/>
      </c>
      <c r="AE36" s="125" t="str">
        <f>IF(1=1,IF(G36="","",UPPER(TRIM(SUBSTITUTE(SUBSTITUTE(G36&amp;"",CHAR(160)," ")," "," ")))),N("AC33"))</f>
        <v/>
      </c>
      <c r="AG36" s="244" t="s">
        <v>51</v>
      </c>
    </row>
    <row r="37" spans="1:33" ht="15.75" x14ac:dyDescent="0.25">
      <c r="A37" s="126" t="str">
        <f>IF(1=1,IF(E37="","",A9),N("A34"))</f>
        <v/>
      </c>
      <c r="B37" s="127" t="str">
        <f>IF(1=1,IF(E37="","",B9),N("B34"))</f>
        <v/>
      </c>
      <c r="C37" s="127"/>
      <c r="D37" s="129" t="str">
        <f>IF(ISBLANK(E37),"",LARGE(D9:D36,1)+1)</f>
        <v/>
      </c>
      <c r="E37" s="130"/>
      <c r="F37" s="131"/>
      <c r="G37" s="170"/>
      <c r="H37" s="105"/>
      <c r="I37" s="132" t="str">
        <f>IF(1=1,IF(E37="","",I9),N("H34"))</f>
        <v/>
      </c>
      <c r="J37" s="133" t="str">
        <f>IF(1=1,IF(E37="","",J9),N("I34"))</f>
        <v/>
      </c>
      <c r="K37" s="134" t="str">
        <f>IF(1=1,IF(E37="","",K9),N("J34"))</f>
        <v/>
      </c>
      <c r="L37" s="135" t="str">
        <f>IF(1=1,IF(OR(J37="",O37="",NOT(ISNUMBER(J37)),NOT(ISNUMBER(O37)),J37=0),"",O37/J37),N("L34"))</f>
        <v/>
      </c>
      <c r="M37" s="136" t="str">
        <f>IF(1=1,IF(OR(L37="",NOT(ISNUMBER(F37))),"",F37*L37*IFERROR(INDEX(D384:D428,MATCH(AE37,B384:B428,0)),1)),N("M13"))</f>
        <v/>
      </c>
      <c r="N37" s="137" t="str">
        <f>IF(1=1,IF(F37="","",IF(G37="","",IFERROR(INDEX(E384:E428,MATCH(AE37,B384:B428,0)),G37&amp;""))),N("N6"))</f>
        <v/>
      </c>
      <c r="O37" s="138" t="str">
        <f>IF(1=1,IF(E37="","",O9),N("K34"))</f>
        <v/>
      </c>
      <c r="P37" s="139" t="str">
        <f>IF(1=1,IF(M37="","",IF(AND(ISNUMBER(M37),M37&lt;1,N37="kg"),MAX(1,ROUND(M37*1000,0)),IF(AND(ISNUMBER(M37),M37&lt;1,N37="L"),MAX(1,ROUND(M37*100,0)),ROUND(M37,3)))),N("O34"))</f>
        <v/>
      </c>
      <c r="Q37" s="140" t="str">
        <f>IF(1=1,IF(M37="","",IF(AND(ISNUMBER(M37),M37&lt;1,N37="kg"),"g",IF(AND(ISNUMBER(M37),M37&lt;1,N37="L"),"cl",N37))),N("P34"))</f>
        <v/>
      </c>
      <c r="R37" s="115" t="str">
        <f>IF(1=1,IF(E37="","",IF(F37="","A CONTROLER",IF(NOT(ISNUMBER(F37)),"TEXTE",IF(OR(L37="",L37&lt;=0),"COMMANDE PRINCIPALE INCOMPLETE",IF(G37="","UNITE MANQUANTE",IF(COUNTIF(B384:B428,AE37)=0,"UNITE A CONTROLER","OK")))))),N("Q9"))</f>
        <v/>
      </c>
      <c r="S37" s="105"/>
      <c r="T37" s="141">
        <f t="shared" si="2"/>
        <v>0</v>
      </c>
      <c r="U37" s="133" t="str">
        <f>IF(1=1,IF(E37="","",U9),N("S34"))</f>
        <v/>
      </c>
      <c r="V37" s="133" t="str">
        <f>IF(1=1,IF(E37="","",V9),N("T34"))</f>
        <v/>
      </c>
      <c r="W37" s="135" t="str">
        <f>IF(1=1,IF(OR(U37="",V37="",NOT(ISNUMBER(U37)),NOT(ISNUMBER(V37)),U37=0),"",V37/U37),N("U34"))</f>
        <v/>
      </c>
      <c r="X37" s="136" t="str">
        <f>IF(1=1,IF(OR(W37="",NOT(ISNUMBER(F37))),"",F37*W37*IFERROR(INDEX(D384:D428,MATCH(AE37,B384:B428,0)),1)),N("V7"))</f>
        <v/>
      </c>
      <c r="Y37" s="137" t="str">
        <f>IF(1=1,IF(F37="","",IF(G37="","",IFERROR(INDEX(E384:E428,MATCH(AE37,B384:B428,0)),G37&amp;""))),N("W6"))</f>
        <v/>
      </c>
      <c r="Z37" s="142" t="str">
        <f>IF(1=1,IF(X37="","",IF(AND(ISNUMBER(X37),X37&lt;1,Y37="kg"),MAX(1,ROUND(X37*1000,0)),IF(AND(ISNUMBER(X37),X37&lt;1,Y37="L"),MAX(1,ROUND(X37*100,0)),ROUND(X37,3)))),N("X34"))</f>
        <v/>
      </c>
      <c r="AA37" s="143" t="str">
        <f>IF(1=1,IF(X37="","",IF(AND(ISNUMBER(X37),X37&lt;1,Y37="kg"),"g",IF(AND(ISNUMBER(X37),X37&lt;1,Y37="L"),"cl",Y37))),N("Y34"))</f>
        <v/>
      </c>
      <c r="AB37" s="123" t="str">
        <f>IF(1=1,IF(E37="","",IF(F37="","A CONTROLER",IF(NOT(ISNUMBER(F37)),"TEXTE",IF(OR(W37="",W37&lt;=0),"COMMANDE COUVERTS INCOMPLETE",IF(G37="","UNITE MANQUANTE",IF(COUNTIF(B384:B428,AE37)=0,"UNITE A CONTROLER","OK")))))),N("Z6"))</f>
        <v/>
      </c>
      <c r="AD37" s="144" t="str">
        <f>IF(1=1,IF(E37="","",AD9),N("AB34"))</f>
        <v/>
      </c>
      <c r="AE37" s="125" t="str">
        <f>IF(1=1,IF(G37="","",UPPER(TRIM(SUBSTITUTE(SUBSTITUTE(G37&amp;"",CHAR(160)," ")," "," ")))),N("AC34"))</f>
        <v/>
      </c>
      <c r="AG37" s="244" t="s">
        <v>54</v>
      </c>
    </row>
    <row r="38" spans="1:33" ht="15.75" x14ac:dyDescent="0.25">
      <c r="A38" s="126" t="str">
        <f>IF(1=1,IF(E38="","",A9),N("A35"))</f>
        <v/>
      </c>
      <c r="B38" s="127" t="str">
        <f>IF(1=1,IF(E38="","",B9),N("B35"))</f>
        <v/>
      </c>
      <c r="C38" s="127"/>
      <c r="D38" s="129" t="str">
        <f>IF(ISBLANK(E38),"",LARGE(D9:D37,1)+1)</f>
        <v/>
      </c>
      <c r="E38" s="130"/>
      <c r="F38" s="131"/>
      <c r="G38" s="170"/>
      <c r="H38" s="105"/>
      <c r="I38" s="132" t="str">
        <f>IF(1=1,IF(E38="","",I9),N("H35"))</f>
        <v/>
      </c>
      <c r="J38" s="133" t="str">
        <f>IF(1=1,IF(E38="","",J9),N("I35"))</f>
        <v/>
      </c>
      <c r="K38" s="134" t="str">
        <f>IF(1=1,IF(E38="","",K9),N("J35"))</f>
        <v/>
      </c>
      <c r="L38" s="135" t="str">
        <f>IF(1=1,IF(OR(J38="",O38="",NOT(ISNUMBER(J38)),NOT(ISNUMBER(O38)),J38=0),"",O38/J38),N("L35"))</f>
        <v/>
      </c>
      <c r="M38" s="136" t="str">
        <f>IF(1=1,IF(OR(L38="",NOT(ISNUMBER(F38))),"",F38*L38*IFERROR(INDEX(D384:D428,MATCH(AE38,B384:B428,0)),1)),N("M13"))</f>
        <v/>
      </c>
      <c r="N38" s="137" t="str">
        <f>IF(1=1,IF(F38="","",IF(G38="","",IFERROR(INDEX(E384:E428,MATCH(AE38,B384:B428,0)),G38&amp;""))),N("N6"))</f>
        <v/>
      </c>
      <c r="O38" s="138" t="str">
        <f>IF(1=1,IF(E38="","",O9),N("K35"))</f>
        <v/>
      </c>
      <c r="P38" s="139" t="str">
        <f>IF(1=1,IF(M38="","",IF(AND(ISNUMBER(M38),M38&lt;1,N38="kg"),MAX(1,ROUND(M38*1000,0)),IF(AND(ISNUMBER(M38),M38&lt;1,N38="L"),MAX(1,ROUND(M38*100,0)),ROUND(M38,3)))),N("O35"))</f>
        <v/>
      </c>
      <c r="Q38" s="140" t="str">
        <f>IF(1=1,IF(M38="","",IF(AND(ISNUMBER(M38),M38&lt;1,N38="kg"),"g",IF(AND(ISNUMBER(M38),M38&lt;1,N38="L"),"cl",N38))),N("P35"))</f>
        <v/>
      </c>
      <c r="R38" s="115" t="str">
        <f>IF(1=1,IF(E38="","",IF(F38="","A CONTROLER",IF(NOT(ISNUMBER(F38)),"TEXTE",IF(OR(L38="",L38&lt;=0),"COMMANDE PRINCIPALE INCOMPLETE",IF(G38="","UNITE MANQUANTE",IF(COUNTIF(B384:B428,AE38)=0,"UNITE A CONTROLER","OK")))))),N("Q9"))</f>
        <v/>
      </c>
      <c r="S38" s="105"/>
      <c r="T38" s="141">
        <f t="shared" si="2"/>
        <v>0</v>
      </c>
      <c r="U38" s="133" t="str">
        <f>IF(1=1,IF(E38="","",U9),N("S35"))</f>
        <v/>
      </c>
      <c r="V38" s="133" t="str">
        <f>IF(1=1,IF(E38="","",V9),N("T35"))</f>
        <v/>
      </c>
      <c r="W38" s="135" t="str">
        <f>IF(1=1,IF(OR(U38="",V38="",NOT(ISNUMBER(U38)),NOT(ISNUMBER(V38)),U38=0),"",V38/U38),N("U35"))</f>
        <v/>
      </c>
      <c r="X38" s="136" t="str">
        <f>IF(1=1,IF(OR(W38="",NOT(ISNUMBER(F38))),"",F38*W38*IFERROR(INDEX(D384:D428,MATCH(AE38,B384:B428,0)),1)),N("V7"))</f>
        <v/>
      </c>
      <c r="Y38" s="137" t="str">
        <f>IF(1=1,IF(F38="","",IF(G38="","",IFERROR(INDEX(E384:E428,MATCH(AE38,B384:B428,0)),G38&amp;""))),N("W6"))</f>
        <v/>
      </c>
      <c r="Z38" s="142" t="str">
        <f>IF(1=1,IF(X38="","",IF(AND(ISNUMBER(X38),X38&lt;1,Y38="kg"),MAX(1,ROUND(X38*1000,0)),IF(AND(ISNUMBER(X38),X38&lt;1,Y38="L"),MAX(1,ROUND(X38*100,0)),ROUND(X38,3)))),N("X35"))</f>
        <v/>
      </c>
      <c r="AA38" s="143" t="str">
        <f>IF(1=1,IF(X38="","",IF(AND(ISNUMBER(X38),X38&lt;1,Y38="kg"),"g",IF(AND(ISNUMBER(X38),X38&lt;1,Y38="L"),"cl",Y38))),N("Y35"))</f>
        <v/>
      </c>
      <c r="AB38" s="123" t="str">
        <f>IF(1=1,IF(E38="","",IF(F38="","A CONTROLER",IF(NOT(ISNUMBER(F38)),"TEXTE",IF(OR(W38="",W38&lt;=0),"COMMANDE COUVERTS INCOMPLETE",IF(G38="","UNITE MANQUANTE",IF(COUNTIF(B384:B428,AE38)=0,"UNITE A CONTROLER","OK")))))),N("Z6"))</f>
        <v/>
      </c>
      <c r="AD38" s="144" t="str">
        <f>IF(1=1,IF(E38="","",AD9),N("AB35"))</f>
        <v/>
      </c>
      <c r="AE38" s="125" t="str">
        <f>IF(1=1,IF(G38="","",UPPER(TRIM(SUBSTITUTE(SUBSTITUTE(G38&amp;"",CHAR(160)," ")," "," ")))),N("AC35"))</f>
        <v/>
      </c>
      <c r="AG38" s="244" t="s">
        <v>56</v>
      </c>
    </row>
    <row r="39" spans="1:33" ht="15.75" x14ac:dyDescent="0.25">
      <c r="A39" s="126" t="str">
        <f>IF(1=1,IF(E39="","",A9),N("A36"))</f>
        <v/>
      </c>
      <c r="B39" s="127" t="str">
        <f>IF(1=1,IF(E39="","",B9),N("B36"))</f>
        <v/>
      </c>
      <c r="C39" s="127"/>
      <c r="D39" s="129" t="str">
        <f>IF(ISBLANK(E39),"",LARGE(D9:D38,1)+1)</f>
        <v/>
      </c>
      <c r="E39" s="130"/>
      <c r="F39" s="131"/>
      <c r="G39" s="170"/>
      <c r="H39" s="105"/>
      <c r="I39" s="132" t="str">
        <f>IF(1=1,IF(E39="","",I9),N("H36"))</f>
        <v/>
      </c>
      <c r="J39" s="133" t="str">
        <f>IF(1=1,IF(E39="","",J9),N("I36"))</f>
        <v/>
      </c>
      <c r="K39" s="134" t="str">
        <f>IF(1=1,IF(E39="","",K9),N("J36"))</f>
        <v/>
      </c>
      <c r="L39" s="135" t="str">
        <f>IF(1=1,IF(OR(J39="",O39="",NOT(ISNUMBER(J39)),NOT(ISNUMBER(O39)),J39=0),"",O39/J39),N("L36"))</f>
        <v/>
      </c>
      <c r="M39" s="136" t="str">
        <f>IF(1=1,IF(OR(L39="",NOT(ISNUMBER(F39))),"",F39*L39*IFERROR(INDEX(D384:D428,MATCH(AE39,B384:B428,0)),1)),N("M13"))</f>
        <v/>
      </c>
      <c r="N39" s="137" t="str">
        <f>IF(1=1,IF(F39="","",IF(G39="","",IFERROR(INDEX(E384:E428,MATCH(AE39,B384:B428,0)),G39&amp;""))),N("N6"))</f>
        <v/>
      </c>
      <c r="O39" s="138" t="str">
        <f>IF(1=1,IF(E39="","",O9),N("K36"))</f>
        <v/>
      </c>
      <c r="P39" s="139" t="str">
        <f>IF(1=1,IF(M39="","",IF(AND(ISNUMBER(M39),M39&lt;1,N39="kg"),MAX(1,ROUND(M39*1000,0)),IF(AND(ISNUMBER(M39),M39&lt;1,N39="L"),MAX(1,ROUND(M39*100,0)),ROUND(M39,3)))),N("O36"))</f>
        <v/>
      </c>
      <c r="Q39" s="140" t="str">
        <f>IF(1=1,IF(M39="","",IF(AND(ISNUMBER(M39),M39&lt;1,N39="kg"),"g",IF(AND(ISNUMBER(M39),M39&lt;1,N39="L"),"cl",N39))),N("P36"))</f>
        <v/>
      </c>
      <c r="R39" s="115" t="str">
        <f>IF(1=1,IF(E39="","",IF(F39="","A CONTROLER",IF(NOT(ISNUMBER(F39)),"TEXTE",IF(OR(L39="",L39&lt;=0),"COMMANDE PRINCIPALE INCOMPLETE",IF(G39="","UNITE MANQUANTE",IF(COUNTIF(B384:B428,AE39)=0,"UNITE A CONTROLER","OK")))))),N("Q9"))</f>
        <v/>
      </c>
      <c r="S39" s="105"/>
      <c r="T39" s="141">
        <f t="shared" si="2"/>
        <v>0</v>
      </c>
      <c r="U39" s="133" t="str">
        <f>IF(1=1,IF(E39="","",U9),N("S36"))</f>
        <v/>
      </c>
      <c r="V39" s="133" t="str">
        <f>IF(1=1,IF(E39="","",V9),N("T36"))</f>
        <v/>
      </c>
      <c r="W39" s="135" t="str">
        <f>IF(1=1,IF(OR(U39="",V39="",NOT(ISNUMBER(U39)),NOT(ISNUMBER(V39)),U39=0),"",V39/U39),N("U36"))</f>
        <v/>
      </c>
      <c r="X39" s="136" t="str">
        <f>IF(1=1,IF(OR(W39="",NOT(ISNUMBER(F39))),"",F39*W39*IFERROR(INDEX(D384:D428,MATCH(AE39,B384:B428,0)),1)),N("V7"))</f>
        <v/>
      </c>
      <c r="Y39" s="137" t="str">
        <f>IF(1=1,IF(F39="","",IF(G39="","",IFERROR(INDEX(E384:E428,MATCH(AE39,B384:B428,0)),G39&amp;""))),N("W6"))</f>
        <v/>
      </c>
      <c r="Z39" s="142" t="str">
        <f>IF(1=1,IF(X39="","",IF(AND(ISNUMBER(X39),X39&lt;1,Y39="kg"),MAX(1,ROUND(X39*1000,0)),IF(AND(ISNUMBER(X39),X39&lt;1,Y39="L"),MAX(1,ROUND(X39*100,0)),ROUND(X39,3)))),N("X36"))</f>
        <v/>
      </c>
      <c r="AA39" s="143" t="str">
        <f>IF(1=1,IF(X39="","",IF(AND(ISNUMBER(X39),X39&lt;1,Y39="kg"),"g",IF(AND(ISNUMBER(X39),X39&lt;1,Y39="L"),"cl",Y39))),N("Y36"))</f>
        <v/>
      </c>
      <c r="AB39" s="123" t="str">
        <f>IF(1=1,IF(E39="","",IF(F39="","A CONTROLER",IF(NOT(ISNUMBER(F39)),"TEXTE",IF(OR(W39="",W39&lt;=0),"COMMANDE COUVERTS INCOMPLETE",IF(G39="","UNITE MANQUANTE",IF(COUNTIF(B384:B428,AE39)=0,"UNITE A CONTROLER","OK")))))),N("Z6"))</f>
        <v/>
      </c>
      <c r="AD39" s="144" t="str">
        <f>IF(1=1,IF(E39="","",AD9),N("AB36"))</f>
        <v/>
      </c>
      <c r="AE39" s="125" t="str">
        <f>IF(1=1,IF(G39="","",UPPER(TRIM(SUBSTITUTE(SUBSTITUTE(G39&amp;"",CHAR(160)," ")," "," ")))),N("AC36"))</f>
        <v/>
      </c>
      <c r="AG39" s="244" t="s">
        <v>58</v>
      </c>
    </row>
    <row r="40" spans="1:33" ht="15.75" x14ac:dyDescent="0.25">
      <c r="A40" s="126" t="str">
        <f>IF(1=1,IF(E40="","",A9),N("A37"))</f>
        <v/>
      </c>
      <c r="B40" s="127" t="str">
        <f>IF(1=1,IF(E40="","",B9),N("B37"))</f>
        <v/>
      </c>
      <c r="C40" s="127"/>
      <c r="D40" s="129" t="str">
        <f>IF(ISBLANK(E40),"",LARGE(D9:D39,1)+1)</f>
        <v/>
      </c>
      <c r="E40" s="130"/>
      <c r="F40" s="131"/>
      <c r="G40" s="170"/>
      <c r="H40" s="105"/>
      <c r="I40" s="132" t="str">
        <f>IF(1=1,IF(E40="","",I9),N("H37"))</f>
        <v/>
      </c>
      <c r="J40" s="133" t="str">
        <f>IF(1=1,IF(E40="","",J9),N("I37"))</f>
        <v/>
      </c>
      <c r="K40" s="134" t="str">
        <f>IF(1=1,IF(E40="","",K9),N("J37"))</f>
        <v/>
      </c>
      <c r="L40" s="135" t="str">
        <f>IF(1=1,IF(OR(J40="",O40="",NOT(ISNUMBER(J40)),NOT(ISNUMBER(O40)),J40=0),"",O40/J40),N("L37"))</f>
        <v/>
      </c>
      <c r="M40" s="136" t="str">
        <f>IF(1=1,IF(OR(L40="",NOT(ISNUMBER(F40))),"",F40*L40*IFERROR(INDEX(D384:D428,MATCH(AE40,B384:B428,0)),1)),N("M13"))</f>
        <v/>
      </c>
      <c r="N40" s="137" t="str">
        <f>IF(1=1,IF(F40="","",IF(G40="","",IFERROR(INDEX(E384:E428,MATCH(AE40,B384:B428,0)),G40&amp;""))),N("N6"))</f>
        <v/>
      </c>
      <c r="O40" s="138" t="str">
        <f>IF(1=1,IF(E40="","",O9),N("K37"))</f>
        <v/>
      </c>
      <c r="P40" s="139" t="str">
        <f>IF(1=1,IF(M40="","",IF(AND(ISNUMBER(M40),M40&lt;1,N40="kg"),MAX(1,ROUND(M40*1000,0)),IF(AND(ISNUMBER(M40),M40&lt;1,N40="L"),MAX(1,ROUND(M40*100,0)),ROUND(M40,3)))),N("O37"))</f>
        <v/>
      </c>
      <c r="Q40" s="140" t="str">
        <f>IF(1=1,IF(M40="","",IF(AND(ISNUMBER(M40),M40&lt;1,N40="kg"),"g",IF(AND(ISNUMBER(M40),M40&lt;1,N40="L"),"cl",N40))),N("P37"))</f>
        <v/>
      </c>
      <c r="R40" s="115" t="str">
        <f>IF(1=1,IF(E40="","",IF(F40="","A CONTROLER",IF(NOT(ISNUMBER(F40)),"TEXTE",IF(OR(L40="",L40&lt;=0),"COMMANDE PRINCIPALE INCOMPLETE",IF(G40="","UNITE MANQUANTE",IF(COUNTIF(B384:B428,AE40)=0,"UNITE A CONTROLER","OK")))))),N("Q9"))</f>
        <v/>
      </c>
      <c r="S40" s="105"/>
      <c r="T40" s="141">
        <f t="shared" si="2"/>
        <v>0</v>
      </c>
      <c r="U40" s="133" t="str">
        <f>IF(1=1,IF(E40="","",U9),N("S37"))</f>
        <v/>
      </c>
      <c r="V40" s="133" t="str">
        <f>IF(1=1,IF(E40="","",V9),N("T37"))</f>
        <v/>
      </c>
      <c r="W40" s="135" t="str">
        <f>IF(1=1,IF(OR(U40="",V40="",NOT(ISNUMBER(U40)),NOT(ISNUMBER(V40)),U40=0),"",V40/U40),N("U37"))</f>
        <v/>
      </c>
      <c r="X40" s="136" t="str">
        <f>IF(1=1,IF(OR(W40="",NOT(ISNUMBER(F40))),"",F40*W40*IFERROR(INDEX(D384:D428,MATCH(AE40,B384:B428,0)),1)),N("V7"))</f>
        <v/>
      </c>
      <c r="Y40" s="137" t="str">
        <f>IF(1=1,IF(F40="","",IF(G40="","",IFERROR(INDEX(E384:E428,MATCH(AE40,B384:B428,0)),G40&amp;""))),N("W6"))</f>
        <v/>
      </c>
      <c r="Z40" s="142" t="str">
        <f>IF(1=1,IF(X40="","",IF(AND(ISNUMBER(X40),X40&lt;1,Y40="kg"),MAX(1,ROUND(X40*1000,0)),IF(AND(ISNUMBER(X40),X40&lt;1,Y40="L"),MAX(1,ROUND(X40*100,0)),ROUND(X40,3)))),N("X37"))</f>
        <v/>
      </c>
      <c r="AA40" s="143" t="str">
        <f>IF(1=1,IF(X40="","",IF(AND(ISNUMBER(X40),X40&lt;1,Y40="kg"),"g",IF(AND(ISNUMBER(X40),X40&lt;1,Y40="L"),"cl",Y40))),N("Y37"))</f>
        <v/>
      </c>
      <c r="AB40" s="123" t="str">
        <f>IF(1=1,IF(E40="","",IF(F40="","A CONTROLER",IF(NOT(ISNUMBER(F40)),"TEXTE",IF(OR(W40="",W40&lt;=0),"COMMANDE COUVERTS INCOMPLETE",IF(G40="","UNITE MANQUANTE",IF(COUNTIF(B384:B428,AE40)=0,"UNITE A CONTROLER","OK")))))),N("Z6"))</f>
        <v/>
      </c>
      <c r="AD40" s="144" t="str">
        <f>IF(1=1,IF(E40="","",AD9),N("AB37"))</f>
        <v/>
      </c>
      <c r="AE40" s="125" t="str">
        <f>IF(1=1,IF(G40="","",UPPER(TRIM(SUBSTITUTE(SUBSTITUTE(G40&amp;"",CHAR(160)," ")," "," ")))),N("AC37"))</f>
        <v/>
      </c>
      <c r="AG40" s="244" t="s">
        <v>60</v>
      </c>
    </row>
    <row r="41" spans="1:33" ht="15.75" x14ac:dyDescent="0.25">
      <c r="A41" s="126" t="str">
        <f>IF(1=1,IF(E41="","",A9),N("A38"))</f>
        <v/>
      </c>
      <c r="B41" s="127" t="str">
        <f>IF(1=1,IF(E41="","",B9),N("B38"))</f>
        <v/>
      </c>
      <c r="C41" s="127"/>
      <c r="D41" s="129" t="str">
        <f>IF(ISBLANK(E41),"",LARGE(D9:D40,1)+1)</f>
        <v/>
      </c>
      <c r="E41" s="130"/>
      <c r="F41" s="131"/>
      <c r="G41" s="170"/>
      <c r="H41" s="105"/>
      <c r="I41" s="132" t="str">
        <f>IF(1=1,IF(E41="","",I9),N("H38"))</f>
        <v/>
      </c>
      <c r="J41" s="133" t="str">
        <f>IF(1=1,IF(E41="","",J9),N("I38"))</f>
        <v/>
      </c>
      <c r="K41" s="134" t="str">
        <f>IF(1=1,IF(E41="","",K9),N("J38"))</f>
        <v/>
      </c>
      <c r="L41" s="135" t="str">
        <f>IF(1=1,IF(OR(J41="",O41="",NOT(ISNUMBER(J41)),NOT(ISNUMBER(O41)),J41=0),"",O41/J41),N("L38"))</f>
        <v/>
      </c>
      <c r="M41" s="136" t="str">
        <f>IF(1=1,IF(OR(L41="",NOT(ISNUMBER(F41))),"",F41*L41*IFERROR(INDEX(D384:D428,MATCH(AE41,B384:B428,0)),1)),N("M13"))</f>
        <v/>
      </c>
      <c r="N41" s="137" t="str">
        <f>IF(1=1,IF(F41="","",IF(G41="","",IFERROR(INDEX(E384:E428,MATCH(AE41,B384:B428,0)),G41&amp;""))),N("N6"))</f>
        <v/>
      </c>
      <c r="O41" s="138" t="str">
        <f>IF(1=1,IF(E41="","",O9),N("K38"))</f>
        <v/>
      </c>
      <c r="P41" s="139" t="str">
        <f>IF(1=1,IF(M41="","",IF(AND(ISNUMBER(M41),M41&lt;1,N41="kg"),MAX(1,ROUND(M41*1000,0)),IF(AND(ISNUMBER(M41),M41&lt;1,N41="L"),MAX(1,ROUND(M41*100,0)),ROUND(M41,3)))),N("O38"))</f>
        <v/>
      </c>
      <c r="Q41" s="140" t="str">
        <f>IF(1=1,IF(M41="","",IF(AND(ISNUMBER(M41),M41&lt;1,N41="kg"),"g",IF(AND(ISNUMBER(M41),M41&lt;1,N41="L"),"cl",N41))),N("P38"))</f>
        <v/>
      </c>
      <c r="R41" s="115" t="str">
        <f>IF(1=1,IF(E41="","",IF(F41="","A CONTROLER",IF(NOT(ISNUMBER(F41)),"TEXTE",IF(OR(L41="",L41&lt;=0),"COMMANDE PRINCIPALE INCOMPLETE",IF(G41="","UNITE MANQUANTE",IF(COUNTIF(B384:B428,AE41)=0,"UNITE A CONTROLER","OK")))))),N("Q9"))</f>
        <v/>
      </c>
      <c r="S41" s="105"/>
      <c r="T41" s="141">
        <f t="shared" si="2"/>
        <v>0</v>
      </c>
      <c r="U41" s="133" t="str">
        <f>IF(1=1,IF(E41="","",U9),N("S38"))</f>
        <v/>
      </c>
      <c r="V41" s="133" t="str">
        <f>IF(1=1,IF(E41="","",V9),N("T38"))</f>
        <v/>
      </c>
      <c r="W41" s="135" t="str">
        <f>IF(1=1,IF(OR(U41="",V41="",NOT(ISNUMBER(U41)),NOT(ISNUMBER(V41)),U41=0),"",V41/U41),N("U38"))</f>
        <v/>
      </c>
      <c r="X41" s="136" t="str">
        <f>IF(1=1,IF(OR(W41="",NOT(ISNUMBER(F41))),"",F41*W41*IFERROR(INDEX(D384:D428,MATCH(AE41,B384:B428,0)),1)),N("V7"))</f>
        <v/>
      </c>
      <c r="Y41" s="137" t="str">
        <f>IF(1=1,IF(F41="","",IF(G41="","",IFERROR(INDEX(E384:E428,MATCH(AE41,B384:B428,0)),G41&amp;""))),N("W6"))</f>
        <v/>
      </c>
      <c r="Z41" s="142" t="str">
        <f>IF(1=1,IF(X41="","",IF(AND(ISNUMBER(X41),X41&lt;1,Y41="kg"),MAX(1,ROUND(X41*1000,0)),IF(AND(ISNUMBER(X41),X41&lt;1,Y41="L"),MAX(1,ROUND(X41*100,0)),ROUND(X41,3)))),N("X38"))</f>
        <v/>
      </c>
      <c r="AA41" s="143" t="str">
        <f>IF(1=1,IF(X41="","",IF(AND(ISNUMBER(X41),X41&lt;1,Y41="kg"),"g",IF(AND(ISNUMBER(X41),X41&lt;1,Y41="L"),"cl",Y41))),N("Y38"))</f>
        <v/>
      </c>
      <c r="AB41" s="123" t="str">
        <f>IF(1=1,IF(E41="","",IF(F41="","A CONTROLER",IF(NOT(ISNUMBER(F41)),"TEXTE",IF(OR(W41="",W41&lt;=0),"COMMANDE COUVERTS INCOMPLETE",IF(G41="","UNITE MANQUANTE",IF(COUNTIF(B384:B428,AE41)=0,"UNITE A CONTROLER","OK")))))),N("Z6"))</f>
        <v/>
      </c>
      <c r="AD41" s="144" t="str">
        <f>IF(1=1,IF(E41="","",AD9),N("AB38"))</f>
        <v/>
      </c>
      <c r="AE41" s="125" t="str">
        <f>IF(1=1,IF(G41="","",UPPER(TRIM(SUBSTITUTE(SUBSTITUTE(G41&amp;"",CHAR(160)," ")," "," ")))),N("AC38"))</f>
        <v/>
      </c>
      <c r="AG41" s="244" t="s">
        <v>62</v>
      </c>
    </row>
    <row r="42" spans="1:33" ht="15.75" x14ac:dyDescent="0.25">
      <c r="A42" s="126" t="str">
        <f>IF(1=1,IF(E42="","",A9),N("A39"))</f>
        <v/>
      </c>
      <c r="B42" s="127" t="str">
        <f>IF(1=1,IF(E42="","",B9),N("B39"))</f>
        <v/>
      </c>
      <c r="C42" s="127"/>
      <c r="D42" s="129" t="str">
        <f>IF(ISBLANK(E42),"",LARGE(D9:D41,1)+1)</f>
        <v/>
      </c>
      <c r="E42" s="130"/>
      <c r="F42" s="131"/>
      <c r="G42" s="170"/>
      <c r="H42" s="105"/>
      <c r="I42" s="132" t="str">
        <f>IF(1=1,IF(E42="","",I9),N("H39"))</f>
        <v/>
      </c>
      <c r="J42" s="133" t="str">
        <f>IF(1=1,IF(E42="","",J9),N("I39"))</f>
        <v/>
      </c>
      <c r="K42" s="134" t="str">
        <f>IF(1=1,IF(E42="","",K9),N("J39"))</f>
        <v/>
      </c>
      <c r="L42" s="135" t="str">
        <f>IF(1=1,IF(OR(J42="",O42="",NOT(ISNUMBER(J42)),NOT(ISNUMBER(O42)),J42=0),"",O42/J42),N("L39"))</f>
        <v/>
      </c>
      <c r="M42" s="136" t="str">
        <f>IF(1=1,IF(OR(L42="",NOT(ISNUMBER(F42))),"",F42*L42*IFERROR(INDEX(D384:D428,MATCH(AE42,B384:B428,0)),1)),N("M13"))</f>
        <v/>
      </c>
      <c r="N42" s="137" t="str">
        <f>IF(1=1,IF(F42="","",IF(G42="","",IFERROR(INDEX(E384:E428,MATCH(AE42,B384:B428,0)),G42&amp;""))),N("N6"))</f>
        <v/>
      </c>
      <c r="O42" s="138" t="str">
        <f>IF(1=1,IF(E42="","",O9),N("K39"))</f>
        <v/>
      </c>
      <c r="P42" s="139" t="str">
        <f>IF(1=1,IF(M42="","",IF(AND(ISNUMBER(M42),M42&lt;1,N42="kg"),MAX(1,ROUND(M42*1000,0)),IF(AND(ISNUMBER(M42),M42&lt;1,N42="L"),MAX(1,ROUND(M42*100,0)),ROUND(M42,3)))),N("O39"))</f>
        <v/>
      </c>
      <c r="Q42" s="140" t="str">
        <f>IF(1=1,IF(M42="","",IF(AND(ISNUMBER(M42),M42&lt;1,N42="kg"),"g",IF(AND(ISNUMBER(M42),M42&lt;1,N42="L"),"cl",N42))),N("P39"))</f>
        <v/>
      </c>
      <c r="R42" s="115" t="str">
        <f>IF(1=1,IF(E42="","",IF(F42="","A CONTROLER",IF(NOT(ISNUMBER(F42)),"TEXTE",IF(OR(L42="",L42&lt;=0),"COMMANDE PRINCIPALE INCOMPLETE",IF(G42="","UNITE MANQUANTE",IF(COUNTIF(B384:B428,AE42)=0,"UNITE A CONTROLER","OK")))))),N("Q9"))</f>
        <v/>
      </c>
      <c r="S42" s="105"/>
      <c r="T42" s="141">
        <f t="shared" si="2"/>
        <v>0</v>
      </c>
      <c r="U42" s="133" t="str">
        <f>IF(1=1,IF(E42="","",U9),N("S39"))</f>
        <v/>
      </c>
      <c r="V42" s="133" t="str">
        <f>IF(1=1,IF(E42="","",V9),N("T39"))</f>
        <v/>
      </c>
      <c r="W42" s="135" t="str">
        <f>IF(1=1,IF(OR(U42="",V42="",NOT(ISNUMBER(U42)),NOT(ISNUMBER(V42)),U42=0),"",V42/U42),N("U39"))</f>
        <v/>
      </c>
      <c r="X42" s="136" t="str">
        <f>IF(1=1,IF(OR(W42="",NOT(ISNUMBER(F42))),"",F42*W42*IFERROR(INDEX(D384:D428,MATCH(AE42,B384:B428,0)),1)),N("V7"))</f>
        <v/>
      </c>
      <c r="Y42" s="137" t="str">
        <f>IF(1=1,IF(F42="","",IF(G42="","",IFERROR(INDEX(E384:E428,MATCH(AE42,B384:B428,0)),G42&amp;""))),N("W6"))</f>
        <v/>
      </c>
      <c r="Z42" s="142" t="str">
        <f>IF(1=1,IF(X42="","",IF(AND(ISNUMBER(X42),X42&lt;1,Y42="kg"),MAX(1,ROUND(X42*1000,0)),IF(AND(ISNUMBER(X42),X42&lt;1,Y42="L"),MAX(1,ROUND(X42*100,0)),ROUND(X42,3)))),N("X39"))</f>
        <v/>
      </c>
      <c r="AA42" s="143" t="str">
        <f>IF(1=1,IF(X42="","",IF(AND(ISNUMBER(X42),X42&lt;1,Y42="kg"),"g",IF(AND(ISNUMBER(X42),X42&lt;1,Y42="L"),"cl",Y42))),N("Y39"))</f>
        <v/>
      </c>
      <c r="AB42" s="123" t="str">
        <f>IF(1=1,IF(E42="","",IF(F42="","A CONTROLER",IF(NOT(ISNUMBER(F42)),"TEXTE",IF(OR(W42="",W42&lt;=0),"COMMANDE COUVERTS INCOMPLETE",IF(G42="","UNITE MANQUANTE",IF(COUNTIF(B384:B428,AE42)=0,"UNITE A CONTROLER","OK")))))),N("Z6"))</f>
        <v/>
      </c>
      <c r="AD42" s="144" t="str">
        <f>IF(1=1,IF(E42="","",AD9),N("AB39"))</f>
        <v/>
      </c>
      <c r="AE42" s="125" t="str">
        <f>IF(1=1,IF(G42="","",UPPER(TRIM(SUBSTITUTE(SUBSTITUTE(G42&amp;"",CHAR(160)," ")," "," ")))),N("AC39"))</f>
        <v/>
      </c>
      <c r="AG42" s="244" t="s">
        <v>64</v>
      </c>
    </row>
    <row r="43" spans="1:33" ht="15.75" x14ac:dyDescent="0.25">
      <c r="A43" s="126" t="str">
        <f>IF(1=1,IF(E43="","",A9),N("A40"))</f>
        <v/>
      </c>
      <c r="B43" s="127" t="str">
        <f>IF(1=1,IF(E43="","",B9),N("B40"))</f>
        <v/>
      </c>
      <c r="C43" s="127"/>
      <c r="D43" s="129" t="str">
        <f>IF(ISBLANK(E43),"",LARGE(D9:D42,1)+1)</f>
        <v/>
      </c>
      <c r="E43" s="130"/>
      <c r="F43" s="131"/>
      <c r="G43" s="170"/>
      <c r="H43" s="105"/>
      <c r="I43" s="132" t="str">
        <f>IF(1=1,IF(E43="","",I9),N("H40"))</f>
        <v/>
      </c>
      <c r="J43" s="133" t="str">
        <f>IF(1=1,IF(E43="","",J9),N("I40"))</f>
        <v/>
      </c>
      <c r="K43" s="134" t="str">
        <f>IF(1=1,IF(E43="","",K9),N("J40"))</f>
        <v/>
      </c>
      <c r="L43" s="135" t="str">
        <f>IF(1=1,IF(OR(J43="",O43="",NOT(ISNUMBER(J43)),NOT(ISNUMBER(O43)),J43=0),"",O43/J43),N("L40"))</f>
        <v/>
      </c>
      <c r="M43" s="146" t="str">
        <f>IF(1=1,IF(OR(L43="",NOT(ISNUMBER(F43))),"",F43*L43*IFERROR(INDEX(D384:D428,MATCH(AE43,B384:B428,0)),1)),N("M13"))</f>
        <v/>
      </c>
      <c r="N43" s="147" t="str">
        <f>IF(1=1,IF(F43="","",IF(G43="","",IFERROR(INDEX(E384:E428,MATCH(AE43,B384:B428,0)),G43&amp;""))),N("N6"))</f>
        <v/>
      </c>
      <c r="O43" s="138" t="str">
        <f>IF(1=1,IF(E43="","",O9),N("K40"))</f>
        <v/>
      </c>
      <c r="P43" s="139" t="str">
        <f>IF(1=1,IF(M43="","",IF(AND(ISNUMBER(M43),M43&lt;1,N43="kg"),MAX(1,ROUND(M43*1000,0)),IF(AND(ISNUMBER(M43),M43&lt;1,N43="L"),MAX(1,ROUND(M43*100,0)),ROUND(M43,3)))),N("O40"))</f>
        <v/>
      </c>
      <c r="Q43" s="140" t="str">
        <f>IF(1=1,IF(M43="","",IF(AND(ISNUMBER(M43),M43&lt;1,N43="kg"),"g",IF(AND(ISNUMBER(M43),M43&lt;1,N43="L"),"cl",N43))),N("P40"))</f>
        <v/>
      </c>
      <c r="R43" s="115" t="str">
        <f>IF(1=1,IF(E43="","",IF(F43="","A CONTROLER",IF(NOT(ISNUMBER(F43)),"TEXTE",IF(OR(L43="",L43&lt;=0),"COMMANDE PRINCIPALE INCOMPLETE",IF(G43="","UNITE MANQUANTE",IF(COUNTIF(B384:B428,AE43)=0,"UNITE A CONTROLER","OK")))))),N("Q9"))</f>
        <v/>
      </c>
      <c r="S43" s="105"/>
      <c r="T43" s="141">
        <f t="shared" si="2"/>
        <v>0</v>
      </c>
      <c r="U43" s="133" t="str">
        <f>IF(1=1,IF(E43="","",U9),N("S40"))</f>
        <v/>
      </c>
      <c r="V43" s="133" t="str">
        <f>IF(1=1,IF(E43="","",V9),N("T40"))</f>
        <v/>
      </c>
      <c r="W43" s="135" t="str">
        <f>IF(1=1,IF(OR(U43="",V43="",NOT(ISNUMBER(U43)),NOT(ISNUMBER(V43)),U43=0),"",V43/U43),N("U40"))</f>
        <v/>
      </c>
      <c r="X43" s="133" t="str">
        <f>IF(1=1,IF(OR(W43="",NOT(ISNUMBER(F43))),"",F43*W43*IFERROR(INDEX(D384:D428,MATCH(AE43,B384:B428,0)),1)),N("V7"))</f>
        <v/>
      </c>
      <c r="Y43" s="134" t="str">
        <f>IF(1=1,IF(F43="","",IF(G43="","",IFERROR(INDEX(E384:E428,MATCH(AE43,B384:B428,0)),G43&amp;""))),N("W6"))</f>
        <v/>
      </c>
      <c r="Z43" s="142" t="str">
        <f>IF(1=1,IF(X43="","",IF(AND(ISNUMBER(X43),X43&lt;1,Y43="kg"),MAX(1,ROUND(X43*1000,0)),IF(AND(ISNUMBER(X43),X43&lt;1,Y43="L"),MAX(1,ROUND(X43*100,0)),ROUND(X43,3)))),N("X40"))</f>
        <v/>
      </c>
      <c r="AA43" s="143" t="str">
        <f>IF(1=1,IF(X43="","",IF(AND(ISNUMBER(X43),X43&lt;1,Y43="kg"),"g",IF(AND(ISNUMBER(X43),X43&lt;1,Y43="L"),"cl",Y43))),N("Y40"))</f>
        <v/>
      </c>
      <c r="AB43" s="123" t="str">
        <f>IF(1=1,IF(E43="","",IF(F43="","A CONTROLER",IF(NOT(ISNUMBER(F43)),"TEXTE",IF(OR(W43="",W43&lt;=0),"COMMANDE COUVERTS INCOMPLETE",IF(G43="","UNITE MANQUANTE",IF(COUNTIF(B384:B428,AE43)=0,"UNITE A CONTROLER","OK")))))),N("Z6"))</f>
        <v/>
      </c>
      <c r="AD43" s="144" t="str">
        <f>IF(1=1,IF(E43="","",AD9),N("AB40"))</f>
        <v/>
      </c>
      <c r="AE43" s="125" t="str">
        <f>IF(1=1,IF(G43="","",UPPER(TRIM(SUBSTITUTE(SUBSTITUTE(G43&amp;"",CHAR(160)," ")," "," ")))),N("AC40"))</f>
        <v/>
      </c>
      <c r="AG43" s="244" t="s">
        <v>66</v>
      </c>
    </row>
    <row r="44" spans="1:33" ht="23.25" x14ac:dyDescent="0.25">
      <c r="A44" s="171"/>
      <c r="B44" s="172" t="s">
        <v>230</v>
      </c>
      <c r="C44" s="173"/>
      <c r="D44" s="174" t="s">
        <v>239</v>
      </c>
      <c r="E44" s="173"/>
      <c r="F44" s="173"/>
      <c r="G44" s="173"/>
      <c r="H44" s="175"/>
      <c r="I44" s="173"/>
      <c r="J44" s="173"/>
      <c r="K44" s="173"/>
      <c r="L44" s="173"/>
      <c r="M44" s="173"/>
      <c r="N44" s="173"/>
      <c r="O44" s="173"/>
      <c r="P44" s="173" t="str">
        <f>D44</f>
        <v>SOUS-FAMILLE</v>
      </c>
      <c r="Q44" s="173"/>
      <c r="R44" s="173"/>
      <c r="S44" s="175"/>
      <c r="T44" s="176" t="s">
        <v>664</v>
      </c>
      <c r="U44" s="177" cm="1">
        <f t="array" ref="U44">SUMPRODUCT(LEN(E46:E80)-LEN(SUBSTITUTE(E46:E80,"*","")))</f>
        <v>0</v>
      </c>
      <c r="V44" s="173"/>
      <c r="W44" s="173" t="str">
        <f>D44</f>
        <v>SOUS-FAMILLE</v>
      </c>
      <c r="X44" s="173"/>
      <c r="Y44" s="173"/>
      <c r="Z44" s="173"/>
      <c r="AA44" s="173"/>
      <c r="AB44" s="178"/>
      <c r="AC44" s="173"/>
      <c r="AD44" s="173"/>
      <c r="AE44" s="179" t="str">
        <f>B46</f>
        <v>NOM DE LA RECETTE À SAISIR</v>
      </c>
      <c r="AG44" s="244" t="s">
        <v>68</v>
      </c>
    </row>
    <row r="45" spans="1:33" ht="45" customHeight="1" thickBot="1" x14ac:dyDescent="0.3">
      <c r="A45" s="156" t="s">
        <v>155</v>
      </c>
      <c r="B45" s="92" t="s">
        <v>1</v>
      </c>
      <c r="C45" s="92" t="s">
        <v>142</v>
      </c>
      <c r="D45" s="92" t="s">
        <v>2</v>
      </c>
      <c r="E45" s="92" t="s">
        <v>117</v>
      </c>
      <c r="F45" s="92" t="s">
        <v>3</v>
      </c>
      <c r="G45" s="92" t="s">
        <v>4</v>
      </c>
      <c r="H45" s="81"/>
      <c r="I45" s="157" t="s">
        <v>5</v>
      </c>
      <c r="J45" s="92" t="s">
        <v>114</v>
      </c>
      <c r="K45" s="92" t="s">
        <v>4</v>
      </c>
      <c r="L45" s="92" t="s">
        <v>6</v>
      </c>
      <c r="M45" s="94" t="s">
        <v>7</v>
      </c>
      <c r="N45" s="94" t="s">
        <v>116</v>
      </c>
      <c r="O45" s="95" t="s">
        <v>115</v>
      </c>
      <c r="P45" s="96" t="s">
        <v>8</v>
      </c>
      <c r="Q45" s="97" t="s">
        <v>9</v>
      </c>
      <c r="R45" s="92" t="s">
        <v>10</v>
      </c>
      <c r="S45" s="81"/>
      <c r="T45" s="92" t="s">
        <v>117</v>
      </c>
      <c r="U45" s="98" t="s">
        <v>11</v>
      </c>
      <c r="V45" s="95" t="s">
        <v>12</v>
      </c>
      <c r="W45" s="92" t="s">
        <v>13</v>
      </c>
      <c r="X45" s="94" t="s">
        <v>7</v>
      </c>
      <c r="Y45" s="94" t="s">
        <v>116</v>
      </c>
      <c r="Z45" s="99" t="s">
        <v>8</v>
      </c>
      <c r="AA45" s="97" t="s">
        <v>9</v>
      </c>
      <c r="AB45" s="99" t="s">
        <v>10</v>
      </c>
      <c r="AC45" s="240"/>
      <c r="AD45" s="92" t="s">
        <v>14</v>
      </c>
      <c r="AE45" s="92" t="s">
        <v>15</v>
      </c>
      <c r="AG45" s="244" t="s">
        <v>70</v>
      </c>
    </row>
    <row r="46" spans="1:33" ht="18.75" x14ac:dyDescent="0.25">
      <c r="A46" s="158" t="s">
        <v>5640</v>
      </c>
      <c r="B46" s="101" t="s">
        <v>20</v>
      </c>
      <c r="C46" s="101"/>
      <c r="D46" s="102">
        <v>0</v>
      </c>
      <c r="E46" s="103" t="s">
        <v>21</v>
      </c>
      <c r="F46" s="104">
        <v>10</v>
      </c>
      <c r="G46" s="8" t="s">
        <v>119</v>
      </c>
      <c r="H46" s="105"/>
      <c r="I46" s="106" t="str">
        <f>E46</f>
        <v>ÉLÉMENT PRINCIPAL À SAISIR</v>
      </c>
      <c r="J46" s="107">
        <f>F46</f>
        <v>10</v>
      </c>
      <c r="K46" s="108" t="str">
        <f>G46</f>
        <v>Quoi ?</v>
      </c>
      <c r="L46" s="109">
        <f>IF(1=1,IF(OR(J46="",O46="",NOT(ISNUMBER(J46)),NOT(ISNUMBER(O46)),J46=0),"",O46/J46),N("L6"))</f>
        <v>15</v>
      </c>
      <c r="M46" s="110">
        <f>IF(1=1,IF(OR(L46="",NOT(ISNUMBER(F46))),"",F46*L46*IFERROR(INDEX(D384:D428,MATCH(AE46,B384:B428,0)),1)),N("M13"))</f>
        <v>150</v>
      </c>
      <c r="N46" s="111" t="str">
        <f>IF(1=1,IF(F46="","",IF(G46="","",IFERROR(INDEX(E384:E428,MATCH(AE46,B384:B428,0)),G46&amp;""))),N("N6"))</f>
        <v>Quoi ?</v>
      </c>
      <c r="O46" s="112">
        <v>150</v>
      </c>
      <c r="P46" s="113">
        <f>IF(1=1,IF(M46="","",IF(AND(ISNUMBER(M46),M46&lt;1,N46="kg"),MAX(1,ROUND(M46*1000,0)),IF(AND(ISNUMBER(M46),M46&lt;1,N46="L"),MAX(1,ROUND(M46*100,0)),ROUND(M46,3)))),N("O6"))</f>
        <v>150</v>
      </c>
      <c r="Q46" s="114" t="str">
        <f>IF(1=1,IF(M46="","",IF(AND(ISNUMBER(M46),M46&lt;1,N46="kg"),"g",IF(AND(ISNUMBER(M46),M46&lt;1,N46="L"),"cl",N46))),N("P6"))</f>
        <v>Quoi ?</v>
      </c>
      <c r="R46" s="115" t="str">
        <f>IF(1=1,IF(E46="","",IF(F46="","A CONTROLER",IF(NOT(ISNUMBER(F46)),"TEXTE",IF(OR(L46="",L46&lt;=0),"COMMANDE PRINCIPALE INCOMPLETE",IF(G46="","UNITE MANQUANTE",IF(COUNTIF(B384:B428,AE46)=0,"UNITE A CONTROLER","OK")))))),N("Q9"))</f>
        <v>UNITE A CONTROLER</v>
      </c>
      <c r="S46" s="105"/>
      <c r="T46" s="159" t="str">
        <f>B46</f>
        <v>NOM DE LA RECETTE À SAISIR</v>
      </c>
      <c r="U46" s="117">
        <v>100</v>
      </c>
      <c r="V46" s="112">
        <v>150</v>
      </c>
      <c r="W46" s="118">
        <f>IF(1=1,IF(OR(U46="",V46="",NOT(ISNUMBER(U46)),NOT(ISNUMBER(V46)),U46=0),"",V46/U46),N("U6"))</f>
        <v>1.5</v>
      </c>
      <c r="X46" s="119">
        <f>IF(1=1,IF(OR(W46="",NOT(ISNUMBER(F46))),"",F46*W46*IFERROR(INDEX(D384:D428,MATCH(AE46,B384:B428,0)),1)),N("V7"))</f>
        <v>15</v>
      </c>
      <c r="Y46" s="120" t="str">
        <f>IF(1=1,IF(F46="","",IF(G46="","",IFERROR(INDEX(E384:E428,MATCH(AE46,B384:B428,0)),G46&amp;""))),N("W6"))</f>
        <v>Quoi ?</v>
      </c>
      <c r="Z46" s="121">
        <f>IF(1=1,IF(X46="","",IF(AND(ISNUMBER(X46),X46&lt;1,Y46="kg"),MAX(1,ROUND(X46*1000,0)),IF(AND(ISNUMBER(X46),X46&lt;1,Y46="L"),MAX(1,ROUND(X46*100,0)),ROUND(X46,3)))),N("X6"))</f>
        <v>15</v>
      </c>
      <c r="AA46" s="122" t="str">
        <f>IF(1=1,IF(X46="","",IF(AND(ISNUMBER(X46),X46&lt;1,Y46="kg"),"g",IF(AND(ISNUMBER(X46),X46&lt;1,Y46="L"),"cl",Y46))),N("Y6"))</f>
        <v>Quoi ?</v>
      </c>
      <c r="AB46" s="123" t="str">
        <f>IF(1=1,IF(E46="","",IF(F46="","A CONTROLER",IF(NOT(ISNUMBER(F46)),"TEXTE",IF(OR(W46="",W46&lt;=0),"COMMANDE COUVERTS INCOMPLETE",IF(G46="","UNITE MANQUANTE",IF(COUNTIF(B384:B428,AE46)=0,"UNITE A CONTROLER","OK")))))),N("Z6"))</f>
        <v>UNITE A CONTROLER</v>
      </c>
      <c r="AD46" s="124">
        <v>62</v>
      </c>
      <c r="AE46" s="125" t="str">
        <f>IF(1=1,IF(G46="","",UPPER(TRIM(SUBSTITUTE(SUBSTITUTE(G46&amp;"",CHAR(160)," ")," "," ")))),N("AC6"))</f>
        <v>QUOI ?</v>
      </c>
      <c r="AG46" s="244" t="s">
        <v>72</v>
      </c>
    </row>
    <row r="47" spans="1:33" ht="15.75" x14ac:dyDescent="0.25">
      <c r="A47" s="160" t="str">
        <f>IF(1=1,IF(E47="","",A46),N("A7"))</f>
        <v/>
      </c>
      <c r="B47" s="127" t="str">
        <f>IF(1=1,IF(E47="","",B46),N("B7"))</f>
        <v/>
      </c>
      <c r="C47" s="127"/>
      <c r="D47" s="129" t="str">
        <f>IF(ISBLANK(E47),"",LARGE(D46:D46,1)+1)</f>
        <v/>
      </c>
      <c r="E47" s="130"/>
      <c r="F47" s="131"/>
      <c r="G47" s="170"/>
      <c r="H47" s="105"/>
      <c r="I47" s="132" t="str">
        <f>IF(1=1,IF(E47="","",I46),N("H7"))</f>
        <v/>
      </c>
      <c r="J47" s="133" t="str">
        <f>IF(1=1,IF(E47="","",J46),N("I7"))</f>
        <v/>
      </c>
      <c r="K47" s="134" t="str">
        <f>IF(1=1,IF(E47="","",K46),N("J7"))</f>
        <v/>
      </c>
      <c r="L47" s="135" t="str">
        <f>IF(1=1,IF(OR(J47="",O47="",NOT(ISNUMBER(J47)),NOT(ISNUMBER(O47)),J47=0),"",O47/J47),N("L7"))</f>
        <v/>
      </c>
      <c r="M47" s="136" t="str">
        <f>IF(1=1,IF(OR(L47="",NOT(ISNUMBER(F47))),"",F47*L47*IFERROR(INDEX(D384:D428,MATCH(AE47,B384:B428,0)),1)),N("M13"))</f>
        <v/>
      </c>
      <c r="N47" s="137" t="str">
        <f>IF(1=1,IF(F47="","",IF(G47="","",IFERROR(INDEX(E384:E428,MATCH(AE47,B384:B428,0)),G47&amp;""))),N("N6"))</f>
        <v/>
      </c>
      <c r="O47" s="138" t="str">
        <f>IF(1=1,IF(E47="","",O46),N("K7"))</f>
        <v/>
      </c>
      <c r="P47" s="139" t="str">
        <f>IF(1=1,IF(M47="","",IF(AND(ISNUMBER(M47),M47&lt;1,N47="kg"),MAX(1,ROUND(M47*1000,0)),IF(AND(ISNUMBER(M47),M47&lt;1,N47="L"),MAX(1,ROUND(M47*100,0)),ROUND(M47,3)))),N("O7"))</f>
        <v/>
      </c>
      <c r="Q47" s="140" t="str">
        <f>IF(1=1,IF(M47="","",IF(AND(ISNUMBER(M47),M47&lt;1,N47="kg"),"g",IF(AND(ISNUMBER(M47),M47&lt;1,N47="L"),"cl",N47))),N("P7"))</f>
        <v/>
      </c>
      <c r="R47" s="161" t="str">
        <f>IF(1=1,IF(E47="","",IF(F47="","A CONTROLER",IF(NOT(ISNUMBER(F47)),"TEXTE",IF(OR(L47="",L47&lt;=0),"COMMANDE PRINCIPALE INCOMPLETE",IF(G47="","UNITE MANQUANTE",IF(COUNTIF(B384:B428,AE47)=0,"UNITE A CONTROLER","OK")))))),N("Q9"))</f>
        <v/>
      </c>
      <c r="S47" s="105"/>
      <c r="T47" s="141">
        <f t="shared" ref="T47:T80" si="12">E47</f>
        <v>0</v>
      </c>
      <c r="U47" s="133" t="str">
        <f>IF(1=1,IF(E47="","",U46),N("S7"))</f>
        <v/>
      </c>
      <c r="V47" s="133" t="str">
        <f>IF(1=1,IF(E47="","",V46),N("T7"))</f>
        <v/>
      </c>
      <c r="W47" s="135" t="str">
        <f>IF(1=1,IF(OR(U47="",V47="",NOT(ISNUMBER(U47)),NOT(ISNUMBER(V47)),U47=0),"",V47/U47),N("U7"))</f>
        <v/>
      </c>
      <c r="X47" s="136" t="str">
        <f>IF(1=1,IF(OR(W47="",NOT(ISNUMBER(F47))),"",F47*W47*IFERROR(INDEX(D384:D428,MATCH(AE47,B384:B428,0)),1)),N("V7"))</f>
        <v/>
      </c>
      <c r="Y47" s="137" t="str">
        <f>IF(1=1,IF(F47="","",IF(G47="","",IFERROR(INDEX(E384:E428,MATCH(AE47,B384:B428,0)),G47&amp;""))),N("W6"))</f>
        <v/>
      </c>
      <c r="Z47" s="142" t="str">
        <f>IF(1=1,IF(X47="","",IF(AND(ISNUMBER(X47),X47&lt;1,Y47="kg"),MAX(1,ROUND(X47*1000,0)),IF(AND(ISNUMBER(X47),X47&lt;1,Y47="L"),MAX(1,ROUND(X47*100,0)),ROUND(X47,3)))),N("X7"))</f>
        <v/>
      </c>
      <c r="AA47" s="143" t="str">
        <f>IF(1=1,IF(X47="","",IF(AND(ISNUMBER(X47),X47&lt;1,Y47="kg"),"g",IF(AND(ISNUMBER(X47),X47&lt;1,Y47="L"),"cl",Y47))),N("Y7"))</f>
        <v/>
      </c>
      <c r="AB47" s="123" t="str">
        <f>IF(1=1,IF(E47="","",IF(F47="","A CONTROLER",IF(NOT(ISNUMBER(F47)),"TEXTE",IF(OR(W47="",W47&lt;=0),"COMMANDE COUVERTS INCOMPLETE",IF(G47="","UNITE MANQUANTE",IF(COUNTIF(B384:B428,AE47)=0,"UNITE A CONTROLER","OK")))))),N("Z6"))</f>
        <v/>
      </c>
      <c r="AD47" s="144" t="str">
        <f>IF(1=1,IF(E47="","",AD46),N("AB7"))</f>
        <v/>
      </c>
      <c r="AE47" s="125" t="str">
        <f>IF(1=1,IF(G47="","",UPPER(TRIM(SUBSTITUTE(SUBSTITUTE(G47&amp;"",CHAR(160)," ")," "," ")))),N("AC7"))</f>
        <v/>
      </c>
      <c r="AG47" s="244" t="s">
        <v>74</v>
      </c>
    </row>
    <row r="48" spans="1:33" ht="15.75" x14ac:dyDescent="0.25">
      <c r="A48" s="160" t="str">
        <f>IF(1=1,IF(E48="","",A46),N("A8"))</f>
        <v/>
      </c>
      <c r="B48" s="127" t="str">
        <f>IF(1=1,IF(E48="","",B46),N("B8"))</f>
        <v/>
      </c>
      <c r="C48" s="127"/>
      <c r="D48" s="129" t="str">
        <f>IF(ISBLANK(E48),"",LARGE(D46:D47,1)+1)</f>
        <v/>
      </c>
      <c r="E48" s="130"/>
      <c r="F48" s="131"/>
      <c r="G48" s="170"/>
      <c r="H48" s="105"/>
      <c r="I48" s="132" t="str">
        <f>IF(1=1,IF(E48="","",I46),N("H8"))</f>
        <v/>
      </c>
      <c r="J48" s="133" t="str">
        <f>IF(1=1,IF(E48="","",J46),N("I8"))</f>
        <v/>
      </c>
      <c r="K48" s="134" t="str">
        <f>IF(1=1,IF(E48="","",K46),N("J8"))</f>
        <v/>
      </c>
      <c r="L48" s="135" t="str">
        <f>IF(1=1,IF(OR(J48="",O48="",NOT(ISNUMBER(J48)),NOT(ISNUMBER(O48)),J48=0),"",O48/J48),N("L8"))</f>
        <v/>
      </c>
      <c r="M48" s="136" t="str">
        <f>IF(1=1,IF(OR(L48="",NOT(ISNUMBER(F48))),"",F48*L48*IFERROR(INDEX(D384:D428,MATCH(AE48,B384:B428,0)),1)),N("M13"))</f>
        <v/>
      </c>
      <c r="N48" s="137" t="str">
        <f>IF(1=1,IF(F48="","",IF(G48="","",IFERROR(INDEX(E384:E428,MATCH(AE48,B384:B428,0)),G48&amp;""))),N("N6"))</f>
        <v/>
      </c>
      <c r="O48" s="138" t="str">
        <f>IF(1=1,IF(E48="","",O46),N("K8"))</f>
        <v/>
      </c>
      <c r="P48" s="139" t="str">
        <f>IF(1=1,IF(M48="","",IF(AND(ISNUMBER(M48),M48&lt;1,N48="kg"),MAX(1,ROUND(M48*1000,0)),IF(AND(ISNUMBER(M48),M48&lt;1,N48="L"),MAX(1,ROUND(M48*100,0)),ROUND(M48,3)))),N("O8"))</f>
        <v/>
      </c>
      <c r="Q48" s="140" t="str">
        <f>IF(1=1,IF(M48="","",IF(AND(ISNUMBER(M48),M48&lt;1,N48="kg"),"g",IF(AND(ISNUMBER(M48),M48&lt;1,N48="L"),"cl",N48))),N("P8"))</f>
        <v/>
      </c>
      <c r="R48" s="161" t="str">
        <f>IF(1=1,IF(E48="","",IF(F48="","A CONTROLER",IF(NOT(ISNUMBER(F48)),"TEXTE",IF(OR(L48="",L48&lt;=0),"COMMANDE PRINCIPALE INCOMPLETE",IF(G48="","UNITE MANQUANTE",IF(COUNTIF(B384:B428,AE48)=0,"UNITE A CONTROLER","OK")))))),N("Q9"))</f>
        <v/>
      </c>
      <c r="S48" s="105"/>
      <c r="T48" s="141">
        <f t="shared" si="12"/>
        <v>0</v>
      </c>
      <c r="U48" s="133" t="str">
        <f>IF(1=1,IF(E48="","",U46),N("S8"))</f>
        <v/>
      </c>
      <c r="V48" s="133" t="str">
        <f>IF(1=1,IF(E48="","",V46),N("T8"))</f>
        <v/>
      </c>
      <c r="W48" s="135" t="str">
        <f>IF(1=1,IF(OR(U48="",V48="",NOT(ISNUMBER(U48)),NOT(ISNUMBER(V48)),U48=0),"",V48/U48),N("U8"))</f>
        <v/>
      </c>
      <c r="X48" s="136" t="str">
        <f>IF(1=1,IF(OR(W48="",NOT(ISNUMBER(F48))),"",F48*W48*IFERROR(INDEX(D384:D428,MATCH(AE48,B384:B428,0)),1)),N("V7"))</f>
        <v/>
      </c>
      <c r="Y48" s="137" t="str">
        <f>IF(1=1,IF(F48="","",IF(G48="","",IFERROR(INDEX(E384:E428,MATCH(AE48,B384:B428,0)),G48&amp;""))),N("W6"))</f>
        <v/>
      </c>
      <c r="Z48" s="142" t="str">
        <f>IF(1=1,IF(X48="","",IF(AND(ISNUMBER(X48),X48&lt;1,Y48="kg"),MAX(1,ROUND(X48*1000,0)),IF(AND(ISNUMBER(X48),X48&lt;1,Y48="L"),MAX(1,ROUND(X48*100,0)),ROUND(X48,3)))),N("X8"))</f>
        <v/>
      </c>
      <c r="AA48" s="143" t="str">
        <f>IF(1=1,IF(X48="","",IF(AND(ISNUMBER(X48),X48&lt;1,Y48="kg"),"g",IF(AND(ISNUMBER(X48),X48&lt;1,Y48="L"),"cl",Y48))),N("Y8"))</f>
        <v/>
      </c>
      <c r="AB48" s="123" t="str">
        <f>IF(1=1,IF(E48="","",IF(F48="","A CONTROLER",IF(NOT(ISNUMBER(F48)),"TEXTE",IF(OR(W48="",W48&lt;=0),"COMMANDE COUVERTS INCOMPLETE",IF(G48="","UNITE MANQUANTE",IF(COUNTIF(B384:B428,AE48)=0,"UNITE A CONTROLER","OK")))))),N("Z6"))</f>
        <v/>
      </c>
      <c r="AD48" s="144" t="str">
        <f>IF(1=1,IF(E48="","",AD46),N("AB8"))</f>
        <v/>
      </c>
      <c r="AE48" s="125" t="str">
        <f>IF(1=1,IF(G48="","",UPPER(TRIM(SUBSTITUTE(SUBSTITUTE(G48&amp;"",CHAR(160)," ")," "," ")))),N("AC8"))</f>
        <v/>
      </c>
      <c r="AG48" s="244" t="s">
        <v>76</v>
      </c>
    </row>
    <row r="49" spans="1:33" ht="15.75" x14ac:dyDescent="0.25">
      <c r="A49" s="160" t="str">
        <f>IF(1=1,IF(E49="","",A46),N("A9"))</f>
        <v/>
      </c>
      <c r="B49" s="127" t="str">
        <f>IF(1=1,IF(E49="","",B46),N("B9"))</f>
        <v/>
      </c>
      <c r="C49" s="127"/>
      <c r="D49" s="129" t="str">
        <f>IF(ISBLANK(E49),"",LARGE(D46:D48,1)+1)</f>
        <v/>
      </c>
      <c r="E49" s="130"/>
      <c r="F49" s="131"/>
      <c r="G49" s="170"/>
      <c r="H49" s="105"/>
      <c r="I49" s="132" t="str">
        <f>IF(1=1,IF(E49="","",I46),N("H9"))</f>
        <v/>
      </c>
      <c r="J49" s="133" t="str">
        <f>IF(1=1,IF(E49="","",J46),N("I9"))</f>
        <v/>
      </c>
      <c r="K49" s="134" t="str">
        <f>IF(1=1,IF(E49="","",K46),N("J9"))</f>
        <v/>
      </c>
      <c r="L49" s="135" t="str">
        <f>IF(1=1,IF(OR(J49="",O49="",NOT(ISNUMBER(J49)),NOT(ISNUMBER(O49)),J49=0),"",O49/J49),N("L9"))</f>
        <v/>
      </c>
      <c r="M49" s="136" t="str">
        <f>IF(1=1,IF(OR(L49="",NOT(ISNUMBER(F49))),"",F49*L49*IFERROR(INDEX(D384:D428,MATCH(AE49,B384:B428,0)),1)),N("M13"))</f>
        <v/>
      </c>
      <c r="N49" s="137" t="str">
        <f>IF(1=1,IF(F49="","",IF(G49="","",IFERROR(INDEX(E384:E428,MATCH(AE49,B384:B428,0)),G49&amp;""))),N("N6"))</f>
        <v/>
      </c>
      <c r="O49" s="138" t="str">
        <f>IF(1=1,IF(E49="","",O46),N("K9"))</f>
        <v/>
      </c>
      <c r="P49" s="139" t="str">
        <f>IF(1=1,IF(M49="","",IF(AND(ISNUMBER(M49),M49&lt;1,N49="kg"),MAX(1,ROUND(M49*1000,0)),IF(AND(ISNUMBER(M49),M49&lt;1,N49="L"),MAX(1,ROUND(M49*100,0)),ROUND(M49,3)))),N("O9"))</f>
        <v/>
      </c>
      <c r="Q49" s="140" t="str">
        <f>IF(1=1,IF(M49="","",IF(AND(ISNUMBER(M49),M49&lt;1,N49="kg"),"g",IF(AND(ISNUMBER(M49),M49&lt;1,N49="L"),"cl",N49))),N("P9"))</f>
        <v/>
      </c>
      <c r="R49" s="161" t="str">
        <f>IF(1=1,IF(E49="","",IF(F49="","A CONTROLER",IF(NOT(ISNUMBER(F49)),"TEXTE",IF(OR(L49="",L49&lt;=0),"COMMANDE PRINCIPALE INCOMPLETE",IF(G49="","UNITE MANQUANTE",IF(COUNTIF(B384:B428,AE49)=0,"UNITE A CONTROLER","OK")))))),N("Q9"))</f>
        <v/>
      </c>
      <c r="S49" s="105"/>
      <c r="T49" s="141">
        <f t="shared" si="12"/>
        <v>0</v>
      </c>
      <c r="U49" s="133" t="str">
        <f>IF(1=1,IF(E49="","",U46),N("S9"))</f>
        <v/>
      </c>
      <c r="V49" s="133" t="str">
        <f>IF(1=1,IF(E49="","",V46),N("T9"))</f>
        <v/>
      </c>
      <c r="W49" s="135" t="str">
        <f>IF(1=1,IF(OR(U49="",V49="",NOT(ISNUMBER(U49)),NOT(ISNUMBER(V49)),U49=0),"",V49/U49),N("U9"))</f>
        <v/>
      </c>
      <c r="X49" s="136" t="str">
        <f>IF(1=1,IF(OR(W49="",NOT(ISNUMBER(F49))),"",F49*W49*IFERROR(INDEX(D384:D428,MATCH(AE49,B384:B428,0)),1)),N("V7"))</f>
        <v/>
      </c>
      <c r="Y49" s="137" t="str">
        <f>IF(1=1,IF(F49="","",IF(G49="","",IFERROR(INDEX(E384:E428,MATCH(AE49,B384:B428,0)),G49&amp;""))),N("W6"))</f>
        <v/>
      </c>
      <c r="Z49" s="142" t="str">
        <f>IF(1=1,IF(X49="","",IF(AND(ISNUMBER(X49),X49&lt;1,Y49="kg"),MAX(1,ROUND(X49*1000,0)),IF(AND(ISNUMBER(X49),X49&lt;1,Y49="L"),MAX(1,ROUND(X49*100,0)),ROUND(X49,3)))),N("X9"))</f>
        <v/>
      </c>
      <c r="AA49" s="143" t="str">
        <f>IF(1=1,IF(X49="","",IF(AND(ISNUMBER(X49),X49&lt;1,Y49="kg"),"g",IF(AND(ISNUMBER(X49),X49&lt;1,Y49="L"),"cl",Y49))),N("Y9"))</f>
        <v/>
      </c>
      <c r="AB49" s="123" t="str">
        <f>IF(1=1,IF(E49="","",IF(F49="","A CONTROLER",IF(NOT(ISNUMBER(F49)),"TEXTE",IF(OR(W49="",W49&lt;=0),"COMMANDE COUVERTS INCOMPLETE",IF(G49="","UNITE MANQUANTE",IF(COUNTIF(B384:B428,AE49)=0,"UNITE A CONTROLER","OK")))))),N("Z6"))</f>
        <v/>
      </c>
      <c r="AD49" s="144" t="str">
        <f>IF(1=1,IF(E49="","",AD46),N("AB9"))</f>
        <v/>
      </c>
      <c r="AE49" s="125" t="str">
        <f>IF(1=1,IF(G49="","",UPPER(TRIM(SUBSTITUTE(SUBSTITUTE(G49&amp;"",CHAR(160)," ")," "," ")))),N("AC9"))</f>
        <v/>
      </c>
      <c r="AG49" s="244" t="s">
        <v>78</v>
      </c>
    </row>
    <row r="50" spans="1:33" ht="15.75" x14ac:dyDescent="0.25">
      <c r="A50" s="160" t="str">
        <f>IF(1=1,IF(E50="","",A46),N("A10"))</f>
        <v/>
      </c>
      <c r="B50" s="127" t="str">
        <f>IF(1=1,IF(E50="","",B46),N("B10"))</f>
        <v/>
      </c>
      <c r="C50" s="127"/>
      <c r="D50" s="129" t="str">
        <f>IF(ISBLANK(E50),"",LARGE(D46:D49,1)+1)</f>
        <v/>
      </c>
      <c r="E50" s="130"/>
      <c r="F50" s="131"/>
      <c r="G50" s="170"/>
      <c r="H50" s="105"/>
      <c r="I50" s="132" t="str">
        <f>IF(1=1,IF(E50="","",I46),N("H10"))</f>
        <v/>
      </c>
      <c r="J50" s="133" t="str">
        <f>IF(1=1,IF(E50="","",J46),N("I10"))</f>
        <v/>
      </c>
      <c r="K50" s="134" t="str">
        <f>IF(1=1,IF(E50="","",K46),N("J10"))</f>
        <v/>
      </c>
      <c r="L50" s="135" t="str">
        <f>IF(1=1,IF(OR(J50="",O50="",NOT(ISNUMBER(J50)),NOT(ISNUMBER(O50)),J50=0),"",O50/J50),N("L10"))</f>
        <v/>
      </c>
      <c r="M50" s="136" t="str">
        <f>IF(1=1,IF(OR(L50="",NOT(ISNUMBER(F50))),"",F50*L50*IFERROR(INDEX(D384:D428,MATCH(AE50,B384:B428,0)),1)),N("M13"))</f>
        <v/>
      </c>
      <c r="N50" s="137" t="str">
        <f>IF(1=1,IF(F50="","",IF(G50="","",IFERROR(INDEX(E384:E428,MATCH(AE50,B384:B428,0)),G50&amp;""))),N("N6"))</f>
        <v/>
      </c>
      <c r="O50" s="138" t="str">
        <f>IF(1=1,IF(E50="","",O46),N("K10"))</f>
        <v/>
      </c>
      <c r="P50" s="139" t="str">
        <f>IF(1=1,IF(M50="","",IF(AND(ISNUMBER(M50),M50&lt;1,N50="kg"),MAX(1,ROUND(M50*1000,0)),IF(AND(ISNUMBER(M50),M50&lt;1,N50="L"),MAX(1,ROUND(M50*100,0)),ROUND(M50,3)))),N("O10"))</f>
        <v/>
      </c>
      <c r="Q50" s="140" t="str">
        <f>IF(1=1,IF(M50="","",IF(AND(ISNUMBER(M50),M50&lt;1,N50="kg"),"g",IF(AND(ISNUMBER(M50),M50&lt;1,N50="L"),"cl",N50))),N("P10"))</f>
        <v/>
      </c>
      <c r="R50" s="161" t="str">
        <f>IF(1=1,IF(E50="","",IF(F50="","A CONTROLER",IF(NOT(ISNUMBER(F50)),"TEXTE",IF(OR(L50="",L50&lt;=0),"COMMANDE PRINCIPALE INCOMPLETE",IF(G50="","UNITE MANQUANTE",IF(COUNTIF(B384:B428,AE50)=0,"UNITE A CONTROLER","OK")))))),N("Q9"))</f>
        <v/>
      </c>
      <c r="S50" s="105"/>
      <c r="T50" s="141">
        <f t="shared" si="12"/>
        <v>0</v>
      </c>
      <c r="U50" s="133" t="str">
        <f>IF(1=1,IF(E50="","",U46),N("S10"))</f>
        <v/>
      </c>
      <c r="V50" s="133" t="str">
        <f>IF(1=1,IF(E50="","",V46),N("T10"))</f>
        <v/>
      </c>
      <c r="W50" s="135" t="str">
        <f>IF(1=1,IF(OR(U50="",V50="",NOT(ISNUMBER(U50)),NOT(ISNUMBER(V50)),U50=0),"",V50/U50),N("U10"))</f>
        <v/>
      </c>
      <c r="X50" s="136" t="str">
        <f>IF(1=1,IF(OR(W50="",NOT(ISNUMBER(F50))),"",F50*W50*IFERROR(INDEX(D384:D428,MATCH(AE50,B384:B428,0)),1)),N("V7"))</f>
        <v/>
      </c>
      <c r="Y50" s="137" t="str">
        <f>IF(1=1,IF(F50="","",IF(G50="","",IFERROR(INDEX(E384:E428,MATCH(AE50,B384:B428,0)),G50&amp;""))),N("W6"))</f>
        <v/>
      </c>
      <c r="Z50" s="142" t="str">
        <f>IF(1=1,IF(X50="","",IF(AND(ISNUMBER(X50),X50&lt;1,Y50="kg"),MAX(1,ROUND(X50*1000,0)),IF(AND(ISNUMBER(X50),X50&lt;1,Y50="L"),MAX(1,ROUND(X50*100,0)),ROUND(X50,3)))),N("X10"))</f>
        <v/>
      </c>
      <c r="AA50" s="143" t="str">
        <f>IF(1=1,IF(X50="","",IF(AND(ISNUMBER(X50),X50&lt;1,Y50="kg"),"g",IF(AND(ISNUMBER(X50),X50&lt;1,Y50="L"),"cl",Y50))),N("Y10"))</f>
        <v/>
      </c>
      <c r="AB50" s="123" t="str">
        <f>IF(1=1,IF(E50="","",IF(F50="","A CONTROLER",IF(NOT(ISNUMBER(F50)),"TEXTE",IF(OR(W50="",W50&lt;=0),"COMMANDE COUVERTS INCOMPLETE",IF(G50="","UNITE MANQUANTE",IF(COUNTIF(B384:B428,AE50)=0,"UNITE A CONTROLER","OK")))))),N("Z6"))</f>
        <v/>
      </c>
      <c r="AD50" s="144" t="str">
        <f>IF(1=1,IF(E50="","",AD46),N("AB10"))</f>
        <v/>
      </c>
      <c r="AE50" s="125" t="str">
        <f>IF(1=1,IF(G50="","",UPPER(TRIM(SUBSTITUTE(SUBSTITUTE(G50&amp;"",CHAR(160)," ")," "," ")))),N("AC10"))</f>
        <v/>
      </c>
      <c r="AG50" s="244" t="s">
        <v>80</v>
      </c>
    </row>
    <row r="51" spans="1:33" ht="15.75" x14ac:dyDescent="0.25">
      <c r="A51" s="160" t="str">
        <f>IF(1=1,IF(E51="","",A46),N("A11"))</f>
        <v/>
      </c>
      <c r="B51" s="127" t="str">
        <f>IF(1=1,IF(E51="","",B46),N("B11"))</f>
        <v/>
      </c>
      <c r="C51" s="127"/>
      <c r="D51" s="129" t="str">
        <f>IF(ISBLANK(E51),"",LARGE(D46:D50,1)+1)</f>
        <v/>
      </c>
      <c r="E51" s="130"/>
      <c r="F51" s="131"/>
      <c r="G51" s="170"/>
      <c r="H51" s="105"/>
      <c r="I51" s="132" t="str">
        <f>IF(1=1,IF(E51="","",I46),N("H11"))</f>
        <v/>
      </c>
      <c r="J51" s="133" t="str">
        <f>IF(1=1,IF(E51="","",J46),N("I11"))</f>
        <v/>
      </c>
      <c r="K51" s="134" t="str">
        <f>IF(1=1,IF(E51="","",K46),N("J11"))</f>
        <v/>
      </c>
      <c r="L51" s="135" t="str">
        <f>IF(1=1,IF(OR(J51="",O51="",NOT(ISNUMBER(J51)),NOT(ISNUMBER(O51)),J51=0),"",O51/J51),N("L11"))</f>
        <v/>
      </c>
      <c r="M51" s="136" t="str">
        <f>IF(1=1,IF(OR(L51="",NOT(ISNUMBER(F51))),"",F51*L51*IFERROR(INDEX(D384:D428,MATCH(AE51,B384:B428,0)),1)),N("M13"))</f>
        <v/>
      </c>
      <c r="N51" s="137" t="str">
        <f>IF(1=1,IF(F51="","",IF(G51="","",IFERROR(INDEX(E384:E428,MATCH(AE51,B384:B428,0)),G51&amp;""))),N("N6"))</f>
        <v/>
      </c>
      <c r="O51" s="138" t="str">
        <f>IF(1=1,IF(E51="","",O46),N("K11"))</f>
        <v/>
      </c>
      <c r="P51" s="139" t="str">
        <f>IF(1=1,IF(M51="","",IF(AND(ISNUMBER(M51),M51&lt;1,N51="kg"),MAX(1,ROUND(M51*1000,0)),IF(AND(ISNUMBER(M51),M51&lt;1,N51="L"),MAX(1,ROUND(M51*100,0)),ROUND(M51,3)))),N("O11"))</f>
        <v/>
      </c>
      <c r="Q51" s="140" t="str">
        <f>IF(1=1,IF(M51="","",IF(AND(ISNUMBER(M51),M51&lt;1,N51="kg"),"g",IF(AND(ISNUMBER(M51),M51&lt;1,N51="L"),"cl",N51))),N("P11"))</f>
        <v/>
      </c>
      <c r="R51" s="161" t="str">
        <f>IF(1=1,IF(E51="","",IF(F51="","A CONTROLER",IF(NOT(ISNUMBER(F51)),"TEXTE",IF(OR(L51="",L51&lt;=0),"COMMANDE PRINCIPALE INCOMPLETE",IF(G51="","UNITE MANQUANTE",IF(COUNTIF(B384:B428,AE51)=0,"UNITE A CONTROLER","OK")))))),N("Q9"))</f>
        <v/>
      </c>
      <c r="S51" s="105"/>
      <c r="T51" s="141">
        <f t="shared" si="12"/>
        <v>0</v>
      </c>
      <c r="U51" s="133" t="str">
        <f>IF(1=1,IF(E51="","",U46),N("S11"))</f>
        <v/>
      </c>
      <c r="V51" s="133" t="str">
        <f>IF(1=1,IF(E51="","",V46),N("T11"))</f>
        <v/>
      </c>
      <c r="W51" s="135" t="str">
        <f>IF(1=1,IF(OR(U51="",V51="",NOT(ISNUMBER(U51)),NOT(ISNUMBER(V51)),U51=0),"",V51/U51),N("U11"))</f>
        <v/>
      </c>
      <c r="X51" s="136" t="str">
        <f>IF(1=1,IF(OR(W51="",NOT(ISNUMBER(F51))),"",F51*W51*IFERROR(INDEX(D384:D428,MATCH(AE51,B384:B428,0)),1)),N("V7"))</f>
        <v/>
      </c>
      <c r="Y51" s="137" t="str">
        <f>IF(1=1,IF(F51="","",IF(G51="","",IFERROR(INDEX(E384:E428,MATCH(AE51,B384:B428,0)),G51&amp;""))),N("W6"))</f>
        <v/>
      </c>
      <c r="Z51" s="142" t="str">
        <f>IF(1=1,IF(X51="","",IF(AND(ISNUMBER(X51),X51&lt;1,Y51="kg"),MAX(1,ROUND(X51*1000,0)),IF(AND(ISNUMBER(X51),X51&lt;1,Y51="L"),MAX(1,ROUND(X51*100,0)),ROUND(X51,3)))),N("X11"))</f>
        <v/>
      </c>
      <c r="AA51" s="143" t="str">
        <f>IF(1=1,IF(X51="","",IF(AND(ISNUMBER(X51),X51&lt;1,Y51="kg"),"g",IF(AND(ISNUMBER(X51),X51&lt;1,Y51="L"),"cl",Y51))),N("Y11"))</f>
        <v/>
      </c>
      <c r="AB51" s="123" t="str">
        <f>IF(1=1,IF(E51="","",IF(F51="","A CONTROLER",IF(NOT(ISNUMBER(F51)),"TEXTE",IF(OR(W51="",W51&lt;=0),"COMMANDE COUVERTS INCOMPLETE",IF(G51="","UNITE MANQUANTE",IF(COUNTIF(B384:B428,AE51)=0,"UNITE A CONTROLER","OK")))))),N("Z6"))</f>
        <v/>
      </c>
      <c r="AD51" s="144" t="str">
        <f>IF(1=1,IF(E51="","",AD46),N("AB11"))</f>
        <v/>
      </c>
      <c r="AE51" s="125" t="str">
        <f>IF(1=1,IF(G51="","",UPPER(TRIM(SUBSTITUTE(SUBSTITUTE(G51&amp;"",CHAR(160)," ")," "," ")))),N("AC11"))</f>
        <v/>
      </c>
      <c r="AG51" s="244" t="s">
        <v>66</v>
      </c>
    </row>
    <row r="52" spans="1:33" ht="15.75" x14ac:dyDescent="0.25">
      <c r="A52" s="160" t="str">
        <f>IF(1=1,IF(E52="","",A46),N("A12"))</f>
        <v/>
      </c>
      <c r="B52" s="127" t="str">
        <f>IF(1=1,IF(E52="","",B46),N("B12"))</f>
        <v/>
      </c>
      <c r="C52" s="127"/>
      <c r="D52" s="129" t="str">
        <f>IF(ISBLANK(E52),"",LARGE(D46:D51,1)+1)</f>
        <v/>
      </c>
      <c r="E52" s="130"/>
      <c r="F52" s="131"/>
      <c r="G52" s="170"/>
      <c r="H52" s="105"/>
      <c r="I52" s="132" t="str">
        <f>IF(1=1,IF(E52="","",I46),N("H12"))</f>
        <v/>
      </c>
      <c r="J52" s="133" t="str">
        <f>IF(1=1,IF(E52="","",J46),N("I12"))</f>
        <v/>
      </c>
      <c r="K52" s="134" t="str">
        <f>IF(1=1,IF(E52="","",K46),N("J12"))</f>
        <v/>
      </c>
      <c r="L52" s="135" t="str">
        <f>IF(1=1,IF(OR(J52="",O52="",NOT(ISNUMBER(J52)),NOT(ISNUMBER(O52)),J52=0),"",O52/J52),N("L12"))</f>
        <v/>
      </c>
      <c r="M52" s="136" t="str">
        <f>IF(1=1,IF(OR(L52="",NOT(ISNUMBER(F52))),"",F52*L52*IFERROR(INDEX(D384:D428,MATCH(AE52,B384:B428,0)),1)),N("M13"))</f>
        <v/>
      </c>
      <c r="N52" s="137" t="str">
        <f>IF(1=1,IF(F52="","",IF(G52="","",IFERROR(INDEX(E384:E428,MATCH(AE52,B384:B428,0)),G52&amp;""))),N("N6"))</f>
        <v/>
      </c>
      <c r="O52" s="138" t="str">
        <f>IF(1=1,IF(E52="","",O46),N("K12"))</f>
        <v/>
      </c>
      <c r="P52" s="139" t="str">
        <f>IF(1=1,IF(M52="","",IF(AND(ISNUMBER(M52),M52&lt;1,N52="kg"),MAX(1,ROUND(M52*1000,0)),IF(AND(ISNUMBER(M52),M52&lt;1,N52="L"),MAX(1,ROUND(M52*100,0)),ROUND(M52,3)))),N("O12"))</f>
        <v/>
      </c>
      <c r="Q52" s="140" t="str">
        <f>IF(1=1,IF(M52="","",IF(AND(ISNUMBER(M52),M52&lt;1,N52="kg"),"g",IF(AND(ISNUMBER(M52),M52&lt;1,N52="L"),"cl",N52))),N("P12"))</f>
        <v/>
      </c>
      <c r="R52" s="161" t="str">
        <f>IF(1=1,IF(E52="","",IF(F52="","A CONTROLER",IF(NOT(ISNUMBER(F52)),"TEXTE",IF(OR(L52="",L52&lt;=0),"COMMANDE PRINCIPALE INCOMPLETE",IF(G52="","UNITE MANQUANTE",IF(COUNTIF(B384:B428,AE52)=0,"UNITE A CONTROLER","OK")))))),N("Q9"))</f>
        <v/>
      </c>
      <c r="S52" s="105"/>
      <c r="T52" s="141">
        <f t="shared" si="12"/>
        <v>0</v>
      </c>
      <c r="U52" s="133" t="str">
        <f>IF(1=1,IF(E52="","",U46),N("S12"))</f>
        <v/>
      </c>
      <c r="V52" s="133" t="str">
        <f>IF(1=1,IF(E52="","",V46),N("T12"))</f>
        <v/>
      </c>
      <c r="W52" s="135" t="str">
        <f>IF(1=1,IF(OR(U52="",V52="",NOT(ISNUMBER(U52)),NOT(ISNUMBER(V52)),U52=0),"",V52/U52),N("U12"))</f>
        <v/>
      </c>
      <c r="X52" s="136" t="str">
        <f>IF(1=1,IF(OR(W52="",NOT(ISNUMBER(F52))),"",F52*W52*IFERROR(INDEX(D384:D428,MATCH(AE52,B384:B428,0)),1)),N("V7"))</f>
        <v/>
      </c>
      <c r="Y52" s="137" t="str">
        <f>IF(1=1,IF(F52="","",IF(G52="","",IFERROR(INDEX(E384:E428,MATCH(AE52,B384:B428,0)),G52&amp;""))),N("W6"))</f>
        <v/>
      </c>
      <c r="Z52" s="142" t="str">
        <f>IF(1=1,IF(X52="","",IF(AND(ISNUMBER(X52),X52&lt;1,Y52="kg"),MAX(1,ROUND(X52*1000,0)),IF(AND(ISNUMBER(X52),X52&lt;1,Y52="L"),MAX(1,ROUND(X52*100,0)),ROUND(X52,3)))),N("X12"))</f>
        <v/>
      </c>
      <c r="AA52" s="143" t="str">
        <f>IF(1=1,IF(X52="","",IF(AND(ISNUMBER(X52),X52&lt;1,Y52="kg"),"g",IF(AND(ISNUMBER(X52),X52&lt;1,Y52="L"),"cl",Y52))),N("Y12"))</f>
        <v/>
      </c>
      <c r="AB52" s="123" t="str">
        <f>IF(1=1,IF(E52="","",IF(F52="","A CONTROLER",IF(NOT(ISNUMBER(F52)),"TEXTE",IF(OR(W52="",W52&lt;=0),"COMMANDE COUVERTS INCOMPLETE",IF(G52="","UNITE MANQUANTE",IF(COUNTIF(B384:B428,AE52)=0,"UNITE A CONTROLER","OK")))))),N("Z6"))</f>
        <v/>
      </c>
      <c r="AD52" s="144" t="str">
        <f>IF(1=1,IF(E52="","",AD46),N("AB12"))</f>
        <v/>
      </c>
      <c r="AE52" s="125" t="str">
        <f>IF(1=1,IF(G52="","",UPPER(TRIM(SUBSTITUTE(SUBSTITUTE(G52&amp;"",CHAR(160)," ")," "," ")))),N("AC12"))</f>
        <v/>
      </c>
      <c r="AG52" s="244" t="s">
        <v>64</v>
      </c>
    </row>
    <row r="53" spans="1:33" ht="15.75" x14ac:dyDescent="0.25">
      <c r="A53" s="160" t="str">
        <f>IF(1=1,IF(E53="","",A46),N("A13"))</f>
        <v/>
      </c>
      <c r="B53" s="127" t="str">
        <f>IF(1=1,IF(E53="","",B46),N("B13"))</f>
        <v/>
      </c>
      <c r="C53" s="127"/>
      <c r="D53" s="129" t="str">
        <f>IF(ISBLANK(E53),"",LARGE(D46:D52,1)+1)</f>
        <v/>
      </c>
      <c r="E53" s="130"/>
      <c r="F53" s="131"/>
      <c r="G53" s="170"/>
      <c r="H53" s="105"/>
      <c r="I53" s="132" t="str">
        <f>IF(1=1,IF(E53="","",I46),N("H13"))</f>
        <v/>
      </c>
      <c r="J53" s="133" t="str">
        <f>IF(1=1,IF(E53="","",J46),N("I13"))</f>
        <v/>
      </c>
      <c r="K53" s="134" t="str">
        <f>IF(1=1,IF(E53="","",K46),N("J13"))</f>
        <v/>
      </c>
      <c r="L53" s="135" t="str">
        <f>IF(1=1,IF(OR(J53="",O53="",NOT(ISNUMBER(J53)),NOT(ISNUMBER(O53)),J53=0),"",O53/J53),N("L13"))</f>
        <v/>
      </c>
      <c r="M53" s="136" t="str">
        <f>IF(1=1,IF(OR(L53="",NOT(ISNUMBER(F53))),"",F53*L53*IFERROR(INDEX(D384:D428,MATCH(AE53,B384:B428,0)),1)),N("M13"))</f>
        <v/>
      </c>
      <c r="N53" s="137" t="str">
        <f>IF(1=1,IF(F53="","",IF(G53="","",IFERROR(INDEX(E384:E428,MATCH(AE53,B384:B428,0)),G53&amp;""))),N("N6"))</f>
        <v/>
      </c>
      <c r="O53" s="138" t="str">
        <f>IF(1=1,IF(E53="","",O46),N("K13"))</f>
        <v/>
      </c>
      <c r="P53" s="139" t="str">
        <f>IF(1=1,IF(M53="","",IF(AND(ISNUMBER(M53),M53&lt;1,N53="kg"),MAX(1,ROUND(M53*1000,0)),IF(AND(ISNUMBER(M53),M53&lt;1,N53="L"),MAX(1,ROUND(M53*100,0)),ROUND(M53,3)))),N("O13"))</f>
        <v/>
      </c>
      <c r="Q53" s="140" t="str">
        <f>IF(1=1,IF(M53="","",IF(AND(ISNUMBER(M53),M53&lt;1,N53="kg"),"g",IF(AND(ISNUMBER(M53),M53&lt;1,N53="L"),"cl",N53))),N("P13"))</f>
        <v/>
      </c>
      <c r="R53" s="161" t="str">
        <f>IF(1=1,IF(E53="","",IF(F53="","A CONTROLER",IF(NOT(ISNUMBER(F53)),"TEXTE",IF(OR(L53="",L53&lt;=0),"COMMANDE PRINCIPALE INCOMPLETE",IF(G53="","UNITE MANQUANTE",IF(COUNTIF(B384:B428,AE53)=0,"UNITE A CONTROLER","OK")))))),N("Q9"))</f>
        <v/>
      </c>
      <c r="S53" s="105"/>
      <c r="T53" s="141">
        <f t="shared" si="12"/>
        <v>0</v>
      </c>
      <c r="U53" s="133" t="str">
        <f>IF(1=1,IF(E53="","",U46),N("S13"))</f>
        <v/>
      </c>
      <c r="V53" s="133" t="str">
        <f>IF(1=1,IF(E53="","",V46),N("T13"))</f>
        <v/>
      </c>
      <c r="W53" s="135" t="str">
        <f>IF(1=1,IF(OR(U53="",V53="",NOT(ISNUMBER(U53)),NOT(ISNUMBER(V53)),U53=0),"",V53/U53),N("U13"))</f>
        <v/>
      </c>
      <c r="X53" s="136" t="str">
        <f>IF(1=1,IF(OR(W53="",NOT(ISNUMBER(F53))),"",F53*W53*IFERROR(INDEX(D384:D428,MATCH(AE53,B384:B428,0)),1)),N("V7"))</f>
        <v/>
      </c>
      <c r="Y53" s="137" t="str">
        <f>IF(1=1,IF(F53="","",IF(G53="","",IFERROR(INDEX(E384:E428,MATCH(AE53,B384:B428,0)),G53&amp;""))),N("W6"))</f>
        <v/>
      </c>
      <c r="Z53" s="142" t="str">
        <f>IF(1=1,IF(X53="","",IF(AND(ISNUMBER(X53),X53&lt;1,Y53="kg"),MAX(1,ROUND(X53*1000,0)),IF(AND(ISNUMBER(X53),X53&lt;1,Y53="L"),MAX(1,ROUND(X53*100,0)),ROUND(X53,3)))),N("X13"))</f>
        <v/>
      </c>
      <c r="AA53" s="143" t="str">
        <f>IF(1=1,IF(X53="","",IF(AND(ISNUMBER(X53),X53&lt;1,Y53="kg"),"g",IF(AND(ISNUMBER(X53),X53&lt;1,Y53="L"),"cl",Y53))),N("Y13"))</f>
        <v/>
      </c>
      <c r="AB53" s="123" t="str">
        <f>IF(1=1,IF(E53="","",IF(F53="","A CONTROLER",IF(NOT(ISNUMBER(F53)),"TEXTE",IF(OR(W53="",W53&lt;=0),"COMMANDE COUVERTS INCOMPLETE",IF(G53="","UNITE MANQUANTE",IF(COUNTIF(B384:B428,AE53)=0,"UNITE A CONTROLER","OK")))))),N("Z6"))</f>
        <v/>
      </c>
      <c r="AD53" s="144" t="str">
        <f>IF(1=1,IF(E53="","",AD46),N("AB13"))</f>
        <v/>
      </c>
      <c r="AE53" s="125" t="str">
        <f>IF(1=1,IF(G53="","",UPPER(TRIM(SUBSTITUTE(SUBSTITUTE(G53&amp;"",CHAR(160)," ")," "," ")))),N("AC13"))</f>
        <v/>
      </c>
      <c r="AG53" s="244"/>
    </row>
    <row r="54" spans="1:33" ht="15.75" x14ac:dyDescent="0.25">
      <c r="A54" s="160" t="str">
        <f>IF(1=1,IF(E54="","",A46),N("A14"))</f>
        <v/>
      </c>
      <c r="B54" s="127" t="str">
        <f>IF(1=1,IF(E54="","",B46),N("B14"))</f>
        <v/>
      </c>
      <c r="C54" s="127"/>
      <c r="D54" s="129" t="str">
        <f>IF(ISBLANK(E54),"",LARGE(D46:D53,1)+1)</f>
        <v/>
      </c>
      <c r="E54" s="130"/>
      <c r="F54" s="131"/>
      <c r="G54" s="170"/>
      <c r="H54" s="105"/>
      <c r="I54" s="132" t="str">
        <f>IF(1=1,IF(E54="","",I46),N("H14"))</f>
        <v/>
      </c>
      <c r="J54" s="133" t="str">
        <f>IF(1=1,IF(E54="","",J46),N("I14"))</f>
        <v/>
      </c>
      <c r="K54" s="134" t="str">
        <f>IF(1=1,IF(E54="","",K46),N("J14"))</f>
        <v/>
      </c>
      <c r="L54" s="135" t="str">
        <f>IF(1=1,IF(OR(J54="",O54="",NOT(ISNUMBER(J54)),NOT(ISNUMBER(O54)),J54=0),"",O54/J54),N("L14"))</f>
        <v/>
      </c>
      <c r="M54" s="136" t="str">
        <f>IF(1=1,IF(OR(L54="",NOT(ISNUMBER(F54))),"",F54*L54*IFERROR(INDEX(D384:D428,MATCH(AE54,B384:B428,0)),1)),N("M13"))</f>
        <v/>
      </c>
      <c r="N54" s="137" t="str">
        <f>IF(1=1,IF(F54="","",IF(G54="","",IFERROR(INDEX(E384:E428,MATCH(AE54,B384:B428,0)),G54&amp;""))),N("N6"))</f>
        <v/>
      </c>
      <c r="O54" s="138" t="str">
        <f>IF(1=1,IF(E54="","",O46),N("K14"))</f>
        <v/>
      </c>
      <c r="P54" s="139" t="str">
        <f>IF(1=1,IF(M54="","",IF(AND(ISNUMBER(M54),M54&lt;1,N54="kg"),MAX(1,ROUND(M54*1000,0)),IF(AND(ISNUMBER(M54),M54&lt;1,N54="L"),MAX(1,ROUND(M54*100,0)),ROUND(M54,3)))),N("O14"))</f>
        <v/>
      </c>
      <c r="Q54" s="140" t="str">
        <f>IF(1=1,IF(M54="","",IF(AND(ISNUMBER(M54),M54&lt;1,N54="kg"),"g",IF(AND(ISNUMBER(M54),M54&lt;1,N54="L"),"cl",N54))),N("P14"))</f>
        <v/>
      </c>
      <c r="R54" s="161" t="str">
        <f>IF(1=1,IF(E54="","",IF(F54="","A CONTROLER",IF(NOT(ISNUMBER(F54)),"TEXTE",IF(OR(L54="",L54&lt;=0),"COMMANDE PRINCIPALE INCOMPLETE",IF(G54="","UNITE MANQUANTE",IF(COUNTIF(B384:B428,AE54)=0,"UNITE A CONTROLER","OK")))))),N("Q9"))</f>
        <v/>
      </c>
      <c r="S54" s="105"/>
      <c r="T54" s="141">
        <f t="shared" si="12"/>
        <v>0</v>
      </c>
      <c r="U54" s="133" t="str">
        <f>IF(1=1,IF(E54="","",U46),N("S14"))</f>
        <v/>
      </c>
      <c r="V54" s="133" t="str">
        <f>IF(1=1,IF(E54="","",V46),N("T14"))</f>
        <v/>
      </c>
      <c r="W54" s="135" t="str">
        <f>IF(1=1,IF(OR(U54="",V54="",NOT(ISNUMBER(U54)),NOT(ISNUMBER(V54)),U54=0),"",V54/U54),N("U14"))</f>
        <v/>
      </c>
      <c r="X54" s="136" t="str">
        <f>IF(1=1,IF(OR(W54="",NOT(ISNUMBER(F54))),"",F54*W54*IFERROR(INDEX(D384:D428,MATCH(AE54,B384:B428,0)),1)),N("V7"))</f>
        <v/>
      </c>
      <c r="Y54" s="137" t="str">
        <f>IF(1=1,IF(F54="","",IF(G54="","",IFERROR(INDEX(E384:E428,MATCH(AE54,B384:B428,0)),G54&amp;""))),N("W6"))</f>
        <v/>
      </c>
      <c r="Z54" s="142" t="str">
        <f>IF(1=1,IF(X54="","",IF(AND(ISNUMBER(X54),X54&lt;1,Y54="kg"),MAX(1,ROUND(X54*1000,0)),IF(AND(ISNUMBER(X54),X54&lt;1,Y54="L"),MAX(1,ROUND(X54*100,0)),ROUND(X54,3)))),N("X14"))</f>
        <v/>
      </c>
      <c r="AA54" s="143" t="str">
        <f>IF(1=1,IF(X54="","",IF(AND(ISNUMBER(X54),X54&lt;1,Y54="kg"),"g",IF(AND(ISNUMBER(X54),X54&lt;1,Y54="L"),"cl",Y54))),N("Y14"))</f>
        <v/>
      </c>
      <c r="AB54" s="123" t="str">
        <f>IF(1=1,IF(E54="","",IF(F54="","A CONTROLER",IF(NOT(ISNUMBER(F54)),"TEXTE",IF(OR(W54="",W54&lt;=0),"COMMANDE COUVERTS INCOMPLETE",IF(G54="","UNITE MANQUANTE",IF(COUNTIF(B384:B428,AE54)=0,"UNITE A CONTROLER","OK")))))),N("Z6"))</f>
        <v/>
      </c>
      <c r="AD54" s="144" t="str">
        <f>IF(1=1,IF(E54="","",AD46),N("AB14"))</f>
        <v/>
      </c>
      <c r="AE54" s="125" t="str">
        <f>IF(1=1,IF(G54="","",UPPER(TRIM(SUBSTITUTE(SUBSTITUTE(G54&amp;"",CHAR(160)," ")," "," ")))),N("AC14"))</f>
        <v/>
      </c>
    </row>
    <row r="55" spans="1:33" ht="15.75" x14ac:dyDescent="0.25">
      <c r="A55" s="160" t="str">
        <f>IF(1=1,IF(E55="","",A46),N("A15"))</f>
        <v/>
      </c>
      <c r="B55" s="127" t="str">
        <f>IF(1=1,IF(E55="","",B46),N("B15"))</f>
        <v/>
      </c>
      <c r="C55" s="127"/>
      <c r="D55" s="129" t="str">
        <f>IF(ISBLANK(E55),"",LARGE(D46:D54,1)+1)</f>
        <v/>
      </c>
      <c r="E55" s="130"/>
      <c r="F55" s="131"/>
      <c r="G55" s="170"/>
      <c r="H55" s="105"/>
      <c r="I55" s="132" t="str">
        <f>IF(1=1,IF(E55="","",I46),N("H15"))</f>
        <v/>
      </c>
      <c r="J55" s="133" t="str">
        <f>IF(1=1,IF(E55="","",J46),N("I15"))</f>
        <v/>
      </c>
      <c r="K55" s="134" t="str">
        <f>IF(1=1,IF(E55="","",K46),N("J15"))</f>
        <v/>
      </c>
      <c r="L55" s="135" t="str">
        <f>IF(1=1,IF(OR(J55="",O55="",NOT(ISNUMBER(J55)),NOT(ISNUMBER(O55)),J55=0),"",O55/J55),N("L15"))</f>
        <v/>
      </c>
      <c r="M55" s="136" t="str">
        <f>IF(1=1,IF(OR(L55="",NOT(ISNUMBER(F55))),"",F55*L55*IFERROR(INDEX(D384:D428,MATCH(AE55,B384:B428,0)),1)),N("M13"))</f>
        <v/>
      </c>
      <c r="N55" s="137" t="str">
        <f>IF(1=1,IF(F55="","",IF(G55="","",IFERROR(INDEX(E384:E428,MATCH(AE55,B384:B428,0)),G55&amp;""))),N("N6"))</f>
        <v/>
      </c>
      <c r="O55" s="138" t="str">
        <f>IF(1=1,IF(E55="","",O46),N("K15"))</f>
        <v/>
      </c>
      <c r="P55" s="139" t="str">
        <f>IF(1=1,IF(M55="","",IF(AND(ISNUMBER(M55),M55&lt;1,N55="kg"),MAX(1,ROUND(M55*1000,0)),IF(AND(ISNUMBER(M55),M55&lt;1,N55="L"),MAX(1,ROUND(M55*100,0)),ROUND(M55,3)))),N("O15"))</f>
        <v/>
      </c>
      <c r="Q55" s="140" t="str">
        <f>IF(1=1,IF(M55="","",IF(AND(ISNUMBER(M55),M55&lt;1,N55="kg"),"g",IF(AND(ISNUMBER(M55),M55&lt;1,N55="L"),"cl",N55))),N("P15"))</f>
        <v/>
      </c>
      <c r="R55" s="161" t="str">
        <f>IF(1=1,IF(E55="","",IF(F55="","A CONTROLER",IF(NOT(ISNUMBER(F55)),"TEXTE",IF(OR(L55="",L55&lt;=0),"COMMANDE PRINCIPALE INCOMPLETE",IF(G55="","UNITE MANQUANTE",IF(COUNTIF(B384:B428,AE55)=0,"UNITE A CONTROLER","OK")))))),N("Q9"))</f>
        <v/>
      </c>
      <c r="S55" s="105"/>
      <c r="T55" s="141">
        <f t="shared" si="12"/>
        <v>0</v>
      </c>
      <c r="U55" s="133" t="str">
        <f>IF(1=1,IF(E55="","",U46),N("S15"))</f>
        <v/>
      </c>
      <c r="V55" s="133" t="str">
        <f>IF(1=1,IF(E55="","",V46),N("T15"))</f>
        <v/>
      </c>
      <c r="W55" s="135" t="str">
        <f>IF(1=1,IF(OR(U55="",V55="",NOT(ISNUMBER(U55)),NOT(ISNUMBER(V55)),U55=0),"",V55/U55),N("U15"))</f>
        <v/>
      </c>
      <c r="X55" s="136" t="str">
        <f>IF(1=1,IF(OR(W55="",NOT(ISNUMBER(F55))),"",F55*W55*IFERROR(INDEX(D384:D428,MATCH(AE55,B384:B428,0)),1)),N("V7"))</f>
        <v/>
      </c>
      <c r="Y55" s="137" t="str">
        <f>IF(1=1,IF(F55="","",IF(G55="","",IFERROR(INDEX(E384:E428,MATCH(AE55,B384:B428,0)),G55&amp;""))),N("W6"))</f>
        <v/>
      </c>
      <c r="Z55" s="142" t="str">
        <f>IF(1=1,IF(X55="","",IF(AND(ISNUMBER(X55),X55&lt;1,Y55="kg"),MAX(1,ROUND(X55*1000,0)),IF(AND(ISNUMBER(X55),X55&lt;1,Y55="L"),MAX(1,ROUND(X55*100,0)),ROUND(X55,3)))),N("X15"))</f>
        <v/>
      </c>
      <c r="AA55" s="143" t="str">
        <f>IF(1=1,IF(X55="","",IF(AND(ISNUMBER(X55),X55&lt;1,Y55="kg"),"g",IF(AND(ISNUMBER(X55),X55&lt;1,Y55="L"),"cl",Y55))),N("Y15"))</f>
        <v/>
      </c>
      <c r="AB55" s="123" t="str">
        <f>IF(1=1,IF(E55="","",IF(F55="","A CONTROLER",IF(NOT(ISNUMBER(F55)),"TEXTE",IF(OR(W55="",W55&lt;=0),"COMMANDE COUVERTS INCOMPLETE",IF(G55="","UNITE MANQUANTE",IF(COUNTIF(B384:B428,AE55)=0,"UNITE A CONTROLER","OK")))))),N("Z6"))</f>
        <v/>
      </c>
      <c r="AD55" s="144" t="str">
        <f>IF(1=1,IF(E55="","",AD46),N("AB15"))</f>
        <v/>
      </c>
      <c r="AE55" s="125" t="str">
        <f>IF(1=1,IF(G55="","",UPPER(TRIM(SUBSTITUTE(SUBSTITUTE(G55&amp;"",CHAR(160)," ")," "," ")))),N("AC15"))</f>
        <v/>
      </c>
    </row>
    <row r="56" spans="1:33" ht="15.75" x14ac:dyDescent="0.25">
      <c r="A56" s="160" t="str">
        <f>IF(1=1,IF(E56="","",A46),N("A16"))</f>
        <v/>
      </c>
      <c r="B56" s="127" t="str">
        <f>IF(1=1,IF(E56="","",B46),N("B16"))</f>
        <v/>
      </c>
      <c r="C56" s="127"/>
      <c r="D56" s="129" t="str">
        <f>IF(ISBLANK(E56),"",LARGE(D46:D55,1)+1)</f>
        <v/>
      </c>
      <c r="E56" s="130"/>
      <c r="F56" s="131"/>
      <c r="G56" s="170"/>
      <c r="H56" s="105"/>
      <c r="I56" s="132" t="str">
        <f>IF(1=1,IF(E56="","",I46),N("H16"))</f>
        <v/>
      </c>
      <c r="J56" s="133" t="str">
        <f>IF(1=1,IF(E56="","",J46),N("I16"))</f>
        <v/>
      </c>
      <c r="K56" s="134" t="str">
        <f>IF(1=1,IF(E56="","",K46),N("J16"))</f>
        <v/>
      </c>
      <c r="L56" s="135" t="str">
        <f>IF(1=1,IF(OR(J56="",O56="",NOT(ISNUMBER(J56)),NOT(ISNUMBER(O56)),J56=0),"",O56/J56),N("L16"))</f>
        <v/>
      </c>
      <c r="M56" s="136" t="str">
        <f>IF(1=1,IF(OR(L56="",NOT(ISNUMBER(F56))),"",F56*L56*IFERROR(INDEX(D384:D428,MATCH(AE56,B384:B428,0)),1)),N("M13"))</f>
        <v/>
      </c>
      <c r="N56" s="137" t="str">
        <f>IF(1=1,IF(F56="","",IF(G56="","",IFERROR(INDEX(E384:E428,MATCH(AE56,B384:B428,0)),G56&amp;""))),N("N6"))</f>
        <v/>
      </c>
      <c r="O56" s="138" t="str">
        <f>IF(1=1,IF(E56="","",O46),N("K16"))</f>
        <v/>
      </c>
      <c r="P56" s="139" t="str">
        <f>IF(1=1,IF(M56="","",IF(AND(ISNUMBER(M56),M56&lt;1,N56="kg"),MAX(1,ROUND(M56*1000,0)),IF(AND(ISNUMBER(M56),M56&lt;1,N56="L"),MAX(1,ROUND(M56*100,0)),ROUND(M56,3)))),N("O16"))</f>
        <v/>
      </c>
      <c r="Q56" s="140" t="str">
        <f>IF(1=1,IF(M56="","",IF(AND(ISNUMBER(M56),M56&lt;1,N56="kg"),"g",IF(AND(ISNUMBER(M56),M56&lt;1,N56="L"),"cl",N56))),N("P16"))</f>
        <v/>
      </c>
      <c r="R56" s="161" t="str">
        <f>IF(1=1,IF(E56="","",IF(F56="","A CONTROLER",IF(NOT(ISNUMBER(F56)),"TEXTE",IF(OR(L56="",L56&lt;=0),"COMMANDE PRINCIPALE INCOMPLETE",IF(G56="","UNITE MANQUANTE",IF(COUNTIF(B384:B428,AE56)=0,"UNITE A CONTROLER","OK")))))),N("Q9"))</f>
        <v/>
      </c>
      <c r="S56" s="105"/>
      <c r="T56" s="141">
        <f t="shared" si="12"/>
        <v>0</v>
      </c>
      <c r="U56" s="133" t="str">
        <f>IF(1=1,IF(E56="","",U46),N("S16"))</f>
        <v/>
      </c>
      <c r="V56" s="133" t="str">
        <f>IF(1=1,IF(E56="","",V46),N("T16"))</f>
        <v/>
      </c>
      <c r="W56" s="135" t="str">
        <f>IF(1=1,IF(OR(U56="",V56="",NOT(ISNUMBER(U56)),NOT(ISNUMBER(V56)),U56=0),"",V56/U56),N("U16"))</f>
        <v/>
      </c>
      <c r="X56" s="136" t="str">
        <f>IF(1=1,IF(OR(W56="",NOT(ISNUMBER(F56))),"",F56*W56*IFERROR(INDEX(D384:D428,MATCH(AE56,B384:B428,0)),1)),N("V7"))</f>
        <v/>
      </c>
      <c r="Y56" s="137" t="str">
        <f>IF(1=1,IF(F56="","",IF(G56="","",IFERROR(INDEX(E384:E428,MATCH(AE56,B384:B428,0)),G56&amp;""))),N("W6"))</f>
        <v/>
      </c>
      <c r="Z56" s="142" t="str">
        <f>IF(1=1,IF(X56="","",IF(AND(ISNUMBER(X56),X56&lt;1,Y56="kg"),MAX(1,ROUND(X56*1000,0)),IF(AND(ISNUMBER(X56),X56&lt;1,Y56="L"),MAX(1,ROUND(X56*100,0)),ROUND(X56,3)))),N("X16"))</f>
        <v/>
      </c>
      <c r="AA56" s="143" t="str">
        <f>IF(1=1,IF(X56="","",IF(AND(ISNUMBER(X56),X56&lt;1,Y56="kg"),"g",IF(AND(ISNUMBER(X56),X56&lt;1,Y56="L"),"cl",Y56))),N("Y16"))</f>
        <v/>
      </c>
      <c r="AB56" s="123" t="str">
        <f>IF(1=1,IF(E56="","",IF(F56="","A CONTROLER",IF(NOT(ISNUMBER(F56)),"TEXTE",IF(OR(W56="",W56&lt;=0),"COMMANDE COUVERTS INCOMPLETE",IF(G56="","UNITE MANQUANTE",IF(COUNTIF(B384:B428,AE56)=0,"UNITE A CONTROLER","OK")))))),N("Z6"))</f>
        <v/>
      </c>
      <c r="AD56" s="144" t="str">
        <f>IF(1=1,IF(E56="","",AD46),N("AB16"))</f>
        <v/>
      </c>
      <c r="AE56" s="125" t="str">
        <f>IF(1=1,IF(G56="","",UPPER(TRIM(SUBSTITUTE(SUBSTITUTE(G56&amp;"",CHAR(160)," ")," "," ")))),N("AC16"))</f>
        <v/>
      </c>
    </row>
    <row r="57" spans="1:33" ht="15.75" x14ac:dyDescent="0.25">
      <c r="A57" s="160" t="str">
        <f>IF(1=1,IF(E57="","",A46),N("A17"))</f>
        <v/>
      </c>
      <c r="B57" s="127" t="str">
        <f>IF(1=1,IF(E57="","",B46),N("B17"))</f>
        <v/>
      </c>
      <c r="C57" s="127"/>
      <c r="D57" s="129" t="str">
        <f>IF(ISBLANK(E57),"",LARGE(D46:D56,1)+1)</f>
        <v/>
      </c>
      <c r="E57" s="130"/>
      <c r="F57" s="131"/>
      <c r="G57" s="170"/>
      <c r="H57" s="105"/>
      <c r="I57" s="132" t="str">
        <f>IF(1=1,IF(E57="","",I46),N("H17"))</f>
        <v/>
      </c>
      <c r="J57" s="133" t="str">
        <f>IF(1=1,IF(E57="","",J46),N("I17"))</f>
        <v/>
      </c>
      <c r="K57" s="134" t="str">
        <f>IF(1=1,IF(E57="","",K46),N("J17"))</f>
        <v/>
      </c>
      <c r="L57" s="135" t="str">
        <f>IF(1=1,IF(OR(J57="",O57="",NOT(ISNUMBER(J57)),NOT(ISNUMBER(O57)),J57=0),"",O57/J57),N("L17"))</f>
        <v/>
      </c>
      <c r="M57" s="136" t="str">
        <f>IF(1=1,IF(OR(L57="",NOT(ISNUMBER(F57))),"",F57*L57*IFERROR(INDEX(D384:D428,MATCH(AE57,B384:B428,0)),1)),N("M13"))</f>
        <v/>
      </c>
      <c r="N57" s="137" t="str">
        <f>IF(1=1,IF(F57="","",IF(G57="","",IFERROR(INDEX(E384:E428,MATCH(AE57,B384:B428,0)),G57&amp;""))),N("N6"))</f>
        <v/>
      </c>
      <c r="O57" s="138" t="str">
        <f>IF(1=1,IF(E57="","",O46),N("K17"))</f>
        <v/>
      </c>
      <c r="P57" s="139" t="str">
        <f>IF(1=1,IF(M57="","",IF(AND(ISNUMBER(M57),M57&lt;1,N57="kg"),MAX(1,ROUND(M57*1000,0)),IF(AND(ISNUMBER(M57),M57&lt;1,N57="L"),MAX(1,ROUND(M57*100,0)),ROUND(M57,3)))),N("O17"))</f>
        <v/>
      </c>
      <c r="Q57" s="140" t="str">
        <f>IF(1=1,IF(M57="","",IF(AND(ISNUMBER(M57),M57&lt;1,N57="kg"),"g",IF(AND(ISNUMBER(M57),M57&lt;1,N57="L"),"cl",N57))),N("P17"))</f>
        <v/>
      </c>
      <c r="R57" s="161" t="str">
        <f>IF(1=1,IF(E57="","",IF(F57="","A CONTROLER",IF(NOT(ISNUMBER(F57)),"TEXTE",IF(OR(L57="",L57&lt;=0),"COMMANDE PRINCIPALE INCOMPLETE",IF(G57="","UNITE MANQUANTE",IF(COUNTIF(B384:B428,AE57)=0,"UNITE A CONTROLER","OK")))))),N("Q9"))</f>
        <v/>
      </c>
      <c r="S57" s="105"/>
      <c r="T57" s="141">
        <f t="shared" si="12"/>
        <v>0</v>
      </c>
      <c r="U57" s="133" t="str">
        <f>IF(1=1,IF(E57="","",U46),N("S17"))</f>
        <v/>
      </c>
      <c r="V57" s="133" t="str">
        <f>IF(1=1,IF(E57="","",V46),N("T17"))</f>
        <v/>
      </c>
      <c r="W57" s="135" t="str">
        <f>IF(1=1,IF(OR(U57="",V57="",NOT(ISNUMBER(U57)),NOT(ISNUMBER(V57)),U57=0),"",V57/U57),N("U17"))</f>
        <v/>
      </c>
      <c r="X57" s="136" t="str">
        <f>IF(1=1,IF(OR(W57="",NOT(ISNUMBER(F57))),"",F57*W57*IFERROR(INDEX(D384:D428,MATCH(AE57,B384:B428,0)),1)),N("V7"))</f>
        <v/>
      </c>
      <c r="Y57" s="137" t="str">
        <f>IF(1=1,IF(F57="","",IF(G57="","",IFERROR(INDEX(E384:E428,MATCH(AE57,B384:B428,0)),G57&amp;""))),N("W6"))</f>
        <v/>
      </c>
      <c r="Z57" s="142" t="str">
        <f>IF(1=1,IF(X57="","",IF(AND(ISNUMBER(X57),X57&lt;1,Y57="kg"),MAX(1,ROUND(X57*1000,0)),IF(AND(ISNUMBER(X57),X57&lt;1,Y57="L"),MAX(1,ROUND(X57*100,0)),ROUND(X57,3)))),N("X17"))</f>
        <v/>
      </c>
      <c r="AA57" s="143" t="str">
        <f>IF(1=1,IF(X57="","",IF(AND(ISNUMBER(X57),X57&lt;1,Y57="kg"),"g",IF(AND(ISNUMBER(X57),X57&lt;1,Y57="L"),"cl",Y57))),N("Y17"))</f>
        <v/>
      </c>
      <c r="AB57" s="123" t="str">
        <f>IF(1=1,IF(E57="","",IF(F57="","A CONTROLER",IF(NOT(ISNUMBER(F57)),"TEXTE",IF(OR(W57="",W57&lt;=0),"COMMANDE COUVERTS INCOMPLETE",IF(G57="","UNITE MANQUANTE",IF(COUNTIF(B384:B428,AE57)=0,"UNITE A CONTROLER","OK")))))),N("Z6"))</f>
        <v/>
      </c>
      <c r="AD57" s="144" t="str">
        <f>IF(1=1,IF(E57="","",AD46),N("AB17"))</f>
        <v/>
      </c>
      <c r="AE57" s="125" t="str">
        <f>IF(1=1,IF(G57="","",UPPER(TRIM(SUBSTITUTE(SUBSTITUTE(G57&amp;"",CHAR(160)," ")," "," ")))),N("AC17"))</f>
        <v/>
      </c>
    </row>
    <row r="58" spans="1:33" ht="15.75" x14ac:dyDescent="0.25">
      <c r="A58" s="160" t="str">
        <f>IF(1=1,IF(E58="","",A46),N("A18"))</f>
        <v/>
      </c>
      <c r="B58" s="127" t="str">
        <f>IF(1=1,IF(E58="","",B46),N("B18"))</f>
        <v/>
      </c>
      <c r="C58" s="127"/>
      <c r="D58" s="129" t="str">
        <f>IF(ISBLANK(E58),"",LARGE(D46:D57,1)+1)</f>
        <v/>
      </c>
      <c r="E58" s="130"/>
      <c r="F58" s="131"/>
      <c r="G58" s="170"/>
      <c r="H58" s="105"/>
      <c r="I58" s="132" t="str">
        <f>IF(1=1,IF(E58="","",I46),N("H18"))</f>
        <v/>
      </c>
      <c r="J58" s="133" t="str">
        <f>IF(1=1,IF(E58="","",J46),N("I18"))</f>
        <v/>
      </c>
      <c r="K58" s="134" t="str">
        <f>IF(1=1,IF(E58="","",K46),N("J18"))</f>
        <v/>
      </c>
      <c r="L58" s="135" t="str">
        <f>IF(1=1,IF(OR(J58="",O58="",NOT(ISNUMBER(J58)),NOT(ISNUMBER(O58)),J58=0),"",O58/J58),N("L18"))</f>
        <v/>
      </c>
      <c r="M58" s="136" t="str">
        <f>IF(1=1,IF(OR(L58="",NOT(ISNUMBER(F58))),"",F58*L58*IFERROR(INDEX(D384:D428,MATCH(AE58,B384:B428,0)),1)),N("M13"))</f>
        <v/>
      </c>
      <c r="N58" s="137" t="str">
        <f>IF(1=1,IF(F58="","",IF(G58="","",IFERROR(INDEX(E384:E428,MATCH(AE58,B384:B428,0)),G58&amp;""))),N("N6"))</f>
        <v/>
      </c>
      <c r="O58" s="138" t="str">
        <f>IF(1=1,IF(E58="","",O46),N("K18"))</f>
        <v/>
      </c>
      <c r="P58" s="139" t="str">
        <f>IF(1=1,IF(M58="","",IF(AND(ISNUMBER(M58),M58&lt;1,N58="kg"),MAX(1,ROUND(M58*1000,0)),IF(AND(ISNUMBER(M58),M58&lt;1,N58="L"),MAX(1,ROUND(M58*100,0)),ROUND(M58,3)))),N("O18"))</f>
        <v/>
      </c>
      <c r="Q58" s="140" t="str">
        <f>IF(1=1,IF(M58="","",IF(AND(ISNUMBER(M58),M58&lt;1,N58="kg"),"g",IF(AND(ISNUMBER(M58),M58&lt;1,N58="L"),"cl",N58))),N("P18"))</f>
        <v/>
      </c>
      <c r="R58" s="161" t="str">
        <f>IF(1=1,IF(E58="","",IF(F58="","A CONTROLER",IF(NOT(ISNUMBER(F58)),"TEXTE",IF(OR(L58="",L58&lt;=0),"COMMANDE PRINCIPALE INCOMPLETE",IF(G58="","UNITE MANQUANTE",IF(COUNTIF(B384:B428,AE58)=0,"UNITE A CONTROLER","OK")))))),N("Q9"))</f>
        <v/>
      </c>
      <c r="S58" s="105"/>
      <c r="T58" s="141">
        <f t="shared" si="12"/>
        <v>0</v>
      </c>
      <c r="U58" s="133" t="str">
        <f>IF(1=1,IF(E58="","",U46),N("S18"))</f>
        <v/>
      </c>
      <c r="V58" s="133" t="str">
        <f>IF(1=1,IF(E58="","",V46),N("T18"))</f>
        <v/>
      </c>
      <c r="W58" s="135" t="str">
        <f>IF(1=1,IF(OR(U58="",V58="",NOT(ISNUMBER(U58)),NOT(ISNUMBER(V58)),U58=0),"",V58/U58),N("U18"))</f>
        <v/>
      </c>
      <c r="X58" s="136" t="str">
        <f>IF(1=1,IF(OR(W58="",NOT(ISNUMBER(F58))),"",F58*W58*IFERROR(INDEX(D384:D428,MATCH(AE58,B384:B428,0)),1)),N("V7"))</f>
        <v/>
      </c>
      <c r="Y58" s="137" t="str">
        <f>IF(1=1,IF(F58="","",IF(G58="","",IFERROR(INDEX(E384:E428,MATCH(AE58,B384:B428,0)),G58&amp;""))),N("W6"))</f>
        <v/>
      </c>
      <c r="Z58" s="142" t="str">
        <f>IF(1=1,IF(X58="","",IF(AND(ISNUMBER(X58),X58&lt;1,Y58="kg"),MAX(1,ROUND(X58*1000,0)),IF(AND(ISNUMBER(X58),X58&lt;1,Y58="L"),MAX(1,ROUND(X58*100,0)),ROUND(X58,3)))),N("X18"))</f>
        <v/>
      </c>
      <c r="AA58" s="143" t="str">
        <f>IF(1=1,IF(X58="","",IF(AND(ISNUMBER(X58),X58&lt;1,Y58="kg"),"g",IF(AND(ISNUMBER(X58),X58&lt;1,Y58="L"),"cl",Y58))),N("Y18"))</f>
        <v/>
      </c>
      <c r="AB58" s="123" t="str">
        <f>IF(1=1,IF(E58="","",IF(F58="","A CONTROLER",IF(NOT(ISNUMBER(F58)),"TEXTE",IF(OR(W58="",W58&lt;=0),"COMMANDE COUVERTS INCOMPLETE",IF(G58="","UNITE MANQUANTE",IF(COUNTIF(B384:B428,AE58)=0,"UNITE A CONTROLER","OK")))))),N("Z6"))</f>
        <v/>
      </c>
      <c r="AD58" s="144" t="str">
        <f>IF(1=1,IF(E58="","",AD46),N("AB18"))</f>
        <v/>
      </c>
      <c r="AE58" s="125" t="str">
        <f>IF(1=1,IF(G58="","",UPPER(TRIM(SUBSTITUTE(SUBSTITUTE(G58&amp;"",CHAR(160)," ")," "," ")))),N("AC18"))</f>
        <v/>
      </c>
    </row>
    <row r="59" spans="1:33" ht="15.75" x14ac:dyDescent="0.25">
      <c r="A59" s="160" t="str">
        <f>IF(1=1,IF(E59="","",A46),N("A19"))</f>
        <v/>
      </c>
      <c r="B59" s="127" t="str">
        <f>IF(1=1,IF(E59="","",B46),N("B19"))</f>
        <v/>
      </c>
      <c r="C59" s="127"/>
      <c r="D59" s="129" t="str">
        <f>IF(ISBLANK(E59),"",LARGE(D46:D58,1)+1)</f>
        <v/>
      </c>
      <c r="E59" s="130"/>
      <c r="F59" s="131"/>
      <c r="G59" s="170"/>
      <c r="H59" s="105"/>
      <c r="I59" s="132" t="str">
        <f>IF(1=1,IF(E59="","",I46),N("H19"))</f>
        <v/>
      </c>
      <c r="J59" s="133" t="str">
        <f>IF(1=1,IF(E59="","",J46),N("I19"))</f>
        <v/>
      </c>
      <c r="K59" s="134" t="str">
        <f>IF(1=1,IF(E59="","",K46),N("J19"))</f>
        <v/>
      </c>
      <c r="L59" s="135" t="str">
        <f>IF(1=1,IF(OR(J59="",O59="",NOT(ISNUMBER(J59)),NOT(ISNUMBER(O59)),J59=0),"",O59/J59),N("L19"))</f>
        <v/>
      </c>
      <c r="M59" s="136" t="str">
        <f>IF(1=1,IF(OR(L59="",NOT(ISNUMBER(F59))),"",F59*L59*IFERROR(INDEX(D384:D428,MATCH(AE59,B384:B428,0)),1)),N("M13"))</f>
        <v/>
      </c>
      <c r="N59" s="137" t="str">
        <f>IF(1=1,IF(F59="","",IF(G59="","",IFERROR(INDEX(E384:E428,MATCH(AE59,B384:B428,0)),G59&amp;""))),N("N6"))</f>
        <v/>
      </c>
      <c r="O59" s="138" t="str">
        <f>IF(1=1,IF(E59="","",O46),N("K19"))</f>
        <v/>
      </c>
      <c r="P59" s="139" t="str">
        <f>IF(1=1,IF(M59="","",IF(AND(ISNUMBER(M59),M59&lt;1,N59="kg"),MAX(1,ROUND(M59*1000,0)),IF(AND(ISNUMBER(M59),M59&lt;1,N59="L"),MAX(1,ROUND(M59*100,0)),ROUND(M59,3)))),N("O19"))</f>
        <v/>
      </c>
      <c r="Q59" s="140" t="str">
        <f>IF(1=1,IF(M59="","",IF(AND(ISNUMBER(M59),M59&lt;1,N59="kg"),"g",IF(AND(ISNUMBER(M59),M59&lt;1,N59="L"),"cl",N59))),N("P19"))</f>
        <v/>
      </c>
      <c r="R59" s="161" t="str">
        <f>IF(1=1,IF(E59="","",IF(F59="","A CONTROLER",IF(NOT(ISNUMBER(F59)),"TEXTE",IF(OR(L59="",L59&lt;=0),"COMMANDE PRINCIPALE INCOMPLETE",IF(G59="","UNITE MANQUANTE",IF(COUNTIF(B384:B428,AE59)=0,"UNITE A CONTROLER","OK")))))),N("Q9"))</f>
        <v/>
      </c>
      <c r="S59" s="105"/>
      <c r="T59" s="141">
        <f t="shared" si="12"/>
        <v>0</v>
      </c>
      <c r="U59" s="133" t="str">
        <f>IF(1=1,IF(E59="","",U46),N("S19"))</f>
        <v/>
      </c>
      <c r="V59" s="133" t="str">
        <f>IF(1=1,IF(E59="","",V46),N("T19"))</f>
        <v/>
      </c>
      <c r="W59" s="135" t="str">
        <f>IF(1=1,IF(OR(U59="",V59="",NOT(ISNUMBER(U59)),NOT(ISNUMBER(V59)),U59=0),"",V59/U59),N("U19"))</f>
        <v/>
      </c>
      <c r="X59" s="136" t="str">
        <f>IF(1=1,IF(OR(W59="",NOT(ISNUMBER(F59))),"",F59*W59*IFERROR(INDEX(D384:D428,MATCH(AE59,B384:B428,0)),1)),N("V7"))</f>
        <v/>
      </c>
      <c r="Y59" s="137" t="str">
        <f>IF(1=1,IF(F59="","",IF(G59="","",IFERROR(INDEX(E384:E428,MATCH(AE59,B384:B428,0)),G59&amp;""))),N("W6"))</f>
        <v/>
      </c>
      <c r="Z59" s="142" t="str">
        <f>IF(1=1,IF(X59="","",IF(AND(ISNUMBER(X59),X59&lt;1,Y59="kg"),MAX(1,ROUND(X59*1000,0)),IF(AND(ISNUMBER(X59),X59&lt;1,Y59="L"),MAX(1,ROUND(X59*100,0)),ROUND(X59,3)))),N("X19"))</f>
        <v/>
      </c>
      <c r="AA59" s="143" t="str">
        <f>IF(1=1,IF(X59="","",IF(AND(ISNUMBER(X59),X59&lt;1,Y59="kg"),"g",IF(AND(ISNUMBER(X59),X59&lt;1,Y59="L"),"cl",Y59))),N("Y19"))</f>
        <v/>
      </c>
      <c r="AB59" s="123" t="str">
        <f>IF(1=1,IF(E59="","",IF(F59="","A CONTROLER",IF(NOT(ISNUMBER(F59)),"TEXTE",IF(OR(W59="",W59&lt;=0),"COMMANDE COUVERTS INCOMPLETE",IF(G59="","UNITE MANQUANTE",IF(COUNTIF(B384:B428,AE59)=0,"UNITE A CONTROLER","OK")))))),N("Z6"))</f>
        <v/>
      </c>
      <c r="AD59" s="144" t="str">
        <f>IF(1=1,IF(E59="","",AD46),N("AB19"))</f>
        <v/>
      </c>
      <c r="AE59" s="125" t="str">
        <f>IF(1=1,IF(G59="","",UPPER(TRIM(SUBSTITUTE(SUBSTITUTE(G59&amp;"",CHAR(160)," ")," "," ")))),N("AC19"))</f>
        <v/>
      </c>
    </row>
    <row r="60" spans="1:33" ht="15.75" x14ac:dyDescent="0.25">
      <c r="A60" s="160" t="str">
        <f>IF(1=1,IF(E60="","",A46),N("A20"))</f>
        <v/>
      </c>
      <c r="B60" s="127" t="str">
        <f>IF(1=1,IF(E60="","",B46),N("B20"))</f>
        <v/>
      </c>
      <c r="C60" s="127"/>
      <c r="D60" s="129" t="str">
        <f>IF(ISBLANK(E60),"",LARGE(D46:D59,1)+1)</f>
        <v/>
      </c>
      <c r="E60" s="130"/>
      <c r="F60" s="131"/>
      <c r="G60" s="170"/>
      <c r="H60" s="105"/>
      <c r="I60" s="132" t="str">
        <f>IF(1=1,IF(E60="","",I46),N("H20"))</f>
        <v/>
      </c>
      <c r="J60" s="133" t="str">
        <f>IF(1=1,IF(E60="","",J46),N("I20"))</f>
        <v/>
      </c>
      <c r="K60" s="134" t="str">
        <f>IF(1=1,IF(E60="","",K46),N("J20"))</f>
        <v/>
      </c>
      <c r="L60" s="135" t="str">
        <f>IF(1=1,IF(OR(J60="",O60="",NOT(ISNUMBER(J60)),NOT(ISNUMBER(O60)),J60=0),"",O60/J60),N("L20"))</f>
        <v/>
      </c>
      <c r="M60" s="136" t="str">
        <f>IF(1=1,IF(OR(L60="",NOT(ISNUMBER(F60))),"",F60*L60*IFERROR(INDEX(D384:D428,MATCH(AE60,B384:B428,0)),1)),N("M13"))</f>
        <v/>
      </c>
      <c r="N60" s="137" t="str">
        <f>IF(1=1,IF(F60="","",IF(G60="","",IFERROR(INDEX(E384:E428,MATCH(AE60,B384:B428,0)),G60&amp;""))),N("N6"))</f>
        <v/>
      </c>
      <c r="O60" s="138" t="str">
        <f>IF(1=1,IF(E60="","",O46),N("K20"))</f>
        <v/>
      </c>
      <c r="P60" s="139" t="str">
        <f>IF(1=1,IF(M60="","",IF(AND(ISNUMBER(M60),M60&lt;1,N60="kg"),MAX(1,ROUND(M60*1000,0)),IF(AND(ISNUMBER(M60),M60&lt;1,N60="L"),MAX(1,ROUND(M60*100,0)),ROUND(M60,3)))),N("O20"))</f>
        <v/>
      </c>
      <c r="Q60" s="140" t="str">
        <f>IF(1=1,IF(M60="","",IF(AND(ISNUMBER(M60),M60&lt;1,N60="kg"),"g",IF(AND(ISNUMBER(M60),M60&lt;1,N60="L"),"cl",N60))),N("P20"))</f>
        <v/>
      </c>
      <c r="R60" s="161" t="str">
        <f>IF(1=1,IF(E60="","",IF(F60="","A CONTROLER",IF(NOT(ISNUMBER(F60)),"TEXTE",IF(OR(L60="",L60&lt;=0),"COMMANDE PRINCIPALE INCOMPLETE",IF(G60="","UNITE MANQUANTE",IF(COUNTIF(B384:B428,AE60)=0,"UNITE A CONTROLER","OK")))))),N("Q9"))</f>
        <v/>
      </c>
      <c r="S60" s="105"/>
      <c r="T60" s="141">
        <f t="shared" si="12"/>
        <v>0</v>
      </c>
      <c r="U60" s="133" t="str">
        <f>IF(1=1,IF(E60="","",U46),N("S20"))</f>
        <v/>
      </c>
      <c r="V60" s="133" t="str">
        <f>IF(1=1,IF(E60="","",V46),N("T20"))</f>
        <v/>
      </c>
      <c r="W60" s="135" t="str">
        <f>IF(1=1,IF(OR(U60="",V60="",NOT(ISNUMBER(U60)),NOT(ISNUMBER(V60)),U60=0),"",V60/U60),N("U20"))</f>
        <v/>
      </c>
      <c r="X60" s="136" t="str">
        <f>IF(1=1,IF(OR(W60="",NOT(ISNUMBER(F60))),"",F60*W60*IFERROR(INDEX(D384:D428,MATCH(AE60,B384:B428,0)),1)),N("V7"))</f>
        <v/>
      </c>
      <c r="Y60" s="137" t="str">
        <f>IF(1=1,IF(F60="","",IF(G60="","",IFERROR(INDEX(E384:E428,MATCH(AE60,B384:B428,0)),G60&amp;""))),N("W6"))</f>
        <v/>
      </c>
      <c r="Z60" s="142" t="str">
        <f>IF(1=1,IF(X60="","",IF(AND(ISNUMBER(X60),X60&lt;1,Y60="kg"),MAX(1,ROUND(X60*1000,0)),IF(AND(ISNUMBER(X60),X60&lt;1,Y60="L"),MAX(1,ROUND(X60*100,0)),ROUND(X60,3)))),N("X20"))</f>
        <v/>
      </c>
      <c r="AA60" s="143" t="str">
        <f>IF(1=1,IF(X60="","",IF(AND(ISNUMBER(X60),X60&lt;1,Y60="kg"),"g",IF(AND(ISNUMBER(X60),X60&lt;1,Y60="L"),"cl",Y60))),N("Y20"))</f>
        <v/>
      </c>
      <c r="AB60" s="123" t="str">
        <f>IF(1=1,IF(E60="","",IF(F60="","A CONTROLER",IF(NOT(ISNUMBER(F60)),"TEXTE",IF(OR(W60="",W60&lt;=0),"COMMANDE COUVERTS INCOMPLETE",IF(G60="","UNITE MANQUANTE",IF(COUNTIF(B384:B428,AE60)=0,"UNITE A CONTROLER","OK")))))),N("Z6"))</f>
        <v/>
      </c>
      <c r="AD60" s="144" t="str">
        <f>IF(1=1,IF(E60="","",AD46),N("AB20"))</f>
        <v/>
      </c>
      <c r="AE60" s="125" t="str">
        <f>IF(1=1,IF(G60="","",UPPER(TRIM(SUBSTITUTE(SUBSTITUTE(G60&amp;"",CHAR(160)," ")," "," ")))),N("AC20"))</f>
        <v/>
      </c>
    </row>
    <row r="61" spans="1:33" ht="15.75" x14ac:dyDescent="0.25">
      <c r="A61" s="160" t="str">
        <f>IF(1=1,IF(E61="","",A46),N("A21"))</f>
        <v/>
      </c>
      <c r="B61" s="127" t="str">
        <f>IF(1=1,IF(E61="","",B46),N("B21"))</f>
        <v/>
      </c>
      <c r="C61" s="127"/>
      <c r="D61" s="129" t="str">
        <f>IF(ISBLANK(E61),"",LARGE(D46:D60,1)+1)</f>
        <v/>
      </c>
      <c r="E61" s="130"/>
      <c r="F61" s="131"/>
      <c r="G61" s="170"/>
      <c r="H61" s="105"/>
      <c r="I61" s="132" t="str">
        <f>IF(1=1,IF(E61="","",I46),N("H21"))</f>
        <v/>
      </c>
      <c r="J61" s="133" t="str">
        <f>IF(1=1,IF(E61="","",J46),N("I21"))</f>
        <v/>
      </c>
      <c r="K61" s="134" t="str">
        <f>IF(1=1,IF(E61="","",K46),N("J21"))</f>
        <v/>
      </c>
      <c r="L61" s="135" t="str">
        <f>IF(1=1,IF(OR(J61="",O61="",NOT(ISNUMBER(J61)),NOT(ISNUMBER(O61)),J61=0),"",O61/J61),N("L21"))</f>
        <v/>
      </c>
      <c r="M61" s="136" t="str">
        <f>IF(1=1,IF(OR(L61="",NOT(ISNUMBER(F61))),"",F61*L61*IFERROR(INDEX(D384:D428,MATCH(AE61,B384:B428,0)),1)),N("M13"))</f>
        <v/>
      </c>
      <c r="N61" s="137" t="str">
        <f>IF(1=1,IF(F61="","",IF(G61="","",IFERROR(INDEX(E384:E428,MATCH(AE61,B384:B428,0)),G61&amp;""))),N("N6"))</f>
        <v/>
      </c>
      <c r="O61" s="138" t="str">
        <f>IF(1=1,IF(E61="","",O46),N("K21"))</f>
        <v/>
      </c>
      <c r="P61" s="139" t="str">
        <f>IF(1=1,IF(M61="","",IF(AND(ISNUMBER(M61),M61&lt;1,N61="kg"),MAX(1,ROUND(M61*1000,0)),IF(AND(ISNUMBER(M61),M61&lt;1,N61="L"),MAX(1,ROUND(M61*100,0)),ROUND(M61,3)))),N("O21"))</f>
        <v/>
      </c>
      <c r="Q61" s="140" t="str">
        <f>IF(1=1,IF(M61="","",IF(AND(ISNUMBER(M61),M61&lt;1,N61="kg"),"g",IF(AND(ISNUMBER(M61),M61&lt;1,N61="L"),"cl",N61))),N("P21"))</f>
        <v/>
      </c>
      <c r="R61" s="161" t="str">
        <f>IF(1=1,IF(E61="","",IF(F61="","A CONTROLER",IF(NOT(ISNUMBER(F61)),"TEXTE",IF(OR(L61="",L61&lt;=0),"COMMANDE PRINCIPALE INCOMPLETE",IF(G61="","UNITE MANQUANTE",IF(COUNTIF(B384:B428,AE61)=0,"UNITE A CONTROLER","OK")))))),N("Q9"))</f>
        <v/>
      </c>
      <c r="S61" s="105"/>
      <c r="T61" s="141">
        <f t="shared" si="12"/>
        <v>0</v>
      </c>
      <c r="U61" s="133" t="str">
        <f>IF(1=1,IF(E61="","",U46),N("S21"))</f>
        <v/>
      </c>
      <c r="V61" s="133" t="str">
        <f>IF(1=1,IF(E61="","",V46),N("T21"))</f>
        <v/>
      </c>
      <c r="W61" s="135" t="str">
        <f>IF(1=1,IF(OR(U61="",V61="",NOT(ISNUMBER(U61)),NOT(ISNUMBER(V61)),U61=0),"",V61/U61),N("U21"))</f>
        <v/>
      </c>
      <c r="X61" s="136" t="str">
        <f>IF(1=1,IF(OR(W61="",NOT(ISNUMBER(F61))),"",F61*W61*IFERROR(INDEX(D384:D428,MATCH(AE61,B384:B428,0)),1)),N("V7"))</f>
        <v/>
      </c>
      <c r="Y61" s="137" t="str">
        <f>IF(1=1,IF(F61="","",IF(G61="","",IFERROR(INDEX(E384:E428,MATCH(AE61,B384:B428,0)),G61&amp;""))),N("W6"))</f>
        <v/>
      </c>
      <c r="Z61" s="142" t="str">
        <f>IF(1=1,IF(X61="","",IF(AND(ISNUMBER(X61),X61&lt;1,Y61="kg"),MAX(1,ROUND(X61*1000,0)),IF(AND(ISNUMBER(X61),X61&lt;1,Y61="L"),MAX(1,ROUND(X61*100,0)),ROUND(X61,3)))),N("X21"))</f>
        <v/>
      </c>
      <c r="AA61" s="143" t="str">
        <f>IF(1=1,IF(X61="","",IF(AND(ISNUMBER(X61),X61&lt;1,Y61="kg"),"g",IF(AND(ISNUMBER(X61),X61&lt;1,Y61="L"),"cl",Y61))),N("Y21"))</f>
        <v/>
      </c>
      <c r="AB61" s="123" t="str">
        <f>IF(1=1,IF(E61="","",IF(F61="","A CONTROLER",IF(NOT(ISNUMBER(F61)),"TEXTE",IF(OR(W61="",W61&lt;=0),"COMMANDE COUVERTS INCOMPLETE",IF(G61="","UNITE MANQUANTE",IF(COUNTIF(B384:B428,AE61)=0,"UNITE A CONTROLER","OK")))))),N("Z6"))</f>
        <v/>
      </c>
      <c r="AD61" s="144" t="str">
        <f>IF(1=1,IF(E61="","",AD46),N("AB21"))</f>
        <v/>
      </c>
      <c r="AE61" s="125" t="str">
        <f>IF(1=1,IF(G61="","",UPPER(TRIM(SUBSTITUTE(SUBSTITUTE(G61&amp;"",CHAR(160)," ")," "," ")))),N("AC21"))</f>
        <v/>
      </c>
    </row>
    <row r="62" spans="1:33" ht="15.75" x14ac:dyDescent="0.25">
      <c r="A62" s="160" t="str">
        <f>IF(1=1,IF(E62="","",A46),N("A22"))</f>
        <v/>
      </c>
      <c r="B62" s="127" t="str">
        <f>IF(1=1,IF(E62="","",B46),N("B22"))</f>
        <v/>
      </c>
      <c r="C62" s="127"/>
      <c r="D62" s="129" t="str">
        <f>IF(ISBLANK(E62),"",LARGE(D46:D61,1)+1)</f>
        <v/>
      </c>
      <c r="E62" s="130"/>
      <c r="F62" s="131"/>
      <c r="G62" s="170"/>
      <c r="H62" s="105"/>
      <c r="I62" s="132" t="str">
        <f>IF(1=1,IF(E62="","",I46),N("H22"))</f>
        <v/>
      </c>
      <c r="J62" s="133" t="str">
        <f>IF(1=1,IF(E62="","",J46),N("I22"))</f>
        <v/>
      </c>
      <c r="K62" s="134" t="str">
        <f>IF(1=1,IF(E62="","",K46),N("J22"))</f>
        <v/>
      </c>
      <c r="L62" s="135" t="str">
        <f>IF(1=1,IF(OR(J62="",O62="",NOT(ISNUMBER(J62)),NOT(ISNUMBER(O62)),J62=0),"",O62/J62),N("L22"))</f>
        <v/>
      </c>
      <c r="M62" s="136" t="str">
        <f>IF(1=1,IF(OR(L62="",NOT(ISNUMBER(F62))),"",F62*L62*IFERROR(INDEX(D384:D428,MATCH(AE62,B384:B428,0)),1)),N("M13"))</f>
        <v/>
      </c>
      <c r="N62" s="137" t="str">
        <f>IF(1=1,IF(F62="","",IF(G62="","",IFERROR(INDEX(E384:E428,MATCH(AE62,B384:B428,0)),G62&amp;""))),N("N6"))</f>
        <v/>
      </c>
      <c r="O62" s="138" t="str">
        <f>IF(1=1,IF(E62="","",O46),N("K22"))</f>
        <v/>
      </c>
      <c r="P62" s="139" t="str">
        <f>IF(1=1,IF(M62="","",IF(AND(ISNUMBER(M62),M62&lt;1,N62="kg"),MAX(1,ROUND(M62*1000,0)),IF(AND(ISNUMBER(M62),M62&lt;1,N62="L"),MAX(1,ROUND(M62*100,0)),ROUND(M62,3)))),N("O22"))</f>
        <v/>
      </c>
      <c r="Q62" s="140" t="str">
        <f>IF(1=1,IF(M62="","",IF(AND(ISNUMBER(M62),M62&lt;1,N62="kg"),"g",IF(AND(ISNUMBER(M62),M62&lt;1,N62="L"),"cl",N62))),N("P22"))</f>
        <v/>
      </c>
      <c r="R62" s="161" t="str">
        <f>IF(1=1,IF(E62="","",IF(F62="","A CONTROLER",IF(NOT(ISNUMBER(F62)),"TEXTE",IF(OR(L62="",L62&lt;=0),"COMMANDE PRINCIPALE INCOMPLETE",IF(G62="","UNITE MANQUANTE",IF(COUNTIF(B384:B428,AE62)=0,"UNITE A CONTROLER","OK")))))),N("Q9"))</f>
        <v/>
      </c>
      <c r="S62" s="105"/>
      <c r="T62" s="141">
        <f t="shared" si="12"/>
        <v>0</v>
      </c>
      <c r="U62" s="133" t="str">
        <f>IF(1=1,IF(E62="","",U46),N("S22"))</f>
        <v/>
      </c>
      <c r="V62" s="133" t="str">
        <f>IF(1=1,IF(E62="","",V46),N("T22"))</f>
        <v/>
      </c>
      <c r="W62" s="135" t="str">
        <f>IF(1=1,IF(OR(U62="",V62="",NOT(ISNUMBER(U62)),NOT(ISNUMBER(V62)),U62=0),"",V62/U62),N("U22"))</f>
        <v/>
      </c>
      <c r="X62" s="136" t="str">
        <f>IF(1=1,IF(OR(W62="",NOT(ISNUMBER(F62))),"",F62*W62*IFERROR(INDEX(D384:D428,MATCH(AE62,B384:B428,0)),1)),N("V7"))</f>
        <v/>
      </c>
      <c r="Y62" s="137" t="str">
        <f>IF(1=1,IF(F62="","",IF(G62="","",IFERROR(INDEX(E384:E428,MATCH(AE62,B384:B428,0)),G62&amp;""))),N("W6"))</f>
        <v/>
      </c>
      <c r="Z62" s="142" t="str">
        <f>IF(1=1,IF(X62="","",IF(AND(ISNUMBER(X62),X62&lt;1,Y62="kg"),MAX(1,ROUND(X62*1000,0)),IF(AND(ISNUMBER(X62),X62&lt;1,Y62="L"),MAX(1,ROUND(X62*100,0)),ROUND(X62,3)))),N("X22"))</f>
        <v/>
      </c>
      <c r="AA62" s="143" t="str">
        <f>IF(1=1,IF(X62="","",IF(AND(ISNUMBER(X62),X62&lt;1,Y62="kg"),"g",IF(AND(ISNUMBER(X62),X62&lt;1,Y62="L"),"cl",Y62))),N("Y22"))</f>
        <v/>
      </c>
      <c r="AB62" s="123" t="str">
        <f>IF(1=1,IF(E62="","",IF(F62="","A CONTROLER",IF(NOT(ISNUMBER(F62)),"TEXTE",IF(OR(W62="",W62&lt;=0),"COMMANDE COUVERTS INCOMPLETE",IF(G62="","UNITE MANQUANTE",IF(COUNTIF(B384:B428,AE62)=0,"UNITE A CONTROLER","OK")))))),N("Z6"))</f>
        <v/>
      </c>
      <c r="AD62" s="144" t="str">
        <f>IF(1=1,IF(E62="","",AD46),N("AB22"))</f>
        <v/>
      </c>
      <c r="AE62" s="125" t="str">
        <f>IF(1=1,IF(G62="","",UPPER(TRIM(SUBSTITUTE(SUBSTITUTE(G62&amp;"",CHAR(160)," ")," "," ")))),N("AC22"))</f>
        <v/>
      </c>
    </row>
    <row r="63" spans="1:33" ht="15.75" x14ac:dyDescent="0.25">
      <c r="A63" s="160" t="str">
        <f>IF(1=1,IF(E63="","",A46),N("A23"))</f>
        <v/>
      </c>
      <c r="B63" s="127" t="str">
        <f>IF(1=1,IF(E63="","",B46),N("B23"))</f>
        <v/>
      </c>
      <c r="C63" s="127"/>
      <c r="D63" s="129" t="str">
        <f>IF(ISBLANK(E63),"",LARGE(D46:D62,1)+1)</f>
        <v/>
      </c>
      <c r="E63" s="130"/>
      <c r="F63" s="131"/>
      <c r="G63" s="170"/>
      <c r="H63" s="105"/>
      <c r="I63" s="132" t="str">
        <f>IF(1=1,IF(E63="","",I46),N("H23"))</f>
        <v/>
      </c>
      <c r="J63" s="133" t="str">
        <f>IF(1=1,IF(E63="","",J46),N("I23"))</f>
        <v/>
      </c>
      <c r="K63" s="134" t="str">
        <f>IF(1=1,IF(E63="","",K46),N("J23"))</f>
        <v/>
      </c>
      <c r="L63" s="135" t="str">
        <f>IF(1=1,IF(OR(J63="",O63="",NOT(ISNUMBER(J63)),NOT(ISNUMBER(O63)),J63=0),"",O63/J63),N("L23"))</f>
        <v/>
      </c>
      <c r="M63" s="136" t="str">
        <f>IF(1=1,IF(OR(L63="",NOT(ISNUMBER(F63))),"",F63*L63*IFERROR(INDEX(D384:D428,MATCH(AE63,B384:B428,0)),1)),N("M13"))</f>
        <v/>
      </c>
      <c r="N63" s="137" t="str">
        <f>IF(1=1,IF(F63="","",IF(G63="","",IFERROR(INDEX(E384:E428,MATCH(AE63,B384:B428,0)),G63&amp;""))),N("N6"))</f>
        <v/>
      </c>
      <c r="O63" s="138" t="str">
        <f>IF(1=1,IF(E63="","",O46),N("K23"))</f>
        <v/>
      </c>
      <c r="P63" s="139" t="str">
        <f>IF(1=1,IF(M63="","",IF(AND(ISNUMBER(M63),M63&lt;1,N63="kg"),MAX(1,ROUND(M63*1000,0)),IF(AND(ISNUMBER(M63),M63&lt;1,N63="L"),MAX(1,ROUND(M63*100,0)),ROUND(M63,3)))),N("O23"))</f>
        <v/>
      </c>
      <c r="Q63" s="140" t="str">
        <f>IF(1=1,IF(M63="","",IF(AND(ISNUMBER(M63),M63&lt;1,N63="kg"),"g",IF(AND(ISNUMBER(M63),M63&lt;1,N63="L"),"cl",N63))),N("P23"))</f>
        <v/>
      </c>
      <c r="R63" s="161" t="str">
        <f>IF(1=1,IF(E63="","",IF(F63="","A CONTROLER",IF(NOT(ISNUMBER(F63)),"TEXTE",IF(OR(L63="",L63&lt;=0),"COMMANDE PRINCIPALE INCOMPLETE",IF(G63="","UNITE MANQUANTE",IF(COUNTIF(B384:B428,AE63)=0,"UNITE A CONTROLER","OK")))))),N("Q9"))</f>
        <v/>
      </c>
      <c r="S63" s="105"/>
      <c r="T63" s="141">
        <f t="shared" si="12"/>
        <v>0</v>
      </c>
      <c r="U63" s="133" t="str">
        <f>IF(1=1,IF(E63="","",U46),N("S23"))</f>
        <v/>
      </c>
      <c r="V63" s="133" t="str">
        <f>IF(1=1,IF(E63="","",V46),N("T23"))</f>
        <v/>
      </c>
      <c r="W63" s="135" t="str">
        <f>IF(1=1,IF(OR(U63="",V63="",NOT(ISNUMBER(U63)),NOT(ISNUMBER(V63)),U63=0),"",V63/U63),N("U23"))</f>
        <v/>
      </c>
      <c r="X63" s="136" t="str">
        <f>IF(1=1,IF(OR(W63="",NOT(ISNUMBER(F63))),"",F63*W63*IFERROR(INDEX(D384:D428,MATCH(AE63,B384:B428,0)),1)),N("V7"))</f>
        <v/>
      </c>
      <c r="Y63" s="137" t="str">
        <f>IF(1=1,IF(F63="","",IF(G63="","",IFERROR(INDEX(E384:E428,MATCH(AE63,B384:B428,0)),G63&amp;""))),N("W6"))</f>
        <v/>
      </c>
      <c r="Z63" s="142" t="str">
        <f>IF(1=1,IF(X63="","",IF(AND(ISNUMBER(X63),X63&lt;1,Y63="kg"),MAX(1,ROUND(X63*1000,0)),IF(AND(ISNUMBER(X63),X63&lt;1,Y63="L"),MAX(1,ROUND(X63*100,0)),ROUND(X63,3)))),N("X23"))</f>
        <v/>
      </c>
      <c r="AA63" s="143" t="str">
        <f>IF(1=1,IF(X63="","",IF(AND(ISNUMBER(X63),X63&lt;1,Y63="kg"),"g",IF(AND(ISNUMBER(X63),X63&lt;1,Y63="L"),"cl",Y63))),N("Y23"))</f>
        <v/>
      </c>
      <c r="AB63" s="123" t="str">
        <f>IF(1=1,IF(E63="","",IF(F63="","A CONTROLER",IF(NOT(ISNUMBER(F63)),"TEXTE",IF(OR(W63="",W63&lt;=0),"COMMANDE COUVERTS INCOMPLETE",IF(G63="","UNITE MANQUANTE",IF(COUNTIF(B384:B428,AE63)=0,"UNITE A CONTROLER","OK")))))),N("Z6"))</f>
        <v/>
      </c>
      <c r="AD63" s="144" t="str">
        <f>IF(1=1,IF(E63="","",AD46),N("AB23"))</f>
        <v/>
      </c>
      <c r="AE63" s="125" t="str">
        <f>IF(1=1,IF(G63="","",UPPER(TRIM(SUBSTITUTE(SUBSTITUTE(G63&amp;"",CHAR(160)," ")," "," ")))),N("AC23"))</f>
        <v/>
      </c>
    </row>
    <row r="64" spans="1:33" ht="15.75" x14ac:dyDescent="0.25">
      <c r="A64" s="160" t="str">
        <f>IF(1=1,IF(E64="","",A46),N("A24"))</f>
        <v/>
      </c>
      <c r="B64" s="127" t="str">
        <f>IF(1=1,IF(E64="","",B46),N("B24"))</f>
        <v/>
      </c>
      <c r="C64" s="127"/>
      <c r="D64" s="129" t="str">
        <f>IF(ISBLANK(E64),"",LARGE(D46:D63,1)+1)</f>
        <v/>
      </c>
      <c r="E64" s="130"/>
      <c r="F64" s="131"/>
      <c r="G64" s="170"/>
      <c r="H64" s="105"/>
      <c r="I64" s="132" t="str">
        <f>IF(1=1,IF(E64="","",I46),N("H24"))</f>
        <v/>
      </c>
      <c r="J64" s="133" t="str">
        <f>IF(1=1,IF(E64="","",J46),N("I24"))</f>
        <v/>
      </c>
      <c r="K64" s="134" t="str">
        <f>IF(1=1,IF(E64="","",K46),N("J24"))</f>
        <v/>
      </c>
      <c r="L64" s="135" t="str">
        <f>IF(1=1,IF(OR(J64="",O64="",NOT(ISNUMBER(J64)),NOT(ISNUMBER(O64)),J64=0),"",O64/J64),N("L24"))</f>
        <v/>
      </c>
      <c r="M64" s="136" t="str">
        <f>IF(1=1,IF(OR(L64="",NOT(ISNUMBER(F64))),"",F64*L64*IFERROR(INDEX(D384:D428,MATCH(AE64,B384:B428,0)),1)),N("M13"))</f>
        <v/>
      </c>
      <c r="N64" s="137" t="str">
        <f>IF(1=1,IF(F64="","",IF(G64="","",IFERROR(INDEX(E384:E428,MATCH(AE64,B384:B428,0)),G64&amp;""))),N("N6"))</f>
        <v/>
      </c>
      <c r="O64" s="138" t="str">
        <f>IF(1=1,IF(E64="","",O46),N("K24"))</f>
        <v/>
      </c>
      <c r="P64" s="139" t="str">
        <f>IF(1=1,IF(M64="","",IF(AND(ISNUMBER(M64),M64&lt;1,N64="kg"),MAX(1,ROUND(M64*1000,0)),IF(AND(ISNUMBER(M64),M64&lt;1,N64="L"),MAX(1,ROUND(M64*100,0)),ROUND(M64,3)))),N("O24"))</f>
        <v/>
      </c>
      <c r="Q64" s="140" t="str">
        <f>IF(1=1,IF(M64="","",IF(AND(ISNUMBER(M64),M64&lt;1,N64="kg"),"g",IF(AND(ISNUMBER(M64),M64&lt;1,N64="L"),"cl",N64))),N("P24"))</f>
        <v/>
      </c>
      <c r="R64" s="161" t="str">
        <f>IF(1=1,IF(E64="","",IF(F64="","A CONTROLER",IF(NOT(ISNUMBER(F64)),"TEXTE",IF(OR(L64="",L64&lt;=0),"COMMANDE PRINCIPALE INCOMPLETE",IF(G64="","UNITE MANQUANTE",IF(COUNTIF(B384:B428,AE64)=0,"UNITE A CONTROLER","OK")))))),N("Q9"))</f>
        <v/>
      </c>
      <c r="S64" s="105"/>
      <c r="T64" s="141">
        <f t="shared" si="12"/>
        <v>0</v>
      </c>
      <c r="U64" s="133" t="str">
        <f>IF(1=1,IF(E64="","",U46),N("S24"))</f>
        <v/>
      </c>
      <c r="V64" s="133" t="str">
        <f>IF(1=1,IF(E64="","",V46),N("T24"))</f>
        <v/>
      </c>
      <c r="W64" s="135" t="str">
        <f>IF(1=1,IF(OR(U64="",V64="",NOT(ISNUMBER(U64)),NOT(ISNUMBER(V64)),U64=0),"",V64/U64),N("U24"))</f>
        <v/>
      </c>
      <c r="X64" s="136" t="str">
        <f>IF(1=1,IF(OR(W64="",NOT(ISNUMBER(F64))),"",F64*W64*IFERROR(INDEX(D384:D428,MATCH(AE64,B384:B428,0)),1)),N("V7"))</f>
        <v/>
      </c>
      <c r="Y64" s="137" t="str">
        <f>IF(1=1,IF(F64="","",IF(G64="","",IFERROR(INDEX(E384:E428,MATCH(AE64,B384:B428,0)),G64&amp;""))),N("W6"))</f>
        <v/>
      </c>
      <c r="Z64" s="142" t="str">
        <f>IF(1=1,IF(X64="","",IF(AND(ISNUMBER(X64),X64&lt;1,Y64="kg"),MAX(1,ROUND(X64*1000,0)),IF(AND(ISNUMBER(X64),X64&lt;1,Y64="L"),MAX(1,ROUND(X64*100,0)),ROUND(X64,3)))),N("X24"))</f>
        <v/>
      </c>
      <c r="AA64" s="143" t="str">
        <f>IF(1=1,IF(X64="","",IF(AND(ISNUMBER(X64),X64&lt;1,Y64="kg"),"g",IF(AND(ISNUMBER(X64),X64&lt;1,Y64="L"),"cl",Y64))),N("Y24"))</f>
        <v/>
      </c>
      <c r="AB64" s="123" t="str">
        <f>IF(1=1,IF(E64="","",IF(F64="","A CONTROLER",IF(NOT(ISNUMBER(F64)),"TEXTE",IF(OR(W64="",W64&lt;=0),"COMMANDE COUVERTS INCOMPLETE",IF(G64="","UNITE MANQUANTE",IF(COUNTIF(B384:B428,AE64)=0,"UNITE A CONTROLER","OK")))))),N("Z6"))</f>
        <v/>
      </c>
      <c r="AD64" s="144" t="str">
        <f>IF(1=1,IF(E64="","",AD46),N("AB24"))</f>
        <v/>
      </c>
      <c r="AE64" s="125" t="str">
        <f>IF(1=1,IF(G64="","",UPPER(TRIM(SUBSTITUTE(SUBSTITUTE(G64&amp;"",CHAR(160)," ")," "," ")))),N("AC24"))</f>
        <v/>
      </c>
    </row>
    <row r="65" spans="1:31" ht="15.75" x14ac:dyDescent="0.25">
      <c r="A65" s="160" t="str">
        <f>IF(1=1,IF(E65="","",A46),N("A25"))</f>
        <v/>
      </c>
      <c r="B65" s="127" t="str">
        <f>IF(1=1,IF(E65="","",B46),N("B25"))</f>
        <v/>
      </c>
      <c r="C65" s="127"/>
      <c r="D65" s="129" t="str">
        <f>IF(ISBLANK(E65),"",LARGE(D46:D64,1)+1)</f>
        <v/>
      </c>
      <c r="E65" s="130"/>
      <c r="F65" s="131"/>
      <c r="G65" s="170"/>
      <c r="H65" s="105"/>
      <c r="I65" s="132" t="str">
        <f>IF(1=1,IF(E65="","",I46),N("H25"))</f>
        <v/>
      </c>
      <c r="J65" s="133" t="str">
        <f>IF(1=1,IF(E65="","",J46),N("I25"))</f>
        <v/>
      </c>
      <c r="K65" s="134" t="str">
        <f>IF(1=1,IF(E65="","",K46),N("J25"))</f>
        <v/>
      </c>
      <c r="L65" s="135" t="str">
        <f>IF(1=1,IF(OR(J65="",O65="",NOT(ISNUMBER(J65)),NOT(ISNUMBER(O65)),J65=0),"",O65/J65),N("L25"))</f>
        <v/>
      </c>
      <c r="M65" s="136" t="str">
        <f>IF(1=1,IF(OR(L65="",NOT(ISNUMBER(F65))),"",F65*L65*IFERROR(INDEX(D384:D428,MATCH(AE65,B384:B428,0)),1)),N("M13"))</f>
        <v/>
      </c>
      <c r="N65" s="137" t="str">
        <f>IF(1=1,IF(F65="","",IF(G65="","",IFERROR(INDEX(E384:E428,MATCH(AE65,B384:B428,0)),G65&amp;""))),N("N6"))</f>
        <v/>
      </c>
      <c r="O65" s="138" t="str">
        <f>IF(1=1,IF(E65="","",O46),N("K25"))</f>
        <v/>
      </c>
      <c r="P65" s="139" t="str">
        <f>IF(1=1,IF(M65="","",IF(AND(ISNUMBER(M65),M65&lt;1,N65="kg"),MAX(1,ROUND(M65*1000,0)),IF(AND(ISNUMBER(M65),M65&lt;1,N65="L"),MAX(1,ROUND(M65*100,0)),ROUND(M65,3)))),N("O25"))</f>
        <v/>
      </c>
      <c r="Q65" s="140" t="str">
        <f>IF(1=1,IF(M65="","",IF(AND(ISNUMBER(M65),M65&lt;1,N65="kg"),"g",IF(AND(ISNUMBER(M65),M65&lt;1,N65="L"),"cl",N65))),N("P25"))</f>
        <v/>
      </c>
      <c r="R65" s="161" t="str">
        <f>IF(1=1,IF(E65="","",IF(F65="","A CONTROLER",IF(NOT(ISNUMBER(F65)),"TEXTE",IF(OR(L65="",L65&lt;=0),"COMMANDE PRINCIPALE INCOMPLETE",IF(G65="","UNITE MANQUANTE",IF(COUNTIF(B384:B428,AE65)=0,"UNITE A CONTROLER","OK")))))),N("Q9"))</f>
        <v/>
      </c>
      <c r="S65" s="105"/>
      <c r="T65" s="141">
        <f t="shared" si="12"/>
        <v>0</v>
      </c>
      <c r="U65" s="133" t="str">
        <f>IF(1=1,IF(E65="","",U46),N("S25"))</f>
        <v/>
      </c>
      <c r="V65" s="133" t="str">
        <f>IF(1=1,IF(E65="","",V46),N("T25"))</f>
        <v/>
      </c>
      <c r="W65" s="135" t="str">
        <f>IF(1=1,IF(OR(U65="",V65="",NOT(ISNUMBER(U65)),NOT(ISNUMBER(V65)),U65=0),"",V65/U65),N("U25"))</f>
        <v/>
      </c>
      <c r="X65" s="136" t="str">
        <f>IF(1=1,IF(OR(W65="",NOT(ISNUMBER(F65))),"",F65*W65*IFERROR(INDEX(D384:D428,MATCH(AE65,B384:B428,0)),1)),N("V7"))</f>
        <v/>
      </c>
      <c r="Y65" s="137" t="str">
        <f>IF(1=1,IF(F65="","",IF(G65="","",IFERROR(INDEX(E384:E428,MATCH(AE65,B384:B428,0)),G65&amp;""))),N("W6"))</f>
        <v/>
      </c>
      <c r="Z65" s="142" t="str">
        <f>IF(1=1,IF(X65="","",IF(AND(ISNUMBER(X65),X65&lt;1,Y65="kg"),MAX(1,ROUND(X65*1000,0)),IF(AND(ISNUMBER(X65),X65&lt;1,Y65="L"),MAX(1,ROUND(X65*100,0)),ROUND(X65,3)))),N("X25"))</f>
        <v/>
      </c>
      <c r="AA65" s="143" t="str">
        <f>IF(1=1,IF(X65="","",IF(AND(ISNUMBER(X65),X65&lt;1,Y65="kg"),"g",IF(AND(ISNUMBER(X65),X65&lt;1,Y65="L"),"cl",Y65))),N("Y25"))</f>
        <v/>
      </c>
      <c r="AB65" s="123" t="str">
        <f>IF(1=1,IF(E65="","",IF(F65="","A CONTROLER",IF(NOT(ISNUMBER(F65)),"TEXTE",IF(OR(W65="",W65&lt;=0),"COMMANDE COUVERTS INCOMPLETE",IF(G65="","UNITE MANQUANTE",IF(COUNTIF(B384:B428,AE65)=0,"UNITE A CONTROLER","OK")))))),N("Z6"))</f>
        <v/>
      </c>
      <c r="AD65" s="144" t="str">
        <f>IF(1=1,IF(E65="","",AD46),N("AB25"))</f>
        <v/>
      </c>
      <c r="AE65" s="125" t="str">
        <f>IF(1=1,IF(G65="","",UPPER(TRIM(SUBSTITUTE(SUBSTITUTE(G65&amp;"",CHAR(160)," ")," "," ")))),N("AC25"))</f>
        <v/>
      </c>
    </row>
    <row r="66" spans="1:31" ht="15.75" x14ac:dyDescent="0.25">
      <c r="A66" s="160" t="str">
        <f>IF(1=1,IF(E66="","",A46),N("A26"))</f>
        <v/>
      </c>
      <c r="B66" s="127" t="str">
        <f>IF(1=1,IF(E66="","",B46),N("B26"))</f>
        <v/>
      </c>
      <c r="C66" s="127"/>
      <c r="D66" s="129" t="str">
        <f>IF(ISBLANK(E66),"",LARGE(D46:D65,1)+1)</f>
        <v/>
      </c>
      <c r="E66" s="130"/>
      <c r="F66" s="131"/>
      <c r="G66" s="170"/>
      <c r="H66" s="105"/>
      <c r="I66" s="132" t="str">
        <f>IF(1=1,IF(E66="","",I46),N("H26"))</f>
        <v/>
      </c>
      <c r="J66" s="133" t="str">
        <f>IF(1=1,IF(E66="","",J46),N("I26"))</f>
        <v/>
      </c>
      <c r="K66" s="134" t="str">
        <f>IF(1=1,IF(E66="","",K46),N("J26"))</f>
        <v/>
      </c>
      <c r="L66" s="135" t="str">
        <f>IF(1=1,IF(OR(J66="",O66="",NOT(ISNUMBER(J66)),NOT(ISNUMBER(O66)),J66=0),"",O66/J66),N("L26"))</f>
        <v/>
      </c>
      <c r="M66" s="136" t="str">
        <f>IF(1=1,IF(OR(L66="",NOT(ISNUMBER(F66))),"",F66*L66*IFERROR(INDEX(D384:D428,MATCH(AE66,B384:B428,0)),1)),N("M13"))</f>
        <v/>
      </c>
      <c r="N66" s="137" t="str">
        <f>IF(1=1,IF(F66="","",IF(G66="","",IFERROR(INDEX(E384:E428,MATCH(AE66,B384:B428,0)),G66&amp;""))),N("N6"))</f>
        <v/>
      </c>
      <c r="O66" s="138" t="str">
        <f>IF(1=1,IF(E66="","",O46),N("K26"))</f>
        <v/>
      </c>
      <c r="P66" s="139" t="str">
        <f>IF(1=1,IF(M66="","",IF(AND(ISNUMBER(M66),M66&lt;1,N66="kg"),MAX(1,ROUND(M66*1000,0)),IF(AND(ISNUMBER(M66),M66&lt;1,N66="L"),MAX(1,ROUND(M66*100,0)),ROUND(M66,3)))),N("O26"))</f>
        <v/>
      </c>
      <c r="Q66" s="140" t="str">
        <f>IF(1=1,IF(M66="","",IF(AND(ISNUMBER(M66),M66&lt;1,N66="kg"),"g",IF(AND(ISNUMBER(M66),M66&lt;1,N66="L"),"cl",N66))),N("P26"))</f>
        <v/>
      </c>
      <c r="R66" s="161" t="str">
        <f>IF(1=1,IF(E66="","",IF(F66="","A CONTROLER",IF(NOT(ISNUMBER(F66)),"TEXTE",IF(OR(L66="",L66&lt;=0),"COMMANDE PRINCIPALE INCOMPLETE",IF(G66="","UNITE MANQUANTE",IF(COUNTIF(B384:B428,AE66)=0,"UNITE A CONTROLER","OK")))))),N("Q9"))</f>
        <v/>
      </c>
      <c r="S66" s="105"/>
      <c r="T66" s="141">
        <f t="shared" si="12"/>
        <v>0</v>
      </c>
      <c r="U66" s="133" t="str">
        <f>IF(1=1,IF(E66="","",U46),N("S26"))</f>
        <v/>
      </c>
      <c r="V66" s="133" t="str">
        <f>IF(1=1,IF(E66="","",V46),N("T26"))</f>
        <v/>
      </c>
      <c r="W66" s="135" t="str">
        <f>IF(1=1,IF(OR(U66="",V66="",NOT(ISNUMBER(U66)),NOT(ISNUMBER(V66)),U66=0),"",V66/U66),N("U26"))</f>
        <v/>
      </c>
      <c r="X66" s="136" t="str">
        <f>IF(1=1,IF(OR(W66="",NOT(ISNUMBER(F66))),"",F66*W66*IFERROR(INDEX(D384:D428,MATCH(AE66,B384:B428,0)),1)),N("V7"))</f>
        <v/>
      </c>
      <c r="Y66" s="137" t="str">
        <f>IF(1=1,IF(F66="","",IF(G66="","",IFERROR(INDEX(E384:E428,MATCH(AE66,B384:B428,0)),G66&amp;""))),N("W6"))</f>
        <v/>
      </c>
      <c r="Z66" s="142" t="str">
        <f>IF(1=1,IF(X66="","",IF(AND(ISNUMBER(X66),X66&lt;1,Y66="kg"),MAX(1,ROUND(X66*1000,0)),IF(AND(ISNUMBER(X66),X66&lt;1,Y66="L"),MAX(1,ROUND(X66*100,0)),ROUND(X66,3)))),N("X26"))</f>
        <v/>
      </c>
      <c r="AA66" s="143" t="str">
        <f>IF(1=1,IF(X66="","",IF(AND(ISNUMBER(X66),X66&lt;1,Y66="kg"),"g",IF(AND(ISNUMBER(X66),X66&lt;1,Y66="L"),"cl",Y66))),N("Y26"))</f>
        <v/>
      </c>
      <c r="AB66" s="123" t="str">
        <f>IF(1=1,IF(E66="","",IF(F66="","A CONTROLER",IF(NOT(ISNUMBER(F66)),"TEXTE",IF(OR(W66="",W66&lt;=0),"COMMANDE COUVERTS INCOMPLETE",IF(G66="","UNITE MANQUANTE",IF(COUNTIF(B384:B428,AE66)=0,"UNITE A CONTROLER","OK")))))),N("Z6"))</f>
        <v/>
      </c>
      <c r="AD66" s="144" t="str">
        <f>IF(1=1,IF(E66="","",AD46),N("AB26"))</f>
        <v/>
      </c>
      <c r="AE66" s="125" t="str">
        <f>IF(1=1,IF(G66="","",UPPER(TRIM(SUBSTITUTE(SUBSTITUTE(G66&amp;"",CHAR(160)," ")," "," ")))),N("AC26"))</f>
        <v/>
      </c>
    </row>
    <row r="67" spans="1:31" ht="15.75" x14ac:dyDescent="0.25">
      <c r="A67" s="160" t="str">
        <f>IF(1=1,IF(E67="","",A46),N("A27"))</f>
        <v/>
      </c>
      <c r="B67" s="127" t="str">
        <f>IF(1=1,IF(E67="","",B46),N("B27"))</f>
        <v/>
      </c>
      <c r="C67" s="127"/>
      <c r="D67" s="129" t="str">
        <f>IF(ISBLANK(E67),"",LARGE(D46:D66,1)+1)</f>
        <v/>
      </c>
      <c r="E67" s="130"/>
      <c r="F67" s="131"/>
      <c r="G67" s="170"/>
      <c r="H67" s="105"/>
      <c r="I67" s="132" t="str">
        <f>IF(1=1,IF(E67="","",I46),N("H27"))</f>
        <v/>
      </c>
      <c r="J67" s="133" t="str">
        <f>IF(1=1,IF(E67="","",J46),N("I27"))</f>
        <v/>
      </c>
      <c r="K67" s="134" t="str">
        <f>IF(1=1,IF(E67="","",K46),N("J27"))</f>
        <v/>
      </c>
      <c r="L67" s="135" t="str">
        <f>IF(1=1,IF(OR(J67="",O67="",NOT(ISNUMBER(J67)),NOT(ISNUMBER(O67)),J67=0),"",O67/J67),N("L27"))</f>
        <v/>
      </c>
      <c r="M67" s="136" t="str">
        <f>IF(1=1,IF(OR(L67="",NOT(ISNUMBER(F67))),"",F67*L67*IFERROR(INDEX(D384:D428,MATCH(AE67,B384:B428,0)),1)),N("M13"))</f>
        <v/>
      </c>
      <c r="N67" s="137" t="str">
        <f>IF(1=1,IF(F67="","",IF(G67="","",IFERROR(INDEX(E384:E428,MATCH(AE67,B384:B428,0)),G67&amp;""))),N("N6"))</f>
        <v/>
      </c>
      <c r="O67" s="138" t="str">
        <f>IF(1=1,IF(E67="","",O46),N("K27"))</f>
        <v/>
      </c>
      <c r="P67" s="139" t="str">
        <f>IF(1=1,IF(M67="","",IF(AND(ISNUMBER(M67),M67&lt;1,N67="kg"),MAX(1,ROUND(M67*1000,0)),IF(AND(ISNUMBER(M67),M67&lt;1,N67="L"),MAX(1,ROUND(M67*100,0)),ROUND(M67,3)))),N("O27"))</f>
        <v/>
      </c>
      <c r="Q67" s="140" t="str">
        <f>IF(1=1,IF(M67="","",IF(AND(ISNUMBER(M67),M67&lt;1,N67="kg"),"g",IF(AND(ISNUMBER(M67),M67&lt;1,N67="L"),"cl",N67))),N("P27"))</f>
        <v/>
      </c>
      <c r="R67" s="161" t="str">
        <f>IF(1=1,IF(E67="","",IF(F67="","A CONTROLER",IF(NOT(ISNUMBER(F67)),"TEXTE",IF(OR(L67="",L67&lt;=0),"COMMANDE PRINCIPALE INCOMPLETE",IF(G67="","UNITE MANQUANTE",IF(COUNTIF(B384:B428,AE67)=0,"UNITE A CONTROLER","OK")))))),N("Q9"))</f>
        <v/>
      </c>
      <c r="S67" s="105"/>
      <c r="T67" s="141">
        <f t="shared" si="12"/>
        <v>0</v>
      </c>
      <c r="U67" s="133" t="str">
        <f>IF(1=1,IF(E67="","",U46),N("S27"))</f>
        <v/>
      </c>
      <c r="V67" s="133" t="str">
        <f>IF(1=1,IF(E67="","",V46),N("T27"))</f>
        <v/>
      </c>
      <c r="W67" s="135" t="str">
        <f>IF(1=1,IF(OR(U67="",V67="",NOT(ISNUMBER(U67)),NOT(ISNUMBER(V67)),U67=0),"",V67/U67),N("U27"))</f>
        <v/>
      </c>
      <c r="X67" s="136" t="str">
        <f>IF(1=1,IF(OR(W67="",NOT(ISNUMBER(F67))),"",F67*W67*IFERROR(INDEX(D384:D428,MATCH(AE67,B384:B428,0)),1)),N("V7"))</f>
        <v/>
      </c>
      <c r="Y67" s="137" t="str">
        <f>IF(1=1,IF(F67="","",IF(G67="","",IFERROR(INDEX(E384:E428,MATCH(AE67,B384:B428,0)),G67&amp;""))),N("W6"))</f>
        <v/>
      </c>
      <c r="Z67" s="142" t="str">
        <f>IF(1=1,IF(X67="","",IF(AND(ISNUMBER(X67),X67&lt;1,Y67="kg"),MAX(1,ROUND(X67*1000,0)),IF(AND(ISNUMBER(X67),X67&lt;1,Y67="L"),MAX(1,ROUND(X67*100,0)),ROUND(X67,3)))),N("X27"))</f>
        <v/>
      </c>
      <c r="AA67" s="143" t="str">
        <f>IF(1=1,IF(X67="","",IF(AND(ISNUMBER(X67),X67&lt;1,Y67="kg"),"g",IF(AND(ISNUMBER(X67),X67&lt;1,Y67="L"),"cl",Y67))),N("Y27"))</f>
        <v/>
      </c>
      <c r="AB67" s="123" t="str">
        <f>IF(1=1,IF(E67="","",IF(F67="","A CONTROLER",IF(NOT(ISNUMBER(F67)),"TEXTE",IF(OR(W67="",W67&lt;=0),"COMMANDE COUVERTS INCOMPLETE",IF(G67="","UNITE MANQUANTE",IF(COUNTIF(B384:B428,AE67)=0,"UNITE A CONTROLER","OK")))))),N("Z6"))</f>
        <v/>
      </c>
      <c r="AD67" s="144" t="str">
        <f>IF(1=1,IF(E67="","",AD46),N("AB27"))</f>
        <v/>
      </c>
      <c r="AE67" s="125" t="str">
        <f>IF(1=1,IF(G67="","",UPPER(TRIM(SUBSTITUTE(SUBSTITUTE(G67&amp;"",CHAR(160)," ")," "," ")))),N("AC27"))</f>
        <v/>
      </c>
    </row>
    <row r="68" spans="1:31" ht="15.75" x14ac:dyDescent="0.25">
      <c r="A68" s="160" t="str">
        <f>IF(1=1,IF(E68="","",A46),N("A28"))</f>
        <v/>
      </c>
      <c r="B68" s="127" t="str">
        <f>IF(1=1,IF(E68="","",B46),N("B28"))</f>
        <v/>
      </c>
      <c r="C68" s="127"/>
      <c r="D68" s="129" t="str">
        <f>IF(ISBLANK(E68),"",LARGE(D46:D67,1)+1)</f>
        <v/>
      </c>
      <c r="E68" s="130"/>
      <c r="F68" s="131"/>
      <c r="G68" s="170"/>
      <c r="H68" s="105"/>
      <c r="I68" s="132" t="str">
        <f>IF(1=1,IF(E68="","",I46),N("H28"))</f>
        <v/>
      </c>
      <c r="J68" s="133" t="str">
        <f>IF(1=1,IF(E68="","",J46),N("I28"))</f>
        <v/>
      </c>
      <c r="K68" s="134" t="str">
        <f>IF(1=1,IF(E68="","",K46),N("J28"))</f>
        <v/>
      </c>
      <c r="L68" s="135" t="str">
        <f>IF(1=1,IF(OR(J68="",O68="",NOT(ISNUMBER(J68)),NOT(ISNUMBER(O68)),J68=0),"",O68/J68),N("L28"))</f>
        <v/>
      </c>
      <c r="M68" s="136" t="str">
        <f>IF(1=1,IF(OR(L68="",NOT(ISNUMBER(F68))),"",F68*L68*IFERROR(INDEX(D384:D428,MATCH(AE68,B384:B428,0)),1)),N("M13"))</f>
        <v/>
      </c>
      <c r="N68" s="137" t="str">
        <f>IF(1=1,IF(F68="","",IF(G68="","",IFERROR(INDEX(E384:E428,MATCH(AE68,B384:B428,0)),G68&amp;""))),N("N6"))</f>
        <v/>
      </c>
      <c r="O68" s="138" t="str">
        <f>IF(1=1,IF(E68="","",O46),N("K28"))</f>
        <v/>
      </c>
      <c r="P68" s="139" t="str">
        <f>IF(1=1,IF(M68="","",IF(AND(ISNUMBER(M68),M68&lt;1,N68="kg"),MAX(1,ROUND(M68*1000,0)),IF(AND(ISNUMBER(M68),M68&lt;1,N68="L"),MAX(1,ROUND(M68*100,0)),ROUND(M68,3)))),N("O28"))</f>
        <v/>
      </c>
      <c r="Q68" s="140" t="str">
        <f>IF(1=1,IF(M68="","",IF(AND(ISNUMBER(M68),M68&lt;1,N68="kg"),"g",IF(AND(ISNUMBER(M68),M68&lt;1,N68="L"),"cl",N68))),N("P28"))</f>
        <v/>
      </c>
      <c r="R68" s="161" t="str">
        <f>IF(1=1,IF(E68="","",IF(F68="","A CONTROLER",IF(NOT(ISNUMBER(F68)),"TEXTE",IF(OR(L68="",L68&lt;=0),"COMMANDE PRINCIPALE INCOMPLETE",IF(G68="","UNITE MANQUANTE",IF(COUNTIF(B384:B428,AE68)=0,"UNITE A CONTROLER","OK")))))),N("Q9"))</f>
        <v/>
      </c>
      <c r="S68" s="105"/>
      <c r="T68" s="141">
        <f t="shared" si="12"/>
        <v>0</v>
      </c>
      <c r="U68" s="133" t="str">
        <f>IF(1=1,IF(E68="","",U46),N("S28"))</f>
        <v/>
      </c>
      <c r="V68" s="133" t="str">
        <f>IF(1=1,IF(E68="","",V46),N("T28"))</f>
        <v/>
      </c>
      <c r="W68" s="135" t="str">
        <f>IF(1=1,IF(OR(U68="",V68="",NOT(ISNUMBER(U68)),NOT(ISNUMBER(V68)),U68=0),"",V68/U68),N("U28"))</f>
        <v/>
      </c>
      <c r="X68" s="136" t="str">
        <f>IF(1=1,IF(OR(W68="",NOT(ISNUMBER(F68))),"",F68*W68*IFERROR(INDEX(D384:D428,MATCH(AE68,B384:B428,0)),1)),N("V7"))</f>
        <v/>
      </c>
      <c r="Y68" s="137" t="str">
        <f>IF(1=1,IF(F68="","",IF(G68="","",IFERROR(INDEX(E384:E428,MATCH(AE68,B384:B428,0)),G68&amp;""))),N("W6"))</f>
        <v/>
      </c>
      <c r="Z68" s="142" t="str">
        <f>IF(1=1,IF(X68="","",IF(AND(ISNUMBER(X68),X68&lt;1,Y68="kg"),MAX(1,ROUND(X68*1000,0)),IF(AND(ISNUMBER(X68),X68&lt;1,Y68="L"),MAX(1,ROUND(X68*100,0)),ROUND(X68,3)))),N("X28"))</f>
        <v/>
      </c>
      <c r="AA68" s="143" t="str">
        <f>IF(1=1,IF(X68="","",IF(AND(ISNUMBER(X68),X68&lt;1,Y68="kg"),"g",IF(AND(ISNUMBER(X68),X68&lt;1,Y68="L"),"cl",Y68))),N("Y28"))</f>
        <v/>
      </c>
      <c r="AB68" s="123" t="str">
        <f>IF(1=1,IF(E68="","",IF(F68="","A CONTROLER",IF(NOT(ISNUMBER(F68)),"TEXTE",IF(OR(W68="",W68&lt;=0),"COMMANDE COUVERTS INCOMPLETE",IF(G68="","UNITE MANQUANTE",IF(COUNTIF(B384:B428,AE68)=0,"UNITE A CONTROLER","OK")))))),N("Z6"))</f>
        <v/>
      </c>
      <c r="AD68" s="144" t="str">
        <f>IF(1=1,IF(E68="","",AD46),N("AB28"))</f>
        <v/>
      </c>
      <c r="AE68" s="125" t="str">
        <f>IF(1=1,IF(G68="","",UPPER(TRIM(SUBSTITUTE(SUBSTITUTE(G68&amp;"",CHAR(160)," ")," "," ")))),N("AC28"))</f>
        <v/>
      </c>
    </row>
    <row r="69" spans="1:31" ht="15.75" x14ac:dyDescent="0.25">
      <c r="A69" s="160" t="str">
        <f>IF(1=1,IF(E69="","",A46),N("A29"))</f>
        <v/>
      </c>
      <c r="B69" s="127" t="str">
        <f>IF(1=1,IF(E69="","",B46),N("B29"))</f>
        <v/>
      </c>
      <c r="C69" s="127"/>
      <c r="D69" s="129" t="str">
        <f>IF(ISBLANK(E69),"",LARGE(D46:D68,1)+1)</f>
        <v/>
      </c>
      <c r="E69" s="130"/>
      <c r="F69" s="131"/>
      <c r="G69" s="170"/>
      <c r="H69" s="105"/>
      <c r="I69" s="132" t="str">
        <f>IF(1=1,IF(E69="","",I46),N("H29"))</f>
        <v/>
      </c>
      <c r="J69" s="133" t="str">
        <f>IF(1=1,IF(E69="","",J46),N("I29"))</f>
        <v/>
      </c>
      <c r="K69" s="134" t="str">
        <f>IF(1=1,IF(E69="","",K46),N("J29"))</f>
        <v/>
      </c>
      <c r="L69" s="135" t="str">
        <f>IF(1=1,IF(OR(J69="",O69="",NOT(ISNUMBER(J69)),NOT(ISNUMBER(O69)),J69=0),"",O69/J69),N("L29"))</f>
        <v/>
      </c>
      <c r="M69" s="136" t="str">
        <f>IF(1=1,IF(OR(L69="",NOT(ISNUMBER(F69))),"",F69*L69*IFERROR(INDEX(D384:D428,MATCH(AE69,B384:B428,0)),1)),N("M13"))</f>
        <v/>
      </c>
      <c r="N69" s="137" t="str">
        <f>IF(1=1,IF(F69="","",IF(G69="","",IFERROR(INDEX(E384:E428,MATCH(AE69,B384:B428,0)),G69&amp;""))),N("N6"))</f>
        <v/>
      </c>
      <c r="O69" s="138" t="str">
        <f>IF(1=1,IF(E69="","",O46),N("K29"))</f>
        <v/>
      </c>
      <c r="P69" s="139" t="str">
        <f>IF(1=1,IF(M69="","",IF(AND(ISNUMBER(M69),M69&lt;1,N69="kg"),MAX(1,ROUND(M69*1000,0)),IF(AND(ISNUMBER(M69),M69&lt;1,N69="L"),MAX(1,ROUND(M69*100,0)),ROUND(M69,3)))),N("O29"))</f>
        <v/>
      </c>
      <c r="Q69" s="140" t="str">
        <f>IF(1=1,IF(M69="","",IF(AND(ISNUMBER(M69),M69&lt;1,N69="kg"),"g",IF(AND(ISNUMBER(M69),M69&lt;1,N69="L"),"cl",N69))),N("P29"))</f>
        <v/>
      </c>
      <c r="R69" s="161" t="str">
        <f>IF(1=1,IF(E69="","",IF(F69="","A CONTROLER",IF(NOT(ISNUMBER(F69)),"TEXTE",IF(OR(L69="",L69&lt;=0),"COMMANDE PRINCIPALE INCOMPLETE",IF(G69="","UNITE MANQUANTE",IF(COUNTIF(B384:B428,AE69)=0,"UNITE A CONTROLER","OK")))))),N("Q9"))</f>
        <v/>
      </c>
      <c r="S69" s="105"/>
      <c r="T69" s="141">
        <f t="shared" si="12"/>
        <v>0</v>
      </c>
      <c r="U69" s="133" t="str">
        <f>IF(1=1,IF(E69="","",U46),N("S29"))</f>
        <v/>
      </c>
      <c r="V69" s="133" t="str">
        <f>IF(1=1,IF(E69="","",V46),N("T29"))</f>
        <v/>
      </c>
      <c r="W69" s="135" t="str">
        <f>IF(1=1,IF(OR(U69="",V69="",NOT(ISNUMBER(U69)),NOT(ISNUMBER(V69)),U69=0),"",V69/U69),N("U29"))</f>
        <v/>
      </c>
      <c r="X69" s="136" t="str">
        <f>IF(1=1,IF(OR(W69="",NOT(ISNUMBER(F69))),"",F69*W69*IFERROR(INDEX(D384:D428,MATCH(AE69,B384:B428,0)),1)),N("V7"))</f>
        <v/>
      </c>
      <c r="Y69" s="137" t="str">
        <f>IF(1=1,IF(F69="","",IF(G69="","",IFERROR(INDEX(E384:E428,MATCH(AE69,B384:B428,0)),G69&amp;""))),N("W6"))</f>
        <v/>
      </c>
      <c r="Z69" s="142" t="str">
        <f>IF(1=1,IF(X69="","",IF(AND(ISNUMBER(X69),X69&lt;1,Y69="kg"),MAX(1,ROUND(X69*1000,0)),IF(AND(ISNUMBER(X69),X69&lt;1,Y69="L"),MAX(1,ROUND(X69*100,0)),ROUND(X69,3)))),N("X29"))</f>
        <v/>
      </c>
      <c r="AA69" s="143" t="str">
        <f>IF(1=1,IF(X69="","",IF(AND(ISNUMBER(X69),X69&lt;1,Y69="kg"),"g",IF(AND(ISNUMBER(X69),X69&lt;1,Y69="L"),"cl",Y69))),N("Y29"))</f>
        <v/>
      </c>
      <c r="AB69" s="123" t="str">
        <f>IF(1=1,IF(E69="","",IF(F69="","A CONTROLER",IF(NOT(ISNUMBER(F69)),"TEXTE",IF(OR(W69="",W69&lt;=0),"COMMANDE COUVERTS INCOMPLETE",IF(G69="","UNITE MANQUANTE",IF(COUNTIF(B384:B428,AE69)=0,"UNITE A CONTROLER","OK")))))),N("Z6"))</f>
        <v/>
      </c>
      <c r="AD69" s="144" t="str">
        <f>IF(1=1,IF(E69="","",AD46),N("AB29"))</f>
        <v/>
      </c>
      <c r="AE69" s="125" t="str">
        <f>IF(1=1,IF(G69="","",UPPER(TRIM(SUBSTITUTE(SUBSTITUTE(G69&amp;"",CHAR(160)," ")," "," ")))),N("AC29"))</f>
        <v/>
      </c>
    </row>
    <row r="70" spans="1:31" ht="15.75" x14ac:dyDescent="0.25">
      <c r="A70" s="160" t="str">
        <f>IF(1=1,IF(E70="","",A46),N("A30"))</f>
        <v/>
      </c>
      <c r="B70" s="127" t="str">
        <f>IF(1=1,IF(E70="","",B46),N("B30"))</f>
        <v/>
      </c>
      <c r="C70" s="127"/>
      <c r="D70" s="129" t="str">
        <f>IF(ISBLANK(E70),"",LARGE(D46:D69,1)+1)</f>
        <v/>
      </c>
      <c r="E70" s="130"/>
      <c r="F70" s="131"/>
      <c r="G70" s="170"/>
      <c r="H70" s="105"/>
      <c r="I70" s="132" t="str">
        <f>IF(1=1,IF(E70="","",I46),N("H30"))</f>
        <v/>
      </c>
      <c r="J70" s="133" t="str">
        <f>IF(1=1,IF(E70="","",J46),N("I30"))</f>
        <v/>
      </c>
      <c r="K70" s="134" t="str">
        <f>IF(1=1,IF(E70="","",K46),N("J30"))</f>
        <v/>
      </c>
      <c r="L70" s="135" t="str">
        <f>IF(1=1,IF(OR(J70="",O70="",NOT(ISNUMBER(J70)),NOT(ISNUMBER(O70)),J70=0),"",O70/J70),N("L30"))</f>
        <v/>
      </c>
      <c r="M70" s="136" t="str">
        <f>IF(1=1,IF(OR(L70="",NOT(ISNUMBER(F70))),"",F70*L70*IFERROR(INDEX(D384:D428,MATCH(AE70,B384:B428,0)),1)),N("M13"))</f>
        <v/>
      </c>
      <c r="N70" s="137" t="str">
        <f>IF(1=1,IF(F70="","",IF(G70="","",IFERROR(INDEX(E384:E428,MATCH(AE70,B384:B428,0)),G70&amp;""))),N("N6"))</f>
        <v/>
      </c>
      <c r="O70" s="138" t="str">
        <f>IF(1=1,IF(E70="","",O46),N("K30"))</f>
        <v/>
      </c>
      <c r="P70" s="139" t="str">
        <f>IF(1=1,IF(M70="","",IF(AND(ISNUMBER(M70),M70&lt;1,N70="kg"),MAX(1,ROUND(M70*1000,0)),IF(AND(ISNUMBER(M70),M70&lt;1,N70="L"),MAX(1,ROUND(M70*100,0)),ROUND(M70,3)))),N("O30"))</f>
        <v/>
      </c>
      <c r="Q70" s="140" t="str">
        <f>IF(1=1,IF(M70="","",IF(AND(ISNUMBER(M70),M70&lt;1,N70="kg"),"g",IF(AND(ISNUMBER(M70),M70&lt;1,N70="L"),"cl",N70))),N("P30"))</f>
        <v/>
      </c>
      <c r="R70" s="161" t="str">
        <f>IF(1=1,IF(E70="","",IF(F70="","A CONTROLER",IF(NOT(ISNUMBER(F70)),"TEXTE",IF(OR(L70="",L70&lt;=0),"COMMANDE PRINCIPALE INCOMPLETE",IF(G70="","UNITE MANQUANTE",IF(COUNTIF(B384:B428,AE70)=0,"UNITE A CONTROLER","OK")))))),N("Q9"))</f>
        <v/>
      </c>
      <c r="S70" s="105"/>
      <c r="T70" s="141">
        <f t="shared" si="12"/>
        <v>0</v>
      </c>
      <c r="U70" s="133" t="str">
        <f>IF(1=1,IF(E70="","",U46),N("S30"))</f>
        <v/>
      </c>
      <c r="V70" s="133" t="str">
        <f>IF(1=1,IF(E70="","",V46),N("T30"))</f>
        <v/>
      </c>
      <c r="W70" s="135" t="str">
        <f>IF(1=1,IF(OR(U70="",V70="",NOT(ISNUMBER(U70)),NOT(ISNUMBER(V70)),U70=0),"",V70/U70),N("U30"))</f>
        <v/>
      </c>
      <c r="X70" s="136" t="str">
        <f>IF(1=1,IF(OR(W70="",NOT(ISNUMBER(F70))),"",F70*W70*IFERROR(INDEX(D384:D428,MATCH(AE70,B384:B428,0)),1)),N("V7"))</f>
        <v/>
      </c>
      <c r="Y70" s="137" t="str">
        <f>IF(1=1,IF(F70="","",IF(G70="","",IFERROR(INDEX(E384:E428,MATCH(AE70,B384:B428,0)),G70&amp;""))),N("W6"))</f>
        <v/>
      </c>
      <c r="Z70" s="142" t="str">
        <f>IF(1=1,IF(X70="","",IF(AND(ISNUMBER(X70),X70&lt;1,Y70="kg"),MAX(1,ROUND(X70*1000,0)),IF(AND(ISNUMBER(X70),X70&lt;1,Y70="L"),MAX(1,ROUND(X70*100,0)),ROUND(X70,3)))),N("X30"))</f>
        <v/>
      </c>
      <c r="AA70" s="143" t="str">
        <f>IF(1=1,IF(X70="","",IF(AND(ISNUMBER(X70),X70&lt;1,Y70="kg"),"g",IF(AND(ISNUMBER(X70),X70&lt;1,Y70="L"),"cl",Y70))),N("Y30"))</f>
        <v/>
      </c>
      <c r="AB70" s="123" t="str">
        <f>IF(1=1,IF(E70="","",IF(F70="","A CONTROLER",IF(NOT(ISNUMBER(F70)),"TEXTE",IF(OR(W70="",W70&lt;=0),"COMMANDE COUVERTS INCOMPLETE",IF(G70="","UNITE MANQUANTE",IF(COUNTIF(B384:B428,AE70)=0,"UNITE A CONTROLER","OK")))))),N("Z6"))</f>
        <v/>
      </c>
      <c r="AD70" s="144" t="str">
        <f>IF(1=1,IF(E70="","",AD46),N("AB30"))</f>
        <v/>
      </c>
      <c r="AE70" s="125" t="str">
        <f>IF(1=1,IF(G70="","",UPPER(TRIM(SUBSTITUTE(SUBSTITUTE(G70&amp;"",CHAR(160)," ")," "," ")))),N("AC30"))</f>
        <v/>
      </c>
    </row>
    <row r="71" spans="1:31" ht="15.75" x14ac:dyDescent="0.25">
      <c r="A71" s="160" t="str">
        <f>IF(1=1,IF(E71="","",A46),N("A31"))</f>
        <v/>
      </c>
      <c r="B71" s="127" t="str">
        <f>IF(1=1,IF(E71="","",B46),N("B31"))</f>
        <v/>
      </c>
      <c r="C71" s="127"/>
      <c r="D71" s="129" t="str">
        <f>IF(ISBLANK(E71),"",LARGE(D46:D70,1)+1)</f>
        <v/>
      </c>
      <c r="E71" s="130"/>
      <c r="F71" s="131"/>
      <c r="G71" s="170"/>
      <c r="H71" s="105"/>
      <c r="I71" s="132" t="str">
        <f>IF(1=1,IF(E71="","",I46),N("H31"))</f>
        <v/>
      </c>
      <c r="J71" s="133" t="str">
        <f>IF(1=1,IF(E71="","",J46),N("I31"))</f>
        <v/>
      </c>
      <c r="K71" s="134" t="str">
        <f>IF(1=1,IF(E71="","",K46),N("J31"))</f>
        <v/>
      </c>
      <c r="L71" s="135" t="str">
        <f>IF(1=1,IF(OR(J71="",O71="",NOT(ISNUMBER(J71)),NOT(ISNUMBER(O71)),J71=0),"",O71/J71),N("L31"))</f>
        <v/>
      </c>
      <c r="M71" s="136" t="str">
        <f>IF(1=1,IF(OR(L71="",NOT(ISNUMBER(F71))),"",F71*L71*IFERROR(INDEX(D384:D428,MATCH(AE71,B384:B428,0)),1)),N("M13"))</f>
        <v/>
      </c>
      <c r="N71" s="137" t="str">
        <f>IF(1=1,IF(F71="","",IF(G71="","",IFERROR(INDEX(E384:E428,MATCH(AE71,B384:B428,0)),G71&amp;""))),N("N6"))</f>
        <v/>
      </c>
      <c r="O71" s="138" t="str">
        <f>IF(1=1,IF(E71="","",O46),N("K31"))</f>
        <v/>
      </c>
      <c r="P71" s="139" t="str">
        <f>IF(1=1,IF(M71="","",IF(AND(ISNUMBER(M71),M71&lt;1,N71="kg"),MAX(1,ROUND(M71*1000,0)),IF(AND(ISNUMBER(M71),M71&lt;1,N71="L"),MAX(1,ROUND(M71*100,0)),ROUND(M71,3)))),N("O31"))</f>
        <v/>
      </c>
      <c r="Q71" s="140" t="str">
        <f>IF(1=1,IF(M71="","",IF(AND(ISNUMBER(M71),M71&lt;1,N71="kg"),"g",IF(AND(ISNUMBER(M71),M71&lt;1,N71="L"),"cl",N71))),N("P31"))</f>
        <v/>
      </c>
      <c r="R71" s="161" t="str">
        <f>IF(1=1,IF(E71="","",IF(F71="","A CONTROLER",IF(NOT(ISNUMBER(F71)),"TEXTE",IF(OR(L71="",L71&lt;=0),"COMMANDE PRINCIPALE INCOMPLETE",IF(G71="","UNITE MANQUANTE",IF(COUNTIF(B384:B428,AE71)=0,"UNITE A CONTROLER","OK")))))),N("Q9"))</f>
        <v/>
      </c>
      <c r="S71" s="105"/>
      <c r="T71" s="141">
        <f t="shared" si="12"/>
        <v>0</v>
      </c>
      <c r="U71" s="133" t="str">
        <f>IF(1=1,IF(E71="","",U46),N("S31"))</f>
        <v/>
      </c>
      <c r="V71" s="133" t="str">
        <f>IF(1=1,IF(E71="","",V46),N("T31"))</f>
        <v/>
      </c>
      <c r="W71" s="135" t="str">
        <f>IF(1=1,IF(OR(U71="",V71="",NOT(ISNUMBER(U71)),NOT(ISNUMBER(V71)),U71=0),"",V71/U71),N("U31"))</f>
        <v/>
      </c>
      <c r="X71" s="136" t="str">
        <f>IF(1=1,IF(OR(W71="",NOT(ISNUMBER(F71))),"",F71*W71*IFERROR(INDEX(D384:D428,MATCH(AE71,B384:B428,0)),1)),N("V7"))</f>
        <v/>
      </c>
      <c r="Y71" s="137" t="str">
        <f>IF(1=1,IF(F71="","",IF(G71="","",IFERROR(INDEX(E384:E428,MATCH(AE71,B384:B428,0)),G71&amp;""))),N("W6"))</f>
        <v/>
      </c>
      <c r="Z71" s="142" t="str">
        <f>IF(1=1,IF(X71="","",IF(AND(ISNUMBER(X71),X71&lt;1,Y71="kg"),MAX(1,ROUND(X71*1000,0)),IF(AND(ISNUMBER(X71),X71&lt;1,Y71="L"),MAX(1,ROUND(X71*100,0)),ROUND(X71,3)))),N("X31"))</f>
        <v/>
      </c>
      <c r="AA71" s="143" t="str">
        <f>IF(1=1,IF(X71="","",IF(AND(ISNUMBER(X71),X71&lt;1,Y71="kg"),"g",IF(AND(ISNUMBER(X71),X71&lt;1,Y71="L"),"cl",Y71))),N("Y31"))</f>
        <v/>
      </c>
      <c r="AB71" s="123" t="str">
        <f>IF(1=1,IF(E71="","",IF(F71="","A CONTROLER",IF(NOT(ISNUMBER(F71)),"TEXTE",IF(OR(W71="",W71&lt;=0),"COMMANDE COUVERTS INCOMPLETE",IF(G71="","UNITE MANQUANTE",IF(COUNTIF(B384:B428,AE71)=0,"UNITE A CONTROLER","OK")))))),N("Z6"))</f>
        <v/>
      </c>
      <c r="AD71" s="144" t="str">
        <f>IF(1=1,IF(E71="","",AD46),N("AB31"))</f>
        <v/>
      </c>
      <c r="AE71" s="125" t="str">
        <f>IF(1=1,IF(G71="","",UPPER(TRIM(SUBSTITUTE(SUBSTITUTE(G71&amp;"",CHAR(160)," ")," "," ")))),N("AC31"))</f>
        <v/>
      </c>
    </row>
    <row r="72" spans="1:31" ht="15.75" x14ac:dyDescent="0.25">
      <c r="A72" s="160" t="str">
        <f>IF(1=1,IF(E72="","",A46),N("A32"))</f>
        <v/>
      </c>
      <c r="B72" s="127" t="str">
        <f>IF(1=1,IF(E72="","",B46),N("B32"))</f>
        <v/>
      </c>
      <c r="C72" s="127"/>
      <c r="D72" s="129" t="str">
        <f>IF(ISBLANK(E72),"",LARGE(D46:D71,1)+1)</f>
        <v/>
      </c>
      <c r="E72" s="130"/>
      <c r="F72" s="131"/>
      <c r="G72" s="170"/>
      <c r="H72" s="105"/>
      <c r="I72" s="132" t="str">
        <f>IF(1=1,IF(E72="","",I46),N("H32"))</f>
        <v/>
      </c>
      <c r="J72" s="133" t="str">
        <f>IF(1=1,IF(E72="","",J46),N("I32"))</f>
        <v/>
      </c>
      <c r="K72" s="134" t="str">
        <f>IF(1=1,IF(E72="","",K46),N("J32"))</f>
        <v/>
      </c>
      <c r="L72" s="135" t="str">
        <f>IF(1=1,IF(OR(J72="",O72="",NOT(ISNUMBER(J72)),NOT(ISNUMBER(O72)),J72=0),"",O72/J72),N("L32"))</f>
        <v/>
      </c>
      <c r="M72" s="136" t="str">
        <f>IF(1=1,IF(OR(L72="",NOT(ISNUMBER(F72))),"",F72*L72*IFERROR(INDEX(D384:D428,MATCH(AE72,B384:B428,0)),1)),N("M13"))</f>
        <v/>
      </c>
      <c r="N72" s="137" t="str">
        <f>IF(1=1,IF(F72="","",IF(G72="","",IFERROR(INDEX(E384:E428,MATCH(AE72,B384:B428,0)),G72&amp;""))),N("N6"))</f>
        <v/>
      </c>
      <c r="O72" s="138" t="str">
        <f>IF(1=1,IF(E72="","",O46),N("K32"))</f>
        <v/>
      </c>
      <c r="P72" s="139" t="str">
        <f>IF(1=1,IF(M72="","",IF(AND(ISNUMBER(M72),M72&lt;1,N72="kg"),MAX(1,ROUND(M72*1000,0)),IF(AND(ISNUMBER(M72),M72&lt;1,N72="L"),MAX(1,ROUND(M72*100,0)),ROUND(M72,3)))),N("O32"))</f>
        <v/>
      </c>
      <c r="Q72" s="140" t="str">
        <f>IF(1=1,IF(M72="","",IF(AND(ISNUMBER(M72),M72&lt;1,N72="kg"),"g",IF(AND(ISNUMBER(M72),M72&lt;1,N72="L"),"cl",N72))),N("P32"))</f>
        <v/>
      </c>
      <c r="R72" s="161" t="str">
        <f>IF(1=1,IF(E72="","",IF(F72="","A CONTROLER",IF(NOT(ISNUMBER(F72)),"TEXTE",IF(OR(L72="",L72&lt;=0),"COMMANDE PRINCIPALE INCOMPLETE",IF(G72="","UNITE MANQUANTE",IF(COUNTIF(B384:B428,AE72)=0,"UNITE A CONTROLER","OK")))))),N("Q9"))</f>
        <v/>
      </c>
      <c r="S72" s="105"/>
      <c r="T72" s="141">
        <f t="shared" si="12"/>
        <v>0</v>
      </c>
      <c r="U72" s="133" t="str">
        <f>IF(1=1,IF(E72="","",U46),N("S32"))</f>
        <v/>
      </c>
      <c r="V72" s="133" t="str">
        <f>IF(1=1,IF(E72="","",V46),N("T32"))</f>
        <v/>
      </c>
      <c r="W72" s="135" t="str">
        <f>IF(1=1,IF(OR(U72="",V72="",NOT(ISNUMBER(U72)),NOT(ISNUMBER(V72)),U72=0),"",V72/U72),N("U32"))</f>
        <v/>
      </c>
      <c r="X72" s="136" t="str">
        <f>IF(1=1,IF(OR(W72="",NOT(ISNUMBER(F72))),"",F72*W72*IFERROR(INDEX(D384:D428,MATCH(AE72,B384:B428,0)),1)),N("V7"))</f>
        <v/>
      </c>
      <c r="Y72" s="137" t="str">
        <f>IF(1=1,IF(F72="","",IF(G72="","",IFERROR(INDEX(E384:E428,MATCH(AE72,B384:B428,0)),G72&amp;""))),N("W6"))</f>
        <v/>
      </c>
      <c r="Z72" s="142" t="str">
        <f>IF(1=1,IF(X72="","",IF(AND(ISNUMBER(X72),X72&lt;1,Y72="kg"),MAX(1,ROUND(X72*1000,0)),IF(AND(ISNUMBER(X72),X72&lt;1,Y72="L"),MAX(1,ROUND(X72*100,0)),ROUND(X72,3)))),N("X32"))</f>
        <v/>
      </c>
      <c r="AA72" s="143" t="str">
        <f>IF(1=1,IF(X72="","",IF(AND(ISNUMBER(X72),X72&lt;1,Y72="kg"),"g",IF(AND(ISNUMBER(X72),X72&lt;1,Y72="L"),"cl",Y72))),N("Y32"))</f>
        <v/>
      </c>
      <c r="AB72" s="123" t="str">
        <f>IF(1=1,IF(E72="","",IF(F72="","A CONTROLER",IF(NOT(ISNUMBER(F72)),"TEXTE",IF(OR(W72="",W72&lt;=0),"COMMANDE COUVERTS INCOMPLETE",IF(G72="","UNITE MANQUANTE",IF(COUNTIF(B384:B428,AE72)=0,"UNITE A CONTROLER","OK")))))),N("Z6"))</f>
        <v/>
      </c>
      <c r="AD72" s="144" t="str">
        <f>IF(1=1,IF(E72="","",AD46),N("AB32"))</f>
        <v/>
      </c>
      <c r="AE72" s="125" t="str">
        <f>IF(1=1,IF(G72="","",UPPER(TRIM(SUBSTITUTE(SUBSTITUTE(G72&amp;"",CHAR(160)," ")," "," ")))),N("AC32"))</f>
        <v/>
      </c>
    </row>
    <row r="73" spans="1:31" ht="15.75" x14ac:dyDescent="0.25">
      <c r="A73" s="160" t="str">
        <f>IF(1=1,IF(E73="","",A46),N("A33"))</f>
        <v/>
      </c>
      <c r="B73" s="127" t="str">
        <f>IF(1=1,IF(E73="","",B46),N("B33"))</f>
        <v/>
      </c>
      <c r="C73" s="127"/>
      <c r="D73" s="129" t="str">
        <f>IF(ISBLANK(E73),"",LARGE(D46:D72,1)+1)</f>
        <v/>
      </c>
      <c r="E73" s="130"/>
      <c r="F73" s="131"/>
      <c r="G73" s="170"/>
      <c r="H73" s="105"/>
      <c r="I73" s="132" t="str">
        <f>IF(1=1,IF(E73="","",I46),N("H33"))</f>
        <v/>
      </c>
      <c r="J73" s="133" t="str">
        <f>IF(1=1,IF(E73="","",J46),N("I33"))</f>
        <v/>
      </c>
      <c r="K73" s="134" t="str">
        <f>IF(1=1,IF(E73="","",K46),N("J33"))</f>
        <v/>
      </c>
      <c r="L73" s="135" t="str">
        <f>IF(1=1,IF(OR(J73="",O73="",NOT(ISNUMBER(J73)),NOT(ISNUMBER(O73)),J73=0),"",O73/J73),N("L33"))</f>
        <v/>
      </c>
      <c r="M73" s="136" t="str">
        <f>IF(1=1,IF(OR(L73="",NOT(ISNUMBER(F73))),"",F73*L73*IFERROR(INDEX(D384:D428,MATCH(AE73,B384:B428,0)),1)),N("M13"))</f>
        <v/>
      </c>
      <c r="N73" s="137" t="str">
        <f>IF(1=1,IF(F73="","",IF(G73="","",IFERROR(INDEX(E384:E428,MATCH(AE73,B384:B428,0)),G73&amp;""))),N("N6"))</f>
        <v/>
      </c>
      <c r="O73" s="138" t="str">
        <f>IF(1=1,IF(E73="","",O46),N("K33"))</f>
        <v/>
      </c>
      <c r="P73" s="139" t="str">
        <f>IF(1=1,IF(M73="","",IF(AND(ISNUMBER(M73),M73&lt;1,N73="kg"),MAX(1,ROUND(M73*1000,0)),IF(AND(ISNUMBER(M73),M73&lt;1,N73="L"),MAX(1,ROUND(M73*100,0)),ROUND(M73,3)))),N("O33"))</f>
        <v/>
      </c>
      <c r="Q73" s="140" t="str">
        <f>IF(1=1,IF(M73="","",IF(AND(ISNUMBER(M73),M73&lt;1,N73="kg"),"g",IF(AND(ISNUMBER(M73),M73&lt;1,N73="L"),"cl",N73))),N("P33"))</f>
        <v/>
      </c>
      <c r="R73" s="161" t="str">
        <f>IF(1=1,IF(E73="","",IF(F73="","A CONTROLER",IF(NOT(ISNUMBER(F73)),"TEXTE",IF(OR(L73="",L73&lt;=0),"COMMANDE PRINCIPALE INCOMPLETE",IF(G73="","UNITE MANQUANTE",IF(COUNTIF(B384:B428,AE73)=0,"UNITE A CONTROLER","OK")))))),N("Q9"))</f>
        <v/>
      </c>
      <c r="S73" s="105"/>
      <c r="T73" s="141">
        <f t="shared" si="12"/>
        <v>0</v>
      </c>
      <c r="U73" s="133" t="str">
        <f>IF(1=1,IF(E73="","",U46),N("S33"))</f>
        <v/>
      </c>
      <c r="V73" s="133" t="str">
        <f>IF(1=1,IF(E73="","",V46),N("T33"))</f>
        <v/>
      </c>
      <c r="W73" s="135" t="str">
        <f>IF(1=1,IF(OR(U73="",V73="",NOT(ISNUMBER(U73)),NOT(ISNUMBER(V73)),U73=0),"",V73/U73),N("U33"))</f>
        <v/>
      </c>
      <c r="X73" s="136" t="str">
        <f>IF(1=1,IF(OR(W73="",NOT(ISNUMBER(F73))),"",F73*W73*IFERROR(INDEX(D384:D428,MATCH(AE73,B384:B428,0)),1)),N("V7"))</f>
        <v/>
      </c>
      <c r="Y73" s="137" t="str">
        <f>IF(1=1,IF(F73="","",IF(G73="","",IFERROR(INDEX(E384:E428,MATCH(AE73,B384:B428,0)),G73&amp;""))),N("W6"))</f>
        <v/>
      </c>
      <c r="Z73" s="142" t="str">
        <f>IF(1=1,IF(X73="","",IF(AND(ISNUMBER(X73),X73&lt;1,Y73="kg"),MAX(1,ROUND(X73*1000,0)),IF(AND(ISNUMBER(X73),X73&lt;1,Y73="L"),MAX(1,ROUND(X73*100,0)),ROUND(X73,3)))),N("X33"))</f>
        <v/>
      </c>
      <c r="AA73" s="143" t="str">
        <f>IF(1=1,IF(X73="","",IF(AND(ISNUMBER(X73),X73&lt;1,Y73="kg"),"g",IF(AND(ISNUMBER(X73),X73&lt;1,Y73="L"),"cl",Y73))),N("Y33"))</f>
        <v/>
      </c>
      <c r="AB73" s="123" t="str">
        <f>IF(1=1,IF(E73="","",IF(F73="","A CONTROLER",IF(NOT(ISNUMBER(F73)),"TEXTE",IF(OR(W73="",W73&lt;=0),"COMMANDE COUVERTS INCOMPLETE",IF(G73="","UNITE MANQUANTE",IF(COUNTIF(B384:B428,AE73)=0,"UNITE A CONTROLER","OK")))))),N("Z6"))</f>
        <v/>
      </c>
      <c r="AD73" s="144" t="str">
        <f>IF(1=1,IF(E73="","",AD46),N("AB33"))</f>
        <v/>
      </c>
      <c r="AE73" s="125" t="str">
        <f>IF(1=1,IF(G73="","",UPPER(TRIM(SUBSTITUTE(SUBSTITUTE(G73&amp;"",CHAR(160)," ")," "," ")))),N("AC33"))</f>
        <v/>
      </c>
    </row>
    <row r="74" spans="1:31" ht="15.75" x14ac:dyDescent="0.25">
      <c r="A74" s="160" t="str">
        <f>IF(1=1,IF(E74="","",A46),N("A34"))</f>
        <v/>
      </c>
      <c r="B74" s="127" t="str">
        <f>IF(1=1,IF(E74="","",B46),N("B34"))</f>
        <v/>
      </c>
      <c r="C74" s="127"/>
      <c r="D74" s="129" t="str">
        <f>IF(ISBLANK(E74),"",LARGE(D46:D73,1)+1)</f>
        <v/>
      </c>
      <c r="E74" s="130"/>
      <c r="F74" s="131"/>
      <c r="G74" s="170"/>
      <c r="H74" s="105"/>
      <c r="I74" s="132" t="str">
        <f>IF(1=1,IF(E74="","",I46),N("H34"))</f>
        <v/>
      </c>
      <c r="J74" s="133" t="str">
        <f>IF(1=1,IF(E74="","",J46),N("I34"))</f>
        <v/>
      </c>
      <c r="K74" s="134" t="str">
        <f>IF(1=1,IF(E74="","",K46),N("J34"))</f>
        <v/>
      </c>
      <c r="L74" s="135" t="str">
        <f>IF(1=1,IF(OR(J74="",O74="",NOT(ISNUMBER(J74)),NOT(ISNUMBER(O74)),J74=0),"",O74/J74),N("L34"))</f>
        <v/>
      </c>
      <c r="M74" s="136" t="str">
        <f>IF(1=1,IF(OR(L74="",NOT(ISNUMBER(F74))),"",F74*L74*IFERROR(INDEX(D384:D428,MATCH(AE74,B384:B428,0)),1)),N("M13"))</f>
        <v/>
      </c>
      <c r="N74" s="137" t="str">
        <f>IF(1=1,IF(F74="","",IF(G74="","",IFERROR(INDEX(E384:E428,MATCH(AE74,B384:B428,0)),G74&amp;""))),N("N6"))</f>
        <v/>
      </c>
      <c r="O74" s="138" t="str">
        <f>IF(1=1,IF(E74="","",O46),N("K34"))</f>
        <v/>
      </c>
      <c r="P74" s="139" t="str">
        <f>IF(1=1,IF(M74="","",IF(AND(ISNUMBER(M74),M74&lt;1,N74="kg"),MAX(1,ROUND(M74*1000,0)),IF(AND(ISNUMBER(M74),M74&lt;1,N74="L"),MAX(1,ROUND(M74*100,0)),ROUND(M74,3)))),N("O34"))</f>
        <v/>
      </c>
      <c r="Q74" s="140" t="str">
        <f>IF(1=1,IF(M74="","",IF(AND(ISNUMBER(M74),M74&lt;1,N74="kg"),"g",IF(AND(ISNUMBER(M74),M74&lt;1,N74="L"),"cl",N74))),N("P34"))</f>
        <v/>
      </c>
      <c r="R74" s="161" t="str">
        <f>IF(1=1,IF(E74="","",IF(F74="","A CONTROLER",IF(NOT(ISNUMBER(F74)),"TEXTE",IF(OR(L74="",L74&lt;=0),"COMMANDE PRINCIPALE INCOMPLETE",IF(G74="","UNITE MANQUANTE",IF(COUNTIF(B384:B428,AE74)=0,"UNITE A CONTROLER","OK")))))),N("Q9"))</f>
        <v/>
      </c>
      <c r="S74" s="105"/>
      <c r="T74" s="141">
        <f t="shared" si="12"/>
        <v>0</v>
      </c>
      <c r="U74" s="133" t="str">
        <f>IF(1=1,IF(E74="","",U46),N("S34"))</f>
        <v/>
      </c>
      <c r="V74" s="133" t="str">
        <f>IF(1=1,IF(E74="","",V46),N("T34"))</f>
        <v/>
      </c>
      <c r="W74" s="135" t="str">
        <f>IF(1=1,IF(OR(U74="",V74="",NOT(ISNUMBER(U74)),NOT(ISNUMBER(V74)),U74=0),"",V74/U74),N("U34"))</f>
        <v/>
      </c>
      <c r="X74" s="136" t="str">
        <f>IF(1=1,IF(OR(W74="",NOT(ISNUMBER(F74))),"",F74*W74*IFERROR(INDEX(D384:D428,MATCH(AE74,B384:B428,0)),1)),N("V7"))</f>
        <v/>
      </c>
      <c r="Y74" s="137" t="str">
        <f>IF(1=1,IF(F74="","",IF(G74="","",IFERROR(INDEX(E384:E428,MATCH(AE74,B384:B428,0)),G74&amp;""))),N("W6"))</f>
        <v/>
      </c>
      <c r="Z74" s="142" t="str">
        <f>IF(1=1,IF(X74="","",IF(AND(ISNUMBER(X74),X74&lt;1,Y74="kg"),MAX(1,ROUND(X74*1000,0)),IF(AND(ISNUMBER(X74),X74&lt;1,Y74="L"),MAX(1,ROUND(X74*100,0)),ROUND(X74,3)))),N("X34"))</f>
        <v/>
      </c>
      <c r="AA74" s="143" t="str">
        <f>IF(1=1,IF(X74="","",IF(AND(ISNUMBER(X74),X74&lt;1,Y74="kg"),"g",IF(AND(ISNUMBER(X74),X74&lt;1,Y74="L"),"cl",Y74))),N("Y34"))</f>
        <v/>
      </c>
      <c r="AB74" s="123" t="str">
        <f>IF(1=1,IF(E74="","",IF(F74="","A CONTROLER",IF(NOT(ISNUMBER(F74)),"TEXTE",IF(OR(W74="",W74&lt;=0),"COMMANDE COUVERTS INCOMPLETE",IF(G74="","UNITE MANQUANTE",IF(COUNTIF(B384:B428,AE74)=0,"UNITE A CONTROLER","OK")))))),N("Z6"))</f>
        <v/>
      </c>
      <c r="AD74" s="144" t="str">
        <f>IF(1=1,IF(E74="","",AD46),N("AB34"))</f>
        <v/>
      </c>
      <c r="AE74" s="125" t="str">
        <f>IF(1=1,IF(G74="","",UPPER(TRIM(SUBSTITUTE(SUBSTITUTE(G74&amp;"",CHAR(160)," ")," "," ")))),N("AC34"))</f>
        <v/>
      </c>
    </row>
    <row r="75" spans="1:31" ht="15.75" x14ac:dyDescent="0.25">
      <c r="A75" s="160" t="str">
        <f>IF(1=1,IF(E75="","",A46),N("A35"))</f>
        <v/>
      </c>
      <c r="B75" s="127" t="str">
        <f>IF(1=1,IF(E75="","",B46),N("B35"))</f>
        <v/>
      </c>
      <c r="C75" s="127"/>
      <c r="D75" s="129" t="str">
        <f>IF(ISBLANK(E75),"",LARGE(D46:D74,1)+1)</f>
        <v/>
      </c>
      <c r="E75" s="130"/>
      <c r="F75" s="131"/>
      <c r="G75" s="170"/>
      <c r="H75" s="105"/>
      <c r="I75" s="132" t="str">
        <f>IF(1=1,IF(E75="","",I46),N("H35"))</f>
        <v/>
      </c>
      <c r="J75" s="133" t="str">
        <f>IF(1=1,IF(E75="","",J46),N("I35"))</f>
        <v/>
      </c>
      <c r="K75" s="134" t="str">
        <f>IF(1=1,IF(E75="","",K46),N("J35"))</f>
        <v/>
      </c>
      <c r="L75" s="135" t="str">
        <f>IF(1=1,IF(OR(J75="",O75="",NOT(ISNUMBER(J75)),NOT(ISNUMBER(O75)),J75=0),"",O75/J75),N("L35"))</f>
        <v/>
      </c>
      <c r="M75" s="136" t="str">
        <f>IF(1=1,IF(OR(L75="",NOT(ISNUMBER(F75))),"",F75*L75*IFERROR(INDEX(D384:D428,MATCH(AE75,B384:B428,0)),1)),N("M13"))</f>
        <v/>
      </c>
      <c r="N75" s="137" t="str">
        <f>IF(1=1,IF(F75="","",IF(G75="","",IFERROR(INDEX(E384:E428,MATCH(AE75,B384:B428,0)),G75&amp;""))),N("N6"))</f>
        <v/>
      </c>
      <c r="O75" s="138" t="str">
        <f>IF(1=1,IF(E75="","",O46),N("K35"))</f>
        <v/>
      </c>
      <c r="P75" s="139" t="str">
        <f>IF(1=1,IF(M75="","",IF(AND(ISNUMBER(M75),M75&lt;1,N75="kg"),MAX(1,ROUND(M75*1000,0)),IF(AND(ISNUMBER(M75),M75&lt;1,N75="L"),MAX(1,ROUND(M75*100,0)),ROUND(M75,3)))),N("O35"))</f>
        <v/>
      </c>
      <c r="Q75" s="140" t="str">
        <f>IF(1=1,IF(M75="","",IF(AND(ISNUMBER(M75),M75&lt;1,N75="kg"),"g",IF(AND(ISNUMBER(M75),M75&lt;1,N75="L"),"cl",N75))),N("P35"))</f>
        <v/>
      </c>
      <c r="R75" s="161" t="str">
        <f>IF(1=1,IF(E75="","",IF(F75="","A CONTROLER",IF(NOT(ISNUMBER(F75)),"TEXTE",IF(OR(L75="",L75&lt;=0),"COMMANDE PRINCIPALE INCOMPLETE",IF(G75="","UNITE MANQUANTE",IF(COUNTIF(B384:B428,AE75)=0,"UNITE A CONTROLER","OK")))))),N("Q9"))</f>
        <v/>
      </c>
      <c r="S75" s="105"/>
      <c r="T75" s="141">
        <f t="shared" si="12"/>
        <v>0</v>
      </c>
      <c r="U75" s="133" t="str">
        <f>IF(1=1,IF(E75="","",U46),N("S35"))</f>
        <v/>
      </c>
      <c r="V75" s="133" t="str">
        <f>IF(1=1,IF(E75="","",V46),N("T35"))</f>
        <v/>
      </c>
      <c r="W75" s="135" t="str">
        <f>IF(1=1,IF(OR(U75="",V75="",NOT(ISNUMBER(U75)),NOT(ISNUMBER(V75)),U75=0),"",V75/U75),N("U35"))</f>
        <v/>
      </c>
      <c r="X75" s="136" t="str">
        <f>IF(1=1,IF(OR(W75="",NOT(ISNUMBER(F75))),"",F75*W75*IFERROR(INDEX(D384:D428,MATCH(AE75,B384:B428,0)),1)),N("V7"))</f>
        <v/>
      </c>
      <c r="Y75" s="137" t="str">
        <f>IF(1=1,IF(F75="","",IF(G75="","",IFERROR(INDEX(E384:E428,MATCH(AE75,B384:B428,0)),G75&amp;""))),N("W6"))</f>
        <v/>
      </c>
      <c r="Z75" s="142" t="str">
        <f>IF(1=1,IF(X75="","",IF(AND(ISNUMBER(X75),X75&lt;1,Y75="kg"),MAX(1,ROUND(X75*1000,0)),IF(AND(ISNUMBER(X75),X75&lt;1,Y75="L"),MAX(1,ROUND(X75*100,0)),ROUND(X75,3)))),N("X35"))</f>
        <v/>
      </c>
      <c r="AA75" s="143" t="str">
        <f>IF(1=1,IF(X75="","",IF(AND(ISNUMBER(X75),X75&lt;1,Y75="kg"),"g",IF(AND(ISNUMBER(X75),X75&lt;1,Y75="L"),"cl",Y75))),N("Y35"))</f>
        <v/>
      </c>
      <c r="AB75" s="123" t="str">
        <f>IF(1=1,IF(E75="","",IF(F75="","A CONTROLER",IF(NOT(ISNUMBER(F75)),"TEXTE",IF(OR(W75="",W75&lt;=0),"COMMANDE COUVERTS INCOMPLETE",IF(G75="","UNITE MANQUANTE",IF(COUNTIF(B384:B428,AE75)=0,"UNITE A CONTROLER","OK")))))),N("Z6"))</f>
        <v/>
      </c>
      <c r="AD75" s="144" t="str">
        <f>IF(1=1,IF(E75="","",AD46),N("AB35"))</f>
        <v/>
      </c>
      <c r="AE75" s="125" t="str">
        <f>IF(1=1,IF(G75="","",UPPER(TRIM(SUBSTITUTE(SUBSTITUTE(G75&amp;"",CHAR(160)," ")," "," ")))),N("AC35"))</f>
        <v/>
      </c>
    </row>
    <row r="76" spans="1:31" ht="15.75" x14ac:dyDescent="0.25">
      <c r="A76" s="160" t="str">
        <f>IF(1=1,IF(E76="","",A46),N("A36"))</f>
        <v/>
      </c>
      <c r="B76" s="127" t="str">
        <f>IF(1=1,IF(E76="","",B46),N("B36"))</f>
        <v/>
      </c>
      <c r="C76" s="127"/>
      <c r="D76" s="129" t="str">
        <f>IF(ISBLANK(E76),"",LARGE(D46:D75,1)+1)</f>
        <v/>
      </c>
      <c r="E76" s="130"/>
      <c r="F76" s="131"/>
      <c r="G76" s="170"/>
      <c r="H76" s="105"/>
      <c r="I76" s="132" t="str">
        <f>IF(1=1,IF(E76="","",I46),N("H36"))</f>
        <v/>
      </c>
      <c r="J76" s="133" t="str">
        <f>IF(1=1,IF(E76="","",J46),N("I36"))</f>
        <v/>
      </c>
      <c r="K76" s="134" t="str">
        <f>IF(1=1,IF(E76="","",K46),N("J36"))</f>
        <v/>
      </c>
      <c r="L76" s="135" t="str">
        <f>IF(1=1,IF(OR(J76="",O76="",NOT(ISNUMBER(J76)),NOT(ISNUMBER(O76)),J76=0),"",O76/J76),N("L36"))</f>
        <v/>
      </c>
      <c r="M76" s="136" t="str">
        <f>IF(1=1,IF(OR(L76="",NOT(ISNUMBER(F76))),"",F76*L76*IFERROR(INDEX(D384:D428,MATCH(AE76,B384:B428,0)),1)),N("M13"))</f>
        <v/>
      </c>
      <c r="N76" s="137" t="str">
        <f>IF(1=1,IF(F76="","",IF(G76="","",IFERROR(INDEX(E384:E428,MATCH(AE76,B384:B428,0)),G76&amp;""))),N("N6"))</f>
        <v/>
      </c>
      <c r="O76" s="138" t="str">
        <f>IF(1=1,IF(E76="","",O46),N("K36"))</f>
        <v/>
      </c>
      <c r="P76" s="139" t="str">
        <f>IF(1=1,IF(M76="","",IF(AND(ISNUMBER(M76),M76&lt;1,N76="kg"),MAX(1,ROUND(M76*1000,0)),IF(AND(ISNUMBER(M76),M76&lt;1,N76="L"),MAX(1,ROUND(M76*100,0)),ROUND(M76,3)))),N("O36"))</f>
        <v/>
      </c>
      <c r="Q76" s="140" t="str">
        <f>IF(1=1,IF(M76="","",IF(AND(ISNUMBER(M76),M76&lt;1,N76="kg"),"g",IF(AND(ISNUMBER(M76),M76&lt;1,N76="L"),"cl",N76))),N("P36"))</f>
        <v/>
      </c>
      <c r="R76" s="161" t="str">
        <f>IF(1=1,IF(E76="","",IF(F76="","A CONTROLER",IF(NOT(ISNUMBER(F76)),"TEXTE",IF(OR(L76="",L76&lt;=0),"COMMANDE PRINCIPALE INCOMPLETE",IF(G76="","UNITE MANQUANTE",IF(COUNTIF(B384:B428,AE76)=0,"UNITE A CONTROLER","OK")))))),N("Q9"))</f>
        <v/>
      </c>
      <c r="S76" s="105"/>
      <c r="T76" s="141">
        <f t="shared" si="12"/>
        <v>0</v>
      </c>
      <c r="U76" s="133" t="str">
        <f>IF(1=1,IF(E76="","",U46),N("S36"))</f>
        <v/>
      </c>
      <c r="V76" s="133" t="str">
        <f>IF(1=1,IF(E76="","",V46),N("T36"))</f>
        <v/>
      </c>
      <c r="W76" s="135" t="str">
        <f>IF(1=1,IF(OR(U76="",V76="",NOT(ISNUMBER(U76)),NOT(ISNUMBER(V76)),U76=0),"",V76/U76),N("U36"))</f>
        <v/>
      </c>
      <c r="X76" s="136" t="str">
        <f>IF(1=1,IF(OR(W76="",NOT(ISNUMBER(F76))),"",F76*W76*IFERROR(INDEX(D384:D428,MATCH(AE76,B384:B428,0)),1)),N("V7"))</f>
        <v/>
      </c>
      <c r="Y76" s="137" t="str">
        <f>IF(1=1,IF(F76="","",IF(G76="","",IFERROR(INDEX(E384:E428,MATCH(AE76,B384:B428,0)),G76&amp;""))),N("W6"))</f>
        <v/>
      </c>
      <c r="Z76" s="142" t="str">
        <f>IF(1=1,IF(X76="","",IF(AND(ISNUMBER(X76),X76&lt;1,Y76="kg"),MAX(1,ROUND(X76*1000,0)),IF(AND(ISNUMBER(X76),X76&lt;1,Y76="L"),MAX(1,ROUND(X76*100,0)),ROUND(X76,3)))),N("X36"))</f>
        <v/>
      </c>
      <c r="AA76" s="143" t="str">
        <f>IF(1=1,IF(X76="","",IF(AND(ISNUMBER(X76),X76&lt;1,Y76="kg"),"g",IF(AND(ISNUMBER(X76),X76&lt;1,Y76="L"),"cl",Y76))),N("Y36"))</f>
        <v/>
      </c>
      <c r="AB76" s="123" t="str">
        <f>IF(1=1,IF(E76="","",IF(F76="","A CONTROLER",IF(NOT(ISNUMBER(F76)),"TEXTE",IF(OR(W76="",W76&lt;=0),"COMMANDE COUVERTS INCOMPLETE",IF(G76="","UNITE MANQUANTE",IF(COUNTIF(B384:B428,AE76)=0,"UNITE A CONTROLER","OK")))))),N("Z6"))</f>
        <v/>
      </c>
      <c r="AD76" s="144" t="str">
        <f>IF(1=1,IF(E76="","",AD46),N("AB36"))</f>
        <v/>
      </c>
      <c r="AE76" s="125" t="str">
        <f>IF(1=1,IF(G76="","",UPPER(TRIM(SUBSTITUTE(SUBSTITUTE(G76&amp;"",CHAR(160)," ")," "," ")))),N("AC36"))</f>
        <v/>
      </c>
    </row>
    <row r="77" spans="1:31" ht="15.75" x14ac:dyDescent="0.25">
      <c r="A77" s="160" t="str">
        <f>IF(1=1,IF(E77="","",A46),N("A37"))</f>
        <v/>
      </c>
      <c r="B77" s="127" t="str">
        <f>IF(1=1,IF(E77="","",B46),N("B37"))</f>
        <v/>
      </c>
      <c r="C77" s="127"/>
      <c r="D77" s="129" t="str">
        <f>IF(ISBLANK(E77),"",LARGE(D46:D76,1)+1)</f>
        <v/>
      </c>
      <c r="E77" s="130"/>
      <c r="F77" s="131"/>
      <c r="G77" s="170"/>
      <c r="H77" s="105"/>
      <c r="I77" s="132" t="str">
        <f>IF(1=1,IF(E77="","",I46),N("H37"))</f>
        <v/>
      </c>
      <c r="J77" s="133" t="str">
        <f>IF(1=1,IF(E77="","",J46),N("I37"))</f>
        <v/>
      </c>
      <c r="K77" s="134" t="str">
        <f>IF(1=1,IF(E77="","",K46),N("J37"))</f>
        <v/>
      </c>
      <c r="L77" s="135" t="str">
        <f>IF(1=1,IF(OR(J77="",O77="",NOT(ISNUMBER(J77)),NOT(ISNUMBER(O77)),J77=0),"",O77/J77),N("L37"))</f>
        <v/>
      </c>
      <c r="M77" s="136" t="str">
        <f>IF(1=1,IF(OR(L77="",NOT(ISNUMBER(F77))),"",F77*L77*IFERROR(INDEX(D384:D428,MATCH(AE77,B384:B428,0)),1)),N("M13"))</f>
        <v/>
      </c>
      <c r="N77" s="137" t="str">
        <f>IF(1=1,IF(F77="","",IF(G77="","",IFERROR(INDEX(E384:E428,MATCH(AE77,B384:B428,0)),G77&amp;""))),N("N6"))</f>
        <v/>
      </c>
      <c r="O77" s="138" t="str">
        <f>IF(1=1,IF(E77="","",O46),N("K37"))</f>
        <v/>
      </c>
      <c r="P77" s="139" t="str">
        <f>IF(1=1,IF(M77="","",IF(AND(ISNUMBER(M77),M77&lt;1,N77="kg"),MAX(1,ROUND(M77*1000,0)),IF(AND(ISNUMBER(M77),M77&lt;1,N77="L"),MAX(1,ROUND(M77*100,0)),ROUND(M77,3)))),N("O37"))</f>
        <v/>
      </c>
      <c r="Q77" s="140" t="str">
        <f>IF(1=1,IF(M77="","",IF(AND(ISNUMBER(M77),M77&lt;1,N77="kg"),"g",IF(AND(ISNUMBER(M77),M77&lt;1,N77="L"),"cl",N77))),N("P37"))</f>
        <v/>
      </c>
      <c r="R77" s="161" t="str">
        <f>IF(1=1,IF(E77="","",IF(F77="","A CONTROLER",IF(NOT(ISNUMBER(F77)),"TEXTE",IF(OR(L77="",L77&lt;=0),"COMMANDE PRINCIPALE INCOMPLETE",IF(G77="","UNITE MANQUANTE",IF(COUNTIF(B384:B428,AE77)=0,"UNITE A CONTROLER","OK")))))),N("Q9"))</f>
        <v/>
      </c>
      <c r="S77" s="105"/>
      <c r="T77" s="141">
        <f t="shared" si="12"/>
        <v>0</v>
      </c>
      <c r="U77" s="133" t="str">
        <f>IF(1=1,IF(E77="","",U46),N("S37"))</f>
        <v/>
      </c>
      <c r="V77" s="133" t="str">
        <f>IF(1=1,IF(E77="","",V46),N("T37"))</f>
        <v/>
      </c>
      <c r="W77" s="135" t="str">
        <f>IF(1=1,IF(OR(U77="",V77="",NOT(ISNUMBER(U77)),NOT(ISNUMBER(V77)),U77=0),"",V77/U77),N("U37"))</f>
        <v/>
      </c>
      <c r="X77" s="136" t="str">
        <f>IF(1=1,IF(OR(W77="",NOT(ISNUMBER(F77))),"",F77*W77*IFERROR(INDEX(D384:D428,MATCH(AE77,B384:B428,0)),1)),N("V7"))</f>
        <v/>
      </c>
      <c r="Y77" s="137" t="str">
        <f>IF(1=1,IF(F77="","",IF(G77="","",IFERROR(INDEX(E384:E428,MATCH(AE77,B384:B428,0)),G77&amp;""))),N("W6"))</f>
        <v/>
      </c>
      <c r="Z77" s="142" t="str">
        <f>IF(1=1,IF(X77="","",IF(AND(ISNUMBER(X77),X77&lt;1,Y77="kg"),MAX(1,ROUND(X77*1000,0)),IF(AND(ISNUMBER(X77),X77&lt;1,Y77="L"),MAX(1,ROUND(X77*100,0)),ROUND(X77,3)))),N("X37"))</f>
        <v/>
      </c>
      <c r="AA77" s="143" t="str">
        <f>IF(1=1,IF(X77="","",IF(AND(ISNUMBER(X77),X77&lt;1,Y77="kg"),"g",IF(AND(ISNUMBER(X77),X77&lt;1,Y77="L"),"cl",Y77))),N("Y37"))</f>
        <v/>
      </c>
      <c r="AB77" s="123" t="str">
        <f>IF(1=1,IF(E77="","",IF(F77="","A CONTROLER",IF(NOT(ISNUMBER(F77)),"TEXTE",IF(OR(W77="",W77&lt;=0),"COMMANDE COUVERTS INCOMPLETE",IF(G77="","UNITE MANQUANTE",IF(COUNTIF(B384:B428,AE77)=0,"UNITE A CONTROLER","OK")))))),N("Z6"))</f>
        <v/>
      </c>
      <c r="AD77" s="144" t="str">
        <f>IF(1=1,IF(E77="","",AD46),N("AB37"))</f>
        <v/>
      </c>
      <c r="AE77" s="125" t="str">
        <f>IF(1=1,IF(G77="","",UPPER(TRIM(SUBSTITUTE(SUBSTITUTE(G77&amp;"",CHAR(160)," ")," "," ")))),N("AC37"))</f>
        <v/>
      </c>
    </row>
    <row r="78" spans="1:31" ht="15.75" x14ac:dyDescent="0.25">
      <c r="A78" s="160" t="str">
        <f>IF(1=1,IF(E78="","",A46),N("A38"))</f>
        <v/>
      </c>
      <c r="B78" s="127" t="str">
        <f>IF(1=1,IF(E78="","",B46),N("B38"))</f>
        <v/>
      </c>
      <c r="C78" s="127"/>
      <c r="D78" s="129" t="str">
        <f>IF(ISBLANK(E78),"",LARGE(D46:D77,1)+1)</f>
        <v/>
      </c>
      <c r="E78" s="130"/>
      <c r="F78" s="131"/>
      <c r="G78" s="170"/>
      <c r="H78" s="105"/>
      <c r="I78" s="132" t="str">
        <f>IF(1=1,IF(E78="","",I46),N("H38"))</f>
        <v/>
      </c>
      <c r="J78" s="133" t="str">
        <f>IF(1=1,IF(E78="","",J46),N("I38"))</f>
        <v/>
      </c>
      <c r="K78" s="134" t="str">
        <f>IF(1=1,IF(E78="","",K46),N("J38"))</f>
        <v/>
      </c>
      <c r="L78" s="135" t="str">
        <f>IF(1=1,IF(OR(J78="",O78="",NOT(ISNUMBER(J78)),NOT(ISNUMBER(O78)),J78=0),"",O78/J78),N("L38"))</f>
        <v/>
      </c>
      <c r="M78" s="136" t="str">
        <f>IF(1=1,IF(OR(L78="",NOT(ISNUMBER(F78))),"",F78*L78*IFERROR(INDEX(D384:D428,MATCH(AE78,B384:B428,0)),1)),N("M13"))</f>
        <v/>
      </c>
      <c r="N78" s="137" t="str">
        <f>IF(1=1,IF(F78="","",IF(G78="","",IFERROR(INDEX(E384:E428,MATCH(AE78,B384:B428,0)),G78&amp;""))),N("N6"))</f>
        <v/>
      </c>
      <c r="O78" s="138" t="str">
        <f>IF(1=1,IF(E78="","",O46),N("K38"))</f>
        <v/>
      </c>
      <c r="P78" s="139" t="str">
        <f>IF(1=1,IF(M78="","",IF(AND(ISNUMBER(M78),M78&lt;1,N78="kg"),MAX(1,ROUND(M78*1000,0)),IF(AND(ISNUMBER(M78),M78&lt;1,N78="L"),MAX(1,ROUND(M78*100,0)),ROUND(M78,3)))),N("O38"))</f>
        <v/>
      </c>
      <c r="Q78" s="140" t="str">
        <f>IF(1=1,IF(M78="","",IF(AND(ISNUMBER(M78),M78&lt;1,N78="kg"),"g",IF(AND(ISNUMBER(M78),M78&lt;1,N78="L"),"cl",N78))),N("P38"))</f>
        <v/>
      </c>
      <c r="R78" s="161" t="str">
        <f>IF(1=1,IF(E78="","",IF(F78="","A CONTROLER",IF(NOT(ISNUMBER(F78)),"TEXTE",IF(OR(L78="",L78&lt;=0),"COMMANDE PRINCIPALE INCOMPLETE",IF(G78="","UNITE MANQUANTE",IF(COUNTIF(B384:B428,AE78)=0,"UNITE A CONTROLER","OK")))))),N("Q9"))</f>
        <v/>
      </c>
      <c r="S78" s="105"/>
      <c r="T78" s="141">
        <f t="shared" si="12"/>
        <v>0</v>
      </c>
      <c r="U78" s="133" t="str">
        <f>IF(1=1,IF(E78="","",U46),N("S38"))</f>
        <v/>
      </c>
      <c r="V78" s="133" t="str">
        <f>IF(1=1,IF(E78="","",V46),N("T38"))</f>
        <v/>
      </c>
      <c r="W78" s="135" t="str">
        <f>IF(1=1,IF(OR(U78="",V78="",NOT(ISNUMBER(U78)),NOT(ISNUMBER(V78)),U78=0),"",V78/U78),N("U38"))</f>
        <v/>
      </c>
      <c r="X78" s="136" t="str">
        <f>IF(1=1,IF(OR(W78="",NOT(ISNUMBER(F78))),"",F78*W78*IFERROR(INDEX(D384:D428,MATCH(AE78,B384:B428,0)),1)),N("V7"))</f>
        <v/>
      </c>
      <c r="Y78" s="137" t="str">
        <f>IF(1=1,IF(F78="","",IF(G78="","",IFERROR(INDEX(E384:E428,MATCH(AE78,B384:B428,0)),G78&amp;""))),N("W6"))</f>
        <v/>
      </c>
      <c r="Z78" s="142" t="str">
        <f>IF(1=1,IF(X78="","",IF(AND(ISNUMBER(X78),X78&lt;1,Y78="kg"),MAX(1,ROUND(X78*1000,0)),IF(AND(ISNUMBER(X78),X78&lt;1,Y78="L"),MAX(1,ROUND(X78*100,0)),ROUND(X78,3)))),N("X38"))</f>
        <v/>
      </c>
      <c r="AA78" s="143" t="str">
        <f>IF(1=1,IF(X78="","",IF(AND(ISNUMBER(X78),X78&lt;1,Y78="kg"),"g",IF(AND(ISNUMBER(X78),X78&lt;1,Y78="L"),"cl",Y78))),N("Y38"))</f>
        <v/>
      </c>
      <c r="AB78" s="123" t="str">
        <f>IF(1=1,IF(E78="","",IF(F78="","A CONTROLER",IF(NOT(ISNUMBER(F78)),"TEXTE",IF(OR(W78="",W78&lt;=0),"COMMANDE COUVERTS INCOMPLETE",IF(G78="","UNITE MANQUANTE",IF(COUNTIF(B384:B428,AE78)=0,"UNITE A CONTROLER","OK")))))),N("Z6"))</f>
        <v/>
      </c>
      <c r="AD78" s="144" t="str">
        <f>IF(1=1,IF(E78="","",AD46),N("AB38"))</f>
        <v/>
      </c>
      <c r="AE78" s="125" t="str">
        <f>IF(1=1,IF(G78="","",UPPER(TRIM(SUBSTITUTE(SUBSTITUTE(G78&amp;"",CHAR(160)," ")," "," ")))),N("AC38"))</f>
        <v/>
      </c>
    </row>
    <row r="79" spans="1:31" ht="15.75" x14ac:dyDescent="0.25">
      <c r="A79" s="160" t="str">
        <f>IF(1=1,IF(E79="","",A46),N("A39"))</f>
        <v/>
      </c>
      <c r="B79" s="127" t="str">
        <f>IF(1=1,IF(E79="","",B46),N("B39"))</f>
        <v/>
      </c>
      <c r="C79" s="127"/>
      <c r="D79" s="129" t="str">
        <f>IF(ISBLANK(E79),"",LARGE(D46:D78,1)+1)</f>
        <v/>
      </c>
      <c r="E79" s="130"/>
      <c r="F79" s="131"/>
      <c r="G79" s="170"/>
      <c r="H79" s="105"/>
      <c r="I79" s="132" t="str">
        <f>IF(1=1,IF(E79="","",I46),N("H39"))</f>
        <v/>
      </c>
      <c r="J79" s="133" t="str">
        <f>IF(1=1,IF(E79="","",J46),N("I39"))</f>
        <v/>
      </c>
      <c r="K79" s="134" t="str">
        <f>IF(1=1,IF(E79="","",K46),N("J39"))</f>
        <v/>
      </c>
      <c r="L79" s="135" t="str">
        <f>IF(1=1,IF(OR(J79="",O79="",NOT(ISNUMBER(J79)),NOT(ISNUMBER(O79)),J79=0),"",O79/J79),N("L39"))</f>
        <v/>
      </c>
      <c r="M79" s="136" t="str">
        <f>IF(1=1,IF(OR(L79="",NOT(ISNUMBER(F79))),"",F79*L79*IFERROR(INDEX(D384:D428,MATCH(AE79,B384:B428,0)),1)),N("M13"))</f>
        <v/>
      </c>
      <c r="N79" s="137" t="str">
        <f>IF(1=1,IF(F79="","",IF(G79="","",IFERROR(INDEX(E384:E428,MATCH(AE79,B384:B428,0)),G79&amp;""))),N("N6"))</f>
        <v/>
      </c>
      <c r="O79" s="138" t="str">
        <f>IF(1=1,IF(E79="","",O46),N("K39"))</f>
        <v/>
      </c>
      <c r="P79" s="139" t="str">
        <f>IF(1=1,IF(M79="","",IF(AND(ISNUMBER(M79),M79&lt;1,N79="kg"),MAX(1,ROUND(M79*1000,0)),IF(AND(ISNUMBER(M79),M79&lt;1,N79="L"),MAX(1,ROUND(M79*100,0)),ROUND(M79,3)))),N("O39"))</f>
        <v/>
      </c>
      <c r="Q79" s="140" t="str">
        <f>IF(1=1,IF(M79="","",IF(AND(ISNUMBER(M79),M79&lt;1,N79="kg"),"g",IF(AND(ISNUMBER(M79),M79&lt;1,N79="L"),"cl",N79))),N("P39"))</f>
        <v/>
      </c>
      <c r="R79" s="161" t="str">
        <f>IF(1=1,IF(E79="","",IF(F79="","A CONTROLER",IF(NOT(ISNUMBER(F79)),"TEXTE",IF(OR(L79="",L79&lt;=0),"COMMANDE PRINCIPALE INCOMPLETE",IF(G79="","UNITE MANQUANTE",IF(COUNTIF(B384:B428,AE79)=0,"UNITE A CONTROLER","OK")))))),N("Q9"))</f>
        <v/>
      </c>
      <c r="S79" s="105"/>
      <c r="T79" s="141">
        <f t="shared" si="12"/>
        <v>0</v>
      </c>
      <c r="U79" s="133" t="str">
        <f>IF(1=1,IF(E79="","",U46),N("S39"))</f>
        <v/>
      </c>
      <c r="V79" s="133" t="str">
        <f>IF(1=1,IF(E79="","",V46),N("T39"))</f>
        <v/>
      </c>
      <c r="W79" s="135" t="str">
        <f>IF(1=1,IF(OR(U79="",V79="",NOT(ISNUMBER(U79)),NOT(ISNUMBER(V79)),U79=0),"",V79/U79),N("U39"))</f>
        <v/>
      </c>
      <c r="X79" s="136" t="str">
        <f>IF(1=1,IF(OR(W79="",NOT(ISNUMBER(F79))),"",F79*W79*IFERROR(INDEX(D384:D428,MATCH(AE79,B384:B428,0)),1)),N("V7"))</f>
        <v/>
      </c>
      <c r="Y79" s="137" t="str">
        <f>IF(1=1,IF(F79="","",IF(G79="","",IFERROR(INDEX(E384:E428,MATCH(AE79,B384:B428,0)),G79&amp;""))),N("W6"))</f>
        <v/>
      </c>
      <c r="Z79" s="142" t="str">
        <f>IF(1=1,IF(X79="","",IF(AND(ISNUMBER(X79),X79&lt;1,Y79="kg"),MAX(1,ROUND(X79*1000,0)),IF(AND(ISNUMBER(X79),X79&lt;1,Y79="L"),MAX(1,ROUND(X79*100,0)),ROUND(X79,3)))),N("X39"))</f>
        <v/>
      </c>
      <c r="AA79" s="143" t="str">
        <f>IF(1=1,IF(X79="","",IF(AND(ISNUMBER(X79),X79&lt;1,Y79="kg"),"g",IF(AND(ISNUMBER(X79),X79&lt;1,Y79="L"),"cl",Y79))),N("Y39"))</f>
        <v/>
      </c>
      <c r="AB79" s="123" t="str">
        <f>IF(1=1,IF(E79="","",IF(F79="","A CONTROLER",IF(NOT(ISNUMBER(F79)),"TEXTE",IF(OR(W79="",W79&lt;=0),"COMMANDE COUVERTS INCOMPLETE",IF(G79="","UNITE MANQUANTE",IF(COUNTIF(B384:B428,AE79)=0,"UNITE A CONTROLER","OK")))))),N("Z6"))</f>
        <v/>
      </c>
      <c r="AD79" s="144" t="str">
        <f>IF(1=1,IF(E79="","",AD46),N("AB39"))</f>
        <v/>
      </c>
      <c r="AE79" s="125" t="str">
        <f>IF(1=1,IF(G79="","",UPPER(TRIM(SUBSTITUTE(SUBSTITUTE(G79&amp;"",CHAR(160)," ")," "," ")))),N("AC39"))</f>
        <v/>
      </c>
    </row>
    <row r="80" spans="1:31" ht="24" customHeight="1" x14ac:dyDescent="0.25">
      <c r="A80" s="160" t="str">
        <f>IF(1=1,IF(E80="","",A46),N("A40"))</f>
        <v/>
      </c>
      <c r="B80" s="127" t="str">
        <f>IF(1=1,IF(E80="","",B46),N("B40"))</f>
        <v/>
      </c>
      <c r="C80" s="127"/>
      <c r="D80" s="129" t="str">
        <f>IF(ISBLANK(E80),"",LARGE(D46:D79,1)+1)</f>
        <v/>
      </c>
      <c r="E80" s="130"/>
      <c r="F80" s="131"/>
      <c r="G80" s="170"/>
      <c r="H80" s="105"/>
      <c r="I80" s="132" t="str">
        <f>IF(1=1,IF(E80="","",I46),N("H40"))</f>
        <v/>
      </c>
      <c r="J80" s="133" t="str">
        <f>IF(1=1,IF(E80="","",J46),N("I40"))</f>
        <v/>
      </c>
      <c r="K80" s="134" t="str">
        <f>IF(1=1,IF(E80="","",K46),N("J40"))</f>
        <v/>
      </c>
      <c r="L80" s="135" t="str">
        <f>IF(1=1,IF(OR(J80="",O80="",NOT(ISNUMBER(J80)),NOT(ISNUMBER(O80)),J80=0),"",O80/J80),N("L40"))</f>
        <v/>
      </c>
      <c r="M80" s="146" t="str">
        <f>IF(1=1,IF(OR(L80="",NOT(ISNUMBER(F80))),"",F80*L80*IFERROR(INDEX(D384:D428,MATCH(AE80,B384:B428,0)),1)),N("M13"))</f>
        <v/>
      </c>
      <c r="N80" s="147" t="str">
        <f>IF(1=1,IF(F80="","",IF(G80="","",IFERROR(INDEX(E384:E428,MATCH(AE80,B384:B428,0)),G80&amp;""))),N("N6"))</f>
        <v/>
      </c>
      <c r="O80" s="138" t="str">
        <f>IF(1=1,IF(E80="","",O46),N("K40"))</f>
        <v/>
      </c>
      <c r="P80" s="139" t="str">
        <f>IF(1=1,IF(M80="","",IF(AND(ISNUMBER(M80),M80&lt;1,N80="kg"),MAX(1,ROUND(M80*1000,0)),IF(AND(ISNUMBER(M80),M80&lt;1,N80="L"),MAX(1,ROUND(M80*100,0)),ROUND(M80,3)))),N("O40"))</f>
        <v/>
      </c>
      <c r="Q80" s="140" t="str">
        <f>IF(1=1,IF(M80="","",IF(AND(ISNUMBER(M80),M80&lt;1,N80="kg"),"g",IF(AND(ISNUMBER(M80),M80&lt;1,N80="L"),"cl",N80))),N("P40"))</f>
        <v/>
      </c>
      <c r="R80" s="161" t="str">
        <f>IF(1=1,IF(E80="","",IF(F80="","A CONTROLER",IF(NOT(ISNUMBER(F80)),"TEXTE",IF(OR(L80="",L80&lt;=0),"COMMANDE PRINCIPALE INCOMPLETE",IF(G80="","UNITE MANQUANTE",IF(COUNTIF(B384:B428,AE80)=0,"UNITE A CONTROLER","OK")))))),N("Q9"))</f>
        <v/>
      </c>
      <c r="S80" s="105"/>
      <c r="T80" s="141">
        <f t="shared" si="12"/>
        <v>0</v>
      </c>
      <c r="U80" s="133" t="str">
        <f>IF(1=1,IF(E80="","",U46),N("S40"))</f>
        <v/>
      </c>
      <c r="V80" s="133" t="str">
        <f>IF(1=1,IF(E80="","",V46),N("T40"))</f>
        <v/>
      </c>
      <c r="W80" s="135" t="str">
        <f>IF(1=1,IF(OR(U80="",V80="",NOT(ISNUMBER(U80)),NOT(ISNUMBER(V80)),U80=0),"",V80/U80),N("U40"))</f>
        <v/>
      </c>
      <c r="X80" s="133" t="str">
        <f>IF(1=1,IF(OR(W80="",NOT(ISNUMBER(F80))),"",F80*W80*IFERROR(INDEX(D384:D428,MATCH(AE80,B384:B428,0)),1)),N("V7"))</f>
        <v/>
      </c>
      <c r="Y80" s="134" t="str">
        <f>IF(1=1,IF(F80="","",IF(G80="","",IFERROR(INDEX(E384:E428,MATCH(AE80,B384:B428,0)),G80&amp;""))),N("W6"))</f>
        <v/>
      </c>
      <c r="Z80" s="142" t="str">
        <f>IF(1=1,IF(X80="","",IF(AND(ISNUMBER(X80),X80&lt;1,Y80="kg"),MAX(1,ROUND(X80*1000,0)),IF(AND(ISNUMBER(X80),X80&lt;1,Y80="L"),MAX(1,ROUND(X80*100,0)),ROUND(X80,3)))),N("X40"))</f>
        <v/>
      </c>
      <c r="AA80" s="143" t="str">
        <f>IF(1=1,IF(X80="","",IF(AND(ISNUMBER(X80),X80&lt;1,Y80="kg"),"g",IF(AND(ISNUMBER(X80),X80&lt;1,Y80="L"),"cl",Y80))),N("Y40"))</f>
        <v/>
      </c>
      <c r="AB80" s="123" t="str">
        <f>IF(1=1,IF(E80="","",IF(F80="","A CONTROLER",IF(NOT(ISNUMBER(F80)),"TEXTE",IF(OR(W80="",W80&lt;=0),"COMMANDE COUVERTS INCOMPLETE",IF(G80="","UNITE MANQUANTE",IF(COUNTIF(B384:B428,AE80)=0,"UNITE A CONTROLER","OK")))))),N("Z6"))</f>
        <v/>
      </c>
      <c r="AD80" s="144" t="str">
        <f>IF(1=1,IF(E80="","",AD46),N("AB40"))</f>
        <v/>
      </c>
      <c r="AE80" s="125" t="str">
        <f>IF(1=1,IF(G80="","",UPPER(TRIM(SUBSTITUTE(SUBSTITUTE(G80&amp;"",CHAR(160)," ")," "," ")))),N("AC40"))</f>
        <v/>
      </c>
    </row>
    <row r="81" spans="1:33" ht="24" customHeight="1" x14ac:dyDescent="0.25">
      <c r="A81" s="171"/>
      <c r="B81" s="172" t="s">
        <v>230</v>
      </c>
      <c r="C81" s="173"/>
      <c r="D81" s="174" t="s">
        <v>239</v>
      </c>
      <c r="E81" s="173"/>
      <c r="F81" s="173"/>
      <c r="G81" s="173"/>
      <c r="H81" s="175"/>
      <c r="I81" s="173"/>
      <c r="J81" s="173"/>
      <c r="K81" s="173"/>
      <c r="L81" s="173"/>
      <c r="M81" s="173"/>
      <c r="N81" s="173"/>
      <c r="O81" s="173"/>
      <c r="P81" s="173" t="str">
        <f>D81</f>
        <v>SOUS-FAMILLE</v>
      </c>
      <c r="Q81" s="173"/>
      <c r="R81" s="173"/>
      <c r="S81" s="175"/>
      <c r="T81" s="176" t="s">
        <v>664</v>
      </c>
      <c r="U81" s="177" cm="1">
        <f t="array" ref="U81">SUMPRODUCT(LEN(E83:E117)-LEN(SUBSTITUTE(E83:E117,"*","")))</f>
        <v>0</v>
      </c>
      <c r="V81" s="173"/>
      <c r="W81" s="173" t="str">
        <f>D81</f>
        <v>SOUS-FAMILLE</v>
      </c>
      <c r="X81" s="173"/>
      <c r="Y81" s="173"/>
      <c r="Z81" s="173"/>
      <c r="AA81" s="173"/>
      <c r="AB81" s="178"/>
      <c r="AC81" s="173"/>
      <c r="AD81" s="173"/>
      <c r="AE81" s="179" t="str">
        <f>B83</f>
        <v>NOM DE LA RECETTE À SAISIR</v>
      </c>
    </row>
    <row r="82" spans="1:33" ht="32.25" thickBot="1" x14ac:dyDescent="0.3">
      <c r="A82" s="92" t="s">
        <v>155</v>
      </c>
      <c r="B82" s="92" t="s">
        <v>1</v>
      </c>
      <c r="C82" s="92"/>
      <c r="D82" s="92" t="s">
        <v>2</v>
      </c>
      <c r="E82" s="92" t="s">
        <v>117</v>
      </c>
      <c r="F82" s="92" t="s">
        <v>3</v>
      </c>
      <c r="G82" s="92" t="s">
        <v>4</v>
      </c>
      <c r="H82" s="81"/>
      <c r="I82" s="157" t="s">
        <v>5</v>
      </c>
      <c r="J82" s="92" t="s">
        <v>114</v>
      </c>
      <c r="K82" s="92" t="s">
        <v>4</v>
      </c>
      <c r="L82" s="92" t="s">
        <v>6</v>
      </c>
      <c r="M82" s="94" t="s">
        <v>7</v>
      </c>
      <c r="N82" s="94" t="s">
        <v>116</v>
      </c>
      <c r="O82" s="95" t="s">
        <v>115</v>
      </c>
      <c r="P82" s="96" t="s">
        <v>8</v>
      </c>
      <c r="Q82" s="97" t="s">
        <v>9</v>
      </c>
      <c r="R82" s="92" t="s">
        <v>10</v>
      </c>
      <c r="S82" s="81"/>
      <c r="T82" s="92" t="s">
        <v>117</v>
      </c>
      <c r="U82" s="98" t="s">
        <v>11</v>
      </c>
      <c r="V82" s="95" t="s">
        <v>12</v>
      </c>
      <c r="W82" s="92" t="s">
        <v>13</v>
      </c>
      <c r="X82" s="94" t="s">
        <v>7</v>
      </c>
      <c r="Y82" s="94" t="s">
        <v>116</v>
      </c>
      <c r="Z82" s="99" t="s">
        <v>8</v>
      </c>
      <c r="AA82" s="97" t="s">
        <v>9</v>
      </c>
      <c r="AB82" s="99" t="s">
        <v>10</v>
      </c>
      <c r="AC82" s="240"/>
      <c r="AD82" s="92" t="s">
        <v>14</v>
      </c>
      <c r="AE82" s="92" t="s">
        <v>15</v>
      </c>
      <c r="AG82" s="245" t="s">
        <v>5642</v>
      </c>
    </row>
    <row r="83" spans="1:33" ht="18.75" x14ac:dyDescent="0.25">
      <c r="A83" s="100" t="s">
        <v>5640</v>
      </c>
      <c r="B83" s="101" t="s">
        <v>20</v>
      </c>
      <c r="C83" s="101"/>
      <c r="D83" s="102">
        <v>0</v>
      </c>
      <c r="E83" s="103" t="s">
        <v>21</v>
      </c>
      <c r="F83" s="104">
        <v>10</v>
      </c>
      <c r="G83" s="8" t="s">
        <v>119</v>
      </c>
      <c r="H83" s="105"/>
      <c r="I83" s="106" t="str">
        <f>E83</f>
        <v>ÉLÉMENT PRINCIPAL À SAISIR</v>
      </c>
      <c r="J83" s="107">
        <f>F83</f>
        <v>10</v>
      </c>
      <c r="K83" s="108" t="str">
        <f>G83</f>
        <v>Quoi ?</v>
      </c>
      <c r="L83" s="109">
        <f>IF(1=1,IF(OR(J83="",O83="",NOT(ISNUMBER(J83)),NOT(ISNUMBER(O83)),J83=0),"",O83/J83),N("L6"))</f>
        <v>15</v>
      </c>
      <c r="M83" s="110">
        <f>IF(1=1,IF(OR(L83="",NOT(ISNUMBER(F83))),"",F83*L83*IFERROR(INDEX(D384:D428,MATCH(AE83,B384:B428,0)),1)),N("M13"))</f>
        <v>150</v>
      </c>
      <c r="N83" s="111" t="str">
        <f>IF(1=1,IF(F83="","",IF(G83="","",IFERROR(INDEX(E384:E428,MATCH(AE83,B384:B428,0)),G83&amp;""))),N("N6"))</f>
        <v>Quoi ?</v>
      </c>
      <c r="O83" s="112">
        <v>150</v>
      </c>
      <c r="P83" s="113">
        <f>IF(1=1,IF(M83="","",IF(AND(ISNUMBER(M83),M83&lt;1,N83="kg"),MAX(1,ROUND(M83*1000,0)),IF(AND(ISNUMBER(M83),M83&lt;1,N83="L"),MAX(1,ROUND(M83*100,0)),ROUND(M83,3)))),N("O6"))</f>
        <v>150</v>
      </c>
      <c r="Q83" s="114" t="str">
        <f>IF(1=1,IF(M83="","",IF(AND(ISNUMBER(M83),M83&lt;1,N83="kg"),"g",IF(AND(ISNUMBER(M83),M83&lt;1,N83="L"),"cl",N83))),N("P6"))</f>
        <v>Quoi ?</v>
      </c>
      <c r="R83" s="115" t="str">
        <f>IF(1=1,IF(E83="","",IF(F83="","A CONTROLER",IF(NOT(ISNUMBER(F83)),"TEXTE",IF(OR(L83="",L83&lt;=0),"COMMANDE PRINCIPALE INCOMPLETE",IF(G83="","UNITE MANQUANTE",IF(COUNTIF(B384:B428,AE83)=0,"UNITE A CONTROLER","OK")))))),N("Q9"))</f>
        <v>UNITE A CONTROLER</v>
      </c>
      <c r="S83" s="105"/>
      <c r="T83" s="159" t="str">
        <f>B83</f>
        <v>NOM DE LA RECETTE À SAISIR</v>
      </c>
      <c r="U83" s="117">
        <v>100</v>
      </c>
      <c r="V83" s="112">
        <v>150</v>
      </c>
      <c r="W83" s="118">
        <f>IF(1=1,IF(OR(U83="",V83="",NOT(ISNUMBER(U83)),NOT(ISNUMBER(V83)),U83=0),"",V83/U83),N("U6"))</f>
        <v>1.5</v>
      </c>
      <c r="X83" s="119">
        <f>IF(1=1,IF(OR(W83="",NOT(ISNUMBER(F83))),"",F83*W83*IFERROR(INDEX(D384:D428,MATCH(AE83,B384:B428,0)),1)),N("V7"))</f>
        <v>15</v>
      </c>
      <c r="Y83" s="120" t="str">
        <f>IF(1=1,IF(F83="","",IF(G83="","",IFERROR(INDEX(E384:E428,MATCH(AE83,B384:B428,0)),G83&amp;""))),N("W6"))</f>
        <v>Quoi ?</v>
      </c>
      <c r="Z83" s="121">
        <f>IF(1=1,IF(X83="","",IF(AND(ISNUMBER(X83),X83&lt;1,Y83="kg"),MAX(1,ROUND(X83*1000,0)),IF(AND(ISNUMBER(X83),X83&lt;1,Y83="L"),MAX(1,ROUND(X83*100,0)),ROUND(X83,3)))),N("X6"))</f>
        <v>15</v>
      </c>
      <c r="AA83" s="122" t="str">
        <f>IF(1=1,IF(X83="","",IF(AND(ISNUMBER(X83),X83&lt;1,Y83="kg"),"g",IF(AND(ISNUMBER(X83),X83&lt;1,Y83="L"),"cl",Y83))),N("Y6"))</f>
        <v>Quoi ?</v>
      </c>
      <c r="AB83" s="123" t="str">
        <f>IF(1=1,IF(E83="","",IF(F83="","A CONTROLER",IF(NOT(ISNUMBER(F83)),"TEXTE",IF(OR(W83="",W83&lt;=0),"COMMANDE COUVERTS INCOMPLETE",IF(G83="","UNITE MANQUANTE",IF(COUNTIF(B384:B428,AE83)=0,"UNITE A CONTROLER","OK")))))),N("Z6"))</f>
        <v>UNITE A CONTROLER</v>
      </c>
      <c r="AD83" s="124">
        <v>62</v>
      </c>
      <c r="AE83" s="125" t="str">
        <f>IF(1=1,IF(G83="","",UPPER(TRIM(SUBSTITUTE(SUBSTITUTE(G83&amp;"",CHAR(160)," ")," "," ")))),N("AC6"))</f>
        <v>QUOI ?</v>
      </c>
      <c r="AG83" s="8" t="s">
        <v>22</v>
      </c>
    </row>
    <row r="84" spans="1:33" ht="15.75" x14ac:dyDescent="0.25">
      <c r="A84" s="126" t="str">
        <f>IF(1=1,IF(E84="","",A83),N("A7"))</f>
        <v/>
      </c>
      <c r="B84" s="127" t="str">
        <f>IF(1=1,IF(E84="","",B83),N("B7"))</f>
        <v/>
      </c>
      <c r="C84" s="128"/>
      <c r="D84" s="129" t="str">
        <f>IF(ISBLANK(E84),"",LARGE(D83:D83,1)+1)</f>
        <v/>
      </c>
      <c r="E84" s="130"/>
      <c r="F84" s="131"/>
      <c r="G84" s="170"/>
      <c r="H84" s="105"/>
      <c r="I84" s="132" t="str">
        <f>IF(1=1,IF(E84="","",I83),N("H7"))</f>
        <v/>
      </c>
      <c r="J84" s="133" t="str">
        <f>IF(1=1,IF(E84="","",J83),N("I7"))</f>
        <v/>
      </c>
      <c r="K84" s="134" t="str">
        <f>IF(1=1,IF(E84="","",K83),N("J7"))</f>
        <v/>
      </c>
      <c r="L84" s="135" t="str">
        <f>IF(1=1,IF(OR(J84="",O84="",NOT(ISNUMBER(J84)),NOT(ISNUMBER(O84)),J84=0),"",O84/J84),N("L7"))</f>
        <v/>
      </c>
      <c r="M84" s="136" t="str">
        <f>IF(1=1,IF(OR(L84="",NOT(ISNUMBER(F84))),"",F84*L84*IFERROR(INDEX(D384:D428,MATCH(AE84,B384:B428,0)),1)),N("M13"))</f>
        <v/>
      </c>
      <c r="N84" s="137" t="str">
        <f>IF(1=1,IF(F84="","",IF(G84="","",IFERROR(INDEX(E384:E428,MATCH(AE84,B384:B428,0)),G84&amp;""))),N("N6"))</f>
        <v/>
      </c>
      <c r="O84" s="138" t="str">
        <f>IF(1=1,IF(E84="","",O83),N("K7"))</f>
        <v/>
      </c>
      <c r="P84" s="139" t="str">
        <f>IF(1=1,IF(M84="","",IF(AND(ISNUMBER(M84),M84&lt;1,N84="kg"),MAX(1,ROUND(M84*1000,0)),IF(AND(ISNUMBER(M84),M84&lt;1,N84="L"),MAX(1,ROUND(M84*100,0)),ROUND(M84,3)))),N("O7"))</f>
        <v/>
      </c>
      <c r="Q84" s="140" t="str">
        <f>IF(1=1,IF(M84="","",IF(AND(ISNUMBER(M84),M84&lt;1,N84="kg"),"g",IF(AND(ISNUMBER(M84),M84&lt;1,N84="L"),"cl",N84))),N("P7"))</f>
        <v/>
      </c>
      <c r="R84" s="161" t="str">
        <f>IF(1=1,IF(E84="","",IF(F84="","A CONTROLER",IF(NOT(ISNUMBER(F84)),"TEXTE",IF(OR(L84="",L84&lt;=0),"COMMANDE PRINCIPALE INCOMPLETE",IF(G84="","UNITE MANQUANTE",IF(COUNTIF(B384:B428,AE84)=0,"UNITE A CONTROLER","OK")))))),N("Q9"))</f>
        <v/>
      </c>
      <c r="S84" s="105"/>
      <c r="T84" s="141">
        <f t="shared" ref="T84:T117" si="13">E84</f>
        <v>0</v>
      </c>
      <c r="U84" s="133" t="str">
        <f>IF(1=1,IF(E84="","",U83),N("S7"))</f>
        <v/>
      </c>
      <c r="V84" s="133" t="str">
        <f>IF(1=1,IF(E84="","",V83),N("T7"))</f>
        <v/>
      </c>
      <c r="W84" s="135" t="str">
        <f>IF(1=1,IF(OR(U84="",V84="",NOT(ISNUMBER(U84)),NOT(ISNUMBER(V84)),U84=0),"",V84/U84),N("U7"))</f>
        <v/>
      </c>
      <c r="X84" s="136" t="str">
        <f>IF(1=1,IF(OR(W84="",NOT(ISNUMBER(F84))),"",F84*W84*IFERROR(INDEX(D384:D428,MATCH(AE84,B384:B428,0)),1)),N("V7"))</f>
        <v/>
      </c>
      <c r="Y84" s="137" t="str">
        <f>IF(1=1,IF(F84="","",IF(G84="","",IFERROR(INDEX(E384:E428,MATCH(AE84,B384:B428,0)),G84&amp;""))),N("W6"))</f>
        <v/>
      </c>
      <c r="Z84" s="142" t="str">
        <f>IF(1=1,IF(X84="","",IF(AND(ISNUMBER(X84),X84&lt;1,Y84="kg"),MAX(1,ROUND(X84*1000,0)),IF(AND(ISNUMBER(X84),X84&lt;1,Y84="L"),MAX(1,ROUND(X84*100,0)),ROUND(X84,3)))),N("X7"))</f>
        <v/>
      </c>
      <c r="AA84" s="143" t="str">
        <f>IF(1=1,IF(X84="","",IF(AND(ISNUMBER(X84),X84&lt;1,Y84="kg"),"g",IF(AND(ISNUMBER(X84),X84&lt;1,Y84="L"),"cl",Y84))),N("Y7"))</f>
        <v/>
      </c>
      <c r="AB84" s="123" t="str">
        <f>IF(1=1,IF(E84="","",IF(F84="","A CONTROLER",IF(NOT(ISNUMBER(F84)),"TEXTE",IF(OR(W84="",W84&lt;=0),"COMMANDE COUVERTS INCOMPLETE",IF(G84="","UNITE MANQUANTE",IF(COUNTIF(B384:B428,AE84)=0,"UNITE A CONTROLER","OK")))))),N("Z6"))</f>
        <v/>
      </c>
      <c r="AD84" s="144" t="str">
        <f>IF(1=1,IF(E84="","",AD83),N("AB7"))</f>
        <v/>
      </c>
      <c r="AE84" s="125" t="str">
        <f>IF(1=1,IF(G84="","",UPPER(TRIM(SUBSTITUTE(SUBSTITUTE(G84&amp;"",CHAR(160)," ")," "," ")))),N("AC7"))</f>
        <v/>
      </c>
      <c r="AG84" s="2" t="s">
        <v>25</v>
      </c>
    </row>
    <row r="85" spans="1:33" ht="15.75" x14ac:dyDescent="0.25">
      <c r="A85" s="126" t="str">
        <f>IF(1=1,IF(E85="","",A83),N("A8"))</f>
        <v/>
      </c>
      <c r="B85" s="127" t="str">
        <f>IF(1=1,IF(E85="","",B83),N("B8"))</f>
        <v/>
      </c>
      <c r="C85" s="128"/>
      <c r="D85" s="129" t="str">
        <f>IF(ISBLANK(E85),"",LARGE(D83:D84,1)+1)</f>
        <v/>
      </c>
      <c r="E85" s="130"/>
      <c r="F85" s="131"/>
      <c r="G85" s="170"/>
      <c r="H85" s="105"/>
      <c r="I85" s="132" t="str">
        <f>IF(1=1,IF(E85="","",I83),N("H8"))</f>
        <v/>
      </c>
      <c r="J85" s="133" t="str">
        <f>IF(1=1,IF(E85="","",J83),N("I8"))</f>
        <v/>
      </c>
      <c r="K85" s="134" t="str">
        <f>IF(1=1,IF(E85="","",K83),N("J8"))</f>
        <v/>
      </c>
      <c r="L85" s="135" t="str">
        <f>IF(1=1,IF(OR(J85="",O85="",NOT(ISNUMBER(J85)),NOT(ISNUMBER(O85)),J85=0),"",O85/J85),N("L8"))</f>
        <v/>
      </c>
      <c r="M85" s="136" t="str">
        <f>IF(1=1,IF(OR(L85="",NOT(ISNUMBER(F85))),"",F85*L85*IFERROR(INDEX(D384:D428,MATCH(AE85,B384:B428,0)),1)),N("M13"))</f>
        <v/>
      </c>
      <c r="N85" s="137" t="str">
        <f>IF(1=1,IF(F85="","",IF(G85="","",IFERROR(INDEX(E384:E428,MATCH(AE85,B384:B428,0)),G85&amp;""))),N("N6"))</f>
        <v/>
      </c>
      <c r="O85" s="138" t="str">
        <f>IF(1=1,IF(E85="","",O83),N("K8"))</f>
        <v/>
      </c>
      <c r="P85" s="139" t="str">
        <f>IF(1=1,IF(M85="","",IF(AND(ISNUMBER(M85),M85&lt;1,N85="kg"),MAX(1,ROUND(M85*1000,0)),IF(AND(ISNUMBER(M85),M85&lt;1,N85="L"),MAX(1,ROUND(M85*100,0)),ROUND(M85,3)))),N("O8"))</f>
        <v/>
      </c>
      <c r="Q85" s="140" t="str">
        <f>IF(1=1,IF(M85="","",IF(AND(ISNUMBER(M85),M85&lt;1,N85="kg"),"g",IF(AND(ISNUMBER(M85),M85&lt;1,N85="L"),"cl",N85))),N("P8"))</f>
        <v/>
      </c>
      <c r="R85" s="161" t="str">
        <f>IF(1=1,IF(E85="","",IF(F85="","A CONTROLER",IF(NOT(ISNUMBER(F85)),"TEXTE",IF(OR(L85="",L85&lt;=0),"COMMANDE PRINCIPALE INCOMPLETE",IF(G85="","UNITE MANQUANTE",IF(COUNTIF(B384:B428,AE85)=0,"UNITE A CONTROLER","OK")))))),N("Q9"))</f>
        <v/>
      </c>
      <c r="S85" s="105"/>
      <c r="T85" s="141">
        <f t="shared" si="13"/>
        <v>0</v>
      </c>
      <c r="U85" s="133" t="str">
        <f>IF(1=1,IF(E85="","",U83),N("S8"))</f>
        <v/>
      </c>
      <c r="V85" s="133" t="str">
        <f>IF(1=1,IF(E85="","",V83),N("T8"))</f>
        <v/>
      </c>
      <c r="W85" s="135" t="str">
        <f>IF(1=1,IF(OR(U85="",V85="",NOT(ISNUMBER(U85)),NOT(ISNUMBER(V85)),U85=0),"",V85/U85),N("U8"))</f>
        <v/>
      </c>
      <c r="X85" s="136" t="str">
        <f>IF(1=1,IF(OR(W85="",NOT(ISNUMBER(F85))),"",F85*W85*IFERROR(INDEX(D384:D428,MATCH(AE85,B384:B428,0)),1)),N("V7"))</f>
        <v/>
      </c>
      <c r="Y85" s="137" t="str">
        <f>IF(1=1,IF(F85="","",IF(G85="","",IFERROR(INDEX(E384:E428,MATCH(AE85,B384:B428,0)),G85&amp;""))),N("W6"))</f>
        <v/>
      </c>
      <c r="Z85" s="142" t="str">
        <f>IF(1=1,IF(X85="","",IF(AND(ISNUMBER(X85),X85&lt;1,Y85="kg"),MAX(1,ROUND(X85*1000,0)),IF(AND(ISNUMBER(X85),X85&lt;1,Y85="L"),MAX(1,ROUND(X85*100,0)),ROUND(X85,3)))),N("X8"))</f>
        <v/>
      </c>
      <c r="AA85" s="143" t="str">
        <f>IF(1=1,IF(X85="","",IF(AND(ISNUMBER(X85),X85&lt;1,Y85="kg"),"g",IF(AND(ISNUMBER(X85),X85&lt;1,Y85="L"),"cl",Y85))),N("Y8"))</f>
        <v/>
      </c>
      <c r="AB85" s="123" t="str">
        <f>IF(1=1,IF(E85="","",IF(F85="","A CONTROLER",IF(NOT(ISNUMBER(F85)),"TEXTE",IF(OR(W85="",W85&lt;=0),"COMMANDE COUVERTS INCOMPLETE",IF(G85="","UNITE MANQUANTE",IF(COUNTIF(B384:B428,AE85)=0,"UNITE A CONTROLER","OK")))))),N("Z6"))</f>
        <v/>
      </c>
      <c r="AD85" s="144" t="str">
        <f>IF(1=1,IF(E85="","",AD83),N("AB8"))</f>
        <v/>
      </c>
      <c r="AE85" s="125" t="str">
        <f>IF(1=1,IF(G85="","",UPPER(TRIM(SUBSTITUTE(SUBSTITUTE(G85&amp;"",CHAR(160)," ")," "," ")))),N("AC8"))</f>
        <v/>
      </c>
      <c r="AG85" s="9" t="s">
        <v>26</v>
      </c>
    </row>
    <row r="86" spans="1:33" ht="15.75" x14ac:dyDescent="0.25">
      <c r="A86" s="126" t="str">
        <f>IF(1=1,IF(E86="","",A83),N("A9"))</f>
        <v/>
      </c>
      <c r="B86" s="127" t="str">
        <f>IF(1=1,IF(E86="","",B83),N("B9"))</f>
        <v/>
      </c>
      <c r="C86" s="128"/>
      <c r="D86" s="129" t="str">
        <f>IF(ISBLANK(E86),"",LARGE(D83:D85,1)+1)</f>
        <v/>
      </c>
      <c r="E86" s="130"/>
      <c r="F86" s="131"/>
      <c r="G86" s="170"/>
      <c r="H86" s="105"/>
      <c r="I86" s="132" t="str">
        <f>IF(1=1,IF(E86="","",I83),N("H9"))</f>
        <v/>
      </c>
      <c r="J86" s="133" t="str">
        <f>IF(1=1,IF(E86="","",J83),N("I9"))</f>
        <v/>
      </c>
      <c r="K86" s="134" t="str">
        <f>IF(1=1,IF(E86="","",K83),N("J9"))</f>
        <v/>
      </c>
      <c r="L86" s="135" t="str">
        <f>IF(1=1,IF(OR(J86="",O86="",NOT(ISNUMBER(J86)),NOT(ISNUMBER(O86)),J86=0),"",O86/J86),N("L9"))</f>
        <v/>
      </c>
      <c r="M86" s="136" t="str">
        <f>IF(1=1,IF(OR(L86="",NOT(ISNUMBER(F86))),"",F86*L86*IFERROR(INDEX(D384:D428,MATCH(AE86,B384:B428,0)),1)),N("M13"))</f>
        <v/>
      </c>
      <c r="N86" s="137" t="str">
        <f>IF(1=1,IF(F86="","",IF(G86="","",IFERROR(INDEX(E384:E428,MATCH(AE86,B384:B428,0)),G86&amp;""))),N("N6"))</f>
        <v/>
      </c>
      <c r="O86" s="138" t="str">
        <f>IF(1=1,IF(E86="","",O83),N("K9"))</f>
        <v/>
      </c>
      <c r="P86" s="139" t="str">
        <f>IF(1=1,IF(M86="","",IF(AND(ISNUMBER(M86),M86&lt;1,N86="kg"),MAX(1,ROUND(M86*1000,0)),IF(AND(ISNUMBER(M86),M86&lt;1,N86="L"),MAX(1,ROUND(M86*100,0)),ROUND(M86,3)))),N("O9"))</f>
        <v/>
      </c>
      <c r="Q86" s="140" t="str">
        <f>IF(1=1,IF(M86="","",IF(AND(ISNUMBER(M86),M86&lt;1,N86="kg"),"g",IF(AND(ISNUMBER(M86),M86&lt;1,N86="L"),"cl",N86))),N("P9"))</f>
        <v/>
      </c>
      <c r="R86" s="161" t="str">
        <f>IF(1=1,IF(E86="","",IF(F86="","A CONTROLER",IF(NOT(ISNUMBER(F86)),"TEXTE",IF(OR(L86="",L86&lt;=0),"COMMANDE PRINCIPALE INCOMPLETE",IF(G86="","UNITE MANQUANTE",IF(COUNTIF(B384:B428,AE86)=0,"UNITE A CONTROLER","OK")))))),N("Q9"))</f>
        <v/>
      </c>
      <c r="S86" s="105"/>
      <c r="T86" s="141">
        <f t="shared" si="13"/>
        <v>0</v>
      </c>
      <c r="U86" s="133" t="str">
        <f>IF(1=1,IF(E86="","",U83),N("S9"))</f>
        <v/>
      </c>
      <c r="V86" s="133" t="str">
        <f>IF(1=1,IF(E86="","",V83),N("T9"))</f>
        <v/>
      </c>
      <c r="W86" s="135" t="str">
        <f>IF(1=1,IF(OR(U86="",V86="",NOT(ISNUMBER(U86)),NOT(ISNUMBER(V86)),U86=0),"",V86/U86),N("U9"))</f>
        <v/>
      </c>
      <c r="X86" s="136" t="str">
        <f>IF(1=1,IF(OR(W86="",NOT(ISNUMBER(F86))),"",F86*W86*IFERROR(INDEX(D384:D428,MATCH(AE86,B384:B428,0)),1)),N("V7"))</f>
        <v/>
      </c>
      <c r="Y86" s="137" t="str">
        <f>IF(1=1,IF(F86="","",IF(G86="","",IFERROR(INDEX(E384:E428,MATCH(AE86,B384:B428,0)),G86&amp;""))),N("W6"))</f>
        <v/>
      </c>
      <c r="Z86" s="142" t="str">
        <f>IF(1=1,IF(X86="","",IF(AND(ISNUMBER(X86),X86&lt;1,Y86="kg"),MAX(1,ROUND(X86*1000,0)),IF(AND(ISNUMBER(X86),X86&lt;1,Y86="L"),MAX(1,ROUND(X86*100,0)),ROUND(X86,3)))),N("X9"))</f>
        <v/>
      </c>
      <c r="AA86" s="143" t="str">
        <f>IF(1=1,IF(X86="","",IF(AND(ISNUMBER(X86),X86&lt;1,Y86="kg"),"g",IF(AND(ISNUMBER(X86),X86&lt;1,Y86="L"),"cl",Y86))),N("Y9"))</f>
        <v/>
      </c>
      <c r="AB86" s="123" t="str">
        <f>IF(1=1,IF(E86="","",IF(F86="","A CONTROLER",IF(NOT(ISNUMBER(F86)),"TEXTE",IF(OR(W86="",W86&lt;=0),"COMMANDE COUVERTS INCOMPLETE",IF(G86="","UNITE MANQUANTE",IF(COUNTIF(B384:B428,AE86)=0,"UNITE A CONTROLER","OK")))))),N("Z6"))</f>
        <v/>
      </c>
      <c r="AD86" s="144" t="str">
        <f>IF(1=1,IF(E86="","",AD83),N("AB9"))</f>
        <v/>
      </c>
      <c r="AE86" s="125" t="str">
        <f>IF(1=1,IF(G86="","",UPPER(TRIM(SUBSTITUTE(SUBSTITUTE(G86&amp;"",CHAR(160)," ")," "," ")))),N("AC9"))</f>
        <v/>
      </c>
      <c r="AG86" s="1" t="s">
        <v>28</v>
      </c>
    </row>
    <row r="87" spans="1:33" ht="15.75" x14ac:dyDescent="0.25">
      <c r="A87" s="126" t="str">
        <f>IF(1=1,IF(E87="","",A83),N("A10"))</f>
        <v/>
      </c>
      <c r="B87" s="127" t="str">
        <f>IF(1=1,IF(E87="","",B83),N("B10"))</f>
        <v/>
      </c>
      <c r="C87" s="128"/>
      <c r="D87" s="129" t="str">
        <f>IF(ISBLANK(E87),"",LARGE(D83:D86,1)+1)</f>
        <v/>
      </c>
      <c r="E87" s="130"/>
      <c r="F87" s="131"/>
      <c r="G87" s="170"/>
      <c r="H87" s="105"/>
      <c r="I87" s="132" t="str">
        <f>IF(1=1,IF(E87="","",I83),N("H10"))</f>
        <v/>
      </c>
      <c r="J87" s="133" t="str">
        <f>IF(1=1,IF(E87="","",J83),N("I10"))</f>
        <v/>
      </c>
      <c r="K87" s="134" t="str">
        <f>IF(1=1,IF(E87="","",K83),N("J10"))</f>
        <v/>
      </c>
      <c r="L87" s="135" t="str">
        <f>IF(1=1,IF(OR(J87="",O87="",NOT(ISNUMBER(J87)),NOT(ISNUMBER(O87)),J87=0),"",O87/J87),N("L10"))</f>
        <v/>
      </c>
      <c r="M87" s="136" t="str">
        <f>IF(1=1,IF(OR(L87="",NOT(ISNUMBER(F87))),"",F87*L87*IFERROR(INDEX(D384:D428,MATCH(AE87,B384:B428,0)),1)),N("M13"))</f>
        <v/>
      </c>
      <c r="N87" s="137" t="str">
        <f>IF(1=1,IF(F87="","",IF(G87="","",IFERROR(INDEX(E384:E428,MATCH(AE87,B384:B428,0)),G87&amp;""))),N("N6"))</f>
        <v/>
      </c>
      <c r="O87" s="138" t="str">
        <f>IF(1=1,IF(E87="","",O83),N("K10"))</f>
        <v/>
      </c>
      <c r="P87" s="139" t="str">
        <f>IF(1=1,IF(M87="","",IF(AND(ISNUMBER(M87),M87&lt;1,N87="kg"),MAX(1,ROUND(M87*1000,0)),IF(AND(ISNUMBER(M87),M87&lt;1,N87="L"),MAX(1,ROUND(M87*100,0)),ROUND(M87,3)))),N("O10"))</f>
        <v/>
      </c>
      <c r="Q87" s="140" t="str">
        <f>IF(1=1,IF(M87="","",IF(AND(ISNUMBER(M87),M87&lt;1,N87="kg"),"g",IF(AND(ISNUMBER(M87),M87&lt;1,N87="L"),"cl",N87))),N("P10"))</f>
        <v/>
      </c>
      <c r="R87" s="161" t="str">
        <f>IF(1=1,IF(E87="","",IF(F87="","A CONTROLER",IF(NOT(ISNUMBER(F87)),"TEXTE",IF(OR(L87="",L87&lt;=0),"COMMANDE PRINCIPALE INCOMPLETE",IF(G87="","UNITE MANQUANTE",IF(COUNTIF(B384:B428,AE87)=0,"UNITE A CONTROLER","OK")))))),N("Q9"))</f>
        <v/>
      </c>
      <c r="S87" s="105"/>
      <c r="T87" s="141">
        <f t="shared" si="13"/>
        <v>0</v>
      </c>
      <c r="U87" s="133" t="str">
        <f>IF(1=1,IF(E87="","",U83),N("S10"))</f>
        <v/>
      </c>
      <c r="V87" s="133" t="str">
        <f>IF(1=1,IF(E87="","",V83),N("T10"))</f>
        <v/>
      </c>
      <c r="W87" s="135" t="str">
        <f>IF(1=1,IF(OR(U87="",V87="",NOT(ISNUMBER(U87)),NOT(ISNUMBER(V87)),U87=0),"",V87/U87),N("U10"))</f>
        <v/>
      </c>
      <c r="X87" s="136" t="str">
        <f>IF(1=1,IF(OR(W87="",NOT(ISNUMBER(F87))),"",F87*W87*IFERROR(INDEX(D384:D428,MATCH(AE87,B384:B428,0)),1)),N("V7"))</f>
        <v/>
      </c>
      <c r="Y87" s="137" t="str">
        <f>IF(1=1,IF(F87="","",IF(G87="","",IFERROR(INDEX(E384:E428,MATCH(AE87,B384:B428,0)),G87&amp;""))),N("W6"))</f>
        <v/>
      </c>
      <c r="Z87" s="142" t="str">
        <f>IF(1=1,IF(X87="","",IF(AND(ISNUMBER(X87),X87&lt;1,Y87="kg"),MAX(1,ROUND(X87*1000,0)),IF(AND(ISNUMBER(X87),X87&lt;1,Y87="L"),MAX(1,ROUND(X87*100,0)),ROUND(X87,3)))),N("X10"))</f>
        <v/>
      </c>
      <c r="AA87" s="143" t="str">
        <f>IF(1=1,IF(X87="","",IF(AND(ISNUMBER(X87),X87&lt;1,Y87="kg"),"g",IF(AND(ISNUMBER(X87),X87&lt;1,Y87="L"),"cl",Y87))),N("Y10"))</f>
        <v/>
      </c>
      <c r="AB87" s="123" t="str">
        <f>IF(1=1,IF(E87="","",IF(F87="","A CONTROLER",IF(NOT(ISNUMBER(F87)),"TEXTE",IF(OR(W87="",W87&lt;=0),"COMMANDE COUVERTS INCOMPLETE",IF(G87="","UNITE MANQUANTE",IF(COUNTIF(B384:B428,AE87)=0,"UNITE A CONTROLER","OK")))))),N("Z6"))</f>
        <v/>
      </c>
      <c r="AD87" s="144" t="str">
        <f>IF(1=1,IF(E87="","",AD83),N("AB10"))</f>
        <v/>
      </c>
      <c r="AE87" s="125" t="str">
        <f>IF(1=1,IF(G87="","",UPPER(TRIM(SUBSTITUTE(SUBSTITUTE(G87&amp;"",CHAR(160)," ")," "," ")))),N("AC10"))</f>
        <v/>
      </c>
      <c r="AG87" s="1" t="s">
        <v>29</v>
      </c>
    </row>
    <row r="88" spans="1:33" ht="15.75" x14ac:dyDescent="0.25">
      <c r="A88" s="126" t="str">
        <f>IF(1=1,IF(E88="","",A83),N("A11"))</f>
        <v/>
      </c>
      <c r="B88" s="127" t="str">
        <f>IF(1=1,IF(E88="","",B83),N("B11"))</f>
        <v/>
      </c>
      <c r="C88" s="128"/>
      <c r="D88" s="129" t="str">
        <f>IF(ISBLANK(E88),"",LARGE(D83:D87,1)+1)</f>
        <v/>
      </c>
      <c r="E88" s="130"/>
      <c r="F88" s="131"/>
      <c r="G88" s="170"/>
      <c r="H88" s="105"/>
      <c r="I88" s="132" t="str">
        <f>IF(1=1,IF(E88="","",I83),N("H11"))</f>
        <v/>
      </c>
      <c r="J88" s="133" t="str">
        <f>IF(1=1,IF(E88="","",J83),N("I11"))</f>
        <v/>
      </c>
      <c r="K88" s="134" t="str">
        <f>IF(1=1,IF(E88="","",K83),N("J11"))</f>
        <v/>
      </c>
      <c r="L88" s="135" t="str">
        <f>IF(1=1,IF(OR(J88="",O88="",NOT(ISNUMBER(J88)),NOT(ISNUMBER(O88)),J88=0),"",O88/J88),N("L11"))</f>
        <v/>
      </c>
      <c r="M88" s="136" t="str">
        <f>IF(1=1,IF(OR(L88="",NOT(ISNUMBER(F88))),"",F88*L88*IFERROR(INDEX(D384:D428,MATCH(AE88,B384:B428,0)),1)),N("M13"))</f>
        <v/>
      </c>
      <c r="N88" s="137" t="str">
        <f>IF(1=1,IF(F88="","",IF(G88="","",IFERROR(INDEX(E384:E428,MATCH(AE88,B384:B428,0)),G88&amp;""))),N("N6"))</f>
        <v/>
      </c>
      <c r="O88" s="138" t="str">
        <f>IF(1=1,IF(E88="","",O83),N("K11"))</f>
        <v/>
      </c>
      <c r="P88" s="139" t="str">
        <f>IF(1=1,IF(M88="","",IF(AND(ISNUMBER(M88),M88&lt;1,N88="kg"),MAX(1,ROUND(M88*1000,0)),IF(AND(ISNUMBER(M88),M88&lt;1,N88="L"),MAX(1,ROUND(M88*100,0)),ROUND(M88,3)))),N("O11"))</f>
        <v/>
      </c>
      <c r="Q88" s="140" t="str">
        <f>IF(1=1,IF(M88="","",IF(AND(ISNUMBER(M88),M88&lt;1,N88="kg"),"g",IF(AND(ISNUMBER(M88),M88&lt;1,N88="L"),"cl",N88))),N("P11"))</f>
        <v/>
      </c>
      <c r="R88" s="161" t="str">
        <f>IF(1=1,IF(E88="","",IF(F88="","A CONTROLER",IF(NOT(ISNUMBER(F88)),"TEXTE",IF(OR(L88="",L88&lt;=0),"COMMANDE PRINCIPALE INCOMPLETE",IF(G88="","UNITE MANQUANTE",IF(COUNTIF(B384:B428,AE88)=0,"UNITE A CONTROLER","OK")))))),N("Q9"))</f>
        <v/>
      </c>
      <c r="S88" s="105"/>
      <c r="T88" s="141">
        <f t="shared" si="13"/>
        <v>0</v>
      </c>
      <c r="U88" s="133" t="str">
        <f>IF(1=1,IF(E88="","",U83),N("S11"))</f>
        <v/>
      </c>
      <c r="V88" s="133" t="str">
        <f>IF(1=1,IF(E88="","",V83),N("T11"))</f>
        <v/>
      </c>
      <c r="W88" s="135" t="str">
        <f>IF(1=1,IF(OR(U88="",V88="",NOT(ISNUMBER(U88)),NOT(ISNUMBER(V88)),U88=0),"",V88/U88),N("U11"))</f>
        <v/>
      </c>
      <c r="X88" s="136" t="str">
        <f>IF(1=1,IF(OR(W88="",NOT(ISNUMBER(F88))),"",F88*W88*IFERROR(INDEX(D384:D428,MATCH(AE88,B384:B428,0)),1)),N("V7"))</f>
        <v/>
      </c>
      <c r="Y88" s="137" t="str">
        <f>IF(1=1,IF(F88="","",IF(G88="","",IFERROR(INDEX(E384:E428,MATCH(AE88,B384:B428,0)),G88&amp;""))),N("W6"))</f>
        <v/>
      </c>
      <c r="Z88" s="142" t="str">
        <f>IF(1=1,IF(X88="","",IF(AND(ISNUMBER(X88),X88&lt;1,Y88="kg"),MAX(1,ROUND(X88*1000,0)),IF(AND(ISNUMBER(X88),X88&lt;1,Y88="L"),MAX(1,ROUND(X88*100,0)),ROUND(X88,3)))),N("X11"))</f>
        <v/>
      </c>
      <c r="AA88" s="143" t="str">
        <f>IF(1=1,IF(X88="","",IF(AND(ISNUMBER(X88),X88&lt;1,Y88="kg"),"g",IF(AND(ISNUMBER(X88),X88&lt;1,Y88="L"),"cl",Y88))),N("Y11"))</f>
        <v/>
      </c>
      <c r="AB88" s="123" t="str">
        <f>IF(1=1,IF(E88="","",IF(F88="","A CONTROLER",IF(NOT(ISNUMBER(F88)),"TEXTE",IF(OR(W88="",W88&lt;=0),"COMMANDE COUVERTS INCOMPLETE",IF(G88="","UNITE MANQUANTE",IF(COUNTIF(B384:B428,AE88)=0,"UNITE A CONTROLER","OK")))))),N("Z6"))</f>
        <v/>
      </c>
      <c r="AD88" s="144" t="str">
        <f>IF(1=1,IF(E88="","",AD83),N("AB11"))</f>
        <v/>
      </c>
      <c r="AE88" s="125" t="str">
        <f>IF(1=1,IF(G88="","",UPPER(TRIM(SUBSTITUTE(SUBSTITUTE(G88&amp;"",CHAR(160)," ")," "," ")))),N("AC11"))</f>
        <v/>
      </c>
      <c r="AG88" s="1" t="s">
        <v>30</v>
      </c>
    </row>
    <row r="89" spans="1:33" ht="15.75" x14ac:dyDescent="0.25">
      <c r="A89" s="126" t="str">
        <f>IF(1=1,IF(E89="","",A83),N("A12"))</f>
        <v/>
      </c>
      <c r="B89" s="127" t="str">
        <f>IF(1=1,IF(E89="","",B83),N("B12"))</f>
        <v/>
      </c>
      <c r="C89" s="128"/>
      <c r="D89" s="129" t="str">
        <f>IF(ISBLANK(E89),"",LARGE(D83:D88,1)+1)</f>
        <v/>
      </c>
      <c r="E89" s="130"/>
      <c r="F89" s="131"/>
      <c r="G89" s="170"/>
      <c r="H89" s="105"/>
      <c r="I89" s="132" t="str">
        <f>IF(1=1,IF(E89="","",I83),N("H12"))</f>
        <v/>
      </c>
      <c r="J89" s="133" t="str">
        <f>IF(1=1,IF(E89="","",J83),N("I12"))</f>
        <v/>
      </c>
      <c r="K89" s="134" t="str">
        <f>IF(1=1,IF(E89="","",K83),N("J12"))</f>
        <v/>
      </c>
      <c r="L89" s="135" t="str">
        <f>IF(1=1,IF(OR(J89="",O89="",NOT(ISNUMBER(J89)),NOT(ISNUMBER(O89)),J89=0),"",O89/J89),N("L12"))</f>
        <v/>
      </c>
      <c r="M89" s="136" t="str">
        <f>IF(1=1,IF(OR(L89="",NOT(ISNUMBER(F89))),"",F89*L89*IFERROR(INDEX(D384:D428,MATCH(AE89,B384:B428,0)),1)),N("M13"))</f>
        <v/>
      </c>
      <c r="N89" s="137" t="str">
        <f>IF(1=1,IF(F89="","",IF(G89="","",IFERROR(INDEX(E384:E428,MATCH(AE89,B384:B428,0)),G89&amp;""))),N("N6"))</f>
        <v/>
      </c>
      <c r="O89" s="138" t="str">
        <f>IF(1=1,IF(E89="","",O83),N("K12"))</f>
        <v/>
      </c>
      <c r="P89" s="139" t="str">
        <f>IF(1=1,IF(M89="","",IF(AND(ISNUMBER(M89),M89&lt;1,N89="kg"),MAX(1,ROUND(M89*1000,0)),IF(AND(ISNUMBER(M89),M89&lt;1,N89="L"),MAX(1,ROUND(M89*100,0)),ROUND(M89,3)))),N("O12"))</f>
        <v/>
      </c>
      <c r="Q89" s="140" t="str">
        <f>IF(1=1,IF(M89="","",IF(AND(ISNUMBER(M89),M89&lt;1,N89="kg"),"g",IF(AND(ISNUMBER(M89),M89&lt;1,N89="L"),"cl",N89))),N("P12"))</f>
        <v/>
      </c>
      <c r="R89" s="161" t="str">
        <f>IF(1=1,IF(E89="","",IF(F89="","A CONTROLER",IF(NOT(ISNUMBER(F89)),"TEXTE",IF(OR(L89="",L89&lt;=0),"COMMANDE PRINCIPALE INCOMPLETE",IF(G89="","UNITE MANQUANTE",IF(COUNTIF(B384:B428,AE89)=0,"UNITE A CONTROLER","OK")))))),N("Q9"))</f>
        <v/>
      </c>
      <c r="S89" s="105"/>
      <c r="T89" s="141">
        <f t="shared" si="13"/>
        <v>0</v>
      </c>
      <c r="U89" s="133" t="str">
        <f>IF(1=1,IF(E89="","",U83),N("S12"))</f>
        <v/>
      </c>
      <c r="V89" s="133" t="str">
        <f>IF(1=1,IF(E89="","",V83),N("T12"))</f>
        <v/>
      </c>
      <c r="W89" s="135" t="str">
        <f>IF(1=1,IF(OR(U89="",V89="",NOT(ISNUMBER(U89)),NOT(ISNUMBER(V89)),U89=0),"",V89/U89),N("U12"))</f>
        <v/>
      </c>
      <c r="X89" s="136" t="str">
        <f>IF(1=1,IF(OR(W89="",NOT(ISNUMBER(F89))),"",F89*W89*IFERROR(INDEX(D384:D428,MATCH(AE89,B384:B428,0)),1)),N("V7"))</f>
        <v/>
      </c>
      <c r="Y89" s="137" t="str">
        <f>IF(1=1,IF(F89="","",IF(G89="","",IFERROR(INDEX(E384:E428,MATCH(AE89,B384:B428,0)),G89&amp;""))),N("W6"))</f>
        <v/>
      </c>
      <c r="Z89" s="142" t="str">
        <f>IF(1=1,IF(X89="","",IF(AND(ISNUMBER(X89),X89&lt;1,Y89="kg"),MAX(1,ROUND(X89*1000,0)),IF(AND(ISNUMBER(X89),X89&lt;1,Y89="L"),MAX(1,ROUND(X89*100,0)),ROUND(X89,3)))),N("X12"))</f>
        <v/>
      </c>
      <c r="AA89" s="143" t="str">
        <f>IF(1=1,IF(X89="","",IF(AND(ISNUMBER(X89),X89&lt;1,Y89="kg"),"g",IF(AND(ISNUMBER(X89),X89&lt;1,Y89="L"),"cl",Y89))),N("Y12"))</f>
        <v/>
      </c>
      <c r="AB89" s="123" t="str">
        <f>IF(1=1,IF(E89="","",IF(F89="","A CONTROLER",IF(NOT(ISNUMBER(F89)),"TEXTE",IF(OR(W89="",W89&lt;=0),"COMMANDE COUVERTS INCOMPLETE",IF(G89="","UNITE MANQUANTE",IF(COUNTIF(B384:B428,AE89)=0,"UNITE A CONTROLER","OK")))))),N("Z6"))</f>
        <v/>
      </c>
      <c r="AD89" s="144" t="str">
        <f>IF(1=1,IF(E89="","",AD83),N("AB12"))</f>
        <v/>
      </c>
      <c r="AE89" s="125" t="str">
        <f>IF(1=1,IF(G89="","",UPPER(TRIM(SUBSTITUTE(SUBSTITUTE(G89&amp;"",CHAR(160)," ")," "," ")))),N("AC12"))</f>
        <v/>
      </c>
      <c r="AG89" s="4" t="s">
        <v>31</v>
      </c>
    </row>
    <row r="90" spans="1:33" ht="15.75" x14ac:dyDescent="0.25">
      <c r="A90" s="126" t="str">
        <f>IF(1=1,IF(E90="","",A83),N("A13"))</f>
        <v/>
      </c>
      <c r="B90" s="127" t="str">
        <f>IF(1=1,IF(E90="","",B83),N("B13"))</f>
        <v/>
      </c>
      <c r="C90" s="128"/>
      <c r="D90" s="129" t="str">
        <f>IF(ISBLANK(E90),"",LARGE(D83:D89,1)+1)</f>
        <v/>
      </c>
      <c r="E90" s="130"/>
      <c r="F90" s="131"/>
      <c r="G90" s="170"/>
      <c r="H90" s="105"/>
      <c r="I90" s="132" t="str">
        <f>IF(1=1,IF(E90="","",I83),N("H13"))</f>
        <v/>
      </c>
      <c r="J90" s="133" t="str">
        <f>IF(1=1,IF(E90="","",J83),N("I13"))</f>
        <v/>
      </c>
      <c r="K90" s="134" t="str">
        <f>IF(1=1,IF(E90="","",K83),N("J13"))</f>
        <v/>
      </c>
      <c r="L90" s="135" t="str">
        <f>IF(1=1,IF(OR(J90="",O90="",NOT(ISNUMBER(J90)),NOT(ISNUMBER(O90)),J90=0),"",O90/J90),N("L13"))</f>
        <v/>
      </c>
      <c r="M90" s="136" t="str">
        <f>IF(1=1,IF(OR(L90="",NOT(ISNUMBER(F90))),"",F90*L90*IFERROR(INDEX(D384:D428,MATCH(AE90,B384:B428,0)),1)),N("M13"))</f>
        <v/>
      </c>
      <c r="N90" s="137" t="str">
        <f>IF(1=1,IF(F90="","",IF(G90="","",IFERROR(INDEX(E384:E428,MATCH(AE90,B384:B428,0)),G90&amp;""))),N("N6"))</f>
        <v/>
      </c>
      <c r="O90" s="138" t="str">
        <f>IF(1=1,IF(E90="","",O83),N("K13"))</f>
        <v/>
      </c>
      <c r="P90" s="139" t="str">
        <f>IF(1=1,IF(M90="","",IF(AND(ISNUMBER(M90),M90&lt;1,N90="kg"),MAX(1,ROUND(M90*1000,0)),IF(AND(ISNUMBER(M90),M90&lt;1,N90="L"),MAX(1,ROUND(M90*100,0)),ROUND(M90,3)))),N("O13"))</f>
        <v/>
      </c>
      <c r="Q90" s="140" t="str">
        <f>IF(1=1,IF(M90="","",IF(AND(ISNUMBER(M90),M90&lt;1,N90="kg"),"g",IF(AND(ISNUMBER(M90),M90&lt;1,N90="L"),"cl",N90))),N("P13"))</f>
        <v/>
      </c>
      <c r="R90" s="161" t="str">
        <f>IF(1=1,IF(E90="","",IF(F90="","A CONTROLER",IF(NOT(ISNUMBER(F90)),"TEXTE",IF(OR(L90="",L90&lt;=0),"COMMANDE PRINCIPALE INCOMPLETE",IF(G90="","UNITE MANQUANTE",IF(COUNTIF(B384:B428,AE90)=0,"UNITE A CONTROLER","OK")))))),N("Q9"))</f>
        <v/>
      </c>
      <c r="S90" s="105"/>
      <c r="T90" s="141">
        <f t="shared" si="13"/>
        <v>0</v>
      </c>
      <c r="U90" s="133" t="str">
        <f>IF(1=1,IF(E90="","",U83),N("S13"))</f>
        <v/>
      </c>
      <c r="V90" s="133" t="str">
        <f>IF(1=1,IF(E90="","",V83),N("T13"))</f>
        <v/>
      </c>
      <c r="W90" s="135" t="str">
        <f>IF(1=1,IF(OR(U90="",V90="",NOT(ISNUMBER(U90)),NOT(ISNUMBER(V90)),U90=0),"",V90/U90),N("U13"))</f>
        <v/>
      </c>
      <c r="X90" s="136" t="str">
        <f>IF(1=1,IF(OR(W90="",NOT(ISNUMBER(F90))),"",F90*W90*IFERROR(INDEX(D384:D428,MATCH(AE90,B384:B428,0)),1)),N("V7"))</f>
        <v/>
      </c>
      <c r="Y90" s="137" t="str">
        <f>IF(1=1,IF(F90="","",IF(G90="","",IFERROR(INDEX(E384:E428,MATCH(AE90,B384:B428,0)),G90&amp;""))),N("W6"))</f>
        <v/>
      </c>
      <c r="Z90" s="142" t="str">
        <f>IF(1=1,IF(X90="","",IF(AND(ISNUMBER(X90),X90&lt;1,Y90="kg"),MAX(1,ROUND(X90*1000,0)),IF(AND(ISNUMBER(X90),X90&lt;1,Y90="L"),MAX(1,ROUND(X90*100,0)),ROUND(X90,3)))),N("X13"))</f>
        <v/>
      </c>
      <c r="AA90" s="143" t="str">
        <f>IF(1=1,IF(X90="","",IF(AND(ISNUMBER(X90),X90&lt;1,Y90="kg"),"g",IF(AND(ISNUMBER(X90),X90&lt;1,Y90="L"),"cl",Y90))),N("Y13"))</f>
        <v/>
      </c>
      <c r="AB90" s="123" t="str">
        <f>IF(1=1,IF(E90="","",IF(F90="","A CONTROLER",IF(NOT(ISNUMBER(F90)),"TEXTE",IF(OR(W90="",W90&lt;=0),"COMMANDE COUVERTS INCOMPLETE",IF(G90="","UNITE MANQUANTE",IF(COUNTIF(B384:B428,AE90)=0,"UNITE A CONTROLER","OK")))))),N("Z6"))</f>
        <v/>
      </c>
      <c r="AD90" s="144" t="str">
        <f>IF(1=1,IF(E90="","",AD83),N("AB13"))</f>
        <v/>
      </c>
      <c r="AE90" s="125" t="str">
        <f>IF(1=1,IF(G90="","",UPPER(TRIM(SUBSTITUTE(SUBSTITUTE(G90&amp;"",CHAR(160)," ")," "," ")))),N("AC13"))</f>
        <v/>
      </c>
      <c r="AG90" s="4" t="s">
        <v>32</v>
      </c>
    </row>
    <row r="91" spans="1:33" ht="15.75" x14ac:dyDescent="0.25">
      <c r="A91" s="126" t="str">
        <f>IF(1=1,IF(E91="","",A83),N("A14"))</f>
        <v/>
      </c>
      <c r="B91" s="127" t="str">
        <f>IF(1=1,IF(E91="","",B83),N("B14"))</f>
        <v/>
      </c>
      <c r="C91" s="128"/>
      <c r="D91" s="129" t="str">
        <f>IF(ISBLANK(E91),"",LARGE(D83:D90,1)+1)</f>
        <v/>
      </c>
      <c r="E91" s="130"/>
      <c r="F91" s="131"/>
      <c r="G91" s="170"/>
      <c r="H91" s="105"/>
      <c r="I91" s="132" t="str">
        <f>IF(1=1,IF(E91="","",I83),N("H14"))</f>
        <v/>
      </c>
      <c r="J91" s="133" t="str">
        <f>IF(1=1,IF(E91="","",J83),N("I14"))</f>
        <v/>
      </c>
      <c r="K91" s="134" t="str">
        <f>IF(1=1,IF(E91="","",K83),N("J14"))</f>
        <v/>
      </c>
      <c r="L91" s="135" t="str">
        <f>IF(1=1,IF(OR(J91="",O91="",NOT(ISNUMBER(J91)),NOT(ISNUMBER(O91)),J91=0),"",O91/J91),N("L14"))</f>
        <v/>
      </c>
      <c r="M91" s="136" t="str">
        <f>IF(1=1,IF(OR(L91="",NOT(ISNUMBER(F91))),"",F91*L91*IFERROR(INDEX(D384:D428,MATCH(AE91,B384:B428,0)),1)),N("M13"))</f>
        <v/>
      </c>
      <c r="N91" s="137" t="str">
        <f>IF(1=1,IF(F91="","",IF(G91="","",IFERROR(INDEX(E384:E428,MATCH(AE91,B384:B428,0)),G91&amp;""))),N("N6"))</f>
        <v/>
      </c>
      <c r="O91" s="138" t="str">
        <f>IF(1=1,IF(E91="","",O83),N("K14"))</f>
        <v/>
      </c>
      <c r="P91" s="139" t="str">
        <f>IF(1=1,IF(M91="","",IF(AND(ISNUMBER(M91),M91&lt;1,N91="kg"),MAX(1,ROUND(M91*1000,0)),IF(AND(ISNUMBER(M91),M91&lt;1,N91="L"),MAX(1,ROUND(M91*100,0)),ROUND(M91,3)))),N("O14"))</f>
        <v/>
      </c>
      <c r="Q91" s="140" t="str">
        <f>IF(1=1,IF(M91="","",IF(AND(ISNUMBER(M91),M91&lt;1,N91="kg"),"g",IF(AND(ISNUMBER(M91),M91&lt;1,N91="L"),"cl",N91))),N("P14"))</f>
        <v/>
      </c>
      <c r="R91" s="161" t="str">
        <f>IF(1=1,IF(E91="","",IF(F91="","A CONTROLER",IF(NOT(ISNUMBER(F91)),"TEXTE",IF(OR(L91="",L91&lt;=0),"COMMANDE PRINCIPALE INCOMPLETE",IF(G91="","UNITE MANQUANTE",IF(COUNTIF(B384:B428,AE91)=0,"UNITE A CONTROLER","OK")))))),N("Q9"))</f>
        <v/>
      </c>
      <c r="S91" s="105"/>
      <c r="T91" s="141">
        <f t="shared" si="13"/>
        <v>0</v>
      </c>
      <c r="U91" s="133" t="str">
        <f>IF(1=1,IF(E91="","",U83),N("S14"))</f>
        <v/>
      </c>
      <c r="V91" s="133" t="str">
        <f>IF(1=1,IF(E91="","",V83),N("T14"))</f>
        <v/>
      </c>
      <c r="W91" s="135" t="str">
        <f>IF(1=1,IF(OR(U91="",V91="",NOT(ISNUMBER(U91)),NOT(ISNUMBER(V91)),U91=0),"",V91/U91),N("U14"))</f>
        <v/>
      </c>
      <c r="X91" s="136" t="str">
        <f>IF(1=1,IF(OR(W91="",NOT(ISNUMBER(F91))),"",F91*W91*IFERROR(INDEX(D384:D428,MATCH(AE91,B384:B428,0)),1)),N("V7"))</f>
        <v/>
      </c>
      <c r="Y91" s="137" t="str">
        <f>IF(1=1,IF(F91="","",IF(G91="","",IFERROR(INDEX(E384:E428,MATCH(AE91,B384:B428,0)),G91&amp;""))),N("W6"))</f>
        <v/>
      </c>
      <c r="Z91" s="142" t="str">
        <f>IF(1=1,IF(X91="","",IF(AND(ISNUMBER(X91),X91&lt;1,Y91="kg"),MAX(1,ROUND(X91*1000,0)),IF(AND(ISNUMBER(X91),X91&lt;1,Y91="L"),MAX(1,ROUND(X91*100,0)),ROUND(X91,3)))),N("X14"))</f>
        <v/>
      </c>
      <c r="AA91" s="143" t="str">
        <f>IF(1=1,IF(X91="","",IF(AND(ISNUMBER(X91),X91&lt;1,Y91="kg"),"g",IF(AND(ISNUMBER(X91),X91&lt;1,Y91="L"),"cl",Y91))),N("Y14"))</f>
        <v/>
      </c>
      <c r="AB91" s="123" t="str">
        <f>IF(1=1,IF(E91="","",IF(F91="","A CONTROLER",IF(NOT(ISNUMBER(F91)),"TEXTE",IF(OR(W91="",W91&lt;=0),"COMMANDE COUVERTS INCOMPLETE",IF(G91="","UNITE MANQUANTE",IF(COUNTIF(B384:B428,AE91)=0,"UNITE A CONTROLER","OK")))))),N("Z6"))</f>
        <v/>
      </c>
      <c r="AD91" s="144" t="str">
        <f>IF(1=1,IF(E91="","",AD83),N("AB14"))</f>
        <v/>
      </c>
      <c r="AE91" s="125" t="str">
        <f>IF(1=1,IF(G91="","",UPPER(TRIM(SUBSTITUTE(SUBSTITUTE(G91&amp;"",CHAR(160)," ")," "," ")))),N("AC14"))</f>
        <v/>
      </c>
      <c r="AG91" s="4" t="s">
        <v>33</v>
      </c>
    </row>
    <row r="92" spans="1:33" ht="15.75" x14ac:dyDescent="0.25">
      <c r="A92" s="126" t="str">
        <f>IF(1=1,IF(E92="","",A83),N("A15"))</f>
        <v/>
      </c>
      <c r="B92" s="127" t="str">
        <f>IF(1=1,IF(E92="","",B83),N("B15"))</f>
        <v/>
      </c>
      <c r="C92" s="128"/>
      <c r="D92" s="129" t="str">
        <f>IF(ISBLANK(E92),"",LARGE(D83:D91,1)+1)</f>
        <v/>
      </c>
      <c r="E92" s="130"/>
      <c r="F92" s="131"/>
      <c r="G92" s="170"/>
      <c r="H92" s="105"/>
      <c r="I92" s="132" t="str">
        <f>IF(1=1,IF(E92="","",I83),N("H15"))</f>
        <v/>
      </c>
      <c r="J92" s="133" t="str">
        <f>IF(1=1,IF(E92="","",J83),N("I15"))</f>
        <v/>
      </c>
      <c r="K92" s="134" t="str">
        <f>IF(1=1,IF(E92="","",K83),N("J15"))</f>
        <v/>
      </c>
      <c r="L92" s="135" t="str">
        <f>IF(1=1,IF(OR(J92="",O92="",NOT(ISNUMBER(J92)),NOT(ISNUMBER(O92)),J92=0),"",O92/J92),N("L15"))</f>
        <v/>
      </c>
      <c r="M92" s="136" t="str">
        <f>IF(1=1,IF(OR(L92="",NOT(ISNUMBER(F92))),"",F92*L92*IFERROR(INDEX(D384:D428,MATCH(AE92,B384:B428,0)),1)),N("M13"))</f>
        <v/>
      </c>
      <c r="N92" s="137" t="str">
        <f>IF(1=1,IF(F92="","",IF(G92="","",IFERROR(INDEX(E384:E428,MATCH(AE92,B384:B428,0)),G92&amp;""))),N("N6"))</f>
        <v/>
      </c>
      <c r="O92" s="138" t="str">
        <f>IF(1=1,IF(E92="","",O83),N("K15"))</f>
        <v/>
      </c>
      <c r="P92" s="139" t="str">
        <f>IF(1=1,IF(M92="","",IF(AND(ISNUMBER(M92),M92&lt;1,N92="kg"),MAX(1,ROUND(M92*1000,0)),IF(AND(ISNUMBER(M92),M92&lt;1,N92="L"),MAX(1,ROUND(M92*100,0)),ROUND(M92,3)))),N("O15"))</f>
        <v/>
      </c>
      <c r="Q92" s="140" t="str">
        <f>IF(1=1,IF(M92="","",IF(AND(ISNUMBER(M92),M92&lt;1,N92="kg"),"g",IF(AND(ISNUMBER(M92),M92&lt;1,N92="L"),"cl",N92))),N("P15"))</f>
        <v/>
      </c>
      <c r="R92" s="161" t="str">
        <f>IF(1=1,IF(E92="","",IF(F92="","A CONTROLER",IF(NOT(ISNUMBER(F92)),"TEXTE",IF(OR(L92="",L92&lt;=0),"COMMANDE PRINCIPALE INCOMPLETE",IF(G92="","UNITE MANQUANTE",IF(COUNTIF(B384:B428,AE92)=0,"UNITE A CONTROLER","OK")))))),N("Q9"))</f>
        <v/>
      </c>
      <c r="S92" s="105"/>
      <c r="T92" s="141">
        <f t="shared" si="13"/>
        <v>0</v>
      </c>
      <c r="U92" s="133" t="str">
        <f>IF(1=1,IF(E92="","",U83),N("S15"))</f>
        <v/>
      </c>
      <c r="V92" s="133" t="str">
        <f>IF(1=1,IF(E92="","",V83),N("T15"))</f>
        <v/>
      </c>
      <c r="W92" s="135" t="str">
        <f>IF(1=1,IF(OR(U92="",V92="",NOT(ISNUMBER(U92)),NOT(ISNUMBER(V92)),U92=0),"",V92/U92),N("U15"))</f>
        <v/>
      </c>
      <c r="X92" s="136" t="str">
        <f>IF(1=1,IF(OR(W92="",NOT(ISNUMBER(F92))),"",F92*W92*IFERROR(INDEX(D384:D428,MATCH(AE92,B384:B428,0)),1)),N("V7"))</f>
        <v/>
      </c>
      <c r="Y92" s="137" t="str">
        <f>IF(1=1,IF(F92="","",IF(G92="","",IFERROR(INDEX(E384:E428,MATCH(AE92,B384:B428,0)),G92&amp;""))),N("W6"))</f>
        <v/>
      </c>
      <c r="Z92" s="142" t="str">
        <f>IF(1=1,IF(X92="","",IF(AND(ISNUMBER(X92),X92&lt;1,Y92="kg"),MAX(1,ROUND(X92*1000,0)),IF(AND(ISNUMBER(X92),X92&lt;1,Y92="L"),MAX(1,ROUND(X92*100,0)),ROUND(X92,3)))),N("X15"))</f>
        <v/>
      </c>
      <c r="AA92" s="143" t="str">
        <f>IF(1=1,IF(X92="","",IF(AND(ISNUMBER(X92),X92&lt;1,Y92="kg"),"g",IF(AND(ISNUMBER(X92),X92&lt;1,Y92="L"),"cl",Y92))),N("Y15"))</f>
        <v/>
      </c>
      <c r="AB92" s="123" t="str">
        <f>IF(1=1,IF(E92="","",IF(F92="","A CONTROLER",IF(NOT(ISNUMBER(F92)),"TEXTE",IF(OR(W92="",W92&lt;=0),"COMMANDE COUVERTS INCOMPLETE",IF(G92="","UNITE MANQUANTE",IF(COUNTIF(B384:B428,AE92)=0,"UNITE A CONTROLER","OK")))))),N("Z6"))</f>
        <v/>
      </c>
      <c r="AD92" s="144" t="str">
        <f>IF(1=1,IF(E92="","",AD83),N("AB15"))</f>
        <v/>
      </c>
      <c r="AE92" s="125" t="str">
        <f>IF(1=1,IF(G92="","",UPPER(TRIM(SUBSTITUTE(SUBSTITUTE(G92&amp;"",CHAR(160)," ")," "," ")))),N("AC15"))</f>
        <v/>
      </c>
      <c r="AG92" s="5" t="s">
        <v>34</v>
      </c>
    </row>
    <row r="93" spans="1:33" ht="15.75" x14ac:dyDescent="0.25">
      <c r="A93" s="126" t="str">
        <f>IF(1=1,IF(E93="","",A83),N("A16"))</f>
        <v/>
      </c>
      <c r="B93" s="127" t="str">
        <f>IF(1=1,IF(E93="","",B83),N("B16"))</f>
        <v/>
      </c>
      <c r="C93" s="128"/>
      <c r="D93" s="129" t="str">
        <f>IF(ISBLANK(E93),"",LARGE(D83:D92,1)+1)</f>
        <v/>
      </c>
      <c r="E93" s="130"/>
      <c r="F93" s="131"/>
      <c r="G93" s="170"/>
      <c r="H93" s="105"/>
      <c r="I93" s="132" t="str">
        <f>IF(1=1,IF(E93="","",I83),N("H16"))</f>
        <v/>
      </c>
      <c r="J93" s="133" t="str">
        <f>IF(1=1,IF(E93="","",J83),N("I16"))</f>
        <v/>
      </c>
      <c r="K93" s="134" t="str">
        <f>IF(1=1,IF(E93="","",K83),N("J16"))</f>
        <v/>
      </c>
      <c r="L93" s="135" t="str">
        <f>IF(1=1,IF(OR(J93="",O93="",NOT(ISNUMBER(J93)),NOT(ISNUMBER(O93)),J93=0),"",O93/J93),N("L16"))</f>
        <v/>
      </c>
      <c r="M93" s="136" t="str">
        <f>IF(1=1,IF(OR(L93="",NOT(ISNUMBER(F93))),"",F93*L93*IFERROR(INDEX(D384:D428,MATCH(AE93,B384:B428,0)),1)),N("M13"))</f>
        <v/>
      </c>
      <c r="N93" s="137" t="str">
        <f>IF(1=1,IF(F93="","",IF(G93="","",IFERROR(INDEX(E384:E428,MATCH(AE93,B384:B428,0)),G93&amp;""))),N("N6"))</f>
        <v/>
      </c>
      <c r="O93" s="138" t="str">
        <f>IF(1=1,IF(E93="","",O83),N("K16"))</f>
        <v/>
      </c>
      <c r="P93" s="139" t="str">
        <f>IF(1=1,IF(M93="","",IF(AND(ISNUMBER(M93),M93&lt;1,N93="kg"),MAX(1,ROUND(M93*1000,0)),IF(AND(ISNUMBER(M93),M93&lt;1,N93="L"),MAX(1,ROUND(M93*100,0)),ROUND(M93,3)))),N("O16"))</f>
        <v/>
      </c>
      <c r="Q93" s="140" t="str">
        <f>IF(1=1,IF(M93="","",IF(AND(ISNUMBER(M93),M93&lt;1,N93="kg"),"g",IF(AND(ISNUMBER(M93),M93&lt;1,N93="L"),"cl",N93))),N("P16"))</f>
        <v/>
      </c>
      <c r="R93" s="161" t="str">
        <f>IF(1=1,IF(E93="","",IF(F93="","A CONTROLER",IF(NOT(ISNUMBER(F93)),"TEXTE",IF(OR(L93="",L93&lt;=0),"COMMANDE PRINCIPALE INCOMPLETE",IF(G93="","UNITE MANQUANTE",IF(COUNTIF(B384:B428,AE93)=0,"UNITE A CONTROLER","OK")))))),N("Q9"))</f>
        <v/>
      </c>
      <c r="S93" s="105"/>
      <c r="T93" s="141">
        <f t="shared" si="13"/>
        <v>0</v>
      </c>
      <c r="U93" s="133" t="str">
        <f>IF(1=1,IF(E93="","",U83),N("S16"))</f>
        <v/>
      </c>
      <c r="V93" s="133" t="str">
        <f>IF(1=1,IF(E93="","",V83),N("T16"))</f>
        <v/>
      </c>
      <c r="W93" s="135" t="str">
        <f>IF(1=1,IF(OR(U93="",V93="",NOT(ISNUMBER(U93)),NOT(ISNUMBER(V93)),U93=0),"",V93/U93),N("U16"))</f>
        <v/>
      </c>
      <c r="X93" s="136" t="str">
        <f>IF(1=1,IF(OR(W93="",NOT(ISNUMBER(F93))),"",F93*W93*IFERROR(INDEX(D384:D428,MATCH(AE93,B384:B428,0)),1)),N("V7"))</f>
        <v/>
      </c>
      <c r="Y93" s="137" t="str">
        <f>IF(1=1,IF(F93="","",IF(G93="","",IFERROR(INDEX(E384:E428,MATCH(AE93,B384:B428,0)),G93&amp;""))),N("W6"))</f>
        <v/>
      </c>
      <c r="Z93" s="142" t="str">
        <f>IF(1=1,IF(X93="","",IF(AND(ISNUMBER(X93),X93&lt;1,Y93="kg"),MAX(1,ROUND(X93*1000,0)),IF(AND(ISNUMBER(X93),X93&lt;1,Y93="L"),MAX(1,ROUND(X93*100,0)),ROUND(X93,3)))),N("X16"))</f>
        <v/>
      </c>
      <c r="AA93" s="143" t="str">
        <f>IF(1=1,IF(X93="","",IF(AND(ISNUMBER(X93),X93&lt;1,Y93="kg"),"g",IF(AND(ISNUMBER(X93),X93&lt;1,Y93="L"),"cl",Y93))),N("Y16"))</f>
        <v/>
      </c>
      <c r="AB93" s="123" t="str">
        <f>IF(1=1,IF(E93="","",IF(F93="","A CONTROLER",IF(NOT(ISNUMBER(F93)),"TEXTE",IF(OR(W93="",W93&lt;=0),"COMMANDE COUVERTS INCOMPLETE",IF(G93="","UNITE MANQUANTE",IF(COUNTIF(B384:B428,AE93)=0,"UNITE A CONTROLER","OK")))))),N("Z6"))</f>
        <v/>
      </c>
      <c r="AD93" s="144" t="str">
        <f>IF(1=1,IF(E93="","",AD83),N("AB16"))</f>
        <v/>
      </c>
      <c r="AE93" s="125" t="str">
        <f>IF(1=1,IF(G93="","",UPPER(TRIM(SUBSTITUTE(SUBSTITUTE(G93&amp;"",CHAR(160)," ")," "," ")))),N("AC16"))</f>
        <v/>
      </c>
      <c r="AG93" s="5" t="s">
        <v>35</v>
      </c>
    </row>
    <row r="94" spans="1:33" ht="15.75" x14ac:dyDescent="0.25">
      <c r="A94" s="126" t="str">
        <f>IF(1=1,IF(E94="","",A83),N("A17"))</f>
        <v/>
      </c>
      <c r="B94" s="127" t="str">
        <f>IF(1=1,IF(E94="","",B83),N("B17"))</f>
        <v/>
      </c>
      <c r="C94" s="128"/>
      <c r="D94" s="129" t="str">
        <f>IF(ISBLANK(E94),"",LARGE(D83:D93,1)+1)</f>
        <v/>
      </c>
      <c r="E94" s="130"/>
      <c r="F94" s="131"/>
      <c r="G94" s="170"/>
      <c r="H94" s="105"/>
      <c r="I94" s="132" t="str">
        <f>IF(1=1,IF(E94="","",I83),N("H17"))</f>
        <v/>
      </c>
      <c r="J94" s="133" t="str">
        <f>IF(1=1,IF(E94="","",J83),N("I17"))</f>
        <v/>
      </c>
      <c r="K94" s="134" t="str">
        <f>IF(1=1,IF(E94="","",K83),N("J17"))</f>
        <v/>
      </c>
      <c r="L94" s="135" t="str">
        <f>IF(1=1,IF(OR(J94="",O94="",NOT(ISNUMBER(J94)),NOT(ISNUMBER(O94)),J94=0),"",O94/J94),N("L17"))</f>
        <v/>
      </c>
      <c r="M94" s="136" t="str">
        <f>IF(1=1,IF(OR(L94="",NOT(ISNUMBER(F94))),"",F94*L94*IFERROR(INDEX(D384:D428,MATCH(AE94,B384:B428,0)),1)),N("M13"))</f>
        <v/>
      </c>
      <c r="N94" s="137" t="str">
        <f>IF(1=1,IF(F94="","",IF(G94="","",IFERROR(INDEX(E384:E428,MATCH(AE94,B384:B428,0)),G94&amp;""))),N("N6"))</f>
        <v/>
      </c>
      <c r="O94" s="138" t="str">
        <f>IF(1=1,IF(E94="","",O83),N("K17"))</f>
        <v/>
      </c>
      <c r="P94" s="139" t="str">
        <f>IF(1=1,IF(M94="","",IF(AND(ISNUMBER(M94),M94&lt;1,N94="kg"),MAX(1,ROUND(M94*1000,0)),IF(AND(ISNUMBER(M94),M94&lt;1,N94="L"),MAX(1,ROUND(M94*100,0)),ROUND(M94,3)))),N("O17"))</f>
        <v/>
      </c>
      <c r="Q94" s="140" t="str">
        <f>IF(1=1,IF(M94="","",IF(AND(ISNUMBER(M94),M94&lt;1,N94="kg"),"g",IF(AND(ISNUMBER(M94),M94&lt;1,N94="L"),"cl",N94))),N("P17"))</f>
        <v/>
      </c>
      <c r="R94" s="161" t="str">
        <f>IF(1=1,IF(E94="","",IF(F94="","A CONTROLER",IF(NOT(ISNUMBER(F94)),"TEXTE",IF(OR(L94="",L94&lt;=0),"COMMANDE PRINCIPALE INCOMPLETE",IF(G94="","UNITE MANQUANTE",IF(COUNTIF(B384:B428,AE94)=0,"UNITE A CONTROLER","OK")))))),N("Q9"))</f>
        <v/>
      </c>
      <c r="S94" s="105"/>
      <c r="T94" s="141">
        <f t="shared" si="13"/>
        <v>0</v>
      </c>
      <c r="U94" s="133" t="str">
        <f>IF(1=1,IF(E94="","",U83),N("S17"))</f>
        <v/>
      </c>
      <c r="V94" s="133" t="str">
        <f>IF(1=1,IF(E94="","",V83),N("T17"))</f>
        <v/>
      </c>
      <c r="W94" s="135" t="str">
        <f>IF(1=1,IF(OR(U94="",V94="",NOT(ISNUMBER(U94)),NOT(ISNUMBER(V94)),U94=0),"",V94/U94),N("U17"))</f>
        <v/>
      </c>
      <c r="X94" s="136" t="str">
        <f>IF(1=1,IF(OR(W94="",NOT(ISNUMBER(F94))),"",F94*W94*IFERROR(INDEX(D384:D428,MATCH(AE94,B384:B428,0)),1)),N("V7"))</f>
        <v/>
      </c>
      <c r="Y94" s="137" t="str">
        <f>IF(1=1,IF(F94="","",IF(G94="","",IFERROR(INDEX(E384:E428,MATCH(AE94,B384:B428,0)),G94&amp;""))),N("W6"))</f>
        <v/>
      </c>
      <c r="Z94" s="142" t="str">
        <f>IF(1=1,IF(X94="","",IF(AND(ISNUMBER(X94),X94&lt;1,Y94="kg"),MAX(1,ROUND(X94*1000,0)),IF(AND(ISNUMBER(X94),X94&lt;1,Y94="L"),MAX(1,ROUND(X94*100,0)),ROUND(X94,3)))),N("X17"))</f>
        <v/>
      </c>
      <c r="AA94" s="143" t="str">
        <f>IF(1=1,IF(X94="","",IF(AND(ISNUMBER(X94),X94&lt;1,Y94="kg"),"g",IF(AND(ISNUMBER(X94),X94&lt;1,Y94="L"),"cl",Y94))),N("Y17"))</f>
        <v/>
      </c>
      <c r="AB94" s="123" t="str">
        <f>IF(1=1,IF(E94="","",IF(F94="","A CONTROLER",IF(NOT(ISNUMBER(F94)),"TEXTE",IF(OR(W94="",W94&lt;=0),"COMMANDE COUVERTS INCOMPLETE",IF(G94="","UNITE MANQUANTE",IF(COUNTIF(B384:B428,AE94)=0,"UNITE A CONTROLER","OK")))))),N("Z6"))</f>
        <v/>
      </c>
      <c r="AD94" s="144" t="str">
        <f>IF(1=1,IF(E94="","",AD83),N("AB17"))</f>
        <v/>
      </c>
      <c r="AE94" s="125" t="str">
        <f>IF(1=1,IF(G94="","",UPPER(TRIM(SUBSTITUTE(SUBSTITUTE(G94&amp;"",CHAR(160)," ")," "," ")))),N("AC17"))</f>
        <v/>
      </c>
      <c r="AG94" s="5" t="s">
        <v>225</v>
      </c>
    </row>
    <row r="95" spans="1:33" ht="15.75" x14ac:dyDescent="0.25">
      <c r="A95" s="126" t="str">
        <f>IF(1=1,IF(E95="","",A83),N("A18"))</f>
        <v/>
      </c>
      <c r="B95" s="127" t="str">
        <f>IF(1=1,IF(E95="","",B83),N("B18"))</f>
        <v/>
      </c>
      <c r="C95" s="128"/>
      <c r="D95" s="129" t="str">
        <f>IF(ISBLANK(E95),"",LARGE(D83:D94,1)+1)</f>
        <v/>
      </c>
      <c r="E95" s="130"/>
      <c r="F95" s="131"/>
      <c r="G95" s="170"/>
      <c r="H95" s="105"/>
      <c r="I95" s="132" t="str">
        <f>IF(1=1,IF(E95="","",I83),N("H18"))</f>
        <v/>
      </c>
      <c r="J95" s="133" t="str">
        <f>IF(1=1,IF(E95="","",J83),N("I18"))</f>
        <v/>
      </c>
      <c r="K95" s="134" t="str">
        <f>IF(1=1,IF(E95="","",K83),N("J18"))</f>
        <v/>
      </c>
      <c r="L95" s="135" t="str">
        <f>IF(1=1,IF(OR(J95="",O95="",NOT(ISNUMBER(J95)),NOT(ISNUMBER(O95)),J95=0),"",O95/J95),N("L18"))</f>
        <v/>
      </c>
      <c r="M95" s="136" t="str">
        <f>IF(1=1,IF(OR(L95="",NOT(ISNUMBER(F95))),"",F95*L95*IFERROR(INDEX(D384:D428,MATCH(AE95,B384:B428,0)),1)),N("M13"))</f>
        <v/>
      </c>
      <c r="N95" s="137" t="str">
        <f>IF(1=1,IF(F95="","",IF(G95="","",IFERROR(INDEX(E384:E428,MATCH(AE95,B384:B428,0)),G95&amp;""))),N("N6"))</f>
        <v/>
      </c>
      <c r="O95" s="138" t="str">
        <f>IF(1=1,IF(E95="","",O83),N("K18"))</f>
        <v/>
      </c>
      <c r="P95" s="139" t="str">
        <f>IF(1=1,IF(M95="","",IF(AND(ISNUMBER(M95),M95&lt;1,N95="kg"),MAX(1,ROUND(M95*1000,0)),IF(AND(ISNUMBER(M95),M95&lt;1,N95="L"),MAX(1,ROUND(M95*100,0)),ROUND(M95,3)))),N("O18"))</f>
        <v/>
      </c>
      <c r="Q95" s="140" t="str">
        <f>IF(1=1,IF(M95="","",IF(AND(ISNUMBER(M95),M95&lt;1,N95="kg"),"g",IF(AND(ISNUMBER(M95),M95&lt;1,N95="L"),"cl",N95))),N("P18"))</f>
        <v/>
      </c>
      <c r="R95" s="161" t="str">
        <f>IF(1=1,IF(E95="","",IF(F95="","A CONTROLER",IF(NOT(ISNUMBER(F95)),"TEXTE",IF(OR(L95="",L95&lt;=0),"COMMANDE PRINCIPALE INCOMPLETE",IF(G95="","UNITE MANQUANTE",IF(COUNTIF(B384:B428,AE95)=0,"UNITE A CONTROLER","OK")))))),N("Q9"))</f>
        <v/>
      </c>
      <c r="S95" s="105"/>
      <c r="T95" s="141">
        <f t="shared" si="13"/>
        <v>0</v>
      </c>
      <c r="U95" s="133" t="str">
        <f>IF(1=1,IF(E95="","",U83),N("S18"))</f>
        <v/>
      </c>
      <c r="V95" s="133" t="str">
        <f>IF(1=1,IF(E95="","",V83),N("T18"))</f>
        <v/>
      </c>
      <c r="W95" s="135" t="str">
        <f>IF(1=1,IF(OR(U95="",V95="",NOT(ISNUMBER(U95)),NOT(ISNUMBER(V95)),U95=0),"",V95/U95),N("U18"))</f>
        <v/>
      </c>
      <c r="X95" s="136" t="str">
        <f>IF(1=1,IF(OR(W95="",NOT(ISNUMBER(F95))),"",F95*W95*IFERROR(INDEX(D384:D428,MATCH(AE95,B384:B428,0)),1)),N("V7"))</f>
        <v/>
      </c>
      <c r="Y95" s="137" t="str">
        <f>IF(1=1,IF(F95="","",IF(G95="","",IFERROR(INDEX(E384:E428,MATCH(AE95,B384:B428,0)),G95&amp;""))),N("W6"))</f>
        <v/>
      </c>
      <c r="Z95" s="142" t="str">
        <f>IF(1=1,IF(X95="","",IF(AND(ISNUMBER(X95),X95&lt;1,Y95="kg"),MAX(1,ROUND(X95*1000,0)),IF(AND(ISNUMBER(X95),X95&lt;1,Y95="L"),MAX(1,ROUND(X95*100,0)),ROUND(X95,3)))),N("X18"))</f>
        <v/>
      </c>
      <c r="AA95" s="143" t="str">
        <f>IF(1=1,IF(X95="","",IF(AND(ISNUMBER(X95),X95&lt;1,Y95="kg"),"g",IF(AND(ISNUMBER(X95),X95&lt;1,Y95="L"),"cl",Y95))),N("Y18"))</f>
        <v/>
      </c>
      <c r="AB95" s="123" t="str">
        <f>IF(1=1,IF(E95="","",IF(F95="","A CONTROLER",IF(NOT(ISNUMBER(F95)),"TEXTE",IF(OR(W95="",W95&lt;=0),"COMMANDE COUVERTS INCOMPLETE",IF(G95="","UNITE MANQUANTE",IF(COUNTIF(B384:B428,AE95)=0,"UNITE A CONTROLER","OK")))))),N("Z6"))</f>
        <v/>
      </c>
      <c r="AD95" s="144" t="str">
        <f>IF(1=1,IF(E95="","",AD83),N("AB18"))</f>
        <v/>
      </c>
      <c r="AE95" s="125" t="str">
        <f>IF(1=1,IF(G95="","",UPPER(TRIM(SUBSTITUTE(SUBSTITUTE(G95&amp;"",CHAR(160)," ")," "," ")))),N("AC18"))</f>
        <v/>
      </c>
      <c r="AG95" s="5" t="s">
        <v>36</v>
      </c>
    </row>
    <row r="96" spans="1:33" ht="15.75" x14ac:dyDescent="0.25">
      <c r="A96" s="126" t="str">
        <f>IF(1=1,IF(E96="","",A83),N("A19"))</f>
        <v/>
      </c>
      <c r="B96" s="127" t="str">
        <f>IF(1=1,IF(E96="","",B83),N("B19"))</f>
        <v/>
      </c>
      <c r="C96" s="128"/>
      <c r="D96" s="129" t="str">
        <f>IF(ISBLANK(E96),"",LARGE(D83:D95,1)+1)</f>
        <v/>
      </c>
      <c r="E96" s="130"/>
      <c r="F96" s="131"/>
      <c r="G96" s="170"/>
      <c r="H96" s="105"/>
      <c r="I96" s="132" t="str">
        <f>IF(1=1,IF(E96="","",I83),N("H19"))</f>
        <v/>
      </c>
      <c r="J96" s="133" t="str">
        <f>IF(1=1,IF(E96="","",J83),N("I19"))</f>
        <v/>
      </c>
      <c r="K96" s="134" t="str">
        <f>IF(1=1,IF(E96="","",K83),N("J19"))</f>
        <v/>
      </c>
      <c r="L96" s="135" t="str">
        <f>IF(1=1,IF(OR(J96="",O96="",NOT(ISNUMBER(J96)),NOT(ISNUMBER(O96)),J96=0),"",O96/J96),N("L19"))</f>
        <v/>
      </c>
      <c r="M96" s="136" t="str">
        <f>IF(1=1,IF(OR(L96="",NOT(ISNUMBER(F96))),"",F96*L96*IFERROR(INDEX(D384:D428,MATCH(AE96,B384:B428,0)),1)),N("M13"))</f>
        <v/>
      </c>
      <c r="N96" s="137" t="str">
        <f>IF(1=1,IF(F96="","",IF(G96="","",IFERROR(INDEX(E384:E428,MATCH(AE96,B384:B428,0)),G96&amp;""))),N("N6"))</f>
        <v/>
      </c>
      <c r="O96" s="138" t="str">
        <f>IF(1=1,IF(E96="","",O83),N("K19"))</f>
        <v/>
      </c>
      <c r="P96" s="139" t="str">
        <f>IF(1=1,IF(M96="","",IF(AND(ISNUMBER(M96),M96&lt;1,N96="kg"),MAX(1,ROUND(M96*1000,0)),IF(AND(ISNUMBER(M96),M96&lt;1,N96="L"),MAX(1,ROUND(M96*100,0)),ROUND(M96,3)))),N("O19"))</f>
        <v/>
      </c>
      <c r="Q96" s="140" t="str">
        <f>IF(1=1,IF(M96="","",IF(AND(ISNUMBER(M96),M96&lt;1,N96="kg"),"g",IF(AND(ISNUMBER(M96),M96&lt;1,N96="L"),"cl",N96))),N("P19"))</f>
        <v/>
      </c>
      <c r="R96" s="161" t="str">
        <f>IF(1=1,IF(E96="","",IF(F96="","A CONTROLER",IF(NOT(ISNUMBER(F96)),"TEXTE",IF(OR(L96="",L96&lt;=0),"COMMANDE PRINCIPALE INCOMPLETE",IF(G96="","UNITE MANQUANTE",IF(COUNTIF(B384:B428,AE96)=0,"UNITE A CONTROLER","OK")))))),N("Q9"))</f>
        <v/>
      </c>
      <c r="S96" s="105"/>
      <c r="T96" s="141">
        <f t="shared" si="13"/>
        <v>0</v>
      </c>
      <c r="U96" s="133" t="str">
        <f>IF(1=1,IF(E96="","",U83),N("S19"))</f>
        <v/>
      </c>
      <c r="V96" s="133" t="str">
        <f>IF(1=1,IF(E96="","",V83),N("T19"))</f>
        <v/>
      </c>
      <c r="W96" s="135" t="str">
        <f>IF(1=1,IF(OR(U96="",V96="",NOT(ISNUMBER(U96)),NOT(ISNUMBER(V96)),U96=0),"",V96/U96),N("U19"))</f>
        <v/>
      </c>
      <c r="X96" s="136" t="str">
        <f>IF(1=1,IF(OR(W96="",NOT(ISNUMBER(F96))),"",F96*W96*IFERROR(INDEX(D384:D428,MATCH(AE96,B384:B428,0)),1)),N("V7"))</f>
        <v/>
      </c>
      <c r="Y96" s="137" t="str">
        <f>IF(1=1,IF(F96="","",IF(G96="","",IFERROR(INDEX(E384:E428,MATCH(AE96,B384:B428,0)),G96&amp;""))),N("W6"))</f>
        <v/>
      </c>
      <c r="Z96" s="142" t="str">
        <f>IF(1=1,IF(X96="","",IF(AND(ISNUMBER(X96),X96&lt;1,Y96="kg"),MAX(1,ROUND(X96*1000,0)),IF(AND(ISNUMBER(X96),X96&lt;1,Y96="L"),MAX(1,ROUND(X96*100,0)),ROUND(X96,3)))),N("X19"))</f>
        <v/>
      </c>
      <c r="AA96" s="143" t="str">
        <f>IF(1=1,IF(X96="","",IF(AND(ISNUMBER(X96),X96&lt;1,Y96="kg"),"g",IF(AND(ISNUMBER(X96),X96&lt;1,Y96="L"),"cl",Y96))),N("Y19"))</f>
        <v/>
      </c>
      <c r="AB96" s="123" t="str">
        <f>IF(1=1,IF(E96="","",IF(F96="","A CONTROLER",IF(NOT(ISNUMBER(F96)),"TEXTE",IF(OR(W96="",W96&lt;=0),"COMMANDE COUVERTS INCOMPLETE",IF(G96="","UNITE MANQUANTE",IF(COUNTIF(B384:B428,AE96)=0,"UNITE A CONTROLER","OK")))))),N("Z6"))</f>
        <v/>
      </c>
      <c r="AD96" s="144" t="str">
        <f>IF(1=1,IF(E96="","",AD83),N("AB19"))</f>
        <v/>
      </c>
      <c r="AE96" s="125" t="str">
        <f>IF(1=1,IF(G96="","",UPPER(TRIM(SUBSTITUTE(SUBSTITUTE(G96&amp;"",CHAR(160)," ")," "," ")))),N("AC19"))</f>
        <v/>
      </c>
      <c r="AG96" s="5" t="s">
        <v>37</v>
      </c>
    </row>
    <row r="97" spans="1:33" ht="15.75" x14ac:dyDescent="0.25">
      <c r="A97" s="126" t="str">
        <f>IF(1=1,IF(E97="","",A83),N("A20"))</f>
        <v/>
      </c>
      <c r="B97" s="127" t="str">
        <f>IF(1=1,IF(E97="","",B83),N("B20"))</f>
        <v/>
      </c>
      <c r="C97" s="128"/>
      <c r="D97" s="129" t="str">
        <f>IF(ISBLANK(E97),"",LARGE(D83:D96,1)+1)</f>
        <v/>
      </c>
      <c r="E97" s="130"/>
      <c r="F97" s="131"/>
      <c r="G97" s="170"/>
      <c r="H97" s="105"/>
      <c r="I97" s="132" t="str">
        <f>IF(1=1,IF(E97="","",I83),N("H20"))</f>
        <v/>
      </c>
      <c r="J97" s="133" t="str">
        <f>IF(1=1,IF(E97="","",J83),N("I20"))</f>
        <v/>
      </c>
      <c r="K97" s="134" t="str">
        <f>IF(1=1,IF(E97="","",K83),N("J20"))</f>
        <v/>
      </c>
      <c r="L97" s="135" t="str">
        <f>IF(1=1,IF(OR(J97="",O97="",NOT(ISNUMBER(J97)),NOT(ISNUMBER(O97)),J97=0),"",O97/J97),N("L20"))</f>
        <v/>
      </c>
      <c r="M97" s="136" t="str">
        <f>IF(1=1,IF(OR(L97="",NOT(ISNUMBER(F97))),"",F97*L97*IFERROR(INDEX(D384:D428,MATCH(AE97,B384:B428,0)),1)),N("M13"))</f>
        <v/>
      </c>
      <c r="N97" s="137" t="str">
        <f>IF(1=1,IF(F97="","",IF(G97="","",IFERROR(INDEX(E384:E428,MATCH(AE97,B384:B428,0)),G97&amp;""))),N("N6"))</f>
        <v/>
      </c>
      <c r="O97" s="138" t="str">
        <f>IF(1=1,IF(E97="","",O83),N("K20"))</f>
        <v/>
      </c>
      <c r="P97" s="139" t="str">
        <f>IF(1=1,IF(M97="","",IF(AND(ISNUMBER(M97),M97&lt;1,N97="kg"),MAX(1,ROUND(M97*1000,0)),IF(AND(ISNUMBER(M97),M97&lt;1,N97="L"),MAX(1,ROUND(M97*100,0)),ROUND(M97,3)))),N("O20"))</f>
        <v/>
      </c>
      <c r="Q97" s="140" t="str">
        <f>IF(1=1,IF(M97="","",IF(AND(ISNUMBER(M97),M97&lt;1,N97="kg"),"g",IF(AND(ISNUMBER(M97),M97&lt;1,N97="L"),"cl",N97))),N("P20"))</f>
        <v/>
      </c>
      <c r="R97" s="161" t="str">
        <f>IF(1=1,IF(E97="","",IF(F97="","A CONTROLER",IF(NOT(ISNUMBER(F97)),"TEXTE",IF(OR(L97="",L97&lt;=0),"COMMANDE PRINCIPALE INCOMPLETE",IF(G97="","UNITE MANQUANTE",IF(COUNTIF(B384:B428,AE97)=0,"UNITE A CONTROLER","OK")))))),N("Q9"))</f>
        <v/>
      </c>
      <c r="S97" s="105"/>
      <c r="T97" s="141">
        <f t="shared" si="13"/>
        <v>0</v>
      </c>
      <c r="U97" s="133" t="str">
        <f>IF(1=1,IF(E97="","",U83),N("S20"))</f>
        <v/>
      </c>
      <c r="V97" s="133" t="str">
        <f>IF(1=1,IF(E97="","",V83),N("T20"))</f>
        <v/>
      </c>
      <c r="W97" s="135" t="str">
        <f>IF(1=1,IF(OR(U97="",V97="",NOT(ISNUMBER(U97)),NOT(ISNUMBER(V97)),U97=0),"",V97/U97),N("U20"))</f>
        <v/>
      </c>
      <c r="X97" s="136" t="str">
        <f>IF(1=1,IF(OR(W97="",NOT(ISNUMBER(F97))),"",F97*W97*IFERROR(INDEX(D384:D428,MATCH(AE97,B384:B428,0)),1)),N("V7"))</f>
        <v/>
      </c>
      <c r="Y97" s="137" t="str">
        <f>IF(1=1,IF(F97="","",IF(G97="","",IFERROR(INDEX(E384:E428,MATCH(AE97,B384:B428,0)),G97&amp;""))),N("W6"))</f>
        <v/>
      </c>
      <c r="Z97" s="142" t="str">
        <f>IF(1=1,IF(X97="","",IF(AND(ISNUMBER(X97),X97&lt;1,Y97="kg"),MAX(1,ROUND(X97*1000,0)),IF(AND(ISNUMBER(X97),X97&lt;1,Y97="L"),MAX(1,ROUND(X97*100,0)),ROUND(X97,3)))),N("X20"))</f>
        <v/>
      </c>
      <c r="AA97" s="143" t="str">
        <f>IF(1=1,IF(X97="","",IF(AND(ISNUMBER(X97),X97&lt;1,Y97="kg"),"g",IF(AND(ISNUMBER(X97),X97&lt;1,Y97="L"),"cl",Y97))),N("Y20"))</f>
        <v/>
      </c>
      <c r="AB97" s="123" t="str">
        <f>IF(1=1,IF(E97="","",IF(F97="","A CONTROLER",IF(NOT(ISNUMBER(F97)),"TEXTE",IF(OR(W97="",W97&lt;=0),"COMMANDE COUVERTS INCOMPLETE",IF(G97="","UNITE MANQUANTE",IF(COUNTIF(B384:B428,AE97)=0,"UNITE A CONTROLER","OK")))))),N("Z6"))</f>
        <v/>
      </c>
      <c r="AD97" s="144" t="str">
        <f>IF(1=1,IF(E97="","",AD83),N("AB20"))</f>
        <v/>
      </c>
      <c r="AE97" s="125" t="str">
        <f>IF(1=1,IF(G97="","",UPPER(TRIM(SUBSTITUTE(SUBSTITUTE(G97&amp;"",CHAR(160)," ")," "," ")))),N("AC20"))</f>
        <v/>
      </c>
      <c r="AG97" s="4" t="s">
        <v>38</v>
      </c>
    </row>
    <row r="98" spans="1:33" ht="15.75" x14ac:dyDescent="0.25">
      <c r="A98" s="126" t="str">
        <f>IF(1=1,IF(E98="","",A83),N("A21"))</f>
        <v/>
      </c>
      <c r="B98" s="127" t="str">
        <f>IF(1=1,IF(E98="","",B83),N("B21"))</f>
        <v/>
      </c>
      <c r="C98" s="128"/>
      <c r="D98" s="129" t="str">
        <f>IF(ISBLANK(E98),"",LARGE(D83:D97,1)+1)</f>
        <v/>
      </c>
      <c r="E98" s="130"/>
      <c r="F98" s="131"/>
      <c r="G98" s="170"/>
      <c r="H98" s="105"/>
      <c r="I98" s="132" t="str">
        <f>IF(1=1,IF(E98="","",I83),N("H21"))</f>
        <v/>
      </c>
      <c r="J98" s="133" t="str">
        <f>IF(1=1,IF(E98="","",J83),N("I21"))</f>
        <v/>
      </c>
      <c r="K98" s="134" t="str">
        <f>IF(1=1,IF(E98="","",K83),N("J21"))</f>
        <v/>
      </c>
      <c r="L98" s="135" t="str">
        <f>IF(1=1,IF(OR(J98="",O98="",NOT(ISNUMBER(J98)),NOT(ISNUMBER(O98)),J98=0),"",O98/J98),N("L21"))</f>
        <v/>
      </c>
      <c r="M98" s="136" t="str">
        <f>IF(1=1,IF(OR(L98="",NOT(ISNUMBER(F98))),"",F98*L98*IFERROR(INDEX(D384:D428,MATCH(AE98,B384:B428,0)),1)),N("M13"))</f>
        <v/>
      </c>
      <c r="N98" s="137" t="str">
        <f>IF(1=1,IF(F98="","",IF(G98="","",IFERROR(INDEX(E384:E428,MATCH(AE98,B384:B428,0)),G98&amp;""))),N("N6"))</f>
        <v/>
      </c>
      <c r="O98" s="138" t="str">
        <f>IF(1=1,IF(E98="","",O83),N("K21"))</f>
        <v/>
      </c>
      <c r="P98" s="139" t="str">
        <f>IF(1=1,IF(M98="","",IF(AND(ISNUMBER(M98),M98&lt;1,N98="kg"),MAX(1,ROUND(M98*1000,0)),IF(AND(ISNUMBER(M98),M98&lt;1,N98="L"),MAX(1,ROUND(M98*100,0)),ROUND(M98,3)))),N("O21"))</f>
        <v/>
      </c>
      <c r="Q98" s="140" t="str">
        <f>IF(1=1,IF(M98="","",IF(AND(ISNUMBER(M98),M98&lt;1,N98="kg"),"g",IF(AND(ISNUMBER(M98),M98&lt;1,N98="L"),"cl",N98))),N("P21"))</f>
        <v/>
      </c>
      <c r="R98" s="161" t="str">
        <f>IF(1=1,IF(E98="","",IF(F98="","A CONTROLER",IF(NOT(ISNUMBER(F98)),"TEXTE",IF(OR(L98="",L98&lt;=0),"COMMANDE PRINCIPALE INCOMPLETE",IF(G98="","UNITE MANQUANTE",IF(COUNTIF(B384:B428,AE98)=0,"UNITE A CONTROLER","OK")))))),N("Q9"))</f>
        <v/>
      </c>
      <c r="S98" s="105"/>
      <c r="T98" s="141">
        <f t="shared" si="13"/>
        <v>0</v>
      </c>
      <c r="U98" s="133" t="str">
        <f>IF(1=1,IF(E98="","",U83),N("S21"))</f>
        <v/>
      </c>
      <c r="V98" s="133" t="str">
        <f>IF(1=1,IF(E98="","",V83),N("T21"))</f>
        <v/>
      </c>
      <c r="W98" s="135" t="str">
        <f>IF(1=1,IF(OR(U98="",V98="",NOT(ISNUMBER(U98)),NOT(ISNUMBER(V98)),U98=0),"",V98/U98),N("U21"))</f>
        <v/>
      </c>
      <c r="X98" s="136" t="str">
        <f>IF(1=1,IF(OR(W98="",NOT(ISNUMBER(F98))),"",F98*W98*IFERROR(INDEX(D384:D428,MATCH(AE98,B384:B428,0)),1)),N("V7"))</f>
        <v/>
      </c>
      <c r="Y98" s="137" t="str">
        <f>IF(1=1,IF(F98="","",IF(G98="","",IFERROR(INDEX(E384:E428,MATCH(AE98,B384:B428,0)),G98&amp;""))),N("W6"))</f>
        <v/>
      </c>
      <c r="Z98" s="142" t="str">
        <f>IF(1=1,IF(X98="","",IF(AND(ISNUMBER(X98),X98&lt;1,Y98="kg"),MAX(1,ROUND(X98*1000,0)),IF(AND(ISNUMBER(X98),X98&lt;1,Y98="L"),MAX(1,ROUND(X98*100,0)),ROUND(X98,3)))),N("X21"))</f>
        <v/>
      </c>
      <c r="AA98" s="143" t="str">
        <f>IF(1=1,IF(X98="","",IF(AND(ISNUMBER(X98),X98&lt;1,Y98="kg"),"g",IF(AND(ISNUMBER(X98),X98&lt;1,Y98="L"),"cl",Y98))),N("Y21"))</f>
        <v/>
      </c>
      <c r="AB98" s="123" t="str">
        <f>IF(1=1,IF(E98="","",IF(F98="","A CONTROLER",IF(NOT(ISNUMBER(F98)),"TEXTE",IF(OR(W98="",W98&lt;=0),"COMMANDE COUVERTS INCOMPLETE",IF(G98="","UNITE MANQUANTE",IF(COUNTIF(B384:B428,AE98)=0,"UNITE A CONTROLER","OK")))))),N("Z6"))</f>
        <v/>
      </c>
      <c r="AD98" s="144" t="str">
        <f>IF(1=1,IF(E98="","",AD83),N("AB21"))</f>
        <v/>
      </c>
      <c r="AE98" s="125" t="str">
        <f>IF(1=1,IF(G98="","",UPPER(TRIM(SUBSTITUTE(SUBSTITUTE(G98&amp;"",CHAR(160)," ")," "," ")))),N("AC21"))</f>
        <v/>
      </c>
      <c r="AG98" s="4" t="s">
        <v>39</v>
      </c>
    </row>
    <row r="99" spans="1:33" ht="15.75" x14ac:dyDescent="0.25">
      <c r="A99" s="126" t="str">
        <f>IF(1=1,IF(E99="","",A83),N("A22"))</f>
        <v/>
      </c>
      <c r="B99" s="127" t="str">
        <f>IF(1=1,IF(E99="","",B83),N("B22"))</f>
        <v/>
      </c>
      <c r="C99" s="128"/>
      <c r="D99" s="129" t="str">
        <f>IF(ISBLANK(E99),"",LARGE(D83:D98,1)+1)</f>
        <v/>
      </c>
      <c r="E99" s="130"/>
      <c r="F99" s="131"/>
      <c r="G99" s="170"/>
      <c r="H99" s="105"/>
      <c r="I99" s="132" t="str">
        <f>IF(1=1,IF(E99="","",I83),N("H22"))</f>
        <v/>
      </c>
      <c r="J99" s="133" t="str">
        <f>IF(1=1,IF(E99="","",J83),N("I22"))</f>
        <v/>
      </c>
      <c r="K99" s="134" t="str">
        <f>IF(1=1,IF(E99="","",K83),N("J22"))</f>
        <v/>
      </c>
      <c r="L99" s="135" t="str">
        <f>IF(1=1,IF(OR(J99="",O99="",NOT(ISNUMBER(J99)),NOT(ISNUMBER(O99)),J99=0),"",O99/J99),N("L22"))</f>
        <v/>
      </c>
      <c r="M99" s="136" t="str">
        <f>IF(1=1,IF(OR(L99="",NOT(ISNUMBER(F99))),"",F99*L99*IFERROR(INDEX(D384:D428,MATCH(AE99,B384:B428,0)),1)),N("M13"))</f>
        <v/>
      </c>
      <c r="N99" s="137" t="str">
        <f>IF(1=1,IF(F99="","",IF(G99="","",IFERROR(INDEX(E384:E428,MATCH(AE99,B384:B428,0)),G99&amp;""))),N("N6"))</f>
        <v/>
      </c>
      <c r="O99" s="138" t="str">
        <f>IF(1=1,IF(E99="","",O83),N("K22"))</f>
        <v/>
      </c>
      <c r="P99" s="139" t="str">
        <f>IF(1=1,IF(M99="","",IF(AND(ISNUMBER(M99),M99&lt;1,N99="kg"),MAX(1,ROUND(M99*1000,0)),IF(AND(ISNUMBER(M99),M99&lt;1,N99="L"),MAX(1,ROUND(M99*100,0)),ROUND(M99,3)))),N("O22"))</f>
        <v/>
      </c>
      <c r="Q99" s="140" t="str">
        <f>IF(1=1,IF(M99="","",IF(AND(ISNUMBER(M99),M99&lt;1,N99="kg"),"g",IF(AND(ISNUMBER(M99),M99&lt;1,N99="L"),"cl",N99))),N("P22"))</f>
        <v/>
      </c>
      <c r="R99" s="161" t="str">
        <f>IF(1=1,IF(E99="","",IF(F99="","A CONTROLER",IF(NOT(ISNUMBER(F99)),"TEXTE",IF(OR(L99="",L99&lt;=0),"COMMANDE PRINCIPALE INCOMPLETE",IF(G99="","UNITE MANQUANTE",IF(COUNTIF(B384:B428,AE99)=0,"UNITE A CONTROLER","OK")))))),N("Q9"))</f>
        <v/>
      </c>
      <c r="S99" s="105"/>
      <c r="T99" s="141">
        <f t="shared" si="13"/>
        <v>0</v>
      </c>
      <c r="U99" s="133" t="str">
        <f>IF(1=1,IF(E99="","",U83),N("S22"))</f>
        <v/>
      </c>
      <c r="V99" s="133" t="str">
        <f>IF(1=1,IF(E99="","",V83),N("T22"))</f>
        <v/>
      </c>
      <c r="W99" s="135" t="str">
        <f>IF(1=1,IF(OR(U99="",V99="",NOT(ISNUMBER(U99)),NOT(ISNUMBER(V99)),U99=0),"",V99/U99),N("U22"))</f>
        <v/>
      </c>
      <c r="X99" s="136" t="str">
        <f>IF(1=1,IF(OR(W99="",NOT(ISNUMBER(F99))),"",F99*W99*IFERROR(INDEX(D384:D428,MATCH(AE99,B384:B428,0)),1)),N("V7"))</f>
        <v/>
      </c>
      <c r="Y99" s="137" t="str">
        <f>IF(1=1,IF(F99="","",IF(G99="","",IFERROR(INDEX(E384:E428,MATCH(AE99,B384:B428,0)),G99&amp;""))),N("W6"))</f>
        <v/>
      </c>
      <c r="Z99" s="142" t="str">
        <f>IF(1=1,IF(X99="","",IF(AND(ISNUMBER(X99),X99&lt;1,Y99="kg"),MAX(1,ROUND(X99*1000,0)),IF(AND(ISNUMBER(X99),X99&lt;1,Y99="L"),MAX(1,ROUND(X99*100,0)),ROUND(X99,3)))),N("X22"))</f>
        <v/>
      </c>
      <c r="AA99" s="143" t="str">
        <f>IF(1=1,IF(X99="","",IF(AND(ISNUMBER(X99),X99&lt;1,Y99="kg"),"g",IF(AND(ISNUMBER(X99),X99&lt;1,Y99="L"),"cl",Y99))),N("Y22"))</f>
        <v/>
      </c>
      <c r="AB99" s="123" t="str">
        <f>IF(1=1,IF(E99="","",IF(F99="","A CONTROLER",IF(NOT(ISNUMBER(F99)),"TEXTE",IF(OR(W99="",W99&lt;=0),"COMMANDE COUVERTS INCOMPLETE",IF(G99="","UNITE MANQUANTE",IF(COUNTIF(B384:B428,AE99)=0,"UNITE A CONTROLER","OK")))))),N("Z6"))</f>
        <v/>
      </c>
      <c r="AD99" s="144" t="str">
        <f>IF(1=1,IF(E99="","",AD83),N("AB22"))</f>
        <v/>
      </c>
      <c r="AE99" s="125" t="str">
        <f>IF(1=1,IF(G99="","",UPPER(TRIM(SUBSTITUTE(SUBSTITUTE(G99&amp;"",CHAR(160)," ")," "," ")))),N("AC22"))</f>
        <v/>
      </c>
      <c r="AG99" s="4" t="s">
        <v>40</v>
      </c>
    </row>
    <row r="100" spans="1:33" ht="15.75" x14ac:dyDescent="0.25">
      <c r="A100" s="126" t="str">
        <f>IF(1=1,IF(E100="","",A83),N("A23"))</f>
        <v/>
      </c>
      <c r="B100" s="127" t="str">
        <f>IF(1=1,IF(E100="","",B83),N("B23"))</f>
        <v/>
      </c>
      <c r="C100" s="128"/>
      <c r="D100" s="129" t="str">
        <f>IF(ISBLANK(E100),"",LARGE(D83:D99,1)+1)</f>
        <v/>
      </c>
      <c r="E100" s="130"/>
      <c r="F100" s="131"/>
      <c r="G100" s="170"/>
      <c r="H100" s="105"/>
      <c r="I100" s="132" t="str">
        <f>IF(1=1,IF(E100="","",I83),N("H23"))</f>
        <v/>
      </c>
      <c r="J100" s="133" t="str">
        <f>IF(1=1,IF(E100="","",J83),N("I23"))</f>
        <v/>
      </c>
      <c r="K100" s="134" t="str">
        <f>IF(1=1,IF(E100="","",K83),N("J23"))</f>
        <v/>
      </c>
      <c r="L100" s="135" t="str">
        <f>IF(1=1,IF(OR(J100="",O100="",NOT(ISNUMBER(J100)),NOT(ISNUMBER(O100)),J100=0),"",O100/J100),N("L23"))</f>
        <v/>
      </c>
      <c r="M100" s="136" t="str">
        <f>IF(1=1,IF(OR(L100="",NOT(ISNUMBER(F100))),"",F100*L100*IFERROR(INDEX(D384:D428,MATCH(AE100,B384:B428,0)),1)),N("M13"))</f>
        <v/>
      </c>
      <c r="N100" s="137" t="str">
        <f>IF(1=1,IF(F100="","",IF(G100="","",IFERROR(INDEX(E384:E428,MATCH(AE100,B384:B428,0)),G100&amp;""))),N("N6"))</f>
        <v/>
      </c>
      <c r="O100" s="138" t="str">
        <f>IF(1=1,IF(E100="","",O83),N("K23"))</f>
        <v/>
      </c>
      <c r="P100" s="139" t="str">
        <f>IF(1=1,IF(M100="","",IF(AND(ISNUMBER(M100),M100&lt;1,N100="kg"),MAX(1,ROUND(M100*1000,0)),IF(AND(ISNUMBER(M100),M100&lt;1,N100="L"),MAX(1,ROUND(M100*100,0)),ROUND(M100,3)))),N("O23"))</f>
        <v/>
      </c>
      <c r="Q100" s="140" t="str">
        <f>IF(1=1,IF(M100="","",IF(AND(ISNUMBER(M100),M100&lt;1,N100="kg"),"g",IF(AND(ISNUMBER(M100),M100&lt;1,N100="L"),"cl",N100))),N("P23"))</f>
        <v/>
      </c>
      <c r="R100" s="161" t="str">
        <f>IF(1=1,IF(E100="","",IF(F100="","A CONTROLER",IF(NOT(ISNUMBER(F100)),"TEXTE",IF(OR(L100="",L100&lt;=0),"COMMANDE PRINCIPALE INCOMPLETE",IF(G100="","UNITE MANQUANTE",IF(COUNTIF(B384:B428,AE100)=0,"UNITE A CONTROLER","OK")))))),N("Q9"))</f>
        <v/>
      </c>
      <c r="S100" s="105"/>
      <c r="T100" s="141">
        <f t="shared" si="13"/>
        <v>0</v>
      </c>
      <c r="U100" s="133" t="str">
        <f>IF(1=1,IF(E100="","",U83),N("S23"))</f>
        <v/>
      </c>
      <c r="V100" s="133" t="str">
        <f>IF(1=1,IF(E100="","",V83),N("T23"))</f>
        <v/>
      </c>
      <c r="W100" s="135" t="str">
        <f>IF(1=1,IF(OR(U100="",V100="",NOT(ISNUMBER(U100)),NOT(ISNUMBER(V100)),U100=0),"",V100/U100),N("U23"))</f>
        <v/>
      </c>
      <c r="X100" s="136" t="str">
        <f>IF(1=1,IF(OR(W100="",NOT(ISNUMBER(F100))),"",F100*W100*IFERROR(INDEX(D384:D428,MATCH(AE100,B384:B428,0)),1)),N("V7"))</f>
        <v/>
      </c>
      <c r="Y100" s="137" t="str">
        <f>IF(1=1,IF(F100="","",IF(G100="","",IFERROR(INDEX(E384:E428,MATCH(AE100,B384:B428,0)),G100&amp;""))),N("W6"))</f>
        <v/>
      </c>
      <c r="Z100" s="142" t="str">
        <f>IF(1=1,IF(X100="","",IF(AND(ISNUMBER(X100),X100&lt;1,Y100="kg"),MAX(1,ROUND(X100*1000,0)),IF(AND(ISNUMBER(X100),X100&lt;1,Y100="L"),MAX(1,ROUND(X100*100,0)),ROUND(X100,3)))),N("X23"))</f>
        <v/>
      </c>
      <c r="AA100" s="143" t="str">
        <f>IF(1=1,IF(X100="","",IF(AND(ISNUMBER(X100),X100&lt;1,Y100="kg"),"g",IF(AND(ISNUMBER(X100),X100&lt;1,Y100="L"),"cl",Y100))),N("Y23"))</f>
        <v/>
      </c>
      <c r="AB100" s="123" t="str">
        <f>IF(1=1,IF(E100="","",IF(F100="","A CONTROLER",IF(NOT(ISNUMBER(F100)),"TEXTE",IF(OR(W100="",W100&lt;=0),"COMMANDE COUVERTS INCOMPLETE",IF(G100="","UNITE MANQUANTE",IF(COUNTIF(B384:B428,AE100)=0,"UNITE A CONTROLER","OK")))))),N("Z6"))</f>
        <v/>
      </c>
      <c r="AD100" s="144" t="str">
        <f>IF(1=1,IF(E100="","",AD83),N("AB23"))</f>
        <v/>
      </c>
      <c r="AE100" s="125" t="str">
        <f>IF(1=1,IF(G100="","",UPPER(TRIM(SUBSTITUTE(SUBSTITUTE(G100&amp;"",CHAR(160)," ")," "," ")))),N("AC23"))</f>
        <v/>
      </c>
      <c r="AG100" s="4" t="s">
        <v>41</v>
      </c>
    </row>
    <row r="101" spans="1:33" ht="15.75" x14ac:dyDescent="0.25">
      <c r="A101" s="126" t="str">
        <f>IF(1=1,IF(E101="","",A83),N("A24"))</f>
        <v/>
      </c>
      <c r="B101" s="127" t="str">
        <f>IF(1=1,IF(E101="","",B83),N("B24"))</f>
        <v/>
      </c>
      <c r="C101" s="128"/>
      <c r="D101" s="129" t="str">
        <f>IF(ISBLANK(E101),"",LARGE(D83:D100,1)+1)</f>
        <v/>
      </c>
      <c r="E101" s="130"/>
      <c r="F101" s="131"/>
      <c r="G101" s="170"/>
      <c r="H101" s="105"/>
      <c r="I101" s="132" t="str">
        <f>IF(1=1,IF(E101="","",I83),N("H24"))</f>
        <v/>
      </c>
      <c r="J101" s="133" t="str">
        <f>IF(1=1,IF(E101="","",J83),N("I24"))</f>
        <v/>
      </c>
      <c r="K101" s="134" t="str">
        <f>IF(1=1,IF(E101="","",K83),N("J24"))</f>
        <v/>
      </c>
      <c r="L101" s="135" t="str">
        <f>IF(1=1,IF(OR(J101="",O101="",NOT(ISNUMBER(J101)),NOT(ISNUMBER(O101)),J101=0),"",O101/J101),N("L24"))</f>
        <v/>
      </c>
      <c r="M101" s="136" t="str">
        <f>IF(1=1,IF(OR(L101="",NOT(ISNUMBER(F101))),"",F101*L101*IFERROR(INDEX(D384:D428,MATCH(AE101,B384:B428,0)),1)),N("M13"))</f>
        <v/>
      </c>
      <c r="N101" s="137" t="str">
        <f>IF(1=1,IF(F101="","",IF(G101="","",IFERROR(INDEX(E384:E428,MATCH(AE101,B384:B428,0)),G101&amp;""))),N("N6"))</f>
        <v/>
      </c>
      <c r="O101" s="138" t="str">
        <f>IF(1=1,IF(E101="","",O83),N("K24"))</f>
        <v/>
      </c>
      <c r="P101" s="139" t="str">
        <f>IF(1=1,IF(M101="","",IF(AND(ISNUMBER(M101),M101&lt;1,N101="kg"),MAX(1,ROUND(M101*1000,0)),IF(AND(ISNUMBER(M101),M101&lt;1,N101="L"),MAX(1,ROUND(M101*100,0)),ROUND(M101,3)))),N("O24"))</f>
        <v/>
      </c>
      <c r="Q101" s="140" t="str">
        <f>IF(1=1,IF(M101="","",IF(AND(ISNUMBER(M101),M101&lt;1,N101="kg"),"g",IF(AND(ISNUMBER(M101),M101&lt;1,N101="L"),"cl",N101))),N("P24"))</f>
        <v/>
      </c>
      <c r="R101" s="161" t="str">
        <f>IF(1=1,IF(E101="","",IF(F101="","A CONTROLER",IF(NOT(ISNUMBER(F101)),"TEXTE",IF(OR(L101="",L101&lt;=0),"COMMANDE PRINCIPALE INCOMPLETE",IF(G101="","UNITE MANQUANTE",IF(COUNTIF(B384:B428,AE101)=0,"UNITE A CONTROLER","OK")))))),N("Q9"))</f>
        <v/>
      </c>
      <c r="S101" s="105"/>
      <c r="T101" s="141">
        <f t="shared" si="13"/>
        <v>0</v>
      </c>
      <c r="U101" s="133" t="str">
        <f>IF(1=1,IF(E101="","",U83),N("S24"))</f>
        <v/>
      </c>
      <c r="V101" s="133" t="str">
        <f>IF(1=1,IF(E101="","",V83),N("T24"))</f>
        <v/>
      </c>
      <c r="W101" s="135" t="str">
        <f>IF(1=1,IF(OR(U101="",V101="",NOT(ISNUMBER(U101)),NOT(ISNUMBER(V101)),U101=0),"",V101/U101),N("U24"))</f>
        <v/>
      </c>
      <c r="X101" s="136" t="str">
        <f>IF(1=1,IF(OR(W101="",NOT(ISNUMBER(F101))),"",F101*W101*IFERROR(INDEX(D384:D428,MATCH(AE101,B384:B428,0)),1)),N("V7"))</f>
        <v/>
      </c>
      <c r="Y101" s="137" t="str">
        <f>IF(1=1,IF(F101="","",IF(G101="","",IFERROR(INDEX(E384:E428,MATCH(AE101,B384:B428,0)),G101&amp;""))),N("W6"))</f>
        <v/>
      </c>
      <c r="Z101" s="142" t="str">
        <f>IF(1=1,IF(X101="","",IF(AND(ISNUMBER(X101),X101&lt;1,Y101="kg"),MAX(1,ROUND(X101*1000,0)),IF(AND(ISNUMBER(X101),X101&lt;1,Y101="L"),MAX(1,ROUND(X101*100,0)),ROUND(X101,3)))),N("X24"))</f>
        <v/>
      </c>
      <c r="AA101" s="143" t="str">
        <f>IF(1=1,IF(X101="","",IF(AND(ISNUMBER(X101),X101&lt;1,Y101="kg"),"g",IF(AND(ISNUMBER(X101),X101&lt;1,Y101="L"),"cl",Y101))),N("Y24"))</f>
        <v/>
      </c>
      <c r="AB101" s="123" t="str">
        <f>IF(1=1,IF(E101="","",IF(F101="","A CONTROLER",IF(NOT(ISNUMBER(F101)),"TEXTE",IF(OR(W101="",W101&lt;=0),"COMMANDE COUVERTS INCOMPLETE",IF(G101="","UNITE MANQUANTE",IF(COUNTIF(B384:B428,AE101)=0,"UNITE A CONTROLER","OK")))))),N("Z6"))</f>
        <v/>
      </c>
      <c r="AD101" s="144" t="str">
        <f>IF(1=1,IF(E101="","",AD83),N("AB24"))</f>
        <v/>
      </c>
      <c r="AE101" s="125" t="str">
        <f>IF(1=1,IF(G101="","",UPPER(TRIM(SUBSTITUTE(SUBSTITUTE(G101&amp;"",CHAR(160)," ")," "," ")))),N("AC24"))</f>
        <v/>
      </c>
      <c r="AG101" s="5" t="s">
        <v>42</v>
      </c>
    </row>
    <row r="102" spans="1:33" ht="15.75" x14ac:dyDescent="0.25">
      <c r="A102" s="126" t="str">
        <f>IF(1=1,IF(E102="","",A83),N("A25"))</f>
        <v/>
      </c>
      <c r="B102" s="127" t="str">
        <f>IF(1=1,IF(E102="","",B83),N("B25"))</f>
        <v/>
      </c>
      <c r="C102" s="128"/>
      <c r="D102" s="129" t="str">
        <f>IF(ISBLANK(E102),"",LARGE(D83:D101,1)+1)</f>
        <v/>
      </c>
      <c r="E102" s="130"/>
      <c r="F102" s="131"/>
      <c r="G102" s="170"/>
      <c r="H102" s="105"/>
      <c r="I102" s="132" t="str">
        <f>IF(1=1,IF(E102="","",I83),N("H25"))</f>
        <v/>
      </c>
      <c r="J102" s="133" t="str">
        <f>IF(1=1,IF(E102="","",J83),N("I25"))</f>
        <v/>
      </c>
      <c r="K102" s="134" t="str">
        <f>IF(1=1,IF(E102="","",K83),N("J25"))</f>
        <v/>
      </c>
      <c r="L102" s="135" t="str">
        <f>IF(1=1,IF(OR(J102="",O102="",NOT(ISNUMBER(J102)),NOT(ISNUMBER(O102)),J102=0),"",O102/J102),N("L25"))</f>
        <v/>
      </c>
      <c r="M102" s="136" t="str">
        <f>IF(1=1,IF(OR(L102="",NOT(ISNUMBER(F102))),"",F102*L102*IFERROR(INDEX(D384:D428,MATCH(AE102,B384:B428,0)),1)),N("M13"))</f>
        <v/>
      </c>
      <c r="N102" s="137" t="str">
        <f>IF(1=1,IF(F102="","",IF(G102="","",IFERROR(INDEX(E384:E428,MATCH(AE102,B384:B428,0)),G102&amp;""))),N("N6"))</f>
        <v/>
      </c>
      <c r="O102" s="138" t="str">
        <f>IF(1=1,IF(E102="","",O83),N("K25"))</f>
        <v/>
      </c>
      <c r="P102" s="139" t="str">
        <f>IF(1=1,IF(M102="","",IF(AND(ISNUMBER(M102),M102&lt;1,N102="kg"),MAX(1,ROUND(M102*1000,0)),IF(AND(ISNUMBER(M102),M102&lt;1,N102="L"),MAX(1,ROUND(M102*100,0)),ROUND(M102,3)))),N("O25"))</f>
        <v/>
      </c>
      <c r="Q102" s="140" t="str">
        <f>IF(1=1,IF(M102="","",IF(AND(ISNUMBER(M102),M102&lt;1,N102="kg"),"g",IF(AND(ISNUMBER(M102),M102&lt;1,N102="L"),"cl",N102))),N("P25"))</f>
        <v/>
      </c>
      <c r="R102" s="161" t="str">
        <f>IF(1=1,IF(E102="","",IF(F102="","A CONTROLER",IF(NOT(ISNUMBER(F102)),"TEXTE",IF(OR(L102="",L102&lt;=0),"COMMANDE PRINCIPALE INCOMPLETE",IF(G102="","UNITE MANQUANTE",IF(COUNTIF(B384:B428,AE102)=0,"UNITE A CONTROLER","OK")))))),N("Q9"))</f>
        <v/>
      </c>
      <c r="S102" s="105"/>
      <c r="T102" s="141">
        <f t="shared" si="13"/>
        <v>0</v>
      </c>
      <c r="U102" s="133" t="str">
        <f>IF(1=1,IF(E102="","",U83),N("S25"))</f>
        <v/>
      </c>
      <c r="V102" s="133" t="str">
        <f>IF(1=1,IF(E102="","",V83),N("T25"))</f>
        <v/>
      </c>
      <c r="W102" s="135" t="str">
        <f>IF(1=1,IF(OR(U102="",V102="",NOT(ISNUMBER(U102)),NOT(ISNUMBER(V102)),U102=0),"",V102/U102),N("U25"))</f>
        <v/>
      </c>
      <c r="X102" s="136" t="str">
        <f>IF(1=1,IF(OR(W102="",NOT(ISNUMBER(F102))),"",F102*W102*IFERROR(INDEX(D384:D428,MATCH(AE102,B384:B428,0)),1)),N("V7"))</f>
        <v/>
      </c>
      <c r="Y102" s="137" t="str">
        <f>IF(1=1,IF(F102="","",IF(G102="","",IFERROR(INDEX(E384:E428,MATCH(AE102,B384:B428,0)),G102&amp;""))),N("W6"))</f>
        <v/>
      </c>
      <c r="Z102" s="142" t="str">
        <f>IF(1=1,IF(X102="","",IF(AND(ISNUMBER(X102),X102&lt;1,Y102="kg"),MAX(1,ROUND(X102*1000,0)),IF(AND(ISNUMBER(X102),X102&lt;1,Y102="L"),MAX(1,ROUND(X102*100,0)),ROUND(X102,3)))),N("X25"))</f>
        <v/>
      </c>
      <c r="AA102" s="143" t="str">
        <f>IF(1=1,IF(X102="","",IF(AND(ISNUMBER(X102),X102&lt;1,Y102="kg"),"g",IF(AND(ISNUMBER(X102),X102&lt;1,Y102="L"),"cl",Y102))),N("Y25"))</f>
        <v/>
      </c>
      <c r="AB102" s="123" t="str">
        <f>IF(1=1,IF(E102="","",IF(F102="","A CONTROLER",IF(NOT(ISNUMBER(F102)),"TEXTE",IF(OR(W102="",W102&lt;=0),"COMMANDE COUVERTS INCOMPLETE",IF(G102="","UNITE MANQUANTE",IF(COUNTIF(B384:B428,AE102)=0,"UNITE A CONTROLER","OK")))))),N("Z6"))</f>
        <v/>
      </c>
      <c r="AD102" s="144" t="str">
        <f>IF(1=1,IF(E102="","",AD83),N("AB25"))</f>
        <v/>
      </c>
      <c r="AE102" s="125" t="str">
        <f>IF(1=1,IF(G102="","",UPPER(TRIM(SUBSTITUTE(SUBSTITUTE(G102&amp;"",CHAR(160)," ")," "," ")))),N("AC25"))</f>
        <v/>
      </c>
      <c r="AG102" s="5" t="s">
        <v>43</v>
      </c>
    </row>
    <row r="103" spans="1:33" ht="15.75" x14ac:dyDescent="0.25">
      <c r="A103" s="126" t="str">
        <f>IF(1=1,IF(E103="","",A83),N("A26"))</f>
        <v/>
      </c>
      <c r="B103" s="127" t="str">
        <f>IF(1=1,IF(E103="","",B83),N("B26"))</f>
        <v/>
      </c>
      <c r="C103" s="128"/>
      <c r="D103" s="129" t="str">
        <f>IF(ISBLANK(E103),"",LARGE(D83:D102,1)+1)</f>
        <v/>
      </c>
      <c r="E103" s="130"/>
      <c r="F103" s="131"/>
      <c r="G103" s="170"/>
      <c r="H103" s="105"/>
      <c r="I103" s="132" t="str">
        <f>IF(1=1,IF(E103="","",I83),N("H26"))</f>
        <v/>
      </c>
      <c r="J103" s="133" t="str">
        <f>IF(1=1,IF(E103="","",J83),N("I26"))</f>
        <v/>
      </c>
      <c r="K103" s="134" t="str">
        <f>IF(1=1,IF(E103="","",K83),N("J26"))</f>
        <v/>
      </c>
      <c r="L103" s="135" t="str">
        <f>IF(1=1,IF(OR(J103="",O103="",NOT(ISNUMBER(J103)),NOT(ISNUMBER(O103)),J103=0),"",O103/J103),N("L26"))</f>
        <v/>
      </c>
      <c r="M103" s="136" t="str">
        <f>IF(1=1,IF(OR(L103="",NOT(ISNUMBER(F103))),"",F103*L103*IFERROR(INDEX(D384:D428,MATCH(AE103,B384:B428,0)),1)),N("M13"))</f>
        <v/>
      </c>
      <c r="N103" s="137" t="str">
        <f>IF(1=1,IF(F103="","",IF(G103="","",IFERROR(INDEX(E384:E428,MATCH(AE103,B384:B428,0)),G103&amp;""))),N("N6"))</f>
        <v/>
      </c>
      <c r="O103" s="138" t="str">
        <f>IF(1=1,IF(E103="","",O83),N("K26"))</f>
        <v/>
      </c>
      <c r="P103" s="139" t="str">
        <f>IF(1=1,IF(M103="","",IF(AND(ISNUMBER(M103),M103&lt;1,N103="kg"),MAX(1,ROUND(M103*1000,0)),IF(AND(ISNUMBER(M103),M103&lt;1,N103="L"),MAX(1,ROUND(M103*100,0)),ROUND(M103,3)))),N("O26"))</f>
        <v/>
      </c>
      <c r="Q103" s="140" t="str">
        <f>IF(1=1,IF(M103="","",IF(AND(ISNUMBER(M103),M103&lt;1,N103="kg"),"g",IF(AND(ISNUMBER(M103),M103&lt;1,N103="L"),"cl",N103))),N("P26"))</f>
        <v/>
      </c>
      <c r="R103" s="161" t="str">
        <f>IF(1=1,IF(E103="","",IF(F103="","A CONTROLER",IF(NOT(ISNUMBER(F103)),"TEXTE",IF(OR(L103="",L103&lt;=0),"COMMANDE PRINCIPALE INCOMPLETE",IF(G103="","UNITE MANQUANTE",IF(COUNTIF(B384:B428,AE103)=0,"UNITE A CONTROLER","OK")))))),N("Q9"))</f>
        <v/>
      </c>
      <c r="S103" s="105"/>
      <c r="T103" s="141">
        <f t="shared" si="13"/>
        <v>0</v>
      </c>
      <c r="U103" s="133" t="str">
        <f>IF(1=1,IF(E103="","",U83),N("S26"))</f>
        <v/>
      </c>
      <c r="V103" s="133" t="str">
        <f>IF(1=1,IF(E103="","",V83),N("T26"))</f>
        <v/>
      </c>
      <c r="W103" s="135" t="str">
        <f>IF(1=1,IF(OR(U103="",V103="",NOT(ISNUMBER(U103)),NOT(ISNUMBER(V103)),U103=0),"",V103/U103),N("U26"))</f>
        <v/>
      </c>
      <c r="X103" s="136" t="str">
        <f>IF(1=1,IF(OR(W103="",NOT(ISNUMBER(F103))),"",F103*W103*IFERROR(INDEX(D384:D428,MATCH(AE103,B384:B428,0)),1)),N("V7"))</f>
        <v/>
      </c>
      <c r="Y103" s="137" t="str">
        <f>IF(1=1,IF(F103="","",IF(G103="","",IFERROR(INDEX(E384:E428,MATCH(AE103,B384:B428,0)),G103&amp;""))),N("W6"))</f>
        <v/>
      </c>
      <c r="Z103" s="142" t="str">
        <f>IF(1=1,IF(X103="","",IF(AND(ISNUMBER(X103),X103&lt;1,Y103="kg"),MAX(1,ROUND(X103*1000,0)),IF(AND(ISNUMBER(X103),X103&lt;1,Y103="L"),MAX(1,ROUND(X103*100,0)),ROUND(X103,3)))),N("X26"))</f>
        <v/>
      </c>
      <c r="AA103" s="143" t="str">
        <f>IF(1=1,IF(X103="","",IF(AND(ISNUMBER(X103),X103&lt;1,Y103="kg"),"g",IF(AND(ISNUMBER(X103),X103&lt;1,Y103="L"),"cl",Y103))),N("Y26"))</f>
        <v/>
      </c>
      <c r="AB103" s="123" t="str">
        <f>IF(1=1,IF(E103="","",IF(F103="","A CONTROLER",IF(NOT(ISNUMBER(F103)),"TEXTE",IF(OR(W103="",W103&lt;=0),"COMMANDE COUVERTS INCOMPLETE",IF(G103="","UNITE MANQUANTE",IF(COUNTIF(B384:B428,AE103)=0,"UNITE A CONTROLER","OK")))))),N("Z6"))</f>
        <v/>
      </c>
      <c r="AD103" s="144" t="str">
        <f>IF(1=1,IF(E103="","",AD83),N("AB26"))</f>
        <v/>
      </c>
      <c r="AE103" s="125" t="str">
        <f>IF(1=1,IF(G103="","",UPPER(TRIM(SUBSTITUTE(SUBSTITUTE(G103&amp;"",CHAR(160)," ")," "," ")))),N("AC26"))</f>
        <v/>
      </c>
      <c r="AG103" s="5" t="s">
        <v>44</v>
      </c>
    </row>
    <row r="104" spans="1:33" ht="15.75" x14ac:dyDescent="0.25">
      <c r="A104" s="126" t="str">
        <f>IF(1=1,IF(E104="","",A83),N("A27"))</f>
        <v/>
      </c>
      <c r="B104" s="127" t="str">
        <f>IF(1=1,IF(E104="","",B83),N("B27"))</f>
        <v/>
      </c>
      <c r="C104" s="127"/>
      <c r="D104" s="129" t="str">
        <f>IF(ISBLANK(E104),"",LARGE(D83:D103,1)+1)</f>
        <v/>
      </c>
      <c r="E104" s="130"/>
      <c r="F104" s="131"/>
      <c r="G104" s="170"/>
      <c r="H104" s="105"/>
      <c r="I104" s="132" t="str">
        <f>IF(1=1,IF(E104="","",I83),N("H27"))</f>
        <v/>
      </c>
      <c r="J104" s="133" t="str">
        <f>IF(1=1,IF(E104="","",J83),N("I27"))</f>
        <v/>
      </c>
      <c r="K104" s="134" t="str">
        <f>IF(1=1,IF(E104="","",K83),N("J27"))</f>
        <v/>
      </c>
      <c r="L104" s="135" t="str">
        <f>IF(1=1,IF(OR(J104="",O104="",NOT(ISNUMBER(J104)),NOT(ISNUMBER(O104)),J104=0),"",O104/J104),N("L27"))</f>
        <v/>
      </c>
      <c r="M104" s="136" t="str">
        <f>IF(1=1,IF(OR(L104="",NOT(ISNUMBER(F104))),"",F104*L104*IFERROR(INDEX(D384:D428,MATCH(AE104,B384:B428,0)),1)),N("M13"))</f>
        <v/>
      </c>
      <c r="N104" s="137" t="str">
        <f>IF(1=1,IF(F104="","",IF(G104="","",IFERROR(INDEX(E384:E428,MATCH(AE104,B384:B428,0)),G104&amp;""))),N("N6"))</f>
        <v/>
      </c>
      <c r="O104" s="138" t="str">
        <f>IF(1=1,IF(E104="","",O83),N("K27"))</f>
        <v/>
      </c>
      <c r="P104" s="139" t="str">
        <f>IF(1=1,IF(M104="","",IF(AND(ISNUMBER(M104),M104&lt;1,N104="kg"),MAX(1,ROUND(M104*1000,0)),IF(AND(ISNUMBER(M104),M104&lt;1,N104="L"),MAX(1,ROUND(M104*100,0)),ROUND(M104,3)))),N("O27"))</f>
        <v/>
      </c>
      <c r="Q104" s="140" t="str">
        <f>IF(1=1,IF(M104="","",IF(AND(ISNUMBER(M104),M104&lt;1,N104="kg"),"g",IF(AND(ISNUMBER(M104),M104&lt;1,N104="L"),"cl",N104))),N("P27"))</f>
        <v/>
      </c>
      <c r="R104" s="161" t="str">
        <f>IF(1=1,IF(E104="","",IF(F104="","A CONTROLER",IF(NOT(ISNUMBER(F104)),"TEXTE",IF(OR(L104="",L104&lt;=0),"COMMANDE PRINCIPALE INCOMPLETE",IF(G104="","UNITE MANQUANTE",IF(COUNTIF(B384:B428,AE104)=0,"UNITE A CONTROLER","OK")))))),N("Q9"))</f>
        <v/>
      </c>
      <c r="S104" s="105"/>
      <c r="T104" s="141">
        <f t="shared" si="13"/>
        <v>0</v>
      </c>
      <c r="U104" s="133" t="str">
        <f>IF(1=1,IF(E104="","",U83),N("S27"))</f>
        <v/>
      </c>
      <c r="V104" s="133" t="str">
        <f>IF(1=1,IF(E104="","",V83),N("T27"))</f>
        <v/>
      </c>
      <c r="W104" s="135" t="str">
        <f>IF(1=1,IF(OR(U104="",V104="",NOT(ISNUMBER(U104)),NOT(ISNUMBER(V104)),U104=0),"",V104/U104),N("U27"))</f>
        <v/>
      </c>
      <c r="X104" s="136" t="str">
        <f>IF(1=1,IF(OR(W104="",NOT(ISNUMBER(F104))),"",F104*W104*IFERROR(INDEX(D384:D428,MATCH(AE104,B384:B428,0)),1)),N("V7"))</f>
        <v/>
      </c>
      <c r="Y104" s="137" t="str">
        <f>IF(1=1,IF(F104="","",IF(G104="","",IFERROR(INDEX(E384:E428,MATCH(AE104,B384:B428,0)),G104&amp;""))),N("W6"))</f>
        <v/>
      </c>
      <c r="Z104" s="142" t="str">
        <f>IF(1=1,IF(X104="","",IF(AND(ISNUMBER(X104),X104&lt;1,Y104="kg"),MAX(1,ROUND(X104*1000,0)),IF(AND(ISNUMBER(X104),X104&lt;1,Y104="L"),MAX(1,ROUND(X104*100,0)),ROUND(X104,3)))),N("X27"))</f>
        <v/>
      </c>
      <c r="AA104" s="143" t="str">
        <f>IF(1=1,IF(X104="","",IF(AND(ISNUMBER(X104),X104&lt;1,Y104="kg"),"g",IF(AND(ISNUMBER(X104),X104&lt;1,Y104="L"),"cl",Y104))),N("Y27"))</f>
        <v/>
      </c>
      <c r="AB104" s="123" t="str">
        <f>IF(1=1,IF(E104="","",IF(F104="","A CONTROLER",IF(NOT(ISNUMBER(F104)),"TEXTE",IF(OR(W104="",W104&lt;=0),"COMMANDE COUVERTS INCOMPLETE",IF(G104="","UNITE MANQUANTE",IF(COUNTIF(B384:B428,AE104)=0,"UNITE A CONTROLER","OK")))))),N("Z6"))</f>
        <v/>
      </c>
      <c r="AD104" s="144" t="str">
        <f>IF(1=1,IF(E104="","",AD83),N("AB27"))</f>
        <v/>
      </c>
      <c r="AE104" s="125" t="str">
        <f>IF(1=1,IF(G104="","",UPPER(TRIM(SUBSTITUTE(SUBSTITUTE(G104&amp;"",CHAR(160)," ")," "," ")))),N("AC27"))</f>
        <v/>
      </c>
      <c r="AG104" s="5" t="s">
        <v>45</v>
      </c>
    </row>
    <row r="105" spans="1:33" ht="15.75" x14ac:dyDescent="0.25">
      <c r="A105" s="126" t="str">
        <f>IF(1=1,IF(E105="","",A83),N("A28"))</f>
        <v/>
      </c>
      <c r="B105" s="127" t="str">
        <f>IF(1=1,IF(E105="","",B83),N("B28"))</f>
        <v/>
      </c>
      <c r="C105" s="127"/>
      <c r="D105" s="129" t="str">
        <f>IF(ISBLANK(E105),"",LARGE(D83:D104,1)+1)</f>
        <v/>
      </c>
      <c r="E105" s="130"/>
      <c r="F105" s="131"/>
      <c r="G105" s="170"/>
      <c r="H105" s="105"/>
      <c r="I105" s="132" t="str">
        <f>IF(1=1,IF(E105="","",I83),N("H28"))</f>
        <v/>
      </c>
      <c r="J105" s="133" t="str">
        <f>IF(1=1,IF(E105="","",J83),N("I28"))</f>
        <v/>
      </c>
      <c r="K105" s="134" t="str">
        <f>IF(1=1,IF(E105="","",K83),N("J28"))</f>
        <v/>
      </c>
      <c r="L105" s="135" t="str">
        <f>IF(1=1,IF(OR(J105="",O105="",NOT(ISNUMBER(J105)),NOT(ISNUMBER(O105)),J105=0),"",O105/J105),N("L28"))</f>
        <v/>
      </c>
      <c r="M105" s="136" t="str">
        <f>IF(1=1,IF(OR(L105="",NOT(ISNUMBER(F105))),"",F105*L105*IFERROR(INDEX(D384:D428,MATCH(AE105,B384:B428,0)),1)),N("M13"))</f>
        <v/>
      </c>
      <c r="N105" s="137" t="str">
        <f>IF(1=1,IF(F105="","",IF(G105="","",IFERROR(INDEX(E384:E428,MATCH(AE105,B384:B428,0)),G105&amp;""))),N("N6"))</f>
        <v/>
      </c>
      <c r="O105" s="138" t="str">
        <f>IF(1=1,IF(E105="","",O83),N("K28"))</f>
        <v/>
      </c>
      <c r="P105" s="139" t="str">
        <f>IF(1=1,IF(M105="","",IF(AND(ISNUMBER(M105),M105&lt;1,N105="kg"),MAX(1,ROUND(M105*1000,0)),IF(AND(ISNUMBER(M105),M105&lt;1,N105="L"),MAX(1,ROUND(M105*100,0)),ROUND(M105,3)))),N("O28"))</f>
        <v/>
      </c>
      <c r="Q105" s="140" t="str">
        <f>IF(1=1,IF(M105="","",IF(AND(ISNUMBER(M105),M105&lt;1,N105="kg"),"g",IF(AND(ISNUMBER(M105),M105&lt;1,N105="L"),"cl",N105))),N("P28"))</f>
        <v/>
      </c>
      <c r="R105" s="161" t="str">
        <f>IF(1=1,IF(E105="","",IF(F105="","A CONTROLER",IF(NOT(ISNUMBER(F105)),"TEXTE",IF(OR(L105="",L105&lt;=0),"COMMANDE PRINCIPALE INCOMPLETE",IF(G105="","UNITE MANQUANTE",IF(COUNTIF(B384:B428,AE105)=0,"UNITE A CONTROLER","OK")))))),N("Q9"))</f>
        <v/>
      </c>
      <c r="S105" s="105"/>
      <c r="T105" s="141">
        <f t="shared" si="13"/>
        <v>0</v>
      </c>
      <c r="U105" s="133" t="str">
        <f>IF(1=1,IF(E105="","",U83),N("S28"))</f>
        <v/>
      </c>
      <c r="V105" s="133" t="str">
        <f>IF(1=1,IF(E105="","",V83),N("T28"))</f>
        <v/>
      </c>
      <c r="W105" s="135" t="str">
        <f>IF(1=1,IF(OR(U105="",V105="",NOT(ISNUMBER(U105)),NOT(ISNUMBER(V105)),U105=0),"",V105/U105),N("U28"))</f>
        <v/>
      </c>
      <c r="X105" s="136" t="str">
        <f>IF(1=1,IF(OR(W105="",NOT(ISNUMBER(F105))),"",F105*W105*IFERROR(INDEX(D384:D428,MATCH(AE105,B384:B428,0)),1)),N("V7"))</f>
        <v/>
      </c>
      <c r="Y105" s="137" t="str">
        <f>IF(1=1,IF(F105="","",IF(G105="","",IFERROR(INDEX(E384:E428,MATCH(AE105,B384:B428,0)),G105&amp;""))),N("W6"))</f>
        <v/>
      </c>
      <c r="Z105" s="142" t="str">
        <f>IF(1=1,IF(X105="","",IF(AND(ISNUMBER(X105),X105&lt;1,Y105="kg"),MAX(1,ROUND(X105*1000,0)),IF(AND(ISNUMBER(X105),X105&lt;1,Y105="L"),MAX(1,ROUND(X105*100,0)),ROUND(X105,3)))),N("X28"))</f>
        <v/>
      </c>
      <c r="AA105" s="143" t="str">
        <f>IF(1=1,IF(X105="","",IF(AND(ISNUMBER(X105),X105&lt;1,Y105="kg"),"g",IF(AND(ISNUMBER(X105),X105&lt;1,Y105="L"),"cl",Y105))),N("Y28"))</f>
        <v/>
      </c>
      <c r="AB105" s="123" t="str">
        <f>IF(1=1,IF(E105="","",IF(F105="","A CONTROLER",IF(NOT(ISNUMBER(F105)),"TEXTE",IF(OR(W105="",W105&lt;=0),"COMMANDE COUVERTS INCOMPLETE",IF(G105="","UNITE MANQUANTE",IF(COUNTIF(B384:B428,AE105)=0,"UNITE A CONTROLER","OK")))))),N("Z6"))</f>
        <v/>
      </c>
      <c r="AD105" s="144" t="str">
        <f>IF(1=1,IF(E105="","",AD83),N("AB28"))</f>
        <v/>
      </c>
      <c r="AE105" s="125" t="str">
        <f>IF(1=1,IF(G105="","",UPPER(TRIM(SUBSTITUTE(SUBSTITUTE(G105&amp;"",CHAR(160)," ")," "," ")))),N("AC28"))</f>
        <v/>
      </c>
      <c r="AG105" s="5" t="s">
        <v>46</v>
      </c>
    </row>
    <row r="106" spans="1:33" ht="15.75" x14ac:dyDescent="0.25">
      <c r="A106" s="126" t="str">
        <f>IF(1=1,IF(E106="","",A83),N("A29"))</f>
        <v/>
      </c>
      <c r="B106" s="127" t="str">
        <f>IF(1=1,IF(E106="","",B83),N("B29"))</f>
        <v/>
      </c>
      <c r="C106" s="127"/>
      <c r="D106" s="129" t="str">
        <f>IF(ISBLANK(E106),"",LARGE(D83:D105,1)+1)</f>
        <v/>
      </c>
      <c r="E106" s="130"/>
      <c r="F106" s="131"/>
      <c r="G106" s="170"/>
      <c r="H106" s="105"/>
      <c r="I106" s="132" t="str">
        <f>IF(1=1,IF(E106="","",I83),N("H29"))</f>
        <v/>
      </c>
      <c r="J106" s="133" t="str">
        <f>IF(1=1,IF(E106="","",J83),N("I29"))</f>
        <v/>
      </c>
      <c r="K106" s="134" t="str">
        <f>IF(1=1,IF(E106="","",K83),N("J29"))</f>
        <v/>
      </c>
      <c r="L106" s="135" t="str">
        <f>IF(1=1,IF(OR(J106="",O106="",NOT(ISNUMBER(J106)),NOT(ISNUMBER(O106)),J106=0),"",O106/J106),N("L29"))</f>
        <v/>
      </c>
      <c r="M106" s="136" t="str">
        <f>IF(1=1,IF(OR(L106="",NOT(ISNUMBER(F106))),"",F106*L106*IFERROR(INDEX(D384:D428,MATCH(AE106,B384:B428,0)),1)),N("M13"))</f>
        <v/>
      </c>
      <c r="N106" s="137" t="str">
        <f>IF(1=1,IF(F106="","",IF(G106="","",IFERROR(INDEX(E384:E428,MATCH(AE106,B384:B428,0)),G106&amp;""))),N("N6"))</f>
        <v/>
      </c>
      <c r="O106" s="138" t="str">
        <f>IF(1=1,IF(E106="","",O83),N("K29"))</f>
        <v/>
      </c>
      <c r="P106" s="139" t="str">
        <f>IF(1=1,IF(M106="","",IF(AND(ISNUMBER(M106),M106&lt;1,N106="kg"),MAX(1,ROUND(M106*1000,0)),IF(AND(ISNUMBER(M106),M106&lt;1,N106="L"),MAX(1,ROUND(M106*100,0)),ROUND(M106,3)))),N("O29"))</f>
        <v/>
      </c>
      <c r="Q106" s="140" t="str">
        <f>IF(1=1,IF(M106="","",IF(AND(ISNUMBER(M106),M106&lt;1,N106="kg"),"g",IF(AND(ISNUMBER(M106),M106&lt;1,N106="L"),"cl",N106))),N("P29"))</f>
        <v/>
      </c>
      <c r="R106" s="161" t="str">
        <f>IF(1=1,IF(E106="","",IF(F106="","A CONTROLER",IF(NOT(ISNUMBER(F106)),"TEXTE",IF(OR(L106="",L106&lt;=0),"COMMANDE PRINCIPALE INCOMPLETE",IF(G106="","UNITE MANQUANTE",IF(COUNTIF(B384:B428,AE106)=0,"UNITE A CONTROLER","OK")))))),N("Q9"))</f>
        <v/>
      </c>
      <c r="S106" s="105"/>
      <c r="T106" s="141">
        <f t="shared" si="13"/>
        <v>0</v>
      </c>
      <c r="U106" s="133" t="str">
        <f>IF(1=1,IF(E106="","",U83),N("S29"))</f>
        <v/>
      </c>
      <c r="V106" s="133" t="str">
        <f>IF(1=1,IF(E106="","",V83),N("T29"))</f>
        <v/>
      </c>
      <c r="W106" s="135" t="str">
        <f>IF(1=1,IF(OR(U106="",V106="",NOT(ISNUMBER(U106)),NOT(ISNUMBER(V106)),U106=0),"",V106/U106),N("U29"))</f>
        <v/>
      </c>
      <c r="X106" s="136" t="str">
        <f>IF(1=1,IF(OR(W106="",NOT(ISNUMBER(F106))),"",F106*W106*IFERROR(INDEX(D384:D428,MATCH(AE106,B384:B428,0)),1)),N("V7"))</f>
        <v/>
      </c>
      <c r="Y106" s="137" t="str">
        <f>IF(1=1,IF(F106="","",IF(G106="","",IFERROR(INDEX(E384:E428,MATCH(AE106,B384:B428,0)),G106&amp;""))),N("W6"))</f>
        <v/>
      </c>
      <c r="Z106" s="142" t="str">
        <f>IF(1=1,IF(X106="","",IF(AND(ISNUMBER(X106),X106&lt;1,Y106="kg"),MAX(1,ROUND(X106*1000,0)),IF(AND(ISNUMBER(X106),X106&lt;1,Y106="L"),MAX(1,ROUND(X106*100,0)),ROUND(X106,3)))),N("X29"))</f>
        <v/>
      </c>
      <c r="AA106" s="143" t="str">
        <f>IF(1=1,IF(X106="","",IF(AND(ISNUMBER(X106),X106&lt;1,Y106="kg"),"g",IF(AND(ISNUMBER(X106),X106&lt;1,Y106="L"),"cl",Y106))),N("Y29"))</f>
        <v/>
      </c>
      <c r="AB106" s="123" t="str">
        <f>IF(1=1,IF(E106="","",IF(F106="","A CONTROLER",IF(NOT(ISNUMBER(F106)),"TEXTE",IF(OR(W106="",W106&lt;=0),"COMMANDE COUVERTS INCOMPLETE",IF(G106="","UNITE MANQUANTE",IF(COUNTIF(B384:B428,AE106)=0,"UNITE A CONTROLER","OK")))))),N("Z6"))</f>
        <v/>
      </c>
      <c r="AD106" s="144" t="str">
        <f>IF(1=1,IF(E106="","",AD83),N("AB29"))</f>
        <v/>
      </c>
      <c r="AE106" s="125" t="str">
        <f>IF(1=1,IF(G106="","",UPPER(TRIM(SUBSTITUTE(SUBSTITUTE(G106&amp;"",CHAR(160)," ")," "," ")))),N("AC29"))</f>
        <v/>
      </c>
      <c r="AG106" s="5" t="s">
        <v>47</v>
      </c>
    </row>
    <row r="107" spans="1:33" ht="15.75" x14ac:dyDescent="0.25">
      <c r="A107" s="126" t="str">
        <f>IF(1=1,IF(E107="","",A83),N("A30"))</f>
        <v/>
      </c>
      <c r="B107" s="127" t="str">
        <f>IF(1=1,IF(E107="","",B83),N("B30"))</f>
        <v/>
      </c>
      <c r="C107" s="127"/>
      <c r="D107" s="129" t="str">
        <f>IF(ISBLANK(E107),"",LARGE(D83:D106,1)+1)</f>
        <v/>
      </c>
      <c r="E107" s="130"/>
      <c r="F107" s="131"/>
      <c r="G107" s="170"/>
      <c r="H107" s="105"/>
      <c r="I107" s="132" t="str">
        <f>IF(1=1,IF(E107="","",I83),N("H30"))</f>
        <v/>
      </c>
      <c r="J107" s="133" t="str">
        <f>IF(1=1,IF(E107="","",J83),N("I30"))</f>
        <v/>
      </c>
      <c r="K107" s="134" t="str">
        <f>IF(1=1,IF(E107="","",K83),N("J30"))</f>
        <v/>
      </c>
      <c r="L107" s="135" t="str">
        <f>IF(1=1,IF(OR(J107="",O107="",NOT(ISNUMBER(J107)),NOT(ISNUMBER(O107)),J107=0),"",O107/J107),N("L30"))</f>
        <v/>
      </c>
      <c r="M107" s="136" t="str">
        <f>IF(1=1,IF(OR(L107="",NOT(ISNUMBER(F107))),"",F107*L107*IFERROR(INDEX(D384:D428,MATCH(AE107,B384:B428,0)),1)),N("M13"))</f>
        <v/>
      </c>
      <c r="N107" s="137" t="str">
        <f>IF(1=1,IF(F107="","",IF(G107="","",IFERROR(INDEX(E384:E428,MATCH(AE107,B384:B428,0)),G107&amp;""))),N("N6"))</f>
        <v/>
      </c>
      <c r="O107" s="138" t="str">
        <f>IF(1=1,IF(E107="","",O83),N("K30"))</f>
        <v/>
      </c>
      <c r="P107" s="139" t="str">
        <f>IF(1=1,IF(M107="","",IF(AND(ISNUMBER(M107),M107&lt;1,N107="kg"),MAX(1,ROUND(M107*1000,0)),IF(AND(ISNUMBER(M107),M107&lt;1,N107="L"),MAX(1,ROUND(M107*100,0)),ROUND(M107,3)))),N("O30"))</f>
        <v/>
      </c>
      <c r="Q107" s="140" t="str">
        <f>IF(1=1,IF(M107="","",IF(AND(ISNUMBER(M107),M107&lt;1,N107="kg"),"g",IF(AND(ISNUMBER(M107),M107&lt;1,N107="L"),"cl",N107))),N("P30"))</f>
        <v/>
      </c>
      <c r="R107" s="161" t="str">
        <f>IF(1=1,IF(E107="","",IF(F107="","A CONTROLER",IF(NOT(ISNUMBER(F107)),"TEXTE",IF(OR(L107="",L107&lt;=0),"COMMANDE PRINCIPALE INCOMPLETE",IF(G107="","UNITE MANQUANTE",IF(COUNTIF(B384:B428,AE107)=0,"UNITE A CONTROLER","OK")))))),N("Q9"))</f>
        <v/>
      </c>
      <c r="S107" s="105"/>
      <c r="T107" s="141">
        <f t="shared" si="13"/>
        <v>0</v>
      </c>
      <c r="U107" s="133" t="str">
        <f>IF(1=1,IF(E107="","",U83),N("S30"))</f>
        <v/>
      </c>
      <c r="V107" s="133" t="str">
        <f>IF(1=1,IF(E107="","",V83),N("T30"))</f>
        <v/>
      </c>
      <c r="W107" s="135" t="str">
        <f>IF(1=1,IF(OR(U107="",V107="",NOT(ISNUMBER(U107)),NOT(ISNUMBER(V107)),U107=0),"",V107/U107),N("U30"))</f>
        <v/>
      </c>
      <c r="X107" s="136" t="str">
        <f>IF(1=1,IF(OR(W107="",NOT(ISNUMBER(F107))),"",F107*W107*IFERROR(INDEX(D384:D428,MATCH(AE107,B384:B428,0)),1)),N("V7"))</f>
        <v/>
      </c>
      <c r="Y107" s="137" t="str">
        <f>IF(1=1,IF(F107="","",IF(G107="","",IFERROR(INDEX(E384:E428,MATCH(AE107,B384:B428,0)),G107&amp;""))),N("W6"))</f>
        <v/>
      </c>
      <c r="Z107" s="142" t="str">
        <f>IF(1=1,IF(X107="","",IF(AND(ISNUMBER(X107),X107&lt;1,Y107="kg"),MAX(1,ROUND(X107*1000,0)),IF(AND(ISNUMBER(X107),X107&lt;1,Y107="L"),MAX(1,ROUND(X107*100,0)),ROUND(X107,3)))),N("X30"))</f>
        <v/>
      </c>
      <c r="AA107" s="143" t="str">
        <f>IF(1=1,IF(X107="","",IF(AND(ISNUMBER(X107),X107&lt;1,Y107="kg"),"g",IF(AND(ISNUMBER(X107),X107&lt;1,Y107="L"),"cl",Y107))),N("Y30"))</f>
        <v/>
      </c>
      <c r="AB107" s="123" t="str">
        <f>IF(1=1,IF(E107="","",IF(F107="","A CONTROLER",IF(NOT(ISNUMBER(F107)),"TEXTE",IF(OR(W107="",W107&lt;=0),"COMMANDE COUVERTS INCOMPLETE",IF(G107="","UNITE MANQUANTE",IF(COUNTIF(B384:B428,AE107)=0,"UNITE A CONTROLER","OK")))))),N("Z6"))</f>
        <v/>
      </c>
      <c r="AD107" s="144" t="str">
        <f>IF(1=1,IF(E107="","",AD83),N("AB30"))</f>
        <v/>
      </c>
      <c r="AE107" s="125" t="str">
        <f>IF(1=1,IF(G107="","",UPPER(TRIM(SUBSTITUTE(SUBSTITUTE(G107&amp;"",CHAR(160)," ")," "," ")))),N("AC30"))</f>
        <v/>
      </c>
      <c r="AG107" s="5" t="s">
        <v>48</v>
      </c>
    </row>
    <row r="108" spans="1:33" ht="15.75" x14ac:dyDescent="0.25">
      <c r="A108" s="126" t="str">
        <f>IF(1=1,IF(E108="","",A83),N("A31"))</f>
        <v/>
      </c>
      <c r="B108" s="127" t="str">
        <f>IF(1=1,IF(E108="","",B83),N("B31"))</f>
        <v/>
      </c>
      <c r="C108" s="127"/>
      <c r="D108" s="129" t="str">
        <f>IF(ISBLANK(E108),"",LARGE(D83:D107,1)+1)</f>
        <v/>
      </c>
      <c r="E108" s="130"/>
      <c r="F108" s="131"/>
      <c r="G108" s="170"/>
      <c r="H108" s="105"/>
      <c r="I108" s="132" t="str">
        <f>IF(1=1,IF(E108="","",I83),N("H31"))</f>
        <v/>
      </c>
      <c r="J108" s="133" t="str">
        <f>IF(1=1,IF(E108="","",J83),N("I31"))</f>
        <v/>
      </c>
      <c r="K108" s="134" t="str">
        <f>IF(1=1,IF(E108="","",K83),N("J31"))</f>
        <v/>
      </c>
      <c r="L108" s="135" t="str">
        <f>IF(1=1,IF(OR(J108="",O108="",NOT(ISNUMBER(J108)),NOT(ISNUMBER(O108)),J108=0),"",O108/J108),N("L31"))</f>
        <v/>
      </c>
      <c r="M108" s="136" t="str">
        <f>IF(1=1,IF(OR(L108="",NOT(ISNUMBER(F108))),"",F108*L108*IFERROR(INDEX(D384:D428,MATCH(AE108,B384:B428,0)),1)),N("M13"))</f>
        <v/>
      </c>
      <c r="N108" s="137" t="str">
        <f>IF(1=1,IF(F108="","",IF(G108="","",IFERROR(INDEX(E384:E428,MATCH(AE108,B384:B428,0)),G108&amp;""))),N("N6"))</f>
        <v/>
      </c>
      <c r="O108" s="138" t="str">
        <f>IF(1=1,IF(E108="","",O83),N("K31"))</f>
        <v/>
      </c>
      <c r="P108" s="139" t="str">
        <f>IF(1=1,IF(M108="","",IF(AND(ISNUMBER(M108),M108&lt;1,N108="kg"),MAX(1,ROUND(M108*1000,0)),IF(AND(ISNUMBER(M108),M108&lt;1,N108="L"),MAX(1,ROUND(M108*100,0)),ROUND(M108,3)))),N("O31"))</f>
        <v/>
      </c>
      <c r="Q108" s="140" t="str">
        <f>IF(1=1,IF(M108="","",IF(AND(ISNUMBER(M108),M108&lt;1,N108="kg"),"g",IF(AND(ISNUMBER(M108),M108&lt;1,N108="L"),"cl",N108))),N("P31"))</f>
        <v/>
      </c>
      <c r="R108" s="161" t="str">
        <f>IF(1=1,IF(E108="","",IF(F108="","A CONTROLER",IF(NOT(ISNUMBER(F108)),"TEXTE",IF(OR(L108="",L108&lt;=0),"COMMANDE PRINCIPALE INCOMPLETE",IF(G108="","UNITE MANQUANTE",IF(COUNTIF(B384:B428,AE108)=0,"UNITE A CONTROLER","OK")))))),N("Q9"))</f>
        <v/>
      </c>
      <c r="S108" s="105"/>
      <c r="T108" s="141">
        <f t="shared" si="13"/>
        <v>0</v>
      </c>
      <c r="U108" s="133" t="str">
        <f>IF(1=1,IF(E108="","",U83),N("S31"))</f>
        <v/>
      </c>
      <c r="V108" s="133" t="str">
        <f>IF(1=1,IF(E108="","",V83),N("T31"))</f>
        <v/>
      </c>
      <c r="W108" s="135" t="str">
        <f>IF(1=1,IF(OR(U108="",V108="",NOT(ISNUMBER(U108)),NOT(ISNUMBER(V108)),U108=0),"",V108/U108),N("U31"))</f>
        <v/>
      </c>
      <c r="X108" s="136" t="str">
        <f>IF(1=1,IF(OR(W108="",NOT(ISNUMBER(F108))),"",F108*W108*IFERROR(INDEX(D384:D428,MATCH(AE108,B384:B428,0)),1)),N("V7"))</f>
        <v/>
      </c>
      <c r="Y108" s="137" t="str">
        <f>IF(1=1,IF(F108="","",IF(G108="","",IFERROR(INDEX(E384:E428,MATCH(AE108,B384:B428,0)),G108&amp;""))),N("W6"))</f>
        <v/>
      </c>
      <c r="Z108" s="142" t="str">
        <f>IF(1=1,IF(X108="","",IF(AND(ISNUMBER(X108),X108&lt;1,Y108="kg"),MAX(1,ROUND(X108*1000,0)),IF(AND(ISNUMBER(X108),X108&lt;1,Y108="L"),MAX(1,ROUND(X108*100,0)),ROUND(X108,3)))),N("X31"))</f>
        <v/>
      </c>
      <c r="AA108" s="143" t="str">
        <f>IF(1=1,IF(X108="","",IF(AND(ISNUMBER(X108),X108&lt;1,Y108="kg"),"g",IF(AND(ISNUMBER(X108),X108&lt;1,Y108="L"),"cl",Y108))),N("Y31"))</f>
        <v/>
      </c>
      <c r="AB108" s="123" t="str">
        <f>IF(1=1,IF(E108="","",IF(F108="","A CONTROLER",IF(NOT(ISNUMBER(F108)),"TEXTE",IF(OR(W108="",W108&lt;=0),"COMMANDE COUVERTS INCOMPLETE",IF(G108="","UNITE MANQUANTE",IF(COUNTIF(B384:B428,AE108)=0,"UNITE A CONTROLER","OK")))))),N("Z6"))</f>
        <v/>
      </c>
      <c r="AD108" s="144" t="str">
        <f>IF(1=1,IF(E108="","",AD83),N("AB31"))</f>
        <v/>
      </c>
      <c r="AE108" s="125" t="str">
        <f>IF(1=1,IF(G108="","",UPPER(TRIM(SUBSTITUTE(SUBSTITUTE(G108&amp;"",CHAR(160)," ")," "," ")))),N("AC31"))</f>
        <v/>
      </c>
      <c r="AG108" s="5" t="s">
        <v>49</v>
      </c>
    </row>
    <row r="109" spans="1:33" ht="15.75" x14ac:dyDescent="0.25">
      <c r="A109" s="126" t="str">
        <f>IF(1=1,IF(E109="","",A83),N("A32"))</f>
        <v/>
      </c>
      <c r="B109" s="127" t="str">
        <f>IF(1=1,IF(E109="","",B83),N("B32"))</f>
        <v/>
      </c>
      <c r="C109" s="127"/>
      <c r="D109" s="129" t="str">
        <f>IF(ISBLANK(E109),"",LARGE(D83:D108,1)+1)</f>
        <v/>
      </c>
      <c r="E109" s="130"/>
      <c r="F109" s="131"/>
      <c r="G109" s="170"/>
      <c r="H109" s="105"/>
      <c r="I109" s="132" t="str">
        <f>IF(1=1,IF(E109="","",I83),N("H32"))</f>
        <v/>
      </c>
      <c r="J109" s="133" t="str">
        <f>IF(1=1,IF(E109="","",J83),N("I32"))</f>
        <v/>
      </c>
      <c r="K109" s="134" t="str">
        <f>IF(1=1,IF(E109="","",K83),N("J32"))</f>
        <v/>
      </c>
      <c r="L109" s="135" t="str">
        <f>IF(1=1,IF(OR(J109="",O109="",NOT(ISNUMBER(J109)),NOT(ISNUMBER(O109)),J109=0),"",O109/J109),N("L32"))</f>
        <v/>
      </c>
      <c r="M109" s="136" t="str">
        <f>IF(1=1,IF(OR(L109="",NOT(ISNUMBER(F109))),"",F109*L109*IFERROR(INDEX(D384:D428,MATCH(AE109,B384:B428,0)),1)),N("M13"))</f>
        <v/>
      </c>
      <c r="N109" s="137" t="str">
        <f>IF(1=1,IF(F109="","",IF(G109="","",IFERROR(INDEX(E384:E428,MATCH(AE109,B384:B428,0)),G109&amp;""))),N("N6"))</f>
        <v/>
      </c>
      <c r="O109" s="138" t="str">
        <f>IF(1=1,IF(E109="","",O83),N("K32"))</f>
        <v/>
      </c>
      <c r="P109" s="139" t="str">
        <f>IF(1=1,IF(M109="","",IF(AND(ISNUMBER(M109),M109&lt;1,N109="kg"),MAX(1,ROUND(M109*1000,0)),IF(AND(ISNUMBER(M109),M109&lt;1,N109="L"),MAX(1,ROUND(M109*100,0)),ROUND(M109,3)))),N("O32"))</f>
        <v/>
      </c>
      <c r="Q109" s="140" t="str">
        <f>IF(1=1,IF(M109="","",IF(AND(ISNUMBER(M109),M109&lt;1,N109="kg"),"g",IF(AND(ISNUMBER(M109),M109&lt;1,N109="L"),"cl",N109))),N("P32"))</f>
        <v/>
      </c>
      <c r="R109" s="161" t="str">
        <f>IF(1=1,IF(E109="","",IF(F109="","A CONTROLER",IF(NOT(ISNUMBER(F109)),"TEXTE",IF(OR(L109="",L109&lt;=0),"COMMANDE PRINCIPALE INCOMPLETE",IF(G109="","UNITE MANQUANTE",IF(COUNTIF(B384:B428,AE109)=0,"UNITE A CONTROLER","OK")))))),N("Q9"))</f>
        <v/>
      </c>
      <c r="S109" s="105"/>
      <c r="T109" s="141">
        <f t="shared" si="13"/>
        <v>0</v>
      </c>
      <c r="U109" s="133" t="str">
        <f>IF(1=1,IF(E109="","",U83),N("S32"))</f>
        <v/>
      </c>
      <c r="V109" s="133" t="str">
        <f>IF(1=1,IF(E109="","",V83),N("T32"))</f>
        <v/>
      </c>
      <c r="W109" s="135" t="str">
        <f>IF(1=1,IF(OR(U109="",V109="",NOT(ISNUMBER(U109)),NOT(ISNUMBER(V109)),U109=0),"",V109/U109),N("U32"))</f>
        <v/>
      </c>
      <c r="X109" s="136" t="str">
        <f>IF(1=1,IF(OR(W109="",NOT(ISNUMBER(F109))),"",F109*W109*IFERROR(INDEX(D384:D428,MATCH(AE109,B384:B428,0)),1)),N("V7"))</f>
        <v/>
      </c>
      <c r="Y109" s="137" t="str">
        <f>IF(1=1,IF(F109="","",IF(G109="","",IFERROR(INDEX(E384:E428,MATCH(AE109,B384:B428,0)),G109&amp;""))),N("W6"))</f>
        <v/>
      </c>
      <c r="Z109" s="142" t="str">
        <f>IF(1=1,IF(X109="","",IF(AND(ISNUMBER(X109),X109&lt;1,Y109="kg"),MAX(1,ROUND(X109*1000,0)),IF(AND(ISNUMBER(X109),X109&lt;1,Y109="L"),MAX(1,ROUND(X109*100,0)),ROUND(X109,3)))),N("X32"))</f>
        <v/>
      </c>
      <c r="AA109" s="143" t="str">
        <f>IF(1=1,IF(X109="","",IF(AND(ISNUMBER(X109),X109&lt;1,Y109="kg"),"g",IF(AND(ISNUMBER(X109),X109&lt;1,Y109="L"),"cl",Y109))),N("Y32"))</f>
        <v/>
      </c>
      <c r="AB109" s="123" t="str">
        <f>IF(1=1,IF(E109="","",IF(F109="","A CONTROLER",IF(NOT(ISNUMBER(F109)),"TEXTE",IF(OR(W109="",W109&lt;=0),"COMMANDE COUVERTS INCOMPLETE",IF(G109="","UNITE MANQUANTE",IF(COUNTIF(B384:B428,AE109)=0,"UNITE A CONTROLER","OK")))))),N("Z6"))</f>
        <v/>
      </c>
      <c r="AD109" s="144" t="str">
        <f>IF(1=1,IF(E109="","",AD83),N("AB32"))</f>
        <v/>
      </c>
      <c r="AE109" s="125" t="str">
        <f>IF(1=1,IF(G109="","",UPPER(TRIM(SUBSTITUTE(SUBSTITUTE(G109&amp;"",CHAR(160)," ")," "," ")))),N("AC32"))</f>
        <v/>
      </c>
      <c r="AG109" s="5" t="s">
        <v>50</v>
      </c>
    </row>
    <row r="110" spans="1:33" ht="15.75" x14ac:dyDescent="0.25">
      <c r="A110" s="126" t="str">
        <f>IF(1=1,IF(E110="","",A83),N("A33"))</f>
        <v/>
      </c>
      <c r="B110" s="127" t="str">
        <f>IF(1=1,IF(E110="","",B83),N("B33"))</f>
        <v/>
      </c>
      <c r="C110" s="127"/>
      <c r="D110" s="129" t="str">
        <f>IF(ISBLANK(E110),"",LARGE(D83:D109,1)+1)</f>
        <v/>
      </c>
      <c r="E110" s="130"/>
      <c r="F110" s="131"/>
      <c r="G110" s="170"/>
      <c r="H110" s="105"/>
      <c r="I110" s="132" t="str">
        <f>IF(1=1,IF(E110="","",I83),N("H33"))</f>
        <v/>
      </c>
      <c r="J110" s="133" t="str">
        <f>IF(1=1,IF(E110="","",J83),N("I33"))</f>
        <v/>
      </c>
      <c r="K110" s="134" t="str">
        <f>IF(1=1,IF(E110="","",K83),N("J33"))</f>
        <v/>
      </c>
      <c r="L110" s="135" t="str">
        <f>IF(1=1,IF(OR(J110="",O110="",NOT(ISNUMBER(J110)),NOT(ISNUMBER(O110)),J110=0),"",O110/J110),N("L33"))</f>
        <v/>
      </c>
      <c r="M110" s="136" t="str">
        <f>IF(1=1,IF(OR(L110="",NOT(ISNUMBER(F110))),"",F110*L110*IFERROR(INDEX(D384:D428,MATCH(AE110,B384:B428,0)),1)),N("M13"))</f>
        <v/>
      </c>
      <c r="N110" s="137" t="str">
        <f>IF(1=1,IF(F110="","",IF(G110="","",IFERROR(INDEX(E384:E428,MATCH(AE110,B384:B428,0)),G110&amp;""))),N("N6"))</f>
        <v/>
      </c>
      <c r="O110" s="138" t="str">
        <f>IF(1=1,IF(E110="","",O83),N("K33"))</f>
        <v/>
      </c>
      <c r="P110" s="139" t="str">
        <f>IF(1=1,IF(M110="","",IF(AND(ISNUMBER(M110),M110&lt;1,N110="kg"),MAX(1,ROUND(M110*1000,0)),IF(AND(ISNUMBER(M110),M110&lt;1,N110="L"),MAX(1,ROUND(M110*100,0)),ROUND(M110,3)))),N("O33"))</f>
        <v/>
      </c>
      <c r="Q110" s="140" t="str">
        <f>IF(1=1,IF(M110="","",IF(AND(ISNUMBER(M110),M110&lt;1,N110="kg"),"g",IF(AND(ISNUMBER(M110),M110&lt;1,N110="L"),"cl",N110))),N("P33"))</f>
        <v/>
      </c>
      <c r="R110" s="161" t="str">
        <f>IF(1=1,IF(E110="","",IF(F110="","A CONTROLER",IF(NOT(ISNUMBER(F110)),"TEXTE",IF(OR(L110="",L110&lt;=0),"COMMANDE PRINCIPALE INCOMPLETE",IF(G110="","UNITE MANQUANTE",IF(COUNTIF(B384:B428,AE110)=0,"UNITE A CONTROLER","OK")))))),N("Q9"))</f>
        <v/>
      </c>
      <c r="S110" s="105"/>
      <c r="T110" s="141">
        <f t="shared" si="13"/>
        <v>0</v>
      </c>
      <c r="U110" s="133" t="str">
        <f>IF(1=1,IF(E110="","",U83),N("S33"))</f>
        <v/>
      </c>
      <c r="V110" s="133" t="str">
        <f>IF(1=1,IF(E110="","",V83),N("T33"))</f>
        <v/>
      </c>
      <c r="W110" s="135" t="str">
        <f>IF(1=1,IF(OR(U110="",V110="",NOT(ISNUMBER(U110)),NOT(ISNUMBER(V110)),U110=0),"",V110/U110),N("U33"))</f>
        <v/>
      </c>
      <c r="X110" s="136" t="str">
        <f>IF(1=1,IF(OR(W110="",NOT(ISNUMBER(F110))),"",F110*W110*IFERROR(INDEX(D384:D428,MATCH(AE110,B384:B428,0)),1)),N("V7"))</f>
        <v/>
      </c>
      <c r="Y110" s="137" t="str">
        <f>IF(1=1,IF(F110="","",IF(G110="","",IFERROR(INDEX(E384:E428,MATCH(AE110,B384:B428,0)),G110&amp;""))),N("W6"))</f>
        <v/>
      </c>
      <c r="Z110" s="142" t="str">
        <f>IF(1=1,IF(X110="","",IF(AND(ISNUMBER(X110),X110&lt;1,Y110="kg"),MAX(1,ROUND(X110*1000,0)),IF(AND(ISNUMBER(X110),X110&lt;1,Y110="L"),MAX(1,ROUND(X110*100,0)),ROUND(X110,3)))),N("X33"))</f>
        <v/>
      </c>
      <c r="AA110" s="143" t="str">
        <f>IF(1=1,IF(X110="","",IF(AND(ISNUMBER(X110),X110&lt;1,Y110="kg"),"g",IF(AND(ISNUMBER(X110),X110&lt;1,Y110="L"),"cl",Y110))),N("Y33"))</f>
        <v/>
      </c>
      <c r="AB110" s="123" t="str">
        <f>IF(1=1,IF(E110="","",IF(F110="","A CONTROLER",IF(NOT(ISNUMBER(F110)),"TEXTE",IF(OR(W110="",W110&lt;=0),"COMMANDE COUVERTS INCOMPLETE",IF(G110="","UNITE MANQUANTE",IF(COUNTIF(B384:B428,AE110)=0,"UNITE A CONTROLER","OK")))))),N("Z6"))</f>
        <v/>
      </c>
      <c r="AD110" s="144" t="str">
        <f>IF(1=1,IF(E110="","",AD83),N("AB33"))</f>
        <v/>
      </c>
      <c r="AE110" s="125" t="str">
        <f>IF(1=1,IF(G110="","",UPPER(TRIM(SUBSTITUTE(SUBSTITUTE(G110&amp;"",CHAR(160)," ")," "," ")))),N("AC33"))</f>
        <v/>
      </c>
      <c r="AG110" s="244" t="s">
        <v>51</v>
      </c>
    </row>
    <row r="111" spans="1:33" ht="15.75" x14ac:dyDescent="0.25">
      <c r="A111" s="126" t="str">
        <f>IF(1=1,IF(E111="","",A83),N("A34"))</f>
        <v/>
      </c>
      <c r="B111" s="127" t="str">
        <f>IF(1=1,IF(E111="","",B83),N("B34"))</f>
        <v/>
      </c>
      <c r="C111" s="127"/>
      <c r="D111" s="129" t="str">
        <f>IF(ISBLANK(E111),"",LARGE(D83:D110,1)+1)</f>
        <v/>
      </c>
      <c r="E111" s="130"/>
      <c r="F111" s="131"/>
      <c r="G111" s="170"/>
      <c r="H111" s="105"/>
      <c r="I111" s="132" t="str">
        <f>IF(1=1,IF(E111="","",I83),N("H34"))</f>
        <v/>
      </c>
      <c r="J111" s="133" t="str">
        <f>IF(1=1,IF(E111="","",J83),N("I34"))</f>
        <v/>
      </c>
      <c r="K111" s="134" t="str">
        <f>IF(1=1,IF(E111="","",K83),N("J34"))</f>
        <v/>
      </c>
      <c r="L111" s="135" t="str">
        <f>IF(1=1,IF(OR(J111="",O111="",NOT(ISNUMBER(J111)),NOT(ISNUMBER(O111)),J111=0),"",O111/J111),N("L34"))</f>
        <v/>
      </c>
      <c r="M111" s="136" t="str">
        <f>IF(1=1,IF(OR(L111="",NOT(ISNUMBER(F111))),"",F111*L111*IFERROR(INDEX(D384:D428,MATCH(AE111,B384:B428,0)),1)),N("M13"))</f>
        <v/>
      </c>
      <c r="N111" s="137" t="str">
        <f>IF(1=1,IF(F111="","",IF(G111="","",IFERROR(INDEX(E384:E428,MATCH(AE111,B384:B428,0)),G111&amp;""))),N("N6"))</f>
        <v/>
      </c>
      <c r="O111" s="138" t="str">
        <f>IF(1=1,IF(E111="","",O83),N("K34"))</f>
        <v/>
      </c>
      <c r="P111" s="139" t="str">
        <f>IF(1=1,IF(M111="","",IF(AND(ISNUMBER(M111),M111&lt;1,N111="kg"),MAX(1,ROUND(M111*1000,0)),IF(AND(ISNUMBER(M111),M111&lt;1,N111="L"),MAX(1,ROUND(M111*100,0)),ROUND(M111,3)))),N("O34"))</f>
        <v/>
      </c>
      <c r="Q111" s="140" t="str">
        <f>IF(1=1,IF(M111="","",IF(AND(ISNUMBER(M111),M111&lt;1,N111="kg"),"g",IF(AND(ISNUMBER(M111),M111&lt;1,N111="L"),"cl",N111))),N("P34"))</f>
        <v/>
      </c>
      <c r="R111" s="161" t="str">
        <f>IF(1=1,IF(E111="","",IF(F111="","A CONTROLER",IF(NOT(ISNUMBER(F111)),"TEXTE",IF(OR(L111="",L111&lt;=0),"COMMANDE PRINCIPALE INCOMPLETE",IF(G111="","UNITE MANQUANTE",IF(COUNTIF(B384:B428,AE111)=0,"UNITE A CONTROLER","OK")))))),N("Q9"))</f>
        <v/>
      </c>
      <c r="S111" s="105"/>
      <c r="T111" s="141">
        <f t="shared" si="13"/>
        <v>0</v>
      </c>
      <c r="U111" s="133" t="str">
        <f>IF(1=1,IF(E111="","",U83),N("S34"))</f>
        <v/>
      </c>
      <c r="V111" s="133" t="str">
        <f>IF(1=1,IF(E111="","",V83),N("T34"))</f>
        <v/>
      </c>
      <c r="W111" s="135" t="str">
        <f>IF(1=1,IF(OR(U111="",V111="",NOT(ISNUMBER(U111)),NOT(ISNUMBER(V111)),U111=0),"",V111/U111),N("U34"))</f>
        <v/>
      </c>
      <c r="X111" s="136" t="str">
        <f>IF(1=1,IF(OR(W111="",NOT(ISNUMBER(F111))),"",F111*W111*IFERROR(INDEX(D384:D428,MATCH(AE111,B384:B428,0)),1)),N("V7"))</f>
        <v/>
      </c>
      <c r="Y111" s="137" t="str">
        <f>IF(1=1,IF(F111="","",IF(G111="","",IFERROR(INDEX(E384:E428,MATCH(AE111,B384:B428,0)),G111&amp;""))),N("W6"))</f>
        <v/>
      </c>
      <c r="Z111" s="142" t="str">
        <f>IF(1=1,IF(X111="","",IF(AND(ISNUMBER(X111),X111&lt;1,Y111="kg"),MAX(1,ROUND(X111*1000,0)),IF(AND(ISNUMBER(X111),X111&lt;1,Y111="L"),MAX(1,ROUND(X111*100,0)),ROUND(X111,3)))),N("X34"))</f>
        <v/>
      </c>
      <c r="AA111" s="143" t="str">
        <f>IF(1=1,IF(X111="","",IF(AND(ISNUMBER(X111),X111&lt;1,Y111="kg"),"g",IF(AND(ISNUMBER(X111),X111&lt;1,Y111="L"),"cl",Y111))),N("Y34"))</f>
        <v/>
      </c>
      <c r="AB111" s="123" t="str">
        <f>IF(1=1,IF(E111="","",IF(F111="","A CONTROLER",IF(NOT(ISNUMBER(F111)),"TEXTE",IF(OR(W111="",W111&lt;=0),"COMMANDE COUVERTS INCOMPLETE",IF(G111="","UNITE MANQUANTE",IF(COUNTIF(B384:B428,AE111)=0,"UNITE A CONTROLER","OK")))))),N("Z6"))</f>
        <v/>
      </c>
      <c r="AD111" s="144" t="str">
        <f>IF(1=1,IF(E111="","",AD83),N("AB34"))</f>
        <v/>
      </c>
      <c r="AE111" s="125" t="str">
        <f>IF(1=1,IF(G111="","",UPPER(TRIM(SUBSTITUTE(SUBSTITUTE(G111&amp;"",CHAR(160)," ")," "," ")))),N("AC34"))</f>
        <v/>
      </c>
      <c r="AG111" s="244" t="s">
        <v>54</v>
      </c>
    </row>
    <row r="112" spans="1:33" ht="15.75" x14ac:dyDescent="0.25">
      <c r="A112" s="126" t="str">
        <f>IF(1=1,IF(E112="","",A83),N("A35"))</f>
        <v/>
      </c>
      <c r="B112" s="127" t="str">
        <f>IF(1=1,IF(E112="","",B83),N("B35"))</f>
        <v/>
      </c>
      <c r="C112" s="127"/>
      <c r="D112" s="129" t="str">
        <f>IF(ISBLANK(E112),"",LARGE(D83:D111,1)+1)</f>
        <v/>
      </c>
      <c r="E112" s="130"/>
      <c r="F112" s="131"/>
      <c r="G112" s="170"/>
      <c r="H112" s="105"/>
      <c r="I112" s="132" t="str">
        <f>IF(1=1,IF(E112="","",I83),N("H35"))</f>
        <v/>
      </c>
      <c r="J112" s="133" t="str">
        <f>IF(1=1,IF(E112="","",J83),N("I35"))</f>
        <v/>
      </c>
      <c r="K112" s="134" t="str">
        <f>IF(1=1,IF(E112="","",K83),N("J35"))</f>
        <v/>
      </c>
      <c r="L112" s="135" t="str">
        <f>IF(1=1,IF(OR(J112="",O112="",NOT(ISNUMBER(J112)),NOT(ISNUMBER(O112)),J112=0),"",O112/J112),N("L35"))</f>
        <v/>
      </c>
      <c r="M112" s="136" t="str">
        <f>IF(1=1,IF(OR(L112="",NOT(ISNUMBER(F112))),"",F112*L112*IFERROR(INDEX(D384:D428,MATCH(AE112,B384:B428,0)),1)),N("M13"))</f>
        <v/>
      </c>
      <c r="N112" s="137" t="str">
        <f>IF(1=1,IF(F112="","",IF(G112="","",IFERROR(INDEX(E384:E428,MATCH(AE112,B384:B428,0)),G112&amp;""))),N("N6"))</f>
        <v/>
      </c>
      <c r="O112" s="138" t="str">
        <f>IF(1=1,IF(E112="","",O83),N("K35"))</f>
        <v/>
      </c>
      <c r="P112" s="139" t="str">
        <f>IF(1=1,IF(M112="","",IF(AND(ISNUMBER(M112),M112&lt;1,N112="kg"),MAX(1,ROUND(M112*1000,0)),IF(AND(ISNUMBER(M112),M112&lt;1,N112="L"),MAX(1,ROUND(M112*100,0)),ROUND(M112,3)))),N("O35"))</f>
        <v/>
      </c>
      <c r="Q112" s="140" t="str">
        <f>IF(1=1,IF(M112="","",IF(AND(ISNUMBER(M112),M112&lt;1,N112="kg"),"g",IF(AND(ISNUMBER(M112),M112&lt;1,N112="L"),"cl",N112))),N("P35"))</f>
        <v/>
      </c>
      <c r="R112" s="161" t="str">
        <f>IF(1=1,IF(E112="","",IF(F112="","A CONTROLER",IF(NOT(ISNUMBER(F112)),"TEXTE",IF(OR(L112="",L112&lt;=0),"COMMANDE PRINCIPALE INCOMPLETE",IF(G112="","UNITE MANQUANTE",IF(COUNTIF(B384:B428,AE112)=0,"UNITE A CONTROLER","OK")))))),N("Q9"))</f>
        <v/>
      </c>
      <c r="S112" s="105"/>
      <c r="T112" s="141">
        <f t="shared" si="13"/>
        <v>0</v>
      </c>
      <c r="U112" s="133" t="str">
        <f>IF(1=1,IF(E112="","",U83),N("S35"))</f>
        <v/>
      </c>
      <c r="V112" s="133" t="str">
        <f>IF(1=1,IF(E112="","",V83),N("T35"))</f>
        <v/>
      </c>
      <c r="W112" s="135" t="str">
        <f>IF(1=1,IF(OR(U112="",V112="",NOT(ISNUMBER(U112)),NOT(ISNUMBER(V112)),U112=0),"",V112/U112),N("U35"))</f>
        <v/>
      </c>
      <c r="X112" s="136" t="str">
        <f>IF(1=1,IF(OR(W112="",NOT(ISNUMBER(F112))),"",F112*W112*IFERROR(INDEX(D384:D428,MATCH(AE112,B384:B428,0)),1)),N("V7"))</f>
        <v/>
      </c>
      <c r="Y112" s="137" t="str">
        <f>IF(1=1,IF(F112="","",IF(G112="","",IFERROR(INDEX(E384:E428,MATCH(AE112,B384:B428,0)),G112&amp;""))),N("W6"))</f>
        <v/>
      </c>
      <c r="Z112" s="142" t="str">
        <f>IF(1=1,IF(X112="","",IF(AND(ISNUMBER(X112),X112&lt;1,Y112="kg"),MAX(1,ROUND(X112*1000,0)),IF(AND(ISNUMBER(X112),X112&lt;1,Y112="L"),MAX(1,ROUND(X112*100,0)),ROUND(X112,3)))),N("X35"))</f>
        <v/>
      </c>
      <c r="AA112" s="143" t="str">
        <f>IF(1=1,IF(X112="","",IF(AND(ISNUMBER(X112),X112&lt;1,Y112="kg"),"g",IF(AND(ISNUMBER(X112),X112&lt;1,Y112="L"),"cl",Y112))),N("Y35"))</f>
        <v/>
      </c>
      <c r="AB112" s="123" t="str">
        <f>IF(1=1,IF(E112="","",IF(F112="","A CONTROLER",IF(NOT(ISNUMBER(F112)),"TEXTE",IF(OR(W112="",W112&lt;=0),"COMMANDE COUVERTS INCOMPLETE",IF(G112="","UNITE MANQUANTE",IF(COUNTIF(B384:B428,AE112)=0,"UNITE A CONTROLER","OK")))))),N("Z6"))</f>
        <v/>
      </c>
      <c r="AD112" s="144" t="str">
        <f>IF(1=1,IF(E112="","",AD83),N("AB35"))</f>
        <v/>
      </c>
      <c r="AE112" s="125" t="str">
        <f>IF(1=1,IF(G112="","",UPPER(TRIM(SUBSTITUTE(SUBSTITUTE(G112&amp;"",CHAR(160)," ")," "," ")))),N("AC35"))</f>
        <v/>
      </c>
      <c r="AG112" s="244" t="s">
        <v>56</v>
      </c>
    </row>
    <row r="113" spans="1:33" ht="15.75" x14ac:dyDescent="0.25">
      <c r="A113" s="126" t="str">
        <f>IF(1=1,IF(E113="","",A83),N("A36"))</f>
        <v/>
      </c>
      <c r="B113" s="127" t="str">
        <f>IF(1=1,IF(E113="","",B83),N("B36"))</f>
        <v/>
      </c>
      <c r="C113" s="127"/>
      <c r="D113" s="129" t="str">
        <f>IF(ISBLANK(E113),"",LARGE(D83:D112,1)+1)</f>
        <v/>
      </c>
      <c r="E113" s="130"/>
      <c r="F113" s="131"/>
      <c r="G113" s="170"/>
      <c r="H113" s="105"/>
      <c r="I113" s="132" t="str">
        <f>IF(1=1,IF(E113="","",I83),N("H36"))</f>
        <v/>
      </c>
      <c r="J113" s="133" t="str">
        <f>IF(1=1,IF(E113="","",J83),N("I36"))</f>
        <v/>
      </c>
      <c r="K113" s="134" t="str">
        <f>IF(1=1,IF(E113="","",K83),N("J36"))</f>
        <v/>
      </c>
      <c r="L113" s="135" t="str">
        <f>IF(1=1,IF(OR(J113="",O113="",NOT(ISNUMBER(J113)),NOT(ISNUMBER(O113)),J113=0),"",O113/J113),N("L36"))</f>
        <v/>
      </c>
      <c r="M113" s="136" t="str">
        <f>IF(1=1,IF(OR(L113="",NOT(ISNUMBER(F113))),"",F113*L113*IFERROR(INDEX(D384:D428,MATCH(AE113,B384:B428,0)),1)),N("M13"))</f>
        <v/>
      </c>
      <c r="N113" s="137" t="str">
        <f>IF(1=1,IF(F113="","",IF(G113="","",IFERROR(INDEX(E384:E428,MATCH(AE113,B384:B428,0)),G113&amp;""))),N("N6"))</f>
        <v/>
      </c>
      <c r="O113" s="138" t="str">
        <f>IF(1=1,IF(E113="","",O83),N("K36"))</f>
        <v/>
      </c>
      <c r="P113" s="139" t="str">
        <f>IF(1=1,IF(M113="","",IF(AND(ISNUMBER(M113),M113&lt;1,N113="kg"),MAX(1,ROUND(M113*1000,0)),IF(AND(ISNUMBER(M113),M113&lt;1,N113="L"),MAX(1,ROUND(M113*100,0)),ROUND(M113,3)))),N("O36"))</f>
        <v/>
      </c>
      <c r="Q113" s="140" t="str">
        <f>IF(1=1,IF(M113="","",IF(AND(ISNUMBER(M113),M113&lt;1,N113="kg"),"g",IF(AND(ISNUMBER(M113),M113&lt;1,N113="L"),"cl",N113))),N("P36"))</f>
        <v/>
      </c>
      <c r="R113" s="161" t="str">
        <f>IF(1=1,IF(E113="","",IF(F113="","A CONTROLER",IF(NOT(ISNUMBER(F113)),"TEXTE",IF(OR(L113="",L113&lt;=0),"COMMANDE PRINCIPALE INCOMPLETE",IF(G113="","UNITE MANQUANTE",IF(COUNTIF(B384:B428,AE113)=0,"UNITE A CONTROLER","OK")))))),N("Q9"))</f>
        <v/>
      </c>
      <c r="S113" s="105"/>
      <c r="T113" s="141">
        <f t="shared" si="13"/>
        <v>0</v>
      </c>
      <c r="U113" s="133" t="str">
        <f>IF(1=1,IF(E113="","",U83),N("S36"))</f>
        <v/>
      </c>
      <c r="V113" s="133" t="str">
        <f>IF(1=1,IF(E113="","",V83),N("T36"))</f>
        <v/>
      </c>
      <c r="W113" s="135" t="str">
        <f>IF(1=1,IF(OR(U113="",V113="",NOT(ISNUMBER(U113)),NOT(ISNUMBER(V113)),U113=0),"",V113/U113),N("U36"))</f>
        <v/>
      </c>
      <c r="X113" s="136" t="str">
        <f>IF(1=1,IF(OR(W113="",NOT(ISNUMBER(F113))),"",F113*W113*IFERROR(INDEX(D384:D428,MATCH(AE113,B384:B428,0)),1)),N("V7"))</f>
        <v/>
      </c>
      <c r="Y113" s="137" t="str">
        <f>IF(1=1,IF(F113="","",IF(G113="","",IFERROR(INDEX(E384:E428,MATCH(AE113,B384:B428,0)),G113&amp;""))),N("W6"))</f>
        <v/>
      </c>
      <c r="Z113" s="142" t="str">
        <f>IF(1=1,IF(X113="","",IF(AND(ISNUMBER(X113),X113&lt;1,Y113="kg"),MAX(1,ROUND(X113*1000,0)),IF(AND(ISNUMBER(X113),X113&lt;1,Y113="L"),MAX(1,ROUND(X113*100,0)),ROUND(X113,3)))),N("X36"))</f>
        <v/>
      </c>
      <c r="AA113" s="143" t="str">
        <f>IF(1=1,IF(X113="","",IF(AND(ISNUMBER(X113),X113&lt;1,Y113="kg"),"g",IF(AND(ISNUMBER(X113),X113&lt;1,Y113="L"),"cl",Y113))),N("Y36"))</f>
        <v/>
      </c>
      <c r="AB113" s="123" t="str">
        <f>IF(1=1,IF(E113="","",IF(F113="","A CONTROLER",IF(NOT(ISNUMBER(F113)),"TEXTE",IF(OR(W113="",W113&lt;=0),"COMMANDE COUVERTS INCOMPLETE",IF(G113="","UNITE MANQUANTE",IF(COUNTIF(B384:B428,AE113)=0,"UNITE A CONTROLER","OK")))))),N("Z6"))</f>
        <v/>
      </c>
      <c r="AD113" s="144" t="str">
        <f>IF(1=1,IF(E113="","",AD83),N("AB36"))</f>
        <v/>
      </c>
      <c r="AE113" s="125" t="str">
        <f>IF(1=1,IF(G113="","",UPPER(TRIM(SUBSTITUTE(SUBSTITUTE(G113&amp;"",CHAR(160)," ")," "," ")))),N("AC36"))</f>
        <v/>
      </c>
      <c r="AG113" s="244" t="s">
        <v>58</v>
      </c>
    </row>
    <row r="114" spans="1:33" ht="15.75" x14ac:dyDescent="0.25">
      <c r="A114" s="126" t="str">
        <f>IF(1=1,IF(E114="","",A83),N("A37"))</f>
        <v/>
      </c>
      <c r="B114" s="127" t="str">
        <f>IF(1=1,IF(E114="","",B83),N("B37"))</f>
        <v/>
      </c>
      <c r="C114" s="127"/>
      <c r="D114" s="129" t="str">
        <f>IF(ISBLANK(E114),"",LARGE(D83:D113,1)+1)</f>
        <v/>
      </c>
      <c r="E114" s="130"/>
      <c r="F114" s="131"/>
      <c r="G114" s="170"/>
      <c r="H114" s="105"/>
      <c r="I114" s="132" t="str">
        <f>IF(1=1,IF(E114="","",I83),N("H37"))</f>
        <v/>
      </c>
      <c r="J114" s="133" t="str">
        <f>IF(1=1,IF(E114="","",J83),N("I37"))</f>
        <v/>
      </c>
      <c r="K114" s="134" t="str">
        <f>IF(1=1,IF(E114="","",K83),N("J37"))</f>
        <v/>
      </c>
      <c r="L114" s="135" t="str">
        <f>IF(1=1,IF(OR(J114="",O114="",NOT(ISNUMBER(J114)),NOT(ISNUMBER(O114)),J114=0),"",O114/J114),N("L37"))</f>
        <v/>
      </c>
      <c r="M114" s="136" t="str">
        <f>IF(1=1,IF(OR(L114="",NOT(ISNUMBER(F114))),"",F114*L114*IFERROR(INDEX(D384:D428,MATCH(AE114,B384:B428,0)),1)),N("M13"))</f>
        <v/>
      </c>
      <c r="N114" s="137" t="str">
        <f>IF(1=1,IF(F114="","",IF(G114="","",IFERROR(INDEX(E384:E428,MATCH(AE114,B384:B428,0)),G114&amp;""))),N("N6"))</f>
        <v/>
      </c>
      <c r="O114" s="138" t="str">
        <f>IF(1=1,IF(E114="","",O83),N("K37"))</f>
        <v/>
      </c>
      <c r="P114" s="139" t="str">
        <f>IF(1=1,IF(M114="","",IF(AND(ISNUMBER(M114),M114&lt;1,N114="kg"),MAX(1,ROUND(M114*1000,0)),IF(AND(ISNUMBER(M114),M114&lt;1,N114="L"),MAX(1,ROUND(M114*100,0)),ROUND(M114,3)))),N("O37"))</f>
        <v/>
      </c>
      <c r="Q114" s="140" t="str">
        <f>IF(1=1,IF(M114="","",IF(AND(ISNUMBER(M114),M114&lt;1,N114="kg"),"g",IF(AND(ISNUMBER(M114),M114&lt;1,N114="L"),"cl",N114))),N("P37"))</f>
        <v/>
      </c>
      <c r="R114" s="161" t="str">
        <f>IF(1=1,IF(E114="","",IF(F114="","A CONTROLER",IF(NOT(ISNUMBER(F114)),"TEXTE",IF(OR(L114="",L114&lt;=0),"COMMANDE PRINCIPALE INCOMPLETE",IF(G114="","UNITE MANQUANTE",IF(COUNTIF(B384:B428,AE114)=0,"UNITE A CONTROLER","OK")))))),N("Q9"))</f>
        <v/>
      </c>
      <c r="S114" s="105"/>
      <c r="T114" s="141">
        <f t="shared" si="13"/>
        <v>0</v>
      </c>
      <c r="U114" s="133" t="str">
        <f>IF(1=1,IF(E114="","",U83),N("S37"))</f>
        <v/>
      </c>
      <c r="V114" s="133" t="str">
        <f>IF(1=1,IF(E114="","",V83),N("T37"))</f>
        <v/>
      </c>
      <c r="W114" s="135" t="str">
        <f>IF(1=1,IF(OR(U114="",V114="",NOT(ISNUMBER(U114)),NOT(ISNUMBER(V114)),U114=0),"",V114/U114),N("U37"))</f>
        <v/>
      </c>
      <c r="X114" s="136" t="str">
        <f>IF(1=1,IF(OR(W114="",NOT(ISNUMBER(F114))),"",F114*W114*IFERROR(INDEX(D384:D428,MATCH(AE114,B384:B428,0)),1)),N("V7"))</f>
        <v/>
      </c>
      <c r="Y114" s="137" t="str">
        <f>IF(1=1,IF(F114="","",IF(G114="","",IFERROR(INDEX(E384:E428,MATCH(AE114,B384:B428,0)),G114&amp;""))),N("W6"))</f>
        <v/>
      </c>
      <c r="Z114" s="142" t="str">
        <f>IF(1=1,IF(X114="","",IF(AND(ISNUMBER(X114),X114&lt;1,Y114="kg"),MAX(1,ROUND(X114*1000,0)),IF(AND(ISNUMBER(X114),X114&lt;1,Y114="L"),MAX(1,ROUND(X114*100,0)),ROUND(X114,3)))),N("X37"))</f>
        <v/>
      </c>
      <c r="AA114" s="143" t="str">
        <f>IF(1=1,IF(X114="","",IF(AND(ISNUMBER(X114),X114&lt;1,Y114="kg"),"g",IF(AND(ISNUMBER(X114),X114&lt;1,Y114="L"),"cl",Y114))),N("Y37"))</f>
        <v/>
      </c>
      <c r="AB114" s="123" t="str">
        <f>IF(1=1,IF(E114="","",IF(F114="","A CONTROLER",IF(NOT(ISNUMBER(F114)),"TEXTE",IF(OR(W114="",W114&lt;=0),"COMMANDE COUVERTS INCOMPLETE",IF(G114="","UNITE MANQUANTE",IF(COUNTIF(B384:B428,AE114)=0,"UNITE A CONTROLER","OK")))))),N("Z6"))</f>
        <v/>
      </c>
      <c r="AD114" s="144" t="str">
        <f>IF(1=1,IF(E114="","",AD83),N("AB37"))</f>
        <v/>
      </c>
      <c r="AE114" s="125" t="str">
        <f>IF(1=1,IF(G114="","",UPPER(TRIM(SUBSTITUTE(SUBSTITUTE(G114&amp;"",CHAR(160)," ")," "," ")))),N("AC37"))</f>
        <v/>
      </c>
      <c r="AG114" s="244" t="s">
        <v>60</v>
      </c>
    </row>
    <row r="115" spans="1:33" ht="15.75" x14ac:dyDescent="0.25">
      <c r="A115" s="126" t="str">
        <f>IF(1=1,IF(E115="","",A83),N("A38"))</f>
        <v/>
      </c>
      <c r="B115" s="127" t="str">
        <f>IF(1=1,IF(E115="","",B83),N("B38"))</f>
        <v/>
      </c>
      <c r="C115" s="127"/>
      <c r="D115" s="129" t="str">
        <f>IF(ISBLANK(E115),"",LARGE(D83:D114,1)+1)</f>
        <v/>
      </c>
      <c r="E115" s="130"/>
      <c r="F115" s="131"/>
      <c r="G115" s="170"/>
      <c r="H115" s="105"/>
      <c r="I115" s="132" t="str">
        <f>IF(1=1,IF(E115="","",I83),N("H38"))</f>
        <v/>
      </c>
      <c r="J115" s="133" t="str">
        <f>IF(1=1,IF(E115="","",J83),N("I38"))</f>
        <v/>
      </c>
      <c r="K115" s="134" t="str">
        <f>IF(1=1,IF(E115="","",K83),N("J38"))</f>
        <v/>
      </c>
      <c r="L115" s="135" t="str">
        <f>IF(1=1,IF(OR(J115="",O115="",NOT(ISNUMBER(J115)),NOT(ISNUMBER(O115)),J115=0),"",O115/J115),N("L38"))</f>
        <v/>
      </c>
      <c r="M115" s="136" t="str">
        <f>IF(1=1,IF(OR(L115="",NOT(ISNUMBER(F115))),"",F115*L115*IFERROR(INDEX(D384:D428,MATCH(AE115,B384:B428,0)),1)),N("M13"))</f>
        <v/>
      </c>
      <c r="N115" s="137" t="str">
        <f>IF(1=1,IF(F115="","",IF(G115="","",IFERROR(INDEX(E384:E428,MATCH(AE115,B384:B428,0)),G115&amp;""))),N("N6"))</f>
        <v/>
      </c>
      <c r="O115" s="138" t="str">
        <f>IF(1=1,IF(E115="","",O83),N("K38"))</f>
        <v/>
      </c>
      <c r="P115" s="139" t="str">
        <f>IF(1=1,IF(M115="","",IF(AND(ISNUMBER(M115),M115&lt;1,N115="kg"),MAX(1,ROUND(M115*1000,0)),IF(AND(ISNUMBER(M115),M115&lt;1,N115="L"),MAX(1,ROUND(M115*100,0)),ROUND(M115,3)))),N("O38"))</f>
        <v/>
      </c>
      <c r="Q115" s="140" t="str">
        <f>IF(1=1,IF(M115="","",IF(AND(ISNUMBER(M115),M115&lt;1,N115="kg"),"g",IF(AND(ISNUMBER(M115),M115&lt;1,N115="L"),"cl",N115))),N("P38"))</f>
        <v/>
      </c>
      <c r="R115" s="161" t="str">
        <f>IF(1=1,IF(E115="","",IF(F115="","A CONTROLER",IF(NOT(ISNUMBER(F115)),"TEXTE",IF(OR(L115="",L115&lt;=0),"COMMANDE PRINCIPALE INCOMPLETE",IF(G115="","UNITE MANQUANTE",IF(COUNTIF(B384:B428,AE115)=0,"UNITE A CONTROLER","OK")))))),N("Q9"))</f>
        <v/>
      </c>
      <c r="S115" s="105"/>
      <c r="T115" s="141">
        <f t="shared" si="13"/>
        <v>0</v>
      </c>
      <c r="U115" s="133" t="str">
        <f>IF(1=1,IF(E115="","",U83),N("S38"))</f>
        <v/>
      </c>
      <c r="V115" s="133" t="str">
        <f>IF(1=1,IF(E115="","",V83),N("T38"))</f>
        <v/>
      </c>
      <c r="W115" s="135" t="str">
        <f>IF(1=1,IF(OR(U115="",V115="",NOT(ISNUMBER(U115)),NOT(ISNUMBER(V115)),U115=0),"",V115/U115),N("U38"))</f>
        <v/>
      </c>
      <c r="X115" s="136" t="str">
        <f>IF(1=1,IF(OR(W115="",NOT(ISNUMBER(F115))),"",F115*W115*IFERROR(INDEX(D384:D428,MATCH(AE115,B384:B428,0)),1)),N("V7"))</f>
        <v/>
      </c>
      <c r="Y115" s="137" t="str">
        <f>IF(1=1,IF(F115="","",IF(G115="","",IFERROR(INDEX(E384:E428,MATCH(AE115,B384:B428,0)),G115&amp;""))),N("W6"))</f>
        <v/>
      </c>
      <c r="Z115" s="142" t="str">
        <f>IF(1=1,IF(X115="","",IF(AND(ISNUMBER(X115),X115&lt;1,Y115="kg"),MAX(1,ROUND(X115*1000,0)),IF(AND(ISNUMBER(X115),X115&lt;1,Y115="L"),MAX(1,ROUND(X115*100,0)),ROUND(X115,3)))),N("X38"))</f>
        <v/>
      </c>
      <c r="AA115" s="143" t="str">
        <f>IF(1=1,IF(X115="","",IF(AND(ISNUMBER(X115),X115&lt;1,Y115="kg"),"g",IF(AND(ISNUMBER(X115),X115&lt;1,Y115="L"),"cl",Y115))),N("Y38"))</f>
        <v/>
      </c>
      <c r="AB115" s="123" t="str">
        <f>IF(1=1,IF(E115="","",IF(F115="","A CONTROLER",IF(NOT(ISNUMBER(F115)),"TEXTE",IF(OR(W115="",W115&lt;=0),"COMMANDE COUVERTS INCOMPLETE",IF(G115="","UNITE MANQUANTE",IF(COUNTIF(B384:B428,AE115)=0,"UNITE A CONTROLER","OK")))))),N("Z6"))</f>
        <v/>
      </c>
      <c r="AD115" s="144" t="str">
        <f>IF(1=1,IF(E115="","",AD83),N("AB38"))</f>
        <v/>
      </c>
      <c r="AE115" s="125" t="str">
        <f>IF(1=1,IF(G115="","",UPPER(TRIM(SUBSTITUTE(SUBSTITUTE(G115&amp;"",CHAR(160)," ")," "," ")))),N("AC38"))</f>
        <v/>
      </c>
      <c r="AG115" s="244" t="s">
        <v>62</v>
      </c>
    </row>
    <row r="116" spans="1:33" ht="15.75" x14ac:dyDescent="0.25">
      <c r="A116" s="126" t="str">
        <f>IF(1=1,IF(E116="","",A83),N("A39"))</f>
        <v/>
      </c>
      <c r="B116" s="127" t="str">
        <f>IF(1=1,IF(E116="","",B83),N("B39"))</f>
        <v/>
      </c>
      <c r="C116" s="127"/>
      <c r="D116" s="129" t="str">
        <f>IF(ISBLANK(E116),"",LARGE(D83:D115,1)+1)</f>
        <v/>
      </c>
      <c r="E116" s="130"/>
      <c r="F116" s="131"/>
      <c r="G116" s="170"/>
      <c r="H116" s="105"/>
      <c r="I116" s="132" t="str">
        <f>IF(1=1,IF(E116="","",I83),N("H39"))</f>
        <v/>
      </c>
      <c r="J116" s="133" t="str">
        <f>IF(1=1,IF(E116="","",J83),N("I39"))</f>
        <v/>
      </c>
      <c r="K116" s="134" t="str">
        <f>IF(1=1,IF(E116="","",K83),N("J39"))</f>
        <v/>
      </c>
      <c r="L116" s="135" t="str">
        <f>IF(1=1,IF(OR(J116="",O116="",NOT(ISNUMBER(J116)),NOT(ISNUMBER(O116)),J116=0),"",O116/J116),N("L39"))</f>
        <v/>
      </c>
      <c r="M116" s="136" t="str">
        <f>IF(1=1,IF(OR(L116="",NOT(ISNUMBER(F116))),"",F116*L116*IFERROR(INDEX(D384:D428,MATCH(AE116,B384:B428,0)),1)),N("M13"))</f>
        <v/>
      </c>
      <c r="N116" s="137" t="str">
        <f>IF(1=1,IF(F116="","",IF(G116="","",IFERROR(INDEX(E384:E428,MATCH(AE116,B384:B428,0)),G116&amp;""))),N("N6"))</f>
        <v/>
      </c>
      <c r="O116" s="138" t="str">
        <f>IF(1=1,IF(E116="","",O83),N("K39"))</f>
        <v/>
      </c>
      <c r="P116" s="139" t="str">
        <f>IF(1=1,IF(M116="","",IF(AND(ISNUMBER(M116),M116&lt;1,N116="kg"),MAX(1,ROUND(M116*1000,0)),IF(AND(ISNUMBER(M116),M116&lt;1,N116="L"),MAX(1,ROUND(M116*100,0)),ROUND(M116,3)))),N("O39"))</f>
        <v/>
      </c>
      <c r="Q116" s="140" t="str">
        <f>IF(1=1,IF(M116="","",IF(AND(ISNUMBER(M116),M116&lt;1,N116="kg"),"g",IF(AND(ISNUMBER(M116),M116&lt;1,N116="L"),"cl",N116))),N("P39"))</f>
        <v/>
      </c>
      <c r="R116" s="161" t="str">
        <f>IF(1=1,IF(E116="","",IF(F116="","A CONTROLER",IF(NOT(ISNUMBER(F116)),"TEXTE",IF(OR(L116="",L116&lt;=0),"COMMANDE PRINCIPALE INCOMPLETE",IF(G116="","UNITE MANQUANTE",IF(COUNTIF(B384:B428,AE116)=0,"UNITE A CONTROLER","OK")))))),N("Q9"))</f>
        <v/>
      </c>
      <c r="S116" s="105"/>
      <c r="T116" s="141">
        <f t="shared" si="13"/>
        <v>0</v>
      </c>
      <c r="U116" s="133" t="str">
        <f>IF(1=1,IF(E116="","",U83),N("S39"))</f>
        <v/>
      </c>
      <c r="V116" s="133" t="str">
        <f>IF(1=1,IF(E116="","",V83),N("T39"))</f>
        <v/>
      </c>
      <c r="W116" s="135" t="str">
        <f>IF(1=1,IF(OR(U116="",V116="",NOT(ISNUMBER(U116)),NOT(ISNUMBER(V116)),U116=0),"",V116/U116),N("U39"))</f>
        <v/>
      </c>
      <c r="X116" s="136" t="str">
        <f>IF(1=1,IF(OR(W116="",NOT(ISNUMBER(F116))),"",F116*W116*IFERROR(INDEX(D384:D428,MATCH(AE116,B384:B428,0)),1)),N("V7"))</f>
        <v/>
      </c>
      <c r="Y116" s="137" t="str">
        <f>IF(1=1,IF(F116="","",IF(G116="","",IFERROR(INDEX(E384:E428,MATCH(AE116,B384:B428,0)),G116&amp;""))),N("W6"))</f>
        <v/>
      </c>
      <c r="Z116" s="142" t="str">
        <f>IF(1=1,IF(X116="","",IF(AND(ISNUMBER(X116),X116&lt;1,Y116="kg"),MAX(1,ROUND(X116*1000,0)),IF(AND(ISNUMBER(X116),X116&lt;1,Y116="L"),MAX(1,ROUND(X116*100,0)),ROUND(X116,3)))),N("X39"))</f>
        <v/>
      </c>
      <c r="AA116" s="143" t="str">
        <f>IF(1=1,IF(X116="","",IF(AND(ISNUMBER(X116),X116&lt;1,Y116="kg"),"g",IF(AND(ISNUMBER(X116),X116&lt;1,Y116="L"),"cl",Y116))),N("Y39"))</f>
        <v/>
      </c>
      <c r="AB116" s="123" t="str">
        <f>IF(1=1,IF(E116="","",IF(F116="","A CONTROLER",IF(NOT(ISNUMBER(F116)),"TEXTE",IF(OR(W116="",W116&lt;=0),"COMMANDE COUVERTS INCOMPLETE",IF(G116="","UNITE MANQUANTE",IF(COUNTIF(B384:B428,AE116)=0,"UNITE A CONTROLER","OK")))))),N("Z6"))</f>
        <v/>
      </c>
      <c r="AD116" s="144" t="str">
        <f>IF(1=1,IF(E116="","",AD83),N("AB39"))</f>
        <v/>
      </c>
      <c r="AE116" s="125" t="str">
        <f>IF(1=1,IF(G116="","",UPPER(TRIM(SUBSTITUTE(SUBSTITUTE(G116&amp;"",CHAR(160)," ")," "," ")))),N("AC39"))</f>
        <v/>
      </c>
      <c r="AG116" s="244" t="s">
        <v>64</v>
      </c>
    </row>
    <row r="117" spans="1:33" ht="24" customHeight="1" x14ac:dyDescent="0.25">
      <c r="A117" s="126" t="str">
        <f>IF(1=1,IF(E117="","",A83),N("A40"))</f>
        <v/>
      </c>
      <c r="B117" s="127" t="str">
        <f>IF(1=1,IF(E117="","",B83),N("B40"))</f>
        <v/>
      </c>
      <c r="C117" s="127"/>
      <c r="D117" s="129" t="str">
        <f>IF(ISBLANK(E117),"",LARGE(D83:D116,1)+1)</f>
        <v/>
      </c>
      <c r="E117" s="130"/>
      <c r="F117" s="131"/>
      <c r="G117" s="170"/>
      <c r="H117" s="105"/>
      <c r="I117" s="132" t="str">
        <f>IF(1=1,IF(E117="","",I83),N("H40"))</f>
        <v/>
      </c>
      <c r="J117" s="133" t="str">
        <f>IF(1=1,IF(E117="","",J83),N("I40"))</f>
        <v/>
      </c>
      <c r="K117" s="134" t="str">
        <f>IF(1=1,IF(E117="","",K83),N("J40"))</f>
        <v/>
      </c>
      <c r="L117" s="135" t="str">
        <f>IF(1=1,IF(OR(J117="",O117="",NOT(ISNUMBER(J117)),NOT(ISNUMBER(O117)),J117=0),"",O117/J117),N("L40"))</f>
        <v/>
      </c>
      <c r="M117" s="136" t="str">
        <f>IF(1=1,IF(OR(L117="",NOT(ISNUMBER(F117))),"",F117*L117*IFERROR(INDEX(D384:D428,MATCH(AE117,B384:B428,0)),1)),N("M13"))</f>
        <v/>
      </c>
      <c r="N117" s="137" t="str">
        <f>IF(1=1,IF(F117="","",IF(G117="","",IFERROR(INDEX(E384:E428,MATCH(AE117,B384:B428,0)),G117&amp;""))),N("N6"))</f>
        <v/>
      </c>
      <c r="O117" s="138" t="str">
        <f>IF(1=1,IF(E117="","",O83),N("K40"))</f>
        <v/>
      </c>
      <c r="P117" s="139" t="str">
        <f>IF(1=1,IF(M117="","",IF(AND(ISNUMBER(M117),M117&lt;1,N117="kg"),MAX(1,ROUND(M117*1000,0)),IF(AND(ISNUMBER(M117),M117&lt;1,N117="L"),MAX(1,ROUND(M117*100,0)),ROUND(M117,3)))),N("O40"))</f>
        <v/>
      </c>
      <c r="Q117" s="140" t="str">
        <f>IF(1=1,IF(M117="","",IF(AND(ISNUMBER(M117),M117&lt;1,N117="kg"),"g",IF(AND(ISNUMBER(M117),M117&lt;1,N117="L"),"cl",N117))),N("P40"))</f>
        <v/>
      </c>
      <c r="R117" s="161" t="str">
        <f>IF(1=1,IF(E117="","",IF(F117="","A CONTROLER",IF(NOT(ISNUMBER(F117)),"TEXTE",IF(OR(L117="",L117&lt;=0),"COMMANDE PRINCIPALE INCOMPLETE",IF(G117="","UNITE MANQUANTE",IF(COUNTIF(B384:B428,AE117)=0,"UNITE A CONTROLER","OK")))))),N("Q9"))</f>
        <v/>
      </c>
      <c r="S117" s="105"/>
      <c r="T117" s="141">
        <f t="shared" si="13"/>
        <v>0</v>
      </c>
      <c r="U117" s="133" t="str">
        <f>IF(1=1,IF(E117="","",U83),N("S40"))</f>
        <v/>
      </c>
      <c r="V117" s="133" t="str">
        <f>IF(1=1,IF(E117="","",V83),N("T40"))</f>
        <v/>
      </c>
      <c r="W117" s="135" t="str">
        <f>IF(1=1,IF(OR(U117="",V117="",NOT(ISNUMBER(U117)),NOT(ISNUMBER(V117)),U117=0),"",V117/U117),N("U40"))</f>
        <v/>
      </c>
      <c r="X117" s="136" t="str">
        <f>IF(1=1,IF(OR(W117="",NOT(ISNUMBER(F117))),"",F117*W117*IFERROR(INDEX(D384:D428,MATCH(AE117,B384:B428,0)),1)),N("V7"))</f>
        <v/>
      </c>
      <c r="Y117" s="137" t="str">
        <f>IF(1=1,IF(F117="","",IF(G117="","",IFERROR(INDEX(E384:E428,MATCH(AE117,B384:B428,0)),G117&amp;""))),N("W6"))</f>
        <v/>
      </c>
      <c r="Z117" s="142" t="str">
        <f>IF(1=1,IF(X117="","",IF(AND(ISNUMBER(X117),X117&lt;1,Y117="kg"),MAX(1,ROUND(X117*1000,0)),IF(AND(ISNUMBER(X117),X117&lt;1,Y117="L"),MAX(1,ROUND(X117*100,0)),ROUND(X117,3)))),N("X40"))</f>
        <v/>
      </c>
      <c r="AA117" s="143" t="str">
        <f>IF(1=1,IF(X117="","",IF(AND(ISNUMBER(X117),X117&lt;1,Y117="kg"),"g",IF(AND(ISNUMBER(X117),X117&lt;1,Y117="L"),"cl",Y117))),N("Y40"))</f>
        <v/>
      </c>
      <c r="AB117" s="123" t="str">
        <f>IF(1=1,IF(E117="","",IF(F117="","A CONTROLER",IF(NOT(ISNUMBER(F117)),"TEXTE",IF(OR(W117="",W117&lt;=0),"COMMANDE COUVERTS INCOMPLETE",IF(G117="","UNITE MANQUANTE",IF(COUNTIF(B384:B428,AE117)=0,"UNITE A CONTROLER","OK")))))),N("Z6"))</f>
        <v/>
      </c>
      <c r="AD117" s="144" t="str">
        <f>IF(1=1,IF(E117="","",AD83),N("AB40"))</f>
        <v/>
      </c>
      <c r="AE117" s="125" t="str">
        <f>IF(1=1,IF(G117="","",UPPER(TRIM(SUBSTITUTE(SUBSTITUTE(G117&amp;"",CHAR(160)," ")," "," ")))),N("AC40"))</f>
        <v/>
      </c>
      <c r="AG117" s="244" t="s">
        <v>66</v>
      </c>
    </row>
    <row r="118" spans="1:33" ht="23.25" x14ac:dyDescent="0.25">
      <c r="A118" s="171"/>
      <c r="B118" s="172" t="s">
        <v>230</v>
      </c>
      <c r="C118" s="173"/>
      <c r="D118" s="174" t="s">
        <v>239</v>
      </c>
      <c r="E118" s="173"/>
      <c r="F118" s="173"/>
      <c r="G118" s="173"/>
      <c r="H118" s="175"/>
      <c r="I118" s="173"/>
      <c r="J118" s="173"/>
      <c r="K118" s="173"/>
      <c r="L118" s="173"/>
      <c r="M118" s="173"/>
      <c r="N118" s="173"/>
      <c r="O118" s="173"/>
      <c r="P118" s="173" t="str">
        <f>D118</f>
        <v>SOUS-FAMILLE</v>
      </c>
      <c r="Q118" s="173"/>
      <c r="R118" s="173"/>
      <c r="S118" s="175"/>
      <c r="T118" s="176" t="s">
        <v>664</v>
      </c>
      <c r="U118" s="177" cm="1">
        <f t="array" ref="U118">SUMPRODUCT(LEN(E120:E154)-LEN(SUBSTITUTE(E120:E154,"*","")))</f>
        <v>0</v>
      </c>
      <c r="V118" s="173"/>
      <c r="W118" s="173" t="str">
        <f>D118</f>
        <v>SOUS-FAMILLE</v>
      </c>
      <c r="X118" s="173"/>
      <c r="Y118" s="173"/>
      <c r="Z118" s="173"/>
      <c r="AA118" s="173"/>
      <c r="AB118" s="178"/>
      <c r="AC118" s="173"/>
      <c r="AD118" s="173"/>
      <c r="AE118" s="179" t="str">
        <f>B120</f>
        <v>NOM DE LA RECETTE À SAISIR</v>
      </c>
      <c r="AG118" s="244" t="s">
        <v>68</v>
      </c>
    </row>
    <row r="119" spans="1:33" ht="32.25" thickBot="1" x14ac:dyDescent="0.3">
      <c r="A119" s="92" t="s">
        <v>155</v>
      </c>
      <c r="B119" s="92" t="s">
        <v>1</v>
      </c>
      <c r="C119" s="92"/>
      <c r="D119" s="92" t="s">
        <v>2</v>
      </c>
      <c r="E119" s="92" t="s">
        <v>117</v>
      </c>
      <c r="F119" s="92" t="s">
        <v>3</v>
      </c>
      <c r="G119" s="92" t="s">
        <v>4</v>
      </c>
      <c r="H119" s="81"/>
      <c r="I119" s="157" t="s">
        <v>5</v>
      </c>
      <c r="J119" s="92" t="s">
        <v>114</v>
      </c>
      <c r="K119" s="92" t="s">
        <v>4</v>
      </c>
      <c r="L119" s="92" t="s">
        <v>6</v>
      </c>
      <c r="M119" s="94" t="s">
        <v>7</v>
      </c>
      <c r="N119" s="94" t="s">
        <v>116</v>
      </c>
      <c r="O119" s="95" t="s">
        <v>115</v>
      </c>
      <c r="P119" s="96" t="s">
        <v>8</v>
      </c>
      <c r="Q119" s="97" t="s">
        <v>9</v>
      </c>
      <c r="R119" s="92" t="s">
        <v>10</v>
      </c>
      <c r="S119" s="81"/>
      <c r="T119" s="92" t="s">
        <v>117</v>
      </c>
      <c r="U119" s="98" t="s">
        <v>11</v>
      </c>
      <c r="V119" s="95" t="s">
        <v>12</v>
      </c>
      <c r="W119" s="92" t="s">
        <v>13</v>
      </c>
      <c r="X119" s="94" t="s">
        <v>7</v>
      </c>
      <c r="Y119" s="94" t="s">
        <v>116</v>
      </c>
      <c r="Z119" s="99" t="s">
        <v>8</v>
      </c>
      <c r="AA119" s="97" t="s">
        <v>9</v>
      </c>
      <c r="AB119" s="99" t="s">
        <v>10</v>
      </c>
      <c r="AC119" s="240"/>
      <c r="AD119" s="92" t="s">
        <v>14</v>
      </c>
      <c r="AE119" s="92" t="s">
        <v>15</v>
      </c>
      <c r="AG119" s="244" t="s">
        <v>70</v>
      </c>
    </row>
    <row r="120" spans="1:33" ht="18.75" x14ac:dyDescent="0.25">
      <c r="A120" s="158" t="s">
        <v>5640</v>
      </c>
      <c r="B120" s="101" t="s">
        <v>20</v>
      </c>
      <c r="C120" s="101"/>
      <c r="D120" s="102">
        <v>0</v>
      </c>
      <c r="E120" s="103" t="s">
        <v>21</v>
      </c>
      <c r="F120" s="104">
        <v>10</v>
      </c>
      <c r="G120" s="8" t="s">
        <v>119</v>
      </c>
      <c r="H120" s="105"/>
      <c r="I120" s="106" t="str">
        <f>E120</f>
        <v>ÉLÉMENT PRINCIPAL À SAISIR</v>
      </c>
      <c r="J120" s="107">
        <f>F120</f>
        <v>10</v>
      </c>
      <c r="K120" s="108" t="str">
        <f>G120</f>
        <v>Quoi ?</v>
      </c>
      <c r="L120" s="109">
        <f>IF(1=1,IF(OR(J120="",O120="",NOT(ISNUMBER(J120)),NOT(ISNUMBER(O120)),J120=0),"",O120/J120),N("L6"))</f>
        <v>15</v>
      </c>
      <c r="M120" s="110">
        <f>IF(1=1,IF(OR(L120="",NOT(ISNUMBER(F120))),"",F120*L120*IFERROR(INDEX(D384:D428,MATCH(AE120,B384:B428,0)),1)),N("M13"))</f>
        <v>150</v>
      </c>
      <c r="N120" s="111" t="str">
        <f>IF(1=1,IF(F120="","",IF(G120="","",IFERROR(INDEX(E384:E428,MATCH(AE120,B384:B428,0)),G120&amp;""))),N("N6"))</f>
        <v>Quoi ?</v>
      </c>
      <c r="O120" s="112">
        <v>150</v>
      </c>
      <c r="P120" s="113">
        <f>IF(1=1,IF(M120="","",IF(AND(ISNUMBER(M120),M120&lt;1,N120="kg"),MAX(1,ROUND(M120*1000,0)),IF(AND(ISNUMBER(M120),M120&lt;1,N120="L"),MAX(1,ROUND(M120*100,0)),ROUND(M120,3)))),N("O6"))</f>
        <v>150</v>
      </c>
      <c r="Q120" s="114" t="str">
        <f>IF(1=1,IF(M120="","",IF(AND(ISNUMBER(M120),M120&lt;1,N120="kg"),"g",IF(AND(ISNUMBER(M120),M120&lt;1,N120="L"),"cl",N120))),N("P6"))</f>
        <v>Quoi ?</v>
      </c>
      <c r="R120" s="115" t="str">
        <f>IF(1=1,IF(E120="","",IF(F120="","A CONTROLER",IF(NOT(ISNUMBER(F120)),"TEXTE",IF(OR(L120="",L120&lt;=0),"COMMANDE PRINCIPALE INCOMPLETE",IF(G120="","UNITE MANQUANTE",IF(COUNTIF(B384:B428,AE120)=0,"UNITE A CONTROLER","OK")))))),N("Q9"))</f>
        <v>UNITE A CONTROLER</v>
      </c>
      <c r="S120" s="105"/>
      <c r="T120" s="159" t="str">
        <f>B120</f>
        <v>NOM DE LA RECETTE À SAISIR</v>
      </c>
      <c r="U120" s="117">
        <v>100</v>
      </c>
      <c r="V120" s="112">
        <v>150</v>
      </c>
      <c r="W120" s="118">
        <f>IF(1=1,IF(OR(U120="",V120="",NOT(ISNUMBER(U120)),NOT(ISNUMBER(V120)),U120=0),"",V120/U120),N("U6"))</f>
        <v>1.5</v>
      </c>
      <c r="X120" s="119">
        <f>IF(1=1,IF(OR(W120="",NOT(ISNUMBER(F120))),"",F120*W120*IFERROR(INDEX(D384:D428,MATCH(AE120,B384:B428,0)),1)),N("V7"))</f>
        <v>15</v>
      </c>
      <c r="Y120" s="120" t="str">
        <f>IF(1=1,IF(F120="","",IF(G120="","",IFERROR(INDEX(E384:E428,MATCH(AE120,B384:B428,0)),G120&amp;""))),N("W6"))</f>
        <v>Quoi ?</v>
      </c>
      <c r="Z120" s="121">
        <f>IF(1=1,IF(X120="","",IF(AND(ISNUMBER(X120),X120&lt;1,Y120="kg"),MAX(1,ROUND(X120*1000,0)),IF(AND(ISNUMBER(X120),X120&lt;1,Y120="L"),MAX(1,ROUND(X120*100,0)),ROUND(X120,3)))),N("X6"))</f>
        <v>15</v>
      </c>
      <c r="AA120" s="122" t="str">
        <f>IF(1=1,IF(X120="","",IF(AND(ISNUMBER(X120),X120&lt;1,Y120="kg"),"g",IF(AND(ISNUMBER(X120),X120&lt;1,Y120="L"),"cl",Y120))),N("Y6"))</f>
        <v>Quoi ?</v>
      </c>
      <c r="AB120" s="123" t="str">
        <f>IF(1=1,IF(E120="","",IF(F120="","A CONTROLER",IF(NOT(ISNUMBER(F120)),"TEXTE",IF(OR(W120="",W120&lt;=0),"COMMANDE COUVERTS INCOMPLETE",IF(G120="","UNITE MANQUANTE",IF(COUNTIF(B384:B428,AE120)=0,"UNITE A CONTROLER","OK")))))),N("Z6"))</f>
        <v>UNITE A CONTROLER</v>
      </c>
      <c r="AD120" s="124">
        <v>62</v>
      </c>
      <c r="AE120" s="125" t="str">
        <f>IF(1=1,IF(G120="","",UPPER(TRIM(SUBSTITUTE(SUBSTITUTE(G120&amp;"",CHAR(160)," ")," "," ")))),N("AC6"))</f>
        <v>QUOI ?</v>
      </c>
      <c r="AG120" s="244" t="s">
        <v>72</v>
      </c>
    </row>
    <row r="121" spans="1:33" ht="15.75" x14ac:dyDescent="0.25">
      <c r="A121" s="160" t="str">
        <f>IF(1=1,IF(E121="","",A120),N("A7"))</f>
        <v/>
      </c>
      <c r="B121" s="127" t="str">
        <f>IF(1=1,IF(E121="","",B120),N("B7"))</f>
        <v/>
      </c>
      <c r="C121" s="128"/>
      <c r="D121" s="129" t="str">
        <f>IF(ISBLANK(E121),"",LARGE(D120:D120,1)+1)</f>
        <v/>
      </c>
      <c r="E121" s="130"/>
      <c r="F121" s="131"/>
      <c r="G121" s="170"/>
      <c r="H121" s="105"/>
      <c r="I121" s="132" t="str">
        <f>IF(1=1,IF(E121="","",I120),N("H7"))</f>
        <v/>
      </c>
      <c r="J121" s="133" t="str">
        <f>IF(1=1,IF(E121="","",J120),N("I7"))</f>
        <v/>
      </c>
      <c r="K121" s="134" t="str">
        <f>IF(1=1,IF(E121="","",K120),N("J7"))</f>
        <v/>
      </c>
      <c r="L121" s="135" t="str">
        <f>IF(1=1,IF(OR(J121="",O121="",NOT(ISNUMBER(J121)),NOT(ISNUMBER(O121)),J121=0),"",O121/J121),N("L7"))</f>
        <v/>
      </c>
      <c r="M121" s="136" t="str">
        <f>IF(1=1,IF(OR(L121="",NOT(ISNUMBER(F121))),"",F121*L121*IFERROR(INDEX(D384:D428,MATCH(AE121,B384:B428,0)),1)),N("M13"))</f>
        <v/>
      </c>
      <c r="N121" s="137" t="str">
        <f>IF(1=1,IF(F121="","",IF(G121="","",IFERROR(INDEX(E384:E428,MATCH(AE121,B384:B428,0)),G121&amp;""))),N("N6"))</f>
        <v/>
      </c>
      <c r="O121" s="138" t="str">
        <f>IF(1=1,IF(E121="","",O120),N("K7"))</f>
        <v/>
      </c>
      <c r="P121" s="139" t="str">
        <f>IF(1=1,IF(M121="","",IF(AND(ISNUMBER(M121),M121&lt;1,N121="kg"),MAX(1,ROUND(M121*1000,0)),IF(AND(ISNUMBER(M121),M121&lt;1,N121="L"),MAX(1,ROUND(M121*100,0)),ROUND(M121,3)))),N("O7"))</f>
        <v/>
      </c>
      <c r="Q121" s="140" t="str">
        <f>IF(1=1,IF(M121="","",IF(AND(ISNUMBER(M121),M121&lt;1,N121="kg"),"g",IF(AND(ISNUMBER(M121),M121&lt;1,N121="L"),"cl",N121))),N("P7"))</f>
        <v/>
      </c>
      <c r="R121" s="161" t="str">
        <f>IF(1=1,IF(E121="","",IF(F121="","A CONTROLER",IF(NOT(ISNUMBER(F121)),"TEXTE",IF(OR(L121="",L121&lt;=0),"COMMANDE PRINCIPALE INCOMPLETE",IF(G121="","UNITE MANQUANTE",IF(COUNTIF(B384:B428,AE121)=0,"UNITE A CONTROLER","OK")))))),N("Q9"))</f>
        <v/>
      </c>
      <c r="S121" s="105"/>
      <c r="T121" s="141">
        <f t="shared" ref="T121:T154" si="14">E121</f>
        <v>0</v>
      </c>
      <c r="U121" s="133" t="str">
        <f>IF(1=1,IF(E121="","",U120),N("S7"))</f>
        <v/>
      </c>
      <c r="V121" s="133" t="str">
        <f>IF(1=1,IF(E121="","",V120),N("T7"))</f>
        <v/>
      </c>
      <c r="W121" s="135" t="str">
        <f>IF(1=1,IF(OR(U121="",V121="",NOT(ISNUMBER(U121)),NOT(ISNUMBER(V121)),U121=0),"",V121/U121),N("U7"))</f>
        <v/>
      </c>
      <c r="X121" s="136" t="str">
        <f>IF(1=1,IF(OR(W121="",NOT(ISNUMBER(F121))),"",F121*W121*IFERROR(INDEX(D384:D428,MATCH(AE121,B384:B428,0)),1)),N("V7"))</f>
        <v/>
      </c>
      <c r="Y121" s="137" t="str">
        <f>IF(1=1,IF(F121="","",IF(G121="","",IFERROR(INDEX(E384:E428,MATCH(AE121,B384:B428,0)),G121&amp;""))),N("W6"))</f>
        <v/>
      </c>
      <c r="Z121" s="142" t="str">
        <f>IF(1=1,IF(X121="","",IF(AND(ISNUMBER(X121),X121&lt;1,Y121="kg"),MAX(1,ROUND(X121*1000,0)),IF(AND(ISNUMBER(X121),X121&lt;1,Y121="L"),MAX(1,ROUND(X121*100,0)),ROUND(X121,3)))),N("X7"))</f>
        <v/>
      </c>
      <c r="AA121" s="143" t="str">
        <f>IF(1=1,IF(X121="","",IF(AND(ISNUMBER(X121),X121&lt;1,Y121="kg"),"g",IF(AND(ISNUMBER(X121),X121&lt;1,Y121="L"),"cl",Y121))),N("Y7"))</f>
        <v/>
      </c>
      <c r="AB121" s="123" t="str">
        <f>IF(1=1,IF(E121="","",IF(F121="","A CONTROLER",IF(NOT(ISNUMBER(F121)),"TEXTE",IF(OR(W121="",W121&lt;=0),"COMMANDE COUVERTS INCOMPLETE",IF(G121="","UNITE MANQUANTE",IF(COUNTIF(B384:B428,AE121)=0,"UNITE A CONTROLER","OK")))))),N("Z6"))</f>
        <v/>
      </c>
      <c r="AD121" s="144" t="str">
        <f>IF(1=1,IF(E121="","",AD120),N("AB7"))</f>
        <v/>
      </c>
      <c r="AE121" s="125" t="str">
        <f>IF(1=1,IF(G121="","",UPPER(TRIM(SUBSTITUTE(SUBSTITUTE(G121&amp;"",CHAR(160)," ")," "," ")))),N("AC7"))</f>
        <v/>
      </c>
      <c r="AG121" s="244" t="s">
        <v>74</v>
      </c>
    </row>
    <row r="122" spans="1:33" ht="15.75" x14ac:dyDescent="0.25">
      <c r="A122" s="160" t="str">
        <f>IF(1=1,IF(E122="","",A120),N("A8"))</f>
        <v/>
      </c>
      <c r="B122" s="127" t="str">
        <f>IF(1=1,IF(E122="","",B120),N("B8"))</f>
        <v/>
      </c>
      <c r="C122" s="128"/>
      <c r="D122" s="129" t="str">
        <f>IF(ISBLANK(E122),"",LARGE(D120:D121,1)+1)</f>
        <v/>
      </c>
      <c r="E122" s="130"/>
      <c r="F122" s="131"/>
      <c r="G122" s="170"/>
      <c r="H122" s="105"/>
      <c r="I122" s="132" t="str">
        <f>IF(1=1,IF(E122="","",I120),N("H8"))</f>
        <v/>
      </c>
      <c r="J122" s="133" t="str">
        <f>IF(1=1,IF(E122="","",J120),N("I8"))</f>
        <v/>
      </c>
      <c r="K122" s="134" t="str">
        <f>IF(1=1,IF(E122="","",K120),N("J8"))</f>
        <v/>
      </c>
      <c r="L122" s="135" t="str">
        <f>IF(1=1,IF(OR(J122="",O122="",NOT(ISNUMBER(J122)),NOT(ISNUMBER(O122)),J122=0),"",O122/J122),N("L8"))</f>
        <v/>
      </c>
      <c r="M122" s="136" t="str">
        <f>IF(1=1,IF(OR(L122="",NOT(ISNUMBER(F122))),"",F122*L122*IFERROR(INDEX(D384:D428,MATCH(AE122,B384:B428,0)),1)),N("M13"))</f>
        <v/>
      </c>
      <c r="N122" s="137" t="str">
        <f>IF(1=1,IF(F122="","",IF(G122="","",IFERROR(INDEX(E384:E428,MATCH(AE122,B384:B428,0)),G122&amp;""))),N("N6"))</f>
        <v/>
      </c>
      <c r="O122" s="138" t="str">
        <f>IF(1=1,IF(E122="","",O120),N("K8"))</f>
        <v/>
      </c>
      <c r="P122" s="139" t="str">
        <f>IF(1=1,IF(M122="","",IF(AND(ISNUMBER(M122),M122&lt;1,N122="kg"),MAX(1,ROUND(M122*1000,0)),IF(AND(ISNUMBER(M122),M122&lt;1,N122="L"),MAX(1,ROUND(M122*100,0)),ROUND(M122,3)))),N("O8"))</f>
        <v/>
      </c>
      <c r="Q122" s="140" t="str">
        <f>IF(1=1,IF(M122="","",IF(AND(ISNUMBER(M122),M122&lt;1,N122="kg"),"g",IF(AND(ISNUMBER(M122),M122&lt;1,N122="L"),"cl",N122))),N("P8"))</f>
        <v/>
      </c>
      <c r="R122" s="161" t="str">
        <f>IF(1=1,IF(E122="","",IF(F122="","A CONTROLER",IF(NOT(ISNUMBER(F122)),"TEXTE",IF(OR(L122="",L122&lt;=0),"COMMANDE PRINCIPALE INCOMPLETE",IF(G122="","UNITE MANQUANTE",IF(COUNTIF(B384:B428,AE122)=0,"UNITE A CONTROLER","OK")))))),N("Q9"))</f>
        <v/>
      </c>
      <c r="S122" s="105"/>
      <c r="T122" s="141">
        <f t="shared" si="14"/>
        <v>0</v>
      </c>
      <c r="U122" s="133" t="str">
        <f>IF(1=1,IF(E122="","",U120),N("S8"))</f>
        <v/>
      </c>
      <c r="V122" s="133" t="str">
        <f>IF(1=1,IF(E122="","",V120),N("T8"))</f>
        <v/>
      </c>
      <c r="W122" s="135" t="str">
        <f>IF(1=1,IF(OR(U122="",V122="",NOT(ISNUMBER(U122)),NOT(ISNUMBER(V122)),U122=0),"",V122/U122),N("U8"))</f>
        <v/>
      </c>
      <c r="X122" s="136" t="str">
        <f>IF(1=1,IF(OR(W122="",NOT(ISNUMBER(F122))),"",F122*W122*IFERROR(INDEX(D384:D428,MATCH(AE122,B384:B428,0)),1)),N("V7"))</f>
        <v/>
      </c>
      <c r="Y122" s="137" t="str">
        <f>IF(1=1,IF(F122="","",IF(G122="","",IFERROR(INDEX(E384:E428,MATCH(AE122,B384:B428,0)),G122&amp;""))),N("W6"))</f>
        <v/>
      </c>
      <c r="Z122" s="142" t="str">
        <f>IF(1=1,IF(X122="","",IF(AND(ISNUMBER(X122),X122&lt;1,Y122="kg"),MAX(1,ROUND(X122*1000,0)),IF(AND(ISNUMBER(X122),X122&lt;1,Y122="L"),MAX(1,ROUND(X122*100,0)),ROUND(X122,3)))),N("X8"))</f>
        <v/>
      </c>
      <c r="AA122" s="143" t="str">
        <f>IF(1=1,IF(X122="","",IF(AND(ISNUMBER(X122),X122&lt;1,Y122="kg"),"g",IF(AND(ISNUMBER(X122),X122&lt;1,Y122="L"),"cl",Y122))),N("Y8"))</f>
        <v/>
      </c>
      <c r="AB122" s="123" t="str">
        <f>IF(1=1,IF(E122="","",IF(F122="","A CONTROLER",IF(NOT(ISNUMBER(F122)),"TEXTE",IF(OR(W122="",W122&lt;=0),"COMMANDE COUVERTS INCOMPLETE",IF(G122="","UNITE MANQUANTE",IF(COUNTIF(B384:B428,AE122)=0,"UNITE A CONTROLER","OK")))))),N("Z6"))</f>
        <v/>
      </c>
      <c r="AD122" s="144" t="str">
        <f>IF(1=1,IF(E122="","",AD120),N("AB8"))</f>
        <v/>
      </c>
      <c r="AE122" s="125" t="str">
        <f>IF(1=1,IF(G122="","",UPPER(TRIM(SUBSTITUTE(SUBSTITUTE(G122&amp;"",CHAR(160)," ")," "," ")))),N("AC8"))</f>
        <v/>
      </c>
      <c r="AG122" s="244" t="s">
        <v>76</v>
      </c>
    </row>
    <row r="123" spans="1:33" ht="15.75" x14ac:dyDescent="0.25">
      <c r="A123" s="160" t="str">
        <f>IF(1=1,IF(E123="","",A120),N("A9"))</f>
        <v/>
      </c>
      <c r="B123" s="127" t="str">
        <f>IF(1=1,IF(E123="","",B120),N("B9"))</f>
        <v/>
      </c>
      <c r="C123" s="128"/>
      <c r="D123" s="129" t="str">
        <f>IF(ISBLANK(E123),"",LARGE(D120:D122,1)+1)</f>
        <v/>
      </c>
      <c r="E123" s="130"/>
      <c r="F123" s="131"/>
      <c r="G123" s="170"/>
      <c r="H123" s="105"/>
      <c r="I123" s="132" t="str">
        <f>IF(1=1,IF(E123="","",I120),N("H9"))</f>
        <v/>
      </c>
      <c r="J123" s="133" t="str">
        <f>IF(1=1,IF(E123="","",J120),N("I9"))</f>
        <v/>
      </c>
      <c r="K123" s="134" t="str">
        <f>IF(1=1,IF(E123="","",K120),N("J9"))</f>
        <v/>
      </c>
      <c r="L123" s="135" t="str">
        <f>IF(1=1,IF(OR(J123="",O123="",NOT(ISNUMBER(J123)),NOT(ISNUMBER(O123)),J123=0),"",O123/J123),N("L9"))</f>
        <v/>
      </c>
      <c r="M123" s="136" t="str">
        <f>IF(1=1,IF(OR(L123="",NOT(ISNUMBER(F123))),"",F123*L123*IFERROR(INDEX(D384:D428,MATCH(AE123,B384:B428,0)),1)),N("M13"))</f>
        <v/>
      </c>
      <c r="N123" s="137" t="str">
        <f>IF(1=1,IF(F123="","",IF(G123="","",IFERROR(INDEX(E384:E428,MATCH(AE123,B384:B428,0)),G123&amp;""))),N("N6"))</f>
        <v/>
      </c>
      <c r="O123" s="138" t="str">
        <f>IF(1=1,IF(E123="","",O120),N("K9"))</f>
        <v/>
      </c>
      <c r="P123" s="139" t="str">
        <f>IF(1=1,IF(M123="","",IF(AND(ISNUMBER(M123),M123&lt;1,N123="kg"),MAX(1,ROUND(M123*1000,0)),IF(AND(ISNUMBER(M123),M123&lt;1,N123="L"),MAX(1,ROUND(M123*100,0)),ROUND(M123,3)))),N("O9"))</f>
        <v/>
      </c>
      <c r="Q123" s="140" t="str">
        <f>IF(1=1,IF(M123="","",IF(AND(ISNUMBER(M123),M123&lt;1,N123="kg"),"g",IF(AND(ISNUMBER(M123),M123&lt;1,N123="L"),"cl",N123))),N("P9"))</f>
        <v/>
      </c>
      <c r="R123" s="161" t="str">
        <f>IF(1=1,IF(E123="","",IF(F123="","A CONTROLER",IF(NOT(ISNUMBER(F123)),"TEXTE",IF(OR(L123="",L123&lt;=0),"COMMANDE PRINCIPALE INCOMPLETE",IF(G123="","UNITE MANQUANTE",IF(COUNTIF(B384:B428,AE123)=0,"UNITE A CONTROLER","OK")))))),N("Q9"))</f>
        <v/>
      </c>
      <c r="S123" s="105"/>
      <c r="T123" s="141">
        <f t="shared" si="14"/>
        <v>0</v>
      </c>
      <c r="U123" s="133" t="str">
        <f>IF(1=1,IF(E123="","",U120),N("S9"))</f>
        <v/>
      </c>
      <c r="V123" s="133" t="str">
        <f>IF(1=1,IF(E123="","",V120),N("T9"))</f>
        <v/>
      </c>
      <c r="W123" s="135" t="str">
        <f>IF(1=1,IF(OR(U123="",V123="",NOT(ISNUMBER(U123)),NOT(ISNUMBER(V123)),U123=0),"",V123/U123),N("U9"))</f>
        <v/>
      </c>
      <c r="X123" s="136" t="str">
        <f>IF(1=1,IF(OR(W123="",NOT(ISNUMBER(F123))),"",F123*W123*IFERROR(INDEX(D384:D428,MATCH(AE123,B384:B428,0)),1)),N("V7"))</f>
        <v/>
      </c>
      <c r="Y123" s="137" t="str">
        <f>IF(1=1,IF(F123="","",IF(G123="","",IFERROR(INDEX(E384:E428,MATCH(AE123,B384:B428,0)),G123&amp;""))),N("W6"))</f>
        <v/>
      </c>
      <c r="Z123" s="142" t="str">
        <f>IF(1=1,IF(X123="","",IF(AND(ISNUMBER(X123),X123&lt;1,Y123="kg"),MAX(1,ROUND(X123*1000,0)),IF(AND(ISNUMBER(X123),X123&lt;1,Y123="L"),MAX(1,ROUND(X123*100,0)),ROUND(X123,3)))),N("X9"))</f>
        <v/>
      </c>
      <c r="AA123" s="143" t="str">
        <f>IF(1=1,IF(X123="","",IF(AND(ISNUMBER(X123),X123&lt;1,Y123="kg"),"g",IF(AND(ISNUMBER(X123),X123&lt;1,Y123="L"),"cl",Y123))),N("Y9"))</f>
        <v/>
      </c>
      <c r="AB123" s="123" t="str">
        <f>IF(1=1,IF(E123="","",IF(F123="","A CONTROLER",IF(NOT(ISNUMBER(F123)),"TEXTE",IF(OR(W123="",W123&lt;=0),"COMMANDE COUVERTS INCOMPLETE",IF(G123="","UNITE MANQUANTE",IF(COUNTIF(B384:B428,AE123)=0,"UNITE A CONTROLER","OK")))))),N("Z6"))</f>
        <v/>
      </c>
      <c r="AD123" s="144" t="str">
        <f>IF(1=1,IF(E123="","",AD120),N("AB9"))</f>
        <v/>
      </c>
      <c r="AE123" s="125" t="str">
        <f>IF(1=1,IF(G123="","",UPPER(TRIM(SUBSTITUTE(SUBSTITUTE(G123&amp;"",CHAR(160)," ")," "," ")))),N("AC9"))</f>
        <v/>
      </c>
      <c r="AG123" s="244" t="s">
        <v>78</v>
      </c>
    </row>
    <row r="124" spans="1:33" ht="15.75" x14ac:dyDescent="0.25">
      <c r="A124" s="160" t="str">
        <f>IF(1=1,IF(E124="","",A120),N("A10"))</f>
        <v/>
      </c>
      <c r="B124" s="127" t="str">
        <f>IF(1=1,IF(E124="","",B120),N("B10"))</f>
        <v/>
      </c>
      <c r="C124" s="128"/>
      <c r="D124" s="129" t="str">
        <f>IF(ISBLANK(E124),"",LARGE(D120:D123,1)+1)</f>
        <v/>
      </c>
      <c r="E124" s="130"/>
      <c r="F124" s="131"/>
      <c r="G124" s="170"/>
      <c r="H124" s="105"/>
      <c r="I124" s="132" t="str">
        <f>IF(1=1,IF(E124="","",I120),N("H10"))</f>
        <v/>
      </c>
      <c r="J124" s="133" t="str">
        <f>IF(1=1,IF(E124="","",J120),N("I10"))</f>
        <v/>
      </c>
      <c r="K124" s="134" t="str">
        <f>IF(1=1,IF(E124="","",K120),N("J10"))</f>
        <v/>
      </c>
      <c r="L124" s="135" t="str">
        <f>IF(1=1,IF(OR(J124="",O124="",NOT(ISNUMBER(J124)),NOT(ISNUMBER(O124)),J124=0),"",O124/J124),N("L10"))</f>
        <v/>
      </c>
      <c r="M124" s="136" t="str">
        <f>IF(1=1,IF(OR(L124="",NOT(ISNUMBER(F124))),"",F124*L124*IFERROR(INDEX(D384:D428,MATCH(AE124,B384:B428,0)),1)),N("M13"))</f>
        <v/>
      </c>
      <c r="N124" s="137" t="str">
        <f>IF(1=1,IF(F124="","",IF(G124="","",IFERROR(INDEX(E384:E428,MATCH(AE124,B384:B428,0)),G124&amp;""))),N("N6"))</f>
        <v/>
      </c>
      <c r="O124" s="138" t="str">
        <f>IF(1=1,IF(E124="","",O120),N("K10"))</f>
        <v/>
      </c>
      <c r="P124" s="139" t="str">
        <f>IF(1=1,IF(M124="","",IF(AND(ISNUMBER(M124),M124&lt;1,N124="kg"),MAX(1,ROUND(M124*1000,0)),IF(AND(ISNUMBER(M124),M124&lt;1,N124="L"),MAX(1,ROUND(M124*100,0)),ROUND(M124,3)))),N("O10"))</f>
        <v/>
      </c>
      <c r="Q124" s="140" t="str">
        <f>IF(1=1,IF(M124="","",IF(AND(ISNUMBER(M124),M124&lt;1,N124="kg"),"g",IF(AND(ISNUMBER(M124),M124&lt;1,N124="L"),"cl",N124))),N("P10"))</f>
        <v/>
      </c>
      <c r="R124" s="161" t="str">
        <f>IF(1=1,IF(E124="","",IF(F124="","A CONTROLER",IF(NOT(ISNUMBER(F124)),"TEXTE",IF(OR(L124="",L124&lt;=0),"COMMANDE PRINCIPALE INCOMPLETE",IF(G124="","UNITE MANQUANTE",IF(COUNTIF(B384:B428,AE124)=0,"UNITE A CONTROLER","OK")))))),N("Q9"))</f>
        <v/>
      </c>
      <c r="S124" s="105"/>
      <c r="T124" s="141">
        <f t="shared" si="14"/>
        <v>0</v>
      </c>
      <c r="U124" s="133" t="str">
        <f>IF(1=1,IF(E124="","",U120),N("S10"))</f>
        <v/>
      </c>
      <c r="V124" s="133" t="str">
        <f>IF(1=1,IF(E124="","",V120),N("T10"))</f>
        <v/>
      </c>
      <c r="W124" s="135" t="str">
        <f>IF(1=1,IF(OR(U124="",V124="",NOT(ISNUMBER(U124)),NOT(ISNUMBER(V124)),U124=0),"",V124/U124),N("U10"))</f>
        <v/>
      </c>
      <c r="X124" s="136" t="str">
        <f>IF(1=1,IF(OR(W124="",NOT(ISNUMBER(F124))),"",F124*W124*IFERROR(INDEX(D384:D428,MATCH(AE124,B384:B428,0)),1)),N("V7"))</f>
        <v/>
      </c>
      <c r="Y124" s="137" t="str">
        <f>IF(1=1,IF(F124="","",IF(G124="","",IFERROR(INDEX(E384:E428,MATCH(AE124,B384:B428,0)),G124&amp;""))),N("W6"))</f>
        <v/>
      </c>
      <c r="Z124" s="142" t="str">
        <f>IF(1=1,IF(X124="","",IF(AND(ISNUMBER(X124),X124&lt;1,Y124="kg"),MAX(1,ROUND(X124*1000,0)),IF(AND(ISNUMBER(X124),X124&lt;1,Y124="L"),MAX(1,ROUND(X124*100,0)),ROUND(X124,3)))),N("X10"))</f>
        <v/>
      </c>
      <c r="AA124" s="143" t="str">
        <f>IF(1=1,IF(X124="","",IF(AND(ISNUMBER(X124),X124&lt;1,Y124="kg"),"g",IF(AND(ISNUMBER(X124),X124&lt;1,Y124="L"),"cl",Y124))),N("Y10"))</f>
        <v/>
      </c>
      <c r="AB124" s="123" t="str">
        <f>IF(1=1,IF(E124="","",IF(F124="","A CONTROLER",IF(NOT(ISNUMBER(F124)),"TEXTE",IF(OR(W124="",W124&lt;=0),"COMMANDE COUVERTS INCOMPLETE",IF(G124="","UNITE MANQUANTE",IF(COUNTIF(B384:B428,AE124)=0,"UNITE A CONTROLER","OK")))))),N("Z6"))</f>
        <v/>
      </c>
      <c r="AD124" s="144" t="str">
        <f>IF(1=1,IF(E124="","",AD120),N("AB10"))</f>
        <v/>
      </c>
      <c r="AE124" s="125" t="str">
        <f>IF(1=1,IF(G124="","",UPPER(TRIM(SUBSTITUTE(SUBSTITUTE(G124&amp;"",CHAR(160)," ")," "," ")))),N("AC10"))</f>
        <v/>
      </c>
      <c r="AG124" s="244" t="s">
        <v>80</v>
      </c>
    </row>
    <row r="125" spans="1:33" ht="15.75" x14ac:dyDescent="0.25">
      <c r="A125" s="160" t="str">
        <f>IF(1=1,IF(E125="","",A120),N("A11"))</f>
        <v/>
      </c>
      <c r="B125" s="127" t="str">
        <f>IF(1=1,IF(E125="","",B120),N("B11"))</f>
        <v/>
      </c>
      <c r="C125" s="128"/>
      <c r="D125" s="129" t="str">
        <f>IF(ISBLANK(E125),"",LARGE(D120:D124,1)+1)</f>
        <v/>
      </c>
      <c r="E125" s="130"/>
      <c r="F125" s="131"/>
      <c r="G125" s="170"/>
      <c r="H125" s="105"/>
      <c r="I125" s="132" t="str">
        <f>IF(1=1,IF(E125="","",I120),N("H11"))</f>
        <v/>
      </c>
      <c r="J125" s="133" t="str">
        <f>IF(1=1,IF(E125="","",J120),N("I11"))</f>
        <v/>
      </c>
      <c r="K125" s="134" t="str">
        <f>IF(1=1,IF(E125="","",K120),N("J11"))</f>
        <v/>
      </c>
      <c r="L125" s="135" t="str">
        <f>IF(1=1,IF(OR(J125="",O125="",NOT(ISNUMBER(J125)),NOT(ISNUMBER(O125)),J125=0),"",O125/J125),N("L11"))</f>
        <v/>
      </c>
      <c r="M125" s="136" t="str">
        <f>IF(1=1,IF(OR(L125="",NOT(ISNUMBER(F125))),"",F125*L125*IFERROR(INDEX(D384:D428,MATCH(AE125,B384:B428,0)),1)),N("M13"))</f>
        <v/>
      </c>
      <c r="N125" s="137" t="str">
        <f>IF(1=1,IF(F125="","",IF(G125="","",IFERROR(INDEX(E384:E428,MATCH(AE125,B384:B428,0)),G125&amp;""))),N("N6"))</f>
        <v/>
      </c>
      <c r="O125" s="138" t="str">
        <f>IF(1=1,IF(E125="","",O120),N("K11"))</f>
        <v/>
      </c>
      <c r="P125" s="139" t="str">
        <f>IF(1=1,IF(M125="","",IF(AND(ISNUMBER(M125),M125&lt;1,N125="kg"),MAX(1,ROUND(M125*1000,0)),IF(AND(ISNUMBER(M125),M125&lt;1,N125="L"),MAX(1,ROUND(M125*100,0)),ROUND(M125,3)))),N("O11"))</f>
        <v/>
      </c>
      <c r="Q125" s="140" t="str">
        <f>IF(1=1,IF(M125="","",IF(AND(ISNUMBER(M125),M125&lt;1,N125="kg"),"g",IF(AND(ISNUMBER(M125),M125&lt;1,N125="L"),"cl",N125))),N("P11"))</f>
        <v/>
      </c>
      <c r="R125" s="161" t="str">
        <f>IF(1=1,IF(E125="","",IF(F125="","A CONTROLER",IF(NOT(ISNUMBER(F125)),"TEXTE",IF(OR(L125="",L125&lt;=0),"COMMANDE PRINCIPALE INCOMPLETE",IF(G125="","UNITE MANQUANTE",IF(COUNTIF(B384:B428,AE125)=0,"UNITE A CONTROLER","OK")))))),N("Q9"))</f>
        <v/>
      </c>
      <c r="S125" s="105"/>
      <c r="T125" s="141">
        <f t="shared" si="14"/>
        <v>0</v>
      </c>
      <c r="U125" s="133" t="str">
        <f>IF(1=1,IF(E125="","",U120),N("S11"))</f>
        <v/>
      </c>
      <c r="V125" s="133" t="str">
        <f>IF(1=1,IF(E125="","",V120),N("T11"))</f>
        <v/>
      </c>
      <c r="W125" s="135" t="str">
        <f>IF(1=1,IF(OR(U125="",V125="",NOT(ISNUMBER(U125)),NOT(ISNUMBER(V125)),U125=0),"",V125/U125),N("U11"))</f>
        <v/>
      </c>
      <c r="X125" s="136" t="str">
        <f>IF(1=1,IF(OR(W125="",NOT(ISNUMBER(F125))),"",F125*W125*IFERROR(INDEX(D384:D428,MATCH(AE125,B384:B428,0)),1)),N("V7"))</f>
        <v/>
      </c>
      <c r="Y125" s="137" t="str">
        <f>IF(1=1,IF(F125="","",IF(G125="","",IFERROR(INDEX(E384:E428,MATCH(AE125,B384:B428,0)),G125&amp;""))),N("W6"))</f>
        <v/>
      </c>
      <c r="Z125" s="142" t="str">
        <f>IF(1=1,IF(X125="","",IF(AND(ISNUMBER(X125),X125&lt;1,Y125="kg"),MAX(1,ROUND(X125*1000,0)),IF(AND(ISNUMBER(X125),X125&lt;1,Y125="L"),MAX(1,ROUND(X125*100,0)),ROUND(X125,3)))),N("X11"))</f>
        <v/>
      </c>
      <c r="AA125" s="143" t="str">
        <f>IF(1=1,IF(X125="","",IF(AND(ISNUMBER(X125),X125&lt;1,Y125="kg"),"g",IF(AND(ISNUMBER(X125),X125&lt;1,Y125="L"),"cl",Y125))),N("Y11"))</f>
        <v/>
      </c>
      <c r="AB125" s="123" t="str">
        <f>IF(1=1,IF(E125="","",IF(F125="","A CONTROLER",IF(NOT(ISNUMBER(F125)),"TEXTE",IF(OR(W125="",W125&lt;=0),"COMMANDE COUVERTS INCOMPLETE",IF(G125="","UNITE MANQUANTE",IF(COUNTIF(B384:B428,AE125)=0,"UNITE A CONTROLER","OK")))))),N("Z6"))</f>
        <v/>
      </c>
      <c r="AD125" s="144" t="str">
        <f>IF(1=1,IF(E125="","",AD120),N("AB11"))</f>
        <v/>
      </c>
      <c r="AE125" s="125" t="str">
        <f>IF(1=1,IF(G125="","",UPPER(TRIM(SUBSTITUTE(SUBSTITUTE(G125&amp;"",CHAR(160)," ")," "," ")))),N("AC11"))</f>
        <v/>
      </c>
      <c r="AG125" s="244" t="s">
        <v>66</v>
      </c>
    </row>
    <row r="126" spans="1:33" ht="15.75" x14ac:dyDescent="0.25">
      <c r="A126" s="160" t="str">
        <f>IF(1=1,IF(E126="","",A120),N("A12"))</f>
        <v/>
      </c>
      <c r="B126" s="127" t="str">
        <f>IF(1=1,IF(E126="","",B120),N("B12"))</f>
        <v/>
      </c>
      <c r="C126" s="128"/>
      <c r="D126" s="129" t="str">
        <f>IF(ISBLANK(E126),"",LARGE(D120:D125,1)+1)</f>
        <v/>
      </c>
      <c r="E126" s="130"/>
      <c r="F126" s="131"/>
      <c r="G126" s="170"/>
      <c r="H126" s="105"/>
      <c r="I126" s="132" t="str">
        <f>IF(1=1,IF(E126="","",I120),N("H12"))</f>
        <v/>
      </c>
      <c r="J126" s="133" t="str">
        <f>IF(1=1,IF(E126="","",J120),N("I12"))</f>
        <v/>
      </c>
      <c r="K126" s="134" t="str">
        <f>IF(1=1,IF(E126="","",K120),N("J12"))</f>
        <v/>
      </c>
      <c r="L126" s="135" t="str">
        <f>IF(1=1,IF(OR(J126="",O126="",NOT(ISNUMBER(J126)),NOT(ISNUMBER(O126)),J126=0),"",O126/J126),N("L12"))</f>
        <v/>
      </c>
      <c r="M126" s="136" t="str">
        <f>IF(1=1,IF(OR(L126="",NOT(ISNUMBER(F126))),"",F126*L126*IFERROR(INDEX(D384:D428,MATCH(AE126,B384:B428,0)),1)),N("M13"))</f>
        <v/>
      </c>
      <c r="N126" s="137" t="str">
        <f>IF(1=1,IF(F126="","",IF(G126="","",IFERROR(INDEX(E384:E428,MATCH(AE126,B384:B428,0)),G126&amp;""))),N("N6"))</f>
        <v/>
      </c>
      <c r="O126" s="138" t="str">
        <f>IF(1=1,IF(E126="","",O120),N("K12"))</f>
        <v/>
      </c>
      <c r="P126" s="139" t="str">
        <f>IF(1=1,IF(M126="","",IF(AND(ISNUMBER(M126),M126&lt;1,N126="kg"),MAX(1,ROUND(M126*1000,0)),IF(AND(ISNUMBER(M126),M126&lt;1,N126="L"),MAX(1,ROUND(M126*100,0)),ROUND(M126,3)))),N("O12"))</f>
        <v/>
      </c>
      <c r="Q126" s="140" t="str">
        <f>IF(1=1,IF(M126="","",IF(AND(ISNUMBER(M126),M126&lt;1,N126="kg"),"g",IF(AND(ISNUMBER(M126),M126&lt;1,N126="L"),"cl",N126))),N("P12"))</f>
        <v/>
      </c>
      <c r="R126" s="161" t="str">
        <f>IF(1=1,IF(E126="","",IF(F126="","A CONTROLER",IF(NOT(ISNUMBER(F126)),"TEXTE",IF(OR(L126="",L126&lt;=0),"COMMANDE PRINCIPALE INCOMPLETE",IF(G126="","UNITE MANQUANTE",IF(COUNTIF(B384:B428,AE126)=0,"UNITE A CONTROLER","OK")))))),N("Q9"))</f>
        <v/>
      </c>
      <c r="S126" s="105"/>
      <c r="T126" s="141">
        <f t="shared" si="14"/>
        <v>0</v>
      </c>
      <c r="U126" s="133" t="str">
        <f>IF(1=1,IF(E126="","",U120),N("S12"))</f>
        <v/>
      </c>
      <c r="V126" s="133" t="str">
        <f>IF(1=1,IF(E126="","",V120),N("T12"))</f>
        <v/>
      </c>
      <c r="W126" s="135" t="str">
        <f>IF(1=1,IF(OR(U126="",V126="",NOT(ISNUMBER(U126)),NOT(ISNUMBER(V126)),U126=0),"",V126/U126),N("U12"))</f>
        <v/>
      </c>
      <c r="X126" s="136" t="str">
        <f>IF(1=1,IF(OR(W126="",NOT(ISNUMBER(F126))),"",F126*W126*IFERROR(INDEX(D384:D428,MATCH(AE126,B384:B428,0)),1)),N("V7"))</f>
        <v/>
      </c>
      <c r="Y126" s="137" t="str">
        <f>IF(1=1,IF(F126="","",IF(G126="","",IFERROR(INDEX(E384:E428,MATCH(AE126,B384:B428,0)),G126&amp;""))),N("W6"))</f>
        <v/>
      </c>
      <c r="Z126" s="142" t="str">
        <f>IF(1=1,IF(X126="","",IF(AND(ISNUMBER(X126),X126&lt;1,Y126="kg"),MAX(1,ROUND(X126*1000,0)),IF(AND(ISNUMBER(X126),X126&lt;1,Y126="L"),MAX(1,ROUND(X126*100,0)),ROUND(X126,3)))),N("X12"))</f>
        <v/>
      </c>
      <c r="AA126" s="143" t="str">
        <f>IF(1=1,IF(X126="","",IF(AND(ISNUMBER(X126),X126&lt;1,Y126="kg"),"g",IF(AND(ISNUMBER(X126),X126&lt;1,Y126="L"),"cl",Y126))),N("Y12"))</f>
        <v/>
      </c>
      <c r="AB126" s="123" t="str">
        <f>IF(1=1,IF(E126="","",IF(F126="","A CONTROLER",IF(NOT(ISNUMBER(F126)),"TEXTE",IF(OR(W126="",W126&lt;=0),"COMMANDE COUVERTS INCOMPLETE",IF(G126="","UNITE MANQUANTE",IF(COUNTIF(B384:B428,AE126)=0,"UNITE A CONTROLER","OK")))))),N("Z6"))</f>
        <v/>
      </c>
      <c r="AD126" s="144" t="str">
        <f>IF(1=1,IF(E126="","",AD120),N("AB12"))</f>
        <v/>
      </c>
      <c r="AE126" s="125" t="str">
        <f>IF(1=1,IF(G126="","",UPPER(TRIM(SUBSTITUTE(SUBSTITUTE(G126&amp;"",CHAR(160)," ")," "," ")))),N("AC12"))</f>
        <v/>
      </c>
      <c r="AG126" s="244" t="s">
        <v>64</v>
      </c>
    </row>
    <row r="127" spans="1:33" ht="15.75" x14ac:dyDescent="0.25">
      <c r="A127" s="160" t="str">
        <f>IF(1=1,IF(E127="","",A120),N("A13"))</f>
        <v/>
      </c>
      <c r="B127" s="127" t="str">
        <f>IF(1=1,IF(E127="","",B120),N("B13"))</f>
        <v/>
      </c>
      <c r="C127" s="128"/>
      <c r="D127" s="129" t="str">
        <f>IF(ISBLANK(E127),"",LARGE(D120:D126,1)+1)</f>
        <v/>
      </c>
      <c r="E127" s="130"/>
      <c r="F127" s="131"/>
      <c r="G127" s="170"/>
      <c r="H127" s="105"/>
      <c r="I127" s="132" t="str">
        <f>IF(1=1,IF(E127="","",I120),N("H13"))</f>
        <v/>
      </c>
      <c r="J127" s="133" t="str">
        <f>IF(1=1,IF(E127="","",J120),N("I13"))</f>
        <v/>
      </c>
      <c r="K127" s="134" t="str">
        <f>IF(1=1,IF(E127="","",K120),N("J13"))</f>
        <v/>
      </c>
      <c r="L127" s="135" t="str">
        <f>IF(1=1,IF(OR(J127="",O127="",NOT(ISNUMBER(J127)),NOT(ISNUMBER(O127)),J127=0),"",O127/J127),N("L13"))</f>
        <v/>
      </c>
      <c r="M127" s="136" t="str">
        <f>IF(1=1,IF(OR(L127="",NOT(ISNUMBER(F127))),"",F127*L127*IFERROR(INDEX(D384:D428,MATCH(AE127,B384:B428,0)),1)),N("M13"))</f>
        <v/>
      </c>
      <c r="N127" s="137" t="str">
        <f>IF(1=1,IF(F127="","",IF(G127="","",IFERROR(INDEX(E384:E428,MATCH(AE127,B384:B428,0)),G127&amp;""))),N("N6"))</f>
        <v/>
      </c>
      <c r="O127" s="138" t="str">
        <f>IF(1=1,IF(E127="","",O120),N("K13"))</f>
        <v/>
      </c>
      <c r="P127" s="139" t="str">
        <f>IF(1=1,IF(M127="","",IF(AND(ISNUMBER(M127),M127&lt;1,N127="kg"),MAX(1,ROUND(M127*1000,0)),IF(AND(ISNUMBER(M127),M127&lt;1,N127="L"),MAX(1,ROUND(M127*100,0)),ROUND(M127,3)))),N("O13"))</f>
        <v/>
      </c>
      <c r="Q127" s="140" t="str">
        <f>IF(1=1,IF(M127="","",IF(AND(ISNUMBER(M127),M127&lt;1,N127="kg"),"g",IF(AND(ISNUMBER(M127),M127&lt;1,N127="L"),"cl",N127))),N("P13"))</f>
        <v/>
      </c>
      <c r="R127" s="161" t="str">
        <f>IF(1=1,IF(E127="","",IF(F127="","A CONTROLER",IF(NOT(ISNUMBER(F127)),"TEXTE",IF(OR(L127="",L127&lt;=0),"COMMANDE PRINCIPALE INCOMPLETE",IF(G127="","UNITE MANQUANTE",IF(COUNTIF(B384:B428,AE127)=0,"UNITE A CONTROLER","OK")))))),N("Q9"))</f>
        <v/>
      </c>
      <c r="S127" s="105"/>
      <c r="T127" s="141">
        <f t="shared" si="14"/>
        <v>0</v>
      </c>
      <c r="U127" s="133" t="str">
        <f>IF(1=1,IF(E127="","",U120),N("S13"))</f>
        <v/>
      </c>
      <c r="V127" s="133" t="str">
        <f>IF(1=1,IF(E127="","",V120),N("T13"))</f>
        <v/>
      </c>
      <c r="W127" s="135" t="str">
        <f>IF(1=1,IF(OR(U127="",V127="",NOT(ISNUMBER(U127)),NOT(ISNUMBER(V127)),U127=0),"",V127/U127),N("U13"))</f>
        <v/>
      </c>
      <c r="X127" s="136" t="str">
        <f>IF(1=1,IF(OR(W127="",NOT(ISNUMBER(F127))),"",F127*W127*IFERROR(INDEX(D384:D428,MATCH(AE127,B384:B428,0)),1)),N("V7"))</f>
        <v/>
      </c>
      <c r="Y127" s="137" t="str">
        <f>IF(1=1,IF(F127="","",IF(G127="","",IFERROR(INDEX(E384:E428,MATCH(AE127,B384:B428,0)),G127&amp;""))),N("W6"))</f>
        <v/>
      </c>
      <c r="Z127" s="142" t="str">
        <f>IF(1=1,IF(X127="","",IF(AND(ISNUMBER(X127),X127&lt;1,Y127="kg"),MAX(1,ROUND(X127*1000,0)),IF(AND(ISNUMBER(X127),X127&lt;1,Y127="L"),MAX(1,ROUND(X127*100,0)),ROUND(X127,3)))),N("X13"))</f>
        <v/>
      </c>
      <c r="AA127" s="143" t="str">
        <f>IF(1=1,IF(X127="","",IF(AND(ISNUMBER(X127),X127&lt;1,Y127="kg"),"g",IF(AND(ISNUMBER(X127),X127&lt;1,Y127="L"),"cl",Y127))),N("Y13"))</f>
        <v/>
      </c>
      <c r="AB127" s="123" t="str">
        <f>IF(1=1,IF(E127="","",IF(F127="","A CONTROLER",IF(NOT(ISNUMBER(F127)),"TEXTE",IF(OR(W127="",W127&lt;=0),"COMMANDE COUVERTS INCOMPLETE",IF(G127="","UNITE MANQUANTE",IF(COUNTIF(B384:B428,AE127)=0,"UNITE A CONTROLER","OK")))))),N("Z6"))</f>
        <v/>
      </c>
      <c r="AD127" s="144" t="str">
        <f>IF(1=1,IF(E127="","",AD120),N("AB13"))</f>
        <v/>
      </c>
      <c r="AE127" s="125" t="str">
        <f>IF(1=1,IF(G127="","",UPPER(TRIM(SUBSTITUTE(SUBSTITUTE(G127&amp;"",CHAR(160)," ")," "," ")))),N("AC13"))</f>
        <v/>
      </c>
      <c r="AG127" s="244"/>
    </row>
    <row r="128" spans="1:33" ht="15.75" x14ac:dyDescent="0.25">
      <c r="A128" s="160" t="str">
        <f>IF(1=1,IF(E128="","",A120),N("A14"))</f>
        <v/>
      </c>
      <c r="B128" s="127" t="str">
        <f>IF(1=1,IF(E128="","",B120),N("B14"))</f>
        <v/>
      </c>
      <c r="C128" s="128"/>
      <c r="D128" s="129" t="str">
        <f>IF(ISBLANK(E128),"",LARGE(D120:D127,1)+1)</f>
        <v/>
      </c>
      <c r="E128" s="130"/>
      <c r="F128" s="131"/>
      <c r="G128" s="170"/>
      <c r="H128" s="105"/>
      <c r="I128" s="132" t="str">
        <f>IF(1=1,IF(E128="","",I120),N("H14"))</f>
        <v/>
      </c>
      <c r="J128" s="133" t="str">
        <f>IF(1=1,IF(E128="","",J120),N("I14"))</f>
        <v/>
      </c>
      <c r="K128" s="134" t="str">
        <f>IF(1=1,IF(E128="","",K120),N("J14"))</f>
        <v/>
      </c>
      <c r="L128" s="135" t="str">
        <f>IF(1=1,IF(OR(J128="",O128="",NOT(ISNUMBER(J128)),NOT(ISNUMBER(O128)),J128=0),"",O128/J128),N("L14"))</f>
        <v/>
      </c>
      <c r="M128" s="136" t="str">
        <f>IF(1=1,IF(OR(L128="",NOT(ISNUMBER(F128))),"",F128*L128*IFERROR(INDEX(D384:D428,MATCH(AE128,B384:B428,0)),1)),N("M13"))</f>
        <v/>
      </c>
      <c r="N128" s="137" t="str">
        <f>IF(1=1,IF(F128="","",IF(G128="","",IFERROR(INDEX(E384:E428,MATCH(AE128,B384:B428,0)),G128&amp;""))),N("N6"))</f>
        <v/>
      </c>
      <c r="O128" s="138" t="str">
        <f>IF(1=1,IF(E128="","",O120),N("K14"))</f>
        <v/>
      </c>
      <c r="P128" s="139" t="str">
        <f>IF(1=1,IF(M128="","",IF(AND(ISNUMBER(M128),M128&lt;1,N128="kg"),MAX(1,ROUND(M128*1000,0)),IF(AND(ISNUMBER(M128),M128&lt;1,N128="L"),MAX(1,ROUND(M128*100,0)),ROUND(M128,3)))),N("O14"))</f>
        <v/>
      </c>
      <c r="Q128" s="140" t="str">
        <f>IF(1=1,IF(M128="","",IF(AND(ISNUMBER(M128),M128&lt;1,N128="kg"),"g",IF(AND(ISNUMBER(M128),M128&lt;1,N128="L"),"cl",N128))),N("P14"))</f>
        <v/>
      </c>
      <c r="R128" s="161" t="str">
        <f>IF(1=1,IF(E128="","",IF(F128="","A CONTROLER",IF(NOT(ISNUMBER(F128)),"TEXTE",IF(OR(L128="",L128&lt;=0),"COMMANDE PRINCIPALE INCOMPLETE",IF(G128="","UNITE MANQUANTE",IF(COUNTIF(B384:B428,AE128)=0,"UNITE A CONTROLER","OK")))))),N("Q9"))</f>
        <v/>
      </c>
      <c r="S128" s="105"/>
      <c r="T128" s="141">
        <f t="shared" si="14"/>
        <v>0</v>
      </c>
      <c r="U128" s="133" t="str">
        <f>IF(1=1,IF(E128="","",U120),N("S14"))</f>
        <v/>
      </c>
      <c r="V128" s="133" t="str">
        <f>IF(1=1,IF(E128="","",V120),N("T14"))</f>
        <v/>
      </c>
      <c r="W128" s="135" t="str">
        <f>IF(1=1,IF(OR(U128="",V128="",NOT(ISNUMBER(U128)),NOT(ISNUMBER(V128)),U128=0),"",V128/U128),N("U14"))</f>
        <v/>
      </c>
      <c r="X128" s="136" t="str">
        <f>IF(1=1,IF(OR(W128="",NOT(ISNUMBER(F128))),"",F128*W128*IFERROR(INDEX(D384:D428,MATCH(AE128,B384:B428,0)),1)),N("V7"))</f>
        <v/>
      </c>
      <c r="Y128" s="137" t="str">
        <f>IF(1=1,IF(F128="","",IF(G128="","",IFERROR(INDEX(E384:E428,MATCH(AE128,B384:B428,0)),G128&amp;""))),N("W6"))</f>
        <v/>
      </c>
      <c r="Z128" s="142" t="str">
        <f>IF(1=1,IF(X128="","",IF(AND(ISNUMBER(X128),X128&lt;1,Y128="kg"),MAX(1,ROUND(X128*1000,0)),IF(AND(ISNUMBER(X128),X128&lt;1,Y128="L"),MAX(1,ROUND(X128*100,0)),ROUND(X128,3)))),N("X14"))</f>
        <v/>
      </c>
      <c r="AA128" s="143" t="str">
        <f>IF(1=1,IF(X128="","",IF(AND(ISNUMBER(X128),X128&lt;1,Y128="kg"),"g",IF(AND(ISNUMBER(X128),X128&lt;1,Y128="L"),"cl",Y128))),N("Y14"))</f>
        <v/>
      </c>
      <c r="AB128" s="123" t="str">
        <f>IF(1=1,IF(E128="","",IF(F128="","A CONTROLER",IF(NOT(ISNUMBER(F128)),"TEXTE",IF(OR(W128="",W128&lt;=0),"COMMANDE COUVERTS INCOMPLETE",IF(G128="","UNITE MANQUANTE",IF(COUNTIF(B384:B428,AE128)=0,"UNITE A CONTROLER","OK")))))),N("Z6"))</f>
        <v/>
      </c>
      <c r="AD128" s="144" t="str">
        <f>IF(1=1,IF(E128="","",AD120),N("AB14"))</f>
        <v/>
      </c>
      <c r="AE128" s="125" t="str">
        <f>IF(1=1,IF(G128="","",UPPER(TRIM(SUBSTITUTE(SUBSTITUTE(G128&amp;"",CHAR(160)," ")," "," ")))),N("AC14"))</f>
        <v/>
      </c>
    </row>
    <row r="129" spans="1:31" ht="15.75" x14ac:dyDescent="0.25">
      <c r="A129" s="160" t="str">
        <f>IF(1=1,IF(E129="","",A120),N("A15"))</f>
        <v/>
      </c>
      <c r="B129" s="127" t="str">
        <f>IF(1=1,IF(E129="","",B120),N("B15"))</f>
        <v/>
      </c>
      <c r="C129" s="128"/>
      <c r="D129" s="129" t="str">
        <f>IF(ISBLANK(E129),"",LARGE(D120:D128,1)+1)</f>
        <v/>
      </c>
      <c r="E129" s="130"/>
      <c r="F129" s="131"/>
      <c r="G129" s="170"/>
      <c r="H129" s="105"/>
      <c r="I129" s="132" t="str">
        <f>IF(1=1,IF(E129="","",I120),N("H15"))</f>
        <v/>
      </c>
      <c r="J129" s="133" t="str">
        <f>IF(1=1,IF(E129="","",J120),N("I15"))</f>
        <v/>
      </c>
      <c r="K129" s="134" t="str">
        <f>IF(1=1,IF(E129="","",K120),N("J15"))</f>
        <v/>
      </c>
      <c r="L129" s="135" t="str">
        <f>IF(1=1,IF(OR(J129="",O129="",NOT(ISNUMBER(J129)),NOT(ISNUMBER(O129)),J129=0),"",O129/J129),N("L15"))</f>
        <v/>
      </c>
      <c r="M129" s="136" t="str">
        <f>IF(1=1,IF(OR(L129="",NOT(ISNUMBER(F129))),"",F129*L129*IFERROR(INDEX(D384:D428,MATCH(AE129,B384:B428,0)),1)),N("M13"))</f>
        <v/>
      </c>
      <c r="N129" s="137" t="str">
        <f>IF(1=1,IF(F129="","",IF(G129="","",IFERROR(INDEX(E384:E428,MATCH(AE129,B384:B428,0)),G129&amp;""))),N("N6"))</f>
        <v/>
      </c>
      <c r="O129" s="138" t="str">
        <f>IF(1=1,IF(E129="","",O120),N("K15"))</f>
        <v/>
      </c>
      <c r="P129" s="139" t="str">
        <f>IF(1=1,IF(M129="","",IF(AND(ISNUMBER(M129),M129&lt;1,N129="kg"),MAX(1,ROUND(M129*1000,0)),IF(AND(ISNUMBER(M129),M129&lt;1,N129="L"),MAX(1,ROUND(M129*100,0)),ROUND(M129,3)))),N("O15"))</f>
        <v/>
      </c>
      <c r="Q129" s="140" t="str">
        <f>IF(1=1,IF(M129="","",IF(AND(ISNUMBER(M129),M129&lt;1,N129="kg"),"g",IF(AND(ISNUMBER(M129),M129&lt;1,N129="L"),"cl",N129))),N("P15"))</f>
        <v/>
      </c>
      <c r="R129" s="161" t="str">
        <f>IF(1=1,IF(E129="","",IF(F129="","A CONTROLER",IF(NOT(ISNUMBER(F129)),"TEXTE",IF(OR(L129="",L129&lt;=0),"COMMANDE PRINCIPALE INCOMPLETE",IF(G129="","UNITE MANQUANTE",IF(COUNTIF(B384:B428,AE129)=0,"UNITE A CONTROLER","OK")))))),N("Q9"))</f>
        <v/>
      </c>
      <c r="S129" s="105"/>
      <c r="T129" s="141">
        <f t="shared" si="14"/>
        <v>0</v>
      </c>
      <c r="U129" s="133" t="str">
        <f>IF(1=1,IF(E129="","",U120),N("S15"))</f>
        <v/>
      </c>
      <c r="V129" s="133" t="str">
        <f>IF(1=1,IF(E129="","",V120),N("T15"))</f>
        <v/>
      </c>
      <c r="W129" s="135" t="str">
        <f>IF(1=1,IF(OR(U129="",V129="",NOT(ISNUMBER(U129)),NOT(ISNUMBER(V129)),U129=0),"",V129/U129),N("U15"))</f>
        <v/>
      </c>
      <c r="X129" s="136" t="str">
        <f>IF(1=1,IF(OR(W129="",NOT(ISNUMBER(F129))),"",F129*W129*IFERROR(INDEX(D384:D428,MATCH(AE129,B384:B428,0)),1)),N("V7"))</f>
        <v/>
      </c>
      <c r="Y129" s="137" t="str">
        <f>IF(1=1,IF(F129="","",IF(G129="","",IFERROR(INDEX(E384:E428,MATCH(AE129,B384:B428,0)),G129&amp;""))),N("W6"))</f>
        <v/>
      </c>
      <c r="Z129" s="142" t="str">
        <f>IF(1=1,IF(X129="","",IF(AND(ISNUMBER(X129),X129&lt;1,Y129="kg"),MAX(1,ROUND(X129*1000,0)),IF(AND(ISNUMBER(X129),X129&lt;1,Y129="L"),MAX(1,ROUND(X129*100,0)),ROUND(X129,3)))),N("X15"))</f>
        <v/>
      </c>
      <c r="AA129" s="143" t="str">
        <f>IF(1=1,IF(X129="","",IF(AND(ISNUMBER(X129),X129&lt;1,Y129="kg"),"g",IF(AND(ISNUMBER(X129),X129&lt;1,Y129="L"),"cl",Y129))),N("Y15"))</f>
        <v/>
      </c>
      <c r="AB129" s="123" t="str">
        <f>IF(1=1,IF(E129="","",IF(F129="","A CONTROLER",IF(NOT(ISNUMBER(F129)),"TEXTE",IF(OR(W129="",W129&lt;=0),"COMMANDE COUVERTS INCOMPLETE",IF(G129="","UNITE MANQUANTE",IF(COUNTIF(B384:B428,AE129)=0,"UNITE A CONTROLER","OK")))))),N("Z6"))</f>
        <v/>
      </c>
      <c r="AD129" s="144" t="str">
        <f>IF(1=1,IF(E129="","",AD120),N("AB15"))</f>
        <v/>
      </c>
      <c r="AE129" s="125" t="str">
        <f>IF(1=1,IF(G129="","",UPPER(TRIM(SUBSTITUTE(SUBSTITUTE(G129&amp;"",CHAR(160)," ")," "," ")))),N("AC15"))</f>
        <v/>
      </c>
    </row>
    <row r="130" spans="1:31" ht="15.75" x14ac:dyDescent="0.25">
      <c r="A130" s="160" t="str">
        <f>IF(1=1,IF(E130="","",A120),N("A16"))</f>
        <v/>
      </c>
      <c r="B130" s="127" t="str">
        <f>IF(1=1,IF(E130="","",B120),N("B16"))</f>
        <v/>
      </c>
      <c r="C130" s="128"/>
      <c r="D130" s="129" t="str">
        <f>IF(ISBLANK(E130),"",LARGE(D120:D129,1)+1)</f>
        <v/>
      </c>
      <c r="E130" s="130"/>
      <c r="F130" s="131"/>
      <c r="G130" s="170"/>
      <c r="H130" s="105"/>
      <c r="I130" s="132" t="str">
        <f>IF(1=1,IF(E130="","",I120),N("H16"))</f>
        <v/>
      </c>
      <c r="J130" s="133" t="str">
        <f>IF(1=1,IF(E130="","",J120),N("I16"))</f>
        <v/>
      </c>
      <c r="K130" s="134" t="str">
        <f>IF(1=1,IF(E130="","",K120),N("J16"))</f>
        <v/>
      </c>
      <c r="L130" s="135" t="str">
        <f>IF(1=1,IF(OR(J130="",O130="",NOT(ISNUMBER(J130)),NOT(ISNUMBER(O130)),J130=0),"",O130/J130),N("L16"))</f>
        <v/>
      </c>
      <c r="M130" s="136" t="str">
        <f>IF(1=1,IF(OR(L130="",NOT(ISNUMBER(F130))),"",F130*L130*IFERROR(INDEX(D384:D428,MATCH(AE130,B384:B428,0)),1)),N("M13"))</f>
        <v/>
      </c>
      <c r="N130" s="137" t="str">
        <f>IF(1=1,IF(F130="","",IF(G130="","",IFERROR(INDEX(E384:E428,MATCH(AE130,B384:B428,0)),G130&amp;""))),N("N6"))</f>
        <v/>
      </c>
      <c r="O130" s="138" t="str">
        <f>IF(1=1,IF(E130="","",O120),N("K16"))</f>
        <v/>
      </c>
      <c r="P130" s="139" t="str">
        <f>IF(1=1,IF(M130="","",IF(AND(ISNUMBER(M130),M130&lt;1,N130="kg"),MAX(1,ROUND(M130*1000,0)),IF(AND(ISNUMBER(M130),M130&lt;1,N130="L"),MAX(1,ROUND(M130*100,0)),ROUND(M130,3)))),N("O16"))</f>
        <v/>
      </c>
      <c r="Q130" s="140" t="str">
        <f>IF(1=1,IF(M130="","",IF(AND(ISNUMBER(M130),M130&lt;1,N130="kg"),"g",IF(AND(ISNUMBER(M130),M130&lt;1,N130="L"),"cl",N130))),N("P16"))</f>
        <v/>
      </c>
      <c r="R130" s="161" t="str">
        <f>IF(1=1,IF(E130="","",IF(F130="","A CONTROLER",IF(NOT(ISNUMBER(F130)),"TEXTE",IF(OR(L130="",L130&lt;=0),"COMMANDE PRINCIPALE INCOMPLETE",IF(G130="","UNITE MANQUANTE",IF(COUNTIF(B384:B428,AE130)=0,"UNITE A CONTROLER","OK")))))),N("Q9"))</f>
        <v/>
      </c>
      <c r="S130" s="105"/>
      <c r="T130" s="141">
        <f t="shared" si="14"/>
        <v>0</v>
      </c>
      <c r="U130" s="133" t="str">
        <f>IF(1=1,IF(E130="","",U120),N("S16"))</f>
        <v/>
      </c>
      <c r="V130" s="133" t="str">
        <f>IF(1=1,IF(E130="","",V120),N("T16"))</f>
        <v/>
      </c>
      <c r="W130" s="135" t="str">
        <f>IF(1=1,IF(OR(U130="",V130="",NOT(ISNUMBER(U130)),NOT(ISNUMBER(V130)),U130=0),"",V130/U130),N("U16"))</f>
        <v/>
      </c>
      <c r="X130" s="136" t="str">
        <f>IF(1=1,IF(OR(W130="",NOT(ISNUMBER(F130))),"",F130*W130*IFERROR(INDEX(D384:D428,MATCH(AE130,B384:B428,0)),1)),N("V7"))</f>
        <v/>
      </c>
      <c r="Y130" s="137" t="str">
        <f>IF(1=1,IF(F130="","",IF(G130="","",IFERROR(INDEX(E384:E428,MATCH(AE130,B384:B428,0)),G130&amp;""))),N("W6"))</f>
        <v/>
      </c>
      <c r="Z130" s="142" t="str">
        <f>IF(1=1,IF(X130="","",IF(AND(ISNUMBER(X130),X130&lt;1,Y130="kg"),MAX(1,ROUND(X130*1000,0)),IF(AND(ISNUMBER(X130),X130&lt;1,Y130="L"),MAX(1,ROUND(X130*100,0)),ROUND(X130,3)))),N("X16"))</f>
        <v/>
      </c>
      <c r="AA130" s="143" t="str">
        <f>IF(1=1,IF(X130="","",IF(AND(ISNUMBER(X130),X130&lt;1,Y130="kg"),"g",IF(AND(ISNUMBER(X130),X130&lt;1,Y130="L"),"cl",Y130))),N("Y16"))</f>
        <v/>
      </c>
      <c r="AB130" s="123" t="str">
        <f>IF(1=1,IF(E130="","",IF(F130="","A CONTROLER",IF(NOT(ISNUMBER(F130)),"TEXTE",IF(OR(W130="",W130&lt;=0),"COMMANDE COUVERTS INCOMPLETE",IF(G130="","UNITE MANQUANTE",IF(COUNTIF(B384:B428,AE130)=0,"UNITE A CONTROLER","OK")))))),N("Z6"))</f>
        <v/>
      </c>
      <c r="AD130" s="144" t="str">
        <f>IF(1=1,IF(E130="","",AD120),N("AB16"))</f>
        <v/>
      </c>
      <c r="AE130" s="125" t="str">
        <f>IF(1=1,IF(G130="","",UPPER(TRIM(SUBSTITUTE(SUBSTITUTE(G130&amp;"",CHAR(160)," ")," "," ")))),N("AC16"))</f>
        <v/>
      </c>
    </row>
    <row r="131" spans="1:31" ht="15.75" x14ac:dyDescent="0.25">
      <c r="A131" s="160" t="str">
        <f>IF(1=1,IF(E131="","",A120),N("A17"))</f>
        <v/>
      </c>
      <c r="B131" s="127" t="str">
        <f>IF(1=1,IF(E131="","",B120),N("B17"))</f>
        <v/>
      </c>
      <c r="C131" s="128"/>
      <c r="D131" s="129" t="str">
        <f>IF(ISBLANK(E131),"",LARGE(D120:D130,1)+1)</f>
        <v/>
      </c>
      <c r="E131" s="130"/>
      <c r="F131" s="131"/>
      <c r="G131" s="170"/>
      <c r="H131" s="105"/>
      <c r="I131" s="132" t="str">
        <f>IF(1=1,IF(E131="","",I120),N("H17"))</f>
        <v/>
      </c>
      <c r="J131" s="133" t="str">
        <f>IF(1=1,IF(E131="","",J120),N("I17"))</f>
        <v/>
      </c>
      <c r="K131" s="134" t="str">
        <f>IF(1=1,IF(E131="","",K120),N("J17"))</f>
        <v/>
      </c>
      <c r="L131" s="135" t="str">
        <f>IF(1=1,IF(OR(J131="",O131="",NOT(ISNUMBER(J131)),NOT(ISNUMBER(O131)),J131=0),"",O131/J131),N("L17"))</f>
        <v/>
      </c>
      <c r="M131" s="136" t="str">
        <f>IF(1=1,IF(OR(L131="",NOT(ISNUMBER(F131))),"",F131*L131*IFERROR(INDEX(D384:D428,MATCH(AE131,B384:B428,0)),1)),N("M13"))</f>
        <v/>
      </c>
      <c r="N131" s="137" t="str">
        <f>IF(1=1,IF(F131="","",IF(G131="","",IFERROR(INDEX(E384:E428,MATCH(AE131,B384:B428,0)),G131&amp;""))),N("N6"))</f>
        <v/>
      </c>
      <c r="O131" s="138" t="str">
        <f>IF(1=1,IF(E131="","",O120),N("K17"))</f>
        <v/>
      </c>
      <c r="P131" s="139" t="str">
        <f>IF(1=1,IF(M131="","",IF(AND(ISNUMBER(M131),M131&lt;1,N131="kg"),MAX(1,ROUND(M131*1000,0)),IF(AND(ISNUMBER(M131),M131&lt;1,N131="L"),MAX(1,ROUND(M131*100,0)),ROUND(M131,3)))),N("O17"))</f>
        <v/>
      </c>
      <c r="Q131" s="140" t="str">
        <f>IF(1=1,IF(M131="","",IF(AND(ISNUMBER(M131),M131&lt;1,N131="kg"),"g",IF(AND(ISNUMBER(M131),M131&lt;1,N131="L"),"cl",N131))),N("P17"))</f>
        <v/>
      </c>
      <c r="R131" s="161" t="str">
        <f>IF(1=1,IF(E131="","",IF(F131="","A CONTROLER",IF(NOT(ISNUMBER(F131)),"TEXTE",IF(OR(L131="",L131&lt;=0),"COMMANDE PRINCIPALE INCOMPLETE",IF(G131="","UNITE MANQUANTE",IF(COUNTIF(B384:B428,AE131)=0,"UNITE A CONTROLER","OK")))))),N("Q9"))</f>
        <v/>
      </c>
      <c r="S131" s="105"/>
      <c r="T131" s="141">
        <f t="shared" si="14"/>
        <v>0</v>
      </c>
      <c r="U131" s="133" t="str">
        <f>IF(1=1,IF(E131="","",U120),N("S17"))</f>
        <v/>
      </c>
      <c r="V131" s="133" t="str">
        <f>IF(1=1,IF(E131="","",V120),N("T17"))</f>
        <v/>
      </c>
      <c r="W131" s="135" t="str">
        <f>IF(1=1,IF(OR(U131="",V131="",NOT(ISNUMBER(U131)),NOT(ISNUMBER(V131)),U131=0),"",V131/U131),N("U17"))</f>
        <v/>
      </c>
      <c r="X131" s="136" t="str">
        <f>IF(1=1,IF(OR(W131="",NOT(ISNUMBER(F131))),"",F131*W131*IFERROR(INDEX(D384:D428,MATCH(AE131,B384:B428,0)),1)),N("V7"))</f>
        <v/>
      </c>
      <c r="Y131" s="137" t="str">
        <f>IF(1=1,IF(F131="","",IF(G131="","",IFERROR(INDEX(E384:E428,MATCH(AE131,B384:B428,0)),G131&amp;""))),N("W6"))</f>
        <v/>
      </c>
      <c r="Z131" s="142" t="str">
        <f>IF(1=1,IF(X131="","",IF(AND(ISNUMBER(X131),X131&lt;1,Y131="kg"),MAX(1,ROUND(X131*1000,0)),IF(AND(ISNUMBER(X131),X131&lt;1,Y131="L"),MAX(1,ROUND(X131*100,0)),ROUND(X131,3)))),N("X17"))</f>
        <v/>
      </c>
      <c r="AA131" s="143" t="str">
        <f>IF(1=1,IF(X131="","",IF(AND(ISNUMBER(X131),X131&lt;1,Y131="kg"),"g",IF(AND(ISNUMBER(X131),X131&lt;1,Y131="L"),"cl",Y131))),N("Y17"))</f>
        <v/>
      </c>
      <c r="AB131" s="123" t="str">
        <f>IF(1=1,IF(E131="","",IF(F131="","A CONTROLER",IF(NOT(ISNUMBER(F131)),"TEXTE",IF(OR(W131="",W131&lt;=0),"COMMANDE COUVERTS INCOMPLETE",IF(G131="","UNITE MANQUANTE",IF(COUNTIF(B384:B428,AE131)=0,"UNITE A CONTROLER","OK")))))),N("Z6"))</f>
        <v/>
      </c>
      <c r="AD131" s="144" t="str">
        <f>IF(1=1,IF(E131="","",AD120),N("AB17"))</f>
        <v/>
      </c>
      <c r="AE131" s="125" t="str">
        <f>IF(1=1,IF(G131="","",UPPER(TRIM(SUBSTITUTE(SUBSTITUTE(G131&amp;"",CHAR(160)," ")," "," ")))),N("AC17"))</f>
        <v/>
      </c>
    </row>
    <row r="132" spans="1:31" ht="15.75" x14ac:dyDescent="0.25">
      <c r="A132" s="160" t="str">
        <f>IF(1=1,IF(E132="","",A120),N("A18"))</f>
        <v/>
      </c>
      <c r="B132" s="127" t="str">
        <f>IF(1=1,IF(E132="","",B120),N("B18"))</f>
        <v/>
      </c>
      <c r="C132" s="128"/>
      <c r="D132" s="129" t="str">
        <f>IF(ISBLANK(E132),"",LARGE(D120:D131,1)+1)</f>
        <v/>
      </c>
      <c r="E132" s="130"/>
      <c r="F132" s="131"/>
      <c r="G132" s="170"/>
      <c r="H132" s="105"/>
      <c r="I132" s="132" t="str">
        <f>IF(1=1,IF(E132="","",I120),N("H18"))</f>
        <v/>
      </c>
      <c r="J132" s="133" t="str">
        <f>IF(1=1,IF(E132="","",J120),N("I18"))</f>
        <v/>
      </c>
      <c r="K132" s="134" t="str">
        <f>IF(1=1,IF(E132="","",K120),N("J18"))</f>
        <v/>
      </c>
      <c r="L132" s="135" t="str">
        <f>IF(1=1,IF(OR(J132="",O132="",NOT(ISNUMBER(J132)),NOT(ISNUMBER(O132)),J132=0),"",O132/J132),N("L18"))</f>
        <v/>
      </c>
      <c r="M132" s="136" t="str">
        <f>IF(1=1,IF(OR(L132="",NOT(ISNUMBER(F132))),"",F132*L132*IFERROR(INDEX(D384:D428,MATCH(AE132,B384:B428,0)),1)),N("M13"))</f>
        <v/>
      </c>
      <c r="N132" s="137" t="str">
        <f>IF(1=1,IF(F132="","",IF(G132="","",IFERROR(INDEX(E384:E428,MATCH(AE132,B384:B428,0)),G132&amp;""))),N("N6"))</f>
        <v/>
      </c>
      <c r="O132" s="138" t="str">
        <f>IF(1=1,IF(E132="","",O120),N("K18"))</f>
        <v/>
      </c>
      <c r="P132" s="139" t="str">
        <f>IF(1=1,IF(M132="","",IF(AND(ISNUMBER(M132),M132&lt;1,N132="kg"),MAX(1,ROUND(M132*1000,0)),IF(AND(ISNUMBER(M132),M132&lt;1,N132="L"),MAX(1,ROUND(M132*100,0)),ROUND(M132,3)))),N("O18"))</f>
        <v/>
      </c>
      <c r="Q132" s="140" t="str">
        <f>IF(1=1,IF(M132="","",IF(AND(ISNUMBER(M132),M132&lt;1,N132="kg"),"g",IF(AND(ISNUMBER(M132),M132&lt;1,N132="L"),"cl",N132))),N("P18"))</f>
        <v/>
      </c>
      <c r="R132" s="161" t="str">
        <f>IF(1=1,IF(E132="","",IF(F132="","A CONTROLER",IF(NOT(ISNUMBER(F132)),"TEXTE",IF(OR(L132="",L132&lt;=0),"COMMANDE PRINCIPALE INCOMPLETE",IF(G132="","UNITE MANQUANTE",IF(COUNTIF(B384:B428,AE132)=0,"UNITE A CONTROLER","OK")))))),N("Q9"))</f>
        <v/>
      </c>
      <c r="S132" s="105"/>
      <c r="T132" s="141">
        <f t="shared" si="14"/>
        <v>0</v>
      </c>
      <c r="U132" s="133" t="str">
        <f>IF(1=1,IF(E132="","",U120),N("S18"))</f>
        <v/>
      </c>
      <c r="V132" s="133" t="str">
        <f>IF(1=1,IF(E132="","",V120),N("T18"))</f>
        <v/>
      </c>
      <c r="W132" s="135" t="str">
        <f>IF(1=1,IF(OR(U132="",V132="",NOT(ISNUMBER(U132)),NOT(ISNUMBER(V132)),U132=0),"",V132/U132),N("U18"))</f>
        <v/>
      </c>
      <c r="X132" s="136" t="str">
        <f>IF(1=1,IF(OR(W132="",NOT(ISNUMBER(F132))),"",F132*W132*IFERROR(INDEX(D384:D428,MATCH(AE132,B384:B428,0)),1)),N("V7"))</f>
        <v/>
      </c>
      <c r="Y132" s="137" t="str">
        <f>IF(1=1,IF(F132="","",IF(G132="","",IFERROR(INDEX(E384:E428,MATCH(AE132,B384:B428,0)),G132&amp;""))),N("W6"))</f>
        <v/>
      </c>
      <c r="Z132" s="142" t="str">
        <f>IF(1=1,IF(X132="","",IF(AND(ISNUMBER(X132),X132&lt;1,Y132="kg"),MAX(1,ROUND(X132*1000,0)),IF(AND(ISNUMBER(X132),X132&lt;1,Y132="L"),MAX(1,ROUND(X132*100,0)),ROUND(X132,3)))),N("X18"))</f>
        <v/>
      </c>
      <c r="AA132" s="143" t="str">
        <f>IF(1=1,IF(X132="","",IF(AND(ISNUMBER(X132),X132&lt;1,Y132="kg"),"g",IF(AND(ISNUMBER(X132),X132&lt;1,Y132="L"),"cl",Y132))),N("Y18"))</f>
        <v/>
      </c>
      <c r="AB132" s="123" t="str">
        <f>IF(1=1,IF(E132="","",IF(F132="","A CONTROLER",IF(NOT(ISNUMBER(F132)),"TEXTE",IF(OR(W132="",W132&lt;=0),"COMMANDE COUVERTS INCOMPLETE",IF(G132="","UNITE MANQUANTE",IF(COUNTIF(B384:B428,AE132)=0,"UNITE A CONTROLER","OK")))))),N("Z6"))</f>
        <v/>
      </c>
      <c r="AD132" s="144" t="str">
        <f>IF(1=1,IF(E132="","",AD120),N("AB18"))</f>
        <v/>
      </c>
      <c r="AE132" s="125" t="str">
        <f>IF(1=1,IF(G132="","",UPPER(TRIM(SUBSTITUTE(SUBSTITUTE(G132&amp;"",CHAR(160)," ")," "," ")))),N("AC18"))</f>
        <v/>
      </c>
    </row>
    <row r="133" spans="1:31" ht="15.75" x14ac:dyDescent="0.25">
      <c r="A133" s="160" t="str">
        <f>IF(1=1,IF(E133="","",A120),N("A19"))</f>
        <v/>
      </c>
      <c r="B133" s="127" t="str">
        <f>IF(1=1,IF(E133="","",B120),N("B19"))</f>
        <v/>
      </c>
      <c r="C133" s="128"/>
      <c r="D133" s="129" t="str">
        <f>IF(ISBLANK(E133),"",LARGE(D120:D132,1)+1)</f>
        <v/>
      </c>
      <c r="E133" s="130"/>
      <c r="F133" s="131"/>
      <c r="G133" s="170"/>
      <c r="H133" s="105"/>
      <c r="I133" s="132" t="str">
        <f>IF(1=1,IF(E133="","",I120),N("H19"))</f>
        <v/>
      </c>
      <c r="J133" s="133" t="str">
        <f>IF(1=1,IF(E133="","",J120),N("I19"))</f>
        <v/>
      </c>
      <c r="K133" s="134" t="str">
        <f>IF(1=1,IF(E133="","",K120),N("J19"))</f>
        <v/>
      </c>
      <c r="L133" s="135" t="str">
        <f>IF(1=1,IF(OR(J133="",O133="",NOT(ISNUMBER(J133)),NOT(ISNUMBER(O133)),J133=0),"",O133/J133),N("L19"))</f>
        <v/>
      </c>
      <c r="M133" s="136" t="str">
        <f>IF(1=1,IF(OR(L133="",NOT(ISNUMBER(F133))),"",F133*L133*IFERROR(INDEX(D384:D428,MATCH(AE133,B384:B428,0)),1)),N("M13"))</f>
        <v/>
      </c>
      <c r="N133" s="137" t="str">
        <f>IF(1=1,IF(F133="","",IF(G133="","",IFERROR(INDEX(E384:E428,MATCH(AE133,B384:B428,0)),G133&amp;""))),N("N6"))</f>
        <v/>
      </c>
      <c r="O133" s="138" t="str">
        <f>IF(1=1,IF(E133="","",O120),N("K19"))</f>
        <v/>
      </c>
      <c r="P133" s="139" t="str">
        <f>IF(1=1,IF(M133="","",IF(AND(ISNUMBER(M133),M133&lt;1,N133="kg"),MAX(1,ROUND(M133*1000,0)),IF(AND(ISNUMBER(M133),M133&lt;1,N133="L"),MAX(1,ROUND(M133*100,0)),ROUND(M133,3)))),N("O19"))</f>
        <v/>
      </c>
      <c r="Q133" s="140" t="str">
        <f>IF(1=1,IF(M133="","",IF(AND(ISNUMBER(M133),M133&lt;1,N133="kg"),"g",IF(AND(ISNUMBER(M133),M133&lt;1,N133="L"),"cl",N133))),N("P19"))</f>
        <v/>
      </c>
      <c r="R133" s="161" t="str">
        <f>IF(1=1,IF(E133="","",IF(F133="","A CONTROLER",IF(NOT(ISNUMBER(F133)),"TEXTE",IF(OR(L133="",L133&lt;=0),"COMMANDE PRINCIPALE INCOMPLETE",IF(G133="","UNITE MANQUANTE",IF(COUNTIF(B384:B428,AE133)=0,"UNITE A CONTROLER","OK")))))),N("Q9"))</f>
        <v/>
      </c>
      <c r="S133" s="105"/>
      <c r="T133" s="141">
        <f t="shared" si="14"/>
        <v>0</v>
      </c>
      <c r="U133" s="133" t="str">
        <f>IF(1=1,IF(E133="","",U120),N("S19"))</f>
        <v/>
      </c>
      <c r="V133" s="133" t="str">
        <f>IF(1=1,IF(E133="","",V120),N("T19"))</f>
        <v/>
      </c>
      <c r="W133" s="135" t="str">
        <f>IF(1=1,IF(OR(U133="",V133="",NOT(ISNUMBER(U133)),NOT(ISNUMBER(V133)),U133=0),"",V133/U133),N("U19"))</f>
        <v/>
      </c>
      <c r="X133" s="136" t="str">
        <f>IF(1=1,IF(OR(W133="",NOT(ISNUMBER(F133))),"",F133*W133*IFERROR(INDEX(D384:D428,MATCH(AE133,B384:B428,0)),1)),N("V7"))</f>
        <v/>
      </c>
      <c r="Y133" s="137" t="str">
        <f>IF(1=1,IF(F133="","",IF(G133="","",IFERROR(INDEX(E384:E428,MATCH(AE133,B384:B428,0)),G133&amp;""))),N("W6"))</f>
        <v/>
      </c>
      <c r="Z133" s="142" t="str">
        <f>IF(1=1,IF(X133="","",IF(AND(ISNUMBER(X133),X133&lt;1,Y133="kg"),MAX(1,ROUND(X133*1000,0)),IF(AND(ISNUMBER(X133),X133&lt;1,Y133="L"),MAX(1,ROUND(X133*100,0)),ROUND(X133,3)))),N("X19"))</f>
        <v/>
      </c>
      <c r="AA133" s="143" t="str">
        <f>IF(1=1,IF(X133="","",IF(AND(ISNUMBER(X133),X133&lt;1,Y133="kg"),"g",IF(AND(ISNUMBER(X133),X133&lt;1,Y133="L"),"cl",Y133))),N("Y19"))</f>
        <v/>
      </c>
      <c r="AB133" s="123" t="str">
        <f>IF(1=1,IF(E133="","",IF(F133="","A CONTROLER",IF(NOT(ISNUMBER(F133)),"TEXTE",IF(OR(W133="",W133&lt;=0),"COMMANDE COUVERTS INCOMPLETE",IF(G133="","UNITE MANQUANTE",IF(COUNTIF(B384:B428,AE133)=0,"UNITE A CONTROLER","OK")))))),N("Z6"))</f>
        <v/>
      </c>
      <c r="AD133" s="144" t="str">
        <f>IF(1=1,IF(E133="","",AD120),N("AB19"))</f>
        <v/>
      </c>
      <c r="AE133" s="125" t="str">
        <f>IF(1=1,IF(G133="","",UPPER(TRIM(SUBSTITUTE(SUBSTITUTE(G133&amp;"",CHAR(160)," ")," "," ")))),N("AC19"))</f>
        <v/>
      </c>
    </row>
    <row r="134" spans="1:31" ht="15.75" x14ac:dyDescent="0.25">
      <c r="A134" s="160" t="str">
        <f>IF(1=1,IF(E134="","",A120),N("A20"))</f>
        <v/>
      </c>
      <c r="B134" s="127" t="str">
        <f>IF(1=1,IF(E134="","",B120),N("B20"))</f>
        <v/>
      </c>
      <c r="C134" s="128"/>
      <c r="D134" s="129" t="str">
        <f>IF(ISBLANK(E134),"",LARGE(D120:D133,1)+1)</f>
        <v/>
      </c>
      <c r="E134" s="130"/>
      <c r="F134" s="131"/>
      <c r="G134" s="170"/>
      <c r="H134" s="105"/>
      <c r="I134" s="132" t="str">
        <f>IF(1=1,IF(E134="","",I120),N("H20"))</f>
        <v/>
      </c>
      <c r="J134" s="133" t="str">
        <f>IF(1=1,IF(E134="","",J120),N("I20"))</f>
        <v/>
      </c>
      <c r="K134" s="134" t="str">
        <f>IF(1=1,IF(E134="","",K120),N("J20"))</f>
        <v/>
      </c>
      <c r="L134" s="135" t="str">
        <f>IF(1=1,IF(OR(J134="",O134="",NOT(ISNUMBER(J134)),NOT(ISNUMBER(O134)),J134=0),"",O134/J134),N("L20"))</f>
        <v/>
      </c>
      <c r="M134" s="136" t="str">
        <f>IF(1=1,IF(OR(L134="",NOT(ISNUMBER(F134))),"",F134*L134*IFERROR(INDEX(D384:D428,MATCH(AE134,B384:B428,0)),1)),N("M13"))</f>
        <v/>
      </c>
      <c r="N134" s="137" t="str">
        <f>IF(1=1,IF(F134="","",IF(G134="","",IFERROR(INDEX(E384:E428,MATCH(AE134,B384:B428,0)),G134&amp;""))),N("N6"))</f>
        <v/>
      </c>
      <c r="O134" s="138" t="str">
        <f>IF(1=1,IF(E134="","",O120),N("K20"))</f>
        <v/>
      </c>
      <c r="P134" s="139" t="str">
        <f>IF(1=1,IF(M134="","",IF(AND(ISNUMBER(M134),M134&lt;1,N134="kg"),MAX(1,ROUND(M134*1000,0)),IF(AND(ISNUMBER(M134),M134&lt;1,N134="L"),MAX(1,ROUND(M134*100,0)),ROUND(M134,3)))),N("O20"))</f>
        <v/>
      </c>
      <c r="Q134" s="140" t="str">
        <f>IF(1=1,IF(M134="","",IF(AND(ISNUMBER(M134),M134&lt;1,N134="kg"),"g",IF(AND(ISNUMBER(M134),M134&lt;1,N134="L"),"cl",N134))),N("P20"))</f>
        <v/>
      </c>
      <c r="R134" s="161" t="str">
        <f>IF(1=1,IF(E134="","",IF(F134="","A CONTROLER",IF(NOT(ISNUMBER(F134)),"TEXTE",IF(OR(L134="",L134&lt;=0),"COMMANDE PRINCIPALE INCOMPLETE",IF(G134="","UNITE MANQUANTE",IF(COUNTIF(B384:B428,AE134)=0,"UNITE A CONTROLER","OK")))))),N("Q9"))</f>
        <v/>
      </c>
      <c r="S134" s="105"/>
      <c r="T134" s="141">
        <f t="shared" si="14"/>
        <v>0</v>
      </c>
      <c r="U134" s="133" t="str">
        <f>IF(1=1,IF(E134="","",U120),N("S20"))</f>
        <v/>
      </c>
      <c r="V134" s="133" t="str">
        <f>IF(1=1,IF(E134="","",V120),N("T20"))</f>
        <v/>
      </c>
      <c r="W134" s="135" t="str">
        <f>IF(1=1,IF(OR(U134="",V134="",NOT(ISNUMBER(U134)),NOT(ISNUMBER(V134)),U134=0),"",V134/U134),N("U20"))</f>
        <v/>
      </c>
      <c r="X134" s="136" t="str">
        <f>IF(1=1,IF(OR(W134="",NOT(ISNUMBER(F134))),"",F134*W134*IFERROR(INDEX(D384:D428,MATCH(AE134,B384:B428,0)),1)),N("V7"))</f>
        <v/>
      </c>
      <c r="Y134" s="137" t="str">
        <f>IF(1=1,IF(F134="","",IF(G134="","",IFERROR(INDEX(E384:E428,MATCH(AE134,B384:B428,0)),G134&amp;""))),N("W6"))</f>
        <v/>
      </c>
      <c r="Z134" s="142" t="str">
        <f>IF(1=1,IF(X134="","",IF(AND(ISNUMBER(X134),X134&lt;1,Y134="kg"),MAX(1,ROUND(X134*1000,0)),IF(AND(ISNUMBER(X134),X134&lt;1,Y134="L"),MAX(1,ROUND(X134*100,0)),ROUND(X134,3)))),N("X20"))</f>
        <v/>
      </c>
      <c r="AA134" s="143" t="str">
        <f>IF(1=1,IF(X134="","",IF(AND(ISNUMBER(X134),X134&lt;1,Y134="kg"),"g",IF(AND(ISNUMBER(X134),X134&lt;1,Y134="L"),"cl",Y134))),N("Y20"))</f>
        <v/>
      </c>
      <c r="AB134" s="123" t="str">
        <f>IF(1=1,IF(E134="","",IF(F134="","A CONTROLER",IF(NOT(ISNUMBER(F134)),"TEXTE",IF(OR(W134="",W134&lt;=0),"COMMANDE COUVERTS INCOMPLETE",IF(G134="","UNITE MANQUANTE",IF(COUNTIF(B384:B428,AE134)=0,"UNITE A CONTROLER","OK")))))),N("Z6"))</f>
        <v/>
      </c>
      <c r="AD134" s="144" t="str">
        <f>IF(1=1,IF(E134="","",AD120),N("AB20"))</f>
        <v/>
      </c>
      <c r="AE134" s="125" t="str">
        <f>IF(1=1,IF(G134="","",UPPER(TRIM(SUBSTITUTE(SUBSTITUTE(G134&amp;"",CHAR(160)," ")," "," ")))),N("AC20"))</f>
        <v/>
      </c>
    </row>
    <row r="135" spans="1:31" ht="15.75" x14ac:dyDescent="0.25">
      <c r="A135" s="160" t="str">
        <f>IF(1=1,IF(E135="","",A120),N("A21"))</f>
        <v/>
      </c>
      <c r="B135" s="127" t="str">
        <f>IF(1=1,IF(E135="","",B120),N("B21"))</f>
        <v/>
      </c>
      <c r="C135" s="128"/>
      <c r="D135" s="129" t="str">
        <f>IF(ISBLANK(E135),"",LARGE(D120:D134,1)+1)</f>
        <v/>
      </c>
      <c r="E135" s="130"/>
      <c r="F135" s="131"/>
      <c r="G135" s="170"/>
      <c r="H135" s="105"/>
      <c r="I135" s="132" t="str">
        <f>IF(1=1,IF(E135="","",I120),N("H21"))</f>
        <v/>
      </c>
      <c r="J135" s="133" t="str">
        <f>IF(1=1,IF(E135="","",J120),N("I21"))</f>
        <v/>
      </c>
      <c r="K135" s="134" t="str">
        <f>IF(1=1,IF(E135="","",K120),N("J21"))</f>
        <v/>
      </c>
      <c r="L135" s="135" t="str">
        <f>IF(1=1,IF(OR(J135="",O135="",NOT(ISNUMBER(J135)),NOT(ISNUMBER(O135)),J135=0),"",O135/J135),N("L21"))</f>
        <v/>
      </c>
      <c r="M135" s="136" t="str">
        <f>IF(1=1,IF(OR(L135="",NOT(ISNUMBER(F135))),"",F135*L135*IFERROR(INDEX(D384:D428,MATCH(AE135,B384:B428,0)),1)),N("M13"))</f>
        <v/>
      </c>
      <c r="N135" s="137" t="str">
        <f>IF(1=1,IF(F135="","",IF(G135="","",IFERROR(INDEX(E384:E428,MATCH(AE135,B384:B428,0)),G135&amp;""))),N("N6"))</f>
        <v/>
      </c>
      <c r="O135" s="138" t="str">
        <f>IF(1=1,IF(E135="","",O120),N("K21"))</f>
        <v/>
      </c>
      <c r="P135" s="139" t="str">
        <f>IF(1=1,IF(M135="","",IF(AND(ISNUMBER(M135),M135&lt;1,N135="kg"),MAX(1,ROUND(M135*1000,0)),IF(AND(ISNUMBER(M135),M135&lt;1,N135="L"),MAX(1,ROUND(M135*100,0)),ROUND(M135,3)))),N("O21"))</f>
        <v/>
      </c>
      <c r="Q135" s="140" t="str">
        <f>IF(1=1,IF(M135="","",IF(AND(ISNUMBER(M135),M135&lt;1,N135="kg"),"g",IF(AND(ISNUMBER(M135),M135&lt;1,N135="L"),"cl",N135))),N("P21"))</f>
        <v/>
      </c>
      <c r="R135" s="161" t="str">
        <f>IF(1=1,IF(E135="","",IF(F135="","A CONTROLER",IF(NOT(ISNUMBER(F135)),"TEXTE",IF(OR(L135="",L135&lt;=0),"COMMANDE PRINCIPALE INCOMPLETE",IF(G135="","UNITE MANQUANTE",IF(COUNTIF(B384:B428,AE135)=0,"UNITE A CONTROLER","OK")))))),N("Q9"))</f>
        <v/>
      </c>
      <c r="S135" s="105"/>
      <c r="T135" s="141">
        <f t="shared" si="14"/>
        <v>0</v>
      </c>
      <c r="U135" s="133" t="str">
        <f>IF(1=1,IF(E135="","",U120),N("S21"))</f>
        <v/>
      </c>
      <c r="V135" s="133" t="str">
        <f>IF(1=1,IF(E135="","",V120),N("T21"))</f>
        <v/>
      </c>
      <c r="W135" s="135" t="str">
        <f>IF(1=1,IF(OR(U135="",V135="",NOT(ISNUMBER(U135)),NOT(ISNUMBER(V135)),U135=0),"",V135/U135),N("U21"))</f>
        <v/>
      </c>
      <c r="X135" s="136" t="str">
        <f>IF(1=1,IF(OR(W135="",NOT(ISNUMBER(F135))),"",F135*W135*IFERROR(INDEX(D384:D428,MATCH(AE135,B384:B428,0)),1)),N("V7"))</f>
        <v/>
      </c>
      <c r="Y135" s="137" t="str">
        <f>IF(1=1,IF(F135="","",IF(G135="","",IFERROR(INDEX(E384:E428,MATCH(AE135,B384:B428,0)),G135&amp;""))),N("W6"))</f>
        <v/>
      </c>
      <c r="Z135" s="142" t="str">
        <f>IF(1=1,IF(X135="","",IF(AND(ISNUMBER(X135),X135&lt;1,Y135="kg"),MAX(1,ROUND(X135*1000,0)),IF(AND(ISNUMBER(X135),X135&lt;1,Y135="L"),MAX(1,ROUND(X135*100,0)),ROUND(X135,3)))),N("X21"))</f>
        <v/>
      </c>
      <c r="AA135" s="143" t="str">
        <f>IF(1=1,IF(X135="","",IF(AND(ISNUMBER(X135),X135&lt;1,Y135="kg"),"g",IF(AND(ISNUMBER(X135),X135&lt;1,Y135="L"),"cl",Y135))),N("Y21"))</f>
        <v/>
      </c>
      <c r="AB135" s="123" t="str">
        <f>IF(1=1,IF(E135="","",IF(F135="","A CONTROLER",IF(NOT(ISNUMBER(F135)),"TEXTE",IF(OR(W135="",W135&lt;=0),"COMMANDE COUVERTS INCOMPLETE",IF(G135="","UNITE MANQUANTE",IF(COUNTIF(B384:B428,AE135)=0,"UNITE A CONTROLER","OK")))))),N("Z6"))</f>
        <v/>
      </c>
      <c r="AD135" s="144" t="str">
        <f>IF(1=1,IF(E135="","",AD120),N("AB21"))</f>
        <v/>
      </c>
      <c r="AE135" s="125" t="str">
        <f>IF(1=1,IF(G135="","",UPPER(TRIM(SUBSTITUTE(SUBSTITUTE(G135&amp;"",CHAR(160)," ")," "," ")))),N("AC21"))</f>
        <v/>
      </c>
    </row>
    <row r="136" spans="1:31" ht="15.75" x14ac:dyDescent="0.25">
      <c r="A136" s="160" t="str">
        <f>IF(1=1,IF(E136="","",A120),N("A22"))</f>
        <v/>
      </c>
      <c r="B136" s="127" t="str">
        <f>IF(1=1,IF(E136="","",B120),N("B22"))</f>
        <v/>
      </c>
      <c r="C136" s="128"/>
      <c r="D136" s="129" t="str">
        <f>IF(ISBLANK(E136),"",LARGE(D120:D135,1)+1)</f>
        <v/>
      </c>
      <c r="E136" s="130"/>
      <c r="F136" s="131"/>
      <c r="G136" s="170"/>
      <c r="H136" s="105"/>
      <c r="I136" s="132" t="str">
        <f>IF(1=1,IF(E136="","",I120),N("H22"))</f>
        <v/>
      </c>
      <c r="J136" s="133" t="str">
        <f>IF(1=1,IF(E136="","",J120),N("I22"))</f>
        <v/>
      </c>
      <c r="K136" s="134" t="str">
        <f>IF(1=1,IF(E136="","",K120),N("J22"))</f>
        <v/>
      </c>
      <c r="L136" s="135" t="str">
        <f>IF(1=1,IF(OR(J136="",O136="",NOT(ISNUMBER(J136)),NOT(ISNUMBER(O136)),J136=0),"",O136/J136),N("L22"))</f>
        <v/>
      </c>
      <c r="M136" s="136" t="str">
        <f>IF(1=1,IF(OR(L136="",NOT(ISNUMBER(F136))),"",F136*L136*IFERROR(INDEX(D384:D428,MATCH(AE136,B384:B428,0)),1)),N("M13"))</f>
        <v/>
      </c>
      <c r="N136" s="137" t="str">
        <f>IF(1=1,IF(F136="","",IF(G136="","",IFERROR(INDEX(E384:E428,MATCH(AE136,B384:B428,0)),G136&amp;""))),N("N6"))</f>
        <v/>
      </c>
      <c r="O136" s="138" t="str">
        <f>IF(1=1,IF(E136="","",O120),N("K22"))</f>
        <v/>
      </c>
      <c r="P136" s="139" t="str">
        <f>IF(1=1,IF(M136="","",IF(AND(ISNUMBER(M136),M136&lt;1,N136="kg"),MAX(1,ROUND(M136*1000,0)),IF(AND(ISNUMBER(M136),M136&lt;1,N136="L"),MAX(1,ROUND(M136*100,0)),ROUND(M136,3)))),N("O22"))</f>
        <v/>
      </c>
      <c r="Q136" s="140" t="str">
        <f>IF(1=1,IF(M136="","",IF(AND(ISNUMBER(M136),M136&lt;1,N136="kg"),"g",IF(AND(ISNUMBER(M136),M136&lt;1,N136="L"),"cl",N136))),N("P22"))</f>
        <v/>
      </c>
      <c r="R136" s="161" t="str">
        <f>IF(1=1,IF(E136="","",IF(F136="","A CONTROLER",IF(NOT(ISNUMBER(F136)),"TEXTE",IF(OR(L136="",L136&lt;=0),"COMMANDE PRINCIPALE INCOMPLETE",IF(G136="","UNITE MANQUANTE",IF(COUNTIF(B384:B428,AE136)=0,"UNITE A CONTROLER","OK")))))),N("Q9"))</f>
        <v/>
      </c>
      <c r="S136" s="105"/>
      <c r="T136" s="141">
        <f t="shared" si="14"/>
        <v>0</v>
      </c>
      <c r="U136" s="133" t="str">
        <f>IF(1=1,IF(E136="","",U120),N("S22"))</f>
        <v/>
      </c>
      <c r="V136" s="133" t="str">
        <f>IF(1=1,IF(E136="","",V120),N("T22"))</f>
        <v/>
      </c>
      <c r="W136" s="135" t="str">
        <f>IF(1=1,IF(OR(U136="",V136="",NOT(ISNUMBER(U136)),NOT(ISNUMBER(V136)),U136=0),"",V136/U136),N("U22"))</f>
        <v/>
      </c>
      <c r="X136" s="136" t="str">
        <f>IF(1=1,IF(OR(W136="",NOT(ISNUMBER(F136))),"",F136*W136*IFERROR(INDEX(D384:D428,MATCH(AE136,B384:B428,0)),1)),N("V7"))</f>
        <v/>
      </c>
      <c r="Y136" s="137" t="str">
        <f>IF(1=1,IF(F136="","",IF(G136="","",IFERROR(INDEX(E384:E428,MATCH(AE136,B384:B428,0)),G136&amp;""))),N("W6"))</f>
        <v/>
      </c>
      <c r="Z136" s="142" t="str">
        <f>IF(1=1,IF(X136="","",IF(AND(ISNUMBER(X136),X136&lt;1,Y136="kg"),MAX(1,ROUND(X136*1000,0)),IF(AND(ISNUMBER(X136),X136&lt;1,Y136="L"),MAX(1,ROUND(X136*100,0)),ROUND(X136,3)))),N("X22"))</f>
        <v/>
      </c>
      <c r="AA136" s="143" t="str">
        <f>IF(1=1,IF(X136="","",IF(AND(ISNUMBER(X136),X136&lt;1,Y136="kg"),"g",IF(AND(ISNUMBER(X136),X136&lt;1,Y136="L"),"cl",Y136))),N("Y22"))</f>
        <v/>
      </c>
      <c r="AB136" s="123" t="str">
        <f>IF(1=1,IF(E136="","",IF(F136="","A CONTROLER",IF(NOT(ISNUMBER(F136)),"TEXTE",IF(OR(W136="",W136&lt;=0),"COMMANDE COUVERTS INCOMPLETE",IF(G136="","UNITE MANQUANTE",IF(COUNTIF(B384:B428,AE136)=0,"UNITE A CONTROLER","OK")))))),N("Z6"))</f>
        <v/>
      </c>
      <c r="AD136" s="144" t="str">
        <f>IF(1=1,IF(E136="","",AD120),N("AB22"))</f>
        <v/>
      </c>
      <c r="AE136" s="125" t="str">
        <f>IF(1=1,IF(G136="","",UPPER(TRIM(SUBSTITUTE(SUBSTITUTE(G136&amp;"",CHAR(160)," ")," "," ")))),N("AC22"))</f>
        <v/>
      </c>
    </row>
    <row r="137" spans="1:31" ht="15.75" x14ac:dyDescent="0.25">
      <c r="A137" s="160" t="str">
        <f>IF(1=1,IF(E137="","",A120),N("A23"))</f>
        <v/>
      </c>
      <c r="B137" s="127" t="str">
        <f>IF(1=1,IF(E137="","",B120),N("B23"))</f>
        <v/>
      </c>
      <c r="C137" s="128"/>
      <c r="D137" s="129" t="str">
        <f>IF(ISBLANK(E137),"",LARGE(D120:D136,1)+1)</f>
        <v/>
      </c>
      <c r="E137" s="130"/>
      <c r="F137" s="131"/>
      <c r="G137" s="170"/>
      <c r="H137" s="105"/>
      <c r="I137" s="132" t="str">
        <f>IF(1=1,IF(E137="","",I120),N("H23"))</f>
        <v/>
      </c>
      <c r="J137" s="133" t="str">
        <f>IF(1=1,IF(E137="","",J120),N("I23"))</f>
        <v/>
      </c>
      <c r="K137" s="134" t="str">
        <f>IF(1=1,IF(E137="","",K120),N("J23"))</f>
        <v/>
      </c>
      <c r="L137" s="135" t="str">
        <f>IF(1=1,IF(OR(J137="",O137="",NOT(ISNUMBER(J137)),NOT(ISNUMBER(O137)),J137=0),"",O137/J137),N("L23"))</f>
        <v/>
      </c>
      <c r="M137" s="136" t="str">
        <f>IF(1=1,IF(OR(L137="",NOT(ISNUMBER(F137))),"",F137*L137*IFERROR(INDEX(D384:D428,MATCH(AE137,B384:B428,0)),1)),N("M13"))</f>
        <v/>
      </c>
      <c r="N137" s="137" t="str">
        <f>IF(1=1,IF(F137="","",IF(G137="","",IFERROR(INDEX(E384:E428,MATCH(AE137,B384:B428,0)),G137&amp;""))),N("N6"))</f>
        <v/>
      </c>
      <c r="O137" s="138" t="str">
        <f>IF(1=1,IF(E137="","",O120),N("K23"))</f>
        <v/>
      </c>
      <c r="P137" s="139" t="str">
        <f>IF(1=1,IF(M137="","",IF(AND(ISNUMBER(M137),M137&lt;1,N137="kg"),MAX(1,ROUND(M137*1000,0)),IF(AND(ISNUMBER(M137),M137&lt;1,N137="L"),MAX(1,ROUND(M137*100,0)),ROUND(M137,3)))),N("O23"))</f>
        <v/>
      </c>
      <c r="Q137" s="140" t="str">
        <f>IF(1=1,IF(M137="","",IF(AND(ISNUMBER(M137),M137&lt;1,N137="kg"),"g",IF(AND(ISNUMBER(M137),M137&lt;1,N137="L"),"cl",N137))),N("P23"))</f>
        <v/>
      </c>
      <c r="R137" s="161" t="str">
        <f>IF(1=1,IF(E137="","",IF(F137="","A CONTROLER",IF(NOT(ISNUMBER(F137)),"TEXTE",IF(OR(L137="",L137&lt;=0),"COMMANDE PRINCIPALE INCOMPLETE",IF(G137="","UNITE MANQUANTE",IF(COUNTIF(B384:B428,AE137)=0,"UNITE A CONTROLER","OK")))))),N("Q9"))</f>
        <v/>
      </c>
      <c r="S137" s="105"/>
      <c r="T137" s="141">
        <f t="shared" si="14"/>
        <v>0</v>
      </c>
      <c r="U137" s="133" t="str">
        <f>IF(1=1,IF(E137="","",U120),N("S23"))</f>
        <v/>
      </c>
      <c r="V137" s="133" t="str">
        <f>IF(1=1,IF(E137="","",V120),N("T23"))</f>
        <v/>
      </c>
      <c r="W137" s="135" t="str">
        <f>IF(1=1,IF(OR(U137="",V137="",NOT(ISNUMBER(U137)),NOT(ISNUMBER(V137)),U137=0),"",V137/U137),N("U23"))</f>
        <v/>
      </c>
      <c r="X137" s="136" t="str">
        <f>IF(1=1,IF(OR(W137="",NOT(ISNUMBER(F137))),"",F137*W137*IFERROR(INDEX(D384:D428,MATCH(AE137,B384:B428,0)),1)),N("V7"))</f>
        <v/>
      </c>
      <c r="Y137" s="137" t="str">
        <f>IF(1=1,IF(F137="","",IF(G137="","",IFERROR(INDEX(E384:E428,MATCH(AE137,B384:B428,0)),G137&amp;""))),N("W6"))</f>
        <v/>
      </c>
      <c r="Z137" s="142" t="str">
        <f>IF(1=1,IF(X137="","",IF(AND(ISNUMBER(X137),X137&lt;1,Y137="kg"),MAX(1,ROUND(X137*1000,0)),IF(AND(ISNUMBER(X137),X137&lt;1,Y137="L"),MAX(1,ROUND(X137*100,0)),ROUND(X137,3)))),N("X23"))</f>
        <v/>
      </c>
      <c r="AA137" s="143" t="str">
        <f>IF(1=1,IF(X137="","",IF(AND(ISNUMBER(X137),X137&lt;1,Y137="kg"),"g",IF(AND(ISNUMBER(X137),X137&lt;1,Y137="L"),"cl",Y137))),N("Y23"))</f>
        <v/>
      </c>
      <c r="AB137" s="123" t="str">
        <f>IF(1=1,IF(E137="","",IF(F137="","A CONTROLER",IF(NOT(ISNUMBER(F137)),"TEXTE",IF(OR(W137="",W137&lt;=0),"COMMANDE COUVERTS INCOMPLETE",IF(G137="","UNITE MANQUANTE",IF(COUNTIF(B384:B428,AE137)=0,"UNITE A CONTROLER","OK")))))),N("Z6"))</f>
        <v/>
      </c>
      <c r="AD137" s="144" t="str">
        <f>IF(1=1,IF(E137="","",AD120),N("AB23"))</f>
        <v/>
      </c>
      <c r="AE137" s="125" t="str">
        <f>IF(1=1,IF(G137="","",UPPER(TRIM(SUBSTITUTE(SUBSTITUTE(G137&amp;"",CHAR(160)," ")," "," ")))),N("AC23"))</f>
        <v/>
      </c>
    </row>
    <row r="138" spans="1:31" ht="15.75" x14ac:dyDescent="0.25">
      <c r="A138" s="160" t="str">
        <f>IF(1=1,IF(E138="","",A120),N("A24"))</f>
        <v/>
      </c>
      <c r="B138" s="127" t="str">
        <f>IF(1=1,IF(E138="","",B120),N("B24"))</f>
        <v/>
      </c>
      <c r="C138" s="128"/>
      <c r="D138" s="129" t="str">
        <f>IF(ISBLANK(E138),"",LARGE(D120:D137,1)+1)</f>
        <v/>
      </c>
      <c r="E138" s="130"/>
      <c r="F138" s="131"/>
      <c r="G138" s="170"/>
      <c r="H138" s="105"/>
      <c r="I138" s="132" t="str">
        <f>IF(1=1,IF(E138="","",I120),N("H24"))</f>
        <v/>
      </c>
      <c r="J138" s="133" t="str">
        <f>IF(1=1,IF(E138="","",J120),N("I24"))</f>
        <v/>
      </c>
      <c r="K138" s="134" t="str">
        <f>IF(1=1,IF(E138="","",K120),N("J24"))</f>
        <v/>
      </c>
      <c r="L138" s="135" t="str">
        <f>IF(1=1,IF(OR(J138="",O138="",NOT(ISNUMBER(J138)),NOT(ISNUMBER(O138)),J138=0),"",O138/J138),N("L24"))</f>
        <v/>
      </c>
      <c r="M138" s="136" t="str">
        <f>IF(1=1,IF(OR(L138="",NOT(ISNUMBER(F138))),"",F138*L138*IFERROR(INDEX(D384:D428,MATCH(AE138,B384:B428,0)),1)),N("M13"))</f>
        <v/>
      </c>
      <c r="N138" s="137" t="str">
        <f>IF(1=1,IF(F138="","",IF(G138="","",IFERROR(INDEX(E384:E428,MATCH(AE138,B384:B428,0)),G138&amp;""))),N("N6"))</f>
        <v/>
      </c>
      <c r="O138" s="138" t="str">
        <f>IF(1=1,IF(E138="","",O120),N("K24"))</f>
        <v/>
      </c>
      <c r="P138" s="139" t="str">
        <f>IF(1=1,IF(M138="","",IF(AND(ISNUMBER(M138),M138&lt;1,N138="kg"),MAX(1,ROUND(M138*1000,0)),IF(AND(ISNUMBER(M138),M138&lt;1,N138="L"),MAX(1,ROUND(M138*100,0)),ROUND(M138,3)))),N("O24"))</f>
        <v/>
      </c>
      <c r="Q138" s="140" t="str">
        <f>IF(1=1,IF(M138="","",IF(AND(ISNUMBER(M138),M138&lt;1,N138="kg"),"g",IF(AND(ISNUMBER(M138),M138&lt;1,N138="L"),"cl",N138))),N("P24"))</f>
        <v/>
      </c>
      <c r="R138" s="161" t="str">
        <f>IF(1=1,IF(E138="","",IF(F138="","A CONTROLER",IF(NOT(ISNUMBER(F138)),"TEXTE",IF(OR(L138="",L138&lt;=0),"COMMANDE PRINCIPALE INCOMPLETE",IF(G138="","UNITE MANQUANTE",IF(COUNTIF(B384:B428,AE138)=0,"UNITE A CONTROLER","OK")))))),N("Q9"))</f>
        <v/>
      </c>
      <c r="S138" s="105"/>
      <c r="T138" s="141">
        <f t="shared" si="14"/>
        <v>0</v>
      </c>
      <c r="U138" s="133" t="str">
        <f>IF(1=1,IF(E138="","",U120),N("S24"))</f>
        <v/>
      </c>
      <c r="V138" s="133" t="str">
        <f>IF(1=1,IF(E138="","",V120),N("T24"))</f>
        <v/>
      </c>
      <c r="W138" s="135" t="str">
        <f>IF(1=1,IF(OR(U138="",V138="",NOT(ISNUMBER(U138)),NOT(ISNUMBER(V138)),U138=0),"",V138/U138),N("U24"))</f>
        <v/>
      </c>
      <c r="X138" s="136" t="str">
        <f>IF(1=1,IF(OR(W138="",NOT(ISNUMBER(F138))),"",F138*W138*IFERROR(INDEX(D384:D428,MATCH(AE138,B384:B428,0)),1)),N("V7"))</f>
        <v/>
      </c>
      <c r="Y138" s="137" t="str">
        <f>IF(1=1,IF(F138="","",IF(G138="","",IFERROR(INDEX(E384:E428,MATCH(AE138,B384:B428,0)),G138&amp;""))),N("W6"))</f>
        <v/>
      </c>
      <c r="Z138" s="142" t="str">
        <f>IF(1=1,IF(X138="","",IF(AND(ISNUMBER(X138),X138&lt;1,Y138="kg"),MAX(1,ROUND(X138*1000,0)),IF(AND(ISNUMBER(X138),X138&lt;1,Y138="L"),MAX(1,ROUND(X138*100,0)),ROUND(X138,3)))),N("X24"))</f>
        <v/>
      </c>
      <c r="AA138" s="143" t="str">
        <f>IF(1=1,IF(X138="","",IF(AND(ISNUMBER(X138),X138&lt;1,Y138="kg"),"g",IF(AND(ISNUMBER(X138),X138&lt;1,Y138="L"),"cl",Y138))),N("Y24"))</f>
        <v/>
      </c>
      <c r="AB138" s="123" t="str">
        <f>IF(1=1,IF(E138="","",IF(F138="","A CONTROLER",IF(NOT(ISNUMBER(F138)),"TEXTE",IF(OR(W138="",W138&lt;=0),"COMMANDE COUVERTS INCOMPLETE",IF(G138="","UNITE MANQUANTE",IF(COUNTIF(B384:B428,AE138)=0,"UNITE A CONTROLER","OK")))))),N("Z6"))</f>
        <v/>
      </c>
      <c r="AD138" s="144" t="str">
        <f>IF(1=1,IF(E138="","",AD120),N("AB24"))</f>
        <v/>
      </c>
      <c r="AE138" s="125" t="str">
        <f>IF(1=1,IF(G138="","",UPPER(TRIM(SUBSTITUTE(SUBSTITUTE(G138&amp;"",CHAR(160)," ")," "," ")))),N("AC24"))</f>
        <v/>
      </c>
    </row>
    <row r="139" spans="1:31" ht="15.75" x14ac:dyDescent="0.25">
      <c r="A139" s="160" t="str">
        <f>IF(1=1,IF(E139="","",A120),N("A25"))</f>
        <v/>
      </c>
      <c r="B139" s="127" t="str">
        <f>IF(1=1,IF(E139="","",B120),N("B25"))</f>
        <v/>
      </c>
      <c r="C139" s="128"/>
      <c r="D139" s="129" t="str">
        <f>IF(ISBLANK(E139),"",LARGE(D120:D138,1)+1)</f>
        <v/>
      </c>
      <c r="E139" s="130"/>
      <c r="F139" s="131"/>
      <c r="G139" s="170"/>
      <c r="H139" s="105"/>
      <c r="I139" s="132" t="str">
        <f>IF(1=1,IF(E139="","",I120),N("H25"))</f>
        <v/>
      </c>
      <c r="J139" s="133" t="str">
        <f>IF(1=1,IF(E139="","",J120),N("I25"))</f>
        <v/>
      </c>
      <c r="K139" s="134" t="str">
        <f>IF(1=1,IF(E139="","",K120),N("J25"))</f>
        <v/>
      </c>
      <c r="L139" s="135" t="str">
        <f>IF(1=1,IF(OR(J139="",O139="",NOT(ISNUMBER(J139)),NOT(ISNUMBER(O139)),J139=0),"",O139/J139),N("L25"))</f>
        <v/>
      </c>
      <c r="M139" s="136" t="str">
        <f>IF(1=1,IF(OR(L139="",NOT(ISNUMBER(F139))),"",F139*L139*IFERROR(INDEX(D384:D428,MATCH(AE139,B384:B428,0)),1)),N("M13"))</f>
        <v/>
      </c>
      <c r="N139" s="137" t="str">
        <f>IF(1=1,IF(F139="","",IF(G139="","",IFERROR(INDEX(E384:E428,MATCH(AE139,B384:B428,0)),G139&amp;""))),N("N6"))</f>
        <v/>
      </c>
      <c r="O139" s="138" t="str">
        <f>IF(1=1,IF(E139="","",O120),N("K25"))</f>
        <v/>
      </c>
      <c r="P139" s="139" t="str">
        <f>IF(1=1,IF(M139="","",IF(AND(ISNUMBER(M139),M139&lt;1,N139="kg"),MAX(1,ROUND(M139*1000,0)),IF(AND(ISNUMBER(M139),M139&lt;1,N139="L"),MAX(1,ROUND(M139*100,0)),ROUND(M139,3)))),N("O25"))</f>
        <v/>
      </c>
      <c r="Q139" s="140" t="str">
        <f>IF(1=1,IF(M139="","",IF(AND(ISNUMBER(M139),M139&lt;1,N139="kg"),"g",IF(AND(ISNUMBER(M139),M139&lt;1,N139="L"),"cl",N139))),N("P25"))</f>
        <v/>
      </c>
      <c r="R139" s="161" t="str">
        <f>IF(1=1,IF(E139="","",IF(F139="","A CONTROLER",IF(NOT(ISNUMBER(F139)),"TEXTE",IF(OR(L139="",L139&lt;=0),"COMMANDE PRINCIPALE INCOMPLETE",IF(G139="","UNITE MANQUANTE",IF(COUNTIF(B384:B428,AE139)=0,"UNITE A CONTROLER","OK")))))),N("Q9"))</f>
        <v/>
      </c>
      <c r="S139" s="105"/>
      <c r="T139" s="141">
        <f t="shared" si="14"/>
        <v>0</v>
      </c>
      <c r="U139" s="133" t="str">
        <f>IF(1=1,IF(E139="","",U120),N("S25"))</f>
        <v/>
      </c>
      <c r="V139" s="133" t="str">
        <f>IF(1=1,IF(E139="","",V120),N("T25"))</f>
        <v/>
      </c>
      <c r="W139" s="135" t="str">
        <f>IF(1=1,IF(OR(U139="",V139="",NOT(ISNUMBER(U139)),NOT(ISNUMBER(V139)),U139=0),"",V139/U139),N("U25"))</f>
        <v/>
      </c>
      <c r="X139" s="136" t="str">
        <f>IF(1=1,IF(OR(W139="",NOT(ISNUMBER(F139))),"",F139*W139*IFERROR(INDEX(D384:D428,MATCH(AE139,B384:B428,0)),1)),N("V7"))</f>
        <v/>
      </c>
      <c r="Y139" s="137" t="str">
        <f>IF(1=1,IF(F139="","",IF(G139="","",IFERROR(INDEX(E384:E428,MATCH(AE139,B384:B428,0)),G139&amp;""))),N("W6"))</f>
        <v/>
      </c>
      <c r="Z139" s="142" t="str">
        <f>IF(1=1,IF(X139="","",IF(AND(ISNUMBER(X139),X139&lt;1,Y139="kg"),MAX(1,ROUND(X139*1000,0)),IF(AND(ISNUMBER(X139),X139&lt;1,Y139="L"),MAX(1,ROUND(X139*100,0)),ROUND(X139,3)))),N("X25"))</f>
        <v/>
      </c>
      <c r="AA139" s="143" t="str">
        <f>IF(1=1,IF(X139="","",IF(AND(ISNUMBER(X139),X139&lt;1,Y139="kg"),"g",IF(AND(ISNUMBER(X139),X139&lt;1,Y139="L"),"cl",Y139))),N("Y25"))</f>
        <v/>
      </c>
      <c r="AB139" s="123" t="str">
        <f>IF(1=1,IF(E139="","",IF(F139="","A CONTROLER",IF(NOT(ISNUMBER(F139)),"TEXTE",IF(OR(W139="",W139&lt;=0),"COMMANDE COUVERTS INCOMPLETE",IF(G139="","UNITE MANQUANTE",IF(COUNTIF(B384:B428,AE139)=0,"UNITE A CONTROLER","OK")))))),N("Z6"))</f>
        <v/>
      </c>
      <c r="AD139" s="144" t="str">
        <f>IF(1=1,IF(E139="","",AD120),N("AB25"))</f>
        <v/>
      </c>
      <c r="AE139" s="125" t="str">
        <f>IF(1=1,IF(G139="","",UPPER(TRIM(SUBSTITUTE(SUBSTITUTE(G139&amp;"",CHAR(160)," ")," "," ")))),N("AC25"))</f>
        <v/>
      </c>
    </row>
    <row r="140" spans="1:31" ht="15.75" x14ac:dyDescent="0.25">
      <c r="A140" s="160" t="str">
        <f>IF(1=1,IF(E140="","",A120),N("A26"))</f>
        <v/>
      </c>
      <c r="B140" s="127" t="str">
        <f>IF(1=1,IF(E140="","",B120),N("B26"))</f>
        <v/>
      </c>
      <c r="C140" s="128"/>
      <c r="D140" s="129" t="str">
        <f>IF(ISBLANK(E140),"",LARGE(D120:D139,1)+1)</f>
        <v/>
      </c>
      <c r="E140" s="130"/>
      <c r="F140" s="131"/>
      <c r="G140" s="170"/>
      <c r="H140" s="105"/>
      <c r="I140" s="132" t="str">
        <f>IF(1=1,IF(E140="","",I120),N("H26"))</f>
        <v/>
      </c>
      <c r="J140" s="133" t="str">
        <f>IF(1=1,IF(E140="","",J120),N("I26"))</f>
        <v/>
      </c>
      <c r="K140" s="134" t="str">
        <f>IF(1=1,IF(E140="","",K120),N("J26"))</f>
        <v/>
      </c>
      <c r="L140" s="135" t="str">
        <f>IF(1=1,IF(OR(J140="",O140="",NOT(ISNUMBER(J140)),NOT(ISNUMBER(O140)),J140=0),"",O140/J140),N("L26"))</f>
        <v/>
      </c>
      <c r="M140" s="136" t="str">
        <f>IF(1=1,IF(OR(L140="",NOT(ISNUMBER(F140))),"",F140*L140*IFERROR(INDEX(D384:D428,MATCH(AE140,B384:B428,0)),1)),N("M13"))</f>
        <v/>
      </c>
      <c r="N140" s="137" t="str">
        <f>IF(1=1,IF(F140="","",IF(G140="","",IFERROR(INDEX(E384:E428,MATCH(AE140,B384:B428,0)),G140&amp;""))),N("N6"))</f>
        <v/>
      </c>
      <c r="O140" s="138" t="str">
        <f>IF(1=1,IF(E140="","",O120),N("K26"))</f>
        <v/>
      </c>
      <c r="P140" s="139" t="str">
        <f>IF(1=1,IF(M140="","",IF(AND(ISNUMBER(M140),M140&lt;1,N140="kg"),MAX(1,ROUND(M140*1000,0)),IF(AND(ISNUMBER(M140),M140&lt;1,N140="L"),MAX(1,ROUND(M140*100,0)),ROUND(M140,3)))),N("O26"))</f>
        <v/>
      </c>
      <c r="Q140" s="140" t="str">
        <f>IF(1=1,IF(M140="","",IF(AND(ISNUMBER(M140),M140&lt;1,N140="kg"),"g",IF(AND(ISNUMBER(M140),M140&lt;1,N140="L"),"cl",N140))),N("P26"))</f>
        <v/>
      </c>
      <c r="R140" s="161" t="str">
        <f>IF(1=1,IF(E140="","",IF(F140="","A CONTROLER",IF(NOT(ISNUMBER(F140)),"TEXTE",IF(OR(L140="",L140&lt;=0),"COMMANDE PRINCIPALE INCOMPLETE",IF(G140="","UNITE MANQUANTE",IF(COUNTIF(B384:B428,AE140)=0,"UNITE A CONTROLER","OK")))))),N("Q9"))</f>
        <v/>
      </c>
      <c r="S140" s="105"/>
      <c r="T140" s="141">
        <f t="shared" si="14"/>
        <v>0</v>
      </c>
      <c r="U140" s="133" t="str">
        <f>IF(1=1,IF(E140="","",U120),N("S26"))</f>
        <v/>
      </c>
      <c r="V140" s="133" t="str">
        <f>IF(1=1,IF(E140="","",V120),N("T26"))</f>
        <v/>
      </c>
      <c r="W140" s="135" t="str">
        <f>IF(1=1,IF(OR(U140="",V140="",NOT(ISNUMBER(U140)),NOT(ISNUMBER(V140)),U140=0),"",V140/U140),N("U26"))</f>
        <v/>
      </c>
      <c r="X140" s="136" t="str">
        <f>IF(1=1,IF(OR(W140="",NOT(ISNUMBER(F140))),"",F140*W140*IFERROR(INDEX(D384:D428,MATCH(AE140,B384:B428,0)),1)),N("V7"))</f>
        <v/>
      </c>
      <c r="Y140" s="137" t="str">
        <f>IF(1=1,IF(F140="","",IF(G140="","",IFERROR(INDEX(E384:E428,MATCH(AE140,B384:B428,0)),G140&amp;""))),N("W6"))</f>
        <v/>
      </c>
      <c r="Z140" s="142" t="str">
        <f>IF(1=1,IF(X140="","",IF(AND(ISNUMBER(X140),X140&lt;1,Y140="kg"),MAX(1,ROUND(X140*1000,0)),IF(AND(ISNUMBER(X140),X140&lt;1,Y140="L"),MAX(1,ROUND(X140*100,0)),ROUND(X140,3)))),N("X26"))</f>
        <v/>
      </c>
      <c r="AA140" s="143" t="str">
        <f>IF(1=1,IF(X140="","",IF(AND(ISNUMBER(X140),X140&lt;1,Y140="kg"),"g",IF(AND(ISNUMBER(X140),X140&lt;1,Y140="L"),"cl",Y140))),N("Y26"))</f>
        <v/>
      </c>
      <c r="AB140" s="123" t="str">
        <f>IF(1=1,IF(E140="","",IF(F140="","A CONTROLER",IF(NOT(ISNUMBER(F140)),"TEXTE",IF(OR(W140="",W140&lt;=0),"COMMANDE COUVERTS INCOMPLETE",IF(G140="","UNITE MANQUANTE",IF(COUNTIF(B384:B428,AE140)=0,"UNITE A CONTROLER","OK")))))),N("Z6"))</f>
        <v/>
      </c>
      <c r="AD140" s="144" t="str">
        <f>IF(1=1,IF(E140="","",AD120),N("AB26"))</f>
        <v/>
      </c>
      <c r="AE140" s="125" t="str">
        <f>IF(1=1,IF(G140="","",UPPER(TRIM(SUBSTITUTE(SUBSTITUTE(G140&amp;"",CHAR(160)," ")," "," ")))),N("AC26"))</f>
        <v/>
      </c>
    </row>
    <row r="141" spans="1:31" ht="15.75" x14ac:dyDescent="0.25">
      <c r="A141" s="160" t="str">
        <f>IF(1=1,IF(E141="","",A120),N("A27"))</f>
        <v/>
      </c>
      <c r="B141" s="127" t="str">
        <f>IF(1=1,IF(E141="","",B120),N("B27"))</f>
        <v/>
      </c>
      <c r="C141" s="128"/>
      <c r="D141" s="129" t="str">
        <f>IF(ISBLANK(E141),"",LARGE(D120:D140,1)+1)</f>
        <v/>
      </c>
      <c r="E141" s="130"/>
      <c r="F141" s="131"/>
      <c r="G141" s="170"/>
      <c r="H141" s="105"/>
      <c r="I141" s="132" t="str">
        <f>IF(1=1,IF(E141="","",I120),N("H27"))</f>
        <v/>
      </c>
      <c r="J141" s="133" t="str">
        <f>IF(1=1,IF(E141="","",J120),N("I27"))</f>
        <v/>
      </c>
      <c r="K141" s="134" t="str">
        <f>IF(1=1,IF(E141="","",K120),N("J27"))</f>
        <v/>
      </c>
      <c r="L141" s="135" t="str">
        <f>IF(1=1,IF(OR(J141="",O141="",NOT(ISNUMBER(J141)),NOT(ISNUMBER(O141)),J141=0),"",O141/J141),N("L27"))</f>
        <v/>
      </c>
      <c r="M141" s="136" t="str">
        <f>IF(1=1,IF(OR(L141="",NOT(ISNUMBER(F141))),"",F141*L141*IFERROR(INDEX(D384:D428,MATCH(AE141,B384:B428,0)),1)),N("M13"))</f>
        <v/>
      </c>
      <c r="N141" s="137" t="str">
        <f>IF(1=1,IF(F141="","",IF(G141="","",IFERROR(INDEX(E384:E428,MATCH(AE141,B384:B428,0)),G141&amp;""))),N("N6"))</f>
        <v/>
      </c>
      <c r="O141" s="138" t="str">
        <f>IF(1=1,IF(E141="","",O120),N("K27"))</f>
        <v/>
      </c>
      <c r="P141" s="139" t="str">
        <f>IF(1=1,IF(M141="","",IF(AND(ISNUMBER(M141),M141&lt;1,N141="kg"),MAX(1,ROUND(M141*1000,0)),IF(AND(ISNUMBER(M141),M141&lt;1,N141="L"),MAX(1,ROUND(M141*100,0)),ROUND(M141,3)))),N("O27"))</f>
        <v/>
      </c>
      <c r="Q141" s="140" t="str">
        <f>IF(1=1,IF(M141="","",IF(AND(ISNUMBER(M141),M141&lt;1,N141="kg"),"g",IF(AND(ISNUMBER(M141),M141&lt;1,N141="L"),"cl",N141))),N("P27"))</f>
        <v/>
      </c>
      <c r="R141" s="161" t="str">
        <f>IF(1=1,IF(E141="","",IF(F141="","A CONTROLER",IF(NOT(ISNUMBER(F141)),"TEXTE",IF(OR(L141="",L141&lt;=0),"COMMANDE PRINCIPALE INCOMPLETE",IF(G141="","UNITE MANQUANTE",IF(COUNTIF(B384:B428,AE141)=0,"UNITE A CONTROLER","OK")))))),N("Q9"))</f>
        <v/>
      </c>
      <c r="S141" s="105"/>
      <c r="T141" s="141">
        <f t="shared" si="14"/>
        <v>0</v>
      </c>
      <c r="U141" s="133" t="str">
        <f>IF(1=1,IF(E141="","",U120),N("S27"))</f>
        <v/>
      </c>
      <c r="V141" s="133" t="str">
        <f>IF(1=1,IF(E141="","",V120),N("T27"))</f>
        <v/>
      </c>
      <c r="W141" s="135" t="str">
        <f>IF(1=1,IF(OR(U141="",V141="",NOT(ISNUMBER(U141)),NOT(ISNUMBER(V141)),U141=0),"",V141/U141),N("U27"))</f>
        <v/>
      </c>
      <c r="X141" s="136" t="str">
        <f>IF(1=1,IF(OR(W141="",NOT(ISNUMBER(F141))),"",F141*W141*IFERROR(INDEX(D384:D428,MATCH(AE141,B384:B428,0)),1)),N("V7"))</f>
        <v/>
      </c>
      <c r="Y141" s="137" t="str">
        <f>IF(1=1,IF(F141="","",IF(G141="","",IFERROR(INDEX(E384:E428,MATCH(AE141,B384:B428,0)),G141&amp;""))),N("W6"))</f>
        <v/>
      </c>
      <c r="Z141" s="142" t="str">
        <f>IF(1=1,IF(X141="","",IF(AND(ISNUMBER(X141),X141&lt;1,Y141="kg"),MAX(1,ROUND(X141*1000,0)),IF(AND(ISNUMBER(X141),X141&lt;1,Y141="L"),MAX(1,ROUND(X141*100,0)),ROUND(X141,3)))),N("X27"))</f>
        <v/>
      </c>
      <c r="AA141" s="143" t="str">
        <f>IF(1=1,IF(X141="","",IF(AND(ISNUMBER(X141),X141&lt;1,Y141="kg"),"g",IF(AND(ISNUMBER(X141),X141&lt;1,Y141="L"),"cl",Y141))),N("Y27"))</f>
        <v/>
      </c>
      <c r="AB141" s="123" t="str">
        <f>IF(1=1,IF(E141="","",IF(F141="","A CONTROLER",IF(NOT(ISNUMBER(F141)),"TEXTE",IF(OR(W141="",W141&lt;=0),"COMMANDE COUVERTS INCOMPLETE",IF(G141="","UNITE MANQUANTE",IF(COUNTIF(B384:B428,AE141)=0,"UNITE A CONTROLER","OK")))))),N("Z6"))</f>
        <v/>
      </c>
      <c r="AD141" s="144" t="str">
        <f>IF(1=1,IF(E141="","",AD120),N("AB27"))</f>
        <v/>
      </c>
      <c r="AE141" s="125" t="str">
        <f>IF(1=1,IF(G141="","",UPPER(TRIM(SUBSTITUTE(SUBSTITUTE(G141&amp;"",CHAR(160)," ")," "," ")))),N("AC27"))</f>
        <v/>
      </c>
    </row>
    <row r="142" spans="1:31" ht="15.75" x14ac:dyDescent="0.25">
      <c r="A142" s="160" t="str">
        <f>IF(1=1,IF(E142="","",A120),N("A28"))</f>
        <v/>
      </c>
      <c r="B142" s="127" t="str">
        <f>IF(1=1,IF(E142="","",B120),N("B28"))</f>
        <v/>
      </c>
      <c r="C142" s="127"/>
      <c r="D142" s="129" t="str">
        <f>IF(ISBLANK(E142),"",LARGE(D120:D141,1)+1)</f>
        <v/>
      </c>
      <c r="E142" s="130"/>
      <c r="F142" s="131"/>
      <c r="G142" s="170"/>
      <c r="H142" s="105"/>
      <c r="I142" s="132" t="str">
        <f>IF(1=1,IF(E142="","",I120),N("H28"))</f>
        <v/>
      </c>
      <c r="J142" s="133" t="str">
        <f>IF(1=1,IF(E142="","",J120),N("I28"))</f>
        <v/>
      </c>
      <c r="K142" s="134" t="str">
        <f>IF(1=1,IF(E142="","",K120),N("J28"))</f>
        <v/>
      </c>
      <c r="L142" s="135" t="str">
        <f>IF(1=1,IF(OR(J142="",O142="",NOT(ISNUMBER(J142)),NOT(ISNUMBER(O142)),J142=0),"",O142/J142),N("L28"))</f>
        <v/>
      </c>
      <c r="M142" s="136" t="str">
        <f>IF(1=1,IF(OR(L142="",NOT(ISNUMBER(F142))),"",F142*L142*IFERROR(INDEX(D384:D428,MATCH(AE142,B384:B428,0)),1)),N("M13"))</f>
        <v/>
      </c>
      <c r="N142" s="137" t="str">
        <f>IF(1=1,IF(F142="","",IF(G142="","",IFERROR(INDEX(E384:E428,MATCH(AE142,B384:B428,0)),G142&amp;""))),N("N6"))</f>
        <v/>
      </c>
      <c r="O142" s="138" t="str">
        <f>IF(1=1,IF(E142="","",O120),N("K28"))</f>
        <v/>
      </c>
      <c r="P142" s="139" t="str">
        <f>IF(1=1,IF(M142="","",IF(AND(ISNUMBER(M142),M142&lt;1,N142="kg"),MAX(1,ROUND(M142*1000,0)),IF(AND(ISNUMBER(M142),M142&lt;1,N142="L"),MAX(1,ROUND(M142*100,0)),ROUND(M142,3)))),N("O28"))</f>
        <v/>
      </c>
      <c r="Q142" s="140" t="str">
        <f>IF(1=1,IF(M142="","",IF(AND(ISNUMBER(M142),M142&lt;1,N142="kg"),"g",IF(AND(ISNUMBER(M142),M142&lt;1,N142="L"),"cl",N142))),N("P28"))</f>
        <v/>
      </c>
      <c r="R142" s="161" t="str">
        <f>IF(1=1,IF(E142="","",IF(F142="","A CONTROLER",IF(NOT(ISNUMBER(F142)),"TEXTE",IF(OR(L142="",L142&lt;=0),"COMMANDE PRINCIPALE INCOMPLETE",IF(G142="","UNITE MANQUANTE",IF(COUNTIF(B384:B428,AE142)=0,"UNITE A CONTROLER","OK")))))),N("Q9"))</f>
        <v/>
      </c>
      <c r="S142" s="105"/>
      <c r="T142" s="141">
        <f t="shared" si="14"/>
        <v>0</v>
      </c>
      <c r="U142" s="133" t="str">
        <f>IF(1=1,IF(E142="","",U120),N("S28"))</f>
        <v/>
      </c>
      <c r="V142" s="133" t="str">
        <f>IF(1=1,IF(E142="","",V120),N("T28"))</f>
        <v/>
      </c>
      <c r="W142" s="135" t="str">
        <f>IF(1=1,IF(OR(U142="",V142="",NOT(ISNUMBER(U142)),NOT(ISNUMBER(V142)),U142=0),"",V142/U142),N("U28"))</f>
        <v/>
      </c>
      <c r="X142" s="136" t="str">
        <f>IF(1=1,IF(OR(W142="",NOT(ISNUMBER(F142))),"",F142*W142*IFERROR(INDEX(D384:D428,MATCH(AE142,B384:B428,0)),1)),N("V7"))</f>
        <v/>
      </c>
      <c r="Y142" s="137" t="str">
        <f>IF(1=1,IF(F142="","",IF(G142="","",IFERROR(INDEX(E384:E428,MATCH(AE142,B384:B428,0)),G142&amp;""))),N("W6"))</f>
        <v/>
      </c>
      <c r="Z142" s="142" t="str">
        <f>IF(1=1,IF(X142="","",IF(AND(ISNUMBER(X142),X142&lt;1,Y142="kg"),MAX(1,ROUND(X142*1000,0)),IF(AND(ISNUMBER(X142),X142&lt;1,Y142="L"),MAX(1,ROUND(X142*100,0)),ROUND(X142,3)))),N("X28"))</f>
        <v/>
      </c>
      <c r="AA142" s="143" t="str">
        <f>IF(1=1,IF(X142="","",IF(AND(ISNUMBER(X142),X142&lt;1,Y142="kg"),"g",IF(AND(ISNUMBER(X142),X142&lt;1,Y142="L"),"cl",Y142))),N("Y28"))</f>
        <v/>
      </c>
      <c r="AB142" s="123" t="str">
        <f>IF(1=1,IF(E142="","",IF(F142="","A CONTROLER",IF(NOT(ISNUMBER(F142)),"TEXTE",IF(OR(W142="",W142&lt;=0),"COMMANDE COUVERTS INCOMPLETE",IF(G142="","UNITE MANQUANTE",IF(COUNTIF(B384:B428,AE142)=0,"UNITE A CONTROLER","OK")))))),N("Z6"))</f>
        <v/>
      </c>
      <c r="AD142" s="144" t="str">
        <f>IF(1=1,IF(E142="","",AD120),N("AB28"))</f>
        <v/>
      </c>
      <c r="AE142" s="125" t="str">
        <f>IF(1=1,IF(G142="","",UPPER(TRIM(SUBSTITUTE(SUBSTITUTE(G142&amp;"",CHAR(160)," ")," "," ")))),N("AC28"))</f>
        <v/>
      </c>
    </row>
    <row r="143" spans="1:31" ht="15.75" x14ac:dyDescent="0.25">
      <c r="A143" s="160" t="str">
        <f>IF(1=1,IF(E143="","",A120),N("A29"))</f>
        <v/>
      </c>
      <c r="B143" s="127" t="str">
        <f>IF(1=1,IF(E143="","",B120),N("B29"))</f>
        <v/>
      </c>
      <c r="C143" s="127"/>
      <c r="D143" s="129" t="str">
        <f>IF(ISBLANK(E143),"",LARGE(D120:D142,1)+1)</f>
        <v/>
      </c>
      <c r="E143" s="130"/>
      <c r="F143" s="131"/>
      <c r="G143" s="170"/>
      <c r="H143" s="105"/>
      <c r="I143" s="132" t="str">
        <f>IF(1=1,IF(E143="","",I120),N("H29"))</f>
        <v/>
      </c>
      <c r="J143" s="133" t="str">
        <f>IF(1=1,IF(E143="","",J120),N("I29"))</f>
        <v/>
      </c>
      <c r="K143" s="134" t="str">
        <f>IF(1=1,IF(E143="","",K120),N("J29"))</f>
        <v/>
      </c>
      <c r="L143" s="135" t="str">
        <f>IF(1=1,IF(OR(J143="",O143="",NOT(ISNUMBER(J143)),NOT(ISNUMBER(O143)),J143=0),"",O143/J143),N("L29"))</f>
        <v/>
      </c>
      <c r="M143" s="136" t="str">
        <f>IF(1=1,IF(OR(L143="",NOT(ISNUMBER(F143))),"",F143*L143*IFERROR(INDEX(D384:D428,MATCH(AE143,B384:B428,0)),1)),N("M13"))</f>
        <v/>
      </c>
      <c r="N143" s="137" t="str">
        <f>IF(1=1,IF(F143="","",IF(G143="","",IFERROR(INDEX(E384:E428,MATCH(AE143,B384:B428,0)),G143&amp;""))),N("N6"))</f>
        <v/>
      </c>
      <c r="O143" s="138" t="str">
        <f>IF(1=1,IF(E143="","",O120),N("K29"))</f>
        <v/>
      </c>
      <c r="P143" s="139" t="str">
        <f>IF(1=1,IF(M143="","",IF(AND(ISNUMBER(M143),M143&lt;1,N143="kg"),MAX(1,ROUND(M143*1000,0)),IF(AND(ISNUMBER(M143),M143&lt;1,N143="L"),MAX(1,ROUND(M143*100,0)),ROUND(M143,3)))),N("O29"))</f>
        <v/>
      </c>
      <c r="Q143" s="140" t="str">
        <f>IF(1=1,IF(M143="","",IF(AND(ISNUMBER(M143),M143&lt;1,N143="kg"),"g",IF(AND(ISNUMBER(M143),M143&lt;1,N143="L"),"cl",N143))),N("P29"))</f>
        <v/>
      </c>
      <c r="R143" s="161" t="str">
        <f>IF(1=1,IF(E143="","",IF(F143="","A CONTROLER",IF(NOT(ISNUMBER(F143)),"TEXTE",IF(OR(L143="",L143&lt;=0),"COMMANDE PRINCIPALE INCOMPLETE",IF(G143="","UNITE MANQUANTE",IF(COUNTIF(B384:B428,AE143)=0,"UNITE A CONTROLER","OK")))))),N("Q9"))</f>
        <v/>
      </c>
      <c r="S143" s="105"/>
      <c r="T143" s="141">
        <f t="shared" si="14"/>
        <v>0</v>
      </c>
      <c r="U143" s="133" t="str">
        <f>IF(1=1,IF(E143="","",U120),N("S29"))</f>
        <v/>
      </c>
      <c r="V143" s="133" t="str">
        <f>IF(1=1,IF(E143="","",V120),N("T29"))</f>
        <v/>
      </c>
      <c r="W143" s="135" t="str">
        <f>IF(1=1,IF(OR(U143="",V143="",NOT(ISNUMBER(U143)),NOT(ISNUMBER(V143)),U143=0),"",V143/U143),N("U29"))</f>
        <v/>
      </c>
      <c r="X143" s="136" t="str">
        <f>IF(1=1,IF(OR(W143="",NOT(ISNUMBER(F143))),"",F143*W143*IFERROR(INDEX(D384:D428,MATCH(AE143,B384:B428,0)),1)),N("V7"))</f>
        <v/>
      </c>
      <c r="Y143" s="137" t="str">
        <f>IF(1=1,IF(F143="","",IF(G143="","",IFERROR(INDEX(E384:E428,MATCH(AE143,B384:B428,0)),G143&amp;""))),N("W6"))</f>
        <v/>
      </c>
      <c r="Z143" s="142" t="str">
        <f>IF(1=1,IF(X143="","",IF(AND(ISNUMBER(X143),X143&lt;1,Y143="kg"),MAX(1,ROUND(X143*1000,0)),IF(AND(ISNUMBER(X143),X143&lt;1,Y143="L"),MAX(1,ROUND(X143*100,0)),ROUND(X143,3)))),N("X29"))</f>
        <v/>
      </c>
      <c r="AA143" s="143" t="str">
        <f>IF(1=1,IF(X143="","",IF(AND(ISNUMBER(X143),X143&lt;1,Y143="kg"),"g",IF(AND(ISNUMBER(X143),X143&lt;1,Y143="L"),"cl",Y143))),N("Y29"))</f>
        <v/>
      </c>
      <c r="AB143" s="123" t="str">
        <f>IF(1=1,IF(E143="","",IF(F143="","A CONTROLER",IF(NOT(ISNUMBER(F143)),"TEXTE",IF(OR(W143="",W143&lt;=0),"COMMANDE COUVERTS INCOMPLETE",IF(G143="","UNITE MANQUANTE",IF(COUNTIF(B384:B428,AE143)=0,"UNITE A CONTROLER","OK")))))),N("Z6"))</f>
        <v/>
      </c>
      <c r="AD143" s="144" t="str">
        <f>IF(1=1,IF(E143="","",AD120),N("AB29"))</f>
        <v/>
      </c>
      <c r="AE143" s="125" t="str">
        <f>IF(1=1,IF(G143="","",UPPER(TRIM(SUBSTITUTE(SUBSTITUTE(G143&amp;"",CHAR(160)," ")," "," ")))),N("AC29"))</f>
        <v/>
      </c>
    </row>
    <row r="144" spans="1:31" ht="15.75" x14ac:dyDescent="0.25">
      <c r="A144" s="160" t="str">
        <f>IF(1=1,IF(E144="","",A120),N("A30"))</f>
        <v/>
      </c>
      <c r="B144" s="127" t="str">
        <f>IF(1=1,IF(E144="","",B120),N("B30"))</f>
        <v/>
      </c>
      <c r="C144" s="127"/>
      <c r="D144" s="129" t="str">
        <f>IF(ISBLANK(E144),"",LARGE(D120:D143,1)+1)</f>
        <v/>
      </c>
      <c r="E144" s="130"/>
      <c r="F144" s="131"/>
      <c r="G144" s="170"/>
      <c r="H144" s="105"/>
      <c r="I144" s="132" t="str">
        <f>IF(1=1,IF(E144="","",I120),N("H30"))</f>
        <v/>
      </c>
      <c r="J144" s="133" t="str">
        <f>IF(1=1,IF(E144="","",J120),N("I30"))</f>
        <v/>
      </c>
      <c r="K144" s="134" t="str">
        <f>IF(1=1,IF(E144="","",K120),N("J30"))</f>
        <v/>
      </c>
      <c r="L144" s="135" t="str">
        <f>IF(1=1,IF(OR(J144="",O144="",NOT(ISNUMBER(J144)),NOT(ISNUMBER(O144)),J144=0),"",O144/J144),N("L30"))</f>
        <v/>
      </c>
      <c r="M144" s="136" t="str">
        <f>IF(1=1,IF(OR(L144="",NOT(ISNUMBER(F144))),"",F144*L144*IFERROR(INDEX(D384:D428,MATCH(AE144,B384:B428,0)),1)),N("M13"))</f>
        <v/>
      </c>
      <c r="N144" s="137" t="str">
        <f>IF(1=1,IF(F144="","",IF(G144="","",IFERROR(INDEX(E384:E428,MATCH(AE144,B384:B428,0)),G144&amp;""))),N("N6"))</f>
        <v/>
      </c>
      <c r="O144" s="138" t="str">
        <f>IF(1=1,IF(E144="","",O120),N("K30"))</f>
        <v/>
      </c>
      <c r="P144" s="139" t="str">
        <f>IF(1=1,IF(M144="","",IF(AND(ISNUMBER(M144),M144&lt;1,N144="kg"),MAX(1,ROUND(M144*1000,0)),IF(AND(ISNUMBER(M144),M144&lt;1,N144="L"),MAX(1,ROUND(M144*100,0)),ROUND(M144,3)))),N("O30"))</f>
        <v/>
      </c>
      <c r="Q144" s="140" t="str">
        <f>IF(1=1,IF(M144="","",IF(AND(ISNUMBER(M144),M144&lt;1,N144="kg"),"g",IF(AND(ISNUMBER(M144),M144&lt;1,N144="L"),"cl",N144))),N("P30"))</f>
        <v/>
      </c>
      <c r="R144" s="161" t="str">
        <f>IF(1=1,IF(E144="","",IF(F144="","A CONTROLER",IF(NOT(ISNUMBER(F144)),"TEXTE",IF(OR(L144="",L144&lt;=0),"COMMANDE PRINCIPALE INCOMPLETE",IF(G144="","UNITE MANQUANTE",IF(COUNTIF(B384:B428,AE144)=0,"UNITE A CONTROLER","OK")))))),N("Q9"))</f>
        <v/>
      </c>
      <c r="S144" s="105"/>
      <c r="T144" s="141">
        <f t="shared" si="14"/>
        <v>0</v>
      </c>
      <c r="U144" s="133" t="str">
        <f>IF(1=1,IF(E144="","",U120),N("S30"))</f>
        <v/>
      </c>
      <c r="V144" s="133" t="str">
        <f>IF(1=1,IF(E144="","",V120),N("T30"))</f>
        <v/>
      </c>
      <c r="W144" s="135" t="str">
        <f>IF(1=1,IF(OR(U144="",V144="",NOT(ISNUMBER(U144)),NOT(ISNUMBER(V144)),U144=0),"",V144/U144),N("U30"))</f>
        <v/>
      </c>
      <c r="X144" s="136" t="str">
        <f>IF(1=1,IF(OR(W144="",NOT(ISNUMBER(F144))),"",F144*W144*IFERROR(INDEX(D384:D428,MATCH(AE144,B384:B428,0)),1)),N("V7"))</f>
        <v/>
      </c>
      <c r="Y144" s="137" t="str">
        <f>IF(1=1,IF(F144="","",IF(G144="","",IFERROR(INDEX(E384:E428,MATCH(AE144,B384:B428,0)),G144&amp;""))),N("W6"))</f>
        <v/>
      </c>
      <c r="Z144" s="142" t="str">
        <f>IF(1=1,IF(X144="","",IF(AND(ISNUMBER(X144),X144&lt;1,Y144="kg"),MAX(1,ROUND(X144*1000,0)),IF(AND(ISNUMBER(X144),X144&lt;1,Y144="L"),MAX(1,ROUND(X144*100,0)),ROUND(X144,3)))),N("X30"))</f>
        <v/>
      </c>
      <c r="AA144" s="143" t="str">
        <f>IF(1=1,IF(X144="","",IF(AND(ISNUMBER(X144),X144&lt;1,Y144="kg"),"g",IF(AND(ISNUMBER(X144),X144&lt;1,Y144="L"),"cl",Y144))),N("Y30"))</f>
        <v/>
      </c>
      <c r="AB144" s="123" t="str">
        <f>IF(1=1,IF(E144="","",IF(F144="","A CONTROLER",IF(NOT(ISNUMBER(F144)),"TEXTE",IF(OR(W144="",W144&lt;=0),"COMMANDE COUVERTS INCOMPLETE",IF(G144="","UNITE MANQUANTE",IF(COUNTIF(B384:B428,AE144)=0,"UNITE A CONTROLER","OK")))))),N("Z6"))</f>
        <v/>
      </c>
      <c r="AD144" s="144" t="str">
        <f>IF(1=1,IF(E144="","",AD120),N("AB30"))</f>
        <v/>
      </c>
      <c r="AE144" s="125" t="str">
        <f>IF(1=1,IF(G144="","",UPPER(TRIM(SUBSTITUTE(SUBSTITUTE(G144&amp;"",CHAR(160)," ")," "," ")))),N("AC30"))</f>
        <v/>
      </c>
    </row>
    <row r="145" spans="1:33" ht="15.75" x14ac:dyDescent="0.25">
      <c r="A145" s="160" t="str">
        <f>IF(1=1,IF(E145="","",A120),N("A31"))</f>
        <v/>
      </c>
      <c r="B145" s="127" t="str">
        <f>IF(1=1,IF(E145="","",B120),N("B31"))</f>
        <v/>
      </c>
      <c r="C145" s="127"/>
      <c r="D145" s="129" t="str">
        <f>IF(ISBLANK(E145),"",LARGE(D120:D144,1)+1)</f>
        <v/>
      </c>
      <c r="E145" s="130"/>
      <c r="F145" s="131"/>
      <c r="G145" s="170"/>
      <c r="H145" s="105"/>
      <c r="I145" s="132" t="str">
        <f>IF(1=1,IF(E145="","",I120),N("H31"))</f>
        <v/>
      </c>
      <c r="J145" s="133" t="str">
        <f>IF(1=1,IF(E145="","",J120),N("I31"))</f>
        <v/>
      </c>
      <c r="K145" s="134" t="str">
        <f>IF(1=1,IF(E145="","",K120),N("J31"))</f>
        <v/>
      </c>
      <c r="L145" s="135" t="str">
        <f>IF(1=1,IF(OR(J145="",O145="",NOT(ISNUMBER(J145)),NOT(ISNUMBER(O145)),J145=0),"",O145/J145),N("L31"))</f>
        <v/>
      </c>
      <c r="M145" s="136" t="str">
        <f>IF(1=1,IF(OR(L145="",NOT(ISNUMBER(F145))),"",F145*L145*IFERROR(INDEX(D384:D428,MATCH(AE145,B384:B428,0)),1)),N("M13"))</f>
        <v/>
      </c>
      <c r="N145" s="137" t="str">
        <f>IF(1=1,IF(F145="","",IF(G145="","",IFERROR(INDEX(E384:E428,MATCH(AE145,B384:B428,0)),G145&amp;""))),N("N6"))</f>
        <v/>
      </c>
      <c r="O145" s="138" t="str">
        <f>IF(1=1,IF(E145="","",O120),N("K31"))</f>
        <v/>
      </c>
      <c r="P145" s="139" t="str">
        <f>IF(1=1,IF(M145="","",IF(AND(ISNUMBER(M145),M145&lt;1,N145="kg"),MAX(1,ROUND(M145*1000,0)),IF(AND(ISNUMBER(M145),M145&lt;1,N145="L"),MAX(1,ROUND(M145*100,0)),ROUND(M145,3)))),N("O31"))</f>
        <v/>
      </c>
      <c r="Q145" s="140" t="str">
        <f>IF(1=1,IF(M145="","",IF(AND(ISNUMBER(M145),M145&lt;1,N145="kg"),"g",IF(AND(ISNUMBER(M145),M145&lt;1,N145="L"),"cl",N145))),N("P31"))</f>
        <v/>
      </c>
      <c r="R145" s="161" t="str">
        <f>IF(1=1,IF(E145="","",IF(F145="","A CONTROLER",IF(NOT(ISNUMBER(F145)),"TEXTE",IF(OR(L145="",L145&lt;=0),"COMMANDE PRINCIPALE INCOMPLETE",IF(G145="","UNITE MANQUANTE",IF(COUNTIF(B384:B428,AE145)=0,"UNITE A CONTROLER","OK")))))),N("Q9"))</f>
        <v/>
      </c>
      <c r="S145" s="105"/>
      <c r="T145" s="141">
        <f t="shared" si="14"/>
        <v>0</v>
      </c>
      <c r="U145" s="133" t="str">
        <f>IF(1=1,IF(E145="","",U120),N("S31"))</f>
        <v/>
      </c>
      <c r="V145" s="133" t="str">
        <f>IF(1=1,IF(E145="","",V120),N("T31"))</f>
        <v/>
      </c>
      <c r="W145" s="135" t="str">
        <f>IF(1=1,IF(OR(U145="",V145="",NOT(ISNUMBER(U145)),NOT(ISNUMBER(V145)),U145=0),"",V145/U145),N("U31"))</f>
        <v/>
      </c>
      <c r="X145" s="136" t="str">
        <f>IF(1=1,IF(OR(W145="",NOT(ISNUMBER(F145))),"",F145*W145*IFERROR(INDEX(D384:D428,MATCH(AE145,B384:B428,0)),1)),N("V7"))</f>
        <v/>
      </c>
      <c r="Y145" s="137" t="str">
        <f>IF(1=1,IF(F145="","",IF(G145="","",IFERROR(INDEX(E384:E428,MATCH(AE145,B384:B428,0)),G145&amp;""))),N("W6"))</f>
        <v/>
      </c>
      <c r="Z145" s="142" t="str">
        <f>IF(1=1,IF(X145="","",IF(AND(ISNUMBER(X145),X145&lt;1,Y145="kg"),MAX(1,ROUND(X145*1000,0)),IF(AND(ISNUMBER(X145),X145&lt;1,Y145="L"),MAX(1,ROUND(X145*100,0)),ROUND(X145,3)))),N("X31"))</f>
        <v/>
      </c>
      <c r="AA145" s="143" t="str">
        <f>IF(1=1,IF(X145="","",IF(AND(ISNUMBER(X145),X145&lt;1,Y145="kg"),"g",IF(AND(ISNUMBER(X145),X145&lt;1,Y145="L"),"cl",Y145))),N("Y31"))</f>
        <v/>
      </c>
      <c r="AB145" s="123" t="str">
        <f>IF(1=1,IF(E145="","",IF(F145="","A CONTROLER",IF(NOT(ISNUMBER(F145)),"TEXTE",IF(OR(W145="",W145&lt;=0),"COMMANDE COUVERTS INCOMPLETE",IF(G145="","UNITE MANQUANTE",IF(COUNTIF(B384:B428,AE145)=0,"UNITE A CONTROLER","OK")))))),N("Z6"))</f>
        <v/>
      </c>
      <c r="AD145" s="144" t="str">
        <f>IF(1=1,IF(E145="","",AD120),N("AB31"))</f>
        <v/>
      </c>
      <c r="AE145" s="125" t="str">
        <f>IF(1=1,IF(G145="","",UPPER(TRIM(SUBSTITUTE(SUBSTITUTE(G145&amp;"",CHAR(160)," ")," "," ")))),N("AC31"))</f>
        <v/>
      </c>
    </row>
    <row r="146" spans="1:33" ht="15.75" x14ac:dyDescent="0.25">
      <c r="A146" s="160" t="str">
        <f>IF(1=1,IF(E146="","",A120),N("A32"))</f>
        <v/>
      </c>
      <c r="B146" s="127" t="str">
        <f>IF(1=1,IF(E146="","",B120),N("B32"))</f>
        <v/>
      </c>
      <c r="C146" s="127"/>
      <c r="D146" s="129" t="str">
        <f>IF(ISBLANK(E146),"",LARGE(D120:D145,1)+1)</f>
        <v/>
      </c>
      <c r="E146" s="130"/>
      <c r="F146" s="131"/>
      <c r="G146" s="170"/>
      <c r="H146" s="105"/>
      <c r="I146" s="132" t="str">
        <f>IF(1=1,IF(E146="","",I120),N("H32"))</f>
        <v/>
      </c>
      <c r="J146" s="133" t="str">
        <f>IF(1=1,IF(E146="","",J120),N("I32"))</f>
        <v/>
      </c>
      <c r="K146" s="134" t="str">
        <f>IF(1=1,IF(E146="","",K120),N("J32"))</f>
        <v/>
      </c>
      <c r="L146" s="135" t="str">
        <f>IF(1=1,IF(OR(J146="",O146="",NOT(ISNUMBER(J146)),NOT(ISNUMBER(O146)),J146=0),"",O146/J146),N("L32"))</f>
        <v/>
      </c>
      <c r="M146" s="136" t="str">
        <f>IF(1=1,IF(OR(L146="",NOT(ISNUMBER(F146))),"",F146*L146*IFERROR(INDEX(D384:D428,MATCH(AE146,B384:B428,0)),1)),N("M13"))</f>
        <v/>
      </c>
      <c r="N146" s="137" t="str">
        <f>IF(1=1,IF(F146="","",IF(G146="","",IFERROR(INDEX(E384:E428,MATCH(AE146,B384:B428,0)),G146&amp;""))),N("N6"))</f>
        <v/>
      </c>
      <c r="O146" s="138" t="str">
        <f>IF(1=1,IF(E146="","",O120),N("K32"))</f>
        <v/>
      </c>
      <c r="P146" s="139" t="str">
        <f>IF(1=1,IF(M146="","",IF(AND(ISNUMBER(M146),M146&lt;1,N146="kg"),MAX(1,ROUND(M146*1000,0)),IF(AND(ISNUMBER(M146),M146&lt;1,N146="L"),MAX(1,ROUND(M146*100,0)),ROUND(M146,3)))),N("O32"))</f>
        <v/>
      </c>
      <c r="Q146" s="140" t="str">
        <f>IF(1=1,IF(M146="","",IF(AND(ISNUMBER(M146),M146&lt;1,N146="kg"),"g",IF(AND(ISNUMBER(M146),M146&lt;1,N146="L"),"cl",N146))),N("P32"))</f>
        <v/>
      </c>
      <c r="R146" s="161" t="str">
        <f>IF(1=1,IF(E146="","",IF(F146="","A CONTROLER",IF(NOT(ISNUMBER(F146)),"TEXTE",IF(OR(L146="",L146&lt;=0),"COMMANDE PRINCIPALE INCOMPLETE",IF(G146="","UNITE MANQUANTE",IF(COUNTIF(B384:B428,AE146)=0,"UNITE A CONTROLER","OK")))))),N("Q9"))</f>
        <v/>
      </c>
      <c r="S146" s="105"/>
      <c r="T146" s="141">
        <f t="shared" si="14"/>
        <v>0</v>
      </c>
      <c r="U146" s="133" t="str">
        <f>IF(1=1,IF(E146="","",U120),N("S32"))</f>
        <v/>
      </c>
      <c r="V146" s="133" t="str">
        <f>IF(1=1,IF(E146="","",V120),N("T32"))</f>
        <v/>
      </c>
      <c r="W146" s="135" t="str">
        <f>IF(1=1,IF(OR(U146="",V146="",NOT(ISNUMBER(U146)),NOT(ISNUMBER(V146)),U146=0),"",V146/U146),N("U32"))</f>
        <v/>
      </c>
      <c r="X146" s="136" t="str">
        <f>IF(1=1,IF(OR(W146="",NOT(ISNUMBER(F146))),"",F146*W146*IFERROR(INDEX(D384:D428,MATCH(AE146,B384:B428,0)),1)),N("V7"))</f>
        <v/>
      </c>
      <c r="Y146" s="137" t="str">
        <f>IF(1=1,IF(F146="","",IF(G146="","",IFERROR(INDEX(E384:E428,MATCH(AE146,B384:B428,0)),G146&amp;""))),N("W6"))</f>
        <v/>
      </c>
      <c r="Z146" s="142" t="str">
        <f>IF(1=1,IF(X146="","",IF(AND(ISNUMBER(X146),X146&lt;1,Y146="kg"),MAX(1,ROUND(X146*1000,0)),IF(AND(ISNUMBER(X146),X146&lt;1,Y146="L"),MAX(1,ROUND(X146*100,0)),ROUND(X146,3)))),N("X32"))</f>
        <v/>
      </c>
      <c r="AA146" s="143" t="str">
        <f>IF(1=1,IF(X146="","",IF(AND(ISNUMBER(X146),X146&lt;1,Y146="kg"),"g",IF(AND(ISNUMBER(X146),X146&lt;1,Y146="L"),"cl",Y146))),N("Y32"))</f>
        <v/>
      </c>
      <c r="AB146" s="123" t="str">
        <f>IF(1=1,IF(E146="","",IF(F146="","A CONTROLER",IF(NOT(ISNUMBER(F146)),"TEXTE",IF(OR(W146="",W146&lt;=0),"COMMANDE COUVERTS INCOMPLETE",IF(G146="","UNITE MANQUANTE",IF(COUNTIF(B384:B428,AE146)=0,"UNITE A CONTROLER","OK")))))),N("Z6"))</f>
        <v/>
      </c>
      <c r="AD146" s="144" t="str">
        <f>IF(1=1,IF(E146="","",AD120),N("AB32"))</f>
        <v/>
      </c>
      <c r="AE146" s="125" t="str">
        <f>IF(1=1,IF(G146="","",UPPER(TRIM(SUBSTITUTE(SUBSTITUTE(G146&amp;"",CHAR(160)," ")," "," ")))),N("AC32"))</f>
        <v/>
      </c>
    </row>
    <row r="147" spans="1:33" ht="15.75" x14ac:dyDescent="0.25">
      <c r="A147" s="160" t="str">
        <f>IF(1=1,IF(E147="","",A120),N("A33"))</f>
        <v/>
      </c>
      <c r="B147" s="127" t="str">
        <f>IF(1=1,IF(E147="","",B120),N("B33"))</f>
        <v/>
      </c>
      <c r="C147" s="127"/>
      <c r="D147" s="129" t="str">
        <f>IF(ISBLANK(E147),"",LARGE(D120:D146,1)+1)</f>
        <v/>
      </c>
      <c r="E147" s="130"/>
      <c r="F147" s="131"/>
      <c r="G147" s="170"/>
      <c r="H147" s="105"/>
      <c r="I147" s="132" t="str">
        <f>IF(1=1,IF(E147="","",I120),N("H33"))</f>
        <v/>
      </c>
      <c r="J147" s="133" t="str">
        <f>IF(1=1,IF(E147="","",J120),N("I33"))</f>
        <v/>
      </c>
      <c r="K147" s="134" t="str">
        <f>IF(1=1,IF(E147="","",K120),N("J33"))</f>
        <v/>
      </c>
      <c r="L147" s="135" t="str">
        <f>IF(1=1,IF(OR(J147="",O147="",NOT(ISNUMBER(J147)),NOT(ISNUMBER(O147)),J147=0),"",O147/J147),N("L33"))</f>
        <v/>
      </c>
      <c r="M147" s="136" t="str">
        <f>IF(1=1,IF(OR(L147="",NOT(ISNUMBER(F147))),"",F147*L147*IFERROR(INDEX(D384:D428,MATCH(AE147,B384:B428,0)),1)),N("M13"))</f>
        <v/>
      </c>
      <c r="N147" s="137" t="str">
        <f>IF(1=1,IF(F147="","",IF(G147="","",IFERROR(INDEX(E384:E428,MATCH(AE147,B384:B428,0)),G147&amp;""))),N("N6"))</f>
        <v/>
      </c>
      <c r="O147" s="138" t="str">
        <f>IF(1=1,IF(E147="","",O120),N("K33"))</f>
        <v/>
      </c>
      <c r="P147" s="139" t="str">
        <f>IF(1=1,IF(M147="","",IF(AND(ISNUMBER(M147),M147&lt;1,N147="kg"),MAX(1,ROUND(M147*1000,0)),IF(AND(ISNUMBER(M147),M147&lt;1,N147="L"),MAX(1,ROUND(M147*100,0)),ROUND(M147,3)))),N("O33"))</f>
        <v/>
      </c>
      <c r="Q147" s="140" t="str">
        <f>IF(1=1,IF(M147="","",IF(AND(ISNUMBER(M147),M147&lt;1,N147="kg"),"g",IF(AND(ISNUMBER(M147),M147&lt;1,N147="L"),"cl",N147))),N("P33"))</f>
        <v/>
      </c>
      <c r="R147" s="161" t="str">
        <f>IF(1=1,IF(E147="","",IF(F147="","A CONTROLER",IF(NOT(ISNUMBER(F147)),"TEXTE",IF(OR(L147="",L147&lt;=0),"COMMANDE PRINCIPALE INCOMPLETE",IF(G147="","UNITE MANQUANTE",IF(COUNTIF(B384:B428,AE147)=0,"UNITE A CONTROLER","OK")))))),N("Q9"))</f>
        <v/>
      </c>
      <c r="S147" s="105"/>
      <c r="T147" s="141">
        <f t="shared" si="14"/>
        <v>0</v>
      </c>
      <c r="U147" s="133" t="str">
        <f>IF(1=1,IF(E147="","",U120),N("S33"))</f>
        <v/>
      </c>
      <c r="V147" s="133" t="str">
        <f>IF(1=1,IF(E147="","",V120),N("T33"))</f>
        <v/>
      </c>
      <c r="W147" s="135" t="str">
        <f>IF(1=1,IF(OR(U147="",V147="",NOT(ISNUMBER(U147)),NOT(ISNUMBER(V147)),U147=0),"",V147/U147),N("U33"))</f>
        <v/>
      </c>
      <c r="X147" s="136" t="str">
        <f>IF(1=1,IF(OR(W147="",NOT(ISNUMBER(F147))),"",F147*W147*IFERROR(INDEX(D384:D428,MATCH(AE147,B384:B428,0)),1)),N("V7"))</f>
        <v/>
      </c>
      <c r="Y147" s="137" t="str">
        <f>IF(1=1,IF(F147="","",IF(G147="","",IFERROR(INDEX(E384:E428,MATCH(AE147,B384:B428,0)),G147&amp;""))),N("W6"))</f>
        <v/>
      </c>
      <c r="Z147" s="142" t="str">
        <f>IF(1=1,IF(X147="","",IF(AND(ISNUMBER(X147),X147&lt;1,Y147="kg"),MAX(1,ROUND(X147*1000,0)),IF(AND(ISNUMBER(X147),X147&lt;1,Y147="L"),MAX(1,ROUND(X147*100,0)),ROUND(X147,3)))),N("X33"))</f>
        <v/>
      </c>
      <c r="AA147" s="143" t="str">
        <f>IF(1=1,IF(X147="","",IF(AND(ISNUMBER(X147),X147&lt;1,Y147="kg"),"g",IF(AND(ISNUMBER(X147),X147&lt;1,Y147="L"),"cl",Y147))),N("Y33"))</f>
        <v/>
      </c>
      <c r="AB147" s="123" t="str">
        <f>IF(1=1,IF(E147="","",IF(F147="","A CONTROLER",IF(NOT(ISNUMBER(F147)),"TEXTE",IF(OR(W147="",W147&lt;=0),"COMMANDE COUVERTS INCOMPLETE",IF(G147="","UNITE MANQUANTE",IF(COUNTIF(B384:B428,AE147)=0,"UNITE A CONTROLER","OK")))))),N("Z6"))</f>
        <v/>
      </c>
      <c r="AD147" s="144" t="str">
        <f>IF(1=1,IF(E147="","",AD120),N("AB33"))</f>
        <v/>
      </c>
      <c r="AE147" s="125" t="str">
        <f>IF(1=1,IF(G147="","",UPPER(TRIM(SUBSTITUTE(SUBSTITUTE(G147&amp;"",CHAR(160)," ")," "," ")))),N("AC33"))</f>
        <v/>
      </c>
    </row>
    <row r="148" spans="1:33" ht="15.75" x14ac:dyDescent="0.25">
      <c r="A148" s="160" t="str">
        <f>IF(1=1,IF(E148="","",A120),N("A34"))</f>
        <v/>
      </c>
      <c r="B148" s="127" t="str">
        <f>IF(1=1,IF(E148="","",B120),N("B34"))</f>
        <v/>
      </c>
      <c r="C148" s="127"/>
      <c r="D148" s="129" t="str">
        <f>IF(ISBLANK(E148),"",LARGE(D120:D147,1)+1)</f>
        <v/>
      </c>
      <c r="E148" s="130"/>
      <c r="F148" s="131"/>
      <c r="G148" s="170"/>
      <c r="H148" s="105"/>
      <c r="I148" s="132" t="str">
        <f>IF(1=1,IF(E148="","",I120),N("H34"))</f>
        <v/>
      </c>
      <c r="J148" s="133" t="str">
        <f>IF(1=1,IF(E148="","",J120),N("I34"))</f>
        <v/>
      </c>
      <c r="K148" s="134" t="str">
        <f>IF(1=1,IF(E148="","",K120),N("J34"))</f>
        <v/>
      </c>
      <c r="L148" s="135" t="str">
        <f>IF(1=1,IF(OR(J148="",O148="",NOT(ISNUMBER(J148)),NOT(ISNUMBER(O148)),J148=0),"",O148/J148),N("L34"))</f>
        <v/>
      </c>
      <c r="M148" s="136" t="str">
        <f>IF(1=1,IF(OR(L148="",NOT(ISNUMBER(F148))),"",F148*L148*IFERROR(INDEX(D384:D428,MATCH(AE148,B384:B428,0)),1)),N("M13"))</f>
        <v/>
      </c>
      <c r="N148" s="137" t="str">
        <f>IF(1=1,IF(F148="","",IF(G148="","",IFERROR(INDEX(E384:E428,MATCH(AE148,B384:B428,0)),G148&amp;""))),N("N6"))</f>
        <v/>
      </c>
      <c r="O148" s="138" t="str">
        <f>IF(1=1,IF(E148="","",O120),N("K34"))</f>
        <v/>
      </c>
      <c r="P148" s="139" t="str">
        <f>IF(1=1,IF(M148="","",IF(AND(ISNUMBER(M148),M148&lt;1,N148="kg"),MAX(1,ROUND(M148*1000,0)),IF(AND(ISNUMBER(M148),M148&lt;1,N148="L"),MAX(1,ROUND(M148*100,0)),ROUND(M148,3)))),N("O34"))</f>
        <v/>
      </c>
      <c r="Q148" s="140" t="str">
        <f>IF(1=1,IF(M148="","",IF(AND(ISNUMBER(M148),M148&lt;1,N148="kg"),"g",IF(AND(ISNUMBER(M148),M148&lt;1,N148="L"),"cl",N148))),N("P34"))</f>
        <v/>
      </c>
      <c r="R148" s="161" t="str">
        <f>IF(1=1,IF(E148="","",IF(F148="","A CONTROLER",IF(NOT(ISNUMBER(F148)),"TEXTE",IF(OR(L148="",L148&lt;=0),"COMMANDE PRINCIPALE INCOMPLETE",IF(G148="","UNITE MANQUANTE",IF(COUNTIF(B384:B428,AE148)=0,"UNITE A CONTROLER","OK")))))),N("Q9"))</f>
        <v/>
      </c>
      <c r="S148" s="105"/>
      <c r="T148" s="141">
        <f t="shared" si="14"/>
        <v>0</v>
      </c>
      <c r="U148" s="133" t="str">
        <f>IF(1=1,IF(E148="","",U120),N("S34"))</f>
        <v/>
      </c>
      <c r="V148" s="133" t="str">
        <f>IF(1=1,IF(E148="","",V120),N("T34"))</f>
        <v/>
      </c>
      <c r="W148" s="135" t="str">
        <f>IF(1=1,IF(OR(U148="",V148="",NOT(ISNUMBER(U148)),NOT(ISNUMBER(V148)),U148=0),"",V148/U148),N("U34"))</f>
        <v/>
      </c>
      <c r="X148" s="136" t="str">
        <f>IF(1=1,IF(OR(W148="",NOT(ISNUMBER(F148))),"",F148*W148*IFERROR(INDEX(D384:D428,MATCH(AE148,B384:B428,0)),1)),N("V7"))</f>
        <v/>
      </c>
      <c r="Y148" s="137" t="str">
        <f>IF(1=1,IF(F148="","",IF(G148="","",IFERROR(INDEX(E384:E428,MATCH(AE148,B384:B428,0)),G148&amp;""))),N("W6"))</f>
        <v/>
      </c>
      <c r="Z148" s="142" t="str">
        <f>IF(1=1,IF(X148="","",IF(AND(ISNUMBER(X148),X148&lt;1,Y148="kg"),MAX(1,ROUND(X148*1000,0)),IF(AND(ISNUMBER(X148),X148&lt;1,Y148="L"),MAX(1,ROUND(X148*100,0)),ROUND(X148,3)))),N("X34"))</f>
        <v/>
      </c>
      <c r="AA148" s="143" t="str">
        <f>IF(1=1,IF(X148="","",IF(AND(ISNUMBER(X148),X148&lt;1,Y148="kg"),"g",IF(AND(ISNUMBER(X148),X148&lt;1,Y148="L"),"cl",Y148))),N("Y34"))</f>
        <v/>
      </c>
      <c r="AB148" s="123" t="str">
        <f>IF(1=1,IF(E148="","",IF(F148="","A CONTROLER",IF(NOT(ISNUMBER(F148)),"TEXTE",IF(OR(W148="",W148&lt;=0),"COMMANDE COUVERTS INCOMPLETE",IF(G148="","UNITE MANQUANTE",IF(COUNTIF(B384:B428,AE148)=0,"UNITE A CONTROLER","OK")))))),N("Z6"))</f>
        <v/>
      </c>
      <c r="AD148" s="144" t="str">
        <f>IF(1=1,IF(E148="","",AD120),N("AB34"))</f>
        <v/>
      </c>
      <c r="AE148" s="125" t="str">
        <f>IF(1=1,IF(G148="","",UPPER(TRIM(SUBSTITUTE(SUBSTITUTE(G148&amp;"",CHAR(160)," ")," "," ")))),N("AC34"))</f>
        <v/>
      </c>
    </row>
    <row r="149" spans="1:33" ht="15.75" x14ac:dyDescent="0.25">
      <c r="A149" s="160" t="str">
        <f>IF(1=1,IF(E149="","",A120),N("A35"))</f>
        <v/>
      </c>
      <c r="B149" s="127" t="str">
        <f>IF(1=1,IF(E149="","",B120),N("B35"))</f>
        <v/>
      </c>
      <c r="C149" s="127"/>
      <c r="D149" s="129" t="str">
        <f>IF(ISBLANK(E149),"",LARGE(D120:D148,1)+1)</f>
        <v/>
      </c>
      <c r="E149" s="130"/>
      <c r="F149" s="131"/>
      <c r="G149" s="170"/>
      <c r="H149" s="105"/>
      <c r="I149" s="132" t="str">
        <f>IF(1=1,IF(E149="","",I120),N("H35"))</f>
        <v/>
      </c>
      <c r="J149" s="133" t="str">
        <f>IF(1=1,IF(E149="","",J120),N("I35"))</f>
        <v/>
      </c>
      <c r="K149" s="134" t="str">
        <f>IF(1=1,IF(E149="","",K120),N("J35"))</f>
        <v/>
      </c>
      <c r="L149" s="135" t="str">
        <f>IF(1=1,IF(OR(J149="",O149="",NOT(ISNUMBER(J149)),NOT(ISNUMBER(O149)),J149=0),"",O149/J149),N("L35"))</f>
        <v/>
      </c>
      <c r="M149" s="136" t="str">
        <f>IF(1=1,IF(OR(L149="",NOT(ISNUMBER(F149))),"",F149*L149*IFERROR(INDEX(D384:D428,MATCH(AE149,B384:B428,0)),1)),N("M13"))</f>
        <v/>
      </c>
      <c r="N149" s="137" t="str">
        <f>IF(1=1,IF(F149="","",IF(G149="","",IFERROR(INDEX(E384:E428,MATCH(AE149,B384:B428,0)),G149&amp;""))),N("N6"))</f>
        <v/>
      </c>
      <c r="O149" s="138" t="str">
        <f>IF(1=1,IF(E149="","",O120),N("K35"))</f>
        <v/>
      </c>
      <c r="P149" s="139" t="str">
        <f>IF(1=1,IF(M149="","",IF(AND(ISNUMBER(M149),M149&lt;1,N149="kg"),MAX(1,ROUND(M149*1000,0)),IF(AND(ISNUMBER(M149),M149&lt;1,N149="L"),MAX(1,ROUND(M149*100,0)),ROUND(M149,3)))),N("O35"))</f>
        <v/>
      </c>
      <c r="Q149" s="140" t="str">
        <f>IF(1=1,IF(M149="","",IF(AND(ISNUMBER(M149),M149&lt;1,N149="kg"),"g",IF(AND(ISNUMBER(M149),M149&lt;1,N149="L"),"cl",N149))),N("P35"))</f>
        <v/>
      </c>
      <c r="R149" s="161" t="str">
        <f>IF(1=1,IF(E149="","",IF(F149="","A CONTROLER",IF(NOT(ISNUMBER(F149)),"TEXTE",IF(OR(L149="",L149&lt;=0),"COMMANDE PRINCIPALE INCOMPLETE",IF(G149="","UNITE MANQUANTE",IF(COUNTIF(B384:B428,AE149)=0,"UNITE A CONTROLER","OK")))))),N("Q9"))</f>
        <v/>
      </c>
      <c r="S149" s="105"/>
      <c r="T149" s="141">
        <f t="shared" si="14"/>
        <v>0</v>
      </c>
      <c r="U149" s="133" t="str">
        <f>IF(1=1,IF(E149="","",U120),N("S35"))</f>
        <v/>
      </c>
      <c r="V149" s="133" t="str">
        <f>IF(1=1,IF(E149="","",V120),N("T35"))</f>
        <v/>
      </c>
      <c r="W149" s="135" t="str">
        <f>IF(1=1,IF(OR(U149="",V149="",NOT(ISNUMBER(U149)),NOT(ISNUMBER(V149)),U149=0),"",V149/U149),N("U35"))</f>
        <v/>
      </c>
      <c r="X149" s="136" t="str">
        <f>IF(1=1,IF(OR(W149="",NOT(ISNUMBER(F149))),"",F149*W149*IFERROR(INDEX(D384:D428,MATCH(AE149,B384:B428,0)),1)),N("V7"))</f>
        <v/>
      </c>
      <c r="Y149" s="137" t="str">
        <f>IF(1=1,IF(F149="","",IF(G149="","",IFERROR(INDEX(E384:E428,MATCH(AE149,B384:B428,0)),G149&amp;""))),N("W6"))</f>
        <v/>
      </c>
      <c r="Z149" s="142" t="str">
        <f>IF(1=1,IF(X149="","",IF(AND(ISNUMBER(X149),X149&lt;1,Y149="kg"),MAX(1,ROUND(X149*1000,0)),IF(AND(ISNUMBER(X149),X149&lt;1,Y149="L"),MAX(1,ROUND(X149*100,0)),ROUND(X149,3)))),N("X35"))</f>
        <v/>
      </c>
      <c r="AA149" s="143" t="str">
        <f>IF(1=1,IF(X149="","",IF(AND(ISNUMBER(X149),X149&lt;1,Y149="kg"),"g",IF(AND(ISNUMBER(X149),X149&lt;1,Y149="L"),"cl",Y149))),N("Y35"))</f>
        <v/>
      </c>
      <c r="AB149" s="123" t="str">
        <f>IF(1=1,IF(E149="","",IF(F149="","A CONTROLER",IF(NOT(ISNUMBER(F149)),"TEXTE",IF(OR(W149="",W149&lt;=0),"COMMANDE COUVERTS INCOMPLETE",IF(G149="","UNITE MANQUANTE",IF(COUNTIF(B384:B428,AE149)=0,"UNITE A CONTROLER","OK")))))),N("Z6"))</f>
        <v/>
      </c>
      <c r="AD149" s="144" t="str">
        <f>IF(1=1,IF(E149="","",AD120),N("AB35"))</f>
        <v/>
      </c>
      <c r="AE149" s="125" t="str">
        <f>IF(1=1,IF(G149="","",UPPER(TRIM(SUBSTITUTE(SUBSTITUTE(G149&amp;"",CHAR(160)," ")," "," ")))),N("AC35"))</f>
        <v/>
      </c>
    </row>
    <row r="150" spans="1:33" ht="15.75" x14ac:dyDescent="0.25">
      <c r="A150" s="160" t="str">
        <f>IF(1=1,IF(E150="","",A120),N("A36"))</f>
        <v/>
      </c>
      <c r="B150" s="127" t="str">
        <f>IF(1=1,IF(E150="","",B120),N("B36"))</f>
        <v/>
      </c>
      <c r="C150" s="127"/>
      <c r="D150" s="129" t="str">
        <f>IF(ISBLANK(E150),"",LARGE(D120:D149,1)+1)</f>
        <v/>
      </c>
      <c r="E150" s="130"/>
      <c r="F150" s="131"/>
      <c r="G150" s="170"/>
      <c r="H150" s="105"/>
      <c r="I150" s="132" t="str">
        <f>IF(1=1,IF(E150="","",I120),N("H36"))</f>
        <v/>
      </c>
      <c r="J150" s="133" t="str">
        <f>IF(1=1,IF(E150="","",J120),N("I36"))</f>
        <v/>
      </c>
      <c r="K150" s="134" t="str">
        <f>IF(1=1,IF(E150="","",K120),N("J36"))</f>
        <v/>
      </c>
      <c r="L150" s="135" t="str">
        <f>IF(1=1,IF(OR(J150="",O150="",NOT(ISNUMBER(J150)),NOT(ISNUMBER(O150)),J150=0),"",O150/J150),N("L36"))</f>
        <v/>
      </c>
      <c r="M150" s="136" t="str">
        <f>IF(1=1,IF(OR(L150="",NOT(ISNUMBER(F150))),"",F150*L150*IFERROR(INDEX(D384:D428,MATCH(AE150,B384:B428,0)),1)),N("M13"))</f>
        <v/>
      </c>
      <c r="N150" s="137" t="str">
        <f>IF(1=1,IF(F150="","",IF(G150="","",IFERROR(INDEX(E384:E428,MATCH(AE150,B384:B428,0)),G150&amp;""))),N("N6"))</f>
        <v/>
      </c>
      <c r="O150" s="138" t="str">
        <f>IF(1=1,IF(E150="","",O120),N("K36"))</f>
        <v/>
      </c>
      <c r="P150" s="139" t="str">
        <f>IF(1=1,IF(M150="","",IF(AND(ISNUMBER(M150),M150&lt;1,N150="kg"),MAX(1,ROUND(M150*1000,0)),IF(AND(ISNUMBER(M150),M150&lt;1,N150="L"),MAX(1,ROUND(M150*100,0)),ROUND(M150,3)))),N("O36"))</f>
        <v/>
      </c>
      <c r="Q150" s="140" t="str">
        <f>IF(1=1,IF(M150="","",IF(AND(ISNUMBER(M150),M150&lt;1,N150="kg"),"g",IF(AND(ISNUMBER(M150),M150&lt;1,N150="L"),"cl",N150))),N("P36"))</f>
        <v/>
      </c>
      <c r="R150" s="161" t="str">
        <f>IF(1=1,IF(E150="","",IF(F150="","A CONTROLER",IF(NOT(ISNUMBER(F150)),"TEXTE",IF(OR(L150="",L150&lt;=0),"COMMANDE PRINCIPALE INCOMPLETE",IF(G150="","UNITE MANQUANTE",IF(COUNTIF(B384:B428,AE150)=0,"UNITE A CONTROLER","OK")))))),N("Q9"))</f>
        <v/>
      </c>
      <c r="S150" s="105"/>
      <c r="T150" s="141">
        <f t="shared" si="14"/>
        <v>0</v>
      </c>
      <c r="U150" s="133" t="str">
        <f>IF(1=1,IF(E150="","",U120),N("S36"))</f>
        <v/>
      </c>
      <c r="V150" s="133" t="str">
        <f>IF(1=1,IF(E150="","",V120),N("T36"))</f>
        <v/>
      </c>
      <c r="W150" s="135" t="str">
        <f>IF(1=1,IF(OR(U150="",V150="",NOT(ISNUMBER(U150)),NOT(ISNUMBER(V150)),U150=0),"",V150/U150),N("U36"))</f>
        <v/>
      </c>
      <c r="X150" s="136" t="str">
        <f>IF(1=1,IF(OR(W150="",NOT(ISNUMBER(F150))),"",F150*W150*IFERROR(INDEX(D384:D428,MATCH(AE150,B384:B428,0)),1)),N("V7"))</f>
        <v/>
      </c>
      <c r="Y150" s="137" t="str">
        <f>IF(1=1,IF(F150="","",IF(G150="","",IFERROR(INDEX(E384:E428,MATCH(AE150,B384:B428,0)),G150&amp;""))),N("W6"))</f>
        <v/>
      </c>
      <c r="Z150" s="142" t="str">
        <f>IF(1=1,IF(X150="","",IF(AND(ISNUMBER(X150),X150&lt;1,Y150="kg"),MAX(1,ROUND(X150*1000,0)),IF(AND(ISNUMBER(X150),X150&lt;1,Y150="L"),MAX(1,ROUND(X150*100,0)),ROUND(X150,3)))),N("X36"))</f>
        <v/>
      </c>
      <c r="AA150" s="143" t="str">
        <f>IF(1=1,IF(X150="","",IF(AND(ISNUMBER(X150),X150&lt;1,Y150="kg"),"g",IF(AND(ISNUMBER(X150),X150&lt;1,Y150="L"),"cl",Y150))),N("Y36"))</f>
        <v/>
      </c>
      <c r="AB150" s="123" t="str">
        <f>IF(1=1,IF(E150="","",IF(F150="","A CONTROLER",IF(NOT(ISNUMBER(F150)),"TEXTE",IF(OR(W150="",W150&lt;=0),"COMMANDE COUVERTS INCOMPLETE",IF(G150="","UNITE MANQUANTE",IF(COUNTIF(B384:B428,AE150)=0,"UNITE A CONTROLER","OK")))))),N("Z6"))</f>
        <v/>
      </c>
      <c r="AD150" s="144" t="str">
        <f>IF(1=1,IF(E150="","",AD120),N("AB36"))</f>
        <v/>
      </c>
      <c r="AE150" s="125" t="str">
        <f>IF(1=1,IF(G150="","",UPPER(TRIM(SUBSTITUTE(SUBSTITUTE(G150&amp;"",CHAR(160)," ")," "," ")))),N("AC36"))</f>
        <v/>
      </c>
    </row>
    <row r="151" spans="1:33" ht="15.75" x14ac:dyDescent="0.25">
      <c r="A151" s="160" t="str">
        <f>IF(1=1,IF(E151="","",A120),N("A37"))</f>
        <v/>
      </c>
      <c r="B151" s="127" t="str">
        <f>IF(1=1,IF(E151="","",B120),N("B37"))</f>
        <v/>
      </c>
      <c r="C151" s="127"/>
      <c r="D151" s="129" t="str">
        <f>IF(ISBLANK(E151),"",LARGE(D120:D150,1)+1)</f>
        <v/>
      </c>
      <c r="E151" s="130"/>
      <c r="F151" s="131"/>
      <c r="G151" s="170"/>
      <c r="H151" s="105"/>
      <c r="I151" s="132" t="str">
        <f>IF(1=1,IF(E151="","",I120),N("H37"))</f>
        <v/>
      </c>
      <c r="J151" s="133" t="str">
        <f>IF(1=1,IF(E151="","",J120),N("I37"))</f>
        <v/>
      </c>
      <c r="K151" s="134" t="str">
        <f>IF(1=1,IF(E151="","",K120),N("J37"))</f>
        <v/>
      </c>
      <c r="L151" s="135" t="str">
        <f>IF(1=1,IF(OR(J151="",O151="",NOT(ISNUMBER(J151)),NOT(ISNUMBER(O151)),J151=0),"",O151/J151),N("L37"))</f>
        <v/>
      </c>
      <c r="M151" s="136" t="str">
        <f>IF(1=1,IF(OR(L151="",NOT(ISNUMBER(F151))),"",F151*L151*IFERROR(INDEX(D384:D428,MATCH(AE151,B384:B428,0)),1)),N("M13"))</f>
        <v/>
      </c>
      <c r="N151" s="137" t="str">
        <f>IF(1=1,IF(F151="","",IF(G151="","",IFERROR(INDEX(E384:E428,MATCH(AE151,B384:B428,0)),G151&amp;""))),N("N6"))</f>
        <v/>
      </c>
      <c r="O151" s="138" t="str">
        <f>IF(1=1,IF(E151="","",O120),N("K37"))</f>
        <v/>
      </c>
      <c r="P151" s="139" t="str">
        <f>IF(1=1,IF(M151="","",IF(AND(ISNUMBER(M151),M151&lt;1,N151="kg"),MAX(1,ROUND(M151*1000,0)),IF(AND(ISNUMBER(M151),M151&lt;1,N151="L"),MAX(1,ROUND(M151*100,0)),ROUND(M151,3)))),N("O37"))</f>
        <v/>
      </c>
      <c r="Q151" s="140" t="str">
        <f>IF(1=1,IF(M151="","",IF(AND(ISNUMBER(M151),M151&lt;1,N151="kg"),"g",IF(AND(ISNUMBER(M151),M151&lt;1,N151="L"),"cl",N151))),N("P37"))</f>
        <v/>
      </c>
      <c r="R151" s="161" t="str">
        <f>IF(1=1,IF(E151="","",IF(F151="","A CONTROLER",IF(NOT(ISNUMBER(F151)),"TEXTE",IF(OR(L151="",L151&lt;=0),"COMMANDE PRINCIPALE INCOMPLETE",IF(G151="","UNITE MANQUANTE",IF(COUNTIF(B384:B428,AE151)=0,"UNITE A CONTROLER","OK")))))),N("Q9"))</f>
        <v/>
      </c>
      <c r="S151" s="105"/>
      <c r="T151" s="141">
        <f t="shared" si="14"/>
        <v>0</v>
      </c>
      <c r="U151" s="133" t="str">
        <f>IF(1=1,IF(E151="","",U120),N("S37"))</f>
        <v/>
      </c>
      <c r="V151" s="133" t="str">
        <f>IF(1=1,IF(E151="","",V120),N("T37"))</f>
        <v/>
      </c>
      <c r="W151" s="135" t="str">
        <f>IF(1=1,IF(OR(U151="",V151="",NOT(ISNUMBER(U151)),NOT(ISNUMBER(V151)),U151=0),"",V151/U151),N("U37"))</f>
        <v/>
      </c>
      <c r="X151" s="136" t="str">
        <f>IF(1=1,IF(OR(W151="",NOT(ISNUMBER(F151))),"",F151*W151*IFERROR(INDEX(D384:D428,MATCH(AE151,B384:B428,0)),1)),N("V7"))</f>
        <v/>
      </c>
      <c r="Y151" s="137" t="str">
        <f>IF(1=1,IF(F151="","",IF(G151="","",IFERROR(INDEX(E384:E428,MATCH(AE151,B384:B428,0)),G151&amp;""))),N("W6"))</f>
        <v/>
      </c>
      <c r="Z151" s="142" t="str">
        <f>IF(1=1,IF(X151="","",IF(AND(ISNUMBER(X151),X151&lt;1,Y151="kg"),MAX(1,ROUND(X151*1000,0)),IF(AND(ISNUMBER(X151),X151&lt;1,Y151="L"),MAX(1,ROUND(X151*100,0)),ROUND(X151,3)))),N("X37"))</f>
        <v/>
      </c>
      <c r="AA151" s="143" t="str">
        <f>IF(1=1,IF(X151="","",IF(AND(ISNUMBER(X151),X151&lt;1,Y151="kg"),"g",IF(AND(ISNUMBER(X151),X151&lt;1,Y151="L"),"cl",Y151))),N("Y37"))</f>
        <v/>
      </c>
      <c r="AB151" s="123" t="str">
        <f>IF(1=1,IF(E151="","",IF(F151="","A CONTROLER",IF(NOT(ISNUMBER(F151)),"TEXTE",IF(OR(W151="",W151&lt;=0),"COMMANDE COUVERTS INCOMPLETE",IF(G151="","UNITE MANQUANTE",IF(COUNTIF(B384:B428,AE151)=0,"UNITE A CONTROLER","OK")))))),N("Z6"))</f>
        <v/>
      </c>
      <c r="AD151" s="144" t="str">
        <f>IF(1=1,IF(E151="","",AD120),N("AB37"))</f>
        <v/>
      </c>
      <c r="AE151" s="125" t="str">
        <f>IF(1=1,IF(G151="","",UPPER(TRIM(SUBSTITUTE(SUBSTITUTE(G151&amp;"",CHAR(160)," ")," "," ")))),N("AC37"))</f>
        <v/>
      </c>
    </row>
    <row r="152" spans="1:33" ht="15.75" x14ac:dyDescent="0.25">
      <c r="A152" s="160" t="str">
        <f>IF(1=1,IF(E152="","",A120),N("A38"))</f>
        <v/>
      </c>
      <c r="B152" s="127" t="str">
        <f>IF(1=1,IF(E152="","",B120),N("B38"))</f>
        <v/>
      </c>
      <c r="C152" s="127"/>
      <c r="D152" s="129" t="str">
        <f>IF(ISBLANK(E152),"",LARGE(D120:D151,1)+1)</f>
        <v/>
      </c>
      <c r="E152" s="130"/>
      <c r="F152" s="131"/>
      <c r="G152" s="170"/>
      <c r="H152" s="105"/>
      <c r="I152" s="132" t="str">
        <f>IF(1=1,IF(E152="","",I120),N("H38"))</f>
        <v/>
      </c>
      <c r="J152" s="133" t="str">
        <f>IF(1=1,IF(E152="","",J120),N("I38"))</f>
        <v/>
      </c>
      <c r="K152" s="134" t="str">
        <f>IF(1=1,IF(E152="","",K120),N("J38"))</f>
        <v/>
      </c>
      <c r="L152" s="135" t="str">
        <f>IF(1=1,IF(OR(J152="",O152="",NOT(ISNUMBER(J152)),NOT(ISNUMBER(O152)),J152=0),"",O152/J152),N("L38"))</f>
        <v/>
      </c>
      <c r="M152" s="136" t="str">
        <f>IF(1=1,IF(OR(L152="",NOT(ISNUMBER(F152))),"",F152*L152*IFERROR(INDEX(D384:D428,MATCH(AE152,B384:B428,0)),1)),N("M13"))</f>
        <v/>
      </c>
      <c r="N152" s="137" t="str">
        <f>IF(1=1,IF(F152="","",IF(G152="","",IFERROR(INDEX(E384:E428,MATCH(AE152,B384:B428,0)),G152&amp;""))),N("N6"))</f>
        <v/>
      </c>
      <c r="O152" s="138" t="str">
        <f>IF(1=1,IF(E152="","",O120),N("K38"))</f>
        <v/>
      </c>
      <c r="P152" s="139" t="str">
        <f>IF(1=1,IF(M152="","",IF(AND(ISNUMBER(M152),M152&lt;1,N152="kg"),MAX(1,ROUND(M152*1000,0)),IF(AND(ISNUMBER(M152),M152&lt;1,N152="L"),MAX(1,ROUND(M152*100,0)),ROUND(M152,3)))),N("O38"))</f>
        <v/>
      </c>
      <c r="Q152" s="140" t="str">
        <f>IF(1=1,IF(M152="","",IF(AND(ISNUMBER(M152),M152&lt;1,N152="kg"),"g",IF(AND(ISNUMBER(M152),M152&lt;1,N152="L"),"cl",N152))),N("P38"))</f>
        <v/>
      </c>
      <c r="R152" s="161" t="str">
        <f>IF(1=1,IF(E152="","",IF(F152="","A CONTROLER",IF(NOT(ISNUMBER(F152)),"TEXTE",IF(OR(L152="",L152&lt;=0),"COMMANDE PRINCIPALE INCOMPLETE",IF(G152="","UNITE MANQUANTE",IF(COUNTIF(B384:B428,AE152)=0,"UNITE A CONTROLER","OK")))))),N("Q9"))</f>
        <v/>
      </c>
      <c r="S152" s="105"/>
      <c r="T152" s="141">
        <f t="shared" si="14"/>
        <v>0</v>
      </c>
      <c r="U152" s="133" t="str">
        <f>IF(1=1,IF(E152="","",U120),N("S38"))</f>
        <v/>
      </c>
      <c r="V152" s="133" t="str">
        <f>IF(1=1,IF(E152="","",V120),N("T38"))</f>
        <v/>
      </c>
      <c r="W152" s="135" t="str">
        <f>IF(1=1,IF(OR(U152="",V152="",NOT(ISNUMBER(U152)),NOT(ISNUMBER(V152)),U152=0),"",V152/U152),N("U38"))</f>
        <v/>
      </c>
      <c r="X152" s="136" t="str">
        <f>IF(1=1,IF(OR(W152="",NOT(ISNUMBER(F152))),"",F152*W152*IFERROR(INDEX(D384:D428,MATCH(AE152,B384:B428,0)),1)),N("V7"))</f>
        <v/>
      </c>
      <c r="Y152" s="137" t="str">
        <f>IF(1=1,IF(F152="","",IF(G152="","",IFERROR(INDEX(E384:E428,MATCH(AE152,B384:B428,0)),G152&amp;""))),N("W6"))</f>
        <v/>
      </c>
      <c r="Z152" s="142" t="str">
        <f>IF(1=1,IF(X152="","",IF(AND(ISNUMBER(X152),X152&lt;1,Y152="kg"),MAX(1,ROUND(X152*1000,0)),IF(AND(ISNUMBER(X152),X152&lt;1,Y152="L"),MAX(1,ROUND(X152*100,0)),ROUND(X152,3)))),N("X38"))</f>
        <v/>
      </c>
      <c r="AA152" s="143" t="str">
        <f>IF(1=1,IF(X152="","",IF(AND(ISNUMBER(X152),X152&lt;1,Y152="kg"),"g",IF(AND(ISNUMBER(X152),X152&lt;1,Y152="L"),"cl",Y152))),N("Y38"))</f>
        <v/>
      </c>
      <c r="AB152" s="123" t="str">
        <f>IF(1=1,IF(E152="","",IF(F152="","A CONTROLER",IF(NOT(ISNUMBER(F152)),"TEXTE",IF(OR(W152="",W152&lt;=0),"COMMANDE COUVERTS INCOMPLETE",IF(G152="","UNITE MANQUANTE",IF(COUNTIF(B384:B428,AE152)=0,"UNITE A CONTROLER","OK")))))),N("Z6"))</f>
        <v/>
      </c>
      <c r="AD152" s="144" t="str">
        <f>IF(1=1,IF(E152="","",AD120),N("AB38"))</f>
        <v/>
      </c>
      <c r="AE152" s="125" t="str">
        <f>IF(1=1,IF(G152="","",UPPER(TRIM(SUBSTITUTE(SUBSTITUTE(G152&amp;"",CHAR(160)," ")," "," ")))),N("AC38"))</f>
        <v/>
      </c>
    </row>
    <row r="153" spans="1:33" ht="24" customHeight="1" x14ac:dyDescent="0.25">
      <c r="A153" s="160" t="str">
        <f>IF(1=1,IF(E153="","",A120),N("A39"))</f>
        <v/>
      </c>
      <c r="B153" s="127" t="str">
        <f>IF(1=1,IF(E153="","",B120),N("B39"))</f>
        <v/>
      </c>
      <c r="C153" s="127"/>
      <c r="D153" s="129" t="str">
        <f>IF(ISBLANK(E153),"",LARGE(D120:D152,1)+1)</f>
        <v/>
      </c>
      <c r="E153" s="130"/>
      <c r="F153" s="131"/>
      <c r="G153" s="170"/>
      <c r="H153" s="105"/>
      <c r="I153" s="132" t="str">
        <f>IF(1=1,IF(E153="","",I120),N("H39"))</f>
        <v/>
      </c>
      <c r="J153" s="133" t="str">
        <f>IF(1=1,IF(E153="","",J120),N("I39"))</f>
        <v/>
      </c>
      <c r="K153" s="134" t="str">
        <f>IF(1=1,IF(E153="","",K120),N("J39"))</f>
        <v/>
      </c>
      <c r="L153" s="135" t="str">
        <f>IF(1=1,IF(OR(J153="",O153="",NOT(ISNUMBER(J153)),NOT(ISNUMBER(O153)),J153=0),"",O153/J153),N("L39"))</f>
        <v/>
      </c>
      <c r="M153" s="136" t="str">
        <f>IF(1=1,IF(OR(L153="",NOT(ISNUMBER(F153))),"",F153*L153*IFERROR(INDEX(D384:D428,MATCH(AE153,B384:B428,0)),1)),N("M13"))</f>
        <v/>
      </c>
      <c r="N153" s="137" t="str">
        <f>IF(1=1,IF(F153="","",IF(G153="","",IFERROR(INDEX(E384:E428,MATCH(AE153,B384:B428,0)),G153&amp;""))),N("N6"))</f>
        <v/>
      </c>
      <c r="O153" s="138" t="str">
        <f>IF(1=1,IF(E153="","",O120),N("K39"))</f>
        <v/>
      </c>
      <c r="P153" s="139" t="str">
        <f>IF(1=1,IF(M153="","",IF(AND(ISNUMBER(M153),M153&lt;1,N153="kg"),MAX(1,ROUND(M153*1000,0)),IF(AND(ISNUMBER(M153),M153&lt;1,N153="L"),MAX(1,ROUND(M153*100,0)),ROUND(M153,3)))),N("O39"))</f>
        <v/>
      </c>
      <c r="Q153" s="140" t="str">
        <f>IF(1=1,IF(M153="","",IF(AND(ISNUMBER(M153),M153&lt;1,N153="kg"),"g",IF(AND(ISNUMBER(M153),M153&lt;1,N153="L"),"cl",N153))),N("P39"))</f>
        <v/>
      </c>
      <c r="R153" s="161" t="str">
        <f>IF(1=1,IF(E153="","",IF(F153="","A CONTROLER",IF(NOT(ISNUMBER(F153)),"TEXTE",IF(OR(L153="",L153&lt;=0),"COMMANDE PRINCIPALE INCOMPLETE",IF(G153="","UNITE MANQUANTE",IF(COUNTIF(B384:B428,AE153)=0,"UNITE A CONTROLER","OK")))))),N("Q9"))</f>
        <v/>
      </c>
      <c r="S153" s="105"/>
      <c r="T153" s="141">
        <f t="shared" si="14"/>
        <v>0</v>
      </c>
      <c r="U153" s="133" t="str">
        <f>IF(1=1,IF(E153="","",U120),N("S39"))</f>
        <v/>
      </c>
      <c r="V153" s="133" t="str">
        <f>IF(1=1,IF(E153="","",V120),N("T39"))</f>
        <v/>
      </c>
      <c r="W153" s="135" t="str">
        <f>IF(1=1,IF(OR(U153="",V153="",NOT(ISNUMBER(U153)),NOT(ISNUMBER(V153)),U153=0),"",V153/U153),N("U39"))</f>
        <v/>
      </c>
      <c r="X153" s="136" t="str">
        <f>IF(1=1,IF(OR(W153="",NOT(ISNUMBER(F153))),"",F153*W153*IFERROR(INDEX(D384:D428,MATCH(AE153,B384:B428,0)),1)),N("V7"))</f>
        <v/>
      </c>
      <c r="Y153" s="137" t="str">
        <f>IF(1=1,IF(F153="","",IF(G153="","",IFERROR(INDEX(E384:E428,MATCH(AE153,B384:B428,0)),G153&amp;""))),N("W6"))</f>
        <v/>
      </c>
      <c r="Z153" s="142" t="str">
        <f>IF(1=1,IF(X153="","",IF(AND(ISNUMBER(X153),X153&lt;1,Y153="kg"),MAX(1,ROUND(X153*1000,0)),IF(AND(ISNUMBER(X153),X153&lt;1,Y153="L"),MAX(1,ROUND(X153*100,0)),ROUND(X153,3)))),N("X39"))</f>
        <v/>
      </c>
      <c r="AA153" s="143" t="str">
        <f>IF(1=1,IF(X153="","",IF(AND(ISNUMBER(X153),X153&lt;1,Y153="kg"),"g",IF(AND(ISNUMBER(X153),X153&lt;1,Y153="L"),"cl",Y153))),N("Y39"))</f>
        <v/>
      </c>
      <c r="AB153" s="123" t="str">
        <f>IF(1=1,IF(E153="","",IF(F153="","A CONTROLER",IF(NOT(ISNUMBER(F153)),"TEXTE",IF(OR(W153="",W153&lt;=0),"COMMANDE COUVERTS INCOMPLETE",IF(G153="","UNITE MANQUANTE",IF(COUNTIF(B384:B428,AE153)=0,"UNITE A CONTROLER","OK")))))),N("Z6"))</f>
        <v/>
      </c>
      <c r="AD153" s="144" t="str">
        <f>IF(1=1,IF(E153="","",AD120),N("AB39"))</f>
        <v/>
      </c>
      <c r="AE153" s="125" t="str">
        <f>IF(1=1,IF(G153="","",UPPER(TRIM(SUBSTITUTE(SUBSTITUTE(G153&amp;"",CHAR(160)," ")," "," ")))),N("AC39"))</f>
        <v/>
      </c>
    </row>
    <row r="154" spans="1:33" ht="15.75" x14ac:dyDescent="0.25">
      <c r="A154" s="160" t="str">
        <f>IF(1=1,IF(E154="","",A120),N("A40"))</f>
        <v/>
      </c>
      <c r="B154" s="127" t="str">
        <f>IF(1=1,IF(E154="","",B120),N("B40"))</f>
        <v/>
      </c>
      <c r="C154" s="127"/>
      <c r="D154" s="129" t="str">
        <f>IF(ISBLANK(E154),"",LARGE(D120:D153,1)+1)</f>
        <v/>
      </c>
      <c r="E154" s="130"/>
      <c r="F154" s="131"/>
      <c r="G154" s="170"/>
      <c r="H154" s="105"/>
      <c r="I154" s="132" t="str">
        <f>IF(1=1,IF(E154="","",I120),N("H40"))</f>
        <v/>
      </c>
      <c r="J154" s="133" t="str">
        <f>IF(1=1,IF(E154="","",J120),N("I40"))</f>
        <v/>
      </c>
      <c r="K154" s="134" t="str">
        <f>IF(1=1,IF(E154="","",K120),N("J40"))</f>
        <v/>
      </c>
      <c r="L154" s="135" t="str">
        <f>IF(1=1,IF(OR(J154="",O154="",NOT(ISNUMBER(J154)),NOT(ISNUMBER(O154)),J154=0),"",O154/J154),N("L40"))</f>
        <v/>
      </c>
      <c r="M154" s="136" t="str">
        <f>IF(1=1,IF(OR(L154="",NOT(ISNUMBER(F154))),"",F154*L154*IFERROR(INDEX(D384:D428,MATCH(AE154,B384:B428,0)),1)),N("M13"))</f>
        <v/>
      </c>
      <c r="N154" s="137" t="str">
        <f>IF(1=1,IF(F154="","",IF(G154="","",IFERROR(INDEX(E384:E428,MATCH(AE154,B384:B428,0)),G154&amp;""))),N("N6"))</f>
        <v/>
      </c>
      <c r="O154" s="138" t="str">
        <f>IF(1=1,IF(E154="","",O120),N("K40"))</f>
        <v/>
      </c>
      <c r="P154" s="139" t="str">
        <f>IF(1=1,IF(M154="","",IF(AND(ISNUMBER(M154),M154&lt;1,N154="kg"),MAX(1,ROUND(M154*1000,0)),IF(AND(ISNUMBER(M154),M154&lt;1,N154="L"),MAX(1,ROUND(M154*100,0)),ROUND(M154,3)))),N("O40"))</f>
        <v/>
      </c>
      <c r="Q154" s="140" t="str">
        <f>IF(1=1,IF(M154="","",IF(AND(ISNUMBER(M154),M154&lt;1,N154="kg"),"g",IF(AND(ISNUMBER(M154),M154&lt;1,N154="L"),"cl",N154))),N("P40"))</f>
        <v/>
      </c>
      <c r="R154" s="161" t="str">
        <f>IF(1=1,IF(E154="","",IF(F154="","A CONTROLER",IF(NOT(ISNUMBER(F154)),"TEXTE",IF(OR(L154="",L154&lt;=0),"COMMANDE PRINCIPALE INCOMPLETE",IF(G154="","UNITE MANQUANTE",IF(COUNTIF(B384:B428,AE154)=0,"UNITE A CONTROLER","OK")))))),N("Q9"))</f>
        <v/>
      </c>
      <c r="S154" s="105"/>
      <c r="T154" s="141">
        <f t="shared" si="14"/>
        <v>0</v>
      </c>
      <c r="U154" s="133" t="str">
        <f>IF(1=1,IF(E154="","",U120),N("S40"))</f>
        <v/>
      </c>
      <c r="V154" s="133" t="str">
        <f>IF(1=1,IF(E154="","",V120),N("T40"))</f>
        <v/>
      </c>
      <c r="W154" s="135" t="str">
        <f>IF(1=1,IF(OR(U154="",V154="",NOT(ISNUMBER(U154)),NOT(ISNUMBER(V154)),U154=0),"",V154/U154),N("U40"))</f>
        <v/>
      </c>
      <c r="X154" s="136" t="str">
        <f>IF(1=1,IF(OR(W154="",NOT(ISNUMBER(F154))),"",F154*W154*IFERROR(INDEX(D384:D428,MATCH(AE154,B384:B428,0)),1)),N("V7"))</f>
        <v/>
      </c>
      <c r="Y154" s="137" t="str">
        <f>IF(1=1,IF(F154="","",IF(G154="","",IFERROR(INDEX(E384:E428,MATCH(AE154,B384:B428,0)),G154&amp;""))),N("W6"))</f>
        <v/>
      </c>
      <c r="Z154" s="142" t="str">
        <f>IF(1=1,IF(X154="","",IF(AND(ISNUMBER(X154),X154&lt;1,Y154="kg"),MAX(1,ROUND(X154*1000,0)),IF(AND(ISNUMBER(X154),X154&lt;1,Y154="L"),MAX(1,ROUND(X154*100,0)),ROUND(X154,3)))),N("X40"))</f>
        <v/>
      </c>
      <c r="AA154" s="143" t="str">
        <f>IF(1=1,IF(X154="","",IF(AND(ISNUMBER(X154),X154&lt;1,Y154="kg"),"g",IF(AND(ISNUMBER(X154),X154&lt;1,Y154="L"),"cl",Y154))),N("Y40"))</f>
        <v/>
      </c>
      <c r="AB154" s="123" t="str">
        <f>IF(1=1,IF(E154="","",IF(F154="","A CONTROLER",IF(NOT(ISNUMBER(F154)),"TEXTE",IF(OR(W154="",W154&lt;=0),"COMMANDE COUVERTS INCOMPLETE",IF(G154="","UNITE MANQUANTE",IF(COUNTIF(B384:B428,AE154)=0,"UNITE A CONTROLER","OK")))))),N("Z6"))</f>
        <v/>
      </c>
      <c r="AD154" s="144" t="str">
        <f>IF(1=1,IF(E154="","",AD120),N("AB40"))</f>
        <v/>
      </c>
      <c r="AE154" s="125" t="str">
        <f>IF(1=1,IF(G154="","",UPPER(TRIM(SUBSTITUTE(SUBSTITUTE(G154&amp;"",CHAR(160)," ")," "," ")))),N("AC40"))</f>
        <v/>
      </c>
    </row>
    <row r="155" spans="1:33" ht="23.25" x14ac:dyDescent="0.25">
      <c r="A155" s="171"/>
      <c r="B155" s="172" t="s">
        <v>230</v>
      </c>
      <c r="C155" s="173"/>
      <c r="D155" s="174" t="s">
        <v>239</v>
      </c>
      <c r="E155" s="173"/>
      <c r="F155" s="173"/>
      <c r="G155" s="173"/>
      <c r="H155" s="175"/>
      <c r="I155" s="173"/>
      <c r="J155" s="173"/>
      <c r="K155" s="173"/>
      <c r="L155" s="173"/>
      <c r="M155" s="173"/>
      <c r="N155" s="173"/>
      <c r="O155" s="173"/>
      <c r="P155" s="173" t="str">
        <f>D155</f>
        <v>SOUS-FAMILLE</v>
      </c>
      <c r="Q155" s="173"/>
      <c r="R155" s="173"/>
      <c r="S155" s="175"/>
      <c r="T155" s="176" t="s">
        <v>664</v>
      </c>
      <c r="U155" s="177" cm="1">
        <f t="array" ref="U155">SUMPRODUCT(LEN(E157:E191)-LEN(SUBSTITUTE(E157:E191,"*","")))</f>
        <v>0</v>
      </c>
      <c r="V155" s="173"/>
      <c r="W155" s="173" t="str">
        <f>D155</f>
        <v>SOUS-FAMILLE</v>
      </c>
      <c r="X155" s="173"/>
      <c r="Y155" s="173"/>
      <c r="Z155" s="173"/>
      <c r="AA155" s="173"/>
      <c r="AB155" s="178"/>
      <c r="AC155" s="173"/>
      <c r="AD155" s="173"/>
      <c r="AE155" s="179" t="str">
        <f>B157</f>
        <v>NOM DE LA RECETTE À SAISIR</v>
      </c>
      <c r="AG155" s="245" t="s">
        <v>5642</v>
      </c>
    </row>
    <row r="156" spans="1:33" ht="32.25" thickBot="1" x14ac:dyDescent="0.3">
      <c r="A156" s="92" t="s">
        <v>155</v>
      </c>
      <c r="B156" s="92" t="s">
        <v>1</v>
      </c>
      <c r="C156" s="92"/>
      <c r="D156" s="92" t="s">
        <v>2</v>
      </c>
      <c r="E156" s="92" t="s">
        <v>117</v>
      </c>
      <c r="F156" s="92" t="s">
        <v>3</v>
      </c>
      <c r="G156" s="92" t="s">
        <v>4</v>
      </c>
      <c r="H156" s="81"/>
      <c r="I156" s="157" t="s">
        <v>5</v>
      </c>
      <c r="J156" s="92" t="s">
        <v>114</v>
      </c>
      <c r="K156" s="92" t="s">
        <v>4</v>
      </c>
      <c r="L156" s="92" t="s">
        <v>6</v>
      </c>
      <c r="M156" s="94" t="s">
        <v>7</v>
      </c>
      <c r="N156" s="94" t="s">
        <v>116</v>
      </c>
      <c r="O156" s="95" t="s">
        <v>115</v>
      </c>
      <c r="P156" s="96" t="s">
        <v>8</v>
      </c>
      <c r="Q156" s="97" t="s">
        <v>9</v>
      </c>
      <c r="R156" s="92" t="s">
        <v>10</v>
      </c>
      <c r="S156" s="81"/>
      <c r="T156" s="92" t="s">
        <v>117</v>
      </c>
      <c r="U156" s="98" t="s">
        <v>11</v>
      </c>
      <c r="V156" s="95" t="s">
        <v>12</v>
      </c>
      <c r="W156" s="92" t="s">
        <v>13</v>
      </c>
      <c r="X156" s="94" t="s">
        <v>7</v>
      </c>
      <c r="Y156" s="94" t="s">
        <v>116</v>
      </c>
      <c r="Z156" s="99" t="s">
        <v>8</v>
      </c>
      <c r="AA156" s="97" t="s">
        <v>9</v>
      </c>
      <c r="AB156" s="99" t="s">
        <v>10</v>
      </c>
      <c r="AC156" s="240"/>
      <c r="AD156" s="92" t="s">
        <v>14</v>
      </c>
      <c r="AE156" s="92" t="s">
        <v>15</v>
      </c>
      <c r="AG156" s="8" t="s">
        <v>22</v>
      </c>
    </row>
    <row r="157" spans="1:33" ht="18.75" x14ac:dyDescent="0.25">
      <c r="A157" s="100" t="s">
        <v>5640</v>
      </c>
      <c r="B157" s="101" t="s">
        <v>20</v>
      </c>
      <c r="C157" s="101"/>
      <c r="D157" s="102">
        <v>0</v>
      </c>
      <c r="E157" s="103" t="s">
        <v>21</v>
      </c>
      <c r="F157" s="104">
        <v>10</v>
      </c>
      <c r="G157" s="8" t="s">
        <v>119</v>
      </c>
      <c r="H157" s="105"/>
      <c r="I157" s="106" t="str">
        <f>E157</f>
        <v>ÉLÉMENT PRINCIPAL À SAISIR</v>
      </c>
      <c r="J157" s="107">
        <f>F157</f>
        <v>10</v>
      </c>
      <c r="K157" s="108" t="str">
        <f>G157</f>
        <v>Quoi ?</v>
      </c>
      <c r="L157" s="109">
        <f>IF(1=1,IF(OR(J157="",O157="",NOT(ISNUMBER(J157)),NOT(ISNUMBER(O157)),J157=0),"",O157/J157),N("L6"))</f>
        <v>15</v>
      </c>
      <c r="M157" s="110">
        <f>IF(1=1,IF(OR(L157="",NOT(ISNUMBER(F157))),"",F157*L157*IFERROR(INDEX(D384:D428,MATCH(AE157,B384:B428,0)),1)),N("M13"))</f>
        <v>150</v>
      </c>
      <c r="N157" s="111" t="str">
        <f>IF(1=1,IF(F157="","",IF(G157="","",IFERROR(INDEX(E384:E428,MATCH(AE157,B384:B428,0)),G157&amp;""))),N("N6"))</f>
        <v>Quoi ?</v>
      </c>
      <c r="O157" s="112">
        <v>150</v>
      </c>
      <c r="P157" s="113">
        <f>IF(1=1,IF(M157="","",IF(AND(ISNUMBER(M157),M157&lt;1,N157="kg"),MAX(1,ROUND(M157*1000,0)),IF(AND(ISNUMBER(M157),M157&lt;1,N157="L"),MAX(1,ROUND(M157*100,0)),ROUND(M157,3)))),N("O6"))</f>
        <v>150</v>
      </c>
      <c r="Q157" s="114" t="str">
        <f>IF(1=1,IF(M157="","",IF(AND(ISNUMBER(M157),M157&lt;1,N157="kg"),"g",IF(AND(ISNUMBER(M157),M157&lt;1,N157="L"),"cl",N157))),N("P6"))</f>
        <v>Quoi ?</v>
      </c>
      <c r="R157" s="115" t="str">
        <f>IF(1=1,IF(E157="","",IF(F157="","A CONTROLER",IF(NOT(ISNUMBER(F157)),"TEXTE",IF(OR(L157="",L157&lt;=0),"COMMANDE PRINCIPALE INCOMPLETE",IF(G157="","UNITE MANQUANTE",IF(COUNTIF(B384:B428,AE157)=0,"UNITE A CONTROLER","OK")))))),N("Q9"))</f>
        <v>UNITE A CONTROLER</v>
      </c>
      <c r="S157" s="105"/>
      <c r="T157" s="159" t="str">
        <f>B157</f>
        <v>NOM DE LA RECETTE À SAISIR</v>
      </c>
      <c r="U157" s="117">
        <v>100</v>
      </c>
      <c r="V157" s="112">
        <v>150</v>
      </c>
      <c r="W157" s="118">
        <f>IF(1=1,IF(OR(U157="",V157="",NOT(ISNUMBER(U157)),NOT(ISNUMBER(V157)),U157=0),"",V157/U157),N("U6"))</f>
        <v>1.5</v>
      </c>
      <c r="X157" s="119">
        <f>IF(1=1,IF(OR(W157="",NOT(ISNUMBER(F157))),"",F157*W157*IFERROR(INDEX(D384:D428,MATCH(AE157,B384:B428,0)),1)),N("V7"))</f>
        <v>15</v>
      </c>
      <c r="Y157" s="120" t="str">
        <f>IF(1=1,IF(F157="","",IF(G157="","",IFERROR(INDEX(E384:E428,MATCH(AE157,B384:B428,0)),G157&amp;""))),N("W6"))</f>
        <v>Quoi ?</v>
      </c>
      <c r="Z157" s="121">
        <f>IF(1=1,IF(X157="","",IF(AND(ISNUMBER(X157),X157&lt;1,Y157="kg"),MAX(1,ROUND(X157*1000,0)),IF(AND(ISNUMBER(X157),X157&lt;1,Y157="L"),MAX(1,ROUND(X157*100,0)),ROUND(X157,3)))),N("X6"))</f>
        <v>15</v>
      </c>
      <c r="AA157" s="122" t="str">
        <f>IF(1=1,IF(X157="","",IF(AND(ISNUMBER(X157),X157&lt;1,Y157="kg"),"g",IF(AND(ISNUMBER(X157),X157&lt;1,Y157="L"),"cl",Y157))),N("Y6"))</f>
        <v>Quoi ?</v>
      </c>
      <c r="AB157" s="123" t="str">
        <f>IF(1=1,IF(E157="","",IF(F157="","A CONTROLER",IF(NOT(ISNUMBER(F157)),"TEXTE",IF(OR(W157="",W157&lt;=0),"COMMANDE COUVERTS INCOMPLETE",IF(G157="","UNITE MANQUANTE",IF(COUNTIF(B384:B428,AE157)=0,"UNITE A CONTROLER","OK")))))),N("Z6"))</f>
        <v>UNITE A CONTROLER</v>
      </c>
      <c r="AD157" s="124">
        <v>62</v>
      </c>
      <c r="AE157" s="125" t="str">
        <f>IF(1=1,IF(G157="","",UPPER(TRIM(SUBSTITUTE(SUBSTITUTE(G157&amp;"",CHAR(160)," ")," "," ")))),N("AC6"))</f>
        <v>QUOI ?</v>
      </c>
      <c r="AG157" s="2" t="s">
        <v>25</v>
      </c>
    </row>
    <row r="158" spans="1:33" ht="15.75" x14ac:dyDescent="0.25">
      <c r="A158" s="126" t="str">
        <f>IF(1=1,IF(E158="","",A157),N("A7"))</f>
        <v/>
      </c>
      <c r="B158" s="127" t="str">
        <f>IF(1=1,IF(E158="","",B157),N("B7"))</f>
        <v/>
      </c>
      <c r="C158" s="128"/>
      <c r="D158" s="129" t="str">
        <f>IF(ISBLANK(E158),"",LARGE(D157:D157,1)+1)</f>
        <v/>
      </c>
      <c r="E158" s="130"/>
      <c r="F158" s="131"/>
      <c r="G158" s="170"/>
      <c r="H158" s="105"/>
      <c r="I158" s="132" t="str">
        <f>IF(1=1,IF(E158="","",I157),N("H7"))</f>
        <v/>
      </c>
      <c r="J158" s="133" t="str">
        <f>IF(1=1,IF(E158="","",J157),N("I7"))</f>
        <v/>
      </c>
      <c r="K158" s="134" t="str">
        <f>IF(1=1,IF(E158="","",K157),N("J7"))</f>
        <v/>
      </c>
      <c r="L158" s="135" t="str">
        <f>IF(1=1,IF(OR(J158="",O158="",NOT(ISNUMBER(J158)),NOT(ISNUMBER(O158)),J158=0),"",O158/J158),N("L7"))</f>
        <v/>
      </c>
      <c r="M158" s="136" t="str">
        <f>IF(1=1,IF(OR(L158="",NOT(ISNUMBER(F158))),"",F158*L158*IFERROR(INDEX(D384:D428,MATCH(AE158,B384:B428,0)),1)),N("M13"))</f>
        <v/>
      </c>
      <c r="N158" s="137" t="str">
        <f>IF(1=1,IF(F158="","",IF(G158="","",IFERROR(INDEX(E384:E428,MATCH(AE158,B384:B428,0)),G158&amp;""))),N("N6"))</f>
        <v/>
      </c>
      <c r="O158" s="138" t="str">
        <f>IF(1=1,IF(E158="","",O157),N("K7"))</f>
        <v/>
      </c>
      <c r="P158" s="139" t="str">
        <f>IF(1=1,IF(M158="","",IF(AND(ISNUMBER(M158),M158&lt;1,N158="kg"),MAX(1,ROUND(M158*1000,0)),IF(AND(ISNUMBER(M158),M158&lt;1,N158="L"),MAX(1,ROUND(M158*100,0)),ROUND(M158,3)))),N("O7"))</f>
        <v/>
      </c>
      <c r="Q158" s="140" t="str">
        <f>IF(1=1,IF(M158="","",IF(AND(ISNUMBER(M158),M158&lt;1,N158="kg"),"g",IF(AND(ISNUMBER(M158),M158&lt;1,N158="L"),"cl",N158))),N("P7"))</f>
        <v/>
      </c>
      <c r="R158" s="161" t="str">
        <f>IF(1=1,IF(E158="","",IF(F158="","A CONTROLER",IF(NOT(ISNUMBER(F158)),"TEXTE",IF(OR(L158="",L158&lt;=0),"COMMANDE PRINCIPALE INCOMPLETE",IF(G158="","UNITE MANQUANTE",IF(COUNTIF(B384:B428,AE158)=0,"UNITE A CONTROLER","OK")))))),N("Q9"))</f>
        <v/>
      </c>
      <c r="S158" s="105"/>
      <c r="T158" s="141">
        <f t="shared" ref="T158:T191" si="15">E158</f>
        <v>0</v>
      </c>
      <c r="U158" s="133" t="str">
        <f>IF(1=1,IF(E158="","",U157),N("S7"))</f>
        <v/>
      </c>
      <c r="V158" s="133" t="str">
        <f>IF(1=1,IF(E158="","",V157),N("T7"))</f>
        <v/>
      </c>
      <c r="W158" s="135" t="str">
        <f>IF(1=1,IF(OR(U158="",V158="",NOT(ISNUMBER(U158)),NOT(ISNUMBER(V158)),U158=0),"",V158/U158),N("U7"))</f>
        <v/>
      </c>
      <c r="X158" s="136" t="str">
        <f>IF(1=1,IF(OR(W158="",NOT(ISNUMBER(F158))),"",F158*W158*IFERROR(INDEX(D384:D428,MATCH(AE158,B384:B428,0)),1)),N("V7"))</f>
        <v/>
      </c>
      <c r="Y158" s="137" t="str">
        <f>IF(1=1,IF(F158="","",IF(G158="","",IFERROR(INDEX(E384:E428,MATCH(AE158,B384:B428,0)),G158&amp;""))),N("W6"))</f>
        <v/>
      </c>
      <c r="Z158" s="142" t="str">
        <f>IF(1=1,IF(X158="","",IF(AND(ISNUMBER(X158),X158&lt;1,Y158="kg"),MAX(1,ROUND(X158*1000,0)),IF(AND(ISNUMBER(X158),X158&lt;1,Y158="L"),MAX(1,ROUND(X158*100,0)),ROUND(X158,3)))),N("X7"))</f>
        <v/>
      </c>
      <c r="AA158" s="143" t="str">
        <f>IF(1=1,IF(X158="","",IF(AND(ISNUMBER(X158),X158&lt;1,Y158="kg"),"g",IF(AND(ISNUMBER(X158),X158&lt;1,Y158="L"),"cl",Y158))),N("Y7"))</f>
        <v/>
      </c>
      <c r="AB158" s="123" t="str">
        <f>IF(1=1,IF(E158="","",IF(F158="","A CONTROLER",IF(NOT(ISNUMBER(F158)),"TEXTE",IF(OR(W158="",W158&lt;=0),"COMMANDE COUVERTS INCOMPLETE",IF(G158="","UNITE MANQUANTE",IF(COUNTIF(B384:B428,AE158)=0,"UNITE A CONTROLER","OK")))))),N("Z6"))</f>
        <v/>
      </c>
      <c r="AD158" s="144" t="str">
        <f>IF(1=1,IF(E158="","",AD157),N("AB7"))</f>
        <v/>
      </c>
      <c r="AE158" s="125" t="str">
        <f>IF(1=1,IF(G158="","",UPPER(TRIM(SUBSTITUTE(SUBSTITUTE(G158&amp;"",CHAR(160)," ")," "," ")))),N("AC7"))</f>
        <v/>
      </c>
      <c r="AG158" s="9" t="s">
        <v>26</v>
      </c>
    </row>
    <row r="159" spans="1:33" ht="15.75" x14ac:dyDescent="0.25">
      <c r="A159" s="126" t="str">
        <f>IF(1=1,IF(E159="","",A157),N("A8"))</f>
        <v/>
      </c>
      <c r="B159" s="127" t="str">
        <f>IF(1=1,IF(E159="","",B157),N("B8"))</f>
        <v/>
      </c>
      <c r="C159" s="128"/>
      <c r="D159" s="129" t="str">
        <f>IF(ISBLANK(E159),"",LARGE(D157:D158,1)+1)</f>
        <v/>
      </c>
      <c r="E159" s="130"/>
      <c r="F159" s="131"/>
      <c r="G159" s="170"/>
      <c r="H159" s="105"/>
      <c r="I159" s="132" t="str">
        <f>IF(1=1,IF(E159="","",I157),N("H8"))</f>
        <v/>
      </c>
      <c r="J159" s="133" t="str">
        <f>IF(1=1,IF(E159="","",J157),N("I8"))</f>
        <v/>
      </c>
      <c r="K159" s="134" t="str">
        <f>IF(1=1,IF(E159="","",K157),N("J8"))</f>
        <v/>
      </c>
      <c r="L159" s="135" t="str">
        <f>IF(1=1,IF(OR(J159="",O159="",NOT(ISNUMBER(J159)),NOT(ISNUMBER(O159)),J159=0),"",O159/J159),N("L8"))</f>
        <v/>
      </c>
      <c r="M159" s="136" t="str">
        <f>IF(1=1,IF(OR(L159="",NOT(ISNUMBER(F159))),"",F159*L159*IFERROR(INDEX(D384:D428,MATCH(AE159,B384:B428,0)),1)),N("M13"))</f>
        <v/>
      </c>
      <c r="N159" s="137" t="str">
        <f>IF(1=1,IF(F159="","",IF(G159="","",IFERROR(INDEX(E384:E428,MATCH(AE159,B384:B428,0)),G159&amp;""))),N("N6"))</f>
        <v/>
      </c>
      <c r="O159" s="138" t="str">
        <f>IF(1=1,IF(E159="","",O157),N("K8"))</f>
        <v/>
      </c>
      <c r="P159" s="139" t="str">
        <f>IF(1=1,IF(M159="","",IF(AND(ISNUMBER(M159),M159&lt;1,N159="kg"),MAX(1,ROUND(M159*1000,0)),IF(AND(ISNUMBER(M159),M159&lt;1,N159="L"),MAX(1,ROUND(M159*100,0)),ROUND(M159,3)))),N("O8"))</f>
        <v/>
      </c>
      <c r="Q159" s="140" t="str">
        <f>IF(1=1,IF(M159="","",IF(AND(ISNUMBER(M159),M159&lt;1,N159="kg"),"g",IF(AND(ISNUMBER(M159),M159&lt;1,N159="L"),"cl",N159))),N("P8"))</f>
        <v/>
      </c>
      <c r="R159" s="161" t="str">
        <f>IF(1=1,IF(E159="","",IF(F159="","A CONTROLER",IF(NOT(ISNUMBER(F159)),"TEXTE",IF(OR(L159="",L159&lt;=0),"COMMANDE PRINCIPALE INCOMPLETE",IF(G159="","UNITE MANQUANTE",IF(COUNTIF(B384:B428,AE159)=0,"UNITE A CONTROLER","OK")))))),N("Q9"))</f>
        <v/>
      </c>
      <c r="S159" s="105"/>
      <c r="T159" s="141">
        <f t="shared" si="15"/>
        <v>0</v>
      </c>
      <c r="U159" s="133" t="str">
        <f>IF(1=1,IF(E159="","",U157),N("S8"))</f>
        <v/>
      </c>
      <c r="V159" s="133" t="str">
        <f>IF(1=1,IF(E159="","",V157),N("T8"))</f>
        <v/>
      </c>
      <c r="W159" s="135" t="str">
        <f>IF(1=1,IF(OR(U159="",V159="",NOT(ISNUMBER(U159)),NOT(ISNUMBER(V159)),U159=0),"",V159/U159),N("U8"))</f>
        <v/>
      </c>
      <c r="X159" s="136" t="str">
        <f>IF(1=1,IF(OR(W159="",NOT(ISNUMBER(F159))),"",F159*W159*IFERROR(INDEX(D384:D428,MATCH(AE159,B384:B428,0)),1)),N("V7"))</f>
        <v/>
      </c>
      <c r="Y159" s="137" t="str">
        <f>IF(1=1,IF(F159="","",IF(G159="","",IFERROR(INDEX(E384:E428,MATCH(AE159,B384:B428,0)),G159&amp;""))),N("W6"))</f>
        <v/>
      </c>
      <c r="Z159" s="142" t="str">
        <f>IF(1=1,IF(X159="","",IF(AND(ISNUMBER(X159),X159&lt;1,Y159="kg"),MAX(1,ROUND(X159*1000,0)),IF(AND(ISNUMBER(X159),X159&lt;1,Y159="L"),MAX(1,ROUND(X159*100,0)),ROUND(X159,3)))),N("X8"))</f>
        <v/>
      </c>
      <c r="AA159" s="143" t="str">
        <f>IF(1=1,IF(X159="","",IF(AND(ISNUMBER(X159),X159&lt;1,Y159="kg"),"g",IF(AND(ISNUMBER(X159),X159&lt;1,Y159="L"),"cl",Y159))),N("Y8"))</f>
        <v/>
      </c>
      <c r="AB159" s="123" t="str">
        <f>IF(1=1,IF(E159="","",IF(F159="","A CONTROLER",IF(NOT(ISNUMBER(F159)),"TEXTE",IF(OR(W159="",W159&lt;=0),"COMMANDE COUVERTS INCOMPLETE",IF(G159="","UNITE MANQUANTE",IF(COUNTIF(B384:B428,AE159)=0,"UNITE A CONTROLER","OK")))))),N("Z6"))</f>
        <v/>
      </c>
      <c r="AD159" s="144" t="str">
        <f>IF(1=1,IF(E159="","",AD157),N("AB8"))</f>
        <v/>
      </c>
      <c r="AE159" s="125" t="str">
        <f>IF(1=1,IF(G159="","",UPPER(TRIM(SUBSTITUTE(SUBSTITUTE(G159&amp;"",CHAR(160)," ")," "," ")))),N("AC8"))</f>
        <v/>
      </c>
      <c r="AG159" s="1" t="s">
        <v>28</v>
      </c>
    </row>
    <row r="160" spans="1:33" ht="15.75" x14ac:dyDescent="0.25">
      <c r="A160" s="126" t="str">
        <f>IF(1=1,IF(E160="","",A157),N("A9"))</f>
        <v/>
      </c>
      <c r="B160" s="127" t="str">
        <f>IF(1=1,IF(E160="","",B157),N("B9"))</f>
        <v/>
      </c>
      <c r="C160" s="128"/>
      <c r="D160" s="129" t="str">
        <f>IF(ISBLANK(E160),"",LARGE(D157:D159,1)+1)</f>
        <v/>
      </c>
      <c r="E160" s="130"/>
      <c r="F160" s="131"/>
      <c r="G160" s="170"/>
      <c r="H160" s="105"/>
      <c r="I160" s="132" t="str">
        <f>IF(1=1,IF(E160="","",I157),N("H9"))</f>
        <v/>
      </c>
      <c r="J160" s="133" t="str">
        <f>IF(1=1,IF(E160="","",J157),N("I9"))</f>
        <v/>
      </c>
      <c r="K160" s="134" t="str">
        <f>IF(1=1,IF(E160="","",K157),N("J9"))</f>
        <v/>
      </c>
      <c r="L160" s="135" t="str">
        <f>IF(1=1,IF(OR(J160="",O160="",NOT(ISNUMBER(J160)),NOT(ISNUMBER(O160)),J160=0),"",O160/J160),N("L9"))</f>
        <v/>
      </c>
      <c r="M160" s="136" t="str">
        <f>IF(1=1,IF(OR(L160="",NOT(ISNUMBER(F160))),"",F160*L160*IFERROR(INDEX(D384:D428,MATCH(AE160,B384:B428,0)),1)),N("M13"))</f>
        <v/>
      </c>
      <c r="N160" s="137" t="str">
        <f>IF(1=1,IF(F160="","",IF(G160="","",IFERROR(INDEX(E384:E428,MATCH(AE160,B384:B428,0)),G160&amp;""))),N("N6"))</f>
        <v/>
      </c>
      <c r="O160" s="138" t="str">
        <f>IF(1=1,IF(E160="","",O157),N("K9"))</f>
        <v/>
      </c>
      <c r="P160" s="139" t="str">
        <f>IF(1=1,IF(M160="","",IF(AND(ISNUMBER(M160),M160&lt;1,N160="kg"),MAX(1,ROUND(M160*1000,0)),IF(AND(ISNUMBER(M160),M160&lt;1,N160="L"),MAX(1,ROUND(M160*100,0)),ROUND(M160,3)))),N("O9"))</f>
        <v/>
      </c>
      <c r="Q160" s="140" t="str">
        <f>IF(1=1,IF(M160="","",IF(AND(ISNUMBER(M160),M160&lt;1,N160="kg"),"g",IF(AND(ISNUMBER(M160),M160&lt;1,N160="L"),"cl",N160))),N("P9"))</f>
        <v/>
      </c>
      <c r="R160" s="161" t="str">
        <f>IF(1=1,IF(E160="","",IF(F160="","A CONTROLER",IF(NOT(ISNUMBER(F160)),"TEXTE",IF(OR(L160="",L160&lt;=0),"COMMANDE PRINCIPALE INCOMPLETE",IF(G160="","UNITE MANQUANTE",IF(COUNTIF(B384:B428,AE160)=0,"UNITE A CONTROLER","OK")))))),N("Q9"))</f>
        <v/>
      </c>
      <c r="S160" s="105"/>
      <c r="T160" s="141">
        <f t="shared" si="15"/>
        <v>0</v>
      </c>
      <c r="U160" s="133" t="str">
        <f>IF(1=1,IF(E160="","",U157),N("S9"))</f>
        <v/>
      </c>
      <c r="V160" s="133" t="str">
        <f>IF(1=1,IF(E160="","",V157),N("T9"))</f>
        <v/>
      </c>
      <c r="W160" s="135" t="str">
        <f>IF(1=1,IF(OR(U160="",V160="",NOT(ISNUMBER(U160)),NOT(ISNUMBER(V160)),U160=0),"",V160/U160),N("U9"))</f>
        <v/>
      </c>
      <c r="X160" s="136" t="str">
        <f>IF(1=1,IF(OR(W160="",NOT(ISNUMBER(F160))),"",F160*W160*IFERROR(INDEX(D384:D428,MATCH(AE160,B384:B428,0)),1)),N("V7"))</f>
        <v/>
      </c>
      <c r="Y160" s="137" t="str">
        <f>IF(1=1,IF(F160="","",IF(G160="","",IFERROR(INDEX(E384:E428,MATCH(AE160,B384:B428,0)),G160&amp;""))),N("W6"))</f>
        <v/>
      </c>
      <c r="Z160" s="142" t="str">
        <f>IF(1=1,IF(X160="","",IF(AND(ISNUMBER(X160),X160&lt;1,Y160="kg"),MAX(1,ROUND(X160*1000,0)),IF(AND(ISNUMBER(X160),X160&lt;1,Y160="L"),MAX(1,ROUND(X160*100,0)),ROUND(X160,3)))),N("X9"))</f>
        <v/>
      </c>
      <c r="AA160" s="143" t="str">
        <f>IF(1=1,IF(X160="","",IF(AND(ISNUMBER(X160),X160&lt;1,Y160="kg"),"g",IF(AND(ISNUMBER(X160),X160&lt;1,Y160="L"),"cl",Y160))),N("Y9"))</f>
        <v/>
      </c>
      <c r="AB160" s="123" t="str">
        <f>IF(1=1,IF(E160="","",IF(F160="","A CONTROLER",IF(NOT(ISNUMBER(F160)),"TEXTE",IF(OR(W160="",W160&lt;=0),"COMMANDE COUVERTS INCOMPLETE",IF(G160="","UNITE MANQUANTE",IF(COUNTIF(B384:B428,AE160)=0,"UNITE A CONTROLER","OK")))))),N("Z6"))</f>
        <v/>
      </c>
      <c r="AD160" s="144" t="str">
        <f>IF(1=1,IF(E160="","",AD157),N("AB9"))</f>
        <v/>
      </c>
      <c r="AE160" s="125" t="str">
        <f>IF(1=1,IF(G160="","",UPPER(TRIM(SUBSTITUTE(SUBSTITUTE(G160&amp;"",CHAR(160)," ")," "," ")))),N("AC9"))</f>
        <v/>
      </c>
      <c r="AG160" s="1" t="s">
        <v>29</v>
      </c>
    </row>
    <row r="161" spans="1:33" ht="15.75" x14ac:dyDescent="0.25">
      <c r="A161" s="126" t="str">
        <f>IF(1=1,IF(E161="","",A157),N("A10"))</f>
        <v/>
      </c>
      <c r="B161" s="127" t="str">
        <f>IF(1=1,IF(E161="","",B157),N("B10"))</f>
        <v/>
      </c>
      <c r="C161" s="128"/>
      <c r="D161" s="129" t="str">
        <f>IF(ISBLANK(E161),"",LARGE(D157:D160,1)+1)</f>
        <v/>
      </c>
      <c r="E161" s="130"/>
      <c r="F161" s="131"/>
      <c r="G161" s="170"/>
      <c r="H161" s="105"/>
      <c r="I161" s="132" t="str">
        <f>IF(1=1,IF(E161="","",I157),N("H10"))</f>
        <v/>
      </c>
      <c r="J161" s="133" t="str">
        <f>IF(1=1,IF(E161="","",J157),N("I10"))</f>
        <v/>
      </c>
      <c r="K161" s="134" t="str">
        <f>IF(1=1,IF(E161="","",K157),N("J10"))</f>
        <v/>
      </c>
      <c r="L161" s="135" t="str">
        <f>IF(1=1,IF(OR(J161="",O161="",NOT(ISNUMBER(J161)),NOT(ISNUMBER(O161)),J161=0),"",O161/J161),N("L10"))</f>
        <v/>
      </c>
      <c r="M161" s="136" t="str">
        <f>IF(1=1,IF(OR(L161="",NOT(ISNUMBER(F161))),"",F161*L161*IFERROR(INDEX(D384:D428,MATCH(AE161,B384:B428,0)),1)),N("M13"))</f>
        <v/>
      </c>
      <c r="N161" s="137" t="str">
        <f>IF(1=1,IF(F161="","",IF(G161="","",IFERROR(INDEX(E384:E428,MATCH(AE161,B384:B428,0)),G161&amp;""))),N("N6"))</f>
        <v/>
      </c>
      <c r="O161" s="138" t="str">
        <f>IF(1=1,IF(E161="","",O157),N("K10"))</f>
        <v/>
      </c>
      <c r="P161" s="139" t="str">
        <f>IF(1=1,IF(M161="","",IF(AND(ISNUMBER(M161),M161&lt;1,N161="kg"),MAX(1,ROUND(M161*1000,0)),IF(AND(ISNUMBER(M161),M161&lt;1,N161="L"),MAX(1,ROUND(M161*100,0)),ROUND(M161,3)))),N("O10"))</f>
        <v/>
      </c>
      <c r="Q161" s="140" t="str">
        <f>IF(1=1,IF(M161="","",IF(AND(ISNUMBER(M161),M161&lt;1,N161="kg"),"g",IF(AND(ISNUMBER(M161),M161&lt;1,N161="L"),"cl",N161))),N("P10"))</f>
        <v/>
      </c>
      <c r="R161" s="161" t="str">
        <f>IF(1=1,IF(E161="","",IF(F161="","A CONTROLER",IF(NOT(ISNUMBER(F161)),"TEXTE",IF(OR(L161="",L161&lt;=0),"COMMANDE PRINCIPALE INCOMPLETE",IF(G161="","UNITE MANQUANTE",IF(COUNTIF(B384:B428,AE161)=0,"UNITE A CONTROLER","OK")))))),N("Q9"))</f>
        <v/>
      </c>
      <c r="S161" s="105"/>
      <c r="T161" s="141">
        <f t="shared" si="15"/>
        <v>0</v>
      </c>
      <c r="U161" s="133" t="str">
        <f>IF(1=1,IF(E161="","",U157),N("S10"))</f>
        <v/>
      </c>
      <c r="V161" s="133" t="str">
        <f>IF(1=1,IF(E161="","",V157),N("T10"))</f>
        <v/>
      </c>
      <c r="W161" s="135" t="str">
        <f>IF(1=1,IF(OR(U161="",V161="",NOT(ISNUMBER(U161)),NOT(ISNUMBER(V161)),U161=0),"",V161/U161),N("U10"))</f>
        <v/>
      </c>
      <c r="X161" s="136" t="str">
        <f>IF(1=1,IF(OR(W161="",NOT(ISNUMBER(F161))),"",F161*W161*IFERROR(INDEX(D384:D428,MATCH(AE161,B384:B428,0)),1)),N("V7"))</f>
        <v/>
      </c>
      <c r="Y161" s="137" t="str">
        <f>IF(1=1,IF(F161="","",IF(G161="","",IFERROR(INDEX(E384:E428,MATCH(AE161,B384:B428,0)),G161&amp;""))),N("W6"))</f>
        <v/>
      </c>
      <c r="Z161" s="142" t="str">
        <f>IF(1=1,IF(X161="","",IF(AND(ISNUMBER(X161),X161&lt;1,Y161="kg"),MAX(1,ROUND(X161*1000,0)),IF(AND(ISNUMBER(X161),X161&lt;1,Y161="L"),MAX(1,ROUND(X161*100,0)),ROUND(X161,3)))),N("X10"))</f>
        <v/>
      </c>
      <c r="AA161" s="143" t="str">
        <f>IF(1=1,IF(X161="","",IF(AND(ISNUMBER(X161),X161&lt;1,Y161="kg"),"g",IF(AND(ISNUMBER(X161),X161&lt;1,Y161="L"),"cl",Y161))),N("Y10"))</f>
        <v/>
      </c>
      <c r="AB161" s="123" t="str">
        <f>IF(1=1,IF(E161="","",IF(F161="","A CONTROLER",IF(NOT(ISNUMBER(F161)),"TEXTE",IF(OR(W161="",W161&lt;=0),"COMMANDE COUVERTS INCOMPLETE",IF(G161="","UNITE MANQUANTE",IF(COUNTIF(B384:B428,AE161)=0,"UNITE A CONTROLER","OK")))))),N("Z6"))</f>
        <v/>
      </c>
      <c r="AD161" s="144" t="str">
        <f>IF(1=1,IF(E161="","",AD157),N("AB10"))</f>
        <v/>
      </c>
      <c r="AE161" s="125" t="str">
        <f>IF(1=1,IF(G161="","",UPPER(TRIM(SUBSTITUTE(SUBSTITUTE(G161&amp;"",CHAR(160)," ")," "," ")))),N("AC10"))</f>
        <v/>
      </c>
      <c r="AG161" s="1" t="s">
        <v>30</v>
      </c>
    </row>
    <row r="162" spans="1:33" ht="15.75" x14ac:dyDescent="0.25">
      <c r="A162" s="126" t="str">
        <f>IF(1=1,IF(E162="","",A157),N("A11"))</f>
        <v/>
      </c>
      <c r="B162" s="127" t="str">
        <f>IF(1=1,IF(E162="","",B157),N("B11"))</f>
        <v/>
      </c>
      <c r="C162" s="128"/>
      <c r="D162" s="129" t="str">
        <f>IF(ISBLANK(E162),"",LARGE(D157:D161,1)+1)</f>
        <v/>
      </c>
      <c r="E162" s="130"/>
      <c r="F162" s="131"/>
      <c r="G162" s="170"/>
      <c r="H162" s="105"/>
      <c r="I162" s="132" t="str">
        <f>IF(1=1,IF(E162="","",I157),N("H11"))</f>
        <v/>
      </c>
      <c r="J162" s="133" t="str">
        <f>IF(1=1,IF(E162="","",J157),N("I11"))</f>
        <v/>
      </c>
      <c r="K162" s="134" t="str">
        <f>IF(1=1,IF(E162="","",K157),N("J11"))</f>
        <v/>
      </c>
      <c r="L162" s="135" t="str">
        <f>IF(1=1,IF(OR(J162="",O162="",NOT(ISNUMBER(J162)),NOT(ISNUMBER(O162)),J162=0),"",O162/J162),N("L11"))</f>
        <v/>
      </c>
      <c r="M162" s="136" t="str">
        <f>IF(1=1,IF(OR(L162="",NOT(ISNUMBER(F162))),"",F162*L162*IFERROR(INDEX(D384:D428,MATCH(AE162,B384:B428,0)),1)),N("M13"))</f>
        <v/>
      </c>
      <c r="N162" s="137" t="str">
        <f>IF(1=1,IF(F162="","",IF(G162="","",IFERROR(INDEX(E384:E428,MATCH(AE162,B384:B428,0)),G162&amp;""))),N("N6"))</f>
        <v/>
      </c>
      <c r="O162" s="138" t="str">
        <f>IF(1=1,IF(E162="","",O157),N("K11"))</f>
        <v/>
      </c>
      <c r="P162" s="139" t="str">
        <f>IF(1=1,IF(M162="","",IF(AND(ISNUMBER(M162),M162&lt;1,N162="kg"),MAX(1,ROUND(M162*1000,0)),IF(AND(ISNUMBER(M162),M162&lt;1,N162="L"),MAX(1,ROUND(M162*100,0)),ROUND(M162,3)))),N("O11"))</f>
        <v/>
      </c>
      <c r="Q162" s="140" t="str">
        <f>IF(1=1,IF(M162="","",IF(AND(ISNUMBER(M162),M162&lt;1,N162="kg"),"g",IF(AND(ISNUMBER(M162),M162&lt;1,N162="L"),"cl",N162))),N("P11"))</f>
        <v/>
      </c>
      <c r="R162" s="161" t="str">
        <f>IF(1=1,IF(E162="","",IF(F162="","A CONTROLER",IF(NOT(ISNUMBER(F162)),"TEXTE",IF(OR(L162="",L162&lt;=0),"COMMANDE PRINCIPALE INCOMPLETE",IF(G162="","UNITE MANQUANTE",IF(COUNTIF(B384:B428,AE162)=0,"UNITE A CONTROLER","OK")))))),N("Q9"))</f>
        <v/>
      </c>
      <c r="S162" s="105"/>
      <c r="T162" s="141">
        <f t="shared" si="15"/>
        <v>0</v>
      </c>
      <c r="U162" s="133" t="str">
        <f>IF(1=1,IF(E162="","",U157),N("S11"))</f>
        <v/>
      </c>
      <c r="V162" s="133" t="str">
        <f>IF(1=1,IF(E162="","",V157),N("T11"))</f>
        <v/>
      </c>
      <c r="W162" s="135" t="str">
        <f>IF(1=1,IF(OR(U162="",V162="",NOT(ISNUMBER(U162)),NOT(ISNUMBER(V162)),U162=0),"",V162/U162),N("U11"))</f>
        <v/>
      </c>
      <c r="X162" s="136" t="str">
        <f>IF(1=1,IF(OR(W162="",NOT(ISNUMBER(F162))),"",F162*W162*IFERROR(INDEX(D384:D428,MATCH(AE162,B384:B428,0)),1)),N("V7"))</f>
        <v/>
      </c>
      <c r="Y162" s="137" t="str">
        <f>IF(1=1,IF(F162="","",IF(G162="","",IFERROR(INDEX(E384:E428,MATCH(AE162,B384:B428,0)),G162&amp;""))),N("W6"))</f>
        <v/>
      </c>
      <c r="Z162" s="142" t="str">
        <f>IF(1=1,IF(X162="","",IF(AND(ISNUMBER(X162),X162&lt;1,Y162="kg"),MAX(1,ROUND(X162*1000,0)),IF(AND(ISNUMBER(X162),X162&lt;1,Y162="L"),MAX(1,ROUND(X162*100,0)),ROUND(X162,3)))),N("X11"))</f>
        <v/>
      </c>
      <c r="AA162" s="143" t="str">
        <f>IF(1=1,IF(X162="","",IF(AND(ISNUMBER(X162),X162&lt;1,Y162="kg"),"g",IF(AND(ISNUMBER(X162),X162&lt;1,Y162="L"),"cl",Y162))),N("Y11"))</f>
        <v/>
      </c>
      <c r="AB162" s="123" t="str">
        <f>IF(1=1,IF(E162="","",IF(F162="","A CONTROLER",IF(NOT(ISNUMBER(F162)),"TEXTE",IF(OR(W162="",W162&lt;=0),"COMMANDE COUVERTS INCOMPLETE",IF(G162="","UNITE MANQUANTE",IF(COUNTIF(B384:B428,AE162)=0,"UNITE A CONTROLER","OK")))))),N("Z6"))</f>
        <v/>
      </c>
      <c r="AD162" s="144" t="str">
        <f>IF(1=1,IF(E162="","",AD157),N("AB11"))</f>
        <v/>
      </c>
      <c r="AE162" s="125" t="str">
        <f>IF(1=1,IF(G162="","",UPPER(TRIM(SUBSTITUTE(SUBSTITUTE(G162&amp;"",CHAR(160)," ")," "," ")))),N("AC11"))</f>
        <v/>
      </c>
      <c r="AG162" s="4" t="s">
        <v>31</v>
      </c>
    </row>
    <row r="163" spans="1:33" ht="15.75" x14ac:dyDescent="0.25">
      <c r="A163" s="126" t="str">
        <f>IF(1=1,IF(E163="","",A157),N("A12"))</f>
        <v/>
      </c>
      <c r="B163" s="127" t="str">
        <f>IF(1=1,IF(E163="","",B157),N("B12"))</f>
        <v/>
      </c>
      <c r="C163" s="128"/>
      <c r="D163" s="129" t="str">
        <f>IF(ISBLANK(E163),"",LARGE(D157:D162,1)+1)</f>
        <v/>
      </c>
      <c r="E163" s="130"/>
      <c r="F163" s="131"/>
      <c r="G163" s="170"/>
      <c r="H163" s="105"/>
      <c r="I163" s="132" t="str">
        <f>IF(1=1,IF(E163="","",I157),N("H12"))</f>
        <v/>
      </c>
      <c r="J163" s="133" t="str">
        <f>IF(1=1,IF(E163="","",J157),N("I12"))</f>
        <v/>
      </c>
      <c r="K163" s="134" t="str">
        <f>IF(1=1,IF(E163="","",K157),N("J12"))</f>
        <v/>
      </c>
      <c r="L163" s="135" t="str">
        <f>IF(1=1,IF(OR(J163="",O163="",NOT(ISNUMBER(J163)),NOT(ISNUMBER(O163)),J163=0),"",O163/J163),N("L12"))</f>
        <v/>
      </c>
      <c r="M163" s="136" t="str">
        <f>IF(1=1,IF(OR(L163="",NOT(ISNUMBER(F163))),"",F163*L163*IFERROR(INDEX(D384:D428,MATCH(AE163,B384:B428,0)),1)),N("M13"))</f>
        <v/>
      </c>
      <c r="N163" s="137" t="str">
        <f>IF(1=1,IF(F163="","",IF(G163="","",IFERROR(INDEX(E384:E428,MATCH(AE163,B384:B428,0)),G163&amp;""))),N("N6"))</f>
        <v/>
      </c>
      <c r="O163" s="138" t="str">
        <f>IF(1=1,IF(E163="","",O157),N("K12"))</f>
        <v/>
      </c>
      <c r="P163" s="139" t="str">
        <f>IF(1=1,IF(M163="","",IF(AND(ISNUMBER(M163),M163&lt;1,N163="kg"),MAX(1,ROUND(M163*1000,0)),IF(AND(ISNUMBER(M163),M163&lt;1,N163="L"),MAX(1,ROUND(M163*100,0)),ROUND(M163,3)))),N("O12"))</f>
        <v/>
      </c>
      <c r="Q163" s="140" t="str">
        <f>IF(1=1,IF(M163="","",IF(AND(ISNUMBER(M163),M163&lt;1,N163="kg"),"g",IF(AND(ISNUMBER(M163),M163&lt;1,N163="L"),"cl",N163))),N("P12"))</f>
        <v/>
      </c>
      <c r="R163" s="161" t="str">
        <f>IF(1=1,IF(E163="","",IF(F163="","A CONTROLER",IF(NOT(ISNUMBER(F163)),"TEXTE",IF(OR(L163="",L163&lt;=0),"COMMANDE PRINCIPALE INCOMPLETE",IF(G163="","UNITE MANQUANTE",IF(COUNTIF(B384:B428,AE163)=0,"UNITE A CONTROLER","OK")))))),N("Q9"))</f>
        <v/>
      </c>
      <c r="S163" s="105"/>
      <c r="T163" s="141">
        <f t="shared" si="15"/>
        <v>0</v>
      </c>
      <c r="U163" s="133" t="str">
        <f>IF(1=1,IF(E163="","",U157),N("S12"))</f>
        <v/>
      </c>
      <c r="V163" s="133" t="str">
        <f>IF(1=1,IF(E163="","",V157),N("T12"))</f>
        <v/>
      </c>
      <c r="W163" s="135" t="str">
        <f>IF(1=1,IF(OR(U163="",V163="",NOT(ISNUMBER(U163)),NOT(ISNUMBER(V163)),U163=0),"",V163/U163),N("U12"))</f>
        <v/>
      </c>
      <c r="X163" s="136" t="str">
        <f>IF(1=1,IF(OR(W163="",NOT(ISNUMBER(F163))),"",F163*W163*IFERROR(INDEX(D384:D428,MATCH(AE163,B384:B428,0)),1)),N("V7"))</f>
        <v/>
      </c>
      <c r="Y163" s="137" t="str">
        <f>IF(1=1,IF(F163="","",IF(G163="","",IFERROR(INDEX(E384:E428,MATCH(AE163,B384:B428,0)),G163&amp;""))),N("W6"))</f>
        <v/>
      </c>
      <c r="Z163" s="142" t="str">
        <f>IF(1=1,IF(X163="","",IF(AND(ISNUMBER(X163),X163&lt;1,Y163="kg"),MAX(1,ROUND(X163*1000,0)),IF(AND(ISNUMBER(X163),X163&lt;1,Y163="L"),MAX(1,ROUND(X163*100,0)),ROUND(X163,3)))),N("X12"))</f>
        <v/>
      </c>
      <c r="AA163" s="143" t="str">
        <f>IF(1=1,IF(X163="","",IF(AND(ISNUMBER(X163),X163&lt;1,Y163="kg"),"g",IF(AND(ISNUMBER(X163),X163&lt;1,Y163="L"),"cl",Y163))),N("Y12"))</f>
        <v/>
      </c>
      <c r="AB163" s="123" t="str">
        <f>IF(1=1,IF(E163="","",IF(F163="","A CONTROLER",IF(NOT(ISNUMBER(F163)),"TEXTE",IF(OR(W163="",W163&lt;=0),"COMMANDE COUVERTS INCOMPLETE",IF(G163="","UNITE MANQUANTE",IF(COUNTIF(B384:B428,AE163)=0,"UNITE A CONTROLER","OK")))))),N("Z6"))</f>
        <v/>
      </c>
      <c r="AD163" s="144" t="str">
        <f>IF(1=1,IF(E163="","",AD157),N("AB12"))</f>
        <v/>
      </c>
      <c r="AE163" s="125" t="str">
        <f>IF(1=1,IF(G163="","",UPPER(TRIM(SUBSTITUTE(SUBSTITUTE(G163&amp;"",CHAR(160)," ")," "," ")))),N("AC12"))</f>
        <v/>
      </c>
      <c r="AG163" s="4" t="s">
        <v>32</v>
      </c>
    </row>
    <row r="164" spans="1:33" ht="15.75" x14ac:dyDescent="0.25">
      <c r="A164" s="126" t="str">
        <f>IF(1=1,IF(E164="","",A157),N("A13"))</f>
        <v/>
      </c>
      <c r="B164" s="127" t="str">
        <f>IF(1=1,IF(E164="","",B157),N("B13"))</f>
        <v/>
      </c>
      <c r="C164" s="128"/>
      <c r="D164" s="129" t="str">
        <f>IF(ISBLANK(E164),"",LARGE(D157:D163,1)+1)</f>
        <v/>
      </c>
      <c r="E164" s="130"/>
      <c r="F164" s="131"/>
      <c r="G164" s="170"/>
      <c r="H164" s="105"/>
      <c r="I164" s="132" t="str">
        <f>IF(1=1,IF(E164="","",I157),N("H13"))</f>
        <v/>
      </c>
      <c r="J164" s="133" t="str">
        <f>IF(1=1,IF(E164="","",J157),N("I13"))</f>
        <v/>
      </c>
      <c r="K164" s="134" t="str">
        <f>IF(1=1,IF(E164="","",K157),N("J13"))</f>
        <v/>
      </c>
      <c r="L164" s="135" t="str">
        <f>IF(1=1,IF(OR(J164="",O164="",NOT(ISNUMBER(J164)),NOT(ISNUMBER(O164)),J164=0),"",O164/J164),N("L13"))</f>
        <v/>
      </c>
      <c r="M164" s="136" t="str">
        <f>IF(1=1,IF(OR(L164="",NOT(ISNUMBER(F164))),"",F164*L164*IFERROR(INDEX(D384:D428,MATCH(AE164,B384:B428,0)),1)),N("M13"))</f>
        <v/>
      </c>
      <c r="N164" s="137" t="str">
        <f>IF(1=1,IF(F164="","",IF(G164="","",IFERROR(INDEX(E384:E428,MATCH(AE164,B384:B428,0)),G164&amp;""))),N("N6"))</f>
        <v/>
      </c>
      <c r="O164" s="138" t="str">
        <f>IF(1=1,IF(E164="","",O157),N("K13"))</f>
        <v/>
      </c>
      <c r="P164" s="139" t="str">
        <f>IF(1=1,IF(M164="","",IF(AND(ISNUMBER(M164),M164&lt;1,N164="kg"),MAX(1,ROUND(M164*1000,0)),IF(AND(ISNUMBER(M164),M164&lt;1,N164="L"),MAX(1,ROUND(M164*100,0)),ROUND(M164,3)))),N("O13"))</f>
        <v/>
      </c>
      <c r="Q164" s="140" t="str">
        <f>IF(1=1,IF(M164="","",IF(AND(ISNUMBER(M164),M164&lt;1,N164="kg"),"g",IF(AND(ISNUMBER(M164),M164&lt;1,N164="L"),"cl",N164))),N("P13"))</f>
        <v/>
      </c>
      <c r="R164" s="161" t="str">
        <f>IF(1=1,IF(E164="","",IF(F164="","A CONTROLER",IF(NOT(ISNUMBER(F164)),"TEXTE",IF(OR(L164="",L164&lt;=0),"COMMANDE PRINCIPALE INCOMPLETE",IF(G164="","UNITE MANQUANTE",IF(COUNTIF(B384:B428,AE164)=0,"UNITE A CONTROLER","OK")))))),N("Q9"))</f>
        <v/>
      </c>
      <c r="S164" s="105"/>
      <c r="T164" s="141">
        <f t="shared" si="15"/>
        <v>0</v>
      </c>
      <c r="U164" s="133" t="str">
        <f>IF(1=1,IF(E164="","",U157),N("S13"))</f>
        <v/>
      </c>
      <c r="V164" s="133" t="str">
        <f>IF(1=1,IF(E164="","",V157),N("T13"))</f>
        <v/>
      </c>
      <c r="W164" s="135" t="str">
        <f>IF(1=1,IF(OR(U164="",V164="",NOT(ISNUMBER(U164)),NOT(ISNUMBER(V164)),U164=0),"",V164/U164),N("U13"))</f>
        <v/>
      </c>
      <c r="X164" s="136" t="str">
        <f>IF(1=1,IF(OR(W164="",NOT(ISNUMBER(F164))),"",F164*W164*IFERROR(INDEX(D384:D428,MATCH(AE164,B384:B428,0)),1)),N("V7"))</f>
        <v/>
      </c>
      <c r="Y164" s="137" t="str">
        <f>IF(1=1,IF(F164="","",IF(G164="","",IFERROR(INDEX(E384:E428,MATCH(AE164,B384:B428,0)),G164&amp;""))),N("W6"))</f>
        <v/>
      </c>
      <c r="Z164" s="142" t="str">
        <f>IF(1=1,IF(X164="","",IF(AND(ISNUMBER(X164),X164&lt;1,Y164="kg"),MAX(1,ROUND(X164*1000,0)),IF(AND(ISNUMBER(X164),X164&lt;1,Y164="L"),MAX(1,ROUND(X164*100,0)),ROUND(X164,3)))),N("X13"))</f>
        <v/>
      </c>
      <c r="AA164" s="143" t="str">
        <f>IF(1=1,IF(X164="","",IF(AND(ISNUMBER(X164),X164&lt;1,Y164="kg"),"g",IF(AND(ISNUMBER(X164),X164&lt;1,Y164="L"),"cl",Y164))),N("Y13"))</f>
        <v/>
      </c>
      <c r="AB164" s="123" t="str">
        <f>IF(1=1,IF(E164="","",IF(F164="","A CONTROLER",IF(NOT(ISNUMBER(F164)),"TEXTE",IF(OR(W164="",W164&lt;=0),"COMMANDE COUVERTS INCOMPLETE",IF(G164="","UNITE MANQUANTE",IF(COUNTIF(B384:B428,AE164)=0,"UNITE A CONTROLER","OK")))))),N("Z6"))</f>
        <v/>
      </c>
      <c r="AD164" s="144" t="str">
        <f>IF(1=1,IF(E164="","",AD157),N("AB13"))</f>
        <v/>
      </c>
      <c r="AE164" s="125" t="str">
        <f>IF(1=1,IF(G164="","",UPPER(TRIM(SUBSTITUTE(SUBSTITUTE(G164&amp;"",CHAR(160)," ")," "," ")))),N("AC13"))</f>
        <v/>
      </c>
      <c r="AG164" s="4" t="s">
        <v>33</v>
      </c>
    </row>
    <row r="165" spans="1:33" ht="15.75" x14ac:dyDescent="0.25">
      <c r="A165" s="126" t="str">
        <f>IF(1=1,IF(E165="","",A157),N("A14"))</f>
        <v/>
      </c>
      <c r="B165" s="127" t="str">
        <f>IF(1=1,IF(E165="","",B157),N("B14"))</f>
        <v/>
      </c>
      <c r="C165" s="128"/>
      <c r="D165" s="129" t="str">
        <f>IF(ISBLANK(E165),"",LARGE(D157:D164,1)+1)</f>
        <v/>
      </c>
      <c r="E165" s="130"/>
      <c r="F165" s="131"/>
      <c r="G165" s="170"/>
      <c r="H165" s="105"/>
      <c r="I165" s="132" t="str">
        <f>IF(1=1,IF(E165="","",I157),N("H14"))</f>
        <v/>
      </c>
      <c r="J165" s="133" t="str">
        <f>IF(1=1,IF(E165="","",J157),N("I14"))</f>
        <v/>
      </c>
      <c r="K165" s="134" t="str">
        <f>IF(1=1,IF(E165="","",K157),N("J14"))</f>
        <v/>
      </c>
      <c r="L165" s="135" t="str">
        <f>IF(1=1,IF(OR(J165="",O165="",NOT(ISNUMBER(J165)),NOT(ISNUMBER(O165)),J165=0),"",O165/J165),N("L14"))</f>
        <v/>
      </c>
      <c r="M165" s="136" t="str">
        <f>IF(1=1,IF(OR(L165="",NOT(ISNUMBER(F165))),"",F165*L165*IFERROR(INDEX(D384:D428,MATCH(AE165,B384:B428,0)),1)),N("M13"))</f>
        <v/>
      </c>
      <c r="N165" s="137" t="str">
        <f>IF(1=1,IF(F165="","",IF(G165="","",IFERROR(INDEX(E384:E428,MATCH(AE165,B384:B428,0)),G165&amp;""))),N("N6"))</f>
        <v/>
      </c>
      <c r="O165" s="138" t="str">
        <f>IF(1=1,IF(E165="","",O157),N("K14"))</f>
        <v/>
      </c>
      <c r="P165" s="139" t="str">
        <f>IF(1=1,IF(M165="","",IF(AND(ISNUMBER(M165),M165&lt;1,N165="kg"),MAX(1,ROUND(M165*1000,0)),IF(AND(ISNUMBER(M165),M165&lt;1,N165="L"),MAX(1,ROUND(M165*100,0)),ROUND(M165,3)))),N("O14"))</f>
        <v/>
      </c>
      <c r="Q165" s="140" t="str">
        <f>IF(1=1,IF(M165="","",IF(AND(ISNUMBER(M165),M165&lt;1,N165="kg"),"g",IF(AND(ISNUMBER(M165),M165&lt;1,N165="L"),"cl",N165))),N("P14"))</f>
        <v/>
      </c>
      <c r="R165" s="161" t="str">
        <f>IF(1=1,IF(E165="","",IF(F165="","A CONTROLER",IF(NOT(ISNUMBER(F165)),"TEXTE",IF(OR(L165="",L165&lt;=0),"COMMANDE PRINCIPALE INCOMPLETE",IF(G165="","UNITE MANQUANTE",IF(COUNTIF(B384:B428,AE165)=0,"UNITE A CONTROLER","OK")))))),N("Q9"))</f>
        <v/>
      </c>
      <c r="S165" s="105"/>
      <c r="T165" s="141">
        <f t="shared" si="15"/>
        <v>0</v>
      </c>
      <c r="U165" s="133" t="str">
        <f>IF(1=1,IF(E165="","",U157),N("S14"))</f>
        <v/>
      </c>
      <c r="V165" s="133" t="str">
        <f>IF(1=1,IF(E165="","",V157),N("T14"))</f>
        <v/>
      </c>
      <c r="W165" s="135" t="str">
        <f>IF(1=1,IF(OR(U165="",V165="",NOT(ISNUMBER(U165)),NOT(ISNUMBER(V165)),U165=0),"",V165/U165),N("U14"))</f>
        <v/>
      </c>
      <c r="X165" s="136" t="str">
        <f>IF(1=1,IF(OR(W165="",NOT(ISNUMBER(F165))),"",F165*W165*IFERROR(INDEX(D384:D428,MATCH(AE165,B384:B428,0)),1)),N("V7"))</f>
        <v/>
      </c>
      <c r="Y165" s="137" t="str">
        <f>IF(1=1,IF(F165="","",IF(G165="","",IFERROR(INDEX(E384:E428,MATCH(AE165,B384:B428,0)),G165&amp;""))),N("W6"))</f>
        <v/>
      </c>
      <c r="Z165" s="142" t="str">
        <f>IF(1=1,IF(X165="","",IF(AND(ISNUMBER(X165),X165&lt;1,Y165="kg"),MAX(1,ROUND(X165*1000,0)),IF(AND(ISNUMBER(X165),X165&lt;1,Y165="L"),MAX(1,ROUND(X165*100,0)),ROUND(X165,3)))),N("X14"))</f>
        <v/>
      </c>
      <c r="AA165" s="143" t="str">
        <f>IF(1=1,IF(X165="","",IF(AND(ISNUMBER(X165),X165&lt;1,Y165="kg"),"g",IF(AND(ISNUMBER(X165),X165&lt;1,Y165="L"),"cl",Y165))),N("Y14"))</f>
        <v/>
      </c>
      <c r="AB165" s="123" t="str">
        <f>IF(1=1,IF(E165="","",IF(F165="","A CONTROLER",IF(NOT(ISNUMBER(F165)),"TEXTE",IF(OR(W165="",W165&lt;=0),"COMMANDE COUVERTS INCOMPLETE",IF(G165="","UNITE MANQUANTE",IF(COUNTIF(B384:B428,AE165)=0,"UNITE A CONTROLER","OK")))))),N("Z6"))</f>
        <v/>
      </c>
      <c r="AD165" s="144" t="str">
        <f>IF(1=1,IF(E165="","",AD157),N("AB14"))</f>
        <v/>
      </c>
      <c r="AE165" s="125" t="str">
        <f>IF(1=1,IF(G165="","",UPPER(TRIM(SUBSTITUTE(SUBSTITUTE(G165&amp;"",CHAR(160)," ")," "," ")))),N("AC14"))</f>
        <v/>
      </c>
      <c r="AG165" s="5" t="s">
        <v>34</v>
      </c>
    </row>
    <row r="166" spans="1:33" ht="15.75" x14ac:dyDescent="0.25">
      <c r="A166" s="126" t="str">
        <f>IF(1=1,IF(E166="","",A157),N("A15"))</f>
        <v/>
      </c>
      <c r="B166" s="127" t="str">
        <f>IF(1=1,IF(E166="","",B157),N("B15"))</f>
        <v/>
      </c>
      <c r="C166" s="128"/>
      <c r="D166" s="129" t="str">
        <f>IF(ISBLANK(E166),"",LARGE(D157:D165,1)+1)</f>
        <v/>
      </c>
      <c r="E166" s="130"/>
      <c r="F166" s="131"/>
      <c r="G166" s="170"/>
      <c r="H166" s="105"/>
      <c r="I166" s="132" t="str">
        <f>IF(1=1,IF(E166="","",I157),N("H15"))</f>
        <v/>
      </c>
      <c r="J166" s="133" t="str">
        <f>IF(1=1,IF(E166="","",J157),N("I15"))</f>
        <v/>
      </c>
      <c r="K166" s="134" t="str">
        <f>IF(1=1,IF(E166="","",K157),N("J15"))</f>
        <v/>
      </c>
      <c r="L166" s="135" t="str">
        <f>IF(1=1,IF(OR(J166="",O166="",NOT(ISNUMBER(J166)),NOT(ISNUMBER(O166)),J166=0),"",O166/J166),N("L15"))</f>
        <v/>
      </c>
      <c r="M166" s="136" t="str">
        <f>IF(1=1,IF(OR(L166="",NOT(ISNUMBER(F166))),"",F166*L166*IFERROR(INDEX(D384:D428,MATCH(AE166,B384:B428,0)),1)),N("M13"))</f>
        <v/>
      </c>
      <c r="N166" s="137" t="str">
        <f>IF(1=1,IF(F166="","",IF(G166="","",IFERROR(INDEX(E384:E428,MATCH(AE166,B384:B428,0)),G166&amp;""))),N("N6"))</f>
        <v/>
      </c>
      <c r="O166" s="138" t="str">
        <f>IF(1=1,IF(E166="","",O157),N("K15"))</f>
        <v/>
      </c>
      <c r="P166" s="139" t="str">
        <f>IF(1=1,IF(M166="","",IF(AND(ISNUMBER(M166),M166&lt;1,N166="kg"),MAX(1,ROUND(M166*1000,0)),IF(AND(ISNUMBER(M166),M166&lt;1,N166="L"),MAX(1,ROUND(M166*100,0)),ROUND(M166,3)))),N("O15"))</f>
        <v/>
      </c>
      <c r="Q166" s="140" t="str">
        <f>IF(1=1,IF(M166="","",IF(AND(ISNUMBER(M166),M166&lt;1,N166="kg"),"g",IF(AND(ISNUMBER(M166),M166&lt;1,N166="L"),"cl",N166))),N("P15"))</f>
        <v/>
      </c>
      <c r="R166" s="161" t="str">
        <f>IF(1=1,IF(E166="","",IF(F166="","A CONTROLER",IF(NOT(ISNUMBER(F166)),"TEXTE",IF(OR(L166="",L166&lt;=0),"COMMANDE PRINCIPALE INCOMPLETE",IF(G166="","UNITE MANQUANTE",IF(COUNTIF(B384:B428,AE166)=0,"UNITE A CONTROLER","OK")))))),N("Q9"))</f>
        <v/>
      </c>
      <c r="S166" s="105"/>
      <c r="T166" s="141">
        <f t="shared" si="15"/>
        <v>0</v>
      </c>
      <c r="U166" s="133" t="str">
        <f>IF(1=1,IF(E166="","",U157),N("S15"))</f>
        <v/>
      </c>
      <c r="V166" s="133" t="str">
        <f>IF(1=1,IF(E166="","",V157),N("T15"))</f>
        <v/>
      </c>
      <c r="W166" s="135" t="str">
        <f>IF(1=1,IF(OR(U166="",V166="",NOT(ISNUMBER(U166)),NOT(ISNUMBER(V166)),U166=0),"",V166/U166),N("U15"))</f>
        <v/>
      </c>
      <c r="X166" s="136" t="str">
        <f>IF(1=1,IF(OR(W166="",NOT(ISNUMBER(F166))),"",F166*W166*IFERROR(INDEX(D384:D428,MATCH(AE166,B384:B428,0)),1)),N("V7"))</f>
        <v/>
      </c>
      <c r="Y166" s="137" t="str">
        <f>IF(1=1,IF(F166="","",IF(G166="","",IFERROR(INDEX(E384:E428,MATCH(AE166,B384:B428,0)),G166&amp;""))),N("W6"))</f>
        <v/>
      </c>
      <c r="Z166" s="142" t="str">
        <f>IF(1=1,IF(X166="","",IF(AND(ISNUMBER(X166),X166&lt;1,Y166="kg"),MAX(1,ROUND(X166*1000,0)),IF(AND(ISNUMBER(X166),X166&lt;1,Y166="L"),MAX(1,ROUND(X166*100,0)),ROUND(X166,3)))),N("X15"))</f>
        <v/>
      </c>
      <c r="AA166" s="143" t="str">
        <f>IF(1=1,IF(X166="","",IF(AND(ISNUMBER(X166),X166&lt;1,Y166="kg"),"g",IF(AND(ISNUMBER(X166),X166&lt;1,Y166="L"),"cl",Y166))),N("Y15"))</f>
        <v/>
      </c>
      <c r="AB166" s="123" t="str">
        <f>IF(1=1,IF(E166="","",IF(F166="","A CONTROLER",IF(NOT(ISNUMBER(F166)),"TEXTE",IF(OR(W166="",W166&lt;=0),"COMMANDE COUVERTS INCOMPLETE",IF(G166="","UNITE MANQUANTE",IF(COUNTIF(B384:B428,AE166)=0,"UNITE A CONTROLER","OK")))))),N("Z6"))</f>
        <v/>
      </c>
      <c r="AD166" s="144" t="str">
        <f>IF(1=1,IF(E166="","",AD157),N("AB15"))</f>
        <v/>
      </c>
      <c r="AE166" s="125" t="str">
        <f>IF(1=1,IF(G166="","",UPPER(TRIM(SUBSTITUTE(SUBSTITUTE(G166&amp;"",CHAR(160)," ")," "," ")))),N("AC15"))</f>
        <v/>
      </c>
      <c r="AG166" s="5" t="s">
        <v>35</v>
      </c>
    </row>
    <row r="167" spans="1:33" ht="15.75" x14ac:dyDescent="0.25">
      <c r="A167" s="126" t="str">
        <f>IF(1=1,IF(E167="","",A157),N("A16"))</f>
        <v/>
      </c>
      <c r="B167" s="127" t="str">
        <f>IF(1=1,IF(E167="","",B157),N("B16"))</f>
        <v/>
      </c>
      <c r="C167" s="128"/>
      <c r="D167" s="129" t="str">
        <f>IF(ISBLANK(E167),"",LARGE(D157:D166,1)+1)</f>
        <v/>
      </c>
      <c r="E167" s="130"/>
      <c r="F167" s="131"/>
      <c r="G167" s="170"/>
      <c r="H167" s="105"/>
      <c r="I167" s="132" t="str">
        <f>IF(1=1,IF(E167="","",I157),N("H16"))</f>
        <v/>
      </c>
      <c r="J167" s="133" t="str">
        <f>IF(1=1,IF(E167="","",J157),N("I16"))</f>
        <v/>
      </c>
      <c r="K167" s="134" t="str">
        <f>IF(1=1,IF(E167="","",K157),N("J16"))</f>
        <v/>
      </c>
      <c r="L167" s="135" t="str">
        <f>IF(1=1,IF(OR(J167="",O167="",NOT(ISNUMBER(J167)),NOT(ISNUMBER(O167)),J167=0),"",O167/J167),N("L16"))</f>
        <v/>
      </c>
      <c r="M167" s="136" t="str">
        <f>IF(1=1,IF(OR(L167="",NOT(ISNUMBER(F167))),"",F167*L167*IFERROR(INDEX(D384:D428,MATCH(AE167,B384:B428,0)),1)),N("M13"))</f>
        <v/>
      </c>
      <c r="N167" s="137" t="str">
        <f>IF(1=1,IF(F167="","",IF(G167="","",IFERROR(INDEX(E384:E428,MATCH(AE167,B384:B428,0)),G167&amp;""))),N("N6"))</f>
        <v/>
      </c>
      <c r="O167" s="138" t="str">
        <f>IF(1=1,IF(E167="","",O157),N("K16"))</f>
        <v/>
      </c>
      <c r="P167" s="139" t="str">
        <f>IF(1=1,IF(M167="","",IF(AND(ISNUMBER(M167),M167&lt;1,N167="kg"),MAX(1,ROUND(M167*1000,0)),IF(AND(ISNUMBER(M167),M167&lt;1,N167="L"),MAX(1,ROUND(M167*100,0)),ROUND(M167,3)))),N("O16"))</f>
        <v/>
      </c>
      <c r="Q167" s="140" t="str">
        <f>IF(1=1,IF(M167="","",IF(AND(ISNUMBER(M167),M167&lt;1,N167="kg"),"g",IF(AND(ISNUMBER(M167),M167&lt;1,N167="L"),"cl",N167))),N("P16"))</f>
        <v/>
      </c>
      <c r="R167" s="161" t="str">
        <f>IF(1=1,IF(E167="","",IF(F167="","A CONTROLER",IF(NOT(ISNUMBER(F167)),"TEXTE",IF(OR(L167="",L167&lt;=0),"COMMANDE PRINCIPALE INCOMPLETE",IF(G167="","UNITE MANQUANTE",IF(COUNTIF(B384:B428,AE167)=0,"UNITE A CONTROLER","OK")))))),N("Q9"))</f>
        <v/>
      </c>
      <c r="S167" s="105"/>
      <c r="T167" s="141">
        <f t="shared" si="15"/>
        <v>0</v>
      </c>
      <c r="U167" s="133" t="str">
        <f>IF(1=1,IF(E167="","",U157),N("S16"))</f>
        <v/>
      </c>
      <c r="V167" s="133" t="str">
        <f>IF(1=1,IF(E167="","",V157),N("T16"))</f>
        <v/>
      </c>
      <c r="W167" s="135" t="str">
        <f>IF(1=1,IF(OR(U167="",V167="",NOT(ISNUMBER(U167)),NOT(ISNUMBER(V167)),U167=0),"",V167/U167),N("U16"))</f>
        <v/>
      </c>
      <c r="X167" s="136" t="str">
        <f>IF(1=1,IF(OR(W167="",NOT(ISNUMBER(F167))),"",F167*W167*IFERROR(INDEX(D384:D428,MATCH(AE167,B384:B428,0)),1)),N("V7"))</f>
        <v/>
      </c>
      <c r="Y167" s="137" t="str">
        <f>IF(1=1,IF(F167="","",IF(G167="","",IFERROR(INDEX(E384:E428,MATCH(AE167,B384:B428,0)),G167&amp;""))),N("W6"))</f>
        <v/>
      </c>
      <c r="Z167" s="142" t="str">
        <f>IF(1=1,IF(X167="","",IF(AND(ISNUMBER(X167),X167&lt;1,Y167="kg"),MAX(1,ROUND(X167*1000,0)),IF(AND(ISNUMBER(X167),X167&lt;1,Y167="L"),MAX(1,ROUND(X167*100,0)),ROUND(X167,3)))),N("X16"))</f>
        <v/>
      </c>
      <c r="AA167" s="143" t="str">
        <f>IF(1=1,IF(X167="","",IF(AND(ISNUMBER(X167),X167&lt;1,Y167="kg"),"g",IF(AND(ISNUMBER(X167),X167&lt;1,Y167="L"),"cl",Y167))),N("Y16"))</f>
        <v/>
      </c>
      <c r="AB167" s="123" t="str">
        <f>IF(1=1,IF(E167="","",IF(F167="","A CONTROLER",IF(NOT(ISNUMBER(F167)),"TEXTE",IF(OR(W167="",W167&lt;=0),"COMMANDE COUVERTS INCOMPLETE",IF(G167="","UNITE MANQUANTE",IF(COUNTIF(B384:B428,AE167)=0,"UNITE A CONTROLER","OK")))))),N("Z6"))</f>
        <v/>
      </c>
      <c r="AD167" s="144" t="str">
        <f>IF(1=1,IF(E167="","",AD157),N("AB16"))</f>
        <v/>
      </c>
      <c r="AE167" s="125" t="str">
        <f>IF(1=1,IF(G167="","",UPPER(TRIM(SUBSTITUTE(SUBSTITUTE(G167&amp;"",CHAR(160)," ")," "," ")))),N("AC16"))</f>
        <v/>
      </c>
      <c r="AG167" s="5" t="s">
        <v>225</v>
      </c>
    </row>
    <row r="168" spans="1:33" ht="15.75" x14ac:dyDescent="0.25">
      <c r="A168" s="126" t="str">
        <f>IF(1=1,IF(E168="","",A157),N("A17"))</f>
        <v/>
      </c>
      <c r="B168" s="127" t="str">
        <f>IF(1=1,IF(E168="","",B157),N("B17"))</f>
        <v/>
      </c>
      <c r="C168" s="128"/>
      <c r="D168" s="129" t="str">
        <f>IF(ISBLANK(E168),"",LARGE(D157:D167,1)+1)</f>
        <v/>
      </c>
      <c r="E168" s="130"/>
      <c r="F168" s="131"/>
      <c r="G168" s="170"/>
      <c r="H168" s="105"/>
      <c r="I168" s="132" t="str">
        <f>IF(1=1,IF(E168="","",I157),N("H17"))</f>
        <v/>
      </c>
      <c r="J168" s="133" t="str">
        <f>IF(1=1,IF(E168="","",J157),N("I17"))</f>
        <v/>
      </c>
      <c r="K168" s="134" t="str">
        <f>IF(1=1,IF(E168="","",K157),N("J17"))</f>
        <v/>
      </c>
      <c r="L168" s="135" t="str">
        <f>IF(1=1,IF(OR(J168="",O168="",NOT(ISNUMBER(J168)),NOT(ISNUMBER(O168)),J168=0),"",O168/J168),N("L17"))</f>
        <v/>
      </c>
      <c r="M168" s="136" t="str">
        <f>IF(1=1,IF(OR(L168="",NOT(ISNUMBER(F168))),"",F168*L168*IFERROR(INDEX(D384:D428,MATCH(AE168,B384:B428,0)),1)),N("M13"))</f>
        <v/>
      </c>
      <c r="N168" s="137" t="str">
        <f>IF(1=1,IF(F168="","",IF(G168="","",IFERROR(INDEX(E384:E428,MATCH(AE168,B384:B428,0)),G168&amp;""))),N("N6"))</f>
        <v/>
      </c>
      <c r="O168" s="138" t="str">
        <f>IF(1=1,IF(E168="","",O157),N("K17"))</f>
        <v/>
      </c>
      <c r="P168" s="139" t="str">
        <f>IF(1=1,IF(M168="","",IF(AND(ISNUMBER(M168),M168&lt;1,N168="kg"),MAX(1,ROUND(M168*1000,0)),IF(AND(ISNUMBER(M168),M168&lt;1,N168="L"),MAX(1,ROUND(M168*100,0)),ROUND(M168,3)))),N("O17"))</f>
        <v/>
      </c>
      <c r="Q168" s="140" t="str">
        <f>IF(1=1,IF(M168="","",IF(AND(ISNUMBER(M168),M168&lt;1,N168="kg"),"g",IF(AND(ISNUMBER(M168),M168&lt;1,N168="L"),"cl",N168))),N("P17"))</f>
        <v/>
      </c>
      <c r="R168" s="161" t="str">
        <f>IF(1=1,IF(E168="","",IF(F168="","A CONTROLER",IF(NOT(ISNUMBER(F168)),"TEXTE",IF(OR(L168="",L168&lt;=0),"COMMANDE PRINCIPALE INCOMPLETE",IF(G168="","UNITE MANQUANTE",IF(COUNTIF(B384:B428,AE168)=0,"UNITE A CONTROLER","OK")))))),N("Q9"))</f>
        <v/>
      </c>
      <c r="S168" s="105"/>
      <c r="T168" s="141">
        <f t="shared" si="15"/>
        <v>0</v>
      </c>
      <c r="U168" s="133" t="str">
        <f>IF(1=1,IF(E168="","",U157),N("S17"))</f>
        <v/>
      </c>
      <c r="V168" s="133" t="str">
        <f>IF(1=1,IF(E168="","",V157),N("T17"))</f>
        <v/>
      </c>
      <c r="W168" s="135" t="str">
        <f>IF(1=1,IF(OR(U168="",V168="",NOT(ISNUMBER(U168)),NOT(ISNUMBER(V168)),U168=0),"",V168/U168),N("U17"))</f>
        <v/>
      </c>
      <c r="X168" s="136" t="str">
        <f>IF(1=1,IF(OR(W168="",NOT(ISNUMBER(F168))),"",F168*W168*IFERROR(INDEX(D384:D428,MATCH(AE168,B384:B428,0)),1)),N("V7"))</f>
        <v/>
      </c>
      <c r="Y168" s="137" t="str">
        <f>IF(1=1,IF(F168="","",IF(G168="","",IFERROR(INDEX(E384:E428,MATCH(AE168,B384:B428,0)),G168&amp;""))),N("W6"))</f>
        <v/>
      </c>
      <c r="Z168" s="142" t="str">
        <f>IF(1=1,IF(X168="","",IF(AND(ISNUMBER(X168),X168&lt;1,Y168="kg"),MAX(1,ROUND(X168*1000,0)),IF(AND(ISNUMBER(X168),X168&lt;1,Y168="L"),MAX(1,ROUND(X168*100,0)),ROUND(X168,3)))),N("X17"))</f>
        <v/>
      </c>
      <c r="AA168" s="143" t="str">
        <f>IF(1=1,IF(X168="","",IF(AND(ISNUMBER(X168),X168&lt;1,Y168="kg"),"g",IF(AND(ISNUMBER(X168),X168&lt;1,Y168="L"),"cl",Y168))),N("Y17"))</f>
        <v/>
      </c>
      <c r="AB168" s="123" t="str">
        <f>IF(1=1,IF(E168="","",IF(F168="","A CONTROLER",IF(NOT(ISNUMBER(F168)),"TEXTE",IF(OR(W168="",W168&lt;=0),"COMMANDE COUVERTS INCOMPLETE",IF(G168="","UNITE MANQUANTE",IF(COUNTIF(B384:B428,AE168)=0,"UNITE A CONTROLER","OK")))))),N("Z6"))</f>
        <v/>
      </c>
      <c r="AD168" s="144" t="str">
        <f>IF(1=1,IF(E168="","",AD157),N("AB17"))</f>
        <v/>
      </c>
      <c r="AE168" s="125" t="str">
        <f>IF(1=1,IF(G168="","",UPPER(TRIM(SUBSTITUTE(SUBSTITUTE(G168&amp;"",CHAR(160)," ")," "," ")))),N("AC17"))</f>
        <v/>
      </c>
      <c r="AG168" s="5" t="s">
        <v>36</v>
      </c>
    </row>
    <row r="169" spans="1:33" ht="15.75" x14ac:dyDescent="0.25">
      <c r="A169" s="126" t="str">
        <f>IF(1=1,IF(E169="","",A157),N("A18"))</f>
        <v/>
      </c>
      <c r="B169" s="127" t="str">
        <f>IF(1=1,IF(E169="","",B157),N("B18"))</f>
        <v/>
      </c>
      <c r="C169" s="128"/>
      <c r="D169" s="129" t="str">
        <f>IF(ISBLANK(E169),"",LARGE(D157:D168,1)+1)</f>
        <v/>
      </c>
      <c r="E169" s="130"/>
      <c r="F169" s="131"/>
      <c r="G169" s="170"/>
      <c r="H169" s="105"/>
      <c r="I169" s="132" t="str">
        <f>IF(1=1,IF(E169="","",I157),N("H18"))</f>
        <v/>
      </c>
      <c r="J169" s="133" t="str">
        <f>IF(1=1,IF(E169="","",J157),N("I18"))</f>
        <v/>
      </c>
      <c r="K169" s="134" t="str">
        <f>IF(1=1,IF(E169="","",K157),N("J18"))</f>
        <v/>
      </c>
      <c r="L169" s="135" t="str">
        <f>IF(1=1,IF(OR(J169="",O169="",NOT(ISNUMBER(J169)),NOT(ISNUMBER(O169)),J169=0),"",O169/J169),N("L18"))</f>
        <v/>
      </c>
      <c r="M169" s="136" t="str">
        <f>IF(1=1,IF(OR(L169="",NOT(ISNUMBER(F169))),"",F169*L169*IFERROR(INDEX(D384:D428,MATCH(AE169,B384:B428,0)),1)),N("M13"))</f>
        <v/>
      </c>
      <c r="N169" s="137" t="str">
        <f>IF(1=1,IF(F169="","",IF(G169="","",IFERROR(INDEX(E384:E428,MATCH(AE169,B384:B428,0)),G169&amp;""))),N("N6"))</f>
        <v/>
      </c>
      <c r="O169" s="138" t="str">
        <f>IF(1=1,IF(E169="","",O157),N("K18"))</f>
        <v/>
      </c>
      <c r="P169" s="139" t="str">
        <f>IF(1=1,IF(M169="","",IF(AND(ISNUMBER(M169),M169&lt;1,N169="kg"),MAX(1,ROUND(M169*1000,0)),IF(AND(ISNUMBER(M169),M169&lt;1,N169="L"),MAX(1,ROUND(M169*100,0)),ROUND(M169,3)))),N("O18"))</f>
        <v/>
      </c>
      <c r="Q169" s="140" t="str">
        <f>IF(1=1,IF(M169="","",IF(AND(ISNUMBER(M169),M169&lt;1,N169="kg"),"g",IF(AND(ISNUMBER(M169),M169&lt;1,N169="L"),"cl",N169))),N("P18"))</f>
        <v/>
      </c>
      <c r="R169" s="161" t="str">
        <f>IF(1=1,IF(E169="","",IF(F169="","A CONTROLER",IF(NOT(ISNUMBER(F169)),"TEXTE",IF(OR(L169="",L169&lt;=0),"COMMANDE PRINCIPALE INCOMPLETE",IF(G169="","UNITE MANQUANTE",IF(COUNTIF(B384:B428,AE169)=0,"UNITE A CONTROLER","OK")))))),N("Q9"))</f>
        <v/>
      </c>
      <c r="S169" s="105"/>
      <c r="T169" s="141">
        <f t="shared" si="15"/>
        <v>0</v>
      </c>
      <c r="U169" s="133" t="str">
        <f>IF(1=1,IF(E169="","",U157),N("S18"))</f>
        <v/>
      </c>
      <c r="V169" s="133" t="str">
        <f>IF(1=1,IF(E169="","",V157),N("T18"))</f>
        <v/>
      </c>
      <c r="W169" s="135" t="str">
        <f>IF(1=1,IF(OR(U169="",V169="",NOT(ISNUMBER(U169)),NOT(ISNUMBER(V169)),U169=0),"",V169/U169),N("U18"))</f>
        <v/>
      </c>
      <c r="X169" s="136" t="str">
        <f>IF(1=1,IF(OR(W169="",NOT(ISNUMBER(F169))),"",F169*W169*IFERROR(INDEX(D384:D428,MATCH(AE169,B384:B428,0)),1)),N("V7"))</f>
        <v/>
      </c>
      <c r="Y169" s="137" t="str">
        <f>IF(1=1,IF(F169="","",IF(G169="","",IFERROR(INDEX(E384:E428,MATCH(AE169,B384:B428,0)),G169&amp;""))),N("W6"))</f>
        <v/>
      </c>
      <c r="Z169" s="142" t="str">
        <f>IF(1=1,IF(X169="","",IF(AND(ISNUMBER(X169),X169&lt;1,Y169="kg"),MAX(1,ROUND(X169*1000,0)),IF(AND(ISNUMBER(X169),X169&lt;1,Y169="L"),MAX(1,ROUND(X169*100,0)),ROUND(X169,3)))),N("X18"))</f>
        <v/>
      </c>
      <c r="AA169" s="143" t="str">
        <f>IF(1=1,IF(X169="","",IF(AND(ISNUMBER(X169),X169&lt;1,Y169="kg"),"g",IF(AND(ISNUMBER(X169),X169&lt;1,Y169="L"),"cl",Y169))),N("Y18"))</f>
        <v/>
      </c>
      <c r="AB169" s="123" t="str">
        <f>IF(1=1,IF(E169="","",IF(F169="","A CONTROLER",IF(NOT(ISNUMBER(F169)),"TEXTE",IF(OR(W169="",W169&lt;=0),"COMMANDE COUVERTS INCOMPLETE",IF(G169="","UNITE MANQUANTE",IF(COUNTIF(B384:B428,AE169)=0,"UNITE A CONTROLER","OK")))))),N("Z6"))</f>
        <v/>
      </c>
      <c r="AD169" s="144" t="str">
        <f>IF(1=1,IF(E169="","",AD157),N("AB18"))</f>
        <v/>
      </c>
      <c r="AE169" s="125" t="str">
        <f>IF(1=1,IF(G169="","",UPPER(TRIM(SUBSTITUTE(SUBSTITUTE(G169&amp;"",CHAR(160)," ")," "," ")))),N("AC18"))</f>
        <v/>
      </c>
      <c r="AG169" s="5" t="s">
        <v>37</v>
      </c>
    </row>
    <row r="170" spans="1:33" ht="15.75" x14ac:dyDescent="0.25">
      <c r="A170" s="126" t="str">
        <f>IF(1=1,IF(E170="","",A157),N("A19"))</f>
        <v/>
      </c>
      <c r="B170" s="127" t="str">
        <f>IF(1=1,IF(E170="","",B157),N("B19"))</f>
        <v/>
      </c>
      <c r="C170" s="128"/>
      <c r="D170" s="129" t="str">
        <f>IF(ISBLANK(E170),"",LARGE(D157:D169,1)+1)</f>
        <v/>
      </c>
      <c r="E170" s="130"/>
      <c r="F170" s="131"/>
      <c r="G170" s="170"/>
      <c r="H170" s="105"/>
      <c r="I170" s="132" t="str">
        <f>IF(1=1,IF(E170="","",I157),N("H19"))</f>
        <v/>
      </c>
      <c r="J170" s="133" t="str">
        <f>IF(1=1,IF(E170="","",J157),N("I19"))</f>
        <v/>
      </c>
      <c r="K170" s="134" t="str">
        <f>IF(1=1,IF(E170="","",K157),N("J19"))</f>
        <v/>
      </c>
      <c r="L170" s="135" t="str">
        <f>IF(1=1,IF(OR(J170="",O170="",NOT(ISNUMBER(J170)),NOT(ISNUMBER(O170)),J170=0),"",O170/J170),N("L19"))</f>
        <v/>
      </c>
      <c r="M170" s="136" t="str">
        <f>IF(1=1,IF(OR(L170="",NOT(ISNUMBER(F170))),"",F170*L170*IFERROR(INDEX(D384:D428,MATCH(AE170,B384:B428,0)),1)),N("M13"))</f>
        <v/>
      </c>
      <c r="N170" s="137" t="str">
        <f>IF(1=1,IF(F170="","",IF(G170="","",IFERROR(INDEX(E384:E428,MATCH(AE170,B384:B428,0)),G170&amp;""))),N("N6"))</f>
        <v/>
      </c>
      <c r="O170" s="138" t="str">
        <f>IF(1=1,IF(E170="","",O157),N("K19"))</f>
        <v/>
      </c>
      <c r="P170" s="139" t="str">
        <f>IF(1=1,IF(M170="","",IF(AND(ISNUMBER(M170),M170&lt;1,N170="kg"),MAX(1,ROUND(M170*1000,0)),IF(AND(ISNUMBER(M170),M170&lt;1,N170="L"),MAX(1,ROUND(M170*100,0)),ROUND(M170,3)))),N("O19"))</f>
        <v/>
      </c>
      <c r="Q170" s="140" t="str">
        <f>IF(1=1,IF(M170="","",IF(AND(ISNUMBER(M170),M170&lt;1,N170="kg"),"g",IF(AND(ISNUMBER(M170),M170&lt;1,N170="L"),"cl",N170))),N("P19"))</f>
        <v/>
      </c>
      <c r="R170" s="161" t="str">
        <f>IF(1=1,IF(E170="","",IF(F170="","A CONTROLER",IF(NOT(ISNUMBER(F170)),"TEXTE",IF(OR(L170="",L170&lt;=0),"COMMANDE PRINCIPALE INCOMPLETE",IF(G170="","UNITE MANQUANTE",IF(COUNTIF(B384:B428,AE170)=0,"UNITE A CONTROLER","OK")))))),N("Q9"))</f>
        <v/>
      </c>
      <c r="S170" s="105"/>
      <c r="T170" s="141">
        <f t="shared" si="15"/>
        <v>0</v>
      </c>
      <c r="U170" s="133" t="str">
        <f>IF(1=1,IF(E170="","",U157),N("S19"))</f>
        <v/>
      </c>
      <c r="V170" s="133" t="str">
        <f>IF(1=1,IF(E170="","",V157),N("T19"))</f>
        <v/>
      </c>
      <c r="W170" s="135" t="str">
        <f>IF(1=1,IF(OR(U170="",V170="",NOT(ISNUMBER(U170)),NOT(ISNUMBER(V170)),U170=0),"",V170/U170),N("U19"))</f>
        <v/>
      </c>
      <c r="X170" s="136" t="str">
        <f>IF(1=1,IF(OR(W170="",NOT(ISNUMBER(F170))),"",F170*W170*IFERROR(INDEX(D384:D428,MATCH(AE170,B384:B428,0)),1)),N("V7"))</f>
        <v/>
      </c>
      <c r="Y170" s="137" t="str">
        <f>IF(1=1,IF(F170="","",IF(G170="","",IFERROR(INDEX(E384:E428,MATCH(AE170,B384:B428,0)),G170&amp;""))),N("W6"))</f>
        <v/>
      </c>
      <c r="Z170" s="142" t="str">
        <f>IF(1=1,IF(X170="","",IF(AND(ISNUMBER(X170),X170&lt;1,Y170="kg"),MAX(1,ROUND(X170*1000,0)),IF(AND(ISNUMBER(X170),X170&lt;1,Y170="L"),MAX(1,ROUND(X170*100,0)),ROUND(X170,3)))),N("X19"))</f>
        <v/>
      </c>
      <c r="AA170" s="143" t="str">
        <f>IF(1=1,IF(X170="","",IF(AND(ISNUMBER(X170),X170&lt;1,Y170="kg"),"g",IF(AND(ISNUMBER(X170),X170&lt;1,Y170="L"),"cl",Y170))),N("Y19"))</f>
        <v/>
      </c>
      <c r="AB170" s="123" t="str">
        <f>IF(1=1,IF(E170="","",IF(F170="","A CONTROLER",IF(NOT(ISNUMBER(F170)),"TEXTE",IF(OR(W170="",W170&lt;=0),"COMMANDE COUVERTS INCOMPLETE",IF(G170="","UNITE MANQUANTE",IF(COUNTIF(B384:B428,AE170)=0,"UNITE A CONTROLER","OK")))))),N("Z6"))</f>
        <v/>
      </c>
      <c r="AD170" s="144" t="str">
        <f>IF(1=1,IF(E170="","",AD157),N("AB19"))</f>
        <v/>
      </c>
      <c r="AE170" s="125" t="str">
        <f>IF(1=1,IF(G170="","",UPPER(TRIM(SUBSTITUTE(SUBSTITUTE(G170&amp;"",CHAR(160)," ")," "," ")))),N("AC19"))</f>
        <v/>
      </c>
      <c r="AG170" s="4" t="s">
        <v>38</v>
      </c>
    </row>
    <row r="171" spans="1:33" ht="15.75" x14ac:dyDescent="0.25">
      <c r="A171" s="126" t="str">
        <f>IF(1=1,IF(E171="","",A157),N("A20"))</f>
        <v/>
      </c>
      <c r="B171" s="127" t="str">
        <f>IF(1=1,IF(E171="","",B157),N("B20"))</f>
        <v/>
      </c>
      <c r="C171" s="128"/>
      <c r="D171" s="129" t="str">
        <f>IF(ISBLANK(E171),"",LARGE(D157:D170,1)+1)</f>
        <v/>
      </c>
      <c r="E171" s="130"/>
      <c r="F171" s="131"/>
      <c r="G171" s="170"/>
      <c r="H171" s="105"/>
      <c r="I171" s="132" t="str">
        <f>IF(1=1,IF(E171="","",I157),N("H20"))</f>
        <v/>
      </c>
      <c r="J171" s="133" t="str">
        <f>IF(1=1,IF(E171="","",J157),N("I20"))</f>
        <v/>
      </c>
      <c r="K171" s="134" t="str">
        <f>IF(1=1,IF(E171="","",K157),N("J20"))</f>
        <v/>
      </c>
      <c r="L171" s="135" t="str">
        <f>IF(1=1,IF(OR(J171="",O171="",NOT(ISNUMBER(J171)),NOT(ISNUMBER(O171)),J171=0),"",O171/J171),N("L20"))</f>
        <v/>
      </c>
      <c r="M171" s="136" t="str">
        <f>IF(1=1,IF(OR(L171="",NOT(ISNUMBER(F171))),"",F171*L171*IFERROR(INDEX(D384:D428,MATCH(AE171,B384:B428,0)),1)),N("M13"))</f>
        <v/>
      </c>
      <c r="N171" s="137" t="str">
        <f>IF(1=1,IF(F171="","",IF(G171="","",IFERROR(INDEX(E384:E428,MATCH(AE171,B384:B428,0)),G171&amp;""))),N("N6"))</f>
        <v/>
      </c>
      <c r="O171" s="138" t="str">
        <f>IF(1=1,IF(E171="","",O157),N("K20"))</f>
        <v/>
      </c>
      <c r="P171" s="139" t="str">
        <f>IF(1=1,IF(M171="","",IF(AND(ISNUMBER(M171),M171&lt;1,N171="kg"),MAX(1,ROUND(M171*1000,0)),IF(AND(ISNUMBER(M171),M171&lt;1,N171="L"),MAX(1,ROUND(M171*100,0)),ROUND(M171,3)))),N("O20"))</f>
        <v/>
      </c>
      <c r="Q171" s="140" t="str">
        <f>IF(1=1,IF(M171="","",IF(AND(ISNUMBER(M171),M171&lt;1,N171="kg"),"g",IF(AND(ISNUMBER(M171),M171&lt;1,N171="L"),"cl",N171))),N("P20"))</f>
        <v/>
      </c>
      <c r="R171" s="161" t="str">
        <f>IF(1=1,IF(E171="","",IF(F171="","A CONTROLER",IF(NOT(ISNUMBER(F171)),"TEXTE",IF(OR(L171="",L171&lt;=0),"COMMANDE PRINCIPALE INCOMPLETE",IF(G171="","UNITE MANQUANTE",IF(COUNTIF(B384:B428,AE171)=0,"UNITE A CONTROLER","OK")))))),N("Q9"))</f>
        <v/>
      </c>
      <c r="S171" s="105"/>
      <c r="T171" s="141">
        <f t="shared" si="15"/>
        <v>0</v>
      </c>
      <c r="U171" s="133" t="str">
        <f>IF(1=1,IF(E171="","",U157),N("S20"))</f>
        <v/>
      </c>
      <c r="V171" s="133" t="str">
        <f>IF(1=1,IF(E171="","",V157),N("T20"))</f>
        <v/>
      </c>
      <c r="W171" s="135" t="str">
        <f>IF(1=1,IF(OR(U171="",V171="",NOT(ISNUMBER(U171)),NOT(ISNUMBER(V171)),U171=0),"",V171/U171),N("U20"))</f>
        <v/>
      </c>
      <c r="X171" s="136" t="str">
        <f>IF(1=1,IF(OR(W171="",NOT(ISNUMBER(F171))),"",F171*W171*IFERROR(INDEX(D384:D428,MATCH(AE171,B384:B428,0)),1)),N("V7"))</f>
        <v/>
      </c>
      <c r="Y171" s="137" t="str">
        <f>IF(1=1,IF(F171="","",IF(G171="","",IFERROR(INDEX(E384:E428,MATCH(AE171,B384:B428,0)),G171&amp;""))),N("W6"))</f>
        <v/>
      </c>
      <c r="Z171" s="142" t="str">
        <f>IF(1=1,IF(X171="","",IF(AND(ISNUMBER(X171),X171&lt;1,Y171="kg"),MAX(1,ROUND(X171*1000,0)),IF(AND(ISNUMBER(X171),X171&lt;1,Y171="L"),MAX(1,ROUND(X171*100,0)),ROUND(X171,3)))),N("X20"))</f>
        <v/>
      </c>
      <c r="AA171" s="143" t="str">
        <f>IF(1=1,IF(X171="","",IF(AND(ISNUMBER(X171),X171&lt;1,Y171="kg"),"g",IF(AND(ISNUMBER(X171),X171&lt;1,Y171="L"),"cl",Y171))),N("Y20"))</f>
        <v/>
      </c>
      <c r="AB171" s="123" t="str">
        <f>IF(1=1,IF(E171="","",IF(F171="","A CONTROLER",IF(NOT(ISNUMBER(F171)),"TEXTE",IF(OR(W171="",W171&lt;=0),"COMMANDE COUVERTS INCOMPLETE",IF(G171="","UNITE MANQUANTE",IF(COUNTIF(B384:B428,AE171)=0,"UNITE A CONTROLER","OK")))))),N("Z6"))</f>
        <v/>
      </c>
      <c r="AD171" s="144" t="str">
        <f>IF(1=1,IF(E171="","",AD157),N("AB20"))</f>
        <v/>
      </c>
      <c r="AE171" s="125" t="str">
        <f>IF(1=1,IF(G171="","",UPPER(TRIM(SUBSTITUTE(SUBSTITUTE(G171&amp;"",CHAR(160)," ")," "," ")))),N("AC20"))</f>
        <v/>
      </c>
      <c r="AG171" s="4" t="s">
        <v>39</v>
      </c>
    </row>
    <row r="172" spans="1:33" ht="15.75" x14ac:dyDescent="0.25">
      <c r="A172" s="126" t="str">
        <f>IF(1=1,IF(E172="","",A157),N("A21"))</f>
        <v/>
      </c>
      <c r="B172" s="127" t="str">
        <f>IF(1=1,IF(E172="","",B157),N("B21"))</f>
        <v/>
      </c>
      <c r="C172" s="128"/>
      <c r="D172" s="129" t="str">
        <f>IF(ISBLANK(E172),"",LARGE(D157:D171,1)+1)</f>
        <v/>
      </c>
      <c r="E172" s="130"/>
      <c r="F172" s="131"/>
      <c r="G172" s="170"/>
      <c r="H172" s="105"/>
      <c r="I172" s="132" t="str">
        <f>IF(1=1,IF(E172="","",I157),N("H21"))</f>
        <v/>
      </c>
      <c r="J172" s="133" t="str">
        <f>IF(1=1,IF(E172="","",J157),N("I21"))</f>
        <v/>
      </c>
      <c r="K172" s="134" t="str">
        <f>IF(1=1,IF(E172="","",K157),N("J21"))</f>
        <v/>
      </c>
      <c r="L172" s="135" t="str">
        <f>IF(1=1,IF(OR(J172="",O172="",NOT(ISNUMBER(J172)),NOT(ISNUMBER(O172)),J172=0),"",O172/J172),N("L21"))</f>
        <v/>
      </c>
      <c r="M172" s="136" t="str">
        <f>IF(1=1,IF(OR(L172="",NOT(ISNUMBER(F172))),"",F172*L172*IFERROR(INDEX(D384:D428,MATCH(AE172,B384:B428,0)),1)),N("M13"))</f>
        <v/>
      </c>
      <c r="N172" s="137" t="str">
        <f>IF(1=1,IF(F172="","",IF(G172="","",IFERROR(INDEX(E384:E428,MATCH(AE172,B384:B428,0)),G172&amp;""))),N("N6"))</f>
        <v/>
      </c>
      <c r="O172" s="138" t="str">
        <f>IF(1=1,IF(E172="","",O157),N("K21"))</f>
        <v/>
      </c>
      <c r="P172" s="139" t="str">
        <f>IF(1=1,IF(M172="","",IF(AND(ISNUMBER(M172),M172&lt;1,N172="kg"),MAX(1,ROUND(M172*1000,0)),IF(AND(ISNUMBER(M172),M172&lt;1,N172="L"),MAX(1,ROUND(M172*100,0)),ROUND(M172,3)))),N("O21"))</f>
        <v/>
      </c>
      <c r="Q172" s="140" t="str">
        <f>IF(1=1,IF(M172="","",IF(AND(ISNUMBER(M172),M172&lt;1,N172="kg"),"g",IF(AND(ISNUMBER(M172),M172&lt;1,N172="L"),"cl",N172))),N("P21"))</f>
        <v/>
      </c>
      <c r="R172" s="161" t="str">
        <f>IF(1=1,IF(E172="","",IF(F172="","A CONTROLER",IF(NOT(ISNUMBER(F172)),"TEXTE",IF(OR(L172="",L172&lt;=0),"COMMANDE PRINCIPALE INCOMPLETE",IF(G172="","UNITE MANQUANTE",IF(COUNTIF(B384:B428,AE172)=0,"UNITE A CONTROLER","OK")))))),N("Q9"))</f>
        <v/>
      </c>
      <c r="S172" s="105"/>
      <c r="T172" s="141">
        <f t="shared" si="15"/>
        <v>0</v>
      </c>
      <c r="U172" s="133" t="str">
        <f>IF(1=1,IF(E172="","",U157),N("S21"))</f>
        <v/>
      </c>
      <c r="V172" s="133" t="str">
        <f>IF(1=1,IF(E172="","",V157),N("T21"))</f>
        <v/>
      </c>
      <c r="W172" s="135" t="str">
        <f>IF(1=1,IF(OR(U172="",V172="",NOT(ISNUMBER(U172)),NOT(ISNUMBER(V172)),U172=0),"",V172/U172),N("U21"))</f>
        <v/>
      </c>
      <c r="X172" s="136" t="str">
        <f>IF(1=1,IF(OR(W172="",NOT(ISNUMBER(F172))),"",F172*W172*IFERROR(INDEX(D384:D428,MATCH(AE172,B384:B428,0)),1)),N("V7"))</f>
        <v/>
      </c>
      <c r="Y172" s="137" t="str">
        <f>IF(1=1,IF(F172="","",IF(G172="","",IFERROR(INDEX(E384:E428,MATCH(AE172,B384:B428,0)),G172&amp;""))),N("W6"))</f>
        <v/>
      </c>
      <c r="Z172" s="142" t="str">
        <f>IF(1=1,IF(X172="","",IF(AND(ISNUMBER(X172),X172&lt;1,Y172="kg"),MAX(1,ROUND(X172*1000,0)),IF(AND(ISNUMBER(X172),X172&lt;1,Y172="L"),MAX(1,ROUND(X172*100,0)),ROUND(X172,3)))),N("X21"))</f>
        <v/>
      </c>
      <c r="AA172" s="143" t="str">
        <f>IF(1=1,IF(X172="","",IF(AND(ISNUMBER(X172),X172&lt;1,Y172="kg"),"g",IF(AND(ISNUMBER(X172),X172&lt;1,Y172="L"),"cl",Y172))),N("Y21"))</f>
        <v/>
      </c>
      <c r="AB172" s="123" t="str">
        <f>IF(1=1,IF(E172="","",IF(F172="","A CONTROLER",IF(NOT(ISNUMBER(F172)),"TEXTE",IF(OR(W172="",W172&lt;=0),"COMMANDE COUVERTS INCOMPLETE",IF(G172="","UNITE MANQUANTE",IF(COUNTIF(B384:B428,AE172)=0,"UNITE A CONTROLER","OK")))))),N("Z6"))</f>
        <v/>
      </c>
      <c r="AD172" s="144" t="str">
        <f>IF(1=1,IF(E172="","",AD157),N("AB21"))</f>
        <v/>
      </c>
      <c r="AE172" s="125" t="str">
        <f>IF(1=1,IF(G172="","",UPPER(TRIM(SUBSTITUTE(SUBSTITUTE(G172&amp;"",CHAR(160)," ")," "," ")))),N("AC21"))</f>
        <v/>
      </c>
      <c r="AG172" s="4" t="s">
        <v>40</v>
      </c>
    </row>
    <row r="173" spans="1:33" ht="15.75" x14ac:dyDescent="0.25">
      <c r="A173" s="126" t="str">
        <f>IF(1=1,IF(E173="","",A157),N("A22"))</f>
        <v/>
      </c>
      <c r="B173" s="127" t="str">
        <f>IF(1=1,IF(E173="","",B157),N("B22"))</f>
        <v/>
      </c>
      <c r="C173" s="128"/>
      <c r="D173" s="129" t="str">
        <f>IF(ISBLANK(E173),"",LARGE(D157:D172,1)+1)</f>
        <v/>
      </c>
      <c r="E173" s="130"/>
      <c r="F173" s="131"/>
      <c r="G173" s="170"/>
      <c r="H173" s="105"/>
      <c r="I173" s="132" t="str">
        <f>IF(1=1,IF(E173="","",I157),N("H22"))</f>
        <v/>
      </c>
      <c r="J173" s="133" t="str">
        <f>IF(1=1,IF(E173="","",J157),N("I22"))</f>
        <v/>
      </c>
      <c r="K173" s="134" t="str">
        <f>IF(1=1,IF(E173="","",K157),N("J22"))</f>
        <v/>
      </c>
      <c r="L173" s="135" t="str">
        <f>IF(1=1,IF(OR(J173="",O173="",NOT(ISNUMBER(J173)),NOT(ISNUMBER(O173)),J173=0),"",O173/J173),N("L22"))</f>
        <v/>
      </c>
      <c r="M173" s="136" t="str">
        <f>IF(1=1,IF(OR(L173="",NOT(ISNUMBER(F173))),"",F173*L173*IFERROR(INDEX(D384:D428,MATCH(AE173,B384:B428,0)),1)),N("M13"))</f>
        <v/>
      </c>
      <c r="N173" s="137" t="str">
        <f>IF(1=1,IF(F173="","",IF(G173="","",IFERROR(INDEX(E384:E428,MATCH(AE173,B384:B428,0)),G173&amp;""))),N("N6"))</f>
        <v/>
      </c>
      <c r="O173" s="138" t="str">
        <f>IF(1=1,IF(E173="","",O157),N("K22"))</f>
        <v/>
      </c>
      <c r="P173" s="139" t="str">
        <f>IF(1=1,IF(M173="","",IF(AND(ISNUMBER(M173),M173&lt;1,N173="kg"),MAX(1,ROUND(M173*1000,0)),IF(AND(ISNUMBER(M173),M173&lt;1,N173="L"),MAX(1,ROUND(M173*100,0)),ROUND(M173,3)))),N("O22"))</f>
        <v/>
      </c>
      <c r="Q173" s="140" t="str">
        <f>IF(1=1,IF(M173="","",IF(AND(ISNUMBER(M173),M173&lt;1,N173="kg"),"g",IF(AND(ISNUMBER(M173),M173&lt;1,N173="L"),"cl",N173))),N("P22"))</f>
        <v/>
      </c>
      <c r="R173" s="161" t="str">
        <f>IF(1=1,IF(E173="","",IF(F173="","A CONTROLER",IF(NOT(ISNUMBER(F173)),"TEXTE",IF(OR(L173="",L173&lt;=0),"COMMANDE PRINCIPALE INCOMPLETE",IF(G173="","UNITE MANQUANTE",IF(COUNTIF(B384:B428,AE173)=0,"UNITE A CONTROLER","OK")))))),N("Q9"))</f>
        <v/>
      </c>
      <c r="S173" s="105"/>
      <c r="T173" s="141">
        <f t="shared" si="15"/>
        <v>0</v>
      </c>
      <c r="U173" s="133" t="str">
        <f>IF(1=1,IF(E173="","",U157),N("S22"))</f>
        <v/>
      </c>
      <c r="V173" s="133" t="str">
        <f>IF(1=1,IF(E173="","",V157),N("T22"))</f>
        <v/>
      </c>
      <c r="W173" s="135" t="str">
        <f>IF(1=1,IF(OR(U173="",V173="",NOT(ISNUMBER(U173)),NOT(ISNUMBER(V173)),U173=0),"",V173/U173),N("U22"))</f>
        <v/>
      </c>
      <c r="X173" s="136" t="str">
        <f>IF(1=1,IF(OR(W173="",NOT(ISNUMBER(F173))),"",F173*W173*IFERROR(INDEX(D384:D428,MATCH(AE173,B384:B428,0)),1)),N("V7"))</f>
        <v/>
      </c>
      <c r="Y173" s="137" t="str">
        <f>IF(1=1,IF(F173="","",IF(G173="","",IFERROR(INDEX(E384:E428,MATCH(AE173,B384:B428,0)),G173&amp;""))),N("W6"))</f>
        <v/>
      </c>
      <c r="Z173" s="142" t="str">
        <f>IF(1=1,IF(X173="","",IF(AND(ISNUMBER(X173),X173&lt;1,Y173="kg"),MAX(1,ROUND(X173*1000,0)),IF(AND(ISNUMBER(X173),X173&lt;1,Y173="L"),MAX(1,ROUND(X173*100,0)),ROUND(X173,3)))),N("X22"))</f>
        <v/>
      </c>
      <c r="AA173" s="143" t="str">
        <f>IF(1=1,IF(X173="","",IF(AND(ISNUMBER(X173),X173&lt;1,Y173="kg"),"g",IF(AND(ISNUMBER(X173),X173&lt;1,Y173="L"),"cl",Y173))),N("Y22"))</f>
        <v/>
      </c>
      <c r="AB173" s="123" t="str">
        <f>IF(1=1,IF(E173="","",IF(F173="","A CONTROLER",IF(NOT(ISNUMBER(F173)),"TEXTE",IF(OR(W173="",W173&lt;=0),"COMMANDE COUVERTS INCOMPLETE",IF(G173="","UNITE MANQUANTE",IF(COUNTIF(B384:B428,AE173)=0,"UNITE A CONTROLER","OK")))))),N("Z6"))</f>
        <v/>
      </c>
      <c r="AD173" s="144" t="str">
        <f>IF(1=1,IF(E173="","",AD157),N("AB22"))</f>
        <v/>
      </c>
      <c r="AE173" s="125" t="str">
        <f>IF(1=1,IF(G173="","",UPPER(TRIM(SUBSTITUTE(SUBSTITUTE(G173&amp;"",CHAR(160)," ")," "," ")))),N("AC22"))</f>
        <v/>
      </c>
      <c r="AG173" s="4" t="s">
        <v>41</v>
      </c>
    </row>
    <row r="174" spans="1:33" ht="15.75" x14ac:dyDescent="0.25">
      <c r="A174" s="126" t="str">
        <f>IF(1=1,IF(E174="","",A157),N("A23"))</f>
        <v/>
      </c>
      <c r="B174" s="127" t="str">
        <f>IF(1=1,IF(E174="","",B157),N("B23"))</f>
        <v/>
      </c>
      <c r="C174" s="128"/>
      <c r="D174" s="129" t="str">
        <f>IF(ISBLANK(E174),"",LARGE(D157:D173,1)+1)</f>
        <v/>
      </c>
      <c r="E174" s="130"/>
      <c r="F174" s="131"/>
      <c r="G174" s="170"/>
      <c r="H174" s="105"/>
      <c r="I174" s="132" t="str">
        <f>IF(1=1,IF(E174="","",I157),N("H23"))</f>
        <v/>
      </c>
      <c r="J174" s="133" t="str">
        <f>IF(1=1,IF(E174="","",J157),N("I23"))</f>
        <v/>
      </c>
      <c r="K174" s="134" t="str">
        <f>IF(1=1,IF(E174="","",K157),N("J23"))</f>
        <v/>
      </c>
      <c r="L174" s="135" t="str">
        <f>IF(1=1,IF(OR(J174="",O174="",NOT(ISNUMBER(J174)),NOT(ISNUMBER(O174)),J174=0),"",O174/J174),N("L23"))</f>
        <v/>
      </c>
      <c r="M174" s="136" t="str">
        <f>IF(1=1,IF(OR(L174="",NOT(ISNUMBER(F174))),"",F174*L174*IFERROR(INDEX(D384:D428,MATCH(AE174,B384:B428,0)),1)),N("M13"))</f>
        <v/>
      </c>
      <c r="N174" s="137" t="str">
        <f>IF(1=1,IF(F174="","",IF(G174="","",IFERROR(INDEX(E384:E428,MATCH(AE174,B384:B428,0)),G174&amp;""))),N("N6"))</f>
        <v/>
      </c>
      <c r="O174" s="138" t="str">
        <f>IF(1=1,IF(E174="","",O157),N("K23"))</f>
        <v/>
      </c>
      <c r="P174" s="139" t="str">
        <f>IF(1=1,IF(M174="","",IF(AND(ISNUMBER(M174),M174&lt;1,N174="kg"),MAX(1,ROUND(M174*1000,0)),IF(AND(ISNUMBER(M174),M174&lt;1,N174="L"),MAX(1,ROUND(M174*100,0)),ROUND(M174,3)))),N("O23"))</f>
        <v/>
      </c>
      <c r="Q174" s="140" t="str">
        <f>IF(1=1,IF(M174="","",IF(AND(ISNUMBER(M174),M174&lt;1,N174="kg"),"g",IF(AND(ISNUMBER(M174),M174&lt;1,N174="L"),"cl",N174))),N("P23"))</f>
        <v/>
      </c>
      <c r="R174" s="161" t="str">
        <f>IF(1=1,IF(E174="","",IF(F174="","A CONTROLER",IF(NOT(ISNUMBER(F174)),"TEXTE",IF(OR(L174="",L174&lt;=0),"COMMANDE PRINCIPALE INCOMPLETE",IF(G174="","UNITE MANQUANTE",IF(COUNTIF(B384:B428,AE174)=0,"UNITE A CONTROLER","OK")))))),N("Q9"))</f>
        <v/>
      </c>
      <c r="S174" s="105"/>
      <c r="T174" s="141">
        <f t="shared" si="15"/>
        <v>0</v>
      </c>
      <c r="U174" s="133" t="str">
        <f>IF(1=1,IF(E174="","",U157),N("S23"))</f>
        <v/>
      </c>
      <c r="V174" s="133" t="str">
        <f>IF(1=1,IF(E174="","",V157),N("T23"))</f>
        <v/>
      </c>
      <c r="W174" s="135" t="str">
        <f>IF(1=1,IF(OR(U174="",V174="",NOT(ISNUMBER(U174)),NOT(ISNUMBER(V174)),U174=0),"",V174/U174),N("U23"))</f>
        <v/>
      </c>
      <c r="X174" s="136" t="str">
        <f>IF(1=1,IF(OR(W174="",NOT(ISNUMBER(F174))),"",F174*W174*IFERROR(INDEX(D384:D428,MATCH(AE174,B384:B428,0)),1)),N("V7"))</f>
        <v/>
      </c>
      <c r="Y174" s="137" t="str">
        <f>IF(1=1,IF(F174="","",IF(G174="","",IFERROR(INDEX(E384:E428,MATCH(AE174,B384:B428,0)),G174&amp;""))),N("W6"))</f>
        <v/>
      </c>
      <c r="Z174" s="142" t="str">
        <f>IF(1=1,IF(X174="","",IF(AND(ISNUMBER(X174),X174&lt;1,Y174="kg"),MAX(1,ROUND(X174*1000,0)),IF(AND(ISNUMBER(X174),X174&lt;1,Y174="L"),MAX(1,ROUND(X174*100,0)),ROUND(X174,3)))),N("X23"))</f>
        <v/>
      </c>
      <c r="AA174" s="143" t="str">
        <f>IF(1=1,IF(X174="","",IF(AND(ISNUMBER(X174),X174&lt;1,Y174="kg"),"g",IF(AND(ISNUMBER(X174),X174&lt;1,Y174="L"),"cl",Y174))),N("Y23"))</f>
        <v/>
      </c>
      <c r="AB174" s="123" t="str">
        <f>IF(1=1,IF(E174="","",IF(F174="","A CONTROLER",IF(NOT(ISNUMBER(F174)),"TEXTE",IF(OR(W174="",W174&lt;=0),"COMMANDE COUVERTS INCOMPLETE",IF(G174="","UNITE MANQUANTE",IF(COUNTIF(B384:B428,AE174)=0,"UNITE A CONTROLER","OK")))))),N("Z6"))</f>
        <v/>
      </c>
      <c r="AD174" s="144" t="str">
        <f>IF(1=1,IF(E174="","",AD157),N("AB23"))</f>
        <v/>
      </c>
      <c r="AE174" s="125" t="str">
        <f>IF(1=1,IF(G174="","",UPPER(TRIM(SUBSTITUTE(SUBSTITUTE(G174&amp;"",CHAR(160)," ")," "," ")))),N("AC23"))</f>
        <v/>
      </c>
      <c r="AG174" s="5" t="s">
        <v>42</v>
      </c>
    </row>
    <row r="175" spans="1:33" ht="15.75" x14ac:dyDescent="0.25">
      <c r="A175" s="126" t="str">
        <f>IF(1=1,IF(E175="","",A157),N("A24"))</f>
        <v/>
      </c>
      <c r="B175" s="127" t="str">
        <f>IF(1=1,IF(E175="","",B157),N("B24"))</f>
        <v/>
      </c>
      <c r="C175" s="128"/>
      <c r="D175" s="129" t="str">
        <f>IF(ISBLANK(E175),"",LARGE(D157:D174,1)+1)</f>
        <v/>
      </c>
      <c r="E175" s="130"/>
      <c r="F175" s="131"/>
      <c r="G175" s="170"/>
      <c r="H175" s="105"/>
      <c r="I175" s="132" t="str">
        <f>IF(1=1,IF(E175="","",I157),N("H24"))</f>
        <v/>
      </c>
      <c r="J175" s="133" t="str">
        <f>IF(1=1,IF(E175="","",J157),N("I24"))</f>
        <v/>
      </c>
      <c r="K175" s="134" t="str">
        <f>IF(1=1,IF(E175="","",K157),N("J24"))</f>
        <v/>
      </c>
      <c r="L175" s="135" t="str">
        <f>IF(1=1,IF(OR(J175="",O175="",NOT(ISNUMBER(J175)),NOT(ISNUMBER(O175)),J175=0),"",O175/J175),N("L24"))</f>
        <v/>
      </c>
      <c r="M175" s="136" t="str">
        <f>IF(1=1,IF(OR(L175="",NOT(ISNUMBER(F175))),"",F175*L175*IFERROR(INDEX(D384:D428,MATCH(AE175,B384:B428,0)),1)),N("M13"))</f>
        <v/>
      </c>
      <c r="N175" s="137" t="str">
        <f>IF(1=1,IF(F175="","",IF(G175="","",IFERROR(INDEX(E384:E428,MATCH(AE175,B384:B428,0)),G175&amp;""))),N("N6"))</f>
        <v/>
      </c>
      <c r="O175" s="138" t="str">
        <f>IF(1=1,IF(E175="","",O157),N("K24"))</f>
        <v/>
      </c>
      <c r="P175" s="139" t="str">
        <f>IF(1=1,IF(M175="","",IF(AND(ISNUMBER(M175),M175&lt;1,N175="kg"),MAX(1,ROUND(M175*1000,0)),IF(AND(ISNUMBER(M175),M175&lt;1,N175="L"),MAX(1,ROUND(M175*100,0)),ROUND(M175,3)))),N("O24"))</f>
        <v/>
      </c>
      <c r="Q175" s="140" t="str">
        <f>IF(1=1,IF(M175="","",IF(AND(ISNUMBER(M175),M175&lt;1,N175="kg"),"g",IF(AND(ISNUMBER(M175),M175&lt;1,N175="L"),"cl",N175))),N("P24"))</f>
        <v/>
      </c>
      <c r="R175" s="161" t="str">
        <f>IF(1=1,IF(E175="","",IF(F175="","A CONTROLER",IF(NOT(ISNUMBER(F175)),"TEXTE",IF(OR(L175="",L175&lt;=0),"COMMANDE PRINCIPALE INCOMPLETE",IF(G175="","UNITE MANQUANTE",IF(COUNTIF(B384:B428,AE175)=0,"UNITE A CONTROLER","OK")))))),N("Q9"))</f>
        <v/>
      </c>
      <c r="S175" s="105"/>
      <c r="T175" s="141">
        <f t="shared" si="15"/>
        <v>0</v>
      </c>
      <c r="U175" s="133" t="str">
        <f>IF(1=1,IF(E175="","",U157),N("S24"))</f>
        <v/>
      </c>
      <c r="V175" s="133" t="str">
        <f>IF(1=1,IF(E175="","",V157),N("T24"))</f>
        <v/>
      </c>
      <c r="W175" s="135" t="str">
        <f>IF(1=1,IF(OR(U175="",V175="",NOT(ISNUMBER(U175)),NOT(ISNUMBER(V175)),U175=0),"",V175/U175),N("U24"))</f>
        <v/>
      </c>
      <c r="X175" s="136" t="str">
        <f>IF(1=1,IF(OR(W175="",NOT(ISNUMBER(F175))),"",F175*W175*IFERROR(INDEX(D384:D428,MATCH(AE175,B384:B428,0)),1)),N("V7"))</f>
        <v/>
      </c>
      <c r="Y175" s="137" t="str">
        <f>IF(1=1,IF(F175="","",IF(G175="","",IFERROR(INDEX(E384:E428,MATCH(AE175,B384:B428,0)),G175&amp;""))),N("W6"))</f>
        <v/>
      </c>
      <c r="Z175" s="142" t="str">
        <f>IF(1=1,IF(X175="","",IF(AND(ISNUMBER(X175),X175&lt;1,Y175="kg"),MAX(1,ROUND(X175*1000,0)),IF(AND(ISNUMBER(X175),X175&lt;1,Y175="L"),MAX(1,ROUND(X175*100,0)),ROUND(X175,3)))),N("X24"))</f>
        <v/>
      </c>
      <c r="AA175" s="143" t="str">
        <f>IF(1=1,IF(X175="","",IF(AND(ISNUMBER(X175),X175&lt;1,Y175="kg"),"g",IF(AND(ISNUMBER(X175),X175&lt;1,Y175="L"),"cl",Y175))),N("Y24"))</f>
        <v/>
      </c>
      <c r="AB175" s="123" t="str">
        <f>IF(1=1,IF(E175="","",IF(F175="","A CONTROLER",IF(NOT(ISNUMBER(F175)),"TEXTE",IF(OR(W175="",W175&lt;=0),"COMMANDE COUVERTS INCOMPLETE",IF(G175="","UNITE MANQUANTE",IF(COUNTIF(B384:B428,AE175)=0,"UNITE A CONTROLER","OK")))))),N("Z6"))</f>
        <v/>
      </c>
      <c r="AD175" s="144" t="str">
        <f>IF(1=1,IF(E175="","",AD157),N("AB24"))</f>
        <v/>
      </c>
      <c r="AE175" s="125" t="str">
        <f>IF(1=1,IF(G175="","",UPPER(TRIM(SUBSTITUTE(SUBSTITUTE(G175&amp;"",CHAR(160)," ")," "," ")))),N("AC24"))</f>
        <v/>
      </c>
      <c r="AG175" s="5" t="s">
        <v>43</v>
      </c>
    </row>
    <row r="176" spans="1:33" ht="15.75" x14ac:dyDescent="0.25">
      <c r="A176" s="126" t="str">
        <f>IF(1=1,IF(E176="","",A157),N("A25"))</f>
        <v/>
      </c>
      <c r="B176" s="127" t="str">
        <f>IF(1=1,IF(E176="","",B157),N("B25"))</f>
        <v/>
      </c>
      <c r="C176" s="128"/>
      <c r="D176" s="129" t="str">
        <f>IF(ISBLANK(E176),"",LARGE(D157:D175,1)+1)</f>
        <v/>
      </c>
      <c r="E176" s="130"/>
      <c r="F176" s="131"/>
      <c r="G176" s="170"/>
      <c r="H176" s="105"/>
      <c r="I176" s="132" t="str">
        <f>IF(1=1,IF(E176="","",I157),N("H25"))</f>
        <v/>
      </c>
      <c r="J176" s="133" t="str">
        <f>IF(1=1,IF(E176="","",J157),N("I25"))</f>
        <v/>
      </c>
      <c r="K176" s="134" t="str">
        <f>IF(1=1,IF(E176="","",K157),N("J25"))</f>
        <v/>
      </c>
      <c r="L176" s="135" t="str">
        <f>IF(1=1,IF(OR(J176="",O176="",NOT(ISNUMBER(J176)),NOT(ISNUMBER(O176)),J176=0),"",O176/J176),N("L25"))</f>
        <v/>
      </c>
      <c r="M176" s="136" t="str">
        <f>IF(1=1,IF(OR(L176="",NOT(ISNUMBER(F176))),"",F176*L176*IFERROR(INDEX(D384:D428,MATCH(AE176,B384:B428,0)),1)),N("M13"))</f>
        <v/>
      </c>
      <c r="N176" s="137" t="str">
        <f>IF(1=1,IF(F176="","",IF(G176="","",IFERROR(INDEX(E384:E428,MATCH(AE176,B384:B428,0)),G176&amp;""))),N("N6"))</f>
        <v/>
      </c>
      <c r="O176" s="138" t="str">
        <f>IF(1=1,IF(E176="","",O157),N("K25"))</f>
        <v/>
      </c>
      <c r="P176" s="139" t="str">
        <f>IF(1=1,IF(M176="","",IF(AND(ISNUMBER(M176),M176&lt;1,N176="kg"),MAX(1,ROUND(M176*1000,0)),IF(AND(ISNUMBER(M176),M176&lt;1,N176="L"),MAX(1,ROUND(M176*100,0)),ROUND(M176,3)))),N("O25"))</f>
        <v/>
      </c>
      <c r="Q176" s="140" t="str">
        <f>IF(1=1,IF(M176="","",IF(AND(ISNUMBER(M176),M176&lt;1,N176="kg"),"g",IF(AND(ISNUMBER(M176),M176&lt;1,N176="L"),"cl",N176))),N("P25"))</f>
        <v/>
      </c>
      <c r="R176" s="161" t="str">
        <f>IF(1=1,IF(E176="","",IF(F176="","A CONTROLER",IF(NOT(ISNUMBER(F176)),"TEXTE",IF(OR(L176="",L176&lt;=0),"COMMANDE PRINCIPALE INCOMPLETE",IF(G176="","UNITE MANQUANTE",IF(COUNTIF(B384:B428,AE176)=0,"UNITE A CONTROLER","OK")))))),N("Q9"))</f>
        <v/>
      </c>
      <c r="S176" s="105"/>
      <c r="T176" s="141">
        <f t="shared" si="15"/>
        <v>0</v>
      </c>
      <c r="U176" s="133" t="str">
        <f>IF(1=1,IF(E176="","",U157),N("S25"))</f>
        <v/>
      </c>
      <c r="V176" s="133" t="str">
        <f>IF(1=1,IF(E176="","",V157),N("T25"))</f>
        <v/>
      </c>
      <c r="W176" s="135" t="str">
        <f>IF(1=1,IF(OR(U176="",V176="",NOT(ISNUMBER(U176)),NOT(ISNUMBER(V176)),U176=0),"",V176/U176),N("U25"))</f>
        <v/>
      </c>
      <c r="X176" s="136" t="str">
        <f>IF(1=1,IF(OR(W176="",NOT(ISNUMBER(F176))),"",F176*W176*IFERROR(INDEX(D384:D428,MATCH(AE176,B384:B428,0)),1)),N("V7"))</f>
        <v/>
      </c>
      <c r="Y176" s="137" t="str">
        <f>IF(1=1,IF(F176="","",IF(G176="","",IFERROR(INDEX(E384:E428,MATCH(AE176,B384:B428,0)),G176&amp;""))),N("W6"))</f>
        <v/>
      </c>
      <c r="Z176" s="142" t="str">
        <f>IF(1=1,IF(X176="","",IF(AND(ISNUMBER(X176),X176&lt;1,Y176="kg"),MAX(1,ROUND(X176*1000,0)),IF(AND(ISNUMBER(X176),X176&lt;1,Y176="L"),MAX(1,ROUND(X176*100,0)),ROUND(X176,3)))),N("X25"))</f>
        <v/>
      </c>
      <c r="AA176" s="143" t="str">
        <f>IF(1=1,IF(X176="","",IF(AND(ISNUMBER(X176),X176&lt;1,Y176="kg"),"g",IF(AND(ISNUMBER(X176),X176&lt;1,Y176="L"),"cl",Y176))),N("Y25"))</f>
        <v/>
      </c>
      <c r="AB176" s="123" t="str">
        <f>IF(1=1,IF(E176="","",IF(F176="","A CONTROLER",IF(NOT(ISNUMBER(F176)),"TEXTE",IF(OR(W176="",W176&lt;=0),"COMMANDE COUVERTS INCOMPLETE",IF(G176="","UNITE MANQUANTE",IF(COUNTIF(B384:B428,AE176)=0,"UNITE A CONTROLER","OK")))))),N("Z6"))</f>
        <v/>
      </c>
      <c r="AD176" s="144" t="str">
        <f>IF(1=1,IF(E176="","",AD157),N("AB25"))</f>
        <v/>
      </c>
      <c r="AE176" s="125" t="str">
        <f>IF(1=1,IF(G176="","",UPPER(TRIM(SUBSTITUTE(SUBSTITUTE(G176&amp;"",CHAR(160)," ")," "," ")))),N("AC25"))</f>
        <v/>
      </c>
      <c r="AG176" s="5" t="s">
        <v>44</v>
      </c>
    </row>
    <row r="177" spans="1:33" ht="15.75" x14ac:dyDescent="0.25">
      <c r="A177" s="126" t="str">
        <f>IF(1=1,IF(E177="","",A157),N("A26"))</f>
        <v/>
      </c>
      <c r="B177" s="127" t="str">
        <f>IF(1=1,IF(E177="","",B157),N("B26"))</f>
        <v/>
      </c>
      <c r="C177" s="128"/>
      <c r="D177" s="129" t="str">
        <f>IF(ISBLANK(E177),"",LARGE(D157:D176,1)+1)</f>
        <v/>
      </c>
      <c r="E177" s="130"/>
      <c r="F177" s="131"/>
      <c r="G177" s="170"/>
      <c r="H177" s="105"/>
      <c r="I177" s="132" t="str">
        <f>IF(1=1,IF(E177="","",I157),N("H26"))</f>
        <v/>
      </c>
      <c r="J177" s="133" t="str">
        <f>IF(1=1,IF(E177="","",J157),N("I26"))</f>
        <v/>
      </c>
      <c r="K177" s="134" t="str">
        <f>IF(1=1,IF(E177="","",K157),N("J26"))</f>
        <v/>
      </c>
      <c r="L177" s="135" t="str">
        <f>IF(1=1,IF(OR(J177="",O177="",NOT(ISNUMBER(J177)),NOT(ISNUMBER(O177)),J177=0),"",O177/J177),N("L26"))</f>
        <v/>
      </c>
      <c r="M177" s="136" t="str">
        <f>IF(1=1,IF(OR(L177="",NOT(ISNUMBER(F177))),"",F177*L177*IFERROR(INDEX(D384:D428,MATCH(AE177,B384:B428,0)),1)),N("M13"))</f>
        <v/>
      </c>
      <c r="N177" s="137" t="str">
        <f>IF(1=1,IF(F177="","",IF(G177="","",IFERROR(INDEX(E384:E428,MATCH(AE177,B384:B428,0)),G177&amp;""))),N("N6"))</f>
        <v/>
      </c>
      <c r="O177" s="138" t="str">
        <f>IF(1=1,IF(E177="","",O157),N("K26"))</f>
        <v/>
      </c>
      <c r="P177" s="139" t="str">
        <f>IF(1=1,IF(M177="","",IF(AND(ISNUMBER(M177),M177&lt;1,N177="kg"),MAX(1,ROUND(M177*1000,0)),IF(AND(ISNUMBER(M177),M177&lt;1,N177="L"),MAX(1,ROUND(M177*100,0)),ROUND(M177,3)))),N("O26"))</f>
        <v/>
      </c>
      <c r="Q177" s="140" t="str">
        <f>IF(1=1,IF(M177="","",IF(AND(ISNUMBER(M177),M177&lt;1,N177="kg"),"g",IF(AND(ISNUMBER(M177),M177&lt;1,N177="L"),"cl",N177))),N("P26"))</f>
        <v/>
      </c>
      <c r="R177" s="161" t="str">
        <f>IF(1=1,IF(E177="","",IF(F177="","A CONTROLER",IF(NOT(ISNUMBER(F177)),"TEXTE",IF(OR(L177="",L177&lt;=0),"COMMANDE PRINCIPALE INCOMPLETE",IF(G177="","UNITE MANQUANTE",IF(COUNTIF(B384:B428,AE177)=0,"UNITE A CONTROLER","OK")))))),N("Q9"))</f>
        <v/>
      </c>
      <c r="S177" s="105"/>
      <c r="T177" s="141">
        <f t="shared" si="15"/>
        <v>0</v>
      </c>
      <c r="U177" s="133" t="str">
        <f>IF(1=1,IF(E177="","",U157),N("S26"))</f>
        <v/>
      </c>
      <c r="V177" s="133" t="str">
        <f>IF(1=1,IF(E177="","",V157),N("T26"))</f>
        <v/>
      </c>
      <c r="W177" s="135" t="str">
        <f>IF(1=1,IF(OR(U177="",V177="",NOT(ISNUMBER(U177)),NOT(ISNUMBER(V177)),U177=0),"",V177/U177),N("U26"))</f>
        <v/>
      </c>
      <c r="X177" s="136" t="str">
        <f>IF(1=1,IF(OR(W177="",NOT(ISNUMBER(F177))),"",F177*W177*IFERROR(INDEX(D384:D428,MATCH(AE177,B384:B428,0)),1)),N("V7"))</f>
        <v/>
      </c>
      <c r="Y177" s="137" t="str">
        <f>IF(1=1,IF(F177="","",IF(G177="","",IFERROR(INDEX(E384:E428,MATCH(AE177,B384:B428,0)),G177&amp;""))),N("W6"))</f>
        <v/>
      </c>
      <c r="Z177" s="142" t="str">
        <f>IF(1=1,IF(X177="","",IF(AND(ISNUMBER(X177),X177&lt;1,Y177="kg"),MAX(1,ROUND(X177*1000,0)),IF(AND(ISNUMBER(X177),X177&lt;1,Y177="L"),MAX(1,ROUND(X177*100,0)),ROUND(X177,3)))),N("X26"))</f>
        <v/>
      </c>
      <c r="AA177" s="143" t="str">
        <f>IF(1=1,IF(X177="","",IF(AND(ISNUMBER(X177),X177&lt;1,Y177="kg"),"g",IF(AND(ISNUMBER(X177),X177&lt;1,Y177="L"),"cl",Y177))),N("Y26"))</f>
        <v/>
      </c>
      <c r="AB177" s="123" t="str">
        <f>IF(1=1,IF(E177="","",IF(F177="","A CONTROLER",IF(NOT(ISNUMBER(F177)),"TEXTE",IF(OR(W177="",W177&lt;=0),"COMMANDE COUVERTS INCOMPLETE",IF(G177="","UNITE MANQUANTE",IF(COUNTIF(B384:B428,AE177)=0,"UNITE A CONTROLER","OK")))))),N("Z6"))</f>
        <v/>
      </c>
      <c r="AD177" s="144" t="str">
        <f>IF(1=1,IF(E177="","",AD157),N("AB26"))</f>
        <v/>
      </c>
      <c r="AE177" s="125" t="str">
        <f>IF(1=1,IF(G177="","",UPPER(TRIM(SUBSTITUTE(SUBSTITUTE(G177&amp;"",CHAR(160)," ")," "," ")))),N("AC26"))</f>
        <v/>
      </c>
      <c r="AG177" s="5" t="s">
        <v>45</v>
      </c>
    </row>
    <row r="178" spans="1:33" ht="15.75" x14ac:dyDescent="0.25">
      <c r="A178" s="126" t="str">
        <f>IF(1=1,IF(E178="","",A157),N("A27"))</f>
        <v/>
      </c>
      <c r="B178" s="127" t="str">
        <f>IF(1=1,IF(E178="","",B157),N("B27"))</f>
        <v/>
      </c>
      <c r="C178" s="127"/>
      <c r="D178" s="129" t="str">
        <f>IF(ISBLANK(E178),"",LARGE(D157:D177,1)+1)</f>
        <v/>
      </c>
      <c r="E178" s="130"/>
      <c r="F178" s="131"/>
      <c r="G178" s="170"/>
      <c r="H178" s="105"/>
      <c r="I178" s="132" t="str">
        <f>IF(1=1,IF(E178="","",I157),N("H27"))</f>
        <v/>
      </c>
      <c r="J178" s="133" t="str">
        <f>IF(1=1,IF(E178="","",J157),N("I27"))</f>
        <v/>
      </c>
      <c r="K178" s="134" t="str">
        <f>IF(1=1,IF(E178="","",K157),N("J27"))</f>
        <v/>
      </c>
      <c r="L178" s="135" t="str">
        <f>IF(1=1,IF(OR(J178="",O178="",NOT(ISNUMBER(J178)),NOT(ISNUMBER(O178)),J178=0),"",O178/J178),N("L27"))</f>
        <v/>
      </c>
      <c r="M178" s="136" t="str">
        <f>IF(1=1,IF(OR(L178="",NOT(ISNUMBER(F178))),"",F178*L178*IFERROR(INDEX(D384:D428,MATCH(AE178,B384:B428,0)),1)),N("M13"))</f>
        <v/>
      </c>
      <c r="N178" s="137" t="str">
        <f>IF(1=1,IF(F178="","",IF(G178="","",IFERROR(INDEX(E384:E428,MATCH(AE178,B384:B428,0)),G178&amp;""))),N("N6"))</f>
        <v/>
      </c>
      <c r="O178" s="138" t="str">
        <f>IF(1=1,IF(E178="","",O157),N("K27"))</f>
        <v/>
      </c>
      <c r="P178" s="139" t="str">
        <f>IF(1=1,IF(M178="","",IF(AND(ISNUMBER(M178),M178&lt;1,N178="kg"),MAX(1,ROUND(M178*1000,0)),IF(AND(ISNUMBER(M178),M178&lt;1,N178="L"),MAX(1,ROUND(M178*100,0)),ROUND(M178,3)))),N("O27"))</f>
        <v/>
      </c>
      <c r="Q178" s="140" t="str">
        <f>IF(1=1,IF(M178="","",IF(AND(ISNUMBER(M178),M178&lt;1,N178="kg"),"g",IF(AND(ISNUMBER(M178),M178&lt;1,N178="L"),"cl",N178))),N("P27"))</f>
        <v/>
      </c>
      <c r="R178" s="161" t="str">
        <f>IF(1=1,IF(E178="","",IF(F178="","A CONTROLER",IF(NOT(ISNUMBER(F178)),"TEXTE",IF(OR(L178="",L178&lt;=0),"COMMANDE PRINCIPALE INCOMPLETE",IF(G178="","UNITE MANQUANTE",IF(COUNTIF(B384:B428,AE178)=0,"UNITE A CONTROLER","OK")))))),N("Q9"))</f>
        <v/>
      </c>
      <c r="S178" s="105"/>
      <c r="T178" s="141">
        <f t="shared" si="15"/>
        <v>0</v>
      </c>
      <c r="U178" s="133" t="str">
        <f>IF(1=1,IF(E178="","",U157),N("S27"))</f>
        <v/>
      </c>
      <c r="V178" s="133" t="str">
        <f>IF(1=1,IF(E178="","",V157),N("T27"))</f>
        <v/>
      </c>
      <c r="W178" s="135" t="str">
        <f>IF(1=1,IF(OR(U178="",V178="",NOT(ISNUMBER(U178)),NOT(ISNUMBER(V178)),U178=0),"",V178/U178),N("U27"))</f>
        <v/>
      </c>
      <c r="X178" s="136" t="str">
        <f>IF(1=1,IF(OR(W178="",NOT(ISNUMBER(F178))),"",F178*W178*IFERROR(INDEX(D384:D428,MATCH(AE178,B384:B428,0)),1)),N("V7"))</f>
        <v/>
      </c>
      <c r="Y178" s="137" t="str">
        <f>IF(1=1,IF(F178="","",IF(G178="","",IFERROR(INDEX(E384:E428,MATCH(AE178,B384:B428,0)),G178&amp;""))),N("W6"))</f>
        <v/>
      </c>
      <c r="Z178" s="142" t="str">
        <f>IF(1=1,IF(X178="","",IF(AND(ISNUMBER(X178),X178&lt;1,Y178="kg"),MAX(1,ROUND(X178*1000,0)),IF(AND(ISNUMBER(X178),X178&lt;1,Y178="L"),MAX(1,ROUND(X178*100,0)),ROUND(X178,3)))),N("X27"))</f>
        <v/>
      </c>
      <c r="AA178" s="143" t="str">
        <f>IF(1=1,IF(X178="","",IF(AND(ISNUMBER(X178),X178&lt;1,Y178="kg"),"g",IF(AND(ISNUMBER(X178),X178&lt;1,Y178="L"),"cl",Y178))),N("Y27"))</f>
        <v/>
      </c>
      <c r="AB178" s="123" t="str">
        <f>IF(1=1,IF(E178="","",IF(F178="","A CONTROLER",IF(NOT(ISNUMBER(F178)),"TEXTE",IF(OR(W178="",W178&lt;=0),"COMMANDE COUVERTS INCOMPLETE",IF(G178="","UNITE MANQUANTE",IF(COUNTIF(B384:B428,AE178)=0,"UNITE A CONTROLER","OK")))))),N("Z6"))</f>
        <v/>
      </c>
      <c r="AD178" s="144" t="str">
        <f>IF(1=1,IF(E178="","",AD157),N("AB27"))</f>
        <v/>
      </c>
      <c r="AE178" s="125" t="str">
        <f>IF(1=1,IF(G178="","",UPPER(TRIM(SUBSTITUTE(SUBSTITUTE(G178&amp;"",CHAR(160)," ")," "," ")))),N("AC27"))</f>
        <v/>
      </c>
      <c r="AG178" s="5" t="s">
        <v>46</v>
      </c>
    </row>
    <row r="179" spans="1:33" ht="15.75" x14ac:dyDescent="0.25">
      <c r="A179" s="126" t="str">
        <f>IF(1=1,IF(E179="","",A157),N("A28"))</f>
        <v/>
      </c>
      <c r="B179" s="127" t="str">
        <f>IF(1=1,IF(E179="","",B157),N("B28"))</f>
        <v/>
      </c>
      <c r="C179" s="127"/>
      <c r="D179" s="129" t="str">
        <f>IF(ISBLANK(E179),"",LARGE(D157:D178,1)+1)</f>
        <v/>
      </c>
      <c r="E179" s="130"/>
      <c r="F179" s="131"/>
      <c r="G179" s="170"/>
      <c r="H179" s="105"/>
      <c r="I179" s="132" t="str">
        <f>IF(1=1,IF(E179="","",I157),N("H28"))</f>
        <v/>
      </c>
      <c r="J179" s="133" t="str">
        <f>IF(1=1,IF(E179="","",J157),N("I28"))</f>
        <v/>
      </c>
      <c r="K179" s="134" t="str">
        <f>IF(1=1,IF(E179="","",K157),N("J28"))</f>
        <v/>
      </c>
      <c r="L179" s="135" t="str">
        <f>IF(1=1,IF(OR(J179="",O179="",NOT(ISNUMBER(J179)),NOT(ISNUMBER(O179)),J179=0),"",O179/J179),N("L28"))</f>
        <v/>
      </c>
      <c r="M179" s="136" t="str">
        <f>IF(1=1,IF(OR(L179="",NOT(ISNUMBER(F179))),"",F179*L179*IFERROR(INDEX(D384:D428,MATCH(AE179,B384:B428,0)),1)),N("M13"))</f>
        <v/>
      </c>
      <c r="N179" s="137" t="str">
        <f>IF(1=1,IF(F179="","",IF(G179="","",IFERROR(INDEX(E384:E428,MATCH(AE179,B384:B428,0)),G179&amp;""))),N("N6"))</f>
        <v/>
      </c>
      <c r="O179" s="138" t="str">
        <f>IF(1=1,IF(E179="","",O157),N("K28"))</f>
        <v/>
      </c>
      <c r="P179" s="139" t="str">
        <f>IF(1=1,IF(M179="","",IF(AND(ISNUMBER(M179),M179&lt;1,N179="kg"),MAX(1,ROUND(M179*1000,0)),IF(AND(ISNUMBER(M179),M179&lt;1,N179="L"),MAX(1,ROUND(M179*100,0)),ROUND(M179,3)))),N("O28"))</f>
        <v/>
      </c>
      <c r="Q179" s="140" t="str">
        <f>IF(1=1,IF(M179="","",IF(AND(ISNUMBER(M179),M179&lt;1,N179="kg"),"g",IF(AND(ISNUMBER(M179),M179&lt;1,N179="L"),"cl",N179))),N("P28"))</f>
        <v/>
      </c>
      <c r="R179" s="161" t="str">
        <f>IF(1=1,IF(E179="","",IF(F179="","A CONTROLER",IF(NOT(ISNUMBER(F179)),"TEXTE",IF(OR(L179="",L179&lt;=0),"COMMANDE PRINCIPALE INCOMPLETE",IF(G179="","UNITE MANQUANTE",IF(COUNTIF(B384:B428,AE179)=0,"UNITE A CONTROLER","OK")))))),N("Q9"))</f>
        <v/>
      </c>
      <c r="S179" s="105"/>
      <c r="T179" s="141">
        <f t="shared" si="15"/>
        <v>0</v>
      </c>
      <c r="U179" s="133" t="str">
        <f>IF(1=1,IF(E179="","",U157),N("S28"))</f>
        <v/>
      </c>
      <c r="V179" s="133" t="str">
        <f>IF(1=1,IF(E179="","",V157),N("T28"))</f>
        <v/>
      </c>
      <c r="W179" s="135" t="str">
        <f>IF(1=1,IF(OR(U179="",V179="",NOT(ISNUMBER(U179)),NOT(ISNUMBER(V179)),U179=0),"",V179/U179),N("U28"))</f>
        <v/>
      </c>
      <c r="X179" s="136" t="str">
        <f>IF(1=1,IF(OR(W179="",NOT(ISNUMBER(F179))),"",F179*W179*IFERROR(INDEX(D384:D428,MATCH(AE179,B384:B428,0)),1)),N("V7"))</f>
        <v/>
      </c>
      <c r="Y179" s="137" t="str">
        <f>IF(1=1,IF(F179="","",IF(G179="","",IFERROR(INDEX(E384:E428,MATCH(AE179,B384:B428,0)),G179&amp;""))),N("W6"))</f>
        <v/>
      </c>
      <c r="Z179" s="142" t="str">
        <f>IF(1=1,IF(X179="","",IF(AND(ISNUMBER(X179),X179&lt;1,Y179="kg"),MAX(1,ROUND(X179*1000,0)),IF(AND(ISNUMBER(X179),X179&lt;1,Y179="L"),MAX(1,ROUND(X179*100,0)),ROUND(X179,3)))),N("X28"))</f>
        <v/>
      </c>
      <c r="AA179" s="143" t="str">
        <f>IF(1=1,IF(X179="","",IF(AND(ISNUMBER(X179),X179&lt;1,Y179="kg"),"g",IF(AND(ISNUMBER(X179),X179&lt;1,Y179="L"),"cl",Y179))),N("Y28"))</f>
        <v/>
      </c>
      <c r="AB179" s="123" t="str">
        <f>IF(1=1,IF(E179="","",IF(F179="","A CONTROLER",IF(NOT(ISNUMBER(F179)),"TEXTE",IF(OR(W179="",W179&lt;=0),"COMMANDE COUVERTS INCOMPLETE",IF(G179="","UNITE MANQUANTE",IF(COUNTIF(B384:B428,AE179)=0,"UNITE A CONTROLER","OK")))))),N("Z6"))</f>
        <v/>
      </c>
      <c r="AD179" s="144" t="str">
        <f>IF(1=1,IF(E179="","",AD157),N("AB28"))</f>
        <v/>
      </c>
      <c r="AE179" s="125" t="str">
        <f>IF(1=1,IF(G179="","",UPPER(TRIM(SUBSTITUTE(SUBSTITUTE(G179&amp;"",CHAR(160)," ")," "," ")))),N("AC28"))</f>
        <v/>
      </c>
      <c r="AG179" s="5" t="s">
        <v>47</v>
      </c>
    </row>
    <row r="180" spans="1:33" ht="15.75" x14ac:dyDescent="0.25">
      <c r="A180" s="126" t="str">
        <f>IF(1=1,IF(E180="","",A157),N("A29"))</f>
        <v/>
      </c>
      <c r="B180" s="127" t="str">
        <f>IF(1=1,IF(E180="","",B157),N("B29"))</f>
        <v/>
      </c>
      <c r="C180" s="127"/>
      <c r="D180" s="129" t="str">
        <f>IF(ISBLANK(E180),"",LARGE(D157:D179,1)+1)</f>
        <v/>
      </c>
      <c r="E180" s="130"/>
      <c r="F180" s="131"/>
      <c r="G180" s="170"/>
      <c r="H180" s="105"/>
      <c r="I180" s="132" t="str">
        <f>IF(1=1,IF(E180="","",I157),N("H29"))</f>
        <v/>
      </c>
      <c r="J180" s="133" t="str">
        <f>IF(1=1,IF(E180="","",J157),N("I29"))</f>
        <v/>
      </c>
      <c r="K180" s="134" t="str">
        <f>IF(1=1,IF(E180="","",K157),N("J29"))</f>
        <v/>
      </c>
      <c r="L180" s="135" t="str">
        <f>IF(1=1,IF(OR(J180="",O180="",NOT(ISNUMBER(J180)),NOT(ISNUMBER(O180)),J180=0),"",O180/J180),N("L29"))</f>
        <v/>
      </c>
      <c r="M180" s="136" t="str">
        <f>IF(1=1,IF(OR(L180="",NOT(ISNUMBER(F180))),"",F180*L180*IFERROR(INDEX(D384:D428,MATCH(AE180,B384:B428,0)),1)),N("M13"))</f>
        <v/>
      </c>
      <c r="N180" s="137" t="str">
        <f>IF(1=1,IF(F180="","",IF(G180="","",IFERROR(INDEX(E384:E428,MATCH(AE180,B384:B428,0)),G180&amp;""))),N("N6"))</f>
        <v/>
      </c>
      <c r="O180" s="138" t="str">
        <f>IF(1=1,IF(E180="","",O157),N("K29"))</f>
        <v/>
      </c>
      <c r="P180" s="139" t="str">
        <f>IF(1=1,IF(M180="","",IF(AND(ISNUMBER(M180),M180&lt;1,N180="kg"),MAX(1,ROUND(M180*1000,0)),IF(AND(ISNUMBER(M180),M180&lt;1,N180="L"),MAX(1,ROUND(M180*100,0)),ROUND(M180,3)))),N("O29"))</f>
        <v/>
      </c>
      <c r="Q180" s="140" t="str">
        <f>IF(1=1,IF(M180="","",IF(AND(ISNUMBER(M180),M180&lt;1,N180="kg"),"g",IF(AND(ISNUMBER(M180),M180&lt;1,N180="L"),"cl",N180))),N("P29"))</f>
        <v/>
      </c>
      <c r="R180" s="161" t="str">
        <f>IF(1=1,IF(E180="","",IF(F180="","A CONTROLER",IF(NOT(ISNUMBER(F180)),"TEXTE",IF(OR(L180="",L180&lt;=0),"COMMANDE PRINCIPALE INCOMPLETE",IF(G180="","UNITE MANQUANTE",IF(COUNTIF(B384:B428,AE180)=0,"UNITE A CONTROLER","OK")))))),N("Q9"))</f>
        <v/>
      </c>
      <c r="S180" s="105"/>
      <c r="T180" s="141">
        <f t="shared" si="15"/>
        <v>0</v>
      </c>
      <c r="U180" s="133" t="str">
        <f>IF(1=1,IF(E180="","",U157),N("S29"))</f>
        <v/>
      </c>
      <c r="V180" s="133" t="str">
        <f>IF(1=1,IF(E180="","",V157),N("T29"))</f>
        <v/>
      </c>
      <c r="W180" s="135" t="str">
        <f>IF(1=1,IF(OR(U180="",V180="",NOT(ISNUMBER(U180)),NOT(ISNUMBER(V180)),U180=0),"",V180/U180),N("U29"))</f>
        <v/>
      </c>
      <c r="X180" s="136" t="str">
        <f>IF(1=1,IF(OR(W180="",NOT(ISNUMBER(F180))),"",F180*W180*IFERROR(INDEX(D384:D428,MATCH(AE180,B384:B428,0)),1)),N("V7"))</f>
        <v/>
      </c>
      <c r="Y180" s="137" t="str">
        <f>IF(1=1,IF(F180="","",IF(G180="","",IFERROR(INDEX(E384:E428,MATCH(AE180,B384:B428,0)),G180&amp;""))),N("W6"))</f>
        <v/>
      </c>
      <c r="Z180" s="142" t="str">
        <f>IF(1=1,IF(X180="","",IF(AND(ISNUMBER(X180),X180&lt;1,Y180="kg"),MAX(1,ROUND(X180*1000,0)),IF(AND(ISNUMBER(X180),X180&lt;1,Y180="L"),MAX(1,ROUND(X180*100,0)),ROUND(X180,3)))),N("X29"))</f>
        <v/>
      </c>
      <c r="AA180" s="143" t="str">
        <f>IF(1=1,IF(X180="","",IF(AND(ISNUMBER(X180),X180&lt;1,Y180="kg"),"g",IF(AND(ISNUMBER(X180),X180&lt;1,Y180="L"),"cl",Y180))),N("Y29"))</f>
        <v/>
      </c>
      <c r="AB180" s="123" t="str">
        <f>IF(1=1,IF(E180="","",IF(F180="","A CONTROLER",IF(NOT(ISNUMBER(F180)),"TEXTE",IF(OR(W180="",W180&lt;=0),"COMMANDE COUVERTS INCOMPLETE",IF(G180="","UNITE MANQUANTE",IF(COUNTIF(B384:B428,AE180)=0,"UNITE A CONTROLER","OK")))))),N("Z6"))</f>
        <v/>
      </c>
      <c r="AD180" s="144" t="str">
        <f>IF(1=1,IF(E180="","",AD157),N("AB29"))</f>
        <v/>
      </c>
      <c r="AE180" s="125" t="str">
        <f>IF(1=1,IF(G180="","",UPPER(TRIM(SUBSTITUTE(SUBSTITUTE(G180&amp;"",CHAR(160)," ")," "," ")))),N("AC29"))</f>
        <v/>
      </c>
      <c r="AG180" s="5" t="s">
        <v>48</v>
      </c>
    </row>
    <row r="181" spans="1:33" ht="15.75" x14ac:dyDescent="0.25">
      <c r="A181" s="126" t="str">
        <f>IF(1=1,IF(E181="","",A157),N("A30"))</f>
        <v/>
      </c>
      <c r="B181" s="127" t="str">
        <f>IF(1=1,IF(E181="","",B157),N("B30"))</f>
        <v/>
      </c>
      <c r="C181" s="127"/>
      <c r="D181" s="129" t="str">
        <f>IF(ISBLANK(E181),"",LARGE(D157:D180,1)+1)</f>
        <v/>
      </c>
      <c r="E181" s="130"/>
      <c r="F181" s="131"/>
      <c r="G181" s="170"/>
      <c r="H181" s="105"/>
      <c r="I181" s="132" t="str">
        <f>IF(1=1,IF(E181="","",I157),N("H30"))</f>
        <v/>
      </c>
      <c r="J181" s="133" t="str">
        <f>IF(1=1,IF(E181="","",J157),N("I30"))</f>
        <v/>
      </c>
      <c r="K181" s="134" t="str">
        <f>IF(1=1,IF(E181="","",K157),N("J30"))</f>
        <v/>
      </c>
      <c r="L181" s="135" t="str">
        <f>IF(1=1,IF(OR(J181="",O181="",NOT(ISNUMBER(J181)),NOT(ISNUMBER(O181)),J181=0),"",O181/J181),N("L30"))</f>
        <v/>
      </c>
      <c r="M181" s="136" t="str">
        <f>IF(1=1,IF(OR(L181="",NOT(ISNUMBER(F181))),"",F181*L181*IFERROR(INDEX(D384:D428,MATCH(AE181,B384:B428,0)),1)),N("M13"))</f>
        <v/>
      </c>
      <c r="N181" s="137" t="str">
        <f>IF(1=1,IF(F181="","",IF(G181="","",IFERROR(INDEX(E384:E428,MATCH(AE181,B384:B428,0)),G181&amp;""))),N("N6"))</f>
        <v/>
      </c>
      <c r="O181" s="138" t="str">
        <f>IF(1=1,IF(E181="","",O157),N("K30"))</f>
        <v/>
      </c>
      <c r="P181" s="139" t="str">
        <f>IF(1=1,IF(M181="","",IF(AND(ISNUMBER(M181),M181&lt;1,N181="kg"),MAX(1,ROUND(M181*1000,0)),IF(AND(ISNUMBER(M181),M181&lt;1,N181="L"),MAX(1,ROUND(M181*100,0)),ROUND(M181,3)))),N("O30"))</f>
        <v/>
      </c>
      <c r="Q181" s="140" t="str">
        <f>IF(1=1,IF(M181="","",IF(AND(ISNUMBER(M181),M181&lt;1,N181="kg"),"g",IF(AND(ISNUMBER(M181),M181&lt;1,N181="L"),"cl",N181))),N("P30"))</f>
        <v/>
      </c>
      <c r="R181" s="161" t="str">
        <f>IF(1=1,IF(E181="","",IF(F181="","A CONTROLER",IF(NOT(ISNUMBER(F181)),"TEXTE",IF(OR(L181="",L181&lt;=0),"COMMANDE PRINCIPALE INCOMPLETE",IF(G181="","UNITE MANQUANTE",IF(COUNTIF(B384:B428,AE181)=0,"UNITE A CONTROLER","OK")))))),N("Q9"))</f>
        <v/>
      </c>
      <c r="S181" s="105"/>
      <c r="T181" s="141">
        <f t="shared" si="15"/>
        <v>0</v>
      </c>
      <c r="U181" s="133" t="str">
        <f>IF(1=1,IF(E181="","",U157),N("S30"))</f>
        <v/>
      </c>
      <c r="V181" s="133" t="str">
        <f>IF(1=1,IF(E181="","",V157),N("T30"))</f>
        <v/>
      </c>
      <c r="W181" s="135" t="str">
        <f>IF(1=1,IF(OR(U181="",V181="",NOT(ISNUMBER(U181)),NOT(ISNUMBER(V181)),U181=0),"",V181/U181),N("U30"))</f>
        <v/>
      </c>
      <c r="X181" s="136" t="str">
        <f>IF(1=1,IF(OR(W181="",NOT(ISNUMBER(F181))),"",F181*W181*IFERROR(INDEX(D384:D428,MATCH(AE181,B384:B428,0)),1)),N("V7"))</f>
        <v/>
      </c>
      <c r="Y181" s="137" t="str">
        <f>IF(1=1,IF(F181="","",IF(G181="","",IFERROR(INDEX(E384:E428,MATCH(AE181,B384:B428,0)),G181&amp;""))),N("W6"))</f>
        <v/>
      </c>
      <c r="Z181" s="142" t="str">
        <f>IF(1=1,IF(X181="","",IF(AND(ISNUMBER(X181),X181&lt;1,Y181="kg"),MAX(1,ROUND(X181*1000,0)),IF(AND(ISNUMBER(X181),X181&lt;1,Y181="L"),MAX(1,ROUND(X181*100,0)),ROUND(X181,3)))),N("X30"))</f>
        <v/>
      </c>
      <c r="AA181" s="143" t="str">
        <f>IF(1=1,IF(X181="","",IF(AND(ISNUMBER(X181),X181&lt;1,Y181="kg"),"g",IF(AND(ISNUMBER(X181),X181&lt;1,Y181="L"),"cl",Y181))),N("Y30"))</f>
        <v/>
      </c>
      <c r="AB181" s="123" t="str">
        <f>IF(1=1,IF(E181="","",IF(F181="","A CONTROLER",IF(NOT(ISNUMBER(F181)),"TEXTE",IF(OR(W181="",W181&lt;=0),"COMMANDE COUVERTS INCOMPLETE",IF(G181="","UNITE MANQUANTE",IF(COUNTIF(B384:B428,AE181)=0,"UNITE A CONTROLER","OK")))))),N("Z6"))</f>
        <v/>
      </c>
      <c r="AD181" s="144" t="str">
        <f>IF(1=1,IF(E181="","",AD157),N("AB30"))</f>
        <v/>
      </c>
      <c r="AE181" s="125" t="str">
        <f>IF(1=1,IF(G181="","",UPPER(TRIM(SUBSTITUTE(SUBSTITUTE(G181&amp;"",CHAR(160)," ")," "," ")))),N("AC30"))</f>
        <v/>
      </c>
      <c r="AG181" s="5" t="s">
        <v>49</v>
      </c>
    </row>
    <row r="182" spans="1:33" ht="15.75" x14ac:dyDescent="0.25">
      <c r="A182" s="126" t="str">
        <f>IF(1=1,IF(E182="","",A157),N("A31"))</f>
        <v/>
      </c>
      <c r="B182" s="127" t="str">
        <f>IF(1=1,IF(E182="","",B157),N("B31"))</f>
        <v/>
      </c>
      <c r="C182" s="127"/>
      <c r="D182" s="129" t="str">
        <f>IF(ISBLANK(E182),"",LARGE(D157:D181,1)+1)</f>
        <v/>
      </c>
      <c r="E182" s="130"/>
      <c r="F182" s="131"/>
      <c r="G182" s="170"/>
      <c r="H182" s="105"/>
      <c r="I182" s="132" t="str">
        <f>IF(1=1,IF(E182="","",I157),N("H31"))</f>
        <v/>
      </c>
      <c r="J182" s="133" t="str">
        <f>IF(1=1,IF(E182="","",J157),N("I31"))</f>
        <v/>
      </c>
      <c r="K182" s="134" t="str">
        <f>IF(1=1,IF(E182="","",K157),N("J31"))</f>
        <v/>
      </c>
      <c r="L182" s="135" t="str">
        <f>IF(1=1,IF(OR(J182="",O182="",NOT(ISNUMBER(J182)),NOT(ISNUMBER(O182)),J182=0),"",O182/J182),N("L31"))</f>
        <v/>
      </c>
      <c r="M182" s="136" t="str">
        <f>IF(1=1,IF(OR(L182="",NOT(ISNUMBER(F182))),"",F182*L182*IFERROR(INDEX(D384:D428,MATCH(AE182,B384:B428,0)),1)),N("M13"))</f>
        <v/>
      </c>
      <c r="N182" s="137" t="str">
        <f>IF(1=1,IF(F182="","",IF(G182="","",IFERROR(INDEX(E384:E428,MATCH(AE182,B384:B428,0)),G182&amp;""))),N("N6"))</f>
        <v/>
      </c>
      <c r="O182" s="138" t="str">
        <f>IF(1=1,IF(E182="","",O157),N("K31"))</f>
        <v/>
      </c>
      <c r="P182" s="139" t="str">
        <f>IF(1=1,IF(M182="","",IF(AND(ISNUMBER(M182),M182&lt;1,N182="kg"),MAX(1,ROUND(M182*1000,0)),IF(AND(ISNUMBER(M182),M182&lt;1,N182="L"),MAX(1,ROUND(M182*100,0)),ROUND(M182,3)))),N("O31"))</f>
        <v/>
      </c>
      <c r="Q182" s="140" t="str">
        <f>IF(1=1,IF(M182="","",IF(AND(ISNUMBER(M182),M182&lt;1,N182="kg"),"g",IF(AND(ISNUMBER(M182),M182&lt;1,N182="L"),"cl",N182))),N("P31"))</f>
        <v/>
      </c>
      <c r="R182" s="161" t="str">
        <f>IF(1=1,IF(E182="","",IF(F182="","A CONTROLER",IF(NOT(ISNUMBER(F182)),"TEXTE",IF(OR(L182="",L182&lt;=0),"COMMANDE PRINCIPALE INCOMPLETE",IF(G182="","UNITE MANQUANTE",IF(COUNTIF(B384:B428,AE182)=0,"UNITE A CONTROLER","OK")))))),N("Q9"))</f>
        <v/>
      </c>
      <c r="S182" s="105"/>
      <c r="T182" s="141">
        <f t="shared" si="15"/>
        <v>0</v>
      </c>
      <c r="U182" s="133" t="str">
        <f>IF(1=1,IF(E182="","",U157),N("S31"))</f>
        <v/>
      </c>
      <c r="V182" s="133" t="str">
        <f>IF(1=1,IF(E182="","",V157),N("T31"))</f>
        <v/>
      </c>
      <c r="W182" s="135" t="str">
        <f>IF(1=1,IF(OR(U182="",V182="",NOT(ISNUMBER(U182)),NOT(ISNUMBER(V182)),U182=0),"",V182/U182),N("U31"))</f>
        <v/>
      </c>
      <c r="X182" s="136" t="str">
        <f>IF(1=1,IF(OR(W182="",NOT(ISNUMBER(F182))),"",F182*W182*IFERROR(INDEX(D384:D428,MATCH(AE182,B384:B428,0)),1)),N("V7"))</f>
        <v/>
      </c>
      <c r="Y182" s="137" t="str">
        <f>IF(1=1,IF(F182="","",IF(G182="","",IFERROR(INDEX(E384:E428,MATCH(AE182,B384:B428,0)),G182&amp;""))),N("W6"))</f>
        <v/>
      </c>
      <c r="Z182" s="142" t="str">
        <f>IF(1=1,IF(X182="","",IF(AND(ISNUMBER(X182),X182&lt;1,Y182="kg"),MAX(1,ROUND(X182*1000,0)),IF(AND(ISNUMBER(X182),X182&lt;1,Y182="L"),MAX(1,ROUND(X182*100,0)),ROUND(X182,3)))),N("X31"))</f>
        <v/>
      </c>
      <c r="AA182" s="143" t="str">
        <f>IF(1=1,IF(X182="","",IF(AND(ISNUMBER(X182),X182&lt;1,Y182="kg"),"g",IF(AND(ISNUMBER(X182),X182&lt;1,Y182="L"),"cl",Y182))),N("Y31"))</f>
        <v/>
      </c>
      <c r="AB182" s="123" t="str">
        <f>IF(1=1,IF(E182="","",IF(F182="","A CONTROLER",IF(NOT(ISNUMBER(F182)),"TEXTE",IF(OR(W182="",W182&lt;=0),"COMMANDE COUVERTS INCOMPLETE",IF(G182="","UNITE MANQUANTE",IF(COUNTIF(B384:B428,AE182)=0,"UNITE A CONTROLER","OK")))))),N("Z6"))</f>
        <v/>
      </c>
      <c r="AD182" s="144" t="str">
        <f>IF(1=1,IF(E182="","",AD157),N("AB31"))</f>
        <v/>
      </c>
      <c r="AE182" s="125" t="str">
        <f>IF(1=1,IF(G182="","",UPPER(TRIM(SUBSTITUTE(SUBSTITUTE(G182&amp;"",CHAR(160)," ")," "," ")))),N("AC31"))</f>
        <v/>
      </c>
      <c r="AG182" s="5" t="s">
        <v>50</v>
      </c>
    </row>
    <row r="183" spans="1:33" ht="15.75" x14ac:dyDescent="0.25">
      <c r="A183" s="126" t="str">
        <f>IF(1=1,IF(E183="","",A157),N("A32"))</f>
        <v/>
      </c>
      <c r="B183" s="127" t="str">
        <f>IF(1=1,IF(E183="","",B157),N("B32"))</f>
        <v/>
      </c>
      <c r="C183" s="127"/>
      <c r="D183" s="129" t="str">
        <f>IF(ISBLANK(E183),"",LARGE(D157:D182,1)+1)</f>
        <v/>
      </c>
      <c r="E183" s="130"/>
      <c r="F183" s="131"/>
      <c r="G183" s="170"/>
      <c r="H183" s="105"/>
      <c r="I183" s="132" t="str">
        <f>IF(1=1,IF(E183="","",I157),N("H32"))</f>
        <v/>
      </c>
      <c r="J183" s="133" t="str">
        <f>IF(1=1,IF(E183="","",J157),N("I32"))</f>
        <v/>
      </c>
      <c r="K183" s="134" t="str">
        <f>IF(1=1,IF(E183="","",K157),N("J32"))</f>
        <v/>
      </c>
      <c r="L183" s="135" t="str">
        <f>IF(1=1,IF(OR(J183="",O183="",NOT(ISNUMBER(J183)),NOT(ISNUMBER(O183)),J183=0),"",O183/J183),N("L32"))</f>
        <v/>
      </c>
      <c r="M183" s="136" t="str">
        <f>IF(1=1,IF(OR(L183="",NOT(ISNUMBER(F183))),"",F183*L183*IFERROR(INDEX(D384:D428,MATCH(AE183,B384:B428,0)),1)),N("M13"))</f>
        <v/>
      </c>
      <c r="N183" s="137" t="str">
        <f>IF(1=1,IF(F183="","",IF(G183="","",IFERROR(INDEX(E384:E428,MATCH(AE183,B384:B428,0)),G183&amp;""))),N("N6"))</f>
        <v/>
      </c>
      <c r="O183" s="138" t="str">
        <f>IF(1=1,IF(E183="","",O157),N("K32"))</f>
        <v/>
      </c>
      <c r="P183" s="139" t="str">
        <f>IF(1=1,IF(M183="","",IF(AND(ISNUMBER(M183),M183&lt;1,N183="kg"),MAX(1,ROUND(M183*1000,0)),IF(AND(ISNUMBER(M183),M183&lt;1,N183="L"),MAX(1,ROUND(M183*100,0)),ROUND(M183,3)))),N("O32"))</f>
        <v/>
      </c>
      <c r="Q183" s="140" t="str">
        <f>IF(1=1,IF(M183="","",IF(AND(ISNUMBER(M183),M183&lt;1,N183="kg"),"g",IF(AND(ISNUMBER(M183),M183&lt;1,N183="L"),"cl",N183))),N("P32"))</f>
        <v/>
      </c>
      <c r="R183" s="161" t="str">
        <f>IF(1=1,IF(E183="","",IF(F183="","A CONTROLER",IF(NOT(ISNUMBER(F183)),"TEXTE",IF(OR(L183="",L183&lt;=0),"COMMANDE PRINCIPALE INCOMPLETE",IF(G183="","UNITE MANQUANTE",IF(COUNTIF(B384:B428,AE183)=0,"UNITE A CONTROLER","OK")))))),N("Q9"))</f>
        <v/>
      </c>
      <c r="S183" s="105"/>
      <c r="T183" s="141">
        <f t="shared" si="15"/>
        <v>0</v>
      </c>
      <c r="U183" s="133" t="str">
        <f>IF(1=1,IF(E183="","",U157),N("S32"))</f>
        <v/>
      </c>
      <c r="V183" s="133" t="str">
        <f>IF(1=1,IF(E183="","",V157),N("T32"))</f>
        <v/>
      </c>
      <c r="W183" s="135" t="str">
        <f>IF(1=1,IF(OR(U183="",V183="",NOT(ISNUMBER(U183)),NOT(ISNUMBER(V183)),U183=0),"",V183/U183),N("U32"))</f>
        <v/>
      </c>
      <c r="X183" s="136" t="str">
        <f>IF(1=1,IF(OR(W183="",NOT(ISNUMBER(F183))),"",F183*W183*IFERROR(INDEX(D384:D428,MATCH(AE183,B384:B428,0)),1)),N("V7"))</f>
        <v/>
      </c>
      <c r="Y183" s="137" t="str">
        <f>IF(1=1,IF(F183="","",IF(G183="","",IFERROR(INDEX(E384:E428,MATCH(AE183,B384:B428,0)),G183&amp;""))),N("W6"))</f>
        <v/>
      </c>
      <c r="Z183" s="142" t="str">
        <f>IF(1=1,IF(X183="","",IF(AND(ISNUMBER(X183),X183&lt;1,Y183="kg"),MAX(1,ROUND(X183*1000,0)),IF(AND(ISNUMBER(X183),X183&lt;1,Y183="L"),MAX(1,ROUND(X183*100,0)),ROUND(X183,3)))),N("X32"))</f>
        <v/>
      </c>
      <c r="AA183" s="143" t="str">
        <f>IF(1=1,IF(X183="","",IF(AND(ISNUMBER(X183),X183&lt;1,Y183="kg"),"g",IF(AND(ISNUMBER(X183),X183&lt;1,Y183="L"),"cl",Y183))),N("Y32"))</f>
        <v/>
      </c>
      <c r="AB183" s="123" t="str">
        <f>IF(1=1,IF(E183="","",IF(F183="","A CONTROLER",IF(NOT(ISNUMBER(F183)),"TEXTE",IF(OR(W183="",W183&lt;=0),"COMMANDE COUVERTS INCOMPLETE",IF(G183="","UNITE MANQUANTE",IF(COUNTIF(B384:B428,AE183)=0,"UNITE A CONTROLER","OK")))))),N("Z6"))</f>
        <v/>
      </c>
      <c r="AD183" s="144" t="str">
        <f>IF(1=1,IF(E183="","",AD157),N("AB32"))</f>
        <v/>
      </c>
      <c r="AE183" s="125" t="str">
        <f>IF(1=1,IF(G183="","",UPPER(TRIM(SUBSTITUTE(SUBSTITUTE(G183&amp;"",CHAR(160)," ")," "," ")))),N("AC32"))</f>
        <v/>
      </c>
      <c r="AG183" s="244" t="s">
        <v>51</v>
      </c>
    </row>
    <row r="184" spans="1:33" ht="15.75" x14ac:dyDescent="0.25">
      <c r="A184" s="126" t="str">
        <f>IF(1=1,IF(E184="","",A157),N("A33"))</f>
        <v/>
      </c>
      <c r="B184" s="127" t="str">
        <f>IF(1=1,IF(E184="","",B157),N("B33"))</f>
        <v/>
      </c>
      <c r="C184" s="127"/>
      <c r="D184" s="129" t="str">
        <f>IF(ISBLANK(E184),"",LARGE(D157:D183,1)+1)</f>
        <v/>
      </c>
      <c r="E184" s="130"/>
      <c r="F184" s="131"/>
      <c r="G184" s="170"/>
      <c r="H184" s="105"/>
      <c r="I184" s="132" t="str">
        <f>IF(1=1,IF(E184="","",I157),N("H33"))</f>
        <v/>
      </c>
      <c r="J184" s="133" t="str">
        <f>IF(1=1,IF(E184="","",J157),N("I33"))</f>
        <v/>
      </c>
      <c r="K184" s="134" t="str">
        <f>IF(1=1,IF(E184="","",K157),N("J33"))</f>
        <v/>
      </c>
      <c r="L184" s="135" t="str">
        <f>IF(1=1,IF(OR(J184="",O184="",NOT(ISNUMBER(J184)),NOT(ISNUMBER(O184)),J184=0),"",O184/J184),N("L33"))</f>
        <v/>
      </c>
      <c r="M184" s="136" t="str">
        <f>IF(1=1,IF(OR(L184="",NOT(ISNUMBER(F184))),"",F184*L184*IFERROR(INDEX(D384:D428,MATCH(AE184,B384:B428,0)),1)),N("M13"))</f>
        <v/>
      </c>
      <c r="N184" s="137" t="str">
        <f>IF(1=1,IF(F184="","",IF(G184="","",IFERROR(INDEX(E384:E428,MATCH(AE184,B384:B428,0)),G184&amp;""))),N("N6"))</f>
        <v/>
      </c>
      <c r="O184" s="138" t="str">
        <f>IF(1=1,IF(E184="","",O157),N("K33"))</f>
        <v/>
      </c>
      <c r="P184" s="139" t="str">
        <f>IF(1=1,IF(M184="","",IF(AND(ISNUMBER(M184),M184&lt;1,N184="kg"),MAX(1,ROUND(M184*1000,0)),IF(AND(ISNUMBER(M184),M184&lt;1,N184="L"),MAX(1,ROUND(M184*100,0)),ROUND(M184,3)))),N("O33"))</f>
        <v/>
      </c>
      <c r="Q184" s="140" t="str">
        <f>IF(1=1,IF(M184="","",IF(AND(ISNUMBER(M184),M184&lt;1,N184="kg"),"g",IF(AND(ISNUMBER(M184),M184&lt;1,N184="L"),"cl",N184))),N("P33"))</f>
        <v/>
      </c>
      <c r="R184" s="161" t="str">
        <f>IF(1=1,IF(E184="","",IF(F184="","A CONTROLER",IF(NOT(ISNUMBER(F184)),"TEXTE",IF(OR(L184="",L184&lt;=0),"COMMANDE PRINCIPALE INCOMPLETE",IF(G184="","UNITE MANQUANTE",IF(COUNTIF(B384:B428,AE184)=0,"UNITE A CONTROLER","OK")))))),N("Q9"))</f>
        <v/>
      </c>
      <c r="S184" s="105"/>
      <c r="T184" s="141">
        <f t="shared" si="15"/>
        <v>0</v>
      </c>
      <c r="U184" s="133" t="str">
        <f>IF(1=1,IF(E184="","",U157),N("S33"))</f>
        <v/>
      </c>
      <c r="V184" s="133" t="str">
        <f>IF(1=1,IF(E184="","",V157),N("T33"))</f>
        <v/>
      </c>
      <c r="W184" s="135" t="str">
        <f>IF(1=1,IF(OR(U184="",V184="",NOT(ISNUMBER(U184)),NOT(ISNUMBER(V184)),U184=0),"",V184/U184),N("U33"))</f>
        <v/>
      </c>
      <c r="X184" s="136" t="str">
        <f>IF(1=1,IF(OR(W184="",NOT(ISNUMBER(F184))),"",F184*W184*IFERROR(INDEX(D384:D428,MATCH(AE184,B384:B428,0)),1)),N("V7"))</f>
        <v/>
      </c>
      <c r="Y184" s="137" t="str">
        <f>IF(1=1,IF(F184="","",IF(G184="","",IFERROR(INDEX(E384:E428,MATCH(AE184,B384:B428,0)),G184&amp;""))),N("W6"))</f>
        <v/>
      </c>
      <c r="Z184" s="142" t="str">
        <f>IF(1=1,IF(X184="","",IF(AND(ISNUMBER(X184),X184&lt;1,Y184="kg"),MAX(1,ROUND(X184*1000,0)),IF(AND(ISNUMBER(X184),X184&lt;1,Y184="L"),MAX(1,ROUND(X184*100,0)),ROUND(X184,3)))),N("X33"))</f>
        <v/>
      </c>
      <c r="AA184" s="143" t="str">
        <f>IF(1=1,IF(X184="","",IF(AND(ISNUMBER(X184),X184&lt;1,Y184="kg"),"g",IF(AND(ISNUMBER(X184),X184&lt;1,Y184="L"),"cl",Y184))),N("Y33"))</f>
        <v/>
      </c>
      <c r="AB184" s="123" t="str">
        <f>IF(1=1,IF(E184="","",IF(F184="","A CONTROLER",IF(NOT(ISNUMBER(F184)),"TEXTE",IF(OR(W184="",W184&lt;=0),"COMMANDE COUVERTS INCOMPLETE",IF(G184="","UNITE MANQUANTE",IF(COUNTIF(B384:B428,AE184)=0,"UNITE A CONTROLER","OK")))))),N("Z6"))</f>
        <v/>
      </c>
      <c r="AD184" s="144" t="str">
        <f>IF(1=1,IF(E184="","",AD157),N("AB33"))</f>
        <v/>
      </c>
      <c r="AE184" s="125" t="str">
        <f>IF(1=1,IF(G184="","",UPPER(TRIM(SUBSTITUTE(SUBSTITUTE(G184&amp;"",CHAR(160)," ")," "," ")))),N("AC33"))</f>
        <v/>
      </c>
      <c r="AG184" s="244" t="s">
        <v>54</v>
      </c>
    </row>
    <row r="185" spans="1:33" ht="15.75" x14ac:dyDescent="0.25">
      <c r="A185" s="126" t="str">
        <f>IF(1=1,IF(E185="","",A157),N("A34"))</f>
        <v/>
      </c>
      <c r="B185" s="127" t="str">
        <f>IF(1=1,IF(E185="","",B157),N("B34"))</f>
        <v/>
      </c>
      <c r="C185" s="127"/>
      <c r="D185" s="129" t="str">
        <f>IF(ISBLANK(E185),"",LARGE(D157:D184,1)+1)</f>
        <v/>
      </c>
      <c r="E185" s="130"/>
      <c r="F185" s="131"/>
      <c r="G185" s="170"/>
      <c r="H185" s="105"/>
      <c r="I185" s="132" t="str">
        <f>IF(1=1,IF(E185="","",I157),N("H34"))</f>
        <v/>
      </c>
      <c r="J185" s="133" t="str">
        <f>IF(1=1,IF(E185="","",J157),N("I34"))</f>
        <v/>
      </c>
      <c r="K185" s="134" t="str">
        <f>IF(1=1,IF(E185="","",K157),N("J34"))</f>
        <v/>
      </c>
      <c r="L185" s="135" t="str">
        <f>IF(1=1,IF(OR(J185="",O185="",NOT(ISNUMBER(J185)),NOT(ISNUMBER(O185)),J185=0),"",O185/J185),N("L34"))</f>
        <v/>
      </c>
      <c r="M185" s="136" t="str">
        <f>IF(1=1,IF(OR(L185="",NOT(ISNUMBER(F185))),"",F185*L185*IFERROR(INDEX(D384:D428,MATCH(AE185,B384:B428,0)),1)),N("M13"))</f>
        <v/>
      </c>
      <c r="N185" s="137" t="str">
        <f>IF(1=1,IF(F185="","",IF(G185="","",IFERROR(INDEX(E384:E428,MATCH(AE185,B384:B428,0)),G185&amp;""))),N("N6"))</f>
        <v/>
      </c>
      <c r="O185" s="138" t="str">
        <f>IF(1=1,IF(E185="","",O157),N("K34"))</f>
        <v/>
      </c>
      <c r="P185" s="139" t="str">
        <f>IF(1=1,IF(M185="","",IF(AND(ISNUMBER(M185),M185&lt;1,N185="kg"),MAX(1,ROUND(M185*1000,0)),IF(AND(ISNUMBER(M185),M185&lt;1,N185="L"),MAX(1,ROUND(M185*100,0)),ROUND(M185,3)))),N("O34"))</f>
        <v/>
      </c>
      <c r="Q185" s="140" t="str">
        <f>IF(1=1,IF(M185="","",IF(AND(ISNUMBER(M185),M185&lt;1,N185="kg"),"g",IF(AND(ISNUMBER(M185),M185&lt;1,N185="L"),"cl",N185))),N("P34"))</f>
        <v/>
      </c>
      <c r="R185" s="161" t="str">
        <f>IF(1=1,IF(E185="","",IF(F185="","A CONTROLER",IF(NOT(ISNUMBER(F185)),"TEXTE",IF(OR(L185="",L185&lt;=0),"COMMANDE PRINCIPALE INCOMPLETE",IF(G185="","UNITE MANQUANTE",IF(COUNTIF(B384:B428,AE185)=0,"UNITE A CONTROLER","OK")))))),N("Q9"))</f>
        <v/>
      </c>
      <c r="S185" s="105"/>
      <c r="T185" s="141">
        <f t="shared" si="15"/>
        <v>0</v>
      </c>
      <c r="U185" s="133" t="str">
        <f>IF(1=1,IF(E185="","",U157),N("S34"))</f>
        <v/>
      </c>
      <c r="V185" s="133" t="str">
        <f>IF(1=1,IF(E185="","",V157),N("T34"))</f>
        <v/>
      </c>
      <c r="W185" s="135" t="str">
        <f>IF(1=1,IF(OR(U185="",V185="",NOT(ISNUMBER(U185)),NOT(ISNUMBER(V185)),U185=0),"",V185/U185),N("U34"))</f>
        <v/>
      </c>
      <c r="X185" s="136" t="str">
        <f>IF(1=1,IF(OR(W185="",NOT(ISNUMBER(F185))),"",F185*W185*IFERROR(INDEX(D384:D428,MATCH(AE185,B384:B428,0)),1)),N("V7"))</f>
        <v/>
      </c>
      <c r="Y185" s="137" t="str">
        <f>IF(1=1,IF(F185="","",IF(G185="","",IFERROR(INDEX(E384:E428,MATCH(AE185,B384:B428,0)),G185&amp;""))),N("W6"))</f>
        <v/>
      </c>
      <c r="Z185" s="142" t="str">
        <f>IF(1=1,IF(X185="","",IF(AND(ISNUMBER(X185),X185&lt;1,Y185="kg"),MAX(1,ROUND(X185*1000,0)),IF(AND(ISNUMBER(X185),X185&lt;1,Y185="L"),MAX(1,ROUND(X185*100,0)),ROUND(X185,3)))),N("X34"))</f>
        <v/>
      </c>
      <c r="AA185" s="143" t="str">
        <f>IF(1=1,IF(X185="","",IF(AND(ISNUMBER(X185),X185&lt;1,Y185="kg"),"g",IF(AND(ISNUMBER(X185),X185&lt;1,Y185="L"),"cl",Y185))),N("Y34"))</f>
        <v/>
      </c>
      <c r="AB185" s="123" t="str">
        <f>IF(1=1,IF(E185="","",IF(F185="","A CONTROLER",IF(NOT(ISNUMBER(F185)),"TEXTE",IF(OR(W185="",W185&lt;=0),"COMMANDE COUVERTS INCOMPLETE",IF(G185="","UNITE MANQUANTE",IF(COUNTIF(B384:B428,AE185)=0,"UNITE A CONTROLER","OK")))))),N("Z6"))</f>
        <v/>
      </c>
      <c r="AD185" s="144" t="str">
        <f>IF(1=1,IF(E185="","",AD157),N("AB34"))</f>
        <v/>
      </c>
      <c r="AE185" s="125" t="str">
        <f>IF(1=1,IF(G185="","",UPPER(TRIM(SUBSTITUTE(SUBSTITUTE(G185&amp;"",CHAR(160)," ")," "," ")))),N("AC34"))</f>
        <v/>
      </c>
      <c r="AG185" s="244" t="s">
        <v>56</v>
      </c>
    </row>
    <row r="186" spans="1:33" ht="15.75" x14ac:dyDescent="0.25">
      <c r="A186" s="126" t="str">
        <f>IF(1=1,IF(E186="","",A157),N("A35"))</f>
        <v/>
      </c>
      <c r="B186" s="127" t="str">
        <f>IF(1=1,IF(E186="","",B157),N("B35"))</f>
        <v/>
      </c>
      <c r="C186" s="127"/>
      <c r="D186" s="129" t="str">
        <f>IF(ISBLANK(E186),"",LARGE(D157:D185,1)+1)</f>
        <v/>
      </c>
      <c r="E186" s="130"/>
      <c r="F186" s="131"/>
      <c r="G186" s="170"/>
      <c r="H186" s="105"/>
      <c r="I186" s="132" t="str">
        <f>IF(1=1,IF(E186="","",I157),N("H35"))</f>
        <v/>
      </c>
      <c r="J186" s="133" t="str">
        <f>IF(1=1,IF(E186="","",J157),N("I35"))</f>
        <v/>
      </c>
      <c r="K186" s="134" t="str">
        <f>IF(1=1,IF(E186="","",K157),N("J35"))</f>
        <v/>
      </c>
      <c r="L186" s="135" t="str">
        <f>IF(1=1,IF(OR(J186="",O186="",NOT(ISNUMBER(J186)),NOT(ISNUMBER(O186)),J186=0),"",O186/J186),N("L35"))</f>
        <v/>
      </c>
      <c r="M186" s="136" t="str">
        <f>IF(1=1,IF(OR(L186="",NOT(ISNUMBER(F186))),"",F186*L186*IFERROR(INDEX(D384:D428,MATCH(AE186,B384:B428,0)),1)),N("M13"))</f>
        <v/>
      </c>
      <c r="N186" s="137" t="str">
        <f>IF(1=1,IF(F186="","",IF(G186="","",IFERROR(INDEX(E384:E428,MATCH(AE186,B384:B428,0)),G186&amp;""))),N("N6"))</f>
        <v/>
      </c>
      <c r="O186" s="138" t="str">
        <f>IF(1=1,IF(E186="","",O157),N("K35"))</f>
        <v/>
      </c>
      <c r="P186" s="139" t="str">
        <f>IF(1=1,IF(M186="","",IF(AND(ISNUMBER(M186),M186&lt;1,N186="kg"),MAX(1,ROUND(M186*1000,0)),IF(AND(ISNUMBER(M186),M186&lt;1,N186="L"),MAX(1,ROUND(M186*100,0)),ROUND(M186,3)))),N("O35"))</f>
        <v/>
      </c>
      <c r="Q186" s="140" t="str">
        <f>IF(1=1,IF(M186="","",IF(AND(ISNUMBER(M186),M186&lt;1,N186="kg"),"g",IF(AND(ISNUMBER(M186),M186&lt;1,N186="L"),"cl",N186))),N("P35"))</f>
        <v/>
      </c>
      <c r="R186" s="161" t="str">
        <f>IF(1=1,IF(E186="","",IF(F186="","A CONTROLER",IF(NOT(ISNUMBER(F186)),"TEXTE",IF(OR(L186="",L186&lt;=0),"COMMANDE PRINCIPALE INCOMPLETE",IF(G186="","UNITE MANQUANTE",IF(COUNTIF(B384:B428,AE186)=0,"UNITE A CONTROLER","OK")))))),N("Q9"))</f>
        <v/>
      </c>
      <c r="S186" s="105"/>
      <c r="T186" s="141">
        <f t="shared" si="15"/>
        <v>0</v>
      </c>
      <c r="U186" s="133" t="str">
        <f>IF(1=1,IF(E186="","",U157),N("S35"))</f>
        <v/>
      </c>
      <c r="V186" s="133" t="str">
        <f>IF(1=1,IF(E186="","",V157),N("T35"))</f>
        <v/>
      </c>
      <c r="W186" s="135" t="str">
        <f>IF(1=1,IF(OR(U186="",V186="",NOT(ISNUMBER(U186)),NOT(ISNUMBER(V186)),U186=0),"",V186/U186),N("U35"))</f>
        <v/>
      </c>
      <c r="X186" s="136" t="str">
        <f>IF(1=1,IF(OR(W186="",NOT(ISNUMBER(F186))),"",F186*W186*IFERROR(INDEX(D384:D428,MATCH(AE186,B384:B428,0)),1)),N("V7"))</f>
        <v/>
      </c>
      <c r="Y186" s="137" t="str">
        <f>IF(1=1,IF(F186="","",IF(G186="","",IFERROR(INDEX(E384:E428,MATCH(AE186,B384:B428,0)),G186&amp;""))),N("W6"))</f>
        <v/>
      </c>
      <c r="Z186" s="142" t="str">
        <f>IF(1=1,IF(X186="","",IF(AND(ISNUMBER(X186),X186&lt;1,Y186="kg"),MAX(1,ROUND(X186*1000,0)),IF(AND(ISNUMBER(X186),X186&lt;1,Y186="L"),MAX(1,ROUND(X186*100,0)),ROUND(X186,3)))),N("X35"))</f>
        <v/>
      </c>
      <c r="AA186" s="143" t="str">
        <f>IF(1=1,IF(X186="","",IF(AND(ISNUMBER(X186),X186&lt;1,Y186="kg"),"g",IF(AND(ISNUMBER(X186),X186&lt;1,Y186="L"),"cl",Y186))),N("Y35"))</f>
        <v/>
      </c>
      <c r="AB186" s="123" t="str">
        <f>IF(1=1,IF(E186="","",IF(F186="","A CONTROLER",IF(NOT(ISNUMBER(F186)),"TEXTE",IF(OR(W186="",W186&lt;=0),"COMMANDE COUVERTS INCOMPLETE",IF(G186="","UNITE MANQUANTE",IF(COUNTIF(B384:B428,AE186)=0,"UNITE A CONTROLER","OK")))))),N("Z6"))</f>
        <v/>
      </c>
      <c r="AD186" s="144" t="str">
        <f>IF(1=1,IF(E186="","",AD157),N("AB35"))</f>
        <v/>
      </c>
      <c r="AE186" s="125" t="str">
        <f>IF(1=1,IF(G186="","",UPPER(TRIM(SUBSTITUTE(SUBSTITUTE(G186&amp;"",CHAR(160)," ")," "," ")))),N("AC35"))</f>
        <v/>
      </c>
      <c r="AG186" s="244" t="s">
        <v>58</v>
      </c>
    </row>
    <row r="187" spans="1:33" ht="15.75" x14ac:dyDescent="0.25">
      <c r="A187" s="126" t="str">
        <f>IF(1=1,IF(E187="","",A157),N("A36"))</f>
        <v/>
      </c>
      <c r="B187" s="127" t="str">
        <f>IF(1=1,IF(E187="","",B157),N("B36"))</f>
        <v/>
      </c>
      <c r="C187" s="127"/>
      <c r="D187" s="129" t="str">
        <f>IF(ISBLANK(E187),"",LARGE(D157:D186,1)+1)</f>
        <v/>
      </c>
      <c r="E187" s="130"/>
      <c r="F187" s="131"/>
      <c r="G187" s="170"/>
      <c r="H187" s="105"/>
      <c r="I187" s="132" t="str">
        <f>IF(1=1,IF(E187="","",I157),N("H36"))</f>
        <v/>
      </c>
      <c r="J187" s="133" t="str">
        <f>IF(1=1,IF(E187="","",J157),N("I36"))</f>
        <v/>
      </c>
      <c r="K187" s="134" t="str">
        <f>IF(1=1,IF(E187="","",K157),N("J36"))</f>
        <v/>
      </c>
      <c r="L187" s="135" t="str">
        <f>IF(1=1,IF(OR(J187="",O187="",NOT(ISNUMBER(J187)),NOT(ISNUMBER(O187)),J187=0),"",O187/J187),N("L36"))</f>
        <v/>
      </c>
      <c r="M187" s="136" t="str">
        <f>IF(1=1,IF(OR(L187="",NOT(ISNUMBER(F187))),"",F187*L187*IFERROR(INDEX(D384:D428,MATCH(AE187,B384:B428,0)),1)),N("M13"))</f>
        <v/>
      </c>
      <c r="N187" s="137" t="str">
        <f>IF(1=1,IF(F187="","",IF(G187="","",IFERROR(INDEX(E384:E428,MATCH(AE187,B384:B428,0)),G187&amp;""))),N("N6"))</f>
        <v/>
      </c>
      <c r="O187" s="138" t="str">
        <f>IF(1=1,IF(E187="","",O157),N("K36"))</f>
        <v/>
      </c>
      <c r="P187" s="139" t="str">
        <f>IF(1=1,IF(M187="","",IF(AND(ISNUMBER(M187),M187&lt;1,N187="kg"),MAX(1,ROUND(M187*1000,0)),IF(AND(ISNUMBER(M187),M187&lt;1,N187="L"),MAX(1,ROUND(M187*100,0)),ROUND(M187,3)))),N("O36"))</f>
        <v/>
      </c>
      <c r="Q187" s="140" t="str">
        <f>IF(1=1,IF(M187="","",IF(AND(ISNUMBER(M187),M187&lt;1,N187="kg"),"g",IF(AND(ISNUMBER(M187),M187&lt;1,N187="L"),"cl",N187))),N("P36"))</f>
        <v/>
      </c>
      <c r="R187" s="161" t="str">
        <f>IF(1=1,IF(E187="","",IF(F187="","A CONTROLER",IF(NOT(ISNUMBER(F187)),"TEXTE",IF(OR(L187="",L187&lt;=0),"COMMANDE PRINCIPALE INCOMPLETE",IF(G187="","UNITE MANQUANTE",IF(COUNTIF(B384:B428,AE187)=0,"UNITE A CONTROLER","OK")))))),N("Q9"))</f>
        <v/>
      </c>
      <c r="S187" s="105"/>
      <c r="T187" s="141">
        <f t="shared" si="15"/>
        <v>0</v>
      </c>
      <c r="U187" s="133" t="str">
        <f>IF(1=1,IF(E187="","",U157),N("S36"))</f>
        <v/>
      </c>
      <c r="V187" s="133" t="str">
        <f>IF(1=1,IF(E187="","",V157),N("T36"))</f>
        <v/>
      </c>
      <c r="W187" s="135" t="str">
        <f>IF(1=1,IF(OR(U187="",V187="",NOT(ISNUMBER(U187)),NOT(ISNUMBER(V187)),U187=0),"",V187/U187),N("U36"))</f>
        <v/>
      </c>
      <c r="X187" s="136" t="str">
        <f>IF(1=1,IF(OR(W187="",NOT(ISNUMBER(F187))),"",F187*W187*IFERROR(INDEX(D384:D428,MATCH(AE187,B384:B428,0)),1)),N("V7"))</f>
        <v/>
      </c>
      <c r="Y187" s="137" t="str">
        <f>IF(1=1,IF(F187="","",IF(G187="","",IFERROR(INDEX(E384:E428,MATCH(AE187,B384:B428,0)),G187&amp;""))),N("W6"))</f>
        <v/>
      </c>
      <c r="Z187" s="142" t="str">
        <f>IF(1=1,IF(X187="","",IF(AND(ISNUMBER(X187),X187&lt;1,Y187="kg"),MAX(1,ROUND(X187*1000,0)),IF(AND(ISNUMBER(X187),X187&lt;1,Y187="L"),MAX(1,ROUND(X187*100,0)),ROUND(X187,3)))),N("X36"))</f>
        <v/>
      </c>
      <c r="AA187" s="143" t="str">
        <f>IF(1=1,IF(X187="","",IF(AND(ISNUMBER(X187),X187&lt;1,Y187="kg"),"g",IF(AND(ISNUMBER(X187),X187&lt;1,Y187="L"),"cl",Y187))),N("Y36"))</f>
        <v/>
      </c>
      <c r="AB187" s="123" t="str">
        <f>IF(1=1,IF(E187="","",IF(F187="","A CONTROLER",IF(NOT(ISNUMBER(F187)),"TEXTE",IF(OR(W187="",W187&lt;=0),"COMMANDE COUVERTS INCOMPLETE",IF(G187="","UNITE MANQUANTE",IF(COUNTIF(B384:B428,AE187)=0,"UNITE A CONTROLER","OK")))))),N("Z6"))</f>
        <v/>
      </c>
      <c r="AD187" s="144" t="str">
        <f>IF(1=1,IF(E187="","",AD157),N("AB36"))</f>
        <v/>
      </c>
      <c r="AE187" s="125" t="str">
        <f>IF(1=1,IF(G187="","",UPPER(TRIM(SUBSTITUTE(SUBSTITUTE(G187&amp;"",CHAR(160)," ")," "," ")))),N("AC36"))</f>
        <v/>
      </c>
      <c r="AG187" s="244" t="s">
        <v>60</v>
      </c>
    </row>
    <row r="188" spans="1:33" ht="24" customHeight="1" x14ac:dyDescent="0.25">
      <c r="A188" s="126" t="str">
        <f>IF(1=1,IF(E188="","",A157),N("A37"))</f>
        <v/>
      </c>
      <c r="B188" s="127" t="str">
        <f>IF(1=1,IF(E188="","",B157),N("B37"))</f>
        <v/>
      </c>
      <c r="C188" s="127"/>
      <c r="D188" s="129" t="str">
        <f>IF(ISBLANK(E188),"",LARGE(D157:D187,1)+1)</f>
        <v/>
      </c>
      <c r="E188" s="130"/>
      <c r="F188" s="131"/>
      <c r="G188" s="170"/>
      <c r="H188" s="105"/>
      <c r="I188" s="132" t="str">
        <f>IF(1=1,IF(E188="","",I157),N("H37"))</f>
        <v/>
      </c>
      <c r="J188" s="133" t="str">
        <f>IF(1=1,IF(E188="","",J157),N("I37"))</f>
        <v/>
      </c>
      <c r="K188" s="134" t="str">
        <f>IF(1=1,IF(E188="","",K157),N("J37"))</f>
        <v/>
      </c>
      <c r="L188" s="135" t="str">
        <f>IF(1=1,IF(OR(J188="",O188="",NOT(ISNUMBER(J188)),NOT(ISNUMBER(O188)),J188=0),"",O188/J188),N("L37"))</f>
        <v/>
      </c>
      <c r="M188" s="136" t="str">
        <f>IF(1=1,IF(OR(L188="",NOT(ISNUMBER(F188))),"",F188*L188*IFERROR(INDEX(D384:D428,MATCH(AE188,B384:B428,0)),1)),N("M13"))</f>
        <v/>
      </c>
      <c r="N188" s="137" t="str">
        <f>IF(1=1,IF(F188="","",IF(G188="","",IFERROR(INDEX(E384:E428,MATCH(AE188,B384:B428,0)),G188&amp;""))),N("N6"))</f>
        <v/>
      </c>
      <c r="O188" s="138" t="str">
        <f>IF(1=1,IF(E188="","",O157),N("K37"))</f>
        <v/>
      </c>
      <c r="P188" s="139" t="str">
        <f>IF(1=1,IF(M188="","",IF(AND(ISNUMBER(M188),M188&lt;1,N188="kg"),MAX(1,ROUND(M188*1000,0)),IF(AND(ISNUMBER(M188),M188&lt;1,N188="L"),MAX(1,ROUND(M188*100,0)),ROUND(M188,3)))),N("O37"))</f>
        <v/>
      </c>
      <c r="Q188" s="140" t="str">
        <f>IF(1=1,IF(M188="","",IF(AND(ISNUMBER(M188),M188&lt;1,N188="kg"),"g",IF(AND(ISNUMBER(M188),M188&lt;1,N188="L"),"cl",N188))),N("P37"))</f>
        <v/>
      </c>
      <c r="R188" s="161" t="str">
        <f>IF(1=1,IF(E188="","",IF(F188="","A CONTROLER",IF(NOT(ISNUMBER(F188)),"TEXTE",IF(OR(L188="",L188&lt;=0),"COMMANDE PRINCIPALE INCOMPLETE",IF(G188="","UNITE MANQUANTE",IF(COUNTIF(B384:B428,AE188)=0,"UNITE A CONTROLER","OK")))))),N("Q9"))</f>
        <v/>
      </c>
      <c r="S188" s="105"/>
      <c r="T188" s="141">
        <f t="shared" si="15"/>
        <v>0</v>
      </c>
      <c r="U188" s="133" t="str">
        <f>IF(1=1,IF(E188="","",U157),N("S37"))</f>
        <v/>
      </c>
      <c r="V188" s="133" t="str">
        <f>IF(1=1,IF(E188="","",V157),N("T37"))</f>
        <v/>
      </c>
      <c r="W188" s="135" t="str">
        <f>IF(1=1,IF(OR(U188="",V188="",NOT(ISNUMBER(U188)),NOT(ISNUMBER(V188)),U188=0),"",V188/U188),N("U37"))</f>
        <v/>
      </c>
      <c r="X188" s="136" t="str">
        <f>IF(1=1,IF(OR(W188="",NOT(ISNUMBER(F188))),"",F188*W188*IFERROR(INDEX(D384:D428,MATCH(AE188,B384:B428,0)),1)),N("V7"))</f>
        <v/>
      </c>
      <c r="Y188" s="137" t="str">
        <f>IF(1=1,IF(F188="","",IF(G188="","",IFERROR(INDEX(E384:E428,MATCH(AE188,B384:B428,0)),G188&amp;""))),N("W6"))</f>
        <v/>
      </c>
      <c r="Z188" s="142" t="str">
        <f>IF(1=1,IF(X188="","",IF(AND(ISNUMBER(X188),X188&lt;1,Y188="kg"),MAX(1,ROUND(X188*1000,0)),IF(AND(ISNUMBER(X188),X188&lt;1,Y188="L"),MAX(1,ROUND(X188*100,0)),ROUND(X188,3)))),N("X37"))</f>
        <v/>
      </c>
      <c r="AA188" s="143" t="str">
        <f>IF(1=1,IF(X188="","",IF(AND(ISNUMBER(X188),X188&lt;1,Y188="kg"),"g",IF(AND(ISNUMBER(X188),X188&lt;1,Y188="L"),"cl",Y188))),N("Y37"))</f>
        <v/>
      </c>
      <c r="AB188" s="123" t="str">
        <f>IF(1=1,IF(E188="","",IF(F188="","A CONTROLER",IF(NOT(ISNUMBER(F188)),"TEXTE",IF(OR(W188="",W188&lt;=0),"COMMANDE COUVERTS INCOMPLETE",IF(G188="","UNITE MANQUANTE",IF(COUNTIF(B384:B428,AE188)=0,"UNITE A CONTROLER","OK")))))),N("Z6"))</f>
        <v/>
      </c>
      <c r="AD188" s="144" t="str">
        <f>IF(1=1,IF(E188="","",AD157),N("AB37"))</f>
        <v/>
      </c>
      <c r="AE188" s="125" t="str">
        <f>IF(1=1,IF(G188="","",UPPER(TRIM(SUBSTITUTE(SUBSTITUTE(G188&amp;"",CHAR(160)," ")," "," ")))),N("AC37"))</f>
        <v/>
      </c>
      <c r="AG188" s="244" t="s">
        <v>62</v>
      </c>
    </row>
    <row r="189" spans="1:33" ht="15.75" x14ac:dyDescent="0.25">
      <c r="A189" s="126" t="str">
        <f>IF(1=1,IF(E189="","",A157),N("A38"))</f>
        <v/>
      </c>
      <c r="B189" s="127" t="str">
        <f>IF(1=1,IF(E189="","",B157),N("B38"))</f>
        <v/>
      </c>
      <c r="C189" s="127"/>
      <c r="D189" s="129" t="str">
        <f>IF(ISBLANK(E189),"",LARGE(D157:D188,1)+1)</f>
        <v/>
      </c>
      <c r="E189" s="130"/>
      <c r="F189" s="131"/>
      <c r="G189" s="170"/>
      <c r="H189" s="105"/>
      <c r="I189" s="132" t="str">
        <f>IF(1=1,IF(E189="","",I157),N("H38"))</f>
        <v/>
      </c>
      <c r="J189" s="133" t="str">
        <f>IF(1=1,IF(E189="","",J157),N("I38"))</f>
        <v/>
      </c>
      <c r="K189" s="134" t="str">
        <f>IF(1=1,IF(E189="","",K157),N("J38"))</f>
        <v/>
      </c>
      <c r="L189" s="135" t="str">
        <f>IF(1=1,IF(OR(J189="",O189="",NOT(ISNUMBER(J189)),NOT(ISNUMBER(O189)),J189=0),"",O189/J189),N("L38"))</f>
        <v/>
      </c>
      <c r="M189" s="136" t="str">
        <f>IF(1=1,IF(OR(L189="",NOT(ISNUMBER(F189))),"",F189*L189*IFERROR(INDEX(D384:D428,MATCH(AE189,B384:B428,0)),1)),N("M13"))</f>
        <v/>
      </c>
      <c r="N189" s="137" t="str">
        <f>IF(1=1,IF(F189="","",IF(G189="","",IFERROR(INDEX(E384:E428,MATCH(AE189,B384:B428,0)),G189&amp;""))),N("N6"))</f>
        <v/>
      </c>
      <c r="O189" s="138" t="str">
        <f>IF(1=1,IF(E189="","",O157),N("K38"))</f>
        <v/>
      </c>
      <c r="P189" s="139" t="str">
        <f>IF(1=1,IF(M189="","",IF(AND(ISNUMBER(M189),M189&lt;1,N189="kg"),MAX(1,ROUND(M189*1000,0)),IF(AND(ISNUMBER(M189),M189&lt;1,N189="L"),MAX(1,ROUND(M189*100,0)),ROUND(M189,3)))),N("O38"))</f>
        <v/>
      </c>
      <c r="Q189" s="140" t="str">
        <f>IF(1=1,IF(M189="","",IF(AND(ISNUMBER(M189),M189&lt;1,N189="kg"),"g",IF(AND(ISNUMBER(M189),M189&lt;1,N189="L"),"cl",N189))),N("P38"))</f>
        <v/>
      </c>
      <c r="R189" s="161" t="str">
        <f>IF(1=1,IF(E189="","",IF(F189="","A CONTROLER",IF(NOT(ISNUMBER(F189)),"TEXTE",IF(OR(L189="",L189&lt;=0),"COMMANDE PRINCIPALE INCOMPLETE",IF(G189="","UNITE MANQUANTE",IF(COUNTIF(B384:B428,AE189)=0,"UNITE A CONTROLER","OK")))))),N("Q9"))</f>
        <v/>
      </c>
      <c r="S189" s="105"/>
      <c r="T189" s="141">
        <f t="shared" si="15"/>
        <v>0</v>
      </c>
      <c r="U189" s="133" t="str">
        <f>IF(1=1,IF(E189="","",U157),N("S38"))</f>
        <v/>
      </c>
      <c r="V189" s="133" t="str">
        <f>IF(1=1,IF(E189="","",V157),N("T38"))</f>
        <v/>
      </c>
      <c r="W189" s="135" t="str">
        <f>IF(1=1,IF(OR(U189="",V189="",NOT(ISNUMBER(U189)),NOT(ISNUMBER(V189)),U189=0),"",V189/U189),N("U38"))</f>
        <v/>
      </c>
      <c r="X189" s="136" t="str">
        <f>IF(1=1,IF(OR(W189="",NOT(ISNUMBER(F189))),"",F189*W189*IFERROR(INDEX(D384:D428,MATCH(AE189,B384:B428,0)),1)),N("V7"))</f>
        <v/>
      </c>
      <c r="Y189" s="137" t="str">
        <f>IF(1=1,IF(F189="","",IF(G189="","",IFERROR(INDEX(E384:E428,MATCH(AE189,B384:B428,0)),G189&amp;""))),N("W6"))</f>
        <v/>
      </c>
      <c r="Z189" s="142" t="str">
        <f>IF(1=1,IF(X189="","",IF(AND(ISNUMBER(X189),X189&lt;1,Y189="kg"),MAX(1,ROUND(X189*1000,0)),IF(AND(ISNUMBER(X189),X189&lt;1,Y189="L"),MAX(1,ROUND(X189*100,0)),ROUND(X189,3)))),N("X38"))</f>
        <v/>
      </c>
      <c r="AA189" s="143" t="str">
        <f>IF(1=1,IF(X189="","",IF(AND(ISNUMBER(X189),X189&lt;1,Y189="kg"),"g",IF(AND(ISNUMBER(X189),X189&lt;1,Y189="L"),"cl",Y189))),N("Y38"))</f>
        <v/>
      </c>
      <c r="AB189" s="123" t="str">
        <f>IF(1=1,IF(E189="","",IF(F189="","A CONTROLER",IF(NOT(ISNUMBER(F189)),"TEXTE",IF(OR(W189="",W189&lt;=0),"COMMANDE COUVERTS INCOMPLETE",IF(G189="","UNITE MANQUANTE",IF(COUNTIF(B384:B428,AE189)=0,"UNITE A CONTROLER","OK")))))),N("Z6"))</f>
        <v/>
      </c>
      <c r="AD189" s="144" t="str">
        <f>IF(1=1,IF(E189="","",AD157),N("AB38"))</f>
        <v/>
      </c>
      <c r="AE189" s="125" t="str">
        <f>IF(1=1,IF(G189="","",UPPER(TRIM(SUBSTITUTE(SUBSTITUTE(G189&amp;"",CHAR(160)," ")," "," ")))),N("AC38"))</f>
        <v/>
      </c>
      <c r="AG189" s="244" t="s">
        <v>64</v>
      </c>
    </row>
    <row r="190" spans="1:33" ht="15.75" x14ac:dyDescent="0.25">
      <c r="A190" s="126" t="str">
        <f>IF(1=1,IF(E190="","",A157),N("A39"))</f>
        <v/>
      </c>
      <c r="B190" s="127" t="str">
        <f>IF(1=1,IF(E190="","",B157),N("B39"))</f>
        <v/>
      </c>
      <c r="C190" s="127"/>
      <c r="D190" s="129" t="str">
        <f>IF(ISBLANK(E190),"",LARGE(D157:D189,1)+1)</f>
        <v/>
      </c>
      <c r="E190" s="130"/>
      <c r="F190" s="131"/>
      <c r="G190" s="170"/>
      <c r="H190" s="105"/>
      <c r="I190" s="132" t="str">
        <f>IF(1=1,IF(E190="","",I157),N("H39"))</f>
        <v/>
      </c>
      <c r="J190" s="133" t="str">
        <f>IF(1=1,IF(E190="","",J157),N("I39"))</f>
        <v/>
      </c>
      <c r="K190" s="134" t="str">
        <f>IF(1=1,IF(E190="","",K157),N("J39"))</f>
        <v/>
      </c>
      <c r="L190" s="135" t="str">
        <f>IF(1=1,IF(OR(J190="",O190="",NOT(ISNUMBER(J190)),NOT(ISNUMBER(O190)),J190=0),"",O190/J190),N("L39"))</f>
        <v/>
      </c>
      <c r="M190" s="136" t="str">
        <f>IF(1=1,IF(OR(L190="",NOT(ISNUMBER(F190))),"",F190*L190*IFERROR(INDEX(D384:D428,MATCH(AE190,B384:B428,0)),1)),N("M13"))</f>
        <v/>
      </c>
      <c r="N190" s="137" t="str">
        <f>IF(1=1,IF(F190="","",IF(G190="","",IFERROR(INDEX(E384:E428,MATCH(AE190,B384:B428,0)),G190&amp;""))),N("N6"))</f>
        <v/>
      </c>
      <c r="O190" s="138" t="str">
        <f>IF(1=1,IF(E190="","",O157),N("K39"))</f>
        <v/>
      </c>
      <c r="P190" s="139" t="str">
        <f>IF(1=1,IF(M190="","",IF(AND(ISNUMBER(M190),M190&lt;1,N190="kg"),MAX(1,ROUND(M190*1000,0)),IF(AND(ISNUMBER(M190),M190&lt;1,N190="L"),MAX(1,ROUND(M190*100,0)),ROUND(M190,3)))),N("O39"))</f>
        <v/>
      </c>
      <c r="Q190" s="140" t="str">
        <f>IF(1=1,IF(M190="","",IF(AND(ISNUMBER(M190),M190&lt;1,N190="kg"),"g",IF(AND(ISNUMBER(M190),M190&lt;1,N190="L"),"cl",N190))),N("P39"))</f>
        <v/>
      </c>
      <c r="R190" s="161" t="str">
        <f>IF(1=1,IF(E190="","",IF(F190="","A CONTROLER",IF(NOT(ISNUMBER(F190)),"TEXTE",IF(OR(L190="",L190&lt;=0),"COMMANDE PRINCIPALE INCOMPLETE",IF(G190="","UNITE MANQUANTE",IF(COUNTIF(B384:B428,AE190)=0,"UNITE A CONTROLER","OK")))))),N("Q9"))</f>
        <v/>
      </c>
      <c r="S190" s="105"/>
      <c r="T190" s="141">
        <f t="shared" si="15"/>
        <v>0</v>
      </c>
      <c r="U190" s="133" t="str">
        <f>IF(1=1,IF(E190="","",U157),N("S39"))</f>
        <v/>
      </c>
      <c r="V190" s="133" t="str">
        <f>IF(1=1,IF(E190="","",V157),N("T39"))</f>
        <v/>
      </c>
      <c r="W190" s="135" t="str">
        <f>IF(1=1,IF(OR(U190="",V190="",NOT(ISNUMBER(U190)),NOT(ISNUMBER(V190)),U190=0),"",V190/U190),N("U39"))</f>
        <v/>
      </c>
      <c r="X190" s="136" t="str">
        <f>IF(1=1,IF(OR(W190="",NOT(ISNUMBER(F190))),"",F190*W190*IFERROR(INDEX(D384:D428,MATCH(AE190,B384:B428,0)),1)),N("V7"))</f>
        <v/>
      </c>
      <c r="Y190" s="137" t="str">
        <f>IF(1=1,IF(F190="","",IF(G190="","",IFERROR(INDEX(E384:E428,MATCH(AE190,B384:B428,0)),G190&amp;""))),N("W6"))</f>
        <v/>
      </c>
      <c r="Z190" s="142" t="str">
        <f>IF(1=1,IF(X190="","",IF(AND(ISNUMBER(X190),X190&lt;1,Y190="kg"),MAX(1,ROUND(X190*1000,0)),IF(AND(ISNUMBER(X190),X190&lt;1,Y190="L"),MAX(1,ROUND(X190*100,0)),ROUND(X190,3)))),N("X39"))</f>
        <v/>
      </c>
      <c r="AA190" s="143" t="str">
        <f>IF(1=1,IF(X190="","",IF(AND(ISNUMBER(X190),X190&lt;1,Y190="kg"),"g",IF(AND(ISNUMBER(X190),X190&lt;1,Y190="L"),"cl",Y190))),N("Y39"))</f>
        <v/>
      </c>
      <c r="AB190" s="123" t="str">
        <f>IF(1=1,IF(E190="","",IF(F190="","A CONTROLER",IF(NOT(ISNUMBER(F190)),"TEXTE",IF(OR(W190="",W190&lt;=0),"COMMANDE COUVERTS INCOMPLETE",IF(G190="","UNITE MANQUANTE",IF(COUNTIF(B384:B428,AE190)=0,"UNITE A CONTROLER","OK")))))),N("Z6"))</f>
        <v/>
      </c>
      <c r="AD190" s="144" t="str">
        <f>IF(1=1,IF(E190="","",AD157),N("AB39"))</f>
        <v/>
      </c>
      <c r="AE190" s="125" t="str">
        <f>IF(1=1,IF(G190="","",UPPER(TRIM(SUBSTITUTE(SUBSTITUTE(G190&amp;"",CHAR(160)," ")," "," ")))),N("AC39"))</f>
        <v/>
      </c>
      <c r="AG190" s="244" t="s">
        <v>66</v>
      </c>
    </row>
    <row r="191" spans="1:33" ht="15.75" x14ac:dyDescent="0.25">
      <c r="A191" s="126" t="str">
        <f>IF(1=1,IF(E191="","",A157),N("A40"))</f>
        <v/>
      </c>
      <c r="B191" s="127" t="str">
        <f>IF(1=1,IF(E191="","",B157),N("B40"))</f>
        <v/>
      </c>
      <c r="C191" s="127"/>
      <c r="D191" s="129" t="str">
        <f>IF(ISBLANK(E191),"",LARGE(D157:D190,1)+1)</f>
        <v/>
      </c>
      <c r="E191" s="130"/>
      <c r="F191" s="131"/>
      <c r="G191" s="170"/>
      <c r="H191" s="105"/>
      <c r="I191" s="132" t="str">
        <f>IF(1=1,IF(E191="","",I157),N("H40"))</f>
        <v/>
      </c>
      <c r="J191" s="133" t="str">
        <f>IF(1=1,IF(E191="","",J157),N("I40"))</f>
        <v/>
      </c>
      <c r="K191" s="134" t="str">
        <f>IF(1=1,IF(E191="","",K157),N("J40"))</f>
        <v/>
      </c>
      <c r="L191" s="135" t="str">
        <f>IF(1=1,IF(OR(J191="",O191="",NOT(ISNUMBER(J191)),NOT(ISNUMBER(O191)),J191=0),"",O191/J191),N("L40"))</f>
        <v/>
      </c>
      <c r="M191" s="136" t="str">
        <f>IF(1=1,IF(OR(L191="",NOT(ISNUMBER(F191))),"",F191*L191*IFERROR(INDEX(D384:D428,MATCH(AE191,B384:B428,0)),1)),N("M13"))</f>
        <v/>
      </c>
      <c r="N191" s="137" t="str">
        <f>IF(1=1,IF(F191="","",IF(G191="","",IFERROR(INDEX(E384:E428,MATCH(AE191,B384:B428,0)),G191&amp;""))),N("N6"))</f>
        <v/>
      </c>
      <c r="O191" s="138" t="str">
        <f>IF(1=1,IF(E191="","",O157),N("K40"))</f>
        <v/>
      </c>
      <c r="P191" s="139" t="str">
        <f>IF(1=1,IF(M191="","",IF(AND(ISNUMBER(M191),M191&lt;1,N191="kg"),MAX(1,ROUND(M191*1000,0)),IF(AND(ISNUMBER(M191),M191&lt;1,N191="L"),MAX(1,ROUND(M191*100,0)),ROUND(M191,3)))),N("O40"))</f>
        <v/>
      </c>
      <c r="Q191" s="140" t="str">
        <f>IF(1=1,IF(M191="","",IF(AND(ISNUMBER(M191),M191&lt;1,N191="kg"),"g",IF(AND(ISNUMBER(M191),M191&lt;1,N191="L"),"cl",N191))),N("P40"))</f>
        <v/>
      </c>
      <c r="R191" s="161" t="str">
        <f>IF(1=1,IF(E191="","",IF(F191="","A CONTROLER",IF(NOT(ISNUMBER(F191)),"TEXTE",IF(OR(L191="",L191&lt;=0),"COMMANDE PRINCIPALE INCOMPLETE",IF(G191="","UNITE MANQUANTE",IF(COUNTIF(B384:B428,AE191)=0,"UNITE A CONTROLER","OK")))))),N("Q9"))</f>
        <v/>
      </c>
      <c r="S191" s="105"/>
      <c r="T191" s="141">
        <f t="shared" si="15"/>
        <v>0</v>
      </c>
      <c r="U191" s="133" t="str">
        <f>IF(1=1,IF(E191="","",U157),N("S40"))</f>
        <v/>
      </c>
      <c r="V191" s="133" t="str">
        <f>IF(1=1,IF(E191="","",V157),N("T40"))</f>
        <v/>
      </c>
      <c r="W191" s="135" t="str">
        <f>IF(1=1,IF(OR(U191="",V191="",NOT(ISNUMBER(U191)),NOT(ISNUMBER(V191)),U191=0),"",V191/U191),N("U40"))</f>
        <v/>
      </c>
      <c r="X191" s="136" t="str">
        <f>IF(1=1,IF(OR(W191="",NOT(ISNUMBER(F191))),"",F191*W191*IFERROR(INDEX(D384:D428,MATCH(AE191,B384:B428,0)),1)),N("V7"))</f>
        <v/>
      </c>
      <c r="Y191" s="137" t="str">
        <f>IF(1=1,IF(F191="","",IF(G191="","",IFERROR(INDEX(E384:E428,MATCH(AE191,B384:B428,0)),G191&amp;""))),N("W6"))</f>
        <v/>
      </c>
      <c r="Z191" s="142" t="str">
        <f>IF(1=1,IF(X191="","",IF(AND(ISNUMBER(X191),X191&lt;1,Y191="kg"),MAX(1,ROUND(X191*1000,0)),IF(AND(ISNUMBER(X191),X191&lt;1,Y191="L"),MAX(1,ROUND(X191*100,0)),ROUND(X191,3)))),N("X40"))</f>
        <v/>
      </c>
      <c r="AA191" s="143" t="str">
        <f>IF(1=1,IF(X191="","",IF(AND(ISNUMBER(X191),X191&lt;1,Y191="kg"),"g",IF(AND(ISNUMBER(X191),X191&lt;1,Y191="L"),"cl",Y191))),N("Y40"))</f>
        <v/>
      </c>
      <c r="AB191" s="123" t="str">
        <f>IF(1=1,IF(E191="","",IF(F191="","A CONTROLER",IF(NOT(ISNUMBER(F191)),"TEXTE",IF(OR(W191="",W191&lt;=0),"COMMANDE COUVERTS INCOMPLETE",IF(G191="","UNITE MANQUANTE",IF(COUNTIF(B384:B428,AE191)=0,"UNITE A CONTROLER","OK")))))),N("Z6"))</f>
        <v/>
      </c>
      <c r="AD191" s="144" t="str">
        <f>IF(1=1,IF(E191="","",AD157),N("AB40"))</f>
        <v/>
      </c>
      <c r="AE191" s="125" t="str">
        <f>IF(1=1,IF(G191="","",UPPER(TRIM(SUBSTITUTE(SUBSTITUTE(G191&amp;"",CHAR(160)," ")," "," ")))),N("AC40"))</f>
        <v/>
      </c>
      <c r="AG191" s="244" t="s">
        <v>68</v>
      </c>
    </row>
    <row r="192" spans="1:33" ht="23.25" x14ac:dyDescent="0.25">
      <c r="A192" s="171"/>
      <c r="B192" s="172" t="s">
        <v>230</v>
      </c>
      <c r="C192" s="173"/>
      <c r="D192" s="174" t="s">
        <v>239</v>
      </c>
      <c r="E192" s="173"/>
      <c r="F192" s="173"/>
      <c r="G192" s="173"/>
      <c r="H192" s="175"/>
      <c r="I192" s="173"/>
      <c r="J192" s="173"/>
      <c r="K192" s="173"/>
      <c r="L192" s="173"/>
      <c r="M192" s="173"/>
      <c r="N192" s="173"/>
      <c r="O192" s="173"/>
      <c r="P192" s="173" t="str">
        <f>D192</f>
        <v>SOUS-FAMILLE</v>
      </c>
      <c r="Q192" s="173"/>
      <c r="R192" s="173"/>
      <c r="S192" s="175"/>
      <c r="T192" s="176" t="s">
        <v>664</v>
      </c>
      <c r="U192" s="177" cm="1">
        <f t="array" ref="U192">SUMPRODUCT(LEN(E194:E228)-LEN(SUBSTITUTE(E194:E228,"*","")))</f>
        <v>0</v>
      </c>
      <c r="V192" s="173"/>
      <c r="W192" s="173" t="str">
        <f>D192</f>
        <v>SOUS-FAMILLE</v>
      </c>
      <c r="X192" s="173"/>
      <c r="Y192" s="173"/>
      <c r="Z192" s="173"/>
      <c r="AA192" s="173"/>
      <c r="AB192" s="178"/>
      <c r="AC192" s="173"/>
      <c r="AD192" s="173"/>
      <c r="AE192" s="179" t="str">
        <f>B194</f>
        <v>NOM DE LA RECETTE À SAISIR</v>
      </c>
      <c r="AG192" s="244" t="s">
        <v>70</v>
      </c>
    </row>
    <row r="193" spans="1:33" ht="32.25" thickBot="1" x14ac:dyDescent="0.3">
      <c r="A193" s="92" t="s">
        <v>155</v>
      </c>
      <c r="B193" s="92" t="s">
        <v>1</v>
      </c>
      <c r="C193" s="92"/>
      <c r="D193" s="92" t="s">
        <v>2</v>
      </c>
      <c r="E193" s="92" t="s">
        <v>117</v>
      </c>
      <c r="F193" s="92" t="s">
        <v>3</v>
      </c>
      <c r="G193" s="92" t="s">
        <v>4</v>
      </c>
      <c r="H193" s="81"/>
      <c r="I193" s="157" t="s">
        <v>5</v>
      </c>
      <c r="J193" s="92" t="s">
        <v>114</v>
      </c>
      <c r="K193" s="92" t="s">
        <v>4</v>
      </c>
      <c r="L193" s="92" t="s">
        <v>6</v>
      </c>
      <c r="M193" s="94" t="s">
        <v>7</v>
      </c>
      <c r="N193" s="94" t="s">
        <v>116</v>
      </c>
      <c r="O193" s="95" t="s">
        <v>115</v>
      </c>
      <c r="P193" s="96" t="s">
        <v>8</v>
      </c>
      <c r="Q193" s="97" t="s">
        <v>9</v>
      </c>
      <c r="R193" s="92" t="s">
        <v>10</v>
      </c>
      <c r="S193" s="81"/>
      <c r="T193" s="92" t="s">
        <v>117</v>
      </c>
      <c r="U193" s="98" t="s">
        <v>11</v>
      </c>
      <c r="V193" s="95" t="s">
        <v>12</v>
      </c>
      <c r="W193" s="92" t="s">
        <v>13</v>
      </c>
      <c r="X193" s="94" t="s">
        <v>7</v>
      </c>
      <c r="Y193" s="94" t="s">
        <v>116</v>
      </c>
      <c r="Z193" s="99" t="s">
        <v>8</v>
      </c>
      <c r="AA193" s="97" t="s">
        <v>9</v>
      </c>
      <c r="AB193" s="99" t="s">
        <v>10</v>
      </c>
      <c r="AC193" s="240"/>
      <c r="AD193" s="92" t="s">
        <v>14</v>
      </c>
      <c r="AE193" s="92" t="s">
        <v>15</v>
      </c>
      <c r="AG193" s="244" t="s">
        <v>72</v>
      </c>
    </row>
    <row r="194" spans="1:33" ht="18.75" x14ac:dyDescent="0.25">
      <c r="A194" s="158" t="s">
        <v>5640</v>
      </c>
      <c r="B194" s="101" t="s">
        <v>20</v>
      </c>
      <c r="C194" s="101"/>
      <c r="D194" s="102">
        <v>0</v>
      </c>
      <c r="E194" s="103" t="s">
        <v>21</v>
      </c>
      <c r="F194" s="104">
        <v>10</v>
      </c>
      <c r="G194" s="8" t="s">
        <v>119</v>
      </c>
      <c r="H194" s="105"/>
      <c r="I194" s="106" t="str">
        <f>E194</f>
        <v>ÉLÉMENT PRINCIPAL À SAISIR</v>
      </c>
      <c r="J194" s="107">
        <f>F194</f>
        <v>10</v>
      </c>
      <c r="K194" s="108" t="str">
        <f>G194</f>
        <v>Quoi ?</v>
      </c>
      <c r="L194" s="109">
        <f>IF(1=1,IF(OR(J194="",O194="",NOT(ISNUMBER(J194)),NOT(ISNUMBER(O194)),J194=0),"",O194/J194),N("L6"))</f>
        <v>15</v>
      </c>
      <c r="M194" s="110">
        <f>IF(1=1,IF(OR(L194="",NOT(ISNUMBER(F194))),"",F194*L194*IFERROR(INDEX(D384:D428,MATCH(AE194,B384:B428,0)),1)),N("M13"))</f>
        <v>150</v>
      </c>
      <c r="N194" s="111" t="str">
        <f>IF(1=1,IF(F194="","",IF(G194="","",IFERROR(INDEX(E384:E428,MATCH(AE194,B384:B428,0)),G194&amp;""))),N("N6"))</f>
        <v>Quoi ?</v>
      </c>
      <c r="O194" s="112">
        <v>150</v>
      </c>
      <c r="P194" s="113">
        <f>IF(1=1,IF(M194="","",IF(AND(ISNUMBER(M194),M194&lt;1,N194="kg"),MAX(1,ROUND(M194*1000,0)),IF(AND(ISNUMBER(M194),M194&lt;1,N194="L"),MAX(1,ROUND(M194*100,0)),ROUND(M194,3)))),N("O6"))</f>
        <v>150</v>
      </c>
      <c r="Q194" s="114" t="str">
        <f>IF(1=1,IF(M194="","",IF(AND(ISNUMBER(M194),M194&lt;1,N194="kg"),"g",IF(AND(ISNUMBER(M194),M194&lt;1,N194="L"),"cl",N194))),N("P6"))</f>
        <v>Quoi ?</v>
      </c>
      <c r="R194" s="115" t="str">
        <f>IF(1=1,IF(E194="","",IF(F194="","A CONTROLER",IF(NOT(ISNUMBER(F194)),"TEXTE",IF(OR(L194="",L194&lt;=0),"COMMANDE PRINCIPALE INCOMPLETE",IF(G194="","UNITE MANQUANTE",IF(COUNTIF(B384:B428,AE194)=0,"UNITE A CONTROLER","OK")))))),N("Q9"))</f>
        <v>UNITE A CONTROLER</v>
      </c>
      <c r="S194" s="105"/>
      <c r="T194" s="159" t="str">
        <f>B194</f>
        <v>NOM DE LA RECETTE À SAISIR</v>
      </c>
      <c r="U194" s="117">
        <v>100</v>
      </c>
      <c r="V194" s="112">
        <v>150</v>
      </c>
      <c r="W194" s="118">
        <f>IF(1=1,IF(OR(U194="",V194="",NOT(ISNUMBER(U194)),NOT(ISNUMBER(V194)),U194=0),"",V194/U194),N("U6"))</f>
        <v>1.5</v>
      </c>
      <c r="X194" s="119">
        <f>IF(1=1,IF(OR(W194="",NOT(ISNUMBER(F194))),"",F194*W194*IFERROR(INDEX(D384:D428,MATCH(AE194,B384:B428,0)),1)),N("V7"))</f>
        <v>15</v>
      </c>
      <c r="Y194" s="120" t="str">
        <f>IF(1=1,IF(F194="","",IF(G194="","",IFERROR(INDEX(E384:E428,MATCH(AE194,B384:B428,0)),G194&amp;""))),N("W6"))</f>
        <v>Quoi ?</v>
      </c>
      <c r="Z194" s="121">
        <f>IF(1=1,IF(X194="","",IF(AND(ISNUMBER(X194),X194&lt;1,Y194="kg"),MAX(1,ROUND(X194*1000,0)),IF(AND(ISNUMBER(X194),X194&lt;1,Y194="L"),MAX(1,ROUND(X194*100,0)),ROUND(X194,3)))),N("X6"))</f>
        <v>15</v>
      </c>
      <c r="AA194" s="122" t="str">
        <f>IF(1=1,IF(X194="","",IF(AND(ISNUMBER(X194),X194&lt;1,Y194="kg"),"g",IF(AND(ISNUMBER(X194),X194&lt;1,Y194="L"),"cl",Y194))),N("Y6"))</f>
        <v>Quoi ?</v>
      </c>
      <c r="AB194" s="123" t="str">
        <f>IF(1=1,IF(E194="","",IF(F194="","A CONTROLER",IF(NOT(ISNUMBER(F194)),"TEXTE",IF(OR(W194="",W194&lt;=0),"COMMANDE COUVERTS INCOMPLETE",IF(G194="","UNITE MANQUANTE",IF(COUNTIF(B384:B428,AE194)=0,"UNITE A CONTROLER","OK")))))),N("Z6"))</f>
        <v>UNITE A CONTROLER</v>
      </c>
      <c r="AD194" s="124">
        <v>62</v>
      </c>
      <c r="AE194" s="125" t="str">
        <f>IF(1=1,IF(G194="","",UPPER(TRIM(SUBSTITUTE(SUBSTITUTE(G194&amp;"",CHAR(160)," ")," "," ")))),N("AC6"))</f>
        <v>QUOI ?</v>
      </c>
      <c r="AG194" s="244" t="s">
        <v>74</v>
      </c>
    </row>
    <row r="195" spans="1:33" ht="15.75" x14ac:dyDescent="0.25">
      <c r="A195" s="160" t="str">
        <f>IF(1=1,IF(E195="","",A194),N("A7"))</f>
        <v/>
      </c>
      <c r="B195" s="127" t="str">
        <f>IF(1=1,IF(E195="","",B194),N("B7"))</f>
        <v/>
      </c>
      <c r="C195" s="128"/>
      <c r="D195" s="129" t="str">
        <f>IF(ISBLANK(E195),"",LARGE(D194:D194,1)+1)</f>
        <v/>
      </c>
      <c r="E195" s="130"/>
      <c r="F195" s="131"/>
      <c r="G195" s="170"/>
      <c r="H195" s="105"/>
      <c r="I195" s="132" t="str">
        <f>IF(1=1,IF(E195="","",I194),N("H7"))</f>
        <v/>
      </c>
      <c r="J195" s="133" t="str">
        <f>IF(1=1,IF(E195="","",J194),N("I7"))</f>
        <v/>
      </c>
      <c r="K195" s="134" t="str">
        <f>IF(1=1,IF(E195="","",K194),N("J7"))</f>
        <v/>
      </c>
      <c r="L195" s="135" t="str">
        <f>IF(1=1,IF(OR(J195="",O195="",NOT(ISNUMBER(J195)),NOT(ISNUMBER(O195)),J195=0),"",O195/J195),N("L7"))</f>
        <v/>
      </c>
      <c r="M195" s="136" t="str">
        <f>IF(1=1,IF(OR(L195="",NOT(ISNUMBER(F195))),"",F195*L195*IFERROR(INDEX(D384:D428,MATCH(AE195,B384:B428,0)),1)),N("M13"))</f>
        <v/>
      </c>
      <c r="N195" s="137" t="str">
        <f>IF(1=1,IF(F195="","",IF(G195="","",IFERROR(INDEX(E384:E428,MATCH(AE195,B384:B428,0)),G195&amp;""))),N("N6"))</f>
        <v/>
      </c>
      <c r="O195" s="138" t="str">
        <f>IF(1=1,IF(E195="","",O194),N("K7"))</f>
        <v/>
      </c>
      <c r="P195" s="139" t="str">
        <f>IF(1=1,IF(M195="","",IF(AND(ISNUMBER(M195),M195&lt;1,N195="kg"),MAX(1,ROUND(M195*1000,0)),IF(AND(ISNUMBER(M195),M195&lt;1,N195="L"),MAX(1,ROUND(M195*100,0)),ROUND(M195,3)))),N("O7"))</f>
        <v/>
      </c>
      <c r="Q195" s="140" t="str">
        <f>IF(1=1,IF(M195="","",IF(AND(ISNUMBER(M195),M195&lt;1,N195="kg"),"g",IF(AND(ISNUMBER(M195),M195&lt;1,N195="L"),"cl",N195))),N("P7"))</f>
        <v/>
      </c>
      <c r="R195" s="161" t="str">
        <f>IF(1=1,IF(E195="","",IF(F195="","A CONTROLER",IF(NOT(ISNUMBER(F195)),"TEXTE",IF(OR(L195="",L195&lt;=0),"COMMANDE PRINCIPALE INCOMPLETE",IF(G195="","UNITE MANQUANTE",IF(COUNTIF(B384:B428,AE195)=0,"UNITE A CONTROLER","OK")))))),N("Q9"))</f>
        <v/>
      </c>
      <c r="S195" s="105"/>
      <c r="T195" s="141">
        <f t="shared" ref="T195:T228" si="16">E195</f>
        <v>0</v>
      </c>
      <c r="U195" s="133" t="str">
        <f>IF(1=1,IF(E195="","",U194),N("S7"))</f>
        <v/>
      </c>
      <c r="V195" s="133" t="str">
        <f>IF(1=1,IF(E195="","",V194),N("T7"))</f>
        <v/>
      </c>
      <c r="W195" s="135" t="str">
        <f>IF(1=1,IF(OR(U195="",V195="",NOT(ISNUMBER(U195)),NOT(ISNUMBER(V195)),U195=0),"",V195/U195),N("U7"))</f>
        <v/>
      </c>
      <c r="X195" s="136" t="str">
        <f>IF(1=1,IF(OR(W195="",NOT(ISNUMBER(F195))),"",F195*W195*IFERROR(INDEX(D384:D428,MATCH(AE195,B384:B428,0)),1)),N("V7"))</f>
        <v/>
      </c>
      <c r="Y195" s="137" t="str">
        <f>IF(1=1,IF(F195="","",IF(G195="","",IFERROR(INDEX(E384:E428,MATCH(AE195,B384:B428,0)),G195&amp;""))),N("W6"))</f>
        <v/>
      </c>
      <c r="Z195" s="142" t="str">
        <f>IF(1=1,IF(X195="","",IF(AND(ISNUMBER(X195),X195&lt;1,Y195="kg"),MAX(1,ROUND(X195*1000,0)),IF(AND(ISNUMBER(X195),X195&lt;1,Y195="L"),MAX(1,ROUND(X195*100,0)),ROUND(X195,3)))),N("X7"))</f>
        <v/>
      </c>
      <c r="AA195" s="143" t="str">
        <f>IF(1=1,IF(X195="","",IF(AND(ISNUMBER(X195),X195&lt;1,Y195="kg"),"g",IF(AND(ISNUMBER(X195),X195&lt;1,Y195="L"),"cl",Y195))),N("Y7"))</f>
        <v/>
      </c>
      <c r="AB195" s="123" t="str">
        <f>IF(1=1,IF(E195="","",IF(F195="","A CONTROLER",IF(NOT(ISNUMBER(F195)),"TEXTE",IF(OR(W195="",W195&lt;=0),"COMMANDE COUVERTS INCOMPLETE",IF(G195="","UNITE MANQUANTE",IF(COUNTIF(B384:B428,AE195)=0,"UNITE A CONTROLER","OK")))))),N("Z6"))</f>
        <v/>
      </c>
      <c r="AD195" s="144" t="str">
        <f>IF(1=1,IF(E195="","",AD194),N("AB7"))</f>
        <v/>
      </c>
      <c r="AE195" s="125" t="str">
        <f>IF(1=1,IF(G195="","",UPPER(TRIM(SUBSTITUTE(SUBSTITUTE(G195&amp;"",CHAR(160)," ")," "," ")))),N("AC7"))</f>
        <v/>
      </c>
      <c r="AG195" s="244" t="s">
        <v>76</v>
      </c>
    </row>
    <row r="196" spans="1:33" ht="15.75" x14ac:dyDescent="0.25">
      <c r="A196" s="160" t="str">
        <f>IF(1=1,IF(E196="","",A194),N("A8"))</f>
        <v/>
      </c>
      <c r="B196" s="127" t="str">
        <f>IF(1=1,IF(E196="","",B194),N("B8"))</f>
        <v/>
      </c>
      <c r="C196" s="128"/>
      <c r="D196" s="129" t="str">
        <f>IF(ISBLANK(E196),"",LARGE(D194:D195,1)+1)</f>
        <v/>
      </c>
      <c r="E196" s="130"/>
      <c r="F196" s="131"/>
      <c r="G196" s="170"/>
      <c r="H196" s="105"/>
      <c r="I196" s="132" t="str">
        <f>IF(1=1,IF(E196="","",I194),N("H8"))</f>
        <v/>
      </c>
      <c r="J196" s="133" t="str">
        <f>IF(1=1,IF(E196="","",J194),N("I8"))</f>
        <v/>
      </c>
      <c r="K196" s="134" t="str">
        <f>IF(1=1,IF(E196="","",K194),N("J8"))</f>
        <v/>
      </c>
      <c r="L196" s="135" t="str">
        <f>IF(1=1,IF(OR(J196="",O196="",NOT(ISNUMBER(J196)),NOT(ISNUMBER(O196)),J196=0),"",O196/J196),N("L8"))</f>
        <v/>
      </c>
      <c r="M196" s="136" t="str">
        <f>IF(1=1,IF(OR(L196="",NOT(ISNUMBER(F196))),"",F196*L196*IFERROR(INDEX(D384:D428,MATCH(AE196,B384:B428,0)),1)),N("M13"))</f>
        <v/>
      </c>
      <c r="N196" s="137" t="str">
        <f>IF(1=1,IF(F196="","",IF(G196="","",IFERROR(INDEX(E384:E428,MATCH(AE196,B384:B428,0)),G196&amp;""))),N("N6"))</f>
        <v/>
      </c>
      <c r="O196" s="138" t="str">
        <f>IF(1=1,IF(E196="","",O194),N("K8"))</f>
        <v/>
      </c>
      <c r="P196" s="139" t="str">
        <f>IF(1=1,IF(M196="","",IF(AND(ISNUMBER(M196),M196&lt;1,N196="kg"),MAX(1,ROUND(M196*1000,0)),IF(AND(ISNUMBER(M196),M196&lt;1,N196="L"),MAX(1,ROUND(M196*100,0)),ROUND(M196,3)))),N("O8"))</f>
        <v/>
      </c>
      <c r="Q196" s="140" t="str">
        <f>IF(1=1,IF(M196="","",IF(AND(ISNUMBER(M196),M196&lt;1,N196="kg"),"g",IF(AND(ISNUMBER(M196),M196&lt;1,N196="L"),"cl",N196))),N("P8"))</f>
        <v/>
      </c>
      <c r="R196" s="161" t="str">
        <f>IF(1=1,IF(E196="","",IF(F196="","A CONTROLER",IF(NOT(ISNUMBER(F196)),"TEXTE",IF(OR(L196="",L196&lt;=0),"COMMANDE PRINCIPALE INCOMPLETE",IF(G196="","UNITE MANQUANTE",IF(COUNTIF(B384:B428,AE196)=0,"UNITE A CONTROLER","OK")))))),N("Q9"))</f>
        <v/>
      </c>
      <c r="S196" s="105"/>
      <c r="T196" s="141">
        <f t="shared" si="16"/>
        <v>0</v>
      </c>
      <c r="U196" s="133" t="str">
        <f>IF(1=1,IF(E196="","",U194),N("S8"))</f>
        <v/>
      </c>
      <c r="V196" s="133" t="str">
        <f>IF(1=1,IF(E196="","",V194),N("T8"))</f>
        <v/>
      </c>
      <c r="W196" s="135" t="str">
        <f>IF(1=1,IF(OR(U196="",V196="",NOT(ISNUMBER(U196)),NOT(ISNUMBER(V196)),U196=0),"",V196/U196),N("U8"))</f>
        <v/>
      </c>
      <c r="X196" s="136" t="str">
        <f>IF(1=1,IF(OR(W196="",NOT(ISNUMBER(F196))),"",F196*W196*IFERROR(INDEX(D384:D428,MATCH(AE196,B384:B428,0)),1)),N("V7"))</f>
        <v/>
      </c>
      <c r="Y196" s="137" t="str">
        <f>IF(1=1,IF(F196="","",IF(G196="","",IFERROR(INDEX(E384:E428,MATCH(AE196,B384:B428,0)),G196&amp;""))),N("W6"))</f>
        <v/>
      </c>
      <c r="Z196" s="142" t="str">
        <f>IF(1=1,IF(X196="","",IF(AND(ISNUMBER(X196),X196&lt;1,Y196="kg"),MAX(1,ROUND(X196*1000,0)),IF(AND(ISNUMBER(X196),X196&lt;1,Y196="L"),MAX(1,ROUND(X196*100,0)),ROUND(X196,3)))),N("X8"))</f>
        <v/>
      </c>
      <c r="AA196" s="143" t="str">
        <f>IF(1=1,IF(X196="","",IF(AND(ISNUMBER(X196),X196&lt;1,Y196="kg"),"g",IF(AND(ISNUMBER(X196),X196&lt;1,Y196="L"),"cl",Y196))),N("Y8"))</f>
        <v/>
      </c>
      <c r="AB196" s="123" t="str">
        <f>IF(1=1,IF(E196="","",IF(F196="","A CONTROLER",IF(NOT(ISNUMBER(F196)),"TEXTE",IF(OR(W196="",W196&lt;=0),"COMMANDE COUVERTS INCOMPLETE",IF(G196="","UNITE MANQUANTE",IF(COUNTIF(B384:B428,AE196)=0,"UNITE A CONTROLER","OK")))))),N("Z6"))</f>
        <v/>
      </c>
      <c r="AD196" s="144" t="str">
        <f>IF(1=1,IF(E196="","",AD194),N("AB8"))</f>
        <v/>
      </c>
      <c r="AE196" s="125" t="str">
        <f>IF(1=1,IF(G196="","",UPPER(TRIM(SUBSTITUTE(SUBSTITUTE(G196&amp;"",CHAR(160)," ")," "," ")))),N("AC8"))</f>
        <v/>
      </c>
      <c r="AG196" s="244" t="s">
        <v>78</v>
      </c>
    </row>
    <row r="197" spans="1:33" ht="15.75" x14ac:dyDescent="0.25">
      <c r="A197" s="160" t="str">
        <f>IF(1=1,IF(E197="","",A194),N("A9"))</f>
        <v/>
      </c>
      <c r="B197" s="127" t="str">
        <f>IF(1=1,IF(E197="","",B194),N("B9"))</f>
        <v/>
      </c>
      <c r="C197" s="128"/>
      <c r="D197" s="129" t="str">
        <f>IF(ISBLANK(E197),"",LARGE(D194:D196,1)+1)</f>
        <v/>
      </c>
      <c r="E197" s="130"/>
      <c r="F197" s="131"/>
      <c r="G197" s="170"/>
      <c r="H197" s="105"/>
      <c r="I197" s="132" t="str">
        <f>IF(1=1,IF(E197="","",I194),N("H9"))</f>
        <v/>
      </c>
      <c r="J197" s="133" t="str">
        <f>IF(1=1,IF(E197="","",J194),N("I9"))</f>
        <v/>
      </c>
      <c r="K197" s="134" t="str">
        <f>IF(1=1,IF(E197="","",K194),N("J9"))</f>
        <v/>
      </c>
      <c r="L197" s="135" t="str">
        <f>IF(1=1,IF(OR(J197="",O197="",NOT(ISNUMBER(J197)),NOT(ISNUMBER(O197)),J197=0),"",O197/J197),N("L9"))</f>
        <v/>
      </c>
      <c r="M197" s="136" t="str">
        <f>IF(1=1,IF(OR(L197="",NOT(ISNUMBER(F197))),"",F197*L197*IFERROR(INDEX(D384:D428,MATCH(AE197,B384:B428,0)),1)),N("M13"))</f>
        <v/>
      </c>
      <c r="N197" s="137" t="str">
        <f>IF(1=1,IF(F197="","",IF(G197="","",IFERROR(INDEX(E384:E428,MATCH(AE197,B384:B428,0)),G197&amp;""))),N("N6"))</f>
        <v/>
      </c>
      <c r="O197" s="138" t="str">
        <f>IF(1=1,IF(E197="","",O194),N("K9"))</f>
        <v/>
      </c>
      <c r="P197" s="139" t="str">
        <f>IF(1=1,IF(M197="","",IF(AND(ISNUMBER(M197),M197&lt;1,N197="kg"),MAX(1,ROUND(M197*1000,0)),IF(AND(ISNUMBER(M197),M197&lt;1,N197="L"),MAX(1,ROUND(M197*100,0)),ROUND(M197,3)))),N("O9"))</f>
        <v/>
      </c>
      <c r="Q197" s="140" t="str">
        <f>IF(1=1,IF(M197="","",IF(AND(ISNUMBER(M197),M197&lt;1,N197="kg"),"g",IF(AND(ISNUMBER(M197),M197&lt;1,N197="L"),"cl",N197))),N("P9"))</f>
        <v/>
      </c>
      <c r="R197" s="161" t="str">
        <f>IF(1=1,IF(E197="","",IF(F197="","A CONTROLER",IF(NOT(ISNUMBER(F197)),"TEXTE",IF(OR(L197="",L197&lt;=0),"COMMANDE PRINCIPALE INCOMPLETE",IF(G197="","UNITE MANQUANTE",IF(COUNTIF(B384:B428,AE197)=0,"UNITE A CONTROLER","OK")))))),N("Q9"))</f>
        <v/>
      </c>
      <c r="S197" s="105"/>
      <c r="T197" s="141">
        <f t="shared" si="16"/>
        <v>0</v>
      </c>
      <c r="U197" s="133" t="str">
        <f>IF(1=1,IF(E197="","",U194),N("S9"))</f>
        <v/>
      </c>
      <c r="V197" s="133" t="str">
        <f>IF(1=1,IF(E197="","",V194),N("T9"))</f>
        <v/>
      </c>
      <c r="W197" s="135" t="str">
        <f>IF(1=1,IF(OR(U197="",V197="",NOT(ISNUMBER(U197)),NOT(ISNUMBER(V197)),U197=0),"",V197/U197),N("U9"))</f>
        <v/>
      </c>
      <c r="X197" s="136" t="str">
        <f>IF(1=1,IF(OR(W197="",NOT(ISNUMBER(F197))),"",F197*W197*IFERROR(INDEX(D384:D428,MATCH(AE197,B384:B428,0)),1)),N("V7"))</f>
        <v/>
      </c>
      <c r="Y197" s="137" t="str">
        <f>IF(1=1,IF(F197="","",IF(G197="","",IFERROR(INDEX(E384:E428,MATCH(AE197,B384:B428,0)),G197&amp;""))),N("W6"))</f>
        <v/>
      </c>
      <c r="Z197" s="142" t="str">
        <f>IF(1=1,IF(X197="","",IF(AND(ISNUMBER(X197),X197&lt;1,Y197="kg"),MAX(1,ROUND(X197*1000,0)),IF(AND(ISNUMBER(X197),X197&lt;1,Y197="L"),MAX(1,ROUND(X197*100,0)),ROUND(X197,3)))),N("X9"))</f>
        <v/>
      </c>
      <c r="AA197" s="143" t="str">
        <f>IF(1=1,IF(X197="","",IF(AND(ISNUMBER(X197),X197&lt;1,Y197="kg"),"g",IF(AND(ISNUMBER(X197),X197&lt;1,Y197="L"),"cl",Y197))),N("Y9"))</f>
        <v/>
      </c>
      <c r="AB197" s="123" t="str">
        <f>IF(1=1,IF(E197="","",IF(F197="","A CONTROLER",IF(NOT(ISNUMBER(F197)),"TEXTE",IF(OR(W197="",W197&lt;=0),"COMMANDE COUVERTS INCOMPLETE",IF(G197="","UNITE MANQUANTE",IF(COUNTIF(B384:B428,AE197)=0,"UNITE A CONTROLER","OK")))))),N("Z6"))</f>
        <v/>
      </c>
      <c r="AD197" s="144" t="str">
        <f>IF(1=1,IF(E197="","",AD194),N("AB9"))</f>
        <v/>
      </c>
      <c r="AE197" s="125" t="str">
        <f>IF(1=1,IF(G197="","",UPPER(TRIM(SUBSTITUTE(SUBSTITUTE(G197&amp;"",CHAR(160)," ")," "," ")))),N("AC9"))</f>
        <v/>
      </c>
      <c r="AG197" s="244" t="s">
        <v>80</v>
      </c>
    </row>
    <row r="198" spans="1:33" ht="15.75" x14ac:dyDescent="0.25">
      <c r="A198" s="160" t="str">
        <f>IF(1=1,IF(E198="","",A194),N("A10"))</f>
        <v/>
      </c>
      <c r="B198" s="127" t="str">
        <f>IF(1=1,IF(E198="","",B194),N("B10"))</f>
        <v/>
      </c>
      <c r="C198" s="128"/>
      <c r="D198" s="129" t="str">
        <f>IF(ISBLANK(E198),"",LARGE(D194:D197,1)+1)</f>
        <v/>
      </c>
      <c r="E198" s="130"/>
      <c r="F198" s="131"/>
      <c r="G198" s="170"/>
      <c r="H198" s="105"/>
      <c r="I198" s="132" t="str">
        <f>IF(1=1,IF(E198="","",I194),N("H10"))</f>
        <v/>
      </c>
      <c r="J198" s="133" t="str">
        <f>IF(1=1,IF(E198="","",J194),N("I10"))</f>
        <v/>
      </c>
      <c r="K198" s="134" t="str">
        <f>IF(1=1,IF(E198="","",K194),N("J10"))</f>
        <v/>
      </c>
      <c r="L198" s="135" t="str">
        <f>IF(1=1,IF(OR(J198="",O198="",NOT(ISNUMBER(J198)),NOT(ISNUMBER(O198)),J198=0),"",O198/J198),N("L10"))</f>
        <v/>
      </c>
      <c r="M198" s="136" t="str">
        <f>IF(1=1,IF(OR(L198="",NOT(ISNUMBER(F198))),"",F198*L198*IFERROR(INDEX(D384:D428,MATCH(AE198,B384:B428,0)),1)),N("M13"))</f>
        <v/>
      </c>
      <c r="N198" s="137" t="str">
        <f>IF(1=1,IF(F198="","",IF(G198="","",IFERROR(INDEX(E384:E428,MATCH(AE198,B384:B428,0)),G198&amp;""))),N("N6"))</f>
        <v/>
      </c>
      <c r="O198" s="138" t="str">
        <f>IF(1=1,IF(E198="","",O194),N("K10"))</f>
        <v/>
      </c>
      <c r="P198" s="139" t="str">
        <f>IF(1=1,IF(M198="","",IF(AND(ISNUMBER(M198),M198&lt;1,N198="kg"),MAX(1,ROUND(M198*1000,0)),IF(AND(ISNUMBER(M198),M198&lt;1,N198="L"),MAX(1,ROUND(M198*100,0)),ROUND(M198,3)))),N("O10"))</f>
        <v/>
      </c>
      <c r="Q198" s="140" t="str">
        <f>IF(1=1,IF(M198="","",IF(AND(ISNUMBER(M198),M198&lt;1,N198="kg"),"g",IF(AND(ISNUMBER(M198),M198&lt;1,N198="L"),"cl",N198))),N("P10"))</f>
        <v/>
      </c>
      <c r="R198" s="161" t="str">
        <f>IF(1=1,IF(E198="","",IF(F198="","A CONTROLER",IF(NOT(ISNUMBER(F198)),"TEXTE",IF(OR(L198="",L198&lt;=0),"COMMANDE PRINCIPALE INCOMPLETE",IF(G198="","UNITE MANQUANTE",IF(COUNTIF(B384:B428,AE198)=0,"UNITE A CONTROLER","OK")))))),N("Q9"))</f>
        <v/>
      </c>
      <c r="S198" s="105"/>
      <c r="T198" s="141">
        <f t="shared" si="16"/>
        <v>0</v>
      </c>
      <c r="U198" s="133" t="str">
        <f>IF(1=1,IF(E198="","",U194),N("S10"))</f>
        <v/>
      </c>
      <c r="V198" s="133" t="str">
        <f>IF(1=1,IF(E198="","",V194),N("T10"))</f>
        <v/>
      </c>
      <c r="W198" s="135" t="str">
        <f>IF(1=1,IF(OR(U198="",V198="",NOT(ISNUMBER(U198)),NOT(ISNUMBER(V198)),U198=0),"",V198/U198),N("U10"))</f>
        <v/>
      </c>
      <c r="X198" s="136" t="str">
        <f>IF(1=1,IF(OR(W198="",NOT(ISNUMBER(F198))),"",F198*W198*IFERROR(INDEX(D384:D428,MATCH(AE198,B384:B428,0)),1)),N("V7"))</f>
        <v/>
      </c>
      <c r="Y198" s="137" t="str">
        <f>IF(1=1,IF(F198="","",IF(G198="","",IFERROR(INDEX(E384:E428,MATCH(AE198,B384:B428,0)),G198&amp;""))),N("W6"))</f>
        <v/>
      </c>
      <c r="Z198" s="142" t="str">
        <f>IF(1=1,IF(X198="","",IF(AND(ISNUMBER(X198),X198&lt;1,Y198="kg"),MAX(1,ROUND(X198*1000,0)),IF(AND(ISNUMBER(X198),X198&lt;1,Y198="L"),MAX(1,ROUND(X198*100,0)),ROUND(X198,3)))),N("X10"))</f>
        <v/>
      </c>
      <c r="AA198" s="143" t="str">
        <f>IF(1=1,IF(X198="","",IF(AND(ISNUMBER(X198),X198&lt;1,Y198="kg"),"g",IF(AND(ISNUMBER(X198),X198&lt;1,Y198="L"),"cl",Y198))),N("Y10"))</f>
        <v/>
      </c>
      <c r="AB198" s="123" t="str">
        <f>IF(1=1,IF(E198="","",IF(F198="","A CONTROLER",IF(NOT(ISNUMBER(F198)),"TEXTE",IF(OR(W198="",W198&lt;=0),"COMMANDE COUVERTS INCOMPLETE",IF(G198="","UNITE MANQUANTE",IF(COUNTIF(B384:B428,AE198)=0,"UNITE A CONTROLER","OK")))))),N("Z6"))</f>
        <v/>
      </c>
      <c r="AD198" s="144" t="str">
        <f>IF(1=1,IF(E198="","",AD194),N("AB10"))</f>
        <v/>
      </c>
      <c r="AE198" s="125" t="str">
        <f>IF(1=1,IF(G198="","",UPPER(TRIM(SUBSTITUTE(SUBSTITUTE(G198&amp;"",CHAR(160)," ")," "," ")))),N("AC10"))</f>
        <v/>
      </c>
      <c r="AG198" s="244" t="s">
        <v>66</v>
      </c>
    </row>
    <row r="199" spans="1:33" ht="15.75" x14ac:dyDescent="0.25">
      <c r="A199" s="160" t="str">
        <f>IF(1=1,IF(E199="","",A194),N("A11"))</f>
        <v/>
      </c>
      <c r="B199" s="127" t="str">
        <f>IF(1=1,IF(E199="","",B194),N("B11"))</f>
        <v/>
      </c>
      <c r="C199" s="128"/>
      <c r="D199" s="129" t="str">
        <f>IF(ISBLANK(E199),"",LARGE(D194:D198,1)+1)</f>
        <v/>
      </c>
      <c r="E199" s="130"/>
      <c r="F199" s="131"/>
      <c r="G199" s="170"/>
      <c r="H199" s="105"/>
      <c r="I199" s="132" t="str">
        <f>IF(1=1,IF(E199="","",I194),N("H11"))</f>
        <v/>
      </c>
      <c r="J199" s="133" t="str">
        <f>IF(1=1,IF(E199="","",J194),N("I11"))</f>
        <v/>
      </c>
      <c r="K199" s="134" t="str">
        <f>IF(1=1,IF(E199="","",K194),N("J11"))</f>
        <v/>
      </c>
      <c r="L199" s="135" t="str">
        <f>IF(1=1,IF(OR(J199="",O199="",NOT(ISNUMBER(J199)),NOT(ISNUMBER(O199)),J199=0),"",O199/J199),N("L11"))</f>
        <v/>
      </c>
      <c r="M199" s="136" t="str">
        <f>IF(1=1,IF(OR(L199="",NOT(ISNUMBER(F199))),"",F199*L199*IFERROR(INDEX(D384:D428,MATCH(AE199,B384:B428,0)),1)),N("M13"))</f>
        <v/>
      </c>
      <c r="N199" s="137" t="str">
        <f>IF(1=1,IF(F199="","",IF(G199="","",IFERROR(INDEX(E384:E428,MATCH(AE199,B384:B428,0)),G199&amp;""))),N("N6"))</f>
        <v/>
      </c>
      <c r="O199" s="138" t="str">
        <f>IF(1=1,IF(E199="","",O194),N("K11"))</f>
        <v/>
      </c>
      <c r="P199" s="139" t="str">
        <f>IF(1=1,IF(M199="","",IF(AND(ISNUMBER(M199),M199&lt;1,N199="kg"),MAX(1,ROUND(M199*1000,0)),IF(AND(ISNUMBER(M199),M199&lt;1,N199="L"),MAX(1,ROUND(M199*100,0)),ROUND(M199,3)))),N("O11"))</f>
        <v/>
      </c>
      <c r="Q199" s="140" t="str">
        <f>IF(1=1,IF(M199="","",IF(AND(ISNUMBER(M199),M199&lt;1,N199="kg"),"g",IF(AND(ISNUMBER(M199),M199&lt;1,N199="L"),"cl",N199))),N("P11"))</f>
        <v/>
      </c>
      <c r="R199" s="161" t="str">
        <f>IF(1=1,IF(E199="","",IF(F199="","A CONTROLER",IF(NOT(ISNUMBER(F199)),"TEXTE",IF(OR(L199="",L199&lt;=0),"COMMANDE PRINCIPALE INCOMPLETE",IF(G199="","UNITE MANQUANTE",IF(COUNTIF(B384:B428,AE199)=0,"UNITE A CONTROLER","OK")))))),N("Q9"))</f>
        <v/>
      </c>
      <c r="S199" s="105"/>
      <c r="T199" s="141">
        <f t="shared" si="16"/>
        <v>0</v>
      </c>
      <c r="U199" s="133" t="str">
        <f>IF(1=1,IF(E199="","",U194),N("S11"))</f>
        <v/>
      </c>
      <c r="V199" s="133" t="str">
        <f>IF(1=1,IF(E199="","",V194),N("T11"))</f>
        <v/>
      </c>
      <c r="W199" s="135" t="str">
        <f>IF(1=1,IF(OR(U199="",V199="",NOT(ISNUMBER(U199)),NOT(ISNUMBER(V199)),U199=0),"",V199/U199),N("U11"))</f>
        <v/>
      </c>
      <c r="X199" s="136" t="str">
        <f>IF(1=1,IF(OR(W199="",NOT(ISNUMBER(F199))),"",F199*W199*IFERROR(INDEX(D384:D428,MATCH(AE199,B384:B428,0)),1)),N("V7"))</f>
        <v/>
      </c>
      <c r="Y199" s="137" t="str">
        <f>IF(1=1,IF(F199="","",IF(G199="","",IFERROR(INDEX(E384:E428,MATCH(AE199,B384:B428,0)),G199&amp;""))),N("W6"))</f>
        <v/>
      </c>
      <c r="Z199" s="142" t="str">
        <f>IF(1=1,IF(X199="","",IF(AND(ISNUMBER(X199),X199&lt;1,Y199="kg"),MAX(1,ROUND(X199*1000,0)),IF(AND(ISNUMBER(X199),X199&lt;1,Y199="L"),MAX(1,ROUND(X199*100,0)),ROUND(X199,3)))),N("X11"))</f>
        <v/>
      </c>
      <c r="AA199" s="143" t="str">
        <f>IF(1=1,IF(X199="","",IF(AND(ISNUMBER(X199),X199&lt;1,Y199="kg"),"g",IF(AND(ISNUMBER(X199),X199&lt;1,Y199="L"),"cl",Y199))),N("Y11"))</f>
        <v/>
      </c>
      <c r="AB199" s="123" t="str">
        <f>IF(1=1,IF(E199="","",IF(F199="","A CONTROLER",IF(NOT(ISNUMBER(F199)),"TEXTE",IF(OR(W199="",W199&lt;=0),"COMMANDE COUVERTS INCOMPLETE",IF(G199="","UNITE MANQUANTE",IF(COUNTIF(B384:B428,AE199)=0,"UNITE A CONTROLER","OK")))))),N("Z6"))</f>
        <v/>
      </c>
      <c r="AD199" s="144" t="str">
        <f>IF(1=1,IF(E199="","",AD194),N("AB11"))</f>
        <v/>
      </c>
      <c r="AE199" s="125" t="str">
        <f>IF(1=1,IF(G199="","",UPPER(TRIM(SUBSTITUTE(SUBSTITUTE(G199&amp;"",CHAR(160)," ")," "," ")))),N("AC11"))</f>
        <v/>
      </c>
      <c r="AG199" s="244" t="s">
        <v>64</v>
      </c>
    </row>
    <row r="200" spans="1:33" ht="15.75" x14ac:dyDescent="0.25">
      <c r="A200" s="160" t="str">
        <f>IF(1=1,IF(E200="","",A194),N("A12"))</f>
        <v/>
      </c>
      <c r="B200" s="127" t="str">
        <f>IF(1=1,IF(E200="","",B194),N("B12"))</f>
        <v/>
      </c>
      <c r="C200" s="128"/>
      <c r="D200" s="129" t="str">
        <f>IF(ISBLANK(E200),"",LARGE(D194:D199,1)+1)</f>
        <v/>
      </c>
      <c r="E200" s="130"/>
      <c r="F200" s="131"/>
      <c r="G200" s="170"/>
      <c r="H200" s="105"/>
      <c r="I200" s="132" t="str">
        <f>IF(1=1,IF(E200="","",I194),N("H12"))</f>
        <v/>
      </c>
      <c r="J200" s="133" t="str">
        <f>IF(1=1,IF(E200="","",J194),N("I12"))</f>
        <v/>
      </c>
      <c r="K200" s="134" t="str">
        <f>IF(1=1,IF(E200="","",K194),N("J12"))</f>
        <v/>
      </c>
      <c r="L200" s="135" t="str">
        <f>IF(1=1,IF(OR(J200="",O200="",NOT(ISNUMBER(J200)),NOT(ISNUMBER(O200)),J200=0),"",O200/J200),N("L12"))</f>
        <v/>
      </c>
      <c r="M200" s="136" t="str">
        <f>IF(1=1,IF(OR(L200="",NOT(ISNUMBER(F200))),"",F200*L200*IFERROR(INDEX(D384:D428,MATCH(AE200,B384:B428,0)),1)),N("M13"))</f>
        <v/>
      </c>
      <c r="N200" s="137" t="str">
        <f>IF(1=1,IF(F200="","",IF(G200="","",IFERROR(INDEX(E384:E428,MATCH(AE200,B384:B428,0)),G200&amp;""))),N("N6"))</f>
        <v/>
      </c>
      <c r="O200" s="138" t="str">
        <f>IF(1=1,IF(E200="","",O194),N("K12"))</f>
        <v/>
      </c>
      <c r="P200" s="139" t="str">
        <f>IF(1=1,IF(M200="","",IF(AND(ISNUMBER(M200),M200&lt;1,N200="kg"),MAX(1,ROUND(M200*1000,0)),IF(AND(ISNUMBER(M200),M200&lt;1,N200="L"),MAX(1,ROUND(M200*100,0)),ROUND(M200,3)))),N("O12"))</f>
        <v/>
      </c>
      <c r="Q200" s="140" t="str">
        <f>IF(1=1,IF(M200="","",IF(AND(ISNUMBER(M200),M200&lt;1,N200="kg"),"g",IF(AND(ISNUMBER(M200),M200&lt;1,N200="L"),"cl",N200))),N("P12"))</f>
        <v/>
      </c>
      <c r="R200" s="161" t="str">
        <f>IF(1=1,IF(E200="","",IF(F200="","A CONTROLER",IF(NOT(ISNUMBER(F200)),"TEXTE",IF(OR(L200="",L200&lt;=0),"COMMANDE PRINCIPALE INCOMPLETE",IF(G200="","UNITE MANQUANTE",IF(COUNTIF(B384:B428,AE200)=0,"UNITE A CONTROLER","OK")))))),N("Q9"))</f>
        <v/>
      </c>
      <c r="S200" s="105"/>
      <c r="T200" s="141">
        <f t="shared" si="16"/>
        <v>0</v>
      </c>
      <c r="U200" s="133" t="str">
        <f>IF(1=1,IF(E200="","",U194),N("S12"))</f>
        <v/>
      </c>
      <c r="V200" s="133" t="str">
        <f>IF(1=1,IF(E200="","",V194),N("T12"))</f>
        <v/>
      </c>
      <c r="W200" s="135" t="str">
        <f>IF(1=1,IF(OR(U200="",V200="",NOT(ISNUMBER(U200)),NOT(ISNUMBER(V200)),U200=0),"",V200/U200),N("U12"))</f>
        <v/>
      </c>
      <c r="X200" s="136" t="str">
        <f>IF(1=1,IF(OR(W200="",NOT(ISNUMBER(F200))),"",F200*W200*IFERROR(INDEX(D384:D428,MATCH(AE200,B384:B428,0)),1)),N("V7"))</f>
        <v/>
      </c>
      <c r="Y200" s="137" t="str">
        <f>IF(1=1,IF(F200="","",IF(G200="","",IFERROR(INDEX(E384:E428,MATCH(AE200,B384:B428,0)),G200&amp;""))),N("W6"))</f>
        <v/>
      </c>
      <c r="Z200" s="142" t="str">
        <f>IF(1=1,IF(X200="","",IF(AND(ISNUMBER(X200),X200&lt;1,Y200="kg"),MAX(1,ROUND(X200*1000,0)),IF(AND(ISNUMBER(X200),X200&lt;1,Y200="L"),MAX(1,ROUND(X200*100,0)),ROUND(X200,3)))),N("X12"))</f>
        <v/>
      </c>
      <c r="AA200" s="143" t="str">
        <f>IF(1=1,IF(X200="","",IF(AND(ISNUMBER(X200),X200&lt;1,Y200="kg"),"g",IF(AND(ISNUMBER(X200),X200&lt;1,Y200="L"),"cl",Y200))),N("Y12"))</f>
        <v/>
      </c>
      <c r="AB200" s="123" t="str">
        <f>IF(1=1,IF(E200="","",IF(F200="","A CONTROLER",IF(NOT(ISNUMBER(F200)),"TEXTE",IF(OR(W200="",W200&lt;=0),"COMMANDE COUVERTS INCOMPLETE",IF(G200="","UNITE MANQUANTE",IF(COUNTIF(B384:B428,AE200)=0,"UNITE A CONTROLER","OK")))))),N("Z6"))</f>
        <v/>
      </c>
      <c r="AD200" s="144" t="str">
        <f>IF(1=1,IF(E200="","",AD194),N("AB12"))</f>
        <v/>
      </c>
      <c r="AE200" s="125" t="str">
        <f>IF(1=1,IF(G200="","",UPPER(TRIM(SUBSTITUTE(SUBSTITUTE(G200&amp;"",CHAR(160)," ")," "," ")))),N("AC12"))</f>
        <v/>
      </c>
      <c r="AG200" s="244"/>
    </row>
    <row r="201" spans="1:33" ht="15.75" x14ac:dyDescent="0.25">
      <c r="A201" s="160" t="str">
        <f>IF(1=1,IF(E201="","",A194),N("A13"))</f>
        <v/>
      </c>
      <c r="B201" s="127" t="str">
        <f>IF(1=1,IF(E201="","",B194),N("B13"))</f>
        <v/>
      </c>
      <c r="C201" s="128"/>
      <c r="D201" s="129" t="str">
        <f>IF(ISBLANK(E201),"",LARGE(D194:D200,1)+1)</f>
        <v/>
      </c>
      <c r="E201" s="130"/>
      <c r="F201" s="131"/>
      <c r="G201" s="170"/>
      <c r="H201" s="105"/>
      <c r="I201" s="132" t="str">
        <f>IF(1=1,IF(E201="","",I194),N("H13"))</f>
        <v/>
      </c>
      <c r="J201" s="133" t="str">
        <f>IF(1=1,IF(E201="","",J194),N("I13"))</f>
        <v/>
      </c>
      <c r="K201" s="134" t="str">
        <f>IF(1=1,IF(E201="","",K194),N("J13"))</f>
        <v/>
      </c>
      <c r="L201" s="135" t="str">
        <f>IF(1=1,IF(OR(J201="",O201="",NOT(ISNUMBER(J201)),NOT(ISNUMBER(O201)),J201=0),"",O201/J201),N("L13"))</f>
        <v/>
      </c>
      <c r="M201" s="136" t="str">
        <f>IF(1=1,IF(OR(L201="",NOT(ISNUMBER(F201))),"",F201*L201*IFERROR(INDEX(D384:D428,MATCH(AE201,B384:B428,0)),1)),N("M13"))</f>
        <v/>
      </c>
      <c r="N201" s="137" t="str">
        <f>IF(1=1,IF(F201="","",IF(G201="","",IFERROR(INDEX(E384:E428,MATCH(AE201,B384:B428,0)),G201&amp;""))),N("N6"))</f>
        <v/>
      </c>
      <c r="O201" s="138" t="str">
        <f>IF(1=1,IF(E201="","",O194),N("K13"))</f>
        <v/>
      </c>
      <c r="P201" s="139" t="str">
        <f>IF(1=1,IF(M201="","",IF(AND(ISNUMBER(M201),M201&lt;1,N201="kg"),MAX(1,ROUND(M201*1000,0)),IF(AND(ISNUMBER(M201),M201&lt;1,N201="L"),MAX(1,ROUND(M201*100,0)),ROUND(M201,3)))),N("O13"))</f>
        <v/>
      </c>
      <c r="Q201" s="140" t="str">
        <f>IF(1=1,IF(M201="","",IF(AND(ISNUMBER(M201),M201&lt;1,N201="kg"),"g",IF(AND(ISNUMBER(M201),M201&lt;1,N201="L"),"cl",N201))),N("P13"))</f>
        <v/>
      </c>
      <c r="R201" s="161" t="str">
        <f>IF(1=1,IF(E201="","",IF(F201="","A CONTROLER",IF(NOT(ISNUMBER(F201)),"TEXTE",IF(OR(L201="",L201&lt;=0),"COMMANDE PRINCIPALE INCOMPLETE",IF(G201="","UNITE MANQUANTE",IF(COUNTIF(B384:B428,AE201)=0,"UNITE A CONTROLER","OK")))))),N("Q9"))</f>
        <v/>
      </c>
      <c r="S201" s="105"/>
      <c r="T201" s="141">
        <f t="shared" si="16"/>
        <v>0</v>
      </c>
      <c r="U201" s="133" t="str">
        <f>IF(1=1,IF(E201="","",U194),N("S13"))</f>
        <v/>
      </c>
      <c r="V201" s="133" t="str">
        <f>IF(1=1,IF(E201="","",V194),N("T13"))</f>
        <v/>
      </c>
      <c r="W201" s="135" t="str">
        <f>IF(1=1,IF(OR(U201="",V201="",NOT(ISNUMBER(U201)),NOT(ISNUMBER(V201)),U201=0),"",V201/U201),N("U13"))</f>
        <v/>
      </c>
      <c r="X201" s="136" t="str">
        <f>IF(1=1,IF(OR(W201="",NOT(ISNUMBER(F201))),"",F201*W201*IFERROR(INDEX(D384:D428,MATCH(AE201,B384:B428,0)),1)),N("V7"))</f>
        <v/>
      </c>
      <c r="Y201" s="137" t="str">
        <f>IF(1=1,IF(F201="","",IF(G201="","",IFERROR(INDEX(E384:E428,MATCH(AE201,B384:B428,0)),G201&amp;""))),N("W6"))</f>
        <v/>
      </c>
      <c r="Z201" s="142" t="str">
        <f>IF(1=1,IF(X201="","",IF(AND(ISNUMBER(X201),X201&lt;1,Y201="kg"),MAX(1,ROUND(X201*1000,0)),IF(AND(ISNUMBER(X201),X201&lt;1,Y201="L"),MAX(1,ROUND(X201*100,0)),ROUND(X201,3)))),N("X13"))</f>
        <v/>
      </c>
      <c r="AA201" s="143" t="str">
        <f>IF(1=1,IF(X201="","",IF(AND(ISNUMBER(X201),X201&lt;1,Y201="kg"),"g",IF(AND(ISNUMBER(X201),X201&lt;1,Y201="L"),"cl",Y201))),N("Y13"))</f>
        <v/>
      </c>
      <c r="AB201" s="123" t="str">
        <f>IF(1=1,IF(E201="","",IF(F201="","A CONTROLER",IF(NOT(ISNUMBER(F201)),"TEXTE",IF(OR(W201="",W201&lt;=0),"COMMANDE COUVERTS INCOMPLETE",IF(G201="","UNITE MANQUANTE",IF(COUNTIF(B384:B428,AE201)=0,"UNITE A CONTROLER","OK")))))),N("Z6"))</f>
        <v/>
      </c>
      <c r="AD201" s="144" t="str">
        <f>IF(1=1,IF(E201="","",AD194),N("AB13"))</f>
        <v/>
      </c>
      <c r="AE201" s="125" t="str">
        <f>IF(1=1,IF(G201="","",UPPER(TRIM(SUBSTITUTE(SUBSTITUTE(G201&amp;"",CHAR(160)," ")," "," ")))),N("AC13"))</f>
        <v/>
      </c>
    </row>
    <row r="202" spans="1:33" ht="15.75" x14ac:dyDescent="0.25">
      <c r="A202" s="160" t="str">
        <f>IF(1=1,IF(E202="","",A194),N("A14"))</f>
        <v/>
      </c>
      <c r="B202" s="127" t="str">
        <f>IF(1=1,IF(E202="","",B194),N("B14"))</f>
        <v/>
      </c>
      <c r="C202" s="128"/>
      <c r="D202" s="129" t="str">
        <f>IF(ISBLANK(E202),"",LARGE(D194:D201,1)+1)</f>
        <v/>
      </c>
      <c r="E202" s="130"/>
      <c r="F202" s="131"/>
      <c r="G202" s="170"/>
      <c r="H202" s="105"/>
      <c r="I202" s="132" t="str">
        <f>IF(1=1,IF(E202="","",I194),N("H14"))</f>
        <v/>
      </c>
      <c r="J202" s="133" t="str">
        <f>IF(1=1,IF(E202="","",J194),N("I14"))</f>
        <v/>
      </c>
      <c r="K202" s="134" t="str">
        <f>IF(1=1,IF(E202="","",K194),N("J14"))</f>
        <v/>
      </c>
      <c r="L202" s="135" t="str">
        <f>IF(1=1,IF(OR(J202="",O202="",NOT(ISNUMBER(J202)),NOT(ISNUMBER(O202)),J202=0),"",O202/J202),N("L14"))</f>
        <v/>
      </c>
      <c r="M202" s="136" t="str">
        <f>IF(1=1,IF(OR(L202="",NOT(ISNUMBER(F202))),"",F202*L202*IFERROR(INDEX(D384:D428,MATCH(AE202,B384:B428,0)),1)),N("M13"))</f>
        <v/>
      </c>
      <c r="N202" s="137" t="str">
        <f>IF(1=1,IF(F202="","",IF(G202="","",IFERROR(INDEX(E384:E428,MATCH(AE202,B384:B428,0)),G202&amp;""))),N("N6"))</f>
        <v/>
      </c>
      <c r="O202" s="138" t="str">
        <f>IF(1=1,IF(E202="","",O194),N("K14"))</f>
        <v/>
      </c>
      <c r="P202" s="139" t="str">
        <f>IF(1=1,IF(M202="","",IF(AND(ISNUMBER(M202),M202&lt;1,N202="kg"),MAX(1,ROUND(M202*1000,0)),IF(AND(ISNUMBER(M202),M202&lt;1,N202="L"),MAX(1,ROUND(M202*100,0)),ROUND(M202,3)))),N("O14"))</f>
        <v/>
      </c>
      <c r="Q202" s="140" t="str">
        <f>IF(1=1,IF(M202="","",IF(AND(ISNUMBER(M202),M202&lt;1,N202="kg"),"g",IF(AND(ISNUMBER(M202),M202&lt;1,N202="L"),"cl",N202))),N("P14"))</f>
        <v/>
      </c>
      <c r="R202" s="161" t="str">
        <f>IF(1=1,IF(E202="","",IF(F202="","A CONTROLER",IF(NOT(ISNUMBER(F202)),"TEXTE",IF(OR(L202="",L202&lt;=0),"COMMANDE PRINCIPALE INCOMPLETE",IF(G202="","UNITE MANQUANTE",IF(COUNTIF(B384:B428,AE202)=0,"UNITE A CONTROLER","OK")))))),N("Q9"))</f>
        <v/>
      </c>
      <c r="S202" s="105"/>
      <c r="T202" s="141">
        <f t="shared" si="16"/>
        <v>0</v>
      </c>
      <c r="U202" s="133" t="str">
        <f>IF(1=1,IF(E202="","",U194),N("S14"))</f>
        <v/>
      </c>
      <c r="V202" s="133" t="str">
        <f>IF(1=1,IF(E202="","",V194),N("T14"))</f>
        <v/>
      </c>
      <c r="W202" s="135" t="str">
        <f>IF(1=1,IF(OR(U202="",V202="",NOT(ISNUMBER(U202)),NOT(ISNUMBER(V202)),U202=0),"",V202/U202),N("U14"))</f>
        <v/>
      </c>
      <c r="X202" s="136" t="str">
        <f>IF(1=1,IF(OR(W202="",NOT(ISNUMBER(F202))),"",F202*W202*IFERROR(INDEX(D384:D428,MATCH(AE202,B384:B428,0)),1)),N("V7"))</f>
        <v/>
      </c>
      <c r="Y202" s="137" t="str">
        <f>IF(1=1,IF(F202="","",IF(G202="","",IFERROR(INDEX(E384:E428,MATCH(AE202,B384:B428,0)),G202&amp;""))),N("W6"))</f>
        <v/>
      </c>
      <c r="Z202" s="142" t="str">
        <f>IF(1=1,IF(X202="","",IF(AND(ISNUMBER(X202),X202&lt;1,Y202="kg"),MAX(1,ROUND(X202*1000,0)),IF(AND(ISNUMBER(X202),X202&lt;1,Y202="L"),MAX(1,ROUND(X202*100,0)),ROUND(X202,3)))),N("X14"))</f>
        <v/>
      </c>
      <c r="AA202" s="143" t="str">
        <f>IF(1=1,IF(X202="","",IF(AND(ISNUMBER(X202),X202&lt;1,Y202="kg"),"g",IF(AND(ISNUMBER(X202),X202&lt;1,Y202="L"),"cl",Y202))),N("Y14"))</f>
        <v/>
      </c>
      <c r="AB202" s="123" t="str">
        <f>IF(1=1,IF(E202="","",IF(F202="","A CONTROLER",IF(NOT(ISNUMBER(F202)),"TEXTE",IF(OR(W202="",W202&lt;=0),"COMMANDE COUVERTS INCOMPLETE",IF(G202="","UNITE MANQUANTE",IF(COUNTIF(B384:B428,AE202)=0,"UNITE A CONTROLER","OK")))))),N("Z6"))</f>
        <v/>
      </c>
      <c r="AD202" s="144" t="str">
        <f>IF(1=1,IF(E202="","",AD194),N("AB14"))</f>
        <v/>
      </c>
      <c r="AE202" s="125" t="str">
        <f>IF(1=1,IF(G202="","",UPPER(TRIM(SUBSTITUTE(SUBSTITUTE(G202&amp;"",CHAR(160)," ")," "," ")))),N("AC14"))</f>
        <v/>
      </c>
    </row>
    <row r="203" spans="1:33" ht="15.75" x14ac:dyDescent="0.25">
      <c r="A203" s="160" t="str">
        <f>IF(1=1,IF(E203="","",A194),N("A15"))</f>
        <v/>
      </c>
      <c r="B203" s="127" t="str">
        <f>IF(1=1,IF(E203="","",B194),N("B15"))</f>
        <v/>
      </c>
      <c r="C203" s="128"/>
      <c r="D203" s="129" t="str">
        <f>IF(ISBLANK(E203),"",LARGE(D194:D202,1)+1)</f>
        <v/>
      </c>
      <c r="E203" s="130"/>
      <c r="F203" s="131"/>
      <c r="G203" s="170"/>
      <c r="H203" s="105"/>
      <c r="I203" s="132" t="str">
        <f>IF(1=1,IF(E203="","",I194),N("H15"))</f>
        <v/>
      </c>
      <c r="J203" s="133" t="str">
        <f>IF(1=1,IF(E203="","",J194),N("I15"))</f>
        <v/>
      </c>
      <c r="K203" s="134" t="str">
        <f>IF(1=1,IF(E203="","",K194),N("J15"))</f>
        <v/>
      </c>
      <c r="L203" s="135" t="str">
        <f>IF(1=1,IF(OR(J203="",O203="",NOT(ISNUMBER(J203)),NOT(ISNUMBER(O203)),J203=0),"",O203/J203),N("L15"))</f>
        <v/>
      </c>
      <c r="M203" s="136" t="str">
        <f>IF(1=1,IF(OR(L203="",NOT(ISNUMBER(F203))),"",F203*L203*IFERROR(INDEX(D384:D428,MATCH(AE203,B384:B428,0)),1)),N("M13"))</f>
        <v/>
      </c>
      <c r="N203" s="137" t="str">
        <f>IF(1=1,IF(F203="","",IF(G203="","",IFERROR(INDEX(E384:E428,MATCH(AE203,B384:B428,0)),G203&amp;""))),N("N6"))</f>
        <v/>
      </c>
      <c r="O203" s="138" t="str">
        <f>IF(1=1,IF(E203="","",O194),N("K15"))</f>
        <v/>
      </c>
      <c r="P203" s="139" t="str">
        <f>IF(1=1,IF(M203="","",IF(AND(ISNUMBER(M203),M203&lt;1,N203="kg"),MAX(1,ROUND(M203*1000,0)),IF(AND(ISNUMBER(M203),M203&lt;1,N203="L"),MAX(1,ROUND(M203*100,0)),ROUND(M203,3)))),N("O15"))</f>
        <v/>
      </c>
      <c r="Q203" s="140" t="str">
        <f>IF(1=1,IF(M203="","",IF(AND(ISNUMBER(M203),M203&lt;1,N203="kg"),"g",IF(AND(ISNUMBER(M203),M203&lt;1,N203="L"),"cl",N203))),N("P15"))</f>
        <v/>
      </c>
      <c r="R203" s="161" t="str">
        <f>IF(1=1,IF(E203="","",IF(F203="","A CONTROLER",IF(NOT(ISNUMBER(F203)),"TEXTE",IF(OR(L203="",L203&lt;=0),"COMMANDE PRINCIPALE INCOMPLETE",IF(G203="","UNITE MANQUANTE",IF(COUNTIF(B384:B428,AE203)=0,"UNITE A CONTROLER","OK")))))),N("Q9"))</f>
        <v/>
      </c>
      <c r="S203" s="105"/>
      <c r="T203" s="141">
        <f t="shared" si="16"/>
        <v>0</v>
      </c>
      <c r="U203" s="133" t="str">
        <f>IF(1=1,IF(E203="","",U194),N("S15"))</f>
        <v/>
      </c>
      <c r="V203" s="133" t="str">
        <f>IF(1=1,IF(E203="","",V194),N("T15"))</f>
        <v/>
      </c>
      <c r="W203" s="135" t="str">
        <f>IF(1=1,IF(OR(U203="",V203="",NOT(ISNUMBER(U203)),NOT(ISNUMBER(V203)),U203=0),"",V203/U203),N("U15"))</f>
        <v/>
      </c>
      <c r="X203" s="136" t="str">
        <f>IF(1=1,IF(OR(W203="",NOT(ISNUMBER(F203))),"",F203*W203*IFERROR(INDEX(D384:D428,MATCH(AE203,B384:B428,0)),1)),N("V7"))</f>
        <v/>
      </c>
      <c r="Y203" s="137" t="str">
        <f>IF(1=1,IF(F203="","",IF(G203="","",IFERROR(INDEX(E384:E428,MATCH(AE203,B384:B428,0)),G203&amp;""))),N("W6"))</f>
        <v/>
      </c>
      <c r="Z203" s="142" t="str">
        <f>IF(1=1,IF(X203="","",IF(AND(ISNUMBER(X203),X203&lt;1,Y203="kg"),MAX(1,ROUND(X203*1000,0)),IF(AND(ISNUMBER(X203),X203&lt;1,Y203="L"),MAX(1,ROUND(X203*100,0)),ROUND(X203,3)))),N("X15"))</f>
        <v/>
      </c>
      <c r="AA203" s="143" t="str">
        <f>IF(1=1,IF(X203="","",IF(AND(ISNUMBER(X203),X203&lt;1,Y203="kg"),"g",IF(AND(ISNUMBER(X203),X203&lt;1,Y203="L"),"cl",Y203))),N("Y15"))</f>
        <v/>
      </c>
      <c r="AB203" s="123" t="str">
        <f>IF(1=1,IF(E203="","",IF(F203="","A CONTROLER",IF(NOT(ISNUMBER(F203)),"TEXTE",IF(OR(W203="",W203&lt;=0),"COMMANDE COUVERTS INCOMPLETE",IF(G203="","UNITE MANQUANTE",IF(COUNTIF(B384:B428,AE203)=0,"UNITE A CONTROLER","OK")))))),N("Z6"))</f>
        <v/>
      </c>
      <c r="AD203" s="144" t="str">
        <f>IF(1=1,IF(E203="","",AD194),N("AB15"))</f>
        <v/>
      </c>
      <c r="AE203" s="125" t="str">
        <f>IF(1=1,IF(G203="","",UPPER(TRIM(SUBSTITUTE(SUBSTITUTE(G203&amp;"",CHAR(160)," ")," "," ")))),N("AC15"))</f>
        <v/>
      </c>
    </row>
    <row r="204" spans="1:33" ht="15.75" x14ac:dyDescent="0.25">
      <c r="A204" s="160" t="str">
        <f>IF(1=1,IF(E204="","",A194),N("A16"))</f>
        <v/>
      </c>
      <c r="B204" s="127" t="str">
        <f>IF(1=1,IF(E204="","",B194),N("B16"))</f>
        <v/>
      </c>
      <c r="C204" s="128"/>
      <c r="D204" s="129" t="str">
        <f>IF(ISBLANK(E204),"",LARGE(D194:D203,1)+1)</f>
        <v/>
      </c>
      <c r="E204" s="130"/>
      <c r="F204" s="131"/>
      <c r="G204" s="170"/>
      <c r="H204" s="105"/>
      <c r="I204" s="132" t="str">
        <f>IF(1=1,IF(E204="","",I194),N("H16"))</f>
        <v/>
      </c>
      <c r="J204" s="133" t="str">
        <f>IF(1=1,IF(E204="","",J194),N("I16"))</f>
        <v/>
      </c>
      <c r="K204" s="134" t="str">
        <f>IF(1=1,IF(E204="","",K194),N("J16"))</f>
        <v/>
      </c>
      <c r="L204" s="135" t="str">
        <f>IF(1=1,IF(OR(J204="",O204="",NOT(ISNUMBER(J204)),NOT(ISNUMBER(O204)),J204=0),"",O204/J204),N("L16"))</f>
        <v/>
      </c>
      <c r="M204" s="136" t="str">
        <f>IF(1=1,IF(OR(L204="",NOT(ISNUMBER(F204))),"",F204*L204*IFERROR(INDEX(D384:D428,MATCH(AE204,B384:B428,0)),1)),N("M13"))</f>
        <v/>
      </c>
      <c r="N204" s="137" t="str">
        <f>IF(1=1,IF(F204="","",IF(G204="","",IFERROR(INDEX(E384:E428,MATCH(AE204,B384:B428,0)),G204&amp;""))),N("N6"))</f>
        <v/>
      </c>
      <c r="O204" s="138" t="str">
        <f>IF(1=1,IF(E204="","",O194),N("K16"))</f>
        <v/>
      </c>
      <c r="P204" s="139" t="str">
        <f>IF(1=1,IF(M204="","",IF(AND(ISNUMBER(M204),M204&lt;1,N204="kg"),MAX(1,ROUND(M204*1000,0)),IF(AND(ISNUMBER(M204),M204&lt;1,N204="L"),MAX(1,ROUND(M204*100,0)),ROUND(M204,3)))),N("O16"))</f>
        <v/>
      </c>
      <c r="Q204" s="140" t="str">
        <f>IF(1=1,IF(M204="","",IF(AND(ISNUMBER(M204),M204&lt;1,N204="kg"),"g",IF(AND(ISNUMBER(M204),M204&lt;1,N204="L"),"cl",N204))),N("P16"))</f>
        <v/>
      </c>
      <c r="R204" s="161" t="str">
        <f>IF(1=1,IF(E204="","",IF(F204="","A CONTROLER",IF(NOT(ISNUMBER(F204)),"TEXTE",IF(OR(L204="",L204&lt;=0),"COMMANDE PRINCIPALE INCOMPLETE",IF(G204="","UNITE MANQUANTE",IF(COUNTIF(B384:B428,AE204)=0,"UNITE A CONTROLER","OK")))))),N("Q9"))</f>
        <v/>
      </c>
      <c r="S204" s="105"/>
      <c r="T204" s="141">
        <f t="shared" si="16"/>
        <v>0</v>
      </c>
      <c r="U204" s="133" t="str">
        <f>IF(1=1,IF(E204="","",U194),N("S16"))</f>
        <v/>
      </c>
      <c r="V204" s="133" t="str">
        <f>IF(1=1,IF(E204="","",V194),N("T16"))</f>
        <v/>
      </c>
      <c r="W204" s="135" t="str">
        <f>IF(1=1,IF(OR(U204="",V204="",NOT(ISNUMBER(U204)),NOT(ISNUMBER(V204)),U204=0),"",V204/U204),N("U16"))</f>
        <v/>
      </c>
      <c r="X204" s="136" t="str">
        <f>IF(1=1,IF(OR(W204="",NOT(ISNUMBER(F204))),"",F204*W204*IFERROR(INDEX(D384:D428,MATCH(AE204,B384:B428,0)),1)),N("V7"))</f>
        <v/>
      </c>
      <c r="Y204" s="137" t="str">
        <f>IF(1=1,IF(F204="","",IF(G204="","",IFERROR(INDEX(E384:E428,MATCH(AE204,B384:B428,0)),G204&amp;""))),N("W6"))</f>
        <v/>
      </c>
      <c r="Z204" s="142" t="str">
        <f>IF(1=1,IF(X204="","",IF(AND(ISNUMBER(X204),X204&lt;1,Y204="kg"),MAX(1,ROUND(X204*1000,0)),IF(AND(ISNUMBER(X204),X204&lt;1,Y204="L"),MAX(1,ROUND(X204*100,0)),ROUND(X204,3)))),N("X16"))</f>
        <v/>
      </c>
      <c r="AA204" s="143" t="str">
        <f>IF(1=1,IF(X204="","",IF(AND(ISNUMBER(X204),X204&lt;1,Y204="kg"),"g",IF(AND(ISNUMBER(X204),X204&lt;1,Y204="L"),"cl",Y204))),N("Y16"))</f>
        <v/>
      </c>
      <c r="AB204" s="123" t="str">
        <f>IF(1=1,IF(E204="","",IF(F204="","A CONTROLER",IF(NOT(ISNUMBER(F204)),"TEXTE",IF(OR(W204="",W204&lt;=0),"COMMANDE COUVERTS INCOMPLETE",IF(G204="","UNITE MANQUANTE",IF(COUNTIF(B384:B428,AE204)=0,"UNITE A CONTROLER","OK")))))),N("Z6"))</f>
        <v/>
      </c>
      <c r="AD204" s="144" t="str">
        <f>IF(1=1,IF(E204="","",AD194),N("AB16"))</f>
        <v/>
      </c>
      <c r="AE204" s="125" t="str">
        <f>IF(1=1,IF(G204="","",UPPER(TRIM(SUBSTITUTE(SUBSTITUTE(G204&amp;"",CHAR(160)," ")," "," ")))),N("AC16"))</f>
        <v/>
      </c>
    </row>
    <row r="205" spans="1:33" ht="15.75" x14ac:dyDescent="0.25">
      <c r="A205" s="160" t="str">
        <f>IF(1=1,IF(E205="","",A194),N("A17"))</f>
        <v/>
      </c>
      <c r="B205" s="127" t="str">
        <f>IF(1=1,IF(E205="","",B194),N("B17"))</f>
        <v/>
      </c>
      <c r="C205" s="128"/>
      <c r="D205" s="129" t="str">
        <f>IF(ISBLANK(E205),"",LARGE(D194:D204,1)+1)</f>
        <v/>
      </c>
      <c r="E205" s="130"/>
      <c r="F205" s="131"/>
      <c r="G205" s="170"/>
      <c r="H205" s="105"/>
      <c r="I205" s="132" t="str">
        <f>IF(1=1,IF(E205="","",I194),N("H17"))</f>
        <v/>
      </c>
      <c r="J205" s="133" t="str">
        <f>IF(1=1,IF(E205="","",J194),N("I17"))</f>
        <v/>
      </c>
      <c r="K205" s="134" t="str">
        <f>IF(1=1,IF(E205="","",K194),N("J17"))</f>
        <v/>
      </c>
      <c r="L205" s="135" t="str">
        <f>IF(1=1,IF(OR(J205="",O205="",NOT(ISNUMBER(J205)),NOT(ISNUMBER(O205)),J205=0),"",O205/J205),N("L17"))</f>
        <v/>
      </c>
      <c r="M205" s="136" t="str">
        <f>IF(1=1,IF(OR(L205="",NOT(ISNUMBER(F205))),"",F205*L205*IFERROR(INDEX(D384:D428,MATCH(AE205,B384:B428,0)),1)),N("M13"))</f>
        <v/>
      </c>
      <c r="N205" s="137" t="str">
        <f>IF(1=1,IF(F205="","",IF(G205="","",IFERROR(INDEX(E384:E428,MATCH(AE205,B384:B428,0)),G205&amp;""))),N("N6"))</f>
        <v/>
      </c>
      <c r="O205" s="138" t="str">
        <f>IF(1=1,IF(E205="","",O194),N("K17"))</f>
        <v/>
      </c>
      <c r="P205" s="139" t="str">
        <f>IF(1=1,IF(M205="","",IF(AND(ISNUMBER(M205),M205&lt;1,N205="kg"),MAX(1,ROUND(M205*1000,0)),IF(AND(ISNUMBER(M205),M205&lt;1,N205="L"),MAX(1,ROUND(M205*100,0)),ROUND(M205,3)))),N("O17"))</f>
        <v/>
      </c>
      <c r="Q205" s="140" t="str">
        <f>IF(1=1,IF(M205="","",IF(AND(ISNUMBER(M205),M205&lt;1,N205="kg"),"g",IF(AND(ISNUMBER(M205),M205&lt;1,N205="L"),"cl",N205))),N("P17"))</f>
        <v/>
      </c>
      <c r="R205" s="161" t="str">
        <f>IF(1=1,IF(E205="","",IF(F205="","A CONTROLER",IF(NOT(ISNUMBER(F205)),"TEXTE",IF(OR(L205="",L205&lt;=0),"COMMANDE PRINCIPALE INCOMPLETE",IF(G205="","UNITE MANQUANTE",IF(COUNTIF(B384:B428,AE205)=0,"UNITE A CONTROLER","OK")))))),N("Q9"))</f>
        <v/>
      </c>
      <c r="S205" s="105"/>
      <c r="T205" s="141">
        <f t="shared" si="16"/>
        <v>0</v>
      </c>
      <c r="U205" s="133" t="str">
        <f>IF(1=1,IF(E205="","",U194),N("S17"))</f>
        <v/>
      </c>
      <c r="V205" s="133" t="str">
        <f>IF(1=1,IF(E205="","",V194),N("T17"))</f>
        <v/>
      </c>
      <c r="W205" s="135" t="str">
        <f>IF(1=1,IF(OR(U205="",V205="",NOT(ISNUMBER(U205)),NOT(ISNUMBER(V205)),U205=0),"",V205/U205),N("U17"))</f>
        <v/>
      </c>
      <c r="X205" s="136" t="str">
        <f>IF(1=1,IF(OR(W205="",NOT(ISNUMBER(F205))),"",F205*W205*IFERROR(INDEX(D384:D428,MATCH(AE205,B384:B428,0)),1)),N("V7"))</f>
        <v/>
      </c>
      <c r="Y205" s="137" t="str">
        <f>IF(1=1,IF(F205="","",IF(G205="","",IFERROR(INDEX(E384:E428,MATCH(AE205,B384:B428,0)),G205&amp;""))),N("W6"))</f>
        <v/>
      </c>
      <c r="Z205" s="142" t="str">
        <f>IF(1=1,IF(X205="","",IF(AND(ISNUMBER(X205),X205&lt;1,Y205="kg"),MAX(1,ROUND(X205*1000,0)),IF(AND(ISNUMBER(X205),X205&lt;1,Y205="L"),MAX(1,ROUND(X205*100,0)),ROUND(X205,3)))),N("X17"))</f>
        <v/>
      </c>
      <c r="AA205" s="143" t="str">
        <f>IF(1=1,IF(X205="","",IF(AND(ISNUMBER(X205),X205&lt;1,Y205="kg"),"g",IF(AND(ISNUMBER(X205),X205&lt;1,Y205="L"),"cl",Y205))),N("Y17"))</f>
        <v/>
      </c>
      <c r="AB205" s="123" t="str">
        <f>IF(1=1,IF(E205="","",IF(F205="","A CONTROLER",IF(NOT(ISNUMBER(F205)),"TEXTE",IF(OR(W205="",W205&lt;=0),"COMMANDE COUVERTS INCOMPLETE",IF(G205="","UNITE MANQUANTE",IF(COUNTIF(B384:B428,AE205)=0,"UNITE A CONTROLER","OK")))))),N("Z6"))</f>
        <v/>
      </c>
      <c r="AD205" s="144" t="str">
        <f>IF(1=1,IF(E205="","",AD194),N("AB17"))</f>
        <v/>
      </c>
      <c r="AE205" s="125" t="str">
        <f>IF(1=1,IF(G205="","",UPPER(TRIM(SUBSTITUTE(SUBSTITUTE(G205&amp;"",CHAR(160)," ")," "," ")))),N("AC17"))</f>
        <v/>
      </c>
    </row>
    <row r="206" spans="1:33" ht="15.75" x14ac:dyDescent="0.25">
      <c r="A206" s="160" t="str">
        <f>IF(1=1,IF(E206="","",A194),N("A18"))</f>
        <v/>
      </c>
      <c r="B206" s="127" t="str">
        <f>IF(1=1,IF(E206="","",B194),N("B18"))</f>
        <v/>
      </c>
      <c r="C206" s="128"/>
      <c r="D206" s="129" t="str">
        <f>IF(ISBLANK(E206),"",LARGE(D194:D205,1)+1)</f>
        <v/>
      </c>
      <c r="E206" s="130"/>
      <c r="F206" s="131"/>
      <c r="G206" s="170"/>
      <c r="H206" s="105"/>
      <c r="I206" s="132" t="str">
        <f>IF(1=1,IF(E206="","",I194),N("H18"))</f>
        <v/>
      </c>
      <c r="J206" s="133" t="str">
        <f>IF(1=1,IF(E206="","",J194),N("I18"))</f>
        <v/>
      </c>
      <c r="K206" s="134" t="str">
        <f>IF(1=1,IF(E206="","",K194),N("J18"))</f>
        <v/>
      </c>
      <c r="L206" s="135" t="str">
        <f>IF(1=1,IF(OR(J206="",O206="",NOT(ISNUMBER(J206)),NOT(ISNUMBER(O206)),J206=0),"",O206/J206),N("L18"))</f>
        <v/>
      </c>
      <c r="M206" s="136" t="str">
        <f>IF(1=1,IF(OR(L206="",NOT(ISNUMBER(F206))),"",F206*L206*IFERROR(INDEX(D384:D428,MATCH(AE206,B384:B428,0)),1)),N("M13"))</f>
        <v/>
      </c>
      <c r="N206" s="137" t="str">
        <f>IF(1=1,IF(F206="","",IF(G206="","",IFERROR(INDEX(E384:E428,MATCH(AE206,B384:B428,0)),G206&amp;""))),N("N6"))</f>
        <v/>
      </c>
      <c r="O206" s="138" t="str">
        <f>IF(1=1,IF(E206="","",O194),N("K18"))</f>
        <v/>
      </c>
      <c r="P206" s="139" t="str">
        <f>IF(1=1,IF(M206="","",IF(AND(ISNUMBER(M206),M206&lt;1,N206="kg"),MAX(1,ROUND(M206*1000,0)),IF(AND(ISNUMBER(M206),M206&lt;1,N206="L"),MAX(1,ROUND(M206*100,0)),ROUND(M206,3)))),N("O18"))</f>
        <v/>
      </c>
      <c r="Q206" s="140" t="str">
        <f>IF(1=1,IF(M206="","",IF(AND(ISNUMBER(M206),M206&lt;1,N206="kg"),"g",IF(AND(ISNUMBER(M206),M206&lt;1,N206="L"),"cl",N206))),N("P18"))</f>
        <v/>
      </c>
      <c r="R206" s="161" t="str">
        <f>IF(1=1,IF(E206="","",IF(F206="","A CONTROLER",IF(NOT(ISNUMBER(F206)),"TEXTE",IF(OR(L206="",L206&lt;=0),"COMMANDE PRINCIPALE INCOMPLETE",IF(G206="","UNITE MANQUANTE",IF(COUNTIF(B384:B428,AE206)=0,"UNITE A CONTROLER","OK")))))),N("Q9"))</f>
        <v/>
      </c>
      <c r="S206" s="105"/>
      <c r="T206" s="141">
        <f t="shared" si="16"/>
        <v>0</v>
      </c>
      <c r="U206" s="133" t="str">
        <f>IF(1=1,IF(E206="","",U194),N("S18"))</f>
        <v/>
      </c>
      <c r="V206" s="133" t="str">
        <f>IF(1=1,IF(E206="","",V194),N("T18"))</f>
        <v/>
      </c>
      <c r="W206" s="135" t="str">
        <f>IF(1=1,IF(OR(U206="",V206="",NOT(ISNUMBER(U206)),NOT(ISNUMBER(V206)),U206=0),"",V206/U206),N("U18"))</f>
        <v/>
      </c>
      <c r="X206" s="136" t="str">
        <f>IF(1=1,IF(OR(W206="",NOT(ISNUMBER(F206))),"",F206*W206*IFERROR(INDEX(D384:D428,MATCH(AE206,B384:B428,0)),1)),N("V7"))</f>
        <v/>
      </c>
      <c r="Y206" s="137" t="str">
        <f>IF(1=1,IF(F206="","",IF(G206="","",IFERROR(INDEX(E384:E428,MATCH(AE206,B384:B428,0)),G206&amp;""))),N("W6"))</f>
        <v/>
      </c>
      <c r="Z206" s="142" t="str">
        <f>IF(1=1,IF(X206="","",IF(AND(ISNUMBER(X206),X206&lt;1,Y206="kg"),MAX(1,ROUND(X206*1000,0)),IF(AND(ISNUMBER(X206),X206&lt;1,Y206="L"),MAX(1,ROUND(X206*100,0)),ROUND(X206,3)))),N("X18"))</f>
        <v/>
      </c>
      <c r="AA206" s="143" t="str">
        <f>IF(1=1,IF(X206="","",IF(AND(ISNUMBER(X206),X206&lt;1,Y206="kg"),"g",IF(AND(ISNUMBER(X206),X206&lt;1,Y206="L"),"cl",Y206))),N("Y18"))</f>
        <v/>
      </c>
      <c r="AB206" s="123" t="str">
        <f>IF(1=1,IF(E206="","",IF(F206="","A CONTROLER",IF(NOT(ISNUMBER(F206)),"TEXTE",IF(OR(W206="",W206&lt;=0),"COMMANDE COUVERTS INCOMPLETE",IF(G206="","UNITE MANQUANTE",IF(COUNTIF(B384:B428,AE206)=0,"UNITE A CONTROLER","OK")))))),N("Z6"))</f>
        <v/>
      </c>
      <c r="AD206" s="144" t="str">
        <f>IF(1=1,IF(E206="","",AD194),N("AB18"))</f>
        <v/>
      </c>
      <c r="AE206" s="125" t="str">
        <f>IF(1=1,IF(G206="","",UPPER(TRIM(SUBSTITUTE(SUBSTITUTE(G206&amp;"",CHAR(160)," ")," "," ")))),N("AC18"))</f>
        <v/>
      </c>
    </row>
    <row r="207" spans="1:33" ht="15.75" x14ac:dyDescent="0.25">
      <c r="A207" s="160" t="str">
        <f>IF(1=1,IF(E207="","",A194),N("A19"))</f>
        <v/>
      </c>
      <c r="B207" s="127" t="str">
        <f>IF(1=1,IF(E207="","",B194),N("B19"))</f>
        <v/>
      </c>
      <c r="C207" s="128"/>
      <c r="D207" s="129" t="str">
        <f>IF(ISBLANK(E207),"",LARGE(D194:D206,1)+1)</f>
        <v/>
      </c>
      <c r="E207" s="130"/>
      <c r="F207" s="131"/>
      <c r="G207" s="170"/>
      <c r="H207" s="105"/>
      <c r="I207" s="132" t="str">
        <f>IF(1=1,IF(E207="","",I194),N("H19"))</f>
        <v/>
      </c>
      <c r="J207" s="133" t="str">
        <f>IF(1=1,IF(E207="","",J194),N("I19"))</f>
        <v/>
      </c>
      <c r="K207" s="134" t="str">
        <f>IF(1=1,IF(E207="","",K194),N("J19"))</f>
        <v/>
      </c>
      <c r="L207" s="135" t="str">
        <f>IF(1=1,IF(OR(J207="",O207="",NOT(ISNUMBER(J207)),NOT(ISNUMBER(O207)),J207=0),"",O207/J207),N("L19"))</f>
        <v/>
      </c>
      <c r="M207" s="136" t="str">
        <f>IF(1=1,IF(OR(L207="",NOT(ISNUMBER(F207))),"",F207*L207*IFERROR(INDEX(D384:D428,MATCH(AE207,B384:B428,0)),1)),N("M13"))</f>
        <v/>
      </c>
      <c r="N207" s="137" t="str">
        <f>IF(1=1,IF(F207="","",IF(G207="","",IFERROR(INDEX(E384:E428,MATCH(AE207,B384:B428,0)),G207&amp;""))),N("N6"))</f>
        <v/>
      </c>
      <c r="O207" s="138" t="str">
        <f>IF(1=1,IF(E207="","",O194),N("K19"))</f>
        <v/>
      </c>
      <c r="P207" s="139" t="str">
        <f>IF(1=1,IF(M207="","",IF(AND(ISNUMBER(M207),M207&lt;1,N207="kg"),MAX(1,ROUND(M207*1000,0)),IF(AND(ISNUMBER(M207),M207&lt;1,N207="L"),MAX(1,ROUND(M207*100,0)),ROUND(M207,3)))),N("O19"))</f>
        <v/>
      </c>
      <c r="Q207" s="140" t="str">
        <f>IF(1=1,IF(M207="","",IF(AND(ISNUMBER(M207),M207&lt;1,N207="kg"),"g",IF(AND(ISNUMBER(M207),M207&lt;1,N207="L"),"cl",N207))),N("P19"))</f>
        <v/>
      </c>
      <c r="R207" s="161" t="str">
        <f>IF(1=1,IF(E207="","",IF(F207="","A CONTROLER",IF(NOT(ISNUMBER(F207)),"TEXTE",IF(OR(L207="",L207&lt;=0),"COMMANDE PRINCIPALE INCOMPLETE",IF(G207="","UNITE MANQUANTE",IF(COUNTIF(B384:B428,AE207)=0,"UNITE A CONTROLER","OK")))))),N("Q9"))</f>
        <v/>
      </c>
      <c r="S207" s="105"/>
      <c r="T207" s="141">
        <f t="shared" si="16"/>
        <v>0</v>
      </c>
      <c r="U207" s="133" t="str">
        <f>IF(1=1,IF(E207="","",U194),N("S19"))</f>
        <v/>
      </c>
      <c r="V207" s="133" t="str">
        <f>IF(1=1,IF(E207="","",V194),N("T19"))</f>
        <v/>
      </c>
      <c r="W207" s="135" t="str">
        <f>IF(1=1,IF(OR(U207="",V207="",NOT(ISNUMBER(U207)),NOT(ISNUMBER(V207)),U207=0),"",V207/U207),N("U19"))</f>
        <v/>
      </c>
      <c r="X207" s="136" t="str">
        <f>IF(1=1,IF(OR(W207="",NOT(ISNUMBER(F207))),"",F207*W207*IFERROR(INDEX(D384:D428,MATCH(AE207,B384:B428,0)),1)),N("V7"))</f>
        <v/>
      </c>
      <c r="Y207" s="137" t="str">
        <f>IF(1=1,IF(F207="","",IF(G207="","",IFERROR(INDEX(E384:E428,MATCH(AE207,B384:B428,0)),G207&amp;""))),N("W6"))</f>
        <v/>
      </c>
      <c r="Z207" s="142" t="str">
        <f>IF(1=1,IF(X207="","",IF(AND(ISNUMBER(X207),X207&lt;1,Y207="kg"),MAX(1,ROUND(X207*1000,0)),IF(AND(ISNUMBER(X207),X207&lt;1,Y207="L"),MAX(1,ROUND(X207*100,0)),ROUND(X207,3)))),N("X19"))</f>
        <v/>
      </c>
      <c r="AA207" s="143" t="str">
        <f>IF(1=1,IF(X207="","",IF(AND(ISNUMBER(X207),X207&lt;1,Y207="kg"),"g",IF(AND(ISNUMBER(X207),X207&lt;1,Y207="L"),"cl",Y207))),N("Y19"))</f>
        <v/>
      </c>
      <c r="AB207" s="123" t="str">
        <f>IF(1=1,IF(E207="","",IF(F207="","A CONTROLER",IF(NOT(ISNUMBER(F207)),"TEXTE",IF(OR(W207="",W207&lt;=0),"COMMANDE COUVERTS INCOMPLETE",IF(G207="","UNITE MANQUANTE",IF(COUNTIF(B384:B428,AE207)=0,"UNITE A CONTROLER","OK")))))),N("Z6"))</f>
        <v/>
      </c>
      <c r="AD207" s="144" t="str">
        <f>IF(1=1,IF(E207="","",AD194),N("AB19"))</f>
        <v/>
      </c>
      <c r="AE207" s="125" t="str">
        <f>IF(1=1,IF(G207="","",UPPER(TRIM(SUBSTITUTE(SUBSTITUTE(G207&amp;"",CHAR(160)," ")," "," ")))),N("AC19"))</f>
        <v/>
      </c>
    </row>
    <row r="208" spans="1:33" ht="15.75" x14ac:dyDescent="0.25">
      <c r="A208" s="160" t="str">
        <f>IF(1=1,IF(E208="","",A194),N("A20"))</f>
        <v/>
      </c>
      <c r="B208" s="127" t="str">
        <f>IF(1=1,IF(E208="","",B194),N("B20"))</f>
        <v/>
      </c>
      <c r="C208" s="128"/>
      <c r="D208" s="129" t="str">
        <f>IF(ISBLANK(E208),"",LARGE(D194:D207,1)+1)</f>
        <v/>
      </c>
      <c r="E208" s="130"/>
      <c r="F208" s="131"/>
      <c r="G208" s="170"/>
      <c r="H208" s="105"/>
      <c r="I208" s="132" t="str">
        <f>IF(1=1,IF(E208="","",I194),N("H20"))</f>
        <v/>
      </c>
      <c r="J208" s="133" t="str">
        <f>IF(1=1,IF(E208="","",J194),N("I20"))</f>
        <v/>
      </c>
      <c r="K208" s="134" t="str">
        <f>IF(1=1,IF(E208="","",K194),N("J20"))</f>
        <v/>
      </c>
      <c r="L208" s="135" t="str">
        <f>IF(1=1,IF(OR(J208="",O208="",NOT(ISNUMBER(J208)),NOT(ISNUMBER(O208)),J208=0),"",O208/J208),N("L20"))</f>
        <v/>
      </c>
      <c r="M208" s="136" t="str">
        <f>IF(1=1,IF(OR(L208="",NOT(ISNUMBER(F208))),"",F208*L208*IFERROR(INDEX(D384:D428,MATCH(AE208,B384:B428,0)),1)),N("M13"))</f>
        <v/>
      </c>
      <c r="N208" s="137" t="str">
        <f>IF(1=1,IF(F208="","",IF(G208="","",IFERROR(INDEX(E384:E428,MATCH(AE208,B384:B428,0)),G208&amp;""))),N("N6"))</f>
        <v/>
      </c>
      <c r="O208" s="138" t="str">
        <f>IF(1=1,IF(E208="","",O194),N("K20"))</f>
        <v/>
      </c>
      <c r="P208" s="139" t="str">
        <f>IF(1=1,IF(M208="","",IF(AND(ISNUMBER(M208),M208&lt;1,N208="kg"),MAX(1,ROUND(M208*1000,0)),IF(AND(ISNUMBER(M208),M208&lt;1,N208="L"),MAX(1,ROUND(M208*100,0)),ROUND(M208,3)))),N("O20"))</f>
        <v/>
      </c>
      <c r="Q208" s="140" t="str">
        <f>IF(1=1,IF(M208="","",IF(AND(ISNUMBER(M208),M208&lt;1,N208="kg"),"g",IF(AND(ISNUMBER(M208),M208&lt;1,N208="L"),"cl",N208))),N("P20"))</f>
        <v/>
      </c>
      <c r="R208" s="161" t="str">
        <f>IF(1=1,IF(E208="","",IF(F208="","A CONTROLER",IF(NOT(ISNUMBER(F208)),"TEXTE",IF(OR(L208="",L208&lt;=0),"COMMANDE PRINCIPALE INCOMPLETE",IF(G208="","UNITE MANQUANTE",IF(COUNTIF(B384:B428,AE208)=0,"UNITE A CONTROLER","OK")))))),N("Q9"))</f>
        <v/>
      </c>
      <c r="S208" s="105"/>
      <c r="T208" s="141">
        <f t="shared" si="16"/>
        <v>0</v>
      </c>
      <c r="U208" s="133" t="str">
        <f>IF(1=1,IF(E208="","",U194),N("S20"))</f>
        <v/>
      </c>
      <c r="V208" s="133" t="str">
        <f>IF(1=1,IF(E208="","",V194),N("T20"))</f>
        <v/>
      </c>
      <c r="W208" s="135" t="str">
        <f>IF(1=1,IF(OR(U208="",V208="",NOT(ISNUMBER(U208)),NOT(ISNUMBER(V208)),U208=0),"",V208/U208),N("U20"))</f>
        <v/>
      </c>
      <c r="X208" s="136" t="str">
        <f>IF(1=1,IF(OR(W208="",NOT(ISNUMBER(F208))),"",F208*W208*IFERROR(INDEX(D384:D428,MATCH(AE208,B384:B428,0)),1)),N("V7"))</f>
        <v/>
      </c>
      <c r="Y208" s="137" t="str">
        <f>IF(1=1,IF(F208="","",IF(G208="","",IFERROR(INDEX(E384:E428,MATCH(AE208,B384:B428,0)),G208&amp;""))),N("W6"))</f>
        <v/>
      </c>
      <c r="Z208" s="142" t="str">
        <f>IF(1=1,IF(X208="","",IF(AND(ISNUMBER(X208),X208&lt;1,Y208="kg"),MAX(1,ROUND(X208*1000,0)),IF(AND(ISNUMBER(X208),X208&lt;1,Y208="L"),MAX(1,ROUND(X208*100,0)),ROUND(X208,3)))),N("X20"))</f>
        <v/>
      </c>
      <c r="AA208" s="143" t="str">
        <f>IF(1=1,IF(X208="","",IF(AND(ISNUMBER(X208),X208&lt;1,Y208="kg"),"g",IF(AND(ISNUMBER(X208),X208&lt;1,Y208="L"),"cl",Y208))),N("Y20"))</f>
        <v/>
      </c>
      <c r="AB208" s="123" t="str">
        <f>IF(1=1,IF(E208="","",IF(F208="","A CONTROLER",IF(NOT(ISNUMBER(F208)),"TEXTE",IF(OR(W208="",W208&lt;=0),"COMMANDE COUVERTS INCOMPLETE",IF(G208="","UNITE MANQUANTE",IF(COUNTIF(B384:B428,AE208)=0,"UNITE A CONTROLER","OK")))))),N("Z6"))</f>
        <v/>
      </c>
      <c r="AD208" s="144" t="str">
        <f>IF(1=1,IF(E208="","",AD194),N("AB20"))</f>
        <v/>
      </c>
      <c r="AE208" s="125" t="str">
        <f>IF(1=1,IF(G208="","",UPPER(TRIM(SUBSTITUTE(SUBSTITUTE(G208&amp;"",CHAR(160)," ")," "," ")))),N("AC20"))</f>
        <v/>
      </c>
    </row>
    <row r="209" spans="1:31" ht="15.75" x14ac:dyDescent="0.25">
      <c r="A209" s="160" t="str">
        <f>IF(1=1,IF(E209="","",A194),N("A21"))</f>
        <v/>
      </c>
      <c r="B209" s="127" t="str">
        <f>IF(1=1,IF(E209="","",B194),N("B21"))</f>
        <v/>
      </c>
      <c r="C209" s="128"/>
      <c r="D209" s="129" t="str">
        <f>IF(ISBLANK(E209),"",LARGE(D194:D208,1)+1)</f>
        <v/>
      </c>
      <c r="E209" s="130"/>
      <c r="F209" s="131"/>
      <c r="G209" s="170"/>
      <c r="H209" s="105"/>
      <c r="I209" s="132" t="str">
        <f>IF(1=1,IF(E209="","",I194),N("H21"))</f>
        <v/>
      </c>
      <c r="J209" s="133" t="str">
        <f>IF(1=1,IF(E209="","",J194),N("I21"))</f>
        <v/>
      </c>
      <c r="K209" s="134" t="str">
        <f>IF(1=1,IF(E209="","",K194),N("J21"))</f>
        <v/>
      </c>
      <c r="L209" s="135" t="str">
        <f>IF(1=1,IF(OR(J209="",O209="",NOT(ISNUMBER(J209)),NOT(ISNUMBER(O209)),J209=0),"",O209/J209),N("L21"))</f>
        <v/>
      </c>
      <c r="M209" s="136" t="str">
        <f>IF(1=1,IF(OR(L209="",NOT(ISNUMBER(F209))),"",F209*L209*IFERROR(INDEX(D384:D428,MATCH(AE209,B384:B428,0)),1)),N("M13"))</f>
        <v/>
      </c>
      <c r="N209" s="137" t="str">
        <f>IF(1=1,IF(F209="","",IF(G209="","",IFERROR(INDEX(E384:E428,MATCH(AE209,B384:B428,0)),G209&amp;""))),N("N6"))</f>
        <v/>
      </c>
      <c r="O209" s="138" t="str">
        <f>IF(1=1,IF(E209="","",O194),N("K21"))</f>
        <v/>
      </c>
      <c r="P209" s="139" t="str">
        <f>IF(1=1,IF(M209="","",IF(AND(ISNUMBER(M209),M209&lt;1,N209="kg"),MAX(1,ROUND(M209*1000,0)),IF(AND(ISNUMBER(M209),M209&lt;1,N209="L"),MAX(1,ROUND(M209*100,0)),ROUND(M209,3)))),N("O21"))</f>
        <v/>
      </c>
      <c r="Q209" s="140" t="str">
        <f>IF(1=1,IF(M209="","",IF(AND(ISNUMBER(M209),M209&lt;1,N209="kg"),"g",IF(AND(ISNUMBER(M209),M209&lt;1,N209="L"),"cl",N209))),N("P21"))</f>
        <v/>
      </c>
      <c r="R209" s="161" t="str">
        <f>IF(1=1,IF(E209="","",IF(F209="","A CONTROLER",IF(NOT(ISNUMBER(F209)),"TEXTE",IF(OR(L209="",L209&lt;=0),"COMMANDE PRINCIPALE INCOMPLETE",IF(G209="","UNITE MANQUANTE",IF(COUNTIF(B384:B428,AE209)=0,"UNITE A CONTROLER","OK")))))),N("Q9"))</f>
        <v/>
      </c>
      <c r="S209" s="105"/>
      <c r="T209" s="141">
        <f t="shared" si="16"/>
        <v>0</v>
      </c>
      <c r="U209" s="133" t="str">
        <f>IF(1=1,IF(E209="","",U194),N("S21"))</f>
        <v/>
      </c>
      <c r="V209" s="133" t="str">
        <f>IF(1=1,IF(E209="","",V194),N("T21"))</f>
        <v/>
      </c>
      <c r="W209" s="135" t="str">
        <f>IF(1=1,IF(OR(U209="",V209="",NOT(ISNUMBER(U209)),NOT(ISNUMBER(V209)),U209=0),"",V209/U209),N("U21"))</f>
        <v/>
      </c>
      <c r="X209" s="136" t="str">
        <f>IF(1=1,IF(OR(W209="",NOT(ISNUMBER(F209))),"",F209*W209*IFERROR(INDEX(D384:D428,MATCH(AE209,B384:B428,0)),1)),N("V7"))</f>
        <v/>
      </c>
      <c r="Y209" s="137" t="str">
        <f>IF(1=1,IF(F209="","",IF(G209="","",IFERROR(INDEX(E384:E428,MATCH(AE209,B384:B428,0)),G209&amp;""))),N("W6"))</f>
        <v/>
      </c>
      <c r="Z209" s="142" t="str">
        <f>IF(1=1,IF(X209="","",IF(AND(ISNUMBER(X209),X209&lt;1,Y209="kg"),MAX(1,ROUND(X209*1000,0)),IF(AND(ISNUMBER(X209),X209&lt;1,Y209="L"),MAX(1,ROUND(X209*100,0)),ROUND(X209,3)))),N("X21"))</f>
        <v/>
      </c>
      <c r="AA209" s="143" t="str">
        <f>IF(1=1,IF(X209="","",IF(AND(ISNUMBER(X209),X209&lt;1,Y209="kg"),"g",IF(AND(ISNUMBER(X209),X209&lt;1,Y209="L"),"cl",Y209))),N("Y21"))</f>
        <v/>
      </c>
      <c r="AB209" s="123" t="str">
        <f>IF(1=1,IF(E209="","",IF(F209="","A CONTROLER",IF(NOT(ISNUMBER(F209)),"TEXTE",IF(OR(W209="",W209&lt;=0),"COMMANDE COUVERTS INCOMPLETE",IF(G209="","UNITE MANQUANTE",IF(COUNTIF(B384:B428,AE209)=0,"UNITE A CONTROLER","OK")))))),N("Z6"))</f>
        <v/>
      </c>
      <c r="AD209" s="144" t="str">
        <f>IF(1=1,IF(E209="","",AD194),N("AB21"))</f>
        <v/>
      </c>
      <c r="AE209" s="125" t="str">
        <f>IF(1=1,IF(G209="","",UPPER(TRIM(SUBSTITUTE(SUBSTITUTE(G209&amp;"",CHAR(160)," ")," "," ")))),N("AC21"))</f>
        <v/>
      </c>
    </row>
    <row r="210" spans="1:31" ht="15.75" x14ac:dyDescent="0.25">
      <c r="A210" s="160" t="str">
        <f>IF(1=1,IF(E210="","",A194),N("A22"))</f>
        <v/>
      </c>
      <c r="B210" s="127" t="str">
        <f>IF(1=1,IF(E210="","",B194),N("B22"))</f>
        <v/>
      </c>
      <c r="C210" s="128"/>
      <c r="D210" s="129" t="str">
        <f>IF(ISBLANK(E210),"",LARGE(D194:D209,1)+1)</f>
        <v/>
      </c>
      <c r="E210" s="130"/>
      <c r="F210" s="131"/>
      <c r="G210" s="170"/>
      <c r="H210" s="105"/>
      <c r="I210" s="132" t="str">
        <f>IF(1=1,IF(E210="","",I194),N("H22"))</f>
        <v/>
      </c>
      <c r="J210" s="133" t="str">
        <f>IF(1=1,IF(E210="","",J194),N("I22"))</f>
        <v/>
      </c>
      <c r="K210" s="134" t="str">
        <f>IF(1=1,IF(E210="","",K194),N("J22"))</f>
        <v/>
      </c>
      <c r="L210" s="135" t="str">
        <f>IF(1=1,IF(OR(J210="",O210="",NOT(ISNUMBER(J210)),NOT(ISNUMBER(O210)),J210=0),"",O210/J210),N("L22"))</f>
        <v/>
      </c>
      <c r="M210" s="136" t="str">
        <f>IF(1=1,IF(OR(L210="",NOT(ISNUMBER(F210))),"",F210*L210*IFERROR(INDEX(D384:D428,MATCH(AE210,B384:B428,0)),1)),N("M13"))</f>
        <v/>
      </c>
      <c r="N210" s="137" t="str">
        <f>IF(1=1,IF(F210="","",IF(G210="","",IFERROR(INDEX(E384:E428,MATCH(AE210,B384:B428,0)),G210&amp;""))),N("N6"))</f>
        <v/>
      </c>
      <c r="O210" s="138" t="str">
        <f>IF(1=1,IF(E210="","",O194),N("K22"))</f>
        <v/>
      </c>
      <c r="P210" s="139" t="str">
        <f>IF(1=1,IF(M210="","",IF(AND(ISNUMBER(M210),M210&lt;1,N210="kg"),MAX(1,ROUND(M210*1000,0)),IF(AND(ISNUMBER(M210),M210&lt;1,N210="L"),MAX(1,ROUND(M210*100,0)),ROUND(M210,3)))),N("O22"))</f>
        <v/>
      </c>
      <c r="Q210" s="140" t="str">
        <f>IF(1=1,IF(M210="","",IF(AND(ISNUMBER(M210),M210&lt;1,N210="kg"),"g",IF(AND(ISNUMBER(M210),M210&lt;1,N210="L"),"cl",N210))),N("P22"))</f>
        <v/>
      </c>
      <c r="R210" s="161" t="str">
        <f>IF(1=1,IF(E210="","",IF(F210="","A CONTROLER",IF(NOT(ISNUMBER(F210)),"TEXTE",IF(OR(L210="",L210&lt;=0),"COMMANDE PRINCIPALE INCOMPLETE",IF(G210="","UNITE MANQUANTE",IF(COUNTIF(B384:B428,AE210)=0,"UNITE A CONTROLER","OK")))))),N("Q9"))</f>
        <v/>
      </c>
      <c r="S210" s="105"/>
      <c r="T210" s="141">
        <f t="shared" si="16"/>
        <v>0</v>
      </c>
      <c r="U210" s="133" t="str">
        <f>IF(1=1,IF(E210="","",U194),N("S22"))</f>
        <v/>
      </c>
      <c r="V210" s="133" t="str">
        <f>IF(1=1,IF(E210="","",V194),N("T22"))</f>
        <v/>
      </c>
      <c r="W210" s="135" t="str">
        <f>IF(1=1,IF(OR(U210="",V210="",NOT(ISNUMBER(U210)),NOT(ISNUMBER(V210)),U210=0),"",V210/U210),N("U22"))</f>
        <v/>
      </c>
      <c r="X210" s="136" t="str">
        <f>IF(1=1,IF(OR(W210="",NOT(ISNUMBER(F210))),"",F210*W210*IFERROR(INDEX(D384:D428,MATCH(AE210,B384:B428,0)),1)),N("V7"))</f>
        <v/>
      </c>
      <c r="Y210" s="137" t="str">
        <f>IF(1=1,IF(F210="","",IF(G210="","",IFERROR(INDEX(E384:E428,MATCH(AE210,B384:B428,0)),G210&amp;""))),N("W6"))</f>
        <v/>
      </c>
      <c r="Z210" s="142" t="str">
        <f>IF(1=1,IF(X210="","",IF(AND(ISNUMBER(X210),X210&lt;1,Y210="kg"),MAX(1,ROUND(X210*1000,0)),IF(AND(ISNUMBER(X210),X210&lt;1,Y210="L"),MAX(1,ROUND(X210*100,0)),ROUND(X210,3)))),N("X22"))</f>
        <v/>
      </c>
      <c r="AA210" s="143" t="str">
        <f>IF(1=1,IF(X210="","",IF(AND(ISNUMBER(X210),X210&lt;1,Y210="kg"),"g",IF(AND(ISNUMBER(X210),X210&lt;1,Y210="L"),"cl",Y210))),N("Y22"))</f>
        <v/>
      </c>
      <c r="AB210" s="123" t="str">
        <f>IF(1=1,IF(E210="","",IF(F210="","A CONTROLER",IF(NOT(ISNUMBER(F210)),"TEXTE",IF(OR(W210="",W210&lt;=0),"COMMANDE COUVERTS INCOMPLETE",IF(G210="","UNITE MANQUANTE",IF(COUNTIF(B384:B428,AE210)=0,"UNITE A CONTROLER","OK")))))),N("Z6"))</f>
        <v/>
      </c>
      <c r="AD210" s="144" t="str">
        <f>IF(1=1,IF(E210="","",AD194),N("AB22"))</f>
        <v/>
      </c>
      <c r="AE210" s="125" t="str">
        <f>IF(1=1,IF(G210="","",UPPER(TRIM(SUBSTITUTE(SUBSTITUTE(G210&amp;"",CHAR(160)," ")," "," ")))),N("AC22"))</f>
        <v/>
      </c>
    </row>
    <row r="211" spans="1:31" ht="15.75" x14ac:dyDescent="0.25">
      <c r="A211" s="160" t="str">
        <f>IF(1=1,IF(E211="","",A194),N("A23"))</f>
        <v/>
      </c>
      <c r="B211" s="127" t="str">
        <f>IF(1=1,IF(E211="","",B194),N("B23"))</f>
        <v/>
      </c>
      <c r="C211" s="128"/>
      <c r="D211" s="129" t="str">
        <f>IF(ISBLANK(E211),"",LARGE(D194:D210,1)+1)</f>
        <v/>
      </c>
      <c r="E211" s="130"/>
      <c r="F211" s="131"/>
      <c r="G211" s="170"/>
      <c r="H211" s="105"/>
      <c r="I211" s="132" t="str">
        <f>IF(1=1,IF(E211="","",I194),N("H23"))</f>
        <v/>
      </c>
      <c r="J211" s="133" t="str">
        <f>IF(1=1,IF(E211="","",J194),N("I23"))</f>
        <v/>
      </c>
      <c r="K211" s="134" t="str">
        <f>IF(1=1,IF(E211="","",K194),N("J23"))</f>
        <v/>
      </c>
      <c r="L211" s="135" t="str">
        <f>IF(1=1,IF(OR(J211="",O211="",NOT(ISNUMBER(J211)),NOT(ISNUMBER(O211)),J211=0),"",O211/J211),N("L23"))</f>
        <v/>
      </c>
      <c r="M211" s="136" t="str">
        <f>IF(1=1,IF(OR(L211="",NOT(ISNUMBER(F211))),"",F211*L211*IFERROR(INDEX(D384:D428,MATCH(AE211,B384:B428,0)),1)),N("M13"))</f>
        <v/>
      </c>
      <c r="N211" s="137" t="str">
        <f>IF(1=1,IF(F211="","",IF(G211="","",IFERROR(INDEX(E384:E428,MATCH(AE211,B384:B428,0)),G211&amp;""))),N("N6"))</f>
        <v/>
      </c>
      <c r="O211" s="138" t="str">
        <f>IF(1=1,IF(E211="","",O194),N("K23"))</f>
        <v/>
      </c>
      <c r="P211" s="139" t="str">
        <f>IF(1=1,IF(M211="","",IF(AND(ISNUMBER(M211),M211&lt;1,N211="kg"),MAX(1,ROUND(M211*1000,0)),IF(AND(ISNUMBER(M211),M211&lt;1,N211="L"),MAX(1,ROUND(M211*100,0)),ROUND(M211,3)))),N("O23"))</f>
        <v/>
      </c>
      <c r="Q211" s="140" t="str">
        <f>IF(1=1,IF(M211="","",IF(AND(ISNUMBER(M211),M211&lt;1,N211="kg"),"g",IF(AND(ISNUMBER(M211),M211&lt;1,N211="L"),"cl",N211))),N("P23"))</f>
        <v/>
      </c>
      <c r="R211" s="161" t="str">
        <f>IF(1=1,IF(E211="","",IF(F211="","A CONTROLER",IF(NOT(ISNUMBER(F211)),"TEXTE",IF(OR(L211="",L211&lt;=0),"COMMANDE PRINCIPALE INCOMPLETE",IF(G211="","UNITE MANQUANTE",IF(COUNTIF(B384:B428,AE211)=0,"UNITE A CONTROLER","OK")))))),N("Q9"))</f>
        <v/>
      </c>
      <c r="S211" s="105"/>
      <c r="T211" s="141">
        <f t="shared" si="16"/>
        <v>0</v>
      </c>
      <c r="U211" s="133" t="str">
        <f>IF(1=1,IF(E211="","",U194),N("S23"))</f>
        <v/>
      </c>
      <c r="V211" s="133" t="str">
        <f>IF(1=1,IF(E211="","",V194),N("T23"))</f>
        <v/>
      </c>
      <c r="W211" s="135" t="str">
        <f>IF(1=1,IF(OR(U211="",V211="",NOT(ISNUMBER(U211)),NOT(ISNUMBER(V211)),U211=0),"",V211/U211),N("U23"))</f>
        <v/>
      </c>
      <c r="X211" s="136" t="str">
        <f>IF(1=1,IF(OR(W211="",NOT(ISNUMBER(F211))),"",F211*W211*IFERROR(INDEX(D384:D428,MATCH(AE211,B384:B428,0)),1)),N("V7"))</f>
        <v/>
      </c>
      <c r="Y211" s="137" t="str">
        <f>IF(1=1,IF(F211="","",IF(G211="","",IFERROR(INDEX(E384:E428,MATCH(AE211,B384:B428,0)),G211&amp;""))),N("W6"))</f>
        <v/>
      </c>
      <c r="Z211" s="142" t="str">
        <f>IF(1=1,IF(X211="","",IF(AND(ISNUMBER(X211),X211&lt;1,Y211="kg"),MAX(1,ROUND(X211*1000,0)),IF(AND(ISNUMBER(X211),X211&lt;1,Y211="L"),MAX(1,ROUND(X211*100,0)),ROUND(X211,3)))),N("X23"))</f>
        <v/>
      </c>
      <c r="AA211" s="143" t="str">
        <f>IF(1=1,IF(X211="","",IF(AND(ISNUMBER(X211),X211&lt;1,Y211="kg"),"g",IF(AND(ISNUMBER(X211),X211&lt;1,Y211="L"),"cl",Y211))),N("Y23"))</f>
        <v/>
      </c>
      <c r="AB211" s="123" t="str">
        <f>IF(1=1,IF(E211="","",IF(F211="","A CONTROLER",IF(NOT(ISNUMBER(F211)),"TEXTE",IF(OR(W211="",W211&lt;=0),"COMMANDE COUVERTS INCOMPLETE",IF(G211="","UNITE MANQUANTE",IF(COUNTIF(B384:B428,AE211)=0,"UNITE A CONTROLER","OK")))))),N("Z6"))</f>
        <v/>
      </c>
      <c r="AD211" s="144" t="str">
        <f>IF(1=1,IF(E211="","",AD194),N("AB23"))</f>
        <v/>
      </c>
      <c r="AE211" s="125" t="str">
        <f>IF(1=1,IF(G211="","",UPPER(TRIM(SUBSTITUTE(SUBSTITUTE(G211&amp;"",CHAR(160)," ")," "," ")))),N("AC23"))</f>
        <v/>
      </c>
    </row>
    <row r="212" spans="1:31" ht="15.75" x14ac:dyDescent="0.25">
      <c r="A212" s="160" t="str">
        <f>IF(1=1,IF(E212="","",A194),N("A24"))</f>
        <v/>
      </c>
      <c r="B212" s="127" t="str">
        <f>IF(1=1,IF(E212="","",B194),N("B24"))</f>
        <v/>
      </c>
      <c r="C212" s="128"/>
      <c r="D212" s="129" t="str">
        <f>IF(ISBLANK(E212),"",LARGE(D194:D211,1)+1)</f>
        <v/>
      </c>
      <c r="E212" s="130"/>
      <c r="F212" s="131"/>
      <c r="G212" s="170"/>
      <c r="H212" s="105"/>
      <c r="I212" s="132" t="str">
        <f>IF(1=1,IF(E212="","",I194),N("H24"))</f>
        <v/>
      </c>
      <c r="J212" s="133" t="str">
        <f>IF(1=1,IF(E212="","",J194),N("I24"))</f>
        <v/>
      </c>
      <c r="K212" s="134" t="str">
        <f>IF(1=1,IF(E212="","",K194),N("J24"))</f>
        <v/>
      </c>
      <c r="L212" s="135" t="str">
        <f>IF(1=1,IF(OR(J212="",O212="",NOT(ISNUMBER(J212)),NOT(ISNUMBER(O212)),J212=0),"",O212/J212),N("L24"))</f>
        <v/>
      </c>
      <c r="M212" s="136" t="str">
        <f>IF(1=1,IF(OR(L212="",NOT(ISNUMBER(F212))),"",F212*L212*IFERROR(INDEX(D384:D428,MATCH(AE212,B384:B428,0)),1)),N("M13"))</f>
        <v/>
      </c>
      <c r="N212" s="137" t="str">
        <f>IF(1=1,IF(F212="","",IF(G212="","",IFERROR(INDEX(E384:E428,MATCH(AE212,B384:B428,0)),G212&amp;""))),N("N6"))</f>
        <v/>
      </c>
      <c r="O212" s="138" t="str">
        <f>IF(1=1,IF(E212="","",O194),N("K24"))</f>
        <v/>
      </c>
      <c r="P212" s="139" t="str">
        <f>IF(1=1,IF(M212="","",IF(AND(ISNUMBER(M212),M212&lt;1,N212="kg"),MAX(1,ROUND(M212*1000,0)),IF(AND(ISNUMBER(M212),M212&lt;1,N212="L"),MAX(1,ROUND(M212*100,0)),ROUND(M212,3)))),N("O24"))</f>
        <v/>
      </c>
      <c r="Q212" s="140" t="str">
        <f>IF(1=1,IF(M212="","",IF(AND(ISNUMBER(M212),M212&lt;1,N212="kg"),"g",IF(AND(ISNUMBER(M212),M212&lt;1,N212="L"),"cl",N212))),N("P24"))</f>
        <v/>
      </c>
      <c r="R212" s="161" t="str">
        <f>IF(1=1,IF(E212="","",IF(F212="","A CONTROLER",IF(NOT(ISNUMBER(F212)),"TEXTE",IF(OR(L212="",L212&lt;=0),"COMMANDE PRINCIPALE INCOMPLETE",IF(G212="","UNITE MANQUANTE",IF(COUNTIF(B384:B428,AE212)=0,"UNITE A CONTROLER","OK")))))),N("Q9"))</f>
        <v/>
      </c>
      <c r="S212" s="105"/>
      <c r="T212" s="141">
        <f t="shared" si="16"/>
        <v>0</v>
      </c>
      <c r="U212" s="133" t="str">
        <f>IF(1=1,IF(E212="","",U194),N("S24"))</f>
        <v/>
      </c>
      <c r="V212" s="133" t="str">
        <f>IF(1=1,IF(E212="","",V194),N("T24"))</f>
        <v/>
      </c>
      <c r="W212" s="135" t="str">
        <f>IF(1=1,IF(OR(U212="",V212="",NOT(ISNUMBER(U212)),NOT(ISNUMBER(V212)),U212=0),"",V212/U212),N("U24"))</f>
        <v/>
      </c>
      <c r="X212" s="136" t="str">
        <f>IF(1=1,IF(OR(W212="",NOT(ISNUMBER(F212))),"",F212*W212*IFERROR(INDEX(D384:D428,MATCH(AE212,B384:B428,0)),1)),N("V7"))</f>
        <v/>
      </c>
      <c r="Y212" s="137" t="str">
        <f>IF(1=1,IF(F212="","",IF(G212="","",IFERROR(INDEX(E384:E428,MATCH(AE212,B384:B428,0)),G212&amp;""))),N("W6"))</f>
        <v/>
      </c>
      <c r="Z212" s="142" t="str">
        <f>IF(1=1,IF(X212="","",IF(AND(ISNUMBER(X212),X212&lt;1,Y212="kg"),MAX(1,ROUND(X212*1000,0)),IF(AND(ISNUMBER(X212),X212&lt;1,Y212="L"),MAX(1,ROUND(X212*100,0)),ROUND(X212,3)))),N("X24"))</f>
        <v/>
      </c>
      <c r="AA212" s="143" t="str">
        <f>IF(1=1,IF(X212="","",IF(AND(ISNUMBER(X212),X212&lt;1,Y212="kg"),"g",IF(AND(ISNUMBER(X212),X212&lt;1,Y212="L"),"cl",Y212))),N("Y24"))</f>
        <v/>
      </c>
      <c r="AB212" s="123" t="str">
        <f>IF(1=1,IF(E212="","",IF(F212="","A CONTROLER",IF(NOT(ISNUMBER(F212)),"TEXTE",IF(OR(W212="",W212&lt;=0),"COMMANDE COUVERTS INCOMPLETE",IF(G212="","UNITE MANQUANTE",IF(COUNTIF(B384:B428,AE212)=0,"UNITE A CONTROLER","OK")))))),N("Z6"))</f>
        <v/>
      </c>
      <c r="AD212" s="144" t="str">
        <f>IF(1=1,IF(E212="","",AD194),N("AB24"))</f>
        <v/>
      </c>
      <c r="AE212" s="125" t="str">
        <f>IF(1=1,IF(G212="","",UPPER(TRIM(SUBSTITUTE(SUBSTITUTE(G212&amp;"",CHAR(160)," ")," "," ")))),N("AC24"))</f>
        <v/>
      </c>
    </row>
    <row r="213" spans="1:31" ht="15.75" x14ac:dyDescent="0.25">
      <c r="A213" s="160" t="str">
        <f>IF(1=1,IF(E213="","",A194),N("A25"))</f>
        <v/>
      </c>
      <c r="B213" s="127" t="str">
        <f>IF(1=1,IF(E213="","",B194),N("B25"))</f>
        <v/>
      </c>
      <c r="C213" s="128"/>
      <c r="D213" s="129" t="str">
        <f>IF(ISBLANK(E213),"",LARGE(D194:D212,1)+1)</f>
        <v/>
      </c>
      <c r="E213" s="130"/>
      <c r="F213" s="131"/>
      <c r="G213" s="170"/>
      <c r="H213" s="105"/>
      <c r="I213" s="132" t="str">
        <f>IF(1=1,IF(E213="","",I194),N("H25"))</f>
        <v/>
      </c>
      <c r="J213" s="133" t="str">
        <f>IF(1=1,IF(E213="","",J194),N("I25"))</f>
        <v/>
      </c>
      <c r="K213" s="134" t="str">
        <f>IF(1=1,IF(E213="","",K194),N("J25"))</f>
        <v/>
      </c>
      <c r="L213" s="135" t="str">
        <f>IF(1=1,IF(OR(J213="",O213="",NOT(ISNUMBER(J213)),NOT(ISNUMBER(O213)),J213=0),"",O213/J213),N("L25"))</f>
        <v/>
      </c>
      <c r="M213" s="136" t="str">
        <f>IF(1=1,IF(OR(L213="",NOT(ISNUMBER(F213))),"",F213*L213*IFERROR(INDEX(D384:D428,MATCH(AE213,B384:B428,0)),1)),N("M13"))</f>
        <v/>
      </c>
      <c r="N213" s="137" t="str">
        <f>IF(1=1,IF(F213="","",IF(G213="","",IFERROR(INDEX(E384:E428,MATCH(AE213,B384:B428,0)),G213&amp;""))),N("N6"))</f>
        <v/>
      </c>
      <c r="O213" s="138" t="str">
        <f>IF(1=1,IF(E213="","",O194),N("K25"))</f>
        <v/>
      </c>
      <c r="P213" s="139" t="str">
        <f>IF(1=1,IF(M213="","",IF(AND(ISNUMBER(M213),M213&lt;1,N213="kg"),MAX(1,ROUND(M213*1000,0)),IF(AND(ISNUMBER(M213),M213&lt;1,N213="L"),MAX(1,ROUND(M213*100,0)),ROUND(M213,3)))),N("O25"))</f>
        <v/>
      </c>
      <c r="Q213" s="140" t="str">
        <f>IF(1=1,IF(M213="","",IF(AND(ISNUMBER(M213),M213&lt;1,N213="kg"),"g",IF(AND(ISNUMBER(M213),M213&lt;1,N213="L"),"cl",N213))),N("P25"))</f>
        <v/>
      </c>
      <c r="R213" s="161" t="str">
        <f>IF(1=1,IF(E213="","",IF(F213="","A CONTROLER",IF(NOT(ISNUMBER(F213)),"TEXTE",IF(OR(L213="",L213&lt;=0),"COMMANDE PRINCIPALE INCOMPLETE",IF(G213="","UNITE MANQUANTE",IF(COUNTIF(B384:B428,AE213)=0,"UNITE A CONTROLER","OK")))))),N("Q9"))</f>
        <v/>
      </c>
      <c r="S213" s="105"/>
      <c r="T213" s="141">
        <f t="shared" si="16"/>
        <v>0</v>
      </c>
      <c r="U213" s="133" t="str">
        <f>IF(1=1,IF(E213="","",U194),N("S25"))</f>
        <v/>
      </c>
      <c r="V213" s="133" t="str">
        <f>IF(1=1,IF(E213="","",V194),N("T25"))</f>
        <v/>
      </c>
      <c r="W213" s="135" t="str">
        <f>IF(1=1,IF(OR(U213="",V213="",NOT(ISNUMBER(U213)),NOT(ISNUMBER(V213)),U213=0),"",V213/U213),N("U25"))</f>
        <v/>
      </c>
      <c r="X213" s="136" t="str">
        <f>IF(1=1,IF(OR(W213="",NOT(ISNUMBER(F213))),"",F213*W213*IFERROR(INDEX(D384:D428,MATCH(AE213,B384:B428,0)),1)),N("V7"))</f>
        <v/>
      </c>
      <c r="Y213" s="137" t="str">
        <f>IF(1=1,IF(F213="","",IF(G213="","",IFERROR(INDEX(E384:E428,MATCH(AE213,B384:B428,0)),G213&amp;""))),N("W6"))</f>
        <v/>
      </c>
      <c r="Z213" s="142" t="str">
        <f>IF(1=1,IF(X213="","",IF(AND(ISNUMBER(X213),X213&lt;1,Y213="kg"),MAX(1,ROUND(X213*1000,0)),IF(AND(ISNUMBER(X213),X213&lt;1,Y213="L"),MAX(1,ROUND(X213*100,0)),ROUND(X213,3)))),N("X25"))</f>
        <v/>
      </c>
      <c r="AA213" s="143" t="str">
        <f>IF(1=1,IF(X213="","",IF(AND(ISNUMBER(X213),X213&lt;1,Y213="kg"),"g",IF(AND(ISNUMBER(X213),X213&lt;1,Y213="L"),"cl",Y213))),N("Y25"))</f>
        <v/>
      </c>
      <c r="AB213" s="123" t="str">
        <f>IF(1=1,IF(E213="","",IF(F213="","A CONTROLER",IF(NOT(ISNUMBER(F213)),"TEXTE",IF(OR(W213="",W213&lt;=0),"COMMANDE COUVERTS INCOMPLETE",IF(G213="","UNITE MANQUANTE",IF(COUNTIF(B384:B428,AE213)=0,"UNITE A CONTROLER","OK")))))),N("Z6"))</f>
        <v/>
      </c>
      <c r="AD213" s="144" t="str">
        <f>IF(1=1,IF(E213="","",AD194),N("AB25"))</f>
        <v/>
      </c>
      <c r="AE213" s="125" t="str">
        <f>IF(1=1,IF(G213="","",UPPER(TRIM(SUBSTITUTE(SUBSTITUTE(G213&amp;"",CHAR(160)," ")," "," ")))),N("AC25"))</f>
        <v/>
      </c>
    </row>
    <row r="214" spans="1:31" ht="15.75" x14ac:dyDescent="0.25">
      <c r="A214" s="160" t="str">
        <f>IF(1=1,IF(E214="","",A194),N("A26"))</f>
        <v/>
      </c>
      <c r="B214" s="127" t="str">
        <f>IF(1=1,IF(E214="","",B194),N("B26"))</f>
        <v/>
      </c>
      <c r="C214" s="128"/>
      <c r="D214" s="129" t="str">
        <f>IF(ISBLANK(E214),"",LARGE(D194:D213,1)+1)</f>
        <v/>
      </c>
      <c r="E214" s="130"/>
      <c r="F214" s="131"/>
      <c r="G214" s="170"/>
      <c r="H214" s="105"/>
      <c r="I214" s="132" t="str">
        <f>IF(1=1,IF(E214="","",I194),N("H26"))</f>
        <v/>
      </c>
      <c r="J214" s="133" t="str">
        <f>IF(1=1,IF(E214="","",J194),N("I26"))</f>
        <v/>
      </c>
      <c r="K214" s="134" t="str">
        <f>IF(1=1,IF(E214="","",K194),N("J26"))</f>
        <v/>
      </c>
      <c r="L214" s="135" t="str">
        <f>IF(1=1,IF(OR(J214="",O214="",NOT(ISNUMBER(J214)),NOT(ISNUMBER(O214)),J214=0),"",O214/J214),N("L26"))</f>
        <v/>
      </c>
      <c r="M214" s="136" t="str">
        <f>IF(1=1,IF(OR(L214="",NOT(ISNUMBER(F214))),"",F214*L214*IFERROR(INDEX(D384:D428,MATCH(AE214,B384:B428,0)),1)),N("M13"))</f>
        <v/>
      </c>
      <c r="N214" s="137" t="str">
        <f>IF(1=1,IF(F214="","",IF(G214="","",IFERROR(INDEX(E384:E428,MATCH(AE214,B384:B428,0)),G214&amp;""))),N("N6"))</f>
        <v/>
      </c>
      <c r="O214" s="138" t="str">
        <f>IF(1=1,IF(E214="","",O194),N("K26"))</f>
        <v/>
      </c>
      <c r="P214" s="139" t="str">
        <f>IF(1=1,IF(M214="","",IF(AND(ISNUMBER(M214),M214&lt;1,N214="kg"),MAX(1,ROUND(M214*1000,0)),IF(AND(ISNUMBER(M214),M214&lt;1,N214="L"),MAX(1,ROUND(M214*100,0)),ROUND(M214,3)))),N("O26"))</f>
        <v/>
      </c>
      <c r="Q214" s="140" t="str">
        <f>IF(1=1,IF(M214="","",IF(AND(ISNUMBER(M214),M214&lt;1,N214="kg"),"g",IF(AND(ISNUMBER(M214),M214&lt;1,N214="L"),"cl",N214))),N("P26"))</f>
        <v/>
      </c>
      <c r="R214" s="161" t="str">
        <f>IF(1=1,IF(E214="","",IF(F214="","A CONTROLER",IF(NOT(ISNUMBER(F214)),"TEXTE",IF(OR(L214="",L214&lt;=0),"COMMANDE PRINCIPALE INCOMPLETE",IF(G214="","UNITE MANQUANTE",IF(COUNTIF(B384:B428,AE214)=0,"UNITE A CONTROLER","OK")))))),N("Q9"))</f>
        <v/>
      </c>
      <c r="S214" s="105"/>
      <c r="T214" s="141">
        <f t="shared" si="16"/>
        <v>0</v>
      </c>
      <c r="U214" s="133" t="str">
        <f>IF(1=1,IF(E214="","",U194),N("S26"))</f>
        <v/>
      </c>
      <c r="V214" s="133" t="str">
        <f>IF(1=1,IF(E214="","",V194),N("T26"))</f>
        <v/>
      </c>
      <c r="W214" s="135" t="str">
        <f>IF(1=1,IF(OR(U214="",V214="",NOT(ISNUMBER(U214)),NOT(ISNUMBER(V214)),U214=0),"",V214/U214),N("U26"))</f>
        <v/>
      </c>
      <c r="X214" s="136" t="str">
        <f>IF(1=1,IF(OR(W214="",NOT(ISNUMBER(F214))),"",F214*W214*IFERROR(INDEX(D384:D428,MATCH(AE214,B384:B428,0)),1)),N("V7"))</f>
        <v/>
      </c>
      <c r="Y214" s="137" t="str">
        <f>IF(1=1,IF(F214="","",IF(G214="","",IFERROR(INDEX(E384:E428,MATCH(AE214,B384:B428,0)),G214&amp;""))),N("W6"))</f>
        <v/>
      </c>
      <c r="Z214" s="142" t="str">
        <f>IF(1=1,IF(X214="","",IF(AND(ISNUMBER(X214),X214&lt;1,Y214="kg"),MAX(1,ROUND(X214*1000,0)),IF(AND(ISNUMBER(X214),X214&lt;1,Y214="L"),MAX(1,ROUND(X214*100,0)),ROUND(X214,3)))),N("X26"))</f>
        <v/>
      </c>
      <c r="AA214" s="143" t="str">
        <f>IF(1=1,IF(X214="","",IF(AND(ISNUMBER(X214),X214&lt;1,Y214="kg"),"g",IF(AND(ISNUMBER(X214),X214&lt;1,Y214="L"),"cl",Y214))),N("Y26"))</f>
        <v/>
      </c>
      <c r="AB214" s="123" t="str">
        <f>IF(1=1,IF(E214="","",IF(F214="","A CONTROLER",IF(NOT(ISNUMBER(F214)),"TEXTE",IF(OR(W214="",W214&lt;=0),"COMMANDE COUVERTS INCOMPLETE",IF(G214="","UNITE MANQUANTE",IF(COUNTIF(B384:B428,AE214)=0,"UNITE A CONTROLER","OK")))))),N("Z6"))</f>
        <v/>
      </c>
      <c r="AD214" s="144" t="str">
        <f>IF(1=1,IF(E214="","",AD194),N("AB26"))</f>
        <v/>
      </c>
      <c r="AE214" s="125" t="str">
        <f>IF(1=1,IF(G214="","",UPPER(TRIM(SUBSTITUTE(SUBSTITUTE(G214&amp;"",CHAR(160)," ")," "," ")))),N("AC26"))</f>
        <v/>
      </c>
    </row>
    <row r="215" spans="1:31" ht="15.75" x14ac:dyDescent="0.25">
      <c r="A215" s="160" t="str">
        <f>IF(1=1,IF(E215="","",A194),N("A27"))</f>
        <v/>
      </c>
      <c r="B215" s="127" t="str">
        <f>IF(1=1,IF(E215="","",B194),N("B27"))</f>
        <v/>
      </c>
      <c r="C215" s="128"/>
      <c r="D215" s="129" t="str">
        <f>IF(ISBLANK(E215),"",LARGE(D194:D214,1)+1)</f>
        <v/>
      </c>
      <c r="E215" s="130"/>
      <c r="F215" s="131"/>
      <c r="G215" s="170"/>
      <c r="H215" s="105"/>
      <c r="I215" s="132" t="str">
        <f>IF(1=1,IF(E215="","",I194),N("H27"))</f>
        <v/>
      </c>
      <c r="J215" s="133" t="str">
        <f>IF(1=1,IF(E215="","",J194),N("I27"))</f>
        <v/>
      </c>
      <c r="K215" s="134" t="str">
        <f>IF(1=1,IF(E215="","",K194),N("J27"))</f>
        <v/>
      </c>
      <c r="L215" s="135" t="str">
        <f>IF(1=1,IF(OR(J215="",O215="",NOT(ISNUMBER(J215)),NOT(ISNUMBER(O215)),J215=0),"",O215/J215),N("L27"))</f>
        <v/>
      </c>
      <c r="M215" s="136" t="str">
        <f>IF(1=1,IF(OR(L215="",NOT(ISNUMBER(F215))),"",F215*L215*IFERROR(INDEX(D384:D428,MATCH(AE215,B384:B428,0)),1)),N("M13"))</f>
        <v/>
      </c>
      <c r="N215" s="137" t="str">
        <f>IF(1=1,IF(F215="","",IF(G215="","",IFERROR(INDEX(E384:E428,MATCH(AE215,B384:B428,0)),G215&amp;""))),N("N6"))</f>
        <v/>
      </c>
      <c r="O215" s="138" t="str">
        <f>IF(1=1,IF(E215="","",O194),N("K27"))</f>
        <v/>
      </c>
      <c r="P215" s="139" t="str">
        <f>IF(1=1,IF(M215="","",IF(AND(ISNUMBER(M215),M215&lt;1,N215="kg"),MAX(1,ROUND(M215*1000,0)),IF(AND(ISNUMBER(M215),M215&lt;1,N215="L"),MAX(1,ROUND(M215*100,0)),ROUND(M215,3)))),N("O27"))</f>
        <v/>
      </c>
      <c r="Q215" s="140" t="str">
        <f>IF(1=1,IF(M215="","",IF(AND(ISNUMBER(M215),M215&lt;1,N215="kg"),"g",IF(AND(ISNUMBER(M215),M215&lt;1,N215="L"),"cl",N215))),N("P27"))</f>
        <v/>
      </c>
      <c r="R215" s="161" t="str">
        <f>IF(1=1,IF(E215="","",IF(F215="","A CONTROLER",IF(NOT(ISNUMBER(F215)),"TEXTE",IF(OR(L215="",L215&lt;=0),"COMMANDE PRINCIPALE INCOMPLETE",IF(G215="","UNITE MANQUANTE",IF(COUNTIF(B384:B428,AE215)=0,"UNITE A CONTROLER","OK")))))),N("Q9"))</f>
        <v/>
      </c>
      <c r="S215" s="105"/>
      <c r="T215" s="141">
        <f t="shared" si="16"/>
        <v>0</v>
      </c>
      <c r="U215" s="133" t="str">
        <f>IF(1=1,IF(E215="","",U194),N("S27"))</f>
        <v/>
      </c>
      <c r="V215" s="133" t="str">
        <f>IF(1=1,IF(E215="","",V194),N("T27"))</f>
        <v/>
      </c>
      <c r="W215" s="135" t="str">
        <f>IF(1=1,IF(OR(U215="",V215="",NOT(ISNUMBER(U215)),NOT(ISNUMBER(V215)),U215=0),"",V215/U215),N("U27"))</f>
        <v/>
      </c>
      <c r="X215" s="136" t="str">
        <f>IF(1=1,IF(OR(W215="",NOT(ISNUMBER(F215))),"",F215*W215*IFERROR(INDEX(D384:D428,MATCH(AE215,B384:B428,0)),1)),N("V7"))</f>
        <v/>
      </c>
      <c r="Y215" s="137" t="str">
        <f>IF(1=1,IF(F215="","",IF(G215="","",IFERROR(INDEX(E384:E428,MATCH(AE215,B384:B428,0)),G215&amp;""))),N("W6"))</f>
        <v/>
      </c>
      <c r="Z215" s="142" t="str">
        <f>IF(1=1,IF(X215="","",IF(AND(ISNUMBER(X215),X215&lt;1,Y215="kg"),MAX(1,ROUND(X215*1000,0)),IF(AND(ISNUMBER(X215),X215&lt;1,Y215="L"),MAX(1,ROUND(X215*100,0)),ROUND(X215,3)))),N("X27"))</f>
        <v/>
      </c>
      <c r="AA215" s="143" t="str">
        <f>IF(1=1,IF(X215="","",IF(AND(ISNUMBER(X215),X215&lt;1,Y215="kg"),"g",IF(AND(ISNUMBER(X215),X215&lt;1,Y215="L"),"cl",Y215))),N("Y27"))</f>
        <v/>
      </c>
      <c r="AB215" s="123" t="str">
        <f>IF(1=1,IF(E215="","",IF(F215="","A CONTROLER",IF(NOT(ISNUMBER(F215)),"TEXTE",IF(OR(W215="",W215&lt;=0),"COMMANDE COUVERTS INCOMPLETE",IF(G215="","UNITE MANQUANTE",IF(COUNTIF(B384:B428,AE215)=0,"UNITE A CONTROLER","OK")))))),N("Z6"))</f>
        <v/>
      </c>
      <c r="AD215" s="144" t="str">
        <f>IF(1=1,IF(E215="","",AD194),N("AB27"))</f>
        <v/>
      </c>
      <c r="AE215" s="125" t="str">
        <f>IF(1=1,IF(G215="","",UPPER(TRIM(SUBSTITUTE(SUBSTITUTE(G215&amp;"",CHAR(160)," ")," "," ")))),N("AC27"))</f>
        <v/>
      </c>
    </row>
    <row r="216" spans="1:31" ht="15.75" x14ac:dyDescent="0.25">
      <c r="A216" s="160" t="str">
        <f>IF(1=1,IF(E216="","",A194),N("A28"))</f>
        <v/>
      </c>
      <c r="B216" s="127" t="str">
        <f>IF(1=1,IF(E216="","",B194),N("B28"))</f>
        <v/>
      </c>
      <c r="C216" s="128"/>
      <c r="D216" s="129" t="str">
        <f>IF(ISBLANK(E216),"",LARGE(D194:D215,1)+1)</f>
        <v/>
      </c>
      <c r="E216" s="130"/>
      <c r="F216" s="131"/>
      <c r="G216" s="170"/>
      <c r="H216" s="105"/>
      <c r="I216" s="132" t="str">
        <f>IF(1=1,IF(E216="","",I194),N("H28"))</f>
        <v/>
      </c>
      <c r="J216" s="133" t="str">
        <f>IF(1=1,IF(E216="","",J194),N("I28"))</f>
        <v/>
      </c>
      <c r="K216" s="134" t="str">
        <f>IF(1=1,IF(E216="","",K194),N("J28"))</f>
        <v/>
      </c>
      <c r="L216" s="135" t="str">
        <f>IF(1=1,IF(OR(J216="",O216="",NOT(ISNUMBER(J216)),NOT(ISNUMBER(O216)),J216=0),"",O216/J216),N("L28"))</f>
        <v/>
      </c>
      <c r="M216" s="136" t="str">
        <f>IF(1=1,IF(OR(L216="",NOT(ISNUMBER(F216))),"",F216*L216*IFERROR(INDEX(D384:D428,MATCH(AE216,B384:B428,0)),1)),N("M13"))</f>
        <v/>
      </c>
      <c r="N216" s="137" t="str">
        <f>IF(1=1,IF(F216="","",IF(G216="","",IFERROR(INDEX(E384:E428,MATCH(AE216,B384:B428,0)),G216&amp;""))),N("N6"))</f>
        <v/>
      </c>
      <c r="O216" s="138" t="str">
        <f>IF(1=1,IF(E216="","",O194),N("K28"))</f>
        <v/>
      </c>
      <c r="P216" s="139" t="str">
        <f>IF(1=1,IF(M216="","",IF(AND(ISNUMBER(M216),M216&lt;1,N216="kg"),MAX(1,ROUND(M216*1000,0)),IF(AND(ISNUMBER(M216),M216&lt;1,N216="L"),MAX(1,ROUND(M216*100,0)),ROUND(M216,3)))),N("O28"))</f>
        <v/>
      </c>
      <c r="Q216" s="140" t="str">
        <f>IF(1=1,IF(M216="","",IF(AND(ISNUMBER(M216),M216&lt;1,N216="kg"),"g",IF(AND(ISNUMBER(M216),M216&lt;1,N216="L"),"cl",N216))),N("P28"))</f>
        <v/>
      </c>
      <c r="R216" s="161" t="str">
        <f>IF(1=1,IF(E216="","",IF(F216="","A CONTROLER",IF(NOT(ISNUMBER(F216)),"TEXTE",IF(OR(L216="",L216&lt;=0),"COMMANDE PRINCIPALE INCOMPLETE",IF(G216="","UNITE MANQUANTE",IF(COUNTIF(B384:B428,AE216)=0,"UNITE A CONTROLER","OK")))))),N("Q9"))</f>
        <v/>
      </c>
      <c r="S216" s="105"/>
      <c r="T216" s="141">
        <f t="shared" si="16"/>
        <v>0</v>
      </c>
      <c r="U216" s="133" t="str">
        <f>IF(1=1,IF(E216="","",U194),N("S28"))</f>
        <v/>
      </c>
      <c r="V216" s="133" t="str">
        <f>IF(1=1,IF(E216="","",V194),N("T28"))</f>
        <v/>
      </c>
      <c r="W216" s="135" t="str">
        <f>IF(1=1,IF(OR(U216="",V216="",NOT(ISNUMBER(U216)),NOT(ISNUMBER(V216)),U216=0),"",V216/U216),N("U28"))</f>
        <v/>
      </c>
      <c r="X216" s="136" t="str">
        <f>IF(1=1,IF(OR(W216="",NOT(ISNUMBER(F216))),"",F216*W216*IFERROR(INDEX(D384:D428,MATCH(AE216,B384:B428,0)),1)),N("V7"))</f>
        <v/>
      </c>
      <c r="Y216" s="137" t="str">
        <f>IF(1=1,IF(F216="","",IF(G216="","",IFERROR(INDEX(E384:E428,MATCH(AE216,B384:B428,0)),G216&amp;""))),N("W6"))</f>
        <v/>
      </c>
      <c r="Z216" s="142" t="str">
        <f>IF(1=1,IF(X216="","",IF(AND(ISNUMBER(X216),X216&lt;1,Y216="kg"),MAX(1,ROUND(X216*1000,0)),IF(AND(ISNUMBER(X216),X216&lt;1,Y216="L"),MAX(1,ROUND(X216*100,0)),ROUND(X216,3)))),N("X28"))</f>
        <v/>
      </c>
      <c r="AA216" s="143" t="str">
        <f>IF(1=1,IF(X216="","",IF(AND(ISNUMBER(X216),X216&lt;1,Y216="kg"),"g",IF(AND(ISNUMBER(X216),X216&lt;1,Y216="L"),"cl",Y216))),N("Y28"))</f>
        <v/>
      </c>
      <c r="AB216" s="123" t="str">
        <f>IF(1=1,IF(E216="","",IF(F216="","A CONTROLER",IF(NOT(ISNUMBER(F216)),"TEXTE",IF(OR(W216="",W216&lt;=0),"COMMANDE COUVERTS INCOMPLETE",IF(G216="","UNITE MANQUANTE",IF(COUNTIF(B384:B428,AE216)=0,"UNITE A CONTROLER","OK")))))),N("Z6"))</f>
        <v/>
      </c>
      <c r="AD216" s="144" t="str">
        <f>IF(1=1,IF(E216="","",AD194),N("AB28"))</f>
        <v/>
      </c>
      <c r="AE216" s="125" t="str">
        <f>IF(1=1,IF(G216="","",UPPER(TRIM(SUBSTITUTE(SUBSTITUTE(G216&amp;"",CHAR(160)," ")," "," ")))),N("AC28"))</f>
        <v/>
      </c>
    </row>
    <row r="217" spans="1:31" ht="15.75" x14ac:dyDescent="0.25">
      <c r="A217" s="160" t="str">
        <f>IF(1=1,IF(E217="","",A194),N("A29"))</f>
        <v/>
      </c>
      <c r="B217" s="127" t="str">
        <f>IF(1=1,IF(E217="","",B194),N("B29"))</f>
        <v/>
      </c>
      <c r="C217" s="128"/>
      <c r="D217" s="129" t="str">
        <f>IF(ISBLANK(E217),"",LARGE(D194:D216,1)+1)</f>
        <v/>
      </c>
      <c r="E217" s="130"/>
      <c r="F217" s="131"/>
      <c r="G217" s="170"/>
      <c r="H217" s="105"/>
      <c r="I217" s="132" t="str">
        <f>IF(1=1,IF(E217="","",I194),N("H29"))</f>
        <v/>
      </c>
      <c r="J217" s="133" t="str">
        <f>IF(1=1,IF(E217="","",J194),N("I29"))</f>
        <v/>
      </c>
      <c r="K217" s="134" t="str">
        <f>IF(1=1,IF(E217="","",K194),N("J29"))</f>
        <v/>
      </c>
      <c r="L217" s="135" t="str">
        <f>IF(1=1,IF(OR(J217="",O217="",NOT(ISNUMBER(J217)),NOT(ISNUMBER(O217)),J217=0),"",O217/J217),N("L29"))</f>
        <v/>
      </c>
      <c r="M217" s="136" t="str">
        <f>IF(1=1,IF(OR(L217="",NOT(ISNUMBER(F217))),"",F217*L217*IFERROR(INDEX(D384:D428,MATCH(AE217,B384:B428,0)),1)),N("M13"))</f>
        <v/>
      </c>
      <c r="N217" s="137" t="str">
        <f>IF(1=1,IF(F217="","",IF(G217="","",IFERROR(INDEX(E384:E428,MATCH(AE217,B384:B428,0)),G217&amp;""))),N("N6"))</f>
        <v/>
      </c>
      <c r="O217" s="138" t="str">
        <f>IF(1=1,IF(E217="","",O194),N("K29"))</f>
        <v/>
      </c>
      <c r="P217" s="139" t="str">
        <f>IF(1=1,IF(M217="","",IF(AND(ISNUMBER(M217),M217&lt;1,N217="kg"),MAX(1,ROUND(M217*1000,0)),IF(AND(ISNUMBER(M217),M217&lt;1,N217="L"),MAX(1,ROUND(M217*100,0)),ROUND(M217,3)))),N("O29"))</f>
        <v/>
      </c>
      <c r="Q217" s="140" t="str">
        <f>IF(1=1,IF(M217="","",IF(AND(ISNUMBER(M217),M217&lt;1,N217="kg"),"g",IF(AND(ISNUMBER(M217),M217&lt;1,N217="L"),"cl",N217))),N("P29"))</f>
        <v/>
      </c>
      <c r="R217" s="161" t="str">
        <f>IF(1=1,IF(E217="","",IF(F217="","A CONTROLER",IF(NOT(ISNUMBER(F217)),"TEXTE",IF(OR(L217="",L217&lt;=0),"COMMANDE PRINCIPALE INCOMPLETE",IF(G217="","UNITE MANQUANTE",IF(COUNTIF(B384:B428,AE217)=0,"UNITE A CONTROLER","OK")))))),N("Q9"))</f>
        <v/>
      </c>
      <c r="S217" s="105"/>
      <c r="T217" s="141">
        <f t="shared" si="16"/>
        <v>0</v>
      </c>
      <c r="U217" s="133" t="str">
        <f>IF(1=1,IF(E217="","",U194),N("S29"))</f>
        <v/>
      </c>
      <c r="V217" s="133" t="str">
        <f>IF(1=1,IF(E217="","",V194),N("T29"))</f>
        <v/>
      </c>
      <c r="W217" s="135" t="str">
        <f>IF(1=1,IF(OR(U217="",V217="",NOT(ISNUMBER(U217)),NOT(ISNUMBER(V217)),U217=0),"",V217/U217),N("U29"))</f>
        <v/>
      </c>
      <c r="X217" s="136" t="str">
        <f>IF(1=1,IF(OR(W217="",NOT(ISNUMBER(F217))),"",F217*W217*IFERROR(INDEX(D384:D428,MATCH(AE217,B384:B428,0)),1)),N("V7"))</f>
        <v/>
      </c>
      <c r="Y217" s="137" t="str">
        <f>IF(1=1,IF(F217="","",IF(G217="","",IFERROR(INDEX(E384:E428,MATCH(AE217,B384:B428,0)),G217&amp;""))),N("W6"))</f>
        <v/>
      </c>
      <c r="Z217" s="142" t="str">
        <f>IF(1=1,IF(X217="","",IF(AND(ISNUMBER(X217),X217&lt;1,Y217="kg"),MAX(1,ROUND(X217*1000,0)),IF(AND(ISNUMBER(X217),X217&lt;1,Y217="L"),MAX(1,ROUND(X217*100,0)),ROUND(X217,3)))),N("X29"))</f>
        <v/>
      </c>
      <c r="AA217" s="143" t="str">
        <f>IF(1=1,IF(X217="","",IF(AND(ISNUMBER(X217),X217&lt;1,Y217="kg"),"g",IF(AND(ISNUMBER(X217),X217&lt;1,Y217="L"),"cl",Y217))),N("Y29"))</f>
        <v/>
      </c>
      <c r="AB217" s="123" t="str">
        <f>IF(1=1,IF(E217="","",IF(F217="","A CONTROLER",IF(NOT(ISNUMBER(F217)),"TEXTE",IF(OR(W217="",W217&lt;=0),"COMMANDE COUVERTS INCOMPLETE",IF(G217="","UNITE MANQUANTE",IF(COUNTIF(B384:B428,AE217)=0,"UNITE A CONTROLER","OK")))))),N("Z6"))</f>
        <v/>
      </c>
      <c r="AD217" s="144" t="str">
        <f>IF(1=1,IF(E217="","",AD194),N("AB29"))</f>
        <v/>
      </c>
      <c r="AE217" s="125" t="str">
        <f>IF(1=1,IF(G217="","",UPPER(TRIM(SUBSTITUTE(SUBSTITUTE(G217&amp;"",CHAR(160)," ")," "," ")))),N("AC29"))</f>
        <v/>
      </c>
    </row>
    <row r="218" spans="1:31" ht="15.75" x14ac:dyDescent="0.25">
      <c r="A218" s="160" t="str">
        <f>IF(1=1,IF(E218="","",A194),N("A30"))</f>
        <v/>
      </c>
      <c r="B218" s="127" t="str">
        <f>IF(1=1,IF(E218="","",B194),N("B30"))</f>
        <v/>
      </c>
      <c r="C218" s="128"/>
      <c r="D218" s="129" t="str">
        <f>IF(ISBLANK(E218),"",LARGE(D194:D217,1)+1)</f>
        <v/>
      </c>
      <c r="E218" s="130"/>
      <c r="F218" s="131"/>
      <c r="G218" s="170"/>
      <c r="H218" s="105"/>
      <c r="I218" s="132" t="str">
        <f>IF(1=1,IF(E218="","",I194),N("H30"))</f>
        <v/>
      </c>
      <c r="J218" s="133" t="str">
        <f>IF(1=1,IF(E218="","",J194),N("I30"))</f>
        <v/>
      </c>
      <c r="K218" s="134" t="str">
        <f>IF(1=1,IF(E218="","",K194),N("J30"))</f>
        <v/>
      </c>
      <c r="L218" s="135" t="str">
        <f>IF(1=1,IF(OR(J218="",O218="",NOT(ISNUMBER(J218)),NOT(ISNUMBER(O218)),J218=0),"",O218/J218),N("L30"))</f>
        <v/>
      </c>
      <c r="M218" s="136" t="str">
        <f>IF(1=1,IF(OR(L218="",NOT(ISNUMBER(F218))),"",F218*L218*IFERROR(INDEX(D384:D428,MATCH(AE218,B384:B428,0)),1)),N("M13"))</f>
        <v/>
      </c>
      <c r="N218" s="137" t="str">
        <f>IF(1=1,IF(F218="","",IF(G218="","",IFERROR(INDEX(E384:E428,MATCH(AE218,B384:B428,0)),G218&amp;""))),N("N6"))</f>
        <v/>
      </c>
      <c r="O218" s="138" t="str">
        <f>IF(1=1,IF(E218="","",O194),N("K30"))</f>
        <v/>
      </c>
      <c r="P218" s="139" t="str">
        <f>IF(1=1,IF(M218="","",IF(AND(ISNUMBER(M218),M218&lt;1,N218="kg"),MAX(1,ROUND(M218*1000,0)),IF(AND(ISNUMBER(M218),M218&lt;1,N218="L"),MAX(1,ROUND(M218*100,0)),ROUND(M218,3)))),N("O30"))</f>
        <v/>
      </c>
      <c r="Q218" s="140" t="str">
        <f>IF(1=1,IF(M218="","",IF(AND(ISNUMBER(M218),M218&lt;1,N218="kg"),"g",IF(AND(ISNUMBER(M218),M218&lt;1,N218="L"),"cl",N218))),N("P30"))</f>
        <v/>
      </c>
      <c r="R218" s="161" t="str">
        <f>IF(1=1,IF(E218="","",IF(F218="","A CONTROLER",IF(NOT(ISNUMBER(F218)),"TEXTE",IF(OR(L218="",L218&lt;=0),"COMMANDE PRINCIPALE INCOMPLETE",IF(G218="","UNITE MANQUANTE",IF(COUNTIF(B384:B428,AE218)=0,"UNITE A CONTROLER","OK")))))),N("Q9"))</f>
        <v/>
      </c>
      <c r="S218" s="105"/>
      <c r="T218" s="141">
        <f t="shared" si="16"/>
        <v>0</v>
      </c>
      <c r="U218" s="133" t="str">
        <f>IF(1=1,IF(E218="","",U194),N("S30"))</f>
        <v/>
      </c>
      <c r="V218" s="133" t="str">
        <f>IF(1=1,IF(E218="","",V194),N("T30"))</f>
        <v/>
      </c>
      <c r="W218" s="135" t="str">
        <f>IF(1=1,IF(OR(U218="",V218="",NOT(ISNUMBER(U218)),NOT(ISNUMBER(V218)),U218=0),"",V218/U218),N("U30"))</f>
        <v/>
      </c>
      <c r="X218" s="136" t="str">
        <f>IF(1=1,IF(OR(W218="",NOT(ISNUMBER(F218))),"",F218*W218*IFERROR(INDEX(D384:D428,MATCH(AE218,B384:B428,0)),1)),N("V7"))</f>
        <v/>
      </c>
      <c r="Y218" s="137" t="str">
        <f>IF(1=1,IF(F218="","",IF(G218="","",IFERROR(INDEX(E384:E428,MATCH(AE218,B384:B428,0)),G218&amp;""))),N("W6"))</f>
        <v/>
      </c>
      <c r="Z218" s="142" t="str">
        <f>IF(1=1,IF(X218="","",IF(AND(ISNUMBER(X218),X218&lt;1,Y218="kg"),MAX(1,ROUND(X218*1000,0)),IF(AND(ISNUMBER(X218),X218&lt;1,Y218="L"),MAX(1,ROUND(X218*100,0)),ROUND(X218,3)))),N("X30"))</f>
        <v/>
      </c>
      <c r="AA218" s="143" t="str">
        <f>IF(1=1,IF(X218="","",IF(AND(ISNUMBER(X218),X218&lt;1,Y218="kg"),"g",IF(AND(ISNUMBER(X218),X218&lt;1,Y218="L"),"cl",Y218))),N("Y30"))</f>
        <v/>
      </c>
      <c r="AB218" s="123" t="str">
        <f>IF(1=1,IF(E218="","",IF(F218="","A CONTROLER",IF(NOT(ISNUMBER(F218)),"TEXTE",IF(OR(W218="",W218&lt;=0),"COMMANDE COUVERTS INCOMPLETE",IF(G218="","UNITE MANQUANTE",IF(COUNTIF(B384:B428,AE218)=0,"UNITE A CONTROLER","OK")))))),N("Z6"))</f>
        <v/>
      </c>
      <c r="AD218" s="144" t="str">
        <f>IF(1=1,IF(E218="","",AD194),N("AB30"))</f>
        <v/>
      </c>
      <c r="AE218" s="125" t="str">
        <f>IF(1=1,IF(G218="","",UPPER(TRIM(SUBSTITUTE(SUBSTITUTE(G218&amp;"",CHAR(160)," ")," "," ")))),N("AC30"))</f>
        <v/>
      </c>
    </row>
    <row r="219" spans="1:31" ht="15.75" x14ac:dyDescent="0.25">
      <c r="A219" s="160" t="str">
        <f>IF(1=1,IF(E219="","",A194),N("A31"))</f>
        <v/>
      </c>
      <c r="B219" s="127" t="str">
        <f>IF(1=1,IF(E219="","",B194),N("B31"))</f>
        <v/>
      </c>
      <c r="C219" s="128"/>
      <c r="D219" s="129" t="str">
        <f>IF(ISBLANK(E219),"",LARGE(D194:D218,1)+1)</f>
        <v/>
      </c>
      <c r="E219" s="130"/>
      <c r="F219" s="131"/>
      <c r="G219" s="170"/>
      <c r="H219" s="105"/>
      <c r="I219" s="132" t="str">
        <f>IF(1=1,IF(E219="","",I194),N("H31"))</f>
        <v/>
      </c>
      <c r="J219" s="133" t="str">
        <f>IF(1=1,IF(E219="","",J194),N("I31"))</f>
        <v/>
      </c>
      <c r="K219" s="134" t="str">
        <f>IF(1=1,IF(E219="","",K194),N("J31"))</f>
        <v/>
      </c>
      <c r="L219" s="135" t="str">
        <f>IF(1=1,IF(OR(J219="",O219="",NOT(ISNUMBER(J219)),NOT(ISNUMBER(O219)),J219=0),"",O219/J219),N("L31"))</f>
        <v/>
      </c>
      <c r="M219" s="136" t="str">
        <f>IF(1=1,IF(OR(L219="",NOT(ISNUMBER(F219))),"",F219*L219*IFERROR(INDEX(D384:D428,MATCH(AE219,B384:B428,0)),1)),N("M13"))</f>
        <v/>
      </c>
      <c r="N219" s="137" t="str">
        <f>IF(1=1,IF(F219="","",IF(G219="","",IFERROR(INDEX(E384:E428,MATCH(AE219,B384:B428,0)),G219&amp;""))),N("N6"))</f>
        <v/>
      </c>
      <c r="O219" s="138" t="str">
        <f>IF(1=1,IF(E219="","",O194),N("K31"))</f>
        <v/>
      </c>
      <c r="P219" s="139" t="str">
        <f>IF(1=1,IF(M219="","",IF(AND(ISNUMBER(M219),M219&lt;1,N219="kg"),MAX(1,ROUND(M219*1000,0)),IF(AND(ISNUMBER(M219),M219&lt;1,N219="L"),MAX(1,ROUND(M219*100,0)),ROUND(M219,3)))),N("O31"))</f>
        <v/>
      </c>
      <c r="Q219" s="140" t="str">
        <f>IF(1=1,IF(M219="","",IF(AND(ISNUMBER(M219),M219&lt;1,N219="kg"),"g",IF(AND(ISNUMBER(M219),M219&lt;1,N219="L"),"cl",N219))),N("P31"))</f>
        <v/>
      </c>
      <c r="R219" s="161" t="str">
        <f>IF(1=1,IF(E219="","",IF(F219="","A CONTROLER",IF(NOT(ISNUMBER(F219)),"TEXTE",IF(OR(L219="",L219&lt;=0),"COMMANDE PRINCIPALE INCOMPLETE",IF(G219="","UNITE MANQUANTE",IF(COUNTIF(B384:B428,AE219)=0,"UNITE A CONTROLER","OK")))))),N("Q9"))</f>
        <v/>
      </c>
      <c r="S219" s="105"/>
      <c r="T219" s="141">
        <f t="shared" si="16"/>
        <v>0</v>
      </c>
      <c r="U219" s="133" t="str">
        <f>IF(1=1,IF(E219="","",U194),N("S31"))</f>
        <v/>
      </c>
      <c r="V219" s="133" t="str">
        <f>IF(1=1,IF(E219="","",V194),N("T31"))</f>
        <v/>
      </c>
      <c r="W219" s="135" t="str">
        <f>IF(1=1,IF(OR(U219="",V219="",NOT(ISNUMBER(U219)),NOT(ISNUMBER(V219)),U219=0),"",V219/U219),N("U31"))</f>
        <v/>
      </c>
      <c r="X219" s="136" t="str">
        <f>IF(1=1,IF(OR(W219="",NOT(ISNUMBER(F219))),"",F219*W219*IFERROR(INDEX(D384:D428,MATCH(AE219,B384:B428,0)),1)),N("V7"))</f>
        <v/>
      </c>
      <c r="Y219" s="137" t="str">
        <f>IF(1=1,IF(F219="","",IF(G219="","",IFERROR(INDEX(E384:E428,MATCH(AE219,B384:B428,0)),G219&amp;""))),N("W6"))</f>
        <v/>
      </c>
      <c r="Z219" s="142" t="str">
        <f>IF(1=1,IF(X219="","",IF(AND(ISNUMBER(X219),X219&lt;1,Y219="kg"),MAX(1,ROUND(X219*1000,0)),IF(AND(ISNUMBER(X219),X219&lt;1,Y219="L"),MAX(1,ROUND(X219*100,0)),ROUND(X219,3)))),N("X31"))</f>
        <v/>
      </c>
      <c r="AA219" s="143" t="str">
        <f>IF(1=1,IF(X219="","",IF(AND(ISNUMBER(X219),X219&lt;1,Y219="kg"),"g",IF(AND(ISNUMBER(X219),X219&lt;1,Y219="L"),"cl",Y219))),N("Y31"))</f>
        <v/>
      </c>
      <c r="AB219" s="123" t="str">
        <f>IF(1=1,IF(E219="","",IF(F219="","A CONTROLER",IF(NOT(ISNUMBER(F219)),"TEXTE",IF(OR(W219="",W219&lt;=0),"COMMANDE COUVERTS INCOMPLETE",IF(G219="","UNITE MANQUANTE",IF(COUNTIF(B384:B428,AE219)=0,"UNITE A CONTROLER","OK")))))),N("Z6"))</f>
        <v/>
      </c>
      <c r="AD219" s="144" t="str">
        <f>IF(1=1,IF(E219="","",AD194),N("AB31"))</f>
        <v/>
      </c>
      <c r="AE219" s="125" t="str">
        <f>IF(1=1,IF(G219="","",UPPER(TRIM(SUBSTITUTE(SUBSTITUTE(G219&amp;"",CHAR(160)," ")," "," ")))),N("AC31"))</f>
        <v/>
      </c>
    </row>
    <row r="220" spans="1:31" ht="15.75" x14ac:dyDescent="0.25">
      <c r="A220" s="160" t="str">
        <f>IF(1=1,IF(E220="","",A194),N("A32"))</f>
        <v/>
      </c>
      <c r="B220" s="127" t="str">
        <f>IF(1=1,IF(E220="","",B194),N("B32"))</f>
        <v/>
      </c>
      <c r="C220" s="128"/>
      <c r="D220" s="129" t="str">
        <f>IF(ISBLANK(E220),"",LARGE(D194:D219,1)+1)</f>
        <v/>
      </c>
      <c r="E220" s="130"/>
      <c r="F220" s="131"/>
      <c r="G220" s="170"/>
      <c r="H220" s="105"/>
      <c r="I220" s="132" t="str">
        <f>IF(1=1,IF(E220="","",I194),N("H32"))</f>
        <v/>
      </c>
      <c r="J220" s="133" t="str">
        <f>IF(1=1,IF(E220="","",J194),N("I32"))</f>
        <v/>
      </c>
      <c r="K220" s="134" t="str">
        <f>IF(1=1,IF(E220="","",K194),N("J32"))</f>
        <v/>
      </c>
      <c r="L220" s="135" t="str">
        <f>IF(1=1,IF(OR(J220="",O220="",NOT(ISNUMBER(J220)),NOT(ISNUMBER(O220)),J220=0),"",O220/J220),N("L32"))</f>
        <v/>
      </c>
      <c r="M220" s="136" t="str">
        <f>IF(1=1,IF(OR(L220="",NOT(ISNUMBER(F220))),"",F220*L220*IFERROR(INDEX(D384:D428,MATCH(AE220,B384:B428,0)),1)),N("M13"))</f>
        <v/>
      </c>
      <c r="N220" s="137" t="str">
        <f>IF(1=1,IF(F220="","",IF(G220="","",IFERROR(INDEX(E384:E428,MATCH(AE220,B384:B428,0)),G220&amp;""))),N("N6"))</f>
        <v/>
      </c>
      <c r="O220" s="138" t="str">
        <f>IF(1=1,IF(E220="","",O194),N("K32"))</f>
        <v/>
      </c>
      <c r="P220" s="139" t="str">
        <f>IF(1=1,IF(M220="","",IF(AND(ISNUMBER(M220),M220&lt;1,N220="kg"),MAX(1,ROUND(M220*1000,0)),IF(AND(ISNUMBER(M220),M220&lt;1,N220="L"),MAX(1,ROUND(M220*100,0)),ROUND(M220,3)))),N("O32"))</f>
        <v/>
      </c>
      <c r="Q220" s="140" t="str">
        <f>IF(1=1,IF(M220="","",IF(AND(ISNUMBER(M220),M220&lt;1,N220="kg"),"g",IF(AND(ISNUMBER(M220),M220&lt;1,N220="L"),"cl",N220))),N("P32"))</f>
        <v/>
      </c>
      <c r="R220" s="161" t="str">
        <f>IF(1=1,IF(E220="","",IF(F220="","A CONTROLER",IF(NOT(ISNUMBER(F220)),"TEXTE",IF(OR(L220="",L220&lt;=0),"COMMANDE PRINCIPALE INCOMPLETE",IF(G220="","UNITE MANQUANTE",IF(COUNTIF(B384:B428,AE220)=0,"UNITE A CONTROLER","OK")))))),N("Q9"))</f>
        <v/>
      </c>
      <c r="S220" s="105"/>
      <c r="T220" s="141">
        <f t="shared" si="16"/>
        <v>0</v>
      </c>
      <c r="U220" s="133" t="str">
        <f>IF(1=1,IF(E220="","",U194),N("S32"))</f>
        <v/>
      </c>
      <c r="V220" s="133" t="str">
        <f>IF(1=1,IF(E220="","",V194),N("T32"))</f>
        <v/>
      </c>
      <c r="W220" s="135" t="str">
        <f>IF(1=1,IF(OR(U220="",V220="",NOT(ISNUMBER(U220)),NOT(ISNUMBER(V220)),U220=0),"",V220/U220),N("U32"))</f>
        <v/>
      </c>
      <c r="X220" s="136" t="str">
        <f>IF(1=1,IF(OR(W220="",NOT(ISNUMBER(F220))),"",F220*W220*IFERROR(INDEX(D384:D428,MATCH(AE220,B384:B428,0)),1)),N("V7"))</f>
        <v/>
      </c>
      <c r="Y220" s="137" t="str">
        <f>IF(1=1,IF(F220="","",IF(G220="","",IFERROR(INDEX(E384:E428,MATCH(AE220,B384:B428,0)),G220&amp;""))),N("W6"))</f>
        <v/>
      </c>
      <c r="Z220" s="142" t="str">
        <f>IF(1=1,IF(X220="","",IF(AND(ISNUMBER(X220),X220&lt;1,Y220="kg"),MAX(1,ROUND(X220*1000,0)),IF(AND(ISNUMBER(X220),X220&lt;1,Y220="L"),MAX(1,ROUND(X220*100,0)),ROUND(X220,3)))),N("X32"))</f>
        <v/>
      </c>
      <c r="AA220" s="143" t="str">
        <f>IF(1=1,IF(X220="","",IF(AND(ISNUMBER(X220),X220&lt;1,Y220="kg"),"g",IF(AND(ISNUMBER(X220),X220&lt;1,Y220="L"),"cl",Y220))),N("Y32"))</f>
        <v/>
      </c>
      <c r="AB220" s="123" t="str">
        <f>IF(1=1,IF(E220="","",IF(F220="","A CONTROLER",IF(NOT(ISNUMBER(F220)),"TEXTE",IF(OR(W220="",W220&lt;=0),"COMMANDE COUVERTS INCOMPLETE",IF(G220="","UNITE MANQUANTE",IF(COUNTIF(B384:B428,AE220)=0,"UNITE A CONTROLER","OK")))))),N("Z6"))</f>
        <v/>
      </c>
      <c r="AD220" s="144" t="str">
        <f>IF(1=1,IF(E220="","",AD194),N("AB32"))</f>
        <v/>
      </c>
      <c r="AE220" s="125" t="str">
        <f>IF(1=1,IF(G220="","",UPPER(TRIM(SUBSTITUTE(SUBSTITUTE(G220&amp;"",CHAR(160)," ")," "," ")))),N("AC32"))</f>
        <v/>
      </c>
    </row>
    <row r="221" spans="1:31" ht="15.75" x14ac:dyDescent="0.25">
      <c r="A221" s="160" t="str">
        <f>IF(1=1,IF(E221="","",A194),N("A33"))</f>
        <v/>
      </c>
      <c r="B221" s="127" t="str">
        <f>IF(1=1,IF(E221="","",B194),N("B33"))</f>
        <v/>
      </c>
      <c r="C221" s="128"/>
      <c r="D221" s="129" t="str">
        <f>IF(ISBLANK(E221),"",LARGE(D194:D220,1)+1)</f>
        <v/>
      </c>
      <c r="E221" s="130"/>
      <c r="F221" s="131"/>
      <c r="G221" s="170"/>
      <c r="H221" s="105"/>
      <c r="I221" s="132" t="str">
        <f>IF(1=1,IF(E221="","",I194),N("H33"))</f>
        <v/>
      </c>
      <c r="J221" s="133" t="str">
        <f>IF(1=1,IF(E221="","",J194),N("I33"))</f>
        <v/>
      </c>
      <c r="K221" s="134" t="str">
        <f>IF(1=1,IF(E221="","",K194),N("J33"))</f>
        <v/>
      </c>
      <c r="L221" s="135" t="str">
        <f>IF(1=1,IF(OR(J221="",O221="",NOT(ISNUMBER(J221)),NOT(ISNUMBER(O221)),J221=0),"",O221/J221),N("L33"))</f>
        <v/>
      </c>
      <c r="M221" s="136" t="str">
        <f>IF(1=1,IF(OR(L221="",NOT(ISNUMBER(F221))),"",F221*L221*IFERROR(INDEX(D384:D428,MATCH(AE221,B384:B428,0)),1)),N("M13"))</f>
        <v/>
      </c>
      <c r="N221" s="137" t="str">
        <f>IF(1=1,IF(F221="","",IF(G221="","",IFERROR(INDEX(E384:E428,MATCH(AE221,B384:B428,0)),G221&amp;""))),N("N6"))</f>
        <v/>
      </c>
      <c r="O221" s="138" t="str">
        <f>IF(1=1,IF(E221="","",O194),N("K33"))</f>
        <v/>
      </c>
      <c r="P221" s="139" t="str">
        <f>IF(1=1,IF(M221="","",IF(AND(ISNUMBER(M221),M221&lt;1,N221="kg"),MAX(1,ROUND(M221*1000,0)),IF(AND(ISNUMBER(M221),M221&lt;1,N221="L"),MAX(1,ROUND(M221*100,0)),ROUND(M221,3)))),N("O33"))</f>
        <v/>
      </c>
      <c r="Q221" s="140" t="str">
        <f>IF(1=1,IF(M221="","",IF(AND(ISNUMBER(M221),M221&lt;1,N221="kg"),"g",IF(AND(ISNUMBER(M221),M221&lt;1,N221="L"),"cl",N221))),N("P33"))</f>
        <v/>
      </c>
      <c r="R221" s="161" t="str">
        <f>IF(1=1,IF(E221="","",IF(F221="","A CONTROLER",IF(NOT(ISNUMBER(F221)),"TEXTE",IF(OR(L221="",L221&lt;=0),"COMMANDE PRINCIPALE INCOMPLETE",IF(G221="","UNITE MANQUANTE",IF(COUNTIF(B384:B428,AE221)=0,"UNITE A CONTROLER","OK")))))),N("Q9"))</f>
        <v/>
      </c>
      <c r="S221" s="105"/>
      <c r="T221" s="141">
        <f t="shared" si="16"/>
        <v>0</v>
      </c>
      <c r="U221" s="133" t="str">
        <f>IF(1=1,IF(E221="","",U194),N("S33"))</f>
        <v/>
      </c>
      <c r="V221" s="133" t="str">
        <f>IF(1=1,IF(E221="","",V194),N("T33"))</f>
        <v/>
      </c>
      <c r="W221" s="135" t="str">
        <f>IF(1=1,IF(OR(U221="",V221="",NOT(ISNUMBER(U221)),NOT(ISNUMBER(V221)),U221=0),"",V221/U221),N("U33"))</f>
        <v/>
      </c>
      <c r="X221" s="136" t="str">
        <f>IF(1=1,IF(OR(W221="",NOT(ISNUMBER(F221))),"",F221*W221*IFERROR(INDEX(D384:D428,MATCH(AE221,B384:B428,0)),1)),N("V7"))</f>
        <v/>
      </c>
      <c r="Y221" s="137" t="str">
        <f>IF(1=1,IF(F221="","",IF(G221="","",IFERROR(INDEX(E384:E428,MATCH(AE221,B384:B428,0)),G221&amp;""))),N("W6"))</f>
        <v/>
      </c>
      <c r="Z221" s="142" t="str">
        <f>IF(1=1,IF(X221="","",IF(AND(ISNUMBER(X221),X221&lt;1,Y221="kg"),MAX(1,ROUND(X221*1000,0)),IF(AND(ISNUMBER(X221),X221&lt;1,Y221="L"),MAX(1,ROUND(X221*100,0)),ROUND(X221,3)))),N("X33"))</f>
        <v/>
      </c>
      <c r="AA221" s="143" t="str">
        <f>IF(1=1,IF(X221="","",IF(AND(ISNUMBER(X221),X221&lt;1,Y221="kg"),"g",IF(AND(ISNUMBER(X221),X221&lt;1,Y221="L"),"cl",Y221))),N("Y33"))</f>
        <v/>
      </c>
      <c r="AB221" s="123" t="str">
        <f>IF(1=1,IF(E221="","",IF(F221="","A CONTROLER",IF(NOT(ISNUMBER(F221)),"TEXTE",IF(OR(W221="",W221&lt;=0),"COMMANDE COUVERTS INCOMPLETE",IF(G221="","UNITE MANQUANTE",IF(COUNTIF(B384:B428,AE221)=0,"UNITE A CONTROLER","OK")))))),N("Z6"))</f>
        <v/>
      </c>
      <c r="AD221" s="144" t="str">
        <f>IF(1=1,IF(E221="","",AD194),N("AB33"))</f>
        <v/>
      </c>
      <c r="AE221" s="125" t="str">
        <f>IF(1=1,IF(G221="","",UPPER(TRIM(SUBSTITUTE(SUBSTITUTE(G221&amp;"",CHAR(160)," ")," "," ")))),N("AC33"))</f>
        <v/>
      </c>
    </row>
    <row r="222" spans="1:31" ht="15.75" x14ac:dyDescent="0.25">
      <c r="A222" s="160" t="str">
        <f>IF(1=1,IF(E222="","",A194),N("A34"))</f>
        <v/>
      </c>
      <c r="B222" s="127" t="str">
        <f>IF(1=1,IF(E222="","",B194),N("B34"))</f>
        <v/>
      </c>
      <c r="C222" s="128"/>
      <c r="D222" s="129" t="str">
        <f>IF(ISBLANK(E222),"",LARGE(D194:D221,1)+1)</f>
        <v/>
      </c>
      <c r="E222" s="130"/>
      <c r="F222" s="131"/>
      <c r="G222" s="170"/>
      <c r="H222" s="105"/>
      <c r="I222" s="132" t="str">
        <f>IF(1=1,IF(E222="","",I194),N("H34"))</f>
        <v/>
      </c>
      <c r="J222" s="133" t="str">
        <f>IF(1=1,IF(E222="","",J194),N("I34"))</f>
        <v/>
      </c>
      <c r="K222" s="134" t="str">
        <f>IF(1=1,IF(E222="","",K194),N("J34"))</f>
        <v/>
      </c>
      <c r="L222" s="135" t="str">
        <f>IF(1=1,IF(OR(J222="",O222="",NOT(ISNUMBER(J222)),NOT(ISNUMBER(O222)),J222=0),"",O222/J222),N("L34"))</f>
        <v/>
      </c>
      <c r="M222" s="136" t="str">
        <f>IF(1=1,IF(OR(L222="",NOT(ISNUMBER(F222))),"",F222*L222*IFERROR(INDEX(D384:D428,MATCH(AE222,B384:B428,0)),1)),N("M13"))</f>
        <v/>
      </c>
      <c r="N222" s="137" t="str">
        <f>IF(1=1,IF(F222="","",IF(G222="","",IFERROR(INDEX(E384:E428,MATCH(AE222,B384:B428,0)),G222&amp;""))),N("N6"))</f>
        <v/>
      </c>
      <c r="O222" s="138" t="str">
        <f>IF(1=1,IF(E222="","",O194),N("K34"))</f>
        <v/>
      </c>
      <c r="P222" s="139" t="str">
        <f>IF(1=1,IF(M222="","",IF(AND(ISNUMBER(M222),M222&lt;1,N222="kg"),MAX(1,ROUND(M222*1000,0)),IF(AND(ISNUMBER(M222),M222&lt;1,N222="L"),MAX(1,ROUND(M222*100,0)),ROUND(M222,3)))),N("O34"))</f>
        <v/>
      </c>
      <c r="Q222" s="140" t="str">
        <f>IF(1=1,IF(M222="","",IF(AND(ISNUMBER(M222),M222&lt;1,N222="kg"),"g",IF(AND(ISNUMBER(M222),M222&lt;1,N222="L"),"cl",N222))),N("P34"))</f>
        <v/>
      </c>
      <c r="R222" s="161" t="str">
        <f>IF(1=1,IF(E222="","",IF(F222="","A CONTROLER",IF(NOT(ISNUMBER(F222)),"TEXTE",IF(OR(L222="",L222&lt;=0),"COMMANDE PRINCIPALE INCOMPLETE",IF(G222="","UNITE MANQUANTE",IF(COUNTIF(B384:B428,AE222)=0,"UNITE A CONTROLER","OK")))))),N("Q9"))</f>
        <v/>
      </c>
      <c r="S222" s="105"/>
      <c r="T222" s="141">
        <f t="shared" si="16"/>
        <v>0</v>
      </c>
      <c r="U222" s="133" t="str">
        <f>IF(1=1,IF(E222="","",U194),N("S34"))</f>
        <v/>
      </c>
      <c r="V222" s="133" t="str">
        <f>IF(1=1,IF(E222="","",V194),N("T34"))</f>
        <v/>
      </c>
      <c r="W222" s="135" t="str">
        <f>IF(1=1,IF(OR(U222="",V222="",NOT(ISNUMBER(U222)),NOT(ISNUMBER(V222)),U222=0),"",V222/U222),N("U34"))</f>
        <v/>
      </c>
      <c r="X222" s="136" t="str">
        <f>IF(1=1,IF(OR(W222="",NOT(ISNUMBER(F222))),"",F222*W222*IFERROR(INDEX(D384:D428,MATCH(AE222,B384:B428,0)),1)),N("V7"))</f>
        <v/>
      </c>
      <c r="Y222" s="137" t="str">
        <f>IF(1=1,IF(F222="","",IF(G222="","",IFERROR(INDEX(E384:E428,MATCH(AE222,B384:B428,0)),G222&amp;""))),N("W6"))</f>
        <v/>
      </c>
      <c r="Z222" s="142" t="str">
        <f>IF(1=1,IF(X222="","",IF(AND(ISNUMBER(X222),X222&lt;1,Y222="kg"),MAX(1,ROUND(X222*1000,0)),IF(AND(ISNUMBER(X222),X222&lt;1,Y222="L"),MAX(1,ROUND(X222*100,0)),ROUND(X222,3)))),N("X34"))</f>
        <v/>
      </c>
      <c r="AA222" s="143" t="str">
        <f>IF(1=1,IF(X222="","",IF(AND(ISNUMBER(X222),X222&lt;1,Y222="kg"),"g",IF(AND(ISNUMBER(X222),X222&lt;1,Y222="L"),"cl",Y222))),N("Y34"))</f>
        <v/>
      </c>
      <c r="AB222" s="123" t="str">
        <f>IF(1=1,IF(E222="","",IF(F222="","A CONTROLER",IF(NOT(ISNUMBER(F222)),"TEXTE",IF(OR(W222="",W222&lt;=0),"COMMANDE COUVERTS INCOMPLETE",IF(G222="","UNITE MANQUANTE",IF(COUNTIF(B384:B428,AE222)=0,"UNITE A CONTROLER","OK")))))),N("Z6"))</f>
        <v/>
      </c>
      <c r="AD222" s="144" t="str">
        <f>IF(1=1,IF(E222="","",AD194),N("AB34"))</f>
        <v/>
      </c>
      <c r="AE222" s="125" t="str">
        <f>IF(1=1,IF(G222="","",UPPER(TRIM(SUBSTITUTE(SUBSTITUTE(G222&amp;"",CHAR(160)," ")," "," ")))),N("AC34"))</f>
        <v/>
      </c>
    </row>
    <row r="223" spans="1:31" ht="15.75" x14ac:dyDescent="0.25">
      <c r="A223" s="160" t="str">
        <f>IF(1=1,IF(E223="","",A194),N("A35"))</f>
        <v/>
      </c>
      <c r="B223" s="127" t="str">
        <f>IF(1=1,IF(E223="","",B194),N("B35"))</f>
        <v/>
      </c>
      <c r="C223" s="128"/>
      <c r="D223" s="129" t="str">
        <f>IF(ISBLANK(E223),"",LARGE(D194:D222,1)+1)</f>
        <v/>
      </c>
      <c r="E223" s="130"/>
      <c r="F223" s="131"/>
      <c r="G223" s="170"/>
      <c r="H223" s="105"/>
      <c r="I223" s="132" t="str">
        <f>IF(1=1,IF(E223="","",I194),N("H35"))</f>
        <v/>
      </c>
      <c r="J223" s="133" t="str">
        <f>IF(1=1,IF(E223="","",J194),N("I35"))</f>
        <v/>
      </c>
      <c r="K223" s="134" t="str">
        <f>IF(1=1,IF(E223="","",K194),N("J35"))</f>
        <v/>
      </c>
      <c r="L223" s="135" t="str">
        <f>IF(1=1,IF(OR(J223="",O223="",NOT(ISNUMBER(J223)),NOT(ISNUMBER(O223)),J223=0),"",O223/J223),N("L35"))</f>
        <v/>
      </c>
      <c r="M223" s="136" t="str">
        <f>IF(1=1,IF(OR(L223="",NOT(ISNUMBER(F223))),"",F223*L223*IFERROR(INDEX(D384:D428,MATCH(AE223,B384:B428,0)),1)),N("M13"))</f>
        <v/>
      </c>
      <c r="N223" s="137" t="str">
        <f>IF(1=1,IF(F223="","",IF(G223="","",IFERROR(INDEX(E384:E428,MATCH(AE223,B384:B428,0)),G223&amp;""))),N("N6"))</f>
        <v/>
      </c>
      <c r="O223" s="138" t="str">
        <f>IF(1=1,IF(E223="","",O194),N("K35"))</f>
        <v/>
      </c>
      <c r="P223" s="139" t="str">
        <f>IF(1=1,IF(M223="","",IF(AND(ISNUMBER(M223),M223&lt;1,N223="kg"),MAX(1,ROUND(M223*1000,0)),IF(AND(ISNUMBER(M223),M223&lt;1,N223="L"),MAX(1,ROUND(M223*100,0)),ROUND(M223,3)))),N("O35"))</f>
        <v/>
      </c>
      <c r="Q223" s="140" t="str">
        <f>IF(1=1,IF(M223="","",IF(AND(ISNUMBER(M223),M223&lt;1,N223="kg"),"g",IF(AND(ISNUMBER(M223),M223&lt;1,N223="L"),"cl",N223))),N("P35"))</f>
        <v/>
      </c>
      <c r="R223" s="161" t="str">
        <f>IF(1=1,IF(E223="","",IF(F223="","A CONTROLER",IF(NOT(ISNUMBER(F223)),"TEXTE",IF(OR(L223="",L223&lt;=0),"COMMANDE PRINCIPALE INCOMPLETE",IF(G223="","UNITE MANQUANTE",IF(COUNTIF(B384:B428,AE223)=0,"UNITE A CONTROLER","OK")))))),N("Q9"))</f>
        <v/>
      </c>
      <c r="S223" s="105"/>
      <c r="T223" s="141">
        <f t="shared" si="16"/>
        <v>0</v>
      </c>
      <c r="U223" s="133" t="str">
        <f>IF(1=1,IF(E223="","",U194),N("S35"))</f>
        <v/>
      </c>
      <c r="V223" s="133" t="str">
        <f>IF(1=1,IF(E223="","",V194),N("T35"))</f>
        <v/>
      </c>
      <c r="W223" s="135" t="str">
        <f>IF(1=1,IF(OR(U223="",V223="",NOT(ISNUMBER(U223)),NOT(ISNUMBER(V223)),U223=0),"",V223/U223),N("U35"))</f>
        <v/>
      </c>
      <c r="X223" s="136" t="str">
        <f>IF(1=1,IF(OR(W223="",NOT(ISNUMBER(F223))),"",F223*W223*IFERROR(INDEX(D384:D428,MATCH(AE223,B384:B428,0)),1)),N("V7"))</f>
        <v/>
      </c>
      <c r="Y223" s="137" t="str">
        <f>IF(1=1,IF(F223="","",IF(G223="","",IFERROR(INDEX(E384:E428,MATCH(AE223,B384:B428,0)),G223&amp;""))),N("W6"))</f>
        <v/>
      </c>
      <c r="Z223" s="142" t="str">
        <f>IF(1=1,IF(X223="","",IF(AND(ISNUMBER(X223),X223&lt;1,Y223="kg"),MAX(1,ROUND(X223*1000,0)),IF(AND(ISNUMBER(X223),X223&lt;1,Y223="L"),MAX(1,ROUND(X223*100,0)),ROUND(X223,3)))),N("X35"))</f>
        <v/>
      </c>
      <c r="AA223" s="143" t="str">
        <f>IF(1=1,IF(X223="","",IF(AND(ISNUMBER(X223),X223&lt;1,Y223="kg"),"g",IF(AND(ISNUMBER(X223),X223&lt;1,Y223="L"),"cl",Y223))),N("Y35"))</f>
        <v/>
      </c>
      <c r="AB223" s="123" t="str">
        <f>IF(1=1,IF(E223="","",IF(F223="","A CONTROLER",IF(NOT(ISNUMBER(F223)),"TEXTE",IF(OR(W223="",W223&lt;=0),"COMMANDE COUVERTS INCOMPLETE",IF(G223="","UNITE MANQUANTE",IF(COUNTIF(B384:B428,AE223)=0,"UNITE A CONTROLER","OK")))))),N("Z6"))</f>
        <v/>
      </c>
      <c r="AD223" s="144" t="str">
        <f>IF(1=1,IF(E223="","",AD194),N("AB35"))</f>
        <v/>
      </c>
      <c r="AE223" s="125" t="str">
        <f>IF(1=1,IF(G223="","",UPPER(TRIM(SUBSTITUTE(SUBSTITUTE(G223&amp;"",CHAR(160)," ")," "," ")))),N("AC35"))</f>
        <v/>
      </c>
    </row>
    <row r="224" spans="1:31" ht="24" customHeight="1" x14ac:dyDescent="0.25">
      <c r="A224" s="160" t="str">
        <f>IF(1=1,IF(E224="","",A194),N("A36"))</f>
        <v/>
      </c>
      <c r="B224" s="127" t="str">
        <f>IF(1=1,IF(E224="","",B194),N("B36"))</f>
        <v/>
      </c>
      <c r="C224" s="128"/>
      <c r="D224" s="129" t="str">
        <f>IF(ISBLANK(E224),"",LARGE(D194:D223,1)+1)</f>
        <v/>
      </c>
      <c r="E224" s="130"/>
      <c r="F224" s="131"/>
      <c r="G224" s="170"/>
      <c r="H224" s="105"/>
      <c r="I224" s="132" t="str">
        <f>IF(1=1,IF(E224="","",I194),N("H36"))</f>
        <v/>
      </c>
      <c r="J224" s="133" t="str">
        <f>IF(1=1,IF(E224="","",J194),N("I36"))</f>
        <v/>
      </c>
      <c r="K224" s="134" t="str">
        <f>IF(1=1,IF(E224="","",K194),N("J36"))</f>
        <v/>
      </c>
      <c r="L224" s="135" t="str">
        <f>IF(1=1,IF(OR(J224="",O224="",NOT(ISNUMBER(J224)),NOT(ISNUMBER(O224)),J224=0),"",O224/J224),N("L36"))</f>
        <v/>
      </c>
      <c r="M224" s="136" t="str">
        <f>IF(1=1,IF(OR(L224="",NOT(ISNUMBER(F224))),"",F224*L224*IFERROR(INDEX(D384:D428,MATCH(AE224,B384:B428,0)),1)),N("M13"))</f>
        <v/>
      </c>
      <c r="N224" s="137" t="str">
        <f>IF(1=1,IF(F224="","",IF(G224="","",IFERROR(INDEX(E384:E428,MATCH(AE224,B384:B428,0)),G224&amp;""))),N("N6"))</f>
        <v/>
      </c>
      <c r="O224" s="138" t="str">
        <f>IF(1=1,IF(E224="","",O194),N("K36"))</f>
        <v/>
      </c>
      <c r="P224" s="139" t="str">
        <f>IF(1=1,IF(M224="","",IF(AND(ISNUMBER(M224),M224&lt;1,N224="kg"),MAX(1,ROUND(M224*1000,0)),IF(AND(ISNUMBER(M224),M224&lt;1,N224="L"),MAX(1,ROUND(M224*100,0)),ROUND(M224,3)))),N("O36"))</f>
        <v/>
      </c>
      <c r="Q224" s="140" t="str">
        <f>IF(1=1,IF(M224="","",IF(AND(ISNUMBER(M224),M224&lt;1,N224="kg"),"g",IF(AND(ISNUMBER(M224),M224&lt;1,N224="L"),"cl",N224))),N("P36"))</f>
        <v/>
      </c>
      <c r="R224" s="161" t="str">
        <f>IF(1=1,IF(E224="","",IF(F224="","A CONTROLER",IF(NOT(ISNUMBER(F224)),"TEXTE",IF(OR(L224="",L224&lt;=0),"COMMANDE PRINCIPALE INCOMPLETE",IF(G224="","UNITE MANQUANTE",IF(COUNTIF(B384:B428,AE224)=0,"UNITE A CONTROLER","OK")))))),N("Q9"))</f>
        <v/>
      </c>
      <c r="S224" s="105"/>
      <c r="T224" s="141">
        <f t="shared" si="16"/>
        <v>0</v>
      </c>
      <c r="U224" s="133" t="str">
        <f>IF(1=1,IF(E224="","",U194),N("S36"))</f>
        <v/>
      </c>
      <c r="V224" s="133" t="str">
        <f>IF(1=1,IF(E224="","",V194),N("T36"))</f>
        <v/>
      </c>
      <c r="W224" s="135" t="str">
        <f>IF(1=1,IF(OR(U224="",V224="",NOT(ISNUMBER(U224)),NOT(ISNUMBER(V224)),U224=0),"",V224/U224),N("U36"))</f>
        <v/>
      </c>
      <c r="X224" s="136" t="str">
        <f>IF(1=1,IF(OR(W224="",NOT(ISNUMBER(F224))),"",F224*W224*IFERROR(INDEX(D384:D428,MATCH(AE224,B384:B428,0)),1)),N("V7"))</f>
        <v/>
      </c>
      <c r="Y224" s="137" t="str">
        <f>IF(1=1,IF(F224="","",IF(G224="","",IFERROR(INDEX(E384:E428,MATCH(AE224,B384:B428,0)),G224&amp;""))),N("W6"))</f>
        <v/>
      </c>
      <c r="Z224" s="142" t="str">
        <f>IF(1=1,IF(X224="","",IF(AND(ISNUMBER(X224),X224&lt;1,Y224="kg"),MAX(1,ROUND(X224*1000,0)),IF(AND(ISNUMBER(X224),X224&lt;1,Y224="L"),MAX(1,ROUND(X224*100,0)),ROUND(X224,3)))),N("X36"))</f>
        <v/>
      </c>
      <c r="AA224" s="143" t="str">
        <f>IF(1=1,IF(X224="","",IF(AND(ISNUMBER(X224),X224&lt;1,Y224="kg"),"g",IF(AND(ISNUMBER(X224),X224&lt;1,Y224="L"),"cl",Y224))),N("Y36"))</f>
        <v/>
      </c>
      <c r="AB224" s="123" t="str">
        <f>IF(1=1,IF(E224="","",IF(F224="","A CONTROLER",IF(NOT(ISNUMBER(F224)),"TEXTE",IF(OR(W224="",W224&lt;=0),"COMMANDE COUVERTS INCOMPLETE",IF(G224="","UNITE MANQUANTE",IF(COUNTIF(B384:B428,AE224)=0,"UNITE A CONTROLER","OK")))))),N("Z6"))</f>
        <v/>
      </c>
      <c r="AD224" s="144" t="str">
        <f>IF(1=1,IF(E224="","",AD194),N("AB36"))</f>
        <v/>
      </c>
      <c r="AE224" s="125" t="str">
        <f>IF(1=1,IF(G224="","",UPPER(TRIM(SUBSTITUTE(SUBSTITUTE(G224&amp;"",CHAR(160)," ")," "," ")))),N("AC36"))</f>
        <v/>
      </c>
    </row>
    <row r="225" spans="1:33" ht="15.75" x14ac:dyDescent="0.25">
      <c r="A225" s="160" t="str">
        <f>IF(1=1,IF(E225="","",A194),N("A37"))</f>
        <v/>
      </c>
      <c r="B225" s="127" t="str">
        <f>IF(1=1,IF(E225="","",B194),N("B37"))</f>
        <v/>
      </c>
      <c r="C225" s="128"/>
      <c r="D225" s="129" t="str">
        <f>IF(ISBLANK(E225),"",LARGE(D194:D224,1)+1)</f>
        <v/>
      </c>
      <c r="E225" s="130"/>
      <c r="F225" s="131"/>
      <c r="G225" s="170"/>
      <c r="H225" s="105"/>
      <c r="I225" s="132" t="str">
        <f>IF(1=1,IF(E225="","",I194),N("H37"))</f>
        <v/>
      </c>
      <c r="J225" s="133" t="str">
        <f>IF(1=1,IF(E225="","",J194),N("I37"))</f>
        <v/>
      </c>
      <c r="K225" s="134" t="str">
        <f>IF(1=1,IF(E225="","",K194),N("J37"))</f>
        <v/>
      </c>
      <c r="L225" s="135" t="str">
        <f>IF(1=1,IF(OR(J225="",O225="",NOT(ISNUMBER(J225)),NOT(ISNUMBER(O225)),J225=0),"",O225/J225),N("L37"))</f>
        <v/>
      </c>
      <c r="M225" s="136" t="str">
        <f>IF(1=1,IF(OR(L225="",NOT(ISNUMBER(F225))),"",F225*L225*IFERROR(INDEX(D384:D428,MATCH(AE225,B384:B428,0)),1)),N("M13"))</f>
        <v/>
      </c>
      <c r="N225" s="137" t="str">
        <f>IF(1=1,IF(F225="","",IF(G225="","",IFERROR(INDEX(E384:E428,MATCH(AE225,B384:B428,0)),G225&amp;""))),N("N6"))</f>
        <v/>
      </c>
      <c r="O225" s="138" t="str">
        <f>IF(1=1,IF(E225="","",O194),N("K37"))</f>
        <v/>
      </c>
      <c r="P225" s="139" t="str">
        <f>IF(1=1,IF(M225="","",IF(AND(ISNUMBER(M225),M225&lt;1,N225="kg"),MAX(1,ROUND(M225*1000,0)),IF(AND(ISNUMBER(M225),M225&lt;1,N225="L"),MAX(1,ROUND(M225*100,0)),ROUND(M225,3)))),N("O37"))</f>
        <v/>
      </c>
      <c r="Q225" s="140" t="str">
        <f>IF(1=1,IF(M225="","",IF(AND(ISNUMBER(M225),M225&lt;1,N225="kg"),"g",IF(AND(ISNUMBER(M225),M225&lt;1,N225="L"),"cl",N225))),N("P37"))</f>
        <v/>
      </c>
      <c r="R225" s="161" t="str">
        <f>IF(1=1,IF(E225="","",IF(F225="","A CONTROLER",IF(NOT(ISNUMBER(F225)),"TEXTE",IF(OR(L225="",L225&lt;=0),"COMMANDE PRINCIPALE INCOMPLETE",IF(G225="","UNITE MANQUANTE",IF(COUNTIF(B384:B428,AE225)=0,"UNITE A CONTROLER","OK")))))),N("Q9"))</f>
        <v/>
      </c>
      <c r="S225" s="105"/>
      <c r="T225" s="141">
        <f t="shared" si="16"/>
        <v>0</v>
      </c>
      <c r="U225" s="133" t="str">
        <f>IF(1=1,IF(E225="","",U194),N("S37"))</f>
        <v/>
      </c>
      <c r="V225" s="133" t="str">
        <f>IF(1=1,IF(E225="","",V194),N("T37"))</f>
        <v/>
      </c>
      <c r="W225" s="135" t="str">
        <f>IF(1=1,IF(OR(U225="",V225="",NOT(ISNUMBER(U225)),NOT(ISNUMBER(V225)),U225=0),"",V225/U225),N("U37"))</f>
        <v/>
      </c>
      <c r="X225" s="136" t="str">
        <f>IF(1=1,IF(OR(W225="",NOT(ISNUMBER(F225))),"",F225*W225*IFERROR(INDEX(D384:D428,MATCH(AE225,B384:B428,0)),1)),N("V7"))</f>
        <v/>
      </c>
      <c r="Y225" s="137" t="str">
        <f>IF(1=1,IF(F225="","",IF(G225="","",IFERROR(INDEX(E384:E428,MATCH(AE225,B384:B428,0)),G225&amp;""))),N("W6"))</f>
        <v/>
      </c>
      <c r="Z225" s="142" t="str">
        <f>IF(1=1,IF(X225="","",IF(AND(ISNUMBER(X225),X225&lt;1,Y225="kg"),MAX(1,ROUND(X225*1000,0)),IF(AND(ISNUMBER(X225),X225&lt;1,Y225="L"),MAX(1,ROUND(X225*100,0)),ROUND(X225,3)))),N("X37"))</f>
        <v/>
      </c>
      <c r="AA225" s="143" t="str">
        <f>IF(1=1,IF(X225="","",IF(AND(ISNUMBER(X225),X225&lt;1,Y225="kg"),"g",IF(AND(ISNUMBER(X225),X225&lt;1,Y225="L"),"cl",Y225))),N("Y37"))</f>
        <v/>
      </c>
      <c r="AB225" s="123" t="str">
        <f>IF(1=1,IF(E225="","",IF(F225="","A CONTROLER",IF(NOT(ISNUMBER(F225)),"TEXTE",IF(OR(W225="",W225&lt;=0),"COMMANDE COUVERTS INCOMPLETE",IF(G225="","UNITE MANQUANTE",IF(COUNTIF(B384:B428,AE225)=0,"UNITE A CONTROLER","OK")))))),N("Z6"))</f>
        <v/>
      </c>
      <c r="AD225" s="144" t="str">
        <f>IF(1=1,IF(E225="","",AD194),N("AB37"))</f>
        <v/>
      </c>
      <c r="AE225" s="125" t="str">
        <f>IF(1=1,IF(G225="","",UPPER(TRIM(SUBSTITUTE(SUBSTITUTE(G225&amp;"",CHAR(160)," ")," "," ")))),N("AC37"))</f>
        <v/>
      </c>
    </row>
    <row r="226" spans="1:33" ht="15.75" x14ac:dyDescent="0.25">
      <c r="A226" s="160" t="str">
        <f>IF(1=1,IF(E226="","",A194),N("A38"))</f>
        <v/>
      </c>
      <c r="B226" s="127" t="str">
        <f>IF(1=1,IF(E226="","",B194),N("B38"))</f>
        <v/>
      </c>
      <c r="C226" s="128"/>
      <c r="D226" s="129" t="str">
        <f>IF(ISBLANK(E226),"",LARGE(D194:D225,1)+1)</f>
        <v/>
      </c>
      <c r="E226" s="130"/>
      <c r="F226" s="131"/>
      <c r="G226" s="170"/>
      <c r="H226" s="105"/>
      <c r="I226" s="132" t="str">
        <f>IF(1=1,IF(E226="","",I194),N("H38"))</f>
        <v/>
      </c>
      <c r="J226" s="133" t="str">
        <f>IF(1=1,IF(E226="","",J194),N("I38"))</f>
        <v/>
      </c>
      <c r="K226" s="134" t="str">
        <f>IF(1=1,IF(E226="","",K194),N("J38"))</f>
        <v/>
      </c>
      <c r="L226" s="135" t="str">
        <f>IF(1=1,IF(OR(J226="",O226="",NOT(ISNUMBER(J226)),NOT(ISNUMBER(O226)),J226=0),"",O226/J226),N("L38"))</f>
        <v/>
      </c>
      <c r="M226" s="136" t="str">
        <f>IF(1=1,IF(OR(L226="",NOT(ISNUMBER(F226))),"",F226*L226*IFERROR(INDEX(D384:D428,MATCH(AE226,B384:B428,0)),1)),N("M13"))</f>
        <v/>
      </c>
      <c r="N226" s="137" t="str">
        <f>IF(1=1,IF(F226="","",IF(G226="","",IFERROR(INDEX(E384:E428,MATCH(AE226,B384:B428,0)),G226&amp;""))),N("N6"))</f>
        <v/>
      </c>
      <c r="O226" s="138" t="str">
        <f>IF(1=1,IF(E226="","",O194),N("K38"))</f>
        <v/>
      </c>
      <c r="P226" s="139" t="str">
        <f>IF(1=1,IF(M226="","",IF(AND(ISNUMBER(M226),M226&lt;1,N226="kg"),MAX(1,ROUND(M226*1000,0)),IF(AND(ISNUMBER(M226),M226&lt;1,N226="L"),MAX(1,ROUND(M226*100,0)),ROUND(M226,3)))),N("O38"))</f>
        <v/>
      </c>
      <c r="Q226" s="140" t="str">
        <f>IF(1=1,IF(M226="","",IF(AND(ISNUMBER(M226),M226&lt;1,N226="kg"),"g",IF(AND(ISNUMBER(M226),M226&lt;1,N226="L"),"cl",N226))),N("P38"))</f>
        <v/>
      </c>
      <c r="R226" s="161" t="str">
        <f>IF(1=1,IF(E226="","",IF(F226="","A CONTROLER",IF(NOT(ISNUMBER(F226)),"TEXTE",IF(OR(L226="",L226&lt;=0),"COMMANDE PRINCIPALE INCOMPLETE",IF(G226="","UNITE MANQUANTE",IF(COUNTIF(B384:B428,AE226)=0,"UNITE A CONTROLER","OK")))))),N("Q9"))</f>
        <v/>
      </c>
      <c r="S226" s="105"/>
      <c r="T226" s="141">
        <f t="shared" si="16"/>
        <v>0</v>
      </c>
      <c r="U226" s="133" t="str">
        <f>IF(1=1,IF(E226="","",U194),N("S38"))</f>
        <v/>
      </c>
      <c r="V226" s="133" t="str">
        <f>IF(1=1,IF(E226="","",V194),N("T38"))</f>
        <v/>
      </c>
      <c r="W226" s="135" t="str">
        <f>IF(1=1,IF(OR(U226="",V226="",NOT(ISNUMBER(U226)),NOT(ISNUMBER(V226)),U226=0),"",V226/U226),N("U38"))</f>
        <v/>
      </c>
      <c r="X226" s="136" t="str">
        <f>IF(1=1,IF(OR(W226="",NOT(ISNUMBER(F226))),"",F226*W226*IFERROR(INDEX(D384:D428,MATCH(AE226,B384:B428,0)),1)),N("V7"))</f>
        <v/>
      </c>
      <c r="Y226" s="137" t="str">
        <f>IF(1=1,IF(F226="","",IF(G226="","",IFERROR(INDEX(E384:E428,MATCH(AE226,B384:B428,0)),G226&amp;""))),N("W6"))</f>
        <v/>
      </c>
      <c r="Z226" s="142" t="str">
        <f>IF(1=1,IF(X226="","",IF(AND(ISNUMBER(X226),X226&lt;1,Y226="kg"),MAX(1,ROUND(X226*1000,0)),IF(AND(ISNUMBER(X226),X226&lt;1,Y226="L"),MAX(1,ROUND(X226*100,0)),ROUND(X226,3)))),N("X38"))</f>
        <v/>
      </c>
      <c r="AA226" s="143" t="str">
        <f>IF(1=1,IF(X226="","",IF(AND(ISNUMBER(X226),X226&lt;1,Y226="kg"),"g",IF(AND(ISNUMBER(X226),X226&lt;1,Y226="L"),"cl",Y226))),N("Y38"))</f>
        <v/>
      </c>
      <c r="AB226" s="123" t="str">
        <f>IF(1=1,IF(E226="","",IF(F226="","A CONTROLER",IF(NOT(ISNUMBER(F226)),"TEXTE",IF(OR(W226="",W226&lt;=0),"COMMANDE COUVERTS INCOMPLETE",IF(G226="","UNITE MANQUANTE",IF(COUNTIF(B384:B428,AE226)=0,"UNITE A CONTROLER","OK")))))),N("Z6"))</f>
        <v/>
      </c>
      <c r="AD226" s="144" t="str">
        <f>IF(1=1,IF(E226="","",AD194),N("AB38"))</f>
        <v/>
      </c>
      <c r="AE226" s="125" t="str">
        <f>IF(1=1,IF(G226="","",UPPER(TRIM(SUBSTITUTE(SUBSTITUTE(G226&amp;"",CHAR(160)," ")," "," ")))),N("AC38"))</f>
        <v/>
      </c>
    </row>
    <row r="227" spans="1:33" ht="15.75" x14ac:dyDescent="0.25">
      <c r="A227" s="160" t="str">
        <f>IF(1=1,IF(E227="","",A194),N("A39"))</f>
        <v/>
      </c>
      <c r="B227" s="127" t="str">
        <f>IF(1=1,IF(E227="","",B194),N("B39"))</f>
        <v/>
      </c>
      <c r="C227" s="127"/>
      <c r="D227" s="129" t="str">
        <f>IF(ISBLANK(E227),"",LARGE(D194:D226,1)+1)</f>
        <v/>
      </c>
      <c r="E227" s="130"/>
      <c r="F227" s="131"/>
      <c r="G227" s="170"/>
      <c r="H227" s="105"/>
      <c r="I227" s="132" t="str">
        <f>IF(1=1,IF(E227="","",I194),N("H39"))</f>
        <v/>
      </c>
      <c r="J227" s="133" t="str">
        <f>IF(1=1,IF(E227="","",J194),N("I39"))</f>
        <v/>
      </c>
      <c r="K227" s="134" t="str">
        <f>IF(1=1,IF(E227="","",K194),N("J39"))</f>
        <v/>
      </c>
      <c r="L227" s="135" t="str">
        <f>IF(1=1,IF(OR(J227="",O227="",NOT(ISNUMBER(J227)),NOT(ISNUMBER(O227)),J227=0),"",O227/J227),N("L39"))</f>
        <v/>
      </c>
      <c r="M227" s="136" t="str">
        <f>IF(1=1,IF(OR(L227="",NOT(ISNUMBER(F227))),"",F227*L227*IFERROR(INDEX(D384:D428,MATCH(AE227,B384:B428,0)),1)),N("M13"))</f>
        <v/>
      </c>
      <c r="N227" s="137" t="str">
        <f>IF(1=1,IF(F227="","",IF(G227="","",IFERROR(INDEX(E384:E428,MATCH(AE227,B384:B428,0)),G227&amp;""))),N("N6"))</f>
        <v/>
      </c>
      <c r="O227" s="138" t="str">
        <f>IF(1=1,IF(E227="","",O194),N("K39"))</f>
        <v/>
      </c>
      <c r="P227" s="139" t="str">
        <f>IF(1=1,IF(M227="","",IF(AND(ISNUMBER(M227),M227&lt;1,N227="kg"),MAX(1,ROUND(M227*1000,0)),IF(AND(ISNUMBER(M227),M227&lt;1,N227="L"),MAX(1,ROUND(M227*100,0)),ROUND(M227,3)))),N("O39"))</f>
        <v/>
      </c>
      <c r="Q227" s="140" t="str">
        <f>IF(1=1,IF(M227="","",IF(AND(ISNUMBER(M227),M227&lt;1,N227="kg"),"g",IF(AND(ISNUMBER(M227),M227&lt;1,N227="L"),"cl",N227))),N("P39"))</f>
        <v/>
      </c>
      <c r="R227" s="161" t="str">
        <f>IF(1=1,IF(E227="","",IF(F227="","A CONTROLER",IF(NOT(ISNUMBER(F227)),"TEXTE",IF(OR(L227="",L227&lt;=0),"COMMANDE PRINCIPALE INCOMPLETE",IF(G227="","UNITE MANQUANTE",IF(COUNTIF(B384:B428,AE227)=0,"UNITE A CONTROLER","OK")))))),N("Q9"))</f>
        <v/>
      </c>
      <c r="S227" s="105"/>
      <c r="T227" s="141">
        <f t="shared" si="16"/>
        <v>0</v>
      </c>
      <c r="U227" s="133" t="str">
        <f>IF(1=1,IF(E227="","",U194),N("S39"))</f>
        <v/>
      </c>
      <c r="V227" s="133" t="str">
        <f>IF(1=1,IF(E227="","",V194),N("T39"))</f>
        <v/>
      </c>
      <c r="W227" s="135" t="str">
        <f>IF(1=1,IF(OR(U227="",V227="",NOT(ISNUMBER(U227)),NOT(ISNUMBER(V227)),U227=0),"",V227/U227),N("U39"))</f>
        <v/>
      </c>
      <c r="X227" s="136" t="str">
        <f>IF(1=1,IF(OR(W227="",NOT(ISNUMBER(F227))),"",F227*W227*IFERROR(INDEX(D384:D428,MATCH(AE227,B384:B428,0)),1)),N("V7"))</f>
        <v/>
      </c>
      <c r="Y227" s="137" t="str">
        <f>IF(1=1,IF(F227="","",IF(G227="","",IFERROR(INDEX(E384:E428,MATCH(AE227,B384:B428,0)),G227&amp;""))),N("W6"))</f>
        <v/>
      </c>
      <c r="Z227" s="142" t="str">
        <f>IF(1=1,IF(X227="","",IF(AND(ISNUMBER(X227),X227&lt;1,Y227="kg"),MAX(1,ROUND(X227*1000,0)),IF(AND(ISNUMBER(X227),X227&lt;1,Y227="L"),MAX(1,ROUND(X227*100,0)),ROUND(X227,3)))),N("X39"))</f>
        <v/>
      </c>
      <c r="AA227" s="143" t="str">
        <f>IF(1=1,IF(X227="","",IF(AND(ISNUMBER(X227),X227&lt;1,Y227="kg"),"g",IF(AND(ISNUMBER(X227),X227&lt;1,Y227="L"),"cl",Y227))),N("Y39"))</f>
        <v/>
      </c>
      <c r="AB227" s="123" t="str">
        <f>IF(1=1,IF(E227="","",IF(F227="","A CONTROLER",IF(NOT(ISNUMBER(F227)),"TEXTE",IF(OR(W227="",W227&lt;=0),"COMMANDE COUVERTS INCOMPLETE",IF(G227="","UNITE MANQUANTE",IF(COUNTIF(B384:B428,AE227)=0,"UNITE A CONTROLER","OK")))))),N("Z6"))</f>
        <v/>
      </c>
      <c r="AD227" s="144" t="str">
        <f>IF(1=1,IF(E227="","",AD194),N("AB39"))</f>
        <v/>
      </c>
      <c r="AE227" s="125" t="str">
        <f>IF(1=1,IF(G227="","",UPPER(TRIM(SUBSTITUTE(SUBSTITUTE(G227&amp;"",CHAR(160)," ")," "," ")))),N("AC39"))</f>
        <v/>
      </c>
    </row>
    <row r="228" spans="1:33" ht="15.75" x14ac:dyDescent="0.25">
      <c r="A228" s="160" t="str">
        <f>IF(1=1,IF(E228="","",A194),N("A40"))</f>
        <v/>
      </c>
      <c r="B228" s="127" t="str">
        <f>IF(1=1,IF(E228="","",B194),N("B40"))</f>
        <v/>
      </c>
      <c r="C228" s="127"/>
      <c r="D228" s="129" t="str">
        <f>IF(ISBLANK(E228),"",LARGE(D194:D227,1)+1)</f>
        <v/>
      </c>
      <c r="E228" s="130"/>
      <c r="F228" s="131"/>
      <c r="G228" s="170"/>
      <c r="H228" s="105"/>
      <c r="I228" s="132" t="str">
        <f>IF(1=1,IF(E228="","",I194),N("H40"))</f>
        <v/>
      </c>
      <c r="J228" s="133" t="str">
        <f>IF(1=1,IF(E228="","",J194),N("I40"))</f>
        <v/>
      </c>
      <c r="K228" s="134" t="str">
        <f>IF(1=1,IF(E228="","",K194),N("J40"))</f>
        <v/>
      </c>
      <c r="L228" s="135" t="str">
        <f>IF(1=1,IF(OR(J228="",O228="",NOT(ISNUMBER(J228)),NOT(ISNUMBER(O228)),J228=0),"",O228/J228),N("L40"))</f>
        <v/>
      </c>
      <c r="M228" s="136" t="str">
        <f>IF(1=1,IF(OR(L228="",NOT(ISNUMBER(F228))),"",F228*L228*IFERROR(INDEX(D384:D428,MATCH(AE228,B384:B428,0)),1)),N("M13"))</f>
        <v/>
      </c>
      <c r="N228" s="137" t="str">
        <f>IF(1=1,IF(F228="","",IF(G228="","",IFERROR(INDEX(E384:E428,MATCH(AE228,B384:B428,0)),G228&amp;""))),N("N6"))</f>
        <v/>
      </c>
      <c r="O228" s="138" t="str">
        <f>IF(1=1,IF(E228="","",O194),N("K40"))</f>
        <v/>
      </c>
      <c r="P228" s="139" t="str">
        <f>IF(1=1,IF(M228="","",IF(AND(ISNUMBER(M228),M228&lt;1,N228="kg"),MAX(1,ROUND(M228*1000,0)),IF(AND(ISNUMBER(M228),M228&lt;1,N228="L"),MAX(1,ROUND(M228*100,0)),ROUND(M228,3)))),N("O40"))</f>
        <v/>
      </c>
      <c r="Q228" s="140" t="str">
        <f>IF(1=1,IF(M228="","",IF(AND(ISNUMBER(M228),M228&lt;1,N228="kg"),"g",IF(AND(ISNUMBER(M228),M228&lt;1,N228="L"),"cl",N228))),N("P40"))</f>
        <v/>
      </c>
      <c r="R228" s="161" t="str">
        <f>IF(1=1,IF(E228="","",IF(F228="","A CONTROLER",IF(NOT(ISNUMBER(F228)),"TEXTE",IF(OR(L228="",L228&lt;=0),"COMMANDE PRINCIPALE INCOMPLETE",IF(G228="","UNITE MANQUANTE",IF(COUNTIF(B384:B428,AE228)=0,"UNITE A CONTROLER","OK")))))),N("Q9"))</f>
        <v/>
      </c>
      <c r="S228" s="105"/>
      <c r="T228" s="141">
        <f t="shared" si="16"/>
        <v>0</v>
      </c>
      <c r="U228" s="133" t="str">
        <f>IF(1=1,IF(E228="","",U194),N("S40"))</f>
        <v/>
      </c>
      <c r="V228" s="133" t="str">
        <f>IF(1=1,IF(E228="","",V194),N("T40"))</f>
        <v/>
      </c>
      <c r="W228" s="135" t="str">
        <f>IF(1=1,IF(OR(U228="",V228="",NOT(ISNUMBER(U228)),NOT(ISNUMBER(V228)),U228=0),"",V228/U228),N("U40"))</f>
        <v/>
      </c>
      <c r="X228" s="136" t="str">
        <f>IF(1=1,IF(OR(W228="",NOT(ISNUMBER(F228))),"",F228*W228*IFERROR(INDEX(D384:D428,MATCH(AE228,B384:B428,0)),1)),N("V7"))</f>
        <v/>
      </c>
      <c r="Y228" s="137" t="str">
        <f>IF(1=1,IF(F228="","",IF(G228="","",IFERROR(INDEX(E384:E428,MATCH(AE228,B384:B428,0)),G228&amp;""))),N("W6"))</f>
        <v/>
      </c>
      <c r="Z228" s="142" t="str">
        <f>IF(1=1,IF(X228="","",IF(AND(ISNUMBER(X228),X228&lt;1,Y228="kg"),MAX(1,ROUND(X228*1000,0)),IF(AND(ISNUMBER(X228),X228&lt;1,Y228="L"),MAX(1,ROUND(X228*100,0)),ROUND(X228,3)))),N("X40"))</f>
        <v/>
      </c>
      <c r="AA228" s="143" t="str">
        <f>IF(1=1,IF(X228="","",IF(AND(ISNUMBER(X228),X228&lt;1,Y228="kg"),"g",IF(AND(ISNUMBER(X228),X228&lt;1,Y228="L"),"cl",Y228))),N("Y40"))</f>
        <v/>
      </c>
      <c r="AB228" s="123" t="str">
        <f>IF(1=1,IF(E228="","",IF(F228="","A CONTROLER",IF(NOT(ISNUMBER(F228)),"TEXTE",IF(OR(W228="",W228&lt;=0),"COMMANDE COUVERTS INCOMPLETE",IF(G228="","UNITE MANQUANTE",IF(COUNTIF(B384:B428,AE228)=0,"UNITE A CONTROLER","OK")))))),N("Z6"))</f>
        <v/>
      </c>
      <c r="AD228" s="144" t="str">
        <f>IF(1=1,IF(E228="","",AD194),N("AB40"))</f>
        <v/>
      </c>
      <c r="AE228" s="125" t="str">
        <f>IF(1=1,IF(G228="","",UPPER(TRIM(SUBSTITUTE(SUBSTITUTE(G228&amp;"",CHAR(160)," ")," "," ")))),N("AC40"))</f>
        <v/>
      </c>
    </row>
    <row r="229" spans="1:33" ht="23.25" x14ac:dyDescent="0.25">
      <c r="A229" s="171"/>
      <c r="B229" s="172" t="s">
        <v>230</v>
      </c>
      <c r="C229" s="173"/>
      <c r="D229" s="174" t="s">
        <v>239</v>
      </c>
      <c r="E229" s="173"/>
      <c r="F229" s="173"/>
      <c r="G229" s="173"/>
      <c r="H229" s="175"/>
      <c r="I229" s="173"/>
      <c r="J229" s="173"/>
      <c r="K229" s="173"/>
      <c r="L229" s="173"/>
      <c r="M229" s="173"/>
      <c r="N229" s="173"/>
      <c r="O229" s="173"/>
      <c r="P229" s="173" t="str">
        <f>D229</f>
        <v>SOUS-FAMILLE</v>
      </c>
      <c r="Q229" s="173"/>
      <c r="R229" s="173"/>
      <c r="S229" s="175"/>
      <c r="T229" s="176" t="s">
        <v>664</v>
      </c>
      <c r="U229" s="177" cm="1">
        <f t="array" ref="U229">SUMPRODUCT(LEN(E231:E265)-LEN(SUBSTITUTE(E231:E265,"*","")))</f>
        <v>0</v>
      </c>
      <c r="V229" s="173"/>
      <c r="W229" s="173" t="str">
        <f>D229</f>
        <v>SOUS-FAMILLE</v>
      </c>
      <c r="X229" s="173"/>
      <c r="Y229" s="173"/>
      <c r="Z229" s="173"/>
      <c r="AA229" s="173"/>
      <c r="AB229" s="178"/>
      <c r="AC229" s="173"/>
      <c r="AD229" s="173"/>
      <c r="AE229" s="179" t="str">
        <f>B231</f>
        <v>NOM DE LA RECETTE À SAISIR</v>
      </c>
    </row>
    <row r="230" spans="1:33" ht="32.25" thickBot="1" x14ac:dyDescent="0.3">
      <c r="A230" s="92" t="s">
        <v>155</v>
      </c>
      <c r="B230" s="92" t="s">
        <v>1</v>
      </c>
      <c r="C230" s="92"/>
      <c r="D230" s="92" t="s">
        <v>2</v>
      </c>
      <c r="E230" s="92" t="s">
        <v>117</v>
      </c>
      <c r="F230" s="92" t="s">
        <v>3</v>
      </c>
      <c r="G230" s="92" t="s">
        <v>4</v>
      </c>
      <c r="H230" s="81"/>
      <c r="I230" s="157" t="s">
        <v>5</v>
      </c>
      <c r="J230" s="92" t="s">
        <v>114</v>
      </c>
      <c r="K230" s="92" t="s">
        <v>4</v>
      </c>
      <c r="L230" s="92" t="s">
        <v>6</v>
      </c>
      <c r="M230" s="94" t="s">
        <v>7</v>
      </c>
      <c r="N230" s="94" t="s">
        <v>116</v>
      </c>
      <c r="O230" s="95" t="s">
        <v>115</v>
      </c>
      <c r="P230" s="96" t="s">
        <v>8</v>
      </c>
      <c r="Q230" s="97" t="s">
        <v>9</v>
      </c>
      <c r="R230" s="92" t="s">
        <v>10</v>
      </c>
      <c r="S230" s="81"/>
      <c r="T230" s="92" t="s">
        <v>117</v>
      </c>
      <c r="U230" s="98" t="s">
        <v>11</v>
      </c>
      <c r="V230" s="95" t="s">
        <v>12</v>
      </c>
      <c r="W230" s="92" t="s">
        <v>13</v>
      </c>
      <c r="X230" s="94" t="s">
        <v>7</v>
      </c>
      <c r="Y230" s="94" t="s">
        <v>116</v>
      </c>
      <c r="Z230" s="99" t="s">
        <v>8</v>
      </c>
      <c r="AA230" s="97" t="s">
        <v>9</v>
      </c>
      <c r="AB230" s="99" t="s">
        <v>10</v>
      </c>
      <c r="AC230" s="240"/>
      <c r="AD230" s="92" t="s">
        <v>14</v>
      </c>
      <c r="AE230" s="92" t="s">
        <v>15</v>
      </c>
      <c r="AG230" s="245" t="s">
        <v>5642</v>
      </c>
    </row>
    <row r="231" spans="1:33" ht="18.75" x14ac:dyDescent="0.25">
      <c r="A231" s="100" t="s">
        <v>5640</v>
      </c>
      <c r="B231" s="101" t="s">
        <v>20</v>
      </c>
      <c r="C231" s="101"/>
      <c r="D231" s="102">
        <v>0</v>
      </c>
      <c r="E231" s="103" t="s">
        <v>21</v>
      </c>
      <c r="F231" s="104">
        <v>10</v>
      </c>
      <c r="G231" s="8" t="s">
        <v>119</v>
      </c>
      <c r="H231" s="105"/>
      <c r="I231" s="106" t="str">
        <f>E231</f>
        <v>ÉLÉMENT PRINCIPAL À SAISIR</v>
      </c>
      <c r="J231" s="107">
        <f>F231</f>
        <v>10</v>
      </c>
      <c r="K231" s="108" t="str">
        <f>G231</f>
        <v>Quoi ?</v>
      </c>
      <c r="L231" s="109">
        <f>IF(1=1,IF(OR(J231="",O231="",NOT(ISNUMBER(J231)),NOT(ISNUMBER(O231)),J231=0),"",O231/J231),N("L6"))</f>
        <v>15</v>
      </c>
      <c r="M231" s="110">
        <f>IF(1=1,IF(OR(L231="",NOT(ISNUMBER(F231))),"",F231*L231*IFERROR(INDEX(D384:D428,MATCH(AE231,B384:B428,0)),1)),N("M13"))</f>
        <v>150</v>
      </c>
      <c r="N231" s="111" t="str">
        <f>IF(1=1,IF(F231="","",IF(G231="","",IFERROR(INDEX(E384:E428,MATCH(AE231,B384:B428,0)),G231&amp;""))),N("N6"))</f>
        <v>Quoi ?</v>
      </c>
      <c r="O231" s="112">
        <v>150</v>
      </c>
      <c r="P231" s="113">
        <f>IF(1=1,IF(M231="","",IF(AND(ISNUMBER(M231),M231&lt;1,N231="kg"),MAX(1,ROUND(M231*1000,0)),IF(AND(ISNUMBER(M231),M231&lt;1,N231="L"),MAX(1,ROUND(M231*100,0)),ROUND(M231,3)))),N("O6"))</f>
        <v>150</v>
      </c>
      <c r="Q231" s="114" t="str">
        <f>IF(1=1,IF(M231="","",IF(AND(ISNUMBER(M231),M231&lt;1,N231="kg"),"g",IF(AND(ISNUMBER(M231),M231&lt;1,N231="L"),"cl",N231))),N("P6"))</f>
        <v>Quoi ?</v>
      </c>
      <c r="R231" s="115" t="str">
        <f>IF(1=1,IF(E231="","",IF(F231="","A CONTROLER",IF(NOT(ISNUMBER(F231)),"TEXTE",IF(OR(L231="",L231&lt;=0),"COMMANDE PRINCIPALE INCOMPLETE",IF(G231="","UNITE MANQUANTE",IF(COUNTIF(B384:B428,AE231)=0,"UNITE A CONTROLER","OK")))))),N("Q9"))</f>
        <v>UNITE A CONTROLER</v>
      </c>
      <c r="S231" s="105"/>
      <c r="T231" s="159" t="str">
        <f>B231</f>
        <v>NOM DE LA RECETTE À SAISIR</v>
      </c>
      <c r="U231" s="117">
        <v>100</v>
      </c>
      <c r="V231" s="112">
        <v>150</v>
      </c>
      <c r="W231" s="118">
        <f>IF(1=1,IF(OR(U231="",V231="",NOT(ISNUMBER(U231)),NOT(ISNUMBER(V231)),U231=0),"",V231/U231),N("U6"))</f>
        <v>1.5</v>
      </c>
      <c r="X231" s="119">
        <f>IF(1=1,IF(OR(W231="",NOT(ISNUMBER(F231))),"",F231*W231*IFERROR(INDEX(D384:D428,MATCH(AE231,B384:B428,0)),1)),N("V7"))</f>
        <v>15</v>
      </c>
      <c r="Y231" s="120" t="str">
        <f>IF(1=1,IF(F231="","",IF(G231="","",IFERROR(INDEX(E384:E428,MATCH(AE231,B384:B428,0)),G231&amp;""))),N("W6"))</f>
        <v>Quoi ?</v>
      </c>
      <c r="Z231" s="121">
        <f>IF(1=1,IF(X231="","",IF(AND(ISNUMBER(X231),X231&lt;1,Y231="kg"),MAX(1,ROUND(X231*1000,0)),IF(AND(ISNUMBER(X231),X231&lt;1,Y231="L"),MAX(1,ROUND(X231*100,0)),ROUND(X231,3)))),N("X6"))</f>
        <v>15</v>
      </c>
      <c r="AA231" s="122" t="str">
        <f>IF(1=1,IF(X231="","",IF(AND(ISNUMBER(X231),X231&lt;1,Y231="kg"),"g",IF(AND(ISNUMBER(X231),X231&lt;1,Y231="L"),"cl",Y231))),N("Y6"))</f>
        <v>Quoi ?</v>
      </c>
      <c r="AB231" s="123" t="str">
        <f>IF(1=1,IF(E231="","",IF(F231="","A CONTROLER",IF(NOT(ISNUMBER(F231)),"TEXTE",IF(OR(W231="",W231&lt;=0),"COMMANDE COUVERTS INCOMPLETE",IF(G231="","UNITE MANQUANTE",IF(COUNTIF(B384:B428,AE231)=0,"UNITE A CONTROLER","OK")))))),N("Z6"))</f>
        <v>UNITE A CONTROLER</v>
      </c>
      <c r="AD231" s="124">
        <v>62</v>
      </c>
      <c r="AE231" s="125" t="str">
        <f>IF(1=1,IF(G231="","",UPPER(TRIM(SUBSTITUTE(SUBSTITUTE(G231&amp;"",CHAR(160)," ")," "," ")))),N("AC6"))</f>
        <v>QUOI ?</v>
      </c>
      <c r="AG231" s="8" t="s">
        <v>22</v>
      </c>
    </row>
    <row r="232" spans="1:33" ht="15.75" x14ac:dyDescent="0.25">
      <c r="A232" s="126" t="str">
        <f>IF(1=1,IF(E232="","",A231),N("A7"))</f>
        <v/>
      </c>
      <c r="B232" s="127" t="str">
        <f>IF(1=1,IF(E232="","",B231),N("B7"))</f>
        <v/>
      </c>
      <c r="C232" s="128"/>
      <c r="D232" s="129" t="str">
        <f>IF(ISBLANK(E232),"",LARGE(D231:D231,1)+1)</f>
        <v/>
      </c>
      <c r="E232" s="130"/>
      <c r="F232" s="131"/>
      <c r="G232" s="170"/>
      <c r="H232" s="105"/>
      <c r="I232" s="132" t="str">
        <f>IF(1=1,IF(E232="","",I231),N("H7"))</f>
        <v/>
      </c>
      <c r="J232" s="133" t="str">
        <f>IF(1=1,IF(E232="","",J231),N("I7"))</f>
        <v/>
      </c>
      <c r="K232" s="134" t="str">
        <f>IF(1=1,IF(E232="","",K231),N("J7"))</f>
        <v/>
      </c>
      <c r="L232" s="135" t="str">
        <f>IF(1=1,IF(OR(J232="",O232="",NOT(ISNUMBER(J232)),NOT(ISNUMBER(O232)),J232=0),"",O232/J232),N("L7"))</f>
        <v/>
      </c>
      <c r="M232" s="136" t="str">
        <f>IF(1=1,IF(OR(L232="",NOT(ISNUMBER(F232))),"",F232*L232*IFERROR(INDEX(D384:D428,MATCH(AE232,B384:B428,0)),1)),N("M13"))</f>
        <v/>
      </c>
      <c r="N232" s="137" t="str">
        <f>IF(1=1,IF(F232="","",IF(G232="","",IFERROR(INDEX(E384:E428,MATCH(AE232,B384:B428,0)),G232&amp;""))),N("N6"))</f>
        <v/>
      </c>
      <c r="O232" s="138" t="str">
        <f>IF(1=1,IF(E232="","",O231),N("K7"))</f>
        <v/>
      </c>
      <c r="P232" s="139" t="str">
        <f>IF(1=1,IF(M232="","",IF(AND(ISNUMBER(M232),M232&lt;1,N232="kg"),MAX(1,ROUND(M232*1000,0)),IF(AND(ISNUMBER(M232),M232&lt;1,N232="L"),MAX(1,ROUND(M232*100,0)),ROUND(M232,3)))),N("O7"))</f>
        <v/>
      </c>
      <c r="Q232" s="140" t="str">
        <f>IF(1=1,IF(M232="","",IF(AND(ISNUMBER(M232),M232&lt;1,N232="kg"),"g",IF(AND(ISNUMBER(M232),M232&lt;1,N232="L"),"cl",N232))),N("P7"))</f>
        <v/>
      </c>
      <c r="R232" s="161" t="str">
        <f>IF(1=1,IF(E232="","",IF(F232="","A CONTROLER",IF(NOT(ISNUMBER(F232)),"TEXTE",IF(OR(L232="",L232&lt;=0),"COMMANDE PRINCIPALE INCOMPLETE",IF(G232="","UNITE MANQUANTE",IF(COUNTIF(B384:B428,AE232)=0,"UNITE A CONTROLER","OK")))))),N("Q9"))</f>
        <v/>
      </c>
      <c r="S232" s="105"/>
      <c r="T232" s="141">
        <f t="shared" ref="T232:T265" si="17">E232</f>
        <v>0</v>
      </c>
      <c r="U232" s="133" t="str">
        <f>IF(1=1,IF(E232="","",U231),N("S7"))</f>
        <v/>
      </c>
      <c r="V232" s="133" t="str">
        <f>IF(1=1,IF(E232="","",V231),N("T7"))</f>
        <v/>
      </c>
      <c r="W232" s="135" t="str">
        <f>IF(1=1,IF(OR(U232="",V232="",NOT(ISNUMBER(U232)),NOT(ISNUMBER(V232)),U232=0),"",V232/U232),N("U7"))</f>
        <v/>
      </c>
      <c r="X232" s="136" t="str">
        <f>IF(1=1,IF(OR(W232="",NOT(ISNUMBER(F232))),"",F232*W232*IFERROR(INDEX(D384:D428,MATCH(AE232,B384:B428,0)),1)),N("V7"))</f>
        <v/>
      </c>
      <c r="Y232" s="137" t="str">
        <f>IF(1=1,IF(F232="","",IF(G232="","",IFERROR(INDEX(E384:E428,MATCH(AE232,B384:B428,0)),G232&amp;""))),N("W6"))</f>
        <v/>
      </c>
      <c r="Z232" s="142" t="str">
        <f>IF(1=1,IF(X232="","",IF(AND(ISNUMBER(X232),X232&lt;1,Y232="kg"),MAX(1,ROUND(X232*1000,0)),IF(AND(ISNUMBER(X232),X232&lt;1,Y232="L"),MAX(1,ROUND(X232*100,0)),ROUND(X232,3)))),N("X7"))</f>
        <v/>
      </c>
      <c r="AA232" s="143" t="str">
        <f>IF(1=1,IF(X232="","",IF(AND(ISNUMBER(X232),X232&lt;1,Y232="kg"),"g",IF(AND(ISNUMBER(X232),X232&lt;1,Y232="L"),"cl",Y232))),N("Y7"))</f>
        <v/>
      </c>
      <c r="AB232" s="123" t="str">
        <f>IF(1=1,IF(E232="","",IF(F232="","A CONTROLER",IF(NOT(ISNUMBER(F232)),"TEXTE",IF(OR(W232="",W232&lt;=0),"COMMANDE COUVERTS INCOMPLETE",IF(G232="","UNITE MANQUANTE",IF(COUNTIF(B384:B428,AE232)=0,"UNITE A CONTROLER","OK")))))),N("Z6"))</f>
        <v/>
      </c>
      <c r="AD232" s="144" t="str">
        <f>IF(1=1,IF(E232="","",AD231),N("AB7"))</f>
        <v/>
      </c>
      <c r="AE232" s="125" t="str">
        <f>IF(1=1,IF(G232="","",UPPER(TRIM(SUBSTITUTE(SUBSTITUTE(G232&amp;"",CHAR(160)," ")," "," ")))),N("AC7"))</f>
        <v/>
      </c>
      <c r="AG232" s="2" t="s">
        <v>25</v>
      </c>
    </row>
    <row r="233" spans="1:33" ht="15.75" x14ac:dyDescent="0.25">
      <c r="A233" s="126" t="str">
        <f>IF(1=1,IF(E233="","",A231),N("A8"))</f>
        <v/>
      </c>
      <c r="B233" s="127" t="str">
        <f>IF(1=1,IF(E233="","",B231),N("B8"))</f>
        <v/>
      </c>
      <c r="C233" s="128"/>
      <c r="D233" s="129" t="str">
        <f>IF(ISBLANK(E233),"",LARGE(D231:D232,1)+1)</f>
        <v/>
      </c>
      <c r="E233" s="130"/>
      <c r="F233" s="131"/>
      <c r="G233" s="170"/>
      <c r="H233" s="105"/>
      <c r="I233" s="132" t="str">
        <f>IF(1=1,IF(E233="","",I231),N("H8"))</f>
        <v/>
      </c>
      <c r="J233" s="133" t="str">
        <f>IF(1=1,IF(E233="","",J231),N("I8"))</f>
        <v/>
      </c>
      <c r="K233" s="134" t="str">
        <f>IF(1=1,IF(E233="","",K231),N("J8"))</f>
        <v/>
      </c>
      <c r="L233" s="135" t="str">
        <f>IF(1=1,IF(OR(J233="",O233="",NOT(ISNUMBER(J233)),NOT(ISNUMBER(O233)),J233=0),"",O233/J233),N("L8"))</f>
        <v/>
      </c>
      <c r="M233" s="136" t="str">
        <f>IF(1=1,IF(OR(L233="",NOT(ISNUMBER(F233))),"",F233*L233*IFERROR(INDEX(D384:D428,MATCH(AE233,B384:B428,0)),1)),N("M13"))</f>
        <v/>
      </c>
      <c r="N233" s="137" t="str">
        <f>IF(1=1,IF(F233="","",IF(G233="","",IFERROR(INDEX(E384:E428,MATCH(AE233,B384:B428,0)),G233&amp;""))),N("N6"))</f>
        <v/>
      </c>
      <c r="O233" s="138" t="str">
        <f>IF(1=1,IF(E233="","",O231),N("K8"))</f>
        <v/>
      </c>
      <c r="P233" s="139" t="str">
        <f>IF(1=1,IF(M233="","",IF(AND(ISNUMBER(M233),M233&lt;1,N233="kg"),MAX(1,ROUND(M233*1000,0)),IF(AND(ISNUMBER(M233),M233&lt;1,N233="L"),MAX(1,ROUND(M233*100,0)),ROUND(M233,3)))),N("O8"))</f>
        <v/>
      </c>
      <c r="Q233" s="140" t="str">
        <f>IF(1=1,IF(M233="","",IF(AND(ISNUMBER(M233),M233&lt;1,N233="kg"),"g",IF(AND(ISNUMBER(M233),M233&lt;1,N233="L"),"cl",N233))),N("P8"))</f>
        <v/>
      </c>
      <c r="R233" s="161" t="str">
        <f>IF(1=1,IF(E233="","",IF(F233="","A CONTROLER",IF(NOT(ISNUMBER(F233)),"TEXTE",IF(OR(L233="",L233&lt;=0),"COMMANDE PRINCIPALE INCOMPLETE",IF(G233="","UNITE MANQUANTE",IF(COUNTIF(B384:B428,AE233)=0,"UNITE A CONTROLER","OK")))))),N("Q9"))</f>
        <v/>
      </c>
      <c r="S233" s="105"/>
      <c r="T233" s="141">
        <f t="shared" si="17"/>
        <v>0</v>
      </c>
      <c r="U233" s="133" t="str">
        <f>IF(1=1,IF(E233="","",U231),N("S8"))</f>
        <v/>
      </c>
      <c r="V233" s="133" t="str">
        <f>IF(1=1,IF(E233="","",V231),N("T8"))</f>
        <v/>
      </c>
      <c r="W233" s="135" t="str">
        <f>IF(1=1,IF(OR(U233="",V233="",NOT(ISNUMBER(U233)),NOT(ISNUMBER(V233)),U233=0),"",V233/U233),N("U8"))</f>
        <v/>
      </c>
      <c r="X233" s="136" t="str">
        <f>IF(1=1,IF(OR(W233="",NOT(ISNUMBER(F233))),"",F233*W233*IFERROR(INDEX(D384:D428,MATCH(AE233,B384:B428,0)),1)),N("V7"))</f>
        <v/>
      </c>
      <c r="Y233" s="137" t="str">
        <f>IF(1=1,IF(F233="","",IF(G233="","",IFERROR(INDEX(E384:E428,MATCH(AE233,B384:B428,0)),G233&amp;""))),N("W6"))</f>
        <v/>
      </c>
      <c r="Z233" s="142" t="str">
        <f>IF(1=1,IF(X233="","",IF(AND(ISNUMBER(X233),X233&lt;1,Y233="kg"),MAX(1,ROUND(X233*1000,0)),IF(AND(ISNUMBER(X233),X233&lt;1,Y233="L"),MAX(1,ROUND(X233*100,0)),ROUND(X233,3)))),N("X8"))</f>
        <v/>
      </c>
      <c r="AA233" s="143" t="str">
        <f>IF(1=1,IF(X233="","",IF(AND(ISNUMBER(X233),X233&lt;1,Y233="kg"),"g",IF(AND(ISNUMBER(X233),X233&lt;1,Y233="L"),"cl",Y233))),N("Y8"))</f>
        <v/>
      </c>
      <c r="AB233" s="123" t="str">
        <f>IF(1=1,IF(E233="","",IF(F233="","A CONTROLER",IF(NOT(ISNUMBER(F233)),"TEXTE",IF(OR(W233="",W233&lt;=0),"COMMANDE COUVERTS INCOMPLETE",IF(G233="","UNITE MANQUANTE",IF(COUNTIF(B384:B428,AE233)=0,"UNITE A CONTROLER","OK")))))),N("Z6"))</f>
        <v/>
      </c>
      <c r="AD233" s="144" t="str">
        <f>IF(1=1,IF(E233="","",AD231),N("AB8"))</f>
        <v/>
      </c>
      <c r="AE233" s="125" t="str">
        <f>IF(1=1,IF(G233="","",UPPER(TRIM(SUBSTITUTE(SUBSTITUTE(G233&amp;"",CHAR(160)," ")," "," ")))),N("AC8"))</f>
        <v/>
      </c>
      <c r="AG233" s="9" t="s">
        <v>26</v>
      </c>
    </row>
    <row r="234" spans="1:33" ht="15.75" x14ac:dyDescent="0.25">
      <c r="A234" s="126" t="str">
        <f>IF(1=1,IF(E234="","",A231),N("A9"))</f>
        <v/>
      </c>
      <c r="B234" s="127" t="str">
        <f>IF(1=1,IF(E234="","",B231),N("B9"))</f>
        <v/>
      </c>
      <c r="C234" s="128"/>
      <c r="D234" s="129" t="str">
        <f>IF(ISBLANK(E234),"",LARGE(D231:D233,1)+1)</f>
        <v/>
      </c>
      <c r="E234" s="130"/>
      <c r="F234" s="131"/>
      <c r="G234" s="170"/>
      <c r="H234" s="105"/>
      <c r="I234" s="132" t="str">
        <f>IF(1=1,IF(E234="","",I231),N("H9"))</f>
        <v/>
      </c>
      <c r="J234" s="133" t="str">
        <f>IF(1=1,IF(E234="","",J231),N("I9"))</f>
        <v/>
      </c>
      <c r="K234" s="134" t="str">
        <f>IF(1=1,IF(E234="","",K231),N("J9"))</f>
        <v/>
      </c>
      <c r="L234" s="135" t="str">
        <f>IF(1=1,IF(OR(J234="",O234="",NOT(ISNUMBER(J234)),NOT(ISNUMBER(O234)),J234=0),"",O234/J234),N("L9"))</f>
        <v/>
      </c>
      <c r="M234" s="136" t="str">
        <f>IF(1=1,IF(OR(L234="",NOT(ISNUMBER(F234))),"",F234*L234*IFERROR(INDEX(D384:D428,MATCH(AE234,B384:B428,0)),1)),N("M13"))</f>
        <v/>
      </c>
      <c r="N234" s="137" t="str">
        <f>IF(1=1,IF(F234="","",IF(G234="","",IFERROR(INDEX(E384:E428,MATCH(AE234,B384:B428,0)),G234&amp;""))),N("N6"))</f>
        <v/>
      </c>
      <c r="O234" s="138" t="str">
        <f>IF(1=1,IF(E234="","",O231),N("K9"))</f>
        <v/>
      </c>
      <c r="P234" s="139" t="str">
        <f>IF(1=1,IF(M234="","",IF(AND(ISNUMBER(M234),M234&lt;1,N234="kg"),MAX(1,ROUND(M234*1000,0)),IF(AND(ISNUMBER(M234),M234&lt;1,N234="L"),MAX(1,ROUND(M234*100,0)),ROUND(M234,3)))),N("O9"))</f>
        <v/>
      </c>
      <c r="Q234" s="140" t="str">
        <f>IF(1=1,IF(M234="","",IF(AND(ISNUMBER(M234),M234&lt;1,N234="kg"),"g",IF(AND(ISNUMBER(M234),M234&lt;1,N234="L"),"cl",N234))),N("P9"))</f>
        <v/>
      </c>
      <c r="R234" s="161" t="str">
        <f>IF(1=1,IF(E234="","",IF(F234="","A CONTROLER",IF(NOT(ISNUMBER(F234)),"TEXTE",IF(OR(L234="",L234&lt;=0),"COMMANDE PRINCIPALE INCOMPLETE",IF(G234="","UNITE MANQUANTE",IF(COUNTIF(B384:B428,AE234)=0,"UNITE A CONTROLER","OK")))))),N("Q9"))</f>
        <v/>
      </c>
      <c r="S234" s="105"/>
      <c r="T234" s="141">
        <f t="shared" si="17"/>
        <v>0</v>
      </c>
      <c r="U234" s="133" t="str">
        <f>IF(1=1,IF(E234="","",U231),N("S9"))</f>
        <v/>
      </c>
      <c r="V234" s="133" t="str">
        <f>IF(1=1,IF(E234="","",V231),N("T9"))</f>
        <v/>
      </c>
      <c r="W234" s="135" t="str">
        <f>IF(1=1,IF(OR(U234="",V234="",NOT(ISNUMBER(U234)),NOT(ISNUMBER(V234)),U234=0),"",V234/U234),N("U9"))</f>
        <v/>
      </c>
      <c r="X234" s="136" t="str">
        <f>IF(1=1,IF(OR(W234="",NOT(ISNUMBER(F234))),"",F234*W234*IFERROR(INDEX(D384:D428,MATCH(AE234,B384:B428,0)),1)),N("V7"))</f>
        <v/>
      </c>
      <c r="Y234" s="137" t="str">
        <f>IF(1=1,IF(F234="","",IF(G234="","",IFERROR(INDEX(E384:E428,MATCH(AE234,B384:B428,0)),G234&amp;""))),N("W6"))</f>
        <v/>
      </c>
      <c r="Z234" s="142" t="str">
        <f>IF(1=1,IF(X234="","",IF(AND(ISNUMBER(X234),X234&lt;1,Y234="kg"),MAX(1,ROUND(X234*1000,0)),IF(AND(ISNUMBER(X234),X234&lt;1,Y234="L"),MAX(1,ROUND(X234*100,0)),ROUND(X234,3)))),N("X9"))</f>
        <v/>
      </c>
      <c r="AA234" s="143" t="str">
        <f>IF(1=1,IF(X234="","",IF(AND(ISNUMBER(X234),X234&lt;1,Y234="kg"),"g",IF(AND(ISNUMBER(X234),X234&lt;1,Y234="L"),"cl",Y234))),N("Y9"))</f>
        <v/>
      </c>
      <c r="AB234" s="123" t="str">
        <f>IF(1=1,IF(E234="","",IF(F234="","A CONTROLER",IF(NOT(ISNUMBER(F234)),"TEXTE",IF(OR(W234="",W234&lt;=0),"COMMANDE COUVERTS INCOMPLETE",IF(G234="","UNITE MANQUANTE",IF(COUNTIF(B384:B428,AE234)=0,"UNITE A CONTROLER","OK")))))),N("Z6"))</f>
        <v/>
      </c>
      <c r="AD234" s="144" t="str">
        <f>IF(1=1,IF(E234="","",AD231),N("AB9"))</f>
        <v/>
      </c>
      <c r="AE234" s="125" t="str">
        <f>IF(1=1,IF(G234="","",UPPER(TRIM(SUBSTITUTE(SUBSTITUTE(G234&amp;"",CHAR(160)," ")," "," ")))),N("AC9"))</f>
        <v/>
      </c>
      <c r="AG234" s="1" t="s">
        <v>28</v>
      </c>
    </row>
    <row r="235" spans="1:33" ht="15.75" x14ac:dyDescent="0.25">
      <c r="A235" s="126" t="str">
        <f>IF(1=1,IF(E235="","",A231),N("A10"))</f>
        <v/>
      </c>
      <c r="B235" s="127" t="str">
        <f>IF(1=1,IF(E235="","",B231),N("B10"))</f>
        <v/>
      </c>
      <c r="C235" s="128"/>
      <c r="D235" s="129" t="str">
        <f>IF(ISBLANK(E235),"",LARGE(D231:D234,1)+1)</f>
        <v/>
      </c>
      <c r="E235" s="130"/>
      <c r="F235" s="131"/>
      <c r="G235" s="170"/>
      <c r="H235" s="105"/>
      <c r="I235" s="132" t="str">
        <f>IF(1=1,IF(E235="","",I231),N("H10"))</f>
        <v/>
      </c>
      <c r="J235" s="133" t="str">
        <f>IF(1=1,IF(E235="","",J231),N("I10"))</f>
        <v/>
      </c>
      <c r="K235" s="134" t="str">
        <f>IF(1=1,IF(E235="","",K231),N("J10"))</f>
        <v/>
      </c>
      <c r="L235" s="135" t="str">
        <f>IF(1=1,IF(OR(J235="",O235="",NOT(ISNUMBER(J235)),NOT(ISNUMBER(O235)),J235=0),"",O235/J235),N("L10"))</f>
        <v/>
      </c>
      <c r="M235" s="136" t="str">
        <f>IF(1=1,IF(OR(L235="",NOT(ISNUMBER(F235))),"",F235*L235*IFERROR(INDEX(D384:D428,MATCH(AE235,B384:B428,0)),1)),N("M13"))</f>
        <v/>
      </c>
      <c r="N235" s="137" t="str">
        <f>IF(1=1,IF(F235="","",IF(G235="","",IFERROR(INDEX(E384:E428,MATCH(AE235,B384:B428,0)),G235&amp;""))),N("N6"))</f>
        <v/>
      </c>
      <c r="O235" s="138" t="str">
        <f>IF(1=1,IF(E235="","",O231),N("K10"))</f>
        <v/>
      </c>
      <c r="P235" s="139" t="str">
        <f>IF(1=1,IF(M235="","",IF(AND(ISNUMBER(M235),M235&lt;1,N235="kg"),MAX(1,ROUND(M235*1000,0)),IF(AND(ISNUMBER(M235),M235&lt;1,N235="L"),MAX(1,ROUND(M235*100,0)),ROUND(M235,3)))),N("O10"))</f>
        <v/>
      </c>
      <c r="Q235" s="140" t="str">
        <f>IF(1=1,IF(M235="","",IF(AND(ISNUMBER(M235),M235&lt;1,N235="kg"),"g",IF(AND(ISNUMBER(M235),M235&lt;1,N235="L"),"cl",N235))),N("P10"))</f>
        <v/>
      </c>
      <c r="R235" s="161" t="str">
        <f>IF(1=1,IF(E235="","",IF(F235="","A CONTROLER",IF(NOT(ISNUMBER(F235)),"TEXTE",IF(OR(L235="",L235&lt;=0),"COMMANDE PRINCIPALE INCOMPLETE",IF(G235="","UNITE MANQUANTE",IF(COUNTIF(B384:B428,AE235)=0,"UNITE A CONTROLER","OK")))))),N("Q9"))</f>
        <v/>
      </c>
      <c r="S235" s="105"/>
      <c r="T235" s="141">
        <f t="shared" si="17"/>
        <v>0</v>
      </c>
      <c r="U235" s="133" t="str">
        <f>IF(1=1,IF(E235="","",U231),N("S10"))</f>
        <v/>
      </c>
      <c r="V235" s="133" t="str">
        <f>IF(1=1,IF(E235="","",V231),N("T10"))</f>
        <v/>
      </c>
      <c r="W235" s="135" t="str">
        <f>IF(1=1,IF(OR(U235="",V235="",NOT(ISNUMBER(U235)),NOT(ISNUMBER(V235)),U235=0),"",V235/U235),N("U10"))</f>
        <v/>
      </c>
      <c r="X235" s="136" t="str">
        <f>IF(1=1,IF(OR(W235="",NOT(ISNUMBER(F235))),"",F235*W235*IFERROR(INDEX(D384:D428,MATCH(AE235,B384:B428,0)),1)),N("V7"))</f>
        <v/>
      </c>
      <c r="Y235" s="137" t="str">
        <f>IF(1=1,IF(F235="","",IF(G235="","",IFERROR(INDEX(E384:E428,MATCH(AE235,B384:B428,0)),G235&amp;""))),N("W6"))</f>
        <v/>
      </c>
      <c r="Z235" s="142" t="str">
        <f>IF(1=1,IF(X235="","",IF(AND(ISNUMBER(X235),X235&lt;1,Y235="kg"),MAX(1,ROUND(X235*1000,0)),IF(AND(ISNUMBER(X235),X235&lt;1,Y235="L"),MAX(1,ROUND(X235*100,0)),ROUND(X235,3)))),N("X10"))</f>
        <v/>
      </c>
      <c r="AA235" s="143" t="str">
        <f>IF(1=1,IF(X235="","",IF(AND(ISNUMBER(X235),X235&lt;1,Y235="kg"),"g",IF(AND(ISNUMBER(X235),X235&lt;1,Y235="L"),"cl",Y235))),N("Y10"))</f>
        <v/>
      </c>
      <c r="AB235" s="123" t="str">
        <f>IF(1=1,IF(E235="","",IF(F235="","A CONTROLER",IF(NOT(ISNUMBER(F235)),"TEXTE",IF(OR(W235="",W235&lt;=0),"COMMANDE COUVERTS INCOMPLETE",IF(G235="","UNITE MANQUANTE",IF(COUNTIF(B384:B428,AE235)=0,"UNITE A CONTROLER","OK")))))),N("Z6"))</f>
        <v/>
      </c>
      <c r="AD235" s="144" t="str">
        <f>IF(1=1,IF(E235="","",AD231),N("AB10"))</f>
        <v/>
      </c>
      <c r="AE235" s="125" t="str">
        <f>IF(1=1,IF(G235="","",UPPER(TRIM(SUBSTITUTE(SUBSTITUTE(G235&amp;"",CHAR(160)," ")," "," ")))),N("AC10"))</f>
        <v/>
      </c>
      <c r="AG235" s="1" t="s">
        <v>29</v>
      </c>
    </row>
    <row r="236" spans="1:33" ht="15.75" x14ac:dyDescent="0.25">
      <c r="A236" s="126" t="str">
        <f>IF(1=1,IF(E236="","",A231),N("A11"))</f>
        <v/>
      </c>
      <c r="B236" s="127" t="str">
        <f>IF(1=1,IF(E236="","",B231),N("B11"))</f>
        <v/>
      </c>
      <c r="C236" s="128"/>
      <c r="D236" s="129" t="str">
        <f>IF(ISBLANK(E236),"",LARGE(D231:D235,1)+1)</f>
        <v/>
      </c>
      <c r="E236" s="130"/>
      <c r="F236" s="131"/>
      <c r="G236" s="170"/>
      <c r="H236" s="105"/>
      <c r="I236" s="132" t="str">
        <f>IF(1=1,IF(E236="","",I231),N("H11"))</f>
        <v/>
      </c>
      <c r="J236" s="133" t="str">
        <f>IF(1=1,IF(E236="","",J231),N("I11"))</f>
        <v/>
      </c>
      <c r="K236" s="134" t="str">
        <f>IF(1=1,IF(E236="","",K231),N("J11"))</f>
        <v/>
      </c>
      <c r="L236" s="135" t="str">
        <f>IF(1=1,IF(OR(J236="",O236="",NOT(ISNUMBER(J236)),NOT(ISNUMBER(O236)),J236=0),"",O236/J236),N("L11"))</f>
        <v/>
      </c>
      <c r="M236" s="136" t="str">
        <f>IF(1=1,IF(OR(L236="",NOT(ISNUMBER(F236))),"",F236*L236*IFERROR(INDEX(D384:D428,MATCH(AE236,B384:B428,0)),1)),N("M13"))</f>
        <v/>
      </c>
      <c r="N236" s="137" t="str">
        <f>IF(1=1,IF(F236="","",IF(G236="","",IFERROR(INDEX(E384:E428,MATCH(AE236,B384:B428,0)),G236&amp;""))),N("N6"))</f>
        <v/>
      </c>
      <c r="O236" s="138" t="str">
        <f>IF(1=1,IF(E236="","",O231),N("K11"))</f>
        <v/>
      </c>
      <c r="P236" s="139" t="str">
        <f>IF(1=1,IF(M236="","",IF(AND(ISNUMBER(M236),M236&lt;1,N236="kg"),MAX(1,ROUND(M236*1000,0)),IF(AND(ISNUMBER(M236),M236&lt;1,N236="L"),MAX(1,ROUND(M236*100,0)),ROUND(M236,3)))),N("O11"))</f>
        <v/>
      </c>
      <c r="Q236" s="140" t="str">
        <f>IF(1=1,IF(M236="","",IF(AND(ISNUMBER(M236),M236&lt;1,N236="kg"),"g",IF(AND(ISNUMBER(M236),M236&lt;1,N236="L"),"cl",N236))),N("P11"))</f>
        <v/>
      </c>
      <c r="R236" s="161" t="str">
        <f>IF(1=1,IF(E236="","",IF(F236="","A CONTROLER",IF(NOT(ISNUMBER(F236)),"TEXTE",IF(OR(L236="",L236&lt;=0),"COMMANDE PRINCIPALE INCOMPLETE",IF(G236="","UNITE MANQUANTE",IF(COUNTIF(B384:B428,AE236)=0,"UNITE A CONTROLER","OK")))))),N("Q9"))</f>
        <v/>
      </c>
      <c r="S236" s="105"/>
      <c r="T236" s="141">
        <f t="shared" si="17"/>
        <v>0</v>
      </c>
      <c r="U236" s="133" t="str">
        <f>IF(1=1,IF(E236="","",U231),N("S11"))</f>
        <v/>
      </c>
      <c r="V236" s="133" t="str">
        <f>IF(1=1,IF(E236="","",V231),N("T11"))</f>
        <v/>
      </c>
      <c r="W236" s="135" t="str">
        <f>IF(1=1,IF(OR(U236="",V236="",NOT(ISNUMBER(U236)),NOT(ISNUMBER(V236)),U236=0),"",V236/U236),N("U11"))</f>
        <v/>
      </c>
      <c r="X236" s="136" t="str">
        <f>IF(1=1,IF(OR(W236="",NOT(ISNUMBER(F236))),"",F236*W236*IFERROR(INDEX(D384:D428,MATCH(AE236,B384:B428,0)),1)),N("V7"))</f>
        <v/>
      </c>
      <c r="Y236" s="137" t="str">
        <f>IF(1=1,IF(F236="","",IF(G236="","",IFERROR(INDEX(E384:E428,MATCH(AE236,B384:B428,0)),G236&amp;""))),N("W6"))</f>
        <v/>
      </c>
      <c r="Z236" s="142" t="str">
        <f>IF(1=1,IF(X236="","",IF(AND(ISNUMBER(X236),X236&lt;1,Y236="kg"),MAX(1,ROUND(X236*1000,0)),IF(AND(ISNUMBER(X236),X236&lt;1,Y236="L"),MAX(1,ROUND(X236*100,0)),ROUND(X236,3)))),N("X11"))</f>
        <v/>
      </c>
      <c r="AA236" s="143" t="str">
        <f>IF(1=1,IF(X236="","",IF(AND(ISNUMBER(X236),X236&lt;1,Y236="kg"),"g",IF(AND(ISNUMBER(X236),X236&lt;1,Y236="L"),"cl",Y236))),N("Y11"))</f>
        <v/>
      </c>
      <c r="AB236" s="123" t="str">
        <f>IF(1=1,IF(E236="","",IF(F236="","A CONTROLER",IF(NOT(ISNUMBER(F236)),"TEXTE",IF(OR(W236="",W236&lt;=0),"COMMANDE COUVERTS INCOMPLETE",IF(G236="","UNITE MANQUANTE",IF(COUNTIF(B384:B428,AE236)=0,"UNITE A CONTROLER","OK")))))),N("Z6"))</f>
        <v/>
      </c>
      <c r="AD236" s="144" t="str">
        <f>IF(1=1,IF(E236="","",AD231),N("AB11"))</f>
        <v/>
      </c>
      <c r="AE236" s="125" t="str">
        <f>IF(1=1,IF(G236="","",UPPER(TRIM(SUBSTITUTE(SUBSTITUTE(G236&amp;"",CHAR(160)," ")," "," ")))),N("AC11"))</f>
        <v/>
      </c>
      <c r="AG236" s="1" t="s">
        <v>30</v>
      </c>
    </row>
    <row r="237" spans="1:33" ht="15.75" x14ac:dyDescent="0.25">
      <c r="A237" s="126" t="str">
        <f>IF(1=1,IF(E237="","",A231),N("A12"))</f>
        <v/>
      </c>
      <c r="B237" s="127" t="str">
        <f>IF(1=1,IF(E237="","",B231),N("B12"))</f>
        <v/>
      </c>
      <c r="C237" s="128"/>
      <c r="D237" s="129" t="str">
        <f>IF(ISBLANK(E237),"",LARGE(D231:D236,1)+1)</f>
        <v/>
      </c>
      <c r="E237" s="130"/>
      <c r="F237" s="131"/>
      <c r="G237" s="170"/>
      <c r="H237" s="105"/>
      <c r="I237" s="132" t="str">
        <f>IF(1=1,IF(E237="","",I231),N("H12"))</f>
        <v/>
      </c>
      <c r="J237" s="133" t="str">
        <f>IF(1=1,IF(E237="","",J231),N("I12"))</f>
        <v/>
      </c>
      <c r="K237" s="134" t="str">
        <f>IF(1=1,IF(E237="","",K231),N("J12"))</f>
        <v/>
      </c>
      <c r="L237" s="135" t="str">
        <f>IF(1=1,IF(OR(J237="",O237="",NOT(ISNUMBER(J237)),NOT(ISNUMBER(O237)),J237=0),"",O237/J237),N("L12"))</f>
        <v/>
      </c>
      <c r="M237" s="136" t="str">
        <f>IF(1=1,IF(OR(L237="",NOT(ISNUMBER(F237))),"",F237*L237*IFERROR(INDEX(D384:D428,MATCH(AE237,B384:B428,0)),1)),N("M13"))</f>
        <v/>
      </c>
      <c r="N237" s="137" t="str">
        <f>IF(1=1,IF(F237="","",IF(G237="","",IFERROR(INDEX(E384:E428,MATCH(AE237,B384:B428,0)),G237&amp;""))),N("N6"))</f>
        <v/>
      </c>
      <c r="O237" s="138" t="str">
        <f>IF(1=1,IF(E237="","",O231),N("K12"))</f>
        <v/>
      </c>
      <c r="P237" s="139" t="str">
        <f>IF(1=1,IF(M237="","",IF(AND(ISNUMBER(M237),M237&lt;1,N237="kg"),MAX(1,ROUND(M237*1000,0)),IF(AND(ISNUMBER(M237),M237&lt;1,N237="L"),MAX(1,ROUND(M237*100,0)),ROUND(M237,3)))),N("O12"))</f>
        <v/>
      </c>
      <c r="Q237" s="140" t="str">
        <f>IF(1=1,IF(M237="","",IF(AND(ISNUMBER(M237),M237&lt;1,N237="kg"),"g",IF(AND(ISNUMBER(M237),M237&lt;1,N237="L"),"cl",N237))),N("P12"))</f>
        <v/>
      </c>
      <c r="R237" s="161" t="str">
        <f>IF(1=1,IF(E237="","",IF(F237="","A CONTROLER",IF(NOT(ISNUMBER(F237)),"TEXTE",IF(OR(L237="",L237&lt;=0),"COMMANDE PRINCIPALE INCOMPLETE",IF(G237="","UNITE MANQUANTE",IF(COUNTIF(B384:B428,AE237)=0,"UNITE A CONTROLER","OK")))))),N("Q9"))</f>
        <v/>
      </c>
      <c r="S237" s="105"/>
      <c r="T237" s="141">
        <f t="shared" si="17"/>
        <v>0</v>
      </c>
      <c r="U237" s="133" t="str">
        <f>IF(1=1,IF(E237="","",U231),N("S12"))</f>
        <v/>
      </c>
      <c r="V237" s="133" t="str">
        <f>IF(1=1,IF(E237="","",V231),N("T12"))</f>
        <v/>
      </c>
      <c r="W237" s="135" t="str">
        <f>IF(1=1,IF(OR(U237="",V237="",NOT(ISNUMBER(U237)),NOT(ISNUMBER(V237)),U237=0),"",V237/U237),N("U12"))</f>
        <v/>
      </c>
      <c r="X237" s="136" t="str">
        <f>IF(1=1,IF(OR(W237="",NOT(ISNUMBER(F237))),"",F237*W237*IFERROR(INDEX(D384:D428,MATCH(AE237,B384:B428,0)),1)),N("V7"))</f>
        <v/>
      </c>
      <c r="Y237" s="137" t="str">
        <f>IF(1=1,IF(F237="","",IF(G237="","",IFERROR(INDEX(E384:E428,MATCH(AE237,B384:B428,0)),G237&amp;""))),N("W6"))</f>
        <v/>
      </c>
      <c r="Z237" s="142" t="str">
        <f>IF(1=1,IF(X237="","",IF(AND(ISNUMBER(X237),X237&lt;1,Y237="kg"),MAX(1,ROUND(X237*1000,0)),IF(AND(ISNUMBER(X237),X237&lt;1,Y237="L"),MAX(1,ROUND(X237*100,0)),ROUND(X237,3)))),N("X12"))</f>
        <v/>
      </c>
      <c r="AA237" s="143" t="str">
        <f>IF(1=1,IF(X237="","",IF(AND(ISNUMBER(X237),X237&lt;1,Y237="kg"),"g",IF(AND(ISNUMBER(X237),X237&lt;1,Y237="L"),"cl",Y237))),N("Y12"))</f>
        <v/>
      </c>
      <c r="AB237" s="123" t="str">
        <f>IF(1=1,IF(E237="","",IF(F237="","A CONTROLER",IF(NOT(ISNUMBER(F237)),"TEXTE",IF(OR(W237="",W237&lt;=0),"COMMANDE COUVERTS INCOMPLETE",IF(G237="","UNITE MANQUANTE",IF(COUNTIF(B384:B428,AE237)=0,"UNITE A CONTROLER","OK")))))),N("Z6"))</f>
        <v/>
      </c>
      <c r="AD237" s="144" t="str">
        <f>IF(1=1,IF(E237="","",AD231),N("AB12"))</f>
        <v/>
      </c>
      <c r="AE237" s="125" t="str">
        <f>IF(1=1,IF(G237="","",UPPER(TRIM(SUBSTITUTE(SUBSTITUTE(G237&amp;"",CHAR(160)," ")," "," ")))),N("AC12"))</f>
        <v/>
      </c>
      <c r="AG237" s="4" t="s">
        <v>31</v>
      </c>
    </row>
    <row r="238" spans="1:33" ht="15.75" x14ac:dyDescent="0.25">
      <c r="A238" s="126" t="str">
        <f>IF(1=1,IF(E238="","",A231),N("A13"))</f>
        <v/>
      </c>
      <c r="B238" s="127" t="str">
        <f>IF(1=1,IF(E238="","",B231),N("B13"))</f>
        <v/>
      </c>
      <c r="C238" s="128"/>
      <c r="D238" s="129" t="str">
        <f>IF(ISBLANK(E238),"",LARGE(D231:D237,1)+1)</f>
        <v/>
      </c>
      <c r="E238" s="130"/>
      <c r="F238" s="131"/>
      <c r="G238" s="170"/>
      <c r="H238" s="105"/>
      <c r="I238" s="132" t="str">
        <f>IF(1=1,IF(E238="","",I231),N("H13"))</f>
        <v/>
      </c>
      <c r="J238" s="133" t="str">
        <f>IF(1=1,IF(E238="","",J231),N("I13"))</f>
        <v/>
      </c>
      <c r="K238" s="134" t="str">
        <f>IF(1=1,IF(E238="","",K231),N("J13"))</f>
        <v/>
      </c>
      <c r="L238" s="135" t="str">
        <f>IF(1=1,IF(OR(J238="",O238="",NOT(ISNUMBER(J238)),NOT(ISNUMBER(O238)),J238=0),"",O238/J238),N("L13"))</f>
        <v/>
      </c>
      <c r="M238" s="136" t="str">
        <f>IF(1=1,IF(OR(L238="",NOT(ISNUMBER(F238))),"",F238*L238*IFERROR(INDEX(D384:D428,MATCH(AE238,B384:B428,0)),1)),N("M13"))</f>
        <v/>
      </c>
      <c r="N238" s="137" t="str">
        <f>IF(1=1,IF(F238="","",IF(G238="","",IFERROR(INDEX(E384:E428,MATCH(AE238,B384:B428,0)),G238&amp;""))),N("N6"))</f>
        <v/>
      </c>
      <c r="O238" s="138" t="str">
        <f>IF(1=1,IF(E238="","",O231),N("K13"))</f>
        <v/>
      </c>
      <c r="P238" s="139" t="str">
        <f>IF(1=1,IF(M238="","",IF(AND(ISNUMBER(M238),M238&lt;1,N238="kg"),MAX(1,ROUND(M238*1000,0)),IF(AND(ISNUMBER(M238),M238&lt;1,N238="L"),MAX(1,ROUND(M238*100,0)),ROUND(M238,3)))),N("O13"))</f>
        <v/>
      </c>
      <c r="Q238" s="140" t="str">
        <f>IF(1=1,IF(M238="","",IF(AND(ISNUMBER(M238),M238&lt;1,N238="kg"),"g",IF(AND(ISNUMBER(M238),M238&lt;1,N238="L"),"cl",N238))),N("P13"))</f>
        <v/>
      </c>
      <c r="R238" s="161" t="str">
        <f>IF(1=1,IF(E238="","",IF(F238="","A CONTROLER",IF(NOT(ISNUMBER(F238)),"TEXTE",IF(OR(L238="",L238&lt;=0),"COMMANDE PRINCIPALE INCOMPLETE",IF(G238="","UNITE MANQUANTE",IF(COUNTIF(B384:B428,AE238)=0,"UNITE A CONTROLER","OK")))))),N("Q9"))</f>
        <v/>
      </c>
      <c r="S238" s="105"/>
      <c r="T238" s="141">
        <f t="shared" si="17"/>
        <v>0</v>
      </c>
      <c r="U238" s="133" t="str">
        <f>IF(1=1,IF(E238="","",U231),N("S13"))</f>
        <v/>
      </c>
      <c r="V238" s="133" t="str">
        <f>IF(1=1,IF(E238="","",V231),N("T13"))</f>
        <v/>
      </c>
      <c r="W238" s="135" t="str">
        <f>IF(1=1,IF(OR(U238="",V238="",NOT(ISNUMBER(U238)),NOT(ISNUMBER(V238)),U238=0),"",V238/U238),N("U13"))</f>
        <v/>
      </c>
      <c r="X238" s="136" t="str">
        <f>IF(1=1,IF(OR(W238="",NOT(ISNUMBER(F238))),"",F238*W238*IFERROR(INDEX(D384:D428,MATCH(AE238,B384:B428,0)),1)),N("V7"))</f>
        <v/>
      </c>
      <c r="Y238" s="137" t="str">
        <f>IF(1=1,IF(F238="","",IF(G238="","",IFERROR(INDEX(E384:E428,MATCH(AE238,B384:B428,0)),G238&amp;""))),N("W6"))</f>
        <v/>
      </c>
      <c r="Z238" s="142" t="str">
        <f>IF(1=1,IF(X238="","",IF(AND(ISNUMBER(X238),X238&lt;1,Y238="kg"),MAX(1,ROUND(X238*1000,0)),IF(AND(ISNUMBER(X238),X238&lt;1,Y238="L"),MAX(1,ROUND(X238*100,0)),ROUND(X238,3)))),N("X13"))</f>
        <v/>
      </c>
      <c r="AA238" s="143" t="str">
        <f>IF(1=1,IF(X238="","",IF(AND(ISNUMBER(X238),X238&lt;1,Y238="kg"),"g",IF(AND(ISNUMBER(X238),X238&lt;1,Y238="L"),"cl",Y238))),N("Y13"))</f>
        <v/>
      </c>
      <c r="AB238" s="123" t="str">
        <f>IF(1=1,IF(E238="","",IF(F238="","A CONTROLER",IF(NOT(ISNUMBER(F238)),"TEXTE",IF(OR(W238="",W238&lt;=0),"COMMANDE COUVERTS INCOMPLETE",IF(G238="","UNITE MANQUANTE",IF(COUNTIF(B384:B428,AE238)=0,"UNITE A CONTROLER","OK")))))),N("Z6"))</f>
        <v/>
      </c>
      <c r="AD238" s="144" t="str">
        <f>IF(1=1,IF(E238="","",AD231),N("AB13"))</f>
        <v/>
      </c>
      <c r="AE238" s="125" t="str">
        <f>IF(1=1,IF(G238="","",UPPER(TRIM(SUBSTITUTE(SUBSTITUTE(G238&amp;"",CHAR(160)," ")," "," ")))),N("AC13"))</f>
        <v/>
      </c>
      <c r="AG238" s="4" t="s">
        <v>32</v>
      </c>
    </row>
    <row r="239" spans="1:33" ht="15.75" x14ac:dyDescent="0.25">
      <c r="A239" s="126" t="str">
        <f>IF(1=1,IF(E239="","",A231),N("A14"))</f>
        <v/>
      </c>
      <c r="B239" s="127" t="str">
        <f>IF(1=1,IF(E239="","",B231),N("B14"))</f>
        <v/>
      </c>
      <c r="C239" s="128"/>
      <c r="D239" s="129" t="str">
        <f>IF(ISBLANK(E239),"",LARGE(D231:D238,1)+1)</f>
        <v/>
      </c>
      <c r="E239" s="130"/>
      <c r="F239" s="131"/>
      <c r="G239" s="170"/>
      <c r="H239" s="105"/>
      <c r="I239" s="132" t="str">
        <f>IF(1=1,IF(E239="","",I231),N("H14"))</f>
        <v/>
      </c>
      <c r="J239" s="133" t="str">
        <f>IF(1=1,IF(E239="","",J231),N("I14"))</f>
        <v/>
      </c>
      <c r="K239" s="134" t="str">
        <f>IF(1=1,IF(E239="","",K231),N("J14"))</f>
        <v/>
      </c>
      <c r="L239" s="135" t="str">
        <f>IF(1=1,IF(OR(J239="",O239="",NOT(ISNUMBER(J239)),NOT(ISNUMBER(O239)),J239=0),"",O239/J239),N("L14"))</f>
        <v/>
      </c>
      <c r="M239" s="136" t="str">
        <f>IF(1=1,IF(OR(L239="",NOT(ISNUMBER(F239))),"",F239*L239*IFERROR(INDEX(D384:D428,MATCH(AE239,B384:B428,0)),1)),N("M13"))</f>
        <v/>
      </c>
      <c r="N239" s="137" t="str">
        <f>IF(1=1,IF(F239="","",IF(G239="","",IFERROR(INDEX(E384:E428,MATCH(AE239,B384:B428,0)),G239&amp;""))),N("N6"))</f>
        <v/>
      </c>
      <c r="O239" s="138" t="str">
        <f>IF(1=1,IF(E239="","",O231),N("K14"))</f>
        <v/>
      </c>
      <c r="P239" s="139" t="str">
        <f>IF(1=1,IF(M239="","",IF(AND(ISNUMBER(M239),M239&lt;1,N239="kg"),MAX(1,ROUND(M239*1000,0)),IF(AND(ISNUMBER(M239),M239&lt;1,N239="L"),MAX(1,ROUND(M239*100,0)),ROUND(M239,3)))),N("O14"))</f>
        <v/>
      </c>
      <c r="Q239" s="140" t="str">
        <f>IF(1=1,IF(M239="","",IF(AND(ISNUMBER(M239),M239&lt;1,N239="kg"),"g",IF(AND(ISNUMBER(M239),M239&lt;1,N239="L"),"cl",N239))),N("P14"))</f>
        <v/>
      </c>
      <c r="R239" s="161" t="str">
        <f>IF(1=1,IF(E239="","",IF(F239="","A CONTROLER",IF(NOT(ISNUMBER(F239)),"TEXTE",IF(OR(L239="",L239&lt;=0),"COMMANDE PRINCIPALE INCOMPLETE",IF(G239="","UNITE MANQUANTE",IF(COUNTIF(B384:B428,AE239)=0,"UNITE A CONTROLER","OK")))))),N("Q9"))</f>
        <v/>
      </c>
      <c r="S239" s="105"/>
      <c r="T239" s="141">
        <f t="shared" si="17"/>
        <v>0</v>
      </c>
      <c r="U239" s="133" t="str">
        <f>IF(1=1,IF(E239="","",U231),N("S14"))</f>
        <v/>
      </c>
      <c r="V239" s="133" t="str">
        <f>IF(1=1,IF(E239="","",V231),N("T14"))</f>
        <v/>
      </c>
      <c r="W239" s="135" t="str">
        <f>IF(1=1,IF(OR(U239="",V239="",NOT(ISNUMBER(U239)),NOT(ISNUMBER(V239)),U239=0),"",V239/U239),N("U14"))</f>
        <v/>
      </c>
      <c r="X239" s="136" t="str">
        <f>IF(1=1,IF(OR(W239="",NOT(ISNUMBER(F239))),"",F239*W239*IFERROR(INDEX(D384:D428,MATCH(AE239,B384:B428,0)),1)),N("V7"))</f>
        <v/>
      </c>
      <c r="Y239" s="137" t="str">
        <f>IF(1=1,IF(F239="","",IF(G239="","",IFERROR(INDEX(E384:E428,MATCH(AE239,B384:B428,0)),G239&amp;""))),N("W6"))</f>
        <v/>
      </c>
      <c r="Z239" s="142" t="str">
        <f>IF(1=1,IF(X239="","",IF(AND(ISNUMBER(X239),X239&lt;1,Y239="kg"),MAX(1,ROUND(X239*1000,0)),IF(AND(ISNUMBER(X239),X239&lt;1,Y239="L"),MAX(1,ROUND(X239*100,0)),ROUND(X239,3)))),N("X14"))</f>
        <v/>
      </c>
      <c r="AA239" s="143" t="str">
        <f>IF(1=1,IF(X239="","",IF(AND(ISNUMBER(X239),X239&lt;1,Y239="kg"),"g",IF(AND(ISNUMBER(X239),X239&lt;1,Y239="L"),"cl",Y239))),N("Y14"))</f>
        <v/>
      </c>
      <c r="AB239" s="123" t="str">
        <f>IF(1=1,IF(E239="","",IF(F239="","A CONTROLER",IF(NOT(ISNUMBER(F239)),"TEXTE",IF(OR(W239="",W239&lt;=0),"COMMANDE COUVERTS INCOMPLETE",IF(G239="","UNITE MANQUANTE",IF(COUNTIF(B384:B428,AE239)=0,"UNITE A CONTROLER","OK")))))),N("Z6"))</f>
        <v/>
      </c>
      <c r="AD239" s="144" t="str">
        <f>IF(1=1,IF(E239="","",AD231),N("AB14"))</f>
        <v/>
      </c>
      <c r="AE239" s="125" t="str">
        <f>IF(1=1,IF(G239="","",UPPER(TRIM(SUBSTITUTE(SUBSTITUTE(G239&amp;"",CHAR(160)," ")," "," ")))),N("AC14"))</f>
        <v/>
      </c>
      <c r="AG239" s="4" t="s">
        <v>33</v>
      </c>
    </row>
    <row r="240" spans="1:33" ht="15.75" x14ac:dyDescent="0.25">
      <c r="A240" s="126" t="str">
        <f>IF(1=1,IF(E240="","",A231),N("A15"))</f>
        <v/>
      </c>
      <c r="B240" s="127" t="str">
        <f>IF(1=1,IF(E240="","",B231),N("B15"))</f>
        <v/>
      </c>
      <c r="C240" s="128"/>
      <c r="D240" s="129" t="str">
        <f>IF(ISBLANK(E240),"",LARGE(D231:D239,1)+1)</f>
        <v/>
      </c>
      <c r="E240" s="130"/>
      <c r="F240" s="131"/>
      <c r="G240" s="170"/>
      <c r="H240" s="105"/>
      <c r="I240" s="132" t="str">
        <f>IF(1=1,IF(E240="","",I231),N("H15"))</f>
        <v/>
      </c>
      <c r="J240" s="133" t="str">
        <f>IF(1=1,IF(E240="","",J231),N("I15"))</f>
        <v/>
      </c>
      <c r="K240" s="134" t="str">
        <f>IF(1=1,IF(E240="","",K231),N("J15"))</f>
        <v/>
      </c>
      <c r="L240" s="135" t="str">
        <f>IF(1=1,IF(OR(J240="",O240="",NOT(ISNUMBER(J240)),NOT(ISNUMBER(O240)),J240=0),"",O240/J240),N("L15"))</f>
        <v/>
      </c>
      <c r="M240" s="136" t="str">
        <f>IF(1=1,IF(OR(L240="",NOT(ISNUMBER(F240))),"",F240*L240*IFERROR(INDEX(D384:D428,MATCH(AE240,B384:B428,0)),1)),N("M13"))</f>
        <v/>
      </c>
      <c r="N240" s="137" t="str">
        <f>IF(1=1,IF(F240="","",IF(G240="","",IFERROR(INDEX(E384:E428,MATCH(AE240,B384:B428,0)),G240&amp;""))),N("N6"))</f>
        <v/>
      </c>
      <c r="O240" s="138" t="str">
        <f>IF(1=1,IF(E240="","",O231),N("K15"))</f>
        <v/>
      </c>
      <c r="P240" s="139" t="str">
        <f>IF(1=1,IF(M240="","",IF(AND(ISNUMBER(M240),M240&lt;1,N240="kg"),MAX(1,ROUND(M240*1000,0)),IF(AND(ISNUMBER(M240),M240&lt;1,N240="L"),MAX(1,ROUND(M240*100,0)),ROUND(M240,3)))),N("O15"))</f>
        <v/>
      </c>
      <c r="Q240" s="140" t="str">
        <f>IF(1=1,IF(M240="","",IF(AND(ISNUMBER(M240),M240&lt;1,N240="kg"),"g",IF(AND(ISNUMBER(M240),M240&lt;1,N240="L"),"cl",N240))),N("P15"))</f>
        <v/>
      </c>
      <c r="R240" s="161" t="str">
        <f>IF(1=1,IF(E240="","",IF(F240="","A CONTROLER",IF(NOT(ISNUMBER(F240)),"TEXTE",IF(OR(L240="",L240&lt;=0),"COMMANDE PRINCIPALE INCOMPLETE",IF(G240="","UNITE MANQUANTE",IF(COUNTIF(B384:B428,AE240)=0,"UNITE A CONTROLER","OK")))))),N("Q9"))</f>
        <v/>
      </c>
      <c r="S240" s="105"/>
      <c r="T240" s="141">
        <f t="shared" si="17"/>
        <v>0</v>
      </c>
      <c r="U240" s="133" t="str">
        <f>IF(1=1,IF(E240="","",U231),N("S15"))</f>
        <v/>
      </c>
      <c r="V240" s="133" t="str">
        <f>IF(1=1,IF(E240="","",V231),N("T15"))</f>
        <v/>
      </c>
      <c r="W240" s="135" t="str">
        <f>IF(1=1,IF(OR(U240="",V240="",NOT(ISNUMBER(U240)),NOT(ISNUMBER(V240)),U240=0),"",V240/U240),N("U15"))</f>
        <v/>
      </c>
      <c r="X240" s="136" t="str">
        <f>IF(1=1,IF(OR(W240="",NOT(ISNUMBER(F240))),"",F240*W240*IFERROR(INDEX(D384:D428,MATCH(AE240,B384:B428,0)),1)),N("V7"))</f>
        <v/>
      </c>
      <c r="Y240" s="137" t="str">
        <f>IF(1=1,IF(F240="","",IF(G240="","",IFERROR(INDEX(E384:E428,MATCH(AE240,B384:B428,0)),G240&amp;""))),N("W6"))</f>
        <v/>
      </c>
      <c r="Z240" s="142" t="str">
        <f>IF(1=1,IF(X240="","",IF(AND(ISNUMBER(X240),X240&lt;1,Y240="kg"),MAX(1,ROUND(X240*1000,0)),IF(AND(ISNUMBER(X240),X240&lt;1,Y240="L"),MAX(1,ROUND(X240*100,0)),ROUND(X240,3)))),N("X15"))</f>
        <v/>
      </c>
      <c r="AA240" s="143" t="str">
        <f>IF(1=1,IF(X240="","",IF(AND(ISNUMBER(X240),X240&lt;1,Y240="kg"),"g",IF(AND(ISNUMBER(X240),X240&lt;1,Y240="L"),"cl",Y240))),N("Y15"))</f>
        <v/>
      </c>
      <c r="AB240" s="123" t="str">
        <f>IF(1=1,IF(E240="","",IF(F240="","A CONTROLER",IF(NOT(ISNUMBER(F240)),"TEXTE",IF(OR(W240="",W240&lt;=0),"COMMANDE COUVERTS INCOMPLETE",IF(G240="","UNITE MANQUANTE",IF(COUNTIF(B384:B428,AE240)=0,"UNITE A CONTROLER","OK")))))),N("Z6"))</f>
        <v/>
      </c>
      <c r="AD240" s="144" t="str">
        <f>IF(1=1,IF(E240="","",AD231),N("AB15"))</f>
        <v/>
      </c>
      <c r="AE240" s="125" t="str">
        <f>IF(1=1,IF(G240="","",UPPER(TRIM(SUBSTITUTE(SUBSTITUTE(G240&amp;"",CHAR(160)," ")," "," ")))),N("AC15"))</f>
        <v/>
      </c>
      <c r="AG240" s="5" t="s">
        <v>34</v>
      </c>
    </row>
    <row r="241" spans="1:33" ht="15.75" x14ac:dyDescent="0.25">
      <c r="A241" s="126" t="str">
        <f>IF(1=1,IF(E241="","",A231),N("A16"))</f>
        <v/>
      </c>
      <c r="B241" s="127" t="str">
        <f>IF(1=1,IF(E241="","",B231),N("B16"))</f>
        <v/>
      </c>
      <c r="C241" s="128"/>
      <c r="D241" s="129" t="str">
        <f>IF(ISBLANK(E241),"",LARGE(D231:D240,1)+1)</f>
        <v/>
      </c>
      <c r="E241" s="130"/>
      <c r="F241" s="131"/>
      <c r="G241" s="170"/>
      <c r="H241" s="105"/>
      <c r="I241" s="132" t="str">
        <f>IF(1=1,IF(E241="","",I231),N("H16"))</f>
        <v/>
      </c>
      <c r="J241" s="133" t="str">
        <f>IF(1=1,IF(E241="","",J231),N("I16"))</f>
        <v/>
      </c>
      <c r="K241" s="134" t="str">
        <f>IF(1=1,IF(E241="","",K231),N("J16"))</f>
        <v/>
      </c>
      <c r="L241" s="135" t="str">
        <f>IF(1=1,IF(OR(J241="",O241="",NOT(ISNUMBER(J241)),NOT(ISNUMBER(O241)),J241=0),"",O241/J241),N("L16"))</f>
        <v/>
      </c>
      <c r="M241" s="136" t="str">
        <f>IF(1=1,IF(OR(L241="",NOT(ISNUMBER(F241))),"",F241*L241*IFERROR(INDEX(D384:D428,MATCH(AE241,B384:B428,0)),1)),N("M13"))</f>
        <v/>
      </c>
      <c r="N241" s="137" t="str">
        <f>IF(1=1,IF(F241="","",IF(G241="","",IFERROR(INDEX(E384:E428,MATCH(AE241,B384:B428,0)),G241&amp;""))),N("N6"))</f>
        <v/>
      </c>
      <c r="O241" s="138" t="str">
        <f>IF(1=1,IF(E241="","",O231),N("K16"))</f>
        <v/>
      </c>
      <c r="P241" s="139" t="str">
        <f>IF(1=1,IF(M241="","",IF(AND(ISNUMBER(M241),M241&lt;1,N241="kg"),MAX(1,ROUND(M241*1000,0)),IF(AND(ISNUMBER(M241),M241&lt;1,N241="L"),MAX(1,ROUND(M241*100,0)),ROUND(M241,3)))),N("O16"))</f>
        <v/>
      </c>
      <c r="Q241" s="140" t="str">
        <f>IF(1=1,IF(M241="","",IF(AND(ISNUMBER(M241),M241&lt;1,N241="kg"),"g",IF(AND(ISNUMBER(M241),M241&lt;1,N241="L"),"cl",N241))),N("P16"))</f>
        <v/>
      </c>
      <c r="R241" s="161" t="str">
        <f>IF(1=1,IF(E241="","",IF(F241="","A CONTROLER",IF(NOT(ISNUMBER(F241)),"TEXTE",IF(OR(L241="",L241&lt;=0),"COMMANDE PRINCIPALE INCOMPLETE",IF(G241="","UNITE MANQUANTE",IF(COUNTIF(B384:B428,AE241)=0,"UNITE A CONTROLER","OK")))))),N("Q9"))</f>
        <v/>
      </c>
      <c r="S241" s="105"/>
      <c r="T241" s="141">
        <f t="shared" si="17"/>
        <v>0</v>
      </c>
      <c r="U241" s="133" t="str">
        <f>IF(1=1,IF(E241="","",U231),N("S16"))</f>
        <v/>
      </c>
      <c r="V241" s="133" t="str">
        <f>IF(1=1,IF(E241="","",V231),N("T16"))</f>
        <v/>
      </c>
      <c r="W241" s="135" t="str">
        <f>IF(1=1,IF(OR(U241="",V241="",NOT(ISNUMBER(U241)),NOT(ISNUMBER(V241)),U241=0),"",V241/U241),N("U16"))</f>
        <v/>
      </c>
      <c r="X241" s="136" t="str">
        <f>IF(1=1,IF(OR(W241="",NOT(ISNUMBER(F241))),"",F241*W241*IFERROR(INDEX(D384:D428,MATCH(AE241,B384:B428,0)),1)),N("V7"))</f>
        <v/>
      </c>
      <c r="Y241" s="137" t="str">
        <f>IF(1=1,IF(F241="","",IF(G241="","",IFERROR(INDEX(E384:E428,MATCH(AE241,B384:B428,0)),G241&amp;""))),N("W6"))</f>
        <v/>
      </c>
      <c r="Z241" s="142" t="str">
        <f>IF(1=1,IF(X241="","",IF(AND(ISNUMBER(X241),X241&lt;1,Y241="kg"),MAX(1,ROUND(X241*1000,0)),IF(AND(ISNUMBER(X241),X241&lt;1,Y241="L"),MAX(1,ROUND(X241*100,0)),ROUND(X241,3)))),N("X16"))</f>
        <v/>
      </c>
      <c r="AA241" s="143" t="str">
        <f>IF(1=1,IF(X241="","",IF(AND(ISNUMBER(X241),X241&lt;1,Y241="kg"),"g",IF(AND(ISNUMBER(X241),X241&lt;1,Y241="L"),"cl",Y241))),N("Y16"))</f>
        <v/>
      </c>
      <c r="AB241" s="123" t="str">
        <f>IF(1=1,IF(E241="","",IF(F241="","A CONTROLER",IF(NOT(ISNUMBER(F241)),"TEXTE",IF(OR(W241="",W241&lt;=0),"COMMANDE COUVERTS INCOMPLETE",IF(G241="","UNITE MANQUANTE",IF(COUNTIF(B384:B428,AE241)=0,"UNITE A CONTROLER","OK")))))),N("Z6"))</f>
        <v/>
      </c>
      <c r="AD241" s="144" t="str">
        <f>IF(1=1,IF(E241="","",AD231),N("AB16"))</f>
        <v/>
      </c>
      <c r="AE241" s="125" t="str">
        <f>IF(1=1,IF(G241="","",UPPER(TRIM(SUBSTITUTE(SUBSTITUTE(G241&amp;"",CHAR(160)," ")," "," ")))),N("AC16"))</f>
        <v/>
      </c>
      <c r="AG241" s="5" t="s">
        <v>35</v>
      </c>
    </row>
    <row r="242" spans="1:33" ht="15.75" x14ac:dyDescent="0.25">
      <c r="A242" s="126" t="str">
        <f>IF(1=1,IF(E242="","",A231),N("A17"))</f>
        <v/>
      </c>
      <c r="B242" s="127" t="str">
        <f>IF(1=1,IF(E242="","",B231),N("B17"))</f>
        <v/>
      </c>
      <c r="C242" s="128"/>
      <c r="D242" s="129" t="str">
        <f>IF(ISBLANK(E242),"",LARGE(D231:D241,1)+1)</f>
        <v/>
      </c>
      <c r="E242" s="130"/>
      <c r="F242" s="131"/>
      <c r="G242" s="170"/>
      <c r="H242" s="105"/>
      <c r="I242" s="132" t="str">
        <f>IF(1=1,IF(E242="","",I231),N("H17"))</f>
        <v/>
      </c>
      <c r="J242" s="133" t="str">
        <f>IF(1=1,IF(E242="","",J231),N("I17"))</f>
        <v/>
      </c>
      <c r="K242" s="134" t="str">
        <f>IF(1=1,IF(E242="","",K231),N("J17"))</f>
        <v/>
      </c>
      <c r="L242" s="135" t="str">
        <f>IF(1=1,IF(OR(J242="",O242="",NOT(ISNUMBER(J242)),NOT(ISNUMBER(O242)),J242=0),"",O242/J242),N("L17"))</f>
        <v/>
      </c>
      <c r="M242" s="136" t="str">
        <f>IF(1=1,IF(OR(L242="",NOT(ISNUMBER(F242))),"",F242*L242*IFERROR(INDEX(D384:D428,MATCH(AE242,B384:B428,0)),1)),N("M13"))</f>
        <v/>
      </c>
      <c r="N242" s="137" t="str">
        <f>IF(1=1,IF(F242="","",IF(G242="","",IFERROR(INDEX(E384:E428,MATCH(AE242,B384:B428,0)),G242&amp;""))),N("N6"))</f>
        <v/>
      </c>
      <c r="O242" s="138" t="str">
        <f>IF(1=1,IF(E242="","",O231),N("K17"))</f>
        <v/>
      </c>
      <c r="P242" s="139" t="str">
        <f>IF(1=1,IF(M242="","",IF(AND(ISNUMBER(M242),M242&lt;1,N242="kg"),MAX(1,ROUND(M242*1000,0)),IF(AND(ISNUMBER(M242),M242&lt;1,N242="L"),MAX(1,ROUND(M242*100,0)),ROUND(M242,3)))),N("O17"))</f>
        <v/>
      </c>
      <c r="Q242" s="140" t="str">
        <f>IF(1=1,IF(M242="","",IF(AND(ISNUMBER(M242),M242&lt;1,N242="kg"),"g",IF(AND(ISNUMBER(M242),M242&lt;1,N242="L"),"cl",N242))),N("P17"))</f>
        <v/>
      </c>
      <c r="R242" s="161" t="str">
        <f>IF(1=1,IF(E242="","",IF(F242="","A CONTROLER",IF(NOT(ISNUMBER(F242)),"TEXTE",IF(OR(L242="",L242&lt;=0),"COMMANDE PRINCIPALE INCOMPLETE",IF(G242="","UNITE MANQUANTE",IF(COUNTIF(B384:B428,AE242)=0,"UNITE A CONTROLER","OK")))))),N("Q9"))</f>
        <v/>
      </c>
      <c r="S242" s="105"/>
      <c r="T242" s="141">
        <f t="shared" si="17"/>
        <v>0</v>
      </c>
      <c r="U242" s="133" t="str">
        <f>IF(1=1,IF(E242="","",U231),N("S17"))</f>
        <v/>
      </c>
      <c r="V242" s="133" t="str">
        <f>IF(1=1,IF(E242="","",V231),N("T17"))</f>
        <v/>
      </c>
      <c r="W242" s="135" t="str">
        <f>IF(1=1,IF(OR(U242="",V242="",NOT(ISNUMBER(U242)),NOT(ISNUMBER(V242)),U242=0),"",V242/U242),N("U17"))</f>
        <v/>
      </c>
      <c r="X242" s="136" t="str">
        <f>IF(1=1,IF(OR(W242="",NOT(ISNUMBER(F242))),"",F242*W242*IFERROR(INDEX(D384:D428,MATCH(AE242,B384:B428,0)),1)),N("V7"))</f>
        <v/>
      </c>
      <c r="Y242" s="137" t="str">
        <f>IF(1=1,IF(F242="","",IF(G242="","",IFERROR(INDEX(E384:E428,MATCH(AE242,B384:B428,0)),G242&amp;""))),N("W6"))</f>
        <v/>
      </c>
      <c r="Z242" s="142" t="str">
        <f>IF(1=1,IF(X242="","",IF(AND(ISNUMBER(X242),X242&lt;1,Y242="kg"),MAX(1,ROUND(X242*1000,0)),IF(AND(ISNUMBER(X242),X242&lt;1,Y242="L"),MAX(1,ROUND(X242*100,0)),ROUND(X242,3)))),N("X17"))</f>
        <v/>
      </c>
      <c r="AA242" s="143" t="str">
        <f>IF(1=1,IF(X242="","",IF(AND(ISNUMBER(X242),X242&lt;1,Y242="kg"),"g",IF(AND(ISNUMBER(X242),X242&lt;1,Y242="L"),"cl",Y242))),N("Y17"))</f>
        <v/>
      </c>
      <c r="AB242" s="123" t="str">
        <f>IF(1=1,IF(E242="","",IF(F242="","A CONTROLER",IF(NOT(ISNUMBER(F242)),"TEXTE",IF(OR(W242="",W242&lt;=0),"COMMANDE COUVERTS INCOMPLETE",IF(G242="","UNITE MANQUANTE",IF(COUNTIF(B384:B428,AE242)=0,"UNITE A CONTROLER","OK")))))),N("Z6"))</f>
        <v/>
      </c>
      <c r="AD242" s="144" t="str">
        <f>IF(1=1,IF(E242="","",AD231),N("AB17"))</f>
        <v/>
      </c>
      <c r="AE242" s="125" t="str">
        <f>IF(1=1,IF(G242="","",UPPER(TRIM(SUBSTITUTE(SUBSTITUTE(G242&amp;"",CHAR(160)," ")," "," ")))),N("AC17"))</f>
        <v/>
      </c>
      <c r="AG242" s="5" t="s">
        <v>225</v>
      </c>
    </row>
    <row r="243" spans="1:33" ht="15.75" x14ac:dyDescent="0.25">
      <c r="A243" s="126" t="str">
        <f>IF(1=1,IF(E243="","",A231),N("A18"))</f>
        <v/>
      </c>
      <c r="B243" s="127" t="str">
        <f>IF(1=1,IF(E243="","",B231),N("B18"))</f>
        <v/>
      </c>
      <c r="C243" s="128"/>
      <c r="D243" s="129" t="str">
        <f>IF(ISBLANK(E243),"",LARGE(D231:D242,1)+1)</f>
        <v/>
      </c>
      <c r="E243" s="130"/>
      <c r="F243" s="131"/>
      <c r="G243" s="170"/>
      <c r="H243" s="105"/>
      <c r="I243" s="132" t="str">
        <f>IF(1=1,IF(E243="","",I231),N("H18"))</f>
        <v/>
      </c>
      <c r="J243" s="133" t="str">
        <f>IF(1=1,IF(E243="","",J231),N("I18"))</f>
        <v/>
      </c>
      <c r="K243" s="134" t="str">
        <f>IF(1=1,IF(E243="","",K231),N("J18"))</f>
        <v/>
      </c>
      <c r="L243" s="135" t="str">
        <f>IF(1=1,IF(OR(J243="",O243="",NOT(ISNUMBER(J243)),NOT(ISNUMBER(O243)),J243=0),"",O243/J243),N("L18"))</f>
        <v/>
      </c>
      <c r="M243" s="136" t="str">
        <f>IF(1=1,IF(OR(L243="",NOT(ISNUMBER(F243))),"",F243*L243*IFERROR(INDEX(D384:D428,MATCH(AE243,B384:B428,0)),1)),N("M13"))</f>
        <v/>
      </c>
      <c r="N243" s="137" t="str">
        <f>IF(1=1,IF(F243="","",IF(G243="","",IFERROR(INDEX(E384:E428,MATCH(AE243,B384:B428,0)),G243&amp;""))),N("N6"))</f>
        <v/>
      </c>
      <c r="O243" s="138" t="str">
        <f>IF(1=1,IF(E243="","",O231),N("K18"))</f>
        <v/>
      </c>
      <c r="P243" s="139" t="str">
        <f>IF(1=1,IF(M243="","",IF(AND(ISNUMBER(M243),M243&lt;1,N243="kg"),MAX(1,ROUND(M243*1000,0)),IF(AND(ISNUMBER(M243),M243&lt;1,N243="L"),MAX(1,ROUND(M243*100,0)),ROUND(M243,3)))),N("O18"))</f>
        <v/>
      </c>
      <c r="Q243" s="140" t="str">
        <f>IF(1=1,IF(M243="","",IF(AND(ISNUMBER(M243),M243&lt;1,N243="kg"),"g",IF(AND(ISNUMBER(M243),M243&lt;1,N243="L"),"cl",N243))),N("P18"))</f>
        <v/>
      </c>
      <c r="R243" s="161" t="str">
        <f>IF(1=1,IF(E243="","",IF(F243="","A CONTROLER",IF(NOT(ISNUMBER(F243)),"TEXTE",IF(OR(L243="",L243&lt;=0),"COMMANDE PRINCIPALE INCOMPLETE",IF(G243="","UNITE MANQUANTE",IF(COUNTIF(B384:B428,AE243)=0,"UNITE A CONTROLER","OK")))))),N("Q9"))</f>
        <v/>
      </c>
      <c r="S243" s="105"/>
      <c r="T243" s="141">
        <f t="shared" si="17"/>
        <v>0</v>
      </c>
      <c r="U243" s="133" t="str">
        <f>IF(1=1,IF(E243="","",U231),N("S18"))</f>
        <v/>
      </c>
      <c r="V243" s="133" t="str">
        <f>IF(1=1,IF(E243="","",V231),N("T18"))</f>
        <v/>
      </c>
      <c r="W243" s="135" t="str">
        <f>IF(1=1,IF(OR(U243="",V243="",NOT(ISNUMBER(U243)),NOT(ISNUMBER(V243)),U243=0),"",V243/U243),N("U18"))</f>
        <v/>
      </c>
      <c r="X243" s="136" t="str">
        <f>IF(1=1,IF(OR(W243="",NOT(ISNUMBER(F243))),"",F243*W243*IFERROR(INDEX(D384:D428,MATCH(AE243,B384:B428,0)),1)),N("V7"))</f>
        <v/>
      </c>
      <c r="Y243" s="137" t="str">
        <f>IF(1=1,IF(F243="","",IF(G243="","",IFERROR(INDEX(E384:E428,MATCH(AE243,B384:B428,0)),G243&amp;""))),N("W6"))</f>
        <v/>
      </c>
      <c r="Z243" s="142" t="str">
        <f>IF(1=1,IF(X243="","",IF(AND(ISNUMBER(X243),X243&lt;1,Y243="kg"),MAX(1,ROUND(X243*1000,0)),IF(AND(ISNUMBER(X243),X243&lt;1,Y243="L"),MAX(1,ROUND(X243*100,0)),ROUND(X243,3)))),N("X18"))</f>
        <v/>
      </c>
      <c r="AA243" s="143" t="str">
        <f>IF(1=1,IF(X243="","",IF(AND(ISNUMBER(X243),X243&lt;1,Y243="kg"),"g",IF(AND(ISNUMBER(X243),X243&lt;1,Y243="L"),"cl",Y243))),N("Y18"))</f>
        <v/>
      </c>
      <c r="AB243" s="123" t="str">
        <f>IF(1=1,IF(E243="","",IF(F243="","A CONTROLER",IF(NOT(ISNUMBER(F243)),"TEXTE",IF(OR(W243="",W243&lt;=0),"COMMANDE COUVERTS INCOMPLETE",IF(G243="","UNITE MANQUANTE",IF(COUNTIF(B384:B428,AE243)=0,"UNITE A CONTROLER","OK")))))),N("Z6"))</f>
        <v/>
      </c>
      <c r="AD243" s="144" t="str">
        <f>IF(1=1,IF(E243="","",AD231),N("AB18"))</f>
        <v/>
      </c>
      <c r="AE243" s="125" t="str">
        <f>IF(1=1,IF(G243="","",UPPER(TRIM(SUBSTITUTE(SUBSTITUTE(G243&amp;"",CHAR(160)," ")," "," ")))),N("AC18"))</f>
        <v/>
      </c>
      <c r="AG243" s="5" t="s">
        <v>36</v>
      </c>
    </row>
    <row r="244" spans="1:33" ht="15.75" x14ac:dyDescent="0.25">
      <c r="A244" s="126" t="str">
        <f>IF(1=1,IF(E244="","",A231),N("A19"))</f>
        <v/>
      </c>
      <c r="B244" s="127" t="str">
        <f>IF(1=1,IF(E244="","",B231),N("B19"))</f>
        <v/>
      </c>
      <c r="C244" s="128"/>
      <c r="D244" s="129" t="str">
        <f>IF(ISBLANK(E244),"",LARGE(D231:D243,1)+1)</f>
        <v/>
      </c>
      <c r="E244" s="130"/>
      <c r="F244" s="131"/>
      <c r="G244" s="170"/>
      <c r="H244" s="105"/>
      <c r="I244" s="132" t="str">
        <f>IF(1=1,IF(E244="","",I231),N("H19"))</f>
        <v/>
      </c>
      <c r="J244" s="133" t="str">
        <f>IF(1=1,IF(E244="","",J231),N("I19"))</f>
        <v/>
      </c>
      <c r="K244" s="134" t="str">
        <f>IF(1=1,IF(E244="","",K231),N("J19"))</f>
        <v/>
      </c>
      <c r="L244" s="135" t="str">
        <f>IF(1=1,IF(OR(J244="",O244="",NOT(ISNUMBER(J244)),NOT(ISNUMBER(O244)),J244=0),"",O244/J244),N("L19"))</f>
        <v/>
      </c>
      <c r="M244" s="136" t="str">
        <f>IF(1=1,IF(OR(L244="",NOT(ISNUMBER(F244))),"",F244*L244*IFERROR(INDEX(D384:D428,MATCH(AE244,B384:B428,0)),1)),N("M13"))</f>
        <v/>
      </c>
      <c r="N244" s="137" t="str">
        <f>IF(1=1,IF(F244="","",IF(G244="","",IFERROR(INDEX(E384:E428,MATCH(AE244,B384:B428,0)),G244&amp;""))),N("N6"))</f>
        <v/>
      </c>
      <c r="O244" s="138" t="str">
        <f>IF(1=1,IF(E244="","",O231),N("K19"))</f>
        <v/>
      </c>
      <c r="P244" s="139" t="str">
        <f>IF(1=1,IF(M244="","",IF(AND(ISNUMBER(M244),M244&lt;1,N244="kg"),MAX(1,ROUND(M244*1000,0)),IF(AND(ISNUMBER(M244),M244&lt;1,N244="L"),MAX(1,ROUND(M244*100,0)),ROUND(M244,3)))),N("O19"))</f>
        <v/>
      </c>
      <c r="Q244" s="140" t="str">
        <f>IF(1=1,IF(M244="","",IF(AND(ISNUMBER(M244),M244&lt;1,N244="kg"),"g",IF(AND(ISNUMBER(M244),M244&lt;1,N244="L"),"cl",N244))),N("P19"))</f>
        <v/>
      </c>
      <c r="R244" s="161" t="str">
        <f>IF(1=1,IF(E244="","",IF(F244="","A CONTROLER",IF(NOT(ISNUMBER(F244)),"TEXTE",IF(OR(L244="",L244&lt;=0),"COMMANDE PRINCIPALE INCOMPLETE",IF(G244="","UNITE MANQUANTE",IF(COUNTIF(B384:B428,AE244)=0,"UNITE A CONTROLER","OK")))))),N("Q9"))</f>
        <v/>
      </c>
      <c r="S244" s="105"/>
      <c r="T244" s="141">
        <f t="shared" si="17"/>
        <v>0</v>
      </c>
      <c r="U244" s="133" t="str">
        <f>IF(1=1,IF(E244="","",U231),N("S19"))</f>
        <v/>
      </c>
      <c r="V244" s="133" t="str">
        <f>IF(1=1,IF(E244="","",V231),N("T19"))</f>
        <v/>
      </c>
      <c r="W244" s="135" t="str">
        <f>IF(1=1,IF(OR(U244="",V244="",NOT(ISNUMBER(U244)),NOT(ISNUMBER(V244)),U244=0),"",V244/U244),N("U19"))</f>
        <v/>
      </c>
      <c r="X244" s="136" t="str">
        <f>IF(1=1,IF(OR(W244="",NOT(ISNUMBER(F244))),"",F244*W244*IFERROR(INDEX(D384:D428,MATCH(AE244,B384:B428,0)),1)),N("V7"))</f>
        <v/>
      </c>
      <c r="Y244" s="137" t="str">
        <f>IF(1=1,IF(F244="","",IF(G244="","",IFERROR(INDEX(E384:E428,MATCH(AE244,B384:B428,0)),G244&amp;""))),N("W6"))</f>
        <v/>
      </c>
      <c r="Z244" s="142" t="str">
        <f>IF(1=1,IF(X244="","",IF(AND(ISNUMBER(X244),X244&lt;1,Y244="kg"),MAX(1,ROUND(X244*1000,0)),IF(AND(ISNUMBER(X244),X244&lt;1,Y244="L"),MAX(1,ROUND(X244*100,0)),ROUND(X244,3)))),N("X19"))</f>
        <v/>
      </c>
      <c r="AA244" s="143" t="str">
        <f>IF(1=1,IF(X244="","",IF(AND(ISNUMBER(X244),X244&lt;1,Y244="kg"),"g",IF(AND(ISNUMBER(X244),X244&lt;1,Y244="L"),"cl",Y244))),N("Y19"))</f>
        <v/>
      </c>
      <c r="AB244" s="123" t="str">
        <f>IF(1=1,IF(E244="","",IF(F244="","A CONTROLER",IF(NOT(ISNUMBER(F244)),"TEXTE",IF(OR(W244="",W244&lt;=0),"COMMANDE COUVERTS INCOMPLETE",IF(G244="","UNITE MANQUANTE",IF(COUNTIF(B384:B428,AE244)=0,"UNITE A CONTROLER","OK")))))),N("Z6"))</f>
        <v/>
      </c>
      <c r="AD244" s="144" t="str">
        <f>IF(1=1,IF(E244="","",AD231),N("AB19"))</f>
        <v/>
      </c>
      <c r="AE244" s="125" t="str">
        <f>IF(1=1,IF(G244="","",UPPER(TRIM(SUBSTITUTE(SUBSTITUTE(G244&amp;"",CHAR(160)," ")," "," ")))),N("AC19"))</f>
        <v/>
      </c>
      <c r="AG244" s="5" t="s">
        <v>37</v>
      </c>
    </row>
    <row r="245" spans="1:33" ht="15.75" x14ac:dyDescent="0.25">
      <c r="A245" s="126" t="str">
        <f>IF(1=1,IF(E245="","",A231),N("A20"))</f>
        <v/>
      </c>
      <c r="B245" s="127" t="str">
        <f>IF(1=1,IF(E245="","",B231),N("B20"))</f>
        <v/>
      </c>
      <c r="C245" s="128"/>
      <c r="D245" s="129" t="str">
        <f>IF(ISBLANK(E245),"",LARGE(D231:D244,1)+1)</f>
        <v/>
      </c>
      <c r="E245" s="130"/>
      <c r="F245" s="131"/>
      <c r="G245" s="170"/>
      <c r="H245" s="105"/>
      <c r="I245" s="132" t="str">
        <f>IF(1=1,IF(E245="","",I231),N("H20"))</f>
        <v/>
      </c>
      <c r="J245" s="133" t="str">
        <f>IF(1=1,IF(E245="","",J231),N("I20"))</f>
        <v/>
      </c>
      <c r="K245" s="134" t="str">
        <f>IF(1=1,IF(E245="","",K231),N("J20"))</f>
        <v/>
      </c>
      <c r="L245" s="135" t="str">
        <f>IF(1=1,IF(OR(J245="",O245="",NOT(ISNUMBER(J245)),NOT(ISNUMBER(O245)),J245=0),"",O245/J245),N("L20"))</f>
        <v/>
      </c>
      <c r="M245" s="136" t="str">
        <f>IF(1=1,IF(OR(L245="",NOT(ISNUMBER(F245))),"",F245*L245*IFERROR(INDEX(D384:D428,MATCH(AE245,B384:B428,0)),1)),N("M13"))</f>
        <v/>
      </c>
      <c r="N245" s="137" t="str">
        <f>IF(1=1,IF(F245="","",IF(G245="","",IFERROR(INDEX(E384:E428,MATCH(AE245,B384:B428,0)),G245&amp;""))),N("N6"))</f>
        <v/>
      </c>
      <c r="O245" s="138" t="str">
        <f>IF(1=1,IF(E245="","",O231),N("K20"))</f>
        <v/>
      </c>
      <c r="P245" s="139" t="str">
        <f>IF(1=1,IF(M245="","",IF(AND(ISNUMBER(M245),M245&lt;1,N245="kg"),MAX(1,ROUND(M245*1000,0)),IF(AND(ISNUMBER(M245),M245&lt;1,N245="L"),MAX(1,ROUND(M245*100,0)),ROUND(M245,3)))),N("O20"))</f>
        <v/>
      </c>
      <c r="Q245" s="140" t="str">
        <f>IF(1=1,IF(M245="","",IF(AND(ISNUMBER(M245),M245&lt;1,N245="kg"),"g",IF(AND(ISNUMBER(M245),M245&lt;1,N245="L"),"cl",N245))),N("P20"))</f>
        <v/>
      </c>
      <c r="R245" s="161" t="str">
        <f>IF(1=1,IF(E245="","",IF(F245="","A CONTROLER",IF(NOT(ISNUMBER(F245)),"TEXTE",IF(OR(L245="",L245&lt;=0),"COMMANDE PRINCIPALE INCOMPLETE",IF(G245="","UNITE MANQUANTE",IF(COUNTIF(B384:B428,AE245)=0,"UNITE A CONTROLER","OK")))))),N("Q9"))</f>
        <v/>
      </c>
      <c r="S245" s="105"/>
      <c r="T245" s="141">
        <f t="shared" si="17"/>
        <v>0</v>
      </c>
      <c r="U245" s="133" t="str">
        <f>IF(1=1,IF(E245="","",U231),N("S20"))</f>
        <v/>
      </c>
      <c r="V245" s="133" t="str">
        <f>IF(1=1,IF(E245="","",V231),N("T20"))</f>
        <v/>
      </c>
      <c r="W245" s="135" t="str">
        <f>IF(1=1,IF(OR(U245="",V245="",NOT(ISNUMBER(U245)),NOT(ISNUMBER(V245)),U245=0),"",V245/U245),N("U20"))</f>
        <v/>
      </c>
      <c r="X245" s="136" t="str">
        <f>IF(1=1,IF(OR(W245="",NOT(ISNUMBER(F245))),"",F245*W245*IFERROR(INDEX(D384:D428,MATCH(AE245,B384:B428,0)),1)),N("V7"))</f>
        <v/>
      </c>
      <c r="Y245" s="137" t="str">
        <f>IF(1=1,IF(F245="","",IF(G245="","",IFERROR(INDEX(E384:E428,MATCH(AE245,B384:B428,0)),G245&amp;""))),N("W6"))</f>
        <v/>
      </c>
      <c r="Z245" s="142" t="str">
        <f>IF(1=1,IF(X245="","",IF(AND(ISNUMBER(X245),X245&lt;1,Y245="kg"),MAX(1,ROUND(X245*1000,0)),IF(AND(ISNUMBER(X245),X245&lt;1,Y245="L"),MAX(1,ROUND(X245*100,0)),ROUND(X245,3)))),N("X20"))</f>
        <v/>
      </c>
      <c r="AA245" s="143" t="str">
        <f>IF(1=1,IF(X245="","",IF(AND(ISNUMBER(X245),X245&lt;1,Y245="kg"),"g",IF(AND(ISNUMBER(X245),X245&lt;1,Y245="L"),"cl",Y245))),N("Y20"))</f>
        <v/>
      </c>
      <c r="AB245" s="123" t="str">
        <f>IF(1=1,IF(E245="","",IF(F245="","A CONTROLER",IF(NOT(ISNUMBER(F245)),"TEXTE",IF(OR(W245="",W245&lt;=0),"COMMANDE COUVERTS INCOMPLETE",IF(G245="","UNITE MANQUANTE",IF(COUNTIF(B384:B428,AE245)=0,"UNITE A CONTROLER","OK")))))),N("Z6"))</f>
        <v/>
      </c>
      <c r="AD245" s="144" t="str">
        <f>IF(1=1,IF(E245="","",AD231),N("AB20"))</f>
        <v/>
      </c>
      <c r="AE245" s="125" t="str">
        <f>IF(1=1,IF(G245="","",UPPER(TRIM(SUBSTITUTE(SUBSTITUTE(G245&amp;"",CHAR(160)," ")," "," ")))),N("AC20"))</f>
        <v/>
      </c>
      <c r="AG245" s="4" t="s">
        <v>38</v>
      </c>
    </row>
    <row r="246" spans="1:33" ht="15.75" x14ac:dyDescent="0.25">
      <c r="A246" s="126" t="str">
        <f>IF(1=1,IF(E246="","",A231),N("A21"))</f>
        <v/>
      </c>
      <c r="B246" s="127" t="str">
        <f>IF(1=1,IF(E246="","",B231),N("B21"))</f>
        <v/>
      </c>
      <c r="C246" s="128"/>
      <c r="D246" s="129" t="str">
        <f>IF(ISBLANK(E246),"",LARGE(D231:D245,1)+1)</f>
        <v/>
      </c>
      <c r="E246" s="130"/>
      <c r="F246" s="131"/>
      <c r="G246" s="170"/>
      <c r="H246" s="105"/>
      <c r="I246" s="132" t="str">
        <f>IF(1=1,IF(E246="","",I231),N("H21"))</f>
        <v/>
      </c>
      <c r="J246" s="133" t="str">
        <f>IF(1=1,IF(E246="","",J231),N("I21"))</f>
        <v/>
      </c>
      <c r="K246" s="134" t="str">
        <f>IF(1=1,IF(E246="","",K231),N("J21"))</f>
        <v/>
      </c>
      <c r="L246" s="135" t="str">
        <f>IF(1=1,IF(OR(J246="",O246="",NOT(ISNUMBER(J246)),NOT(ISNUMBER(O246)),J246=0),"",O246/J246),N("L21"))</f>
        <v/>
      </c>
      <c r="M246" s="136" t="str">
        <f>IF(1=1,IF(OR(L246="",NOT(ISNUMBER(F246))),"",F246*L246*IFERROR(INDEX(D384:D428,MATCH(AE246,B384:B428,0)),1)),N("M13"))</f>
        <v/>
      </c>
      <c r="N246" s="137" t="str">
        <f>IF(1=1,IF(F246="","",IF(G246="","",IFERROR(INDEX(E384:E428,MATCH(AE246,B384:B428,0)),G246&amp;""))),N("N6"))</f>
        <v/>
      </c>
      <c r="O246" s="138" t="str">
        <f>IF(1=1,IF(E246="","",O231),N("K21"))</f>
        <v/>
      </c>
      <c r="P246" s="139" t="str">
        <f>IF(1=1,IF(M246="","",IF(AND(ISNUMBER(M246),M246&lt;1,N246="kg"),MAX(1,ROUND(M246*1000,0)),IF(AND(ISNUMBER(M246),M246&lt;1,N246="L"),MAX(1,ROUND(M246*100,0)),ROUND(M246,3)))),N("O21"))</f>
        <v/>
      </c>
      <c r="Q246" s="140" t="str">
        <f>IF(1=1,IF(M246="","",IF(AND(ISNUMBER(M246),M246&lt;1,N246="kg"),"g",IF(AND(ISNUMBER(M246),M246&lt;1,N246="L"),"cl",N246))),N("P21"))</f>
        <v/>
      </c>
      <c r="R246" s="161" t="str">
        <f>IF(1=1,IF(E246="","",IF(F246="","A CONTROLER",IF(NOT(ISNUMBER(F246)),"TEXTE",IF(OR(L246="",L246&lt;=0),"COMMANDE PRINCIPALE INCOMPLETE",IF(G246="","UNITE MANQUANTE",IF(COUNTIF(B384:B428,AE246)=0,"UNITE A CONTROLER","OK")))))),N("Q9"))</f>
        <v/>
      </c>
      <c r="S246" s="105"/>
      <c r="T246" s="141">
        <f t="shared" si="17"/>
        <v>0</v>
      </c>
      <c r="U246" s="133" t="str">
        <f>IF(1=1,IF(E246="","",U231),N("S21"))</f>
        <v/>
      </c>
      <c r="V246" s="133" t="str">
        <f>IF(1=1,IF(E246="","",V231),N("T21"))</f>
        <v/>
      </c>
      <c r="W246" s="135" t="str">
        <f>IF(1=1,IF(OR(U246="",V246="",NOT(ISNUMBER(U246)),NOT(ISNUMBER(V246)),U246=0),"",V246/U246),N("U21"))</f>
        <v/>
      </c>
      <c r="X246" s="136" t="str">
        <f>IF(1=1,IF(OR(W246="",NOT(ISNUMBER(F246))),"",F246*W246*IFERROR(INDEX(D384:D428,MATCH(AE246,B384:B428,0)),1)),N("V7"))</f>
        <v/>
      </c>
      <c r="Y246" s="137" t="str">
        <f>IF(1=1,IF(F246="","",IF(G246="","",IFERROR(INDEX(E384:E428,MATCH(AE246,B384:B428,0)),G246&amp;""))),N("W6"))</f>
        <v/>
      </c>
      <c r="Z246" s="142" t="str">
        <f>IF(1=1,IF(X246="","",IF(AND(ISNUMBER(X246),X246&lt;1,Y246="kg"),MAX(1,ROUND(X246*1000,0)),IF(AND(ISNUMBER(X246),X246&lt;1,Y246="L"),MAX(1,ROUND(X246*100,0)),ROUND(X246,3)))),N("X21"))</f>
        <v/>
      </c>
      <c r="AA246" s="143" t="str">
        <f>IF(1=1,IF(X246="","",IF(AND(ISNUMBER(X246),X246&lt;1,Y246="kg"),"g",IF(AND(ISNUMBER(X246),X246&lt;1,Y246="L"),"cl",Y246))),N("Y21"))</f>
        <v/>
      </c>
      <c r="AB246" s="123" t="str">
        <f>IF(1=1,IF(E246="","",IF(F246="","A CONTROLER",IF(NOT(ISNUMBER(F246)),"TEXTE",IF(OR(W246="",W246&lt;=0),"COMMANDE COUVERTS INCOMPLETE",IF(G246="","UNITE MANQUANTE",IF(COUNTIF(B384:B428,AE246)=0,"UNITE A CONTROLER","OK")))))),N("Z6"))</f>
        <v/>
      </c>
      <c r="AD246" s="144" t="str">
        <f>IF(1=1,IF(E246="","",AD231),N("AB21"))</f>
        <v/>
      </c>
      <c r="AE246" s="125" t="str">
        <f>IF(1=1,IF(G246="","",UPPER(TRIM(SUBSTITUTE(SUBSTITUTE(G246&amp;"",CHAR(160)," ")," "," ")))),N("AC21"))</f>
        <v/>
      </c>
      <c r="AG246" s="4" t="s">
        <v>39</v>
      </c>
    </row>
    <row r="247" spans="1:33" ht="15.75" x14ac:dyDescent="0.25">
      <c r="A247" s="126" t="str">
        <f>IF(1=1,IF(E247="","",A231),N("A22"))</f>
        <v/>
      </c>
      <c r="B247" s="127" t="str">
        <f>IF(1=1,IF(E247="","",B231),N("B22"))</f>
        <v/>
      </c>
      <c r="C247" s="128"/>
      <c r="D247" s="129" t="str">
        <f>IF(ISBLANK(E247),"",LARGE(D231:D246,1)+1)</f>
        <v/>
      </c>
      <c r="E247" s="130"/>
      <c r="F247" s="131"/>
      <c r="G247" s="170"/>
      <c r="H247" s="105"/>
      <c r="I247" s="132" t="str">
        <f>IF(1=1,IF(E247="","",I231),N("H22"))</f>
        <v/>
      </c>
      <c r="J247" s="133" t="str">
        <f>IF(1=1,IF(E247="","",J231),N("I22"))</f>
        <v/>
      </c>
      <c r="K247" s="134" t="str">
        <f>IF(1=1,IF(E247="","",K231),N("J22"))</f>
        <v/>
      </c>
      <c r="L247" s="135" t="str">
        <f>IF(1=1,IF(OR(J247="",O247="",NOT(ISNUMBER(J247)),NOT(ISNUMBER(O247)),J247=0),"",O247/J247),N("L22"))</f>
        <v/>
      </c>
      <c r="M247" s="136" t="str">
        <f>IF(1=1,IF(OR(L247="",NOT(ISNUMBER(F247))),"",F247*L247*IFERROR(INDEX(D384:D428,MATCH(AE247,B384:B428,0)),1)),N("M13"))</f>
        <v/>
      </c>
      <c r="N247" s="137" t="str">
        <f>IF(1=1,IF(F247="","",IF(G247="","",IFERROR(INDEX(E384:E428,MATCH(AE247,B384:B428,0)),G247&amp;""))),N("N6"))</f>
        <v/>
      </c>
      <c r="O247" s="138" t="str">
        <f>IF(1=1,IF(E247="","",O231),N("K22"))</f>
        <v/>
      </c>
      <c r="P247" s="139" t="str">
        <f>IF(1=1,IF(M247="","",IF(AND(ISNUMBER(M247),M247&lt;1,N247="kg"),MAX(1,ROUND(M247*1000,0)),IF(AND(ISNUMBER(M247),M247&lt;1,N247="L"),MAX(1,ROUND(M247*100,0)),ROUND(M247,3)))),N("O22"))</f>
        <v/>
      </c>
      <c r="Q247" s="140" t="str">
        <f>IF(1=1,IF(M247="","",IF(AND(ISNUMBER(M247),M247&lt;1,N247="kg"),"g",IF(AND(ISNUMBER(M247),M247&lt;1,N247="L"),"cl",N247))),N("P22"))</f>
        <v/>
      </c>
      <c r="R247" s="161" t="str">
        <f>IF(1=1,IF(E247="","",IF(F247="","A CONTROLER",IF(NOT(ISNUMBER(F247)),"TEXTE",IF(OR(L247="",L247&lt;=0),"COMMANDE PRINCIPALE INCOMPLETE",IF(G247="","UNITE MANQUANTE",IF(COUNTIF(B384:B428,AE247)=0,"UNITE A CONTROLER","OK")))))),N("Q9"))</f>
        <v/>
      </c>
      <c r="S247" s="105"/>
      <c r="T247" s="141">
        <f t="shared" si="17"/>
        <v>0</v>
      </c>
      <c r="U247" s="133" t="str">
        <f>IF(1=1,IF(E247="","",U231),N("S22"))</f>
        <v/>
      </c>
      <c r="V247" s="133" t="str">
        <f>IF(1=1,IF(E247="","",V231),N("T22"))</f>
        <v/>
      </c>
      <c r="W247" s="135" t="str">
        <f>IF(1=1,IF(OR(U247="",V247="",NOT(ISNUMBER(U247)),NOT(ISNUMBER(V247)),U247=0),"",V247/U247),N("U22"))</f>
        <v/>
      </c>
      <c r="X247" s="136" t="str">
        <f>IF(1=1,IF(OR(W247="",NOT(ISNUMBER(F247))),"",F247*W247*IFERROR(INDEX(D384:D428,MATCH(AE247,B384:B428,0)),1)),N("V7"))</f>
        <v/>
      </c>
      <c r="Y247" s="137" t="str">
        <f>IF(1=1,IF(F247="","",IF(G247="","",IFERROR(INDEX(E384:E428,MATCH(AE247,B384:B428,0)),G247&amp;""))),N("W6"))</f>
        <v/>
      </c>
      <c r="Z247" s="142" t="str">
        <f>IF(1=1,IF(X247="","",IF(AND(ISNUMBER(X247),X247&lt;1,Y247="kg"),MAX(1,ROUND(X247*1000,0)),IF(AND(ISNUMBER(X247),X247&lt;1,Y247="L"),MAX(1,ROUND(X247*100,0)),ROUND(X247,3)))),N("X22"))</f>
        <v/>
      </c>
      <c r="AA247" s="143" t="str">
        <f>IF(1=1,IF(X247="","",IF(AND(ISNUMBER(X247),X247&lt;1,Y247="kg"),"g",IF(AND(ISNUMBER(X247),X247&lt;1,Y247="L"),"cl",Y247))),N("Y22"))</f>
        <v/>
      </c>
      <c r="AB247" s="123" t="str">
        <f>IF(1=1,IF(E247="","",IF(F247="","A CONTROLER",IF(NOT(ISNUMBER(F247)),"TEXTE",IF(OR(W247="",W247&lt;=0),"COMMANDE COUVERTS INCOMPLETE",IF(G247="","UNITE MANQUANTE",IF(COUNTIF(B384:B428,AE247)=0,"UNITE A CONTROLER","OK")))))),N("Z6"))</f>
        <v/>
      </c>
      <c r="AD247" s="144" t="str">
        <f>IF(1=1,IF(E247="","",AD231),N("AB22"))</f>
        <v/>
      </c>
      <c r="AE247" s="125" t="str">
        <f>IF(1=1,IF(G247="","",UPPER(TRIM(SUBSTITUTE(SUBSTITUTE(G247&amp;"",CHAR(160)," ")," "," ")))),N("AC22"))</f>
        <v/>
      </c>
      <c r="AG247" s="4" t="s">
        <v>40</v>
      </c>
    </row>
    <row r="248" spans="1:33" ht="15.75" x14ac:dyDescent="0.25">
      <c r="A248" s="126" t="str">
        <f>IF(1=1,IF(E248="","",A231),N("A23"))</f>
        <v/>
      </c>
      <c r="B248" s="127" t="str">
        <f>IF(1=1,IF(E248="","",B231),N("B23"))</f>
        <v/>
      </c>
      <c r="C248" s="128"/>
      <c r="D248" s="129" t="str">
        <f>IF(ISBLANK(E248),"",LARGE(D231:D247,1)+1)</f>
        <v/>
      </c>
      <c r="E248" s="130"/>
      <c r="F248" s="131"/>
      <c r="G248" s="170"/>
      <c r="H248" s="105"/>
      <c r="I248" s="132" t="str">
        <f>IF(1=1,IF(E248="","",I231),N("H23"))</f>
        <v/>
      </c>
      <c r="J248" s="133" t="str">
        <f>IF(1=1,IF(E248="","",J231),N("I23"))</f>
        <v/>
      </c>
      <c r="K248" s="134" t="str">
        <f>IF(1=1,IF(E248="","",K231),N("J23"))</f>
        <v/>
      </c>
      <c r="L248" s="135" t="str">
        <f>IF(1=1,IF(OR(J248="",O248="",NOT(ISNUMBER(J248)),NOT(ISNUMBER(O248)),J248=0),"",O248/J248),N("L23"))</f>
        <v/>
      </c>
      <c r="M248" s="136" t="str">
        <f>IF(1=1,IF(OR(L248="",NOT(ISNUMBER(F248))),"",F248*L248*IFERROR(INDEX(D384:D428,MATCH(AE248,B384:B428,0)),1)),N("M13"))</f>
        <v/>
      </c>
      <c r="N248" s="137" t="str">
        <f>IF(1=1,IF(F248="","",IF(G248="","",IFERROR(INDEX(E384:E428,MATCH(AE248,B384:B428,0)),G248&amp;""))),N("N6"))</f>
        <v/>
      </c>
      <c r="O248" s="138" t="str">
        <f>IF(1=1,IF(E248="","",O231),N("K23"))</f>
        <v/>
      </c>
      <c r="P248" s="139" t="str">
        <f>IF(1=1,IF(M248="","",IF(AND(ISNUMBER(M248),M248&lt;1,N248="kg"),MAX(1,ROUND(M248*1000,0)),IF(AND(ISNUMBER(M248),M248&lt;1,N248="L"),MAX(1,ROUND(M248*100,0)),ROUND(M248,3)))),N("O23"))</f>
        <v/>
      </c>
      <c r="Q248" s="140" t="str">
        <f>IF(1=1,IF(M248="","",IF(AND(ISNUMBER(M248),M248&lt;1,N248="kg"),"g",IF(AND(ISNUMBER(M248),M248&lt;1,N248="L"),"cl",N248))),N("P23"))</f>
        <v/>
      </c>
      <c r="R248" s="161" t="str">
        <f>IF(1=1,IF(E248="","",IF(F248="","A CONTROLER",IF(NOT(ISNUMBER(F248)),"TEXTE",IF(OR(L248="",L248&lt;=0),"COMMANDE PRINCIPALE INCOMPLETE",IF(G248="","UNITE MANQUANTE",IF(COUNTIF(B384:B428,AE248)=0,"UNITE A CONTROLER","OK")))))),N("Q9"))</f>
        <v/>
      </c>
      <c r="S248" s="105"/>
      <c r="T248" s="141">
        <f t="shared" si="17"/>
        <v>0</v>
      </c>
      <c r="U248" s="133" t="str">
        <f>IF(1=1,IF(E248="","",U231),N("S23"))</f>
        <v/>
      </c>
      <c r="V248" s="133" t="str">
        <f>IF(1=1,IF(E248="","",V231),N("T23"))</f>
        <v/>
      </c>
      <c r="W248" s="135" t="str">
        <f>IF(1=1,IF(OR(U248="",V248="",NOT(ISNUMBER(U248)),NOT(ISNUMBER(V248)),U248=0),"",V248/U248),N("U23"))</f>
        <v/>
      </c>
      <c r="X248" s="136" t="str">
        <f>IF(1=1,IF(OR(W248="",NOT(ISNUMBER(F248))),"",F248*W248*IFERROR(INDEX(D384:D428,MATCH(AE248,B384:B428,0)),1)),N("V7"))</f>
        <v/>
      </c>
      <c r="Y248" s="137" t="str">
        <f>IF(1=1,IF(F248="","",IF(G248="","",IFERROR(INDEX(E384:E428,MATCH(AE248,B384:B428,0)),G248&amp;""))),N("W6"))</f>
        <v/>
      </c>
      <c r="Z248" s="142" t="str">
        <f>IF(1=1,IF(X248="","",IF(AND(ISNUMBER(X248),X248&lt;1,Y248="kg"),MAX(1,ROUND(X248*1000,0)),IF(AND(ISNUMBER(X248),X248&lt;1,Y248="L"),MAX(1,ROUND(X248*100,0)),ROUND(X248,3)))),N("X23"))</f>
        <v/>
      </c>
      <c r="AA248" s="143" t="str">
        <f>IF(1=1,IF(X248="","",IF(AND(ISNUMBER(X248),X248&lt;1,Y248="kg"),"g",IF(AND(ISNUMBER(X248),X248&lt;1,Y248="L"),"cl",Y248))),N("Y23"))</f>
        <v/>
      </c>
      <c r="AB248" s="123" t="str">
        <f>IF(1=1,IF(E248="","",IF(F248="","A CONTROLER",IF(NOT(ISNUMBER(F248)),"TEXTE",IF(OR(W248="",W248&lt;=0),"COMMANDE COUVERTS INCOMPLETE",IF(G248="","UNITE MANQUANTE",IF(COUNTIF(B384:B428,AE248)=0,"UNITE A CONTROLER","OK")))))),N("Z6"))</f>
        <v/>
      </c>
      <c r="AD248" s="144" t="str">
        <f>IF(1=1,IF(E248="","",AD231),N("AB23"))</f>
        <v/>
      </c>
      <c r="AE248" s="125" t="str">
        <f>IF(1=1,IF(G248="","",UPPER(TRIM(SUBSTITUTE(SUBSTITUTE(G248&amp;"",CHAR(160)," ")," "," ")))),N("AC23"))</f>
        <v/>
      </c>
      <c r="AG248" s="4" t="s">
        <v>41</v>
      </c>
    </row>
    <row r="249" spans="1:33" ht="15.75" x14ac:dyDescent="0.25">
      <c r="A249" s="126" t="str">
        <f>IF(1=1,IF(E249="","",A231),N("A24"))</f>
        <v/>
      </c>
      <c r="B249" s="127" t="str">
        <f>IF(1=1,IF(E249="","",B231),N("B24"))</f>
        <v/>
      </c>
      <c r="C249" s="128"/>
      <c r="D249" s="129" t="str">
        <f>IF(ISBLANK(E249),"",LARGE(D231:D248,1)+1)</f>
        <v/>
      </c>
      <c r="E249" s="130"/>
      <c r="F249" s="131"/>
      <c r="G249" s="170"/>
      <c r="H249" s="105"/>
      <c r="I249" s="132" t="str">
        <f>IF(1=1,IF(E249="","",I231),N("H24"))</f>
        <v/>
      </c>
      <c r="J249" s="133" t="str">
        <f>IF(1=1,IF(E249="","",J231),N("I24"))</f>
        <v/>
      </c>
      <c r="K249" s="134" t="str">
        <f>IF(1=1,IF(E249="","",K231),N("J24"))</f>
        <v/>
      </c>
      <c r="L249" s="135" t="str">
        <f>IF(1=1,IF(OR(J249="",O249="",NOT(ISNUMBER(J249)),NOT(ISNUMBER(O249)),J249=0),"",O249/J249),N("L24"))</f>
        <v/>
      </c>
      <c r="M249" s="136" t="str">
        <f>IF(1=1,IF(OR(L249="",NOT(ISNUMBER(F249))),"",F249*L249*IFERROR(INDEX(D384:D428,MATCH(AE249,B384:B428,0)),1)),N("M13"))</f>
        <v/>
      </c>
      <c r="N249" s="137" t="str">
        <f>IF(1=1,IF(F249="","",IF(G249="","",IFERROR(INDEX(E384:E428,MATCH(AE249,B384:B428,0)),G249&amp;""))),N("N6"))</f>
        <v/>
      </c>
      <c r="O249" s="138" t="str">
        <f>IF(1=1,IF(E249="","",O231),N("K24"))</f>
        <v/>
      </c>
      <c r="P249" s="139" t="str">
        <f>IF(1=1,IF(M249="","",IF(AND(ISNUMBER(M249),M249&lt;1,N249="kg"),MAX(1,ROUND(M249*1000,0)),IF(AND(ISNUMBER(M249),M249&lt;1,N249="L"),MAX(1,ROUND(M249*100,0)),ROUND(M249,3)))),N("O24"))</f>
        <v/>
      </c>
      <c r="Q249" s="140" t="str">
        <f>IF(1=1,IF(M249="","",IF(AND(ISNUMBER(M249),M249&lt;1,N249="kg"),"g",IF(AND(ISNUMBER(M249),M249&lt;1,N249="L"),"cl",N249))),N("P24"))</f>
        <v/>
      </c>
      <c r="R249" s="161" t="str">
        <f>IF(1=1,IF(E249="","",IF(F249="","A CONTROLER",IF(NOT(ISNUMBER(F249)),"TEXTE",IF(OR(L249="",L249&lt;=0),"COMMANDE PRINCIPALE INCOMPLETE",IF(G249="","UNITE MANQUANTE",IF(COUNTIF(B384:B428,AE249)=0,"UNITE A CONTROLER","OK")))))),N("Q9"))</f>
        <v/>
      </c>
      <c r="S249" s="105"/>
      <c r="T249" s="141">
        <f t="shared" si="17"/>
        <v>0</v>
      </c>
      <c r="U249" s="133" t="str">
        <f>IF(1=1,IF(E249="","",U231),N("S24"))</f>
        <v/>
      </c>
      <c r="V249" s="133" t="str">
        <f>IF(1=1,IF(E249="","",V231),N("T24"))</f>
        <v/>
      </c>
      <c r="W249" s="135" t="str">
        <f>IF(1=1,IF(OR(U249="",V249="",NOT(ISNUMBER(U249)),NOT(ISNUMBER(V249)),U249=0),"",V249/U249),N("U24"))</f>
        <v/>
      </c>
      <c r="X249" s="136" t="str">
        <f>IF(1=1,IF(OR(W249="",NOT(ISNUMBER(F249))),"",F249*W249*IFERROR(INDEX(D384:D428,MATCH(AE249,B384:B428,0)),1)),N("V7"))</f>
        <v/>
      </c>
      <c r="Y249" s="137" t="str">
        <f>IF(1=1,IF(F249="","",IF(G249="","",IFERROR(INDEX(E384:E428,MATCH(AE249,B384:B428,0)),G249&amp;""))),N("W6"))</f>
        <v/>
      </c>
      <c r="Z249" s="142" t="str">
        <f>IF(1=1,IF(X249="","",IF(AND(ISNUMBER(X249),X249&lt;1,Y249="kg"),MAX(1,ROUND(X249*1000,0)),IF(AND(ISNUMBER(X249),X249&lt;1,Y249="L"),MAX(1,ROUND(X249*100,0)),ROUND(X249,3)))),N("X24"))</f>
        <v/>
      </c>
      <c r="AA249" s="143" t="str">
        <f>IF(1=1,IF(X249="","",IF(AND(ISNUMBER(X249),X249&lt;1,Y249="kg"),"g",IF(AND(ISNUMBER(X249),X249&lt;1,Y249="L"),"cl",Y249))),N("Y24"))</f>
        <v/>
      </c>
      <c r="AB249" s="123" t="str">
        <f>IF(1=1,IF(E249="","",IF(F249="","A CONTROLER",IF(NOT(ISNUMBER(F249)),"TEXTE",IF(OR(W249="",W249&lt;=0),"COMMANDE COUVERTS INCOMPLETE",IF(G249="","UNITE MANQUANTE",IF(COUNTIF(B384:B428,AE249)=0,"UNITE A CONTROLER","OK")))))),N("Z6"))</f>
        <v/>
      </c>
      <c r="AD249" s="144" t="str">
        <f>IF(1=1,IF(E249="","",AD231),N("AB24"))</f>
        <v/>
      </c>
      <c r="AE249" s="125" t="str">
        <f>IF(1=1,IF(G249="","",UPPER(TRIM(SUBSTITUTE(SUBSTITUTE(G249&amp;"",CHAR(160)," ")," "," ")))),N("AC24"))</f>
        <v/>
      </c>
      <c r="AG249" s="5" t="s">
        <v>42</v>
      </c>
    </row>
    <row r="250" spans="1:33" ht="15.75" x14ac:dyDescent="0.25">
      <c r="A250" s="126" t="str">
        <f>IF(1=1,IF(E250="","",A231),N("A25"))</f>
        <v/>
      </c>
      <c r="B250" s="127" t="str">
        <f>IF(1=1,IF(E250="","",B231),N("B25"))</f>
        <v/>
      </c>
      <c r="C250" s="128"/>
      <c r="D250" s="129" t="str">
        <f>IF(ISBLANK(E250),"",LARGE(D231:D249,1)+1)</f>
        <v/>
      </c>
      <c r="E250" s="130"/>
      <c r="F250" s="131"/>
      <c r="G250" s="170"/>
      <c r="H250" s="105"/>
      <c r="I250" s="132" t="str">
        <f>IF(1=1,IF(E250="","",I231),N("H25"))</f>
        <v/>
      </c>
      <c r="J250" s="133" t="str">
        <f>IF(1=1,IF(E250="","",J231),N("I25"))</f>
        <v/>
      </c>
      <c r="K250" s="134" t="str">
        <f>IF(1=1,IF(E250="","",K231),N("J25"))</f>
        <v/>
      </c>
      <c r="L250" s="135" t="str">
        <f>IF(1=1,IF(OR(J250="",O250="",NOT(ISNUMBER(J250)),NOT(ISNUMBER(O250)),J250=0),"",O250/J250),N("L25"))</f>
        <v/>
      </c>
      <c r="M250" s="136" t="str">
        <f>IF(1=1,IF(OR(L250="",NOT(ISNUMBER(F250))),"",F250*L250*IFERROR(INDEX(D384:D428,MATCH(AE250,B384:B428,0)),1)),N("M13"))</f>
        <v/>
      </c>
      <c r="N250" s="137" t="str">
        <f>IF(1=1,IF(F250="","",IF(G250="","",IFERROR(INDEX(E384:E428,MATCH(AE250,B384:B428,0)),G250&amp;""))),N("N6"))</f>
        <v/>
      </c>
      <c r="O250" s="138" t="str">
        <f>IF(1=1,IF(E250="","",O231),N("K25"))</f>
        <v/>
      </c>
      <c r="P250" s="139" t="str">
        <f>IF(1=1,IF(M250="","",IF(AND(ISNUMBER(M250),M250&lt;1,N250="kg"),MAX(1,ROUND(M250*1000,0)),IF(AND(ISNUMBER(M250),M250&lt;1,N250="L"),MAX(1,ROUND(M250*100,0)),ROUND(M250,3)))),N("O25"))</f>
        <v/>
      </c>
      <c r="Q250" s="140" t="str">
        <f>IF(1=1,IF(M250="","",IF(AND(ISNUMBER(M250),M250&lt;1,N250="kg"),"g",IF(AND(ISNUMBER(M250),M250&lt;1,N250="L"),"cl",N250))),N("P25"))</f>
        <v/>
      </c>
      <c r="R250" s="161" t="str">
        <f>IF(1=1,IF(E250="","",IF(F250="","A CONTROLER",IF(NOT(ISNUMBER(F250)),"TEXTE",IF(OR(L250="",L250&lt;=0),"COMMANDE PRINCIPALE INCOMPLETE",IF(G250="","UNITE MANQUANTE",IF(COUNTIF(B384:B428,AE250)=0,"UNITE A CONTROLER","OK")))))),N("Q9"))</f>
        <v/>
      </c>
      <c r="S250" s="105"/>
      <c r="T250" s="141">
        <f t="shared" si="17"/>
        <v>0</v>
      </c>
      <c r="U250" s="133" t="str">
        <f>IF(1=1,IF(E250="","",U231),N("S25"))</f>
        <v/>
      </c>
      <c r="V250" s="133" t="str">
        <f>IF(1=1,IF(E250="","",V231),N("T25"))</f>
        <v/>
      </c>
      <c r="W250" s="135" t="str">
        <f>IF(1=1,IF(OR(U250="",V250="",NOT(ISNUMBER(U250)),NOT(ISNUMBER(V250)),U250=0),"",V250/U250),N("U25"))</f>
        <v/>
      </c>
      <c r="X250" s="136" t="str">
        <f>IF(1=1,IF(OR(W250="",NOT(ISNUMBER(F250))),"",F250*W250*IFERROR(INDEX(D384:D428,MATCH(AE250,B384:B428,0)),1)),N("V7"))</f>
        <v/>
      </c>
      <c r="Y250" s="137" t="str">
        <f>IF(1=1,IF(F250="","",IF(G250="","",IFERROR(INDEX(E384:E428,MATCH(AE250,B384:B428,0)),G250&amp;""))),N("W6"))</f>
        <v/>
      </c>
      <c r="Z250" s="142" t="str">
        <f>IF(1=1,IF(X250="","",IF(AND(ISNUMBER(X250),X250&lt;1,Y250="kg"),MAX(1,ROUND(X250*1000,0)),IF(AND(ISNUMBER(X250),X250&lt;1,Y250="L"),MAX(1,ROUND(X250*100,0)),ROUND(X250,3)))),N("X25"))</f>
        <v/>
      </c>
      <c r="AA250" s="143" t="str">
        <f>IF(1=1,IF(X250="","",IF(AND(ISNUMBER(X250),X250&lt;1,Y250="kg"),"g",IF(AND(ISNUMBER(X250),X250&lt;1,Y250="L"),"cl",Y250))),N("Y25"))</f>
        <v/>
      </c>
      <c r="AB250" s="123" t="str">
        <f>IF(1=1,IF(E250="","",IF(F250="","A CONTROLER",IF(NOT(ISNUMBER(F250)),"TEXTE",IF(OR(W250="",W250&lt;=0),"COMMANDE COUVERTS INCOMPLETE",IF(G250="","UNITE MANQUANTE",IF(COUNTIF(B384:B428,AE250)=0,"UNITE A CONTROLER","OK")))))),N("Z6"))</f>
        <v/>
      </c>
      <c r="AD250" s="144" t="str">
        <f>IF(1=1,IF(E250="","",AD231),N("AB25"))</f>
        <v/>
      </c>
      <c r="AE250" s="125" t="str">
        <f>IF(1=1,IF(G250="","",UPPER(TRIM(SUBSTITUTE(SUBSTITUTE(G250&amp;"",CHAR(160)," ")," "," ")))),N("AC25"))</f>
        <v/>
      </c>
      <c r="AG250" s="5" t="s">
        <v>43</v>
      </c>
    </row>
    <row r="251" spans="1:33" ht="15.75" x14ac:dyDescent="0.25">
      <c r="A251" s="126" t="str">
        <f>IF(1=1,IF(E251="","",A231),N("A26"))</f>
        <v/>
      </c>
      <c r="B251" s="127" t="str">
        <f>IF(1=1,IF(E251="","",B231),N("B26"))</f>
        <v/>
      </c>
      <c r="C251" s="128"/>
      <c r="D251" s="129" t="str">
        <f>IF(ISBLANK(E251),"",LARGE(D231:D250,1)+1)</f>
        <v/>
      </c>
      <c r="E251" s="130"/>
      <c r="F251" s="131"/>
      <c r="G251" s="170"/>
      <c r="H251" s="105"/>
      <c r="I251" s="132" t="str">
        <f>IF(1=1,IF(E251="","",I231),N("H26"))</f>
        <v/>
      </c>
      <c r="J251" s="133" t="str">
        <f>IF(1=1,IF(E251="","",J231),N("I26"))</f>
        <v/>
      </c>
      <c r="K251" s="134" t="str">
        <f>IF(1=1,IF(E251="","",K231),N("J26"))</f>
        <v/>
      </c>
      <c r="L251" s="135" t="str">
        <f>IF(1=1,IF(OR(J251="",O251="",NOT(ISNUMBER(J251)),NOT(ISNUMBER(O251)),J251=0),"",O251/J251),N("L26"))</f>
        <v/>
      </c>
      <c r="M251" s="136" t="str">
        <f>IF(1=1,IF(OR(L251="",NOT(ISNUMBER(F251))),"",F251*L251*IFERROR(INDEX(D384:D428,MATCH(AE251,B384:B428,0)),1)),N("M13"))</f>
        <v/>
      </c>
      <c r="N251" s="137" t="str">
        <f>IF(1=1,IF(F251="","",IF(G251="","",IFERROR(INDEX(E384:E428,MATCH(AE251,B384:B428,0)),G251&amp;""))),N("N6"))</f>
        <v/>
      </c>
      <c r="O251" s="138" t="str">
        <f>IF(1=1,IF(E251="","",O231),N("K26"))</f>
        <v/>
      </c>
      <c r="P251" s="139" t="str">
        <f>IF(1=1,IF(M251="","",IF(AND(ISNUMBER(M251),M251&lt;1,N251="kg"),MAX(1,ROUND(M251*1000,0)),IF(AND(ISNUMBER(M251),M251&lt;1,N251="L"),MAX(1,ROUND(M251*100,0)),ROUND(M251,3)))),N("O26"))</f>
        <v/>
      </c>
      <c r="Q251" s="140" t="str">
        <f>IF(1=1,IF(M251="","",IF(AND(ISNUMBER(M251),M251&lt;1,N251="kg"),"g",IF(AND(ISNUMBER(M251),M251&lt;1,N251="L"),"cl",N251))),N("P26"))</f>
        <v/>
      </c>
      <c r="R251" s="161" t="str">
        <f>IF(1=1,IF(E251="","",IF(F251="","A CONTROLER",IF(NOT(ISNUMBER(F251)),"TEXTE",IF(OR(L251="",L251&lt;=0),"COMMANDE PRINCIPALE INCOMPLETE",IF(G251="","UNITE MANQUANTE",IF(COUNTIF(B384:B428,AE251)=0,"UNITE A CONTROLER","OK")))))),N("Q9"))</f>
        <v/>
      </c>
      <c r="S251" s="105"/>
      <c r="T251" s="141">
        <f t="shared" si="17"/>
        <v>0</v>
      </c>
      <c r="U251" s="133" t="str">
        <f>IF(1=1,IF(E251="","",U231),N("S26"))</f>
        <v/>
      </c>
      <c r="V251" s="133" t="str">
        <f>IF(1=1,IF(E251="","",V231),N("T26"))</f>
        <v/>
      </c>
      <c r="W251" s="135" t="str">
        <f>IF(1=1,IF(OR(U251="",V251="",NOT(ISNUMBER(U251)),NOT(ISNUMBER(V251)),U251=0),"",V251/U251),N("U26"))</f>
        <v/>
      </c>
      <c r="X251" s="136" t="str">
        <f>IF(1=1,IF(OR(W251="",NOT(ISNUMBER(F251))),"",F251*W251*IFERROR(INDEX(D384:D428,MATCH(AE251,B384:B428,0)),1)),N("V7"))</f>
        <v/>
      </c>
      <c r="Y251" s="137" t="str">
        <f>IF(1=1,IF(F251="","",IF(G251="","",IFERROR(INDEX(E384:E428,MATCH(AE251,B384:B428,0)),G251&amp;""))),N("W6"))</f>
        <v/>
      </c>
      <c r="Z251" s="142" t="str">
        <f>IF(1=1,IF(X251="","",IF(AND(ISNUMBER(X251),X251&lt;1,Y251="kg"),MAX(1,ROUND(X251*1000,0)),IF(AND(ISNUMBER(X251),X251&lt;1,Y251="L"),MAX(1,ROUND(X251*100,0)),ROUND(X251,3)))),N("X26"))</f>
        <v/>
      </c>
      <c r="AA251" s="143" t="str">
        <f>IF(1=1,IF(X251="","",IF(AND(ISNUMBER(X251),X251&lt;1,Y251="kg"),"g",IF(AND(ISNUMBER(X251),X251&lt;1,Y251="L"),"cl",Y251))),N("Y26"))</f>
        <v/>
      </c>
      <c r="AB251" s="123" t="str">
        <f>IF(1=1,IF(E251="","",IF(F251="","A CONTROLER",IF(NOT(ISNUMBER(F251)),"TEXTE",IF(OR(W251="",W251&lt;=0),"COMMANDE COUVERTS INCOMPLETE",IF(G251="","UNITE MANQUANTE",IF(COUNTIF(B384:B428,AE251)=0,"UNITE A CONTROLER","OK")))))),N("Z6"))</f>
        <v/>
      </c>
      <c r="AD251" s="144" t="str">
        <f>IF(1=1,IF(E251="","",AD231),N("AB26"))</f>
        <v/>
      </c>
      <c r="AE251" s="125" t="str">
        <f>IF(1=1,IF(G251="","",UPPER(TRIM(SUBSTITUTE(SUBSTITUTE(G251&amp;"",CHAR(160)," ")," "," ")))),N("AC26"))</f>
        <v/>
      </c>
      <c r="AG251" s="5" t="s">
        <v>44</v>
      </c>
    </row>
    <row r="252" spans="1:33" ht="15.75" x14ac:dyDescent="0.25">
      <c r="A252" s="126" t="str">
        <f>IF(1=1,IF(E252="","",A231),N("A27"))</f>
        <v/>
      </c>
      <c r="B252" s="127" t="str">
        <f>IF(1=1,IF(E252="","",B231),N("B27"))</f>
        <v/>
      </c>
      <c r="C252" s="128"/>
      <c r="D252" s="129" t="str">
        <f>IF(ISBLANK(E252),"",LARGE(D231:D251,1)+1)</f>
        <v/>
      </c>
      <c r="E252" s="130"/>
      <c r="F252" s="131"/>
      <c r="G252" s="170"/>
      <c r="H252" s="105"/>
      <c r="I252" s="132" t="str">
        <f>IF(1=1,IF(E252="","",I231),N("H27"))</f>
        <v/>
      </c>
      <c r="J252" s="133" t="str">
        <f>IF(1=1,IF(E252="","",J231),N("I27"))</f>
        <v/>
      </c>
      <c r="K252" s="134" t="str">
        <f>IF(1=1,IF(E252="","",K231),N("J27"))</f>
        <v/>
      </c>
      <c r="L252" s="135" t="str">
        <f>IF(1=1,IF(OR(J252="",O252="",NOT(ISNUMBER(J252)),NOT(ISNUMBER(O252)),J252=0),"",O252/J252),N("L27"))</f>
        <v/>
      </c>
      <c r="M252" s="136" t="str">
        <f>IF(1=1,IF(OR(L252="",NOT(ISNUMBER(F252))),"",F252*L252*IFERROR(INDEX(D384:D428,MATCH(AE252,B384:B428,0)),1)),N("M13"))</f>
        <v/>
      </c>
      <c r="N252" s="137" t="str">
        <f>IF(1=1,IF(F252="","",IF(G252="","",IFERROR(INDEX(E384:E428,MATCH(AE252,B384:B428,0)),G252&amp;""))),N("N6"))</f>
        <v/>
      </c>
      <c r="O252" s="138" t="str">
        <f>IF(1=1,IF(E252="","",O231),N("K27"))</f>
        <v/>
      </c>
      <c r="P252" s="139" t="str">
        <f>IF(1=1,IF(M252="","",IF(AND(ISNUMBER(M252),M252&lt;1,N252="kg"),MAX(1,ROUND(M252*1000,0)),IF(AND(ISNUMBER(M252),M252&lt;1,N252="L"),MAX(1,ROUND(M252*100,0)),ROUND(M252,3)))),N("O27"))</f>
        <v/>
      </c>
      <c r="Q252" s="140" t="str">
        <f>IF(1=1,IF(M252="","",IF(AND(ISNUMBER(M252),M252&lt;1,N252="kg"),"g",IF(AND(ISNUMBER(M252),M252&lt;1,N252="L"),"cl",N252))),N("P27"))</f>
        <v/>
      </c>
      <c r="R252" s="161" t="str">
        <f>IF(1=1,IF(E252="","",IF(F252="","A CONTROLER",IF(NOT(ISNUMBER(F252)),"TEXTE",IF(OR(L252="",L252&lt;=0),"COMMANDE PRINCIPALE INCOMPLETE",IF(G252="","UNITE MANQUANTE",IF(COUNTIF(B384:B428,AE252)=0,"UNITE A CONTROLER","OK")))))),N("Q9"))</f>
        <v/>
      </c>
      <c r="S252" s="105"/>
      <c r="T252" s="141">
        <f t="shared" si="17"/>
        <v>0</v>
      </c>
      <c r="U252" s="133" t="str">
        <f>IF(1=1,IF(E252="","",U231),N("S27"))</f>
        <v/>
      </c>
      <c r="V252" s="133" t="str">
        <f>IF(1=1,IF(E252="","",V231),N("T27"))</f>
        <v/>
      </c>
      <c r="W252" s="135" t="str">
        <f>IF(1=1,IF(OR(U252="",V252="",NOT(ISNUMBER(U252)),NOT(ISNUMBER(V252)),U252=0),"",V252/U252),N("U27"))</f>
        <v/>
      </c>
      <c r="X252" s="136" t="str">
        <f>IF(1=1,IF(OR(W252="",NOT(ISNUMBER(F252))),"",F252*W252*IFERROR(INDEX(D384:D428,MATCH(AE252,B384:B428,0)),1)),N("V7"))</f>
        <v/>
      </c>
      <c r="Y252" s="137" t="str">
        <f>IF(1=1,IF(F252="","",IF(G252="","",IFERROR(INDEX(E384:E428,MATCH(AE252,B384:B428,0)),G252&amp;""))),N("W6"))</f>
        <v/>
      </c>
      <c r="Z252" s="142" t="str">
        <f>IF(1=1,IF(X252="","",IF(AND(ISNUMBER(X252),X252&lt;1,Y252="kg"),MAX(1,ROUND(X252*1000,0)),IF(AND(ISNUMBER(X252),X252&lt;1,Y252="L"),MAX(1,ROUND(X252*100,0)),ROUND(X252,3)))),N("X27"))</f>
        <v/>
      </c>
      <c r="AA252" s="143" t="str">
        <f>IF(1=1,IF(X252="","",IF(AND(ISNUMBER(X252),X252&lt;1,Y252="kg"),"g",IF(AND(ISNUMBER(X252),X252&lt;1,Y252="L"),"cl",Y252))),N("Y27"))</f>
        <v/>
      </c>
      <c r="AB252" s="123" t="str">
        <f>IF(1=1,IF(E252="","",IF(F252="","A CONTROLER",IF(NOT(ISNUMBER(F252)),"TEXTE",IF(OR(W252="",W252&lt;=0),"COMMANDE COUVERTS INCOMPLETE",IF(G252="","UNITE MANQUANTE",IF(COUNTIF(B384:B428,AE252)=0,"UNITE A CONTROLER","OK")))))),N("Z6"))</f>
        <v/>
      </c>
      <c r="AD252" s="144" t="str">
        <f>IF(1=1,IF(E252="","",AD231),N("AB27"))</f>
        <v/>
      </c>
      <c r="AE252" s="125" t="str">
        <f>IF(1=1,IF(G252="","",UPPER(TRIM(SUBSTITUTE(SUBSTITUTE(G252&amp;"",CHAR(160)," ")," "," ")))),N("AC27"))</f>
        <v/>
      </c>
      <c r="AG252" s="5" t="s">
        <v>45</v>
      </c>
    </row>
    <row r="253" spans="1:33" ht="15.75" x14ac:dyDescent="0.25">
      <c r="A253" s="126" t="str">
        <f>IF(1=1,IF(E253="","",A231),N("A28"))</f>
        <v/>
      </c>
      <c r="B253" s="127" t="str">
        <f>IF(1=1,IF(E253="","",B231),N("B28"))</f>
        <v/>
      </c>
      <c r="C253" s="128"/>
      <c r="D253" s="129" t="str">
        <f>IF(ISBLANK(E253),"",LARGE(D231:D252,1)+1)</f>
        <v/>
      </c>
      <c r="E253" s="130"/>
      <c r="F253" s="131"/>
      <c r="G253" s="170"/>
      <c r="H253" s="105"/>
      <c r="I253" s="132" t="str">
        <f>IF(1=1,IF(E253="","",I231),N("H28"))</f>
        <v/>
      </c>
      <c r="J253" s="133" t="str">
        <f>IF(1=1,IF(E253="","",J231),N("I28"))</f>
        <v/>
      </c>
      <c r="K253" s="134" t="str">
        <f>IF(1=1,IF(E253="","",K231),N("J28"))</f>
        <v/>
      </c>
      <c r="L253" s="135" t="str">
        <f>IF(1=1,IF(OR(J253="",O253="",NOT(ISNUMBER(J253)),NOT(ISNUMBER(O253)),J253=0),"",O253/J253),N("L28"))</f>
        <v/>
      </c>
      <c r="M253" s="136" t="str">
        <f>IF(1=1,IF(OR(L253="",NOT(ISNUMBER(F253))),"",F253*L253*IFERROR(INDEX(D384:D428,MATCH(AE253,B384:B428,0)),1)),N("M13"))</f>
        <v/>
      </c>
      <c r="N253" s="137" t="str">
        <f>IF(1=1,IF(F253="","",IF(G253="","",IFERROR(INDEX(E384:E428,MATCH(AE253,B384:B428,0)),G253&amp;""))),N("N6"))</f>
        <v/>
      </c>
      <c r="O253" s="138" t="str">
        <f>IF(1=1,IF(E253="","",O231),N("K28"))</f>
        <v/>
      </c>
      <c r="P253" s="139" t="str">
        <f>IF(1=1,IF(M253="","",IF(AND(ISNUMBER(M253),M253&lt;1,N253="kg"),MAX(1,ROUND(M253*1000,0)),IF(AND(ISNUMBER(M253),M253&lt;1,N253="L"),MAX(1,ROUND(M253*100,0)),ROUND(M253,3)))),N("O28"))</f>
        <v/>
      </c>
      <c r="Q253" s="140" t="str">
        <f>IF(1=1,IF(M253="","",IF(AND(ISNUMBER(M253),M253&lt;1,N253="kg"),"g",IF(AND(ISNUMBER(M253),M253&lt;1,N253="L"),"cl",N253))),N("P28"))</f>
        <v/>
      </c>
      <c r="R253" s="161" t="str">
        <f>IF(1=1,IF(E253="","",IF(F253="","A CONTROLER",IF(NOT(ISNUMBER(F253)),"TEXTE",IF(OR(L253="",L253&lt;=0),"COMMANDE PRINCIPALE INCOMPLETE",IF(G253="","UNITE MANQUANTE",IF(COUNTIF(B384:B428,AE253)=0,"UNITE A CONTROLER","OK")))))),N("Q9"))</f>
        <v/>
      </c>
      <c r="S253" s="105"/>
      <c r="T253" s="141">
        <f t="shared" si="17"/>
        <v>0</v>
      </c>
      <c r="U253" s="133" t="str">
        <f>IF(1=1,IF(E253="","",U231),N("S28"))</f>
        <v/>
      </c>
      <c r="V253" s="133" t="str">
        <f>IF(1=1,IF(E253="","",V231),N("T28"))</f>
        <v/>
      </c>
      <c r="W253" s="135" t="str">
        <f>IF(1=1,IF(OR(U253="",V253="",NOT(ISNUMBER(U253)),NOT(ISNUMBER(V253)),U253=0),"",V253/U253),N("U28"))</f>
        <v/>
      </c>
      <c r="X253" s="136" t="str">
        <f>IF(1=1,IF(OR(W253="",NOT(ISNUMBER(F253))),"",F253*W253*IFERROR(INDEX(D384:D428,MATCH(AE253,B384:B428,0)),1)),N("V7"))</f>
        <v/>
      </c>
      <c r="Y253" s="137" t="str">
        <f>IF(1=1,IF(F253="","",IF(G253="","",IFERROR(INDEX(E384:E428,MATCH(AE253,B384:B428,0)),G253&amp;""))),N("W6"))</f>
        <v/>
      </c>
      <c r="Z253" s="142" t="str">
        <f>IF(1=1,IF(X253="","",IF(AND(ISNUMBER(X253),X253&lt;1,Y253="kg"),MAX(1,ROUND(X253*1000,0)),IF(AND(ISNUMBER(X253),X253&lt;1,Y253="L"),MAX(1,ROUND(X253*100,0)),ROUND(X253,3)))),N("X28"))</f>
        <v/>
      </c>
      <c r="AA253" s="143" t="str">
        <f>IF(1=1,IF(X253="","",IF(AND(ISNUMBER(X253),X253&lt;1,Y253="kg"),"g",IF(AND(ISNUMBER(X253),X253&lt;1,Y253="L"),"cl",Y253))),N("Y28"))</f>
        <v/>
      </c>
      <c r="AB253" s="123" t="str">
        <f>IF(1=1,IF(E253="","",IF(F253="","A CONTROLER",IF(NOT(ISNUMBER(F253)),"TEXTE",IF(OR(W253="",W253&lt;=0),"COMMANDE COUVERTS INCOMPLETE",IF(G253="","UNITE MANQUANTE",IF(COUNTIF(B384:B428,AE253)=0,"UNITE A CONTROLER","OK")))))),N("Z6"))</f>
        <v/>
      </c>
      <c r="AD253" s="144" t="str">
        <f>IF(1=1,IF(E253="","",AD231),N("AB28"))</f>
        <v/>
      </c>
      <c r="AE253" s="125" t="str">
        <f>IF(1=1,IF(G253="","",UPPER(TRIM(SUBSTITUTE(SUBSTITUTE(G253&amp;"",CHAR(160)," ")," "," ")))),N("AC28"))</f>
        <v/>
      </c>
      <c r="AG253" s="5" t="s">
        <v>46</v>
      </c>
    </row>
    <row r="254" spans="1:33" ht="15.75" x14ac:dyDescent="0.25">
      <c r="A254" s="126" t="str">
        <f>IF(1=1,IF(E254="","",A231),N("A29"))</f>
        <v/>
      </c>
      <c r="B254" s="127" t="str">
        <f>IF(1=1,IF(E254="","",B231),N("B29"))</f>
        <v/>
      </c>
      <c r="C254" s="128"/>
      <c r="D254" s="129" t="str">
        <f>IF(ISBLANK(E254),"",LARGE(D231:D253,1)+1)</f>
        <v/>
      </c>
      <c r="E254" s="130"/>
      <c r="F254" s="131"/>
      <c r="G254" s="170"/>
      <c r="H254" s="105"/>
      <c r="I254" s="132" t="str">
        <f>IF(1=1,IF(E254="","",I231),N("H29"))</f>
        <v/>
      </c>
      <c r="J254" s="133" t="str">
        <f>IF(1=1,IF(E254="","",J231),N("I29"))</f>
        <v/>
      </c>
      <c r="K254" s="134" t="str">
        <f>IF(1=1,IF(E254="","",K231),N("J29"))</f>
        <v/>
      </c>
      <c r="L254" s="135" t="str">
        <f>IF(1=1,IF(OR(J254="",O254="",NOT(ISNUMBER(J254)),NOT(ISNUMBER(O254)),J254=0),"",O254/J254),N("L29"))</f>
        <v/>
      </c>
      <c r="M254" s="136" t="str">
        <f>IF(1=1,IF(OR(L254="",NOT(ISNUMBER(F254))),"",F254*L254*IFERROR(INDEX(D384:D428,MATCH(AE254,B384:B428,0)),1)),N("M13"))</f>
        <v/>
      </c>
      <c r="N254" s="137" t="str">
        <f>IF(1=1,IF(F254="","",IF(G254="","",IFERROR(INDEX(E384:E428,MATCH(AE254,B384:B428,0)),G254&amp;""))),N("N6"))</f>
        <v/>
      </c>
      <c r="O254" s="138" t="str">
        <f>IF(1=1,IF(E254="","",O231),N("K29"))</f>
        <v/>
      </c>
      <c r="P254" s="139" t="str">
        <f>IF(1=1,IF(M254="","",IF(AND(ISNUMBER(M254),M254&lt;1,N254="kg"),MAX(1,ROUND(M254*1000,0)),IF(AND(ISNUMBER(M254),M254&lt;1,N254="L"),MAX(1,ROUND(M254*100,0)),ROUND(M254,3)))),N("O29"))</f>
        <v/>
      </c>
      <c r="Q254" s="140" t="str">
        <f>IF(1=1,IF(M254="","",IF(AND(ISNUMBER(M254),M254&lt;1,N254="kg"),"g",IF(AND(ISNUMBER(M254),M254&lt;1,N254="L"),"cl",N254))),N("P29"))</f>
        <v/>
      </c>
      <c r="R254" s="161" t="str">
        <f>IF(1=1,IF(E254="","",IF(F254="","A CONTROLER",IF(NOT(ISNUMBER(F254)),"TEXTE",IF(OR(L254="",L254&lt;=0),"COMMANDE PRINCIPALE INCOMPLETE",IF(G254="","UNITE MANQUANTE",IF(COUNTIF(B384:B428,AE254)=0,"UNITE A CONTROLER","OK")))))),N("Q9"))</f>
        <v/>
      </c>
      <c r="S254" s="105"/>
      <c r="T254" s="141">
        <f t="shared" si="17"/>
        <v>0</v>
      </c>
      <c r="U254" s="133" t="str">
        <f>IF(1=1,IF(E254="","",U231),N("S29"))</f>
        <v/>
      </c>
      <c r="V254" s="133" t="str">
        <f>IF(1=1,IF(E254="","",V231),N("T29"))</f>
        <v/>
      </c>
      <c r="W254" s="135" t="str">
        <f>IF(1=1,IF(OR(U254="",V254="",NOT(ISNUMBER(U254)),NOT(ISNUMBER(V254)),U254=0),"",V254/U254),N("U29"))</f>
        <v/>
      </c>
      <c r="X254" s="136" t="str">
        <f>IF(1=1,IF(OR(W254="",NOT(ISNUMBER(F254))),"",F254*W254*IFERROR(INDEX(D384:D428,MATCH(AE254,B384:B428,0)),1)),N("V7"))</f>
        <v/>
      </c>
      <c r="Y254" s="137" t="str">
        <f>IF(1=1,IF(F254="","",IF(G254="","",IFERROR(INDEX(E384:E428,MATCH(AE254,B384:B428,0)),G254&amp;""))),N("W6"))</f>
        <v/>
      </c>
      <c r="Z254" s="142" t="str">
        <f>IF(1=1,IF(X254="","",IF(AND(ISNUMBER(X254),X254&lt;1,Y254="kg"),MAX(1,ROUND(X254*1000,0)),IF(AND(ISNUMBER(X254),X254&lt;1,Y254="L"),MAX(1,ROUND(X254*100,0)),ROUND(X254,3)))),N("X29"))</f>
        <v/>
      </c>
      <c r="AA254" s="143" t="str">
        <f>IF(1=1,IF(X254="","",IF(AND(ISNUMBER(X254),X254&lt;1,Y254="kg"),"g",IF(AND(ISNUMBER(X254),X254&lt;1,Y254="L"),"cl",Y254))),N("Y29"))</f>
        <v/>
      </c>
      <c r="AB254" s="123" t="str">
        <f>IF(1=1,IF(E254="","",IF(F254="","A CONTROLER",IF(NOT(ISNUMBER(F254)),"TEXTE",IF(OR(W254="",W254&lt;=0),"COMMANDE COUVERTS INCOMPLETE",IF(G254="","UNITE MANQUANTE",IF(COUNTIF(B384:B428,AE254)=0,"UNITE A CONTROLER","OK")))))),N("Z6"))</f>
        <v/>
      </c>
      <c r="AD254" s="144" t="str">
        <f>IF(1=1,IF(E254="","",AD231),N("AB29"))</f>
        <v/>
      </c>
      <c r="AE254" s="125" t="str">
        <f>IF(1=1,IF(G254="","",UPPER(TRIM(SUBSTITUTE(SUBSTITUTE(G254&amp;"",CHAR(160)," ")," "," ")))),N("AC29"))</f>
        <v/>
      </c>
      <c r="AG254" s="5" t="s">
        <v>47</v>
      </c>
    </row>
    <row r="255" spans="1:33" ht="15.75" x14ac:dyDescent="0.25">
      <c r="A255" s="126" t="str">
        <f>IF(1=1,IF(E255="","",A231),N("A30"))</f>
        <v/>
      </c>
      <c r="B255" s="127" t="str">
        <f>IF(1=1,IF(E255="","",B231),N("B30"))</f>
        <v/>
      </c>
      <c r="C255" s="128"/>
      <c r="D255" s="129" t="str">
        <f>IF(ISBLANK(E255),"",LARGE(D231:D254,1)+1)</f>
        <v/>
      </c>
      <c r="E255" s="130"/>
      <c r="F255" s="131"/>
      <c r="G255" s="170"/>
      <c r="H255" s="105"/>
      <c r="I255" s="132" t="str">
        <f>IF(1=1,IF(E255="","",I231),N("H30"))</f>
        <v/>
      </c>
      <c r="J255" s="133" t="str">
        <f>IF(1=1,IF(E255="","",J231),N("I30"))</f>
        <v/>
      </c>
      <c r="K255" s="134" t="str">
        <f>IF(1=1,IF(E255="","",K231),N("J30"))</f>
        <v/>
      </c>
      <c r="L255" s="135" t="str">
        <f>IF(1=1,IF(OR(J255="",O255="",NOT(ISNUMBER(J255)),NOT(ISNUMBER(O255)),J255=0),"",O255/J255),N("L30"))</f>
        <v/>
      </c>
      <c r="M255" s="136" t="str">
        <f>IF(1=1,IF(OR(L255="",NOT(ISNUMBER(F255))),"",F255*L255*IFERROR(INDEX(D384:D428,MATCH(AE255,B384:B428,0)),1)),N("M13"))</f>
        <v/>
      </c>
      <c r="N255" s="137" t="str">
        <f>IF(1=1,IF(F255="","",IF(G255="","",IFERROR(INDEX(E384:E428,MATCH(AE255,B384:B428,0)),G255&amp;""))),N("N6"))</f>
        <v/>
      </c>
      <c r="O255" s="138" t="str">
        <f>IF(1=1,IF(E255="","",O231),N("K30"))</f>
        <v/>
      </c>
      <c r="P255" s="139" t="str">
        <f>IF(1=1,IF(M255="","",IF(AND(ISNUMBER(M255),M255&lt;1,N255="kg"),MAX(1,ROUND(M255*1000,0)),IF(AND(ISNUMBER(M255),M255&lt;1,N255="L"),MAX(1,ROUND(M255*100,0)),ROUND(M255,3)))),N("O30"))</f>
        <v/>
      </c>
      <c r="Q255" s="140" t="str">
        <f>IF(1=1,IF(M255="","",IF(AND(ISNUMBER(M255),M255&lt;1,N255="kg"),"g",IF(AND(ISNUMBER(M255),M255&lt;1,N255="L"),"cl",N255))),N("P30"))</f>
        <v/>
      </c>
      <c r="R255" s="161" t="str">
        <f>IF(1=1,IF(E255="","",IF(F255="","A CONTROLER",IF(NOT(ISNUMBER(F255)),"TEXTE",IF(OR(L255="",L255&lt;=0),"COMMANDE PRINCIPALE INCOMPLETE",IF(G255="","UNITE MANQUANTE",IF(COUNTIF(B384:B428,AE255)=0,"UNITE A CONTROLER","OK")))))),N("Q9"))</f>
        <v/>
      </c>
      <c r="S255" s="105"/>
      <c r="T255" s="141">
        <f t="shared" si="17"/>
        <v>0</v>
      </c>
      <c r="U255" s="133" t="str">
        <f>IF(1=1,IF(E255="","",U231),N("S30"))</f>
        <v/>
      </c>
      <c r="V255" s="133" t="str">
        <f>IF(1=1,IF(E255="","",V231),N("T30"))</f>
        <v/>
      </c>
      <c r="W255" s="135" t="str">
        <f>IF(1=1,IF(OR(U255="",V255="",NOT(ISNUMBER(U255)),NOT(ISNUMBER(V255)),U255=0),"",V255/U255),N("U30"))</f>
        <v/>
      </c>
      <c r="X255" s="136" t="str">
        <f>IF(1=1,IF(OR(W255="",NOT(ISNUMBER(F255))),"",F255*W255*IFERROR(INDEX(D384:D428,MATCH(AE255,B384:B428,0)),1)),N("V7"))</f>
        <v/>
      </c>
      <c r="Y255" s="137" t="str">
        <f>IF(1=1,IF(F255="","",IF(G255="","",IFERROR(INDEX(E384:E428,MATCH(AE255,B384:B428,0)),G255&amp;""))),N("W6"))</f>
        <v/>
      </c>
      <c r="Z255" s="142" t="str">
        <f>IF(1=1,IF(X255="","",IF(AND(ISNUMBER(X255),X255&lt;1,Y255="kg"),MAX(1,ROUND(X255*1000,0)),IF(AND(ISNUMBER(X255),X255&lt;1,Y255="L"),MAX(1,ROUND(X255*100,0)),ROUND(X255,3)))),N("X30"))</f>
        <v/>
      </c>
      <c r="AA255" s="143" t="str">
        <f>IF(1=1,IF(X255="","",IF(AND(ISNUMBER(X255),X255&lt;1,Y255="kg"),"g",IF(AND(ISNUMBER(X255),X255&lt;1,Y255="L"),"cl",Y255))),N("Y30"))</f>
        <v/>
      </c>
      <c r="AB255" s="123" t="str">
        <f>IF(1=1,IF(E255="","",IF(F255="","A CONTROLER",IF(NOT(ISNUMBER(F255)),"TEXTE",IF(OR(W255="",W255&lt;=0),"COMMANDE COUVERTS INCOMPLETE",IF(G255="","UNITE MANQUANTE",IF(COUNTIF(B384:B428,AE255)=0,"UNITE A CONTROLER","OK")))))),N("Z6"))</f>
        <v/>
      </c>
      <c r="AD255" s="144" t="str">
        <f>IF(1=1,IF(E255="","",AD231),N("AB30"))</f>
        <v/>
      </c>
      <c r="AE255" s="125" t="str">
        <f>IF(1=1,IF(G255="","",UPPER(TRIM(SUBSTITUTE(SUBSTITUTE(G255&amp;"",CHAR(160)," ")," "," ")))),N("AC30"))</f>
        <v/>
      </c>
      <c r="AG255" s="5" t="s">
        <v>48</v>
      </c>
    </row>
    <row r="256" spans="1:33" ht="15.75" x14ac:dyDescent="0.25">
      <c r="A256" s="126" t="str">
        <f>IF(1=1,IF(E256="","",A231),N("A31"))</f>
        <v/>
      </c>
      <c r="B256" s="127" t="str">
        <f>IF(1=1,IF(E256="","",B231),N("B31"))</f>
        <v/>
      </c>
      <c r="C256" s="128"/>
      <c r="D256" s="129" t="str">
        <f>IF(ISBLANK(E256),"",LARGE(D231:D255,1)+1)</f>
        <v/>
      </c>
      <c r="E256" s="130"/>
      <c r="F256" s="131"/>
      <c r="G256" s="170"/>
      <c r="H256" s="105"/>
      <c r="I256" s="132" t="str">
        <f>IF(1=1,IF(E256="","",I231),N("H31"))</f>
        <v/>
      </c>
      <c r="J256" s="133" t="str">
        <f>IF(1=1,IF(E256="","",J231),N("I31"))</f>
        <v/>
      </c>
      <c r="K256" s="134" t="str">
        <f>IF(1=1,IF(E256="","",K231),N("J31"))</f>
        <v/>
      </c>
      <c r="L256" s="135" t="str">
        <f>IF(1=1,IF(OR(J256="",O256="",NOT(ISNUMBER(J256)),NOT(ISNUMBER(O256)),J256=0),"",O256/J256),N("L31"))</f>
        <v/>
      </c>
      <c r="M256" s="136" t="str">
        <f>IF(1=1,IF(OR(L256="",NOT(ISNUMBER(F256))),"",F256*L256*IFERROR(INDEX(D384:D428,MATCH(AE256,B384:B428,0)),1)),N("M13"))</f>
        <v/>
      </c>
      <c r="N256" s="137" t="str">
        <f>IF(1=1,IF(F256="","",IF(G256="","",IFERROR(INDEX(E384:E428,MATCH(AE256,B384:B428,0)),G256&amp;""))),N("N6"))</f>
        <v/>
      </c>
      <c r="O256" s="138" t="str">
        <f>IF(1=1,IF(E256="","",O231),N("K31"))</f>
        <v/>
      </c>
      <c r="P256" s="139" t="str">
        <f>IF(1=1,IF(M256="","",IF(AND(ISNUMBER(M256),M256&lt;1,N256="kg"),MAX(1,ROUND(M256*1000,0)),IF(AND(ISNUMBER(M256),M256&lt;1,N256="L"),MAX(1,ROUND(M256*100,0)),ROUND(M256,3)))),N("O31"))</f>
        <v/>
      </c>
      <c r="Q256" s="140" t="str">
        <f>IF(1=1,IF(M256="","",IF(AND(ISNUMBER(M256),M256&lt;1,N256="kg"),"g",IF(AND(ISNUMBER(M256),M256&lt;1,N256="L"),"cl",N256))),N("P31"))</f>
        <v/>
      </c>
      <c r="R256" s="161" t="str">
        <f>IF(1=1,IF(E256="","",IF(F256="","A CONTROLER",IF(NOT(ISNUMBER(F256)),"TEXTE",IF(OR(L256="",L256&lt;=0),"COMMANDE PRINCIPALE INCOMPLETE",IF(G256="","UNITE MANQUANTE",IF(COUNTIF(B384:B428,AE256)=0,"UNITE A CONTROLER","OK")))))),N("Q9"))</f>
        <v/>
      </c>
      <c r="S256" s="105"/>
      <c r="T256" s="141">
        <f t="shared" si="17"/>
        <v>0</v>
      </c>
      <c r="U256" s="133" t="str">
        <f>IF(1=1,IF(E256="","",U231),N("S31"))</f>
        <v/>
      </c>
      <c r="V256" s="133" t="str">
        <f>IF(1=1,IF(E256="","",V231),N("T31"))</f>
        <v/>
      </c>
      <c r="W256" s="135" t="str">
        <f>IF(1=1,IF(OR(U256="",V256="",NOT(ISNUMBER(U256)),NOT(ISNUMBER(V256)),U256=0),"",V256/U256),N("U31"))</f>
        <v/>
      </c>
      <c r="X256" s="136" t="str">
        <f>IF(1=1,IF(OR(W256="",NOT(ISNUMBER(F256))),"",F256*W256*IFERROR(INDEX(D384:D428,MATCH(AE256,B384:B428,0)),1)),N("V7"))</f>
        <v/>
      </c>
      <c r="Y256" s="137" t="str">
        <f>IF(1=1,IF(F256="","",IF(G256="","",IFERROR(INDEX(E384:E428,MATCH(AE256,B384:B428,0)),G256&amp;""))),N("W6"))</f>
        <v/>
      </c>
      <c r="Z256" s="142" t="str">
        <f>IF(1=1,IF(X256="","",IF(AND(ISNUMBER(X256),X256&lt;1,Y256="kg"),MAX(1,ROUND(X256*1000,0)),IF(AND(ISNUMBER(X256),X256&lt;1,Y256="L"),MAX(1,ROUND(X256*100,0)),ROUND(X256,3)))),N("X31"))</f>
        <v/>
      </c>
      <c r="AA256" s="143" t="str">
        <f>IF(1=1,IF(X256="","",IF(AND(ISNUMBER(X256),X256&lt;1,Y256="kg"),"g",IF(AND(ISNUMBER(X256),X256&lt;1,Y256="L"),"cl",Y256))),N("Y31"))</f>
        <v/>
      </c>
      <c r="AB256" s="123" t="str">
        <f>IF(1=1,IF(E256="","",IF(F256="","A CONTROLER",IF(NOT(ISNUMBER(F256)),"TEXTE",IF(OR(W256="",W256&lt;=0),"COMMANDE COUVERTS INCOMPLETE",IF(G256="","UNITE MANQUANTE",IF(COUNTIF(B384:B428,AE256)=0,"UNITE A CONTROLER","OK")))))),N("Z6"))</f>
        <v/>
      </c>
      <c r="AD256" s="144" t="str">
        <f>IF(1=1,IF(E256="","",AD231),N("AB31"))</f>
        <v/>
      </c>
      <c r="AE256" s="125" t="str">
        <f>IF(1=1,IF(G256="","",UPPER(TRIM(SUBSTITUTE(SUBSTITUTE(G256&amp;"",CHAR(160)," ")," "," ")))),N("AC31"))</f>
        <v/>
      </c>
      <c r="AG256" s="5" t="s">
        <v>49</v>
      </c>
    </row>
    <row r="257" spans="1:33" ht="15.75" x14ac:dyDescent="0.25">
      <c r="A257" s="126" t="str">
        <f>IF(1=1,IF(E257="","",A231),N("A32"))</f>
        <v/>
      </c>
      <c r="B257" s="127" t="str">
        <f>IF(1=1,IF(E257="","",B231),N("B32"))</f>
        <v/>
      </c>
      <c r="C257" s="128"/>
      <c r="D257" s="129" t="str">
        <f>IF(ISBLANK(E257),"",LARGE(D231:D256,1)+1)</f>
        <v/>
      </c>
      <c r="E257" s="130"/>
      <c r="F257" s="131"/>
      <c r="G257" s="170"/>
      <c r="H257" s="105"/>
      <c r="I257" s="132" t="str">
        <f>IF(1=1,IF(E257="","",I231),N("H32"))</f>
        <v/>
      </c>
      <c r="J257" s="133" t="str">
        <f>IF(1=1,IF(E257="","",J231),N("I32"))</f>
        <v/>
      </c>
      <c r="K257" s="134" t="str">
        <f>IF(1=1,IF(E257="","",K231),N("J32"))</f>
        <v/>
      </c>
      <c r="L257" s="135" t="str">
        <f>IF(1=1,IF(OR(J257="",O257="",NOT(ISNUMBER(J257)),NOT(ISNUMBER(O257)),J257=0),"",O257/J257),N("L32"))</f>
        <v/>
      </c>
      <c r="M257" s="136" t="str">
        <f>IF(1=1,IF(OR(L257="",NOT(ISNUMBER(F257))),"",F257*L257*IFERROR(INDEX(D384:D428,MATCH(AE257,B384:B428,0)),1)),N("M13"))</f>
        <v/>
      </c>
      <c r="N257" s="137" t="str">
        <f>IF(1=1,IF(F257="","",IF(G257="","",IFERROR(INDEX(E384:E428,MATCH(AE257,B384:B428,0)),G257&amp;""))),N("N6"))</f>
        <v/>
      </c>
      <c r="O257" s="138" t="str">
        <f>IF(1=1,IF(E257="","",O231),N("K32"))</f>
        <v/>
      </c>
      <c r="P257" s="139" t="str">
        <f>IF(1=1,IF(M257="","",IF(AND(ISNUMBER(M257),M257&lt;1,N257="kg"),MAX(1,ROUND(M257*1000,0)),IF(AND(ISNUMBER(M257),M257&lt;1,N257="L"),MAX(1,ROUND(M257*100,0)),ROUND(M257,3)))),N("O32"))</f>
        <v/>
      </c>
      <c r="Q257" s="140" t="str">
        <f>IF(1=1,IF(M257="","",IF(AND(ISNUMBER(M257),M257&lt;1,N257="kg"),"g",IF(AND(ISNUMBER(M257),M257&lt;1,N257="L"),"cl",N257))),N("P32"))</f>
        <v/>
      </c>
      <c r="R257" s="161" t="str">
        <f>IF(1=1,IF(E257="","",IF(F257="","A CONTROLER",IF(NOT(ISNUMBER(F257)),"TEXTE",IF(OR(L257="",L257&lt;=0),"COMMANDE PRINCIPALE INCOMPLETE",IF(G257="","UNITE MANQUANTE",IF(COUNTIF(B384:B428,AE257)=0,"UNITE A CONTROLER","OK")))))),N("Q9"))</f>
        <v/>
      </c>
      <c r="S257" s="105"/>
      <c r="T257" s="141">
        <f t="shared" si="17"/>
        <v>0</v>
      </c>
      <c r="U257" s="133" t="str">
        <f>IF(1=1,IF(E257="","",U231),N("S32"))</f>
        <v/>
      </c>
      <c r="V257" s="133" t="str">
        <f>IF(1=1,IF(E257="","",V231),N("T32"))</f>
        <v/>
      </c>
      <c r="W257" s="135" t="str">
        <f>IF(1=1,IF(OR(U257="",V257="",NOT(ISNUMBER(U257)),NOT(ISNUMBER(V257)),U257=0),"",V257/U257),N("U32"))</f>
        <v/>
      </c>
      <c r="X257" s="136" t="str">
        <f>IF(1=1,IF(OR(W257="",NOT(ISNUMBER(F257))),"",F257*W257*IFERROR(INDEX(D384:D428,MATCH(AE257,B384:B428,0)),1)),N("V7"))</f>
        <v/>
      </c>
      <c r="Y257" s="137" t="str">
        <f>IF(1=1,IF(F257="","",IF(G257="","",IFERROR(INDEX(E384:E428,MATCH(AE257,B384:B428,0)),G257&amp;""))),N("W6"))</f>
        <v/>
      </c>
      <c r="Z257" s="142" t="str">
        <f>IF(1=1,IF(X257="","",IF(AND(ISNUMBER(X257),X257&lt;1,Y257="kg"),MAX(1,ROUND(X257*1000,0)),IF(AND(ISNUMBER(X257),X257&lt;1,Y257="L"),MAX(1,ROUND(X257*100,0)),ROUND(X257,3)))),N("X32"))</f>
        <v/>
      </c>
      <c r="AA257" s="143" t="str">
        <f>IF(1=1,IF(X257="","",IF(AND(ISNUMBER(X257),X257&lt;1,Y257="kg"),"g",IF(AND(ISNUMBER(X257),X257&lt;1,Y257="L"),"cl",Y257))),N("Y32"))</f>
        <v/>
      </c>
      <c r="AB257" s="123" t="str">
        <f>IF(1=1,IF(E257="","",IF(F257="","A CONTROLER",IF(NOT(ISNUMBER(F257)),"TEXTE",IF(OR(W257="",W257&lt;=0),"COMMANDE COUVERTS INCOMPLETE",IF(G257="","UNITE MANQUANTE",IF(COUNTIF(B384:B428,AE257)=0,"UNITE A CONTROLER","OK")))))),N("Z6"))</f>
        <v/>
      </c>
      <c r="AD257" s="144" t="str">
        <f>IF(1=1,IF(E257="","",AD231),N("AB32"))</f>
        <v/>
      </c>
      <c r="AE257" s="125" t="str">
        <f>IF(1=1,IF(G257="","",UPPER(TRIM(SUBSTITUTE(SUBSTITUTE(G257&amp;"",CHAR(160)," ")," "," ")))),N("AC32"))</f>
        <v/>
      </c>
      <c r="AG257" s="5" t="s">
        <v>50</v>
      </c>
    </row>
    <row r="258" spans="1:33" ht="15.75" x14ac:dyDescent="0.25">
      <c r="A258" s="126" t="str">
        <f>IF(1=1,IF(E258="","",A231),N("A33"))</f>
        <v/>
      </c>
      <c r="B258" s="127" t="str">
        <f>IF(1=1,IF(E258="","",B231),N("B33"))</f>
        <v/>
      </c>
      <c r="C258" s="128"/>
      <c r="D258" s="129" t="str">
        <f>IF(ISBLANK(E258),"",LARGE(D231:D257,1)+1)</f>
        <v/>
      </c>
      <c r="E258" s="130"/>
      <c r="F258" s="131"/>
      <c r="G258" s="170"/>
      <c r="H258" s="105"/>
      <c r="I258" s="132" t="str">
        <f>IF(1=1,IF(E258="","",I231),N("H33"))</f>
        <v/>
      </c>
      <c r="J258" s="133" t="str">
        <f>IF(1=1,IF(E258="","",J231),N("I33"))</f>
        <v/>
      </c>
      <c r="K258" s="134" t="str">
        <f>IF(1=1,IF(E258="","",K231),N("J33"))</f>
        <v/>
      </c>
      <c r="L258" s="135" t="str">
        <f>IF(1=1,IF(OR(J258="",O258="",NOT(ISNUMBER(J258)),NOT(ISNUMBER(O258)),J258=0),"",O258/J258),N("L33"))</f>
        <v/>
      </c>
      <c r="M258" s="136" t="str">
        <f>IF(1=1,IF(OR(L258="",NOT(ISNUMBER(F258))),"",F258*L258*IFERROR(INDEX(D384:D428,MATCH(AE258,B384:B428,0)),1)),N("M13"))</f>
        <v/>
      </c>
      <c r="N258" s="137" t="str">
        <f>IF(1=1,IF(F258="","",IF(G258="","",IFERROR(INDEX(E384:E428,MATCH(AE258,B384:B428,0)),G258&amp;""))),N("N6"))</f>
        <v/>
      </c>
      <c r="O258" s="138" t="str">
        <f>IF(1=1,IF(E258="","",O231),N("K33"))</f>
        <v/>
      </c>
      <c r="P258" s="139" t="str">
        <f>IF(1=1,IF(M258="","",IF(AND(ISNUMBER(M258),M258&lt;1,N258="kg"),MAX(1,ROUND(M258*1000,0)),IF(AND(ISNUMBER(M258),M258&lt;1,N258="L"),MAX(1,ROUND(M258*100,0)),ROUND(M258,3)))),N("O33"))</f>
        <v/>
      </c>
      <c r="Q258" s="140" t="str">
        <f>IF(1=1,IF(M258="","",IF(AND(ISNUMBER(M258),M258&lt;1,N258="kg"),"g",IF(AND(ISNUMBER(M258),M258&lt;1,N258="L"),"cl",N258))),N("P33"))</f>
        <v/>
      </c>
      <c r="R258" s="161" t="str">
        <f>IF(1=1,IF(E258="","",IF(F258="","A CONTROLER",IF(NOT(ISNUMBER(F258)),"TEXTE",IF(OR(L258="",L258&lt;=0),"COMMANDE PRINCIPALE INCOMPLETE",IF(G258="","UNITE MANQUANTE",IF(COUNTIF(B384:B428,AE258)=0,"UNITE A CONTROLER","OK")))))),N("Q9"))</f>
        <v/>
      </c>
      <c r="S258" s="105"/>
      <c r="T258" s="141">
        <f t="shared" si="17"/>
        <v>0</v>
      </c>
      <c r="U258" s="133" t="str">
        <f>IF(1=1,IF(E258="","",U231),N("S33"))</f>
        <v/>
      </c>
      <c r="V258" s="133" t="str">
        <f>IF(1=1,IF(E258="","",V231),N("T33"))</f>
        <v/>
      </c>
      <c r="W258" s="135" t="str">
        <f>IF(1=1,IF(OR(U258="",V258="",NOT(ISNUMBER(U258)),NOT(ISNUMBER(V258)),U258=0),"",V258/U258),N("U33"))</f>
        <v/>
      </c>
      <c r="X258" s="136" t="str">
        <f>IF(1=1,IF(OR(W258="",NOT(ISNUMBER(F258))),"",F258*W258*IFERROR(INDEX(D384:D428,MATCH(AE258,B384:B428,0)),1)),N("V7"))</f>
        <v/>
      </c>
      <c r="Y258" s="137" t="str">
        <f>IF(1=1,IF(F258="","",IF(G258="","",IFERROR(INDEX(E384:E428,MATCH(AE258,B384:B428,0)),G258&amp;""))),N("W6"))</f>
        <v/>
      </c>
      <c r="Z258" s="142" t="str">
        <f>IF(1=1,IF(X258="","",IF(AND(ISNUMBER(X258),X258&lt;1,Y258="kg"),MAX(1,ROUND(X258*1000,0)),IF(AND(ISNUMBER(X258),X258&lt;1,Y258="L"),MAX(1,ROUND(X258*100,0)),ROUND(X258,3)))),N("X33"))</f>
        <v/>
      </c>
      <c r="AA258" s="143" t="str">
        <f>IF(1=1,IF(X258="","",IF(AND(ISNUMBER(X258),X258&lt;1,Y258="kg"),"g",IF(AND(ISNUMBER(X258),X258&lt;1,Y258="L"),"cl",Y258))),N("Y33"))</f>
        <v/>
      </c>
      <c r="AB258" s="123" t="str">
        <f>IF(1=1,IF(E258="","",IF(F258="","A CONTROLER",IF(NOT(ISNUMBER(F258)),"TEXTE",IF(OR(W258="",W258&lt;=0),"COMMANDE COUVERTS INCOMPLETE",IF(G258="","UNITE MANQUANTE",IF(COUNTIF(B384:B428,AE258)=0,"UNITE A CONTROLER","OK")))))),N("Z6"))</f>
        <v/>
      </c>
      <c r="AD258" s="144" t="str">
        <f>IF(1=1,IF(E258="","",AD231),N("AB33"))</f>
        <v/>
      </c>
      <c r="AE258" s="125" t="str">
        <f>IF(1=1,IF(G258="","",UPPER(TRIM(SUBSTITUTE(SUBSTITUTE(G258&amp;"",CHAR(160)," ")," "," ")))),N("AC33"))</f>
        <v/>
      </c>
      <c r="AG258" s="244" t="s">
        <v>51</v>
      </c>
    </row>
    <row r="259" spans="1:33" ht="15.75" x14ac:dyDescent="0.25">
      <c r="A259" s="126" t="str">
        <f>IF(1=1,IF(E259="","",A231),N("A34"))</f>
        <v/>
      </c>
      <c r="B259" s="127" t="str">
        <f>IF(1=1,IF(E259="","",B231),N("B34"))</f>
        <v/>
      </c>
      <c r="C259" s="128"/>
      <c r="D259" s="129" t="str">
        <f>IF(ISBLANK(E259),"",LARGE(D231:D258,1)+1)</f>
        <v/>
      </c>
      <c r="E259" s="130"/>
      <c r="F259" s="131"/>
      <c r="G259" s="170"/>
      <c r="H259" s="105"/>
      <c r="I259" s="132" t="str">
        <f>IF(1=1,IF(E259="","",I231),N("H34"))</f>
        <v/>
      </c>
      <c r="J259" s="133" t="str">
        <f>IF(1=1,IF(E259="","",J231),N("I34"))</f>
        <v/>
      </c>
      <c r="K259" s="134" t="str">
        <f>IF(1=1,IF(E259="","",K231),N("J34"))</f>
        <v/>
      </c>
      <c r="L259" s="135" t="str">
        <f>IF(1=1,IF(OR(J259="",O259="",NOT(ISNUMBER(J259)),NOT(ISNUMBER(O259)),J259=0),"",O259/J259),N("L34"))</f>
        <v/>
      </c>
      <c r="M259" s="136" t="str">
        <f>IF(1=1,IF(OR(L259="",NOT(ISNUMBER(F259))),"",F259*L259*IFERROR(INDEX(D384:D428,MATCH(AE259,B384:B428,0)),1)),N("M13"))</f>
        <v/>
      </c>
      <c r="N259" s="137" t="str">
        <f>IF(1=1,IF(F259="","",IF(G259="","",IFERROR(INDEX(E384:E428,MATCH(AE259,B384:B428,0)),G259&amp;""))),N("N6"))</f>
        <v/>
      </c>
      <c r="O259" s="138" t="str">
        <f>IF(1=1,IF(E259="","",O231),N("K34"))</f>
        <v/>
      </c>
      <c r="P259" s="139" t="str">
        <f>IF(1=1,IF(M259="","",IF(AND(ISNUMBER(M259),M259&lt;1,N259="kg"),MAX(1,ROUND(M259*1000,0)),IF(AND(ISNUMBER(M259),M259&lt;1,N259="L"),MAX(1,ROUND(M259*100,0)),ROUND(M259,3)))),N("O34"))</f>
        <v/>
      </c>
      <c r="Q259" s="140" t="str">
        <f>IF(1=1,IF(M259="","",IF(AND(ISNUMBER(M259),M259&lt;1,N259="kg"),"g",IF(AND(ISNUMBER(M259),M259&lt;1,N259="L"),"cl",N259))),N("P34"))</f>
        <v/>
      </c>
      <c r="R259" s="161" t="str">
        <f>IF(1=1,IF(E259="","",IF(F259="","A CONTROLER",IF(NOT(ISNUMBER(F259)),"TEXTE",IF(OR(L259="",L259&lt;=0),"COMMANDE PRINCIPALE INCOMPLETE",IF(G259="","UNITE MANQUANTE",IF(COUNTIF(B384:B428,AE259)=0,"UNITE A CONTROLER","OK")))))),N("Q9"))</f>
        <v/>
      </c>
      <c r="S259" s="105"/>
      <c r="T259" s="141">
        <f t="shared" si="17"/>
        <v>0</v>
      </c>
      <c r="U259" s="133" t="str">
        <f>IF(1=1,IF(E259="","",U231),N("S34"))</f>
        <v/>
      </c>
      <c r="V259" s="133" t="str">
        <f>IF(1=1,IF(E259="","",V231),N("T34"))</f>
        <v/>
      </c>
      <c r="W259" s="135" t="str">
        <f>IF(1=1,IF(OR(U259="",V259="",NOT(ISNUMBER(U259)),NOT(ISNUMBER(V259)),U259=0),"",V259/U259),N("U34"))</f>
        <v/>
      </c>
      <c r="X259" s="136" t="str">
        <f>IF(1=1,IF(OR(W259="",NOT(ISNUMBER(F259))),"",F259*W259*IFERROR(INDEX(D384:D428,MATCH(AE259,B384:B428,0)),1)),N("V7"))</f>
        <v/>
      </c>
      <c r="Y259" s="137" t="str">
        <f>IF(1=1,IF(F259="","",IF(G259="","",IFERROR(INDEX(E384:E428,MATCH(AE259,B384:B428,0)),G259&amp;""))),N("W6"))</f>
        <v/>
      </c>
      <c r="Z259" s="142" t="str">
        <f>IF(1=1,IF(X259="","",IF(AND(ISNUMBER(X259),X259&lt;1,Y259="kg"),MAX(1,ROUND(X259*1000,0)),IF(AND(ISNUMBER(X259),X259&lt;1,Y259="L"),MAX(1,ROUND(X259*100,0)),ROUND(X259,3)))),N("X34"))</f>
        <v/>
      </c>
      <c r="AA259" s="143" t="str">
        <f>IF(1=1,IF(X259="","",IF(AND(ISNUMBER(X259),X259&lt;1,Y259="kg"),"g",IF(AND(ISNUMBER(X259),X259&lt;1,Y259="L"),"cl",Y259))),N("Y34"))</f>
        <v/>
      </c>
      <c r="AB259" s="123" t="str">
        <f>IF(1=1,IF(E259="","",IF(F259="","A CONTROLER",IF(NOT(ISNUMBER(F259)),"TEXTE",IF(OR(W259="",W259&lt;=0),"COMMANDE COUVERTS INCOMPLETE",IF(G259="","UNITE MANQUANTE",IF(COUNTIF(B384:B428,AE259)=0,"UNITE A CONTROLER","OK")))))),N("Z6"))</f>
        <v/>
      </c>
      <c r="AD259" s="144" t="str">
        <f>IF(1=1,IF(E259="","",AD231),N("AB34"))</f>
        <v/>
      </c>
      <c r="AE259" s="125" t="str">
        <f>IF(1=1,IF(G259="","",UPPER(TRIM(SUBSTITUTE(SUBSTITUTE(G259&amp;"",CHAR(160)," ")," "," ")))),N("AC34"))</f>
        <v/>
      </c>
      <c r="AG259" s="244" t="s">
        <v>54</v>
      </c>
    </row>
    <row r="260" spans="1:33" ht="24" customHeight="1" x14ac:dyDescent="0.25">
      <c r="A260" s="126" t="str">
        <f>IF(1=1,IF(E260="","",A231),N("A35"))</f>
        <v/>
      </c>
      <c r="B260" s="127" t="str">
        <f>IF(1=1,IF(E260="","",B231),N("B35"))</f>
        <v/>
      </c>
      <c r="C260" s="128"/>
      <c r="D260" s="129" t="str">
        <f>IF(ISBLANK(E260),"",LARGE(D231:D259,1)+1)</f>
        <v/>
      </c>
      <c r="E260" s="130"/>
      <c r="F260" s="131"/>
      <c r="G260" s="170"/>
      <c r="H260" s="105"/>
      <c r="I260" s="132" t="str">
        <f>IF(1=1,IF(E260="","",I231),N("H35"))</f>
        <v/>
      </c>
      <c r="J260" s="133" t="str">
        <f>IF(1=1,IF(E260="","",J231),N("I35"))</f>
        <v/>
      </c>
      <c r="K260" s="134" t="str">
        <f>IF(1=1,IF(E260="","",K231),N("J35"))</f>
        <v/>
      </c>
      <c r="L260" s="135" t="str">
        <f>IF(1=1,IF(OR(J260="",O260="",NOT(ISNUMBER(J260)),NOT(ISNUMBER(O260)),J260=0),"",O260/J260),N("L35"))</f>
        <v/>
      </c>
      <c r="M260" s="136" t="str">
        <f>IF(1=1,IF(OR(L260="",NOT(ISNUMBER(F260))),"",F260*L260*IFERROR(INDEX(D384:D428,MATCH(AE260,B384:B428,0)),1)),N("M13"))</f>
        <v/>
      </c>
      <c r="N260" s="137" t="str">
        <f>IF(1=1,IF(F260="","",IF(G260="","",IFERROR(INDEX(E384:E428,MATCH(AE260,B384:B428,0)),G260&amp;""))),N("N6"))</f>
        <v/>
      </c>
      <c r="O260" s="138" t="str">
        <f>IF(1=1,IF(E260="","",O231),N("K35"))</f>
        <v/>
      </c>
      <c r="P260" s="139" t="str">
        <f>IF(1=1,IF(M260="","",IF(AND(ISNUMBER(M260),M260&lt;1,N260="kg"),MAX(1,ROUND(M260*1000,0)),IF(AND(ISNUMBER(M260),M260&lt;1,N260="L"),MAX(1,ROUND(M260*100,0)),ROUND(M260,3)))),N("O35"))</f>
        <v/>
      </c>
      <c r="Q260" s="140" t="str">
        <f>IF(1=1,IF(M260="","",IF(AND(ISNUMBER(M260),M260&lt;1,N260="kg"),"g",IF(AND(ISNUMBER(M260),M260&lt;1,N260="L"),"cl",N260))),N("P35"))</f>
        <v/>
      </c>
      <c r="R260" s="161" t="str">
        <f>IF(1=1,IF(E260="","",IF(F260="","A CONTROLER",IF(NOT(ISNUMBER(F260)),"TEXTE",IF(OR(L260="",L260&lt;=0),"COMMANDE PRINCIPALE INCOMPLETE",IF(G260="","UNITE MANQUANTE",IF(COUNTIF(B384:B428,AE260)=0,"UNITE A CONTROLER","OK")))))),N("Q9"))</f>
        <v/>
      </c>
      <c r="S260" s="105"/>
      <c r="T260" s="141">
        <f t="shared" si="17"/>
        <v>0</v>
      </c>
      <c r="U260" s="133" t="str">
        <f>IF(1=1,IF(E260="","",U231),N("S35"))</f>
        <v/>
      </c>
      <c r="V260" s="133" t="str">
        <f>IF(1=1,IF(E260="","",V231),N("T35"))</f>
        <v/>
      </c>
      <c r="W260" s="135" t="str">
        <f>IF(1=1,IF(OR(U260="",V260="",NOT(ISNUMBER(U260)),NOT(ISNUMBER(V260)),U260=0),"",V260/U260),N("U35"))</f>
        <v/>
      </c>
      <c r="X260" s="136" t="str">
        <f>IF(1=1,IF(OR(W260="",NOT(ISNUMBER(F260))),"",F260*W260*IFERROR(INDEX(D384:D428,MATCH(AE260,B384:B428,0)),1)),N("V7"))</f>
        <v/>
      </c>
      <c r="Y260" s="137" t="str">
        <f>IF(1=1,IF(F260="","",IF(G260="","",IFERROR(INDEX(E384:E428,MATCH(AE260,B384:B428,0)),G260&amp;""))),N("W6"))</f>
        <v/>
      </c>
      <c r="Z260" s="142" t="str">
        <f>IF(1=1,IF(X260="","",IF(AND(ISNUMBER(X260),X260&lt;1,Y260="kg"),MAX(1,ROUND(X260*1000,0)),IF(AND(ISNUMBER(X260),X260&lt;1,Y260="L"),MAX(1,ROUND(X260*100,0)),ROUND(X260,3)))),N("X35"))</f>
        <v/>
      </c>
      <c r="AA260" s="143" t="str">
        <f>IF(1=1,IF(X260="","",IF(AND(ISNUMBER(X260),X260&lt;1,Y260="kg"),"g",IF(AND(ISNUMBER(X260),X260&lt;1,Y260="L"),"cl",Y260))),N("Y35"))</f>
        <v/>
      </c>
      <c r="AB260" s="123" t="str">
        <f>IF(1=1,IF(E260="","",IF(F260="","A CONTROLER",IF(NOT(ISNUMBER(F260)),"TEXTE",IF(OR(W260="",W260&lt;=0),"COMMANDE COUVERTS INCOMPLETE",IF(G260="","UNITE MANQUANTE",IF(COUNTIF(B384:B428,AE260)=0,"UNITE A CONTROLER","OK")))))),N("Z6"))</f>
        <v/>
      </c>
      <c r="AD260" s="144" t="str">
        <f>IF(1=1,IF(E260="","",AD231),N("AB35"))</f>
        <v/>
      </c>
      <c r="AE260" s="125" t="str">
        <f>IF(1=1,IF(G260="","",UPPER(TRIM(SUBSTITUTE(SUBSTITUTE(G260&amp;"",CHAR(160)," ")," "," ")))),N("AC35"))</f>
        <v/>
      </c>
      <c r="AG260" s="244" t="s">
        <v>56</v>
      </c>
    </row>
    <row r="261" spans="1:33" ht="15.75" x14ac:dyDescent="0.25">
      <c r="A261" s="126" t="str">
        <f>IF(1=1,IF(E261="","",A231),N("A36"))</f>
        <v/>
      </c>
      <c r="B261" s="127" t="str">
        <f>IF(1=1,IF(E261="","",B231),N("B36"))</f>
        <v/>
      </c>
      <c r="C261" s="128"/>
      <c r="D261" s="129" t="str">
        <f>IF(ISBLANK(E261),"",LARGE(D231:D260,1)+1)</f>
        <v/>
      </c>
      <c r="E261" s="130"/>
      <c r="F261" s="131"/>
      <c r="G261" s="170"/>
      <c r="H261" s="105"/>
      <c r="I261" s="132" t="str">
        <f>IF(1=1,IF(E261="","",I231),N("H36"))</f>
        <v/>
      </c>
      <c r="J261" s="133" t="str">
        <f>IF(1=1,IF(E261="","",J231),N("I36"))</f>
        <v/>
      </c>
      <c r="K261" s="134" t="str">
        <f>IF(1=1,IF(E261="","",K231),N("J36"))</f>
        <v/>
      </c>
      <c r="L261" s="135" t="str">
        <f>IF(1=1,IF(OR(J261="",O261="",NOT(ISNUMBER(J261)),NOT(ISNUMBER(O261)),J261=0),"",O261/J261),N("L36"))</f>
        <v/>
      </c>
      <c r="M261" s="136" t="str">
        <f>IF(1=1,IF(OR(L261="",NOT(ISNUMBER(F261))),"",F261*L261*IFERROR(INDEX(D384:D428,MATCH(AE261,B384:B428,0)),1)),N("M13"))</f>
        <v/>
      </c>
      <c r="N261" s="137" t="str">
        <f>IF(1=1,IF(F261="","",IF(G261="","",IFERROR(INDEX(E384:E428,MATCH(AE261,B384:B428,0)),G261&amp;""))),N("N6"))</f>
        <v/>
      </c>
      <c r="O261" s="138" t="str">
        <f>IF(1=1,IF(E261="","",O231),N("K36"))</f>
        <v/>
      </c>
      <c r="P261" s="139" t="str">
        <f>IF(1=1,IF(M261="","",IF(AND(ISNUMBER(M261),M261&lt;1,N261="kg"),MAX(1,ROUND(M261*1000,0)),IF(AND(ISNUMBER(M261),M261&lt;1,N261="L"),MAX(1,ROUND(M261*100,0)),ROUND(M261,3)))),N("O36"))</f>
        <v/>
      </c>
      <c r="Q261" s="140" t="str">
        <f>IF(1=1,IF(M261="","",IF(AND(ISNUMBER(M261),M261&lt;1,N261="kg"),"g",IF(AND(ISNUMBER(M261),M261&lt;1,N261="L"),"cl",N261))),N("P36"))</f>
        <v/>
      </c>
      <c r="R261" s="161" t="str">
        <f>IF(1=1,IF(E261="","",IF(F261="","A CONTROLER",IF(NOT(ISNUMBER(F261)),"TEXTE",IF(OR(L261="",L261&lt;=0),"COMMANDE PRINCIPALE INCOMPLETE",IF(G261="","UNITE MANQUANTE",IF(COUNTIF(B384:B428,AE261)=0,"UNITE A CONTROLER","OK")))))),N("Q9"))</f>
        <v/>
      </c>
      <c r="S261" s="105"/>
      <c r="T261" s="141">
        <f t="shared" si="17"/>
        <v>0</v>
      </c>
      <c r="U261" s="133" t="str">
        <f>IF(1=1,IF(E261="","",U231),N("S36"))</f>
        <v/>
      </c>
      <c r="V261" s="133" t="str">
        <f>IF(1=1,IF(E261="","",V231),N("T36"))</f>
        <v/>
      </c>
      <c r="W261" s="135" t="str">
        <f>IF(1=1,IF(OR(U261="",V261="",NOT(ISNUMBER(U261)),NOT(ISNUMBER(V261)),U261=0),"",V261/U261),N("U36"))</f>
        <v/>
      </c>
      <c r="X261" s="136" t="str">
        <f>IF(1=1,IF(OR(W261="",NOT(ISNUMBER(F261))),"",F261*W261*IFERROR(INDEX(D384:D428,MATCH(AE261,B384:B428,0)),1)),N("V7"))</f>
        <v/>
      </c>
      <c r="Y261" s="137" t="str">
        <f>IF(1=1,IF(F261="","",IF(G261="","",IFERROR(INDEX(E384:E428,MATCH(AE261,B384:B428,0)),G261&amp;""))),N("W6"))</f>
        <v/>
      </c>
      <c r="Z261" s="142" t="str">
        <f>IF(1=1,IF(X261="","",IF(AND(ISNUMBER(X261),X261&lt;1,Y261="kg"),MAX(1,ROUND(X261*1000,0)),IF(AND(ISNUMBER(X261),X261&lt;1,Y261="L"),MAX(1,ROUND(X261*100,0)),ROUND(X261,3)))),N("X36"))</f>
        <v/>
      </c>
      <c r="AA261" s="143" t="str">
        <f>IF(1=1,IF(X261="","",IF(AND(ISNUMBER(X261),X261&lt;1,Y261="kg"),"g",IF(AND(ISNUMBER(X261),X261&lt;1,Y261="L"),"cl",Y261))),N("Y36"))</f>
        <v/>
      </c>
      <c r="AB261" s="123" t="str">
        <f>IF(1=1,IF(E261="","",IF(F261="","A CONTROLER",IF(NOT(ISNUMBER(F261)),"TEXTE",IF(OR(W261="",W261&lt;=0),"COMMANDE COUVERTS INCOMPLETE",IF(G261="","UNITE MANQUANTE",IF(COUNTIF(B384:B428,AE261)=0,"UNITE A CONTROLER","OK")))))),N("Z6"))</f>
        <v/>
      </c>
      <c r="AD261" s="144" t="str">
        <f>IF(1=1,IF(E261="","",AD231),N("AB36"))</f>
        <v/>
      </c>
      <c r="AE261" s="125" t="str">
        <f>IF(1=1,IF(G261="","",UPPER(TRIM(SUBSTITUTE(SUBSTITUTE(G261&amp;"",CHAR(160)," ")," "," ")))),N("AC36"))</f>
        <v/>
      </c>
      <c r="AG261" s="244" t="s">
        <v>58</v>
      </c>
    </row>
    <row r="262" spans="1:33" ht="15.75" x14ac:dyDescent="0.25">
      <c r="A262" s="126" t="str">
        <f>IF(1=1,IF(E262="","",A231),N("A37"))</f>
        <v/>
      </c>
      <c r="B262" s="127" t="str">
        <f>IF(1=1,IF(E262="","",B231),N("B37"))</f>
        <v/>
      </c>
      <c r="C262" s="128"/>
      <c r="D262" s="129" t="str">
        <f>IF(ISBLANK(E262),"",LARGE(D231:D261,1)+1)</f>
        <v/>
      </c>
      <c r="E262" s="130"/>
      <c r="F262" s="131"/>
      <c r="G262" s="170"/>
      <c r="H262" s="105"/>
      <c r="I262" s="132" t="str">
        <f>IF(1=1,IF(E262="","",I231),N("H37"))</f>
        <v/>
      </c>
      <c r="J262" s="133" t="str">
        <f>IF(1=1,IF(E262="","",J231),N("I37"))</f>
        <v/>
      </c>
      <c r="K262" s="134" t="str">
        <f>IF(1=1,IF(E262="","",K231),N("J37"))</f>
        <v/>
      </c>
      <c r="L262" s="135" t="str">
        <f>IF(1=1,IF(OR(J262="",O262="",NOT(ISNUMBER(J262)),NOT(ISNUMBER(O262)),J262=0),"",O262/J262),N("L37"))</f>
        <v/>
      </c>
      <c r="M262" s="136" t="str">
        <f>IF(1=1,IF(OR(L262="",NOT(ISNUMBER(F262))),"",F262*L262*IFERROR(INDEX(D384:D428,MATCH(AE262,B384:B428,0)),1)),N("M13"))</f>
        <v/>
      </c>
      <c r="N262" s="137" t="str">
        <f>IF(1=1,IF(F262="","",IF(G262="","",IFERROR(INDEX(E384:E428,MATCH(AE262,B384:B428,0)),G262&amp;""))),N("N6"))</f>
        <v/>
      </c>
      <c r="O262" s="138" t="str">
        <f>IF(1=1,IF(E262="","",O231),N("K37"))</f>
        <v/>
      </c>
      <c r="P262" s="139" t="str">
        <f>IF(1=1,IF(M262="","",IF(AND(ISNUMBER(M262),M262&lt;1,N262="kg"),MAX(1,ROUND(M262*1000,0)),IF(AND(ISNUMBER(M262),M262&lt;1,N262="L"),MAX(1,ROUND(M262*100,0)),ROUND(M262,3)))),N("O37"))</f>
        <v/>
      </c>
      <c r="Q262" s="140" t="str">
        <f>IF(1=1,IF(M262="","",IF(AND(ISNUMBER(M262),M262&lt;1,N262="kg"),"g",IF(AND(ISNUMBER(M262),M262&lt;1,N262="L"),"cl",N262))),N("P37"))</f>
        <v/>
      </c>
      <c r="R262" s="161" t="str">
        <f>IF(1=1,IF(E262="","",IF(F262="","A CONTROLER",IF(NOT(ISNUMBER(F262)),"TEXTE",IF(OR(L262="",L262&lt;=0),"COMMANDE PRINCIPALE INCOMPLETE",IF(G262="","UNITE MANQUANTE",IF(COUNTIF(B384:B428,AE262)=0,"UNITE A CONTROLER","OK")))))),N("Q9"))</f>
        <v/>
      </c>
      <c r="S262" s="105"/>
      <c r="T262" s="141">
        <f t="shared" si="17"/>
        <v>0</v>
      </c>
      <c r="U262" s="133" t="str">
        <f>IF(1=1,IF(E262="","",U231),N("S37"))</f>
        <v/>
      </c>
      <c r="V262" s="133" t="str">
        <f>IF(1=1,IF(E262="","",V231),N("T37"))</f>
        <v/>
      </c>
      <c r="W262" s="135" t="str">
        <f>IF(1=1,IF(OR(U262="",V262="",NOT(ISNUMBER(U262)),NOT(ISNUMBER(V262)),U262=0),"",V262/U262),N("U37"))</f>
        <v/>
      </c>
      <c r="X262" s="136" t="str">
        <f>IF(1=1,IF(OR(W262="",NOT(ISNUMBER(F262))),"",F262*W262*IFERROR(INDEX(D384:D428,MATCH(AE262,B384:B428,0)),1)),N("V7"))</f>
        <v/>
      </c>
      <c r="Y262" s="137" t="str">
        <f>IF(1=1,IF(F262="","",IF(G262="","",IFERROR(INDEX(E384:E428,MATCH(AE262,B384:B428,0)),G262&amp;""))),N("W6"))</f>
        <v/>
      </c>
      <c r="Z262" s="142" t="str">
        <f>IF(1=1,IF(X262="","",IF(AND(ISNUMBER(X262),X262&lt;1,Y262="kg"),MAX(1,ROUND(X262*1000,0)),IF(AND(ISNUMBER(X262),X262&lt;1,Y262="L"),MAX(1,ROUND(X262*100,0)),ROUND(X262,3)))),N("X37"))</f>
        <v/>
      </c>
      <c r="AA262" s="143" t="str">
        <f>IF(1=1,IF(X262="","",IF(AND(ISNUMBER(X262),X262&lt;1,Y262="kg"),"g",IF(AND(ISNUMBER(X262),X262&lt;1,Y262="L"),"cl",Y262))),N("Y37"))</f>
        <v/>
      </c>
      <c r="AB262" s="123" t="str">
        <f>IF(1=1,IF(E262="","",IF(F262="","A CONTROLER",IF(NOT(ISNUMBER(F262)),"TEXTE",IF(OR(W262="",W262&lt;=0),"COMMANDE COUVERTS INCOMPLETE",IF(G262="","UNITE MANQUANTE",IF(COUNTIF(B384:B428,AE262)=0,"UNITE A CONTROLER","OK")))))),N("Z6"))</f>
        <v/>
      </c>
      <c r="AD262" s="144" t="str">
        <f>IF(1=1,IF(E262="","",AD231),N("AB37"))</f>
        <v/>
      </c>
      <c r="AE262" s="125" t="str">
        <f>IF(1=1,IF(G262="","",UPPER(TRIM(SUBSTITUTE(SUBSTITUTE(G262&amp;"",CHAR(160)," ")," "," ")))),N("AC37"))</f>
        <v/>
      </c>
      <c r="AG262" s="244" t="s">
        <v>60</v>
      </c>
    </row>
    <row r="263" spans="1:33" ht="15.75" x14ac:dyDescent="0.25">
      <c r="A263" s="126" t="str">
        <f>IF(1=1,IF(E263="","",A231),N("A38"))</f>
        <v/>
      </c>
      <c r="B263" s="127" t="str">
        <f>IF(1=1,IF(E263="","",B231),N("B38"))</f>
        <v/>
      </c>
      <c r="C263" s="128"/>
      <c r="D263" s="129" t="str">
        <f>IF(ISBLANK(E263),"",LARGE(D231:D262,1)+1)</f>
        <v/>
      </c>
      <c r="E263" s="130"/>
      <c r="F263" s="131"/>
      <c r="G263" s="170"/>
      <c r="H263" s="105"/>
      <c r="I263" s="132" t="str">
        <f>IF(1=1,IF(E263="","",I231),N("H38"))</f>
        <v/>
      </c>
      <c r="J263" s="133" t="str">
        <f>IF(1=1,IF(E263="","",J231),N("I38"))</f>
        <v/>
      </c>
      <c r="K263" s="134" t="str">
        <f>IF(1=1,IF(E263="","",K231),N("J38"))</f>
        <v/>
      </c>
      <c r="L263" s="135" t="str">
        <f>IF(1=1,IF(OR(J263="",O263="",NOT(ISNUMBER(J263)),NOT(ISNUMBER(O263)),J263=0),"",O263/J263),N("L38"))</f>
        <v/>
      </c>
      <c r="M263" s="136" t="str">
        <f>IF(1=1,IF(OR(L263="",NOT(ISNUMBER(F263))),"",F263*L263*IFERROR(INDEX(D384:D428,MATCH(AE263,B384:B428,0)),1)),N("M13"))</f>
        <v/>
      </c>
      <c r="N263" s="137" t="str">
        <f>IF(1=1,IF(F263="","",IF(G263="","",IFERROR(INDEX(E384:E428,MATCH(AE263,B384:B428,0)),G263&amp;""))),N("N6"))</f>
        <v/>
      </c>
      <c r="O263" s="138" t="str">
        <f>IF(1=1,IF(E263="","",O231),N("K38"))</f>
        <v/>
      </c>
      <c r="P263" s="139" t="str">
        <f>IF(1=1,IF(M263="","",IF(AND(ISNUMBER(M263),M263&lt;1,N263="kg"),MAX(1,ROUND(M263*1000,0)),IF(AND(ISNUMBER(M263),M263&lt;1,N263="L"),MAX(1,ROUND(M263*100,0)),ROUND(M263,3)))),N("O38"))</f>
        <v/>
      </c>
      <c r="Q263" s="140" t="str">
        <f>IF(1=1,IF(M263="","",IF(AND(ISNUMBER(M263),M263&lt;1,N263="kg"),"g",IF(AND(ISNUMBER(M263),M263&lt;1,N263="L"),"cl",N263))),N("P38"))</f>
        <v/>
      </c>
      <c r="R263" s="161" t="str">
        <f>IF(1=1,IF(E263="","",IF(F263="","A CONTROLER",IF(NOT(ISNUMBER(F263)),"TEXTE",IF(OR(L263="",L263&lt;=0),"COMMANDE PRINCIPALE INCOMPLETE",IF(G263="","UNITE MANQUANTE",IF(COUNTIF(B384:B428,AE263)=0,"UNITE A CONTROLER","OK")))))),N("Q9"))</f>
        <v/>
      </c>
      <c r="S263" s="105"/>
      <c r="T263" s="141">
        <f t="shared" si="17"/>
        <v>0</v>
      </c>
      <c r="U263" s="133" t="str">
        <f>IF(1=1,IF(E263="","",U231),N("S38"))</f>
        <v/>
      </c>
      <c r="V263" s="133" t="str">
        <f>IF(1=1,IF(E263="","",V231),N("T38"))</f>
        <v/>
      </c>
      <c r="W263" s="135" t="str">
        <f>IF(1=1,IF(OR(U263="",V263="",NOT(ISNUMBER(U263)),NOT(ISNUMBER(V263)),U263=0),"",V263/U263),N("U38"))</f>
        <v/>
      </c>
      <c r="X263" s="136" t="str">
        <f>IF(1=1,IF(OR(W263="",NOT(ISNUMBER(F263))),"",F263*W263*IFERROR(INDEX(D384:D428,MATCH(AE263,B384:B428,0)),1)),N("V7"))</f>
        <v/>
      </c>
      <c r="Y263" s="137" t="str">
        <f>IF(1=1,IF(F263="","",IF(G263="","",IFERROR(INDEX(E384:E428,MATCH(AE263,B384:B428,0)),G263&amp;""))),N("W6"))</f>
        <v/>
      </c>
      <c r="Z263" s="142" t="str">
        <f>IF(1=1,IF(X263="","",IF(AND(ISNUMBER(X263),X263&lt;1,Y263="kg"),MAX(1,ROUND(X263*1000,0)),IF(AND(ISNUMBER(X263),X263&lt;1,Y263="L"),MAX(1,ROUND(X263*100,0)),ROUND(X263,3)))),N("X38"))</f>
        <v/>
      </c>
      <c r="AA263" s="143" t="str">
        <f>IF(1=1,IF(X263="","",IF(AND(ISNUMBER(X263),X263&lt;1,Y263="kg"),"g",IF(AND(ISNUMBER(X263),X263&lt;1,Y263="L"),"cl",Y263))),N("Y38"))</f>
        <v/>
      </c>
      <c r="AB263" s="123" t="str">
        <f>IF(1=1,IF(E263="","",IF(F263="","A CONTROLER",IF(NOT(ISNUMBER(F263)),"TEXTE",IF(OR(W263="",W263&lt;=0),"COMMANDE COUVERTS INCOMPLETE",IF(G263="","UNITE MANQUANTE",IF(COUNTIF(B384:B428,AE263)=0,"UNITE A CONTROLER","OK")))))),N("Z6"))</f>
        <v/>
      </c>
      <c r="AD263" s="144" t="str">
        <f>IF(1=1,IF(E263="","",AD231),N("AB38"))</f>
        <v/>
      </c>
      <c r="AE263" s="125" t="str">
        <f>IF(1=1,IF(G263="","",UPPER(TRIM(SUBSTITUTE(SUBSTITUTE(G263&amp;"",CHAR(160)," ")," "," ")))),N("AC38"))</f>
        <v/>
      </c>
      <c r="AG263" s="244" t="s">
        <v>62</v>
      </c>
    </row>
    <row r="264" spans="1:33" ht="15.75" x14ac:dyDescent="0.25">
      <c r="A264" s="126" t="str">
        <f>IF(1=1,IF(E264="","",A231),N("A39"))</f>
        <v/>
      </c>
      <c r="B264" s="127" t="str">
        <f>IF(1=1,IF(E264="","",B231),N("B39"))</f>
        <v/>
      </c>
      <c r="C264" s="128"/>
      <c r="D264" s="129" t="str">
        <f>IF(ISBLANK(E264),"",LARGE(D231:D263,1)+1)</f>
        <v/>
      </c>
      <c r="E264" s="130"/>
      <c r="F264" s="131"/>
      <c r="G264" s="170"/>
      <c r="H264" s="105"/>
      <c r="I264" s="132" t="str">
        <f>IF(1=1,IF(E264="","",I231),N("H39"))</f>
        <v/>
      </c>
      <c r="J264" s="133" t="str">
        <f>IF(1=1,IF(E264="","",J231),N("I39"))</f>
        <v/>
      </c>
      <c r="K264" s="134" t="str">
        <f>IF(1=1,IF(E264="","",K231),N("J39"))</f>
        <v/>
      </c>
      <c r="L264" s="135" t="str">
        <f>IF(1=1,IF(OR(J264="",O264="",NOT(ISNUMBER(J264)),NOT(ISNUMBER(O264)),J264=0),"",O264/J264),N("L39"))</f>
        <v/>
      </c>
      <c r="M264" s="136" t="str">
        <f>IF(1=1,IF(OR(L264="",NOT(ISNUMBER(F264))),"",F264*L264*IFERROR(INDEX(D384:D428,MATCH(AE264,B384:B428,0)),1)),N("M13"))</f>
        <v/>
      </c>
      <c r="N264" s="137" t="str">
        <f>IF(1=1,IF(F264="","",IF(G264="","",IFERROR(INDEX(E384:E428,MATCH(AE264,B384:B428,0)),G264&amp;""))),N("N6"))</f>
        <v/>
      </c>
      <c r="O264" s="138" t="str">
        <f>IF(1=1,IF(E264="","",O231),N("K39"))</f>
        <v/>
      </c>
      <c r="P264" s="139" t="str">
        <f>IF(1=1,IF(M264="","",IF(AND(ISNUMBER(M264),M264&lt;1,N264="kg"),MAX(1,ROUND(M264*1000,0)),IF(AND(ISNUMBER(M264),M264&lt;1,N264="L"),MAX(1,ROUND(M264*100,0)),ROUND(M264,3)))),N("O39"))</f>
        <v/>
      </c>
      <c r="Q264" s="140" t="str">
        <f>IF(1=1,IF(M264="","",IF(AND(ISNUMBER(M264),M264&lt;1,N264="kg"),"g",IF(AND(ISNUMBER(M264),M264&lt;1,N264="L"),"cl",N264))),N("P39"))</f>
        <v/>
      </c>
      <c r="R264" s="161" t="str">
        <f>IF(1=1,IF(E264="","",IF(F264="","A CONTROLER",IF(NOT(ISNUMBER(F264)),"TEXTE",IF(OR(L264="",L264&lt;=0),"COMMANDE PRINCIPALE INCOMPLETE",IF(G264="","UNITE MANQUANTE",IF(COUNTIF(B384:B428,AE264)=0,"UNITE A CONTROLER","OK")))))),N("Q9"))</f>
        <v/>
      </c>
      <c r="S264" s="105"/>
      <c r="T264" s="141">
        <f t="shared" si="17"/>
        <v>0</v>
      </c>
      <c r="U264" s="133" t="str">
        <f>IF(1=1,IF(E264="","",U231),N("S39"))</f>
        <v/>
      </c>
      <c r="V264" s="133" t="str">
        <f>IF(1=1,IF(E264="","",V231),N("T39"))</f>
        <v/>
      </c>
      <c r="W264" s="135" t="str">
        <f>IF(1=1,IF(OR(U264="",V264="",NOT(ISNUMBER(U264)),NOT(ISNUMBER(V264)),U264=0),"",V264/U264),N("U39"))</f>
        <v/>
      </c>
      <c r="X264" s="136" t="str">
        <f>IF(1=1,IF(OR(W264="",NOT(ISNUMBER(F264))),"",F264*W264*IFERROR(INDEX(D384:D428,MATCH(AE264,B384:B428,0)),1)),N("V7"))</f>
        <v/>
      </c>
      <c r="Y264" s="137" t="str">
        <f>IF(1=1,IF(F264="","",IF(G264="","",IFERROR(INDEX(E384:E428,MATCH(AE264,B384:B428,0)),G264&amp;""))),N("W6"))</f>
        <v/>
      </c>
      <c r="Z264" s="142" t="str">
        <f>IF(1=1,IF(X264="","",IF(AND(ISNUMBER(X264),X264&lt;1,Y264="kg"),MAX(1,ROUND(X264*1000,0)),IF(AND(ISNUMBER(X264),X264&lt;1,Y264="L"),MAX(1,ROUND(X264*100,0)),ROUND(X264,3)))),N("X39"))</f>
        <v/>
      </c>
      <c r="AA264" s="143" t="str">
        <f>IF(1=1,IF(X264="","",IF(AND(ISNUMBER(X264),X264&lt;1,Y264="kg"),"g",IF(AND(ISNUMBER(X264),X264&lt;1,Y264="L"),"cl",Y264))),N("Y39"))</f>
        <v/>
      </c>
      <c r="AB264" s="123" t="str">
        <f>IF(1=1,IF(E264="","",IF(F264="","A CONTROLER",IF(NOT(ISNUMBER(F264)),"TEXTE",IF(OR(W264="",W264&lt;=0),"COMMANDE COUVERTS INCOMPLETE",IF(G264="","UNITE MANQUANTE",IF(COUNTIF(B384:B428,AE264)=0,"UNITE A CONTROLER","OK")))))),N("Z6"))</f>
        <v/>
      </c>
      <c r="AD264" s="144" t="str">
        <f>IF(1=1,IF(E264="","",AD231),N("AB39"))</f>
        <v/>
      </c>
      <c r="AE264" s="125" t="str">
        <f>IF(1=1,IF(G264="","",UPPER(TRIM(SUBSTITUTE(SUBSTITUTE(G264&amp;"",CHAR(160)," ")," "," ")))),N("AC39"))</f>
        <v/>
      </c>
      <c r="AG264" s="244" t="s">
        <v>64</v>
      </c>
    </row>
    <row r="265" spans="1:33" ht="15.75" x14ac:dyDescent="0.25">
      <c r="A265" s="126" t="str">
        <f>IF(1=1,IF(E265="","",A231),N("A40"))</f>
        <v/>
      </c>
      <c r="B265" s="127" t="str">
        <f>IF(1=1,IF(E265="","",B231),N("B40"))</f>
        <v/>
      </c>
      <c r="C265" s="127"/>
      <c r="D265" s="129" t="str">
        <f>IF(ISBLANK(E265),"",LARGE(D231:D264,1)+1)</f>
        <v/>
      </c>
      <c r="E265" s="130"/>
      <c r="F265" s="131"/>
      <c r="G265" s="170"/>
      <c r="H265" s="105"/>
      <c r="I265" s="132" t="str">
        <f>IF(1=1,IF(E265="","",I231),N("H40"))</f>
        <v/>
      </c>
      <c r="J265" s="133" t="str">
        <f>IF(1=1,IF(E265="","",J231),N("I40"))</f>
        <v/>
      </c>
      <c r="K265" s="134" t="str">
        <f>IF(1=1,IF(E265="","",K231),N("J40"))</f>
        <v/>
      </c>
      <c r="L265" s="135" t="str">
        <f>IF(1=1,IF(OR(J265="",O265="",NOT(ISNUMBER(J265)),NOT(ISNUMBER(O265)),J265=0),"",O265/J265),N("L40"))</f>
        <v/>
      </c>
      <c r="M265" s="136" t="str">
        <f>IF(1=1,IF(OR(L265="",NOT(ISNUMBER(F265))),"",F265*L265*IFERROR(INDEX(D384:D428,MATCH(AE265,B384:B428,0)),1)),N("M13"))</f>
        <v/>
      </c>
      <c r="N265" s="137" t="str">
        <f>IF(1=1,IF(F265="","",IF(G265="","",IFERROR(INDEX(E384:E428,MATCH(AE265,B384:B428,0)),G265&amp;""))),N("N6"))</f>
        <v/>
      </c>
      <c r="O265" s="138" t="str">
        <f>IF(1=1,IF(E265="","",O231),N("K40"))</f>
        <v/>
      </c>
      <c r="P265" s="139" t="str">
        <f>IF(1=1,IF(M265="","",IF(AND(ISNUMBER(M265),M265&lt;1,N265="kg"),MAX(1,ROUND(M265*1000,0)),IF(AND(ISNUMBER(M265),M265&lt;1,N265="L"),MAX(1,ROUND(M265*100,0)),ROUND(M265,3)))),N("O40"))</f>
        <v/>
      </c>
      <c r="Q265" s="140" t="str">
        <f>IF(1=1,IF(M265="","",IF(AND(ISNUMBER(M265),M265&lt;1,N265="kg"),"g",IF(AND(ISNUMBER(M265),M265&lt;1,N265="L"),"cl",N265))),N("P40"))</f>
        <v/>
      </c>
      <c r="R265" s="161" t="str">
        <f>IF(1=1,IF(E265="","",IF(F265="","A CONTROLER",IF(NOT(ISNUMBER(F265)),"TEXTE",IF(OR(L265="",L265&lt;=0),"COMMANDE PRINCIPALE INCOMPLETE",IF(G265="","UNITE MANQUANTE",IF(COUNTIF(B384:B428,AE265)=0,"UNITE A CONTROLER","OK")))))),N("Q9"))</f>
        <v/>
      </c>
      <c r="S265" s="105"/>
      <c r="T265" s="141">
        <f t="shared" si="17"/>
        <v>0</v>
      </c>
      <c r="U265" s="133" t="str">
        <f>IF(1=1,IF(E265="","",U231),N("S40"))</f>
        <v/>
      </c>
      <c r="V265" s="133" t="str">
        <f>IF(1=1,IF(E265="","",V231),N("T40"))</f>
        <v/>
      </c>
      <c r="W265" s="135" t="str">
        <f>IF(1=1,IF(OR(U265="",V265="",NOT(ISNUMBER(U265)),NOT(ISNUMBER(V265)),U265=0),"",V265/U265),N("U40"))</f>
        <v/>
      </c>
      <c r="X265" s="136" t="str">
        <f>IF(1=1,IF(OR(W265="",NOT(ISNUMBER(F265))),"",F265*W265*IFERROR(INDEX(D384:D428,MATCH(AE265,B384:B428,0)),1)),N("V7"))</f>
        <v/>
      </c>
      <c r="Y265" s="137" t="str">
        <f>IF(1=1,IF(F265="","",IF(G265="","",IFERROR(INDEX(E384:E428,MATCH(AE265,B384:B428,0)),G265&amp;""))),N("W6"))</f>
        <v/>
      </c>
      <c r="Z265" s="142" t="str">
        <f>IF(1=1,IF(X265="","",IF(AND(ISNUMBER(X265),X265&lt;1,Y265="kg"),MAX(1,ROUND(X265*1000,0)),IF(AND(ISNUMBER(X265),X265&lt;1,Y265="L"),MAX(1,ROUND(X265*100,0)),ROUND(X265,3)))),N("X40"))</f>
        <v/>
      </c>
      <c r="AA265" s="143" t="str">
        <f>IF(1=1,IF(X265="","",IF(AND(ISNUMBER(X265),X265&lt;1,Y265="kg"),"g",IF(AND(ISNUMBER(X265),X265&lt;1,Y265="L"),"cl",Y265))),N("Y40"))</f>
        <v/>
      </c>
      <c r="AB265" s="123" t="str">
        <f>IF(1=1,IF(E265="","",IF(F265="","A CONTROLER",IF(NOT(ISNUMBER(F265)),"TEXTE",IF(OR(W265="",W265&lt;=0),"COMMANDE COUVERTS INCOMPLETE",IF(G265="","UNITE MANQUANTE",IF(COUNTIF(B384:B428,AE265)=0,"UNITE A CONTROLER","OK")))))),N("Z6"))</f>
        <v/>
      </c>
      <c r="AD265" s="144" t="str">
        <f>IF(1=1,IF(E265="","",AD231),N("AB40"))</f>
        <v/>
      </c>
      <c r="AE265" s="125" t="str">
        <f>IF(1=1,IF(G265="","",UPPER(TRIM(SUBSTITUTE(SUBSTITUTE(G265&amp;"",CHAR(160)," ")," "," ")))),N("AC40"))</f>
        <v/>
      </c>
      <c r="AG265" s="244" t="s">
        <v>66</v>
      </c>
    </row>
    <row r="266" spans="1:33" ht="23.25" x14ac:dyDescent="0.25">
      <c r="A266" s="171"/>
      <c r="B266" s="172" t="s">
        <v>230</v>
      </c>
      <c r="C266" s="173"/>
      <c r="D266" s="174" t="s">
        <v>239</v>
      </c>
      <c r="E266" s="173"/>
      <c r="F266" s="173"/>
      <c r="G266" s="173"/>
      <c r="H266" s="175"/>
      <c r="I266" s="173"/>
      <c r="J266" s="173"/>
      <c r="K266" s="173"/>
      <c r="L266" s="173"/>
      <c r="M266" s="173"/>
      <c r="N266" s="173"/>
      <c r="O266" s="173"/>
      <c r="P266" s="173" t="str">
        <f>D266</f>
        <v>SOUS-FAMILLE</v>
      </c>
      <c r="Q266" s="173"/>
      <c r="R266" s="173"/>
      <c r="S266" s="175"/>
      <c r="T266" s="176" t="s">
        <v>664</v>
      </c>
      <c r="U266" s="177" cm="1">
        <f t="array" ref="U266">SUMPRODUCT(LEN(E268:E302)-LEN(SUBSTITUTE(E268:E302,"*","")))</f>
        <v>0</v>
      </c>
      <c r="V266" s="173"/>
      <c r="W266" s="173" t="str">
        <f>D266</f>
        <v>SOUS-FAMILLE</v>
      </c>
      <c r="X266" s="173"/>
      <c r="Y266" s="173"/>
      <c r="Z266" s="173"/>
      <c r="AA266" s="173"/>
      <c r="AB266" s="178"/>
      <c r="AC266" s="173"/>
      <c r="AD266" s="173"/>
      <c r="AE266" s="179" t="str">
        <f>B268</f>
        <v>NOM DE LA RECETTE À SAISIR</v>
      </c>
      <c r="AG266" s="244" t="s">
        <v>68</v>
      </c>
    </row>
    <row r="267" spans="1:33" ht="32.25" thickBot="1" x14ac:dyDescent="0.3">
      <c r="A267" s="92" t="s">
        <v>155</v>
      </c>
      <c r="B267" s="92" t="s">
        <v>1</v>
      </c>
      <c r="C267" s="92"/>
      <c r="D267" s="92" t="s">
        <v>2</v>
      </c>
      <c r="E267" s="92" t="s">
        <v>117</v>
      </c>
      <c r="F267" s="92" t="s">
        <v>3</v>
      </c>
      <c r="G267" s="92" t="s">
        <v>4</v>
      </c>
      <c r="H267" s="81"/>
      <c r="I267" s="157" t="s">
        <v>5</v>
      </c>
      <c r="J267" s="92" t="s">
        <v>114</v>
      </c>
      <c r="K267" s="92" t="s">
        <v>4</v>
      </c>
      <c r="L267" s="92" t="s">
        <v>6</v>
      </c>
      <c r="M267" s="94" t="s">
        <v>7</v>
      </c>
      <c r="N267" s="94" t="s">
        <v>116</v>
      </c>
      <c r="O267" s="95" t="s">
        <v>115</v>
      </c>
      <c r="P267" s="96" t="s">
        <v>8</v>
      </c>
      <c r="Q267" s="97" t="s">
        <v>9</v>
      </c>
      <c r="R267" s="92" t="s">
        <v>10</v>
      </c>
      <c r="S267" s="81"/>
      <c r="T267" s="92" t="s">
        <v>117</v>
      </c>
      <c r="U267" s="98" t="s">
        <v>11</v>
      </c>
      <c r="V267" s="95" t="s">
        <v>12</v>
      </c>
      <c r="W267" s="92" t="s">
        <v>13</v>
      </c>
      <c r="X267" s="94" t="s">
        <v>7</v>
      </c>
      <c r="Y267" s="94" t="s">
        <v>116</v>
      </c>
      <c r="Z267" s="99" t="s">
        <v>8</v>
      </c>
      <c r="AA267" s="97" t="s">
        <v>9</v>
      </c>
      <c r="AB267" s="99" t="s">
        <v>10</v>
      </c>
      <c r="AC267" s="240"/>
      <c r="AD267" s="92" t="s">
        <v>14</v>
      </c>
      <c r="AE267" s="92" t="s">
        <v>15</v>
      </c>
      <c r="AG267" s="244" t="s">
        <v>70</v>
      </c>
    </row>
    <row r="268" spans="1:33" ht="18.75" x14ac:dyDescent="0.25">
      <c r="A268" s="158" t="s">
        <v>5640</v>
      </c>
      <c r="B268" s="101" t="s">
        <v>20</v>
      </c>
      <c r="C268" s="101"/>
      <c r="D268" s="102">
        <v>0</v>
      </c>
      <c r="E268" s="103" t="s">
        <v>21</v>
      </c>
      <c r="F268" s="104">
        <v>10</v>
      </c>
      <c r="G268" s="8" t="s">
        <v>119</v>
      </c>
      <c r="H268" s="105"/>
      <c r="I268" s="106" t="str">
        <f>E268</f>
        <v>ÉLÉMENT PRINCIPAL À SAISIR</v>
      </c>
      <c r="J268" s="107">
        <f>F268</f>
        <v>10</v>
      </c>
      <c r="K268" s="108" t="str">
        <f>G268</f>
        <v>Quoi ?</v>
      </c>
      <c r="L268" s="109">
        <f>IF(1=1,IF(OR(J268="",O268="",NOT(ISNUMBER(J268)),NOT(ISNUMBER(O268)),J268=0),"",O268/J268),N("L6"))</f>
        <v>15</v>
      </c>
      <c r="M268" s="110">
        <f>IF(1=1,IF(OR(L268="",NOT(ISNUMBER(F268))),"",F268*L268*IFERROR(INDEX(D384:D428,MATCH(AE268,B384:B428,0)),1)),N("M13"))</f>
        <v>150</v>
      </c>
      <c r="N268" s="111" t="str">
        <f>IF(1=1,IF(F268="","",IF(G268="","",IFERROR(INDEX(E384:E428,MATCH(AE268,B384:B428,0)),G268&amp;""))),N("N6"))</f>
        <v>Quoi ?</v>
      </c>
      <c r="O268" s="112">
        <v>150</v>
      </c>
      <c r="P268" s="113">
        <f>IF(1=1,IF(M268="","",IF(AND(ISNUMBER(M268),M268&lt;1,N268="kg"),MAX(1,ROUND(M268*1000,0)),IF(AND(ISNUMBER(M268),M268&lt;1,N268="L"),MAX(1,ROUND(M268*100,0)),ROUND(M268,3)))),N("O6"))</f>
        <v>150</v>
      </c>
      <c r="Q268" s="114" t="str">
        <f>IF(1=1,IF(M268="","",IF(AND(ISNUMBER(M268),M268&lt;1,N268="kg"),"g",IF(AND(ISNUMBER(M268),M268&lt;1,N268="L"),"cl",N268))),N("P6"))</f>
        <v>Quoi ?</v>
      </c>
      <c r="R268" s="115" t="str">
        <f>IF(1=1,IF(E268="","",IF(F268="","A CONTROLER",IF(NOT(ISNUMBER(F268)),"TEXTE",IF(OR(L268="",L268&lt;=0),"COMMANDE PRINCIPALE INCOMPLETE",IF(G268="","UNITE MANQUANTE",IF(COUNTIF(B384:B428,AE268)=0,"UNITE A CONTROLER","OK")))))),N("Q9"))</f>
        <v>UNITE A CONTROLER</v>
      </c>
      <c r="S268" s="105"/>
      <c r="T268" s="159" t="str">
        <f>B268</f>
        <v>NOM DE LA RECETTE À SAISIR</v>
      </c>
      <c r="U268" s="117">
        <v>100</v>
      </c>
      <c r="V268" s="112">
        <v>150</v>
      </c>
      <c r="W268" s="118">
        <f>IF(1=1,IF(OR(U268="",V268="",NOT(ISNUMBER(U268)),NOT(ISNUMBER(V268)),U268=0),"",V268/U268),N("U6"))</f>
        <v>1.5</v>
      </c>
      <c r="X268" s="119">
        <f>IF(1=1,IF(OR(W268="",NOT(ISNUMBER(F268))),"",F268*W268*IFERROR(INDEX(D384:D428,MATCH(AE268,B384:B428,0)),1)),N("V7"))</f>
        <v>15</v>
      </c>
      <c r="Y268" s="120" t="str">
        <f>IF(1=1,IF(F268="","",IF(G268="","",IFERROR(INDEX(E384:E428,MATCH(AE268,B384:B428,0)),G268&amp;""))),N("W6"))</f>
        <v>Quoi ?</v>
      </c>
      <c r="Z268" s="121">
        <f>IF(1=1,IF(X268="","",IF(AND(ISNUMBER(X268),X268&lt;1,Y268="kg"),MAX(1,ROUND(X268*1000,0)),IF(AND(ISNUMBER(X268),X268&lt;1,Y268="L"),MAX(1,ROUND(X268*100,0)),ROUND(X268,3)))),N("X6"))</f>
        <v>15</v>
      </c>
      <c r="AA268" s="122" t="str">
        <f>IF(1=1,IF(X268="","",IF(AND(ISNUMBER(X268),X268&lt;1,Y268="kg"),"g",IF(AND(ISNUMBER(X268),X268&lt;1,Y268="L"),"cl",Y268))),N("Y6"))</f>
        <v>Quoi ?</v>
      </c>
      <c r="AB268" s="123" t="str">
        <f>IF(1=1,IF(E268="","",IF(F268="","A CONTROLER",IF(NOT(ISNUMBER(F268)),"TEXTE",IF(OR(W268="",W268&lt;=0),"COMMANDE COUVERTS INCOMPLETE",IF(G268="","UNITE MANQUANTE",IF(COUNTIF(B384:B428,AE268)=0,"UNITE A CONTROLER","OK")))))),N("Z6"))</f>
        <v>UNITE A CONTROLER</v>
      </c>
      <c r="AD268" s="124">
        <v>62</v>
      </c>
      <c r="AE268" s="125" t="str">
        <f>IF(1=1,IF(G268="","",UPPER(TRIM(SUBSTITUTE(SUBSTITUTE(G268&amp;"",CHAR(160)," ")," "," ")))),N("AC6"))</f>
        <v>QUOI ?</v>
      </c>
      <c r="AG268" s="244" t="s">
        <v>72</v>
      </c>
    </row>
    <row r="269" spans="1:33" ht="15.75" x14ac:dyDescent="0.25">
      <c r="A269" s="160" t="str">
        <f>IF(1=1,IF(E269="","",A268),N("A7"))</f>
        <v/>
      </c>
      <c r="B269" s="127" t="str">
        <f>IF(1=1,IF(E269="","",B268),N("B7"))</f>
        <v/>
      </c>
      <c r="C269" s="128"/>
      <c r="D269" s="129" t="str">
        <f>IF(ISBLANK(E269),"",LARGE(D268:D268,1)+1)</f>
        <v/>
      </c>
      <c r="E269" s="130"/>
      <c r="F269" s="131"/>
      <c r="G269" s="170"/>
      <c r="H269" s="105"/>
      <c r="I269" s="132" t="str">
        <f>IF(1=1,IF(E269="","",I268),N("H7"))</f>
        <v/>
      </c>
      <c r="J269" s="133" t="str">
        <f>IF(1=1,IF(E269="","",J268),N("I7"))</f>
        <v/>
      </c>
      <c r="K269" s="134" t="str">
        <f>IF(1=1,IF(E269="","",K268),N("J7"))</f>
        <v/>
      </c>
      <c r="L269" s="135" t="str">
        <f>IF(1=1,IF(OR(J269="",O269="",NOT(ISNUMBER(J269)),NOT(ISNUMBER(O269)),J269=0),"",O269/J269),N("L7"))</f>
        <v/>
      </c>
      <c r="M269" s="136" t="str">
        <f>IF(1=1,IF(OR(L269="",NOT(ISNUMBER(F269))),"",F269*L269*IFERROR(INDEX(D384:D428,MATCH(AE269,B384:B428,0)),1)),N("M13"))</f>
        <v/>
      </c>
      <c r="N269" s="137" t="str">
        <f>IF(1=1,IF(F269="","",IF(G269="","",IFERROR(INDEX(E384:E428,MATCH(AE269,B384:B428,0)),G269&amp;""))),N("N6"))</f>
        <v/>
      </c>
      <c r="O269" s="138" t="str">
        <f>IF(1=1,IF(E269="","",O268),N("K7"))</f>
        <v/>
      </c>
      <c r="P269" s="139" t="str">
        <f>IF(1=1,IF(M269="","",IF(AND(ISNUMBER(M269),M269&lt;1,N269="kg"),MAX(1,ROUND(M269*1000,0)),IF(AND(ISNUMBER(M269),M269&lt;1,N269="L"),MAX(1,ROUND(M269*100,0)),ROUND(M269,3)))),N("O7"))</f>
        <v/>
      </c>
      <c r="Q269" s="140" t="str">
        <f>IF(1=1,IF(M269="","",IF(AND(ISNUMBER(M269),M269&lt;1,N269="kg"),"g",IF(AND(ISNUMBER(M269),M269&lt;1,N269="L"),"cl",N269))),N("P7"))</f>
        <v/>
      </c>
      <c r="R269" s="161" t="str">
        <f>IF(1=1,IF(E269="","",IF(F269="","A CONTROLER",IF(NOT(ISNUMBER(F269)),"TEXTE",IF(OR(L269="",L269&lt;=0),"COMMANDE PRINCIPALE INCOMPLETE",IF(G269="","UNITE MANQUANTE",IF(COUNTIF(B384:B428,AE269)=0,"UNITE A CONTROLER","OK")))))),N("Q9"))</f>
        <v/>
      </c>
      <c r="S269" s="105"/>
      <c r="T269" s="141">
        <f t="shared" ref="T269:T302" si="18">E269</f>
        <v>0</v>
      </c>
      <c r="U269" s="133" t="str">
        <f>IF(1=1,IF(E269="","",U268),N("S7"))</f>
        <v/>
      </c>
      <c r="V269" s="133" t="str">
        <f>IF(1=1,IF(E269="","",V268),N("T7"))</f>
        <v/>
      </c>
      <c r="W269" s="135" t="str">
        <f>IF(1=1,IF(OR(U269="",V269="",NOT(ISNUMBER(U269)),NOT(ISNUMBER(V269)),U269=0),"",V269/U269),N("U7"))</f>
        <v/>
      </c>
      <c r="X269" s="136" t="str">
        <f>IF(1=1,IF(OR(W269="",NOT(ISNUMBER(F269))),"",F269*W269*IFERROR(INDEX(D384:D428,MATCH(AE269,B384:B428,0)),1)),N("V7"))</f>
        <v/>
      </c>
      <c r="Y269" s="137" t="str">
        <f>IF(1=1,IF(F269="","",IF(G269="","",IFERROR(INDEX(E384:E428,MATCH(AE269,B384:B428,0)),G269&amp;""))),N("W6"))</f>
        <v/>
      </c>
      <c r="Z269" s="142" t="str">
        <f>IF(1=1,IF(X269="","",IF(AND(ISNUMBER(X269),X269&lt;1,Y269="kg"),MAX(1,ROUND(X269*1000,0)),IF(AND(ISNUMBER(X269),X269&lt;1,Y269="L"),MAX(1,ROUND(X269*100,0)),ROUND(X269,3)))),N("X7"))</f>
        <v/>
      </c>
      <c r="AA269" s="143" t="str">
        <f>IF(1=1,IF(X269="","",IF(AND(ISNUMBER(X269),X269&lt;1,Y269="kg"),"g",IF(AND(ISNUMBER(X269),X269&lt;1,Y269="L"),"cl",Y269))),N("Y7"))</f>
        <v/>
      </c>
      <c r="AB269" s="123" t="str">
        <f>IF(1=1,IF(E269="","",IF(F269="","A CONTROLER",IF(NOT(ISNUMBER(F269)),"TEXTE",IF(OR(W269="",W269&lt;=0),"COMMANDE COUVERTS INCOMPLETE",IF(G269="","UNITE MANQUANTE",IF(COUNTIF(B384:B428,AE269)=0,"UNITE A CONTROLER","OK")))))),N("Z6"))</f>
        <v/>
      </c>
      <c r="AD269" s="144" t="str">
        <f>IF(1=1,IF(E269="","",AD268),N("AB7"))</f>
        <v/>
      </c>
      <c r="AE269" s="125" t="str">
        <f>IF(1=1,IF(G269="","",UPPER(TRIM(SUBSTITUTE(SUBSTITUTE(G269&amp;"",CHAR(160)," ")," "," ")))),N("AC7"))</f>
        <v/>
      </c>
      <c r="AG269" s="244" t="s">
        <v>74</v>
      </c>
    </row>
    <row r="270" spans="1:33" ht="15.75" x14ac:dyDescent="0.25">
      <c r="A270" s="160" t="str">
        <f>IF(1=1,IF(E270="","",A268),N("A8"))</f>
        <v/>
      </c>
      <c r="B270" s="127" t="str">
        <f>IF(1=1,IF(E270="","",B268),N("B8"))</f>
        <v/>
      </c>
      <c r="C270" s="128"/>
      <c r="D270" s="129" t="str">
        <f>IF(ISBLANK(E270),"",LARGE(D268:D269,1)+1)</f>
        <v/>
      </c>
      <c r="E270" s="130"/>
      <c r="F270" s="131"/>
      <c r="G270" s="170"/>
      <c r="H270" s="105"/>
      <c r="I270" s="132" t="str">
        <f>IF(1=1,IF(E270="","",I268),N("H8"))</f>
        <v/>
      </c>
      <c r="J270" s="133" t="str">
        <f>IF(1=1,IF(E270="","",J268),N("I8"))</f>
        <v/>
      </c>
      <c r="K270" s="134" t="str">
        <f>IF(1=1,IF(E270="","",K268),N("J8"))</f>
        <v/>
      </c>
      <c r="L270" s="135" t="str">
        <f>IF(1=1,IF(OR(J270="",O270="",NOT(ISNUMBER(J270)),NOT(ISNUMBER(O270)),J270=0),"",O270/J270),N("L8"))</f>
        <v/>
      </c>
      <c r="M270" s="136" t="str">
        <f>IF(1=1,IF(OR(L270="",NOT(ISNUMBER(F270))),"",F270*L270*IFERROR(INDEX(D384:D428,MATCH(AE270,B384:B428,0)),1)),N("M13"))</f>
        <v/>
      </c>
      <c r="N270" s="137" t="str">
        <f>IF(1=1,IF(F270="","",IF(G270="","",IFERROR(INDEX(E384:E428,MATCH(AE270,B384:B428,0)),G270&amp;""))),N("N6"))</f>
        <v/>
      </c>
      <c r="O270" s="138" t="str">
        <f>IF(1=1,IF(E270="","",O268),N("K8"))</f>
        <v/>
      </c>
      <c r="P270" s="139" t="str">
        <f>IF(1=1,IF(M270="","",IF(AND(ISNUMBER(M270),M270&lt;1,N270="kg"),MAX(1,ROUND(M270*1000,0)),IF(AND(ISNUMBER(M270),M270&lt;1,N270="L"),MAX(1,ROUND(M270*100,0)),ROUND(M270,3)))),N("O8"))</f>
        <v/>
      </c>
      <c r="Q270" s="140" t="str">
        <f>IF(1=1,IF(M270="","",IF(AND(ISNUMBER(M270),M270&lt;1,N270="kg"),"g",IF(AND(ISNUMBER(M270),M270&lt;1,N270="L"),"cl",N270))),N("P8"))</f>
        <v/>
      </c>
      <c r="R270" s="161" t="str">
        <f>IF(1=1,IF(E270="","",IF(F270="","A CONTROLER",IF(NOT(ISNUMBER(F270)),"TEXTE",IF(OR(L270="",L270&lt;=0),"COMMANDE PRINCIPALE INCOMPLETE",IF(G270="","UNITE MANQUANTE",IF(COUNTIF(B384:B428,AE270)=0,"UNITE A CONTROLER","OK")))))),N("Q9"))</f>
        <v/>
      </c>
      <c r="S270" s="105"/>
      <c r="T270" s="141">
        <f t="shared" si="18"/>
        <v>0</v>
      </c>
      <c r="U270" s="133" t="str">
        <f>IF(1=1,IF(E270="","",U268),N("S8"))</f>
        <v/>
      </c>
      <c r="V270" s="133" t="str">
        <f>IF(1=1,IF(E270="","",V268),N("T8"))</f>
        <v/>
      </c>
      <c r="W270" s="135" t="str">
        <f>IF(1=1,IF(OR(U270="",V270="",NOT(ISNUMBER(U270)),NOT(ISNUMBER(V270)),U270=0),"",V270/U270),N("U8"))</f>
        <v/>
      </c>
      <c r="X270" s="136" t="str">
        <f>IF(1=1,IF(OR(W270="",NOT(ISNUMBER(F270))),"",F270*W270*IFERROR(INDEX(D384:D428,MATCH(AE270,B384:B428,0)),1)),N("V7"))</f>
        <v/>
      </c>
      <c r="Y270" s="137" t="str">
        <f>IF(1=1,IF(F270="","",IF(G270="","",IFERROR(INDEX(E384:E428,MATCH(AE270,B384:B428,0)),G270&amp;""))),N("W6"))</f>
        <v/>
      </c>
      <c r="Z270" s="142" t="str">
        <f>IF(1=1,IF(X270="","",IF(AND(ISNUMBER(X270),X270&lt;1,Y270="kg"),MAX(1,ROUND(X270*1000,0)),IF(AND(ISNUMBER(X270),X270&lt;1,Y270="L"),MAX(1,ROUND(X270*100,0)),ROUND(X270,3)))),N("X8"))</f>
        <v/>
      </c>
      <c r="AA270" s="143" t="str">
        <f>IF(1=1,IF(X270="","",IF(AND(ISNUMBER(X270),X270&lt;1,Y270="kg"),"g",IF(AND(ISNUMBER(X270),X270&lt;1,Y270="L"),"cl",Y270))),N("Y8"))</f>
        <v/>
      </c>
      <c r="AB270" s="123" t="str">
        <f>IF(1=1,IF(E270="","",IF(F270="","A CONTROLER",IF(NOT(ISNUMBER(F270)),"TEXTE",IF(OR(W270="",W270&lt;=0),"COMMANDE COUVERTS INCOMPLETE",IF(G270="","UNITE MANQUANTE",IF(COUNTIF(B384:B428,AE270)=0,"UNITE A CONTROLER","OK")))))),N("Z6"))</f>
        <v/>
      </c>
      <c r="AD270" s="144" t="str">
        <f>IF(1=1,IF(E270="","",AD268),N("AB8"))</f>
        <v/>
      </c>
      <c r="AE270" s="125" t="str">
        <f>IF(1=1,IF(G270="","",UPPER(TRIM(SUBSTITUTE(SUBSTITUTE(G270&amp;"",CHAR(160)," ")," "," ")))),N("AC8"))</f>
        <v/>
      </c>
      <c r="AG270" s="244" t="s">
        <v>76</v>
      </c>
    </row>
    <row r="271" spans="1:33" ht="15.75" x14ac:dyDescent="0.25">
      <c r="A271" s="160" t="str">
        <f>IF(1=1,IF(E271="","",A268),N("A9"))</f>
        <v/>
      </c>
      <c r="B271" s="127" t="str">
        <f>IF(1=1,IF(E271="","",B268),N("B9"))</f>
        <v/>
      </c>
      <c r="C271" s="128"/>
      <c r="D271" s="129" t="str">
        <f>IF(ISBLANK(E271),"",LARGE(D268:D270,1)+1)</f>
        <v/>
      </c>
      <c r="E271" s="130"/>
      <c r="F271" s="131"/>
      <c r="G271" s="170"/>
      <c r="H271" s="105"/>
      <c r="I271" s="132" t="str">
        <f>IF(1=1,IF(E271="","",I268),N("H9"))</f>
        <v/>
      </c>
      <c r="J271" s="133" t="str">
        <f>IF(1=1,IF(E271="","",J268),N("I9"))</f>
        <v/>
      </c>
      <c r="K271" s="134" t="str">
        <f>IF(1=1,IF(E271="","",K268),N("J9"))</f>
        <v/>
      </c>
      <c r="L271" s="135" t="str">
        <f>IF(1=1,IF(OR(J271="",O271="",NOT(ISNUMBER(J271)),NOT(ISNUMBER(O271)),J271=0),"",O271/J271),N("L9"))</f>
        <v/>
      </c>
      <c r="M271" s="136" t="str">
        <f>IF(1=1,IF(OR(L271="",NOT(ISNUMBER(F271))),"",F271*L271*IFERROR(INDEX(D384:D428,MATCH(AE271,B384:B428,0)),1)),N("M13"))</f>
        <v/>
      </c>
      <c r="N271" s="137" t="str">
        <f>IF(1=1,IF(F271="","",IF(G271="","",IFERROR(INDEX(E384:E428,MATCH(AE271,B384:B428,0)),G271&amp;""))),N("N6"))</f>
        <v/>
      </c>
      <c r="O271" s="138" t="str">
        <f>IF(1=1,IF(E271="","",O268),N("K9"))</f>
        <v/>
      </c>
      <c r="P271" s="139" t="str">
        <f>IF(1=1,IF(M271="","",IF(AND(ISNUMBER(M271),M271&lt;1,N271="kg"),MAX(1,ROUND(M271*1000,0)),IF(AND(ISNUMBER(M271),M271&lt;1,N271="L"),MAX(1,ROUND(M271*100,0)),ROUND(M271,3)))),N("O9"))</f>
        <v/>
      </c>
      <c r="Q271" s="140" t="str">
        <f>IF(1=1,IF(M271="","",IF(AND(ISNUMBER(M271),M271&lt;1,N271="kg"),"g",IF(AND(ISNUMBER(M271),M271&lt;1,N271="L"),"cl",N271))),N("P9"))</f>
        <v/>
      </c>
      <c r="R271" s="161" t="str">
        <f>IF(1=1,IF(E271="","",IF(F271="","A CONTROLER",IF(NOT(ISNUMBER(F271)),"TEXTE",IF(OR(L271="",L271&lt;=0),"COMMANDE PRINCIPALE INCOMPLETE",IF(G271="","UNITE MANQUANTE",IF(COUNTIF(B384:B428,AE271)=0,"UNITE A CONTROLER","OK")))))),N("Q9"))</f>
        <v/>
      </c>
      <c r="S271" s="105"/>
      <c r="T271" s="141">
        <f t="shared" si="18"/>
        <v>0</v>
      </c>
      <c r="U271" s="133" t="str">
        <f>IF(1=1,IF(E271="","",U268),N("S9"))</f>
        <v/>
      </c>
      <c r="V271" s="133" t="str">
        <f>IF(1=1,IF(E271="","",V268),N("T9"))</f>
        <v/>
      </c>
      <c r="W271" s="135" t="str">
        <f>IF(1=1,IF(OR(U271="",V271="",NOT(ISNUMBER(U271)),NOT(ISNUMBER(V271)),U271=0),"",V271/U271),N("U9"))</f>
        <v/>
      </c>
      <c r="X271" s="136" t="str">
        <f>IF(1=1,IF(OR(W271="",NOT(ISNUMBER(F271))),"",F271*W271*IFERROR(INDEX(D384:D428,MATCH(AE271,B384:B428,0)),1)),N("V7"))</f>
        <v/>
      </c>
      <c r="Y271" s="137" t="str">
        <f>IF(1=1,IF(F271="","",IF(G271="","",IFERROR(INDEX(E384:E428,MATCH(AE271,B384:B428,0)),G271&amp;""))),N("W6"))</f>
        <v/>
      </c>
      <c r="Z271" s="142" t="str">
        <f>IF(1=1,IF(X271="","",IF(AND(ISNUMBER(X271),X271&lt;1,Y271="kg"),MAX(1,ROUND(X271*1000,0)),IF(AND(ISNUMBER(X271),X271&lt;1,Y271="L"),MAX(1,ROUND(X271*100,0)),ROUND(X271,3)))),N("X9"))</f>
        <v/>
      </c>
      <c r="AA271" s="143" t="str">
        <f>IF(1=1,IF(X271="","",IF(AND(ISNUMBER(X271),X271&lt;1,Y271="kg"),"g",IF(AND(ISNUMBER(X271),X271&lt;1,Y271="L"),"cl",Y271))),N("Y9"))</f>
        <v/>
      </c>
      <c r="AB271" s="123" t="str">
        <f>IF(1=1,IF(E271="","",IF(F271="","A CONTROLER",IF(NOT(ISNUMBER(F271)),"TEXTE",IF(OR(W271="",W271&lt;=0),"COMMANDE COUVERTS INCOMPLETE",IF(G271="","UNITE MANQUANTE",IF(COUNTIF(B384:B428,AE271)=0,"UNITE A CONTROLER","OK")))))),N("Z6"))</f>
        <v/>
      </c>
      <c r="AD271" s="144" t="str">
        <f>IF(1=1,IF(E271="","",AD268),N("AB9"))</f>
        <v/>
      </c>
      <c r="AE271" s="125" t="str">
        <f>IF(1=1,IF(G271="","",UPPER(TRIM(SUBSTITUTE(SUBSTITUTE(G271&amp;"",CHAR(160)," ")," "," ")))),N("AC9"))</f>
        <v/>
      </c>
      <c r="AG271" s="244" t="s">
        <v>78</v>
      </c>
    </row>
    <row r="272" spans="1:33" ht="15.75" x14ac:dyDescent="0.25">
      <c r="A272" s="160" t="str">
        <f>IF(1=1,IF(E272="","",A268),N("A10"))</f>
        <v/>
      </c>
      <c r="B272" s="127" t="str">
        <f>IF(1=1,IF(E272="","",B268),N("B10"))</f>
        <v/>
      </c>
      <c r="C272" s="128"/>
      <c r="D272" s="129" t="str">
        <f>IF(ISBLANK(E272),"",LARGE(D268:D271,1)+1)</f>
        <v/>
      </c>
      <c r="E272" s="130"/>
      <c r="F272" s="131"/>
      <c r="G272" s="170"/>
      <c r="H272" s="105"/>
      <c r="I272" s="132" t="str">
        <f>IF(1=1,IF(E272="","",I268),N("H10"))</f>
        <v/>
      </c>
      <c r="J272" s="133" t="str">
        <f>IF(1=1,IF(E272="","",J268),N("I10"))</f>
        <v/>
      </c>
      <c r="K272" s="134" t="str">
        <f>IF(1=1,IF(E272="","",K268),N("J10"))</f>
        <v/>
      </c>
      <c r="L272" s="135" t="str">
        <f>IF(1=1,IF(OR(J272="",O272="",NOT(ISNUMBER(J272)),NOT(ISNUMBER(O272)),J272=0),"",O272/J272),N("L10"))</f>
        <v/>
      </c>
      <c r="M272" s="136" t="str">
        <f>IF(1=1,IF(OR(L272="",NOT(ISNUMBER(F272))),"",F272*L272*IFERROR(INDEX(D384:D428,MATCH(AE272,B384:B428,0)),1)),N("M13"))</f>
        <v/>
      </c>
      <c r="N272" s="137" t="str">
        <f>IF(1=1,IF(F272="","",IF(G272="","",IFERROR(INDEX(E384:E428,MATCH(AE272,B384:B428,0)),G272&amp;""))),N("N6"))</f>
        <v/>
      </c>
      <c r="O272" s="138" t="str">
        <f>IF(1=1,IF(E272="","",O268),N("K10"))</f>
        <v/>
      </c>
      <c r="P272" s="139" t="str">
        <f>IF(1=1,IF(M272="","",IF(AND(ISNUMBER(M272),M272&lt;1,N272="kg"),MAX(1,ROUND(M272*1000,0)),IF(AND(ISNUMBER(M272),M272&lt;1,N272="L"),MAX(1,ROUND(M272*100,0)),ROUND(M272,3)))),N("O10"))</f>
        <v/>
      </c>
      <c r="Q272" s="140" t="str">
        <f>IF(1=1,IF(M272="","",IF(AND(ISNUMBER(M272),M272&lt;1,N272="kg"),"g",IF(AND(ISNUMBER(M272),M272&lt;1,N272="L"),"cl",N272))),N("P10"))</f>
        <v/>
      </c>
      <c r="R272" s="161" t="str">
        <f>IF(1=1,IF(E272="","",IF(F272="","A CONTROLER",IF(NOT(ISNUMBER(F272)),"TEXTE",IF(OR(L272="",L272&lt;=0),"COMMANDE PRINCIPALE INCOMPLETE",IF(G272="","UNITE MANQUANTE",IF(COUNTIF(B384:B428,AE272)=0,"UNITE A CONTROLER","OK")))))),N("Q9"))</f>
        <v/>
      </c>
      <c r="S272" s="105"/>
      <c r="T272" s="141">
        <f t="shared" si="18"/>
        <v>0</v>
      </c>
      <c r="U272" s="133" t="str">
        <f>IF(1=1,IF(E272="","",U268),N("S10"))</f>
        <v/>
      </c>
      <c r="V272" s="133" t="str">
        <f>IF(1=1,IF(E272="","",V268),N("T10"))</f>
        <v/>
      </c>
      <c r="W272" s="135" t="str">
        <f>IF(1=1,IF(OR(U272="",V272="",NOT(ISNUMBER(U272)),NOT(ISNUMBER(V272)),U272=0),"",V272/U272),N("U10"))</f>
        <v/>
      </c>
      <c r="X272" s="136" t="str">
        <f>IF(1=1,IF(OR(W272="",NOT(ISNUMBER(F272))),"",F272*W272*IFERROR(INDEX(D384:D428,MATCH(AE272,B384:B428,0)),1)),N("V7"))</f>
        <v/>
      </c>
      <c r="Y272" s="137" t="str">
        <f>IF(1=1,IF(F272="","",IF(G272="","",IFERROR(INDEX(E384:E428,MATCH(AE272,B384:B428,0)),G272&amp;""))),N("W6"))</f>
        <v/>
      </c>
      <c r="Z272" s="142" t="str">
        <f>IF(1=1,IF(X272="","",IF(AND(ISNUMBER(X272),X272&lt;1,Y272="kg"),MAX(1,ROUND(X272*1000,0)),IF(AND(ISNUMBER(X272),X272&lt;1,Y272="L"),MAX(1,ROUND(X272*100,0)),ROUND(X272,3)))),N("X10"))</f>
        <v/>
      </c>
      <c r="AA272" s="143" t="str">
        <f>IF(1=1,IF(X272="","",IF(AND(ISNUMBER(X272),X272&lt;1,Y272="kg"),"g",IF(AND(ISNUMBER(X272),X272&lt;1,Y272="L"),"cl",Y272))),N("Y10"))</f>
        <v/>
      </c>
      <c r="AB272" s="123" t="str">
        <f>IF(1=1,IF(E272="","",IF(F272="","A CONTROLER",IF(NOT(ISNUMBER(F272)),"TEXTE",IF(OR(W272="",W272&lt;=0),"COMMANDE COUVERTS INCOMPLETE",IF(G272="","UNITE MANQUANTE",IF(COUNTIF(B384:B428,AE272)=0,"UNITE A CONTROLER","OK")))))),N("Z6"))</f>
        <v/>
      </c>
      <c r="AD272" s="144" t="str">
        <f>IF(1=1,IF(E272="","",AD268),N("AB10"))</f>
        <v/>
      </c>
      <c r="AE272" s="125" t="str">
        <f>IF(1=1,IF(G272="","",UPPER(TRIM(SUBSTITUTE(SUBSTITUTE(G272&amp;"",CHAR(160)," ")," "," ")))),N("AC10"))</f>
        <v/>
      </c>
      <c r="AG272" s="244" t="s">
        <v>80</v>
      </c>
    </row>
    <row r="273" spans="1:33" ht="15.75" x14ac:dyDescent="0.25">
      <c r="A273" s="160" t="str">
        <f>IF(1=1,IF(E273="","",A268),N("A11"))</f>
        <v/>
      </c>
      <c r="B273" s="127" t="str">
        <f>IF(1=1,IF(E273="","",B268),N("B11"))</f>
        <v/>
      </c>
      <c r="C273" s="128"/>
      <c r="D273" s="129" t="str">
        <f>IF(ISBLANK(E273),"",LARGE(D268:D272,1)+1)</f>
        <v/>
      </c>
      <c r="E273" s="130"/>
      <c r="F273" s="131"/>
      <c r="G273" s="170"/>
      <c r="H273" s="105"/>
      <c r="I273" s="132" t="str">
        <f>IF(1=1,IF(E273="","",I268),N("H11"))</f>
        <v/>
      </c>
      <c r="J273" s="133" t="str">
        <f>IF(1=1,IF(E273="","",J268),N("I11"))</f>
        <v/>
      </c>
      <c r="K273" s="134" t="str">
        <f>IF(1=1,IF(E273="","",K268),N("J11"))</f>
        <v/>
      </c>
      <c r="L273" s="135" t="str">
        <f>IF(1=1,IF(OR(J273="",O273="",NOT(ISNUMBER(J273)),NOT(ISNUMBER(O273)),J273=0),"",O273/J273),N("L11"))</f>
        <v/>
      </c>
      <c r="M273" s="136" t="str">
        <f>IF(1=1,IF(OR(L273="",NOT(ISNUMBER(F273))),"",F273*L273*IFERROR(INDEX(D384:D428,MATCH(AE273,B384:B428,0)),1)),N("M13"))</f>
        <v/>
      </c>
      <c r="N273" s="137" t="str">
        <f>IF(1=1,IF(F273="","",IF(G273="","",IFERROR(INDEX(E384:E428,MATCH(AE273,B384:B428,0)),G273&amp;""))),N("N6"))</f>
        <v/>
      </c>
      <c r="O273" s="138" t="str">
        <f>IF(1=1,IF(E273="","",O268),N("K11"))</f>
        <v/>
      </c>
      <c r="P273" s="139" t="str">
        <f>IF(1=1,IF(M273="","",IF(AND(ISNUMBER(M273),M273&lt;1,N273="kg"),MAX(1,ROUND(M273*1000,0)),IF(AND(ISNUMBER(M273),M273&lt;1,N273="L"),MAX(1,ROUND(M273*100,0)),ROUND(M273,3)))),N("O11"))</f>
        <v/>
      </c>
      <c r="Q273" s="140" t="str">
        <f>IF(1=1,IF(M273="","",IF(AND(ISNUMBER(M273),M273&lt;1,N273="kg"),"g",IF(AND(ISNUMBER(M273),M273&lt;1,N273="L"),"cl",N273))),N("P11"))</f>
        <v/>
      </c>
      <c r="R273" s="161" t="str">
        <f>IF(1=1,IF(E273="","",IF(F273="","A CONTROLER",IF(NOT(ISNUMBER(F273)),"TEXTE",IF(OR(L273="",L273&lt;=0),"COMMANDE PRINCIPALE INCOMPLETE",IF(G273="","UNITE MANQUANTE",IF(COUNTIF(B384:B428,AE273)=0,"UNITE A CONTROLER","OK")))))),N("Q9"))</f>
        <v/>
      </c>
      <c r="S273" s="105"/>
      <c r="T273" s="141">
        <f t="shared" si="18"/>
        <v>0</v>
      </c>
      <c r="U273" s="133" t="str">
        <f>IF(1=1,IF(E273="","",U268),N("S11"))</f>
        <v/>
      </c>
      <c r="V273" s="133" t="str">
        <f>IF(1=1,IF(E273="","",V268),N("T11"))</f>
        <v/>
      </c>
      <c r="W273" s="135" t="str">
        <f>IF(1=1,IF(OR(U273="",V273="",NOT(ISNUMBER(U273)),NOT(ISNUMBER(V273)),U273=0),"",V273/U273),N("U11"))</f>
        <v/>
      </c>
      <c r="X273" s="136" t="str">
        <f>IF(1=1,IF(OR(W273="",NOT(ISNUMBER(F273))),"",F273*W273*IFERROR(INDEX(D384:D428,MATCH(AE273,B384:B428,0)),1)),N("V7"))</f>
        <v/>
      </c>
      <c r="Y273" s="137" t="str">
        <f>IF(1=1,IF(F273="","",IF(G273="","",IFERROR(INDEX(E384:E428,MATCH(AE273,B384:B428,0)),G273&amp;""))),N("W6"))</f>
        <v/>
      </c>
      <c r="Z273" s="142" t="str">
        <f>IF(1=1,IF(X273="","",IF(AND(ISNUMBER(X273),X273&lt;1,Y273="kg"),MAX(1,ROUND(X273*1000,0)),IF(AND(ISNUMBER(X273),X273&lt;1,Y273="L"),MAX(1,ROUND(X273*100,0)),ROUND(X273,3)))),N("X11"))</f>
        <v/>
      </c>
      <c r="AA273" s="143" t="str">
        <f>IF(1=1,IF(X273="","",IF(AND(ISNUMBER(X273),X273&lt;1,Y273="kg"),"g",IF(AND(ISNUMBER(X273),X273&lt;1,Y273="L"),"cl",Y273))),N("Y11"))</f>
        <v/>
      </c>
      <c r="AB273" s="123" t="str">
        <f>IF(1=1,IF(E273="","",IF(F273="","A CONTROLER",IF(NOT(ISNUMBER(F273)),"TEXTE",IF(OR(W273="",W273&lt;=0),"COMMANDE COUVERTS INCOMPLETE",IF(G273="","UNITE MANQUANTE",IF(COUNTIF(B384:B428,AE273)=0,"UNITE A CONTROLER","OK")))))),N("Z6"))</f>
        <v/>
      </c>
      <c r="AD273" s="144" t="str">
        <f>IF(1=1,IF(E273="","",AD268),N("AB11"))</f>
        <v/>
      </c>
      <c r="AE273" s="125" t="str">
        <f>IF(1=1,IF(G273="","",UPPER(TRIM(SUBSTITUTE(SUBSTITUTE(G273&amp;"",CHAR(160)," ")," "," ")))),N("AC11"))</f>
        <v/>
      </c>
      <c r="AG273" s="244" t="s">
        <v>66</v>
      </c>
    </row>
    <row r="274" spans="1:33" ht="15.75" x14ac:dyDescent="0.25">
      <c r="A274" s="160" t="str">
        <f>IF(1=1,IF(E274="","",A268),N("A12"))</f>
        <v/>
      </c>
      <c r="B274" s="127" t="str">
        <f>IF(1=1,IF(E274="","",B268),N("B12"))</f>
        <v/>
      </c>
      <c r="C274" s="128"/>
      <c r="D274" s="129" t="str">
        <f>IF(ISBLANK(E274),"",LARGE(D268:D273,1)+1)</f>
        <v/>
      </c>
      <c r="E274" s="130"/>
      <c r="F274" s="131"/>
      <c r="G274" s="170"/>
      <c r="H274" s="105"/>
      <c r="I274" s="132" t="str">
        <f>IF(1=1,IF(E274="","",I268),N("H12"))</f>
        <v/>
      </c>
      <c r="J274" s="133" t="str">
        <f>IF(1=1,IF(E274="","",J268),N("I12"))</f>
        <v/>
      </c>
      <c r="K274" s="134" t="str">
        <f>IF(1=1,IF(E274="","",K268),N("J12"))</f>
        <v/>
      </c>
      <c r="L274" s="135" t="str">
        <f>IF(1=1,IF(OR(J274="",O274="",NOT(ISNUMBER(J274)),NOT(ISNUMBER(O274)),J274=0),"",O274/J274),N("L12"))</f>
        <v/>
      </c>
      <c r="M274" s="136" t="str">
        <f>IF(1=1,IF(OR(L274="",NOT(ISNUMBER(F274))),"",F274*L274*IFERROR(INDEX(D384:D428,MATCH(AE274,B384:B428,0)),1)),N("M13"))</f>
        <v/>
      </c>
      <c r="N274" s="137" t="str">
        <f>IF(1=1,IF(F274="","",IF(G274="","",IFERROR(INDEX(E384:E428,MATCH(AE274,B384:B428,0)),G274&amp;""))),N("N6"))</f>
        <v/>
      </c>
      <c r="O274" s="138" t="str">
        <f>IF(1=1,IF(E274="","",O268),N("K12"))</f>
        <v/>
      </c>
      <c r="P274" s="139" t="str">
        <f>IF(1=1,IF(M274="","",IF(AND(ISNUMBER(M274),M274&lt;1,N274="kg"),MAX(1,ROUND(M274*1000,0)),IF(AND(ISNUMBER(M274),M274&lt;1,N274="L"),MAX(1,ROUND(M274*100,0)),ROUND(M274,3)))),N("O12"))</f>
        <v/>
      </c>
      <c r="Q274" s="140" t="str">
        <f>IF(1=1,IF(M274="","",IF(AND(ISNUMBER(M274),M274&lt;1,N274="kg"),"g",IF(AND(ISNUMBER(M274),M274&lt;1,N274="L"),"cl",N274))),N("P12"))</f>
        <v/>
      </c>
      <c r="R274" s="161" t="str">
        <f>IF(1=1,IF(E274="","",IF(F274="","A CONTROLER",IF(NOT(ISNUMBER(F274)),"TEXTE",IF(OR(L274="",L274&lt;=0),"COMMANDE PRINCIPALE INCOMPLETE",IF(G274="","UNITE MANQUANTE",IF(COUNTIF(B384:B428,AE274)=0,"UNITE A CONTROLER","OK")))))),N("Q9"))</f>
        <v/>
      </c>
      <c r="S274" s="105"/>
      <c r="T274" s="141">
        <f t="shared" si="18"/>
        <v>0</v>
      </c>
      <c r="U274" s="133" t="str">
        <f>IF(1=1,IF(E274="","",U268),N("S12"))</f>
        <v/>
      </c>
      <c r="V274" s="133" t="str">
        <f>IF(1=1,IF(E274="","",V268),N("T12"))</f>
        <v/>
      </c>
      <c r="W274" s="135" t="str">
        <f>IF(1=1,IF(OR(U274="",V274="",NOT(ISNUMBER(U274)),NOT(ISNUMBER(V274)),U274=0),"",V274/U274),N("U12"))</f>
        <v/>
      </c>
      <c r="X274" s="136" t="str">
        <f>IF(1=1,IF(OR(W274="",NOT(ISNUMBER(F274))),"",F274*W274*IFERROR(INDEX(D384:D428,MATCH(AE274,B384:B428,0)),1)),N("V7"))</f>
        <v/>
      </c>
      <c r="Y274" s="137" t="str">
        <f>IF(1=1,IF(F274="","",IF(G274="","",IFERROR(INDEX(E384:E428,MATCH(AE274,B384:B428,0)),G274&amp;""))),N("W6"))</f>
        <v/>
      </c>
      <c r="Z274" s="142" t="str">
        <f>IF(1=1,IF(X274="","",IF(AND(ISNUMBER(X274),X274&lt;1,Y274="kg"),MAX(1,ROUND(X274*1000,0)),IF(AND(ISNUMBER(X274),X274&lt;1,Y274="L"),MAX(1,ROUND(X274*100,0)),ROUND(X274,3)))),N("X12"))</f>
        <v/>
      </c>
      <c r="AA274" s="143" t="str">
        <f>IF(1=1,IF(X274="","",IF(AND(ISNUMBER(X274),X274&lt;1,Y274="kg"),"g",IF(AND(ISNUMBER(X274),X274&lt;1,Y274="L"),"cl",Y274))),N("Y12"))</f>
        <v/>
      </c>
      <c r="AB274" s="123" t="str">
        <f>IF(1=1,IF(E274="","",IF(F274="","A CONTROLER",IF(NOT(ISNUMBER(F274)),"TEXTE",IF(OR(W274="",W274&lt;=0),"COMMANDE COUVERTS INCOMPLETE",IF(G274="","UNITE MANQUANTE",IF(COUNTIF(B384:B428,AE274)=0,"UNITE A CONTROLER","OK")))))),N("Z6"))</f>
        <v/>
      </c>
      <c r="AD274" s="144" t="str">
        <f>IF(1=1,IF(E274="","",AD268),N("AB12"))</f>
        <v/>
      </c>
      <c r="AE274" s="125" t="str">
        <f>IF(1=1,IF(G274="","",UPPER(TRIM(SUBSTITUTE(SUBSTITUTE(G274&amp;"",CHAR(160)," ")," "," ")))),N("AC12"))</f>
        <v/>
      </c>
      <c r="AG274" s="244" t="s">
        <v>64</v>
      </c>
    </row>
    <row r="275" spans="1:33" ht="15.75" x14ac:dyDescent="0.25">
      <c r="A275" s="160" t="str">
        <f>IF(1=1,IF(E275="","",A268),N("A13"))</f>
        <v/>
      </c>
      <c r="B275" s="127" t="str">
        <f>IF(1=1,IF(E275="","",B268),N("B13"))</f>
        <v/>
      </c>
      <c r="C275" s="128"/>
      <c r="D275" s="129" t="str">
        <f>IF(ISBLANK(E275),"",LARGE(D268:D274,1)+1)</f>
        <v/>
      </c>
      <c r="E275" s="130"/>
      <c r="F275" s="131"/>
      <c r="G275" s="170"/>
      <c r="H275" s="105"/>
      <c r="I275" s="132" t="str">
        <f>IF(1=1,IF(E275="","",I268),N("H13"))</f>
        <v/>
      </c>
      <c r="J275" s="133" t="str">
        <f>IF(1=1,IF(E275="","",J268),N("I13"))</f>
        <v/>
      </c>
      <c r="K275" s="134" t="str">
        <f>IF(1=1,IF(E275="","",K268),N("J13"))</f>
        <v/>
      </c>
      <c r="L275" s="135" t="str">
        <f>IF(1=1,IF(OR(J275="",O275="",NOT(ISNUMBER(J275)),NOT(ISNUMBER(O275)),J275=0),"",O275/J275),N("L13"))</f>
        <v/>
      </c>
      <c r="M275" s="136" t="str">
        <f>IF(1=1,IF(OR(L275="",NOT(ISNUMBER(F275))),"",F275*L275*IFERROR(INDEX(D384:D428,MATCH(AE275,B384:B428,0)),1)),N("M13"))</f>
        <v/>
      </c>
      <c r="N275" s="137" t="str">
        <f>IF(1=1,IF(F275="","",IF(G275="","",IFERROR(INDEX(E384:E428,MATCH(AE275,B384:B428,0)),G275&amp;""))),N("N6"))</f>
        <v/>
      </c>
      <c r="O275" s="138" t="str">
        <f>IF(1=1,IF(E275="","",O268),N("K13"))</f>
        <v/>
      </c>
      <c r="P275" s="139" t="str">
        <f>IF(1=1,IF(M275="","",IF(AND(ISNUMBER(M275),M275&lt;1,N275="kg"),MAX(1,ROUND(M275*1000,0)),IF(AND(ISNUMBER(M275),M275&lt;1,N275="L"),MAX(1,ROUND(M275*100,0)),ROUND(M275,3)))),N("O13"))</f>
        <v/>
      </c>
      <c r="Q275" s="140" t="str">
        <f>IF(1=1,IF(M275="","",IF(AND(ISNUMBER(M275),M275&lt;1,N275="kg"),"g",IF(AND(ISNUMBER(M275),M275&lt;1,N275="L"),"cl",N275))),N("P13"))</f>
        <v/>
      </c>
      <c r="R275" s="161" t="str">
        <f>IF(1=1,IF(E275="","",IF(F275="","A CONTROLER",IF(NOT(ISNUMBER(F275)),"TEXTE",IF(OR(L275="",L275&lt;=0),"COMMANDE PRINCIPALE INCOMPLETE",IF(G275="","UNITE MANQUANTE",IF(COUNTIF(B384:B428,AE275)=0,"UNITE A CONTROLER","OK")))))),N("Q9"))</f>
        <v/>
      </c>
      <c r="S275" s="105"/>
      <c r="T275" s="141">
        <f t="shared" si="18"/>
        <v>0</v>
      </c>
      <c r="U275" s="133" t="str">
        <f>IF(1=1,IF(E275="","",U268),N("S13"))</f>
        <v/>
      </c>
      <c r="V275" s="133" t="str">
        <f>IF(1=1,IF(E275="","",V268),N("T13"))</f>
        <v/>
      </c>
      <c r="W275" s="135" t="str">
        <f>IF(1=1,IF(OR(U275="",V275="",NOT(ISNUMBER(U275)),NOT(ISNUMBER(V275)),U275=0),"",V275/U275),N("U13"))</f>
        <v/>
      </c>
      <c r="X275" s="136" t="str">
        <f>IF(1=1,IF(OR(W275="",NOT(ISNUMBER(F275))),"",F275*W275*IFERROR(INDEX(D384:D428,MATCH(AE275,B384:B428,0)),1)),N("V7"))</f>
        <v/>
      </c>
      <c r="Y275" s="137" t="str">
        <f>IF(1=1,IF(F275="","",IF(G275="","",IFERROR(INDEX(E384:E428,MATCH(AE275,B384:B428,0)),G275&amp;""))),N("W6"))</f>
        <v/>
      </c>
      <c r="Z275" s="142" t="str">
        <f>IF(1=1,IF(X275="","",IF(AND(ISNUMBER(X275),X275&lt;1,Y275="kg"),MAX(1,ROUND(X275*1000,0)),IF(AND(ISNUMBER(X275),X275&lt;1,Y275="L"),MAX(1,ROUND(X275*100,0)),ROUND(X275,3)))),N("X13"))</f>
        <v/>
      </c>
      <c r="AA275" s="143" t="str">
        <f>IF(1=1,IF(X275="","",IF(AND(ISNUMBER(X275),X275&lt;1,Y275="kg"),"g",IF(AND(ISNUMBER(X275),X275&lt;1,Y275="L"),"cl",Y275))),N("Y13"))</f>
        <v/>
      </c>
      <c r="AB275" s="123" t="str">
        <f>IF(1=1,IF(E275="","",IF(F275="","A CONTROLER",IF(NOT(ISNUMBER(F275)),"TEXTE",IF(OR(W275="",W275&lt;=0),"COMMANDE COUVERTS INCOMPLETE",IF(G275="","UNITE MANQUANTE",IF(COUNTIF(B384:B428,AE275)=0,"UNITE A CONTROLER","OK")))))),N("Z6"))</f>
        <v/>
      </c>
      <c r="AD275" s="144" t="str">
        <f>IF(1=1,IF(E275="","",AD268),N("AB13"))</f>
        <v/>
      </c>
      <c r="AE275" s="125" t="str">
        <f>IF(1=1,IF(G275="","",UPPER(TRIM(SUBSTITUTE(SUBSTITUTE(G275&amp;"",CHAR(160)," ")," "," ")))),N("AC13"))</f>
        <v/>
      </c>
      <c r="AG275" s="244"/>
    </row>
    <row r="276" spans="1:33" ht="15.75" x14ac:dyDescent="0.25">
      <c r="A276" s="160" t="str">
        <f>IF(1=1,IF(E276="","",A268),N("A14"))</f>
        <v/>
      </c>
      <c r="B276" s="127" t="str">
        <f>IF(1=1,IF(E276="","",B268),N("B14"))</f>
        <v/>
      </c>
      <c r="C276" s="128"/>
      <c r="D276" s="129" t="str">
        <f>IF(ISBLANK(E276),"",LARGE(D268:D275,1)+1)</f>
        <v/>
      </c>
      <c r="E276" s="130"/>
      <c r="F276" s="131"/>
      <c r="G276" s="170"/>
      <c r="H276" s="105"/>
      <c r="I276" s="132" t="str">
        <f>IF(1=1,IF(E276="","",I268),N("H14"))</f>
        <v/>
      </c>
      <c r="J276" s="133" t="str">
        <f>IF(1=1,IF(E276="","",J268),N("I14"))</f>
        <v/>
      </c>
      <c r="K276" s="134" t="str">
        <f>IF(1=1,IF(E276="","",K268),N("J14"))</f>
        <v/>
      </c>
      <c r="L276" s="135" t="str">
        <f>IF(1=1,IF(OR(J276="",O276="",NOT(ISNUMBER(J276)),NOT(ISNUMBER(O276)),J276=0),"",O276/J276),N("L14"))</f>
        <v/>
      </c>
      <c r="M276" s="136" t="str">
        <f>IF(1=1,IF(OR(L276="",NOT(ISNUMBER(F276))),"",F276*L276*IFERROR(INDEX(D384:D428,MATCH(AE276,B384:B428,0)),1)),N("M13"))</f>
        <v/>
      </c>
      <c r="N276" s="137" t="str">
        <f>IF(1=1,IF(F276="","",IF(G276="","",IFERROR(INDEX(E384:E428,MATCH(AE276,B384:B428,0)),G276&amp;""))),N("N6"))</f>
        <v/>
      </c>
      <c r="O276" s="138" t="str">
        <f>IF(1=1,IF(E276="","",O268),N("K14"))</f>
        <v/>
      </c>
      <c r="P276" s="139" t="str">
        <f>IF(1=1,IF(M276="","",IF(AND(ISNUMBER(M276),M276&lt;1,N276="kg"),MAX(1,ROUND(M276*1000,0)),IF(AND(ISNUMBER(M276),M276&lt;1,N276="L"),MAX(1,ROUND(M276*100,0)),ROUND(M276,3)))),N("O14"))</f>
        <v/>
      </c>
      <c r="Q276" s="140" t="str">
        <f>IF(1=1,IF(M276="","",IF(AND(ISNUMBER(M276),M276&lt;1,N276="kg"),"g",IF(AND(ISNUMBER(M276),M276&lt;1,N276="L"),"cl",N276))),N("P14"))</f>
        <v/>
      </c>
      <c r="R276" s="161" t="str">
        <f>IF(1=1,IF(E276="","",IF(F276="","A CONTROLER",IF(NOT(ISNUMBER(F276)),"TEXTE",IF(OR(L276="",L276&lt;=0),"COMMANDE PRINCIPALE INCOMPLETE",IF(G276="","UNITE MANQUANTE",IF(COUNTIF(B384:B428,AE276)=0,"UNITE A CONTROLER","OK")))))),N("Q9"))</f>
        <v/>
      </c>
      <c r="S276" s="105"/>
      <c r="T276" s="141">
        <f t="shared" si="18"/>
        <v>0</v>
      </c>
      <c r="U276" s="133" t="str">
        <f>IF(1=1,IF(E276="","",U268),N("S14"))</f>
        <v/>
      </c>
      <c r="V276" s="133" t="str">
        <f>IF(1=1,IF(E276="","",V268),N("T14"))</f>
        <v/>
      </c>
      <c r="W276" s="135" t="str">
        <f>IF(1=1,IF(OR(U276="",V276="",NOT(ISNUMBER(U276)),NOT(ISNUMBER(V276)),U276=0),"",V276/U276),N("U14"))</f>
        <v/>
      </c>
      <c r="X276" s="136" t="str">
        <f>IF(1=1,IF(OR(W276="",NOT(ISNUMBER(F276))),"",F276*W276*IFERROR(INDEX(D384:D428,MATCH(AE276,B384:B428,0)),1)),N("V7"))</f>
        <v/>
      </c>
      <c r="Y276" s="137" t="str">
        <f>IF(1=1,IF(F276="","",IF(G276="","",IFERROR(INDEX(E384:E428,MATCH(AE276,B384:B428,0)),G276&amp;""))),N("W6"))</f>
        <v/>
      </c>
      <c r="Z276" s="142" t="str">
        <f>IF(1=1,IF(X276="","",IF(AND(ISNUMBER(X276),X276&lt;1,Y276="kg"),MAX(1,ROUND(X276*1000,0)),IF(AND(ISNUMBER(X276),X276&lt;1,Y276="L"),MAX(1,ROUND(X276*100,0)),ROUND(X276,3)))),N("X14"))</f>
        <v/>
      </c>
      <c r="AA276" s="143" t="str">
        <f>IF(1=1,IF(X276="","",IF(AND(ISNUMBER(X276),X276&lt;1,Y276="kg"),"g",IF(AND(ISNUMBER(X276),X276&lt;1,Y276="L"),"cl",Y276))),N("Y14"))</f>
        <v/>
      </c>
      <c r="AB276" s="123" t="str">
        <f>IF(1=1,IF(E276="","",IF(F276="","A CONTROLER",IF(NOT(ISNUMBER(F276)),"TEXTE",IF(OR(W276="",W276&lt;=0),"COMMANDE COUVERTS INCOMPLETE",IF(G276="","UNITE MANQUANTE",IF(COUNTIF(B384:B428,AE276)=0,"UNITE A CONTROLER","OK")))))),N("Z6"))</f>
        <v/>
      </c>
      <c r="AD276" s="144" t="str">
        <f>IF(1=1,IF(E276="","",AD268),N("AB14"))</f>
        <v/>
      </c>
      <c r="AE276" s="125" t="str">
        <f>IF(1=1,IF(G276="","",UPPER(TRIM(SUBSTITUTE(SUBSTITUTE(G276&amp;"",CHAR(160)," ")," "," ")))),N("AC14"))</f>
        <v/>
      </c>
    </row>
    <row r="277" spans="1:33" ht="15.75" x14ac:dyDescent="0.25">
      <c r="A277" s="160" t="str">
        <f>IF(1=1,IF(E277="","",A268),N("A15"))</f>
        <v/>
      </c>
      <c r="B277" s="127" t="str">
        <f>IF(1=1,IF(E277="","",B268),N("B15"))</f>
        <v/>
      </c>
      <c r="C277" s="128"/>
      <c r="D277" s="129" t="str">
        <f>IF(ISBLANK(E277),"",LARGE(D268:D276,1)+1)</f>
        <v/>
      </c>
      <c r="E277" s="130"/>
      <c r="F277" s="131"/>
      <c r="G277" s="170"/>
      <c r="H277" s="105"/>
      <c r="I277" s="132" t="str">
        <f>IF(1=1,IF(E277="","",I268),N("H15"))</f>
        <v/>
      </c>
      <c r="J277" s="133" t="str">
        <f>IF(1=1,IF(E277="","",J268),N("I15"))</f>
        <v/>
      </c>
      <c r="K277" s="134" t="str">
        <f>IF(1=1,IF(E277="","",K268),N("J15"))</f>
        <v/>
      </c>
      <c r="L277" s="135" t="str">
        <f>IF(1=1,IF(OR(J277="",O277="",NOT(ISNUMBER(J277)),NOT(ISNUMBER(O277)),J277=0),"",O277/J277),N("L15"))</f>
        <v/>
      </c>
      <c r="M277" s="136" t="str">
        <f>IF(1=1,IF(OR(L277="",NOT(ISNUMBER(F277))),"",F277*L277*IFERROR(INDEX(D384:D428,MATCH(AE277,B384:B428,0)),1)),N("M13"))</f>
        <v/>
      </c>
      <c r="N277" s="137" t="str">
        <f>IF(1=1,IF(F277="","",IF(G277="","",IFERROR(INDEX(E384:E428,MATCH(AE277,B384:B428,0)),G277&amp;""))),N("N6"))</f>
        <v/>
      </c>
      <c r="O277" s="138" t="str">
        <f>IF(1=1,IF(E277="","",O268),N("K15"))</f>
        <v/>
      </c>
      <c r="P277" s="139" t="str">
        <f>IF(1=1,IF(M277="","",IF(AND(ISNUMBER(M277),M277&lt;1,N277="kg"),MAX(1,ROUND(M277*1000,0)),IF(AND(ISNUMBER(M277),M277&lt;1,N277="L"),MAX(1,ROUND(M277*100,0)),ROUND(M277,3)))),N("O15"))</f>
        <v/>
      </c>
      <c r="Q277" s="140" t="str">
        <f>IF(1=1,IF(M277="","",IF(AND(ISNUMBER(M277),M277&lt;1,N277="kg"),"g",IF(AND(ISNUMBER(M277),M277&lt;1,N277="L"),"cl",N277))),N("P15"))</f>
        <v/>
      </c>
      <c r="R277" s="161" t="str">
        <f>IF(1=1,IF(E277="","",IF(F277="","A CONTROLER",IF(NOT(ISNUMBER(F277)),"TEXTE",IF(OR(L277="",L277&lt;=0),"COMMANDE PRINCIPALE INCOMPLETE",IF(G277="","UNITE MANQUANTE",IF(COUNTIF(B384:B428,AE277)=0,"UNITE A CONTROLER","OK")))))),N("Q9"))</f>
        <v/>
      </c>
      <c r="S277" s="105"/>
      <c r="T277" s="141">
        <f t="shared" si="18"/>
        <v>0</v>
      </c>
      <c r="U277" s="133" t="str">
        <f>IF(1=1,IF(E277="","",U268),N("S15"))</f>
        <v/>
      </c>
      <c r="V277" s="133" t="str">
        <f>IF(1=1,IF(E277="","",V268),N("T15"))</f>
        <v/>
      </c>
      <c r="W277" s="135" t="str">
        <f>IF(1=1,IF(OR(U277="",V277="",NOT(ISNUMBER(U277)),NOT(ISNUMBER(V277)),U277=0),"",V277/U277),N("U15"))</f>
        <v/>
      </c>
      <c r="X277" s="136" t="str">
        <f>IF(1=1,IF(OR(W277="",NOT(ISNUMBER(F277))),"",F277*W277*IFERROR(INDEX(D384:D428,MATCH(AE277,B384:B428,0)),1)),N("V7"))</f>
        <v/>
      </c>
      <c r="Y277" s="137" t="str">
        <f>IF(1=1,IF(F277="","",IF(G277="","",IFERROR(INDEX(E384:E428,MATCH(AE277,B384:B428,0)),G277&amp;""))),N("W6"))</f>
        <v/>
      </c>
      <c r="Z277" s="142" t="str">
        <f>IF(1=1,IF(X277="","",IF(AND(ISNUMBER(X277),X277&lt;1,Y277="kg"),MAX(1,ROUND(X277*1000,0)),IF(AND(ISNUMBER(X277),X277&lt;1,Y277="L"),MAX(1,ROUND(X277*100,0)),ROUND(X277,3)))),N("X15"))</f>
        <v/>
      </c>
      <c r="AA277" s="143" t="str">
        <f>IF(1=1,IF(X277="","",IF(AND(ISNUMBER(X277),X277&lt;1,Y277="kg"),"g",IF(AND(ISNUMBER(X277),X277&lt;1,Y277="L"),"cl",Y277))),N("Y15"))</f>
        <v/>
      </c>
      <c r="AB277" s="123" t="str">
        <f>IF(1=1,IF(E277="","",IF(F277="","A CONTROLER",IF(NOT(ISNUMBER(F277)),"TEXTE",IF(OR(W277="",W277&lt;=0),"COMMANDE COUVERTS INCOMPLETE",IF(G277="","UNITE MANQUANTE",IF(COUNTIF(B384:B428,AE277)=0,"UNITE A CONTROLER","OK")))))),N("Z6"))</f>
        <v/>
      </c>
      <c r="AD277" s="144" t="str">
        <f>IF(1=1,IF(E277="","",AD268),N("AB15"))</f>
        <v/>
      </c>
      <c r="AE277" s="125" t="str">
        <f>IF(1=1,IF(G277="","",UPPER(TRIM(SUBSTITUTE(SUBSTITUTE(G277&amp;"",CHAR(160)," ")," "," ")))),N("AC15"))</f>
        <v/>
      </c>
    </row>
    <row r="278" spans="1:33" ht="15.75" x14ac:dyDescent="0.25">
      <c r="A278" s="160" t="str">
        <f>IF(1=1,IF(E278="","",A268),N("A16"))</f>
        <v/>
      </c>
      <c r="B278" s="127" t="str">
        <f>IF(1=1,IF(E278="","",B268),N("B16"))</f>
        <v/>
      </c>
      <c r="C278" s="128"/>
      <c r="D278" s="129" t="str">
        <f>IF(ISBLANK(E278),"",LARGE(D268:D277,1)+1)</f>
        <v/>
      </c>
      <c r="E278" s="130"/>
      <c r="F278" s="131"/>
      <c r="G278" s="170"/>
      <c r="H278" s="105"/>
      <c r="I278" s="132" t="str">
        <f>IF(1=1,IF(E278="","",I268),N("H16"))</f>
        <v/>
      </c>
      <c r="J278" s="133" t="str">
        <f>IF(1=1,IF(E278="","",J268),N("I16"))</f>
        <v/>
      </c>
      <c r="K278" s="134" t="str">
        <f>IF(1=1,IF(E278="","",K268),N("J16"))</f>
        <v/>
      </c>
      <c r="L278" s="135" t="str">
        <f>IF(1=1,IF(OR(J278="",O278="",NOT(ISNUMBER(J278)),NOT(ISNUMBER(O278)),J278=0),"",O278/J278),N("L16"))</f>
        <v/>
      </c>
      <c r="M278" s="136" t="str">
        <f>IF(1=1,IF(OR(L278="",NOT(ISNUMBER(F278))),"",F278*L278*IFERROR(INDEX(D384:D428,MATCH(AE278,B384:B428,0)),1)),N("M13"))</f>
        <v/>
      </c>
      <c r="N278" s="137" t="str">
        <f>IF(1=1,IF(F278="","",IF(G278="","",IFERROR(INDEX(E384:E428,MATCH(AE278,B384:B428,0)),G278&amp;""))),N("N6"))</f>
        <v/>
      </c>
      <c r="O278" s="138" t="str">
        <f>IF(1=1,IF(E278="","",O268),N("K16"))</f>
        <v/>
      </c>
      <c r="P278" s="139" t="str">
        <f>IF(1=1,IF(M278="","",IF(AND(ISNUMBER(M278),M278&lt;1,N278="kg"),MAX(1,ROUND(M278*1000,0)),IF(AND(ISNUMBER(M278),M278&lt;1,N278="L"),MAX(1,ROUND(M278*100,0)),ROUND(M278,3)))),N("O16"))</f>
        <v/>
      </c>
      <c r="Q278" s="140" t="str">
        <f>IF(1=1,IF(M278="","",IF(AND(ISNUMBER(M278),M278&lt;1,N278="kg"),"g",IF(AND(ISNUMBER(M278),M278&lt;1,N278="L"),"cl",N278))),N("P16"))</f>
        <v/>
      </c>
      <c r="R278" s="161" t="str">
        <f>IF(1=1,IF(E278="","",IF(F278="","A CONTROLER",IF(NOT(ISNUMBER(F278)),"TEXTE",IF(OR(L278="",L278&lt;=0),"COMMANDE PRINCIPALE INCOMPLETE",IF(G278="","UNITE MANQUANTE",IF(COUNTIF(B384:B428,AE278)=0,"UNITE A CONTROLER","OK")))))),N("Q9"))</f>
        <v/>
      </c>
      <c r="S278" s="105"/>
      <c r="T278" s="141">
        <f t="shared" si="18"/>
        <v>0</v>
      </c>
      <c r="U278" s="133" t="str">
        <f>IF(1=1,IF(E278="","",U268),N("S16"))</f>
        <v/>
      </c>
      <c r="V278" s="133" t="str">
        <f>IF(1=1,IF(E278="","",V268),N("T16"))</f>
        <v/>
      </c>
      <c r="W278" s="135" t="str">
        <f>IF(1=1,IF(OR(U278="",V278="",NOT(ISNUMBER(U278)),NOT(ISNUMBER(V278)),U278=0),"",V278/U278),N("U16"))</f>
        <v/>
      </c>
      <c r="X278" s="136" t="str">
        <f>IF(1=1,IF(OR(W278="",NOT(ISNUMBER(F278))),"",F278*W278*IFERROR(INDEX(D384:D428,MATCH(AE278,B384:B428,0)),1)),N("V7"))</f>
        <v/>
      </c>
      <c r="Y278" s="137" t="str">
        <f>IF(1=1,IF(F278="","",IF(G278="","",IFERROR(INDEX(E384:E428,MATCH(AE278,B384:B428,0)),G278&amp;""))),N("W6"))</f>
        <v/>
      </c>
      <c r="Z278" s="142" t="str">
        <f>IF(1=1,IF(X278="","",IF(AND(ISNUMBER(X278),X278&lt;1,Y278="kg"),MAX(1,ROUND(X278*1000,0)),IF(AND(ISNUMBER(X278),X278&lt;1,Y278="L"),MAX(1,ROUND(X278*100,0)),ROUND(X278,3)))),N("X16"))</f>
        <v/>
      </c>
      <c r="AA278" s="143" t="str">
        <f>IF(1=1,IF(X278="","",IF(AND(ISNUMBER(X278),X278&lt;1,Y278="kg"),"g",IF(AND(ISNUMBER(X278),X278&lt;1,Y278="L"),"cl",Y278))),N("Y16"))</f>
        <v/>
      </c>
      <c r="AB278" s="123" t="str">
        <f>IF(1=1,IF(E278="","",IF(F278="","A CONTROLER",IF(NOT(ISNUMBER(F278)),"TEXTE",IF(OR(W278="",W278&lt;=0),"COMMANDE COUVERTS INCOMPLETE",IF(G278="","UNITE MANQUANTE",IF(COUNTIF(B384:B428,AE278)=0,"UNITE A CONTROLER","OK")))))),N("Z6"))</f>
        <v/>
      </c>
      <c r="AD278" s="144" t="str">
        <f>IF(1=1,IF(E278="","",AD268),N("AB16"))</f>
        <v/>
      </c>
      <c r="AE278" s="125" t="str">
        <f>IF(1=1,IF(G278="","",UPPER(TRIM(SUBSTITUTE(SUBSTITUTE(G278&amp;"",CHAR(160)," ")," "," ")))),N("AC16"))</f>
        <v/>
      </c>
    </row>
    <row r="279" spans="1:33" ht="15.75" x14ac:dyDescent="0.25">
      <c r="A279" s="160" t="str">
        <f>IF(1=1,IF(E279="","",A268),N("A17"))</f>
        <v/>
      </c>
      <c r="B279" s="127" t="str">
        <f>IF(1=1,IF(E279="","",B268),N("B17"))</f>
        <v/>
      </c>
      <c r="C279" s="128"/>
      <c r="D279" s="129" t="str">
        <f>IF(ISBLANK(E279),"",LARGE(D268:D278,1)+1)</f>
        <v/>
      </c>
      <c r="E279" s="130"/>
      <c r="F279" s="131"/>
      <c r="G279" s="170"/>
      <c r="H279" s="105"/>
      <c r="I279" s="132" t="str">
        <f>IF(1=1,IF(E279="","",I268),N("H17"))</f>
        <v/>
      </c>
      <c r="J279" s="133" t="str">
        <f>IF(1=1,IF(E279="","",J268),N("I17"))</f>
        <v/>
      </c>
      <c r="K279" s="134" t="str">
        <f>IF(1=1,IF(E279="","",K268),N("J17"))</f>
        <v/>
      </c>
      <c r="L279" s="135" t="str">
        <f>IF(1=1,IF(OR(J279="",O279="",NOT(ISNUMBER(J279)),NOT(ISNUMBER(O279)),J279=0),"",O279/J279),N("L17"))</f>
        <v/>
      </c>
      <c r="M279" s="136" t="str">
        <f>IF(1=1,IF(OR(L279="",NOT(ISNUMBER(F279))),"",F279*L279*IFERROR(INDEX(D384:D428,MATCH(AE279,B384:B428,0)),1)),N("M13"))</f>
        <v/>
      </c>
      <c r="N279" s="137" t="str">
        <f>IF(1=1,IF(F279="","",IF(G279="","",IFERROR(INDEX(E384:E428,MATCH(AE279,B384:B428,0)),G279&amp;""))),N("N6"))</f>
        <v/>
      </c>
      <c r="O279" s="138" t="str">
        <f>IF(1=1,IF(E279="","",O268),N("K17"))</f>
        <v/>
      </c>
      <c r="P279" s="139" t="str">
        <f>IF(1=1,IF(M279="","",IF(AND(ISNUMBER(M279),M279&lt;1,N279="kg"),MAX(1,ROUND(M279*1000,0)),IF(AND(ISNUMBER(M279),M279&lt;1,N279="L"),MAX(1,ROUND(M279*100,0)),ROUND(M279,3)))),N("O17"))</f>
        <v/>
      </c>
      <c r="Q279" s="140" t="str">
        <f>IF(1=1,IF(M279="","",IF(AND(ISNUMBER(M279),M279&lt;1,N279="kg"),"g",IF(AND(ISNUMBER(M279),M279&lt;1,N279="L"),"cl",N279))),N("P17"))</f>
        <v/>
      </c>
      <c r="R279" s="161" t="str">
        <f>IF(1=1,IF(E279="","",IF(F279="","A CONTROLER",IF(NOT(ISNUMBER(F279)),"TEXTE",IF(OR(L279="",L279&lt;=0),"COMMANDE PRINCIPALE INCOMPLETE",IF(G279="","UNITE MANQUANTE",IF(COUNTIF(B384:B428,AE279)=0,"UNITE A CONTROLER","OK")))))),N("Q9"))</f>
        <v/>
      </c>
      <c r="S279" s="105"/>
      <c r="T279" s="141">
        <f t="shared" si="18"/>
        <v>0</v>
      </c>
      <c r="U279" s="133" t="str">
        <f>IF(1=1,IF(E279="","",U268),N("S17"))</f>
        <v/>
      </c>
      <c r="V279" s="133" t="str">
        <f>IF(1=1,IF(E279="","",V268),N("T17"))</f>
        <v/>
      </c>
      <c r="W279" s="135" t="str">
        <f>IF(1=1,IF(OR(U279="",V279="",NOT(ISNUMBER(U279)),NOT(ISNUMBER(V279)),U279=0),"",V279/U279),N("U17"))</f>
        <v/>
      </c>
      <c r="X279" s="136" t="str">
        <f>IF(1=1,IF(OR(W279="",NOT(ISNUMBER(F279))),"",F279*W279*IFERROR(INDEX(D384:D428,MATCH(AE279,B384:B428,0)),1)),N("V7"))</f>
        <v/>
      </c>
      <c r="Y279" s="137" t="str">
        <f>IF(1=1,IF(F279="","",IF(G279="","",IFERROR(INDEX(E384:E428,MATCH(AE279,B384:B428,0)),G279&amp;""))),N("W6"))</f>
        <v/>
      </c>
      <c r="Z279" s="142" t="str">
        <f>IF(1=1,IF(X279="","",IF(AND(ISNUMBER(X279),X279&lt;1,Y279="kg"),MAX(1,ROUND(X279*1000,0)),IF(AND(ISNUMBER(X279),X279&lt;1,Y279="L"),MAX(1,ROUND(X279*100,0)),ROUND(X279,3)))),N("X17"))</f>
        <v/>
      </c>
      <c r="AA279" s="143" t="str">
        <f>IF(1=1,IF(X279="","",IF(AND(ISNUMBER(X279),X279&lt;1,Y279="kg"),"g",IF(AND(ISNUMBER(X279),X279&lt;1,Y279="L"),"cl",Y279))),N("Y17"))</f>
        <v/>
      </c>
      <c r="AB279" s="123" t="str">
        <f>IF(1=1,IF(E279="","",IF(F279="","A CONTROLER",IF(NOT(ISNUMBER(F279)),"TEXTE",IF(OR(W279="",W279&lt;=0),"COMMANDE COUVERTS INCOMPLETE",IF(G279="","UNITE MANQUANTE",IF(COUNTIF(B384:B428,AE279)=0,"UNITE A CONTROLER","OK")))))),N("Z6"))</f>
        <v/>
      </c>
      <c r="AD279" s="144" t="str">
        <f>IF(1=1,IF(E279="","",AD268),N("AB17"))</f>
        <v/>
      </c>
      <c r="AE279" s="125" t="str">
        <f>IF(1=1,IF(G279="","",UPPER(TRIM(SUBSTITUTE(SUBSTITUTE(G279&amp;"",CHAR(160)," ")," "," ")))),N("AC17"))</f>
        <v/>
      </c>
    </row>
    <row r="280" spans="1:33" ht="15.75" x14ac:dyDescent="0.25">
      <c r="A280" s="160" t="str">
        <f>IF(1=1,IF(E280="","",A268),N("A18"))</f>
        <v/>
      </c>
      <c r="B280" s="127" t="str">
        <f>IF(1=1,IF(E280="","",B268),N("B18"))</f>
        <v/>
      </c>
      <c r="C280" s="128"/>
      <c r="D280" s="129" t="str">
        <f>IF(ISBLANK(E280),"",LARGE(D268:D279,1)+1)</f>
        <v/>
      </c>
      <c r="E280" s="130"/>
      <c r="F280" s="131"/>
      <c r="G280" s="170"/>
      <c r="H280" s="105"/>
      <c r="I280" s="132" t="str">
        <f>IF(1=1,IF(E280="","",I268),N("H18"))</f>
        <v/>
      </c>
      <c r="J280" s="133" t="str">
        <f>IF(1=1,IF(E280="","",J268),N("I18"))</f>
        <v/>
      </c>
      <c r="K280" s="134" t="str">
        <f>IF(1=1,IF(E280="","",K268),N("J18"))</f>
        <v/>
      </c>
      <c r="L280" s="135" t="str">
        <f>IF(1=1,IF(OR(J280="",O280="",NOT(ISNUMBER(J280)),NOT(ISNUMBER(O280)),J280=0),"",O280/J280),N("L18"))</f>
        <v/>
      </c>
      <c r="M280" s="136" t="str">
        <f>IF(1=1,IF(OR(L280="",NOT(ISNUMBER(F280))),"",F280*L280*IFERROR(INDEX(D384:D428,MATCH(AE280,B384:B428,0)),1)),N("M13"))</f>
        <v/>
      </c>
      <c r="N280" s="137" t="str">
        <f>IF(1=1,IF(F280="","",IF(G280="","",IFERROR(INDEX(E384:E428,MATCH(AE280,B384:B428,0)),G280&amp;""))),N("N6"))</f>
        <v/>
      </c>
      <c r="O280" s="138" t="str">
        <f>IF(1=1,IF(E280="","",O268),N("K18"))</f>
        <v/>
      </c>
      <c r="P280" s="139" t="str">
        <f>IF(1=1,IF(M280="","",IF(AND(ISNUMBER(M280),M280&lt;1,N280="kg"),MAX(1,ROUND(M280*1000,0)),IF(AND(ISNUMBER(M280),M280&lt;1,N280="L"),MAX(1,ROUND(M280*100,0)),ROUND(M280,3)))),N("O18"))</f>
        <v/>
      </c>
      <c r="Q280" s="140" t="str">
        <f>IF(1=1,IF(M280="","",IF(AND(ISNUMBER(M280),M280&lt;1,N280="kg"),"g",IF(AND(ISNUMBER(M280),M280&lt;1,N280="L"),"cl",N280))),N("P18"))</f>
        <v/>
      </c>
      <c r="R280" s="161" t="str">
        <f>IF(1=1,IF(E280="","",IF(F280="","A CONTROLER",IF(NOT(ISNUMBER(F280)),"TEXTE",IF(OR(L280="",L280&lt;=0),"COMMANDE PRINCIPALE INCOMPLETE",IF(G280="","UNITE MANQUANTE",IF(COUNTIF(B384:B428,AE280)=0,"UNITE A CONTROLER","OK")))))),N("Q9"))</f>
        <v/>
      </c>
      <c r="S280" s="105"/>
      <c r="T280" s="141">
        <f t="shared" si="18"/>
        <v>0</v>
      </c>
      <c r="U280" s="133" t="str">
        <f>IF(1=1,IF(E280="","",U268),N("S18"))</f>
        <v/>
      </c>
      <c r="V280" s="133" t="str">
        <f>IF(1=1,IF(E280="","",V268),N("T18"))</f>
        <v/>
      </c>
      <c r="W280" s="135" t="str">
        <f>IF(1=1,IF(OR(U280="",V280="",NOT(ISNUMBER(U280)),NOT(ISNUMBER(V280)),U280=0),"",V280/U280),N("U18"))</f>
        <v/>
      </c>
      <c r="X280" s="136" t="str">
        <f>IF(1=1,IF(OR(W280="",NOT(ISNUMBER(F280))),"",F280*W280*IFERROR(INDEX(D384:D428,MATCH(AE280,B384:B428,0)),1)),N("V7"))</f>
        <v/>
      </c>
      <c r="Y280" s="137" t="str">
        <f>IF(1=1,IF(F280="","",IF(G280="","",IFERROR(INDEX(E384:E428,MATCH(AE280,B384:B428,0)),G280&amp;""))),N("W6"))</f>
        <v/>
      </c>
      <c r="Z280" s="142" t="str">
        <f>IF(1=1,IF(X280="","",IF(AND(ISNUMBER(X280),X280&lt;1,Y280="kg"),MAX(1,ROUND(X280*1000,0)),IF(AND(ISNUMBER(X280),X280&lt;1,Y280="L"),MAX(1,ROUND(X280*100,0)),ROUND(X280,3)))),N("X18"))</f>
        <v/>
      </c>
      <c r="AA280" s="143" t="str">
        <f>IF(1=1,IF(X280="","",IF(AND(ISNUMBER(X280),X280&lt;1,Y280="kg"),"g",IF(AND(ISNUMBER(X280),X280&lt;1,Y280="L"),"cl",Y280))),N("Y18"))</f>
        <v/>
      </c>
      <c r="AB280" s="123" t="str">
        <f>IF(1=1,IF(E280="","",IF(F280="","A CONTROLER",IF(NOT(ISNUMBER(F280)),"TEXTE",IF(OR(W280="",W280&lt;=0),"COMMANDE COUVERTS INCOMPLETE",IF(G280="","UNITE MANQUANTE",IF(COUNTIF(B384:B428,AE280)=0,"UNITE A CONTROLER","OK")))))),N("Z6"))</f>
        <v/>
      </c>
      <c r="AD280" s="144" t="str">
        <f>IF(1=1,IF(E280="","",AD268),N("AB18"))</f>
        <v/>
      </c>
      <c r="AE280" s="125" t="str">
        <f>IF(1=1,IF(G280="","",UPPER(TRIM(SUBSTITUTE(SUBSTITUTE(G280&amp;"",CHAR(160)," ")," "," ")))),N("AC18"))</f>
        <v/>
      </c>
    </row>
    <row r="281" spans="1:33" ht="15.75" x14ac:dyDescent="0.25">
      <c r="A281" s="160" t="str">
        <f>IF(1=1,IF(E281="","",A268),N("A19"))</f>
        <v/>
      </c>
      <c r="B281" s="127" t="str">
        <f>IF(1=1,IF(E281="","",B268),N("B19"))</f>
        <v/>
      </c>
      <c r="C281" s="128"/>
      <c r="D281" s="129" t="str">
        <f>IF(ISBLANK(E281),"",LARGE(D268:D280,1)+1)</f>
        <v/>
      </c>
      <c r="E281" s="130"/>
      <c r="F281" s="131"/>
      <c r="G281" s="170"/>
      <c r="H281" s="105"/>
      <c r="I281" s="132" t="str">
        <f>IF(1=1,IF(E281="","",I268),N("H19"))</f>
        <v/>
      </c>
      <c r="J281" s="133" t="str">
        <f>IF(1=1,IF(E281="","",J268),N("I19"))</f>
        <v/>
      </c>
      <c r="K281" s="134" t="str">
        <f>IF(1=1,IF(E281="","",K268),N("J19"))</f>
        <v/>
      </c>
      <c r="L281" s="135" t="str">
        <f>IF(1=1,IF(OR(J281="",O281="",NOT(ISNUMBER(J281)),NOT(ISNUMBER(O281)),J281=0),"",O281/J281),N("L19"))</f>
        <v/>
      </c>
      <c r="M281" s="136" t="str">
        <f>IF(1=1,IF(OR(L281="",NOT(ISNUMBER(F281))),"",F281*L281*IFERROR(INDEX(D384:D428,MATCH(AE281,B384:B428,0)),1)),N("M13"))</f>
        <v/>
      </c>
      <c r="N281" s="137" t="str">
        <f>IF(1=1,IF(F281="","",IF(G281="","",IFERROR(INDEX(E384:E428,MATCH(AE281,B384:B428,0)),G281&amp;""))),N("N6"))</f>
        <v/>
      </c>
      <c r="O281" s="138" t="str">
        <f>IF(1=1,IF(E281="","",O268),N("K19"))</f>
        <v/>
      </c>
      <c r="P281" s="139" t="str">
        <f>IF(1=1,IF(M281="","",IF(AND(ISNUMBER(M281),M281&lt;1,N281="kg"),MAX(1,ROUND(M281*1000,0)),IF(AND(ISNUMBER(M281),M281&lt;1,N281="L"),MAX(1,ROUND(M281*100,0)),ROUND(M281,3)))),N("O19"))</f>
        <v/>
      </c>
      <c r="Q281" s="140" t="str">
        <f>IF(1=1,IF(M281="","",IF(AND(ISNUMBER(M281),M281&lt;1,N281="kg"),"g",IF(AND(ISNUMBER(M281),M281&lt;1,N281="L"),"cl",N281))),N("P19"))</f>
        <v/>
      </c>
      <c r="R281" s="161" t="str">
        <f>IF(1=1,IF(E281="","",IF(F281="","A CONTROLER",IF(NOT(ISNUMBER(F281)),"TEXTE",IF(OR(L281="",L281&lt;=0),"COMMANDE PRINCIPALE INCOMPLETE",IF(G281="","UNITE MANQUANTE",IF(COUNTIF(B384:B428,AE281)=0,"UNITE A CONTROLER","OK")))))),N("Q9"))</f>
        <v/>
      </c>
      <c r="S281" s="105"/>
      <c r="T281" s="141">
        <f t="shared" si="18"/>
        <v>0</v>
      </c>
      <c r="U281" s="133" t="str">
        <f>IF(1=1,IF(E281="","",U268),N("S19"))</f>
        <v/>
      </c>
      <c r="V281" s="133" t="str">
        <f>IF(1=1,IF(E281="","",V268),N("T19"))</f>
        <v/>
      </c>
      <c r="W281" s="135" t="str">
        <f>IF(1=1,IF(OR(U281="",V281="",NOT(ISNUMBER(U281)),NOT(ISNUMBER(V281)),U281=0),"",V281/U281),N("U19"))</f>
        <v/>
      </c>
      <c r="X281" s="136" t="str">
        <f>IF(1=1,IF(OR(W281="",NOT(ISNUMBER(F281))),"",F281*W281*IFERROR(INDEX(D384:D428,MATCH(AE281,B384:B428,0)),1)),N("V7"))</f>
        <v/>
      </c>
      <c r="Y281" s="137" t="str">
        <f>IF(1=1,IF(F281="","",IF(G281="","",IFERROR(INDEX(E384:E428,MATCH(AE281,B384:B428,0)),G281&amp;""))),N("W6"))</f>
        <v/>
      </c>
      <c r="Z281" s="142" t="str">
        <f>IF(1=1,IF(X281="","",IF(AND(ISNUMBER(X281),X281&lt;1,Y281="kg"),MAX(1,ROUND(X281*1000,0)),IF(AND(ISNUMBER(X281),X281&lt;1,Y281="L"),MAX(1,ROUND(X281*100,0)),ROUND(X281,3)))),N("X19"))</f>
        <v/>
      </c>
      <c r="AA281" s="143" t="str">
        <f>IF(1=1,IF(X281="","",IF(AND(ISNUMBER(X281),X281&lt;1,Y281="kg"),"g",IF(AND(ISNUMBER(X281),X281&lt;1,Y281="L"),"cl",Y281))),N("Y19"))</f>
        <v/>
      </c>
      <c r="AB281" s="123" t="str">
        <f>IF(1=1,IF(E281="","",IF(F281="","A CONTROLER",IF(NOT(ISNUMBER(F281)),"TEXTE",IF(OR(W281="",W281&lt;=0),"COMMANDE COUVERTS INCOMPLETE",IF(G281="","UNITE MANQUANTE",IF(COUNTIF(B384:B428,AE281)=0,"UNITE A CONTROLER","OK")))))),N("Z6"))</f>
        <v/>
      </c>
      <c r="AD281" s="144" t="str">
        <f>IF(1=1,IF(E281="","",AD268),N("AB19"))</f>
        <v/>
      </c>
      <c r="AE281" s="125" t="str">
        <f>IF(1=1,IF(G281="","",UPPER(TRIM(SUBSTITUTE(SUBSTITUTE(G281&amp;"",CHAR(160)," ")," "," ")))),N("AC19"))</f>
        <v/>
      </c>
    </row>
    <row r="282" spans="1:33" ht="15.75" x14ac:dyDescent="0.25">
      <c r="A282" s="160" t="str">
        <f>IF(1=1,IF(E282="","",A268),N("A20"))</f>
        <v/>
      </c>
      <c r="B282" s="127" t="str">
        <f>IF(1=1,IF(E282="","",B268),N("B20"))</f>
        <v/>
      </c>
      <c r="C282" s="128"/>
      <c r="D282" s="129" t="str">
        <f>IF(ISBLANK(E282),"",LARGE(D268:D281,1)+1)</f>
        <v/>
      </c>
      <c r="E282" s="130"/>
      <c r="F282" s="131"/>
      <c r="G282" s="170"/>
      <c r="H282" s="105"/>
      <c r="I282" s="132" t="str">
        <f>IF(1=1,IF(E282="","",I268),N("H20"))</f>
        <v/>
      </c>
      <c r="J282" s="133" t="str">
        <f>IF(1=1,IF(E282="","",J268),N("I20"))</f>
        <v/>
      </c>
      <c r="K282" s="134" t="str">
        <f>IF(1=1,IF(E282="","",K268),N("J20"))</f>
        <v/>
      </c>
      <c r="L282" s="135" t="str">
        <f>IF(1=1,IF(OR(J282="",O282="",NOT(ISNUMBER(J282)),NOT(ISNUMBER(O282)),J282=0),"",O282/J282),N("L20"))</f>
        <v/>
      </c>
      <c r="M282" s="136" t="str">
        <f>IF(1=1,IF(OR(L282="",NOT(ISNUMBER(F282))),"",F282*L282*IFERROR(INDEX(D384:D428,MATCH(AE282,B384:B428,0)),1)),N("M13"))</f>
        <v/>
      </c>
      <c r="N282" s="137" t="str">
        <f>IF(1=1,IF(F282="","",IF(G282="","",IFERROR(INDEX(E384:E428,MATCH(AE282,B384:B428,0)),G282&amp;""))),N("N6"))</f>
        <v/>
      </c>
      <c r="O282" s="138" t="str">
        <f>IF(1=1,IF(E282="","",O268),N("K20"))</f>
        <v/>
      </c>
      <c r="P282" s="139" t="str">
        <f>IF(1=1,IF(M282="","",IF(AND(ISNUMBER(M282),M282&lt;1,N282="kg"),MAX(1,ROUND(M282*1000,0)),IF(AND(ISNUMBER(M282),M282&lt;1,N282="L"),MAX(1,ROUND(M282*100,0)),ROUND(M282,3)))),N("O20"))</f>
        <v/>
      </c>
      <c r="Q282" s="140" t="str">
        <f>IF(1=1,IF(M282="","",IF(AND(ISNUMBER(M282),M282&lt;1,N282="kg"),"g",IF(AND(ISNUMBER(M282),M282&lt;1,N282="L"),"cl",N282))),N("P20"))</f>
        <v/>
      </c>
      <c r="R282" s="161" t="str">
        <f>IF(1=1,IF(E282="","",IF(F282="","A CONTROLER",IF(NOT(ISNUMBER(F282)),"TEXTE",IF(OR(L282="",L282&lt;=0),"COMMANDE PRINCIPALE INCOMPLETE",IF(G282="","UNITE MANQUANTE",IF(COUNTIF(B384:B428,AE282)=0,"UNITE A CONTROLER","OK")))))),N("Q9"))</f>
        <v/>
      </c>
      <c r="S282" s="105"/>
      <c r="T282" s="141">
        <f t="shared" si="18"/>
        <v>0</v>
      </c>
      <c r="U282" s="133" t="str">
        <f>IF(1=1,IF(E282="","",U268),N("S20"))</f>
        <v/>
      </c>
      <c r="V282" s="133" t="str">
        <f>IF(1=1,IF(E282="","",V268),N("T20"))</f>
        <v/>
      </c>
      <c r="W282" s="135" t="str">
        <f>IF(1=1,IF(OR(U282="",V282="",NOT(ISNUMBER(U282)),NOT(ISNUMBER(V282)),U282=0),"",V282/U282),N("U20"))</f>
        <v/>
      </c>
      <c r="X282" s="136" t="str">
        <f>IF(1=1,IF(OR(W282="",NOT(ISNUMBER(F282))),"",F282*W282*IFERROR(INDEX(D384:D428,MATCH(AE282,B384:B428,0)),1)),N("V7"))</f>
        <v/>
      </c>
      <c r="Y282" s="137" t="str">
        <f>IF(1=1,IF(F282="","",IF(G282="","",IFERROR(INDEX(E384:E428,MATCH(AE282,B384:B428,0)),G282&amp;""))),N("W6"))</f>
        <v/>
      </c>
      <c r="Z282" s="142" t="str">
        <f>IF(1=1,IF(X282="","",IF(AND(ISNUMBER(X282),X282&lt;1,Y282="kg"),MAX(1,ROUND(X282*1000,0)),IF(AND(ISNUMBER(X282),X282&lt;1,Y282="L"),MAX(1,ROUND(X282*100,0)),ROUND(X282,3)))),N("X20"))</f>
        <v/>
      </c>
      <c r="AA282" s="143" t="str">
        <f>IF(1=1,IF(X282="","",IF(AND(ISNUMBER(X282),X282&lt;1,Y282="kg"),"g",IF(AND(ISNUMBER(X282),X282&lt;1,Y282="L"),"cl",Y282))),N("Y20"))</f>
        <v/>
      </c>
      <c r="AB282" s="123" t="str">
        <f>IF(1=1,IF(E282="","",IF(F282="","A CONTROLER",IF(NOT(ISNUMBER(F282)),"TEXTE",IF(OR(W282="",W282&lt;=0),"COMMANDE COUVERTS INCOMPLETE",IF(G282="","UNITE MANQUANTE",IF(COUNTIF(B384:B428,AE282)=0,"UNITE A CONTROLER","OK")))))),N("Z6"))</f>
        <v/>
      </c>
      <c r="AD282" s="144" t="str">
        <f>IF(1=1,IF(E282="","",AD268),N("AB20"))</f>
        <v/>
      </c>
      <c r="AE282" s="125" t="str">
        <f>IF(1=1,IF(G282="","",UPPER(TRIM(SUBSTITUTE(SUBSTITUTE(G282&amp;"",CHAR(160)," ")," "," ")))),N("AC20"))</f>
        <v/>
      </c>
    </row>
    <row r="283" spans="1:33" ht="15.75" x14ac:dyDescent="0.25">
      <c r="A283" s="160" t="str">
        <f>IF(1=1,IF(E283="","",A268),N("A21"))</f>
        <v/>
      </c>
      <c r="B283" s="127" t="str">
        <f>IF(1=1,IF(E283="","",B268),N("B21"))</f>
        <v/>
      </c>
      <c r="C283" s="128"/>
      <c r="D283" s="129" t="str">
        <f>IF(ISBLANK(E283),"",LARGE(D268:D282,1)+1)</f>
        <v/>
      </c>
      <c r="E283" s="130"/>
      <c r="F283" s="131"/>
      <c r="G283" s="170"/>
      <c r="H283" s="105"/>
      <c r="I283" s="132" t="str">
        <f>IF(1=1,IF(E283="","",I268),N("H21"))</f>
        <v/>
      </c>
      <c r="J283" s="133" t="str">
        <f>IF(1=1,IF(E283="","",J268),N("I21"))</f>
        <v/>
      </c>
      <c r="K283" s="134" t="str">
        <f>IF(1=1,IF(E283="","",K268),N("J21"))</f>
        <v/>
      </c>
      <c r="L283" s="135" t="str">
        <f>IF(1=1,IF(OR(J283="",O283="",NOT(ISNUMBER(J283)),NOT(ISNUMBER(O283)),J283=0),"",O283/J283),N("L21"))</f>
        <v/>
      </c>
      <c r="M283" s="136" t="str">
        <f>IF(1=1,IF(OR(L283="",NOT(ISNUMBER(F283))),"",F283*L283*IFERROR(INDEX(D384:D428,MATCH(AE283,B384:B428,0)),1)),N("M13"))</f>
        <v/>
      </c>
      <c r="N283" s="137" t="str">
        <f>IF(1=1,IF(F283="","",IF(G283="","",IFERROR(INDEX(E384:E428,MATCH(AE283,B384:B428,0)),G283&amp;""))),N("N6"))</f>
        <v/>
      </c>
      <c r="O283" s="138" t="str">
        <f>IF(1=1,IF(E283="","",O268),N("K21"))</f>
        <v/>
      </c>
      <c r="P283" s="139" t="str">
        <f>IF(1=1,IF(M283="","",IF(AND(ISNUMBER(M283),M283&lt;1,N283="kg"),MAX(1,ROUND(M283*1000,0)),IF(AND(ISNUMBER(M283),M283&lt;1,N283="L"),MAX(1,ROUND(M283*100,0)),ROUND(M283,3)))),N("O21"))</f>
        <v/>
      </c>
      <c r="Q283" s="140" t="str">
        <f>IF(1=1,IF(M283="","",IF(AND(ISNUMBER(M283),M283&lt;1,N283="kg"),"g",IF(AND(ISNUMBER(M283),M283&lt;1,N283="L"),"cl",N283))),N("P21"))</f>
        <v/>
      </c>
      <c r="R283" s="161" t="str">
        <f>IF(1=1,IF(E283="","",IF(F283="","A CONTROLER",IF(NOT(ISNUMBER(F283)),"TEXTE",IF(OR(L283="",L283&lt;=0),"COMMANDE PRINCIPALE INCOMPLETE",IF(G283="","UNITE MANQUANTE",IF(COUNTIF(B384:B428,AE283)=0,"UNITE A CONTROLER","OK")))))),N("Q9"))</f>
        <v/>
      </c>
      <c r="S283" s="105"/>
      <c r="T283" s="141">
        <f t="shared" si="18"/>
        <v>0</v>
      </c>
      <c r="U283" s="133" t="str">
        <f>IF(1=1,IF(E283="","",U268),N("S21"))</f>
        <v/>
      </c>
      <c r="V283" s="133" t="str">
        <f>IF(1=1,IF(E283="","",V268),N("T21"))</f>
        <v/>
      </c>
      <c r="W283" s="135" t="str">
        <f>IF(1=1,IF(OR(U283="",V283="",NOT(ISNUMBER(U283)),NOT(ISNUMBER(V283)),U283=0),"",V283/U283),N("U21"))</f>
        <v/>
      </c>
      <c r="X283" s="136" t="str">
        <f>IF(1=1,IF(OR(W283="",NOT(ISNUMBER(F283))),"",F283*W283*IFERROR(INDEX(D384:D428,MATCH(AE283,B384:B428,0)),1)),N("V7"))</f>
        <v/>
      </c>
      <c r="Y283" s="137" t="str">
        <f>IF(1=1,IF(F283="","",IF(G283="","",IFERROR(INDEX(E384:E428,MATCH(AE283,B384:B428,0)),G283&amp;""))),N("W6"))</f>
        <v/>
      </c>
      <c r="Z283" s="142" t="str">
        <f>IF(1=1,IF(X283="","",IF(AND(ISNUMBER(X283),X283&lt;1,Y283="kg"),MAX(1,ROUND(X283*1000,0)),IF(AND(ISNUMBER(X283),X283&lt;1,Y283="L"),MAX(1,ROUND(X283*100,0)),ROUND(X283,3)))),N("X21"))</f>
        <v/>
      </c>
      <c r="AA283" s="143" t="str">
        <f>IF(1=1,IF(X283="","",IF(AND(ISNUMBER(X283),X283&lt;1,Y283="kg"),"g",IF(AND(ISNUMBER(X283),X283&lt;1,Y283="L"),"cl",Y283))),N("Y21"))</f>
        <v/>
      </c>
      <c r="AB283" s="123" t="str">
        <f>IF(1=1,IF(E283="","",IF(F283="","A CONTROLER",IF(NOT(ISNUMBER(F283)),"TEXTE",IF(OR(W283="",W283&lt;=0),"COMMANDE COUVERTS INCOMPLETE",IF(G283="","UNITE MANQUANTE",IF(COUNTIF(B384:B428,AE283)=0,"UNITE A CONTROLER","OK")))))),N("Z6"))</f>
        <v/>
      </c>
      <c r="AD283" s="144" t="str">
        <f>IF(1=1,IF(E283="","",AD268),N("AB21"))</f>
        <v/>
      </c>
      <c r="AE283" s="125" t="str">
        <f>IF(1=1,IF(G283="","",UPPER(TRIM(SUBSTITUTE(SUBSTITUTE(G283&amp;"",CHAR(160)," ")," "," ")))),N("AC21"))</f>
        <v/>
      </c>
    </row>
    <row r="284" spans="1:33" ht="15.75" x14ac:dyDescent="0.25">
      <c r="A284" s="160" t="str">
        <f>IF(1=1,IF(E284="","",A268),N("A22"))</f>
        <v/>
      </c>
      <c r="B284" s="127" t="str">
        <f>IF(1=1,IF(E284="","",B268),N("B22"))</f>
        <v/>
      </c>
      <c r="C284" s="128"/>
      <c r="D284" s="129" t="str">
        <f>IF(ISBLANK(E284),"",LARGE(D268:D283,1)+1)</f>
        <v/>
      </c>
      <c r="E284" s="130"/>
      <c r="F284" s="131"/>
      <c r="G284" s="170"/>
      <c r="H284" s="105"/>
      <c r="I284" s="132" t="str">
        <f>IF(1=1,IF(E284="","",I268),N("H22"))</f>
        <v/>
      </c>
      <c r="J284" s="133" t="str">
        <f>IF(1=1,IF(E284="","",J268),N("I22"))</f>
        <v/>
      </c>
      <c r="K284" s="134" t="str">
        <f>IF(1=1,IF(E284="","",K268),N("J22"))</f>
        <v/>
      </c>
      <c r="L284" s="135" t="str">
        <f>IF(1=1,IF(OR(J284="",O284="",NOT(ISNUMBER(J284)),NOT(ISNUMBER(O284)),J284=0),"",O284/J284),N("L22"))</f>
        <v/>
      </c>
      <c r="M284" s="136" t="str">
        <f>IF(1=1,IF(OR(L284="",NOT(ISNUMBER(F284))),"",F284*L284*IFERROR(INDEX(D384:D428,MATCH(AE284,B384:B428,0)),1)),N("M13"))</f>
        <v/>
      </c>
      <c r="N284" s="137" t="str">
        <f>IF(1=1,IF(F284="","",IF(G284="","",IFERROR(INDEX(E384:E428,MATCH(AE284,B384:B428,0)),G284&amp;""))),N("N6"))</f>
        <v/>
      </c>
      <c r="O284" s="138" t="str">
        <f>IF(1=1,IF(E284="","",O268),N("K22"))</f>
        <v/>
      </c>
      <c r="P284" s="139" t="str">
        <f>IF(1=1,IF(M284="","",IF(AND(ISNUMBER(M284),M284&lt;1,N284="kg"),MAX(1,ROUND(M284*1000,0)),IF(AND(ISNUMBER(M284),M284&lt;1,N284="L"),MAX(1,ROUND(M284*100,0)),ROUND(M284,3)))),N("O22"))</f>
        <v/>
      </c>
      <c r="Q284" s="140" t="str">
        <f>IF(1=1,IF(M284="","",IF(AND(ISNUMBER(M284),M284&lt;1,N284="kg"),"g",IF(AND(ISNUMBER(M284),M284&lt;1,N284="L"),"cl",N284))),N("P22"))</f>
        <v/>
      </c>
      <c r="R284" s="161" t="str">
        <f>IF(1=1,IF(E284="","",IF(F284="","A CONTROLER",IF(NOT(ISNUMBER(F284)),"TEXTE",IF(OR(L284="",L284&lt;=0),"COMMANDE PRINCIPALE INCOMPLETE",IF(G284="","UNITE MANQUANTE",IF(COUNTIF(B384:B428,AE284)=0,"UNITE A CONTROLER","OK")))))),N("Q9"))</f>
        <v/>
      </c>
      <c r="S284" s="105"/>
      <c r="T284" s="141">
        <f t="shared" si="18"/>
        <v>0</v>
      </c>
      <c r="U284" s="133" t="str">
        <f>IF(1=1,IF(E284="","",U268),N("S22"))</f>
        <v/>
      </c>
      <c r="V284" s="133" t="str">
        <f>IF(1=1,IF(E284="","",V268),N("T22"))</f>
        <v/>
      </c>
      <c r="W284" s="135" t="str">
        <f>IF(1=1,IF(OR(U284="",V284="",NOT(ISNUMBER(U284)),NOT(ISNUMBER(V284)),U284=0),"",V284/U284),N("U22"))</f>
        <v/>
      </c>
      <c r="X284" s="136" t="str">
        <f>IF(1=1,IF(OR(W284="",NOT(ISNUMBER(F284))),"",F284*W284*IFERROR(INDEX(D384:D428,MATCH(AE284,B384:B428,0)),1)),N("V7"))</f>
        <v/>
      </c>
      <c r="Y284" s="137" t="str">
        <f>IF(1=1,IF(F284="","",IF(G284="","",IFERROR(INDEX(E384:E428,MATCH(AE284,B384:B428,0)),G284&amp;""))),N("W6"))</f>
        <v/>
      </c>
      <c r="Z284" s="142" t="str">
        <f>IF(1=1,IF(X284="","",IF(AND(ISNUMBER(X284),X284&lt;1,Y284="kg"),MAX(1,ROUND(X284*1000,0)),IF(AND(ISNUMBER(X284),X284&lt;1,Y284="L"),MAX(1,ROUND(X284*100,0)),ROUND(X284,3)))),N("X22"))</f>
        <v/>
      </c>
      <c r="AA284" s="143" t="str">
        <f>IF(1=1,IF(X284="","",IF(AND(ISNUMBER(X284),X284&lt;1,Y284="kg"),"g",IF(AND(ISNUMBER(X284),X284&lt;1,Y284="L"),"cl",Y284))),N("Y22"))</f>
        <v/>
      </c>
      <c r="AB284" s="123" t="str">
        <f>IF(1=1,IF(E284="","",IF(F284="","A CONTROLER",IF(NOT(ISNUMBER(F284)),"TEXTE",IF(OR(W284="",W284&lt;=0),"COMMANDE COUVERTS INCOMPLETE",IF(G284="","UNITE MANQUANTE",IF(COUNTIF(B384:B428,AE284)=0,"UNITE A CONTROLER","OK")))))),N("Z6"))</f>
        <v/>
      </c>
      <c r="AD284" s="144" t="str">
        <f>IF(1=1,IF(E284="","",AD268),N("AB22"))</f>
        <v/>
      </c>
      <c r="AE284" s="125" t="str">
        <f>IF(1=1,IF(G284="","",UPPER(TRIM(SUBSTITUTE(SUBSTITUTE(G284&amp;"",CHAR(160)," ")," "," ")))),N("AC22"))</f>
        <v/>
      </c>
    </row>
    <row r="285" spans="1:33" ht="15.75" x14ac:dyDescent="0.25">
      <c r="A285" s="160" t="str">
        <f>IF(1=1,IF(E285="","",A268),N("A23"))</f>
        <v/>
      </c>
      <c r="B285" s="127" t="str">
        <f>IF(1=1,IF(E285="","",B268),N("B23"))</f>
        <v/>
      </c>
      <c r="C285" s="128"/>
      <c r="D285" s="129" t="str">
        <f>IF(ISBLANK(E285),"",LARGE(D268:D284,1)+1)</f>
        <v/>
      </c>
      <c r="E285" s="130"/>
      <c r="F285" s="131"/>
      <c r="G285" s="170"/>
      <c r="H285" s="105"/>
      <c r="I285" s="132" t="str">
        <f>IF(1=1,IF(E285="","",I268),N("H23"))</f>
        <v/>
      </c>
      <c r="J285" s="133" t="str">
        <f>IF(1=1,IF(E285="","",J268),N("I23"))</f>
        <v/>
      </c>
      <c r="K285" s="134" t="str">
        <f>IF(1=1,IF(E285="","",K268),N("J23"))</f>
        <v/>
      </c>
      <c r="L285" s="135" t="str">
        <f>IF(1=1,IF(OR(J285="",O285="",NOT(ISNUMBER(J285)),NOT(ISNUMBER(O285)),J285=0),"",O285/J285),N("L23"))</f>
        <v/>
      </c>
      <c r="M285" s="136" t="str">
        <f>IF(1=1,IF(OR(L285="",NOT(ISNUMBER(F285))),"",F285*L285*IFERROR(INDEX(D384:D428,MATCH(AE285,B384:B428,0)),1)),N("M13"))</f>
        <v/>
      </c>
      <c r="N285" s="137" t="str">
        <f>IF(1=1,IF(F285="","",IF(G285="","",IFERROR(INDEX(E384:E428,MATCH(AE285,B384:B428,0)),G285&amp;""))),N("N6"))</f>
        <v/>
      </c>
      <c r="O285" s="138" t="str">
        <f>IF(1=1,IF(E285="","",O268),N("K23"))</f>
        <v/>
      </c>
      <c r="P285" s="139" t="str">
        <f>IF(1=1,IF(M285="","",IF(AND(ISNUMBER(M285),M285&lt;1,N285="kg"),MAX(1,ROUND(M285*1000,0)),IF(AND(ISNUMBER(M285),M285&lt;1,N285="L"),MAX(1,ROUND(M285*100,0)),ROUND(M285,3)))),N("O23"))</f>
        <v/>
      </c>
      <c r="Q285" s="140" t="str">
        <f>IF(1=1,IF(M285="","",IF(AND(ISNUMBER(M285),M285&lt;1,N285="kg"),"g",IF(AND(ISNUMBER(M285),M285&lt;1,N285="L"),"cl",N285))),N("P23"))</f>
        <v/>
      </c>
      <c r="R285" s="161" t="str">
        <f>IF(1=1,IF(E285="","",IF(F285="","A CONTROLER",IF(NOT(ISNUMBER(F285)),"TEXTE",IF(OR(L285="",L285&lt;=0),"COMMANDE PRINCIPALE INCOMPLETE",IF(G285="","UNITE MANQUANTE",IF(COUNTIF(B384:B428,AE285)=0,"UNITE A CONTROLER","OK")))))),N("Q9"))</f>
        <v/>
      </c>
      <c r="S285" s="105"/>
      <c r="T285" s="141">
        <f t="shared" si="18"/>
        <v>0</v>
      </c>
      <c r="U285" s="133" t="str">
        <f>IF(1=1,IF(E285="","",U268),N("S23"))</f>
        <v/>
      </c>
      <c r="V285" s="133" t="str">
        <f>IF(1=1,IF(E285="","",V268),N("T23"))</f>
        <v/>
      </c>
      <c r="W285" s="135" t="str">
        <f>IF(1=1,IF(OR(U285="",V285="",NOT(ISNUMBER(U285)),NOT(ISNUMBER(V285)),U285=0),"",V285/U285),N("U23"))</f>
        <v/>
      </c>
      <c r="X285" s="136" t="str">
        <f>IF(1=1,IF(OR(W285="",NOT(ISNUMBER(F285))),"",F285*W285*IFERROR(INDEX(D384:D428,MATCH(AE285,B384:B428,0)),1)),N("V7"))</f>
        <v/>
      </c>
      <c r="Y285" s="137" t="str">
        <f>IF(1=1,IF(F285="","",IF(G285="","",IFERROR(INDEX(E384:E428,MATCH(AE285,B384:B428,0)),G285&amp;""))),N("W6"))</f>
        <v/>
      </c>
      <c r="Z285" s="142" t="str">
        <f>IF(1=1,IF(X285="","",IF(AND(ISNUMBER(X285),X285&lt;1,Y285="kg"),MAX(1,ROUND(X285*1000,0)),IF(AND(ISNUMBER(X285),X285&lt;1,Y285="L"),MAX(1,ROUND(X285*100,0)),ROUND(X285,3)))),N("X23"))</f>
        <v/>
      </c>
      <c r="AA285" s="143" t="str">
        <f>IF(1=1,IF(X285="","",IF(AND(ISNUMBER(X285),X285&lt;1,Y285="kg"),"g",IF(AND(ISNUMBER(X285),X285&lt;1,Y285="L"),"cl",Y285))),N("Y23"))</f>
        <v/>
      </c>
      <c r="AB285" s="123" t="str">
        <f>IF(1=1,IF(E285="","",IF(F285="","A CONTROLER",IF(NOT(ISNUMBER(F285)),"TEXTE",IF(OR(W285="",W285&lt;=0),"COMMANDE COUVERTS INCOMPLETE",IF(G285="","UNITE MANQUANTE",IF(COUNTIF(B384:B428,AE285)=0,"UNITE A CONTROLER","OK")))))),N("Z6"))</f>
        <v/>
      </c>
      <c r="AD285" s="144" t="str">
        <f>IF(1=1,IF(E285="","",AD268),N("AB23"))</f>
        <v/>
      </c>
      <c r="AE285" s="125" t="str">
        <f>IF(1=1,IF(G285="","",UPPER(TRIM(SUBSTITUTE(SUBSTITUTE(G285&amp;"",CHAR(160)," ")," "," ")))),N("AC23"))</f>
        <v/>
      </c>
    </row>
    <row r="286" spans="1:33" ht="15.75" x14ac:dyDescent="0.25">
      <c r="A286" s="160" t="str">
        <f>IF(1=1,IF(E286="","",A268),N("A24"))</f>
        <v/>
      </c>
      <c r="B286" s="127" t="str">
        <f>IF(1=1,IF(E286="","",B268),N("B24"))</f>
        <v/>
      </c>
      <c r="C286" s="128"/>
      <c r="D286" s="129" t="str">
        <f>IF(ISBLANK(E286),"",LARGE(D268:D285,1)+1)</f>
        <v/>
      </c>
      <c r="E286" s="130"/>
      <c r="F286" s="131"/>
      <c r="G286" s="170"/>
      <c r="H286" s="105"/>
      <c r="I286" s="132" t="str">
        <f>IF(1=1,IF(E286="","",I268),N("H24"))</f>
        <v/>
      </c>
      <c r="J286" s="133" t="str">
        <f>IF(1=1,IF(E286="","",J268),N("I24"))</f>
        <v/>
      </c>
      <c r="K286" s="134" t="str">
        <f>IF(1=1,IF(E286="","",K268),N("J24"))</f>
        <v/>
      </c>
      <c r="L286" s="135" t="str">
        <f>IF(1=1,IF(OR(J286="",O286="",NOT(ISNUMBER(J286)),NOT(ISNUMBER(O286)),J286=0),"",O286/J286),N("L24"))</f>
        <v/>
      </c>
      <c r="M286" s="136" t="str">
        <f>IF(1=1,IF(OR(L286="",NOT(ISNUMBER(F286))),"",F286*L286*IFERROR(INDEX(D384:D428,MATCH(AE286,B384:B428,0)),1)),N("M13"))</f>
        <v/>
      </c>
      <c r="N286" s="137" t="str">
        <f>IF(1=1,IF(F286="","",IF(G286="","",IFERROR(INDEX(E384:E428,MATCH(AE286,B384:B428,0)),G286&amp;""))),N("N6"))</f>
        <v/>
      </c>
      <c r="O286" s="138" t="str">
        <f>IF(1=1,IF(E286="","",O268),N("K24"))</f>
        <v/>
      </c>
      <c r="P286" s="139" t="str">
        <f>IF(1=1,IF(M286="","",IF(AND(ISNUMBER(M286),M286&lt;1,N286="kg"),MAX(1,ROUND(M286*1000,0)),IF(AND(ISNUMBER(M286),M286&lt;1,N286="L"),MAX(1,ROUND(M286*100,0)),ROUND(M286,3)))),N("O24"))</f>
        <v/>
      </c>
      <c r="Q286" s="140" t="str">
        <f>IF(1=1,IF(M286="","",IF(AND(ISNUMBER(M286),M286&lt;1,N286="kg"),"g",IF(AND(ISNUMBER(M286),M286&lt;1,N286="L"),"cl",N286))),N("P24"))</f>
        <v/>
      </c>
      <c r="R286" s="161" t="str">
        <f>IF(1=1,IF(E286="","",IF(F286="","A CONTROLER",IF(NOT(ISNUMBER(F286)),"TEXTE",IF(OR(L286="",L286&lt;=0),"COMMANDE PRINCIPALE INCOMPLETE",IF(G286="","UNITE MANQUANTE",IF(COUNTIF(B384:B428,AE286)=0,"UNITE A CONTROLER","OK")))))),N("Q9"))</f>
        <v/>
      </c>
      <c r="S286" s="105"/>
      <c r="T286" s="141">
        <f t="shared" si="18"/>
        <v>0</v>
      </c>
      <c r="U286" s="133" t="str">
        <f>IF(1=1,IF(E286="","",U268),N("S24"))</f>
        <v/>
      </c>
      <c r="V286" s="133" t="str">
        <f>IF(1=1,IF(E286="","",V268),N("T24"))</f>
        <v/>
      </c>
      <c r="W286" s="135" t="str">
        <f>IF(1=1,IF(OR(U286="",V286="",NOT(ISNUMBER(U286)),NOT(ISNUMBER(V286)),U286=0),"",V286/U286),N("U24"))</f>
        <v/>
      </c>
      <c r="X286" s="136" t="str">
        <f>IF(1=1,IF(OR(W286="",NOT(ISNUMBER(F286))),"",F286*W286*IFERROR(INDEX(D384:D428,MATCH(AE286,B384:B428,0)),1)),N("V7"))</f>
        <v/>
      </c>
      <c r="Y286" s="137" t="str">
        <f>IF(1=1,IF(F286="","",IF(G286="","",IFERROR(INDEX(E384:E428,MATCH(AE286,B384:B428,0)),G286&amp;""))),N("W6"))</f>
        <v/>
      </c>
      <c r="Z286" s="142" t="str">
        <f>IF(1=1,IF(X286="","",IF(AND(ISNUMBER(X286),X286&lt;1,Y286="kg"),MAX(1,ROUND(X286*1000,0)),IF(AND(ISNUMBER(X286),X286&lt;1,Y286="L"),MAX(1,ROUND(X286*100,0)),ROUND(X286,3)))),N("X24"))</f>
        <v/>
      </c>
      <c r="AA286" s="143" t="str">
        <f>IF(1=1,IF(X286="","",IF(AND(ISNUMBER(X286),X286&lt;1,Y286="kg"),"g",IF(AND(ISNUMBER(X286),X286&lt;1,Y286="L"),"cl",Y286))),N("Y24"))</f>
        <v/>
      </c>
      <c r="AB286" s="123" t="str">
        <f>IF(1=1,IF(E286="","",IF(F286="","A CONTROLER",IF(NOT(ISNUMBER(F286)),"TEXTE",IF(OR(W286="",W286&lt;=0),"COMMANDE COUVERTS INCOMPLETE",IF(G286="","UNITE MANQUANTE",IF(COUNTIF(B384:B428,AE286)=0,"UNITE A CONTROLER","OK")))))),N("Z6"))</f>
        <v/>
      </c>
      <c r="AD286" s="144" t="str">
        <f>IF(1=1,IF(E286="","",AD268),N("AB24"))</f>
        <v/>
      </c>
      <c r="AE286" s="125" t="str">
        <f>IF(1=1,IF(G286="","",UPPER(TRIM(SUBSTITUTE(SUBSTITUTE(G286&amp;"",CHAR(160)," ")," "," ")))),N("AC24"))</f>
        <v/>
      </c>
    </row>
    <row r="287" spans="1:33" ht="15.75" x14ac:dyDescent="0.25">
      <c r="A287" s="160" t="str">
        <f>IF(1=1,IF(E287="","",A268),N("A25"))</f>
        <v/>
      </c>
      <c r="B287" s="127" t="str">
        <f>IF(1=1,IF(E287="","",B268),N("B25"))</f>
        <v/>
      </c>
      <c r="C287" s="128"/>
      <c r="D287" s="129" t="str">
        <f>IF(ISBLANK(E287),"",LARGE(D268:D286,1)+1)</f>
        <v/>
      </c>
      <c r="E287" s="130"/>
      <c r="F287" s="131"/>
      <c r="G287" s="170"/>
      <c r="H287" s="105"/>
      <c r="I287" s="132" t="str">
        <f>IF(1=1,IF(E287="","",I268),N("H25"))</f>
        <v/>
      </c>
      <c r="J287" s="133" t="str">
        <f>IF(1=1,IF(E287="","",J268),N("I25"))</f>
        <v/>
      </c>
      <c r="K287" s="134" t="str">
        <f>IF(1=1,IF(E287="","",K268),N("J25"))</f>
        <v/>
      </c>
      <c r="L287" s="135" t="str">
        <f>IF(1=1,IF(OR(J287="",O287="",NOT(ISNUMBER(J287)),NOT(ISNUMBER(O287)),J287=0),"",O287/J287),N("L25"))</f>
        <v/>
      </c>
      <c r="M287" s="136" t="str">
        <f>IF(1=1,IF(OR(L287="",NOT(ISNUMBER(F287))),"",F287*L287*IFERROR(INDEX(D384:D428,MATCH(AE287,B384:B428,0)),1)),N("M13"))</f>
        <v/>
      </c>
      <c r="N287" s="137" t="str">
        <f>IF(1=1,IF(F287="","",IF(G287="","",IFERROR(INDEX(E384:E428,MATCH(AE287,B384:B428,0)),G287&amp;""))),N("N6"))</f>
        <v/>
      </c>
      <c r="O287" s="138" t="str">
        <f>IF(1=1,IF(E287="","",O268),N("K25"))</f>
        <v/>
      </c>
      <c r="P287" s="139" t="str">
        <f>IF(1=1,IF(M287="","",IF(AND(ISNUMBER(M287),M287&lt;1,N287="kg"),MAX(1,ROUND(M287*1000,0)),IF(AND(ISNUMBER(M287),M287&lt;1,N287="L"),MAX(1,ROUND(M287*100,0)),ROUND(M287,3)))),N("O25"))</f>
        <v/>
      </c>
      <c r="Q287" s="140" t="str">
        <f>IF(1=1,IF(M287="","",IF(AND(ISNUMBER(M287),M287&lt;1,N287="kg"),"g",IF(AND(ISNUMBER(M287),M287&lt;1,N287="L"),"cl",N287))),N("P25"))</f>
        <v/>
      </c>
      <c r="R287" s="161" t="str">
        <f>IF(1=1,IF(E287="","",IF(F287="","A CONTROLER",IF(NOT(ISNUMBER(F287)),"TEXTE",IF(OR(L287="",L287&lt;=0),"COMMANDE PRINCIPALE INCOMPLETE",IF(G287="","UNITE MANQUANTE",IF(COUNTIF(B384:B428,AE287)=0,"UNITE A CONTROLER","OK")))))),N("Q9"))</f>
        <v/>
      </c>
      <c r="S287" s="105"/>
      <c r="T287" s="141">
        <f t="shared" si="18"/>
        <v>0</v>
      </c>
      <c r="U287" s="133" t="str">
        <f>IF(1=1,IF(E287="","",U268),N("S25"))</f>
        <v/>
      </c>
      <c r="V287" s="133" t="str">
        <f>IF(1=1,IF(E287="","",V268),N("T25"))</f>
        <v/>
      </c>
      <c r="W287" s="135" t="str">
        <f>IF(1=1,IF(OR(U287="",V287="",NOT(ISNUMBER(U287)),NOT(ISNUMBER(V287)),U287=0),"",V287/U287),N("U25"))</f>
        <v/>
      </c>
      <c r="X287" s="136" t="str">
        <f>IF(1=1,IF(OR(W287="",NOT(ISNUMBER(F287))),"",F287*W287*IFERROR(INDEX(D384:D428,MATCH(AE287,B384:B428,0)),1)),N("V7"))</f>
        <v/>
      </c>
      <c r="Y287" s="137" t="str">
        <f>IF(1=1,IF(F287="","",IF(G287="","",IFERROR(INDEX(E384:E428,MATCH(AE287,B384:B428,0)),G287&amp;""))),N("W6"))</f>
        <v/>
      </c>
      <c r="Z287" s="142" t="str">
        <f>IF(1=1,IF(X287="","",IF(AND(ISNUMBER(X287),X287&lt;1,Y287="kg"),MAX(1,ROUND(X287*1000,0)),IF(AND(ISNUMBER(X287),X287&lt;1,Y287="L"),MAX(1,ROUND(X287*100,0)),ROUND(X287,3)))),N("X25"))</f>
        <v/>
      </c>
      <c r="AA287" s="143" t="str">
        <f>IF(1=1,IF(X287="","",IF(AND(ISNUMBER(X287),X287&lt;1,Y287="kg"),"g",IF(AND(ISNUMBER(X287),X287&lt;1,Y287="L"),"cl",Y287))),N("Y25"))</f>
        <v/>
      </c>
      <c r="AB287" s="123" t="str">
        <f>IF(1=1,IF(E287="","",IF(F287="","A CONTROLER",IF(NOT(ISNUMBER(F287)),"TEXTE",IF(OR(W287="",W287&lt;=0),"COMMANDE COUVERTS INCOMPLETE",IF(G287="","UNITE MANQUANTE",IF(COUNTIF(B384:B428,AE287)=0,"UNITE A CONTROLER","OK")))))),N("Z6"))</f>
        <v/>
      </c>
      <c r="AD287" s="144" t="str">
        <f>IF(1=1,IF(E287="","",AD268),N("AB25"))</f>
        <v/>
      </c>
      <c r="AE287" s="125" t="str">
        <f>IF(1=1,IF(G287="","",UPPER(TRIM(SUBSTITUTE(SUBSTITUTE(G287&amp;"",CHAR(160)," ")," "," ")))),N("AC25"))</f>
        <v/>
      </c>
    </row>
    <row r="288" spans="1:33" ht="15.75" x14ac:dyDescent="0.25">
      <c r="A288" s="160" t="str">
        <f>IF(1=1,IF(E288="","",A268),N("A26"))</f>
        <v/>
      </c>
      <c r="B288" s="127" t="str">
        <f>IF(1=1,IF(E288="","",B268),N("B26"))</f>
        <v/>
      </c>
      <c r="C288" s="128"/>
      <c r="D288" s="129" t="str">
        <f>IF(ISBLANK(E288),"",LARGE(D268:D287,1)+1)</f>
        <v/>
      </c>
      <c r="E288" s="130"/>
      <c r="F288" s="131"/>
      <c r="G288" s="170"/>
      <c r="H288" s="105"/>
      <c r="I288" s="132" t="str">
        <f>IF(1=1,IF(E288="","",I268),N("H26"))</f>
        <v/>
      </c>
      <c r="J288" s="133" t="str">
        <f>IF(1=1,IF(E288="","",J268),N("I26"))</f>
        <v/>
      </c>
      <c r="K288" s="134" t="str">
        <f>IF(1=1,IF(E288="","",K268),N("J26"))</f>
        <v/>
      </c>
      <c r="L288" s="135" t="str">
        <f>IF(1=1,IF(OR(J288="",O288="",NOT(ISNUMBER(J288)),NOT(ISNUMBER(O288)),J288=0),"",O288/J288),N("L26"))</f>
        <v/>
      </c>
      <c r="M288" s="136" t="str">
        <f>IF(1=1,IF(OR(L288="",NOT(ISNUMBER(F288))),"",F288*L288*IFERROR(INDEX(D384:D428,MATCH(AE288,B384:B428,0)),1)),N("M13"))</f>
        <v/>
      </c>
      <c r="N288" s="137" t="str">
        <f>IF(1=1,IF(F288="","",IF(G288="","",IFERROR(INDEX(E384:E428,MATCH(AE288,B384:B428,0)),G288&amp;""))),N("N6"))</f>
        <v/>
      </c>
      <c r="O288" s="138" t="str">
        <f>IF(1=1,IF(E288="","",O268),N("K26"))</f>
        <v/>
      </c>
      <c r="P288" s="139" t="str">
        <f>IF(1=1,IF(M288="","",IF(AND(ISNUMBER(M288),M288&lt;1,N288="kg"),MAX(1,ROUND(M288*1000,0)),IF(AND(ISNUMBER(M288),M288&lt;1,N288="L"),MAX(1,ROUND(M288*100,0)),ROUND(M288,3)))),N("O26"))</f>
        <v/>
      </c>
      <c r="Q288" s="140" t="str">
        <f>IF(1=1,IF(M288="","",IF(AND(ISNUMBER(M288),M288&lt;1,N288="kg"),"g",IF(AND(ISNUMBER(M288),M288&lt;1,N288="L"),"cl",N288))),N("P26"))</f>
        <v/>
      </c>
      <c r="R288" s="161" t="str">
        <f>IF(1=1,IF(E288="","",IF(F288="","A CONTROLER",IF(NOT(ISNUMBER(F288)),"TEXTE",IF(OR(L288="",L288&lt;=0),"COMMANDE PRINCIPALE INCOMPLETE",IF(G288="","UNITE MANQUANTE",IF(COUNTIF(B384:B428,AE288)=0,"UNITE A CONTROLER","OK")))))),N("Q9"))</f>
        <v/>
      </c>
      <c r="S288" s="105"/>
      <c r="T288" s="141">
        <f t="shared" si="18"/>
        <v>0</v>
      </c>
      <c r="U288" s="133" t="str">
        <f>IF(1=1,IF(E288="","",U268),N("S26"))</f>
        <v/>
      </c>
      <c r="V288" s="133" t="str">
        <f>IF(1=1,IF(E288="","",V268),N("T26"))</f>
        <v/>
      </c>
      <c r="W288" s="135" t="str">
        <f>IF(1=1,IF(OR(U288="",V288="",NOT(ISNUMBER(U288)),NOT(ISNUMBER(V288)),U288=0),"",V288/U288),N("U26"))</f>
        <v/>
      </c>
      <c r="X288" s="136" t="str">
        <f>IF(1=1,IF(OR(W288="",NOT(ISNUMBER(F288))),"",F288*W288*IFERROR(INDEX(D384:D428,MATCH(AE288,B384:B428,0)),1)),N("V7"))</f>
        <v/>
      </c>
      <c r="Y288" s="137" t="str">
        <f>IF(1=1,IF(F288="","",IF(G288="","",IFERROR(INDEX(E384:E428,MATCH(AE288,B384:B428,0)),G288&amp;""))),N("W6"))</f>
        <v/>
      </c>
      <c r="Z288" s="142" t="str">
        <f>IF(1=1,IF(X288="","",IF(AND(ISNUMBER(X288),X288&lt;1,Y288="kg"),MAX(1,ROUND(X288*1000,0)),IF(AND(ISNUMBER(X288),X288&lt;1,Y288="L"),MAX(1,ROUND(X288*100,0)),ROUND(X288,3)))),N("X26"))</f>
        <v/>
      </c>
      <c r="AA288" s="143" t="str">
        <f>IF(1=1,IF(X288="","",IF(AND(ISNUMBER(X288),X288&lt;1,Y288="kg"),"g",IF(AND(ISNUMBER(X288),X288&lt;1,Y288="L"),"cl",Y288))),N("Y26"))</f>
        <v/>
      </c>
      <c r="AB288" s="123" t="str">
        <f>IF(1=1,IF(E288="","",IF(F288="","A CONTROLER",IF(NOT(ISNUMBER(F288)),"TEXTE",IF(OR(W288="",W288&lt;=0),"COMMANDE COUVERTS INCOMPLETE",IF(G288="","UNITE MANQUANTE",IF(COUNTIF(B384:B428,AE288)=0,"UNITE A CONTROLER","OK")))))),N("Z6"))</f>
        <v/>
      </c>
      <c r="AD288" s="144" t="str">
        <f>IF(1=1,IF(E288="","",AD268),N("AB26"))</f>
        <v/>
      </c>
      <c r="AE288" s="125" t="str">
        <f>IF(1=1,IF(G288="","",UPPER(TRIM(SUBSTITUTE(SUBSTITUTE(G288&amp;"",CHAR(160)," ")," "," ")))),N("AC26"))</f>
        <v/>
      </c>
    </row>
    <row r="289" spans="1:33" ht="15.75" x14ac:dyDescent="0.25">
      <c r="A289" s="160" t="str">
        <f>IF(1=1,IF(E289="","",A268),N("A27"))</f>
        <v/>
      </c>
      <c r="B289" s="127" t="str">
        <f>IF(1=1,IF(E289="","",B268),N("B27"))</f>
        <v/>
      </c>
      <c r="C289" s="128"/>
      <c r="D289" s="129" t="str">
        <f>IF(ISBLANK(E289),"",LARGE(D268:D288,1)+1)</f>
        <v/>
      </c>
      <c r="E289" s="130"/>
      <c r="F289" s="131"/>
      <c r="G289" s="170"/>
      <c r="H289" s="105"/>
      <c r="I289" s="132" t="str">
        <f>IF(1=1,IF(E289="","",I268),N("H27"))</f>
        <v/>
      </c>
      <c r="J289" s="133" t="str">
        <f>IF(1=1,IF(E289="","",J268),N("I27"))</f>
        <v/>
      </c>
      <c r="K289" s="134" t="str">
        <f>IF(1=1,IF(E289="","",K268),N("J27"))</f>
        <v/>
      </c>
      <c r="L289" s="135" t="str">
        <f>IF(1=1,IF(OR(J289="",O289="",NOT(ISNUMBER(J289)),NOT(ISNUMBER(O289)),J289=0),"",O289/J289),N("L27"))</f>
        <v/>
      </c>
      <c r="M289" s="136" t="str">
        <f>IF(1=1,IF(OR(L289="",NOT(ISNUMBER(F289))),"",F289*L289*IFERROR(INDEX(D384:D428,MATCH(AE289,B384:B428,0)),1)),N("M13"))</f>
        <v/>
      </c>
      <c r="N289" s="137" t="str">
        <f>IF(1=1,IF(F289="","",IF(G289="","",IFERROR(INDEX(E384:E428,MATCH(AE289,B384:B428,0)),G289&amp;""))),N("N6"))</f>
        <v/>
      </c>
      <c r="O289" s="138" t="str">
        <f>IF(1=1,IF(E289="","",O268),N("K27"))</f>
        <v/>
      </c>
      <c r="P289" s="139" t="str">
        <f>IF(1=1,IF(M289="","",IF(AND(ISNUMBER(M289),M289&lt;1,N289="kg"),MAX(1,ROUND(M289*1000,0)),IF(AND(ISNUMBER(M289),M289&lt;1,N289="L"),MAX(1,ROUND(M289*100,0)),ROUND(M289,3)))),N("O27"))</f>
        <v/>
      </c>
      <c r="Q289" s="140" t="str">
        <f>IF(1=1,IF(M289="","",IF(AND(ISNUMBER(M289),M289&lt;1,N289="kg"),"g",IF(AND(ISNUMBER(M289),M289&lt;1,N289="L"),"cl",N289))),N("P27"))</f>
        <v/>
      </c>
      <c r="R289" s="161" t="str">
        <f>IF(1=1,IF(E289="","",IF(F289="","A CONTROLER",IF(NOT(ISNUMBER(F289)),"TEXTE",IF(OR(L289="",L289&lt;=0),"COMMANDE PRINCIPALE INCOMPLETE",IF(G289="","UNITE MANQUANTE",IF(COUNTIF(B384:B428,AE289)=0,"UNITE A CONTROLER","OK")))))),N("Q9"))</f>
        <v/>
      </c>
      <c r="S289" s="105"/>
      <c r="T289" s="141">
        <f t="shared" si="18"/>
        <v>0</v>
      </c>
      <c r="U289" s="133" t="str">
        <f>IF(1=1,IF(E289="","",U268),N("S27"))</f>
        <v/>
      </c>
      <c r="V289" s="133" t="str">
        <f>IF(1=1,IF(E289="","",V268),N("T27"))</f>
        <v/>
      </c>
      <c r="W289" s="135" t="str">
        <f>IF(1=1,IF(OR(U289="",V289="",NOT(ISNUMBER(U289)),NOT(ISNUMBER(V289)),U289=0),"",V289/U289),N("U27"))</f>
        <v/>
      </c>
      <c r="X289" s="136" t="str">
        <f>IF(1=1,IF(OR(W289="",NOT(ISNUMBER(F289))),"",F289*W289*IFERROR(INDEX(D384:D428,MATCH(AE289,B384:B428,0)),1)),N("V7"))</f>
        <v/>
      </c>
      <c r="Y289" s="137" t="str">
        <f>IF(1=1,IF(F289="","",IF(G289="","",IFERROR(INDEX(E384:E428,MATCH(AE289,B384:B428,0)),G289&amp;""))),N("W6"))</f>
        <v/>
      </c>
      <c r="Z289" s="142" t="str">
        <f>IF(1=1,IF(X289="","",IF(AND(ISNUMBER(X289),X289&lt;1,Y289="kg"),MAX(1,ROUND(X289*1000,0)),IF(AND(ISNUMBER(X289),X289&lt;1,Y289="L"),MAX(1,ROUND(X289*100,0)),ROUND(X289,3)))),N("X27"))</f>
        <v/>
      </c>
      <c r="AA289" s="143" t="str">
        <f>IF(1=1,IF(X289="","",IF(AND(ISNUMBER(X289),X289&lt;1,Y289="kg"),"g",IF(AND(ISNUMBER(X289),X289&lt;1,Y289="L"),"cl",Y289))),N("Y27"))</f>
        <v/>
      </c>
      <c r="AB289" s="123" t="str">
        <f>IF(1=1,IF(E289="","",IF(F289="","A CONTROLER",IF(NOT(ISNUMBER(F289)),"TEXTE",IF(OR(W289="",W289&lt;=0),"COMMANDE COUVERTS INCOMPLETE",IF(G289="","UNITE MANQUANTE",IF(COUNTIF(B384:B428,AE289)=0,"UNITE A CONTROLER","OK")))))),N("Z6"))</f>
        <v/>
      </c>
      <c r="AD289" s="144" t="str">
        <f>IF(1=1,IF(E289="","",AD268),N("AB27"))</f>
        <v/>
      </c>
      <c r="AE289" s="125" t="str">
        <f>IF(1=1,IF(G289="","",UPPER(TRIM(SUBSTITUTE(SUBSTITUTE(G289&amp;"",CHAR(160)," ")," "," ")))),N("AC27"))</f>
        <v/>
      </c>
    </row>
    <row r="290" spans="1:33" ht="15.75" x14ac:dyDescent="0.25">
      <c r="A290" s="160" t="str">
        <f>IF(1=1,IF(E290="","",A268),N("A28"))</f>
        <v/>
      </c>
      <c r="B290" s="127" t="str">
        <f>IF(1=1,IF(E290="","",B268),N("B28"))</f>
        <v/>
      </c>
      <c r="C290" s="128"/>
      <c r="D290" s="129" t="str">
        <f>IF(ISBLANK(E290),"",LARGE(D268:D289,1)+1)</f>
        <v/>
      </c>
      <c r="E290" s="130"/>
      <c r="F290" s="131"/>
      <c r="G290" s="170"/>
      <c r="H290" s="105"/>
      <c r="I290" s="132" t="str">
        <f>IF(1=1,IF(E290="","",I268),N("H28"))</f>
        <v/>
      </c>
      <c r="J290" s="133" t="str">
        <f>IF(1=1,IF(E290="","",J268),N("I28"))</f>
        <v/>
      </c>
      <c r="K290" s="134" t="str">
        <f>IF(1=1,IF(E290="","",K268),N("J28"))</f>
        <v/>
      </c>
      <c r="L290" s="135" t="str">
        <f>IF(1=1,IF(OR(J290="",O290="",NOT(ISNUMBER(J290)),NOT(ISNUMBER(O290)),J290=0),"",O290/J290),N("L28"))</f>
        <v/>
      </c>
      <c r="M290" s="136" t="str">
        <f>IF(1=1,IF(OR(L290="",NOT(ISNUMBER(F290))),"",F290*L290*IFERROR(INDEX(D384:D428,MATCH(AE290,B384:B428,0)),1)),N("M13"))</f>
        <v/>
      </c>
      <c r="N290" s="137" t="str">
        <f>IF(1=1,IF(F290="","",IF(G290="","",IFERROR(INDEX(E384:E428,MATCH(AE290,B384:B428,0)),G290&amp;""))),N("N6"))</f>
        <v/>
      </c>
      <c r="O290" s="138" t="str">
        <f>IF(1=1,IF(E290="","",O268),N("K28"))</f>
        <v/>
      </c>
      <c r="P290" s="139" t="str">
        <f>IF(1=1,IF(M290="","",IF(AND(ISNUMBER(M290),M290&lt;1,N290="kg"),MAX(1,ROUND(M290*1000,0)),IF(AND(ISNUMBER(M290),M290&lt;1,N290="L"),MAX(1,ROUND(M290*100,0)),ROUND(M290,3)))),N("O28"))</f>
        <v/>
      </c>
      <c r="Q290" s="140" t="str">
        <f>IF(1=1,IF(M290="","",IF(AND(ISNUMBER(M290),M290&lt;1,N290="kg"),"g",IF(AND(ISNUMBER(M290),M290&lt;1,N290="L"),"cl",N290))),N("P28"))</f>
        <v/>
      </c>
      <c r="R290" s="161" t="str">
        <f>IF(1=1,IF(E290="","",IF(F290="","A CONTROLER",IF(NOT(ISNUMBER(F290)),"TEXTE",IF(OR(L290="",L290&lt;=0),"COMMANDE PRINCIPALE INCOMPLETE",IF(G290="","UNITE MANQUANTE",IF(COUNTIF(B384:B428,AE290)=0,"UNITE A CONTROLER","OK")))))),N("Q9"))</f>
        <v/>
      </c>
      <c r="S290" s="105"/>
      <c r="T290" s="141">
        <f t="shared" si="18"/>
        <v>0</v>
      </c>
      <c r="U290" s="133" t="str">
        <f>IF(1=1,IF(E290="","",U268),N("S28"))</f>
        <v/>
      </c>
      <c r="V290" s="133" t="str">
        <f>IF(1=1,IF(E290="","",V268),N("T28"))</f>
        <v/>
      </c>
      <c r="W290" s="135" t="str">
        <f>IF(1=1,IF(OR(U290="",V290="",NOT(ISNUMBER(U290)),NOT(ISNUMBER(V290)),U290=0),"",V290/U290),N("U28"))</f>
        <v/>
      </c>
      <c r="X290" s="136" t="str">
        <f>IF(1=1,IF(OR(W290="",NOT(ISNUMBER(F290))),"",F290*W290*IFERROR(INDEX(D384:D428,MATCH(AE290,B384:B428,0)),1)),N("V7"))</f>
        <v/>
      </c>
      <c r="Y290" s="137" t="str">
        <f>IF(1=1,IF(F290="","",IF(G290="","",IFERROR(INDEX(E384:E428,MATCH(AE290,B384:B428,0)),G290&amp;""))),N("W6"))</f>
        <v/>
      </c>
      <c r="Z290" s="142" t="str">
        <f>IF(1=1,IF(X290="","",IF(AND(ISNUMBER(X290),X290&lt;1,Y290="kg"),MAX(1,ROUND(X290*1000,0)),IF(AND(ISNUMBER(X290),X290&lt;1,Y290="L"),MAX(1,ROUND(X290*100,0)),ROUND(X290,3)))),N("X28"))</f>
        <v/>
      </c>
      <c r="AA290" s="143" t="str">
        <f>IF(1=1,IF(X290="","",IF(AND(ISNUMBER(X290),X290&lt;1,Y290="kg"),"g",IF(AND(ISNUMBER(X290),X290&lt;1,Y290="L"),"cl",Y290))),N("Y28"))</f>
        <v/>
      </c>
      <c r="AB290" s="123" t="str">
        <f>IF(1=1,IF(E290="","",IF(F290="","A CONTROLER",IF(NOT(ISNUMBER(F290)),"TEXTE",IF(OR(W290="",W290&lt;=0),"COMMANDE COUVERTS INCOMPLETE",IF(G290="","UNITE MANQUANTE",IF(COUNTIF(B384:B428,AE290)=0,"UNITE A CONTROLER","OK")))))),N("Z6"))</f>
        <v/>
      </c>
      <c r="AD290" s="144" t="str">
        <f>IF(1=1,IF(E290="","",AD268),N("AB28"))</f>
        <v/>
      </c>
      <c r="AE290" s="125" t="str">
        <f>IF(1=1,IF(G290="","",UPPER(TRIM(SUBSTITUTE(SUBSTITUTE(G290&amp;"",CHAR(160)," ")," "," ")))),N("AC28"))</f>
        <v/>
      </c>
    </row>
    <row r="291" spans="1:33" ht="15.75" x14ac:dyDescent="0.25">
      <c r="A291" s="160" t="str">
        <f>IF(1=1,IF(E291="","",A268),N("A29"))</f>
        <v/>
      </c>
      <c r="B291" s="127" t="str">
        <f>IF(1=1,IF(E291="","",B268),N("B29"))</f>
        <v/>
      </c>
      <c r="C291" s="128"/>
      <c r="D291" s="129" t="str">
        <f>IF(ISBLANK(E291),"",LARGE(D268:D290,1)+1)</f>
        <v/>
      </c>
      <c r="E291" s="130"/>
      <c r="F291" s="131"/>
      <c r="G291" s="170"/>
      <c r="H291" s="105"/>
      <c r="I291" s="132" t="str">
        <f>IF(1=1,IF(E291="","",I268),N("H29"))</f>
        <v/>
      </c>
      <c r="J291" s="133" t="str">
        <f>IF(1=1,IF(E291="","",J268),N("I29"))</f>
        <v/>
      </c>
      <c r="K291" s="134" t="str">
        <f>IF(1=1,IF(E291="","",K268),N("J29"))</f>
        <v/>
      </c>
      <c r="L291" s="135" t="str">
        <f>IF(1=1,IF(OR(J291="",O291="",NOT(ISNUMBER(J291)),NOT(ISNUMBER(O291)),J291=0),"",O291/J291),N("L29"))</f>
        <v/>
      </c>
      <c r="M291" s="136" t="str">
        <f>IF(1=1,IF(OR(L291="",NOT(ISNUMBER(F291))),"",F291*L291*IFERROR(INDEX(D384:D428,MATCH(AE291,B384:B428,0)),1)),N("M13"))</f>
        <v/>
      </c>
      <c r="N291" s="137" t="str">
        <f>IF(1=1,IF(F291="","",IF(G291="","",IFERROR(INDEX(E384:E428,MATCH(AE291,B384:B428,0)),G291&amp;""))),N("N6"))</f>
        <v/>
      </c>
      <c r="O291" s="138" t="str">
        <f>IF(1=1,IF(E291="","",O268),N("K29"))</f>
        <v/>
      </c>
      <c r="P291" s="139" t="str">
        <f>IF(1=1,IF(M291="","",IF(AND(ISNUMBER(M291),M291&lt;1,N291="kg"),MAX(1,ROUND(M291*1000,0)),IF(AND(ISNUMBER(M291),M291&lt;1,N291="L"),MAX(1,ROUND(M291*100,0)),ROUND(M291,3)))),N("O29"))</f>
        <v/>
      </c>
      <c r="Q291" s="140" t="str">
        <f>IF(1=1,IF(M291="","",IF(AND(ISNUMBER(M291),M291&lt;1,N291="kg"),"g",IF(AND(ISNUMBER(M291),M291&lt;1,N291="L"),"cl",N291))),N("P29"))</f>
        <v/>
      </c>
      <c r="R291" s="161" t="str">
        <f>IF(1=1,IF(E291="","",IF(F291="","A CONTROLER",IF(NOT(ISNUMBER(F291)),"TEXTE",IF(OR(L291="",L291&lt;=0),"COMMANDE PRINCIPALE INCOMPLETE",IF(G291="","UNITE MANQUANTE",IF(COUNTIF(B384:B428,AE291)=0,"UNITE A CONTROLER","OK")))))),N("Q9"))</f>
        <v/>
      </c>
      <c r="S291" s="105"/>
      <c r="T291" s="141">
        <f t="shared" si="18"/>
        <v>0</v>
      </c>
      <c r="U291" s="133" t="str">
        <f>IF(1=1,IF(E291="","",U268),N("S29"))</f>
        <v/>
      </c>
      <c r="V291" s="133" t="str">
        <f>IF(1=1,IF(E291="","",V268),N("T29"))</f>
        <v/>
      </c>
      <c r="W291" s="135" t="str">
        <f>IF(1=1,IF(OR(U291="",V291="",NOT(ISNUMBER(U291)),NOT(ISNUMBER(V291)),U291=0),"",V291/U291),N("U29"))</f>
        <v/>
      </c>
      <c r="X291" s="136" t="str">
        <f>IF(1=1,IF(OR(W291="",NOT(ISNUMBER(F291))),"",F291*W291*IFERROR(INDEX(D384:D428,MATCH(AE291,B384:B428,0)),1)),N("V7"))</f>
        <v/>
      </c>
      <c r="Y291" s="137" t="str">
        <f>IF(1=1,IF(F291="","",IF(G291="","",IFERROR(INDEX(E384:E428,MATCH(AE291,B384:B428,0)),G291&amp;""))),N("W6"))</f>
        <v/>
      </c>
      <c r="Z291" s="142" t="str">
        <f>IF(1=1,IF(X291="","",IF(AND(ISNUMBER(X291),X291&lt;1,Y291="kg"),MAX(1,ROUND(X291*1000,0)),IF(AND(ISNUMBER(X291),X291&lt;1,Y291="L"),MAX(1,ROUND(X291*100,0)),ROUND(X291,3)))),N("X29"))</f>
        <v/>
      </c>
      <c r="AA291" s="143" t="str">
        <f>IF(1=1,IF(X291="","",IF(AND(ISNUMBER(X291),X291&lt;1,Y291="kg"),"g",IF(AND(ISNUMBER(X291),X291&lt;1,Y291="L"),"cl",Y291))),N("Y29"))</f>
        <v/>
      </c>
      <c r="AB291" s="123" t="str">
        <f>IF(1=1,IF(E291="","",IF(F291="","A CONTROLER",IF(NOT(ISNUMBER(F291)),"TEXTE",IF(OR(W291="",W291&lt;=0),"COMMANDE COUVERTS INCOMPLETE",IF(G291="","UNITE MANQUANTE",IF(COUNTIF(B384:B428,AE291)=0,"UNITE A CONTROLER","OK")))))),N("Z6"))</f>
        <v/>
      </c>
      <c r="AD291" s="144" t="str">
        <f>IF(1=1,IF(E291="","",AD268),N("AB29"))</f>
        <v/>
      </c>
      <c r="AE291" s="125" t="str">
        <f>IF(1=1,IF(G291="","",UPPER(TRIM(SUBSTITUTE(SUBSTITUTE(G291&amp;"",CHAR(160)," ")," "," ")))),N("AC29"))</f>
        <v/>
      </c>
    </row>
    <row r="292" spans="1:33" ht="15.75" x14ac:dyDescent="0.25">
      <c r="A292" s="160" t="str">
        <f>IF(1=1,IF(E292="","",A268),N("A30"))</f>
        <v/>
      </c>
      <c r="B292" s="127" t="str">
        <f>IF(1=1,IF(E292="","",B268),N("B30"))</f>
        <v/>
      </c>
      <c r="C292" s="128"/>
      <c r="D292" s="129" t="str">
        <f>IF(ISBLANK(E292),"",LARGE(D268:D291,1)+1)</f>
        <v/>
      </c>
      <c r="E292" s="130"/>
      <c r="F292" s="131"/>
      <c r="G292" s="170"/>
      <c r="H292" s="105"/>
      <c r="I292" s="132" t="str">
        <f>IF(1=1,IF(E292="","",I268),N("H30"))</f>
        <v/>
      </c>
      <c r="J292" s="133" t="str">
        <f>IF(1=1,IF(E292="","",J268),N("I30"))</f>
        <v/>
      </c>
      <c r="K292" s="134" t="str">
        <f>IF(1=1,IF(E292="","",K268),N("J30"))</f>
        <v/>
      </c>
      <c r="L292" s="135" t="str">
        <f>IF(1=1,IF(OR(J292="",O292="",NOT(ISNUMBER(J292)),NOT(ISNUMBER(O292)),J292=0),"",O292/J292),N("L30"))</f>
        <v/>
      </c>
      <c r="M292" s="136" t="str">
        <f>IF(1=1,IF(OR(L292="",NOT(ISNUMBER(F292))),"",F292*L292*IFERROR(INDEX(D384:D428,MATCH(AE292,B384:B428,0)),1)),N("M13"))</f>
        <v/>
      </c>
      <c r="N292" s="137" t="str">
        <f>IF(1=1,IF(F292="","",IF(G292="","",IFERROR(INDEX(E384:E428,MATCH(AE292,B384:B428,0)),G292&amp;""))),N("N6"))</f>
        <v/>
      </c>
      <c r="O292" s="138" t="str">
        <f>IF(1=1,IF(E292="","",O268),N("K30"))</f>
        <v/>
      </c>
      <c r="P292" s="139" t="str">
        <f>IF(1=1,IF(M292="","",IF(AND(ISNUMBER(M292),M292&lt;1,N292="kg"),MAX(1,ROUND(M292*1000,0)),IF(AND(ISNUMBER(M292),M292&lt;1,N292="L"),MAX(1,ROUND(M292*100,0)),ROUND(M292,3)))),N("O30"))</f>
        <v/>
      </c>
      <c r="Q292" s="140" t="str">
        <f>IF(1=1,IF(M292="","",IF(AND(ISNUMBER(M292),M292&lt;1,N292="kg"),"g",IF(AND(ISNUMBER(M292),M292&lt;1,N292="L"),"cl",N292))),N("P30"))</f>
        <v/>
      </c>
      <c r="R292" s="161" t="str">
        <f>IF(1=1,IF(E292="","",IF(F292="","A CONTROLER",IF(NOT(ISNUMBER(F292)),"TEXTE",IF(OR(L292="",L292&lt;=0),"COMMANDE PRINCIPALE INCOMPLETE",IF(G292="","UNITE MANQUANTE",IF(COUNTIF(B384:B428,AE292)=0,"UNITE A CONTROLER","OK")))))),N("Q9"))</f>
        <v/>
      </c>
      <c r="S292" s="105"/>
      <c r="T292" s="141">
        <f t="shared" si="18"/>
        <v>0</v>
      </c>
      <c r="U292" s="133" t="str">
        <f>IF(1=1,IF(E292="","",U268),N("S30"))</f>
        <v/>
      </c>
      <c r="V292" s="133" t="str">
        <f>IF(1=1,IF(E292="","",V268),N("T30"))</f>
        <v/>
      </c>
      <c r="W292" s="135" t="str">
        <f>IF(1=1,IF(OR(U292="",V292="",NOT(ISNUMBER(U292)),NOT(ISNUMBER(V292)),U292=0),"",V292/U292),N("U30"))</f>
        <v/>
      </c>
      <c r="X292" s="136" t="str">
        <f>IF(1=1,IF(OR(W292="",NOT(ISNUMBER(F292))),"",F292*W292*IFERROR(INDEX(D384:D428,MATCH(AE292,B384:B428,0)),1)),N("V7"))</f>
        <v/>
      </c>
      <c r="Y292" s="137" t="str">
        <f>IF(1=1,IF(F292="","",IF(G292="","",IFERROR(INDEX(E384:E428,MATCH(AE292,B384:B428,0)),G292&amp;""))),N("W6"))</f>
        <v/>
      </c>
      <c r="Z292" s="142" t="str">
        <f>IF(1=1,IF(X292="","",IF(AND(ISNUMBER(X292),X292&lt;1,Y292="kg"),MAX(1,ROUND(X292*1000,0)),IF(AND(ISNUMBER(X292),X292&lt;1,Y292="L"),MAX(1,ROUND(X292*100,0)),ROUND(X292,3)))),N("X30"))</f>
        <v/>
      </c>
      <c r="AA292" s="143" t="str">
        <f>IF(1=1,IF(X292="","",IF(AND(ISNUMBER(X292),X292&lt;1,Y292="kg"),"g",IF(AND(ISNUMBER(X292),X292&lt;1,Y292="L"),"cl",Y292))),N("Y30"))</f>
        <v/>
      </c>
      <c r="AB292" s="123" t="str">
        <f>IF(1=1,IF(E292="","",IF(F292="","A CONTROLER",IF(NOT(ISNUMBER(F292)),"TEXTE",IF(OR(W292="",W292&lt;=0),"COMMANDE COUVERTS INCOMPLETE",IF(G292="","UNITE MANQUANTE",IF(COUNTIF(B384:B428,AE292)=0,"UNITE A CONTROLER","OK")))))),N("Z6"))</f>
        <v/>
      </c>
      <c r="AD292" s="144" t="str">
        <f>IF(1=1,IF(E292="","",AD268),N("AB30"))</f>
        <v/>
      </c>
      <c r="AE292" s="125" t="str">
        <f>IF(1=1,IF(G292="","",UPPER(TRIM(SUBSTITUTE(SUBSTITUTE(G292&amp;"",CHAR(160)," ")," "," ")))),N("AC30"))</f>
        <v/>
      </c>
    </row>
    <row r="293" spans="1:33" ht="15.75" x14ac:dyDescent="0.25">
      <c r="A293" s="160" t="str">
        <f>IF(1=1,IF(E293="","",A268),N("A31"))</f>
        <v/>
      </c>
      <c r="B293" s="127" t="str">
        <f>IF(1=1,IF(E293="","",B268),N("B31"))</f>
        <v/>
      </c>
      <c r="C293" s="128"/>
      <c r="D293" s="129" t="str">
        <f>IF(ISBLANK(E293),"",LARGE(D268:D292,1)+1)</f>
        <v/>
      </c>
      <c r="E293" s="130"/>
      <c r="F293" s="131"/>
      <c r="G293" s="170"/>
      <c r="H293" s="105"/>
      <c r="I293" s="132" t="str">
        <f>IF(1=1,IF(E293="","",I268),N("H31"))</f>
        <v/>
      </c>
      <c r="J293" s="133" t="str">
        <f>IF(1=1,IF(E293="","",J268),N("I31"))</f>
        <v/>
      </c>
      <c r="K293" s="134" t="str">
        <f>IF(1=1,IF(E293="","",K268),N("J31"))</f>
        <v/>
      </c>
      <c r="L293" s="135" t="str">
        <f>IF(1=1,IF(OR(J293="",O293="",NOT(ISNUMBER(J293)),NOT(ISNUMBER(O293)),J293=0),"",O293/J293),N("L31"))</f>
        <v/>
      </c>
      <c r="M293" s="136" t="str">
        <f>IF(1=1,IF(OR(L293="",NOT(ISNUMBER(F293))),"",F293*L293*IFERROR(INDEX(D384:D428,MATCH(AE293,B384:B428,0)),1)),N("M13"))</f>
        <v/>
      </c>
      <c r="N293" s="137" t="str">
        <f>IF(1=1,IF(F293="","",IF(G293="","",IFERROR(INDEX(E384:E428,MATCH(AE293,B384:B428,0)),G293&amp;""))),N("N6"))</f>
        <v/>
      </c>
      <c r="O293" s="138" t="str">
        <f>IF(1=1,IF(E293="","",O268),N("K31"))</f>
        <v/>
      </c>
      <c r="P293" s="139" t="str">
        <f>IF(1=1,IF(M293="","",IF(AND(ISNUMBER(M293),M293&lt;1,N293="kg"),MAX(1,ROUND(M293*1000,0)),IF(AND(ISNUMBER(M293),M293&lt;1,N293="L"),MAX(1,ROUND(M293*100,0)),ROUND(M293,3)))),N("O31"))</f>
        <v/>
      </c>
      <c r="Q293" s="140" t="str">
        <f>IF(1=1,IF(M293="","",IF(AND(ISNUMBER(M293),M293&lt;1,N293="kg"),"g",IF(AND(ISNUMBER(M293),M293&lt;1,N293="L"),"cl",N293))),N("P31"))</f>
        <v/>
      </c>
      <c r="R293" s="161" t="str">
        <f>IF(1=1,IF(E293="","",IF(F293="","A CONTROLER",IF(NOT(ISNUMBER(F293)),"TEXTE",IF(OR(L293="",L293&lt;=0),"COMMANDE PRINCIPALE INCOMPLETE",IF(G293="","UNITE MANQUANTE",IF(COUNTIF(B384:B428,AE293)=0,"UNITE A CONTROLER","OK")))))),N("Q9"))</f>
        <v/>
      </c>
      <c r="S293" s="105"/>
      <c r="T293" s="141">
        <f t="shared" si="18"/>
        <v>0</v>
      </c>
      <c r="U293" s="133" t="str">
        <f>IF(1=1,IF(E293="","",U268),N("S31"))</f>
        <v/>
      </c>
      <c r="V293" s="133" t="str">
        <f>IF(1=1,IF(E293="","",V268),N("T31"))</f>
        <v/>
      </c>
      <c r="W293" s="135" t="str">
        <f>IF(1=1,IF(OR(U293="",V293="",NOT(ISNUMBER(U293)),NOT(ISNUMBER(V293)),U293=0),"",V293/U293),N("U31"))</f>
        <v/>
      </c>
      <c r="X293" s="136" t="str">
        <f>IF(1=1,IF(OR(W293="",NOT(ISNUMBER(F293))),"",F293*W293*IFERROR(INDEX(D384:D428,MATCH(AE293,B384:B428,0)),1)),N("V7"))</f>
        <v/>
      </c>
      <c r="Y293" s="137" t="str">
        <f>IF(1=1,IF(F293="","",IF(G293="","",IFERROR(INDEX(E384:E428,MATCH(AE293,B384:B428,0)),G293&amp;""))),N("W6"))</f>
        <v/>
      </c>
      <c r="Z293" s="142" t="str">
        <f>IF(1=1,IF(X293="","",IF(AND(ISNUMBER(X293),X293&lt;1,Y293="kg"),MAX(1,ROUND(X293*1000,0)),IF(AND(ISNUMBER(X293),X293&lt;1,Y293="L"),MAX(1,ROUND(X293*100,0)),ROUND(X293,3)))),N("X31"))</f>
        <v/>
      </c>
      <c r="AA293" s="143" t="str">
        <f>IF(1=1,IF(X293="","",IF(AND(ISNUMBER(X293),X293&lt;1,Y293="kg"),"g",IF(AND(ISNUMBER(X293),X293&lt;1,Y293="L"),"cl",Y293))),N("Y31"))</f>
        <v/>
      </c>
      <c r="AB293" s="123" t="str">
        <f>IF(1=1,IF(E293="","",IF(F293="","A CONTROLER",IF(NOT(ISNUMBER(F293)),"TEXTE",IF(OR(W293="",W293&lt;=0),"COMMANDE COUVERTS INCOMPLETE",IF(G293="","UNITE MANQUANTE",IF(COUNTIF(B384:B428,AE293)=0,"UNITE A CONTROLER","OK")))))),N("Z6"))</f>
        <v/>
      </c>
      <c r="AD293" s="144" t="str">
        <f>IF(1=1,IF(E293="","",AD268),N("AB31"))</f>
        <v/>
      </c>
      <c r="AE293" s="125" t="str">
        <f>IF(1=1,IF(G293="","",UPPER(TRIM(SUBSTITUTE(SUBSTITUTE(G293&amp;"",CHAR(160)," ")," "," ")))),N("AC31"))</f>
        <v/>
      </c>
    </row>
    <row r="294" spans="1:33" ht="15.75" x14ac:dyDescent="0.25">
      <c r="A294" s="160" t="str">
        <f>IF(1=1,IF(E294="","",A268),N("A32"))</f>
        <v/>
      </c>
      <c r="B294" s="127" t="str">
        <f>IF(1=1,IF(E294="","",B268),N("B32"))</f>
        <v/>
      </c>
      <c r="C294" s="128"/>
      <c r="D294" s="129" t="str">
        <f>IF(ISBLANK(E294),"",LARGE(D268:D293,1)+1)</f>
        <v/>
      </c>
      <c r="E294" s="130"/>
      <c r="F294" s="131"/>
      <c r="G294" s="170"/>
      <c r="H294" s="105"/>
      <c r="I294" s="132" t="str">
        <f>IF(1=1,IF(E294="","",I268),N("H32"))</f>
        <v/>
      </c>
      <c r="J294" s="133" t="str">
        <f>IF(1=1,IF(E294="","",J268),N("I32"))</f>
        <v/>
      </c>
      <c r="K294" s="134" t="str">
        <f>IF(1=1,IF(E294="","",K268),N("J32"))</f>
        <v/>
      </c>
      <c r="L294" s="135" t="str">
        <f>IF(1=1,IF(OR(J294="",O294="",NOT(ISNUMBER(J294)),NOT(ISNUMBER(O294)),J294=0),"",O294/J294),N("L32"))</f>
        <v/>
      </c>
      <c r="M294" s="136" t="str">
        <f>IF(1=1,IF(OR(L294="",NOT(ISNUMBER(F294))),"",F294*L294*IFERROR(INDEX(D384:D428,MATCH(AE294,B384:B428,0)),1)),N("M13"))</f>
        <v/>
      </c>
      <c r="N294" s="137" t="str">
        <f>IF(1=1,IF(F294="","",IF(G294="","",IFERROR(INDEX(E384:E428,MATCH(AE294,B384:B428,0)),G294&amp;""))),N("N6"))</f>
        <v/>
      </c>
      <c r="O294" s="138" t="str">
        <f>IF(1=1,IF(E294="","",O268),N("K32"))</f>
        <v/>
      </c>
      <c r="P294" s="139" t="str">
        <f>IF(1=1,IF(M294="","",IF(AND(ISNUMBER(M294),M294&lt;1,N294="kg"),MAX(1,ROUND(M294*1000,0)),IF(AND(ISNUMBER(M294),M294&lt;1,N294="L"),MAX(1,ROUND(M294*100,0)),ROUND(M294,3)))),N("O32"))</f>
        <v/>
      </c>
      <c r="Q294" s="140" t="str">
        <f>IF(1=1,IF(M294="","",IF(AND(ISNUMBER(M294),M294&lt;1,N294="kg"),"g",IF(AND(ISNUMBER(M294),M294&lt;1,N294="L"),"cl",N294))),N("P32"))</f>
        <v/>
      </c>
      <c r="R294" s="161" t="str">
        <f>IF(1=1,IF(E294="","",IF(F294="","A CONTROLER",IF(NOT(ISNUMBER(F294)),"TEXTE",IF(OR(L294="",L294&lt;=0),"COMMANDE PRINCIPALE INCOMPLETE",IF(G294="","UNITE MANQUANTE",IF(COUNTIF(B384:B428,AE294)=0,"UNITE A CONTROLER","OK")))))),N("Q9"))</f>
        <v/>
      </c>
      <c r="S294" s="105"/>
      <c r="T294" s="141">
        <f t="shared" si="18"/>
        <v>0</v>
      </c>
      <c r="U294" s="133" t="str">
        <f>IF(1=1,IF(E294="","",U268),N("S32"))</f>
        <v/>
      </c>
      <c r="V294" s="133" t="str">
        <f>IF(1=1,IF(E294="","",V268),N("T32"))</f>
        <v/>
      </c>
      <c r="W294" s="135" t="str">
        <f>IF(1=1,IF(OR(U294="",V294="",NOT(ISNUMBER(U294)),NOT(ISNUMBER(V294)),U294=0),"",V294/U294),N("U32"))</f>
        <v/>
      </c>
      <c r="X294" s="136" t="str">
        <f>IF(1=1,IF(OR(W294="",NOT(ISNUMBER(F294))),"",F294*W294*IFERROR(INDEX(D384:D428,MATCH(AE294,B384:B428,0)),1)),N("V7"))</f>
        <v/>
      </c>
      <c r="Y294" s="137" t="str">
        <f>IF(1=1,IF(F294="","",IF(G294="","",IFERROR(INDEX(E384:E428,MATCH(AE294,B384:B428,0)),G294&amp;""))),N("W6"))</f>
        <v/>
      </c>
      <c r="Z294" s="142" t="str">
        <f>IF(1=1,IF(X294="","",IF(AND(ISNUMBER(X294),X294&lt;1,Y294="kg"),MAX(1,ROUND(X294*1000,0)),IF(AND(ISNUMBER(X294),X294&lt;1,Y294="L"),MAX(1,ROUND(X294*100,0)),ROUND(X294,3)))),N("X32"))</f>
        <v/>
      </c>
      <c r="AA294" s="143" t="str">
        <f>IF(1=1,IF(X294="","",IF(AND(ISNUMBER(X294),X294&lt;1,Y294="kg"),"g",IF(AND(ISNUMBER(X294),X294&lt;1,Y294="L"),"cl",Y294))),N("Y32"))</f>
        <v/>
      </c>
      <c r="AB294" s="123" t="str">
        <f>IF(1=1,IF(E294="","",IF(F294="","A CONTROLER",IF(NOT(ISNUMBER(F294)),"TEXTE",IF(OR(W294="",W294&lt;=0),"COMMANDE COUVERTS INCOMPLETE",IF(G294="","UNITE MANQUANTE",IF(COUNTIF(B384:B428,AE294)=0,"UNITE A CONTROLER","OK")))))),N("Z6"))</f>
        <v/>
      </c>
      <c r="AD294" s="144" t="str">
        <f>IF(1=1,IF(E294="","",AD268),N("AB32"))</f>
        <v/>
      </c>
      <c r="AE294" s="125" t="str">
        <f>IF(1=1,IF(G294="","",UPPER(TRIM(SUBSTITUTE(SUBSTITUTE(G294&amp;"",CHAR(160)," ")," "," ")))),N("AC32"))</f>
        <v/>
      </c>
    </row>
    <row r="295" spans="1:33" ht="15.75" x14ac:dyDescent="0.25">
      <c r="A295" s="160" t="str">
        <f>IF(1=1,IF(E295="","",A268),N("A33"))</f>
        <v/>
      </c>
      <c r="B295" s="127" t="str">
        <f>IF(1=1,IF(E295="","",B268),N("B33"))</f>
        <v/>
      </c>
      <c r="C295" s="128"/>
      <c r="D295" s="129" t="str">
        <f>IF(ISBLANK(E295),"",LARGE(D268:D294,1)+1)</f>
        <v/>
      </c>
      <c r="E295" s="130"/>
      <c r="F295" s="131"/>
      <c r="G295" s="170"/>
      <c r="H295" s="105"/>
      <c r="I295" s="132" t="str">
        <f>IF(1=1,IF(E295="","",I268),N("H33"))</f>
        <v/>
      </c>
      <c r="J295" s="133" t="str">
        <f>IF(1=1,IF(E295="","",J268),N("I33"))</f>
        <v/>
      </c>
      <c r="K295" s="134" t="str">
        <f>IF(1=1,IF(E295="","",K268),N("J33"))</f>
        <v/>
      </c>
      <c r="L295" s="135" t="str">
        <f>IF(1=1,IF(OR(J295="",O295="",NOT(ISNUMBER(J295)),NOT(ISNUMBER(O295)),J295=0),"",O295/J295),N("L33"))</f>
        <v/>
      </c>
      <c r="M295" s="136" t="str">
        <f>IF(1=1,IF(OR(L295="",NOT(ISNUMBER(F295))),"",F295*L295*IFERROR(INDEX(D384:D428,MATCH(AE295,B384:B428,0)),1)),N("M13"))</f>
        <v/>
      </c>
      <c r="N295" s="137" t="str">
        <f>IF(1=1,IF(F295="","",IF(G295="","",IFERROR(INDEX(E384:E428,MATCH(AE295,B384:B428,0)),G295&amp;""))),N("N6"))</f>
        <v/>
      </c>
      <c r="O295" s="138" t="str">
        <f>IF(1=1,IF(E295="","",O268),N("K33"))</f>
        <v/>
      </c>
      <c r="P295" s="139" t="str">
        <f>IF(1=1,IF(M295="","",IF(AND(ISNUMBER(M295),M295&lt;1,N295="kg"),MAX(1,ROUND(M295*1000,0)),IF(AND(ISNUMBER(M295),M295&lt;1,N295="L"),MAX(1,ROUND(M295*100,0)),ROUND(M295,3)))),N("O33"))</f>
        <v/>
      </c>
      <c r="Q295" s="140" t="str">
        <f>IF(1=1,IF(M295="","",IF(AND(ISNUMBER(M295),M295&lt;1,N295="kg"),"g",IF(AND(ISNUMBER(M295),M295&lt;1,N295="L"),"cl",N295))),N("P33"))</f>
        <v/>
      </c>
      <c r="R295" s="161" t="str">
        <f>IF(1=1,IF(E295="","",IF(F295="","A CONTROLER",IF(NOT(ISNUMBER(F295)),"TEXTE",IF(OR(L295="",L295&lt;=0),"COMMANDE PRINCIPALE INCOMPLETE",IF(G295="","UNITE MANQUANTE",IF(COUNTIF(B384:B428,AE295)=0,"UNITE A CONTROLER","OK")))))),N("Q9"))</f>
        <v/>
      </c>
      <c r="S295" s="105"/>
      <c r="T295" s="141">
        <f t="shared" si="18"/>
        <v>0</v>
      </c>
      <c r="U295" s="133" t="str">
        <f>IF(1=1,IF(E295="","",U268),N("S33"))</f>
        <v/>
      </c>
      <c r="V295" s="133" t="str">
        <f>IF(1=1,IF(E295="","",V268),N("T33"))</f>
        <v/>
      </c>
      <c r="W295" s="135" t="str">
        <f>IF(1=1,IF(OR(U295="",V295="",NOT(ISNUMBER(U295)),NOT(ISNUMBER(V295)),U295=0),"",V295/U295),N("U33"))</f>
        <v/>
      </c>
      <c r="X295" s="136" t="str">
        <f>IF(1=1,IF(OR(W295="",NOT(ISNUMBER(F295))),"",F295*W295*IFERROR(INDEX(D384:D428,MATCH(AE295,B384:B428,0)),1)),N("V7"))</f>
        <v/>
      </c>
      <c r="Y295" s="137" t="str">
        <f>IF(1=1,IF(F295="","",IF(G295="","",IFERROR(INDEX(E384:E428,MATCH(AE295,B384:B428,0)),G295&amp;""))),N("W6"))</f>
        <v/>
      </c>
      <c r="Z295" s="142" t="str">
        <f>IF(1=1,IF(X295="","",IF(AND(ISNUMBER(X295),X295&lt;1,Y295="kg"),MAX(1,ROUND(X295*1000,0)),IF(AND(ISNUMBER(X295),X295&lt;1,Y295="L"),MAX(1,ROUND(X295*100,0)),ROUND(X295,3)))),N("X33"))</f>
        <v/>
      </c>
      <c r="AA295" s="143" t="str">
        <f>IF(1=1,IF(X295="","",IF(AND(ISNUMBER(X295),X295&lt;1,Y295="kg"),"g",IF(AND(ISNUMBER(X295),X295&lt;1,Y295="L"),"cl",Y295))),N("Y33"))</f>
        <v/>
      </c>
      <c r="AB295" s="123" t="str">
        <f>IF(1=1,IF(E295="","",IF(F295="","A CONTROLER",IF(NOT(ISNUMBER(F295)),"TEXTE",IF(OR(W295="",W295&lt;=0),"COMMANDE COUVERTS INCOMPLETE",IF(G295="","UNITE MANQUANTE",IF(COUNTIF(B384:B428,AE295)=0,"UNITE A CONTROLER","OK")))))),N("Z6"))</f>
        <v/>
      </c>
      <c r="AD295" s="144" t="str">
        <f>IF(1=1,IF(E295="","",AD268),N("AB33"))</f>
        <v/>
      </c>
      <c r="AE295" s="125" t="str">
        <f>IF(1=1,IF(G295="","",UPPER(TRIM(SUBSTITUTE(SUBSTITUTE(G295&amp;"",CHAR(160)," ")," "," ")))),N("AC33"))</f>
        <v/>
      </c>
    </row>
    <row r="296" spans="1:33" ht="24" customHeight="1" x14ac:dyDescent="0.25">
      <c r="A296" s="160" t="str">
        <f>IF(1=1,IF(E296="","",A268),N("A34"))</f>
        <v/>
      </c>
      <c r="B296" s="127" t="str">
        <f>IF(1=1,IF(E296="","",B268),N("B34"))</f>
        <v/>
      </c>
      <c r="C296" s="127"/>
      <c r="D296" s="129" t="str">
        <f>IF(ISBLANK(E296),"",LARGE(D268:D295,1)+1)</f>
        <v/>
      </c>
      <c r="E296" s="130"/>
      <c r="F296" s="131"/>
      <c r="G296" s="170"/>
      <c r="H296" s="105"/>
      <c r="I296" s="132" t="str">
        <f>IF(1=1,IF(E296="","",I268),N("H34"))</f>
        <v/>
      </c>
      <c r="J296" s="133" t="str">
        <f>IF(1=1,IF(E296="","",J268),N("I34"))</f>
        <v/>
      </c>
      <c r="K296" s="134" t="str">
        <f>IF(1=1,IF(E296="","",K268),N("J34"))</f>
        <v/>
      </c>
      <c r="L296" s="135" t="str">
        <f>IF(1=1,IF(OR(J296="",O296="",NOT(ISNUMBER(J296)),NOT(ISNUMBER(O296)),J296=0),"",O296/J296),N("L34"))</f>
        <v/>
      </c>
      <c r="M296" s="136" t="str">
        <f>IF(1=1,IF(OR(L296="",NOT(ISNUMBER(F296))),"",F296*L296*IFERROR(INDEX(D384:D428,MATCH(AE296,B384:B428,0)),1)),N("M13"))</f>
        <v/>
      </c>
      <c r="N296" s="137" t="str">
        <f>IF(1=1,IF(F296="","",IF(G296="","",IFERROR(INDEX(E384:E428,MATCH(AE296,B384:B428,0)),G296&amp;""))),N("N6"))</f>
        <v/>
      </c>
      <c r="O296" s="138" t="str">
        <f>IF(1=1,IF(E296="","",O268),N("K34"))</f>
        <v/>
      </c>
      <c r="P296" s="139" t="str">
        <f>IF(1=1,IF(M296="","",IF(AND(ISNUMBER(M296),M296&lt;1,N296="kg"),MAX(1,ROUND(M296*1000,0)),IF(AND(ISNUMBER(M296),M296&lt;1,N296="L"),MAX(1,ROUND(M296*100,0)),ROUND(M296,3)))),N("O34"))</f>
        <v/>
      </c>
      <c r="Q296" s="140" t="str">
        <f>IF(1=1,IF(M296="","",IF(AND(ISNUMBER(M296),M296&lt;1,N296="kg"),"g",IF(AND(ISNUMBER(M296),M296&lt;1,N296="L"),"cl",N296))),N("P34"))</f>
        <v/>
      </c>
      <c r="R296" s="161" t="str">
        <f>IF(1=1,IF(E296="","",IF(F296="","A CONTROLER",IF(NOT(ISNUMBER(F296)),"TEXTE",IF(OR(L296="",L296&lt;=0),"COMMANDE PRINCIPALE INCOMPLETE",IF(G296="","UNITE MANQUANTE",IF(COUNTIF(B384:B428,AE296)=0,"UNITE A CONTROLER","OK")))))),N("Q9"))</f>
        <v/>
      </c>
      <c r="S296" s="105"/>
      <c r="T296" s="141">
        <f t="shared" si="18"/>
        <v>0</v>
      </c>
      <c r="U296" s="133" t="str">
        <f>IF(1=1,IF(E296="","",U268),N("S34"))</f>
        <v/>
      </c>
      <c r="V296" s="133" t="str">
        <f>IF(1=1,IF(E296="","",V268),N("T34"))</f>
        <v/>
      </c>
      <c r="W296" s="135" t="str">
        <f>IF(1=1,IF(OR(U296="",V296="",NOT(ISNUMBER(U296)),NOT(ISNUMBER(V296)),U296=0),"",V296/U296),N("U34"))</f>
        <v/>
      </c>
      <c r="X296" s="136" t="str">
        <f>IF(1=1,IF(OR(W296="",NOT(ISNUMBER(F296))),"",F296*W296*IFERROR(INDEX(D384:D428,MATCH(AE296,B384:B428,0)),1)),N("V7"))</f>
        <v/>
      </c>
      <c r="Y296" s="137" t="str">
        <f>IF(1=1,IF(F296="","",IF(G296="","",IFERROR(INDEX(E384:E428,MATCH(AE296,B384:B428,0)),G296&amp;""))),N("W6"))</f>
        <v/>
      </c>
      <c r="Z296" s="142" t="str">
        <f>IF(1=1,IF(X296="","",IF(AND(ISNUMBER(X296),X296&lt;1,Y296="kg"),MAX(1,ROUND(X296*1000,0)),IF(AND(ISNUMBER(X296),X296&lt;1,Y296="L"),MAX(1,ROUND(X296*100,0)),ROUND(X296,3)))),N("X34"))</f>
        <v/>
      </c>
      <c r="AA296" s="143" t="str">
        <f>IF(1=1,IF(X296="","",IF(AND(ISNUMBER(X296),X296&lt;1,Y296="kg"),"g",IF(AND(ISNUMBER(X296),X296&lt;1,Y296="L"),"cl",Y296))),N("Y34"))</f>
        <v/>
      </c>
      <c r="AB296" s="123" t="str">
        <f>IF(1=1,IF(E296="","",IF(F296="","A CONTROLER",IF(NOT(ISNUMBER(F296)),"TEXTE",IF(OR(W296="",W296&lt;=0),"COMMANDE COUVERTS INCOMPLETE",IF(G296="","UNITE MANQUANTE",IF(COUNTIF(B384:B428,AE296)=0,"UNITE A CONTROLER","OK")))))),N("Z6"))</f>
        <v/>
      </c>
      <c r="AD296" s="144" t="str">
        <f>IF(1=1,IF(E296="","",AD268),N("AB34"))</f>
        <v/>
      </c>
      <c r="AE296" s="125" t="str">
        <f>IF(1=1,IF(G296="","",UPPER(TRIM(SUBSTITUTE(SUBSTITUTE(G296&amp;"",CHAR(160)," ")," "," ")))),N("AC34"))</f>
        <v/>
      </c>
    </row>
    <row r="297" spans="1:33" ht="15.75" x14ac:dyDescent="0.25">
      <c r="A297" s="160" t="str">
        <f>IF(1=1,IF(E297="","",A268),N("A35"))</f>
        <v/>
      </c>
      <c r="B297" s="127" t="str">
        <f>IF(1=1,IF(E297="","",B268),N("B35"))</f>
        <v/>
      </c>
      <c r="C297" s="127"/>
      <c r="D297" s="129" t="str">
        <f>IF(ISBLANK(E297),"",LARGE(D268:D296,1)+1)</f>
        <v/>
      </c>
      <c r="E297" s="130"/>
      <c r="F297" s="131"/>
      <c r="G297" s="170"/>
      <c r="H297" s="105"/>
      <c r="I297" s="132" t="str">
        <f>IF(1=1,IF(E297="","",I268),N("H35"))</f>
        <v/>
      </c>
      <c r="J297" s="133" t="str">
        <f>IF(1=1,IF(E297="","",J268),N("I35"))</f>
        <v/>
      </c>
      <c r="K297" s="134" t="str">
        <f>IF(1=1,IF(E297="","",K268),N("J35"))</f>
        <v/>
      </c>
      <c r="L297" s="135" t="str">
        <f>IF(1=1,IF(OR(J297="",O297="",NOT(ISNUMBER(J297)),NOT(ISNUMBER(O297)),J297=0),"",O297/J297),N("L35"))</f>
        <v/>
      </c>
      <c r="M297" s="136" t="str">
        <f>IF(1=1,IF(OR(L297="",NOT(ISNUMBER(F297))),"",F297*L297*IFERROR(INDEX(D384:D428,MATCH(AE297,B384:B428,0)),1)),N("M13"))</f>
        <v/>
      </c>
      <c r="N297" s="137" t="str">
        <f>IF(1=1,IF(F297="","",IF(G297="","",IFERROR(INDEX(E384:E428,MATCH(AE297,B384:B428,0)),G297&amp;""))),N("N6"))</f>
        <v/>
      </c>
      <c r="O297" s="138" t="str">
        <f>IF(1=1,IF(E297="","",O268),N("K35"))</f>
        <v/>
      </c>
      <c r="P297" s="139" t="str">
        <f>IF(1=1,IF(M297="","",IF(AND(ISNUMBER(M297),M297&lt;1,N297="kg"),MAX(1,ROUND(M297*1000,0)),IF(AND(ISNUMBER(M297),M297&lt;1,N297="L"),MAX(1,ROUND(M297*100,0)),ROUND(M297,3)))),N("O35"))</f>
        <v/>
      </c>
      <c r="Q297" s="140" t="str">
        <f>IF(1=1,IF(M297="","",IF(AND(ISNUMBER(M297),M297&lt;1,N297="kg"),"g",IF(AND(ISNUMBER(M297),M297&lt;1,N297="L"),"cl",N297))),N("P35"))</f>
        <v/>
      </c>
      <c r="R297" s="161" t="str">
        <f>IF(1=1,IF(E297="","",IF(F297="","A CONTROLER",IF(NOT(ISNUMBER(F297)),"TEXTE",IF(OR(L297="",L297&lt;=0),"COMMANDE PRINCIPALE INCOMPLETE",IF(G297="","UNITE MANQUANTE",IF(COUNTIF(B384:B428,AE297)=0,"UNITE A CONTROLER","OK")))))),N("Q9"))</f>
        <v/>
      </c>
      <c r="S297" s="105"/>
      <c r="T297" s="141">
        <f t="shared" si="18"/>
        <v>0</v>
      </c>
      <c r="U297" s="133" t="str">
        <f>IF(1=1,IF(E297="","",U268),N("S35"))</f>
        <v/>
      </c>
      <c r="V297" s="133" t="str">
        <f>IF(1=1,IF(E297="","",V268),N("T35"))</f>
        <v/>
      </c>
      <c r="W297" s="135" t="str">
        <f>IF(1=1,IF(OR(U297="",V297="",NOT(ISNUMBER(U297)),NOT(ISNUMBER(V297)),U297=0),"",V297/U297),N("U35"))</f>
        <v/>
      </c>
      <c r="X297" s="136" t="str">
        <f>IF(1=1,IF(OR(W297="",NOT(ISNUMBER(F297))),"",F297*W297*IFERROR(INDEX(D384:D428,MATCH(AE297,B384:B428,0)),1)),N("V7"))</f>
        <v/>
      </c>
      <c r="Y297" s="137" t="str">
        <f>IF(1=1,IF(F297="","",IF(G297="","",IFERROR(INDEX(E384:E428,MATCH(AE297,B384:B428,0)),G297&amp;""))),N("W6"))</f>
        <v/>
      </c>
      <c r="Z297" s="142" t="str">
        <f>IF(1=1,IF(X297="","",IF(AND(ISNUMBER(X297),X297&lt;1,Y297="kg"),MAX(1,ROUND(X297*1000,0)),IF(AND(ISNUMBER(X297),X297&lt;1,Y297="L"),MAX(1,ROUND(X297*100,0)),ROUND(X297,3)))),N("X35"))</f>
        <v/>
      </c>
      <c r="AA297" s="143" t="str">
        <f>IF(1=1,IF(X297="","",IF(AND(ISNUMBER(X297),X297&lt;1,Y297="kg"),"g",IF(AND(ISNUMBER(X297),X297&lt;1,Y297="L"),"cl",Y297))),N("Y35"))</f>
        <v/>
      </c>
      <c r="AB297" s="123" t="str">
        <f>IF(1=1,IF(E297="","",IF(F297="","A CONTROLER",IF(NOT(ISNUMBER(F297)),"TEXTE",IF(OR(W297="",W297&lt;=0),"COMMANDE COUVERTS INCOMPLETE",IF(G297="","UNITE MANQUANTE",IF(COUNTIF(B384:B428,AE297)=0,"UNITE A CONTROLER","OK")))))),N("Z6"))</f>
        <v/>
      </c>
      <c r="AD297" s="144" t="str">
        <f>IF(1=1,IF(E297="","",AD268),N("AB35"))</f>
        <v/>
      </c>
      <c r="AE297" s="125" t="str">
        <f>IF(1=1,IF(G297="","",UPPER(TRIM(SUBSTITUTE(SUBSTITUTE(G297&amp;"",CHAR(160)," ")," "," ")))),N("AC35"))</f>
        <v/>
      </c>
    </row>
    <row r="298" spans="1:33" ht="15.75" x14ac:dyDescent="0.25">
      <c r="A298" s="160" t="str">
        <f>IF(1=1,IF(E298="","",A268),N("A36"))</f>
        <v/>
      </c>
      <c r="B298" s="127" t="str">
        <f>IF(1=1,IF(E298="","",B268),N("B36"))</f>
        <v/>
      </c>
      <c r="C298" s="127"/>
      <c r="D298" s="129" t="str">
        <f>IF(ISBLANK(E298),"",LARGE(D268:D297,1)+1)</f>
        <v/>
      </c>
      <c r="E298" s="130"/>
      <c r="F298" s="131"/>
      <c r="G298" s="170"/>
      <c r="H298" s="105"/>
      <c r="I298" s="132" t="str">
        <f>IF(1=1,IF(E298="","",I268),N("H36"))</f>
        <v/>
      </c>
      <c r="J298" s="133" t="str">
        <f>IF(1=1,IF(E298="","",J268),N("I36"))</f>
        <v/>
      </c>
      <c r="K298" s="134" t="str">
        <f>IF(1=1,IF(E298="","",K268),N("J36"))</f>
        <v/>
      </c>
      <c r="L298" s="135" t="str">
        <f>IF(1=1,IF(OR(J298="",O298="",NOT(ISNUMBER(J298)),NOT(ISNUMBER(O298)),J298=0),"",O298/J298),N("L36"))</f>
        <v/>
      </c>
      <c r="M298" s="136" t="str">
        <f>IF(1=1,IF(OR(L298="",NOT(ISNUMBER(F298))),"",F298*L298*IFERROR(INDEX(D384:D428,MATCH(AE298,B384:B428,0)),1)),N("M13"))</f>
        <v/>
      </c>
      <c r="N298" s="137" t="str">
        <f>IF(1=1,IF(F298="","",IF(G298="","",IFERROR(INDEX(E384:E428,MATCH(AE298,B384:B428,0)),G298&amp;""))),N("N6"))</f>
        <v/>
      </c>
      <c r="O298" s="138" t="str">
        <f>IF(1=1,IF(E298="","",O268),N("K36"))</f>
        <v/>
      </c>
      <c r="P298" s="139" t="str">
        <f>IF(1=1,IF(M298="","",IF(AND(ISNUMBER(M298),M298&lt;1,N298="kg"),MAX(1,ROUND(M298*1000,0)),IF(AND(ISNUMBER(M298),M298&lt;1,N298="L"),MAX(1,ROUND(M298*100,0)),ROUND(M298,3)))),N("O36"))</f>
        <v/>
      </c>
      <c r="Q298" s="140" t="str">
        <f>IF(1=1,IF(M298="","",IF(AND(ISNUMBER(M298),M298&lt;1,N298="kg"),"g",IF(AND(ISNUMBER(M298),M298&lt;1,N298="L"),"cl",N298))),N("P36"))</f>
        <v/>
      </c>
      <c r="R298" s="161" t="str">
        <f>IF(1=1,IF(E298="","",IF(F298="","A CONTROLER",IF(NOT(ISNUMBER(F298)),"TEXTE",IF(OR(L298="",L298&lt;=0),"COMMANDE PRINCIPALE INCOMPLETE",IF(G298="","UNITE MANQUANTE",IF(COUNTIF(B384:B428,AE298)=0,"UNITE A CONTROLER","OK")))))),N("Q9"))</f>
        <v/>
      </c>
      <c r="S298" s="105"/>
      <c r="T298" s="141">
        <f t="shared" si="18"/>
        <v>0</v>
      </c>
      <c r="U298" s="133" t="str">
        <f>IF(1=1,IF(E298="","",U268),N("S36"))</f>
        <v/>
      </c>
      <c r="V298" s="133" t="str">
        <f>IF(1=1,IF(E298="","",V268),N("T36"))</f>
        <v/>
      </c>
      <c r="W298" s="135" t="str">
        <f>IF(1=1,IF(OR(U298="",V298="",NOT(ISNUMBER(U298)),NOT(ISNUMBER(V298)),U298=0),"",V298/U298),N("U36"))</f>
        <v/>
      </c>
      <c r="X298" s="136" t="str">
        <f>IF(1=1,IF(OR(W298="",NOT(ISNUMBER(F298))),"",F298*W298*IFERROR(INDEX(D384:D428,MATCH(AE298,B384:B428,0)),1)),N("V7"))</f>
        <v/>
      </c>
      <c r="Y298" s="137" t="str">
        <f>IF(1=1,IF(F298="","",IF(G298="","",IFERROR(INDEX(E384:E428,MATCH(AE298,B384:B428,0)),G298&amp;""))),N("W6"))</f>
        <v/>
      </c>
      <c r="Z298" s="142" t="str">
        <f>IF(1=1,IF(X298="","",IF(AND(ISNUMBER(X298),X298&lt;1,Y298="kg"),MAX(1,ROUND(X298*1000,0)),IF(AND(ISNUMBER(X298),X298&lt;1,Y298="L"),MAX(1,ROUND(X298*100,0)),ROUND(X298,3)))),N("X36"))</f>
        <v/>
      </c>
      <c r="AA298" s="143" t="str">
        <f>IF(1=1,IF(X298="","",IF(AND(ISNUMBER(X298),X298&lt;1,Y298="kg"),"g",IF(AND(ISNUMBER(X298),X298&lt;1,Y298="L"),"cl",Y298))),N("Y36"))</f>
        <v/>
      </c>
      <c r="AB298" s="123" t="str">
        <f>IF(1=1,IF(E298="","",IF(F298="","A CONTROLER",IF(NOT(ISNUMBER(F298)),"TEXTE",IF(OR(W298="",W298&lt;=0),"COMMANDE COUVERTS INCOMPLETE",IF(G298="","UNITE MANQUANTE",IF(COUNTIF(B384:B428,AE298)=0,"UNITE A CONTROLER","OK")))))),N("Z6"))</f>
        <v/>
      </c>
      <c r="AD298" s="144" t="str">
        <f>IF(1=1,IF(E298="","",AD268),N("AB36"))</f>
        <v/>
      </c>
      <c r="AE298" s="125" t="str">
        <f>IF(1=1,IF(G298="","",UPPER(TRIM(SUBSTITUTE(SUBSTITUTE(G298&amp;"",CHAR(160)," ")," "," ")))),N("AC36"))</f>
        <v/>
      </c>
    </row>
    <row r="299" spans="1:33" ht="15.75" x14ac:dyDescent="0.25">
      <c r="A299" s="160" t="str">
        <f>IF(1=1,IF(E299="","",A268),N("A37"))</f>
        <v/>
      </c>
      <c r="B299" s="127" t="str">
        <f>IF(1=1,IF(E299="","",B268),N("B37"))</f>
        <v/>
      </c>
      <c r="C299" s="127"/>
      <c r="D299" s="129" t="str">
        <f>IF(ISBLANK(E299),"",LARGE(D268:D298,1)+1)</f>
        <v/>
      </c>
      <c r="E299" s="130"/>
      <c r="F299" s="131"/>
      <c r="G299" s="170"/>
      <c r="H299" s="105"/>
      <c r="I299" s="132" t="str">
        <f>IF(1=1,IF(E299="","",I268),N("H37"))</f>
        <v/>
      </c>
      <c r="J299" s="133" t="str">
        <f>IF(1=1,IF(E299="","",J268),N("I37"))</f>
        <v/>
      </c>
      <c r="K299" s="134" t="str">
        <f>IF(1=1,IF(E299="","",K268),N("J37"))</f>
        <v/>
      </c>
      <c r="L299" s="135" t="str">
        <f>IF(1=1,IF(OR(J299="",O299="",NOT(ISNUMBER(J299)),NOT(ISNUMBER(O299)),J299=0),"",O299/J299),N("L37"))</f>
        <v/>
      </c>
      <c r="M299" s="136" t="str">
        <f>IF(1=1,IF(OR(L299="",NOT(ISNUMBER(F299))),"",F299*L299*IFERROR(INDEX(D384:D428,MATCH(AE299,B384:B428,0)),1)),N("M13"))</f>
        <v/>
      </c>
      <c r="N299" s="137" t="str">
        <f>IF(1=1,IF(F299="","",IF(G299="","",IFERROR(INDEX(E384:E428,MATCH(AE299,B384:B428,0)),G299&amp;""))),N("N6"))</f>
        <v/>
      </c>
      <c r="O299" s="138" t="str">
        <f>IF(1=1,IF(E299="","",O268),N("K37"))</f>
        <v/>
      </c>
      <c r="P299" s="139" t="str">
        <f>IF(1=1,IF(M299="","",IF(AND(ISNUMBER(M299),M299&lt;1,N299="kg"),MAX(1,ROUND(M299*1000,0)),IF(AND(ISNUMBER(M299),M299&lt;1,N299="L"),MAX(1,ROUND(M299*100,0)),ROUND(M299,3)))),N("O37"))</f>
        <v/>
      </c>
      <c r="Q299" s="140" t="str">
        <f>IF(1=1,IF(M299="","",IF(AND(ISNUMBER(M299),M299&lt;1,N299="kg"),"g",IF(AND(ISNUMBER(M299),M299&lt;1,N299="L"),"cl",N299))),N("P37"))</f>
        <v/>
      </c>
      <c r="R299" s="161" t="str">
        <f>IF(1=1,IF(E299="","",IF(F299="","A CONTROLER",IF(NOT(ISNUMBER(F299)),"TEXTE",IF(OR(L299="",L299&lt;=0),"COMMANDE PRINCIPALE INCOMPLETE",IF(G299="","UNITE MANQUANTE",IF(COUNTIF(B384:B428,AE299)=0,"UNITE A CONTROLER","OK")))))),N("Q9"))</f>
        <v/>
      </c>
      <c r="S299" s="105"/>
      <c r="T299" s="141">
        <f t="shared" si="18"/>
        <v>0</v>
      </c>
      <c r="U299" s="133" t="str">
        <f>IF(1=1,IF(E299="","",U268),N("S37"))</f>
        <v/>
      </c>
      <c r="V299" s="133" t="str">
        <f>IF(1=1,IF(E299="","",V268),N("T37"))</f>
        <v/>
      </c>
      <c r="W299" s="135" t="str">
        <f>IF(1=1,IF(OR(U299="",V299="",NOT(ISNUMBER(U299)),NOT(ISNUMBER(V299)),U299=0),"",V299/U299),N("U37"))</f>
        <v/>
      </c>
      <c r="X299" s="136" t="str">
        <f>IF(1=1,IF(OR(W299="",NOT(ISNUMBER(F299))),"",F299*W299*IFERROR(INDEX(D384:D428,MATCH(AE299,B384:B428,0)),1)),N("V7"))</f>
        <v/>
      </c>
      <c r="Y299" s="137" t="str">
        <f>IF(1=1,IF(F299="","",IF(G299="","",IFERROR(INDEX(E384:E428,MATCH(AE299,B384:B428,0)),G299&amp;""))),N("W6"))</f>
        <v/>
      </c>
      <c r="Z299" s="142" t="str">
        <f>IF(1=1,IF(X299="","",IF(AND(ISNUMBER(X299),X299&lt;1,Y299="kg"),MAX(1,ROUND(X299*1000,0)),IF(AND(ISNUMBER(X299),X299&lt;1,Y299="L"),MAX(1,ROUND(X299*100,0)),ROUND(X299,3)))),N("X37"))</f>
        <v/>
      </c>
      <c r="AA299" s="143" t="str">
        <f>IF(1=1,IF(X299="","",IF(AND(ISNUMBER(X299),X299&lt;1,Y299="kg"),"g",IF(AND(ISNUMBER(X299),X299&lt;1,Y299="L"),"cl",Y299))),N("Y37"))</f>
        <v/>
      </c>
      <c r="AB299" s="123" t="str">
        <f>IF(1=1,IF(E299="","",IF(F299="","A CONTROLER",IF(NOT(ISNUMBER(F299)),"TEXTE",IF(OR(W299="",W299&lt;=0),"COMMANDE COUVERTS INCOMPLETE",IF(G299="","UNITE MANQUANTE",IF(COUNTIF(B384:B428,AE299)=0,"UNITE A CONTROLER","OK")))))),N("Z6"))</f>
        <v/>
      </c>
      <c r="AD299" s="144" t="str">
        <f>IF(1=1,IF(E299="","",AD268),N("AB37"))</f>
        <v/>
      </c>
      <c r="AE299" s="125" t="str">
        <f>IF(1=1,IF(G299="","",UPPER(TRIM(SUBSTITUTE(SUBSTITUTE(G299&amp;"",CHAR(160)," ")," "," ")))),N("AC37"))</f>
        <v/>
      </c>
    </row>
    <row r="300" spans="1:33" ht="15.75" x14ac:dyDescent="0.25">
      <c r="A300" s="160" t="str">
        <f>IF(1=1,IF(E300="","",A268),N("A38"))</f>
        <v/>
      </c>
      <c r="B300" s="127" t="str">
        <f>IF(1=1,IF(E300="","",B268),N("B38"))</f>
        <v/>
      </c>
      <c r="C300" s="127"/>
      <c r="D300" s="129" t="str">
        <f>IF(ISBLANK(E300),"",LARGE(D268:D299,1)+1)</f>
        <v/>
      </c>
      <c r="E300" s="130"/>
      <c r="F300" s="131"/>
      <c r="G300" s="170"/>
      <c r="H300" s="105"/>
      <c r="I300" s="132" t="str">
        <f>IF(1=1,IF(E300="","",I268),N("H38"))</f>
        <v/>
      </c>
      <c r="J300" s="133" t="str">
        <f>IF(1=1,IF(E300="","",J268),N("I38"))</f>
        <v/>
      </c>
      <c r="K300" s="134" t="str">
        <f>IF(1=1,IF(E300="","",K268),N("J38"))</f>
        <v/>
      </c>
      <c r="L300" s="135" t="str">
        <f>IF(1=1,IF(OR(J300="",O300="",NOT(ISNUMBER(J300)),NOT(ISNUMBER(O300)),J300=0),"",O300/J300),N("L38"))</f>
        <v/>
      </c>
      <c r="M300" s="136" t="str">
        <f>IF(1=1,IF(OR(L300="",NOT(ISNUMBER(F300))),"",F300*L300*IFERROR(INDEX(D384:D428,MATCH(AE300,B384:B428,0)),1)),N("M13"))</f>
        <v/>
      </c>
      <c r="N300" s="137" t="str">
        <f>IF(1=1,IF(F300="","",IF(G300="","",IFERROR(INDEX(E384:E428,MATCH(AE300,B384:B428,0)),G300&amp;""))),N("N6"))</f>
        <v/>
      </c>
      <c r="O300" s="138" t="str">
        <f>IF(1=1,IF(E300="","",O268),N("K38"))</f>
        <v/>
      </c>
      <c r="P300" s="139" t="str">
        <f>IF(1=1,IF(M300="","",IF(AND(ISNUMBER(M300),M300&lt;1,N300="kg"),MAX(1,ROUND(M300*1000,0)),IF(AND(ISNUMBER(M300),M300&lt;1,N300="L"),MAX(1,ROUND(M300*100,0)),ROUND(M300,3)))),N("O38"))</f>
        <v/>
      </c>
      <c r="Q300" s="140" t="str">
        <f>IF(1=1,IF(M300="","",IF(AND(ISNUMBER(M300),M300&lt;1,N300="kg"),"g",IF(AND(ISNUMBER(M300),M300&lt;1,N300="L"),"cl",N300))),N("P38"))</f>
        <v/>
      </c>
      <c r="R300" s="161" t="str">
        <f>IF(1=1,IF(E300="","",IF(F300="","A CONTROLER",IF(NOT(ISNUMBER(F300)),"TEXTE",IF(OR(L300="",L300&lt;=0),"COMMANDE PRINCIPALE INCOMPLETE",IF(G300="","UNITE MANQUANTE",IF(COUNTIF(B384:B428,AE300)=0,"UNITE A CONTROLER","OK")))))),N("Q9"))</f>
        <v/>
      </c>
      <c r="S300" s="105"/>
      <c r="T300" s="141">
        <f t="shared" si="18"/>
        <v>0</v>
      </c>
      <c r="U300" s="133" t="str">
        <f>IF(1=1,IF(E300="","",U268),N("S38"))</f>
        <v/>
      </c>
      <c r="V300" s="133" t="str">
        <f>IF(1=1,IF(E300="","",V268),N("T38"))</f>
        <v/>
      </c>
      <c r="W300" s="135" t="str">
        <f>IF(1=1,IF(OR(U300="",V300="",NOT(ISNUMBER(U300)),NOT(ISNUMBER(V300)),U300=0),"",V300/U300),N("U38"))</f>
        <v/>
      </c>
      <c r="X300" s="136" t="str">
        <f>IF(1=1,IF(OR(W300="",NOT(ISNUMBER(F300))),"",F300*W300*IFERROR(INDEX(D384:D428,MATCH(AE300,B384:B428,0)),1)),N("V7"))</f>
        <v/>
      </c>
      <c r="Y300" s="137" t="str">
        <f>IF(1=1,IF(F300="","",IF(G300="","",IFERROR(INDEX(E384:E428,MATCH(AE300,B384:B428,0)),G300&amp;""))),N("W6"))</f>
        <v/>
      </c>
      <c r="Z300" s="142" t="str">
        <f>IF(1=1,IF(X300="","",IF(AND(ISNUMBER(X300),X300&lt;1,Y300="kg"),MAX(1,ROUND(X300*1000,0)),IF(AND(ISNUMBER(X300),X300&lt;1,Y300="L"),MAX(1,ROUND(X300*100,0)),ROUND(X300,3)))),N("X38"))</f>
        <v/>
      </c>
      <c r="AA300" s="143" t="str">
        <f>IF(1=1,IF(X300="","",IF(AND(ISNUMBER(X300),X300&lt;1,Y300="kg"),"g",IF(AND(ISNUMBER(X300),X300&lt;1,Y300="L"),"cl",Y300))),N("Y38"))</f>
        <v/>
      </c>
      <c r="AB300" s="123" t="str">
        <f>IF(1=1,IF(E300="","",IF(F300="","A CONTROLER",IF(NOT(ISNUMBER(F300)),"TEXTE",IF(OR(W300="",W300&lt;=0),"COMMANDE COUVERTS INCOMPLETE",IF(G300="","UNITE MANQUANTE",IF(COUNTIF(B384:B428,AE300)=0,"UNITE A CONTROLER","OK")))))),N("Z6"))</f>
        <v/>
      </c>
      <c r="AD300" s="144" t="str">
        <f>IF(1=1,IF(E300="","",AD268),N("AB38"))</f>
        <v/>
      </c>
      <c r="AE300" s="125" t="str">
        <f>IF(1=1,IF(G300="","",UPPER(TRIM(SUBSTITUTE(SUBSTITUTE(G300&amp;"",CHAR(160)," ")," "," ")))),N("AC38"))</f>
        <v/>
      </c>
    </row>
    <row r="301" spans="1:33" ht="15.75" x14ac:dyDescent="0.25">
      <c r="A301" s="160" t="str">
        <f>IF(1=1,IF(E301="","",A268),N("A39"))</f>
        <v/>
      </c>
      <c r="B301" s="127" t="str">
        <f>IF(1=1,IF(E301="","",B268),N("B39"))</f>
        <v/>
      </c>
      <c r="C301" s="127"/>
      <c r="D301" s="129" t="str">
        <f>IF(ISBLANK(E301),"",LARGE(D268:D300,1)+1)</f>
        <v/>
      </c>
      <c r="E301" s="130"/>
      <c r="F301" s="131"/>
      <c r="G301" s="170"/>
      <c r="H301" s="105"/>
      <c r="I301" s="132" t="str">
        <f>IF(1=1,IF(E301="","",I268),N("H39"))</f>
        <v/>
      </c>
      <c r="J301" s="133" t="str">
        <f>IF(1=1,IF(E301="","",J268),N("I39"))</f>
        <v/>
      </c>
      <c r="K301" s="134" t="str">
        <f>IF(1=1,IF(E301="","",K268),N("J39"))</f>
        <v/>
      </c>
      <c r="L301" s="135" t="str">
        <f>IF(1=1,IF(OR(J301="",O301="",NOT(ISNUMBER(J301)),NOT(ISNUMBER(O301)),J301=0),"",O301/J301),N("L39"))</f>
        <v/>
      </c>
      <c r="M301" s="136" t="str">
        <f>IF(1=1,IF(OR(L301="",NOT(ISNUMBER(F301))),"",F301*L301*IFERROR(INDEX(D384:D428,MATCH(AE301,B384:B428,0)),1)),N("M13"))</f>
        <v/>
      </c>
      <c r="N301" s="137" t="str">
        <f>IF(1=1,IF(F301="","",IF(G301="","",IFERROR(INDEX(E384:E428,MATCH(AE301,B384:B428,0)),G301&amp;""))),N("N6"))</f>
        <v/>
      </c>
      <c r="O301" s="138" t="str">
        <f>IF(1=1,IF(E301="","",O268),N("K39"))</f>
        <v/>
      </c>
      <c r="P301" s="139" t="str">
        <f>IF(1=1,IF(M301="","",IF(AND(ISNUMBER(M301),M301&lt;1,N301="kg"),MAX(1,ROUND(M301*1000,0)),IF(AND(ISNUMBER(M301),M301&lt;1,N301="L"),MAX(1,ROUND(M301*100,0)),ROUND(M301,3)))),N("O39"))</f>
        <v/>
      </c>
      <c r="Q301" s="140" t="str">
        <f>IF(1=1,IF(M301="","",IF(AND(ISNUMBER(M301),M301&lt;1,N301="kg"),"g",IF(AND(ISNUMBER(M301),M301&lt;1,N301="L"),"cl",N301))),N("P39"))</f>
        <v/>
      </c>
      <c r="R301" s="161" t="str">
        <f>IF(1=1,IF(E301="","",IF(F301="","A CONTROLER",IF(NOT(ISNUMBER(F301)),"TEXTE",IF(OR(L301="",L301&lt;=0),"COMMANDE PRINCIPALE INCOMPLETE",IF(G301="","UNITE MANQUANTE",IF(COUNTIF(B384:B428,AE301)=0,"UNITE A CONTROLER","OK")))))),N("Q9"))</f>
        <v/>
      </c>
      <c r="S301" s="105"/>
      <c r="T301" s="141">
        <f t="shared" si="18"/>
        <v>0</v>
      </c>
      <c r="U301" s="133" t="str">
        <f>IF(1=1,IF(E301="","",U268),N("S39"))</f>
        <v/>
      </c>
      <c r="V301" s="133" t="str">
        <f>IF(1=1,IF(E301="","",V268),N("T39"))</f>
        <v/>
      </c>
      <c r="W301" s="135" t="str">
        <f>IF(1=1,IF(OR(U301="",V301="",NOT(ISNUMBER(U301)),NOT(ISNUMBER(V301)),U301=0),"",V301/U301),N("U39"))</f>
        <v/>
      </c>
      <c r="X301" s="136" t="str">
        <f>IF(1=1,IF(OR(W301="",NOT(ISNUMBER(F301))),"",F301*W301*IFERROR(INDEX(D384:D428,MATCH(AE301,B384:B428,0)),1)),N("V7"))</f>
        <v/>
      </c>
      <c r="Y301" s="137" t="str">
        <f>IF(1=1,IF(F301="","",IF(G301="","",IFERROR(INDEX(E384:E428,MATCH(AE301,B384:B428,0)),G301&amp;""))),N("W6"))</f>
        <v/>
      </c>
      <c r="Z301" s="142" t="str">
        <f>IF(1=1,IF(X301="","",IF(AND(ISNUMBER(X301),X301&lt;1,Y301="kg"),MAX(1,ROUND(X301*1000,0)),IF(AND(ISNUMBER(X301),X301&lt;1,Y301="L"),MAX(1,ROUND(X301*100,0)),ROUND(X301,3)))),N("X39"))</f>
        <v/>
      </c>
      <c r="AA301" s="143" t="str">
        <f>IF(1=1,IF(X301="","",IF(AND(ISNUMBER(X301),X301&lt;1,Y301="kg"),"g",IF(AND(ISNUMBER(X301),X301&lt;1,Y301="L"),"cl",Y301))),N("Y39"))</f>
        <v/>
      </c>
      <c r="AB301" s="123" t="str">
        <f>IF(1=1,IF(E301="","",IF(F301="","A CONTROLER",IF(NOT(ISNUMBER(F301)),"TEXTE",IF(OR(W301="",W301&lt;=0),"COMMANDE COUVERTS INCOMPLETE",IF(G301="","UNITE MANQUANTE",IF(COUNTIF(B384:B428,AE301)=0,"UNITE A CONTROLER","OK")))))),N("Z6"))</f>
        <v/>
      </c>
      <c r="AD301" s="144" t="str">
        <f>IF(1=1,IF(E301="","",AD268),N("AB39"))</f>
        <v/>
      </c>
      <c r="AE301" s="125" t="str">
        <f>IF(1=1,IF(G301="","",UPPER(TRIM(SUBSTITUTE(SUBSTITUTE(G301&amp;"",CHAR(160)," ")," "," ")))),N("AC39"))</f>
        <v/>
      </c>
    </row>
    <row r="302" spans="1:33" ht="15.75" x14ac:dyDescent="0.25">
      <c r="A302" s="160" t="str">
        <f>IF(1=1,IF(E302="","",A268),N("A40"))</f>
        <v/>
      </c>
      <c r="B302" s="127" t="str">
        <f>IF(1=1,IF(E302="","",B268),N("B40"))</f>
        <v/>
      </c>
      <c r="C302" s="127"/>
      <c r="D302" s="129" t="str">
        <f>IF(ISBLANK(E302),"",LARGE(D268:D301,1)+1)</f>
        <v/>
      </c>
      <c r="E302" s="130"/>
      <c r="F302" s="131"/>
      <c r="G302" s="170"/>
      <c r="H302" s="105"/>
      <c r="I302" s="132" t="str">
        <f>IF(1=1,IF(E302="","",I268),N("H40"))</f>
        <v/>
      </c>
      <c r="J302" s="133" t="str">
        <f>IF(1=1,IF(E302="","",J268),N("I40"))</f>
        <v/>
      </c>
      <c r="K302" s="134" t="str">
        <f>IF(1=1,IF(E302="","",K268),N("J40"))</f>
        <v/>
      </c>
      <c r="L302" s="135" t="str">
        <f>IF(1=1,IF(OR(J302="",O302="",NOT(ISNUMBER(J302)),NOT(ISNUMBER(O302)),J302=0),"",O302/J302),N("L40"))</f>
        <v/>
      </c>
      <c r="M302" s="136" t="str">
        <f>IF(1=1,IF(OR(L302="",NOT(ISNUMBER(F302))),"",F302*L302*IFERROR(INDEX(D384:D428,MATCH(AE302,B384:B428,0)),1)),N("M13"))</f>
        <v/>
      </c>
      <c r="N302" s="137" t="str">
        <f>IF(1=1,IF(F302="","",IF(G302="","",IFERROR(INDEX(E384:E428,MATCH(AE302,B384:B428,0)),G302&amp;""))),N("N6"))</f>
        <v/>
      </c>
      <c r="O302" s="138" t="str">
        <f>IF(1=1,IF(E302="","",O268),N("K40"))</f>
        <v/>
      </c>
      <c r="P302" s="139" t="str">
        <f>IF(1=1,IF(M302="","",IF(AND(ISNUMBER(M302),M302&lt;1,N302="kg"),MAX(1,ROUND(M302*1000,0)),IF(AND(ISNUMBER(M302),M302&lt;1,N302="L"),MAX(1,ROUND(M302*100,0)),ROUND(M302,3)))),N("O40"))</f>
        <v/>
      </c>
      <c r="Q302" s="140" t="str">
        <f>IF(1=1,IF(M302="","",IF(AND(ISNUMBER(M302),M302&lt;1,N302="kg"),"g",IF(AND(ISNUMBER(M302),M302&lt;1,N302="L"),"cl",N302))),N("P40"))</f>
        <v/>
      </c>
      <c r="R302" s="161" t="str">
        <f>IF(1=1,IF(E302="","",IF(F302="","A CONTROLER",IF(NOT(ISNUMBER(F302)),"TEXTE",IF(OR(L302="",L302&lt;=0),"COMMANDE PRINCIPALE INCOMPLETE",IF(G302="","UNITE MANQUANTE",IF(COUNTIF(B384:B428,AE302)=0,"UNITE A CONTROLER","OK")))))),N("Q9"))</f>
        <v/>
      </c>
      <c r="S302" s="105"/>
      <c r="T302" s="141">
        <f t="shared" si="18"/>
        <v>0</v>
      </c>
      <c r="U302" s="133" t="str">
        <f>IF(1=1,IF(E302="","",U268),N("S40"))</f>
        <v/>
      </c>
      <c r="V302" s="133" t="str">
        <f>IF(1=1,IF(E302="","",V268),N("T40"))</f>
        <v/>
      </c>
      <c r="W302" s="135" t="str">
        <f>IF(1=1,IF(OR(U302="",V302="",NOT(ISNUMBER(U302)),NOT(ISNUMBER(V302)),U302=0),"",V302/U302),N("U40"))</f>
        <v/>
      </c>
      <c r="X302" s="136" t="str">
        <f>IF(1=1,IF(OR(W302="",NOT(ISNUMBER(F302))),"",F302*W302*IFERROR(INDEX(D384:D428,MATCH(AE302,B384:B428,0)),1)),N("V7"))</f>
        <v/>
      </c>
      <c r="Y302" s="137" t="str">
        <f>IF(1=1,IF(F302="","",IF(G302="","",IFERROR(INDEX(E384:E428,MATCH(AE302,B384:B428,0)),G302&amp;""))),N("W6"))</f>
        <v/>
      </c>
      <c r="Z302" s="142" t="str">
        <f>IF(1=1,IF(X302="","",IF(AND(ISNUMBER(X302),X302&lt;1,Y302="kg"),MAX(1,ROUND(X302*1000,0)),IF(AND(ISNUMBER(X302),X302&lt;1,Y302="L"),MAX(1,ROUND(X302*100,0)),ROUND(X302,3)))),N("X40"))</f>
        <v/>
      </c>
      <c r="AA302" s="143" t="str">
        <f>IF(1=1,IF(X302="","",IF(AND(ISNUMBER(X302),X302&lt;1,Y302="kg"),"g",IF(AND(ISNUMBER(X302),X302&lt;1,Y302="L"),"cl",Y302))),N("Y40"))</f>
        <v/>
      </c>
      <c r="AB302" s="123" t="str">
        <f>IF(1=1,IF(E302="","",IF(F302="","A CONTROLER",IF(NOT(ISNUMBER(F302)),"TEXTE",IF(OR(W302="",W302&lt;=0),"COMMANDE COUVERTS INCOMPLETE",IF(G302="","UNITE MANQUANTE",IF(COUNTIF(B384:B428,AE302)=0,"UNITE A CONTROLER","OK")))))),N("Z6"))</f>
        <v/>
      </c>
      <c r="AD302" s="144" t="str">
        <f>IF(1=1,IF(E302="","",AD268),N("AB40"))</f>
        <v/>
      </c>
      <c r="AE302" s="125" t="str">
        <f>IF(1=1,IF(G302="","",UPPER(TRIM(SUBSTITUTE(SUBSTITUTE(G302&amp;"",CHAR(160)," ")," "," ")))),N("AC40"))</f>
        <v/>
      </c>
    </row>
    <row r="303" spans="1:33" ht="23.25" x14ac:dyDescent="0.25">
      <c r="A303" s="171"/>
      <c r="B303" s="172" t="s">
        <v>230</v>
      </c>
      <c r="C303" s="173"/>
      <c r="D303" s="174" t="s">
        <v>239</v>
      </c>
      <c r="E303" s="173"/>
      <c r="F303" s="173"/>
      <c r="G303" s="173"/>
      <c r="H303" s="175"/>
      <c r="I303" s="173"/>
      <c r="J303" s="173"/>
      <c r="K303" s="173"/>
      <c r="L303" s="173"/>
      <c r="M303" s="173"/>
      <c r="N303" s="173"/>
      <c r="O303" s="173"/>
      <c r="P303" s="173" t="str">
        <f>D303</f>
        <v>SOUS-FAMILLE</v>
      </c>
      <c r="Q303" s="173"/>
      <c r="R303" s="173"/>
      <c r="S303" s="175"/>
      <c r="T303" s="176" t="s">
        <v>664</v>
      </c>
      <c r="U303" s="177" cm="1">
        <f t="array" ref="U303">SUMPRODUCT(LEN(E305:E339)-LEN(SUBSTITUTE(E305:E339,"*","")))</f>
        <v>0</v>
      </c>
      <c r="V303" s="173"/>
      <c r="W303" s="173" t="str">
        <f>D303</f>
        <v>SOUS-FAMILLE</v>
      </c>
      <c r="X303" s="173"/>
      <c r="Y303" s="173"/>
      <c r="Z303" s="173"/>
      <c r="AA303" s="173"/>
      <c r="AB303" s="178"/>
      <c r="AC303" s="173"/>
      <c r="AD303" s="173"/>
      <c r="AE303" s="179" t="str">
        <f>B305</f>
        <v>NOM DE LA RECETTE À SAISIR</v>
      </c>
    </row>
    <row r="304" spans="1:33" ht="32.25" thickBot="1" x14ac:dyDescent="0.3">
      <c r="A304" s="92" t="s">
        <v>155</v>
      </c>
      <c r="B304" s="92" t="s">
        <v>1</v>
      </c>
      <c r="C304" s="92"/>
      <c r="D304" s="92" t="s">
        <v>2</v>
      </c>
      <c r="E304" s="92" t="s">
        <v>117</v>
      </c>
      <c r="F304" s="92" t="s">
        <v>3</v>
      </c>
      <c r="G304" s="92" t="s">
        <v>4</v>
      </c>
      <c r="H304" s="81"/>
      <c r="I304" s="157" t="s">
        <v>5</v>
      </c>
      <c r="J304" s="92" t="s">
        <v>114</v>
      </c>
      <c r="K304" s="92" t="s">
        <v>4</v>
      </c>
      <c r="L304" s="92" t="s">
        <v>6</v>
      </c>
      <c r="M304" s="94" t="s">
        <v>7</v>
      </c>
      <c r="N304" s="94" t="s">
        <v>116</v>
      </c>
      <c r="O304" s="95" t="s">
        <v>115</v>
      </c>
      <c r="P304" s="96" t="s">
        <v>8</v>
      </c>
      <c r="Q304" s="97" t="s">
        <v>9</v>
      </c>
      <c r="R304" s="92" t="s">
        <v>10</v>
      </c>
      <c r="S304" s="81"/>
      <c r="T304" s="92" t="s">
        <v>117</v>
      </c>
      <c r="U304" s="98" t="s">
        <v>11</v>
      </c>
      <c r="V304" s="95" t="s">
        <v>12</v>
      </c>
      <c r="W304" s="92" t="s">
        <v>13</v>
      </c>
      <c r="X304" s="94" t="s">
        <v>7</v>
      </c>
      <c r="Y304" s="94" t="s">
        <v>116</v>
      </c>
      <c r="Z304" s="99" t="s">
        <v>8</v>
      </c>
      <c r="AA304" s="97" t="s">
        <v>9</v>
      </c>
      <c r="AB304" s="99" t="s">
        <v>10</v>
      </c>
      <c r="AC304" s="240"/>
      <c r="AD304" s="92" t="s">
        <v>14</v>
      </c>
      <c r="AE304" s="92" t="s">
        <v>15</v>
      </c>
      <c r="AG304" s="245" t="s">
        <v>5642</v>
      </c>
    </row>
    <row r="305" spans="1:33" ht="18.75" x14ac:dyDescent="0.25">
      <c r="A305" s="100" t="s">
        <v>5640</v>
      </c>
      <c r="B305" s="101" t="s">
        <v>20</v>
      </c>
      <c r="C305" s="101"/>
      <c r="D305" s="102">
        <v>0</v>
      </c>
      <c r="E305" s="103" t="s">
        <v>21</v>
      </c>
      <c r="F305" s="104">
        <v>10</v>
      </c>
      <c r="G305" s="8" t="s">
        <v>119</v>
      </c>
      <c r="H305" s="105"/>
      <c r="I305" s="106" t="str">
        <f>E305</f>
        <v>ÉLÉMENT PRINCIPAL À SAISIR</v>
      </c>
      <c r="J305" s="107">
        <f>F305</f>
        <v>10</v>
      </c>
      <c r="K305" s="108" t="str">
        <f>G305</f>
        <v>Quoi ?</v>
      </c>
      <c r="L305" s="109">
        <f>IF(1=1,IF(OR(J305="",O305="",NOT(ISNUMBER(J305)),NOT(ISNUMBER(O305)),J305=0),"",O305/J305),N("L6"))</f>
        <v>15</v>
      </c>
      <c r="M305" s="110">
        <f>IF(1=1,IF(OR(L305="",NOT(ISNUMBER(F305))),"",F305*L305*IFERROR(INDEX(D384:D428,MATCH(AE305,B384:B428,0)),1)),N("M13"))</f>
        <v>150</v>
      </c>
      <c r="N305" s="111" t="str">
        <f>IF(1=1,IF(F305="","",IF(G305="","",IFERROR(INDEX(E384:E428,MATCH(AE305,B384:B428,0)),G305&amp;""))),N("N6"))</f>
        <v>Quoi ?</v>
      </c>
      <c r="O305" s="112">
        <v>150</v>
      </c>
      <c r="P305" s="113">
        <f>IF(1=1,IF(M305="","",IF(AND(ISNUMBER(M305),M305&lt;1,N305="kg"),MAX(1,ROUND(M305*1000,0)),IF(AND(ISNUMBER(M305),M305&lt;1,N305="L"),MAX(1,ROUND(M305*100,0)),ROUND(M305,3)))),N("O6"))</f>
        <v>150</v>
      </c>
      <c r="Q305" s="114" t="str">
        <f>IF(1=1,IF(M305="","",IF(AND(ISNUMBER(M305),M305&lt;1,N305="kg"),"g",IF(AND(ISNUMBER(M305),M305&lt;1,N305="L"),"cl",N305))),N("P6"))</f>
        <v>Quoi ?</v>
      </c>
      <c r="R305" s="115" t="str">
        <f>IF(1=1,IF(E305="","",IF(F305="","A CONTROLER",IF(NOT(ISNUMBER(F305)),"TEXTE",IF(OR(L305="",L305&lt;=0),"COMMANDE PRINCIPALE INCOMPLETE",IF(G305="","UNITE MANQUANTE",IF(COUNTIF(B384:B428,AE305)=0,"UNITE A CONTROLER","OK")))))),N("Q9"))</f>
        <v>UNITE A CONTROLER</v>
      </c>
      <c r="S305" s="105"/>
      <c r="T305" s="159" t="str">
        <f>B305</f>
        <v>NOM DE LA RECETTE À SAISIR</v>
      </c>
      <c r="U305" s="117">
        <v>100</v>
      </c>
      <c r="V305" s="112">
        <v>150</v>
      </c>
      <c r="W305" s="118">
        <f>IF(1=1,IF(OR(U305="",V305="",NOT(ISNUMBER(U305)),NOT(ISNUMBER(V305)),U305=0),"",V305/U305),N("U6"))</f>
        <v>1.5</v>
      </c>
      <c r="X305" s="119">
        <f>IF(1=1,IF(OR(W305="",NOT(ISNUMBER(F305))),"",F305*W305*IFERROR(INDEX(D384:D428,MATCH(AE305,B384:B428,0)),1)),N("V7"))</f>
        <v>15</v>
      </c>
      <c r="Y305" s="120" t="str">
        <f>IF(1=1,IF(F305="","",IF(G305="","",IFERROR(INDEX(E384:E428,MATCH(AE305,B384:B428,0)),G305&amp;""))),N("W6"))</f>
        <v>Quoi ?</v>
      </c>
      <c r="Z305" s="121">
        <f>IF(1=1,IF(X305="","",IF(AND(ISNUMBER(X305),X305&lt;1,Y305="kg"),MAX(1,ROUND(X305*1000,0)),IF(AND(ISNUMBER(X305),X305&lt;1,Y305="L"),MAX(1,ROUND(X305*100,0)),ROUND(X305,3)))),N("X6"))</f>
        <v>15</v>
      </c>
      <c r="AA305" s="122" t="str">
        <f>IF(1=1,IF(X305="","",IF(AND(ISNUMBER(X305),X305&lt;1,Y305="kg"),"g",IF(AND(ISNUMBER(X305),X305&lt;1,Y305="L"),"cl",Y305))),N("Y6"))</f>
        <v>Quoi ?</v>
      </c>
      <c r="AB305" s="123" t="str">
        <f>IF(1=1,IF(E305="","",IF(F305="","A CONTROLER",IF(NOT(ISNUMBER(F305)),"TEXTE",IF(OR(W305="",W305&lt;=0),"COMMANDE COUVERTS INCOMPLETE",IF(G305="","UNITE MANQUANTE",IF(COUNTIF(B384:B428,AE305)=0,"UNITE A CONTROLER","OK")))))),N("Z6"))</f>
        <v>UNITE A CONTROLER</v>
      </c>
      <c r="AD305" s="124">
        <v>62</v>
      </c>
      <c r="AE305" s="125" t="str">
        <f>IF(1=1,IF(G305="","",UPPER(TRIM(SUBSTITUTE(SUBSTITUTE(G305&amp;"",CHAR(160)," ")," "," ")))),N("AC6"))</f>
        <v>QUOI ?</v>
      </c>
      <c r="AG305" s="8" t="s">
        <v>22</v>
      </c>
    </row>
    <row r="306" spans="1:33" ht="15.75" x14ac:dyDescent="0.25">
      <c r="A306" s="126" t="str">
        <f>IF(1=1,IF(E306="","",A305),N("A7"))</f>
        <v/>
      </c>
      <c r="B306" s="127" t="str">
        <f>IF(1=1,IF(E306="","",B305),N("B7"))</f>
        <v/>
      </c>
      <c r="C306" s="127"/>
      <c r="D306" s="129" t="str">
        <f>IF(ISBLANK(E306),"",LARGE(D305:D305,1)+1)</f>
        <v/>
      </c>
      <c r="E306" s="130"/>
      <c r="F306" s="131"/>
      <c r="G306" s="170"/>
      <c r="H306" s="105"/>
      <c r="I306" s="132" t="str">
        <f>IF(1=1,IF(E306="","",I305),N("H7"))</f>
        <v/>
      </c>
      <c r="J306" s="133" t="str">
        <f>IF(1=1,IF(E306="","",J305),N("I7"))</f>
        <v/>
      </c>
      <c r="K306" s="134" t="str">
        <f>IF(1=1,IF(E306="","",K305),N("J7"))</f>
        <v/>
      </c>
      <c r="L306" s="135" t="str">
        <f>IF(1=1,IF(OR(J306="",O306="",NOT(ISNUMBER(J306)),NOT(ISNUMBER(O306)),J306=0),"",O306/J306),N("L7"))</f>
        <v/>
      </c>
      <c r="M306" s="136" t="str">
        <f>IF(1=1,IF(OR(L306="",NOT(ISNUMBER(F306))),"",F306*L306*IFERROR(INDEX(D384:D428,MATCH(AE306,B384:B428,0)),1)),N("M13"))</f>
        <v/>
      </c>
      <c r="N306" s="137" t="str">
        <f>IF(1=1,IF(F306="","",IF(G306="","",IFERROR(INDEX(E384:E428,MATCH(AE306,B384:B428,0)),G306&amp;""))),N("N6"))</f>
        <v/>
      </c>
      <c r="O306" s="138" t="str">
        <f>IF(1=1,IF(E306="","",O305),N("K7"))</f>
        <v/>
      </c>
      <c r="P306" s="139" t="str">
        <f>IF(1=1,IF(M306="","",IF(AND(ISNUMBER(M306),M306&lt;1,N306="kg"),MAX(1,ROUND(M306*1000,0)),IF(AND(ISNUMBER(M306),M306&lt;1,N306="L"),MAX(1,ROUND(M306*100,0)),ROUND(M306,3)))),N("O7"))</f>
        <v/>
      </c>
      <c r="Q306" s="140" t="str">
        <f>IF(1=1,IF(M306="","",IF(AND(ISNUMBER(M306),M306&lt;1,N306="kg"),"g",IF(AND(ISNUMBER(M306),M306&lt;1,N306="L"),"cl",N306))),N("P7"))</f>
        <v/>
      </c>
      <c r="R306" s="161" t="str">
        <f>IF(1=1,IF(E306="","",IF(F306="","A CONTROLER",IF(NOT(ISNUMBER(F306)),"TEXTE",IF(OR(L306="",L306&lt;=0),"COMMANDE PRINCIPALE INCOMPLETE",IF(G306="","UNITE MANQUANTE",IF(COUNTIF(B384:B428,AE306)=0,"UNITE A CONTROLER","OK")))))),N("Q9"))</f>
        <v/>
      </c>
      <c r="S306" s="105"/>
      <c r="T306" s="141">
        <f t="shared" ref="T306:T339" si="19">E306</f>
        <v>0</v>
      </c>
      <c r="U306" s="133" t="str">
        <f>IF(1=1,IF(E306="","",U305),N("S7"))</f>
        <v/>
      </c>
      <c r="V306" s="133" t="str">
        <f>IF(1=1,IF(E306="","",V305),N("T7"))</f>
        <v/>
      </c>
      <c r="W306" s="135" t="str">
        <f>IF(1=1,IF(OR(U306="",V306="",NOT(ISNUMBER(U306)),NOT(ISNUMBER(V306)),U306=0),"",V306/U306),N("U7"))</f>
        <v/>
      </c>
      <c r="X306" s="136" t="str">
        <f>IF(1=1,IF(OR(W306="",NOT(ISNUMBER(F306))),"",F306*W306*IFERROR(INDEX(D384:D428,MATCH(AE306,B384:B428,0)),1)),N("V7"))</f>
        <v/>
      </c>
      <c r="Y306" s="137" t="str">
        <f>IF(1=1,IF(F306="","",IF(G306="","",IFERROR(INDEX(E384:E428,MATCH(AE306,B384:B428,0)),G306&amp;""))),N("W6"))</f>
        <v/>
      </c>
      <c r="Z306" s="142" t="str">
        <f>IF(1=1,IF(X306="","",IF(AND(ISNUMBER(X306),X306&lt;1,Y306="kg"),MAX(1,ROUND(X306*1000,0)),IF(AND(ISNUMBER(X306),X306&lt;1,Y306="L"),MAX(1,ROUND(X306*100,0)),ROUND(X306,3)))),N("X7"))</f>
        <v/>
      </c>
      <c r="AA306" s="143" t="str">
        <f>IF(1=1,IF(X306="","",IF(AND(ISNUMBER(X306),X306&lt;1,Y306="kg"),"g",IF(AND(ISNUMBER(X306),X306&lt;1,Y306="L"),"cl",Y306))),N("Y7"))</f>
        <v/>
      </c>
      <c r="AB306" s="123" t="str">
        <f>IF(1=1,IF(E306="","",IF(F306="","A CONTROLER",IF(NOT(ISNUMBER(F306)),"TEXTE",IF(OR(W306="",W306&lt;=0),"COMMANDE COUVERTS INCOMPLETE",IF(G306="","UNITE MANQUANTE",IF(COUNTIF(B384:B428,AE306)=0,"UNITE A CONTROLER","OK")))))),N("Z6"))</f>
        <v/>
      </c>
      <c r="AD306" s="144" t="str">
        <f>IF(1=1,IF(E306="","",AD305),N("AB7"))</f>
        <v/>
      </c>
      <c r="AE306" s="125" t="str">
        <f>IF(1=1,IF(G306="","",UPPER(TRIM(SUBSTITUTE(SUBSTITUTE(G306&amp;"",CHAR(160)," ")," "," ")))),N("AC7"))</f>
        <v/>
      </c>
      <c r="AG306" s="2" t="s">
        <v>25</v>
      </c>
    </row>
    <row r="307" spans="1:33" ht="15.75" x14ac:dyDescent="0.25">
      <c r="A307" s="126" t="str">
        <f>IF(1=1,IF(E307="","",A305),N("A8"))</f>
        <v/>
      </c>
      <c r="B307" s="127" t="str">
        <f>IF(1=1,IF(E307="","",B305),N("B8"))</f>
        <v/>
      </c>
      <c r="C307" s="127"/>
      <c r="D307" s="129" t="str">
        <f>IF(ISBLANK(E307),"",LARGE(D305:D306,1)+1)</f>
        <v/>
      </c>
      <c r="E307" s="130"/>
      <c r="F307" s="131"/>
      <c r="G307" s="170"/>
      <c r="H307" s="105"/>
      <c r="I307" s="132" t="str">
        <f>IF(1=1,IF(E307="","",I305),N("H8"))</f>
        <v/>
      </c>
      <c r="J307" s="133" t="str">
        <f>IF(1=1,IF(E307="","",J305),N("I8"))</f>
        <v/>
      </c>
      <c r="K307" s="134" t="str">
        <f>IF(1=1,IF(E307="","",K305),N("J8"))</f>
        <v/>
      </c>
      <c r="L307" s="135" t="str">
        <f>IF(1=1,IF(OR(J307="",O307="",NOT(ISNUMBER(J307)),NOT(ISNUMBER(O307)),J307=0),"",O307/J307),N("L8"))</f>
        <v/>
      </c>
      <c r="M307" s="136" t="str">
        <f>IF(1=1,IF(OR(L307="",NOT(ISNUMBER(F307))),"",F307*L307*IFERROR(INDEX(D384:D428,MATCH(AE307,B384:B428,0)),1)),N("M13"))</f>
        <v/>
      </c>
      <c r="N307" s="137" t="str">
        <f>IF(1=1,IF(F307="","",IF(G307="","",IFERROR(INDEX(E384:E428,MATCH(AE307,B384:B428,0)),G307&amp;""))),N("N6"))</f>
        <v/>
      </c>
      <c r="O307" s="138" t="str">
        <f>IF(1=1,IF(E307="","",O305),N("K8"))</f>
        <v/>
      </c>
      <c r="P307" s="139" t="str">
        <f>IF(1=1,IF(M307="","",IF(AND(ISNUMBER(M307),M307&lt;1,N307="kg"),MAX(1,ROUND(M307*1000,0)),IF(AND(ISNUMBER(M307),M307&lt;1,N307="L"),MAX(1,ROUND(M307*100,0)),ROUND(M307,3)))),N("O8"))</f>
        <v/>
      </c>
      <c r="Q307" s="140" t="str">
        <f>IF(1=1,IF(M307="","",IF(AND(ISNUMBER(M307),M307&lt;1,N307="kg"),"g",IF(AND(ISNUMBER(M307),M307&lt;1,N307="L"),"cl",N307))),N("P8"))</f>
        <v/>
      </c>
      <c r="R307" s="161" t="str">
        <f>IF(1=1,IF(E307="","",IF(F307="","A CONTROLER",IF(NOT(ISNUMBER(F307)),"TEXTE",IF(OR(L307="",L307&lt;=0),"COMMANDE PRINCIPALE INCOMPLETE",IF(G307="","UNITE MANQUANTE",IF(COUNTIF(B384:B428,AE307)=0,"UNITE A CONTROLER","OK")))))),N("Q9"))</f>
        <v/>
      </c>
      <c r="S307" s="105"/>
      <c r="T307" s="141">
        <f t="shared" si="19"/>
        <v>0</v>
      </c>
      <c r="U307" s="133" t="str">
        <f>IF(1=1,IF(E307="","",U305),N("S8"))</f>
        <v/>
      </c>
      <c r="V307" s="133" t="str">
        <f>IF(1=1,IF(E307="","",V305),N("T8"))</f>
        <v/>
      </c>
      <c r="W307" s="135" t="str">
        <f>IF(1=1,IF(OR(U307="",V307="",NOT(ISNUMBER(U307)),NOT(ISNUMBER(V307)),U307=0),"",V307/U307),N("U8"))</f>
        <v/>
      </c>
      <c r="X307" s="136" t="str">
        <f>IF(1=1,IF(OR(W307="",NOT(ISNUMBER(F307))),"",F307*W307*IFERROR(INDEX(D384:D428,MATCH(AE307,B384:B428,0)),1)),N("V7"))</f>
        <v/>
      </c>
      <c r="Y307" s="137" t="str">
        <f>IF(1=1,IF(F307="","",IF(G307="","",IFERROR(INDEX(E384:E428,MATCH(AE307,B384:B428,0)),G307&amp;""))),N("W6"))</f>
        <v/>
      </c>
      <c r="Z307" s="142" t="str">
        <f>IF(1=1,IF(X307="","",IF(AND(ISNUMBER(X307),X307&lt;1,Y307="kg"),MAX(1,ROUND(X307*1000,0)),IF(AND(ISNUMBER(X307),X307&lt;1,Y307="L"),MAX(1,ROUND(X307*100,0)),ROUND(X307,3)))),N("X8"))</f>
        <v/>
      </c>
      <c r="AA307" s="143" t="str">
        <f>IF(1=1,IF(X307="","",IF(AND(ISNUMBER(X307),X307&lt;1,Y307="kg"),"g",IF(AND(ISNUMBER(X307),X307&lt;1,Y307="L"),"cl",Y307))),N("Y8"))</f>
        <v/>
      </c>
      <c r="AB307" s="123" t="str">
        <f>IF(1=1,IF(E307="","",IF(F307="","A CONTROLER",IF(NOT(ISNUMBER(F307)),"TEXTE",IF(OR(W307="",W307&lt;=0),"COMMANDE COUVERTS INCOMPLETE",IF(G307="","UNITE MANQUANTE",IF(COUNTIF(B384:B428,AE307)=0,"UNITE A CONTROLER","OK")))))),N("Z6"))</f>
        <v/>
      </c>
      <c r="AD307" s="144" t="str">
        <f>IF(1=1,IF(E307="","",AD305),N("AB8"))</f>
        <v/>
      </c>
      <c r="AE307" s="125" t="str">
        <f>IF(1=1,IF(G307="","",UPPER(TRIM(SUBSTITUTE(SUBSTITUTE(G307&amp;"",CHAR(160)," ")," "," ")))),N("AC8"))</f>
        <v/>
      </c>
      <c r="AG307" s="9" t="s">
        <v>26</v>
      </c>
    </row>
    <row r="308" spans="1:33" ht="15.75" x14ac:dyDescent="0.25">
      <c r="A308" s="126" t="str">
        <f>IF(1=1,IF(E308="","",A305),N("A9"))</f>
        <v/>
      </c>
      <c r="B308" s="127" t="str">
        <f>IF(1=1,IF(E308="","",B305),N("B9"))</f>
        <v/>
      </c>
      <c r="C308" s="127"/>
      <c r="D308" s="129" t="str">
        <f>IF(ISBLANK(E308),"",LARGE(D305:D307,1)+1)</f>
        <v/>
      </c>
      <c r="E308" s="130"/>
      <c r="F308" s="131"/>
      <c r="G308" s="170"/>
      <c r="H308" s="105"/>
      <c r="I308" s="132" t="str">
        <f>IF(1=1,IF(E308="","",I305),N("H9"))</f>
        <v/>
      </c>
      <c r="J308" s="133" t="str">
        <f>IF(1=1,IF(E308="","",J305),N("I9"))</f>
        <v/>
      </c>
      <c r="K308" s="134" t="str">
        <f>IF(1=1,IF(E308="","",K305),N("J9"))</f>
        <v/>
      </c>
      <c r="L308" s="135" t="str">
        <f>IF(1=1,IF(OR(J308="",O308="",NOT(ISNUMBER(J308)),NOT(ISNUMBER(O308)),J308=0),"",O308/J308),N("L9"))</f>
        <v/>
      </c>
      <c r="M308" s="136" t="str">
        <f>IF(1=1,IF(OR(L308="",NOT(ISNUMBER(F308))),"",F308*L308*IFERROR(INDEX(D384:D428,MATCH(AE308,B384:B428,0)),1)),N("M13"))</f>
        <v/>
      </c>
      <c r="N308" s="137" t="str">
        <f>IF(1=1,IF(F308="","",IF(G308="","",IFERROR(INDEX(E384:E428,MATCH(AE308,B384:B428,0)),G308&amp;""))),N("N6"))</f>
        <v/>
      </c>
      <c r="O308" s="138" t="str">
        <f>IF(1=1,IF(E308="","",O305),N("K9"))</f>
        <v/>
      </c>
      <c r="P308" s="139" t="str">
        <f>IF(1=1,IF(M308="","",IF(AND(ISNUMBER(M308),M308&lt;1,N308="kg"),MAX(1,ROUND(M308*1000,0)),IF(AND(ISNUMBER(M308),M308&lt;1,N308="L"),MAX(1,ROUND(M308*100,0)),ROUND(M308,3)))),N("O9"))</f>
        <v/>
      </c>
      <c r="Q308" s="140" t="str">
        <f>IF(1=1,IF(M308="","",IF(AND(ISNUMBER(M308),M308&lt;1,N308="kg"),"g",IF(AND(ISNUMBER(M308),M308&lt;1,N308="L"),"cl",N308))),N("P9"))</f>
        <v/>
      </c>
      <c r="R308" s="161" t="str">
        <f>IF(1=1,IF(E308="","",IF(F308="","A CONTROLER",IF(NOT(ISNUMBER(F308)),"TEXTE",IF(OR(L308="",L308&lt;=0),"COMMANDE PRINCIPALE INCOMPLETE",IF(G308="","UNITE MANQUANTE",IF(COUNTIF(B384:B428,AE308)=0,"UNITE A CONTROLER","OK")))))),N("Q9"))</f>
        <v/>
      </c>
      <c r="S308" s="105"/>
      <c r="T308" s="141">
        <f t="shared" si="19"/>
        <v>0</v>
      </c>
      <c r="U308" s="133" t="str">
        <f>IF(1=1,IF(E308="","",U305),N("S9"))</f>
        <v/>
      </c>
      <c r="V308" s="133" t="str">
        <f>IF(1=1,IF(E308="","",V305),N("T9"))</f>
        <v/>
      </c>
      <c r="W308" s="135" t="str">
        <f>IF(1=1,IF(OR(U308="",V308="",NOT(ISNUMBER(U308)),NOT(ISNUMBER(V308)),U308=0),"",V308/U308),N("U9"))</f>
        <v/>
      </c>
      <c r="X308" s="136" t="str">
        <f>IF(1=1,IF(OR(W308="",NOT(ISNUMBER(F308))),"",F308*W308*IFERROR(INDEX(D384:D428,MATCH(AE308,B384:B428,0)),1)),N("V7"))</f>
        <v/>
      </c>
      <c r="Y308" s="137" t="str">
        <f>IF(1=1,IF(F308="","",IF(G308="","",IFERROR(INDEX(E384:E428,MATCH(AE308,B384:B428,0)),G308&amp;""))),N("W6"))</f>
        <v/>
      </c>
      <c r="Z308" s="142" t="str">
        <f>IF(1=1,IF(X308="","",IF(AND(ISNUMBER(X308),X308&lt;1,Y308="kg"),MAX(1,ROUND(X308*1000,0)),IF(AND(ISNUMBER(X308),X308&lt;1,Y308="L"),MAX(1,ROUND(X308*100,0)),ROUND(X308,3)))),N("X9"))</f>
        <v/>
      </c>
      <c r="AA308" s="143" t="str">
        <f>IF(1=1,IF(X308="","",IF(AND(ISNUMBER(X308),X308&lt;1,Y308="kg"),"g",IF(AND(ISNUMBER(X308),X308&lt;1,Y308="L"),"cl",Y308))),N("Y9"))</f>
        <v/>
      </c>
      <c r="AB308" s="123" t="str">
        <f>IF(1=1,IF(E308="","",IF(F308="","A CONTROLER",IF(NOT(ISNUMBER(F308)),"TEXTE",IF(OR(W308="",W308&lt;=0),"COMMANDE COUVERTS INCOMPLETE",IF(G308="","UNITE MANQUANTE",IF(COUNTIF(B384:B428,AE308)=0,"UNITE A CONTROLER","OK")))))),N("Z6"))</f>
        <v/>
      </c>
      <c r="AD308" s="144" t="str">
        <f>IF(1=1,IF(E308="","",AD305),N("AB9"))</f>
        <v/>
      </c>
      <c r="AE308" s="125" t="str">
        <f>IF(1=1,IF(G308="","",UPPER(TRIM(SUBSTITUTE(SUBSTITUTE(G308&amp;"",CHAR(160)," ")," "," ")))),N("AC9"))</f>
        <v/>
      </c>
      <c r="AG308" s="1" t="s">
        <v>28</v>
      </c>
    </row>
    <row r="309" spans="1:33" ht="15.75" x14ac:dyDescent="0.25">
      <c r="A309" s="126" t="str">
        <f>IF(1=1,IF(E309="","",A305),N("A10"))</f>
        <v/>
      </c>
      <c r="B309" s="127" t="str">
        <f>IF(1=1,IF(E309="","",B305),N("B10"))</f>
        <v/>
      </c>
      <c r="C309" s="127"/>
      <c r="D309" s="129" t="str">
        <f>IF(ISBLANK(E309),"",LARGE(D305:D308,1)+1)</f>
        <v/>
      </c>
      <c r="E309" s="130"/>
      <c r="F309" s="131"/>
      <c r="G309" s="170"/>
      <c r="H309" s="105"/>
      <c r="I309" s="132" t="str">
        <f>IF(1=1,IF(E309="","",I305),N("H10"))</f>
        <v/>
      </c>
      <c r="J309" s="133" t="str">
        <f>IF(1=1,IF(E309="","",J305),N("I10"))</f>
        <v/>
      </c>
      <c r="K309" s="134" t="str">
        <f>IF(1=1,IF(E309="","",K305),N("J10"))</f>
        <v/>
      </c>
      <c r="L309" s="135" t="str">
        <f>IF(1=1,IF(OR(J309="",O309="",NOT(ISNUMBER(J309)),NOT(ISNUMBER(O309)),J309=0),"",O309/J309),N("L10"))</f>
        <v/>
      </c>
      <c r="M309" s="136" t="str">
        <f>IF(1=1,IF(OR(L309="",NOT(ISNUMBER(F309))),"",F309*L309*IFERROR(INDEX(D384:D428,MATCH(AE309,B384:B428,0)),1)),N("M13"))</f>
        <v/>
      </c>
      <c r="N309" s="137" t="str">
        <f>IF(1=1,IF(F309="","",IF(G309="","",IFERROR(INDEX(E384:E428,MATCH(AE309,B384:B428,0)),G309&amp;""))),N("N6"))</f>
        <v/>
      </c>
      <c r="O309" s="138" t="str">
        <f>IF(1=1,IF(E309="","",O305),N("K10"))</f>
        <v/>
      </c>
      <c r="P309" s="139" t="str">
        <f>IF(1=1,IF(M309="","",IF(AND(ISNUMBER(M309),M309&lt;1,N309="kg"),MAX(1,ROUND(M309*1000,0)),IF(AND(ISNUMBER(M309),M309&lt;1,N309="L"),MAX(1,ROUND(M309*100,0)),ROUND(M309,3)))),N("O10"))</f>
        <v/>
      </c>
      <c r="Q309" s="140" t="str">
        <f>IF(1=1,IF(M309="","",IF(AND(ISNUMBER(M309),M309&lt;1,N309="kg"),"g",IF(AND(ISNUMBER(M309),M309&lt;1,N309="L"),"cl",N309))),N("P10"))</f>
        <v/>
      </c>
      <c r="R309" s="161" t="str">
        <f>IF(1=1,IF(E309="","",IF(F309="","A CONTROLER",IF(NOT(ISNUMBER(F309)),"TEXTE",IF(OR(L309="",L309&lt;=0),"COMMANDE PRINCIPALE INCOMPLETE",IF(G309="","UNITE MANQUANTE",IF(COUNTIF(B384:B428,AE309)=0,"UNITE A CONTROLER","OK")))))),N("Q9"))</f>
        <v/>
      </c>
      <c r="S309" s="105"/>
      <c r="T309" s="141">
        <f t="shared" si="19"/>
        <v>0</v>
      </c>
      <c r="U309" s="133" t="str">
        <f>IF(1=1,IF(E309="","",U305),N("S10"))</f>
        <v/>
      </c>
      <c r="V309" s="133" t="str">
        <f>IF(1=1,IF(E309="","",V305),N("T10"))</f>
        <v/>
      </c>
      <c r="W309" s="135" t="str">
        <f>IF(1=1,IF(OR(U309="",V309="",NOT(ISNUMBER(U309)),NOT(ISNUMBER(V309)),U309=0),"",V309/U309),N("U10"))</f>
        <v/>
      </c>
      <c r="X309" s="136" t="str">
        <f>IF(1=1,IF(OR(W309="",NOT(ISNUMBER(F309))),"",F309*W309*IFERROR(INDEX(D384:D428,MATCH(AE309,B384:B428,0)),1)),N("V7"))</f>
        <v/>
      </c>
      <c r="Y309" s="137" t="str">
        <f>IF(1=1,IF(F309="","",IF(G309="","",IFERROR(INDEX(E384:E428,MATCH(AE309,B384:B428,0)),G309&amp;""))),N("W6"))</f>
        <v/>
      </c>
      <c r="Z309" s="142" t="str">
        <f>IF(1=1,IF(X309="","",IF(AND(ISNUMBER(X309),X309&lt;1,Y309="kg"),MAX(1,ROUND(X309*1000,0)),IF(AND(ISNUMBER(X309),X309&lt;1,Y309="L"),MAX(1,ROUND(X309*100,0)),ROUND(X309,3)))),N("X10"))</f>
        <v/>
      </c>
      <c r="AA309" s="143" t="str">
        <f>IF(1=1,IF(X309="","",IF(AND(ISNUMBER(X309),X309&lt;1,Y309="kg"),"g",IF(AND(ISNUMBER(X309),X309&lt;1,Y309="L"),"cl",Y309))),N("Y10"))</f>
        <v/>
      </c>
      <c r="AB309" s="123" t="str">
        <f>IF(1=1,IF(E309="","",IF(F309="","A CONTROLER",IF(NOT(ISNUMBER(F309)),"TEXTE",IF(OR(W309="",W309&lt;=0),"COMMANDE COUVERTS INCOMPLETE",IF(G309="","UNITE MANQUANTE",IF(COUNTIF(B384:B428,AE309)=0,"UNITE A CONTROLER","OK")))))),N("Z6"))</f>
        <v/>
      </c>
      <c r="AD309" s="144" t="str">
        <f>IF(1=1,IF(E309="","",AD305),N("AB10"))</f>
        <v/>
      </c>
      <c r="AE309" s="125" t="str">
        <f>IF(1=1,IF(G309="","",UPPER(TRIM(SUBSTITUTE(SUBSTITUTE(G309&amp;"",CHAR(160)," ")," "," ")))),N("AC10"))</f>
        <v/>
      </c>
      <c r="AG309" s="1" t="s">
        <v>29</v>
      </c>
    </row>
    <row r="310" spans="1:33" ht="15.75" x14ac:dyDescent="0.25">
      <c r="A310" s="126" t="str">
        <f>IF(1=1,IF(E310="","",A305),N("A11"))</f>
        <v/>
      </c>
      <c r="B310" s="127" t="str">
        <f>IF(1=1,IF(E310="","",B305),N("B11"))</f>
        <v/>
      </c>
      <c r="C310" s="127"/>
      <c r="D310" s="129" t="str">
        <f>IF(ISBLANK(E310),"",LARGE(D305:D309,1)+1)</f>
        <v/>
      </c>
      <c r="E310" s="130"/>
      <c r="F310" s="131"/>
      <c r="G310" s="170"/>
      <c r="H310" s="105"/>
      <c r="I310" s="132" t="str">
        <f>IF(1=1,IF(E310="","",I305),N("H11"))</f>
        <v/>
      </c>
      <c r="J310" s="133" t="str">
        <f>IF(1=1,IF(E310="","",J305),N("I11"))</f>
        <v/>
      </c>
      <c r="K310" s="134" t="str">
        <f>IF(1=1,IF(E310="","",K305),N("J11"))</f>
        <v/>
      </c>
      <c r="L310" s="135" t="str">
        <f>IF(1=1,IF(OR(J310="",O310="",NOT(ISNUMBER(J310)),NOT(ISNUMBER(O310)),J310=0),"",O310/J310),N("L11"))</f>
        <v/>
      </c>
      <c r="M310" s="136" t="str">
        <f>IF(1=1,IF(OR(L310="",NOT(ISNUMBER(F310))),"",F310*L310*IFERROR(INDEX(D384:D428,MATCH(AE310,B384:B428,0)),1)),N("M13"))</f>
        <v/>
      </c>
      <c r="N310" s="137" t="str">
        <f>IF(1=1,IF(F310="","",IF(G310="","",IFERROR(INDEX(E384:E428,MATCH(AE310,B384:B428,0)),G310&amp;""))),N("N6"))</f>
        <v/>
      </c>
      <c r="O310" s="138" t="str">
        <f>IF(1=1,IF(E310="","",O305),N("K11"))</f>
        <v/>
      </c>
      <c r="P310" s="139" t="str">
        <f>IF(1=1,IF(M310="","",IF(AND(ISNUMBER(M310),M310&lt;1,N310="kg"),MAX(1,ROUND(M310*1000,0)),IF(AND(ISNUMBER(M310),M310&lt;1,N310="L"),MAX(1,ROUND(M310*100,0)),ROUND(M310,3)))),N("O11"))</f>
        <v/>
      </c>
      <c r="Q310" s="140" t="str">
        <f>IF(1=1,IF(M310="","",IF(AND(ISNUMBER(M310),M310&lt;1,N310="kg"),"g",IF(AND(ISNUMBER(M310),M310&lt;1,N310="L"),"cl",N310))),N("P11"))</f>
        <v/>
      </c>
      <c r="R310" s="161" t="str">
        <f>IF(1=1,IF(E310="","",IF(F310="","A CONTROLER",IF(NOT(ISNUMBER(F310)),"TEXTE",IF(OR(L310="",L310&lt;=0),"COMMANDE PRINCIPALE INCOMPLETE",IF(G310="","UNITE MANQUANTE",IF(COUNTIF(B384:B428,AE310)=0,"UNITE A CONTROLER","OK")))))),N("Q9"))</f>
        <v/>
      </c>
      <c r="S310" s="105"/>
      <c r="T310" s="141">
        <f t="shared" si="19"/>
        <v>0</v>
      </c>
      <c r="U310" s="133" t="str">
        <f>IF(1=1,IF(E310="","",U305),N("S11"))</f>
        <v/>
      </c>
      <c r="V310" s="133" t="str">
        <f>IF(1=1,IF(E310="","",V305),N("T11"))</f>
        <v/>
      </c>
      <c r="W310" s="135" t="str">
        <f>IF(1=1,IF(OR(U310="",V310="",NOT(ISNUMBER(U310)),NOT(ISNUMBER(V310)),U310=0),"",V310/U310),N("U11"))</f>
        <v/>
      </c>
      <c r="X310" s="136" t="str">
        <f>IF(1=1,IF(OR(W310="",NOT(ISNUMBER(F310))),"",F310*W310*IFERROR(INDEX(D384:D428,MATCH(AE310,B384:B428,0)),1)),N("V7"))</f>
        <v/>
      </c>
      <c r="Y310" s="137" t="str">
        <f>IF(1=1,IF(F310="","",IF(G310="","",IFERROR(INDEX(E384:E428,MATCH(AE310,B384:B428,0)),G310&amp;""))),N("W6"))</f>
        <v/>
      </c>
      <c r="Z310" s="142" t="str">
        <f>IF(1=1,IF(X310="","",IF(AND(ISNUMBER(X310),X310&lt;1,Y310="kg"),MAX(1,ROUND(X310*1000,0)),IF(AND(ISNUMBER(X310),X310&lt;1,Y310="L"),MAX(1,ROUND(X310*100,0)),ROUND(X310,3)))),N("X11"))</f>
        <v/>
      </c>
      <c r="AA310" s="143" t="str">
        <f>IF(1=1,IF(X310="","",IF(AND(ISNUMBER(X310),X310&lt;1,Y310="kg"),"g",IF(AND(ISNUMBER(X310),X310&lt;1,Y310="L"),"cl",Y310))),N("Y11"))</f>
        <v/>
      </c>
      <c r="AB310" s="123" t="str">
        <f>IF(1=1,IF(E310="","",IF(F310="","A CONTROLER",IF(NOT(ISNUMBER(F310)),"TEXTE",IF(OR(W310="",W310&lt;=0),"COMMANDE COUVERTS INCOMPLETE",IF(G310="","UNITE MANQUANTE",IF(COUNTIF(B384:B428,AE310)=0,"UNITE A CONTROLER","OK")))))),N("Z6"))</f>
        <v/>
      </c>
      <c r="AD310" s="144" t="str">
        <f>IF(1=1,IF(E310="","",AD305),N("AB11"))</f>
        <v/>
      </c>
      <c r="AE310" s="125" t="str">
        <f>IF(1=1,IF(G310="","",UPPER(TRIM(SUBSTITUTE(SUBSTITUTE(G310&amp;"",CHAR(160)," ")," "," ")))),N("AC11"))</f>
        <v/>
      </c>
      <c r="AG310" s="1" t="s">
        <v>30</v>
      </c>
    </row>
    <row r="311" spans="1:33" ht="15.75" x14ac:dyDescent="0.25">
      <c r="A311" s="126" t="str">
        <f>IF(1=1,IF(E311="","",A305),N("A12"))</f>
        <v/>
      </c>
      <c r="B311" s="127" t="str">
        <f>IF(1=1,IF(E311="","",B305),N("B12"))</f>
        <v/>
      </c>
      <c r="C311" s="127"/>
      <c r="D311" s="129" t="str">
        <f>IF(ISBLANK(E311),"",LARGE(D305:D310,1)+1)</f>
        <v/>
      </c>
      <c r="E311" s="130"/>
      <c r="F311" s="131"/>
      <c r="G311" s="170"/>
      <c r="H311" s="105"/>
      <c r="I311" s="132" t="str">
        <f>IF(1=1,IF(E311="","",I305),N("H12"))</f>
        <v/>
      </c>
      <c r="J311" s="133" t="str">
        <f>IF(1=1,IF(E311="","",J305),N("I12"))</f>
        <v/>
      </c>
      <c r="K311" s="134" t="str">
        <f>IF(1=1,IF(E311="","",K305),N("J12"))</f>
        <v/>
      </c>
      <c r="L311" s="135" t="str">
        <f>IF(1=1,IF(OR(J311="",O311="",NOT(ISNUMBER(J311)),NOT(ISNUMBER(O311)),J311=0),"",O311/J311),N("L12"))</f>
        <v/>
      </c>
      <c r="M311" s="136" t="str">
        <f>IF(1=1,IF(OR(L311="",NOT(ISNUMBER(F311))),"",F311*L311*IFERROR(INDEX(D384:D428,MATCH(AE311,B384:B428,0)),1)),N("M13"))</f>
        <v/>
      </c>
      <c r="N311" s="137" t="str">
        <f>IF(1=1,IF(F311="","",IF(G311="","",IFERROR(INDEX(E384:E428,MATCH(AE311,B384:B428,0)),G311&amp;""))),N("N6"))</f>
        <v/>
      </c>
      <c r="O311" s="138" t="str">
        <f>IF(1=1,IF(E311="","",O305),N("K12"))</f>
        <v/>
      </c>
      <c r="P311" s="139" t="str">
        <f>IF(1=1,IF(M311="","",IF(AND(ISNUMBER(M311),M311&lt;1,N311="kg"),MAX(1,ROUND(M311*1000,0)),IF(AND(ISNUMBER(M311),M311&lt;1,N311="L"),MAX(1,ROUND(M311*100,0)),ROUND(M311,3)))),N("O12"))</f>
        <v/>
      </c>
      <c r="Q311" s="140" t="str">
        <f>IF(1=1,IF(M311="","",IF(AND(ISNUMBER(M311),M311&lt;1,N311="kg"),"g",IF(AND(ISNUMBER(M311),M311&lt;1,N311="L"),"cl",N311))),N("P12"))</f>
        <v/>
      </c>
      <c r="R311" s="161" t="str">
        <f>IF(1=1,IF(E311="","",IF(F311="","A CONTROLER",IF(NOT(ISNUMBER(F311)),"TEXTE",IF(OR(L311="",L311&lt;=0),"COMMANDE PRINCIPALE INCOMPLETE",IF(G311="","UNITE MANQUANTE",IF(COUNTIF(B384:B428,AE311)=0,"UNITE A CONTROLER","OK")))))),N("Q9"))</f>
        <v/>
      </c>
      <c r="S311" s="105"/>
      <c r="T311" s="141">
        <f t="shared" si="19"/>
        <v>0</v>
      </c>
      <c r="U311" s="133" t="str">
        <f>IF(1=1,IF(E311="","",U305),N("S12"))</f>
        <v/>
      </c>
      <c r="V311" s="133" t="str">
        <f>IF(1=1,IF(E311="","",V305),N("T12"))</f>
        <v/>
      </c>
      <c r="W311" s="135" t="str">
        <f>IF(1=1,IF(OR(U311="",V311="",NOT(ISNUMBER(U311)),NOT(ISNUMBER(V311)),U311=0),"",V311/U311),N("U12"))</f>
        <v/>
      </c>
      <c r="X311" s="136" t="str">
        <f>IF(1=1,IF(OR(W311="",NOT(ISNUMBER(F311))),"",F311*W311*IFERROR(INDEX(D384:D428,MATCH(AE311,B384:B428,0)),1)),N("V7"))</f>
        <v/>
      </c>
      <c r="Y311" s="137" t="str">
        <f>IF(1=1,IF(F311="","",IF(G311="","",IFERROR(INDEX(E384:E428,MATCH(AE311,B384:B428,0)),G311&amp;""))),N("W6"))</f>
        <v/>
      </c>
      <c r="Z311" s="142" t="str">
        <f>IF(1=1,IF(X311="","",IF(AND(ISNUMBER(X311),X311&lt;1,Y311="kg"),MAX(1,ROUND(X311*1000,0)),IF(AND(ISNUMBER(X311),X311&lt;1,Y311="L"),MAX(1,ROUND(X311*100,0)),ROUND(X311,3)))),N("X12"))</f>
        <v/>
      </c>
      <c r="AA311" s="143" t="str">
        <f>IF(1=1,IF(X311="","",IF(AND(ISNUMBER(X311),X311&lt;1,Y311="kg"),"g",IF(AND(ISNUMBER(X311),X311&lt;1,Y311="L"),"cl",Y311))),N("Y12"))</f>
        <v/>
      </c>
      <c r="AB311" s="123" t="str">
        <f>IF(1=1,IF(E311="","",IF(F311="","A CONTROLER",IF(NOT(ISNUMBER(F311)),"TEXTE",IF(OR(W311="",W311&lt;=0),"COMMANDE COUVERTS INCOMPLETE",IF(G311="","UNITE MANQUANTE",IF(COUNTIF(B384:B428,AE311)=0,"UNITE A CONTROLER","OK")))))),N("Z6"))</f>
        <v/>
      </c>
      <c r="AD311" s="144" t="str">
        <f>IF(1=1,IF(E311="","",AD305),N("AB12"))</f>
        <v/>
      </c>
      <c r="AE311" s="125" t="str">
        <f>IF(1=1,IF(G311="","",UPPER(TRIM(SUBSTITUTE(SUBSTITUTE(G311&amp;"",CHAR(160)," ")," "," ")))),N("AC12"))</f>
        <v/>
      </c>
      <c r="AG311" s="4" t="s">
        <v>31</v>
      </c>
    </row>
    <row r="312" spans="1:33" ht="15.75" x14ac:dyDescent="0.25">
      <c r="A312" s="126" t="str">
        <f>IF(1=1,IF(E312="","",A305),N("A13"))</f>
        <v/>
      </c>
      <c r="B312" s="127" t="str">
        <f>IF(1=1,IF(E312="","",B305),N("B13"))</f>
        <v/>
      </c>
      <c r="C312" s="127"/>
      <c r="D312" s="129" t="str">
        <f>IF(ISBLANK(E312),"",LARGE(D305:D311,1)+1)</f>
        <v/>
      </c>
      <c r="E312" s="130"/>
      <c r="F312" s="131"/>
      <c r="G312" s="170"/>
      <c r="H312" s="105"/>
      <c r="I312" s="132" t="str">
        <f>IF(1=1,IF(E312="","",I305),N("H13"))</f>
        <v/>
      </c>
      <c r="J312" s="133" t="str">
        <f>IF(1=1,IF(E312="","",J305),N("I13"))</f>
        <v/>
      </c>
      <c r="K312" s="134" t="str">
        <f>IF(1=1,IF(E312="","",K305),N("J13"))</f>
        <v/>
      </c>
      <c r="L312" s="135" t="str">
        <f>IF(1=1,IF(OR(J312="",O312="",NOT(ISNUMBER(J312)),NOT(ISNUMBER(O312)),J312=0),"",O312/J312),N("L13"))</f>
        <v/>
      </c>
      <c r="M312" s="136" t="str">
        <f>IF(1=1,IF(OR(L312="",NOT(ISNUMBER(F312))),"",F312*L312*IFERROR(INDEX(D384:D428,MATCH(AE312,B384:B428,0)),1)),N("M13"))</f>
        <v/>
      </c>
      <c r="N312" s="137" t="str">
        <f>IF(1=1,IF(F312="","",IF(G312="","",IFERROR(INDEX(E384:E428,MATCH(AE312,B384:B428,0)),G312&amp;""))),N("N6"))</f>
        <v/>
      </c>
      <c r="O312" s="138" t="str">
        <f>IF(1=1,IF(E312="","",O305),N("K13"))</f>
        <v/>
      </c>
      <c r="P312" s="139" t="str">
        <f>IF(1=1,IF(M312="","",IF(AND(ISNUMBER(M312),M312&lt;1,N312="kg"),MAX(1,ROUND(M312*1000,0)),IF(AND(ISNUMBER(M312),M312&lt;1,N312="L"),MAX(1,ROUND(M312*100,0)),ROUND(M312,3)))),N("O13"))</f>
        <v/>
      </c>
      <c r="Q312" s="140" t="str">
        <f>IF(1=1,IF(M312="","",IF(AND(ISNUMBER(M312),M312&lt;1,N312="kg"),"g",IF(AND(ISNUMBER(M312),M312&lt;1,N312="L"),"cl",N312))),N("P13"))</f>
        <v/>
      </c>
      <c r="R312" s="161" t="str">
        <f>IF(1=1,IF(E312="","",IF(F312="","A CONTROLER",IF(NOT(ISNUMBER(F312)),"TEXTE",IF(OR(L312="",L312&lt;=0),"COMMANDE PRINCIPALE INCOMPLETE",IF(G312="","UNITE MANQUANTE",IF(COUNTIF(B384:B428,AE312)=0,"UNITE A CONTROLER","OK")))))),N("Q9"))</f>
        <v/>
      </c>
      <c r="S312" s="105"/>
      <c r="T312" s="141">
        <f t="shared" si="19"/>
        <v>0</v>
      </c>
      <c r="U312" s="133" t="str">
        <f>IF(1=1,IF(E312="","",U305),N("S13"))</f>
        <v/>
      </c>
      <c r="V312" s="133" t="str">
        <f>IF(1=1,IF(E312="","",V305),N("T13"))</f>
        <v/>
      </c>
      <c r="W312" s="135" t="str">
        <f>IF(1=1,IF(OR(U312="",V312="",NOT(ISNUMBER(U312)),NOT(ISNUMBER(V312)),U312=0),"",V312/U312),N("U13"))</f>
        <v/>
      </c>
      <c r="X312" s="136" t="str">
        <f>IF(1=1,IF(OR(W312="",NOT(ISNUMBER(F312))),"",F312*W312*IFERROR(INDEX(D384:D428,MATCH(AE312,B384:B428,0)),1)),N("V7"))</f>
        <v/>
      </c>
      <c r="Y312" s="137" t="str">
        <f>IF(1=1,IF(F312="","",IF(G312="","",IFERROR(INDEX(E384:E428,MATCH(AE312,B384:B428,0)),G312&amp;""))),N("W6"))</f>
        <v/>
      </c>
      <c r="Z312" s="142" t="str">
        <f>IF(1=1,IF(X312="","",IF(AND(ISNUMBER(X312),X312&lt;1,Y312="kg"),MAX(1,ROUND(X312*1000,0)),IF(AND(ISNUMBER(X312),X312&lt;1,Y312="L"),MAX(1,ROUND(X312*100,0)),ROUND(X312,3)))),N("X13"))</f>
        <v/>
      </c>
      <c r="AA312" s="143" t="str">
        <f>IF(1=1,IF(X312="","",IF(AND(ISNUMBER(X312),X312&lt;1,Y312="kg"),"g",IF(AND(ISNUMBER(X312),X312&lt;1,Y312="L"),"cl",Y312))),N("Y13"))</f>
        <v/>
      </c>
      <c r="AB312" s="123" t="str">
        <f>IF(1=1,IF(E312="","",IF(F312="","A CONTROLER",IF(NOT(ISNUMBER(F312)),"TEXTE",IF(OR(W312="",W312&lt;=0),"COMMANDE COUVERTS INCOMPLETE",IF(G312="","UNITE MANQUANTE",IF(COUNTIF(B384:B428,AE312)=0,"UNITE A CONTROLER","OK")))))),N("Z6"))</f>
        <v/>
      </c>
      <c r="AD312" s="144" t="str">
        <f>IF(1=1,IF(E312="","",AD305),N("AB13"))</f>
        <v/>
      </c>
      <c r="AE312" s="125" t="str">
        <f>IF(1=1,IF(G312="","",UPPER(TRIM(SUBSTITUTE(SUBSTITUTE(G312&amp;"",CHAR(160)," ")," "," ")))),N("AC13"))</f>
        <v/>
      </c>
      <c r="AG312" s="4" t="s">
        <v>32</v>
      </c>
    </row>
    <row r="313" spans="1:33" ht="15.75" x14ac:dyDescent="0.25">
      <c r="A313" s="126" t="str">
        <f>IF(1=1,IF(E313="","",A305),N("A14"))</f>
        <v/>
      </c>
      <c r="B313" s="127" t="str">
        <f>IF(1=1,IF(E313="","",B305),N("B14"))</f>
        <v/>
      </c>
      <c r="C313" s="127"/>
      <c r="D313" s="129" t="str">
        <f>IF(ISBLANK(E313),"",LARGE(D305:D312,1)+1)</f>
        <v/>
      </c>
      <c r="E313" s="130"/>
      <c r="F313" s="131"/>
      <c r="G313" s="170"/>
      <c r="H313" s="105"/>
      <c r="I313" s="132" t="str">
        <f>IF(1=1,IF(E313="","",I305),N("H14"))</f>
        <v/>
      </c>
      <c r="J313" s="133" t="str">
        <f>IF(1=1,IF(E313="","",J305),N("I14"))</f>
        <v/>
      </c>
      <c r="K313" s="134" t="str">
        <f>IF(1=1,IF(E313="","",K305),N("J14"))</f>
        <v/>
      </c>
      <c r="L313" s="135" t="str">
        <f>IF(1=1,IF(OR(J313="",O313="",NOT(ISNUMBER(J313)),NOT(ISNUMBER(O313)),J313=0),"",O313/J313),N("L14"))</f>
        <v/>
      </c>
      <c r="M313" s="136" t="str">
        <f>IF(1=1,IF(OR(L313="",NOT(ISNUMBER(F313))),"",F313*L313*IFERROR(INDEX(D384:D428,MATCH(AE313,B384:B428,0)),1)),N("M13"))</f>
        <v/>
      </c>
      <c r="N313" s="137" t="str">
        <f>IF(1=1,IF(F313="","",IF(G313="","",IFERROR(INDEX(E384:E428,MATCH(AE313,B384:B428,0)),G313&amp;""))),N("N6"))</f>
        <v/>
      </c>
      <c r="O313" s="138" t="str">
        <f>IF(1=1,IF(E313="","",O305),N("K14"))</f>
        <v/>
      </c>
      <c r="P313" s="139" t="str">
        <f>IF(1=1,IF(M313="","",IF(AND(ISNUMBER(M313),M313&lt;1,N313="kg"),MAX(1,ROUND(M313*1000,0)),IF(AND(ISNUMBER(M313),M313&lt;1,N313="L"),MAX(1,ROUND(M313*100,0)),ROUND(M313,3)))),N("O14"))</f>
        <v/>
      </c>
      <c r="Q313" s="140" t="str">
        <f>IF(1=1,IF(M313="","",IF(AND(ISNUMBER(M313),M313&lt;1,N313="kg"),"g",IF(AND(ISNUMBER(M313),M313&lt;1,N313="L"),"cl",N313))),N("P14"))</f>
        <v/>
      </c>
      <c r="R313" s="161" t="str">
        <f>IF(1=1,IF(E313="","",IF(F313="","A CONTROLER",IF(NOT(ISNUMBER(F313)),"TEXTE",IF(OR(L313="",L313&lt;=0),"COMMANDE PRINCIPALE INCOMPLETE",IF(G313="","UNITE MANQUANTE",IF(COUNTIF(B384:B428,AE313)=0,"UNITE A CONTROLER","OK")))))),N("Q9"))</f>
        <v/>
      </c>
      <c r="S313" s="105"/>
      <c r="T313" s="141">
        <f t="shared" si="19"/>
        <v>0</v>
      </c>
      <c r="U313" s="133" t="str">
        <f>IF(1=1,IF(E313="","",U305),N("S14"))</f>
        <v/>
      </c>
      <c r="V313" s="133" t="str">
        <f>IF(1=1,IF(E313="","",V305),N("T14"))</f>
        <v/>
      </c>
      <c r="W313" s="135" t="str">
        <f>IF(1=1,IF(OR(U313="",V313="",NOT(ISNUMBER(U313)),NOT(ISNUMBER(V313)),U313=0),"",V313/U313),N("U14"))</f>
        <v/>
      </c>
      <c r="X313" s="136" t="str">
        <f>IF(1=1,IF(OR(W313="",NOT(ISNUMBER(F313))),"",F313*W313*IFERROR(INDEX(D384:D428,MATCH(AE313,B384:B428,0)),1)),N("V7"))</f>
        <v/>
      </c>
      <c r="Y313" s="137" t="str">
        <f>IF(1=1,IF(F313="","",IF(G313="","",IFERROR(INDEX(E384:E428,MATCH(AE313,B384:B428,0)),G313&amp;""))),N("W6"))</f>
        <v/>
      </c>
      <c r="Z313" s="142" t="str">
        <f>IF(1=1,IF(X313="","",IF(AND(ISNUMBER(X313),X313&lt;1,Y313="kg"),MAX(1,ROUND(X313*1000,0)),IF(AND(ISNUMBER(X313),X313&lt;1,Y313="L"),MAX(1,ROUND(X313*100,0)),ROUND(X313,3)))),N("X14"))</f>
        <v/>
      </c>
      <c r="AA313" s="143" t="str">
        <f>IF(1=1,IF(X313="","",IF(AND(ISNUMBER(X313),X313&lt;1,Y313="kg"),"g",IF(AND(ISNUMBER(X313),X313&lt;1,Y313="L"),"cl",Y313))),N("Y14"))</f>
        <v/>
      </c>
      <c r="AB313" s="123" t="str">
        <f>IF(1=1,IF(E313="","",IF(F313="","A CONTROLER",IF(NOT(ISNUMBER(F313)),"TEXTE",IF(OR(W313="",W313&lt;=0),"COMMANDE COUVERTS INCOMPLETE",IF(G313="","UNITE MANQUANTE",IF(COUNTIF(B384:B428,AE313)=0,"UNITE A CONTROLER","OK")))))),N("Z6"))</f>
        <v/>
      </c>
      <c r="AD313" s="144" t="str">
        <f>IF(1=1,IF(E313="","",AD305),N("AB14"))</f>
        <v/>
      </c>
      <c r="AE313" s="125" t="str">
        <f>IF(1=1,IF(G313="","",UPPER(TRIM(SUBSTITUTE(SUBSTITUTE(G313&amp;"",CHAR(160)," ")," "," ")))),N("AC14"))</f>
        <v/>
      </c>
      <c r="AG313" s="4" t="s">
        <v>33</v>
      </c>
    </row>
    <row r="314" spans="1:33" ht="15.75" x14ac:dyDescent="0.25">
      <c r="A314" s="126" t="str">
        <f>IF(1=1,IF(E314="","",A305),N("A15"))</f>
        <v/>
      </c>
      <c r="B314" s="127" t="str">
        <f>IF(1=1,IF(E314="","",B305),N("B15"))</f>
        <v/>
      </c>
      <c r="C314" s="127"/>
      <c r="D314" s="129" t="str">
        <f>IF(ISBLANK(E314),"",LARGE(D305:D313,1)+1)</f>
        <v/>
      </c>
      <c r="E314" s="130"/>
      <c r="F314" s="131"/>
      <c r="G314" s="170"/>
      <c r="H314" s="105"/>
      <c r="I314" s="132" t="str">
        <f>IF(1=1,IF(E314="","",I305),N("H15"))</f>
        <v/>
      </c>
      <c r="J314" s="133" t="str">
        <f>IF(1=1,IF(E314="","",J305),N("I15"))</f>
        <v/>
      </c>
      <c r="K314" s="134" t="str">
        <f>IF(1=1,IF(E314="","",K305),N("J15"))</f>
        <v/>
      </c>
      <c r="L314" s="135" t="str">
        <f>IF(1=1,IF(OR(J314="",O314="",NOT(ISNUMBER(J314)),NOT(ISNUMBER(O314)),J314=0),"",O314/J314),N("L15"))</f>
        <v/>
      </c>
      <c r="M314" s="136" t="str">
        <f>IF(1=1,IF(OR(L314="",NOT(ISNUMBER(F314))),"",F314*L314*IFERROR(INDEX(D384:D428,MATCH(AE314,B384:B428,0)),1)),N("M13"))</f>
        <v/>
      </c>
      <c r="N314" s="137" t="str">
        <f>IF(1=1,IF(F314="","",IF(G314="","",IFERROR(INDEX(E384:E428,MATCH(AE314,B384:B428,0)),G314&amp;""))),N("N6"))</f>
        <v/>
      </c>
      <c r="O314" s="138" t="str">
        <f>IF(1=1,IF(E314="","",O305),N("K15"))</f>
        <v/>
      </c>
      <c r="P314" s="139" t="str">
        <f>IF(1=1,IF(M314="","",IF(AND(ISNUMBER(M314),M314&lt;1,N314="kg"),MAX(1,ROUND(M314*1000,0)),IF(AND(ISNUMBER(M314),M314&lt;1,N314="L"),MAX(1,ROUND(M314*100,0)),ROUND(M314,3)))),N("O15"))</f>
        <v/>
      </c>
      <c r="Q314" s="140" t="str">
        <f>IF(1=1,IF(M314="","",IF(AND(ISNUMBER(M314),M314&lt;1,N314="kg"),"g",IF(AND(ISNUMBER(M314),M314&lt;1,N314="L"),"cl",N314))),N("P15"))</f>
        <v/>
      </c>
      <c r="R314" s="161" t="str">
        <f>IF(1=1,IF(E314="","",IF(F314="","A CONTROLER",IF(NOT(ISNUMBER(F314)),"TEXTE",IF(OR(L314="",L314&lt;=0),"COMMANDE PRINCIPALE INCOMPLETE",IF(G314="","UNITE MANQUANTE",IF(COUNTIF(B384:B428,AE314)=0,"UNITE A CONTROLER","OK")))))),N("Q9"))</f>
        <v/>
      </c>
      <c r="S314" s="105"/>
      <c r="T314" s="141">
        <f t="shared" si="19"/>
        <v>0</v>
      </c>
      <c r="U314" s="133" t="str">
        <f>IF(1=1,IF(E314="","",U305),N("S15"))</f>
        <v/>
      </c>
      <c r="V314" s="133" t="str">
        <f>IF(1=1,IF(E314="","",V305),N("T15"))</f>
        <v/>
      </c>
      <c r="W314" s="135" t="str">
        <f>IF(1=1,IF(OR(U314="",V314="",NOT(ISNUMBER(U314)),NOT(ISNUMBER(V314)),U314=0),"",V314/U314),N("U15"))</f>
        <v/>
      </c>
      <c r="X314" s="136" t="str">
        <f>IF(1=1,IF(OR(W314="",NOT(ISNUMBER(F314))),"",F314*W314*IFERROR(INDEX(D384:D428,MATCH(AE314,B384:B428,0)),1)),N("V7"))</f>
        <v/>
      </c>
      <c r="Y314" s="137" t="str">
        <f>IF(1=1,IF(F314="","",IF(G314="","",IFERROR(INDEX(E384:E428,MATCH(AE314,B384:B428,0)),G314&amp;""))),N("W6"))</f>
        <v/>
      </c>
      <c r="Z314" s="142" t="str">
        <f>IF(1=1,IF(X314="","",IF(AND(ISNUMBER(X314),X314&lt;1,Y314="kg"),MAX(1,ROUND(X314*1000,0)),IF(AND(ISNUMBER(X314),X314&lt;1,Y314="L"),MAX(1,ROUND(X314*100,0)),ROUND(X314,3)))),N("X15"))</f>
        <v/>
      </c>
      <c r="AA314" s="143" t="str">
        <f>IF(1=1,IF(X314="","",IF(AND(ISNUMBER(X314),X314&lt;1,Y314="kg"),"g",IF(AND(ISNUMBER(X314),X314&lt;1,Y314="L"),"cl",Y314))),N("Y15"))</f>
        <v/>
      </c>
      <c r="AB314" s="123" t="str">
        <f>IF(1=1,IF(E314="","",IF(F314="","A CONTROLER",IF(NOT(ISNUMBER(F314)),"TEXTE",IF(OR(W314="",W314&lt;=0),"COMMANDE COUVERTS INCOMPLETE",IF(G314="","UNITE MANQUANTE",IF(COUNTIF(B384:B428,AE314)=0,"UNITE A CONTROLER","OK")))))),N("Z6"))</f>
        <v/>
      </c>
      <c r="AD314" s="144" t="str">
        <f>IF(1=1,IF(E314="","",AD305),N("AB15"))</f>
        <v/>
      </c>
      <c r="AE314" s="125" t="str">
        <f>IF(1=1,IF(G314="","",UPPER(TRIM(SUBSTITUTE(SUBSTITUTE(G314&amp;"",CHAR(160)," ")," "," ")))),N("AC15"))</f>
        <v/>
      </c>
      <c r="AG314" s="5" t="s">
        <v>34</v>
      </c>
    </row>
    <row r="315" spans="1:33" ht="15.75" x14ac:dyDescent="0.25">
      <c r="A315" s="126" t="str">
        <f>IF(1=1,IF(E315="","",A305),N("A16"))</f>
        <v/>
      </c>
      <c r="B315" s="127" t="str">
        <f>IF(1=1,IF(E315="","",B305),N("B16"))</f>
        <v/>
      </c>
      <c r="C315" s="127"/>
      <c r="D315" s="129" t="str">
        <f>IF(ISBLANK(E315),"",LARGE(D305:D314,1)+1)</f>
        <v/>
      </c>
      <c r="E315" s="130"/>
      <c r="F315" s="131"/>
      <c r="G315" s="170"/>
      <c r="H315" s="105"/>
      <c r="I315" s="132" t="str">
        <f>IF(1=1,IF(E315="","",I305),N("H16"))</f>
        <v/>
      </c>
      <c r="J315" s="133" t="str">
        <f>IF(1=1,IF(E315="","",J305),N("I16"))</f>
        <v/>
      </c>
      <c r="K315" s="134" t="str">
        <f>IF(1=1,IF(E315="","",K305),N("J16"))</f>
        <v/>
      </c>
      <c r="L315" s="135" t="str">
        <f>IF(1=1,IF(OR(J315="",O315="",NOT(ISNUMBER(J315)),NOT(ISNUMBER(O315)),J315=0),"",O315/J315),N("L16"))</f>
        <v/>
      </c>
      <c r="M315" s="136" t="str">
        <f>IF(1=1,IF(OR(L315="",NOT(ISNUMBER(F315))),"",F315*L315*IFERROR(INDEX(D384:D428,MATCH(AE315,B384:B428,0)),1)),N("M13"))</f>
        <v/>
      </c>
      <c r="N315" s="137" t="str">
        <f>IF(1=1,IF(F315="","",IF(G315="","",IFERROR(INDEX(E384:E428,MATCH(AE315,B384:B428,0)),G315&amp;""))),N("N6"))</f>
        <v/>
      </c>
      <c r="O315" s="138" t="str">
        <f>IF(1=1,IF(E315="","",O305),N("K16"))</f>
        <v/>
      </c>
      <c r="P315" s="139" t="str">
        <f>IF(1=1,IF(M315="","",IF(AND(ISNUMBER(M315),M315&lt;1,N315="kg"),MAX(1,ROUND(M315*1000,0)),IF(AND(ISNUMBER(M315),M315&lt;1,N315="L"),MAX(1,ROUND(M315*100,0)),ROUND(M315,3)))),N("O16"))</f>
        <v/>
      </c>
      <c r="Q315" s="140" t="str">
        <f>IF(1=1,IF(M315="","",IF(AND(ISNUMBER(M315),M315&lt;1,N315="kg"),"g",IF(AND(ISNUMBER(M315),M315&lt;1,N315="L"),"cl",N315))),N("P16"))</f>
        <v/>
      </c>
      <c r="R315" s="161" t="str">
        <f>IF(1=1,IF(E315="","",IF(F315="","A CONTROLER",IF(NOT(ISNUMBER(F315)),"TEXTE",IF(OR(L315="",L315&lt;=0),"COMMANDE PRINCIPALE INCOMPLETE",IF(G315="","UNITE MANQUANTE",IF(COUNTIF(B384:B428,AE315)=0,"UNITE A CONTROLER","OK")))))),N("Q9"))</f>
        <v/>
      </c>
      <c r="S315" s="105"/>
      <c r="T315" s="141">
        <f t="shared" si="19"/>
        <v>0</v>
      </c>
      <c r="U315" s="133" t="str">
        <f>IF(1=1,IF(E315="","",U305),N("S16"))</f>
        <v/>
      </c>
      <c r="V315" s="133" t="str">
        <f>IF(1=1,IF(E315="","",V305),N("T16"))</f>
        <v/>
      </c>
      <c r="W315" s="135" t="str">
        <f>IF(1=1,IF(OR(U315="",V315="",NOT(ISNUMBER(U315)),NOT(ISNUMBER(V315)),U315=0),"",V315/U315),N("U16"))</f>
        <v/>
      </c>
      <c r="X315" s="136" t="str">
        <f>IF(1=1,IF(OR(W315="",NOT(ISNUMBER(F315))),"",F315*W315*IFERROR(INDEX(D384:D428,MATCH(AE315,B384:B428,0)),1)),N("V7"))</f>
        <v/>
      </c>
      <c r="Y315" s="137" t="str">
        <f>IF(1=1,IF(F315="","",IF(G315="","",IFERROR(INDEX(E384:E428,MATCH(AE315,B384:B428,0)),G315&amp;""))),N("W6"))</f>
        <v/>
      </c>
      <c r="Z315" s="142" t="str">
        <f>IF(1=1,IF(X315="","",IF(AND(ISNUMBER(X315),X315&lt;1,Y315="kg"),MAX(1,ROUND(X315*1000,0)),IF(AND(ISNUMBER(X315),X315&lt;1,Y315="L"),MAX(1,ROUND(X315*100,0)),ROUND(X315,3)))),N("X16"))</f>
        <v/>
      </c>
      <c r="AA315" s="143" t="str">
        <f>IF(1=1,IF(X315="","",IF(AND(ISNUMBER(X315),X315&lt;1,Y315="kg"),"g",IF(AND(ISNUMBER(X315),X315&lt;1,Y315="L"),"cl",Y315))),N("Y16"))</f>
        <v/>
      </c>
      <c r="AB315" s="123" t="str">
        <f>IF(1=1,IF(E315="","",IF(F315="","A CONTROLER",IF(NOT(ISNUMBER(F315)),"TEXTE",IF(OR(W315="",W315&lt;=0),"COMMANDE COUVERTS INCOMPLETE",IF(G315="","UNITE MANQUANTE",IF(COUNTIF(B384:B428,AE315)=0,"UNITE A CONTROLER","OK")))))),N("Z6"))</f>
        <v/>
      </c>
      <c r="AD315" s="144" t="str">
        <f>IF(1=1,IF(E315="","",AD305),N("AB16"))</f>
        <v/>
      </c>
      <c r="AE315" s="125" t="str">
        <f>IF(1=1,IF(G315="","",UPPER(TRIM(SUBSTITUTE(SUBSTITUTE(G315&amp;"",CHAR(160)," ")," "," ")))),N("AC16"))</f>
        <v/>
      </c>
      <c r="AG315" s="5" t="s">
        <v>35</v>
      </c>
    </row>
    <row r="316" spans="1:33" ht="15.75" x14ac:dyDescent="0.25">
      <c r="A316" s="126" t="str">
        <f>IF(1=1,IF(E316="","",A305),N("A17"))</f>
        <v/>
      </c>
      <c r="B316" s="127" t="str">
        <f>IF(1=1,IF(E316="","",B305),N("B17"))</f>
        <v/>
      </c>
      <c r="C316" s="127"/>
      <c r="D316" s="129" t="str">
        <f>IF(ISBLANK(E316),"",LARGE(D305:D315,1)+1)</f>
        <v/>
      </c>
      <c r="E316" s="130"/>
      <c r="F316" s="131"/>
      <c r="G316" s="170"/>
      <c r="H316" s="105"/>
      <c r="I316" s="132" t="str">
        <f>IF(1=1,IF(E316="","",I305),N("H17"))</f>
        <v/>
      </c>
      <c r="J316" s="133" t="str">
        <f>IF(1=1,IF(E316="","",J305),N("I17"))</f>
        <v/>
      </c>
      <c r="K316" s="134" t="str">
        <f>IF(1=1,IF(E316="","",K305),N("J17"))</f>
        <v/>
      </c>
      <c r="L316" s="135" t="str">
        <f>IF(1=1,IF(OR(J316="",O316="",NOT(ISNUMBER(J316)),NOT(ISNUMBER(O316)),J316=0),"",O316/J316),N("L17"))</f>
        <v/>
      </c>
      <c r="M316" s="136" t="str">
        <f>IF(1=1,IF(OR(L316="",NOT(ISNUMBER(F316))),"",F316*L316*IFERROR(INDEX(D384:D428,MATCH(AE316,B384:B428,0)),1)),N("M13"))</f>
        <v/>
      </c>
      <c r="N316" s="137" t="str">
        <f>IF(1=1,IF(F316="","",IF(G316="","",IFERROR(INDEX(E384:E428,MATCH(AE316,B384:B428,0)),G316&amp;""))),N("N6"))</f>
        <v/>
      </c>
      <c r="O316" s="138" t="str">
        <f>IF(1=1,IF(E316="","",O305),N("K17"))</f>
        <v/>
      </c>
      <c r="P316" s="139" t="str">
        <f>IF(1=1,IF(M316="","",IF(AND(ISNUMBER(M316),M316&lt;1,N316="kg"),MAX(1,ROUND(M316*1000,0)),IF(AND(ISNUMBER(M316),M316&lt;1,N316="L"),MAX(1,ROUND(M316*100,0)),ROUND(M316,3)))),N("O17"))</f>
        <v/>
      </c>
      <c r="Q316" s="140" t="str">
        <f>IF(1=1,IF(M316="","",IF(AND(ISNUMBER(M316),M316&lt;1,N316="kg"),"g",IF(AND(ISNUMBER(M316),M316&lt;1,N316="L"),"cl",N316))),N("P17"))</f>
        <v/>
      </c>
      <c r="R316" s="161" t="str">
        <f>IF(1=1,IF(E316="","",IF(F316="","A CONTROLER",IF(NOT(ISNUMBER(F316)),"TEXTE",IF(OR(L316="",L316&lt;=0),"COMMANDE PRINCIPALE INCOMPLETE",IF(G316="","UNITE MANQUANTE",IF(COUNTIF(B384:B428,AE316)=0,"UNITE A CONTROLER","OK")))))),N("Q9"))</f>
        <v/>
      </c>
      <c r="S316" s="105"/>
      <c r="T316" s="141">
        <f t="shared" si="19"/>
        <v>0</v>
      </c>
      <c r="U316" s="133" t="str">
        <f>IF(1=1,IF(E316="","",U305),N("S17"))</f>
        <v/>
      </c>
      <c r="V316" s="133" t="str">
        <f>IF(1=1,IF(E316="","",V305),N("T17"))</f>
        <v/>
      </c>
      <c r="W316" s="135" t="str">
        <f>IF(1=1,IF(OR(U316="",V316="",NOT(ISNUMBER(U316)),NOT(ISNUMBER(V316)),U316=0),"",V316/U316),N("U17"))</f>
        <v/>
      </c>
      <c r="X316" s="136" t="str">
        <f>IF(1=1,IF(OR(W316="",NOT(ISNUMBER(F316))),"",F316*W316*IFERROR(INDEX(D384:D428,MATCH(AE316,B384:B428,0)),1)),N("V7"))</f>
        <v/>
      </c>
      <c r="Y316" s="137" t="str">
        <f>IF(1=1,IF(F316="","",IF(G316="","",IFERROR(INDEX(E384:E428,MATCH(AE316,B384:B428,0)),G316&amp;""))),N("W6"))</f>
        <v/>
      </c>
      <c r="Z316" s="142" t="str">
        <f>IF(1=1,IF(X316="","",IF(AND(ISNUMBER(X316),X316&lt;1,Y316="kg"),MAX(1,ROUND(X316*1000,0)),IF(AND(ISNUMBER(X316),X316&lt;1,Y316="L"),MAX(1,ROUND(X316*100,0)),ROUND(X316,3)))),N("X17"))</f>
        <v/>
      </c>
      <c r="AA316" s="143" t="str">
        <f>IF(1=1,IF(X316="","",IF(AND(ISNUMBER(X316),X316&lt;1,Y316="kg"),"g",IF(AND(ISNUMBER(X316),X316&lt;1,Y316="L"),"cl",Y316))),N("Y17"))</f>
        <v/>
      </c>
      <c r="AB316" s="123" t="str">
        <f>IF(1=1,IF(E316="","",IF(F316="","A CONTROLER",IF(NOT(ISNUMBER(F316)),"TEXTE",IF(OR(W316="",W316&lt;=0),"COMMANDE COUVERTS INCOMPLETE",IF(G316="","UNITE MANQUANTE",IF(COUNTIF(B384:B428,AE316)=0,"UNITE A CONTROLER","OK")))))),N("Z6"))</f>
        <v/>
      </c>
      <c r="AD316" s="144" t="str">
        <f>IF(1=1,IF(E316="","",AD305),N("AB17"))</f>
        <v/>
      </c>
      <c r="AE316" s="125" t="str">
        <f>IF(1=1,IF(G316="","",UPPER(TRIM(SUBSTITUTE(SUBSTITUTE(G316&amp;"",CHAR(160)," ")," "," ")))),N("AC17"))</f>
        <v/>
      </c>
      <c r="AG316" s="5" t="s">
        <v>225</v>
      </c>
    </row>
    <row r="317" spans="1:33" ht="15.75" x14ac:dyDescent="0.25">
      <c r="A317" s="126" t="str">
        <f>IF(1=1,IF(E317="","",A305),N("A18"))</f>
        <v/>
      </c>
      <c r="B317" s="127" t="str">
        <f>IF(1=1,IF(E317="","",B305),N("B18"))</f>
        <v/>
      </c>
      <c r="C317" s="127"/>
      <c r="D317" s="129" t="str">
        <f>IF(ISBLANK(E317),"",LARGE(D305:D316,1)+1)</f>
        <v/>
      </c>
      <c r="E317" s="130"/>
      <c r="F317" s="131"/>
      <c r="G317" s="170"/>
      <c r="H317" s="105"/>
      <c r="I317" s="132" t="str">
        <f>IF(1=1,IF(E317="","",I305),N("H18"))</f>
        <v/>
      </c>
      <c r="J317" s="133" t="str">
        <f>IF(1=1,IF(E317="","",J305),N("I18"))</f>
        <v/>
      </c>
      <c r="K317" s="134" t="str">
        <f>IF(1=1,IF(E317="","",K305),N("J18"))</f>
        <v/>
      </c>
      <c r="L317" s="135" t="str">
        <f>IF(1=1,IF(OR(J317="",O317="",NOT(ISNUMBER(J317)),NOT(ISNUMBER(O317)),J317=0),"",O317/J317),N("L18"))</f>
        <v/>
      </c>
      <c r="M317" s="136" t="str">
        <f>IF(1=1,IF(OR(L317="",NOT(ISNUMBER(F317))),"",F317*L317*IFERROR(INDEX(D384:D428,MATCH(AE317,B384:B428,0)),1)),N("M13"))</f>
        <v/>
      </c>
      <c r="N317" s="137" t="str">
        <f>IF(1=1,IF(F317="","",IF(G317="","",IFERROR(INDEX(E384:E428,MATCH(AE317,B384:B428,0)),G317&amp;""))),N("N6"))</f>
        <v/>
      </c>
      <c r="O317" s="138" t="str">
        <f>IF(1=1,IF(E317="","",O305),N("K18"))</f>
        <v/>
      </c>
      <c r="P317" s="139" t="str">
        <f>IF(1=1,IF(M317="","",IF(AND(ISNUMBER(M317),M317&lt;1,N317="kg"),MAX(1,ROUND(M317*1000,0)),IF(AND(ISNUMBER(M317),M317&lt;1,N317="L"),MAX(1,ROUND(M317*100,0)),ROUND(M317,3)))),N("O18"))</f>
        <v/>
      </c>
      <c r="Q317" s="140" t="str">
        <f>IF(1=1,IF(M317="","",IF(AND(ISNUMBER(M317),M317&lt;1,N317="kg"),"g",IF(AND(ISNUMBER(M317),M317&lt;1,N317="L"),"cl",N317))),N("P18"))</f>
        <v/>
      </c>
      <c r="R317" s="161" t="str">
        <f>IF(1=1,IF(E317="","",IF(F317="","A CONTROLER",IF(NOT(ISNUMBER(F317)),"TEXTE",IF(OR(L317="",L317&lt;=0),"COMMANDE PRINCIPALE INCOMPLETE",IF(G317="","UNITE MANQUANTE",IF(COUNTIF(B384:B428,AE317)=0,"UNITE A CONTROLER","OK")))))),N("Q9"))</f>
        <v/>
      </c>
      <c r="S317" s="105"/>
      <c r="T317" s="141">
        <f t="shared" si="19"/>
        <v>0</v>
      </c>
      <c r="U317" s="133" t="str">
        <f>IF(1=1,IF(E317="","",U305),N("S18"))</f>
        <v/>
      </c>
      <c r="V317" s="133" t="str">
        <f>IF(1=1,IF(E317="","",V305),N("T18"))</f>
        <v/>
      </c>
      <c r="W317" s="135" t="str">
        <f>IF(1=1,IF(OR(U317="",V317="",NOT(ISNUMBER(U317)),NOT(ISNUMBER(V317)),U317=0),"",V317/U317),N("U18"))</f>
        <v/>
      </c>
      <c r="X317" s="136" t="str">
        <f>IF(1=1,IF(OR(W317="",NOT(ISNUMBER(F317))),"",F317*W317*IFERROR(INDEX(D384:D428,MATCH(AE317,B384:B428,0)),1)),N("V7"))</f>
        <v/>
      </c>
      <c r="Y317" s="137" t="str">
        <f>IF(1=1,IF(F317="","",IF(G317="","",IFERROR(INDEX(E384:E428,MATCH(AE317,B384:B428,0)),G317&amp;""))),N("W6"))</f>
        <v/>
      </c>
      <c r="Z317" s="142" t="str">
        <f>IF(1=1,IF(X317="","",IF(AND(ISNUMBER(X317),X317&lt;1,Y317="kg"),MAX(1,ROUND(X317*1000,0)),IF(AND(ISNUMBER(X317),X317&lt;1,Y317="L"),MAX(1,ROUND(X317*100,0)),ROUND(X317,3)))),N("X18"))</f>
        <v/>
      </c>
      <c r="AA317" s="143" t="str">
        <f>IF(1=1,IF(X317="","",IF(AND(ISNUMBER(X317),X317&lt;1,Y317="kg"),"g",IF(AND(ISNUMBER(X317),X317&lt;1,Y317="L"),"cl",Y317))),N("Y18"))</f>
        <v/>
      </c>
      <c r="AB317" s="123" t="str">
        <f>IF(1=1,IF(E317="","",IF(F317="","A CONTROLER",IF(NOT(ISNUMBER(F317)),"TEXTE",IF(OR(W317="",W317&lt;=0),"COMMANDE COUVERTS INCOMPLETE",IF(G317="","UNITE MANQUANTE",IF(COUNTIF(B384:B428,AE317)=0,"UNITE A CONTROLER","OK")))))),N("Z6"))</f>
        <v/>
      </c>
      <c r="AD317" s="144" t="str">
        <f>IF(1=1,IF(E317="","",AD305),N("AB18"))</f>
        <v/>
      </c>
      <c r="AE317" s="125" t="str">
        <f>IF(1=1,IF(G317="","",UPPER(TRIM(SUBSTITUTE(SUBSTITUTE(G317&amp;"",CHAR(160)," ")," "," ")))),N("AC18"))</f>
        <v/>
      </c>
      <c r="AG317" s="5" t="s">
        <v>36</v>
      </c>
    </row>
    <row r="318" spans="1:33" ht="15.75" x14ac:dyDescent="0.25">
      <c r="A318" s="126" t="str">
        <f>IF(1=1,IF(E318="","",A305),N("A19"))</f>
        <v/>
      </c>
      <c r="B318" s="127" t="str">
        <f>IF(1=1,IF(E318="","",B305),N("B19"))</f>
        <v/>
      </c>
      <c r="C318" s="127"/>
      <c r="D318" s="129" t="str">
        <f>IF(ISBLANK(E318),"",LARGE(D305:D317,1)+1)</f>
        <v/>
      </c>
      <c r="E318" s="130"/>
      <c r="F318" s="131"/>
      <c r="G318" s="170"/>
      <c r="H318" s="105"/>
      <c r="I318" s="132" t="str">
        <f>IF(1=1,IF(E318="","",I305),N("H19"))</f>
        <v/>
      </c>
      <c r="J318" s="133" t="str">
        <f>IF(1=1,IF(E318="","",J305),N("I19"))</f>
        <v/>
      </c>
      <c r="K318" s="134" t="str">
        <f>IF(1=1,IF(E318="","",K305),N("J19"))</f>
        <v/>
      </c>
      <c r="L318" s="135" t="str">
        <f>IF(1=1,IF(OR(J318="",O318="",NOT(ISNUMBER(J318)),NOT(ISNUMBER(O318)),J318=0),"",O318/J318),N("L19"))</f>
        <v/>
      </c>
      <c r="M318" s="136" t="str">
        <f>IF(1=1,IF(OR(L318="",NOT(ISNUMBER(F318))),"",F318*L318*IFERROR(INDEX(D384:D428,MATCH(AE318,B384:B428,0)),1)),N("M13"))</f>
        <v/>
      </c>
      <c r="N318" s="137" t="str">
        <f>IF(1=1,IF(F318="","",IF(G318="","",IFERROR(INDEX(E384:E428,MATCH(AE318,B384:B428,0)),G318&amp;""))),N("N6"))</f>
        <v/>
      </c>
      <c r="O318" s="138" t="str">
        <f>IF(1=1,IF(E318="","",O305),N("K19"))</f>
        <v/>
      </c>
      <c r="P318" s="139" t="str">
        <f>IF(1=1,IF(M318="","",IF(AND(ISNUMBER(M318),M318&lt;1,N318="kg"),MAX(1,ROUND(M318*1000,0)),IF(AND(ISNUMBER(M318),M318&lt;1,N318="L"),MAX(1,ROUND(M318*100,0)),ROUND(M318,3)))),N("O19"))</f>
        <v/>
      </c>
      <c r="Q318" s="140" t="str">
        <f>IF(1=1,IF(M318="","",IF(AND(ISNUMBER(M318),M318&lt;1,N318="kg"),"g",IF(AND(ISNUMBER(M318),M318&lt;1,N318="L"),"cl",N318))),N("P19"))</f>
        <v/>
      </c>
      <c r="R318" s="161" t="str">
        <f>IF(1=1,IF(E318="","",IF(F318="","A CONTROLER",IF(NOT(ISNUMBER(F318)),"TEXTE",IF(OR(L318="",L318&lt;=0),"COMMANDE PRINCIPALE INCOMPLETE",IF(G318="","UNITE MANQUANTE",IF(COUNTIF(B384:B428,AE318)=0,"UNITE A CONTROLER","OK")))))),N("Q9"))</f>
        <v/>
      </c>
      <c r="S318" s="105"/>
      <c r="T318" s="141">
        <f t="shared" si="19"/>
        <v>0</v>
      </c>
      <c r="U318" s="133" t="str">
        <f>IF(1=1,IF(E318="","",U305),N("S19"))</f>
        <v/>
      </c>
      <c r="V318" s="133" t="str">
        <f>IF(1=1,IF(E318="","",V305),N("T19"))</f>
        <v/>
      </c>
      <c r="W318" s="135" t="str">
        <f>IF(1=1,IF(OR(U318="",V318="",NOT(ISNUMBER(U318)),NOT(ISNUMBER(V318)),U318=0),"",V318/U318),N("U19"))</f>
        <v/>
      </c>
      <c r="X318" s="136" t="str">
        <f>IF(1=1,IF(OR(W318="",NOT(ISNUMBER(F318))),"",F318*W318*IFERROR(INDEX(D384:D428,MATCH(AE318,B384:B428,0)),1)),N("V7"))</f>
        <v/>
      </c>
      <c r="Y318" s="137" t="str">
        <f>IF(1=1,IF(F318="","",IF(G318="","",IFERROR(INDEX(E384:E428,MATCH(AE318,B384:B428,0)),G318&amp;""))),N("W6"))</f>
        <v/>
      </c>
      <c r="Z318" s="142" t="str">
        <f>IF(1=1,IF(X318="","",IF(AND(ISNUMBER(X318),X318&lt;1,Y318="kg"),MAX(1,ROUND(X318*1000,0)),IF(AND(ISNUMBER(X318),X318&lt;1,Y318="L"),MAX(1,ROUND(X318*100,0)),ROUND(X318,3)))),N("X19"))</f>
        <v/>
      </c>
      <c r="AA318" s="143" t="str">
        <f>IF(1=1,IF(X318="","",IF(AND(ISNUMBER(X318),X318&lt;1,Y318="kg"),"g",IF(AND(ISNUMBER(X318),X318&lt;1,Y318="L"),"cl",Y318))),N("Y19"))</f>
        <v/>
      </c>
      <c r="AB318" s="123" t="str">
        <f>IF(1=1,IF(E318="","",IF(F318="","A CONTROLER",IF(NOT(ISNUMBER(F318)),"TEXTE",IF(OR(W318="",W318&lt;=0),"COMMANDE COUVERTS INCOMPLETE",IF(G318="","UNITE MANQUANTE",IF(COUNTIF(B384:B428,AE318)=0,"UNITE A CONTROLER","OK")))))),N("Z6"))</f>
        <v/>
      </c>
      <c r="AD318" s="144" t="str">
        <f>IF(1=1,IF(E318="","",AD305),N("AB19"))</f>
        <v/>
      </c>
      <c r="AE318" s="125" t="str">
        <f>IF(1=1,IF(G318="","",UPPER(TRIM(SUBSTITUTE(SUBSTITUTE(G318&amp;"",CHAR(160)," ")," "," ")))),N("AC19"))</f>
        <v/>
      </c>
      <c r="AG318" s="5" t="s">
        <v>37</v>
      </c>
    </row>
    <row r="319" spans="1:33" ht="15.75" x14ac:dyDescent="0.25">
      <c r="A319" s="126" t="str">
        <f>IF(1=1,IF(E319="","",A305),N("A20"))</f>
        <v/>
      </c>
      <c r="B319" s="127" t="str">
        <f>IF(1=1,IF(E319="","",B305),N("B20"))</f>
        <v/>
      </c>
      <c r="C319" s="127"/>
      <c r="D319" s="129" t="str">
        <f>IF(ISBLANK(E319),"",LARGE(D305:D318,1)+1)</f>
        <v/>
      </c>
      <c r="E319" s="130"/>
      <c r="F319" s="131"/>
      <c r="G319" s="170"/>
      <c r="H319" s="105"/>
      <c r="I319" s="132" t="str">
        <f>IF(1=1,IF(E319="","",I305),N("H20"))</f>
        <v/>
      </c>
      <c r="J319" s="133" t="str">
        <f>IF(1=1,IF(E319="","",J305),N("I20"))</f>
        <v/>
      </c>
      <c r="K319" s="134" t="str">
        <f>IF(1=1,IF(E319="","",K305),N("J20"))</f>
        <v/>
      </c>
      <c r="L319" s="135" t="str">
        <f>IF(1=1,IF(OR(J319="",O319="",NOT(ISNUMBER(J319)),NOT(ISNUMBER(O319)),J319=0),"",O319/J319),N("L20"))</f>
        <v/>
      </c>
      <c r="M319" s="136" t="str">
        <f>IF(1=1,IF(OR(L319="",NOT(ISNUMBER(F319))),"",F319*L319*IFERROR(INDEX(D384:D428,MATCH(AE319,B384:B428,0)),1)),N("M13"))</f>
        <v/>
      </c>
      <c r="N319" s="137" t="str">
        <f>IF(1=1,IF(F319="","",IF(G319="","",IFERROR(INDEX(E384:E428,MATCH(AE319,B384:B428,0)),G319&amp;""))),N("N6"))</f>
        <v/>
      </c>
      <c r="O319" s="138" t="str">
        <f>IF(1=1,IF(E319="","",O305),N("K20"))</f>
        <v/>
      </c>
      <c r="P319" s="139" t="str">
        <f>IF(1=1,IF(M319="","",IF(AND(ISNUMBER(M319),M319&lt;1,N319="kg"),MAX(1,ROUND(M319*1000,0)),IF(AND(ISNUMBER(M319),M319&lt;1,N319="L"),MAX(1,ROUND(M319*100,0)),ROUND(M319,3)))),N("O20"))</f>
        <v/>
      </c>
      <c r="Q319" s="140" t="str">
        <f>IF(1=1,IF(M319="","",IF(AND(ISNUMBER(M319),M319&lt;1,N319="kg"),"g",IF(AND(ISNUMBER(M319),M319&lt;1,N319="L"),"cl",N319))),N("P20"))</f>
        <v/>
      </c>
      <c r="R319" s="161" t="str">
        <f>IF(1=1,IF(E319="","",IF(F319="","A CONTROLER",IF(NOT(ISNUMBER(F319)),"TEXTE",IF(OR(L319="",L319&lt;=0),"COMMANDE PRINCIPALE INCOMPLETE",IF(G319="","UNITE MANQUANTE",IF(COUNTIF(B384:B428,AE319)=0,"UNITE A CONTROLER","OK")))))),N("Q9"))</f>
        <v/>
      </c>
      <c r="S319" s="105"/>
      <c r="T319" s="141">
        <f t="shared" si="19"/>
        <v>0</v>
      </c>
      <c r="U319" s="133" t="str">
        <f>IF(1=1,IF(E319="","",U305),N("S20"))</f>
        <v/>
      </c>
      <c r="V319" s="133" t="str">
        <f>IF(1=1,IF(E319="","",V305),N("T20"))</f>
        <v/>
      </c>
      <c r="W319" s="135" t="str">
        <f>IF(1=1,IF(OR(U319="",V319="",NOT(ISNUMBER(U319)),NOT(ISNUMBER(V319)),U319=0),"",V319/U319),N("U20"))</f>
        <v/>
      </c>
      <c r="X319" s="136" t="str">
        <f>IF(1=1,IF(OR(W319="",NOT(ISNUMBER(F319))),"",F319*W319*IFERROR(INDEX(D384:D428,MATCH(AE319,B384:B428,0)),1)),N("V7"))</f>
        <v/>
      </c>
      <c r="Y319" s="137" t="str">
        <f>IF(1=1,IF(F319="","",IF(G319="","",IFERROR(INDEX(E384:E428,MATCH(AE319,B384:B428,0)),G319&amp;""))),N("W6"))</f>
        <v/>
      </c>
      <c r="Z319" s="142" t="str">
        <f>IF(1=1,IF(X319="","",IF(AND(ISNUMBER(X319),X319&lt;1,Y319="kg"),MAX(1,ROUND(X319*1000,0)),IF(AND(ISNUMBER(X319),X319&lt;1,Y319="L"),MAX(1,ROUND(X319*100,0)),ROUND(X319,3)))),N("X20"))</f>
        <v/>
      </c>
      <c r="AA319" s="143" t="str">
        <f>IF(1=1,IF(X319="","",IF(AND(ISNUMBER(X319),X319&lt;1,Y319="kg"),"g",IF(AND(ISNUMBER(X319),X319&lt;1,Y319="L"),"cl",Y319))),N("Y20"))</f>
        <v/>
      </c>
      <c r="AB319" s="123" t="str">
        <f>IF(1=1,IF(E319="","",IF(F319="","A CONTROLER",IF(NOT(ISNUMBER(F319)),"TEXTE",IF(OR(W319="",W319&lt;=0),"COMMANDE COUVERTS INCOMPLETE",IF(G319="","UNITE MANQUANTE",IF(COUNTIF(B384:B428,AE319)=0,"UNITE A CONTROLER","OK")))))),N("Z6"))</f>
        <v/>
      </c>
      <c r="AD319" s="144" t="str">
        <f>IF(1=1,IF(E319="","",AD305),N("AB20"))</f>
        <v/>
      </c>
      <c r="AE319" s="125" t="str">
        <f>IF(1=1,IF(G319="","",UPPER(TRIM(SUBSTITUTE(SUBSTITUTE(G319&amp;"",CHAR(160)," ")," "," ")))),N("AC20"))</f>
        <v/>
      </c>
      <c r="AG319" s="4" t="s">
        <v>38</v>
      </c>
    </row>
    <row r="320" spans="1:33" ht="15.75" x14ac:dyDescent="0.25">
      <c r="A320" s="126" t="str">
        <f>IF(1=1,IF(E320="","",A305),N("A21"))</f>
        <v/>
      </c>
      <c r="B320" s="127" t="str">
        <f>IF(1=1,IF(E320="","",B305),N("B21"))</f>
        <v/>
      </c>
      <c r="C320" s="127"/>
      <c r="D320" s="129" t="str">
        <f>IF(ISBLANK(E320),"",LARGE(D305:D319,1)+1)</f>
        <v/>
      </c>
      <c r="E320" s="130"/>
      <c r="F320" s="131"/>
      <c r="G320" s="170"/>
      <c r="H320" s="105"/>
      <c r="I320" s="132" t="str">
        <f>IF(1=1,IF(E320="","",I305),N("H21"))</f>
        <v/>
      </c>
      <c r="J320" s="133" t="str">
        <f>IF(1=1,IF(E320="","",J305),N("I21"))</f>
        <v/>
      </c>
      <c r="K320" s="134" t="str">
        <f>IF(1=1,IF(E320="","",K305),N("J21"))</f>
        <v/>
      </c>
      <c r="L320" s="135" t="str">
        <f>IF(1=1,IF(OR(J320="",O320="",NOT(ISNUMBER(J320)),NOT(ISNUMBER(O320)),J320=0),"",O320/J320),N("L21"))</f>
        <v/>
      </c>
      <c r="M320" s="136" t="str">
        <f>IF(1=1,IF(OR(L320="",NOT(ISNUMBER(F320))),"",F320*L320*IFERROR(INDEX(D384:D428,MATCH(AE320,B384:B428,0)),1)),N("M13"))</f>
        <v/>
      </c>
      <c r="N320" s="137" t="str">
        <f>IF(1=1,IF(F320="","",IF(G320="","",IFERROR(INDEX(E384:E428,MATCH(AE320,B384:B428,0)),G320&amp;""))),N("N6"))</f>
        <v/>
      </c>
      <c r="O320" s="138" t="str">
        <f>IF(1=1,IF(E320="","",O305),N("K21"))</f>
        <v/>
      </c>
      <c r="P320" s="139" t="str">
        <f>IF(1=1,IF(M320="","",IF(AND(ISNUMBER(M320),M320&lt;1,N320="kg"),MAX(1,ROUND(M320*1000,0)),IF(AND(ISNUMBER(M320),M320&lt;1,N320="L"),MAX(1,ROUND(M320*100,0)),ROUND(M320,3)))),N("O21"))</f>
        <v/>
      </c>
      <c r="Q320" s="140" t="str">
        <f>IF(1=1,IF(M320="","",IF(AND(ISNUMBER(M320),M320&lt;1,N320="kg"),"g",IF(AND(ISNUMBER(M320),M320&lt;1,N320="L"),"cl",N320))),N("P21"))</f>
        <v/>
      </c>
      <c r="R320" s="161" t="str">
        <f>IF(1=1,IF(E320="","",IF(F320="","A CONTROLER",IF(NOT(ISNUMBER(F320)),"TEXTE",IF(OR(L320="",L320&lt;=0),"COMMANDE PRINCIPALE INCOMPLETE",IF(G320="","UNITE MANQUANTE",IF(COUNTIF(B384:B428,AE320)=0,"UNITE A CONTROLER","OK")))))),N("Q9"))</f>
        <v/>
      </c>
      <c r="S320" s="105"/>
      <c r="T320" s="141">
        <f t="shared" si="19"/>
        <v>0</v>
      </c>
      <c r="U320" s="133" t="str">
        <f>IF(1=1,IF(E320="","",U305),N("S21"))</f>
        <v/>
      </c>
      <c r="V320" s="133" t="str">
        <f>IF(1=1,IF(E320="","",V305),N("T21"))</f>
        <v/>
      </c>
      <c r="W320" s="135" t="str">
        <f>IF(1=1,IF(OR(U320="",V320="",NOT(ISNUMBER(U320)),NOT(ISNUMBER(V320)),U320=0),"",V320/U320),N("U21"))</f>
        <v/>
      </c>
      <c r="X320" s="136" t="str">
        <f>IF(1=1,IF(OR(W320="",NOT(ISNUMBER(F320))),"",F320*W320*IFERROR(INDEX(D384:D428,MATCH(AE320,B384:B428,0)),1)),N("V7"))</f>
        <v/>
      </c>
      <c r="Y320" s="137" t="str">
        <f>IF(1=1,IF(F320="","",IF(G320="","",IFERROR(INDEX(E384:E428,MATCH(AE320,B384:B428,0)),G320&amp;""))),N("W6"))</f>
        <v/>
      </c>
      <c r="Z320" s="142" t="str">
        <f>IF(1=1,IF(X320="","",IF(AND(ISNUMBER(X320),X320&lt;1,Y320="kg"),MAX(1,ROUND(X320*1000,0)),IF(AND(ISNUMBER(X320),X320&lt;1,Y320="L"),MAX(1,ROUND(X320*100,0)),ROUND(X320,3)))),N("X21"))</f>
        <v/>
      </c>
      <c r="AA320" s="143" t="str">
        <f>IF(1=1,IF(X320="","",IF(AND(ISNUMBER(X320),X320&lt;1,Y320="kg"),"g",IF(AND(ISNUMBER(X320),X320&lt;1,Y320="L"),"cl",Y320))),N("Y21"))</f>
        <v/>
      </c>
      <c r="AB320" s="123" t="str">
        <f>IF(1=1,IF(E320="","",IF(F320="","A CONTROLER",IF(NOT(ISNUMBER(F320)),"TEXTE",IF(OR(W320="",W320&lt;=0),"COMMANDE COUVERTS INCOMPLETE",IF(G320="","UNITE MANQUANTE",IF(COUNTIF(B384:B428,AE320)=0,"UNITE A CONTROLER","OK")))))),N("Z6"))</f>
        <v/>
      </c>
      <c r="AD320" s="144" t="str">
        <f>IF(1=1,IF(E320="","",AD305),N("AB21"))</f>
        <v/>
      </c>
      <c r="AE320" s="125" t="str">
        <f>IF(1=1,IF(G320="","",UPPER(TRIM(SUBSTITUTE(SUBSTITUTE(G320&amp;"",CHAR(160)," ")," "," ")))),N("AC21"))</f>
        <v/>
      </c>
      <c r="AG320" s="4" t="s">
        <v>39</v>
      </c>
    </row>
    <row r="321" spans="1:33" ht="15.75" x14ac:dyDescent="0.25">
      <c r="A321" s="126" t="str">
        <f>IF(1=1,IF(E321="","",A305),N("A22"))</f>
        <v/>
      </c>
      <c r="B321" s="127" t="str">
        <f>IF(1=1,IF(E321="","",B305),N("B22"))</f>
        <v/>
      </c>
      <c r="C321" s="127"/>
      <c r="D321" s="129" t="str">
        <f>IF(ISBLANK(E321),"",LARGE(D305:D320,1)+1)</f>
        <v/>
      </c>
      <c r="E321" s="130"/>
      <c r="F321" s="131"/>
      <c r="G321" s="170"/>
      <c r="H321" s="105"/>
      <c r="I321" s="132" t="str">
        <f>IF(1=1,IF(E321="","",I305),N("H22"))</f>
        <v/>
      </c>
      <c r="J321" s="133" t="str">
        <f>IF(1=1,IF(E321="","",J305),N("I22"))</f>
        <v/>
      </c>
      <c r="K321" s="134" t="str">
        <f>IF(1=1,IF(E321="","",K305),N("J22"))</f>
        <v/>
      </c>
      <c r="L321" s="135" t="str">
        <f>IF(1=1,IF(OR(J321="",O321="",NOT(ISNUMBER(J321)),NOT(ISNUMBER(O321)),J321=0),"",O321/J321),N("L22"))</f>
        <v/>
      </c>
      <c r="M321" s="136" t="str">
        <f>IF(1=1,IF(OR(L321="",NOT(ISNUMBER(F321))),"",F321*L321*IFERROR(INDEX(D384:D428,MATCH(AE321,B384:B428,0)),1)),N("M13"))</f>
        <v/>
      </c>
      <c r="N321" s="137" t="str">
        <f>IF(1=1,IF(F321="","",IF(G321="","",IFERROR(INDEX(E384:E428,MATCH(AE321,B384:B428,0)),G321&amp;""))),N("N6"))</f>
        <v/>
      </c>
      <c r="O321" s="138" t="str">
        <f>IF(1=1,IF(E321="","",O305),N("K22"))</f>
        <v/>
      </c>
      <c r="P321" s="139" t="str">
        <f>IF(1=1,IF(M321="","",IF(AND(ISNUMBER(M321),M321&lt;1,N321="kg"),MAX(1,ROUND(M321*1000,0)),IF(AND(ISNUMBER(M321),M321&lt;1,N321="L"),MAX(1,ROUND(M321*100,0)),ROUND(M321,3)))),N("O22"))</f>
        <v/>
      </c>
      <c r="Q321" s="140" t="str">
        <f>IF(1=1,IF(M321="","",IF(AND(ISNUMBER(M321),M321&lt;1,N321="kg"),"g",IF(AND(ISNUMBER(M321),M321&lt;1,N321="L"),"cl",N321))),N("P22"))</f>
        <v/>
      </c>
      <c r="R321" s="161" t="str">
        <f>IF(1=1,IF(E321="","",IF(F321="","A CONTROLER",IF(NOT(ISNUMBER(F321)),"TEXTE",IF(OR(L321="",L321&lt;=0),"COMMANDE PRINCIPALE INCOMPLETE",IF(G321="","UNITE MANQUANTE",IF(COUNTIF(B384:B428,AE321)=0,"UNITE A CONTROLER","OK")))))),N("Q9"))</f>
        <v/>
      </c>
      <c r="S321" s="105"/>
      <c r="T321" s="141">
        <f t="shared" si="19"/>
        <v>0</v>
      </c>
      <c r="U321" s="133" t="str">
        <f>IF(1=1,IF(E321="","",U305),N("S22"))</f>
        <v/>
      </c>
      <c r="V321" s="133" t="str">
        <f>IF(1=1,IF(E321="","",V305),N("T22"))</f>
        <v/>
      </c>
      <c r="W321" s="135" t="str">
        <f>IF(1=1,IF(OR(U321="",V321="",NOT(ISNUMBER(U321)),NOT(ISNUMBER(V321)),U321=0),"",V321/U321),N("U22"))</f>
        <v/>
      </c>
      <c r="X321" s="136" t="str">
        <f>IF(1=1,IF(OR(W321="",NOT(ISNUMBER(F321))),"",F321*W321*IFERROR(INDEX(D384:D428,MATCH(AE321,B384:B428,0)),1)),N("V7"))</f>
        <v/>
      </c>
      <c r="Y321" s="137" t="str">
        <f>IF(1=1,IF(F321="","",IF(G321="","",IFERROR(INDEX(E384:E428,MATCH(AE321,B384:B428,0)),G321&amp;""))),N("W6"))</f>
        <v/>
      </c>
      <c r="Z321" s="142" t="str">
        <f>IF(1=1,IF(X321="","",IF(AND(ISNUMBER(X321),X321&lt;1,Y321="kg"),MAX(1,ROUND(X321*1000,0)),IF(AND(ISNUMBER(X321),X321&lt;1,Y321="L"),MAX(1,ROUND(X321*100,0)),ROUND(X321,3)))),N("X22"))</f>
        <v/>
      </c>
      <c r="AA321" s="143" t="str">
        <f>IF(1=1,IF(X321="","",IF(AND(ISNUMBER(X321),X321&lt;1,Y321="kg"),"g",IF(AND(ISNUMBER(X321),X321&lt;1,Y321="L"),"cl",Y321))),N("Y22"))</f>
        <v/>
      </c>
      <c r="AB321" s="123" t="str">
        <f>IF(1=1,IF(E321="","",IF(F321="","A CONTROLER",IF(NOT(ISNUMBER(F321)),"TEXTE",IF(OR(W321="",W321&lt;=0),"COMMANDE COUVERTS INCOMPLETE",IF(G321="","UNITE MANQUANTE",IF(COUNTIF(B384:B428,AE321)=0,"UNITE A CONTROLER","OK")))))),N("Z6"))</f>
        <v/>
      </c>
      <c r="AD321" s="144" t="str">
        <f>IF(1=1,IF(E321="","",AD305),N("AB22"))</f>
        <v/>
      </c>
      <c r="AE321" s="125" t="str">
        <f>IF(1=1,IF(G321="","",UPPER(TRIM(SUBSTITUTE(SUBSTITUTE(G321&amp;"",CHAR(160)," ")," "," ")))),N("AC22"))</f>
        <v/>
      </c>
      <c r="AG321" s="4" t="s">
        <v>40</v>
      </c>
    </row>
    <row r="322" spans="1:33" ht="15.75" x14ac:dyDescent="0.25">
      <c r="A322" s="126" t="str">
        <f>IF(1=1,IF(E322="","",A305),N("A23"))</f>
        <v/>
      </c>
      <c r="B322" s="127" t="str">
        <f>IF(1=1,IF(E322="","",B305),N("B23"))</f>
        <v/>
      </c>
      <c r="C322" s="127"/>
      <c r="D322" s="129" t="str">
        <f>IF(ISBLANK(E322),"",LARGE(D305:D321,1)+1)</f>
        <v/>
      </c>
      <c r="E322" s="130"/>
      <c r="F322" s="131"/>
      <c r="G322" s="170"/>
      <c r="H322" s="105"/>
      <c r="I322" s="132" t="str">
        <f>IF(1=1,IF(E322="","",I305),N("H23"))</f>
        <v/>
      </c>
      <c r="J322" s="133" t="str">
        <f>IF(1=1,IF(E322="","",J305),N("I23"))</f>
        <v/>
      </c>
      <c r="K322" s="134" t="str">
        <f>IF(1=1,IF(E322="","",K305),N("J23"))</f>
        <v/>
      </c>
      <c r="L322" s="135" t="str">
        <f>IF(1=1,IF(OR(J322="",O322="",NOT(ISNUMBER(J322)),NOT(ISNUMBER(O322)),J322=0),"",O322/J322),N("L23"))</f>
        <v/>
      </c>
      <c r="M322" s="136" t="str">
        <f>IF(1=1,IF(OR(L322="",NOT(ISNUMBER(F322))),"",F322*L322*IFERROR(INDEX(D384:D428,MATCH(AE322,B384:B428,0)),1)),N("M13"))</f>
        <v/>
      </c>
      <c r="N322" s="137" t="str">
        <f>IF(1=1,IF(F322="","",IF(G322="","",IFERROR(INDEX(E384:E428,MATCH(AE322,B384:B428,0)),G322&amp;""))),N("N6"))</f>
        <v/>
      </c>
      <c r="O322" s="138" t="str">
        <f>IF(1=1,IF(E322="","",O305),N("K23"))</f>
        <v/>
      </c>
      <c r="P322" s="139" t="str">
        <f>IF(1=1,IF(M322="","",IF(AND(ISNUMBER(M322),M322&lt;1,N322="kg"),MAX(1,ROUND(M322*1000,0)),IF(AND(ISNUMBER(M322),M322&lt;1,N322="L"),MAX(1,ROUND(M322*100,0)),ROUND(M322,3)))),N("O23"))</f>
        <v/>
      </c>
      <c r="Q322" s="140" t="str">
        <f>IF(1=1,IF(M322="","",IF(AND(ISNUMBER(M322),M322&lt;1,N322="kg"),"g",IF(AND(ISNUMBER(M322),M322&lt;1,N322="L"),"cl",N322))),N("P23"))</f>
        <v/>
      </c>
      <c r="R322" s="161" t="str">
        <f>IF(1=1,IF(E322="","",IF(F322="","A CONTROLER",IF(NOT(ISNUMBER(F322)),"TEXTE",IF(OR(L322="",L322&lt;=0),"COMMANDE PRINCIPALE INCOMPLETE",IF(G322="","UNITE MANQUANTE",IF(COUNTIF(B384:B428,AE322)=0,"UNITE A CONTROLER","OK")))))),N("Q9"))</f>
        <v/>
      </c>
      <c r="S322" s="105"/>
      <c r="T322" s="141">
        <f t="shared" si="19"/>
        <v>0</v>
      </c>
      <c r="U322" s="133" t="str">
        <f>IF(1=1,IF(E322="","",U305),N("S23"))</f>
        <v/>
      </c>
      <c r="V322" s="133" t="str">
        <f>IF(1=1,IF(E322="","",V305),N("T23"))</f>
        <v/>
      </c>
      <c r="W322" s="135" t="str">
        <f>IF(1=1,IF(OR(U322="",V322="",NOT(ISNUMBER(U322)),NOT(ISNUMBER(V322)),U322=0),"",V322/U322),N("U23"))</f>
        <v/>
      </c>
      <c r="X322" s="136" t="str">
        <f>IF(1=1,IF(OR(W322="",NOT(ISNUMBER(F322))),"",F322*W322*IFERROR(INDEX(D384:D428,MATCH(AE322,B384:B428,0)),1)),N("V7"))</f>
        <v/>
      </c>
      <c r="Y322" s="137" t="str">
        <f>IF(1=1,IF(F322="","",IF(G322="","",IFERROR(INDEX(E384:E428,MATCH(AE322,B384:B428,0)),G322&amp;""))),N("W6"))</f>
        <v/>
      </c>
      <c r="Z322" s="142" t="str">
        <f>IF(1=1,IF(X322="","",IF(AND(ISNUMBER(X322),X322&lt;1,Y322="kg"),MAX(1,ROUND(X322*1000,0)),IF(AND(ISNUMBER(X322),X322&lt;1,Y322="L"),MAX(1,ROUND(X322*100,0)),ROUND(X322,3)))),N("X23"))</f>
        <v/>
      </c>
      <c r="AA322" s="143" t="str">
        <f>IF(1=1,IF(X322="","",IF(AND(ISNUMBER(X322),X322&lt;1,Y322="kg"),"g",IF(AND(ISNUMBER(X322),X322&lt;1,Y322="L"),"cl",Y322))),N("Y23"))</f>
        <v/>
      </c>
      <c r="AB322" s="123" t="str">
        <f>IF(1=1,IF(E322="","",IF(F322="","A CONTROLER",IF(NOT(ISNUMBER(F322)),"TEXTE",IF(OR(W322="",W322&lt;=0),"COMMANDE COUVERTS INCOMPLETE",IF(G322="","UNITE MANQUANTE",IF(COUNTIF(B384:B428,AE322)=0,"UNITE A CONTROLER","OK")))))),N("Z6"))</f>
        <v/>
      </c>
      <c r="AD322" s="144" t="str">
        <f>IF(1=1,IF(E322="","",AD305),N("AB23"))</f>
        <v/>
      </c>
      <c r="AE322" s="125" t="str">
        <f>IF(1=1,IF(G322="","",UPPER(TRIM(SUBSTITUTE(SUBSTITUTE(G322&amp;"",CHAR(160)," ")," "," ")))),N("AC23"))</f>
        <v/>
      </c>
      <c r="AG322" s="4" t="s">
        <v>41</v>
      </c>
    </row>
    <row r="323" spans="1:33" ht="15.75" x14ac:dyDescent="0.25">
      <c r="A323" s="126" t="str">
        <f>IF(1=1,IF(E323="","",A305),N("A24"))</f>
        <v/>
      </c>
      <c r="B323" s="127" t="str">
        <f>IF(1=1,IF(E323="","",B305),N("B24"))</f>
        <v/>
      </c>
      <c r="C323" s="127"/>
      <c r="D323" s="129" t="str">
        <f>IF(ISBLANK(E323),"",LARGE(D305:D322,1)+1)</f>
        <v/>
      </c>
      <c r="E323" s="130"/>
      <c r="F323" s="131"/>
      <c r="G323" s="170"/>
      <c r="H323" s="105"/>
      <c r="I323" s="132" t="str">
        <f>IF(1=1,IF(E323="","",I305),N("H24"))</f>
        <v/>
      </c>
      <c r="J323" s="133" t="str">
        <f>IF(1=1,IF(E323="","",J305),N("I24"))</f>
        <v/>
      </c>
      <c r="K323" s="134" t="str">
        <f>IF(1=1,IF(E323="","",K305),N("J24"))</f>
        <v/>
      </c>
      <c r="L323" s="135" t="str">
        <f>IF(1=1,IF(OR(J323="",O323="",NOT(ISNUMBER(J323)),NOT(ISNUMBER(O323)),J323=0),"",O323/J323),N("L24"))</f>
        <v/>
      </c>
      <c r="M323" s="136" t="str">
        <f>IF(1=1,IF(OR(L323="",NOT(ISNUMBER(F323))),"",F323*L323*IFERROR(INDEX(D384:D428,MATCH(AE323,B384:B428,0)),1)),N("M13"))</f>
        <v/>
      </c>
      <c r="N323" s="137" t="str">
        <f>IF(1=1,IF(F323="","",IF(G323="","",IFERROR(INDEX(E384:E428,MATCH(AE323,B384:B428,0)),G323&amp;""))),N("N6"))</f>
        <v/>
      </c>
      <c r="O323" s="138" t="str">
        <f>IF(1=1,IF(E323="","",O305),N("K24"))</f>
        <v/>
      </c>
      <c r="P323" s="139" t="str">
        <f>IF(1=1,IF(M323="","",IF(AND(ISNUMBER(M323),M323&lt;1,N323="kg"),MAX(1,ROUND(M323*1000,0)),IF(AND(ISNUMBER(M323),M323&lt;1,N323="L"),MAX(1,ROUND(M323*100,0)),ROUND(M323,3)))),N("O24"))</f>
        <v/>
      </c>
      <c r="Q323" s="140" t="str">
        <f>IF(1=1,IF(M323="","",IF(AND(ISNUMBER(M323),M323&lt;1,N323="kg"),"g",IF(AND(ISNUMBER(M323),M323&lt;1,N323="L"),"cl",N323))),N("P24"))</f>
        <v/>
      </c>
      <c r="R323" s="161" t="str">
        <f>IF(1=1,IF(E323="","",IF(F323="","A CONTROLER",IF(NOT(ISNUMBER(F323)),"TEXTE",IF(OR(L323="",L323&lt;=0),"COMMANDE PRINCIPALE INCOMPLETE",IF(G323="","UNITE MANQUANTE",IF(COUNTIF(B384:B428,AE323)=0,"UNITE A CONTROLER","OK")))))),N("Q9"))</f>
        <v/>
      </c>
      <c r="S323" s="105"/>
      <c r="T323" s="141">
        <f t="shared" si="19"/>
        <v>0</v>
      </c>
      <c r="U323" s="133" t="str">
        <f>IF(1=1,IF(E323="","",U305),N("S24"))</f>
        <v/>
      </c>
      <c r="V323" s="133" t="str">
        <f>IF(1=1,IF(E323="","",V305),N("T24"))</f>
        <v/>
      </c>
      <c r="W323" s="135" t="str">
        <f>IF(1=1,IF(OR(U323="",V323="",NOT(ISNUMBER(U323)),NOT(ISNUMBER(V323)),U323=0),"",V323/U323),N("U24"))</f>
        <v/>
      </c>
      <c r="X323" s="136" t="str">
        <f>IF(1=1,IF(OR(W323="",NOT(ISNUMBER(F323))),"",F323*W323*IFERROR(INDEX(D384:D428,MATCH(AE323,B384:B428,0)),1)),N("V7"))</f>
        <v/>
      </c>
      <c r="Y323" s="137" t="str">
        <f>IF(1=1,IF(F323="","",IF(G323="","",IFERROR(INDEX(E384:E428,MATCH(AE323,B384:B428,0)),G323&amp;""))),N("W6"))</f>
        <v/>
      </c>
      <c r="Z323" s="142" t="str">
        <f>IF(1=1,IF(X323="","",IF(AND(ISNUMBER(X323),X323&lt;1,Y323="kg"),MAX(1,ROUND(X323*1000,0)),IF(AND(ISNUMBER(X323),X323&lt;1,Y323="L"),MAX(1,ROUND(X323*100,0)),ROUND(X323,3)))),N("X24"))</f>
        <v/>
      </c>
      <c r="AA323" s="143" t="str">
        <f>IF(1=1,IF(X323="","",IF(AND(ISNUMBER(X323),X323&lt;1,Y323="kg"),"g",IF(AND(ISNUMBER(X323),X323&lt;1,Y323="L"),"cl",Y323))),N("Y24"))</f>
        <v/>
      </c>
      <c r="AB323" s="123" t="str">
        <f>IF(1=1,IF(E323="","",IF(F323="","A CONTROLER",IF(NOT(ISNUMBER(F323)),"TEXTE",IF(OR(W323="",W323&lt;=0),"COMMANDE COUVERTS INCOMPLETE",IF(G323="","UNITE MANQUANTE",IF(COUNTIF(B384:B428,AE323)=0,"UNITE A CONTROLER","OK")))))),N("Z6"))</f>
        <v/>
      </c>
      <c r="AD323" s="144" t="str">
        <f>IF(1=1,IF(E323="","",AD305),N("AB24"))</f>
        <v/>
      </c>
      <c r="AE323" s="125" t="str">
        <f>IF(1=1,IF(G323="","",UPPER(TRIM(SUBSTITUTE(SUBSTITUTE(G323&amp;"",CHAR(160)," ")," "," ")))),N("AC24"))</f>
        <v/>
      </c>
      <c r="AG323" s="5" t="s">
        <v>42</v>
      </c>
    </row>
    <row r="324" spans="1:33" ht="15.75" x14ac:dyDescent="0.25">
      <c r="A324" s="126" t="str">
        <f>IF(1=1,IF(E324="","",A305),N("A25"))</f>
        <v/>
      </c>
      <c r="B324" s="127" t="str">
        <f>IF(1=1,IF(E324="","",B305),N("B25"))</f>
        <v/>
      </c>
      <c r="C324" s="127"/>
      <c r="D324" s="129" t="str">
        <f>IF(ISBLANK(E324),"",LARGE(D305:D323,1)+1)</f>
        <v/>
      </c>
      <c r="E324" s="130"/>
      <c r="F324" s="131"/>
      <c r="G324" s="170"/>
      <c r="H324" s="105"/>
      <c r="I324" s="132" t="str">
        <f>IF(1=1,IF(E324="","",I305),N("H25"))</f>
        <v/>
      </c>
      <c r="J324" s="133" t="str">
        <f>IF(1=1,IF(E324="","",J305),N("I25"))</f>
        <v/>
      </c>
      <c r="K324" s="134" t="str">
        <f>IF(1=1,IF(E324="","",K305),N("J25"))</f>
        <v/>
      </c>
      <c r="L324" s="135" t="str">
        <f>IF(1=1,IF(OR(J324="",O324="",NOT(ISNUMBER(J324)),NOT(ISNUMBER(O324)),J324=0),"",O324/J324),N("L25"))</f>
        <v/>
      </c>
      <c r="M324" s="136" t="str">
        <f>IF(1=1,IF(OR(L324="",NOT(ISNUMBER(F324))),"",F324*L324*IFERROR(INDEX(D384:D428,MATCH(AE324,B384:B428,0)),1)),N("M13"))</f>
        <v/>
      </c>
      <c r="N324" s="137" t="str">
        <f>IF(1=1,IF(F324="","",IF(G324="","",IFERROR(INDEX(E384:E428,MATCH(AE324,B384:B428,0)),G324&amp;""))),N("N6"))</f>
        <v/>
      </c>
      <c r="O324" s="138" t="str">
        <f>IF(1=1,IF(E324="","",O305),N("K25"))</f>
        <v/>
      </c>
      <c r="P324" s="139" t="str">
        <f>IF(1=1,IF(M324="","",IF(AND(ISNUMBER(M324),M324&lt;1,N324="kg"),MAX(1,ROUND(M324*1000,0)),IF(AND(ISNUMBER(M324),M324&lt;1,N324="L"),MAX(1,ROUND(M324*100,0)),ROUND(M324,3)))),N("O25"))</f>
        <v/>
      </c>
      <c r="Q324" s="140" t="str">
        <f>IF(1=1,IF(M324="","",IF(AND(ISNUMBER(M324),M324&lt;1,N324="kg"),"g",IF(AND(ISNUMBER(M324),M324&lt;1,N324="L"),"cl",N324))),N("P25"))</f>
        <v/>
      </c>
      <c r="R324" s="161" t="str">
        <f>IF(1=1,IF(E324="","",IF(F324="","A CONTROLER",IF(NOT(ISNUMBER(F324)),"TEXTE",IF(OR(L324="",L324&lt;=0),"COMMANDE PRINCIPALE INCOMPLETE",IF(G324="","UNITE MANQUANTE",IF(COUNTIF(B384:B428,AE324)=0,"UNITE A CONTROLER","OK")))))),N("Q9"))</f>
        <v/>
      </c>
      <c r="S324" s="105"/>
      <c r="T324" s="141">
        <f t="shared" si="19"/>
        <v>0</v>
      </c>
      <c r="U324" s="133" t="str">
        <f>IF(1=1,IF(E324="","",U305),N("S25"))</f>
        <v/>
      </c>
      <c r="V324" s="133" t="str">
        <f>IF(1=1,IF(E324="","",V305),N("T25"))</f>
        <v/>
      </c>
      <c r="W324" s="135" t="str">
        <f>IF(1=1,IF(OR(U324="",V324="",NOT(ISNUMBER(U324)),NOT(ISNUMBER(V324)),U324=0),"",V324/U324),N("U25"))</f>
        <v/>
      </c>
      <c r="X324" s="136" t="str">
        <f>IF(1=1,IF(OR(W324="",NOT(ISNUMBER(F324))),"",F324*W324*IFERROR(INDEX(D384:D428,MATCH(AE324,B384:B428,0)),1)),N("V7"))</f>
        <v/>
      </c>
      <c r="Y324" s="137" t="str">
        <f>IF(1=1,IF(F324="","",IF(G324="","",IFERROR(INDEX(E384:E428,MATCH(AE324,B384:B428,0)),G324&amp;""))),N("W6"))</f>
        <v/>
      </c>
      <c r="Z324" s="142" t="str">
        <f>IF(1=1,IF(X324="","",IF(AND(ISNUMBER(X324),X324&lt;1,Y324="kg"),MAX(1,ROUND(X324*1000,0)),IF(AND(ISNUMBER(X324),X324&lt;1,Y324="L"),MAX(1,ROUND(X324*100,0)),ROUND(X324,3)))),N("X25"))</f>
        <v/>
      </c>
      <c r="AA324" s="143" t="str">
        <f>IF(1=1,IF(X324="","",IF(AND(ISNUMBER(X324),X324&lt;1,Y324="kg"),"g",IF(AND(ISNUMBER(X324),X324&lt;1,Y324="L"),"cl",Y324))),N("Y25"))</f>
        <v/>
      </c>
      <c r="AB324" s="123" t="str">
        <f>IF(1=1,IF(E324="","",IF(F324="","A CONTROLER",IF(NOT(ISNUMBER(F324)),"TEXTE",IF(OR(W324="",W324&lt;=0),"COMMANDE COUVERTS INCOMPLETE",IF(G324="","UNITE MANQUANTE",IF(COUNTIF(B384:B428,AE324)=0,"UNITE A CONTROLER","OK")))))),N("Z6"))</f>
        <v/>
      </c>
      <c r="AD324" s="144" t="str">
        <f>IF(1=1,IF(E324="","",AD305),N("AB25"))</f>
        <v/>
      </c>
      <c r="AE324" s="125" t="str">
        <f>IF(1=1,IF(G324="","",UPPER(TRIM(SUBSTITUTE(SUBSTITUTE(G324&amp;"",CHAR(160)," ")," "," ")))),N("AC25"))</f>
        <v/>
      </c>
      <c r="AG324" s="5" t="s">
        <v>43</v>
      </c>
    </row>
    <row r="325" spans="1:33" ht="15.75" x14ac:dyDescent="0.25">
      <c r="A325" s="126" t="str">
        <f>IF(1=1,IF(E325="","",A305),N("A26"))</f>
        <v/>
      </c>
      <c r="B325" s="127" t="str">
        <f>IF(1=1,IF(E325="","",B305),N("B26"))</f>
        <v/>
      </c>
      <c r="C325" s="127"/>
      <c r="D325" s="129" t="str">
        <f>IF(ISBLANK(E325),"",LARGE(D305:D324,1)+1)</f>
        <v/>
      </c>
      <c r="E325" s="130"/>
      <c r="F325" s="131"/>
      <c r="G325" s="170"/>
      <c r="H325" s="105"/>
      <c r="I325" s="132" t="str">
        <f>IF(1=1,IF(E325="","",I305),N("H26"))</f>
        <v/>
      </c>
      <c r="J325" s="133" t="str">
        <f>IF(1=1,IF(E325="","",J305),N("I26"))</f>
        <v/>
      </c>
      <c r="K325" s="134" t="str">
        <f>IF(1=1,IF(E325="","",K305),N("J26"))</f>
        <v/>
      </c>
      <c r="L325" s="135" t="str">
        <f>IF(1=1,IF(OR(J325="",O325="",NOT(ISNUMBER(J325)),NOT(ISNUMBER(O325)),J325=0),"",O325/J325),N("L26"))</f>
        <v/>
      </c>
      <c r="M325" s="136" t="str">
        <f>IF(1=1,IF(OR(L325="",NOT(ISNUMBER(F325))),"",F325*L325*IFERROR(INDEX(D384:D428,MATCH(AE325,B384:B428,0)),1)),N("M13"))</f>
        <v/>
      </c>
      <c r="N325" s="137" t="str">
        <f>IF(1=1,IF(F325="","",IF(G325="","",IFERROR(INDEX(E384:E428,MATCH(AE325,B384:B428,0)),G325&amp;""))),N("N6"))</f>
        <v/>
      </c>
      <c r="O325" s="138" t="str">
        <f>IF(1=1,IF(E325="","",O305),N("K26"))</f>
        <v/>
      </c>
      <c r="P325" s="139" t="str">
        <f>IF(1=1,IF(M325="","",IF(AND(ISNUMBER(M325),M325&lt;1,N325="kg"),MAX(1,ROUND(M325*1000,0)),IF(AND(ISNUMBER(M325),M325&lt;1,N325="L"),MAX(1,ROUND(M325*100,0)),ROUND(M325,3)))),N("O26"))</f>
        <v/>
      </c>
      <c r="Q325" s="140" t="str">
        <f>IF(1=1,IF(M325="","",IF(AND(ISNUMBER(M325),M325&lt;1,N325="kg"),"g",IF(AND(ISNUMBER(M325),M325&lt;1,N325="L"),"cl",N325))),N("P26"))</f>
        <v/>
      </c>
      <c r="R325" s="161" t="str">
        <f>IF(1=1,IF(E325="","",IF(F325="","A CONTROLER",IF(NOT(ISNUMBER(F325)),"TEXTE",IF(OR(L325="",L325&lt;=0),"COMMANDE PRINCIPALE INCOMPLETE",IF(G325="","UNITE MANQUANTE",IF(COUNTIF(B384:B428,AE325)=0,"UNITE A CONTROLER","OK")))))),N("Q9"))</f>
        <v/>
      </c>
      <c r="S325" s="105"/>
      <c r="T325" s="141">
        <f t="shared" si="19"/>
        <v>0</v>
      </c>
      <c r="U325" s="133" t="str">
        <f>IF(1=1,IF(E325="","",U305),N("S26"))</f>
        <v/>
      </c>
      <c r="V325" s="133" t="str">
        <f>IF(1=1,IF(E325="","",V305),N("T26"))</f>
        <v/>
      </c>
      <c r="W325" s="135" t="str">
        <f>IF(1=1,IF(OR(U325="",V325="",NOT(ISNUMBER(U325)),NOT(ISNUMBER(V325)),U325=0),"",V325/U325),N("U26"))</f>
        <v/>
      </c>
      <c r="X325" s="136" t="str">
        <f>IF(1=1,IF(OR(W325="",NOT(ISNUMBER(F325))),"",F325*W325*IFERROR(INDEX(D384:D428,MATCH(AE325,B384:B428,0)),1)),N("V7"))</f>
        <v/>
      </c>
      <c r="Y325" s="137" t="str">
        <f>IF(1=1,IF(F325="","",IF(G325="","",IFERROR(INDEX(E384:E428,MATCH(AE325,B384:B428,0)),G325&amp;""))),N("W6"))</f>
        <v/>
      </c>
      <c r="Z325" s="142" t="str">
        <f>IF(1=1,IF(X325="","",IF(AND(ISNUMBER(X325),X325&lt;1,Y325="kg"),MAX(1,ROUND(X325*1000,0)),IF(AND(ISNUMBER(X325),X325&lt;1,Y325="L"),MAX(1,ROUND(X325*100,0)),ROUND(X325,3)))),N("X26"))</f>
        <v/>
      </c>
      <c r="AA325" s="143" t="str">
        <f>IF(1=1,IF(X325="","",IF(AND(ISNUMBER(X325),X325&lt;1,Y325="kg"),"g",IF(AND(ISNUMBER(X325),X325&lt;1,Y325="L"),"cl",Y325))),N("Y26"))</f>
        <v/>
      </c>
      <c r="AB325" s="123" t="str">
        <f>IF(1=1,IF(E325="","",IF(F325="","A CONTROLER",IF(NOT(ISNUMBER(F325)),"TEXTE",IF(OR(W325="",W325&lt;=0),"COMMANDE COUVERTS INCOMPLETE",IF(G325="","UNITE MANQUANTE",IF(COUNTIF(B384:B428,AE325)=0,"UNITE A CONTROLER","OK")))))),N("Z6"))</f>
        <v/>
      </c>
      <c r="AD325" s="144" t="str">
        <f>IF(1=1,IF(E325="","",AD305),N("AB26"))</f>
        <v/>
      </c>
      <c r="AE325" s="125" t="str">
        <f>IF(1=1,IF(G325="","",UPPER(TRIM(SUBSTITUTE(SUBSTITUTE(G325&amp;"",CHAR(160)," ")," "," ")))),N("AC26"))</f>
        <v/>
      </c>
      <c r="AG325" s="5" t="s">
        <v>44</v>
      </c>
    </row>
    <row r="326" spans="1:33" ht="15.75" x14ac:dyDescent="0.25">
      <c r="A326" s="126" t="str">
        <f>IF(1=1,IF(E326="","",A305),N("A27"))</f>
        <v/>
      </c>
      <c r="B326" s="127" t="str">
        <f>IF(1=1,IF(E326="","",B305),N("B27"))</f>
        <v/>
      </c>
      <c r="C326" s="127"/>
      <c r="D326" s="129" t="str">
        <f>IF(ISBLANK(E326),"",LARGE(D305:D325,1)+1)</f>
        <v/>
      </c>
      <c r="E326" s="130"/>
      <c r="F326" s="131"/>
      <c r="G326" s="170"/>
      <c r="H326" s="105"/>
      <c r="I326" s="132" t="str">
        <f>IF(1=1,IF(E326="","",I305),N("H27"))</f>
        <v/>
      </c>
      <c r="J326" s="133" t="str">
        <f>IF(1=1,IF(E326="","",J305),N("I27"))</f>
        <v/>
      </c>
      <c r="K326" s="134" t="str">
        <f>IF(1=1,IF(E326="","",K305),N("J27"))</f>
        <v/>
      </c>
      <c r="L326" s="135" t="str">
        <f>IF(1=1,IF(OR(J326="",O326="",NOT(ISNUMBER(J326)),NOT(ISNUMBER(O326)),J326=0),"",O326/J326),N("L27"))</f>
        <v/>
      </c>
      <c r="M326" s="136" t="str">
        <f>IF(1=1,IF(OR(L326="",NOT(ISNUMBER(F326))),"",F326*L326*IFERROR(INDEX(D384:D428,MATCH(AE326,B384:B428,0)),1)),N("M13"))</f>
        <v/>
      </c>
      <c r="N326" s="137" t="str">
        <f>IF(1=1,IF(F326="","",IF(G326="","",IFERROR(INDEX(E384:E428,MATCH(AE326,B384:B428,0)),G326&amp;""))),N("N6"))</f>
        <v/>
      </c>
      <c r="O326" s="138" t="str">
        <f>IF(1=1,IF(E326="","",O305),N("K27"))</f>
        <v/>
      </c>
      <c r="P326" s="139" t="str">
        <f>IF(1=1,IF(M326="","",IF(AND(ISNUMBER(M326),M326&lt;1,N326="kg"),MAX(1,ROUND(M326*1000,0)),IF(AND(ISNUMBER(M326),M326&lt;1,N326="L"),MAX(1,ROUND(M326*100,0)),ROUND(M326,3)))),N("O27"))</f>
        <v/>
      </c>
      <c r="Q326" s="140" t="str">
        <f>IF(1=1,IF(M326="","",IF(AND(ISNUMBER(M326),M326&lt;1,N326="kg"),"g",IF(AND(ISNUMBER(M326),M326&lt;1,N326="L"),"cl",N326))),N("P27"))</f>
        <v/>
      </c>
      <c r="R326" s="161" t="str">
        <f>IF(1=1,IF(E326="","",IF(F326="","A CONTROLER",IF(NOT(ISNUMBER(F326)),"TEXTE",IF(OR(L326="",L326&lt;=0),"COMMANDE PRINCIPALE INCOMPLETE",IF(G326="","UNITE MANQUANTE",IF(COUNTIF(B384:B428,AE326)=0,"UNITE A CONTROLER","OK")))))),N("Q9"))</f>
        <v/>
      </c>
      <c r="S326" s="105"/>
      <c r="T326" s="141">
        <f t="shared" si="19"/>
        <v>0</v>
      </c>
      <c r="U326" s="133" t="str">
        <f>IF(1=1,IF(E326="","",U305),N("S27"))</f>
        <v/>
      </c>
      <c r="V326" s="133" t="str">
        <f>IF(1=1,IF(E326="","",V305),N("T27"))</f>
        <v/>
      </c>
      <c r="W326" s="135" t="str">
        <f>IF(1=1,IF(OR(U326="",V326="",NOT(ISNUMBER(U326)),NOT(ISNUMBER(V326)),U326=0),"",V326/U326),N("U27"))</f>
        <v/>
      </c>
      <c r="X326" s="136" t="str">
        <f>IF(1=1,IF(OR(W326="",NOT(ISNUMBER(F326))),"",F326*W326*IFERROR(INDEX(D384:D428,MATCH(AE326,B384:B428,0)),1)),N("V7"))</f>
        <v/>
      </c>
      <c r="Y326" s="137" t="str">
        <f>IF(1=1,IF(F326="","",IF(G326="","",IFERROR(INDEX(E384:E428,MATCH(AE326,B384:B428,0)),G326&amp;""))),N("W6"))</f>
        <v/>
      </c>
      <c r="Z326" s="142" t="str">
        <f>IF(1=1,IF(X326="","",IF(AND(ISNUMBER(X326),X326&lt;1,Y326="kg"),MAX(1,ROUND(X326*1000,0)),IF(AND(ISNUMBER(X326),X326&lt;1,Y326="L"),MAX(1,ROUND(X326*100,0)),ROUND(X326,3)))),N("X27"))</f>
        <v/>
      </c>
      <c r="AA326" s="143" t="str">
        <f>IF(1=1,IF(X326="","",IF(AND(ISNUMBER(X326),X326&lt;1,Y326="kg"),"g",IF(AND(ISNUMBER(X326),X326&lt;1,Y326="L"),"cl",Y326))),N("Y27"))</f>
        <v/>
      </c>
      <c r="AB326" s="123" t="str">
        <f>IF(1=1,IF(E326="","",IF(F326="","A CONTROLER",IF(NOT(ISNUMBER(F326)),"TEXTE",IF(OR(W326="",W326&lt;=0),"COMMANDE COUVERTS INCOMPLETE",IF(G326="","UNITE MANQUANTE",IF(COUNTIF(B384:B428,AE326)=0,"UNITE A CONTROLER","OK")))))),N("Z6"))</f>
        <v/>
      </c>
      <c r="AD326" s="144" t="str">
        <f>IF(1=1,IF(E326="","",AD305),N("AB27"))</f>
        <v/>
      </c>
      <c r="AE326" s="125" t="str">
        <f>IF(1=1,IF(G326="","",UPPER(TRIM(SUBSTITUTE(SUBSTITUTE(G326&amp;"",CHAR(160)," ")," "," ")))),N("AC27"))</f>
        <v/>
      </c>
      <c r="AG326" s="5" t="s">
        <v>45</v>
      </c>
    </row>
    <row r="327" spans="1:33" ht="15.75" x14ac:dyDescent="0.25">
      <c r="A327" s="126" t="str">
        <f>IF(1=1,IF(E327="","",A305),N("A28"))</f>
        <v/>
      </c>
      <c r="B327" s="127" t="str">
        <f>IF(1=1,IF(E327="","",B305),N("B28"))</f>
        <v/>
      </c>
      <c r="C327" s="127"/>
      <c r="D327" s="129" t="str">
        <f>IF(ISBLANK(E327),"",LARGE(D305:D326,1)+1)</f>
        <v/>
      </c>
      <c r="E327" s="130"/>
      <c r="F327" s="131"/>
      <c r="G327" s="170"/>
      <c r="H327" s="105"/>
      <c r="I327" s="132" t="str">
        <f>IF(1=1,IF(E327="","",I305),N("H28"))</f>
        <v/>
      </c>
      <c r="J327" s="133" t="str">
        <f>IF(1=1,IF(E327="","",J305),N("I28"))</f>
        <v/>
      </c>
      <c r="K327" s="134" t="str">
        <f>IF(1=1,IF(E327="","",K305),N("J28"))</f>
        <v/>
      </c>
      <c r="L327" s="135" t="str">
        <f>IF(1=1,IF(OR(J327="",O327="",NOT(ISNUMBER(J327)),NOT(ISNUMBER(O327)),J327=0),"",O327/J327),N("L28"))</f>
        <v/>
      </c>
      <c r="M327" s="136" t="str">
        <f>IF(1=1,IF(OR(L327="",NOT(ISNUMBER(F327))),"",F327*L327*IFERROR(INDEX(D384:D428,MATCH(AE327,B384:B428,0)),1)),N("M13"))</f>
        <v/>
      </c>
      <c r="N327" s="137" t="str">
        <f>IF(1=1,IF(F327="","",IF(G327="","",IFERROR(INDEX(E384:E428,MATCH(AE327,B384:B428,0)),G327&amp;""))),N("N6"))</f>
        <v/>
      </c>
      <c r="O327" s="138" t="str">
        <f>IF(1=1,IF(E327="","",O305),N("K28"))</f>
        <v/>
      </c>
      <c r="P327" s="139" t="str">
        <f>IF(1=1,IF(M327="","",IF(AND(ISNUMBER(M327),M327&lt;1,N327="kg"),MAX(1,ROUND(M327*1000,0)),IF(AND(ISNUMBER(M327),M327&lt;1,N327="L"),MAX(1,ROUND(M327*100,0)),ROUND(M327,3)))),N("O28"))</f>
        <v/>
      </c>
      <c r="Q327" s="140" t="str">
        <f>IF(1=1,IF(M327="","",IF(AND(ISNUMBER(M327),M327&lt;1,N327="kg"),"g",IF(AND(ISNUMBER(M327),M327&lt;1,N327="L"),"cl",N327))),N("P28"))</f>
        <v/>
      </c>
      <c r="R327" s="161" t="str">
        <f>IF(1=1,IF(E327="","",IF(F327="","A CONTROLER",IF(NOT(ISNUMBER(F327)),"TEXTE",IF(OR(L327="",L327&lt;=0),"COMMANDE PRINCIPALE INCOMPLETE",IF(G327="","UNITE MANQUANTE",IF(COUNTIF(B384:B428,AE327)=0,"UNITE A CONTROLER","OK")))))),N("Q9"))</f>
        <v/>
      </c>
      <c r="S327" s="105"/>
      <c r="T327" s="141">
        <f t="shared" si="19"/>
        <v>0</v>
      </c>
      <c r="U327" s="133" t="str">
        <f>IF(1=1,IF(E327="","",U305),N("S28"))</f>
        <v/>
      </c>
      <c r="V327" s="133" t="str">
        <f>IF(1=1,IF(E327="","",V305),N("T28"))</f>
        <v/>
      </c>
      <c r="W327" s="135" t="str">
        <f>IF(1=1,IF(OR(U327="",V327="",NOT(ISNUMBER(U327)),NOT(ISNUMBER(V327)),U327=0),"",V327/U327),N("U28"))</f>
        <v/>
      </c>
      <c r="X327" s="136" t="str">
        <f>IF(1=1,IF(OR(W327="",NOT(ISNUMBER(F327))),"",F327*W327*IFERROR(INDEX(D384:D428,MATCH(AE327,B384:B428,0)),1)),N("V7"))</f>
        <v/>
      </c>
      <c r="Y327" s="137" t="str">
        <f>IF(1=1,IF(F327="","",IF(G327="","",IFERROR(INDEX(E384:E428,MATCH(AE327,B384:B428,0)),G327&amp;""))),N("W6"))</f>
        <v/>
      </c>
      <c r="Z327" s="142" t="str">
        <f>IF(1=1,IF(X327="","",IF(AND(ISNUMBER(X327),X327&lt;1,Y327="kg"),MAX(1,ROUND(X327*1000,0)),IF(AND(ISNUMBER(X327),X327&lt;1,Y327="L"),MAX(1,ROUND(X327*100,0)),ROUND(X327,3)))),N("X28"))</f>
        <v/>
      </c>
      <c r="AA327" s="143" t="str">
        <f>IF(1=1,IF(X327="","",IF(AND(ISNUMBER(X327),X327&lt;1,Y327="kg"),"g",IF(AND(ISNUMBER(X327),X327&lt;1,Y327="L"),"cl",Y327))),N("Y28"))</f>
        <v/>
      </c>
      <c r="AB327" s="123" t="str">
        <f>IF(1=1,IF(E327="","",IF(F327="","A CONTROLER",IF(NOT(ISNUMBER(F327)),"TEXTE",IF(OR(W327="",W327&lt;=0),"COMMANDE COUVERTS INCOMPLETE",IF(G327="","UNITE MANQUANTE",IF(COUNTIF(B384:B428,AE327)=0,"UNITE A CONTROLER","OK")))))),N("Z6"))</f>
        <v/>
      </c>
      <c r="AD327" s="144" t="str">
        <f>IF(1=1,IF(E327="","",AD305),N("AB28"))</f>
        <v/>
      </c>
      <c r="AE327" s="125" t="str">
        <f>IF(1=1,IF(G327="","",UPPER(TRIM(SUBSTITUTE(SUBSTITUTE(G327&amp;"",CHAR(160)," ")," "," ")))),N("AC28"))</f>
        <v/>
      </c>
      <c r="AG327" s="5" t="s">
        <v>46</v>
      </c>
    </row>
    <row r="328" spans="1:33" ht="15.75" x14ac:dyDescent="0.25">
      <c r="A328" s="126" t="str">
        <f>IF(1=1,IF(E328="","",A305),N("A29"))</f>
        <v/>
      </c>
      <c r="B328" s="127" t="str">
        <f>IF(1=1,IF(E328="","",B305),N("B29"))</f>
        <v/>
      </c>
      <c r="C328" s="127"/>
      <c r="D328" s="129" t="str">
        <f>IF(ISBLANK(E328),"",LARGE(D305:D327,1)+1)</f>
        <v/>
      </c>
      <c r="E328" s="130"/>
      <c r="F328" s="131"/>
      <c r="G328" s="170"/>
      <c r="H328" s="105"/>
      <c r="I328" s="132" t="str">
        <f>IF(1=1,IF(E328="","",I305),N("H29"))</f>
        <v/>
      </c>
      <c r="J328" s="133" t="str">
        <f>IF(1=1,IF(E328="","",J305),N("I29"))</f>
        <v/>
      </c>
      <c r="K328" s="134" t="str">
        <f>IF(1=1,IF(E328="","",K305),N("J29"))</f>
        <v/>
      </c>
      <c r="L328" s="135" t="str">
        <f>IF(1=1,IF(OR(J328="",O328="",NOT(ISNUMBER(J328)),NOT(ISNUMBER(O328)),J328=0),"",O328/J328),N("L29"))</f>
        <v/>
      </c>
      <c r="M328" s="136" t="str">
        <f>IF(1=1,IF(OR(L328="",NOT(ISNUMBER(F328))),"",F328*L328*IFERROR(INDEX(D384:D428,MATCH(AE328,B384:B428,0)),1)),N("M13"))</f>
        <v/>
      </c>
      <c r="N328" s="137" t="str">
        <f>IF(1=1,IF(F328="","",IF(G328="","",IFERROR(INDEX(E384:E428,MATCH(AE328,B384:B428,0)),G328&amp;""))),N("N6"))</f>
        <v/>
      </c>
      <c r="O328" s="138" t="str">
        <f>IF(1=1,IF(E328="","",O305),N("K29"))</f>
        <v/>
      </c>
      <c r="P328" s="139" t="str">
        <f>IF(1=1,IF(M328="","",IF(AND(ISNUMBER(M328),M328&lt;1,N328="kg"),MAX(1,ROUND(M328*1000,0)),IF(AND(ISNUMBER(M328),M328&lt;1,N328="L"),MAX(1,ROUND(M328*100,0)),ROUND(M328,3)))),N("O29"))</f>
        <v/>
      </c>
      <c r="Q328" s="140" t="str">
        <f>IF(1=1,IF(M328="","",IF(AND(ISNUMBER(M328),M328&lt;1,N328="kg"),"g",IF(AND(ISNUMBER(M328),M328&lt;1,N328="L"),"cl",N328))),N("P29"))</f>
        <v/>
      </c>
      <c r="R328" s="161" t="str">
        <f>IF(1=1,IF(E328="","",IF(F328="","A CONTROLER",IF(NOT(ISNUMBER(F328)),"TEXTE",IF(OR(L328="",L328&lt;=0),"COMMANDE PRINCIPALE INCOMPLETE",IF(G328="","UNITE MANQUANTE",IF(COUNTIF(B384:B428,AE328)=0,"UNITE A CONTROLER","OK")))))),N("Q9"))</f>
        <v/>
      </c>
      <c r="S328" s="105"/>
      <c r="T328" s="141">
        <f t="shared" si="19"/>
        <v>0</v>
      </c>
      <c r="U328" s="133" t="str">
        <f>IF(1=1,IF(E328="","",U305),N("S29"))</f>
        <v/>
      </c>
      <c r="V328" s="133" t="str">
        <f>IF(1=1,IF(E328="","",V305),N("T29"))</f>
        <v/>
      </c>
      <c r="W328" s="135" t="str">
        <f>IF(1=1,IF(OR(U328="",V328="",NOT(ISNUMBER(U328)),NOT(ISNUMBER(V328)),U328=0),"",V328/U328),N("U29"))</f>
        <v/>
      </c>
      <c r="X328" s="136" t="str">
        <f>IF(1=1,IF(OR(W328="",NOT(ISNUMBER(F328))),"",F328*W328*IFERROR(INDEX(D384:D428,MATCH(AE328,B384:B428,0)),1)),N("V7"))</f>
        <v/>
      </c>
      <c r="Y328" s="137" t="str">
        <f>IF(1=1,IF(F328="","",IF(G328="","",IFERROR(INDEX(E384:E428,MATCH(AE328,B384:B428,0)),G328&amp;""))),N("W6"))</f>
        <v/>
      </c>
      <c r="Z328" s="142" t="str">
        <f>IF(1=1,IF(X328="","",IF(AND(ISNUMBER(X328),X328&lt;1,Y328="kg"),MAX(1,ROUND(X328*1000,0)),IF(AND(ISNUMBER(X328),X328&lt;1,Y328="L"),MAX(1,ROUND(X328*100,0)),ROUND(X328,3)))),N("X29"))</f>
        <v/>
      </c>
      <c r="AA328" s="143" t="str">
        <f>IF(1=1,IF(X328="","",IF(AND(ISNUMBER(X328),X328&lt;1,Y328="kg"),"g",IF(AND(ISNUMBER(X328),X328&lt;1,Y328="L"),"cl",Y328))),N("Y29"))</f>
        <v/>
      </c>
      <c r="AB328" s="123" t="str">
        <f>IF(1=1,IF(E328="","",IF(F328="","A CONTROLER",IF(NOT(ISNUMBER(F328)),"TEXTE",IF(OR(W328="",W328&lt;=0),"COMMANDE COUVERTS INCOMPLETE",IF(G328="","UNITE MANQUANTE",IF(COUNTIF(B384:B428,AE328)=0,"UNITE A CONTROLER","OK")))))),N("Z6"))</f>
        <v/>
      </c>
      <c r="AD328" s="144" t="str">
        <f>IF(1=1,IF(E328="","",AD305),N("AB29"))</f>
        <v/>
      </c>
      <c r="AE328" s="125" t="str">
        <f>IF(1=1,IF(G328="","",UPPER(TRIM(SUBSTITUTE(SUBSTITUTE(G328&amp;"",CHAR(160)," ")," "," ")))),N("AC29"))</f>
        <v/>
      </c>
      <c r="AG328" s="5" t="s">
        <v>47</v>
      </c>
    </row>
    <row r="329" spans="1:33" ht="15.75" x14ac:dyDescent="0.25">
      <c r="A329" s="126" t="str">
        <f>IF(1=1,IF(E329="","",A305),N("A30"))</f>
        <v/>
      </c>
      <c r="B329" s="127" t="str">
        <f>IF(1=1,IF(E329="","",B305),N("B30"))</f>
        <v/>
      </c>
      <c r="C329" s="127"/>
      <c r="D329" s="129" t="str">
        <f>IF(ISBLANK(E329),"",LARGE(D305:D328,1)+1)</f>
        <v/>
      </c>
      <c r="E329" s="130"/>
      <c r="F329" s="131"/>
      <c r="G329" s="170"/>
      <c r="H329" s="105"/>
      <c r="I329" s="132" t="str">
        <f>IF(1=1,IF(E329="","",I305),N("H30"))</f>
        <v/>
      </c>
      <c r="J329" s="133" t="str">
        <f>IF(1=1,IF(E329="","",J305),N("I30"))</f>
        <v/>
      </c>
      <c r="K329" s="134" t="str">
        <f>IF(1=1,IF(E329="","",K305),N("J30"))</f>
        <v/>
      </c>
      <c r="L329" s="135" t="str">
        <f>IF(1=1,IF(OR(J329="",O329="",NOT(ISNUMBER(J329)),NOT(ISNUMBER(O329)),J329=0),"",O329/J329),N("L30"))</f>
        <v/>
      </c>
      <c r="M329" s="136" t="str">
        <f>IF(1=1,IF(OR(L329="",NOT(ISNUMBER(F329))),"",F329*L329*IFERROR(INDEX(D384:D428,MATCH(AE329,B384:B428,0)),1)),N("M13"))</f>
        <v/>
      </c>
      <c r="N329" s="137" t="str">
        <f>IF(1=1,IF(F329="","",IF(G329="","",IFERROR(INDEX(E384:E428,MATCH(AE329,B384:B428,0)),G329&amp;""))),N("N6"))</f>
        <v/>
      </c>
      <c r="O329" s="138" t="str">
        <f>IF(1=1,IF(E329="","",O305),N("K30"))</f>
        <v/>
      </c>
      <c r="P329" s="139" t="str">
        <f>IF(1=1,IF(M329="","",IF(AND(ISNUMBER(M329),M329&lt;1,N329="kg"),MAX(1,ROUND(M329*1000,0)),IF(AND(ISNUMBER(M329),M329&lt;1,N329="L"),MAX(1,ROUND(M329*100,0)),ROUND(M329,3)))),N("O30"))</f>
        <v/>
      </c>
      <c r="Q329" s="140" t="str">
        <f>IF(1=1,IF(M329="","",IF(AND(ISNUMBER(M329),M329&lt;1,N329="kg"),"g",IF(AND(ISNUMBER(M329),M329&lt;1,N329="L"),"cl",N329))),N("P30"))</f>
        <v/>
      </c>
      <c r="R329" s="161" t="str">
        <f>IF(1=1,IF(E329="","",IF(F329="","A CONTROLER",IF(NOT(ISNUMBER(F329)),"TEXTE",IF(OR(L329="",L329&lt;=0),"COMMANDE PRINCIPALE INCOMPLETE",IF(G329="","UNITE MANQUANTE",IF(COUNTIF(B384:B428,AE329)=0,"UNITE A CONTROLER","OK")))))),N("Q9"))</f>
        <v/>
      </c>
      <c r="S329" s="105"/>
      <c r="T329" s="141">
        <f t="shared" si="19"/>
        <v>0</v>
      </c>
      <c r="U329" s="133" t="str">
        <f>IF(1=1,IF(E329="","",U305),N("S30"))</f>
        <v/>
      </c>
      <c r="V329" s="133" t="str">
        <f>IF(1=1,IF(E329="","",V305),N("T30"))</f>
        <v/>
      </c>
      <c r="W329" s="135" t="str">
        <f>IF(1=1,IF(OR(U329="",V329="",NOT(ISNUMBER(U329)),NOT(ISNUMBER(V329)),U329=0),"",V329/U329),N("U30"))</f>
        <v/>
      </c>
      <c r="X329" s="136" t="str">
        <f>IF(1=1,IF(OR(W329="",NOT(ISNUMBER(F329))),"",F329*W329*IFERROR(INDEX(D384:D428,MATCH(AE329,B384:B428,0)),1)),N("V7"))</f>
        <v/>
      </c>
      <c r="Y329" s="137" t="str">
        <f>IF(1=1,IF(F329="","",IF(G329="","",IFERROR(INDEX(E384:E428,MATCH(AE329,B384:B428,0)),G329&amp;""))),N("W6"))</f>
        <v/>
      </c>
      <c r="Z329" s="142" t="str">
        <f>IF(1=1,IF(X329="","",IF(AND(ISNUMBER(X329),X329&lt;1,Y329="kg"),MAX(1,ROUND(X329*1000,0)),IF(AND(ISNUMBER(X329),X329&lt;1,Y329="L"),MAX(1,ROUND(X329*100,0)),ROUND(X329,3)))),N("X30"))</f>
        <v/>
      </c>
      <c r="AA329" s="143" t="str">
        <f>IF(1=1,IF(X329="","",IF(AND(ISNUMBER(X329),X329&lt;1,Y329="kg"),"g",IF(AND(ISNUMBER(X329),X329&lt;1,Y329="L"),"cl",Y329))),N("Y30"))</f>
        <v/>
      </c>
      <c r="AB329" s="123" t="str">
        <f>IF(1=1,IF(E329="","",IF(F329="","A CONTROLER",IF(NOT(ISNUMBER(F329)),"TEXTE",IF(OR(W329="",W329&lt;=0),"COMMANDE COUVERTS INCOMPLETE",IF(G329="","UNITE MANQUANTE",IF(COUNTIF(B384:B428,AE329)=0,"UNITE A CONTROLER","OK")))))),N("Z6"))</f>
        <v/>
      </c>
      <c r="AD329" s="144" t="str">
        <f>IF(1=1,IF(E329="","",AD305),N("AB30"))</f>
        <v/>
      </c>
      <c r="AE329" s="125" t="str">
        <f>IF(1=1,IF(G329="","",UPPER(TRIM(SUBSTITUTE(SUBSTITUTE(G329&amp;"",CHAR(160)," ")," "," ")))),N("AC30"))</f>
        <v/>
      </c>
      <c r="AG329" s="5" t="s">
        <v>48</v>
      </c>
    </row>
    <row r="330" spans="1:33" ht="15.75" x14ac:dyDescent="0.25">
      <c r="A330" s="126" t="str">
        <f>IF(1=1,IF(E330="","",A305),N("A31"))</f>
        <v/>
      </c>
      <c r="B330" s="127" t="str">
        <f>IF(1=1,IF(E330="","",B305),N("B31"))</f>
        <v/>
      </c>
      <c r="C330" s="127"/>
      <c r="D330" s="129" t="str">
        <f>IF(ISBLANK(E330),"",LARGE(D305:D329,1)+1)</f>
        <v/>
      </c>
      <c r="E330" s="130"/>
      <c r="F330" s="131"/>
      <c r="G330" s="170"/>
      <c r="H330" s="105"/>
      <c r="I330" s="132" t="str">
        <f>IF(1=1,IF(E330="","",I305),N("H31"))</f>
        <v/>
      </c>
      <c r="J330" s="133" t="str">
        <f>IF(1=1,IF(E330="","",J305),N("I31"))</f>
        <v/>
      </c>
      <c r="K330" s="134" t="str">
        <f>IF(1=1,IF(E330="","",K305),N("J31"))</f>
        <v/>
      </c>
      <c r="L330" s="135" t="str">
        <f>IF(1=1,IF(OR(J330="",O330="",NOT(ISNUMBER(J330)),NOT(ISNUMBER(O330)),J330=0),"",O330/J330),N("L31"))</f>
        <v/>
      </c>
      <c r="M330" s="136" t="str">
        <f>IF(1=1,IF(OR(L330="",NOT(ISNUMBER(F330))),"",F330*L330*IFERROR(INDEX(D384:D428,MATCH(AE330,B384:B428,0)),1)),N("M13"))</f>
        <v/>
      </c>
      <c r="N330" s="137" t="str">
        <f>IF(1=1,IF(F330="","",IF(G330="","",IFERROR(INDEX(E384:E428,MATCH(AE330,B384:B428,0)),G330&amp;""))),N("N6"))</f>
        <v/>
      </c>
      <c r="O330" s="138" t="str">
        <f>IF(1=1,IF(E330="","",O305),N("K31"))</f>
        <v/>
      </c>
      <c r="P330" s="139" t="str">
        <f>IF(1=1,IF(M330="","",IF(AND(ISNUMBER(M330),M330&lt;1,N330="kg"),MAX(1,ROUND(M330*1000,0)),IF(AND(ISNUMBER(M330),M330&lt;1,N330="L"),MAX(1,ROUND(M330*100,0)),ROUND(M330,3)))),N("O31"))</f>
        <v/>
      </c>
      <c r="Q330" s="140" t="str">
        <f>IF(1=1,IF(M330="","",IF(AND(ISNUMBER(M330),M330&lt;1,N330="kg"),"g",IF(AND(ISNUMBER(M330),M330&lt;1,N330="L"),"cl",N330))),N("P31"))</f>
        <v/>
      </c>
      <c r="R330" s="161" t="str">
        <f>IF(1=1,IF(E330="","",IF(F330="","A CONTROLER",IF(NOT(ISNUMBER(F330)),"TEXTE",IF(OR(L330="",L330&lt;=0),"COMMANDE PRINCIPALE INCOMPLETE",IF(G330="","UNITE MANQUANTE",IF(COUNTIF(B384:B428,AE330)=0,"UNITE A CONTROLER","OK")))))),N("Q9"))</f>
        <v/>
      </c>
      <c r="S330" s="105"/>
      <c r="T330" s="141">
        <f t="shared" si="19"/>
        <v>0</v>
      </c>
      <c r="U330" s="133" t="str">
        <f>IF(1=1,IF(E330="","",U305),N("S31"))</f>
        <v/>
      </c>
      <c r="V330" s="133" t="str">
        <f>IF(1=1,IF(E330="","",V305),N("T31"))</f>
        <v/>
      </c>
      <c r="W330" s="135" t="str">
        <f>IF(1=1,IF(OR(U330="",V330="",NOT(ISNUMBER(U330)),NOT(ISNUMBER(V330)),U330=0),"",V330/U330),N("U31"))</f>
        <v/>
      </c>
      <c r="X330" s="136" t="str">
        <f>IF(1=1,IF(OR(W330="",NOT(ISNUMBER(F330))),"",F330*W330*IFERROR(INDEX(D384:D428,MATCH(AE330,B384:B428,0)),1)),N("V7"))</f>
        <v/>
      </c>
      <c r="Y330" s="137" t="str">
        <f>IF(1=1,IF(F330="","",IF(G330="","",IFERROR(INDEX(E384:E428,MATCH(AE330,B384:B428,0)),G330&amp;""))),N("W6"))</f>
        <v/>
      </c>
      <c r="Z330" s="142" t="str">
        <f>IF(1=1,IF(X330="","",IF(AND(ISNUMBER(X330),X330&lt;1,Y330="kg"),MAX(1,ROUND(X330*1000,0)),IF(AND(ISNUMBER(X330),X330&lt;1,Y330="L"),MAX(1,ROUND(X330*100,0)),ROUND(X330,3)))),N("X31"))</f>
        <v/>
      </c>
      <c r="AA330" s="143" t="str">
        <f>IF(1=1,IF(X330="","",IF(AND(ISNUMBER(X330),X330&lt;1,Y330="kg"),"g",IF(AND(ISNUMBER(X330),X330&lt;1,Y330="L"),"cl",Y330))),N("Y31"))</f>
        <v/>
      </c>
      <c r="AB330" s="123" t="str">
        <f>IF(1=1,IF(E330="","",IF(F330="","A CONTROLER",IF(NOT(ISNUMBER(F330)),"TEXTE",IF(OR(W330="",W330&lt;=0),"COMMANDE COUVERTS INCOMPLETE",IF(G330="","UNITE MANQUANTE",IF(COUNTIF(B384:B428,AE330)=0,"UNITE A CONTROLER","OK")))))),N("Z6"))</f>
        <v/>
      </c>
      <c r="AD330" s="144" t="str">
        <f>IF(1=1,IF(E330="","",AD305),N("AB31"))</f>
        <v/>
      </c>
      <c r="AE330" s="125" t="str">
        <f>IF(1=1,IF(G330="","",UPPER(TRIM(SUBSTITUTE(SUBSTITUTE(G330&amp;"",CHAR(160)," ")," "," ")))),N("AC31"))</f>
        <v/>
      </c>
      <c r="AG330" s="5" t="s">
        <v>49</v>
      </c>
    </row>
    <row r="331" spans="1:33" ht="15.75" x14ac:dyDescent="0.25">
      <c r="A331" s="126" t="str">
        <f>IF(1=1,IF(E331="","",A305),N("A32"))</f>
        <v/>
      </c>
      <c r="B331" s="127" t="str">
        <f>IF(1=1,IF(E331="","",B305),N("B32"))</f>
        <v/>
      </c>
      <c r="C331" s="127"/>
      <c r="D331" s="129" t="str">
        <f>IF(ISBLANK(E331),"",LARGE(D305:D330,1)+1)</f>
        <v/>
      </c>
      <c r="E331" s="130"/>
      <c r="F331" s="131"/>
      <c r="G331" s="170"/>
      <c r="H331" s="105"/>
      <c r="I331" s="132" t="str">
        <f>IF(1=1,IF(E331="","",I305),N("H32"))</f>
        <v/>
      </c>
      <c r="J331" s="133" t="str">
        <f>IF(1=1,IF(E331="","",J305),N("I32"))</f>
        <v/>
      </c>
      <c r="K331" s="134" t="str">
        <f>IF(1=1,IF(E331="","",K305),N("J32"))</f>
        <v/>
      </c>
      <c r="L331" s="135" t="str">
        <f>IF(1=1,IF(OR(J331="",O331="",NOT(ISNUMBER(J331)),NOT(ISNUMBER(O331)),J331=0),"",O331/J331),N("L32"))</f>
        <v/>
      </c>
      <c r="M331" s="136" t="str">
        <f>IF(1=1,IF(OR(L331="",NOT(ISNUMBER(F331))),"",F331*L331*IFERROR(INDEX(D384:D428,MATCH(AE331,B384:B428,0)),1)),N("M13"))</f>
        <v/>
      </c>
      <c r="N331" s="137" t="str">
        <f>IF(1=1,IF(F331="","",IF(G331="","",IFERROR(INDEX(E384:E428,MATCH(AE331,B384:B428,0)),G331&amp;""))),N("N6"))</f>
        <v/>
      </c>
      <c r="O331" s="138" t="str">
        <f>IF(1=1,IF(E331="","",O305),N("K32"))</f>
        <v/>
      </c>
      <c r="P331" s="139" t="str">
        <f>IF(1=1,IF(M331="","",IF(AND(ISNUMBER(M331),M331&lt;1,N331="kg"),MAX(1,ROUND(M331*1000,0)),IF(AND(ISNUMBER(M331),M331&lt;1,N331="L"),MAX(1,ROUND(M331*100,0)),ROUND(M331,3)))),N("O32"))</f>
        <v/>
      </c>
      <c r="Q331" s="140" t="str">
        <f>IF(1=1,IF(M331="","",IF(AND(ISNUMBER(M331),M331&lt;1,N331="kg"),"g",IF(AND(ISNUMBER(M331),M331&lt;1,N331="L"),"cl",N331))),N("P32"))</f>
        <v/>
      </c>
      <c r="R331" s="161" t="str">
        <f>IF(1=1,IF(E331="","",IF(F331="","A CONTROLER",IF(NOT(ISNUMBER(F331)),"TEXTE",IF(OR(L331="",L331&lt;=0),"COMMANDE PRINCIPALE INCOMPLETE",IF(G331="","UNITE MANQUANTE",IF(COUNTIF(B384:B428,AE331)=0,"UNITE A CONTROLER","OK")))))),N("Q9"))</f>
        <v/>
      </c>
      <c r="S331" s="105"/>
      <c r="T331" s="141">
        <f t="shared" si="19"/>
        <v>0</v>
      </c>
      <c r="U331" s="133" t="str">
        <f>IF(1=1,IF(E331="","",U305),N("S32"))</f>
        <v/>
      </c>
      <c r="V331" s="133" t="str">
        <f>IF(1=1,IF(E331="","",V305),N("T32"))</f>
        <v/>
      </c>
      <c r="W331" s="135" t="str">
        <f>IF(1=1,IF(OR(U331="",V331="",NOT(ISNUMBER(U331)),NOT(ISNUMBER(V331)),U331=0),"",V331/U331),N("U32"))</f>
        <v/>
      </c>
      <c r="X331" s="136" t="str">
        <f>IF(1=1,IF(OR(W331="",NOT(ISNUMBER(F331))),"",F331*W331*IFERROR(INDEX(D384:D428,MATCH(AE331,B384:B428,0)),1)),N("V7"))</f>
        <v/>
      </c>
      <c r="Y331" s="137" t="str">
        <f>IF(1=1,IF(F331="","",IF(G331="","",IFERROR(INDEX(E384:E428,MATCH(AE331,B384:B428,0)),G331&amp;""))),N("W6"))</f>
        <v/>
      </c>
      <c r="Z331" s="142" t="str">
        <f>IF(1=1,IF(X331="","",IF(AND(ISNUMBER(X331),X331&lt;1,Y331="kg"),MAX(1,ROUND(X331*1000,0)),IF(AND(ISNUMBER(X331),X331&lt;1,Y331="L"),MAX(1,ROUND(X331*100,0)),ROUND(X331,3)))),N("X32"))</f>
        <v/>
      </c>
      <c r="AA331" s="143" t="str">
        <f>IF(1=1,IF(X331="","",IF(AND(ISNUMBER(X331),X331&lt;1,Y331="kg"),"g",IF(AND(ISNUMBER(X331),X331&lt;1,Y331="L"),"cl",Y331))),N("Y32"))</f>
        <v/>
      </c>
      <c r="AB331" s="123" t="str">
        <f>IF(1=1,IF(E331="","",IF(F331="","A CONTROLER",IF(NOT(ISNUMBER(F331)),"TEXTE",IF(OR(W331="",W331&lt;=0),"COMMANDE COUVERTS INCOMPLETE",IF(G331="","UNITE MANQUANTE",IF(COUNTIF(B384:B428,AE331)=0,"UNITE A CONTROLER","OK")))))),N("Z6"))</f>
        <v/>
      </c>
      <c r="AD331" s="144" t="str">
        <f>IF(1=1,IF(E331="","",AD305),N("AB32"))</f>
        <v/>
      </c>
      <c r="AE331" s="125" t="str">
        <f>IF(1=1,IF(G331="","",UPPER(TRIM(SUBSTITUTE(SUBSTITUTE(G331&amp;"",CHAR(160)," ")," "," ")))),N("AC32"))</f>
        <v/>
      </c>
      <c r="AG331" s="5" t="s">
        <v>50</v>
      </c>
    </row>
    <row r="332" spans="1:33" ht="24" customHeight="1" x14ac:dyDescent="0.25">
      <c r="A332" s="126" t="str">
        <f>IF(1=1,IF(E332="","",A305),N("A33"))</f>
        <v/>
      </c>
      <c r="B332" s="127" t="str">
        <f>IF(1=1,IF(E332="","",B305),N("B33"))</f>
        <v/>
      </c>
      <c r="C332" s="127"/>
      <c r="D332" s="129" t="str">
        <f>IF(ISBLANK(E332),"",LARGE(D305:D331,1)+1)</f>
        <v/>
      </c>
      <c r="E332" s="130"/>
      <c r="F332" s="131"/>
      <c r="G332" s="170"/>
      <c r="H332" s="105"/>
      <c r="I332" s="132" t="str">
        <f>IF(1=1,IF(E332="","",I305),N("H33"))</f>
        <v/>
      </c>
      <c r="J332" s="133" t="str">
        <f>IF(1=1,IF(E332="","",J305),N("I33"))</f>
        <v/>
      </c>
      <c r="K332" s="134" t="str">
        <f>IF(1=1,IF(E332="","",K305),N("J33"))</f>
        <v/>
      </c>
      <c r="L332" s="135" t="str">
        <f>IF(1=1,IF(OR(J332="",O332="",NOT(ISNUMBER(J332)),NOT(ISNUMBER(O332)),J332=0),"",O332/J332),N("L33"))</f>
        <v/>
      </c>
      <c r="M332" s="136" t="str">
        <f>IF(1=1,IF(OR(L332="",NOT(ISNUMBER(F332))),"",F332*L332*IFERROR(INDEX(D384:D428,MATCH(AE332,B384:B428,0)),1)),N("M13"))</f>
        <v/>
      </c>
      <c r="N332" s="137" t="str">
        <f>IF(1=1,IF(F332="","",IF(G332="","",IFERROR(INDEX(E384:E428,MATCH(AE332,B384:B428,0)),G332&amp;""))),N("N6"))</f>
        <v/>
      </c>
      <c r="O332" s="138" t="str">
        <f>IF(1=1,IF(E332="","",O305),N("K33"))</f>
        <v/>
      </c>
      <c r="P332" s="139" t="str">
        <f>IF(1=1,IF(M332="","",IF(AND(ISNUMBER(M332),M332&lt;1,N332="kg"),MAX(1,ROUND(M332*1000,0)),IF(AND(ISNUMBER(M332),M332&lt;1,N332="L"),MAX(1,ROUND(M332*100,0)),ROUND(M332,3)))),N("O33"))</f>
        <v/>
      </c>
      <c r="Q332" s="140" t="str">
        <f>IF(1=1,IF(M332="","",IF(AND(ISNUMBER(M332),M332&lt;1,N332="kg"),"g",IF(AND(ISNUMBER(M332),M332&lt;1,N332="L"),"cl",N332))),N("P33"))</f>
        <v/>
      </c>
      <c r="R332" s="161" t="str">
        <f>IF(1=1,IF(E332="","",IF(F332="","A CONTROLER",IF(NOT(ISNUMBER(F332)),"TEXTE",IF(OR(L332="",L332&lt;=0),"COMMANDE PRINCIPALE INCOMPLETE",IF(G332="","UNITE MANQUANTE",IF(COUNTIF(B384:B428,AE332)=0,"UNITE A CONTROLER","OK")))))),N("Q9"))</f>
        <v/>
      </c>
      <c r="S332" s="105"/>
      <c r="T332" s="141">
        <f t="shared" si="19"/>
        <v>0</v>
      </c>
      <c r="U332" s="133" t="str">
        <f>IF(1=1,IF(E332="","",U305),N("S33"))</f>
        <v/>
      </c>
      <c r="V332" s="133" t="str">
        <f>IF(1=1,IF(E332="","",V305),N("T33"))</f>
        <v/>
      </c>
      <c r="W332" s="135" t="str">
        <f>IF(1=1,IF(OR(U332="",V332="",NOT(ISNUMBER(U332)),NOT(ISNUMBER(V332)),U332=0),"",V332/U332),N("U33"))</f>
        <v/>
      </c>
      <c r="X332" s="136" t="str">
        <f>IF(1=1,IF(OR(W332="",NOT(ISNUMBER(F332))),"",F332*W332*IFERROR(INDEX(D384:D428,MATCH(AE332,B384:B428,0)),1)),N("V7"))</f>
        <v/>
      </c>
      <c r="Y332" s="137" t="str">
        <f>IF(1=1,IF(F332="","",IF(G332="","",IFERROR(INDEX(E384:E428,MATCH(AE332,B384:B428,0)),G332&amp;""))),N("W6"))</f>
        <v/>
      </c>
      <c r="Z332" s="142" t="str">
        <f>IF(1=1,IF(X332="","",IF(AND(ISNUMBER(X332),X332&lt;1,Y332="kg"),MAX(1,ROUND(X332*1000,0)),IF(AND(ISNUMBER(X332),X332&lt;1,Y332="L"),MAX(1,ROUND(X332*100,0)),ROUND(X332,3)))),N("X33"))</f>
        <v/>
      </c>
      <c r="AA332" s="143" t="str">
        <f>IF(1=1,IF(X332="","",IF(AND(ISNUMBER(X332),X332&lt;1,Y332="kg"),"g",IF(AND(ISNUMBER(X332),X332&lt;1,Y332="L"),"cl",Y332))),N("Y33"))</f>
        <v/>
      </c>
      <c r="AB332" s="123" t="str">
        <f>IF(1=1,IF(E332="","",IF(F332="","A CONTROLER",IF(NOT(ISNUMBER(F332)),"TEXTE",IF(OR(W332="",W332&lt;=0),"COMMANDE COUVERTS INCOMPLETE",IF(G332="","UNITE MANQUANTE",IF(COUNTIF(B384:B428,AE332)=0,"UNITE A CONTROLER","OK")))))),N("Z6"))</f>
        <v/>
      </c>
      <c r="AD332" s="144" t="str">
        <f>IF(1=1,IF(E332="","",AD305),N("AB33"))</f>
        <v/>
      </c>
      <c r="AE332" s="125" t="str">
        <f>IF(1=1,IF(G332="","",UPPER(TRIM(SUBSTITUTE(SUBSTITUTE(G332&amp;"",CHAR(160)," ")," "," ")))),N("AC33"))</f>
        <v/>
      </c>
      <c r="AG332" s="244" t="s">
        <v>51</v>
      </c>
    </row>
    <row r="333" spans="1:33" ht="15.75" x14ac:dyDescent="0.25">
      <c r="A333" s="126" t="str">
        <f>IF(1=1,IF(E333="","",A305),N("A34"))</f>
        <v/>
      </c>
      <c r="B333" s="127" t="str">
        <f>IF(1=1,IF(E333="","",B305),N("B34"))</f>
        <v/>
      </c>
      <c r="C333" s="127"/>
      <c r="D333" s="129" t="str">
        <f>IF(ISBLANK(E333),"",LARGE(D305:D332,1)+1)</f>
        <v/>
      </c>
      <c r="E333" s="130"/>
      <c r="F333" s="131"/>
      <c r="G333" s="170"/>
      <c r="H333" s="105"/>
      <c r="I333" s="132" t="str">
        <f>IF(1=1,IF(E333="","",I305),N("H34"))</f>
        <v/>
      </c>
      <c r="J333" s="133" t="str">
        <f>IF(1=1,IF(E333="","",J305),N("I34"))</f>
        <v/>
      </c>
      <c r="K333" s="134" t="str">
        <f>IF(1=1,IF(E333="","",K305),N("J34"))</f>
        <v/>
      </c>
      <c r="L333" s="135" t="str">
        <f>IF(1=1,IF(OR(J333="",O333="",NOT(ISNUMBER(J333)),NOT(ISNUMBER(O333)),J333=0),"",O333/J333),N("L34"))</f>
        <v/>
      </c>
      <c r="M333" s="136" t="str">
        <f>IF(1=1,IF(OR(L333="",NOT(ISNUMBER(F333))),"",F333*L333*IFERROR(INDEX(D384:D428,MATCH(AE333,B384:B428,0)),1)),N("M13"))</f>
        <v/>
      </c>
      <c r="N333" s="137" t="str">
        <f>IF(1=1,IF(F333="","",IF(G333="","",IFERROR(INDEX(E384:E428,MATCH(AE333,B384:B428,0)),G333&amp;""))),N("N6"))</f>
        <v/>
      </c>
      <c r="O333" s="138" t="str">
        <f>IF(1=1,IF(E333="","",O305),N("K34"))</f>
        <v/>
      </c>
      <c r="P333" s="139" t="str">
        <f>IF(1=1,IF(M333="","",IF(AND(ISNUMBER(M333),M333&lt;1,N333="kg"),MAX(1,ROUND(M333*1000,0)),IF(AND(ISNUMBER(M333),M333&lt;1,N333="L"),MAX(1,ROUND(M333*100,0)),ROUND(M333,3)))),N("O34"))</f>
        <v/>
      </c>
      <c r="Q333" s="140" t="str">
        <f>IF(1=1,IF(M333="","",IF(AND(ISNUMBER(M333),M333&lt;1,N333="kg"),"g",IF(AND(ISNUMBER(M333),M333&lt;1,N333="L"),"cl",N333))),N("P34"))</f>
        <v/>
      </c>
      <c r="R333" s="161" t="str">
        <f>IF(1=1,IF(E333="","",IF(F333="","A CONTROLER",IF(NOT(ISNUMBER(F333)),"TEXTE",IF(OR(L333="",L333&lt;=0),"COMMANDE PRINCIPALE INCOMPLETE",IF(G333="","UNITE MANQUANTE",IF(COUNTIF(B384:B428,AE333)=0,"UNITE A CONTROLER","OK")))))),N("Q9"))</f>
        <v/>
      </c>
      <c r="S333" s="105"/>
      <c r="T333" s="141">
        <f t="shared" si="19"/>
        <v>0</v>
      </c>
      <c r="U333" s="133" t="str">
        <f>IF(1=1,IF(E333="","",U305),N("S34"))</f>
        <v/>
      </c>
      <c r="V333" s="133" t="str">
        <f>IF(1=1,IF(E333="","",V305),N("T34"))</f>
        <v/>
      </c>
      <c r="W333" s="135" t="str">
        <f>IF(1=1,IF(OR(U333="",V333="",NOT(ISNUMBER(U333)),NOT(ISNUMBER(V333)),U333=0),"",V333/U333),N("U34"))</f>
        <v/>
      </c>
      <c r="X333" s="136" t="str">
        <f>IF(1=1,IF(OR(W333="",NOT(ISNUMBER(F333))),"",F333*W333*IFERROR(INDEX(D384:D428,MATCH(AE333,B384:B428,0)),1)),N("V7"))</f>
        <v/>
      </c>
      <c r="Y333" s="137" t="str">
        <f>IF(1=1,IF(F333="","",IF(G333="","",IFERROR(INDEX(E384:E428,MATCH(AE333,B384:B428,0)),G333&amp;""))),N("W6"))</f>
        <v/>
      </c>
      <c r="Z333" s="142" t="str">
        <f>IF(1=1,IF(X333="","",IF(AND(ISNUMBER(X333),X333&lt;1,Y333="kg"),MAX(1,ROUND(X333*1000,0)),IF(AND(ISNUMBER(X333),X333&lt;1,Y333="L"),MAX(1,ROUND(X333*100,0)),ROUND(X333,3)))),N("X34"))</f>
        <v/>
      </c>
      <c r="AA333" s="143" t="str">
        <f>IF(1=1,IF(X333="","",IF(AND(ISNUMBER(X333),X333&lt;1,Y333="kg"),"g",IF(AND(ISNUMBER(X333),X333&lt;1,Y333="L"),"cl",Y333))),N("Y34"))</f>
        <v/>
      </c>
      <c r="AB333" s="123" t="str">
        <f>IF(1=1,IF(E333="","",IF(F333="","A CONTROLER",IF(NOT(ISNUMBER(F333)),"TEXTE",IF(OR(W333="",W333&lt;=0),"COMMANDE COUVERTS INCOMPLETE",IF(G333="","UNITE MANQUANTE",IF(COUNTIF(B384:B428,AE333)=0,"UNITE A CONTROLER","OK")))))),N("Z6"))</f>
        <v/>
      </c>
      <c r="AD333" s="144" t="str">
        <f>IF(1=1,IF(E333="","",AD305),N("AB34"))</f>
        <v/>
      </c>
      <c r="AE333" s="125" t="str">
        <f>IF(1=1,IF(G333="","",UPPER(TRIM(SUBSTITUTE(SUBSTITUTE(G333&amp;"",CHAR(160)," ")," "," ")))),N("AC34"))</f>
        <v/>
      </c>
      <c r="AG333" s="244" t="s">
        <v>54</v>
      </c>
    </row>
    <row r="334" spans="1:33" ht="15.75" x14ac:dyDescent="0.25">
      <c r="A334" s="126" t="str">
        <f>IF(1=1,IF(E334="","",A305),N("A35"))</f>
        <v/>
      </c>
      <c r="B334" s="127" t="str">
        <f>IF(1=1,IF(E334="","",B305),N("B35"))</f>
        <v/>
      </c>
      <c r="C334" s="127"/>
      <c r="D334" s="129" t="str">
        <f>IF(ISBLANK(E334),"",LARGE(D305:D333,1)+1)</f>
        <v/>
      </c>
      <c r="E334" s="130"/>
      <c r="F334" s="131"/>
      <c r="G334" s="170"/>
      <c r="H334" s="105"/>
      <c r="I334" s="132" t="str">
        <f>IF(1=1,IF(E334="","",I305),N("H35"))</f>
        <v/>
      </c>
      <c r="J334" s="133" t="str">
        <f>IF(1=1,IF(E334="","",J305),N("I35"))</f>
        <v/>
      </c>
      <c r="K334" s="134" t="str">
        <f>IF(1=1,IF(E334="","",K305),N("J35"))</f>
        <v/>
      </c>
      <c r="L334" s="135" t="str">
        <f>IF(1=1,IF(OR(J334="",O334="",NOT(ISNUMBER(J334)),NOT(ISNUMBER(O334)),J334=0),"",O334/J334),N("L35"))</f>
        <v/>
      </c>
      <c r="M334" s="136" t="str">
        <f>IF(1=1,IF(OR(L334="",NOT(ISNUMBER(F334))),"",F334*L334*IFERROR(INDEX(D384:D428,MATCH(AE334,B384:B428,0)),1)),N("M13"))</f>
        <v/>
      </c>
      <c r="N334" s="137" t="str">
        <f>IF(1=1,IF(F334="","",IF(G334="","",IFERROR(INDEX(E384:E428,MATCH(AE334,B384:B428,0)),G334&amp;""))),N("N6"))</f>
        <v/>
      </c>
      <c r="O334" s="138" t="str">
        <f>IF(1=1,IF(E334="","",O305),N("K35"))</f>
        <v/>
      </c>
      <c r="P334" s="139" t="str">
        <f>IF(1=1,IF(M334="","",IF(AND(ISNUMBER(M334),M334&lt;1,N334="kg"),MAX(1,ROUND(M334*1000,0)),IF(AND(ISNUMBER(M334),M334&lt;1,N334="L"),MAX(1,ROUND(M334*100,0)),ROUND(M334,3)))),N("O35"))</f>
        <v/>
      </c>
      <c r="Q334" s="140" t="str">
        <f>IF(1=1,IF(M334="","",IF(AND(ISNUMBER(M334),M334&lt;1,N334="kg"),"g",IF(AND(ISNUMBER(M334),M334&lt;1,N334="L"),"cl",N334))),N("P35"))</f>
        <v/>
      </c>
      <c r="R334" s="161" t="str">
        <f>IF(1=1,IF(E334="","",IF(F334="","A CONTROLER",IF(NOT(ISNUMBER(F334)),"TEXTE",IF(OR(L334="",L334&lt;=0),"COMMANDE PRINCIPALE INCOMPLETE",IF(G334="","UNITE MANQUANTE",IF(COUNTIF(B384:B428,AE334)=0,"UNITE A CONTROLER","OK")))))),N("Q9"))</f>
        <v/>
      </c>
      <c r="S334" s="105"/>
      <c r="T334" s="141">
        <f t="shared" si="19"/>
        <v>0</v>
      </c>
      <c r="U334" s="133" t="str">
        <f>IF(1=1,IF(E334="","",U305),N("S35"))</f>
        <v/>
      </c>
      <c r="V334" s="133" t="str">
        <f>IF(1=1,IF(E334="","",V305),N("T35"))</f>
        <v/>
      </c>
      <c r="W334" s="135" t="str">
        <f>IF(1=1,IF(OR(U334="",V334="",NOT(ISNUMBER(U334)),NOT(ISNUMBER(V334)),U334=0),"",V334/U334),N("U35"))</f>
        <v/>
      </c>
      <c r="X334" s="136" t="str">
        <f>IF(1=1,IF(OR(W334="",NOT(ISNUMBER(F334))),"",F334*W334*IFERROR(INDEX(D384:D428,MATCH(AE334,B384:B428,0)),1)),N("V7"))</f>
        <v/>
      </c>
      <c r="Y334" s="137" t="str">
        <f>IF(1=1,IF(F334="","",IF(G334="","",IFERROR(INDEX(E384:E428,MATCH(AE334,B384:B428,0)),G334&amp;""))),N("W6"))</f>
        <v/>
      </c>
      <c r="Z334" s="142" t="str">
        <f>IF(1=1,IF(X334="","",IF(AND(ISNUMBER(X334),X334&lt;1,Y334="kg"),MAX(1,ROUND(X334*1000,0)),IF(AND(ISNUMBER(X334),X334&lt;1,Y334="L"),MAX(1,ROUND(X334*100,0)),ROUND(X334,3)))),N("X35"))</f>
        <v/>
      </c>
      <c r="AA334" s="143" t="str">
        <f>IF(1=1,IF(X334="","",IF(AND(ISNUMBER(X334),X334&lt;1,Y334="kg"),"g",IF(AND(ISNUMBER(X334),X334&lt;1,Y334="L"),"cl",Y334))),N("Y35"))</f>
        <v/>
      </c>
      <c r="AB334" s="123" t="str">
        <f>IF(1=1,IF(E334="","",IF(F334="","A CONTROLER",IF(NOT(ISNUMBER(F334)),"TEXTE",IF(OR(W334="",W334&lt;=0),"COMMANDE COUVERTS INCOMPLETE",IF(G334="","UNITE MANQUANTE",IF(COUNTIF(B384:B428,AE334)=0,"UNITE A CONTROLER","OK")))))),N("Z6"))</f>
        <v/>
      </c>
      <c r="AD334" s="144" t="str">
        <f>IF(1=1,IF(E334="","",AD305),N("AB35"))</f>
        <v/>
      </c>
      <c r="AE334" s="125" t="str">
        <f>IF(1=1,IF(G334="","",UPPER(TRIM(SUBSTITUTE(SUBSTITUTE(G334&amp;"",CHAR(160)," ")," "," ")))),N("AC35"))</f>
        <v/>
      </c>
      <c r="AG334" s="244" t="s">
        <v>56</v>
      </c>
    </row>
    <row r="335" spans="1:33" ht="15.75" x14ac:dyDescent="0.25">
      <c r="A335" s="126" t="str">
        <f>IF(1=1,IF(E335="","",A305),N("A36"))</f>
        <v/>
      </c>
      <c r="B335" s="127" t="str">
        <f>IF(1=1,IF(E335="","",B305),N("B36"))</f>
        <v/>
      </c>
      <c r="C335" s="127"/>
      <c r="D335" s="129" t="str">
        <f>IF(ISBLANK(E335),"",LARGE(D305:D334,1)+1)</f>
        <v/>
      </c>
      <c r="E335" s="130"/>
      <c r="F335" s="131"/>
      <c r="G335" s="170"/>
      <c r="H335" s="105"/>
      <c r="I335" s="132" t="str">
        <f>IF(1=1,IF(E335="","",I305),N("H36"))</f>
        <v/>
      </c>
      <c r="J335" s="133" t="str">
        <f>IF(1=1,IF(E335="","",J305),N("I36"))</f>
        <v/>
      </c>
      <c r="K335" s="134" t="str">
        <f>IF(1=1,IF(E335="","",K305),N("J36"))</f>
        <v/>
      </c>
      <c r="L335" s="135" t="str">
        <f>IF(1=1,IF(OR(J335="",O335="",NOT(ISNUMBER(J335)),NOT(ISNUMBER(O335)),J335=0),"",O335/J335),N("L36"))</f>
        <v/>
      </c>
      <c r="M335" s="136" t="str">
        <f>IF(1=1,IF(OR(L335="",NOT(ISNUMBER(F335))),"",F335*L335*IFERROR(INDEX(D384:D428,MATCH(AE335,B384:B428,0)),1)),N("M13"))</f>
        <v/>
      </c>
      <c r="N335" s="137" t="str">
        <f>IF(1=1,IF(F335="","",IF(G335="","",IFERROR(INDEX(E384:E428,MATCH(AE335,B384:B428,0)),G335&amp;""))),N("N6"))</f>
        <v/>
      </c>
      <c r="O335" s="138" t="str">
        <f>IF(1=1,IF(E335="","",O305),N("K36"))</f>
        <v/>
      </c>
      <c r="P335" s="139" t="str">
        <f>IF(1=1,IF(M335="","",IF(AND(ISNUMBER(M335),M335&lt;1,N335="kg"),MAX(1,ROUND(M335*1000,0)),IF(AND(ISNUMBER(M335),M335&lt;1,N335="L"),MAX(1,ROUND(M335*100,0)),ROUND(M335,3)))),N("O36"))</f>
        <v/>
      </c>
      <c r="Q335" s="140" t="str">
        <f>IF(1=1,IF(M335="","",IF(AND(ISNUMBER(M335),M335&lt;1,N335="kg"),"g",IF(AND(ISNUMBER(M335),M335&lt;1,N335="L"),"cl",N335))),N("P36"))</f>
        <v/>
      </c>
      <c r="R335" s="161" t="str">
        <f>IF(1=1,IF(E335="","",IF(F335="","A CONTROLER",IF(NOT(ISNUMBER(F335)),"TEXTE",IF(OR(L335="",L335&lt;=0),"COMMANDE PRINCIPALE INCOMPLETE",IF(G335="","UNITE MANQUANTE",IF(COUNTIF(B384:B428,AE335)=0,"UNITE A CONTROLER","OK")))))),N("Q9"))</f>
        <v/>
      </c>
      <c r="S335" s="105"/>
      <c r="T335" s="141">
        <f t="shared" si="19"/>
        <v>0</v>
      </c>
      <c r="U335" s="133" t="str">
        <f>IF(1=1,IF(E335="","",U305),N("S36"))</f>
        <v/>
      </c>
      <c r="V335" s="133" t="str">
        <f>IF(1=1,IF(E335="","",V305),N("T36"))</f>
        <v/>
      </c>
      <c r="W335" s="135" t="str">
        <f>IF(1=1,IF(OR(U335="",V335="",NOT(ISNUMBER(U335)),NOT(ISNUMBER(V335)),U335=0),"",V335/U335),N("U36"))</f>
        <v/>
      </c>
      <c r="X335" s="136" t="str">
        <f>IF(1=1,IF(OR(W335="",NOT(ISNUMBER(F335))),"",F335*W335*IFERROR(INDEX(D384:D428,MATCH(AE335,B384:B428,0)),1)),N("V7"))</f>
        <v/>
      </c>
      <c r="Y335" s="137" t="str">
        <f>IF(1=1,IF(F335="","",IF(G335="","",IFERROR(INDEX(E384:E428,MATCH(AE335,B384:B428,0)),G335&amp;""))),N("W6"))</f>
        <v/>
      </c>
      <c r="Z335" s="142" t="str">
        <f>IF(1=1,IF(X335="","",IF(AND(ISNUMBER(X335),X335&lt;1,Y335="kg"),MAX(1,ROUND(X335*1000,0)),IF(AND(ISNUMBER(X335),X335&lt;1,Y335="L"),MAX(1,ROUND(X335*100,0)),ROUND(X335,3)))),N("X36"))</f>
        <v/>
      </c>
      <c r="AA335" s="143" t="str">
        <f>IF(1=1,IF(X335="","",IF(AND(ISNUMBER(X335),X335&lt;1,Y335="kg"),"g",IF(AND(ISNUMBER(X335),X335&lt;1,Y335="L"),"cl",Y335))),N("Y36"))</f>
        <v/>
      </c>
      <c r="AB335" s="123" t="str">
        <f>IF(1=1,IF(E335="","",IF(F335="","A CONTROLER",IF(NOT(ISNUMBER(F335)),"TEXTE",IF(OR(W335="",W335&lt;=0),"COMMANDE COUVERTS INCOMPLETE",IF(G335="","UNITE MANQUANTE",IF(COUNTIF(B384:B428,AE335)=0,"UNITE A CONTROLER","OK")))))),N("Z6"))</f>
        <v/>
      </c>
      <c r="AD335" s="144" t="str">
        <f>IF(1=1,IF(E335="","",AD305),N("AB36"))</f>
        <v/>
      </c>
      <c r="AE335" s="125" t="str">
        <f>IF(1=1,IF(G335="","",UPPER(TRIM(SUBSTITUTE(SUBSTITUTE(G335&amp;"",CHAR(160)," ")," "," ")))),N("AC36"))</f>
        <v/>
      </c>
      <c r="AG335" s="244" t="s">
        <v>58</v>
      </c>
    </row>
    <row r="336" spans="1:33" ht="15.75" x14ac:dyDescent="0.25">
      <c r="A336" s="126" t="str">
        <f>IF(1=1,IF(E336="","",A305),N("A37"))</f>
        <v/>
      </c>
      <c r="B336" s="127" t="str">
        <f>IF(1=1,IF(E336="","",B305),N("B37"))</f>
        <v/>
      </c>
      <c r="C336" s="127"/>
      <c r="D336" s="129" t="str">
        <f>IF(ISBLANK(E336),"",LARGE(D305:D335,1)+1)</f>
        <v/>
      </c>
      <c r="E336" s="130"/>
      <c r="F336" s="131"/>
      <c r="G336" s="170"/>
      <c r="H336" s="105"/>
      <c r="I336" s="132" t="str">
        <f>IF(1=1,IF(E336="","",I305),N("H37"))</f>
        <v/>
      </c>
      <c r="J336" s="133" t="str">
        <f>IF(1=1,IF(E336="","",J305),N("I37"))</f>
        <v/>
      </c>
      <c r="K336" s="134" t="str">
        <f>IF(1=1,IF(E336="","",K305),N("J37"))</f>
        <v/>
      </c>
      <c r="L336" s="135" t="str">
        <f>IF(1=1,IF(OR(J336="",O336="",NOT(ISNUMBER(J336)),NOT(ISNUMBER(O336)),J336=0),"",O336/J336),N("L37"))</f>
        <v/>
      </c>
      <c r="M336" s="136" t="str">
        <f>IF(1=1,IF(OR(L336="",NOT(ISNUMBER(F336))),"",F336*L336*IFERROR(INDEX(D384:D428,MATCH(AE336,B384:B428,0)),1)),N("M13"))</f>
        <v/>
      </c>
      <c r="N336" s="137" t="str">
        <f>IF(1=1,IF(F336="","",IF(G336="","",IFERROR(INDEX(E384:E428,MATCH(AE336,B384:B428,0)),G336&amp;""))),N("N6"))</f>
        <v/>
      </c>
      <c r="O336" s="138" t="str">
        <f>IF(1=1,IF(E336="","",O305),N("K37"))</f>
        <v/>
      </c>
      <c r="P336" s="139" t="str">
        <f>IF(1=1,IF(M336="","",IF(AND(ISNUMBER(M336),M336&lt;1,N336="kg"),MAX(1,ROUND(M336*1000,0)),IF(AND(ISNUMBER(M336),M336&lt;1,N336="L"),MAX(1,ROUND(M336*100,0)),ROUND(M336,3)))),N("O37"))</f>
        <v/>
      </c>
      <c r="Q336" s="140" t="str">
        <f>IF(1=1,IF(M336="","",IF(AND(ISNUMBER(M336),M336&lt;1,N336="kg"),"g",IF(AND(ISNUMBER(M336),M336&lt;1,N336="L"),"cl",N336))),N("P37"))</f>
        <v/>
      </c>
      <c r="R336" s="161" t="str">
        <f>IF(1=1,IF(E336="","",IF(F336="","A CONTROLER",IF(NOT(ISNUMBER(F336)),"TEXTE",IF(OR(L336="",L336&lt;=0),"COMMANDE PRINCIPALE INCOMPLETE",IF(G336="","UNITE MANQUANTE",IF(COUNTIF(B384:B428,AE336)=0,"UNITE A CONTROLER","OK")))))),N("Q9"))</f>
        <v/>
      </c>
      <c r="S336" s="105"/>
      <c r="T336" s="141">
        <f t="shared" si="19"/>
        <v>0</v>
      </c>
      <c r="U336" s="133" t="str">
        <f>IF(1=1,IF(E336="","",U305),N("S37"))</f>
        <v/>
      </c>
      <c r="V336" s="133" t="str">
        <f>IF(1=1,IF(E336="","",V305),N("T37"))</f>
        <v/>
      </c>
      <c r="W336" s="135" t="str">
        <f>IF(1=1,IF(OR(U336="",V336="",NOT(ISNUMBER(U336)),NOT(ISNUMBER(V336)),U336=0),"",V336/U336),N("U37"))</f>
        <v/>
      </c>
      <c r="X336" s="136" t="str">
        <f>IF(1=1,IF(OR(W336="",NOT(ISNUMBER(F336))),"",F336*W336*IFERROR(INDEX(D384:D428,MATCH(AE336,B384:B428,0)),1)),N("V7"))</f>
        <v/>
      </c>
      <c r="Y336" s="137" t="str">
        <f>IF(1=1,IF(F336="","",IF(G336="","",IFERROR(INDEX(E384:E428,MATCH(AE336,B384:B428,0)),G336&amp;""))),N("W6"))</f>
        <v/>
      </c>
      <c r="Z336" s="142" t="str">
        <f>IF(1=1,IF(X336="","",IF(AND(ISNUMBER(X336),X336&lt;1,Y336="kg"),MAX(1,ROUND(X336*1000,0)),IF(AND(ISNUMBER(X336),X336&lt;1,Y336="L"),MAX(1,ROUND(X336*100,0)),ROUND(X336,3)))),N("X37"))</f>
        <v/>
      </c>
      <c r="AA336" s="143" t="str">
        <f>IF(1=1,IF(X336="","",IF(AND(ISNUMBER(X336),X336&lt;1,Y336="kg"),"g",IF(AND(ISNUMBER(X336),X336&lt;1,Y336="L"),"cl",Y336))),N("Y37"))</f>
        <v/>
      </c>
      <c r="AB336" s="123" t="str">
        <f>IF(1=1,IF(E336="","",IF(F336="","A CONTROLER",IF(NOT(ISNUMBER(F336)),"TEXTE",IF(OR(W336="",W336&lt;=0),"COMMANDE COUVERTS INCOMPLETE",IF(G336="","UNITE MANQUANTE",IF(COUNTIF(B384:B428,AE336)=0,"UNITE A CONTROLER","OK")))))),N("Z6"))</f>
        <v/>
      </c>
      <c r="AD336" s="144" t="str">
        <f>IF(1=1,IF(E336="","",AD305),N("AB37"))</f>
        <v/>
      </c>
      <c r="AE336" s="125" t="str">
        <f>IF(1=1,IF(G336="","",UPPER(TRIM(SUBSTITUTE(SUBSTITUTE(G336&amp;"",CHAR(160)," ")," "," ")))),N("AC37"))</f>
        <v/>
      </c>
      <c r="AG336" s="244" t="s">
        <v>60</v>
      </c>
    </row>
    <row r="337" spans="1:33" ht="15.75" x14ac:dyDescent="0.25">
      <c r="A337" s="126" t="str">
        <f>IF(1=1,IF(E337="","",A305),N("A38"))</f>
        <v/>
      </c>
      <c r="B337" s="127" t="str">
        <f>IF(1=1,IF(E337="","",B305),N("B38"))</f>
        <v/>
      </c>
      <c r="C337" s="127"/>
      <c r="D337" s="129" t="str">
        <f>IF(ISBLANK(E337),"",LARGE(D305:D336,1)+1)</f>
        <v/>
      </c>
      <c r="E337" s="130"/>
      <c r="F337" s="131"/>
      <c r="G337" s="170"/>
      <c r="H337" s="105"/>
      <c r="I337" s="132" t="str">
        <f>IF(1=1,IF(E337="","",I305),N("H38"))</f>
        <v/>
      </c>
      <c r="J337" s="133" t="str">
        <f>IF(1=1,IF(E337="","",J305),N("I38"))</f>
        <v/>
      </c>
      <c r="K337" s="134" t="str">
        <f>IF(1=1,IF(E337="","",K305),N("J38"))</f>
        <v/>
      </c>
      <c r="L337" s="135" t="str">
        <f>IF(1=1,IF(OR(J337="",O337="",NOT(ISNUMBER(J337)),NOT(ISNUMBER(O337)),J337=0),"",O337/J337),N("L38"))</f>
        <v/>
      </c>
      <c r="M337" s="136" t="str">
        <f>IF(1=1,IF(OR(L337="",NOT(ISNUMBER(F337))),"",F337*L337*IFERROR(INDEX(D384:D428,MATCH(AE337,B384:B428,0)),1)),N("M13"))</f>
        <v/>
      </c>
      <c r="N337" s="137" t="str">
        <f>IF(1=1,IF(F337="","",IF(G337="","",IFERROR(INDEX(E384:E428,MATCH(AE337,B384:B428,0)),G337&amp;""))),N("N6"))</f>
        <v/>
      </c>
      <c r="O337" s="138" t="str">
        <f>IF(1=1,IF(E337="","",O305),N("K38"))</f>
        <v/>
      </c>
      <c r="P337" s="139" t="str">
        <f>IF(1=1,IF(M337="","",IF(AND(ISNUMBER(M337),M337&lt;1,N337="kg"),MAX(1,ROUND(M337*1000,0)),IF(AND(ISNUMBER(M337),M337&lt;1,N337="L"),MAX(1,ROUND(M337*100,0)),ROUND(M337,3)))),N("O38"))</f>
        <v/>
      </c>
      <c r="Q337" s="140" t="str">
        <f>IF(1=1,IF(M337="","",IF(AND(ISNUMBER(M337),M337&lt;1,N337="kg"),"g",IF(AND(ISNUMBER(M337),M337&lt;1,N337="L"),"cl",N337))),N("P38"))</f>
        <v/>
      </c>
      <c r="R337" s="161" t="str">
        <f>IF(1=1,IF(E337="","",IF(F337="","A CONTROLER",IF(NOT(ISNUMBER(F337)),"TEXTE",IF(OR(L337="",L337&lt;=0),"COMMANDE PRINCIPALE INCOMPLETE",IF(G337="","UNITE MANQUANTE",IF(COUNTIF(B384:B428,AE337)=0,"UNITE A CONTROLER","OK")))))),N("Q9"))</f>
        <v/>
      </c>
      <c r="S337" s="105"/>
      <c r="T337" s="141">
        <f t="shared" si="19"/>
        <v>0</v>
      </c>
      <c r="U337" s="133" t="str">
        <f>IF(1=1,IF(E337="","",U305),N("S38"))</f>
        <v/>
      </c>
      <c r="V337" s="133" t="str">
        <f>IF(1=1,IF(E337="","",V305),N("T38"))</f>
        <v/>
      </c>
      <c r="W337" s="135" t="str">
        <f>IF(1=1,IF(OR(U337="",V337="",NOT(ISNUMBER(U337)),NOT(ISNUMBER(V337)),U337=0),"",V337/U337),N("U38"))</f>
        <v/>
      </c>
      <c r="X337" s="136" t="str">
        <f>IF(1=1,IF(OR(W337="",NOT(ISNUMBER(F337))),"",F337*W337*IFERROR(INDEX(D384:D428,MATCH(AE337,B384:B428,0)),1)),N("V7"))</f>
        <v/>
      </c>
      <c r="Y337" s="137" t="str">
        <f>IF(1=1,IF(F337="","",IF(G337="","",IFERROR(INDEX(E384:E428,MATCH(AE337,B384:B428,0)),G337&amp;""))),N("W6"))</f>
        <v/>
      </c>
      <c r="Z337" s="142" t="str">
        <f>IF(1=1,IF(X337="","",IF(AND(ISNUMBER(X337),X337&lt;1,Y337="kg"),MAX(1,ROUND(X337*1000,0)),IF(AND(ISNUMBER(X337),X337&lt;1,Y337="L"),MAX(1,ROUND(X337*100,0)),ROUND(X337,3)))),N("X38"))</f>
        <v/>
      </c>
      <c r="AA337" s="143" t="str">
        <f>IF(1=1,IF(X337="","",IF(AND(ISNUMBER(X337),X337&lt;1,Y337="kg"),"g",IF(AND(ISNUMBER(X337),X337&lt;1,Y337="L"),"cl",Y337))),N("Y38"))</f>
        <v/>
      </c>
      <c r="AB337" s="123" t="str">
        <f>IF(1=1,IF(E337="","",IF(F337="","A CONTROLER",IF(NOT(ISNUMBER(F337)),"TEXTE",IF(OR(W337="",W337&lt;=0),"COMMANDE COUVERTS INCOMPLETE",IF(G337="","UNITE MANQUANTE",IF(COUNTIF(B384:B428,AE337)=0,"UNITE A CONTROLER","OK")))))),N("Z6"))</f>
        <v/>
      </c>
      <c r="AD337" s="144" t="str">
        <f>IF(1=1,IF(E337="","",AD305),N("AB38"))</f>
        <v/>
      </c>
      <c r="AE337" s="125" t="str">
        <f>IF(1=1,IF(G337="","",UPPER(TRIM(SUBSTITUTE(SUBSTITUTE(G337&amp;"",CHAR(160)," ")," "," ")))),N("AC38"))</f>
        <v/>
      </c>
      <c r="AG337" s="244" t="s">
        <v>62</v>
      </c>
    </row>
    <row r="338" spans="1:33" ht="15.75" x14ac:dyDescent="0.25">
      <c r="A338" s="126" t="str">
        <f>IF(1=1,IF(E338="","",A305),N("A39"))</f>
        <v/>
      </c>
      <c r="B338" s="127" t="str">
        <f>IF(1=1,IF(E338="","",B305),N("B39"))</f>
        <v/>
      </c>
      <c r="C338" s="127"/>
      <c r="D338" s="129" t="str">
        <f>IF(ISBLANK(E338),"",LARGE(D305:D337,1)+1)</f>
        <v/>
      </c>
      <c r="E338" s="130"/>
      <c r="F338" s="131"/>
      <c r="G338" s="170"/>
      <c r="H338" s="105"/>
      <c r="I338" s="132" t="str">
        <f>IF(1=1,IF(E338="","",I305),N("H39"))</f>
        <v/>
      </c>
      <c r="J338" s="133" t="str">
        <f>IF(1=1,IF(E338="","",J305),N("I39"))</f>
        <v/>
      </c>
      <c r="K338" s="134" t="str">
        <f>IF(1=1,IF(E338="","",K305),N("J39"))</f>
        <v/>
      </c>
      <c r="L338" s="135" t="str">
        <f>IF(1=1,IF(OR(J338="",O338="",NOT(ISNUMBER(J338)),NOT(ISNUMBER(O338)),J338=0),"",O338/J338),N("L39"))</f>
        <v/>
      </c>
      <c r="M338" s="136" t="str">
        <f>IF(1=1,IF(OR(L338="",NOT(ISNUMBER(F338))),"",F338*L338*IFERROR(INDEX(D384:D428,MATCH(AE338,B384:B428,0)),1)),N("M13"))</f>
        <v/>
      </c>
      <c r="N338" s="137" t="str">
        <f>IF(1=1,IF(F338="","",IF(G338="","",IFERROR(INDEX(E384:E428,MATCH(AE338,B384:B428,0)),G338&amp;""))),N("N6"))</f>
        <v/>
      </c>
      <c r="O338" s="138" t="str">
        <f>IF(1=1,IF(E338="","",O305),N("K39"))</f>
        <v/>
      </c>
      <c r="P338" s="139" t="str">
        <f>IF(1=1,IF(M338="","",IF(AND(ISNUMBER(M338),M338&lt;1,N338="kg"),MAX(1,ROUND(M338*1000,0)),IF(AND(ISNUMBER(M338),M338&lt;1,N338="L"),MAX(1,ROUND(M338*100,0)),ROUND(M338,3)))),N("O39"))</f>
        <v/>
      </c>
      <c r="Q338" s="140" t="str">
        <f>IF(1=1,IF(M338="","",IF(AND(ISNUMBER(M338),M338&lt;1,N338="kg"),"g",IF(AND(ISNUMBER(M338),M338&lt;1,N338="L"),"cl",N338))),N("P39"))</f>
        <v/>
      </c>
      <c r="R338" s="161" t="str">
        <f>IF(1=1,IF(E338="","",IF(F338="","A CONTROLER",IF(NOT(ISNUMBER(F338)),"TEXTE",IF(OR(L338="",L338&lt;=0),"COMMANDE PRINCIPALE INCOMPLETE",IF(G338="","UNITE MANQUANTE",IF(COUNTIF(B384:B428,AE338)=0,"UNITE A CONTROLER","OK")))))),N("Q9"))</f>
        <v/>
      </c>
      <c r="S338" s="105"/>
      <c r="T338" s="141">
        <f t="shared" si="19"/>
        <v>0</v>
      </c>
      <c r="U338" s="133" t="str">
        <f>IF(1=1,IF(E338="","",U305),N("S39"))</f>
        <v/>
      </c>
      <c r="V338" s="133" t="str">
        <f>IF(1=1,IF(E338="","",V305),N("T39"))</f>
        <v/>
      </c>
      <c r="W338" s="135" t="str">
        <f>IF(1=1,IF(OR(U338="",V338="",NOT(ISNUMBER(U338)),NOT(ISNUMBER(V338)),U338=0),"",V338/U338),N("U39"))</f>
        <v/>
      </c>
      <c r="X338" s="136" t="str">
        <f>IF(1=1,IF(OR(W338="",NOT(ISNUMBER(F338))),"",F338*W338*IFERROR(INDEX(D384:D428,MATCH(AE338,B384:B428,0)),1)),N("V7"))</f>
        <v/>
      </c>
      <c r="Y338" s="137" t="str">
        <f>IF(1=1,IF(F338="","",IF(G338="","",IFERROR(INDEX(E384:E428,MATCH(AE338,B384:B428,0)),G338&amp;""))),N("W6"))</f>
        <v/>
      </c>
      <c r="Z338" s="142" t="str">
        <f>IF(1=1,IF(X338="","",IF(AND(ISNUMBER(X338),X338&lt;1,Y338="kg"),MAX(1,ROUND(X338*1000,0)),IF(AND(ISNUMBER(X338),X338&lt;1,Y338="L"),MAX(1,ROUND(X338*100,0)),ROUND(X338,3)))),N("X39"))</f>
        <v/>
      </c>
      <c r="AA338" s="143" t="str">
        <f>IF(1=1,IF(X338="","",IF(AND(ISNUMBER(X338),X338&lt;1,Y338="kg"),"g",IF(AND(ISNUMBER(X338),X338&lt;1,Y338="L"),"cl",Y338))),N("Y39"))</f>
        <v/>
      </c>
      <c r="AB338" s="123" t="str">
        <f>IF(1=1,IF(E338="","",IF(F338="","A CONTROLER",IF(NOT(ISNUMBER(F338)),"TEXTE",IF(OR(W338="",W338&lt;=0),"COMMANDE COUVERTS INCOMPLETE",IF(G338="","UNITE MANQUANTE",IF(COUNTIF(B384:B428,AE338)=0,"UNITE A CONTROLER","OK")))))),N("Z6"))</f>
        <v/>
      </c>
      <c r="AD338" s="144" t="str">
        <f>IF(1=1,IF(E338="","",AD305),N("AB39"))</f>
        <v/>
      </c>
      <c r="AE338" s="125" t="str">
        <f>IF(1=1,IF(G338="","",UPPER(TRIM(SUBSTITUTE(SUBSTITUTE(G338&amp;"",CHAR(160)," ")," "," ")))),N("AC39"))</f>
        <v/>
      </c>
      <c r="AG338" s="244" t="s">
        <v>64</v>
      </c>
    </row>
    <row r="339" spans="1:33" ht="15.75" x14ac:dyDescent="0.25">
      <c r="A339" s="126" t="str">
        <f>IF(1=1,IF(E339="","",A305),N("A40"))</f>
        <v/>
      </c>
      <c r="B339" s="127" t="str">
        <f>IF(1=1,IF(E339="","",B305),N("B40"))</f>
        <v/>
      </c>
      <c r="C339" s="127"/>
      <c r="D339" s="129" t="str">
        <f>IF(ISBLANK(E339),"",LARGE(D305:D338,1)+1)</f>
        <v/>
      </c>
      <c r="E339" s="130"/>
      <c r="F339" s="131"/>
      <c r="G339" s="170"/>
      <c r="H339" s="105"/>
      <c r="I339" s="132" t="str">
        <f>IF(1=1,IF(E339="","",I305),N("H40"))</f>
        <v/>
      </c>
      <c r="J339" s="133" t="str">
        <f>IF(1=1,IF(E339="","",J305),N("I40"))</f>
        <v/>
      </c>
      <c r="K339" s="134" t="str">
        <f>IF(1=1,IF(E339="","",K305),N("J40"))</f>
        <v/>
      </c>
      <c r="L339" s="135" t="str">
        <f>IF(1=1,IF(OR(J339="",O339="",NOT(ISNUMBER(J339)),NOT(ISNUMBER(O339)),J339=0),"",O339/J339),N("L40"))</f>
        <v/>
      </c>
      <c r="M339" s="136" t="str">
        <f>IF(1=1,IF(OR(L339="",NOT(ISNUMBER(F339))),"",F339*L339*IFERROR(INDEX(D384:D428,MATCH(AE339,B384:B428,0)),1)),N("M13"))</f>
        <v/>
      </c>
      <c r="N339" s="137" t="str">
        <f>IF(1=1,IF(F339="","",IF(G339="","",IFERROR(INDEX(E384:E428,MATCH(AE339,B384:B428,0)),G339&amp;""))),N("N6"))</f>
        <v/>
      </c>
      <c r="O339" s="138" t="str">
        <f>IF(1=1,IF(E339="","",O305),N("K40"))</f>
        <v/>
      </c>
      <c r="P339" s="139" t="str">
        <f>IF(1=1,IF(M339="","",IF(AND(ISNUMBER(M339),M339&lt;1,N339="kg"),MAX(1,ROUND(M339*1000,0)),IF(AND(ISNUMBER(M339),M339&lt;1,N339="L"),MAX(1,ROUND(M339*100,0)),ROUND(M339,3)))),N("O40"))</f>
        <v/>
      </c>
      <c r="Q339" s="140" t="str">
        <f>IF(1=1,IF(M339="","",IF(AND(ISNUMBER(M339),M339&lt;1,N339="kg"),"g",IF(AND(ISNUMBER(M339),M339&lt;1,N339="L"),"cl",N339))),N("P40"))</f>
        <v/>
      </c>
      <c r="R339" s="161" t="str">
        <f>IF(1=1,IF(E339="","",IF(F339="","A CONTROLER",IF(NOT(ISNUMBER(F339)),"TEXTE",IF(OR(L339="",L339&lt;=0),"COMMANDE PRINCIPALE INCOMPLETE",IF(G339="","UNITE MANQUANTE",IF(COUNTIF(B384:B428,AE339)=0,"UNITE A CONTROLER","OK")))))),N("Q9"))</f>
        <v/>
      </c>
      <c r="S339" s="105"/>
      <c r="T339" s="141">
        <f t="shared" si="19"/>
        <v>0</v>
      </c>
      <c r="U339" s="133" t="str">
        <f>IF(1=1,IF(E339="","",U305),N("S40"))</f>
        <v/>
      </c>
      <c r="V339" s="133" t="str">
        <f>IF(1=1,IF(E339="","",V305),N("T40"))</f>
        <v/>
      </c>
      <c r="W339" s="135" t="str">
        <f>IF(1=1,IF(OR(U339="",V339="",NOT(ISNUMBER(U339)),NOT(ISNUMBER(V339)),U339=0),"",V339/U339),N("U40"))</f>
        <v/>
      </c>
      <c r="X339" s="136" t="str">
        <f>IF(1=1,IF(OR(W339="",NOT(ISNUMBER(F339))),"",F339*W339*IFERROR(INDEX(D384:D428,MATCH(AE339,B384:B428,0)),1)),N("V7"))</f>
        <v/>
      </c>
      <c r="Y339" s="137" t="str">
        <f>IF(1=1,IF(F339="","",IF(G339="","",IFERROR(INDEX(E384:E428,MATCH(AE339,B384:B428,0)),G339&amp;""))),N("W6"))</f>
        <v/>
      </c>
      <c r="Z339" s="142" t="str">
        <f>IF(1=1,IF(X339="","",IF(AND(ISNUMBER(X339),X339&lt;1,Y339="kg"),MAX(1,ROUND(X339*1000,0)),IF(AND(ISNUMBER(X339),X339&lt;1,Y339="L"),MAX(1,ROUND(X339*100,0)),ROUND(X339,3)))),N("X40"))</f>
        <v/>
      </c>
      <c r="AA339" s="143" t="str">
        <f>IF(1=1,IF(X339="","",IF(AND(ISNUMBER(X339),X339&lt;1,Y339="kg"),"g",IF(AND(ISNUMBER(X339),X339&lt;1,Y339="L"),"cl",Y339))),N("Y40"))</f>
        <v/>
      </c>
      <c r="AB339" s="123" t="str">
        <f>IF(1=1,IF(E339="","",IF(F339="","A CONTROLER",IF(NOT(ISNUMBER(F339)),"TEXTE",IF(OR(W339="",W339&lt;=0),"COMMANDE COUVERTS INCOMPLETE",IF(G339="","UNITE MANQUANTE",IF(COUNTIF(B384:B428,AE339)=0,"UNITE A CONTROLER","OK")))))),N("Z6"))</f>
        <v/>
      </c>
      <c r="AD339" s="144" t="str">
        <f>IF(1=1,IF(E339="","",AD305),N("AB40"))</f>
        <v/>
      </c>
      <c r="AE339" s="125" t="str">
        <f>IF(1=1,IF(G339="","",UPPER(TRIM(SUBSTITUTE(SUBSTITUTE(G339&amp;"",CHAR(160)," ")," "," ")))),N("AC40"))</f>
        <v/>
      </c>
      <c r="AG339" s="244" t="s">
        <v>66</v>
      </c>
    </row>
    <row r="340" spans="1:33" ht="23.25" x14ac:dyDescent="0.25">
      <c r="A340" s="171"/>
      <c r="B340" s="172" t="s">
        <v>230</v>
      </c>
      <c r="C340" s="173"/>
      <c r="D340" s="174" t="s">
        <v>239</v>
      </c>
      <c r="E340" s="173"/>
      <c r="F340" s="173"/>
      <c r="G340" s="173"/>
      <c r="H340" s="175"/>
      <c r="I340" s="173"/>
      <c r="J340" s="173"/>
      <c r="K340" s="173"/>
      <c r="L340" s="173"/>
      <c r="M340" s="173"/>
      <c r="N340" s="173"/>
      <c r="O340" s="173"/>
      <c r="P340" s="173" t="str">
        <f>D340</f>
        <v>SOUS-FAMILLE</v>
      </c>
      <c r="Q340" s="173"/>
      <c r="R340" s="173"/>
      <c r="S340" s="175"/>
      <c r="T340" s="176" t="s">
        <v>664</v>
      </c>
      <c r="U340" s="177" cm="1">
        <f t="array" ref="U340">SUMPRODUCT(LEN(E342:E376)-LEN(SUBSTITUTE(E342:E376,"*","")))</f>
        <v>0</v>
      </c>
      <c r="V340" s="173"/>
      <c r="W340" s="173" t="str">
        <f>D340</f>
        <v>SOUS-FAMILLE</v>
      </c>
      <c r="X340" s="173"/>
      <c r="Y340" s="173"/>
      <c r="Z340" s="173"/>
      <c r="AA340" s="173"/>
      <c r="AB340" s="178"/>
      <c r="AC340" s="173"/>
      <c r="AD340" s="173"/>
      <c r="AE340" s="179" t="str">
        <f>B342</f>
        <v>NOM DE LA RECETTE À SAISIR</v>
      </c>
      <c r="AG340" s="244" t="s">
        <v>68</v>
      </c>
    </row>
    <row r="341" spans="1:33" ht="32.25" thickBot="1" x14ac:dyDescent="0.3">
      <c r="A341" s="92" t="s">
        <v>155</v>
      </c>
      <c r="B341" s="92" t="s">
        <v>1</v>
      </c>
      <c r="C341" s="92"/>
      <c r="D341" s="92" t="s">
        <v>2</v>
      </c>
      <c r="E341" s="92" t="s">
        <v>117</v>
      </c>
      <c r="F341" s="92" t="s">
        <v>3</v>
      </c>
      <c r="G341" s="92" t="s">
        <v>4</v>
      </c>
      <c r="H341" s="81"/>
      <c r="I341" s="157" t="s">
        <v>5</v>
      </c>
      <c r="J341" s="92" t="s">
        <v>114</v>
      </c>
      <c r="K341" s="92" t="s">
        <v>4</v>
      </c>
      <c r="L341" s="92" t="s">
        <v>6</v>
      </c>
      <c r="M341" s="94" t="s">
        <v>7</v>
      </c>
      <c r="N341" s="94" t="s">
        <v>116</v>
      </c>
      <c r="O341" s="95" t="s">
        <v>115</v>
      </c>
      <c r="P341" s="96" t="s">
        <v>8</v>
      </c>
      <c r="Q341" s="97" t="s">
        <v>9</v>
      </c>
      <c r="R341" s="92" t="s">
        <v>10</v>
      </c>
      <c r="S341" s="81"/>
      <c r="T341" s="92" t="s">
        <v>117</v>
      </c>
      <c r="U341" s="98" t="s">
        <v>11</v>
      </c>
      <c r="V341" s="95" t="s">
        <v>12</v>
      </c>
      <c r="W341" s="92" t="s">
        <v>13</v>
      </c>
      <c r="X341" s="94" t="s">
        <v>7</v>
      </c>
      <c r="Y341" s="94" t="s">
        <v>116</v>
      </c>
      <c r="Z341" s="99" t="s">
        <v>8</v>
      </c>
      <c r="AA341" s="97" t="s">
        <v>9</v>
      </c>
      <c r="AB341" s="99" t="s">
        <v>10</v>
      </c>
      <c r="AC341" s="240"/>
      <c r="AD341" s="92" t="s">
        <v>14</v>
      </c>
      <c r="AE341" s="92" t="s">
        <v>15</v>
      </c>
      <c r="AG341" s="244" t="s">
        <v>70</v>
      </c>
    </row>
    <row r="342" spans="1:33" ht="18.75" x14ac:dyDescent="0.25">
      <c r="A342" s="158" t="s">
        <v>5640</v>
      </c>
      <c r="B342" s="101" t="s">
        <v>20</v>
      </c>
      <c r="C342" s="101"/>
      <c r="D342" s="102">
        <v>0</v>
      </c>
      <c r="E342" s="103" t="s">
        <v>21</v>
      </c>
      <c r="F342" s="104">
        <v>10</v>
      </c>
      <c r="G342" s="8" t="s">
        <v>119</v>
      </c>
      <c r="H342" s="105"/>
      <c r="I342" s="106" t="str">
        <f>E342</f>
        <v>ÉLÉMENT PRINCIPAL À SAISIR</v>
      </c>
      <c r="J342" s="107">
        <f>F342</f>
        <v>10</v>
      </c>
      <c r="K342" s="108" t="str">
        <f>G342</f>
        <v>Quoi ?</v>
      </c>
      <c r="L342" s="109">
        <f>IF(1=1,IF(OR(J342="",O342="",NOT(ISNUMBER(J342)),NOT(ISNUMBER(O342)),J342=0),"",O342/J342),N("L6"))</f>
        <v>15</v>
      </c>
      <c r="M342" s="110">
        <f>IF(1=1,IF(OR(L342="",NOT(ISNUMBER(F342))),"",F342*L342*IFERROR(INDEX(D384:D428,MATCH(AE342,B384:B428,0)),1)),N("M13"))</f>
        <v>150</v>
      </c>
      <c r="N342" s="111" t="str">
        <f>IF(1=1,IF(F342="","",IF(G342="","",IFERROR(INDEX(E384:E428,MATCH(AE342,B384:B428,0)),G342&amp;""))),N("N6"))</f>
        <v>Quoi ?</v>
      </c>
      <c r="O342" s="112">
        <v>150</v>
      </c>
      <c r="P342" s="113">
        <f>IF(1=1,IF(M342="","",IF(AND(ISNUMBER(M342),M342&lt;1,N342="kg"),MAX(1,ROUND(M342*1000,0)),IF(AND(ISNUMBER(M342),M342&lt;1,N342="L"),MAX(1,ROUND(M342*100,0)),ROUND(M342,3)))),N("O6"))</f>
        <v>150</v>
      </c>
      <c r="Q342" s="114" t="str">
        <f>IF(1=1,IF(M342="","",IF(AND(ISNUMBER(M342),M342&lt;1,N342="kg"),"g",IF(AND(ISNUMBER(M342),M342&lt;1,N342="L"),"cl",N342))),N("P6"))</f>
        <v>Quoi ?</v>
      </c>
      <c r="R342" s="115" t="str">
        <f>IF(1=1,IF(E342="","",IF(F342="","A CONTROLER",IF(NOT(ISNUMBER(F342)),"TEXTE",IF(OR(L342="",L342&lt;=0),"COMMANDE PRINCIPALE INCOMPLETE",IF(G342="","UNITE MANQUANTE",IF(COUNTIF(B384:B428,AE342)=0,"UNITE A CONTROLER","OK")))))),N("Q9"))</f>
        <v>UNITE A CONTROLER</v>
      </c>
      <c r="S342" s="105"/>
      <c r="T342" s="159" t="str">
        <f>B342</f>
        <v>NOM DE LA RECETTE À SAISIR</v>
      </c>
      <c r="U342" s="117">
        <v>100</v>
      </c>
      <c r="V342" s="112">
        <v>150</v>
      </c>
      <c r="W342" s="118">
        <f>IF(1=1,IF(OR(U342="",V342="",NOT(ISNUMBER(U342)),NOT(ISNUMBER(V342)),U342=0),"",V342/U342),N("U6"))</f>
        <v>1.5</v>
      </c>
      <c r="X342" s="119">
        <f>IF(1=1,IF(OR(W342="",NOT(ISNUMBER(F342))),"",F342*W342*IFERROR(INDEX(D384:D428,MATCH(AE342,B384:B428,0)),1)),N("V7"))</f>
        <v>15</v>
      </c>
      <c r="Y342" s="120" t="str">
        <f>IF(1=1,IF(F342="","",IF(G342="","",IFERROR(INDEX(E384:E428,MATCH(AE342,B384:B428,0)),G342&amp;""))),N("W6"))</f>
        <v>Quoi ?</v>
      </c>
      <c r="Z342" s="121">
        <f>IF(1=1,IF(X342="","",IF(AND(ISNUMBER(X342),X342&lt;1,Y342="kg"),MAX(1,ROUND(X342*1000,0)),IF(AND(ISNUMBER(X342),X342&lt;1,Y342="L"),MAX(1,ROUND(X342*100,0)),ROUND(X342,3)))),N("X6"))</f>
        <v>15</v>
      </c>
      <c r="AA342" s="122" t="str">
        <f>IF(1=1,IF(X342="","",IF(AND(ISNUMBER(X342),X342&lt;1,Y342="kg"),"g",IF(AND(ISNUMBER(X342),X342&lt;1,Y342="L"),"cl",Y342))),N("Y6"))</f>
        <v>Quoi ?</v>
      </c>
      <c r="AB342" s="123" t="str">
        <f>IF(1=1,IF(E342="","",IF(F342="","A CONTROLER",IF(NOT(ISNUMBER(F342)),"TEXTE",IF(OR(W342="",W342&lt;=0),"COMMANDE COUVERTS INCOMPLETE",IF(G342="","UNITE MANQUANTE",IF(COUNTIF(B384:B428,AE342)=0,"UNITE A CONTROLER","OK")))))),N("Z6"))</f>
        <v>UNITE A CONTROLER</v>
      </c>
      <c r="AD342" s="124">
        <v>62</v>
      </c>
      <c r="AE342" s="125" t="str">
        <f>IF(1=1,IF(G342="","",UPPER(TRIM(SUBSTITUTE(SUBSTITUTE(G342&amp;"",CHAR(160)," ")," "," ")))),N("AC6"))</f>
        <v>QUOI ?</v>
      </c>
      <c r="AG342" s="244" t="s">
        <v>72</v>
      </c>
    </row>
    <row r="343" spans="1:33" ht="15.75" x14ac:dyDescent="0.25">
      <c r="A343" s="160" t="str">
        <f>IF(1=1,IF(E343="","",A342),N("A7"))</f>
        <v/>
      </c>
      <c r="B343" s="127" t="str">
        <f>IF(1=1,IF(E343="","",B342),N("B7"))</f>
        <v/>
      </c>
      <c r="C343" s="127"/>
      <c r="D343" s="129" t="str">
        <f>IF(ISBLANK(E343),"",LARGE(D342:D342,1)+1)</f>
        <v/>
      </c>
      <c r="E343" s="130"/>
      <c r="F343" s="131"/>
      <c r="G343" s="170"/>
      <c r="H343" s="105"/>
      <c r="I343" s="132" t="str">
        <f>IF(1=1,IF(E343="","",I342),N("H7"))</f>
        <v/>
      </c>
      <c r="J343" s="133" t="str">
        <f>IF(1=1,IF(E343="","",J342),N("I7"))</f>
        <v/>
      </c>
      <c r="K343" s="134" t="str">
        <f>IF(1=1,IF(E343="","",K342),N("J7"))</f>
        <v/>
      </c>
      <c r="L343" s="135" t="str">
        <f>IF(1=1,IF(OR(J343="",O343="",NOT(ISNUMBER(J343)),NOT(ISNUMBER(O343)),J343=0),"",O343/J343),N("L7"))</f>
        <v/>
      </c>
      <c r="M343" s="136" t="str">
        <f>IF(1=1,IF(OR(L343="",NOT(ISNUMBER(F343))),"",F343*L343*IFERROR(INDEX(D384:D428,MATCH(AE343,B384:B428,0)),1)),N("M13"))</f>
        <v/>
      </c>
      <c r="N343" s="137" t="str">
        <f>IF(1=1,IF(F343="","",IF(G343="","",IFERROR(INDEX(E384:E428,MATCH(AE343,B384:B428,0)),G343&amp;""))),N("N6"))</f>
        <v/>
      </c>
      <c r="O343" s="138" t="str">
        <f>IF(1=1,IF(E343="","",O342),N("K7"))</f>
        <v/>
      </c>
      <c r="P343" s="139" t="str">
        <f>IF(1=1,IF(M343="","",IF(AND(ISNUMBER(M343),M343&lt;1,N343="kg"),MAX(1,ROUND(M343*1000,0)),IF(AND(ISNUMBER(M343),M343&lt;1,N343="L"),MAX(1,ROUND(M343*100,0)),ROUND(M343,3)))),N("O7"))</f>
        <v/>
      </c>
      <c r="Q343" s="140" t="str">
        <f>IF(1=1,IF(M343="","",IF(AND(ISNUMBER(M343),M343&lt;1,N343="kg"),"g",IF(AND(ISNUMBER(M343),M343&lt;1,N343="L"),"cl",N343))),N("P7"))</f>
        <v/>
      </c>
      <c r="R343" s="161" t="str">
        <f>IF(1=1,IF(E343="","",IF(F343="","A CONTROLER",IF(NOT(ISNUMBER(F343)),"TEXTE",IF(OR(L343="",L343&lt;=0),"COMMANDE PRINCIPALE INCOMPLETE",IF(G343="","UNITE MANQUANTE",IF(COUNTIF(B384:B428,AE343)=0,"UNITE A CONTROLER","OK")))))),N("Q9"))</f>
        <v/>
      </c>
      <c r="S343" s="105"/>
      <c r="T343" s="141">
        <f t="shared" ref="T343:T376" si="20">E343</f>
        <v>0</v>
      </c>
      <c r="U343" s="133" t="str">
        <f>IF(1=1,IF(E343="","",U342),N("S7"))</f>
        <v/>
      </c>
      <c r="V343" s="133" t="str">
        <f>IF(1=1,IF(E343="","",V342),N("T7"))</f>
        <v/>
      </c>
      <c r="W343" s="135" t="str">
        <f>IF(1=1,IF(OR(U343="",V343="",NOT(ISNUMBER(U343)),NOT(ISNUMBER(V343)),U343=0),"",V343/U343),N("U7"))</f>
        <v/>
      </c>
      <c r="X343" s="136" t="str">
        <f>IF(1=1,IF(OR(W343="",NOT(ISNUMBER(F343))),"",F343*W343*IFERROR(INDEX(D384:D428,MATCH(AE343,B384:B428,0)),1)),N("V7"))</f>
        <v/>
      </c>
      <c r="Y343" s="137" t="str">
        <f>IF(1=1,IF(F343="","",IF(G343="","",IFERROR(INDEX(E384:E428,MATCH(AE343,B384:B428,0)),G343&amp;""))),N("W6"))</f>
        <v/>
      </c>
      <c r="Z343" s="142" t="str">
        <f>IF(1=1,IF(X343="","",IF(AND(ISNUMBER(X343),X343&lt;1,Y343="kg"),MAX(1,ROUND(X343*1000,0)),IF(AND(ISNUMBER(X343),X343&lt;1,Y343="L"),MAX(1,ROUND(X343*100,0)),ROUND(X343,3)))),N("X7"))</f>
        <v/>
      </c>
      <c r="AA343" s="143" t="str">
        <f>IF(1=1,IF(X343="","",IF(AND(ISNUMBER(X343),X343&lt;1,Y343="kg"),"g",IF(AND(ISNUMBER(X343),X343&lt;1,Y343="L"),"cl",Y343))),N("Y7"))</f>
        <v/>
      </c>
      <c r="AB343" s="123" t="str">
        <f>IF(1=1,IF(E343="","",IF(F343="","A CONTROLER",IF(NOT(ISNUMBER(F343)),"TEXTE",IF(OR(W343="",W343&lt;=0),"COMMANDE COUVERTS INCOMPLETE",IF(G343="","UNITE MANQUANTE",IF(COUNTIF(B384:B428,AE343)=0,"UNITE A CONTROLER","OK")))))),N("Z6"))</f>
        <v/>
      </c>
      <c r="AD343" s="144" t="str">
        <f>IF(1=1,IF(E343="","",AD342),N("AB7"))</f>
        <v/>
      </c>
      <c r="AE343" s="125" t="str">
        <f>IF(1=1,IF(G343="","",UPPER(TRIM(SUBSTITUTE(SUBSTITUTE(G343&amp;"",CHAR(160)," ")," "," ")))),N("AC7"))</f>
        <v/>
      </c>
      <c r="AG343" s="244" t="s">
        <v>74</v>
      </c>
    </row>
    <row r="344" spans="1:33" ht="15.75" x14ac:dyDescent="0.25">
      <c r="A344" s="160" t="str">
        <f>IF(1=1,IF(E344="","",A342),N("A8"))</f>
        <v/>
      </c>
      <c r="B344" s="127" t="str">
        <f>IF(1=1,IF(E344="","",B342),N("B8"))</f>
        <v/>
      </c>
      <c r="C344" s="127"/>
      <c r="D344" s="129" t="str">
        <f>IF(ISBLANK(E344),"",LARGE(D342:D343,1)+1)</f>
        <v/>
      </c>
      <c r="E344" s="130"/>
      <c r="F344" s="131"/>
      <c r="G344" s="170"/>
      <c r="H344" s="105"/>
      <c r="I344" s="132" t="str">
        <f>IF(1=1,IF(E344="","",I342),N("H8"))</f>
        <v/>
      </c>
      <c r="J344" s="133" t="str">
        <f>IF(1=1,IF(E344="","",J342),N("I8"))</f>
        <v/>
      </c>
      <c r="K344" s="134" t="str">
        <f>IF(1=1,IF(E344="","",K342),N("J8"))</f>
        <v/>
      </c>
      <c r="L344" s="135" t="str">
        <f>IF(1=1,IF(OR(J344="",O344="",NOT(ISNUMBER(J344)),NOT(ISNUMBER(O344)),J344=0),"",O344/J344),N("L8"))</f>
        <v/>
      </c>
      <c r="M344" s="136" t="str">
        <f>IF(1=1,IF(OR(L344="",NOT(ISNUMBER(F344))),"",F344*L344*IFERROR(INDEX(D384:D428,MATCH(AE344,B384:B428,0)),1)),N("M13"))</f>
        <v/>
      </c>
      <c r="N344" s="137" t="str">
        <f>IF(1=1,IF(F344="","",IF(G344="","",IFERROR(INDEX(E384:E428,MATCH(AE344,B384:B428,0)),G344&amp;""))),N("N6"))</f>
        <v/>
      </c>
      <c r="O344" s="138" t="str">
        <f>IF(1=1,IF(E344="","",O342),N("K8"))</f>
        <v/>
      </c>
      <c r="P344" s="139" t="str">
        <f>IF(1=1,IF(M344="","",IF(AND(ISNUMBER(M344),M344&lt;1,N344="kg"),MAX(1,ROUND(M344*1000,0)),IF(AND(ISNUMBER(M344),M344&lt;1,N344="L"),MAX(1,ROUND(M344*100,0)),ROUND(M344,3)))),N("O8"))</f>
        <v/>
      </c>
      <c r="Q344" s="140" t="str">
        <f>IF(1=1,IF(M344="","",IF(AND(ISNUMBER(M344),M344&lt;1,N344="kg"),"g",IF(AND(ISNUMBER(M344),M344&lt;1,N344="L"),"cl",N344))),N("P8"))</f>
        <v/>
      </c>
      <c r="R344" s="161" t="str">
        <f>IF(1=1,IF(E344="","",IF(F344="","A CONTROLER",IF(NOT(ISNUMBER(F344)),"TEXTE",IF(OR(L344="",L344&lt;=0),"COMMANDE PRINCIPALE INCOMPLETE",IF(G344="","UNITE MANQUANTE",IF(COUNTIF(B384:B428,AE344)=0,"UNITE A CONTROLER","OK")))))),N("Q9"))</f>
        <v/>
      </c>
      <c r="S344" s="105"/>
      <c r="T344" s="141">
        <f t="shared" si="20"/>
        <v>0</v>
      </c>
      <c r="U344" s="133" t="str">
        <f>IF(1=1,IF(E344="","",U342),N("S8"))</f>
        <v/>
      </c>
      <c r="V344" s="133" t="str">
        <f>IF(1=1,IF(E344="","",V342),N("T8"))</f>
        <v/>
      </c>
      <c r="W344" s="135" t="str">
        <f>IF(1=1,IF(OR(U344="",V344="",NOT(ISNUMBER(U344)),NOT(ISNUMBER(V344)),U344=0),"",V344/U344),N("U8"))</f>
        <v/>
      </c>
      <c r="X344" s="136" t="str">
        <f>IF(1=1,IF(OR(W344="",NOT(ISNUMBER(F344))),"",F344*W344*IFERROR(INDEX(D384:D428,MATCH(AE344,B384:B428,0)),1)),N("V7"))</f>
        <v/>
      </c>
      <c r="Y344" s="137" t="str">
        <f>IF(1=1,IF(F344="","",IF(G344="","",IFERROR(INDEX(E384:E428,MATCH(AE344,B384:B428,0)),G344&amp;""))),N("W6"))</f>
        <v/>
      </c>
      <c r="Z344" s="142" t="str">
        <f>IF(1=1,IF(X344="","",IF(AND(ISNUMBER(X344),X344&lt;1,Y344="kg"),MAX(1,ROUND(X344*1000,0)),IF(AND(ISNUMBER(X344),X344&lt;1,Y344="L"),MAX(1,ROUND(X344*100,0)),ROUND(X344,3)))),N("X8"))</f>
        <v/>
      </c>
      <c r="AA344" s="143" t="str">
        <f>IF(1=1,IF(X344="","",IF(AND(ISNUMBER(X344),X344&lt;1,Y344="kg"),"g",IF(AND(ISNUMBER(X344),X344&lt;1,Y344="L"),"cl",Y344))),N("Y8"))</f>
        <v/>
      </c>
      <c r="AB344" s="123" t="str">
        <f>IF(1=1,IF(E344="","",IF(F344="","A CONTROLER",IF(NOT(ISNUMBER(F344)),"TEXTE",IF(OR(W344="",W344&lt;=0),"COMMANDE COUVERTS INCOMPLETE",IF(G344="","UNITE MANQUANTE",IF(COUNTIF(B384:B428,AE344)=0,"UNITE A CONTROLER","OK")))))),N("Z6"))</f>
        <v/>
      </c>
      <c r="AD344" s="144" t="str">
        <f>IF(1=1,IF(E344="","",AD342),N("AB8"))</f>
        <v/>
      </c>
      <c r="AE344" s="125" t="str">
        <f>IF(1=1,IF(G344="","",UPPER(TRIM(SUBSTITUTE(SUBSTITUTE(G344&amp;"",CHAR(160)," ")," "," ")))),N("AC8"))</f>
        <v/>
      </c>
      <c r="AG344" s="244" t="s">
        <v>76</v>
      </c>
    </row>
    <row r="345" spans="1:33" ht="15.75" x14ac:dyDescent="0.25">
      <c r="A345" s="160" t="str">
        <f>IF(1=1,IF(E345="","",A342),N("A9"))</f>
        <v/>
      </c>
      <c r="B345" s="127" t="str">
        <f>IF(1=1,IF(E345="","",B342),N("B9"))</f>
        <v/>
      </c>
      <c r="C345" s="127"/>
      <c r="D345" s="129" t="str">
        <f>IF(ISBLANK(E345),"",LARGE(D342:D344,1)+1)</f>
        <v/>
      </c>
      <c r="E345" s="130"/>
      <c r="F345" s="131"/>
      <c r="G345" s="170"/>
      <c r="H345" s="105"/>
      <c r="I345" s="132" t="str">
        <f>IF(1=1,IF(E345="","",I342),N("H9"))</f>
        <v/>
      </c>
      <c r="J345" s="133" t="str">
        <f>IF(1=1,IF(E345="","",J342),N("I9"))</f>
        <v/>
      </c>
      <c r="K345" s="134" t="str">
        <f>IF(1=1,IF(E345="","",K342),N("J9"))</f>
        <v/>
      </c>
      <c r="L345" s="135" t="str">
        <f>IF(1=1,IF(OR(J345="",O345="",NOT(ISNUMBER(J345)),NOT(ISNUMBER(O345)),J345=0),"",O345/J345),N("L9"))</f>
        <v/>
      </c>
      <c r="M345" s="136" t="str">
        <f>IF(1=1,IF(OR(L345="",NOT(ISNUMBER(F345))),"",F345*L345*IFERROR(INDEX(D384:D428,MATCH(AE345,B384:B428,0)),1)),N("M13"))</f>
        <v/>
      </c>
      <c r="N345" s="137" t="str">
        <f>IF(1=1,IF(F345="","",IF(G345="","",IFERROR(INDEX(E384:E428,MATCH(AE345,B384:B428,0)),G345&amp;""))),N("N6"))</f>
        <v/>
      </c>
      <c r="O345" s="138" t="str">
        <f>IF(1=1,IF(E345="","",O342),N("K9"))</f>
        <v/>
      </c>
      <c r="P345" s="139" t="str">
        <f>IF(1=1,IF(M345="","",IF(AND(ISNUMBER(M345),M345&lt;1,N345="kg"),MAX(1,ROUND(M345*1000,0)),IF(AND(ISNUMBER(M345),M345&lt;1,N345="L"),MAX(1,ROUND(M345*100,0)),ROUND(M345,3)))),N("O9"))</f>
        <v/>
      </c>
      <c r="Q345" s="140" t="str">
        <f>IF(1=1,IF(M345="","",IF(AND(ISNUMBER(M345),M345&lt;1,N345="kg"),"g",IF(AND(ISNUMBER(M345),M345&lt;1,N345="L"),"cl",N345))),N("P9"))</f>
        <v/>
      </c>
      <c r="R345" s="161" t="str">
        <f>IF(1=1,IF(E345="","",IF(F345="","A CONTROLER",IF(NOT(ISNUMBER(F345)),"TEXTE",IF(OR(L345="",L345&lt;=0),"COMMANDE PRINCIPALE INCOMPLETE",IF(G345="","UNITE MANQUANTE",IF(COUNTIF(B384:B428,AE345)=0,"UNITE A CONTROLER","OK")))))),N("Q9"))</f>
        <v/>
      </c>
      <c r="S345" s="105"/>
      <c r="T345" s="141">
        <f t="shared" si="20"/>
        <v>0</v>
      </c>
      <c r="U345" s="133" t="str">
        <f>IF(1=1,IF(E345="","",U342),N("S9"))</f>
        <v/>
      </c>
      <c r="V345" s="133" t="str">
        <f>IF(1=1,IF(E345="","",V342),N("T9"))</f>
        <v/>
      </c>
      <c r="W345" s="135" t="str">
        <f>IF(1=1,IF(OR(U345="",V345="",NOT(ISNUMBER(U345)),NOT(ISNUMBER(V345)),U345=0),"",V345/U345),N("U9"))</f>
        <v/>
      </c>
      <c r="X345" s="136" t="str">
        <f>IF(1=1,IF(OR(W345="",NOT(ISNUMBER(F345))),"",F345*W345*IFERROR(INDEX(D384:D428,MATCH(AE345,B384:B428,0)),1)),N("V7"))</f>
        <v/>
      </c>
      <c r="Y345" s="137" t="str">
        <f>IF(1=1,IF(F345="","",IF(G345="","",IFERROR(INDEX(E384:E428,MATCH(AE345,B384:B428,0)),G345&amp;""))),N("W6"))</f>
        <v/>
      </c>
      <c r="Z345" s="142" t="str">
        <f>IF(1=1,IF(X345="","",IF(AND(ISNUMBER(X345),X345&lt;1,Y345="kg"),MAX(1,ROUND(X345*1000,0)),IF(AND(ISNUMBER(X345),X345&lt;1,Y345="L"),MAX(1,ROUND(X345*100,0)),ROUND(X345,3)))),N("X9"))</f>
        <v/>
      </c>
      <c r="AA345" s="143" t="str">
        <f>IF(1=1,IF(X345="","",IF(AND(ISNUMBER(X345),X345&lt;1,Y345="kg"),"g",IF(AND(ISNUMBER(X345),X345&lt;1,Y345="L"),"cl",Y345))),N("Y9"))</f>
        <v/>
      </c>
      <c r="AB345" s="123" t="str">
        <f>IF(1=1,IF(E345="","",IF(F345="","A CONTROLER",IF(NOT(ISNUMBER(F345)),"TEXTE",IF(OR(W345="",W345&lt;=0),"COMMANDE COUVERTS INCOMPLETE",IF(G345="","UNITE MANQUANTE",IF(COUNTIF(B384:B428,AE345)=0,"UNITE A CONTROLER","OK")))))),N("Z6"))</f>
        <v/>
      </c>
      <c r="AD345" s="144" t="str">
        <f>IF(1=1,IF(E345="","",AD342),N("AB9"))</f>
        <v/>
      </c>
      <c r="AE345" s="125" t="str">
        <f>IF(1=1,IF(G345="","",UPPER(TRIM(SUBSTITUTE(SUBSTITUTE(G345&amp;"",CHAR(160)," ")," "," ")))),N("AC9"))</f>
        <v/>
      </c>
      <c r="AG345" s="244" t="s">
        <v>78</v>
      </c>
    </row>
    <row r="346" spans="1:33" ht="15.75" x14ac:dyDescent="0.25">
      <c r="A346" s="160" t="str">
        <f>IF(1=1,IF(E346="","",A342),N("A10"))</f>
        <v/>
      </c>
      <c r="B346" s="127" t="str">
        <f>IF(1=1,IF(E346="","",B342),N("B10"))</f>
        <v/>
      </c>
      <c r="C346" s="127"/>
      <c r="D346" s="129" t="str">
        <f>IF(ISBLANK(E346),"",LARGE(D342:D345,1)+1)</f>
        <v/>
      </c>
      <c r="E346" s="130"/>
      <c r="F346" s="131"/>
      <c r="G346" s="170"/>
      <c r="H346" s="105"/>
      <c r="I346" s="132" t="str">
        <f>IF(1=1,IF(E346="","",I342),N("H10"))</f>
        <v/>
      </c>
      <c r="J346" s="133" t="str">
        <f>IF(1=1,IF(E346="","",J342),N("I10"))</f>
        <v/>
      </c>
      <c r="K346" s="134" t="str">
        <f>IF(1=1,IF(E346="","",K342),N("J10"))</f>
        <v/>
      </c>
      <c r="L346" s="135" t="str">
        <f>IF(1=1,IF(OR(J346="",O346="",NOT(ISNUMBER(J346)),NOT(ISNUMBER(O346)),J346=0),"",O346/J346),N("L10"))</f>
        <v/>
      </c>
      <c r="M346" s="136" t="str">
        <f>IF(1=1,IF(OR(L346="",NOT(ISNUMBER(F346))),"",F346*L346*IFERROR(INDEX(D384:D428,MATCH(AE346,B384:B428,0)),1)),N("M13"))</f>
        <v/>
      </c>
      <c r="N346" s="137" t="str">
        <f>IF(1=1,IF(F346="","",IF(G346="","",IFERROR(INDEX(E384:E428,MATCH(AE346,B384:B428,0)),G346&amp;""))),N("N6"))</f>
        <v/>
      </c>
      <c r="O346" s="138" t="str">
        <f>IF(1=1,IF(E346="","",O342),N("K10"))</f>
        <v/>
      </c>
      <c r="P346" s="139" t="str">
        <f>IF(1=1,IF(M346="","",IF(AND(ISNUMBER(M346),M346&lt;1,N346="kg"),MAX(1,ROUND(M346*1000,0)),IF(AND(ISNUMBER(M346),M346&lt;1,N346="L"),MAX(1,ROUND(M346*100,0)),ROUND(M346,3)))),N("O10"))</f>
        <v/>
      </c>
      <c r="Q346" s="140" t="str">
        <f>IF(1=1,IF(M346="","",IF(AND(ISNUMBER(M346),M346&lt;1,N346="kg"),"g",IF(AND(ISNUMBER(M346),M346&lt;1,N346="L"),"cl",N346))),N("P10"))</f>
        <v/>
      </c>
      <c r="R346" s="161" t="str">
        <f>IF(1=1,IF(E346="","",IF(F346="","A CONTROLER",IF(NOT(ISNUMBER(F346)),"TEXTE",IF(OR(L346="",L346&lt;=0),"COMMANDE PRINCIPALE INCOMPLETE",IF(G346="","UNITE MANQUANTE",IF(COUNTIF(B384:B428,AE346)=0,"UNITE A CONTROLER","OK")))))),N("Q9"))</f>
        <v/>
      </c>
      <c r="S346" s="105"/>
      <c r="T346" s="141">
        <f t="shared" si="20"/>
        <v>0</v>
      </c>
      <c r="U346" s="133" t="str">
        <f>IF(1=1,IF(E346="","",U342),N("S10"))</f>
        <v/>
      </c>
      <c r="V346" s="133" t="str">
        <f>IF(1=1,IF(E346="","",V342),N("T10"))</f>
        <v/>
      </c>
      <c r="W346" s="135" t="str">
        <f>IF(1=1,IF(OR(U346="",V346="",NOT(ISNUMBER(U346)),NOT(ISNUMBER(V346)),U346=0),"",V346/U346),N("U10"))</f>
        <v/>
      </c>
      <c r="X346" s="136" t="str">
        <f>IF(1=1,IF(OR(W346="",NOT(ISNUMBER(F346))),"",F346*W346*IFERROR(INDEX(D384:D428,MATCH(AE346,B384:B428,0)),1)),N("V7"))</f>
        <v/>
      </c>
      <c r="Y346" s="137" t="str">
        <f>IF(1=1,IF(F346="","",IF(G346="","",IFERROR(INDEX(E384:E428,MATCH(AE346,B384:B428,0)),G346&amp;""))),N("W6"))</f>
        <v/>
      </c>
      <c r="Z346" s="142" t="str">
        <f>IF(1=1,IF(X346="","",IF(AND(ISNUMBER(X346),X346&lt;1,Y346="kg"),MAX(1,ROUND(X346*1000,0)),IF(AND(ISNUMBER(X346),X346&lt;1,Y346="L"),MAX(1,ROUND(X346*100,0)),ROUND(X346,3)))),N("X10"))</f>
        <v/>
      </c>
      <c r="AA346" s="143" t="str">
        <f>IF(1=1,IF(X346="","",IF(AND(ISNUMBER(X346),X346&lt;1,Y346="kg"),"g",IF(AND(ISNUMBER(X346),X346&lt;1,Y346="L"),"cl",Y346))),N("Y10"))</f>
        <v/>
      </c>
      <c r="AB346" s="123" t="str">
        <f>IF(1=1,IF(E346="","",IF(F346="","A CONTROLER",IF(NOT(ISNUMBER(F346)),"TEXTE",IF(OR(W346="",W346&lt;=0),"COMMANDE COUVERTS INCOMPLETE",IF(G346="","UNITE MANQUANTE",IF(COUNTIF(B384:B428,AE346)=0,"UNITE A CONTROLER","OK")))))),N("Z6"))</f>
        <v/>
      </c>
      <c r="AD346" s="144" t="str">
        <f>IF(1=1,IF(E346="","",AD342),N("AB10"))</f>
        <v/>
      </c>
      <c r="AE346" s="125" t="str">
        <f>IF(1=1,IF(G346="","",UPPER(TRIM(SUBSTITUTE(SUBSTITUTE(G346&amp;"",CHAR(160)," ")," "," ")))),N("AC10"))</f>
        <v/>
      </c>
      <c r="AG346" s="244" t="s">
        <v>80</v>
      </c>
    </row>
    <row r="347" spans="1:33" ht="15.75" x14ac:dyDescent="0.25">
      <c r="A347" s="160" t="str">
        <f>IF(1=1,IF(E347="","",A342),N("A11"))</f>
        <v/>
      </c>
      <c r="B347" s="127" t="str">
        <f>IF(1=1,IF(E347="","",B342),N("B11"))</f>
        <v/>
      </c>
      <c r="C347" s="127"/>
      <c r="D347" s="129" t="str">
        <f>IF(ISBLANK(E347),"",LARGE(D342:D346,1)+1)</f>
        <v/>
      </c>
      <c r="E347" s="130"/>
      <c r="F347" s="131"/>
      <c r="G347" s="170"/>
      <c r="H347" s="105"/>
      <c r="I347" s="132" t="str">
        <f>IF(1=1,IF(E347="","",I342),N("H11"))</f>
        <v/>
      </c>
      <c r="J347" s="133" t="str">
        <f>IF(1=1,IF(E347="","",J342),N("I11"))</f>
        <v/>
      </c>
      <c r="K347" s="134" t="str">
        <f>IF(1=1,IF(E347="","",K342),N("J11"))</f>
        <v/>
      </c>
      <c r="L347" s="135" t="str">
        <f>IF(1=1,IF(OR(J347="",O347="",NOT(ISNUMBER(J347)),NOT(ISNUMBER(O347)),J347=0),"",O347/J347),N("L11"))</f>
        <v/>
      </c>
      <c r="M347" s="136" t="str">
        <f>IF(1=1,IF(OR(L347="",NOT(ISNUMBER(F347))),"",F347*L347*IFERROR(INDEX(D384:D428,MATCH(AE347,B384:B428,0)),1)),N("M13"))</f>
        <v/>
      </c>
      <c r="N347" s="137" t="str">
        <f>IF(1=1,IF(F347="","",IF(G347="","",IFERROR(INDEX(E384:E428,MATCH(AE347,B384:B428,0)),G347&amp;""))),N("N6"))</f>
        <v/>
      </c>
      <c r="O347" s="138" t="str">
        <f>IF(1=1,IF(E347="","",O342),N("K11"))</f>
        <v/>
      </c>
      <c r="P347" s="139" t="str">
        <f>IF(1=1,IF(M347="","",IF(AND(ISNUMBER(M347),M347&lt;1,N347="kg"),MAX(1,ROUND(M347*1000,0)),IF(AND(ISNUMBER(M347),M347&lt;1,N347="L"),MAX(1,ROUND(M347*100,0)),ROUND(M347,3)))),N("O11"))</f>
        <v/>
      </c>
      <c r="Q347" s="140" t="str">
        <f>IF(1=1,IF(M347="","",IF(AND(ISNUMBER(M347),M347&lt;1,N347="kg"),"g",IF(AND(ISNUMBER(M347),M347&lt;1,N347="L"),"cl",N347))),N("P11"))</f>
        <v/>
      </c>
      <c r="R347" s="161" t="str">
        <f>IF(1=1,IF(E347="","",IF(F347="","A CONTROLER",IF(NOT(ISNUMBER(F347)),"TEXTE",IF(OR(L347="",L347&lt;=0),"COMMANDE PRINCIPALE INCOMPLETE",IF(G347="","UNITE MANQUANTE",IF(COUNTIF(B384:B428,AE347)=0,"UNITE A CONTROLER","OK")))))),N("Q9"))</f>
        <v/>
      </c>
      <c r="S347" s="105"/>
      <c r="T347" s="141">
        <f t="shared" si="20"/>
        <v>0</v>
      </c>
      <c r="U347" s="133" t="str">
        <f>IF(1=1,IF(E347="","",U342),N("S11"))</f>
        <v/>
      </c>
      <c r="V347" s="133" t="str">
        <f>IF(1=1,IF(E347="","",V342),N("T11"))</f>
        <v/>
      </c>
      <c r="W347" s="135" t="str">
        <f>IF(1=1,IF(OR(U347="",V347="",NOT(ISNUMBER(U347)),NOT(ISNUMBER(V347)),U347=0),"",V347/U347),N("U11"))</f>
        <v/>
      </c>
      <c r="X347" s="136" t="str">
        <f>IF(1=1,IF(OR(W347="",NOT(ISNUMBER(F347))),"",F347*W347*IFERROR(INDEX(D384:D428,MATCH(AE347,B384:B428,0)),1)),N("V7"))</f>
        <v/>
      </c>
      <c r="Y347" s="137" t="str">
        <f>IF(1=1,IF(F347="","",IF(G347="","",IFERROR(INDEX(E384:E428,MATCH(AE347,B384:B428,0)),G347&amp;""))),N("W6"))</f>
        <v/>
      </c>
      <c r="Z347" s="142" t="str">
        <f>IF(1=1,IF(X347="","",IF(AND(ISNUMBER(X347),X347&lt;1,Y347="kg"),MAX(1,ROUND(X347*1000,0)),IF(AND(ISNUMBER(X347),X347&lt;1,Y347="L"),MAX(1,ROUND(X347*100,0)),ROUND(X347,3)))),N("X11"))</f>
        <v/>
      </c>
      <c r="AA347" s="143" t="str">
        <f>IF(1=1,IF(X347="","",IF(AND(ISNUMBER(X347),X347&lt;1,Y347="kg"),"g",IF(AND(ISNUMBER(X347),X347&lt;1,Y347="L"),"cl",Y347))),N("Y11"))</f>
        <v/>
      </c>
      <c r="AB347" s="123" t="str">
        <f>IF(1=1,IF(E347="","",IF(F347="","A CONTROLER",IF(NOT(ISNUMBER(F347)),"TEXTE",IF(OR(W347="",W347&lt;=0),"COMMANDE COUVERTS INCOMPLETE",IF(G347="","UNITE MANQUANTE",IF(COUNTIF(B384:B428,AE347)=0,"UNITE A CONTROLER","OK")))))),N("Z6"))</f>
        <v/>
      </c>
      <c r="AD347" s="144" t="str">
        <f>IF(1=1,IF(E347="","",AD342),N("AB11"))</f>
        <v/>
      </c>
      <c r="AE347" s="125" t="str">
        <f>IF(1=1,IF(G347="","",UPPER(TRIM(SUBSTITUTE(SUBSTITUTE(G347&amp;"",CHAR(160)," ")," "," ")))),N("AC11"))</f>
        <v/>
      </c>
      <c r="AG347" s="244" t="s">
        <v>66</v>
      </c>
    </row>
    <row r="348" spans="1:33" ht="15.75" x14ac:dyDescent="0.25">
      <c r="A348" s="160" t="str">
        <f>IF(1=1,IF(E348="","",A342),N("A12"))</f>
        <v/>
      </c>
      <c r="B348" s="127" t="str">
        <f>IF(1=1,IF(E348="","",B342),N("B12"))</f>
        <v/>
      </c>
      <c r="C348" s="127"/>
      <c r="D348" s="129" t="str">
        <f>IF(ISBLANK(E348),"",LARGE(D342:D347,1)+1)</f>
        <v/>
      </c>
      <c r="E348" s="130"/>
      <c r="F348" s="131"/>
      <c r="G348" s="170"/>
      <c r="H348" s="105"/>
      <c r="I348" s="132" t="str">
        <f>IF(1=1,IF(E348="","",I342),N("H12"))</f>
        <v/>
      </c>
      <c r="J348" s="133" t="str">
        <f>IF(1=1,IF(E348="","",J342),N("I12"))</f>
        <v/>
      </c>
      <c r="K348" s="134" t="str">
        <f>IF(1=1,IF(E348="","",K342),N("J12"))</f>
        <v/>
      </c>
      <c r="L348" s="135" t="str">
        <f>IF(1=1,IF(OR(J348="",O348="",NOT(ISNUMBER(J348)),NOT(ISNUMBER(O348)),J348=0),"",O348/J348),N("L12"))</f>
        <v/>
      </c>
      <c r="M348" s="136" t="str">
        <f>IF(1=1,IF(OR(L348="",NOT(ISNUMBER(F348))),"",F348*L348*IFERROR(INDEX(D384:D428,MATCH(AE348,B384:B428,0)),1)),N("M13"))</f>
        <v/>
      </c>
      <c r="N348" s="137" t="str">
        <f>IF(1=1,IF(F348="","",IF(G348="","",IFERROR(INDEX(E384:E428,MATCH(AE348,B384:B428,0)),G348&amp;""))),N("N6"))</f>
        <v/>
      </c>
      <c r="O348" s="138" t="str">
        <f>IF(1=1,IF(E348="","",O342),N("K12"))</f>
        <v/>
      </c>
      <c r="P348" s="139" t="str">
        <f>IF(1=1,IF(M348="","",IF(AND(ISNUMBER(M348),M348&lt;1,N348="kg"),MAX(1,ROUND(M348*1000,0)),IF(AND(ISNUMBER(M348),M348&lt;1,N348="L"),MAX(1,ROUND(M348*100,0)),ROUND(M348,3)))),N("O12"))</f>
        <v/>
      </c>
      <c r="Q348" s="140" t="str">
        <f>IF(1=1,IF(M348="","",IF(AND(ISNUMBER(M348),M348&lt;1,N348="kg"),"g",IF(AND(ISNUMBER(M348),M348&lt;1,N348="L"),"cl",N348))),N("P12"))</f>
        <v/>
      </c>
      <c r="R348" s="161" t="str">
        <f>IF(1=1,IF(E348="","",IF(F348="","A CONTROLER",IF(NOT(ISNUMBER(F348)),"TEXTE",IF(OR(L348="",L348&lt;=0),"COMMANDE PRINCIPALE INCOMPLETE",IF(G348="","UNITE MANQUANTE",IF(COUNTIF(B384:B428,AE348)=0,"UNITE A CONTROLER","OK")))))),N("Q9"))</f>
        <v/>
      </c>
      <c r="S348" s="105"/>
      <c r="T348" s="141">
        <f t="shared" si="20"/>
        <v>0</v>
      </c>
      <c r="U348" s="133" t="str">
        <f>IF(1=1,IF(E348="","",U342),N("S12"))</f>
        <v/>
      </c>
      <c r="V348" s="133" t="str">
        <f>IF(1=1,IF(E348="","",V342),N("T12"))</f>
        <v/>
      </c>
      <c r="W348" s="135" t="str">
        <f>IF(1=1,IF(OR(U348="",V348="",NOT(ISNUMBER(U348)),NOT(ISNUMBER(V348)),U348=0),"",V348/U348),N("U12"))</f>
        <v/>
      </c>
      <c r="X348" s="136" t="str">
        <f>IF(1=1,IF(OR(W348="",NOT(ISNUMBER(F348))),"",F348*W348*IFERROR(INDEX(D384:D428,MATCH(AE348,B384:B428,0)),1)),N("V7"))</f>
        <v/>
      </c>
      <c r="Y348" s="137" t="str">
        <f>IF(1=1,IF(F348="","",IF(G348="","",IFERROR(INDEX(E384:E428,MATCH(AE348,B384:B428,0)),G348&amp;""))),N("W6"))</f>
        <v/>
      </c>
      <c r="Z348" s="142" t="str">
        <f>IF(1=1,IF(X348="","",IF(AND(ISNUMBER(X348),X348&lt;1,Y348="kg"),MAX(1,ROUND(X348*1000,0)),IF(AND(ISNUMBER(X348),X348&lt;1,Y348="L"),MAX(1,ROUND(X348*100,0)),ROUND(X348,3)))),N("X12"))</f>
        <v/>
      </c>
      <c r="AA348" s="143" t="str">
        <f>IF(1=1,IF(X348="","",IF(AND(ISNUMBER(X348),X348&lt;1,Y348="kg"),"g",IF(AND(ISNUMBER(X348),X348&lt;1,Y348="L"),"cl",Y348))),N("Y12"))</f>
        <v/>
      </c>
      <c r="AB348" s="123" t="str">
        <f>IF(1=1,IF(E348="","",IF(F348="","A CONTROLER",IF(NOT(ISNUMBER(F348)),"TEXTE",IF(OR(W348="",W348&lt;=0),"COMMANDE COUVERTS INCOMPLETE",IF(G348="","UNITE MANQUANTE",IF(COUNTIF(B384:B428,AE348)=0,"UNITE A CONTROLER","OK")))))),N("Z6"))</f>
        <v/>
      </c>
      <c r="AD348" s="144" t="str">
        <f>IF(1=1,IF(E348="","",AD342),N("AB12"))</f>
        <v/>
      </c>
      <c r="AE348" s="125" t="str">
        <f>IF(1=1,IF(G348="","",UPPER(TRIM(SUBSTITUTE(SUBSTITUTE(G348&amp;"",CHAR(160)," ")," "," ")))),N("AC12"))</f>
        <v/>
      </c>
      <c r="AG348" s="244" t="s">
        <v>64</v>
      </c>
    </row>
    <row r="349" spans="1:33" ht="15.75" x14ac:dyDescent="0.25">
      <c r="A349" s="160" t="str">
        <f>IF(1=1,IF(E349="","",A342),N("A13"))</f>
        <v/>
      </c>
      <c r="B349" s="127" t="str">
        <f>IF(1=1,IF(E349="","",B342),N("B13"))</f>
        <v/>
      </c>
      <c r="C349" s="127"/>
      <c r="D349" s="129" t="str">
        <f>IF(ISBLANK(E349),"",LARGE(D342:D348,1)+1)</f>
        <v/>
      </c>
      <c r="E349" s="130"/>
      <c r="F349" s="131"/>
      <c r="G349" s="170"/>
      <c r="H349" s="105"/>
      <c r="I349" s="132" t="str">
        <f>IF(1=1,IF(E349="","",I342),N("H13"))</f>
        <v/>
      </c>
      <c r="J349" s="133" t="str">
        <f>IF(1=1,IF(E349="","",J342),N("I13"))</f>
        <v/>
      </c>
      <c r="K349" s="134" t="str">
        <f>IF(1=1,IF(E349="","",K342),N("J13"))</f>
        <v/>
      </c>
      <c r="L349" s="135" t="str">
        <f>IF(1=1,IF(OR(J349="",O349="",NOT(ISNUMBER(J349)),NOT(ISNUMBER(O349)),J349=0),"",O349/J349),N("L13"))</f>
        <v/>
      </c>
      <c r="M349" s="136" t="str">
        <f>IF(1=1,IF(OR(L349="",NOT(ISNUMBER(F349))),"",F349*L349*IFERROR(INDEX(D384:D428,MATCH(AE349,B384:B428,0)),1)),N("M13"))</f>
        <v/>
      </c>
      <c r="N349" s="137" t="str">
        <f>IF(1=1,IF(F349="","",IF(G349="","",IFERROR(INDEX(E384:E428,MATCH(AE349,B384:B428,0)),G349&amp;""))),N("N6"))</f>
        <v/>
      </c>
      <c r="O349" s="138" t="str">
        <f>IF(1=1,IF(E349="","",O342),N("K13"))</f>
        <v/>
      </c>
      <c r="P349" s="139" t="str">
        <f>IF(1=1,IF(M349="","",IF(AND(ISNUMBER(M349),M349&lt;1,N349="kg"),MAX(1,ROUND(M349*1000,0)),IF(AND(ISNUMBER(M349),M349&lt;1,N349="L"),MAX(1,ROUND(M349*100,0)),ROUND(M349,3)))),N("O13"))</f>
        <v/>
      </c>
      <c r="Q349" s="140" t="str">
        <f>IF(1=1,IF(M349="","",IF(AND(ISNUMBER(M349),M349&lt;1,N349="kg"),"g",IF(AND(ISNUMBER(M349),M349&lt;1,N349="L"),"cl",N349))),N("P13"))</f>
        <v/>
      </c>
      <c r="R349" s="161" t="str">
        <f>IF(1=1,IF(E349="","",IF(F349="","A CONTROLER",IF(NOT(ISNUMBER(F349)),"TEXTE",IF(OR(L349="",L349&lt;=0),"COMMANDE PRINCIPALE INCOMPLETE",IF(G349="","UNITE MANQUANTE",IF(COUNTIF(B384:B428,AE349)=0,"UNITE A CONTROLER","OK")))))),N("Q9"))</f>
        <v/>
      </c>
      <c r="S349" s="105"/>
      <c r="T349" s="141">
        <f t="shared" si="20"/>
        <v>0</v>
      </c>
      <c r="U349" s="133" t="str">
        <f>IF(1=1,IF(E349="","",U342),N("S13"))</f>
        <v/>
      </c>
      <c r="V349" s="133" t="str">
        <f>IF(1=1,IF(E349="","",V342),N("T13"))</f>
        <v/>
      </c>
      <c r="W349" s="135" t="str">
        <f>IF(1=1,IF(OR(U349="",V349="",NOT(ISNUMBER(U349)),NOT(ISNUMBER(V349)),U349=0),"",V349/U349),N("U13"))</f>
        <v/>
      </c>
      <c r="X349" s="136" t="str">
        <f>IF(1=1,IF(OR(W349="",NOT(ISNUMBER(F349))),"",F349*W349*IFERROR(INDEX(D384:D428,MATCH(AE349,B384:B428,0)),1)),N("V7"))</f>
        <v/>
      </c>
      <c r="Y349" s="137" t="str">
        <f>IF(1=1,IF(F349="","",IF(G349="","",IFERROR(INDEX(E384:E428,MATCH(AE349,B384:B428,0)),G349&amp;""))),N("W6"))</f>
        <v/>
      </c>
      <c r="Z349" s="142" t="str">
        <f>IF(1=1,IF(X349="","",IF(AND(ISNUMBER(X349),X349&lt;1,Y349="kg"),MAX(1,ROUND(X349*1000,0)),IF(AND(ISNUMBER(X349),X349&lt;1,Y349="L"),MAX(1,ROUND(X349*100,0)),ROUND(X349,3)))),N("X13"))</f>
        <v/>
      </c>
      <c r="AA349" s="143" t="str">
        <f>IF(1=1,IF(X349="","",IF(AND(ISNUMBER(X349),X349&lt;1,Y349="kg"),"g",IF(AND(ISNUMBER(X349),X349&lt;1,Y349="L"),"cl",Y349))),N("Y13"))</f>
        <v/>
      </c>
      <c r="AB349" s="123" t="str">
        <f>IF(1=1,IF(E349="","",IF(F349="","A CONTROLER",IF(NOT(ISNUMBER(F349)),"TEXTE",IF(OR(W349="",W349&lt;=0),"COMMANDE COUVERTS INCOMPLETE",IF(G349="","UNITE MANQUANTE",IF(COUNTIF(B384:B428,AE349)=0,"UNITE A CONTROLER","OK")))))),N("Z6"))</f>
        <v/>
      </c>
      <c r="AD349" s="144" t="str">
        <f>IF(1=1,IF(E349="","",AD342),N("AB13"))</f>
        <v/>
      </c>
      <c r="AE349" s="125" t="str">
        <f>IF(1=1,IF(G349="","",UPPER(TRIM(SUBSTITUTE(SUBSTITUTE(G349&amp;"",CHAR(160)," ")," "," ")))),N("AC13"))</f>
        <v/>
      </c>
      <c r="AG349" s="244"/>
    </row>
    <row r="350" spans="1:33" ht="15.75" x14ac:dyDescent="0.25">
      <c r="A350" s="160" t="str">
        <f>IF(1=1,IF(E350="","",A342),N("A14"))</f>
        <v/>
      </c>
      <c r="B350" s="127" t="str">
        <f>IF(1=1,IF(E350="","",B342),N("B14"))</f>
        <v/>
      </c>
      <c r="C350" s="127"/>
      <c r="D350" s="129" t="str">
        <f>IF(ISBLANK(E350),"",LARGE(D342:D349,1)+1)</f>
        <v/>
      </c>
      <c r="E350" s="130"/>
      <c r="F350" s="131"/>
      <c r="G350" s="170"/>
      <c r="H350" s="105"/>
      <c r="I350" s="132" t="str">
        <f>IF(1=1,IF(E350="","",I342),N("H14"))</f>
        <v/>
      </c>
      <c r="J350" s="133" t="str">
        <f>IF(1=1,IF(E350="","",J342),N("I14"))</f>
        <v/>
      </c>
      <c r="K350" s="134" t="str">
        <f>IF(1=1,IF(E350="","",K342),N("J14"))</f>
        <v/>
      </c>
      <c r="L350" s="135" t="str">
        <f>IF(1=1,IF(OR(J350="",O350="",NOT(ISNUMBER(J350)),NOT(ISNUMBER(O350)),J350=0),"",O350/J350),N("L14"))</f>
        <v/>
      </c>
      <c r="M350" s="136" t="str">
        <f>IF(1=1,IF(OR(L350="",NOT(ISNUMBER(F350))),"",F350*L350*IFERROR(INDEX(D384:D428,MATCH(AE350,B384:B428,0)),1)),N("M13"))</f>
        <v/>
      </c>
      <c r="N350" s="137" t="str">
        <f>IF(1=1,IF(F350="","",IF(G350="","",IFERROR(INDEX(E384:E428,MATCH(AE350,B384:B428,0)),G350&amp;""))),N("N6"))</f>
        <v/>
      </c>
      <c r="O350" s="138" t="str">
        <f>IF(1=1,IF(E350="","",O342),N("K14"))</f>
        <v/>
      </c>
      <c r="P350" s="139" t="str">
        <f>IF(1=1,IF(M350="","",IF(AND(ISNUMBER(M350),M350&lt;1,N350="kg"),MAX(1,ROUND(M350*1000,0)),IF(AND(ISNUMBER(M350),M350&lt;1,N350="L"),MAX(1,ROUND(M350*100,0)),ROUND(M350,3)))),N("O14"))</f>
        <v/>
      </c>
      <c r="Q350" s="140" t="str">
        <f>IF(1=1,IF(M350="","",IF(AND(ISNUMBER(M350),M350&lt;1,N350="kg"),"g",IF(AND(ISNUMBER(M350),M350&lt;1,N350="L"),"cl",N350))),N("P14"))</f>
        <v/>
      </c>
      <c r="R350" s="161" t="str">
        <f>IF(1=1,IF(E350="","",IF(F350="","A CONTROLER",IF(NOT(ISNUMBER(F350)),"TEXTE",IF(OR(L350="",L350&lt;=0),"COMMANDE PRINCIPALE INCOMPLETE",IF(G350="","UNITE MANQUANTE",IF(COUNTIF(B384:B428,AE350)=0,"UNITE A CONTROLER","OK")))))),N("Q9"))</f>
        <v/>
      </c>
      <c r="S350" s="105"/>
      <c r="T350" s="141">
        <f t="shared" si="20"/>
        <v>0</v>
      </c>
      <c r="U350" s="133" t="str">
        <f>IF(1=1,IF(E350="","",U342),N("S14"))</f>
        <v/>
      </c>
      <c r="V350" s="133" t="str">
        <f>IF(1=1,IF(E350="","",V342),N("T14"))</f>
        <v/>
      </c>
      <c r="W350" s="135" t="str">
        <f>IF(1=1,IF(OR(U350="",V350="",NOT(ISNUMBER(U350)),NOT(ISNUMBER(V350)),U350=0),"",V350/U350),N("U14"))</f>
        <v/>
      </c>
      <c r="X350" s="136" t="str">
        <f>IF(1=1,IF(OR(W350="",NOT(ISNUMBER(F350))),"",F350*W350*IFERROR(INDEX(D384:D428,MATCH(AE350,B384:B428,0)),1)),N("V7"))</f>
        <v/>
      </c>
      <c r="Y350" s="137" t="str">
        <f>IF(1=1,IF(F350="","",IF(G350="","",IFERROR(INDEX(E384:E428,MATCH(AE350,B384:B428,0)),G350&amp;""))),N("W6"))</f>
        <v/>
      </c>
      <c r="Z350" s="142" t="str">
        <f>IF(1=1,IF(X350="","",IF(AND(ISNUMBER(X350),X350&lt;1,Y350="kg"),MAX(1,ROUND(X350*1000,0)),IF(AND(ISNUMBER(X350),X350&lt;1,Y350="L"),MAX(1,ROUND(X350*100,0)),ROUND(X350,3)))),N("X14"))</f>
        <v/>
      </c>
      <c r="AA350" s="143" t="str">
        <f>IF(1=1,IF(X350="","",IF(AND(ISNUMBER(X350),X350&lt;1,Y350="kg"),"g",IF(AND(ISNUMBER(X350),X350&lt;1,Y350="L"),"cl",Y350))),N("Y14"))</f>
        <v/>
      </c>
      <c r="AB350" s="123" t="str">
        <f>IF(1=1,IF(E350="","",IF(F350="","A CONTROLER",IF(NOT(ISNUMBER(F350)),"TEXTE",IF(OR(W350="",W350&lt;=0),"COMMANDE COUVERTS INCOMPLETE",IF(G350="","UNITE MANQUANTE",IF(COUNTIF(B384:B428,AE350)=0,"UNITE A CONTROLER","OK")))))),N("Z6"))</f>
        <v/>
      </c>
      <c r="AD350" s="144" t="str">
        <f>IF(1=1,IF(E350="","",AD342),N("AB14"))</f>
        <v/>
      </c>
      <c r="AE350" s="125" t="str">
        <f>IF(1=1,IF(G350="","",UPPER(TRIM(SUBSTITUTE(SUBSTITUTE(G350&amp;"",CHAR(160)," ")," "," ")))),N("AC14"))</f>
        <v/>
      </c>
    </row>
    <row r="351" spans="1:33" ht="15.75" x14ac:dyDescent="0.25">
      <c r="A351" s="160" t="str">
        <f>IF(1=1,IF(E351="","",A342),N("A15"))</f>
        <v/>
      </c>
      <c r="B351" s="127" t="str">
        <f>IF(1=1,IF(E351="","",B342),N("B15"))</f>
        <v/>
      </c>
      <c r="C351" s="127"/>
      <c r="D351" s="129" t="str">
        <f>IF(ISBLANK(E351),"",LARGE(D342:D350,1)+1)</f>
        <v/>
      </c>
      <c r="E351" s="130"/>
      <c r="F351" s="131"/>
      <c r="G351" s="170"/>
      <c r="H351" s="105"/>
      <c r="I351" s="132" t="str">
        <f>IF(1=1,IF(E351="","",I342),N("H15"))</f>
        <v/>
      </c>
      <c r="J351" s="133" t="str">
        <f>IF(1=1,IF(E351="","",J342),N("I15"))</f>
        <v/>
      </c>
      <c r="K351" s="134" t="str">
        <f>IF(1=1,IF(E351="","",K342),N("J15"))</f>
        <v/>
      </c>
      <c r="L351" s="135" t="str">
        <f>IF(1=1,IF(OR(J351="",O351="",NOT(ISNUMBER(J351)),NOT(ISNUMBER(O351)),J351=0),"",O351/J351),N("L15"))</f>
        <v/>
      </c>
      <c r="M351" s="136" t="str">
        <f>IF(1=1,IF(OR(L351="",NOT(ISNUMBER(F351))),"",F351*L351*IFERROR(INDEX(D384:D428,MATCH(AE351,B384:B428,0)),1)),N("M13"))</f>
        <v/>
      </c>
      <c r="N351" s="137" t="str">
        <f>IF(1=1,IF(F351="","",IF(G351="","",IFERROR(INDEX(E384:E428,MATCH(AE351,B384:B428,0)),G351&amp;""))),N("N6"))</f>
        <v/>
      </c>
      <c r="O351" s="138" t="str">
        <f>IF(1=1,IF(E351="","",O342),N("K15"))</f>
        <v/>
      </c>
      <c r="P351" s="139" t="str">
        <f>IF(1=1,IF(M351="","",IF(AND(ISNUMBER(M351),M351&lt;1,N351="kg"),MAX(1,ROUND(M351*1000,0)),IF(AND(ISNUMBER(M351),M351&lt;1,N351="L"),MAX(1,ROUND(M351*100,0)),ROUND(M351,3)))),N("O15"))</f>
        <v/>
      </c>
      <c r="Q351" s="140" t="str">
        <f>IF(1=1,IF(M351="","",IF(AND(ISNUMBER(M351),M351&lt;1,N351="kg"),"g",IF(AND(ISNUMBER(M351),M351&lt;1,N351="L"),"cl",N351))),N("P15"))</f>
        <v/>
      </c>
      <c r="R351" s="161" t="str">
        <f>IF(1=1,IF(E351="","",IF(F351="","A CONTROLER",IF(NOT(ISNUMBER(F351)),"TEXTE",IF(OR(L351="",L351&lt;=0),"COMMANDE PRINCIPALE INCOMPLETE",IF(G351="","UNITE MANQUANTE",IF(COUNTIF(B384:B428,AE351)=0,"UNITE A CONTROLER","OK")))))),N("Q9"))</f>
        <v/>
      </c>
      <c r="S351" s="105"/>
      <c r="T351" s="141">
        <f t="shared" si="20"/>
        <v>0</v>
      </c>
      <c r="U351" s="133" t="str">
        <f>IF(1=1,IF(E351="","",U342),N("S15"))</f>
        <v/>
      </c>
      <c r="V351" s="133" t="str">
        <f>IF(1=1,IF(E351="","",V342),N("T15"))</f>
        <v/>
      </c>
      <c r="W351" s="135" t="str">
        <f>IF(1=1,IF(OR(U351="",V351="",NOT(ISNUMBER(U351)),NOT(ISNUMBER(V351)),U351=0),"",V351/U351),N("U15"))</f>
        <v/>
      </c>
      <c r="X351" s="136" t="str">
        <f>IF(1=1,IF(OR(W351="",NOT(ISNUMBER(F351))),"",F351*W351*IFERROR(INDEX(D384:D428,MATCH(AE351,B384:B428,0)),1)),N("V7"))</f>
        <v/>
      </c>
      <c r="Y351" s="137" t="str">
        <f>IF(1=1,IF(F351="","",IF(G351="","",IFERROR(INDEX(E384:E428,MATCH(AE351,B384:B428,0)),G351&amp;""))),N("W6"))</f>
        <v/>
      </c>
      <c r="Z351" s="142" t="str">
        <f>IF(1=1,IF(X351="","",IF(AND(ISNUMBER(X351),X351&lt;1,Y351="kg"),MAX(1,ROUND(X351*1000,0)),IF(AND(ISNUMBER(X351),X351&lt;1,Y351="L"),MAX(1,ROUND(X351*100,0)),ROUND(X351,3)))),N("X15"))</f>
        <v/>
      </c>
      <c r="AA351" s="143" t="str">
        <f>IF(1=1,IF(X351="","",IF(AND(ISNUMBER(X351),X351&lt;1,Y351="kg"),"g",IF(AND(ISNUMBER(X351),X351&lt;1,Y351="L"),"cl",Y351))),N("Y15"))</f>
        <v/>
      </c>
      <c r="AB351" s="123" t="str">
        <f>IF(1=1,IF(E351="","",IF(F351="","A CONTROLER",IF(NOT(ISNUMBER(F351)),"TEXTE",IF(OR(W351="",W351&lt;=0),"COMMANDE COUVERTS INCOMPLETE",IF(G351="","UNITE MANQUANTE",IF(COUNTIF(B384:B428,AE351)=0,"UNITE A CONTROLER","OK")))))),N("Z6"))</f>
        <v/>
      </c>
      <c r="AD351" s="144" t="str">
        <f>IF(1=1,IF(E351="","",AD342),N("AB15"))</f>
        <v/>
      </c>
      <c r="AE351" s="125" t="str">
        <f>IF(1=1,IF(G351="","",UPPER(TRIM(SUBSTITUTE(SUBSTITUTE(G351&amp;"",CHAR(160)," ")," "," ")))),N("AC15"))</f>
        <v/>
      </c>
    </row>
    <row r="352" spans="1:33" ht="15.75" x14ac:dyDescent="0.25">
      <c r="A352" s="160" t="str">
        <f>IF(1=1,IF(E352="","",A342),N("A16"))</f>
        <v/>
      </c>
      <c r="B352" s="127" t="str">
        <f>IF(1=1,IF(E352="","",B342),N("B16"))</f>
        <v/>
      </c>
      <c r="C352" s="127"/>
      <c r="D352" s="129" t="str">
        <f>IF(ISBLANK(E352),"",LARGE(D342:D351,1)+1)</f>
        <v/>
      </c>
      <c r="E352" s="130"/>
      <c r="F352" s="131"/>
      <c r="G352" s="170"/>
      <c r="H352" s="105"/>
      <c r="I352" s="132" t="str">
        <f>IF(1=1,IF(E352="","",I342),N("H16"))</f>
        <v/>
      </c>
      <c r="J352" s="133" t="str">
        <f>IF(1=1,IF(E352="","",J342),N("I16"))</f>
        <v/>
      </c>
      <c r="K352" s="134" t="str">
        <f>IF(1=1,IF(E352="","",K342),N("J16"))</f>
        <v/>
      </c>
      <c r="L352" s="135" t="str">
        <f>IF(1=1,IF(OR(J352="",O352="",NOT(ISNUMBER(J352)),NOT(ISNUMBER(O352)),J352=0),"",O352/J352),N("L16"))</f>
        <v/>
      </c>
      <c r="M352" s="136" t="str">
        <f>IF(1=1,IF(OR(L352="",NOT(ISNUMBER(F352))),"",F352*L352*IFERROR(INDEX(D384:D428,MATCH(AE352,B384:B428,0)),1)),N("M13"))</f>
        <v/>
      </c>
      <c r="N352" s="137" t="str">
        <f>IF(1=1,IF(F352="","",IF(G352="","",IFERROR(INDEX(E384:E428,MATCH(AE352,B384:B428,0)),G352&amp;""))),N("N6"))</f>
        <v/>
      </c>
      <c r="O352" s="138" t="str">
        <f>IF(1=1,IF(E352="","",O342),N("K16"))</f>
        <v/>
      </c>
      <c r="P352" s="139" t="str">
        <f>IF(1=1,IF(M352="","",IF(AND(ISNUMBER(M352),M352&lt;1,N352="kg"),MAX(1,ROUND(M352*1000,0)),IF(AND(ISNUMBER(M352),M352&lt;1,N352="L"),MAX(1,ROUND(M352*100,0)),ROUND(M352,3)))),N("O16"))</f>
        <v/>
      </c>
      <c r="Q352" s="140" t="str">
        <f>IF(1=1,IF(M352="","",IF(AND(ISNUMBER(M352),M352&lt;1,N352="kg"),"g",IF(AND(ISNUMBER(M352),M352&lt;1,N352="L"),"cl",N352))),N("P16"))</f>
        <v/>
      </c>
      <c r="R352" s="161" t="str">
        <f>IF(1=1,IF(E352="","",IF(F352="","A CONTROLER",IF(NOT(ISNUMBER(F352)),"TEXTE",IF(OR(L352="",L352&lt;=0),"COMMANDE PRINCIPALE INCOMPLETE",IF(G352="","UNITE MANQUANTE",IF(COUNTIF(B384:B428,AE352)=0,"UNITE A CONTROLER","OK")))))),N("Q9"))</f>
        <v/>
      </c>
      <c r="S352" s="105"/>
      <c r="T352" s="141">
        <f t="shared" si="20"/>
        <v>0</v>
      </c>
      <c r="U352" s="133" t="str">
        <f>IF(1=1,IF(E352="","",U342),N("S16"))</f>
        <v/>
      </c>
      <c r="V352" s="133" t="str">
        <f>IF(1=1,IF(E352="","",V342),N("T16"))</f>
        <v/>
      </c>
      <c r="W352" s="135" t="str">
        <f>IF(1=1,IF(OR(U352="",V352="",NOT(ISNUMBER(U352)),NOT(ISNUMBER(V352)),U352=0),"",V352/U352),N("U16"))</f>
        <v/>
      </c>
      <c r="X352" s="136" t="str">
        <f>IF(1=1,IF(OR(W352="",NOT(ISNUMBER(F352))),"",F352*W352*IFERROR(INDEX(D384:D428,MATCH(AE352,B384:B428,0)),1)),N("V7"))</f>
        <v/>
      </c>
      <c r="Y352" s="137" t="str">
        <f>IF(1=1,IF(F352="","",IF(G352="","",IFERROR(INDEX(E384:E428,MATCH(AE352,B384:B428,0)),G352&amp;""))),N("W6"))</f>
        <v/>
      </c>
      <c r="Z352" s="142" t="str">
        <f>IF(1=1,IF(X352="","",IF(AND(ISNUMBER(X352),X352&lt;1,Y352="kg"),MAX(1,ROUND(X352*1000,0)),IF(AND(ISNUMBER(X352),X352&lt;1,Y352="L"),MAX(1,ROUND(X352*100,0)),ROUND(X352,3)))),N("X16"))</f>
        <v/>
      </c>
      <c r="AA352" s="143" t="str">
        <f>IF(1=1,IF(X352="","",IF(AND(ISNUMBER(X352),X352&lt;1,Y352="kg"),"g",IF(AND(ISNUMBER(X352),X352&lt;1,Y352="L"),"cl",Y352))),N("Y16"))</f>
        <v/>
      </c>
      <c r="AB352" s="123" t="str">
        <f>IF(1=1,IF(E352="","",IF(F352="","A CONTROLER",IF(NOT(ISNUMBER(F352)),"TEXTE",IF(OR(W352="",W352&lt;=0),"COMMANDE COUVERTS INCOMPLETE",IF(G352="","UNITE MANQUANTE",IF(COUNTIF(B384:B428,AE352)=0,"UNITE A CONTROLER","OK")))))),N("Z6"))</f>
        <v/>
      </c>
      <c r="AD352" s="144" t="str">
        <f>IF(1=1,IF(E352="","",AD342),N("AB16"))</f>
        <v/>
      </c>
      <c r="AE352" s="125" t="str">
        <f>IF(1=1,IF(G352="","",UPPER(TRIM(SUBSTITUTE(SUBSTITUTE(G352&amp;"",CHAR(160)," ")," "," ")))),N("AC16"))</f>
        <v/>
      </c>
    </row>
    <row r="353" spans="1:31" ht="15.75" x14ac:dyDescent="0.25">
      <c r="A353" s="160" t="str">
        <f>IF(1=1,IF(E353="","",A342),N("A17"))</f>
        <v/>
      </c>
      <c r="B353" s="127" t="str">
        <f>IF(1=1,IF(E353="","",B342),N("B17"))</f>
        <v/>
      </c>
      <c r="C353" s="127"/>
      <c r="D353" s="129" t="str">
        <f>IF(ISBLANK(E353),"",LARGE(D342:D352,1)+1)</f>
        <v/>
      </c>
      <c r="E353" s="130"/>
      <c r="F353" s="131"/>
      <c r="G353" s="170"/>
      <c r="H353" s="105"/>
      <c r="I353" s="132" t="str">
        <f>IF(1=1,IF(E353="","",I342),N("H17"))</f>
        <v/>
      </c>
      <c r="J353" s="133" t="str">
        <f>IF(1=1,IF(E353="","",J342),N("I17"))</f>
        <v/>
      </c>
      <c r="K353" s="134" t="str">
        <f>IF(1=1,IF(E353="","",K342),N("J17"))</f>
        <v/>
      </c>
      <c r="L353" s="135" t="str">
        <f>IF(1=1,IF(OR(J353="",O353="",NOT(ISNUMBER(J353)),NOT(ISNUMBER(O353)),J353=0),"",O353/J353),N("L17"))</f>
        <v/>
      </c>
      <c r="M353" s="136" t="str">
        <f>IF(1=1,IF(OR(L353="",NOT(ISNUMBER(F353))),"",F353*L353*IFERROR(INDEX(D384:D428,MATCH(AE353,B384:B428,0)),1)),N("M13"))</f>
        <v/>
      </c>
      <c r="N353" s="137" t="str">
        <f>IF(1=1,IF(F353="","",IF(G353="","",IFERROR(INDEX(E384:E428,MATCH(AE353,B384:B428,0)),G353&amp;""))),N("N6"))</f>
        <v/>
      </c>
      <c r="O353" s="138" t="str">
        <f>IF(1=1,IF(E353="","",O342),N("K17"))</f>
        <v/>
      </c>
      <c r="P353" s="139" t="str">
        <f>IF(1=1,IF(M353="","",IF(AND(ISNUMBER(M353),M353&lt;1,N353="kg"),MAX(1,ROUND(M353*1000,0)),IF(AND(ISNUMBER(M353),M353&lt;1,N353="L"),MAX(1,ROUND(M353*100,0)),ROUND(M353,3)))),N("O17"))</f>
        <v/>
      </c>
      <c r="Q353" s="140" t="str">
        <f>IF(1=1,IF(M353="","",IF(AND(ISNUMBER(M353),M353&lt;1,N353="kg"),"g",IF(AND(ISNUMBER(M353),M353&lt;1,N353="L"),"cl",N353))),N("P17"))</f>
        <v/>
      </c>
      <c r="R353" s="161" t="str">
        <f>IF(1=1,IF(E353="","",IF(F353="","A CONTROLER",IF(NOT(ISNUMBER(F353)),"TEXTE",IF(OR(L353="",L353&lt;=0),"COMMANDE PRINCIPALE INCOMPLETE",IF(G353="","UNITE MANQUANTE",IF(COUNTIF(B384:B428,AE353)=0,"UNITE A CONTROLER","OK")))))),N("Q9"))</f>
        <v/>
      </c>
      <c r="S353" s="105"/>
      <c r="T353" s="141">
        <f t="shared" si="20"/>
        <v>0</v>
      </c>
      <c r="U353" s="133" t="str">
        <f>IF(1=1,IF(E353="","",U342),N("S17"))</f>
        <v/>
      </c>
      <c r="V353" s="133" t="str">
        <f>IF(1=1,IF(E353="","",V342),N("T17"))</f>
        <v/>
      </c>
      <c r="W353" s="135" t="str">
        <f>IF(1=1,IF(OR(U353="",V353="",NOT(ISNUMBER(U353)),NOT(ISNUMBER(V353)),U353=0),"",V353/U353),N("U17"))</f>
        <v/>
      </c>
      <c r="X353" s="136" t="str">
        <f>IF(1=1,IF(OR(W353="",NOT(ISNUMBER(F353))),"",F353*W353*IFERROR(INDEX(D384:D428,MATCH(AE353,B384:B428,0)),1)),N("V7"))</f>
        <v/>
      </c>
      <c r="Y353" s="137" t="str">
        <f>IF(1=1,IF(F353="","",IF(G353="","",IFERROR(INDEX(E384:E428,MATCH(AE353,B384:B428,0)),G353&amp;""))),N("W6"))</f>
        <v/>
      </c>
      <c r="Z353" s="142" t="str">
        <f>IF(1=1,IF(X353="","",IF(AND(ISNUMBER(X353),X353&lt;1,Y353="kg"),MAX(1,ROUND(X353*1000,0)),IF(AND(ISNUMBER(X353),X353&lt;1,Y353="L"),MAX(1,ROUND(X353*100,0)),ROUND(X353,3)))),N("X17"))</f>
        <v/>
      </c>
      <c r="AA353" s="143" t="str">
        <f>IF(1=1,IF(X353="","",IF(AND(ISNUMBER(X353),X353&lt;1,Y353="kg"),"g",IF(AND(ISNUMBER(X353),X353&lt;1,Y353="L"),"cl",Y353))),N("Y17"))</f>
        <v/>
      </c>
      <c r="AB353" s="123" t="str">
        <f>IF(1=1,IF(E353="","",IF(F353="","A CONTROLER",IF(NOT(ISNUMBER(F353)),"TEXTE",IF(OR(W353="",W353&lt;=0),"COMMANDE COUVERTS INCOMPLETE",IF(G353="","UNITE MANQUANTE",IF(COUNTIF(B384:B428,AE353)=0,"UNITE A CONTROLER","OK")))))),N("Z6"))</f>
        <v/>
      </c>
      <c r="AD353" s="144" t="str">
        <f>IF(1=1,IF(E353="","",AD342),N("AB17"))</f>
        <v/>
      </c>
      <c r="AE353" s="125" t="str">
        <f>IF(1=1,IF(G353="","",UPPER(TRIM(SUBSTITUTE(SUBSTITUTE(G353&amp;"",CHAR(160)," ")," "," ")))),N("AC17"))</f>
        <v/>
      </c>
    </row>
    <row r="354" spans="1:31" ht="15.75" x14ac:dyDescent="0.25">
      <c r="A354" s="160" t="str">
        <f>IF(1=1,IF(E354="","",A342),N("A18"))</f>
        <v/>
      </c>
      <c r="B354" s="127" t="str">
        <f>IF(1=1,IF(E354="","",B342),N("B18"))</f>
        <v/>
      </c>
      <c r="C354" s="127"/>
      <c r="D354" s="129" t="str">
        <f>IF(ISBLANK(E354),"",LARGE(D342:D353,1)+1)</f>
        <v/>
      </c>
      <c r="E354" s="130"/>
      <c r="F354" s="131"/>
      <c r="G354" s="170"/>
      <c r="H354" s="105"/>
      <c r="I354" s="132" t="str">
        <f>IF(1=1,IF(E354="","",I342),N("H18"))</f>
        <v/>
      </c>
      <c r="J354" s="133" t="str">
        <f>IF(1=1,IF(E354="","",J342),N("I18"))</f>
        <v/>
      </c>
      <c r="K354" s="134" t="str">
        <f>IF(1=1,IF(E354="","",K342),N("J18"))</f>
        <v/>
      </c>
      <c r="L354" s="135" t="str">
        <f>IF(1=1,IF(OR(J354="",O354="",NOT(ISNUMBER(J354)),NOT(ISNUMBER(O354)),J354=0),"",O354/J354),N("L18"))</f>
        <v/>
      </c>
      <c r="M354" s="136" t="str">
        <f>IF(1=1,IF(OR(L354="",NOT(ISNUMBER(F354))),"",F354*L354*IFERROR(INDEX(D384:D428,MATCH(AE354,B384:B428,0)),1)),N("M13"))</f>
        <v/>
      </c>
      <c r="N354" s="137" t="str">
        <f>IF(1=1,IF(F354="","",IF(G354="","",IFERROR(INDEX(E384:E428,MATCH(AE354,B384:B428,0)),G354&amp;""))),N("N6"))</f>
        <v/>
      </c>
      <c r="O354" s="138" t="str">
        <f>IF(1=1,IF(E354="","",O342),N("K18"))</f>
        <v/>
      </c>
      <c r="P354" s="139" t="str">
        <f>IF(1=1,IF(M354="","",IF(AND(ISNUMBER(M354),M354&lt;1,N354="kg"),MAX(1,ROUND(M354*1000,0)),IF(AND(ISNUMBER(M354),M354&lt;1,N354="L"),MAX(1,ROUND(M354*100,0)),ROUND(M354,3)))),N("O18"))</f>
        <v/>
      </c>
      <c r="Q354" s="140" t="str">
        <f>IF(1=1,IF(M354="","",IF(AND(ISNUMBER(M354),M354&lt;1,N354="kg"),"g",IF(AND(ISNUMBER(M354),M354&lt;1,N354="L"),"cl",N354))),N("P18"))</f>
        <v/>
      </c>
      <c r="R354" s="161" t="str">
        <f>IF(1=1,IF(E354="","",IF(F354="","A CONTROLER",IF(NOT(ISNUMBER(F354)),"TEXTE",IF(OR(L354="",L354&lt;=0),"COMMANDE PRINCIPALE INCOMPLETE",IF(G354="","UNITE MANQUANTE",IF(COUNTIF(B384:B428,AE354)=0,"UNITE A CONTROLER","OK")))))),N("Q9"))</f>
        <v/>
      </c>
      <c r="S354" s="105"/>
      <c r="T354" s="141">
        <f t="shared" si="20"/>
        <v>0</v>
      </c>
      <c r="U354" s="133" t="str">
        <f>IF(1=1,IF(E354="","",U342),N("S18"))</f>
        <v/>
      </c>
      <c r="V354" s="133" t="str">
        <f>IF(1=1,IF(E354="","",V342),N("T18"))</f>
        <v/>
      </c>
      <c r="W354" s="135" t="str">
        <f>IF(1=1,IF(OR(U354="",V354="",NOT(ISNUMBER(U354)),NOT(ISNUMBER(V354)),U354=0),"",V354/U354),N("U18"))</f>
        <v/>
      </c>
      <c r="X354" s="136" t="str">
        <f>IF(1=1,IF(OR(W354="",NOT(ISNUMBER(F354))),"",F354*W354*IFERROR(INDEX(D384:D428,MATCH(AE354,B384:B428,0)),1)),N("V7"))</f>
        <v/>
      </c>
      <c r="Y354" s="137" t="str">
        <f>IF(1=1,IF(F354="","",IF(G354="","",IFERROR(INDEX(E384:E428,MATCH(AE354,B384:B428,0)),G354&amp;""))),N("W6"))</f>
        <v/>
      </c>
      <c r="Z354" s="142" t="str">
        <f>IF(1=1,IF(X354="","",IF(AND(ISNUMBER(X354),X354&lt;1,Y354="kg"),MAX(1,ROUND(X354*1000,0)),IF(AND(ISNUMBER(X354),X354&lt;1,Y354="L"),MAX(1,ROUND(X354*100,0)),ROUND(X354,3)))),N("X18"))</f>
        <v/>
      </c>
      <c r="AA354" s="143" t="str">
        <f>IF(1=1,IF(X354="","",IF(AND(ISNUMBER(X354),X354&lt;1,Y354="kg"),"g",IF(AND(ISNUMBER(X354),X354&lt;1,Y354="L"),"cl",Y354))),N("Y18"))</f>
        <v/>
      </c>
      <c r="AB354" s="123" t="str">
        <f>IF(1=1,IF(E354="","",IF(F354="","A CONTROLER",IF(NOT(ISNUMBER(F354)),"TEXTE",IF(OR(W354="",W354&lt;=0),"COMMANDE COUVERTS INCOMPLETE",IF(G354="","UNITE MANQUANTE",IF(COUNTIF(B384:B428,AE354)=0,"UNITE A CONTROLER","OK")))))),N("Z6"))</f>
        <v/>
      </c>
      <c r="AD354" s="144" t="str">
        <f>IF(1=1,IF(E354="","",AD342),N("AB18"))</f>
        <v/>
      </c>
      <c r="AE354" s="125" t="str">
        <f>IF(1=1,IF(G354="","",UPPER(TRIM(SUBSTITUTE(SUBSTITUTE(G354&amp;"",CHAR(160)," ")," "," ")))),N("AC18"))</f>
        <v/>
      </c>
    </row>
    <row r="355" spans="1:31" ht="15.75" x14ac:dyDescent="0.25">
      <c r="A355" s="160" t="str">
        <f>IF(1=1,IF(E355="","",A342),N("A19"))</f>
        <v/>
      </c>
      <c r="B355" s="127" t="str">
        <f>IF(1=1,IF(E355="","",B342),N("B19"))</f>
        <v/>
      </c>
      <c r="C355" s="127"/>
      <c r="D355" s="129" t="str">
        <f>IF(ISBLANK(E355),"",LARGE(D342:D354,1)+1)</f>
        <v/>
      </c>
      <c r="E355" s="130"/>
      <c r="F355" s="131"/>
      <c r="G355" s="170"/>
      <c r="H355" s="105"/>
      <c r="I355" s="132" t="str">
        <f>IF(1=1,IF(E355="","",I342),N("H19"))</f>
        <v/>
      </c>
      <c r="J355" s="133" t="str">
        <f>IF(1=1,IF(E355="","",J342),N("I19"))</f>
        <v/>
      </c>
      <c r="K355" s="134" t="str">
        <f>IF(1=1,IF(E355="","",K342),N("J19"))</f>
        <v/>
      </c>
      <c r="L355" s="135" t="str">
        <f>IF(1=1,IF(OR(J355="",O355="",NOT(ISNUMBER(J355)),NOT(ISNUMBER(O355)),J355=0),"",O355/J355),N("L19"))</f>
        <v/>
      </c>
      <c r="M355" s="136" t="str">
        <f>IF(1=1,IF(OR(L355="",NOT(ISNUMBER(F355))),"",F355*L355*IFERROR(INDEX(D384:D428,MATCH(AE355,B384:B428,0)),1)),N("M13"))</f>
        <v/>
      </c>
      <c r="N355" s="137" t="str">
        <f>IF(1=1,IF(F355="","",IF(G355="","",IFERROR(INDEX(E384:E428,MATCH(AE355,B384:B428,0)),G355&amp;""))),N("N6"))</f>
        <v/>
      </c>
      <c r="O355" s="138" t="str">
        <f>IF(1=1,IF(E355="","",O342),N("K19"))</f>
        <v/>
      </c>
      <c r="P355" s="139" t="str">
        <f>IF(1=1,IF(M355="","",IF(AND(ISNUMBER(M355),M355&lt;1,N355="kg"),MAX(1,ROUND(M355*1000,0)),IF(AND(ISNUMBER(M355),M355&lt;1,N355="L"),MAX(1,ROUND(M355*100,0)),ROUND(M355,3)))),N("O19"))</f>
        <v/>
      </c>
      <c r="Q355" s="140" t="str">
        <f>IF(1=1,IF(M355="","",IF(AND(ISNUMBER(M355),M355&lt;1,N355="kg"),"g",IF(AND(ISNUMBER(M355),M355&lt;1,N355="L"),"cl",N355))),N("P19"))</f>
        <v/>
      </c>
      <c r="R355" s="161" t="str">
        <f>IF(1=1,IF(E355="","",IF(F355="","A CONTROLER",IF(NOT(ISNUMBER(F355)),"TEXTE",IF(OR(L355="",L355&lt;=0),"COMMANDE PRINCIPALE INCOMPLETE",IF(G355="","UNITE MANQUANTE",IF(COUNTIF(B384:B428,AE355)=0,"UNITE A CONTROLER","OK")))))),N("Q9"))</f>
        <v/>
      </c>
      <c r="S355" s="105"/>
      <c r="T355" s="141">
        <f t="shared" si="20"/>
        <v>0</v>
      </c>
      <c r="U355" s="133" t="str">
        <f>IF(1=1,IF(E355="","",U342),N("S19"))</f>
        <v/>
      </c>
      <c r="V355" s="133" t="str">
        <f>IF(1=1,IF(E355="","",V342),N("T19"))</f>
        <v/>
      </c>
      <c r="W355" s="135" t="str">
        <f>IF(1=1,IF(OR(U355="",V355="",NOT(ISNUMBER(U355)),NOT(ISNUMBER(V355)),U355=0),"",V355/U355),N("U19"))</f>
        <v/>
      </c>
      <c r="X355" s="136" t="str">
        <f>IF(1=1,IF(OR(W355="",NOT(ISNUMBER(F355))),"",F355*W355*IFERROR(INDEX(D384:D428,MATCH(AE355,B384:B428,0)),1)),N("V7"))</f>
        <v/>
      </c>
      <c r="Y355" s="137" t="str">
        <f>IF(1=1,IF(F355="","",IF(G355="","",IFERROR(INDEX(E384:E428,MATCH(AE355,B384:B428,0)),G355&amp;""))),N("W6"))</f>
        <v/>
      </c>
      <c r="Z355" s="142" t="str">
        <f>IF(1=1,IF(X355="","",IF(AND(ISNUMBER(X355),X355&lt;1,Y355="kg"),MAX(1,ROUND(X355*1000,0)),IF(AND(ISNUMBER(X355),X355&lt;1,Y355="L"),MAX(1,ROUND(X355*100,0)),ROUND(X355,3)))),N("X19"))</f>
        <v/>
      </c>
      <c r="AA355" s="143" t="str">
        <f>IF(1=1,IF(X355="","",IF(AND(ISNUMBER(X355),X355&lt;1,Y355="kg"),"g",IF(AND(ISNUMBER(X355),X355&lt;1,Y355="L"),"cl",Y355))),N("Y19"))</f>
        <v/>
      </c>
      <c r="AB355" s="123" t="str">
        <f>IF(1=1,IF(E355="","",IF(F355="","A CONTROLER",IF(NOT(ISNUMBER(F355)),"TEXTE",IF(OR(W355="",W355&lt;=0),"COMMANDE COUVERTS INCOMPLETE",IF(G355="","UNITE MANQUANTE",IF(COUNTIF(B384:B428,AE355)=0,"UNITE A CONTROLER","OK")))))),N("Z6"))</f>
        <v/>
      </c>
      <c r="AD355" s="144" t="str">
        <f>IF(1=1,IF(E355="","",AD342),N("AB19"))</f>
        <v/>
      </c>
      <c r="AE355" s="125" t="str">
        <f>IF(1=1,IF(G355="","",UPPER(TRIM(SUBSTITUTE(SUBSTITUTE(G355&amp;"",CHAR(160)," ")," "," ")))),N("AC19"))</f>
        <v/>
      </c>
    </row>
    <row r="356" spans="1:31" ht="15.75" x14ac:dyDescent="0.25">
      <c r="A356" s="160" t="str">
        <f>IF(1=1,IF(E356="","",A342),N("A20"))</f>
        <v/>
      </c>
      <c r="B356" s="127" t="str">
        <f>IF(1=1,IF(E356="","",B342),N("B20"))</f>
        <v/>
      </c>
      <c r="C356" s="127"/>
      <c r="D356" s="129" t="str">
        <f>IF(ISBLANK(E356),"",LARGE(D342:D355,1)+1)</f>
        <v/>
      </c>
      <c r="E356" s="130"/>
      <c r="F356" s="131"/>
      <c r="G356" s="170"/>
      <c r="H356" s="105"/>
      <c r="I356" s="132" t="str">
        <f>IF(1=1,IF(E356="","",I342),N("H20"))</f>
        <v/>
      </c>
      <c r="J356" s="133" t="str">
        <f>IF(1=1,IF(E356="","",J342),N("I20"))</f>
        <v/>
      </c>
      <c r="K356" s="134" t="str">
        <f>IF(1=1,IF(E356="","",K342),N("J20"))</f>
        <v/>
      </c>
      <c r="L356" s="135" t="str">
        <f>IF(1=1,IF(OR(J356="",O356="",NOT(ISNUMBER(J356)),NOT(ISNUMBER(O356)),J356=0),"",O356/J356),N("L20"))</f>
        <v/>
      </c>
      <c r="M356" s="136" t="str">
        <f>IF(1=1,IF(OR(L356="",NOT(ISNUMBER(F356))),"",F356*L356*IFERROR(INDEX(D384:D428,MATCH(AE356,B384:B428,0)),1)),N("M13"))</f>
        <v/>
      </c>
      <c r="N356" s="137" t="str">
        <f>IF(1=1,IF(F356="","",IF(G356="","",IFERROR(INDEX(E384:E428,MATCH(AE356,B384:B428,0)),G356&amp;""))),N("N6"))</f>
        <v/>
      </c>
      <c r="O356" s="138" t="str">
        <f>IF(1=1,IF(E356="","",O342),N("K20"))</f>
        <v/>
      </c>
      <c r="P356" s="139" t="str">
        <f>IF(1=1,IF(M356="","",IF(AND(ISNUMBER(M356),M356&lt;1,N356="kg"),MAX(1,ROUND(M356*1000,0)),IF(AND(ISNUMBER(M356),M356&lt;1,N356="L"),MAX(1,ROUND(M356*100,0)),ROUND(M356,3)))),N("O20"))</f>
        <v/>
      </c>
      <c r="Q356" s="140" t="str">
        <f>IF(1=1,IF(M356="","",IF(AND(ISNUMBER(M356),M356&lt;1,N356="kg"),"g",IF(AND(ISNUMBER(M356),M356&lt;1,N356="L"),"cl",N356))),N("P20"))</f>
        <v/>
      </c>
      <c r="R356" s="161" t="str">
        <f>IF(1=1,IF(E356="","",IF(F356="","A CONTROLER",IF(NOT(ISNUMBER(F356)),"TEXTE",IF(OR(L356="",L356&lt;=0),"COMMANDE PRINCIPALE INCOMPLETE",IF(G356="","UNITE MANQUANTE",IF(COUNTIF(B384:B428,AE356)=0,"UNITE A CONTROLER","OK")))))),N("Q9"))</f>
        <v/>
      </c>
      <c r="S356" s="105"/>
      <c r="T356" s="141">
        <f t="shared" si="20"/>
        <v>0</v>
      </c>
      <c r="U356" s="133" t="str">
        <f>IF(1=1,IF(E356="","",U342),N("S20"))</f>
        <v/>
      </c>
      <c r="V356" s="133" t="str">
        <f>IF(1=1,IF(E356="","",V342),N("T20"))</f>
        <v/>
      </c>
      <c r="W356" s="135" t="str">
        <f>IF(1=1,IF(OR(U356="",V356="",NOT(ISNUMBER(U356)),NOT(ISNUMBER(V356)),U356=0),"",V356/U356),N("U20"))</f>
        <v/>
      </c>
      <c r="X356" s="136" t="str">
        <f>IF(1=1,IF(OR(W356="",NOT(ISNUMBER(F356))),"",F356*W356*IFERROR(INDEX(D384:D428,MATCH(AE356,B384:B428,0)),1)),N("V7"))</f>
        <v/>
      </c>
      <c r="Y356" s="137" t="str">
        <f>IF(1=1,IF(F356="","",IF(G356="","",IFERROR(INDEX(E384:E428,MATCH(AE356,B384:B428,0)),G356&amp;""))),N("W6"))</f>
        <v/>
      </c>
      <c r="Z356" s="142" t="str">
        <f>IF(1=1,IF(X356="","",IF(AND(ISNUMBER(X356),X356&lt;1,Y356="kg"),MAX(1,ROUND(X356*1000,0)),IF(AND(ISNUMBER(X356),X356&lt;1,Y356="L"),MAX(1,ROUND(X356*100,0)),ROUND(X356,3)))),N("X20"))</f>
        <v/>
      </c>
      <c r="AA356" s="143" t="str">
        <f>IF(1=1,IF(X356="","",IF(AND(ISNUMBER(X356),X356&lt;1,Y356="kg"),"g",IF(AND(ISNUMBER(X356),X356&lt;1,Y356="L"),"cl",Y356))),N("Y20"))</f>
        <v/>
      </c>
      <c r="AB356" s="123" t="str">
        <f>IF(1=1,IF(E356="","",IF(F356="","A CONTROLER",IF(NOT(ISNUMBER(F356)),"TEXTE",IF(OR(W356="",W356&lt;=0),"COMMANDE COUVERTS INCOMPLETE",IF(G356="","UNITE MANQUANTE",IF(COUNTIF(B384:B428,AE356)=0,"UNITE A CONTROLER","OK")))))),N("Z6"))</f>
        <v/>
      </c>
      <c r="AD356" s="144" t="str">
        <f>IF(1=1,IF(E356="","",AD342),N("AB20"))</f>
        <v/>
      </c>
      <c r="AE356" s="125" t="str">
        <f>IF(1=1,IF(G356="","",UPPER(TRIM(SUBSTITUTE(SUBSTITUTE(G356&amp;"",CHAR(160)," ")," "," ")))),N("AC20"))</f>
        <v/>
      </c>
    </row>
    <row r="357" spans="1:31" ht="15.75" x14ac:dyDescent="0.25">
      <c r="A357" s="160" t="str">
        <f>IF(1=1,IF(E357="","",A342),N("A21"))</f>
        <v/>
      </c>
      <c r="B357" s="127" t="str">
        <f>IF(1=1,IF(E357="","",B342),N("B21"))</f>
        <v/>
      </c>
      <c r="C357" s="127"/>
      <c r="D357" s="129" t="str">
        <f>IF(ISBLANK(E357),"",LARGE(D342:D356,1)+1)</f>
        <v/>
      </c>
      <c r="E357" s="130"/>
      <c r="F357" s="131"/>
      <c r="G357" s="170"/>
      <c r="H357" s="105"/>
      <c r="I357" s="132" t="str">
        <f>IF(1=1,IF(E357="","",I342),N("H21"))</f>
        <v/>
      </c>
      <c r="J357" s="133" t="str">
        <f>IF(1=1,IF(E357="","",J342),N("I21"))</f>
        <v/>
      </c>
      <c r="K357" s="134" t="str">
        <f>IF(1=1,IF(E357="","",K342),N("J21"))</f>
        <v/>
      </c>
      <c r="L357" s="135" t="str">
        <f>IF(1=1,IF(OR(J357="",O357="",NOT(ISNUMBER(J357)),NOT(ISNUMBER(O357)),J357=0),"",O357/J357),N("L21"))</f>
        <v/>
      </c>
      <c r="M357" s="136" t="str">
        <f>IF(1=1,IF(OR(L357="",NOT(ISNUMBER(F357))),"",F357*L357*IFERROR(INDEX(D384:D428,MATCH(AE357,B384:B428,0)),1)),N("M13"))</f>
        <v/>
      </c>
      <c r="N357" s="137" t="str">
        <f>IF(1=1,IF(F357="","",IF(G357="","",IFERROR(INDEX(E384:E428,MATCH(AE357,B384:B428,0)),G357&amp;""))),N("N6"))</f>
        <v/>
      </c>
      <c r="O357" s="138" t="str">
        <f>IF(1=1,IF(E357="","",O342),N("K21"))</f>
        <v/>
      </c>
      <c r="P357" s="139" t="str">
        <f>IF(1=1,IF(M357="","",IF(AND(ISNUMBER(M357),M357&lt;1,N357="kg"),MAX(1,ROUND(M357*1000,0)),IF(AND(ISNUMBER(M357),M357&lt;1,N357="L"),MAX(1,ROUND(M357*100,0)),ROUND(M357,3)))),N("O21"))</f>
        <v/>
      </c>
      <c r="Q357" s="140" t="str">
        <f>IF(1=1,IF(M357="","",IF(AND(ISNUMBER(M357),M357&lt;1,N357="kg"),"g",IF(AND(ISNUMBER(M357),M357&lt;1,N357="L"),"cl",N357))),N("P21"))</f>
        <v/>
      </c>
      <c r="R357" s="161" t="str">
        <f>IF(1=1,IF(E357="","",IF(F357="","A CONTROLER",IF(NOT(ISNUMBER(F357)),"TEXTE",IF(OR(L357="",L357&lt;=0),"COMMANDE PRINCIPALE INCOMPLETE",IF(G357="","UNITE MANQUANTE",IF(COUNTIF(B384:B428,AE357)=0,"UNITE A CONTROLER","OK")))))),N("Q9"))</f>
        <v/>
      </c>
      <c r="S357" s="105"/>
      <c r="T357" s="141">
        <f t="shared" si="20"/>
        <v>0</v>
      </c>
      <c r="U357" s="133" t="str">
        <f>IF(1=1,IF(E357="","",U342),N("S21"))</f>
        <v/>
      </c>
      <c r="V357" s="133" t="str">
        <f>IF(1=1,IF(E357="","",V342),N("T21"))</f>
        <v/>
      </c>
      <c r="W357" s="135" t="str">
        <f>IF(1=1,IF(OR(U357="",V357="",NOT(ISNUMBER(U357)),NOT(ISNUMBER(V357)),U357=0),"",V357/U357),N("U21"))</f>
        <v/>
      </c>
      <c r="X357" s="136" t="str">
        <f>IF(1=1,IF(OR(W357="",NOT(ISNUMBER(F357))),"",F357*W357*IFERROR(INDEX(D384:D428,MATCH(AE357,B384:B428,0)),1)),N("V7"))</f>
        <v/>
      </c>
      <c r="Y357" s="137" t="str">
        <f>IF(1=1,IF(F357="","",IF(G357="","",IFERROR(INDEX(E384:E428,MATCH(AE357,B384:B428,0)),G357&amp;""))),N("W6"))</f>
        <v/>
      </c>
      <c r="Z357" s="142" t="str">
        <f>IF(1=1,IF(X357="","",IF(AND(ISNUMBER(X357),X357&lt;1,Y357="kg"),MAX(1,ROUND(X357*1000,0)),IF(AND(ISNUMBER(X357),X357&lt;1,Y357="L"),MAX(1,ROUND(X357*100,0)),ROUND(X357,3)))),N("X21"))</f>
        <v/>
      </c>
      <c r="AA357" s="143" t="str">
        <f>IF(1=1,IF(X357="","",IF(AND(ISNUMBER(X357),X357&lt;1,Y357="kg"),"g",IF(AND(ISNUMBER(X357),X357&lt;1,Y357="L"),"cl",Y357))),N("Y21"))</f>
        <v/>
      </c>
      <c r="AB357" s="123" t="str">
        <f>IF(1=1,IF(E357="","",IF(F357="","A CONTROLER",IF(NOT(ISNUMBER(F357)),"TEXTE",IF(OR(W357="",W357&lt;=0),"COMMANDE COUVERTS INCOMPLETE",IF(G357="","UNITE MANQUANTE",IF(COUNTIF(B384:B428,AE357)=0,"UNITE A CONTROLER","OK")))))),N("Z6"))</f>
        <v/>
      </c>
      <c r="AD357" s="144" t="str">
        <f>IF(1=1,IF(E357="","",AD342),N("AB21"))</f>
        <v/>
      </c>
      <c r="AE357" s="125" t="str">
        <f>IF(1=1,IF(G357="","",UPPER(TRIM(SUBSTITUTE(SUBSTITUTE(G357&amp;"",CHAR(160)," ")," "," ")))),N("AC21"))</f>
        <v/>
      </c>
    </row>
    <row r="358" spans="1:31" ht="15.75" x14ac:dyDescent="0.25">
      <c r="A358" s="160" t="str">
        <f>IF(1=1,IF(E358="","",A342),N("A22"))</f>
        <v/>
      </c>
      <c r="B358" s="127" t="str">
        <f>IF(1=1,IF(E358="","",B342),N("B22"))</f>
        <v/>
      </c>
      <c r="C358" s="127"/>
      <c r="D358" s="129" t="str">
        <f>IF(ISBLANK(E358),"",LARGE(D342:D357,1)+1)</f>
        <v/>
      </c>
      <c r="E358" s="130"/>
      <c r="F358" s="131"/>
      <c r="G358" s="170"/>
      <c r="H358" s="105"/>
      <c r="I358" s="132" t="str">
        <f>IF(1=1,IF(E358="","",I342),N("H22"))</f>
        <v/>
      </c>
      <c r="J358" s="133" t="str">
        <f>IF(1=1,IF(E358="","",J342),N("I22"))</f>
        <v/>
      </c>
      <c r="K358" s="134" t="str">
        <f>IF(1=1,IF(E358="","",K342),N("J22"))</f>
        <v/>
      </c>
      <c r="L358" s="135" t="str">
        <f>IF(1=1,IF(OR(J358="",O358="",NOT(ISNUMBER(J358)),NOT(ISNUMBER(O358)),J358=0),"",O358/J358),N("L22"))</f>
        <v/>
      </c>
      <c r="M358" s="136" t="str">
        <f>IF(1=1,IF(OR(L358="",NOT(ISNUMBER(F358))),"",F358*L358*IFERROR(INDEX(D384:D428,MATCH(AE358,B384:B428,0)),1)),N("M13"))</f>
        <v/>
      </c>
      <c r="N358" s="137" t="str">
        <f>IF(1=1,IF(F358="","",IF(G358="","",IFERROR(INDEX(E384:E428,MATCH(AE358,B384:B428,0)),G358&amp;""))),N("N6"))</f>
        <v/>
      </c>
      <c r="O358" s="138" t="str">
        <f>IF(1=1,IF(E358="","",O342),N("K22"))</f>
        <v/>
      </c>
      <c r="P358" s="139" t="str">
        <f>IF(1=1,IF(M358="","",IF(AND(ISNUMBER(M358),M358&lt;1,N358="kg"),MAX(1,ROUND(M358*1000,0)),IF(AND(ISNUMBER(M358),M358&lt;1,N358="L"),MAX(1,ROUND(M358*100,0)),ROUND(M358,3)))),N("O22"))</f>
        <v/>
      </c>
      <c r="Q358" s="140" t="str">
        <f>IF(1=1,IF(M358="","",IF(AND(ISNUMBER(M358),M358&lt;1,N358="kg"),"g",IF(AND(ISNUMBER(M358),M358&lt;1,N358="L"),"cl",N358))),N("P22"))</f>
        <v/>
      </c>
      <c r="R358" s="161" t="str">
        <f>IF(1=1,IF(E358="","",IF(F358="","A CONTROLER",IF(NOT(ISNUMBER(F358)),"TEXTE",IF(OR(L358="",L358&lt;=0),"COMMANDE PRINCIPALE INCOMPLETE",IF(G358="","UNITE MANQUANTE",IF(COUNTIF(B384:B428,AE358)=0,"UNITE A CONTROLER","OK")))))),N("Q9"))</f>
        <v/>
      </c>
      <c r="S358" s="105"/>
      <c r="T358" s="141">
        <f t="shared" si="20"/>
        <v>0</v>
      </c>
      <c r="U358" s="133" t="str">
        <f>IF(1=1,IF(E358="","",U342),N("S22"))</f>
        <v/>
      </c>
      <c r="V358" s="133" t="str">
        <f>IF(1=1,IF(E358="","",V342),N("T22"))</f>
        <v/>
      </c>
      <c r="W358" s="135" t="str">
        <f>IF(1=1,IF(OR(U358="",V358="",NOT(ISNUMBER(U358)),NOT(ISNUMBER(V358)),U358=0),"",V358/U358),N("U22"))</f>
        <v/>
      </c>
      <c r="X358" s="136" t="str">
        <f>IF(1=1,IF(OR(W358="",NOT(ISNUMBER(F358))),"",F358*W358*IFERROR(INDEX(D384:D428,MATCH(AE358,B384:B428,0)),1)),N("V7"))</f>
        <v/>
      </c>
      <c r="Y358" s="137" t="str">
        <f>IF(1=1,IF(F358="","",IF(G358="","",IFERROR(INDEX(E384:E428,MATCH(AE358,B384:B428,0)),G358&amp;""))),N("W6"))</f>
        <v/>
      </c>
      <c r="Z358" s="142" t="str">
        <f>IF(1=1,IF(X358="","",IF(AND(ISNUMBER(X358),X358&lt;1,Y358="kg"),MAX(1,ROUND(X358*1000,0)),IF(AND(ISNUMBER(X358),X358&lt;1,Y358="L"),MAX(1,ROUND(X358*100,0)),ROUND(X358,3)))),N("X22"))</f>
        <v/>
      </c>
      <c r="AA358" s="143" t="str">
        <f>IF(1=1,IF(X358="","",IF(AND(ISNUMBER(X358),X358&lt;1,Y358="kg"),"g",IF(AND(ISNUMBER(X358),X358&lt;1,Y358="L"),"cl",Y358))),N("Y22"))</f>
        <v/>
      </c>
      <c r="AB358" s="123" t="str">
        <f>IF(1=1,IF(E358="","",IF(F358="","A CONTROLER",IF(NOT(ISNUMBER(F358)),"TEXTE",IF(OR(W358="",W358&lt;=0),"COMMANDE COUVERTS INCOMPLETE",IF(G358="","UNITE MANQUANTE",IF(COUNTIF(B384:B428,AE358)=0,"UNITE A CONTROLER","OK")))))),N("Z6"))</f>
        <v/>
      </c>
      <c r="AD358" s="144" t="str">
        <f>IF(1=1,IF(E358="","",AD342),N("AB22"))</f>
        <v/>
      </c>
      <c r="AE358" s="125" t="str">
        <f>IF(1=1,IF(G358="","",UPPER(TRIM(SUBSTITUTE(SUBSTITUTE(G358&amp;"",CHAR(160)," ")," "," ")))),N("AC22"))</f>
        <v/>
      </c>
    </row>
    <row r="359" spans="1:31" ht="15.75" x14ac:dyDescent="0.25">
      <c r="A359" s="160" t="str">
        <f>IF(1=1,IF(E359="","",A342),N("A23"))</f>
        <v/>
      </c>
      <c r="B359" s="127" t="str">
        <f>IF(1=1,IF(E359="","",B342),N("B23"))</f>
        <v/>
      </c>
      <c r="C359" s="127"/>
      <c r="D359" s="129" t="str">
        <f>IF(ISBLANK(E359),"",LARGE(D342:D358,1)+1)</f>
        <v/>
      </c>
      <c r="E359" s="130"/>
      <c r="F359" s="131"/>
      <c r="G359" s="170"/>
      <c r="H359" s="105"/>
      <c r="I359" s="132" t="str">
        <f>IF(1=1,IF(E359="","",I342),N("H23"))</f>
        <v/>
      </c>
      <c r="J359" s="133" t="str">
        <f>IF(1=1,IF(E359="","",J342),N("I23"))</f>
        <v/>
      </c>
      <c r="K359" s="134" t="str">
        <f>IF(1=1,IF(E359="","",K342),N("J23"))</f>
        <v/>
      </c>
      <c r="L359" s="135" t="str">
        <f>IF(1=1,IF(OR(J359="",O359="",NOT(ISNUMBER(J359)),NOT(ISNUMBER(O359)),J359=0),"",O359/J359),N("L23"))</f>
        <v/>
      </c>
      <c r="M359" s="136" t="str">
        <f>IF(1=1,IF(OR(L359="",NOT(ISNUMBER(F359))),"",F359*L359*IFERROR(INDEX(D384:D428,MATCH(AE359,B384:B428,0)),1)),N("M13"))</f>
        <v/>
      </c>
      <c r="N359" s="137" t="str">
        <f>IF(1=1,IF(F359="","",IF(G359="","",IFERROR(INDEX(E384:E428,MATCH(AE359,B384:B428,0)),G359&amp;""))),N("N6"))</f>
        <v/>
      </c>
      <c r="O359" s="138" t="str">
        <f>IF(1=1,IF(E359="","",O342),N("K23"))</f>
        <v/>
      </c>
      <c r="P359" s="139" t="str">
        <f>IF(1=1,IF(M359="","",IF(AND(ISNUMBER(M359),M359&lt;1,N359="kg"),MAX(1,ROUND(M359*1000,0)),IF(AND(ISNUMBER(M359),M359&lt;1,N359="L"),MAX(1,ROUND(M359*100,0)),ROUND(M359,3)))),N("O23"))</f>
        <v/>
      </c>
      <c r="Q359" s="140" t="str">
        <f>IF(1=1,IF(M359="","",IF(AND(ISNUMBER(M359),M359&lt;1,N359="kg"),"g",IF(AND(ISNUMBER(M359),M359&lt;1,N359="L"),"cl",N359))),N("P23"))</f>
        <v/>
      </c>
      <c r="R359" s="161" t="str">
        <f>IF(1=1,IF(E359="","",IF(F359="","A CONTROLER",IF(NOT(ISNUMBER(F359)),"TEXTE",IF(OR(L359="",L359&lt;=0),"COMMANDE PRINCIPALE INCOMPLETE",IF(G359="","UNITE MANQUANTE",IF(COUNTIF(B384:B428,AE359)=0,"UNITE A CONTROLER","OK")))))),N("Q9"))</f>
        <v/>
      </c>
      <c r="S359" s="105"/>
      <c r="T359" s="141">
        <f t="shared" si="20"/>
        <v>0</v>
      </c>
      <c r="U359" s="133" t="str">
        <f>IF(1=1,IF(E359="","",U342),N("S23"))</f>
        <v/>
      </c>
      <c r="V359" s="133" t="str">
        <f>IF(1=1,IF(E359="","",V342),N("T23"))</f>
        <v/>
      </c>
      <c r="W359" s="135" t="str">
        <f>IF(1=1,IF(OR(U359="",V359="",NOT(ISNUMBER(U359)),NOT(ISNUMBER(V359)),U359=0),"",V359/U359),N("U23"))</f>
        <v/>
      </c>
      <c r="X359" s="136" t="str">
        <f>IF(1=1,IF(OR(W359="",NOT(ISNUMBER(F359))),"",F359*W359*IFERROR(INDEX(D384:D428,MATCH(AE359,B384:B428,0)),1)),N("V7"))</f>
        <v/>
      </c>
      <c r="Y359" s="137" t="str">
        <f>IF(1=1,IF(F359="","",IF(G359="","",IFERROR(INDEX(E384:E428,MATCH(AE359,B384:B428,0)),G359&amp;""))),N("W6"))</f>
        <v/>
      </c>
      <c r="Z359" s="142" t="str">
        <f>IF(1=1,IF(X359="","",IF(AND(ISNUMBER(X359),X359&lt;1,Y359="kg"),MAX(1,ROUND(X359*1000,0)),IF(AND(ISNUMBER(X359),X359&lt;1,Y359="L"),MAX(1,ROUND(X359*100,0)),ROUND(X359,3)))),N("X23"))</f>
        <v/>
      </c>
      <c r="AA359" s="143" t="str">
        <f>IF(1=1,IF(X359="","",IF(AND(ISNUMBER(X359),X359&lt;1,Y359="kg"),"g",IF(AND(ISNUMBER(X359),X359&lt;1,Y359="L"),"cl",Y359))),N("Y23"))</f>
        <v/>
      </c>
      <c r="AB359" s="123" t="str">
        <f>IF(1=1,IF(E359="","",IF(F359="","A CONTROLER",IF(NOT(ISNUMBER(F359)),"TEXTE",IF(OR(W359="",W359&lt;=0),"COMMANDE COUVERTS INCOMPLETE",IF(G359="","UNITE MANQUANTE",IF(COUNTIF(B384:B428,AE359)=0,"UNITE A CONTROLER","OK")))))),N("Z6"))</f>
        <v/>
      </c>
      <c r="AD359" s="144" t="str">
        <f>IF(1=1,IF(E359="","",AD342),N("AB23"))</f>
        <v/>
      </c>
      <c r="AE359" s="125" t="str">
        <f>IF(1=1,IF(G359="","",UPPER(TRIM(SUBSTITUTE(SUBSTITUTE(G359&amp;"",CHAR(160)," ")," "," ")))),N("AC23"))</f>
        <v/>
      </c>
    </row>
    <row r="360" spans="1:31" ht="15.75" x14ac:dyDescent="0.25">
      <c r="A360" s="160" t="str">
        <f>IF(1=1,IF(E360="","",A342),N("A24"))</f>
        <v/>
      </c>
      <c r="B360" s="127" t="str">
        <f>IF(1=1,IF(E360="","",B342),N("B24"))</f>
        <v/>
      </c>
      <c r="C360" s="127"/>
      <c r="D360" s="129" t="str">
        <f>IF(ISBLANK(E360),"",LARGE(D342:D359,1)+1)</f>
        <v/>
      </c>
      <c r="E360" s="130"/>
      <c r="F360" s="131"/>
      <c r="G360" s="170"/>
      <c r="H360" s="105"/>
      <c r="I360" s="132" t="str">
        <f>IF(1=1,IF(E360="","",I342),N("H24"))</f>
        <v/>
      </c>
      <c r="J360" s="133" t="str">
        <f>IF(1=1,IF(E360="","",J342),N("I24"))</f>
        <v/>
      </c>
      <c r="K360" s="134" t="str">
        <f>IF(1=1,IF(E360="","",K342),N("J24"))</f>
        <v/>
      </c>
      <c r="L360" s="135" t="str">
        <f>IF(1=1,IF(OR(J360="",O360="",NOT(ISNUMBER(J360)),NOT(ISNUMBER(O360)),J360=0),"",O360/J360),N("L24"))</f>
        <v/>
      </c>
      <c r="M360" s="136" t="str">
        <f>IF(1=1,IF(OR(L360="",NOT(ISNUMBER(F360))),"",F360*L360*IFERROR(INDEX(D384:D428,MATCH(AE360,B384:B428,0)),1)),N("M13"))</f>
        <v/>
      </c>
      <c r="N360" s="137" t="str">
        <f>IF(1=1,IF(F360="","",IF(G360="","",IFERROR(INDEX(E384:E428,MATCH(AE360,B384:B428,0)),G360&amp;""))),N("N6"))</f>
        <v/>
      </c>
      <c r="O360" s="138" t="str">
        <f>IF(1=1,IF(E360="","",O342),N("K24"))</f>
        <v/>
      </c>
      <c r="P360" s="139" t="str">
        <f>IF(1=1,IF(M360="","",IF(AND(ISNUMBER(M360),M360&lt;1,N360="kg"),MAX(1,ROUND(M360*1000,0)),IF(AND(ISNUMBER(M360),M360&lt;1,N360="L"),MAX(1,ROUND(M360*100,0)),ROUND(M360,3)))),N("O24"))</f>
        <v/>
      </c>
      <c r="Q360" s="140" t="str">
        <f>IF(1=1,IF(M360="","",IF(AND(ISNUMBER(M360),M360&lt;1,N360="kg"),"g",IF(AND(ISNUMBER(M360),M360&lt;1,N360="L"),"cl",N360))),N("P24"))</f>
        <v/>
      </c>
      <c r="R360" s="161" t="str">
        <f>IF(1=1,IF(E360="","",IF(F360="","A CONTROLER",IF(NOT(ISNUMBER(F360)),"TEXTE",IF(OR(L360="",L360&lt;=0),"COMMANDE PRINCIPALE INCOMPLETE",IF(G360="","UNITE MANQUANTE",IF(COUNTIF(B384:B428,AE360)=0,"UNITE A CONTROLER","OK")))))),N("Q9"))</f>
        <v/>
      </c>
      <c r="S360" s="105"/>
      <c r="T360" s="141">
        <f t="shared" si="20"/>
        <v>0</v>
      </c>
      <c r="U360" s="133" t="str">
        <f>IF(1=1,IF(E360="","",U342),N("S24"))</f>
        <v/>
      </c>
      <c r="V360" s="133" t="str">
        <f>IF(1=1,IF(E360="","",V342),N("T24"))</f>
        <v/>
      </c>
      <c r="W360" s="135" t="str">
        <f>IF(1=1,IF(OR(U360="",V360="",NOT(ISNUMBER(U360)),NOT(ISNUMBER(V360)),U360=0),"",V360/U360),N("U24"))</f>
        <v/>
      </c>
      <c r="X360" s="136" t="str">
        <f>IF(1=1,IF(OR(W360="",NOT(ISNUMBER(F360))),"",F360*W360*IFERROR(INDEX(D384:D428,MATCH(AE360,B384:B428,0)),1)),N("V7"))</f>
        <v/>
      </c>
      <c r="Y360" s="137" t="str">
        <f>IF(1=1,IF(F360="","",IF(G360="","",IFERROR(INDEX(E384:E428,MATCH(AE360,B384:B428,0)),G360&amp;""))),N("W6"))</f>
        <v/>
      </c>
      <c r="Z360" s="142" t="str">
        <f>IF(1=1,IF(X360="","",IF(AND(ISNUMBER(X360),X360&lt;1,Y360="kg"),MAX(1,ROUND(X360*1000,0)),IF(AND(ISNUMBER(X360),X360&lt;1,Y360="L"),MAX(1,ROUND(X360*100,0)),ROUND(X360,3)))),N("X24"))</f>
        <v/>
      </c>
      <c r="AA360" s="143" t="str">
        <f>IF(1=1,IF(X360="","",IF(AND(ISNUMBER(X360),X360&lt;1,Y360="kg"),"g",IF(AND(ISNUMBER(X360),X360&lt;1,Y360="L"),"cl",Y360))),N("Y24"))</f>
        <v/>
      </c>
      <c r="AB360" s="123" t="str">
        <f>IF(1=1,IF(E360="","",IF(F360="","A CONTROLER",IF(NOT(ISNUMBER(F360)),"TEXTE",IF(OR(W360="",W360&lt;=0),"COMMANDE COUVERTS INCOMPLETE",IF(G360="","UNITE MANQUANTE",IF(COUNTIF(B384:B428,AE360)=0,"UNITE A CONTROLER","OK")))))),N("Z6"))</f>
        <v/>
      </c>
      <c r="AD360" s="144" t="str">
        <f>IF(1=1,IF(E360="","",AD342),N("AB24"))</f>
        <v/>
      </c>
      <c r="AE360" s="125" t="str">
        <f>IF(1=1,IF(G360="","",UPPER(TRIM(SUBSTITUTE(SUBSTITUTE(G360&amp;"",CHAR(160)," ")," "," ")))),N("AC24"))</f>
        <v/>
      </c>
    </row>
    <row r="361" spans="1:31" ht="15.75" x14ac:dyDescent="0.25">
      <c r="A361" s="160" t="str">
        <f>IF(1=1,IF(E361="","",A342),N("A25"))</f>
        <v/>
      </c>
      <c r="B361" s="127" t="str">
        <f>IF(1=1,IF(E361="","",B342),N("B25"))</f>
        <v/>
      </c>
      <c r="C361" s="127"/>
      <c r="D361" s="129" t="str">
        <f>IF(ISBLANK(E361),"",LARGE(D342:D360,1)+1)</f>
        <v/>
      </c>
      <c r="E361" s="130"/>
      <c r="F361" s="131"/>
      <c r="G361" s="170"/>
      <c r="H361" s="105"/>
      <c r="I361" s="132" t="str">
        <f>IF(1=1,IF(E361="","",I342),N("H25"))</f>
        <v/>
      </c>
      <c r="J361" s="133" t="str">
        <f>IF(1=1,IF(E361="","",J342),N("I25"))</f>
        <v/>
      </c>
      <c r="K361" s="134" t="str">
        <f>IF(1=1,IF(E361="","",K342),N("J25"))</f>
        <v/>
      </c>
      <c r="L361" s="135" t="str">
        <f>IF(1=1,IF(OR(J361="",O361="",NOT(ISNUMBER(J361)),NOT(ISNUMBER(O361)),J361=0),"",O361/J361),N("L25"))</f>
        <v/>
      </c>
      <c r="M361" s="136" t="str">
        <f>IF(1=1,IF(OR(L361="",NOT(ISNUMBER(F361))),"",F361*L361*IFERROR(INDEX(D384:D428,MATCH(AE361,B384:B428,0)),1)),N("M13"))</f>
        <v/>
      </c>
      <c r="N361" s="137" t="str">
        <f>IF(1=1,IF(F361="","",IF(G361="","",IFERROR(INDEX(E384:E428,MATCH(AE361,B384:B428,0)),G361&amp;""))),N("N6"))</f>
        <v/>
      </c>
      <c r="O361" s="138" t="str">
        <f>IF(1=1,IF(E361="","",O342),N("K25"))</f>
        <v/>
      </c>
      <c r="P361" s="139" t="str">
        <f>IF(1=1,IF(M361="","",IF(AND(ISNUMBER(M361),M361&lt;1,N361="kg"),MAX(1,ROUND(M361*1000,0)),IF(AND(ISNUMBER(M361),M361&lt;1,N361="L"),MAX(1,ROUND(M361*100,0)),ROUND(M361,3)))),N("O25"))</f>
        <v/>
      </c>
      <c r="Q361" s="140" t="str">
        <f>IF(1=1,IF(M361="","",IF(AND(ISNUMBER(M361),M361&lt;1,N361="kg"),"g",IF(AND(ISNUMBER(M361),M361&lt;1,N361="L"),"cl",N361))),N("P25"))</f>
        <v/>
      </c>
      <c r="R361" s="161" t="str">
        <f>IF(1=1,IF(E361="","",IF(F361="","A CONTROLER",IF(NOT(ISNUMBER(F361)),"TEXTE",IF(OR(L361="",L361&lt;=0),"COMMANDE PRINCIPALE INCOMPLETE",IF(G361="","UNITE MANQUANTE",IF(COUNTIF(B384:B428,AE361)=0,"UNITE A CONTROLER","OK")))))),N("Q9"))</f>
        <v/>
      </c>
      <c r="S361" s="105"/>
      <c r="T361" s="141">
        <f t="shared" si="20"/>
        <v>0</v>
      </c>
      <c r="U361" s="133" t="str">
        <f>IF(1=1,IF(E361="","",U342),N("S25"))</f>
        <v/>
      </c>
      <c r="V361" s="133" t="str">
        <f>IF(1=1,IF(E361="","",V342),N("T25"))</f>
        <v/>
      </c>
      <c r="W361" s="135" t="str">
        <f>IF(1=1,IF(OR(U361="",V361="",NOT(ISNUMBER(U361)),NOT(ISNUMBER(V361)),U361=0),"",V361/U361),N("U25"))</f>
        <v/>
      </c>
      <c r="X361" s="136" t="str">
        <f>IF(1=1,IF(OR(W361="",NOT(ISNUMBER(F361))),"",F361*W361*IFERROR(INDEX(D384:D428,MATCH(AE361,B384:B428,0)),1)),N("V7"))</f>
        <v/>
      </c>
      <c r="Y361" s="137" t="str">
        <f>IF(1=1,IF(F361="","",IF(G361="","",IFERROR(INDEX(E384:E428,MATCH(AE361,B384:B428,0)),G361&amp;""))),N("W6"))</f>
        <v/>
      </c>
      <c r="Z361" s="142" t="str">
        <f>IF(1=1,IF(X361="","",IF(AND(ISNUMBER(X361),X361&lt;1,Y361="kg"),MAX(1,ROUND(X361*1000,0)),IF(AND(ISNUMBER(X361),X361&lt;1,Y361="L"),MAX(1,ROUND(X361*100,0)),ROUND(X361,3)))),N("X25"))</f>
        <v/>
      </c>
      <c r="AA361" s="143" t="str">
        <f>IF(1=1,IF(X361="","",IF(AND(ISNUMBER(X361),X361&lt;1,Y361="kg"),"g",IF(AND(ISNUMBER(X361),X361&lt;1,Y361="L"),"cl",Y361))),N("Y25"))</f>
        <v/>
      </c>
      <c r="AB361" s="123" t="str">
        <f>IF(1=1,IF(E361="","",IF(F361="","A CONTROLER",IF(NOT(ISNUMBER(F361)),"TEXTE",IF(OR(W361="",W361&lt;=0),"COMMANDE COUVERTS INCOMPLETE",IF(G361="","UNITE MANQUANTE",IF(COUNTIF(B384:B428,AE361)=0,"UNITE A CONTROLER","OK")))))),N("Z6"))</f>
        <v/>
      </c>
      <c r="AD361" s="144" t="str">
        <f>IF(1=1,IF(E361="","",AD342),N("AB25"))</f>
        <v/>
      </c>
      <c r="AE361" s="125" t="str">
        <f>IF(1=1,IF(G361="","",UPPER(TRIM(SUBSTITUTE(SUBSTITUTE(G361&amp;"",CHAR(160)," ")," "," ")))),N("AC25"))</f>
        <v/>
      </c>
    </row>
    <row r="362" spans="1:31" ht="15.75" x14ac:dyDescent="0.25">
      <c r="A362" s="160" t="str">
        <f>IF(1=1,IF(E362="","",A342),N("A26"))</f>
        <v/>
      </c>
      <c r="B362" s="127" t="str">
        <f>IF(1=1,IF(E362="","",B342),N("B26"))</f>
        <v/>
      </c>
      <c r="C362" s="127"/>
      <c r="D362" s="129" t="str">
        <f>IF(ISBLANK(E362),"",LARGE(D342:D361,1)+1)</f>
        <v/>
      </c>
      <c r="E362" s="130"/>
      <c r="F362" s="131"/>
      <c r="G362" s="170"/>
      <c r="H362" s="105"/>
      <c r="I362" s="132" t="str">
        <f>IF(1=1,IF(E362="","",I342),N("H26"))</f>
        <v/>
      </c>
      <c r="J362" s="133" t="str">
        <f>IF(1=1,IF(E362="","",J342),N("I26"))</f>
        <v/>
      </c>
      <c r="K362" s="134" t="str">
        <f>IF(1=1,IF(E362="","",K342),N("J26"))</f>
        <v/>
      </c>
      <c r="L362" s="135" t="str">
        <f>IF(1=1,IF(OR(J362="",O362="",NOT(ISNUMBER(J362)),NOT(ISNUMBER(O362)),J362=0),"",O362/J362),N("L26"))</f>
        <v/>
      </c>
      <c r="M362" s="136" t="str">
        <f>IF(1=1,IF(OR(L362="",NOT(ISNUMBER(F362))),"",F362*L362*IFERROR(INDEX(D384:D428,MATCH(AE362,B384:B428,0)),1)),N("M13"))</f>
        <v/>
      </c>
      <c r="N362" s="137" t="str">
        <f>IF(1=1,IF(F362="","",IF(G362="","",IFERROR(INDEX(E384:E428,MATCH(AE362,B384:B428,0)),G362&amp;""))),N("N6"))</f>
        <v/>
      </c>
      <c r="O362" s="138" t="str">
        <f>IF(1=1,IF(E362="","",O342),N("K26"))</f>
        <v/>
      </c>
      <c r="P362" s="139" t="str">
        <f>IF(1=1,IF(M362="","",IF(AND(ISNUMBER(M362),M362&lt;1,N362="kg"),MAX(1,ROUND(M362*1000,0)),IF(AND(ISNUMBER(M362),M362&lt;1,N362="L"),MAX(1,ROUND(M362*100,0)),ROUND(M362,3)))),N("O26"))</f>
        <v/>
      </c>
      <c r="Q362" s="140" t="str">
        <f>IF(1=1,IF(M362="","",IF(AND(ISNUMBER(M362),M362&lt;1,N362="kg"),"g",IF(AND(ISNUMBER(M362),M362&lt;1,N362="L"),"cl",N362))),N("P26"))</f>
        <v/>
      </c>
      <c r="R362" s="161" t="str">
        <f>IF(1=1,IF(E362="","",IF(F362="","A CONTROLER",IF(NOT(ISNUMBER(F362)),"TEXTE",IF(OR(L362="",L362&lt;=0),"COMMANDE PRINCIPALE INCOMPLETE",IF(G362="","UNITE MANQUANTE",IF(COUNTIF(B384:B428,AE362)=0,"UNITE A CONTROLER","OK")))))),N("Q9"))</f>
        <v/>
      </c>
      <c r="S362" s="105"/>
      <c r="T362" s="141">
        <f t="shared" si="20"/>
        <v>0</v>
      </c>
      <c r="U362" s="133" t="str">
        <f>IF(1=1,IF(E362="","",U342),N("S26"))</f>
        <v/>
      </c>
      <c r="V362" s="133" t="str">
        <f>IF(1=1,IF(E362="","",V342),N("T26"))</f>
        <v/>
      </c>
      <c r="W362" s="135" t="str">
        <f>IF(1=1,IF(OR(U362="",V362="",NOT(ISNUMBER(U362)),NOT(ISNUMBER(V362)),U362=0),"",V362/U362),N("U26"))</f>
        <v/>
      </c>
      <c r="X362" s="136" t="str">
        <f>IF(1=1,IF(OR(W362="",NOT(ISNUMBER(F362))),"",F362*W362*IFERROR(INDEX(D384:D428,MATCH(AE362,B384:B428,0)),1)),N("V7"))</f>
        <v/>
      </c>
      <c r="Y362" s="137" t="str">
        <f>IF(1=1,IF(F362="","",IF(G362="","",IFERROR(INDEX(E384:E428,MATCH(AE362,B384:B428,0)),G362&amp;""))),N("W6"))</f>
        <v/>
      </c>
      <c r="Z362" s="142" t="str">
        <f>IF(1=1,IF(X362="","",IF(AND(ISNUMBER(X362),X362&lt;1,Y362="kg"),MAX(1,ROUND(X362*1000,0)),IF(AND(ISNUMBER(X362),X362&lt;1,Y362="L"),MAX(1,ROUND(X362*100,0)),ROUND(X362,3)))),N("X26"))</f>
        <v/>
      </c>
      <c r="AA362" s="143" t="str">
        <f>IF(1=1,IF(X362="","",IF(AND(ISNUMBER(X362),X362&lt;1,Y362="kg"),"g",IF(AND(ISNUMBER(X362),X362&lt;1,Y362="L"),"cl",Y362))),N("Y26"))</f>
        <v/>
      </c>
      <c r="AB362" s="123" t="str">
        <f>IF(1=1,IF(E362="","",IF(F362="","A CONTROLER",IF(NOT(ISNUMBER(F362)),"TEXTE",IF(OR(W362="",W362&lt;=0),"COMMANDE COUVERTS INCOMPLETE",IF(G362="","UNITE MANQUANTE",IF(COUNTIF(B384:B428,AE362)=0,"UNITE A CONTROLER","OK")))))),N("Z6"))</f>
        <v/>
      </c>
      <c r="AD362" s="144" t="str">
        <f>IF(1=1,IF(E362="","",AD342),N("AB26"))</f>
        <v/>
      </c>
      <c r="AE362" s="125" t="str">
        <f>IF(1=1,IF(G362="","",UPPER(TRIM(SUBSTITUTE(SUBSTITUTE(G362&amp;"",CHAR(160)," ")," "," ")))),N("AC26"))</f>
        <v/>
      </c>
    </row>
    <row r="363" spans="1:31" ht="15.75" x14ac:dyDescent="0.25">
      <c r="A363" s="160" t="str">
        <f>IF(1=1,IF(E363="","",A342),N("A27"))</f>
        <v/>
      </c>
      <c r="B363" s="127" t="str">
        <f>IF(1=1,IF(E363="","",B342),N("B27"))</f>
        <v/>
      </c>
      <c r="C363" s="127"/>
      <c r="D363" s="129" t="str">
        <f>IF(ISBLANK(E363),"",LARGE(D342:D362,1)+1)</f>
        <v/>
      </c>
      <c r="E363" s="130"/>
      <c r="F363" s="131"/>
      <c r="G363" s="170"/>
      <c r="H363" s="105"/>
      <c r="I363" s="132" t="str">
        <f>IF(1=1,IF(E363="","",I342),N("H27"))</f>
        <v/>
      </c>
      <c r="J363" s="133" t="str">
        <f>IF(1=1,IF(E363="","",J342),N("I27"))</f>
        <v/>
      </c>
      <c r="K363" s="134" t="str">
        <f>IF(1=1,IF(E363="","",K342),N("J27"))</f>
        <v/>
      </c>
      <c r="L363" s="135" t="str">
        <f>IF(1=1,IF(OR(J363="",O363="",NOT(ISNUMBER(J363)),NOT(ISNUMBER(O363)),J363=0),"",O363/J363),N("L27"))</f>
        <v/>
      </c>
      <c r="M363" s="136" t="str">
        <f>IF(1=1,IF(OR(L363="",NOT(ISNUMBER(F363))),"",F363*L363*IFERROR(INDEX(D384:D428,MATCH(AE363,B384:B428,0)),1)),N("M13"))</f>
        <v/>
      </c>
      <c r="N363" s="137" t="str">
        <f>IF(1=1,IF(F363="","",IF(G363="","",IFERROR(INDEX(E384:E428,MATCH(AE363,B384:B428,0)),G363&amp;""))),N("N6"))</f>
        <v/>
      </c>
      <c r="O363" s="138" t="str">
        <f>IF(1=1,IF(E363="","",O342),N("K27"))</f>
        <v/>
      </c>
      <c r="P363" s="139" t="str">
        <f>IF(1=1,IF(M363="","",IF(AND(ISNUMBER(M363),M363&lt;1,N363="kg"),MAX(1,ROUND(M363*1000,0)),IF(AND(ISNUMBER(M363),M363&lt;1,N363="L"),MAX(1,ROUND(M363*100,0)),ROUND(M363,3)))),N("O27"))</f>
        <v/>
      </c>
      <c r="Q363" s="140" t="str">
        <f>IF(1=1,IF(M363="","",IF(AND(ISNUMBER(M363),M363&lt;1,N363="kg"),"g",IF(AND(ISNUMBER(M363),M363&lt;1,N363="L"),"cl",N363))),N("P27"))</f>
        <v/>
      </c>
      <c r="R363" s="161" t="str">
        <f>IF(1=1,IF(E363="","",IF(F363="","A CONTROLER",IF(NOT(ISNUMBER(F363)),"TEXTE",IF(OR(L363="",L363&lt;=0),"COMMANDE PRINCIPALE INCOMPLETE",IF(G363="","UNITE MANQUANTE",IF(COUNTIF(B384:B428,AE363)=0,"UNITE A CONTROLER","OK")))))),N("Q9"))</f>
        <v/>
      </c>
      <c r="S363" s="105"/>
      <c r="T363" s="141">
        <f t="shared" si="20"/>
        <v>0</v>
      </c>
      <c r="U363" s="133" t="str">
        <f>IF(1=1,IF(E363="","",U342),N("S27"))</f>
        <v/>
      </c>
      <c r="V363" s="133" t="str">
        <f>IF(1=1,IF(E363="","",V342),N("T27"))</f>
        <v/>
      </c>
      <c r="W363" s="135" t="str">
        <f>IF(1=1,IF(OR(U363="",V363="",NOT(ISNUMBER(U363)),NOT(ISNUMBER(V363)),U363=0),"",V363/U363),N("U27"))</f>
        <v/>
      </c>
      <c r="X363" s="136" t="str">
        <f>IF(1=1,IF(OR(W363="",NOT(ISNUMBER(F363))),"",F363*W363*IFERROR(INDEX(D384:D428,MATCH(AE363,B384:B428,0)),1)),N("V7"))</f>
        <v/>
      </c>
      <c r="Y363" s="137" t="str">
        <f>IF(1=1,IF(F363="","",IF(G363="","",IFERROR(INDEX(E384:E428,MATCH(AE363,B384:B428,0)),G363&amp;""))),N("W6"))</f>
        <v/>
      </c>
      <c r="Z363" s="142" t="str">
        <f>IF(1=1,IF(X363="","",IF(AND(ISNUMBER(X363),X363&lt;1,Y363="kg"),MAX(1,ROUND(X363*1000,0)),IF(AND(ISNUMBER(X363),X363&lt;1,Y363="L"),MAX(1,ROUND(X363*100,0)),ROUND(X363,3)))),N("X27"))</f>
        <v/>
      </c>
      <c r="AA363" s="143" t="str">
        <f>IF(1=1,IF(X363="","",IF(AND(ISNUMBER(X363),X363&lt;1,Y363="kg"),"g",IF(AND(ISNUMBER(X363),X363&lt;1,Y363="L"),"cl",Y363))),N("Y27"))</f>
        <v/>
      </c>
      <c r="AB363" s="123" t="str">
        <f>IF(1=1,IF(E363="","",IF(F363="","A CONTROLER",IF(NOT(ISNUMBER(F363)),"TEXTE",IF(OR(W363="",W363&lt;=0),"COMMANDE COUVERTS INCOMPLETE",IF(G363="","UNITE MANQUANTE",IF(COUNTIF(B384:B428,AE363)=0,"UNITE A CONTROLER","OK")))))),N("Z6"))</f>
        <v/>
      </c>
      <c r="AD363" s="144" t="str">
        <f>IF(1=1,IF(E363="","",AD342),N("AB27"))</f>
        <v/>
      </c>
      <c r="AE363" s="125" t="str">
        <f>IF(1=1,IF(G363="","",UPPER(TRIM(SUBSTITUTE(SUBSTITUTE(G363&amp;"",CHAR(160)," ")," "," ")))),N("AC27"))</f>
        <v/>
      </c>
    </row>
    <row r="364" spans="1:31" ht="15.75" x14ac:dyDescent="0.25">
      <c r="A364" s="160" t="str">
        <f>IF(1=1,IF(E364="","",A342),N("A28"))</f>
        <v/>
      </c>
      <c r="B364" s="127" t="str">
        <f>IF(1=1,IF(E364="","",B342),N("B28"))</f>
        <v/>
      </c>
      <c r="C364" s="127"/>
      <c r="D364" s="129" t="str">
        <f>IF(ISBLANK(E364),"",LARGE(D342:D363,1)+1)</f>
        <v/>
      </c>
      <c r="E364" s="130"/>
      <c r="F364" s="131"/>
      <c r="G364" s="170"/>
      <c r="H364" s="105"/>
      <c r="I364" s="132" t="str">
        <f>IF(1=1,IF(E364="","",I342),N("H28"))</f>
        <v/>
      </c>
      <c r="J364" s="133" t="str">
        <f>IF(1=1,IF(E364="","",J342),N("I28"))</f>
        <v/>
      </c>
      <c r="K364" s="134" t="str">
        <f>IF(1=1,IF(E364="","",K342),N("J28"))</f>
        <v/>
      </c>
      <c r="L364" s="135" t="str">
        <f>IF(1=1,IF(OR(J364="",O364="",NOT(ISNUMBER(J364)),NOT(ISNUMBER(O364)),J364=0),"",O364/J364),N("L28"))</f>
        <v/>
      </c>
      <c r="M364" s="136" t="str">
        <f>IF(1=1,IF(OR(L364="",NOT(ISNUMBER(F364))),"",F364*L364*IFERROR(INDEX(D384:D428,MATCH(AE364,B384:B428,0)),1)),N("M13"))</f>
        <v/>
      </c>
      <c r="N364" s="137" t="str">
        <f>IF(1=1,IF(F364="","",IF(G364="","",IFERROR(INDEX(E384:E428,MATCH(AE364,B384:B428,0)),G364&amp;""))),N("N6"))</f>
        <v/>
      </c>
      <c r="O364" s="138" t="str">
        <f>IF(1=1,IF(E364="","",O342),N("K28"))</f>
        <v/>
      </c>
      <c r="P364" s="139" t="str">
        <f>IF(1=1,IF(M364="","",IF(AND(ISNUMBER(M364),M364&lt;1,N364="kg"),MAX(1,ROUND(M364*1000,0)),IF(AND(ISNUMBER(M364),M364&lt;1,N364="L"),MAX(1,ROUND(M364*100,0)),ROUND(M364,3)))),N("O28"))</f>
        <v/>
      </c>
      <c r="Q364" s="140" t="str">
        <f>IF(1=1,IF(M364="","",IF(AND(ISNUMBER(M364),M364&lt;1,N364="kg"),"g",IF(AND(ISNUMBER(M364),M364&lt;1,N364="L"),"cl",N364))),N("P28"))</f>
        <v/>
      </c>
      <c r="R364" s="161" t="str">
        <f>IF(1=1,IF(E364="","",IF(F364="","A CONTROLER",IF(NOT(ISNUMBER(F364)),"TEXTE",IF(OR(L364="",L364&lt;=0),"COMMANDE PRINCIPALE INCOMPLETE",IF(G364="","UNITE MANQUANTE",IF(COUNTIF(B384:B428,AE364)=0,"UNITE A CONTROLER","OK")))))),N("Q9"))</f>
        <v/>
      </c>
      <c r="S364" s="105"/>
      <c r="T364" s="141">
        <f t="shared" si="20"/>
        <v>0</v>
      </c>
      <c r="U364" s="133" t="str">
        <f>IF(1=1,IF(E364="","",U342),N("S28"))</f>
        <v/>
      </c>
      <c r="V364" s="133" t="str">
        <f>IF(1=1,IF(E364="","",V342),N("T28"))</f>
        <v/>
      </c>
      <c r="W364" s="135" t="str">
        <f>IF(1=1,IF(OR(U364="",V364="",NOT(ISNUMBER(U364)),NOT(ISNUMBER(V364)),U364=0),"",V364/U364),N("U28"))</f>
        <v/>
      </c>
      <c r="X364" s="136" t="str">
        <f>IF(1=1,IF(OR(W364="",NOT(ISNUMBER(F364))),"",F364*W364*IFERROR(INDEX(D384:D428,MATCH(AE364,B384:B428,0)),1)),N("V7"))</f>
        <v/>
      </c>
      <c r="Y364" s="137" t="str">
        <f>IF(1=1,IF(F364="","",IF(G364="","",IFERROR(INDEX(E384:E428,MATCH(AE364,B384:B428,0)),G364&amp;""))),N("W6"))</f>
        <v/>
      </c>
      <c r="Z364" s="142" t="str">
        <f>IF(1=1,IF(X364="","",IF(AND(ISNUMBER(X364),X364&lt;1,Y364="kg"),MAX(1,ROUND(X364*1000,0)),IF(AND(ISNUMBER(X364),X364&lt;1,Y364="L"),MAX(1,ROUND(X364*100,0)),ROUND(X364,3)))),N("X28"))</f>
        <v/>
      </c>
      <c r="AA364" s="143" t="str">
        <f>IF(1=1,IF(X364="","",IF(AND(ISNUMBER(X364),X364&lt;1,Y364="kg"),"g",IF(AND(ISNUMBER(X364),X364&lt;1,Y364="L"),"cl",Y364))),N("Y28"))</f>
        <v/>
      </c>
      <c r="AB364" s="123" t="str">
        <f>IF(1=1,IF(E364="","",IF(F364="","A CONTROLER",IF(NOT(ISNUMBER(F364)),"TEXTE",IF(OR(W364="",W364&lt;=0),"COMMANDE COUVERTS INCOMPLETE",IF(G364="","UNITE MANQUANTE",IF(COUNTIF(B384:B428,AE364)=0,"UNITE A CONTROLER","OK")))))),N("Z6"))</f>
        <v/>
      </c>
      <c r="AD364" s="144" t="str">
        <f>IF(1=1,IF(E364="","",AD342),N("AB28"))</f>
        <v/>
      </c>
      <c r="AE364" s="125" t="str">
        <f>IF(1=1,IF(G364="","",UPPER(TRIM(SUBSTITUTE(SUBSTITUTE(G364&amp;"",CHAR(160)," ")," "," ")))),N("AC28"))</f>
        <v/>
      </c>
    </row>
    <row r="365" spans="1:31" ht="15.75" x14ac:dyDescent="0.25">
      <c r="A365" s="160" t="str">
        <f>IF(1=1,IF(E365="","",A342),N("A29"))</f>
        <v/>
      </c>
      <c r="B365" s="127" t="str">
        <f>IF(1=1,IF(E365="","",B342),N("B29"))</f>
        <v/>
      </c>
      <c r="C365" s="127"/>
      <c r="D365" s="129" t="str">
        <f>IF(ISBLANK(E365),"",LARGE(D342:D364,1)+1)</f>
        <v/>
      </c>
      <c r="E365" s="130"/>
      <c r="F365" s="131"/>
      <c r="G365" s="170"/>
      <c r="H365" s="105"/>
      <c r="I365" s="132" t="str">
        <f>IF(1=1,IF(E365="","",I342),N("H29"))</f>
        <v/>
      </c>
      <c r="J365" s="133" t="str">
        <f>IF(1=1,IF(E365="","",J342),N("I29"))</f>
        <v/>
      </c>
      <c r="K365" s="134" t="str">
        <f>IF(1=1,IF(E365="","",K342),N("J29"))</f>
        <v/>
      </c>
      <c r="L365" s="135" t="str">
        <f>IF(1=1,IF(OR(J365="",O365="",NOT(ISNUMBER(J365)),NOT(ISNUMBER(O365)),J365=0),"",O365/J365),N("L29"))</f>
        <v/>
      </c>
      <c r="M365" s="136" t="str">
        <f>IF(1=1,IF(OR(L365="",NOT(ISNUMBER(F365))),"",F365*L365*IFERROR(INDEX(D384:D428,MATCH(AE365,B384:B428,0)),1)),N("M13"))</f>
        <v/>
      </c>
      <c r="N365" s="137" t="str">
        <f>IF(1=1,IF(F365="","",IF(G365="","",IFERROR(INDEX(E384:E428,MATCH(AE365,B384:B428,0)),G365&amp;""))),N("N6"))</f>
        <v/>
      </c>
      <c r="O365" s="138" t="str">
        <f>IF(1=1,IF(E365="","",O342),N("K29"))</f>
        <v/>
      </c>
      <c r="P365" s="139" t="str">
        <f>IF(1=1,IF(M365="","",IF(AND(ISNUMBER(M365),M365&lt;1,N365="kg"),MAX(1,ROUND(M365*1000,0)),IF(AND(ISNUMBER(M365),M365&lt;1,N365="L"),MAX(1,ROUND(M365*100,0)),ROUND(M365,3)))),N("O29"))</f>
        <v/>
      </c>
      <c r="Q365" s="140" t="str">
        <f>IF(1=1,IF(M365="","",IF(AND(ISNUMBER(M365),M365&lt;1,N365="kg"),"g",IF(AND(ISNUMBER(M365),M365&lt;1,N365="L"),"cl",N365))),N("P29"))</f>
        <v/>
      </c>
      <c r="R365" s="161" t="str">
        <f>IF(1=1,IF(E365="","",IF(F365="","A CONTROLER",IF(NOT(ISNUMBER(F365)),"TEXTE",IF(OR(L365="",L365&lt;=0),"COMMANDE PRINCIPALE INCOMPLETE",IF(G365="","UNITE MANQUANTE",IF(COUNTIF(B384:B428,AE365)=0,"UNITE A CONTROLER","OK")))))),N("Q9"))</f>
        <v/>
      </c>
      <c r="S365" s="105"/>
      <c r="T365" s="141">
        <f t="shared" si="20"/>
        <v>0</v>
      </c>
      <c r="U365" s="133" t="str">
        <f>IF(1=1,IF(E365="","",U342),N("S29"))</f>
        <v/>
      </c>
      <c r="V365" s="133" t="str">
        <f>IF(1=1,IF(E365="","",V342),N("T29"))</f>
        <v/>
      </c>
      <c r="W365" s="135" t="str">
        <f>IF(1=1,IF(OR(U365="",V365="",NOT(ISNUMBER(U365)),NOT(ISNUMBER(V365)),U365=0),"",V365/U365),N("U29"))</f>
        <v/>
      </c>
      <c r="X365" s="136" t="str">
        <f>IF(1=1,IF(OR(W365="",NOT(ISNUMBER(F365))),"",F365*W365*IFERROR(INDEX(D384:D428,MATCH(AE365,B384:B428,0)),1)),N("V7"))</f>
        <v/>
      </c>
      <c r="Y365" s="137" t="str">
        <f>IF(1=1,IF(F365="","",IF(G365="","",IFERROR(INDEX(E384:E428,MATCH(AE365,B384:B428,0)),G365&amp;""))),N("W6"))</f>
        <v/>
      </c>
      <c r="Z365" s="142" t="str">
        <f>IF(1=1,IF(X365="","",IF(AND(ISNUMBER(X365),X365&lt;1,Y365="kg"),MAX(1,ROUND(X365*1000,0)),IF(AND(ISNUMBER(X365),X365&lt;1,Y365="L"),MAX(1,ROUND(X365*100,0)),ROUND(X365,3)))),N("X29"))</f>
        <v/>
      </c>
      <c r="AA365" s="143" t="str">
        <f>IF(1=1,IF(X365="","",IF(AND(ISNUMBER(X365),X365&lt;1,Y365="kg"),"g",IF(AND(ISNUMBER(X365),X365&lt;1,Y365="L"),"cl",Y365))),N("Y29"))</f>
        <v/>
      </c>
      <c r="AB365" s="123" t="str">
        <f>IF(1=1,IF(E365="","",IF(F365="","A CONTROLER",IF(NOT(ISNUMBER(F365)),"TEXTE",IF(OR(W365="",W365&lt;=0),"COMMANDE COUVERTS INCOMPLETE",IF(G365="","UNITE MANQUANTE",IF(COUNTIF(B384:B428,AE365)=0,"UNITE A CONTROLER","OK")))))),N("Z6"))</f>
        <v/>
      </c>
      <c r="AD365" s="144" t="str">
        <f>IF(1=1,IF(E365="","",AD342),N("AB29"))</f>
        <v/>
      </c>
      <c r="AE365" s="125" t="str">
        <f>IF(1=1,IF(G365="","",UPPER(TRIM(SUBSTITUTE(SUBSTITUTE(G365&amp;"",CHAR(160)," ")," "," ")))),N("AC29"))</f>
        <v/>
      </c>
    </row>
    <row r="366" spans="1:31" ht="15.75" x14ac:dyDescent="0.25">
      <c r="A366" s="160" t="str">
        <f>IF(1=1,IF(E366="","",A342),N("A30"))</f>
        <v/>
      </c>
      <c r="B366" s="127" t="str">
        <f>IF(1=1,IF(E366="","",B342),N("B30"))</f>
        <v/>
      </c>
      <c r="C366" s="127"/>
      <c r="D366" s="129" t="str">
        <f>IF(ISBLANK(E366),"",LARGE(D342:D365,1)+1)</f>
        <v/>
      </c>
      <c r="E366" s="130"/>
      <c r="F366" s="131"/>
      <c r="G366" s="170"/>
      <c r="H366" s="105"/>
      <c r="I366" s="132" t="str">
        <f>IF(1=1,IF(E366="","",I342),N("H30"))</f>
        <v/>
      </c>
      <c r="J366" s="133" t="str">
        <f>IF(1=1,IF(E366="","",J342),N("I30"))</f>
        <v/>
      </c>
      <c r="K366" s="134" t="str">
        <f>IF(1=1,IF(E366="","",K342),N("J30"))</f>
        <v/>
      </c>
      <c r="L366" s="135" t="str">
        <f>IF(1=1,IF(OR(J366="",O366="",NOT(ISNUMBER(J366)),NOT(ISNUMBER(O366)),J366=0),"",O366/J366),N("L30"))</f>
        <v/>
      </c>
      <c r="M366" s="136" t="str">
        <f>IF(1=1,IF(OR(L366="",NOT(ISNUMBER(F366))),"",F366*L366*IFERROR(INDEX(D384:D428,MATCH(AE366,B384:B428,0)),1)),N("M13"))</f>
        <v/>
      </c>
      <c r="N366" s="137" t="str">
        <f>IF(1=1,IF(F366="","",IF(G366="","",IFERROR(INDEX(E384:E428,MATCH(AE366,B384:B428,0)),G366&amp;""))),N("N6"))</f>
        <v/>
      </c>
      <c r="O366" s="138" t="str">
        <f>IF(1=1,IF(E366="","",O342),N("K30"))</f>
        <v/>
      </c>
      <c r="P366" s="139" t="str">
        <f>IF(1=1,IF(M366="","",IF(AND(ISNUMBER(M366),M366&lt;1,N366="kg"),MAX(1,ROUND(M366*1000,0)),IF(AND(ISNUMBER(M366),M366&lt;1,N366="L"),MAX(1,ROUND(M366*100,0)),ROUND(M366,3)))),N("O30"))</f>
        <v/>
      </c>
      <c r="Q366" s="140" t="str">
        <f>IF(1=1,IF(M366="","",IF(AND(ISNUMBER(M366),M366&lt;1,N366="kg"),"g",IF(AND(ISNUMBER(M366),M366&lt;1,N366="L"),"cl",N366))),N("P30"))</f>
        <v/>
      </c>
      <c r="R366" s="161" t="str">
        <f>IF(1=1,IF(E366="","",IF(F366="","A CONTROLER",IF(NOT(ISNUMBER(F366)),"TEXTE",IF(OR(L366="",L366&lt;=0),"COMMANDE PRINCIPALE INCOMPLETE",IF(G366="","UNITE MANQUANTE",IF(COUNTIF(B384:B428,AE366)=0,"UNITE A CONTROLER","OK")))))),N("Q9"))</f>
        <v/>
      </c>
      <c r="S366" s="105"/>
      <c r="T366" s="141">
        <f t="shared" si="20"/>
        <v>0</v>
      </c>
      <c r="U366" s="133" t="str">
        <f>IF(1=1,IF(E366="","",U342),N("S30"))</f>
        <v/>
      </c>
      <c r="V366" s="133" t="str">
        <f>IF(1=1,IF(E366="","",V342),N("T30"))</f>
        <v/>
      </c>
      <c r="W366" s="135" t="str">
        <f>IF(1=1,IF(OR(U366="",V366="",NOT(ISNUMBER(U366)),NOT(ISNUMBER(V366)),U366=0),"",V366/U366),N("U30"))</f>
        <v/>
      </c>
      <c r="X366" s="136" t="str">
        <f>IF(1=1,IF(OR(W366="",NOT(ISNUMBER(F366))),"",F366*W366*IFERROR(INDEX(D384:D428,MATCH(AE366,B384:B428,0)),1)),N("V7"))</f>
        <v/>
      </c>
      <c r="Y366" s="137" t="str">
        <f>IF(1=1,IF(F366="","",IF(G366="","",IFERROR(INDEX(E384:E428,MATCH(AE366,B384:B428,0)),G366&amp;""))),N("W6"))</f>
        <v/>
      </c>
      <c r="Z366" s="142" t="str">
        <f>IF(1=1,IF(X366="","",IF(AND(ISNUMBER(X366),X366&lt;1,Y366="kg"),MAX(1,ROUND(X366*1000,0)),IF(AND(ISNUMBER(X366),X366&lt;1,Y366="L"),MAX(1,ROUND(X366*100,0)),ROUND(X366,3)))),N("X30"))</f>
        <v/>
      </c>
      <c r="AA366" s="143" t="str">
        <f>IF(1=1,IF(X366="","",IF(AND(ISNUMBER(X366),X366&lt;1,Y366="kg"),"g",IF(AND(ISNUMBER(X366),X366&lt;1,Y366="L"),"cl",Y366))),N("Y30"))</f>
        <v/>
      </c>
      <c r="AB366" s="123" t="str">
        <f>IF(1=1,IF(E366="","",IF(F366="","A CONTROLER",IF(NOT(ISNUMBER(F366)),"TEXTE",IF(OR(W366="",W366&lt;=0),"COMMANDE COUVERTS INCOMPLETE",IF(G366="","UNITE MANQUANTE",IF(COUNTIF(B384:B428,AE366)=0,"UNITE A CONTROLER","OK")))))),N("Z6"))</f>
        <v/>
      </c>
      <c r="AD366" s="144" t="str">
        <f>IF(1=1,IF(E366="","",AD342),N("AB30"))</f>
        <v/>
      </c>
      <c r="AE366" s="125" t="str">
        <f>IF(1=1,IF(G366="","",UPPER(TRIM(SUBSTITUTE(SUBSTITUTE(G366&amp;"",CHAR(160)," ")," "," ")))),N("AC30"))</f>
        <v/>
      </c>
    </row>
    <row r="367" spans="1:31" ht="15.75" x14ac:dyDescent="0.25">
      <c r="A367" s="160" t="str">
        <f>IF(1=1,IF(E367="","",A342),N("A31"))</f>
        <v/>
      </c>
      <c r="B367" s="127" t="str">
        <f>IF(1=1,IF(E367="","",B342),N("B31"))</f>
        <v/>
      </c>
      <c r="C367" s="127"/>
      <c r="D367" s="129" t="str">
        <f>IF(ISBLANK(E367),"",LARGE(D342:D366,1)+1)</f>
        <v/>
      </c>
      <c r="E367" s="130"/>
      <c r="F367" s="131"/>
      <c r="G367" s="170"/>
      <c r="H367" s="105"/>
      <c r="I367" s="132" t="str">
        <f>IF(1=1,IF(E367="","",I342),N("H31"))</f>
        <v/>
      </c>
      <c r="J367" s="133" t="str">
        <f>IF(1=1,IF(E367="","",J342),N("I31"))</f>
        <v/>
      </c>
      <c r="K367" s="134" t="str">
        <f>IF(1=1,IF(E367="","",K342),N("J31"))</f>
        <v/>
      </c>
      <c r="L367" s="135" t="str">
        <f>IF(1=1,IF(OR(J367="",O367="",NOT(ISNUMBER(J367)),NOT(ISNUMBER(O367)),J367=0),"",O367/J367),N("L31"))</f>
        <v/>
      </c>
      <c r="M367" s="136" t="str">
        <f>IF(1=1,IF(OR(L367="",NOT(ISNUMBER(F367))),"",F367*L367*IFERROR(INDEX(D384:D428,MATCH(AE367,B384:B428,0)),1)),N("M13"))</f>
        <v/>
      </c>
      <c r="N367" s="137" t="str">
        <f>IF(1=1,IF(F367="","",IF(G367="","",IFERROR(INDEX(E384:E428,MATCH(AE367,B384:B428,0)),G367&amp;""))),N("N6"))</f>
        <v/>
      </c>
      <c r="O367" s="138" t="str">
        <f>IF(1=1,IF(E367="","",O342),N("K31"))</f>
        <v/>
      </c>
      <c r="P367" s="139" t="str">
        <f>IF(1=1,IF(M367="","",IF(AND(ISNUMBER(M367),M367&lt;1,N367="kg"),MAX(1,ROUND(M367*1000,0)),IF(AND(ISNUMBER(M367),M367&lt;1,N367="L"),MAX(1,ROUND(M367*100,0)),ROUND(M367,3)))),N("O31"))</f>
        <v/>
      </c>
      <c r="Q367" s="140" t="str">
        <f>IF(1=1,IF(M367="","",IF(AND(ISNUMBER(M367),M367&lt;1,N367="kg"),"g",IF(AND(ISNUMBER(M367),M367&lt;1,N367="L"),"cl",N367))),N("P31"))</f>
        <v/>
      </c>
      <c r="R367" s="161" t="str">
        <f>IF(1=1,IF(E367="","",IF(F367="","A CONTROLER",IF(NOT(ISNUMBER(F367)),"TEXTE",IF(OR(L367="",L367&lt;=0),"COMMANDE PRINCIPALE INCOMPLETE",IF(G367="","UNITE MANQUANTE",IF(COUNTIF(B384:B428,AE367)=0,"UNITE A CONTROLER","OK")))))),N("Q9"))</f>
        <v/>
      </c>
      <c r="S367" s="105"/>
      <c r="T367" s="141">
        <f t="shared" si="20"/>
        <v>0</v>
      </c>
      <c r="U367" s="133" t="str">
        <f>IF(1=1,IF(E367="","",U342),N("S31"))</f>
        <v/>
      </c>
      <c r="V367" s="133" t="str">
        <f>IF(1=1,IF(E367="","",V342),N("T31"))</f>
        <v/>
      </c>
      <c r="W367" s="135" t="str">
        <f>IF(1=1,IF(OR(U367="",V367="",NOT(ISNUMBER(U367)),NOT(ISNUMBER(V367)),U367=0),"",V367/U367),N("U31"))</f>
        <v/>
      </c>
      <c r="X367" s="136" t="str">
        <f>IF(1=1,IF(OR(W367="",NOT(ISNUMBER(F367))),"",F367*W367*IFERROR(INDEX(D384:D428,MATCH(AE367,B384:B428,0)),1)),N("V7"))</f>
        <v/>
      </c>
      <c r="Y367" s="137" t="str">
        <f>IF(1=1,IF(F367="","",IF(G367="","",IFERROR(INDEX(E384:E428,MATCH(AE367,B384:B428,0)),G367&amp;""))),N("W6"))</f>
        <v/>
      </c>
      <c r="Z367" s="142" t="str">
        <f>IF(1=1,IF(X367="","",IF(AND(ISNUMBER(X367),X367&lt;1,Y367="kg"),MAX(1,ROUND(X367*1000,0)),IF(AND(ISNUMBER(X367),X367&lt;1,Y367="L"),MAX(1,ROUND(X367*100,0)),ROUND(X367,3)))),N("X31"))</f>
        <v/>
      </c>
      <c r="AA367" s="143" t="str">
        <f>IF(1=1,IF(X367="","",IF(AND(ISNUMBER(X367),X367&lt;1,Y367="kg"),"g",IF(AND(ISNUMBER(X367),X367&lt;1,Y367="L"),"cl",Y367))),N("Y31"))</f>
        <v/>
      </c>
      <c r="AB367" s="123" t="str">
        <f>IF(1=1,IF(E367="","",IF(F367="","A CONTROLER",IF(NOT(ISNUMBER(F367)),"TEXTE",IF(OR(W367="",W367&lt;=0),"COMMANDE COUVERTS INCOMPLETE",IF(G367="","UNITE MANQUANTE",IF(COUNTIF(B384:B428,AE367)=0,"UNITE A CONTROLER","OK")))))),N("Z6"))</f>
        <v/>
      </c>
      <c r="AD367" s="144" t="str">
        <f>IF(1=1,IF(E367="","",AD342),N("AB31"))</f>
        <v/>
      </c>
      <c r="AE367" s="125" t="str">
        <f>IF(1=1,IF(G367="","",UPPER(TRIM(SUBSTITUTE(SUBSTITUTE(G367&amp;"",CHAR(160)," ")," "," ")))),N("AC31"))</f>
        <v/>
      </c>
    </row>
    <row r="368" spans="1:31" ht="15.75" x14ac:dyDescent="0.25">
      <c r="A368" s="160" t="str">
        <f>IF(1=1,IF(E368="","",A342),N("A32"))</f>
        <v/>
      </c>
      <c r="B368" s="127" t="str">
        <f>IF(1=1,IF(E368="","",B342),N("B32"))</f>
        <v/>
      </c>
      <c r="C368" s="127"/>
      <c r="D368" s="129" t="str">
        <f>IF(ISBLANK(E368),"",LARGE(D342:D367,1)+1)</f>
        <v/>
      </c>
      <c r="E368" s="130"/>
      <c r="F368" s="131"/>
      <c r="G368" s="170"/>
      <c r="H368" s="105"/>
      <c r="I368" s="132" t="str">
        <f>IF(1=1,IF(E368="","",I342),N("H32"))</f>
        <v/>
      </c>
      <c r="J368" s="133" t="str">
        <f>IF(1=1,IF(E368="","",J342),N("I32"))</f>
        <v/>
      </c>
      <c r="K368" s="134" t="str">
        <f>IF(1=1,IF(E368="","",K342),N("J32"))</f>
        <v/>
      </c>
      <c r="L368" s="135" t="str">
        <f>IF(1=1,IF(OR(J368="",O368="",NOT(ISNUMBER(J368)),NOT(ISNUMBER(O368)),J368=0),"",O368/J368),N("L32"))</f>
        <v/>
      </c>
      <c r="M368" s="136" t="str">
        <f>IF(1=1,IF(OR(L368="",NOT(ISNUMBER(F368))),"",F368*L368*IFERROR(INDEX(D384:D428,MATCH(AE368,B384:B428,0)),1)),N("M13"))</f>
        <v/>
      </c>
      <c r="N368" s="137" t="str">
        <f>IF(1=1,IF(F368="","",IF(G368="","",IFERROR(INDEX(E384:E428,MATCH(AE368,B384:B428,0)),G368&amp;""))),N("N6"))</f>
        <v/>
      </c>
      <c r="O368" s="138" t="str">
        <f>IF(1=1,IF(E368="","",O342),N("K32"))</f>
        <v/>
      </c>
      <c r="P368" s="139" t="str">
        <f>IF(1=1,IF(M368="","",IF(AND(ISNUMBER(M368),M368&lt;1,N368="kg"),MAX(1,ROUND(M368*1000,0)),IF(AND(ISNUMBER(M368),M368&lt;1,N368="L"),MAX(1,ROUND(M368*100,0)),ROUND(M368,3)))),N("O32"))</f>
        <v/>
      </c>
      <c r="Q368" s="140" t="str">
        <f>IF(1=1,IF(M368="","",IF(AND(ISNUMBER(M368),M368&lt;1,N368="kg"),"g",IF(AND(ISNUMBER(M368),M368&lt;1,N368="L"),"cl",N368))),N("P32"))</f>
        <v/>
      </c>
      <c r="R368" s="161" t="str">
        <f>IF(1=1,IF(E368="","",IF(F368="","A CONTROLER",IF(NOT(ISNUMBER(F368)),"TEXTE",IF(OR(L368="",L368&lt;=0),"COMMANDE PRINCIPALE INCOMPLETE",IF(G368="","UNITE MANQUANTE",IF(COUNTIF(B384:B428,AE368)=0,"UNITE A CONTROLER","OK")))))),N("Q9"))</f>
        <v/>
      </c>
      <c r="S368" s="105"/>
      <c r="T368" s="141">
        <f t="shared" si="20"/>
        <v>0</v>
      </c>
      <c r="U368" s="133" t="str">
        <f>IF(1=1,IF(E368="","",U342),N("S32"))</f>
        <v/>
      </c>
      <c r="V368" s="133" t="str">
        <f>IF(1=1,IF(E368="","",V342),N("T32"))</f>
        <v/>
      </c>
      <c r="W368" s="135" t="str">
        <f>IF(1=1,IF(OR(U368="",V368="",NOT(ISNUMBER(U368)),NOT(ISNUMBER(V368)),U368=0),"",V368/U368),N("U32"))</f>
        <v/>
      </c>
      <c r="X368" s="136" t="str">
        <f>IF(1=1,IF(OR(W368="",NOT(ISNUMBER(F368))),"",F368*W368*IFERROR(INDEX(D384:D428,MATCH(AE368,B384:B428,0)),1)),N("V7"))</f>
        <v/>
      </c>
      <c r="Y368" s="137" t="str">
        <f>IF(1=1,IF(F368="","",IF(G368="","",IFERROR(INDEX(E384:E428,MATCH(AE368,B384:B428,0)),G368&amp;""))),N("W6"))</f>
        <v/>
      </c>
      <c r="Z368" s="142" t="str">
        <f>IF(1=1,IF(X368="","",IF(AND(ISNUMBER(X368),X368&lt;1,Y368="kg"),MAX(1,ROUND(X368*1000,0)),IF(AND(ISNUMBER(X368),X368&lt;1,Y368="L"),MAX(1,ROUND(X368*100,0)),ROUND(X368,3)))),N("X32"))</f>
        <v/>
      </c>
      <c r="AA368" s="143" t="str">
        <f>IF(1=1,IF(X368="","",IF(AND(ISNUMBER(X368),X368&lt;1,Y368="kg"),"g",IF(AND(ISNUMBER(X368),X368&lt;1,Y368="L"),"cl",Y368))),N("Y32"))</f>
        <v/>
      </c>
      <c r="AB368" s="123" t="str">
        <f>IF(1=1,IF(E368="","",IF(F368="","A CONTROLER",IF(NOT(ISNUMBER(F368)),"TEXTE",IF(OR(W368="",W368&lt;=0),"COMMANDE COUVERTS INCOMPLETE",IF(G368="","UNITE MANQUANTE",IF(COUNTIF(B384:B428,AE368)=0,"UNITE A CONTROLER","OK")))))),N("Z6"))</f>
        <v/>
      </c>
      <c r="AD368" s="144" t="str">
        <f>IF(1=1,IF(E368="","",AD342),N("AB32"))</f>
        <v/>
      </c>
      <c r="AE368" s="125" t="str">
        <f>IF(1=1,IF(G368="","",UPPER(TRIM(SUBSTITUTE(SUBSTITUTE(G368&amp;"",CHAR(160)," ")," "," ")))),N("AC32"))</f>
        <v/>
      </c>
    </row>
    <row r="369" spans="1:31" ht="15.75" x14ac:dyDescent="0.25">
      <c r="A369" s="160" t="str">
        <f>IF(1=1,IF(E369="","",A342),N("A33"))</f>
        <v/>
      </c>
      <c r="B369" s="127" t="str">
        <f>IF(1=1,IF(E369="","",B342),N("B33"))</f>
        <v/>
      </c>
      <c r="C369" s="127"/>
      <c r="D369" s="129" t="str">
        <f>IF(ISBLANK(E369),"",LARGE(D342:D368,1)+1)</f>
        <v/>
      </c>
      <c r="E369" s="130"/>
      <c r="F369" s="131"/>
      <c r="G369" s="170"/>
      <c r="H369" s="105"/>
      <c r="I369" s="132" t="str">
        <f>IF(1=1,IF(E369="","",I342),N("H33"))</f>
        <v/>
      </c>
      <c r="J369" s="133" t="str">
        <f>IF(1=1,IF(E369="","",J342),N("I33"))</f>
        <v/>
      </c>
      <c r="K369" s="134" t="str">
        <f>IF(1=1,IF(E369="","",K342),N("J33"))</f>
        <v/>
      </c>
      <c r="L369" s="135" t="str">
        <f>IF(1=1,IF(OR(J369="",O369="",NOT(ISNUMBER(J369)),NOT(ISNUMBER(O369)),J369=0),"",O369/J369),N("L33"))</f>
        <v/>
      </c>
      <c r="M369" s="136" t="str">
        <f>IF(1=1,IF(OR(L369="",NOT(ISNUMBER(F369))),"",F369*L369*IFERROR(INDEX(D384:D428,MATCH(AE369,B384:B428,0)),1)),N("M13"))</f>
        <v/>
      </c>
      <c r="N369" s="137" t="str">
        <f>IF(1=1,IF(F369="","",IF(G369="","",IFERROR(INDEX(E384:E428,MATCH(AE369,B384:B428,0)),G369&amp;""))),N("N6"))</f>
        <v/>
      </c>
      <c r="O369" s="138" t="str">
        <f>IF(1=1,IF(E369="","",O342),N("K33"))</f>
        <v/>
      </c>
      <c r="P369" s="139" t="str">
        <f>IF(1=1,IF(M369="","",IF(AND(ISNUMBER(M369),M369&lt;1,N369="kg"),MAX(1,ROUND(M369*1000,0)),IF(AND(ISNUMBER(M369),M369&lt;1,N369="L"),MAX(1,ROUND(M369*100,0)),ROUND(M369,3)))),N("O33"))</f>
        <v/>
      </c>
      <c r="Q369" s="140" t="str">
        <f>IF(1=1,IF(M369="","",IF(AND(ISNUMBER(M369),M369&lt;1,N369="kg"),"g",IF(AND(ISNUMBER(M369),M369&lt;1,N369="L"),"cl",N369))),N("P33"))</f>
        <v/>
      </c>
      <c r="R369" s="161" t="str">
        <f>IF(1=1,IF(E369="","",IF(F369="","A CONTROLER",IF(NOT(ISNUMBER(F369)),"TEXTE",IF(OR(L369="",L369&lt;=0),"COMMANDE PRINCIPALE INCOMPLETE",IF(G369="","UNITE MANQUANTE",IF(COUNTIF(B384:B428,AE369)=0,"UNITE A CONTROLER","OK")))))),N("Q9"))</f>
        <v/>
      </c>
      <c r="S369" s="105"/>
      <c r="T369" s="141">
        <f t="shared" si="20"/>
        <v>0</v>
      </c>
      <c r="U369" s="133" t="str">
        <f>IF(1=1,IF(E369="","",U342),N("S33"))</f>
        <v/>
      </c>
      <c r="V369" s="133" t="str">
        <f>IF(1=1,IF(E369="","",V342),N("T33"))</f>
        <v/>
      </c>
      <c r="W369" s="135" t="str">
        <f>IF(1=1,IF(OR(U369="",V369="",NOT(ISNUMBER(U369)),NOT(ISNUMBER(V369)),U369=0),"",V369/U369),N("U33"))</f>
        <v/>
      </c>
      <c r="X369" s="136" t="str">
        <f>IF(1=1,IF(OR(W369="",NOT(ISNUMBER(F369))),"",F369*W369*IFERROR(INDEX(D384:D428,MATCH(AE369,B384:B428,0)),1)),N("V7"))</f>
        <v/>
      </c>
      <c r="Y369" s="137" t="str">
        <f>IF(1=1,IF(F369="","",IF(G369="","",IFERROR(INDEX(E384:E428,MATCH(AE369,B384:B428,0)),G369&amp;""))),N("W6"))</f>
        <v/>
      </c>
      <c r="Z369" s="142" t="str">
        <f>IF(1=1,IF(X369="","",IF(AND(ISNUMBER(X369),X369&lt;1,Y369="kg"),MAX(1,ROUND(X369*1000,0)),IF(AND(ISNUMBER(X369),X369&lt;1,Y369="L"),MAX(1,ROUND(X369*100,0)),ROUND(X369,3)))),N("X33"))</f>
        <v/>
      </c>
      <c r="AA369" s="143" t="str">
        <f>IF(1=1,IF(X369="","",IF(AND(ISNUMBER(X369),X369&lt;1,Y369="kg"),"g",IF(AND(ISNUMBER(X369),X369&lt;1,Y369="L"),"cl",Y369))),N("Y33"))</f>
        <v/>
      </c>
      <c r="AB369" s="123" t="str">
        <f>IF(1=1,IF(E369="","",IF(F369="","A CONTROLER",IF(NOT(ISNUMBER(F369)),"TEXTE",IF(OR(W369="",W369&lt;=0),"COMMANDE COUVERTS INCOMPLETE",IF(G369="","UNITE MANQUANTE",IF(COUNTIF(B384:B428,AE369)=0,"UNITE A CONTROLER","OK")))))),N("Z6"))</f>
        <v/>
      </c>
      <c r="AD369" s="144" t="str">
        <f>IF(1=1,IF(E369="","",AD342),N("AB33"))</f>
        <v/>
      </c>
      <c r="AE369" s="125" t="str">
        <f>IF(1=1,IF(G369="","",UPPER(TRIM(SUBSTITUTE(SUBSTITUTE(G369&amp;"",CHAR(160)," ")," "," ")))),N("AC33"))</f>
        <v/>
      </c>
    </row>
    <row r="370" spans="1:31" ht="15.75" x14ac:dyDescent="0.25">
      <c r="A370" s="160" t="str">
        <f>IF(1=1,IF(E370="","",A342),N("A34"))</f>
        <v/>
      </c>
      <c r="B370" s="127" t="str">
        <f>IF(1=1,IF(E370="","",B342),N("B34"))</f>
        <v/>
      </c>
      <c r="C370" s="127"/>
      <c r="D370" s="129" t="str">
        <f>IF(ISBLANK(E370),"",LARGE(D342:D369,1)+1)</f>
        <v/>
      </c>
      <c r="E370" s="130"/>
      <c r="F370" s="131"/>
      <c r="G370" s="170"/>
      <c r="H370" s="105"/>
      <c r="I370" s="132" t="str">
        <f>IF(1=1,IF(E370="","",I342),N("H34"))</f>
        <v/>
      </c>
      <c r="J370" s="133" t="str">
        <f>IF(1=1,IF(E370="","",J342),N("I34"))</f>
        <v/>
      </c>
      <c r="K370" s="134" t="str">
        <f>IF(1=1,IF(E370="","",K342),N("J34"))</f>
        <v/>
      </c>
      <c r="L370" s="135" t="str">
        <f>IF(1=1,IF(OR(J370="",O370="",NOT(ISNUMBER(J370)),NOT(ISNUMBER(O370)),J370=0),"",O370/J370),N("L34"))</f>
        <v/>
      </c>
      <c r="M370" s="136" t="str">
        <f>IF(1=1,IF(OR(L370="",NOT(ISNUMBER(F370))),"",F370*L370*IFERROR(INDEX(D384:D428,MATCH(AE370,B384:B428,0)),1)),N("M13"))</f>
        <v/>
      </c>
      <c r="N370" s="137" t="str">
        <f>IF(1=1,IF(F370="","",IF(G370="","",IFERROR(INDEX(E384:E428,MATCH(AE370,B384:B428,0)),G370&amp;""))),N("N6"))</f>
        <v/>
      </c>
      <c r="O370" s="138" t="str">
        <f>IF(1=1,IF(E370="","",O342),N("K34"))</f>
        <v/>
      </c>
      <c r="P370" s="139" t="str">
        <f>IF(1=1,IF(M370="","",IF(AND(ISNUMBER(M370),M370&lt;1,N370="kg"),MAX(1,ROUND(M370*1000,0)),IF(AND(ISNUMBER(M370),M370&lt;1,N370="L"),MAX(1,ROUND(M370*100,0)),ROUND(M370,3)))),N("O34"))</f>
        <v/>
      </c>
      <c r="Q370" s="140" t="str">
        <f>IF(1=1,IF(M370="","",IF(AND(ISNUMBER(M370),M370&lt;1,N370="kg"),"g",IF(AND(ISNUMBER(M370),M370&lt;1,N370="L"),"cl",N370))),N("P34"))</f>
        <v/>
      </c>
      <c r="R370" s="161" t="str">
        <f>IF(1=1,IF(E370="","",IF(F370="","A CONTROLER",IF(NOT(ISNUMBER(F370)),"TEXTE",IF(OR(L370="",L370&lt;=0),"COMMANDE PRINCIPALE INCOMPLETE",IF(G370="","UNITE MANQUANTE",IF(COUNTIF(B384:B428,AE370)=0,"UNITE A CONTROLER","OK")))))),N("Q9"))</f>
        <v/>
      </c>
      <c r="S370" s="105"/>
      <c r="T370" s="141">
        <f t="shared" si="20"/>
        <v>0</v>
      </c>
      <c r="U370" s="133" t="str">
        <f>IF(1=1,IF(E370="","",U342),N("S34"))</f>
        <v/>
      </c>
      <c r="V370" s="133" t="str">
        <f>IF(1=1,IF(E370="","",V342),N("T34"))</f>
        <v/>
      </c>
      <c r="W370" s="135" t="str">
        <f>IF(1=1,IF(OR(U370="",V370="",NOT(ISNUMBER(U370)),NOT(ISNUMBER(V370)),U370=0),"",V370/U370),N("U34"))</f>
        <v/>
      </c>
      <c r="X370" s="136" t="str">
        <f>IF(1=1,IF(OR(W370="",NOT(ISNUMBER(F370))),"",F370*W370*IFERROR(INDEX(D384:D428,MATCH(AE370,B384:B428,0)),1)),N("V7"))</f>
        <v/>
      </c>
      <c r="Y370" s="137" t="str">
        <f>IF(1=1,IF(F370="","",IF(G370="","",IFERROR(INDEX(E384:E428,MATCH(AE370,B384:B428,0)),G370&amp;""))),N("W6"))</f>
        <v/>
      </c>
      <c r="Z370" s="142" t="str">
        <f>IF(1=1,IF(X370="","",IF(AND(ISNUMBER(X370),X370&lt;1,Y370="kg"),MAX(1,ROUND(X370*1000,0)),IF(AND(ISNUMBER(X370),X370&lt;1,Y370="L"),MAX(1,ROUND(X370*100,0)),ROUND(X370,3)))),N("X34"))</f>
        <v/>
      </c>
      <c r="AA370" s="143" t="str">
        <f>IF(1=1,IF(X370="","",IF(AND(ISNUMBER(X370),X370&lt;1,Y370="kg"),"g",IF(AND(ISNUMBER(X370),X370&lt;1,Y370="L"),"cl",Y370))),N("Y34"))</f>
        <v/>
      </c>
      <c r="AB370" s="123" t="str">
        <f>IF(1=1,IF(E370="","",IF(F370="","A CONTROLER",IF(NOT(ISNUMBER(F370)),"TEXTE",IF(OR(W370="",W370&lt;=0),"COMMANDE COUVERTS INCOMPLETE",IF(G370="","UNITE MANQUANTE",IF(COUNTIF(B384:B428,AE370)=0,"UNITE A CONTROLER","OK")))))),N("Z6"))</f>
        <v/>
      </c>
      <c r="AD370" s="144" t="str">
        <f>IF(1=1,IF(E370="","",AD342),N("AB34"))</f>
        <v/>
      </c>
      <c r="AE370" s="125" t="str">
        <f>IF(1=1,IF(G370="","",UPPER(TRIM(SUBSTITUTE(SUBSTITUTE(G370&amp;"",CHAR(160)," ")," "," ")))),N("AC34"))</f>
        <v/>
      </c>
    </row>
    <row r="371" spans="1:31" ht="15.75" x14ac:dyDescent="0.25">
      <c r="A371" s="160" t="str">
        <f>IF(1=1,IF(E371="","",A342),N("A35"))</f>
        <v/>
      </c>
      <c r="B371" s="127" t="str">
        <f>IF(1=1,IF(E371="","",B342),N("B35"))</f>
        <v/>
      </c>
      <c r="C371" s="127"/>
      <c r="D371" s="129" t="str">
        <f>IF(ISBLANK(E371),"",LARGE(D342:D370,1)+1)</f>
        <v/>
      </c>
      <c r="E371" s="130"/>
      <c r="F371" s="131"/>
      <c r="G371" s="170"/>
      <c r="H371" s="105"/>
      <c r="I371" s="132" t="str">
        <f>IF(1=1,IF(E371="","",I342),N("H35"))</f>
        <v/>
      </c>
      <c r="J371" s="133" t="str">
        <f>IF(1=1,IF(E371="","",J342),N("I35"))</f>
        <v/>
      </c>
      <c r="K371" s="134" t="str">
        <f>IF(1=1,IF(E371="","",K342),N("J35"))</f>
        <v/>
      </c>
      <c r="L371" s="135" t="str">
        <f>IF(1=1,IF(OR(J371="",O371="",NOT(ISNUMBER(J371)),NOT(ISNUMBER(O371)),J371=0),"",O371/J371),N("L35"))</f>
        <v/>
      </c>
      <c r="M371" s="136" t="str">
        <f>IF(1=1,IF(OR(L371="",NOT(ISNUMBER(F371))),"",F371*L371*IFERROR(INDEX(D384:D428,MATCH(AE371,B384:B428,0)),1)),N("M13"))</f>
        <v/>
      </c>
      <c r="N371" s="137" t="str">
        <f>IF(1=1,IF(F371="","",IF(G371="","",IFERROR(INDEX(E384:E428,MATCH(AE371,B384:B428,0)),G371&amp;""))),N("N6"))</f>
        <v/>
      </c>
      <c r="O371" s="138" t="str">
        <f>IF(1=1,IF(E371="","",O342),N("K35"))</f>
        <v/>
      </c>
      <c r="P371" s="139" t="str">
        <f>IF(1=1,IF(M371="","",IF(AND(ISNUMBER(M371),M371&lt;1,N371="kg"),MAX(1,ROUND(M371*1000,0)),IF(AND(ISNUMBER(M371),M371&lt;1,N371="L"),MAX(1,ROUND(M371*100,0)),ROUND(M371,3)))),N("O35"))</f>
        <v/>
      </c>
      <c r="Q371" s="140" t="str">
        <f>IF(1=1,IF(M371="","",IF(AND(ISNUMBER(M371),M371&lt;1,N371="kg"),"g",IF(AND(ISNUMBER(M371),M371&lt;1,N371="L"),"cl",N371))),N("P35"))</f>
        <v/>
      </c>
      <c r="R371" s="161" t="str">
        <f>IF(1=1,IF(E371="","",IF(F371="","A CONTROLER",IF(NOT(ISNUMBER(F371)),"TEXTE",IF(OR(L371="",L371&lt;=0),"COMMANDE PRINCIPALE INCOMPLETE",IF(G371="","UNITE MANQUANTE",IF(COUNTIF(B384:B428,AE371)=0,"UNITE A CONTROLER","OK")))))),N("Q9"))</f>
        <v/>
      </c>
      <c r="S371" s="105"/>
      <c r="T371" s="141">
        <f t="shared" si="20"/>
        <v>0</v>
      </c>
      <c r="U371" s="133" t="str">
        <f>IF(1=1,IF(E371="","",U342),N("S35"))</f>
        <v/>
      </c>
      <c r="V371" s="133" t="str">
        <f>IF(1=1,IF(E371="","",V342),N("T35"))</f>
        <v/>
      </c>
      <c r="W371" s="135" t="str">
        <f>IF(1=1,IF(OR(U371="",V371="",NOT(ISNUMBER(U371)),NOT(ISNUMBER(V371)),U371=0),"",V371/U371),N("U35"))</f>
        <v/>
      </c>
      <c r="X371" s="136" t="str">
        <f>IF(1=1,IF(OR(W371="",NOT(ISNUMBER(F371))),"",F371*W371*IFERROR(INDEX(D384:D428,MATCH(AE371,B384:B428,0)),1)),N("V7"))</f>
        <v/>
      </c>
      <c r="Y371" s="137" t="str">
        <f>IF(1=1,IF(F371="","",IF(G371="","",IFERROR(INDEX(E384:E428,MATCH(AE371,B384:B428,0)),G371&amp;""))),N("W6"))</f>
        <v/>
      </c>
      <c r="Z371" s="142" t="str">
        <f>IF(1=1,IF(X371="","",IF(AND(ISNUMBER(X371),X371&lt;1,Y371="kg"),MAX(1,ROUND(X371*1000,0)),IF(AND(ISNUMBER(X371),X371&lt;1,Y371="L"),MAX(1,ROUND(X371*100,0)),ROUND(X371,3)))),N("X35"))</f>
        <v/>
      </c>
      <c r="AA371" s="143" t="str">
        <f>IF(1=1,IF(X371="","",IF(AND(ISNUMBER(X371),X371&lt;1,Y371="kg"),"g",IF(AND(ISNUMBER(X371),X371&lt;1,Y371="L"),"cl",Y371))),N("Y35"))</f>
        <v/>
      </c>
      <c r="AB371" s="123" t="str">
        <f>IF(1=1,IF(E371="","",IF(F371="","A CONTROLER",IF(NOT(ISNUMBER(F371)),"TEXTE",IF(OR(W371="",W371&lt;=0),"COMMANDE COUVERTS INCOMPLETE",IF(G371="","UNITE MANQUANTE",IF(COUNTIF(B384:B428,AE371)=0,"UNITE A CONTROLER","OK")))))),N("Z6"))</f>
        <v/>
      </c>
      <c r="AD371" s="144" t="str">
        <f>IF(1=1,IF(E371="","",AD342),N("AB35"))</f>
        <v/>
      </c>
      <c r="AE371" s="125" t="str">
        <f>IF(1=1,IF(G371="","",UPPER(TRIM(SUBSTITUTE(SUBSTITUTE(G371&amp;"",CHAR(160)," ")," "," ")))),N("AC35"))</f>
        <v/>
      </c>
    </row>
    <row r="372" spans="1:31" ht="15.75" x14ac:dyDescent="0.25">
      <c r="A372" s="160" t="str">
        <f>IF(1=1,IF(E372="","",A342),N("A36"))</f>
        <v/>
      </c>
      <c r="B372" s="127" t="str">
        <f>IF(1=1,IF(E372="","",B342),N("B36"))</f>
        <v/>
      </c>
      <c r="C372" s="127"/>
      <c r="D372" s="129" t="str">
        <f>IF(ISBLANK(E372),"",LARGE(D342:D371,1)+1)</f>
        <v/>
      </c>
      <c r="E372" s="130"/>
      <c r="F372" s="131"/>
      <c r="G372" s="170"/>
      <c r="H372" s="105"/>
      <c r="I372" s="132" t="str">
        <f>IF(1=1,IF(E372="","",I342),N("H36"))</f>
        <v/>
      </c>
      <c r="J372" s="133" t="str">
        <f>IF(1=1,IF(E372="","",J342),N("I36"))</f>
        <v/>
      </c>
      <c r="K372" s="134" t="str">
        <f>IF(1=1,IF(E372="","",K342),N("J36"))</f>
        <v/>
      </c>
      <c r="L372" s="135" t="str">
        <f>IF(1=1,IF(OR(J372="",O372="",NOT(ISNUMBER(J372)),NOT(ISNUMBER(O372)),J372=0),"",O372/J372),N("L36"))</f>
        <v/>
      </c>
      <c r="M372" s="136" t="str">
        <f>IF(1=1,IF(OR(L372="",NOT(ISNUMBER(F372))),"",F372*L372*IFERROR(INDEX(D384:D428,MATCH(AE372,B384:B428,0)),1)),N("M13"))</f>
        <v/>
      </c>
      <c r="N372" s="137" t="str">
        <f>IF(1=1,IF(F372="","",IF(G372="","",IFERROR(INDEX(E384:E428,MATCH(AE372,B384:B428,0)),G372&amp;""))),N("N6"))</f>
        <v/>
      </c>
      <c r="O372" s="138" t="str">
        <f>IF(1=1,IF(E372="","",O342),N("K36"))</f>
        <v/>
      </c>
      <c r="P372" s="139" t="str">
        <f>IF(1=1,IF(M372="","",IF(AND(ISNUMBER(M372),M372&lt;1,N372="kg"),MAX(1,ROUND(M372*1000,0)),IF(AND(ISNUMBER(M372),M372&lt;1,N372="L"),MAX(1,ROUND(M372*100,0)),ROUND(M372,3)))),N("O36"))</f>
        <v/>
      </c>
      <c r="Q372" s="140" t="str">
        <f>IF(1=1,IF(M372="","",IF(AND(ISNUMBER(M372),M372&lt;1,N372="kg"),"g",IF(AND(ISNUMBER(M372),M372&lt;1,N372="L"),"cl",N372))),N("P36"))</f>
        <v/>
      </c>
      <c r="R372" s="161" t="str">
        <f>IF(1=1,IF(E372="","",IF(F372="","A CONTROLER",IF(NOT(ISNUMBER(F372)),"TEXTE",IF(OR(L372="",L372&lt;=0),"COMMANDE PRINCIPALE INCOMPLETE",IF(G372="","UNITE MANQUANTE",IF(COUNTIF(B384:B428,AE372)=0,"UNITE A CONTROLER","OK")))))),N("Q9"))</f>
        <v/>
      </c>
      <c r="S372" s="105"/>
      <c r="T372" s="141">
        <f t="shared" si="20"/>
        <v>0</v>
      </c>
      <c r="U372" s="133" t="str">
        <f>IF(1=1,IF(E372="","",U342),N("S36"))</f>
        <v/>
      </c>
      <c r="V372" s="133" t="str">
        <f>IF(1=1,IF(E372="","",V342),N("T36"))</f>
        <v/>
      </c>
      <c r="W372" s="135" t="str">
        <f>IF(1=1,IF(OR(U372="",V372="",NOT(ISNUMBER(U372)),NOT(ISNUMBER(V372)),U372=0),"",V372/U372),N("U36"))</f>
        <v/>
      </c>
      <c r="X372" s="136" t="str">
        <f>IF(1=1,IF(OR(W372="",NOT(ISNUMBER(F372))),"",F372*W372*IFERROR(INDEX(D384:D428,MATCH(AE372,B384:B428,0)),1)),N("V7"))</f>
        <v/>
      </c>
      <c r="Y372" s="137" t="str">
        <f>IF(1=1,IF(F372="","",IF(G372="","",IFERROR(INDEX(E384:E428,MATCH(AE372,B384:B428,0)),G372&amp;""))),N("W6"))</f>
        <v/>
      </c>
      <c r="Z372" s="142" t="str">
        <f>IF(1=1,IF(X372="","",IF(AND(ISNUMBER(X372),X372&lt;1,Y372="kg"),MAX(1,ROUND(X372*1000,0)),IF(AND(ISNUMBER(X372),X372&lt;1,Y372="L"),MAX(1,ROUND(X372*100,0)),ROUND(X372,3)))),N("X36"))</f>
        <v/>
      </c>
      <c r="AA372" s="143" t="str">
        <f>IF(1=1,IF(X372="","",IF(AND(ISNUMBER(X372),X372&lt;1,Y372="kg"),"g",IF(AND(ISNUMBER(X372),X372&lt;1,Y372="L"),"cl",Y372))),N("Y36"))</f>
        <v/>
      </c>
      <c r="AB372" s="123" t="str">
        <f>IF(1=1,IF(E372="","",IF(F372="","A CONTROLER",IF(NOT(ISNUMBER(F372)),"TEXTE",IF(OR(W372="",W372&lt;=0),"COMMANDE COUVERTS INCOMPLETE",IF(G372="","UNITE MANQUANTE",IF(COUNTIF(B384:B428,AE372)=0,"UNITE A CONTROLER","OK")))))),N("Z6"))</f>
        <v/>
      </c>
      <c r="AD372" s="144" t="str">
        <f>IF(1=1,IF(E372="","",AD342),N("AB36"))</f>
        <v/>
      </c>
      <c r="AE372" s="125" t="str">
        <f>IF(1=1,IF(G372="","",UPPER(TRIM(SUBSTITUTE(SUBSTITUTE(G372&amp;"",CHAR(160)," ")," "," ")))),N("AC36"))</f>
        <v/>
      </c>
    </row>
    <row r="373" spans="1:31" ht="15.75" x14ac:dyDescent="0.25">
      <c r="A373" s="160" t="str">
        <f>IF(1=1,IF(E373="","",A342),N("A37"))</f>
        <v/>
      </c>
      <c r="B373" s="127" t="str">
        <f>IF(1=1,IF(E373="","",B342),N("B37"))</f>
        <v/>
      </c>
      <c r="C373" s="127"/>
      <c r="D373" s="129" t="str">
        <f>IF(ISBLANK(E373),"",LARGE(D342:D372,1)+1)</f>
        <v/>
      </c>
      <c r="E373" s="130"/>
      <c r="F373" s="131"/>
      <c r="G373" s="170"/>
      <c r="H373" s="105"/>
      <c r="I373" s="132" t="str">
        <f>IF(1=1,IF(E373="","",I342),N("H37"))</f>
        <v/>
      </c>
      <c r="J373" s="133" t="str">
        <f>IF(1=1,IF(E373="","",J342),N("I37"))</f>
        <v/>
      </c>
      <c r="K373" s="134" t="str">
        <f>IF(1=1,IF(E373="","",K342),N("J37"))</f>
        <v/>
      </c>
      <c r="L373" s="135" t="str">
        <f>IF(1=1,IF(OR(J373="",O373="",NOT(ISNUMBER(J373)),NOT(ISNUMBER(O373)),J373=0),"",O373/J373),N("L37"))</f>
        <v/>
      </c>
      <c r="M373" s="136" t="str">
        <f>IF(1=1,IF(OR(L373="",NOT(ISNUMBER(F373))),"",F373*L373*IFERROR(INDEX(D384:D428,MATCH(AE373,B384:B428,0)),1)),N("M13"))</f>
        <v/>
      </c>
      <c r="N373" s="137" t="str">
        <f>IF(1=1,IF(F373="","",IF(G373="","",IFERROR(INDEX(E384:E428,MATCH(AE373,B384:B428,0)),G373&amp;""))),N("N6"))</f>
        <v/>
      </c>
      <c r="O373" s="138" t="str">
        <f>IF(1=1,IF(E373="","",O342),N("K37"))</f>
        <v/>
      </c>
      <c r="P373" s="139" t="str">
        <f>IF(1=1,IF(M373="","",IF(AND(ISNUMBER(M373),M373&lt;1,N373="kg"),MAX(1,ROUND(M373*1000,0)),IF(AND(ISNUMBER(M373),M373&lt;1,N373="L"),MAX(1,ROUND(M373*100,0)),ROUND(M373,3)))),N("O37"))</f>
        <v/>
      </c>
      <c r="Q373" s="140" t="str">
        <f>IF(1=1,IF(M373="","",IF(AND(ISNUMBER(M373),M373&lt;1,N373="kg"),"g",IF(AND(ISNUMBER(M373),M373&lt;1,N373="L"),"cl",N373))),N("P37"))</f>
        <v/>
      </c>
      <c r="R373" s="161" t="str">
        <f>IF(1=1,IF(E373="","",IF(F373="","A CONTROLER",IF(NOT(ISNUMBER(F373)),"TEXTE",IF(OR(L373="",L373&lt;=0),"COMMANDE PRINCIPALE INCOMPLETE",IF(G373="","UNITE MANQUANTE",IF(COUNTIF(B384:B428,AE373)=0,"UNITE A CONTROLER","OK")))))),N("Q9"))</f>
        <v/>
      </c>
      <c r="S373" s="105"/>
      <c r="T373" s="141">
        <f t="shared" si="20"/>
        <v>0</v>
      </c>
      <c r="U373" s="133" t="str">
        <f>IF(1=1,IF(E373="","",U342),N("S37"))</f>
        <v/>
      </c>
      <c r="V373" s="133" t="str">
        <f>IF(1=1,IF(E373="","",V342),N("T37"))</f>
        <v/>
      </c>
      <c r="W373" s="135" t="str">
        <f>IF(1=1,IF(OR(U373="",V373="",NOT(ISNUMBER(U373)),NOT(ISNUMBER(V373)),U373=0),"",V373/U373),N("U37"))</f>
        <v/>
      </c>
      <c r="X373" s="136" t="str">
        <f>IF(1=1,IF(OR(W373="",NOT(ISNUMBER(F373))),"",F373*W373*IFERROR(INDEX(D384:D428,MATCH(AE373,B384:B428,0)),1)),N("V7"))</f>
        <v/>
      </c>
      <c r="Y373" s="137" t="str">
        <f>IF(1=1,IF(F373="","",IF(G373="","",IFERROR(INDEX(E384:E428,MATCH(AE373,B384:B428,0)),G373&amp;""))),N("W6"))</f>
        <v/>
      </c>
      <c r="Z373" s="142" t="str">
        <f>IF(1=1,IF(X373="","",IF(AND(ISNUMBER(X373),X373&lt;1,Y373="kg"),MAX(1,ROUND(X373*1000,0)),IF(AND(ISNUMBER(X373),X373&lt;1,Y373="L"),MAX(1,ROUND(X373*100,0)),ROUND(X373,3)))),N("X37"))</f>
        <v/>
      </c>
      <c r="AA373" s="143" t="str">
        <f>IF(1=1,IF(X373="","",IF(AND(ISNUMBER(X373),X373&lt;1,Y373="kg"),"g",IF(AND(ISNUMBER(X373),X373&lt;1,Y373="L"),"cl",Y373))),N("Y37"))</f>
        <v/>
      </c>
      <c r="AB373" s="123" t="str">
        <f>IF(1=1,IF(E373="","",IF(F373="","A CONTROLER",IF(NOT(ISNUMBER(F373)),"TEXTE",IF(OR(W373="",W373&lt;=0),"COMMANDE COUVERTS INCOMPLETE",IF(G373="","UNITE MANQUANTE",IF(COUNTIF(B384:B428,AE373)=0,"UNITE A CONTROLER","OK")))))),N("Z6"))</f>
        <v/>
      </c>
      <c r="AD373" s="144" t="str">
        <f>IF(1=1,IF(E373="","",AD342),N("AB37"))</f>
        <v/>
      </c>
      <c r="AE373" s="125" t="str">
        <f>IF(1=1,IF(G373="","",UPPER(TRIM(SUBSTITUTE(SUBSTITUTE(G373&amp;"",CHAR(160)," ")," "," ")))),N("AC37"))</f>
        <v/>
      </c>
    </row>
    <row r="374" spans="1:31" ht="15.75" x14ac:dyDescent="0.25">
      <c r="A374" s="160" t="str">
        <f>IF(1=1,IF(E374="","",A342),N("A38"))</f>
        <v/>
      </c>
      <c r="B374" s="127" t="str">
        <f>IF(1=1,IF(E374="","",B342),N("B38"))</f>
        <v/>
      </c>
      <c r="C374" s="127"/>
      <c r="D374" s="129" t="str">
        <f>IF(ISBLANK(E374),"",LARGE(D342:D373,1)+1)</f>
        <v/>
      </c>
      <c r="E374" s="130"/>
      <c r="F374" s="131"/>
      <c r="G374" s="170"/>
      <c r="H374" s="105"/>
      <c r="I374" s="132" t="str">
        <f>IF(1=1,IF(E374="","",I342),N("H38"))</f>
        <v/>
      </c>
      <c r="J374" s="133" t="str">
        <f>IF(1=1,IF(E374="","",J342),N("I38"))</f>
        <v/>
      </c>
      <c r="K374" s="134" t="str">
        <f>IF(1=1,IF(E374="","",K342),N("J38"))</f>
        <v/>
      </c>
      <c r="L374" s="135" t="str">
        <f>IF(1=1,IF(OR(J374="",O374="",NOT(ISNUMBER(J374)),NOT(ISNUMBER(O374)),J374=0),"",O374/J374),N("L38"))</f>
        <v/>
      </c>
      <c r="M374" s="136" t="str">
        <f>IF(1=1,IF(OR(L374="",NOT(ISNUMBER(F374))),"",F374*L374*IFERROR(INDEX(D384:D428,MATCH(AE374,B384:B428,0)),1)),N("M13"))</f>
        <v/>
      </c>
      <c r="N374" s="137" t="str">
        <f>IF(1=1,IF(F374="","",IF(G374="","",IFERROR(INDEX(E384:E428,MATCH(AE374,B384:B428,0)),G374&amp;""))),N("N6"))</f>
        <v/>
      </c>
      <c r="O374" s="138" t="str">
        <f>IF(1=1,IF(E374="","",O342),N("K38"))</f>
        <v/>
      </c>
      <c r="P374" s="139" t="str">
        <f>IF(1=1,IF(M374="","",IF(AND(ISNUMBER(M374),M374&lt;1,N374="kg"),MAX(1,ROUND(M374*1000,0)),IF(AND(ISNUMBER(M374),M374&lt;1,N374="L"),MAX(1,ROUND(M374*100,0)),ROUND(M374,3)))),N("O38"))</f>
        <v/>
      </c>
      <c r="Q374" s="140" t="str">
        <f>IF(1=1,IF(M374="","",IF(AND(ISNUMBER(M374),M374&lt;1,N374="kg"),"g",IF(AND(ISNUMBER(M374),M374&lt;1,N374="L"),"cl",N374))),N("P38"))</f>
        <v/>
      </c>
      <c r="R374" s="161" t="str">
        <f>IF(1=1,IF(E374="","",IF(F374="","A CONTROLER",IF(NOT(ISNUMBER(F374)),"TEXTE",IF(OR(L374="",L374&lt;=0),"COMMANDE PRINCIPALE INCOMPLETE",IF(G374="","UNITE MANQUANTE",IF(COUNTIF(B384:B428,AE374)=0,"UNITE A CONTROLER","OK")))))),N("Q9"))</f>
        <v/>
      </c>
      <c r="S374" s="105"/>
      <c r="T374" s="141">
        <f t="shared" si="20"/>
        <v>0</v>
      </c>
      <c r="U374" s="133" t="str">
        <f>IF(1=1,IF(E374="","",U342),N("S38"))</f>
        <v/>
      </c>
      <c r="V374" s="133" t="str">
        <f>IF(1=1,IF(E374="","",V342),N("T38"))</f>
        <v/>
      </c>
      <c r="W374" s="135" t="str">
        <f>IF(1=1,IF(OR(U374="",V374="",NOT(ISNUMBER(U374)),NOT(ISNUMBER(V374)),U374=0),"",V374/U374),N("U38"))</f>
        <v/>
      </c>
      <c r="X374" s="136" t="str">
        <f>IF(1=1,IF(OR(W374="",NOT(ISNUMBER(F374))),"",F374*W374*IFERROR(INDEX(D384:D428,MATCH(AE374,B384:B428,0)),1)),N("V7"))</f>
        <v/>
      </c>
      <c r="Y374" s="137" t="str">
        <f>IF(1=1,IF(F374="","",IF(G374="","",IFERROR(INDEX(E384:E428,MATCH(AE374,B384:B428,0)),G374&amp;""))),N("W6"))</f>
        <v/>
      </c>
      <c r="Z374" s="142" t="str">
        <f>IF(1=1,IF(X374="","",IF(AND(ISNUMBER(X374),X374&lt;1,Y374="kg"),MAX(1,ROUND(X374*1000,0)),IF(AND(ISNUMBER(X374),X374&lt;1,Y374="L"),MAX(1,ROUND(X374*100,0)),ROUND(X374,3)))),N("X38"))</f>
        <v/>
      </c>
      <c r="AA374" s="143" t="str">
        <f>IF(1=1,IF(X374="","",IF(AND(ISNUMBER(X374),X374&lt;1,Y374="kg"),"g",IF(AND(ISNUMBER(X374),X374&lt;1,Y374="L"),"cl",Y374))),N("Y38"))</f>
        <v/>
      </c>
      <c r="AB374" s="123" t="str">
        <f>IF(1=1,IF(E374="","",IF(F374="","A CONTROLER",IF(NOT(ISNUMBER(F374)),"TEXTE",IF(OR(W374="",W374&lt;=0),"COMMANDE COUVERTS INCOMPLETE",IF(G374="","UNITE MANQUANTE",IF(COUNTIF(B384:B428,AE374)=0,"UNITE A CONTROLER","OK")))))),N("Z6"))</f>
        <v/>
      </c>
      <c r="AD374" s="144" t="str">
        <f>IF(1=1,IF(E374="","",AD342),N("AB38"))</f>
        <v/>
      </c>
      <c r="AE374" s="125" t="str">
        <f>IF(1=1,IF(G374="","",UPPER(TRIM(SUBSTITUTE(SUBSTITUTE(G374&amp;"",CHAR(160)," ")," "," ")))),N("AC38"))</f>
        <v/>
      </c>
    </row>
    <row r="375" spans="1:31" ht="15.75" x14ac:dyDescent="0.25">
      <c r="A375" s="160" t="str">
        <f>IF(1=1,IF(E375="","",A342),N("A39"))</f>
        <v/>
      </c>
      <c r="B375" s="127" t="str">
        <f>IF(1=1,IF(E375="","",B342),N("B39"))</f>
        <v/>
      </c>
      <c r="C375" s="127"/>
      <c r="D375" s="129" t="str">
        <f>IF(ISBLANK(E375),"",LARGE(D342:D374,1)+1)</f>
        <v/>
      </c>
      <c r="E375" s="130"/>
      <c r="F375" s="131"/>
      <c r="G375" s="170"/>
      <c r="H375" s="105"/>
      <c r="I375" s="132" t="str">
        <f>IF(1=1,IF(E375="","",I342),N("H39"))</f>
        <v/>
      </c>
      <c r="J375" s="133" t="str">
        <f>IF(1=1,IF(E375="","",J342),N("I39"))</f>
        <v/>
      </c>
      <c r="K375" s="134" t="str">
        <f>IF(1=1,IF(E375="","",K342),N("J39"))</f>
        <v/>
      </c>
      <c r="L375" s="135" t="str">
        <f>IF(1=1,IF(OR(J375="",O375="",NOT(ISNUMBER(J375)),NOT(ISNUMBER(O375)),J375=0),"",O375/J375),N("L39"))</f>
        <v/>
      </c>
      <c r="M375" s="136" t="str">
        <f>IF(1=1,IF(OR(L375="",NOT(ISNUMBER(F375))),"",F375*L375*IFERROR(INDEX(D384:D428,MATCH(AE375,B384:B428,0)),1)),N("M13"))</f>
        <v/>
      </c>
      <c r="N375" s="137" t="str">
        <f>IF(1=1,IF(F375="","",IF(G375="","",IFERROR(INDEX(E384:E428,MATCH(AE375,B384:B428,0)),G375&amp;""))),N("N6"))</f>
        <v/>
      </c>
      <c r="O375" s="138" t="str">
        <f>IF(1=1,IF(E375="","",O342),N("K39"))</f>
        <v/>
      </c>
      <c r="P375" s="139" t="str">
        <f>IF(1=1,IF(M375="","",IF(AND(ISNUMBER(M375),M375&lt;1,N375="kg"),MAX(1,ROUND(M375*1000,0)),IF(AND(ISNUMBER(M375),M375&lt;1,N375="L"),MAX(1,ROUND(M375*100,0)),ROUND(M375,3)))),N("O39"))</f>
        <v/>
      </c>
      <c r="Q375" s="140" t="str">
        <f>IF(1=1,IF(M375="","",IF(AND(ISNUMBER(M375),M375&lt;1,N375="kg"),"g",IF(AND(ISNUMBER(M375),M375&lt;1,N375="L"),"cl",N375))),N("P39"))</f>
        <v/>
      </c>
      <c r="R375" s="161" t="str">
        <f>IF(1=1,IF(E375="","",IF(F375="","A CONTROLER",IF(NOT(ISNUMBER(F375)),"TEXTE",IF(OR(L375="",L375&lt;=0),"COMMANDE PRINCIPALE INCOMPLETE",IF(G375="","UNITE MANQUANTE",IF(COUNTIF(B384:B428,AE375)=0,"UNITE A CONTROLER","OK")))))),N("Q9"))</f>
        <v/>
      </c>
      <c r="S375" s="105"/>
      <c r="T375" s="141">
        <f t="shared" si="20"/>
        <v>0</v>
      </c>
      <c r="U375" s="133" t="str">
        <f>IF(1=1,IF(E375="","",U342),N("S39"))</f>
        <v/>
      </c>
      <c r="V375" s="133" t="str">
        <f>IF(1=1,IF(E375="","",V342),N("T39"))</f>
        <v/>
      </c>
      <c r="W375" s="135" t="str">
        <f>IF(1=1,IF(OR(U375="",V375="",NOT(ISNUMBER(U375)),NOT(ISNUMBER(V375)),U375=0),"",V375/U375),N("U39"))</f>
        <v/>
      </c>
      <c r="X375" s="136" t="str">
        <f>IF(1=1,IF(OR(W375="",NOT(ISNUMBER(F375))),"",F375*W375*IFERROR(INDEX(D384:D428,MATCH(AE375,B384:B428,0)),1)),N("V7"))</f>
        <v/>
      </c>
      <c r="Y375" s="137" t="str">
        <f>IF(1=1,IF(F375="","",IF(G375="","",IFERROR(INDEX(E384:E428,MATCH(AE375,B384:B428,0)),G375&amp;""))),N("W6"))</f>
        <v/>
      </c>
      <c r="Z375" s="142" t="str">
        <f>IF(1=1,IF(X375="","",IF(AND(ISNUMBER(X375),X375&lt;1,Y375="kg"),MAX(1,ROUND(X375*1000,0)),IF(AND(ISNUMBER(X375),X375&lt;1,Y375="L"),MAX(1,ROUND(X375*100,0)),ROUND(X375,3)))),N("X39"))</f>
        <v/>
      </c>
      <c r="AA375" s="143" t="str">
        <f>IF(1=1,IF(X375="","",IF(AND(ISNUMBER(X375),X375&lt;1,Y375="kg"),"g",IF(AND(ISNUMBER(X375),X375&lt;1,Y375="L"),"cl",Y375))),N("Y39"))</f>
        <v/>
      </c>
      <c r="AB375" s="123" t="str">
        <f>IF(1=1,IF(E375="","",IF(F375="","A CONTROLER",IF(NOT(ISNUMBER(F375)),"TEXTE",IF(OR(W375="",W375&lt;=0),"COMMANDE COUVERTS INCOMPLETE",IF(G375="","UNITE MANQUANTE",IF(COUNTIF(B384:B428,AE375)=0,"UNITE A CONTROLER","OK")))))),N("Z6"))</f>
        <v/>
      </c>
      <c r="AD375" s="144" t="str">
        <f>IF(1=1,IF(E375="","",AD342),N("AB39"))</f>
        <v/>
      </c>
      <c r="AE375" s="125" t="str">
        <f>IF(1=1,IF(G375="","",UPPER(TRIM(SUBSTITUTE(SUBSTITUTE(G375&amp;"",CHAR(160)," ")," "," ")))),N("AC39"))</f>
        <v/>
      </c>
    </row>
    <row r="376" spans="1:31" ht="15.75" x14ac:dyDescent="0.25">
      <c r="A376" s="160" t="str">
        <f>IF(1=1,IF(E376="","",A342),N("A40"))</f>
        <v/>
      </c>
      <c r="B376" s="127" t="str">
        <f>IF(1=1,IF(E376="","",B342),N("B40"))</f>
        <v/>
      </c>
      <c r="C376" s="127"/>
      <c r="D376" s="129" t="str">
        <f>IF(ISBLANK(E376),"",LARGE(D342:D375,1)+1)</f>
        <v/>
      </c>
      <c r="E376" s="130"/>
      <c r="F376" s="131"/>
      <c r="G376" s="170"/>
      <c r="H376" s="105"/>
      <c r="I376" s="132" t="str">
        <f>IF(1=1,IF(E376="","",I342),N("H40"))</f>
        <v/>
      </c>
      <c r="J376" s="133" t="str">
        <f>IF(1=1,IF(E376="","",J342),N("I40"))</f>
        <v/>
      </c>
      <c r="K376" s="134" t="str">
        <f>IF(1=1,IF(E376="","",K342),N("J40"))</f>
        <v/>
      </c>
      <c r="L376" s="135" t="str">
        <f>IF(1=1,IF(OR(J376="",O376="",NOT(ISNUMBER(J376)),NOT(ISNUMBER(O376)),J376=0),"",O376/J376),N("L40"))</f>
        <v/>
      </c>
      <c r="M376" s="136" t="str">
        <f>IF(1=1,IF(OR(L376="",NOT(ISNUMBER(F376))),"",F376*L376*IFERROR(INDEX(D384:D428,MATCH(AE376,B384:B428,0)),1)),N("M13"))</f>
        <v/>
      </c>
      <c r="N376" s="137" t="str">
        <f>IF(1=1,IF(F376="","",IF(G376="","",IFERROR(INDEX(E384:E428,MATCH(AE376,B384:B428,0)),G376&amp;""))),N("N6"))</f>
        <v/>
      </c>
      <c r="O376" s="138" t="str">
        <f>IF(1=1,IF(E376="","",O342),N("K40"))</f>
        <v/>
      </c>
      <c r="P376" s="139" t="str">
        <f>IF(1=1,IF(M376="","",IF(AND(ISNUMBER(M376),M376&lt;1,N376="kg"),MAX(1,ROUND(M376*1000,0)),IF(AND(ISNUMBER(M376),M376&lt;1,N376="L"),MAX(1,ROUND(M376*100,0)),ROUND(M376,3)))),N("O40"))</f>
        <v/>
      </c>
      <c r="Q376" s="140" t="str">
        <f>IF(1=1,IF(M376="","",IF(AND(ISNUMBER(M376),M376&lt;1,N376="kg"),"g",IF(AND(ISNUMBER(M376),M376&lt;1,N376="L"),"cl",N376))),N("P40"))</f>
        <v/>
      </c>
      <c r="R376" s="161" t="str">
        <f>IF(1=1,IF(E376="","",IF(F376="","A CONTROLER",IF(NOT(ISNUMBER(F376)),"TEXTE",IF(OR(L376="",L376&lt;=0),"COMMANDE PRINCIPALE INCOMPLETE",IF(G376="","UNITE MANQUANTE",IF(COUNTIF(B384:B428,AE376)=0,"UNITE A CONTROLER","OK")))))),N("Q9"))</f>
        <v/>
      </c>
      <c r="S376" s="105"/>
      <c r="T376" s="141">
        <f t="shared" si="20"/>
        <v>0</v>
      </c>
      <c r="U376" s="133" t="str">
        <f>IF(1=1,IF(E376="","",U342),N("S40"))</f>
        <v/>
      </c>
      <c r="V376" s="133" t="str">
        <f>IF(1=1,IF(E376="","",V342),N("T40"))</f>
        <v/>
      </c>
      <c r="W376" s="135" t="str">
        <f>IF(1=1,IF(OR(U376="",V376="",NOT(ISNUMBER(U376)),NOT(ISNUMBER(V376)),U376=0),"",V376/U376),N("U40"))</f>
        <v/>
      </c>
      <c r="X376" s="136" t="str">
        <f>IF(1=1,IF(OR(W376="",NOT(ISNUMBER(F376))),"",F376*W376*IFERROR(INDEX(D384:D428,MATCH(AE376,B384:B428,0)),1)),N("V7"))</f>
        <v/>
      </c>
      <c r="Y376" s="137" t="str">
        <f>IF(1=1,IF(F376="","",IF(G376="","",IFERROR(INDEX(E384:E428,MATCH(AE376,B384:B428,0)),G376&amp;""))),N("W6"))</f>
        <v/>
      </c>
      <c r="Z376" s="142" t="str">
        <f>IF(1=1,IF(X376="","",IF(AND(ISNUMBER(X376),X376&lt;1,Y376="kg"),MAX(1,ROUND(X376*1000,0)),IF(AND(ISNUMBER(X376),X376&lt;1,Y376="L"),MAX(1,ROUND(X376*100,0)),ROUND(X376,3)))),N("X40"))</f>
        <v/>
      </c>
      <c r="AA376" s="143" t="str">
        <f>IF(1=1,IF(X376="","",IF(AND(ISNUMBER(X376),X376&lt;1,Y376="kg"),"g",IF(AND(ISNUMBER(X376),X376&lt;1,Y376="L"),"cl",Y376))),N("Y40"))</f>
        <v/>
      </c>
      <c r="AB376" s="123" t="str">
        <f>IF(1=1,IF(E376="","",IF(F376="","A CONTROLER",IF(NOT(ISNUMBER(F376)),"TEXTE",IF(OR(W376="",W376&lt;=0),"COMMANDE COUVERTS INCOMPLETE",IF(G376="","UNITE MANQUANTE",IF(COUNTIF(B384:B428,AE376)=0,"UNITE A CONTROLER","OK")))))),N("Z6"))</f>
        <v/>
      </c>
      <c r="AD376" s="144" t="str">
        <f>IF(1=1,IF(E376="","",AD342),N("AB40"))</f>
        <v/>
      </c>
      <c r="AE376" s="125" t="str">
        <f>IF(1=1,IF(G376="","",UPPER(TRIM(SUBSTITUTE(SUBSTITUTE(G376&amp;"",CHAR(160)," ")," "," ")))),N("AC40"))</f>
        <v/>
      </c>
    </row>
    <row r="377" spans="1:31" x14ac:dyDescent="0.25">
      <c r="A377" s="249"/>
      <c r="B377" s="249"/>
      <c r="C377" s="249"/>
      <c r="D377" s="249"/>
      <c r="E377" s="249"/>
      <c r="F377" s="249"/>
      <c r="G377" s="249"/>
      <c r="H377" s="249"/>
      <c r="I377" s="249"/>
      <c r="J377" s="249"/>
      <c r="K377" s="249"/>
      <c r="L377" s="249"/>
      <c r="M377" s="249"/>
      <c r="N377" s="249"/>
      <c r="O377" s="249"/>
      <c r="P377" s="249"/>
      <c r="Q377" s="250"/>
      <c r="R377" s="249"/>
      <c r="S377" s="249"/>
      <c r="T377" s="249"/>
      <c r="U377" s="249"/>
      <c r="V377" s="249"/>
      <c r="W377" s="249"/>
      <c r="X377" s="249"/>
      <c r="Y377" s="249"/>
      <c r="Z377" s="249"/>
      <c r="AA377" s="250"/>
      <c r="AB377" s="249"/>
      <c r="AC377" s="249"/>
      <c r="AD377" s="249"/>
      <c r="AE377" s="249"/>
    </row>
    <row r="382" spans="1:31" ht="18.75" x14ac:dyDescent="0.25">
      <c r="B382" s="276" t="s">
        <v>5641</v>
      </c>
      <c r="C382" s="276"/>
      <c r="D382" s="276"/>
      <c r="E382" s="276"/>
    </row>
    <row r="383" spans="1:31" x14ac:dyDescent="0.25">
      <c r="B383" s="245" t="s">
        <v>16</v>
      </c>
      <c r="C383" s="245" t="s">
        <v>17</v>
      </c>
      <c r="D383" s="245" t="s">
        <v>18</v>
      </c>
      <c r="E383" s="245" t="s">
        <v>19</v>
      </c>
    </row>
    <row r="384" spans="1:31" x14ac:dyDescent="0.25">
      <c r="B384" s="8" t="s">
        <v>22</v>
      </c>
      <c r="C384" s="247" t="s">
        <v>23</v>
      </c>
      <c r="D384" s="247">
        <v>1</v>
      </c>
      <c r="E384" s="7" t="s">
        <v>24</v>
      </c>
    </row>
    <row r="385" spans="2:5" x14ac:dyDescent="0.25">
      <c r="B385" s="2" t="s">
        <v>25</v>
      </c>
      <c r="C385" s="247" t="s">
        <v>23</v>
      </c>
      <c r="D385" s="247">
        <v>1E-3</v>
      </c>
      <c r="E385" s="7" t="s">
        <v>24</v>
      </c>
    </row>
    <row r="386" spans="2:5" x14ac:dyDescent="0.25">
      <c r="B386" s="9" t="s">
        <v>26</v>
      </c>
      <c r="C386" s="247" t="s">
        <v>27</v>
      </c>
      <c r="D386" s="247">
        <v>1</v>
      </c>
      <c r="E386" s="7" t="s">
        <v>26</v>
      </c>
    </row>
    <row r="387" spans="2:5" x14ac:dyDescent="0.25">
      <c r="B387" s="1" t="s">
        <v>28</v>
      </c>
      <c r="C387" s="247" t="s">
        <v>27</v>
      </c>
      <c r="D387" s="247">
        <v>0.1</v>
      </c>
      <c r="E387" s="7" t="s">
        <v>26</v>
      </c>
    </row>
    <row r="388" spans="2:5" x14ac:dyDescent="0.25">
      <c r="B388" s="1" t="s">
        <v>29</v>
      </c>
      <c r="C388" s="247" t="s">
        <v>27</v>
      </c>
      <c r="D388" s="247">
        <v>0.01</v>
      </c>
      <c r="E388" s="7" t="s">
        <v>26</v>
      </c>
    </row>
    <row r="389" spans="2:5" x14ac:dyDescent="0.25">
      <c r="B389" s="1" t="s">
        <v>30</v>
      </c>
      <c r="C389" s="247" t="s">
        <v>27</v>
      </c>
      <c r="D389" s="247">
        <v>1E-3</v>
      </c>
      <c r="E389" s="7" t="s">
        <v>26</v>
      </c>
    </row>
    <row r="390" spans="2:5" x14ac:dyDescent="0.25">
      <c r="B390" s="4" t="s">
        <v>31</v>
      </c>
      <c r="C390" s="247" t="s">
        <v>23</v>
      </c>
      <c r="D390" s="247">
        <v>0.25</v>
      </c>
      <c r="E390" s="6" t="s">
        <v>24</v>
      </c>
    </row>
    <row r="391" spans="2:5" x14ac:dyDescent="0.25">
      <c r="B391" s="4" t="s">
        <v>32</v>
      </c>
      <c r="C391" s="247" t="s">
        <v>23</v>
      </c>
      <c r="D391" s="247">
        <v>0.33333333329999998</v>
      </c>
      <c r="E391" s="6" t="s">
        <v>24</v>
      </c>
    </row>
    <row r="392" spans="2:5" x14ac:dyDescent="0.25">
      <c r="B392" s="4" t="s">
        <v>33</v>
      </c>
      <c r="C392" s="247" t="s">
        <v>23</v>
      </c>
      <c r="D392" s="247">
        <v>0.5</v>
      </c>
      <c r="E392" s="6" t="s">
        <v>24</v>
      </c>
    </row>
    <row r="393" spans="2:5" x14ac:dyDescent="0.25">
      <c r="B393" s="5" t="s">
        <v>34</v>
      </c>
      <c r="C393" s="247" t="s">
        <v>27</v>
      </c>
      <c r="D393" s="247">
        <v>0.5</v>
      </c>
      <c r="E393" s="6" t="s">
        <v>26</v>
      </c>
    </row>
    <row r="394" spans="2:5" x14ac:dyDescent="0.25">
      <c r="B394" s="5" t="s">
        <v>35</v>
      </c>
      <c r="C394" s="247" t="s">
        <v>27</v>
      </c>
      <c r="D394" s="247">
        <v>0.25</v>
      </c>
      <c r="E394" s="6" t="s">
        <v>26</v>
      </c>
    </row>
    <row r="395" spans="2:5" x14ac:dyDescent="0.25">
      <c r="B395" s="5" t="s">
        <v>225</v>
      </c>
      <c r="C395" s="247" t="s">
        <v>27</v>
      </c>
      <c r="D395" s="247">
        <v>0.75</v>
      </c>
      <c r="E395" s="6" t="s">
        <v>26</v>
      </c>
    </row>
    <row r="396" spans="2:5" x14ac:dyDescent="0.25">
      <c r="B396" s="5" t="s">
        <v>36</v>
      </c>
      <c r="C396" s="247" t="s">
        <v>27</v>
      </c>
      <c r="D396" s="247">
        <v>0.33333333329999998</v>
      </c>
      <c r="E396" s="6" t="s">
        <v>26</v>
      </c>
    </row>
    <row r="397" spans="2:5" x14ac:dyDescent="0.25">
      <c r="B397" s="5" t="s">
        <v>37</v>
      </c>
      <c r="C397" s="247" t="s">
        <v>27</v>
      </c>
      <c r="D397" s="247">
        <v>0.2</v>
      </c>
      <c r="E397" s="6" t="s">
        <v>26</v>
      </c>
    </row>
    <row r="398" spans="2:5" x14ac:dyDescent="0.25">
      <c r="B398" s="4" t="s">
        <v>38</v>
      </c>
      <c r="C398" s="247" t="s">
        <v>23</v>
      </c>
      <c r="D398" s="247">
        <v>2.835E-2</v>
      </c>
      <c r="E398" s="6" t="s">
        <v>24</v>
      </c>
    </row>
    <row r="399" spans="2:5" x14ac:dyDescent="0.25">
      <c r="B399" s="4" t="s">
        <v>39</v>
      </c>
      <c r="C399" s="247" t="s">
        <v>23</v>
      </c>
      <c r="D399" s="247">
        <v>0.13</v>
      </c>
      <c r="E399" s="6" t="s">
        <v>24</v>
      </c>
    </row>
    <row r="400" spans="2:5" x14ac:dyDescent="0.25">
      <c r="B400" s="4" t="s">
        <v>40</v>
      </c>
      <c r="C400" s="247" t="s">
        <v>23</v>
      </c>
      <c r="D400" s="247">
        <v>0.2</v>
      </c>
      <c r="E400" s="6" t="s">
        <v>24</v>
      </c>
    </row>
    <row r="401" spans="2:5" x14ac:dyDescent="0.25">
      <c r="B401" s="4" t="s">
        <v>41</v>
      </c>
      <c r="C401" s="247" t="s">
        <v>23</v>
      </c>
      <c r="D401" s="247">
        <v>0.23</v>
      </c>
      <c r="E401" s="6" t="s">
        <v>24</v>
      </c>
    </row>
    <row r="402" spans="2:5" x14ac:dyDescent="0.25">
      <c r="B402" s="5" t="s">
        <v>42</v>
      </c>
      <c r="C402" s="247" t="s">
        <v>27</v>
      </c>
      <c r="D402" s="247">
        <v>0.22500000000000001</v>
      </c>
      <c r="E402" s="6" t="s">
        <v>26</v>
      </c>
    </row>
    <row r="403" spans="2:5" x14ac:dyDescent="0.25">
      <c r="B403" s="5" t="s">
        <v>43</v>
      </c>
      <c r="C403" s="247" t="s">
        <v>27</v>
      </c>
      <c r="D403" s="247">
        <v>0.35</v>
      </c>
      <c r="E403" s="6" t="s">
        <v>26</v>
      </c>
    </row>
    <row r="404" spans="2:5" x14ac:dyDescent="0.25">
      <c r="B404" s="5" t="s">
        <v>44</v>
      </c>
      <c r="C404" s="247" t="s">
        <v>27</v>
      </c>
      <c r="D404" s="247">
        <v>5.0000000000000001E-3</v>
      </c>
      <c r="E404" s="6" t="s">
        <v>26</v>
      </c>
    </row>
    <row r="405" spans="2:5" x14ac:dyDescent="0.25">
      <c r="B405" s="5" t="s">
        <v>45</v>
      </c>
      <c r="C405" s="247" t="s">
        <v>27</v>
      </c>
      <c r="D405" s="247">
        <v>5.0000000000000001E-3</v>
      </c>
      <c r="E405" s="6" t="s">
        <v>26</v>
      </c>
    </row>
    <row r="406" spans="2:5" x14ac:dyDescent="0.25">
      <c r="B406" s="5" t="s">
        <v>46</v>
      </c>
      <c r="C406" s="247" t="s">
        <v>27</v>
      </c>
      <c r="D406" s="247">
        <v>1.4999999999999999E-2</v>
      </c>
      <c r="E406" s="6" t="s">
        <v>26</v>
      </c>
    </row>
    <row r="407" spans="2:5" x14ac:dyDescent="0.25">
      <c r="B407" s="5" t="s">
        <v>47</v>
      </c>
      <c r="C407" s="247" t="s">
        <v>27</v>
      </c>
      <c r="D407" s="247">
        <v>0.1</v>
      </c>
      <c r="E407" s="6" t="s">
        <v>26</v>
      </c>
    </row>
    <row r="408" spans="2:5" x14ac:dyDescent="0.25">
      <c r="B408" s="5" t="s">
        <v>48</v>
      </c>
      <c r="C408" s="247" t="s">
        <v>27</v>
      </c>
      <c r="D408" s="247">
        <v>0.22500000000000001</v>
      </c>
      <c r="E408" s="6" t="s">
        <v>26</v>
      </c>
    </row>
    <row r="409" spans="2:5" x14ac:dyDescent="0.25">
      <c r="B409" s="5" t="s">
        <v>49</v>
      </c>
      <c r="C409" s="247" t="s">
        <v>27</v>
      </c>
      <c r="D409" s="247">
        <v>4.0000000000000001E-3</v>
      </c>
      <c r="E409" s="6" t="s">
        <v>26</v>
      </c>
    </row>
    <row r="410" spans="2:5" x14ac:dyDescent="0.25">
      <c r="B410" s="5" t="s">
        <v>50</v>
      </c>
      <c r="C410" s="247" t="s">
        <v>27</v>
      </c>
      <c r="D410" s="247">
        <v>1E-3</v>
      </c>
      <c r="E410" s="6" t="s">
        <v>26</v>
      </c>
    </row>
    <row r="411" spans="2:5" x14ac:dyDescent="0.25">
      <c r="B411" s="244" t="s">
        <v>51</v>
      </c>
      <c r="C411" s="247" t="s">
        <v>52</v>
      </c>
      <c r="D411" s="247">
        <v>1</v>
      </c>
      <c r="E411" s="248" t="s">
        <v>53</v>
      </c>
    </row>
    <row r="412" spans="2:5" x14ac:dyDescent="0.25">
      <c r="B412" s="244" t="s">
        <v>54</v>
      </c>
      <c r="C412" s="247" t="s">
        <v>52</v>
      </c>
      <c r="D412" s="247">
        <v>1</v>
      </c>
      <c r="E412" s="248" t="s">
        <v>55</v>
      </c>
    </row>
    <row r="413" spans="2:5" x14ac:dyDescent="0.25">
      <c r="B413" s="244" t="s">
        <v>56</v>
      </c>
      <c r="C413" s="247" t="s">
        <v>52</v>
      </c>
      <c r="D413" s="247">
        <v>1</v>
      </c>
      <c r="E413" s="248" t="s">
        <v>57</v>
      </c>
    </row>
    <row r="414" spans="2:5" x14ac:dyDescent="0.25">
      <c r="B414" s="244" t="s">
        <v>58</v>
      </c>
      <c r="C414" s="247" t="s">
        <v>52</v>
      </c>
      <c r="D414" s="247">
        <v>1</v>
      </c>
      <c r="E414" s="248" t="s">
        <v>59</v>
      </c>
    </row>
    <row r="415" spans="2:5" x14ac:dyDescent="0.25">
      <c r="B415" s="244" t="s">
        <v>60</v>
      </c>
      <c r="C415" s="247" t="s">
        <v>52</v>
      </c>
      <c r="D415" s="247">
        <v>1</v>
      </c>
      <c r="E415" s="248" t="s">
        <v>61</v>
      </c>
    </row>
    <row r="416" spans="2:5" x14ac:dyDescent="0.25">
      <c r="B416" s="244" t="s">
        <v>62</v>
      </c>
      <c r="C416" s="247" t="s">
        <v>52</v>
      </c>
      <c r="D416" s="247">
        <v>1</v>
      </c>
      <c r="E416" s="248" t="s">
        <v>63</v>
      </c>
    </row>
    <row r="417" spans="2:5" x14ac:dyDescent="0.25">
      <c r="B417" s="244" t="s">
        <v>64</v>
      </c>
      <c r="C417" s="247" t="s">
        <v>52</v>
      </c>
      <c r="D417" s="247">
        <v>1</v>
      </c>
      <c r="E417" s="248" t="s">
        <v>65</v>
      </c>
    </row>
    <row r="418" spans="2:5" x14ac:dyDescent="0.25">
      <c r="B418" s="244" t="s">
        <v>66</v>
      </c>
      <c r="C418" s="247" t="s">
        <v>52</v>
      </c>
      <c r="D418" s="247">
        <v>1</v>
      </c>
      <c r="E418" s="248" t="s">
        <v>67</v>
      </c>
    </row>
    <row r="419" spans="2:5" x14ac:dyDescent="0.25">
      <c r="B419" s="244" t="s">
        <v>68</v>
      </c>
      <c r="C419" s="247" t="s">
        <v>52</v>
      </c>
      <c r="D419" s="247">
        <v>1</v>
      </c>
      <c r="E419" s="248" t="s">
        <v>69</v>
      </c>
    </row>
    <row r="420" spans="2:5" x14ac:dyDescent="0.25">
      <c r="B420" s="244" t="s">
        <v>70</v>
      </c>
      <c r="C420" s="247" t="s">
        <v>52</v>
      </c>
      <c r="D420" s="247">
        <v>1</v>
      </c>
      <c r="E420" s="248" t="s">
        <v>71</v>
      </c>
    </row>
    <row r="421" spans="2:5" x14ac:dyDescent="0.25">
      <c r="B421" s="244" t="s">
        <v>72</v>
      </c>
      <c r="C421" s="247" t="s">
        <v>52</v>
      </c>
      <c r="D421" s="247">
        <v>1</v>
      </c>
      <c r="E421" s="248" t="s">
        <v>73</v>
      </c>
    </row>
    <row r="422" spans="2:5" x14ac:dyDescent="0.25">
      <c r="B422" s="244" t="s">
        <v>74</v>
      </c>
      <c r="C422" s="247" t="s">
        <v>52</v>
      </c>
      <c r="D422" s="247">
        <v>1</v>
      </c>
      <c r="E422" s="248" t="s">
        <v>75</v>
      </c>
    </row>
    <row r="423" spans="2:5" x14ac:dyDescent="0.25">
      <c r="B423" s="244" t="s">
        <v>76</v>
      </c>
      <c r="C423" s="247" t="s">
        <v>52</v>
      </c>
      <c r="D423" s="247">
        <v>1</v>
      </c>
      <c r="E423" s="248" t="s">
        <v>77</v>
      </c>
    </row>
    <row r="424" spans="2:5" x14ac:dyDescent="0.25">
      <c r="B424" s="244" t="s">
        <v>78</v>
      </c>
      <c r="C424" s="247" t="s">
        <v>52</v>
      </c>
      <c r="D424" s="247">
        <v>1</v>
      </c>
      <c r="E424" s="248" t="s">
        <v>79</v>
      </c>
    </row>
    <row r="425" spans="2:5" x14ac:dyDescent="0.25">
      <c r="B425" s="244" t="s">
        <v>80</v>
      </c>
      <c r="C425" s="247" t="s">
        <v>52</v>
      </c>
      <c r="D425" s="247">
        <v>1</v>
      </c>
      <c r="E425" s="248" t="s">
        <v>81</v>
      </c>
    </row>
    <row r="426" spans="2:5" x14ac:dyDescent="0.25">
      <c r="B426" s="244" t="s">
        <v>66</v>
      </c>
      <c r="C426" s="247" t="s">
        <v>52</v>
      </c>
      <c r="D426" s="247">
        <v>1</v>
      </c>
      <c r="E426" s="248" t="s">
        <v>67</v>
      </c>
    </row>
    <row r="427" spans="2:5" x14ac:dyDescent="0.25">
      <c r="B427" s="244" t="s">
        <v>64</v>
      </c>
      <c r="C427" s="247" t="s">
        <v>52</v>
      </c>
      <c r="D427" s="247">
        <v>1</v>
      </c>
      <c r="E427" s="248" t="s">
        <v>65</v>
      </c>
    </row>
    <row r="428" spans="2:5" x14ac:dyDescent="0.25">
      <c r="B428" s="244"/>
      <c r="C428" s="247"/>
      <c r="D428" s="247"/>
      <c r="E428" s="248"/>
    </row>
  </sheetData>
  <mergeCells count="1">
    <mergeCell ref="B382:E38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C7897-F940-4FFF-B5D4-A1AE424743C6}">
  <dimension ref="A1:AQ428"/>
  <sheetViews>
    <sheetView zoomScale="112" zoomScaleNormal="112" workbookViewId="0">
      <selection activeCell="D5" sqref="D5"/>
    </sheetView>
  </sheetViews>
  <sheetFormatPr baseColWidth="10" defaultColWidth="9" defaultRowHeight="15" x14ac:dyDescent="0.25"/>
  <cols>
    <col min="1" max="1" width="12" style="235" customWidth="1"/>
    <col min="2" max="2" width="28" style="235" customWidth="1"/>
    <col min="3" max="3" width="20.75" style="235" customWidth="1"/>
    <col min="4" max="4" width="8" style="235" customWidth="1"/>
    <col min="5" max="5" width="30" style="235" customWidth="1"/>
    <col min="6" max="6" width="12" style="235" customWidth="1"/>
    <col min="7" max="7" width="14" style="235" customWidth="1"/>
    <col min="8" max="8" width="2" style="235" customWidth="1"/>
    <col min="9" max="9" width="28" style="235" customWidth="1"/>
    <col min="10" max="10" width="9.25" style="235" customWidth="1"/>
    <col min="11" max="11" width="12.75" style="235" customWidth="1"/>
    <col min="12" max="12" width="11" style="235" customWidth="1"/>
    <col min="13" max="13" width="10.125" style="235" customWidth="1"/>
    <col min="14" max="14" width="9.875" style="235" customWidth="1"/>
    <col min="15" max="15" width="11" style="235" customWidth="1"/>
    <col min="16" max="16" width="13" style="235" customWidth="1"/>
    <col min="17" max="17" width="12" style="246" customWidth="1"/>
    <col min="18" max="18" width="22" style="235" customWidth="1"/>
    <col min="19" max="19" width="2" style="235" customWidth="1"/>
    <col min="20" max="20" width="33.5" style="235" customWidth="1"/>
    <col min="21" max="21" width="12" style="235" customWidth="1"/>
    <col min="22" max="22" width="13" style="235" customWidth="1"/>
    <col min="23" max="23" width="11" style="235" customWidth="1"/>
    <col min="24" max="25" width="6" style="235" customWidth="1"/>
    <col min="26" max="26" width="10.5" style="235" customWidth="1"/>
    <col min="27" max="27" width="10" style="246" customWidth="1"/>
    <col min="28" max="28" width="22" style="235" customWidth="1"/>
    <col min="29" max="29" width="3.5" style="235" customWidth="1"/>
    <col min="30" max="30" width="12" style="235" customWidth="1"/>
    <col min="31" max="31" width="16" style="235" customWidth="1"/>
    <col min="32" max="32" width="7.5" style="235" customWidth="1"/>
    <col min="33" max="33" width="20" style="235" customWidth="1"/>
    <col min="34" max="34" width="12" style="235" customWidth="1"/>
    <col min="35" max="35" width="10" style="235" customWidth="1"/>
    <col min="36" max="36" width="14" style="235" customWidth="1"/>
    <col min="37" max="16384" width="9" style="235"/>
  </cols>
  <sheetData>
    <row r="1" spans="1:43" ht="15.75" thickTop="1" x14ac:dyDescent="0.25">
      <c r="A1" s="234" t="str">
        <f t="shared" ref="A1:AE1" si="0">SUBSTITUTE(ADDRESS(1,COLUMN(),4),"1","")</f>
        <v>A</v>
      </c>
      <c r="B1" s="234" t="str">
        <f t="shared" si="0"/>
        <v>B</v>
      </c>
      <c r="C1" s="234" t="str">
        <f t="shared" si="0"/>
        <v>C</v>
      </c>
      <c r="D1" s="234" t="str">
        <f t="shared" si="0"/>
        <v>D</v>
      </c>
      <c r="E1" s="234" t="str">
        <f t="shared" si="0"/>
        <v>E</v>
      </c>
      <c r="F1" s="234" t="str">
        <f t="shared" si="0"/>
        <v>F</v>
      </c>
      <c r="G1" s="234" t="str">
        <f t="shared" si="0"/>
        <v>G</v>
      </c>
      <c r="H1" s="234" t="str">
        <f t="shared" si="0"/>
        <v>H</v>
      </c>
      <c r="I1" s="234" t="str">
        <f t="shared" si="0"/>
        <v>I</v>
      </c>
      <c r="J1" s="234" t="str">
        <f t="shared" si="0"/>
        <v>J</v>
      </c>
      <c r="K1" s="234" t="str">
        <f t="shared" si="0"/>
        <v>K</v>
      </c>
      <c r="L1" s="234" t="str">
        <f t="shared" si="0"/>
        <v>L</v>
      </c>
      <c r="M1" s="234" t="str">
        <f t="shared" si="0"/>
        <v>M</v>
      </c>
      <c r="N1" s="234" t="str">
        <f t="shared" si="0"/>
        <v>N</v>
      </c>
      <c r="O1" s="234" t="str">
        <f t="shared" si="0"/>
        <v>O</v>
      </c>
      <c r="P1" s="234" t="str">
        <f t="shared" si="0"/>
        <v>P</v>
      </c>
      <c r="Q1" s="234" t="str">
        <f t="shared" si="0"/>
        <v>Q</v>
      </c>
      <c r="R1" s="234" t="str">
        <f t="shared" si="0"/>
        <v>R</v>
      </c>
      <c r="S1" s="234" t="str">
        <f t="shared" si="0"/>
        <v>S</v>
      </c>
      <c r="T1" s="234" t="str">
        <f t="shared" si="0"/>
        <v>T</v>
      </c>
      <c r="U1" s="234" t="str">
        <f t="shared" si="0"/>
        <v>U</v>
      </c>
      <c r="V1" s="234" t="str">
        <f t="shared" si="0"/>
        <v>V</v>
      </c>
      <c r="W1" s="234" t="str">
        <f t="shared" si="0"/>
        <v>W</v>
      </c>
      <c r="X1" s="234" t="str">
        <f t="shared" si="0"/>
        <v>X</v>
      </c>
      <c r="Y1" s="234" t="str">
        <f t="shared" si="0"/>
        <v>Y</v>
      </c>
      <c r="Z1" s="234" t="str">
        <f t="shared" si="0"/>
        <v>Z</v>
      </c>
      <c r="AA1" s="234" t="str">
        <f t="shared" si="0"/>
        <v>AA</v>
      </c>
      <c r="AB1" s="234" t="str">
        <f t="shared" si="0"/>
        <v>AB</v>
      </c>
      <c r="AC1" s="234" t="str">
        <f t="shared" si="0"/>
        <v>AC</v>
      </c>
      <c r="AD1" s="234" t="str">
        <f t="shared" si="0"/>
        <v>AD</v>
      </c>
      <c r="AE1" s="234" t="str">
        <f t="shared" si="0"/>
        <v>AE</v>
      </c>
    </row>
    <row r="2" spans="1:43" ht="15.75" x14ac:dyDescent="0.25">
      <c r="A2" s="236">
        <f t="shared" ref="A2:AE2" ca="1" si="1">INDEX(CELL("largeur",A2),1,1)</f>
        <v>11</v>
      </c>
      <c r="B2" s="236">
        <f t="shared" ca="1" si="1"/>
        <v>27</v>
      </c>
      <c r="C2" s="236">
        <f t="shared" ca="1" si="1"/>
        <v>20</v>
      </c>
      <c r="D2" s="236">
        <f t="shared" ca="1" si="1"/>
        <v>7</v>
      </c>
      <c r="E2" s="236">
        <f t="shared" ca="1" si="1"/>
        <v>29</v>
      </c>
      <c r="F2" s="236">
        <f t="shared" ca="1" si="1"/>
        <v>11</v>
      </c>
      <c r="G2" s="236">
        <f t="shared" ca="1" si="1"/>
        <v>13</v>
      </c>
      <c r="H2" s="236">
        <f t="shared" ca="1" si="1"/>
        <v>1</v>
      </c>
      <c r="I2" s="236">
        <f t="shared" ca="1" si="1"/>
        <v>27</v>
      </c>
      <c r="J2" s="236">
        <f t="shared" ca="1" si="1"/>
        <v>9</v>
      </c>
      <c r="K2" s="236">
        <f t="shared" ca="1" si="1"/>
        <v>12</v>
      </c>
      <c r="L2" s="236">
        <f t="shared" ca="1" si="1"/>
        <v>10</v>
      </c>
      <c r="M2" s="236">
        <f t="shared" ca="1" si="1"/>
        <v>10</v>
      </c>
      <c r="N2" s="236">
        <f t="shared" ca="1" si="1"/>
        <v>9</v>
      </c>
      <c r="O2" s="236">
        <f t="shared" ca="1" si="1"/>
        <v>10</v>
      </c>
      <c r="P2" s="236">
        <f t="shared" ca="1" si="1"/>
        <v>12</v>
      </c>
      <c r="Q2" s="236">
        <f t="shared" ca="1" si="1"/>
        <v>11</v>
      </c>
      <c r="R2" s="236">
        <f t="shared" ca="1" si="1"/>
        <v>21</v>
      </c>
      <c r="S2" s="236">
        <f t="shared" ca="1" si="1"/>
        <v>1</v>
      </c>
      <c r="T2" s="236">
        <f t="shared" ca="1" si="1"/>
        <v>33</v>
      </c>
      <c r="U2" s="236">
        <f t="shared" ca="1" si="1"/>
        <v>11</v>
      </c>
      <c r="V2" s="236">
        <f t="shared" ca="1" si="1"/>
        <v>12</v>
      </c>
      <c r="W2" s="236">
        <f t="shared" ca="1" si="1"/>
        <v>10</v>
      </c>
      <c r="X2" s="236">
        <f t="shared" ca="1" si="1"/>
        <v>5</v>
      </c>
      <c r="Y2" s="236">
        <f t="shared" ca="1" si="1"/>
        <v>5</v>
      </c>
      <c r="Z2" s="236">
        <f t="shared" ca="1" si="1"/>
        <v>10</v>
      </c>
      <c r="AA2" s="236">
        <f t="shared" ca="1" si="1"/>
        <v>9</v>
      </c>
      <c r="AB2" s="236">
        <f t="shared" ca="1" si="1"/>
        <v>21</v>
      </c>
      <c r="AC2" s="236">
        <f t="shared" ca="1" si="1"/>
        <v>3</v>
      </c>
      <c r="AD2" s="236">
        <f t="shared" ca="1" si="1"/>
        <v>11</v>
      </c>
      <c r="AE2" s="236">
        <f t="shared" ca="1" si="1"/>
        <v>15</v>
      </c>
      <c r="AG2" s="32" t="s">
        <v>245</v>
      </c>
    </row>
    <row r="3" spans="1:43" ht="27.95" customHeight="1" x14ac:dyDescent="0.25">
      <c r="A3" s="64" t="s">
        <v>118</v>
      </c>
      <c r="B3" s="64"/>
      <c r="C3" s="64"/>
      <c r="D3" s="64"/>
      <c r="E3" s="64"/>
      <c r="F3" s="64"/>
      <c r="G3" s="65"/>
      <c r="H3" s="65"/>
      <c r="I3" s="65" t="s">
        <v>238</v>
      </c>
      <c r="J3" s="65"/>
      <c r="K3" s="65"/>
      <c r="L3" s="65"/>
      <c r="M3" s="65"/>
      <c r="N3" s="65"/>
      <c r="O3" s="65"/>
      <c r="P3" s="65"/>
      <c r="Q3" s="65"/>
      <c r="R3" s="65"/>
      <c r="S3" s="65"/>
      <c r="T3" s="65"/>
      <c r="U3" s="65"/>
      <c r="V3" s="65"/>
      <c r="W3" s="65"/>
      <c r="X3" s="65"/>
      <c r="Y3" s="65"/>
      <c r="Z3" s="65"/>
      <c r="AA3" s="65"/>
      <c r="AB3" s="65"/>
      <c r="AC3" s="65"/>
      <c r="AD3" s="65"/>
      <c r="AE3" s="65"/>
      <c r="AG3" s="14" t="s">
        <v>168</v>
      </c>
    </row>
    <row r="4" spans="1:43" ht="27.95" customHeight="1" x14ac:dyDescent="0.25">
      <c r="A4" s="66"/>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7" t="s">
        <v>161</v>
      </c>
      <c r="AG4" s="237" t="s">
        <v>166</v>
      </c>
    </row>
    <row r="5" spans="1:43" ht="30" customHeight="1" x14ac:dyDescent="0.25">
      <c r="A5" s="68"/>
      <c r="B5" s="68" t="s">
        <v>652</v>
      </c>
      <c r="C5" s="68"/>
      <c r="D5" s="68"/>
      <c r="E5" s="68"/>
      <c r="F5" s="68"/>
      <c r="G5" s="69"/>
      <c r="H5" s="68"/>
      <c r="I5" s="70"/>
      <c r="J5" s="70" t="s">
        <v>160</v>
      </c>
      <c r="K5" s="70"/>
      <c r="L5" s="70"/>
      <c r="M5" s="70"/>
      <c r="N5" s="70"/>
      <c r="O5" s="71"/>
      <c r="P5" s="71"/>
      <c r="Q5" s="71"/>
      <c r="R5" s="71"/>
      <c r="S5" s="71"/>
      <c r="T5" s="71"/>
      <c r="U5" s="71"/>
      <c r="V5" s="71"/>
      <c r="W5" s="71"/>
      <c r="X5" s="71"/>
      <c r="Y5" s="71"/>
      <c r="Z5" s="71"/>
      <c r="AA5" s="72"/>
      <c r="AB5" s="71"/>
      <c r="AC5" s="71"/>
      <c r="AD5" s="71"/>
      <c r="AE5" s="238" t="str" cm="1">
        <f t="array" aca="1" ref="AE5" ca="1">IF(COUNTIF(A2:AE2,"&lt;0.5")=0,"Aucune colonne masquée ",COUNTIF(A2:AE2,"&lt;0.5") &amp; " " &amp; IF(COUNTIF(A2:AE2,"&lt;0.5")&gt;1,"colonnes masquées","colonne masquée") &amp; " " &amp; _xlfn.TEXTJOIN(" ", TRUE, IF(A2:AE2&lt;0.5,A1:AE1,"")))&amp;" "</f>
        <v xml:space="preserve">Aucune colonne masquée  </v>
      </c>
      <c r="AG5" s="237" t="s">
        <v>167</v>
      </c>
      <c r="AH5" s="239"/>
      <c r="AI5" s="239"/>
      <c r="AJ5" s="239"/>
    </row>
    <row r="6" spans="1:43" ht="26.25" customHeight="1" x14ac:dyDescent="0.25">
      <c r="A6" s="73"/>
      <c r="B6" s="74"/>
      <c r="C6" s="74"/>
      <c r="D6" s="74"/>
      <c r="E6" s="74"/>
      <c r="F6" s="74"/>
      <c r="G6" s="69"/>
      <c r="H6" s="75"/>
      <c r="I6" s="76"/>
      <c r="J6" s="77"/>
      <c r="K6" s="77"/>
      <c r="L6" s="77"/>
      <c r="M6" s="78"/>
      <c r="N6" s="78"/>
      <c r="O6" s="77"/>
      <c r="P6" s="79" t="s">
        <v>163</v>
      </c>
      <c r="Q6" s="80"/>
      <c r="R6" s="80"/>
      <c r="S6" s="81"/>
      <c r="T6" s="79"/>
      <c r="U6" s="79" t="s">
        <v>165</v>
      </c>
      <c r="V6" s="79"/>
      <c r="W6" s="82"/>
      <c r="X6" s="83" t="s">
        <v>162</v>
      </c>
      <c r="Y6" s="83"/>
      <c r="Z6" s="79" t="s">
        <v>164</v>
      </c>
      <c r="AA6" s="80"/>
      <c r="AB6" s="80"/>
      <c r="AC6" s="240"/>
      <c r="AD6" s="84"/>
      <c r="AE6" s="84"/>
      <c r="AG6" s="241" t="s">
        <v>244</v>
      </c>
      <c r="AH6" s="242" t="str">
        <f ca="1">CELL("nomfichier")</f>
        <v>D:\Données\1.UPRT\0-UPRT.fait\1-UPRT.FR-SITE-WEB\ff-fiches-fabrications\ff.fiches.fabrication.2023\ffr.restaurant.2023\[C_LA-CUISINE-DE-COLLECTIVITE.xlsx]MODE_EMPLOI</v>
      </c>
    </row>
    <row r="7" spans="1:43" ht="26.25" customHeight="1" x14ac:dyDescent="0.25">
      <c r="A7" s="180"/>
      <c r="B7" s="181" t="s">
        <v>231</v>
      </c>
      <c r="C7" s="182"/>
      <c r="D7" s="183" t="s">
        <v>239</v>
      </c>
      <c r="E7" s="182"/>
      <c r="F7" s="182"/>
      <c r="G7" s="182"/>
      <c r="H7" s="184"/>
      <c r="I7" s="182"/>
      <c r="J7" s="182"/>
      <c r="K7" s="182"/>
      <c r="L7" s="182"/>
      <c r="M7" s="182"/>
      <c r="N7" s="182"/>
      <c r="O7" s="182"/>
      <c r="P7" s="182" t="str">
        <f>D7</f>
        <v>SOUS-FAMILLE</v>
      </c>
      <c r="Q7" s="182"/>
      <c r="R7" s="182"/>
      <c r="S7" s="184"/>
      <c r="T7" s="185" t="s">
        <v>664</v>
      </c>
      <c r="U7" s="186" cm="1">
        <f t="array" ref="U7">SUMPRODUCT(LEN(E9:E43)-LEN(SUBSTITUTE(E9:E43,"*","")))</f>
        <v>0</v>
      </c>
      <c r="V7" s="182"/>
      <c r="W7" s="182" t="str">
        <f>D7</f>
        <v>SOUS-FAMILLE</v>
      </c>
      <c r="X7" s="182"/>
      <c r="Y7" s="182"/>
      <c r="Z7" s="182"/>
      <c r="AA7" s="182"/>
      <c r="AB7" s="187"/>
      <c r="AC7" s="182"/>
      <c r="AD7" s="182"/>
      <c r="AE7" s="188" t="str">
        <f>B9</f>
        <v>NOM DE LA RECETTE À SAISIR</v>
      </c>
    </row>
    <row r="8" spans="1:43" ht="42" customHeight="1" thickBot="1" x14ac:dyDescent="0.3">
      <c r="A8" s="92" t="s">
        <v>0</v>
      </c>
      <c r="B8" s="92" t="s">
        <v>1</v>
      </c>
      <c r="C8" s="92" t="s">
        <v>142</v>
      </c>
      <c r="D8" s="92" t="s">
        <v>2</v>
      </c>
      <c r="E8" s="92" t="s">
        <v>117</v>
      </c>
      <c r="F8" s="92" t="s">
        <v>3</v>
      </c>
      <c r="G8" s="92" t="s">
        <v>4</v>
      </c>
      <c r="H8" s="81"/>
      <c r="I8" s="93" t="s">
        <v>5</v>
      </c>
      <c r="J8" s="92" t="s">
        <v>114</v>
      </c>
      <c r="K8" s="92" t="s">
        <v>4</v>
      </c>
      <c r="L8" s="92" t="s">
        <v>6</v>
      </c>
      <c r="M8" s="94" t="s">
        <v>7</v>
      </c>
      <c r="N8" s="94"/>
      <c r="O8" s="95" t="s">
        <v>115</v>
      </c>
      <c r="P8" s="96" t="s">
        <v>8</v>
      </c>
      <c r="Q8" s="97" t="s">
        <v>9</v>
      </c>
      <c r="R8" s="92" t="s">
        <v>10</v>
      </c>
      <c r="S8" s="81"/>
      <c r="T8" s="92" t="s">
        <v>117</v>
      </c>
      <c r="U8" s="98" t="s">
        <v>11</v>
      </c>
      <c r="V8" s="95" t="s">
        <v>12</v>
      </c>
      <c r="W8" s="92" t="s">
        <v>13</v>
      </c>
      <c r="X8" s="94" t="s">
        <v>7</v>
      </c>
      <c r="Y8" s="94" t="s">
        <v>116</v>
      </c>
      <c r="Z8" s="99" t="s">
        <v>8</v>
      </c>
      <c r="AA8" s="97" t="s">
        <v>9</v>
      </c>
      <c r="AB8" s="99" t="s">
        <v>10</v>
      </c>
      <c r="AC8" s="240"/>
      <c r="AD8" s="92" t="s">
        <v>14</v>
      </c>
      <c r="AE8" s="92" t="s">
        <v>15</v>
      </c>
      <c r="AG8" s="245" t="s">
        <v>5642</v>
      </c>
    </row>
    <row r="9" spans="1:43" ht="24" customHeight="1" thickBot="1" x14ac:dyDescent="0.3">
      <c r="A9" s="100" t="s">
        <v>5640</v>
      </c>
      <c r="B9" s="101" t="s">
        <v>20</v>
      </c>
      <c r="C9" s="101"/>
      <c r="D9" s="102">
        <v>0</v>
      </c>
      <c r="E9" s="103" t="s">
        <v>21</v>
      </c>
      <c r="F9" s="104">
        <v>10</v>
      </c>
      <c r="G9" s="8" t="s">
        <v>119</v>
      </c>
      <c r="H9" s="105"/>
      <c r="I9" s="106" t="str">
        <f>E9</f>
        <v>ÉLÉMENT PRINCIPAL À SAISIR</v>
      </c>
      <c r="J9" s="107">
        <f>F9</f>
        <v>10</v>
      </c>
      <c r="K9" s="108" t="str">
        <f>G9</f>
        <v>Quoi ?</v>
      </c>
      <c r="L9" s="109">
        <f>IF(1=1,IF(OR(J9="",O9="",NOT(ISNUMBER(J9)),NOT(ISNUMBER(O9)),J9=0),"",O9/J9),N("L6"))</f>
        <v>15</v>
      </c>
      <c r="M9" s="110">
        <f>IF(1=1,IF(OR(L9="",NOT(ISNUMBER(F9))),"",F9*L9*IFERROR(INDEX(D384:D428,MATCH(AE9,B384:B428,0)),1)),N("M13"))</f>
        <v>150</v>
      </c>
      <c r="N9" s="111" t="str">
        <f>IF(1=1,IF(F9="","",IF(G9="","",IFERROR(INDEX(E384:E428,MATCH(AE9,B384:B428,0)),G9&amp;""))),N("N6"))</f>
        <v>Quoi ?</v>
      </c>
      <c r="O9" s="112">
        <v>150</v>
      </c>
      <c r="P9" s="113">
        <f>IF(1=1,IF(M9="","",IF(AND(ISNUMBER(M9),M9&lt;1,N9="kg"),MAX(1,ROUND(M9*1000,0)),IF(AND(ISNUMBER(M9),M9&lt;1,N9="L"),MAX(1,ROUND(M9*100,0)),ROUND(M9,3)))),N("O6"))</f>
        <v>150</v>
      </c>
      <c r="Q9" s="114" t="str">
        <f>IF(1=1,IF(M9="","",IF(AND(ISNUMBER(M9),M9&lt;1,N9="kg"),"g",IF(AND(ISNUMBER(M9),M9&lt;1,N9="L"),"cl",N9))),N("P6"))</f>
        <v>Quoi ?</v>
      </c>
      <c r="R9" s="115" t="str">
        <f>IF(1=1,IF(E9="","",IF(F9="","A CONTROLER",IF(NOT(ISNUMBER(F9)),"TEXTE",IF(OR(L9="",L9&lt;=0),"COMMANDE PRINCIPALE INCOMPLETE",IF(G9="","UNITE MANQUANTE",IF(COUNTIF(B384:B428,AE9)=0,"UNITE A CONTROLER","OK")))))),N("Q9"))</f>
        <v>UNITE A CONTROLER</v>
      </c>
      <c r="S9" s="105"/>
      <c r="T9" s="116" t="str">
        <f>B9</f>
        <v>NOM DE LA RECETTE À SAISIR</v>
      </c>
      <c r="U9" s="117">
        <v>100</v>
      </c>
      <c r="V9" s="112">
        <v>150</v>
      </c>
      <c r="W9" s="118">
        <f>IF(1=1,IF(OR(U9="",V9="",NOT(ISNUMBER(U9)),NOT(ISNUMBER(V9)),U9=0),"",V9/U9),N("U6"))</f>
        <v>1.5</v>
      </c>
      <c r="X9" s="119">
        <f>IF(1=1,IF(OR(W9="",NOT(ISNUMBER(F9))),"",F9*W9*IFERROR(INDEX(D384:D428,MATCH(AE9,B384:B428,0)),1)),N("V7"))</f>
        <v>15</v>
      </c>
      <c r="Y9" s="120" t="str">
        <f>IF(1=1,IF(F9="","",IF(G9="","",IFERROR(INDEX(E384:E428,MATCH(AE9,B384:B428,0)),G9&amp;""))),N("W6"))</f>
        <v>Quoi ?</v>
      </c>
      <c r="Z9" s="121">
        <f>IF(1=1,IF(X9="","",IF(AND(ISNUMBER(X9),X9&lt;1,Y9="kg"),MAX(1,ROUND(X9*1000,0)),IF(AND(ISNUMBER(X9),X9&lt;1,Y9="L"),MAX(1,ROUND(X9*100,0)),ROUND(X9,3)))),N("X6"))</f>
        <v>15</v>
      </c>
      <c r="AA9" s="122" t="str">
        <f>IF(1=1,IF(X9="","",IF(AND(ISNUMBER(X9),X9&lt;1,Y9="kg"),"g",IF(AND(ISNUMBER(X9),X9&lt;1,Y9="L"),"cl",Y9))),N("Y6"))</f>
        <v>Quoi ?</v>
      </c>
      <c r="AB9" s="123" t="str">
        <f>IF(1=1,IF(E9="","",IF(F9="","A CONTROLER",IF(NOT(ISNUMBER(F9)),"TEXTE",IF(OR(W9="",W9&lt;=0),"COMMANDE COUVERTS INCOMPLETE",IF(G9="","UNITE MANQUANTE",IF(COUNTIF(B384:B428,AE9)=0,"UNITE A CONTROLER","OK")))))),N("Z6"))</f>
        <v>UNITE A CONTROLER</v>
      </c>
      <c r="AD9" s="124">
        <v>62</v>
      </c>
      <c r="AE9" s="125" t="str">
        <f>IF(1=1,IF(G9="","",UPPER(TRIM(SUBSTITUTE(SUBSTITUTE(G9&amp;"",CHAR(160)," ")," "," ")))),N("AC6"))</f>
        <v>QUOI ?</v>
      </c>
      <c r="AG9" s="8" t="s">
        <v>22</v>
      </c>
      <c r="AI9" s="100" t="str">
        <f>A9</f>
        <v>N° 00</v>
      </c>
      <c r="AJ9" s="251" t="str">
        <f>B9</f>
        <v>NOM DE LA RECETTE À SAISIR</v>
      </c>
      <c r="AK9" s="252"/>
      <c r="AL9" s="252"/>
      <c r="AM9" s="252"/>
      <c r="AN9" s="252"/>
      <c r="AO9" s="252"/>
      <c r="AP9" s="252"/>
      <c r="AQ9" s="252"/>
    </row>
    <row r="10" spans="1:43" ht="19.5" thickBot="1" x14ac:dyDescent="0.3">
      <c r="A10" s="126" t="str">
        <f>IF(1=1,IF(E10="","",A9),N("A7"))</f>
        <v/>
      </c>
      <c r="B10" s="127" t="str">
        <f>IF(1=1,IF(E10="","",B9),N("B7"))</f>
        <v/>
      </c>
      <c r="C10" s="128"/>
      <c r="D10" s="129" t="str">
        <f>IF(ISBLANK(E10),"",LARGE(D9:D9,1)+1)</f>
        <v/>
      </c>
      <c r="E10" s="130"/>
      <c r="F10" s="131"/>
      <c r="G10" s="170"/>
      <c r="H10" s="105"/>
      <c r="I10" s="132" t="str">
        <f>IF(1=1,IF(E10="","",I9),N("H7"))</f>
        <v/>
      </c>
      <c r="J10" s="133" t="str">
        <f>IF(1=1,IF(E10="","",J9),N("I7"))</f>
        <v/>
      </c>
      <c r="K10" s="134" t="str">
        <f>IF(1=1,IF(E10="","",K9),N("J7"))</f>
        <v/>
      </c>
      <c r="L10" s="135" t="str">
        <f>IF(1=1,IF(OR(J10="",O10="",NOT(ISNUMBER(J10)),NOT(ISNUMBER(O10)),J10=0),"",O10/J10),N("L7"))</f>
        <v/>
      </c>
      <c r="M10" s="136" t="str">
        <f>IF(1=1,IF(OR(L10="",NOT(ISNUMBER(F10))),"",F10*L10*IFERROR(INDEX(D384:D428,MATCH(AE10,B384:B428,0)),1)),N("M13"))</f>
        <v/>
      </c>
      <c r="N10" s="137" t="str">
        <f>IF(1=1,IF(F10="","",IF(G10="","",IFERROR(INDEX(E384:E428,MATCH(AE10,B384:B428,0)),G10&amp;""))),N("N6"))</f>
        <v/>
      </c>
      <c r="O10" s="138" t="str">
        <f>IF(1=1,IF(E10="","",O9),N("K7"))</f>
        <v/>
      </c>
      <c r="P10" s="139" t="str">
        <f>IF(1=1,IF(M10="","",IF(AND(ISNUMBER(M10),M10&lt;1,N10="kg"),MAX(1,ROUND(M10*1000,0)),IF(AND(ISNUMBER(M10),M10&lt;1,N10="L"),MAX(1,ROUND(M10*100,0)),ROUND(M10,3)))),N("O7"))</f>
        <v/>
      </c>
      <c r="Q10" s="140" t="str">
        <f>IF(1=1,IF(M10="","",IF(AND(ISNUMBER(M10),M10&lt;1,N10="kg"),"g",IF(AND(ISNUMBER(M10),M10&lt;1,N10="L"),"cl",N10))),N("P7"))</f>
        <v/>
      </c>
      <c r="R10" s="115" t="str">
        <f>IF(1=1,IF(E10="","",IF(F10="","A CONTROLER",IF(NOT(ISNUMBER(F10)),"TEXTE",IF(OR(L10="",L10&lt;=0),"COMMANDE PRINCIPALE INCOMPLETE",IF(G10="","UNITE MANQUANTE",IF(COUNTIF(B384:B428,AE10)=0,"UNITE A CONTROLER","OK")))))),N("Q9"))</f>
        <v/>
      </c>
      <c r="S10" s="105"/>
      <c r="T10" s="141">
        <f t="shared" ref="T10:T43" si="2">E10</f>
        <v>0</v>
      </c>
      <c r="U10" s="133" t="str">
        <f>IF(1=1,IF(E10="","",U9),N("S7"))</f>
        <v/>
      </c>
      <c r="V10" s="133" t="str">
        <f>IF(1=1,IF(E10="","",V9),N("T7"))</f>
        <v/>
      </c>
      <c r="W10" s="135" t="str">
        <f>IF(1=1,IF(OR(U10="",V10="",NOT(ISNUMBER(U10)),NOT(ISNUMBER(V10)),U10=0),"",V10/U10),N("U7"))</f>
        <v/>
      </c>
      <c r="X10" s="136" t="str">
        <f>IF(1=1,IF(OR(W10="",NOT(ISNUMBER(F10))),"",F10*W10*IFERROR(INDEX(D384:D428,MATCH(AE10,B384:B428,0)),1)),N("V7"))</f>
        <v/>
      </c>
      <c r="Y10" s="137" t="str">
        <f>IF(1=1,IF(F10="","",IF(G10="","",IFERROR(INDEX(E384:E428,MATCH(AE10,B384:B428,0)),G10&amp;""))),N("W6"))</f>
        <v/>
      </c>
      <c r="Z10" s="142" t="str">
        <f>IF(1=1,IF(X10="","",IF(AND(ISNUMBER(X10),X10&lt;1,Y10="kg"),MAX(1,ROUND(X10*1000,0)),IF(AND(ISNUMBER(X10),X10&lt;1,Y10="L"),MAX(1,ROUND(X10*100,0)),ROUND(X10,3)))),N("X7"))</f>
        <v/>
      </c>
      <c r="AA10" s="143" t="str">
        <f>IF(1=1,IF(X10="","",IF(AND(ISNUMBER(X10),X10&lt;1,Y10="kg"),"g",IF(AND(ISNUMBER(X10),X10&lt;1,Y10="L"),"cl",Y10))),N("Y7"))</f>
        <v/>
      </c>
      <c r="AB10" s="123" t="str">
        <f>IF(1=1,IF(E10="","",IF(F10="","A CONTROLER",IF(NOT(ISNUMBER(F10)),"TEXTE",IF(OR(W10="",W10&lt;=0),"COMMANDE COUVERTS INCOMPLETE",IF(G10="","UNITE MANQUANTE",IF(COUNTIF(B384:B428,AE10)=0,"UNITE A CONTROLER","OK")))))),N("Z6"))</f>
        <v/>
      </c>
      <c r="AD10" s="144" t="str">
        <f>IF(1=1,IF(E10="","",AD9),N("AB7"))</f>
        <v/>
      </c>
      <c r="AE10" s="125" t="str">
        <f>IF(1=1,IF(G10="","",UPPER(TRIM(SUBSTITUTE(SUBSTITUTE(G10&amp;"",CHAR(160)," ")," "," ")))),N("AC7"))</f>
        <v/>
      </c>
      <c r="AG10" s="2" t="s">
        <v>25</v>
      </c>
      <c r="AI10" s="158" t="str">
        <f t="shared" ref="AI10:AJ10" si="3">A46</f>
        <v>N° 00</v>
      </c>
      <c r="AJ10" s="251" t="str">
        <f t="shared" si="3"/>
        <v>NOM DE LA RECETTE À SAISIR</v>
      </c>
      <c r="AK10" s="252"/>
      <c r="AL10" s="252"/>
      <c r="AM10" s="252"/>
      <c r="AN10" s="252"/>
      <c r="AO10" s="252"/>
      <c r="AP10" s="252"/>
      <c r="AQ10" s="252"/>
    </row>
    <row r="11" spans="1:43" ht="19.5" thickBot="1" x14ac:dyDescent="0.3">
      <c r="A11" s="126" t="str">
        <f>IF(1=1,IF(E11="","",A9),N("A8"))</f>
        <v/>
      </c>
      <c r="B11" s="127" t="str">
        <f>IF(1=1,IF(E11="","",B9),N("B8"))</f>
        <v/>
      </c>
      <c r="C11" s="128"/>
      <c r="D11" s="129" t="str">
        <f>IF(ISBLANK(E11),"",LARGE(D9:D10,1)+1)</f>
        <v/>
      </c>
      <c r="E11" s="130"/>
      <c r="F11" s="131"/>
      <c r="G11" s="170"/>
      <c r="H11" s="105"/>
      <c r="I11" s="132" t="str">
        <f>IF(1=1,IF(E11="","",I9),N("H8"))</f>
        <v/>
      </c>
      <c r="J11" s="133" t="str">
        <f>IF(1=1,IF(E11="","",J9),N("I8"))</f>
        <v/>
      </c>
      <c r="K11" s="134" t="str">
        <f>IF(1=1,IF(E11="","",K9),N("J8"))</f>
        <v/>
      </c>
      <c r="L11" s="135" t="str">
        <f>IF(1=1,IF(OR(J11="",O11="",NOT(ISNUMBER(J11)),NOT(ISNUMBER(O11)),J11=0),"",O11/J11),N("L8"))</f>
        <v/>
      </c>
      <c r="M11" s="136" t="str">
        <f>IF(1=1,IF(OR(L11="",NOT(ISNUMBER(F11))),"",F11*L11*IFERROR(INDEX(D384:D428,MATCH(AE11,B384:B428,0)),1)),N("M13"))</f>
        <v/>
      </c>
      <c r="N11" s="137" t="str">
        <f>IF(1=1,IF(F11="","",IF(G11="","",IFERROR(INDEX(E384:E428,MATCH(AE11,B384:B428,0)),G11&amp;""))),N("N6"))</f>
        <v/>
      </c>
      <c r="O11" s="138" t="str">
        <f>IF(1=1,IF(E11="","",O9),N("K8"))</f>
        <v/>
      </c>
      <c r="P11" s="139" t="str">
        <f>IF(1=1,IF(M11="","",IF(AND(ISNUMBER(M11),M11&lt;1,N11="kg"),MAX(1,ROUND(M11*1000,0)),IF(AND(ISNUMBER(M11),M11&lt;1,N11="L"),MAX(1,ROUND(M11*100,0)),ROUND(M11,3)))),N("O8"))</f>
        <v/>
      </c>
      <c r="Q11" s="140" t="str">
        <f>IF(1=1,IF(M11="","",IF(AND(ISNUMBER(M11),M11&lt;1,N11="kg"),"g",IF(AND(ISNUMBER(M11),M11&lt;1,N11="L"),"cl",N11))),N("P8"))</f>
        <v/>
      </c>
      <c r="R11" s="115" t="str">
        <f>IF(1=1,IF(E11="","",IF(F11="","A CONTROLER",IF(NOT(ISNUMBER(F11)),"TEXTE",IF(OR(L11="",L11&lt;=0),"COMMANDE PRINCIPALE INCOMPLETE",IF(G11="","UNITE MANQUANTE",IF(COUNTIF(B384:B428,AE11)=0,"UNITE A CONTROLER","OK")))))),N("Q9"))</f>
        <v/>
      </c>
      <c r="S11" s="105"/>
      <c r="T11" s="141">
        <f t="shared" si="2"/>
        <v>0</v>
      </c>
      <c r="U11" s="133" t="str">
        <f>IF(1=1,IF(E11="","",U9),N("S8"))</f>
        <v/>
      </c>
      <c r="V11" s="133" t="str">
        <f>IF(1=1,IF(E11="","",V9),N("T8"))</f>
        <v/>
      </c>
      <c r="W11" s="135" t="str">
        <f>IF(1=1,IF(OR(U11="",V11="",NOT(ISNUMBER(U11)),NOT(ISNUMBER(V11)),U11=0),"",V11/U11),N("U8"))</f>
        <v/>
      </c>
      <c r="X11" s="136" t="str">
        <f>IF(1=1,IF(OR(W11="",NOT(ISNUMBER(F11))),"",F11*W11*IFERROR(INDEX(D384:D428,MATCH(AE11,B384:B428,0)),1)),N("V7"))</f>
        <v/>
      </c>
      <c r="Y11" s="137" t="str">
        <f>IF(1=1,IF(F11="","",IF(G11="","",IFERROR(INDEX(E384:E428,MATCH(AE11,B384:B428,0)),G11&amp;""))),N("W6"))</f>
        <v/>
      </c>
      <c r="Z11" s="142" t="str">
        <f>IF(1=1,IF(X11="","",IF(AND(ISNUMBER(X11),X11&lt;1,Y11="kg"),MAX(1,ROUND(X11*1000,0)),IF(AND(ISNUMBER(X11),X11&lt;1,Y11="L"),MAX(1,ROUND(X11*100,0)),ROUND(X11,3)))),N("X8"))</f>
        <v/>
      </c>
      <c r="AA11" s="143" t="str">
        <f>IF(1=1,IF(X11="","",IF(AND(ISNUMBER(X11),X11&lt;1,Y11="kg"),"g",IF(AND(ISNUMBER(X11),X11&lt;1,Y11="L"),"cl",Y11))),N("Y8"))</f>
        <v/>
      </c>
      <c r="AB11" s="123" t="str">
        <f>IF(1=1,IF(E11="","",IF(F11="","A CONTROLER",IF(NOT(ISNUMBER(F11)),"TEXTE",IF(OR(W11="",W11&lt;=0),"COMMANDE COUVERTS INCOMPLETE",IF(G11="","UNITE MANQUANTE",IF(COUNTIF(B384:B428,AE11)=0,"UNITE A CONTROLER","OK")))))),N("Z6"))</f>
        <v/>
      </c>
      <c r="AD11" s="144" t="str">
        <f>IF(1=1,IF(E11="","",AD9),N("AB8"))</f>
        <v/>
      </c>
      <c r="AE11" s="125" t="str">
        <f>IF(1=1,IF(G11="","",UPPER(TRIM(SUBSTITUTE(SUBSTITUTE(G11&amp;"",CHAR(160)," ")," "," ")))),N("AC8"))</f>
        <v/>
      </c>
      <c r="AG11" s="9" t="s">
        <v>26</v>
      </c>
      <c r="AI11" s="100" t="str">
        <f t="shared" ref="AI11:AJ11" si="4">A83</f>
        <v>N° 00</v>
      </c>
      <c r="AJ11" s="251" t="str">
        <f t="shared" si="4"/>
        <v>NOM DE LA RECETTE À SAISIR</v>
      </c>
      <c r="AK11" s="252"/>
      <c r="AL11" s="252"/>
      <c r="AM11" s="252"/>
      <c r="AN11" s="252"/>
      <c r="AO11" s="252"/>
      <c r="AP11" s="252"/>
      <c r="AQ11" s="252"/>
    </row>
    <row r="12" spans="1:43" ht="19.5" thickBot="1" x14ac:dyDescent="0.3">
      <c r="A12" s="126" t="str">
        <f>IF(1=1,IF(E12="","",A9),N("A9"))</f>
        <v/>
      </c>
      <c r="B12" s="127" t="str">
        <f>IF(1=1,IF(E12="","",B9),N("B9"))</f>
        <v/>
      </c>
      <c r="C12" s="128"/>
      <c r="D12" s="129" t="str">
        <f>IF(ISBLANK(E12),"",LARGE(D9:D11,1)+1)</f>
        <v/>
      </c>
      <c r="E12" s="130"/>
      <c r="F12" s="131"/>
      <c r="G12" s="170"/>
      <c r="H12" s="105"/>
      <c r="I12" s="132" t="str">
        <f>IF(1=1,IF(E12="","",I9),N("H9"))</f>
        <v/>
      </c>
      <c r="J12" s="133" t="str">
        <f>IF(1=1,IF(E12="","",J9),N("I9"))</f>
        <v/>
      </c>
      <c r="K12" s="134" t="str">
        <f>IF(1=1,IF(E12="","",K9),N("J9"))</f>
        <v/>
      </c>
      <c r="L12" s="135" t="str">
        <f>IF(1=1,IF(OR(J12="",O12="",NOT(ISNUMBER(J12)),NOT(ISNUMBER(O12)),J12=0),"",O12/J12),N("L9"))</f>
        <v/>
      </c>
      <c r="M12" s="136" t="str">
        <f>IF(1=1,IF(OR(L12="",NOT(ISNUMBER(F12))),"",F12*L12*IFERROR(INDEX(D384:D428,MATCH(AE12,B384:B428,0)),1)),N("M13"))</f>
        <v/>
      </c>
      <c r="N12" s="137" t="str">
        <f>IF(1=1,IF(F12="","",IF(G12="","",IFERROR(INDEX(E384:E428,MATCH(AE12,B384:B428,0)),G12&amp;""))),N("N6"))</f>
        <v/>
      </c>
      <c r="O12" s="138" t="str">
        <f>IF(1=1,IF(E12="","",O9),N("K9"))</f>
        <v/>
      </c>
      <c r="P12" s="139" t="str">
        <f>IF(1=1,IF(M12="","",IF(AND(ISNUMBER(M12),M12&lt;1,N12="kg"),MAX(1,ROUND(M12*1000,0)),IF(AND(ISNUMBER(M12),M12&lt;1,N12="L"),MAX(1,ROUND(M12*100,0)),ROUND(M12,3)))),N("O9"))</f>
        <v/>
      </c>
      <c r="Q12" s="140" t="str">
        <f>IF(1=1,IF(M12="","",IF(AND(ISNUMBER(M12),M12&lt;1,N12="kg"),"g",IF(AND(ISNUMBER(M12),M12&lt;1,N12="L"),"cl",N12))),N("P9"))</f>
        <v/>
      </c>
      <c r="R12" s="115" t="str">
        <f>IF(1=1,IF(E12="","",IF(F12="","A CONTROLER",IF(NOT(ISNUMBER(F12)),"TEXTE",IF(OR(L12="",L12&lt;=0),"COMMANDE PRINCIPALE INCOMPLETE",IF(G12="","UNITE MANQUANTE",IF(COUNTIF(B384:B428,AE12)=0,"UNITE A CONTROLER","OK")))))),N("Q9"))</f>
        <v/>
      </c>
      <c r="S12" s="105"/>
      <c r="T12" s="141">
        <f t="shared" si="2"/>
        <v>0</v>
      </c>
      <c r="U12" s="133" t="str">
        <f>IF(1=1,IF(E12="","",U9),N("S9"))</f>
        <v/>
      </c>
      <c r="V12" s="133" t="str">
        <f>IF(1=1,IF(E12="","",V9),N("T9"))</f>
        <v/>
      </c>
      <c r="W12" s="135" t="str">
        <f>IF(1=1,IF(OR(U12="",V12="",NOT(ISNUMBER(U12)),NOT(ISNUMBER(V12)),U12=0),"",V12/U12),N("U9"))</f>
        <v/>
      </c>
      <c r="X12" s="136" t="str">
        <f>IF(1=1,IF(OR(W12="",NOT(ISNUMBER(F12))),"",F12*W12*IFERROR(INDEX(D384:D428,MATCH(AE12,B384:B428,0)),1)),N("V7"))</f>
        <v/>
      </c>
      <c r="Y12" s="137" t="str">
        <f>IF(1=1,IF(F12="","",IF(G12="","",IFERROR(INDEX(E384:E428,MATCH(AE12,B384:B428,0)),G12&amp;""))),N("W6"))</f>
        <v/>
      </c>
      <c r="Z12" s="142" t="str">
        <f>IF(1=1,IF(X12="","",IF(AND(ISNUMBER(X12),X12&lt;1,Y12="kg"),MAX(1,ROUND(X12*1000,0)),IF(AND(ISNUMBER(X12),X12&lt;1,Y12="L"),MAX(1,ROUND(X12*100,0)),ROUND(X12,3)))),N("X9"))</f>
        <v/>
      </c>
      <c r="AA12" s="143" t="str">
        <f>IF(1=1,IF(X12="","",IF(AND(ISNUMBER(X12),X12&lt;1,Y12="kg"),"g",IF(AND(ISNUMBER(X12),X12&lt;1,Y12="L"),"cl",Y12))),N("Y9"))</f>
        <v/>
      </c>
      <c r="AB12" s="123" t="str">
        <f>IF(1=1,IF(E12="","",IF(F12="","A CONTROLER",IF(NOT(ISNUMBER(F12)),"TEXTE",IF(OR(W12="",W12&lt;=0),"COMMANDE COUVERTS INCOMPLETE",IF(G12="","UNITE MANQUANTE",IF(COUNTIF(B384:B428,AE12)=0,"UNITE A CONTROLER","OK")))))),N("Z6"))</f>
        <v/>
      </c>
      <c r="AD12" s="144" t="str">
        <f>IF(1=1,IF(E12="","",AD9),N("AB9"))</f>
        <v/>
      </c>
      <c r="AE12" s="125" t="str">
        <f>IF(1=1,IF(G12="","",UPPER(TRIM(SUBSTITUTE(SUBSTITUTE(G12&amp;"",CHAR(160)," ")," "," ")))),N("AC9"))</f>
        <v/>
      </c>
      <c r="AG12" s="1" t="s">
        <v>28</v>
      </c>
      <c r="AI12" s="158" t="str">
        <f t="shared" ref="AI12:AJ12" si="5">A120</f>
        <v>N° 00</v>
      </c>
      <c r="AJ12" s="251" t="str">
        <f t="shared" si="5"/>
        <v>NOM DE LA RECETTE À SAISIR</v>
      </c>
      <c r="AK12" s="252"/>
      <c r="AL12" s="252"/>
      <c r="AM12" s="252"/>
      <c r="AN12" s="252"/>
      <c r="AO12" s="252"/>
      <c r="AP12" s="252"/>
      <c r="AQ12" s="252"/>
    </row>
    <row r="13" spans="1:43" ht="19.5" thickBot="1" x14ac:dyDescent="0.3">
      <c r="A13" s="126" t="str">
        <f>IF(1=1,IF(E13="","",A9),N("A10"))</f>
        <v/>
      </c>
      <c r="B13" s="127" t="str">
        <f>IF(1=1,IF(E13="","",B9),N("B10"))</f>
        <v/>
      </c>
      <c r="C13" s="128"/>
      <c r="D13" s="129" t="str">
        <f>IF(ISBLANK(E13),"",LARGE(D9:D12,1)+1)</f>
        <v/>
      </c>
      <c r="E13" s="130"/>
      <c r="F13" s="131"/>
      <c r="G13" s="170"/>
      <c r="H13" s="105"/>
      <c r="I13" s="132" t="str">
        <f>IF(1=1,IF(E13="","",I9),N("H10"))</f>
        <v/>
      </c>
      <c r="J13" s="133" t="str">
        <f>IF(1=1,IF(E13="","",J9),N("I10"))</f>
        <v/>
      </c>
      <c r="K13" s="134" t="str">
        <f>IF(1=1,IF(E13="","",K9),N("J10"))</f>
        <v/>
      </c>
      <c r="L13" s="135" t="str">
        <f>IF(1=1,IF(OR(J13="",O13="",NOT(ISNUMBER(J13)),NOT(ISNUMBER(O13)),J13=0),"",O13/J13),N("L10"))</f>
        <v/>
      </c>
      <c r="M13" s="136" t="str">
        <f>IF(1=1,IF(OR(L13="",NOT(ISNUMBER(F13))),"",F13*L13*IFERROR(INDEX(D384:D428,MATCH(AE13,B384:B428,0)),1)),N("M13"))</f>
        <v/>
      </c>
      <c r="N13" s="137" t="str">
        <f>IF(1=1,IF(F13="","",IF(G13="","",IFERROR(INDEX(E384:E428,MATCH(AE13,B384:B428,0)),G13&amp;""))),N("N6"))</f>
        <v/>
      </c>
      <c r="O13" s="138" t="str">
        <f>IF(1=1,IF(E13="","",O9),N("K10"))</f>
        <v/>
      </c>
      <c r="P13" s="139" t="str">
        <f>IF(1=1,IF(M13="","",IF(AND(ISNUMBER(M13),M13&lt;1,N13="kg"),MAX(1,ROUND(M13*1000,0)),IF(AND(ISNUMBER(M13),M13&lt;1,N13="L"),MAX(1,ROUND(M13*100,0)),ROUND(M13,3)))),N("O10"))</f>
        <v/>
      </c>
      <c r="Q13" s="140" t="str">
        <f>IF(1=1,IF(M13="","",IF(AND(ISNUMBER(M13),M13&lt;1,N13="kg"),"g",IF(AND(ISNUMBER(M13),M13&lt;1,N13="L"),"cl",N13))),N("P10"))</f>
        <v/>
      </c>
      <c r="R13" s="115" t="str">
        <f>IF(1=1,IF(E13="","",IF(F13="","A CONTROLER",IF(NOT(ISNUMBER(F13)),"TEXTE",IF(OR(L13="",L13&lt;=0),"COMMANDE PRINCIPALE INCOMPLETE",IF(G13="","UNITE MANQUANTE",IF(COUNTIF(B384:B428,AE13)=0,"UNITE A CONTROLER","OK")))))),N("Q9"))</f>
        <v/>
      </c>
      <c r="S13" s="105"/>
      <c r="T13" s="141">
        <f t="shared" si="2"/>
        <v>0</v>
      </c>
      <c r="U13" s="133" t="str">
        <f>IF(1=1,IF(E13="","",U9),N("S10"))</f>
        <v/>
      </c>
      <c r="V13" s="133" t="str">
        <f>IF(1=1,IF(E13="","",V9),N("T10"))</f>
        <v/>
      </c>
      <c r="W13" s="135" t="str">
        <f>IF(1=1,IF(OR(U13="",V13="",NOT(ISNUMBER(U13)),NOT(ISNUMBER(V13)),U13=0),"",V13/U13),N("U10"))</f>
        <v/>
      </c>
      <c r="X13" s="136" t="str">
        <f>IF(1=1,IF(OR(W13="",NOT(ISNUMBER(F13))),"",F13*W13*IFERROR(INDEX(D384:D428,MATCH(AE13,B384:B428,0)),1)),N("V7"))</f>
        <v/>
      </c>
      <c r="Y13" s="137" t="str">
        <f>IF(1=1,IF(F13="","",IF(G13="","",IFERROR(INDEX(E384:E428,MATCH(AE13,B384:B428,0)),G13&amp;""))),N("W6"))</f>
        <v/>
      </c>
      <c r="Z13" s="142" t="str">
        <f>IF(1=1,IF(X13="","",IF(AND(ISNUMBER(X13),X13&lt;1,Y13="kg"),MAX(1,ROUND(X13*1000,0)),IF(AND(ISNUMBER(X13),X13&lt;1,Y13="L"),MAX(1,ROUND(X13*100,0)),ROUND(X13,3)))),N("X10"))</f>
        <v/>
      </c>
      <c r="AA13" s="143" t="str">
        <f>IF(1=1,IF(X13="","",IF(AND(ISNUMBER(X13),X13&lt;1,Y13="kg"),"g",IF(AND(ISNUMBER(X13),X13&lt;1,Y13="L"),"cl",Y13))),N("Y10"))</f>
        <v/>
      </c>
      <c r="AB13" s="123" t="str">
        <f>IF(1=1,IF(E13="","",IF(F13="","A CONTROLER",IF(NOT(ISNUMBER(F13)),"TEXTE",IF(OR(W13="",W13&lt;=0),"COMMANDE COUVERTS INCOMPLETE",IF(G13="","UNITE MANQUANTE",IF(COUNTIF(B384:B428,AE13)=0,"UNITE A CONTROLER","OK")))))),N("Z6"))</f>
        <v/>
      </c>
      <c r="AD13" s="144" t="str">
        <f>IF(1=1,IF(E13="","",AD9),N("AB10"))</f>
        <v/>
      </c>
      <c r="AE13" s="125" t="str">
        <f>IF(1=1,IF(G13="","",UPPER(TRIM(SUBSTITUTE(SUBSTITUTE(G13&amp;"",CHAR(160)," ")," "," ")))),N("AC10"))</f>
        <v/>
      </c>
      <c r="AG13" s="1" t="s">
        <v>29</v>
      </c>
      <c r="AI13" s="100" t="str">
        <f t="shared" ref="AI13:AJ13" si="6">A157</f>
        <v>N° 00</v>
      </c>
      <c r="AJ13" s="251" t="str">
        <f t="shared" si="6"/>
        <v>NOM DE LA RECETTE À SAISIR</v>
      </c>
      <c r="AK13" s="252"/>
      <c r="AL13" s="252"/>
      <c r="AM13" s="252"/>
      <c r="AN13" s="252"/>
      <c r="AO13" s="252"/>
      <c r="AP13" s="252"/>
      <c r="AQ13" s="252"/>
    </row>
    <row r="14" spans="1:43" ht="19.5" thickBot="1" x14ac:dyDescent="0.3">
      <c r="A14" s="126" t="str">
        <f>IF(1=1,IF(E14="","",A9),N("A11"))</f>
        <v/>
      </c>
      <c r="B14" s="127" t="str">
        <f>IF(1=1,IF(E14="","",B9),N("B11"))</f>
        <v/>
      </c>
      <c r="C14" s="128"/>
      <c r="D14" s="129" t="str">
        <f>IF(ISBLANK(E14),"",LARGE(D9:D13,1)+1)</f>
        <v/>
      </c>
      <c r="E14" s="130"/>
      <c r="F14" s="131"/>
      <c r="G14" s="170"/>
      <c r="H14" s="105"/>
      <c r="I14" s="132" t="str">
        <f>IF(1=1,IF(E14="","",I9),N("H11"))</f>
        <v/>
      </c>
      <c r="J14" s="133" t="str">
        <f>IF(1=1,IF(E14="","",J9),N("I11"))</f>
        <v/>
      </c>
      <c r="K14" s="134" t="str">
        <f>IF(1=1,IF(E14="","",K9),N("J11"))</f>
        <v/>
      </c>
      <c r="L14" s="135" t="str">
        <f>IF(1=1,IF(OR(J14="",O14="",NOT(ISNUMBER(J14)),NOT(ISNUMBER(O14)),J14=0),"",O14/J14),N("L11"))</f>
        <v/>
      </c>
      <c r="M14" s="136" t="str">
        <f>IF(1=1,IF(OR(L14="",NOT(ISNUMBER(F14))),"",F14*L14*IFERROR(INDEX(D384:D428,MATCH(AE14,B384:B428,0)),1)),N("M13"))</f>
        <v/>
      </c>
      <c r="N14" s="137" t="str">
        <f>IF(1=1,IF(F14="","",IF(G14="","",IFERROR(INDEX(E384:E428,MATCH(AE14,B384:B428,0)),G14&amp;""))),N("N6"))</f>
        <v/>
      </c>
      <c r="O14" s="138" t="str">
        <f>IF(1=1,IF(E14="","",O9),N("K11"))</f>
        <v/>
      </c>
      <c r="P14" s="139" t="str">
        <f>IF(1=1,IF(M14="","",IF(AND(ISNUMBER(M14),M14&lt;1,N14="kg"),MAX(1,ROUND(M14*1000,0)),IF(AND(ISNUMBER(M14),M14&lt;1,N14="L"),MAX(1,ROUND(M14*100,0)),ROUND(M14,3)))),N("O11"))</f>
        <v/>
      </c>
      <c r="Q14" s="140" t="str">
        <f>IF(1=1,IF(M14="","",IF(AND(ISNUMBER(M14),M14&lt;1,N14="kg"),"g",IF(AND(ISNUMBER(M14),M14&lt;1,N14="L"),"cl",N14))),N("P11"))</f>
        <v/>
      </c>
      <c r="R14" s="115" t="str">
        <f>IF(1=1,IF(E14="","",IF(F14="","A CONTROLER",IF(NOT(ISNUMBER(F14)),"TEXTE",IF(OR(L14="",L14&lt;=0),"COMMANDE PRINCIPALE INCOMPLETE",IF(G14="","UNITE MANQUANTE",IF(COUNTIF(B384:B428,AE14)=0,"UNITE A CONTROLER","OK")))))),N("Q9"))</f>
        <v/>
      </c>
      <c r="S14" s="105"/>
      <c r="T14" s="141">
        <f t="shared" si="2"/>
        <v>0</v>
      </c>
      <c r="U14" s="133" t="str">
        <f>IF(1=1,IF(E14="","",U9),N("S11"))</f>
        <v/>
      </c>
      <c r="V14" s="133" t="str">
        <f>IF(1=1,IF(E14="","",V9),N("T11"))</f>
        <v/>
      </c>
      <c r="W14" s="135" t="str">
        <f>IF(1=1,IF(OR(U14="",V14="",NOT(ISNUMBER(U14)),NOT(ISNUMBER(V14)),U14=0),"",V14/U14),N("U11"))</f>
        <v/>
      </c>
      <c r="X14" s="136" t="str">
        <f>IF(1=1,IF(OR(W14="",NOT(ISNUMBER(F14))),"",F14*W14*IFERROR(INDEX(D384:D428,MATCH(AE14,B384:B428,0)),1)),N("V7"))</f>
        <v/>
      </c>
      <c r="Y14" s="137" t="str">
        <f>IF(1=1,IF(F14="","",IF(G14="","",IFERROR(INDEX(E384:E428,MATCH(AE14,B384:B428,0)),G14&amp;""))),N("W6"))</f>
        <v/>
      </c>
      <c r="Z14" s="142" t="str">
        <f>IF(1=1,IF(X14="","",IF(AND(ISNUMBER(X14),X14&lt;1,Y14="kg"),MAX(1,ROUND(X14*1000,0)),IF(AND(ISNUMBER(X14),X14&lt;1,Y14="L"),MAX(1,ROUND(X14*100,0)),ROUND(X14,3)))),N("X11"))</f>
        <v/>
      </c>
      <c r="AA14" s="143" t="str">
        <f>IF(1=1,IF(X14="","",IF(AND(ISNUMBER(X14),X14&lt;1,Y14="kg"),"g",IF(AND(ISNUMBER(X14),X14&lt;1,Y14="L"),"cl",Y14))),N("Y11"))</f>
        <v/>
      </c>
      <c r="AB14" s="123" t="str">
        <f>IF(1=1,IF(E14="","",IF(F14="","A CONTROLER",IF(NOT(ISNUMBER(F14)),"TEXTE",IF(OR(W14="",W14&lt;=0),"COMMANDE COUVERTS INCOMPLETE",IF(G14="","UNITE MANQUANTE",IF(COUNTIF(B384:B428,AE14)=0,"UNITE A CONTROLER","OK")))))),N("Z6"))</f>
        <v/>
      </c>
      <c r="AD14" s="144" t="str">
        <f>IF(1=1,IF(E14="","",AD9),N("AB11"))</f>
        <v/>
      </c>
      <c r="AE14" s="125" t="str">
        <f>IF(1=1,IF(G14="","",UPPER(TRIM(SUBSTITUTE(SUBSTITUTE(G14&amp;"",CHAR(160)," ")," "," ")))),N("AC11"))</f>
        <v/>
      </c>
      <c r="AG14" s="1" t="s">
        <v>30</v>
      </c>
      <c r="AI14" s="158" t="str">
        <f t="shared" ref="AI14:AJ14" si="7">A194</f>
        <v>N° 00</v>
      </c>
      <c r="AJ14" s="251" t="str">
        <f t="shared" si="7"/>
        <v>NOM DE LA RECETTE À SAISIR</v>
      </c>
      <c r="AK14" s="252"/>
      <c r="AL14" s="252"/>
      <c r="AM14" s="252"/>
      <c r="AN14" s="252"/>
      <c r="AO14" s="252"/>
      <c r="AP14" s="252"/>
      <c r="AQ14" s="252"/>
    </row>
    <row r="15" spans="1:43" ht="19.5" thickBot="1" x14ac:dyDescent="0.3">
      <c r="A15" s="126" t="str">
        <f>IF(1=1,IF(E15="","",A9),N("A12"))</f>
        <v/>
      </c>
      <c r="B15" s="127" t="str">
        <f>IF(1=1,IF(E15="","",B9),N("B12"))</f>
        <v/>
      </c>
      <c r="C15" s="128"/>
      <c r="D15" s="129" t="str">
        <f>IF(ISBLANK(E15),"",LARGE(D9:D14,1)+1)</f>
        <v/>
      </c>
      <c r="E15" s="130"/>
      <c r="F15" s="131"/>
      <c r="G15" s="170"/>
      <c r="H15" s="105"/>
      <c r="I15" s="132" t="str">
        <f>IF(1=1,IF(E15="","",I9),N("H12"))</f>
        <v/>
      </c>
      <c r="J15" s="133" t="str">
        <f>IF(1=1,IF(E15="","",J9),N("I12"))</f>
        <v/>
      </c>
      <c r="K15" s="134" t="str">
        <f>IF(1=1,IF(E15="","",K9),N("J12"))</f>
        <v/>
      </c>
      <c r="L15" s="135" t="str">
        <f>IF(1=1,IF(OR(J15="",O15="",NOT(ISNUMBER(J15)),NOT(ISNUMBER(O15)),J15=0),"",O15/J15),N("L12"))</f>
        <v/>
      </c>
      <c r="M15" s="136" t="str">
        <f>IF(1=1,IF(OR(L15="",NOT(ISNUMBER(F15))),"",F15*L15*IFERROR(INDEX(D384:D428,MATCH(AE15,B384:B428,0)),1)),N("M13"))</f>
        <v/>
      </c>
      <c r="N15" s="137" t="str">
        <f>IF(1=1,IF(F15="","",IF(G15="","",IFERROR(INDEX(E384:E428,MATCH(AE15,B384:B428,0)),G15&amp;""))),N("N6"))</f>
        <v/>
      </c>
      <c r="O15" s="138" t="str">
        <f>IF(1=1,IF(E15="","",O9),N("K12"))</f>
        <v/>
      </c>
      <c r="P15" s="139" t="str">
        <f>IF(1=1,IF(M15="","",IF(AND(ISNUMBER(M15),M15&lt;1,N15="kg"),MAX(1,ROUND(M15*1000,0)),IF(AND(ISNUMBER(M15),M15&lt;1,N15="L"),MAX(1,ROUND(M15*100,0)),ROUND(M15,3)))),N("O12"))</f>
        <v/>
      </c>
      <c r="Q15" s="140" t="str">
        <f>IF(1=1,IF(M15="","",IF(AND(ISNUMBER(M15),M15&lt;1,N15="kg"),"g",IF(AND(ISNUMBER(M15),M15&lt;1,N15="L"),"cl",N15))),N("P12"))</f>
        <v/>
      </c>
      <c r="R15" s="115" t="str">
        <f>IF(1=1,IF(E15="","",IF(F15="","A CONTROLER",IF(NOT(ISNUMBER(F15)),"TEXTE",IF(OR(L15="",L15&lt;=0),"COMMANDE PRINCIPALE INCOMPLETE",IF(G15="","UNITE MANQUANTE",IF(COUNTIF(B384:B428,AE15)=0,"UNITE A CONTROLER","OK")))))),N("Q9"))</f>
        <v/>
      </c>
      <c r="S15" s="105"/>
      <c r="T15" s="141">
        <f t="shared" si="2"/>
        <v>0</v>
      </c>
      <c r="U15" s="133" t="str">
        <f>IF(1=1,IF(E15="","",U9),N("S12"))</f>
        <v/>
      </c>
      <c r="V15" s="133" t="str">
        <f>IF(1=1,IF(E15="","",V9),N("T12"))</f>
        <v/>
      </c>
      <c r="W15" s="135" t="str">
        <f>IF(1=1,IF(OR(U15="",V15="",NOT(ISNUMBER(U15)),NOT(ISNUMBER(V15)),U15=0),"",V15/U15),N("U12"))</f>
        <v/>
      </c>
      <c r="X15" s="136" t="str">
        <f>IF(1=1,IF(OR(W15="",NOT(ISNUMBER(F15))),"",F15*W15*IFERROR(INDEX(D384:D428,MATCH(AE15,B384:B428,0)),1)),N("V7"))</f>
        <v/>
      </c>
      <c r="Y15" s="137" t="str">
        <f>IF(1=1,IF(F15="","",IF(G15="","",IFERROR(INDEX(E384:E428,MATCH(AE15,B384:B428,0)),G15&amp;""))),N("W6"))</f>
        <v/>
      </c>
      <c r="Z15" s="142" t="str">
        <f>IF(1=1,IF(X15="","",IF(AND(ISNUMBER(X15),X15&lt;1,Y15="kg"),MAX(1,ROUND(X15*1000,0)),IF(AND(ISNUMBER(X15),X15&lt;1,Y15="L"),MAX(1,ROUND(X15*100,0)),ROUND(X15,3)))),N("X12"))</f>
        <v/>
      </c>
      <c r="AA15" s="143" t="str">
        <f>IF(1=1,IF(X15="","",IF(AND(ISNUMBER(X15),X15&lt;1,Y15="kg"),"g",IF(AND(ISNUMBER(X15),X15&lt;1,Y15="L"),"cl",Y15))),N("Y12"))</f>
        <v/>
      </c>
      <c r="AB15" s="123" t="str">
        <f>IF(1=1,IF(E15="","",IF(F15="","A CONTROLER",IF(NOT(ISNUMBER(F15)),"TEXTE",IF(OR(W15="",W15&lt;=0),"COMMANDE COUVERTS INCOMPLETE",IF(G15="","UNITE MANQUANTE",IF(COUNTIF(B384:B428,AE15)=0,"UNITE A CONTROLER","OK")))))),N("Z6"))</f>
        <v/>
      </c>
      <c r="AD15" s="144" t="str">
        <f>IF(1=1,IF(E15="","",AD9),N("AB12"))</f>
        <v/>
      </c>
      <c r="AE15" s="125" t="str">
        <f>IF(1=1,IF(G15="","",UPPER(TRIM(SUBSTITUTE(SUBSTITUTE(G15&amp;"",CHAR(160)," ")," "," ")))),N("AC12"))</f>
        <v/>
      </c>
      <c r="AG15" s="4" t="s">
        <v>31</v>
      </c>
      <c r="AI15" s="100" t="str">
        <f t="shared" ref="AI15:AJ15" si="8">A231</f>
        <v>N° 00</v>
      </c>
      <c r="AJ15" s="251" t="str">
        <f t="shared" si="8"/>
        <v>NOM DE LA RECETTE À SAISIR</v>
      </c>
      <c r="AK15" s="252"/>
      <c r="AL15" s="252"/>
      <c r="AM15" s="252"/>
      <c r="AN15" s="252"/>
      <c r="AO15" s="252"/>
      <c r="AP15" s="252"/>
      <c r="AQ15" s="252"/>
    </row>
    <row r="16" spans="1:43" ht="19.5" thickBot="1" x14ac:dyDescent="0.3">
      <c r="A16" s="126" t="str">
        <f>IF(1=1,IF(E16="","",A9),N("A13"))</f>
        <v/>
      </c>
      <c r="B16" s="127" t="str">
        <f>IF(1=1,IF(E16="","",B9),N("B13"))</f>
        <v/>
      </c>
      <c r="C16" s="128"/>
      <c r="D16" s="129" t="str">
        <f>IF(ISBLANK(E16),"",LARGE(D9:D15,1)+1)</f>
        <v/>
      </c>
      <c r="E16" s="130"/>
      <c r="F16" s="131"/>
      <c r="G16" s="170"/>
      <c r="H16" s="105"/>
      <c r="I16" s="132" t="str">
        <f>IF(1=1,IF(E16="","",I9),N("H13"))</f>
        <v/>
      </c>
      <c r="J16" s="133" t="str">
        <f>IF(1=1,IF(E16="","",J9),N("I13"))</f>
        <v/>
      </c>
      <c r="K16" s="134" t="str">
        <f>IF(1=1,IF(E16="","",K9),N("J13"))</f>
        <v/>
      </c>
      <c r="L16" s="135" t="str">
        <f>IF(1=1,IF(OR(J16="",O16="",NOT(ISNUMBER(J16)),NOT(ISNUMBER(O16)),J16=0),"",O16/J16),N("L13"))</f>
        <v/>
      </c>
      <c r="M16" s="136" t="str">
        <f>IF(1=1,IF(OR(L16="",NOT(ISNUMBER(F16))),"",F16*L16*IFERROR(INDEX(D384:D428,MATCH(AE16,B384:B428,0)),1)),N("M13"))</f>
        <v/>
      </c>
      <c r="N16" s="137" t="str">
        <f>IF(1=1,IF(F16="","",IF(G16="","",IFERROR(INDEX(E384:E428,MATCH(AE16,B384:B428,0)),G16&amp;""))),N("N6"))</f>
        <v/>
      </c>
      <c r="O16" s="138" t="str">
        <f>IF(1=1,IF(E16="","",O9),N("K13"))</f>
        <v/>
      </c>
      <c r="P16" s="139" t="str">
        <f>IF(1=1,IF(M16="","",IF(AND(ISNUMBER(M16),M16&lt;1,N16="kg"),MAX(1,ROUND(M16*1000,0)),IF(AND(ISNUMBER(M16),M16&lt;1,N16="L"),MAX(1,ROUND(M16*100,0)),ROUND(M16,3)))),N("O13"))</f>
        <v/>
      </c>
      <c r="Q16" s="140" t="str">
        <f>IF(1=1,IF(M16="","",IF(AND(ISNUMBER(M16),M16&lt;1,N16="kg"),"g",IF(AND(ISNUMBER(M16),M16&lt;1,N16="L"),"cl",N16))),N("P13"))</f>
        <v/>
      </c>
      <c r="R16" s="115" t="str">
        <f>IF(1=1,IF(E16="","",IF(F16="","A CONTROLER",IF(NOT(ISNUMBER(F16)),"TEXTE",IF(OR(L16="",L16&lt;=0),"COMMANDE PRINCIPALE INCOMPLETE",IF(G16="","UNITE MANQUANTE",IF(COUNTIF(B384:B428,AE16)=0,"UNITE A CONTROLER","OK")))))),N("Q9"))</f>
        <v/>
      </c>
      <c r="S16" s="105"/>
      <c r="T16" s="141">
        <f t="shared" si="2"/>
        <v>0</v>
      </c>
      <c r="U16" s="133" t="str">
        <f>IF(1=1,IF(E16="","",U9),N("S13"))</f>
        <v/>
      </c>
      <c r="V16" s="133" t="str">
        <f>IF(1=1,IF(E16="","",V9),N("T13"))</f>
        <v/>
      </c>
      <c r="W16" s="135" t="str">
        <f>IF(1=1,IF(OR(U16="",V16="",NOT(ISNUMBER(U16)),NOT(ISNUMBER(V16)),U16=0),"",V16/U16),N("U13"))</f>
        <v/>
      </c>
      <c r="X16" s="136" t="str">
        <f>IF(1=1,IF(OR(W16="",NOT(ISNUMBER(F16))),"",F16*W16*IFERROR(INDEX(D384:D428,MATCH(AE16,B384:B428,0)),1)),N("V7"))</f>
        <v/>
      </c>
      <c r="Y16" s="137" t="str">
        <f>IF(1=1,IF(F16="","",IF(G16="","",IFERROR(INDEX(E384:E428,MATCH(AE16,B384:B428,0)),G16&amp;""))),N("W6"))</f>
        <v/>
      </c>
      <c r="Z16" s="142" t="str">
        <f>IF(1=1,IF(X16="","",IF(AND(ISNUMBER(X16),X16&lt;1,Y16="kg"),MAX(1,ROUND(X16*1000,0)),IF(AND(ISNUMBER(X16),X16&lt;1,Y16="L"),MAX(1,ROUND(X16*100,0)),ROUND(X16,3)))),N("X13"))</f>
        <v/>
      </c>
      <c r="AA16" s="143" t="str">
        <f>IF(1=1,IF(X16="","",IF(AND(ISNUMBER(X16),X16&lt;1,Y16="kg"),"g",IF(AND(ISNUMBER(X16),X16&lt;1,Y16="L"),"cl",Y16))),N("Y13"))</f>
        <v/>
      </c>
      <c r="AB16" s="123" t="str">
        <f>IF(1=1,IF(E16="","",IF(F16="","A CONTROLER",IF(NOT(ISNUMBER(F16)),"TEXTE",IF(OR(W16="",W16&lt;=0),"COMMANDE COUVERTS INCOMPLETE",IF(G16="","UNITE MANQUANTE",IF(COUNTIF(B384:B428,AE16)=0,"UNITE A CONTROLER","OK")))))),N("Z6"))</f>
        <v/>
      </c>
      <c r="AD16" s="144" t="str">
        <f>IF(1=1,IF(E16="","",AD9),N("AB13"))</f>
        <v/>
      </c>
      <c r="AE16" s="125" t="str">
        <f>IF(1=1,IF(G16="","",UPPER(TRIM(SUBSTITUTE(SUBSTITUTE(G16&amp;"",CHAR(160)," ")," "," ")))),N("AC13"))</f>
        <v/>
      </c>
      <c r="AG16" s="4" t="s">
        <v>32</v>
      </c>
      <c r="AI16" s="158" t="str">
        <f t="shared" ref="AI16:AJ16" si="9">A268</f>
        <v>N° 00</v>
      </c>
      <c r="AJ16" s="251" t="str">
        <f t="shared" si="9"/>
        <v>NOM DE LA RECETTE À SAISIR</v>
      </c>
      <c r="AK16" s="252"/>
      <c r="AL16" s="252"/>
      <c r="AM16" s="252"/>
      <c r="AN16" s="252"/>
      <c r="AO16" s="252"/>
      <c r="AP16" s="252"/>
      <c r="AQ16" s="252"/>
    </row>
    <row r="17" spans="1:43" ht="19.5" thickBot="1" x14ac:dyDescent="0.3">
      <c r="A17" s="126" t="str">
        <f>IF(1=1,IF(E17="","",A9),N("A14"))</f>
        <v/>
      </c>
      <c r="B17" s="127" t="str">
        <f>IF(1=1,IF(E17="","",B9),N("B14"))</f>
        <v/>
      </c>
      <c r="C17" s="128"/>
      <c r="D17" s="129" t="str">
        <f>IF(ISBLANK(E17),"",LARGE(D9:D16,1)+1)</f>
        <v/>
      </c>
      <c r="E17" s="130"/>
      <c r="F17" s="131"/>
      <c r="G17" s="170"/>
      <c r="H17" s="105"/>
      <c r="I17" s="132" t="str">
        <f>IF(1=1,IF(E17="","",I9),N("H14"))</f>
        <v/>
      </c>
      <c r="J17" s="133" t="str">
        <f>IF(1=1,IF(E17="","",J9),N("I14"))</f>
        <v/>
      </c>
      <c r="K17" s="134" t="str">
        <f>IF(1=1,IF(E17="","",K9),N("J14"))</f>
        <v/>
      </c>
      <c r="L17" s="135" t="str">
        <f>IF(1=1,IF(OR(J17="",O17="",NOT(ISNUMBER(J17)),NOT(ISNUMBER(O17)),J17=0),"",O17/J17),N("L14"))</f>
        <v/>
      </c>
      <c r="M17" s="136" t="str">
        <f>IF(1=1,IF(OR(L17="",NOT(ISNUMBER(F17))),"",F17*L17*IFERROR(INDEX(D384:D428,MATCH(AE17,B384:B428,0)),1)),N("M13"))</f>
        <v/>
      </c>
      <c r="N17" s="137" t="str">
        <f>IF(1=1,IF(F17="","",IF(G17="","",IFERROR(INDEX(E384:E428,MATCH(AE17,B384:B428,0)),G17&amp;""))),N("N6"))</f>
        <v/>
      </c>
      <c r="O17" s="138" t="str">
        <f>IF(1=1,IF(E17="","",O9),N("K14"))</f>
        <v/>
      </c>
      <c r="P17" s="139" t="str">
        <f>IF(1=1,IF(M17="","",IF(AND(ISNUMBER(M17),M17&lt;1,N17="kg"),MAX(1,ROUND(M17*1000,0)),IF(AND(ISNUMBER(M17),M17&lt;1,N17="L"),MAX(1,ROUND(M17*100,0)),ROUND(M17,3)))),N("O14"))</f>
        <v/>
      </c>
      <c r="Q17" s="140" t="str">
        <f>IF(1=1,IF(M17="","",IF(AND(ISNUMBER(M17),M17&lt;1,N17="kg"),"g",IF(AND(ISNUMBER(M17),M17&lt;1,N17="L"),"cl",N17))),N("P14"))</f>
        <v/>
      </c>
      <c r="R17" s="115" t="str">
        <f>IF(1=1,IF(E17="","",IF(F17="","A CONTROLER",IF(NOT(ISNUMBER(F17)),"TEXTE",IF(OR(L17="",L17&lt;=0),"COMMANDE PRINCIPALE INCOMPLETE",IF(G17="","UNITE MANQUANTE",IF(COUNTIF(B384:B428,AE17)=0,"UNITE A CONTROLER","OK")))))),N("Q9"))</f>
        <v/>
      </c>
      <c r="S17" s="105"/>
      <c r="T17" s="141">
        <f t="shared" si="2"/>
        <v>0</v>
      </c>
      <c r="U17" s="133" t="str">
        <f>IF(1=1,IF(E17="","",U9),N("S14"))</f>
        <v/>
      </c>
      <c r="V17" s="133" t="str">
        <f>IF(1=1,IF(E17="","",V9),N("T14"))</f>
        <v/>
      </c>
      <c r="W17" s="135" t="str">
        <f>IF(1=1,IF(OR(U17="",V17="",NOT(ISNUMBER(U17)),NOT(ISNUMBER(V17)),U17=0),"",V17/U17),N("U14"))</f>
        <v/>
      </c>
      <c r="X17" s="136" t="str">
        <f>IF(1=1,IF(OR(W17="",NOT(ISNUMBER(F17))),"",F17*W17*IFERROR(INDEX(D384:D428,MATCH(AE17,B384:B428,0)),1)),N("V7"))</f>
        <v/>
      </c>
      <c r="Y17" s="137" t="str">
        <f>IF(1=1,IF(F17="","",IF(G17="","",IFERROR(INDEX(E384:E428,MATCH(AE17,B384:B428,0)),G17&amp;""))),N("W6"))</f>
        <v/>
      </c>
      <c r="Z17" s="142" t="str">
        <f>IF(1=1,IF(X17="","",IF(AND(ISNUMBER(X17),X17&lt;1,Y17="kg"),MAX(1,ROUND(X17*1000,0)),IF(AND(ISNUMBER(X17),X17&lt;1,Y17="L"),MAX(1,ROUND(X17*100,0)),ROUND(X17,3)))),N("X14"))</f>
        <v/>
      </c>
      <c r="AA17" s="143" t="str">
        <f>IF(1=1,IF(X17="","",IF(AND(ISNUMBER(X17),X17&lt;1,Y17="kg"),"g",IF(AND(ISNUMBER(X17),X17&lt;1,Y17="L"),"cl",Y17))),N("Y14"))</f>
        <v/>
      </c>
      <c r="AB17" s="123" t="str">
        <f>IF(1=1,IF(E17="","",IF(F17="","A CONTROLER",IF(NOT(ISNUMBER(F17)),"TEXTE",IF(OR(W17="",W17&lt;=0),"COMMANDE COUVERTS INCOMPLETE",IF(G17="","UNITE MANQUANTE",IF(COUNTIF(B384:B428,AE17)=0,"UNITE A CONTROLER","OK")))))),N("Z6"))</f>
        <v/>
      </c>
      <c r="AD17" s="144" t="str">
        <f>IF(1=1,IF(E17="","",AD9),N("AB14"))</f>
        <v/>
      </c>
      <c r="AE17" s="125" t="str">
        <f>IF(1=1,IF(G17="","",UPPER(TRIM(SUBSTITUTE(SUBSTITUTE(G17&amp;"",CHAR(160)," ")," "," ")))),N("AC14"))</f>
        <v/>
      </c>
      <c r="AG17" s="4" t="s">
        <v>33</v>
      </c>
      <c r="AI17" s="100" t="str">
        <f t="shared" ref="AI17:AJ17" si="10">A305</f>
        <v>N° 00</v>
      </c>
      <c r="AJ17" s="251" t="str">
        <f t="shared" si="10"/>
        <v>NOM DE LA RECETTE À SAISIR</v>
      </c>
      <c r="AK17" s="252"/>
      <c r="AL17" s="252"/>
      <c r="AM17" s="252"/>
      <c r="AN17" s="252"/>
      <c r="AO17" s="252"/>
      <c r="AP17" s="252"/>
      <c r="AQ17" s="252"/>
    </row>
    <row r="18" spans="1:43" ht="18.75" x14ac:dyDescent="0.25">
      <c r="A18" s="126" t="str">
        <f>IF(1=1,IF(E18="","",A9),N("A15"))</f>
        <v/>
      </c>
      <c r="B18" s="127" t="str">
        <f>IF(1=1,IF(E18="","",B9),N("B15"))</f>
        <v/>
      </c>
      <c r="C18" s="128"/>
      <c r="D18" s="129" t="str">
        <f>IF(ISBLANK(E18),"",LARGE(D9:D17,1)+1)</f>
        <v/>
      </c>
      <c r="E18" s="130"/>
      <c r="F18" s="131"/>
      <c r="G18" s="170"/>
      <c r="H18" s="105"/>
      <c r="I18" s="132" t="str">
        <f>IF(1=1,IF(E18="","",I9),N("H15"))</f>
        <v/>
      </c>
      <c r="J18" s="133" t="str">
        <f>IF(1=1,IF(E18="","",J9),N("I15"))</f>
        <v/>
      </c>
      <c r="K18" s="134" t="str">
        <f>IF(1=1,IF(E18="","",K9),N("J15"))</f>
        <v/>
      </c>
      <c r="L18" s="135" t="str">
        <f>IF(1=1,IF(OR(J18="",O18="",NOT(ISNUMBER(J18)),NOT(ISNUMBER(O18)),J18=0),"",O18/J18),N("L15"))</f>
        <v/>
      </c>
      <c r="M18" s="136" t="str">
        <f>IF(1=1,IF(OR(L18="",NOT(ISNUMBER(F18))),"",F18*L18*IFERROR(INDEX(D384:D428,MATCH(AE18,B384:B428,0)),1)),N("M13"))</f>
        <v/>
      </c>
      <c r="N18" s="137" t="str">
        <f>IF(1=1,IF(F18="","",IF(G18="","",IFERROR(INDEX(E384:E428,MATCH(AE18,B384:B428,0)),G18&amp;""))),N("N6"))</f>
        <v/>
      </c>
      <c r="O18" s="138" t="str">
        <f>IF(1=1,IF(E18="","",O9),N("K15"))</f>
        <v/>
      </c>
      <c r="P18" s="139" t="str">
        <f>IF(1=1,IF(M18="","",IF(AND(ISNUMBER(M18),M18&lt;1,N18="kg"),MAX(1,ROUND(M18*1000,0)),IF(AND(ISNUMBER(M18),M18&lt;1,N18="L"),MAX(1,ROUND(M18*100,0)),ROUND(M18,3)))),N("O15"))</f>
        <v/>
      </c>
      <c r="Q18" s="140" t="str">
        <f>IF(1=1,IF(M18="","",IF(AND(ISNUMBER(M18),M18&lt;1,N18="kg"),"g",IF(AND(ISNUMBER(M18),M18&lt;1,N18="L"),"cl",N18))),N("P15"))</f>
        <v/>
      </c>
      <c r="R18" s="115" t="str">
        <f>IF(1=1,IF(E18="","",IF(F18="","A CONTROLER",IF(NOT(ISNUMBER(F18)),"TEXTE",IF(OR(L18="",L18&lt;=0),"COMMANDE PRINCIPALE INCOMPLETE",IF(G18="","UNITE MANQUANTE",IF(COUNTIF(B384:B428,AE18)=0,"UNITE A CONTROLER","OK")))))),N("Q9"))</f>
        <v/>
      </c>
      <c r="S18" s="105"/>
      <c r="T18" s="141">
        <f t="shared" si="2"/>
        <v>0</v>
      </c>
      <c r="U18" s="133" t="str">
        <f>IF(1=1,IF(E18="","",U9),N("S15"))</f>
        <v/>
      </c>
      <c r="V18" s="133" t="str">
        <f>IF(1=1,IF(E18="","",V9),N("T15"))</f>
        <v/>
      </c>
      <c r="W18" s="135" t="str">
        <f>IF(1=1,IF(OR(U18="",V18="",NOT(ISNUMBER(U18)),NOT(ISNUMBER(V18)),U18=0),"",V18/U18),N("U15"))</f>
        <v/>
      </c>
      <c r="X18" s="136" t="str">
        <f>IF(1=1,IF(OR(W18="",NOT(ISNUMBER(F18))),"",F18*W18*IFERROR(INDEX(D384:D428,MATCH(AE18,B384:B428,0)),1)),N("V7"))</f>
        <v/>
      </c>
      <c r="Y18" s="137" t="str">
        <f>IF(1=1,IF(F18="","",IF(G18="","",IFERROR(INDEX(E384:E428,MATCH(AE18,B384:B428,0)),G18&amp;""))),N("W6"))</f>
        <v/>
      </c>
      <c r="Z18" s="142" t="str">
        <f>IF(1=1,IF(X18="","",IF(AND(ISNUMBER(X18),X18&lt;1,Y18="kg"),MAX(1,ROUND(X18*1000,0)),IF(AND(ISNUMBER(X18),X18&lt;1,Y18="L"),MAX(1,ROUND(X18*100,0)),ROUND(X18,3)))),N("X15"))</f>
        <v/>
      </c>
      <c r="AA18" s="143" t="str">
        <f>IF(1=1,IF(X18="","",IF(AND(ISNUMBER(X18),X18&lt;1,Y18="kg"),"g",IF(AND(ISNUMBER(X18),X18&lt;1,Y18="L"),"cl",Y18))),N("Y15"))</f>
        <v/>
      </c>
      <c r="AB18" s="123" t="str">
        <f>IF(1=1,IF(E18="","",IF(F18="","A CONTROLER",IF(NOT(ISNUMBER(F18)),"TEXTE",IF(OR(W18="",W18&lt;=0),"COMMANDE COUVERTS INCOMPLETE",IF(G18="","UNITE MANQUANTE",IF(COUNTIF(B384:B428,AE18)=0,"UNITE A CONTROLER","OK")))))),N("Z6"))</f>
        <v/>
      </c>
      <c r="AD18" s="144" t="str">
        <f>IF(1=1,IF(E18="","",AD9),N("AB15"))</f>
        <v/>
      </c>
      <c r="AE18" s="125" t="str">
        <f>IF(1=1,IF(G18="","",UPPER(TRIM(SUBSTITUTE(SUBSTITUTE(G18&amp;"",CHAR(160)," ")," "," ")))),N("AC15"))</f>
        <v/>
      </c>
      <c r="AG18" s="5" t="s">
        <v>34</v>
      </c>
      <c r="AI18" s="158" t="str">
        <f t="shared" ref="AI18:AJ18" si="11">A342</f>
        <v>N° 00</v>
      </c>
      <c r="AJ18" s="251" t="str">
        <f t="shared" si="11"/>
        <v>NOM DE LA RECETTE À SAISIR</v>
      </c>
      <c r="AK18" s="252"/>
      <c r="AL18" s="252"/>
      <c r="AM18" s="252"/>
      <c r="AN18" s="252"/>
      <c r="AO18" s="252"/>
      <c r="AP18" s="252"/>
      <c r="AQ18" s="252"/>
    </row>
    <row r="19" spans="1:43" ht="15.75" x14ac:dyDescent="0.25">
      <c r="A19" s="126" t="str">
        <f>IF(1=1,IF(E19="","",A9),N("A16"))</f>
        <v/>
      </c>
      <c r="B19" s="127" t="str">
        <f>IF(1=1,IF(E19="","",B9),N("B16"))</f>
        <v/>
      </c>
      <c r="C19" s="128"/>
      <c r="D19" s="129" t="str">
        <f>IF(ISBLANK(E19),"",LARGE(D9:D18,1)+1)</f>
        <v/>
      </c>
      <c r="E19" s="130"/>
      <c r="F19" s="131"/>
      <c r="G19" s="170"/>
      <c r="H19" s="105"/>
      <c r="I19" s="132" t="str">
        <f>IF(1=1,IF(E19="","",I9),N("H16"))</f>
        <v/>
      </c>
      <c r="J19" s="133" t="str">
        <f>IF(1=1,IF(E19="","",J9),N("I16"))</f>
        <v/>
      </c>
      <c r="K19" s="134" t="str">
        <f>IF(1=1,IF(E19="","",K9),N("J16"))</f>
        <v/>
      </c>
      <c r="L19" s="135" t="str">
        <f>IF(1=1,IF(OR(J19="",O19="",NOT(ISNUMBER(J19)),NOT(ISNUMBER(O19)),J19=0),"",O19/J19),N("L16"))</f>
        <v/>
      </c>
      <c r="M19" s="136" t="str">
        <f>IF(1=1,IF(OR(L19="",NOT(ISNUMBER(F19))),"",F19*L19*IFERROR(INDEX(D384:D428,MATCH(AE19,B384:B428,0)),1)),N("M13"))</f>
        <v/>
      </c>
      <c r="N19" s="137" t="str">
        <f>IF(1=1,IF(F19="","",IF(G19="","",IFERROR(INDEX(E384:E428,MATCH(AE19,B384:B428,0)),G19&amp;""))),N("N6"))</f>
        <v/>
      </c>
      <c r="O19" s="138" t="str">
        <f>IF(1=1,IF(E19="","",O9),N("K16"))</f>
        <v/>
      </c>
      <c r="P19" s="139" t="str">
        <f>IF(1=1,IF(M19="","",IF(AND(ISNUMBER(M19),M19&lt;1,N19="kg"),MAX(1,ROUND(M19*1000,0)),IF(AND(ISNUMBER(M19),M19&lt;1,N19="L"),MAX(1,ROUND(M19*100,0)),ROUND(M19,3)))),N("O16"))</f>
        <v/>
      </c>
      <c r="Q19" s="140" t="str">
        <f>IF(1=1,IF(M19="","",IF(AND(ISNUMBER(M19),M19&lt;1,N19="kg"),"g",IF(AND(ISNUMBER(M19),M19&lt;1,N19="L"),"cl",N19))),N("P16"))</f>
        <v/>
      </c>
      <c r="R19" s="115" t="str">
        <f>IF(1=1,IF(E19="","",IF(F19="","A CONTROLER",IF(NOT(ISNUMBER(F19)),"TEXTE",IF(OR(L19="",L19&lt;=0),"COMMANDE PRINCIPALE INCOMPLETE",IF(G19="","UNITE MANQUANTE",IF(COUNTIF(B384:B428,AE19)=0,"UNITE A CONTROLER","OK")))))),N("Q9"))</f>
        <v/>
      </c>
      <c r="S19" s="105"/>
      <c r="T19" s="141">
        <f t="shared" si="2"/>
        <v>0</v>
      </c>
      <c r="U19" s="133" t="str">
        <f>IF(1=1,IF(E19="","",U9),N("S16"))</f>
        <v/>
      </c>
      <c r="V19" s="133" t="str">
        <f>IF(1=1,IF(E19="","",V9),N("T16"))</f>
        <v/>
      </c>
      <c r="W19" s="135" t="str">
        <f>IF(1=1,IF(OR(U19="",V19="",NOT(ISNUMBER(U19)),NOT(ISNUMBER(V19)),U19=0),"",V19/U19),N("U16"))</f>
        <v/>
      </c>
      <c r="X19" s="136" t="str">
        <f>IF(1=1,IF(OR(W19="",NOT(ISNUMBER(F19))),"",F19*W19*IFERROR(INDEX(D384:D428,MATCH(AE19,B384:B428,0)),1)),N("V7"))</f>
        <v/>
      </c>
      <c r="Y19" s="137" t="str">
        <f>IF(1=1,IF(F19="","",IF(G19="","",IFERROR(INDEX(E384:E428,MATCH(AE19,B384:B428,0)),G19&amp;""))),N("W6"))</f>
        <v/>
      </c>
      <c r="Z19" s="142" t="str">
        <f>IF(1=1,IF(X19="","",IF(AND(ISNUMBER(X19),X19&lt;1,Y19="kg"),MAX(1,ROUND(X19*1000,0)),IF(AND(ISNUMBER(X19),X19&lt;1,Y19="L"),MAX(1,ROUND(X19*100,0)),ROUND(X19,3)))),N("X16"))</f>
        <v/>
      </c>
      <c r="AA19" s="143" t="str">
        <f>IF(1=1,IF(X19="","",IF(AND(ISNUMBER(X19),X19&lt;1,Y19="kg"),"g",IF(AND(ISNUMBER(X19),X19&lt;1,Y19="L"),"cl",Y19))),N("Y16"))</f>
        <v/>
      </c>
      <c r="AB19" s="123" t="str">
        <f>IF(1=1,IF(E19="","",IF(F19="","A CONTROLER",IF(NOT(ISNUMBER(F19)),"TEXTE",IF(OR(W19="",W19&lt;=0),"COMMANDE COUVERTS INCOMPLETE",IF(G19="","UNITE MANQUANTE",IF(COUNTIF(B384:B428,AE19)=0,"UNITE A CONTROLER","OK")))))),N("Z6"))</f>
        <v/>
      </c>
      <c r="AD19" s="144" t="str">
        <f>IF(1=1,IF(E19="","",AD9),N("AB16"))</f>
        <v/>
      </c>
      <c r="AE19" s="125" t="str">
        <f>IF(1=1,IF(G19="","",UPPER(TRIM(SUBSTITUTE(SUBSTITUTE(G19&amp;"",CHAR(160)," ")," "," ")))),N("AC16"))</f>
        <v/>
      </c>
      <c r="AG19" s="5" t="s">
        <v>35</v>
      </c>
    </row>
    <row r="20" spans="1:43" ht="15.75" x14ac:dyDescent="0.25">
      <c r="A20" s="126" t="str">
        <f>IF(1=1,IF(E20="","",A9),N("A17"))</f>
        <v/>
      </c>
      <c r="B20" s="127" t="str">
        <f>IF(1=1,IF(E20="","",B9),N("B17"))</f>
        <v/>
      </c>
      <c r="C20" s="128"/>
      <c r="D20" s="129" t="str">
        <f>IF(ISBLANK(E20),"",LARGE(D9:D19,1)+1)</f>
        <v/>
      </c>
      <c r="E20" s="130"/>
      <c r="F20" s="131"/>
      <c r="G20" s="170"/>
      <c r="H20" s="105"/>
      <c r="I20" s="132" t="str">
        <f>IF(1=1,IF(E20="","",I9),N("H17"))</f>
        <v/>
      </c>
      <c r="J20" s="133" t="str">
        <f>IF(1=1,IF(E20="","",J9),N("I17"))</f>
        <v/>
      </c>
      <c r="K20" s="134" t="str">
        <f>IF(1=1,IF(E20="","",K9),N("J17"))</f>
        <v/>
      </c>
      <c r="L20" s="135" t="str">
        <f>IF(1=1,IF(OR(J20="",O20="",NOT(ISNUMBER(J20)),NOT(ISNUMBER(O20)),J20=0),"",O20/J20),N("L17"))</f>
        <v/>
      </c>
      <c r="M20" s="136" t="str">
        <f>IF(1=1,IF(OR(L20="",NOT(ISNUMBER(F20))),"",F20*L20*IFERROR(INDEX(D384:D428,MATCH(AE20,B384:B428,0)),1)),N("M13"))</f>
        <v/>
      </c>
      <c r="N20" s="137" t="str">
        <f>IF(1=1,IF(F20="","",IF(G20="","",IFERROR(INDEX(E384:E428,MATCH(AE20,B384:B428,0)),G20&amp;""))),N("N6"))</f>
        <v/>
      </c>
      <c r="O20" s="138" t="str">
        <f>IF(1=1,IF(E20="","",O9),N("K17"))</f>
        <v/>
      </c>
      <c r="P20" s="139" t="str">
        <f>IF(1=1,IF(M20="","",IF(AND(ISNUMBER(M20),M20&lt;1,N20="kg"),MAX(1,ROUND(M20*1000,0)),IF(AND(ISNUMBER(M20),M20&lt;1,N20="L"),MAX(1,ROUND(M20*100,0)),ROUND(M20,3)))),N("O17"))</f>
        <v/>
      </c>
      <c r="Q20" s="140" t="str">
        <f>IF(1=1,IF(M20="","",IF(AND(ISNUMBER(M20),M20&lt;1,N20="kg"),"g",IF(AND(ISNUMBER(M20),M20&lt;1,N20="L"),"cl",N20))),N("P17"))</f>
        <v/>
      </c>
      <c r="R20" s="115" t="str">
        <f>IF(1=1,IF(E20="","",IF(F20="","A CONTROLER",IF(NOT(ISNUMBER(F20)),"TEXTE",IF(OR(L20="",L20&lt;=0),"COMMANDE PRINCIPALE INCOMPLETE",IF(G20="","UNITE MANQUANTE",IF(COUNTIF(B384:B428,AE20)=0,"UNITE A CONTROLER","OK")))))),N("Q9"))</f>
        <v/>
      </c>
      <c r="S20" s="105"/>
      <c r="T20" s="141">
        <f t="shared" si="2"/>
        <v>0</v>
      </c>
      <c r="U20" s="133" t="str">
        <f>IF(1=1,IF(E20="","",U9),N("S17"))</f>
        <v/>
      </c>
      <c r="V20" s="133" t="str">
        <f>IF(1=1,IF(E20="","",V9),N("T17"))</f>
        <v/>
      </c>
      <c r="W20" s="135" t="str">
        <f>IF(1=1,IF(OR(U20="",V20="",NOT(ISNUMBER(U20)),NOT(ISNUMBER(V20)),U20=0),"",V20/U20),N("U17"))</f>
        <v/>
      </c>
      <c r="X20" s="136" t="str">
        <f>IF(1=1,IF(OR(W20="",NOT(ISNUMBER(F20))),"",F20*W20*IFERROR(INDEX(D384:D428,MATCH(AE20,B384:B428,0)),1)),N("V7"))</f>
        <v/>
      </c>
      <c r="Y20" s="137" t="str">
        <f>IF(1=1,IF(F20="","",IF(G20="","",IFERROR(INDEX(E384:E428,MATCH(AE20,B384:B428,0)),G20&amp;""))),N("W6"))</f>
        <v/>
      </c>
      <c r="Z20" s="142" t="str">
        <f>IF(1=1,IF(X20="","",IF(AND(ISNUMBER(X20),X20&lt;1,Y20="kg"),MAX(1,ROUND(X20*1000,0)),IF(AND(ISNUMBER(X20),X20&lt;1,Y20="L"),MAX(1,ROUND(X20*100,0)),ROUND(X20,3)))),N("X17"))</f>
        <v/>
      </c>
      <c r="AA20" s="143" t="str">
        <f>IF(1=1,IF(X20="","",IF(AND(ISNUMBER(X20),X20&lt;1,Y20="kg"),"g",IF(AND(ISNUMBER(X20),X20&lt;1,Y20="L"),"cl",Y20))),N("Y17"))</f>
        <v/>
      </c>
      <c r="AB20" s="123" t="str">
        <f>IF(1=1,IF(E20="","",IF(F20="","A CONTROLER",IF(NOT(ISNUMBER(F20)),"TEXTE",IF(OR(W20="",W20&lt;=0),"COMMANDE COUVERTS INCOMPLETE",IF(G20="","UNITE MANQUANTE",IF(COUNTIF(B384:B428,AE20)=0,"UNITE A CONTROLER","OK")))))),N("Z6"))</f>
        <v/>
      </c>
      <c r="AD20" s="144" t="str">
        <f>IF(1=1,IF(E20="","",AD9),N("AB17"))</f>
        <v/>
      </c>
      <c r="AE20" s="125" t="str">
        <f>IF(1=1,IF(G20="","",UPPER(TRIM(SUBSTITUTE(SUBSTITUTE(G20&amp;"",CHAR(160)," ")," "," ")))),N("AC17"))</f>
        <v/>
      </c>
      <c r="AG20" s="5" t="s">
        <v>225</v>
      </c>
    </row>
    <row r="21" spans="1:43" ht="15.75" x14ac:dyDescent="0.25">
      <c r="A21" s="126" t="str">
        <f>IF(1=1,IF(E21="","",A9),N("A18"))</f>
        <v/>
      </c>
      <c r="B21" s="127" t="str">
        <f>IF(1=1,IF(E21="","",B9),N("B18"))</f>
        <v/>
      </c>
      <c r="C21" s="128"/>
      <c r="D21" s="129" t="str">
        <f>IF(ISBLANK(E21),"",LARGE(D9:D20,1)+1)</f>
        <v/>
      </c>
      <c r="E21" s="130"/>
      <c r="F21" s="131"/>
      <c r="G21" s="170"/>
      <c r="H21" s="105"/>
      <c r="I21" s="132" t="str">
        <f>IF(1=1,IF(E21="","",I9),N("H18"))</f>
        <v/>
      </c>
      <c r="J21" s="133" t="str">
        <f>IF(1=1,IF(E21="","",J9),N("I18"))</f>
        <v/>
      </c>
      <c r="K21" s="134" t="str">
        <f>IF(1=1,IF(E21="","",K9),N("J18"))</f>
        <v/>
      </c>
      <c r="L21" s="135" t="str">
        <f>IF(1=1,IF(OR(J21="",O21="",NOT(ISNUMBER(J21)),NOT(ISNUMBER(O21)),J21=0),"",O21/J21),N("L18"))</f>
        <v/>
      </c>
      <c r="M21" s="136" t="str">
        <f>IF(1=1,IF(OR(L21="",NOT(ISNUMBER(F21))),"",F21*L21*IFERROR(INDEX(D384:D428,MATCH(AE21,B384:B428,0)),1)),N("M13"))</f>
        <v/>
      </c>
      <c r="N21" s="137" t="str">
        <f>IF(1=1,IF(F21="","",IF(G21="","",IFERROR(INDEX(E384:E428,MATCH(AE21,B384:B428,0)),G21&amp;""))),N("N6"))</f>
        <v/>
      </c>
      <c r="O21" s="138" t="str">
        <f>IF(1=1,IF(E21="","",O9),N("K18"))</f>
        <v/>
      </c>
      <c r="P21" s="139" t="str">
        <f>IF(1=1,IF(M21="","",IF(AND(ISNUMBER(M21),M21&lt;1,N21="kg"),MAX(1,ROUND(M21*1000,0)),IF(AND(ISNUMBER(M21),M21&lt;1,N21="L"),MAX(1,ROUND(M21*100,0)),ROUND(M21,3)))),N("O18"))</f>
        <v/>
      </c>
      <c r="Q21" s="140" t="str">
        <f>IF(1=1,IF(M21="","",IF(AND(ISNUMBER(M21),M21&lt;1,N21="kg"),"g",IF(AND(ISNUMBER(M21),M21&lt;1,N21="L"),"cl",N21))),N("P18"))</f>
        <v/>
      </c>
      <c r="R21" s="115" t="str">
        <f>IF(1=1,IF(E21="","",IF(F21="","A CONTROLER",IF(NOT(ISNUMBER(F21)),"TEXTE",IF(OR(L21="",L21&lt;=0),"COMMANDE PRINCIPALE INCOMPLETE",IF(G21="","UNITE MANQUANTE",IF(COUNTIF(B384:B428,AE21)=0,"UNITE A CONTROLER","OK")))))),N("Q9"))</f>
        <v/>
      </c>
      <c r="S21" s="105"/>
      <c r="T21" s="141">
        <f t="shared" si="2"/>
        <v>0</v>
      </c>
      <c r="U21" s="133" t="str">
        <f>IF(1=1,IF(E21="","",U9),N("S18"))</f>
        <v/>
      </c>
      <c r="V21" s="133" t="str">
        <f>IF(1=1,IF(E21="","",V9),N("T18"))</f>
        <v/>
      </c>
      <c r="W21" s="135" t="str">
        <f>IF(1=1,IF(OR(U21="",V21="",NOT(ISNUMBER(U21)),NOT(ISNUMBER(V21)),U21=0),"",V21/U21),N("U18"))</f>
        <v/>
      </c>
      <c r="X21" s="136" t="str">
        <f>IF(1=1,IF(OR(W21="",NOT(ISNUMBER(F21))),"",F21*W21*IFERROR(INDEX(D384:D428,MATCH(AE21,B384:B428,0)),1)),N("V7"))</f>
        <v/>
      </c>
      <c r="Y21" s="137" t="str">
        <f>IF(1=1,IF(F21="","",IF(G21="","",IFERROR(INDEX(E384:E428,MATCH(AE21,B384:B428,0)),G21&amp;""))),N("W6"))</f>
        <v/>
      </c>
      <c r="Z21" s="142" t="str">
        <f>IF(1=1,IF(X21="","",IF(AND(ISNUMBER(X21),X21&lt;1,Y21="kg"),MAX(1,ROUND(X21*1000,0)),IF(AND(ISNUMBER(X21),X21&lt;1,Y21="L"),MAX(1,ROUND(X21*100,0)),ROUND(X21,3)))),N("X18"))</f>
        <v/>
      </c>
      <c r="AA21" s="143" t="str">
        <f>IF(1=1,IF(X21="","",IF(AND(ISNUMBER(X21),X21&lt;1,Y21="kg"),"g",IF(AND(ISNUMBER(X21),X21&lt;1,Y21="L"),"cl",Y21))),N("Y18"))</f>
        <v/>
      </c>
      <c r="AB21" s="123" t="str">
        <f>IF(1=1,IF(E21="","",IF(F21="","A CONTROLER",IF(NOT(ISNUMBER(F21)),"TEXTE",IF(OR(W21="",W21&lt;=0),"COMMANDE COUVERTS INCOMPLETE",IF(G21="","UNITE MANQUANTE",IF(COUNTIF(B384:B428,AE21)=0,"UNITE A CONTROLER","OK")))))),N("Z6"))</f>
        <v/>
      </c>
      <c r="AD21" s="144" t="str">
        <f>IF(1=1,IF(E21="","",AD9),N("AB18"))</f>
        <v/>
      </c>
      <c r="AE21" s="125" t="str">
        <f>IF(1=1,IF(G21="","",UPPER(TRIM(SUBSTITUTE(SUBSTITUTE(G21&amp;"",CHAR(160)," ")," "," ")))),N("AC18"))</f>
        <v/>
      </c>
      <c r="AG21" s="5" t="s">
        <v>36</v>
      </c>
    </row>
    <row r="22" spans="1:43" ht="15.75" x14ac:dyDescent="0.25">
      <c r="A22" s="126" t="str">
        <f>IF(1=1,IF(E22="","",A9),N("A19"))</f>
        <v/>
      </c>
      <c r="B22" s="127" t="str">
        <f>IF(1=1,IF(E22="","",B9),N("B19"))</f>
        <v/>
      </c>
      <c r="C22" s="128"/>
      <c r="D22" s="129" t="str">
        <f>IF(ISBLANK(E22),"",LARGE(D9:D21,1)+1)</f>
        <v/>
      </c>
      <c r="E22" s="130"/>
      <c r="F22" s="131"/>
      <c r="G22" s="170"/>
      <c r="H22" s="105"/>
      <c r="I22" s="132" t="str">
        <f>IF(1=1,IF(E22="","",I9),N("H19"))</f>
        <v/>
      </c>
      <c r="J22" s="133" t="str">
        <f>IF(1=1,IF(E22="","",J9),N("I19"))</f>
        <v/>
      </c>
      <c r="K22" s="134" t="str">
        <f>IF(1=1,IF(E22="","",K9),N("J19"))</f>
        <v/>
      </c>
      <c r="L22" s="135" t="str">
        <f>IF(1=1,IF(OR(J22="",O22="",NOT(ISNUMBER(J22)),NOT(ISNUMBER(O22)),J22=0),"",O22/J22),N("L19"))</f>
        <v/>
      </c>
      <c r="M22" s="136" t="str">
        <f>IF(1=1,IF(OR(L22="",NOT(ISNUMBER(F22))),"",F22*L22*IFERROR(INDEX(D384:D428,MATCH(AE22,B384:B428,0)),1)),N("M13"))</f>
        <v/>
      </c>
      <c r="N22" s="137" t="str">
        <f>IF(1=1,IF(F22="","",IF(G22="","",IFERROR(INDEX(E384:E428,MATCH(AE22,B384:B428,0)),G22&amp;""))),N("N6"))</f>
        <v/>
      </c>
      <c r="O22" s="138" t="str">
        <f>IF(1=1,IF(E22="","",O9),N("K19"))</f>
        <v/>
      </c>
      <c r="P22" s="139" t="str">
        <f>IF(1=1,IF(M22="","",IF(AND(ISNUMBER(M22),M22&lt;1,N22="kg"),MAX(1,ROUND(M22*1000,0)),IF(AND(ISNUMBER(M22),M22&lt;1,N22="L"),MAX(1,ROUND(M22*100,0)),ROUND(M22,3)))),N("O19"))</f>
        <v/>
      </c>
      <c r="Q22" s="140" t="str">
        <f>IF(1=1,IF(M22="","",IF(AND(ISNUMBER(M22),M22&lt;1,N22="kg"),"g",IF(AND(ISNUMBER(M22),M22&lt;1,N22="L"),"cl",N22))),N("P19"))</f>
        <v/>
      </c>
      <c r="R22" s="115" t="str">
        <f>IF(1=1,IF(E22="","",IF(F22="","A CONTROLER",IF(NOT(ISNUMBER(F22)),"TEXTE",IF(OR(L22="",L22&lt;=0),"COMMANDE PRINCIPALE INCOMPLETE",IF(G22="","UNITE MANQUANTE",IF(COUNTIF(B384:B428,AE22)=0,"UNITE A CONTROLER","OK")))))),N("Q9"))</f>
        <v/>
      </c>
      <c r="S22" s="105"/>
      <c r="T22" s="141">
        <f t="shared" si="2"/>
        <v>0</v>
      </c>
      <c r="U22" s="133" t="str">
        <f>IF(1=1,IF(E22="","",U9),N("S19"))</f>
        <v/>
      </c>
      <c r="V22" s="133" t="str">
        <f>IF(1=1,IF(E22="","",V9),N("T19"))</f>
        <v/>
      </c>
      <c r="W22" s="135" t="str">
        <f>IF(1=1,IF(OR(U22="",V22="",NOT(ISNUMBER(U22)),NOT(ISNUMBER(V22)),U22=0),"",V22/U22),N("U19"))</f>
        <v/>
      </c>
      <c r="X22" s="136" t="str">
        <f>IF(1=1,IF(OR(W22="",NOT(ISNUMBER(F22))),"",F22*W22*IFERROR(INDEX(D384:D428,MATCH(AE22,B384:B428,0)),1)),N("V7"))</f>
        <v/>
      </c>
      <c r="Y22" s="137" t="str">
        <f>IF(1=1,IF(F22="","",IF(G22="","",IFERROR(INDEX(E384:E428,MATCH(AE22,B384:B428,0)),G22&amp;""))),N("W6"))</f>
        <v/>
      </c>
      <c r="Z22" s="142" t="str">
        <f>IF(1=1,IF(X22="","",IF(AND(ISNUMBER(X22),X22&lt;1,Y22="kg"),MAX(1,ROUND(X22*1000,0)),IF(AND(ISNUMBER(X22),X22&lt;1,Y22="L"),MAX(1,ROUND(X22*100,0)),ROUND(X22,3)))),N("X19"))</f>
        <v/>
      </c>
      <c r="AA22" s="143" t="str">
        <f>IF(1=1,IF(X22="","",IF(AND(ISNUMBER(X22),X22&lt;1,Y22="kg"),"g",IF(AND(ISNUMBER(X22),X22&lt;1,Y22="L"),"cl",Y22))),N("Y19"))</f>
        <v/>
      </c>
      <c r="AB22" s="123" t="str">
        <f>IF(1=1,IF(E22="","",IF(F22="","A CONTROLER",IF(NOT(ISNUMBER(F22)),"TEXTE",IF(OR(W22="",W22&lt;=0),"COMMANDE COUVERTS INCOMPLETE",IF(G22="","UNITE MANQUANTE",IF(COUNTIF(B384:B428,AE22)=0,"UNITE A CONTROLER","OK")))))),N("Z6"))</f>
        <v/>
      </c>
      <c r="AD22" s="144" t="str">
        <f>IF(1=1,IF(E22="","",AD9),N("AB19"))</f>
        <v/>
      </c>
      <c r="AE22" s="125" t="str">
        <f>IF(1=1,IF(G22="","",UPPER(TRIM(SUBSTITUTE(SUBSTITUTE(G22&amp;"",CHAR(160)," ")," "," ")))),N("AC19"))</f>
        <v/>
      </c>
      <c r="AG22" s="5" t="s">
        <v>37</v>
      </c>
    </row>
    <row r="23" spans="1:43" ht="15.75" x14ac:dyDescent="0.25">
      <c r="A23" s="126" t="str">
        <f>IF(1=1,IF(E23="","",A9),N("A20"))</f>
        <v/>
      </c>
      <c r="B23" s="127" t="str">
        <f>IF(1=1,IF(E23="","",B9),N("B20"))</f>
        <v/>
      </c>
      <c r="C23" s="128"/>
      <c r="D23" s="129" t="str">
        <f>IF(ISBLANK(E23),"",LARGE(D9:D22,1)+1)</f>
        <v/>
      </c>
      <c r="E23" s="130"/>
      <c r="F23" s="131"/>
      <c r="G23" s="170"/>
      <c r="H23" s="105"/>
      <c r="I23" s="132" t="str">
        <f>IF(1=1,IF(E23="","",I9),N("H20"))</f>
        <v/>
      </c>
      <c r="J23" s="133" t="str">
        <f>IF(1=1,IF(E23="","",J9),N("I20"))</f>
        <v/>
      </c>
      <c r="K23" s="134" t="str">
        <f>IF(1=1,IF(E23="","",K9),N("J20"))</f>
        <v/>
      </c>
      <c r="L23" s="135" t="str">
        <f>IF(1=1,IF(OR(J23="",O23="",NOT(ISNUMBER(J23)),NOT(ISNUMBER(O23)),J23=0),"",O23/J23),N("L20"))</f>
        <v/>
      </c>
      <c r="M23" s="136" t="str">
        <f>IF(1=1,IF(OR(L23="",NOT(ISNUMBER(F23))),"",F23*L23*IFERROR(INDEX(D384:D428,MATCH(AE23,B384:B428,0)),1)),N("M13"))</f>
        <v/>
      </c>
      <c r="N23" s="137" t="str">
        <f>IF(1=1,IF(F23="","",IF(G23="","",IFERROR(INDEX(E384:E428,MATCH(AE23,B384:B428,0)),G23&amp;""))),N("N6"))</f>
        <v/>
      </c>
      <c r="O23" s="138" t="str">
        <f>IF(1=1,IF(E23="","",O9),N("K20"))</f>
        <v/>
      </c>
      <c r="P23" s="139" t="str">
        <f>IF(1=1,IF(M23="","",IF(AND(ISNUMBER(M23),M23&lt;1,N23="kg"),MAX(1,ROUND(M23*1000,0)),IF(AND(ISNUMBER(M23),M23&lt;1,N23="L"),MAX(1,ROUND(M23*100,0)),ROUND(M23,3)))),N("O20"))</f>
        <v/>
      </c>
      <c r="Q23" s="140" t="str">
        <f>IF(1=1,IF(M23="","",IF(AND(ISNUMBER(M23),M23&lt;1,N23="kg"),"g",IF(AND(ISNUMBER(M23),M23&lt;1,N23="L"),"cl",N23))),N("P20"))</f>
        <v/>
      </c>
      <c r="R23" s="115" t="str">
        <f>IF(1=1,IF(E23="","",IF(F23="","A CONTROLER",IF(NOT(ISNUMBER(F23)),"TEXTE",IF(OR(L23="",L23&lt;=0),"COMMANDE PRINCIPALE INCOMPLETE",IF(G23="","UNITE MANQUANTE",IF(COUNTIF(B384:B428,AE23)=0,"UNITE A CONTROLER","OK")))))),N("Q9"))</f>
        <v/>
      </c>
      <c r="S23" s="105"/>
      <c r="T23" s="141">
        <f t="shared" si="2"/>
        <v>0</v>
      </c>
      <c r="U23" s="133" t="str">
        <f>IF(1=1,IF(E23="","",U9),N("S20"))</f>
        <v/>
      </c>
      <c r="V23" s="133" t="str">
        <f>IF(1=1,IF(E23="","",V9),N("T20"))</f>
        <v/>
      </c>
      <c r="W23" s="135" t="str">
        <f>IF(1=1,IF(OR(U23="",V23="",NOT(ISNUMBER(U23)),NOT(ISNUMBER(V23)),U23=0),"",V23/U23),N("U20"))</f>
        <v/>
      </c>
      <c r="X23" s="136" t="str">
        <f>IF(1=1,IF(OR(W23="",NOT(ISNUMBER(F23))),"",F23*W23*IFERROR(INDEX(D384:D428,MATCH(AE23,B384:B428,0)),1)),N("V7"))</f>
        <v/>
      </c>
      <c r="Y23" s="137" t="str">
        <f>IF(1=1,IF(F23="","",IF(G23="","",IFERROR(INDEX(E384:E428,MATCH(AE23,B384:B428,0)),G23&amp;""))),N("W6"))</f>
        <v/>
      </c>
      <c r="Z23" s="142" t="str">
        <f>IF(1=1,IF(X23="","",IF(AND(ISNUMBER(X23),X23&lt;1,Y23="kg"),MAX(1,ROUND(X23*1000,0)),IF(AND(ISNUMBER(X23),X23&lt;1,Y23="L"),MAX(1,ROUND(X23*100,0)),ROUND(X23,3)))),N("X20"))</f>
        <v/>
      </c>
      <c r="AA23" s="143" t="str">
        <f>IF(1=1,IF(X23="","",IF(AND(ISNUMBER(X23),X23&lt;1,Y23="kg"),"g",IF(AND(ISNUMBER(X23),X23&lt;1,Y23="L"),"cl",Y23))),N("Y20"))</f>
        <v/>
      </c>
      <c r="AB23" s="123" t="str">
        <f>IF(1=1,IF(E23="","",IF(F23="","A CONTROLER",IF(NOT(ISNUMBER(F23)),"TEXTE",IF(OR(W23="",W23&lt;=0),"COMMANDE COUVERTS INCOMPLETE",IF(G23="","UNITE MANQUANTE",IF(COUNTIF(B384:B428,AE23)=0,"UNITE A CONTROLER","OK")))))),N("Z6"))</f>
        <v/>
      </c>
      <c r="AD23" s="144" t="str">
        <f>IF(1=1,IF(E23="","",AD9),N("AB20"))</f>
        <v/>
      </c>
      <c r="AE23" s="125" t="str">
        <f>IF(1=1,IF(G23="","",UPPER(TRIM(SUBSTITUTE(SUBSTITUTE(G23&amp;"",CHAR(160)," ")," "," ")))),N("AC20"))</f>
        <v/>
      </c>
      <c r="AG23" s="4" t="s">
        <v>38</v>
      </c>
    </row>
    <row r="24" spans="1:43" ht="15.75" x14ac:dyDescent="0.25">
      <c r="A24" s="126" t="str">
        <f>IF(1=1,IF(E24="","",A9),N("A21"))</f>
        <v/>
      </c>
      <c r="B24" s="127" t="str">
        <f>IF(1=1,IF(E24="","",B9),N("B21"))</f>
        <v/>
      </c>
      <c r="C24" s="128"/>
      <c r="D24" s="129" t="str">
        <f>IF(ISBLANK(E24),"",LARGE(D9:D23,1)+1)</f>
        <v/>
      </c>
      <c r="E24" s="130"/>
      <c r="F24" s="131"/>
      <c r="G24" s="170"/>
      <c r="H24" s="105"/>
      <c r="I24" s="132" t="str">
        <f>IF(1=1,IF(E24="","",I9),N("H21"))</f>
        <v/>
      </c>
      <c r="J24" s="133" t="str">
        <f>IF(1=1,IF(E24="","",J9),N("I21"))</f>
        <v/>
      </c>
      <c r="K24" s="134" t="str">
        <f>IF(1=1,IF(E24="","",K9),N("J21"))</f>
        <v/>
      </c>
      <c r="L24" s="135" t="str">
        <f>IF(1=1,IF(OR(J24="",O24="",NOT(ISNUMBER(J24)),NOT(ISNUMBER(O24)),J24=0),"",O24/J24),N("L21"))</f>
        <v/>
      </c>
      <c r="M24" s="136" t="str">
        <f>IF(1=1,IF(OR(L24="",NOT(ISNUMBER(F24))),"",F24*L24*IFERROR(INDEX(D384:D428,MATCH(AE24,B384:B428,0)),1)),N("M13"))</f>
        <v/>
      </c>
      <c r="N24" s="137" t="str">
        <f>IF(1=1,IF(F24="","",IF(G24="","",IFERROR(INDEX(E384:E428,MATCH(AE24,B384:B428,0)),G24&amp;""))),N("N6"))</f>
        <v/>
      </c>
      <c r="O24" s="138" t="str">
        <f>IF(1=1,IF(E24="","",O9),N("K21"))</f>
        <v/>
      </c>
      <c r="P24" s="139" t="str">
        <f>IF(1=1,IF(M24="","",IF(AND(ISNUMBER(M24),M24&lt;1,N24="kg"),MAX(1,ROUND(M24*1000,0)),IF(AND(ISNUMBER(M24),M24&lt;1,N24="L"),MAX(1,ROUND(M24*100,0)),ROUND(M24,3)))),N("O21"))</f>
        <v/>
      </c>
      <c r="Q24" s="140" t="str">
        <f>IF(1=1,IF(M24="","",IF(AND(ISNUMBER(M24),M24&lt;1,N24="kg"),"g",IF(AND(ISNUMBER(M24),M24&lt;1,N24="L"),"cl",N24))),N("P21"))</f>
        <v/>
      </c>
      <c r="R24" s="115" t="str">
        <f>IF(1=1,IF(E24="","",IF(F24="","A CONTROLER",IF(NOT(ISNUMBER(F24)),"TEXTE",IF(OR(L24="",L24&lt;=0),"COMMANDE PRINCIPALE INCOMPLETE",IF(G24="","UNITE MANQUANTE",IF(COUNTIF(B384:B428,AE24)=0,"UNITE A CONTROLER","OK")))))),N("Q9"))</f>
        <v/>
      </c>
      <c r="S24" s="105"/>
      <c r="T24" s="141">
        <f t="shared" si="2"/>
        <v>0</v>
      </c>
      <c r="U24" s="133" t="str">
        <f>IF(1=1,IF(E24="","",U9),N("S21"))</f>
        <v/>
      </c>
      <c r="V24" s="133" t="str">
        <f>IF(1=1,IF(E24="","",V9),N("T21"))</f>
        <v/>
      </c>
      <c r="W24" s="135" t="str">
        <f>IF(1=1,IF(OR(U24="",V24="",NOT(ISNUMBER(U24)),NOT(ISNUMBER(V24)),U24=0),"",V24/U24),N("U21"))</f>
        <v/>
      </c>
      <c r="X24" s="136" t="str">
        <f>IF(1=1,IF(OR(W24="",NOT(ISNUMBER(F24))),"",F24*W24*IFERROR(INDEX(D384:D428,MATCH(AE24,B384:B428,0)),1)),N("V7"))</f>
        <v/>
      </c>
      <c r="Y24" s="137" t="str">
        <f>IF(1=1,IF(F24="","",IF(G24="","",IFERROR(INDEX(E384:E428,MATCH(AE24,B384:B428,0)),G24&amp;""))),N("W6"))</f>
        <v/>
      </c>
      <c r="Z24" s="142" t="str">
        <f>IF(1=1,IF(X24="","",IF(AND(ISNUMBER(X24),X24&lt;1,Y24="kg"),MAX(1,ROUND(X24*1000,0)),IF(AND(ISNUMBER(X24),X24&lt;1,Y24="L"),MAX(1,ROUND(X24*100,0)),ROUND(X24,3)))),N("X21"))</f>
        <v/>
      </c>
      <c r="AA24" s="143" t="str">
        <f>IF(1=1,IF(X24="","",IF(AND(ISNUMBER(X24),X24&lt;1,Y24="kg"),"g",IF(AND(ISNUMBER(X24),X24&lt;1,Y24="L"),"cl",Y24))),N("Y21"))</f>
        <v/>
      </c>
      <c r="AB24" s="123" t="str">
        <f>IF(1=1,IF(E24="","",IF(F24="","A CONTROLER",IF(NOT(ISNUMBER(F24)),"TEXTE",IF(OR(W24="",W24&lt;=0),"COMMANDE COUVERTS INCOMPLETE",IF(G24="","UNITE MANQUANTE",IF(COUNTIF(B384:B428,AE24)=0,"UNITE A CONTROLER","OK")))))),N("Z6"))</f>
        <v/>
      </c>
      <c r="AD24" s="144" t="str">
        <f>IF(1=1,IF(E24="","",AD9),N("AB21"))</f>
        <v/>
      </c>
      <c r="AE24" s="125" t="str">
        <f>IF(1=1,IF(G24="","",UPPER(TRIM(SUBSTITUTE(SUBSTITUTE(G24&amp;"",CHAR(160)," ")," "," ")))),N("AC21"))</f>
        <v/>
      </c>
      <c r="AG24" s="4" t="s">
        <v>39</v>
      </c>
    </row>
    <row r="25" spans="1:43" ht="15.75" x14ac:dyDescent="0.25">
      <c r="A25" s="126" t="str">
        <f>IF(1=1,IF(E25="","",A9),N("A22"))</f>
        <v/>
      </c>
      <c r="B25" s="127" t="str">
        <f>IF(1=1,IF(E25="","",B9),N("B22"))</f>
        <v/>
      </c>
      <c r="C25" s="128"/>
      <c r="D25" s="129" t="str">
        <f>IF(ISBLANK(E25),"",LARGE(D9:D24,1)+1)</f>
        <v/>
      </c>
      <c r="E25" s="130"/>
      <c r="F25" s="131"/>
      <c r="G25" s="170"/>
      <c r="H25" s="105"/>
      <c r="I25" s="132" t="str">
        <f>IF(1=1,IF(E25="","",I9),N("H22"))</f>
        <v/>
      </c>
      <c r="J25" s="133" t="str">
        <f>IF(1=1,IF(E25="","",J9),N("I22"))</f>
        <v/>
      </c>
      <c r="K25" s="134" t="str">
        <f>IF(1=1,IF(E25="","",K9),N("J22"))</f>
        <v/>
      </c>
      <c r="L25" s="135" t="str">
        <f>IF(1=1,IF(OR(J25="",O25="",NOT(ISNUMBER(J25)),NOT(ISNUMBER(O25)),J25=0),"",O25/J25),N("L22"))</f>
        <v/>
      </c>
      <c r="M25" s="136" t="str">
        <f>IF(1=1,IF(OR(L25="",NOT(ISNUMBER(F25))),"",F25*L25*IFERROR(INDEX(D384:D428,MATCH(AE25,B384:B428,0)),1)),N("M13"))</f>
        <v/>
      </c>
      <c r="N25" s="137" t="str">
        <f>IF(1=1,IF(F25="","",IF(G25="","",IFERROR(INDEX(E384:E428,MATCH(AE25,B384:B428,0)),G25&amp;""))),N("N6"))</f>
        <v/>
      </c>
      <c r="O25" s="138" t="str">
        <f>IF(1=1,IF(E25="","",O9),N("K22"))</f>
        <v/>
      </c>
      <c r="P25" s="139" t="str">
        <f>IF(1=1,IF(M25="","",IF(AND(ISNUMBER(M25),M25&lt;1,N25="kg"),MAX(1,ROUND(M25*1000,0)),IF(AND(ISNUMBER(M25),M25&lt;1,N25="L"),MAX(1,ROUND(M25*100,0)),ROUND(M25,3)))),N("O22"))</f>
        <v/>
      </c>
      <c r="Q25" s="140" t="str">
        <f>IF(1=1,IF(M25="","",IF(AND(ISNUMBER(M25),M25&lt;1,N25="kg"),"g",IF(AND(ISNUMBER(M25),M25&lt;1,N25="L"),"cl",N25))),N("P22"))</f>
        <v/>
      </c>
      <c r="R25" s="115" t="str">
        <f>IF(1=1,IF(E25="","",IF(F25="","A CONTROLER",IF(NOT(ISNUMBER(F25)),"TEXTE",IF(OR(L25="",L25&lt;=0),"COMMANDE PRINCIPALE INCOMPLETE",IF(G25="","UNITE MANQUANTE",IF(COUNTIF(B384:B428,AE25)=0,"UNITE A CONTROLER","OK")))))),N("Q9"))</f>
        <v/>
      </c>
      <c r="S25" s="105"/>
      <c r="T25" s="141">
        <f t="shared" si="2"/>
        <v>0</v>
      </c>
      <c r="U25" s="133" t="str">
        <f>IF(1=1,IF(E25="","",U9),N("S22"))</f>
        <v/>
      </c>
      <c r="V25" s="133" t="str">
        <f>IF(1=1,IF(E25="","",V9),N("T22"))</f>
        <v/>
      </c>
      <c r="W25" s="135" t="str">
        <f>IF(1=1,IF(OR(U25="",V25="",NOT(ISNUMBER(U25)),NOT(ISNUMBER(V25)),U25=0),"",V25/U25),N("U22"))</f>
        <v/>
      </c>
      <c r="X25" s="136" t="str">
        <f>IF(1=1,IF(OR(W25="",NOT(ISNUMBER(F25))),"",F25*W25*IFERROR(INDEX(D384:D428,MATCH(AE25,B384:B428,0)),1)),N("V7"))</f>
        <v/>
      </c>
      <c r="Y25" s="137" t="str">
        <f>IF(1=1,IF(F25="","",IF(G25="","",IFERROR(INDEX(E384:E428,MATCH(AE25,B384:B428,0)),G25&amp;""))),N("W6"))</f>
        <v/>
      </c>
      <c r="Z25" s="142" t="str">
        <f>IF(1=1,IF(X25="","",IF(AND(ISNUMBER(X25),X25&lt;1,Y25="kg"),MAX(1,ROUND(X25*1000,0)),IF(AND(ISNUMBER(X25),X25&lt;1,Y25="L"),MAX(1,ROUND(X25*100,0)),ROUND(X25,3)))),N("X22"))</f>
        <v/>
      </c>
      <c r="AA25" s="143" t="str">
        <f>IF(1=1,IF(X25="","",IF(AND(ISNUMBER(X25),X25&lt;1,Y25="kg"),"g",IF(AND(ISNUMBER(X25),X25&lt;1,Y25="L"),"cl",Y25))),N("Y22"))</f>
        <v/>
      </c>
      <c r="AB25" s="123" t="str">
        <f>IF(1=1,IF(E25="","",IF(F25="","A CONTROLER",IF(NOT(ISNUMBER(F25)),"TEXTE",IF(OR(W25="",W25&lt;=0),"COMMANDE COUVERTS INCOMPLETE",IF(G25="","UNITE MANQUANTE",IF(COUNTIF(B384:B428,AE25)=0,"UNITE A CONTROLER","OK")))))),N("Z6"))</f>
        <v/>
      </c>
      <c r="AD25" s="144" t="str">
        <f>IF(1=1,IF(E25="","",AD9),N("AB22"))</f>
        <v/>
      </c>
      <c r="AE25" s="125" t="str">
        <f>IF(1=1,IF(G25="","",UPPER(TRIM(SUBSTITUTE(SUBSTITUTE(G25&amp;"",CHAR(160)," ")," "," ")))),N("AC22"))</f>
        <v/>
      </c>
      <c r="AG25" s="4" t="s">
        <v>40</v>
      </c>
    </row>
    <row r="26" spans="1:43" ht="15.75" x14ac:dyDescent="0.25">
      <c r="A26" s="126" t="str">
        <f>IF(1=1,IF(E26="","",A9),N("A23"))</f>
        <v/>
      </c>
      <c r="B26" s="127" t="str">
        <f>IF(1=1,IF(E26="","",B9),N("B23"))</f>
        <v/>
      </c>
      <c r="C26" s="128"/>
      <c r="D26" s="129" t="str">
        <f>IF(ISBLANK(E26),"",LARGE(D9:D25,1)+1)</f>
        <v/>
      </c>
      <c r="E26" s="130"/>
      <c r="F26" s="131"/>
      <c r="G26" s="170"/>
      <c r="H26" s="105"/>
      <c r="I26" s="132" t="str">
        <f>IF(1=1,IF(E26="","",I9),N("H23"))</f>
        <v/>
      </c>
      <c r="J26" s="133" t="str">
        <f>IF(1=1,IF(E26="","",J9),N("I23"))</f>
        <v/>
      </c>
      <c r="K26" s="134" t="str">
        <f>IF(1=1,IF(E26="","",K9),N("J23"))</f>
        <v/>
      </c>
      <c r="L26" s="135" t="str">
        <f>IF(1=1,IF(OR(J26="",O26="",NOT(ISNUMBER(J26)),NOT(ISNUMBER(O26)),J26=0),"",O26/J26),N("L23"))</f>
        <v/>
      </c>
      <c r="M26" s="136" t="str">
        <f>IF(1=1,IF(OR(L26="",NOT(ISNUMBER(F26))),"",F26*L26*IFERROR(INDEX(D384:D428,MATCH(AE26,B384:B428,0)),1)),N("M13"))</f>
        <v/>
      </c>
      <c r="N26" s="137" t="str">
        <f>IF(1=1,IF(F26="","",IF(G26="","",IFERROR(INDEX(E384:E428,MATCH(AE26,B384:B428,0)),G26&amp;""))),N("N6"))</f>
        <v/>
      </c>
      <c r="O26" s="138" t="str">
        <f>IF(1=1,IF(E26="","",O9),N("K23"))</f>
        <v/>
      </c>
      <c r="P26" s="139" t="str">
        <f>IF(1=1,IF(M26="","",IF(AND(ISNUMBER(M26),M26&lt;1,N26="kg"),MAX(1,ROUND(M26*1000,0)),IF(AND(ISNUMBER(M26),M26&lt;1,N26="L"),MAX(1,ROUND(M26*100,0)),ROUND(M26,3)))),N("O23"))</f>
        <v/>
      </c>
      <c r="Q26" s="140" t="str">
        <f>IF(1=1,IF(M26="","",IF(AND(ISNUMBER(M26),M26&lt;1,N26="kg"),"g",IF(AND(ISNUMBER(M26),M26&lt;1,N26="L"),"cl",N26))),N("P23"))</f>
        <v/>
      </c>
      <c r="R26" s="115" t="str">
        <f>IF(1=1,IF(E26="","",IF(F26="","A CONTROLER",IF(NOT(ISNUMBER(F26)),"TEXTE",IF(OR(L26="",L26&lt;=0),"COMMANDE PRINCIPALE INCOMPLETE",IF(G26="","UNITE MANQUANTE",IF(COUNTIF(B384:B428,AE26)=0,"UNITE A CONTROLER","OK")))))),N("Q9"))</f>
        <v/>
      </c>
      <c r="S26" s="105"/>
      <c r="T26" s="141">
        <f t="shared" si="2"/>
        <v>0</v>
      </c>
      <c r="U26" s="133" t="str">
        <f>IF(1=1,IF(E26="","",U9),N("S23"))</f>
        <v/>
      </c>
      <c r="V26" s="133" t="str">
        <f>IF(1=1,IF(E26="","",V9),N("T23"))</f>
        <v/>
      </c>
      <c r="W26" s="135" t="str">
        <f>IF(1=1,IF(OR(U26="",V26="",NOT(ISNUMBER(U26)),NOT(ISNUMBER(V26)),U26=0),"",V26/U26),N("U23"))</f>
        <v/>
      </c>
      <c r="X26" s="136" t="str">
        <f>IF(1=1,IF(OR(W26="",NOT(ISNUMBER(F26))),"",F26*W26*IFERROR(INDEX(D384:D428,MATCH(AE26,B384:B428,0)),1)),N("V7"))</f>
        <v/>
      </c>
      <c r="Y26" s="137" t="str">
        <f>IF(1=1,IF(F26="","",IF(G26="","",IFERROR(INDEX(E384:E428,MATCH(AE26,B384:B428,0)),G26&amp;""))),N("W6"))</f>
        <v/>
      </c>
      <c r="Z26" s="142" t="str">
        <f>IF(1=1,IF(X26="","",IF(AND(ISNUMBER(X26),X26&lt;1,Y26="kg"),MAX(1,ROUND(X26*1000,0)),IF(AND(ISNUMBER(X26),X26&lt;1,Y26="L"),MAX(1,ROUND(X26*100,0)),ROUND(X26,3)))),N("X23"))</f>
        <v/>
      </c>
      <c r="AA26" s="143" t="str">
        <f>IF(1=1,IF(X26="","",IF(AND(ISNUMBER(X26),X26&lt;1,Y26="kg"),"g",IF(AND(ISNUMBER(X26),X26&lt;1,Y26="L"),"cl",Y26))),N("Y23"))</f>
        <v/>
      </c>
      <c r="AB26" s="123" t="str">
        <f>IF(1=1,IF(E26="","",IF(F26="","A CONTROLER",IF(NOT(ISNUMBER(F26)),"TEXTE",IF(OR(W26="",W26&lt;=0),"COMMANDE COUVERTS INCOMPLETE",IF(G26="","UNITE MANQUANTE",IF(COUNTIF(B384:B428,AE26)=0,"UNITE A CONTROLER","OK")))))),N("Z6"))</f>
        <v/>
      </c>
      <c r="AD26" s="144" t="str">
        <f>IF(1=1,IF(E26="","",AD9),N("AB23"))</f>
        <v/>
      </c>
      <c r="AE26" s="125" t="str">
        <f>IF(1=1,IF(G26="","",UPPER(TRIM(SUBSTITUTE(SUBSTITUTE(G26&amp;"",CHAR(160)," ")," "," ")))),N("AC23"))</f>
        <v/>
      </c>
      <c r="AG26" s="4" t="s">
        <v>41</v>
      </c>
    </row>
    <row r="27" spans="1:43" ht="15.75" x14ac:dyDescent="0.25">
      <c r="A27" s="126" t="str">
        <f>IF(1=1,IF(E27="","",A9),N("A24"))</f>
        <v/>
      </c>
      <c r="B27" s="127" t="str">
        <f>IF(1=1,IF(E27="","",B9),N("B24"))</f>
        <v/>
      </c>
      <c r="C27" s="128"/>
      <c r="D27" s="129" t="str">
        <f>IF(ISBLANK(E27),"",LARGE(D9:D26,1)+1)</f>
        <v/>
      </c>
      <c r="E27" s="130"/>
      <c r="F27" s="131"/>
      <c r="G27" s="170"/>
      <c r="H27" s="105"/>
      <c r="I27" s="132" t="str">
        <f>IF(1=1,IF(E27="","",I9),N("H24"))</f>
        <v/>
      </c>
      <c r="J27" s="133" t="str">
        <f>IF(1=1,IF(E27="","",J9),N("I24"))</f>
        <v/>
      </c>
      <c r="K27" s="134" t="str">
        <f>IF(1=1,IF(E27="","",K9),N("J24"))</f>
        <v/>
      </c>
      <c r="L27" s="135" t="str">
        <f>IF(1=1,IF(OR(J27="",O27="",NOT(ISNUMBER(J27)),NOT(ISNUMBER(O27)),J27=0),"",O27/J27),N("L24"))</f>
        <v/>
      </c>
      <c r="M27" s="136" t="str">
        <f>IF(1=1,IF(OR(L27="",NOT(ISNUMBER(F27))),"",F27*L27*IFERROR(INDEX(D384:D428,MATCH(AE27,B384:B428,0)),1)),N("M13"))</f>
        <v/>
      </c>
      <c r="N27" s="137" t="str">
        <f>IF(1=1,IF(F27="","",IF(G27="","",IFERROR(INDEX(E384:E428,MATCH(AE27,B384:B428,0)),G27&amp;""))),N("N6"))</f>
        <v/>
      </c>
      <c r="O27" s="138" t="str">
        <f>IF(1=1,IF(E27="","",O9),N("K24"))</f>
        <v/>
      </c>
      <c r="P27" s="139" t="str">
        <f>IF(1=1,IF(M27="","",IF(AND(ISNUMBER(M27),M27&lt;1,N27="kg"),MAX(1,ROUND(M27*1000,0)),IF(AND(ISNUMBER(M27),M27&lt;1,N27="L"),MAX(1,ROUND(M27*100,0)),ROUND(M27,3)))),N("O24"))</f>
        <v/>
      </c>
      <c r="Q27" s="140" t="str">
        <f>IF(1=1,IF(M27="","",IF(AND(ISNUMBER(M27),M27&lt;1,N27="kg"),"g",IF(AND(ISNUMBER(M27),M27&lt;1,N27="L"),"cl",N27))),N("P24"))</f>
        <v/>
      </c>
      <c r="R27" s="115" t="str">
        <f>IF(1=1,IF(E27="","",IF(F27="","A CONTROLER",IF(NOT(ISNUMBER(F27)),"TEXTE",IF(OR(L27="",L27&lt;=0),"COMMANDE PRINCIPALE INCOMPLETE",IF(G27="","UNITE MANQUANTE",IF(COUNTIF(B384:B428,AE27)=0,"UNITE A CONTROLER","OK")))))),N("Q9"))</f>
        <v/>
      </c>
      <c r="S27" s="105"/>
      <c r="T27" s="141">
        <f t="shared" si="2"/>
        <v>0</v>
      </c>
      <c r="U27" s="133" t="str">
        <f>IF(1=1,IF(E27="","",U9),N("S24"))</f>
        <v/>
      </c>
      <c r="V27" s="133" t="str">
        <f>IF(1=1,IF(E27="","",V9),N("T24"))</f>
        <v/>
      </c>
      <c r="W27" s="135" t="str">
        <f>IF(1=1,IF(OR(U27="",V27="",NOT(ISNUMBER(U27)),NOT(ISNUMBER(V27)),U27=0),"",V27/U27),N("U24"))</f>
        <v/>
      </c>
      <c r="X27" s="136" t="str">
        <f>IF(1=1,IF(OR(W27="",NOT(ISNUMBER(F27))),"",F27*W27*IFERROR(INDEX(D384:D428,MATCH(AE27,B384:B428,0)),1)),N("V7"))</f>
        <v/>
      </c>
      <c r="Y27" s="137" t="str">
        <f>IF(1=1,IF(F27="","",IF(G27="","",IFERROR(INDEX(E384:E428,MATCH(AE27,B384:B428,0)),G27&amp;""))),N("W6"))</f>
        <v/>
      </c>
      <c r="Z27" s="142" t="str">
        <f>IF(1=1,IF(X27="","",IF(AND(ISNUMBER(X27),X27&lt;1,Y27="kg"),MAX(1,ROUND(X27*1000,0)),IF(AND(ISNUMBER(X27),X27&lt;1,Y27="L"),MAX(1,ROUND(X27*100,0)),ROUND(X27,3)))),N("X24"))</f>
        <v/>
      </c>
      <c r="AA27" s="143" t="str">
        <f>IF(1=1,IF(X27="","",IF(AND(ISNUMBER(X27),X27&lt;1,Y27="kg"),"g",IF(AND(ISNUMBER(X27),X27&lt;1,Y27="L"),"cl",Y27))),N("Y24"))</f>
        <v/>
      </c>
      <c r="AB27" s="123" t="str">
        <f>IF(1=1,IF(E27="","",IF(F27="","A CONTROLER",IF(NOT(ISNUMBER(F27)),"TEXTE",IF(OR(W27="",W27&lt;=0),"COMMANDE COUVERTS INCOMPLETE",IF(G27="","UNITE MANQUANTE",IF(COUNTIF(B384:B428,AE27)=0,"UNITE A CONTROLER","OK")))))),N("Z6"))</f>
        <v/>
      </c>
      <c r="AD27" s="144" t="str">
        <f>IF(1=1,IF(E27="","",AD9),N("AB24"))</f>
        <v/>
      </c>
      <c r="AE27" s="125" t="str">
        <f>IF(1=1,IF(G27="","",UPPER(TRIM(SUBSTITUTE(SUBSTITUTE(G27&amp;"",CHAR(160)," ")," "," ")))),N("AC24"))</f>
        <v/>
      </c>
      <c r="AG27" s="5" t="s">
        <v>42</v>
      </c>
    </row>
    <row r="28" spans="1:43" ht="15.75" x14ac:dyDescent="0.25">
      <c r="A28" s="126" t="str">
        <f>IF(1=1,IF(E28="","",A9),N("A25"))</f>
        <v/>
      </c>
      <c r="B28" s="127" t="str">
        <f>IF(1=1,IF(E28="","",B9),N("B25"))</f>
        <v/>
      </c>
      <c r="C28" s="128"/>
      <c r="D28" s="129" t="str">
        <f>IF(ISBLANK(E28),"",LARGE(D9:D27,1)+1)</f>
        <v/>
      </c>
      <c r="E28" s="130"/>
      <c r="F28" s="131"/>
      <c r="G28" s="170"/>
      <c r="H28" s="105"/>
      <c r="I28" s="132" t="str">
        <f>IF(1=1,IF(E28="","",I9),N("H25"))</f>
        <v/>
      </c>
      <c r="J28" s="133" t="str">
        <f>IF(1=1,IF(E28="","",J9),N("I25"))</f>
        <v/>
      </c>
      <c r="K28" s="134" t="str">
        <f>IF(1=1,IF(E28="","",K9),N("J25"))</f>
        <v/>
      </c>
      <c r="L28" s="135" t="str">
        <f>IF(1=1,IF(OR(J28="",O28="",NOT(ISNUMBER(J28)),NOT(ISNUMBER(O28)),J28=0),"",O28/J28),N("L25"))</f>
        <v/>
      </c>
      <c r="M28" s="136" t="str">
        <f>IF(1=1,IF(OR(L28="",NOT(ISNUMBER(F28))),"",F28*L28*IFERROR(INDEX(D384:D428,MATCH(AE28,B384:B428,0)),1)),N("M13"))</f>
        <v/>
      </c>
      <c r="N28" s="137" t="str">
        <f>IF(1=1,IF(F28="","",IF(G28="","",IFERROR(INDEX(E384:E428,MATCH(AE28,B384:B428,0)),G28&amp;""))),N("N6"))</f>
        <v/>
      </c>
      <c r="O28" s="138" t="str">
        <f>IF(1=1,IF(E28="","",O9),N("K25"))</f>
        <v/>
      </c>
      <c r="P28" s="139" t="str">
        <f>IF(1=1,IF(M28="","",IF(AND(ISNUMBER(M28),M28&lt;1,N28="kg"),MAX(1,ROUND(M28*1000,0)),IF(AND(ISNUMBER(M28),M28&lt;1,N28="L"),MAX(1,ROUND(M28*100,0)),ROUND(M28,3)))),N("O25"))</f>
        <v/>
      </c>
      <c r="Q28" s="140" t="str">
        <f>IF(1=1,IF(M28="","",IF(AND(ISNUMBER(M28),M28&lt;1,N28="kg"),"g",IF(AND(ISNUMBER(M28),M28&lt;1,N28="L"),"cl",N28))),N("P25"))</f>
        <v/>
      </c>
      <c r="R28" s="115" t="str">
        <f>IF(1=1,IF(E28="","",IF(F28="","A CONTROLER",IF(NOT(ISNUMBER(F28)),"TEXTE",IF(OR(L28="",L28&lt;=0),"COMMANDE PRINCIPALE INCOMPLETE",IF(G28="","UNITE MANQUANTE",IF(COUNTIF(B384:B428,AE28)=0,"UNITE A CONTROLER","OK")))))),N("Q9"))</f>
        <v/>
      </c>
      <c r="S28" s="105"/>
      <c r="T28" s="141">
        <f t="shared" si="2"/>
        <v>0</v>
      </c>
      <c r="U28" s="133" t="str">
        <f>IF(1=1,IF(E28="","",U9),N("S25"))</f>
        <v/>
      </c>
      <c r="V28" s="133" t="str">
        <f>IF(1=1,IF(E28="","",V9),N("T25"))</f>
        <v/>
      </c>
      <c r="W28" s="135" t="str">
        <f>IF(1=1,IF(OR(U28="",V28="",NOT(ISNUMBER(U28)),NOT(ISNUMBER(V28)),U28=0),"",V28/U28),N("U25"))</f>
        <v/>
      </c>
      <c r="X28" s="136" t="str">
        <f>IF(1=1,IF(OR(W28="",NOT(ISNUMBER(F28))),"",F28*W28*IFERROR(INDEX(D384:D428,MATCH(AE28,B384:B428,0)),1)),N("V7"))</f>
        <v/>
      </c>
      <c r="Y28" s="137" t="str">
        <f>IF(1=1,IF(F28="","",IF(G28="","",IFERROR(INDEX(E384:E428,MATCH(AE28,B384:B428,0)),G28&amp;""))),N("W6"))</f>
        <v/>
      </c>
      <c r="Z28" s="142" t="str">
        <f>IF(1=1,IF(X28="","",IF(AND(ISNUMBER(X28),X28&lt;1,Y28="kg"),MAX(1,ROUND(X28*1000,0)),IF(AND(ISNUMBER(X28),X28&lt;1,Y28="L"),MAX(1,ROUND(X28*100,0)),ROUND(X28,3)))),N("X25"))</f>
        <v/>
      </c>
      <c r="AA28" s="143" t="str">
        <f>IF(1=1,IF(X28="","",IF(AND(ISNUMBER(X28),X28&lt;1,Y28="kg"),"g",IF(AND(ISNUMBER(X28),X28&lt;1,Y28="L"),"cl",Y28))),N("Y25"))</f>
        <v/>
      </c>
      <c r="AB28" s="123" t="str">
        <f>IF(1=1,IF(E28="","",IF(F28="","A CONTROLER",IF(NOT(ISNUMBER(F28)),"TEXTE",IF(OR(W28="",W28&lt;=0),"COMMANDE COUVERTS INCOMPLETE",IF(G28="","UNITE MANQUANTE",IF(COUNTIF(B384:B428,AE28)=0,"UNITE A CONTROLER","OK")))))),N("Z6"))</f>
        <v/>
      </c>
      <c r="AD28" s="144" t="str">
        <f>IF(1=1,IF(E28="","",AD9),N("AB25"))</f>
        <v/>
      </c>
      <c r="AE28" s="125" t="str">
        <f>IF(1=1,IF(G28="","",UPPER(TRIM(SUBSTITUTE(SUBSTITUTE(G28&amp;"",CHAR(160)," ")," "," ")))),N("AC25"))</f>
        <v/>
      </c>
      <c r="AG28" s="5" t="s">
        <v>43</v>
      </c>
    </row>
    <row r="29" spans="1:43" ht="15.75" x14ac:dyDescent="0.25">
      <c r="A29" s="126" t="str">
        <f>IF(1=1,IF(E29="","",A9),N("A26"))</f>
        <v/>
      </c>
      <c r="B29" s="127" t="str">
        <f>IF(1=1,IF(E29="","",B9),N("B26"))</f>
        <v/>
      </c>
      <c r="C29" s="128"/>
      <c r="D29" s="129" t="str">
        <f>IF(ISBLANK(E29),"",LARGE(D9:D28,1)+1)</f>
        <v/>
      </c>
      <c r="E29" s="130"/>
      <c r="F29" s="131"/>
      <c r="G29" s="170"/>
      <c r="H29" s="105"/>
      <c r="I29" s="132" t="str">
        <f>IF(1=1,IF(E29="","",I9),N("H26"))</f>
        <v/>
      </c>
      <c r="J29" s="133" t="str">
        <f>IF(1=1,IF(E29="","",J9),N("I26"))</f>
        <v/>
      </c>
      <c r="K29" s="134" t="str">
        <f>IF(1=1,IF(E29="","",K9),N("J26"))</f>
        <v/>
      </c>
      <c r="L29" s="135" t="str">
        <f>IF(1=1,IF(OR(J29="",O29="",NOT(ISNUMBER(J29)),NOT(ISNUMBER(O29)),J29=0),"",O29/J29),N("L26"))</f>
        <v/>
      </c>
      <c r="M29" s="136" t="str">
        <f>IF(1=1,IF(OR(L29="",NOT(ISNUMBER(F29))),"",F29*L29*IFERROR(INDEX(D384:D428,MATCH(AE29,B384:B428,0)),1)),N("M13"))</f>
        <v/>
      </c>
      <c r="N29" s="137" t="str">
        <f>IF(1=1,IF(F29="","",IF(G29="","",IFERROR(INDEX(E384:E428,MATCH(AE29,B384:B428,0)),G29&amp;""))),N("N6"))</f>
        <v/>
      </c>
      <c r="O29" s="138" t="str">
        <f>IF(1=1,IF(E29="","",O9),N("K26"))</f>
        <v/>
      </c>
      <c r="P29" s="139" t="str">
        <f>IF(1=1,IF(M29="","",IF(AND(ISNUMBER(M29),M29&lt;1,N29="kg"),MAX(1,ROUND(M29*1000,0)),IF(AND(ISNUMBER(M29),M29&lt;1,N29="L"),MAX(1,ROUND(M29*100,0)),ROUND(M29,3)))),N("O26"))</f>
        <v/>
      </c>
      <c r="Q29" s="140" t="str">
        <f>IF(1=1,IF(M29="","",IF(AND(ISNUMBER(M29),M29&lt;1,N29="kg"),"g",IF(AND(ISNUMBER(M29),M29&lt;1,N29="L"),"cl",N29))),N("P26"))</f>
        <v/>
      </c>
      <c r="R29" s="115" t="str">
        <f>IF(1=1,IF(E29="","",IF(F29="","A CONTROLER",IF(NOT(ISNUMBER(F29)),"TEXTE",IF(OR(L29="",L29&lt;=0),"COMMANDE PRINCIPALE INCOMPLETE",IF(G29="","UNITE MANQUANTE",IF(COUNTIF(B384:B428,AE29)=0,"UNITE A CONTROLER","OK")))))),N("Q9"))</f>
        <v/>
      </c>
      <c r="S29" s="105"/>
      <c r="T29" s="141">
        <f t="shared" si="2"/>
        <v>0</v>
      </c>
      <c r="U29" s="133" t="str">
        <f>IF(1=1,IF(E29="","",U9),N("S26"))</f>
        <v/>
      </c>
      <c r="V29" s="133" t="str">
        <f>IF(1=1,IF(E29="","",V9),N("T26"))</f>
        <v/>
      </c>
      <c r="W29" s="135" t="str">
        <f>IF(1=1,IF(OR(U29="",V29="",NOT(ISNUMBER(U29)),NOT(ISNUMBER(V29)),U29=0),"",V29/U29),N("U26"))</f>
        <v/>
      </c>
      <c r="X29" s="136" t="str">
        <f>IF(1=1,IF(OR(W29="",NOT(ISNUMBER(F29))),"",F29*W29*IFERROR(INDEX(D384:D428,MATCH(AE29,B384:B428,0)),1)),N("V7"))</f>
        <v/>
      </c>
      <c r="Y29" s="137" t="str">
        <f>IF(1=1,IF(F29="","",IF(G29="","",IFERROR(INDEX(E384:E428,MATCH(AE29,B384:B428,0)),G29&amp;""))),N("W6"))</f>
        <v/>
      </c>
      <c r="Z29" s="142" t="str">
        <f>IF(1=1,IF(X29="","",IF(AND(ISNUMBER(X29),X29&lt;1,Y29="kg"),MAX(1,ROUND(X29*1000,0)),IF(AND(ISNUMBER(X29),X29&lt;1,Y29="L"),MAX(1,ROUND(X29*100,0)),ROUND(X29,3)))),N("X26"))</f>
        <v/>
      </c>
      <c r="AA29" s="143" t="str">
        <f>IF(1=1,IF(X29="","",IF(AND(ISNUMBER(X29),X29&lt;1,Y29="kg"),"g",IF(AND(ISNUMBER(X29),X29&lt;1,Y29="L"),"cl",Y29))),N("Y26"))</f>
        <v/>
      </c>
      <c r="AB29" s="123" t="str">
        <f>IF(1=1,IF(E29="","",IF(F29="","A CONTROLER",IF(NOT(ISNUMBER(F29)),"TEXTE",IF(OR(W29="",W29&lt;=0),"COMMANDE COUVERTS INCOMPLETE",IF(G29="","UNITE MANQUANTE",IF(COUNTIF(B384:B428,AE29)=0,"UNITE A CONTROLER","OK")))))),N("Z6"))</f>
        <v/>
      </c>
      <c r="AD29" s="144" t="str">
        <f>IF(1=1,IF(E29="","",AD9),N("AB26"))</f>
        <v/>
      </c>
      <c r="AE29" s="125" t="str">
        <f>IF(1=1,IF(G29="","",UPPER(TRIM(SUBSTITUTE(SUBSTITUTE(G29&amp;"",CHAR(160)," ")," "," ")))),N("AC26"))</f>
        <v/>
      </c>
      <c r="AG29" s="5" t="s">
        <v>44</v>
      </c>
    </row>
    <row r="30" spans="1:43" ht="15.75" x14ac:dyDescent="0.25">
      <c r="A30" s="126" t="str">
        <f>IF(1=1,IF(E30="","",A9),N("A27"))</f>
        <v/>
      </c>
      <c r="B30" s="127" t="str">
        <f>IF(1=1,IF(E30="","",B9),N("B27"))</f>
        <v/>
      </c>
      <c r="C30" s="128"/>
      <c r="D30" s="129" t="str">
        <f>IF(ISBLANK(E30),"",LARGE(D9:D29,1)+1)</f>
        <v/>
      </c>
      <c r="E30" s="130"/>
      <c r="F30" s="131"/>
      <c r="G30" s="170"/>
      <c r="H30" s="105"/>
      <c r="I30" s="132" t="str">
        <f>IF(1=1,IF(E30="","",I9),N("H27"))</f>
        <v/>
      </c>
      <c r="J30" s="133" t="str">
        <f>IF(1=1,IF(E30="","",J9),N("I27"))</f>
        <v/>
      </c>
      <c r="K30" s="134" t="str">
        <f>IF(1=1,IF(E30="","",K9),N("J27"))</f>
        <v/>
      </c>
      <c r="L30" s="135" t="str">
        <f>IF(1=1,IF(OR(J30="",O30="",NOT(ISNUMBER(J30)),NOT(ISNUMBER(O30)),J30=0),"",O30/J30),N("L27"))</f>
        <v/>
      </c>
      <c r="M30" s="136" t="str">
        <f>IF(1=1,IF(OR(L30="",NOT(ISNUMBER(F30))),"",F30*L30*IFERROR(INDEX(D384:D428,MATCH(AE30,B384:B428,0)),1)),N("M13"))</f>
        <v/>
      </c>
      <c r="N30" s="137" t="str">
        <f>IF(1=1,IF(F30="","",IF(G30="","",IFERROR(INDEX(E384:E428,MATCH(AE30,B384:B428,0)),G30&amp;""))),N("N6"))</f>
        <v/>
      </c>
      <c r="O30" s="138" t="str">
        <f>IF(1=1,IF(E30="","",O9),N("K27"))</f>
        <v/>
      </c>
      <c r="P30" s="139" t="str">
        <f>IF(1=1,IF(M30="","",IF(AND(ISNUMBER(M30),M30&lt;1,N30="kg"),MAX(1,ROUND(M30*1000,0)),IF(AND(ISNUMBER(M30),M30&lt;1,N30="L"),MAX(1,ROUND(M30*100,0)),ROUND(M30,3)))),N("O27"))</f>
        <v/>
      </c>
      <c r="Q30" s="140" t="str">
        <f>IF(1=1,IF(M30="","",IF(AND(ISNUMBER(M30),M30&lt;1,N30="kg"),"g",IF(AND(ISNUMBER(M30),M30&lt;1,N30="L"),"cl",N30))),N("P27"))</f>
        <v/>
      </c>
      <c r="R30" s="115" t="str">
        <f>IF(1=1,IF(E30="","",IF(F30="","A CONTROLER",IF(NOT(ISNUMBER(F30)),"TEXTE",IF(OR(L30="",L30&lt;=0),"COMMANDE PRINCIPALE INCOMPLETE",IF(G30="","UNITE MANQUANTE",IF(COUNTIF(B384:B428,AE30)=0,"UNITE A CONTROLER","OK")))))),N("Q9"))</f>
        <v/>
      </c>
      <c r="S30" s="105"/>
      <c r="T30" s="141">
        <f t="shared" si="2"/>
        <v>0</v>
      </c>
      <c r="U30" s="133" t="str">
        <f>IF(1=1,IF(E30="","",U9),N("S27"))</f>
        <v/>
      </c>
      <c r="V30" s="133" t="str">
        <f>IF(1=1,IF(E30="","",V9),N("T27"))</f>
        <v/>
      </c>
      <c r="W30" s="135" t="str">
        <f>IF(1=1,IF(OR(U30="",V30="",NOT(ISNUMBER(U30)),NOT(ISNUMBER(V30)),U30=0),"",V30/U30),N("U27"))</f>
        <v/>
      </c>
      <c r="X30" s="136" t="str">
        <f>IF(1=1,IF(OR(W30="",NOT(ISNUMBER(F30))),"",F30*W30*IFERROR(INDEX(D384:D428,MATCH(AE30,B384:B428,0)),1)),N("V7"))</f>
        <v/>
      </c>
      <c r="Y30" s="137" t="str">
        <f>IF(1=1,IF(F30="","",IF(G30="","",IFERROR(INDEX(E384:E428,MATCH(AE30,B384:B428,0)),G30&amp;""))),N("W6"))</f>
        <v/>
      </c>
      <c r="Z30" s="142" t="str">
        <f>IF(1=1,IF(X30="","",IF(AND(ISNUMBER(X30),X30&lt;1,Y30="kg"),MAX(1,ROUND(X30*1000,0)),IF(AND(ISNUMBER(X30),X30&lt;1,Y30="L"),MAX(1,ROUND(X30*100,0)),ROUND(X30,3)))),N("X27"))</f>
        <v/>
      </c>
      <c r="AA30" s="143" t="str">
        <f>IF(1=1,IF(X30="","",IF(AND(ISNUMBER(X30),X30&lt;1,Y30="kg"),"g",IF(AND(ISNUMBER(X30),X30&lt;1,Y30="L"),"cl",Y30))),N("Y27"))</f>
        <v/>
      </c>
      <c r="AB30" s="123" t="str">
        <f>IF(1=1,IF(E30="","",IF(F30="","A CONTROLER",IF(NOT(ISNUMBER(F30)),"TEXTE",IF(OR(W30="",W30&lt;=0),"COMMANDE COUVERTS INCOMPLETE",IF(G30="","UNITE MANQUANTE",IF(COUNTIF(B384:B428,AE30)=0,"UNITE A CONTROLER","OK")))))),N("Z6"))</f>
        <v/>
      </c>
      <c r="AD30" s="144" t="str">
        <f>IF(1=1,IF(E30="","",AD9),N("AB27"))</f>
        <v/>
      </c>
      <c r="AE30" s="125" t="str">
        <f>IF(1=1,IF(G30="","",UPPER(TRIM(SUBSTITUTE(SUBSTITUTE(G30&amp;"",CHAR(160)," ")," "," ")))),N("AC27"))</f>
        <v/>
      </c>
      <c r="AG30" s="5" t="s">
        <v>45</v>
      </c>
    </row>
    <row r="31" spans="1:43" ht="15.75" x14ac:dyDescent="0.25">
      <c r="A31" s="126" t="str">
        <f>IF(1=1,IF(E31="","",A9),N("A28"))</f>
        <v/>
      </c>
      <c r="B31" s="127" t="str">
        <f>IF(1=1,IF(E31="","",B9),N("B28"))</f>
        <v/>
      </c>
      <c r="C31" s="128"/>
      <c r="D31" s="129" t="str">
        <f>IF(ISBLANK(E31),"",LARGE(D9:D30,1)+1)</f>
        <v/>
      </c>
      <c r="E31" s="130"/>
      <c r="F31" s="131"/>
      <c r="G31" s="170"/>
      <c r="H31" s="105"/>
      <c r="I31" s="132" t="str">
        <f>IF(1=1,IF(E31="","",I9),N("H28"))</f>
        <v/>
      </c>
      <c r="J31" s="133" t="str">
        <f>IF(1=1,IF(E31="","",J9),N("I28"))</f>
        <v/>
      </c>
      <c r="K31" s="134" t="str">
        <f>IF(1=1,IF(E31="","",K9),N("J28"))</f>
        <v/>
      </c>
      <c r="L31" s="135" t="str">
        <f>IF(1=1,IF(OR(J31="",O31="",NOT(ISNUMBER(J31)),NOT(ISNUMBER(O31)),J31=0),"",O31/J31),N("L28"))</f>
        <v/>
      </c>
      <c r="M31" s="136" t="str">
        <f>IF(1=1,IF(OR(L31="",NOT(ISNUMBER(F31))),"",F31*L31*IFERROR(INDEX(D384:D428,MATCH(AE31,B384:B428,0)),1)),N("M13"))</f>
        <v/>
      </c>
      <c r="N31" s="137" t="str">
        <f>IF(1=1,IF(F31="","",IF(G31="","",IFERROR(INDEX(E384:E428,MATCH(AE31,B384:B428,0)),G31&amp;""))),N("N6"))</f>
        <v/>
      </c>
      <c r="O31" s="138" t="str">
        <f>IF(1=1,IF(E31="","",O9),N("K28"))</f>
        <v/>
      </c>
      <c r="P31" s="139" t="str">
        <f>IF(1=1,IF(M31="","",IF(AND(ISNUMBER(M31),M31&lt;1,N31="kg"),MAX(1,ROUND(M31*1000,0)),IF(AND(ISNUMBER(M31),M31&lt;1,N31="L"),MAX(1,ROUND(M31*100,0)),ROUND(M31,3)))),N("O28"))</f>
        <v/>
      </c>
      <c r="Q31" s="140" t="str">
        <f>IF(1=1,IF(M31="","",IF(AND(ISNUMBER(M31),M31&lt;1,N31="kg"),"g",IF(AND(ISNUMBER(M31),M31&lt;1,N31="L"),"cl",N31))),N("P28"))</f>
        <v/>
      </c>
      <c r="R31" s="115" t="str">
        <f>IF(1=1,IF(E31="","",IF(F31="","A CONTROLER",IF(NOT(ISNUMBER(F31)),"TEXTE",IF(OR(L31="",L31&lt;=0),"COMMANDE PRINCIPALE INCOMPLETE",IF(G31="","UNITE MANQUANTE",IF(COUNTIF(B384:B428,AE31)=0,"UNITE A CONTROLER","OK")))))),N("Q9"))</f>
        <v/>
      </c>
      <c r="S31" s="105"/>
      <c r="T31" s="141">
        <f t="shared" si="2"/>
        <v>0</v>
      </c>
      <c r="U31" s="133" t="str">
        <f>IF(1=1,IF(E31="","",U9),N("S28"))</f>
        <v/>
      </c>
      <c r="V31" s="133" t="str">
        <f>IF(1=1,IF(E31="","",V9),N("T28"))</f>
        <v/>
      </c>
      <c r="W31" s="135" t="str">
        <f>IF(1=1,IF(OR(U31="",V31="",NOT(ISNUMBER(U31)),NOT(ISNUMBER(V31)),U31=0),"",V31/U31),N("U28"))</f>
        <v/>
      </c>
      <c r="X31" s="136" t="str">
        <f>IF(1=1,IF(OR(W31="",NOT(ISNUMBER(F31))),"",F31*W31*IFERROR(INDEX(D384:D428,MATCH(AE31,B384:B428,0)),1)),N("V7"))</f>
        <v/>
      </c>
      <c r="Y31" s="137" t="str">
        <f>IF(1=1,IF(F31="","",IF(G31="","",IFERROR(INDEX(E384:E428,MATCH(AE31,B384:B428,0)),G31&amp;""))),N("W6"))</f>
        <v/>
      </c>
      <c r="Z31" s="142" t="str">
        <f>IF(1=1,IF(X31="","",IF(AND(ISNUMBER(X31),X31&lt;1,Y31="kg"),MAX(1,ROUND(X31*1000,0)),IF(AND(ISNUMBER(X31),X31&lt;1,Y31="L"),MAX(1,ROUND(X31*100,0)),ROUND(X31,3)))),N("X28"))</f>
        <v/>
      </c>
      <c r="AA31" s="143" t="str">
        <f>IF(1=1,IF(X31="","",IF(AND(ISNUMBER(X31),X31&lt;1,Y31="kg"),"g",IF(AND(ISNUMBER(X31),X31&lt;1,Y31="L"),"cl",Y31))),N("Y28"))</f>
        <v/>
      </c>
      <c r="AB31" s="123" t="str">
        <f>IF(1=1,IF(E31="","",IF(F31="","A CONTROLER",IF(NOT(ISNUMBER(F31)),"TEXTE",IF(OR(W31="",W31&lt;=0),"COMMANDE COUVERTS INCOMPLETE",IF(G31="","UNITE MANQUANTE",IF(COUNTIF(B384:B428,AE31)=0,"UNITE A CONTROLER","OK")))))),N("Z6"))</f>
        <v/>
      </c>
      <c r="AD31" s="144" t="str">
        <f>IF(1=1,IF(E31="","",AD9),N("AB28"))</f>
        <v/>
      </c>
      <c r="AE31" s="125" t="str">
        <f>IF(1=1,IF(G31="","",UPPER(TRIM(SUBSTITUTE(SUBSTITUTE(G31&amp;"",CHAR(160)," ")," "," ")))),N("AC28"))</f>
        <v/>
      </c>
      <c r="AG31" s="5" t="s">
        <v>46</v>
      </c>
    </row>
    <row r="32" spans="1:43" ht="15.75" x14ac:dyDescent="0.25">
      <c r="A32" s="126" t="str">
        <f>IF(1=1,IF(E32="","",A9),N("A29"))</f>
        <v/>
      </c>
      <c r="B32" s="127" t="str">
        <f>IF(1=1,IF(E32="","",B9),N("B29"))</f>
        <v/>
      </c>
      <c r="C32" s="128"/>
      <c r="D32" s="129" t="str">
        <f>IF(ISBLANK(E32),"",LARGE(D9:D31,1)+1)</f>
        <v/>
      </c>
      <c r="E32" s="130"/>
      <c r="F32" s="131"/>
      <c r="G32" s="170"/>
      <c r="H32" s="105"/>
      <c r="I32" s="132" t="str">
        <f>IF(1=1,IF(E32="","",I9),N("H29"))</f>
        <v/>
      </c>
      <c r="J32" s="133" t="str">
        <f>IF(1=1,IF(E32="","",J9),N("I29"))</f>
        <v/>
      </c>
      <c r="K32" s="134" t="str">
        <f>IF(1=1,IF(E32="","",K9),N("J29"))</f>
        <v/>
      </c>
      <c r="L32" s="135" t="str">
        <f>IF(1=1,IF(OR(J32="",O32="",NOT(ISNUMBER(J32)),NOT(ISNUMBER(O32)),J32=0),"",O32/J32),N("L29"))</f>
        <v/>
      </c>
      <c r="M32" s="136" t="str">
        <f>IF(1=1,IF(OR(L32="",NOT(ISNUMBER(F32))),"",F32*L32*IFERROR(INDEX(D384:D428,MATCH(AE32,B384:B428,0)),1)),N("M13"))</f>
        <v/>
      </c>
      <c r="N32" s="137" t="str">
        <f>IF(1=1,IF(F32="","",IF(G32="","",IFERROR(INDEX(E384:E428,MATCH(AE32,B384:B428,0)),G32&amp;""))),N("N6"))</f>
        <v/>
      </c>
      <c r="O32" s="138" t="str">
        <f>IF(1=1,IF(E32="","",O9),N("K29"))</f>
        <v/>
      </c>
      <c r="P32" s="139" t="str">
        <f>IF(1=1,IF(M32="","",IF(AND(ISNUMBER(M32),M32&lt;1,N32="kg"),MAX(1,ROUND(M32*1000,0)),IF(AND(ISNUMBER(M32),M32&lt;1,N32="L"),MAX(1,ROUND(M32*100,0)),ROUND(M32,3)))),N("O29"))</f>
        <v/>
      </c>
      <c r="Q32" s="140" t="str">
        <f>IF(1=1,IF(M32="","",IF(AND(ISNUMBER(M32),M32&lt;1,N32="kg"),"g",IF(AND(ISNUMBER(M32),M32&lt;1,N32="L"),"cl",N32))),N("P29"))</f>
        <v/>
      </c>
      <c r="R32" s="115" t="str">
        <f>IF(1=1,IF(E32="","",IF(F32="","A CONTROLER",IF(NOT(ISNUMBER(F32)),"TEXTE",IF(OR(L32="",L32&lt;=0),"COMMANDE PRINCIPALE INCOMPLETE",IF(G32="","UNITE MANQUANTE",IF(COUNTIF(B384:B428,AE32)=0,"UNITE A CONTROLER","OK")))))),N("Q9"))</f>
        <v/>
      </c>
      <c r="S32" s="105"/>
      <c r="T32" s="141">
        <f t="shared" si="2"/>
        <v>0</v>
      </c>
      <c r="U32" s="133" t="str">
        <f>IF(1=1,IF(E32="","",U9),N("S29"))</f>
        <v/>
      </c>
      <c r="V32" s="133" t="str">
        <f>IF(1=1,IF(E32="","",V9),N("T29"))</f>
        <v/>
      </c>
      <c r="W32" s="135" t="str">
        <f>IF(1=1,IF(OR(U32="",V32="",NOT(ISNUMBER(U32)),NOT(ISNUMBER(V32)),U32=0),"",V32/U32),N("U29"))</f>
        <v/>
      </c>
      <c r="X32" s="136" t="str">
        <f>IF(1=1,IF(OR(W32="",NOT(ISNUMBER(F32))),"",F32*W32*IFERROR(INDEX(D384:D428,MATCH(AE32,B384:B428,0)),1)),N("V7"))</f>
        <v/>
      </c>
      <c r="Y32" s="137" t="str">
        <f>IF(1=1,IF(F32="","",IF(G32="","",IFERROR(INDEX(E384:E428,MATCH(AE32,B384:B428,0)),G32&amp;""))),N("W6"))</f>
        <v/>
      </c>
      <c r="Z32" s="142" t="str">
        <f>IF(1=1,IF(X32="","",IF(AND(ISNUMBER(X32),X32&lt;1,Y32="kg"),MAX(1,ROUND(X32*1000,0)),IF(AND(ISNUMBER(X32),X32&lt;1,Y32="L"),MAX(1,ROUND(X32*100,0)),ROUND(X32,3)))),N("X29"))</f>
        <v/>
      </c>
      <c r="AA32" s="143" t="str">
        <f>IF(1=1,IF(X32="","",IF(AND(ISNUMBER(X32),X32&lt;1,Y32="kg"),"g",IF(AND(ISNUMBER(X32),X32&lt;1,Y32="L"),"cl",Y32))),N("Y29"))</f>
        <v/>
      </c>
      <c r="AB32" s="123" t="str">
        <f>IF(1=1,IF(E32="","",IF(F32="","A CONTROLER",IF(NOT(ISNUMBER(F32)),"TEXTE",IF(OR(W32="",W32&lt;=0),"COMMANDE COUVERTS INCOMPLETE",IF(G32="","UNITE MANQUANTE",IF(COUNTIF(B384:B428,AE32)=0,"UNITE A CONTROLER","OK")))))),N("Z6"))</f>
        <v/>
      </c>
      <c r="AD32" s="144" t="str">
        <f>IF(1=1,IF(E32="","",AD9),N("AB29"))</f>
        <v/>
      </c>
      <c r="AE32" s="125" t="str">
        <f>IF(1=1,IF(G32="","",UPPER(TRIM(SUBSTITUTE(SUBSTITUTE(G32&amp;"",CHAR(160)," ")," "," ")))),N("AC29"))</f>
        <v/>
      </c>
      <c r="AG32" s="5" t="s">
        <v>47</v>
      </c>
    </row>
    <row r="33" spans="1:33" ht="15.75" x14ac:dyDescent="0.25">
      <c r="A33" s="126" t="str">
        <f>IF(1=1,IF(E33="","",A9),N("A30"))</f>
        <v/>
      </c>
      <c r="B33" s="127" t="str">
        <f>IF(1=1,IF(E33="","",B9),N("B30"))</f>
        <v/>
      </c>
      <c r="C33" s="127"/>
      <c r="D33" s="129" t="str">
        <f>IF(ISBLANK(E33),"",LARGE(D9:D32,1)+1)</f>
        <v/>
      </c>
      <c r="E33" s="130"/>
      <c r="F33" s="131"/>
      <c r="G33" s="170"/>
      <c r="H33" s="105"/>
      <c r="I33" s="132" t="str">
        <f>IF(1=1,IF(E33="","",I9),N("H30"))</f>
        <v/>
      </c>
      <c r="J33" s="133" t="str">
        <f>IF(1=1,IF(E33="","",J9),N("I30"))</f>
        <v/>
      </c>
      <c r="K33" s="134" t="str">
        <f>IF(1=1,IF(E33="","",K9),N("J30"))</f>
        <v/>
      </c>
      <c r="L33" s="135" t="str">
        <f>IF(1=1,IF(OR(J33="",O33="",NOT(ISNUMBER(J33)),NOT(ISNUMBER(O33)),J33=0),"",O33/J33),N("L30"))</f>
        <v/>
      </c>
      <c r="M33" s="136" t="str">
        <f>IF(1=1,IF(OR(L33="",NOT(ISNUMBER(F33))),"",F33*L33*IFERROR(INDEX(D384:D428,MATCH(AE33,B384:B428,0)),1)),N("M13"))</f>
        <v/>
      </c>
      <c r="N33" s="137" t="str">
        <f>IF(1=1,IF(F33="","",IF(G33="","",IFERROR(INDEX(E384:E428,MATCH(AE33,B384:B428,0)),G33&amp;""))),N("N6"))</f>
        <v/>
      </c>
      <c r="O33" s="138" t="str">
        <f>IF(1=1,IF(E33="","",O9),N("K30"))</f>
        <v/>
      </c>
      <c r="P33" s="139" t="str">
        <f>IF(1=1,IF(M33="","",IF(AND(ISNUMBER(M33),M33&lt;1,N33="kg"),MAX(1,ROUND(M33*1000,0)),IF(AND(ISNUMBER(M33),M33&lt;1,N33="L"),MAX(1,ROUND(M33*100,0)),ROUND(M33,3)))),N("O30"))</f>
        <v/>
      </c>
      <c r="Q33" s="140" t="str">
        <f>IF(1=1,IF(M33="","",IF(AND(ISNUMBER(M33),M33&lt;1,N33="kg"),"g",IF(AND(ISNUMBER(M33),M33&lt;1,N33="L"),"cl",N33))),N("P30"))</f>
        <v/>
      </c>
      <c r="R33" s="115" t="str">
        <f>IF(1=1,IF(E33="","",IF(F33="","A CONTROLER",IF(NOT(ISNUMBER(F33)),"TEXTE",IF(OR(L33="",L33&lt;=0),"COMMANDE PRINCIPALE INCOMPLETE",IF(G33="","UNITE MANQUANTE",IF(COUNTIF(B384:B428,AE33)=0,"UNITE A CONTROLER","OK")))))),N("Q9"))</f>
        <v/>
      </c>
      <c r="S33" s="105"/>
      <c r="T33" s="141">
        <f t="shared" si="2"/>
        <v>0</v>
      </c>
      <c r="U33" s="133" t="str">
        <f>IF(1=1,IF(E33="","",U9),N("S30"))</f>
        <v/>
      </c>
      <c r="V33" s="133" t="str">
        <f>IF(1=1,IF(E33="","",V9),N("T30"))</f>
        <v/>
      </c>
      <c r="W33" s="135" t="str">
        <f>IF(1=1,IF(OR(U33="",V33="",NOT(ISNUMBER(U33)),NOT(ISNUMBER(V33)),U33=0),"",V33/U33),N("U30"))</f>
        <v/>
      </c>
      <c r="X33" s="136" t="str">
        <f>IF(1=1,IF(OR(W33="",NOT(ISNUMBER(F33))),"",F33*W33*IFERROR(INDEX(D384:D428,MATCH(AE33,B384:B428,0)),1)),N("V7"))</f>
        <v/>
      </c>
      <c r="Y33" s="137" t="str">
        <f>IF(1=1,IF(F33="","",IF(G33="","",IFERROR(INDEX(E384:E428,MATCH(AE33,B384:B428,0)),G33&amp;""))),N("W6"))</f>
        <v/>
      </c>
      <c r="Z33" s="142" t="str">
        <f>IF(1=1,IF(X33="","",IF(AND(ISNUMBER(X33),X33&lt;1,Y33="kg"),MAX(1,ROUND(X33*1000,0)),IF(AND(ISNUMBER(X33),X33&lt;1,Y33="L"),MAX(1,ROUND(X33*100,0)),ROUND(X33,3)))),N("X30"))</f>
        <v/>
      </c>
      <c r="AA33" s="143" t="str">
        <f>IF(1=1,IF(X33="","",IF(AND(ISNUMBER(X33),X33&lt;1,Y33="kg"),"g",IF(AND(ISNUMBER(X33),X33&lt;1,Y33="L"),"cl",Y33))),N("Y30"))</f>
        <v/>
      </c>
      <c r="AB33" s="123" t="str">
        <f>IF(1=1,IF(E33="","",IF(F33="","A CONTROLER",IF(NOT(ISNUMBER(F33)),"TEXTE",IF(OR(W33="",W33&lt;=0),"COMMANDE COUVERTS INCOMPLETE",IF(G33="","UNITE MANQUANTE",IF(COUNTIF(B384:B428,AE33)=0,"UNITE A CONTROLER","OK")))))),N("Z6"))</f>
        <v/>
      </c>
      <c r="AD33" s="144" t="str">
        <f>IF(1=1,IF(E33="","",AD9),N("AB30"))</f>
        <v/>
      </c>
      <c r="AE33" s="125" t="str">
        <f>IF(1=1,IF(G33="","",UPPER(TRIM(SUBSTITUTE(SUBSTITUTE(G33&amp;"",CHAR(160)," ")," "," ")))),N("AC30"))</f>
        <v/>
      </c>
      <c r="AG33" s="5" t="s">
        <v>48</v>
      </c>
    </row>
    <row r="34" spans="1:33" ht="15.75" x14ac:dyDescent="0.25">
      <c r="A34" s="126" t="str">
        <f>IF(1=1,IF(E34="","",A9),N("A31"))</f>
        <v/>
      </c>
      <c r="B34" s="127" t="str">
        <f>IF(1=1,IF(E34="","",B9),N("B31"))</f>
        <v/>
      </c>
      <c r="C34" s="127"/>
      <c r="D34" s="129" t="str">
        <f>IF(ISBLANK(E34),"",LARGE(D9:D33,1)+1)</f>
        <v/>
      </c>
      <c r="E34" s="130"/>
      <c r="F34" s="131"/>
      <c r="G34" s="170"/>
      <c r="H34" s="105"/>
      <c r="I34" s="132" t="str">
        <f>IF(1=1,IF(E34="","",I9),N("H31"))</f>
        <v/>
      </c>
      <c r="J34" s="133" t="str">
        <f>IF(1=1,IF(E34="","",J9),N("I31"))</f>
        <v/>
      </c>
      <c r="K34" s="134" t="str">
        <f>IF(1=1,IF(E34="","",K9),N("J31"))</f>
        <v/>
      </c>
      <c r="L34" s="135" t="str">
        <f>IF(1=1,IF(OR(J34="",O34="",NOT(ISNUMBER(J34)),NOT(ISNUMBER(O34)),J34=0),"",O34/J34),N("L31"))</f>
        <v/>
      </c>
      <c r="M34" s="136" t="str">
        <f>IF(1=1,IF(OR(L34="",NOT(ISNUMBER(F34))),"",F34*L34*IFERROR(INDEX(D384:D428,MATCH(AE34,B384:B428,0)),1)),N("M13"))</f>
        <v/>
      </c>
      <c r="N34" s="137" t="str">
        <f>IF(1=1,IF(F34="","",IF(G34="","",IFERROR(INDEX(E384:E428,MATCH(AE34,B384:B428,0)),G34&amp;""))),N("N6"))</f>
        <v/>
      </c>
      <c r="O34" s="138" t="str">
        <f>IF(1=1,IF(E34="","",O9),N("K31"))</f>
        <v/>
      </c>
      <c r="P34" s="139" t="str">
        <f>IF(1=1,IF(M34="","",IF(AND(ISNUMBER(M34),M34&lt;1,N34="kg"),MAX(1,ROUND(M34*1000,0)),IF(AND(ISNUMBER(M34),M34&lt;1,N34="L"),MAX(1,ROUND(M34*100,0)),ROUND(M34,3)))),N("O31"))</f>
        <v/>
      </c>
      <c r="Q34" s="140" t="str">
        <f>IF(1=1,IF(M34="","",IF(AND(ISNUMBER(M34),M34&lt;1,N34="kg"),"g",IF(AND(ISNUMBER(M34),M34&lt;1,N34="L"),"cl",N34))),N("P31"))</f>
        <v/>
      </c>
      <c r="R34" s="115" t="str">
        <f>IF(1=1,IF(E34="","",IF(F34="","A CONTROLER",IF(NOT(ISNUMBER(F34)),"TEXTE",IF(OR(L34="",L34&lt;=0),"COMMANDE PRINCIPALE INCOMPLETE",IF(G34="","UNITE MANQUANTE",IF(COUNTIF(B384:B428,AE34)=0,"UNITE A CONTROLER","OK")))))),N("Q9"))</f>
        <v/>
      </c>
      <c r="S34" s="105"/>
      <c r="T34" s="141">
        <f t="shared" si="2"/>
        <v>0</v>
      </c>
      <c r="U34" s="133" t="str">
        <f>IF(1=1,IF(E34="","",U9),N("S31"))</f>
        <v/>
      </c>
      <c r="V34" s="133" t="str">
        <f>IF(1=1,IF(E34="","",V9),N("T31"))</f>
        <v/>
      </c>
      <c r="W34" s="135" t="str">
        <f>IF(1=1,IF(OR(U34="",V34="",NOT(ISNUMBER(U34)),NOT(ISNUMBER(V34)),U34=0),"",V34/U34),N("U31"))</f>
        <v/>
      </c>
      <c r="X34" s="136" t="str">
        <f>IF(1=1,IF(OR(W34="",NOT(ISNUMBER(F34))),"",F34*W34*IFERROR(INDEX(D384:D428,MATCH(AE34,B384:B428,0)),1)),N("V7"))</f>
        <v/>
      </c>
      <c r="Y34" s="137" t="str">
        <f>IF(1=1,IF(F34="","",IF(G34="","",IFERROR(INDEX(E384:E428,MATCH(AE34,B384:B428,0)),G34&amp;""))),N("W6"))</f>
        <v/>
      </c>
      <c r="Z34" s="142" t="str">
        <f>IF(1=1,IF(X34="","",IF(AND(ISNUMBER(X34),X34&lt;1,Y34="kg"),MAX(1,ROUND(X34*1000,0)),IF(AND(ISNUMBER(X34),X34&lt;1,Y34="L"),MAX(1,ROUND(X34*100,0)),ROUND(X34,3)))),N("X31"))</f>
        <v/>
      </c>
      <c r="AA34" s="143" t="str">
        <f>IF(1=1,IF(X34="","",IF(AND(ISNUMBER(X34),X34&lt;1,Y34="kg"),"g",IF(AND(ISNUMBER(X34),X34&lt;1,Y34="L"),"cl",Y34))),N("Y31"))</f>
        <v/>
      </c>
      <c r="AB34" s="123" t="str">
        <f>IF(1=1,IF(E34="","",IF(F34="","A CONTROLER",IF(NOT(ISNUMBER(F34)),"TEXTE",IF(OR(W34="",W34&lt;=0),"COMMANDE COUVERTS INCOMPLETE",IF(G34="","UNITE MANQUANTE",IF(COUNTIF(B384:B428,AE34)=0,"UNITE A CONTROLER","OK")))))),N("Z6"))</f>
        <v/>
      </c>
      <c r="AD34" s="144" t="str">
        <f>IF(1=1,IF(E34="","",AD9),N("AB31"))</f>
        <v/>
      </c>
      <c r="AE34" s="125" t="str">
        <f>IF(1=1,IF(G34="","",UPPER(TRIM(SUBSTITUTE(SUBSTITUTE(G34&amp;"",CHAR(160)," ")," "," ")))),N("AC31"))</f>
        <v/>
      </c>
      <c r="AG34" s="5" t="s">
        <v>49</v>
      </c>
    </row>
    <row r="35" spans="1:33" ht="15.75" x14ac:dyDescent="0.25">
      <c r="A35" s="126" t="str">
        <f>IF(1=1,IF(E35="","",A9),N("A32"))</f>
        <v/>
      </c>
      <c r="B35" s="127" t="str">
        <f>IF(1=1,IF(E35="","",B9),N("B32"))</f>
        <v/>
      </c>
      <c r="C35" s="127"/>
      <c r="D35" s="129" t="str">
        <f>IF(ISBLANK(E35),"",LARGE(D9:D34,1)+1)</f>
        <v/>
      </c>
      <c r="E35" s="130"/>
      <c r="F35" s="131"/>
      <c r="G35" s="170"/>
      <c r="H35" s="105"/>
      <c r="I35" s="132" t="str">
        <f>IF(1=1,IF(E35="","",I9),N("H32"))</f>
        <v/>
      </c>
      <c r="J35" s="133" t="str">
        <f>IF(1=1,IF(E35="","",J9),N("I32"))</f>
        <v/>
      </c>
      <c r="K35" s="134" t="str">
        <f>IF(1=1,IF(E35="","",K9),N("J32"))</f>
        <v/>
      </c>
      <c r="L35" s="135" t="str">
        <f>IF(1=1,IF(OR(J35="",O35="",NOT(ISNUMBER(J35)),NOT(ISNUMBER(O35)),J35=0),"",O35/J35),N("L32"))</f>
        <v/>
      </c>
      <c r="M35" s="136" t="str">
        <f>IF(1=1,IF(OR(L35="",NOT(ISNUMBER(F35))),"",F35*L35*IFERROR(INDEX(D384:D428,MATCH(AE35,B384:B428,0)),1)),N("M13"))</f>
        <v/>
      </c>
      <c r="N35" s="137" t="str">
        <f>IF(1=1,IF(F35="","",IF(G35="","",IFERROR(INDEX(E384:E428,MATCH(AE35,B384:B428,0)),G35&amp;""))),N("N6"))</f>
        <v/>
      </c>
      <c r="O35" s="138" t="str">
        <f>IF(1=1,IF(E35="","",O9),N("K32"))</f>
        <v/>
      </c>
      <c r="P35" s="139" t="str">
        <f>IF(1=1,IF(M35="","",IF(AND(ISNUMBER(M35),M35&lt;1,N35="kg"),MAX(1,ROUND(M35*1000,0)),IF(AND(ISNUMBER(M35),M35&lt;1,N35="L"),MAX(1,ROUND(M35*100,0)),ROUND(M35,3)))),N("O32"))</f>
        <v/>
      </c>
      <c r="Q35" s="140" t="str">
        <f>IF(1=1,IF(M35="","",IF(AND(ISNUMBER(M35),M35&lt;1,N35="kg"),"g",IF(AND(ISNUMBER(M35),M35&lt;1,N35="L"),"cl",N35))),N("P32"))</f>
        <v/>
      </c>
      <c r="R35" s="115" t="str">
        <f>IF(1=1,IF(E35="","",IF(F35="","A CONTROLER",IF(NOT(ISNUMBER(F35)),"TEXTE",IF(OR(L35="",L35&lt;=0),"COMMANDE PRINCIPALE INCOMPLETE",IF(G35="","UNITE MANQUANTE",IF(COUNTIF(B384:B428,AE35)=0,"UNITE A CONTROLER","OK")))))),N("Q9"))</f>
        <v/>
      </c>
      <c r="S35" s="105"/>
      <c r="T35" s="141">
        <f t="shared" si="2"/>
        <v>0</v>
      </c>
      <c r="U35" s="133" t="str">
        <f>IF(1=1,IF(E35="","",U9),N("S32"))</f>
        <v/>
      </c>
      <c r="V35" s="133" t="str">
        <f>IF(1=1,IF(E35="","",V9),N("T32"))</f>
        <v/>
      </c>
      <c r="W35" s="135" t="str">
        <f>IF(1=1,IF(OR(U35="",V35="",NOT(ISNUMBER(U35)),NOT(ISNUMBER(V35)),U35=0),"",V35/U35),N("U32"))</f>
        <v/>
      </c>
      <c r="X35" s="136" t="str">
        <f>IF(1=1,IF(OR(W35="",NOT(ISNUMBER(F35))),"",F35*W35*IFERROR(INDEX(D384:D428,MATCH(AE35,B384:B428,0)),1)),N("V7"))</f>
        <v/>
      </c>
      <c r="Y35" s="137" t="str">
        <f>IF(1=1,IF(F35="","",IF(G35="","",IFERROR(INDEX(E384:E428,MATCH(AE35,B384:B428,0)),G35&amp;""))),N("W6"))</f>
        <v/>
      </c>
      <c r="Z35" s="142" t="str">
        <f>IF(1=1,IF(X35="","",IF(AND(ISNUMBER(X35),X35&lt;1,Y35="kg"),MAX(1,ROUND(X35*1000,0)),IF(AND(ISNUMBER(X35),X35&lt;1,Y35="L"),MAX(1,ROUND(X35*100,0)),ROUND(X35,3)))),N("X32"))</f>
        <v/>
      </c>
      <c r="AA35" s="143" t="str">
        <f>IF(1=1,IF(X35="","",IF(AND(ISNUMBER(X35),X35&lt;1,Y35="kg"),"g",IF(AND(ISNUMBER(X35),X35&lt;1,Y35="L"),"cl",Y35))),N("Y32"))</f>
        <v/>
      </c>
      <c r="AB35" s="123" t="str">
        <f>IF(1=1,IF(E35="","",IF(F35="","A CONTROLER",IF(NOT(ISNUMBER(F35)),"TEXTE",IF(OR(W35="",W35&lt;=0),"COMMANDE COUVERTS INCOMPLETE",IF(G35="","UNITE MANQUANTE",IF(COUNTIF(B384:B428,AE35)=0,"UNITE A CONTROLER","OK")))))),N("Z6"))</f>
        <v/>
      </c>
      <c r="AD35" s="144" t="str">
        <f>IF(1=1,IF(E35="","",AD9),N("AB32"))</f>
        <v/>
      </c>
      <c r="AE35" s="125" t="str">
        <f>IF(1=1,IF(G35="","",UPPER(TRIM(SUBSTITUTE(SUBSTITUTE(G35&amp;"",CHAR(160)," ")," "," ")))),N("AC32"))</f>
        <v/>
      </c>
      <c r="AG35" s="5" t="s">
        <v>50</v>
      </c>
    </row>
    <row r="36" spans="1:33" ht="15.75" x14ac:dyDescent="0.25">
      <c r="A36" s="126" t="str">
        <f>IF(1=1,IF(E36="","",A9),N("A33"))</f>
        <v/>
      </c>
      <c r="B36" s="127" t="str">
        <f>IF(1=1,IF(E36="","",B9),N("B33"))</f>
        <v/>
      </c>
      <c r="C36" s="127"/>
      <c r="D36" s="129" t="str">
        <f>IF(ISBLANK(E36),"",LARGE(D9:D35,1)+1)</f>
        <v/>
      </c>
      <c r="E36" s="130"/>
      <c r="F36" s="131"/>
      <c r="G36" s="170"/>
      <c r="H36" s="105"/>
      <c r="I36" s="132" t="str">
        <f>IF(1=1,IF(E36="","",I9),N("H33"))</f>
        <v/>
      </c>
      <c r="J36" s="133" t="str">
        <f>IF(1=1,IF(E36="","",J9),N("I33"))</f>
        <v/>
      </c>
      <c r="K36" s="134" t="str">
        <f>IF(1=1,IF(E36="","",K9),N("J33"))</f>
        <v/>
      </c>
      <c r="L36" s="135" t="str">
        <f>IF(1=1,IF(OR(J36="",O36="",NOT(ISNUMBER(J36)),NOT(ISNUMBER(O36)),J36=0),"",O36/J36),N("L33"))</f>
        <v/>
      </c>
      <c r="M36" s="136" t="str">
        <f>IF(1=1,IF(OR(L36="",NOT(ISNUMBER(F36))),"",F36*L36*IFERROR(INDEX(D384:D428,MATCH(AE36,B384:B428,0)),1)),N("M13"))</f>
        <v/>
      </c>
      <c r="N36" s="137" t="str">
        <f>IF(1=1,IF(F36="","",IF(G36="","",IFERROR(INDEX(E384:E428,MATCH(AE36,B384:B428,0)),G36&amp;""))),N("N6"))</f>
        <v/>
      </c>
      <c r="O36" s="138" t="str">
        <f>IF(1=1,IF(E36="","",O9),N("K33"))</f>
        <v/>
      </c>
      <c r="P36" s="139" t="str">
        <f>IF(1=1,IF(M36="","",IF(AND(ISNUMBER(M36),M36&lt;1,N36="kg"),MAX(1,ROUND(M36*1000,0)),IF(AND(ISNUMBER(M36),M36&lt;1,N36="L"),MAX(1,ROUND(M36*100,0)),ROUND(M36,3)))),N("O33"))</f>
        <v/>
      </c>
      <c r="Q36" s="140" t="str">
        <f>IF(1=1,IF(M36="","",IF(AND(ISNUMBER(M36),M36&lt;1,N36="kg"),"g",IF(AND(ISNUMBER(M36),M36&lt;1,N36="L"),"cl",N36))),N("P33"))</f>
        <v/>
      </c>
      <c r="R36" s="115" t="str">
        <f>IF(1=1,IF(E36="","",IF(F36="","A CONTROLER",IF(NOT(ISNUMBER(F36)),"TEXTE",IF(OR(L36="",L36&lt;=0),"COMMANDE PRINCIPALE INCOMPLETE",IF(G36="","UNITE MANQUANTE",IF(COUNTIF(B384:B428,AE36)=0,"UNITE A CONTROLER","OK")))))),N("Q9"))</f>
        <v/>
      </c>
      <c r="S36" s="105"/>
      <c r="T36" s="141">
        <f t="shared" si="2"/>
        <v>0</v>
      </c>
      <c r="U36" s="133" t="str">
        <f>IF(1=1,IF(E36="","",U9),N("S33"))</f>
        <v/>
      </c>
      <c r="V36" s="133" t="str">
        <f>IF(1=1,IF(E36="","",V9),N("T33"))</f>
        <v/>
      </c>
      <c r="W36" s="135" t="str">
        <f>IF(1=1,IF(OR(U36="",V36="",NOT(ISNUMBER(U36)),NOT(ISNUMBER(V36)),U36=0),"",V36/U36),N("U33"))</f>
        <v/>
      </c>
      <c r="X36" s="136" t="str">
        <f>IF(1=1,IF(OR(W36="",NOT(ISNUMBER(F36))),"",F36*W36*IFERROR(INDEX(D384:D428,MATCH(AE36,B384:B428,0)),1)),N("V7"))</f>
        <v/>
      </c>
      <c r="Y36" s="137" t="str">
        <f>IF(1=1,IF(F36="","",IF(G36="","",IFERROR(INDEX(E384:E428,MATCH(AE36,B384:B428,0)),G36&amp;""))),N("W6"))</f>
        <v/>
      </c>
      <c r="Z36" s="142" t="str">
        <f>IF(1=1,IF(X36="","",IF(AND(ISNUMBER(X36),X36&lt;1,Y36="kg"),MAX(1,ROUND(X36*1000,0)),IF(AND(ISNUMBER(X36),X36&lt;1,Y36="L"),MAX(1,ROUND(X36*100,0)),ROUND(X36,3)))),N("X33"))</f>
        <v/>
      </c>
      <c r="AA36" s="143" t="str">
        <f>IF(1=1,IF(X36="","",IF(AND(ISNUMBER(X36),X36&lt;1,Y36="kg"),"g",IF(AND(ISNUMBER(X36),X36&lt;1,Y36="L"),"cl",Y36))),N("Y33"))</f>
        <v/>
      </c>
      <c r="AB36" s="123" t="str">
        <f>IF(1=1,IF(E36="","",IF(F36="","A CONTROLER",IF(NOT(ISNUMBER(F36)),"TEXTE",IF(OR(W36="",W36&lt;=0),"COMMANDE COUVERTS INCOMPLETE",IF(G36="","UNITE MANQUANTE",IF(COUNTIF(B384:B428,AE36)=0,"UNITE A CONTROLER","OK")))))),N("Z6"))</f>
        <v/>
      </c>
      <c r="AD36" s="144" t="str">
        <f>IF(1=1,IF(E36="","",AD9),N("AB33"))</f>
        <v/>
      </c>
      <c r="AE36" s="125" t="str">
        <f>IF(1=1,IF(G36="","",UPPER(TRIM(SUBSTITUTE(SUBSTITUTE(G36&amp;"",CHAR(160)," ")," "," ")))),N("AC33"))</f>
        <v/>
      </c>
      <c r="AG36" s="244" t="s">
        <v>51</v>
      </c>
    </row>
    <row r="37" spans="1:33" ht="15.75" x14ac:dyDescent="0.25">
      <c r="A37" s="126" t="str">
        <f>IF(1=1,IF(E37="","",A9),N("A34"))</f>
        <v/>
      </c>
      <c r="B37" s="127" t="str">
        <f>IF(1=1,IF(E37="","",B9),N("B34"))</f>
        <v/>
      </c>
      <c r="C37" s="127"/>
      <c r="D37" s="129" t="str">
        <f>IF(ISBLANK(E37),"",LARGE(D9:D36,1)+1)</f>
        <v/>
      </c>
      <c r="E37" s="130"/>
      <c r="F37" s="131"/>
      <c r="G37" s="170"/>
      <c r="H37" s="105"/>
      <c r="I37" s="132" t="str">
        <f>IF(1=1,IF(E37="","",I9),N("H34"))</f>
        <v/>
      </c>
      <c r="J37" s="133" t="str">
        <f>IF(1=1,IF(E37="","",J9),N("I34"))</f>
        <v/>
      </c>
      <c r="K37" s="134" t="str">
        <f>IF(1=1,IF(E37="","",K9),N("J34"))</f>
        <v/>
      </c>
      <c r="L37" s="135" t="str">
        <f>IF(1=1,IF(OR(J37="",O37="",NOT(ISNUMBER(J37)),NOT(ISNUMBER(O37)),J37=0),"",O37/J37),N("L34"))</f>
        <v/>
      </c>
      <c r="M37" s="136" t="str">
        <f>IF(1=1,IF(OR(L37="",NOT(ISNUMBER(F37))),"",F37*L37*IFERROR(INDEX(D384:D428,MATCH(AE37,B384:B428,0)),1)),N("M13"))</f>
        <v/>
      </c>
      <c r="N37" s="137" t="str">
        <f>IF(1=1,IF(F37="","",IF(G37="","",IFERROR(INDEX(E384:E428,MATCH(AE37,B384:B428,0)),G37&amp;""))),N("N6"))</f>
        <v/>
      </c>
      <c r="O37" s="138" t="str">
        <f>IF(1=1,IF(E37="","",O9),N("K34"))</f>
        <v/>
      </c>
      <c r="P37" s="139" t="str">
        <f>IF(1=1,IF(M37="","",IF(AND(ISNUMBER(M37),M37&lt;1,N37="kg"),MAX(1,ROUND(M37*1000,0)),IF(AND(ISNUMBER(M37),M37&lt;1,N37="L"),MAX(1,ROUND(M37*100,0)),ROUND(M37,3)))),N("O34"))</f>
        <v/>
      </c>
      <c r="Q37" s="140" t="str">
        <f>IF(1=1,IF(M37="","",IF(AND(ISNUMBER(M37),M37&lt;1,N37="kg"),"g",IF(AND(ISNUMBER(M37),M37&lt;1,N37="L"),"cl",N37))),N("P34"))</f>
        <v/>
      </c>
      <c r="R37" s="115" t="str">
        <f>IF(1=1,IF(E37="","",IF(F37="","A CONTROLER",IF(NOT(ISNUMBER(F37)),"TEXTE",IF(OR(L37="",L37&lt;=0),"COMMANDE PRINCIPALE INCOMPLETE",IF(G37="","UNITE MANQUANTE",IF(COUNTIF(B384:B428,AE37)=0,"UNITE A CONTROLER","OK")))))),N("Q9"))</f>
        <v/>
      </c>
      <c r="S37" s="105"/>
      <c r="T37" s="141">
        <f t="shared" si="2"/>
        <v>0</v>
      </c>
      <c r="U37" s="133" t="str">
        <f>IF(1=1,IF(E37="","",U9),N("S34"))</f>
        <v/>
      </c>
      <c r="V37" s="133" t="str">
        <f>IF(1=1,IF(E37="","",V9),N("T34"))</f>
        <v/>
      </c>
      <c r="W37" s="135" t="str">
        <f>IF(1=1,IF(OR(U37="",V37="",NOT(ISNUMBER(U37)),NOT(ISNUMBER(V37)),U37=0),"",V37/U37),N("U34"))</f>
        <v/>
      </c>
      <c r="X37" s="136" t="str">
        <f>IF(1=1,IF(OR(W37="",NOT(ISNUMBER(F37))),"",F37*W37*IFERROR(INDEX(D384:D428,MATCH(AE37,B384:B428,0)),1)),N("V7"))</f>
        <v/>
      </c>
      <c r="Y37" s="137" t="str">
        <f>IF(1=1,IF(F37="","",IF(G37="","",IFERROR(INDEX(E384:E428,MATCH(AE37,B384:B428,0)),G37&amp;""))),N("W6"))</f>
        <v/>
      </c>
      <c r="Z37" s="142" t="str">
        <f>IF(1=1,IF(X37="","",IF(AND(ISNUMBER(X37),X37&lt;1,Y37="kg"),MAX(1,ROUND(X37*1000,0)),IF(AND(ISNUMBER(X37),X37&lt;1,Y37="L"),MAX(1,ROUND(X37*100,0)),ROUND(X37,3)))),N("X34"))</f>
        <v/>
      </c>
      <c r="AA37" s="143" t="str">
        <f>IF(1=1,IF(X37="","",IF(AND(ISNUMBER(X37),X37&lt;1,Y37="kg"),"g",IF(AND(ISNUMBER(X37),X37&lt;1,Y37="L"),"cl",Y37))),N("Y34"))</f>
        <v/>
      </c>
      <c r="AB37" s="123" t="str">
        <f>IF(1=1,IF(E37="","",IF(F37="","A CONTROLER",IF(NOT(ISNUMBER(F37)),"TEXTE",IF(OR(W37="",W37&lt;=0),"COMMANDE COUVERTS INCOMPLETE",IF(G37="","UNITE MANQUANTE",IF(COUNTIF(B384:B428,AE37)=0,"UNITE A CONTROLER","OK")))))),N("Z6"))</f>
        <v/>
      </c>
      <c r="AD37" s="144" t="str">
        <f>IF(1=1,IF(E37="","",AD9),N("AB34"))</f>
        <v/>
      </c>
      <c r="AE37" s="125" t="str">
        <f>IF(1=1,IF(G37="","",UPPER(TRIM(SUBSTITUTE(SUBSTITUTE(G37&amp;"",CHAR(160)," ")," "," ")))),N("AC34"))</f>
        <v/>
      </c>
      <c r="AG37" s="244" t="s">
        <v>54</v>
      </c>
    </row>
    <row r="38" spans="1:33" ht="15.75" x14ac:dyDescent="0.25">
      <c r="A38" s="126" t="str">
        <f>IF(1=1,IF(E38="","",A9),N("A35"))</f>
        <v/>
      </c>
      <c r="B38" s="127" t="str">
        <f>IF(1=1,IF(E38="","",B9),N("B35"))</f>
        <v/>
      </c>
      <c r="C38" s="127"/>
      <c r="D38" s="129" t="str">
        <f>IF(ISBLANK(E38),"",LARGE(D9:D37,1)+1)</f>
        <v/>
      </c>
      <c r="E38" s="130"/>
      <c r="F38" s="131"/>
      <c r="G38" s="170"/>
      <c r="H38" s="105"/>
      <c r="I38" s="132" t="str">
        <f>IF(1=1,IF(E38="","",I9),N("H35"))</f>
        <v/>
      </c>
      <c r="J38" s="133" t="str">
        <f>IF(1=1,IF(E38="","",J9),N("I35"))</f>
        <v/>
      </c>
      <c r="K38" s="134" t="str">
        <f>IF(1=1,IF(E38="","",K9),N("J35"))</f>
        <v/>
      </c>
      <c r="L38" s="135" t="str">
        <f>IF(1=1,IF(OR(J38="",O38="",NOT(ISNUMBER(J38)),NOT(ISNUMBER(O38)),J38=0),"",O38/J38),N("L35"))</f>
        <v/>
      </c>
      <c r="M38" s="136" t="str">
        <f>IF(1=1,IF(OR(L38="",NOT(ISNUMBER(F38))),"",F38*L38*IFERROR(INDEX(D384:D428,MATCH(AE38,B384:B428,0)),1)),N("M13"))</f>
        <v/>
      </c>
      <c r="N38" s="137" t="str">
        <f>IF(1=1,IF(F38="","",IF(G38="","",IFERROR(INDEX(E384:E428,MATCH(AE38,B384:B428,0)),G38&amp;""))),N("N6"))</f>
        <v/>
      </c>
      <c r="O38" s="138" t="str">
        <f>IF(1=1,IF(E38="","",O9),N("K35"))</f>
        <v/>
      </c>
      <c r="P38" s="139" t="str">
        <f>IF(1=1,IF(M38="","",IF(AND(ISNUMBER(M38),M38&lt;1,N38="kg"),MAX(1,ROUND(M38*1000,0)),IF(AND(ISNUMBER(M38),M38&lt;1,N38="L"),MAX(1,ROUND(M38*100,0)),ROUND(M38,3)))),N("O35"))</f>
        <v/>
      </c>
      <c r="Q38" s="140" t="str">
        <f>IF(1=1,IF(M38="","",IF(AND(ISNUMBER(M38),M38&lt;1,N38="kg"),"g",IF(AND(ISNUMBER(M38),M38&lt;1,N38="L"),"cl",N38))),N("P35"))</f>
        <v/>
      </c>
      <c r="R38" s="115" t="str">
        <f>IF(1=1,IF(E38="","",IF(F38="","A CONTROLER",IF(NOT(ISNUMBER(F38)),"TEXTE",IF(OR(L38="",L38&lt;=0),"COMMANDE PRINCIPALE INCOMPLETE",IF(G38="","UNITE MANQUANTE",IF(COUNTIF(B384:B428,AE38)=0,"UNITE A CONTROLER","OK")))))),N("Q9"))</f>
        <v/>
      </c>
      <c r="S38" s="105"/>
      <c r="T38" s="141">
        <f t="shared" si="2"/>
        <v>0</v>
      </c>
      <c r="U38" s="133" t="str">
        <f>IF(1=1,IF(E38="","",U9),N("S35"))</f>
        <v/>
      </c>
      <c r="V38" s="133" t="str">
        <f>IF(1=1,IF(E38="","",V9),N("T35"))</f>
        <v/>
      </c>
      <c r="W38" s="135" t="str">
        <f>IF(1=1,IF(OR(U38="",V38="",NOT(ISNUMBER(U38)),NOT(ISNUMBER(V38)),U38=0),"",V38/U38),N("U35"))</f>
        <v/>
      </c>
      <c r="X38" s="136" t="str">
        <f>IF(1=1,IF(OR(W38="",NOT(ISNUMBER(F38))),"",F38*W38*IFERROR(INDEX(D384:D428,MATCH(AE38,B384:B428,0)),1)),N("V7"))</f>
        <v/>
      </c>
      <c r="Y38" s="137" t="str">
        <f>IF(1=1,IF(F38="","",IF(G38="","",IFERROR(INDEX(E384:E428,MATCH(AE38,B384:B428,0)),G38&amp;""))),N("W6"))</f>
        <v/>
      </c>
      <c r="Z38" s="142" t="str">
        <f>IF(1=1,IF(X38="","",IF(AND(ISNUMBER(X38),X38&lt;1,Y38="kg"),MAX(1,ROUND(X38*1000,0)),IF(AND(ISNUMBER(X38),X38&lt;1,Y38="L"),MAX(1,ROUND(X38*100,0)),ROUND(X38,3)))),N("X35"))</f>
        <v/>
      </c>
      <c r="AA38" s="143" t="str">
        <f>IF(1=1,IF(X38="","",IF(AND(ISNUMBER(X38),X38&lt;1,Y38="kg"),"g",IF(AND(ISNUMBER(X38),X38&lt;1,Y38="L"),"cl",Y38))),N("Y35"))</f>
        <v/>
      </c>
      <c r="AB38" s="123" t="str">
        <f>IF(1=1,IF(E38="","",IF(F38="","A CONTROLER",IF(NOT(ISNUMBER(F38)),"TEXTE",IF(OR(W38="",W38&lt;=0),"COMMANDE COUVERTS INCOMPLETE",IF(G38="","UNITE MANQUANTE",IF(COUNTIF(B384:B428,AE38)=0,"UNITE A CONTROLER","OK")))))),N("Z6"))</f>
        <v/>
      </c>
      <c r="AD38" s="144" t="str">
        <f>IF(1=1,IF(E38="","",AD9),N("AB35"))</f>
        <v/>
      </c>
      <c r="AE38" s="125" t="str">
        <f>IF(1=1,IF(G38="","",UPPER(TRIM(SUBSTITUTE(SUBSTITUTE(G38&amp;"",CHAR(160)," ")," "," ")))),N("AC35"))</f>
        <v/>
      </c>
      <c r="AG38" s="244" t="s">
        <v>56</v>
      </c>
    </row>
    <row r="39" spans="1:33" ht="15.75" x14ac:dyDescent="0.25">
      <c r="A39" s="126" t="str">
        <f>IF(1=1,IF(E39="","",A9),N("A36"))</f>
        <v/>
      </c>
      <c r="B39" s="127" t="str">
        <f>IF(1=1,IF(E39="","",B9),N("B36"))</f>
        <v/>
      </c>
      <c r="C39" s="127"/>
      <c r="D39" s="129" t="str">
        <f>IF(ISBLANK(E39),"",LARGE(D9:D38,1)+1)</f>
        <v/>
      </c>
      <c r="E39" s="130"/>
      <c r="F39" s="131"/>
      <c r="G39" s="170"/>
      <c r="H39" s="105"/>
      <c r="I39" s="132" t="str">
        <f>IF(1=1,IF(E39="","",I9),N("H36"))</f>
        <v/>
      </c>
      <c r="J39" s="133" t="str">
        <f>IF(1=1,IF(E39="","",J9),N("I36"))</f>
        <v/>
      </c>
      <c r="K39" s="134" t="str">
        <f>IF(1=1,IF(E39="","",K9),N("J36"))</f>
        <v/>
      </c>
      <c r="L39" s="135" t="str">
        <f>IF(1=1,IF(OR(J39="",O39="",NOT(ISNUMBER(J39)),NOT(ISNUMBER(O39)),J39=0),"",O39/J39),N("L36"))</f>
        <v/>
      </c>
      <c r="M39" s="136" t="str">
        <f>IF(1=1,IF(OR(L39="",NOT(ISNUMBER(F39))),"",F39*L39*IFERROR(INDEX(D384:D428,MATCH(AE39,B384:B428,0)),1)),N("M13"))</f>
        <v/>
      </c>
      <c r="N39" s="137" t="str">
        <f>IF(1=1,IF(F39="","",IF(G39="","",IFERROR(INDEX(E384:E428,MATCH(AE39,B384:B428,0)),G39&amp;""))),N("N6"))</f>
        <v/>
      </c>
      <c r="O39" s="138" t="str">
        <f>IF(1=1,IF(E39="","",O9),N("K36"))</f>
        <v/>
      </c>
      <c r="P39" s="139" t="str">
        <f>IF(1=1,IF(M39="","",IF(AND(ISNUMBER(M39),M39&lt;1,N39="kg"),MAX(1,ROUND(M39*1000,0)),IF(AND(ISNUMBER(M39),M39&lt;1,N39="L"),MAX(1,ROUND(M39*100,0)),ROUND(M39,3)))),N("O36"))</f>
        <v/>
      </c>
      <c r="Q39" s="140" t="str">
        <f>IF(1=1,IF(M39="","",IF(AND(ISNUMBER(M39),M39&lt;1,N39="kg"),"g",IF(AND(ISNUMBER(M39),M39&lt;1,N39="L"),"cl",N39))),N("P36"))</f>
        <v/>
      </c>
      <c r="R39" s="115" t="str">
        <f>IF(1=1,IF(E39="","",IF(F39="","A CONTROLER",IF(NOT(ISNUMBER(F39)),"TEXTE",IF(OR(L39="",L39&lt;=0),"COMMANDE PRINCIPALE INCOMPLETE",IF(G39="","UNITE MANQUANTE",IF(COUNTIF(B384:B428,AE39)=0,"UNITE A CONTROLER","OK")))))),N("Q9"))</f>
        <v/>
      </c>
      <c r="S39" s="105"/>
      <c r="T39" s="141">
        <f t="shared" si="2"/>
        <v>0</v>
      </c>
      <c r="U39" s="133" t="str">
        <f>IF(1=1,IF(E39="","",U9),N("S36"))</f>
        <v/>
      </c>
      <c r="V39" s="133" t="str">
        <f>IF(1=1,IF(E39="","",V9),N("T36"))</f>
        <v/>
      </c>
      <c r="W39" s="135" t="str">
        <f>IF(1=1,IF(OR(U39="",V39="",NOT(ISNUMBER(U39)),NOT(ISNUMBER(V39)),U39=0),"",V39/U39),N("U36"))</f>
        <v/>
      </c>
      <c r="X39" s="136" t="str">
        <f>IF(1=1,IF(OR(W39="",NOT(ISNUMBER(F39))),"",F39*W39*IFERROR(INDEX(D384:D428,MATCH(AE39,B384:B428,0)),1)),N("V7"))</f>
        <v/>
      </c>
      <c r="Y39" s="137" t="str">
        <f>IF(1=1,IF(F39="","",IF(G39="","",IFERROR(INDEX(E384:E428,MATCH(AE39,B384:B428,0)),G39&amp;""))),N("W6"))</f>
        <v/>
      </c>
      <c r="Z39" s="142" t="str">
        <f>IF(1=1,IF(X39="","",IF(AND(ISNUMBER(X39),X39&lt;1,Y39="kg"),MAX(1,ROUND(X39*1000,0)),IF(AND(ISNUMBER(X39),X39&lt;1,Y39="L"),MAX(1,ROUND(X39*100,0)),ROUND(X39,3)))),N("X36"))</f>
        <v/>
      </c>
      <c r="AA39" s="143" t="str">
        <f>IF(1=1,IF(X39="","",IF(AND(ISNUMBER(X39),X39&lt;1,Y39="kg"),"g",IF(AND(ISNUMBER(X39),X39&lt;1,Y39="L"),"cl",Y39))),N("Y36"))</f>
        <v/>
      </c>
      <c r="AB39" s="123" t="str">
        <f>IF(1=1,IF(E39="","",IF(F39="","A CONTROLER",IF(NOT(ISNUMBER(F39)),"TEXTE",IF(OR(W39="",W39&lt;=0),"COMMANDE COUVERTS INCOMPLETE",IF(G39="","UNITE MANQUANTE",IF(COUNTIF(B384:B428,AE39)=0,"UNITE A CONTROLER","OK")))))),N("Z6"))</f>
        <v/>
      </c>
      <c r="AD39" s="144" t="str">
        <f>IF(1=1,IF(E39="","",AD9),N("AB36"))</f>
        <v/>
      </c>
      <c r="AE39" s="125" t="str">
        <f>IF(1=1,IF(G39="","",UPPER(TRIM(SUBSTITUTE(SUBSTITUTE(G39&amp;"",CHAR(160)," ")," "," ")))),N("AC36"))</f>
        <v/>
      </c>
      <c r="AG39" s="244" t="s">
        <v>58</v>
      </c>
    </row>
    <row r="40" spans="1:33" ht="15.75" x14ac:dyDescent="0.25">
      <c r="A40" s="126" t="str">
        <f>IF(1=1,IF(E40="","",A9),N("A37"))</f>
        <v/>
      </c>
      <c r="B40" s="127" t="str">
        <f>IF(1=1,IF(E40="","",B9),N("B37"))</f>
        <v/>
      </c>
      <c r="C40" s="127"/>
      <c r="D40" s="129" t="str">
        <f>IF(ISBLANK(E40),"",LARGE(D9:D39,1)+1)</f>
        <v/>
      </c>
      <c r="E40" s="130"/>
      <c r="F40" s="131"/>
      <c r="G40" s="170"/>
      <c r="H40" s="105"/>
      <c r="I40" s="132" t="str">
        <f>IF(1=1,IF(E40="","",I9),N("H37"))</f>
        <v/>
      </c>
      <c r="J40" s="133" t="str">
        <f>IF(1=1,IF(E40="","",J9),N("I37"))</f>
        <v/>
      </c>
      <c r="K40" s="134" t="str">
        <f>IF(1=1,IF(E40="","",K9),N("J37"))</f>
        <v/>
      </c>
      <c r="L40" s="135" t="str">
        <f>IF(1=1,IF(OR(J40="",O40="",NOT(ISNUMBER(J40)),NOT(ISNUMBER(O40)),J40=0),"",O40/J40),N("L37"))</f>
        <v/>
      </c>
      <c r="M40" s="136" t="str">
        <f>IF(1=1,IF(OR(L40="",NOT(ISNUMBER(F40))),"",F40*L40*IFERROR(INDEX(D384:D428,MATCH(AE40,B384:B428,0)),1)),N("M13"))</f>
        <v/>
      </c>
      <c r="N40" s="137" t="str">
        <f>IF(1=1,IF(F40="","",IF(G40="","",IFERROR(INDEX(E384:E428,MATCH(AE40,B384:B428,0)),G40&amp;""))),N("N6"))</f>
        <v/>
      </c>
      <c r="O40" s="138" t="str">
        <f>IF(1=1,IF(E40="","",O9),N("K37"))</f>
        <v/>
      </c>
      <c r="P40" s="139" t="str">
        <f>IF(1=1,IF(M40="","",IF(AND(ISNUMBER(M40),M40&lt;1,N40="kg"),MAX(1,ROUND(M40*1000,0)),IF(AND(ISNUMBER(M40),M40&lt;1,N40="L"),MAX(1,ROUND(M40*100,0)),ROUND(M40,3)))),N("O37"))</f>
        <v/>
      </c>
      <c r="Q40" s="140" t="str">
        <f>IF(1=1,IF(M40="","",IF(AND(ISNUMBER(M40),M40&lt;1,N40="kg"),"g",IF(AND(ISNUMBER(M40),M40&lt;1,N40="L"),"cl",N40))),N("P37"))</f>
        <v/>
      </c>
      <c r="R40" s="115" t="str">
        <f>IF(1=1,IF(E40="","",IF(F40="","A CONTROLER",IF(NOT(ISNUMBER(F40)),"TEXTE",IF(OR(L40="",L40&lt;=0),"COMMANDE PRINCIPALE INCOMPLETE",IF(G40="","UNITE MANQUANTE",IF(COUNTIF(B384:B428,AE40)=0,"UNITE A CONTROLER","OK")))))),N("Q9"))</f>
        <v/>
      </c>
      <c r="S40" s="105"/>
      <c r="T40" s="141">
        <f t="shared" si="2"/>
        <v>0</v>
      </c>
      <c r="U40" s="133" t="str">
        <f>IF(1=1,IF(E40="","",U9),N("S37"))</f>
        <v/>
      </c>
      <c r="V40" s="133" t="str">
        <f>IF(1=1,IF(E40="","",V9),N("T37"))</f>
        <v/>
      </c>
      <c r="W40" s="135" t="str">
        <f>IF(1=1,IF(OR(U40="",V40="",NOT(ISNUMBER(U40)),NOT(ISNUMBER(V40)),U40=0),"",V40/U40),N("U37"))</f>
        <v/>
      </c>
      <c r="X40" s="136" t="str">
        <f>IF(1=1,IF(OR(W40="",NOT(ISNUMBER(F40))),"",F40*W40*IFERROR(INDEX(D384:D428,MATCH(AE40,B384:B428,0)),1)),N("V7"))</f>
        <v/>
      </c>
      <c r="Y40" s="137" t="str">
        <f>IF(1=1,IF(F40="","",IF(G40="","",IFERROR(INDEX(E384:E428,MATCH(AE40,B384:B428,0)),G40&amp;""))),N("W6"))</f>
        <v/>
      </c>
      <c r="Z40" s="142" t="str">
        <f>IF(1=1,IF(X40="","",IF(AND(ISNUMBER(X40),X40&lt;1,Y40="kg"),MAX(1,ROUND(X40*1000,0)),IF(AND(ISNUMBER(X40),X40&lt;1,Y40="L"),MAX(1,ROUND(X40*100,0)),ROUND(X40,3)))),N("X37"))</f>
        <v/>
      </c>
      <c r="AA40" s="143" t="str">
        <f>IF(1=1,IF(X40="","",IF(AND(ISNUMBER(X40),X40&lt;1,Y40="kg"),"g",IF(AND(ISNUMBER(X40),X40&lt;1,Y40="L"),"cl",Y40))),N("Y37"))</f>
        <v/>
      </c>
      <c r="AB40" s="123" t="str">
        <f>IF(1=1,IF(E40="","",IF(F40="","A CONTROLER",IF(NOT(ISNUMBER(F40)),"TEXTE",IF(OR(W40="",W40&lt;=0),"COMMANDE COUVERTS INCOMPLETE",IF(G40="","UNITE MANQUANTE",IF(COUNTIF(B384:B428,AE40)=0,"UNITE A CONTROLER","OK")))))),N("Z6"))</f>
        <v/>
      </c>
      <c r="AD40" s="144" t="str">
        <f>IF(1=1,IF(E40="","",AD9),N("AB37"))</f>
        <v/>
      </c>
      <c r="AE40" s="125" t="str">
        <f>IF(1=1,IF(G40="","",UPPER(TRIM(SUBSTITUTE(SUBSTITUTE(G40&amp;"",CHAR(160)," ")," "," ")))),N("AC37"))</f>
        <v/>
      </c>
      <c r="AG40" s="244" t="s">
        <v>60</v>
      </c>
    </row>
    <row r="41" spans="1:33" ht="15.75" x14ac:dyDescent="0.25">
      <c r="A41" s="126" t="str">
        <f>IF(1=1,IF(E41="","",A9),N("A38"))</f>
        <v/>
      </c>
      <c r="B41" s="127" t="str">
        <f>IF(1=1,IF(E41="","",B9),N("B38"))</f>
        <v/>
      </c>
      <c r="C41" s="127"/>
      <c r="D41" s="129" t="str">
        <f>IF(ISBLANK(E41),"",LARGE(D9:D40,1)+1)</f>
        <v/>
      </c>
      <c r="E41" s="130"/>
      <c r="F41" s="131"/>
      <c r="G41" s="170"/>
      <c r="H41" s="105"/>
      <c r="I41" s="132" t="str">
        <f>IF(1=1,IF(E41="","",I9),N("H38"))</f>
        <v/>
      </c>
      <c r="J41" s="133" t="str">
        <f>IF(1=1,IF(E41="","",J9),N("I38"))</f>
        <v/>
      </c>
      <c r="K41" s="134" t="str">
        <f>IF(1=1,IF(E41="","",K9),N("J38"))</f>
        <v/>
      </c>
      <c r="L41" s="135" t="str">
        <f>IF(1=1,IF(OR(J41="",O41="",NOT(ISNUMBER(J41)),NOT(ISNUMBER(O41)),J41=0),"",O41/J41),N("L38"))</f>
        <v/>
      </c>
      <c r="M41" s="136" t="str">
        <f>IF(1=1,IF(OR(L41="",NOT(ISNUMBER(F41))),"",F41*L41*IFERROR(INDEX(D384:D428,MATCH(AE41,B384:B428,0)),1)),N("M13"))</f>
        <v/>
      </c>
      <c r="N41" s="137" t="str">
        <f>IF(1=1,IF(F41="","",IF(G41="","",IFERROR(INDEX(E384:E428,MATCH(AE41,B384:B428,0)),G41&amp;""))),N("N6"))</f>
        <v/>
      </c>
      <c r="O41" s="138" t="str">
        <f>IF(1=1,IF(E41="","",O9),N("K38"))</f>
        <v/>
      </c>
      <c r="P41" s="139" t="str">
        <f>IF(1=1,IF(M41="","",IF(AND(ISNUMBER(M41),M41&lt;1,N41="kg"),MAX(1,ROUND(M41*1000,0)),IF(AND(ISNUMBER(M41),M41&lt;1,N41="L"),MAX(1,ROUND(M41*100,0)),ROUND(M41,3)))),N("O38"))</f>
        <v/>
      </c>
      <c r="Q41" s="140" t="str">
        <f>IF(1=1,IF(M41="","",IF(AND(ISNUMBER(M41),M41&lt;1,N41="kg"),"g",IF(AND(ISNUMBER(M41),M41&lt;1,N41="L"),"cl",N41))),N("P38"))</f>
        <v/>
      </c>
      <c r="R41" s="115" t="str">
        <f>IF(1=1,IF(E41="","",IF(F41="","A CONTROLER",IF(NOT(ISNUMBER(F41)),"TEXTE",IF(OR(L41="",L41&lt;=0),"COMMANDE PRINCIPALE INCOMPLETE",IF(G41="","UNITE MANQUANTE",IF(COUNTIF(B384:B428,AE41)=0,"UNITE A CONTROLER","OK")))))),N("Q9"))</f>
        <v/>
      </c>
      <c r="S41" s="105"/>
      <c r="T41" s="141">
        <f t="shared" si="2"/>
        <v>0</v>
      </c>
      <c r="U41" s="133" t="str">
        <f>IF(1=1,IF(E41="","",U9),N("S38"))</f>
        <v/>
      </c>
      <c r="V41" s="133" t="str">
        <f>IF(1=1,IF(E41="","",V9),N("T38"))</f>
        <v/>
      </c>
      <c r="W41" s="135" t="str">
        <f>IF(1=1,IF(OR(U41="",V41="",NOT(ISNUMBER(U41)),NOT(ISNUMBER(V41)),U41=0),"",V41/U41),N("U38"))</f>
        <v/>
      </c>
      <c r="X41" s="136" t="str">
        <f>IF(1=1,IF(OR(W41="",NOT(ISNUMBER(F41))),"",F41*W41*IFERROR(INDEX(D384:D428,MATCH(AE41,B384:B428,0)),1)),N("V7"))</f>
        <v/>
      </c>
      <c r="Y41" s="137" t="str">
        <f>IF(1=1,IF(F41="","",IF(G41="","",IFERROR(INDEX(E384:E428,MATCH(AE41,B384:B428,0)),G41&amp;""))),N("W6"))</f>
        <v/>
      </c>
      <c r="Z41" s="142" t="str">
        <f>IF(1=1,IF(X41="","",IF(AND(ISNUMBER(X41),X41&lt;1,Y41="kg"),MAX(1,ROUND(X41*1000,0)),IF(AND(ISNUMBER(X41),X41&lt;1,Y41="L"),MAX(1,ROUND(X41*100,0)),ROUND(X41,3)))),N("X38"))</f>
        <v/>
      </c>
      <c r="AA41" s="143" t="str">
        <f>IF(1=1,IF(X41="","",IF(AND(ISNUMBER(X41),X41&lt;1,Y41="kg"),"g",IF(AND(ISNUMBER(X41),X41&lt;1,Y41="L"),"cl",Y41))),N("Y38"))</f>
        <v/>
      </c>
      <c r="AB41" s="123" t="str">
        <f>IF(1=1,IF(E41="","",IF(F41="","A CONTROLER",IF(NOT(ISNUMBER(F41)),"TEXTE",IF(OR(W41="",W41&lt;=0),"COMMANDE COUVERTS INCOMPLETE",IF(G41="","UNITE MANQUANTE",IF(COUNTIF(B384:B428,AE41)=0,"UNITE A CONTROLER","OK")))))),N("Z6"))</f>
        <v/>
      </c>
      <c r="AD41" s="144" t="str">
        <f>IF(1=1,IF(E41="","",AD9),N("AB38"))</f>
        <v/>
      </c>
      <c r="AE41" s="125" t="str">
        <f>IF(1=1,IF(G41="","",UPPER(TRIM(SUBSTITUTE(SUBSTITUTE(G41&amp;"",CHAR(160)," ")," "," ")))),N("AC38"))</f>
        <v/>
      </c>
      <c r="AG41" s="244" t="s">
        <v>62</v>
      </c>
    </row>
    <row r="42" spans="1:33" ht="15.75" x14ac:dyDescent="0.25">
      <c r="A42" s="126" t="str">
        <f>IF(1=1,IF(E42="","",A9),N("A39"))</f>
        <v/>
      </c>
      <c r="B42" s="127" t="str">
        <f>IF(1=1,IF(E42="","",B9),N("B39"))</f>
        <v/>
      </c>
      <c r="C42" s="127"/>
      <c r="D42" s="129" t="str">
        <f>IF(ISBLANK(E42),"",LARGE(D9:D41,1)+1)</f>
        <v/>
      </c>
      <c r="E42" s="130"/>
      <c r="F42" s="131"/>
      <c r="G42" s="170"/>
      <c r="H42" s="105"/>
      <c r="I42" s="132" t="str">
        <f>IF(1=1,IF(E42="","",I9),N("H39"))</f>
        <v/>
      </c>
      <c r="J42" s="133" t="str">
        <f>IF(1=1,IF(E42="","",J9),N("I39"))</f>
        <v/>
      </c>
      <c r="K42" s="134" t="str">
        <f>IF(1=1,IF(E42="","",K9),N("J39"))</f>
        <v/>
      </c>
      <c r="L42" s="135" t="str">
        <f>IF(1=1,IF(OR(J42="",O42="",NOT(ISNUMBER(J42)),NOT(ISNUMBER(O42)),J42=0),"",O42/J42),N("L39"))</f>
        <v/>
      </c>
      <c r="M42" s="136" t="str">
        <f>IF(1=1,IF(OR(L42="",NOT(ISNUMBER(F42))),"",F42*L42*IFERROR(INDEX(D384:D428,MATCH(AE42,B384:B428,0)),1)),N("M13"))</f>
        <v/>
      </c>
      <c r="N42" s="137" t="str">
        <f>IF(1=1,IF(F42="","",IF(G42="","",IFERROR(INDEX(E384:E428,MATCH(AE42,B384:B428,0)),G42&amp;""))),N("N6"))</f>
        <v/>
      </c>
      <c r="O42" s="138" t="str">
        <f>IF(1=1,IF(E42="","",O9),N("K39"))</f>
        <v/>
      </c>
      <c r="P42" s="139" t="str">
        <f>IF(1=1,IF(M42="","",IF(AND(ISNUMBER(M42),M42&lt;1,N42="kg"),MAX(1,ROUND(M42*1000,0)),IF(AND(ISNUMBER(M42),M42&lt;1,N42="L"),MAX(1,ROUND(M42*100,0)),ROUND(M42,3)))),N("O39"))</f>
        <v/>
      </c>
      <c r="Q42" s="140" t="str">
        <f>IF(1=1,IF(M42="","",IF(AND(ISNUMBER(M42),M42&lt;1,N42="kg"),"g",IF(AND(ISNUMBER(M42),M42&lt;1,N42="L"),"cl",N42))),N("P39"))</f>
        <v/>
      </c>
      <c r="R42" s="115" t="str">
        <f>IF(1=1,IF(E42="","",IF(F42="","A CONTROLER",IF(NOT(ISNUMBER(F42)),"TEXTE",IF(OR(L42="",L42&lt;=0),"COMMANDE PRINCIPALE INCOMPLETE",IF(G42="","UNITE MANQUANTE",IF(COUNTIF(B384:B428,AE42)=0,"UNITE A CONTROLER","OK")))))),N("Q9"))</f>
        <v/>
      </c>
      <c r="S42" s="105"/>
      <c r="T42" s="141">
        <f t="shared" si="2"/>
        <v>0</v>
      </c>
      <c r="U42" s="133" t="str">
        <f>IF(1=1,IF(E42="","",U9),N("S39"))</f>
        <v/>
      </c>
      <c r="V42" s="133" t="str">
        <f>IF(1=1,IF(E42="","",V9),N("T39"))</f>
        <v/>
      </c>
      <c r="W42" s="135" t="str">
        <f>IF(1=1,IF(OR(U42="",V42="",NOT(ISNUMBER(U42)),NOT(ISNUMBER(V42)),U42=0),"",V42/U42),N("U39"))</f>
        <v/>
      </c>
      <c r="X42" s="136" t="str">
        <f>IF(1=1,IF(OR(W42="",NOT(ISNUMBER(F42))),"",F42*W42*IFERROR(INDEX(D384:D428,MATCH(AE42,B384:B428,0)),1)),N("V7"))</f>
        <v/>
      </c>
      <c r="Y42" s="137" t="str">
        <f>IF(1=1,IF(F42="","",IF(G42="","",IFERROR(INDEX(E384:E428,MATCH(AE42,B384:B428,0)),G42&amp;""))),N("W6"))</f>
        <v/>
      </c>
      <c r="Z42" s="142" t="str">
        <f>IF(1=1,IF(X42="","",IF(AND(ISNUMBER(X42),X42&lt;1,Y42="kg"),MAX(1,ROUND(X42*1000,0)),IF(AND(ISNUMBER(X42),X42&lt;1,Y42="L"),MAX(1,ROUND(X42*100,0)),ROUND(X42,3)))),N("X39"))</f>
        <v/>
      </c>
      <c r="AA42" s="143" t="str">
        <f>IF(1=1,IF(X42="","",IF(AND(ISNUMBER(X42),X42&lt;1,Y42="kg"),"g",IF(AND(ISNUMBER(X42),X42&lt;1,Y42="L"),"cl",Y42))),N("Y39"))</f>
        <v/>
      </c>
      <c r="AB42" s="123" t="str">
        <f>IF(1=1,IF(E42="","",IF(F42="","A CONTROLER",IF(NOT(ISNUMBER(F42)),"TEXTE",IF(OR(W42="",W42&lt;=0),"COMMANDE COUVERTS INCOMPLETE",IF(G42="","UNITE MANQUANTE",IF(COUNTIF(B384:B428,AE42)=0,"UNITE A CONTROLER","OK")))))),N("Z6"))</f>
        <v/>
      </c>
      <c r="AD42" s="144" t="str">
        <f>IF(1=1,IF(E42="","",AD9),N("AB39"))</f>
        <v/>
      </c>
      <c r="AE42" s="125" t="str">
        <f>IF(1=1,IF(G42="","",UPPER(TRIM(SUBSTITUTE(SUBSTITUTE(G42&amp;"",CHAR(160)," ")," "," ")))),N("AC39"))</f>
        <v/>
      </c>
      <c r="AG42" s="244" t="s">
        <v>64</v>
      </c>
    </row>
    <row r="43" spans="1:33" ht="15.75" x14ac:dyDescent="0.25">
      <c r="A43" s="126" t="str">
        <f>IF(1=1,IF(E43="","",A9),N("A40"))</f>
        <v/>
      </c>
      <c r="B43" s="127" t="str">
        <f>IF(1=1,IF(E43="","",B9),N("B40"))</f>
        <v/>
      </c>
      <c r="C43" s="127"/>
      <c r="D43" s="129" t="str">
        <f>IF(ISBLANK(E43),"",LARGE(D9:D42,1)+1)</f>
        <v/>
      </c>
      <c r="E43" s="130"/>
      <c r="F43" s="131"/>
      <c r="G43" s="170"/>
      <c r="H43" s="105"/>
      <c r="I43" s="132" t="str">
        <f>IF(1=1,IF(E43="","",I9),N("H40"))</f>
        <v/>
      </c>
      <c r="J43" s="133" t="str">
        <f>IF(1=1,IF(E43="","",J9),N("I40"))</f>
        <v/>
      </c>
      <c r="K43" s="134" t="str">
        <f>IF(1=1,IF(E43="","",K9),N("J40"))</f>
        <v/>
      </c>
      <c r="L43" s="135" t="str">
        <f>IF(1=1,IF(OR(J43="",O43="",NOT(ISNUMBER(J43)),NOT(ISNUMBER(O43)),J43=0),"",O43/J43),N("L40"))</f>
        <v/>
      </c>
      <c r="M43" s="146" t="str">
        <f>IF(1=1,IF(OR(L43="",NOT(ISNUMBER(F43))),"",F43*L43*IFERROR(INDEX(D384:D428,MATCH(AE43,B384:B428,0)),1)),N("M13"))</f>
        <v/>
      </c>
      <c r="N43" s="147" t="str">
        <f>IF(1=1,IF(F43="","",IF(G43="","",IFERROR(INDEX(E384:E428,MATCH(AE43,B384:B428,0)),G43&amp;""))),N("N6"))</f>
        <v/>
      </c>
      <c r="O43" s="138" t="str">
        <f>IF(1=1,IF(E43="","",O9),N("K40"))</f>
        <v/>
      </c>
      <c r="P43" s="139" t="str">
        <f>IF(1=1,IF(M43="","",IF(AND(ISNUMBER(M43),M43&lt;1,N43="kg"),MAX(1,ROUND(M43*1000,0)),IF(AND(ISNUMBER(M43),M43&lt;1,N43="L"),MAX(1,ROUND(M43*100,0)),ROUND(M43,3)))),N("O40"))</f>
        <v/>
      </c>
      <c r="Q43" s="140" t="str">
        <f>IF(1=1,IF(M43="","",IF(AND(ISNUMBER(M43),M43&lt;1,N43="kg"),"g",IF(AND(ISNUMBER(M43),M43&lt;1,N43="L"),"cl",N43))),N("P40"))</f>
        <v/>
      </c>
      <c r="R43" s="115" t="str">
        <f>IF(1=1,IF(E43="","",IF(F43="","A CONTROLER",IF(NOT(ISNUMBER(F43)),"TEXTE",IF(OR(L43="",L43&lt;=0),"COMMANDE PRINCIPALE INCOMPLETE",IF(G43="","UNITE MANQUANTE",IF(COUNTIF(B384:B428,AE43)=0,"UNITE A CONTROLER","OK")))))),N("Q9"))</f>
        <v/>
      </c>
      <c r="S43" s="105"/>
      <c r="T43" s="141">
        <f t="shared" si="2"/>
        <v>0</v>
      </c>
      <c r="U43" s="133" t="str">
        <f>IF(1=1,IF(E43="","",U9),N("S40"))</f>
        <v/>
      </c>
      <c r="V43" s="133" t="str">
        <f>IF(1=1,IF(E43="","",V9),N("T40"))</f>
        <v/>
      </c>
      <c r="W43" s="135" t="str">
        <f>IF(1=1,IF(OR(U43="",V43="",NOT(ISNUMBER(U43)),NOT(ISNUMBER(V43)),U43=0),"",V43/U43),N("U40"))</f>
        <v/>
      </c>
      <c r="X43" s="133" t="str">
        <f>IF(1=1,IF(OR(W43="",NOT(ISNUMBER(F43))),"",F43*W43*IFERROR(INDEX(D384:D428,MATCH(AE43,B384:B428,0)),1)),N("V7"))</f>
        <v/>
      </c>
      <c r="Y43" s="134" t="str">
        <f>IF(1=1,IF(F43="","",IF(G43="","",IFERROR(INDEX(E384:E428,MATCH(AE43,B384:B428,0)),G43&amp;""))),N("W6"))</f>
        <v/>
      </c>
      <c r="Z43" s="142" t="str">
        <f>IF(1=1,IF(X43="","",IF(AND(ISNUMBER(X43),X43&lt;1,Y43="kg"),MAX(1,ROUND(X43*1000,0)),IF(AND(ISNUMBER(X43),X43&lt;1,Y43="L"),MAX(1,ROUND(X43*100,0)),ROUND(X43,3)))),N("X40"))</f>
        <v/>
      </c>
      <c r="AA43" s="143" t="str">
        <f>IF(1=1,IF(X43="","",IF(AND(ISNUMBER(X43),X43&lt;1,Y43="kg"),"g",IF(AND(ISNUMBER(X43),X43&lt;1,Y43="L"),"cl",Y43))),N("Y40"))</f>
        <v/>
      </c>
      <c r="AB43" s="123" t="str">
        <f>IF(1=1,IF(E43="","",IF(F43="","A CONTROLER",IF(NOT(ISNUMBER(F43)),"TEXTE",IF(OR(W43="",W43&lt;=0),"COMMANDE COUVERTS INCOMPLETE",IF(G43="","UNITE MANQUANTE",IF(COUNTIF(B384:B428,AE43)=0,"UNITE A CONTROLER","OK")))))),N("Z6"))</f>
        <v/>
      </c>
      <c r="AD43" s="144" t="str">
        <f>IF(1=1,IF(E43="","",AD9),N("AB40"))</f>
        <v/>
      </c>
      <c r="AE43" s="125" t="str">
        <f>IF(1=1,IF(G43="","",UPPER(TRIM(SUBSTITUTE(SUBSTITUTE(G43&amp;"",CHAR(160)," ")," "," ")))),N("AC40"))</f>
        <v/>
      </c>
      <c r="AG43" s="244" t="s">
        <v>66</v>
      </c>
    </row>
    <row r="44" spans="1:33" ht="23.25" x14ac:dyDescent="0.25">
      <c r="A44" s="180"/>
      <c r="B44" s="181" t="s">
        <v>231</v>
      </c>
      <c r="C44" s="182"/>
      <c r="D44" s="183" t="s">
        <v>239</v>
      </c>
      <c r="E44" s="182"/>
      <c r="F44" s="182"/>
      <c r="G44" s="182"/>
      <c r="H44" s="184"/>
      <c r="I44" s="182"/>
      <c r="J44" s="182"/>
      <c r="K44" s="182"/>
      <c r="L44" s="182"/>
      <c r="M44" s="182"/>
      <c r="N44" s="182"/>
      <c r="O44" s="182"/>
      <c r="P44" s="182" t="str">
        <f>D44</f>
        <v>SOUS-FAMILLE</v>
      </c>
      <c r="Q44" s="182"/>
      <c r="R44" s="182"/>
      <c r="S44" s="184"/>
      <c r="T44" s="185" t="s">
        <v>664</v>
      </c>
      <c r="U44" s="186" cm="1">
        <f t="array" ref="U44">SUMPRODUCT(LEN(E46:E80)-LEN(SUBSTITUTE(E46:E80,"*","")))</f>
        <v>0</v>
      </c>
      <c r="V44" s="182"/>
      <c r="W44" s="182" t="str">
        <f>D44</f>
        <v>SOUS-FAMILLE</v>
      </c>
      <c r="X44" s="182"/>
      <c r="Y44" s="182"/>
      <c r="Z44" s="182"/>
      <c r="AA44" s="182"/>
      <c r="AB44" s="187"/>
      <c r="AC44" s="182"/>
      <c r="AD44" s="182"/>
      <c r="AE44" s="188" t="str">
        <f>B46</f>
        <v>NOM DE LA RECETTE À SAISIR</v>
      </c>
      <c r="AG44" s="244" t="s">
        <v>68</v>
      </c>
    </row>
    <row r="45" spans="1:33" ht="45" customHeight="1" thickBot="1" x14ac:dyDescent="0.3">
      <c r="A45" s="156" t="s">
        <v>155</v>
      </c>
      <c r="B45" s="92" t="s">
        <v>1</v>
      </c>
      <c r="C45" s="92" t="s">
        <v>142</v>
      </c>
      <c r="D45" s="92" t="s">
        <v>2</v>
      </c>
      <c r="E45" s="92" t="s">
        <v>117</v>
      </c>
      <c r="F45" s="92" t="s">
        <v>3</v>
      </c>
      <c r="G45" s="92" t="s">
        <v>4</v>
      </c>
      <c r="H45" s="81"/>
      <c r="I45" s="157" t="s">
        <v>5</v>
      </c>
      <c r="J45" s="92" t="s">
        <v>114</v>
      </c>
      <c r="K45" s="92" t="s">
        <v>4</v>
      </c>
      <c r="L45" s="92" t="s">
        <v>6</v>
      </c>
      <c r="M45" s="94" t="s">
        <v>7</v>
      </c>
      <c r="N45" s="94" t="s">
        <v>116</v>
      </c>
      <c r="O45" s="95" t="s">
        <v>115</v>
      </c>
      <c r="P45" s="96" t="s">
        <v>8</v>
      </c>
      <c r="Q45" s="97" t="s">
        <v>9</v>
      </c>
      <c r="R45" s="92" t="s">
        <v>10</v>
      </c>
      <c r="S45" s="81"/>
      <c r="T45" s="92" t="s">
        <v>117</v>
      </c>
      <c r="U45" s="98" t="s">
        <v>11</v>
      </c>
      <c r="V45" s="95" t="s">
        <v>12</v>
      </c>
      <c r="W45" s="92" t="s">
        <v>13</v>
      </c>
      <c r="X45" s="94" t="s">
        <v>7</v>
      </c>
      <c r="Y45" s="94" t="s">
        <v>116</v>
      </c>
      <c r="Z45" s="99" t="s">
        <v>8</v>
      </c>
      <c r="AA45" s="97" t="s">
        <v>9</v>
      </c>
      <c r="AB45" s="99" t="s">
        <v>10</v>
      </c>
      <c r="AC45" s="240"/>
      <c r="AD45" s="92" t="s">
        <v>14</v>
      </c>
      <c r="AE45" s="92" t="s">
        <v>15</v>
      </c>
      <c r="AG45" s="244" t="s">
        <v>70</v>
      </c>
    </row>
    <row r="46" spans="1:33" ht="18.75" x14ac:dyDescent="0.25">
      <c r="A46" s="158" t="s">
        <v>5640</v>
      </c>
      <c r="B46" s="101" t="s">
        <v>20</v>
      </c>
      <c r="C46" s="101"/>
      <c r="D46" s="102">
        <v>0</v>
      </c>
      <c r="E46" s="103" t="s">
        <v>21</v>
      </c>
      <c r="F46" s="104">
        <v>10</v>
      </c>
      <c r="G46" s="8" t="s">
        <v>119</v>
      </c>
      <c r="H46" s="105"/>
      <c r="I46" s="106" t="str">
        <f>E46</f>
        <v>ÉLÉMENT PRINCIPAL À SAISIR</v>
      </c>
      <c r="J46" s="107">
        <f>F46</f>
        <v>10</v>
      </c>
      <c r="K46" s="108" t="str">
        <f>G46</f>
        <v>Quoi ?</v>
      </c>
      <c r="L46" s="109">
        <f>IF(1=1,IF(OR(J46="",O46="",NOT(ISNUMBER(J46)),NOT(ISNUMBER(O46)),J46=0),"",O46/J46),N("L6"))</f>
        <v>15</v>
      </c>
      <c r="M46" s="110">
        <f>IF(1=1,IF(OR(L46="",NOT(ISNUMBER(F46))),"",F46*L46*IFERROR(INDEX(D384:D428,MATCH(AE46,B384:B428,0)),1)),N("M13"))</f>
        <v>150</v>
      </c>
      <c r="N46" s="111" t="str">
        <f>IF(1=1,IF(F46="","",IF(G46="","",IFERROR(INDEX(E384:E428,MATCH(AE46,B384:B428,0)),G46&amp;""))),N("N6"))</f>
        <v>Quoi ?</v>
      </c>
      <c r="O46" s="112">
        <v>150</v>
      </c>
      <c r="P46" s="113">
        <f>IF(1=1,IF(M46="","",IF(AND(ISNUMBER(M46),M46&lt;1,N46="kg"),MAX(1,ROUND(M46*1000,0)),IF(AND(ISNUMBER(M46),M46&lt;1,N46="L"),MAX(1,ROUND(M46*100,0)),ROUND(M46,3)))),N("O6"))</f>
        <v>150</v>
      </c>
      <c r="Q46" s="114" t="str">
        <f>IF(1=1,IF(M46="","",IF(AND(ISNUMBER(M46),M46&lt;1,N46="kg"),"g",IF(AND(ISNUMBER(M46),M46&lt;1,N46="L"),"cl",N46))),N("P6"))</f>
        <v>Quoi ?</v>
      </c>
      <c r="R46" s="115" t="str">
        <f>IF(1=1,IF(E46="","",IF(F46="","A CONTROLER",IF(NOT(ISNUMBER(F46)),"TEXTE",IF(OR(L46="",L46&lt;=0),"COMMANDE PRINCIPALE INCOMPLETE",IF(G46="","UNITE MANQUANTE",IF(COUNTIF(B384:B428,AE46)=0,"UNITE A CONTROLER","OK")))))),N("Q9"))</f>
        <v>UNITE A CONTROLER</v>
      </c>
      <c r="S46" s="105"/>
      <c r="T46" s="159" t="str">
        <f>B46</f>
        <v>NOM DE LA RECETTE À SAISIR</v>
      </c>
      <c r="U46" s="117">
        <v>100</v>
      </c>
      <c r="V46" s="112">
        <v>150</v>
      </c>
      <c r="W46" s="118">
        <f>IF(1=1,IF(OR(U46="",V46="",NOT(ISNUMBER(U46)),NOT(ISNUMBER(V46)),U46=0),"",V46/U46),N("U6"))</f>
        <v>1.5</v>
      </c>
      <c r="X46" s="119">
        <f>IF(1=1,IF(OR(W46="",NOT(ISNUMBER(F46))),"",F46*W46*IFERROR(INDEX(D384:D428,MATCH(AE46,B384:B428,0)),1)),N("V7"))</f>
        <v>15</v>
      </c>
      <c r="Y46" s="120" t="str">
        <f>IF(1=1,IF(F46="","",IF(G46="","",IFERROR(INDEX(E384:E428,MATCH(AE46,B384:B428,0)),G46&amp;""))),N("W6"))</f>
        <v>Quoi ?</v>
      </c>
      <c r="Z46" s="121">
        <f>IF(1=1,IF(X46="","",IF(AND(ISNUMBER(X46),X46&lt;1,Y46="kg"),MAX(1,ROUND(X46*1000,0)),IF(AND(ISNUMBER(X46),X46&lt;1,Y46="L"),MAX(1,ROUND(X46*100,0)),ROUND(X46,3)))),N("X6"))</f>
        <v>15</v>
      </c>
      <c r="AA46" s="122" t="str">
        <f>IF(1=1,IF(X46="","",IF(AND(ISNUMBER(X46),X46&lt;1,Y46="kg"),"g",IF(AND(ISNUMBER(X46),X46&lt;1,Y46="L"),"cl",Y46))),N("Y6"))</f>
        <v>Quoi ?</v>
      </c>
      <c r="AB46" s="123" t="str">
        <f>IF(1=1,IF(E46="","",IF(F46="","A CONTROLER",IF(NOT(ISNUMBER(F46)),"TEXTE",IF(OR(W46="",W46&lt;=0),"COMMANDE COUVERTS INCOMPLETE",IF(G46="","UNITE MANQUANTE",IF(COUNTIF(B384:B428,AE46)=0,"UNITE A CONTROLER","OK")))))),N("Z6"))</f>
        <v>UNITE A CONTROLER</v>
      </c>
      <c r="AD46" s="124">
        <v>62</v>
      </c>
      <c r="AE46" s="125" t="str">
        <f>IF(1=1,IF(G46="","",UPPER(TRIM(SUBSTITUTE(SUBSTITUTE(G46&amp;"",CHAR(160)," ")," "," ")))),N("AC6"))</f>
        <v>QUOI ?</v>
      </c>
      <c r="AG46" s="244" t="s">
        <v>72</v>
      </c>
    </row>
    <row r="47" spans="1:33" ht="15.75" x14ac:dyDescent="0.25">
      <c r="A47" s="160" t="str">
        <f>IF(1=1,IF(E47="","",A46),N("A7"))</f>
        <v/>
      </c>
      <c r="B47" s="127" t="str">
        <f>IF(1=1,IF(E47="","",B46),N("B7"))</f>
        <v/>
      </c>
      <c r="C47" s="127"/>
      <c r="D47" s="129" t="str">
        <f>IF(ISBLANK(E47),"",LARGE(D46:D46,1)+1)</f>
        <v/>
      </c>
      <c r="E47" s="130"/>
      <c r="F47" s="131"/>
      <c r="G47" s="170"/>
      <c r="H47" s="105"/>
      <c r="I47" s="132" t="str">
        <f>IF(1=1,IF(E47="","",I46),N("H7"))</f>
        <v/>
      </c>
      <c r="J47" s="133" t="str">
        <f>IF(1=1,IF(E47="","",J46),N("I7"))</f>
        <v/>
      </c>
      <c r="K47" s="134" t="str">
        <f>IF(1=1,IF(E47="","",K46),N("J7"))</f>
        <v/>
      </c>
      <c r="L47" s="135" t="str">
        <f>IF(1=1,IF(OR(J47="",O47="",NOT(ISNUMBER(J47)),NOT(ISNUMBER(O47)),J47=0),"",O47/J47),N("L7"))</f>
        <v/>
      </c>
      <c r="M47" s="136" t="str">
        <f>IF(1=1,IF(OR(L47="",NOT(ISNUMBER(F47))),"",F47*L47*IFERROR(INDEX(D384:D428,MATCH(AE47,B384:B428,0)),1)),N("M13"))</f>
        <v/>
      </c>
      <c r="N47" s="137" t="str">
        <f>IF(1=1,IF(F47="","",IF(G47="","",IFERROR(INDEX(E384:E428,MATCH(AE47,B384:B428,0)),G47&amp;""))),N("N6"))</f>
        <v/>
      </c>
      <c r="O47" s="138" t="str">
        <f>IF(1=1,IF(E47="","",O46),N("K7"))</f>
        <v/>
      </c>
      <c r="P47" s="139" t="str">
        <f>IF(1=1,IF(M47="","",IF(AND(ISNUMBER(M47),M47&lt;1,N47="kg"),MAX(1,ROUND(M47*1000,0)),IF(AND(ISNUMBER(M47),M47&lt;1,N47="L"),MAX(1,ROUND(M47*100,0)),ROUND(M47,3)))),N("O7"))</f>
        <v/>
      </c>
      <c r="Q47" s="140" t="str">
        <f>IF(1=1,IF(M47="","",IF(AND(ISNUMBER(M47),M47&lt;1,N47="kg"),"g",IF(AND(ISNUMBER(M47),M47&lt;1,N47="L"),"cl",N47))),N("P7"))</f>
        <v/>
      </c>
      <c r="R47" s="161" t="str">
        <f>IF(1=1,IF(E47="","",IF(F47="","A CONTROLER",IF(NOT(ISNUMBER(F47)),"TEXTE",IF(OR(L47="",L47&lt;=0),"COMMANDE PRINCIPALE INCOMPLETE",IF(G47="","UNITE MANQUANTE",IF(COUNTIF(B384:B428,AE47)=0,"UNITE A CONTROLER","OK")))))),N("Q9"))</f>
        <v/>
      </c>
      <c r="S47" s="105"/>
      <c r="T47" s="141">
        <f t="shared" ref="T47:T80" si="12">E47</f>
        <v>0</v>
      </c>
      <c r="U47" s="133" t="str">
        <f>IF(1=1,IF(E47="","",U46),N("S7"))</f>
        <v/>
      </c>
      <c r="V47" s="133" t="str">
        <f>IF(1=1,IF(E47="","",V46),N("T7"))</f>
        <v/>
      </c>
      <c r="W47" s="135" t="str">
        <f>IF(1=1,IF(OR(U47="",V47="",NOT(ISNUMBER(U47)),NOT(ISNUMBER(V47)),U47=0),"",V47/U47),N("U7"))</f>
        <v/>
      </c>
      <c r="X47" s="136" t="str">
        <f>IF(1=1,IF(OR(W47="",NOT(ISNUMBER(F47))),"",F47*W47*IFERROR(INDEX(D384:D428,MATCH(AE47,B384:B428,0)),1)),N("V7"))</f>
        <v/>
      </c>
      <c r="Y47" s="137" t="str">
        <f>IF(1=1,IF(F47="","",IF(G47="","",IFERROR(INDEX(E384:E428,MATCH(AE47,B384:B428,0)),G47&amp;""))),N("W6"))</f>
        <v/>
      </c>
      <c r="Z47" s="142" t="str">
        <f>IF(1=1,IF(X47="","",IF(AND(ISNUMBER(X47),X47&lt;1,Y47="kg"),MAX(1,ROUND(X47*1000,0)),IF(AND(ISNUMBER(X47),X47&lt;1,Y47="L"),MAX(1,ROUND(X47*100,0)),ROUND(X47,3)))),N("X7"))</f>
        <v/>
      </c>
      <c r="AA47" s="143" t="str">
        <f>IF(1=1,IF(X47="","",IF(AND(ISNUMBER(X47),X47&lt;1,Y47="kg"),"g",IF(AND(ISNUMBER(X47),X47&lt;1,Y47="L"),"cl",Y47))),N("Y7"))</f>
        <v/>
      </c>
      <c r="AB47" s="123" t="str">
        <f>IF(1=1,IF(E47="","",IF(F47="","A CONTROLER",IF(NOT(ISNUMBER(F47)),"TEXTE",IF(OR(W47="",W47&lt;=0),"COMMANDE COUVERTS INCOMPLETE",IF(G47="","UNITE MANQUANTE",IF(COUNTIF(B384:B428,AE47)=0,"UNITE A CONTROLER","OK")))))),N("Z6"))</f>
        <v/>
      </c>
      <c r="AD47" s="144" t="str">
        <f>IF(1=1,IF(E47="","",AD46),N("AB7"))</f>
        <v/>
      </c>
      <c r="AE47" s="125" t="str">
        <f>IF(1=1,IF(G47="","",UPPER(TRIM(SUBSTITUTE(SUBSTITUTE(G47&amp;"",CHAR(160)," ")," "," ")))),N("AC7"))</f>
        <v/>
      </c>
      <c r="AG47" s="244" t="s">
        <v>74</v>
      </c>
    </row>
    <row r="48" spans="1:33" ht="15.75" x14ac:dyDescent="0.25">
      <c r="A48" s="160" t="str">
        <f>IF(1=1,IF(E48="","",A46),N("A8"))</f>
        <v/>
      </c>
      <c r="B48" s="127" t="str">
        <f>IF(1=1,IF(E48="","",B46),N("B8"))</f>
        <v/>
      </c>
      <c r="C48" s="127"/>
      <c r="D48" s="129" t="str">
        <f>IF(ISBLANK(E48),"",LARGE(D46:D47,1)+1)</f>
        <v/>
      </c>
      <c r="E48" s="130"/>
      <c r="F48" s="131"/>
      <c r="G48" s="170"/>
      <c r="H48" s="105"/>
      <c r="I48" s="132" t="str">
        <f>IF(1=1,IF(E48="","",I46),N("H8"))</f>
        <v/>
      </c>
      <c r="J48" s="133" t="str">
        <f>IF(1=1,IF(E48="","",J46),N("I8"))</f>
        <v/>
      </c>
      <c r="K48" s="134" t="str">
        <f>IF(1=1,IF(E48="","",K46),N("J8"))</f>
        <v/>
      </c>
      <c r="L48" s="135" t="str">
        <f>IF(1=1,IF(OR(J48="",O48="",NOT(ISNUMBER(J48)),NOT(ISNUMBER(O48)),J48=0),"",O48/J48),N("L8"))</f>
        <v/>
      </c>
      <c r="M48" s="136" t="str">
        <f>IF(1=1,IF(OR(L48="",NOT(ISNUMBER(F48))),"",F48*L48*IFERROR(INDEX(D384:D428,MATCH(AE48,B384:B428,0)),1)),N("M13"))</f>
        <v/>
      </c>
      <c r="N48" s="137" t="str">
        <f>IF(1=1,IF(F48="","",IF(G48="","",IFERROR(INDEX(E384:E428,MATCH(AE48,B384:B428,0)),G48&amp;""))),N("N6"))</f>
        <v/>
      </c>
      <c r="O48" s="138" t="str">
        <f>IF(1=1,IF(E48="","",O46),N("K8"))</f>
        <v/>
      </c>
      <c r="P48" s="139" t="str">
        <f>IF(1=1,IF(M48="","",IF(AND(ISNUMBER(M48),M48&lt;1,N48="kg"),MAX(1,ROUND(M48*1000,0)),IF(AND(ISNUMBER(M48),M48&lt;1,N48="L"),MAX(1,ROUND(M48*100,0)),ROUND(M48,3)))),N("O8"))</f>
        <v/>
      </c>
      <c r="Q48" s="140" t="str">
        <f>IF(1=1,IF(M48="","",IF(AND(ISNUMBER(M48),M48&lt;1,N48="kg"),"g",IF(AND(ISNUMBER(M48),M48&lt;1,N48="L"),"cl",N48))),N("P8"))</f>
        <v/>
      </c>
      <c r="R48" s="161" t="str">
        <f>IF(1=1,IF(E48="","",IF(F48="","A CONTROLER",IF(NOT(ISNUMBER(F48)),"TEXTE",IF(OR(L48="",L48&lt;=0),"COMMANDE PRINCIPALE INCOMPLETE",IF(G48="","UNITE MANQUANTE",IF(COUNTIF(B384:B428,AE48)=0,"UNITE A CONTROLER","OK")))))),N("Q9"))</f>
        <v/>
      </c>
      <c r="S48" s="105"/>
      <c r="T48" s="141">
        <f t="shared" si="12"/>
        <v>0</v>
      </c>
      <c r="U48" s="133" t="str">
        <f>IF(1=1,IF(E48="","",U46),N("S8"))</f>
        <v/>
      </c>
      <c r="V48" s="133" t="str">
        <f>IF(1=1,IF(E48="","",V46),N("T8"))</f>
        <v/>
      </c>
      <c r="W48" s="135" t="str">
        <f>IF(1=1,IF(OR(U48="",V48="",NOT(ISNUMBER(U48)),NOT(ISNUMBER(V48)),U48=0),"",V48/U48),N("U8"))</f>
        <v/>
      </c>
      <c r="X48" s="136" t="str">
        <f>IF(1=1,IF(OR(W48="",NOT(ISNUMBER(F48))),"",F48*W48*IFERROR(INDEX(D384:D428,MATCH(AE48,B384:B428,0)),1)),N("V7"))</f>
        <v/>
      </c>
      <c r="Y48" s="137" t="str">
        <f>IF(1=1,IF(F48="","",IF(G48="","",IFERROR(INDEX(E384:E428,MATCH(AE48,B384:B428,0)),G48&amp;""))),N("W6"))</f>
        <v/>
      </c>
      <c r="Z48" s="142" t="str">
        <f>IF(1=1,IF(X48="","",IF(AND(ISNUMBER(X48),X48&lt;1,Y48="kg"),MAX(1,ROUND(X48*1000,0)),IF(AND(ISNUMBER(X48),X48&lt;1,Y48="L"),MAX(1,ROUND(X48*100,0)),ROUND(X48,3)))),N("X8"))</f>
        <v/>
      </c>
      <c r="AA48" s="143" t="str">
        <f>IF(1=1,IF(X48="","",IF(AND(ISNUMBER(X48),X48&lt;1,Y48="kg"),"g",IF(AND(ISNUMBER(X48),X48&lt;1,Y48="L"),"cl",Y48))),N("Y8"))</f>
        <v/>
      </c>
      <c r="AB48" s="123" t="str">
        <f>IF(1=1,IF(E48="","",IF(F48="","A CONTROLER",IF(NOT(ISNUMBER(F48)),"TEXTE",IF(OR(W48="",W48&lt;=0),"COMMANDE COUVERTS INCOMPLETE",IF(G48="","UNITE MANQUANTE",IF(COUNTIF(B384:B428,AE48)=0,"UNITE A CONTROLER","OK")))))),N("Z6"))</f>
        <v/>
      </c>
      <c r="AD48" s="144" t="str">
        <f>IF(1=1,IF(E48="","",AD46),N("AB8"))</f>
        <v/>
      </c>
      <c r="AE48" s="125" t="str">
        <f>IF(1=1,IF(G48="","",UPPER(TRIM(SUBSTITUTE(SUBSTITUTE(G48&amp;"",CHAR(160)," ")," "," ")))),N("AC8"))</f>
        <v/>
      </c>
      <c r="AG48" s="244" t="s">
        <v>76</v>
      </c>
    </row>
    <row r="49" spans="1:33" ht="15.75" x14ac:dyDescent="0.25">
      <c r="A49" s="160" t="str">
        <f>IF(1=1,IF(E49="","",A46),N("A9"))</f>
        <v/>
      </c>
      <c r="B49" s="127" t="str">
        <f>IF(1=1,IF(E49="","",B46),N("B9"))</f>
        <v/>
      </c>
      <c r="C49" s="127"/>
      <c r="D49" s="129" t="str">
        <f>IF(ISBLANK(E49),"",LARGE(D46:D48,1)+1)</f>
        <v/>
      </c>
      <c r="E49" s="130"/>
      <c r="F49" s="131"/>
      <c r="G49" s="170"/>
      <c r="H49" s="105"/>
      <c r="I49" s="132" t="str">
        <f>IF(1=1,IF(E49="","",I46),N("H9"))</f>
        <v/>
      </c>
      <c r="J49" s="133" t="str">
        <f>IF(1=1,IF(E49="","",J46),N("I9"))</f>
        <v/>
      </c>
      <c r="K49" s="134" t="str">
        <f>IF(1=1,IF(E49="","",K46),N("J9"))</f>
        <v/>
      </c>
      <c r="L49" s="135" t="str">
        <f>IF(1=1,IF(OR(J49="",O49="",NOT(ISNUMBER(J49)),NOT(ISNUMBER(O49)),J49=0),"",O49/J49),N("L9"))</f>
        <v/>
      </c>
      <c r="M49" s="136" t="str">
        <f>IF(1=1,IF(OR(L49="",NOT(ISNUMBER(F49))),"",F49*L49*IFERROR(INDEX(D384:D428,MATCH(AE49,B384:B428,0)),1)),N("M13"))</f>
        <v/>
      </c>
      <c r="N49" s="137" t="str">
        <f>IF(1=1,IF(F49="","",IF(G49="","",IFERROR(INDEX(E384:E428,MATCH(AE49,B384:B428,0)),G49&amp;""))),N("N6"))</f>
        <v/>
      </c>
      <c r="O49" s="138" t="str">
        <f>IF(1=1,IF(E49="","",O46),N("K9"))</f>
        <v/>
      </c>
      <c r="P49" s="139" t="str">
        <f>IF(1=1,IF(M49="","",IF(AND(ISNUMBER(M49),M49&lt;1,N49="kg"),MAX(1,ROUND(M49*1000,0)),IF(AND(ISNUMBER(M49),M49&lt;1,N49="L"),MAX(1,ROUND(M49*100,0)),ROUND(M49,3)))),N("O9"))</f>
        <v/>
      </c>
      <c r="Q49" s="140" t="str">
        <f>IF(1=1,IF(M49="","",IF(AND(ISNUMBER(M49),M49&lt;1,N49="kg"),"g",IF(AND(ISNUMBER(M49),M49&lt;1,N49="L"),"cl",N49))),N("P9"))</f>
        <v/>
      </c>
      <c r="R49" s="161" t="str">
        <f>IF(1=1,IF(E49="","",IF(F49="","A CONTROLER",IF(NOT(ISNUMBER(F49)),"TEXTE",IF(OR(L49="",L49&lt;=0),"COMMANDE PRINCIPALE INCOMPLETE",IF(G49="","UNITE MANQUANTE",IF(COUNTIF(B384:B428,AE49)=0,"UNITE A CONTROLER","OK")))))),N("Q9"))</f>
        <v/>
      </c>
      <c r="S49" s="105"/>
      <c r="T49" s="141">
        <f t="shared" si="12"/>
        <v>0</v>
      </c>
      <c r="U49" s="133" t="str">
        <f>IF(1=1,IF(E49="","",U46),N("S9"))</f>
        <v/>
      </c>
      <c r="V49" s="133" t="str">
        <f>IF(1=1,IF(E49="","",V46),N("T9"))</f>
        <v/>
      </c>
      <c r="W49" s="135" t="str">
        <f>IF(1=1,IF(OR(U49="",V49="",NOT(ISNUMBER(U49)),NOT(ISNUMBER(V49)),U49=0),"",V49/U49),N("U9"))</f>
        <v/>
      </c>
      <c r="X49" s="136" t="str">
        <f>IF(1=1,IF(OR(W49="",NOT(ISNUMBER(F49))),"",F49*W49*IFERROR(INDEX(D384:D428,MATCH(AE49,B384:B428,0)),1)),N("V7"))</f>
        <v/>
      </c>
      <c r="Y49" s="137" t="str">
        <f>IF(1=1,IF(F49="","",IF(G49="","",IFERROR(INDEX(E384:E428,MATCH(AE49,B384:B428,0)),G49&amp;""))),N("W6"))</f>
        <v/>
      </c>
      <c r="Z49" s="142" t="str">
        <f>IF(1=1,IF(X49="","",IF(AND(ISNUMBER(X49),X49&lt;1,Y49="kg"),MAX(1,ROUND(X49*1000,0)),IF(AND(ISNUMBER(X49),X49&lt;1,Y49="L"),MAX(1,ROUND(X49*100,0)),ROUND(X49,3)))),N("X9"))</f>
        <v/>
      </c>
      <c r="AA49" s="143" t="str">
        <f>IF(1=1,IF(X49="","",IF(AND(ISNUMBER(X49),X49&lt;1,Y49="kg"),"g",IF(AND(ISNUMBER(X49),X49&lt;1,Y49="L"),"cl",Y49))),N("Y9"))</f>
        <v/>
      </c>
      <c r="AB49" s="123" t="str">
        <f>IF(1=1,IF(E49="","",IF(F49="","A CONTROLER",IF(NOT(ISNUMBER(F49)),"TEXTE",IF(OR(W49="",W49&lt;=0),"COMMANDE COUVERTS INCOMPLETE",IF(G49="","UNITE MANQUANTE",IF(COUNTIF(B384:B428,AE49)=0,"UNITE A CONTROLER","OK")))))),N("Z6"))</f>
        <v/>
      </c>
      <c r="AD49" s="144" t="str">
        <f>IF(1=1,IF(E49="","",AD46),N("AB9"))</f>
        <v/>
      </c>
      <c r="AE49" s="125" t="str">
        <f>IF(1=1,IF(G49="","",UPPER(TRIM(SUBSTITUTE(SUBSTITUTE(G49&amp;"",CHAR(160)," ")," "," ")))),N("AC9"))</f>
        <v/>
      </c>
      <c r="AG49" s="244" t="s">
        <v>78</v>
      </c>
    </row>
    <row r="50" spans="1:33" ht="15.75" x14ac:dyDescent="0.25">
      <c r="A50" s="160" t="str">
        <f>IF(1=1,IF(E50="","",A46),N("A10"))</f>
        <v/>
      </c>
      <c r="B50" s="127" t="str">
        <f>IF(1=1,IF(E50="","",B46),N("B10"))</f>
        <v/>
      </c>
      <c r="C50" s="127"/>
      <c r="D50" s="129" t="str">
        <f>IF(ISBLANK(E50),"",LARGE(D46:D49,1)+1)</f>
        <v/>
      </c>
      <c r="E50" s="130"/>
      <c r="F50" s="131"/>
      <c r="G50" s="170"/>
      <c r="H50" s="105"/>
      <c r="I50" s="132" t="str">
        <f>IF(1=1,IF(E50="","",I46),N("H10"))</f>
        <v/>
      </c>
      <c r="J50" s="133" t="str">
        <f>IF(1=1,IF(E50="","",J46),N("I10"))</f>
        <v/>
      </c>
      <c r="K50" s="134" t="str">
        <f>IF(1=1,IF(E50="","",K46),N("J10"))</f>
        <v/>
      </c>
      <c r="L50" s="135" t="str">
        <f>IF(1=1,IF(OR(J50="",O50="",NOT(ISNUMBER(J50)),NOT(ISNUMBER(O50)),J50=0),"",O50/J50),N("L10"))</f>
        <v/>
      </c>
      <c r="M50" s="136" t="str">
        <f>IF(1=1,IF(OR(L50="",NOT(ISNUMBER(F50))),"",F50*L50*IFERROR(INDEX(D384:D428,MATCH(AE50,B384:B428,0)),1)),N("M13"))</f>
        <v/>
      </c>
      <c r="N50" s="137" t="str">
        <f>IF(1=1,IF(F50="","",IF(G50="","",IFERROR(INDEX(E384:E428,MATCH(AE50,B384:B428,0)),G50&amp;""))),N("N6"))</f>
        <v/>
      </c>
      <c r="O50" s="138" t="str">
        <f>IF(1=1,IF(E50="","",O46),N("K10"))</f>
        <v/>
      </c>
      <c r="P50" s="139" t="str">
        <f>IF(1=1,IF(M50="","",IF(AND(ISNUMBER(M50),M50&lt;1,N50="kg"),MAX(1,ROUND(M50*1000,0)),IF(AND(ISNUMBER(M50),M50&lt;1,N50="L"),MAX(1,ROUND(M50*100,0)),ROUND(M50,3)))),N("O10"))</f>
        <v/>
      </c>
      <c r="Q50" s="140" t="str">
        <f>IF(1=1,IF(M50="","",IF(AND(ISNUMBER(M50),M50&lt;1,N50="kg"),"g",IF(AND(ISNUMBER(M50),M50&lt;1,N50="L"),"cl",N50))),N("P10"))</f>
        <v/>
      </c>
      <c r="R50" s="161" t="str">
        <f>IF(1=1,IF(E50="","",IF(F50="","A CONTROLER",IF(NOT(ISNUMBER(F50)),"TEXTE",IF(OR(L50="",L50&lt;=0),"COMMANDE PRINCIPALE INCOMPLETE",IF(G50="","UNITE MANQUANTE",IF(COUNTIF(B384:B428,AE50)=0,"UNITE A CONTROLER","OK")))))),N("Q9"))</f>
        <v/>
      </c>
      <c r="S50" s="105"/>
      <c r="T50" s="141">
        <f t="shared" si="12"/>
        <v>0</v>
      </c>
      <c r="U50" s="133" t="str">
        <f>IF(1=1,IF(E50="","",U46),N("S10"))</f>
        <v/>
      </c>
      <c r="V50" s="133" t="str">
        <f>IF(1=1,IF(E50="","",V46),N("T10"))</f>
        <v/>
      </c>
      <c r="W50" s="135" t="str">
        <f>IF(1=1,IF(OR(U50="",V50="",NOT(ISNUMBER(U50)),NOT(ISNUMBER(V50)),U50=0),"",V50/U50),N("U10"))</f>
        <v/>
      </c>
      <c r="X50" s="136" t="str">
        <f>IF(1=1,IF(OR(W50="",NOT(ISNUMBER(F50))),"",F50*W50*IFERROR(INDEX(D384:D428,MATCH(AE50,B384:B428,0)),1)),N("V7"))</f>
        <v/>
      </c>
      <c r="Y50" s="137" t="str">
        <f>IF(1=1,IF(F50="","",IF(G50="","",IFERROR(INDEX(E384:E428,MATCH(AE50,B384:B428,0)),G50&amp;""))),N("W6"))</f>
        <v/>
      </c>
      <c r="Z50" s="142" t="str">
        <f>IF(1=1,IF(X50="","",IF(AND(ISNUMBER(X50),X50&lt;1,Y50="kg"),MAX(1,ROUND(X50*1000,0)),IF(AND(ISNUMBER(X50),X50&lt;1,Y50="L"),MAX(1,ROUND(X50*100,0)),ROUND(X50,3)))),N("X10"))</f>
        <v/>
      </c>
      <c r="AA50" s="143" t="str">
        <f>IF(1=1,IF(X50="","",IF(AND(ISNUMBER(X50),X50&lt;1,Y50="kg"),"g",IF(AND(ISNUMBER(X50),X50&lt;1,Y50="L"),"cl",Y50))),N("Y10"))</f>
        <v/>
      </c>
      <c r="AB50" s="123" t="str">
        <f>IF(1=1,IF(E50="","",IF(F50="","A CONTROLER",IF(NOT(ISNUMBER(F50)),"TEXTE",IF(OR(W50="",W50&lt;=0),"COMMANDE COUVERTS INCOMPLETE",IF(G50="","UNITE MANQUANTE",IF(COUNTIF(B384:B428,AE50)=0,"UNITE A CONTROLER","OK")))))),N("Z6"))</f>
        <v/>
      </c>
      <c r="AD50" s="144" t="str">
        <f>IF(1=1,IF(E50="","",AD46),N("AB10"))</f>
        <v/>
      </c>
      <c r="AE50" s="125" t="str">
        <f>IF(1=1,IF(G50="","",UPPER(TRIM(SUBSTITUTE(SUBSTITUTE(G50&amp;"",CHAR(160)," ")," "," ")))),N("AC10"))</f>
        <v/>
      </c>
      <c r="AG50" s="244" t="s">
        <v>80</v>
      </c>
    </row>
    <row r="51" spans="1:33" ht="15.75" x14ac:dyDescent="0.25">
      <c r="A51" s="160" t="str">
        <f>IF(1=1,IF(E51="","",A46),N("A11"))</f>
        <v/>
      </c>
      <c r="B51" s="127" t="str">
        <f>IF(1=1,IF(E51="","",B46),N("B11"))</f>
        <v/>
      </c>
      <c r="C51" s="127"/>
      <c r="D51" s="129" t="str">
        <f>IF(ISBLANK(E51),"",LARGE(D46:D50,1)+1)</f>
        <v/>
      </c>
      <c r="E51" s="130"/>
      <c r="F51" s="131"/>
      <c r="G51" s="170"/>
      <c r="H51" s="105"/>
      <c r="I51" s="132" t="str">
        <f>IF(1=1,IF(E51="","",I46),N("H11"))</f>
        <v/>
      </c>
      <c r="J51" s="133" t="str">
        <f>IF(1=1,IF(E51="","",J46),N("I11"))</f>
        <v/>
      </c>
      <c r="K51" s="134" t="str">
        <f>IF(1=1,IF(E51="","",K46),N("J11"))</f>
        <v/>
      </c>
      <c r="L51" s="135" t="str">
        <f>IF(1=1,IF(OR(J51="",O51="",NOT(ISNUMBER(J51)),NOT(ISNUMBER(O51)),J51=0),"",O51/J51),N("L11"))</f>
        <v/>
      </c>
      <c r="M51" s="136" t="str">
        <f>IF(1=1,IF(OR(L51="",NOT(ISNUMBER(F51))),"",F51*L51*IFERROR(INDEX(D384:D428,MATCH(AE51,B384:B428,0)),1)),N("M13"))</f>
        <v/>
      </c>
      <c r="N51" s="137" t="str">
        <f>IF(1=1,IF(F51="","",IF(G51="","",IFERROR(INDEX(E384:E428,MATCH(AE51,B384:B428,0)),G51&amp;""))),N("N6"))</f>
        <v/>
      </c>
      <c r="O51" s="138" t="str">
        <f>IF(1=1,IF(E51="","",O46),N("K11"))</f>
        <v/>
      </c>
      <c r="P51" s="139" t="str">
        <f>IF(1=1,IF(M51="","",IF(AND(ISNUMBER(M51),M51&lt;1,N51="kg"),MAX(1,ROUND(M51*1000,0)),IF(AND(ISNUMBER(M51),M51&lt;1,N51="L"),MAX(1,ROUND(M51*100,0)),ROUND(M51,3)))),N("O11"))</f>
        <v/>
      </c>
      <c r="Q51" s="140" t="str">
        <f>IF(1=1,IF(M51="","",IF(AND(ISNUMBER(M51),M51&lt;1,N51="kg"),"g",IF(AND(ISNUMBER(M51),M51&lt;1,N51="L"),"cl",N51))),N("P11"))</f>
        <v/>
      </c>
      <c r="R51" s="161" t="str">
        <f>IF(1=1,IF(E51="","",IF(F51="","A CONTROLER",IF(NOT(ISNUMBER(F51)),"TEXTE",IF(OR(L51="",L51&lt;=0),"COMMANDE PRINCIPALE INCOMPLETE",IF(G51="","UNITE MANQUANTE",IF(COUNTIF(B384:B428,AE51)=0,"UNITE A CONTROLER","OK")))))),N("Q9"))</f>
        <v/>
      </c>
      <c r="S51" s="105"/>
      <c r="T51" s="141">
        <f t="shared" si="12"/>
        <v>0</v>
      </c>
      <c r="U51" s="133" t="str">
        <f>IF(1=1,IF(E51="","",U46),N("S11"))</f>
        <v/>
      </c>
      <c r="V51" s="133" t="str">
        <f>IF(1=1,IF(E51="","",V46),N("T11"))</f>
        <v/>
      </c>
      <c r="W51" s="135" t="str">
        <f>IF(1=1,IF(OR(U51="",V51="",NOT(ISNUMBER(U51)),NOT(ISNUMBER(V51)),U51=0),"",V51/U51),N("U11"))</f>
        <v/>
      </c>
      <c r="X51" s="136" t="str">
        <f>IF(1=1,IF(OR(W51="",NOT(ISNUMBER(F51))),"",F51*W51*IFERROR(INDEX(D384:D428,MATCH(AE51,B384:B428,0)),1)),N("V7"))</f>
        <v/>
      </c>
      <c r="Y51" s="137" t="str">
        <f>IF(1=1,IF(F51="","",IF(G51="","",IFERROR(INDEX(E384:E428,MATCH(AE51,B384:B428,0)),G51&amp;""))),N("W6"))</f>
        <v/>
      </c>
      <c r="Z51" s="142" t="str">
        <f>IF(1=1,IF(X51="","",IF(AND(ISNUMBER(X51),X51&lt;1,Y51="kg"),MAX(1,ROUND(X51*1000,0)),IF(AND(ISNUMBER(X51),X51&lt;1,Y51="L"),MAX(1,ROUND(X51*100,0)),ROUND(X51,3)))),N("X11"))</f>
        <v/>
      </c>
      <c r="AA51" s="143" t="str">
        <f>IF(1=1,IF(X51="","",IF(AND(ISNUMBER(X51),X51&lt;1,Y51="kg"),"g",IF(AND(ISNUMBER(X51),X51&lt;1,Y51="L"),"cl",Y51))),N("Y11"))</f>
        <v/>
      </c>
      <c r="AB51" s="123" t="str">
        <f>IF(1=1,IF(E51="","",IF(F51="","A CONTROLER",IF(NOT(ISNUMBER(F51)),"TEXTE",IF(OR(W51="",W51&lt;=0),"COMMANDE COUVERTS INCOMPLETE",IF(G51="","UNITE MANQUANTE",IF(COUNTIF(B384:B428,AE51)=0,"UNITE A CONTROLER","OK")))))),N("Z6"))</f>
        <v/>
      </c>
      <c r="AD51" s="144" t="str">
        <f>IF(1=1,IF(E51="","",AD46),N("AB11"))</f>
        <v/>
      </c>
      <c r="AE51" s="125" t="str">
        <f>IF(1=1,IF(G51="","",UPPER(TRIM(SUBSTITUTE(SUBSTITUTE(G51&amp;"",CHAR(160)," ")," "," ")))),N("AC11"))</f>
        <v/>
      </c>
      <c r="AG51" s="244" t="s">
        <v>66</v>
      </c>
    </row>
    <row r="52" spans="1:33" ht="15.75" x14ac:dyDescent="0.25">
      <c r="A52" s="160" t="str">
        <f>IF(1=1,IF(E52="","",A46),N("A12"))</f>
        <v/>
      </c>
      <c r="B52" s="127" t="str">
        <f>IF(1=1,IF(E52="","",B46),N("B12"))</f>
        <v/>
      </c>
      <c r="C52" s="127"/>
      <c r="D52" s="129" t="str">
        <f>IF(ISBLANK(E52),"",LARGE(D46:D51,1)+1)</f>
        <v/>
      </c>
      <c r="E52" s="130"/>
      <c r="F52" s="131"/>
      <c r="G52" s="170"/>
      <c r="H52" s="105"/>
      <c r="I52" s="132" t="str">
        <f>IF(1=1,IF(E52="","",I46),N("H12"))</f>
        <v/>
      </c>
      <c r="J52" s="133" t="str">
        <f>IF(1=1,IF(E52="","",J46),N("I12"))</f>
        <v/>
      </c>
      <c r="K52" s="134" t="str">
        <f>IF(1=1,IF(E52="","",K46),N("J12"))</f>
        <v/>
      </c>
      <c r="L52" s="135" t="str">
        <f>IF(1=1,IF(OR(J52="",O52="",NOT(ISNUMBER(J52)),NOT(ISNUMBER(O52)),J52=0),"",O52/J52),N("L12"))</f>
        <v/>
      </c>
      <c r="M52" s="136" t="str">
        <f>IF(1=1,IF(OR(L52="",NOT(ISNUMBER(F52))),"",F52*L52*IFERROR(INDEX(D384:D428,MATCH(AE52,B384:B428,0)),1)),N("M13"))</f>
        <v/>
      </c>
      <c r="N52" s="137" t="str">
        <f>IF(1=1,IF(F52="","",IF(G52="","",IFERROR(INDEX(E384:E428,MATCH(AE52,B384:B428,0)),G52&amp;""))),N("N6"))</f>
        <v/>
      </c>
      <c r="O52" s="138" t="str">
        <f>IF(1=1,IF(E52="","",O46),N("K12"))</f>
        <v/>
      </c>
      <c r="P52" s="139" t="str">
        <f>IF(1=1,IF(M52="","",IF(AND(ISNUMBER(M52),M52&lt;1,N52="kg"),MAX(1,ROUND(M52*1000,0)),IF(AND(ISNUMBER(M52),M52&lt;1,N52="L"),MAX(1,ROUND(M52*100,0)),ROUND(M52,3)))),N("O12"))</f>
        <v/>
      </c>
      <c r="Q52" s="140" t="str">
        <f>IF(1=1,IF(M52="","",IF(AND(ISNUMBER(M52),M52&lt;1,N52="kg"),"g",IF(AND(ISNUMBER(M52),M52&lt;1,N52="L"),"cl",N52))),N("P12"))</f>
        <v/>
      </c>
      <c r="R52" s="161" t="str">
        <f>IF(1=1,IF(E52="","",IF(F52="","A CONTROLER",IF(NOT(ISNUMBER(F52)),"TEXTE",IF(OR(L52="",L52&lt;=0),"COMMANDE PRINCIPALE INCOMPLETE",IF(G52="","UNITE MANQUANTE",IF(COUNTIF(B384:B428,AE52)=0,"UNITE A CONTROLER","OK")))))),N("Q9"))</f>
        <v/>
      </c>
      <c r="S52" s="105"/>
      <c r="T52" s="141">
        <f t="shared" si="12"/>
        <v>0</v>
      </c>
      <c r="U52" s="133" t="str">
        <f>IF(1=1,IF(E52="","",U46),N("S12"))</f>
        <v/>
      </c>
      <c r="V52" s="133" t="str">
        <f>IF(1=1,IF(E52="","",V46),N("T12"))</f>
        <v/>
      </c>
      <c r="W52" s="135" t="str">
        <f>IF(1=1,IF(OR(U52="",V52="",NOT(ISNUMBER(U52)),NOT(ISNUMBER(V52)),U52=0),"",V52/U52),N("U12"))</f>
        <v/>
      </c>
      <c r="X52" s="136" t="str">
        <f>IF(1=1,IF(OR(W52="",NOT(ISNUMBER(F52))),"",F52*W52*IFERROR(INDEX(D384:D428,MATCH(AE52,B384:B428,0)),1)),N("V7"))</f>
        <v/>
      </c>
      <c r="Y52" s="137" t="str">
        <f>IF(1=1,IF(F52="","",IF(G52="","",IFERROR(INDEX(E384:E428,MATCH(AE52,B384:B428,0)),G52&amp;""))),N("W6"))</f>
        <v/>
      </c>
      <c r="Z52" s="142" t="str">
        <f>IF(1=1,IF(X52="","",IF(AND(ISNUMBER(X52),X52&lt;1,Y52="kg"),MAX(1,ROUND(X52*1000,0)),IF(AND(ISNUMBER(X52),X52&lt;1,Y52="L"),MAX(1,ROUND(X52*100,0)),ROUND(X52,3)))),N("X12"))</f>
        <v/>
      </c>
      <c r="AA52" s="143" t="str">
        <f>IF(1=1,IF(X52="","",IF(AND(ISNUMBER(X52),X52&lt;1,Y52="kg"),"g",IF(AND(ISNUMBER(X52),X52&lt;1,Y52="L"),"cl",Y52))),N("Y12"))</f>
        <v/>
      </c>
      <c r="AB52" s="123" t="str">
        <f>IF(1=1,IF(E52="","",IF(F52="","A CONTROLER",IF(NOT(ISNUMBER(F52)),"TEXTE",IF(OR(W52="",W52&lt;=0),"COMMANDE COUVERTS INCOMPLETE",IF(G52="","UNITE MANQUANTE",IF(COUNTIF(B384:B428,AE52)=0,"UNITE A CONTROLER","OK")))))),N("Z6"))</f>
        <v/>
      </c>
      <c r="AD52" s="144" t="str">
        <f>IF(1=1,IF(E52="","",AD46),N("AB12"))</f>
        <v/>
      </c>
      <c r="AE52" s="125" t="str">
        <f>IF(1=1,IF(G52="","",UPPER(TRIM(SUBSTITUTE(SUBSTITUTE(G52&amp;"",CHAR(160)," ")," "," ")))),N("AC12"))</f>
        <v/>
      </c>
      <c r="AG52" s="244" t="s">
        <v>64</v>
      </c>
    </row>
    <row r="53" spans="1:33" ht="15.75" x14ac:dyDescent="0.25">
      <c r="A53" s="160" t="str">
        <f>IF(1=1,IF(E53="","",A46),N("A13"))</f>
        <v/>
      </c>
      <c r="B53" s="127" t="str">
        <f>IF(1=1,IF(E53="","",B46),N("B13"))</f>
        <v/>
      </c>
      <c r="C53" s="127"/>
      <c r="D53" s="129" t="str">
        <f>IF(ISBLANK(E53),"",LARGE(D46:D52,1)+1)</f>
        <v/>
      </c>
      <c r="E53" s="130"/>
      <c r="F53" s="131"/>
      <c r="G53" s="170"/>
      <c r="H53" s="105"/>
      <c r="I53" s="132" t="str">
        <f>IF(1=1,IF(E53="","",I46),N("H13"))</f>
        <v/>
      </c>
      <c r="J53" s="133" t="str">
        <f>IF(1=1,IF(E53="","",J46),N("I13"))</f>
        <v/>
      </c>
      <c r="K53" s="134" t="str">
        <f>IF(1=1,IF(E53="","",K46),N("J13"))</f>
        <v/>
      </c>
      <c r="L53" s="135" t="str">
        <f>IF(1=1,IF(OR(J53="",O53="",NOT(ISNUMBER(J53)),NOT(ISNUMBER(O53)),J53=0),"",O53/J53),N("L13"))</f>
        <v/>
      </c>
      <c r="M53" s="136" t="str">
        <f>IF(1=1,IF(OR(L53="",NOT(ISNUMBER(F53))),"",F53*L53*IFERROR(INDEX(D384:D428,MATCH(AE53,B384:B428,0)),1)),N("M13"))</f>
        <v/>
      </c>
      <c r="N53" s="137" t="str">
        <f>IF(1=1,IF(F53="","",IF(G53="","",IFERROR(INDEX(E384:E428,MATCH(AE53,B384:B428,0)),G53&amp;""))),N("N6"))</f>
        <v/>
      </c>
      <c r="O53" s="138" t="str">
        <f>IF(1=1,IF(E53="","",O46),N("K13"))</f>
        <v/>
      </c>
      <c r="P53" s="139" t="str">
        <f>IF(1=1,IF(M53="","",IF(AND(ISNUMBER(M53),M53&lt;1,N53="kg"),MAX(1,ROUND(M53*1000,0)),IF(AND(ISNUMBER(M53),M53&lt;1,N53="L"),MAX(1,ROUND(M53*100,0)),ROUND(M53,3)))),N("O13"))</f>
        <v/>
      </c>
      <c r="Q53" s="140" t="str">
        <f>IF(1=1,IF(M53="","",IF(AND(ISNUMBER(M53),M53&lt;1,N53="kg"),"g",IF(AND(ISNUMBER(M53),M53&lt;1,N53="L"),"cl",N53))),N("P13"))</f>
        <v/>
      </c>
      <c r="R53" s="161" t="str">
        <f>IF(1=1,IF(E53="","",IF(F53="","A CONTROLER",IF(NOT(ISNUMBER(F53)),"TEXTE",IF(OR(L53="",L53&lt;=0),"COMMANDE PRINCIPALE INCOMPLETE",IF(G53="","UNITE MANQUANTE",IF(COUNTIF(B384:B428,AE53)=0,"UNITE A CONTROLER","OK")))))),N("Q9"))</f>
        <v/>
      </c>
      <c r="S53" s="105"/>
      <c r="T53" s="141">
        <f t="shared" si="12"/>
        <v>0</v>
      </c>
      <c r="U53" s="133" t="str">
        <f>IF(1=1,IF(E53="","",U46),N("S13"))</f>
        <v/>
      </c>
      <c r="V53" s="133" t="str">
        <f>IF(1=1,IF(E53="","",V46),N("T13"))</f>
        <v/>
      </c>
      <c r="W53" s="135" t="str">
        <f>IF(1=1,IF(OR(U53="",V53="",NOT(ISNUMBER(U53)),NOT(ISNUMBER(V53)),U53=0),"",V53/U53),N("U13"))</f>
        <v/>
      </c>
      <c r="X53" s="136" t="str">
        <f>IF(1=1,IF(OR(W53="",NOT(ISNUMBER(F53))),"",F53*W53*IFERROR(INDEX(D384:D428,MATCH(AE53,B384:B428,0)),1)),N("V7"))</f>
        <v/>
      </c>
      <c r="Y53" s="137" t="str">
        <f>IF(1=1,IF(F53="","",IF(G53="","",IFERROR(INDEX(E384:E428,MATCH(AE53,B384:B428,0)),G53&amp;""))),N("W6"))</f>
        <v/>
      </c>
      <c r="Z53" s="142" t="str">
        <f>IF(1=1,IF(X53="","",IF(AND(ISNUMBER(X53),X53&lt;1,Y53="kg"),MAX(1,ROUND(X53*1000,0)),IF(AND(ISNUMBER(X53),X53&lt;1,Y53="L"),MAX(1,ROUND(X53*100,0)),ROUND(X53,3)))),N("X13"))</f>
        <v/>
      </c>
      <c r="AA53" s="143" t="str">
        <f>IF(1=1,IF(X53="","",IF(AND(ISNUMBER(X53),X53&lt;1,Y53="kg"),"g",IF(AND(ISNUMBER(X53),X53&lt;1,Y53="L"),"cl",Y53))),N("Y13"))</f>
        <v/>
      </c>
      <c r="AB53" s="123" t="str">
        <f>IF(1=1,IF(E53="","",IF(F53="","A CONTROLER",IF(NOT(ISNUMBER(F53)),"TEXTE",IF(OR(W53="",W53&lt;=0),"COMMANDE COUVERTS INCOMPLETE",IF(G53="","UNITE MANQUANTE",IF(COUNTIF(B384:B428,AE53)=0,"UNITE A CONTROLER","OK")))))),N("Z6"))</f>
        <v/>
      </c>
      <c r="AD53" s="144" t="str">
        <f>IF(1=1,IF(E53="","",AD46),N("AB13"))</f>
        <v/>
      </c>
      <c r="AE53" s="125" t="str">
        <f>IF(1=1,IF(G53="","",UPPER(TRIM(SUBSTITUTE(SUBSTITUTE(G53&amp;"",CHAR(160)," ")," "," ")))),N("AC13"))</f>
        <v/>
      </c>
      <c r="AG53" s="244"/>
    </row>
    <row r="54" spans="1:33" ht="15.75" x14ac:dyDescent="0.25">
      <c r="A54" s="160" t="str">
        <f>IF(1=1,IF(E54="","",A46),N("A14"))</f>
        <v/>
      </c>
      <c r="B54" s="127" t="str">
        <f>IF(1=1,IF(E54="","",B46),N("B14"))</f>
        <v/>
      </c>
      <c r="C54" s="127"/>
      <c r="D54" s="129" t="str">
        <f>IF(ISBLANK(E54),"",LARGE(D46:D53,1)+1)</f>
        <v/>
      </c>
      <c r="E54" s="130"/>
      <c r="F54" s="131"/>
      <c r="G54" s="170"/>
      <c r="H54" s="105"/>
      <c r="I54" s="132" t="str">
        <f>IF(1=1,IF(E54="","",I46),N("H14"))</f>
        <v/>
      </c>
      <c r="J54" s="133" t="str">
        <f>IF(1=1,IF(E54="","",J46),N("I14"))</f>
        <v/>
      </c>
      <c r="K54" s="134" t="str">
        <f>IF(1=1,IF(E54="","",K46),N("J14"))</f>
        <v/>
      </c>
      <c r="L54" s="135" t="str">
        <f>IF(1=1,IF(OR(J54="",O54="",NOT(ISNUMBER(J54)),NOT(ISNUMBER(O54)),J54=0),"",O54/J54),N("L14"))</f>
        <v/>
      </c>
      <c r="M54" s="136" t="str">
        <f>IF(1=1,IF(OR(L54="",NOT(ISNUMBER(F54))),"",F54*L54*IFERROR(INDEX(D384:D428,MATCH(AE54,B384:B428,0)),1)),N("M13"))</f>
        <v/>
      </c>
      <c r="N54" s="137" t="str">
        <f>IF(1=1,IF(F54="","",IF(G54="","",IFERROR(INDEX(E384:E428,MATCH(AE54,B384:B428,0)),G54&amp;""))),N("N6"))</f>
        <v/>
      </c>
      <c r="O54" s="138" t="str">
        <f>IF(1=1,IF(E54="","",O46),N("K14"))</f>
        <v/>
      </c>
      <c r="P54" s="139" t="str">
        <f>IF(1=1,IF(M54="","",IF(AND(ISNUMBER(M54),M54&lt;1,N54="kg"),MAX(1,ROUND(M54*1000,0)),IF(AND(ISNUMBER(M54),M54&lt;1,N54="L"),MAX(1,ROUND(M54*100,0)),ROUND(M54,3)))),N("O14"))</f>
        <v/>
      </c>
      <c r="Q54" s="140" t="str">
        <f>IF(1=1,IF(M54="","",IF(AND(ISNUMBER(M54),M54&lt;1,N54="kg"),"g",IF(AND(ISNUMBER(M54),M54&lt;1,N54="L"),"cl",N54))),N("P14"))</f>
        <v/>
      </c>
      <c r="R54" s="161" t="str">
        <f>IF(1=1,IF(E54="","",IF(F54="","A CONTROLER",IF(NOT(ISNUMBER(F54)),"TEXTE",IF(OR(L54="",L54&lt;=0),"COMMANDE PRINCIPALE INCOMPLETE",IF(G54="","UNITE MANQUANTE",IF(COUNTIF(B384:B428,AE54)=0,"UNITE A CONTROLER","OK")))))),N("Q9"))</f>
        <v/>
      </c>
      <c r="S54" s="105"/>
      <c r="T54" s="141">
        <f t="shared" si="12"/>
        <v>0</v>
      </c>
      <c r="U54" s="133" t="str">
        <f>IF(1=1,IF(E54="","",U46),N("S14"))</f>
        <v/>
      </c>
      <c r="V54" s="133" t="str">
        <f>IF(1=1,IF(E54="","",V46),N("T14"))</f>
        <v/>
      </c>
      <c r="W54" s="135" t="str">
        <f>IF(1=1,IF(OR(U54="",V54="",NOT(ISNUMBER(U54)),NOT(ISNUMBER(V54)),U54=0),"",V54/U54),N("U14"))</f>
        <v/>
      </c>
      <c r="X54" s="136" t="str">
        <f>IF(1=1,IF(OR(W54="",NOT(ISNUMBER(F54))),"",F54*W54*IFERROR(INDEX(D384:D428,MATCH(AE54,B384:B428,0)),1)),N("V7"))</f>
        <v/>
      </c>
      <c r="Y54" s="137" t="str">
        <f>IF(1=1,IF(F54="","",IF(G54="","",IFERROR(INDEX(E384:E428,MATCH(AE54,B384:B428,0)),G54&amp;""))),N("W6"))</f>
        <v/>
      </c>
      <c r="Z54" s="142" t="str">
        <f>IF(1=1,IF(X54="","",IF(AND(ISNUMBER(X54),X54&lt;1,Y54="kg"),MAX(1,ROUND(X54*1000,0)),IF(AND(ISNUMBER(X54),X54&lt;1,Y54="L"),MAX(1,ROUND(X54*100,0)),ROUND(X54,3)))),N("X14"))</f>
        <v/>
      </c>
      <c r="AA54" s="143" t="str">
        <f>IF(1=1,IF(X54="","",IF(AND(ISNUMBER(X54),X54&lt;1,Y54="kg"),"g",IF(AND(ISNUMBER(X54),X54&lt;1,Y54="L"),"cl",Y54))),N("Y14"))</f>
        <v/>
      </c>
      <c r="AB54" s="123" t="str">
        <f>IF(1=1,IF(E54="","",IF(F54="","A CONTROLER",IF(NOT(ISNUMBER(F54)),"TEXTE",IF(OR(W54="",W54&lt;=0),"COMMANDE COUVERTS INCOMPLETE",IF(G54="","UNITE MANQUANTE",IF(COUNTIF(B384:B428,AE54)=0,"UNITE A CONTROLER","OK")))))),N("Z6"))</f>
        <v/>
      </c>
      <c r="AD54" s="144" t="str">
        <f>IF(1=1,IF(E54="","",AD46),N("AB14"))</f>
        <v/>
      </c>
      <c r="AE54" s="125" t="str">
        <f>IF(1=1,IF(G54="","",UPPER(TRIM(SUBSTITUTE(SUBSTITUTE(G54&amp;"",CHAR(160)," ")," "," ")))),N("AC14"))</f>
        <v/>
      </c>
    </row>
    <row r="55" spans="1:33" ht="15.75" x14ac:dyDescent="0.25">
      <c r="A55" s="160" t="str">
        <f>IF(1=1,IF(E55="","",A46),N("A15"))</f>
        <v/>
      </c>
      <c r="B55" s="127" t="str">
        <f>IF(1=1,IF(E55="","",B46),N("B15"))</f>
        <v/>
      </c>
      <c r="C55" s="127"/>
      <c r="D55" s="129" t="str">
        <f>IF(ISBLANK(E55),"",LARGE(D46:D54,1)+1)</f>
        <v/>
      </c>
      <c r="E55" s="130"/>
      <c r="F55" s="131"/>
      <c r="G55" s="170"/>
      <c r="H55" s="105"/>
      <c r="I55" s="132" t="str">
        <f>IF(1=1,IF(E55="","",I46),N("H15"))</f>
        <v/>
      </c>
      <c r="J55" s="133" t="str">
        <f>IF(1=1,IF(E55="","",J46),N("I15"))</f>
        <v/>
      </c>
      <c r="K55" s="134" t="str">
        <f>IF(1=1,IF(E55="","",K46),N("J15"))</f>
        <v/>
      </c>
      <c r="L55" s="135" t="str">
        <f>IF(1=1,IF(OR(J55="",O55="",NOT(ISNUMBER(J55)),NOT(ISNUMBER(O55)),J55=0),"",O55/J55),N("L15"))</f>
        <v/>
      </c>
      <c r="M55" s="136" t="str">
        <f>IF(1=1,IF(OR(L55="",NOT(ISNUMBER(F55))),"",F55*L55*IFERROR(INDEX(D384:D428,MATCH(AE55,B384:B428,0)),1)),N("M13"))</f>
        <v/>
      </c>
      <c r="N55" s="137" t="str">
        <f>IF(1=1,IF(F55="","",IF(G55="","",IFERROR(INDEX(E384:E428,MATCH(AE55,B384:B428,0)),G55&amp;""))),N("N6"))</f>
        <v/>
      </c>
      <c r="O55" s="138" t="str">
        <f>IF(1=1,IF(E55="","",O46),N("K15"))</f>
        <v/>
      </c>
      <c r="P55" s="139" t="str">
        <f>IF(1=1,IF(M55="","",IF(AND(ISNUMBER(M55),M55&lt;1,N55="kg"),MAX(1,ROUND(M55*1000,0)),IF(AND(ISNUMBER(M55),M55&lt;1,N55="L"),MAX(1,ROUND(M55*100,0)),ROUND(M55,3)))),N("O15"))</f>
        <v/>
      </c>
      <c r="Q55" s="140" t="str">
        <f>IF(1=1,IF(M55="","",IF(AND(ISNUMBER(M55),M55&lt;1,N55="kg"),"g",IF(AND(ISNUMBER(M55),M55&lt;1,N55="L"),"cl",N55))),N("P15"))</f>
        <v/>
      </c>
      <c r="R55" s="161" t="str">
        <f>IF(1=1,IF(E55="","",IF(F55="","A CONTROLER",IF(NOT(ISNUMBER(F55)),"TEXTE",IF(OR(L55="",L55&lt;=0),"COMMANDE PRINCIPALE INCOMPLETE",IF(G55="","UNITE MANQUANTE",IF(COUNTIF(B384:B428,AE55)=0,"UNITE A CONTROLER","OK")))))),N("Q9"))</f>
        <v/>
      </c>
      <c r="S55" s="105"/>
      <c r="T55" s="141">
        <f t="shared" si="12"/>
        <v>0</v>
      </c>
      <c r="U55" s="133" t="str">
        <f>IF(1=1,IF(E55="","",U46),N("S15"))</f>
        <v/>
      </c>
      <c r="V55" s="133" t="str">
        <f>IF(1=1,IF(E55="","",V46),N("T15"))</f>
        <v/>
      </c>
      <c r="W55" s="135" t="str">
        <f>IF(1=1,IF(OR(U55="",V55="",NOT(ISNUMBER(U55)),NOT(ISNUMBER(V55)),U55=0),"",V55/U55),N("U15"))</f>
        <v/>
      </c>
      <c r="X55" s="136" t="str">
        <f>IF(1=1,IF(OR(W55="",NOT(ISNUMBER(F55))),"",F55*W55*IFERROR(INDEX(D384:D428,MATCH(AE55,B384:B428,0)),1)),N("V7"))</f>
        <v/>
      </c>
      <c r="Y55" s="137" t="str">
        <f>IF(1=1,IF(F55="","",IF(G55="","",IFERROR(INDEX(E384:E428,MATCH(AE55,B384:B428,0)),G55&amp;""))),N("W6"))</f>
        <v/>
      </c>
      <c r="Z55" s="142" t="str">
        <f>IF(1=1,IF(X55="","",IF(AND(ISNUMBER(X55),X55&lt;1,Y55="kg"),MAX(1,ROUND(X55*1000,0)),IF(AND(ISNUMBER(X55),X55&lt;1,Y55="L"),MAX(1,ROUND(X55*100,0)),ROUND(X55,3)))),N("X15"))</f>
        <v/>
      </c>
      <c r="AA55" s="143" t="str">
        <f>IF(1=1,IF(X55="","",IF(AND(ISNUMBER(X55),X55&lt;1,Y55="kg"),"g",IF(AND(ISNUMBER(X55),X55&lt;1,Y55="L"),"cl",Y55))),N("Y15"))</f>
        <v/>
      </c>
      <c r="AB55" s="123" t="str">
        <f>IF(1=1,IF(E55="","",IF(F55="","A CONTROLER",IF(NOT(ISNUMBER(F55)),"TEXTE",IF(OR(W55="",W55&lt;=0),"COMMANDE COUVERTS INCOMPLETE",IF(G55="","UNITE MANQUANTE",IF(COUNTIF(B384:B428,AE55)=0,"UNITE A CONTROLER","OK")))))),N("Z6"))</f>
        <v/>
      </c>
      <c r="AD55" s="144" t="str">
        <f>IF(1=1,IF(E55="","",AD46),N("AB15"))</f>
        <v/>
      </c>
      <c r="AE55" s="125" t="str">
        <f>IF(1=1,IF(G55="","",UPPER(TRIM(SUBSTITUTE(SUBSTITUTE(G55&amp;"",CHAR(160)," ")," "," ")))),N("AC15"))</f>
        <v/>
      </c>
    </row>
    <row r="56" spans="1:33" ht="15.75" x14ac:dyDescent="0.25">
      <c r="A56" s="160" t="str">
        <f>IF(1=1,IF(E56="","",A46),N("A16"))</f>
        <v/>
      </c>
      <c r="B56" s="127" t="str">
        <f>IF(1=1,IF(E56="","",B46),N("B16"))</f>
        <v/>
      </c>
      <c r="C56" s="127"/>
      <c r="D56" s="129" t="str">
        <f>IF(ISBLANK(E56),"",LARGE(D46:D55,1)+1)</f>
        <v/>
      </c>
      <c r="E56" s="130"/>
      <c r="F56" s="131"/>
      <c r="G56" s="170"/>
      <c r="H56" s="105"/>
      <c r="I56" s="132" t="str">
        <f>IF(1=1,IF(E56="","",I46),N("H16"))</f>
        <v/>
      </c>
      <c r="J56" s="133" t="str">
        <f>IF(1=1,IF(E56="","",J46),N("I16"))</f>
        <v/>
      </c>
      <c r="K56" s="134" t="str">
        <f>IF(1=1,IF(E56="","",K46),N("J16"))</f>
        <v/>
      </c>
      <c r="L56" s="135" t="str">
        <f>IF(1=1,IF(OR(J56="",O56="",NOT(ISNUMBER(J56)),NOT(ISNUMBER(O56)),J56=0),"",O56/J56),N("L16"))</f>
        <v/>
      </c>
      <c r="M56" s="136" t="str">
        <f>IF(1=1,IF(OR(L56="",NOT(ISNUMBER(F56))),"",F56*L56*IFERROR(INDEX(D384:D428,MATCH(AE56,B384:B428,0)),1)),N("M13"))</f>
        <v/>
      </c>
      <c r="N56" s="137" t="str">
        <f>IF(1=1,IF(F56="","",IF(G56="","",IFERROR(INDEX(E384:E428,MATCH(AE56,B384:B428,0)),G56&amp;""))),N("N6"))</f>
        <v/>
      </c>
      <c r="O56" s="138" t="str">
        <f>IF(1=1,IF(E56="","",O46),N("K16"))</f>
        <v/>
      </c>
      <c r="P56" s="139" t="str">
        <f>IF(1=1,IF(M56="","",IF(AND(ISNUMBER(M56),M56&lt;1,N56="kg"),MAX(1,ROUND(M56*1000,0)),IF(AND(ISNUMBER(M56),M56&lt;1,N56="L"),MAX(1,ROUND(M56*100,0)),ROUND(M56,3)))),N("O16"))</f>
        <v/>
      </c>
      <c r="Q56" s="140" t="str">
        <f>IF(1=1,IF(M56="","",IF(AND(ISNUMBER(M56),M56&lt;1,N56="kg"),"g",IF(AND(ISNUMBER(M56),M56&lt;1,N56="L"),"cl",N56))),N("P16"))</f>
        <v/>
      </c>
      <c r="R56" s="161" t="str">
        <f>IF(1=1,IF(E56="","",IF(F56="","A CONTROLER",IF(NOT(ISNUMBER(F56)),"TEXTE",IF(OR(L56="",L56&lt;=0),"COMMANDE PRINCIPALE INCOMPLETE",IF(G56="","UNITE MANQUANTE",IF(COUNTIF(B384:B428,AE56)=0,"UNITE A CONTROLER","OK")))))),N("Q9"))</f>
        <v/>
      </c>
      <c r="S56" s="105"/>
      <c r="T56" s="141">
        <f t="shared" si="12"/>
        <v>0</v>
      </c>
      <c r="U56" s="133" t="str">
        <f>IF(1=1,IF(E56="","",U46),N("S16"))</f>
        <v/>
      </c>
      <c r="V56" s="133" t="str">
        <f>IF(1=1,IF(E56="","",V46),N("T16"))</f>
        <v/>
      </c>
      <c r="W56" s="135" t="str">
        <f>IF(1=1,IF(OR(U56="",V56="",NOT(ISNUMBER(U56)),NOT(ISNUMBER(V56)),U56=0),"",V56/U56),N("U16"))</f>
        <v/>
      </c>
      <c r="X56" s="136" t="str">
        <f>IF(1=1,IF(OR(W56="",NOT(ISNUMBER(F56))),"",F56*W56*IFERROR(INDEX(D384:D428,MATCH(AE56,B384:B428,0)),1)),N("V7"))</f>
        <v/>
      </c>
      <c r="Y56" s="137" t="str">
        <f>IF(1=1,IF(F56="","",IF(G56="","",IFERROR(INDEX(E384:E428,MATCH(AE56,B384:B428,0)),G56&amp;""))),N("W6"))</f>
        <v/>
      </c>
      <c r="Z56" s="142" t="str">
        <f>IF(1=1,IF(X56="","",IF(AND(ISNUMBER(X56),X56&lt;1,Y56="kg"),MAX(1,ROUND(X56*1000,0)),IF(AND(ISNUMBER(X56),X56&lt;1,Y56="L"),MAX(1,ROUND(X56*100,0)),ROUND(X56,3)))),N("X16"))</f>
        <v/>
      </c>
      <c r="AA56" s="143" t="str">
        <f>IF(1=1,IF(X56="","",IF(AND(ISNUMBER(X56),X56&lt;1,Y56="kg"),"g",IF(AND(ISNUMBER(X56),X56&lt;1,Y56="L"),"cl",Y56))),N("Y16"))</f>
        <v/>
      </c>
      <c r="AB56" s="123" t="str">
        <f>IF(1=1,IF(E56="","",IF(F56="","A CONTROLER",IF(NOT(ISNUMBER(F56)),"TEXTE",IF(OR(W56="",W56&lt;=0),"COMMANDE COUVERTS INCOMPLETE",IF(G56="","UNITE MANQUANTE",IF(COUNTIF(B384:B428,AE56)=0,"UNITE A CONTROLER","OK")))))),N("Z6"))</f>
        <v/>
      </c>
      <c r="AD56" s="144" t="str">
        <f>IF(1=1,IF(E56="","",AD46),N("AB16"))</f>
        <v/>
      </c>
      <c r="AE56" s="125" t="str">
        <f>IF(1=1,IF(G56="","",UPPER(TRIM(SUBSTITUTE(SUBSTITUTE(G56&amp;"",CHAR(160)," ")," "," ")))),N("AC16"))</f>
        <v/>
      </c>
    </row>
    <row r="57" spans="1:33" ht="15.75" x14ac:dyDescent="0.25">
      <c r="A57" s="160" t="str">
        <f>IF(1=1,IF(E57="","",A46),N("A17"))</f>
        <v/>
      </c>
      <c r="B57" s="127" t="str">
        <f>IF(1=1,IF(E57="","",B46),N("B17"))</f>
        <v/>
      </c>
      <c r="C57" s="127"/>
      <c r="D57" s="129" t="str">
        <f>IF(ISBLANK(E57),"",LARGE(D46:D56,1)+1)</f>
        <v/>
      </c>
      <c r="E57" s="130"/>
      <c r="F57" s="131"/>
      <c r="G57" s="170"/>
      <c r="H57" s="105"/>
      <c r="I57" s="132" t="str">
        <f>IF(1=1,IF(E57="","",I46),N("H17"))</f>
        <v/>
      </c>
      <c r="J57" s="133" t="str">
        <f>IF(1=1,IF(E57="","",J46),N("I17"))</f>
        <v/>
      </c>
      <c r="K57" s="134" t="str">
        <f>IF(1=1,IF(E57="","",K46),N("J17"))</f>
        <v/>
      </c>
      <c r="L57" s="135" t="str">
        <f>IF(1=1,IF(OR(J57="",O57="",NOT(ISNUMBER(J57)),NOT(ISNUMBER(O57)),J57=0),"",O57/J57),N("L17"))</f>
        <v/>
      </c>
      <c r="M57" s="136" t="str">
        <f>IF(1=1,IF(OR(L57="",NOT(ISNUMBER(F57))),"",F57*L57*IFERROR(INDEX(D384:D428,MATCH(AE57,B384:B428,0)),1)),N("M13"))</f>
        <v/>
      </c>
      <c r="N57" s="137" t="str">
        <f>IF(1=1,IF(F57="","",IF(G57="","",IFERROR(INDEX(E384:E428,MATCH(AE57,B384:B428,0)),G57&amp;""))),N("N6"))</f>
        <v/>
      </c>
      <c r="O57" s="138" t="str">
        <f>IF(1=1,IF(E57="","",O46),N("K17"))</f>
        <v/>
      </c>
      <c r="P57" s="139" t="str">
        <f>IF(1=1,IF(M57="","",IF(AND(ISNUMBER(M57),M57&lt;1,N57="kg"),MAX(1,ROUND(M57*1000,0)),IF(AND(ISNUMBER(M57),M57&lt;1,N57="L"),MAX(1,ROUND(M57*100,0)),ROUND(M57,3)))),N("O17"))</f>
        <v/>
      </c>
      <c r="Q57" s="140" t="str">
        <f>IF(1=1,IF(M57="","",IF(AND(ISNUMBER(M57),M57&lt;1,N57="kg"),"g",IF(AND(ISNUMBER(M57),M57&lt;1,N57="L"),"cl",N57))),N("P17"))</f>
        <v/>
      </c>
      <c r="R57" s="161" t="str">
        <f>IF(1=1,IF(E57="","",IF(F57="","A CONTROLER",IF(NOT(ISNUMBER(F57)),"TEXTE",IF(OR(L57="",L57&lt;=0),"COMMANDE PRINCIPALE INCOMPLETE",IF(G57="","UNITE MANQUANTE",IF(COUNTIF(B384:B428,AE57)=0,"UNITE A CONTROLER","OK")))))),N("Q9"))</f>
        <v/>
      </c>
      <c r="S57" s="105"/>
      <c r="T57" s="141">
        <f t="shared" si="12"/>
        <v>0</v>
      </c>
      <c r="U57" s="133" t="str">
        <f>IF(1=1,IF(E57="","",U46),N("S17"))</f>
        <v/>
      </c>
      <c r="V57" s="133" t="str">
        <f>IF(1=1,IF(E57="","",V46),N("T17"))</f>
        <v/>
      </c>
      <c r="W57" s="135" t="str">
        <f>IF(1=1,IF(OR(U57="",V57="",NOT(ISNUMBER(U57)),NOT(ISNUMBER(V57)),U57=0),"",V57/U57),N("U17"))</f>
        <v/>
      </c>
      <c r="X57" s="136" t="str">
        <f>IF(1=1,IF(OR(W57="",NOT(ISNUMBER(F57))),"",F57*W57*IFERROR(INDEX(D384:D428,MATCH(AE57,B384:B428,0)),1)),N("V7"))</f>
        <v/>
      </c>
      <c r="Y57" s="137" t="str">
        <f>IF(1=1,IF(F57="","",IF(G57="","",IFERROR(INDEX(E384:E428,MATCH(AE57,B384:B428,0)),G57&amp;""))),N("W6"))</f>
        <v/>
      </c>
      <c r="Z57" s="142" t="str">
        <f>IF(1=1,IF(X57="","",IF(AND(ISNUMBER(X57),X57&lt;1,Y57="kg"),MAX(1,ROUND(X57*1000,0)),IF(AND(ISNUMBER(X57),X57&lt;1,Y57="L"),MAX(1,ROUND(X57*100,0)),ROUND(X57,3)))),N("X17"))</f>
        <v/>
      </c>
      <c r="AA57" s="143" t="str">
        <f>IF(1=1,IF(X57="","",IF(AND(ISNUMBER(X57),X57&lt;1,Y57="kg"),"g",IF(AND(ISNUMBER(X57),X57&lt;1,Y57="L"),"cl",Y57))),N("Y17"))</f>
        <v/>
      </c>
      <c r="AB57" s="123" t="str">
        <f>IF(1=1,IF(E57="","",IF(F57="","A CONTROLER",IF(NOT(ISNUMBER(F57)),"TEXTE",IF(OR(W57="",W57&lt;=0),"COMMANDE COUVERTS INCOMPLETE",IF(G57="","UNITE MANQUANTE",IF(COUNTIF(B384:B428,AE57)=0,"UNITE A CONTROLER","OK")))))),N("Z6"))</f>
        <v/>
      </c>
      <c r="AD57" s="144" t="str">
        <f>IF(1=1,IF(E57="","",AD46),N("AB17"))</f>
        <v/>
      </c>
      <c r="AE57" s="125" t="str">
        <f>IF(1=1,IF(G57="","",UPPER(TRIM(SUBSTITUTE(SUBSTITUTE(G57&amp;"",CHAR(160)," ")," "," ")))),N("AC17"))</f>
        <v/>
      </c>
    </row>
    <row r="58" spans="1:33" ht="15.75" x14ac:dyDescent="0.25">
      <c r="A58" s="160" t="str">
        <f>IF(1=1,IF(E58="","",A46),N("A18"))</f>
        <v/>
      </c>
      <c r="B58" s="127" t="str">
        <f>IF(1=1,IF(E58="","",B46),N("B18"))</f>
        <v/>
      </c>
      <c r="C58" s="127"/>
      <c r="D58" s="129" t="str">
        <f>IF(ISBLANK(E58),"",LARGE(D46:D57,1)+1)</f>
        <v/>
      </c>
      <c r="E58" s="130"/>
      <c r="F58" s="131"/>
      <c r="G58" s="170"/>
      <c r="H58" s="105"/>
      <c r="I58" s="132" t="str">
        <f>IF(1=1,IF(E58="","",I46),N("H18"))</f>
        <v/>
      </c>
      <c r="J58" s="133" t="str">
        <f>IF(1=1,IF(E58="","",J46),N("I18"))</f>
        <v/>
      </c>
      <c r="K58" s="134" t="str">
        <f>IF(1=1,IF(E58="","",K46),N("J18"))</f>
        <v/>
      </c>
      <c r="L58" s="135" t="str">
        <f>IF(1=1,IF(OR(J58="",O58="",NOT(ISNUMBER(J58)),NOT(ISNUMBER(O58)),J58=0),"",O58/J58),N("L18"))</f>
        <v/>
      </c>
      <c r="M58" s="136" t="str">
        <f>IF(1=1,IF(OR(L58="",NOT(ISNUMBER(F58))),"",F58*L58*IFERROR(INDEX(D384:D428,MATCH(AE58,B384:B428,0)),1)),N("M13"))</f>
        <v/>
      </c>
      <c r="N58" s="137" t="str">
        <f>IF(1=1,IF(F58="","",IF(G58="","",IFERROR(INDEX(E384:E428,MATCH(AE58,B384:B428,0)),G58&amp;""))),N("N6"))</f>
        <v/>
      </c>
      <c r="O58" s="138" t="str">
        <f>IF(1=1,IF(E58="","",O46),N("K18"))</f>
        <v/>
      </c>
      <c r="P58" s="139" t="str">
        <f>IF(1=1,IF(M58="","",IF(AND(ISNUMBER(M58),M58&lt;1,N58="kg"),MAX(1,ROUND(M58*1000,0)),IF(AND(ISNUMBER(M58),M58&lt;1,N58="L"),MAX(1,ROUND(M58*100,0)),ROUND(M58,3)))),N("O18"))</f>
        <v/>
      </c>
      <c r="Q58" s="140" t="str">
        <f>IF(1=1,IF(M58="","",IF(AND(ISNUMBER(M58),M58&lt;1,N58="kg"),"g",IF(AND(ISNUMBER(M58),M58&lt;1,N58="L"),"cl",N58))),N("P18"))</f>
        <v/>
      </c>
      <c r="R58" s="161" t="str">
        <f>IF(1=1,IF(E58="","",IF(F58="","A CONTROLER",IF(NOT(ISNUMBER(F58)),"TEXTE",IF(OR(L58="",L58&lt;=0),"COMMANDE PRINCIPALE INCOMPLETE",IF(G58="","UNITE MANQUANTE",IF(COUNTIF(B384:B428,AE58)=0,"UNITE A CONTROLER","OK")))))),N("Q9"))</f>
        <v/>
      </c>
      <c r="S58" s="105"/>
      <c r="T58" s="141">
        <f t="shared" si="12"/>
        <v>0</v>
      </c>
      <c r="U58" s="133" t="str">
        <f>IF(1=1,IF(E58="","",U46),N("S18"))</f>
        <v/>
      </c>
      <c r="V58" s="133" t="str">
        <f>IF(1=1,IF(E58="","",V46),N("T18"))</f>
        <v/>
      </c>
      <c r="W58" s="135" t="str">
        <f>IF(1=1,IF(OR(U58="",V58="",NOT(ISNUMBER(U58)),NOT(ISNUMBER(V58)),U58=0),"",V58/U58),N("U18"))</f>
        <v/>
      </c>
      <c r="X58" s="136" t="str">
        <f>IF(1=1,IF(OR(W58="",NOT(ISNUMBER(F58))),"",F58*W58*IFERROR(INDEX(D384:D428,MATCH(AE58,B384:B428,0)),1)),N("V7"))</f>
        <v/>
      </c>
      <c r="Y58" s="137" t="str">
        <f>IF(1=1,IF(F58="","",IF(G58="","",IFERROR(INDEX(E384:E428,MATCH(AE58,B384:B428,0)),G58&amp;""))),N("W6"))</f>
        <v/>
      </c>
      <c r="Z58" s="142" t="str">
        <f>IF(1=1,IF(X58="","",IF(AND(ISNUMBER(X58),X58&lt;1,Y58="kg"),MAX(1,ROUND(X58*1000,0)),IF(AND(ISNUMBER(X58),X58&lt;1,Y58="L"),MAX(1,ROUND(X58*100,0)),ROUND(X58,3)))),N("X18"))</f>
        <v/>
      </c>
      <c r="AA58" s="143" t="str">
        <f>IF(1=1,IF(X58="","",IF(AND(ISNUMBER(X58),X58&lt;1,Y58="kg"),"g",IF(AND(ISNUMBER(X58),X58&lt;1,Y58="L"),"cl",Y58))),N("Y18"))</f>
        <v/>
      </c>
      <c r="AB58" s="123" t="str">
        <f>IF(1=1,IF(E58="","",IF(F58="","A CONTROLER",IF(NOT(ISNUMBER(F58)),"TEXTE",IF(OR(W58="",W58&lt;=0),"COMMANDE COUVERTS INCOMPLETE",IF(G58="","UNITE MANQUANTE",IF(COUNTIF(B384:B428,AE58)=0,"UNITE A CONTROLER","OK")))))),N("Z6"))</f>
        <v/>
      </c>
      <c r="AD58" s="144" t="str">
        <f>IF(1=1,IF(E58="","",AD46),N("AB18"))</f>
        <v/>
      </c>
      <c r="AE58" s="125" t="str">
        <f>IF(1=1,IF(G58="","",UPPER(TRIM(SUBSTITUTE(SUBSTITUTE(G58&amp;"",CHAR(160)," ")," "," ")))),N("AC18"))</f>
        <v/>
      </c>
    </row>
    <row r="59" spans="1:33" ht="15.75" x14ac:dyDescent="0.25">
      <c r="A59" s="160" t="str">
        <f>IF(1=1,IF(E59="","",A46),N("A19"))</f>
        <v/>
      </c>
      <c r="B59" s="127" t="str">
        <f>IF(1=1,IF(E59="","",B46),N("B19"))</f>
        <v/>
      </c>
      <c r="C59" s="127"/>
      <c r="D59" s="129" t="str">
        <f>IF(ISBLANK(E59),"",LARGE(D46:D58,1)+1)</f>
        <v/>
      </c>
      <c r="E59" s="130"/>
      <c r="F59" s="131"/>
      <c r="G59" s="170"/>
      <c r="H59" s="105"/>
      <c r="I59" s="132" t="str">
        <f>IF(1=1,IF(E59="","",I46),N("H19"))</f>
        <v/>
      </c>
      <c r="J59" s="133" t="str">
        <f>IF(1=1,IF(E59="","",J46),N("I19"))</f>
        <v/>
      </c>
      <c r="K59" s="134" t="str">
        <f>IF(1=1,IF(E59="","",K46),N("J19"))</f>
        <v/>
      </c>
      <c r="L59" s="135" t="str">
        <f>IF(1=1,IF(OR(J59="",O59="",NOT(ISNUMBER(J59)),NOT(ISNUMBER(O59)),J59=0),"",O59/J59),N("L19"))</f>
        <v/>
      </c>
      <c r="M59" s="136" t="str">
        <f>IF(1=1,IF(OR(L59="",NOT(ISNUMBER(F59))),"",F59*L59*IFERROR(INDEX(D384:D428,MATCH(AE59,B384:B428,0)),1)),N("M13"))</f>
        <v/>
      </c>
      <c r="N59" s="137" t="str">
        <f>IF(1=1,IF(F59="","",IF(G59="","",IFERROR(INDEX(E384:E428,MATCH(AE59,B384:B428,0)),G59&amp;""))),N("N6"))</f>
        <v/>
      </c>
      <c r="O59" s="138" t="str">
        <f>IF(1=1,IF(E59="","",O46),N("K19"))</f>
        <v/>
      </c>
      <c r="P59" s="139" t="str">
        <f>IF(1=1,IF(M59="","",IF(AND(ISNUMBER(M59),M59&lt;1,N59="kg"),MAX(1,ROUND(M59*1000,0)),IF(AND(ISNUMBER(M59),M59&lt;1,N59="L"),MAX(1,ROUND(M59*100,0)),ROUND(M59,3)))),N("O19"))</f>
        <v/>
      </c>
      <c r="Q59" s="140" t="str">
        <f>IF(1=1,IF(M59="","",IF(AND(ISNUMBER(M59),M59&lt;1,N59="kg"),"g",IF(AND(ISNUMBER(M59),M59&lt;1,N59="L"),"cl",N59))),N("P19"))</f>
        <v/>
      </c>
      <c r="R59" s="161" t="str">
        <f>IF(1=1,IF(E59="","",IF(F59="","A CONTROLER",IF(NOT(ISNUMBER(F59)),"TEXTE",IF(OR(L59="",L59&lt;=0),"COMMANDE PRINCIPALE INCOMPLETE",IF(G59="","UNITE MANQUANTE",IF(COUNTIF(B384:B428,AE59)=0,"UNITE A CONTROLER","OK")))))),N("Q9"))</f>
        <v/>
      </c>
      <c r="S59" s="105"/>
      <c r="T59" s="141">
        <f t="shared" si="12"/>
        <v>0</v>
      </c>
      <c r="U59" s="133" t="str">
        <f>IF(1=1,IF(E59="","",U46),N("S19"))</f>
        <v/>
      </c>
      <c r="V59" s="133" t="str">
        <f>IF(1=1,IF(E59="","",V46),N("T19"))</f>
        <v/>
      </c>
      <c r="W59" s="135" t="str">
        <f>IF(1=1,IF(OR(U59="",V59="",NOT(ISNUMBER(U59)),NOT(ISNUMBER(V59)),U59=0),"",V59/U59),N("U19"))</f>
        <v/>
      </c>
      <c r="X59" s="136" t="str">
        <f>IF(1=1,IF(OR(W59="",NOT(ISNUMBER(F59))),"",F59*W59*IFERROR(INDEX(D384:D428,MATCH(AE59,B384:B428,0)),1)),N("V7"))</f>
        <v/>
      </c>
      <c r="Y59" s="137" t="str">
        <f>IF(1=1,IF(F59="","",IF(G59="","",IFERROR(INDEX(E384:E428,MATCH(AE59,B384:B428,0)),G59&amp;""))),N("W6"))</f>
        <v/>
      </c>
      <c r="Z59" s="142" t="str">
        <f>IF(1=1,IF(X59="","",IF(AND(ISNUMBER(X59),X59&lt;1,Y59="kg"),MAX(1,ROUND(X59*1000,0)),IF(AND(ISNUMBER(X59),X59&lt;1,Y59="L"),MAX(1,ROUND(X59*100,0)),ROUND(X59,3)))),N("X19"))</f>
        <v/>
      </c>
      <c r="AA59" s="143" t="str">
        <f>IF(1=1,IF(X59="","",IF(AND(ISNUMBER(X59),X59&lt;1,Y59="kg"),"g",IF(AND(ISNUMBER(X59),X59&lt;1,Y59="L"),"cl",Y59))),N("Y19"))</f>
        <v/>
      </c>
      <c r="AB59" s="123" t="str">
        <f>IF(1=1,IF(E59="","",IF(F59="","A CONTROLER",IF(NOT(ISNUMBER(F59)),"TEXTE",IF(OR(W59="",W59&lt;=0),"COMMANDE COUVERTS INCOMPLETE",IF(G59="","UNITE MANQUANTE",IF(COUNTIF(B384:B428,AE59)=0,"UNITE A CONTROLER","OK")))))),N("Z6"))</f>
        <v/>
      </c>
      <c r="AD59" s="144" t="str">
        <f>IF(1=1,IF(E59="","",AD46),N("AB19"))</f>
        <v/>
      </c>
      <c r="AE59" s="125" t="str">
        <f>IF(1=1,IF(G59="","",UPPER(TRIM(SUBSTITUTE(SUBSTITUTE(G59&amp;"",CHAR(160)," ")," "," ")))),N("AC19"))</f>
        <v/>
      </c>
    </row>
    <row r="60" spans="1:33" ht="15.75" x14ac:dyDescent="0.25">
      <c r="A60" s="160" t="str">
        <f>IF(1=1,IF(E60="","",A46),N("A20"))</f>
        <v/>
      </c>
      <c r="B60" s="127" t="str">
        <f>IF(1=1,IF(E60="","",B46),N("B20"))</f>
        <v/>
      </c>
      <c r="C60" s="127"/>
      <c r="D60" s="129" t="str">
        <f>IF(ISBLANK(E60),"",LARGE(D46:D59,1)+1)</f>
        <v/>
      </c>
      <c r="E60" s="130"/>
      <c r="F60" s="131"/>
      <c r="G60" s="170"/>
      <c r="H60" s="105"/>
      <c r="I60" s="132" t="str">
        <f>IF(1=1,IF(E60="","",I46),N("H20"))</f>
        <v/>
      </c>
      <c r="J60" s="133" t="str">
        <f>IF(1=1,IF(E60="","",J46),N("I20"))</f>
        <v/>
      </c>
      <c r="K60" s="134" t="str">
        <f>IF(1=1,IF(E60="","",K46),N("J20"))</f>
        <v/>
      </c>
      <c r="L60" s="135" t="str">
        <f>IF(1=1,IF(OR(J60="",O60="",NOT(ISNUMBER(J60)),NOT(ISNUMBER(O60)),J60=0),"",O60/J60),N("L20"))</f>
        <v/>
      </c>
      <c r="M60" s="136" t="str">
        <f>IF(1=1,IF(OR(L60="",NOT(ISNUMBER(F60))),"",F60*L60*IFERROR(INDEX(D384:D428,MATCH(AE60,B384:B428,0)),1)),N("M13"))</f>
        <v/>
      </c>
      <c r="N60" s="137" t="str">
        <f>IF(1=1,IF(F60="","",IF(G60="","",IFERROR(INDEX(E384:E428,MATCH(AE60,B384:B428,0)),G60&amp;""))),N("N6"))</f>
        <v/>
      </c>
      <c r="O60" s="138" t="str">
        <f>IF(1=1,IF(E60="","",O46),N("K20"))</f>
        <v/>
      </c>
      <c r="P60" s="139" t="str">
        <f>IF(1=1,IF(M60="","",IF(AND(ISNUMBER(M60),M60&lt;1,N60="kg"),MAX(1,ROUND(M60*1000,0)),IF(AND(ISNUMBER(M60),M60&lt;1,N60="L"),MAX(1,ROUND(M60*100,0)),ROUND(M60,3)))),N("O20"))</f>
        <v/>
      </c>
      <c r="Q60" s="140" t="str">
        <f>IF(1=1,IF(M60="","",IF(AND(ISNUMBER(M60),M60&lt;1,N60="kg"),"g",IF(AND(ISNUMBER(M60),M60&lt;1,N60="L"),"cl",N60))),N("P20"))</f>
        <v/>
      </c>
      <c r="R60" s="161" t="str">
        <f>IF(1=1,IF(E60="","",IF(F60="","A CONTROLER",IF(NOT(ISNUMBER(F60)),"TEXTE",IF(OR(L60="",L60&lt;=0),"COMMANDE PRINCIPALE INCOMPLETE",IF(G60="","UNITE MANQUANTE",IF(COUNTIF(B384:B428,AE60)=0,"UNITE A CONTROLER","OK")))))),N("Q9"))</f>
        <v/>
      </c>
      <c r="S60" s="105"/>
      <c r="T60" s="141">
        <f t="shared" si="12"/>
        <v>0</v>
      </c>
      <c r="U60" s="133" t="str">
        <f>IF(1=1,IF(E60="","",U46),N("S20"))</f>
        <v/>
      </c>
      <c r="V60" s="133" t="str">
        <f>IF(1=1,IF(E60="","",V46),N("T20"))</f>
        <v/>
      </c>
      <c r="W60" s="135" t="str">
        <f>IF(1=1,IF(OR(U60="",V60="",NOT(ISNUMBER(U60)),NOT(ISNUMBER(V60)),U60=0),"",V60/U60),N("U20"))</f>
        <v/>
      </c>
      <c r="X60" s="136" t="str">
        <f>IF(1=1,IF(OR(W60="",NOT(ISNUMBER(F60))),"",F60*W60*IFERROR(INDEX(D384:D428,MATCH(AE60,B384:B428,0)),1)),N("V7"))</f>
        <v/>
      </c>
      <c r="Y60" s="137" t="str">
        <f>IF(1=1,IF(F60="","",IF(G60="","",IFERROR(INDEX(E384:E428,MATCH(AE60,B384:B428,0)),G60&amp;""))),N("W6"))</f>
        <v/>
      </c>
      <c r="Z60" s="142" t="str">
        <f>IF(1=1,IF(X60="","",IF(AND(ISNUMBER(X60),X60&lt;1,Y60="kg"),MAX(1,ROUND(X60*1000,0)),IF(AND(ISNUMBER(X60),X60&lt;1,Y60="L"),MAX(1,ROUND(X60*100,0)),ROUND(X60,3)))),N("X20"))</f>
        <v/>
      </c>
      <c r="AA60" s="143" t="str">
        <f>IF(1=1,IF(X60="","",IF(AND(ISNUMBER(X60),X60&lt;1,Y60="kg"),"g",IF(AND(ISNUMBER(X60),X60&lt;1,Y60="L"),"cl",Y60))),N("Y20"))</f>
        <v/>
      </c>
      <c r="AB60" s="123" t="str">
        <f>IF(1=1,IF(E60="","",IF(F60="","A CONTROLER",IF(NOT(ISNUMBER(F60)),"TEXTE",IF(OR(W60="",W60&lt;=0),"COMMANDE COUVERTS INCOMPLETE",IF(G60="","UNITE MANQUANTE",IF(COUNTIF(B384:B428,AE60)=0,"UNITE A CONTROLER","OK")))))),N("Z6"))</f>
        <v/>
      </c>
      <c r="AD60" s="144" t="str">
        <f>IF(1=1,IF(E60="","",AD46),N("AB20"))</f>
        <v/>
      </c>
      <c r="AE60" s="125" t="str">
        <f>IF(1=1,IF(G60="","",UPPER(TRIM(SUBSTITUTE(SUBSTITUTE(G60&amp;"",CHAR(160)," ")," "," ")))),N("AC20"))</f>
        <v/>
      </c>
    </row>
    <row r="61" spans="1:33" ht="15.75" x14ac:dyDescent="0.25">
      <c r="A61" s="160" t="str">
        <f>IF(1=1,IF(E61="","",A46),N("A21"))</f>
        <v/>
      </c>
      <c r="B61" s="127" t="str">
        <f>IF(1=1,IF(E61="","",B46),N("B21"))</f>
        <v/>
      </c>
      <c r="C61" s="127"/>
      <c r="D61" s="129" t="str">
        <f>IF(ISBLANK(E61),"",LARGE(D46:D60,1)+1)</f>
        <v/>
      </c>
      <c r="E61" s="130"/>
      <c r="F61" s="131"/>
      <c r="G61" s="170"/>
      <c r="H61" s="105"/>
      <c r="I61" s="132" t="str">
        <f>IF(1=1,IF(E61="","",I46),N("H21"))</f>
        <v/>
      </c>
      <c r="J61" s="133" t="str">
        <f>IF(1=1,IF(E61="","",J46),N("I21"))</f>
        <v/>
      </c>
      <c r="K61" s="134" t="str">
        <f>IF(1=1,IF(E61="","",K46),N("J21"))</f>
        <v/>
      </c>
      <c r="L61" s="135" t="str">
        <f>IF(1=1,IF(OR(J61="",O61="",NOT(ISNUMBER(J61)),NOT(ISNUMBER(O61)),J61=0),"",O61/J61),N("L21"))</f>
        <v/>
      </c>
      <c r="M61" s="136" t="str">
        <f>IF(1=1,IF(OR(L61="",NOT(ISNUMBER(F61))),"",F61*L61*IFERROR(INDEX(D384:D428,MATCH(AE61,B384:B428,0)),1)),N("M13"))</f>
        <v/>
      </c>
      <c r="N61" s="137" t="str">
        <f>IF(1=1,IF(F61="","",IF(G61="","",IFERROR(INDEX(E384:E428,MATCH(AE61,B384:B428,0)),G61&amp;""))),N("N6"))</f>
        <v/>
      </c>
      <c r="O61" s="138" t="str">
        <f>IF(1=1,IF(E61="","",O46),N("K21"))</f>
        <v/>
      </c>
      <c r="P61" s="139" t="str">
        <f>IF(1=1,IF(M61="","",IF(AND(ISNUMBER(M61),M61&lt;1,N61="kg"),MAX(1,ROUND(M61*1000,0)),IF(AND(ISNUMBER(M61),M61&lt;1,N61="L"),MAX(1,ROUND(M61*100,0)),ROUND(M61,3)))),N("O21"))</f>
        <v/>
      </c>
      <c r="Q61" s="140" t="str">
        <f>IF(1=1,IF(M61="","",IF(AND(ISNUMBER(M61),M61&lt;1,N61="kg"),"g",IF(AND(ISNUMBER(M61),M61&lt;1,N61="L"),"cl",N61))),N("P21"))</f>
        <v/>
      </c>
      <c r="R61" s="161" t="str">
        <f>IF(1=1,IF(E61="","",IF(F61="","A CONTROLER",IF(NOT(ISNUMBER(F61)),"TEXTE",IF(OR(L61="",L61&lt;=0),"COMMANDE PRINCIPALE INCOMPLETE",IF(G61="","UNITE MANQUANTE",IF(COUNTIF(B384:B428,AE61)=0,"UNITE A CONTROLER","OK")))))),N("Q9"))</f>
        <v/>
      </c>
      <c r="S61" s="105"/>
      <c r="T61" s="141">
        <f t="shared" si="12"/>
        <v>0</v>
      </c>
      <c r="U61" s="133" t="str">
        <f>IF(1=1,IF(E61="","",U46),N("S21"))</f>
        <v/>
      </c>
      <c r="V61" s="133" t="str">
        <f>IF(1=1,IF(E61="","",V46),N("T21"))</f>
        <v/>
      </c>
      <c r="W61" s="135" t="str">
        <f>IF(1=1,IF(OR(U61="",V61="",NOT(ISNUMBER(U61)),NOT(ISNUMBER(V61)),U61=0),"",V61/U61),N("U21"))</f>
        <v/>
      </c>
      <c r="X61" s="136" t="str">
        <f>IF(1=1,IF(OR(W61="",NOT(ISNUMBER(F61))),"",F61*W61*IFERROR(INDEX(D384:D428,MATCH(AE61,B384:B428,0)),1)),N("V7"))</f>
        <v/>
      </c>
      <c r="Y61" s="137" t="str">
        <f>IF(1=1,IF(F61="","",IF(G61="","",IFERROR(INDEX(E384:E428,MATCH(AE61,B384:B428,0)),G61&amp;""))),N("W6"))</f>
        <v/>
      </c>
      <c r="Z61" s="142" t="str">
        <f>IF(1=1,IF(X61="","",IF(AND(ISNUMBER(X61),X61&lt;1,Y61="kg"),MAX(1,ROUND(X61*1000,0)),IF(AND(ISNUMBER(X61),X61&lt;1,Y61="L"),MAX(1,ROUND(X61*100,0)),ROUND(X61,3)))),N("X21"))</f>
        <v/>
      </c>
      <c r="AA61" s="143" t="str">
        <f>IF(1=1,IF(X61="","",IF(AND(ISNUMBER(X61),X61&lt;1,Y61="kg"),"g",IF(AND(ISNUMBER(X61),X61&lt;1,Y61="L"),"cl",Y61))),N("Y21"))</f>
        <v/>
      </c>
      <c r="AB61" s="123" t="str">
        <f>IF(1=1,IF(E61="","",IF(F61="","A CONTROLER",IF(NOT(ISNUMBER(F61)),"TEXTE",IF(OR(W61="",W61&lt;=0),"COMMANDE COUVERTS INCOMPLETE",IF(G61="","UNITE MANQUANTE",IF(COUNTIF(B384:B428,AE61)=0,"UNITE A CONTROLER","OK")))))),N("Z6"))</f>
        <v/>
      </c>
      <c r="AD61" s="144" t="str">
        <f>IF(1=1,IF(E61="","",AD46),N("AB21"))</f>
        <v/>
      </c>
      <c r="AE61" s="125" t="str">
        <f>IF(1=1,IF(G61="","",UPPER(TRIM(SUBSTITUTE(SUBSTITUTE(G61&amp;"",CHAR(160)," ")," "," ")))),N("AC21"))</f>
        <v/>
      </c>
    </row>
    <row r="62" spans="1:33" ht="15.75" x14ac:dyDescent="0.25">
      <c r="A62" s="160" t="str">
        <f>IF(1=1,IF(E62="","",A46),N("A22"))</f>
        <v/>
      </c>
      <c r="B62" s="127" t="str">
        <f>IF(1=1,IF(E62="","",B46),N("B22"))</f>
        <v/>
      </c>
      <c r="C62" s="127"/>
      <c r="D62" s="129" t="str">
        <f>IF(ISBLANK(E62),"",LARGE(D46:D61,1)+1)</f>
        <v/>
      </c>
      <c r="E62" s="130"/>
      <c r="F62" s="131"/>
      <c r="G62" s="170"/>
      <c r="H62" s="105"/>
      <c r="I62" s="132" t="str">
        <f>IF(1=1,IF(E62="","",I46),N("H22"))</f>
        <v/>
      </c>
      <c r="J62" s="133" t="str">
        <f>IF(1=1,IF(E62="","",J46),N("I22"))</f>
        <v/>
      </c>
      <c r="K62" s="134" t="str">
        <f>IF(1=1,IF(E62="","",K46),N("J22"))</f>
        <v/>
      </c>
      <c r="L62" s="135" t="str">
        <f>IF(1=1,IF(OR(J62="",O62="",NOT(ISNUMBER(J62)),NOT(ISNUMBER(O62)),J62=0),"",O62/J62),N("L22"))</f>
        <v/>
      </c>
      <c r="M62" s="136" t="str">
        <f>IF(1=1,IF(OR(L62="",NOT(ISNUMBER(F62))),"",F62*L62*IFERROR(INDEX(D384:D428,MATCH(AE62,B384:B428,0)),1)),N("M13"))</f>
        <v/>
      </c>
      <c r="N62" s="137" t="str">
        <f>IF(1=1,IF(F62="","",IF(G62="","",IFERROR(INDEX(E384:E428,MATCH(AE62,B384:B428,0)),G62&amp;""))),N("N6"))</f>
        <v/>
      </c>
      <c r="O62" s="138" t="str">
        <f>IF(1=1,IF(E62="","",O46),N("K22"))</f>
        <v/>
      </c>
      <c r="P62" s="139" t="str">
        <f>IF(1=1,IF(M62="","",IF(AND(ISNUMBER(M62),M62&lt;1,N62="kg"),MAX(1,ROUND(M62*1000,0)),IF(AND(ISNUMBER(M62),M62&lt;1,N62="L"),MAX(1,ROUND(M62*100,0)),ROUND(M62,3)))),N("O22"))</f>
        <v/>
      </c>
      <c r="Q62" s="140" t="str">
        <f>IF(1=1,IF(M62="","",IF(AND(ISNUMBER(M62),M62&lt;1,N62="kg"),"g",IF(AND(ISNUMBER(M62),M62&lt;1,N62="L"),"cl",N62))),N("P22"))</f>
        <v/>
      </c>
      <c r="R62" s="161" t="str">
        <f>IF(1=1,IF(E62="","",IF(F62="","A CONTROLER",IF(NOT(ISNUMBER(F62)),"TEXTE",IF(OR(L62="",L62&lt;=0),"COMMANDE PRINCIPALE INCOMPLETE",IF(G62="","UNITE MANQUANTE",IF(COUNTIF(B384:B428,AE62)=0,"UNITE A CONTROLER","OK")))))),N("Q9"))</f>
        <v/>
      </c>
      <c r="S62" s="105"/>
      <c r="T62" s="141">
        <f t="shared" si="12"/>
        <v>0</v>
      </c>
      <c r="U62" s="133" t="str">
        <f>IF(1=1,IF(E62="","",U46),N("S22"))</f>
        <v/>
      </c>
      <c r="V62" s="133" t="str">
        <f>IF(1=1,IF(E62="","",V46),N("T22"))</f>
        <v/>
      </c>
      <c r="W62" s="135" t="str">
        <f>IF(1=1,IF(OR(U62="",V62="",NOT(ISNUMBER(U62)),NOT(ISNUMBER(V62)),U62=0),"",V62/U62),N("U22"))</f>
        <v/>
      </c>
      <c r="X62" s="136" t="str">
        <f>IF(1=1,IF(OR(W62="",NOT(ISNUMBER(F62))),"",F62*W62*IFERROR(INDEX(D384:D428,MATCH(AE62,B384:B428,0)),1)),N("V7"))</f>
        <v/>
      </c>
      <c r="Y62" s="137" t="str">
        <f>IF(1=1,IF(F62="","",IF(G62="","",IFERROR(INDEX(E384:E428,MATCH(AE62,B384:B428,0)),G62&amp;""))),N("W6"))</f>
        <v/>
      </c>
      <c r="Z62" s="142" t="str">
        <f>IF(1=1,IF(X62="","",IF(AND(ISNUMBER(X62),X62&lt;1,Y62="kg"),MAX(1,ROUND(X62*1000,0)),IF(AND(ISNUMBER(X62),X62&lt;1,Y62="L"),MAX(1,ROUND(X62*100,0)),ROUND(X62,3)))),N("X22"))</f>
        <v/>
      </c>
      <c r="AA62" s="143" t="str">
        <f>IF(1=1,IF(X62="","",IF(AND(ISNUMBER(X62),X62&lt;1,Y62="kg"),"g",IF(AND(ISNUMBER(X62),X62&lt;1,Y62="L"),"cl",Y62))),N("Y22"))</f>
        <v/>
      </c>
      <c r="AB62" s="123" t="str">
        <f>IF(1=1,IF(E62="","",IF(F62="","A CONTROLER",IF(NOT(ISNUMBER(F62)),"TEXTE",IF(OR(W62="",W62&lt;=0),"COMMANDE COUVERTS INCOMPLETE",IF(G62="","UNITE MANQUANTE",IF(COUNTIF(B384:B428,AE62)=0,"UNITE A CONTROLER","OK")))))),N("Z6"))</f>
        <v/>
      </c>
      <c r="AD62" s="144" t="str">
        <f>IF(1=1,IF(E62="","",AD46),N("AB22"))</f>
        <v/>
      </c>
      <c r="AE62" s="125" t="str">
        <f>IF(1=1,IF(G62="","",UPPER(TRIM(SUBSTITUTE(SUBSTITUTE(G62&amp;"",CHAR(160)," ")," "," ")))),N("AC22"))</f>
        <v/>
      </c>
    </row>
    <row r="63" spans="1:33" ht="15.75" x14ac:dyDescent="0.25">
      <c r="A63" s="160" t="str">
        <f>IF(1=1,IF(E63="","",A46),N("A23"))</f>
        <v/>
      </c>
      <c r="B63" s="127" t="str">
        <f>IF(1=1,IF(E63="","",B46),N("B23"))</f>
        <v/>
      </c>
      <c r="C63" s="127"/>
      <c r="D63" s="129" t="str">
        <f>IF(ISBLANK(E63),"",LARGE(D46:D62,1)+1)</f>
        <v/>
      </c>
      <c r="E63" s="130"/>
      <c r="F63" s="131"/>
      <c r="G63" s="170"/>
      <c r="H63" s="105"/>
      <c r="I63" s="132" t="str">
        <f>IF(1=1,IF(E63="","",I46),N("H23"))</f>
        <v/>
      </c>
      <c r="J63" s="133" t="str">
        <f>IF(1=1,IF(E63="","",J46),N("I23"))</f>
        <v/>
      </c>
      <c r="K63" s="134" t="str">
        <f>IF(1=1,IF(E63="","",K46),N("J23"))</f>
        <v/>
      </c>
      <c r="L63" s="135" t="str">
        <f>IF(1=1,IF(OR(J63="",O63="",NOT(ISNUMBER(J63)),NOT(ISNUMBER(O63)),J63=0),"",O63/J63),N("L23"))</f>
        <v/>
      </c>
      <c r="M63" s="136" t="str">
        <f>IF(1=1,IF(OR(L63="",NOT(ISNUMBER(F63))),"",F63*L63*IFERROR(INDEX(D384:D428,MATCH(AE63,B384:B428,0)),1)),N("M13"))</f>
        <v/>
      </c>
      <c r="N63" s="137" t="str">
        <f>IF(1=1,IF(F63="","",IF(G63="","",IFERROR(INDEX(E384:E428,MATCH(AE63,B384:B428,0)),G63&amp;""))),N("N6"))</f>
        <v/>
      </c>
      <c r="O63" s="138" t="str">
        <f>IF(1=1,IF(E63="","",O46),N("K23"))</f>
        <v/>
      </c>
      <c r="P63" s="139" t="str">
        <f>IF(1=1,IF(M63="","",IF(AND(ISNUMBER(M63),M63&lt;1,N63="kg"),MAX(1,ROUND(M63*1000,0)),IF(AND(ISNUMBER(M63),M63&lt;1,N63="L"),MAX(1,ROUND(M63*100,0)),ROUND(M63,3)))),N("O23"))</f>
        <v/>
      </c>
      <c r="Q63" s="140" t="str">
        <f>IF(1=1,IF(M63="","",IF(AND(ISNUMBER(M63),M63&lt;1,N63="kg"),"g",IF(AND(ISNUMBER(M63),M63&lt;1,N63="L"),"cl",N63))),N("P23"))</f>
        <v/>
      </c>
      <c r="R63" s="161" t="str">
        <f>IF(1=1,IF(E63="","",IF(F63="","A CONTROLER",IF(NOT(ISNUMBER(F63)),"TEXTE",IF(OR(L63="",L63&lt;=0),"COMMANDE PRINCIPALE INCOMPLETE",IF(G63="","UNITE MANQUANTE",IF(COUNTIF(B384:B428,AE63)=0,"UNITE A CONTROLER","OK")))))),N("Q9"))</f>
        <v/>
      </c>
      <c r="S63" s="105"/>
      <c r="T63" s="141">
        <f t="shared" si="12"/>
        <v>0</v>
      </c>
      <c r="U63" s="133" t="str">
        <f>IF(1=1,IF(E63="","",U46),N("S23"))</f>
        <v/>
      </c>
      <c r="V63" s="133" t="str">
        <f>IF(1=1,IF(E63="","",V46),N("T23"))</f>
        <v/>
      </c>
      <c r="W63" s="135" t="str">
        <f>IF(1=1,IF(OR(U63="",V63="",NOT(ISNUMBER(U63)),NOT(ISNUMBER(V63)),U63=0),"",V63/U63),N("U23"))</f>
        <v/>
      </c>
      <c r="X63" s="136" t="str">
        <f>IF(1=1,IF(OR(W63="",NOT(ISNUMBER(F63))),"",F63*W63*IFERROR(INDEX(D384:D428,MATCH(AE63,B384:B428,0)),1)),N("V7"))</f>
        <v/>
      </c>
      <c r="Y63" s="137" t="str">
        <f>IF(1=1,IF(F63="","",IF(G63="","",IFERROR(INDEX(E384:E428,MATCH(AE63,B384:B428,0)),G63&amp;""))),N("W6"))</f>
        <v/>
      </c>
      <c r="Z63" s="142" t="str">
        <f>IF(1=1,IF(X63="","",IF(AND(ISNUMBER(X63),X63&lt;1,Y63="kg"),MAX(1,ROUND(X63*1000,0)),IF(AND(ISNUMBER(X63),X63&lt;1,Y63="L"),MAX(1,ROUND(X63*100,0)),ROUND(X63,3)))),N("X23"))</f>
        <v/>
      </c>
      <c r="AA63" s="143" t="str">
        <f>IF(1=1,IF(X63="","",IF(AND(ISNUMBER(X63),X63&lt;1,Y63="kg"),"g",IF(AND(ISNUMBER(X63),X63&lt;1,Y63="L"),"cl",Y63))),N("Y23"))</f>
        <v/>
      </c>
      <c r="AB63" s="123" t="str">
        <f>IF(1=1,IF(E63="","",IF(F63="","A CONTROLER",IF(NOT(ISNUMBER(F63)),"TEXTE",IF(OR(W63="",W63&lt;=0),"COMMANDE COUVERTS INCOMPLETE",IF(G63="","UNITE MANQUANTE",IF(COUNTIF(B384:B428,AE63)=0,"UNITE A CONTROLER","OK")))))),N("Z6"))</f>
        <v/>
      </c>
      <c r="AD63" s="144" t="str">
        <f>IF(1=1,IF(E63="","",AD46),N("AB23"))</f>
        <v/>
      </c>
      <c r="AE63" s="125" t="str">
        <f>IF(1=1,IF(G63="","",UPPER(TRIM(SUBSTITUTE(SUBSTITUTE(G63&amp;"",CHAR(160)," ")," "," ")))),N("AC23"))</f>
        <v/>
      </c>
    </row>
    <row r="64" spans="1:33" ht="15.75" x14ac:dyDescent="0.25">
      <c r="A64" s="160" t="str">
        <f>IF(1=1,IF(E64="","",A46),N("A24"))</f>
        <v/>
      </c>
      <c r="B64" s="127" t="str">
        <f>IF(1=1,IF(E64="","",B46),N("B24"))</f>
        <v/>
      </c>
      <c r="C64" s="127"/>
      <c r="D64" s="129" t="str">
        <f>IF(ISBLANK(E64),"",LARGE(D46:D63,1)+1)</f>
        <v/>
      </c>
      <c r="E64" s="130"/>
      <c r="F64" s="131"/>
      <c r="G64" s="170"/>
      <c r="H64" s="105"/>
      <c r="I64" s="132" t="str">
        <f>IF(1=1,IF(E64="","",I46),N("H24"))</f>
        <v/>
      </c>
      <c r="J64" s="133" t="str">
        <f>IF(1=1,IF(E64="","",J46),N("I24"))</f>
        <v/>
      </c>
      <c r="K64" s="134" t="str">
        <f>IF(1=1,IF(E64="","",K46),N("J24"))</f>
        <v/>
      </c>
      <c r="L64" s="135" t="str">
        <f>IF(1=1,IF(OR(J64="",O64="",NOT(ISNUMBER(J64)),NOT(ISNUMBER(O64)),J64=0),"",O64/J64),N("L24"))</f>
        <v/>
      </c>
      <c r="M64" s="136" t="str">
        <f>IF(1=1,IF(OR(L64="",NOT(ISNUMBER(F64))),"",F64*L64*IFERROR(INDEX(D384:D428,MATCH(AE64,B384:B428,0)),1)),N("M13"))</f>
        <v/>
      </c>
      <c r="N64" s="137" t="str">
        <f>IF(1=1,IF(F64="","",IF(G64="","",IFERROR(INDEX(E384:E428,MATCH(AE64,B384:B428,0)),G64&amp;""))),N("N6"))</f>
        <v/>
      </c>
      <c r="O64" s="138" t="str">
        <f>IF(1=1,IF(E64="","",O46),N("K24"))</f>
        <v/>
      </c>
      <c r="P64" s="139" t="str">
        <f>IF(1=1,IF(M64="","",IF(AND(ISNUMBER(M64),M64&lt;1,N64="kg"),MAX(1,ROUND(M64*1000,0)),IF(AND(ISNUMBER(M64),M64&lt;1,N64="L"),MAX(1,ROUND(M64*100,0)),ROUND(M64,3)))),N("O24"))</f>
        <v/>
      </c>
      <c r="Q64" s="140" t="str">
        <f>IF(1=1,IF(M64="","",IF(AND(ISNUMBER(M64),M64&lt;1,N64="kg"),"g",IF(AND(ISNUMBER(M64),M64&lt;1,N64="L"),"cl",N64))),N("P24"))</f>
        <v/>
      </c>
      <c r="R64" s="161" t="str">
        <f>IF(1=1,IF(E64="","",IF(F64="","A CONTROLER",IF(NOT(ISNUMBER(F64)),"TEXTE",IF(OR(L64="",L64&lt;=0),"COMMANDE PRINCIPALE INCOMPLETE",IF(G64="","UNITE MANQUANTE",IF(COUNTIF(B384:B428,AE64)=0,"UNITE A CONTROLER","OK")))))),N("Q9"))</f>
        <v/>
      </c>
      <c r="S64" s="105"/>
      <c r="T64" s="141">
        <f t="shared" si="12"/>
        <v>0</v>
      </c>
      <c r="U64" s="133" t="str">
        <f>IF(1=1,IF(E64="","",U46),N("S24"))</f>
        <v/>
      </c>
      <c r="V64" s="133" t="str">
        <f>IF(1=1,IF(E64="","",V46),N("T24"))</f>
        <v/>
      </c>
      <c r="W64" s="135" t="str">
        <f>IF(1=1,IF(OR(U64="",V64="",NOT(ISNUMBER(U64)),NOT(ISNUMBER(V64)),U64=0),"",V64/U64),N("U24"))</f>
        <v/>
      </c>
      <c r="X64" s="136" t="str">
        <f>IF(1=1,IF(OR(W64="",NOT(ISNUMBER(F64))),"",F64*W64*IFERROR(INDEX(D384:D428,MATCH(AE64,B384:B428,0)),1)),N("V7"))</f>
        <v/>
      </c>
      <c r="Y64" s="137" t="str">
        <f>IF(1=1,IF(F64="","",IF(G64="","",IFERROR(INDEX(E384:E428,MATCH(AE64,B384:B428,0)),G64&amp;""))),N("W6"))</f>
        <v/>
      </c>
      <c r="Z64" s="142" t="str">
        <f>IF(1=1,IF(X64="","",IF(AND(ISNUMBER(X64),X64&lt;1,Y64="kg"),MAX(1,ROUND(X64*1000,0)),IF(AND(ISNUMBER(X64),X64&lt;1,Y64="L"),MAX(1,ROUND(X64*100,0)),ROUND(X64,3)))),N("X24"))</f>
        <v/>
      </c>
      <c r="AA64" s="143" t="str">
        <f>IF(1=1,IF(X64="","",IF(AND(ISNUMBER(X64),X64&lt;1,Y64="kg"),"g",IF(AND(ISNUMBER(X64),X64&lt;1,Y64="L"),"cl",Y64))),N("Y24"))</f>
        <v/>
      </c>
      <c r="AB64" s="123" t="str">
        <f>IF(1=1,IF(E64="","",IF(F64="","A CONTROLER",IF(NOT(ISNUMBER(F64)),"TEXTE",IF(OR(W64="",W64&lt;=0),"COMMANDE COUVERTS INCOMPLETE",IF(G64="","UNITE MANQUANTE",IF(COUNTIF(B384:B428,AE64)=0,"UNITE A CONTROLER","OK")))))),N("Z6"))</f>
        <v/>
      </c>
      <c r="AD64" s="144" t="str">
        <f>IF(1=1,IF(E64="","",AD46),N("AB24"))</f>
        <v/>
      </c>
      <c r="AE64" s="125" t="str">
        <f>IF(1=1,IF(G64="","",UPPER(TRIM(SUBSTITUTE(SUBSTITUTE(G64&amp;"",CHAR(160)," ")," "," ")))),N("AC24"))</f>
        <v/>
      </c>
    </row>
    <row r="65" spans="1:31" ht="15.75" x14ac:dyDescent="0.25">
      <c r="A65" s="160" t="str">
        <f>IF(1=1,IF(E65="","",A46),N("A25"))</f>
        <v/>
      </c>
      <c r="B65" s="127" t="str">
        <f>IF(1=1,IF(E65="","",B46),N("B25"))</f>
        <v/>
      </c>
      <c r="C65" s="127"/>
      <c r="D65" s="129" t="str">
        <f>IF(ISBLANK(E65),"",LARGE(D46:D64,1)+1)</f>
        <v/>
      </c>
      <c r="E65" s="130"/>
      <c r="F65" s="131"/>
      <c r="G65" s="170"/>
      <c r="H65" s="105"/>
      <c r="I65" s="132" t="str">
        <f>IF(1=1,IF(E65="","",I46),N("H25"))</f>
        <v/>
      </c>
      <c r="J65" s="133" t="str">
        <f>IF(1=1,IF(E65="","",J46),N("I25"))</f>
        <v/>
      </c>
      <c r="K65" s="134" t="str">
        <f>IF(1=1,IF(E65="","",K46),N("J25"))</f>
        <v/>
      </c>
      <c r="L65" s="135" t="str">
        <f>IF(1=1,IF(OR(J65="",O65="",NOT(ISNUMBER(J65)),NOT(ISNUMBER(O65)),J65=0),"",O65/J65),N("L25"))</f>
        <v/>
      </c>
      <c r="M65" s="136" t="str">
        <f>IF(1=1,IF(OR(L65="",NOT(ISNUMBER(F65))),"",F65*L65*IFERROR(INDEX(D384:D428,MATCH(AE65,B384:B428,0)),1)),N("M13"))</f>
        <v/>
      </c>
      <c r="N65" s="137" t="str">
        <f>IF(1=1,IF(F65="","",IF(G65="","",IFERROR(INDEX(E384:E428,MATCH(AE65,B384:B428,0)),G65&amp;""))),N("N6"))</f>
        <v/>
      </c>
      <c r="O65" s="138" t="str">
        <f>IF(1=1,IF(E65="","",O46),N("K25"))</f>
        <v/>
      </c>
      <c r="P65" s="139" t="str">
        <f>IF(1=1,IF(M65="","",IF(AND(ISNUMBER(M65),M65&lt;1,N65="kg"),MAX(1,ROUND(M65*1000,0)),IF(AND(ISNUMBER(M65),M65&lt;1,N65="L"),MAX(1,ROUND(M65*100,0)),ROUND(M65,3)))),N("O25"))</f>
        <v/>
      </c>
      <c r="Q65" s="140" t="str">
        <f>IF(1=1,IF(M65="","",IF(AND(ISNUMBER(M65),M65&lt;1,N65="kg"),"g",IF(AND(ISNUMBER(M65),M65&lt;1,N65="L"),"cl",N65))),N("P25"))</f>
        <v/>
      </c>
      <c r="R65" s="161" t="str">
        <f>IF(1=1,IF(E65="","",IF(F65="","A CONTROLER",IF(NOT(ISNUMBER(F65)),"TEXTE",IF(OR(L65="",L65&lt;=0),"COMMANDE PRINCIPALE INCOMPLETE",IF(G65="","UNITE MANQUANTE",IF(COUNTIF(B384:B428,AE65)=0,"UNITE A CONTROLER","OK")))))),N("Q9"))</f>
        <v/>
      </c>
      <c r="S65" s="105"/>
      <c r="T65" s="141">
        <f t="shared" si="12"/>
        <v>0</v>
      </c>
      <c r="U65" s="133" t="str">
        <f>IF(1=1,IF(E65="","",U46),N("S25"))</f>
        <v/>
      </c>
      <c r="V65" s="133" t="str">
        <f>IF(1=1,IF(E65="","",V46),N("T25"))</f>
        <v/>
      </c>
      <c r="W65" s="135" t="str">
        <f>IF(1=1,IF(OR(U65="",V65="",NOT(ISNUMBER(U65)),NOT(ISNUMBER(V65)),U65=0),"",V65/U65),N("U25"))</f>
        <v/>
      </c>
      <c r="X65" s="136" t="str">
        <f>IF(1=1,IF(OR(W65="",NOT(ISNUMBER(F65))),"",F65*W65*IFERROR(INDEX(D384:D428,MATCH(AE65,B384:B428,0)),1)),N("V7"))</f>
        <v/>
      </c>
      <c r="Y65" s="137" t="str">
        <f>IF(1=1,IF(F65="","",IF(G65="","",IFERROR(INDEX(E384:E428,MATCH(AE65,B384:B428,0)),G65&amp;""))),N("W6"))</f>
        <v/>
      </c>
      <c r="Z65" s="142" t="str">
        <f>IF(1=1,IF(X65="","",IF(AND(ISNUMBER(X65),X65&lt;1,Y65="kg"),MAX(1,ROUND(X65*1000,0)),IF(AND(ISNUMBER(X65),X65&lt;1,Y65="L"),MAX(1,ROUND(X65*100,0)),ROUND(X65,3)))),N("X25"))</f>
        <v/>
      </c>
      <c r="AA65" s="143" t="str">
        <f>IF(1=1,IF(X65="","",IF(AND(ISNUMBER(X65),X65&lt;1,Y65="kg"),"g",IF(AND(ISNUMBER(X65),X65&lt;1,Y65="L"),"cl",Y65))),N("Y25"))</f>
        <v/>
      </c>
      <c r="AB65" s="123" t="str">
        <f>IF(1=1,IF(E65="","",IF(F65="","A CONTROLER",IF(NOT(ISNUMBER(F65)),"TEXTE",IF(OR(W65="",W65&lt;=0),"COMMANDE COUVERTS INCOMPLETE",IF(G65="","UNITE MANQUANTE",IF(COUNTIF(B384:B428,AE65)=0,"UNITE A CONTROLER","OK")))))),N("Z6"))</f>
        <v/>
      </c>
      <c r="AD65" s="144" t="str">
        <f>IF(1=1,IF(E65="","",AD46),N("AB25"))</f>
        <v/>
      </c>
      <c r="AE65" s="125" t="str">
        <f>IF(1=1,IF(G65="","",UPPER(TRIM(SUBSTITUTE(SUBSTITUTE(G65&amp;"",CHAR(160)," ")," "," ")))),N("AC25"))</f>
        <v/>
      </c>
    </row>
    <row r="66" spans="1:31" ht="15.75" x14ac:dyDescent="0.25">
      <c r="A66" s="160" t="str">
        <f>IF(1=1,IF(E66="","",A46),N("A26"))</f>
        <v/>
      </c>
      <c r="B66" s="127" t="str">
        <f>IF(1=1,IF(E66="","",B46),N("B26"))</f>
        <v/>
      </c>
      <c r="C66" s="127"/>
      <c r="D66" s="129" t="str">
        <f>IF(ISBLANK(E66),"",LARGE(D46:D65,1)+1)</f>
        <v/>
      </c>
      <c r="E66" s="130"/>
      <c r="F66" s="131"/>
      <c r="G66" s="170"/>
      <c r="H66" s="105"/>
      <c r="I66" s="132" t="str">
        <f>IF(1=1,IF(E66="","",I46),N("H26"))</f>
        <v/>
      </c>
      <c r="J66" s="133" t="str">
        <f>IF(1=1,IF(E66="","",J46),N("I26"))</f>
        <v/>
      </c>
      <c r="K66" s="134" t="str">
        <f>IF(1=1,IF(E66="","",K46),N("J26"))</f>
        <v/>
      </c>
      <c r="L66" s="135" t="str">
        <f>IF(1=1,IF(OR(J66="",O66="",NOT(ISNUMBER(J66)),NOT(ISNUMBER(O66)),J66=0),"",O66/J66),N("L26"))</f>
        <v/>
      </c>
      <c r="M66" s="136" t="str">
        <f>IF(1=1,IF(OR(L66="",NOT(ISNUMBER(F66))),"",F66*L66*IFERROR(INDEX(D384:D428,MATCH(AE66,B384:B428,0)),1)),N("M13"))</f>
        <v/>
      </c>
      <c r="N66" s="137" t="str">
        <f>IF(1=1,IF(F66="","",IF(G66="","",IFERROR(INDEX(E384:E428,MATCH(AE66,B384:B428,0)),G66&amp;""))),N("N6"))</f>
        <v/>
      </c>
      <c r="O66" s="138" t="str">
        <f>IF(1=1,IF(E66="","",O46),N("K26"))</f>
        <v/>
      </c>
      <c r="P66" s="139" t="str">
        <f>IF(1=1,IF(M66="","",IF(AND(ISNUMBER(M66),M66&lt;1,N66="kg"),MAX(1,ROUND(M66*1000,0)),IF(AND(ISNUMBER(M66),M66&lt;1,N66="L"),MAX(1,ROUND(M66*100,0)),ROUND(M66,3)))),N("O26"))</f>
        <v/>
      </c>
      <c r="Q66" s="140" t="str">
        <f>IF(1=1,IF(M66="","",IF(AND(ISNUMBER(M66),M66&lt;1,N66="kg"),"g",IF(AND(ISNUMBER(M66),M66&lt;1,N66="L"),"cl",N66))),N("P26"))</f>
        <v/>
      </c>
      <c r="R66" s="161" t="str">
        <f>IF(1=1,IF(E66="","",IF(F66="","A CONTROLER",IF(NOT(ISNUMBER(F66)),"TEXTE",IF(OR(L66="",L66&lt;=0),"COMMANDE PRINCIPALE INCOMPLETE",IF(G66="","UNITE MANQUANTE",IF(COUNTIF(B384:B428,AE66)=0,"UNITE A CONTROLER","OK")))))),N("Q9"))</f>
        <v/>
      </c>
      <c r="S66" s="105"/>
      <c r="T66" s="141">
        <f t="shared" si="12"/>
        <v>0</v>
      </c>
      <c r="U66" s="133" t="str">
        <f>IF(1=1,IF(E66="","",U46),N("S26"))</f>
        <v/>
      </c>
      <c r="V66" s="133" t="str">
        <f>IF(1=1,IF(E66="","",V46),N("T26"))</f>
        <v/>
      </c>
      <c r="W66" s="135" t="str">
        <f>IF(1=1,IF(OR(U66="",V66="",NOT(ISNUMBER(U66)),NOT(ISNUMBER(V66)),U66=0),"",V66/U66),N("U26"))</f>
        <v/>
      </c>
      <c r="X66" s="136" t="str">
        <f>IF(1=1,IF(OR(W66="",NOT(ISNUMBER(F66))),"",F66*W66*IFERROR(INDEX(D384:D428,MATCH(AE66,B384:B428,0)),1)),N("V7"))</f>
        <v/>
      </c>
      <c r="Y66" s="137" t="str">
        <f>IF(1=1,IF(F66="","",IF(G66="","",IFERROR(INDEX(E384:E428,MATCH(AE66,B384:B428,0)),G66&amp;""))),N("W6"))</f>
        <v/>
      </c>
      <c r="Z66" s="142" t="str">
        <f>IF(1=1,IF(X66="","",IF(AND(ISNUMBER(X66),X66&lt;1,Y66="kg"),MAX(1,ROUND(X66*1000,0)),IF(AND(ISNUMBER(X66),X66&lt;1,Y66="L"),MAX(1,ROUND(X66*100,0)),ROUND(X66,3)))),N("X26"))</f>
        <v/>
      </c>
      <c r="AA66" s="143" t="str">
        <f>IF(1=1,IF(X66="","",IF(AND(ISNUMBER(X66),X66&lt;1,Y66="kg"),"g",IF(AND(ISNUMBER(X66),X66&lt;1,Y66="L"),"cl",Y66))),N("Y26"))</f>
        <v/>
      </c>
      <c r="AB66" s="123" t="str">
        <f>IF(1=1,IF(E66="","",IF(F66="","A CONTROLER",IF(NOT(ISNUMBER(F66)),"TEXTE",IF(OR(W66="",W66&lt;=0),"COMMANDE COUVERTS INCOMPLETE",IF(G66="","UNITE MANQUANTE",IF(COUNTIF(B384:B428,AE66)=0,"UNITE A CONTROLER","OK")))))),N("Z6"))</f>
        <v/>
      </c>
      <c r="AD66" s="144" t="str">
        <f>IF(1=1,IF(E66="","",AD46),N("AB26"))</f>
        <v/>
      </c>
      <c r="AE66" s="125" t="str">
        <f>IF(1=1,IF(G66="","",UPPER(TRIM(SUBSTITUTE(SUBSTITUTE(G66&amp;"",CHAR(160)," ")," "," ")))),N("AC26"))</f>
        <v/>
      </c>
    </row>
    <row r="67" spans="1:31" ht="15.75" x14ac:dyDescent="0.25">
      <c r="A67" s="160" t="str">
        <f>IF(1=1,IF(E67="","",A46),N("A27"))</f>
        <v/>
      </c>
      <c r="B67" s="127" t="str">
        <f>IF(1=1,IF(E67="","",B46),N("B27"))</f>
        <v/>
      </c>
      <c r="C67" s="127"/>
      <c r="D67" s="129" t="str">
        <f>IF(ISBLANK(E67),"",LARGE(D46:D66,1)+1)</f>
        <v/>
      </c>
      <c r="E67" s="130"/>
      <c r="F67" s="131"/>
      <c r="G67" s="170"/>
      <c r="H67" s="105"/>
      <c r="I67" s="132" t="str">
        <f>IF(1=1,IF(E67="","",I46),N("H27"))</f>
        <v/>
      </c>
      <c r="J67" s="133" t="str">
        <f>IF(1=1,IF(E67="","",J46),N("I27"))</f>
        <v/>
      </c>
      <c r="K67" s="134" t="str">
        <f>IF(1=1,IF(E67="","",K46),N("J27"))</f>
        <v/>
      </c>
      <c r="L67" s="135" t="str">
        <f>IF(1=1,IF(OR(J67="",O67="",NOT(ISNUMBER(J67)),NOT(ISNUMBER(O67)),J67=0),"",O67/J67),N("L27"))</f>
        <v/>
      </c>
      <c r="M67" s="136" t="str">
        <f>IF(1=1,IF(OR(L67="",NOT(ISNUMBER(F67))),"",F67*L67*IFERROR(INDEX(D384:D428,MATCH(AE67,B384:B428,0)),1)),N("M13"))</f>
        <v/>
      </c>
      <c r="N67" s="137" t="str">
        <f>IF(1=1,IF(F67="","",IF(G67="","",IFERROR(INDEX(E384:E428,MATCH(AE67,B384:B428,0)),G67&amp;""))),N("N6"))</f>
        <v/>
      </c>
      <c r="O67" s="138" t="str">
        <f>IF(1=1,IF(E67="","",O46),N("K27"))</f>
        <v/>
      </c>
      <c r="P67" s="139" t="str">
        <f>IF(1=1,IF(M67="","",IF(AND(ISNUMBER(M67),M67&lt;1,N67="kg"),MAX(1,ROUND(M67*1000,0)),IF(AND(ISNUMBER(M67),M67&lt;1,N67="L"),MAX(1,ROUND(M67*100,0)),ROUND(M67,3)))),N("O27"))</f>
        <v/>
      </c>
      <c r="Q67" s="140" t="str">
        <f>IF(1=1,IF(M67="","",IF(AND(ISNUMBER(M67),M67&lt;1,N67="kg"),"g",IF(AND(ISNUMBER(M67),M67&lt;1,N67="L"),"cl",N67))),N("P27"))</f>
        <v/>
      </c>
      <c r="R67" s="161" t="str">
        <f>IF(1=1,IF(E67="","",IF(F67="","A CONTROLER",IF(NOT(ISNUMBER(F67)),"TEXTE",IF(OR(L67="",L67&lt;=0),"COMMANDE PRINCIPALE INCOMPLETE",IF(G67="","UNITE MANQUANTE",IF(COUNTIF(B384:B428,AE67)=0,"UNITE A CONTROLER","OK")))))),N("Q9"))</f>
        <v/>
      </c>
      <c r="S67" s="105"/>
      <c r="T67" s="141">
        <f t="shared" si="12"/>
        <v>0</v>
      </c>
      <c r="U67" s="133" t="str">
        <f>IF(1=1,IF(E67="","",U46),N("S27"))</f>
        <v/>
      </c>
      <c r="V67" s="133" t="str">
        <f>IF(1=1,IF(E67="","",V46),N("T27"))</f>
        <v/>
      </c>
      <c r="W67" s="135" t="str">
        <f>IF(1=1,IF(OR(U67="",V67="",NOT(ISNUMBER(U67)),NOT(ISNUMBER(V67)),U67=0),"",V67/U67),N("U27"))</f>
        <v/>
      </c>
      <c r="X67" s="136" t="str">
        <f>IF(1=1,IF(OR(W67="",NOT(ISNUMBER(F67))),"",F67*W67*IFERROR(INDEX(D384:D428,MATCH(AE67,B384:B428,0)),1)),N("V7"))</f>
        <v/>
      </c>
      <c r="Y67" s="137" t="str">
        <f>IF(1=1,IF(F67="","",IF(G67="","",IFERROR(INDEX(E384:E428,MATCH(AE67,B384:B428,0)),G67&amp;""))),N("W6"))</f>
        <v/>
      </c>
      <c r="Z67" s="142" t="str">
        <f>IF(1=1,IF(X67="","",IF(AND(ISNUMBER(X67),X67&lt;1,Y67="kg"),MAX(1,ROUND(X67*1000,0)),IF(AND(ISNUMBER(X67),X67&lt;1,Y67="L"),MAX(1,ROUND(X67*100,0)),ROUND(X67,3)))),N("X27"))</f>
        <v/>
      </c>
      <c r="AA67" s="143" t="str">
        <f>IF(1=1,IF(X67="","",IF(AND(ISNUMBER(X67),X67&lt;1,Y67="kg"),"g",IF(AND(ISNUMBER(X67),X67&lt;1,Y67="L"),"cl",Y67))),N("Y27"))</f>
        <v/>
      </c>
      <c r="AB67" s="123" t="str">
        <f>IF(1=1,IF(E67="","",IF(F67="","A CONTROLER",IF(NOT(ISNUMBER(F67)),"TEXTE",IF(OR(W67="",W67&lt;=0),"COMMANDE COUVERTS INCOMPLETE",IF(G67="","UNITE MANQUANTE",IF(COUNTIF(B384:B428,AE67)=0,"UNITE A CONTROLER","OK")))))),N("Z6"))</f>
        <v/>
      </c>
      <c r="AD67" s="144" t="str">
        <f>IF(1=1,IF(E67="","",AD46),N("AB27"))</f>
        <v/>
      </c>
      <c r="AE67" s="125" t="str">
        <f>IF(1=1,IF(G67="","",UPPER(TRIM(SUBSTITUTE(SUBSTITUTE(G67&amp;"",CHAR(160)," ")," "," ")))),N("AC27"))</f>
        <v/>
      </c>
    </row>
    <row r="68" spans="1:31" ht="15.75" x14ac:dyDescent="0.25">
      <c r="A68" s="160" t="str">
        <f>IF(1=1,IF(E68="","",A46),N("A28"))</f>
        <v/>
      </c>
      <c r="B68" s="127" t="str">
        <f>IF(1=1,IF(E68="","",B46),N("B28"))</f>
        <v/>
      </c>
      <c r="C68" s="127"/>
      <c r="D68" s="129" t="str">
        <f>IF(ISBLANK(E68),"",LARGE(D46:D67,1)+1)</f>
        <v/>
      </c>
      <c r="E68" s="130"/>
      <c r="F68" s="131"/>
      <c r="G68" s="170"/>
      <c r="H68" s="105"/>
      <c r="I68" s="132" t="str">
        <f>IF(1=1,IF(E68="","",I46),N("H28"))</f>
        <v/>
      </c>
      <c r="J68" s="133" t="str">
        <f>IF(1=1,IF(E68="","",J46),N("I28"))</f>
        <v/>
      </c>
      <c r="K68" s="134" t="str">
        <f>IF(1=1,IF(E68="","",K46),N("J28"))</f>
        <v/>
      </c>
      <c r="L68" s="135" t="str">
        <f>IF(1=1,IF(OR(J68="",O68="",NOT(ISNUMBER(J68)),NOT(ISNUMBER(O68)),J68=0),"",O68/J68),N("L28"))</f>
        <v/>
      </c>
      <c r="M68" s="136" t="str">
        <f>IF(1=1,IF(OR(L68="",NOT(ISNUMBER(F68))),"",F68*L68*IFERROR(INDEX(D384:D428,MATCH(AE68,B384:B428,0)),1)),N("M13"))</f>
        <v/>
      </c>
      <c r="N68" s="137" t="str">
        <f>IF(1=1,IF(F68="","",IF(G68="","",IFERROR(INDEX(E384:E428,MATCH(AE68,B384:B428,0)),G68&amp;""))),N("N6"))</f>
        <v/>
      </c>
      <c r="O68" s="138" t="str">
        <f>IF(1=1,IF(E68="","",O46),N("K28"))</f>
        <v/>
      </c>
      <c r="P68" s="139" t="str">
        <f>IF(1=1,IF(M68="","",IF(AND(ISNUMBER(M68),M68&lt;1,N68="kg"),MAX(1,ROUND(M68*1000,0)),IF(AND(ISNUMBER(M68),M68&lt;1,N68="L"),MAX(1,ROUND(M68*100,0)),ROUND(M68,3)))),N("O28"))</f>
        <v/>
      </c>
      <c r="Q68" s="140" t="str">
        <f>IF(1=1,IF(M68="","",IF(AND(ISNUMBER(M68),M68&lt;1,N68="kg"),"g",IF(AND(ISNUMBER(M68),M68&lt;1,N68="L"),"cl",N68))),N("P28"))</f>
        <v/>
      </c>
      <c r="R68" s="161" t="str">
        <f>IF(1=1,IF(E68="","",IF(F68="","A CONTROLER",IF(NOT(ISNUMBER(F68)),"TEXTE",IF(OR(L68="",L68&lt;=0),"COMMANDE PRINCIPALE INCOMPLETE",IF(G68="","UNITE MANQUANTE",IF(COUNTIF(B384:B428,AE68)=0,"UNITE A CONTROLER","OK")))))),N("Q9"))</f>
        <v/>
      </c>
      <c r="S68" s="105"/>
      <c r="T68" s="141">
        <f t="shared" si="12"/>
        <v>0</v>
      </c>
      <c r="U68" s="133" t="str">
        <f>IF(1=1,IF(E68="","",U46),N("S28"))</f>
        <v/>
      </c>
      <c r="V68" s="133" t="str">
        <f>IF(1=1,IF(E68="","",V46),N("T28"))</f>
        <v/>
      </c>
      <c r="W68" s="135" t="str">
        <f>IF(1=1,IF(OR(U68="",V68="",NOT(ISNUMBER(U68)),NOT(ISNUMBER(V68)),U68=0),"",V68/U68),N("U28"))</f>
        <v/>
      </c>
      <c r="X68" s="136" t="str">
        <f>IF(1=1,IF(OR(W68="",NOT(ISNUMBER(F68))),"",F68*W68*IFERROR(INDEX(D384:D428,MATCH(AE68,B384:B428,0)),1)),N("V7"))</f>
        <v/>
      </c>
      <c r="Y68" s="137" t="str">
        <f>IF(1=1,IF(F68="","",IF(G68="","",IFERROR(INDEX(E384:E428,MATCH(AE68,B384:B428,0)),G68&amp;""))),N("W6"))</f>
        <v/>
      </c>
      <c r="Z68" s="142" t="str">
        <f>IF(1=1,IF(X68="","",IF(AND(ISNUMBER(X68),X68&lt;1,Y68="kg"),MAX(1,ROUND(X68*1000,0)),IF(AND(ISNUMBER(X68),X68&lt;1,Y68="L"),MAX(1,ROUND(X68*100,0)),ROUND(X68,3)))),N("X28"))</f>
        <v/>
      </c>
      <c r="AA68" s="143" t="str">
        <f>IF(1=1,IF(X68="","",IF(AND(ISNUMBER(X68),X68&lt;1,Y68="kg"),"g",IF(AND(ISNUMBER(X68),X68&lt;1,Y68="L"),"cl",Y68))),N("Y28"))</f>
        <v/>
      </c>
      <c r="AB68" s="123" t="str">
        <f>IF(1=1,IF(E68="","",IF(F68="","A CONTROLER",IF(NOT(ISNUMBER(F68)),"TEXTE",IF(OR(W68="",W68&lt;=0),"COMMANDE COUVERTS INCOMPLETE",IF(G68="","UNITE MANQUANTE",IF(COUNTIF(B384:B428,AE68)=0,"UNITE A CONTROLER","OK")))))),N("Z6"))</f>
        <v/>
      </c>
      <c r="AD68" s="144" t="str">
        <f>IF(1=1,IF(E68="","",AD46),N("AB28"))</f>
        <v/>
      </c>
      <c r="AE68" s="125" t="str">
        <f>IF(1=1,IF(G68="","",UPPER(TRIM(SUBSTITUTE(SUBSTITUTE(G68&amp;"",CHAR(160)," ")," "," ")))),N("AC28"))</f>
        <v/>
      </c>
    </row>
    <row r="69" spans="1:31" ht="15.75" x14ac:dyDescent="0.25">
      <c r="A69" s="160" t="str">
        <f>IF(1=1,IF(E69="","",A46),N("A29"))</f>
        <v/>
      </c>
      <c r="B69" s="127" t="str">
        <f>IF(1=1,IF(E69="","",B46),N("B29"))</f>
        <v/>
      </c>
      <c r="C69" s="127"/>
      <c r="D69" s="129" t="str">
        <f>IF(ISBLANK(E69),"",LARGE(D46:D68,1)+1)</f>
        <v/>
      </c>
      <c r="E69" s="130"/>
      <c r="F69" s="131"/>
      <c r="G69" s="170"/>
      <c r="H69" s="105"/>
      <c r="I69" s="132" t="str">
        <f>IF(1=1,IF(E69="","",I46),N("H29"))</f>
        <v/>
      </c>
      <c r="J69" s="133" t="str">
        <f>IF(1=1,IF(E69="","",J46),N("I29"))</f>
        <v/>
      </c>
      <c r="K69" s="134" t="str">
        <f>IF(1=1,IF(E69="","",K46),N("J29"))</f>
        <v/>
      </c>
      <c r="L69" s="135" t="str">
        <f>IF(1=1,IF(OR(J69="",O69="",NOT(ISNUMBER(J69)),NOT(ISNUMBER(O69)),J69=0),"",O69/J69),N("L29"))</f>
        <v/>
      </c>
      <c r="M69" s="136" t="str">
        <f>IF(1=1,IF(OR(L69="",NOT(ISNUMBER(F69))),"",F69*L69*IFERROR(INDEX(D384:D428,MATCH(AE69,B384:B428,0)),1)),N("M13"))</f>
        <v/>
      </c>
      <c r="N69" s="137" t="str">
        <f>IF(1=1,IF(F69="","",IF(G69="","",IFERROR(INDEX(E384:E428,MATCH(AE69,B384:B428,0)),G69&amp;""))),N("N6"))</f>
        <v/>
      </c>
      <c r="O69" s="138" t="str">
        <f>IF(1=1,IF(E69="","",O46),N("K29"))</f>
        <v/>
      </c>
      <c r="P69" s="139" t="str">
        <f>IF(1=1,IF(M69="","",IF(AND(ISNUMBER(M69),M69&lt;1,N69="kg"),MAX(1,ROUND(M69*1000,0)),IF(AND(ISNUMBER(M69),M69&lt;1,N69="L"),MAX(1,ROUND(M69*100,0)),ROUND(M69,3)))),N("O29"))</f>
        <v/>
      </c>
      <c r="Q69" s="140" t="str">
        <f>IF(1=1,IF(M69="","",IF(AND(ISNUMBER(M69),M69&lt;1,N69="kg"),"g",IF(AND(ISNUMBER(M69),M69&lt;1,N69="L"),"cl",N69))),N("P29"))</f>
        <v/>
      </c>
      <c r="R69" s="161" t="str">
        <f>IF(1=1,IF(E69="","",IF(F69="","A CONTROLER",IF(NOT(ISNUMBER(F69)),"TEXTE",IF(OR(L69="",L69&lt;=0),"COMMANDE PRINCIPALE INCOMPLETE",IF(G69="","UNITE MANQUANTE",IF(COUNTIF(B384:B428,AE69)=0,"UNITE A CONTROLER","OK")))))),N("Q9"))</f>
        <v/>
      </c>
      <c r="S69" s="105"/>
      <c r="T69" s="141">
        <f t="shared" si="12"/>
        <v>0</v>
      </c>
      <c r="U69" s="133" t="str">
        <f>IF(1=1,IF(E69="","",U46),N("S29"))</f>
        <v/>
      </c>
      <c r="V69" s="133" t="str">
        <f>IF(1=1,IF(E69="","",V46),N("T29"))</f>
        <v/>
      </c>
      <c r="W69" s="135" t="str">
        <f>IF(1=1,IF(OR(U69="",V69="",NOT(ISNUMBER(U69)),NOT(ISNUMBER(V69)),U69=0),"",V69/U69),N("U29"))</f>
        <v/>
      </c>
      <c r="X69" s="136" t="str">
        <f>IF(1=1,IF(OR(W69="",NOT(ISNUMBER(F69))),"",F69*W69*IFERROR(INDEX(D384:D428,MATCH(AE69,B384:B428,0)),1)),N("V7"))</f>
        <v/>
      </c>
      <c r="Y69" s="137" t="str">
        <f>IF(1=1,IF(F69="","",IF(G69="","",IFERROR(INDEX(E384:E428,MATCH(AE69,B384:B428,0)),G69&amp;""))),N("W6"))</f>
        <v/>
      </c>
      <c r="Z69" s="142" t="str">
        <f>IF(1=1,IF(X69="","",IF(AND(ISNUMBER(X69),X69&lt;1,Y69="kg"),MAX(1,ROUND(X69*1000,0)),IF(AND(ISNUMBER(X69),X69&lt;1,Y69="L"),MAX(1,ROUND(X69*100,0)),ROUND(X69,3)))),N("X29"))</f>
        <v/>
      </c>
      <c r="AA69" s="143" t="str">
        <f>IF(1=1,IF(X69="","",IF(AND(ISNUMBER(X69),X69&lt;1,Y69="kg"),"g",IF(AND(ISNUMBER(X69),X69&lt;1,Y69="L"),"cl",Y69))),N("Y29"))</f>
        <v/>
      </c>
      <c r="AB69" s="123" t="str">
        <f>IF(1=1,IF(E69="","",IF(F69="","A CONTROLER",IF(NOT(ISNUMBER(F69)),"TEXTE",IF(OR(W69="",W69&lt;=0),"COMMANDE COUVERTS INCOMPLETE",IF(G69="","UNITE MANQUANTE",IF(COUNTIF(B384:B428,AE69)=0,"UNITE A CONTROLER","OK")))))),N("Z6"))</f>
        <v/>
      </c>
      <c r="AD69" s="144" t="str">
        <f>IF(1=1,IF(E69="","",AD46),N("AB29"))</f>
        <v/>
      </c>
      <c r="AE69" s="125" t="str">
        <f>IF(1=1,IF(G69="","",UPPER(TRIM(SUBSTITUTE(SUBSTITUTE(G69&amp;"",CHAR(160)," ")," "," ")))),N("AC29"))</f>
        <v/>
      </c>
    </row>
    <row r="70" spans="1:31" ht="15.75" x14ac:dyDescent="0.25">
      <c r="A70" s="160" t="str">
        <f>IF(1=1,IF(E70="","",A46),N("A30"))</f>
        <v/>
      </c>
      <c r="B70" s="127" t="str">
        <f>IF(1=1,IF(E70="","",B46),N("B30"))</f>
        <v/>
      </c>
      <c r="C70" s="127"/>
      <c r="D70" s="129" t="str">
        <f>IF(ISBLANK(E70),"",LARGE(D46:D69,1)+1)</f>
        <v/>
      </c>
      <c r="E70" s="130"/>
      <c r="F70" s="131"/>
      <c r="G70" s="170"/>
      <c r="H70" s="105"/>
      <c r="I70" s="132" t="str">
        <f>IF(1=1,IF(E70="","",I46),N("H30"))</f>
        <v/>
      </c>
      <c r="J70" s="133" t="str">
        <f>IF(1=1,IF(E70="","",J46),N("I30"))</f>
        <v/>
      </c>
      <c r="K70" s="134" t="str">
        <f>IF(1=1,IF(E70="","",K46),N("J30"))</f>
        <v/>
      </c>
      <c r="L70" s="135" t="str">
        <f>IF(1=1,IF(OR(J70="",O70="",NOT(ISNUMBER(J70)),NOT(ISNUMBER(O70)),J70=0),"",O70/J70),N("L30"))</f>
        <v/>
      </c>
      <c r="M70" s="136" t="str">
        <f>IF(1=1,IF(OR(L70="",NOT(ISNUMBER(F70))),"",F70*L70*IFERROR(INDEX(D384:D428,MATCH(AE70,B384:B428,0)),1)),N("M13"))</f>
        <v/>
      </c>
      <c r="N70" s="137" t="str">
        <f>IF(1=1,IF(F70="","",IF(G70="","",IFERROR(INDEX(E384:E428,MATCH(AE70,B384:B428,0)),G70&amp;""))),N("N6"))</f>
        <v/>
      </c>
      <c r="O70" s="138" t="str">
        <f>IF(1=1,IF(E70="","",O46),N("K30"))</f>
        <v/>
      </c>
      <c r="P70" s="139" t="str">
        <f>IF(1=1,IF(M70="","",IF(AND(ISNUMBER(M70),M70&lt;1,N70="kg"),MAX(1,ROUND(M70*1000,0)),IF(AND(ISNUMBER(M70),M70&lt;1,N70="L"),MAX(1,ROUND(M70*100,0)),ROUND(M70,3)))),N("O30"))</f>
        <v/>
      </c>
      <c r="Q70" s="140" t="str">
        <f>IF(1=1,IF(M70="","",IF(AND(ISNUMBER(M70),M70&lt;1,N70="kg"),"g",IF(AND(ISNUMBER(M70),M70&lt;1,N70="L"),"cl",N70))),N("P30"))</f>
        <v/>
      </c>
      <c r="R70" s="161" t="str">
        <f>IF(1=1,IF(E70="","",IF(F70="","A CONTROLER",IF(NOT(ISNUMBER(F70)),"TEXTE",IF(OR(L70="",L70&lt;=0),"COMMANDE PRINCIPALE INCOMPLETE",IF(G70="","UNITE MANQUANTE",IF(COUNTIF(B384:B428,AE70)=0,"UNITE A CONTROLER","OK")))))),N("Q9"))</f>
        <v/>
      </c>
      <c r="S70" s="105"/>
      <c r="T70" s="141">
        <f t="shared" si="12"/>
        <v>0</v>
      </c>
      <c r="U70" s="133" t="str">
        <f>IF(1=1,IF(E70="","",U46),N("S30"))</f>
        <v/>
      </c>
      <c r="V70" s="133" t="str">
        <f>IF(1=1,IF(E70="","",V46),N("T30"))</f>
        <v/>
      </c>
      <c r="W70" s="135" t="str">
        <f>IF(1=1,IF(OR(U70="",V70="",NOT(ISNUMBER(U70)),NOT(ISNUMBER(V70)),U70=0),"",V70/U70),N("U30"))</f>
        <v/>
      </c>
      <c r="X70" s="136" t="str">
        <f>IF(1=1,IF(OR(W70="",NOT(ISNUMBER(F70))),"",F70*W70*IFERROR(INDEX(D384:D428,MATCH(AE70,B384:B428,0)),1)),N("V7"))</f>
        <v/>
      </c>
      <c r="Y70" s="137" t="str">
        <f>IF(1=1,IF(F70="","",IF(G70="","",IFERROR(INDEX(E384:E428,MATCH(AE70,B384:B428,0)),G70&amp;""))),N("W6"))</f>
        <v/>
      </c>
      <c r="Z70" s="142" t="str">
        <f>IF(1=1,IF(X70="","",IF(AND(ISNUMBER(X70),X70&lt;1,Y70="kg"),MAX(1,ROUND(X70*1000,0)),IF(AND(ISNUMBER(X70),X70&lt;1,Y70="L"),MAX(1,ROUND(X70*100,0)),ROUND(X70,3)))),N("X30"))</f>
        <v/>
      </c>
      <c r="AA70" s="143" t="str">
        <f>IF(1=1,IF(X70="","",IF(AND(ISNUMBER(X70),X70&lt;1,Y70="kg"),"g",IF(AND(ISNUMBER(X70),X70&lt;1,Y70="L"),"cl",Y70))),N("Y30"))</f>
        <v/>
      </c>
      <c r="AB70" s="123" t="str">
        <f>IF(1=1,IF(E70="","",IF(F70="","A CONTROLER",IF(NOT(ISNUMBER(F70)),"TEXTE",IF(OR(W70="",W70&lt;=0),"COMMANDE COUVERTS INCOMPLETE",IF(G70="","UNITE MANQUANTE",IF(COUNTIF(B384:B428,AE70)=0,"UNITE A CONTROLER","OK")))))),N("Z6"))</f>
        <v/>
      </c>
      <c r="AD70" s="144" t="str">
        <f>IF(1=1,IF(E70="","",AD46),N("AB30"))</f>
        <v/>
      </c>
      <c r="AE70" s="125" t="str">
        <f>IF(1=1,IF(G70="","",UPPER(TRIM(SUBSTITUTE(SUBSTITUTE(G70&amp;"",CHAR(160)," ")," "," ")))),N("AC30"))</f>
        <v/>
      </c>
    </row>
    <row r="71" spans="1:31" ht="15.75" x14ac:dyDescent="0.25">
      <c r="A71" s="160" t="str">
        <f>IF(1=1,IF(E71="","",A46),N("A31"))</f>
        <v/>
      </c>
      <c r="B71" s="127" t="str">
        <f>IF(1=1,IF(E71="","",B46),N("B31"))</f>
        <v/>
      </c>
      <c r="C71" s="127"/>
      <c r="D71" s="129" t="str">
        <f>IF(ISBLANK(E71),"",LARGE(D46:D70,1)+1)</f>
        <v/>
      </c>
      <c r="E71" s="130"/>
      <c r="F71" s="131"/>
      <c r="G71" s="170"/>
      <c r="H71" s="105"/>
      <c r="I71" s="132" t="str">
        <f>IF(1=1,IF(E71="","",I46),N("H31"))</f>
        <v/>
      </c>
      <c r="J71" s="133" t="str">
        <f>IF(1=1,IF(E71="","",J46),N("I31"))</f>
        <v/>
      </c>
      <c r="K71" s="134" t="str">
        <f>IF(1=1,IF(E71="","",K46),N("J31"))</f>
        <v/>
      </c>
      <c r="L71" s="135" t="str">
        <f>IF(1=1,IF(OR(J71="",O71="",NOT(ISNUMBER(J71)),NOT(ISNUMBER(O71)),J71=0),"",O71/J71),N("L31"))</f>
        <v/>
      </c>
      <c r="M71" s="136" t="str">
        <f>IF(1=1,IF(OR(L71="",NOT(ISNUMBER(F71))),"",F71*L71*IFERROR(INDEX(D384:D428,MATCH(AE71,B384:B428,0)),1)),N("M13"))</f>
        <v/>
      </c>
      <c r="N71" s="137" t="str">
        <f>IF(1=1,IF(F71="","",IF(G71="","",IFERROR(INDEX(E384:E428,MATCH(AE71,B384:B428,0)),G71&amp;""))),N("N6"))</f>
        <v/>
      </c>
      <c r="O71" s="138" t="str">
        <f>IF(1=1,IF(E71="","",O46),N("K31"))</f>
        <v/>
      </c>
      <c r="P71" s="139" t="str">
        <f>IF(1=1,IF(M71="","",IF(AND(ISNUMBER(M71),M71&lt;1,N71="kg"),MAX(1,ROUND(M71*1000,0)),IF(AND(ISNUMBER(M71),M71&lt;1,N71="L"),MAX(1,ROUND(M71*100,0)),ROUND(M71,3)))),N("O31"))</f>
        <v/>
      </c>
      <c r="Q71" s="140" t="str">
        <f>IF(1=1,IF(M71="","",IF(AND(ISNUMBER(M71),M71&lt;1,N71="kg"),"g",IF(AND(ISNUMBER(M71),M71&lt;1,N71="L"),"cl",N71))),N("P31"))</f>
        <v/>
      </c>
      <c r="R71" s="161" t="str">
        <f>IF(1=1,IF(E71="","",IF(F71="","A CONTROLER",IF(NOT(ISNUMBER(F71)),"TEXTE",IF(OR(L71="",L71&lt;=0),"COMMANDE PRINCIPALE INCOMPLETE",IF(G71="","UNITE MANQUANTE",IF(COUNTIF(B384:B428,AE71)=0,"UNITE A CONTROLER","OK")))))),N("Q9"))</f>
        <v/>
      </c>
      <c r="S71" s="105"/>
      <c r="T71" s="141">
        <f t="shared" si="12"/>
        <v>0</v>
      </c>
      <c r="U71" s="133" t="str">
        <f>IF(1=1,IF(E71="","",U46),N("S31"))</f>
        <v/>
      </c>
      <c r="V71" s="133" t="str">
        <f>IF(1=1,IF(E71="","",V46),N("T31"))</f>
        <v/>
      </c>
      <c r="W71" s="135" t="str">
        <f>IF(1=1,IF(OR(U71="",V71="",NOT(ISNUMBER(U71)),NOT(ISNUMBER(V71)),U71=0),"",V71/U71),N("U31"))</f>
        <v/>
      </c>
      <c r="X71" s="136" t="str">
        <f>IF(1=1,IF(OR(W71="",NOT(ISNUMBER(F71))),"",F71*W71*IFERROR(INDEX(D384:D428,MATCH(AE71,B384:B428,0)),1)),N("V7"))</f>
        <v/>
      </c>
      <c r="Y71" s="137" t="str">
        <f>IF(1=1,IF(F71="","",IF(G71="","",IFERROR(INDEX(E384:E428,MATCH(AE71,B384:B428,0)),G71&amp;""))),N("W6"))</f>
        <v/>
      </c>
      <c r="Z71" s="142" t="str">
        <f>IF(1=1,IF(X71="","",IF(AND(ISNUMBER(X71),X71&lt;1,Y71="kg"),MAX(1,ROUND(X71*1000,0)),IF(AND(ISNUMBER(X71),X71&lt;1,Y71="L"),MAX(1,ROUND(X71*100,0)),ROUND(X71,3)))),N("X31"))</f>
        <v/>
      </c>
      <c r="AA71" s="143" t="str">
        <f>IF(1=1,IF(X71="","",IF(AND(ISNUMBER(X71),X71&lt;1,Y71="kg"),"g",IF(AND(ISNUMBER(X71),X71&lt;1,Y71="L"),"cl",Y71))),N("Y31"))</f>
        <v/>
      </c>
      <c r="AB71" s="123" t="str">
        <f>IF(1=1,IF(E71="","",IF(F71="","A CONTROLER",IF(NOT(ISNUMBER(F71)),"TEXTE",IF(OR(W71="",W71&lt;=0),"COMMANDE COUVERTS INCOMPLETE",IF(G71="","UNITE MANQUANTE",IF(COUNTIF(B384:B428,AE71)=0,"UNITE A CONTROLER","OK")))))),N("Z6"))</f>
        <v/>
      </c>
      <c r="AD71" s="144" t="str">
        <f>IF(1=1,IF(E71="","",AD46),N("AB31"))</f>
        <v/>
      </c>
      <c r="AE71" s="125" t="str">
        <f>IF(1=1,IF(G71="","",UPPER(TRIM(SUBSTITUTE(SUBSTITUTE(G71&amp;"",CHAR(160)," ")," "," ")))),N("AC31"))</f>
        <v/>
      </c>
    </row>
    <row r="72" spans="1:31" ht="15.75" x14ac:dyDescent="0.25">
      <c r="A72" s="160" t="str">
        <f>IF(1=1,IF(E72="","",A46),N("A32"))</f>
        <v/>
      </c>
      <c r="B72" s="127" t="str">
        <f>IF(1=1,IF(E72="","",B46),N("B32"))</f>
        <v/>
      </c>
      <c r="C72" s="127"/>
      <c r="D72" s="129" t="str">
        <f>IF(ISBLANK(E72),"",LARGE(D46:D71,1)+1)</f>
        <v/>
      </c>
      <c r="E72" s="130"/>
      <c r="F72" s="131"/>
      <c r="G72" s="170"/>
      <c r="H72" s="105"/>
      <c r="I72" s="132" t="str">
        <f>IF(1=1,IF(E72="","",I46),N("H32"))</f>
        <v/>
      </c>
      <c r="J72" s="133" t="str">
        <f>IF(1=1,IF(E72="","",J46),N("I32"))</f>
        <v/>
      </c>
      <c r="K72" s="134" t="str">
        <f>IF(1=1,IF(E72="","",K46),N("J32"))</f>
        <v/>
      </c>
      <c r="L72" s="135" t="str">
        <f>IF(1=1,IF(OR(J72="",O72="",NOT(ISNUMBER(J72)),NOT(ISNUMBER(O72)),J72=0),"",O72/J72),N("L32"))</f>
        <v/>
      </c>
      <c r="M72" s="136" t="str">
        <f>IF(1=1,IF(OR(L72="",NOT(ISNUMBER(F72))),"",F72*L72*IFERROR(INDEX(D384:D428,MATCH(AE72,B384:B428,0)),1)),N("M13"))</f>
        <v/>
      </c>
      <c r="N72" s="137" t="str">
        <f>IF(1=1,IF(F72="","",IF(G72="","",IFERROR(INDEX(E384:E428,MATCH(AE72,B384:B428,0)),G72&amp;""))),N("N6"))</f>
        <v/>
      </c>
      <c r="O72" s="138" t="str">
        <f>IF(1=1,IF(E72="","",O46),N("K32"))</f>
        <v/>
      </c>
      <c r="P72" s="139" t="str">
        <f>IF(1=1,IF(M72="","",IF(AND(ISNUMBER(M72),M72&lt;1,N72="kg"),MAX(1,ROUND(M72*1000,0)),IF(AND(ISNUMBER(M72),M72&lt;1,N72="L"),MAX(1,ROUND(M72*100,0)),ROUND(M72,3)))),N("O32"))</f>
        <v/>
      </c>
      <c r="Q72" s="140" t="str">
        <f>IF(1=1,IF(M72="","",IF(AND(ISNUMBER(M72),M72&lt;1,N72="kg"),"g",IF(AND(ISNUMBER(M72),M72&lt;1,N72="L"),"cl",N72))),N("P32"))</f>
        <v/>
      </c>
      <c r="R72" s="161" t="str">
        <f>IF(1=1,IF(E72="","",IF(F72="","A CONTROLER",IF(NOT(ISNUMBER(F72)),"TEXTE",IF(OR(L72="",L72&lt;=0),"COMMANDE PRINCIPALE INCOMPLETE",IF(G72="","UNITE MANQUANTE",IF(COUNTIF(B384:B428,AE72)=0,"UNITE A CONTROLER","OK")))))),N("Q9"))</f>
        <v/>
      </c>
      <c r="S72" s="105"/>
      <c r="T72" s="141">
        <f t="shared" si="12"/>
        <v>0</v>
      </c>
      <c r="U72" s="133" t="str">
        <f>IF(1=1,IF(E72="","",U46),N("S32"))</f>
        <v/>
      </c>
      <c r="V72" s="133" t="str">
        <f>IF(1=1,IF(E72="","",V46),N("T32"))</f>
        <v/>
      </c>
      <c r="W72" s="135" t="str">
        <f>IF(1=1,IF(OR(U72="",V72="",NOT(ISNUMBER(U72)),NOT(ISNUMBER(V72)),U72=0),"",V72/U72),N("U32"))</f>
        <v/>
      </c>
      <c r="X72" s="136" t="str">
        <f>IF(1=1,IF(OR(W72="",NOT(ISNUMBER(F72))),"",F72*W72*IFERROR(INDEX(D384:D428,MATCH(AE72,B384:B428,0)),1)),N("V7"))</f>
        <v/>
      </c>
      <c r="Y72" s="137" t="str">
        <f>IF(1=1,IF(F72="","",IF(G72="","",IFERROR(INDEX(E384:E428,MATCH(AE72,B384:B428,0)),G72&amp;""))),N("W6"))</f>
        <v/>
      </c>
      <c r="Z72" s="142" t="str">
        <f>IF(1=1,IF(X72="","",IF(AND(ISNUMBER(X72),X72&lt;1,Y72="kg"),MAX(1,ROUND(X72*1000,0)),IF(AND(ISNUMBER(X72),X72&lt;1,Y72="L"),MAX(1,ROUND(X72*100,0)),ROUND(X72,3)))),N("X32"))</f>
        <v/>
      </c>
      <c r="AA72" s="143" t="str">
        <f>IF(1=1,IF(X72="","",IF(AND(ISNUMBER(X72),X72&lt;1,Y72="kg"),"g",IF(AND(ISNUMBER(X72),X72&lt;1,Y72="L"),"cl",Y72))),N("Y32"))</f>
        <v/>
      </c>
      <c r="AB72" s="123" t="str">
        <f>IF(1=1,IF(E72="","",IF(F72="","A CONTROLER",IF(NOT(ISNUMBER(F72)),"TEXTE",IF(OR(W72="",W72&lt;=0),"COMMANDE COUVERTS INCOMPLETE",IF(G72="","UNITE MANQUANTE",IF(COUNTIF(B384:B428,AE72)=0,"UNITE A CONTROLER","OK")))))),N("Z6"))</f>
        <v/>
      </c>
      <c r="AD72" s="144" t="str">
        <f>IF(1=1,IF(E72="","",AD46),N("AB32"))</f>
        <v/>
      </c>
      <c r="AE72" s="125" t="str">
        <f>IF(1=1,IF(G72="","",UPPER(TRIM(SUBSTITUTE(SUBSTITUTE(G72&amp;"",CHAR(160)," ")," "," ")))),N("AC32"))</f>
        <v/>
      </c>
    </row>
    <row r="73" spans="1:31" ht="15.75" x14ac:dyDescent="0.25">
      <c r="A73" s="160" t="str">
        <f>IF(1=1,IF(E73="","",A46),N("A33"))</f>
        <v/>
      </c>
      <c r="B73" s="127" t="str">
        <f>IF(1=1,IF(E73="","",B46),N("B33"))</f>
        <v/>
      </c>
      <c r="C73" s="127"/>
      <c r="D73" s="129" t="str">
        <f>IF(ISBLANK(E73),"",LARGE(D46:D72,1)+1)</f>
        <v/>
      </c>
      <c r="E73" s="130"/>
      <c r="F73" s="131"/>
      <c r="G73" s="170"/>
      <c r="H73" s="105"/>
      <c r="I73" s="132" t="str">
        <f>IF(1=1,IF(E73="","",I46),N("H33"))</f>
        <v/>
      </c>
      <c r="J73" s="133" t="str">
        <f>IF(1=1,IF(E73="","",J46),N("I33"))</f>
        <v/>
      </c>
      <c r="K73" s="134" t="str">
        <f>IF(1=1,IF(E73="","",K46),N("J33"))</f>
        <v/>
      </c>
      <c r="L73" s="135" t="str">
        <f>IF(1=1,IF(OR(J73="",O73="",NOT(ISNUMBER(J73)),NOT(ISNUMBER(O73)),J73=0),"",O73/J73),N("L33"))</f>
        <v/>
      </c>
      <c r="M73" s="136" t="str">
        <f>IF(1=1,IF(OR(L73="",NOT(ISNUMBER(F73))),"",F73*L73*IFERROR(INDEX(D384:D428,MATCH(AE73,B384:B428,0)),1)),N("M13"))</f>
        <v/>
      </c>
      <c r="N73" s="137" t="str">
        <f>IF(1=1,IF(F73="","",IF(G73="","",IFERROR(INDEX(E384:E428,MATCH(AE73,B384:B428,0)),G73&amp;""))),N("N6"))</f>
        <v/>
      </c>
      <c r="O73" s="138" t="str">
        <f>IF(1=1,IF(E73="","",O46),N("K33"))</f>
        <v/>
      </c>
      <c r="P73" s="139" t="str">
        <f>IF(1=1,IF(M73="","",IF(AND(ISNUMBER(M73),M73&lt;1,N73="kg"),MAX(1,ROUND(M73*1000,0)),IF(AND(ISNUMBER(M73),M73&lt;1,N73="L"),MAX(1,ROUND(M73*100,0)),ROUND(M73,3)))),N("O33"))</f>
        <v/>
      </c>
      <c r="Q73" s="140" t="str">
        <f>IF(1=1,IF(M73="","",IF(AND(ISNUMBER(M73),M73&lt;1,N73="kg"),"g",IF(AND(ISNUMBER(M73),M73&lt;1,N73="L"),"cl",N73))),N("P33"))</f>
        <v/>
      </c>
      <c r="R73" s="161" t="str">
        <f>IF(1=1,IF(E73="","",IF(F73="","A CONTROLER",IF(NOT(ISNUMBER(F73)),"TEXTE",IF(OR(L73="",L73&lt;=0),"COMMANDE PRINCIPALE INCOMPLETE",IF(G73="","UNITE MANQUANTE",IF(COUNTIF(B384:B428,AE73)=0,"UNITE A CONTROLER","OK")))))),N("Q9"))</f>
        <v/>
      </c>
      <c r="S73" s="105"/>
      <c r="T73" s="141">
        <f t="shared" si="12"/>
        <v>0</v>
      </c>
      <c r="U73" s="133" t="str">
        <f>IF(1=1,IF(E73="","",U46),N("S33"))</f>
        <v/>
      </c>
      <c r="V73" s="133" t="str">
        <f>IF(1=1,IF(E73="","",V46),N("T33"))</f>
        <v/>
      </c>
      <c r="W73" s="135" t="str">
        <f>IF(1=1,IF(OR(U73="",V73="",NOT(ISNUMBER(U73)),NOT(ISNUMBER(V73)),U73=0),"",V73/U73),N("U33"))</f>
        <v/>
      </c>
      <c r="X73" s="136" t="str">
        <f>IF(1=1,IF(OR(W73="",NOT(ISNUMBER(F73))),"",F73*W73*IFERROR(INDEX(D384:D428,MATCH(AE73,B384:B428,0)),1)),N("V7"))</f>
        <v/>
      </c>
      <c r="Y73" s="137" t="str">
        <f>IF(1=1,IF(F73="","",IF(G73="","",IFERROR(INDEX(E384:E428,MATCH(AE73,B384:B428,0)),G73&amp;""))),N("W6"))</f>
        <v/>
      </c>
      <c r="Z73" s="142" t="str">
        <f>IF(1=1,IF(X73="","",IF(AND(ISNUMBER(X73),X73&lt;1,Y73="kg"),MAX(1,ROUND(X73*1000,0)),IF(AND(ISNUMBER(X73),X73&lt;1,Y73="L"),MAX(1,ROUND(X73*100,0)),ROUND(X73,3)))),N("X33"))</f>
        <v/>
      </c>
      <c r="AA73" s="143" t="str">
        <f>IF(1=1,IF(X73="","",IF(AND(ISNUMBER(X73),X73&lt;1,Y73="kg"),"g",IF(AND(ISNUMBER(X73),X73&lt;1,Y73="L"),"cl",Y73))),N("Y33"))</f>
        <v/>
      </c>
      <c r="AB73" s="123" t="str">
        <f>IF(1=1,IF(E73="","",IF(F73="","A CONTROLER",IF(NOT(ISNUMBER(F73)),"TEXTE",IF(OR(W73="",W73&lt;=0),"COMMANDE COUVERTS INCOMPLETE",IF(G73="","UNITE MANQUANTE",IF(COUNTIF(B384:B428,AE73)=0,"UNITE A CONTROLER","OK")))))),N("Z6"))</f>
        <v/>
      </c>
      <c r="AD73" s="144" t="str">
        <f>IF(1=1,IF(E73="","",AD46),N("AB33"))</f>
        <v/>
      </c>
      <c r="AE73" s="125" t="str">
        <f>IF(1=1,IF(G73="","",UPPER(TRIM(SUBSTITUTE(SUBSTITUTE(G73&amp;"",CHAR(160)," ")," "," ")))),N("AC33"))</f>
        <v/>
      </c>
    </row>
    <row r="74" spans="1:31" ht="15.75" x14ac:dyDescent="0.25">
      <c r="A74" s="160" t="str">
        <f>IF(1=1,IF(E74="","",A46),N("A34"))</f>
        <v/>
      </c>
      <c r="B74" s="127" t="str">
        <f>IF(1=1,IF(E74="","",B46),N("B34"))</f>
        <v/>
      </c>
      <c r="C74" s="127"/>
      <c r="D74" s="129" t="str">
        <f>IF(ISBLANK(E74),"",LARGE(D46:D73,1)+1)</f>
        <v/>
      </c>
      <c r="E74" s="130"/>
      <c r="F74" s="131"/>
      <c r="G74" s="170"/>
      <c r="H74" s="105"/>
      <c r="I74" s="132" t="str">
        <f>IF(1=1,IF(E74="","",I46),N("H34"))</f>
        <v/>
      </c>
      <c r="J74" s="133" t="str">
        <f>IF(1=1,IF(E74="","",J46),N("I34"))</f>
        <v/>
      </c>
      <c r="K74" s="134" t="str">
        <f>IF(1=1,IF(E74="","",K46),N("J34"))</f>
        <v/>
      </c>
      <c r="L74" s="135" t="str">
        <f>IF(1=1,IF(OR(J74="",O74="",NOT(ISNUMBER(J74)),NOT(ISNUMBER(O74)),J74=0),"",O74/J74),N("L34"))</f>
        <v/>
      </c>
      <c r="M74" s="136" t="str">
        <f>IF(1=1,IF(OR(L74="",NOT(ISNUMBER(F74))),"",F74*L74*IFERROR(INDEX(D384:D428,MATCH(AE74,B384:B428,0)),1)),N("M13"))</f>
        <v/>
      </c>
      <c r="N74" s="137" t="str">
        <f>IF(1=1,IF(F74="","",IF(G74="","",IFERROR(INDEX(E384:E428,MATCH(AE74,B384:B428,0)),G74&amp;""))),N("N6"))</f>
        <v/>
      </c>
      <c r="O74" s="138" t="str">
        <f>IF(1=1,IF(E74="","",O46),N("K34"))</f>
        <v/>
      </c>
      <c r="P74" s="139" t="str">
        <f>IF(1=1,IF(M74="","",IF(AND(ISNUMBER(M74),M74&lt;1,N74="kg"),MAX(1,ROUND(M74*1000,0)),IF(AND(ISNUMBER(M74),M74&lt;1,N74="L"),MAX(1,ROUND(M74*100,0)),ROUND(M74,3)))),N("O34"))</f>
        <v/>
      </c>
      <c r="Q74" s="140" t="str">
        <f>IF(1=1,IF(M74="","",IF(AND(ISNUMBER(M74),M74&lt;1,N74="kg"),"g",IF(AND(ISNUMBER(M74),M74&lt;1,N74="L"),"cl",N74))),N("P34"))</f>
        <v/>
      </c>
      <c r="R74" s="161" t="str">
        <f>IF(1=1,IF(E74="","",IF(F74="","A CONTROLER",IF(NOT(ISNUMBER(F74)),"TEXTE",IF(OR(L74="",L74&lt;=0),"COMMANDE PRINCIPALE INCOMPLETE",IF(G74="","UNITE MANQUANTE",IF(COUNTIF(B384:B428,AE74)=0,"UNITE A CONTROLER","OK")))))),N("Q9"))</f>
        <v/>
      </c>
      <c r="S74" s="105"/>
      <c r="T74" s="141">
        <f t="shared" si="12"/>
        <v>0</v>
      </c>
      <c r="U74" s="133" t="str">
        <f>IF(1=1,IF(E74="","",U46),N("S34"))</f>
        <v/>
      </c>
      <c r="V74" s="133" t="str">
        <f>IF(1=1,IF(E74="","",V46),N("T34"))</f>
        <v/>
      </c>
      <c r="W74" s="135" t="str">
        <f>IF(1=1,IF(OR(U74="",V74="",NOT(ISNUMBER(U74)),NOT(ISNUMBER(V74)),U74=0),"",V74/U74),N("U34"))</f>
        <v/>
      </c>
      <c r="X74" s="136" t="str">
        <f>IF(1=1,IF(OR(W74="",NOT(ISNUMBER(F74))),"",F74*W74*IFERROR(INDEX(D384:D428,MATCH(AE74,B384:B428,0)),1)),N("V7"))</f>
        <v/>
      </c>
      <c r="Y74" s="137" t="str">
        <f>IF(1=1,IF(F74="","",IF(G74="","",IFERROR(INDEX(E384:E428,MATCH(AE74,B384:B428,0)),G74&amp;""))),N("W6"))</f>
        <v/>
      </c>
      <c r="Z74" s="142" t="str">
        <f>IF(1=1,IF(X74="","",IF(AND(ISNUMBER(X74),X74&lt;1,Y74="kg"),MAX(1,ROUND(X74*1000,0)),IF(AND(ISNUMBER(X74),X74&lt;1,Y74="L"),MAX(1,ROUND(X74*100,0)),ROUND(X74,3)))),N("X34"))</f>
        <v/>
      </c>
      <c r="AA74" s="143" t="str">
        <f>IF(1=1,IF(X74="","",IF(AND(ISNUMBER(X74),X74&lt;1,Y74="kg"),"g",IF(AND(ISNUMBER(X74),X74&lt;1,Y74="L"),"cl",Y74))),N("Y34"))</f>
        <v/>
      </c>
      <c r="AB74" s="123" t="str">
        <f>IF(1=1,IF(E74="","",IF(F74="","A CONTROLER",IF(NOT(ISNUMBER(F74)),"TEXTE",IF(OR(W74="",W74&lt;=0),"COMMANDE COUVERTS INCOMPLETE",IF(G74="","UNITE MANQUANTE",IF(COUNTIF(B384:B428,AE74)=0,"UNITE A CONTROLER","OK")))))),N("Z6"))</f>
        <v/>
      </c>
      <c r="AD74" s="144" t="str">
        <f>IF(1=1,IF(E74="","",AD46),N("AB34"))</f>
        <v/>
      </c>
      <c r="AE74" s="125" t="str">
        <f>IF(1=1,IF(G74="","",UPPER(TRIM(SUBSTITUTE(SUBSTITUTE(G74&amp;"",CHAR(160)," ")," "," ")))),N("AC34"))</f>
        <v/>
      </c>
    </row>
    <row r="75" spans="1:31" ht="15.75" x14ac:dyDescent="0.25">
      <c r="A75" s="160" t="str">
        <f>IF(1=1,IF(E75="","",A46),N("A35"))</f>
        <v/>
      </c>
      <c r="B75" s="127" t="str">
        <f>IF(1=1,IF(E75="","",B46),N("B35"))</f>
        <v/>
      </c>
      <c r="C75" s="127"/>
      <c r="D75" s="129" t="str">
        <f>IF(ISBLANK(E75),"",LARGE(D46:D74,1)+1)</f>
        <v/>
      </c>
      <c r="E75" s="130"/>
      <c r="F75" s="131"/>
      <c r="G75" s="170"/>
      <c r="H75" s="105"/>
      <c r="I75" s="132" t="str">
        <f>IF(1=1,IF(E75="","",I46),N("H35"))</f>
        <v/>
      </c>
      <c r="J75" s="133" t="str">
        <f>IF(1=1,IF(E75="","",J46),N("I35"))</f>
        <v/>
      </c>
      <c r="K75" s="134" t="str">
        <f>IF(1=1,IF(E75="","",K46),N("J35"))</f>
        <v/>
      </c>
      <c r="L75" s="135" t="str">
        <f>IF(1=1,IF(OR(J75="",O75="",NOT(ISNUMBER(J75)),NOT(ISNUMBER(O75)),J75=0),"",O75/J75),N("L35"))</f>
        <v/>
      </c>
      <c r="M75" s="136" t="str">
        <f>IF(1=1,IF(OR(L75="",NOT(ISNUMBER(F75))),"",F75*L75*IFERROR(INDEX(D384:D428,MATCH(AE75,B384:B428,0)),1)),N("M13"))</f>
        <v/>
      </c>
      <c r="N75" s="137" t="str">
        <f>IF(1=1,IF(F75="","",IF(G75="","",IFERROR(INDEX(E384:E428,MATCH(AE75,B384:B428,0)),G75&amp;""))),N("N6"))</f>
        <v/>
      </c>
      <c r="O75" s="138" t="str">
        <f>IF(1=1,IF(E75="","",O46),N("K35"))</f>
        <v/>
      </c>
      <c r="P75" s="139" t="str">
        <f>IF(1=1,IF(M75="","",IF(AND(ISNUMBER(M75),M75&lt;1,N75="kg"),MAX(1,ROUND(M75*1000,0)),IF(AND(ISNUMBER(M75),M75&lt;1,N75="L"),MAX(1,ROUND(M75*100,0)),ROUND(M75,3)))),N("O35"))</f>
        <v/>
      </c>
      <c r="Q75" s="140" t="str">
        <f>IF(1=1,IF(M75="","",IF(AND(ISNUMBER(M75),M75&lt;1,N75="kg"),"g",IF(AND(ISNUMBER(M75),M75&lt;1,N75="L"),"cl",N75))),N("P35"))</f>
        <v/>
      </c>
      <c r="R75" s="161" t="str">
        <f>IF(1=1,IF(E75="","",IF(F75="","A CONTROLER",IF(NOT(ISNUMBER(F75)),"TEXTE",IF(OR(L75="",L75&lt;=0),"COMMANDE PRINCIPALE INCOMPLETE",IF(G75="","UNITE MANQUANTE",IF(COUNTIF(B384:B428,AE75)=0,"UNITE A CONTROLER","OK")))))),N("Q9"))</f>
        <v/>
      </c>
      <c r="S75" s="105"/>
      <c r="T75" s="141">
        <f t="shared" si="12"/>
        <v>0</v>
      </c>
      <c r="U75" s="133" t="str">
        <f>IF(1=1,IF(E75="","",U46),N("S35"))</f>
        <v/>
      </c>
      <c r="V75" s="133" t="str">
        <f>IF(1=1,IF(E75="","",V46),N("T35"))</f>
        <v/>
      </c>
      <c r="W75" s="135" t="str">
        <f>IF(1=1,IF(OR(U75="",V75="",NOT(ISNUMBER(U75)),NOT(ISNUMBER(V75)),U75=0),"",V75/U75),N("U35"))</f>
        <v/>
      </c>
      <c r="X75" s="136" t="str">
        <f>IF(1=1,IF(OR(W75="",NOT(ISNUMBER(F75))),"",F75*W75*IFERROR(INDEX(D384:D428,MATCH(AE75,B384:B428,0)),1)),N("V7"))</f>
        <v/>
      </c>
      <c r="Y75" s="137" t="str">
        <f>IF(1=1,IF(F75="","",IF(G75="","",IFERROR(INDEX(E384:E428,MATCH(AE75,B384:B428,0)),G75&amp;""))),N("W6"))</f>
        <v/>
      </c>
      <c r="Z75" s="142" t="str">
        <f>IF(1=1,IF(X75="","",IF(AND(ISNUMBER(X75),X75&lt;1,Y75="kg"),MAX(1,ROUND(X75*1000,0)),IF(AND(ISNUMBER(X75),X75&lt;1,Y75="L"),MAX(1,ROUND(X75*100,0)),ROUND(X75,3)))),N("X35"))</f>
        <v/>
      </c>
      <c r="AA75" s="143" t="str">
        <f>IF(1=1,IF(X75="","",IF(AND(ISNUMBER(X75),X75&lt;1,Y75="kg"),"g",IF(AND(ISNUMBER(X75),X75&lt;1,Y75="L"),"cl",Y75))),N("Y35"))</f>
        <v/>
      </c>
      <c r="AB75" s="123" t="str">
        <f>IF(1=1,IF(E75="","",IF(F75="","A CONTROLER",IF(NOT(ISNUMBER(F75)),"TEXTE",IF(OR(W75="",W75&lt;=0),"COMMANDE COUVERTS INCOMPLETE",IF(G75="","UNITE MANQUANTE",IF(COUNTIF(B384:B428,AE75)=0,"UNITE A CONTROLER","OK")))))),N("Z6"))</f>
        <v/>
      </c>
      <c r="AD75" s="144" t="str">
        <f>IF(1=1,IF(E75="","",AD46),N("AB35"))</f>
        <v/>
      </c>
      <c r="AE75" s="125" t="str">
        <f>IF(1=1,IF(G75="","",UPPER(TRIM(SUBSTITUTE(SUBSTITUTE(G75&amp;"",CHAR(160)," ")," "," ")))),N("AC35"))</f>
        <v/>
      </c>
    </row>
    <row r="76" spans="1:31" ht="15.75" x14ac:dyDescent="0.25">
      <c r="A76" s="160" t="str">
        <f>IF(1=1,IF(E76="","",A46),N("A36"))</f>
        <v/>
      </c>
      <c r="B76" s="127" t="str">
        <f>IF(1=1,IF(E76="","",B46),N("B36"))</f>
        <v/>
      </c>
      <c r="C76" s="127"/>
      <c r="D76" s="129" t="str">
        <f>IF(ISBLANK(E76),"",LARGE(D46:D75,1)+1)</f>
        <v/>
      </c>
      <c r="E76" s="130"/>
      <c r="F76" s="131"/>
      <c r="G76" s="170"/>
      <c r="H76" s="105"/>
      <c r="I76" s="132" t="str">
        <f>IF(1=1,IF(E76="","",I46),N("H36"))</f>
        <v/>
      </c>
      <c r="J76" s="133" t="str">
        <f>IF(1=1,IF(E76="","",J46),N("I36"))</f>
        <v/>
      </c>
      <c r="K76" s="134" t="str">
        <f>IF(1=1,IF(E76="","",K46),N("J36"))</f>
        <v/>
      </c>
      <c r="L76" s="135" t="str">
        <f>IF(1=1,IF(OR(J76="",O76="",NOT(ISNUMBER(J76)),NOT(ISNUMBER(O76)),J76=0),"",O76/J76),N("L36"))</f>
        <v/>
      </c>
      <c r="M76" s="136" t="str">
        <f>IF(1=1,IF(OR(L76="",NOT(ISNUMBER(F76))),"",F76*L76*IFERROR(INDEX(D384:D428,MATCH(AE76,B384:B428,0)),1)),N("M13"))</f>
        <v/>
      </c>
      <c r="N76" s="137" t="str">
        <f>IF(1=1,IF(F76="","",IF(G76="","",IFERROR(INDEX(E384:E428,MATCH(AE76,B384:B428,0)),G76&amp;""))),N("N6"))</f>
        <v/>
      </c>
      <c r="O76" s="138" t="str">
        <f>IF(1=1,IF(E76="","",O46),N("K36"))</f>
        <v/>
      </c>
      <c r="P76" s="139" t="str">
        <f>IF(1=1,IF(M76="","",IF(AND(ISNUMBER(M76),M76&lt;1,N76="kg"),MAX(1,ROUND(M76*1000,0)),IF(AND(ISNUMBER(M76),M76&lt;1,N76="L"),MAX(1,ROUND(M76*100,0)),ROUND(M76,3)))),N("O36"))</f>
        <v/>
      </c>
      <c r="Q76" s="140" t="str">
        <f>IF(1=1,IF(M76="","",IF(AND(ISNUMBER(M76),M76&lt;1,N76="kg"),"g",IF(AND(ISNUMBER(M76),M76&lt;1,N76="L"),"cl",N76))),N("P36"))</f>
        <v/>
      </c>
      <c r="R76" s="161" t="str">
        <f>IF(1=1,IF(E76="","",IF(F76="","A CONTROLER",IF(NOT(ISNUMBER(F76)),"TEXTE",IF(OR(L76="",L76&lt;=0),"COMMANDE PRINCIPALE INCOMPLETE",IF(G76="","UNITE MANQUANTE",IF(COUNTIF(B384:B428,AE76)=0,"UNITE A CONTROLER","OK")))))),N("Q9"))</f>
        <v/>
      </c>
      <c r="S76" s="105"/>
      <c r="T76" s="141">
        <f t="shared" si="12"/>
        <v>0</v>
      </c>
      <c r="U76" s="133" t="str">
        <f>IF(1=1,IF(E76="","",U46),N("S36"))</f>
        <v/>
      </c>
      <c r="V76" s="133" t="str">
        <f>IF(1=1,IF(E76="","",V46),N("T36"))</f>
        <v/>
      </c>
      <c r="W76" s="135" t="str">
        <f>IF(1=1,IF(OR(U76="",V76="",NOT(ISNUMBER(U76)),NOT(ISNUMBER(V76)),U76=0),"",V76/U76),N("U36"))</f>
        <v/>
      </c>
      <c r="X76" s="136" t="str">
        <f>IF(1=1,IF(OR(W76="",NOT(ISNUMBER(F76))),"",F76*W76*IFERROR(INDEX(D384:D428,MATCH(AE76,B384:B428,0)),1)),N("V7"))</f>
        <v/>
      </c>
      <c r="Y76" s="137" t="str">
        <f>IF(1=1,IF(F76="","",IF(G76="","",IFERROR(INDEX(E384:E428,MATCH(AE76,B384:B428,0)),G76&amp;""))),N("W6"))</f>
        <v/>
      </c>
      <c r="Z76" s="142" t="str">
        <f>IF(1=1,IF(X76="","",IF(AND(ISNUMBER(X76),X76&lt;1,Y76="kg"),MAX(1,ROUND(X76*1000,0)),IF(AND(ISNUMBER(X76),X76&lt;1,Y76="L"),MAX(1,ROUND(X76*100,0)),ROUND(X76,3)))),N("X36"))</f>
        <v/>
      </c>
      <c r="AA76" s="143" t="str">
        <f>IF(1=1,IF(X76="","",IF(AND(ISNUMBER(X76),X76&lt;1,Y76="kg"),"g",IF(AND(ISNUMBER(X76),X76&lt;1,Y76="L"),"cl",Y76))),N("Y36"))</f>
        <v/>
      </c>
      <c r="AB76" s="123" t="str">
        <f>IF(1=1,IF(E76="","",IF(F76="","A CONTROLER",IF(NOT(ISNUMBER(F76)),"TEXTE",IF(OR(W76="",W76&lt;=0),"COMMANDE COUVERTS INCOMPLETE",IF(G76="","UNITE MANQUANTE",IF(COUNTIF(B384:B428,AE76)=0,"UNITE A CONTROLER","OK")))))),N("Z6"))</f>
        <v/>
      </c>
      <c r="AD76" s="144" t="str">
        <f>IF(1=1,IF(E76="","",AD46),N("AB36"))</f>
        <v/>
      </c>
      <c r="AE76" s="125" t="str">
        <f>IF(1=1,IF(G76="","",UPPER(TRIM(SUBSTITUTE(SUBSTITUTE(G76&amp;"",CHAR(160)," ")," "," ")))),N("AC36"))</f>
        <v/>
      </c>
    </row>
    <row r="77" spans="1:31" ht="15.75" x14ac:dyDescent="0.25">
      <c r="A77" s="160" t="str">
        <f>IF(1=1,IF(E77="","",A46),N("A37"))</f>
        <v/>
      </c>
      <c r="B77" s="127" t="str">
        <f>IF(1=1,IF(E77="","",B46),N("B37"))</f>
        <v/>
      </c>
      <c r="C77" s="127"/>
      <c r="D77" s="129" t="str">
        <f>IF(ISBLANK(E77),"",LARGE(D46:D76,1)+1)</f>
        <v/>
      </c>
      <c r="E77" s="130"/>
      <c r="F77" s="131"/>
      <c r="G77" s="170"/>
      <c r="H77" s="105"/>
      <c r="I77" s="132" t="str">
        <f>IF(1=1,IF(E77="","",I46),N("H37"))</f>
        <v/>
      </c>
      <c r="J77" s="133" t="str">
        <f>IF(1=1,IF(E77="","",J46),N("I37"))</f>
        <v/>
      </c>
      <c r="K77" s="134" t="str">
        <f>IF(1=1,IF(E77="","",K46),N("J37"))</f>
        <v/>
      </c>
      <c r="L77" s="135" t="str">
        <f>IF(1=1,IF(OR(J77="",O77="",NOT(ISNUMBER(J77)),NOT(ISNUMBER(O77)),J77=0),"",O77/J77),N("L37"))</f>
        <v/>
      </c>
      <c r="M77" s="136" t="str">
        <f>IF(1=1,IF(OR(L77="",NOT(ISNUMBER(F77))),"",F77*L77*IFERROR(INDEX(D384:D428,MATCH(AE77,B384:B428,0)),1)),N("M13"))</f>
        <v/>
      </c>
      <c r="N77" s="137" t="str">
        <f>IF(1=1,IF(F77="","",IF(G77="","",IFERROR(INDEX(E384:E428,MATCH(AE77,B384:B428,0)),G77&amp;""))),N("N6"))</f>
        <v/>
      </c>
      <c r="O77" s="138" t="str">
        <f>IF(1=1,IF(E77="","",O46),N("K37"))</f>
        <v/>
      </c>
      <c r="P77" s="139" t="str">
        <f>IF(1=1,IF(M77="","",IF(AND(ISNUMBER(M77),M77&lt;1,N77="kg"),MAX(1,ROUND(M77*1000,0)),IF(AND(ISNUMBER(M77),M77&lt;1,N77="L"),MAX(1,ROUND(M77*100,0)),ROUND(M77,3)))),N("O37"))</f>
        <v/>
      </c>
      <c r="Q77" s="140" t="str">
        <f>IF(1=1,IF(M77="","",IF(AND(ISNUMBER(M77),M77&lt;1,N77="kg"),"g",IF(AND(ISNUMBER(M77),M77&lt;1,N77="L"),"cl",N77))),N("P37"))</f>
        <v/>
      </c>
      <c r="R77" s="161" t="str">
        <f>IF(1=1,IF(E77="","",IF(F77="","A CONTROLER",IF(NOT(ISNUMBER(F77)),"TEXTE",IF(OR(L77="",L77&lt;=0),"COMMANDE PRINCIPALE INCOMPLETE",IF(G77="","UNITE MANQUANTE",IF(COUNTIF(B384:B428,AE77)=0,"UNITE A CONTROLER","OK")))))),N("Q9"))</f>
        <v/>
      </c>
      <c r="S77" s="105"/>
      <c r="T77" s="141">
        <f t="shared" si="12"/>
        <v>0</v>
      </c>
      <c r="U77" s="133" t="str">
        <f>IF(1=1,IF(E77="","",U46),N("S37"))</f>
        <v/>
      </c>
      <c r="V77" s="133" t="str">
        <f>IF(1=1,IF(E77="","",V46),N("T37"))</f>
        <v/>
      </c>
      <c r="W77" s="135" t="str">
        <f>IF(1=1,IF(OR(U77="",V77="",NOT(ISNUMBER(U77)),NOT(ISNUMBER(V77)),U77=0),"",V77/U77),N("U37"))</f>
        <v/>
      </c>
      <c r="X77" s="136" t="str">
        <f>IF(1=1,IF(OR(W77="",NOT(ISNUMBER(F77))),"",F77*W77*IFERROR(INDEX(D384:D428,MATCH(AE77,B384:B428,0)),1)),N("V7"))</f>
        <v/>
      </c>
      <c r="Y77" s="137" t="str">
        <f>IF(1=1,IF(F77="","",IF(G77="","",IFERROR(INDEX(E384:E428,MATCH(AE77,B384:B428,0)),G77&amp;""))),N("W6"))</f>
        <v/>
      </c>
      <c r="Z77" s="142" t="str">
        <f>IF(1=1,IF(X77="","",IF(AND(ISNUMBER(X77),X77&lt;1,Y77="kg"),MAX(1,ROUND(X77*1000,0)),IF(AND(ISNUMBER(X77),X77&lt;1,Y77="L"),MAX(1,ROUND(X77*100,0)),ROUND(X77,3)))),N("X37"))</f>
        <v/>
      </c>
      <c r="AA77" s="143" t="str">
        <f>IF(1=1,IF(X77="","",IF(AND(ISNUMBER(X77),X77&lt;1,Y77="kg"),"g",IF(AND(ISNUMBER(X77),X77&lt;1,Y77="L"),"cl",Y77))),N("Y37"))</f>
        <v/>
      </c>
      <c r="AB77" s="123" t="str">
        <f>IF(1=1,IF(E77="","",IF(F77="","A CONTROLER",IF(NOT(ISNUMBER(F77)),"TEXTE",IF(OR(W77="",W77&lt;=0),"COMMANDE COUVERTS INCOMPLETE",IF(G77="","UNITE MANQUANTE",IF(COUNTIF(B384:B428,AE77)=0,"UNITE A CONTROLER","OK")))))),N("Z6"))</f>
        <v/>
      </c>
      <c r="AD77" s="144" t="str">
        <f>IF(1=1,IF(E77="","",AD46),N("AB37"))</f>
        <v/>
      </c>
      <c r="AE77" s="125" t="str">
        <f>IF(1=1,IF(G77="","",UPPER(TRIM(SUBSTITUTE(SUBSTITUTE(G77&amp;"",CHAR(160)," ")," "," ")))),N("AC37"))</f>
        <v/>
      </c>
    </row>
    <row r="78" spans="1:31" ht="15.75" x14ac:dyDescent="0.25">
      <c r="A78" s="160" t="str">
        <f>IF(1=1,IF(E78="","",A46),N("A38"))</f>
        <v/>
      </c>
      <c r="B78" s="127" t="str">
        <f>IF(1=1,IF(E78="","",B46),N("B38"))</f>
        <v/>
      </c>
      <c r="C78" s="127"/>
      <c r="D78" s="129" t="str">
        <f>IF(ISBLANK(E78),"",LARGE(D46:D77,1)+1)</f>
        <v/>
      </c>
      <c r="E78" s="130"/>
      <c r="F78" s="131"/>
      <c r="G78" s="170"/>
      <c r="H78" s="105"/>
      <c r="I78" s="132" t="str">
        <f>IF(1=1,IF(E78="","",I46),N("H38"))</f>
        <v/>
      </c>
      <c r="J78" s="133" t="str">
        <f>IF(1=1,IF(E78="","",J46),N("I38"))</f>
        <v/>
      </c>
      <c r="K78" s="134" t="str">
        <f>IF(1=1,IF(E78="","",K46),N("J38"))</f>
        <v/>
      </c>
      <c r="L78" s="135" t="str">
        <f>IF(1=1,IF(OR(J78="",O78="",NOT(ISNUMBER(J78)),NOT(ISNUMBER(O78)),J78=0),"",O78/J78),N("L38"))</f>
        <v/>
      </c>
      <c r="M78" s="136" t="str">
        <f>IF(1=1,IF(OR(L78="",NOT(ISNUMBER(F78))),"",F78*L78*IFERROR(INDEX(D384:D428,MATCH(AE78,B384:B428,0)),1)),N("M13"))</f>
        <v/>
      </c>
      <c r="N78" s="137" t="str">
        <f>IF(1=1,IF(F78="","",IF(G78="","",IFERROR(INDEX(E384:E428,MATCH(AE78,B384:B428,0)),G78&amp;""))),N("N6"))</f>
        <v/>
      </c>
      <c r="O78" s="138" t="str">
        <f>IF(1=1,IF(E78="","",O46),N("K38"))</f>
        <v/>
      </c>
      <c r="P78" s="139" t="str">
        <f>IF(1=1,IF(M78="","",IF(AND(ISNUMBER(M78),M78&lt;1,N78="kg"),MAX(1,ROUND(M78*1000,0)),IF(AND(ISNUMBER(M78),M78&lt;1,N78="L"),MAX(1,ROUND(M78*100,0)),ROUND(M78,3)))),N("O38"))</f>
        <v/>
      </c>
      <c r="Q78" s="140" t="str">
        <f>IF(1=1,IF(M78="","",IF(AND(ISNUMBER(M78),M78&lt;1,N78="kg"),"g",IF(AND(ISNUMBER(M78),M78&lt;1,N78="L"),"cl",N78))),N("P38"))</f>
        <v/>
      </c>
      <c r="R78" s="161" t="str">
        <f>IF(1=1,IF(E78="","",IF(F78="","A CONTROLER",IF(NOT(ISNUMBER(F78)),"TEXTE",IF(OR(L78="",L78&lt;=0),"COMMANDE PRINCIPALE INCOMPLETE",IF(G78="","UNITE MANQUANTE",IF(COUNTIF(B384:B428,AE78)=0,"UNITE A CONTROLER","OK")))))),N("Q9"))</f>
        <v/>
      </c>
      <c r="S78" s="105"/>
      <c r="T78" s="141">
        <f t="shared" si="12"/>
        <v>0</v>
      </c>
      <c r="U78" s="133" t="str">
        <f>IF(1=1,IF(E78="","",U46),N("S38"))</f>
        <v/>
      </c>
      <c r="V78" s="133" t="str">
        <f>IF(1=1,IF(E78="","",V46),N("T38"))</f>
        <v/>
      </c>
      <c r="W78" s="135" t="str">
        <f>IF(1=1,IF(OR(U78="",V78="",NOT(ISNUMBER(U78)),NOT(ISNUMBER(V78)),U78=0),"",V78/U78),N("U38"))</f>
        <v/>
      </c>
      <c r="X78" s="136" t="str">
        <f>IF(1=1,IF(OR(W78="",NOT(ISNUMBER(F78))),"",F78*W78*IFERROR(INDEX(D384:D428,MATCH(AE78,B384:B428,0)),1)),N("V7"))</f>
        <v/>
      </c>
      <c r="Y78" s="137" t="str">
        <f>IF(1=1,IF(F78="","",IF(G78="","",IFERROR(INDEX(E384:E428,MATCH(AE78,B384:B428,0)),G78&amp;""))),N("W6"))</f>
        <v/>
      </c>
      <c r="Z78" s="142" t="str">
        <f>IF(1=1,IF(X78="","",IF(AND(ISNUMBER(X78),X78&lt;1,Y78="kg"),MAX(1,ROUND(X78*1000,0)),IF(AND(ISNUMBER(X78),X78&lt;1,Y78="L"),MAX(1,ROUND(X78*100,0)),ROUND(X78,3)))),N("X38"))</f>
        <v/>
      </c>
      <c r="AA78" s="143" t="str">
        <f>IF(1=1,IF(X78="","",IF(AND(ISNUMBER(X78),X78&lt;1,Y78="kg"),"g",IF(AND(ISNUMBER(X78),X78&lt;1,Y78="L"),"cl",Y78))),N("Y38"))</f>
        <v/>
      </c>
      <c r="AB78" s="123" t="str">
        <f>IF(1=1,IF(E78="","",IF(F78="","A CONTROLER",IF(NOT(ISNUMBER(F78)),"TEXTE",IF(OR(W78="",W78&lt;=0),"COMMANDE COUVERTS INCOMPLETE",IF(G78="","UNITE MANQUANTE",IF(COUNTIF(B384:B428,AE78)=0,"UNITE A CONTROLER","OK")))))),N("Z6"))</f>
        <v/>
      </c>
      <c r="AD78" s="144" t="str">
        <f>IF(1=1,IF(E78="","",AD46),N("AB38"))</f>
        <v/>
      </c>
      <c r="AE78" s="125" t="str">
        <f>IF(1=1,IF(G78="","",UPPER(TRIM(SUBSTITUTE(SUBSTITUTE(G78&amp;"",CHAR(160)," ")," "," ")))),N("AC38"))</f>
        <v/>
      </c>
    </row>
    <row r="79" spans="1:31" ht="15.75" x14ac:dyDescent="0.25">
      <c r="A79" s="160" t="str">
        <f>IF(1=1,IF(E79="","",A46),N("A39"))</f>
        <v/>
      </c>
      <c r="B79" s="127" t="str">
        <f>IF(1=1,IF(E79="","",B46),N("B39"))</f>
        <v/>
      </c>
      <c r="C79" s="127"/>
      <c r="D79" s="129" t="str">
        <f>IF(ISBLANK(E79),"",LARGE(D46:D78,1)+1)</f>
        <v/>
      </c>
      <c r="E79" s="130"/>
      <c r="F79" s="131"/>
      <c r="G79" s="170"/>
      <c r="H79" s="105"/>
      <c r="I79" s="132" t="str">
        <f>IF(1=1,IF(E79="","",I46),N("H39"))</f>
        <v/>
      </c>
      <c r="J79" s="133" t="str">
        <f>IF(1=1,IF(E79="","",J46),N("I39"))</f>
        <v/>
      </c>
      <c r="K79" s="134" t="str">
        <f>IF(1=1,IF(E79="","",K46),N("J39"))</f>
        <v/>
      </c>
      <c r="L79" s="135" t="str">
        <f>IF(1=1,IF(OR(J79="",O79="",NOT(ISNUMBER(J79)),NOT(ISNUMBER(O79)),J79=0),"",O79/J79),N("L39"))</f>
        <v/>
      </c>
      <c r="M79" s="136" t="str">
        <f>IF(1=1,IF(OR(L79="",NOT(ISNUMBER(F79))),"",F79*L79*IFERROR(INDEX(D384:D428,MATCH(AE79,B384:B428,0)),1)),N("M13"))</f>
        <v/>
      </c>
      <c r="N79" s="137" t="str">
        <f>IF(1=1,IF(F79="","",IF(G79="","",IFERROR(INDEX(E384:E428,MATCH(AE79,B384:B428,0)),G79&amp;""))),N("N6"))</f>
        <v/>
      </c>
      <c r="O79" s="138" t="str">
        <f>IF(1=1,IF(E79="","",O46),N("K39"))</f>
        <v/>
      </c>
      <c r="P79" s="139" t="str">
        <f>IF(1=1,IF(M79="","",IF(AND(ISNUMBER(M79),M79&lt;1,N79="kg"),MAX(1,ROUND(M79*1000,0)),IF(AND(ISNUMBER(M79),M79&lt;1,N79="L"),MAX(1,ROUND(M79*100,0)),ROUND(M79,3)))),N("O39"))</f>
        <v/>
      </c>
      <c r="Q79" s="140" t="str">
        <f>IF(1=1,IF(M79="","",IF(AND(ISNUMBER(M79),M79&lt;1,N79="kg"),"g",IF(AND(ISNUMBER(M79),M79&lt;1,N79="L"),"cl",N79))),N("P39"))</f>
        <v/>
      </c>
      <c r="R79" s="161" t="str">
        <f>IF(1=1,IF(E79="","",IF(F79="","A CONTROLER",IF(NOT(ISNUMBER(F79)),"TEXTE",IF(OR(L79="",L79&lt;=0),"COMMANDE PRINCIPALE INCOMPLETE",IF(G79="","UNITE MANQUANTE",IF(COUNTIF(B384:B428,AE79)=0,"UNITE A CONTROLER","OK")))))),N("Q9"))</f>
        <v/>
      </c>
      <c r="S79" s="105"/>
      <c r="T79" s="141">
        <f t="shared" si="12"/>
        <v>0</v>
      </c>
      <c r="U79" s="133" t="str">
        <f>IF(1=1,IF(E79="","",U46),N("S39"))</f>
        <v/>
      </c>
      <c r="V79" s="133" t="str">
        <f>IF(1=1,IF(E79="","",V46),N("T39"))</f>
        <v/>
      </c>
      <c r="W79" s="135" t="str">
        <f>IF(1=1,IF(OR(U79="",V79="",NOT(ISNUMBER(U79)),NOT(ISNUMBER(V79)),U79=0),"",V79/U79),N("U39"))</f>
        <v/>
      </c>
      <c r="X79" s="136" t="str">
        <f>IF(1=1,IF(OR(W79="",NOT(ISNUMBER(F79))),"",F79*W79*IFERROR(INDEX(D384:D428,MATCH(AE79,B384:B428,0)),1)),N("V7"))</f>
        <v/>
      </c>
      <c r="Y79" s="137" t="str">
        <f>IF(1=1,IF(F79="","",IF(G79="","",IFERROR(INDEX(E384:E428,MATCH(AE79,B384:B428,0)),G79&amp;""))),N("W6"))</f>
        <v/>
      </c>
      <c r="Z79" s="142" t="str">
        <f>IF(1=1,IF(X79="","",IF(AND(ISNUMBER(X79),X79&lt;1,Y79="kg"),MAX(1,ROUND(X79*1000,0)),IF(AND(ISNUMBER(X79),X79&lt;1,Y79="L"),MAX(1,ROUND(X79*100,0)),ROUND(X79,3)))),N("X39"))</f>
        <v/>
      </c>
      <c r="AA79" s="143" t="str">
        <f>IF(1=1,IF(X79="","",IF(AND(ISNUMBER(X79),X79&lt;1,Y79="kg"),"g",IF(AND(ISNUMBER(X79),X79&lt;1,Y79="L"),"cl",Y79))),N("Y39"))</f>
        <v/>
      </c>
      <c r="AB79" s="123" t="str">
        <f>IF(1=1,IF(E79="","",IF(F79="","A CONTROLER",IF(NOT(ISNUMBER(F79)),"TEXTE",IF(OR(W79="",W79&lt;=0),"COMMANDE COUVERTS INCOMPLETE",IF(G79="","UNITE MANQUANTE",IF(COUNTIF(B384:B428,AE79)=0,"UNITE A CONTROLER","OK")))))),N("Z6"))</f>
        <v/>
      </c>
      <c r="AD79" s="144" t="str">
        <f>IF(1=1,IF(E79="","",AD46),N("AB39"))</f>
        <v/>
      </c>
      <c r="AE79" s="125" t="str">
        <f>IF(1=1,IF(G79="","",UPPER(TRIM(SUBSTITUTE(SUBSTITUTE(G79&amp;"",CHAR(160)," ")," "," ")))),N("AC39"))</f>
        <v/>
      </c>
    </row>
    <row r="80" spans="1:31" ht="24" customHeight="1" x14ac:dyDescent="0.25">
      <c r="A80" s="160" t="str">
        <f>IF(1=1,IF(E80="","",A46),N("A40"))</f>
        <v/>
      </c>
      <c r="B80" s="127" t="str">
        <f>IF(1=1,IF(E80="","",B46),N("B40"))</f>
        <v/>
      </c>
      <c r="C80" s="127"/>
      <c r="D80" s="129" t="str">
        <f>IF(ISBLANK(E80),"",LARGE(D46:D79,1)+1)</f>
        <v/>
      </c>
      <c r="E80" s="130"/>
      <c r="F80" s="131"/>
      <c r="G80" s="170"/>
      <c r="H80" s="105"/>
      <c r="I80" s="132" t="str">
        <f>IF(1=1,IF(E80="","",I46),N("H40"))</f>
        <v/>
      </c>
      <c r="J80" s="133" t="str">
        <f>IF(1=1,IF(E80="","",J46),N("I40"))</f>
        <v/>
      </c>
      <c r="K80" s="134" t="str">
        <f>IF(1=1,IF(E80="","",K46),N("J40"))</f>
        <v/>
      </c>
      <c r="L80" s="135" t="str">
        <f>IF(1=1,IF(OR(J80="",O80="",NOT(ISNUMBER(J80)),NOT(ISNUMBER(O80)),J80=0),"",O80/J80),N("L40"))</f>
        <v/>
      </c>
      <c r="M80" s="146" t="str">
        <f>IF(1=1,IF(OR(L80="",NOT(ISNUMBER(F80))),"",F80*L80*IFERROR(INDEX(D384:D428,MATCH(AE80,B384:B428,0)),1)),N("M13"))</f>
        <v/>
      </c>
      <c r="N80" s="147" t="str">
        <f>IF(1=1,IF(F80="","",IF(G80="","",IFERROR(INDEX(E384:E428,MATCH(AE80,B384:B428,0)),G80&amp;""))),N("N6"))</f>
        <v/>
      </c>
      <c r="O80" s="138" t="str">
        <f>IF(1=1,IF(E80="","",O46),N("K40"))</f>
        <v/>
      </c>
      <c r="P80" s="139" t="str">
        <f>IF(1=1,IF(M80="","",IF(AND(ISNUMBER(M80),M80&lt;1,N80="kg"),MAX(1,ROUND(M80*1000,0)),IF(AND(ISNUMBER(M80),M80&lt;1,N80="L"),MAX(1,ROUND(M80*100,0)),ROUND(M80,3)))),N("O40"))</f>
        <v/>
      </c>
      <c r="Q80" s="140" t="str">
        <f>IF(1=1,IF(M80="","",IF(AND(ISNUMBER(M80),M80&lt;1,N80="kg"),"g",IF(AND(ISNUMBER(M80),M80&lt;1,N80="L"),"cl",N80))),N("P40"))</f>
        <v/>
      </c>
      <c r="R80" s="161" t="str">
        <f>IF(1=1,IF(E80="","",IF(F80="","A CONTROLER",IF(NOT(ISNUMBER(F80)),"TEXTE",IF(OR(L80="",L80&lt;=0),"COMMANDE PRINCIPALE INCOMPLETE",IF(G80="","UNITE MANQUANTE",IF(COUNTIF(B384:B428,AE80)=0,"UNITE A CONTROLER","OK")))))),N("Q9"))</f>
        <v/>
      </c>
      <c r="S80" s="105"/>
      <c r="T80" s="141">
        <f t="shared" si="12"/>
        <v>0</v>
      </c>
      <c r="U80" s="133" t="str">
        <f>IF(1=1,IF(E80="","",U46),N("S40"))</f>
        <v/>
      </c>
      <c r="V80" s="133" t="str">
        <f>IF(1=1,IF(E80="","",V46),N("T40"))</f>
        <v/>
      </c>
      <c r="W80" s="135" t="str">
        <f>IF(1=1,IF(OR(U80="",V80="",NOT(ISNUMBER(U80)),NOT(ISNUMBER(V80)),U80=0),"",V80/U80),N("U40"))</f>
        <v/>
      </c>
      <c r="X80" s="133" t="str">
        <f>IF(1=1,IF(OR(W80="",NOT(ISNUMBER(F80))),"",F80*W80*IFERROR(INDEX(D384:D428,MATCH(AE80,B384:B428,0)),1)),N("V7"))</f>
        <v/>
      </c>
      <c r="Y80" s="134" t="str">
        <f>IF(1=1,IF(F80="","",IF(G80="","",IFERROR(INDEX(E384:E428,MATCH(AE80,B384:B428,0)),G80&amp;""))),N("W6"))</f>
        <v/>
      </c>
      <c r="Z80" s="142" t="str">
        <f>IF(1=1,IF(X80="","",IF(AND(ISNUMBER(X80),X80&lt;1,Y80="kg"),MAX(1,ROUND(X80*1000,0)),IF(AND(ISNUMBER(X80),X80&lt;1,Y80="L"),MAX(1,ROUND(X80*100,0)),ROUND(X80,3)))),N("X40"))</f>
        <v/>
      </c>
      <c r="AA80" s="143" t="str">
        <f>IF(1=1,IF(X80="","",IF(AND(ISNUMBER(X80),X80&lt;1,Y80="kg"),"g",IF(AND(ISNUMBER(X80),X80&lt;1,Y80="L"),"cl",Y80))),N("Y40"))</f>
        <v/>
      </c>
      <c r="AB80" s="123" t="str">
        <f>IF(1=1,IF(E80="","",IF(F80="","A CONTROLER",IF(NOT(ISNUMBER(F80)),"TEXTE",IF(OR(W80="",W80&lt;=0),"COMMANDE COUVERTS INCOMPLETE",IF(G80="","UNITE MANQUANTE",IF(COUNTIF(B384:B428,AE80)=0,"UNITE A CONTROLER","OK")))))),N("Z6"))</f>
        <v/>
      </c>
      <c r="AD80" s="144" t="str">
        <f>IF(1=1,IF(E80="","",AD46),N("AB40"))</f>
        <v/>
      </c>
      <c r="AE80" s="125" t="str">
        <f>IF(1=1,IF(G80="","",UPPER(TRIM(SUBSTITUTE(SUBSTITUTE(G80&amp;"",CHAR(160)," ")," "," ")))),N("AC40"))</f>
        <v/>
      </c>
    </row>
    <row r="81" spans="1:33" ht="24" customHeight="1" x14ac:dyDescent="0.25">
      <c r="A81" s="180"/>
      <c r="B81" s="181" t="s">
        <v>231</v>
      </c>
      <c r="C81" s="182"/>
      <c r="D81" s="183" t="s">
        <v>239</v>
      </c>
      <c r="E81" s="182"/>
      <c r="F81" s="182"/>
      <c r="G81" s="182"/>
      <c r="H81" s="184"/>
      <c r="I81" s="182"/>
      <c r="J81" s="182"/>
      <c r="K81" s="182"/>
      <c r="L81" s="182"/>
      <c r="M81" s="182"/>
      <c r="N81" s="182"/>
      <c r="O81" s="182"/>
      <c r="P81" s="182" t="str">
        <f>D81</f>
        <v>SOUS-FAMILLE</v>
      </c>
      <c r="Q81" s="182"/>
      <c r="R81" s="182"/>
      <c r="S81" s="184"/>
      <c r="T81" s="185" t="s">
        <v>664</v>
      </c>
      <c r="U81" s="186" cm="1">
        <f t="array" ref="U81">SUMPRODUCT(LEN(E83:E117)-LEN(SUBSTITUTE(E83:E117,"*","")))</f>
        <v>0</v>
      </c>
      <c r="V81" s="182"/>
      <c r="W81" s="182" t="str">
        <f>D81</f>
        <v>SOUS-FAMILLE</v>
      </c>
      <c r="X81" s="182"/>
      <c r="Y81" s="182"/>
      <c r="Z81" s="182"/>
      <c r="AA81" s="182"/>
      <c r="AB81" s="187"/>
      <c r="AC81" s="182"/>
      <c r="AD81" s="182"/>
      <c r="AE81" s="188" t="str">
        <f>B83</f>
        <v>NOM DE LA RECETTE À SAISIR</v>
      </c>
    </row>
    <row r="82" spans="1:33" ht="32.25" thickBot="1" x14ac:dyDescent="0.3">
      <c r="A82" s="92" t="s">
        <v>155</v>
      </c>
      <c r="B82" s="92" t="s">
        <v>1</v>
      </c>
      <c r="C82" s="92"/>
      <c r="D82" s="92" t="s">
        <v>2</v>
      </c>
      <c r="E82" s="92" t="s">
        <v>117</v>
      </c>
      <c r="F82" s="92" t="s">
        <v>3</v>
      </c>
      <c r="G82" s="92" t="s">
        <v>4</v>
      </c>
      <c r="H82" s="81"/>
      <c r="I82" s="157" t="s">
        <v>5</v>
      </c>
      <c r="J82" s="92" t="s">
        <v>114</v>
      </c>
      <c r="K82" s="92" t="s">
        <v>4</v>
      </c>
      <c r="L82" s="92" t="s">
        <v>6</v>
      </c>
      <c r="M82" s="94" t="s">
        <v>7</v>
      </c>
      <c r="N82" s="94" t="s">
        <v>116</v>
      </c>
      <c r="O82" s="95" t="s">
        <v>115</v>
      </c>
      <c r="P82" s="96" t="s">
        <v>8</v>
      </c>
      <c r="Q82" s="97" t="s">
        <v>9</v>
      </c>
      <c r="R82" s="92" t="s">
        <v>10</v>
      </c>
      <c r="S82" s="81"/>
      <c r="T82" s="92" t="s">
        <v>117</v>
      </c>
      <c r="U82" s="98" t="s">
        <v>11</v>
      </c>
      <c r="V82" s="95" t="s">
        <v>12</v>
      </c>
      <c r="W82" s="92" t="s">
        <v>13</v>
      </c>
      <c r="X82" s="94" t="s">
        <v>7</v>
      </c>
      <c r="Y82" s="94" t="s">
        <v>116</v>
      </c>
      <c r="Z82" s="99" t="s">
        <v>8</v>
      </c>
      <c r="AA82" s="97" t="s">
        <v>9</v>
      </c>
      <c r="AB82" s="99" t="s">
        <v>10</v>
      </c>
      <c r="AC82" s="240"/>
      <c r="AD82" s="92" t="s">
        <v>14</v>
      </c>
      <c r="AE82" s="92" t="s">
        <v>15</v>
      </c>
      <c r="AG82" s="245" t="s">
        <v>5642</v>
      </c>
    </row>
    <row r="83" spans="1:33" ht="18.75" x14ac:dyDescent="0.25">
      <c r="A83" s="100" t="s">
        <v>5640</v>
      </c>
      <c r="B83" s="101" t="s">
        <v>20</v>
      </c>
      <c r="C83" s="101"/>
      <c r="D83" s="102">
        <v>0</v>
      </c>
      <c r="E83" s="103" t="s">
        <v>21</v>
      </c>
      <c r="F83" s="104">
        <v>10</v>
      </c>
      <c r="G83" s="8" t="s">
        <v>119</v>
      </c>
      <c r="H83" s="105"/>
      <c r="I83" s="106" t="str">
        <f>E83</f>
        <v>ÉLÉMENT PRINCIPAL À SAISIR</v>
      </c>
      <c r="J83" s="107">
        <f>F83</f>
        <v>10</v>
      </c>
      <c r="K83" s="108" t="str">
        <f>G83</f>
        <v>Quoi ?</v>
      </c>
      <c r="L83" s="109">
        <f>IF(1=1,IF(OR(J83="",O83="",NOT(ISNUMBER(J83)),NOT(ISNUMBER(O83)),J83=0),"",O83/J83),N("L6"))</f>
        <v>15</v>
      </c>
      <c r="M83" s="110">
        <f>IF(1=1,IF(OR(L83="",NOT(ISNUMBER(F83))),"",F83*L83*IFERROR(INDEX(D384:D428,MATCH(AE83,B384:B428,0)),1)),N("M13"))</f>
        <v>150</v>
      </c>
      <c r="N83" s="111" t="str">
        <f>IF(1=1,IF(F83="","",IF(G83="","",IFERROR(INDEX(E384:E428,MATCH(AE83,B384:B428,0)),G83&amp;""))),N("N6"))</f>
        <v>Quoi ?</v>
      </c>
      <c r="O83" s="112">
        <v>150</v>
      </c>
      <c r="P83" s="113">
        <f>IF(1=1,IF(M83="","",IF(AND(ISNUMBER(M83),M83&lt;1,N83="kg"),MAX(1,ROUND(M83*1000,0)),IF(AND(ISNUMBER(M83),M83&lt;1,N83="L"),MAX(1,ROUND(M83*100,0)),ROUND(M83,3)))),N("O6"))</f>
        <v>150</v>
      </c>
      <c r="Q83" s="114" t="str">
        <f>IF(1=1,IF(M83="","",IF(AND(ISNUMBER(M83),M83&lt;1,N83="kg"),"g",IF(AND(ISNUMBER(M83),M83&lt;1,N83="L"),"cl",N83))),N("P6"))</f>
        <v>Quoi ?</v>
      </c>
      <c r="R83" s="115" t="str">
        <f>IF(1=1,IF(E83="","",IF(F83="","A CONTROLER",IF(NOT(ISNUMBER(F83)),"TEXTE",IF(OR(L83="",L83&lt;=0),"COMMANDE PRINCIPALE INCOMPLETE",IF(G83="","UNITE MANQUANTE",IF(COUNTIF(B384:B428,AE83)=0,"UNITE A CONTROLER","OK")))))),N("Q9"))</f>
        <v>UNITE A CONTROLER</v>
      </c>
      <c r="S83" s="105"/>
      <c r="T83" s="159" t="str">
        <f>B83</f>
        <v>NOM DE LA RECETTE À SAISIR</v>
      </c>
      <c r="U83" s="117">
        <v>100</v>
      </c>
      <c r="V83" s="112">
        <v>150</v>
      </c>
      <c r="W83" s="118">
        <f>IF(1=1,IF(OR(U83="",V83="",NOT(ISNUMBER(U83)),NOT(ISNUMBER(V83)),U83=0),"",V83/U83),N("U6"))</f>
        <v>1.5</v>
      </c>
      <c r="X83" s="119">
        <f>IF(1=1,IF(OR(W83="",NOT(ISNUMBER(F83))),"",F83*W83*IFERROR(INDEX(D384:D428,MATCH(AE83,B384:B428,0)),1)),N("V7"))</f>
        <v>15</v>
      </c>
      <c r="Y83" s="120" t="str">
        <f>IF(1=1,IF(F83="","",IF(G83="","",IFERROR(INDEX(E384:E428,MATCH(AE83,B384:B428,0)),G83&amp;""))),N("W6"))</f>
        <v>Quoi ?</v>
      </c>
      <c r="Z83" s="121">
        <f>IF(1=1,IF(X83="","",IF(AND(ISNUMBER(X83),X83&lt;1,Y83="kg"),MAX(1,ROUND(X83*1000,0)),IF(AND(ISNUMBER(X83),X83&lt;1,Y83="L"),MAX(1,ROUND(X83*100,0)),ROUND(X83,3)))),N("X6"))</f>
        <v>15</v>
      </c>
      <c r="AA83" s="122" t="str">
        <f>IF(1=1,IF(X83="","",IF(AND(ISNUMBER(X83),X83&lt;1,Y83="kg"),"g",IF(AND(ISNUMBER(X83),X83&lt;1,Y83="L"),"cl",Y83))),N("Y6"))</f>
        <v>Quoi ?</v>
      </c>
      <c r="AB83" s="123" t="str">
        <f>IF(1=1,IF(E83="","",IF(F83="","A CONTROLER",IF(NOT(ISNUMBER(F83)),"TEXTE",IF(OR(W83="",W83&lt;=0),"COMMANDE COUVERTS INCOMPLETE",IF(G83="","UNITE MANQUANTE",IF(COUNTIF(B384:B428,AE83)=0,"UNITE A CONTROLER","OK")))))),N("Z6"))</f>
        <v>UNITE A CONTROLER</v>
      </c>
      <c r="AD83" s="124">
        <v>62</v>
      </c>
      <c r="AE83" s="125" t="str">
        <f>IF(1=1,IF(G83="","",UPPER(TRIM(SUBSTITUTE(SUBSTITUTE(G83&amp;"",CHAR(160)," ")," "," ")))),N("AC6"))</f>
        <v>QUOI ?</v>
      </c>
      <c r="AG83" s="8" t="s">
        <v>22</v>
      </c>
    </row>
    <row r="84" spans="1:33" ht="15.75" x14ac:dyDescent="0.25">
      <c r="A84" s="126" t="str">
        <f>IF(1=1,IF(E84="","",A83),N("A7"))</f>
        <v/>
      </c>
      <c r="B84" s="127" t="str">
        <f>IF(1=1,IF(E84="","",B83),N("B7"))</f>
        <v/>
      </c>
      <c r="C84" s="128"/>
      <c r="D84" s="129" t="str">
        <f>IF(ISBLANK(E84),"",LARGE(D83:D83,1)+1)</f>
        <v/>
      </c>
      <c r="E84" s="130"/>
      <c r="F84" s="131"/>
      <c r="G84" s="170"/>
      <c r="H84" s="105"/>
      <c r="I84" s="132" t="str">
        <f>IF(1=1,IF(E84="","",I83),N("H7"))</f>
        <v/>
      </c>
      <c r="J84" s="133" t="str">
        <f>IF(1=1,IF(E84="","",J83),N("I7"))</f>
        <v/>
      </c>
      <c r="K84" s="134" t="str">
        <f>IF(1=1,IF(E84="","",K83),N("J7"))</f>
        <v/>
      </c>
      <c r="L84" s="135" t="str">
        <f>IF(1=1,IF(OR(J84="",O84="",NOT(ISNUMBER(J84)),NOT(ISNUMBER(O84)),J84=0),"",O84/J84),N("L7"))</f>
        <v/>
      </c>
      <c r="M84" s="136" t="str">
        <f>IF(1=1,IF(OR(L84="",NOT(ISNUMBER(F84))),"",F84*L84*IFERROR(INDEX(D384:D428,MATCH(AE84,B384:B428,0)),1)),N("M13"))</f>
        <v/>
      </c>
      <c r="N84" s="137" t="str">
        <f>IF(1=1,IF(F84="","",IF(G84="","",IFERROR(INDEX(E384:E428,MATCH(AE84,B384:B428,0)),G84&amp;""))),N("N6"))</f>
        <v/>
      </c>
      <c r="O84" s="138" t="str">
        <f>IF(1=1,IF(E84="","",O83),N("K7"))</f>
        <v/>
      </c>
      <c r="P84" s="139" t="str">
        <f>IF(1=1,IF(M84="","",IF(AND(ISNUMBER(M84),M84&lt;1,N84="kg"),MAX(1,ROUND(M84*1000,0)),IF(AND(ISNUMBER(M84),M84&lt;1,N84="L"),MAX(1,ROUND(M84*100,0)),ROUND(M84,3)))),N("O7"))</f>
        <v/>
      </c>
      <c r="Q84" s="140" t="str">
        <f>IF(1=1,IF(M84="","",IF(AND(ISNUMBER(M84),M84&lt;1,N84="kg"),"g",IF(AND(ISNUMBER(M84),M84&lt;1,N84="L"),"cl",N84))),N("P7"))</f>
        <v/>
      </c>
      <c r="R84" s="161" t="str">
        <f>IF(1=1,IF(E84="","",IF(F84="","A CONTROLER",IF(NOT(ISNUMBER(F84)),"TEXTE",IF(OR(L84="",L84&lt;=0),"COMMANDE PRINCIPALE INCOMPLETE",IF(G84="","UNITE MANQUANTE",IF(COUNTIF(B384:B428,AE84)=0,"UNITE A CONTROLER","OK")))))),N("Q9"))</f>
        <v/>
      </c>
      <c r="S84" s="105"/>
      <c r="T84" s="141">
        <f t="shared" ref="T84:T117" si="13">E84</f>
        <v>0</v>
      </c>
      <c r="U84" s="133" t="str">
        <f>IF(1=1,IF(E84="","",U83),N("S7"))</f>
        <v/>
      </c>
      <c r="V84" s="133" t="str">
        <f>IF(1=1,IF(E84="","",V83),N("T7"))</f>
        <v/>
      </c>
      <c r="W84" s="135" t="str">
        <f>IF(1=1,IF(OR(U84="",V84="",NOT(ISNUMBER(U84)),NOT(ISNUMBER(V84)),U84=0),"",V84/U84),N("U7"))</f>
        <v/>
      </c>
      <c r="X84" s="136" t="str">
        <f>IF(1=1,IF(OR(W84="",NOT(ISNUMBER(F84))),"",F84*W84*IFERROR(INDEX(D384:D428,MATCH(AE84,B384:B428,0)),1)),N("V7"))</f>
        <v/>
      </c>
      <c r="Y84" s="137" t="str">
        <f>IF(1=1,IF(F84="","",IF(G84="","",IFERROR(INDEX(E384:E428,MATCH(AE84,B384:B428,0)),G84&amp;""))),N("W6"))</f>
        <v/>
      </c>
      <c r="Z84" s="142" t="str">
        <f>IF(1=1,IF(X84="","",IF(AND(ISNUMBER(X84),X84&lt;1,Y84="kg"),MAX(1,ROUND(X84*1000,0)),IF(AND(ISNUMBER(X84),X84&lt;1,Y84="L"),MAX(1,ROUND(X84*100,0)),ROUND(X84,3)))),N("X7"))</f>
        <v/>
      </c>
      <c r="AA84" s="143" t="str">
        <f>IF(1=1,IF(X84="","",IF(AND(ISNUMBER(X84),X84&lt;1,Y84="kg"),"g",IF(AND(ISNUMBER(X84),X84&lt;1,Y84="L"),"cl",Y84))),N("Y7"))</f>
        <v/>
      </c>
      <c r="AB84" s="123" t="str">
        <f>IF(1=1,IF(E84="","",IF(F84="","A CONTROLER",IF(NOT(ISNUMBER(F84)),"TEXTE",IF(OR(W84="",W84&lt;=0),"COMMANDE COUVERTS INCOMPLETE",IF(G84="","UNITE MANQUANTE",IF(COUNTIF(B384:B428,AE84)=0,"UNITE A CONTROLER","OK")))))),N("Z6"))</f>
        <v/>
      </c>
      <c r="AD84" s="144" t="str">
        <f>IF(1=1,IF(E84="","",AD83),N("AB7"))</f>
        <v/>
      </c>
      <c r="AE84" s="125" t="str">
        <f>IF(1=1,IF(G84="","",UPPER(TRIM(SUBSTITUTE(SUBSTITUTE(G84&amp;"",CHAR(160)," ")," "," ")))),N("AC7"))</f>
        <v/>
      </c>
      <c r="AG84" s="2" t="s">
        <v>25</v>
      </c>
    </row>
    <row r="85" spans="1:33" ht="15.75" x14ac:dyDescent="0.25">
      <c r="A85" s="126" t="str">
        <f>IF(1=1,IF(E85="","",A83),N("A8"))</f>
        <v/>
      </c>
      <c r="B85" s="127" t="str">
        <f>IF(1=1,IF(E85="","",B83),N("B8"))</f>
        <v/>
      </c>
      <c r="C85" s="128"/>
      <c r="D85" s="129" t="str">
        <f>IF(ISBLANK(E85),"",LARGE(D83:D84,1)+1)</f>
        <v/>
      </c>
      <c r="E85" s="130"/>
      <c r="F85" s="131"/>
      <c r="G85" s="170"/>
      <c r="H85" s="105"/>
      <c r="I85" s="132" t="str">
        <f>IF(1=1,IF(E85="","",I83),N("H8"))</f>
        <v/>
      </c>
      <c r="J85" s="133" t="str">
        <f>IF(1=1,IF(E85="","",J83),N("I8"))</f>
        <v/>
      </c>
      <c r="K85" s="134" t="str">
        <f>IF(1=1,IF(E85="","",K83),N("J8"))</f>
        <v/>
      </c>
      <c r="L85" s="135" t="str">
        <f>IF(1=1,IF(OR(J85="",O85="",NOT(ISNUMBER(J85)),NOT(ISNUMBER(O85)),J85=0),"",O85/J85),N("L8"))</f>
        <v/>
      </c>
      <c r="M85" s="136" t="str">
        <f>IF(1=1,IF(OR(L85="",NOT(ISNUMBER(F85))),"",F85*L85*IFERROR(INDEX(D384:D428,MATCH(AE85,B384:B428,0)),1)),N("M13"))</f>
        <v/>
      </c>
      <c r="N85" s="137" t="str">
        <f>IF(1=1,IF(F85="","",IF(G85="","",IFERROR(INDEX(E384:E428,MATCH(AE85,B384:B428,0)),G85&amp;""))),N("N6"))</f>
        <v/>
      </c>
      <c r="O85" s="138" t="str">
        <f>IF(1=1,IF(E85="","",O83),N("K8"))</f>
        <v/>
      </c>
      <c r="P85" s="139" t="str">
        <f>IF(1=1,IF(M85="","",IF(AND(ISNUMBER(M85),M85&lt;1,N85="kg"),MAX(1,ROUND(M85*1000,0)),IF(AND(ISNUMBER(M85),M85&lt;1,N85="L"),MAX(1,ROUND(M85*100,0)),ROUND(M85,3)))),N("O8"))</f>
        <v/>
      </c>
      <c r="Q85" s="140" t="str">
        <f>IF(1=1,IF(M85="","",IF(AND(ISNUMBER(M85),M85&lt;1,N85="kg"),"g",IF(AND(ISNUMBER(M85),M85&lt;1,N85="L"),"cl",N85))),N("P8"))</f>
        <v/>
      </c>
      <c r="R85" s="161" t="str">
        <f>IF(1=1,IF(E85="","",IF(F85="","A CONTROLER",IF(NOT(ISNUMBER(F85)),"TEXTE",IF(OR(L85="",L85&lt;=0),"COMMANDE PRINCIPALE INCOMPLETE",IF(G85="","UNITE MANQUANTE",IF(COUNTIF(B384:B428,AE85)=0,"UNITE A CONTROLER","OK")))))),N("Q9"))</f>
        <v/>
      </c>
      <c r="S85" s="105"/>
      <c r="T85" s="141">
        <f t="shared" si="13"/>
        <v>0</v>
      </c>
      <c r="U85" s="133" t="str">
        <f>IF(1=1,IF(E85="","",U83),N("S8"))</f>
        <v/>
      </c>
      <c r="V85" s="133" t="str">
        <f>IF(1=1,IF(E85="","",V83),N("T8"))</f>
        <v/>
      </c>
      <c r="W85" s="135" t="str">
        <f>IF(1=1,IF(OR(U85="",V85="",NOT(ISNUMBER(U85)),NOT(ISNUMBER(V85)),U85=0),"",V85/U85),N("U8"))</f>
        <v/>
      </c>
      <c r="X85" s="136" t="str">
        <f>IF(1=1,IF(OR(W85="",NOT(ISNUMBER(F85))),"",F85*W85*IFERROR(INDEX(D384:D428,MATCH(AE85,B384:B428,0)),1)),N("V7"))</f>
        <v/>
      </c>
      <c r="Y85" s="137" t="str">
        <f>IF(1=1,IF(F85="","",IF(G85="","",IFERROR(INDEX(E384:E428,MATCH(AE85,B384:B428,0)),G85&amp;""))),N("W6"))</f>
        <v/>
      </c>
      <c r="Z85" s="142" t="str">
        <f>IF(1=1,IF(X85="","",IF(AND(ISNUMBER(X85),X85&lt;1,Y85="kg"),MAX(1,ROUND(X85*1000,0)),IF(AND(ISNUMBER(X85),X85&lt;1,Y85="L"),MAX(1,ROUND(X85*100,0)),ROUND(X85,3)))),N("X8"))</f>
        <v/>
      </c>
      <c r="AA85" s="143" t="str">
        <f>IF(1=1,IF(X85="","",IF(AND(ISNUMBER(X85),X85&lt;1,Y85="kg"),"g",IF(AND(ISNUMBER(X85),X85&lt;1,Y85="L"),"cl",Y85))),N("Y8"))</f>
        <v/>
      </c>
      <c r="AB85" s="123" t="str">
        <f>IF(1=1,IF(E85="","",IF(F85="","A CONTROLER",IF(NOT(ISNUMBER(F85)),"TEXTE",IF(OR(W85="",W85&lt;=0),"COMMANDE COUVERTS INCOMPLETE",IF(G85="","UNITE MANQUANTE",IF(COUNTIF(B384:B428,AE85)=0,"UNITE A CONTROLER","OK")))))),N("Z6"))</f>
        <v/>
      </c>
      <c r="AD85" s="144" t="str">
        <f>IF(1=1,IF(E85="","",AD83),N("AB8"))</f>
        <v/>
      </c>
      <c r="AE85" s="125" t="str">
        <f>IF(1=1,IF(G85="","",UPPER(TRIM(SUBSTITUTE(SUBSTITUTE(G85&amp;"",CHAR(160)," ")," "," ")))),N("AC8"))</f>
        <v/>
      </c>
      <c r="AG85" s="9" t="s">
        <v>26</v>
      </c>
    </row>
    <row r="86" spans="1:33" ht="15.75" x14ac:dyDescent="0.25">
      <c r="A86" s="126" t="str">
        <f>IF(1=1,IF(E86="","",A83),N("A9"))</f>
        <v/>
      </c>
      <c r="B86" s="127" t="str">
        <f>IF(1=1,IF(E86="","",B83),N("B9"))</f>
        <v/>
      </c>
      <c r="C86" s="128"/>
      <c r="D86" s="129" t="str">
        <f>IF(ISBLANK(E86),"",LARGE(D83:D85,1)+1)</f>
        <v/>
      </c>
      <c r="E86" s="130"/>
      <c r="F86" s="131"/>
      <c r="G86" s="170"/>
      <c r="H86" s="105"/>
      <c r="I86" s="132" t="str">
        <f>IF(1=1,IF(E86="","",I83),N("H9"))</f>
        <v/>
      </c>
      <c r="J86" s="133" t="str">
        <f>IF(1=1,IF(E86="","",J83),N("I9"))</f>
        <v/>
      </c>
      <c r="K86" s="134" t="str">
        <f>IF(1=1,IF(E86="","",K83),N("J9"))</f>
        <v/>
      </c>
      <c r="L86" s="135" t="str">
        <f>IF(1=1,IF(OR(J86="",O86="",NOT(ISNUMBER(J86)),NOT(ISNUMBER(O86)),J86=0),"",O86/J86),N("L9"))</f>
        <v/>
      </c>
      <c r="M86" s="136" t="str">
        <f>IF(1=1,IF(OR(L86="",NOT(ISNUMBER(F86))),"",F86*L86*IFERROR(INDEX(D384:D428,MATCH(AE86,B384:B428,0)),1)),N("M13"))</f>
        <v/>
      </c>
      <c r="N86" s="137" t="str">
        <f>IF(1=1,IF(F86="","",IF(G86="","",IFERROR(INDEX(E384:E428,MATCH(AE86,B384:B428,0)),G86&amp;""))),N("N6"))</f>
        <v/>
      </c>
      <c r="O86" s="138" t="str">
        <f>IF(1=1,IF(E86="","",O83),N("K9"))</f>
        <v/>
      </c>
      <c r="P86" s="139" t="str">
        <f>IF(1=1,IF(M86="","",IF(AND(ISNUMBER(M86),M86&lt;1,N86="kg"),MAX(1,ROUND(M86*1000,0)),IF(AND(ISNUMBER(M86),M86&lt;1,N86="L"),MAX(1,ROUND(M86*100,0)),ROUND(M86,3)))),N("O9"))</f>
        <v/>
      </c>
      <c r="Q86" s="140" t="str">
        <f>IF(1=1,IF(M86="","",IF(AND(ISNUMBER(M86),M86&lt;1,N86="kg"),"g",IF(AND(ISNUMBER(M86),M86&lt;1,N86="L"),"cl",N86))),N("P9"))</f>
        <v/>
      </c>
      <c r="R86" s="161" t="str">
        <f>IF(1=1,IF(E86="","",IF(F86="","A CONTROLER",IF(NOT(ISNUMBER(F86)),"TEXTE",IF(OR(L86="",L86&lt;=0),"COMMANDE PRINCIPALE INCOMPLETE",IF(G86="","UNITE MANQUANTE",IF(COUNTIF(B384:B428,AE86)=0,"UNITE A CONTROLER","OK")))))),N("Q9"))</f>
        <v/>
      </c>
      <c r="S86" s="105"/>
      <c r="T86" s="141">
        <f t="shared" si="13"/>
        <v>0</v>
      </c>
      <c r="U86" s="133" t="str">
        <f>IF(1=1,IF(E86="","",U83),N("S9"))</f>
        <v/>
      </c>
      <c r="V86" s="133" t="str">
        <f>IF(1=1,IF(E86="","",V83),N("T9"))</f>
        <v/>
      </c>
      <c r="W86" s="135" t="str">
        <f>IF(1=1,IF(OR(U86="",V86="",NOT(ISNUMBER(U86)),NOT(ISNUMBER(V86)),U86=0),"",V86/U86),N("U9"))</f>
        <v/>
      </c>
      <c r="X86" s="136" t="str">
        <f>IF(1=1,IF(OR(W86="",NOT(ISNUMBER(F86))),"",F86*W86*IFERROR(INDEX(D384:D428,MATCH(AE86,B384:B428,0)),1)),N("V7"))</f>
        <v/>
      </c>
      <c r="Y86" s="137" t="str">
        <f>IF(1=1,IF(F86="","",IF(G86="","",IFERROR(INDEX(E384:E428,MATCH(AE86,B384:B428,0)),G86&amp;""))),N("W6"))</f>
        <v/>
      </c>
      <c r="Z86" s="142" t="str">
        <f>IF(1=1,IF(X86="","",IF(AND(ISNUMBER(X86),X86&lt;1,Y86="kg"),MAX(1,ROUND(X86*1000,0)),IF(AND(ISNUMBER(X86),X86&lt;1,Y86="L"),MAX(1,ROUND(X86*100,0)),ROUND(X86,3)))),N("X9"))</f>
        <v/>
      </c>
      <c r="AA86" s="143" t="str">
        <f>IF(1=1,IF(X86="","",IF(AND(ISNUMBER(X86),X86&lt;1,Y86="kg"),"g",IF(AND(ISNUMBER(X86),X86&lt;1,Y86="L"),"cl",Y86))),N("Y9"))</f>
        <v/>
      </c>
      <c r="AB86" s="123" t="str">
        <f>IF(1=1,IF(E86="","",IF(F86="","A CONTROLER",IF(NOT(ISNUMBER(F86)),"TEXTE",IF(OR(W86="",W86&lt;=0),"COMMANDE COUVERTS INCOMPLETE",IF(G86="","UNITE MANQUANTE",IF(COUNTIF(B384:B428,AE86)=0,"UNITE A CONTROLER","OK")))))),N("Z6"))</f>
        <v/>
      </c>
      <c r="AD86" s="144" t="str">
        <f>IF(1=1,IF(E86="","",AD83),N("AB9"))</f>
        <v/>
      </c>
      <c r="AE86" s="125" t="str">
        <f>IF(1=1,IF(G86="","",UPPER(TRIM(SUBSTITUTE(SUBSTITUTE(G86&amp;"",CHAR(160)," ")," "," ")))),N("AC9"))</f>
        <v/>
      </c>
      <c r="AG86" s="1" t="s">
        <v>28</v>
      </c>
    </row>
    <row r="87" spans="1:33" ht="15.75" x14ac:dyDescent="0.25">
      <c r="A87" s="126" t="str">
        <f>IF(1=1,IF(E87="","",A83),N("A10"))</f>
        <v/>
      </c>
      <c r="B87" s="127" t="str">
        <f>IF(1=1,IF(E87="","",B83),N("B10"))</f>
        <v/>
      </c>
      <c r="C87" s="128"/>
      <c r="D87" s="129" t="str">
        <f>IF(ISBLANK(E87),"",LARGE(D83:D86,1)+1)</f>
        <v/>
      </c>
      <c r="E87" s="130"/>
      <c r="F87" s="131"/>
      <c r="G87" s="170"/>
      <c r="H87" s="105"/>
      <c r="I87" s="132" t="str">
        <f>IF(1=1,IF(E87="","",I83),N("H10"))</f>
        <v/>
      </c>
      <c r="J87" s="133" t="str">
        <f>IF(1=1,IF(E87="","",J83),N("I10"))</f>
        <v/>
      </c>
      <c r="K87" s="134" t="str">
        <f>IF(1=1,IF(E87="","",K83),N("J10"))</f>
        <v/>
      </c>
      <c r="L87" s="135" t="str">
        <f>IF(1=1,IF(OR(J87="",O87="",NOT(ISNUMBER(J87)),NOT(ISNUMBER(O87)),J87=0),"",O87/J87),N("L10"))</f>
        <v/>
      </c>
      <c r="M87" s="136" t="str">
        <f>IF(1=1,IF(OR(L87="",NOT(ISNUMBER(F87))),"",F87*L87*IFERROR(INDEX(D384:D428,MATCH(AE87,B384:B428,0)),1)),N("M13"))</f>
        <v/>
      </c>
      <c r="N87" s="137" t="str">
        <f>IF(1=1,IF(F87="","",IF(G87="","",IFERROR(INDEX(E384:E428,MATCH(AE87,B384:B428,0)),G87&amp;""))),N("N6"))</f>
        <v/>
      </c>
      <c r="O87" s="138" t="str">
        <f>IF(1=1,IF(E87="","",O83),N("K10"))</f>
        <v/>
      </c>
      <c r="P87" s="139" t="str">
        <f>IF(1=1,IF(M87="","",IF(AND(ISNUMBER(M87),M87&lt;1,N87="kg"),MAX(1,ROUND(M87*1000,0)),IF(AND(ISNUMBER(M87),M87&lt;1,N87="L"),MAX(1,ROUND(M87*100,0)),ROUND(M87,3)))),N("O10"))</f>
        <v/>
      </c>
      <c r="Q87" s="140" t="str">
        <f>IF(1=1,IF(M87="","",IF(AND(ISNUMBER(M87),M87&lt;1,N87="kg"),"g",IF(AND(ISNUMBER(M87),M87&lt;1,N87="L"),"cl",N87))),N("P10"))</f>
        <v/>
      </c>
      <c r="R87" s="161" t="str">
        <f>IF(1=1,IF(E87="","",IF(F87="","A CONTROLER",IF(NOT(ISNUMBER(F87)),"TEXTE",IF(OR(L87="",L87&lt;=0),"COMMANDE PRINCIPALE INCOMPLETE",IF(G87="","UNITE MANQUANTE",IF(COUNTIF(B384:B428,AE87)=0,"UNITE A CONTROLER","OK")))))),N("Q9"))</f>
        <v/>
      </c>
      <c r="S87" s="105"/>
      <c r="T87" s="141">
        <f t="shared" si="13"/>
        <v>0</v>
      </c>
      <c r="U87" s="133" t="str">
        <f>IF(1=1,IF(E87="","",U83),N("S10"))</f>
        <v/>
      </c>
      <c r="V87" s="133" t="str">
        <f>IF(1=1,IF(E87="","",V83),N("T10"))</f>
        <v/>
      </c>
      <c r="W87" s="135" t="str">
        <f>IF(1=1,IF(OR(U87="",V87="",NOT(ISNUMBER(U87)),NOT(ISNUMBER(V87)),U87=0),"",V87/U87),N("U10"))</f>
        <v/>
      </c>
      <c r="X87" s="136" t="str">
        <f>IF(1=1,IF(OR(W87="",NOT(ISNUMBER(F87))),"",F87*W87*IFERROR(INDEX(D384:D428,MATCH(AE87,B384:B428,0)),1)),N("V7"))</f>
        <v/>
      </c>
      <c r="Y87" s="137" t="str">
        <f>IF(1=1,IF(F87="","",IF(G87="","",IFERROR(INDEX(E384:E428,MATCH(AE87,B384:B428,0)),G87&amp;""))),N("W6"))</f>
        <v/>
      </c>
      <c r="Z87" s="142" t="str">
        <f>IF(1=1,IF(X87="","",IF(AND(ISNUMBER(X87),X87&lt;1,Y87="kg"),MAX(1,ROUND(X87*1000,0)),IF(AND(ISNUMBER(X87),X87&lt;1,Y87="L"),MAX(1,ROUND(X87*100,0)),ROUND(X87,3)))),N("X10"))</f>
        <v/>
      </c>
      <c r="AA87" s="143" t="str">
        <f>IF(1=1,IF(X87="","",IF(AND(ISNUMBER(X87),X87&lt;1,Y87="kg"),"g",IF(AND(ISNUMBER(X87),X87&lt;1,Y87="L"),"cl",Y87))),N("Y10"))</f>
        <v/>
      </c>
      <c r="AB87" s="123" t="str">
        <f>IF(1=1,IF(E87="","",IF(F87="","A CONTROLER",IF(NOT(ISNUMBER(F87)),"TEXTE",IF(OR(W87="",W87&lt;=0),"COMMANDE COUVERTS INCOMPLETE",IF(G87="","UNITE MANQUANTE",IF(COUNTIF(B384:B428,AE87)=0,"UNITE A CONTROLER","OK")))))),N("Z6"))</f>
        <v/>
      </c>
      <c r="AD87" s="144" t="str">
        <f>IF(1=1,IF(E87="","",AD83),N("AB10"))</f>
        <v/>
      </c>
      <c r="AE87" s="125" t="str">
        <f>IF(1=1,IF(G87="","",UPPER(TRIM(SUBSTITUTE(SUBSTITUTE(G87&amp;"",CHAR(160)," ")," "," ")))),N("AC10"))</f>
        <v/>
      </c>
      <c r="AG87" s="1" t="s">
        <v>29</v>
      </c>
    </row>
    <row r="88" spans="1:33" ht="15.75" x14ac:dyDescent="0.25">
      <c r="A88" s="126" t="str">
        <f>IF(1=1,IF(E88="","",A83),N("A11"))</f>
        <v/>
      </c>
      <c r="B88" s="127" t="str">
        <f>IF(1=1,IF(E88="","",B83),N("B11"))</f>
        <v/>
      </c>
      <c r="C88" s="128"/>
      <c r="D88" s="129" t="str">
        <f>IF(ISBLANK(E88),"",LARGE(D83:D87,1)+1)</f>
        <v/>
      </c>
      <c r="E88" s="130"/>
      <c r="F88" s="131"/>
      <c r="G88" s="170"/>
      <c r="H88" s="105"/>
      <c r="I88" s="132" t="str">
        <f>IF(1=1,IF(E88="","",I83),N("H11"))</f>
        <v/>
      </c>
      <c r="J88" s="133" t="str">
        <f>IF(1=1,IF(E88="","",J83),N("I11"))</f>
        <v/>
      </c>
      <c r="K88" s="134" t="str">
        <f>IF(1=1,IF(E88="","",K83),N("J11"))</f>
        <v/>
      </c>
      <c r="L88" s="135" t="str">
        <f>IF(1=1,IF(OR(J88="",O88="",NOT(ISNUMBER(J88)),NOT(ISNUMBER(O88)),J88=0),"",O88/J88),N("L11"))</f>
        <v/>
      </c>
      <c r="M88" s="136" t="str">
        <f>IF(1=1,IF(OR(L88="",NOT(ISNUMBER(F88))),"",F88*L88*IFERROR(INDEX(D384:D428,MATCH(AE88,B384:B428,0)),1)),N("M13"))</f>
        <v/>
      </c>
      <c r="N88" s="137" t="str">
        <f>IF(1=1,IF(F88="","",IF(G88="","",IFERROR(INDEX(E384:E428,MATCH(AE88,B384:B428,0)),G88&amp;""))),N("N6"))</f>
        <v/>
      </c>
      <c r="O88" s="138" t="str">
        <f>IF(1=1,IF(E88="","",O83),N("K11"))</f>
        <v/>
      </c>
      <c r="P88" s="139" t="str">
        <f>IF(1=1,IF(M88="","",IF(AND(ISNUMBER(M88),M88&lt;1,N88="kg"),MAX(1,ROUND(M88*1000,0)),IF(AND(ISNUMBER(M88),M88&lt;1,N88="L"),MAX(1,ROUND(M88*100,0)),ROUND(M88,3)))),N("O11"))</f>
        <v/>
      </c>
      <c r="Q88" s="140" t="str">
        <f>IF(1=1,IF(M88="","",IF(AND(ISNUMBER(M88),M88&lt;1,N88="kg"),"g",IF(AND(ISNUMBER(M88),M88&lt;1,N88="L"),"cl",N88))),N("P11"))</f>
        <v/>
      </c>
      <c r="R88" s="161" t="str">
        <f>IF(1=1,IF(E88="","",IF(F88="","A CONTROLER",IF(NOT(ISNUMBER(F88)),"TEXTE",IF(OR(L88="",L88&lt;=0),"COMMANDE PRINCIPALE INCOMPLETE",IF(G88="","UNITE MANQUANTE",IF(COUNTIF(B384:B428,AE88)=0,"UNITE A CONTROLER","OK")))))),N("Q9"))</f>
        <v/>
      </c>
      <c r="S88" s="105"/>
      <c r="T88" s="141">
        <f t="shared" si="13"/>
        <v>0</v>
      </c>
      <c r="U88" s="133" t="str">
        <f>IF(1=1,IF(E88="","",U83),N("S11"))</f>
        <v/>
      </c>
      <c r="V88" s="133" t="str">
        <f>IF(1=1,IF(E88="","",V83),N("T11"))</f>
        <v/>
      </c>
      <c r="W88" s="135" t="str">
        <f>IF(1=1,IF(OR(U88="",V88="",NOT(ISNUMBER(U88)),NOT(ISNUMBER(V88)),U88=0),"",V88/U88),N("U11"))</f>
        <v/>
      </c>
      <c r="X88" s="136" t="str">
        <f>IF(1=1,IF(OR(W88="",NOT(ISNUMBER(F88))),"",F88*W88*IFERROR(INDEX(D384:D428,MATCH(AE88,B384:B428,0)),1)),N("V7"))</f>
        <v/>
      </c>
      <c r="Y88" s="137" t="str">
        <f>IF(1=1,IF(F88="","",IF(G88="","",IFERROR(INDEX(E384:E428,MATCH(AE88,B384:B428,0)),G88&amp;""))),N("W6"))</f>
        <v/>
      </c>
      <c r="Z88" s="142" t="str">
        <f>IF(1=1,IF(X88="","",IF(AND(ISNUMBER(X88),X88&lt;1,Y88="kg"),MAX(1,ROUND(X88*1000,0)),IF(AND(ISNUMBER(X88),X88&lt;1,Y88="L"),MAX(1,ROUND(X88*100,0)),ROUND(X88,3)))),N("X11"))</f>
        <v/>
      </c>
      <c r="AA88" s="143" t="str">
        <f>IF(1=1,IF(X88="","",IF(AND(ISNUMBER(X88),X88&lt;1,Y88="kg"),"g",IF(AND(ISNUMBER(X88),X88&lt;1,Y88="L"),"cl",Y88))),N("Y11"))</f>
        <v/>
      </c>
      <c r="AB88" s="123" t="str">
        <f>IF(1=1,IF(E88="","",IF(F88="","A CONTROLER",IF(NOT(ISNUMBER(F88)),"TEXTE",IF(OR(W88="",W88&lt;=0),"COMMANDE COUVERTS INCOMPLETE",IF(G88="","UNITE MANQUANTE",IF(COUNTIF(B384:B428,AE88)=0,"UNITE A CONTROLER","OK")))))),N("Z6"))</f>
        <v/>
      </c>
      <c r="AD88" s="144" t="str">
        <f>IF(1=1,IF(E88="","",AD83),N("AB11"))</f>
        <v/>
      </c>
      <c r="AE88" s="125" t="str">
        <f>IF(1=1,IF(G88="","",UPPER(TRIM(SUBSTITUTE(SUBSTITUTE(G88&amp;"",CHAR(160)," ")," "," ")))),N("AC11"))</f>
        <v/>
      </c>
      <c r="AG88" s="1" t="s">
        <v>30</v>
      </c>
    </row>
    <row r="89" spans="1:33" ht="15.75" x14ac:dyDescent="0.25">
      <c r="A89" s="126" t="str">
        <f>IF(1=1,IF(E89="","",A83),N("A12"))</f>
        <v/>
      </c>
      <c r="B89" s="127" t="str">
        <f>IF(1=1,IF(E89="","",B83),N("B12"))</f>
        <v/>
      </c>
      <c r="C89" s="128"/>
      <c r="D89" s="129" t="str">
        <f>IF(ISBLANK(E89),"",LARGE(D83:D88,1)+1)</f>
        <v/>
      </c>
      <c r="E89" s="130"/>
      <c r="F89" s="131"/>
      <c r="G89" s="170"/>
      <c r="H89" s="105"/>
      <c r="I89" s="132" t="str">
        <f>IF(1=1,IF(E89="","",I83),N("H12"))</f>
        <v/>
      </c>
      <c r="J89" s="133" t="str">
        <f>IF(1=1,IF(E89="","",J83),N("I12"))</f>
        <v/>
      </c>
      <c r="K89" s="134" t="str">
        <f>IF(1=1,IF(E89="","",K83),N("J12"))</f>
        <v/>
      </c>
      <c r="L89" s="135" t="str">
        <f>IF(1=1,IF(OR(J89="",O89="",NOT(ISNUMBER(J89)),NOT(ISNUMBER(O89)),J89=0),"",O89/J89),N("L12"))</f>
        <v/>
      </c>
      <c r="M89" s="136" t="str">
        <f>IF(1=1,IF(OR(L89="",NOT(ISNUMBER(F89))),"",F89*L89*IFERROR(INDEX(D384:D428,MATCH(AE89,B384:B428,0)),1)),N("M13"))</f>
        <v/>
      </c>
      <c r="N89" s="137" t="str">
        <f>IF(1=1,IF(F89="","",IF(G89="","",IFERROR(INDEX(E384:E428,MATCH(AE89,B384:B428,0)),G89&amp;""))),N("N6"))</f>
        <v/>
      </c>
      <c r="O89" s="138" t="str">
        <f>IF(1=1,IF(E89="","",O83),N("K12"))</f>
        <v/>
      </c>
      <c r="P89" s="139" t="str">
        <f>IF(1=1,IF(M89="","",IF(AND(ISNUMBER(M89),M89&lt;1,N89="kg"),MAX(1,ROUND(M89*1000,0)),IF(AND(ISNUMBER(M89),M89&lt;1,N89="L"),MAX(1,ROUND(M89*100,0)),ROUND(M89,3)))),N("O12"))</f>
        <v/>
      </c>
      <c r="Q89" s="140" t="str">
        <f>IF(1=1,IF(M89="","",IF(AND(ISNUMBER(M89),M89&lt;1,N89="kg"),"g",IF(AND(ISNUMBER(M89),M89&lt;1,N89="L"),"cl",N89))),N("P12"))</f>
        <v/>
      </c>
      <c r="R89" s="161" t="str">
        <f>IF(1=1,IF(E89="","",IF(F89="","A CONTROLER",IF(NOT(ISNUMBER(F89)),"TEXTE",IF(OR(L89="",L89&lt;=0),"COMMANDE PRINCIPALE INCOMPLETE",IF(G89="","UNITE MANQUANTE",IF(COUNTIF(B384:B428,AE89)=0,"UNITE A CONTROLER","OK")))))),N("Q9"))</f>
        <v/>
      </c>
      <c r="S89" s="105"/>
      <c r="T89" s="141">
        <f t="shared" si="13"/>
        <v>0</v>
      </c>
      <c r="U89" s="133" t="str">
        <f>IF(1=1,IF(E89="","",U83),N("S12"))</f>
        <v/>
      </c>
      <c r="V89" s="133" t="str">
        <f>IF(1=1,IF(E89="","",V83),N("T12"))</f>
        <v/>
      </c>
      <c r="W89" s="135" t="str">
        <f>IF(1=1,IF(OR(U89="",V89="",NOT(ISNUMBER(U89)),NOT(ISNUMBER(V89)),U89=0),"",V89/U89),N("U12"))</f>
        <v/>
      </c>
      <c r="X89" s="136" t="str">
        <f>IF(1=1,IF(OR(W89="",NOT(ISNUMBER(F89))),"",F89*W89*IFERROR(INDEX(D384:D428,MATCH(AE89,B384:B428,0)),1)),N("V7"))</f>
        <v/>
      </c>
      <c r="Y89" s="137" t="str">
        <f>IF(1=1,IF(F89="","",IF(G89="","",IFERROR(INDEX(E384:E428,MATCH(AE89,B384:B428,0)),G89&amp;""))),N("W6"))</f>
        <v/>
      </c>
      <c r="Z89" s="142" t="str">
        <f>IF(1=1,IF(X89="","",IF(AND(ISNUMBER(X89),X89&lt;1,Y89="kg"),MAX(1,ROUND(X89*1000,0)),IF(AND(ISNUMBER(X89),X89&lt;1,Y89="L"),MAX(1,ROUND(X89*100,0)),ROUND(X89,3)))),N("X12"))</f>
        <v/>
      </c>
      <c r="AA89" s="143" t="str">
        <f>IF(1=1,IF(X89="","",IF(AND(ISNUMBER(X89),X89&lt;1,Y89="kg"),"g",IF(AND(ISNUMBER(X89),X89&lt;1,Y89="L"),"cl",Y89))),N("Y12"))</f>
        <v/>
      </c>
      <c r="AB89" s="123" t="str">
        <f>IF(1=1,IF(E89="","",IF(F89="","A CONTROLER",IF(NOT(ISNUMBER(F89)),"TEXTE",IF(OR(W89="",W89&lt;=0),"COMMANDE COUVERTS INCOMPLETE",IF(G89="","UNITE MANQUANTE",IF(COUNTIF(B384:B428,AE89)=0,"UNITE A CONTROLER","OK")))))),N("Z6"))</f>
        <v/>
      </c>
      <c r="AD89" s="144" t="str">
        <f>IF(1=1,IF(E89="","",AD83),N("AB12"))</f>
        <v/>
      </c>
      <c r="AE89" s="125" t="str">
        <f>IF(1=1,IF(G89="","",UPPER(TRIM(SUBSTITUTE(SUBSTITUTE(G89&amp;"",CHAR(160)," ")," "," ")))),N("AC12"))</f>
        <v/>
      </c>
      <c r="AG89" s="4" t="s">
        <v>31</v>
      </c>
    </row>
    <row r="90" spans="1:33" ht="15.75" x14ac:dyDescent="0.25">
      <c r="A90" s="126" t="str">
        <f>IF(1=1,IF(E90="","",A83),N("A13"))</f>
        <v/>
      </c>
      <c r="B90" s="127" t="str">
        <f>IF(1=1,IF(E90="","",B83),N("B13"))</f>
        <v/>
      </c>
      <c r="C90" s="128"/>
      <c r="D90" s="129" t="str">
        <f>IF(ISBLANK(E90),"",LARGE(D83:D89,1)+1)</f>
        <v/>
      </c>
      <c r="E90" s="130"/>
      <c r="F90" s="131"/>
      <c r="G90" s="170"/>
      <c r="H90" s="105"/>
      <c r="I90" s="132" t="str">
        <f>IF(1=1,IF(E90="","",I83),N("H13"))</f>
        <v/>
      </c>
      <c r="J90" s="133" t="str">
        <f>IF(1=1,IF(E90="","",J83),N("I13"))</f>
        <v/>
      </c>
      <c r="K90" s="134" t="str">
        <f>IF(1=1,IF(E90="","",K83),N("J13"))</f>
        <v/>
      </c>
      <c r="L90" s="135" t="str">
        <f>IF(1=1,IF(OR(J90="",O90="",NOT(ISNUMBER(J90)),NOT(ISNUMBER(O90)),J90=0),"",O90/J90),N("L13"))</f>
        <v/>
      </c>
      <c r="M90" s="136" t="str">
        <f>IF(1=1,IF(OR(L90="",NOT(ISNUMBER(F90))),"",F90*L90*IFERROR(INDEX(D384:D428,MATCH(AE90,B384:B428,0)),1)),N("M13"))</f>
        <v/>
      </c>
      <c r="N90" s="137" t="str">
        <f>IF(1=1,IF(F90="","",IF(G90="","",IFERROR(INDEX(E384:E428,MATCH(AE90,B384:B428,0)),G90&amp;""))),N("N6"))</f>
        <v/>
      </c>
      <c r="O90" s="138" t="str">
        <f>IF(1=1,IF(E90="","",O83),N("K13"))</f>
        <v/>
      </c>
      <c r="P90" s="139" t="str">
        <f>IF(1=1,IF(M90="","",IF(AND(ISNUMBER(M90),M90&lt;1,N90="kg"),MAX(1,ROUND(M90*1000,0)),IF(AND(ISNUMBER(M90),M90&lt;1,N90="L"),MAX(1,ROUND(M90*100,0)),ROUND(M90,3)))),N("O13"))</f>
        <v/>
      </c>
      <c r="Q90" s="140" t="str">
        <f>IF(1=1,IF(M90="","",IF(AND(ISNUMBER(M90),M90&lt;1,N90="kg"),"g",IF(AND(ISNUMBER(M90),M90&lt;1,N90="L"),"cl",N90))),N("P13"))</f>
        <v/>
      </c>
      <c r="R90" s="161" t="str">
        <f>IF(1=1,IF(E90="","",IF(F90="","A CONTROLER",IF(NOT(ISNUMBER(F90)),"TEXTE",IF(OR(L90="",L90&lt;=0),"COMMANDE PRINCIPALE INCOMPLETE",IF(G90="","UNITE MANQUANTE",IF(COUNTIF(B384:B428,AE90)=0,"UNITE A CONTROLER","OK")))))),N("Q9"))</f>
        <v/>
      </c>
      <c r="S90" s="105"/>
      <c r="T90" s="141">
        <f t="shared" si="13"/>
        <v>0</v>
      </c>
      <c r="U90" s="133" t="str">
        <f>IF(1=1,IF(E90="","",U83),N("S13"))</f>
        <v/>
      </c>
      <c r="V90" s="133" t="str">
        <f>IF(1=1,IF(E90="","",V83),N("T13"))</f>
        <v/>
      </c>
      <c r="W90" s="135" t="str">
        <f>IF(1=1,IF(OR(U90="",V90="",NOT(ISNUMBER(U90)),NOT(ISNUMBER(V90)),U90=0),"",V90/U90),N("U13"))</f>
        <v/>
      </c>
      <c r="X90" s="136" t="str">
        <f>IF(1=1,IF(OR(W90="",NOT(ISNUMBER(F90))),"",F90*W90*IFERROR(INDEX(D384:D428,MATCH(AE90,B384:B428,0)),1)),N("V7"))</f>
        <v/>
      </c>
      <c r="Y90" s="137" t="str">
        <f>IF(1=1,IF(F90="","",IF(G90="","",IFERROR(INDEX(E384:E428,MATCH(AE90,B384:B428,0)),G90&amp;""))),N("W6"))</f>
        <v/>
      </c>
      <c r="Z90" s="142" t="str">
        <f>IF(1=1,IF(X90="","",IF(AND(ISNUMBER(X90),X90&lt;1,Y90="kg"),MAX(1,ROUND(X90*1000,0)),IF(AND(ISNUMBER(X90),X90&lt;1,Y90="L"),MAX(1,ROUND(X90*100,0)),ROUND(X90,3)))),N("X13"))</f>
        <v/>
      </c>
      <c r="AA90" s="143" t="str">
        <f>IF(1=1,IF(X90="","",IF(AND(ISNUMBER(X90),X90&lt;1,Y90="kg"),"g",IF(AND(ISNUMBER(X90),X90&lt;1,Y90="L"),"cl",Y90))),N("Y13"))</f>
        <v/>
      </c>
      <c r="AB90" s="123" t="str">
        <f>IF(1=1,IF(E90="","",IF(F90="","A CONTROLER",IF(NOT(ISNUMBER(F90)),"TEXTE",IF(OR(W90="",W90&lt;=0),"COMMANDE COUVERTS INCOMPLETE",IF(G90="","UNITE MANQUANTE",IF(COUNTIF(B384:B428,AE90)=0,"UNITE A CONTROLER","OK")))))),N("Z6"))</f>
        <v/>
      </c>
      <c r="AD90" s="144" t="str">
        <f>IF(1=1,IF(E90="","",AD83),N("AB13"))</f>
        <v/>
      </c>
      <c r="AE90" s="125" t="str">
        <f>IF(1=1,IF(G90="","",UPPER(TRIM(SUBSTITUTE(SUBSTITUTE(G90&amp;"",CHAR(160)," ")," "," ")))),N("AC13"))</f>
        <v/>
      </c>
      <c r="AG90" s="4" t="s">
        <v>32</v>
      </c>
    </row>
    <row r="91" spans="1:33" ht="15.75" x14ac:dyDescent="0.25">
      <c r="A91" s="126" t="str">
        <f>IF(1=1,IF(E91="","",A83),N("A14"))</f>
        <v/>
      </c>
      <c r="B91" s="127" t="str">
        <f>IF(1=1,IF(E91="","",B83),N("B14"))</f>
        <v/>
      </c>
      <c r="C91" s="128"/>
      <c r="D91" s="129" t="str">
        <f>IF(ISBLANK(E91),"",LARGE(D83:D90,1)+1)</f>
        <v/>
      </c>
      <c r="E91" s="130"/>
      <c r="F91" s="131"/>
      <c r="G91" s="170"/>
      <c r="H91" s="105"/>
      <c r="I91" s="132" t="str">
        <f>IF(1=1,IF(E91="","",I83),N("H14"))</f>
        <v/>
      </c>
      <c r="J91" s="133" t="str">
        <f>IF(1=1,IF(E91="","",J83),N("I14"))</f>
        <v/>
      </c>
      <c r="K91" s="134" t="str">
        <f>IF(1=1,IF(E91="","",K83),N("J14"))</f>
        <v/>
      </c>
      <c r="L91" s="135" t="str">
        <f>IF(1=1,IF(OR(J91="",O91="",NOT(ISNUMBER(J91)),NOT(ISNUMBER(O91)),J91=0),"",O91/J91),N("L14"))</f>
        <v/>
      </c>
      <c r="M91" s="136" t="str">
        <f>IF(1=1,IF(OR(L91="",NOT(ISNUMBER(F91))),"",F91*L91*IFERROR(INDEX(D384:D428,MATCH(AE91,B384:B428,0)),1)),N("M13"))</f>
        <v/>
      </c>
      <c r="N91" s="137" t="str">
        <f>IF(1=1,IF(F91="","",IF(G91="","",IFERROR(INDEX(E384:E428,MATCH(AE91,B384:B428,0)),G91&amp;""))),N("N6"))</f>
        <v/>
      </c>
      <c r="O91" s="138" t="str">
        <f>IF(1=1,IF(E91="","",O83),N("K14"))</f>
        <v/>
      </c>
      <c r="P91" s="139" t="str">
        <f>IF(1=1,IF(M91="","",IF(AND(ISNUMBER(M91),M91&lt;1,N91="kg"),MAX(1,ROUND(M91*1000,0)),IF(AND(ISNUMBER(M91),M91&lt;1,N91="L"),MAX(1,ROUND(M91*100,0)),ROUND(M91,3)))),N("O14"))</f>
        <v/>
      </c>
      <c r="Q91" s="140" t="str">
        <f>IF(1=1,IF(M91="","",IF(AND(ISNUMBER(M91),M91&lt;1,N91="kg"),"g",IF(AND(ISNUMBER(M91),M91&lt;1,N91="L"),"cl",N91))),N("P14"))</f>
        <v/>
      </c>
      <c r="R91" s="161" t="str">
        <f>IF(1=1,IF(E91="","",IF(F91="","A CONTROLER",IF(NOT(ISNUMBER(F91)),"TEXTE",IF(OR(L91="",L91&lt;=0),"COMMANDE PRINCIPALE INCOMPLETE",IF(G91="","UNITE MANQUANTE",IF(COUNTIF(B384:B428,AE91)=0,"UNITE A CONTROLER","OK")))))),N("Q9"))</f>
        <v/>
      </c>
      <c r="S91" s="105"/>
      <c r="T91" s="141">
        <f t="shared" si="13"/>
        <v>0</v>
      </c>
      <c r="U91" s="133" t="str">
        <f>IF(1=1,IF(E91="","",U83),N("S14"))</f>
        <v/>
      </c>
      <c r="V91" s="133" t="str">
        <f>IF(1=1,IF(E91="","",V83),N("T14"))</f>
        <v/>
      </c>
      <c r="W91" s="135" t="str">
        <f>IF(1=1,IF(OR(U91="",V91="",NOT(ISNUMBER(U91)),NOT(ISNUMBER(V91)),U91=0),"",V91/U91),N("U14"))</f>
        <v/>
      </c>
      <c r="X91" s="136" t="str">
        <f>IF(1=1,IF(OR(W91="",NOT(ISNUMBER(F91))),"",F91*W91*IFERROR(INDEX(D384:D428,MATCH(AE91,B384:B428,0)),1)),N("V7"))</f>
        <v/>
      </c>
      <c r="Y91" s="137" t="str">
        <f>IF(1=1,IF(F91="","",IF(G91="","",IFERROR(INDEX(E384:E428,MATCH(AE91,B384:B428,0)),G91&amp;""))),N("W6"))</f>
        <v/>
      </c>
      <c r="Z91" s="142" t="str">
        <f>IF(1=1,IF(X91="","",IF(AND(ISNUMBER(X91),X91&lt;1,Y91="kg"),MAX(1,ROUND(X91*1000,0)),IF(AND(ISNUMBER(X91),X91&lt;1,Y91="L"),MAX(1,ROUND(X91*100,0)),ROUND(X91,3)))),N("X14"))</f>
        <v/>
      </c>
      <c r="AA91" s="143" t="str">
        <f>IF(1=1,IF(X91="","",IF(AND(ISNUMBER(X91),X91&lt;1,Y91="kg"),"g",IF(AND(ISNUMBER(X91),X91&lt;1,Y91="L"),"cl",Y91))),N("Y14"))</f>
        <v/>
      </c>
      <c r="AB91" s="123" t="str">
        <f>IF(1=1,IF(E91="","",IF(F91="","A CONTROLER",IF(NOT(ISNUMBER(F91)),"TEXTE",IF(OR(W91="",W91&lt;=0),"COMMANDE COUVERTS INCOMPLETE",IF(G91="","UNITE MANQUANTE",IF(COUNTIF(B384:B428,AE91)=0,"UNITE A CONTROLER","OK")))))),N("Z6"))</f>
        <v/>
      </c>
      <c r="AD91" s="144" t="str">
        <f>IF(1=1,IF(E91="","",AD83),N("AB14"))</f>
        <v/>
      </c>
      <c r="AE91" s="125" t="str">
        <f>IF(1=1,IF(G91="","",UPPER(TRIM(SUBSTITUTE(SUBSTITUTE(G91&amp;"",CHAR(160)," ")," "," ")))),N("AC14"))</f>
        <v/>
      </c>
      <c r="AG91" s="4" t="s">
        <v>33</v>
      </c>
    </row>
    <row r="92" spans="1:33" ht="15.75" x14ac:dyDescent="0.25">
      <c r="A92" s="126" t="str">
        <f>IF(1=1,IF(E92="","",A83),N("A15"))</f>
        <v/>
      </c>
      <c r="B92" s="127" t="str">
        <f>IF(1=1,IF(E92="","",B83),N("B15"))</f>
        <v/>
      </c>
      <c r="C92" s="128"/>
      <c r="D92" s="129" t="str">
        <f>IF(ISBLANK(E92),"",LARGE(D83:D91,1)+1)</f>
        <v/>
      </c>
      <c r="E92" s="130"/>
      <c r="F92" s="131"/>
      <c r="G92" s="170"/>
      <c r="H92" s="105"/>
      <c r="I92" s="132" t="str">
        <f>IF(1=1,IF(E92="","",I83),N("H15"))</f>
        <v/>
      </c>
      <c r="J92" s="133" t="str">
        <f>IF(1=1,IF(E92="","",J83),N("I15"))</f>
        <v/>
      </c>
      <c r="K92" s="134" t="str">
        <f>IF(1=1,IF(E92="","",K83),N("J15"))</f>
        <v/>
      </c>
      <c r="L92" s="135" t="str">
        <f>IF(1=1,IF(OR(J92="",O92="",NOT(ISNUMBER(J92)),NOT(ISNUMBER(O92)),J92=0),"",O92/J92),N("L15"))</f>
        <v/>
      </c>
      <c r="M92" s="136" t="str">
        <f>IF(1=1,IF(OR(L92="",NOT(ISNUMBER(F92))),"",F92*L92*IFERROR(INDEX(D384:D428,MATCH(AE92,B384:B428,0)),1)),N("M13"))</f>
        <v/>
      </c>
      <c r="N92" s="137" t="str">
        <f>IF(1=1,IF(F92="","",IF(G92="","",IFERROR(INDEX(E384:E428,MATCH(AE92,B384:B428,0)),G92&amp;""))),N("N6"))</f>
        <v/>
      </c>
      <c r="O92" s="138" t="str">
        <f>IF(1=1,IF(E92="","",O83),N("K15"))</f>
        <v/>
      </c>
      <c r="P92" s="139" t="str">
        <f>IF(1=1,IF(M92="","",IF(AND(ISNUMBER(M92),M92&lt;1,N92="kg"),MAX(1,ROUND(M92*1000,0)),IF(AND(ISNUMBER(M92),M92&lt;1,N92="L"),MAX(1,ROUND(M92*100,0)),ROUND(M92,3)))),N("O15"))</f>
        <v/>
      </c>
      <c r="Q92" s="140" t="str">
        <f>IF(1=1,IF(M92="","",IF(AND(ISNUMBER(M92),M92&lt;1,N92="kg"),"g",IF(AND(ISNUMBER(M92),M92&lt;1,N92="L"),"cl",N92))),N("P15"))</f>
        <v/>
      </c>
      <c r="R92" s="161" t="str">
        <f>IF(1=1,IF(E92="","",IF(F92="","A CONTROLER",IF(NOT(ISNUMBER(F92)),"TEXTE",IF(OR(L92="",L92&lt;=0),"COMMANDE PRINCIPALE INCOMPLETE",IF(G92="","UNITE MANQUANTE",IF(COUNTIF(B384:B428,AE92)=0,"UNITE A CONTROLER","OK")))))),N("Q9"))</f>
        <v/>
      </c>
      <c r="S92" s="105"/>
      <c r="T92" s="141">
        <f t="shared" si="13"/>
        <v>0</v>
      </c>
      <c r="U92" s="133" t="str">
        <f>IF(1=1,IF(E92="","",U83),N("S15"))</f>
        <v/>
      </c>
      <c r="V92" s="133" t="str">
        <f>IF(1=1,IF(E92="","",V83),N("T15"))</f>
        <v/>
      </c>
      <c r="W92" s="135" t="str">
        <f>IF(1=1,IF(OR(U92="",V92="",NOT(ISNUMBER(U92)),NOT(ISNUMBER(V92)),U92=0),"",V92/U92),N("U15"))</f>
        <v/>
      </c>
      <c r="X92" s="136" t="str">
        <f>IF(1=1,IF(OR(W92="",NOT(ISNUMBER(F92))),"",F92*W92*IFERROR(INDEX(D384:D428,MATCH(AE92,B384:B428,0)),1)),N("V7"))</f>
        <v/>
      </c>
      <c r="Y92" s="137" t="str">
        <f>IF(1=1,IF(F92="","",IF(G92="","",IFERROR(INDEX(E384:E428,MATCH(AE92,B384:B428,0)),G92&amp;""))),N("W6"))</f>
        <v/>
      </c>
      <c r="Z92" s="142" t="str">
        <f>IF(1=1,IF(X92="","",IF(AND(ISNUMBER(X92),X92&lt;1,Y92="kg"),MAX(1,ROUND(X92*1000,0)),IF(AND(ISNUMBER(X92),X92&lt;1,Y92="L"),MAX(1,ROUND(X92*100,0)),ROUND(X92,3)))),N("X15"))</f>
        <v/>
      </c>
      <c r="AA92" s="143" t="str">
        <f>IF(1=1,IF(X92="","",IF(AND(ISNUMBER(X92),X92&lt;1,Y92="kg"),"g",IF(AND(ISNUMBER(X92),X92&lt;1,Y92="L"),"cl",Y92))),N("Y15"))</f>
        <v/>
      </c>
      <c r="AB92" s="123" t="str">
        <f>IF(1=1,IF(E92="","",IF(F92="","A CONTROLER",IF(NOT(ISNUMBER(F92)),"TEXTE",IF(OR(W92="",W92&lt;=0),"COMMANDE COUVERTS INCOMPLETE",IF(G92="","UNITE MANQUANTE",IF(COUNTIF(B384:B428,AE92)=0,"UNITE A CONTROLER","OK")))))),N("Z6"))</f>
        <v/>
      </c>
      <c r="AD92" s="144" t="str">
        <f>IF(1=1,IF(E92="","",AD83),N("AB15"))</f>
        <v/>
      </c>
      <c r="AE92" s="125" t="str">
        <f>IF(1=1,IF(G92="","",UPPER(TRIM(SUBSTITUTE(SUBSTITUTE(G92&amp;"",CHAR(160)," ")," "," ")))),N("AC15"))</f>
        <v/>
      </c>
      <c r="AG92" s="5" t="s">
        <v>34</v>
      </c>
    </row>
    <row r="93" spans="1:33" ht="15.75" x14ac:dyDescent="0.25">
      <c r="A93" s="126" t="str">
        <f>IF(1=1,IF(E93="","",A83),N("A16"))</f>
        <v/>
      </c>
      <c r="B93" s="127" t="str">
        <f>IF(1=1,IF(E93="","",B83),N("B16"))</f>
        <v/>
      </c>
      <c r="C93" s="128"/>
      <c r="D93" s="129" t="str">
        <f>IF(ISBLANK(E93),"",LARGE(D83:D92,1)+1)</f>
        <v/>
      </c>
      <c r="E93" s="130"/>
      <c r="F93" s="131"/>
      <c r="G93" s="170"/>
      <c r="H93" s="105"/>
      <c r="I93" s="132" t="str">
        <f>IF(1=1,IF(E93="","",I83),N("H16"))</f>
        <v/>
      </c>
      <c r="J93" s="133" t="str">
        <f>IF(1=1,IF(E93="","",J83),N("I16"))</f>
        <v/>
      </c>
      <c r="K93" s="134" t="str">
        <f>IF(1=1,IF(E93="","",K83),N("J16"))</f>
        <v/>
      </c>
      <c r="L93" s="135" t="str">
        <f>IF(1=1,IF(OR(J93="",O93="",NOT(ISNUMBER(J93)),NOT(ISNUMBER(O93)),J93=0),"",O93/J93),N("L16"))</f>
        <v/>
      </c>
      <c r="M93" s="136" t="str">
        <f>IF(1=1,IF(OR(L93="",NOT(ISNUMBER(F93))),"",F93*L93*IFERROR(INDEX(D384:D428,MATCH(AE93,B384:B428,0)),1)),N("M13"))</f>
        <v/>
      </c>
      <c r="N93" s="137" t="str">
        <f>IF(1=1,IF(F93="","",IF(G93="","",IFERROR(INDEX(E384:E428,MATCH(AE93,B384:B428,0)),G93&amp;""))),N("N6"))</f>
        <v/>
      </c>
      <c r="O93" s="138" t="str">
        <f>IF(1=1,IF(E93="","",O83),N("K16"))</f>
        <v/>
      </c>
      <c r="P93" s="139" t="str">
        <f>IF(1=1,IF(M93="","",IF(AND(ISNUMBER(M93),M93&lt;1,N93="kg"),MAX(1,ROUND(M93*1000,0)),IF(AND(ISNUMBER(M93),M93&lt;1,N93="L"),MAX(1,ROUND(M93*100,0)),ROUND(M93,3)))),N("O16"))</f>
        <v/>
      </c>
      <c r="Q93" s="140" t="str">
        <f>IF(1=1,IF(M93="","",IF(AND(ISNUMBER(M93),M93&lt;1,N93="kg"),"g",IF(AND(ISNUMBER(M93),M93&lt;1,N93="L"),"cl",N93))),N("P16"))</f>
        <v/>
      </c>
      <c r="R93" s="161" t="str">
        <f>IF(1=1,IF(E93="","",IF(F93="","A CONTROLER",IF(NOT(ISNUMBER(F93)),"TEXTE",IF(OR(L93="",L93&lt;=0),"COMMANDE PRINCIPALE INCOMPLETE",IF(G93="","UNITE MANQUANTE",IF(COUNTIF(B384:B428,AE93)=0,"UNITE A CONTROLER","OK")))))),N("Q9"))</f>
        <v/>
      </c>
      <c r="S93" s="105"/>
      <c r="T93" s="141">
        <f t="shared" si="13"/>
        <v>0</v>
      </c>
      <c r="U93" s="133" t="str">
        <f>IF(1=1,IF(E93="","",U83),N("S16"))</f>
        <v/>
      </c>
      <c r="V93" s="133" t="str">
        <f>IF(1=1,IF(E93="","",V83),N("T16"))</f>
        <v/>
      </c>
      <c r="W93" s="135" t="str">
        <f>IF(1=1,IF(OR(U93="",V93="",NOT(ISNUMBER(U93)),NOT(ISNUMBER(V93)),U93=0),"",V93/U93),N("U16"))</f>
        <v/>
      </c>
      <c r="X93" s="136" t="str">
        <f>IF(1=1,IF(OR(W93="",NOT(ISNUMBER(F93))),"",F93*W93*IFERROR(INDEX(D384:D428,MATCH(AE93,B384:B428,0)),1)),N("V7"))</f>
        <v/>
      </c>
      <c r="Y93" s="137" t="str">
        <f>IF(1=1,IF(F93="","",IF(G93="","",IFERROR(INDEX(E384:E428,MATCH(AE93,B384:B428,0)),G93&amp;""))),N("W6"))</f>
        <v/>
      </c>
      <c r="Z93" s="142" t="str">
        <f>IF(1=1,IF(X93="","",IF(AND(ISNUMBER(X93),X93&lt;1,Y93="kg"),MAX(1,ROUND(X93*1000,0)),IF(AND(ISNUMBER(X93),X93&lt;1,Y93="L"),MAX(1,ROUND(X93*100,0)),ROUND(X93,3)))),N("X16"))</f>
        <v/>
      </c>
      <c r="AA93" s="143" t="str">
        <f>IF(1=1,IF(X93="","",IF(AND(ISNUMBER(X93),X93&lt;1,Y93="kg"),"g",IF(AND(ISNUMBER(X93),X93&lt;1,Y93="L"),"cl",Y93))),N("Y16"))</f>
        <v/>
      </c>
      <c r="AB93" s="123" t="str">
        <f>IF(1=1,IF(E93="","",IF(F93="","A CONTROLER",IF(NOT(ISNUMBER(F93)),"TEXTE",IF(OR(W93="",W93&lt;=0),"COMMANDE COUVERTS INCOMPLETE",IF(G93="","UNITE MANQUANTE",IF(COUNTIF(B384:B428,AE93)=0,"UNITE A CONTROLER","OK")))))),N("Z6"))</f>
        <v/>
      </c>
      <c r="AD93" s="144" t="str">
        <f>IF(1=1,IF(E93="","",AD83),N("AB16"))</f>
        <v/>
      </c>
      <c r="AE93" s="125" t="str">
        <f>IF(1=1,IF(G93="","",UPPER(TRIM(SUBSTITUTE(SUBSTITUTE(G93&amp;"",CHAR(160)," ")," "," ")))),N("AC16"))</f>
        <v/>
      </c>
      <c r="AG93" s="5" t="s">
        <v>35</v>
      </c>
    </row>
    <row r="94" spans="1:33" ht="15.75" x14ac:dyDescent="0.25">
      <c r="A94" s="126" t="str">
        <f>IF(1=1,IF(E94="","",A83),N("A17"))</f>
        <v/>
      </c>
      <c r="B94" s="127" t="str">
        <f>IF(1=1,IF(E94="","",B83),N("B17"))</f>
        <v/>
      </c>
      <c r="C94" s="128"/>
      <c r="D94" s="129" t="str">
        <f>IF(ISBLANK(E94),"",LARGE(D83:D93,1)+1)</f>
        <v/>
      </c>
      <c r="E94" s="130"/>
      <c r="F94" s="131"/>
      <c r="G94" s="170"/>
      <c r="H94" s="105"/>
      <c r="I94" s="132" t="str">
        <f>IF(1=1,IF(E94="","",I83),N("H17"))</f>
        <v/>
      </c>
      <c r="J94" s="133" t="str">
        <f>IF(1=1,IF(E94="","",J83),N("I17"))</f>
        <v/>
      </c>
      <c r="K94" s="134" t="str">
        <f>IF(1=1,IF(E94="","",K83),N("J17"))</f>
        <v/>
      </c>
      <c r="L94" s="135" t="str">
        <f>IF(1=1,IF(OR(J94="",O94="",NOT(ISNUMBER(J94)),NOT(ISNUMBER(O94)),J94=0),"",O94/J94),N("L17"))</f>
        <v/>
      </c>
      <c r="M94" s="136" t="str">
        <f>IF(1=1,IF(OR(L94="",NOT(ISNUMBER(F94))),"",F94*L94*IFERROR(INDEX(D384:D428,MATCH(AE94,B384:B428,0)),1)),N("M13"))</f>
        <v/>
      </c>
      <c r="N94" s="137" t="str">
        <f>IF(1=1,IF(F94="","",IF(G94="","",IFERROR(INDEX(E384:E428,MATCH(AE94,B384:B428,0)),G94&amp;""))),N("N6"))</f>
        <v/>
      </c>
      <c r="O94" s="138" t="str">
        <f>IF(1=1,IF(E94="","",O83),N("K17"))</f>
        <v/>
      </c>
      <c r="P94" s="139" t="str">
        <f>IF(1=1,IF(M94="","",IF(AND(ISNUMBER(M94),M94&lt;1,N94="kg"),MAX(1,ROUND(M94*1000,0)),IF(AND(ISNUMBER(M94),M94&lt;1,N94="L"),MAX(1,ROUND(M94*100,0)),ROUND(M94,3)))),N("O17"))</f>
        <v/>
      </c>
      <c r="Q94" s="140" t="str">
        <f>IF(1=1,IF(M94="","",IF(AND(ISNUMBER(M94),M94&lt;1,N94="kg"),"g",IF(AND(ISNUMBER(M94),M94&lt;1,N94="L"),"cl",N94))),N("P17"))</f>
        <v/>
      </c>
      <c r="R94" s="161" t="str">
        <f>IF(1=1,IF(E94="","",IF(F94="","A CONTROLER",IF(NOT(ISNUMBER(F94)),"TEXTE",IF(OR(L94="",L94&lt;=0),"COMMANDE PRINCIPALE INCOMPLETE",IF(G94="","UNITE MANQUANTE",IF(COUNTIF(B384:B428,AE94)=0,"UNITE A CONTROLER","OK")))))),N("Q9"))</f>
        <v/>
      </c>
      <c r="S94" s="105"/>
      <c r="T94" s="141">
        <f t="shared" si="13"/>
        <v>0</v>
      </c>
      <c r="U94" s="133" t="str">
        <f>IF(1=1,IF(E94="","",U83),N("S17"))</f>
        <v/>
      </c>
      <c r="V94" s="133" t="str">
        <f>IF(1=1,IF(E94="","",V83),N("T17"))</f>
        <v/>
      </c>
      <c r="W94" s="135" t="str">
        <f>IF(1=1,IF(OR(U94="",V94="",NOT(ISNUMBER(U94)),NOT(ISNUMBER(V94)),U94=0),"",V94/U94),N("U17"))</f>
        <v/>
      </c>
      <c r="X94" s="136" t="str">
        <f>IF(1=1,IF(OR(W94="",NOT(ISNUMBER(F94))),"",F94*W94*IFERROR(INDEX(D384:D428,MATCH(AE94,B384:B428,0)),1)),N("V7"))</f>
        <v/>
      </c>
      <c r="Y94" s="137" t="str">
        <f>IF(1=1,IF(F94="","",IF(G94="","",IFERROR(INDEX(E384:E428,MATCH(AE94,B384:B428,0)),G94&amp;""))),N("W6"))</f>
        <v/>
      </c>
      <c r="Z94" s="142" t="str">
        <f>IF(1=1,IF(X94="","",IF(AND(ISNUMBER(X94),X94&lt;1,Y94="kg"),MAX(1,ROUND(X94*1000,0)),IF(AND(ISNUMBER(X94),X94&lt;1,Y94="L"),MAX(1,ROUND(X94*100,0)),ROUND(X94,3)))),N("X17"))</f>
        <v/>
      </c>
      <c r="AA94" s="143" t="str">
        <f>IF(1=1,IF(X94="","",IF(AND(ISNUMBER(X94),X94&lt;1,Y94="kg"),"g",IF(AND(ISNUMBER(X94),X94&lt;1,Y94="L"),"cl",Y94))),N("Y17"))</f>
        <v/>
      </c>
      <c r="AB94" s="123" t="str">
        <f>IF(1=1,IF(E94="","",IF(F94="","A CONTROLER",IF(NOT(ISNUMBER(F94)),"TEXTE",IF(OR(W94="",W94&lt;=0),"COMMANDE COUVERTS INCOMPLETE",IF(G94="","UNITE MANQUANTE",IF(COUNTIF(B384:B428,AE94)=0,"UNITE A CONTROLER","OK")))))),N("Z6"))</f>
        <v/>
      </c>
      <c r="AD94" s="144" t="str">
        <f>IF(1=1,IF(E94="","",AD83),N("AB17"))</f>
        <v/>
      </c>
      <c r="AE94" s="125" t="str">
        <f>IF(1=1,IF(G94="","",UPPER(TRIM(SUBSTITUTE(SUBSTITUTE(G94&amp;"",CHAR(160)," ")," "," ")))),N("AC17"))</f>
        <v/>
      </c>
      <c r="AG94" s="5" t="s">
        <v>225</v>
      </c>
    </row>
    <row r="95" spans="1:33" ht="15.75" x14ac:dyDescent="0.25">
      <c r="A95" s="126" t="str">
        <f>IF(1=1,IF(E95="","",A83),N("A18"))</f>
        <v/>
      </c>
      <c r="B95" s="127" t="str">
        <f>IF(1=1,IF(E95="","",B83),N("B18"))</f>
        <v/>
      </c>
      <c r="C95" s="128"/>
      <c r="D95" s="129" t="str">
        <f>IF(ISBLANK(E95),"",LARGE(D83:D94,1)+1)</f>
        <v/>
      </c>
      <c r="E95" s="130"/>
      <c r="F95" s="131"/>
      <c r="G95" s="170"/>
      <c r="H95" s="105"/>
      <c r="I95" s="132" t="str">
        <f>IF(1=1,IF(E95="","",I83),N("H18"))</f>
        <v/>
      </c>
      <c r="J95" s="133" t="str">
        <f>IF(1=1,IF(E95="","",J83),N("I18"))</f>
        <v/>
      </c>
      <c r="K95" s="134" t="str">
        <f>IF(1=1,IF(E95="","",K83),N("J18"))</f>
        <v/>
      </c>
      <c r="L95" s="135" t="str">
        <f>IF(1=1,IF(OR(J95="",O95="",NOT(ISNUMBER(J95)),NOT(ISNUMBER(O95)),J95=0),"",O95/J95),N("L18"))</f>
        <v/>
      </c>
      <c r="M95" s="136" t="str">
        <f>IF(1=1,IF(OR(L95="",NOT(ISNUMBER(F95))),"",F95*L95*IFERROR(INDEX(D384:D428,MATCH(AE95,B384:B428,0)),1)),N("M13"))</f>
        <v/>
      </c>
      <c r="N95" s="137" t="str">
        <f>IF(1=1,IF(F95="","",IF(G95="","",IFERROR(INDEX(E384:E428,MATCH(AE95,B384:B428,0)),G95&amp;""))),N("N6"))</f>
        <v/>
      </c>
      <c r="O95" s="138" t="str">
        <f>IF(1=1,IF(E95="","",O83),N("K18"))</f>
        <v/>
      </c>
      <c r="P95" s="139" t="str">
        <f>IF(1=1,IF(M95="","",IF(AND(ISNUMBER(M95),M95&lt;1,N95="kg"),MAX(1,ROUND(M95*1000,0)),IF(AND(ISNUMBER(M95),M95&lt;1,N95="L"),MAX(1,ROUND(M95*100,0)),ROUND(M95,3)))),N("O18"))</f>
        <v/>
      </c>
      <c r="Q95" s="140" t="str">
        <f>IF(1=1,IF(M95="","",IF(AND(ISNUMBER(M95),M95&lt;1,N95="kg"),"g",IF(AND(ISNUMBER(M95),M95&lt;1,N95="L"),"cl",N95))),N("P18"))</f>
        <v/>
      </c>
      <c r="R95" s="161" t="str">
        <f>IF(1=1,IF(E95="","",IF(F95="","A CONTROLER",IF(NOT(ISNUMBER(F95)),"TEXTE",IF(OR(L95="",L95&lt;=0),"COMMANDE PRINCIPALE INCOMPLETE",IF(G95="","UNITE MANQUANTE",IF(COUNTIF(B384:B428,AE95)=0,"UNITE A CONTROLER","OK")))))),N("Q9"))</f>
        <v/>
      </c>
      <c r="S95" s="105"/>
      <c r="T95" s="141">
        <f t="shared" si="13"/>
        <v>0</v>
      </c>
      <c r="U95" s="133" t="str">
        <f>IF(1=1,IF(E95="","",U83),N("S18"))</f>
        <v/>
      </c>
      <c r="V95" s="133" t="str">
        <f>IF(1=1,IF(E95="","",V83),N("T18"))</f>
        <v/>
      </c>
      <c r="W95" s="135" t="str">
        <f>IF(1=1,IF(OR(U95="",V95="",NOT(ISNUMBER(U95)),NOT(ISNUMBER(V95)),U95=0),"",V95/U95),N("U18"))</f>
        <v/>
      </c>
      <c r="X95" s="136" t="str">
        <f>IF(1=1,IF(OR(W95="",NOT(ISNUMBER(F95))),"",F95*W95*IFERROR(INDEX(D384:D428,MATCH(AE95,B384:B428,0)),1)),N("V7"))</f>
        <v/>
      </c>
      <c r="Y95" s="137" t="str">
        <f>IF(1=1,IF(F95="","",IF(G95="","",IFERROR(INDEX(E384:E428,MATCH(AE95,B384:B428,0)),G95&amp;""))),N("W6"))</f>
        <v/>
      </c>
      <c r="Z95" s="142" t="str">
        <f>IF(1=1,IF(X95="","",IF(AND(ISNUMBER(X95),X95&lt;1,Y95="kg"),MAX(1,ROUND(X95*1000,0)),IF(AND(ISNUMBER(X95),X95&lt;1,Y95="L"),MAX(1,ROUND(X95*100,0)),ROUND(X95,3)))),N("X18"))</f>
        <v/>
      </c>
      <c r="AA95" s="143" t="str">
        <f>IF(1=1,IF(X95="","",IF(AND(ISNUMBER(X95),X95&lt;1,Y95="kg"),"g",IF(AND(ISNUMBER(X95),X95&lt;1,Y95="L"),"cl",Y95))),N("Y18"))</f>
        <v/>
      </c>
      <c r="AB95" s="123" t="str">
        <f>IF(1=1,IF(E95="","",IF(F95="","A CONTROLER",IF(NOT(ISNUMBER(F95)),"TEXTE",IF(OR(W95="",W95&lt;=0),"COMMANDE COUVERTS INCOMPLETE",IF(G95="","UNITE MANQUANTE",IF(COUNTIF(B384:B428,AE95)=0,"UNITE A CONTROLER","OK")))))),N("Z6"))</f>
        <v/>
      </c>
      <c r="AD95" s="144" t="str">
        <f>IF(1=1,IF(E95="","",AD83),N("AB18"))</f>
        <v/>
      </c>
      <c r="AE95" s="125" t="str">
        <f>IF(1=1,IF(G95="","",UPPER(TRIM(SUBSTITUTE(SUBSTITUTE(G95&amp;"",CHAR(160)," ")," "," ")))),N("AC18"))</f>
        <v/>
      </c>
      <c r="AG95" s="5" t="s">
        <v>36</v>
      </c>
    </row>
    <row r="96" spans="1:33" ht="15.75" x14ac:dyDescent="0.25">
      <c r="A96" s="126" t="str">
        <f>IF(1=1,IF(E96="","",A83),N("A19"))</f>
        <v/>
      </c>
      <c r="B96" s="127" t="str">
        <f>IF(1=1,IF(E96="","",B83),N("B19"))</f>
        <v/>
      </c>
      <c r="C96" s="128"/>
      <c r="D96" s="129" t="str">
        <f>IF(ISBLANK(E96),"",LARGE(D83:D95,1)+1)</f>
        <v/>
      </c>
      <c r="E96" s="130"/>
      <c r="F96" s="131"/>
      <c r="G96" s="170"/>
      <c r="H96" s="105"/>
      <c r="I96" s="132" t="str">
        <f>IF(1=1,IF(E96="","",I83),N("H19"))</f>
        <v/>
      </c>
      <c r="J96" s="133" t="str">
        <f>IF(1=1,IF(E96="","",J83),N("I19"))</f>
        <v/>
      </c>
      <c r="K96" s="134" t="str">
        <f>IF(1=1,IF(E96="","",K83),N("J19"))</f>
        <v/>
      </c>
      <c r="L96" s="135" t="str">
        <f>IF(1=1,IF(OR(J96="",O96="",NOT(ISNUMBER(J96)),NOT(ISNUMBER(O96)),J96=0),"",O96/J96),N("L19"))</f>
        <v/>
      </c>
      <c r="M96" s="136" t="str">
        <f>IF(1=1,IF(OR(L96="",NOT(ISNUMBER(F96))),"",F96*L96*IFERROR(INDEX(D384:D428,MATCH(AE96,B384:B428,0)),1)),N("M13"))</f>
        <v/>
      </c>
      <c r="N96" s="137" t="str">
        <f>IF(1=1,IF(F96="","",IF(G96="","",IFERROR(INDEX(E384:E428,MATCH(AE96,B384:B428,0)),G96&amp;""))),N("N6"))</f>
        <v/>
      </c>
      <c r="O96" s="138" t="str">
        <f>IF(1=1,IF(E96="","",O83),N("K19"))</f>
        <v/>
      </c>
      <c r="P96" s="139" t="str">
        <f>IF(1=1,IF(M96="","",IF(AND(ISNUMBER(M96),M96&lt;1,N96="kg"),MAX(1,ROUND(M96*1000,0)),IF(AND(ISNUMBER(M96),M96&lt;1,N96="L"),MAX(1,ROUND(M96*100,0)),ROUND(M96,3)))),N("O19"))</f>
        <v/>
      </c>
      <c r="Q96" s="140" t="str">
        <f>IF(1=1,IF(M96="","",IF(AND(ISNUMBER(M96),M96&lt;1,N96="kg"),"g",IF(AND(ISNUMBER(M96),M96&lt;1,N96="L"),"cl",N96))),N("P19"))</f>
        <v/>
      </c>
      <c r="R96" s="161" t="str">
        <f>IF(1=1,IF(E96="","",IF(F96="","A CONTROLER",IF(NOT(ISNUMBER(F96)),"TEXTE",IF(OR(L96="",L96&lt;=0),"COMMANDE PRINCIPALE INCOMPLETE",IF(G96="","UNITE MANQUANTE",IF(COUNTIF(B384:B428,AE96)=0,"UNITE A CONTROLER","OK")))))),N("Q9"))</f>
        <v/>
      </c>
      <c r="S96" s="105"/>
      <c r="T96" s="141">
        <f t="shared" si="13"/>
        <v>0</v>
      </c>
      <c r="U96" s="133" t="str">
        <f>IF(1=1,IF(E96="","",U83),N("S19"))</f>
        <v/>
      </c>
      <c r="V96" s="133" t="str">
        <f>IF(1=1,IF(E96="","",V83),N("T19"))</f>
        <v/>
      </c>
      <c r="W96" s="135" t="str">
        <f>IF(1=1,IF(OR(U96="",V96="",NOT(ISNUMBER(U96)),NOT(ISNUMBER(V96)),U96=0),"",V96/U96),N("U19"))</f>
        <v/>
      </c>
      <c r="X96" s="136" t="str">
        <f>IF(1=1,IF(OR(W96="",NOT(ISNUMBER(F96))),"",F96*W96*IFERROR(INDEX(D384:D428,MATCH(AE96,B384:B428,0)),1)),N("V7"))</f>
        <v/>
      </c>
      <c r="Y96" s="137" t="str">
        <f>IF(1=1,IF(F96="","",IF(G96="","",IFERROR(INDEX(E384:E428,MATCH(AE96,B384:B428,0)),G96&amp;""))),N("W6"))</f>
        <v/>
      </c>
      <c r="Z96" s="142" t="str">
        <f>IF(1=1,IF(X96="","",IF(AND(ISNUMBER(X96),X96&lt;1,Y96="kg"),MAX(1,ROUND(X96*1000,0)),IF(AND(ISNUMBER(X96),X96&lt;1,Y96="L"),MAX(1,ROUND(X96*100,0)),ROUND(X96,3)))),N("X19"))</f>
        <v/>
      </c>
      <c r="AA96" s="143" t="str">
        <f>IF(1=1,IF(X96="","",IF(AND(ISNUMBER(X96),X96&lt;1,Y96="kg"),"g",IF(AND(ISNUMBER(X96),X96&lt;1,Y96="L"),"cl",Y96))),N("Y19"))</f>
        <v/>
      </c>
      <c r="AB96" s="123" t="str">
        <f>IF(1=1,IF(E96="","",IF(F96="","A CONTROLER",IF(NOT(ISNUMBER(F96)),"TEXTE",IF(OR(W96="",W96&lt;=0),"COMMANDE COUVERTS INCOMPLETE",IF(G96="","UNITE MANQUANTE",IF(COUNTIF(B384:B428,AE96)=0,"UNITE A CONTROLER","OK")))))),N("Z6"))</f>
        <v/>
      </c>
      <c r="AD96" s="144" t="str">
        <f>IF(1=1,IF(E96="","",AD83),N("AB19"))</f>
        <v/>
      </c>
      <c r="AE96" s="125" t="str">
        <f>IF(1=1,IF(G96="","",UPPER(TRIM(SUBSTITUTE(SUBSTITUTE(G96&amp;"",CHAR(160)," ")," "," ")))),N("AC19"))</f>
        <v/>
      </c>
      <c r="AG96" s="5" t="s">
        <v>37</v>
      </c>
    </row>
    <row r="97" spans="1:33" ht="15.75" x14ac:dyDescent="0.25">
      <c r="A97" s="126" t="str">
        <f>IF(1=1,IF(E97="","",A83),N("A20"))</f>
        <v/>
      </c>
      <c r="B97" s="127" t="str">
        <f>IF(1=1,IF(E97="","",B83),N("B20"))</f>
        <v/>
      </c>
      <c r="C97" s="128"/>
      <c r="D97" s="129" t="str">
        <f>IF(ISBLANK(E97),"",LARGE(D83:D96,1)+1)</f>
        <v/>
      </c>
      <c r="E97" s="130"/>
      <c r="F97" s="131"/>
      <c r="G97" s="170"/>
      <c r="H97" s="105"/>
      <c r="I97" s="132" t="str">
        <f>IF(1=1,IF(E97="","",I83),N("H20"))</f>
        <v/>
      </c>
      <c r="J97" s="133" t="str">
        <f>IF(1=1,IF(E97="","",J83),N("I20"))</f>
        <v/>
      </c>
      <c r="K97" s="134" t="str">
        <f>IF(1=1,IF(E97="","",K83),N("J20"))</f>
        <v/>
      </c>
      <c r="L97" s="135" t="str">
        <f>IF(1=1,IF(OR(J97="",O97="",NOT(ISNUMBER(J97)),NOT(ISNUMBER(O97)),J97=0),"",O97/J97),N("L20"))</f>
        <v/>
      </c>
      <c r="M97" s="136" t="str">
        <f>IF(1=1,IF(OR(L97="",NOT(ISNUMBER(F97))),"",F97*L97*IFERROR(INDEX(D384:D428,MATCH(AE97,B384:B428,0)),1)),N("M13"))</f>
        <v/>
      </c>
      <c r="N97" s="137" t="str">
        <f>IF(1=1,IF(F97="","",IF(G97="","",IFERROR(INDEX(E384:E428,MATCH(AE97,B384:B428,0)),G97&amp;""))),N("N6"))</f>
        <v/>
      </c>
      <c r="O97" s="138" t="str">
        <f>IF(1=1,IF(E97="","",O83),N("K20"))</f>
        <v/>
      </c>
      <c r="P97" s="139" t="str">
        <f>IF(1=1,IF(M97="","",IF(AND(ISNUMBER(M97),M97&lt;1,N97="kg"),MAX(1,ROUND(M97*1000,0)),IF(AND(ISNUMBER(M97),M97&lt;1,N97="L"),MAX(1,ROUND(M97*100,0)),ROUND(M97,3)))),N("O20"))</f>
        <v/>
      </c>
      <c r="Q97" s="140" t="str">
        <f>IF(1=1,IF(M97="","",IF(AND(ISNUMBER(M97),M97&lt;1,N97="kg"),"g",IF(AND(ISNUMBER(M97),M97&lt;1,N97="L"),"cl",N97))),N("P20"))</f>
        <v/>
      </c>
      <c r="R97" s="161" t="str">
        <f>IF(1=1,IF(E97="","",IF(F97="","A CONTROLER",IF(NOT(ISNUMBER(F97)),"TEXTE",IF(OR(L97="",L97&lt;=0),"COMMANDE PRINCIPALE INCOMPLETE",IF(G97="","UNITE MANQUANTE",IF(COUNTIF(B384:B428,AE97)=0,"UNITE A CONTROLER","OK")))))),N("Q9"))</f>
        <v/>
      </c>
      <c r="S97" s="105"/>
      <c r="T97" s="141">
        <f t="shared" si="13"/>
        <v>0</v>
      </c>
      <c r="U97" s="133" t="str">
        <f>IF(1=1,IF(E97="","",U83),N("S20"))</f>
        <v/>
      </c>
      <c r="V97" s="133" t="str">
        <f>IF(1=1,IF(E97="","",V83),N("T20"))</f>
        <v/>
      </c>
      <c r="W97" s="135" t="str">
        <f>IF(1=1,IF(OR(U97="",V97="",NOT(ISNUMBER(U97)),NOT(ISNUMBER(V97)),U97=0),"",V97/U97),N("U20"))</f>
        <v/>
      </c>
      <c r="X97" s="136" t="str">
        <f>IF(1=1,IF(OR(W97="",NOT(ISNUMBER(F97))),"",F97*W97*IFERROR(INDEX(D384:D428,MATCH(AE97,B384:B428,0)),1)),N("V7"))</f>
        <v/>
      </c>
      <c r="Y97" s="137" t="str">
        <f>IF(1=1,IF(F97="","",IF(G97="","",IFERROR(INDEX(E384:E428,MATCH(AE97,B384:B428,0)),G97&amp;""))),N("W6"))</f>
        <v/>
      </c>
      <c r="Z97" s="142" t="str">
        <f>IF(1=1,IF(X97="","",IF(AND(ISNUMBER(X97),X97&lt;1,Y97="kg"),MAX(1,ROUND(X97*1000,0)),IF(AND(ISNUMBER(X97),X97&lt;1,Y97="L"),MAX(1,ROUND(X97*100,0)),ROUND(X97,3)))),N("X20"))</f>
        <v/>
      </c>
      <c r="AA97" s="143" t="str">
        <f>IF(1=1,IF(X97="","",IF(AND(ISNUMBER(X97),X97&lt;1,Y97="kg"),"g",IF(AND(ISNUMBER(X97),X97&lt;1,Y97="L"),"cl",Y97))),N("Y20"))</f>
        <v/>
      </c>
      <c r="AB97" s="123" t="str">
        <f>IF(1=1,IF(E97="","",IF(F97="","A CONTROLER",IF(NOT(ISNUMBER(F97)),"TEXTE",IF(OR(W97="",W97&lt;=0),"COMMANDE COUVERTS INCOMPLETE",IF(G97="","UNITE MANQUANTE",IF(COUNTIF(B384:B428,AE97)=0,"UNITE A CONTROLER","OK")))))),N("Z6"))</f>
        <v/>
      </c>
      <c r="AD97" s="144" t="str">
        <f>IF(1=1,IF(E97="","",AD83),N("AB20"))</f>
        <v/>
      </c>
      <c r="AE97" s="125" t="str">
        <f>IF(1=1,IF(G97="","",UPPER(TRIM(SUBSTITUTE(SUBSTITUTE(G97&amp;"",CHAR(160)," ")," "," ")))),N("AC20"))</f>
        <v/>
      </c>
      <c r="AG97" s="4" t="s">
        <v>38</v>
      </c>
    </row>
    <row r="98" spans="1:33" ht="15.75" x14ac:dyDescent="0.25">
      <c r="A98" s="126" t="str">
        <f>IF(1=1,IF(E98="","",A83),N("A21"))</f>
        <v/>
      </c>
      <c r="B98" s="127" t="str">
        <f>IF(1=1,IF(E98="","",B83),N("B21"))</f>
        <v/>
      </c>
      <c r="C98" s="128"/>
      <c r="D98" s="129" t="str">
        <f>IF(ISBLANK(E98),"",LARGE(D83:D97,1)+1)</f>
        <v/>
      </c>
      <c r="E98" s="130"/>
      <c r="F98" s="131"/>
      <c r="G98" s="170"/>
      <c r="H98" s="105"/>
      <c r="I98" s="132" t="str">
        <f>IF(1=1,IF(E98="","",I83),N("H21"))</f>
        <v/>
      </c>
      <c r="J98" s="133" t="str">
        <f>IF(1=1,IF(E98="","",J83),N("I21"))</f>
        <v/>
      </c>
      <c r="K98" s="134" t="str">
        <f>IF(1=1,IF(E98="","",K83),N("J21"))</f>
        <v/>
      </c>
      <c r="L98" s="135" t="str">
        <f>IF(1=1,IF(OR(J98="",O98="",NOT(ISNUMBER(J98)),NOT(ISNUMBER(O98)),J98=0),"",O98/J98),N("L21"))</f>
        <v/>
      </c>
      <c r="M98" s="136" t="str">
        <f>IF(1=1,IF(OR(L98="",NOT(ISNUMBER(F98))),"",F98*L98*IFERROR(INDEX(D384:D428,MATCH(AE98,B384:B428,0)),1)),N("M13"))</f>
        <v/>
      </c>
      <c r="N98" s="137" t="str">
        <f>IF(1=1,IF(F98="","",IF(G98="","",IFERROR(INDEX(E384:E428,MATCH(AE98,B384:B428,0)),G98&amp;""))),N("N6"))</f>
        <v/>
      </c>
      <c r="O98" s="138" t="str">
        <f>IF(1=1,IF(E98="","",O83),N("K21"))</f>
        <v/>
      </c>
      <c r="P98" s="139" t="str">
        <f>IF(1=1,IF(M98="","",IF(AND(ISNUMBER(M98),M98&lt;1,N98="kg"),MAX(1,ROUND(M98*1000,0)),IF(AND(ISNUMBER(M98),M98&lt;1,N98="L"),MAX(1,ROUND(M98*100,0)),ROUND(M98,3)))),N("O21"))</f>
        <v/>
      </c>
      <c r="Q98" s="140" t="str">
        <f>IF(1=1,IF(M98="","",IF(AND(ISNUMBER(M98),M98&lt;1,N98="kg"),"g",IF(AND(ISNUMBER(M98),M98&lt;1,N98="L"),"cl",N98))),N("P21"))</f>
        <v/>
      </c>
      <c r="R98" s="161" t="str">
        <f>IF(1=1,IF(E98="","",IF(F98="","A CONTROLER",IF(NOT(ISNUMBER(F98)),"TEXTE",IF(OR(L98="",L98&lt;=0),"COMMANDE PRINCIPALE INCOMPLETE",IF(G98="","UNITE MANQUANTE",IF(COUNTIF(B384:B428,AE98)=0,"UNITE A CONTROLER","OK")))))),N("Q9"))</f>
        <v/>
      </c>
      <c r="S98" s="105"/>
      <c r="T98" s="141">
        <f t="shared" si="13"/>
        <v>0</v>
      </c>
      <c r="U98" s="133" t="str">
        <f>IF(1=1,IF(E98="","",U83),N("S21"))</f>
        <v/>
      </c>
      <c r="V98" s="133" t="str">
        <f>IF(1=1,IF(E98="","",V83),N("T21"))</f>
        <v/>
      </c>
      <c r="W98" s="135" t="str">
        <f>IF(1=1,IF(OR(U98="",V98="",NOT(ISNUMBER(U98)),NOT(ISNUMBER(V98)),U98=0),"",V98/U98),N("U21"))</f>
        <v/>
      </c>
      <c r="X98" s="136" t="str">
        <f>IF(1=1,IF(OR(W98="",NOT(ISNUMBER(F98))),"",F98*W98*IFERROR(INDEX(D384:D428,MATCH(AE98,B384:B428,0)),1)),N("V7"))</f>
        <v/>
      </c>
      <c r="Y98" s="137" t="str">
        <f>IF(1=1,IF(F98="","",IF(G98="","",IFERROR(INDEX(E384:E428,MATCH(AE98,B384:B428,0)),G98&amp;""))),N("W6"))</f>
        <v/>
      </c>
      <c r="Z98" s="142" t="str">
        <f>IF(1=1,IF(X98="","",IF(AND(ISNUMBER(X98),X98&lt;1,Y98="kg"),MAX(1,ROUND(X98*1000,0)),IF(AND(ISNUMBER(X98),X98&lt;1,Y98="L"),MAX(1,ROUND(X98*100,0)),ROUND(X98,3)))),N("X21"))</f>
        <v/>
      </c>
      <c r="AA98" s="143" t="str">
        <f>IF(1=1,IF(X98="","",IF(AND(ISNUMBER(X98),X98&lt;1,Y98="kg"),"g",IF(AND(ISNUMBER(X98),X98&lt;1,Y98="L"),"cl",Y98))),N("Y21"))</f>
        <v/>
      </c>
      <c r="AB98" s="123" t="str">
        <f>IF(1=1,IF(E98="","",IF(F98="","A CONTROLER",IF(NOT(ISNUMBER(F98)),"TEXTE",IF(OR(W98="",W98&lt;=0),"COMMANDE COUVERTS INCOMPLETE",IF(G98="","UNITE MANQUANTE",IF(COUNTIF(B384:B428,AE98)=0,"UNITE A CONTROLER","OK")))))),N("Z6"))</f>
        <v/>
      </c>
      <c r="AD98" s="144" t="str">
        <f>IF(1=1,IF(E98="","",AD83),N("AB21"))</f>
        <v/>
      </c>
      <c r="AE98" s="125" t="str">
        <f>IF(1=1,IF(G98="","",UPPER(TRIM(SUBSTITUTE(SUBSTITUTE(G98&amp;"",CHAR(160)," ")," "," ")))),N("AC21"))</f>
        <v/>
      </c>
      <c r="AG98" s="4" t="s">
        <v>39</v>
      </c>
    </row>
    <row r="99" spans="1:33" ht="15.75" x14ac:dyDescent="0.25">
      <c r="A99" s="126" t="str">
        <f>IF(1=1,IF(E99="","",A83),N("A22"))</f>
        <v/>
      </c>
      <c r="B99" s="127" t="str">
        <f>IF(1=1,IF(E99="","",B83),N("B22"))</f>
        <v/>
      </c>
      <c r="C99" s="128"/>
      <c r="D99" s="129" t="str">
        <f>IF(ISBLANK(E99),"",LARGE(D83:D98,1)+1)</f>
        <v/>
      </c>
      <c r="E99" s="130"/>
      <c r="F99" s="131"/>
      <c r="G99" s="170"/>
      <c r="H99" s="105"/>
      <c r="I99" s="132" t="str">
        <f>IF(1=1,IF(E99="","",I83),N("H22"))</f>
        <v/>
      </c>
      <c r="J99" s="133" t="str">
        <f>IF(1=1,IF(E99="","",J83),N("I22"))</f>
        <v/>
      </c>
      <c r="K99" s="134" t="str">
        <f>IF(1=1,IF(E99="","",K83),N("J22"))</f>
        <v/>
      </c>
      <c r="L99" s="135" t="str">
        <f>IF(1=1,IF(OR(J99="",O99="",NOT(ISNUMBER(J99)),NOT(ISNUMBER(O99)),J99=0),"",O99/J99),N("L22"))</f>
        <v/>
      </c>
      <c r="M99" s="136" t="str">
        <f>IF(1=1,IF(OR(L99="",NOT(ISNUMBER(F99))),"",F99*L99*IFERROR(INDEX(D384:D428,MATCH(AE99,B384:B428,0)),1)),N("M13"))</f>
        <v/>
      </c>
      <c r="N99" s="137" t="str">
        <f>IF(1=1,IF(F99="","",IF(G99="","",IFERROR(INDEX(E384:E428,MATCH(AE99,B384:B428,0)),G99&amp;""))),N("N6"))</f>
        <v/>
      </c>
      <c r="O99" s="138" t="str">
        <f>IF(1=1,IF(E99="","",O83),N("K22"))</f>
        <v/>
      </c>
      <c r="P99" s="139" t="str">
        <f>IF(1=1,IF(M99="","",IF(AND(ISNUMBER(M99),M99&lt;1,N99="kg"),MAX(1,ROUND(M99*1000,0)),IF(AND(ISNUMBER(M99),M99&lt;1,N99="L"),MAX(1,ROUND(M99*100,0)),ROUND(M99,3)))),N("O22"))</f>
        <v/>
      </c>
      <c r="Q99" s="140" t="str">
        <f>IF(1=1,IF(M99="","",IF(AND(ISNUMBER(M99),M99&lt;1,N99="kg"),"g",IF(AND(ISNUMBER(M99),M99&lt;1,N99="L"),"cl",N99))),N("P22"))</f>
        <v/>
      </c>
      <c r="R99" s="161" t="str">
        <f>IF(1=1,IF(E99="","",IF(F99="","A CONTROLER",IF(NOT(ISNUMBER(F99)),"TEXTE",IF(OR(L99="",L99&lt;=0),"COMMANDE PRINCIPALE INCOMPLETE",IF(G99="","UNITE MANQUANTE",IF(COUNTIF(B384:B428,AE99)=0,"UNITE A CONTROLER","OK")))))),N("Q9"))</f>
        <v/>
      </c>
      <c r="S99" s="105"/>
      <c r="T99" s="141">
        <f t="shared" si="13"/>
        <v>0</v>
      </c>
      <c r="U99" s="133" t="str">
        <f>IF(1=1,IF(E99="","",U83),N("S22"))</f>
        <v/>
      </c>
      <c r="V99" s="133" t="str">
        <f>IF(1=1,IF(E99="","",V83),N("T22"))</f>
        <v/>
      </c>
      <c r="W99" s="135" t="str">
        <f>IF(1=1,IF(OR(U99="",V99="",NOT(ISNUMBER(U99)),NOT(ISNUMBER(V99)),U99=0),"",V99/U99),N("U22"))</f>
        <v/>
      </c>
      <c r="X99" s="136" t="str">
        <f>IF(1=1,IF(OR(W99="",NOT(ISNUMBER(F99))),"",F99*W99*IFERROR(INDEX(D384:D428,MATCH(AE99,B384:B428,0)),1)),N("V7"))</f>
        <v/>
      </c>
      <c r="Y99" s="137" t="str">
        <f>IF(1=1,IF(F99="","",IF(G99="","",IFERROR(INDEX(E384:E428,MATCH(AE99,B384:B428,0)),G99&amp;""))),N("W6"))</f>
        <v/>
      </c>
      <c r="Z99" s="142" t="str">
        <f>IF(1=1,IF(X99="","",IF(AND(ISNUMBER(X99),X99&lt;1,Y99="kg"),MAX(1,ROUND(X99*1000,0)),IF(AND(ISNUMBER(X99),X99&lt;1,Y99="L"),MAX(1,ROUND(X99*100,0)),ROUND(X99,3)))),N("X22"))</f>
        <v/>
      </c>
      <c r="AA99" s="143" t="str">
        <f>IF(1=1,IF(X99="","",IF(AND(ISNUMBER(X99),X99&lt;1,Y99="kg"),"g",IF(AND(ISNUMBER(X99),X99&lt;1,Y99="L"),"cl",Y99))),N("Y22"))</f>
        <v/>
      </c>
      <c r="AB99" s="123" t="str">
        <f>IF(1=1,IF(E99="","",IF(F99="","A CONTROLER",IF(NOT(ISNUMBER(F99)),"TEXTE",IF(OR(W99="",W99&lt;=0),"COMMANDE COUVERTS INCOMPLETE",IF(G99="","UNITE MANQUANTE",IF(COUNTIF(B384:B428,AE99)=0,"UNITE A CONTROLER","OK")))))),N("Z6"))</f>
        <v/>
      </c>
      <c r="AD99" s="144" t="str">
        <f>IF(1=1,IF(E99="","",AD83),N("AB22"))</f>
        <v/>
      </c>
      <c r="AE99" s="125" t="str">
        <f>IF(1=1,IF(G99="","",UPPER(TRIM(SUBSTITUTE(SUBSTITUTE(G99&amp;"",CHAR(160)," ")," "," ")))),N("AC22"))</f>
        <v/>
      </c>
      <c r="AG99" s="4" t="s">
        <v>40</v>
      </c>
    </row>
    <row r="100" spans="1:33" ht="15.75" x14ac:dyDescent="0.25">
      <c r="A100" s="126" t="str">
        <f>IF(1=1,IF(E100="","",A83),N("A23"))</f>
        <v/>
      </c>
      <c r="B100" s="127" t="str">
        <f>IF(1=1,IF(E100="","",B83),N("B23"))</f>
        <v/>
      </c>
      <c r="C100" s="128"/>
      <c r="D100" s="129" t="str">
        <f>IF(ISBLANK(E100),"",LARGE(D83:D99,1)+1)</f>
        <v/>
      </c>
      <c r="E100" s="130"/>
      <c r="F100" s="131"/>
      <c r="G100" s="170"/>
      <c r="H100" s="105"/>
      <c r="I100" s="132" t="str">
        <f>IF(1=1,IF(E100="","",I83),N("H23"))</f>
        <v/>
      </c>
      <c r="J100" s="133" t="str">
        <f>IF(1=1,IF(E100="","",J83),N("I23"))</f>
        <v/>
      </c>
      <c r="K100" s="134" t="str">
        <f>IF(1=1,IF(E100="","",K83),N("J23"))</f>
        <v/>
      </c>
      <c r="L100" s="135" t="str">
        <f>IF(1=1,IF(OR(J100="",O100="",NOT(ISNUMBER(J100)),NOT(ISNUMBER(O100)),J100=0),"",O100/J100),N("L23"))</f>
        <v/>
      </c>
      <c r="M100" s="136" t="str">
        <f>IF(1=1,IF(OR(L100="",NOT(ISNUMBER(F100))),"",F100*L100*IFERROR(INDEX(D384:D428,MATCH(AE100,B384:B428,0)),1)),N("M13"))</f>
        <v/>
      </c>
      <c r="N100" s="137" t="str">
        <f>IF(1=1,IF(F100="","",IF(G100="","",IFERROR(INDEX(E384:E428,MATCH(AE100,B384:B428,0)),G100&amp;""))),N("N6"))</f>
        <v/>
      </c>
      <c r="O100" s="138" t="str">
        <f>IF(1=1,IF(E100="","",O83),N("K23"))</f>
        <v/>
      </c>
      <c r="P100" s="139" t="str">
        <f>IF(1=1,IF(M100="","",IF(AND(ISNUMBER(M100),M100&lt;1,N100="kg"),MAX(1,ROUND(M100*1000,0)),IF(AND(ISNUMBER(M100),M100&lt;1,N100="L"),MAX(1,ROUND(M100*100,0)),ROUND(M100,3)))),N("O23"))</f>
        <v/>
      </c>
      <c r="Q100" s="140" t="str">
        <f>IF(1=1,IF(M100="","",IF(AND(ISNUMBER(M100),M100&lt;1,N100="kg"),"g",IF(AND(ISNUMBER(M100),M100&lt;1,N100="L"),"cl",N100))),N("P23"))</f>
        <v/>
      </c>
      <c r="R100" s="161" t="str">
        <f>IF(1=1,IF(E100="","",IF(F100="","A CONTROLER",IF(NOT(ISNUMBER(F100)),"TEXTE",IF(OR(L100="",L100&lt;=0),"COMMANDE PRINCIPALE INCOMPLETE",IF(G100="","UNITE MANQUANTE",IF(COUNTIF(B384:B428,AE100)=0,"UNITE A CONTROLER","OK")))))),N("Q9"))</f>
        <v/>
      </c>
      <c r="S100" s="105"/>
      <c r="T100" s="141">
        <f t="shared" si="13"/>
        <v>0</v>
      </c>
      <c r="U100" s="133" t="str">
        <f>IF(1=1,IF(E100="","",U83),N("S23"))</f>
        <v/>
      </c>
      <c r="V100" s="133" t="str">
        <f>IF(1=1,IF(E100="","",V83),N("T23"))</f>
        <v/>
      </c>
      <c r="W100" s="135" t="str">
        <f>IF(1=1,IF(OR(U100="",V100="",NOT(ISNUMBER(U100)),NOT(ISNUMBER(V100)),U100=0),"",V100/U100),N("U23"))</f>
        <v/>
      </c>
      <c r="X100" s="136" t="str">
        <f>IF(1=1,IF(OR(W100="",NOT(ISNUMBER(F100))),"",F100*W100*IFERROR(INDEX(D384:D428,MATCH(AE100,B384:B428,0)),1)),N("V7"))</f>
        <v/>
      </c>
      <c r="Y100" s="137" t="str">
        <f>IF(1=1,IF(F100="","",IF(G100="","",IFERROR(INDEX(E384:E428,MATCH(AE100,B384:B428,0)),G100&amp;""))),N("W6"))</f>
        <v/>
      </c>
      <c r="Z100" s="142" t="str">
        <f>IF(1=1,IF(X100="","",IF(AND(ISNUMBER(X100),X100&lt;1,Y100="kg"),MAX(1,ROUND(X100*1000,0)),IF(AND(ISNUMBER(X100),X100&lt;1,Y100="L"),MAX(1,ROUND(X100*100,0)),ROUND(X100,3)))),N("X23"))</f>
        <v/>
      </c>
      <c r="AA100" s="143" t="str">
        <f>IF(1=1,IF(X100="","",IF(AND(ISNUMBER(X100),X100&lt;1,Y100="kg"),"g",IF(AND(ISNUMBER(X100),X100&lt;1,Y100="L"),"cl",Y100))),N("Y23"))</f>
        <v/>
      </c>
      <c r="AB100" s="123" t="str">
        <f>IF(1=1,IF(E100="","",IF(F100="","A CONTROLER",IF(NOT(ISNUMBER(F100)),"TEXTE",IF(OR(W100="",W100&lt;=0),"COMMANDE COUVERTS INCOMPLETE",IF(G100="","UNITE MANQUANTE",IF(COUNTIF(B384:B428,AE100)=0,"UNITE A CONTROLER","OK")))))),N("Z6"))</f>
        <v/>
      </c>
      <c r="AD100" s="144" t="str">
        <f>IF(1=1,IF(E100="","",AD83),N("AB23"))</f>
        <v/>
      </c>
      <c r="AE100" s="125" t="str">
        <f>IF(1=1,IF(G100="","",UPPER(TRIM(SUBSTITUTE(SUBSTITUTE(G100&amp;"",CHAR(160)," ")," "," ")))),N("AC23"))</f>
        <v/>
      </c>
      <c r="AG100" s="4" t="s">
        <v>41</v>
      </c>
    </row>
    <row r="101" spans="1:33" ht="15.75" x14ac:dyDescent="0.25">
      <c r="A101" s="126" t="str">
        <f>IF(1=1,IF(E101="","",A83),N("A24"))</f>
        <v/>
      </c>
      <c r="B101" s="127" t="str">
        <f>IF(1=1,IF(E101="","",B83),N("B24"))</f>
        <v/>
      </c>
      <c r="C101" s="128"/>
      <c r="D101" s="129" t="str">
        <f>IF(ISBLANK(E101),"",LARGE(D83:D100,1)+1)</f>
        <v/>
      </c>
      <c r="E101" s="130"/>
      <c r="F101" s="131"/>
      <c r="G101" s="170"/>
      <c r="H101" s="105"/>
      <c r="I101" s="132" t="str">
        <f>IF(1=1,IF(E101="","",I83),N("H24"))</f>
        <v/>
      </c>
      <c r="J101" s="133" t="str">
        <f>IF(1=1,IF(E101="","",J83),N("I24"))</f>
        <v/>
      </c>
      <c r="K101" s="134" t="str">
        <f>IF(1=1,IF(E101="","",K83),N("J24"))</f>
        <v/>
      </c>
      <c r="L101" s="135" t="str">
        <f>IF(1=1,IF(OR(J101="",O101="",NOT(ISNUMBER(J101)),NOT(ISNUMBER(O101)),J101=0),"",O101/J101),N("L24"))</f>
        <v/>
      </c>
      <c r="M101" s="136" t="str">
        <f>IF(1=1,IF(OR(L101="",NOT(ISNUMBER(F101))),"",F101*L101*IFERROR(INDEX(D384:D428,MATCH(AE101,B384:B428,0)),1)),N("M13"))</f>
        <v/>
      </c>
      <c r="N101" s="137" t="str">
        <f>IF(1=1,IF(F101="","",IF(G101="","",IFERROR(INDEX(E384:E428,MATCH(AE101,B384:B428,0)),G101&amp;""))),N("N6"))</f>
        <v/>
      </c>
      <c r="O101" s="138" t="str">
        <f>IF(1=1,IF(E101="","",O83),N("K24"))</f>
        <v/>
      </c>
      <c r="P101" s="139" t="str">
        <f>IF(1=1,IF(M101="","",IF(AND(ISNUMBER(M101),M101&lt;1,N101="kg"),MAX(1,ROUND(M101*1000,0)),IF(AND(ISNUMBER(M101),M101&lt;1,N101="L"),MAX(1,ROUND(M101*100,0)),ROUND(M101,3)))),N("O24"))</f>
        <v/>
      </c>
      <c r="Q101" s="140" t="str">
        <f>IF(1=1,IF(M101="","",IF(AND(ISNUMBER(M101),M101&lt;1,N101="kg"),"g",IF(AND(ISNUMBER(M101),M101&lt;1,N101="L"),"cl",N101))),N("P24"))</f>
        <v/>
      </c>
      <c r="R101" s="161" t="str">
        <f>IF(1=1,IF(E101="","",IF(F101="","A CONTROLER",IF(NOT(ISNUMBER(F101)),"TEXTE",IF(OR(L101="",L101&lt;=0),"COMMANDE PRINCIPALE INCOMPLETE",IF(G101="","UNITE MANQUANTE",IF(COUNTIF(B384:B428,AE101)=0,"UNITE A CONTROLER","OK")))))),N("Q9"))</f>
        <v/>
      </c>
      <c r="S101" s="105"/>
      <c r="T101" s="141">
        <f t="shared" si="13"/>
        <v>0</v>
      </c>
      <c r="U101" s="133" t="str">
        <f>IF(1=1,IF(E101="","",U83),N("S24"))</f>
        <v/>
      </c>
      <c r="V101" s="133" t="str">
        <f>IF(1=1,IF(E101="","",V83),N("T24"))</f>
        <v/>
      </c>
      <c r="W101" s="135" t="str">
        <f>IF(1=1,IF(OR(U101="",V101="",NOT(ISNUMBER(U101)),NOT(ISNUMBER(V101)),U101=0),"",V101/U101),N("U24"))</f>
        <v/>
      </c>
      <c r="X101" s="136" t="str">
        <f>IF(1=1,IF(OR(W101="",NOT(ISNUMBER(F101))),"",F101*W101*IFERROR(INDEX(D384:D428,MATCH(AE101,B384:B428,0)),1)),N("V7"))</f>
        <v/>
      </c>
      <c r="Y101" s="137" t="str">
        <f>IF(1=1,IF(F101="","",IF(G101="","",IFERROR(INDEX(E384:E428,MATCH(AE101,B384:B428,0)),G101&amp;""))),N("W6"))</f>
        <v/>
      </c>
      <c r="Z101" s="142" t="str">
        <f>IF(1=1,IF(X101="","",IF(AND(ISNUMBER(X101),X101&lt;1,Y101="kg"),MAX(1,ROUND(X101*1000,0)),IF(AND(ISNUMBER(X101),X101&lt;1,Y101="L"),MAX(1,ROUND(X101*100,0)),ROUND(X101,3)))),N("X24"))</f>
        <v/>
      </c>
      <c r="AA101" s="143" t="str">
        <f>IF(1=1,IF(X101="","",IF(AND(ISNUMBER(X101),X101&lt;1,Y101="kg"),"g",IF(AND(ISNUMBER(X101),X101&lt;1,Y101="L"),"cl",Y101))),N("Y24"))</f>
        <v/>
      </c>
      <c r="AB101" s="123" t="str">
        <f>IF(1=1,IF(E101="","",IF(F101="","A CONTROLER",IF(NOT(ISNUMBER(F101)),"TEXTE",IF(OR(W101="",W101&lt;=0),"COMMANDE COUVERTS INCOMPLETE",IF(G101="","UNITE MANQUANTE",IF(COUNTIF(B384:B428,AE101)=0,"UNITE A CONTROLER","OK")))))),N("Z6"))</f>
        <v/>
      </c>
      <c r="AD101" s="144" t="str">
        <f>IF(1=1,IF(E101="","",AD83),N("AB24"))</f>
        <v/>
      </c>
      <c r="AE101" s="125" t="str">
        <f>IF(1=1,IF(G101="","",UPPER(TRIM(SUBSTITUTE(SUBSTITUTE(G101&amp;"",CHAR(160)," ")," "," ")))),N("AC24"))</f>
        <v/>
      </c>
      <c r="AG101" s="5" t="s">
        <v>42</v>
      </c>
    </row>
    <row r="102" spans="1:33" ht="15.75" x14ac:dyDescent="0.25">
      <c r="A102" s="126" t="str">
        <f>IF(1=1,IF(E102="","",A83),N("A25"))</f>
        <v/>
      </c>
      <c r="B102" s="127" t="str">
        <f>IF(1=1,IF(E102="","",B83),N("B25"))</f>
        <v/>
      </c>
      <c r="C102" s="128"/>
      <c r="D102" s="129" t="str">
        <f>IF(ISBLANK(E102),"",LARGE(D83:D101,1)+1)</f>
        <v/>
      </c>
      <c r="E102" s="130"/>
      <c r="F102" s="131"/>
      <c r="G102" s="170"/>
      <c r="H102" s="105"/>
      <c r="I102" s="132" t="str">
        <f>IF(1=1,IF(E102="","",I83),N("H25"))</f>
        <v/>
      </c>
      <c r="J102" s="133" t="str">
        <f>IF(1=1,IF(E102="","",J83),N("I25"))</f>
        <v/>
      </c>
      <c r="K102" s="134" t="str">
        <f>IF(1=1,IF(E102="","",K83),N("J25"))</f>
        <v/>
      </c>
      <c r="L102" s="135" t="str">
        <f>IF(1=1,IF(OR(J102="",O102="",NOT(ISNUMBER(J102)),NOT(ISNUMBER(O102)),J102=0),"",O102/J102),N("L25"))</f>
        <v/>
      </c>
      <c r="M102" s="136" t="str">
        <f>IF(1=1,IF(OR(L102="",NOT(ISNUMBER(F102))),"",F102*L102*IFERROR(INDEX(D384:D428,MATCH(AE102,B384:B428,0)),1)),N("M13"))</f>
        <v/>
      </c>
      <c r="N102" s="137" t="str">
        <f>IF(1=1,IF(F102="","",IF(G102="","",IFERROR(INDEX(E384:E428,MATCH(AE102,B384:B428,0)),G102&amp;""))),N("N6"))</f>
        <v/>
      </c>
      <c r="O102" s="138" t="str">
        <f>IF(1=1,IF(E102="","",O83),N("K25"))</f>
        <v/>
      </c>
      <c r="P102" s="139" t="str">
        <f>IF(1=1,IF(M102="","",IF(AND(ISNUMBER(M102),M102&lt;1,N102="kg"),MAX(1,ROUND(M102*1000,0)),IF(AND(ISNUMBER(M102),M102&lt;1,N102="L"),MAX(1,ROUND(M102*100,0)),ROUND(M102,3)))),N("O25"))</f>
        <v/>
      </c>
      <c r="Q102" s="140" t="str">
        <f>IF(1=1,IF(M102="","",IF(AND(ISNUMBER(M102),M102&lt;1,N102="kg"),"g",IF(AND(ISNUMBER(M102),M102&lt;1,N102="L"),"cl",N102))),N("P25"))</f>
        <v/>
      </c>
      <c r="R102" s="161" t="str">
        <f>IF(1=1,IF(E102="","",IF(F102="","A CONTROLER",IF(NOT(ISNUMBER(F102)),"TEXTE",IF(OR(L102="",L102&lt;=0),"COMMANDE PRINCIPALE INCOMPLETE",IF(G102="","UNITE MANQUANTE",IF(COUNTIF(B384:B428,AE102)=0,"UNITE A CONTROLER","OK")))))),N("Q9"))</f>
        <v/>
      </c>
      <c r="S102" s="105"/>
      <c r="T102" s="141">
        <f t="shared" si="13"/>
        <v>0</v>
      </c>
      <c r="U102" s="133" t="str">
        <f>IF(1=1,IF(E102="","",U83),N("S25"))</f>
        <v/>
      </c>
      <c r="V102" s="133" t="str">
        <f>IF(1=1,IF(E102="","",V83),N("T25"))</f>
        <v/>
      </c>
      <c r="W102" s="135" t="str">
        <f>IF(1=1,IF(OR(U102="",V102="",NOT(ISNUMBER(U102)),NOT(ISNUMBER(V102)),U102=0),"",V102/U102),N("U25"))</f>
        <v/>
      </c>
      <c r="X102" s="136" t="str">
        <f>IF(1=1,IF(OR(W102="",NOT(ISNUMBER(F102))),"",F102*W102*IFERROR(INDEX(D384:D428,MATCH(AE102,B384:B428,0)),1)),N("V7"))</f>
        <v/>
      </c>
      <c r="Y102" s="137" t="str">
        <f>IF(1=1,IF(F102="","",IF(G102="","",IFERROR(INDEX(E384:E428,MATCH(AE102,B384:B428,0)),G102&amp;""))),N("W6"))</f>
        <v/>
      </c>
      <c r="Z102" s="142" t="str">
        <f>IF(1=1,IF(X102="","",IF(AND(ISNUMBER(X102),X102&lt;1,Y102="kg"),MAX(1,ROUND(X102*1000,0)),IF(AND(ISNUMBER(X102),X102&lt;1,Y102="L"),MAX(1,ROUND(X102*100,0)),ROUND(X102,3)))),N("X25"))</f>
        <v/>
      </c>
      <c r="AA102" s="143" t="str">
        <f>IF(1=1,IF(X102="","",IF(AND(ISNUMBER(X102),X102&lt;1,Y102="kg"),"g",IF(AND(ISNUMBER(X102),X102&lt;1,Y102="L"),"cl",Y102))),N("Y25"))</f>
        <v/>
      </c>
      <c r="AB102" s="123" t="str">
        <f>IF(1=1,IF(E102="","",IF(F102="","A CONTROLER",IF(NOT(ISNUMBER(F102)),"TEXTE",IF(OR(W102="",W102&lt;=0),"COMMANDE COUVERTS INCOMPLETE",IF(G102="","UNITE MANQUANTE",IF(COUNTIF(B384:B428,AE102)=0,"UNITE A CONTROLER","OK")))))),N("Z6"))</f>
        <v/>
      </c>
      <c r="AD102" s="144" t="str">
        <f>IF(1=1,IF(E102="","",AD83),N("AB25"))</f>
        <v/>
      </c>
      <c r="AE102" s="125" t="str">
        <f>IF(1=1,IF(G102="","",UPPER(TRIM(SUBSTITUTE(SUBSTITUTE(G102&amp;"",CHAR(160)," ")," "," ")))),N("AC25"))</f>
        <v/>
      </c>
      <c r="AG102" s="5" t="s">
        <v>43</v>
      </c>
    </row>
    <row r="103" spans="1:33" ht="15.75" x14ac:dyDescent="0.25">
      <c r="A103" s="126" t="str">
        <f>IF(1=1,IF(E103="","",A83),N("A26"))</f>
        <v/>
      </c>
      <c r="B103" s="127" t="str">
        <f>IF(1=1,IF(E103="","",B83),N("B26"))</f>
        <v/>
      </c>
      <c r="C103" s="128"/>
      <c r="D103" s="129" t="str">
        <f>IF(ISBLANK(E103),"",LARGE(D83:D102,1)+1)</f>
        <v/>
      </c>
      <c r="E103" s="130"/>
      <c r="F103" s="131"/>
      <c r="G103" s="170"/>
      <c r="H103" s="105"/>
      <c r="I103" s="132" t="str">
        <f>IF(1=1,IF(E103="","",I83),N("H26"))</f>
        <v/>
      </c>
      <c r="J103" s="133" t="str">
        <f>IF(1=1,IF(E103="","",J83),N("I26"))</f>
        <v/>
      </c>
      <c r="K103" s="134" t="str">
        <f>IF(1=1,IF(E103="","",K83),N("J26"))</f>
        <v/>
      </c>
      <c r="L103" s="135" t="str">
        <f>IF(1=1,IF(OR(J103="",O103="",NOT(ISNUMBER(J103)),NOT(ISNUMBER(O103)),J103=0),"",O103/J103),N("L26"))</f>
        <v/>
      </c>
      <c r="M103" s="136" t="str">
        <f>IF(1=1,IF(OR(L103="",NOT(ISNUMBER(F103))),"",F103*L103*IFERROR(INDEX(D384:D428,MATCH(AE103,B384:B428,0)),1)),N("M13"))</f>
        <v/>
      </c>
      <c r="N103" s="137" t="str">
        <f>IF(1=1,IF(F103="","",IF(G103="","",IFERROR(INDEX(E384:E428,MATCH(AE103,B384:B428,0)),G103&amp;""))),N("N6"))</f>
        <v/>
      </c>
      <c r="O103" s="138" t="str">
        <f>IF(1=1,IF(E103="","",O83),N("K26"))</f>
        <v/>
      </c>
      <c r="P103" s="139" t="str">
        <f>IF(1=1,IF(M103="","",IF(AND(ISNUMBER(M103),M103&lt;1,N103="kg"),MAX(1,ROUND(M103*1000,0)),IF(AND(ISNUMBER(M103),M103&lt;1,N103="L"),MAX(1,ROUND(M103*100,0)),ROUND(M103,3)))),N("O26"))</f>
        <v/>
      </c>
      <c r="Q103" s="140" t="str">
        <f>IF(1=1,IF(M103="","",IF(AND(ISNUMBER(M103),M103&lt;1,N103="kg"),"g",IF(AND(ISNUMBER(M103),M103&lt;1,N103="L"),"cl",N103))),N("P26"))</f>
        <v/>
      </c>
      <c r="R103" s="161" t="str">
        <f>IF(1=1,IF(E103="","",IF(F103="","A CONTROLER",IF(NOT(ISNUMBER(F103)),"TEXTE",IF(OR(L103="",L103&lt;=0),"COMMANDE PRINCIPALE INCOMPLETE",IF(G103="","UNITE MANQUANTE",IF(COUNTIF(B384:B428,AE103)=0,"UNITE A CONTROLER","OK")))))),N("Q9"))</f>
        <v/>
      </c>
      <c r="S103" s="105"/>
      <c r="T103" s="141">
        <f t="shared" si="13"/>
        <v>0</v>
      </c>
      <c r="U103" s="133" t="str">
        <f>IF(1=1,IF(E103="","",U83),N("S26"))</f>
        <v/>
      </c>
      <c r="V103" s="133" t="str">
        <f>IF(1=1,IF(E103="","",V83),N("T26"))</f>
        <v/>
      </c>
      <c r="W103" s="135" t="str">
        <f>IF(1=1,IF(OR(U103="",V103="",NOT(ISNUMBER(U103)),NOT(ISNUMBER(V103)),U103=0),"",V103/U103),N("U26"))</f>
        <v/>
      </c>
      <c r="X103" s="136" t="str">
        <f>IF(1=1,IF(OR(W103="",NOT(ISNUMBER(F103))),"",F103*W103*IFERROR(INDEX(D384:D428,MATCH(AE103,B384:B428,0)),1)),N("V7"))</f>
        <v/>
      </c>
      <c r="Y103" s="137" t="str">
        <f>IF(1=1,IF(F103="","",IF(G103="","",IFERROR(INDEX(E384:E428,MATCH(AE103,B384:B428,0)),G103&amp;""))),N("W6"))</f>
        <v/>
      </c>
      <c r="Z103" s="142" t="str">
        <f>IF(1=1,IF(X103="","",IF(AND(ISNUMBER(X103),X103&lt;1,Y103="kg"),MAX(1,ROUND(X103*1000,0)),IF(AND(ISNUMBER(X103),X103&lt;1,Y103="L"),MAX(1,ROUND(X103*100,0)),ROUND(X103,3)))),N("X26"))</f>
        <v/>
      </c>
      <c r="AA103" s="143" t="str">
        <f>IF(1=1,IF(X103="","",IF(AND(ISNUMBER(X103),X103&lt;1,Y103="kg"),"g",IF(AND(ISNUMBER(X103),X103&lt;1,Y103="L"),"cl",Y103))),N("Y26"))</f>
        <v/>
      </c>
      <c r="AB103" s="123" t="str">
        <f>IF(1=1,IF(E103="","",IF(F103="","A CONTROLER",IF(NOT(ISNUMBER(F103)),"TEXTE",IF(OR(W103="",W103&lt;=0),"COMMANDE COUVERTS INCOMPLETE",IF(G103="","UNITE MANQUANTE",IF(COUNTIF(B384:B428,AE103)=0,"UNITE A CONTROLER","OK")))))),N("Z6"))</f>
        <v/>
      </c>
      <c r="AD103" s="144" t="str">
        <f>IF(1=1,IF(E103="","",AD83),N("AB26"))</f>
        <v/>
      </c>
      <c r="AE103" s="125" t="str">
        <f>IF(1=1,IF(G103="","",UPPER(TRIM(SUBSTITUTE(SUBSTITUTE(G103&amp;"",CHAR(160)," ")," "," ")))),N("AC26"))</f>
        <v/>
      </c>
      <c r="AG103" s="5" t="s">
        <v>44</v>
      </c>
    </row>
    <row r="104" spans="1:33" ht="15.75" x14ac:dyDescent="0.25">
      <c r="A104" s="126" t="str">
        <f>IF(1=1,IF(E104="","",A83),N("A27"))</f>
        <v/>
      </c>
      <c r="B104" s="127" t="str">
        <f>IF(1=1,IF(E104="","",B83),N("B27"))</f>
        <v/>
      </c>
      <c r="C104" s="127"/>
      <c r="D104" s="129" t="str">
        <f>IF(ISBLANK(E104),"",LARGE(D83:D103,1)+1)</f>
        <v/>
      </c>
      <c r="E104" s="130"/>
      <c r="F104" s="131"/>
      <c r="G104" s="170"/>
      <c r="H104" s="105"/>
      <c r="I104" s="132" t="str">
        <f>IF(1=1,IF(E104="","",I83),N("H27"))</f>
        <v/>
      </c>
      <c r="J104" s="133" t="str">
        <f>IF(1=1,IF(E104="","",J83),N("I27"))</f>
        <v/>
      </c>
      <c r="K104" s="134" t="str">
        <f>IF(1=1,IF(E104="","",K83),N("J27"))</f>
        <v/>
      </c>
      <c r="L104" s="135" t="str">
        <f>IF(1=1,IF(OR(J104="",O104="",NOT(ISNUMBER(J104)),NOT(ISNUMBER(O104)),J104=0),"",O104/J104),N("L27"))</f>
        <v/>
      </c>
      <c r="M104" s="136" t="str">
        <f>IF(1=1,IF(OR(L104="",NOT(ISNUMBER(F104))),"",F104*L104*IFERROR(INDEX(D384:D428,MATCH(AE104,B384:B428,0)),1)),N("M13"))</f>
        <v/>
      </c>
      <c r="N104" s="137" t="str">
        <f>IF(1=1,IF(F104="","",IF(G104="","",IFERROR(INDEX(E384:E428,MATCH(AE104,B384:B428,0)),G104&amp;""))),N("N6"))</f>
        <v/>
      </c>
      <c r="O104" s="138" t="str">
        <f>IF(1=1,IF(E104="","",O83),N("K27"))</f>
        <v/>
      </c>
      <c r="P104" s="139" t="str">
        <f>IF(1=1,IF(M104="","",IF(AND(ISNUMBER(M104),M104&lt;1,N104="kg"),MAX(1,ROUND(M104*1000,0)),IF(AND(ISNUMBER(M104),M104&lt;1,N104="L"),MAX(1,ROUND(M104*100,0)),ROUND(M104,3)))),N("O27"))</f>
        <v/>
      </c>
      <c r="Q104" s="140" t="str">
        <f>IF(1=1,IF(M104="","",IF(AND(ISNUMBER(M104),M104&lt;1,N104="kg"),"g",IF(AND(ISNUMBER(M104),M104&lt;1,N104="L"),"cl",N104))),N("P27"))</f>
        <v/>
      </c>
      <c r="R104" s="161" t="str">
        <f>IF(1=1,IF(E104="","",IF(F104="","A CONTROLER",IF(NOT(ISNUMBER(F104)),"TEXTE",IF(OR(L104="",L104&lt;=0),"COMMANDE PRINCIPALE INCOMPLETE",IF(G104="","UNITE MANQUANTE",IF(COUNTIF(B384:B428,AE104)=0,"UNITE A CONTROLER","OK")))))),N("Q9"))</f>
        <v/>
      </c>
      <c r="S104" s="105"/>
      <c r="T104" s="141">
        <f t="shared" si="13"/>
        <v>0</v>
      </c>
      <c r="U104" s="133" t="str">
        <f>IF(1=1,IF(E104="","",U83),N("S27"))</f>
        <v/>
      </c>
      <c r="V104" s="133" t="str">
        <f>IF(1=1,IF(E104="","",V83),N("T27"))</f>
        <v/>
      </c>
      <c r="W104" s="135" t="str">
        <f>IF(1=1,IF(OR(U104="",V104="",NOT(ISNUMBER(U104)),NOT(ISNUMBER(V104)),U104=0),"",V104/U104),N("U27"))</f>
        <v/>
      </c>
      <c r="X104" s="136" t="str">
        <f>IF(1=1,IF(OR(W104="",NOT(ISNUMBER(F104))),"",F104*W104*IFERROR(INDEX(D384:D428,MATCH(AE104,B384:B428,0)),1)),N("V7"))</f>
        <v/>
      </c>
      <c r="Y104" s="137" t="str">
        <f>IF(1=1,IF(F104="","",IF(G104="","",IFERROR(INDEX(E384:E428,MATCH(AE104,B384:B428,0)),G104&amp;""))),N("W6"))</f>
        <v/>
      </c>
      <c r="Z104" s="142" t="str">
        <f>IF(1=1,IF(X104="","",IF(AND(ISNUMBER(X104),X104&lt;1,Y104="kg"),MAX(1,ROUND(X104*1000,0)),IF(AND(ISNUMBER(X104),X104&lt;1,Y104="L"),MAX(1,ROUND(X104*100,0)),ROUND(X104,3)))),N("X27"))</f>
        <v/>
      </c>
      <c r="AA104" s="143" t="str">
        <f>IF(1=1,IF(X104="","",IF(AND(ISNUMBER(X104),X104&lt;1,Y104="kg"),"g",IF(AND(ISNUMBER(X104),X104&lt;1,Y104="L"),"cl",Y104))),N("Y27"))</f>
        <v/>
      </c>
      <c r="AB104" s="123" t="str">
        <f>IF(1=1,IF(E104="","",IF(F104="","A CONTROLER",IF(NOT(ISNUMBER(F104)),"TEXTE",IF(OR(W104="",W104&lt;=0),"COMMANDE COUVERTS INCOMPLETE",IF(G104="","UNITE MANQUANTE",IF(COUNTIF(B384:B428,AE104)=0,"UNITE A CONTROLER","OK")))))),N("Z6"))</f>
        <v/>
      </c>
      <c r="AD104" s="144" t="str">
        <f>IF(1=1,IF(E104="","",AD83),N("AB27"))</f>
        <v/>
      </c>
      <c r="AE104" s="125" t="str">
        <f>IF(1=1,IF(G104="","",UPPER(TRIM(SUBSTITUTE(SUBSTITUTE(G104&amp;"",CHAR(160)," ")," "," ")))),N("AC27"))</f>
        <v/>
      </c>
      <c r="AG104" s="5" t="s">
        <v>45</v>
      </c>
    </row>
    <row r="105" spans="1:33" ht="15.75" x14ac:dyDescent="0.25">
      <c r="A105" s="126" t="str">
        <f>IF(1=1,IF(E105="","",A83),N("A28"))</f>
        <v/>
      </c>
      <c r="B105" s="127" t="str">
        <f>IF(1=1,IF(E105="","",B83),N("B28"))</f>
        <v/>
      </c>
      <c r="C105" s="127"/>
      <c r="D105" s="129" t="str">
        <f>IF(ISBLANK(E105),"",LARGE(D83:D104,1)+1)</f>
        <v/>
      </c>
      <c r="E105" s="130"/>
      <c r="F105" s="131"/>
      <c r="G105" s="170"/>
      <c r="H105" s="105"/>
      <c r="I105" s="132" t="str">
        <f>IF(1=1,IF(E105="","",I83),N("H28"))</f>
        <v/>
      </c>
      <c r="J105" s="133" t="str">
        <f>IF(1=1,IF(E105="","",J83),N("I28"))</f>
        <v/>
      </c>
      <c r="K105" s="134" t="str">
        <f>IF(1=1,IF(E105="","",K83),N("J28"))</f>
        <v/>
      </c>
      <c r="L105" s="135" t="str">
        <f>IF(1=1,IF(OR(J105="",O105="",NOT(ISNUMBER(J105)),NOT(ISNUMBER(O105)),J105=0),"",O105/J105),N("L28"))</f>
        <v/>
      </c>
      <c r="M105" s="136" t="str">
        <f>IF(1=1,IF(OR(L105="",NOT(ISNUMBER(F105))),"",F105*L105*IFERROR(INDEX(D384:D428,MATCH(AE105,B384:B428,0)),1)),N("M13"))</f>
        <v/>
      </c>
      <c r="N105" s="137" t="str">
        <f>IF(1=1,IF(F105="","",IF(G105="","",IFERROR(INDEX(E384:E428,MATCH(AE105,B384:B428,0)),G105&amp;""))),N("N6"))</f>
        <v/>
      </c>
      <c r="O105" s="138" t="str">
        <f>IF(1=1,IF(E105="","",O83),N("K28"))</f>
        <v/>
      </c>
      <c r="P105" s="139" t="str">
        <f>IF(1=1,IF(M105="","",IF(AND(ISNUMBER(M105),M105&lt;1,N105="kg"),MAX(1,ROUND(M105*1000,0)),IF(AND(ISNUMBER(M105),M105&lt;1,N105="L"),MAX(1,ROUND(M105*100,0)),ROUND(M105,3)))),N("O28"))</f>
        <v/>
      </c>
      <c r="Q105" s="140" t="str">
        <f>IF(1=1,IF(M105="","",IF(AND(ISNUMBER(M105),M105&lt;1,N105="kg"),"g",IF(AND(ISNUMBER(M105),M105&lt;1,N105="L"),"cl",N105))),N("P28"))</f>
        <v/>
      </c>
      <c r="R105" s="161" t="str">
        <f>IF(1=1,IF(E105="","",IF(F105="","A CONTROLER",IF(NOT(ISNUMBER(F105)),"TEXTE",IF(OR(L105="",L105&lt;=0),"COMMANDE PRINCIPALE INCOMPLETE",IF(G105="","UNITE MANQUANTE",IF(COUNTIF(B384:B428,AE105)=0,"UNITE A CONTROLER","OK")))))),N("Q9"))</f>
        <v/>
      </c>
      <c r="S105" s="105"/>
      <c r="T105" s="141">
        <f t="shared" si="13"/>
        <v>0</v>
      </c>
      <c r="U105" s="133" t="str">
        <f>IF(1=1,IF(E105="","",U83),N("S28"))</f>
        <v/>
      </c>
      <c r="V105" s="133" t="str">
        <f>IF(1=1,IF(E105="","",V83),N("T28"))</f>
        <v/>
      </c>
      <c r="W105" s="135" t="str">
        <f>IF(1=1,IF(OR(U105="",V105="",NOT(ISNUMBER(U105)),NOT(ISNUMBER(V105)),U105=0),"",V105/U105),N("U28"))</f>
        <v/>
      </c>
      <c r="X105" s="136" t="str">
        <f>IF(1=1,IF(OR(W105="",NOT(ISNUMBER(F105))),"",F105*W105*IFERROR(INDEX(D384:D428,MATCH(AE105,B384:B428,0)),1)),N("V7"))</f>
        <v/>
      </c>
      <c r="Y105" s="137" t="str">
        <f>IF(1=1,IF(F105="","",IF(G105="","",IFERROR(INDEX(E384:E428,MATCH(AE105,B384:B428,0)),G105&amp;""))),N("W6"))</f>
        <v/>
      </c>
      <c r="Z105" s="142" t="str">
        <f>IF(1=1,IF(X105="","",IF(AND(ISNUMBER(X105),X105&lt;1,Y105="kg"),MAX(1,ROUND(X105*1000,0)),IF(AND(ISNUMBER(X105),X105&lt;1,Y105="L"),MAX(1,ROUND(X105*100,0)),ROUND(X105,3)))),N("X28"))</f>
        <v/>
      </c>
      <c r="AA105" s="143" t="str">
        <f>IF(1=1,IF(X105="","",IF(AND(ISNUMBER(X105),X105&lt;1,Y105="kg"),"g",IF(AND(ISNUMBER(X105),X105&lt;1,Y105="L"),"cl",Y105))),N("Y28"))</f>
        <v/>
      </c>
      <c r="AB105" s="123" t="str">
        <f>IF(1=1,IF(E105="","",IF(F105="","A CONTROLER",IF(NOT(ISNUMBER(F105)),"TEXTE",IF(OR(W105="",W105&lt;=0),"COMMANDE COUVERTS INCOMPLETE",IF(G105="","UNITE MANQUANTE",IF(COUNTIF(B384:B428,AE105)=0,"UNITE A CONTROLER","OK")))))),N("Z6"))</f>
        <v/>
      </c>
      <c r="AD105" s="144" t="str">
        <f>IF(1=1,IF(E105="","",AD83),N("AB28"))</f>
        <v/>
      </c>
      <c r="AE105" s="125" t="str">
        <f>IF(1=1,IF(G105="","",UPPER(TRIM(SUBSTITUTE(SUBSTITUTE(G105&amp;"",CHAR(160)," ")," "," ")))),N("AC28"))</f>
        <v/>
      </c>
      <c r="AG105" s="5" t="s">
        <v>46</v>
      </c>
    </row>
    <row r="106" spans="1:33" ht="15.75" x14ac:dyDescent="0.25">
      <c r="A106" s="126" t="str">
        <f>IF(1=1,IF(E106="","",A83),N("A29"))</f>
        <v/>
      </c>
      <c r="B106" s="127" t="str">
        <f>IF(1=1,IF(E106="","",B83),N("B29"))</f>
        <v/>
      </c>
      <c r="C106" s="127"/>
      <c r="D106" s="129" t="str">
        <f>IF(ISBLANK(E106),"",LARGE(D83:D105,1)+1)</f>
        <v/>
      </c>
      <c r="E106" s="130"/>
      <c r="F106" s="131"/>
      <c r="G106" s="170"/>
      <c r="H106" s="105"/>
      <c r="I106" s="132" t="str">
        <f>IF(1=1,IF(E106="","",I83),N("H29"))</f>
        <v/>
      </c>
      <c r="J106" s="133" t="str">
        <f>IF(1=1,IF(E106="","",J83),N("I29"))</f>
        <v/>
      </c>
      <c r="K106" s="134" t="str">
        <f>IF(1=1,IF(E106="","",K83),N("J29"))</f>
        <v/>
      </c>
      <c r="L106" s="135" t="str">
        <f>IF(1=1,IF(OR(J106="",O106="",NOT(ISNUMBER(J106)),NOT(ISNUMBER(O106)),J106=0),"",O106/J106),N("L29"))</f>
        <v/>
      </c>
      <c r="M106" s="136" t="str">
        <f>IF(1=1,IF(OR(L106="",NOT(ISNUMBER(F106))),"",F106*L106*IFERROR(INDEX(D384:D428,MATCH(AE106,B384:B428,0)),1)),N("M13"))</f>
        <v/>
      </c>
      <c r="N106" s="137" t="str">
        <f>IF(1=1,IF(F106="","",IF(G106="","",IFERROR(INDEX(E384:E428,MATCH(AE106,B384:B428,0)),G106&amp;""))),N("N6"))</f>
        <v/>
      </c>
      <c r="O106" s="138" t="str">
        <f>IF(1=1,IF(E106="","",O83),N("K29"))</f>
        <v/>
      </c>
      <c r="P106" s="139" t="str">
        <f>IF(1=1,IF(M106="","",IF(AND(ISNUMBER(M106),M106&lt;1,N106="kg"),MAX(1,ROUND(M106*1000,0)),IF(AND(ISNUMBER(M106),M106&lt;1,N106="L"),MAX(1,ROUND(M106*100,0)),ROUND(M106,3)))),N("O29"))</f>
        <v/>
      </c>
      <c r="Q106" s="140" t="str">
        <f>IF(1=1,IF(M106="","",IF(AND(ISNUMBER(M106),M106&lt;1,N106="kg"),"g",IF(AND(ISNUMBER(M106),M106&lt;1,N106="L"),"cl",N106))),N("P29"))</f>
        <v/>
      </c>
      <c r="R106" s="161" t="str">
        <f>IF(1=1,IF(E106="","",IF(F106="","A CONTROLER",IF(NOT(ISNUMBER(F106)),"TEXTE",IF(OR(L106="",L106&lt;=0),"COMMANDE PRINCIPALE INCOMPLETE",IF(G106="","UNITE MANQUANTE",IF(COUNTIF(B384:B428,AE106)=0,"UNITE A CONTROLER","OK")))))),N("Q9"))</f>
        <v/>
      </c>
      <c r="S106" s="105"/>
      <c r="T106" s="141">
        <f t="shared" si="13"/>
        <v>0</v>
      </c>
      <c r="U106" s="133" t="str">
        <f>IF(1=1,IF(E106="","",U83),N("S29"))</f>
        <v/>
      </c>
      <c r="V106" s="133" t="str">
        <f>IF(1=1,IF(E106="","",V83),N("T29"))</f>
        <v/>
      </c>
      <c r="W106" s="135" t="str">
        <f>IF(1=1,IF(OR(U106="",V106="",NOT(ISNUMBER(U106)),NOT(ISNUMBER(V106)),U106=0),"",V106/U106),N("U29"))</f>
        <v/>
      </c>
      <c r="X106" s="136" t="str">
        <f>IF(1=1,IF(OR(W106="",NOT(ISNUMBER(F106))),"",F106*W106*IFERROR(INDEX(D384:D428,MATCH(AE106,B384:B428,0)),1)),N("V7"))</f>
        <v/>
      </c>
      <c r="Y106" s="137" t="str">
        <f>IF(1=1,IF(F106="","",IF(G106="","",IFERROR(INDEX(E384:E428,MATCH(AE106,B384:B428,0)),G106&amp;""))),N("W6"))</f>
        <v/>
      </c>
      <c r="Z106" s="142" t="str">
        <f>IF(1=1,IF(X106="","",IF(AND(ISNUMBER(X106),X106&lt;1,Y106="kg"),MAX(1,ROUND(X106*1000,0)),IF(AND(ISNUMBER(X106),X106&lt;1,Y106="L"),MAX(1,ROUND(X106*100,0)),ROUND(X106,3)))),N("X29"))</f>
        <v/>
      </c>
      <c r="AA106" s="143" t="str">
        <f>IF(1=1,IF(X106="","",IF(AND(ISNUMBER(X106),X106&lt;1,Y106="kg"),"g",IF(AND(ISNUMBER(X106),X106&lt;1,Y106="L"),"cl",Y106))),N("Y29"))</f>
        <v/>
      </c>
      <c r="AB106" s="123" t="str">
        <f>IF(1=1,IF(E106="","",IF(F106="","A CONTROLER",IF(NOT(ISNUMBER(F106)),"TEXTE",IF(OR(W106="",W106&lt;=0),"COMMANDE COUVERTS INCOMPLETE",IF(G106="","UNITE MANQUANTE",IF(COUNTIF(B384:B428,AE106)=0,"UNITE A CONTROLER","OK")))))),N("Z6"))</f>
        <v/>
      </c>
      <c r="AD106" s="144" t="str">
        <f>IF(1=1,IF(E106="","",AD83),N("AB29"))</f>
        <v/>
      </c>
      <c r="AE106" s="125" t="str">
        <f>IF(1=1,IF(G106="","",UPPER(TRIM(SUBSTITUTE(SUBSTITUTE(G106&amp;"",CHAR(160)," ")," "," ")))),N("AC29"))</f>
        <v/>
      </c>
      <c r="AG106" s="5" t="s">
        <v>47</v>
      </c>
    </row>
    <row r="107" spans="1:33" ht="15.75" x14ac:dyDescent="0.25">
      <c r="A107" s="126" t="str">
        <f>IF(1=1,IF(E107="","",A83),N("A30"))</f>
        <v/>
      </c>
      <c r="B107" s="127" t="str">
        <f>IF(1=1,IF(E107="","",B83),N("B30"))</f>
        <v/>
      </c>
      <c r="C107" s="127"/>
      <c r="D107" s="129" t="str">
        <f>IF(ISBLANK(E107),"",LARGE(D83:D106,1)+1)</f>
        <v/>
      </c>
      <c r="E107" s="130"/>
      <c r="F107" s="131"/>
      <c r="G107" s="170"/>
      <c r="H107" s="105"/>
      <c r="I107" s="132" t="str">
        <f>IF(1=1,IF(E107="","",I83),N("H30"))</f>
        <v/>
      </c>
      <c r="J107" s="133" t="str">
        <f>IF(1=1,IF(E107="","",J83),N("I30"))</f>
        <v/>
      </c>
      <c r="K107" s="134" t="str">
        <f>IF(1=1,IF(E107="","",K83),N("J30"))</f>
        <v/>
      </c>
      <c r="L107" s="135" t="str">
        <f>IF(1=1,IF(OR(J107="",O107="",NOT(ISNUMBER(J107)),NOT(ISNUMBER(O107)),J107=0),"",O107/J107),N("L30"))</f>
        <v/>
      </c>
      <c r="M107" s="136" t="str">
        <f>IF(1=1,IF(OR(L107="",NOT(ISNUMBER(F107))),"",F107*L107*IFERROR(INDEX(D384:D428,MATCH(AE107,B384:B428,0)),1)),N("M13"))</f>
        <v/>
      </c>
      <c r="N107" s="137" t="str">
        <f>IF(1=1,IF(F107="","",IF(G107="","",IFERROR(INDEX(E384:E428,MATCH(AE107,B384:B428,0)),G107&amp;""))),N("N6"))</f>
        <v/>
      </c>
      <c r="O107" s="138" t="str">
        <f>IF(1=1,IF(E107="","",O83),N("K30"))</f>
        <v/>
      </c>
      <c r="P107" s="139" t="str">
        <f>IF(1=1,IF(M107="","",IF(AND(ISNUMBER(M107),M107&lt;1,N107="kg"),MAX(1,ROUND(M107*1000,0)),IF(AND(ISNUMBER(M107),M107&lt;1,N107="L"),MAX(1,ROUND(M107*100,0)),ROUND(M107,3)))),N("O30"))</f>
        <v/>
      </c>
      <c r="Q107" s="140" t="str">
        <f>IF(1=1,IF(M107="","",IF(AND(ISNUMBER(M107),M107&lt;1,N107="kg"),"g",IF(AND(ISNUMBER(M107),M107&lt;1,N107="L"),"cl",N107))),N("P30"))</f>
        <v/>
      </c>
      <c r="R107" s="161" t="str">
        <f>IF(1=1,IF(E107="","",IF(F107="","A CONTROLER",IF(NOT(ISNUMBER(F107)),"TEXTE",IF(OR(L107="",L107&lt;=0),"COMMANDE PRINCIPALE INCOMPLETE",IF(G107="","UNITE MANQUANTE",IF(COUNTIF(B384:B428,AE107)=0,"UNITE A CONTROLER","OK")))))),N("Q9"))</f>
        <v/>
      </c>
      <c r="S107" s="105"/>
      <c r="T107" s="141">
        <f t="shared" si="13"/>
        <v>0</v>
      </c>
      <c r="U107" s="133" t="str">
        <f>IF(1=1,IF(E107="","",U83),N("S30"))</f>
        <v/>
      </c>
      <c r="V107" s="133" t="str">
        <f>IF(1=1,IF(E107="","",V83),N("T30"))</f>
        <v/>
      </c>
      <c r="W107" s="135" t="str">
        <f>IF(1=1,IF(OR(U107="",V107="",NOT(ISNUMBER(U107)),NOT(ISNUMBER(V107)),U107=0),"",V107/U107),N("U30"))</f>
        <v/>
      </c>
      <c r="X107" s="136" t="str">
        <f>IF(1=1,IF(OR(W107="",NOT(ISNUMBER(F107))),"",F107*W107*IFERROR(INDEX(D384:D428,MATCH(AE107,B384:B428,0)),1)),N("V7"))</f>
        <v/>
      </c>
      <c r="Y107" s="137" t="str">
        <f>IF(1=1,IF(F107="","",IF(G107="","",IFERROR(INDEX(E384:E428,MATCH(AE107,B384:B428,0)),G107&amp;""))),N("W6"))</f>
        <v/>
      </c>
      <c r="Z107" s="142" t="str">
        <f>IF(1=1,IF(X107="","",IF(AND(ISNUMBER(X107),X107&lt;1,Y107="kg"),MAX(1,ROUND(X107*1000,0)),IF(AND(ISNUMBER(X107),X107&lt;1,Y107="L"),MAX(1,ROUND(X107*100,0)),ROUND(X107,3)))),N("X30"))</f>
        <v/>
      </c>
      <c r="AA107" s="143" t="str">
        <f>IF(1=1,IF(X107="","",IF(AND(ISNUMBER(X107),X107&lt;1,Y107="kg"),"g",IF(AND(ISNUMBER(X107),X107&lt;1,Y107="L"),"cl",Y107))),N("Y30"))</f>
        <v/>
      </c>
      <c r="AB107" s="123" t="str">
        <f>IF(1=1,IF(E107="","",IF(F107="","A CONTROLER",IF(NOT(ISNUMBER(F107)),"TEXTE",IF(OR(W107="",W107&lt;=0),"COMMANDE COUVERTS INCOMPLETE",IF(G107="","UNITE MANQUANTE",IF(COUNTIF(B384:B428,AE107)=0,"UNITE A CONTROLER","OK")))))),N("Z6"))</f>
        <v/>
      </c>
      <c r="AD107" s="144" t="str">
        <f>IF(1=1,IF(E107="","",AD83),N("AB30"))</f>
        <v/>
      </c>
      <c r="AE107" s="125" t="str">
        <f>IF(1=1,IF(G107="","",UPPER(TRIM(SUBSTITUTE(SUBSTITUTE(G107&amp;"",CHAR(160)," ")," "," ")))),N("AC30"))</f>
        <v/>
      </c>
      <c r="AG107" s="5" t="s">
        <v>48</v>
      </c>
    </row>
    <row r="108" spans="1:33" ht="15.75" x14ac:dyDescent="0.25">
      <c r="A108" s="126" t="str">
        <f>IF(1=1,IF(E108="","",A83),N("A31"))</f>
        <v/>
      </c>
      <c r="B108" s="127" t="str">
        <f>IF(1=1,IF(E108="","",B83),N("B31"))</f>
        <v/>
      </c>
      <c r="C108" s="127"/>
      <c r="D108" s="129" t="str">
        <f>IF(ISBLANK(E108),"",LARGE(D83:D107,1)+1)</f>
        <v/>
      </c>
      <c r="E108" s="130"/>
      <c r="F108" s="131"/>
      <c r="G108" s="170"/>
      <c r="H108" s="105"/>
      <c r="I108" s="132" t="str">
        <f>IF(1=1,IF(E108="","",I83),N("H31"))</f>
        <v/>
      </c>
      <c r="J108" s="133" t="str">
        <f>IF(1=1,IF(E108="","",J83),N("I31"))</f>
        <v/>
      </c>
      <c r="K108" s="134" t="str">
        <f>IF(1=1,IF(E108="","",K83),N("J31"))</f>
        <v/>
      </c>
      <c r="L108" s="135" t="str">
        <f>IF(1=1,IF(OR(J108="",O108="",NOT(ISNUMBER(J108)),NOT(ISNUMBER(O108)),J108=0),"",O108/J108),N("L31"))</f>
        <v/>
      </c>
      <c r="M108" s="136" t="str">
        <f>IF(1=1,IF(OR(L108="",NOT(ISNUMBER(F108))),"",F108*L108*IFERROR(INDEX(D384:D428,MATCH(AE108,B384:B428,0)),1)),N("M13"))</f>
        <v/>
      </c>
      <c r="N108" s="137" t="str">
        <f>IF(1=1,IF(F108="","",IF(G108="","",IFERROR(INDEX(E384:E428,MATCH(AE108,B384:B428,0)),G108&amp;""))),N("N6"))</f>
        <v/>
      </c>
      <c r="O108" s="138" t="str">
        <f>IF(1=1,IF(E108="","",O83),N("K31"))</f>
        <v/>
      </c>
      <c r="P108" s="139" t="str">
        <f>IF(1=1,IF(M108="","",IF(AND(ISNUMBER(M108),M108&lt;1,N108="kg"),MAX(1,ROUND(M108*1000,0)),IF(AND(ISNUMBER(M108),M108&lt;1,N108="L"),MAX(1,ROUND(M108*100,0)),ROUND(M108,3)))),N("O31"))</f>
        <v/>
      </c>
      <c r="Q108" s="140" t="str">
        <f>IF(1=1,IF(M108="","",IF(AND(ISNUMBER(M108),M108&lt;1,N108="kg"),"g",IF(AND(ISNUMBER(M108),M108&lt;1,N108="L"),"cl",N108))),N("P31"))</f>
        <v/>
      </c>
      <c r="R108" s="161" t="str">
        <f>IF(1=1,IF(E108="","",IF(F108="","A CONTROLER",IF(NOT(ISNUMBER(F108)),"TEXTE",IF(OR(L108="",L108&lt;=0),"COMMANDE PRINCIPALE INCOMPLETE",IF(G108="","UNITE MANQUANTE",IF(COUNTIF(B384:B428,AE108)=0,"UNITE A CONTROLER","OK")))))),N("Q9"))</f>
        <v/>
      </c>
      <c r="S108" s="105"/>
      <c r="T108" s="141">
        <f t="shared" si="13"/>
        <v>0</v>
      </c>
      <c r="U108" s="133" t="str">
        <f>IF(1=1,IF(E108="","",U83),N("S31"))</f>
        <v/>
      </c>
      <c r="V108" s="133" t="str">
        <f>IF(1=1,IF(E108="","",V83),N("T31"))</f>
        <v/>
      </c>
      <c r="W108" s="135" t="str">
        <f>IF(1=1,IF(OR(U108="",V108="",NOT(ISNUMBER(U108)),NOT(ISNUMBER(V108)),U108=0),"",V108/U108),N("U31"))</f>
        <v/>
      </c>
      <c r="X108" s="136" t="str">
        <f>IF(1=1,IF(OR(W108="",NOT(ISNUMBER(F108))),"",F108*W108*IFERROR(INDEX(D384:D428,MATCH(AE108,B384:B428,0)),1)),N("V7"))</f>
        <v/>
      </c>
      <c r="Y108" s="137" t="str">
        <f>IF(1=1,IF(F108="","",IF(G108="","",IFERROR(INDEX(E384:E428,MATCH(AE108,B384:B428,0)),G108&amp;""))),N("W6"))</f>
        <v/>
      </c>
      <c r="Z108" s="142" t="str">
        <f>IF(1=1,IF(X108="","",IF(AND(ISNUMBER(X108),X108&lt;1,Y108="kg"),MAX(1,ROUND(X108*1000,0)),IF(AND(ISNUMBER(X108),X108&lt;1,Y108="L"),MAX(1,ROUND(X108*100,0)),ROUND(X108,3)))),N("X31"))</f>
        <v/>
      </c>
      <c r="AA108" s="143" t="str">
        <f>IF(1=1,IF(X108="","",IF(AND(ISNUMBER(X108),X108&lt;1,Y108="kg"),"g",IF(AND(ISNUMBER(X108),X108&lt;1,Y108="L"),"cl",Y108))),N("Y31"))</f>
        <v/>
      </c>
      <c r="AB108" s="123" t="str">
        <f>IF(1=1,IF(E108="","",IF(F108="","A CONTROLER",IF(NOT(ISNUMBER(F108)),"TEXTE",IF(OR(W108="",W108&lt;=0),"COMMANDE COUVERTS INCOMPLETE",IF(G108="","UNITE MANQUANTE",IF(COUNTIF(B384:B428,AE108)=0,"UNITE A CONTROLER","OK")))))),N("Z6"))</f>
        <v/>
      </c>
      <c r="AD108" s="144" t="str">
        <f>IF(1=1,IF(E108="","",AD83),N("AB31"))</f>
        <v/>
      </c>
      <c r="AE108" s="125" t="str">
        <f>IF(1=1,IF(G108="","",UPPER(TRIM(SUBSTITUTE(SUBSTITUTE(G108&amp;"",CHAR(160)," ")," "," ")))),N("AC31"))</f>
        <v/>
      </c>
      <c r="AG108" s="5" t="s">
        <v>49</v>
      </c>
    </row>
    <row r="109" spans="1:33" ht="15.75" x14ac:dyDescent="0.25">
      <c r="A109" s="126" t="str">
        <f>IF(1=1,IF(E109="","",A83),N("A32"))</f>
        <v/>
      </c>
      <c r="B109" s="127" t="str">
        <f>IF(1=1,IF(E109="","",B83),N("B32"))</f>
        <v/>
      </c>
      <c r="C109" s="127"/>
      <c r="D109" s="129" t="str">
        <f>IF(ISBLANK(E109),"",LARGE(D83:D108,1)+1)</f>
        <v/>
      </c>
      <c r="E109" s="130"/>
      <c r="F109" s="131"/>
      <c r="G109" s="170"/>
      <c r="H109" s="105"/>
      <c r="I109" s="132" t="str">
        <f>IF(1=1,IF(E109="","",I83),N("H32"))</f>
        <v/>
      </c>
      <c r="J109" s="133" t="str">
        <f>IF(1=1,IF(E109="","",J83),N("I32"))</f>
        <v/>
      </c>
      <c r="K109" s="134" t="str">
        <f>IF(1=1,IF(E109="","",K83),N("J32"))</f>
        <v/>
      </c>
      <c r="L109" s="135" t="str">
        <f>IF(1=1,IF(OR(J109="",O109="",NOT(ISNUMBER(J109)),NOT(ISNUMBER(O109)),J109=0),"",O109/J109),N("L32"))</f>
        <v/>
      </c>
      <c r="M109" s="136" t="str">
        <f>IF(1=1,IF(OR(L109="",NOT(ISNUMBER(F109))),"",F109*L109*IFERROR(INDEX(D384:D428,MATCH(AE109,B384:B428,0)),1)),N("M13"))</f>
        <v/>
      </c>
      <c r="N109" s="137" t="str">
        <f>IF(1=1,IF(F109="","",IF(G109="","",IFERROR(INDEX(E384:E428,MATCH(AE109,B384:B428,0)),G109&amp;""))),N("N6"))</f>
        <v/>
      </c>
      <c r="O109" s="138" t="str">
        <f>IF(1=1,IF(E109="","",O83),N("K32"))</f>
        <v/>
      </c>
      <c r="P109" s="139" t="str">
        <f>IF(1=1,IF(M109="","",IF(AND(ISNUMBER(M109),M109&lt;1,N109="kg"),MAX(1,ROUND(M109*1000,0)),IF(AND(ISNUMBER(M109),M109&lt;1,N109="L"),MAX(1,ROUND(M109*100,0)),ROUND(M109,3)))),N("O32"))</f>
        <v/>
      </c>
      <c r="Q109" s="140" t="str">
        <f>IF(1=1,IF(M109="","",IF(AND(ISNUMBER(M109),M109&lt;1,N109="kg"),"g",IF(AND(ISNUMBER(M109),M109&lt;1,N109="L"),"cl",N109))),N("P32"))</f>
        <v/>
      </c>
      <c r="R109" s="161" t="str">
        <f>IF(1=1,IF(E109="","",IF(F109="","A CONTROLER",IF(NOT(ISNUMBER(F109)),"TEXTE",IF(OR(L109="",L109&lt;=0),"COMMANDE PRINCIPALE INCOMPLETE",IF(G109="","UNITE MANQUANTE",IF(COUNTIF(B384:B428,AE109)=0,"UNITE A CONTROLER","OK")))))),N("Q9"))</f>
        <v/>
      </c>
      <c r="S109" s="105"/>
      <c r="T109" s="141">
        <f t="shared" si="13"/>
        <v>0</v>
      </c>
      <c r="U109" s="133" t="str">
        <f>IF(1=1,IF(E109="","",U83),N("S32"))</f>
        <v/>
      </c>
      <c r="V109" s="133" t="str">
        <f>IF(1=1,IF(E109="","",V83),N("T32"))</f>
        <v/>
      </c>
      <c r="W109" s="135" t="str">
        <f>IF(1=1,IF(OR(U109="",V109="",NOT(ISNUMBER(U109)),NOT(ISNUMBER(V109)),U109=0),"",V109/U109),N("U32"))</f>
        <v/>
      </c>
      <c r="X109" s="136" t="str">
        <f>IF(1=1,IF(OR(W109="",NOT(ISNUMBER(F109))),"",F109*W109*IFERROR(INDEX(D384:D428,MATCH(AE109,B384:B428,0)),1)),N("V7"))</f>
        <v/>
      </c>
      <c r="Y109" s="137" t="str">
        <f>IF(1=1,IF(F109="","",IF(G109="","",IFERROR(INDEX(E384:E428,MATCH(AE109,B384:B428,0)),G109&amp;""))),N("W6"))</f>
        <v/>
      </c>
      <c r="Z109" s="142" t="str">
        <f>IF(1=1,IF(X109="","",IF(AND(ISNUMBER(X109),X109&lt;1,Y109="kg"),MAX(1,ROUND(X109*1000,0)),IF(AND(ISNUMBER(X109),X109&lt;1,Y109="L"),MAX(1,ROUND(X109*100,0)),ROUND(X109,3)))),N("X32"))</f>
        <v/>
      </c>
      <c r="AA109" s="143" t="str">
        <f>IF(1=1,IF(X109="","",IF(AND(ISNUMBER(X109),X109&lt;1,Y109="kg"),"g",IF(AND(ISNUMBER(X109),X109&lt;1,Y109="L"),"cl",Y109))),N("Y32"))</f>
        <v/>
      </c>
      <c r="AB109" s="123" t="str">
        <f>IF(1=1,IF(E109="","",IF(F109="","A CONTROLER",IF(NOT(ISNUMBER(F109)),"TEXTE",IF(OR(W109="",W109&lt;=0),"COMMANDE COUVERTS INCOMPLETE",IF(G109="","UNITE MANQUANTE",IF(COUNTIF(B384:B428,AE109)=0,"UNITE A CONTROLER","OK")))))),N("Z6"))</f>
        <v/>
      </c>
      <c r="AD109" s="144" t="str">
        <f>IF(1=1,IF(E109="","",AD83),N("AB32"))</f>
        <v/>
      </c>
      <c r="AE109" s="125" t="str">
        <f>IF(1=1,IF(G109="","",UPPER(TRIM(SUBSTITUTE(SUBSTITUTE(G109&amp;"",CHAR(160)," ")," "," ")))),N("AC32"))</f>
        <v/>
      </c>
      <c r="AG109" s="5" t="s">
        <v>50</v>
      </c>
    </row>
    <row r="110" spans="1:33" ht="15.75" x14ac:dyDescent="0.25">
      <c r="A110" s="126" t="str">
        <f>IF(1=1,IF(E110="","",A83),N("A33"))</f>
        <v/>
      </c>
      <c r="B110" s="127" t="str">
        <f>IF(1=1,IF(E110="","",B83),N("B33"))</f>
        <v/>
      </c>
      <c r="C110" s="127"/>
      <c r="D110" s="129" t="str">
        <f>IF(ISBLANK(E110),"",LARGE(D83:D109,1)+1)</f>
        <v/>
      </c>
      <c r="E110" s="130"/>
      <c r="F110" s="131"/>
      <c r="G110" s="170"/>
      <c r="H110" s="105"/>
      <c r="I110" s="132" t="str">
        <f>IF(1=1,IF(E110="","",I83),N("H33"))</f>
        <v/>
      </c>
      <c r="J110" s="133" t="str">
        <f>IF(1=1,IF(E110="","",J83),N("I33"))</f>
        <v/>
      </c>
      <c r="K110" s="134" t="str">
        <f>IF(1=1,IF(E110="","",K83),N("J33"))</f>
        <v/>
      </c>
      <c r="L110" s="135" t="str">
        <f>IF(1=1,IF(OR(J110="",O110="",NOT(ISNUMBER(J110)),NOT(ISNUMBER(O110)),J110=0),"",O110/J110),N("L33"))</f>
        <v/>
      </c>
      <c r="M110" s="136" t="str">
        <f>IF(1=1,IF(OR(L110="",NOT(ISNUMBER(F110))),"",F110*L110*IFERROR(INDEX(D384:D428,MATCH(AE110,B384:B428,0)),1)),N("M13"))</f>
        <v/>
      </c>
      <c r="N110" s="137" t="str">
        <f>IF(1=1,IF(F110="","",IF(G110="","",IFERROR(INDEX(E384:E428,MATCH(AE110,B384:B428,0)),G110&amp;""))),N("N6"))</f>
        <v/>
      </c>
      <c r="O110" s="138" t="str">
        <f>IF(1=1,IF(E110="","",O83),N("K33"))</f>
        <v/>
      </c>
      <c r="P110" s="139" t="str">
        <f>IF(1=1,IF(M110="","",IF(AND(ISNUMBER(M110),M110&lt;1,N110="kg"),MAX(1,ROUND(M110*1000,0)),IF(AND(ISNUMBER(M110),M110&lt;1,N110="L"),MAX(1,ROUND(M110*100,0)),ROUND(M110,3)))),N("O33"))</f>
        <v/>
      </c>
      <c r="Q110" s="140" t="str">
        <f>IF(1=1,IF(M110="","",IF(AND(ISNUMBER(M110),M110&lt;1,N110="kg"),"g",IF(AND(ISNUMBER(M110),M110&lt;1,N110="L"),"cl",N110))),N("P33"))</f>
        <v/>
      </c>
      <c r="R110" s="161" t="str">
        <f>IF(1=1,IF(E110="","",IF(F110="","A CONTROLER",IF(NOT(ISNUMBER(F110)),"TEXTE",IF(OR(L110="",L110&lt;=0),"COMMANDE PRINCIPALE INCOMPLETE",IF(G110="","UNITE MANQUANTE",IF(COUNTIF(B384:B428,AE110)=0,"UNITE A CONTROLER","OK")))))),N("Q9"))</f>
        <v/>
      </c>
      <c r="S110" s="105"/>
      <c r="T110" s="141">
        <f t="shared" si="13"/>
        <v>0</v>
      </c>
      <c r="U110" s="133" t="str">
        <f>IF(1=1,IF(E110="","",U83),N("S33"))</f>
        <v/>
      </c>
      <c r="V110" s="133" t="str">
        <f>IF(1=1,IF(E110="","",V83),N("T33"))</f>
        <v/>
      </c>
      <c r="W110" s="135" t="str">
        <f>IF(1=1,IF(OR(U110="",V110="",NOT(ISNUMBER(U110)),NOT(ISNUMBER(V110)),U110=0),"",V110/U110),N("U33"))</f>
        <v/>
      </c>
      <c r="X110" s="136" t="str">
        <f>IF(1=1,IF(OR(W110="",NOT(ISNUMBER(F110))),"",F110*W110*IFERROR(INDEX(D384:D428,MATCH(AE110,B384:B428,0)),1)),N("V7"))</f>
        <v/>
      </c>
      <c r="Y110" s="137" t="str">
        <f>IF(1=1,IF(F110="","",IF(G110="","",IFERROR(INDEX(E384:E428,MATCH(AE110,B384:B428,0)),G110&amp;""))),N("W6"))</f>
        <v/>
      </c>
      <c r="Z110" s="142" t="str">
        <f>IF(1=1,IF(X110="","",IF(AND(ISNUMBER(X110),X110&lt;1,Y110="kg"),MAX(1,ROUND(X110*1000,0)),IF(AND(ISNUMBER(X110),X110&lt;1,Y110="L"),MAX(1,ROUND(X110*100,0)),ROUND(X110,3)))),N("X33"))</f>
        <v/>
      </c>
      <c r="AA110" s="143" t="str">
        <f>IF(1=1,IF(X110="","",IF(AND(ISNUMBER(X110),X110&lt;1,Y110="kg"),"g",IF(AND(ISNUMBER(X110),X110&lt;1,Y110="L"),"cl",Y110))),N("Y33"))</f>
        <v/>
      </c>
      <c r="AB110" s="123" t="str">
        <f>IF(1=1,IF(E110="","",IF(F110="","A CONTROLER",IF(NOT(ISNUMBER(F110)),"TEXTE",IF(OR(W110="",W110&lt;=0),"COMMANDE COUVERTS INCOMPLETE",IF(G110="","UNITE MANQUANTE",IF(COUNTIF(B384:B428,AE110)=0,"UNITE A CONTROLER","OK")))))),N("Z6"))</f>
        <v/>
      </c>
      <c r="AD110" s="144" t="str">
        <f>IF(1=1,IF(E110="","",AD83),N("AB33"))</f>
        <v/>
      </c>
      <c r="AE110" s="125" t="str">
        <f>IF(1=1,IF(G110="","",UPPER(TRIM(SUBSTITUTE(SUBSTITUTE(G110&amp;"",CHAR(160)," ")," "," ")))),N("AC33"))</f>
        <v/>
      </c>
      <c r="AG110" s="244" t="s">
        <v>51</v>
      </c>
    </row>
    <row r="111" spans="1:33" ht="15.75" x14ac:dyDescent="0.25">
      <c r="A111" s="126" t="str">
        <f>IF(1=1,IF(E111="","",A83),N("A34"))</f>
        <v/>
      </c>
      <c r="B111" s="127" t="str">
        <f>IF(1=1,IF(E111="","",B83),N("B34"))</f>
        <v/>
      </c>
      <c r="C111" s="127"/>
      <c r="D111" s="129" t="str">
        <f>IF(ISBLANK(E111),"",LARGE(D83:D110,1)+1)</f>
        <v/>
      </c>
      <c r="E111" s="130"/>
      <c r="F111" s="131"/>
      <c r="G111" s="170"/>
      <c r="H111" s="105"/>
      <c r="I111" s="132" t="str">
        <f>IF(1=1,IF(E111="","",I83),N("H34"))</f>
        <v/>
      </c>
      <c r="J111" s="133" t="str">
        <f>IF(1=1,IF(E111="","",J83),N("I34"))</f>
        <v/>
      </c>
      <c r="K111" s="134" t="str">
        <f>IF(1=1,IF(E111="","",K83),N("J34"))</f>
        <v/>
      </c>
      <c r="L111" s="135" t="str">
        <f>IF(1=1,IF(OR(J111="",O111="",NOT(ISNUMBER(J111)),NOT(ISNUMBER(O111)),J111=0),"",O111/J111),N("L34"))</f>
        <v/>
      </c>
      <c r="M111" s="136" t="str">
        <f>IF(1=1,IF(OR(L111="",NOT(ISNUMBER(F111))),"",F111*L111*IFERROR(INDEX(D384:D428,MATCH(AE111,B384:B428,0)),1)),N("M13"))</f>
        <v/>
      </c>
      <c r="N111" s="137" t="str">
        <f>IF(1=1,IF(F111="","",IF(G111="","",IFERROR(INDEX(E384:E428,MATCH(AE111,B384:B428,0)),G111&amp;""))),N("N6"))</f>
        <v/>
      </c>
      <c r="O111" s="138" t="str">
        <f>IF(1=1,IF(E111="","",O83),N("K34"))</f>
        <v/>
      </c>
      <c r="P111" s="139" t="str">
        <f>IF(1=1,IF(M111="","",IF(AND(ISNUMBER(M111),M111&lt;1,N111="kg"),MAX(1,ROUND(M111*1000,0)),IF(AND(ISNUMBER(M111),M111&lt;1,N111="L"),MAX(1,ROUND(M111*100,0)),ROUND(M111,3)))),N("O34"))</f>
        <v/>
      </c>
      <c r="Q111" s="140" t="str">
        <f>IF(1=1,IF(M111="","",IF(AND(ISNUMBER(M111),M111&lt;1,N111="kg"),"g",IF(AND(ISNUMBER(M111),M111&lt;1,N111="L"),"cl",N111))),N("P34"))</f>
        <v/>
      </c>
      <c r="R111" s="161" t="str">
        <f>IF(1=1,IF(E111="","",IF(F111="","A CONTROLER",IF(NOT(ISNUMBER(F111)),"TEXTE",IF(OR(L111="",L111&lt;=0),"COMMANDE PRINCIPALE INCOMPLETE",IF(G111="","UNITE MANQUANTE",IF(COUNTIF(B384:B428,AE111)=0,"UNITE A CONTROLER","OK")))))),N("Q9"))</f>
        <v/>
      </c>
      <c r="S111" s="105"/>
      <c r="T111" s="141">
        <f t="shared" si="13"/>
        <v>0</v>
      </c>
      <c r="U111" s="133" t="str">
        <f>IF(1=1,IF(E111="","",U83),N("S34"))</f>
        <v/>
      </c>
      <c r="V111" s="133" t="str">
        <f>IF(1=1,IF(E111="","",V83),N("T34"))</f>
        <v/>
      </c>
      <c r="W111" s="135" t="str">
        <f>IF(1=1,IF(OR(U111="",V111="",NOT(ISNUMBER(U111)),NOT(ISNUMBER(V111)),U111=0),"",V111/U111),N("U34"))</f>
        <v/>
      </c>
      <c r="X111" s="136" t="str">
        <f>IF(1=1,IF(OR(W111="",NOT(ISNUMBER(F111))),"",F111*W111*IFERROR(INDEX(D384:D428,MATCH(AE111,B384:B428,0)),1)),N("V7"))</f>
        <v/>
      </c>
      <c r="Y111" s="137" t="str">
        <f>IF(1=1,IF(F111="","",IF(G111="","",IFERROR(INDEX(E384:E428,MATCH(AE111,B384:B428,0)),G111&amp;""))),N("W6"))</f>
        <v/>
      </c>
      <c r="Z111" s="142" t="str">
        <f>IF(1=1,IF(X111="","",IF(AND(ISNUMBER(X111),X111&lt;1,Y111="kg"),MAX(1,ROUND(X111*1000,0)),IF(AND(ISNUMBER(X111),X111&lt;1,Y111="L"),MAX(1,ROUND(X111*100,0)),ROUND(X111,3)))),N("X34"))</f>
        <v/>
      </c>
      <c r="AA111" s="143" t="str">
        <f>IF(1=1,IF(X111="","",IF(AND(ISNUMBER(X111),X111&lt;1,Y111="kg"),"g",IF(AND(ISNUMBER(X111),X111&lt;1,Y111="L"),"cl",Y111))),N("Y34"))</f>
        <v/>
      </c>
      <c r="AB111" s="123" t="str">
        <f>IF(1=1,IF(E111="","",IF(F111="","A CONTROLER",IF(NOT(ISNUMBER(F111)),"TEXTE",IF(OR(W111="",W111&lt;=0),"COMMANDE COUVERTS INCOMPLETE",IF(G111="","UNITE MANQUANTE",IF(COUNTIF(B384:B428,AE111)=0,"UNITE A CONTROLER","OK")))))),N("Z6"))</f>
        <v/>
      </c>
      <c r="AD111" s="144" t="str">
        <f>IF(1=1,IF(E111="","",AD83),N("AB34"))</f>
        <v/>
      </c>
      <c r="AE111" s="125" t="str">
        <f>IF(1=1,IF(G111="","",UPPER(TRIM(SUBSTITUTE(SUBSTITUTE(G111&amp;"",CHAR(160)," ")," "," ")))),N("AC34"))</f>
        <v/>
      </c>
      <c r="AG111" s="244" t="s">
        <v>54</v>
      </c>
    </row>
    <row r="112" spans="1:33" ht="15.75" x14ac:dyDescent="0.25">
      <c r="A112" s="126" t="str">
        <f>IF(1=1,IF(E112="","",A83),N("A35"))</f>
        <v/>
      </c>
      <c r="B112" s="127" t="str">
        <f>IF(1=1,IF(E112="","",B83),N("B35"))</f>
        <v/>
      </c>
      <c r="C112" s="127"/>
      <c r="D112" s="129" t="str">
        <f>IF(ISBLANK(E112),"",LARGE(D83:D111,1)+1)</f>
        <v/>
      </c>
      <c r="E112" s="130"/>
      <c r="F112" s="131"/>
      <c r="G112" s="170"/>
      <c r="H112" s="105"/>
      <c r="I112" s="132" t="str">
        <f>IF(1=1,IF(E112="","",I83),N("H35"))</f>
        <v/>
      </c>
      <c r="J112" s="133" t="str">
        <f>IF(1=1,IF(E112="","",J83),N("I35"))</f>
        <v/>
      </c>
      <c r="K112" s="134" t="str">
        <f>IF(1=1,IF(E112="","",K83),N("J35"))</f>
        <v/>
      </c>
      <c r="L112" s="135" t="str">
        <f>IF(1=1,IF(OR(J112="",O112="",NOT(ISNUMBER(J112)),NOT(ISNUMBER(O112)),J112=0),"",O112/J112),N("L35"))</f>
        <v/>
      </c>
      <c r="M112" s="136" t="str">
        <f>IF(1=1,IF(OR(L112="",NOT(ISNUMBER(F112))),"",F112*L112*IFERROR(INDEX(D384:D428,MATCH(AE112,B384:B428,0)),1)),N("M13"))</f>
        <v/>
      </c>
      <c r="N112" s="137" t="str">
        <f>IF(1=1,IF(F112="","",IF(G112="","",IFERROR(INDEX(E384:E428,MATCH(AE112,B384:B428,0)),G112&amp;""))),N("N6"))</f>
        <v/>
      </c>
      <c r="O112" s="138" t="str">
        <f>IF(1=1,IF(E112="","",O83),N("K35"))</f>
        <v/>
      </c>
      <c r="P112" s="139" t="str">
        <f>IF(1=1,IF(M112="","",IF(AND(ISNUMBER(M112),M112&lt;1,N112="kg"),MAX(1,ROUND(M112*1000,0)),IF(AND(ISNUMBER(M112),M112&lt;1,N112="L"),MAX(1,ROUND(M112*100,0)),ROUND(M112,3)))),N("O35"))</f>
        <v/>
      </c>
      <c r="Q112" s="140" t="str">
        <f>IF(1=1,IF(M112="","",IF(AND(ISNUMBER(M112),M112&lt;1,N112="kg"),"g",IF(AND(ISNUMBER(M112),M112&lt;1,N112="L"),"cl",N112))),N("P35"))</f>
        <v/>
      </c>
      <c r="R112" s="161" t="str">
        <f>IF(1=1,IF(E112="","",IF(F112="","A CONTROLER",IF(NOT(ISNUMBER(F112)),"TEXTE",IF(OR(L112="",L112&lt;=0),"COMMANDE PRINCIPALE INCOMPLETE",IF(G112="","UNITE MANQUANTE",IF(COUNTIF(B384:B428,AE112)=0,"UNITE A CONTROLER","OK")))))),N("Q9"))</f>
        <v/>
      </c>
      <c r="S112" s="105"/>
      <c r="T112" s="141">
        <f t="shared" si="13"/>
        <v>0</v>
      </c>
      <c r="U112" s="133" t="str">
        <f>IF(1=1,IF(E112="","",U83),N("S35"))</f>
        <v/>
      </c>
      <c r="V112" s="133" t="str">
        <f>IF(1=1,IF(E112="","",V83),N("T35"))</f>
        <v/>
      </c>
      <c r="W112" s="135" t="str">
        <f>IF(1=1,IF(OR(U112="",V112="",NOT(ISNUMBER(U112)),NOT(ISNUMBER(V112)),U112=0),"",V112/U112),N("U35"))</f>
        <v/>
      </c>
      <c r="X112" s="136" t="str">
        <f>IF(1=1,IF(OR(W112="",NOT(ISNUMBER(F112))),"",F112*W112*IFERROR(INDEX(D384:D428,MATCH(AE112,B384:B428,0)),1)),N("V7"))</f>
        <v/>
      </c>
      <c r="Y112" s="137" t="str">
        <f>IF(1=1,IF(F112="","",IF(G112="","",IFERROR(INDEX(E384:E428,MATCH(AE112,B384:B428,0)),G112&amp;""))),N("W6"))</f>
        <v/>
      </c>
      <c r="Z112" s="142" t="str">
        <f>IF(1=1,IF(X112="","",IF(AND(ISNUMBER(X112),X112&lt;1,Y112="kg"),MAX(1,ROUND(X112*1000,0)),IF(AND(ISNUMBER(X112),X112&lt;1,Y112="L"),MAX(1,ROUND(X112*100,0)),ROUND(X112,3)))),N("X35"))</f>
        <v/>
      </c>
      <c r="AA112" s="143" t="str">
        <f>IF(1=1,IF(X112="","",IF(AND(ISNUMBER(X112),X112&lt;1,Y112="kg"),"g",IF(AND(ISNUMBER(X112),X112&lt;1,Y112="L"),"cl",Y112))),N("Y35"))</f>
        <v/>
      </c>
      <c r="AB112" s="123" t="str">
        <f>IF(1=1,IF(E112="","",IF(F112="","A CONTROLER",IF(NOT(ISNUMBER(F112)),"TEXTE",IF(OR(W112="",W112&lt;=0),"COMMANDE COUVERTS INCOMPLETE",IF(G112="","UNITE MANQUANTE",IF(COUNTIF(B384:B428,AE112)=0,"UNITE A CONTROLER","OK")))))),N("Z6"))</f>
        <v/>
      </c>
      <c r="AD112" s="144" t="str">
        <f>IF(1=1,IF(E112="","",AD83),N("AB35"))</f>
        <v/>
      </c>
      <c r="AE112" s="125" t="str">
        <f>IF(1=1,IF(G112="","",UPPER(TRIM(SUBSTITUTE(SUBSTITUTE(G112&amp;"",CHAR(160)," ")," "," ")))),N("AC35"))</f>
        <v/>
      </c>
      <c r="AG112" s="244" t="s">
        <v>56</v>
      </c>
    </row>
    <row r="113" spans="1:33" ht="15.75" x14ac:dyDescent="0.25">
      <c r="A113" s="126" t="str">
        <f>IF(1=1,IF(E113="","",A83),N("A36"))</f>
        <v/>
      </c>
      <c r="B113" s="127" t="str">
        <f>IF(1=1,IF(E113="","",B83),N("B36"))</f>
        <v/>
      </c>
      <c r="C113" s="127"/>
      <c r="D113" s="129" t="str">
        <f>IF(ISBLANK(E113),"",LARGE(D83:D112,1)+1)</f>
        <v/>
      </c>
      <c r="E113" s="130"/>
      <c r="F113" s="131"/>
      <c r="G113" s="170"/>
      <c r="H113" s="105"/>
      <c r="I113" s="132" t="str">
        <f>IF(1=1,IF(E113="","",I83),N("H36"))</f>
        <v/>
      </c>
      <c r="J113" s="133" t="str">
        <f>IF(1=1,IF(E113="","",J83),N("I36"))</f>
        <v/>
      </c>
      <c r="K113" s="134" t="str">
        <f>IF(1=1,IF(E113="","",K83),N("J36"))</f>
        <v/>
      </c>
      <c r="L113" s="135" t="str">
        <f>IF(1=1,IF(OR(J113="",O113="",NOT(ISNUMBER(J113)),NOT(ISNUMBER(O113)),J113=0),"",O113/J113),N("L36"))</f>
        <v/>
      </c>
      <c r="M113" s="136" t="str">
        <f>IF(1=1,IF(OR(L113="",NOT(ISNUMBER(F113))),"",F113*L113*IFERROR(INDEX(D384:D428,MATCH(AE113,B384:B428,0)),1)),N("M13"))</f>
        <v/>
      </c>
      <c r="N113" s="137" t="str">
        <f>IF(1=1,IF(F113="","",IF(G113="","",IFERROR(INDEX(E384:E428,MATCH(AE113,B384:B428,0)),G113&amp;""))),N("N6"))</f>
        <v/>
      </c>
      <c r="O113" s="138" t="str">
        <f>IF(1=1,IF(E113="","",O83),N("K36"))</f>
        <v/>
      </c>
      <c r="P113" s="139" t="str">
        <f>IF(1=1,IF(M113="","",IF(AND(ISNUMBER(M113),M113&lt;1,N113="kg"),MAX(1,ROUND(M113*1000,0)),IF(AND(ISNUMBER(M113),M113&lt;1,N113="L"),MAX(1,ROUND(M113*100,0)),ROUND(M113,3)))),N("O36"))</f>
        <v/>
      </c>
      <c r="Q113" s="140" t="str">
        <f>IF(1=1,IF(M113="","",IF(AND(ISNUMBER(M113),M113&lt;1,N113="kg"),"g",IF(AND(ISNUMBER(M113),M113&lt;1,N113="L"),"cl",N113))),N("P36"))</f>
        <v/>
      </c>
      <c r="R113" s="161" t="str">
        <f>IF(1=1,IF(E113="","",IF(F113="","A CONTROLER",IF(NOT(ISNUMBER(F113)),"TEXTE",IF(OR(L113="",L113&lt;=0),"COMMANDE PRINCIPALE INCOMPLETE",IF(G113="","UNITE MANQUANTE",IF(COUNTIF(B384:B428,AE113)=0,"UNITE A CONTROLER","OK")))))),N("Q9"))</f>
        <v/>
      </c>
      <c r="S113" s="105"/>
      <c r="T113" s="141">
        <f t="shared" si="13"/>
        <v>0</v>
      </c>
      <c r="U113" s="133" t="str">
        <f>IF(1=1,IF(E113="","",U83),N("S36"))</f>
        <v/>
      </c>
      <c r="V113" s="133" t="str">
        <f>IF(1=1,IF(E113="","",V83),N("T36"))</f>
        <v/>
      </c>
      <c r="W113" s="135" t="str">
        <f>IF(1=1,IF(OR(U113="",V113="",NOT(ISNUMBER(U113)),NOT(ISNUMBER(V113)),U113=0),"",V113/U113),N("U36"))</f>
        <v/>
      </c>
      <c r="X113" s="136" t="str">
        <f>IF(1=1,IF(OR(W113="",NOT(ISNUMBER(F113))),"",F113*W113*IFERROR(INDEX(D384:D428,MATCH(AE113,B384:B428,0)),1)),N("V7"))</f>
        <v/>
      </c>
      <c r="Y113" s="137" t="str">
        <f>IF(1=1,IF(F113="","",IF(G113="","",IFERROR(INDEX(E384:E428,MATCH(AE113,B384:B428,0)),G113&amp;""))),N("W6"))</f>
        <v/>
      </c>
      <c r="Z113" s="142" t="str">
        <f>IF(1=1,IF(X113="","",IF(AND(ISNUMBER(X113),X113&lt;1,Y113="kg"),MAX(1,ROUND(X113*1000,0)),IF(AND(ISNUMBER(X113),X113&lt;1,Y113="L"),MAX(1,ROUND(X113*100,0)),ROUND(X113,3)))),N("X36"))</f>
        <v/>
      </c>
      <c r="AA113" s="143" t="str">
        <f>IF(1=1,IF(X113="","",IF(AND(ISNUMBER(X113),X113&lt;1,Y113="kg"),"g",IF(AND(ISNUMBER(X113),X113&lt;1,Y113="L"),"cl",Y113))),N("Y36"))</f>
        <v/>
      </c>
      <c r="AB113" s="123" t="str">
        <f>IF(1=1,IF(E113="","",IF(F113="","A CONTROLER",IF(NOT(ISNUMBER(F113)),"TEXTE",IF(OR(W113="",W113&lt;=0),"COMMANDE COUVERTS INCOMPLETE",IF(G113="","UNITE MANQUANTE",IF(COUNTIF(B384:B428,AE113)=0,"UNITE A CONTROLER","OK")))))),N("Z6"))</f>
        <v/>
      </c>
      <c r="AD113" s="144" t="str">
        <f>IF(1=1,IF(E113="","",AD83),N("AB36"))</f>
        <v/>
      </c>
      <c r="AE113" s="125" t="str">
        <f>IF(1=1,IF(G113="","",UPPER(TRIM(SUBSTITUTE(SUBSTITUTE(G113&amp;"",CHAR(160)," ")," "," ")))),N("AC36"))</f>
        <v/>
      </c>
      <c r="AG113" s="244" t="s">
        <v>58</v>
      </c>
    </row>
    <row r="114" spans="1:33" ht="15.75" x14ac:dyDescent="0.25">
      <c r="A114" s="126" t="str">
        <f>IF(1=1,IF(E114="","",A83),N("A37"))</f>
        <v/>
      </c>
      <c r="B114" s="127" t="str">
        <f>IF(1=1,IF(E114="","",B83),N("B37"))</f>
        <v/>
      </c>
      <c r="C114" s="127"/>
      <c r="D114" s="129" t="str">
        <f>IF(ISBLANK(E114),"",LARGE(D83:D113,1)+1)</f>
        <v/>
      </c>
      <c r="E114" s="130"/>
      <c r="F114" s="131"/>
      <c r="G114" s="170"/>
      <c r="H114" s="105"/>
      <c r="I114" s="132" t="str">
        <f>IF(1=1,IF(E114="","",I83),N("H37"))</f>
        <v/>
      </c>
      <c r="J114" s="133" t="str">
        <f>IF(1=1,IF(E114="","",J83),N("I37"))</f>
        <v/>
      </c>
      <c r="K114" s="134" t="str">
        <f>IF(1=1,IF(E114="","",K83),N("J37"))</f>
        <v/>
      </c>
      <c r="L114" s="135" t="str">
        <f>IF(1=1,IF(OR(J114="",O114="",NOT(ISNUMBER(J114)),NOT(ISNUMBER(O114)),J114=0),"",O114/J114),N("L37"))</f>
        <v/>
      </c>
      <c r="M114" s="136" t="str">
        <f>IF(1=1,IF(OR(L114="",NOT(ISNUMBER(F114))),"",F114*L114*IFERROR(INDEX(D384:D428,MATCH(AE114,B384:B428,0)),1)),N("M13"))</f>
        <v/>
      </c>
      <c r="N114" s="137" t="str">
        <f>IF(1=1,IF(F114="","",IF(G114="","",IFERROR(INDEX(E384:E428,MATCH(AE114,B384:B428,0)),G114&amp;""))),N("N6"))</f>
        <v/>
      </c>
      <c r="O114" s="138" t="str">
        <f>IF(1=1,IF(E114="","",O83),N("K37"))</f>
        <v/>
      </c>
      <c r="P114" s="139" t="str">
        <f>IF(1=1,IF(M114="","",IF(AND(ISNUMBER(M114),M114&lt;1,N114="kg"),MAX(1,ROUND(M114*1000,0)),IF(AND(ISNUMBER(M114),M114&lt;1,N114="L"),MAX(1,ROUND(M114*100,0)),ROUND(M114,3)))),N("O37"))</f>
        <v/>
      </c>
      <c r="Q114" s="140" t="str">
        <f>IF(1=1,IF(M114="","",IF(AND(ISNUMBER(M114),M114&lt;1,N114="kg"),"g",IF(AND(ISNUMBER(M114),M114&lt;1,N114="L"),"cl",N114))),N("P37"))</f>
        <v/>
      </c>
      <c r="R114" s="161" t="str">
        <f>IF(1=1,IF(E114="","",IF(F114="","A CONTROLER",IF(NOT(ISNUMBER(F114)),"TEXTE",IF(OR(L114="",L114&lt;=0),"COMMANDE PRINCIPALE INCOMPLETE",IF(G114="","UNITE MANQUANTE",IF(COUNTIF(B384:B428,AE114)=0,"UNITE A CONTROLER","OK")))))),N("Q9"))</f>
        <v/>
      </c>
      <c r="S114" s="105"/>
      <c r="T114" s="141">
        <f t="shared" si="13"/>
        <v>0</v>
      </c>
      <c r="U114" s="133" t="str">
        <f>IF(1=1,IF(E114="","",U83),N("S37"))</f>
        <v/>
      </c>
      <c r="V114" s="133" t="str">
        <f>IF(1=1,IF(E114="","",V83),N("T37"))</f>
        <v/>
      </c>
      <c r="W114" s="135" t="str">
        <f>IF(1=1,IF(OR(U114="",V114="",NOT(ISNUMBER(U114)),NOT(ISNUMBER(V114)),U114=0),"",V114/U114),N("U37"))</f>
        <v/>
      </c>
      <c r="X114" s="136" t="str">
        <f>IF(1=1,IF(OR(W114="",NOT(ISNUMBER(F114))),"",F114*W114*IFERROR(INDEX(D384:D428,MATCH(AE114,B384:B428,0)),1)),N("V7"))</f>
        <v/>
      </c>
      <c r="Y114" s="137" t="str">
        <f>IF(1=1,IF(F114="","",IF(G114="","",IFERROR(INDEX(E384:E428,MATCH(AE114,B384:B428,0)),G114&amp;""))),N("W6"))</f>
        <v/>
      </c>
      <c r="Z114" s="142" t="str">
        <f>IF(1=1,IF(X114="","",IF(AND(ISNUMBER(X114),X114&lt;1,Y114="kg"),MAX(1,ROUND(X114*1000,0)),IF(AND(ISNUMBER(X114),X114&lt;1,Y114="L"),MAX(1,ROUND(X114*100,0)),ROUND(X114,3)))),N("X37"))</f>
        <v/>
      </c>
      <c r="AA114" s="143" t="str">
        <f>IF(1=1,IF(X114="","",IF(AND(ISNUMBER(X114),X114&lt;1,Y114="kg"),"g",IF(AND(ISNUMBER(X114),X114&lt;1,Y114="L"),"cl",Y114))),N("Y37"))</f>
        <v/>
      </c>
      <c r="AB114" s="123" t="str">
        <f>IF(1=1,IF(E114="","",IF(F114="","A CONTROLER",IF(NOT(ISNUMBER(F114)),"TEXTE",IF(OR(W114="",W114&lt;=0),"COMMANDE COUVERTS INCOMPLETE",IF(G114="","UNITE MANQUANTE",IF(COUNTIF(B384:B428,AE114)=0,"UNITE A CONTROLER","OK")))))),N("Z6"))</f>
        <v/>
      </c>
      <c r="AD114" s="144" t="str">
        <f>IF(1=1,IF(E114="","",AD83),N("AB37"))</f>
        <v/>
      </c>
      <c r="AE114" s="125" t="str">
        <f>IF(1=1,IF(G114="","",UPPER(TRIM(SUBSTITUTE(SUBSTITUTE(G114&amp;"",CHAR(160)," ")," "," ")))),N("AC37"))</f>
        <v/>
      </c>
      <c r="AG114" s="244" t="s">
        <v>60</v>
      </c>
    </row>
    <row r="115" spans="1:33" ht="15.75" x14ac:dyDescent="0.25">
      <c r="A115" s="126" t="str">
        <f>IF(1=1,IF(E115="","",A83),N("A38"))</f>
        <v/>
      </c>
      <c r="B115" s="127" t="str">
        <f>IF(1=1,IF(E115="","",B83),N("B38"))</f>
        <v/>
      </c>
      <c r="C115" s="127"/>
      <c r="D115" s="129" t="str">
        <f>IF(ISBLANK(E115),"",LARGE(D83:D114,1)+1)</f>
        <v/>
      </c>
      <c r="E115" s="130"/>
      <c r="F115" s="131"/>
      <c r="G115" s="170"/>
      <c r="H115" s="105"/>
      <c r="I115" s="132" t="str">
        <f>IF(1=1,IF(E115="","",I83),N("H38"))</f>
        <v/>
      </c>
      <c r="J115" s="133" t="str">
        <f>IF(1=1,IF(E115="","",J83),N("I38"))</f>
        <v/>
      </c>
      <c r="K115" s="134" t="str">
        <f>IF(1=1,IF(E115="","",K83),N("J38"))</f>
        <v/>
      </c>
      <c r="L115" s="135" t="str">
        <f>IF(1=1,IF(OR(J115="",O115="",NOT(ISNUMBER(J115)),NOT(ISNUMBER(O115)),J115=0),"",O115/J115),N("L38"))</f>
        <v/>
      </c>
      <c r="M115" s="136" t="str">
        <f>IF(1=1,IF(OR(L115="",NOT(ISNUMBER(F115))),"",F115*L115*IFERROR(INDEX(D384:D428,MATCH(AE115,B384:B428,0)),1)),N("M13"))</f>
        <v/>
      </c>
      <c r="N115" s="137" t="str">
        <f>IF(1=1,IF(F115="","",IF(G115="","",IFERROR(INDEX(E384:E428,MATCH(AE115,B384:B428,0)),G115&amp;""))),N("N6"))</f>
        <v/>
      </c>
      <c r="O115" s="138" t="str">
        <f>IF(1=1,IF(E115="","",O83),N("K38"))</f>
        <v/>
      </c>
      <c r="P115" s="139" t="str">
        <f>IF(1=1,IF(M115="","",IF(AND(ISNUMBER(M115),M115&lt;1,N115="kg"),MAX(1,ROUND(M115*1000,0)),IF(AND(ISNUMBER(M115),M115&lt;1,N115="L"),MAX(1,ROUND(M115*100,0)),ROUND(M115,3)))),N("O38"))</f>
        <v/>
      </c>
      <c r="Q115" s="140" t="str">
        <f>IF(1=1,IF(M115="","",IF(AND(ISNUMBER(M115),M115&lt;1,N115="kg"),"g",IF(AND(ISNUMBER(M115),M115&lt;1,N115="L"),"cl",N115))),N("P38"))</f>
        <v/>
      </c>
      <c r="R115" s="161" t="str">
        <f>IF(1=1,IF(E115="","",IF(F115="","A CONTROLER",IF(NOT(ISNUMBER(F115)),"TEXTE",IF(OR(L115="",L115&lt;=0),"COMMANDE PRINCIPALE INCOMPLETE",IF(G115="","UNITE MANQUANTE",IF(COUNTIF(B384:B428,AE115)=0,"UNITE A CONTROLER","OK")))))),N("Q9"))</f>
        <v/>
      </c>
      <c r="S115" s="105"/>
      <c r="T115" s="141">
        <f t="shared" si="13"/>
        <v>0</v>
      </c>
      <c r="U115" s="133" t="str">
        <f>IF(1=1,IF(E115="","",U83),N("S38"))</f>
        <v/>
      </c>
      <c r="V115" s="133" t="str">
        <f>IF(1=1,IF(E115="","",V83),N("T38"))</f>
        <v/>
      </c>
      <c r="W115" s="135" t="str">
        <f>IF(1=1,IF(OR(U115="",V115="",NOT(ISNUMBER(U115)),NOT(ISNUMBER(V115)),U115=0),"",V115/U115),N("U38"))</f>
        <v/>
      </c>
      <c r="X115" s="136" t="str">
        <f>IF(1=1,IF(OR(W115="",NOT(ISNUMBER(F115))),"",F115*W115*IFERROR(INDEX(D384:D428,MATCH(AE115,B384:B428,0)),1)),N("V7"))</f>
        <v/>
      </c>
      <c r="Y115" s="137" t="str">
        <f>IF(1=1,IF(F115="","",IF(G115="","",IFERROR(INDEX(E384:E428,MATCH(AE115,B384:B428,0)),G115&amp;""))),N("W6"))</f>
        <v/>
      </c>
      <c r="Z115" s="142" t="str">
        <f>IF(1=1,IF(X115="","",IF(AND(ISNUMBER(X115),X115&lt;1,Y115="kg"),MAX(1,ROUND(X115*1000,0)),IF(AND(ISNUMBER(X115),X115&lt;1,Y115="L"),MAX(1,ROUND(X115*100,0)),ROUND(X115,3)))),N("X38"))</f>
        <v/>
      </c>
      <c r="AA115" s="143" t="str">
        <f>IF(1=1,IF(X115="","",IF(AND(ISNUMBER(X115),X115&lt;1,Y115="kg"),"g",IF(AND(ISNUMBER(X115),X115&lt;1,Y115="L"),"cl",Y115))),N("Y38"))</f>
        <v/>
      </c>
      <c r="AB115" s="123" t="str">
        <f>IF(1=1,IF(E115="","",IF(F115="","A CONTROLER",IF(NOT(ISNUMBER(F115)),"TEXTE",IF(OR(W115="",W115&lt;=0),"COMMANDE COUVERTS INCOMPLETE",IF(G115="","UNITE MANQUANTE",IF(COUNTIF(B384:B428,AE115)=0,"UNITE A CONTROLER","OK")))))),N("Z6"))</f>
        <v/>
      </c>
      <c r="AD115" s="144" t="str">
        <f>IF(1=1,IF(E115="","",AD83),N("AB38"))</f>
        <v/>
      </c>
      <c r="AE115" s="125" t="str">
        <f>IF(1=1,IF(G115="","",UPPER(TRIM(SUBSTITUTE(SUBSTITUTE(G115&amp;"",CHAR(160)," ")," "," ")))),N("AC38"))</f>
        <v/>
      </c>
      <c r="AG115" s="244" t="s">
        <v>62</v>
      </c>
    </row>
    <row r="116" spans="1:33" ht="15.75" x14ac:dyDescent="0.25">
      <c r="A116" s="126" t="str">
        <f>IF(1=1,IF(E116="","",A83),N("A39"))</f>
        <v/>
      </c>
      <c r="B116" s="127" t="str">
        <f>IF(1=1,IF(E116="","",B83),N("B39"))</f>
        <v/>
      </c>
      <c r="C116" s="127"/>
      <c r="D116" s="129" t="str">
        <f>IF(ISBLANK(E116),"",LARGE(D83:D115,1)+1)</f>
        <v/>
      </c>
      <c r="E116" s="130"/>
      <c r="F116" s="131"/>
      <c r="G116" s="170"/>
      <c r="H116" s="105"/>
      <c r="I116" s="132" t="str">
        <f>IF(1=1,IF(E116="","",I83),N("H39"))</f>
        <v/>
      </c>
      <c r="J116" s="133" t="str">
        <f>IF(1=1,IF(E116="","",J83),N("I39"))</f>
        <v/>
      </c>
      <c r="K116" s="134" t="str">
        <f>IF(1=1,IF(E116="","",K83),N("J39"))</f>
        <v/>
      </c>
      <c r="L116" s="135" t="str">
        <f>IF(1=1,IF(OR(J116="",O116="",NOT(ISNUMBER(J116)),NOT(ISNUMBER(O116)),J116=0),"",O116/J116),N("L39"))</f>
        <v/>
      </c>
      <c r="M116" s="136" t="str">
        <f>IF(1=1,IF(OR(L116="",NOT(ISNUMBER(F116))),"",F116*L116*IFERROR(INDEX(D384:D428,MATCH(AE116,B384:B428,0)),1)),N("M13"))</f>
        <v/>
      </c>
      <c r="N116" s="137" t="str">
        <f>IF(1=1,IF(F116="","",IF(G116="","",IFERROR(INDEX(E384:E428,MATCH(AE116,B384:B428,0)),G116&amp;""))),N("N6"))</f>
        <v/>
      </c>
      <c r="O116" s="138" t="str">
        <f>IF(1=1,IF(E116="","",O83),N("K39"))</f>
        <v/>
      </c>
      <c r="P116" s="139" t="str">
        <f>IF(1=1,IF(M116="","",IF(AND(ISNUMBER(M116),M116&lt;1,N116="kg"),MAX(1,ROUND(M116*1000,0)),IF(AND(ISNUMBER(M116),M116&lt;1,N116="L"),MAX(1,ROUND(M116*100,0)),ROUND(M116,3)))),N("O39"))</f>
        <v/>
      </c>
      <c r="Q116" s="140" t="str">
        <f>IF(1=1,IF(M116="","",IF(AND(ISNUMBER(M116),M116&lt;1,N116="kg"),"g",IF(AND(ISNUMBER(M116),M116&lt;1,N116="L"),"cl",N116))),N("P39"))</f>
        <v/>
      </c>
      <c r="R116" s="161" t="str">
        <f>IF(1=1,IF(E116="","",IF(F116="","A CONTROLER",IF(NOT(ISNUMBER(F116)),"TEXTE",IF(OR(L116="",L116&lt;=0),"COMMANDE PRINCIPALE INCOMPLETE",IF(G116="","UNITE MANQUANTE",IF(COUNTIF(B384:B428,AE116)=0,"UNITE A CONTROLER","OK")))))),N("Q9"))</f>
        <v/>
      </c>
      <c r="S116" s="105"/>
      <c r="T116" s="141">
        <f t="shared" si="13"/>
        <v>0</v>
      </c>
      <c r="U116" s="133" t="str">
        <f>IF(1=1,IF(E116="","",U83),N("S39"))</f>
        <v/>
      </c>
      <c r="V116" s="133" t="str">
        <f>IF(1=1,IF(E116="","",V83),N("T39"))</f>
        <v/>
      </c>
      <c r="W116" s="135" t="str">
        <f>IF(1=1,IF(OR(U116="",V116="",NOT(ISNUMBER(U116)),NOT(ISNUMBER(V116)),U116=0),"",V116/U116),N("U39"))</f>
        <v/>
      </c>
      <c r="X116" s="136" t="str">
        <f>IF(1=1,IF(OR(W116="",NOT(ISNUMBER(F116))),"",F116*W116*IFERROR(INDEX(D384:D428,MATCH(AE116,B384:B428,0)),1)),N("V7"))</f>
        <v/>
      </c>
      <c r="Y116" s="137" t="str">
        <f>IF(1=1,IF(F116="","",IF(G116="","",IFERROR(INDEX(E384:E428,MATCH(AE116,B384:B428,0)),G116&amp;""))),N("W6"))</f>
        <v/>
      </c>
      <c r="Z116" s="142" t="str">
        <f>IF(1=1,IF(X116="","",IF(AND(ISNUMBER(X116),X116&lt;1,Y116="kg"),MAX(1,ROUND(X116*1000,0)),IF(AND(ISNUMBER(X116),X116&lt;1,Y116="L"),MAX(1,ROUND(X116*100,0)),ROUND(X116,3)))),N("X39"))</f>
        <v/>
      </c>
      <c r="AA116" s="143" t="str">
        <f>IF(1=1,IF(X116="","",IF(AND(ISNUMBER(X116),X116&lt;1,Y116="kg"),"g",IF(AND(ISNUMBER(X116),X116&lt;1,Y116="L"),"cl",Y116))),N("Y39"))</f>
        <v/>
      </c>
      <c r="AB116" s="123" t="str">
        <f>IF(1=1,IF(E116="","",IF(F116="","A CONTROLER",IF(NOT(ISNUMBER(F116)),"TEXTE",IF(OR(W116="",W116&lt;=0),"COMMANDE COUVERTS INCOMPLETE",IF(G116="","UNITE MANQUANTE",IF(COUNTIF(B384:B428,AE116)=0,"UNITE A CONTROLER","OK")))))),N("Z6"))</f>
        <v/>
      </c>
      <c r="AD116" s="144" t="str">
        <f>IF(1=1,IF(E116="","",AD83),N("AB39"))</f>
        <v/>
      </c>
      <c r="AE116" s="125" t="str">
        <f>IF(1=1,IF(G116="","",UPPER(TRIM(SUBSTITUTE(SUBSTITUTE(G116&amp;"",CHAR(160)," ")," "," ")))),N("AC39"))</f>
        <v/>
      </c>
      <c r="AG116" s="244" t="s">
        <v>64</v>
      </c>
    </row>
    <row r="117" spans="1:33" ht="24" customHeight="1" x14ac:dyDescent="0.25">
      <c r="A117" s="126" t="str">
        <f>IF(1=1,IF(E117="","",A83),N("A40"))</f>
        <v/>
      </c>
      <c r="B117" s="127" t="str">
        <f>IF(1=1,IF(E117="","",B83),N("B40"))</f>
        <v/>
      </c>
      <c r="C117" s="127"/>
      <c r="D117" s="129" t="str">
        <f>IF(ISBLANK(E117),"",LARGE(D83:D116,1)+1)</f>
        <v/>
      </c>
      <c r="E117" s="130"/>
      <c r="F117" s="131"/>
      <c r="G117" s="170"/>
      <c r="H117" s="105"/>
      <c r="I117" s="132" t="str">
        <f>IF(1=1,IF(E117="","",I83),N("H40"))</f>
        <v/>
      </c>
      <c r="J117" s="133" t="str">
        <f>IF(1=1,IF(E117="","",J83),N("I40"))</f>
        <v/>
      </c>
      <c r="K117" s="134" t="str">
        <f>IF(1=1,IF(E117="","",K83),N("J40"))</f>
        <v/>
      </c>
      <c r="L117" s="135" t="str">
        <f>IF(1=1,IF(OR(J117="",O117="",NOT(ISNUMBER(J117)),NOT(ISNUMBER(O117)),J117=0),"",O117/J117),N("L40"))</f>
        <v/>
      </c>
      <c r="M117" s="136" t="str">
        <f>IF(1=1,IF(OR(L117="",NOT(ISNUMBER(F117))),"",F117*L117*IFERROR(INDEX(D384:D428,MATCH(AE117,B384:B428,0)),1)),N("M13"))</f>
        <v/>
      </c>
      <c r="N117" s="137" t="str">
        <f>IF(1=1,IF(F117="","",IF(G117="","",IFERROR(INDEX(E384:E428,MATCH(AE117,B384:B428,0)),G117&amp;""))),N("N6"))</f>
        <v/>
      </c>
      <c r="O117" s="138" t="str">
        <f>IF(1=1,IF(E117="","",O83),N("K40"))</f>
        <v/>
      </c>
      <c r="P117" s="139" t="str">
        <f>IF(1=1,IF(M117="","",IF(AND(ISNUMBER(M117),M117&lt;1,N117="kg"),MAX(1,ROUND(M117*1000,0)),IF(AND(ISNUMBER(M117),M117&lt;1,N117="L"),MAX(1,ROUND(M117*100,0)),ROUND(M117,3)))),N("O40"))</f>
        <v/>
      </c>
      <c r="Q117" s="140" t="str">
        <f>IF(1=1,IF(M117="","",IF(AND(ISNUMBER(M117),M117&lt;1,N117="kg"),"g",IF(AND(ISNUMBER(M117),M117&lt;1,N117="L"),"cl",N117))),N("P40"))</f>
        <v/>
      </c>
      <c r="R117" s="161" t="str">
        <f>IF(1=1,IF(E117="","",IF(F117="","A CONTROLER",IF(NOT(ISNUMBER(F117)),"TEXTE",IF(OR(L117="",L117&lt;=0),"COMMANDE PRINCIPALE INCOMPLETE",IF(G117="","UNITE MANQUANTE",IF(COUNTIF(B384:B428,AE117)=0,"UNITE A CONTROLER","OK")))))),N("Q9"))</f>
        <v/>
      </c>
      <c r="S117" s="105"/>
      <c r="T117" s="141">
        <f t="shared" si="13"/>
        <v>0</v>
      </c>
      <c r="U117" s="133" t="str">
        <f>IF(1=1,IF(E117="","",U83),N("S40"))</f>
        <v/>
      </c>
      <c r="V117" s="133" t="str">
        <f>IF(1=1,IF(E117="","",V83),N("T40"))</f>
        <v/>
      </c>
      <c r="W117" s="135" t="str">
        <f>IF(1=1,IF(OR(U117="",V117="",NOT(ISNUMBER(U117)),NOT(ISNUMBER(V117)),U117=0),"",V117/U117),N("U40"))</f>
        <v/>
      </c>
      <c r="X117" s="136" t="str">
        <f>IF(1=1,IF(OR(W117="",NOT(ISNUMBER(F117))),"",F117*W117*IFERROR(INDEX(D384:D428,MATCH(AE117,B384:B428,0)),1)),N("V7"))</f>
        <v/>
      </c>
      <c r="Y117" s="137" t="str">
        <f>IF(1=1,IF(F117="","",IF(G117="","",IFERROR(INDEX(E384:E428,MATCH(AE117,B384:B428,0)),G117&amp;""))),N("W6"))</f>
        <v/>
      </c>
      <c r="Z117" s="142" t="str">
        <f>IF(1=1,IF(X117="","",IF(AND(ISNUMBER(X117),X117&lt;1,Y117="kg"),MAX(1,ROUND(X117*1000,0)),IF(AND(ISNUMBER(X117),X117&lt;1,Y117="L"),MAX(1,ROUND(X117*100,0)),ROUND(X117,3)))),N("X40"))</f>
        <v/>
      </c>
      <c r="AA117" s="143" t="str">
        <f>IF(1=1,IF(X117="","",IF(AND(ISNUMBER(X117),X117&lt;1,Y117="kg"),"g",IF(AND(ISNUMBER(X117),X117&lt;1,Y117="L"),"cl",Y117))),N("Y40"))</f>
        <v/>
      </c>
      <c r="AB117" s="123" t="str">
        <f>IF(1=1,IF(E117="","",IF(F117="","A CONTROLER",IF(NOT(ISNUMBER(F117)),"TEXTE",IF(OR(W117="",W117&lt;=0),"COMMANDE COUVERTS INCOMPLETE",IF(G117="","UNITE MANQUANTE",IF(COUNTIF(B384:B428,AE117)=0,"UNITE A CONTROLER","OK")))))),N("Z6"))</f>
        <v/>
      </c>
      <c r="AD117" s="144" t="str">
        <f>IF(1=1,IF(E117="","",AD83),N("AB40"))</f>
        <v/>
      </c>
      <c r="AE117" s="125" t="str">
        <f>IF(1=1,IF(G117="","",UPPER(TRIM(SUBSTITUTE(SUBSTITUTE(G117&amp;"",CHAR(160)," ")," "," ")))),N("AC40"))</f>
        <v/>
      </c>
      <c r="AG117" s="244" t="s">
        <v>66</v>
      </c>
    </row>
    <row r="118" spans="1:33" ht="23.25" x14ac:dyDescent="0.25">
      <c r="A118" s="180"/>
      <c r="B118" s="181" t="s">
        <v>231</v>
      </c>
      <c r="C118" s="182"/>
      <c r="D118" s="183" t="s">
        <v>239</v>
      </c>
      <c r="E118" s="182"/>
      <c r="F118" s="182"/>
      <c r="G118" s="182"/>
      <c r="H118" s="184"/>
      <c r="I118" s="182"/>
      <c r="J118" s="182"/>
      <c r="K118" s="182"/>
      <c r="L118" s="182"/>
      <c r="M118" s="182"/>
      <c r="N118" s="182"/>
      <c r="O118" s="182"/>
      <c r="P118" s="182" t="str">
        <f>D118</f>
        <v>SOUS-FAMILLE</v>
      </c>
      <c r="Q118" s="182"/>
      <c r="R118" s="182"/>
      <c r="S118" s="184"/>
      <c r="T118" s="185" t="s">
        <v>664</v>
      </c>
      <c r="U118" s="186" cm="1">
        <f t="array" ref="U118">SUMPRODUCT(LEN(E120:E154)-LEN(SUBSTITUTE(E120:E154,"*","")))</f>
        <v>0</v>
      </c>
      <c r="V118" s="182"/>
      <c r="W118" s="182" t="str">
        <f>D118</f>
        <v>SOUS-FAMILLE</v>
      </c>
      <c r="X118" s="182"/>
      <c r="Y118" s="182"/>
      <c r="Z118" s="182"/>
      <c r="AA118" s="182"/>
      <c r="AB118" s="187"/>
      <c r="AC118" s="182"/>
      <c r="AD118" s="182"/>
      <c r="AE118" s="188" t="str">
        <f>B120</f>
        <v>NOM DE LA RECETTE À SAISIR</v>
      </c>
      <c r="AG118" s="244" t="s">
        <v>68</v>
      </c>
    </row>
    <row r="119" spans="1:33" ht="32.25" thickBot="1" x14ac:dyDescent="0.3">
      <c r="A119" s="92" t="s">
        <v>155</v>
      </c>
      <c r="B119" s="92" t="s">
        <v>1</v>
      </c>
      <c r="C119" s="92"/>
      <c r="D119" s="92" t="s">
        <v>2</v>
      </c>
      <c r="E119" s="92" t="s">
        <v>117</v>
      </c>
      <c r="F119" s="92" t="s">
        <v>3</v>
      </c>
      <c r="G119" s="92" t="s">
        <v>4</v>
      </c>
      <c r="H119" s="81"/>
      <c r="I119" s="157" t="s">
        <v>5</v>
      </c>
      <c r="J119" s="92" t="s">
        <v>114</v>
      </c>
      <c r="K119" s="92" t="s">
        <v>4</v>
      </c>
      <c r="L119" s="92" t="s">
        <v>6</v>
      </c>
      <c r="M119" s="94" t="s">
        <v>7</v>
      </c>
      <c r="N119" s="94" t="s">
        <v>116</v>
      </c>
      <c r="O119" s="95" t="s">
        <v>115</v>
      </c>
      <c r="P119" s="96" t="s">
        <v>8</v>
      </c>
      <c r="Q119" s="97" t="s">
        <v>9</v>
      </c>
      <c r="R119" s="92" t="s">
        <v>10</v>
      </c>
      <c r="S119" s="81"/>
      <c r="T119" s="92" t="s">
        <v>117</v>
      </c>
      <c r="U119" s="98" t="s">
        <v>11</v>
      </c>
      <c r="V119" s="95" t="s">
        <v>12</v>
      </c>
      <c r="W119" s="92" t="s">
        <v>13</v>
      </c>
      <c r="X119" s="94" t="s">
        <v>7</v>
      </c>
      <c r="Y119" s="94" t="s">
        <v>116</v>
      </c>
      <c r="Z119" s="99" t="s">
        <v>8</v>
      </c>
      <c r="AA119" s="97" t="s">
        <v>9</v>
      </c>
      <c r="AB119" s="99" t="s">
        <v>10</v>
      </c>
      <c r="AC119" s="240"/>
      <c r="AD119" s="92" t="s">
        <v>14</v>
      </c>
      <c r="AE119" s="92" t="s">
        <v>15</v>
      </c>
      <c r="AG119" s="244" t="s">
        <v>70</v>
      </c>
    </row>
    <row r="120" spans="1:33" ht="18.75" x14ac:dyDescent="0.25">
      <c r="A120" s="158" t="s">
        <v>5640</v>
      </c>
      <c r="B120" s="101" t="s">
        <v>20</v>
      </c>
      <c r="C120" s="101"/>
      <c r="D120" s="102">
        <v>0</v>
      </c>
      <c r="E120" s="103" t="s">
        <v>21</v>
      </c>
      <c r="F120" s="104">
        <v>10</v>
      </c>
      <c r="G120" s="8" t="s">
        <v>119</v>
      </c>
      <c r="H120" s="105"/>
      <c r="I120" s="106" t="str">
        <f>E120</f>
        <v>ÉLÉMENT PRINCIPAL À SAISIR</v>
      </c>
      <c r="J120" s="107">
        <f>F120</f>
        <v>10</v>
      </c>
      <c r="K120" s="108" t="str">
        <f>G120</f>
        <v>Quoi ?</v>
      </c>
      <c r="L120" s="109">
        <f>IF(1=1,IF(OR(J120="",O120="",NOT(ISNUMBER(J120)),NOT(ISNUMBER(O120)),J120=0),"",O120/J120),N("L6"))</f>
        <v>15</v>
      </c>
      <c r="M120" s="110">
        <f>IF(1=1,IF(OR(L120="",NOT(ISNUMBER(F120))),"",F120*L120*IFERROR(INDEX(D384:D428,MATCH(AE120,B384:B428,0)),1)),N("M13"))</f>
        <v>150</v>
      </c>
      <c r="N120" s="111" t="str">
        <f>IF(1=1,IF(F120="","",IF(G120="","",IFERROR(INDEX(E384:E428,MATCH(AE120,B384:B428,0)),G120&amp;""))),N("N6"))</f>
        <v>Quoi ?</v>
      </c>
      <c r="O120" s="112">
        <v>150</v>
      </c>
      <c r="P120" s="113">
        <f>IF(1=1,IF(M120="","",IF(AND(ISNUMBER(M120),M120&lt;1,N120="kg"),MAX(1,ROUND(M120*1000,0)),IF(AND(ISNUMBER(M120),M120&lt;1,N120="L"),MAX(1,ROUND(M120*100,0)),ROUND(M120,3)))),N("O6"))</f>
        <v>150</v>
      </c>
      <c r="Q120" s="114" t="str">
        <f>IF(1=1,IF(M120="","",IF(AND(ISNUMBER(M120),M120&lt;1,N120="kg"),"g",IF(AND(ISNUMBER(M120),M120&lt;1,N120="L"),"cl",N120))),N("P6"))</f>
        <v>Quoi ?</v>
      </c>
      <c r="R120" s="115" t="str">
        <f>IF(1=1,IF(E120="","",IF(F120="","A CONTROLER",IF(NOT(ISNUMBER(F120)),"TEXTE",IF(OR(L120="",L120&lt;=0),"COMMANDE PRINCIPALE INCOMPLETE",IF(G120="","UNITE MANQUANTE",IF(COUNTIF(B384:B428,AE120)=0,"UNITE A CONTROLER","OK")))))),N("Q9"))</f>
        <v>UNITE A CONTROLER</v>
      </c>
      <c r="S120" s="105"/>
      <c r="T120" s="159" t="str">
        <f>B120</f>
        <v>NOM DE LA RECETTE À SAISIR</v>
      </c>
      <c r="U120" s="117">
        <v>100</v>
      </c>
      <c r="V120" s="112">
        <v>150</v>
      </c>
      <c r="W120" s="118">
        <f>IF(1=1,IF(OR(U120="",V120="",NOT(ISNUMBER(U120)),NOT(ISNUMBER(V120)),U120=0),"",V120/U120),N("U6"))</f>
        <v>1.5</v>
      </c>
      <c r="X120" s="119">
        <f>IF(1=1,IF(OR(W120="",NOT(ISNUMBER(F120))),"",F120*W120*IFERROR(INDEX(D384:D428,MATCH(AE120,B384:B428,0)),1)),N("V7"))</f>
        <v>15</v>
      </c>
      <c r="Y120" s="120" t="str">
        <f>IF(1=1,IF(F120="","",IF(G120="","",IFERROR(INDEX(E384:E428,MATCH(AE120,B384:B428,0)),G120&amp;""))),N("W6"))</f>
        <v>Quoi ?</v>
      </c>
      <c r="Z120" s="121">
        <f>IF(1=1,IF(X120="","",IF(AND(ISNUMBER(X120),X120&lt;1,Y120="kg"),MAX(1,ROUND(X120*1000,0)),IF(AND(ISNUMBER(X120),X120&lt;1,Y120="L"),MAX(1,ROUND(X120*100,0)),ROUND(X120,3)))),N("X6"))</f>
        <v>15</v>
      </c>
      <c r="AA120" s="122" t="str">
        <f>IF(1=1,IF(X120="","",IF(AND(ISNUMBER(X120),X120&lt;1,Y120="kg"),"g",IF(AND(ISNUMBER(X120),X120&lt;1,Y120="L"),"cl",Y120))),N("Y6"))</f>
        <v>Quoi ?</v>
      </c>
      <c r="AB120" s="123" t="str">
        <f>IF(1=1,IF(E120="","",IF(F120="","A CONTROLER",IF(NOT(ISNUMBER(F120)),"TEXTE",IF(OR(W120="",W120&lt;=0),"COMMANDE COUVERTS INCOMPLETE",IF(G120="","UNITE MANQUANTE",IF(COUNTIF(B384:B428,AE120)=0,"UNITE A CONTROLER","OK")))))),N("Z6"))</f>
        <v>UNITE A CONTROLER</v>
      </c>
      <c r="AD120" s="124">
        <v>62</v>
      </c>
      <c r="AE120" s="125" t="str">
        <f>IF(1=1,IF(G120="","",UPPER(TRIM(SUBSTITUTE(SUBSTITUTE(G120&amp;"",CHAR(160)," ")," "," ")))),N("AC6"))</f>
        <v>QUOI ?</v>
      </c>
      <c r="AG120" s="244" t="s">
        <v>72</v>
      </c>
    </row>
    <row r="121" spans="1:33" ht="15.75" x14ac:dyDescent="0.25">
      <c r="A121" s="160" t="str">
        <f>IF(1=1,IF(E121="","",A120),N("A7"))</f>
        <v/>
      </c>
      <c r="B121" s="127" t="str">
        <f>IF(1=1,IF(E121="","",B120),N("B7"))</f>
        <v/>
      </c>
      <c r="C121" s="128"/>
      <c r="D121" s="129" t="str">
        <f>IF(ISBLANK(E121),"",LARGE(D120:D120,1)+1)</f>
        <v/>
      </c>
      <c r="E121" s="130"/>
      <c r="F121" s="131"/>
      <c r="G121" s="170"/>
      <c r="H121" s="105"/>
      <c r="I121" s="132" t="str">
        <f>IF(1=1,IF(E121="","",I120),N("H7"))</f>
        <v/>
      </c>
      <c r="J121" s="133" t="str">
        <f>IF(1=1,IF(E121="","",J120),N("I7"))</f>
        <v/>
      </c>
      <c r="K121" s="134" t="str">
        <f>IF(1=1,IF(E121="","",K120),N("J7"))</f>
        <v/>
      </c>
      <c r="L121" s="135" t="str">
        <f>IF(1=1,IF(OR(J121="",O121="",NOT(ISNUMBER(J121)),NOT(ISNUMBER(O121)),J121=0),"",O121/J121),N("L7"))</f>
        <v/>
      </c>
      <c r="M121" s="136" t="str">
        <f>IF(1=1,IF(OR(L121="",NOT(ISNUMBER(F121))),"",F121*L121*IFERROR(INDEX(D384:D428,MATCH(AE121,B384:B428,0)),1)),N("M13"))</f>
        <v/>
      </c>
      <c r="N121" s="137" t="str">
        <f>IF(1=1,IF(F121="","",IF(G121="","",IFERROR(INDEX(E384:E428,MATCH(AE121,B384:B428,0)),G121&amp;""))),N("N6"))</f>
        <v/>
      </c>
      <c r="O121" s="138" t="str">
        <f>IF(1=1,IF(E121="","",O120),N("K7"))</f>
        <v/>
      </c>
      <c r="P121" s="139" t="str">
        <f>IF(1=1,IF(M121="","",IF(AND(ISNUMBER(M121),M121&lt;1,N121="kg"),MAX(1,ROUND(M121*1000,0)),IF(AND(ISNUMBER(M121),M121&lt;1,N121="L"),MAX(1,ROUND(M121*100,0)),ROUND(M121,3)))),N("O7"))</f>
        <v/>
      </c>
      <c r="Q121" s="140" t="str">
        <f>IF(1=1,IF(M121="","",IF(AND(ISNUMBER(M121),M121&lt;1,N121="kg"),"g",IF(AND(ISNUMBER(M121),M121&lt;1,N121="L"),"cl",N121))),N("P7"))</f>
        <v/>
      </c>
      <c r="R121" s="161" t="str">
        <f>IF(1=1,IF(E121="","",IF(F121="","A CONTROLER",IF(NOT(ISNUMBER(F121)),"TEXTE",IF(OR(L121="",L121&lt;=0),"COMMANDE PRINCIPALE INCOMPLETE",IF(G121="","UNITE MANQUANTE",IF(COUNTIF(B384:B428,AE121)=0,"UNITE A CONTROLER","OK")))))),N("Q9"))</f>
        <v/>
      </c>
      <c r="S121" s="105"/>
      <c r="T121" s="141">
        <f t="shared" ref="T121:T154" si="14">E121</f>
        <v>0</v>
      </c>
      <c r="U121" s="133" t="str">
        <f>IF(1=1,IF(E121="","",U120),N("S7"))</f>
        <v/>
      </c>
      <c r="V121" s="133" t="str">
        <f>IF(1=1,IF(E121="","",V120),N("T7"))</f>
        <v/>
      </c>
      <c r="W121" s="135" t="str">
        <f>IF(1=1,IF(OR(U121="",V121="",NOT(ISNUMBER(U121)),NOT(ISNUMBER(V121)),U121=0),"",V121/U121),N("U7"))</f>
        <v/>
      </c>
      <c r="X121" s="136" t="str">
        <f>IF(1=1,IF(OR(W121="",NOT(ISNUMBER(F121))),"",F121*W121*IFERROR(INDEX(D384:D428,MATCH(AE121,B384:B428,0)),1)),N("V7"))</f>
        <v/>
      </c>
      <c r="Y121" s="137" t="str">
        <f>IF(1=1,IF(F121="","",IF(G121="","",IFERROR(INDEX(E384:E428,MATCH(AE121,B384:B428,0)),G121&amp;""))),N("W6"))</f>
        <v/>
      </c>
      <c r="Z121" s="142" t="str">
        <f>IF(1=1,IF(X121="","",IF(AND(ISNUMBER(X121),X121&lt;1,Y121="kg"),MAX(1,ROUND(X121*1000,0)),IF(AND(ISNUMBER(X121),X121&lt;1,Y121="L"),MAX(1,ROUND(X121*100,0)),ROUND(X121,3)))),N("X7"))</f>
        <v/>
      </c>
      <c r="AA121" s="143" t="str">
        <f>IF(1=1,IF(X121="","",IF(AND(ISNUMBER(X121),X121&lt;1,Y121="kg"),"g",IF(AND(ISNUMBER(X121),X121&lt;1,Y121="L"),"cl",Y121))),N("Y7"))</f>
        <v/>
      </c>
      <c r="AB121" s="123" t="str">
        <f>IF(1=1,IF(E121="","",IF(F121="","A CONTROLER",IF(NOT(ISNUMBER(F121)),"TEXTE",IF(OR(W121="",W121&lt;=0),"COMMANDE COUVERTS INCOMPLETE",IF(G121="","UNITE MANQUANTE",IF(COUNTIF(B384:B428,AE121)=0,"UNITE A CONTROLER","OK")))))),N("Z6"))</f>
        <v/>
      </c>
      <c r="AD121" s="144" t="str">
        <f>IF(1=1,IF(E121="","",AD120),N("AB7"))</f>
        <v/>
      </c>
      <c r="AE121" s="125" t="str">
        <f>IF(1=1,IF(G121="","",UPPER(TRIM(SUBSTITUTE(SUBSTITUTE(G121&amp;"",CHAR(160)," ")," "," ")))),N("AC7"))</f>
        <v/>
      </c>
      <c r="AG121" s="244" t="s">
        <v>74</v>
      </c>
    </row>
    <row r="122" spans="1:33" ht="15.75" x14ac:dyDescent="0.25">
      <c r="A122" s="160" t="str">
        <f>IF(1=1,IF(E122="","",A120),N("A8"))</f>
        <v/>
      </c>
      <c r="B122" s="127" t="str">
        <f>IF(1=1,IF(E122="","",B120),N("B8"))</f>
        <v/>
      </c>
      <c r="C122" s="128"/>
      <c r="D122" s="129" t="str">
        <f>IF(ISBLANK(E122),"",LARGE(D120:D121,1)+1)</f>
        <v/>
      </c>
      <c r="E122" s="130"/>
      <c r="F122" s="131"/>
      <c r="G122" s="170"/>
      <c r="H122" s="105"/>
      <c r="I122" s="132" t="str">
        <f>IF(1=1,IF(E122="","",I120),N("H8"))</f>
        <v/>
      </c>
      <c r="J122" s="133" t="str">
        <f>IF(1=1,IF(E122="","",J120),N("I8"))</f>
        <v/>
      </c>
      <c r="K122" s="134" t="str">
        <f>IF(1=1,IF(E122="","",K120),N("J8"))</f>
        <v/>
      </c>
      <c r="L122" s="135" t="str">
        <f>IF(1=1,IF(OR(J122="",O122="",NOT(ISNUMBER(J122)),NOT(ISNUMBER(O122)),J122=0),"",O122/J122),N("L8"))</f>
        <v/>
      </c>
      <c r="M122" s="136" t="str">
        <f>IF(1=1,IF(OR(L122="",NOT(ISNUMBER(F122))),"",F122*L122*IFERROR(INDEX(D384:D428,MATCH(AE122,B384:B428,0)),1)),N("M13"))</f>
        <v/>
      </c>
      <c r="N122" s="137" t="str">
        <f>IF(1=1,IF(F122="","",IF(G122="","",IFERROR(INDEX(E384:E428,MATCH(AE122,B384:B428,0)),G122&amp;""))),N("N6"))</f>
        <v/>
      </c>
      <c r="O122" s="138" t="str">
        <f>IF(1=1,IF(E122="","",O120),N("K8"))</f>
        <v/>
      </c>
      <c r="P122" s="139" t="str">
        <f>IF(1=1,IF(M122="","",IF(AND(ISNUMBER(M122),M122&lt;1,N122="kg"),MAX(1,ROUND(M122*1000,0)),IF(AND(ISNUMBER(M122),M122&lt;1,N122="L"),MAX(1,ROUND(M122*100,0)),ROUND(M122,3)))),N("O8"))</f>
        <v/>
      </c>
      <c r="Q122" s="140" t="str">
        <f>IF(1=1,IF(M122="","",IF(AND(ISNUMBER(M122),M122&lt;1,N122="kg"),"g",IF(AND(ISNUMBER(M122),M122&lt;1,N122="L"),"cl",N122))),N("P8"))</f>
        <v/>
      </c>
      <c r="R122" s="161" t="str">
        <f>IF(1=1,IF(E122="","",IF(F122="","A CONTROLER",IF(NOT(ISNUMBER(F122)),"TEXTE",IF(OR(L122="",L122&lt;=0),"COMMANDE PRINCIPALE INCOMPLETE",IF(G122="","UNITE MANQUANTE",IF(COUNTIF(B384:B428,AE122)=0,"UNITE A CONTROLER","OK")))))),N("Q9"))</f>
        <v/>
      </c>
      <c r="S122" s="105"/>
      <c r="T122" s="141">
        <f t="shared" si="14"/>
        <v>0</v>
      </c>
      <c r="U122" s="133" t="str">
        <f>IF(1=1,IF(E122="","",U120),N("S8"))</f>
        <v/>
      </c>
      <c r="V122" s="133" t="str">
        <f>IF(1=1,IF(E122="","",V120),N("T8"))</f>
        <v/>
      </c>
      <c r="W122" s="135" t="str">
        <f>IF(1=1,IF(OR(U122="",V122="",NOT(ISNUMBER(U122)),NOT(ISNUMBER(V122)),U122=0),"",V122/U122),N("U8"))</f>
        <v/>
      </c>
      <c r="X122" s="136" t="str">
        <f>IF(1=1,IF(OR(W122="",NOT(ISNUMBER(F122))),"",F122*W122*IFERROR(INDEX(D384:D428,MATCH(AE122,B384:B428,0)),1)),N("V7"))</f>
        <v/>
      </c>
      <c r="Y122" s="137" t="str">
        <f>IF(1=1,IF(F122="","",IF(G122="","",IFERROR(INDEX(E384:E428,MATCH(AE122,B384:B428,0)),G122&amp;""))),N("W6"))</f>
        <v/>
      </c>
      <c r="Z122" s="142" t="str">
        <f>IF(1=1,IF(X122="","",IF(AND(ISNUMBER(X122),X122&lt;1,Y122="kg"),MAX(1,ROUND(X122*1000,0)),IF(AND(ISNUMBER(X122),X122&lt;1,Y122="L"),MAX(1,ROUND(X122*100,0)),ROUND(X122,3)))),N("X8"))</f>
        <v/>
      </c>
      <c r="AA122" s="143" t="str">
        <f>IF(1=1,IF(X122="","",IF(AND(ISNUMBER(X122),X122&lt;1,Y122="kg"),"g",IF(AND(ISNUMBER(X122),X122&lt;1,Y122="L"),"cl",Y122))),N("Y8"))</f>
        <v/>
      </c>
      <c r="AB122" s="123" t="str">
        <f>IF(1=1,IF(E122="","",IF(F122="","A CONTROLER",IF(NOT(ISNUMBER(F122)),"TEXTE",IF(OR(W122="",W122&lt;=0),"COMMANDE COUVERTS INCOMPLETE",IF(G122="","UNITE MANQUANTE",IF(COUNTIF(B384:B428,AE122)=0,"UNITE A CONTROLER","OK")))))),N("Z6"))</f>
        <v/>
      </c>
      <c r="AD122" s="144" t="str">
        <f>IF(1=1,IF(E122="","",AD120),N("AB8"))</f>
        <v/>
      </c>
      <c r="AE122" s="125" t="str">
        <f>IF(1=1,IF(G122="","",UPPER(TRIM(SUBSTITUTE(SUBSTITUTE(G122&amp;"",CHAR(160)," ")," "," ")))),N("AC8"))</f>
        <v/>
      </c>
      <c r="AG122" s="244" t="s">
        <v>76</v>
      </c>
    </row>
    <row r="123" spans="1:33" ht="15.75" x14ac:dyDescent="0.25">
      <c r="A123" s="160" t="str">
        <f>IF(1=1,IF(E123="","",A120),N("A9"))</f>
        <v/>
      </c>
      <c r="B123" s="127" t="str">
        <f>IF(1=1,IF(E123="","",B120),N("B9"))</f>
        <v/>
      </c>
      <c r="C123" s="128"/>
      <c r="D123" s="129" t="str">
        <f>IF(ISBLANK(E123),"",LARGE(D120:D122,1)+1)</f>
        <v/>
      </c>
      <c r="E123" s="130"/>
      <c r="F123" s="131"/>
      <c r="G123" s="170"/>
      <c r="H123" s="105"/>
      <c r="I123" s="132" t="str">
        <f>IF(1=1,IF(E123="","",I120),N("H9"))</f>
        <v/>
      </c>
      <c r="J123" s="133" t="str">
        <f>IF(1=1,IF(E123="","",J120),N("I9"))</f>
        <v/>
      </c>
      <c r="K123" s="134" t="str">
        <f>IF(1=1,IF(E123="","",K120),N("J9"))</f>
        <v/>
      </c>
      <c r="L123" s="135" t="str">
        <f>IF(1=1,IF(OR(J123="",O123="",NOT(ISNUMBER(J123)),NOT(ISNUMBER(O123)),J123=0),"",O123/J123),N("L9"))</f>
        <v/>
      </c>
      <c r="M123" s="136" t="str">
        <f>IF(1=1,IF(OR(L123="",NOT(ISNUMBER(F123))),"",F123*L123*IFERROR(INDEX(D384:D428,MATCH(AE123,B384:B428,0)),1)),N("M13"))</f>
        <v/>
      </c>
      <c r="N123" s="137" t="str">
        <f>IF(1=1,IF(F123="","",IF(G123="","",IFERROR(INDEX(E384:E428,MATCH(AE123,B384:B428,0)),G123&amp;""))),N("N6"))</f>
        <v/>
      </c>
      <c r="O123" s="138" t="str">
        <f>IF(1=1,IF(E123="","",O120),N("K9"))</f>
        <v/>
      </c>
      <c r="P123" s="139" t="str">
        <f>IF(1=1,IF(M123="","",IF(AND(ISNUMBER(M123),M123&lt;1,N123="kg"),MAX(1,ROUND(M123*1000,0)),IF(AND(ISNUMBER(M123),M123&lt;1,N123="L"),MAX(1,ROUND(M123*100,0)),ROUND(M123,3)))),N("O9"))</f>
        <v/>
      </c>
      <c r="Q123" s="140" t="str">
        <f>IF(1=1,IF(M123="","",IF(AND(ISNUMBER(M123),M123&lt;1,N123="kg"),"g",IF(AND(ISNUMBER(M123),M123&lt;1,N123="L"),"cl",N123))),N("P9"))</f>
        <v/>
      </c>
      <c r="R123" s="161" t="str">
        <f>IF(1=1,IF(E123="","",IF(F123="","A CONTROLER",IF(NOT(ISNUMBER(F123)),"TEXTE",IF(OR(L123="",L123&lt;=0),"COMMANDE PRINCIPALE INCOMPLETE",IF(G123="","UNITE MANQUANTE",IF(COUNTIF(B384:B428,AE123)=0,"UNITE A CONTROLER","OK")))))),N("Q9"))</f>
        <v/>
      </c>
      <c r="S123" s="105"/>
      <c r="T123" s="141">
        <f t="shared" si="14"/>
        <v>0</v>
      </c>
      <c r="U123" s="133" t="str">
        <f>IF(1=1,IF(E123="","",U120),N("S9"))</f>
        <v/>
      </c>
      <c r="V123" s="133" t="str">
        <f>IF(1=1,IF(E123="","",V120),N("T9"))</f>
        <v/>
      </c>
      <c r="W123" s="135" t="str">
        <f>IF(1=1,IF(OR(U123="",V123="",NOT(ISNUMBER(U123)),NOT(ISNUMBER(V123)),U123=0),"",V123/U123),N("U9"))</f>
        <v/>
      </c>
      <c r="X123" s="136" t="str">
        <f>IF(1=1,IF(OR(W123="",NOT(ISNUMBER(F123))),"",F123*W123*IFERROR(INDEX(D384:D428,MATCH(AE123,B384:B428,0)),1)),N("V7"))</f>
        <v/>
      </c>
      <c r="Y123" s="137" t="str">
        <f>IF(1=1,IF(F123="","",IF(G123="","",IFERROR(INDEX(E384:E428,MATCH(AE123,B384:B428,0)),G123&amp;""))),N("W6"))</f>
        <v/>
      </c>
      <c r="Z123" s="142" t="str">
        <f>IF(1=1,IF(X123="","",IF(AND(ISNUMBER(X123),X123&lt;1,Y123="kg"),MAX(1,ROUND(X123*1000,0)),IF(AND(ISNUMBER(X123),X123&lt;1,Y123="L"),MAX(1,ROUND(X123*100,0)),ROUND(X123,3)))),N("X9"))</f>
        <v/>
      </c>
      <c r="AA123" s="143" t="str">
        <f>IF(1=1,IF(X123="","",IF(AND(ISNUMBER(X123),X123&lt;1,Y123="kg"),"g",IF(AND(ISNUMBER(X123),X123&lt;1,Y123="L"),"cl",Y123))),N("Y9"))</f>
        <v/>
      </c>
      <c r="AB123" s="123" t="str">
        <f>IF(1=1,IF(E123="","",IF(F123="","A CONTROLER",IF(NOT(ISNUMBER(F123)),"TEXTE",IF(OR(W123="",W123&lt;=0),"COMMANDE COUVERTS INCOMPLETE",IF(G123="","UNITE MANQUANTE",IF(COUNTIF(B384:B428,AE123)=0,"UNITE A CONTROLER","OK")))))),N("Z6"))</f>
        <v/>
      </c>
      <c r="AD123" s="144" t="str">
        <f>IF(1=1,IF(E123="","",AD120),N("AB9"))</f>
        <v/>
      </c>
      <c r="AE123" s="125" t="str">
        <f>IF(1=1,IF(G123="","",UPPER(TRIM(SUBSTITUTE(SUBSTITUTE(G123&amp;"",CHAR(160)," ")," "," ")))),N("AC9"))</f>
        <v/>
      </c>
      <c r="AG123" s="244" t="s">
        <v>78</v>
      </c>
    </row>
    <row r="124" spans="1:33" ht="15.75" x14ac:dyDescent="0.25">
      <c r="A124" s="160" t="str">
        <f>IF(1=1,IF(E124="","",A120),N("A10"))</f>
        <v/>
      </c>
      <c r="B124" s="127" t="str">
        <f>IF(1=1,IF(E124="","",B120),N("B10"))</f>
        <v/>
      </c>
      <c r="C124" s="128"/>
      <c r="D124" s="129" t="str">
        <f>IF(ISBLANK(E124),"",LARGE(D120:D123,1)+1)</f>
        <v/>
      </c>
      <c r="E124" s="130"/>
      <c r="F124" s="131"/>
      <c r="G124" s="170"/>
      <c r="H124" s="105"/>
      <c r="I124" s="132" t="str">
        <f>IF(1=1,IF(E124="","",I120),N("H10"))</f>
        <v/>
      </c>
      <c r="J124" s="133" t="str">
        <f>IF(1=1,IF(E124="","",J120),N("I10"))</f>
        <v/>
      </c>
      <c r="K124" s="134" t="str">
        <f>IF(1=1,IF(E124="","",K120),N("J10"))</f>
        <v/>
      </c>
      <c r="L124" s="135" t="str">
        <f>IF(1=1,IF(OR(J124="",O124="",NOT(ISNUMBER(J124)),NOT(ISNUMBER(O124)),J124=0),"",O124/J124),N("L10"))</f>
        <v/>
      </c>
      <c r="M124" s="136" t="str">
        <f>IF(1=1,IF(OR(L124="",NOT(ISNUMBER(F124))),"",F124*L124*IFERROR(INDEX(D384:D428,MATCH(AE124,B384:B428,0)),1)),N("M13"))</f>
        <v/>
      </c>
      <c r="N124" s="137" t="str">
        <f>IF(1=1,IF(F124="","",IF(G124="","",IFERROR(INDEX(E384:E428,MATCH(AE124,B384:B428,0)),G124&amp;""))),N("N6"))</f>
        <v/>
      </c>
      <c r="O124" s="138" t="str">
        <f>IF(1=1,IF(E124="","",O120),N("K10"))</f>
        <v/>
      </c>
      <c r="P124" s="139" t="str">
        <f>IF(1=1,IF(M124="","",IF(AND(ISNUMBER(M124),M124&lt;1,N124="kg"),MAX(1,ROUND(M124*1000,0)),IF(AND(ISNUMBER(M124),M124&lt;1,N124="L"),MAX(1,ROUND(M124*100,0)),ROUND(M124,3)))),N("O10"))</f>
        <v/>
      </c>
      <c r="Q124" s="140" t="str">
        <f>IF(1=1,IF(M124="","",IF(AND(ISNUMBER(M124),M124&lt;1,N124="kg"),"g",IF(AND(ISNUMBER(M124),M124&lt;1,N124="L"),"cl",N124))),N("P10"))</f>
        <v/>
      </c>
      <c r="R124" s="161" t="str">
        <f>IF(1=1,IF(E124="","",IF(F124="","A CONTROLER",IF(NOT(ISNUMBER(F124)),"TEXTE",IF(OR(L124="",L124&lt;=0),"COMMANDE PRINCIPALE INCOMPLETE",IF(G124="","UNITE MANQUANTE",IF(COUNTIF(B384:B428,AE124)=0,"UNITE A CONTROLER","OK")))))),N("Q9"))</f>
        <v/>
      </c>
      <c r="S124" s="105"/>
      <c r="T124" s="141">
        <f t="shared" si="14"/>
        <v>0</v>
      </c>
      <c r="U124" s="133" t="str">
        <f>IF(1=1,IF(E124="","",U120),N("S10"))</f>
        <v/>
      </c>
      <c r="V124" s="133" t="str">
        <f>IF(1=1,IF(E124="","",V120),N("T10"))</f>
        <v/>
      </c>
      <c r="W124" s="135" t="str">
        <f>IF(1=1,IF(OR(U124="",V124="",NOT(ISNUMBER(U124)),NOT(ISNUMBER(V124)),U124=0),"",V124/U124),N("U10"))</f>
        <v/>
      </c>
      <c r="X124" s="136" t="str">
        <f>IF(1=1,IF(OR(W124="",NOT(ISNUMBER(F124))),"",F124*W124*IFERROR(INDEX(D384:D428,MATCH(AE124,B384:B428,0)),1)),N("V7"))</f>
        <v/>
      </c>
      <c r="Y124" s="137" t="str">
        <f>IF(1=1,IF(F124="","",IF(G124="","",IFERROR(INDEX(E384:E428,MATCH(AE124,B384:B428,0)),G124&amp;""))),N("W6"))</f>
        <v/>
      </c>
      <c r="Z124" s="142" t="str">
        <f>IF(1=1,IF(X124="","",IF(AND(ISNUMBER(X124),X124&lt;1,Y124="kg"),MAX(1,ROUND(X124*1000,0)),IF(AND(ISNUMBER(X124),X124&lt;1,Y124="L"),MAX(1,ROUND(X124*100,0)),ROUND(X124,3)))),N("X10"))</f>
        <v/>
      </c>
      <c r="AA124" s="143" t="str">
        <f>IF(1=1,IF(X124="","",IF(AND(ISNUMBER(X124),X124&lt;1,Y124="kg"),"g",IF(AND(ISNUMBER(X124),X124&lt;1,Y124="L"),"cl",Y124))),N("Y10"))</f>
        <v/>
      </c>
      <c r="AB124" s="123" t="str">
        <f>IF(1=1,IF(E124="","",IF(F124="","A CONTROLER",IF(NOT(ISNUMBER(F124)),"TEXTE",IF(OR(W124="",W124&lt;=0),"COMMANDE COUVERTS INCOMPLETE",IF(G124="","UNITE MANQUANTE",IF(COUNTIF(B384:B428,AE124)=0,"UNITE A CONTROLER","OK")))))),N("Z6"))</f>
        <v/>
      </c>
      <c r="AD124" s="144" t="str">
        <f>IF(1=1,IF(E124="","",AD120),N("AB10"))</f>
        <v/>
      </c>
      <c r="AE124" s="125" t="str">
        <f>IF(1=1,IF(G124="","",UPPER(TRIM(SUBSTITUTE(SUBSTITUTE(G124&amp;"",CHAR(160)," ")," "," ")))),N("AC10"))</f>
        <v/>
      </c>
      <c r="AG124" s="244" t="s">
        <v>80</v>
      </c>
    </row>
    <row r="125" spans="1:33" ht="15.75" x14ac:dyDescent="0.25">
      <c r="A125" s="160" t="str">
        <f>IF(1=1,IF(E125="","",A120),N("A11"))</f>
        <v/>
      </c>
      <c r="B125" s="127" t="str">
        <f>IF(1=1,IF(E125="","",B120),N("B11"))</f>
        <v/>
      </c>
      <c r="C125" s="128"/>
      <c r="D125" s="129" t="str">
        <f>IF(ISBLANK(E125),"",LARGE(D120:D124,1)+1)</f>
        <v/>
      </c>
      <c r="E125" s="130"/>
      <c r="F125" s="131"/>
      <c r="G125" s="170"/>
      <c r="H125" s="105"/>
      <c r="I125" s="132" t="str">
        <f>IF(1=1,IF(E125="","",I120),N("H11"))</f>
        <v/>
      </c>
      <c r="J125" s="133" t="str">
        <f>IF(1=1,IF(E125="","",J120),N("I11"))</f>
        <v/>
      </c>
      <c r="K125" s="134" t="str">
        <f>IF(1=1,IF(E125="","",K120),N("J11"))</f>
        <v/>
      </c>
      <c r="L125" s="135" t="str">
        <f>IF(1=1,IF(OR(J125="",O125="",NOT(ISNUMBER(J125)),NOT(ISNUMBER(O125)),J125=0),"",O125/J125),N("L11"))</f>
        <v/>
      </c>
      <c r="M125" s="136" t="str">
        <f>IF(1=1,IF(OR(L125="",NOT(ISNUMBER(F125))),"",F125*L125*IFERROR(INDEX(D384:D428,MATCH(AE125,B384:B428,0)),1)),N("M13"))</f>
        <v/>
      </c>
      <c r="N125" s="137" t="str">
        <f>IF(1=1,IF(F125="","",IF(G125="","",IFERROR(INDEX(E384:E428,MATCH(AE125,B384:B428,0)),G125&amp;""))),N("N6"))</f>
        <v/>
      </c>
      <c r="O125" s="138" t="str">
        <f>IF(1=1,IF(E125="","",O120),N("K11"))</f>
        <v/>
      </c>
      <c r="P125" s="139" t="str">
        <f>IF(1=1,IF(M125="","",IF(AND(ISNUMBER(M125),M125&lt;1,N125="kg"),MAX(1,ROUND(M125*1000,0)),IF(AND(ISNUMBER(M125),M125&lt;1,N125="L"),MAX(1,ROUND(M125*100,0)),ROUND(M125,3)))),N("O11"))</f>
        <v/>
      </c>
      <c r="Q125" s="140" t="str">
        <f>IF(1=1,IF(M125="","",IF(AND(ISNUMBER(M125),M125&lt;1,N125="kg"),"g",IF(AND(ISNUMBER(M125),M125&lt;1,N125="L"),"cl",N125))),N("P11"))</f>
        <v/>
      </c>
      <c r="R125" s="161" t="str">
        <f>IF(1=1,IF(E125="","",IF(F125="","A CONTROLER",IF(NOT(ISNUMBER(F125)),"TEXTE",IF(OR(L125="",L125&lt;=0),"COMMANDE PRINCIPALE INCOMPLETE",IF(G125="","UNITE MANQUANTE",IF(COUNTIF(B384:B428,AE125)=0,"UNITE A CONTROLER","OK")))))),N("Q9"))</f>
        <v/>
      </c>
      <c r="S125" s="105"/>
      <c r="T125" s="141">
        <f t="shared" si="14"/>
        <v>0</v>
      </c>
      <c r="U125" s="133" t="str">
        <f>IF(1=1,IF(E125="","",U120),N("S11"))</f>
        <v/>
      </c>
      <c r="V125" s="133" t="str">
        <f>IF(1=1,IF(E125="","",V120),N("T11"))</f>
        <v/>
      </c>
      <c r="W125" s="135" t="str">
        <f>IF(1=1,IF(OR(U125="",V125="",NOT(ISNUMBER(U125)),NOT(ISNUMBER(V125)),U125=0),"",V125/U125),N("U11"))</f>
        <v/>
      </c>
      <c r="X125" s="136" t="str">
        <f>IF(1=1,IF(OR(W125="",NOT(ISNUMBER(F125))),"",F125*W125*IFERROR(INDEX(D384:D428,MATCH(AE125,B384:B428,0)),1)),N("V7"))</f>
        <v/>
      </c>
      <c r="Y125" s="137" t="str">
        <f>IF(1=1,IF(F125="","",IF(G125="","",IFERROR(INDEX(E384:E428,MATCH(AE125,B384:B428,0)),G125&amp;""))),N("W6"))</f>
        <v/>
      </c>
      <c r="Z125" s="142" t="str">
        <f>IF(1=1,IF(X125="","",IF(AND(ISNUMBER(X125),X125&lt;1,Y125="kg"),MAX(1,ROUND(X125*1000,0)),IF(AND(ISNUMBER(X125),X125&lt;1,Y125="L"),MAX(1,ROUND(X125*100,0)),ROUND(X125,3)))),N("X11"))</f>
        <v/>
      </c>
      <c r="AA125" s="143" t="str">
        <f>IF(1=1,IF(X125="","",IF(AND(ISNUMBER(X125),X125&lt;1,Y125="kg"),"g",IF(AND(ISNUMBER(X125),X125&lt;1,Y125="L"),"cl",Y125))),N("Y11"))</f>
        <v/>
      </c>
      <c r="AB125" s="123" t="str">
        <f>IF(1=1,IF(E125="","",IF(F125="","A CONTROLER",IF(NOT(ISNUMBER(F125)),"TEXTE",IF(OR(W125="",W125&lt;=0),"COMMANDE COUVERTS INCOMPLETE",IF(G125="","UNITE MANQUANTE",IF(COUNTIF(B384:B428,AE125)=0,"UNITE A CONTROLER","OK")))))),N("Z6"))</f>
        <v/>
      </c>
      <c r="AD125" s="144" t="str">
        <f>IF(1=1,IF(E125="","",AD120),N("AB11"))</f>
        <v/>
      </c>
      <c r="AE125" s="125" t="str">
        <f>IF(1=1,IF(G125="","",UPPER(TRIM(SUBSTITUTE(SUBSTITUTE(G125&amp;"",CHAR(160)," ")," "," ")))),N("AC11"))</f>
        <v/>
      </c>
      <c r="AG125" s="244" t="s">
        <v>66</v>
      </c>
    </row>
    <row r="126" spans="1:33" ht="15.75" x14ac:dyDescent="0.25">
      <c r="A126" s="160" t="str">
        <f>IF(1=1,IF(E126="","",A120),N("A12"))</f>
        <v/>
      </c>
      <c r="B126" s="127" t="str">
        <f>IF(1=1,IF(E126="","",B120),N("B12"))</f>
        <v/>
      </c>
      <c r="C126" s="128"/>
      <c r="D126" s="129" t="str">
        <f>IF(ISBLANK(E126),"",LARGE(D120:D125,1)+1)</f>
        <v/>
      </c>
      <c r="E126" s="130"/>
      <c r="F126" s="131"/>
      <c r="G126" s="170"/>
      <c r="H126" s="105"/>
      <c r="I126" s="132" t="str">
        <f>IF(1=1,IF(E126="","",I120),N("H12"))</f>
        <v/>
      </c>
      <c r="J126" s="133" t="str">
        <f>IF(1=1,IF(E126="","",J120),N("I12"))</f>
        <v/>
      </c>
      <c r="K126" s="134" t="str">
        <f>IF(1=1,IF(E126="","",K120),N("J12"))</f>
        <v/>
      </c>
      <c r="L126" s="135" t="str">
        <f>IF(1=1,IF(OR(J126="",O126="",NOT(ISNUMBER(J126)),NOT(ISNUMBER(O126)),J126=0),"",O126/J126),N("L12"))</f>
        <v/>
      </c>
      <c r="M126" s="136" t="str">
        <f>IF(1=1,IF(OR(L126="",NOT(ISNUMBER(F126))),"",F126*L126*IFERROR(INDEX(D384:D428,MATCH(AE126,B384:B428,0)),1)),N("M13"))</f>
        <v/>
      </c>
      <c r="N126" s="137" t="str">
        <f>IF(1=1,IF(F126="","",IF(G126="","",IFERROR(INDEX(E384:E428,MATCH(AE126,B384:B428,0)),G126&amp;""))),N("N6"))</f>
        <v/>
      </c>
      <c r="O126" s="138" t="str">
        <f>IF(1=1,IF(E126="","",O120),N("K12"))</f>
        <v/>
      </c>
      <c r="P126" s="139" t="str">
        <f>IF(1=1,IF(M126="","",IF(AND(ISNUMBER(M126),M126&lt;1,N126="kg"),MAX(1,ROUND(M126*1000,0)),IF(AND(ISNUMBER(M126),M126&lt;1,N126="L"),MAX(1,ROUND(M126*100,0)),ROUND(M126,3)))),N("O12"))</f>
        <v/>
      </c>
      <c r="Q126" s="140" t="str">
        <f>IF(1=1,IF(M126="","",IF(AND(ISNUMBER(M126),M126&lt;1,N126="kg"),"g",IF(AND(ISNUMBER(M126),M126&lt;1,N126="L"),"cl",N126))),N("P12"))</f>
        <v/>
      </c>
      <c r="R126" s="161" t="str">
        <f>IF(1=1,IF(E126="","",IF(F126="","A CONTROLER",IF(NOT(ISNUMBER(F126)),"TEXTE",IF(OR(L126="",L126&lt;=0),"COMMANDE PRINCIPALE INCOMPLETE",IF(G126="","UNITE MANQUANTE",IF(COUNTIF(B384:B428,AE126)=0,"UNITE A CONTROLER","OK")))))),N("Q9"))</f>
        <v/>
      </c>
      <c r="S126" s="105"/>
      <c r="T126" s="141">
        <f t="shared" si="14"/>
        <v>0</v>
      </c>
      <c r="U126" s="133" t="str">
        <f>IF(1=1,IF(E126="","",U120),N("S12"))</f>
        <v/>
      </c>
      <c r="V126" s="133" t="str">
        <f>IF(1=1,IF(E126="","",V120),N("T12"))</f>
        <v/>
      </c>
      <c r="W126" s="135" t="str">
        <f>IF(1=1,IF(OR(U126="",V126="",NOT(ISNUMBER(U126)),NOT(ISNUMBER(V126)),U126=0),"",V126/U126),N("U12"))</f>
        <v/>
      </c>
      <c r="X126" s="136" t="str">
        <f>IF(1=1,IF(OR(W126="",NOT(ISNUMBER(F126))),"",F126*W126*IFERROR(INDEX(D384:D428,MATCH(AE126,B384:B428,0)),1)),N("V7"))</f>
        <v/>
      </c>
      <c r="Y126" s="137" t="str">
        <f>IF(1=1,IF(F126="","",IF(G126="","",IFERROR(INDEX(E384:E428,MATCH(AE126,B384:B428,0)),G126&amp;""))),N("W6"))</f>
        <v/>
      </c>
      <c r="Z126" s="142" t="str">
        <f>IF(1=1,IF(X126="","",IF(AND(ISNUMBER(X126),X126&lt;1,Y126="kg"),MAX(1,ROUND(X126*1000,0)),IF(AND(ISNUMBER(X126),X126&lt;1,Y126="L"),MAX(1,ROUND(X126*100,0)),ROUND(X126,3)))),N("X12"))</f>
        <v/>
      </c>
      <c r="AA126" s="143" t="str">
        <f>IF(1=1,IF(X126="","",IF(AND(ISNUMBER(X126),X126&lt;1,Y126="kg"),"g",IF(AND(ISNUMBER(X126),X126&lt;1,Y126="L"),"cl",Y126))),N("Y12"))</f>
        <v/>
      </c>
      <c r="AB126" s="123" t="str">
        <f>IF(1=1,IF(E126="","",IF(F126="","A CONTROLER",IF(NOT(ISNUMBER(F126)),"TEXTE",IF(OR(W126="",W126&lt;=0),"COMMANDE COUVERTS INCOMPLETE",IF(G126="","UNITE MANQUANTE",IF(COUNTIF(B384:B428,AE126)=0,"UNITE A CONTROLER","OK")))))),N("Z6"))</f>
        <v/>
      </c>
      <c r="AD126" s="144" t="str">
        <f>IF(1=1,IF(E126="","",AD120),N("AB12"))</f>
        <v/>
      </c>
      <c r="AE126" s="125" t="str">
        <f>IF(1=1,IF(G126="","",UPPER(TRIM(SUBSTITUTE(SUBSTITUTE(G126&amp;"",CHAR(160)," ")," "," ")))),N("AC12"))</f>
        <v/>
      </c>
      <c r="AG126" s="244" t="s">
        <v>64</v>
      </c>
    </row>
    <row r="127" spans="1:33" ht="15.75" x14ac:dyDescent="0.25">
      <c r="A127" s="160" t="str">
        <f>IF(1=1,IF(E127="","",A120),N("A13"))</f>
        <v/>
      </c>
      <c r="B127" s="127" t="str">
        <f>IF(1=1,IF(E127="","",B120),N("B13"))</f>
        <v/>
      </c>
      <c r="C127" s="128"/>
      <c r="D127" s="129" t="str">
        <f>IF(ISBLANK(E127),"",LARGE(D120:D126,1)+1)</f>
        <v/>
      </c>
      <c r="E127" s="130"/>
      <c r="F127" s="131"/>
      <c r="G127" s="170"/>
      <c r="H127" s="105"/>
      <c r="I127" s="132" t="str">
        <f>IF(1=1,IF(E127="","",I120),N("H13"))</f>
        <v/>
      </c>
      <c r="J127" s="133" t="str">
        <f>IF(1=1,IF(E127="","",J120),N("I13"))</f>
        <v/>
      </c>
      <c r="K127" s="134" t="str">
        <f>IF(1=1,IF(E127="","",K120),N("J13"))</f>
        <v/>
      </c>
      <c r="L127" s="135" t="str">
        <f>IF(1=1,IF(OR(J127="",O127="",NOT(ISNUMBER(J127)),NOT(ISNUMBER(O127)),J127=0),"",O127/J127),N("L13"))</f>
        <v/>
      </c>
      <c r="M127" s="136" t="str">
        <f>IF(1=1,IF(OR(L127="",NOT(ISNUMBER(F127))),"",F127*L127*IFERROR(INDEX(D384:D428,MATCH(AE127,B384:B428,0)),1)),N("M13"))</f>
        <v/>
      </c>
      <c r="N127" s="137" t="str">
        <f>IF(1=1,IF(F127="","",IF(G127="","",IFERROR(INDEX(E384:E428,MATCH(AE127,B384:B428,0)),G127&amp;""))),N("N6"))</f>
        <v/>
      </c>
      <c r="O127" s="138" t="str">
        <f>IF(1=1,IF(E127="","",O120),N("K13"))</f>
        <v/>
      </c>
      <c r="P127" s="139" t="str">
        <f>IF(1=1,IF(M127="","",IF(AND(ISNUMBER(M127),M127&lt;1,N127="kg"),MAX(1,ROUND(M127*1000,0)),IF(AND(ISNUMBER(M127),M127&lt;1,N127="L"),MAX(1,ROUND(M127*100,0)),ROUND(M127,3)))),N("O13"))</f>
        <v/>
      </c>
      <c r="Q127" s="140" t="str">
        <f>IF(1=1,IF(M127="","",IF(AND(ISNUMBER(M127),M127&lt;1,N127="kg"),"g",IF(AND(ISNUMBER(M127),M127&lt;1,N127="L"),"cl",N127))),N("P13"))</f>
        <v/>
      </c>
      <c r="R127" s="161" t="str">
        <f>IF(1=1,IF(E127="","",IF(F127="","A CONTROLER",IF(NOT(ISNUMBER(F127)),"TEXTE",IF(OR(L127="",L127&lt;=0),"COMMANDE PRINCIPALE INCOMPLETE",IF(G127="","UNITE MANQUANTE",IF(COUNTIF(B384:B428,AE127)=0,"UNITE A CONTROLER","OK")))))),N("Q9"))</f>
        <v/>
      </c>
      <c r="S127" s="105"/>
      <c r="T127" s="141">
        <f t="shared" si="14"/>
        <v>0</v>
      </c>
      <c r="U127" s="133" t="str">
        <f>IF(1=1,IF(E127="","",U120),N("S13"))</f>
        <v/>
      </c>
      <c r="V127" s="133" t="str">
        <f>IF(1=1,IF(E127="","",V120),N("T13"))</f>
        <v/>
      </c>
      <c r="W127" s="135" t="str">
        <f>IF(1=1,IF(OR(U127="",V127="",NOT(ISNUMBER(U127)),NOT(ISNUMBER(V127)),U127=0),"",V127/U127),N("U13"))</f>
        <v/>
      </c>
      <c r="X127" s="136" t="str">
        <f>IF(1=1,IF(OR(W127="",NOT(ISNUMBER(F127))),"",F127*W127*IFERROR(INDEX(D384:D428,MATCH(AE127,B384:B428,0)),1)),N("V7"))</f>
        <v/>
      </c>
      <c r="Y127" s="137" t="str">
        <f>IF(1=1,IF(F127="","",IF(G127="","",IFERROR(INDEX(E384:E428,MATCH(AE127,B384:B428,0)),G127&amp;""))),N("W6"))</f>
        <v/>
      </c>
      <c r="Z127" s="142" t="str">
        <f>IF(1=1,IF(X127="","",IF(AND(ISNUMBER(X127),X127&lt;1,Y127="kg"),MAX(1,ROUND(X127*1000,0)),IF(AND(ISNUMBER(X127),X127&lt;1,Y127="L"),MAX(1,ROUND(X127*100,0)),ROUND(X127,3)))),N("X13"))</f>
        <v/>
      </c>
      <c r="AA127" s="143" t="str">
        <f>IF(1=1,IF(X127="","",IF(AND(ISNUMBER(X127),X127&lt;1,Y127="kg"),"g",IF(AND(ISNUMBER(X127),X127&lt;1,Y127="L"),"cl",Y127))),N("Y13"))</f>
        <v/>
      </c>
      <c r="AB127" s="123" t="str">
        <f>IF(1=1,IF(E127="","",IF(F127="","A CONTROLER",IF(NOT(ISNUMBER(F127)),"TEXTE",IF(OR(W127="",W127&lt;=0),"COMMANDE COUVERTS INCOMPLETE",IF(G127="","UNITE MANQUANTE",IF(COUNTIF(B384:B428,AE127)=0,"UNITE A CONTROLER","OK")))))),N("Z6"))</f>
        <v/>
      </c>
      <c r="AD127" s="144" t="str">
        <f>IF(1=1,IF(E127="","",AD120),N("AB13"))</f>
        <v/>
      </c>
      <c r="AE127" s="125" t="str">
        <f>IF(1=1,IF(G127="","",UPPER(TRIM(SUBSTITUTE(SUBSTITUTE(G127&amp;"",CHAR(160)," ")," "," ")))),N("AC13"))</f>
        <v/>
      </c>
      <c r="AG127" s="244"/>
    </row>
    <row r="128" spans="1:33" ht="15.75" x14ac:dyDescent="0.25">
      <c r="A128" s="160" t="str">
        <f>IF(1=1,IF(E128="","",A120),N("A14"))</f>
        <v/>
      </c>
      <c r="B128" s="127" t="str">
        <f>IF(1=1,IF(E128="","",B120),N("B14"))</f>
        <v/>
      </c>
      <c r="C128" s="128"/>
      <c r="D128" s="129" t="str">
        <f>IF(ISBLANK(E128),"",LARGE(D120:D127,1)+1)</f>
        <v/>
      </c>
      <c r="E128" s="130"/>
      <c r="F128" s="131"/>
      <c r="G128" s="170"/>
      <c r="H128" s="105"/>
      <c r="I128" s="132" t="str">
        <f>IF(1=1,IF(E128="","",I120),N("H14"))</f>
        <v/>
      </c>
      <c r="J128" s="133" t="str">
        <f>IF(1=1,IF(E128="","",J120),N("I14"))</f>
        <v/>
      </c>
      <c r="K128" s="134" t="str">
        <f>IF(1=1,IF(E128="","",K120),N("J14"))</f>
        <v/>
      </c>
      <c r="L128" s="135" t="str">
        <f>IF(1=1,IF(OR(J128="",O128="",NOT(ISNUMBER(J128)),NOT(ISNUMBER(O128)),J128=0),"",O128/J128),N("L14"))</f>
        <v/>
      </c>
      <c r="M128" s="136" t="str">
        <f>IF(1=1,IF(OR(L128="",NOT(ISNUMBER(F128))),"",F128*L128*IFERROR(INDEX(D384:D428,MATCH(AE128,B384:B428,0)),1)),N("M13"))</f>
        <v/>
      </c>
      <c r="N128" s="137" t="str">
        <f>IF(1=1,IF(F128="","",IF(G128="","",IFERROR(INDEX(E384:E428,MATCH(AE128,B384:B428,0)),G128&amp;""))),N("N6"))</f>
        <v/>
      </c>
      <c r="O128" s="138" t="str">
        <f>IF(1=1,IF(E128="","",O120),N("K14"))</f>
        <v/>
      </c>
      <c r="P128" s="139" t="str">
        <f>IF(1=1,IF(M128="","",IF(AND(ISNUMBER(M128),M128&lt;1,N128="kg"),MAX(1,ROUND(M128*1000,0)),IF(AND(ISNUMBER(M128),M128&lt;1,N128="L"),MAX(1,ROUND(M128*100,0)),ROUND(M128,3)))),N("O14"))</f>
        <v/>
      </c>
      <c r="Q128" s="140" t="str">
        <f>IF(1=1,IF(M128="","",IF(AND(ISNUMBER(M128),M128&lt;1,N128="kg"),"g",IF(AND(ISNUMBER(M128),M128&lt;1,N128="L"),"cl",N128))),N("P14"))</f>
        <v/>
      </c>
      <c r="R128" s="161" t="str">
        <f>IF(1=1,IF(E128="","",IF(F128="","A CONTROLER",IF(NOT(ISNUMBER(F128)),"TEXTE",IF(OR(L128="",L128&lt;=0),"COMMANDE PRINCIPALE INCOMPLETE",IF(G128="","UNITE MANQUANTE",IF(COUNTIF(B384:B428,AE128)=0,"UNITE A CONTROLER","OK")))))),N("Q9"))</f>
        <v/>
      </c>
      <c r="S128" s="105"/>
      <c r="T128" s="141">
        <f t="shared" si="14"/>
        <v>0</v>
      </c>
      <c r="U128" s="133" t="str">
        <f>IF(1=1,IF(E128="","",U120),N("S14"))</f>
        <v/>
      </c>
      <c r="V128" s="133" t="str">
        <f>IF(1=1,IF(E128="","",V120),N("T14"))</f>
        <v/>
      </c>
      <c r="W128" s="135" t="str">
        <f>IF(1=1,IF(OR(U128="",V128="",NOT(ISNUMBER(U128)),NOT(ISNUMBER(V128)),U128=0),"",V128/U128),N("U14"))</f>
        <v/>
      </c>
      <c r="X128" s="136" t="str">
        <f>IF(1=1,IF(OR(W128="",NOT(ISNUMBER(F128))),"",F128*W128*IFERROR(INDEX(D384:D428,MATCH(AE128,B384:B428,0)),1)),N("V7"))</f>
        <v/>
      </c>
      <c r="Y128" s="137" t="str">
        <f>IF(1=1,IF(F128="","",IF(G128="","",IFERROR(INDEX(E384:E428,MATCH(AE128,B384:B428,0)),G128&amp;""))),N("W6"))</f>
        <v/>
      </c>
      <c r="Z128" s="142" t="str">
        <f>IF(1=1,IF(X128="","",IF(AND(ISNUMBER(X128),X128&lt;1,Y128="kg"),MAX(1,ROUND(X128*1000,0)),IF(AND(ISNUMBER(X128),X128&lt;1,Y128="L"),MAX(1,ROUND(X128*100,0)),ROUND(X128,3)))),N("X14"))</f>
        <v/>
      </c>
      <c r="AA128" s="143" t="str">
        <f>IF(1=1,IF(X128="","",IF(AND(ISNUMBER(X128),X128&lt;1,Y128="kg"),"g",IF(AND(ISNUMBER(X128),X128&lt;1,Y128="L"),"cl",Y128))),N("Y14"))</f>
        <v/>
      </c>
      <c r="AB128" s="123" t="str">
        <f>IF(1=1,IF(E128="","",IF(F128="","A CONTROLER",IF(NOT(ISNUMBER(F128)),"TEXTE",IF(OR(W128="",W128&lt;=0),"COMMANDE COUVERTS INCOMPLETE",IF(G128="","UNITE MANQUANTE",IF(COUNTIF(B384:B428,AE128)=0,"UNITE A CONTROLER","OK")))))),N("Z6"))</f>
        <v/>
      </c>
      <c r="AD128" s="144" t="str">
        <f>IF(1=1,IF(E128="","",AD120),N("AB14"))</f>
        <v/>
      </c>
      <c r="AE128" s="125" t="str">
        <f>IF(1=1,IF(G128="","",UPPER(TRIM(SUBSTITUTE(SUBSTITUTE(G128&amp;"",CHAR(160)," ")," "," ")))),N("AC14"))</f>
        <v/>
      </c>
    </row>
    <row r="129" spans="1:31" ht="15.75" x14ac:dyDescent="0.25">
      <c r="A129" s="160" t="str">
        <f>IF(1=1,IF(E129="","",A120),N("A15"))</f>
        <v/>
      </c>
      <c r="B129" s="127" t="str">
        <f>IF(1=1,IF(E129="","",B120),N("B15"))</f>
        <v/>
      </c>
      <c r="C129" s="128"/>
      <c r="D129" s="129" t="str">
        <f>IF(ISBLANK(E129),"",LARGE(D120:D128,1)+1)</f>
        <v/>
      </c>
      <c r="E129" s="130"/>
      <c r="F129" s="131"/>
      <c r="G129" s="170"/>
      <c r="H129" s="105"/>
      <c r="I129" s="132" t="str">
        <f>IF(1=1,IF(E129="","",I120),N("H15"))</f>
        <v/>
      </c>
      <c r="J129" s="133" t="str">
        <f>IF(1=1,IF(E129="","",J120),N("I15"))</f>
        <v/>
      </c>
      <c r="K129" s="134" t="str">
        <f>IF(1=1,IF(E129="","",K120),N("J15"))</f>
        <v/>
      </c>
      <c r="L129" s="135" t="str">
        <f>IF(1=1,IF(OR(J129="",O129="",NOT(ISNUMBER(J129)),NOT(ISNUMBER(O129)),J129=0),"",O129/J129),N("L15"))</f>
        <v/>
      </c>
      <c r="M129" s="136" t="str">
        <f>IF(1=1,IF(OR(L129="",NOT(ISNUMBER(F129))),"",F129*L129*IFERROR(INDEX(D384:D428,MATCH(AE129,B384:B428,0)),1)),N("M13"))</f>
        <v/>
      </c>
      <c r="N129" s="137" t="str">
        <f>IF(1=1,IF(F129="","",IF(G129="","",IFERROR(INDEX(E384:E428,MATCH(AE129,B384:B428,0)),G129&amp;""))),N("N6"))</f>
        <v/>
      </c>
      <c r="O129" s="138" t="str">
        <f>IF(1=1,IF(E129="","",O120),N("K15"))</f>
        <v/>
      </c>
      <c r="P129" s="139" t="str">
        <f>IF(1=1,IF(M129="","",IF(AND(ISNUMBER(M129),M129&lt;1,N129="kg"),MAX(1,ROUND(M129*1000,0)),IF(AND(ISNUMBER(M129),M129&lt;1,N129="L"),MAX(1,ROUND(M129*100,0)),ROUND(M129,3)))),N("O15"))</f>
        <v/>
      </c>
      <c r="Q129" s="140" t="str">
        <f>IF(1=1,IF(M129="","",IF(AND(ISNUMBER(M129),M129&lt;1,N129="kg"),"g",IF(AND(ISNUMBER(M129),M129&lt;1,N129="L"),"cl",N129))),N("P15"))</f>
        <v/>
      </c>
      <c r="R129" s="161" t="str">
        <f>IF(1=1,IF(E129="","",IF(F129="","A CONTROLER",IF(NOT(ISNUMBER(F129)),"TEXTE",IF(OR(L129="",L129&lt;=0),"COMMANDE PRINCIPALE INCOMPLETE",IF(G129="","UNITE MANQUANTE",IF(COUNTIF(B384:B428,AE129)=0,"UNITE A CONTROLER","OK")))))),N("Q9"))</f>
        <v/>
      </c>
      <c r="S129" s="105"/>
      <c r="T129" s="141">
        <f t="shared" si="14"/>
        <v>0</v>
      </c>
      <c r="U129" s="133" t="str">
        <f>IF(1=1,IF(E129="","",U120),N("S15"))</f>
        <v/>
      </c>
      <c r="V129" s="133" t="str">
        <f>IF(1=1,IF(E129="","",V120),N("T15"))</f>
        <v/>
      </c>
      <c r="W129" s="135" t="str">
        <f>IF(1=1,IF(OR(U129="",V129="",NOT(ISNUMBER(U129)),NOT(ISNUMBER(V129)),U129=0),"",V129/U129),N("U15"))</f>
        <v/>
      </c>
      <c r="X129" s="136" t="str">
        <f>IF(1=1,IF(OR(W129="",NOT(ISNUMBER(F129))),"",F129*W129*IFERROR(INDEX(D384:D428,MATCH(AE129,B384:B428,0)),1)),N("V7"))</f>
        <v/>
      </c>
      <c r="Y129" s="137" t="str">
        <f>IF(1=1,IF(F129="","",IF(G129="","",IFERROR(INDEX(E384:E428,MATCH(AE129,B384:B428,0)),G129&amp;""))),N("W6"))</f>
        <v/>
      </c>
      <c r="Z129" s="142" t="str">
        <f>IF(1=1,IF(X129="","",IF(AND(ISNUMBER(X129),X129&lt;1,Y129="kg"),MAX(1,ROUND(X129*1000,0)),IF(AND(ISNUMBER(X129),X129&lt;1,Y129="L"),MAX(1,ROUND(X129*100,0)),ROUND(X129,3)))),N("X15"))</f>
        <v/>
      </c>
      <c r="AA129" s="143" t="str">
        <f>IF(1=1,IF(X129="","",IF(AND(ISNUMBER(X129),X129&lt;1,Y129="kg"),"g",IF(AND(ISNUMBER(X129),X129&lt;1,Y129="L"),"cl",Y129))),N("Y15"))</f>
        <v/>
      </c>
      <c r="AB129" s="123" t="str">
        <f>IF(1=1,IF(E129="","",IF(F129="","A CONTROLER",IF(NOT(ISNUMBER(F129)),"TEXTE",IF(OR(W129="",W129&lt;=0),"COMMANDE COUVERTS INCOMPLETE",IF(G129="","UNITE MANQUANTE",IF(COUNTIF(B384:B428,AE129)=0,"UNITE A CONTROLER","OK")))))),N("Z6"))</f>
        <v/>
      </c>
      <c r="AD129" s="144" t="str">
        <f>IF(1=1,IF(E129="","",AD120),N("AB15"))</f>
        <v/>
      </c>
      <c r="AE129" s="125" t="str">
        <f>IF(1=1,IF(G129="","",UPPER(TRIM(SUBSTITUTE(SUBSTITUTE(G129&amp;"",CHAR(160)," ")," "," ")))),N("AC15"))</f>
        <v/>
      </c>
    </row>
    <row r="130" spans="1:31" ht="15.75" x14ac:dyDescent="0.25">
      <c r="A130" s="160" t="str">
        <f>IF(1=1,IF(E130="","",A120),N("A16"))</f>
        <v/>
      </c>
      <c r="B130" s="127" t="str">
        <f>IF(1=1,IF(E130="","",B120),N("B16"))</f>
        <v/>
      </c>
      <c r="C130" s="128"/>
      <c r="D130" s="129" t="str">
        <f>IF(ISBLANK(E130),"",LARGE(D120:D129,1)+1)</f>
        <v/>
      </c>
      <c r="E130" s="130"/>
      <c r="F130" s="131"/>
      <c r="G130" s="170"/>
      <c r="H130" s="105"/>
      <c r="I130" s="132" t="str">
        <f>IF(1=1,IF(E130="","",I120),N("H16"))</f>
        <v/>
      </c>
      <c r="J130" s="133" t="str">
        <f>IF(1=1,IF(E130="","",J120),N("I16"))</f>
        <v/>
      </c>
      <c r="K130" s="134" t="str">
        <f>IF(1=1,IF(E130="","",K120),N("J16"))</f>
        <v/>
      </c>
      <c r="L130" s="135" t="str">
        <f>IF(1=1,IF(OR(J130="",O130="",NOT(ISNUMBER(J130)),NOT(ISNUMBER(O130)),J130=0),"",O130/J130),N("L16"))</f>
        <v/>
      </c>
      <c r="M130" s="136" t="str">
        <f>IF(1=1,IF(OR(L130="",NOT(ISNUMBER(F130))),"",F130*L130*IFERROR(INDEX(D384:D428,MATCH(AE130,B384:B428,0)),1)),N("M13"))</f>
        <v/>
      </c>
      <c r="N130" s="137" t="str">
        <f>IF(1=1,IF(F130="","",IF(G130="","",IFERROR(INDEX(E384:E428,MATCH(AE130,B384:B428,0)),G130&amp;""))),N("N6"))</f>
        <v/>
      </c>
      <c r="O130" s="138" t="str">
        <f>IF(1=1,IF(E130="","",O120),N("K16"))</f>
        <v/>
      </c>
      <c r="P130" s="139" t="str">
        <f>IF(1=1,IF(M130="","",IF(AND(ISNUMBER(M130),M130&lt;1,N130="kg"),MAX(1,ROUND(M130*1000,0)),IF(AND(ISNUMBER(M130),M130&lt;1,N130="L"),MAX(1,ROUND(M130*100,0)),ROUND(M130,3)))),N("O16"))</f>
        <v/>
      </c>
      <c r="Q130" s="140" t="str">
        <f>IF(1=1,IF(M130="","",IF(AND(ISNUMBER(M130),M130&lt;1,N130="kg"),"g",IF(AND(ISNUMBER(M130),M130&lt;1,N130="L"),"cl",N130))),N("P16"))</f>
        <v/>
      </c>
      <c r="R130" s="161" t="str">
        <f>IF(1=1,IF(E130="","",IF(F130="","A CONTROLER",IF(NOT(ISNUMBER(F130)),"TEXTE",IF(OR(L130="",L130&lt;=0),"COMMANDE PRINCIPALE INCOMPLETE",IF(G130="","UNITE MANQUANTE",IF(COUNTIF(B384:B428,AE130)=0,"UNITE A CONTROLER","OK")))))),N("Q9"))</f>
        <v/>
      </c>
      <c r="S130" s="105"/>
      <c r="T130" s="141">
        <f t="shared" si="14"/>
        <v>0</v>
      </c>
      <c r="U130" s="133" t="str">
        <f>IF(1=1,IF(E130="","",U120),N("S16"))</f>
        <v/>
      </c>
      <c r="V130" s="133" t="str">
        <f>IF(1=1,IF(E130="","",V120),N("T16"))</f>
        <v/>
      </c>
      <c r="W130" s="135" t="str">
        <f>IF(1=1,IF(OR(U130="",V130="",NOT(ISNUMBER(U130)),NOT(ISNUMBER(V130)),U130=0),"",V130/U130),N("U16"))</f>
        <v/>
      </c>
      <c r="X130" s="136" t="str">
        <f>IF(1=1,IF(OR(W130="",NOT(ISNUMBER(F130))),"",F130*W130*IFERROR(INDEX(D384:D428,MATCH(AE130,B384:B428,0)),1)),N("V7"))</f>
        <v/>
      </c>
      <c r="Y130" s="137" t="str">
        <f>IF(1=1,IF(F130="","",IF(G130="","",IFERROR(INDEX(E384:E428,MATCH(AE130,B384:B428,0)),G130&amp;""))),N("W6"))</f>
        <v/>
      </c>
      <c r="Z130" s="142" t="str">
        <f>IF(1=1,IF(X130="","",IF(AND(ISNUMBER(X130),X130&lt;1,Y130="kg"),MAX(1,ROUND(X130*1000,0)),IF(AND(ISNUMBER(X130),X130&lt;1,Y130="L"),MAX(1,ROUND(X130*100,0)),ROUND(X130,3)))),N("X16"))</f>
        <v/>
      </c>
      <c r="AA130" s="143" t="str">
        <f>IF(1=1,IF(X130="","",IF(AND(ISNUMBER(X130),X130&lt;1,Y130="kg"),"g",IF(AND(ISNUMBER(X130),X130&lt;1,Y130="L"),"cl",Y130))),N("Y16"))</f>
        <v/>
      </c>
      <c r="AB130" s="123" t="str">
        <f>IF(1=1,IF(E130="","",IF(F130="","A CONTROLER",IF(NOT(ISNUMBER(F130)),"TEXTE",IF(OR(W130="",W130&lt;=0),"COMMANDE COUVERTS INCOMPLETE",IF(G130="","UNITE MANQUANTE",IF(COUNTIF(B384:B428,AE130)=0,"UNITE A CONTROLER","OK")))))),N("Z6"))</f>
        <v/>
      </c>
      <c r="AD130" s="144" t="str">
        <f>IF(1=1,IF(E130="","",AD120),N("AB16"))</f>
        <v/>
      </c>
      <c r="AE130" s="125" t="str">
        <f>IF(1=1,IF(G130="","",UPPER(TRIM(SUBSTITUTE(SUBSTITUTE(G130&amp;"",CHAR(160)," ")," "," ")))),N("AC16"))</f>
        <v/>
      </c>
    </row>
    <row r="131" spans="1:31" ht="15.75" x14ac:dyDescent="0.25">
      <c r="A131" s="160" t="str">
        <f>IF(1=1,IF(E131="","",A120),N("A17"))</f>
        <v/>
      </c>
      <c r="B131" s="127" t="str">
        <f>IF(1=1,IF(E131="","",B120),N("B17"))</f>
        <v/>
      </c>
      <c r="C131" s="128"/>
      <c r="D131" s="129" t="str">
        <f>IF(ISBLANK(E131),"",LARGE(D120:D130,1)+1)</f>
        <v/>
      </c>
      <c r="E131" s="130"/>
      <c r="F131" s="131"/>
      <c r="G131" s="170"/>
      <c r="H131" s="105"/>
      <c r="I131" s="132" t="str">
        <f>IF(1=1,IF(E131="","",I120),N("H17"))</f>
        <v/>
      </c>
      <c r="J131" s="133" t="str">
        <f>IF(1=1,IF(E131="","",J120),N("I17"))</f>
        <v/>
      </c>
      <c r="K131" s="134" t="str">
        <f>IF(1=1,IF(E131="","",K120),N("J17"))</f>
        <v/>
      </c>
      <c r="L131" s="135" t="str">
        <f>IF(1=1,IF(OR(J131="",O131="",NOT(ISNUMBER(J131)),NOT(ISNUMBER(O131)),J131=0),"",O131/J131),N("L17"))</f>
        <v/>
      </c>
      <c r="M131" s="136" t="str">
        <f>IF(1=1,IF(OR(L131="",NOT(ISNUMBER(F131))),"",F131*L131*IFERROR(INDEX(D384:D428,MATCH(AE131,B384:B428,0)),1)),N("M13"))</f>
        <v/>
      </c>
      <c r="N131" s="137" t="str">
        <f>IF(1=1,IF(F131="","",IF(G131="","",IFERROR(INDEX(E384:E428,MATCH(AE131,B384:B428,0)),G131&amp;""))),N("N6"))</f>
        <v/>
      </c>
      <c r="O131" s="138" t="str">
        <f>IF(1=1,IF(E131="","",O120),N("K17"))</f>
        <v/>
      </c>
      <c r="P131" s="139" t="str">
        <f>IF(1=1,IF(M131="","",IF(AND(ISNUMBER(M131),M131&lt;1,N131="kg"),MAX(1,ROUND(M131*1000,0)),IF(AND(ISNUMBER(M131),M131&lt;1,N131="L"),MAX(1,ROUND(M131*100,0)),ROUND(M131,3)))),N("O17"))</f>
        <v/>
      </c>
      <c r="Q131" s="140" t="str">
        <f>IF(1=1,IF(M131="","",IF(AND(ISNUMBER(M131),M131&lt;1,N131="kg"),"g",IF(AND(ISNUMBER(M131),M131&lt;1,N131="L"),"cl",N131))),N("P17"))</f>
        <v/>
      </c>
      <c r="R131" s="161" t="str">
        <f>IF(1=1,IF(E131="","",IF(F131="","A CONTROLER",IF(NOT(ISNUMBER(F131)),"TEXTE",IF(OR(L131="",L131&lt;=0),"COMMANDE PRINCIPALE INCOMPLETE",IF(G131="","UNITE MANQUANTE",IF(COUNTIF(B384:B428,AE131)=0,"UNITE A CONTROLER","OK")))))),N("Q9"))</f>
        <v/>
      </c>
      <c r="S131" s="105"/>
      <c r="T131" s="141">
        <f t="shared" si="14"/>
        <v>0</v>
      </c>
      <c r="U131" s="133" t="str">
        <f>IF(1=1,IF(E131="","",U120),N("S17"))</f>
        <v/>
      </c>
      <c r="V131" s="133" t="str">
        <f>IF(1=1,IF(E131="","",V120),N("T17"))</f>
        <v/>
      </c>
      <c r="W131" s="135" t="str">
        <f>IF(1=1,IF(OR(U131="",V131="",NOT(ISNUMBER(U131)),NOT(ISNUMBER(V131)),U131=0),"",V131/U131),N("U17"))</f>
        <v/>
      </c>
      <c r="X131" s="136" t="str">
        <f>IF(1=1,IF(OR(W131="",NOT(ISNUMBER(F131))),"",F131*W131*IFERROR(INDEX(D384:D428,MATCH(AE131,B384:B428,0)),1)),N("V7"))</f>
        <v/>
      </c>
      <c r="Y131" s="137" t="str">
        <f>IF(1=1,IF(F131="","",IF(G131="","",IFERROR(INDEX(E384:E428,MATCH(AE131,B384:B428,0)),G131&amp;""))),N("W6"))</f>
        <v/>
      </c>
      <c r="Z131" s="142" t="str">
        <f>IF(1=1,IF(X131="","",IF(AND(ISNUMBER(X131),X131&lt;1,Y131="kg"),MAX(1,ROUND(X131*1000,0)),IF(AND(ISNUMBER(X131),X131&lt;1,Y131="L"),MAX(1,ROUND(X131*100,0)),ROUND(X131,3)))),N("X17"))</f>
        <v/>
      </c>
      <c r="AA131" s="143" t="str">
        <f>IF(1=1,IF(X131="","",IF(AND(ISNUMBER(X131),X131&lt;1,Y131="kg"),"g",IF(AND(ISNUMBER(X131),X131&lt;1,Y131="L"),"cl",Y131))),N("Y17"))</f>
        <v/>
      </c>
      <c r="AB131" s="123" t="str">
        <f>IF(1=1,IF(E131="","",IF(F131="","A CONTROLER",IF(NOT(ISNUMBER(F131)),"TEXTE",IF(OR(W131="",W131&lt;=0),"COMMANDE COUVERTS INCOMPLETE",IF(G131="","UNITE MANQUANTE",IF(COUNTIF(B384:B428,AE131)=0,"UNITE A CONTROLER","OK")))))),N("Z6"))</f>
        <v/>
      </c>
      <c r="AD131" s="144" t="str">
        <f>IF(1=1,IF(E131="","",AD120),N("AB17"))</f>
        <v/>
      </c>
      <c r="AE131" s="125" t="str">
        <f>IF(1=1,IF(G131="","",UPPER(TRIM(SUBSTITUTE(SUBSTITUTE(G131&amp;"",CHAR(160)," ")," "," ")))),N("AC17"))</f>
        <v/>
      </c>
    </row>
    <row r="132" spans="1:31" ht="15.75" x14ac:dyDescent="0.25">
      <c r="A132" s="160" t="str">
        <f>IF(1=1,IF(E132="","",A120),N("A18"))</f>
        <v/>
      </c>
      <c r="B132" s="127" t="str">
        <f>IF(1=1,IF(E132="","",B120),N("B18"))</f>
        <v/>
      </c>
      <c r="C132" s="128"/>
      <c r="D132" s="129" t="str">
        <f>IF(ISBLANK(E132),"",LARGE(D120:D131,1)+1)</f>
        <v/>
      </c>
      <c r="E132" s="130"/>
      <c r="F132" s="131"/>
      <c r="G132" s="170"/>
      <c r="H132" s="105"/>
      <c r="I132" s="132" t="str">
        <f>IF(1=1,IF(E132="","",I120),N("H18"))</f>
        <v/>
      </c>
      <c r="J132" s="133" t="str">
        <f>IF(1=1,IF(E132="","",J120),N("I18"))</f>
        <v/>
      </c>
      <c r="K132" s="134" t="str">
        <f>IF(1=1,IF(E132="","",K120),N("J18"))</f>
        <v/>
      </c>
      <c r="L132" s="135" t="str">
        <f>IF(1=1,IF(OR(J132="",O132="",NOT(ISNUMBER(J132)),NOT(ISNUMBER(O132)),J132=0),"",O132/J132),N("L18"))</f>
        <v/>
      </c>
      <c r="M132" s="136" t="str">
        <f>IF(1=1,IF(OR(L132="",NOT(ISNUMBER(F132))),"",F132*L132*IFERROR(INDEX(D384:D428,MATCH(AE132,B384:B428,0)),1)),N("M13"))</f>
        <v/>
      </c>
      <c r="N132" s="137" t="str">
        <f>IF(1=1,IF(F132="","",IF(G132="","",IFERROR(INDEX(E384:E428,MATCH(AE132,B384:B428,0)),G132&amp;""))),N("N6"))</f>
        <v/>
      </c>
      <c r="O132" s="138" t="str">
        <f>IF(1=1,IF(E132="","",O120),N("K18"))</f>
        <v/>
      </c>
      <c r="P132" s="139" t="str">
        <f>IF(1=1,IF(M132="","",IF(AND(ISNUMBER(M132),M132&lt;1,N132="kg"),MAX(1,ROUND(M132*1000,0)),IF(AND(ISNUMBER(M132),M132&lt;1,N132="L"),MAX(1,ROUND(M132*100,0)),ROUND(M132,3)))),N("O18"))</f>
        <v/>
      </c>
      <c r="Q132" s="140" t="str">
        <f>IF(1=1,IF(M132="","",IF(AND(ISNUMBER(M132),M132&lt;1,N132="kg"),"g",IF(AND(ISNUMBER(M132),M132&lt;1,N132="L"),"cl",N132))),N("P18"))</f>
        <v/>
      </c>
      <c r="R132" s="161" t="str">
        <f>IF(1=1,IF(E132="","",IF(F132="","A CONTROLER",IF(NOT(ISNUMBER(F132)),"TEXTE",IF(OR(L132="",L132&lt;=0),"COMMANDE PRINCIPALE INCOMPLETE",IF(G132="","UNITE MANQUANTE",IF(COUNTIF(B384:B428,AE132)=0,"UNITE A CONTROLER","OK")))))),N("Q9"))</f>
        <v/>
      </c>
      <c r="S132" s="105"/>
      <c r="T132" s="141">
        <f t="shared" si="14"/>
        <v>0</v>
      </c>
      <c r="U132" s="133" t="str">
        <f>IF(1=1,IF(E132="","",U120),N("S18"))</f>
        <v/>
      </c>
      <c r="V132" s="133" t="str">
        <f>IF(1=1,IF(E132="","",V120),N("T18"))</f>
        <v/>
      </c>
      <c r="W132" s="135" t="str">
        <f>IF(1=1,IF(OR(U132="",V132="",NOT(ISNUMBER(U132)),NOT(ISNUMBER(V132)),U132=0),"",V132/U132),N("U18"))</f>
        <v/>
      </c>
      <c r="X132" s="136" t="str">
        <f>IF(1=1,IF(OR(W132="",NOT(ISNUMBER(F132))),"",F132*W132*IFERROR(INDEX(D384:D428,MATCH(AE132,B384:B428,0)),1)),N("V7"))</f>
        <v/>
      </c>
      <c r="Y132" s="137" t="str">
        <f>IF(1=1,IF(F132="","",IF(G132="","",IFERROR(INDEX(E384:E428,MATCH(AE132,B384:B428,0)),G132&amp;""))),N("W6"))</f>
        <v/>
      </c>
      <c r="Z132" s="142" t="str">
        <f>IF(1=1,IF(X132="","",IF(AND(ISNUMBER(X132),X132&lt;1,Y132="kg"),MAX(1,ROUND(X132*1000,0)),IF(AND(ISNUMBER(X132),X132&lt;1,Y132="L"),MAX(1,ROUND(X132*100,0)),ROUND(X132,3)))),N("X18"))</f>
        <v/>
      </c>
      <c r="AA132" s="143" t="str">
        <f>IF(1=1,IF(X132="","",IF(AND(ISNUMBER(X132),X132&lt;1,Y132="kg"),"g",IF(AND(ISNUMBER(X132),X132&lt;1,Y132="L"),"cl",Y132))),N("Y18"))</f>
        <v/>
      </c>
      <c r="AB132" s="123" t="str">
        <f>IF(1=1,IF(E132="","",IF(F132="","A CONTROLER",IF(NOT(ISNUMBER(F132)),"TEXTE",IF(OR(W132="",W132&lt;=0),"COMMANDE COUVERTS INCOMPLETE",IF(G132="","UNITE MANQUANTE",IF(COUNTIF(B384:B428,AE132)=0,"UNITE A CONTROLER","OK")))))),N("Z6"))</f>
        <v/>
      </c>
      <c r="AD132" s="144" t="str">
        <f>IF(1=1,IF(E132="","",AD120),N("AB18"))</f>
        <v/>
      </c>
      <c r="AE132" s="125" t="str">
        <f>IF(1=1,IF(G132="","",UPPER(TRIM(SUBSTITUTE(SUBSTITUTE(G132&amp;"",CHAR(160)," ")," "," ")))),N("AC18"))</f>
        <v/>
      </c>
    </row>
    <row r="133" spans="1:31" ht="15.75" x14ac:dyDescent="0.25">
      <c r="A133" s="160" t="str">
        <f>IF(1=1,IF(E133="","",A120),N("A19"))</f>
        <v/>
      </c>
      <c r="B133" s="127" t="str">
        <f>IF(1=1,IF(E133="","",B120),N("B19"))</f>
        <v/>
      </c>
      <c r="C133" s="128"/>
      <c r="D133" s="129" t="str">
        <f>IF(ISBLANK(E133),"",LARGE(D120:D132,1)+1)</f>
        <v/>
      </c>
      <c r="E133" s="130"/>
      <c r="F133" s="131"/>
      <c r="G133" s="170"/>
      <c r="H133" s="105"/>
      <c r="I133" s="132" t="str">
        <f>IF(1=1,IF(E133="","",I120),N("H19"))</f>
        <v/>
      </c>
      <c r="J133" s="133" t="str">
        <f>IF(1=1,IF(E133="","",J120),N("I19"))</f>
        <v/>
      </c>
      <c r="K133" s="134" t="str">
        <f>IF(1=1,IF(E133="","",K120),N("J19"))</f>
        <v/>
      </c>
      <c r="L133" s="135" t="str">
        <f>IF(1=1,IF(OR(J133="",O133="",NOT(ISNUMBER(J133)),NOT(ISNUMBER(O133)),J133=0),"",O133/J133),N("L19"))</f>
        <v/>
      </c>
      <c r="M133" s="136" t="str">
        <f>IF(1=1,IF(OR(L133="",NOT(ISNUMBER(F133))),"",F133*L133*IFERROR(INDEX(D384:D428,MATCH(AE133,B384:B428,0)),1)),N("M13"))</f>
        <v/>
      </c>
      <c r="N133" s="137" t="str">
        <f>IF(1=1,IF(F133="","",IF(G133="","",IFERROR(INDEX(E384:E428,MATCH(AE133,B384:B428,0)),G133&amp;""))),N("N6"))</f>
        <v/>
      </c>
      <c r="O133" s="138" t="str">
        <f>IF(1=1,IF(E133="","",O120),N("K19"))</f>
        <v/>
      </c>
      <c r="P133" s="139" t="str">
        <f>IF(1=1,IF(M133="","",IF(AND(ISNUMBER(M133),M133&lt;1,N133="kg"),MAX(1,ROUND(M133*1000,0)),IF(AND(ISNUMBER(M133),M133&lt;1,N133="L"),MAX(1,ROUND(M133*100,0)),ROUND(M133,3)))),N("O19"))</f>
        <v/>
      </c>
      <c r="Q133" s="140" t="str">
        <f>IF(1=1,IF(M133="","",IF(AND(ISNUMBER(M133),M133&lt;1,N133="kg"),"g",IF(AND(ISNUMBER(M133),M133&lt;1,N133="L"),"cl",N133))),N("P19"))</f>
        <v/>
      </c>
      <c r="R133" s="161" t="str">
        <f>IF(1=1,IF(E133="","",IF(F133="","A CONTROLER",IF(NOT(ISNUMBER(F133)),"TEXTE",IF(OR(L133="",L133&lt;=0),"COMMANDE PRINCIPALE INCOMPLETE",IF(G133="","UNITE MANQUANTE",IF(COUNTIF(B384:B428,AE133)=0,"UNITE A CONTROLER","OK")))))),N("Q9"))</f>
        <v/>
      </c>
      <c r="S133" s="105"/>
      <c r="T133" s="141">
        <f t="shared" si="14"/>
        <v>0</v>
      </c>
      <c r="U133" s="133" t="str">
        <f>IF(1=1,IF(E133="","",U120),N("S19"))</f>
        <v/>
      </c>
      <c r="V133" s="133" t="str">
        <f>IF(1=1,IF(E133="","",V120),N("T19"))</f>
        <v/>
      </c>
      <c r="W133" s="135" t="str">
        <f>IF(1=1,IF(OR(U133="",V133="",NOT(ISNUMBER(U133)),NOT(ISNUMBER(V133)),U133=0),"",V133/U133),N("U19"))</f>
        <v/>
      </c>
      <c r="X133" s="136" t="str">
        <f>IF(1=1,IF(OR(W133="",NOT(ISNUMBER(F133))),"",F133*W133*IFERROR(INDEX(D384:D428,MATCH(AE133,B384:B428,0)),1)),N("V7"))</f>
        <v/>
      </c>
      <c r="Y133" s="137" t="str">
        <f>IF(1=1,IF(F133="","",IF(G133="","",IFERROR(INDEX(E384:E428,MATCH(AE133,B384:B428,0)),G133&amp;""))),N("W6"))</f>
        <v/>
      </c>
      <c r="Z133" s="142" t="str">
        <f>IF(1=1,IF(X133="","",IF(AND(ISNUMBER(X133),X133&lt;1,Y133="kg"),MAX(1,ROUND(X133*1000,0)),IF(AND(ISNUMBER(X133),X133&lt;1,Y133="L"),MAX(1,ROUND(X133*100,0)),ROUND(X133,3)))),N("X19"))</f>
        <v/>
      </c>
      <c r="AA133" s="143" t="str">
        <f>IF(1=1,IF(X133="","",IF(AND(ISNUMBER(X133),X133&lt;1,Y133="kg"),"g",IF(AND(ISNUMBER(X133),X133&lt;1,Y133="L"),"cl",Y133))),N("Y19"))</f>
        <v/>
      </c>
      <c r="AB133" s="123" t="str">
        <f>IF(1=1,IF(E133="","",IF(F133="","A CONTROLER",IF(NOT(ISNUMBER(F133)),"TEXTE",IF(OR(W133="",W133&lt;=0),"COMMANDE COUVERTS INCOMPLETE",IF(G133="","UNITE MANQUANTE",IF(COUNTIF(B384:B428,AE133)=0,"UNITE A CONTROLER","OK")))))),N("Z6"))</f>
        <v/>
      </c>
      <c r="AD133" s="144" t="str">
        <f>IF(1=1,IF(E133="","",AD120),N("AB19"))</f>
        <v/>
      </c>
      <c r="AE133" s="125" t="str">
        <f>IF(1=1,IF(G133="","",UPPER(TRIM(SUBSTITUTE(SUBSTITUTE(G133&amp;"",CHAR(160)," ")," "," ")))),N("AC19"))</f>
        <v/>
      </c>
    </row>
    <row r="134" spans="1:31" ht="15.75" x14ac:dyDescent="0.25">
      <c r="A134" s="160" t="str">
        <f>IF(1=1,IF(E134="","",A120),N("A20"))</f>
        <v/>
      </c>
      <c r="B134" s="127" t="str">
        <f>IF(1=1,IF(E134="","",B120),N("B20"))</f>
        <v/>
      </c>
      <c r="C134" s="128"/>
      <c r="D134" s="129" t="str">
        <f>IF(ISBLANK(E134),"",LARGE(D120:D133,1)+1)</f>
        <v/>
      </c>
      <c r="E134" s="130"/>
      <c r="F134" s="131"/>
      <c r="G134" s="170"/>
      <c r="H134" s="105"/>
      <c r="I134" s="132" t="str">
        <f>IF(1=1,IF(E134="","",I120),N("H20"))</f>
        <v/>
      </c>
      <c r="J134" s="133" t="str">
        <f>IF(1=1,IF(E134="","",J120),N("I20"))</f>
        <v/>
      </c>
      <c r="K134" s="134" t="str">
        <f>IF(1=1,IF(E134="","",K120),N("J20"))</f>
        <v/>
      </c>
      <c r="L134" s="135" t="str">
        <f>IF(1=1,IF(OR(J134="",O134="",NOT(ISNUMBER(J134)),NOT(ISNUMBER(O134)),J134=0),"",O134/J134),N("L20"))</f>
        <v/>
      </c>
      <c r="M134" s="136" t="str">
        <f>IF(1=1,IF(OR(L134="",NOT(ISNUMBER(F134))),"",F134*L134*IFERROR(INDEX(D384:D428,MATCH(AE134,B384:B428,0)),1)),N("M13"))</f>
        <v/>
      </c>
      <c r="N134" s="137" t="str">
        <f>IF(1=1,IF(F134="","",IF(G134="","",IFERROR(INDEX(E384:E428,MATCH(AE134,B384:B428,0)),G134&amp;""))),N("N6"))</f>
        <v/>
      </c>
      <c r="O134" s="138" t="str">
        <f>IF(1=1,IF(E134="","",O120),N("K20"))</f>
        <v/>
      </c>
      <c r="P134" s="139" t="str">
        <f>IF(1=1,IF(M134="","",IF(AND(ISNUMBER(M134),M134&lt;1,N134="kg"),MAX(1,ROUND(M134*1000,0)),IF(AND(ISNUMBER(M134),M134&lt;1,N134="L"),MAX(1,ROUND(M134*100,0)),ROUND(M134,3)))),N("O20"))</f>
        <v/>
      </c>
      <c r="Q134" s="140" t="str">
        <f>IF(1=1,IF(M134="","",IF(AND(ISNUMBER(M134),M134&lt;1,N134="kg"),"g",IF(AND(ISNUMBER(M134),M134&lt;1,N134="L"),"cl",N134))),N("P20"))</f>
        <v/>
      </c>
      <c r="R134" s="161" t="str">
        <f>IF(1=1,IF(E134="","",IF(F134="","A CONTROLER",IF(NOT(ISNUMBER(F134)),"TEXTE",IF(OR(L134="",L134&lt;=0),"COMMANDE PRINCIPALE INCOMPLETE",IF(G134="","UNITE MANQUANTE",IF(COUNTIF(B384:B428,AE134)=0,"UNITE A CONTROLER","OK")))))),N("Q9"))</f>
        <v/>
      </c>
      <c r="S134" s="105"/>
      <c r="T134" s="141">
        <f t="shared" si="14"/>
        <v>0</v>
      </c>
      <c r="U134" s="133" t="str">
        <f>IF(1=1,IF(E134="","",U120),N("S20"))</f>
        <v/>
      </c>
      <c r="V134" s="133" t="str">
        <f>IF(1=1,IF(E134="","",V120),N("T20"))</f>
        <v/>
      </c>
      <c r="W134" s="135" t="str">
        <f>IF(1=1,IF(OR(U134="",V134="",NOT(ISNUMBER(U134)),NOT(ISNUMBER(V134)),U134=0),"",V134/U134),N("U20"))</f>
        <v/>
      </c>
      <c r="X134" s="136" t="str">
        <f>IF(1=1,IF(OR(W134="",NOT(ISNUMBER(F134))),"",F134*W134*IFERROR(INDEX(D384:D428,MATCH(AE134,B384:B428,0)),1)),N("V7"))</f>
        <v/>
      </c>
      <c r="Y134" s="137" t="str">
        <f>IF(1=1,IF(F134="","",IF(G134="","",IFERROR(INDEX(E384:E428,MATCH(AE134,B384:B428,0)),G134&amp;""))),N("W6"))</f>
        <v/>
      </c>
      <c r="Z134" s="142" t="str">
        <f>IF(1=1,IF(X134="","",IF(AND(ISNUMBER(X134),X134&lt;1,Y134="kg"),MAX(1,ROUND(X134*1000,0)),IF(AND(ISNUMBER(X134),X134&lt;1,Y134="L"),MAX(1,ROUND(X134*100,0)),ROUND(X134,3)))),N("X20"))</f>
        <v/>
      </c>
      <c r="AA134" s="143" t="str">
        <f>IF(1=1,IF(X134="","",IF(AND(ISNUMBER(X134),X134&lt;1,Y134="kg"),"g",IF(AND(ISNUMBER(X134),X134&lt;1,Y134="L"),"cl",Y134))),N("Y20"))</f>
        <v/>
      </c>
      <c r="AB134" s="123" t="str">
        <f>IF(1=1,IF(E134="","",IF(F134="","A CONTROLER",IF(NOT(ISNUMBER(F134)),"TEXTE",IF(OR(W134="",W134&lt;=0),"COMMANDE COUVERTS INCOMPLETE",IF(G134="","UNITE MANQUANTE",IF(COUNTIF(B384:B428,AE134)=0,"UNITE A CONTROLER","OK")))))),N("Z6"))</f>
        <v/>
      </c>
      <c r="AD134" s="144" t="str">
        <f>IF(1=1,IF(E134="","",AD120),N("AB20"))</f>
        <v/>
      </c>
      <c r="AE134" s="125" t="str">
        <f>IF(1=1,IF(G134="","",UPPER(TRIM(SUBSTITUTE(SUBSTITUTE(G134&amp;"",CHAR(160)," ")," "," ")))),N("AC20"))</f>
        <v/>
      </c>
    </row>
    <row r="135" spans="1:31" ht="15.75" x14ac:dyDescent="0.25">
      <c r="A135" s="160" t="str">
        <f>IF(1=1,IF(E135="","",A120),N("A21"))</f>
        <v/>
      </c>
      <c r="B135" s="127" t="str">
        <f>IF(1=1,IF(E135="","",B120),N("B21"))</f>
        <v/>
      </c>
      <c r="C135" s="128"/>
      <c r="D135" s="129" t="str">
        <f>IF(ISBLANK(E135),"",LARGE(D120:D134,1)+1)</f>
        <v/>
      </c>
      <c r="E135" s="130"/>
      <c r="F135" s="131"/>
      <c r="G135" s="170"/>
      <c r="H135" s="105"/>
      <c r="I135" s="132" t="str">
        <f>IF(1=1,IF(E135="","",I120),N("H21"))</f>
        <v/>
      </c>
      <c r="J135" s="133" t="str">
        <f>IF(1=1,IF(E135="","",J120),N("I21"))</f>
        <v/>
      </c>
      <c r="K135" s="134" t="str">
        <f>IF(1=1,IF(E135="","",K120),N("J21"))</f>
        <v/>
      </c>
      <c r="L135" s="135" t="str">
        <f>IF(1=1,IF(OR(J135="",O135="",NOT(ISNUMBER(J135)),NOT(ISNUMBER(O135)),J135=0),"",O135/J135),N("L21"))</f>
        <v/>
      </c>
      <c r="M135" s="136" t="str">
        <f>IF(1=1,IF(OR(L135="",NOT(ISNUMBER(F135))),"",F135*L135*IFERROR(INDEX(D384:D428,MATCH(AE135,B384:B428,0)),1)),N("M13"))</f>
        <v/>
      </c>
      <c r="N135" s="137" t="str">
        <f>IF(1=1,IF(F135="","",IF(G135="","",IFERROR(INDEX(E384:E428,MATCH(AE135,B384:B428,0)),G135&amp;""))),N("N6"))</f>
        <v/>
      </c>
      <c r="O135" s="138" t="str">
        <f>IF(1=1,IF(E135="","",O120),N("K21"))</f>
        <v/>
      </c>
      <c r="P135" s="139" t="str">
        <f>IF(1=1,IF(M135="","",IF(AND(ISNUMBER(M135),M135&lt;1,N135="kg"),MAX(1,ROUND(M135*1000,0)),IF(AND(ISNUMBER(M135),M135&lt;1,N135="L"),MAX(1,ROUND(M135*100,0)),ROUND(M135,3)))),N("O21"))</f>
        <v/>
      </c>
      <c r="Q135" s="140" t="str">
        <f>IF(1=1,IF(M135="","",IF(AND(ISNUMBER(M135),M135&lt;1,N135="kg"),"g",IF(AND(ISNUMBER(M135),M135&lt;1,N135="L"),"cl",N135))),N("P21"))</f>
        <v/>
      </c>
      <c r="R135" s="161" t="str">
        <f>IF(1=1,IF(E135="","",IF(F135="","A CONTROLER",IF(NOT(ISNUMBER(F135)),"TEXTE",IF(OR(L135="",L135&lt;=0),"COMMANDE PRINCIPALE INCOMPLETE",IF(G135="","UNITE MANQUANTE",IF(COUNTIF(B384:B428,AE135)=0,"UNITE A CONTROLER","OK")))))),N("Q9"))</f>
        <v/>
      </c>
      <c r="S135" s="105"/>
      <c r="T135" s="141">
        <f t="shared" si="14"/>
        <v>0</v>
      </c>
      <c r="U135" s="133" t="str">
        <f>IF(1=1,IF(E135="","",U120),N("S21"))</f>
        <v/>
      </c>
      <c r="V135" s="133" t="str">
        <f>IF(1=1,IF(E135="","",V120),N("T21"))</f>
        <v/>
      </c>
      <c r="W135" s="135" t="str">
        <f>IF(1=1,IF(OR(U135="",V135="",NOT(ISNUMBER(U135)),NOT(ISNUMBER(V135)),U135=0),"",V135/U135),N("U21"))</f>
        <v/>
      </c>
      <c r="X135" s="136" t="str">
        <f>IF(1=1,IF(OR(W135="",NOT(ISNUMBER(F135))),"",F135*W135*IFERROR(INDEX(D384:D428,MATCH(AE135,B384:B428,0)),1)),N("V7"))</f>
        <v/>
      </c>
      <c r="Y135" s="137" t="str">
        <f>IF(1=1,IF(F135="","",IF(G135="","",IFERROR(INDEX(E384:E428,MATCH(AE135,B384:B428,0)),G135&amp;""))),N("W6"))</f>
        <v/>
      </c>
      <c r="Z135" s="142" t="str">
        <f>IF(1=1,IF(X135="","",IF(AND(ISNUMBER(X135),X135&lt;1,Y135="kg"),MAX(1,ROUND(X135*1000,0)),IF(AND(ISNUMBER(X135),X135&lt;1,Y135="L"),MAX(1,ROUND(X135*100,0)),ROUND(X135,3)))),N("X21"))</f>
        <v/>
      </c>
      <c r="AA135" s="143" t="str">
        <f>IF(1=1,IF(X135="","",IF(AND(ISNUMBER(X135),X135&lt;1,Y135="kg"),"g",IF(AND(ISNUMBER(X135),X135&lt;1,Y135="L"),"cl",Y135))),N("Y21"))</f>
        <v/>
      </c>
      <c r="AB135" s="123" t="str">
        <f>IF(1=1,IF(E135="","",IF(F135="","A CONTROLER",IF(NOT(ISNUMBER(F135)),"TEXTE",IF(OR(W135="",W135&lt;=0),"COMMANDE COUVERTS INCOMPLETE",IF(G135="","UNITE MANQUANTE",IF(COUNTIF(B384:B428,AE135)=0,"UNITE A CONTROLER","OK")))))),N("Z6"))</f>
        <v/>
      </c>
      <c r="AD135" s="144" t="str">
        <f>IF(1=1,IF(E135="","",AD120),N("AB21"))</f>
        <v/>
      </c>
      <c r="AE135" s="125" t="str">
        <f>IF(1=1,IF(G135="","",UPPER(TRIM(SUBSTITUTE(SUBSTITUTE(G135&amp;"",CHAR(160)," ")," "," ")))),N("AC21"))</f>
        <v/>
      </c>
    </row>
    <row r="136" spans="1:31" ht="15.75" x14ac:dyDescent="0.25">
      <c r="A136" s="160" t="str">
        <f>IF(1=1,IF(E136="","",A120),N("A22"))</f>
        <v/>
      </c>
      <c r="B136" s="127" t="str">
        <f>IF(1=1,IF(E136="","",B120),N("B22"))</f>
        <v/>
      </c>
      <c r="C136" s="128"/>
      <c r="D136" s="129" t="str">
        <f>IF(ISBLANK(E136),"",LARGE(D120:D135,1)+1)</f>
        <v/>
      </c>
      <c r="E136" s="130"/>
      <c r="F136" s="131"/>
      <c r="G136" s="170"/>
      <c r="H136" s="105"/>
      <c r="I136" s="132" t="str">
        <f>IF(1=1,IF(E136="","",I120),N("H22"))</f>
        <v/>
      </c>
      <c r="J136" s="133" t="str">
        <f>IF(1=1,IF(E136="","",J120),N("I22"))</f>
        <v/>
      </c>
      <c r="K136" s="134" t="str">
        <f>IF(1=1,IF(E136="","",K120),N("J22"))</f>
        <v/>
      </c>
      <c r="L136" s="135" t="str">
        <f>IF(1=1,IF(OR(J136="",O136="",NOT(ISNUMBER(J136)),NOT(ISNUMBER(O136)),J136=0),"",O136/J136),N("L22"))</f>
        <v/>
      </c>
      <c r="M136" s="136" t="str">
        <f>IF(1=1,IF(OR(L136="",NOT(ISNUMBER(F136))),"",F136*L136*IFERROR(INDEX(D384:D428,MATCH(AE136,B384:B428,0)),1)),N("M13"))</f>
        <v/>
      </c>
      <c r="N136" s="137" t="str">
        <f>IF(1=1,IF(F136="","",IF(G136="","",IFERROR(INDEX(E384:E428,MATCH(AE136,B384:B428,0)),G136&amp;""))),N("N6"))</f>
        <v/>
      </c>
      <c r="O136" s="138" t="str">
        <f>IF(1=1,IF(E136="","",O120),N("K22"))</f>
        <v/>
      </c>
      <c r="P136" s="139" t="str">
        <f>IF(1=1,IF(M136="","",IF(AND(ISNUMBER(M136),M136&lt;1,N136="kg"),MAX(1,ROUND(M136*1000,0)),IF(AND(ISNUMBER(M136),M136&lt;1,N136="L"),MAX(1,ROUND(M136*100,0)),ROUND(M136,3)))),N("O22"))</f>
        <v/>
      </c>
      <c r="Q136" s="140" t="str">
        <f>IF(1=1,IF(M136="","",IF(AND(ISNUMBER(M136),M136&lt;1,N136="kg"),"g",IF(AND(ISNUMBER(M136),M136&lt;1,N136="L"),"cl",N136))),N("P22"))</f>
        <v/>
      </c>
      <c r="R136" s="161" t="str">
        <f>IF(1=1,IF(E136="","",IF(F136="","A CONTROLER",IF(NOT(ISNUMBER(F136)),"TEXTE",IF(OR(L136="",L136&lt;=0),"COMMANDE PRINCIPALE INCOMPLETE",IF(G136="","UNITE MANQUANTE",IF(COUNTIF(B384:B428,AE136)=0,"UNITE A CONTROLER","OK")))))),N("Q9"))</f>
        <v/>
      </c>
      <c r="S136" s="105"/>
      <c r="T136" s="141">
        <f t="shared" si="14"/>
        <v>0</v>
      </c>
      <c r="U136" s="133" t="str">
        <f>IF(1=1,IF(E136="","",U120),N("S22"))</f>
        <v/>
      </c>
      <c r="V136" s="133" t="str">
        <f>IF(1=1,IF(E136="","",V120),N("T22"))</f>
        <v/>
      </c>
      <c r="W136" s="135" t="str">
        <f>IF(1=1,IF(OR(U136="",V136="",NOT(ISNUMBER(U136)),NOT(ISNUMBER(V136)),U136=0),"",V136/U136),N("U22"))</f>
        <v/>
      </c>
      <c r="X136" s="136" t="str">
        <f>IF(1=1,IF(OR(W136="",NOT(ISNUMBER(F136))),"",F136*W136*IFERROR(INDEX(D384:D428,MATCH(AE136,B384:B428,0)),1)),N("V7"))</f>
        <v/>
      </c>
      <c r="Y136" s="137" t="str">
        <f>IF(1=1,IF(F136="","",IF(G136="","",IFERROR(INDEX(E384:E428,MATCH(AE136,B384:B428,0)),G136&amp;""))),N("W6"))</f>
        <v/>
      </c>
      <c r="Z136" s="142" t="str">
        <f>IF(1=1,IF(X136="","",IF(AND(ISNUMBER(X136),X136&lt;1,Y136="kg"),MAX(1,ROUND(X136*1000,0)),IF(AND(ISNUMBER(X136),X136&lt;1,Y136="L"),MAX(1,ROUND(X136*100,0)),ROUND(X136,3)))),N("X22"))</f>
        <v/>
      </c>
      <c r="AA136" s="143" t="str">
        <f>IF(1=1,IF(X136="","",IF(AND(ISNUMBER(X136),X136&lt;1,Y136="kg"),"g",IF(AND(ISNUMBER(X136),X136&lt;1,Y136="L"),"cl",Y136))),N("Y22"))</f>
        <v/>
      </c>
      <c r="AB136" s="123" t="str">
        <f>IF(1=1,IF(E136="","",IF(F136="","A CONTROLER",IF(NOT(ISNUMBER(F136)),"TEXTE",IF(OR(W136="",W136&lt;=0),"COMMANDE COUVERTS INCOMPLETE",IF(G136="","UNITE MANQUANTE",IF(COUNTIF(B384:B428,AE136)=0,"UNITE A CONTROLER","OK")))))),N("Z6"))</f>
        <v/>
      </c>
      <c r="AD136" s="144" t="str">
        <f>IF(1=1,IF(E136="","",AD120),N("AB22"))</f>
        <v/>
      </c>
      <c r="AE136" s="125" t="str">
        <f>IF(1=1,IF(G136="","",UPPER(TRIM(SUBSTITUTE(SUBSTITUTE(G136&amp;"",CHAR(160)," ")," "," ")))),N("AC22"))</f>
        <v/>
      </c>
    </row>
    <row r="137" spans="1:31" ht="15.75" x14ac:dyDescent="0.25">
      <c r="A137" s="160" t="str">
        <f>IF(1=1,IF(E137="","",A120),N("A23"))</f>
        <v/>
      </c>
      <c r="B137" s="127" t="str">
        <f>IF(1=1,IF(E137="","",B120),N("B23"))</f>
        <v/>
      </c>
      <c r="C137" s="128"/>
      <c r="D137" s="129" t="str">
        <f>IF(ISBLANK(E137),"",LARGE(D120:D136,1)+1)</f>
        <v/>
      </c>
      <c r="E137" s="130"/>
      <c r="F137" s="131"/>
      <c r="G137" s="170"/>
      <c r="H137" s="105"/>
      <c r="I137" s="132" t="str">
        <f>IF(1=1,IF(E137="","",I120),N("H23"))</f>
        <v/>
      </c>
      <c r="J137" s="133" t="str">
        <f>IF(1=1,IF(E137="","",J120),N("I23"))</f>
        <v/>
      </c>
      <c r="K137" s="134" t="str">
        <f>IF(1=1,IF(E137="","",K120),N("J23"))</f>
        <v/>
      </c>
      <c r="L137" s="135" t="str">
        <f>IF(1=1,IF(OR(J137="",O137="",NOT(ISNUMBER(J137)),NOT(ISNUMBER(O137)),J137=0),"",O137/J137),N("L23"))</f>
        <v/>
      </c>
      <c r="M137" s="136" t="str">
        <f>IF(1=1,IF(OR(L137="",NOT(ISNUMBER(F137))),"",F137*L137*IFERROR(INDEX(D384:D428,MATCH(AE137,B384:B428,0)),1)),N("M13"))</f>
        <v/>
      </c>
      <c r="N137" s="137" t="str">
        <f>IF(1=1,IF(F137="","",IF(G137="","",IFERROR(INDEX(E384:E428,MATCH(AE137,B384:B428,0)),G137&amp;""))),N("N6"))</f>
        <v/>
      </c>
      <c r="O137" s="138" t="str">
        <f>IF(1=1,IF(E137="","",O120),N("K23"))</f>
        <v/>
      </c>
      <c r="P137" s="139" t="str">
        <f>IF(1=1,IF(M137="","",IF(AND(ISNUMBER(M137),M137&lt;1,N137="kg"),MAX(1,ROUND(M137*1000,0)),IF(AND(ISNUMBER(M137),M137&lt;1,N137="L"),MAX(1,ROUND(M137*100,0)),ROUND(M137,3)))),N("O23"))</f>
        <v/>
      </c>
      <c r="Q137" s="140" t="str">
        <f>IF(1=1,IF(M137="","",IF(AND(ISNUMBER(M137),M137&lt;1,N137="kg"),"g",IF(AND(ISNUMBER(M137),M137&lt;1,N137="L"),"cl",N137))),N("P23"))</f>
        <v/>
      </c>
      <c r="R137" s="161" t="str">
        <f>IF(1=1,IF(E137="","",IF(F137="","A CONTROLER",IF(NOT(ISNUMBER(F137)),"TEXTE",IF(OR(L137="",L137&lt;=0),"COMMANDE PRINCIPALE INCOMPLETE",IF(G137="","UNITE MANQUANTE",IF(COUNTIF(B384:B428,AE137)=0,"UNITE A CONTROLER","OK")))))),N("Q9"))</f>
        <v/>
      </c>
      <c r="S137" s="105"/>
      <c r="T137" s="141">
        <f t="shared" si="14"/>
        <v>0</v>
      </c>
      <c r="U137" s="133" t="str">
        <f>IF(1=1,IF(E137="","",U120),N("S23"))</f>
        <v/>
      </c>
      <c r="V137" s="133" t="str">
        <f>IF(1=1,IF(E137="","",V120),N("T23"))</f>
        <v/>
      </c>
      <c r="W137" s="135" t="str">
        <f>IF(1=1,IF(OR(U137="",V137="",NOT(ISNUMBER(U137)),NOT(ISNUMBER(V137)),U137=0),"",V137/U137),N("U23"))</f>
        <v/>
      </c>
      <c r="X137" s="136" t="str">
        <f>IF(1=1,IF(OR(W137="",NOT(ISNUMBER(F137))),"",F137*W137*IFERROR(INDEX(D384:D428,MATCH(AE137,B384:B428,0)),1)),N("V7"))</f>
        <v/>
      </c>
      <c r="Y137" s="137" t="str">
        <f>IF(1=1,IF(F137="","",IF(G137="","",IFERROR(INDEX(E384:E428,MATCH(AE137,B384:B428,0)),G137&amp;""))),N("W6"))</f>
        <v/>
      </c>
      <c r="Z137" s="142" t="str">
        <f>IF(1=1,IF(X137="","",IF(AND(ISNUMBER(X137),X137&lt;1,Y137="kg"),MAX(1,ROUND(X137*1000,0)),IF(AND(ISNUMBER(X137),X137&lt;1,Y137="L"),MAX(1,ROUND(X137*100,0)),ROUND(X137,3)))),N("X23"))</f>
        <v/>
      </c>
      <c r="AA137" s="143" t="str">
        <f>IF(1=1,IF(X137="","",IF(AND(ISNUMBER(X137),X137&lt;1,Y137="kg"),"g",IF(AND(ISNUMBER(X137),X137&lt;1,Y137="L"),"cl",Y137))),N("Y23"))</f>
        <v/>
      </c>
      <c r="AB137" s="123" t="str">
        <f>IF(1=1,IF(E137="","",IF(F137="","A CONTROLER",IF(NOT(ISNUMBER(F137)),"TEXTE",IF(OR(W137="",W137&lt;=0),"COMMANDE COUVERTS INCOMPLETE",IF(G137="","UNITE MANQUANTE",IF(COUNTIF(B384:B428,AE137)=0,"UNITE A CONTROLER","OK")))))),N("Z6"))</f>
        <v/>
      </c>
      <c r="AD137" s="144" t="str">
        <f>IF(1=1,IF(E137="","",AD120),N("AB23"))</f>
        <v/>
      </c>
      <c r="AE137" s="125" t="str">
        <f>IF(1=1,IF(G137="","",UPPER(TRIM(SUBSTITUTE(SUBSTITUTE(G137&amp;"",CHAR(160)," ")," "," ")))),N("AC23"))</f>
        <v/>
      </c>
    </row>
    <row r="138" spans="1:31" ht="15.75" x14ac:dyDescent="0.25">
      <c r="A138" s="160" t="str">
        <f>IF(1=1,IF(E138="","",A120),N("A24"))</f>
        <v/>
      </c>
      <c r="B138" s="127" t="str">
        <f>IF(1=1,IF(E138="","",B120),N("B24"))</f>
        <v/>
      </c>
      <c r="C138" s="128"/>
      <c r="D138" s="129" t="str">
        <f>IF(ISBLANK(E138),"",LARGE(D120:D137,1)+1)</f>
        <v/>
      </c>
      <c r="E138" s="130"/>
      <c r="F138" s="131"/>
      <c r="G138" s="170"/>
      <c r="H138" s="105"/>
      <c r="I138" s="132" t="str">
        <f>IF(1=1,IF(E138="","",I120),N("H24"))</f>
        <v/>
      </c>
      <c r="J138" s="133" t="str">
        <f>IF(1=1,IF(E138="","",J120),N("I24"))</f>
        <v/>
      </c>
      <c r="K138" s="134" t="str">
        <f>IF(1=1,IF(E138="","",K120),N("J24"))</f>
        <v/>
      </c>
      <c r="L138" s="135" t="str">
        <f>IF(1=1,IF(OR(J138="",O138="",NOT(ISNUMBER(J138)),NOT(ISNUMBER(O138)),J138=0),"",O138/J138),N("L24"))</f>
        <v/>
      </c>
      <c r="M138" s="136" t="str">
        <f>IF(1=1,IF(OR(L138="",NOT(ISNUMBER(F138))),"",F138*L138*IFERROR(INDEX(D384:D428,MATCH(AE138,B384:B428,0)),1)),N("M13"))</f>
        <v/>
      </c>
      <c r="N138" s="137" t="str">
        <f>IF(1=1,IF(F138="","",IF(G138="","",IFERROR(INDEX(E384:E428,MATCH(AE138,B384:B428,0)),G138&amp;""))),N("N6"))</f>
        <v/>
      </c>
      <c r="O138" s="138" t="str">
        <f>IF(1=1,IF(E138="","",O120),N("K24"))</f>
        <v/>
      </c>
      <c r="P138" s="139" t="str">
        <f>IF(1=1,IF(M138="","",IF(AND(ISNUMBER(M138),M138&lt;1,N138="kg"),MAX(1,ROUND(M138*1000,0)),IF(AND(ISNUMBER(M138),M138&lt;1,N138="L"),MAX(1,ROUND(M138*100,0)),ROUND(M138,3)))),N("O24"))</f>
        <v/>
      </c>
      <c r="Q138" s="140" t="str">
        <f>IF(1=1,IF(M138="","",IF(AND(ISNUMBER(M138),M138&lt;1,N138="kg"),"g",IF(AND(ISNUMBER(M138),M138&lt;1,N138="L"),"cl",N138))),N("P24"))</f>
        <v/>
      </c>
      <c r="R138" s="161" t="str">
        <f>IF(1=1,IF(E138="","",IF(F138="","A CONTROLER",IF(NOT(ISNUMBER(F138)),"TEXTE",IF(OR(L138="",L138&lt;=0),"COMMANDE PRINCIPALE INCOMPLETE",IF(G138="","UNITE MANQUANTE",IF(COUNTIF(B384:B428,AE138)=0,"UNITE A CONTROLER","OK")))))),N("Q9"))</f>
        <v/>
      </c>
      <c r="S138" s="105"/>
      <c r="T138" s="141">
        <f t="shared" si="14"/>
        <v>0</v>
      </c>
      <c r="U138" s="133" t="str">
        <f>IF(1=1,IF(E138="","",U120),N("S24"))</f>
        <v/>
      </c>
      <c r="V138" s="133" t="str">
        <f>IF(1=1,IF(E138="","",V120),N("T24"))</f>
        <v/>
      </c>
      <c r="W138" s="135" t="str">
        <f>IF(1=1,IF(OR(U138="",V138="",NOT(ISNUMBER(U138)),NOT(ISNUMBER(V138)),U138=0),"",V138/U138),N("U24"))</f>
        <v/>
      </c>
      <c r="X138" s="136" t="str">
        <f>IF(1=1,IF(OR(W138="",NOT(ISNUMBER(F138))),"",F138*W138*IFERROR(INDEX(D384:D428,MATCH(AE138,B384:B428,0)),1)),N("V7"))</f>
        <v/>
      </c>
      <c r="Y138" s="137" t="str">
        <f>IF(1=1,IF(F138="","",IF(G138="","",IFERROR(INDEX(E384:E428,MATCH(AE138,B384:B428,0)),G138&amp;""))),N("W6"))</f>
        <v/>
      </c>
      <c r="Z138" s="142" t="str">
        <f>IF(1=1,IF(X138="","",IF(AND(ISNUMBER(X138),X138&lt;1,Y138="kg"),MAX(1,ROUND(X138*1000,0)),IF(AND(ISNUMBER(X138),X138&lt;1,Y138="L"),MAX(1,ROUND(X138*100,0)),ROUND(X138,3)))),N("X24"))</f>
        <v/>
      </c>
      <c r="AA138" s="143" t="str">
        <f>IF(1=1,IF(X138="","",IF(AND(ISNUMBER(X138),X138&lt;1,Y138="kg"),"g",IF(AND(ISNUMBER(X138),X138&lt;1,Y138="L"),"cl",Y138))),N("Y24"))</f>
        <v/>
      </c>
      <c r="AB138" s="123" t="str">
        <f>IF(1=1,IF(E138="","",IF(F138="","A CONTROLER",IF(NOT(ISNUMBER(F138)),"TEXTE",IF(OR(W138="",W138&lt;=0),"COMMANDE COUVERTS INCOMPLETE",IF(G138="","UNITE MANQUANTE",IF(COUNTIF(B384:B428,AE138)=0,"UNITE A CONTROLER","OK")))))),N("Z6"))</f>
        <v/>
      </c>
      <c r="AD138" s="144" t="str">
        <f>IF(1=1,IF(E138="","",AD120),N("AB24"))</f>
        <v/>
      </c>
      <c r="AE138" s="125" t="str">
        <f>IF(1=1,IF(G138="","",UPPER(TRIM(SUBSTITUTE(SUBSTITUTE(G138&amp;"",CHAR(160)," ")," "," ")))),N("AC24"))</f>
        <v/>
      </c>
    </row>
    <row r="139" spans="1:31" ht="15.75" x14ac:dyDescent="0.25">
      <c r="A139" s="160" t="str">
        <f>IF(1=1,IF(E139="","",A120),N("A25"))</f>
        <v/>
      </c>
      <c r="B139" s="127" t="str">
        <f>IF(1=1,IF(E139="","",B120),N("B25"))</f>
        <v/>
      </c>
      <c r="C139" s="128"/>
      <c r="D139" s="129" t="str">
        <f>IF(ISBLANK(E139),"",LARGE(D120:D138,1)+1)</f>
        <v/>
      </c>
      <c r="E139" s="130"/>
      <c r="F139" s="131"/>
      <c r="G139" s="170"/>
      <c r="H139" s="105"/>
      <c r="I139" s="132" t="str">
        <f>IF(1=1,IF(E139="","",I120),N("H25"))</f>
        <v/>
      </c>
      <c r="J139" s="133" t="str">
        <f>IF(1=1,IF(E139="","",J120),N("I25"))</f>
        <v/>
      </c>
      <c r="K139" s="134" t="str">
        <f>IF(1=1,IF(E139="","",K120),N("J25"))</f>
        <v/>
      </c>
      <c r="L139" s="135" t="str">
        <f>IF(1=1,IF(OR(J139="",O139="",NOT(ISNUMBER(J139)),NOT(ISNUMBER(O139)),J139=0),"",O139/J139),N("L25"))</f>
        <v/>
      </c>
      <c r="M139" s="136" t="str">
        <f>IF(1=1,IF(OR(L139="",NOT(ISNUMBER(F139))),"",F139*L139*IFERROR(INDEX(D384:D428,MATCH(AE139,B384:B428,0)),1)),N("M13"))</f>
        <v/>
      </c>
      <c r="N139" s="137" t="str">
        <f>IF(1=1,IF(F139="","",IF(G139="","",IFERROR(INDEX(E384:E428,MATCH(AE139,B384:B428,0)),G139&amp;""))),N("N6"))</f>
        <v/>
      </c>
      <c r="O139" s="138" t="str">
        <f>IF(1=1,IF(E139="","",O120),N("K25"))</f>
        <v/>
      </c>
      <c r="P139" s="139" t="str">
        <f>IF(1=1,IF(M139="","",IF(AND(ISNUMBER(M139),M139&lt;1,N139="kg"),MAX(1,ROUND(M139*1000,0)),IF(AND(ISNUMBER(M139),M139&lt;1,N139="L"),MAX(1,ROUND(M139*100,0)),ROUND(M139,3)))),N("O25"))</f>
        <v/>
      </c>
      <c r="Q139" s="140" t="str">
        <f>IF(1=1,IF(M139="","",IF(AND(ISNUMBER(M139),M139&lt;1,N139="kg"),"g",IF(AND(ISNUMBER(M139),M139&lt;1,N139="L"),"cl",N139))),N("P25"))</f>
        <v/>
      </c>
      <c r="R139" s="161" t="str">
        <f>IF(1=1,IF(E139="","",IF(F139="","A CONTROLER",IF(NOT(ISNUMBER(F139)),"TEXTE",IF(OR(L139="",L139&lt;=0),"COMMANDE PRINCIPALE INCOMPLETE",IF(G139="","UNITE MANQUANTE",IF(COUNTIF(B384:B428,AE139)=0,"UNITE A CONTROLER","OK")))))),N("Q9"))</f>
        <v/>
      </c>
      <c r="S139" s="105"/>
      <c r="T139" s="141">
        <f t="shared" si="14"/>
        <v>0</v>
      </c>
      <c r="U139" s="133" t="str">
        <f>IF(1=1,IF(E139="","",U120),N("S25"))</f>
        <v/>
      </c>
      <c r="V139" s="133" t="str">
        <f>IF(1=1,IF(E139="","",V120),N("T25"))</f>
        <v/>
      </c>
      <c r="W139" s="135" t="str">
        <f>IF(1=1,IF(OR(U139="",V139="",NOT(ISNUMBER(U139)),NOT(ISNUMBER(V139)),U139=0),"",V139/U139),N("U25"))</f>
        <v/>
      </c>
      <c r="X139" s="136" t="str">
        <f>IF(1=1,IF(OR(W139="",NOT(ISNUMBER(F139))),"",F139*W139*IFERROR(INDEX(D384:D428,MATCH(AE139,B384:B428,0)),1)),N("V7"))</f>
        <v/>
      </c>
      <c r="Y139" s="137" t="str">
        <f>IF(1=1,IF(F139="","",IF(G139="","",IFERROR(INDEX(E384:E428,MATCH(AE139,B384:B428,0)),G139&amp;""))),N("W6"))</f>
        <v/>
      </c>
      <c r="Z139" s="142" t="str">
        <f>IF(1=1,IF(X139="","",IF(AND(ISNUMBER(X139),X139&lt;1,Y139="kg"),MAX(1,ROUND(X139*1000,0)),IF(AND(ISNUMBER(X139),X139&lt;1,Y139="L"),MAX(1,ROUND(X139*100,0)),ROUND(X139,3)))),N("X25"))</f>
        <v/>
      </c>
      <c r="AA139" s="143" t="str">
        <f>IF(1=1,IF(X139="","",IF(AND(ISNUMBER(X139),X139&lt;1,Y139="kg"),"g",IF(AND(ISNUMBER(X139),X139&lt;1,Y139="L"),"cl",Y139))),N("Y25"))</f>
        <v/>
      </c>
      <c r="AB139" s="123" t="str">
        <f>IF(1=1,IF(E139="","",IF(F139="","A CONTROLER",IF(NOT(ISNUMBER(F139)),"TEXTE",IF(OR(W139="",W139&lt;=0),"COMMANDE COUVERTS INCOMPLETE",IF(G139="","UNITE MANQUANTE",IF(COUNTIF(B384:B428,AE139)=0,"UNITE A CONTROLER","OK")))))),N("Z6"))</f>
        <v/>
      </c>
      <c r="AD139" s="144" t="str">
        <f>IF(1=1,IF(E139="","",AD120),N("AB25"))</f>
        <v/>
      </c>
      <c r="AE139" s="125" t="str">
        <f>IF(1=1,IF(G139="","",UPPER(TRIM(SUBSTITUTE(SUBSTITUTE(G139&amp;"",CHAR(160)," ")," "," ")))),N("AC25"))</f>
        <v/>
      </c>
    </row>
    <row r="140" spans="1:31" ht="15.75" x14ac:dyDescent="0.25">
      <c r="A140" s="160" t="str">
        <f>IF(1=1,IF(E140="","",A120),N("A26"))</f>
        <v/>
      </c>
      <c r="B140" s="127" t="str">
        <f>IF(1=1,IF(E140="","",B120),N("B26"))</f>
        <v/>
      </c>
      <c r="C140" s="128"/>
      <c r="D140" s="129" t="str">
        <f>IF(ISBLANK(E140),"",LARGE(D120:D139,1)+1)</f>
        <v/>
      </c>
      <c r="E140" s="130"/>
      <c r="F140" s="131"/>
      <c r="G140" s="170"/>
      <c r="H140" s="105"/>
      <c r="I140" s="132" t="str">
        <f>IF(1=1,IF(E140="","",I120),N("H26"))</f>
        <v/>
      </c>
      <c r="J140" s="133" t="str">
        <f>IF(1=1,IF(E140="","",J120),N("I26"))</f>
        <v/>
      </c>
      <c r="K140" s="134" t="str">
        <f>IF(1=1,IF(E140="","",K120),N("J26"))</f>
        <v/>
      </c>
      <c r="L140" s="135" t="str">
        <f>IF(1=1,IF(OR(J140="",O140="",NOT(ISNUMBER(J140)),NOT(ISNUMBER(O140)),J140=0),"",O140/J140),N("L26"))</f>
        <v/>
      </c>
      <c r="M140" s="136" t="str">
        <f>IF(1=1,IF(OR(L140="",NOT(ISNUMBER(F140))),"",F140*L140*IFERROR(INDEX(D384:D428,MATCH(AE140,B384:B428,0)),1)),N("M13"))</f>
        <v/>
      </c>
      <c r="N140" s="137" t="str">
        <f>IF(1=1,IF(F140="","",IF(G140="","",IFERROR(INDEX(E384:E428,MATCH(AE140,B384:B428,0)),G140&amp;""))),N("N6"))</f>
        <v/>
      </c>
      <c r="O140" s="138" t="str">
        <f>IF(1=1,IF(E140="","",O120),N("K26"))</f>
        <v/>
      </c>
      <c r="P140" s="139" t="str">
        <f>IF(1=1,IF(M140="","",IF(AND(ISNUMBER(M140),M140&lt;1,N140="kg"),MAX(1,ROUND(M140*1000,0)),IF(AND(ISNUMBER(M140),M140&lt;1,N140="L"),MAX(1,ROUND(M140*100,0)),ROUND(M140,3)))),N("O26"))</f>
        <v/>
      </c>
      <c r="Q140" s="140" t="str">
        <f>IF(1=1,IF(M140="","",IF(AND(ISNUMBER(M140),M140&lt;1,N140="kg"),"g",IF(AND(ISNUMBER(M140),M140&lt;1,N140="L"),"cl",N140))),N("P26"))</f>
        <v/>
      </c>
      <c r="R140" s="161" t="str">
        <f>IF(1=1,IF(E140="","",IF(F140="","A CONTROLER",IF(NOT(ISNUMBER(F140)),"TEXTE",IF(OR(L140="",L140&lt;=0),"COMMANDE PRINCIPALE INCOMPLETE",IF(G140="","UNITE MANQUANTE",IF(COUNTIF(B384:B428,AE140)=0,"UNITE A CONTROLER","OK")))))),N("Q9"))</f>
        <v/>
      </c>
      <c r="S140" s="105"/>
      <c r="T140" s="141">
        <f t="shared" si="14"/>
        <v>0</v>
      </c>
      <c r="U140" s="133" t="str">
        <f>IF(1=1,IF(E140="","",U120),N("S26"))</f>
        <v/>
      </c>
      <c r="V140" s="133" t="str">
        <f>IF(1=1,IF(E140="","",V120),N("T26"))</f>
        <v/>
      </c>
      <c r="W140" s="135" t="str">
        <f>IF(1=1,IF(OR(U140="",V140="",NOT(ISNUMBER(U140)),NOT(ISNUMBER(V140)),U140=0),"",V140/U140),N("U26"))</f>
        <v/>
      </c>
      <c r="X140" s="136" t="str">
        <f>IF(1=1,IF(OR(W140="",NOT(ISNUMBER(F140))),"",F140*W140*IFERROR(INDEX(D384:D428,MATCH(AE140,B384:B428,0)),1)),N("V7"))</f>
        <v/>
      </c>
      <c r="Y140" s="137" t="str">
        <f>IF(1=1,IF(F140="","",IF(G140="","",IFERROR(INDEX(E384:E428,MATCH(AE140,B384:B428,0)),G140&amp;""))),N("W6"))</f>
        <v/>
      </c>
      <c r="Z140" s="142" t="str">
        <f>IF(1=1,IF(X140="","",IF(AND(ISNUMBER(X140),X140&lt;1,Y140="kg"),MAX(1,ROUND(X140*1000,0)),IF(AND(ISNUMBER(X140),X140&lt;1,Y140="L"),MAX(1,ROUND(X140*100,0)),ROUND(X140,3)))),N("X26"))</f>
        <v/>
      </c>
      <c r="AA140" s="143" t="str">
        <f>IF(1=1,IF(X140="","",IF(AND(ISNUMBER(X140),X140&lt;1,Y140="kg"),"g",IF(AND(ISNUMBER(X140),X140&lt;1,Y140="L"),"cl",Y140))),N("Y26"))</f>
        <v/>
      </c>
      <c r="AB140" s="123" t="str">
        <f>IF(1=1,IF(E140="","",IF(F140="","A CONTROLER",IF(NOT(ISNUMBER(F140)),"TEXTE",IF(OR(W140="",W140&lt;=0),"COMMANDE COUVERTS INCOMPLETE",IF(G140="","UNITE MANQUANTE",IF(COUNTIF(B384:B428,AE140)=0,"UNITE A CONTROLER","OK")))))),N("Z6"))</f>
        <v/>
      </c>
      <c r="AD140" s="144" t="str">
        <f>IF(1=1,IF(E140="","",AD120),N("AB26"))</f>
        <v/>
      </c>
      <c r="AE140" s="125" t="str">
        <f>IF(1=1,IF(G140="","",UPPER(TRIM(SUBSTITUTE(SUBSTITUTE(G140&amp;"",CHAR(160)," ")," "," ")))),N("AC26"))</f>
        <v/>
      </c>
    </row>
    <row r="141" spans="1:31" ht="15.75" x14ac:dyDescent="0.25">
      <c r="A141" s="160" t="str">
        <f>IF(1=1,IF(E141="","",A120),N("A27"))</f>
        <v/>
      </c>
      <c r="B141" s="127" t="str">
        <f>IF(1=1,IF(E141="","",B120),N("B27"))</f>
        <v/>
      </c>
      <c r="C141" s="128"/>
      <c r="D141" s="129" t="str">
        <f>IF(ISBLANK(E141),"",LARGE(D120:D140,1)+1)</f>
        <v/>
      </c>
      <c r="E141" s="130"/>
      <c r="F141" s="131"/>
      <c r="G141" s="170"/>
      <c r="H141" s="105"/>
      <c r="I141" s="132" t="str">
        <f>IF(1=1,IF(E141="","",I120),N("H27"))</f>
        <v/>
      </c>
      <c r="J141" s="133" t="str">
        <f>IF(1=1,IF(E141="","",J120),N("I27"))</f>
        <v/>
      </c>
      <c r="K141" s="134" t="str">
        <f>IF(1=1,IF(E141="","",K120),N("J27"))</f>
        <v/>
      </c>
      <c r="L141" s="135" t="str">
        <f>IF(1=1,IF(OR(J141="",O141="",NOT(ISNUMBER(J141)),NOT(ISNUMBER(O141)),J141=0),"",O141/J141),N("L27"))</f>
        <v/>
      </c>
      <c r="M141" s="136" t="str">
        <f>IF(1=1,IF(OR(L141="",NOT(ISNUMBER(F141))),"",F141*L141*IFERROR(INDEX(D384:D428,MATCH(AE141,B384:B428,0)),1)),N("M13"))</f>
        <v/>
      </c>
      <c r="N141" s="137" t="str">
        <f>IF(1=1,IF(F141="","",IF(G141="","",IFERROR(INDEX(E384:E428,MATCH(AE141,B384:B428,0)),G141&amp;""))),N("N6"))</f>
        <v/>
      </c>
      <c r="O141" s="138" t="str">
        <f>IF(1=1,IF(E141="","",O120),N("K27"))</f>
        <v/>
      </c>
      <c r="P141" s="139" t="str">
        <f>IF(1=1,IF(M141="","",IF(AND(ISNUMBER(M141),M141&lt;1,N141="kg"),MAX(1,ROUND(M141*1000,0)),IF(AND(ISNUMBER(M141),M141&lt;1,N141="L"),MAX(1,ROUND(M141*100,0)),ROUND(M141,3)))),N("O27"))</f>
        <v/>
      </c>
      <c r="Q141" s="140" t="str">
        <f>IF(1=1,IF(M141="","",IF(AND(ISNUMBER(M141),M141&lt;1,N141="kg"),"g",IF(AND(ISNUMBER(M141),M141&lt;1,N141="L"),"cl",N141))),N("P27"))</f>
        <v/>
      </c>
      <c r="R141" s="161" t="str">
        <f>IF(1=1,IF(E141="","",IF(F141="","A CONTROLER",IF(NOT(ISNUMBER(F141)),"TEXTE",IF(OR(L141="",L141&lt;=0),"COMMANDE PRINCIPALE INCOMPLETE",IF(G141="","UNITE MANQUANTE",IF(COUNTIF(B384:B428,AE141)=0,"UNITE A CONTROLER","OK")))))),N("Q9"))</f>
        <v/>
      </c>
      <c r="S141" s="105"/>
      <c r="T141" s="141">
        <f t="shared" si="14"/>
        <v>0</v>
      </c>
      <c r="U141" s="133" t="str">
        <f>IF(1=1,IF(E141="","",U120),N("S27"))</f>
        <v/>
      </c>
      <c r="V141" s="133" t="str">
        <f>IF(1=1,IF(E141="","",V120),N("T27"))</f>
        <v/>
      </c>
      <c r="W141" s="135" t="str">
        <f>IF(1=1,IF(OR(U141="",V141="",NOT(ISNUMBER(U141)),NOT(ISNUMBER(V141)),U141=0),"",V141/U141),N("U27"))</f>
        <v/>
      </c>
      <c r="X141" s="136" t="str">
        <f>IF(1=1,IF(OR(W141="",NOT(ISNUMBER(F141))),"",F141*W141*IFERROR(INDEX(D384:D428,MATCH(AE141,B384:B428,0)),1)),N("V7"))</f>
        <v/>
      </c>
      <c r="Y141" s="137" t="str">
        <f>IF(1=1,IF(F141="","",IF(G141="","",IFERROR(INDEX(E384:E428,MATCH(AE141,B384:B428,0)),G141&amp;""))),N("W6"))</f>
        <v/>
      </c>
      <c r="Z141" s="142" t="str">
        <f>IF(1=1,IF(X141="","",IF(AND(ISNUMBER(X141),X141&lt;1,Y141="kg"),MAX(1,ROUND(X141*1000,0)),IF(AND(ISNUMBER(X141),X141&lt;1,Y141="L"),MAX(1,ROUND(X141*100,0)),ROUND(X141,3)))),N("X27"))</f>
        <v/>
      </c>
      <c r="AA141" s="143" t="str">
        <f>IF(1=1,IF(X141="","",IF(AND(ISNUMBER(X141),X141&lt;1,Y141="kg"),"g",IF(AND(ISNUMBER(X141),X141&lt;1,Y141="L"),"cl",Y141))),N("Y27"))</f>
        <v/>
      </c>
      <c r="AB141" s="123" t="str">
        <f>IF(1=1,IF(E141="","",IF(F141="","A CONTROLER",IF(NOT(ISNUMBER(F141)),"TEXTE",IF(OR(W141="",W141&lt;=0),"COMMANDE COUVERTS INCOMPLETE",IF(G141="","UNITE MANQUANTE",IF(COUNTIF(B384:B428,AE141)=0,"UNITE A CONTROLER","OK")))))),N("Z6"))</f>
        <v/>
      </c>
      <c r="AD141" s="144" t="str">
        <f>IF(1=1,IF(E141="","",AD120),N("AB27"))</f>
        <v/>
      </c>
      <c r="AE141" s="125" t="str">
        <f>IF(1=1,IF(G141="","",UPPER(TRIM(SUBSTITUTE(SUBSTITUTE(G141&amp;"",CHAR(160)," ")," "," ")))),N("AC27"))</f>
        <v/>
      </c>
    </row>
    <row r="142" spans="1:31" ht="15.75" x14ac:dyDescent="0.25">
      <c r="A142" s="160" t="str">
        <f>IF(1=1,IF(E142="","",A120),N("A28"))</f>
        <v/>
      </c>
      <c r="B142" s="127" t="str">
        <f>IF(1=1,IF(E142="","",B120),N("B28"))</f>
        <v/>
      </c>
      <c r="C142" s="127"/>
      <c r="D142" s="129" t="str">
        <f>IF(ISBLANK(E142),"",LARGE(D120:D141,1)+1)</f>
        <v/>
      </c>
      <c r="E142" s="130"/>
      <c r="F142" s="131"/>
      <c r="G142" s="170"/>
      <c r="H142" s="105"/>
      <c r="I142" s="132" t="str">
        <f>IF(1=1,IF(E142="","",I120),N("H28"))</f>
        <v/>
      </c>
      <c r="J142" s="133" t="str">
        <f>IF(1=1,IF(E142="","",J120),N("I28"))</f>
        <v/>
      </c>
      <c r="K142" s="134" t="str">
        <f>IF(1=1,IF(E142="","",K120),N("J28"))</f>
        <v/>
      </c>
      <c r="L142" s="135" t="str">
        <f>IF(1=1,IF(OR(J142="",O142="",NOT(ISNUMBER(J142)),NOT(ISNUMBER(O142)),J142=0),"",O142/J142),N("L28"))</f>
        <v/>
      </c>
      <c r="M142" s="136" t="str">
        <f>IF(1=1,IF(OR(L142="",NOT(ISNUMBER(F142))),"",F142*L142*IFERROR(INDEX(D384:D428,MATCH(AE142,B384:B428,0)),1)),N("M13"))</f>
        <v/>
      </c>
      <c r="N142" s="137" t="str">
        <f>IF(1=1,IF(F142="","",IF(G142="","",IFERROR(INDEX(E384:E428,MATCH(AE142,B384:B428,0)),G142&amp;""))),N("N6"))</f>
        <v/>
      </c>
      <c r="O142" s="138" t="str">
        <f>IF(1=1,IF(E142="","",O120),N("K28"))</f>
        <v/>
      </c>
      <c r="P142" s="139" t="str">
        <f>IF(1=1,IF(M142="","",IF(AND(ISNUMBER(M142),M142&lt;1,N142="kg"),MAX(1,ROUND(M142*1000,0)),IF(AND(ISNUMBER(M142),M142&lt;1,N142="L"),MAX(1,ROUND(M142*100,0)),ROUND(M142,3)))),N("O28"))</f>
        <v/>
      </c>
      <c r="Q142" s="140" t="str">
        <f>IF(1=1,IF(M142="","",IF(AND(ISNUMBER(M142),M142&lt;1,N142="kg"),"g",IF(AND(ISNUMBER(M142),M142&lt;1,N142="L"),"cl",N142))),N("P28"))</f>
        <v/>
      </c>
      <c r="R142" s="161" t="str">
        <f>IF(1=1,IF(E142="","",IF(F142="","A CONTROLER",IF(NOT(ISNUMBER(F142)),"TEXTE",IF(OR(L142="",L142&lt;=0),"COMMANDE PRINCIPALE INCOMPLETE",IF(G142="","UNITE MANQUANTE",IF(COUNTIF(B384:B428,AE142)=0,"UNITE A CONTROLER","OK")))))),N("Q9"))</f>
        <v/>
      </c>
      <c r="S142" s="105"/>
      <c r="T142" s="141">
        <f t="shared" si="14"/>
        <v>0</v>
      </c>
      <c r="U142" s="133" t="str">
        <f>IF(1=1,IF(E142="","",U120),N("S28"))</f>
        <v/>
      </c>
      <c r="V142" s="133" t="str">
        <f>IF(1=1,IF(E142="","",V120),N("T28"))</f>
        <v/>
      </c>
      <c r="W142" s="135" t="str">
        <f>IF(1=1,IF(OR(U142="",V142="",NOT(ISNUMBER(U142)),NOT(ISNUMBER(V142)),U142=0),"",V142/U142),N("U28"))</f>
        <v/>
      </c>
      <c r="X142" s="136" t="str">
        <f>IF(1=1,IF(OR(W142="",NOT(ISNUMBER(F142))),"",F142*W142*IFERROR(INDEX(D384:D428,MATCH(AE142,B384:B428,0)),1)),N("V7"))</f>
        <v/>
      </c>
      <c r="Y142" s="137" t="str">
        <f>IF(1=1,IF(F142="","",IF(G142="","",IFERROR(INDEX(E384:E428,MATCH(AE142,B384:B428,0)),G142&amp;""))),N("W6"))</f>
        <v/>
      </c>
      <c r="Z142" s="142" t="str">
        <f>IF(1=1,IF(X142="","",IF(AND(ISNUMBER(X142),X142&lt;1,Y142="kg"),MAX(1,ROUND(X142*1000,0)),IF(AND(ISNUMBER(X142),X142&lt;1,Y142="L"),MAX(1,ROUND(X142*100,0)),ROUND(X142,3)))),N("X28"))</f>
        <v/>
      </c>
      <c r="AA142" s="143" t="str">
        <f>IF(1=1,IF(X142="","",IF(AND(ISNUMBER(X142),X142&lt;1,Y142="kg"),"g",IF(AND(ISNUMBER(X142),X142&lt;1,Y142="L"),"cl",Y142))),N("Y28"))</f>
        <v/>
      </c>
      <c r="AB142" s="123" t="str">
        <f>IF(1=1,IF(E142="","",IF(F142="","A CONTROLER",IF(NOT(ISNUMBER(F142)),"TEXTE",IF(OR(W142="",W142&lt;=0),"COMMANDE COUVERTS INCOMPLETE",IF(G142="","UNITE MANQUANTE",IF(COUNTIF(B384:B428,AE142)=0,"UNITE A CONTROLER","OK")))))),N("Z6"))</f>
        <v/>
      </c>
      <c r="AD142" s="144" t="str">
        <f>IF(1=1,IF(E142="","",AD120),N("AB28"))</f>
        <v/>
      </c>
      <c r="AE142" s="125" t="str">
        <f>IF(1=1,IF(G142="","",UPPER(TRIM(SUBSTITUTE(SUBSTITUTE(G142&amp;"",CHAR(160)," ")," "," ")))),N("AC28"))</f>
        <v/>
      </c>
    </row>
    <row r="143" spans="1:31" ht="15.75" x14ac:dyDescent="0.25">
      <c r="A143" s="160" t="str">
        <f>IF(1=1,IF(E143="","",A120),N("A29"))</f>
        <v/>
      </c>
      <c r="B143" s="127" t="str">
        <f>IF(1=1,IF(E143="","",B120),N("B29"))</f>
        <v/>
      </c>
      <c r="C143" s="127"/>
      <c r="D143" s="129" t="str">
        <f>IF(ISBLANK(E143),"",LARGE(D120:D142,1)+1)</f>
        <v/>
      </c>
      <c r="E143" s="130"/>
      <c r="F143" s="131"/>
      <c r="G143" s="170"/>
      <c r="H143" s="105"/>
      <c r="I143" s="132" t="str">
        <f>IF(1=1,IF(E143="","",I120),N("H29"))</f>
        <v/>
      </c>
      <c r="J143" s="133" t="str">
        <f>IF(1=1,IF(E143="","",J120),N("I29"))</f>
        <v/>
      </c>
      <c r="K143" s="134" t="str">
        <f>IF(1=1,IF(E143="","",K120),N("J29"))</f>
        <v/>
      </c>
      <c r="L143" s="135" t="str">
        <f>IF(1=1,IF(OR(J143="",O143="",NOT(ISNUMBER(J143)),NOT(ISNUMBER(O143)),J143=0),"",O143/J143),N("L29"))</f>
        <v/>
      </c>
      <c r="M143" s="136" t="str">
        <f>IF(1=1,IF(OR(L143="",NOT(ISNUMBER(F143))),"",F143*L143*IFERROR(INDEX(D384:D428,MATCH(AE143,B384:B428,0)),1)),N("M13"))</f>
        <v/>
      </c>
      <c r="N143" s="137" t="str">
        <f>IF(1=1,IF(F143="","",IF(G143="","",IFERROR(INDEX(E384:E428,MATCH(AE143,B384:B428,0)),G143&amp;""))),N("N6"))</f>
        <v/>
      </c>
      <c r="O143" s="138" t="str">
        <f>IF(1=1,IF(E143="","",O120),N("K29"))</f>
        <v/>
      </c>
      <c r="P143" s="139" t="str">
        <f>IF(1=1,IF(M143="","",IF(AND(ISNUMBER(M143),M143&lt;1,N143="kg"),MAX(1,ROUND(M143*1000,0)),IF(AND(ISNUMBER(M143),M143&lt;1,N143="L"),MAX(1,ROUND(M143*100,0)),ROUND(M143,3)))),N("O29"))</f>
        <v/>
      </c>
      <c r="Q143" s="140" t="str">
        <f>IF(1=1,IF(M143="","",IF(AND(ISNUMBER(M143),M143&lt;1,N143="kg"),"g",IF(AND(ISNUMBER(M143),M143&lt;1,N143="L"),"cl",N143))),N("P29"))</f>
        <v/>
      </c>
      <c r="R143" s="161" t="str">
        <f>IF(1=1,IF(E143="","",IF(F143="","A CONTROLER",IF(NOT(ISNUMBER(F143)),"TEXTE",IF(OR(L143="",L143&lt;=0),"COMMANDE PRINCIPALE INCOMPLETE",IF(G143="","UNITE MANQUANTE",IF(COUNTIF(B384:B428,AE143)=0,"UNITE A CONTROLER","OK")))))),N("Q9"))</f>
        <v/>
      </c>
      <c r="S143" s="105"/>
      <c r="T143" s="141">
        <f t="shared" si="14"/>
        <v>0</v>
      </c>
      <c r="U143" s="133" t="str">
        <f>IF(1=1,IF(E143="","",U120),N("S29"))</f>
        <v/>
      </c>
      <c r="V143" s="133" t="str">
        <f>IF(1=1,IF(E143="","",V120),N("T29"))</f>
        <v/>
      </c>
      <c r="W143" s="135" t="str">
        <f>IF(1=1,IF(OR(U143="",V143="",NOT(ISNUMBER(U143)),NOT(ISNUMBER(V143)),U143=0),"",V143/U143),N("U29"))</f>
        <v/>
      </c>
      <c r="X143" s="136" t="str">
        <f>IF(1=1,IF(OR(W143="",NOT(ISNUMBER(F143))),"",F143*W143*IFERROR(INDEX(D384:D428,MATCH(AE143,B384:B428,0)),1)),N("V7"))</f>
        <v/>
      </c>
      <c r="Y143" s="137" t="str">
        <f>IF(1=1,IF(F143="","",IF(G143="","",IFERROR(INDEX(E384:E428,MATCH(AE143,B384:B428,0)),G143&amp;""))),N("W6"))</f>
        <v/>
      </c>
      <c r="Z143" s="142" t="str">
        <f>IF(1=1,IF(X143="","",IF(AND(ISNUMBER(X143),X143&lt;1,Y143="kg"),MAX(1,ROUND(X143*1000,0)),IF(AND(ISNUMBER(X143),X143&lt;1,Y143="L"),MAX(1,ROUND(X143*100,0)),ROUND(X143,3)))),N("X29"))</f>
        <v/>
      </c>
      <c r="AA143" s="143" t="str">
        <f>IF(1=1,IF(X143="","",IF(AND(ISNUMBER(X143),X143&lt;1,Y143="kg"),"g",IF(AND(ISNUMBER(X143),X143&lt;1,Y143="L"),"cl",Y143))),N("Y29"))</f>
        <v/>
      </c>
      <c r="AB143" s="123" t="str">
        <f>IF(1=1,IF(E143="","",IF(F143="","A CONTROLER",IF(NOT(ISNUMBER(F143)),"TEXTE",IF(OR(W143="",W143&lt;=0),"COMMANDE COUVERTS INCOMPLETE",IF(G143="","UNITE MANQUANTE",IF(COUNTIF(B384:B428,AE143)=0,"UNITE A CONTROLER","OK")))))),N("Z6"))</f>
        <v/>
      </c>
      <c r="AD143" s="144" t="str">
        <f>IF(1=1,IF(E143="","",AD120),N("AB29"))</f>
        <v/>
      </c>
      <c r="AE143" s="125" t="str">
        <f>IF(1=1,IF(G143="","",UPPER(TRIM(SUBSTITUTE(SUBSTITUTE(G143&amp;"",CHAR(160)," ")," "," ")))),N("AC29"))</f>
        <v/>
      </c>
    </row>
    <row r="144" spans="1:31" ht="15.75" x14ac:dyDescent="0.25">
      <c r="A144" s="160" t="str">
        <f>IF(1=1,IF(E144="","",A120),N("A30"))</f>
        <v/>
      </c>
      <c r="B144" s="127" t="str">
        <f>IF(1=1,IF(E144="","",B120),N("B30"))</f>
        <v/>
      </c>
      <c r="C144" s="127"/>
      <c r="D144" s="129" t="str">
        <f>IF(ISBLANK(E144),"",LARGE(D120:D143,1)+1)</f>
        <v/>
      </c>
      <c r="E144" s="130"/>
      <c r="F144" s="131"/>
      <c r="G144" s="170"/>
      <c r="H144" s="105"/>
      <c r="I144" s="132" t="str">
        <f>IF(1=1,IF(E144="","",I120),N("H30"))</f>
        <v/>
      </c>
      <c r="J144" s="133" t="str">
        <f>IF(1=1,IF(E144="","",J120),N("I30"))</f>
        <v/>
      </c>
      <c r="K144" s="134" t="str">
        <f>IF(1=1,IF(E144="","",K120),N("J30"))</f>
        <v/>
      </c>
      <c r="L144" s="135" t="str">
        <f>IF(1=1,IF(OR(J144="",O144="",NOT(ISNUMBER(J144)),NOT(ISNUMBER(O144)),J144=0),"",O144/J144),N("L30"))</f>
        <v/>
      </c>
      <c r="M144" s="136" t="str">
        <f>IF(1=1,IF(OR(L144="",NOT(ISNUMBER(F144))),"",F144*L144*IFERROR(INDEX(D384:D428,MATCH(AE144,B384:B428,0)),1)),N("M13"))</f>
        <v/>
      </c>
      <c r="N144" s="137" t="str">
        <f>IF(1=1,IF(F144="","",IF(G144="","",IFERROR(INDEX(E384:E428,MATCH(AE144,B384:B428,0)),G144&amp;""))),N("N6"))</f>
        <v/>
      </c>
      <c r="O144" s="138" t="str">
        <f>IF(1=1,IF(E144="","",O120),N("K30"))</f>
        <v/>
      </c>
      <c r="P144" s="139" t="str">
        <f>IF(1=1,IF(M144="","",IF(AND(ISNUMBER(M144),M144&lt;1,N144="kg"),MAX(1,ROUND(M144*1000,0)),IF(AND(ISNUMBER(M144),M144&lt;1,N144="L"),MAX(1,ROUND(M144*100,0)),ROUND(M144,3)))),N("O30"))</f>
        <v/>
      </c>
      <c r="Q144" s="140" t="str">
        <f>IF(1=1,IF(M144="","",IF(AND(ISNUMBER(M144),M144&lt;1,N144="kg"),"g",IF(AND(ISNUMBER(M144),M144&lt;1,N144="L"),"cl",N144))),N("P30"))</f>
        <v/>
      </c>
      <c r="R144" s="161" t="str">
        <f>IF(1=1,IF(E144="","",IF(F144="","A CONTROLER",IF(NOT(ISNUMBER(F144)),"TEXTE",IF(OR(L144="",L144&lt;=0),"COMMANDE PRINCIPALE INCOMPLETE",IF(G144="","UNITE MANQUANTE",IF(COUNTIF(B384:B428,AE144)=0,"UNITE A CONTROLER","OK")))))),N("Q9"))</f>
        <v/>
      </c>
      <c r="S144" s="105"/>
      <c r="T144" s="141">
        <f t="shared" si="14"/>
        <v>0</v>
      </c>
      <c r="U144" s="133" t="str">
        <f>IF(1=1,IF(E144="","",U120),N("S30"))</f>
        <v/>
      </c>
      <c r="V144" s="133" t="str">
        <f>IF(1=1,IF(E144="","",V120),N("T30"))</f>
        <v/>
      </c>
      <c r="W144" s="135" t="str">
        <f>IF(1=1,IF(OR(U144="",V144="",NOT(ISNUMBER(U144)),NOT(ISNUMBER(V144)),U144=0),"",V144/U144),N("U30"))</f>
        <v/>
      </c>
      <c r="X144" s="136" t="str">
        <f>IF(1=1,IF(OR(W144="",NOT(ISNUMBER(F144))),"",F144*W144*IFERROR(INDEX(D384:D428,MATCH(AE144,B384:B428,0)),1)),N("V7"))</f>
        <v/>
      </c>
      <c r="Y144" s="137" t="str">
        <f>IF(1=1,IF(F144="","",IF(G144="","",IFERROR(INDEX(E384:E428,MATCH(AE144,B384:B428,0)),G144&amp;""))),N("W6"))</f>
        <v/>
      </c>
      <c r="Z144" s="142" t="str">
        <f>IF(1=1,IF(X144="","",IF(AND(ISNUMBER(X144),X144&lt;1,Y144="kg"),MAX(1,ROUND(X144*1000,0)),IF(AND(ISNUMBER(X144),X144&lt;1,Y144="L"),MAX(1,ROUND(X144*100,0)),ROUND(X144,3)))),N("X30"))</f>
        <v/>
      </c>
      <c r="AA144" s="143" t="str">
        <f>IF(1=1,IF(X144="","",IF(AND(ISNUMBER(X144),X144&lt;1,Y144="kg"),"g",IF(AND(ISNUMBER(X144),X144&lt;1,Y144="L"),"cl",Y144))),N("Y30"))</f>
        <v/>
      </c>
      <c r="AB144" s="123" t="str">
        <f>IF(1=1,IF(E144="","",IF(F144="","A CONTROLER",IF(NOT(ISNUMBER(F144)),"TEXTE",IF(OR(W144="",W144&lt;=0),"COMMANDE COUVERTS INCOMPLETE",IF(G144="","UNITE MANQUANTE",IF(COUNTIF(B384:B428,AE144)=0,"UNITE A CONTROLER","OK")))))),N("Z6"))</f>
        <v/>
      </c>
      <c r="AD144" s="144" t="str">
        <f>IF(1=1,IF(E144="","",AD120),N("AB30"))</f>
        <v/>
      </c>
      <c r="AE144" s="125" t="str">
        <f>IF(1=1,IF(G144="","",UPPER(TRIM(SUBSTITUTE(SUBSTITUTE(G144&amp;"",CHAR(160)," ")," "," ")))),N("AC30"))</f>
        <v/>
      </c>
    </row>
    <row r="145" spans="1:33" ht="15.75" x14ac:dyDescent="0.25">
      <c r="A145" s="160" t="str">
        <f>IF(1=1,IF(E145="","",A120),N("A31"))</f>
        <v/>
      </c>
      <c r="B145" s="127" t="str">
        <f>IF(1=1,IF(E145="","",B120),N("B31"))</f>
        <v/>
      </c>
      <c r="C145" s="127"/>
      <c r="D145" s="129" t="str">
        <f>IF(ISBLANK(E145),"",LARGE(D120:D144,1)+1)</f>
        <v/>
      </c>
      <c r="E145" s="130"/>
      <c r="F145" s="131"/>
      <c r="G145" s="170"/>
      <c r="H145" s="105"/>
      <c r="I145" s="132" t="str">
        <f>IF(1=1,IF(E145="","",I120),N("H31"))</f>
        <v/>
      </c>
      <c r="J145" s="133" t="str">
        <f>IF(1=1,IF(E145="","",J120),N("I31"))</f>
        <v/>
      </c>
      <c r="K145" s="134" t="str">
        <f>IF(1=1,IF(E145="","",K120),N("J31"))</f>
        <v/>
      </c>
      <c r="L145" s="135" t="str">
        <f>IF(1=1,IF(OR(J145="",O145="",NOT(ISNUMBER(J145)),NOT(ISNUMBER(O145)),J145=0),"",O145/J145),N("L31"))</f>
        <v/>
      </c>
      <c r="M145" s="136" t="str">
        <f>IF(1=1,IF(OR(L145="",NOT(ISNUMBER(F145))),"",F145*L145*IFERROR(INDEX(D384:D428,MATCH(AE145,B384:B428,0)),1)),N("M13"))</f>
        <v/>
      </c>
      <c r="N145" s="137" t="str">
        <f>IF(1=1,IF(F145="","",IF(G145="","",IFERROR(INDEX(E384:E428,MATCH(AE145,B384:B428,0)),G145&amp;""))),N("N6"))</f>
        <v/>
      </c>
      <c r="O145" s="138" t="str">
        <f>IF(1=1,IF(E145="","",O120),N("K31"))</f>
        <v/>
      </c>
      <c r="P145" s="139" t="str">
        <f>IF(1=1,IF(M145="","",IF(AND(ISNUMBER(M145),M145&lt;1,N145="kg"),MAX(1,ROUND(M145*1000,0)),IF(AND(ISNUMBER(M145),M145&lt;1,N145="L"),MAX(1,ROUND(M145*100,0)),ROUND(M145,3)))),N("O31"))</f>
        <v/>
      </c>
      <c r="Q145" s="140" t="str">
        <f>IF(1=1,IF(M145="","",IF(AND(ISNUMBER(M145),M145&lt;1,N145="kg"),"g",IF(AND(ISNUMBER(M145),M145&lt;1,N145="L"),"cl",N145))),N("P31"))</f>
        <v/>
      </c>
      <c r="R145" s="161" t="str">
        <f>IF(1=1,IF(E145="","",IF(F145="","A CONTROLER",IF(NOT(ISNUMBER(F145)),"TEXTE",IF(OR(L145="",L145&lt;=0),"COMMANDE PRINCIPALE INCOMPLETE",IF(G145="","UNITE MANQUANTE",IF(COUNTIF(B384:B428,AE145)=0,"UNITE A CONTROLER","OK")))))),N("Q9"))</f>
        <v/>
      </c>
      <c r="S145" s="105"/>
      <c r="T145" s="141">
        <f t="shared" si="14"/>
        <v>0</v>
      </c>
      <c r="U145" s="133" t="str">
        <f>IF(1=1,IF(E145="","",U120),N("S31"))</f>
        <v/>
      </c>
      <c r="V145" s="133" t="str">
        <f>IF(1=1,IF(E145="","",V120),N("T31"))</f>
        <v/>
      </c>
      <c r="W145" s="135" t="str">
        <f>IF(1=1,IF(OR(U145="",V145="",NOT(ISNUMBER(U145)),NOT(ISNUMBER(V145)),U145=0),"",V145/U145),N("U31"))</f>
        <v/>
      </c>
      <c r="X145" s="136" t="str">
        <f>IF(1=1,IF(OR(W145="",NOT(ISNUMBER(F145))),"",F145*W145*IFERROR(INDEX(D384:D428,MATCH(AE145,B384:B428,0)),1)),N("V7"))</f>
        <v/>
      </c>
      <c r="Y145" s="137" t="str">
        <f>IF(1=1,IF(F145="","",IF(G145="","",IFERROR(INDEX(E384:E428,MATCH(AE145,B384:B428,0)),G145&amp;""))),N("W6"))</f>
        <v/>
      </c>
      <c r="Z145" s="142" t="str">
        <f>IF(1=1,IF(X145="","",IF(AND(ISNUMBER(X145),X145&lt;1,Y145="kg"),MAX(1,ROUND(X145*1000,0)),IF(AND(ISNUMBER(X145),X145&lt;1,Y145="L"),MAX(1,ROUND(X145*100,0)),ROUND(X145,3)))),N("X31"))</f>
        <v/>
      </c>
      <c r="AA145" s="143" t="str">
        <f>IF(1=1,IF(X145="","",IF(AND(ISNUMBER(X145),X145&lt;1,Y145="kg"),"g",IF(AND(ISNUMBER(X145),X145&lt;1,Y145="L"),"cl",Y145))),N("Y31"))</f>
        <v/>
      </c>
      <c r="AB145" s="123" t="str">
        <f>IF(1=1,IF(E145="","",IF(F145="","A CONTROLER",IF(NOT(ISNUMBER(F145)),"TEXTE",IF(OR(W145="",W145&lt;=0),"COMMANDE COUVERTS INCOMPLETE",IF(G145="","UNITE MANQUANTE",IF(COUNTIF(B384:B428,AE145)=0,"UNITE A CONTROLER","OK")))))),N("Z6"))</f>
        <v/>
      </c>
      <c r="AD145" s="144" t="str">
        <f>IF(1=1,IF(E145="","",AD120),N("AB31"))</f>
        <v/>
      </c>
      <c r="AE145" s="125" t="str">
        <f>IF(1=1,IF(G145="","",UPPER(TRIM(SUBSTITUTE(SUBSTITUTE(G145&amp;"",CHAR(160)," ")," "," ")))),N("AC31"))</f>
        <v/>
      </c>
    </row>
    <row r="146" spans="1:33" ht="15.75" x14ac:dyDescent="0.25">
      <c r="A146" s="160" t="str">
        <f>IF(1=1,IF(E146="","",A120),N("A32"))</f>
        <v/>
      </c>
      <c r="B146" s="127" t="str">
        <f>IF(1=1,IF(E146="","",B120),N("B32"))</f>
        <v/>
      </c>
      <c r="C146" s="127"/>
      <c r="D146" s="129" t="str">
        <f>IF(ISBLANK(E146),"",LARGE(D120:D145,1)+1)</f>
        <v/>
      </c>
      <c r="E146" s="130"/>
      <c r="F146" s="131"/>
      <c r="G146" s="170"/>
      <c r="H146" s="105"/>
      <c r="I146" s="132" t="str">
        <f>IF(1=1,IF(E146="","",I120),N("H32"))</f>
        <v/>
      </c>
      <c r="J146" s="133" t="str">
        <f>IF(1=1,IF(E146="","",J120),N("I32"))</f>
        <v/>
      </c>
      <c r="K146" s="134" t="str">
        <f>IF(1=1,IF(E146="","",K120),N("J32"))</f>
        <v/>
      </c>
      <c r="L146" s="135" t="str">
        <f>IF(1=1,IF(OR(J146="",O146="",NOT(ISNUMBER(J146)),NOT(ISNUMBER(O146)),J146=0),"",O146/J146),N("L32"))</f>
        <v/>
      </c>
      <c r="M146" s="136" t="str">
        <f>IF(1=1,IF(OR(L146="",NOT(ISNUMBER(F146))),"",F146*L146*IFERROR(INDEX(D384:D428,MATCH(AE146,B384:B428,0)),1)),N("M13"))</f>
        <v/>
      </c>
      <c r="N146" s="137" t="str">
        <f>IF(1=1,IF(F146="","",IF(G146="","",IFERROR(INDEX(E384:E428,MATCH(AE146,B384:B428,0)),G146&amp;""))),N("N6"))</f>
        <v/>
      </c>
      <c r="O146" s="138" t="str">
        <f>IF(1=1,IF(E146="","",O120),N("K32"))</f>
        <v/>
      </c>
      <c r="P146" s="139" t="str">
        <f>IF(1=1,IF(M146="","",IF(AND(ISNUMBER(M146),M146&lt;1,N146="kg"),MAX(1,ROUND(M146*1000,0)),IF(AND(ISNUMBER(M146),M146&lt;1,N146="L"),MAX(1,ROUND(M146*100,0)),ROUND(M146,3)))),N("O32"))</f>
        <v/>
      </c>
      <c r="Q146" s="140" t="str">
        <f>IF(1=1,IF(M146="","",IF(AND(ISNUMBER(M146),M146&lt;1,N146="kg"),"g",IF(AND(ISNUMBER(M146),M146&lt;1,N146="L"),"cl",N146))),N("P32"))</f>
        <v/>
      </c>
      <c r="R146" s="161" t="str">
        <f>IF(1=1,IF(E146="","",IF(F146="","A CONTROLER",IF(NOT(ISNUMBER(F146)),"TEXTE",IF(OR(L146="",L146&lt;=0),"COMMANDE PRINCIPALE INCOMPLETE",IF(G146="","UNITE MANQUANTE",IF(COUNTIF(B384:B428,AE146)=0,"UNITE A CONTROLER","OK")))))),N("Q9"))</f>
        <v/>
      </c>
      <c r="S146" s="105"/>
      <c r="T146" s="141">
        <f t="shared" si="14"/>
        <v>0</v>
      </c>
      <c r="U146" s="133" t="str">
        <f>IF(1=1,IF(E146="","",U120),N("S32"))</f>
        <v/>
      </c>
      <c r="V146" s="133" t="str">
        <f>IF(1=1,IF(E146="","",V120),N("T32"))</f>
        <v/>
      </c>
      <c r="W146" s="135" t="str">
        <f>IF(1=1,IF(OR(U146="",V146="",NOT(ISNUMBER(U146)),NOT(ISNUMBER(V146)),U146=0),"",V146/U146),N("U32"))</f>
        <v/>
      </c>
      <c r="X146" s="136" t="str">
        <f>IF(1=1,IF(OR(W146="",NOT(ISNUMBER(F146))),"",F146*W146*IFERROR(INDEX(D384:D428,MATCH(AE146,B384:B428,0)),1)),N("V7"))</f>
        <v/>
      </c>
      <c r="Y146" s="137" t="str">
        <f>IF(1=1,IF(F146="","",IF(G146="","",IFERROR(INDEX(E384:E428,MATCH(AE146,B384:B428,0)),G146&amp;""))),N("W6"))</f>
        <v/>
      </c>
      <c r="Z146" s="142" t="str">
        <f>IF(1=1,IF(X146="","",IF(AND(ISNUMBER(X146),X146&lt;1,Y146="kg"),MAX(1,ROUND(X146*1000,0)),IF(AND(ISNUMBER(X146),X146&lt;1,Y146="L"),MAX(1,ROUND(X146*100,0)),ROUND(X146,3)))),N("X32"))</f>
        <v/>
      </c>
      <c r="AA146" s="143" t="str">
        <f>IF(1=1,IF(X146="","",IF(AND(ISNUMBER(X146),X146&lt;1,Y146="kg"),"g",IF(AND(ISNUMBER(X146),X146&lt;1,Y146="L"),"cl",Y146))),N("Y32"))</f>
        <v/>
      </c>
      <c r="AB146" s="123" t="str">
        <f>IF(1=1,IF(E146="","",IF(F146="","A CONTROLER",IF(NOT(ISNUMBER(F146)),"TEXTE",IF(OR(W146="",W146&lt;=0),"COMMANDE COUVERTS INCOMPLETE",IF(G146="","UNITE MANQUANTE",IF(COUNTIF(B384:B428,AE146)=0,"UNITE A CONTROLER","OK")))))),N("Z6"))</f>
        <v/>
      </c>
      <c r="AD146" s="144" t="str">
        <f>IF(1=1,IF(E146="","",AD120),N("AB32"))</f>
        <v/>
      </c>
      <c r="AE146" s="125" t="str">
        <f>IF(1=1,IF(G146="","",UPPER(TRIM(SUBSTITUTE(SUBSTITUTE(G146&amp;"",CHAR(160)," ")," "," ")))),N("AC32"))</f>
        <v/>
      </c>
    </row>
    <row r="147" spans="1:33" ht="15.75" x14ac:dyDescent="0.25">
      <c r="A147" s="160" t="str">
        <f>IF(1=1,IF(E147="","",A120),N("A33"))</f>
        <v/>
      </c>
      <c r="B147" s="127" t="str">
        <f>IF(1=1,IF(E147="","",B120),N("B33"))</f>
        <v/>
      </c>
      <c r="C147" s="127"/>
      <c r="D147" s="129" t="str">
        <f>IF(ISBLANK(E147),"",LARGE(D120:D146,1)+1)</f>
        <v/>
      </c>
      <c r="E147" s="130"/>
      <c r="F147" s="131"/>
      <c r="G147" s="170"/>
      <c r="H147" s="105"/>
      <c r="I147" s="132" t="str">
        <f>IF(1=1,IF(E147="","",I120),N("H33"))</f>
        <v/>
      </c>
      <c r="J147" s="133" t="str">
        <f>IF(1=1,IF(E147="","",J120),N("I33"))</f>
        <v/>
      </c>
      <c r="K147" s="134" t="str">
        <f>IF(1=1,IF(E147="","",K120),N("J33"))</f>
        <v/>
      </c>
      <c r="L147" s="135" t="str">
        <f>IF(1=1,IF(OR(J147="",O147="",NOT(ISNUMBER(J147)),NOT(ISNUMBER(O147)),J147=0),"",O147/J147),N("L33"))</f>
        <v/>
      </c>
      <c r="M147" s="136" t="str">
        <f>IF(1=1,IF(OR(L147="",NOT(ISNUMBER(F147))),"",F147*L147*IFERROR(INDEX(D384:D428,MATCH(AE147,B384:B428,0)),1)),N("M13"))</f>
        <v/>
      </c>
      <c r="N147" s="137" t="str">
        <f>IF(1=1,IF(F147="","",IF(G147="","",IFERROR(INDEX(E384:E428,MATCH(AE147,B384:B428,0)),G147&amp;""))),N("N6"))</f>
        <v/>
      </c>
      <c r="O147" s="138" t="str">
        <f>IF(1=1,IF(E147="","",O120),N("K33"))</f>
        <v/>
      </c>
      <c r="P147" s="139" t="str">
        <f>IF(1=1,IF(M147="","",IF(AND(ISNUMBER(M147),M147&lt;1,N147="kg"),MAX(1,ROUND(M147*1000,0)),IF(AND(ISNUMBER(M147),M147&lt;1,N147="L"),MAX(1,ROUND(M147*100,0)),ROUND(M147,3)))),N("O33"))</f>
        <v/>
      </c>
      <c r="Q147" s="140" t="str">
        <f>IF(1=1,IF(M147="","",IF(AND(ISNUMBER(M147),M147&lt;1,N147="kg"),"g",IF(AND(ISNUMBER(M147),M147&lt;1,N147="L"),"cl",N147))),N("P33"))</f>
        <v/>
      </c>
      <c r="R147" s="161" t="str">
        <f>IF(1=1,IF(E147="","",IF(F147="","A CONTROLER",IF(NOT(ISNUMBER(F147)),"TEXTE",IF(OR(L147="",L147&lt;=0),"COMMANDE PRINCIPALE INCOMPLETE",IF(G147="","UNITE MANQUANTE",IF(COUNTIF(B384:B428,AE147)=0,"UNITE A CONTROLER","OK")))))),N("Q9"))</f>
        <v/>
      </c>
      <c r="S147" s="105"/>
      <c r="T147" s="141">
        <f t="shared" si="14"/>
        <v>0</v>
      </c>
      <c r="U147" s="133" t="str">
        <f>IF(1=1,IF(E147="","",U120),N("S33"))</f>
        <v/>
      </c>
      <c r="V147" s="133" t="str">
        <f>IF(1=1,IF(E147="","",V120),N("T33"))</f>
        <v/>
      </c>
      <c r="W147" s="135" t="str">
        <f>IF(1=1,IF(OR(U147="",V147="",NOT(ISNUMBER(U147)),NOT(ISNUMBER(V147)),U147=0),"",V147/U147),N("U33"))</f>
        <v/>
      </c>
      <c r="X147" s="136" t="str">
        <f>IF(1=1,IF(OR(W147="",NOT(ISNUMBER(F147))),"",F147*W147*IFERROR(INDEX(D384:D428,MATCH(AE147,B384:B428,0)),1)),N("V7"))</f>
        <v/>
      </c>
      <c r="Y147" s="137" t="str">
        <f>IF(1=1,IF(F147="","",IF(G147="","",IFERROR(INDEX(E384:E428,MATCH(AE147,B384:B428,0)),G147&amp;""))),N("W6"))</f>
        <v/>
      </c>
      <c r="Z147" s="142" t="str">
        <f>IF(1=1,IF(X147="","",IF(AND(ISNUMBER(X147),X147&lt;1,Y147="kg"),MAX(1,ROUND(X147*1000,0)),IF(AND(ISNUMBER(X147),X147&lt;1,Y147="L"),MAX(1,ROUND(X147*100,0)),ROUND(X147,3)))),N("X33"))</f>
        <v/>
      </c>
      <c r="AA147" s="143" t="str">
        <f>IF(1=1,IF(X147="","",IF(AND(ISNUMBER(X147),X147&lt;1,Y147="kg"),"g",IF(AND(ISNUMBER(X147),X147&lt;1,Y147="L"),"cl",Y147))),N("Y33"))</f>
        <v/>
      </c>
      <c r="AB147" s="123" t="str">
        <f>IF(1=1,IF(E147="","",IF(F147="","A CONTROLER",IF(NOT(ISNUMBER(F147)),"TEXTE",IF(OR(W147="",W147&lt;=0),"COMMANDE COUVERTS INCOMPLETE",IF(G147="","UNITE MANQUANTE",IF(COUNTIF(B384:B428,AE147)=0,"UNITE A CONTROLER","OK")))))),N("Z6"))</f>
        <v/>
      </c>
      <c r="AD147" s="144" t="str">
        <f>IF(1=1,IF(E147="","",AD120),N("AB33"))</f>
        <v/>
      </c>
      <c r="AE147" s="125" t="str">
        <f>IF(1=1,IF(G147="","",UPPER(TRIM(SUBSTITUTE(SUBSTITUTE(G147&amp;"",CHAR(160)," ")," "," ")))),N("AC33"))</f>
        <v/>
      </c>
    </row>
    <row r="148" spans="1:33" ht="15.75" x14ac:dyDescent="0.25">
      <c r="A148" s="160" t="str">
        <f>IF(1=1,IF(E148="","",A120),N("A34"))</f>
        <v/>
      </c>
      <c r="B148" s="127" t="str">
        <f>IF(1=1,IF(E148="","",B120),N("B34"))</f>
        <v/>
      </c>
      <c r="C148" s="127"/>
      <c r="D148" s="129" t="str">
        <f>IF(ISBLANK(E148),"",LARGE(D120:D147,1)+1)</f>
        <v/>
      </c>
      <c r="E148" s="130"/>
      <c r="F148" s="131"/>
      <c r="G148" s="170"/>
      <c r="H148" s="105"/>
      <c r="I148" s="132" t="str">
        <f>IF(1=1,IF(E148="","",I120),N("H34"))</f>
        <v/>
      </c>
      <c r="J148" s="133" t="str">
        <f>IF(1=1,IF(E148="","",J120),N("I34"))</f>
        <v/>
      </c>
      <c r="K148" s="134" t="str">
        <f>IF(1=1,IF(E148="","",K120),N("J34"))</f>
        <v/>
      </c>
      <c r="L148" s="135" t="str">
        <f>IF(1=1,IF(OR(J148="",O148="",NOT(ISNUMBER(J148)),NOT(ISNUMBER(O148)),J148=0),"",O148/J148),N("L34"))</f>
        <v/>
      </c>
      <c r="M148" s="136" t="str">
        <f>IF(1=1,IF(OR(L148="",NOT(ISNUMBER(F148))),"",F148*L148*IFERROR(INDEX(D384:D428,MATCH(AE148,B384:B428,0)),1)),N("M13"))</f>
        <v/>
      </c>
      <c r="N148" s="137" t="str">
        <f>IF(1=1,IF(F148="","",IF(G148="","",IFERROR(INDEX(E384:E428,MATCH(AE148,B384:B428,0)),G148&amp;""))),N("N6"))</f>
        <v/>
      </c>
      <c r="O148" s="138" t="str">
        <f>IF(1=1,IF(E148="","",O120),N("K34"))</f>
        <v/>
      </c>
      <c r="P148" s="139" t="str">
        <f>IF(1=1,IF(M148="","",IF(AND(ISNUMBER(M148),M148&lt;1,N148="kg"),MAX(1,ROUND(M148*1000,0)),IF(AND(ISNUMBER(M148),M148&lt;1,N148="L"),MAX(1,ROUND(M148*100,0)),ROUND(M148,3)))),N("O34"))</f>
        <v/>
      </c>
      <c r="Q148" s="140" t="str">
        <f>IF(1=1,IF(M148="","",IF(AND(ISNUMBER(M148),M148&lt;1,N148="kg"),"g",IF(AND(ISNUMBER(M148),M148&lt;1,N148="L"),"cl",N148))),N("P34"))</f>
        <v/>
      </c>
      <c r="R148" s="161" t="str">
        <f>IF(1=1,IF(E148="","",IF(F148="","A CONTROLER",IF(NOT(ISNUMBER(F148)),"TEXTE",IF(OR(L148="",L148&lt;=0),"COMMANDE PRINCIPALE INCOMPLETE",IF(G148="","UNITE MANQUANTE",IF(COUNTIF(B384:B428,AE148)=0,"UNITE A CONTROLER","OK")))))),N("Q9"))</f>
        <v/>
      </c>
      <c r="S148" s="105"/>
      <c r="T148" s="141">
        <f t="shared" si="14"/>
        <v>0</v>
      </c>
      <c r="U148" s="133" t="str">
        <f>IF(1=1,IF(E148="","",U120),N("S34"))</f>
        <v/>
      </c>
      <c r="V148" s="133" t="str">
        <f>IF(1=1,IF(E148="","",V120),N("T34"))</f>
        <v/>
      </c>
      <c r="W148" s="135" t="str">
        <f>IF(1=1,IF(OR(U148="",V148="",NOT(ISNUMBER(U148)),NOT(ISNUMBER(V148)),U148=0),"",V148/U148),N("U34"))</f>
        <v/>
      </c>
      <c r="X148" s="136" t="str">
        <f>IF(1=1,IF(OR(W148="",NOT(ISNUMBER(F148))),"",F148*W148*IFERROR(INDEX(D384:D428,MATCH(AE148,B384:B428,0)),1)),N("V7"))</f>
        <v/>
      </c>
      <c r="Y148" s="137" t="str">
        <f>IF(1=1,IF(F148="","",IF(G148="","",IFERROR(INDEX(E384:E428,MATCH(AE148,B384:B428,0)),G148&amp;""))),N("W6"))</f>
        <v/>
      </c>
      <c r="Z148" s="142" t="str">
        <f>IF(1=1,IF(X148="","",IF(AND(ISNUMBER(X148),X148&lt;1,Y148="kg"),MAX(1,ROUND(X148*1000,0)),IF(AND(ISNUMBER(X148),X148&lt;1,Y148="L"),MAX(1,ROUND(X148*100,0)),ROUND(X148,3)))),N("X34"))</f>
        <v/>
      </c>
      <c r="AA148" s="143" t="str">
        <f>IF(1=1,IF(X148="","",IF(AND(ISNUMBER(X148),X148&lt;1,Y148="kg"),"g",IF(AND(ISNUMBER(X148),X148&lt;1,Y148="L"),"cl",Y148))),N("Y34"))</f>
        <v/>
      </c>
      <c r="AB148" s="123" t="str">
        <f>IF(1=1,IF(E148="","",IF(F148="","A CONTROLER",IF(NOT(ISNUMBER(F148)),"TEXTE",IF(OR(W148="",W148&lt;=0),"COMMANDE COUVERTS INCOMPLETE",IF(G148="","UNITE MANQUANTE",IF(COUNTIF(B384:B428,AE148)=0,"UNITE A CONTROLER","OK")))))),N("Z6"))</f>
        <v/>
      </c>
      <c r="AD148" s="144" t="str">
        <f>IF(1=1,IF(E148="","",AD120),N("AB34"))</f>
        <v/>
      </c>
      <c r="AE148" s="125" t="str">
        <f>IF(1=1,IF(G148="","",UPPER(TRIM(SUBSTITUTE(SUBSTITUTE(G148&amp;"",CHAR(160)," ")," "," ")))),N("AC34"))</f>
        <v/>
      </c>
    </row>
    <row r="149" spans="1:33" ht="15.75" x14ac:dyDescent="0.25">
      <c r="A149" s="160" t="str">
        <f>IF(1=1,IF(E149="","",A120),N("A35"))</f>
        <v/>
      </c>
      <c r="B149" s="127" t="str">
        <f>IF(1=1,IF(E149="","",B120),N("B35"))</f>
        <v/>
      </c>
      <c r="C149" s="127"/>
      <c r="D149" s="129" t="str">
        <f>IF(ISBLANK(E149),"",LARGE(D120:D148,1)+1)</f>
        <v/>
      </c>
      <c r="E149" s="130"/>
      <c r="F149" s="131"/>
      <c r="G149" s="170"/>
      <c r="H149" s="105"/>
      <c r="I149" s="132" t="str">
        <f>IF(1=1,IF(E149="","",I120),N("H35"))</f>
        <v/>
      </c>
      <c r="J149" s="133" t="str">
        <f>IF(1=1,IF(E149="","",J120),N("I35"))</f>
        <v/>
      </c>
      <c r="K149" s="134" t="str">
        <f>IF(1=1,IF(E149="","",K120),N("J35"))</f>
        <v/>
      </c>
      <c r="L149" s="135" t="str">
        <f>IF(1=1,IF(OR(J149="",O149="",NOT(ISNUMBER(J149)),NOT(ISNUMBER(O149)),J149=0),"",O149/J149),N("L35"))</f>
        <v/>
      </c>
      <c r="M149" s="136" t="str">
        <f>IF(1=1,IF(OR(L149="",NOT(ISNUMBER(F149))),"",F149*L149*IFERROR(INDEX(D384:D428,MATCH(AE149,B384:B428,0)),1)),N("M13"))</f>
        <v/>
      </c>
      <c r="N149" s="137" t="str">
        <f>IF(1=1,IF(F149="","",IF(G149="","",IFERROR(INDEX(E384:E428,MATCH(AE149,B384:B428,0)),G149&amp;""))),N("N6"))</f>
        <v/>
      </c>
      <c r="O149" s="138" t="str">
        <f>IF(1=1,IF(E149="","",O120),N("K35"))</f>
        <v/>
      </c>
      <c r="P149" s="139" t="str">
        <f>IF(1=1,IF(M149="","",IF(AND(ISNUMBER(M149),M149&lt;1,N149="kg"),MAX(1,ROUND(M149*1000,0)),IF(AND(ISNUMBER(M149),M149&lt;1,N149="L"),MAX(1,ROUND(M149*100,0)),ROUND(M149,3)))),N("O35"))</f>
        <v/>
      </c>
      <c r="Q149" s="140" t="str">
        <f>IF(1=1,IF(M149="","",IF(AND(ISNUMBER(M149),M149&lt;1,N149="kg"),"g",IF(AND(ISNUMBER(M149),M149&lt;1,N149="L"),"cl",N149))),N("P35"))</f>
        <v/>
      </c>
      <c r="R149" s="161" t="str">
        <f>IF(1=1,IF(E149="","",IF(F149="","A CONTROLER",IF(NOT(ISNUMBER(F149)),"TEXTE",IF(OR(L149="",L149&lt;=0),"COMMANDE PRINCIPALE INCOMPLETE",IF(G149="","UNITE MANQUANTE",IF(COUNTIF(B384:B428,AE149)=0,"UNITE A CONTROLER","OK")))))),N("Q9"))</f>
        <v/>
      </c>
      <c r="S149" s="105"/>
      <c r="T149" s="141">
        <f t="shared" si="14"/>
        <v>0</v>
      </c>
      <c r="U149" s="133" t="str">
        <f>IF(1=1,IF(E149="","",U120),N("S35"))</f>
        <v/>
      </c>
      <c r="V149" s="133" t="str">
        <f>IF(1=1,IF(E149="","",V120),N("T35"))</f>
        <v/>
      </c>
      <c r="W149" s="135" t="str">
        <f>IF(1=1,IF(OR(U149="",V149="",NOT(ISNUMBER(U149)),NOT(ISNUMBER(V149)),U149=0),"",V149/U149),N("U35"))</f>
        <v/>
      </c>
      <c r="X149" s="136" t="str">
        <f>IF(1=1,IF(OR(W149="",NOT(ISNUMBER(F149))),"",F149*W149*IFERROR(INDEX(D384:D428,MATCH(AE149,B384:B428,0)),1)),N("V7"))</f>
        <v/>
      </c>
      <c r="Y149" s="137" t="str">
        <f>IF(1=1,IF(F149="","",IF(G149="","",IFERROR(INDEX(E384:E428,MATCH(AE149,B384:B428,0)),G149&amp;""))),N("W6"))</f>
        <v/>
      </c>
      <c r="Z149" s="142" t="str">
        <f>IF(1=1,IF(X149="","",IF(AND(ISNUMBER(X149),X149&lt;1,Y149="kg"),MAX(1,ROUND(X149*1000,0)),IF(AND(ISNUMBER(X149),X149&lt;1,Y149="L"),MAX(1,ROUND(X149*100,0)),ROUND(X149,3)))),N("X35"))</f>
        <v/>
      </c>
      <c r="AA149" s="143" t="str">
        <f>IF(1=1,IF(X149="","",IF(AND(ISNUMBER(X149),X149&lt;1,Y149="kg"),"g",IF(AND(ISNUMBER(X149),X149&lt;1,Y149="L"),"cl",Y149))),N("Y35"))</f>
        <v/>
      </c>
      <c r="AB149" s="123" t="str">
        <f>IF(1=1,IF(E149="","",IF(F149="","A CONTROLER",IF(NOT(ISNUMBER(F149)),"TEXTE",IF(OR(W149="",W149&lt;=0),"COMMANDE COUVERTS INCOMPLETE",IF(G149="","UNITE MANQUANTE",IF(COUNTIF(B384:B428,AE149)=0,"UNITE A CONTROLER","OK")))))),N("Z6"))</f>
        <v/>
      </c>
      <c r="AD149" s="144" t="str">
        <f>IF(1=1,IF(E149="","",AD120),N("AB35"))</f>
        <v/>
      </c>
      <c r="AE149" s="125" t="str">
        <f>IF(1=1,IF(G149="","",UPPER(TRIM(SUBSTITUTE(SUBSTITUTE(G149&amp;"",CHAR(160)," ")," "," ")))),N("AC35"))</f>
        <v/>
      </c>
    </row>
    <row r="150" spans="1:33" ht="15.75" x14ac:dyDescent="0.25">
      <c r="A150" s="160" t="str">
        <f>IF(1=1,IF(E150="","",A120),N("A36"))</f>
        <v/>
      </c>
      <c r="B150" s="127" t="str">
        <f>IF(1=1,IF(E150="","",B120),N("B36"))</f>
        <v/>
      </c>
      <c r="C150" s="127"/>
      <c r="D150" s="129" t="str">
        <f>IF(ISBLANK(E150),"",LARGE(D120:D149,1)+1)</f>
        <v/>
      </c>
      <c r="E150" s="130"/>
      <c r="F150" s="131"/>
      <c r="G150" s="170"/>
      <c r="H150" s="105"/>
      <c r="I150" s="132" t="str">
        <f>IF(1=1,IF(E150="","",I120),N("H36"))</f>
        <v/>
      </c>
      <c r="J150" s="133" t="str">
        <f>IF(1=1,IF(E150="","",J120),N("I36"))</f>
        <v/>
      </c>
      <c r="K150" s="134" t="str">
        <f>IF(1=1,IF(E150="","",K120),N("J36"))</f>
        <v/>
      </c>
      <c r="L150" s="135" t="str">
        <f>IF(1=1,IF(OR(J150="",O150="",NOT(ISNUMBER(J150)),NOT(ISNUMBER(O150)),J150=0),"",O150/J150),N("L36"))</f>
        <v/>
      </c>
      <c r="M150" s="136" t="str">
        <f>IF(1=1,IF(OR(L150="",NOT(ISNUMBER(F150))),"",F150*L150*IFERROR(INDEX(D384:D428,MATCH(AE150,B384:B428,0)),1)),N("M13"))</f>
        <v/>
      </c>
      <c r="N150" s="137" t="str">
        <f>IF(1=1,IF(F150="","",IF(G150="","",IFERROR(INDEX(E384:E428,MATCH(AE150,B384:B428,0)),G150&amp;""))),N("N6"))</f>
        <v/>
      </c>
      <c r="O150" s="138" t="str">
        <f>IF(1=1,IF(E150="","",O120),N("K36"))</f>
        <v/>
      </c>
      <c r="P150" s="139" t="str">
        <f>IF(1=1,IF(M150="","",IF(AND(ISNUMBER(M150),M150&lt;1,N150="kg"),MAX(1,ROUND(M150*1000,0)),IF(AND(ISNUMBER(M150),M150&lt;1,N150="L"),MAX(1,ROUND(M150*100,0)),ROUND(M150,3)))),N("O36"))</f>
        <v/>
      </c>
      <c r="Q150" s="140" t="str">
        <f>IF(1=1,IF(M150="","",IF(AND(ISNUMBER(M150),M150&lt;1,N150="kg"),"g",IF(AND(ISNUMBER(M150),M150&lt;1,N150="L"),"cl",N150))),N("P36"))</f>
        <v/>
      </c>
      <c r="R150" s="161" t="str">
        <f>IF(1=1,IF(E150="","",IF(F150="","A CONTROLER",IF(NOT(ISNUMBER(F150)),"TEXTE",IF(OR(L150="",L150&lt;=0),"COMMANDE PRINCIPALE INCOMPLETE",IF(G150="","UNITE MANQUANTE",IF(COUNTIF(B384:B428,AE150)=0,"UNITE A CONTROLER","OK")))))),N("Q9"))</f>
        <v/>
      </c>
      <c r="S150" s="105"/>
      <c r="T150" s="141">
        <f t="shared" si="14"/>
        <v>0</v>
      </c>
      <c r="U150" s="133" t="str">
        <f>IF(1=1,IF(E150="","",U120),N("S36"))</f>
        <v/>
      </c>
      <c r="V150" s="133" t="str">
        <f>IF(1=1,IF(E150="","",V120),N("T36"))</f>
        <v/>
      </c>
      <c r="W150" s="135" t="str">
        <f>IF(1=1,IF(OR(U150="",V150="",NOT(ISNUMBER(U150)),NOT(ISNUMBER(V150)),U150=0),"",V150/U150),N("U36"))</f>
        <v/>
      </c>
      <c r="X150" s="136" t="str">
        <f>IF(1=1,IF(OR(W150="",NOT(ISNUMBER(F150))),"",F150*W150*IFERROR(INDEX(D384:D428,MATCH(AE150,B384:B428,0)),1)),N("V7"))</f>
        <v/>
      </c>
      <c r="Y150" s="137" t="str">
        <f>IF(1=1,IF(F150="","",IF(G150="","",IFERROR(INDEX(E384:E428,MATCH(AE150,B384:B428,0)),G150&amp;""))),N("W6"))</f>
        <v/>
      </c>
      <c r="Z150" s="142" t="str">
        <f>IF(1=1,IF(X150="","",IF(AND(ISNUMBER(X150),X150&lt;1,Y150="kg"),MAX(1,ROUND(X150*1000,0)),IF(AND(ISNUMBER(X150),X150&lt;1,Y150="L"),MAX(1,ROUND(X150*100,0)),ROUND(X150,3)))),N("X36"))</f>
        <v/>
      </c>
      <c r="AA150" s="143" t="str">
        <f>IF(1=1,IF(X150="","",IF(AND(ISNUMBER(X150),X150&lt;1,Y150="kg"),"g",IF(AND(ISNUMBER(X150),X150&lt;1,Y150="L"),"cl",Y150))),N("Y36"))</f>
        <v/>
      </c>
      <c r="AB150" s="123" t="str">
        <f>IF(1=1,IF(E150="","",IF(F150="","A CONTROLER",IF(NOT(ISNUMBER(F150)),"TEXTE",IF(OR(W150="",W150&lt;=0),"COMMANDE COUVERTS INCOMPLETE",IF(G150="","UNITE MANQUANTE",IF(COUNTIF(B384:B428,AE150)=0,"UNITE A CONTROLER","OK")))))),N("Z6"))</f>
        <v/>
      </c>
      <c r="AD150" s="144" t="str">
        <f>IF(1=1,IF(E150="","",AD120),N("AB36"))</f>
        <v/>
      </c>
      <c r="AE150" s="125" t="str">
        <f>IF(1=1,IF(G150="","",UPPER(TRIM(SUBSTITUTE(SUBSTITUTE(G150&amp;"",CHAR(160)," ")," "," ")))),N("AC36"))</f>
        <v/>
      </c>
    </row>
    <row r="151" spans="1:33" ht="15.75" x14ac:dyDescent="0.25">
      <c r="A151" s="160" t="str">
        <f>IF(1=1,IF(E151="","",A120),N("A37"))</f>
        <v/>
      </c>
      <c r="B151" s="127" t="str">
        <f>IF(1=1,IF(E151="","",B120),N("B37"))</f>
        <v/>
      </c>
      <c r="C151" s="127"/>
      <c r="D151" s="129" t="str">
        <f>IF(ISBLANK(E151),"",LARGE(D120:D150,1)+1)</f>
        <v/>
      </c>
      <c r="E151" s="130"/>
      <c r="F151" s="131"/>
      <c r="G151" s="170"/>
      <c r="H151" s="105"/>
      <c r="I151" s="132" t="str">
        <f>IF(1=1,IF(E151="","",I120),N("H37"))</f>
        <v/>
      </c>
      <c r="J151" s="133" t="str">
        <f>IF(1=1,IF(E151="","",J120),N("I37"))</f>
        <v/>
      </c>
      <c r="K151" s="134" t="str">
        <f>IF(1=1,IF(E151="","",K120),N("J37"))</f>
        <v/>
      </c>
      <c r="L151" s="135" t="str">
        <f>IF(1=1,IF(OR(J151="",O151="",NOT(ISNUMBER(J151)),NOT(ISNUMBER(O151)),J151=0),"",O151/J151),N("L37"))</f>
        <v/>
      </c>
      <c r="M151" s="136" t="str">
        <f>IF(1=1,IF(OR(L151="",NOT(ISNUMBER(F151))),"",F151*L151*IFERROR(INDEX(D384:D428,MATCH(AE151,B384:B428,0)),1)),N("M13"))</f>
        <v/>
      </c>
      <c r="N151" s="137" t="str">
        <f>IF(1=1,IF(F151="","",IF(G151="","",IFERROR(INDEX(E384:E428,MATCH(AE151,B384:B428,0)),G151&amp;""))),N("N6"))</f>
        <v/>
      </c>
      <c r="O151" s="138" t="str">
        <f>IF(1=1,IF(E151="","",O120),N("K37"))</f>
        <v/>
      </c>
      <c r="P151" s="139" t="str">
        <f>IF(1=1,IF(M151="","",IF(AND(ISNUMBER(M151),M151&lt;1,N151="kg"),MAX(1,ROUND(M151*1000,0)),IF(AND(ISNUMBER(M151),M151&lt;1,N151="L"),MAX(1,ROUND(M151*100,0)),ROUND(M151,3)))),N("O37"))</f>
        <v/>
      </c>
      <c r="Q151" s="140" t="str">
        <f>IF(1=1,IF(M151="","",IF(AND(ISNUMBER(M151),M151&lt;1,N151="kg"),"g",IF(AND(ISNUMBER(M151),M151&lt;1,N151="L"),"cl",N151))),N("P37"))</f>
        <v/>
      </c>
      <c r="R151" s="161" t="str">
        <f>IF(1=1,IF(E151="","",IF(F151="","A CONTROLER",IF(NOT(ISNUMBER(F151)),"TEXTE",IF(OR(L151="",L151&lt;=0),"COMMANDE PRINCIPALE INCOMPLETE",IF(G151="","UNITE MANQUANTE",IF(COUNTIF(B384:B428,AE151)=0,"UNITE A CONTROLER","OK")))))),N("Q9"))</f>
        <v/>
      </c>
      <c r="S151" s="105"/>
      <c r="T151" s="141">
        <f t="shared" si="14"/>
        <v>0</v>
      </c>
      <c r="U151" s="133" t="str">
        <f>IF(1=1,IF(E151="","",U120),N("S37"))</f>
        <v/>
      </c>
      <c r="V151" s="133" t="str">
        <f>IF(1=1,IF(E151="","",V120),N("T37"))</f>
        <v/>
      </c>
      <c r="W151" s="135" t="str">
        <f>IF(1=1,IF(OR(U151="",V151="",NOT(ISNUMBER(U151)),NOT(ISNUMBER(V151)),U151=0),"",V151/U151),N("U37"))</f>
        <v/>
      </c>
      <c r="X151" s="136" t="str">
        <f>IF(1=1,IF(OR(W151="",NOT(ISNUMBER(F151))),"",F151*W151*IFERROR(INDEX(D384:D428,MATCH(AE151,B384:B428,0)),1)),N("V7"))</f>
        <v/>
      </c>
      <c r="Y151" s="137" t="str">
        <f>IF(1=1,IF(F151="","",IF(G151="","",IFERROR(INDEX(E384:E428,MATCH(AE151,B384:B428,0)),G151&amp;""))),N("W6"))</f>
        <v/>
      </c>
      <c r="Z151" s="142" t="str">
        <f>IF(1=1,IF(X151="","",IF(AND(ISNUMBER(X151),X151&lt;1,Y151="kg"),MAX(1,ROUND(X151*1000,0)),IF(AND(ISNUMBER(X151),X151&lt;1,Y151="L"),MAX(1,ROUND(X151*100,0)),ROUND(X151,3)))),N("X37"))</f>
        <v/>
      </c>
      <c r="AA151" s="143" t="str">
        <f>IF(1=1,IF(X151="","",IF(AND(ISNUMBER(X151),X151&lt;1,Y151="kg"),"g",IF(AND(ISNUMBER(X151),X151&lt;1,Y151="L"),"cl",Y151))),N("Y37"))</f>
        <v/>
      </c>
      <c r="AB151" s="123" t="str">
        <f>IF(1=1,IF(E151="","",IF(F151="","A CONTROLER",IF(NOT(ISNUMBER(F151)),"TEXTE",IF(OR(W151="",W151&lt;=0),"COMMANDE COUVERTS INCOMPLETE",IF(G151="","UNITE MANQUANTE",IF(COUNTIF(B384:B428,AE151)=0,"UNITE A CONTROLER","OK")))))),N("Z6"))</f>
        <v/>
      </c>
      <c r="AD151" s="144" t="str">
        <f>IF(1=1,IF(E151="","",AD120),N("AB37"))</f>
        <v/>
      </c>
      <c r="AE151" s="125" t="str">
        <f>IF(1=1,IF(G151="","",UPPER(TRIM(SUBSTITUTE(SUBSTITUTE(G151&amp;"",CHAR(160)," ")," "," ")))),N("AC37"))</f>
        <v/>
      </c>
    </row>
    <row r="152" spans="1:33" ht="15.75" x14ac:dyDescent="0.25">
      <c r="A152" s="160" t="str">
        <f>IF(1=1,IF(E152="","",A120),N("A38"))</f>
        <v/>
      </c>
      <c r="B152" s="127" t="str">
        <f>IF(1=1,IF(E152="","",B120),N("B38"))</f>
        <v/>
      </c>
      <c r="C152" s="127"/>
      <c r="D152" s="129" t="str">
        <f>IF(ISBLANK(E152),"",LARGE(D120:D151,1)+1)</f>
        <v/>
      </c>
      <c r="E152" s="130"/>
      <c r="F152" s="131"/>
      <c r="G152" s="170"/>
      <c r="H152" s="105"/>
      <c r="I152" s="132" t="str">
        <f>IF(1=1,IF(E152="","",I120),N("H38"))</f>
        <v/>
      </c>
      <c r="J152" s="133" t="str">
        <f>IF(1=1,IF(E152="","",J120),N("I38"))</f>
        <v/>
      </c>
      <c r="K152" s="134" t="str">
        <f>IF(1=1,IF(E152="","",K120),N("J38"))</f>
        <v/>
      </c>
      <c r="L152" s="135" t="str">
        <f>IF(1=1,IF(OR(J152="",O152="",NOT(ISNUMBER(J152)),NOT(ISNUMBER(O152)),J152=0),"",O152/J152),N("L38"))</f>
        <v/>
      </c>
      <c r="M152" s="136" t="str">
        <f>IF(1=1,IF(OR(L152="",NOT(ISNUMBER(F152))),"",F152*L152*IFERROR(INDEX(D384:D428,MATCH(AE152,B384:B428,0)),1)),N("M13"))</f>
        <v/>
      </c>
      <c r="N152" s="137" t="str">
        <f>IF(1=1,IF(F152="","",IF(G152="","",IFERROR(INDEX(E384:E428,MATCH(AE152,B384:B428,0)),G152&amp;""))),N("N6"))</f>
        <v/>
      </c>
      <c r="O152" s="138" t="str">
        <f>IF(1=1,IF(E152="","",O120),N("K38"))</f>
        <v/>
      </c>
      <c r="P152" s="139" t="str">
        <f>IF(1=1,IF(M152="","",IF(AND(ISNUMBER(M152),M152&lt;1,N152="kg"),MAX(1,ROUND(M152*1000,0)),IF(AND(ISNUMBER(M152),M152&lt;1,N152="L"),MAX(1,ROUND(M152*100,0)),ROUND(M152,3)))),N("O38"))</f>
        <v/>
      </c>
      <c r="Q152" s="140" t="str">
        <f>IF(1=1,IF(M152="","",IF(AND(ISNUMBER(M152),M152&lt;1,N152="kg"),"g",IF(AND(ISNUMBER(M152),M152&lt;1,N152="L"),"cl",N152))),N("P38"))</f>
        <v/>
      </c>
      <c r="R152" s="161" t="str">
        <f>IF(1=1,IF(E152="","",IF(F152="","A CONTROLER",IF(NOT(ISNUMBER(F152)),"TEXTE",IF(OR(L152="",L152&lt;=0),"COMMANDE PRINCIPALE INCOMPLETE",IF(G152="","UNITE MANQUANTE",IF(COUNTIF(B384:B428,AE152)=0,"UNITE A CONTROLER","OK")))))),N("Q9"))</f>
        <v/>
      </c>
      <c r="S152" s="105"/>
      <c r="T152" s="141">
        <f t="shared" si="14"/>
        <v>0</v>
      </c>
      <c r="U152" s="133" t="str">
        <f>IF(1=1,IF(E152="","",U120),N("S38"))</f>
        <v/>
      </c>
      <c r="V152" s="133" t="str">
        <f>IF(1=1,IF(E152="","",V120),N("T38"))</f>
        <v/>
      </c>
      <c r="W152" s="135" t="str">
        <f>IF(1=1,IF(OR(U152="",V152="",NOT(ISNUMBER(U152)),NOT(ISNUMBER(V152)),U152=0),"",V152/U152),N("U38"))</f>
        <v/>
      </c>
      <c r="X152" s="136" t="str">
        <f>IF(1=1,IF(OR(W152="",NOT(ISNUMBER(F152))),"",F152*W152*IFERROR(INDEX(D384:D428,MATCH(AE152,B384:B428,0)),1)),N("V7"))</f>
        <v/>
      </c>
      <c r="Y152" s="137" t="str">
        <f>IF(1=1,IF(F152="","",IF(G152="","",IFERROR(INDEX(E384:E428,MATCH(AE152,B384:B428,0)),G152&amp;""))),N("W6"))</f>
        <v/>
      </c>
      <c r="Z152" s="142" t="str">
        <f>IF(1=1,IF(X152="","",IF(AND(ISNUMBER(X152),X152&lt;1,Y152="kg"),MAX(1,ROUND(X152*1000,0)),IF(AND(ISNUMBER(X152),X152&lt;1,Y152="L"),MAX(1,ROUND(X152*100,0)),ROUND(X152,3)))),N("X38"))</f>
        <v/>
      </c>
      <c r="AA152" s="143" t="str">
        <f>IF(1=1,IF(X152="","",IF(AND(ISNUMBER(X152),X152&lt;1,Y152="kg"),"g",IF(AND(ISNUMBER(X152),X152&lt;1,Y152="L"),"cl",Y152))),N("Y38"))</f>
        <v/>
      </c>
      <c r="AB152" s="123" t="str">
        <f>IF(1=1,IF(E152="","",IF(F152="","A CONTROLER",IF(NOT(ISNUMBER(F152)),"TEXTE",IF(OR(W152="",W152&lt;=0),"COMMANDE COUVERTS INCOMPLETE",IF(G152="","UNITE MANQUANTE",IF(COUNTIF(B384:B428,AE152)=0,"UNITE A CONTROLER","OK")))))),N("Z6"))</f>
        <v/>
      </c>
      <c r="AD152" s="144" t="str">
        <f>IF(1=1,IF(E152="","",AD120),N("AB38"))</f>
        <v/>
      </c>
      <c r="AE152" s="125" t="str">
        <f>IF(1=1,IF(G152="","",UPPER(TRIM(SUBSTITUTE(SUBSTITUTE(G152&amp;"",CHAR(160)," ")," "," ")))),N("AC38"))</f>
        <v/>
      </c>
    </row>
    <row r="153" spans="1:33" ht="24" customHeight="1" x14ac:dyDescent="0.25">
      <c r="A153" s="160" t="str">
        <f>IF(1=1,IF(E153="","",A120),N("A39"))</f>
        <v/>
      </c>
      <c r="B153" s="127" t="str">
        <f>IF(1=1,IF(E153="","",B120),N("B39"))</f>
        <v/>
      </c>
      <c r="C153" s="127"/>
      <c r="D153" s="129" t="str">
        <f>IF(ISBLANK(E153),"",LARGE(D120:D152,1)+1)</f>
        <v/>
      </c>
      <c r="E153" s="130"/>
      <c r="F153" s="131"/>
      <c r="G153" s="170"/>
      <c r="H153" s="105"/>
      <c r="I153" s="132" t="str">
        <f>IF(1=1,IF(E153="","",I120),N("H39"))</f>
        <v/>
      </c>
      <c r="J153" s="133" t="str">
        <f>IF(1=1,IF(E153="","",J120),N("I39"))</f>
        <v/>
      </c>
      <c r="K153" s="134" t="str">
        <f>IF(1=1,IF(E153="","",K120),N("J39"))</f>
        <v/>
      </c>
      <c r="L153" s="135" t="str">
        <f>IF(1=1,IF(OR(J153="",O153="",NOT(ISNUMBER(J153)),NOT(ISNUMBER(O153)),J153=0),"",O153/J153),N("L39"))</f>
        <v/>
      </c>
      <c r="M153" s="136" t="str">
        <f>IF(1=1,IF(OR(L153="",NOT(ISNUMBER(F153))),"",F153*L153*IFERROR(INDEX(D384:D428,MATCH(AE153,B384:B428,0)),1)),N("M13"))</f>
        <v/>
      </c>
      <c r="N153" s="137" t="str">
        <f>IF(1=1,IF(F153="","",IF(G153="","",IFERROR(INDEX(E384:E428,MATCH(AE153,B384:B428,0)),G153&amp;""))),N("N6"))</f>
        <v/>
      </c>
      <c r="O153" s="138" t="str">
        <f>IF(1=1,IF(E153="","",O120),N("K39"))</f>
        <v/>
      </c>
      <c r="P153" s="139" t="str">
        <f>IF(1=1,IF(M153="","",IF(AND(ISNUMBER(M153),M153&lt;1,N153="kg"),MAX(1,ROUND(M153*1000,0)),IF(AND(ISNUMBER(M153),M153&lt;1,N153="L"),MAX(1,ROUND(M153*100,0)),ROUND(M153,3)))),N("O39"))</f>
        <v/>
      </c>
      <c r="Q153" s="140" t="str">
        <f>IF(1=1,IF(M153="","",IF(AND(ISNUMBER(M153),M153&lt;1,N153="kg"),"g",IF(AND(ISNUMBER(M153),M153&lt;1,N153="L"),"cl",N153))),N("P39"))</f>
        <v/>
      </c>
      <c r="R153" s="161" t="str">
        <f>IF(1=1,IF(E153="","",IF(F153="","A CONTROLER",IF(NOT(ISNUMBER(F153)),"TEXTE",IF(OR(L153="",L153&lt;=0),"COMMANDE PRINCIPALE INCOMPLETE",IF(G153="","UNITE MANQUANTE",IF(COUNTIF(B384:B428,AE153)=0,"UNITE A CONTROLER","OK")))))),N("Q9"))</f>
        <v/>
      </c>
      <c r="S153" s="105"/>
      <c r="T153" s="141">
        <f t="shared" si="14"/>
        <v>0</v>
      </c>
      <c r="U153" s="133" t="str">
        <f>IF(1=1,IF(E153="","",U120),N("S39"))</f>
        <v/>
      </c>
      <c r="V153" s="133" t="str">
        <f>IF(1=1,IF(E153="","",V120),N("T39"))</f>
        <v/>
      </c>
      <c r="W153" s="135" t="str">
        <f>IF(1=1,IF(OR(U153="",V153="",NOT(ISNUMBER(U153)),NOT(ISNUMBER(V153)),U153=0),"",V153/U153),N("U39"))</f>
        <v/>
      </c>
      <c r="X153" s="136" t="str">
        <f>IF(1=1,IF(OR(W153="",NOT(ISNUMBER(F153))),"",F153*W153*IFERROR(INDEX(D384:D428,MATCH(AE153,B384:B428,0)),1)),N("V7"))</f>
        <v/>
      </c>
      <c r="Y153" s="137" t="str">
        <f>IF(1=1,IF(F153="","",IF(G153="","",IFERROR(INDEX(E384:E428,MATCH(AE153,B384:B428,0)),G153&amp;""))),N("W6"))</f>
        <v/>
      </c>
      <c r="Z153" s="142" t="str">
        <f>IF(1=1,IF(X153="","",IF(AND(ISNUMBER(X153),X153&lt;1,Y153="kg"),MAX(1,ROUND(X153*1000,0)),IF(AND(ISNUMBER(X153),X153&lt;1,Y153="L"),MAX(1,ROUND(X153*100,0)),ROUND(X153,3)))),N("X39"))</f>
        <v/>
      </c>
      <c r="AA153" s="143" t="str">
        <f>IF(1=1,IF(X153="","",IF(AND(ISNUMBER(X153),X153&lt;1,Y153="kg"),"g",IF(AND(ISNUMBER(X153),X153&lt;1,Y153="L"),"cl",Y153))),N("Y39"))</f>
        <v/>
      </c>
      <c r="AB153" s="123" t="str">
        <f>IF(1=1,IF(E153="","",IF(F153="","A CONTROLER",IF(NOT(ISNUMBER(F153)),"TEXTE",IF(OR(W153="",W153&lt;=0),"COMMANDE COUVERTS INCOMPLETE",IF(G153="","UNITE MANQUANTE",IF(COUNTIF(B384:B428,AE153)=0,"UNITE A CONTROLER","OK")))))),N("Z6"))</f>
        <v/>
      </c>
      <c r="AD153" s="144" t="str">
        <f>IF(1=1,IF(E153="","",AD120),N("AB39"))</f>
        <v/>
      </c>
      <c r="AE153" s="125" t="str">
        <f>IF(1=1,IF(G153="","",UPPER(TRIM(SUBSTITUTE(SUBSTITUTE(G153&amp;"",CHAR(160)," ")," "," ")))),N("AC39"))</f>
        <v/>
      </c>
    </row>
    <row r="154" spans="1:33" ht="15.75" x14ac:dyDescent="0.25">
      <c r="A154" s="160" t="str">
        <f>IF(1=1,IF(E154="","",A120),N("A40"))</f>
        <v/>
      </c>
      <c r="B154" s="127" t="str">
        <f>IF(1=1,IF(E154="","",B120),N("B40"))</f>
        <v/>
      </c>
      <c r="C154" s="127"/>
      <c r="D154" s="129" t="str">
        <f>IF(ISBLANK(E154),"",LARGE(D120:D153,1)+1)</f>
        <v/>
      </c>
      <c r="E154" s="130"/>
      <c r="F154" s="131"/>
      <c r="G154" s="170"/>
      <c r="H154" s="105"/>
      <c r="I154" s="132" t="str">
        <f>IF(1=1,IF(E154="","",I120),N("H40"))</f>
        <v/>
      </c>
      <c r="J154" s="133" t="str">
        <f>IF(1=1,IF(E154="","",J120),N("I40"))</f>
        <v/>
      </c>
      <c r="K154" s="134" t="str">
        <f>IF(1=1,IF(E154="","",K120),N("J40"))</f>
        <v/>
      </c>
      <c r="L154" s="135" t="str">
        <f>IF(1=1,IF(OR(J154="",O154="",NOT(ISNUMBER(J154)),NOT(ISNUMBER(O154)),J154=0),"",O154/J154),N("L40"))</f>
        <v/>
      </c>
      <c r="M154" s="136" t="str">
        <f>IF(1=1,IF(OR(L154="",NOT(ISNUMBER(F154))),"",F154*L154*IFERROR(INDEX(D384:D428,MATCH(AE154,B384:B428,0)),1)),N("M13"))</f>
        <v/>
      </c>
      <c r="N154" s="137" t="str">
        <f>IF(1=1,IF(F154="","",IF(G154="","",IFERROR(INDEX(E384:E428,MATCH(AE154,B384:B428,0)),G154&amp;""))),N("N6"))</f>
        <v/>
      </c>
      <c r="O154" s="138" t="str">
        <f>IF(1=1,IF(E154="","",O120),N("K40"))</f>
        <v/>
      </c>
      <c r="P154" s="139" t="str">
        <f>IF(1=1,IF(M154="","",IF(AND(ISNUMBER(M154),M154&lt;1,N154="kg"),MAX(1,ROUND(M154*1000,0)),IF(AND(ISNUMBER(M154),M154&lt;1,N154="L"),MAX(1,ROUND(M154*100,0)),ROUND(M154,3)))),N("O40"))</f>
        <v/>
      </c>
      <c r="Q154" s="140" t="str">
        <f>IF(1=1,IF(M154="","",IF(AND(ISNUMBER(M154),M154&lt;1,N154="kg"),"g",IF(AND(ISNUMBER(M154),M154&lt;1,N154="L"),"cl",N154))),N("P40"))</f>
        <v/>
      </c>
      <c r="R154" s="161" t="str">
        <f>IF(1=1,IF(E154="","",IF(F154="","A CONTROLER",IF(NOT(ISNUMBER(F154)),"TEXTE",IF(OR(L154="",L154&lt;=0),"COMMANDE PRINCIPALE INCOMPLETE",IF(G154="","UNITE MANQUANTE",IF(COUNTIF(B384:B428,AE154)=0,"UNITE A CONTROLER","OK")))))),N("Q9"))</f>
        <v/>
      </c>
      <c r="S154" s="105"/>
      <c r="T154" s="141">
        <f t="shared" si="14"/>
        <v>0</v>
      </c>
      <c r="U154" s="133" t="str">
        <f>IF(1=1,IF(E154="","",U120),N("S40"))</f>
        <v/>
      </c>
      <c r="V154" s="133" t="str">
        <f>IF(1=1,IF(E154="","",V120),N("T40"))</f>
        <v/>
      </c>
      <c r="W154" s="135" t="str">
        <f>IF(1=1,IF(OR(U154="",V154="",NOT(ISNUMBER(U154)),NOT(ISNUMBER(V154)),U154=0),"",V154/U154),N("U40"))</f>
        <v/>
      </c>
      <c r="X154" s="136" t="str">
        <f>IF(1=1,IF(OR(W154="",NOT(ISNUMBER(F154))),"",F154*W154*IFERROR(INDEX(D384:D428,MATCH(AE154,B384:B428,0)),1)),N("V7"))</f>
        <v/>
      </c>
      <c r="Y154" s="137" t="str">
        <f>IF(1=1,IF(F154="","",IF(G154="","",IFERROR(INDEX(E384:E428,MATCH(AE154,B384:B428,0)),G154&amp;""))),N("W6"))</f>
        <v/>
      </c>
      <c r="Z154" s="142" t="str">
        <f>IF(1=1,IF(X154="","",IF(AND(ISNUMBER(X154),X154&lt;1,Y154="kg"),MAX(1,ROUND(X154*1000,0)),IF(AND(ISNUMBER(X154),X154&lt;1,Y154="L"),MAX(1,ROUND(X154*100,0)),ROUND(X154,3)))),N("X40"))</f>
        <v/>
      </c>
      <c r="AA154" s="143" t="str">
        <f>IF(1=1,IF(X154="","",IF(AND(ISNUMBER(X154),X154&lt;1,Y154="kg"),"g",IF(AND(ISNUMBER(X154),X154&lt;1,Y154="L"),"cl",Y154))),N("Y40"))</f>
        <v/>
      </c>
      <c r="AB154" s="123" t="str">
        <f>IF(1=1,IF(E154="","",IF(F154="","A CONTROLER",IF(NOT(ISNUMBER(F154)),"TEXTE",IF(OR(W154="",W154&lt;=0),"COMMANDE COUVERTS INCOMPLETE",IF(G154="","UNITE MANQUANTE",IF(COUNTIF(B384:B428,AE154)=0,"UNITE A CONTROLER","OK")))))),N("Z6"))</f>
        <v/>
      </c>
      <c r="AD154" s="144" t="str">
        <f>IF(1=1,IF(E154="","",AD120),N("AB40"))</f>
        <v/>
      </c>
      <c r="AE154" s="125" t="str">
        <f>IF(1=1,IF(G154="","",UPPER(TRIM(SUBSTITUTE(SUBSTITUTE(G154&amp;"",CHAR(160)," ")," "," ")))),N("AC40"))</f>
        <v/>
      </c>
    </row>
    <row r="155" spans="1:33" ht="23.25" x14ac:dyDescent="0.25">
      <c r="A155" s="180"/>
      <c r="B155" s="181" t="s">
        <v>231</v>
      </c>
      <c r="C155" s="182"/>
      <c r="D155" s="183" t="s">
        <v>239</v>
      </c>
      <c r="E155" s="182"/>
      <c r="F155" s="182"/>
      <c r="G155" s="182"/>
      <c r="H155" s="184"/>
      <c r="I155" s="182"/>
      <c r="J155" s="182"/>
      <c r="K155" s="182"/>
      <c r="L155" s="182"/>
      <c r="M155" s="182"/>
      <c r="N155" s="182"/>
      <c r="O155" s="182"/>
      <c r="P155" s="182" t="str">
        <f>D155</f>
        <v>SOUS-FAMILLE</v>
      </c>
      <c r="Q155" s="182"/>
      <c r="R155" s="182"/>
      <c r="S155" s="184"/>
      <c r="T155" s="185" t="s">
        <v>664</v>
      </c>
      <c r="U155" s="186" cm="1">
        <f t="array" ref="U155">SUMPRODUCT(LEN(E157:E191)-LEN(SUBSTITUTE(E157:E191,"*","")))</f>
        <v>0</v>
      </c>
      <c r="V155" s="182"/>
      <c r="W155" s="182" t="str">
        <f>D155</f>
        <v>SOUS-FAMILLE</v>
      </c>
      <c r="X155" s="182"/>
      <c r="Y155" s="182"/>
      <c r="Z155" s="182"/>
      <c r="AA155" s="182"/>
      <c r="AB155" s="187"/>
      <c r="AC155" s="182"/>
      <c r="AD155" s="182"/>
      <c r="AE155" s="188" t="str">
        <f>B157</f>
        <v>NOM DE LA RECETTE À SAISIR</v>
      </c>
      <c r="AG155" s="245" t="s">
        <v>5642</v>
      </c>
    </row>
    <row r="156" spans="1:33" ht="32.25" thickBot="1" x14ac:dyDescent="0.3">
      <c r="A156" s="92" t="s">
        <v>155</v>
      </c>
      <c r="B156" s="92" t="s">
        <v>1</v>
      </c>
      <c r="C156" s="92"/>
      <c r="D156" s="92" t="s">
        <v>2</v>
      </c>
      <c r="E156" s="92" t="s">
        <v>117</v>
      </c>
      <c r="F156" s="92" t="s">
        <v>3</v>
      </c>
      <c r="G156" s="92" t="s">
        <v>4</v>
      </c>
      <c r="H156" s="81"/>
      <c r="I156" s="157" t="s">
        <v>5</v>
      </c>
      <c r="J156" s="92" t="s">
        <v>114</v>
      </c>
      <c r="K156" s="92" t="s">
        <v>4</v>
      </c>
      <c r="L156" s="92" t="s">
        <v>6</v>
      </c>
      <c r="M156" s="94" t="s">
        <v>7</v>
      </c>
      <c r="N156" s="94" t="s">
        <v>116</v>
      </c>
      <c r="O156" s="95" t="s">
        <v>115</v>
      </c>
      <c r="P156" s="96" t="s">
        <v>8</v>
      </c>
      <c r="Q156" s="97" t="s">
        <v>9</v>
      </c>
      <c r="R156" s="92" t="s">
        <v>10</v>
      </c>
      <c r="S156" s="81"/>
      <c r="T156" s="92" t="s">
        <v>117</v>
      </c>
      <c r="U156" s="98" t="s">
        <v>11</v>
      </c>
      <c r="V156" s="95" t="s">
        <v>12</v>
      </c>
      <c r="W156" s="92" t="s">
        <v>13</v>
      </c>
      <c r="X156" s="94" t="s">
        <v>7</v>
      </c>
      <c r="Y156" s="94" t="s">
        <v>116</v>
      </c>
      <c r="Z156" s="99" t="s">
        <v>8</v>
      </c>
      <c r="AA156" s="97" t="s">
        <v>9</v>
      </c>
      <c r="AB156" s="99" t="s">
        <v>10</v>
      </c>
      <c r="AC156" s="240"/>
      <c r="AD156" s="92" t="s">
        <v>14</v>
      </c>
      <c r="AE156" s="92" t="s">
        <v>15</v>
      </c>
      <c r="AG156" s="8" t="s">
        <v>22</v>
      </c>
    </row>
    <row r="157" spans="1:33" ht="18.75" x14ac:dyDescent="0.25">
      <c r="A157" s="100" t="s">
        <v>5640</v>
      </c>
      <c r="B157" s="101" t="s">
        <v>20</v>
      </c>
      <c r="C157" s="101"/>
      <c r="D157" s="102">
        <v>0</v>
      </c>
      <c r="E157" s="103" t="s">
        <v>21</v>
      </c>
      <c r="F157" s="104">
        <v>10</v>
      </c>
      <c r="G157" s="8" t="s">
        <v>119</v>
      </c>
      <c r="H157" s="105"/>
      <c r="I157" s="106" t="str">
        <f>E157</f>
        <v>ÉLÉMENT PRINCIPAL À SAISIR</v>
      </c>
      <c r="J157" s="107">
        <f>F157</f>
        <v>10</v>
      </c>
      <c r="K157" s="108" t="str">
        <f>G157</f>
        <v>Quoi ?</v>
      </c>
      <c r="L157" s="109">
        <f>IF(1=1,IF(OR(J157="",O157="",NOT(ISNUMBER(J157)),NOT(ISNUMBER(O157)),J157=0),"",O157/J157),N("L6"))</f>
        <v>15</v>
      </c>
      <c r="M157" s="110">
        <f>IF(1=1,IF(OR(L157="",NOT(ISNUMBER(F157))),"",F157*L157*IFERROR(INDEX(D384:D428,MATCH(AE157,B384:B428,0)),1)),N("M13"))</f>
        <v>150</v>
      </c>
      <c r="N157" s="111" t="str">
        <f>IF(1=1,IF(F157="","",IF(G157="","",IFERROR(INDEX(E384:E428,MATCH(AE157,B384:B428,0)),G157&amp;""))),N("N6"))</f>
        <v>Quoi ?</v>
      </c>
      <c r="O157" s="112">
        <v>150</v>
      </c>
      <c r="P157" s="113">
        <f>IF(1=1,IF(M157="","",IF(AND(ISNUMBER(M157),M157&lt;1,N157="kg"),MAX(1,ROUND(M157*1000,0)),IF(AND(ISNUMBER(M157),M157&lt;1,N157="L"),MAX(1,ROUND(M157*100,0)),ROUND(M157,3)))),N("O6"))</f>
        <v>150</v>
      </c>
      <c r="Q157" s="114" t="str">
        <f>IF(1=1,IF(M157="","",IF(AND(ISNUMBER(M157),M157&lt;1,N157="kg"),"g",IF(AND(ISNUMBER(M157),M157&lt;1,N157="L"),"cl",N157))),N("P6"))</f>
        <v>Quoi ?</v>
      </c>
      <c r="R157" s="115" t="str">
        <f>IF(1=1,IF(E157="","",IF(F157="","A CONTROLER",IF(NOT(ISNUMBER(F157)),"TEXTE",IF(OR(L157="",L157&lt;=0),"COMMANDE PRINCIPALE INCOMPLETE",IF(G157="","UNITE MANQUANTE",IF(COUNTIF(B384:B428,AE157)=0,"UNITE A CONTROLER","OK")))))),N("Q9"))</f>
        <v>UNITE A CONTROLER</v>
      </c>
      <c r="S157" s="105"/>
      <c r="T157" s="159" t="str">
        <f>B157</f>
        <v>NOM DE LA RECETTE À SAISIR</v>
      </c>
      <c r="U157" s="117">
        <v>100</v>
      </c>
      <c r="V157" s="112">
        <v>150</v>
      </c>
      <c r="W157" s="118">
        <f>IF(1=1,IF(OR(U157="",V157="",NOT(ISNUMBER(U157)),NOT(ISNUMBER(V157)),U157=0),"",V157/U157),N("U6"))</f>
        <v>1.5</v>
      </c>
      <c r="X157" s="119">
        <f>IF(1=1,IF(OR(W157="",NOT(ISNUMBER(F157))),"",F157*W157*IFERROR(INDEX(D384:D428,MATCH(AE157,B384:B428,0)),1)),N("V7"))</f>
        <v>15</v>
      </c>
      <c r="Y157" s="120" t="str">
        <f>IF(1=1,IF(F157="","",IF(G157="","",IFERROR(INDEX(E384:E428,MATCH(AE157,B384:B428,0)),G157&amp;""))),N("W6"))</f>
        <v>Quoi ?</v>
      </c>
      <c r="Z157" s="121">
        <f>IF(1=1,IF(X157="","",IF(AND(ISNUMBER(X157),X157&lt;1,Y157="kg"),MAX(1,ROUND(X157*1000,0)),IF(AND(ISNUMBER(X157),X157&lt;1,Y157="L"),MAX(1,ROUND(X157*100,0)),ROUND(X157,3)))),N("X6"))</f>
        <v>15</v>
      </c>
      <c r="AA157" s="122" t="str">
        <f>IF(1=1,IF(X157="","",IF(AND(ISNUMBER(X157),X157&lt;1,Y157="kg"),"g",IF(AND(ISNUMBER(X157),X157&lt;1,Y157="L"),"cl",Y157))),N("Y6"))</f>
        <v>Quoi ?</v>
      </c>
      <c r="AB157" s="123" t="str">
        <f>IF(1=1,IF(E157="","",IF(F157="","A CONTROLER",IF(NOT(ISNUMBER(F157)),"TEXTE",IF(OR(W157="",W157&lt;=0),"COMMANDE COUVERTS INCOMPLETE",IF(G157="","UNITE MANQUANTE",IF(COUNTIF(B384:B428,AE157)=0,"UNITE A CONTROLER","OK")))))),N("Z6"))</f>
        <v>UNITE A CONTROLER</v>
      </c>
      <c r="AD157" s="124">
        <v>62</v>
      </c>
      <c r="AE157" s="125" t="str">
        <f>IF(1=1,IF(G157="","",UPPER(TRIM(SUBSTITUTE(SUBSTITUTE(G157&amp;"",CHAR(160)," ")," "," ")))),N("AC6"))</f>
        <v>QUOI ?</v>
      </c>
      <c r="AG157" s="2" t="s">
        <v>25</v>
      </c>
    </row>
    <row r="158" spans="1:33" ht="15.75" x14ac:dyDescent="0.25">
      <c r="A158" s="126" t="str">
        <f>IF(1=1,IF(E158="","",A157),N("A7"))</f>
        <v/>
      </c>
      <c r="B158" s="127" t="str">
        <f>IF(1=1,IF(E158="","",B157),N("B7"))</f>
        <v/>
      </c>
      <c r="C158" s="128"/>
      <c r="D158" s="129" t="str">
        <f>IF(ISBLANK(E158),"",LARGE(D157:D157,1)+1)</f>
        <v/>
      </c>
      <c r="E158" s="130"/>
      <c r="F158" s="131"/>
      <c r="G158" s="170"/>
      <c r="H158" s="105"/>
      <c r="I158" s="132" t="str">
        <f>IF(1=1,IF(E158="","",I157),N("H7"))</f>
        <v/>
      </c>
      <c r="J158" s="133" t="str">
        <f>IF(1=1,IF(E158="","",J157),N("I7"))</f>
        <v/>
      </c>
      <c r="K158" s="134" t="str">
        <f>IF(1=1,IF(E158="","",K157),N("J7"))</f>
        <v/>
      </c>
      <c r="L158" s="135" t="str">
        <f>IF(1=1,IF(OR(J158="",O158="",NOT(ISNUMBER(J158)),NOT(ISNUMBER(O158)),J158=0),"",O158/J158),N("L7"))</f>
        <v/>
      </c>
      <c r="M158" s="136" t="str">
        <f>IF(1=1,IF(OR(L158="",NOT(ISNUMBER(F158))),"",F158*L158*IFERROR(INDEX(D384:D428,MATCH(AE158,B384:B428,0)),1)),N("M13"))</f>
        <v/>
      </c>
      <c r="N158" s="137" t="str">
        <f>IF(1=1,IF(F158="","",IF(G158="","",IFERROR(INDEX(E384:E428,MATCH(AE158,B384:B428,0)),G158&amp;""))),N("N6"))</f>
        <v/>
      </c>
      <c r="O158" s="138" t="str">
        <f>IF(1=1,IF(E158="","",O157),N("K7"))</f>
        <v/>
      </c>
      <c r="P158" s="139" t="str">
        <f>IF(1=1,IF(M158="","",IF(AND(ISNUMBER(M158),M158&lt;1,N158="kg"),MAX(1,ROUND(M158*1000,0)),IF(AND(ISNUMBER(M158),M158&lt;1,N158="L"),MAX(1,ROUND(M158*100,0)),ROUND(M158,3)))),N("O7"))</f>
        <v/>
      </c>
      <c r="Q158" s="140" t="str">
        <f>IF(1=1,IF(M158="","",IF(AND(ISNUMBER(M158),M158&lt;1,N158="kg"),"g",IF(AND(ISNUMBER(M158),M158&lt;1,N158="L"),"cl",N158))),N("P7"))</f>
        <v/>
      </c>
      <c r="R158" s="161" t="str">
        <f>IF(1=1,IF(E158="","",IF(F158="","A CONTROLER",IF(NOT(ISNUMBER(F158)),"TEXTE",IF(OR(L158="",L158&lt;=0),"COMMANDE PRINCIPALE INCOMPLETE",IF(G158="","UNITE MANQUANTE",IF(COUNTIF(B384:B428,AE158)=0,"UNITE A CONTROLER","OK")))))),N("Q9"))</f>
        <v/>
      </c>
      <c r="S158" s="105"/>
      <c r="T158" s="141">
        <f t="shared" ref="T158:T191" si="15">E158</f>
        <v>0</v>
      </c>
      <c r="U158" s="133" t="str">
        <f>IF(1=1,IF(E158="","",U157),N("S7"))</f>
        <v/>
      </c>
      <c r="V158" s="133" t="str">
        <f>IF(1=1,IF(E158="","",V157),N("T7"))</f>
        <v/>
      </c>
      <c r="W158" s="135" t="str">
        <f>IF(1=1,IF(OR(U158="",V158="",NOT(ISNUMBER(U158)),NOT(ISNUMBER(V158)),U158=0),"",V158/U158),N("U7"))</f>
        <v/>
      </c>
      <c r="X158" s="136" t="str">
        <f>IF(1=1,IF(OR(W158="",NOT(ISNUMBER(F158))),"",F158*W158*IFERROR(INDEX(D384:D428,MATCH(AE158,B384:B428,0)),1)),N("V7"))</f>
        <v/>
      </c>
      <c r="Y158" s="137" t="str">
        <f>IF(1=1,IF(F158="","",IF(G158="","",IFERROR(INDEX(E384:E428,MATCH(AE158,B384:B428,0)),G158&amp;""))),N("W6"))</f>
        <v/>
      </c>
      <c r="Z158" s="142" t="str">
        <f>IF(1=1,IF(X158="","",IF(AND(ISNUMBER(X158),X158&lt;1,Y158="kg"),MAX(1,ROUND(X158*1000,0)),IF(AND(ISNUMBER(X158),X158&lt;1,Y158="L"),MAX(1,ROUND(X158*100,0)),ROUND(X158,3)))),N("X7"))</f>
        <v/>
      </c>
      <c r="AA158" s="143" t="str">
        <f>IF(1=1,IF(X158="","",IF(AND(ISNUMBER(X158),X158&lt;1,Y158="kg"),"g",IF(AND(ISNUMBER(X158),X158&lt;1,Y158="L"),"cl",Y158))),N("Y7"))</f>
        <v/>
      </c>
      <c r="AB158" s="123" t="str">
        <f>IF(1=1,IF(E158="","",IF(F158="","A CONTROLER",IF(NOT(ISNUMBER(F158)),"TEXTE",IF(OR(W158="",W158&lt;=0),"COMMANDE COUVERTS INCOMPLETE",IF(G158="","UNITE MANQUANTE",IF(COUNTIF(B384:B428,AE158)=0,"UNITE A CONTROLER","OK")))))),N("Z6"))</f>
        <v/>
      </c>
      <c r="AD158" s="144" t="str">
        <f>IF(1=1,IF(E158="","",AD157),N("AB7"))</f>
        <v/>
      </c>
      <c r="AE158" s="125" t="str">
        <f>IF(1=1,IF(G158="","",UPPER(TRIM(SUBSTITUTE(SUBSTITUTE(G158&amp;"",CHAR(160)," ")," "," ")))),N("AC7"))</f>
        <v/>
      </c>
      <c r="AG158" s="9" t="s">
        <v>26</v>
      </c>
    </row>
    <row r="159" spans="1:33" ht="15.75" x14ac:dyDescent="0.25">
      <c r="A159" s="126" t="str">
        <f>IF(1=1,IF(E159="","",A157),N("A8"))</f>
        <v/>
      </c>
      <c r="B159" s="127" t="str">
        <f>IF(1=1,IF(E159="","",B157),N("B8"))</f>
        <v/>
      </c>
      <c r="C159" s="128"/>
      <c r="D159" s="129" t="str">
        <f>IF(ISBLANK(E159),"",LARGE(D157:D158,1)+1)</f>
        <v/>
      </c>
      <c r="E159" s="130"/>
      <c r="F159" s="131"/>
      <c r="G159" s="170"/>
      <c r="H159" s="105"/>
      <c r="I159" s="132" t="str">
        <f>IF(1=1,IF(E159="","",I157),N("H8"))</f>
        <v/>
      </c>
      <c r="J159" s="133" t="str">
        <f>IF(1=1,IF(E159="","",J157),N("I8"))</f>
        <v/>
      </c>
      <c r="K159" s="134" t="str">
        <f>IF(1=1,IF(E159="","",K157),N("J8"))</f>
        <v/>
      </c>
      <c r="L159" s="135" t="str">
        <f>IF(1=1,IF(OR(J159="",O159="",NOT(ISNUMBER(J159)),NOT(ISNUMBER(O159)),J159=0),"",O159/J159),N("L8"))</f>
        <v/>
      </c>
      <c r="M159" s="136" t="str">
        <f>IF(1=1,IF(OR(L159="",NOT(ISNUMBER(F159))),"",F159*L159*IFERROR(INDEX(D384:D428,MATCH(AE159,B384:B428,0)),1)),N("M13"))</f>
        <v/>
      </c>
      <c r="N159" s="137" t="str">
        <f>IF(1=1,IF(F159="","",IF(G159="","",IFERROR(INDEX(E384:E428,MATCH(AE159,B384:B428,0)),G159&amp;""))),N("N6"))</f>
        <v/>
      </c>
      <c r="O159" s="138" t="str">
        <f>IF(1=1,IF(E159="","",O157),N("K8"))</f>
        <v/>
      </c>
      <c r="P159" s="139" t="str">
        <f>IF(1=1,IF(M159="","",IF(AND(ISNUMBER(M159),M159&lt;1,N159="kg"),MAX(1,ROUND(M159*1000,0)),IF(AND(ISNUMBER(M159),M159&lt;1,N159="L"),MAX(1,ROUND(M159*100,0)),ROUND(M159,3)))),N("O8"))</f>
        <v/>
      </c>
      <c r="Q159" s="140" t="str">
        <f>IF(1=1,IF(M159="","",IF(AND(ISNUMBER(M159),M159&lt;1,N159="kg"),"g",IF(AND(ISNUMBER(M159),M159&lt;1,N159="L"),"cl",N159))),N("P8"))</f>
        <v/>
      </c>
      <c r="R159" s="161" t="str">
        <f>IF(1=1,IF(E159="","",IF(F159="","A CONTROLER",IF(NOT(ISNUMBER(F159)),"TEXTE",IF(OR(L159="",L159&lt;=0),"COMMANDE PRINCIPALE INCOMPLETE",IF(G159="","UNITE MANQUANTE",IF(COUNTIF(B384:B428,AE159)=0,"UNITE A CONTROLER","OK")))))),N("Q9"))</f>
        <v/>
      </c>
      <c r="S159" s="105"/>
      <c r="T159" s="141">
        <f t="shared" si="15"/>
        <v>0</v>
      </c>
      <c r="U159" s="133" t="str">
        <f>IF(1=1,IF(E159="","",U157),N("S8"))</f>
        <v/>
      </c>
      <c r="V159" s="133" t="str">
        <f>IF(1=1,IF(E159="","",V157),N("T8"))</f>
        <v/>
      </c>
      <c r="W159" s="135" t="str">
        <f>IF(1=1,IF(OR(U159="",V159="",NOT(ISNUMBER(U159)),NOT(ISNUMBER(V159)),U159=0),"",V159/U159),N("U8"))</f>
        <v/>
      </c>
      <c r="X159" s="136" t="str">
        <f>IF(1=1,IF(OR(W159="",NOT(ISNUMBER(F159))),"",F159*W159*IFERROR(INDEX(D384:D428,MATCH(AE159,B384:B428,0)),1)),N("V7"))</f>
        <v/>
      </c>
      <c r="Y159" s="137" t="str">
        <f>IF(1=1,IF(F159="","",IF(G159="","",IFERROR(INDEX(E384:E428,MATCH(AE159,B384:B428,0)),G159&amp;""))),N("W6"))</f>
        <v/>
      </c>
      <c r="Z159" s="142" t="str">
        <f>IF(1=1,IF(X159="","",IF(AND(ISNUMBER(X159),X159&lt;1,Y159="kg"),MAX(1,ROUND(X159*1000,0)),IF(AND(ISNUMBER(X159),X159&lt;1,Y159="L"),MAX(1,ROUND(X159*100,0)),ROUND(X159,3)))),N("X8"))</f>
        <v/>
      </c>
      <c r="AA159" s="143" t="str">
        <f>IF(1=1,IF(X159="","",IF(AND(ISNUMBER(X159),X159&lt;1,Y159="kg"),"g",IF(AND(ISNUMBER(X159),X159&lt;1,Y159="L"),"cl",Y159))),N("Y8"))</f>
        <v/>
      </c>
      <c r="AB159" s="123" t="str">
        <f>IF(1=1,IF(E159="","",IF(F159="","A CONTROLER",IF(NOT(ISNUMBER(F159)),"TEXTE",IF(OR(W159="",W159&lt;=0),"COMMANDE COUVERTS INCOMPLETE",IF(G159="","UNITE MANQUANTE",IF(COUNTIF(B384:B428,AE159)=0,"UNITE A CONTROLER","OK")))))),N("Z6"))</f>
        <v/>
      </c>
      <c r="AD159" s="144" t="str">
        <f>IF(1=1,IF(E159="","",AD157),N("AB8"))</f>
        <v/>
      </c>
      <c r="AE159" s="125" t="str">
        <f>IF(1=1,IF(G159="","",UPPER(TRIM(SUBSTITUTE(SUBSTITUTE(G159&amp;"",CHAR(160)," ")," "," ")))),N("AC8"))</f>
        <v/>
      </c>
      <c r="AG159" s="1" t="s">
        <v>28</v>
      </c>
    </row>
    <row r="160" spans="1:33" ht="15.75" x14ac:dyDescent="0.25">
      <c r="A160" s="126" t="str">
        <f>IF(1=1,IF(E160="","",A157),N("A9"))</f>
        <v/>
      </c>
      <c r="B160" s="127" t="str">
        <f>IF(1=1,IF(E160="","",B157),N("B9"))</f>
        <v/>
      </c>
      <c r="C160" s="128"/>
      <c r="D160" s="129" t="str">
        <f>IF(ISBLANK(E160),"",LARGE(D157:D159,1)+1)</f>
        <v/>
      </c>
      <c r="E160" s="130"/>
      <c r="F160" s="131"/>
      <c r="G160" s="170"/>
      <c r="H160" s="105"/>
      <c r="I160" s="132" t="str">
        <f>IF(1=1,IF(E160="","",I157),N("H9"))</f>
        <v/>
      </c>
      <c r="J160" s="133" t="str">
        <f>IF(1=1,IF(E160="","",J157),N("I9"))</f>
        <v/>
      </c>
      <c r="K160" s="134" t="str">
        <f>IF(1=1,IF(E160="","",K157),N("J9"))</f>
        <v/>
      </c>
      <c r="L160" s="135" t="str">
        <f>IF(1=1,IF(OR(J160="",O160="",NOT(ISNUMBER(J160)),NOT(ISNUMBER(O160)),J160=0),"",O160/J160),N("L9"))</f>
        <v/>
      </c>
      <c r="M160" s="136" t="str">
        <f>IF(1=1,IF(OR(L160="",NOT(ISNUMBER(F160))),"",F160*L160*IFERROR(INDEX(D384:D428,MATCH(AE160,B384:B428,0)),1)),N("M13"))</f>
        <v/>
      </c>
      <c r="N160" s="137" t="str">
        <f>IF(1=1,IF(F160="","",IF(G160="","",IFERROR(INDEX(E384:E428,MATCH(AE160,B384:B428,0)),G160&amp;""))),N("N6"))</f>
        <v/>
      </c>
      <c r="O160" s="138" t="str">
        <f>IF(1=1,IF(E160="","",O157),N("K9"))</f>
        <v/>
      </c>
      <c r="P160" s="139" t="str">
        <f>IF(1=1,IF(M160="","",IF(AND(ISNUMBER(M160),M160&lt;1,N160="kg"),MAX(1,ROUND(M160*1000,0)),IF(AND(ISNUMBER(M160),M160&lt;1,N160="L"),MAX(1,ROUND(M160*100,0)),ROUND(M160,3)))),N("O9"))</f>
        <v/>
      </c>
      <c r="Q160" s="140" t="str">
        <f>IF(1=1,IF(M160="","",IF(AND(ISNUMBER(M160),M160&lt;1,N160="kg"),"g",IF(AND(ISNUMBER(M160),M160&lt;1,N160="L"),"cl",N160))),N("P9"))</f>
        <v/>
      </c>
      <c r="R160" s="161" t="str">
        <f>IF(1=1,IF(E160="","",IF(F160="","A CONTROLER",IF(NOT(ISNUMBER(F160)),"TEXTE",IF(OR(L160="",L160&lt;=0),"COMMANDE PRINCIPALE INCOMPLETE",IF(G160="","UNITE MANQUANTE",IF(COUNTIF(B384:B428,AE160)=0,"UNITE A CONTROLER","OK")))))),N("Q9"))</f>
        <v/>
      </c>
      <c r="S160" s="105"/>
      <c r="T160" s="141">
        <f t="shared" si="15"/>
        <v>0</v>
      </c>
      <c r="U160" s="133" t="str">
        <f>IF(1=1,IF(E160="","",U157),N("S9"))</f>
        <v/>
      </c>
      <c r="V160" s="133" t="str">
        <f>IF(1=1,IF(E160="","",V157),N("T9"))</f>
        <v/>
      </c>
      <c r="W160" s="135" t="str">
        <f>IF(1=1,IF(OR(U160="",V160="",NOT(ISNUMBER(U160)),NOT(ISNUMBER(V160)),U160=0),"",V160/U160),N("U9"))</f>
        <v/>
      </c>
      <c r="X160" s="136" t="str">
        <f>IF(1=1,IF(OR(W160="",NOT(ISNUMBER(F160))),"",F160*W160*IFERROR(INDEX(D384:D428,MATCH(AE160,B384:B428,0)),1)),N("V7"))</f>
        <v/>
      </c>
      <c r="Y160" s="137" t="str">
        <f>IF(1=1,IF(F160="","",IF(G160="","",IFERROR(INDEX(E384:E428,MATCH(AE160,B384:B428,0)),G160&amp;""))),N("W6"))</f>
        <v/>
      </c>
      <c r="Z160" s="142" t="str">
        <f>IF(1=1,IF(X160="","",IF(AND(ISNUMBER(X160),X160&lt;1,Y160="kg"),MAX(1,ROUND(X160*1000,0)),IF(AND(ISNUMBER(X160),X160&lt;1,Y160="L"),MAX(1,ROUND(X160*100,0)),ROUND(X160,3)))),N("X9"))</f>
        <v/>
      </c>
      <c r="AA160" s="143" t="str">
        <f>IF(1=1,IF(X160="","",IF(AND(ISNUMBER(X160),X160&lt;1,Y160="kg"),"g",IF(AND(ISNUMBER(X160),X160&lt;1,Y160="L"),"cl",Y160))),N("Y9"))</f>
        <v/>
      </c>
      <c r="AB160" s="123" t="str">
        <f>IF(1=1,IF(E160="","",IF(F160="","A CONTROLER",IF(NOT(ISNUMBER(F160)),"TEXTE",IF(OR(W160="",W160&lt;=0),"COMMANDE COUVERTS INCOMPLETE",IF(G160="","UNITE MANQUANTE",IF(COUNTIF(B384:B428,AE160)=0,"UNITE A CONTROLER","OK")))))),N("Z6"))</f>
        <v/>
      </c>
      <c r="AD160" s="144" t="str">
        <f>IF(1=1,IF(E160="","",AD157),N("AB9"))</f>
        <v/>
      </c>
      <c r="AE160" s="125" t="str">
        <f>IF(1=1,IF(G160="","",UPPER(TRIM(SUBSTITUTE(SUBSTITUTE(G160&amp;"",CHAR(160)," ")," "," ")))),N("AC9"))</f>
        <v/>
      </c>
      <c r="AG160" s="1" t="s">
        <v>29</v>
      </c>
    </row>
    <row r="161" spans="1:33" ht="15.75" x14ac:dyDescent="0.25">
      <c r="A161" s="126" t="str">
        <f>IF(1=1,IF(E161="","",A157),N("A10"))</f>
        <v/>
      </c>
      <c r="B161" s="127" t="str">
        <f>IF(1=1,IF(E161="","",B157),N("B10"))</f>
        <v/>
      </c>
      <c r="C161" s="128"/>
      <c r="D161" s="129" t="str">
        <f>IF(ISBLANK(E161),"",LARGE(D157:D160,1)+1)</f>
        <v/>
      </c>
      <c r="E161" s="130"/>
      <c r="F161" s="131"/>
      <c r="G161" s="170"/>
      <c r="H161" s="105"/>
      <c r="I161" s="132" t="str">
        <f>IF(1=1,IF(E161="","",I157),N("H10"))</f>
        <v/>
      </c>
      <c r="J161" s="133" t="str">
        <f>IF(1=1,IF(E161="","",J157),N("I10"))</f>
        <v/>
      </c>
      <c r="K161" s="134" t="str">
        <f>IF(1=1,IF(E161="","",K157),N("J10"))</f>
        <v/>
      </c>
      <c r="L161" s="135" t="str">
        <f>IF(1=1,IF(OR(J161="",O161="",NOT(ISNUMBER(J161)),NOT(ISNUMBER(O161)),J161=0),"",O161/J161),N("L10"))</f>
        <v/>
      </c>
      <c r="M161" s="136" t="str">
        <f>IF(1=1,IF(OR(L161="",NOT(ISNUMBER(F161))),"",F161*L161*IFERROR(INDEX(D384:D428,MATCH(AE161,B384:B428,0)),1)),N("M13"))</f>
        <v/>
      </c>
      <c r="N161" s="137" t="str">
        <f>IF(1=1,IF(F161="","",IF(G161="","",IFERROR(INDEX(E384:E428,MATCH(AE161,B384:B428,0)),G161&amp;""))),N("N6"))</f>
        <v/>
      </c>
      <c r="O161" s="138" t="str">
        <f>IF(1=1,IF(E161="","",O157),N("K10"))</f>
        <v/>
      </c>
      <c r="P161" s="139" t="str">
        <f>IF(1=1,IF(M161="","",IF(AND(ISNUMBER(M161),M161&lt;1,N161="kg"),MAX(1,ROUND(M161*1000,0)),IF(AND(ISNUMBER(M161),M161&lt;1,N161="L"),MAX(1,ROUND(M161*100,0)),ROUND(M161,3)))),N("O10"))</f>
        <v/>
      </c>
      <c r="Q161" s="140" t="str">
        <f>IF(1=1,IF(M161="","",IF(AND(ISNUMBER(M161),M161&lt;1,N161="kg"),"g",IF(AND(ISNUMBER(M161),M161&lt;1,N161="L"),"cl",N161))),N("P10"))</f>
        <v/>
      </c>
      <c r="R161" s="161" t="str">
        <f>IF(1=1,IF(E161="","",IF(F161="","A CONTROLER",IF(NOT(ISNUMBER(F161)),"TEXTE",IF(OR(L161="",L161&lt;=0),"COMMANDE PRINCIPALE INCOMPLETE",IF(G161="","UNITE MANQUANTE",IF(COUNTIF(B384:B428,AE161)=0,"UNITE A CONTROLER","OK")))))),N("Q9"))</f>
        <v/>
      </c>
      <c r="S161" s="105"/>
      <c r="T161" s="141">
        <f t="shared" si="15"/>
        <v>0</v>
      </c>
      <c r="U161" s="133" t="str">
        <f>IF(1=1,IF(E161="","",U157),N("S10"))</f>
        <v/>
      </c>
      <c r="V161" s="133" t="str">
        <f>IF(1=1,IF(E161="","",V157),N("T10"))</f>
        <v/>
      </c>
      <c r="W161" s="135" t="str">
        <f>IF(1=1,IF(OR(U161="",V161="",NOT(ISNUMBER(U161)),NOT(ISNUMBER(V161)),U161=0),"",V161/U161),N("U10"))</f>
        <v/>
      </c>
      <c r="X161" s="136" t="str">
        <f>IF(1=1,IF(OR(W161="",NOT(ISNUMBER(F161))),"",F161*W161*IFERROR(INDEX(D384:D428,MATCH(AE161,B384:B428,0)),1)),N("V7"))</f>
        <v/>
      </c>
      <c r="Y161" s="137" t="str">
        <f>IF(1=1,IF(F161="","",IF(G161="","",IFERROR(INDEX(E384:E428,MATCH(AE161,B384:B428,0)),G161&amp;""))),N("W6"))</f>
        <v/>
      </c>
      <c r="Z161" s="142" t="str">
        <f>IF(1=1,IF(X161="","",IF(AND(ISNUMBER(X161),X161&lt;1,Y161="kg"),MAX(1,ROUND(X161*1000,0)),IF(AND(ISNUMBER(X161),X161&lt;1,Y161="L"),MAX(1,ROUND(X161*100,0)),ROUND(X161,3)))),N("X10"))</f>
        <v/>
      </c>
      <c r="AA161" s="143" t="str">
        <f>IF(1=1,IF(X161="","",IF(AND(ISNUMBER(X161),X161&lt;1,Y161="kg"),"g",IF(AND(ISNUMBER(X161),X161&lt;1,Y161="L"),"cl",Y161))),N("Y10"))</f>
        <v/>
      </c>
      <c r="AB161" s="123" t="str">
        <f>IF(1=1,IF(E161="","",IF(F161="","A CONTROLER",IF(NOT(ISNUMBER(F161)),"TEXTE",IF(OR(W161="",W161&lt;=0),"COMMANDE COUVERTS INCOMPLETE",IF(G161="","UNITE MANQUANTE",IF(COUNTIF(B384:B428,AE161)=0,"UNITE A CONTROLER","OK")))))),N("Z6"))</f>
        <v/>
      </c>
      <c r="AD161" s="144" t="str">
        <f>IF(1=1,IF(E161="","",AD157),N("AB10"))</f>
        <v/>
      </c>
      <c r="AE161" s="125" t="str">
        <f>IF(1=1,IF(G161="","",UPPER(TRIM(SUBSTITUTE(SUBSTITUTE(G161&amp;"",CHAR(160)," ")," "," ")))),N("AC10"))</f>
        <v/>
      </c>
      <c r="AG161" s="1" t="s">
        <v>30</v>
      </c>
    </row>
    <row r="162" spans="1:33" ht="15.75" x14ac:dyDescent="0.25">
      <c r="A162" s="126" t="str">
        <f>IF(1=1,IF(E162="","",A157),N("A11"))</f>
        <v/>
      </c>
      <c r="B162" s="127" t="str">
        <f>IF(1=1,IF(E162="","",B157),N("B11"))</f>
        <v/>
      </c>
      <c r="C162" s="128"/>
      <c r="D162" s="129" t="str">
        <f>IF(ISBLANK(E162),"",LARGE(D157:D161,1)+1)</f>
        <v/>
      </c>
      <c r="E162" s="130"/>
      <c r="F162" s="131"/>
      <c r="G162" s="170"/>
      <c r="H162" s="105"/>
      <c r="I162" s="132" t="str">
        <f>IF(1=1,IF(E162="","",I157),N("H11"))</f>
        <v/>
      </c>
      <c r="J162" s="133" t="str">
        <f>IF(1=1,IF(E162="","",J157),N("I11"))</f>
        <v/>
      </c>
      <c r="K162" s="134" t="str">
        <f>IF(1=1,IF(E162="","",K157),N("J11"))</f>
        <v/>
      </c>
      <c r="L162" s="135" t="str">
        <f>IF(1=1,IF(OR(J162="",O162="",NOT(ISNUMBER(J162)),NOT(ISNUMBER(O162)),J162=0),"",O162/J162),N("L11"))</f>
        <v/>
      </c>
      <c r="M162" s="136" t="str">
        <f>IF(1=1,IF(OR(L162="",NOT(ISNUMBER(F162))),"",F162*L162*IFERROR(INDEX(D384:D428,MATCH(AE162,B384:B428,0)),1)),N("M13"))</f>
        <v/>
      </c>
      <c r="N162" s="137" t="str">
        <f>IF(1=1,IF(F162="","",IF(G162="","",IFERROR(INDEX(E384:E428,MATCH(AE162,B384:B428,0)),G162&amp;""))),N("N6"))</f>
        <v/>
      </c>
      <c r="O162" s="138" t="str">
        <f>IF(1=1,IF(E162="","",O157),N("K11"))</f>
        <v/>
      </c>
      <c r="P162" s="139" t="str">
        <f>IF(1=1,IF(M162="","",IF(AND(ISNUMBER(M162),M162&lt;1,N162="kg"),MAX(1,ROUND(M162*1000,0)),IF(AND(ISNUMBER(M162),M162&lt;1,N162="L"),MAX(1,ROUND(M162*100,0)),ROUND(M162,3)))),N("O11"))</f>
        <v/>
      </c>
      <c r="Q162" s="140" t="str">
        <f>IF(1=1,IF(M162="","",IF(AND(ISNUMBER(M162),M162&lt;1,N162="kg"),"g",IF(AND(ISNUMBER(M162),M162&lt;1,N162="L"),"cl",N162))),N("P11"))</f>
        <v/>
      </c>
      <c r="R162" s="161" t="str">
        <f>IF(1=1,IF(E162="","",IF(F162="","A CONTROLER",IF(NOT(ISNUMBER(F162)),"TEXTE",IF(OR(L162="",L162&lt;=0),"COMMANDE PRINCIPALE INCOMPLETE",IF(G162="","UNITE MANQUANTE",IF(COUNTIF(B384:B428,AE162)=0,"UNITE A CONTROLER","OK")))))),N("Q9"))</f>
        <v/>
      </c>
      <c r="S162" s="105"/>
      <c r="T162" s="141">
        <f t="shared" si="15"/>
        <v>0</v>
      </c>
      <c r="U162" s="133" t="str">
        <f>IF(1=1,IF(E162="","",U157),N("S11"))</f>
        <v/>
      </c>
      <c r="V162" s="133" t="str">
        <f>IF(1=1,IF(E162="","",V157),N("T11"))</f>
        <v/>
      </c>
      <c r="W162" s="135" t="str">
        <f>IF(1=1,IF(OR(U162="",V162="",NOT(ISNUMBER(U162)),NOT(ISNUMBER(V162)),U162=0),"",V162/U162),N("U11"))</f>
        <v/>
      </c>
      <c r="X162" s="136" t="str">
        <f>IF(1=1,IF(OR(W162="",NOT(ISNUMBER(F162))),"",F162*W162*IFERROR(INDEX(D384:D428,MATCH(AE162,B384:B428,0)),1)),N("V7"))</f>
        <v/>
      </c>
      <c r="Y162" s="137" t="str">
        <f>IF(1=1,IF(F162="","",IF(G162="","",IFERROR(INDEX(E384:E428,MATCH(AE162,B384:B428,0)),G162&amp;""))),N("W6"))</f>
        <v/>
      </c>
      <c r="Z162" s="142" t="str">
        <f>IF(1=1,IF(X162="","",IF(AND(ISNUMBER(X162),X162&lt;1,Y162="kg"),MAX(1,ROUND(X162*1000,0)),IF(AND(ISNUMBER(X162),X162&lt;1,Y162="L"),MAX(1,ROUND(X162*100,0)),ROUND(X162,3)))),N("X11"))</f>
        <v/>
      </c>
      <c r="AA162" s="143" t="str">
        <f>IF(1=1,IF(X162="","",IF(AND(ISNUMBER(X162),X162&lt;1,Y162="kg"),"g",IF(AND(ISNUMBER(X162),X162&lt;1,Y162="L"),"cl",Y162))),N("Y11"))</f>
        <v/>
      </c>
      <c r="AB162" s="123" t="str">
        <f>IF(1=1,IF(E162="","",IF(F162="","A CONTROLER",IF(NOT(ISNUMBER(F162)),"TEXTE",IF(OR(W162="",W162&lt;=0),"COMMANDE COUVERTS INCOMPLETE",IF(G162="","UNITE MANQUANTE",IF(COUNTIF(B384:B428,AE162)=0,"UNITE A CONTROLER","OK")))))),N("Z6"))</f>
        <v/>
      </c>
      <c r="AD162" s="144" t="str">
        <f>IF(1=1,IF(E162="","",AD157),N("AB11"))</f>
        <v/>
      </c>
      <c r="AE162" s="125" t="str">
        <f>IF(1=1,IF(G162="","",UPPER(TRIM(SUBSTITUTE(SUBSTITUTE(G162&amp;"",CHAR(160)," ")," "," ")))),N("AC11"))</f>
        <v/>
      </c>
      <c r="AG162" s="4" t="s">
        <v>31</v>
      </c>
    </row>
    <row r="163" spans="1:33" ht="15.75" x14ac:dyDescent="0.25">
      <c r="A163" s="126" t="str">
        <f>IF(1=1,IF(E163="","",A157),N("A12"))</f>
        <v/>
      </c>
      <c r="B163" s="127" t="str">
        <f>IF(1=1,IF(E163="","",B157),N("B12"))</f>
        <v/>
      </c>
      <c r="C163" s="128"/>
      <c r="D163" s="129" t="str">
        <f>IF(ISBLANK(E163),"",LARGE(D157:D162,1)+1)</f>
        <v/>
      </c>
      <c r="E163" s="130"/>
      <c r="F163" s="131"/>
      <c r="G163" s="170"/>
      <c r="H163" s="105"/>
      <c r="I163" s="132" t="str">
        <f>IF(1=1,IF(E163="","",I157),N("H12"))</f>
        <v/>
      </c>
      <c r="J163" s="133" t="str">
        <f>IF(1=1,IF(E163="","",J157),N("I12"))</f>
        <v/>
      </c>
      <c r="K163" s="134" t="str">
        <f>IF(1=1,IF(E163="","",K157),N("J12"))</f>
        <v/>
      </c>
      <c r="L163" s="135" t="str">
        <f>IF(1=1,IF(OR(J163="",O163="",NOT(ISNUMBER(J163)),NOT(ISNUMBER(O163)),J163=0),"",O163/J163),N("L12"))</f>
        <v/>
      </c>
      <c r="M163" s="136" t="str">
        <f>IF(1=1,IF(OR(L163="",NOT(ISNUMBER(F163))),"",F163*L163*IFERROR(INDEX(D384:D428,MATCH(AE163,B384:B428,0)),1)),N("M13"))</f>
        <v/>
      </c>
      <c r="N163" s="137" t="str">
        <f>IF(1=1,IF(F163="","",IF(G163="","",IFERROR(INDEX(E384:E428,MATCH(AE163,B384:B428,0)),G163&amp;""))),N("N6"))</f>
        <v/>
      </c>
      <c r="O163" s="138" t="str">
        <f>IF(1=1,IF(E163="","",O157),N("K12"))</f>
        <v/>
      </c>
      <c r="P163" s="139" t="str">
        <f>IF(1=1,IF(M163="","",IF(AND(ISNUMBER(M163),M163&lt;1,N163="kg"),MAX(1,ROUND(M163*1000,0)),IF(AND(ISNUMBER(M163),M163&lt;1,N163="L"),MAX(1,ROUND(M163*100,0)),ROUND(M163,3)))),N("O12"))</f>
        <v/>
      </c>
      <c r="Q163" s="140" t="str">
        <f>IF(1=1,IF(M163="","",IF(AND(ISNUMBER(M163),M163&lt;1,N163="kg"),"g",IF(AND(ISNUMBER(M163),M163&lt;1,N163="L"),"cl",N163))),N("P12"))</f>
        <v/>
      </c>
      <c r="R163" s="161" t="str">
        <f>IF(1=1,IF(E163="","",IF(F163="","A CONTROLER",IF(NOT(ISNUMBER(F163)),"TEXTE",IF(OR(L163="",L163&lt;=0),"COMMANDE PRINCIPALE INCOMPLETE",IF(G163="","UNITE MANQUANTE",IF(COUNTIF(B384:B428,AE163)=0,"UNITE A CONTROLER","OK")))))),N("Q9"))</f>
        <v/>
      </c>
      <c r="S163" s="105"/>
      <c r="T163" s="141">
        <f t="shared" si="15"/>
        <v>0</v>
      </c>
      <c r="U163" s="133" t="str">
        <f>IF(1=1,IF(E163="","",U157),N("S12"))</f>
        <v/>
      </c>
      <c r="V163" s="133" t="str">
        <f>IF(1=1,IF(E163="","",V157),N("T12"))</f>
        <v/>
      </c>
      <c r="W163" s="135" t="str">
        <f>IF(1=1,IF(OR(U163="",V163="",NOT(ISNUMBER(U163)),NOT(ISNUMBER(V163)),U163=0),"",V163/U163),N("U12"))</f>
        <v/>
      </c>
      <c r="X163" s="136" t="str">
        <f>IF(1=1,IF(OR(W163="",NOT(ISNUMBER(F163))),"",F163*W163*IFERROR(INDEX(D384:D428,MATCH(AE163,B384:B428,0)),1)),N("V7"))</f>
        <v/>
      </c>
      <c r="Y163" s="137" t="str">
        <f>IF(1=1,IF(F163="","",IF(G163="","",IFERROR(INDEX(E384:E428,MATCH(AE163,B384:B428,0)),G163&amp;""))),N("W6"))</f>
        <v/>
      </c>
      <c r="Z163" s="142" t="str">
        <f>IF(1=1,IF(X163="","",IF(AND(ISNUMBER(X163),X163&lt;1,Y163="kg"),MAX(1,ROUND(X163*1000,0)),IF(AND(ISNUMBER(X163),X163&lt;1,Y163="L"),MAX(1,ROUND(X163*100,0)),ROUND(X163,3)))),N("X12"))</f>
        <v/>
      </c>
      <c r="AA163" s="143" t="str">
        <f>IF(1=1,IF(X163="","",IF(AND(ISNUMBER(X163),X163&lt;1,Y163="kg"),"g",IF(AND(ISNUMBER(X163),X163&lt;1,Y163="L"),"cl",Y163))),N("Y12"))</f>
        <v/>
      </c>
      <c r="AB163" s="123" t="str">
        <f>IF(1=1,IF(E163="","",IF(F163="","A CONTROLER",IF(NOT(ISNUMBER(F163)),"TEXTE",IF(OR(W163="",W163&lt;=0),"COMMANDE COUVERTS INCOMPLETE",IF(G163="","UNITE MANQUANTE",IF(COUNTIF(B384:B428,AE163)=0,"UNITE A CONTROLER","OK")))))),N("Z6"))</f>
        <v/>
      </c>
      <c r="AD163" s="144" t="str">
        <f>IF(1=1,IF(E163="","",AD157),N("AB12"))</f>
        <v/>
      </c>
      <c r="AE163" s="125" t="str">
        <f>IF(1=1,IF(G163="","",UPPER(TRIM(SUBSTITUTE(SUBSTITUTE(G163&amp;"",CHAR(160)," ")," "," ")))),N("AC12"))</f>
        <v/>
      </c>
      <c r="AG163" s="4" t="s">
        <v>32</v>
      </c>
    </row>
    <row r="164" spans="1:33" ht="15.75" x14ac:dyDescent="0.25">
      <c r="A164" s="126" t="str">
        <f>IF(1=1,IF(E164="","",A157),N("A13"))</f>
        <v/>
      </c>
      <c r="B164" s="127" t="str">
        <f>IF(1=1,IF(E164="","",B157),N("B13"))</f>
        <v/>
      </c>
      <c r="C164" s="128"/>
      <c r="D164" s="129" t="str">
        <f>IF(ISBLANK(E164),"",LARGE(D157:D163,1)+1)</f>
        <v/>
      </c>
      <c r="E164" s="130"/>
      <c r="F164" s="131"/>
      <c r="G164" s="170"/>
      <c r="H164" s="105"/>
      <c r="I164" s="132" t="str">
        <f>IF(1=1,IF(E164="","",I157),N("H13"))</f>
        <v/>
      </c>
      <c r="J164" s="133" t="str">
        <f>IF(1=1,IF(E164="","",J157),N("I13"))</f>
        <v/>
      </c>
      <c r="K164" s="134" t="str">
        <f>IF(1=1,IF(E164="","",K157),N("J13"))</f>
        <v/>
      </c>
      <c r="L164" s="135" t="str">
        <f>IF(1=1,IF(OR(J164="",O164="",NOT(ISNUMBER(J164)),NOT(ISNUMBER(O164)),J164=0),"",O164/J164),N("L13"))</f>
        <v/>
      </c>
      <c r="M164" s="136" t="str">
        <f>IF(1=1,IF(OR(L164="",NOT(ISNUMBER(F164))),"",F164*L164*IFERROR(INDEX(D384:D428,MATCH(AE164,B384:B428,0)),1)),N("M13"))</f>
        <v/>
      </c>
      <c r="N164" s="137" t="str">
        <f>IF(1=1,IF(F164="","",IF(G164="","",IFERROR(INDEX(E384:E428,MATCH(AE164,B384:B428,0)),G164&amp;""))),N("N6"))</f>
        <v/>
      </c>
      <c r="O164" s="138" t="str">
        <f>IF(1=1,IF(E164="","",O157),N("K13"))</f>
        <v/>
      </c>
      <c r="P164" s="139" t="str">
        <f>IF(1=1,IF(M164="","",IF(AND(ISNUMBER(M164),M164&lt;1,N164="kg"),MAX(1,ROUND(M164*1000,0)),IF(AND(ISNUMBER(M164),M164&lt;1,N164="L"),MAX(1,ROUND(M164*100,0)),ROUND(M164,3)))),N("O13"))</f>
        <v/>
      </c>
      <c r="Q164" s="140" t="str">
        <f>IF(1=1,IF(M164="","",IF(AND(ISNUMBER(M164),M164&lt;1,N164="kg"),"g",IF(AND(ISNUMBER(M164),M164&lt;1,N164="L"),"cl",N164))),N("P13"))</f>
        <v/>
      </c>
      <c r="R164" s="161" t="str">
        <f>IF(1=1,IF(E164="","",IF(F164="","A CONTROLER",IF(NOT(ISNUMBER(F164)),"TEXTE",IF(OR(L164="",L164&lt;=0),"COMMANDE PRINCIPALE INCOMPLETE",IF(G164="","UNITE MANQUANTE",IF(COUNTIF(B384:B428,AE164)=0,"UNITE A CONTROLER","OK")))))),N("Q9"))</f>
        <v/>
      </c>
      <c r="S164" s="105"/>
      <c r="T164" s="141">
        <f t="shared" si="15"/>
        <v>0</v>
      </c>
      <c r="U164" s="133" t="str">
        <f>IF(1=1,IF(E164="","",U157),N("S13"))</f>
        <v/>
      </c>
      <c r="V164" s="133" t="str">
        <f>IF(1=1,IF(E164="","",V157),N("T13"))</f>
        <v/>
      </c>
      <c r="W164" s="135" t="str">
        <f>IF(1=1,IF(OR(U164="",V164="",NOT(ISNUMBER(U164)),NOT(ISNUMBER(V164)),U164=0),"",V164/U164),N("U13"))</f>
        <v/>
      </c>
      <c r="X164" s="136" t="str">
        <f>IF(1=1,IF(OR(W164="",NOT(ISNUMBER(F164))),"",F164*W164*IFERROR(INDEX(D384:D428,MATCH(AE164,B384:B428,0)),1)),N("V7"))</f>
        <v/>
      </c>
      <c r="Y164" s="137" t="str">
        <f>IF(1=1,IF(F164="","",IF(G164="","",IFERROR(INDEX(E384:E428,MATCH(AE164,B384:B428,0)),G164&amp;""))),N("W6"))</f>
        <v/>
      </c>
      <c r="Z164" s="142" t="str">
        <f>IF(1=1,IF(X164="","",IF(AND(ISNUMBER(X164),X164&lt;1,Y164="kg"),MAX(1,ROUND(X164*1000,0)),IF(AND(ISNUMBER(X164),X164&lt;1,Y164="L"),MAX(1,ROUND(X164*100,0)),ROUND(X164,3)))),N("X13"))</f>
        <v/>
      </c>
      <c r="AA164" s="143" t="str">
        <f>IF(1=1,IF(X164="","",IF(AND(ISNUMBER(X164),X164&lt;1,Y164="kg"),"g",IF(AND(ISNUMBER(X164),X164&lt;1,Y164="L"),"cl",Y164))),N("Y13"))</f>
        <v/>
      </c>
      <c r="AB164" s="123" t="str">
        <f>IF(1=1,IF(E164="","",IF(F164="","A CONTROLER",IF(NOT(ISNUMBER(F164)),"TEXTE",IF(OR(W164="",W164&lt;=0),"COMMANDE COUVERTS INCOMPLETE",IF(G164="","UNITE MANQUANTE",IF(COUNTIF(B384:B428,AE164)=0,"UNITE A CONTROLER","OK")))))),N("Z6"))</f>
        <v/>
      </c>
      <c r="AD164" s="144" t="str">
        <f>IF(1=1,IF(E164="","",AD157),N("AB13"))</f>
        <v/>
      </c>
      <c r="AE164" s="125" t="str">
        <f>IF(1=1,IF(G164="","",UPPER(TRIM(SUBSTITUTE(SUBSTITUTE(G164&amp;"",CHAR(160)," ")," "," ")))),N("AC13"))</f>
        <v/>
      </c>
      <c r="AG164" s="4" t="s">
        <v>33</v>
      </c>
    </row>
    <row r="165" spans="1:33" ht="15.75" x14ac:dyDescent="0.25">
      <c r="A165" s="126" t="str">
        <f>IF(1=1,IF(E165="","",A157),N("A14"))</f>
        <v/>
      </c>
      <c r="B165" s="127" t="str">
        <f>IF(1=1,IF(E165="","",B157),N("B14"))</f>
        <v/>
      </c>
      <c r="C165" s="128"/>
      <c r="D165" s="129" t="str">
        <f>IF(ISBLANK(E165),"",LARGE(D157:D164,1)+1)</f>
        <v/>
      </c>
      <c r="E165" s="130"/>
      <c r="F165" s="131"/>
      <c r="G165" s="170"/>
      <c r="H165" s="105"/>
      <c r="I165" s="132" t="str">
        <f>IF(1=1,IF(E165="","",I157),N("H14"))</f>
        <v/>
      </c>
      <c r="J165" s="133" t="str">
        <f>IF(1=1,IF(E165="","",J157),N("I14"))</f>
        <v/>
      </c>
      <c r="K165" s="134" t="str">
        <f>IF(1=1,IF(E165="","",K157),N("J14"))</f>
        <v/>
      </c>
      <c r="L165" s="135" t="str">
        <f>IF(1=1,IF(OR(J165="",O165="",NOT(ISNUMBER(J165)),NOT(ISNUMBER(O165)),J165=0),"",O165/J165),N("L14"))</f>
        <v/>
      </c>
      <c r="M165" s="136" t="str">
        <f>IF(1=1,IF(OR(L165="",NOT(ISNUMBER(F165))),"",F165*L165*IFERROR(INDEX(D384:D428,MATCH(AE165,B384:B428,0)),1)),N("M13"))</f>
        <v/>
      </c>
      <c r="N165" s="137" t="str">
        <f>IF(1=1,IF(F165="","",IF(G165="","",IFERROR(INDEX(E384:E428,MATCH(AE165,B384:B428,0)),G165&amp;""))),N("N6"))</f>
        <v/>
      </c>
      <c r="O165" s="138" t="str">
        <f>IF(1=1,IF(E165="","",O157),N("K14"))</f>
        <v/>
      </c>
      <c r="P165" s="139" t="str">
        <f>IF(1=1,IF(M165="","",IF(AND(ISNUMBER(M165),M165&lt;1,N165="kg"),MAX(1,ROUND(M165*1000,0)),IF(AND(ISNUMBER(M165),M165&lt;1,N165="L"),MAX(1,ROUND(M165*100,0)),ROUND(M165,3)))),N("O14"))</f>
        <v/>
      </c>
      <c r="Q165" s="140" t="str">
        <f>IF(1=1,IF(M165="","",IF(AND(ISNUMBER(M165),M165&lt;1,N165="kg"),"g",IF(AND(ISNUMBER(M165),M165&lt;1,N165="L"),"cl",N165))),N("P14"))</f>
        <v/>
      </c>
      <c r="R165" s="161" t="str">
        <f>IF(1=1,IF(E165="","",IF(F165="","A CONTROLER",IF(NOT(ISNUMBER(F165)),"TEXTE",IF(OR(L165="",L165&lt;=0),"COMMANDE PRINCIPALE INCOMPLETE",IF(G165="","UNITE MANQUANTE",IF(COUNTIF(B384:B428,AE165)=0,"UNITE A CONTROLER","OK")))))),N("Q9"))</f>
        <v/>
      </c>
      <c r="S165" s="105"/>
      <c r="T165" s="141">
        <f t="shared" si="15"/>
        <v>0</v>
      </c>
      <c r="U165" s="133" t="str">
        <f>IF(1=1,IF(E165="","",U157),N("S14"))</f>
        <v/>
      </c>
      <c r="V165" s="133" t="str">
        <f>IF(1=1,IF(E165="","",V157),N("T14"))</f>
        <v/>
      </c>
      <c r="W165" s="135" t="str">
        <f>IF(1=1,IF(OR(U165="",V165="",NOT(ISNUMBER(U165)),NOT(ISNUMBER(V165)),U165=0),"",V165/U165),N("U14"))</f>
        <v/>
      </c>
      <c r="X165" s="136" t="str">
        <f>IF(1=1,IF(OR(W165="",NOT(ISNUMBER(F165))),"",F165*W165*IFERROR(INDEX(D384:D428,MATCH(AE165,B384:B428,0)),1)),N("V7"))</f>
        <v/>
      </c>
      <c r="Y165" s="137" t="str">
        <f>IF(1=1,IF(F165="","",IF(G165="","",IFERROR(INDEX(E384:E428,MATCH(AE165,B384:B428,0)),G165&amp;""))),N("W6"))</f>
        <v/>
      </c>
      <c r="Z165" s="142" t="str">
        <f>IF(1=1,IF(X165="","",IF(AND(ISNUMBER(X165),X165&lt;1,Y165="kg"),MAX(1,ROUND(X165*1000,0)),IF(AND(ISNUMBER(X165),X165&lt;1,Y165="L"),MAX(1,ROUND(X165*100,0)),ROUND(X165,3)))),N("X14"))</f>
        <v/>
      </c>
      <c r="AA165" s="143" t="str">
        <f>IF(1=1,IF(X165="","",IF(AND(ISNUMBER(X165),X165&lt;1,Y165="kg"),"g",IF(AND(ISNUMBER(X165),X165&lt;1,Y165="L"),"cl",Y165))),N("Y14"))</f>
        <v/>
      </c>
      <c r="AB165" s="123" t="str">
        <f>IF(1=1,IF(E165="","",IF(F165="","A CONTROLER",IF(NOT(ISNUMBER(F165)),"TEXTE",IF(OR(W165="",W165&lt;=0),"COMMANDE COUVERTS INCOMPLETE",IF(G165="","UNITE MANQUANTE",IF(COUNTIF(B384:B428,AE165)=0,"UNITE A CONTROLER","OK")))))),N("Z6"))</f>
        <v/>
      </c>
      <c r="AD165" s="144" t="str">
        <f>IF(1=1,IF(E165="","",AD157),N("AB14"))</f>
        <v/>
      </c>
      <c r="AE165" s="125" t="str">
        <f>IF(1=1,IF(G165="","",UPPER(TRIM(SUBSTITUTE(SUBSTITUTE(G165&amp;"",CHAR(160)," ")," "," ")))),N("AC14"))</f>
        <v/>
      </c>
      <c r="AG165" s="5" t="s">
        <v>34</v>
      </c>
    </row>
    <row r="166" spans="1:33" ht="15.75" x14ac:dyDescent="0.25">
      <c r="A166" s="126" t="str">
        <f>IF(1=1,IF(E166="","",A157),N("A15"))</f>
        <v/>
      </c>
      <c r="B166" s="127" t="str">
        <f>IF(1=1,IF(E166="","",B157),N("B15"))</f>
        <v/>
      </c>
      <c r="C166" s="128"/>
      <c r="D166" s="129" t="str">
        <f>IF(ISBLANK(E166),"",LARGE(D157:D165,1)+1)</f>
        <v/>
      </c>
      <c r="E166" s="130"/>
      <c r="F166" s="131"/>
      <c r="G166" s="170"/>
      <c r="H166" s="105"/>
      <c r="I166" s="132" t="str">
        <f>IF(1=1,IF(E166="","",I157),N("H15"))</f>
        <v/>
      </c>
      <c r="J166" s="133" t="str">
        <f>IF(1=1,IF(E166="","",J157),N("I15"))</f>
        <v/>
      </c>
      <c r="K166" s="134" t="str">
        <f>IF(1=1,IF(E166="","",K157),N("J15"))</f>
        <v/>
      </c>
      <c r="L166" s="135" t="str">
        <f>IF(1=1,IF(OR(J166="",O166="",NOT(ISNUMBER(J166)),NOT(ISNUMBER(O166)),J166=0),"",O166/J166),N("L15"))</f>
        <v/>
      </c>
      <c r="M166" s="136" t="str">
        <f>IF(1=1,IF(OR(L166="",NOT(ISNUMBER(F166))),"",F166*L166*IFERROR(INDEX(D384:D428,MATCH(AE166,B384:B428,0)),1)),N("M13"))</f>
        <v/>
      </c>
      <c r="N166" s="137" t="str">
        <f>IF(1=1,IF(F166="","",IF(G166="","",IFERROR(INDEX(E384:E428,MATCH(AE166,B384:B428,0)),G166&amp;""))),N("N6"))</f>
        <v/>
      </c>
      <c r="O166" s="138" t="str">
        <f>IF(1=1,IF(E166="","",O157),N("K15"))</f>
        <v/>
      </c>
      <c r="P166" s="139" t="str">
        <f>IF(1=1,IF(M166="","",IF(AND(ISNUMBER(M166),M166&lt;1,N166="kg"),MAX(1,ROUND(M166*1000,0)),IF(AND(ISNUMBER(M166),M166&lt;1,N166="L"),MAX(1,ROUND(M166*100,0)),ROUND(M166,3)))),N("O15"))</f>
        <v/>
      </c>
      <c r="Q166" s="140" t="str">
        <f>IF(1=1,IF(M166="","",IF(AND(ISNUMBER(M166),M166&lt;1,N166="kg"),"g",IF(AND(ISNUMBER(M166),M166&lt;1,N166="L"),"cl",N166))),N("P15"))</f>
        <v/>
      </c>
      <c r="R166" s="161" t="str">
        <f>IF(1=1,IF(E166="","",IF(F166="","A CONTROLER",IF(NOT(ISNUMBER(F166)),"TEXTE",IF(OR(L166="",L166&lt;=0),"COMMANDE PRINCIPALE INCOMPLETE",IF(G166="","UNITE MANQUANTE",IF(COUNTIF(B384:B428,AE166)=0,"UNITE A CONTROLER","OK")))))),N("Q9"))</f>
        <v/>
      </c>
      <c r="S166" s="105"/>
      <c r="T166" s="141">
        <f t="shared" si="15"/>
        <v>0</v>
      </c>
      <c r="U166" s="133" t="str">
        <f>IF(1=1,IF(E166="","",U157),N("S15"))</f>
        <v/>
      </c>
      <c r="V166" s="133" t="str">
        <f>IF(1=1,IF(E166="","",V157),N("T15"))</f>
        <v/>
      </c>
      <c r="W166" s="135" t="str">
        <f>IF(1=1,IF(OR(U166="",V166="",NOT(ISNUMBER(U166)),NOT(ISNUMBER(V166)),U166=0),"",V166/U166),N("U15"))</f>
        <v/>
      </c>
      <c r="X166" s="136" t="str">
        <f>IF(1=1,IF(OR(W166="",NOT(ISNUMBER(F166))),"",F166*W166*IFERROR(INDEX(D384:D428,MATCH(AE166,B384:B428,0)),1)),N("V7"))</f>
        <v/>
      </c>
      <c r="Y166" s="137" t="str">
        <f>IF(1=1,IF(F166="","",IF(G166="","",IFERROR(INDEX(E384:E428,MATCH(AE166,B384:B428,0)),G166&amp;""))),N("W6"))</f>
        <v/>
      </c>
      <c r="Z166" s="142" t="str">
        <f>IF(1=1,IF(X166="","",IF(AND(ISNUMBER(X166),X166&lt;1,Y166="kg"),MAX(1,ROUND(X166*1000,0)),IF(AND(ISNUMBER(X166),X166&lt;1,Y166="L"),MAX(1,ROUND(X166*100,0)),ROUND(X166,3)))),N("X15"))</f>
        <v/>
      </c>
      <c r="AA166" s="143" t="str">
        <f>IF(1=1,IF(X166="","",IF(AND(ISNUMBER(X166),X166&lt;1,Y166="kg"),"g",IF(AND(ISNUMBER(X166),X166&lt;1,Y166="L"),"cl",Y166))),N("Y15"))</f>
        <v/>
      </c>
      <c r="AB166" s="123" t="str">
        <f>IF(1=1,IF(E166="","",IF(F166="","A CONTROLER",IF(NOT(ISNUMBER(F166)),"TEXTE",IF(OR(W166="",W166&lt;=0),"COMMANDE COUVERTS INCOMPLETE",IF(G166="","UNITE MANQUANTE",IF(COUNTIF(B384:B428,AE166)=0,"UNITE A CONTROLER","OK")))))),N("Z6"))</f>
        <v/>
      </c>
      <c r="AD166" s="144" t="str">
        <f>IF(1=1,IF(E166="","",AD157),N("AB15"))</f>
        <v/>
      </c>
      <c r="AE166" s="125" t="str">
        <f>IF(1=1,IF(G166="","",UPPER(TRIM(SUBSTITUTE(SUBSTITUTE(G166&amp;"",CHAR(160)," ")," "," ")))),N("AC15"))</f>
        <v/>
      </c>
      <c r="AG166" s="5" t="s">
        <v>35</v>
      </c>
    </row>
    <row r="167" spans="1:33" ht="15.75" x14ac:dyDescent="0.25">
      <c r="A167" s="126" t="str">
        <f>IF(1=1,IF(E167="","",A157),N("A16"))</f>
        <v/>
      </c>
      <c r="B167" s="127" t="str">
        <f>IF(1=1,IF(E167="","",B157),N("B16"))</f>
        <v/>
      </c>
      <c r="C167" s="128"/>
      <c r="D167" s="129" t="str">
        <f>IF(ISBLANK(E167),"",LARGE(D157:D166,1)+1)</f>
        <v/>
      </c>
      <c r="E167" s="130"/>
      <c r="F167" s="131"/>
      <c r="G167" s="170"/>
      <c r="H167" s="105"/>
      <c r="I167" s="132" t="str">
        <f>IF(1=1,IF(E167="","",I157),N("H16"))</f>
        <v/>
      </c>
      <c r="J167" s="133" t="str">
        <f>IF(1=1,IF(E167="","",J157),N("I16"))</f>
        <v/>
      </c>
      <c r="K167" s="134" t="str">
        <f>IF(1=1,IF(E167="","",K157),N("J16"))</f>
        <v/>
      </c>
      <c r="L167" s="135" t="str">
        <f>IF(1=1,IF(OR(J167="",O167="",NOT(ISNUMBER(J167)),NOT(ISNUMBER(O167)),J167=0),"",O167/J167),N("L16"))</f>
        <v/>
      </c>
      <c r="M167" s="136" t="str">
        <f>IF(1=1,IF(OR(L167="",NOT(ISNUMBER(F167))),"",F167*L167*IFERROR(INDEX(D384:D428,MATCH(AE167,B384:B428,0)),1)),N("M13"))</f>
        <v/>
      </c>
      <c r="N167" s="137" t="str">
        <f>IF(1=1,IF(F167="","",IF(G167="","",IFERROR(INDEX(E384:E428,MATCH(AE167,B384:B428,0)),G167&amp;""))),N("N6"))</f>
        <v/>
      </c>
      <c r="O167" s="138" t="str">
        <f>IF(1=1,IF(E167="","",O157),N("K16"))</f>
        <v/>
      </c>
      <c r="P167" s="139" t="str">
        <f>IF(1=1,IF(M167="","",IF(AND(ISNUMBER(M167),M167&lt;1,N167="kg"),MAX(1,ROUND(M167*1000,0)),IF(AND(ISNUMBER(M167),M167&lt;1,N167="L"),MAX(1,ROUND(M167*100,0)),ROUND(M167,3)))),N("O16"))</f>
        <v/>
      </c>
      <c r="Q167" s="140" t="str">
        <f>IF(1=1,IF(M167="","",IF(AND(ISNUMBER(M167),M167&lt;1,N167="kg"),"g",IF(AND(ISNUMBER(M167),M167&lt;1,N167="L"),"cl",N167))),N("P16"))</f>
        <v/>
      </c>
      <c r="R167" s="161" t="str">
        <f>IF(1=1,IF(E167="","",IF(F167="","A CONTROLER",IF(NOT(ISNUMBER(F167)),"TEXTE",IF(OR(L167="",L167&lt;=0),"COMMANDE PRINCIPALE INCOMPLETE",IF(G167="","UNITE MANQUANTE",IF(COUNTIF(B384:B428,AE167)=0,"UNITE A CONTROLER","OK")))))),N("Q9"))</f>
        <v/>
      </c>
      <c r="S167" s="105"/>
      <c r="T167" s="141">
        <f t="shared" si="15"/>
        <v>0</v>
      </c>
      <c r="U167" s="133" t="str">
        <f>IF(1=1,IF(E167="","",U157),N("S16"))</f>
        <v/>
      </c>
      <c r="V167" s="133" t="str">
        <f>IF(1=1,IF(E167="","",V157),N("T16"))</f>
        <v/>
      </c>
      <c r="W167" s="135" t="str">
        <f>IF(1=1,IF(OR(U167="",V167="",NOT(ISNUMBER(U167)),NOT(ISNUMBER(V167)),U167=0),"",V167/U167),N("U16"))</f>
        <v/>
      </c>
      <c r="X167" s="136" t="str">
        <f>IF(1=1,IF(OR(W167="",NOT(ISNUMBER(F167))),"",F167*W167*IFERROR(INDEX(D384:D428,MATCH(AE167,B384:B428,0)),1)),N("V7"))</f>
        <v/>
      </c>
      <c r="Y167" s="137" t="str">
        <f>IF(1=1,IF(F167="","",IF(G167="","",IFERROR(INDEX(E384:E428,MATCH(AE167,B384:B428,0)),G167&amp;""))),N("W6"))</f>
        <v/>
      </c>
      <c r="Z167" s="142" t="str">
        <f>IF(1=1,IF(X167="","",IF(AND(ISNUMBER(X167),X167&lt;1,Y167="kg"),MAX(1,ROUND(X167*1000,0)),IF(AND(ISNUMBER(X167),X167&lt;1,Y167="L"),MAX(1,ROUND(X167*100,0)),ROUND(X167,3)))),N("X16"))</f>
        <v/>
      </c>
      <c r="AA167" s="143" t="str">
        <f>IF(1=1,IF(X167="","",IF(AND(ISNUMBER(X167),X167&lt;1,Y167="kg"),"g",IF(AND(ISNUMBER(X167),X167&lt;1,Y167="L"),"cl",Y167))),N("Y16"))</f>
        <v/>
      </c>
      <c r="AB167" s="123" t="str">
        <f>IF(1=1,IF(E167="","",IF(F167="","A CONTROLER",IF(NOT(ISNUMBER(F167)),"TEXTE",IF(OR(W167="",W167&lt;=0),"COMMANDE COUVERTS INCOMPLETE",IF(G167="","UNITE MANQUANTE",IF(COUNTIF(B384:B428,AE167)=0,"UNITE A CONTROLER","OK")))))),N("Z6"))</f>
        <v/>
      </c>
      <c r="AD167" s="144" t="str">
        <f>IF(1=1,IF(E167="","",AD157),N("AB16"))</f>
        <v/>
      </c>
      <c r="AE167" s="125" t="str">
        <f>IF(1=1,IF(G167="","",UPPER(TRIM(SUBSTITUTE(SUBSTITUTE(G167&amp;"",CHAR(160)," ")," "," ")))),N("AC16"))</f>
        <v/>
      </c>
      <c r="AG167" s="5" t="s">
        <v>225</v>
      </c>
    </row>
    <row r="168" spans="1:33" ht="15.75" x14ac:dyDescent="0.25">
      <c r="A168" s="126" t="str">
        <f>IF(1=1,IF(E168="","",A157),N("A17"))</f>
        <v/>
      </c>
      <c r="B168" s="127" t="str">
        <f>IF(1=1,IF(E168="","",B157),N("B17"))</f>
        <v/>
      </c>
      <c r="C168" s="128"/>
      <c r="D168" s="129" t="str">
        <f>IF(ISBLANK(E168),"",LARGE(D157:D167,1)+1)</f>
        <v/>
      </c>
      <c r="E168" s="130"/>
      <c r="F168" s="131"/>
      <c r="G168" s="170"/>
      <c r="H168" s="105"/>
      <c r="I168" s="132" t="str">
        <f>IF(1=1,IF(E168="","",I157),N("H17"))</f>
        <v/>
      </c>
      <c r="J168" s="133" t="str">
        <f>IF(1=1,IF(E168="","",J157),N("I17"))</f>
        <v/>
      </c>
      <c r="K168" s="134" t="str">
        <f>IF(1=1,IF(E168="","",K157),N("J17"))</f>
        <v/>
      </c>
      <c r="L168" s="135" t="str">
        <f>IF(1=1,IF(OR(J168="",O168="",NOT(ISNUMBER(J168)),NOT(ISNUMBER(O168)),J168=0),"",O168/J168),N("L17"))</f>
        <v/>
      </c>
      <c r="M168" s="136" t="str">
        <f>IF(1=1,IF(OR(L168="",NOT(ISNUMBER(F168))),"",F168*L168*IFERROR(INDEX(D384:D428,MATCH(AE168,B384:B428,0)),1)),N("M13"))</f>
        <v/>
      </c>
      <c r="N168" s="137" t="str">
        <f>IF(1=1,IF(F168="","",IF(G168="","",IFERROR(INDEX(E384:E428,MATCH(AE168,B384:B428,0)),G168&amp;""))),N("N6"))</f>
        <v/>
      </c>
      <c r="O168" s="138" t="str">
        <f>IF(1=1,IF(E168="","",O157),N("K17"))</f>
        <v/>
      </c>
      <c r="P168" s="139" t="str">
        <f>IF(1=1,IF(M168="","",IF(AND(ISNUMBER(M168),M168&lt;1,N168="kg"),MAX(1,ROUND(M168*1000,0)),IF(AND(ISNUMBER(M168),M168&lt;1,N168="L"),MAX(1,ROUND(M168*100,0)),ROUND(M168,3)))),N("O17"))</f>
        <v/>
      </c>
      <c r="Q168" s="140" t="str">
        <f>IF(1=1,IF(M168="","",IF(AND(ISNUMBER(M168),M168&lt;1,N168="kg"),"g",IF(AND(ISNUMBER(M168),M168&lt;1,N168="L"),"cl",N168))),N("P17"))</f>
        <v/>
      </c>
      <c r="R168" s="161" t="str">
        <f>IF(1=1,IF(E168="","",IF(F168="","A CONTROLER",IF(NOT(ISNUMBER(F168)),"TEXTE",IF(OR(L168="",L168&lt;=0),"COMMANDE PRINCIPALE INCOMPLETE",IF(G168="","UNITE MANQUANTE",IF(COUNTIF(B384:B428,AE168)=0,"UNITE A CONTROLER","OK")))))),N("Q9"))</f>
        <v/>
      </c>
      <c r="S168" s="105"/>
      <c r="T168" s="141">
        <f t="shared" si="15"/>
        <v>0</v>
      </c>
      <c r="U168" s="133" t="str">
        <f>IF(1=1,IF(E168="","",U157),N("S17"))</f>
        <v/>
      </c>
      <c r="V168" s="133" t="str">
        <f>IF(1=1,IF(E168="","",V157),N("T17"))</f>
        <v/>
      </c>
      <c r="W168" s="135" t="str">
        <f>IF(1=1,IF(OR(U168="",V168="",NOT(ISNUMBER(U168)),NOT(ISNUMBER(V168)),U168=0),"",V168/U168),N("U17"))</f>
        <v/>
      </c>
      <c r="X168" s="136" t="str">
        <f>IF(1=1,IF(OR(W168="",NOT(ISNUMBER(F168))),"",F168*W168*IFERROR(INDEX(D384:D428,MATCH(AE168,B384:B428,0)),1)),N("V7"))</f>
        <v/>
      </c>
      <c r="Y168" s="137" t="str">
        <f>IF(1=1,IF(F168="","",IF(G168="","",IFERROR(INDEX(E384:E428,MATCH(AE168,B384:B428,0)),G168&amp;""))),N("W6"))</f>
        <v/>
      </c>
      <c r="Z168" s="142" t="str">
        <f>IF(1=1,IF(X168="","",IF(AND(ISNUMBER(X168),X168&lt;1,Y168="kg"),MAX(1,ROUND(X168*1000,0)),IF(AND(ISNUMBER(X168),X168&lt;1,Y168="L"),MAX(1,ROUND(X168*100,0)),ROUND(X168,3)))),N("X17"))</f>
        <v/>
      </c>
      <c r="AA168" s="143" t="str">
        <f>IF(1=1,IF(X168="","",IF(AND(ISNUMBER(X168),X168&lt;1,Y168="kg"),"g",IF(AND(ISNUMBER(X168),X168&lt;1,Y168="L"),"cl",Y168))),N("Y17"))</f>
        <v/>
      </c>
      <c r="AB168" s="123" t="str">
        <f>IF(1=1,IF(E168="","",IF(F168="","A CONTROLER",IF(NOT(ISNUMBER(F168)),"TEXTE",IF(OR(W168="",W168&lt;=0),"COMMANDE COUVERTS INCOMPLETE",IF(G168="","UNITE MANQUANTE",IF(COUNTIF(B384:B428,AE168)=0,"UNITE A CONTROLER","OK")))))),N("Z6"))</f>
        <v/>
      </c>
      <c r="AD168" s="144" t="str">
        <f>IF(1=1,IF(E168="","",AD157),N("AB17"))</f>
        <v/>
      </c>
      <c r="AE168" s="125" t="str">
        <f>IF(1=1,IF(G168="","",UPPER(TRIM(SUBSTITUTE(SUBSTITUTE(G168&amp;"",CHAR(160)," ")," "," ")))),N("AC17"))</f>
        <v/>
      </c>
      <c r="AG168" s="5" t="s">
        <v>36</v>
      </c>
    </row>
    <row r="169" spans="1:33" ht="15.75" x14ac:dyDescent="0.25">
      <c r="A169" s="126" t="str">
        <f>IF(1=1,IF(E169="","",A157),N("A18"))</f>
        <v/>
      </c>
      <c r="B169" s="127" t="str">
        <f>IF(1=1,IF(E169="","",B157),N("B18"))</f>
        <v/>
      </c>
      <c r="C169" s="128"/>
      <c r="D169" s="129" t="str">
        <f>IF(ISBLANK(E169),"",LARGE(D157:D168,1)+1)</f>
        <v/>
      </c>
      <c r="E169" s="130"/>
      <c r="F169" s="131"/>
      <c r="G169" s="170"/>
      <c r="H169" s="105"/>
      <c r="I169" s="132" t="str">
        <f>IF(1=1,IF(E169="","",I157),N("H18"))</f>
        <v/>
      </c>
      <c r="J169" s="133" t="str">
        <f>IF(1=1,IF(E169="","",J157),N("I18"))</f>
        <v/>
      </c>
      <c r="K169" s="134" t="str">
        <f>IF(1=1,IF(E169="","",K157),N("J18"))</f>
        <v/>
      </c>
      <c r="L169" s="135" t="str">
        <f>IF(1=1,IF(OR(J169="",O169="",NOT(ISNUMBER(J169)),NOT(ISNUMBER(O169)),J169=0),"",O169/J169),N("L18"))</f>
        <v/>
      </c>
      <c r="M169" s="136" t="str">
        <f>IF(1=1,IF(OR(L169="",NOT(ISNUMBER(F169))),"",F169*L169*IFERROR(INDEX(D384:D428,MATCH(AE169,B384:B428,0)),1)),N("M13"))</f>
        <v/>
      </c>
      <c r="N169" s="137" t="str">
        <f>IF(1=1,IF(F169="","",IF(G169="","",IFERROR(INDEX(E384:E428,MATCH(AE169,B384:B428,0)),G169&amp;""))),N("N6"))</f>
        <v/>
      </c>
      <c r="O169" s="138" t="str">
        <f>IF(1=1,IF(E169="","",O157),N("K18"))</f>
        <v/>
      </c>
      <c r="P169" s="139" t="str">
        <f>IF(1=1,IF(M169="","",IF(AND(ISNUMBER(M169),M169&lt;1,N169="kg"),MAX(1,ROUND(M169*1000,0)),IF(AND(ISNUMBER(M169),M169&lt;1,N169="L"),MAX(1,ROUND(M169*100,0)),ROUND(M169,3)))),N("O18"))</f>
        <v/>
      </c>
      <c r="Q169" s="140" t="str">
        <f>IF(1=1,IF(M169="","",IF(AND(ISNUMBER(M169),M169&lt;1,N169="kg"),"g",IF(AND(ISNUMBER(M169),M169&lt;1,N169="L"),"cl",N169))),N("P18"))</f>
        <v/>
      </c>
      <c r="R169" s="161" t="str">
        <f>IF(1=1,IF(E169="","",IF(F169="","A CONTROLER",IF(NOT(ISNUMBER(F169)),"TEXTE",IF(OR(L169="",L169&lt;=0),"COMMANDE PRINCIPALE INCOMPLETE",IF(G169="","UNITE MANQUANTE",IF(COUNTIF(B384:B428,AE169)=0,"UNITE A CONTROLER","OK")))))),N("Q9"))</f>
        <v/>
      </c>
      <c r="S169" s="105"/>
      <c r="T169" s="141">
        <f t="shared" si="15"/>
        <v>0</v>
      </c>
      <c r="U169" s="133" t="str">
        <f>IF(1=1,IF(E169="","",U157),N("S18"))</f>
        <v/>
      </c>
      <c r="V169" s="133" t="str">
        <f>IF(1=1,IF(E169="","",V157),N("T18"))</f>
        <v/>
      </c>
      <c r="W169" s="135" t="str">
        <f>IF(1=1,IF(OR(U169="",V169="",NOT(ISNUMBER(U169)),NOT(ISNUMBER(V169)),U169=0),"",V169/U169),N("U18"))</f>
        <v/>
      </c>
      <c r="X169" s="136" t="str">
        <f>IF(1=1,IF(OR(W169="",NOT(ISNUMBER(F169))),"",F169*W169*IFERROR(INDEX(D384:D428,MATCH(AE169,B384:B428,0)),1)),N("V7"))</f>
        <v/>
      </c>
      <c r="Y169" s="137" t="str">
        <f>IF(1=1,IF(F169="","",IF(G169="","",IFERROR(INDEX(E384:E428,MATCH(AE169,B384:B428,0)),G169&amp;""))),N("W6"))</f>
        <v/>
      </c>
      <c r="Z169" s="142" t="str">
        <f>IF(1=1,IF(X169="","",IF(AND(ISNUMBER(X169),X169&lt;1,Y169="kg"),MAX(1,ROUND(X169*1000,0)),IF(AND(ISNUMBER(X169),X169&lt;1,Y169="L"),MAX(1,ROUND(X169*100,0)),ROUND(X169,3)))),N("X18"))</f>
        <v/>
      </c>
      <c r="AA169" s="143" t="str">
        <f>IF(1=1,IF(X169="","",IF(AND(ISNUMBER(X169),X169&lt;1,Y169="kg"),"g",IF(AND(ISNUMBER(X169),X169&lt;1,Y169="L"),"cl",Y169))),N("Y18"))</f>
        <v/>
      </c>
      <c r="AB169" s="123" t="str">
        <f>IF(1=1,IF(E169="","",IF(F169="","A CONTROLER",IF(NOT(ISNUMBER(F169)),"TEXTE",IF(OR(W169="",W169&lt;=0),"COMMANDE COUVERTS INCOMPLETE",IF(G169="","UNITE MANQUANTE",IF(COUNTIF(B384:B428,AE169)=0,"UNITE A CONTROLER","OK")))))),N("Z6"))</f>
        <v/>
      </c>
      <c r="AD169" s="144" t="str">
        <f>IF(1=1,IF(E169="","",AD157),N("AB18"))</f>
        <v/>
      </c>
      <c r="AE169" s="125" t="str">
        <f>IF(1=1,IF(G169="","",UPPER(TRIM(SUBSTITUTE(SUBSTITUTE(G169&amp;"",CHAR(160)," ")," "," ")))),N("AC18"))</f>
        <v/>
      </c>
      <c r="AG169" s="5" t="s">
        <v>37</v>
      </c>
    </row>
    <row r="170" spans="1:33" ht="15.75" x14ac:dyDescent="0.25">
      <c r="A170" s="126" t="str">
        <f>IF(1=1,IF(E170="","",A157),N("A19"))</f>
        <v/>
      </c>
      <c r="B170" s="127" t="str">
        <f>IF(1=1,IF(E170="","",B157),N("B19"))</f>
        <v/>
      </c>
      <c r="C170" s="128"/>
      <c r="D170" s="129" t="str">
        <f>IF(ISBLANK(E170),"",LARGE(D157:D169,1)+1)</f>
        <v/>
      </c>
      <c r="E170" s="130"/>
      <c r="F170" s="131"/>
      <c r="G170" s="170"/>
      <c r="H170" s="105"/>
      <c r="I170" s="132" t="str">
        <f>IF(1=1,IF(E170="","",I157),N("H19"))</f>
        <v/>
      </c>
      <c r="J170" s="133" t="str">
        <f>IF(1=1,IF(E170="","",J157),N("I19"))</f>
        <v/>
      </c>
      <c r="K170" s="134" t="str">
        <f>IF(1=1,IF(E170="","",K157),N("J19"))</f>
        <v/>
      </c>
      <c r="L170" s="135" t="str">
        <f>IF(1=1,IF(OR(J170="",O170="",NOT(ISNUMBER(J170)),NOT(ISNUMBER(O170)),J170=0),"",O170/J170),N("L19"))</f>
        <v/>
      </c>
      <c r="M170" s="136" t="str">
        <f>IF(1=1,IF(OR(L170="",NOT(ISNUMBER(F170))),"",F170*L170*IFERROR(INDEX(D384:D428,MATCH(AE170,B384:B428,0)),1)),N("M13"))</f>
        <v/>
      </c>
      <c r="N170" s="137" t="str">
        <f>IF(1=1,IF(F170="","",IF(G170="","",IFERROR(INDEX(E384:E428,MATCH(AE170,B384:B428,0)),G170&amp;""))),N("N6"))</f>
        <v/>
      </c>
      <c r="O170" s="138" t="str">
        <f>IF(1=1,IF(E170="","",O157),N("K19"))</f>
        <v/>
      </c>
      <c r="P170" s="139" t="str">
        <f>IF(1=1,IF(M170="","",IF(AND(ISNUMBER(M170),M170&lt;1,N170="kg"),MAX(1,ROUND(M170*1000,0)),IF(AND(ISNUMBER(M170),M170&lt;1,N170="L"),MAX(1,ROUND(M170*100,0)),ROUND(M170,3)))),N("O19"))</f>
        <v/>
      </c>
      <c r="Q170" s="140" t="str">
        <f>IF(1=1,IF(M170="","",IF(AND(ISNUMBER(M170),M170&lt;1,N170="kg"),"g",IF(AND(ISNUMBER(M170),M170&lt;1,N170="L"),"cl",N170))),N("P19"))</f>
        <v/>
      </c>
      <c r="R170" s="161" t="str">
        <f>IF(1=1,IF(E170="","",IF(F170="","A CONTROLER",IF(NOT(ISNUMBER(F170)),"TEXTE",IF(OR(L170="",L170&lt;=0),"COMMANDE PRINCIPALE INCOMPLETE",IF(G170="","UNITE MANQUANTE",IF(COUNTIF(B384:B428,AE170)=0,"UNITE A CONTROLER","OK")))))),N("Q9"))</f>
        <v/>
      </c>
      <c r="S170" s="105"/>
      <c r="T170" s="141">
        <f t="shared" si="15"/>
        <v>0</v>
      </c>
      <c r="U170" s="133" t="str">
        <f>IF(1=1,IF(E170="","",U157),N("S19"))</f>
        <v/>
      </c>
      <c r="V170" s="133" t="str">
        <f>IF(1=1,IF(E170="","",V157),N("T19"))</f>
        <v/>
      </c>
      <c r="W170" s="135" t="str">
        <f>IF(1=1,IF(OR(U170="",V170="",NOT(ISNUMBER(U170)),NOT(ISNUMBER(V170)),U170=0),"",V170/U170),N("U19"))</f>
        <v/>
      </c>
      <c r="X170" s="136" t="str">
        <f>IF(1=1,IF(OR(W170="",NOT(ISNUMBER(F170))),"",F170*W170*IFERROR(INDEX(D384:D428,MATCH(AE170,B384:B428,0)),1)),N("V7"))</f>
        <v/>
      </c>
      <c r="Y170" s="137" t="str">
        <f>IF(1=1,IF(F170="","",IF(G170="","",IFERROR(INDEX(E384:E428,MATCH(AE170,B384:B428,0)),G170&amp;""))),N("W6"))</f>
        <v/>
      </c>
      <c r="Z170" s="142" t="str">
        <f>IF(1=1,IF(X170="","",IF(AND(ISNUMBER(X170),X170&lt;1,Y170="kg"),MAX(1,ROUND(X170*1000,0)),IF(AND(ISNUMBER(X170),X170&lt;1,Y170="L"),MAX(1,ROUND(X170*100,0)),ROUND(X170,3)))),N("X19"))</f>
        <v/>
      </c>
      <c r="AA170" s="143" t="str">
        <f>IF(1=1,IF(X170="","",IF(AND(ISNUMBER(X170),X170&lt;1,Y170="kg"),"g",IF(AND(ISNUMBER(X170),X170&lt;1,Y170="L"),"cl",Y170))),N("Y19"))</f>
        <v/>
      </c>
      <c r="AB170" s="123" t="str">
        <f>IF(1=1,IF(E170="","",IF(F170="","A CONTROLER",IF(NOT(ISNUMBER(F170)),"TEXTE",IF(OR(W170="",W170&lt;=0),"COMMANDE COUVERTS INCOMPLETE",IF(G170="","UNITE MANQUANTE",IF(COUNTIF(B384:B428,AE170)=0,"UNITE A CONTROLER","OK")))))),N("Z6"))</f>
        <v/>
      </c>
      <c r="AD170" s="144" t="str">
        <f>IF(1=1,IF(E170="","",AD157),N("AB19"))</f>
        <v/>
      </c>
      <c r="AE170" s="125" t="str">
        <f>IF(1=1,IF(G170="","",UPPER(TRIM(SUBSTITUTE(SUBSTITUTE(G170&amp;"",CHAR(160)," ")," "," ")))),N("AC19"))</f>
        <v/>
      </c>
      <c r="AG170" s="4" t="s">
        <v>38</v>
      </c>
    </row>
    <row r="171" spans="1:33" ht="15.75" x14ac:dyDescent="0.25">
      <c r="A171" s="126" t="str">
        <f>IF(1=1,IF(E171="","",A157),N("A20"))</f>
        <v/>
      </c>
      <c r="B171" s="127" t="str">
        <f>IF(1=1,IF(E171="","",B157),N("B20"))</f>
        <v/>
      </c>
      <c r="C171" s="128"/>
      <c r="D171" s="129" t="str">
        <f>IF(ISBLANK(E171),"",LARGE(D157:D170,1)+1)</f>
        <v/>
      </c>
      <c r="E171" s="130"/>
      <c r="F171" s="131"/>
      <c r="G171" s="170"/>
      <c r="H171" s="105"/>
      <c r="I171" s="132" t="str">
        <f>IF(1=1,IF(E171="","",I157),N("H20"))</f>
        <v/>
      </c>
      <c r="J171" s="133" t="str">
        <f>IF(1=1,IF(E171="","",J157),N("I20"))</f>
        <v/>
      </c>
      <c r="K171" s="134" t="str">
        <f>IF(1=1,IF(E171="","",K157),N("J20"))</f>
        <v/>
      </c>
      <c r="L171" s="135" t="str">
        <f>IF(1=1,IF(OR(J171="",O171="",NOT(ISNUMBER(J171)),NOT(ISNUMBER(O171)),J171=0),"",O171/J171),N("L20"))</f>
        <v/>
      </c>
      <c r="M171" s="136" t="str">
        <f>IF(1=1,IF(OR(L171="",NOT(ISNUMBER(F171))),"",F171*L171*IFERROR(INDEX(D384:D428,MATCH(AE171,B384:B428,0)),1)),N("M13"))</f>
        <v/>
      </c>
      <c r="N171" s="137" t="str">
        <f>IF(1=1,IF(F171="","",IF(G171="","",IFERROR(INDEX(E384:E428,MATCH(AE171,B384:B428,0)),G171&amp;""))),N("N6"))</f>
        <v/>
      </c>
      <c r="O171" s="138" t="str">
        <f>IF(1=1,IF(E171="","",O157),N("K20"))</f>
        <v/>
      </c>
      <c r="P171" s="139" t="str">
        <f>IF(1=1,IF(M171="","",IF(AND(ISNUMBER(M171),M171&lt;1,N171="kg"),MAX(1,ROUND(M171*1000,0)),IF(AND(ISNUMBER(M171),M171&lt;1,N171="L"),MAX(1,ROUND(M171*100,0)),ROUND(M171,3)))),N("O20"))</f>
        <v/>
      </c>
      <c r="Q171" s="140" t="str">
        <f>IF(1=1,IF(M171="","",IF(AND(ISNUMBER(M171),M171&lt;1,N171="kg"),"g",IF(AND(ISNUMBER(M171),M171&lt;1,N171="L"),"cl",N171))),N("P20"))</f>
        <v/>
      </c>
      <c r="R171" s="161" t="str">
        <f>IF(1=1,IF(E171="","",IF(F171="","A CONTROLER",IF(NOT(ISNUMBER(F171)),"TEXTE",IF(OR(L171="",L171&lt;=0),"COMMANDE PRINCIPALE INCOMPLETE",IF(G171="","UNITE MANQUANTE",IF(COUNTIF(B384:B428,AE171)=0,"UNITE A CONTROLER","OK")))))),N("Q9"))</f>
        <v/>
      </c>
      <c r="S171" s="105"/>
      <c r="T171" s="141">
        <f t="shared" si="15"/>
        <v>0</v>
      </c>
      <c r="U171" s="133" t="str">
        <f>IF(1=1,IF(E171="","",U157),N("S20"))</f>
        <v/>
      </c>
      <c r="V171" s="133" t="str">
        <f>IF(1=1,IF(E171="","",V157),N("T20"))</f>
        <v/>
      </c>
      <c r="W171" s="135" t="str">
        <f>IF(1=1,IF(OR(U171="",V171="",NOT(ISNUMBER(U171)),NOT(ISNUMBER(V171)),U171=0),"",V171/U171),N("U20"))</f>
        <v/>
      </c>
      <c r="X171" s="136" t="str">
        <f>IF(1=1,IF(OR(W171="",NOT(ISNUMBER(F171))),"",F171*W171*IFERROR(INDEX(D384:D428,MATCH(AE171,B384:B428,0)),1)),N("V7"))</f>
        <v/>
      </c>
      <c r="Y171" s="137" t="str">
        <f>IF(1=1,IF(F171="","",IF(G171="","",IFERROR(INDEX(E384:E428,MATCH(AE171,B384:B428,0)),G171&amp;""))),N("W6"))</f>
        <v/>
      </c>
      <c r="Z171" s="142" t="str">
        <f>IF(1=1,IF(X171="","",IF(AND(ISNUMBER(X171),X171&lt;1,Y171="kg"),MAX(1,ROUND(X171*1000,0)),IF(AND(ISNUMBER(X171),X171&lt;1,Y171="L"),MAX(1,ROUND(X171*100,0)),ROUND(X171,3)))),N("X20"))</f>
        <v/>
      </c>
      <c r="AA171" s="143" t="str">
        <f>IF(1=1,IF(X171="","",IF(AND(ISNUMBER(X171),X171&lt;1,Y171="kg"),"g",IF(AND(ISNUMBER(X171),X171&lt;1,Y171="L"),"cl",Y171))),N("Y20"))</f>
        <v/>
      </c>
      <c r="AB171" s="123" t="str">
        <f>IF(1=1,IF(E171="","",IF(F171="","A CONTROLER",IF(NOT(ISNUMBER(F171)),"TEXTE",IF(OR(W171="",W171&lt;=0),"COMMANDE COUVERTS INCOMPLETE",IF(G171="","UNITE MANQUANTE",IF(COUNTIF(B384:B428,AE171)=0,"UNITE A CONTROLER","OK")))))),N("Z6"))</f>
        <v/>
      </c>
      <c r="AD171" s="144" t="str">
        <f>IF(1=1,IF(E171="","",AD157),N("AB20"))</f>
        <v/>
      </c>
      <c r="AE171" s="125" t="str">
        <f>IF(1=1,IF(G171="","",UPPER(TRIM(SUBSTITUTE(SUBSTITUTE(G171&amp;"",CHAR(160)," ")," "," ")))),N("AC20"))</f>
        <v/>
      </c>
      <c r="AG171" s="4" t="s">
        <v>39</v>
      </c>
    </row>
    <row r="172" spans="1:33" ht="15.75" x14ac:dyDescent="0.25">
      <c r="A172" s="126" t="str">
        <f>IF(1=1,IF(E172="","",A157),N("A21"))</f>
        <v/>
      </c>
      <c r="B172" s="127" t="str">
        <f>IF(1=1,IF(E172="","",B157),N("B21"))</f>
        <v/>
      </c>
      <c r="C172" s="128"/>
      <c r="D172" s="129" t="str">
        <f>IF(ISBLANK(E172),"",LARGE(D157:D171,1)+1)</f>
        <v/>
      </c>
      <c r="E172" s="130"/>
      <c r="F172" s="131"/>
      <c r="G172" s="170"/>
      <c r="H172" s="105"/>
      <c r="I172" s="132" t="str">
        <f>IF(1=1,IF(E172="","",I157),N("H21"))</f>
        <v/>
      </c>
      <c r="J172" s="133" t="str">
        <f>IF(1=1,IF(E172="","",J157),N("I21"))</f>
        <v/>
      </c>
      <c r="K172" s="134" t="str">
        <f>IF(1=1,IF(E172="","",K157),N("J21"))</f>
        <v/>
      </c>
      <c r="L172" s="135" t="str">
        <f>IF(1=1,IF(OR(J172="",O172="",NOT(ISNUMBER(J172)),NOT(ISNUMBER(O172)),J172=0),"",O172/J172),N("L21"))</f>
        <v/>
      </c>
      <c r="M172" s="136" t="str">
        <f>IF(1=1,IF(OR(L172="",NOT(ISNUMBER(F172))),"",F172*L172*IFERROR(INDEX(D384:D428,MATCH(AE172,B384:B428,0)),1)),N("M13"))</f>
        <v/>
      </c>
      <c r="N172" s="137" t="str">
        <f>IF(1=1,IF(F172="","",IF(G172="","",IFERROR(INDEX(E384:E428,MATCH(AE172,B384:B428,0)),G172&amp;""))),N("N6"))</f>
        <v/>
      </c>
      <c r="O172" s="138" t="str">
        <f>IF(1=1,IF(E172="","",O157),N("K21"))</f>
        <v/>
      </c>
      <c r="P172" s="139" t="str">
        <f>IF(1=1,IF(M172="","",IF(AND(ISNUMBER(M172),M172&lt;1,N172="kg"),MAX(1,ROUND(M172*1000,0)),IF(AND(ISNUMBER(M172),M172&lt;1,N172="L"),MAX(1,ROUND(M172*100,0)),ROUND(M172,3)))),N("O21"))</f>
        <v/>
      </c>
      <c r="Q172" s="140" t="str">
        <f>IF(1=1,IF(M172="","",IF(AND(ISNUMBER(M172),M172&lt;1,N172="kg"),"g",IF(AND(ISNUMBER(M172),M172&lt;1,N172="L"),"cl",N172))),N("P21"))</f>
        <v/>
      </c>
      <c r="R172" s="161" t="str">
        <f>IF(1=1,IF(E172="","",IF(F172="","A CONTROLER",IF(NOT(ISNUMBER(F172)),"TEXTE",IF(OR(L172="",L172&lt;=0),"COMMANDE PRINCIPALE INCOMPLETE",IF(G172="","UNITE MANQUANTE",IF(COUNTIF(B384:B428,AE172)=0,"UNITE A CONTROLER","OK")))))),N("Q9"))</f>
        <v/>
      </c>
      <c r="S172" s="105"/>
      <c r="T172" s="141">
        <f t="shared" si="15"/>
        <v>0</v>
      </c>
      <c r="U172" s="133" t="str">
        <f>IF(1=1,IF(E172="","",U157),N("S21"))</f>
        <v/>
      </c>
      <c r="V172" s="133" t="str">
        <f>IF(1=1,IF(E172="","",V157),N("T21"))</f>
        <v/>
      </c>
      <c r="W172" s="135" t="str">
        <f>IF(1=1,IF(OR(U172="",V172="",NOT(ISNUMBER(U172)),NOT(ISNUMBER(V172)),U172=0),"",V172/U172),N("U21"))</f>
        <v/>
      </c>
      <c r="X172" s="136" t="str">
        <f>IF(1=1,IF(OR(W172="",NOT(ISNUMBER(F172))),"",F172*W172*IFERROR(INDEX(D384:D428,MATCH(AE172,B384:B428,0)),1)),N("V7"))</f>
        <v/>
      </c>
      <c r="Y172" s="137" t="str">
        <f>IF(1=1,IF(F172="","",IF(G172="","",IFERROR(INDEX(E384:E428,MATCH(AE172,B384:B428,0)),G172&amp;""))),N("W6"))</f>
        <v/>
      </c>
      <c r="Z172" s="142" t="str">
        <f>IF(1=1,IF(X172="","",IF(AND(ISNUMBER(X172),X172&lt;1,Y172="kg"),MAX(1,ROUND(X172*1000,0)),IF(AND(ISNUMBER(X172),X172&lt;1,Y172="L"),MAX(1,ROUND(X172*100,0)),ROUND(X172,3)))),N("X21"))</f>
        <v/>
      </c>
      <c r="AA172" s="143" t="str">
        <f>IF(1=1,IF(X172="","",IF(AND(ISNUMBER(X172),X172&lt;1,Y172="kg"),"g",IF(AND(ISNUMBER(X172),X172&lt;1,Y172="L"),"cl",Y172))),N("Y21"))</f>
        <v/>
      </c>
      <c r="AB172" s="123" t="str">
        <f>IF(1=1,IF(E172="","",IF(F172="","A CONTROLER",IF(NOT(ISNUMBER(F172)),"TEXTE",IF(OR(W172="",W172&lt;=0),"COMMANDE COUVERTS INCOMPLETE",IF(G172="","UNITE MANQUANTE",IF(COUNTIF(B384:B428,AE172)=0,"UNITE A CONTROLER","OK")))))),N("Z6"))</f>
        <v/>
      </c>
      <c r="AD172" s="144" t="str">
        <f>IF(1=1,IF(E172="","",AD157),N("AB21"))</f>
        <v/>
      </c>
      <c r="AE172" s="125" t="str">
        <f>IF(1=1,IF(G172="","",UPPER(TRIM(SUBSTITUTE(SUBSTITUTE(G172&amp;"",CHAR(160)," ")," "," ")))),N("AC21"))</f>
        <v/>
      </c>
      <c r="AG172" s="4" t="s">
        <v>40</v>
      </c>
    </row>
    <row r="173" spans="1:33" ht="15.75" x14ac:dyDescent="0.25">
      <c r="A173" s="126" t="str">
        <f>IF(1=1,IF(E173="","",A157),N("A22"))</f>
        <v/>
      </c>
      <c r="B173" s="127" t="str">
        <f>IF(1=1,IF(E173="","",B157),N("B22"))</f>
        <v/>
      </c>
      <c r="C173" s="128"/>
      <c r="D173" s="129" t="str">
        <f>IF(ISBLANK(E173),"",LARGE(D157:D172,1)+1)</f>
        <v/>
      </c>
      <c r="E173" s="130"/>
      <c r="F173" s="131"/>
      <c r="G173" s="170"/>
      <c r="H173" s="105"/>
      <c r="I173" s="132" t="str">
        <f>IF(1=1,IF(E173="","",I157),N("H22"))</f>
        <v/>
      </c>
      <c r="J173" s="133" t="str">
        <f>IF(1=1,IF(E173="","",J157),N("I22"))</f>
        <v/>
      </c>
      <c r="K173" s="134" t="str">
        <f>IF(1=1,IF(E173="","",K157),N("J22"))</f>
        <v/>
      </c>
      <c r="L173" s="135" t="str">
        <f>IF(1=1,IF(OR(J173="",O173="",NOT(ISNUMBER(J173)),NOT(ISNUMBER(O173)),J173=0),"",O173/J173),N("L22"))</f>
        <v/>
      </c>
      <c r="M173" s="136" t="str">
        <f>IF(1=1,IF(OR(L173="",NOT(ISNUMBER(F173))),"",F173*L173*IFERROR(INDEX(D384:D428,MATCH(AE173,B384:B428,0)),1)),N("M13"))</f>
        <v/>
      </c>
      <c r="N173" s="137" t="str">
        <f>IF(1=1,IF(F173="","",IF(G173="","",IFERROR(INDEX(E384:E428,MATCH(AE173,B384:B428,0)),G173&amp;""))),N("N6"))</f>
        <v/>
      </c>
      <c r="O173" s="138" t="str">
        <f>IF(1=1,IF(E173="","",O157),N("K22"))</f>
        <v/>
      </c>
      <c r="P173" s="139" t="str">
        <f>IF(1=1,IF(M173="","",IF(AND(ISNUMBER(M173),M173&lt;1,N173="kg"),MAX(1,ROUND(M173*1000,0)),IF(AND(ISNUMBER(M173),M173&lt;1,N173="L"),MAX(1,ROUND(M173*100,0)),ROUND(M173,3)))),N("O22"))</f>
        <v/>
      </c>
      <c r="Q173" s="140" t="str">
        <f>IF(1=1,IF(M173="","",IF(AND(ISNUMBER(M173),M173&lt;1,N173="kg"),"g",IF(AND(ISNUMBER(M173),M173&lt;1,N173="L"),"cl",N173))),N("P22"))</f>
        <v/>
      </c>
      <c r="R173" s="161" t="str">
        <f>IF(1=1,IF(E173="","",IF(F173="","A CONTROLER",IF(NOT(ISNUMBER(F173)),"TEXTE",IF(OR(L173="",L173&lt;=0),"COMMANDE PRINCIPALE INCOMPLETE",IF(G173="","UNITE MANQUANTE",IF(COUNTIF(B384:B428,AE173)=0,"UNITE A CONTROLER","OK")))))),N("Q9"))</f>
        <v/>
      </c>
      <c r="S173" s="105"/>
      <c r="T173" s="141">
        <f t="shared" si="15"/>
        <v>0</v>
      </c>
      <c r="U173" s="133" t="str">
        <f>IF(1=1,IF(E173="","",U157),N("S22"))</f>
        <v/>
      </c>
      <c r="V173" s="133" t="str">
        <f>IF(1=1,IF(E173="","",V157),N("T22"))</f>
        <v/>
      </c>
      <c r="W173" s="135" t="str">
        <f>IF(1=1,IF(OR(U173="",V173="",NOT(ISNUMBER(U173)),NOT(ISNUMBER(V173)),U173=0),"",V173/U173),N("U22"))</f>
        <v/>
      </c>
      <c r="X173" s="136" t="str">
        <f>IF(1=1,IF(OR(W173="",NOT(ISNUMBER(F173))),"",F173*W173*IFERROR(INDEX(D384:D428,MATCH(AE173,B384:B428,0)),1)),N("V7"))</f>
        <v/>
      </c>
      <c r="Y173" s="137" t="str">
        <f>IF(1=1,IF(F173="","",IF(G173="","",IFERROR(INDEX(E384:E428,MATCH(AE173,B384:B428,0)),G173&amp;""))),N("W6"))</f>
        <v/>
      </c>
      <c r="Z173" s="142" t="str">
        <f>IF(1=1,IF(X173="","",IF(AND(ISNUMBER(X173),X173&lt;1,Y173="kg"),MAX(1,ROUND(X173*1000,0)),IF(AND(ISNUMBER(X173),X173&lt;1,Y173="L"),MAX(1,ROUND(X173*100,0)),ROUND(X173,3)))),N("X22"))</f>
        <v/>
      </c>
      <c r="AA173" s="143" t="str">
        <f>IF(1=1,IF(X173="","",IF(AND(ISNUMBER(X173),X173&lt;1,Y173="kg"),"g",IF(AND(ISNUMBER(X173),X173&lt;1,Y173="L"),"cl",Y173))),N("Y22"))</f>
        <v/>
      </c>
      <c r="AB173" s="123" t="str">
        <f>IF(1=1,IF(E173="","",IF(F173="","A CONTROLER",IF(NOT(ISNUMBER(F173)),"TEXTE",IF(OR(W173="",W173&lt;=0),"COMMANDE COUVERTS INCOMPLETE",IF(G173="","UNITE MANQUANTE",IF(COUNTIF(B384:B428,AE173)=0,"UNITE A CONTROLER","OK")))))),N("Z6"))</f>
        <v/>
      </c>
      <c r="AD173" s="144" t="str">
        <f>IF(1=1,IF(E173="","",AD157),N("AB22"))</f>
        <v/>
      </c>
      <c r="AE173" s="125" t="str">
        <f>IF(1=1,IF(G173="","",UPPER(TRIM(SUBSTITUTE(SUBSTITUTE(G173&amp;"",CHAR(160)," ")," "," ")))),N("AC22"))</f>
        <v/>
      </c>
      <c r="AG173" s="4" t="s">
        <v>41</v>
      </c>
    </row>
    <row r="174" spans="1:33" ht="15.75" x14ac:dyDescent="0.25">
      <c r="A174" s="126" t="str">
        <f>IF(1=1,IF(E174="","",A157),N("A23"))</f>
        <v/>
      </c>
      <c r="B174" s="127" t="str">
        <f>IF(1=1,IF(E174="","",B157),N("B23"))</f>
        <v/>
      </c>
      <c r="C174" s="128"/>
      <c r="D174" s="129" t="str">
        <f>IF(ISBLANK(E174),"",LARGE(D157:D173,1)+1)</f>
        <v/>
      </c>
      <c r="E174" s="130"/>
      <c r="F174" s="131"/>
      <c r="G174" s="170"/>
      <c r="H174" s="105"/>
      <c r="I174" s="132" t="str">
        <f>IF(1=1,IF(E174="","",I157),N("H23"))</f>
        <v/>
      </c>
      <c r="J174" s="133" t="str">
        <f>IF(1=1,IF(E174="","",J157),N("I23"))</f>
        <v/>
      </c>
      <c r="K174" s="134" t="str">
        <f>IF(1=1,IF(E174="","",K157),N("J23"))</f>
        <v/>
      </c>
      <c r="L174" s="135" t="str">
        <f>IF(1=1,IF(OR(J174="",O174="",NOT(ISNUMBER(J174)),NOT(ISNUMBER(O174)),J174=0),"",O174/J174),N("L23"))</f>
        <v/>
      </c>
      <c r="M174" s="136" t="str">
        <f>IF(1=1,IF(OR(L174="",NOT(ISNUMBER(F174))),"",F174*L174*IFERROR(INDEX(D384:D428,MATCH(AE174,B384:B428,0)),1)),N("M13"))</f>
        <v/>
      </c>
      <c r="N174" s="137" t="str">
        <f>IF(1=1,IF(F174="","",IF(G174="","",IFERROR(INDEX(E384:E428,MATCH(AE174,B384:B428,0)),G174&amp;""))),N("N6"))</f>
        <v/>
      </c>
      <c r="O174" s="138" t="str">
        <f>IF(1=1,IF(E174="","",O157),N("K23"))</f>
        <v/>
      </c>
      <c r="P174" s="139" t="str">
        <f>IF(1=1,IF(M174="","",IF(AND(ISNUMBER(M174),M174&lt;1,N174="kg"),MAX(1,ROUND(M174*1000,0)),IF(AND(ISNUMBER(M174),M174&lt;1,N174="L"),MAX(1,ROUND(M174*100,0)),ROUND(M174,3)))),N("O23"))</f>
        <v/>
      </c>
      <c r="Q174" s="140" t="str">
        <f>IF(1=1,IF(M174="","",IF(AND(ISNUMBER(M174),M174&lt;1,N174="kg"),"g",IF(AND(ISNUMBER(M174),M174&lt;1,N174="L"),"cl",N174))),N("P23"))</f>
        <v/>
      </c>
      <c r="R174" s="161" t="str">
        <f>IF(1=1,IF(E174="","",IF(F174="","A CONTROLER",IF(NOT(ISNUMBER(F174)),"TEXTE",IF(OR(L174="",L174&lt;=0),"COMMANDE PRINCIPALE INCOMPLETE",IF(G174="","UNITE MANQUANTE",IF(COUNTIF(B384:B428,AE174)=0,"UNITE A CONTROLER","OK")))))),N("Q9"))</f>
        <v/>
      </c>
      <c r="S174" s="105"/>
      <c r="T174" s="141">
        <f t="shared" si="15"/>
        <v>0</v>
      </c>
      <c r="U174" s="133" t="str">
        <f>IF(1=1,IF(E174="","",U157),N("S23"))</f>
        <v/>
      </c>
      <c r="V174" s="133" t="str">
        <f>IF(1=1,IF(E174="","",V157),N("T23"))</f>
        <v/>
      </c>
      <c r="W174" s="135" t="str">
        <f>IF(1=1,IF(OR(U174="",V174="",NOT(ISNUMBER(U174)),NOT(ISNUMBER(V174)),U174=0),"",V174/U174),N("U23"))</f>
        <v/>
      </c>
      <c r="X174" s="136" t="str">
        <f>IF(1=1,IF(OR(W174="",NOT(ISNUMBER(F174))),"",F174*W174*IFERROR(INDEX(D384:D428,MATCH(AE174,B384:B428,0)),1)),N("V7"))</f>
        <v/>
      </c>
      <c r="Y174" s="137" t="str">
        <f>IF(1=1,IF(F174="","",IF(G174="","",IFERROR(INDEX(E384:E428,MATCH(AE174,B384:B428,0)),G174&amp;""))),N("W6"))</f>
        <v/>
      </c>
      <c r="Z174" s="142" t="str">
        <f>IF(1=1,IF(X174="","",IF(AND(ISNUMBER(X174),X174&lt;1,Y174="kg"),MAX(1,ROUND(X174*1000,0)),IF(AND(ISNUMBER(X174),X174&lt;1,Y174="L"),MAX(1,ROUND(X174*100,0)),ROUND(X174,3)))),N("X23"))</f>
        <v/>
      </c>
      <c r="AA174" s="143" t="str">
        <f>IF(1=1,IF(X174="","",IF(AND(ISNUMBER(X174),X174&lt;1,Y174="kg"),"g",IF(AND(ISNUMBER(X174),X174&lt;1,Y174="L"),"cl",Y174))),N("Y23"))</f>
        <v/>
      </c>
      <c r="AB174" s="123" t="str">
        <f>IF(1=1,IF(E174="","",IF(F174="","A CONTROLER",IF(NOT(ISNUMBER(F174)),"TEXTE",IF(OR(W174="",W174&lt;=0),"COMMANDE COUVERTS INCOMPLETE",IF(G174="","UNITE MANQUANTE",IF(COUNTIF(B384:B428,AE174)=0,"UNITE A CONTROLER","OK")))))),N("Z6"))</f>
        <v/>
      </c>
      <c r="AD174" s="144" t="str">
        <f>IF(1=1,IF(E174="","",AD157),N("AB23"))</f>
        <v/>
      </c>
      <c r="AE174" s="125" t="str">
        <f>IF(1=1,IF(G174="","",UPPER(TRIM(SUBSTITUTE(SUBSTITUTE(G174&amp;"",CHAR(160)," ")," "," ")))),N("AC23"))</f>
        <v/>
      </c>
      <c r="AG174" s="5" t="s">
        <v>42</v>
      </c>
    </row>
    <row r="175" spans="1:33" ht="15.75" x14ac:dyDescent="0.25">
      <c r="A175" s="126" t="str">
        <f>IF(1=1,IF(E175="","",A157),N("A24"))</f>
        <v/>
      </c>
      <c r="B175" s="127" t="str">
        <f>IF(1=1,IF(E175="","",B157),N("B24"))</f>
        <v/>
      </c>
      <c r="C175" s="128"/>
      <c r="D175" s="129" t="str">
        <f>IF(ISBLANK(E175),"",LARGE(D157:D174,1)+1)</f>
        <v/>
      </c>
      <c r="E175" s="130"/>
      <c r="F175" s="131"/>
      <c r="G175" s="170"/>
      <c r="H175" s="105"/>
      <c r="I175" s="132" t="str">
        <f>IF(1=1,IF(E175="","",I157),N("H24"))</f>
        <v/>
      </c>
      <c r="J175" s="133" t="str">
        <f>IF(1=1,IF(E175="","",J157),N("I24"))</f>
        <v/>
      </c>
      <c r="K175" s="134" t="str">
        <f>IF(1=1,IF(E175="","",K157),N("J24"))</f>
        <v/>
      </c>
      <c r="L175" s="135" t="str">
        <f>IF(1=1,IF(OR(J175="",O175="",NOT(ISNUMBER(J175)),NOT(ISNUMBER(O175)),J175=0),"",O175/J175),N("L24"))</f>
        <v/>
      </c>
      <c r="M175" s="136" t="str">
        <f>IF(1=1,IF(OR(L175="",NOT(ISNUMBER(F175))),"",F175*L175*IFERROR(INDEX(D384:D428,MATCH(AE175,B384:B428,0)),1)),N("M13"))</f>
        <v/>
      </c>
      <c r="N175" s="137" t="str">
        <f>IF(1=1,IF(F175="","",IF(G175="","",IFERROR(INDEX(E384:E428,MATCH(AE175,B384:B428,0)),G175&amp;""))),N("N6"))</f>
        <v/>
      </c>
      <c r="O175" s="138" t="str">
        <f>IF(1=1,IF(E175="","",O157),N("K24"))</f>
        <v/>
      </c>
      <c r="P175" s="139" t="str">
        <f>IF(1=1,IF(M175="","",IF(AND(ISNUMBER(M175),M175&lt;1,N175="kg"),MAX(1,ROUND(M175*1000,0)),IF(AND(ISNUMBER(M175),M175&lt;1,N175="L"),MAX(1,ROUND(M175*100,0)),ROUND(M175,3)))),N("O24"))</f>
        <v/>
      </c>
      <c r="Q175" s="140" t="str">
        <f>IF(1=1,IF(M175="","",IF(AND(ISNUMBER(M175),M175&lt;1,N175="kg"),"g",IF(AND(ISNUMBER(M175),M175&lt;1,N175="L"),"cl",N175))),N("P24"))</f>
        <v/>
      </c>
      <c r="R175" s="161" t="str">
        <f>IF(1=1,IF(E175="","",IF(F175="","A CONTROLER",IF(NOT(ISNUMBER(F175)),"TEXTE",IF(OR(L175="",L175&lt;=0),"COMMANDE PRINCIPALE INCOMPLETE",IF(G175="","UNITE MANQUANTE",IF(COUNTIF(B384:B428,AE175)=0,"UNITE A CONTROLER","OK")))))),N("Q9"))</f>
        <v/>
      </c>
      <c r="S175" s="105"/>
      <c r="T175" s="141">
        <f t="shared" si="15"/>
        <v>0</v>
      </c>
      <c r="U175" s="133" t="str">
        <f>IF(1=1,IF(E175="","",U157),N("S24"))</f>
        <v/>
      </c>
      <c r="V175" s="133" t="str">
        <f>IF(1=1,IF(E175="","",V157),N("T24"))</f>
        <v/>
      </c>
      <c r="W175" s="135" t="str">
        <f>IF(1=1,IF(OR(U175="",V175="",NOT(ISNUMBER(U175)),NOT(ISNUMBER(V175)),U175=0),"",V175/U175),N("U24"))</f>
        <v/>
      </c>
      <c r="X175" s="136" t="str">
        <f>IF(1=1,IF(OR(W175="",NOT(ISNUMBER(F175))),"",F175*W175*IFERROR(INDEX(D384:D428,MATCH(AE175,B384:B428,0)),1)),N("V7"))</f>
        <v/>
      </c>
      <c r="Y175" s="137" t="str">
        <f>IF(1=1,IF(F175="","",IF(G175="","",IFERROR(INDEX(E384:E428,MATCH(AE175,B384:B428,0)),G175&amp;""))),N("W6"))</f>
        <v/>
      </c>
      <c r="Z175" s="142" t="str">
        <f>IF(1=1,IF(X175="","",IF(AND(ISNUMBER(X175),X175&lt;1,Y175="kg"),MAX(1,ROUND(X175*1000,0)),IF(AND(ISNUMBER(X175),X175&lt;1,Y175="L"),MAX(1,ROUND(X175*100,0)),ROUND(X175,3)))),N("X24"))</f>
        <v/>
      </c>
      <c r="AA175" s="143" t="str">
        <f>IF(1=1,IF(X175="","",IF(AND(ISNUMBER(X175),X175&lt;1,Y175="kg"),"g",IF(AND(ISNUMBER(X175),X175&lt;1,Y175="L"),"cl",Y175))),N("Y24"))</f>
        <v/>
      </c>
      <c r="AB175" s="123" t="str">
        <f>IF(1=1,IF(E175="","",IF(F175="","A CONTROLER",IF(NOT(ISNUMBER(F175)),"TEXTE",IF(OR(W175="",W175&lt;=0),"COMMANDE COUVERTS INCOMPLETE",IF(G175="","UNITE MANQUANTE",IF(COUNTIF(B384:B428,AE175)=0,"UNITE A CONTROLER","OK")))))),N("Z6"))</f>
        <v/>
      </c>
      <c r="AD175" s="144" t="str">
        <f>IF(1=1,IF(E175="","",AD157),N("AB24"))</f>
        <v/>
      </c>
      <c r="AE175" s="125" t="str">
        <f>IF(1=1,IF(G175="","",UPPER(TRIM(SUBSTITUTE(SUBSTITUTE(G175&amp;"",CHAR(160)," ")," "," ")))),N("AC24"))</f>
        <v/>
      </c>
      <c r="AG175" s="5" t="s">
        <v>43</v>
      </c>
    </row>
    <row r="176" spans="1:33" ht="15.75" x14ac:dyDescent="0.25">
      <c r="A176" s="126" t="str">
        <f>IF(1=1,IF(E176="","",A157),N("A25"))</f>
        <v/>
      </c>
      <c r="B176" s="127" t="str">
        <f>IF(1=1,IF(E176="","",B157),N("B25"))</f>
        <v/>
      </c>
      <c r="C176" s="128"/>
      <c r="D176" s="129" t="str">
        <f>IF(ISBLANK(E176),"",LARGE(D157:D175,1)+1)</f>
        <v/>
      </c>
      <c r="E176" s="130"/>
      <c r="F176" s="131"/>
      <c r="G176" s="170"/>
      <c r="H176" s="105"/>
      <c r="I176" s="132" t="str">
        <f>IF(1=1,IF(E176="","",I157),N("H25"))</f>
        <v/>
      </c>
      <c r="J176" s="133" t="str">
        <f>IF(1=1,IF(E176="","",J157),N("I25"))</f>
        <v/>
      </c>
      <c r="K176" s="134" t="str">
        <f>IF(1=1,IF(E176="","",K157),N("J25"))</f>
        <v/>
      </c>
      <c r="L176" s="135" t="str">
        <f>IF(1=1,IF(OR(J176="",O176="",NOT(ISNUMBER(J176)),NOT(ISNUMBER(O176)),J176=0),"",O176/J176),N("L25"))</f>
        <v/>
      </c>
      <c r="M176" s="136" t="str">
        <f>IF(1=1,IF(OR(L176="",NOT(ISNUMBER(F176))),"",F176*L176*IFERROR(INDEX(D384:D428,MATCH(AE176,B384:B428,0)),1)),N("M13"))</f>
        <v/>
      </c>
      <c r="N176" s="137" t="str">
        <f>IF(1=1,IF(F176="","",IF(G176="","",IFERROR(INDEX(E384:E428,MATCH(AE176,B384:B428,0)),G176&amp;""))),N("N6"))</f>
        <v/>
      </c>
      <c r="O176" s="138" t="str">
        <f>IF(1=1,IF(E176="","",O157),N("K25"))</f>
        <v/>
      </c>
      <c r="P176" s="139" t="str">
        <f>IF(1=1,IF(M176="","",IF(AND(ISNUMBER(M176),M176&lt;1,N176="kg"),MAX(1,ROUND(M176*1000,0)),IF(AND(ISNUMBER(M176),M176&lt;1,N176="L"),MAX(1,ROUND(M176*100,0)),ROUND(M176,3)))),N("O25"))</f>
        <v/>
      </c>
      <c r="Q176" s="140" t="str">
        <f>IF(1=1,IF(M176="","",IF(AND(ISNUMBER(M176),M176&lt;1,N176="kg"),"g",IF(AND(ISNUMBER(M176),M176&lt;1,N176="L"),"cl",N176))),N("P25"))</f>
        <v/>
      </c>
      <c r="R176" s="161" t="str">
        <f>IF(1=1,IF(E176="","",IF(F176="","A CONTROLER",IF(NOT(ISNUMBER(F176)),"TEXTE",IF(OR(L176="",L176&lt;=0),"COMMANDE PRINCIPALE INCOMPLETE",IF(G176="","UNITE MANQUANTE",IF(COUNTIF(B384:B428,AE176)=0,"UNITE A CONTROLER","OK")))))),N("Q9"))</f>
        <v/>
      </c>
      <c r="S176" s="105"/>
      <c r="T176" s="141">
        <f t="shared" si="15"/>
        <v>0</v>
      </c>
      <c r="U176" s="133" t="str">
        <f>IF(1=1,IF(E176="","",U157),N("S25"))</f>
        <v/>
      </c>
      <c r="V176" s="133" t="str">
        <f>IF(1=1,IF(E176="","",V157),N("T25"))</f>
        <v/>
      </c>
      <c r="W176" s="135" t="str">
        <f>IF(1=1,IF(OR(U176="",V176="",NOT(ISNUMBER(U176)),NOT(ISNUMBER(V176)),U176=0),"",V176/U176),N("U25"))</f>
        <v/>
      </c>
      <c r="X176" s="136" t="str">
        <f>IF(1=1,IF(OR(W176="",NOT(ISNUMBER(F176))),"",F176*W176*IFERROR(INDEX(D384:D428,MATCH(AE176,B384:B428,0)),1)),N("V7"))</f>
        <v/>
      </c>
      <c r="Y176" s="137" t="str">
        <f>IF(1=1,IF(F176="","",IF(G176="","",IFERROR(INDEX(E384:E428,MATCH(AE176,B384:B428,0)),G176&amp;""))),N("W6"))</f>
        <v/>
      </c>
      <c r="Z176" s="142" t="str">
        <f>IF(1=1,IF(X176="","",IF(AND(ISNUMBER(X176),X176&lt;1,Y176="kg"),MAX(1,ROUND(X176*1000,0)),IF(AND(ISNUMBER(X176),X176&lt;1,Y176="L"),MAX(1,ROUND(X176*100,0)),ROUND(X176,3)))),N("X25"))</f>
        <v/>
      </c>
      <c r="AA176" s="143" t="str">
        <f>IF(1=1,IF(X176="","",IF(AND(ISNUMBER(X176),X176&lt;1,Y176="kg"),"g",IF(AND(ISNUMBER(X176),X176&lt;1,Y176="L"),"cl",Y176))),N("Y25"))</f>
        <v/>
      </c>
      <c r="AB176" s="123" t="str">
        <f>IF(1=1,IF(E176="","",IF(F176="","A CONTROLER",IF(NOT(ISNUMBER(F176)),"TEXTE",IF(OR(W176="",W176&lt;=0),"COMMANDE COUVERTS INCOMPLETE",IF(G176="","UNITE MANQUANTE",IF(COUNTIF(B384:B428,AE176)=0,"UNITE A CONTROLER","OK")))))),N("Z6"))</f>
        <v/>
      </c>
      <c r="AD176" s="144" t="str">
        <f>IF(1=1,IF(E176="","",AD157),N("AB25"))</f>
        <v/>
      </c>
      <c r="AE176" s="125" t="str">
        <f>IF(1=1,IF(G176="","",UPPER(TRIM(SUBSTITUTE(SUBSTITUTE(G176&amp;"",CHAR(160)," ")," "," ")))),N("AC25"))</f>
        <v/>
      </c>
      <c r="AG176" s="5" t="s">
        <v>44</v>
      </c>
    </row>
    <row r="177" spans="1:33" ht="15.75" x14ac:dyDescent="0.25">
      <c r="A177" s="126" t="str">
        <f>IF(1=1,IF(E177="","",A157),N("A26"))</f>
        <v/>
      </c>
      <c r="B177" s="127" t="str">
        <f>IF(1=1,IF(E177="","",B157),N("B26"))</f>
        <v/>
      </c>
      <c r="C177" s="128"/>
      <c r="D177" s="129" t="str">
        <f>IF(ISBLANK(E177),"",LARGE(D157:D176,1)+1)</f>
        <v/>
      </c>
      <c r="E177" s="130"/>
      <c r="F177" s="131"/>
      <c r="G177" s="170"/>
      <c r="H177" s="105"/>
      <c r="I177" s="132" t="str">
        <f>IF(1=1,IF(E177="","",I157),N("H26"))</f>
        <v/>
      </c>
      <c r="J177" s="133" t="str">
        <f>IF(1=1,IF(E177="","",J157),N("I26"))</f>
        <v/>
      </c>
      <c r="K177" s="134" t="str">
        <f>IF(1=1,IF(E177="","",K157),N("J26"))</f>
        <v/>
      </c>
      <c r="L177" s="135" t="str">
        <f>IF(1=1,IF(OR(J177="",O177="",NOT(ISNUMBER(J177)),NOT(ISNUMBER(O177)),J177=0),"",O177/J177),N("L26"))</f>
        <v/>
      </c>
      <c r="M177" s="136" t="str">
        <f>IF(1=1,IF(OR(L177="",NOT(ISNUMBER(F177))),"",F177*L177*IFERROR(INDEX(D384:D428,MATCH(AE177,B384:B428,0)),1)),N("M13"))</f>
        <v/>
      </c>
      <c r="N177" s="137" t="str">
        <f>IF(1=1,IF(F177="","",IF(G177="","",IFERROR(INDEX(E384:E428,MATCH(AE177,B384:B428,0)),G177&amp;""))),N("N6"))</f>
        <v/>
      </c>
      <c r="O177" s="138" t="str">
        <f>IF(1=1,IF(E177="","",O157),N("K26"))</f>
        <v/>
      </c>
      <c r="P177" s="139" t="str">
        <f>IF(1=1,IF(M177="","",IF(AND(ISNUMBER(M177),M177&lt;1,N177="kg"),MAX(1,ROUND(M177*1000,0)),IF(AND(ISNUMBER(M177),M177&lt;1,N177="L"),MAX(1,ROUND(M177*100,0)),ROUND(M177,3)))),N("O26"))</f>
        <v/>
      </c>
      <c r="Q177" s="140" t="str">
        <f>IF(1=1,IF(M177="","",IF(AND(ISNUMBER(M177),M177&lt;1,N177="kg"),"g",IF(AND(ISNUMBER(M177),M177&lt;1,N177="L"),"cl",N177))),N("P26"))</f>
        <v/>
      </c>
      <c r="R177" s="161" t="str">
        <f>IF(1=1,IF(E177="","",IF(F177="","A CONTROLER",IF(NOT(ISNUMBER(F177)),"TEXTE",IF(OR(L177="",L177&lt;=0),"COMMANDE PRINCIPALE INCOMPLETE",IF(G177="","UNITE MANQUANTE",IF(COUNTIF(B384:B428,AE177)=0,"UNITE A CONTROLER","OK")))))),N("Q9"))</f>
        <v/>
      </c>
      <c r="S177" s="105"/>
      <c r="T177" s="141">
        <f t="shared" si="15"/>
        <v>0</v>
      </c>
      <c r="U177" s="133" t="str">
        <f>IF(1=1,IF(E177="","",U157),N("S26"))</f>
        <v/>
      </c>
      <c r="V177" s="133" t="str">
        <f>IF(1=1,IF(E177="","",V157),N("T26"))</f>
        <v/>
      </c>
      <c r="W177" s="135" t="str">
        <f>IF(1=1,IF(OR(U177="",V177="",NOT(ISNUMBER(U177)),NOT(ISNUMBER(V177)),U177=0),"",V177/U177),N("U26"))</f>
        <v/>
      </c>
      <c r="X177" s="136" t="str">
        <f>IF(1=1,IF(OR(W177="",NOT(ISNUMBER(F177))),"",F177*W177*IFERROR(INDEX(D384:D428,MATCH(AE177,B384:B428,0)),1)),N("V7"))</f>
        <v/>
      </c>
      <c r="Y177" s="137" t="str">
        <f>IF(1=1,IF(F177="","",IF(G177="","",IFERROR(INDEX(E384:E428,MATCH(AE177,B384:B428,0)),G177&amp;""))),N("W6"))</f>
        <v/>
      </c>
      <c r="Z177" s="142" t="str">
        <f>IF(1=1,IF(X177="","",IF(AND(ISNUMBER(X177),X177&lt;1,Y177="kg"),MAX(1,ROUND(X177*1000,0)),IF(AND(ISNUMBER(X177),X177&lt;1,Y177="L"),MAX(1,ROUND(X177*100,0)),ROUND(X177,3)))),N("X26"))</f>
        <v/>
      </c>
      <c r="AA177" s="143" t="str">
        <f>IF(1=1,IF(X177="","",IF(AND(ISNUMBER(X177),X177&lt;1,Y177="kg"),"g",IF(AND(ISNUMBER(X177),X177&lt;1,Y177="L"),"cl",Y177))),N("Y26"))</f>
        <v/>
      </c>
      <c r="AB177" s="123" t="str">
        <f>IF(1=1,IF(E177="","",IF(F177="","A CONTROLER",IF(NOT(ISNUMBER(F177)),"TEXTE",IF(OR(W177="",W177&lt;=0),"COMMANDE COUVERTS INCOMPLETE",IF(G177="","UNITE MANQUANTE",IF(COUNTIF(B384:B428,AE177)=0,"UNITE A CONTROLER","OK")))))),N("Z6"))</f>
        <v/>
      </c>
      <c r="AD177" s="144" t="str">
        <f>IF(1=1,IF(E177="","",AD157),N("AB26"))</f>
        <v/>
      </c>
      <c r="AE177" s="125" t="str">
        <f>IF(1=1,IF(G177="","",UPPER(TRIM(SUBSTITUTE(SUBSTITUTE(G177&amp;"",CHAR(160)," ")," "," ")))),N("AC26"))</f>
        <v/>
      </c>
      <c r="AG177" s="5" t="s">
        <v>45</v>
      </c>
    </row>
    <row r="178" spans="1:33" ht="15.75" x14ac:dyDescent="0.25">
      <c r="A178" s="126" t="str">
        <f>IF(1=1,IF(E178="","",A157),N("A27"))</f>
        <v/>
      </c>
      <c r="B178" s="127" t="str">
        <f>IF(1=1,IF(E178="","",B157),N("B27"))</f>
        <v/>
      </c>
      <c r="C178" s="127"/>
      <c r="D178" s="129" t="str">
        <f>IF(ISBLANK(E178),"",LARGE(D157:D177,1)+1)</f>
        <v/>
      </c>
      <c r="E178" s="130"/>
      <c r="F178" s="131"/>
      <c r="G178" s="170"/>
      <c r="H178" s="105"/>
      <c r="I178" s="132" t="str">
        <f>IF(1=1,IF(E178="","",I157),N("H27"))</f>
        <v/>
      </c>
      <c r="J178" s="133" t="str">
        <f>IF(1=1,IF(E178="","",J157),N("I27"))</f>
        <v/>
      </c>
      <c r="K178" s="134" t="str">
        <f>IF(1=1,IF(E178="","",K157),N("J27"))</f>
        <v/>
      </c>
      <c r="L178" s="135" t="str">
        <f>IF(1=1,IF(OR(J178="",O178="",NOT(ISNUMBER(J178)),NOT(ISNUMBER(O178)),J178=0),"",O178/J178),N("L27"))</f>
        <v/>
      </c>
      <c r="M178" s="136" t="str">
        <f>IF(1=1,IF(OR(L178="",NOT(ISNUMBER(F178))),"",F178*L178*IFERROR(INDEX(D384:D428,MATCH(AE178,B384:B428,0)),1)),N("M13"))</f>
        <v/>
      </c>
      <c r="N178" s="137" t="str">
        <f>IF(1=1,IF(F178="","",IF(G178="","",IFERROR(INDEX(E384:E428,MATCH(AE178,B384:B428,0)),G178&amp;""))),N("N6"))</f>
        <v/>
      </c>
      <c r="O178" s="138" t="str">
        <f>IF(1=1,IF(E178="","",O157),N("K27"))</f>
        <v/>
      </c>
      <c r="P178" s="139" t="str">
        <f>IF(1=1,IF(M178="","",IF(AND(ISNUMBER(M178),M178&lt;1,N178="kg"),MAX(1,ROUND(M178*1000,0)),IF(AND(ISNUMBER(M178),M178&lt;1,N178="L"),MAX(1,ROUND(M178*100,0)),ROUND(M178,3)))),N("O27"))</f>
        <v/>
      </c>
      <c r="Q178" s="140" t="str">
        <f>IF(1=1,IF(M178="","",IF(AND(ISNUMBER(M178),M178&lt;1,N178="kg"),"g",IF(AND(ISNUMBER(M178),M178&lt;1,N178="L"),"cl",N178))),N("P27"))</f>
        <v/>
      </c>
      <c r="R178" s="161" t="str">
        <f>IF(1=1,IF(E178="","",IF(F178="","A CONTROLER",IF(NOT(ISNUMBER(F178)),"TEXTE",IF(OR(L178="",L178&lt;=0),"COMMANDE PRINCIPALE INCOMPLETE",IF(G178="","UNITE MANQUANTE",IF(COUNTIF(B384:B428,AE178)=0,"UNITE A CONTROLER","OK")))))),N("Q9"))</f>
        <v/>
      </c>
      <c r="S178" s="105"/>
      <c r="T178" s="141">
        <f t="shared" si="15"/>
        <v>0</v>
      </c>
      <c r="U178" s="133" t="str">
        <f>IF(1=1,IF(E178="","",U157),N("S27"))</f>
        <v/>
      </c>
      <c r="V178" s="133" t="str">
        <f>IF(1=1,IF(E178="","",V157),N("T27"))</f>
        <v/>
      </c>
      <c r="W178" s="135" t="str">
        <f>IF(1=1,IF(OR(U178="",V178="",NOT(ISNUMBER(U178)),NOT(ISNUMBER(V178)),U178=0),"",V178/U178),N("U27"))</f>
        <v/>
      </c>
      <c r="X178" s="136" t="str">
        <f>IF(1=1,IF(OR(W178="",NOT(ISNUMBER(F178))),"",F178*W178*IFERROR(INDEX(D384:D428,MATCH(AE178,B384:B428,0)),1)),N("V7"))</f>
        <v/>
      </c>
      <c r="Y178" s="137" t="str">
        <f>IF(1=1,IF(F178="","",IF(G178="","",IFERROR(INDEX(E384:E428,MATCH(AE178,B384:B428,0)),G178&amp;""))),N("W6"))</f>
        <v/>
      </c>
      <c r="Z178" s="142" t="str">
        <f>IF(1=1,IF(X178="","",IF(AND(ISNUMBER(X178),X178&lt;1,Y178="kg"),MAX(1,ROUND(X178*1000,0)),IF(AND(ISNUMBER(X178),X178&lt;1,Y178="L"),MAX(1,ROUND(X178*100,0)),ROUND(X178,3)))),N("X27"))</f>
        <v/>
      </c>
      <c r="AA178" s="143" t="str">
        <f>IF(1=1,IF(X178="","",IF(AND(ISNUMBER(X178),X178&lt;1,Y178="kg"),"g",IF(AND(ISNUMBER(X178),X178&lt;1,Y178="L"),"cl",Y178))),N("Y27"))</f>
        <v/>
      </c>
      <c r="AB178" s="123" t="str">
        <f>IF(1=1,IF(E178="","",IF(F178="","A CONTROLER",IF(NOT(ISNUMBER(F178)),"TEXTE",IF(OR(W178="",W178&lt;=0),"COMMANDE COUVERTS INCOMPLETE",IF(G178="","UNITE MANQUANTE",IF(COUNTIF(B384:B428,AE178)=0,"UNITE A CONTROLER","OK")))))),N("Z6"))</f>
        <v/>
      </c>
      <c r="AD178" s="144" t="str">
        <f>IF(1=1,IF(E178="","",AD157),N("AB27"))</f>
        <v/>
      </c>
      <c r="AE178" s="125" t="str">
        <f>IF(1=1,IF(G178="","",UPPER(TRIM(SUBSTITUTE(SUBSTITUTE(G178&amp;"",CHAR(160)," ")," "," ")))),N("AC27"))</f>
        <v/>
      </c>
      <c r="AG178" s="5" t="s">
        <v>46</v>
      </c>
    </row>
    <row r="179" spans="1:33" ht="15.75" x14ac:dyDescent="0.25">
      <c r="A179" s="126" t="str">
        <f>IF(1=1,IF(E179="","",A157),N("A28"))</f>
        <v/>
      </c>
      <c r="B179" s="127" t="str">
        <f>IF(1=1,IF(E179="","",B157),N("B28"))</f>
        <v/>
      </c>
      <c r="C179" s="127"/>
      <c r="D179" s="129" t="str">
        <f>IF(ISBLANK(E179),"",LARGE(D157:D178,1)+1)</f>
        <v/>
      </c>
      <c r="E179" s="130"/>
      <c r="F179" s="131"/>
      <c r="G179" s="170"/>
      <c r="H179" s="105"/>
      <c r="I179" s="132" t="str">
        <f>IF(1=1,IF(E179="","",I157),N("H28"))</f>
        <v/>
      </c>
      <c r="J179" s="133" t="str">
        <f>IF(1=1,IF(E179="","",J157),N("I28"))</f>
        <v/>
      </c>
      <c r="K179" s="134" t="str">
        <f>IF(1=1,IF(E179="","",K157),N("J28"))</f>
        <v/>
      </c>
      <c r="L179" s="135" t="str">
        <f>IF(1=1,IF(OR(J179="",O179="",NOT(ISNUMBER(J179)),NOT(ISNUMBER(O179)),J179=0),"",O179/J179),N("L28"))</f>
        <v/>
      </c>
      <c r="M179" s="136" t="str">
        <f>IF(1=1,IF(OR(L179="",NOT(ISNUMBER(F179))),"",F179*L179*IFERROR(INDEX(D384:D428,MATCH(AE179,B384:B428,0)),1)),N("M13"))</f>
        <v/>
      </c>
      <c r="N179" s="137" t="str">
        <f>IF(1=1,IF(F179="","",IF(G179="","",IFERROR(INDEX(E384:E428,MATCH(AE179,B384:B428,0)),G179&amp;""))),N("N6"))</f>
        <v/>
      </c>
      <c r="O179" s="138" t="str">
        <f>IF(1=1,IF(E179="","",O157),N("K28"))</f>
        <v/>
      </c>
      <c r="P179" s="139" t="str">
        <f>IF(1=1,IF(M179="","",IF(AND(ISNUMBER(M179),M179&lt;1,N179="kg"),MAX(1,ROUND(M179*1000,0)),IF(AND(ISNUMBER(M179),M179&lt;1,N179="L"),MAX(1,ROUND(M179*100,0)),ROUND(M179,3)))),N("O28"))</f>
        <v/>
      </c>
      <c r="Q179" s="140" t="str">
        <f>IF(1=1,IF(M179="","",IF(AND(ISNUMBER(M179),M179&lt;1,N179="kg"),"g",IF(AND(ISNUMBER(M179),M179&lt;1,N179="L"),"cl",N179))),N("P28"))</f>
        <v/>
      </c>
      <c r="R179" s="161" t="str">
        <f>IF(1=1,IF(E179="","",IF(F179="","A CONTROLER",IF(NOT(ISNUMBER(F179)),"TEXTE",IF(OR(L179="",L179&lt;=0),"COMMANDE PRINCIPALE INCOMPLETE",IF(G179="","UNITE MANQUANTE",IF(COUNTIF(B384:B428,AE179)=0,"UNITE A CONTROLER","OK")))))),N("Q9"))</f>
        <v/>
      </c>
      <c r="S179" s="105"/>
      <c r="T179" s="141">
        <f t="shared" si="15"/>
        <v>0</v>
      </c>
      <c r="U179" s="133" t="str">
        <f>IF(1=1,IF(E179="","",U157),N("S28"))</f>
        <v/>
      </c>
      <c r="V179" s="133" t="str">
        <f>IF(1=1,IF(E179="","",V157),N("T28"))</f>
        <v/>
      </c>
      <c r="W179" s="135" t="str">
        <f>IF(1=1,IF(OR(U179="",V179="",NOT(ISNUMBER(U179)),NOT(ISNUMBER(V179)),U179=0),"",V179/U179),N("U28"))</f>
        <v/>
      </c>
      <c r="X179" s="136" t="str">
        <f>IF(1=1,IF(OR(W179="",NOT(ISNUMBER(F179))),"",F179*W179*IFERROR(INDEX(D384:D428,MATCH(AE179,B384:B428,0)),1)),N("V7"))</f>
        <v/>
      </c>
      <c r="Y179" s="137" t="str">
        <f>IF(1=1,IF(F179="","",IF(G179="","",IFERROR(INDEX(E384:E428,MATCH(AE179,B384:B428,0)),G179&amp;""))),N("W6"))</f>
        <v/>
      </c>
      <c r="Z179" s="142" t="str">
        <f>IF(1=1,IF(X179="","",IF(AND(ISNUMBER(X179),X179&lt;1,Y179="kg"),MAX(1,ROUND(X179*1000,0)),IF(AND(ISNUMBER(X179),X179&lt;1,Y179="L"),MAX(1,ROUND(X179*100,0)),ROUND(X179,3)))),N("X28"))</f>
        <v/>
      </c>
      <c r="AA179" s="143" t="str">
        <f>IF(1=1,IF(X179="","",IF(AND(ISNUMBER(X179),X179&lt;1,Y179="kg"),"g",IF(AND(ISNUMBER(X179),X179&lt;1,Y179="L"),"cl",Y179))),N("Y28"))</f>
        <v/>
      </c>
      <c r="AB179" s="123" t="str">
        <f>IF(1=1,IF(E179="","",IF(F179="","A CONTROLER",IF(NOT(ISNUMBER(F179)),"TEXTE",IF(OR(W179="",W179&lt;=0),"COMMANDE COUVERTS INCOMPLETE",IF(G179="","UNITE MANQUANTE",IF(COUNTIF(B384:B428,AE179)=0,"UNITE A CONTROLER","OK")))))),N("Z6"))</f>
        <v/>
      </c>
      <c r="AD179" s="144" t="str">
        <f>IF(1=1,IF(E179="","",AD157),N("AB28"))</f>
        <v/>
      </c>
      <c r="AE179" s="125" t="str">
        <f>IF(1=1,IF(G179="","",UPPER(TRIM(SUBSTITUTE(SUBSTITUTE(G179&amp;"",CHAR(160)," ")," "," ")))),N("AC28"))</f>
        <v/>
      </c>
      <c r="AG179" s="5" t="s">
        <v>47</v>
      </c>
    </row>
    <row r="180" spans="1:33" ht="15.75" x14ac:dyDescent="0.25">
      <c r="A180" s="126" t="str">
        <f>IF(1=1,IF(E180="","",A157),N("A29"))</f>
        <v/>
      </c>
      <c r="B180" s="127" t="str">
        <f>IF(1=1,IF(E180="","",B157),N("B29"))</f>
        <v/>
      </c>
      <c r="C180" s="127"/>
      <c r="D180" s="129" t="str">
        <f>IF(ISBLANK(E180),"",LARGE(D157:D179,1)+1)</f>
        <v/>
      </c>
      <c r="E180" s="130"/>
      <c r="F180" s="131"/>
      <c r="G180" s="170"/>
      <c r="H180" s="105"/>
      <c r="I180" s="132" t="str">
        <f>IF(1=1,IF(E180="","",I157),N("H29"))</f>
        <v/>
      </c>
      <c r="J180" s="133" t="str">
        <f>IF(1=1,IF(E180="","",J157),N("I29"))</f>
        <v/>
      </c>
      <c r="K180" s="134" t="str">
        <f>IF(1=1,IF(E180="","",K157),N("J29"))</f>
        <v/>
      </c>
      <c r="L180" s="135" t="str">
        <f>IF(1=1,IF(OR(J180="",O180="",NOT(ISNUMBER(J180)),NOT(ISNUMBER(O180)),J180=0),"",O180/J180),N("L29"))</f>
        <v/>
      </c>
      <c r="M180" s="136" t="str">
        <f>IF(1=1,IF(OR(L180="",NOT(ISNUMBER(F180))),"",F180*L180*IFERROR(INDEX(D384:D428,MATCH(AE180,B384:B428,0)),1)),N("M13"))</f>
        <v/>
      </c>
      <c r="N180" s="137" t="str">
        <f>IF(1=1,IF(F180="","",IF(G180="","",IFERROR(INDEX(E384:E428,MATCH(AE180,B384:B428,0)),G180&amp;""))),N("N6"))</f>
        <v/>
      </c>
      <c r="O180" s="138" t="str">
        <f>IF(1=1,IF(E180="","",O157),N("K29"))</f>
        <v/>
      </c>
      <c r="P180" s="139" t="str">
        <f>IF(1=1,IF(M180="","",IF(AND(ISNUMBER(M180),M180&lt;1,N180="kg"),MAX(1,ROUND(M180*1000,0)),IF(AND(ISNUMBER(M180),M180&lt;1,N180="L"),MAX(1,ROUND(M180*100,0)),ROUND(M180,3)))),N("O29"))</f>
        <v/>
      </c>
      <c r="Q180" s="140" t="str">
        <f>IF(1=1,IF(M180="","",IF(AND(ISNUMBER(M180),M180&lt;1,N180="kg"),"g",IF(AND(ISNUMBER(M180),M180&lt;1,N180="L"),"cl",N180))),N("P29"))</f>
        <v/>
      </c>
      <c r="R180" s="161" t="str">
        <f>IF(1=1,IF(E180="","",IF(F180="","A CONTROLER",IF(NOT(ISNUMBER(F180)),"TEXTE",IF(OR(L180="",L180&lt;=0),"COMMANDE PRINCIPALE INCOMPLETE",IF(G180="","UNITE MANQUANTE",IF(COUNTIF(B384:B428,AE180)=0,"UNITE A CONTROLER","OK")))))),N("Q9"))</f>
        <v/>
      </c>
      <c r="S180" s="105"/>
      <c r="T180" s="141">
        <f t="shared" si="15"/>
        <v>0</v>
      </c>
      <c r="U180" s="133" t="str">
        <f>IF(1=1,IF(E180="","",U157),N("S29"))</f>
        <v/>
      </c>
      <c r="V180" s="133" t="str">
        <f>IF(1=1,IF(E180="","",V157),N("T29"))</f>
        <v/>
      </c>
      <c r="W180" s="135" t="str">
        <f>IF(1=1,IF(OR(U180="",V180="",NOT(ISNUMBER(U180)),NOT(ISNUMBER(V180)),U180=0),"",V180/U180),N("U29"))</f>
        <v/>
      </c>
      <c r="X180" s="136" t="str">
        <f>IF(1=1,IF(OR(W180="",NOT(ISNUMBER(F180))),"",F180*W180*IFERROR(INDEX(D384:D428,MATCH(AE180,B384:B428,0)),1)),N("V7"))</f>
        <v/>
      </c>
      <c r="Y180" s="137" t="str">
        <f>IF(1=1,IF(F180="","",IF(G180="","",IFERROR(INDEX(E384:E428,MATCH(AE180,B384:B428,0)),G180&amp;""))),N("W6"))</f>
        <v/>
      </c>
      <c r="Z180" s="142" t="str">
        <f>IF(1=1,IF(X180="","",IF(AND(ISNUMBER(X180),X180&lt;1,Y180="kg"),MAX(1,ROUND(X180*1000,0)),IF(AND(ISNUMBER(X180),X180&lt;1,Y180="L"),MAX(1,ROUND(X180*100,0)),ROUND(X180,3)))),N("X29"))</f>
        <v/>
      </c>
      <c r="AA180" s="143" t="str">
        <f>IF(1=1,IF(X180="","",IF(AND(ISNUMBER(X180),X180&lt;1,Y180="kg"),"g",IF(AND(ISNUMBER(X180),X180&lt;1,Y180="L"),"cl",Y180))),N("Y29"))</f>
        <v/>
      </c>
      <c r="AB180" s="123" t="str">
        <f>IF(1=1,IF(E180="","",IF(F180="","A CONTROLER",IF(NOT(ISNUMBER(F180)),"TEXTE",IF(OR(W180="",W180&lt;=0),"COMMANDE COUVERTS INCOMPLETE",IF(G180="","UNITE MANQUANTE",IF(COUNTIF(B384:B428,AE180)=0,"UNITE A CONTROLER","OK")))))),N("Z6"))</f>
        <v/>
      </c>
      <c r="AD180" s="144" t="str">
        <f>IF(1=1,IF(E180="","",AD157),N("AB29"))</f>
        <v/>
      </c>
      <c r="AE180" s="125" t="str">
        <f>IF(1=1,IF(G180="","",UPPER(TRIM(SUBSTITUTE(SUBSTITUTE(G180&amp;"",CHAR(160)," ")," "," ")))),N("AC29"))</f>
        <v/>
      </c>
      <c r="AG180" s="5" t="s">
        <v>48</v>
      </c>
    </row>
    <row r="181" spans="1:33" ht="15.75" x14ac:dyDescent="0.25">
      <c r="A181" s="126" t="str">
        <f>IF(1=1,IF(E181="","",A157),N("A30"))</f>
        <v/>
      </c>
      <c r="B181" s="127" t="str">
        <f>IF(1=1,IF(E181="","",B157),N("B30"))</f>
        <v/>
      </c>
      <c r="C181" s="127"/>
      <c r="D181" s="129" t="str">
        <f>IF(ISBLANK(E181),"",LARGE(D157:D180,1)+1)</f>
        <v/>
      </c>
      <c r="E181" s="130"/>
      <c r="F181" s="131"/>
      <c r="G181" s="170"/>
      <c r="H181" s="105"/>
      <c r="I181" s="132" t="str">
        <f>IF(1=1,IF(E181="","",I157),N("H30"))</f>
        <v/>
      </c>
      <c r="J181" s="133" t="str">
        <f>IF(1=1,IF(E181="","",J157),N("I30"))</f>
        <v/>
      </c>
      <c r="K181" s="134" t="str">
        <f>IF(1=1,IF(E181="","",K157),N("J30"))</f>
        <v/>
      </c>
      <c r="L181" s="135" t="str">
        <f>IF(1=1,IF(OR(J181="",O181="",NOT(ISNUMBER(J181)),NOT(ISNUMBER(O181)),J181=0),"",O181/J181),N("L30"))</f>
        <v/>
      </c>
      <c r="M181" s="136" t="str">
        <f>IF(1=1,IF(OR(L181="",NOT(ISNUMBER(F181))),"",F181*L181*IFERROR(INDEX(D384:D428,MATCH(AE181,B384:B428,0)),1)),N("M13"))</f>
        <v/>
      </c>
      <c r="N181" s="137" t="str">
        <f>IF(1=1,IF(F181="","",IF(G181="","",IFERROR(INDEX(E384:E428,MATCH(AE181,B384:B428,0)),G181&amp;""))),N("N6"))</f>
        <v/>
      </c>
      <c r="O181" s="138" t="str">
        <f>IF(1=1,IF(E181="","",O157),N("K30"))</f>
        <v/>
      </c>
      <c r="P181" s="139" t="str">
        <f>IF(1=1,IF(M181="","",IF(AND(ISNUMBER(M181),M181&lt;1,N181="kg"),MAX(1,ROUND(M181*1000,0)),IF(AND(ISNUMBER(M181),M181&lt;1,N181="L"),MAX(1,ROUND(M181*100,0)),ROUND(M181,3)))),N("O30"))</f>
        <v/>
      </c>
      <c r="Q181" s="140" t="str">
        <f>IF(1=1,IF(M181="","",IF(AND(ISNUMBER(M181),M181&lt;1,N181="kg"),"g",IF(AND(ISNUMBER(M181),M181&lt;1,N181="L"),"cl",N181))),N("P30"))</f>
        <v/>
      </c>
      <c r="R181" s="161" t="str">
        <f>IF(1=1,IF(E181="","",IF(F181="","A CONTROLER",IF(NOT(ISNUMBER(F181)),"TEXTE",IF(OR(L181="",L181&lt;=0),"COMMANDE PRINCIPALE INCOMPLETE",IF(G181="","UNITE MANQUANTE",IF(COUNTIF(B384:B428,AE181)=0,"UNITE A CONTROLER","OK")))))),N("Q9"))</f>
        <v/>
      </c>
      <c r="S181" s="105"/>
      <c r="T181" s="141">
        <f t="shared" si="15"/>
        <v>0</v>
      </c>
      <c r="U181" s="133" t="str">
        <f>IF(1=1,IF(E181="","",U157),N("S30"))</f>
        <v/>
      </c>
      <c r="V181" s="133" t="str">
        <f>IF(1=1,IF(E181="","",V157),N("T30"))</f>
        <v/>
      </c>
      <c r="W181" s="135" t="str">
        <f>IF(1=1,IF(OR(U181="",V181="",NOT(ISNUMBER(U181)),NOT(ISNUMBER(V181)),U181=0),"",V181/U181),N("U30"))</f>
        <v/>
      </c>
      <c r="X181" s="136" t="str">
        <f>IF(1=1,IF(OR(W181="",NOT(ISNUMBER(F181))),"",F181*W181*IFERROR(INDEX(D384:D428,MATCH(AE181,B384:B428,0)),1)),N("V7"))</f>
        <v/>
      </c>
      <c r="Y181" s="137" t="str">
        <f>IF(1=1,IF(F181="","",IF(G181="","",IFERROR(INDEX(E384:E428,MATCH(AE181,B384:B428,0)),G181&amp;""))),N("W6"))</f>
        <v/>
      </c>
      <c r="Z181" s="142" t="str">
        <f>IF(1=1,IF(X181="","",IF(AND(ISNUMBER(X181),X181&lt;1,Y181="kg"),MAX(1,ROUND(X181*1000,0)),IF(AND(ISNUMBER(X181),X181&lt;1,Y181="L"),MAX(1,ROUND(X181*100,0)),ROUND(X181,3)))),N("X30"))</f>
        <v/>
      </c>
      <c r="AA181" s="143" t="str">
        <f>IF(1=1,IF(X181="","",IF(AND(ISNUMBER(X181),X181&lt;1,Y181="kg"),"g",IF(AND(ISNUMBER(X181),X181&lt;1,Y181="L"),"cl",Y181))),N("Y30"))</f>
        <v/>
      </c>
      <c r="AB181" s="123" t="str">
        <f>IF(1=1,IF(E181="","",IF(F181="","A CONTROLER",IF(NOT(ISNUMBER(F181)),"TEXTE",IF(OR(W181="",W181&lt;=0),"COMMANDE COUVERTS INCOMPLETE",IF(G181="","UNITE MANQUANTE",IF(COUNTIF(B384:B428,AE181)=0,"UNITE A CONTROLER","OK")))))),N("Z6"))</f>
        <v/>
      </c>
      <c r="AD181" s="144" t="str">
        <f>IF(1=1,IF(E181="","",AD157),N("AB30"))</f>
        <v/>
      </c>
      <c r="AE181" s="125" t="str">
        <f>IF(1=1,IF(G181="","",UPPER(TRIM(SUBSTITUTE(SUBSTITUTE(G181&amp;"",CHAR(160)," ")," "," ")))),N("AC30"))</f>
        <v/>
      </c>
      <c r="AG181" s="5" t="s">
        <v>49</v>
      </c>
    </row>
    <row r="182" spans="1:33" ht="15.75" x14ac:dyDescent="0.25">
      <c r="A182" s="126" t="str">
        <f>IF(1=1,IF(E182="","",A157),N("A31"))</f>
        <v/>
      </c>
      <c r="B182" s="127" t="str">
        <f>IF(1=1,IF(E182="","",B157),N("B31"))</f>
        <v/>
      </c>
      <c r="C182" s="127"/>
      <c r="D182" s="129" t="str">
        <f>IF(ISBLANK(E182),"",LARGE(D157:D181,1)+1)</f>
        <v/>
      </c>
      <c r="E182" s="130"/>
      <c r="F182" s="131"/>
      <c r="G182" s="170"/>
      <c r="H182" s="105"/>
      <c r="I182" s="132" t="str">
        <f>IF(1=1,IF(E182="","",I157),N("H31"))</f>
        <v/>
      </c>
      <c r="J182" s="133" t="str">
        <f>IF(1=1,IF(E182="","",J157),N("I31"))</f>
        <v/>
      </c>
      <c r="K182" s="134" t="str">
        <f>IF(1=1,IF(E182="","",K157),N("J31"))</f>
        <v/>
      </c>
      <c r="L182" s="135" t="str">
        <f>IF(1=1,IF(OR(J182="",O182="",NOT(ISNUMBER(J182)),NOT(ISNUMBER(O182)),J182=0),"",O182/J182),N("L31"))</f>
        <v/>
      </c>
      <c r="M182" s="136" t="str">
        <f>IF(1=1,IF(OR(L182="",NOT(ISNUMBER(F182))),"",F182*L182*IFERROR(INDEX(D384:D428,MATCH(AE182,B384:B428,0)),1)),N("M13"))</f>
        <v/>
      </c>
      <c r="N182" s="137" t="str">
        <f>IF(1=1,IF(F182="","",IF(G182="","",IFERROR(INDEX(E384:E428,MATCH(AE182,B384:B428,0)),G182&amp;""))),N("N6"))</f>
        <v/>
      </c>
      <c r="O182" s="138" t="str">
        <f>IF(1=1,IF(E182="","",O157),N("K31"))</f>
        <v/>
      </c>
      <c r="P182" s="139" t="str">
        <f>IF(1=1,IF(M182="","",IF(AND(ISNUMBER(M182),M182&lt;1,N182="kg"),MAX(1,ROUND(M182*1000,0)),IF(AND(ISNUMBER(M182),M182&lt;1,N182="L"),MAX(1,ROUND(M182*100,0)),ROUND(M182,3)))),N("O31"))</f>
        <v/>
      </c>
      <c r="Q182" s="140" t="str">
        <f>IF(1=1,IF(M182="","",IF(AND(ISNUMBER(M182),M182&lt;1,N182="kg"),"g",IF(AND(ISNUMBER(M182),M182&lt;1,N182="L"),"cl",N182))),N("P31"))</f>
        <v/>
      </c>
      <c r="R182" s="161" t="str">
        <f>IF(1=1,IF(E182="","",IF(F182="","A CONTROLER",IF(NOT(ISNUMBER(F182)),"TEXTE",IF(OR(L182="",L182&lt;=0),"COMMANDE PRINCIPALE INCOMPLETE",IF(G182="","UNITE MANQUANTE",IF(COUNTIF(B384:B428,AE182)=0,"UNITE A CONTROLER","OK")))))),N("Q9"))</f>
        <v/>
      </c>
      <c r="S182" s="105"/>
      <c r="T182" s="141">
        <f t="shared" si="15"/>
        <v>0</v>
      </c>
      <c r="U182" s="133" t="str">
        <f>IF(1=1,IF(E182="","",U157),N("S31"))</f>
        <v/>
      </c>
      <c r="V182" s="133" t="str">
        <f>IF(1=1,IF(E182="","",V157),N("T31"))</f>
        <v/>
      </c>
      <c r="W182" s="135" t="str">
        <f>IF(1=1,IF(OR(U182="",V182="",NOT(ISNUMBER(U182)),NOT(ISNUMBER(V182)),U182=0),"",V182/U182),N("U31"))</f>
        <v/>
      </c>
      <c r="X182" s="136" t="str">
        <f>IF(1=1,IF(OR(W182="",NOT(ISNUMBER(F182))),"",F182*W182*IFERROR(INDEX(D384:D428,MATCH(AE182,B384:B428,0)),1)),N("V7"))</f>
        <v/>
      </c>
      <c r="Y182" s="137" t="str">
        <f>IF(1=1,IF(F182="","",IF(G182="","",IFERROR(INDEX(E384:E428,MATCH(AE182,B384:B428,0)),G182&amp;""))),N("W6"))</f>
        <v/>
      </c>
      <c r="Z182" s="142" t="str">
        <f>IF(1=1,IF(X182="","",IF(AND(ISNUMBER(X182),X182&lt;1,Y182="kg"),MAX(1,ROUND(X182*1000,0)),IF(AND(ISNUMBER(X182),X182&lt;1,Y182="L"),MAX(1,ROUND(X182*100,0)),ROUND(X182,3)))),N("X31"))</f>
        <v/>
      </c>
      <c r="AA182" s="143" t="str">
        <f>IF(1=1,IF(X182="","",IF(AND(ISNUMBER(X182),X182&lt;1,Y182="kg"),"g",IF(AND(ISNUMBER(X182),X182&lt;1,Y182="L"),"cl",Y182))),N("Y31"))</f>
        <v/>
      </c>
      <c r="AB182" s="123" t="str">
        <f>IF(1=1,IF(E182="","",IF(F182="","A CONTROLER",IF(NOT(ISNUMBER(F182)),"TEXTE",IF(OR(W182="",W182&lt;=0),"COMMANDE COUVERTS INCOMPLETE",IF(G182="","UNITE MANQUANTE",IF(COUNTIF(B384:B428,AE182)=0,"UNITE A CONTROLER","OK")))))),N("Z6"))</f>
        <v/>
      </c>
      <c r="AD182" s="144" t="str">
        <f>IF(1=1,IF(E182="","",AD157),N("AB31"))</f>
        <v/>
      </c>
      <c r="AE182" s="125" t="str">
        <f>IF(1=1,IF(G182="","",UPPER(TRIM(SUBSTITUTE(SUBSTITUTE(G182&amp;"",CHAR(160)," ")," "," ")))),N("AC31"))</f>
        <v/>
      </c>
      <c r="AG182" s="5" t="s">
        <v>50</v>
      </c>
    </row>
    <row r="183" spans="1:33" ht="15.75" x14ac:dyDescent="0.25">
      <c r="A183" s="126" t="str">
        <f>IF(1=1,IF(E183="","",A157),N("A32"))</f>
        <v/>
      </c>
      <c r="B183" s="127" t="str">
        <f>IF(1=1,IF(E183="","",B157),N("B32"))</f>
        <v/>
      </c>
      <c r="C183" s="127"/>
      <c r="D183" s="129" t="str">
        <f>IF(ISBLANK(E183),"",LARGE(D157:D182,1)+1)</f>
        <v/>
      </c>
      <c r="E183" s="130"/>
      <c r="F183" s="131"/>
      <c r="G183" s="170"/>
      <c r="H183" s="105"/>
      <c r="I183" s="132" t="str">
        <f>IF(1=1,IF(E183="","",I157),N("H32"))</f>
        <v/>
      </c>
      <c r="J183" s="133" t="str">
        <f>IF(1=1,IF(E183="","",J157),N("I32"))</f>
        <v/>
      </c>
      <c r="K183" s="134" t="str">
        <f>IF(1=1,IF(E183="","",K157),N("J32"))</f>
        <v/>
      </c>
      <c r="L183" s="135" t="str">
        <f>IF(1=1,IF(OR(J183="",O183="",NOT(ISNUMBER(J183)),NOT(ISNUMBER(O183)),J183=0),"",O183/J183),N("L32"))</f>
        <v/>
      </c>
      <c r="M183" s="136" t="str">
        <f>IF(1=1,IF(OR(L183="",NOT(ISNUMBER(F183))),"",F183*L183*IFERROR(INDEX(D384:D428,MATCH(AE183,B384:B428,0)),1)),N("M13"))</f>
        <v/>
      </c>
      <c r="N183" s="137" t="str">
        <f>IF(1=1,IF(F183="","",IF(G183="","",IFERROR(INDEX(E384:E428,MATCH(AE183,B384:B428,0)),G183&amp;""))),N("N6"))</f>
        <v/>
      </c>
      <c r="O183" s="138" t="str">
        <f>IF(1=1,IF(E183="","",O157),N("K32"))</f>
        <v/>
      </c>
      <c r="P183" s="139" t="str">
        <f>IF(1=1,IF(M183="","",IF(AND(ISNUMBER(M183),M183&lt;1,N183="kg"),MAX(1,ROUND(M183*1000,0)),IF(AND(ISNUMBER(M183),M183&lt;1,N183="L"),MAX(1,ROUND(M183*100,0)),ROUND(M183,3)))),N("O32"))</f>
        <v/>
      </c>
      <c r="Q183" s="140" t="str">
        <f>IF(1=1,IF(M183="","",IF(AND(ISNUMBER(M183),M183&lt;1,N183="kg"),"g",IF(AND(ISNUMBER(M183),M183&lt;1,N183="L"),"cl",N183))),N("P32"))</f>
        <v/>
      </c>
      <c r="R183" s="161" t="str">
        <f>IF(1=1,IF(E183="","",IF(F183="","A CONTROLER",IF(NOT(ISNUMBER(F183)),"TEXTE",IF(OR(L183="",L183&lt;=0),"COMMANDE PRINCIPALE INCOMPLETE",IF(G183="","UNITE MANQUANTE",IF(COUNTIF(B384:B428,AE183)=0,"UNITE A CONTROLER","OK")))))),N("Q9"))</f>
        <v/>
      </c>
      <c r="S183" s="105"/>
      <c r="T183" s="141">
        <f t="shared" si="15"/>
        <v>0</v>
      </c>
      <c r="U183" s="133" t="str">
        <f>IF(1=1,IF(E183="","",U157),N("S32"))</f>
        <v/>
      </c>
      <c r="V183" s="133" t="str">
        <f>IF(1=1,IF(E183="","",V157),N("T32"))</f>
        <v/>
      </c>
      <c r="W183" s="135" t="str">
        <f>IF(1=1,IF(OR(U183="",V183="",NOT(ISNUMBER(U183)),NOT(ISNUMBER(V183)),U183=0),"",V183/U183),N("U32"))</f>
        <v/>
      </c>
      <c r="X183" s="136" t="str">
        <f>IF(1=1,IF(OR(W183="",NOT(ISNUMBER(F183))),"",F183*W183*IFERROR(INDEX(D384:D428,MATCH(AE183,B384:B428,0)),1)),N("V7"))</f>
        <v/>
      </c>
      <c r="Y183" s="137" t="str">
        <f>IF(1=1,IF(F183="","",IF(G183="","",IFERROR(INDEX(E384:E428,MATCH(AE183,B384:B428,0)),G183&amp;""))),N("W6"))</f>
        <v/>
      </c>
      <c r="Z183" s="142" t="str">
        <f>IF(1=1,IF(X183="","",IF(AND(ISNUMBER(X183),X183&lt;1,Y183="kg"),MAX(1,ROUND(X183*1000,0)),IF(AND(ISNUMBER(X183),X183&lt;1,Y183="L"),MAX(1,ROUND(X183*100,0)),ROUND(X183,3)))),N("X32"))</f>
        <v/>
      </c>
      <c r="AA183" s="143" t="str">
        <f>IF(1=1,IF(X183="","",IF(AND(ISNUMBER(X183),X183&lt;1,Y183="kg"),"g",IF(AND(ISNUMBER(X183),X183&lt;1,Y183="L"),"cl",Y183))),N("Y32"))</f>
        <v/>
      </c>
      <c r="AB183" s="123" t="str">
        <f>IF(1=1,IF(E183="","",IF(F183="","A CONTROLER",IF(NOT(ISNUMBER(F183)),"TEXTE",IF(OR(W183="",W183&lt;=0),"COMMANDE COUVERTS INCOMPLETE",IF(G183="","UNITE MANQUANTE",IF(COUNTIF(B384:B428,AE183)=0,"UNITE A CONTROLER","OK")))))),N("Z6"))</f>
        <v/>
      </c>
      <c r="AD183" s="144" t="str">
        <f>IF(1=1,IF(E183="","",AD157),N("AB32"))</f>
        <v/>
      </c>
      <c r="AE183" s="125" t="str">
        <f>IF(1=1,IF(G183="","",UPPER(TRIM(SUBSTITUTE(SUBSTITUTE(G183&amp;"",CHAR(160)," ")," "," ")))),N("AC32"))</f>
        <v/>
      </c>
      <c r="AG183" s="244" t="s">
        <v>51</v>
      </c>
    </row>
    <row r="184" spans="1:33" ht="15.75" x14ac:dyDescent="0.25">
      <c r="A184" s="126" t="str">
        <f>IF(1=1,IF(E184="","",A157),N("A33"))</f>
        <v/>
      </c>
      <c r="B184" s="127" t="str">
        <f>IF(1=1,IF(E184="","",B157),N("B33"))</f>
        <v/>
      </c>
      <c r="C184" s="127"/>
      <c r="D184" s="129" t="str">
        <f>IF(ISBLANK(E184),"",LARGE(D157:D183,1)+1)</f>
        <v/>
      </c>
      <c r="E184" s="130"/>
      <c r="F184" s="131"/>
      <c r="G184" s="170"/>
      <c r="H184" s="105"/>
      <c r="I184" s="132" t="str">
        <f>IF(1=1,IF(E184="","",I157),N("H33"))</f>
        <v/>
      </c>
      <c r="J184" s="133" t="str">
        <f>IF(1=1,IF(E184="","",J157),N("I33"))</f>
        <v/>
      </c>
      <c r="K184" s="134" t="str">
        <f>IF(1=1,IF(E184="","",K157),N("J33"))</f>
        <v/>
      </c>
      <c r="L184" s="135" t="str">
        <f>IF(1=1,IF(OR(J184="",O184="",NOT(ISNUMBER(J184)),NOT(ISNUMBER(O184)),J184=0),"",O184/J184),N("L33"))</f>
        <v/>
      </c>
      <c r="M184" s="136" t="str">
        <f>IF(1=1,IF(OR(L184="",NOT(ISNUMBER(F184))),"",F184*L184*IFERROR(INDEX(D384:D428,MATCH(AE184,B384:B428,0)),1)),N("M13"))</f>
        <v/>
      </c>
      <c r="N184" s="137" t="str">
        <f>IF(1=1,IF(F184="","",IF(G184="","",IFERROR(INDEX(E384:E428,MATCH(AE184,B384:B428,0)),G184&amp;""))),N("N6"))</f>
        <v/>
      </c>
      <c r="O184" s="138" t="str">
        <f>IF(1=1,IF(E184="","",O157),N("K33"))</f>
        <v/>
      </c>
      <c r="P184" s="139" t="str">
        <f>IF(1=1,IF(M184="","",IF(AND(ISNUMBER(M184),M184&lt;1,N184="kg"),MAX(1,ROUND(M184*1000,0)),IF(AND(ISNUMBER(M184),M184&lt;1,N184="L"),MAX(1,ROUND(M184*100,0)),ROUND(M184,3)))),N("O33"))</f>
        <v/>
      </c>
      <c r="Q184" s="140" t="str">
        <f>IF(1=1,IF(M184="","",IF(AND(ISNUMBER(M184),M184&lt;1,N184="kg"),"g",IF(AND(ISNUMBER(M184),M184&lt;1,N184="L"),"cl",N184))),N("P33"))</f>
        <v/>
      </c>
      <c r="R184" s="161" t="str">
        <f>IF(1=1,IF(E184="","",IF(F184="","A CONTROLER",IF(NOT(ISNUMBER(F184)),"TEXTE",IF(OR(L184="",L184&lt;=0),"COMMANDE PRINCIPALE INCOMPLETE",IF(G184="","UNITE MANQUANTE",IF(COUNTIF(B384:B428,AE184)=0,"UNITE A CONTROLER","OK")))))),N("Q9"))</f>
        <v/>
      </c>
      <c r="S184" s="105"/>
      <c r="T184" s="141">
        <f t="shared" si="15"/>
        <v>0</v>
      </c>
      <c r="U184" s="133" t="str">
        <f>IF(1=1,IF(E184="","",U157),N("S33"))</f>
        <v/>
      </c>
      <c r="V184" s="133" t="str">
        <f>IF(1=1,IF(E184="","",V157),N("T33"))</f>
        <v/>
      </c>
      <c r="W184" s="135" t="str">
        <f>IF(1=1,IF(OR(U184="",V184="",NOT(ISNUMBER(U184)),NOT(ISNUMBER(V184)),U184=0),"",V184/U184),N("U33"))</f>
        <v/>
      </c>
      <c r="X184" s="136" t="str">
        <f>IF(1=1,IF(OR(W184="",NOT(ISNUMBER(F184))),"",F184*W184*IFERROR(INDEX(D384:D428,MATCH(AE184,B384:B428,0)),1)),N("V7"))</f>
        <v/>
      </c>
      <c r="Y184" s="137" t="str">
        <f>IF(1=1,IF(F184="","",IF(G184="","",IFERROR(INDEX(E384:E428,MATCH(AE184,B384:B428,0)),G184&amp;""))),N("W6"))</f>
        <v/>
      </c>
      <c r="Z184" s="142" t="str">
        <f>IF(1=1,IF(X184="","",IF(AND(ISNUMBER(X184),X184&lt;1,Y184="kg"),MAX(1,ROUND(X184*1000,0)),IF(AND(ISNUMBER(X184),X184&lt;1,Y184="L"),MAX(1,ROUND(X184*100,0)),ROUND(X184,3)))),N("X33"))</f>
        <v/>
      </c>
      <c r="AA184" s="143" t="str">
        <f>IF(1=1,IF(X184="","",IF(AND(ISNUMBER(X184),X184&lt;1,Y184="kg"),"g",IF(AND(ISNUMBER(X184),X184&lt;1,Y184="L"),"cl",Y184))),N("Y33"))</f>
        <v/>
      </c>
      <c r="AB184" s="123" t="str">
        <f>IF(1=1,IF(E184="","",IF(F184="","A CONTROLER",IF(NOT(ISNUMBER(F184)),"TEXTE",IF(OR(W184="",W184&lt;=0),"COMMANDE COUVERTS INCOMPLETE",IF(G184="","UNITE MANQUANTE",IF(COUNTIF(B384:B428,AE184)=0,"UNITE A CONTROLER","OK")))))),N("Z6"))</f>
        <v/>
      </c>
      <c r="AD184" s="144" t="str">
        <f>IF(1=1,IF(E184="","",AD157),N("AB33"))</f>
        <v/>
      </c>
      <c r="AE184" s="125" t="str">
        <f>IF(1=1,IF(G184="","",UPPER(TRIM(SUBSTITUTE(SUBSTITUTE(G184&amp;"",CHAR(160)," ")," "," ")))),N("AC33"))</f>
        <v/>
      </c>
      <c r="AG184" s="244" t="s">
        <v>54</v>
      </c>
    </row>
    <row r="185" spans="1:33" ht="15.75" x14ac:dyDescent="0.25">
      <c r="A185" s="126" t="str">
        <f>IF(1=1,IF(E185="","",A157),N("A34"))</f>
        <v/>
      </c>
      <c r="B185" s="127" t="str">
        <f>IF(1=1,IF(E185="","",B157),N("B34"))</f>
        <v/>
      </c>
      <c r="C185" s="127"/>
      <c r="D185" s="129" t="str">
        <f>IF(ISBLANK(E185),"",LARGE(D157:D184,1)+1)</f>
        <v/>
      </c>
      <c r="E185" s="130"/>
      <c r="F185" s="131"/>
      <c r="G185" s="170"/>
      <c r="H185" s="105"/>
      <c r="I185" s="132" t="str">
        <f>IF(1=1,IF(E185="","",I157),N("H34"))</f>
        <v/>
      </c>
      <c r="J185" s="133" t="str">
        <f>IF(1=1,IF(E185="","",J157),N("I34"))</f>
        <v/>
      </c>
      <c r="K185" s="134" t="str">
        <f>IF(1=1,IF(E185="","",K157),N("J34"))</f>
        <v/>
      </c>
      <c r="L185" s="135" t="str">
        <f>IF(1=1,IF(OR(J185="",O185="",NOT(ISNUMBER(J185)),NOT(ISNUMBER(O185)),J185=0),"",O185/J185),N("L34"))</f>
        <v/>
      </c>
      <c r="M185" s="136" t="str">
        <f>IF(1=1,IF(OR(L185="",NOT(ISNUMBER(F185))),"",F185*L185*IFERROR(INDEX(D384:D428,MATCH(AE185,B384:B428,0)),1)),N("M13"))</f>
        <v/>
      </c>
      <c r="N185" s="137" t="str">
        <f>IF(1=1,IF(F185="","",IF(G185="","",IFERROR(INDEX(E384:E428,MATCH(AE185,B384:B428,0)),G185&amp;""))),N("N6"))</f>
        <v/>
      </c>
      <c r="O185" s="138" t="str">
        <f>IF(1=1,IF(E185="","",O157),N("K34"))</f>
        <v/>
      </c>
      <c r="P185" s="139" t="str">
        <f>IF(1=1,IF(M185="","",IF(AND(ISNUMBER(M185),M185&lt;1,N185="kg"),MAX(1,ROUND(M185*1000,0)),IF(AND(ISNUMBER(M185),M185&lt;1,N185="L"),MAX(1,ROUND(M185*100,0)),ROUND(M185,3)))),N("O34"))</f>
        <v/>
      </c>
      <c r="Q185" s="140" t="str">
        <f>IF(1=1,IF(M185="","",IF(AND(ISNUMBER(M185),M185&lt;1,N185="kg"),"g",IF(AND(ISNUMBER(M185),M185&lt;1,N185="L"),"cl",N185))),N("P34"))</f>
        <v/>
      </c>
      <c r="R185" s="161" t="str">
        <f>IF(1=1,IF(E185="","",IF(F185="","A CONTROLER",IF(NOT(ISNUMBER(F185)),"TEXTE",IF(OR(L185="",L185&lt;=0),"COMMANDE PRINCIPALE INCOMPLETE",IF(G185="","UNITE MANQUANTE",IF(COUNTIF(B384:B428,AE185)=0,"UNITE A CONTROLER","OK")))))),N("Q9"))</f>
        <v/>
      </c>
      <c r="S185" s="105"/>
      <c r="T185" s="141">
        <f t="shared" si="15"/>
        <v>0</v>
      </c>
      <c r="U185" s="133" t="str">
        <f>IF(1=1,IF(E185="","",U157),N("S34"))</f>
        <v/>
      </c>
      <c r="V185" s="133" t="str">
        <f>IF(1=1,IF(E185="","",V157),N("T34"))</f>
        <v/>
      </c>
      <c r="W185" s="135" t="str">
        <f>IF(1=1,IF(OR(U185="",V185="",NOT(ISNUMBER(U185)),NOT(ISNUMBER(V185)),U185=0),"",V185/U185),N("U34"))</f>
        <v/>
      </c>
      <c r="X185" s="136" t="str">
        <f>IF(1=1,IF(OR(W185="",NOT(ISNUMBER(F185))),"",F185*W185*IFERROR(INDEX(D384:D428,MATCH(AE185,B384:B428,0)),1)),N("V7"))</f>
        <v/>
      </c>
      <c r="Y185" s="137" t="str">
        <f>IF(1=1,IF(F185="","",IF(G185="","",IFERROR(INDEX(E384:E428,MATCH(AE185,B384:B428,0)),G185&amp;""))),N("W6"))</f>
        <v/>
      </c>
      <c r="Z185" s="142" t="str">
        <f>IF(1=1,IF(X185="","",IF(AND(ISNUMBER(X185),X185&lt;1,Y185="kg"),MAX(1,ROUND(X185*1000,0)),IF(AND(ISNUMBER(X185),X185&lt;1,Y185="L"),MAX(1,ROUND(X185*100,0)),ROUND(X185,3)))),N("X34"))</f>
        <v/>
      </c>
      <c r="AA185" s="143" t="str">
        <f>IF(1=1,IF(X185="","",IF(AND(ISNUMBER(X185),X185&lt;1,Y185="kg"),"g",IF(AND(ISNUMBER(X185),X185&lt;1,Y185="L"),"cl",Y185))),N("Y34"))</f>
        <v/>
      </c>
      <c r="AB185" s="123" t="str">
        <f>IF(1=1,IF(E185="","",IF(F185="","A CONTROLER",IF(NOT(ISNUMBER(F185)),"TEXTE",IF(OR(W185="",W185&lt;=0),"COMMANDE COUVERTS INCOMPLETE",IF(G185="","UNITE MANQUANTE",IF(COUNTIF(B384:B428,AE185)=0,"UNITE A CONTROLER","OK")))))),N("Z6"))</f>
        <v/>
      </c>
      <c r="AD185" s="144" t="str">
        <f>IF(1=1,IF(E185="","",AD157),N("AB34"))</f>
        <v/>
      </c>
      <c r="AE185" s="125" t="str">
        <f>IF(1=1,IF(G185="","",UPPER(TRIM(SUBSTITUTE(SUBSTITUTE(G185&amp;"",CHAR(160)," ")," "," ")))),N("AC34"))</f>
        <v/>
      </c>
      <c r="AG185" s="244" t="s">
        <v>56</v>
      </c>
    </row>
    <row r="186" spans="1:33" ht="15.75" x14ac:dyDescent="0.25">
      <c r="A186" s="126" t="str">
        <f>IF(1=1,IF(E186="","",A157),N("A35"))</f>
        <v/>
      </c>
      <c r="B186" s="127" t="str">
        <f>IF(1=1,IF(E186="","",B157),N("B35"))</f>
        <v/>
      </c>
      <c r="C186" s="127"/>
      <c r="D186" s="129" t="str">
        <f>IF(ISBLANK(E186),"",LARGE(D157:D185,1)+1)</f>
        <v/>
      </c>
      <c r="E186" s="130"/>
      <c r="F186" s="131"/>
      <c r="G186" s="170"/>
      <c r="H186" s="105"/>
      <c r="I186" s="132" t="str">
        <f>IF(1=1,IF(E186="","",I157),N("H35"))</f>
        <v/>
      </c>
      <c r="J186" s="133" t="str">
        <f>IF(1=1,IF(E186="","",J157),N("I35"))</f>
        <v/>
      </c>
      <c r="K186" s="134" t="str">
        <f>IF(1=1,IF(E186="","",K157),N("J35"))</f>
        <v/>
      </c>
      <c r="L186" s="135" t="str">
        <f>IF(1=1,IF(OR(J186="",O186="",NOT(ISNUMBER(J186)),NOT(ISNUMBER(O186)),J186=0),"",O186/J186),N("L35"))</f>
        <v/>
      </c>
      <c r="M186" s="136" t="str">
        <f>IF(1=1,IF(OR(L186="",NOT(ISNUMBER(F186))),"",F186*L186*IFERROR(INDEX(D384:D428,MATCH(AE186,B384:B428,0)),1)),N("M13"))</f>
        <v/>
      </c>
      <c r="N186" s="137" t="str">
        <f>IF(1=1,IF(F186="","",IF(G186="","",IFERROR(INDEX(E384:E428,MATCH(AE186,B384:B428,0)),G186&amp;""))),N("N6"))</f>
        <v/>
      </c>
      <c r="O186" s="138" t="str">
        <f>IF(1=1,IF(E186="","",O157),N("K35"))</f>
        <v/>
      </c>
      <c r="P186" s="139" t="str">
        <f>IF(1=1,IF(M186="","",IF(AND(ISNUMBER(M186),M186&lt;1,N186="kg"),MAX(1,ROUND(M186*1000,0)),IF(AND(ISNUMBER(M186),M186&lt;1,N186="L"),MAX(1,ROUND(M186*100,0)),ROUND(M186,3)))),N("O35"))</f>
        <v/>
      </c>
      <c r="Q186" s="140" t="str">
        <f>IF(1=1,IF(M186="","",IF(AND(ISNUMBER(M186),M186&lt;1,N186="kg"),"g",IF(AND(ISNUMBER(M186),M186&lt;1,N186="L"),"cl",N186))),N("P35"))</f>
        <v/>
      </c>
      <c r="R186" s="161" t="str">
        <f>IF(1=1,IF(E186="","",IF(F186="","A CONTROLER",IF(NOT(ISNUMBER(F186)),"TEXTE",IF(OR(L186="",L186&lt;=0),"COMMANDE PRINCIPALE INCOMPLETE",IF(G186="","UNITE MANQUANTE",IF(COUNTIF(B384:B428,AE186)=0,"UNITE A CONTROLER","OK")))))),N("Q9"))</f>
        <v/>
      </c>
      <c r="S186" s="105"/>
      <c r="T186" s="141">
        <f t="shared" si="15"/>
        <v>0</v>
      </c>
      <c r="U186" s="133" t="str">
        <f>IF(1=1,IF(E186="","",U157),N("S35"))</f>
        <v/>
      </c>
      <c r="V186" s="133" t="str">
        <f>IF(1=1,IF(E186="","",V157),N("T35"))</f>
        <v/>
      </c>
      <c r="W186" s="135" t="str">
        <f>IF(1=1,IF(OR(U186="",V186="",NOT(ISNUMBER(U186)),NOT(ISNUMBER(V186)),U186=0),"",V186/U186),N("U35"))</f>
        <v/>
      </c>
      <c r="X186" s="136" t="str">
        <f>IF(1=1,IF(OR(W186="",NOT(ISNUMBER(F186))),"",F186*W186*IFERROR(INDEX(D384:D428,MATCH(AE186,B384:B428,0)),1)),N("V7"))</f>
        <v/>
      </c>
      <c r="Y186" s="137" t="str">
        <f>IF(1=1,IF(F186="","",IF(G186="","",IFERROR(INDEX(E384:E428,MATCH(AE186,B384:B428,0)),G186&amp;""))),N("W6"))</f>
        <v/>
      </c>
      <c r="Z186" s="142" t="str">
        <f>IF(1=1,IF(X186="","",IF(AND(ISNUMBER(X186),X186&lt;1,Y186="kg"),MAX(1,ROUND(X186*1000,0)),IF(AND(ISNUMBER(X186),X186&lt;1,Y186="L"),MAX(1,ROUND(X186*100,0)),ROUND(X186,3)))),N("X35"))</f>
        <v/>
      </c>
      <c r="AA186" s="143" t="str">
        <f>IF(1=1,IF(X186="","",IF(AND(ISNUMBER(X186),X186&lt;1,Y186="kg"),"g",IF(AND(ISNUMBER(X186),X186&lt;1,Y186="L"),"cl",Y186))),N("Y35"))</f>
        <v/>
      </c>
      <c r="AB186" s="123" t="str">
        <f>IF(1=1,IF(E186="","",IF(F186="","A CONTROLER",IF(NOT(ISNUMBER(F186)),"TEXTE",IF(OR(W186="",W186&lt;=0),"COMMANDE COUVERTS INCOMPLETE",IF(G186="","UNITE MANQUANTE",IF(COUNTIF(B384:B428,AE186)=0,"UNITE A CONTROLER","OK")))))),N("Z6"))</f>
        <v/>
      </c>
      <c r="AD186" s="144" t="str">
        <f>IF(1=1,IF(E186="","",AD157),N("AB35"))</f>
        <v/>
      </c>
      <c r="AE186" s="125" t="str">
        <f>IF(1=1,IF(G186="","",UPPER(TRIM(SUBSTITUTE(SUBSTITUTE(G186&amp;"",CHAR(160)," ")," "," ")))),N("AC35"))</f>
        <v/>
      </c>
      <c r="AG186" s="244" t="s">
        <v>58</v>
      </c>
    </row>
    <row r="187" spans="1:33" ht="15.75" x14ac:dyDescent="0.25">
      <c r="A187" s="126" t="str">
        <f>IF(1=1,IF(E187="","",A157),N("A36"))</f>
        <v/>
      </c>
      <c r="B187" s="127" t="str">
        <f>IF(1=1,IF(E187="","",B157),N("B36"))</f>
        <v/>
      </c>
      <c r="C187" s="127"/>
      <c r="D187" s="129" t="str">
        <f>IF(ISBLANK(E187),"",LARGE(D157:D186,1)+1)</f>
        <v/>
      </c>
      <c r="E187" s="130"/>
      <c r="F187" s="131"/>
      <c r="G187" s="170"/>
      <c r="H187" s="105"/>
      <c r="I187" s="132" t="str">
        <f>IF(1=1,IF(E187="","",I157),N("H36"))</f>
        <v/>
      </c>
      <c r="J187" s="133" t="str">
        <f>IF(1=1,IF(E187="","",J157),N("I36"))</f>
        <v/>
      </c>
      <c r="K187" s="134" t="str">
        <f>IF(1=1,IF(E187="","",K157),N("J36"))</f>
        <v/>
      </c>
      <c r="L187" s="135" t="str">
        <f>IF(1=1,IF(OR(J187="",O187="",NOT(ISNUMBER(J187)),NOT(ISNUMBER(O187)),J187=0),"",O187/J187),N("L36"))</f>
        <v/>
      </c>
      <c r="M187" s="136" t="str">
        <f>IF(1=1,IF(OR(L187="",NOT(ISNUMBER(F187))),"",F187*L187*IFERROR(INDEX(D384:D428,MATCH(AE187,B384:B428,0)),1)),N("M13"))</f>
        <v/>
      </c>
      <c r="N187" s="137" t="str">
        <f>IF(1=1,IF(F187="","",IF(G187="","",IFERROR(INDEX(E384:E428,MATCH(AE187,B384:B428,0)),G187&amp;""))),N("N6"))</f>
        <v/>
      </c>
      <c r="O187" s="138" t="str">
        <f>IF(1=1,IF(E187="","",O157),N("K36"))</f>
        <v/>
      </c>
      <c r="P187" s="139" t="str">
        <f>IF(1=1,IF(M187="","",IF(AND(ISNUMBER(M187),M187&lt;1,N187="kg"),MAX(1,ROUND(M187*1000,0)),IF(AND(ISNUMBER(M187),M187&lt;1,N187="L"),MAX(1,ROUND(M187*100,0)),ROUND(M187,3)))),N("O36"))</f>
        <v/>
      </c>
      <c r="Q187" s="140" t="str">
        <f>IF(1=1,IF(M187="","",IF(AND(ISNUMBER(M187),M187&lt;1,N187="kg"),"g",IF(AND(ISNUMBER(M187),M187&lt;1,N187="L"),"cl",N187))),N("P36"))</f>
        <v/>
      </c>
      <c r="R187" s="161" t="str">
        <f>IF(1=1,IF(E187="","",IF(F187="","A CONTROLER",IF(NOT(ISNUMBER(F187)),"TEXTE",IF(OR(L187="",L187&lt;=0),"COMMANDE PRINCIPALE INCOMPLETE",IF(G187="","UNITE MANQUANTE",IF(COUNTIF(B384:B428,AE187)=0,"UNITE A CONTROLER","OK")))))),N("Q9"))</f>
        <v/>
      </c>
      <c r="S187" s="105"/>
      <c r="T187" s="141">
        <f t="shared" si="15"/>
        <v>0</v>
      </c>
      <c r="U187" s="133" t="str">
        <f>IF(1=1,IF(E187="","",U157),N("S36"))</f>
        <v/>
      </c>
      <c r="V187" s="133" t="str">
        <f>IF(1=1,IF(E187="","",V157),N("T36"))</f>
        <v/>
      </c>
      <c r="W187" s="135" t="str">
        <f>IF(1=1,IF(OR(U187="",V187="",NOT(ISNUMBER(U187)),NOT(ISNUMBER(V187)),U187=0),"",V187/U187),N("U36"))</f>
        <v/>
      </c>
      <c r="X187" s="136" t="str">
        <f>IF(1=1,IF(OR(W187="",NOT(ISNUMBER(F187))),"",F187*W187*IFERROR(INDEX(D384:D428,MATCH(AE187,B384:B428,0)),1)),N("V7"))</f>
        <v/>
      </c>
      <c r="Y187" s="137" t="str">
        <f>IF(1=1,IF(F187="","",IF(G187="","",IFERROR(INDEX(E384:E428,MATCH(AE187,B384:B428,0)),G187&amp;""))),N("W6"))</f>
        <v/>
      </c>
      <c r="Z187" s="142" t="str">
        <f>IF(1=1,IF(X187="","",IF(AND(ISNUMBER(X187),X187&lt;1,Y187="kg"),MAX(1,ROUND(X187*1000,0)),IF(AND(ISNUMBER(X187),X187&lt;1,Y187="L"),MAX(1,ROUND(X187*100,0)),ROUND(X187,3)))),N("X36"))</f>
        <v/>
      </c>
      <c r="AA187" s="143" t="str">
        <f>IF(1=1,IF(X187="","",IF(AND(ISNUMBER(X187),X187&lt;1,Y187="kg"),"g",IF(AND(ISNUMBER(X187),X187&lt;1,Y187="L"),"cl",Y187))),N("Y36"))</f>
        <v/>
      </c>
      <c r="AB187" s="123" t="str">
        <f>IF(1=1,IF(E187="","",IF(F187="","A CONTROLER",IF(NOT(ISNUMBER(F187)),"TEXTE",IF(OR(W187="",W187&lt;=0),"COMMANDE COUVERTS INCOMPLETE",IF(G187="","UNITE MANQUANTE",IF(COUNTIF(B384:B428,AE187)=0,"UNITE A CONTROLER","OK")))))),N("Z6"))</f>
        <v/>
      </c>
      <c r="AD187" s="144" t="str">
        <f>IF(1=1,IF(E187="","",AD157),N("AB36"))</f>
        <v/>
      </c>
      <c r="AE187" s="125" t="str">
        <f>IF(1=1,IF(G187="","",UPPER(TRIM(SUBSTITUTE(SUBSTITUTE(G187&amp;"",CHAR(160)," ")," "," ")))),N("AC36"))</f>
        <v/>
      </c>
      <c r="AG187" s="244" t="s">
        <v>60</v>
      </c>
    </row>
    <row r="188" spans="1:33" ht="24" customHeight="1" x14ac:dyDescent="0.25">
      <c r="A188" s="126" t="str">
        <f>IF(1=1,IF(E188="","",A157),N("A37"))</f>
        <v/>
      </c>
      <c r="B188" s="127" t="str">
        <f>IF(1=1,IF(E188="","",B157),N("B37"))</f>
        <v/>
      </c>
      <c r="C188" s="127"/>
      <c r="D188" s="129" t="str">
        <f>IF(ISBLANK(E188),"",LARGE(D157:D187,1)+1)</f>
        <v/>
      </c>
      <c r="E188" s="130"/>
      <c r="F188" s="131"/>
      <c r="G188" s="170"/>
      <c r="H188" s="105"/>
      <c r="I188" s="132" t="str">
        <f>IF(1=1,IF(E188="","",I157),N("H37"))</f>
        <v/>
      </c>
      <c r="J188" s="133" t="str">
        <f>IF(1=1,IF(E188="","",J157),N("I37"))</f>
        <v/>
      </c>
      <c r="K188" s="134" t="str">
        <f>IF(1=1,IF(E188="","",K157),N("J37"))</f>
        <v/>
      </c>
      <c r="L188" s="135" t="str">
        <f>IF(1=1,IF(OR(J188="",O188="",NOT(ISNUMBER(J188)),NOT(ISNUMBER(O188)),J188=0),"",O188/J188),N("L37"))</f>
        <v/>
      </c>
      <c r="M188" s="136" t="str">
        <f>IF(1=1,IF(OR(L188="",NOT(ISNUMBER(F188))),"",F188*L188*IFERROR(INDEX(D384:D428,MATCH(AE188,B384:B428,0)),1)),N("M13"))</f>
        <v/>
      </c>
      <c r="N188" s="137" t="str">
        <f>IF(1=1,IF(F188="","",IF(G188="","",IFERROR(INDEX(E384:E428,MATCH(AE188,B384:B428,0)),G188&amp;""))),N("N6"))</f>
        <v/>
      </c>
      <c r="O188" s="138" t="str">
        <f>IF(1=1,IF(E188="","",O157),N("K37"))</f>
        <v/>
      </c>
      <c r="P188" s="139" t="str">
        <f>IF(1=1,IF(M188="","",IF(AND(ISNUMBER(M188),M188&lt;1,N188="kg"),MAX(1,ROUND(M188*1000,0)),IF(AND(ISNUMBER(M188),M188&lt;1,N188="L"),MAX(1,ROUND(M188*100,0)),ROUND(M188,3)))),N("O37"))</f>
        <v/>
      </c>
      <c r="Q188" s="140" t="str">
        <f>IF(1=1,IF(M188="","",IF(AND(ISNUMBER(M188),M188&lt;1,N188="kg"),"g",IF(AND(ISNUMBER(M188),M188&lt;1,N188="L"),"cl",N188))),N("P37"))</f>
        <v/>
      </c>
      <c r="R188" s="161" t="str">
        <f>IF(1=1,IF(E188="","",IF(F188="","A CONTROLER",IF(NOT(ISNUMBER(F188)),"TEXTE",IF(OR(L188="",L188&lt;=0),"COMMANDE PRINCIPALE INCOMPLETE",IF(G188="","UNITE MANQUANTE",IF(COUNTIF(B384:B428,AE188)=0,"UNITE A CONTROLER","OK")))))),N("Q9"))</f>
        <v/>
      </c>
      <c r="S188" s="105"/>
      <c r="T188" s="141">
        <f t="shared" si="15"/>
        <v>0</v>
      </c>
      <c r="U188" s="133" t="str">
        <f>IF(1=1,IF(E188="","",U157),N("S37"))</f>
        <v/>
      </c>
      <c r="V188" s="133" t="str">
        <f>IF(1=1,IF(E188="","",V157),N("T37"))</f>
        <v/>
      </c>
      <c r="W188" s="135" t="str">
        <f>IF(1=1,IF(OR(U188="",V188="",NOT(ISNUMBER(U188)),NOT(ISNUMBER(V188)),U188=0),"",V188/U188),N("U37"))</f>
        <v/>
      </c>
      <c r="X188" s="136" t="str">
        <f>IF(1=1,IF(OR(W188="",NOT(ISNUMBER(F188))),"",F188*W188*IFERROR(INDEX(D384:D428,MATCH(AE188,B384:B428,0)),1)),N("V7"))</f>
        <v/>
      </c>
      <c r="Y188" s="137" t="str">
        <f>IF(1=1,IF(F188="","",IF(G188="","",IFERROR(INDEX(E384:E428,MATCH(AE188,B384:B428,0)),G188&amp;""))),N("W6"))</f>
        <v/>
      </c>
      <c r="Z188" s="142" t="str">
        <f>IF(1=1,IF(X188="","",IF(AND(ISNUMBER(X188),X188&lt;1,Y188="kg"),MAX(1,ROUND(X188*1000,0)),IF(AND(ISNUMBER(X188),X188&lt;1,Y188="L"),MAX(1,ROUND(X188*100,0)),ROUND(X188,3)))),N("X37"))</f>
        <v/>
      </c>
      <c r="AA188" s="143" t="str">
        <f>IF(1=1,IF(X188="","",IF(AND(ISNUMBER(X188),X188&lt;1,Y188="kg"),"g",IF(AND(ISNUMBER(X188),X188&lt;1,Y188="L"),"cl",Y188))),N("Y37"))</f>
        <v/>
      </c>
      <c r="AB188" s="123" t="str">
        <f>IF(1=1,IF(E188="","",IF(F188="","A CONTROLER",IF(NOT(ISNUMBER(F188)),"TEXTE",IF(OR(W188="",W188&lt;=0),"COMMANDE COUVERTS INCOMPLETE",IF(G188="","UNITE MANQUANTE",IF(COUNTIF(B384:B428,AE188)=0,"UNITE A CONTROLER","OK")))))),N("Z6"))</f>
        <v/>
      </c>
      <c r="AD188" s="144" t="str">
        <f>IF(1=1,IF(E188="","",AD157),N("AB37"))</f>
        <v/>
      </c>
      <c r="AE188" s="125" t="str">
        <f>IF(1=1,IF(G188="","",UPPER(TRIM(SUBSTITUTE(SUBSTITUTE(G188&amp;"",CHAR(160)," ")," "," ")))),N("AC37"))</f>
        <v/>
      </c>
      <c r="AG188" s="244" t="s">
        <v>62</v>
      </c>
    </row>
    <row r="189" spans="1:33" ht="15.75" x14ac:dyDescent="0.25">
      <c r="A189" s="126" t="str">
        <f>IF(1=1,IF(E189="","",A157),N("A38"))</f>
        <v/>
      </c>
      <c r="B189" s="127" t="str">
        <f>IF(1=1,IF(E189="","",B157),N("B38"))</f>
        <v/>
      </c>
      <c r="C189" s="127"/>
      <c r="D189" s="129" t="str">
        <f>IF(ISBLANK(E189),"",LARGE(D157:D188,1)+1)</f>
        <v/>
      </c>
      <c r="E189" s="130"/>
      <c r="F189" s="131"/>
      <c r="G189" s="170"/>
      <c r="H189" s="105"/>
      <c r="I189" s="132" t="str">
        <f>IF(1=1,IF(E189="","",I157),N("H38"))</f>
        <v/>
      </c>
      <c r="J189" s="133" t="str">
        <f>IF(1=1,IF(E189="","",J157),N("I38"))</f>
        <v/>
      </c>
      <c r="K189" s="134" t="str">
        <f>IF(1=1,IF(E189="","",K157),N("J38"))</f>
        <v/>
      </c>
      <c r="L189" s="135" t="str">
        <f>IF(1=1,IF(OR(J189="",O189="",NOT(ISNUMBER(J189)),NOT(ISNUMBER(O189)),J189=0),"",O189/J189),N("L38"))</f>
        <v/>
      </c>
      <c r="M189" s="136" t="str">
        <f>IF(1=1,IF(OR(L189="",NOT(ISNUMBER(F189))),"",F189*L189*IFERROR(INDEX(D384:D428,MATCH(AE189,B384:B428,0)),1)),N("M13"))</f>
        <v/>
      </c>
      <c r="N189" s="137" t="str">
        <f>IF(1=1,IF(F189="","",IF(G189="","",IFERROR(INDEX(E384:E428,MATCH(AE189,B384:B428,0)),G189&amp;""))),N("N6"))</f>
        <v/>
      </c>
      <c r="O189" s="138" t="str">
        <f>IF(1=1,IF(E189="","",O157),N("K38"))</f>
        <v/>
      </c>
      <c r="P189" s="139" t="str">
        <f>IF(1=1,IF(M189="","",IF(AND(ISNUMBER(M189),M189&lt;1,N189="kg"),MAX(1,ROUND(M189*1000,0)),IF(AND(ISNUMBER(M189),M189&lt;1,N189="L"),MAX(1,ROUND(M189*100,0)),ROUND(M189,3)))),N("O38"))</f>
        <v/>
      </c>
      <c r="Q189" s="140" t="str">
        <f>IF(1=1,IF(M189="","",IF(AND(ISNUMBER(M189),M189&lt;1,N189="kg"),"g",IF(AND(ISNUMBER(M189),M189&lt;1,N189="L"),"cl",N189))),N("P38"))</f>
        <v/>
      </c>
      <c r="R189" s="161" t="str">
        <f>IF(1=1,IF(E189="","",IF(F189="","A CONTROLER",IF(NOT(ISNUMBER(F189)),"TEXTE",IF(OR(L189="",L189&lt;=0),"COMMANDE PRINCIPALE INCOMPLETE",IF(G189="","UNITE MANQUANTE",IF(COUNTIF(B384:B428,AE189)=0,"UNITE A CONTROLER","OK")))))),N("Q9"))</f>
        <v/>
      </c>
      <c r="S189" s="105"/>
      <c r="T189" s="141">
        <f t="shared" si="15"/>
        <v>0</v>
      </c>
      <c r="U189" s="133" t="str">
        <f>IF(1=1,IF(E189="","",U157),N("S38"))</f>
        <v/>
      </c>
      <c r="V189" s="133" t="str">
        <f>IF(1=1,IF(E189="","",V157),N("T38"))</f>
        <v/>
      </c>
      <c r="W189" s="135" t="str">
        <f>IF(1=1,IF(OR(U189="",V189="",NOT(ISNUMBER(U189)),NOT(ISNUMBER(V189)),U189=0),"",V189/U189),N("U38"))</f>
        <v/>
      </c>
      <c r="X189" s="136" t="str">
        <f>IF(1=1,IF(OR(W189="",NOT(ISNUMBER(F189))),"",F189*W189*IFERROR(INDEX(D384:D428,MATCH(AE189,B384:B428,0)),1)),N("V7"))</f>
        <v/>
      </c>
      <c r="Y189" s="137" t="str">
        <f>IF(1=1,IF(F189="","",IF(G189="","",IFERROR(INDEX(E384:E428,MATCH(AE189,B384:B428,0)),G189&amp;""))),N("W6"))</f>
        <v/>
      </c>
      <c r="Z189" s="142" t="str">
        <f>IF(1=1,IF(X189="","",IF(AND(ISNUMBER(X189),X189&lt;1,Y189="kg"),MAX(1,ROUND(X189*1000,0)),IF(AND(ISNUMBER(X189),X189&lt;1,Y189="L"),MAX(1,ROUND(X189*100,0)),ROUND(X189,3)))),N("X38"))</f>
        <v/>
      </c>
      <c r="AA189" s="143" t="str">
        <f>IF(1=1,IF(X189="","",IF(AND(ISNUMBER(X189),X189&lt;1,Y189="kg"),"g",IF(AND(ISNUMBER(X189),X189&lt;1,Y189="L"),"cl",Y189))),N("Y38"))</f>
        <v/>
      </c>
      <c r="AB189" s="123" t="str">
        <f>IF(1=1,IF(E189="","",IF(F189="","A CONTROLER",IF(NOT(ISNUMBER(F189)),"TEXTE",IF(OR(W189="",W189&lt;=0),"COMMANDE COUVERTS INCOMPLETE",IF(G189="","UNITE MANQUANTE",IF(COUNTIF(B384:B428,AE189)=0,"UNITE A CONTROLER","OK")))))),N("Z6"))</f>
        <v/>
      </c>
      <c r="AD189" s="144" t="str">
        <f>IF(1=1,IF(E189="","",AD157),N("AB38"))</f>
        <v/>
      </c>
      <c r="AE189" s="125" t="str">
        <f>IF(1=1,IF(G189="","",UPPER(TRIM(SUBSTITUTE(SUBSTITUTE(G189&amp;"",CHAR(160)," ")," "," ")))),N("AC38"))</f>
        <v/>
      </c>
      <c r="AG189" s="244" t="s">
        <v>64</v>
      </c>
    </row>
    <row r="190" spans="1:33" ht="15.75" x14ac:dyDescent="0.25">
      <c r="A190" s="126" t="str">
        <f>IF(1=1,IF(E190="","",A157),N("A39"))</f>
        <v/>
      </c>
      <c r="B190" s="127" t="str">
        <f>IF(1=1,IF(E190="","",B157),N("B39"))</f>
        <v/>
      </c>
      <c r="C190" s="127"/>
      <c r="D190" s="129" t="str">
        <f>IF(ISBLANK(E190),"",LARGE(D157:D189,1)+1)</f>
        <v/>
      </c>
      <c r="E190" s="130"/>
      <c r="F190" s="131"/>
      <c r="G190" s="170"/>
      <c r="H190" s="105"/>
      <c r="I190" s="132" t="str">
        <f>IF(1=1,IF(E190="","",I157),N("H39"))</f>
        <v/>
      </c>
      <c r="J190" s="133" t="str">
        <f>IF(1=1,IF(E190="","",J157),N("I39"))</f>
        <v/>
      </c>
      <c r="K190" s="134" t="str">
        <f>IF(1=1,IF(E190="","",K157),N("J39"))</f>
        <v/>
      </c>
      <c r="L190" s="135" t="str">
        <f>IF(1=1,IF(OR(J190="",O190="",NOT(ISNUMBER(J190)),NOT(ISNUMBER(O190)),J190=0),"",O190/J190),N("L39"))</f>
        <v/>
      </c>
      <c r="M190" s="136" t="str">
        <f>IF(1=1,IF(OR(L190="",NOT(ISNUMBER(F190))),"",F190*L190*IFERROR(INDEX(D384:D428,MATCH(AE190,B384:B428,0)),1)),N("M13"))</f>
        <v/>
      </c>
      <c r="N190" s="137" t="str">
        <f>IF(1=1,IF(F190="","",IF(G190="","",IFERROR(INDEX(E384:E428,MATCH(AE190,B384:B428,0)),G190&amp;""))),N("N6"))</f>
        <v/>
      </c>
      <c r="O190" s="138" t="str">
        <f>IF(1=1,IF(E190="","",O157),N("K39"))</f>
        <v/>
      </c>
      <c r="P190" s="139" t="str">
        <f>IF(1=1,IF(M190="","",IF(AND(ISNUMBER(M190),M190&lt;1,N190="kg"),MAX(1,ROUND(M190*1000,0)),IF(AND(ISNUMBER(M190),M190&lt;1,N190="L"),MAX(1,ROUND(M190*100,0)),ROUND(M190,3)))),N("O39"))</f>
        <v/>
      </c>
      <c r="Q190" s="140" t="str">
        <f>IF(1=1,IF(M190="","",IF(AND(ISNUMBER(M190),M190&lt;1,N190="kg"),"g",IF(AND(ISNUMBER(M190),M190&lt;1,N190="L"),"cl",N190))),N("P39"))</f>
        <v/>
      </c>
      <c r="R190" s="161" t="str">
        <f>IF(1=1,IF(E190="","",IF(F190="","A CONTROLER",IF(NOT(ISNUMBER(F190)),"TEXTE",IF(OR(L190="",L190&lt;=0),"COMMANDE PRINCIPALE INCOMPLETE",IF(G190="","UNITE MANQUANTE",IF(COUNTIF(B384:B428,AE190)=0,"UNITE A CONTROLER","OK")))))),N("Q9"))</f>
        <v/>
      </c>
      <c r="S190" s="105"/>
      <c r="T190" s="141">
        <f t="shared" si="15"/>
        <v>0</v>
      </c>
      <c r="U190" s="133" t="str">
        <f>IF(1=1,IF(E190="","",U157),N("S39"))</f>
        <v/>
      </c>
      <c r="V190" s="133" t="str">
        <f>IF(1=1,IF(E190="","",V157),N("T39"))</f>
        <v/>
      </c>
      <c r="W190" s="135" t="str">
        <f>IF(1=1,IF(OR(U190="",V190="",NOT(ISNUMBER(U190)),NOT(ISNUMBER(V190)),U190=0),"",V190/U190),N("U39"))</f>
        <v/>
      </c>
      <c r="X190" s="136" t="str">
        <f>IF(1=1,IF(OR(W190="",NOT(ISNUMBER(F190))),"",F190*W190*IFERROR(INDEX(D384:D428,MATCH(AE190,B384:B428,0)),1)),N("V7"))</f>
        <v/>
      </c>
      <c r="Y190" s="137" t="str">
        <f>IF(1=1,IF(F190="","",IF(G190="","",IFERROR(INDEX(E384:E428,MATCH(AE190,B384:B428,0)),G190&amp;""))),N("W6"))</f>
        <v/>
      </c>
      <c r="Z190" s="142" t="str">
        <f>IF(1=1,IF(X190="","",IF(AND(ISNUMBER(X190),X190&lt;1,Y190="kg"),MAX(1,ROUND(X190*1000,0)),IF(AND(ISNUMBER(X190),X190&lt;1,Y190="L"),MAX(1,ROUND(X190*100,0)),ROUND(X190,3)))),N("X39"))</f>
        <v/>
      </c>
      <c r="AA190" s="143" t="str">
        <f>IF(1=1,IF(X190="","",IF(AND(ISNUMBER(X190),X190&lt;1,Y190="kg"),"g",IF(AND(ISNUMBER(X190),X190&lt;1,Y190="L"),"cl",Y190))),N("Y39"))</f>
        <v/>
      </c>
      <c r="AB190" s="123" t="str">
        <f>IF(1=1,IF(E190="","",IF(F190="","A CONTROLER",IF(NOT(ISNUMBER(F190)),"TEXTE",IF(OR(W190="",W190&lt;=0),"COMMANDE COUVERTS INCOMPLETE",IF(G190="","UNITE MANQUANTE",IF(COUNTIF(B384:B428,AE190)=0,"UNITE A CONTROLER","OK")))))),N("Z6"))</f>
        <v/>
      </c>
      <c r="AD190" s="144" t="str">
        <f>IF(1=1,IF(E190="","",AD157),N("AB39"))</f>
        <v/>
      </c>
      <c r="AE190" s="125" t="str">
        <f>IF(1=1,IF(G190="","",UPPER(TRIM(SUBSTITUTE(SUBSTITUTE(G190&amp;"",CHAR(160)," ")," "," ")))),N("AC39"))</f>
        <v/>
      </c>
      <c r="AG190" s="244" t="s">
        <v>66</v>
      </c>
    </row>
    <row r="191" spans="1:33" ht="15.75" x14ac:dyDescent="0.25">
      <c r="A191" s="126" t="str">
        <f>IF(1=1,IF(E191="","",A157),N("A40"))</f>
        <v/>
      </c>
      <c r="B191" s="127" t="str">
        <f>IF(1=1,IF(E191="","",B157),N("B40"))</f>
        <v/>
      </c>
      <c r="C191" s="127"/>
      <c r="D191" s="129" t="str">
        <f>IF(ISBLANK(E191),"",LARGE(D157:D190,1)+1)</f>
        <v/>
      </c>
      <c r="E191" s="130"/>
      <c r="F191" s="131"/>
      <c r="G191" s="170"/>
      <c r="H191" s="105"/>
      <c r="I191" s="132" t="str">
        <f>IF(1=1,IF(E191="","",I157),N("H40"))</f>
        <v/>
      </c>
      <c r="J191" s="133" t="str">
        <f>IF(1=1,IF(E191="","",J157),N("I40"))</f>
        <v/>
      </c>
      <c r="K191" s="134" t="str">
        <f>IF(1=1,IF(E191="","",K157),N("J40"))</f>
        <v/>
      </c>
      <c r="L191" s="135" t="str">
        <f>IF(1=1,IF(OR(J191="",O191="",NOT(ISNUMBER(J191)),NOT(ISNUMBER(O191)),J191=0),"",O191/J191),N("L40"))</f>
        <v/>
      </c>
      <c r="M191" s="136" t="str">
        <f>IF(1=1,IF(OR(L191="",NOT(ISNUMBER(F191))),"",F191*L191*IFERROR(INDEX(D384:D428,MATCH(AE191,B384:B428,0)),1)),N("M13"))</f>
        <v/>
      </c>
      <c r="N191" s="137" t="str">
        <f>IF(1=1,IF(F191="","",IF(G191="","",IFERROR(INDEX(E384:E428,MATCH(AE191,B384:B428,0)),G191&amp;""))),N("N6"))</f>
        <v/>
      </c>
      <c r="O191" s="138" t="str">
        <f>IF(1=1,IF(E191="","",O157),N("K40"))</f>
        <v/>
      </c>
      <c r="P191" s="139" t="str">
        <f>IF(1=1,IF(M191="","",IF(AND(ISNUMBER(M191),M191&lt;1,N191="kg"),MAX(1,ROUND(M191*1000,0)),IF(AND(ISNUMBER(M191),M191&lt;1,N191="L"),MAX(1,ROUND(M191*100,0)),ROUND(M191,3)))),N("O40"))</f>
        <v/>
      </c>
      <c r="Q191" s="140" t="str">
        <f>IF(1=1,IF(M191="","",IF(AND(ISNUMBER(M191),M191&lt;1,N191="kg"),"g",IF(AND(ISNUMBER(M191),M191&lt;1,N191="L"),"cl",N191))),N("P40"))</f>
        <v/>
      </c>
      <c r="R191" s="161" t="str">
        <f>IF(1=1,IF(E191="","",IF(F191="","A CONTROLER",IF(NOT(ISNUMBER(F191)),"TEXTE",IF(OR(L191="",L191&lt;=0),"COMMANDE PRINCIPALE INCOMPLETE",IF(G191="","UNITE MANQUANTE",IF(COUNTIF(B384:B428,AE191)=0,"UNITE A CONTROLER","OK")))))),N("Q9"))</f>
        <v/>
      </c>
      <c r="S191" s="105"/>
      <c r="T191" s="141">
        <f t="shared" si="15"/>
        <v>0</v>
      </c>
      <c r="U191" s="133" t="str">
        <f>IF(1=1,IF(E191="","",U157),N("S40"))</f>
        <v/>
      </c>
      <c r="V191" s="133" t="str">
        <f>IF(1=1,IF(E191="","",V157),N("T40"))</f>
        <v/>
      </c>
      <c r="W191" s="135" t="str">
        <f>IF(1=1,IF(OR(U191="",V191="",NOT(ISNUMBER(U191)),NOT(ISNUMBER(V191)),U191=0),"",V191/U191),N("U40"))</f>
        <v/>
      </c>
      <c r="X191" s="136" t="str">
        <f>IF(1=1,IF(OR(W191="",NOT(ISNUMBER(F191))),"",F191*W191*IFERROR(INDEX(D384:D428,MATCH(AE191,B384:B428,0)),1)),N("V7"))</f>
        <v/>
      </c>
      <c r="Y191" s="137" t="str">
        <f>IF(1=1,IF(F191="","",IF(G191="","",IFERROR(INDEX(E384:E428,MATCH(AE191,B384:B428,0)),G191&amp;""))),N("W6"))</f>
        <v/>
      </c>
      <c r="Z191" s="142" t="str">
        <f>IF(1=1,IF(X191="","",IF(AND(ISNUMBER(X191),X191&lt;1,Y191="kg"),MAX(1,ROUND(X191*1000,0)),IF(AND(ISNUMBER(X191),X191&lt;1,Y191="L"),MAX(1,ROUND(X191*100,0)),ROUND(X191,3)))),N("X40"))</f>
        <v/>
      </c>
      <c r="AA191" s="143" t="str">
        <f>IF(1=1,IF(X191="","",IF(AND(ISNUMBER(X191),X191&lt;1,Y191="kg"),"g",IF(AND(ISNUMBER(X191),X191&lt;1,Y191="L"),"cl",Y191))),N("Y40"))</f>
        <v/>
      </c>
      <c r="AB191" s="123" t="str">
        <f>IF(1=1,IF(E191="","",IF(F191="","A CONTROLER",IF(NOT(ISNUMBER(F191)),"TEXTE",IF(OR(W191="",W191&lt;=0),"COMMANDE COUVERTS INCOMPLETE",IF(G191="","UNITE MANQUANTE",IF(COUNTIF(B384:B428,AE191)=0,"UNITE A CONTROLER","OK")))))),N("Z6"))</f>
        <v/>
      </c>
      <c r="AD191" s="144" t="str">
        <f>IF(1=1,IF(E191="","",AD157),N("AB40"))</f>
        <v/>
      </c>
      <c r="AE191" s="125" t="str">
        <f>IF(1=1,IF(G191="","",UPPER(TRIM(SUBSTITUTE(SUBSTITUTE(G191&amp;"",CHAR(160)," ")," "," ")))),N("AC40"))</f>
        <v/>
      </c>
      <c r="AG191" s="244" t="s">
        <v>68</v>
      </c>
    </row>
    <row r="192" spans="1:33" ht="23.25" x14ac:dyDescent="0.25">
      <c r="A192" s="180"/>
      <c r="B192" s="181" t="s">
        <v>231</v>
      </c>
      <c r="C192" s="182"/>
      <c r="D192" s="183" t="s">
        <v>239</v>
      </c>
      <c r="E192" s="182"/>
      <c r="F192" s="182"/>
      <c r="G192" s="182"/>
      <c r="H192" s="184"/>
      <c r="I192" s="182"/>
      <c r="J192" s="182"/>
      <c r="K192" s="182"/>
      <c r="L192" s="182"/>
      <c r="M192" s="182"/>
      <c r="N192" s="182"/>
      <c r="O192" s="182"/>
      <c r="P192" s="182" t="str">
        <f>D192</f>
        <v>SOUS-FAMILLE</v>
      </c>
      <c r="Q192" s="182"/>
      <c r="R192" s="182"/>
      <c r="S192" s="184"/>
      <c r="T192" s="185" t="s">
        <v>664</v>
      </c>
      <c r="U192" s="186" cm="1">
        <f t="array" ref="U192">SUMPRODUCT(LEN(E194:E228)-LEN(SUBSTITUTE(E194:E228,"*","")))</f>
        <v>0</v>
      </c>
      <c r="V192" s="182"/>
      <c r="W192" s="182" t="str">
        <f>D192</f>
        <v>SOUS-FAMILLE</v>
      </c>
      <c r="X192" s="182"/>
      <c r="Y192" s="182"/>
      <c r="Z192" s="182"/>
      <c r="AA192" s="182"/>
      <c r="AB192" s="187"/>
      <c r="AC192" s="182"/>
      <c r="AD192" s="182"/>
      <c r="AE192" s="188" t="str">
        <f>B194</f>
        <v>NOM DE LA RECETTE À SAISIR</v>
      </c>
      <c r="AG192" s="244" t="s">
        <v>70</v>
      </c>
    </row>
    <row r="193" spans="1:33" ht="32.25" thickBot="1" x14ac:dyDescent="0.3">
      <c r="A193" s="92" t="s">
        <v>155</v>
      </c>
      <c r="B193" s="92" t="s">
        <v>1</v>
      </c>
      <c r="C193" s="92"/>
      <c r="D193" s="92" t="s">
        <v>2</v>
      </c>
      <c r="E193" s="92" t="s">
        <v>117</v>
      </c>
      <c r="F193" s="92" t="s">
        <v>3</v>
      </c>
      <c r="G193" s="92" t="s">
        <v>4</v>
      </c>
      <c r="H193" s="81"/>
      <c r="I193" s="157" t="s">
        <v>5</v>
      </c>
      <c r="J193" s="92" t="s">
        <v>114</v>
      </c>
      <c r="K193" s="92" t="s">
        <v>4</v>
      </c>
      <c r="L193" s="92" t="s">
        <v>6</v>
      </c>
      <c r="M193" s="94" t="s">
        <v>7</v>
      </c>
      <c r="N193" s="94" t="s">
        <v>116</v>
      </c>
      <c r="O193" s="95" t="s">
        <v>115</v>
      </c>
      <c r="P193" s="96" t="s">
        <v>8</v>
      </c>
      <c r="Q193" s="97" t="s">
        <v>9</v>
      </c>
      <c r="R193" s="92" t="s">
        <v>10</v>
      </c>
      <c r="S193" s="81"/>
      <c r="T193" s="92" t="s">
        <v>117</v>
      </c>
      <c r="U193" s="98" t="s">
        <v>11</v>
      </c>
      <c r="V193" s="95" t="s">
        <v>12</v>
      </c>
      <c r="W193" s="92" t="s">
        <v>13</v>
      </c>
      <c r="X193" s="94" t="s">
        <v>7</v>
      </c>
      <c r="Y193" s="94" t="s">
        <v>116</v>
      </c>
      <c r="Z193" s="99" t="s">
        <v>8</v>
      </c>
      <c r="AA193" s="97" t="s">
        <v>9</v>
      </c>
      <c r="AB193" s="99" t="s">
        <v>10</v>
      </c>
      <c r="AC193" s="240"/>
      <c r="AD193" s="92" t="s">
        <v>14</v>
      </c>
      <c r="AE193" s="92" t="s">
        <v>15</v>
      </c>
      <c r="AG193" s="244" t="s">
        <v>72</v>
      </c>
    </row>
    <row r="194" spans="1:33" ht="18.75" x14ac:dyDescent="0.25">
      <c r="A194" s="158" t="s">
        <v>5640</v>
      </c>
      <c r="B194" s="101" t="s">
        <v>20</v>
      </c>
      <c r="C194" s="101"/>
      <c r="D194" s="102">
        <v>0</v>
      </c>
      <c r="E194" s="103" t="s">
        <v>21</v>
      </c>
      <c r="F194" s="104">
        <v>10</v>
      </c>
      <c r="G194" s="8" t="s">
        <v>119</v>
      </c>
      <c r="H194" s="105"/>
      <c r="I194" s="106" t="str">
        <f>E194</f>
        <v>ÉLÉMENT PRINCIPAL À SAISIR</v>
      </c>
      <c r="J194" s="107">
        <f>F194</f>
        <v>10</v>
      </c>
      <c r="K194" s="108" t="str">
        <f>G194</f>
        <v>Quoi ?</v>
      </c>
      <c r="L194" s="109">
        <f>IF(1=1,IF(OR(J194="",O194="",NOT(ISNUMBER(J194)),NOT(ISNUMBER(O194)),J194=0),"",O194/J194),N("L6"))</f>
        <v>15</v>
      </c>
      <c r="M194" s="110">
        <f>IF(1=1,IF(OR(L194="",NOT(ISNUMBER(F194))),"",F194*L194*IFERROR(INDEX(D384:D428,MATCH(AE194,B384:B428,0)),1)),N("M13"))</f>
        <v>150</v>
      </c>
      <c r="N194" s="111" t="str">
        <f>IF(1=1,IF(F194="","",IF(G194="","",IFERROR(INDEX(E384:E428,MATCH(AE194,B384:B428,0)),G194&amp;""))),N("N6"))</f>
        <v>Quoi ?</v>
      </c>
      <c r="O194" s="112">
        <v>150</v>
      </c>
      <c r="P194" s="113">
        <f>IF(1=1,IF(M194="","",IF(AND(ISNUMBER(M194),M194&lt;1,N194="kg"),MAX(1,ROUND(M194*1000,0)),IF(AND(ISNUMBER(M194),M194&lt;1,N194="L"),MAX(1,ROUND(M194*100,0)),ROUND(M194,3)))),N("O6"))</f>
        <v>150</v>
      </c>
      <c r="Q194" s="114" t="str">
        <f>IF(1=1,IF(M194="","",IF(AND(ISNUMBER(M194),M194&lt;1,N194="kg"),"g",IF(AND(ISNUMBER(M194),M194&lt;1,N194="L"),"cl",N194))),N("P6"))</f>
        <v>Quoi ?</v>
      </c>
      <c r="R194" s="115" t="str">
        <f>IF(1=1,IF(E194="","",IF(F194="","A CONTROLER",IF(NOT(ISNUMBER(F194)),"TEXTE",IF(OR(L194="",L194&lt;=0),"COMMANDE PRINCIPALE INCOMPLETE",IF(G194="","UNITE MANQUANTE",IF(COUNTIF(B384:B428,AE194)=0,"UNITE A CONTROLER","OK")))))),N("Q9"))</f>
        <v>UNITE A CONTROLER</v>
      </c>
      <c r="S194" s="105"/>
      <c r="T194" s="159" t="str">
        <f>B194</f>
        <v>NOM DE LA RECETTE À SAISIR</v>
      </c>
      <c r="U194" s="117">
        <v>100</v>
      </c>
      <c r="V194" s="112">
        <v>150</v>
      </c>
      <c r="W194" s="118">
        <f>IF(1=1,IF(OR(U194="",V194="",NOT(ISNUMBER(U194)),NOT(ISNUMBER(V194)),U194=0),"",V194/U194),N("U6"))</f>
        <v>1.5</v>
      </c>
      <c r="X194" s="119">
        <f>IF(1=1,IF(OR(W194="",NOT(ISNUMBER(F194))),"",F194*W194*IFERROR(INDEX(D384:D428,MATCH(AE194,B384:B428,0)),1)),N("V7"))</f>
        <v>15</v>
      </c>
      <c r="Y194" s="120" t="str">
        <f>IF(1=1,IF(F194="","",IF(G194="","",IFERROR(INDEX(E384:E428,MATCH(AE194,B384:B428,0)),G194&amp;""))),N("W6"))</f>
        <v>Quoi ?</v>
      </c>
      <c r="Z194" s="121">
        <f>IF(1=1,IF(X194="","",IF(AND(ISNUMBER(X194),X194&lt;1,Y194="kg"),MAX(1,ROUND(X194*1000,0)),IF(AND(ISNUMBER(X194),X194&lt;1,Y194="L"),MAX(1,ROUND(X194*100,0)),ROUND(X194,3)))),N("X6"))</f>
        <v>15</v>
      </c>
      <c r="AA194" s="122" t="str">
        <f>IF(1=1,IF(X194="","",IF(AND(ISNUMBER(X194),X194&lt;1,Y194="kg"),"g",IF(AND(ISNUMBER(X194),X194&lt;1,Y194="L"),"cl",Y194))),N("Y6"))</f>
        <v>Quoi ?</v>
      </c>
      <c r="AB194" s="123" t="str">
        <f>IF(1=1,IF(E194="","",IF(F194="","A CONTROLER",IF(NOT(ISNUMBER(F194)),"TEXTE",IF(OR(W194="",W194&lt;=0),"COMMANDE COUVERTS INCOMPLETE",IF(G194="","UNITE MANQUANTE",IF(COUNTIF(B384:B428,AE194)=0,"UNITE A CONTROLER","OK")))))),N("Z6"))</f>
        <v>UNITE A CONTROLER</v>
      </c>
      <c r="AD194" s="124">
        <v>62</v>
      </c>
      <c r="AE194" s="125" t="str">
        <f>IF(1=1,IF(G194="","",UPPER(TRIM(SUBSTITUTE(SUBSTITUTE(G194&amp;"",CHAR(160)," ")," "," ")))),N("AC6"))</f>
        <v>QUOI ?</v>
      </c>
      <c r="AG194" s="244" t="s">
        <v>74</v>
      </c>
    </row>
    <row r="195" spans="1:33" ht="15.75" x14ac:dyDescent="0.25">
      <c r="A195" s="160" t="str">
        <f>IF(1=1,IF(E195="","",A194),N("A7"))</f>
        <v/>
      </c>
      <c r="B195" s="127" t="str">
        <f>IF(1=1,IF(E195="","",B194),N("B7"))</f>
        <v/>
      </c>
      <c r="C195" s="128"/>
      <c r="D195" s="129" t="str">
        <f>IF(ISBLANK(E195),"",LARGE(D194:D194,1)+1)</f>
        <v/>
      </c>
      <c r="E195" s="130"/>
      <c r="F195" s="131"/>
      <c r="G195" s="170"/>
      <c r="H195" s="105"/>
      <c r="I195" s="132" t="str">
        <f>IF(1=1,IF(E195="","",I194),N("H7"))</f>
        <v/>
      </c>
      <c r="J195" s="133" t="str">
        <f>IF(1=1,IF(E195="","",J194),N("I7"))</f>
        <v/>
      </c>
      <c r="K195" s="134" t="str">
        <f>IF(1=1,IF(E195="","",K194),N("J7"))</f>
        <v/>
      </c>
      <c r="L195" s="135" t="str">
        <f>IF(1=1,IF(OR(J195="",O195="",NOT(ISNUMBER(J195)),NOT(ISNUMBER(O195)),J195=0),"",O195/J195),N("L7"))</f>
        <v/>
      </c>
      <c r="M195" s="136" t="str">
        <f>IF(1=1,IF(OR(L195="",NOT(ISNUMBER(F195))),"",F195*L195*IFERROR(INDEX(D384:D428,MATCH(AE195,B384:B428,0)),1)),N("M13"))</f>
        <v/>
      </c>
      <c r="N195" s="137" t="str">
        <f>IF(1=1,IF(F195="","",IF(G195="","",IFERROR(INDEX(E384:E428,MATCH(AE195,B384:B428,0)),G195&amp;""))),N("N6"))</f>
        <v/>
      </c>
      <c r="O195" s="138" t="str">
        <f>IF(1=1,IF(E195="","",O194),N("K7"))</f>
        <v/>
      </c>
      <c r="P195" s="139" t="str">
        <f>IF(1=1,IF(M195="","",IF(AND(ISNUMBER(M195),M195&lt;1,N195="kg"),MAX(1,ROUND(M195*1000,0)),IF(AND(ISNUMBER(M195),M195&lt;1,N195="L"),MAX(1,ROUND(M195*100,0)),ROUND(M195,3)))),N("O7"))</f>
        <v/>
      </c>
      <c r="Q195" s="140" t="str">
        <f>IF(1=1,IF(M195="","",IF(AND(ISNUMBER(M195),M195&lt;1,N195="kg"),"g",IF(AND(ISNUMBER(M195),M195&lt;1,N195="L"),"cl",N195))),N("P7"))</f>
        <v/>
      </c>
      <c r="R195" s="161" t="str">
        <f>IF(1=1,IF(E195="","",IF(F195="","A CONTROLER",IF(NOT(ISNUMBER(F195)),"TEXTE",IF(OR(L195="",L195&lt;=0),"COMMANDE PRINCIPALE INCOMPLETE",IF(G195="","UNITE MANQUANTE",IF(COUNTIF(B384:B428,AE195)=0,"UNITE A CONTROLER","OK")))))),N("Q9"))</f>
        <v/>
      </c>
      <c r="S195" s="105"/>
      <c r="T195" s="141">
        <f t="shared" ref="T195:T228" si="16">E195</f>
        <v>0</v>
      </c>
      <c r="U195" s="133" t="str">
        <f>IF(1=1,IF(E195="","",U194),N("S7"))</f>
        <v/>
      </c>
      <c r="V195" s="133" t="str">
        <f>IF(1=1,IF(E195="","",V194),N("T7"))</f>
        <v/>
      </c>
      <c r="W195" s="135" t="str">
        <f>IF(1=1,IF(OR(U195="",V195="",NOT(ISNUMBER(U195)),NOT(ISNUMBER(V195)),U195=0),"",V195/U195),N("U7"))</f>
        <v/>
      </c>
      <c r="X195" s="136" t="str">
        <f>IF(1=1,IF(OR(W195="",NOT(ISNUMBER(F195))),"",F195*W195*IFERROR(INDEX(D384:D428,MATCH(AE195,B384:B428,0)),1)),N("V7"))</f>
        <v/>
      </c>
      <c r="Y195" s="137" t="str">
        <f>IF(1=1,IF(F195="","",IF(G195="","",IFERROR(INDEX(E384:E428,MATCH(AE195,B384:B428,0)),G195&amp;""))),N("W6"))</f>
        <v/>
      </c>
      <c r="Z195" s="142" t="str">
        <f>IF(1=1,IF(X195="","",IF(AND(ISNUMBER(X195),X195&lt;1,Y195="kg"),MAX(1,ROUND(X195*1000,0)),IF(AND(ISNUMBER(X195),X195&lt;1,Y195="L"),MAX(1,ROUND(X195*100,0)),ROUND(X195,3)))),N("X7"))</f>
        <v/>
      </c>
      <c r="AA195" s="143" t="str">
        <f>IF(1=1,IF(X195="","",IF(AND(ISNUMBER(X195),X195&lt;1,Y195="kg"),"g",IF(AND(ISNUMBER(X195),X195&lt;1,Y195="L"),"cl",Y195))),N("Y7"))</f>
        <v/>
      </c>
      <c r="AB195" s="123" t="str">
        <f>IF(1=1,IF(E195="","",IF(F195="","A CONTROLER",IF(NOT(ISNUMBER(F195)),"TEXTE",IF(OR(W195="",W195&lt;=0),"COMMANDE COUVERTS INCOMPLETE",IF(G195="","UNITE MANQUANTE",IF(COUNTIF(B384:B428,AE195)=0,"UNITE A CONTROLER","OK")))))),N("Z6"))</f>
        <v/>
      </c>
      <c r="AD195" s="144" t="str">
        <f>IF(1=1,IF(E195="","",AD194),N("AB7"))</f>
        <v/>
      </c>
      <c r="AE195" s="125" t="str">
        <f>IF(1=1,IF(G195="","",UPPER(TRIM(SUBSTITUTE(SUBSTITUTE(G195&amp;"",CHAR(160)," ")," "," ")))),N("AC7"))</f>
        <v/>
      </c>
      <c r="AG195" s="244" t="s">
        <v>76</v>
      </c>
    </row>
    <row r="196" spans="1:33" ht="15.75" x14ac:dyDescent="0.25">
      <c r="A196" s="160" t="str">
        <f>IF(1=1,IF(E196="","",A194),N("A8"))</f>
        <v/>
      </c>
      <c r="B196" s="127" t="str">
        <f>IF(1=1,IF(E196="","",B194),N("B8"))</f>
        <v/>
      </c>
      <c r="C196" s="128"/>
      <c r="D196" s="129" t="str">
        <f>IF(ISBLANK(E196),"",LARGE(D194:D195,1)+1)</f>
        <v/>
      </c>
      <c r="E196" s="130"/>
      <c r="F196" s="131"/>
      <c r="G196" s="170"/>
      <c r="H196" s="105"/>
      <c r="I196" s="132" t="str">
        <f>IF(1=1,IF(E196="","",I194),N("H8"))</f>
        <v/>
      </c>
      <c r="J196" s="133" t="str">
        <f>IF(1=1,IF(E196="","",J194),N("I8"))</f>
        <v/>
      </c>
      <c r="K196" s="134" t="str">
        <f>IF(1=1,IF(E196="","",K194),N("J8"))</f>
        <v/>
      </c>
      <c r="L196" s="135" t="str">
        <f>IF(1=1,IF(OR(J196="",O196="",NOT(ISNUMBER(J196)),NOT(ISNUMBER(O196)),J196=0),"",O196/J196),N("L8"))</f>
        <v/>
      </c>
      <c r="M196" s="136" t="str">
        <f>IF(1=1,IF(OR(L196="",NOT(ISNUMBER(F196))),"",F196*L196*IFERROR(INDEX(D384:D428,MATCH(AE196,B384:B428,0)),1)),N("M13"))</f>
        <v/>
      </c>
      <c r="N196" s="137" t="str">
        <f>IF(1=1,IF(F196="","",IF(G196="","",IFERROR(INDEX(E384:E428,MATCH(AE196,B384:B428,0)),G196&amp;""))),N("N6"))</f>
        <v/>
      </c>
      <c r="O196" s="138" t="str">
        <f>IF(1=1,IF(E196="","",O194),N("K8"))</f>
        <v/>
      </c>
      <c r="P196" s="139" t="str">
        <f>IF(1=1,IF(M196="","",IF(AND(ISNUMBER(M196),M196&lt;1,N196="kg"),MAX(1,ROUND(M196*1000,0)),IF(AND(ISNUMBER(M196),M196&lt;1,N196="L"),MAX(1,ROUND(M196*100,0)),ROUND(M196,3)))),N("O8"))</f>
        <v/>
      </c>
      <c r="Q196" s="140" t="str">
        <f>IF(1=1,IF(M196="","",IF(AND(ISNUMBER(M196),M196&lt;1,N196="kg"),"g",IF(AND(ISNUMBER(M196),M196&lt;1,N196="L"),"cl",N196))),N("P8"))</f>
        <v/>
      </c>
      <c r="R196" s="161" t="str">
        <f>IF(1=1,IF(E196="","",IF(F196="","A CONTROLER",IF(NOT(ISNUMBER(F196)),"TEXTE",IF(OR(L196="",L196&lt;=0),"COMMANDE PRINCIPALE INCOMPLETE",IF(G196="","UNITE MANQUANTE",IF(COUNTIF(B384:B428,AE196)=0,"UNITE A CONTROLER","OK")))))),N("Q9"))</f>
        <v/>
      </c>
      <c r="S196" s="105"/>
      <c r="T196" s="141">
        <f t="shared" si="16"/>
        <v>0</v>
      </c>
      <c r="U196" s="133" t="str">
        <f>IF(1=1,IF(E196="","",U194),N("S8"))</f>
        <v/>
      </c>
      <c r="V196" s="133" t="str">
        <f>IF(1=1,IF(E196="","",V194),N("T8"))</f>
        <v/>
      </c>
      <c r="W196" s="135" t="str">
        <f>IF(1=1,IF(OR(U196="",V196="",NOT(ISNUMBER(U196)),NOT(ISNUMBER(V196)),U196=0),"",V196/U196),N("U8"))</f>
        <v/>
      </c>
      <c r="X196" s="136" t="str">
        <f>IF(1=1,IF(OR(W196="",NOT(ISNUMBER(F196))),"",F196*W196*IFERROR(INDEX(D384:D428,MATCH(AE196,B384:B428,0)),1)),N("V7"))</f>
        <v/>
      </c>
      <c r="Y196" s="137" t="str">
        <f>IF(1=1,IF(F196="","",IF(G196="","",IFERROR(INDEX(E384:E428,MATCH(AE196,B384:B428,0)),G196&amp;""))),N("W6"))</f>
        <v/>
      </c>
      <c r="Z196" s="142" t="str">
        <f>IF(1=1,IF(X196="","",IF(AND(ISNUMBER(X196),X196&lt;1,Y196="kg"),MAX(1,ROUND(X196*1000,0)),IF(AND(ISNUMBER(X196),X196&lt;1,Y196="L"),MAX(1,ROUND(X196*100,0)),ROUND(X196,3)))),N("X8"))</f>
        <v/>
      </c>
      <c r="AA196" s="143" t="str">
        <f>IF(1=1,IF(X196="","",IF(AND(ISNUMBER(X196),X196&lt;1,Y196="kg"),"g",IF(AND(ISNUMBER(X196),X196&lt;1,Y196="L"),"cl",Y196))),N("Y8"))</f>
        <v/>
      </c>
      <c r="AB196" s="123" t="str">
        <f>IF(1=1,IF(E196="","",IF(F196="","A CONTROLER",IF(NOT(ISNUMBER(F196)),"TEXTE",IF(OR(W196="",W196&lt;=0),"COMMANDE COUVERTS INCOMPLETE",IF(G196="","UNITE MANQUANTE",IF(COUNTIF(B384:B428,AE196)=0,"UNITE A CONTROLER","OK")))))),N("Z6"))</f>
        <v/>
      </c>
      <c r="AD196" s="144" t="str">
        <f>IF(1=1,IF(E196="","",AD194),N("AB8"))</f>
        <v/>
      </c>
      <c r="AE196" s="125" t="str">
        <f>IF(1=1,IF(G196="","",UPPER(TRIM(SUBSTITUTE(SUBSTITUTE(G196&amp;"",CHAR(160)," ")," "," ")))),N("AC8"))</f>
        <v/>
      </c>
      <c r="AG196" s="244" t="s">
        <v>78</v>
      </c>
    </row>
    <row r="197" spans="1:33" ht="15.75" x14ac:dyDescent="0.25">
      <c r="A197" s="160" t="str">
        <f>IF(1=1,IF(E197="","",A194),N("A9"))</f>
        <v/>
      </c>
      <c r="B197" s="127" t="str">
        <f>IF(1=1,IF(E197="","",B194),N("B9"))</f>
        <v/>
      </c>
      <c r="C197" s="128"/>
      <c r="D197" s="129" t="str">
        <f>IF(ISBLANK(E197),"",LARGE(D194:D196,1)+1)</f>
        <v/>
      </c>
      <c r="E197" s="130"/>
      <c r="F197" s="131"/>
      <c r="G197" s="170"/>
      <c r="H197" s="105"/>
      <c r="I197" s="132" t="str">
        <f>IF(1=1,IF(E197="","",I194),N("H9"))</f>
        <v/>
      </c>
      <c r="J197" s="133" t="str">
        <f>IF(1=1,IF(E197="","",J194),N("I9"))</f>
        <v/>
      </c>
      <c r="K197" s="134" t="str">
        <f>IF(1=1,IF(E197="","",K194),N("J9"))</f>
        <v/>
      </c>
      <c r="L197" s="135" t="str">
        <f>IF(1=1,IF(OR(J197="",O197="",NOT(ISNUMBER(J197)),NOT(ISNUMBER(O197)),J197=0),"",O197/J197),N("L9"))</f>
        <v/>
      </c>
      <c r="M197" s="136" t="str">
        <f>IF(1=1,IF(OR(L197="",NOT(ISNUMBER(F197))),"",F197*L197*IFERROR(INDEX(D384:D428,MATCH(AE197,B384:B428,0)),1)),N("M13"))</f>
        <v/>
      </c>
      <c r="N197" s="137" t="str">
        <f>IF(1=1,IF(F197="","",IF(G197="","",IFERROR(INDEX(E384:E428,MATCH(AE197,B384:B428,0)),G197&amp;""))),N("N6"))</f>
        <v/>
      </c>
      <c r="O197" s="138" t="str">
        <f>IF(1=1,IF(E197="","",O194),N("K9"))</f>
        <v/>
      </c>
      <c r="P197" s="139" t="str">
        <f>IF(1=1,IF(M197="","",IF(AND(ISNUMBER(M197),M197&lt;1,N197="kg"),MAX(1,ROUND(M197*1000,0)),IF(AND(ISNUMBER(M197),M197&lt;1,N197="L"),MAX(1,ROUND(M197*100,0)),ROUND(M197,3)))),N("O9"))</f>
        <v/>
      </c>
      <c r="Q197" s="140" t="str">
        <f>IF(1=1,IF(M197="","",IF(AND(ISNUMBER(M197),M197&lt;1,N197="kg"),"g",IF(AND(ISNUMBER(M197),M197&lt;1,N197="L"),"cl",N197))),N("P9"))</f>
        <v/>
      </c>
      <c r="R197" s="161" t="str">
        <f>IF(1=1,IF(E197="","",IF(F197="","A CONTROLER",IF(NOT(ISNUMBER(F197)),"TEXTE",IF(OR(L197="",L197&lt;=0),"COMMANDE PRINCIPALE INCOMPLETE",IF(G197="","UNITE MANQUANTE",IF(COUNTIF(B384:B428,AE197)=0,"UNITE A CONTROLER","OK")))))),N("Q9"))</f>
        <v/>
      </c>
      <c r="S197" s="105"/>
      <c r="T197" s="141">
        <f t="shared" si="16"/>
        <v>0</v>
      </c>
      <c r="U197" s="133" t="str">
        <f>IF(1=1,IF(E197="","",U194),N("S9"))</f>
        <v/>
      </c>
      <c r="V197" s="133" t="str">
        <f>IF(1=1,IF(E197="","",V194),N("T9"))</f>
        <v/>
      </c>
      <c r="W197" s="135" t="str">
        <f>IF(1=1,IF(OR(U197="",V197="",NOT(ISNUMBER(U197)),NOT(ISNUMBER(V197)),U197=0),"",V197/U197),N("U9"))</f>
        <v/>
      </c>
      <c r="X197" s="136" t="str">
        <f>IF(1=1,IF(OR(W197="",NOT(ISNUMBER(F197))),"",F197*W197*IFERROR(INDEX(D384:D428,MATCH(AE197,B384:B428,0)),1)),N("V7"))</f>
        <v/>
      </c>
      <c r="Y197" s="137" t="str">
        <f>IF(1=1,IF(F197="","",IF(G197="","",IFERROR(INDEX(E384:E428,MATCH(AE197,B384:B428,0)),G197&amp;""))),N("W6"))</f>
        <v/>
      </c>
      <c r="Z197" s="142" t="str">
        <f>IF(1=1,IF(X197="","",IF(AND(ISNUMBER(X197),X197&lt;1,Y197="kg"),MAX(1,ROUND(X197*1000,0)),IF(AND(ISNUMBER(X197),X197&lt;1,Y197="L"),MAX(1,ROUND(X197*100,0)),ROUND(X197,3)))),N("X9"))</f>
        <v/>
      </c>
      <c r="AA197" s="143" t="str">
        <f>IF(1=1,IF(X197="","",IF(AND(ISNUMBER(X197),X197&lt;1,Y197="kg"),"g",IF(AND(ISNUMBER(X197),X197&lt;1,Y197="L"),"cl",Y197))),N("Y9"))</f>
        <v/>
      </c>
      <c r="AB197" s="123" t="str">
        <f>IF(1=1,IF(E197="","",IF(F197="","A CONTROLER",IF(NOT(ISNUMBER(F197)),"TEXTE",IF(OR(W197="",W197&lt;=0),"COMMANDE COUVERTS INCOMPLETE",IF(G197="","UNITE MANQUANTE",IF(COUNTIF(B384:B428,AE197)=0,"UNITE A CONTROLER","OK")))))),N("Z6"))</f>
        <v/>
      </c>
      <c r="AD197" s="144" t="str">
        <f>IF(1=1,IF(E197="","",AD194),N("AB9"))</f>
        <v/>
      </c>
      <c r="AE197" s="125" t="str">
        <f>IF(1=1,IF(G197="","",UPPER(TRIM(SUBSTITUTE(SUBSTITUTE(G197&amp;"",CHAR(160)," ")," "," ")))),N("AC9"))</f>
        <v/>
      </c>
      <c r="AG197" s="244" t="s">
        <v>80</v>
      </c>
    </row>
    <row r="198" spans="1:33" ht="15.75" x14ac:dyDescent="0.25">
      <c r="A198" s="160" t="str">
        <f>IF(1=1,IF(E198="","",A194),N("A10"))</f>
        <v/>
      </c>
      <c r="B198" s="127" t="str">
        <f>IF(1=1,IF(E198="","",B194),N("B10"))</f>
        <v/>
      </c>
      <c r="C198" s="128"/>
      <c r="D198" s="129" t="str">
        <f>IF(ISBLANK(E198),"",LARGE(D194:D197,1)+1)</f>
        <v/>
      </c>
      <c r="E198" s="130"/>
      <c r="F198" s="131"/>
      <c r="G198" s="170"/>
      <c r="H198" s="105"/>
      <c r="I198" s="132" t="str">
        <f>IF(1=1,IF(E198="","",I194),N("H10"))</f>
        <v/>
      </c>
      <c r="J198" s="133" t="str">
        <f>IF(1=1,IF(E198="","",J194),N("I10"))</f>
        <v/>
      </c>
      <c r="K198" s="134" t="str">
        <f>IF(1=1,IF(E198="","",K194),N("J10"))</f>
        <v/>
      </c>
      <c r="L198" s="135" t="str">
        <f>IF(1=1,IF(OR(J198="",O198="",NOT(ISNUMBER(J198)),NOT(ISNUMBER(O198)),J198=0),"",O198/J198),N("L10"))</f>
        <v/>
      </c>
      <c r="M198" s="136" t="str">
        <f>IF(1=1,IF(OR(L198="",NOT(ISNUMBER(F198))),"",F198*L198*IFERROR(INDEX(D384:D428,MATCH(AE198,B384:B428,0)),1)),N("M13"))</f>
        <v/>
      </c>
      <c r="N198" s="137" t="str">
        <f>IF(1=1,IF(F198="","",IF(G198="","",IFERROR(INDEX(E384:E428,MATCH(AE198,B384:B428,0)),G198&amp;""))),N("N6"))</f>
        <v/>
      </c>
      <c r="O198" s="138" t="str">
        <f>IF(1=1,IF(E198="","",O194),N("K10"))</f>
        <v/>
      </c>
      <c r="P198" s="139" t="str">
        <f>IF(1=1,IF(M198="","",IF(AND(ISNUMBER(M198),M198&lt;1,N198="kg"),MAX(1,ROUND(M198*1000,0)),IF(AND(ISNUMBER(M198),M198&lt;1,N198="L"),MAX(1,ROUND(M198*100,0)),ROUND(M198,3)))),N("O10"))</f>
        <v/>
      </c>
      <c r="Q198" s="140" t="str">
        <f>IF(1=1,IF(M198="","",IF(AND(ISNUMBER(M198),M198&lt;1,N198="kg"),"g",IF(AND(ISNUMBER(M198),M198&lt;1,N198="L"),"cl",N198))),N("P10"))</f>
        <v/>
      </c>
      <c r="R198" s="161" t="str">
        <f>IF(1=1,IF(E198="","",IF(F198="","A CONTROLER",IF(NOT(ISNUMBER(F198)),"TEXTE",IF(OR(L198="",L198&lt;=0),"COMMANDE PRINCIPALE INCOMPLETE",IF(G198="","UNITE MANQUANTE",IF(COUNTIF(B384:B428,AE198)=0,"UNITE A CONTROLER","OK")))))),N("Q9"))</f>
        <v/>
      </c>
      <c r="S198" s="105"/>
      <c r="T198" s="141">
        <f t="shared" si="16"/>
        <v>0</v>
      </c>
      <c r="U198" s="133" t="str">
        <f>IF(1=1,IF(E198="","",U194),N("S10"))</f>
        <v/>
      </c>
      <c r="V198" s="133" t="str">
        <f>IF(1=1,IF(E198="","",V194),N("T10"))</f>
        <v/>
      </c>
      <c r="W198" s="135" t="str">
        <f>IF(1=1,IF(OR(U198="",V198="",NOT(ISNUMBER(U198)),NOT(ISNUMBER(V198)),U198=0),"",V198/U198),N("U10"))</f>
        <v/>
      </c>
      <c r="X198" s="136" t="str">
        <f>IF(1=1,IF(OR(W198="",NOT(ISNUMBER(F198))),"",F198*W198*IFERROR(INDEX(D384:D428,MATCH(AE198,B384:B428,0)),1)),N("V7"))</f>
        <v/>
      </c>
      <c r="Y198" s="137" t="str">
        <f>IF(1=1,IF(F198="","",IF(G198="","",IFERROR(INDEX(E384:E428,MATCH(AE198,B384:B428,0)),G198&amp;""))),N("W6"))</f>
        <v/>
      </c>
      <c r="Z198" s="142" t="str">
        <f>IF(1=1,IF(X198="","",IF(AND(ISNUMBER(X198),X198&lt;1,Y198="kg"),MAX(1,ROUND(X198*1000,0)),IF(AND(ISNUMBER(X198),X198&lt;1,Y198="L"),MAX(1,ROUND(X198*100,0)),ROUND(X198,3)))),N("X10"))</f>
        <v/>
      </c>
      <c r="AA198" s="143" t="str">
        <f>IF(1=1,IF(X198="","",IF(AND(ISNUMBER(X198),X198&lt;1,Y198="kg"),"g",IF(AND(ISNUMBER(X198),X198&lt;1,Y198="L"),"cl",Y198))),N("Y10"))</f>
        <v/>
      </c>
      <c r="AB198" s="123" t="str">
        <f>IF(1=1,IF(E198="","",IF(F198="","A CONTROLER",IF(NOT(ISNUMBER(F198)),"TEXTE",IF(OR(W198="",W198&lt;=0),"COMMANDE COUVERTS INCOMPLETE",IF(G198="","UNITE MANQUANTE",IF(COUNTIF(B384:B428,AE198)=0,"UNITE A CONTROLER","OK")))))),N("Z6"))</f>
        <v/>
      </c>
      <c r="AD198" s="144" t="str">
        <f>IF(1=1,IF(E198="","",AD194),N("AB10"))</f>
        <v/>
      </c>
      <c r="AE198" s="125" t="str">
        <f>IF(1=1,IF(G198="","",UPPER(TRIM(SUBSTITUTE(SUBSTITUTE(G198&amp;"",CHAR(160)," ")," "," ")))),N("AC10"))</f>
        <v/>
      </c>
      <c r="AG198" s="244" t="s">
        <v>66</v>
      </c>
    </row>
    <row r="199" spans="1:33" ht="15.75" x14ac:dyDescent="0.25">
      <c r="A199" s="160" t="str">
        <f>IF(1=1,IF(E199="","",A194),N("A11"))</f>
        <v/>
      </c>
      <c r="B199" s="127" t="str">
        <f>IF(1=1,IF(E199="","",B194),N("B11"))</f>
        <v/>
      </c>
      <c r="C199" s="128"/>
      <c r="D199" s="129" t="str">
        <f>IF(ISBLANK(E199),"",LARGE(D194:D198,1)+1)</f>
        <v/>
      </c>
      <c r="E199" s="130"/>
      <c r="F199" s="131"/>
      <c r="G199" s="170"/>
      <c r="H199" s="105"/>
      <c r="I199" s="132" t="str">
        <f>IF(1=1,IF(E199="","",I194),N("H11"))</f>
        <v/>
      </c>
      <c r="J199" s="133" t="str">
        <f>IF(1=1,IF(E199="","",J194),N("I11"))</f>
        <v/>
      </c>
      <c r="K199" s="134" t="str">
        <f>IF(1=1,IF(E199="","",K194),N("J11"))</f>
        <v/>
      </c>
      <c r="L199" s="135" t="str">
        <f>IF(1=1,IF(OR(J199="",O199="",NOT(ISNUMBER(J199)),NOT(ISNUMBER(O199)),J199=0),"",O199/J199),N("L11"))</f>
        <v/>
      </c>
      <c r="M199" s="136" t="str">
        <f>IF(1=1,IF(OR(L199="",NOT(ISNUMBER(F199))),"",F199*L199*IFERROR(INDEX(D384:D428,MATCH(AE199,B384:B428,0)),1)),N("M13"))</f>
        <v/>
      </c>
      <c r="N199" s="137" t="str">
        <f>IF(1=1,IF(F199="","",IF(G199="","",IFERROR(INDEX(E384:E428,MATCH(AE199,B384:B428,0)),G199&amp;""))),N("N6"))</f>
        <v/>
      </c>
      <c r="O199" s="138" t="str">
        <f>IF(1=1,IF(E199="","",O194),N("K11"))</f>
        <v/>
      </c>
      <c r="P199" s="139" t="str">
        <f>IF(1=1,IF(M199="","",IF(AND(ISNUMBER(M199),M199&lt;1,N199="kg"),MAX(1,ROUND(M199*1000,0)),IF(AND(ISNUMBER(M199),M199&lt;1,N199="L"),MAX(1,ROUND(M199*100,0)),ROUND(M199,3)))),N("O11"))</f>
        <v/>
      </c>
      <c r="Q199" s="140" t="str">
        <f>IF(1=1,IF(M199="","",IF(AND(ISNUMBER(M199),M199&lt;1,N199="kg"),"g",IF(AND(ISNUMBER(M199),M199&lt;1,N199="L"),"cl",N199))),N("P11"))</f>
        <v/>
      </c>
      <c r="R199" s="161" t="str">
        <f>IF(1=1,IF(E199="","",IF(F199="","A CONTROLER",IF(NOT(ISNUMBER(F199)),"TEXTE",IF(OR(L199="",L199&lt;=0),"COMMANDE PRINCIPALE INCOMPLETE",IF(G199="","UNITE MANQUANTE",IF(COUNTIF(B384:B428,AE199)=0,"UNITE A CONTROLER","OK")))))),N("Q9"))</f>
        <v/>
      </c>
      <c r="S199" s="105"/>
      <c r="T199" s="141">
        <f t="shared" si="16"/>
        <v>0</v>
      </c>
      <c r="U199" s="133" t="str">
        <f>IF(1=1,IF(E199="","",U194),N("S11"))</f>
        <v/>
      </c>
      <c r="V199" s="133" t="str">
        <f>IF(1=1,IF(E199="","",V194),N("T11"))</f>
        <v/>
      </c>
      <c r="W199" s="135" t="str">
        <f>IF(1=1,IF(OR(U199="",V199="",NOT(ISNUMBER(U199)),NOT(ISNUMBER(V199)),U199=0),"",V199/U199),N("U11"))</f>
        <v/>
      </c>
      <c r="X199" s="136" t="str">
        <f>IF(1=1,IF(OR(W199="",NOT(ISNUMBER(F199))),"",F199*W199*IFERROR(INDEX(D384:D428,MATCH(AE199,B384:B428,0)),1)),N("V7"))</f>
        <v/>
      </c>
      <c r="Y199" s="137" t="str">
        <f>IF(1=1,IF(F199="","",IF(G199="","",IFERROR(INDEX(E384:E428,MATCH(AE199,B384:B428,0)),G199&amp;""))),N("W6"))</f>
        <v/>
      </c>
      <c r="Z199" s="142" t="str">
        <f>IF(1=1,IF(X199="","",IF(AND(ISNUMBER(X199),X199&lt;1,Y199="kg"),MAX(1,ROUND(X199*1000,0)),IF(AND(ISNUMBER(X199),X199&lt;1,Y199="L"),MAX(1,ROUND(X199*100,0)),ROUND(X199,3)))),N("X11"))</f>
        <v/>
      </c>
      <c r="AA199" s="143" t="str">
        <f>IF(1=1,IF(X199="","",IF(AND(ISNUMBER(X199),X199&lt;1,Y199="kg"),"g",IF(AND(ISNUMBER(X199),X199&lt;1,Y199="L"),"cl",Y199))),N("Y11"))</f>
        <v/>
      </c>
      <c r="AB199" s="123" t="str">
        <f>IF(1=1,IF(E199="","",IF(F199="","A CONTROLER",IF(NOT(ISNUMBER(F199)),"TEXTE",IF(OR(W199="",W199&lt;=0),"COMMANDE COUVERTS INCOMPLETE",IF(G199="","UNITE MANQUANTE",IF(COUNTIF(B384:B428,AE199)=0,"UNITE A CONTROLER","OK")))))),N("Z6"))</f>
        <v/>
      </c>
      <c r="AD199" s="144" t="str">
        <f>IF(1=1,IF(E199="","",AD194),N("AB11"))</f>
        <v/>
      </c>
      <c r="AE199" s="125" t="str">
        <f>IF(1=1,IF(G199="","",UPPER(TRIM(SUBSTITUTE(SUBSTITUTE(G199&amp;"",CHAR(160)," ")," "," ")))),N("AC11"))</f>
        <v/>
      </c>
      <c r="AG199" s="244" t="s">
        <v>64</v>
      </c>
    </row>
    <row r="200" spans="1:33" ht="15.75" x14ac:dyDescent="0.25">
      <c r="A200" s="160" t="str">
        <f>IF(1=1,IF(E200="","",A194),N("A12"))</f>
        <v/>
      </c>
      <c r="B200" s="127" t="str">
        <f>IF(1=1,IF(E200="","",B194),N("B12"))</f>
        <v/>
      </c>
      <c r="C200" s="128"/>
      <c r="D200" s="129" t="str">
        <f>IF(ISBLANK(E200),"",LARGE(D194:D199,1)+1)</f>
        <v/>
      </c>
      <c r="E200" s="130"/>
      <c r="F200" s="131"/>
      <c r="G200" s="170"/>
      <c r="H200" s="105"/>
      <c r="I200" s="132" t="str">
        <f>IF(1=1,IF(E200="","",I194),N("H12"))</f>
        <v/>
      </c>
      <c r="J200" s="133" t="str">
        <f>IF(1=1,IF(E200="","",J194),N("I12"))</f>
        <v/>
      </c>
      <c r="K200" s="134" t="str">
        <f>IF(1=1,IF(E200="","",K194),N("J12"))</f>
        <v/>
      </c>
      <c r="L200" s="135" t="str">
        <f>IF(1=1,IF(OR(J200="",O200="",NOT(ISNUMBER(J200)),NOT(ISNUMBER(O200)),J200=0),"",O200/J200),N("L12"))</f>
        <v/>
      </c>
      <c r="M200" s="136" t="str">
        <f>IF(1=1,IF(OR(L200="",NOT(ISNUMBER(F200))),"",F200*L200*IFERROR(INDEX(D384:D428,MATCH(AE200,B384:B428,0)),1)),N("M13"))</f>
        <v/>
      </c>
      <c r="N200" s="137" t="str">
        <f>IF(1=1,IF(F200="","",IF(G200="","",IFERROR(INDEX(E384:E428,MATCH(AE200,B384:B428,0)),G200&amp;""))),N("N6"))</f>
        <v/>
      </c>
      <c r="O200" s="138" t="str">
        <f>IF(1=1,IF(E200="","",O194),N("K12"))</f>
        <v/>
      </c>
      <c r="P200" s="139" t="str">
        <f>IF(1=1,IF(M200="","",IF(AND(ISNUMBER(M200),M200&lt;1,N200="kg"),MAX(1,ROUND(M200*1000,0)),IF(AND(ISNUMBER(M200),M200&lt;1,N200="L"),MAX(1,ROUND(M200*100,0)),ROUND(M200,3)))),N("O12"))</f>
        <v/>
      </c>
      <c r="Q200" s="140" t="str">
        <f>IF(1=1,IF(M200="","",IF(AND(ISNUMBER(M200),M200&lt;1,N200="kg"),"g",IF(AND(ISNUMBER(M200),M200&lt;1,N200="L"),"cl",N200))),N("P12"))</f>
        <v/>
      </c>
      <c r="R200" s="161" t="str">
        <f>IF(1=1,IF(E200="","",IF(F200="","A CONTROLER",IF(NOT(ISNUMBER(F200)),"TEXTE",IF(OR(L200="",L200&lt;=0),"COMMANDE PRINCIPALE INCOMPLETE",IF(G200="","UNITE MANQUANTE",IF(COUNTIF(B384:B428,AE200)=0,"UNITE A CONTROLER","OK")))))),N("Q9"))</f>
        <v/>
      </c>
      <c r="S200" s="105"/>
      <c r="T200" s="141">
        <f t="shared" si="16"/>
        <v>0</v>
      </c>
      <c r="U200" s="133" t="str">
        <f>IF(1=1,IF(E200="","",U194),N("S12"))</f>
        <v/>
      </c>
      <c r="V200" s="133" t="str">
        <f>IF(1=1,IF(E200="","",V194),N("T12"))</f>
        <v/>
      </c>
      <c r="W200" s="135" t="str">
        <f>IF(1=1,IF(OR(U200="",V200="",NOT(ISNUMBER(U200)),NOT(ISNUMBER(V200)),U200=0),"",V200/U200),N("U12"))</f>
        <v/>
      </c>
      <c r="X200" s="136" t="str">
        <f>IF(1=1,IF(OR(W200="",NOT(ISNUMBER(F200))),"",F200*W200*IFERROR(INDEX(D384:D428,MATCH(AE200,B384:B428,0)),1)),N("V7"))</f>
        <v/>
      </c>
      <c r="Y200" s="137" t="str">
        <f>IF(1=1,IF(F200="","",IF(G200="","",IFERROR(INDEX(E384:E428,MATCH(AE200,B384:B428,0)),G200&amp;""))),N("W6"))</f>
        <v/>
      </c>
      <c r="Z200" s="142" t="str">
        <f>IF(1=1,IF(X200="","",IF(AND(ISNUMBER(X200),X200&lt;1,Y200="kg"),MAX(1,ROUND(X200*1000,0)),IF(AND(ISNUMBER(X200),X200&lt;1,Y200="L"),MAX(1,ROUND(X200*100,0)),ROUND(X200,3)))),N("X12"))</f>
        <v/>
      </c>
      <c r="AA200" s="143" t="str">
        <f>IF(1=1,IF(X200="","",IF(AND(ISNUMBER(X200),X200&lt;1,Y200="kg"),"g",IF(AND(ISNUMBER(X200),X200&lt;1,Y200="L"),"cl",Y200))),N("Y12"))</f>
        <v/>
      </c>
      <c r="AB200" s="123" t="str">
        <f>IF(1=1,IF(E200="","",IF(F200="","A CONTROLER",IF(NOT(ISNUMBER(F200)),"TEXTE",IF(OR(W200="",W200&lt;=0),"COMMANDE COUVERTS INCOMPLETE",IF(G200="","UNITE MANQUANTE",IF(COUNTIF(B384:B428,AE200)=0,"UNITE A CONTROLER","OK")))))),N("Z6"))</f>
        <v/>
      </c>
      <c r="AD200" s="144" t="str">
        <f>IF(1=1,IF(E200="","",AD194),N("AB12"))</f>
        <v/>
      </c>
      <c r="AE200" s="125" t="str">
        <f>IF(1=1,IF(G200="","",UPPER(TRIM(SUBSTITUTE(SUBSTITUTE(G200&amp;"",CHAR(160)," ")," "," ")))),N("AC12"))</f>
        <v/>
      </c>
      <c r="AG200" s="244"/>
    </row>
    <row r="201" spans="1:33" ht="15.75" x14ac:dyDescent="0.25">
      <c r="A201" s="160" t="str">
        <f>IF(1=1,IF(E201="","",A194),N("A13"))</f>
        <v/>
      </c>
      <c r="B201" s="127" t="str">
        <f>IF(1=1,IF(E201="","",B194),N("B13"))</f>
        <v/>
      </c>
      <c r="C201" s="128"/>
      <c r="D201" s="129" t="str">
        <f>IF(ISBLANK(E201),"",LARGE(D194:D200,1)+1)</f>
        <v/>
      </c>
      <c r="E201" s="130"/>
      <c r="F201" s="131"/>
      <c r="G201" s="170"/>
      <c r="H201" s="105"/>
      <c r="I201" s="132" t="str">
        <f>IF(1=1,IF(E201="","",I194),N("H13"))</f>
        <v/>
      </c>
      <c r="J201" s="133" t="str">
        <f>IF(1=1,IF(E201="","",J194),N("I13"))</f>
        <v/>
      </c>
      <c r="K201" s="134" t="str">
        <f>IF(1=1,IF(E201="","",K194),N("J13"))</f>
        <v/>
      </c>
      <c r="L201" s="135" t="str">
        <f>IF(1=1,IF(OR(J201="",O201="",NOT(ISNUMBER(J201)),NOT(ISNUMBER(O201)),J201=0),"",O201/J201),N("L13"))</f>
        <v/>
      </c>
      <c r="M201" s="136" t="str">
        <f>IF(1=1,IF(OR(L201="",NOT(ISNUMBER(F201))),"",F201*L201*IFERROR(INDEX(D384:D428,MATCH(AE201,B384:B428,0)),1)),N("M13"))</f>
        <v/>
      </c>
      <c r="N201" s="137" t="str">
        <f>IF(1=1,IF(F201="","",IF(G201="","",IFERROR(INDEX(E384:E428,MATCH(AE201,B384:B428,0)),G201&amp;""))),N("N6"))</f>
        <v/>
      </c>
      <c r="O201" s="138" t="str">
        <f>IF(1=1,IF(E201="","",O194),N("K13"))</f>
        <v/>
      </c>
      <c r="P201" s="139" t="str">
        <f>IF(1=1,IF(M201="","",IF(AND(ISNUMBER(M201),M201&lt;1,N201="kg"),MAX(1,ROUND(M201*1000,0)),IF(AND(ISNUMBER(M201),M201&lt;1,N201="L"),MAX(1,ROUND(M201*100,0)),ROUND(M201,3)))),N("O13"))</f>
        <v/>
      </c>
      <c r="Q201" s="140" t="str">
        <f>IF(1=1,IF(M201="","",IF(AND(ISNUMBER(M201),M201&lt;1,N201="kg"),"g",IF(AND(ISNUMBER(M201),M201&lt;1,N201="L"),"cl",N201))),N("P13"))</f>
        <v/>
      </c>
      <c r="R201" s="161" t="str">
        <f>IF(1=1,IF(E201="","",IF(F201="","A CONTROLER",IF(NOT(ISNUMBER(F201)),"TEXTE",IF(OR(L201="",L201&lt;=0),"COMMANDE PRINCIPALE INCOMPLETE",IF(G201="","UNITE MANQUANTE",IF(COUNTIF(B384:B428,AE201)=0,"UNITE A CONTROLER","OK")))))),N("Q9"))</f>
        <v/>
      </c>
      <c r="S201" s="105"/>
      <c r="T201" s="141">
        <f t="shared" si="16"/>
        <v>0</v>
      </c>
      <c r="U201" s="133" t="str">
        <f>IF(1=1,IF(E201="","",U194),N("S13"))</f>
        <v/>
      </c>
      <c r="V201" s="133" t="str">
        <f>IF(1=1,IF(E201="","",V194),N("T13"))</f>
        <v/>
      </c>
      <c r="W201" s="135" t="str">
        <f>IF(1=1,IF(OR(U201="",V201="",NOT(ISNUMBER(U201)),NOT(ISNUMBER(V201)),U201=0),"",V201/U201),N("U13"))</f>
        <v/>
      </c>
      <c r="X201" s="136" t="str">
        <f>IF(1=1,IF(OR(W201="",NOT(ISNUMBER(F201))),"",F201*W201*IFERROR(INDEX(D384:D428,MATCH(AE201,B384:B428,0)),1)),N("V7"))</f>
        <v/>
      </c>
      <c r="Y201" s="137" t="str">
        <f>IF(1=1,IF(F201="","",IF(G201="","",IFERROR(INDEX(E384:E428,MATCH(AE201,B384:B428,0)),G201&amp;""))),N("W6"))</f>
        <v/>
      </c>
      <c r="Z201" s="142" t="str">
        <f>IF(1=1,IF(X201="","",IF(AND(ISNUMBER(X201),X201&lt;1,Y201="kg"),MAX(1,ROUND(X201*1000,0)),IF(AND(ISNUMBER(X201),X201&lt;1,Y201="L"),MAX(1,ROUND(X201*100,0)),ROUND(X201,3)))),N("X13"))</f>
        <v/>
      </c>
      <c r="AA201" s="143" t="str">
        <f>IF(1=1,IF(X201="","",IF(AND(ISNUMBER(X201),X201&lt;1,Y201="kg"),"g",IF(AND(ISNUMBER(X201),X201&lt;1,Y201="L"),"cl",Y201))),N("Y13"))</f>
        <v/>
      </c>
      <c r="AB201" s="123" t="str">
        <f>IF(1=1,IF(E201="","",IF(F201="","A CONTROLER",IF(NOT(ISNUMBER(F201)),"TEXTE",IF(OR(W201="",W201&lt;=0),"COMMANDE COUVERTS INCOMPLETE",IF(G201="","UNITE MANQUANTE",IF(COUNTIF(B384:B428,AE201)=0,"UNITE A CONTROLER","OK")))))),N("Z6"))</f>
        <v/>
      </c>
      <c r="AD201" s="144" t="str">
        <f>IF(1=1,IF(E201="","",AD194),N("AB13"))</f>
        <v/>
      </c>
      <c r="AE201" s="125" t="str">
        <f>IF(1=1,IF(G201="","",UPPER(TRIM(SUBSTITUTE(SUBSTITUTE(G201&amp;"",CHAR(160)," ")," "," ")))),N("AC13"))</f>
        <v/>
      </c>
    </row>
    <row r="202" spans="1:33" ht="15.75" x14ac:dyDescent="0.25">
      <c r="A202" s="160" t="str">
        <f>IF(1=1,IF(E202="","",A194),N("A14"))</f>
        <v/>
      </c>
      <c r="B202" s="127" t="str">
        <f>IF(1=1,IF(E202="","",B194),N("B14"))</f>
        <v/>
      </c>
      <c r="C202" s="128"/>
      <c r="D202" s="129" t="str">
        <f>IF(ISBLANK(E202),"",LARGE(D194:D201,1)+1)</f>
        <v/>
      </c>
      <c r="E202" s="130"/>
      <c r="F202" s="131"/>
      <c r="G202" s="170"/>
      <c r="H202" s="105"/>
      <c r="I202" s="132" t="str">
        <f>IF(1=1,IF(E202="","",I194),N("H14"))</f>
        <v/>
      </c>
      <c r="J202" s="133" t="str">
        <f>IF(1=1,IF(E202="","",J194),N("I14"))</f>
        <v/>
      </c>
      <c r="K202" s="134" t="str">
        <f>IF(1=1,IF(E202="","",K194),N("J14"))</f>
        <v/>
      </c>
      <c r="L202" s="135" t="str">
        <f>IF(1=1,IF(OR(J202="",O202="",NOT(ISNUMBER(J202)),NOT(ISNUMBER(O202)),J202=0),"",O202/J202),N("L14"))</f>
        <v/>
      </c>
      <c r="M202" s="136" t="str">
        <f>IF(1=1,IF(OR(L202="",NOT(ISNUMBER(F202))),"",F202*L202*IFERROR(INDEX(D384:D428,MATCH(AE202,B384:B428,0)),1)),N("M13"))</f>
        <v/>
      </c>
      <c r="N202" s="137" t="str">
        <f>IF(1=1,IF(F202="","",IF(G202="","",IFERROR(INDEX(E384:E428,MATCH(AE202,B384:B428,0)),G202&amp;""))),N("N6"))</f>
        <v/>
      </c>
      <c r="O202" s="138" t="str">
        <f>IF(1=1,IF(E202="","",O194),N("K14"))</f>
        <v/>
      </c>
      <c r="P202" s="139" t="str">
        <f>IF(1=1,IF(M202="","",IF(AND(ISNUMBER(M202),M202&lt;1,N202="kg"),MAX(1,ROUND(M202*1000,0)),IF(AND(ISNUMBER(M202),M202&lt;1,N202="L"),MAX(1,ROUND(M202*100,0)),ROUND(M202,3)))),N("O14"))</f>
        <v/>
      </c>
      <c r="Q202" s="140" t="str">
        <f>IF(1=1,IF(M202="","",IF(AND(ISNUMBER(M202),M202&lt;1,N202="kg"),"g",IF(AND(ISNUMBER(M202),M202&lt;1,N202="L"),"cl",N202))),N("P14"))</f>
        <v/>
      </c>
      <c r="R202" s="161" t="str">
        <f>IF(1=1,IF(E202="","",IF(F202="","A CONTROLER",IF(NOT(ISNUMBER(F202)),"TEXTE",IF(OR(L202="",L202&lt;=0),"COMMANDE PRINCIPALE INCOMPLETE",IF(G202="","UNITE MANQUANTE",IF(COUNTIF(B384:B428,AE202)=0,"UNITE A CONTROLER","OK")))))),N("Q9"))</f>
        <v/>
      </c>
      <c r="S202" s="105"/>
      <c r="T202" s="141">
        <f t="shared" si="16"/>
        <v>0</v>
      </c>
      <c r="U202" s="133" t="str">
        <f>IF(1=1,IF(E202="","",U194),N("S14"))</f>
        <v/>
      </c>
      <c r="V202" s="133" t="str">
        <f>IF(1=1,IF(E202="","",V194),N("T14"))</f>
        <v/>
      </c>
      <c r="W202" s="135" t="str">
        <f>IF(1=1,IF(OR(U202="",V202="",NOT(ISNUMBER(U202)),NOT(ISNUMBER(V202)),U202=0),"",V202/U202),N("U14"))</f>
        <v/>
      </c>
      <c r="X202" s="136" t="str">
        <f>IF(1=1,IF(OR(W202="",NOT(ISNUMBER(F202))),"",F202*W202*IFERROR(INDEX(D384:D428,MATCH(AE202,B384:B428,0)),1)),N("V7"))</f>
        <v/>
      </c>
      <c r="Y202" s="137" t="str">
        <f>IF(1=1,IF(F202="","",IF(G202="","",IFERROR(INDEX(E384:E428,MATCH(AE202,B384:B428,0)),G202&amp;""))),N("W6"))</f>
        <v/>
      </c>
      <c r="Z202" s="142" t="str">
        <f>IF(1=1,IF(X202="","",IF(AND(ISNUMBER(X202),X202&lt;1,Y202="kg"),MAX(1,ROUND(X202*1000,0)),IF(AND(ISNUMBER(X202),X202&lt;1,Y202="L"),MAX(1,ROUND(X202*100,0)),ROUND(X202,3)))),N("X14"))</f>
        <v/>
      </c>
      <c r="AA202" s="143" t="str">
        <f>IF(1=1,IF(X202="","",IF(AND(ISNUMBER(X202),X202&lt;1,Y202="kg"),"g",IF(AND(ISNUMBER(X202),X202&lt;1,Y202="L"),"cl",Y202))),N("Y14"))</f>
        <v/>
      </c>
      <c r="AB202" s="123" t="str">
        <f>IF(1=1,IF(E202="","",IF(F202="","A CONTROLER",IF(NOT(ISNUMBER(F202)),"TEXTE",IF(OR(W202="",W202&lt;=0),"COMMANDE COUVERTS INCOMPLETE",IF(G202="","UNITE MANQUANTE",IF(COUNTIF(B384:B428,AE202)=0,"UNITE A CONTROLER","OK")))))),N("Z6"))</f>
        <v/>
      </c>
      <c r="AD202" s="144" t="str">
        <f>IF(1=1,IF(E202="","",AD194),N("AB14"))</f>
        <v/>
      </c>
      <c r="AE202" s="125" t="str">
        <f>IF(1=1,IF(G202="","",UPPER(TRIM(SUBSTITUTE(SUBSTITUTE(G202&amp;"",CHAR(160)," ")," "," ")))),N("AC14"))</f>
        <v/>
      </c>
    </row>
    <row r="203" spans="1:33" ht="15.75" x14ac:dyDescent="0.25">
      <c r="A203" s="160" t="str">
        <f>IF(1=1,IF(E203="","",A194),N("A15"))</f>
        <v/>
      </c>
      <c r="B203" s="127" t="str">
        <f>IF(1=1,IF(E203="","",B194),N("B15"))</f>
        <v/>
      </c>
      <c r="C203" s="128"/>
      <c r="D203" s="129" t="str">
        <f>IF(ISBLANK(E203),"",LARGE(D194:D202,1)+1)</f>
        <v/>
      </c>
      <c r="E203" s="130"/>
      <c r="F203" s="131"/>
      <c r="G203" s="170"/>
      <c r="H203" s="105"/>
      <c r="I203" s="132" t="str">
        <f>IF(1=1,IF(E203="","",I194),N("H15"))</f>
        <v/>
      </c>
      <c r="J203" s="133" t="str">
        <f>IF(1=1,IF(E203="","",J194),N("I15"))</f>
        <v/>
      </c>
      <c r="K203" s="134" t="str">
        <f>IF(1=1,IF(E203="","",K194),N("J15"))</f>
        <v/>
      </c>
      <c r="L203" s="135" t="str">
        <f>IF(1=1,IF(OR(J203="",O203="",NOT(ISNUMBER(J203)),NOT(ISNUMBER(O203)),J203=0),"",O203/J203),N("L15"))</f>
        <v/>
      </c>
      <c r="M203" s="136" t="str">
        <f>IF(1=1,IF(OR(L203="",NOT(ISNUMBER(F203))),"",F203*L203*IFERROR(INDEX(D384:D428,MATCH(AE203,B384:B428,0)),1)),N("M13"))</f>
        <v/>
      </c>
      <c r="N203" s="137" t="str">
        <f>IF(1=1,IF(F203="","",IF(G203="","",IFERROR(INDEX(E384:E428,MATCH(AE203,B384:B428,0)),G203&amp;""))),N("N6"))</f>
        <v/>
      </c>
      <c r="O203" s="138" t="str">
        <f>IF(1=1,IF(E203="","",O194),N("K15"))</f>
        <v/>
      </c>
      <c r="P203" s="139" t="str">
        <f>IF(1=1,IF(M203="","",IF(AND(ISNUMBER(M203),M203&lt;1,N203="kg"),MAX(1,ROUND(M203*1000,0)),IF(AND(ISNUMBER(M203),M203&lt;1,N203="L"),MAX(1,ROUND(M203*100,0)),ROUND(M203,3)))),N("O15"))</f>
        <v/>
      </c>
      <c r="Q203" s="140" t="str">
        <f>IF(1=1,IF(M203="","",IF(AND(ISNUMBER(M203),M203&lt;1,N203="kg"),"g",IF(AND(ISNUMBER(M203),M203&lt;1,N203="L"),"cl",N203))),N("P15"))</f>
        <v/>
      </c>
      <c r="R203" s="161" t="str">
        <f>IF(1=1,IF(E203="","",IF(F203="","A CONTROLER",IF(NOT(ISNUMBER(F203)),"TEXTE",IF(OR(L203="",L203&lt;=0),"COMMANDE PRINCIPALE INCOMPLETE",IF(G203="","UNITE MANQUANTE",IF(COUNTIF(B384:B428,AE203)=0,"UNITE A CONTROLER","OK")))))),N("Q9"))</f>
        <v/>
      </c>
      <c r="S203" s="105"/>
      <c r="T203" s="141">
        <f t="shared" si="16"/>
        <v>0</v>
      </c>
      <c r="U203" s="133" t="str">
        <f>IF(1=1,IF(E203="","",U194),N("S15"))</f>
        <v/>
      </c>
      <c r="V203" s="133" t="str">
        <f>IF(1=1,IF(E203="","",V194),N("T15"))</f>
        <v/>
      </c>
      <c r="W203" s="135" t="str">
        <f>IF(1=1,IF(OR(U203="",V203="",NOT(ISNUMBER(U203)),NOT(ISNUMBER(V203)),U203=0),"",V203/U203),N("U15"))</f>
        <v/>
      </c>
      <c r="X203" s="136" t="str">
        <f>IF(1=1,IF(OR(W203="",NOT(ISNUMBER(F203))),"",F203*W203*IFERROR(INDEX(D384:D428,MATCH(AE203,B384:B428,0)),1)),N("V7"))</f>
        <v/>
      </c>
      <c r="Y203" s="137" t="str">
        <f>IF(1=1,IF(F203="","",IF(G203="","",IFERROR(INDEX(E384:E428,MATCH(AE203,B384:B428,0)),G203&amp;""))),N("W6"))</f>
        <v/>
      </c>
      <c r="Z203" s="142" t="str">
        <f>IF(1=1,IF(X203="","",IF(AND(ISNUMBER(X203),X203&lt;1,Y203="kg"),MAX(1,ROUND(X203*1000,0)),IF(AND(ISNUMBER(X203),X203&lt;1,Y203="L"),MAX(1,ROUND(X203*100,0)),ROUND(X203,3)))),N("X15"))</f>
        <v/>
      </c>
      <c r="AA203" s="143" t="str">
        <f>IF(1=1,IF(X203="","",IF(AND(ISNUMBER(X203),X203&lt;1,Y203="kg"),"g",IF(AND(ISNUMBER(X203),X203&lt;1,Y203="L"),"cl",Y203))),N("Y15"))</f>
        <v/>
      </c>
      <c r="AB203" s="123" t="str">
        <f>IF(1=1,IF(E203="","",IF(F203="","A CONTROLER",IF(NOT(ISNUMBER(F203)),"TEXTE",IF(OR(W203="",W203&lt;=0),"COMMANDE COUVERTS INCOMPLETE",IF(G203="","UNITE MANQUANTE",IF(COUNTIF(B384:B428,AE203)=0,"UNITE A CONTROLER","OK")))))),N("Z6"))</f>
        <v/>
      </c>
      <c r="AD203" s="144" t="str">
        <f>IF(1=1,IF(E203="","",AD194),N("AB15"))</f>
        <v/>
      </c>
      <c r="AE203" s="125" t="str">
        <f>IF(1=1,IF(G203="","",UPPER(TRIM(SUBSTITUTE(SUBSTITUTE(G203&amp;"",CHAR(160)," ")," "," ")))),N("AC15"))</f>
        <v/>
      </c>
    </row>
    <row r="204" spans="1:33" ht="15.75" x14ac:dyDescent="0.25">
      <c r="A204" s="160" t="str">
        <f>IF(1=1,IF(E204="","",A194),N("A16"))</f>
        <v/>
      </c>
      <c r="B204" s="127" t="str">
        <f>IF(1=1,IF(E204="","",B194),N("B16"))</f>
        <v/>
      </c>
      <c r="C204" s="128"/>
      <c r="D204" s="129" t="str">
        <f>IF(ISBLANK(E204),"",LARGE(D194:D203,1)+1)</f>
        <v/>
      </c>
      <c r="E204" s="130"/>
      <c r="F204" s="131"/>
      <c r="G204" s="170"/>
      <c r="H204" s="105"/>
      <c r="I204" s="132" t="str">
        <f>IF(1=1,IF(E204="","",I194),N("H16"))</f>
        <v/>
      </c>
      <c r="J204" s="133" t="str">
        <f>IF(1=1,IF(E204="","",J194),N("I16"))</f>
        <v/>
      </c>
      <c r="K204" s="134" t="str">
        <f>IF(1=1,IF(E204="","",K194),N("J16"))</f>
        <v/>
      </c>
      <c r="L204" s="135" t="str">
        <f>IF(1=1,IF(OR(J204="",O204="",NOT(ISNUMBER(J204)),NOT(ISNUMBER(O204)),J204=0),"",O204/J204),N("L16"))</f>
        <v/>
      </c>
      <c r="M204" s="136" t="str">
        <f>IF(1=1,IF(OR(L204="",NOT(ISNUMBER(F204))),"",F204*L204*IFERROR(INDEX(D384:D428,MATCH(AE204,B384:B428,0)),1)),N("M13"))</f>
        <v/>
      </c>
      <c r="N204" s="137" t="str">
        <f>IF(1=1,IF(F204="","",IF(G204="","",IFERROR(INDEX(E384:E428,MATCH(AE204,B384:B428,0)),G204&amp;""))),N("N6"))</f>
        <v/>
      </c>
      <c r="O204" s="138" t="str">
        <f>IF(1=1,IF(E204="","",O194),N("K16"))</f>
        <v/>
      </c>
      <c r="P204" s="139" t="str">
        <f>IF(1=1,IF(M204="","",IF(AND(ISNUMBER(M204),M204&lt;1,N204="kg"),MAX(1,ROUND(M204*1000,0)),IF(AND(ISNUMBER(M204),M204&lt;1,N204="L"),MAX(1,ROUND(M204*100,0)),ROUND(M204,3)))),N("O16"))</f>
        <v/>
      </c>
      <c r="Q204" s="140" t="str">
        <f>IF(1=1,IF(M204="","",IF(AND(ISNUMBER(M204),M204&lt;1,N204="kg"),"g",IF(AND(ISNUMBER(M204),M204&lt;1,N204="L"),"cl",N204))),N("P16"))</f>
        <v/>
      </c>
      <c r="R204" s="161" t="str">
        <f>IF(1=1,IF(E204="","",IF(F204="","A CONTROLER",IF(NOT(ISNUMBER(F204)),"TEXTE",IF(OR(L204="",L204&lt;=0),"COMMANDE PRINCIPALE INCOMPLETE",IF(G204="","UNITE MANQUANTE",IF(COUNTIF(B384:B428,AE204)=0,"UNITE A CONTROLER","OK")))))),N("Q9"))</f>
        <v/>
      </c>
      <c r="S204" s="105"/>
      <c r="T204" s="141">
        <f t="shared" si="16"/>
        <v>0</v>
      </c>
      <c r="U204" s="133" t="str">
        <f>IF(1=1,IF(E204="","",U194),N("S16"))</f>
        <v/>
      </c>
      <c r="V204" s="133" t="str">
        <f>IF(1=1,IF(E204="","",V194),N("T16"))</f>
        <v/>
      </c>
      <c r="W204" s="135" t="str">
        <f>IF(1=1,IF(OR(U204="",V204="",NOT(ISNUMBER(U204)),NOT(ISNUMBER(V204)),U204=0),"",V204/U204),N("U16"))</f>
        <v/>
      </c>
      <c r="X204" s="136" t="str">
        <f>IF(1=1,IF(OR(W204="",NOT(ISNUMBER(F204))),"",F204*W204*IFERROR(INDEX(D384:D428,MATCH(AE204,B384:B428,0)),1)),N("V7"))</f>
        <v/>
      </c>
      <c r="Y204" s="137" t="str">
        <f>IF(1=1,IF(F204="","",IF(G204="","",IFERROR(INDEX(E384:E428,MATCH(AE204,B384:B428,0)),G204&amp;""))),N("W6"))</f>
        <v/>
      </c>
      <c r="Z204" s="142" t="str">
        <f>IF(1=1,IF(X204="","",IF(AND(ISNUMBER(X204),X204&lt;1,Y204="kg"),MAX(1,ROUND(X204*1000,0)),IF(AND(ISNUMBER(X204),X204&lt;1,Y204="L"),MAX(1,ROUND(X204*100,0)),ROUND(X204,3)))),N("X16"))</f>
        <v/>
      </c>
      <c r="AA204" s="143" t="str">
        <f>IF(1=1,IF(X204="","",IF(AND(ISNUMBER(X204),X204&lt;1,Y204="kg"),"g",IF(AND(ISNUMBER(X204),X204&lt;1,Y204="L"),"cl",Y204))),N("Y16"))</f>
        <v/>
      </c>
      <c r="AB204" s="123" t="str">
        <f>IF(1=1,IF(E204="","",IF(F204="","A CONTROLER",IF(NOT(ISNUMBER(F204)),"TEXTE",IF(OR(W204="",W204&lt;=0),"COMMANDE COUVERTS INCOMPLETE",IF(G204="","UNITE MANQUANTE",IF(COUNTIF(B384:B428,AE204)=0,"UNITE A CONTROLER","OK")))))),N("Z6"))</f>
        <v/>
      </c>
      <c r="AD204" s="144" t="str">
        <f>IF(1=1,IF(E204="","",AD194),N("AB16"))</f>
        <v/>
      </c>
      <c r="AE204" s="125" t="str">
        <f>IF(1=1,IF(G204="","",UPPER(TRIM(SUBSTITUTE(SUBSTITUTE(G204&amp;"",CHAR(160)," ")," "," ")))),N("AC16"))</f>
        <v/>
      </c>
    </row>
    <row r="205" spans="1:33" ht="15.75" x14ac:dyDescent="0.25">
      <c r="A205" s="160" t="str">
        <f>IF(1=1,IF(E205="","",A194),N("A17"))</f>
        <v/>
      </c>
      <c r="B205" s="127" t="str">
        <f>IF(1=1,IF(E205="","",B194),N("B17"))</f>
        <v/>
      </c>
      <c r="C205" s="128"/>
      <c r="D205" s="129" t="str">
        <f>IF(ISBLANK(E205),"",LARGE(D194:D204,1)+1)</f>
        <v/>
      </c>
      <c r="E205" s="130"/>
      <c r="F205" s="131"/>
      <c r="G205" s="170"/>
      <c r="H205" s="105"/>
      <c r="I205" s="132" t="str">
        <f>IF(1=1,IF(E205="","",I194),N("H17"))</f>
        <v/>
      </c>
      <c r="J205" s="133" t="str">
        <f>IF(1=1,IF(E205="","",J194),N("I17"))</f>
        <v/>
      </c>
      <c r="K205" s="134" t="str">
        <f>IF(1=1,IF(E205="","",K194),N("J17"))</f>
        <v/>
      </c>
      <c r="L205" s="135" t="str">
        <f>IF(1=1,IF(OR(J205="",O205="",NOT(ISNUMBER(J205)),NOT(ISNUMBER(O205)),J205=0),"",O205/J205),N("L17"))</f>
        <v/>
      </c>
      <c r="M205" s="136" t="str">
        <f>IF(1=1,IF(OR(L205="",NOT(ISNUMBER(F205))),"",F205*L205*IFERROR(INDEX(D384:D428,MATCH(AE205,B384:B428,0)),1)),N("M13"))</f>
        <v/>
      </c>
      <c r="N205" s="137" t="str">
        <f>IF(1=1,IF(F205="","",IF(G205="","",IFERROR(INDEX(E384:E428,MATCH(AE205,B384:B428,0)),G205&amp;""))),N("N6"))</f>
        <v/>
      </c>
      <c r="O205" s="138" t="str">
        <f>IF(1=1,IF(E205="","",O194),N("K17"))</f>
        <v/>
      </c>
      <c r="P205" s="139" t="str">
        <f>IF(1=1,IF(M205="","",IF(AND(ISNUMBER(M205),M205&lt;1,N205="kg"),MAX(1,ROUND(M205*1000,0)),IF(AND(ISNUMBER(M205),M205&lt;1,N205="L"),MAX(1,ROUND(M205*100,0)),ROUND(M205,3)))),N("O17"))</f>
        <v/>
      </c>
      <c r="Q205" s="140" t="str">
        <f>IF(1=1,IF(M205="","",IF(AND(ISNUMBER(M205),M205&lt;1,N205="kg"),"g",IF(AND(ISNUMBER(M205),M205&lt;1,N205="L"),"cl",N205))),N("P17"))</f>
        <v/>
      </c>
      <c r="R205" s="161" t="str">
        <f>IF(1=1,IF(E205="","",IF(F205="","A CONTROLER",IF(NOT(ISNUMBER(F205)),"TEXTE",IF(OR(L205="",L205&lt;=0),"COMMANDE PRINCIPALE INCOMPLETE",IF(G205="","UNITE MANQUANTE",IF(COUNTIF(B384:B428,AE205)=0,"UNITE A CONTROLER","OK")))))),N("Q9"))</f>
        <v/>
      </c>
      <c r="S205" s="105"/>
      <c r="T205" s="141">
        <f t="shared" si="16"/>
        <v>0</v>
      </c>
      <c r="U205" s="133" t="str">
        <f>IF(1=1,IF(E205="","",U194),N("S17"))</f>
        <v/>
      </c>
      <c r="V205" s="133" t="str">
        <f>IF(1=1,IF(E205="","",V194),N("T17"))</f>
        <v/>
      </c>
      <c r="W205" s="135" t="str">
        <f>IF(1=1,IF(OR(U205="",V205="",NOT(ISNUMBER(U205)),NOT(ISNUMBER(V205)),U205=0),"",V205/U205),N("U17"))</f>
        <v/>
      </c>
      <c r="X205" s="136" t="str">
        <f>IF(1=1,IF(OR(W205="",NOT(ISNUMBER(F205))),"",F205*W205*IFERROR(INDEX(D384:D428,MATCH(AE205,B384:B428,0)),1)),N("V7"))</f>
        <v/>
      </c>
      <c r="Y205" s="137" t="str">
        <f>IF(1=1,IF(F205="","",IF(G205="","",IFERROR(INDEX(E384:E428,MATCH(AE205,B384:B428,0)),G205&amp;""))),N("W6"))</f>
        <v/>
      </c>
      <c r="Z205" s="142" t="str">
        <f>IF(1=1,IF(X205="","",IF(AND(ISNUMBER(X205),X205&lt;1,Y205="kg"),MAX(1,ROUND(X205*1000,0)),IF(AND(ISNUMBER(X205),X205&lt;1,Y205="L"),MAX(1,ROUND(X205*100,0)),ROUND(X205,3)))),N("X17"))</f>
        <v/>
      </c>
      <c r="AA205" s="143" t="str">
        <f>IF(1=1,IF(X205="","",IF(AND(ISNUMBER(X205),X205&lt;1,Y205="kg"),"g",IF(AND(ISNUMBER(X205),X205&lt;1,Y205="L"),"cl",Y205))),N("Y17"))</f>
        <v/>
      </c>
      <c r="AB205" s="123" t="str">
        <f>IF(1=1,IF(E205="","",IF(F205="","A CONTROLER",IF(NOT(ISNUMBER(F205)),"TEXTE",IF(OR(W205="",W205&lt;=0),"COMMANDE COUVERTS INCOMPLETE",IF(G205="","UNITE MANQUANTE",IF(COUNTIF(B384:B428,AE205)=0,"UNITE A CONTROLER","OK")))))),N("Z6"))</f>
        <v/>
      </c>
      <c r="AD205" s="144" t="str">
        <f>IF(1=1,IF(E205="","",AD194),N("AB17"))</f>
        <v/>
      </c>
      <c r="AE205" s="125" t="str">
        <f>IF(1=1,IF(G205="","",UPPER(TRIM(SUBSTITUTE(SUBSTITUTE(G205&amp;"",CHAR(160)," ")," "," ")))),N("AC17"))</f>
        <v/>
      </c>
    </row>
    <row r="206" spans="1:33" ht="15.75" x14ac:dyDescent="0.25">
      <c r="A206" s="160" t="str">
        <f>IF(1=1,IF(E206="","",A194),N("A18"))</f>
        <v/>
      </c>
      <c r="B206" s="127" t="str">
        <f>IF(1=1,IF(E206="","",B194),N("B18"))</f>
        <v/>
      </c>
      <c r="C206" s="128"/>
      <c r="D206" s="129" t="str">
        <f>IF(ISBLANK(E206),"",LARGE(D194:D205,1)+1)</f>
        <v/>
      </c>
      <c r="E206" s="130"/>
      <c r="F206" s="131"/>
      <c r="G206" s="170"/>
      <c r="H206" s="105"/>
      <c r="I206" s="132" t="str">
        <f>IF(1=1,IF(E206="","",I194),N("H18"))</f>
        <v/>
      </c>
      <c r="J206" s="133" t="str">
        <f>IF(1=1,IF(E206="","",J194),N("I18"))</f>
        <v/>
      </c>
      <c r="K206" s="134" t="str">
        <f>IF(1=1,IF(E206="","",K194),N("J18"))</f>
        <v/>
      </c>
      <c r="L206" s="135" t="str">
        <f>IF(1=1,IF(OR(J206="",O206="",NOT(ISNUMBER(J206)),NOT(ISNUMBER(O206)),J206=0),"",O206/J206),N("L18"))</f>
        <v/>
      </c>
      <c r="M206" s="136" t="str">
        <f>IF(1=1,IF(OR(L206="",NOT(ISNUMBER(F206))),"",F206*L206*IFERROR(INDEX(D384:D428,MATCH(AE206,B384:B428,0)),1)),N("M13"))</f>
        <v/>
      </c>
      <c r="N206" s="137" t="str">
        <f>IF(1=1,IF(F206="","",IF(G206="","",IFERROR(INDEX(E384:E428,MATCH(AE206,B384:B428,0)),G206&amp;""))),N("N6"))</f>
        <v/>
      </c>
      <c r="O206" s="138" t="str">
        <f>IF(1=1,IF(E206="","",O194),N("K18"))</f>
        <v/>
      </c>
      <c r="P206" s="139" t="str">
        <f>IF(1=1,IF(M206="","",IF(AND(ISNUMBER(M206),M206&lt;1,N206="kg"),MAX(1,ROUND(M206*1000,0)),IF(AND(ISNUMBER(M206),M206&lt;1,N206="L"),MAX(1,ROUND(M206*100,0)),ROUND(M206,3)))),N("O18"))</f>
        <v/>
      </c>
      <c r="Q206" s="140" t="str">
        <f>IF(1=1,IF(M206="","",IF(AND(ISNUMBER(M206),M206&lt;1,N206="kg"),"g",IF(AND(ISNUMBER(M206),M206&lt;1,N206="L"),"cl",N206))),N("P18"))</f>
        <v/>
      </c>
      <c r="R206" s="161" t="str">
        <f>IF(1=1,IF(E206="","",IF(F206="","A CONTROLER",IF(NOT(ISNUMBER(F206)),"TEXTE",IF(OR(L206="",L206&lt;=0),"COMMANDE PRINCIPALE INCOMPLETE",IF(G206="","UNITE MANQUANTE",IF(COUNTIF(B384:B428,AE206)=0,"UNITE A CONTROLER","OK")))))),N("Q9"))</f>
        <v/>
      </c>
      <c r="S206" s="105"/>
      <c r="T206" s="141">
        <f t="shared" si="16"/>
        <v>0</v>
      </c>
      <c r="U206" s="133" t="str">
        <f>IF(1=1,IF(E206="","",U194),N("S18"))</f>
        <v/>
      </c>
      <c r="V206" s="133" t="str">
        <f>IF(1=1,IF(E206="","",V194),N("T18"))</f>
        <v/>
      </c>
      <c r="W206" s="135" t="str">
        <f>IF(1=1,IF(OR(U206="",V206="",NOT(ISNUMBER(U206)),NOT(ISNUMBER(V206)),U206=0),"",V206/U206),N("U18"))</f>
        <v/>
      </c>
      <c r="X206" s="136" t="str">
        <f>IF(1=1,IF(OR(W206="",NOT(ISNUMBER(F206))),"",F206*W206*IFERROR(INDEX(D384:D428,MATCH(AE206,B384:B428,0)),1)),N("V7"))</f>
        <v/>
      </c>
      <c r="Y206" s="137" t="str">
        <f>IF(1=1,IF(F206="","",IF(G206="","",IFERROR(INDEX(E384:E428,MATCH(AE206,B384:B428,0)),G206&amp;""))),N("W6"))</f>
        <v/>
      </c>
      <c r="Z206" s="142" t="str">
        <f>IF(1=1,IF(X206="","",IF(AND(ISNUMBER(X206),X206&lt;1,Y206="kg"),MAX(1,ROUND(X206*1000,0)),IF(AND(ISNUMBER(X206),X206&lt;1,Y206="L"),MAX(1,ROUND(X206*100,0)),ROUND(X206,3)))),N("X18"))</f>
        <v/>
      </c>
      <c r="AA206" s="143" t="str">
        <f>IF(1=1,IF(X206="","",IF(AND(ISNUMBER(X206),X206&lt;1,Y206="kg"),"g",IF(AND(ISNUMBER(X206),X206&lt;1,Y206="L"),"cl",Y206))),N("Y18"))</f>
        <v/>
      </c>
      <c r="AB206" s="123" t="str">
        <f>IF(1=1,IF(E206="","",IF(F206="","A CONTROLER",IF(NOT(ISNUMBER(F206)),"TEXTE",IF(OR(W206="",W206&lt;=0),"COMMANDE COUVERTS INCOMPLETE",IF(G206="","UNITE MANQUANTE",IF(COUNTIF(B384:B428,AE206)=0,"UNITE A CONTROLER","OK")))))),N("Z6"))</f>
        <v/>
      </c>
      <c r="AD206" s="144" t="str">
        <f>IF(1=1,IF(E206="","",AD194),N("AB18"))</f>
        <v/>
      </c>
      <c r="AE206" s="125" t="str">
        <f>IF(1=1,IF(G206="","",UPPER(TRIM(SUBSTITUTE(SUBSTITUTE(G206&amp;"",CHAR(160)," ")," "," ")))),N("AC18"))</f>
        <v/>
      </c>
    </row>
    <row r="207" spans="1:33" ht="15.75" x14ac:dyDescent="0.25">
      <c r="A207" s="160" t="str">
        <f>IF(1=1,IF(E207="","",A194),N("A19"))</f>
        <v/>
      </c>
      <c r="B207" s="127" t="str">
        <f>IF(1=1,IF(E207="","",B194),N("B19"))</f>
        <v/>
      </c>
      <c r="C207" s="128"/>
      <c r="D207" s="129" t="str">
        <f>IF(ISBLANK(E207),"",LARGE(D194:D206,1)+1)</f>
        <v/>
      </c>
      <c r="E207" s="130"/>
      <c r="F207" s="131"/>
      <c r="G207" s="170"/>
      <c r="H207" s="105"/>
      <c r="I207" s="132" t="str">
        <f>IF(1=1,IF(E207="","",I194),N("H19"))</f>
        <v/>
      </c>
      <c r="J207" s="133" t="str">
        <f>IF(1=1,IF(E207="","",J194),N("I19"))</f>
        <v/>
      </c>
      <c r="K207" s="134" t="str">
        <f>IF(1=1,IF(E207="","",K194),N("J19"))</f>
        <v/>
      </c>
      <c r="L207" s="135" t="str">
        <f>IF(1=1,IF(OR(J207="",O207="",NOT(ISNUMBER(J207)),NOT(ISNUMBER(O207)),J207=0),"",O207/J207),N("L19"))</f>
        <v/>
      </c>
      <c r="M207" s="136" t="str">
        <f>IF(1=1,IF(OR(L207="",NOT(ISNUMBER(F207))),"",F207*L207*IFERROR(INDEX(D384:D428,MATCH(AE207,B384:B428,0)),1)),N("M13"))</f>
        <v/>
      </c>
      <c r="N207" s="137" t="str">
        <f>IF(1=1,IF(F207="","",IF(G207="","",IFERROR(INDEX(E384:E428,MATCH(AE207,B384:B428,0)),G207&amp;""))),N("N6"))</f>
        <v/>
      </c>
      <c r="O207" s="138" t="str">
        <f>IF(1=1,IF(E207="","",O194),N("K19"))</f>
        <v/>
      </c>
      <c r="P207" s="139" t="str">
        <f>IF(1=1,IF(M207="","",IF(AND(ISNUMBER(M207),M207&lt;1,N207="kg"),MAX(1,ROUND(M207*1000,0)),IF(AND(ISNUMBER(M207),M207&lt;1,N207="L"),MAX(1,ROUND(M207*100,0)),ROUND(M207,3)))),N("O19"))</f>
        <v/>
      </c>
      <c r="Q207" s="140" t="str">
        <f>IF(1=1,IF(M207="","",IF(AND(ISNUMBER(M207),M207&lt;1,N207="kg"),"g",IF(AND(ISNUMBER(M207),M207&lt;1,N207="L"),"cl",N207))),N("P19"))</f>
        <v/>
      </c>
      <c r="R207" s="161" t="str">
        <f>IF(1=1,IF(E207="","",IF(F207="","A CONTROLER",IF(NOT(ISNUMBER(F207)),"TEXTE",IF(OR(L207="",L207&lt;=0),"COMMANDE PRINCIPALE INCOMPLETE",IF(G207="","UNITE MANQUANTE",IF(COUNTIF(B384:B428,AE207)=0,"UNITE A CONTROLER","OK")))))),N("Q9"))</f>
        <v/>
      </c>
      <c r="S207" s="105"/>
      <c r="T207" s="141">
        <f t="shared" si="16"/>
        <v>0</v>
      </c>
      <c r="U207" s="133" t="str">
        <f>IF(1=1,IF(E207="","",U194),N("S19"))</f>
        <v/>
      </c>
      <c r="V207" s="133" t="str">
        <f>IF(1=1,IF(E207="","",V194),N("T19"))</f>
        <v/>
      </c>
      <c r="W207" s="135" t="str">
        <f>IF(1=1,IF(OR(U207="",V207="",NOT(ISNUMBER(U207)),NOT(ISNUMBER(V207)),U207=0),"",V207/U207),N("U19"))</f>
        <v/>
      </c>
      <c r="X207" s="136" t="str">
        <f>IF(1=1,IF(OR(W207="",NOT(ISNUMBER(F207))),"",F207*W207*IFERROR(INDEX(D384:D428,MATCH(AE207,B384:B428,0)),1)),N("V7"))</f>
        <v/>
      </c>
      <c r="Y207" s="137" t="str">
        <f>IF(1=1,IF(F207="","",IF(G207="","",IFERROR(INDEX(E384:E428,MATCH(AE207,B384:B428,0)),G207&amp;""))),N("W6"))</f>
        <v/>
      </c>
      <c r="Z207" s="142" t="str">
        <f>IF(1=1,IF(X207="","",IF(AND(ISNUMBER(X207),X207&lt;1,Y207="kg"),MAX(1,ROUND(X207*1000,0)),IF(AND(ISNUMBER(X207),X207&lt;1,Y207="L"),MAX(1,ROUND(X207*100,0)),ROUND(X207,3)))),N("X19"))</f>
        <v/>
      </c>
      <c r="AA207" s="143" t="str">
        <f>IF(1=1,IF(X207="","",IF(AND(ISNUMBER(X207),X207&lt;1,Y207="kg"),"g",IF(AND(ISNUMBER(X207),X207&lt;1,Y207="L"),"cl",Y207))),N("Y19"))</f>
        <v/>
      </c>
      <c r="AB207" s="123" t="str">
        <f>IF(1=1,IF(E207="","",IF(F207="","A CONTROLER",IF(NOT(ISNUMBER(F207)),"TEXTE",IF(OR(W207="",W207&lt;=0),"COMMANDE COUVERTS INCOMPLETE",IF(G207="","UNITE MANQUANTE",IF(COUNTIF(B384:B428,AE207)=0,"UNITE A CONTROLER","OK")))))),N("Z6"))</f>
        <v/>
      </c>
      <c r="AD207" s="144" t="str">
        <f>IF(1=1,IF(E207="","",AD194),N("AB19"))</f>
        <v/>
      </c>
      <c r="AE207" s="125" t="str">
        <f>IF(1=1,IF(G207="","",UPPER(TRIM(SUBSTITUTE(SUBSTITUTE(G207&amp;"",CHAR(160)," ")," "," ")))),N("AC19"))</f>
        <v/>
      </c>
    </row>
    <row r="208" spans="1:33" ht="15.75" x14ac:dyDescent="0.25">
      <c r="A208" s="160" t="str">
        <f>IF(1=1,IF(E208="","",A194),N("A20"))</f>
        <v/>
      </c>
      <c r="B208" s="127" t="str">
        <f>IF(1=1,IF(E208="","",B194),N("B20"))</f>
        <v/>
      </c>
      <c r="C208" s="128"/>
      <c r="D208" s="129" t="str">
        <f>IF(ISBLANK(E208),"",LARGE(D194:D207,1)+1)</f>
        <v/>
      </c>
      <c r="E208" s="130"/>
      <c r="F208" s="131"/>
      <c r="G208" s="170"/>
      <c r="H208" s="105"/>
      <c r="I208" s="132" t="str">
        <f>IF(1=1,IF(E208="","",I194),N("H20"))</f>
        <v/>
      </c>
      <c r="J208" s="133" t="str">
        <f>IF(1=1,IF(E208="","",J194),N("I20"))</f>
        <v/>
      </c>
      <c r="K208" s="134" t="str">
        <f>IF(1=1,IF(E208="","",K194),N("J20"))</f>
        <v/>
      </c>
      <c r="L208" s="135" t="str">
        <f>IF(1=1,IF(OR(J208="",O208="",NOT(ISNUMBER(J208)),NOT(ISNUMBER(O208)),J208=0),"",O208/J208),N("L20"))</f>
        <v/>
      </c>
      <c r="M208" s="136" t="str">
        <f>IF(1=1,IF(OR(L208="",NOT(ISNUMBER(F208))),"",F208*L208*IFERROR(INDEX(D384:D428,MATCH(AE208,B384:B428,0)),1)),N("M13"))</f>
        <v/>
      </c>
      <c r="N208" s="137" t="str">
        <f>IF(1=1,IF(F208="","",IF(G208="","",IFERROR(INDEX(E384:E428,MATCH(AE208,B384:B428,0)),G208&amp;""))),N("N6"))</f>
        <v/>
      </c>
      <c r="O208" s="138" t="str">
        <f>IF(1=1,IF(E208="","",O194),N("K20"))</f>
        <v/>
      </c>
      <c r="P208" s="139" t="str">
        <f>IF(1=1,IF(M208="","",IF(AND(ISNUMBER(M208),M208&lt;1,N208="kg"),MAX(1,ROUND(M208*1000,0)),IF(AND(ISNUMBER(M208),M208&lt;1,N208="L"),MAX(1,ROUND(M208*100,0)),ROUND(M208,3)))),N("O20"))</f>
        <v/>
      </c>
      <c r="Q208" s="140" t="str">
        <f>IF(1=1,IF(M208="","",IF(AND(ISNUMBER(M208),M208&lt;1,N208="kg"),"g",IF(AND(ISNUMBER(M208),M208&lt;1,N208="L"),"cl",N208))),N("P20"))</f>
        <v/>
      </c>
      <c r="R208" s="161" t="str">
        <f>IF(1=1,IF(E208="","",IF(F208="","A CONTROLER",IF(NOT(ISNUMBER(F208)),"TEXTE",IF(OR(L208="",L208&lt;=0),"COMMANDE PRINCIPALE INCOMPLETE",IF(G208="","UNITE MANQUANTE",IF(COUNTIF(B384:B428,AE208)=0,"UNITE A CONTROLER","OK")))))),N("Q9"))</f>
        <v/>
      </c>
      <c r="S208" s="105"/>
      <c r="T208" s="141">
        <f t="shared" si="16"/>
        <v>0</v>
      </c>
      <c r="U208" s="133" t="str">
        <f>IF(1=1,IF(E208="","",U194),N("S20"))</f>
        <v/>
      </c>
      <c r="V208" s="133" t="str">
        <f>IF(1=1,IF(E208="","",V194),N("T20"))</f>
        <v/>
      </c>
      <c r="W208" s="135" t="str">
        <f>IF(1=1,IF(OR(U208="",V208="",NOT(ISNUMBER(U208)),NOT(ISNUMBER(V208)),U208=0),"",V208/U208),N("U20"))</f>
        <v/>
      </c>
      <c r="X208" s="136" t="str">
        <f>IF(1=1,IF(OR(W208="",NOT(ISNUMBER(F208))),"",F208*W208*IFERROR(INDEX(D384:D428,MATCH(AE208,B384:B428,0)),1)),N("V7"))</f>
        <v/>
      </c>
      <c r="Y208" s="137" t="str">
        <f>IF(1=1,IF(F208="","",IF(G208="","",IFERROR(INDEX(E384:E428,MATCH(AE208,B384:B428,0)),G208&amp;""))),N("W6"))</f>
        <v/>
      </c>
      <c r="Z208" s="142" t="str">
        <f>IF(1=1,IF(X208="","",IF(AND(ISNUMBER(X208),X208&lt;1,Y208="kg"),MAX(1,ROUND(X208*1000,0)),IF(AND(ISNUMBER(X208),X208&lt;1,Y208="L"),MAX(1,ROUND(X208*100,0)),ROUND(X208,3)))),N("X20"))</f>
        <v/>
      </c>
      <c r="AA208" s="143" t="str">
        <f>IF(1=1,IF(X208="","",IF(AND(ISNUMBER(X208),X208&lt;1,Y208="kg"),"g",IF(AND(ISNUMBER(X208),X208&lt;1,Y208="L"),"cl",Y208))),N("Y20"))</f>
        <v/>
      </c>
      <c r="AB208" s="123" t="str">
        <f>IF(1=1,IF(E208="","",IF(F208="","A CONTROLER",IF(NOT(ISNUMBER(F208)),"TEXTE",IF(OR(W208="",W208&lt;=0),"COMMANDE COUVERTS INCOMPLETE",IF(G208="","UNITE MANQUANTE",IF(COUNTIF(B384:B428,AE208)=0,"UNITE A CONTROLER","OK")))))),N("Z6"))</f>
        <v/>
      </c>
      <c r="AD208" s="144" t="str">
        <f>IF(1=1,IF(E208="","",AD194),N("AB20"))</f>
        <v/>
      </c>
      <c r="AE208" s="125" t="str">
        <f>IF(1=1,IF(G208="","",UPPER(TRIM(SUBSTITUTE(SUBSTITUTE(G208&amp;"",CHAR(160)," ")," "," ")))),N("AC20"))</f>
        <v/>
      </c>
    </row>
    <row r="209" spans="1:31" ht="15.75" x14ac:dyDescent="0.25">
      <c r="A209" s="160" t="str">
        <f>IF(1=1,IF(E209="","",A194),N("A21"))</f>
        <v/>
      </c>
      <c r="B209" s="127" t="str">
        <f>IF(1=1,IF(E209="","",B194),N("B21"))</f>
        <v/>
      </c>
      <c r="C209" s="128"/>
      <c r="D209" s="129" t="str">
        <f>IF(ISBLANK(E209),"",LARGE(D194:D208,1)+1)</f>
        <v/>
      </c>
      <c r="E209" s="130"/>
      <c r="F209" s="131"/>
      <c r="G209" s="170"/>
      <c r="H209" s="105"/>
      <c r="I209" s="132" t="str">
        <f>IF(1=1,IF(E209="","",I194),N("H21"))</f>
        <v/>
      </c>
      <c r="J209" s="133" t="str">
        <f>IF(1=1,IF(E209="","",J194),N("I21"))</f>
        <v/>
      </c>
      <c r="K209" s="134" t="str">
        <f>IF(1=1,IF(E209="","",K194),N("J21"))</f>
        <v/>
      </c>
      <c r="L209" s="135" t="str">
        <f>IF(1=1,IF(OR(J209="",O209="",NOT(ISNUMBER(J209)),NOT(ISNUMBER(O209)),J209=0),"",O209/J209),N("L21"))</f>
        <v/>
      </c>
      <c r="M209" s="136" t="str">
        <f>IF(1=1,IF(OR(L209="",NOT(ISNUMBER(F209))),"",F209*L209*IFERROR(INDEX(D384:D428,MATCH(AE209,B384:B428,0)),1)),N("M13"))</f>
        <v/>
      </c>
      <c r="N209" s="137" t="str">
        <f>IF(1=1,IF(F209="","",IF(G209="","",IFERROR(INDEX(E384:E428,MATCH(AE209,B384:B428,0)),G209&amp;""))),N("N6"))</f>
        <v/>
      </c>
      <c r="O209" s="138" t="str">
        <f>IF(1=1,IF(E209="","",O194),N("K21"))</f>
        <v/>
      </c>
      <c r="P209" s="139" t="str">
        <f>IF(1=1,IF(M209="","",IF(AND(ISNUMBER(M209),M209&lt;1,N209="kg"),MAX(1,ROUND(M209*1000,0)),IF(AND(ISNUMBER(M209),M209&lt;1,N209="L"),MAX(1,ROUND(M209*100,0)),ROUND(M209,3)))),N("O21"))</f>
        <v/>
      </c>
      <c r="Q209" s="140" t="str">
        <f>IF(1=1,IF(M209="","",IF(AND(ISNUMBER(M209),M209&lt;1,N209="kg"),"g",IF(AND(ISNUMBER(M209),M209&lt;1,N209="L"),"cl",N209))),N("P21"))</f>
        <v/>
      </c>
      <c r="R209" s="161" t="str">
        <f>IF(1=1,IF(E209="","",IF(F209="","A CONTROLER",IF(NOT(ISNUMBER(F209)),"TEXTE",IF(OR(L209="",L209&lt;=0),"COMMANDE PRINCIPALE INCOMPLETE",IF(G209="","UNITE MANQUANTE",IF(COUNTIF(B384:B428,AE209)=0,"UNITE A CONTROLER","OK")))))),N("Q9"))</f>
        <v/>
      </c>
      <c r="S209" s="105"/>
      <c r="T209" s="141">
        <f t="shared" si="16"/>
        <v>0</v>
      </c>
      <c r="U209" s="133" t="str">
        <f>IF(1=1,IF(E209="","",U194),N("S21"))</f>
        <v/>
      </c>
      <c r="V209" s="133" t="str">
        <f>IF(1=1,IF(E209="","",V194),N("T21"))</f>
        <v/>
      </c>
      <c r="W209" s="135" t="str">
        <f>IF(1=1,IF(OR(U209="",V209="",NOT(ISNUMBER(U209)),NOT(ISNUMBER(V209)),U209=0),"",V209/U209),N("U21"))</f>
        <v/>
      </c>
      <c r="X209" s="136" t="str">
        <f>IF(1=1,IF(OR(W209="",NOT(ISNUMBER(F209))),"",F209*W209*IFERROR(INDEX(D384:D428,MATCH(AE209,B384:B428,0)),1)),N("V7"))</f>
        <v/>
      </c>
      <c r="Y209" s="137" t="str">
        <f>IF(1=1,IF(F209="","",IF(G209="","",IFERROR(INDEX(E384:E428,MATCH(AE209,B384:B428,0)),G209&amp;""))),N("W6"))</f>
        <v/>
      </c>
      <c r="Z209" s="142" t="str">
        <f>IF(1=1,IF(X209="","",IF(AND(ISNUMBER(X209),X209&lt;1,Y209="kg"),MAX(1,ROUND(X209*1000,0)),IF(AND(ISNUMBER(X209),X209&lt;1,Y209="L"),MAX(1,ROUND(X209*100,0)),ROUND(X209,3)))),N("X21"))</f>
        <v/>
      </c>
      <c r="AA209" s="143" t="str">
        <f>IF(1=1,IF(X209="","",IF(AND(ISNUMBER(X209),X209&lt;1,Y209="kg"),"g",IF(AND(ISNUMBER(X209),X209&lt;1,Y209="L"),"cl",Y209))),N("Y21"))</f>
        <v/>
      </c>
      <c r="AB209" s="123" t="str">
        <f>IF(1=1,IF(E209="","",IF(F209="","A CONTROLER",IF(NOT(ISNUMBER(F209)),"TEXTE",IF(OR(W209="",W209&lt;=0),"COMMANDE COUVERTS INCOMPLETE",IF(G209="","UNITE MANQUANTE",IF(COUNTIF(B384:B428,AE209)=0,"UNITE A CONTROLER","OK")))))),N("Z6"))</f>
        <v/>
      </c>
      <c r="AD209" s="144" t="str">
        <f>IF(1=1,IF(E209="","",AD194),N("AB21"))</f>
        <v/>
      </c>
      <c r="AE209" s="125" t="str">
        <f>IF(1=1,IF(G209="","",UPPER(TRIM(SUBSTITUTE(SUBSTITUTE(G209&amp;"",CHAR(160)," ")," "," ")))),N("AC21"))</f>
        <v/>
      </c>
    </row>
    <row r="210" spans="1:31" ht="15.75" x14ac:dyDescent="0.25">
      <c r="A210" s="160" t="str">
        <f>IF(1=1,IF(E210="","",A194),N("A22"))</f>
        <v/>
      </c>
      <c r="B210" s="127" t="str">
        <f>IF(1=1,IF(E210="","",B194),N("B22"))</f>
        <v/>
      </c>
      <c r="C210" s="128"/>
      <c r="D210" s="129" t="str">
        <f>IF(ISBLANK(E210),"",LARGE(D194:D209,1)+1)</f>
        <v/>
      </c>
      <c r="E210" s="130"/>
      <c r="F210" s="131"/>
      <c r="G210" s="170"/>
      <c r="H210" s="105"/>
      <c r="I210" s="132" t="str">
        <f>IF(1=1,IF(E210="","",I194),N("H22"))</f>
        <v/>
      </c>
      <c r="J210" s="133" t="str">
        <f>IF(1=1,IF(E210="","",J194),N("I22"))</f>
        <v/>
      </c>
      <c r="K210" s="134" t="str">
        <f>IF(1=1,IF(E210="","",K194),N("J22"))</f>
        <v/>
      </c>
      <c r="L210" s="135" t="str">
        <f>IF(1=1,IF(OR(J210="",O210="",NOT(ISNUMBER(J210)),NOT(ISNUMBER(O210)),J210=0),"",O210/J210),N("L22"))</f>
        <v/>
      </c>
      <c r="M210" s="136" t="str">
        <f>IF(1=1,IF(OR(L210="",NOT(ISNUMBER(F210))),"",F210*L210*IFERROR(INDEX(D384:D428,MATCH(AE210,B384:B428,0)),1)),N("M13"))</f>
        <v/>
      </c>
      <c r="N210" s="137" t="str">
        <f>IF(1=1,IF(F210="","",IF(G210="","",IFERROR(INDEX(E384:E428,MATCH(AE210,B384:B428,0)),G210&amp;""))),N("N6"))</f>
        <v/>
      </c>
      <c r="O210" s="138" t="str">
        <f>IF(1=1,IF(E210="","",O194),N("K22"))</f>
        <v/>
      </c>
      <c r="P210" s="139" t="str">
        <f>IF(1=1,IF(M210="","",IF(AND(ISNUMBER(M210),M210&lt;1,N210="kg"),MAX(1,ROUND(M210*1000,0)),IF(AND(ISNUMBER(M210),M210&lt;1,N210="L"),MAX(1,ROUND(M210*100,0)),ROUND(M210,3)))),N("O22"))</f>
        <v/>
      </c>
      <c r="Q210" s="140" t="str">
        <f>IF(1=1,IF(M210="","",IF(AND(ISNUMBER(M210),M210&lt;1,N210="kg"),"g",IF(AND(ISNUMBER(M210),M210&lt;1,N210="L"),"cl",N210))),N("P22"))</f>
        <v/>
      </c>
      <c r="R210" s="161" t="str">
        <f>IF(1=1,IF(E210="","",IF(F210="","A CONTROLER",IF(NOT(ISNUMBER(F210)),"TEXTE",IF(OR(L210="",L210&lt;=0),"COMMANDE PRINCIPALE INCOMPLETE",IF(G210="","UNITE MANQUANTE",IF(COUNTIF(B384:B428,AE210)=0,"UNITE A CONTROLER","OK")))))),N("Q9"))</f>
        <v/>
      </c>
      <c r="S210" s="105"/>
      <c r="T210" s="141">
        <f t="shared" si="16"/>
        <v>0</v>
      </c>
      <c r="U210" s="133" t="str">
        <f>IF(1=1,IF(E210="","",U194),N("S22"))</f>
        <v/>
      </c>
      <c r="V210" s="133" t="str">
        <f>IF(1=1,IF(E210="","",V194),N("T22"))</f>
        <v/>
      </c>
      <c r="W210" s="135" t="str">
        <f>IF(1=1,IF(OR(U210="",V210="",NOT(ISNUMBER(U210)),NOT(ISNUMBER(V210)),U210=0),"",V210/U210),N("U22"))</f>
        <v/>
      </c>
      <c r="X210" s="136" t="str">
        <f>IF(1=1,IF(OR(W210="",NOT(ISNUMBER(F210))),"",F210*W210*IFERROR(INDEX(D384:D428,MATCH(AE210,B384:B428,0)),1)),N("V7"))</f>
        <v/>
      </c>
      <c r="Y210" s="137" t="str">
        <f>IF(1=1,IF(F210="","",IF(G210="","",IFERROR(INDEX(E384:E428,MATCH(AE210,B384:B428,0)),G210&amp;""))),N("W6"))</f>
        <v/>
      </c>
      <c r="Z210" s="142" t="str">
        <f>IF(1=1,IF(X210="","",IF(AND(ISNUMBER(X210),X210&lt;1,Y210="kg"),MAX(1,ROUND(X210*1000,0)),IF(AND(ISNUMBER(X210),X210&lt;1,Y210="L"),MAX(1,ROUND(X210*100,0)),ROUND(X210,3)))),N("X22"))</f>
        <v/>
      </c>
      <c r="AA210" s="143" t="str">
        <f>IF(1=1,IF(X210="","",IF(AND(ISNUMBER(X210),X210&lt;1,Y210="kg"),"g",IF(AND(ISNUMBER(X210),X210&lt;1,Y210="L"),"cl",Y210))),N("Y22"))</f>
        <v/>
      </c>
      <c r="AB210" s="123" t="str">
        <f>IF(1=1,IF(E210="","",IF(F210="","A CONTROLER",IF(NOT(ISNUMBER(F210)),"TEXTE",IF(OR(W210="",W210&lt;=0),"COMMANDE COUVERTS INCOMPLETE",IF(G210="","UNITE MANQUANTE",IF(COUNTIF(B384:B428,AE210)=0,"UNITE A CONTROLER","OK")))))),N("Z6"))</f>
        <v/>
      </c>
      <c r="AD210" s="144" t="str">
        <f>IF(1=1,IF(E210="","",AD194),N("AB22"))</f>
        <v/>
      </c>
      <c r="AE210" s="125" t="str">
        <f>IF(1=1,IF(G210="","",UPPER(TRIM(SUBSTITUTE(SUBSTITUTE(G210&amp;"",CHAR(160)," ")," "," ")))),N("AC22"))</f>
        <v/>
      </c>
    </row>
    <row r="211" spans="1:31" ht="15.75" x14ac:dyDescent="0.25">
      <c r="A211" s="160" t="str">
        <f>IF(1=1,IF(E211="","",A194),N("A23"))</f>
        <v/>
      </c>
      <c r="B211" s="127" t="str">
        <f>IF(1=1,IF(E211="","",B194),N("B23"))</f>
        <v/>
      </c>
      <c r="C211" s="128"/>
      <c r="D211" s="129" t="str">
        <f>IF(ISBLANK(E211),"",LARGE(D194:D210,1)+1)</f>
        <v/>
      </c>
      <c r="E211" s="130"/>
      <c r="F211" s="131"/>
      <c r="G211" s="170"/>
      <c r="H211" s="105"/>
      <c r="I211" s="132" t="str">
        <f>IF(1=1,IF(E211="","",I194),N("H23"))</f>
        <v/>
      </c>
      <c r="J211" s="133" t="str">
        <f>IF(1=1,IF(E211="","",J194),N("I23"))</f>
        <v/>
      </c>
      <c r="K211" s="134" t="str">
        <f>IF(1=1,IF(E211="","",K194),N("J23"))</f>
        <v/>
      </c>
      <c r="L211" s="135" t="str">
        <f>IF(1=1,IF(OR(J211="",O211="",NOT(ISNUMBER(J211)),NOT(ISNUMBER(O211)),J211=0),"",O211/J211),N("L23"))</f>
        <v/>
      </c>
      <c r="M211" s="136" t="str">
        <f>IF(1=1,IF(OR(L211="",NOT(ISNUMBER(F211))),"",F211*L211*IFERROR(INDEX(D384:D428,MATCH(AE211,B384:B428,0)),1)),N("M13"))</f>
        <v/>
      </c>
      <c r="N211" s="137" t="str">
        <f>IF(1=1,IF(F211="","",IF(G211="","",IFERROR(INDEX(E384:E428,MATCH(AE211,B384:B428,0)),G211&amp;""))),N("N6"))</f>
        <v/>
      </c>
      <c r="O211" s="138" t="str">
        <f>IF(1=1,IF(E211="","",O194),N("K23"))</f>
        <v/>
      </c>
      <c r="P211" s="139" t="str">
        <f>IF(1=1,IF(M211="","",IF(AND(ISNUMBER(M211),M211&lt;1,N211="kg"),MAX(1,ROUND(M211*1000,0)),IF(AND(ISNUMBER(M211),M211&lt;1,N211="L"),MAX(1,ROUND(M211*100,0)),ROUND(M211,3)))),N("O23"))</f>
        <v/>
      </c>
      <c r="Q211" s="140" t="str">
        <f>IF(1=1,IF(M211="","",IF(AND(ISNUMBER(M211),M211&lt;1,N211="kg"),"g",IF(AND(ISNUMBER(M211),M211&lt;1,N211="L"),"cl",N211))),N("P23"))</f>
        <v/>
      </c>
      <c r="R211" s="161" t="str">
        <f>IF(1=1,IF(E211="","",IF(F211="","A CONTROLER",IF(NOT(ISNUMBER(F211)),"TEXTE",IF(OR(L211="",L211&lt;=0),"COMMANDE PRINCIPALE INCOMPLETE",IF(G211="","UNITE MANQUANTE",IF(COUNTIF(B384:B428,AE211)=0,"UNITE A CONTROLER","OK")))))),N("Q9"))</f>
        <v/>
      </c>
      <c r="S211" s="105"/>
      <c r="T211" s="141">
        <f t="shared" si="16"/>
        <v>0</v>
      </c>
      <c r="U211" s="133" t="str">
        <f>IF(1=1,IF(E211="","",U194),N("S23"))</f>
        <v/>
      </c>
      <c r="V211" s="133" t="str">
        <f>IF(1=1,IF(E211="","",V194),N("T23"))</f>
        <v/>
      </c>
      <c r="W211" s="135" t="str">
        <f>IF(1=1,IF(OR(U211="",V211="",NOT(ISNUMBER(U211)),NOT(ISNUMBER(V211)),U211=0),"",V211/U211),N("U23"))</f>
        <v/>
      </c>
      <c r="X211" s="136" t="str">
        <f>IF(1=1,IF(OR(W211="",NOT(ISNUMBER(F211))),"",F211*W211*IFERROR(INDEX(D384:D428,MATCH(AE211,B384:B428,0)),1)),N("V7"))</f>
        <v/>
      </c>
      <c r="Y211" s="137" t="str">
        <f>IF(1=1,IF(F211="","",IF(G211="","",IFERROR(INDEX(E384:E428,MATCH(AE211,B384:B428,0)),G211&amp;""))),N("W6"))</f>
        <v/>
      </c>
      <c r="Z211" s="142" t="str">
        <f>IF(1=1,IF(X211="","",IF(AND(ISNUMBER(X211),X211&lt;1,Y211="kg"),MAX(1,ROUND(X211*1000,0)),IF(AND(ISNUMBER(X211),X211&lt;1,Y211="L"),MAX(1,ROUND(X211*100,0)),ROUND(X211,3)))),N("X23"))</f>
        <v/>
      </c>
      <c r="AA211" s="143" t="str">
        <f>IF(1=1,IF(X211="","",IF(AND(ISNUMBER(X211),X211&lt;1,Y211="kg"),"g",IF(AND(ISNUMBER(X211),X211&lt;1,Y211="L"),"cl",Y211))),N("Y23"))</f>
        <v/>
      </c>
      <c r="AB211" s="123" t="str">
        <f>IF(1=1,IF(E211="","",IF(F211="","A CONTROLER",IF(NOT(ISNUMBER(F211)),"TEXTE",IF(OR(W211="",W211&lt;=0),"COMMANDE COUVERTS INCOMPLETE",IF(G211="","UNITE MANQUANTE",IF(COUNTIF(B384:B428,AE211)=0,"UNITE A CONTROLER","OK")))))),N("Z6"))</f>
        <v/>
      </c>
      <c r="AD211" s="144" t="str">
        <f>IF(1=1,IF(E211="","",AD194),N("AB23"))</f>
        <v/>
      </c>
      <c r="AE211" s="125" t="str">
        <f>IF(1=1,IF(G211="","",UPPER(TRIM(SUBSTITUTE(SUBSTITUTE(G211&amp;"",CHAR(160)," ")," "," ")))),N("AC23"))</f>
        <v/>
      </c>
    </row>
    <row r="212" spans="1:31" ht="15.75" x14ac:dyDescent="0.25">
      <c r="A212" s="160" t="str">
        <f>IF(1=1,IF(E212="","",A194),N("A24"))</f>
        <v/>
      </c>
      <c r="B212" s="127" t="str">
        <f>IF(1=1,IF(E212="","",B194),N("B24"))</f>
        <v/>
      </c>
      <c r="C212" s="128"/>
      <c r="D212" s="129" t="str">
        <f>IF(ISBLANK(E212),"",LARGE(D194:D211,1)+1)</f>
        <v/>
      </c>
      <c r="E212" s="130"/>
      <c r="F212" s="131"/>
      <c r="G212" s="170"/>
      <c r="H212" s="105"/>
      <c r="I212" s="132" t="str">
        <f>IF(1=1,IF(E212="","",I194),N("H24"))</f>
        <v/>
      </c>
      <c r="J212" s="133" t="str">
        <f>IF(1=1,IF(E212="","",J194),N("I24"))</f>
        <v/>
      </c>
      <c r="K212" s="134" t="str">
        <f>IF(1=1,IF(E212="","",K194),N("J24"))</f>
        <v/>
      </c>
      <c r="L212" s="135" t="str">
        <f>IF(1=1,IF(OR(J212="",O212="",NOT(ISNUMBER(J212)),NOT(ISNUMBER(O212)),J212=0),"",O212/J212),N("L24"))</f>
        <v/>
      </c>
      <c r="M212" s="136" t="str">
        <f>IF(1=1,IF(OR(L212="",NOT(ISNUMBER(F212))),"",F212*L212*IFERROR(INDEX(D384:D428,MATCH(AE212,B384:B428,0)),1)),N("M13"))</f>
        <v/>
      </c>
      <c r="N212" s="137" t="str">
        <f>IF(1=1,IF(F212="","",IF(G212="","",IFERROR(INDEX(E384:E428,MATCH(AE212,B384:B428,0)),G212&amp;""))),N("N6"))</f>
        <v/>
      </c>
      <c r="O212" s="138" t="str">
        <f>IF(1=1,IF(E212="","",O194),N("K24"))</f>
        <v/>
      </c>
      <c r="P212" s="139" t="str">
        <f>IF(1=1,IF(M212="","",IF(AND(ISNUMBER(M212),M212&lt;1,N212="kg"),MAX(1,ROUND(M212*1000,0)),IF(AND(ISNUMBER(M212),M212&lt;1,N212="L"),MAX(1,ROUND(M212*100,0)),ROUND(M212,3)))),N("O24"))</f>
        <v/>
      </c>
      <c r="Q212" s="140" t="str">
        <f>IF(1=1,IF(M212="","",IF(AND(ISNUMBER(M212),M212&lt;1,N212="kg"),"g",IF(AND(ISNUMBER(M212),M212&lt;1,N212="L"),"cl",N212))),N("P24"))</f>
        <v/>
      </c>
      <c r="R212" s="161" t="str">
        <f>IF(1=1,IF(E212="","",IF(F212="","A CONTROLER",IF(NOT(ISNUMBER(F212)),"TEXTE",IF(OR(L212="",L212&lt;=0),"COMMANDE PRINCIPALE INCOMPLETE",IF(G212="","UNITE MANQUANTE",IF(COUNTIF(B384:B428,AE212)=0,"UNITE A CONTROLER","OK")))))),N("Q9"))</f>
        <v/>
      </c>
      <c r="S212" s="105"/>
      <c r="T212" s="141">
        <f t="shared" si="16"/>
        <v>0</v>
      </c>
      <c r="U212" s="133" t="str">
        <f>IF(1=1,IF(E212="","",U194),N("S24"))</f>
        <v/>
      </c>
      <c r="V212" s="133" t="str">
        <f>IF(1=1,IF(E212="","",V194),N("T24"))</f>
        <v/>
      </c>
      <c r="W212" s="135" t="str">
        <f>IF(1=1,IF(OR(U212="",V212="",NOT(ISNUMBER(U212)),NOT(ISNUMBER(V212)),U212=0),"",V212/U212),N("U24"))</f>
        <v/>
      </c>
      <c r="X212" s="136" t="str">
        <f>IF(1=1,IF(OR(W212="",NOT(ISNUMBER(F212))),"",F212*W212*IFERROR(INDEX(D384:D428,MATCH(AE212,B384:B428,0)),1)),N("V7"))</f>
        <v/>
      </c>
      <c r="Y212" s="137" t="str">
        <f>IF(1=1,IF(F212="","",IF(G212="","",IFERROR(INDEX(E384:E428,MATCH(AE212,B384:B428,0)),G212&amp;""))),N("W6"))</f>
        <v/>
      </c>
      <c r="Z212" s="142" t="str">
        <f>IF(1=1,IF(X212="","",IF(AND(ISNUMBER(X212),X212&lt;1,Y212="kg"),MAX(1,ROUND(X212*1000,0)),IF(AND(ISNUMBER(X212),X212&lt;1,Y212="L"),MAX(1,ROUND(X212*100,0)),ROUND(X212,3)))),N("X24"))</f>
        <v/>
      </c>
      <c r="AA212" s="143" t="str">
        <f>IF(1=1,IF(X212="","",IF(AND(ISNUMBER(X212),X212&lt;1,Y212="kg"),"g",IF(AND(ISNUMBER(X212),X212&lt;1,Y212="L"),"cl",Y212))),N("Y24"))</f>
        <v/>
      </c>
      <c r="AB212" s="123" t="str">
        <f>IF(1=1,IF(E212="","",IF(F212="","A CONTROLER",IF(NOT(ISNUMBER(F212)),"TEXTE",IF(OR(W212="",W212&lt;=0),"COMMANDE COUVERTS INCOMPLETE",IF(G212="","UNITE MANQUANTE",IF(COUNTIF(B384:B428,AE212)=0,"UNITE A CONTROLER","OK")))))),N("Z6"))</f>
        <v/>
      </c>
      <c r="AD212" s="144" t="str">
        <f>IF(1=1,IF(E212="","",AD194),N("AB24"))</f>
        <v/>
      </c>
      <c r="AE212" s="125" t="str">
        <f>IF(1=1,IF(G212="","",UPPER(TRIM(SUBSTITUTE(SUBSTITUTE(G212&amp;"",CHAR(160)," ")," "," ")))),N("AC24"))</f>
        <v/>
      </c>
    </row>
    <row r="213" spans="1:31" ht="15.75" x14ac:dyDescent="0.25">
      <c r="A213" s="160" t="str">
        <f>IF(1=1,IF(E213="","",A194),N("A25"))</f>
        <v/>
      </c>
      <c r="B213" s="127" t="str">
        <f>IF(1=1,IF(E213="","",B194),N("B25"))</f>
        <v/>
      </c>
      <c r="C213" s="128"/>
      <c r="D213" s="129" t="str">
        <f>IF(ISBLANK(E213),"",LARGE(D194:D212,1)+1)</f>
        <v/>
      </c>
      <c r="E213" s="130"/>
      <c r="F213" s="131"/>
      <c r="G213" s="170"/>
      <c r="H213" s="105"/>
      <c r="I213" s="132" t="str">
        <f>IF(1=1,IF(E213="","",I194),N("H25"))</f>
        <v/>
      </c>
      <c r="J213" s="133" t="str">
        <f>IF(1=1,IF(E213="","",J194),N("I25"))</f>
        <v/>
      </c>
      <c r="K213" s="134" t="str">
        <f>IF(1=1,IF(E213="","",K194),N("J25"))</f>
        <v/>
      </c>
      <c r="L213" s="135" t="str">
        <f>IF(1=1,IF(OR(J213="",O213="",NOT(ISNUMBER(J213)),NOT(ISNUMBER(O213)),J213=0),"",O213/J213),N("L25"))</f>
        <v/>
      </c>
      <c r="M213" s="136" t="str">
        <f>IF(1=1,IF(OR(L213="",NOT(ISNUMBER(F213))),"",F213*L213*IFERROR(INDEX(D384:D428,MATCH(AE213,B384:B428,0)),1)),N("M13"))</f>
        <v/>
      </c>
      <c r="N213" s="137" t="str">
        <f>IF(1=1,IF(F213="","",IF(G213="","",IFERROR(INDEX(E384:E428,MATCH(AE213,B384:B428,0)),G213&amp;""))),N("N6"))</f>
        <v/>
      </c>
      <c r="O213" s="138" t="str">
        <f>IF(1=1,IF(E213="","",O194),N("K25"))</f>
        <v/>
      </c>
      <c r="P213" s="139" t="str">
        <f>IF(1=1,IF(M213="","",IF(AND(ISNUMBER(M213),M213&lt;1,N213="kg"),MAX(1,ROUND(M213*1000,0)),IF(AND(ISNUMBER(M213),M213&lt;1,N213="L"),MAX(1,ROUND(M213*100,0)),ROUND(M213,3)))),N("O25"))</f>
        <v/>
      </c>
      <c r="Q213" s="140" t="str">
        <f>IF(1=1,IF(M213="","",IF(AND(ISNUMBER(M213),M213&lt;1,N213="kg"),"g",IF(AND(ISNUMBER(M213),M213&lt;1,N213="L"),"cl",N213))),N("P25"))</f>
        <v/>
      </c>
      <c r="R213" s="161" t="str">
        <f>IF(1=1,IF(E213="","",IF(F213="","A CONTROLER",IF(NOT(ISNUMBER(F213)),"TEXTE",IF(OR(L213="",L213&lt;=0),"COMMANDE PRINCIPALE INCOMPLETE",IF(G213="","UNITE MANQUANTE",IF(COUNTIF(B384:B428,AE213)=0,"UNITE A CONTROLER","OK")))))),N("Q9"))</f>
        <v/>
      </c>
      <c r="S213" s="105"/>
      <c r="T213" s="141">
        <f t="shared" si="16"/>
        <v>0</v>
      </c>
      <c r="U213" s="133" t="str">
        <f>IF(1=1,IF(E213="","",U194),N("S25"))</f>
        <v/>
      </c>
      <c r="V213" s="133" t="str">
        <f>IF(1=1,IF(E213="","",V194),N("T25"))</f>
        <v/>
      </c>
      <c r="W213" s="135" t="str">
        <f>IF(1=1,IF(OR(U213="",V213="",NOT(ISNUMBER(U213)),NOT(ISNUMBER(V213)),U213=0),"",V213/U213),N("U25"))</f>
        <v/>
      </c>
      <c r="X213" s="136" t="str">
        <f>IF(1=1,IF(OR(W213="",NOT(ISNUMBER(F213))),"",F213*W213*IFERROR(INDEX(D384:D428,MATCH(AE213,B384:B428,0)),1)),N("V7"))</f>
        <v/>
      </c>
      <c r="Y213" s="137" t="str">
        <f>IF(1=1,IF(F213="","",IF(G213="","",IFERROR(INDEX(E384:E428,MATCH(AE213,B384:B428,0)),G213&amp;""))),N("W6"))</f>
        <v/>
      </c>
      <c r="Z213" s="142" t="str">
        <f>IF(1=1,IF(X213="","",IF(AND(ISNUMBER(X213),X213&lt;1,Y213="kg"),MAX(1,ROUND(X213*1000,0)),IF(AND(ISNUMBER(X213),X213&lt;1,Y213="L"),MAX(1,ROUND(X213*100,0)),ROUND(X213,3)))),N("X25"))</f>
        <v/>
      </c>
      <c r="AA213" s="143" t="str">
        <f>IF(1=1,IF(X213="","",IF(AND(ISNUMBER(X213),X213&lt;1,Y213="kg"),"g",IF(AND(ISNUMBER(X213),X213&lt;1,Y213="L"),"cl",Y213))),N("Y25"))</f>
        <v/>
      </c>
      <c r="AB213" s="123" t="str">
        <f>IF(1=1,IF(E213="","",IF(F213="","A CONTROLER",IF(NOT(ISNUMBER(F213)),"TEXTE",IF(OR(W213="",W213&lt;=0),"COMMANDE COUVERTS INCOMPLETE",IF(G213="","UNITE MANQUANTE",IF(COUNTIF(B384:B428,AE213)=0,"UNITE A CONTROLER","OK")))))),N("Z6"))</f>
        <v/>
      </c>
      <c r="AD213" s="144" t="str">
        <f>IF(1=1,IF(E213="","",AD194),N("AB25"))</f>
        <v/>
      </c>
      <c r="AE213" s="125" t="str">
        <f>IF(1=1,IF(G213="","",UPPER(TRIM(SUBSTITUTE(SUBSTITUTE(G213&amp;"",CHAR(160)," ")," "," ")))),N("AC25"))</f>
        <v/>
      </c>
    </row>
    <row r="214" spans="1:31" ht="15.75" x14ac:dyDescent="0.25">
      <c r="A214" s="160" t="str">
        <f>IF(1=1,IF(E214="","",A194),N("A26"))</f>
        <v/>
      </c>
      <c r="B214" s="127" t="str">
        <f>IF(1=1,IF(E214="","",B194),N("B26"))</f>
        <v/>
      </c>
      <c r="C214" s="128"/>
      <c r="D214" s="129" t="str">
        <f>IF(ISBLANK(E214),"",LARGE(D194:D213,1)+1)</f>
        <v/>
      </c>
      <c r="E214" s="130"/>
      <c r="F214" s="131"/>
      <c r="G214" s="170"/>
      <c r="H214" s="105"/>
      <c r="I214" s="132" t="str">
        <f>IF(1=1,IF(E214="","",I194),N("H26"))</f>
        <v/>
      </c>
      <c r="J214" s="133" t="str">
        <f>IF(1=1,IF(E214="","",J194),N("I26"))</f>
        <v/>
      </c>
      <c r="K214" s="134" t="str">
        <f>IF(1=1,IF(E214="","",K194),N("J26"))</f>
        <v/>
      </c>
      <c r="L214" s="135" t="str">
        <f>IF(1=1,IF(OR(J214="",O214="",NOT(ISNUMBER(J214)),NOT(ISNUMBER(O214)),J214=0),"",O214/J214),N("L26"))</f>
        <v/>
      </c>
      <c r="M214" s="136" t="str">
        <f>IF(1=1,IF(OR(L214="",NOT(ISNUMBER(F214))),"",F214*L214*IFERROR(INDEX(D384:D428,MATCH(AE214,B384:B428,0)),1)),N("M13"))</f>
        <v/>
      </c>
      <c r="N214" s="137" t="str">
        <f>IF(1=1,IF(F214="","",IF(G214="","",IFERROR(INDEX(E384:E428,MATCH(AE214,B384:B428,0)),G214&amp;""))),N("N6"))</f>
        <v/>
      </c>
      <c r="O214" s="138" t="str">
        <f>IF(1=1,IF(E214="","",O194),N("K26"))</f>
        <v/>
      </c>
      <c r="P214" s="139" t="str">
        <f>IF(1=1,IF(M214="","",IF(AND(ISNUMBER(M214),M214&lt;1,N214="kg"),MAX(1,ROUND(M214*1000,0)),IF(AND(ISNUMBER(M214),M214&lt;1,N214="L"),MAX(1,ROUND(M214*100,0)),ROUND(M214,3)))),N("O26"))</f>
        <v/>
      </c>
      <c r="Q214" s="140" t="str">
        <f>IF(1=1,IF(M214="","",IF(AND(ISNUMBER(M214),M214&lt;1,N214="kg"),"g",IF(AND(ISNUMBER(M214),M214&lt;1,N214="L"),"cl",N214))),N("P26"))</f>
        <v/>
      </c>
      <c r="R214" s="161" t="str">
        <f>IF(1=1,IF(E214="","",IF(F214="","A CONTROLER",IF(NOT(ISNUMBER(F214)),"TEXTE",IF(OR(L214="",L214&lt;=0),"COMMANDE PRINCIPALE INCOMPLETE",IF(G214="","UNITE MANQUANTE",IF(COUNTIF(B384:B428,AE214)=0,"UNITE A CONTROLER","OK")))))),N("Q9"))</f>
        <v/>
      </c>
      <c r="S214" s="105"/>
      <c r="T214" s="141">
        <f t="shared" si="16"/>
        <v>0</v>
      </c>
      <c r="U214" s="133" t="str">
        <f>IF(1=1,IF(E214="","",U194),N("S26"))</f>
        <v/>
      </c>
      <c r="V214" s="133" t="str">
        <f>IF(1=1,IF(E214="","",V194),N("T26"))</f>
        <v/>
      </c>
      <c r="W214" s="135" t="str">
        <f>IF(1=1,IF(OR(U214="",V214="",NOT(ISNUMBER(U214)),NOT(ISNUMBER(V214)),U214=0),"",V214/U214),N("U26"))</f>
        <v/>
      </c>
      <c r="X214" s="136" t="str">
        <f>IF(1=1,IF(OR(W214="",NOT(ISNUMBER(F214))),"",F214*W214*IFERROR(INDEX(D384:D428,MATCH(AE214,B384:B428,0)),1)),N("V7"))</f>
        <v/>
      </c>
      <c r="Y214" s="137" t="str">
        <f>IF(1=1,IF(F214="","",IF(G214="","",IFERROR(INDEX(E384:E428,MATCH(AE214,B384:B428,0)),G214&amp;""))),N("W6"))</f>
        <v/>
      </c>
      <c r="Z214" s="142" t="str">
        <f>IF(1=1,IF(X214="","",IF(AND(ISNUMBER(X214),X214&lt;1,Y214="kg"),MAX(1,ROUND(X214*1000,0)),IF(AND(ISNUMBER(X214),X214&lt;1,Y214="L"),MAX(1,ROUND(X214*100,0)),ROUND(X214,3)))),N("X26"))</f>
        <v/>
      </c>
      <c r="AA214" s="143" t="str">
        <f>IF(1=1,IF(X214="","",IF(AND(ISNUMBER(X214),X214&lt;1,Y214="kg"),"g",IF(AND(ISNUMBER(X214),X214&lt;1,Y214="L"),"cl",Y214))),N("Y26"))</f>
        <v/>
      </c>
      <c r="AB214" s="123" t="str">
        <f>IF(1=1,IF(E214="","",IF(F214="","A CONTROLER",IF(NOT(ISNUMBER(F214)),"TEXTE",IF(OR(W214="",W214&lt;=0),"COMMANDE COUVERTS INCOMPLETE",IF(G214="","UNITE MANQUANTE",IF(COUNTIF(B384:B428,AE214)=0,"UNITE A CONTROLER","OK")))))),N("Z6"))</f>
        <v/>
      </c>
      <c r="AD214" s="144" t="str">
        <f>IF(1=1,IF(E214="","",AD194),N("AB26"))</f>
        <v/>
      </c>
      <c r="AE214" s="125" t="str">
        <f>IF(1=1,IF(G214="","",UPPER(TRIM(SUBSTITUTE(SUBSTITUTE(G214&amp;"",CHAR(160)," ")," "," ")))),N("AC26"))</f>
        <v/>
      </c>
    </row>
    <row r="215" spans="1:31" ht="15.75" x14ac:dyDescent="0.25">
      <c r="A215" s="160" t="str">
        <f>IF(1=1,IF(E215="","",A194),N("A27"))</f>
        <v/>
      </c>
      <c r="B215" s="127" t="str">
        <f>IF(1=1,IF(E215="","",B194),N("B27"))</f>
        <v/>
      </c>
      <c r="C215" s="128"/>
      <c r="D215" s="129" t="str">
        <f>IF(ISBLANK(E215),"",LARGE(D194:D214,1)+1)</f>
        <v/>
      </c>
      <c r="E215" s="130"/>
      <c r="F215" s="131"/>
      <c r="G215" s="170"/>
      <c r="H215" s="105"/>
      <c r="I215" s="132" t="str">
        <f>IF(1=1,IF(E215="","",I194),N("H27"))</f>
        <v/>
      </c>
      <c r="J215" s="133" t="str">
        <f>IF(1=1,IF(E215="","",J194),N("I27"))</f>
        <v/>
      </c>
      <c r="K215" s="134" t="str">
        <f>IF(1=1,IF(E215="","",K194),N("J27"))</f>
        <v/>
      </c>
      <c r="L215" s="135" t="str">
        <f>IF(1=1,IF(OR(J215="",O215="",NOT(ISNUMBER(J215)),NOT(ISNUMBER(O215)),J215=0),"",O215/J215),N("L27"))</f>
        <v/>
      </c>
      <c r="M215" s="136" t="str">
        <f>IF(1=1,IF(OR(L215="",NOT(ISNUMBER(F215))),"",F215*L215*IFERROR(INDEX(D384:D428,MATCH(AE215,B384:B428,0)),1)),N("M13"))</f>
        <v/>
      </c>
      <c r="N215" s="137" t="str">
        <f>IF(1=1,IF(F215="","",IF(G215="","",IFERROR(INDEX(E384:E428,MATCH(AE215,B384:B428,0)),G215&amp;""))),N("N6"))</f>
        <v/>
      </c>
      <c r="O215" s="138" t="str">
        <f>IF(1=1,IF(E215="","",O194),N("K27"))</f>
        <v/>
      </c>
      <c r="P215" s="139" t="str">
        <f>IF(1=1,IF(M215="","",IF(AND(ISNUMBER(M215),M215&lt;1,N215="kg"),MAX(1,ROUND(M215*1000,0)),IF(AND(ISNUMBER(M215),M215&lt;1,N215="L"),MAX(1,ROUND(M215*100,0)),ROUND(M215,3)))),N("O27"))</f>
        <v/>
      </c>
      <c r="Q215" s="140" t="str">
        <f>IF(1=1,IF(M215="","",IF(AND(ISNUMBER(M215),M215&lt;1,N215="kg"),"g",IF(AND(ISNUMBER(M215),M215&lt;1,N215="L"),"cl",N215))),N("P27"))</f>
        <v/>
      </c>
      <c r="R215" s="161" t="str">
        <f>IF(1=1,IF(E215="","",IF(F215="","A CONTROLER",IF(NOT(ISNUMBER(F215)),"TEXTE",IF(OR(L215="",L215&lt;=0),"COMMANDE PRINCIPALE INCOMPLETE",IF(G215="","UNITE MANQUANTE",IF(COUNTIF(B384:B428,AE215)=0,"UNITE A CONTROLER","OK")))))),N("Q9"))</f>
        <v/>
      </c>
      <c r="S215" s="105"/>
      <c r="T215" s="141">
        <f t="shared" si="16"/>
        <v>0</v>
      </c>
      <c r="U215" s="133" t="str">
        <f>IF(1=1,IF(E215="","",U194),N("S27"))</f>
        <v/>
      </c>
      <c r="V215" s="133" t="str">
        <f>IF(1=1,IF(E215="","",V194),N("T27"))</f>
        <v/>
      </c>
      <c r="W215" s="135" t="str">
        <f>IF(1=1,IF(OR(U215="",V215="",NOT(ISNUMBER(U215)),NOT(ISNUMBER(V215)),U215=0),"",V215/U215),N("U27"))</f>
        <v/>
      </c>
      <c r="X215" s="136" t="str">
        <f>IF(1=1,IF(OR(W215="",NOT(ISNUMBER(F215))),"",F215*W215*IFERROR(INDEX(D384:D428,MATCH(AE215,B384:B428,0)),1)),N("V7"))</f>
        <v/>
      </c>
      <c r="Y215" s="137" t="str">
        <f>IF(1=1,IF(F215="","",IF(G215="","",IFERROR(INDEX(E384:E428,MATCH(AE215,B384:B428,0)),G215&amp;""))),N("W6"))</f>
        <v/>
      </c>
      <c r="Z215" s="142" t="str">
        <f>IF(1=1,IF(X215="","",IF(AND(ISNUMBER(X215),X215&lt;1,Y215="kg"),MAX(1,ROUND(X215*1000,0)),IF(AND(ISNUMBER(X215),X215&lt;1,Y215="L"),MAX(1,ROUND(X215*100,0)),ROUND(X215,3)))),N("X27"))</f>
        <v/>
      </c>
      <c r="AA215" s="143" t="str">
        <f>IF(1=1,IF(X215="","",IF(AND(ISNUMBER(X215),X215&lt;1,Y215="kg"),"g",IF(AND(ISNUMBER(X215),X215&lt;1,Y215="L"),"cl",Y215))),N("Y27"))</f>
        <v/>
      </c>
      <c r="AB215" s="123" t="str">
        <f>IF(1=1,IF(E215="","",IF(F215="","A CONTROLER",IF(NOT(ISNUMBER(F215)),"TEXTE",IF(OR(W215="",W215&lt;=0),"COMMANDE COUVERTS INCOMPLETE",IF(G215="","UNITE MANQUANTE",IF(COUNTIF(B384:B428,AE215)=0,"UNITE A CONTROLER","OK")))))),N("Z6"))</f>
        <v/>
      </c>
      <c r="AD215" s="144" t="str">
        <f>IF(1=1,IF(E215="","",AD194),N("AB27"))</f>
        <v/>
      </c>
      <c r="AE215" s="125" t="str">
        <f>IF(1=1,IF(G215="","",UPPER(TRIM(SUBSTITUTE(SUBSTITUTE(G215&amp;"",CHAR(160)," ")," "," ")))),N("AC27"))</f>
        <v/>
      </c>
    </row>
    <row r="216" spans="1:31" ht="15.75" x14ac:dyDescent="0.25">
      <c r="A216" s="160" t="str">
        <f>IF(1=1,IF(E216="","",A194),N("A28"))</f>
        <v/>
      </c>
      <c r="B216" s="127" t="str">
        <f>IF(1=1,IF(E216="","",B194),N("B28"))</f>
        <v/>
      </c>
      <c r="C216" s="128"/>
      <c r="D216" s="129" t="str">
        <f>IF(ISBLANK(E216),"",LARGE(D194:D215,1)+1)</f>
        <v/>
      </c>
      <c r="E216" s="130"/>
      <c r="F216" s="131"/>
      <c r="G216" s="170"/>
      <c r="H216" s="105"/>
      <c r="I216" s="132" t="str">
        <f>IF(1=1,IF(E216="","",I194),N("H28"))</f>
        <v/>
      </c>
      <c r="J216" s="133" t="str">
        <f>IF(1=1,IF(E216="","",J194),N("I28"))</f>
        <v/>
      </c>
      <c r="K216" s="134" t="str">
        <f>IF(1=1,IF(E216="","",K194),N("J28"))</f>
        <v/>
      </c>
      <c r="L216" s="135" t="str">
        <f>IF(1=1,IF(OR(J216="",O216="",NOT(ISNUMBER(J216)),NOT(ISNUMBER(O216)),J216=0),"",O216/J216),N("L28"))</f>
        <v/>
      </c>
      <c r="M216" s="136" t="str">
        <f>IF(1=1,IF(OR(L216="",NOT(ISNUMBER(F216))),"",F216*L216*IFERROR(INDEX(D384:D428,MATCH(AE216,B384:B428,0)),1)),N("M13"))</f>
        <v/>
      </c>
      <c r="N216" s="137" t="str">
        <f>IF(1=1,IF(F216="","",IF(G216="","",IFERROR(INDEX(E384:E428,MATCH(AE216,B384:B428,0)),G216&amp;""))),N("N6"))</f>
        <v/>
      </c>
      <c r="O216" s="138" t="str">
        <f>IF(1=1,IF(E216="","",O194),N("K28"))</f>
        <v/>
      </c>
      <c r="P216" s="139" t="str">
        <f>IF(1=1,IF(M216="","",IF(AND(ISNUMBER(M216),M216&lt;1,N216="kg"),MAX(1,ROUND(M216*1000,0)),IF(AND(ISNUMBER(M216),M216&lt;1,N216="L"),MAX(1,ROUND(M216*100,0)),ROUND(M216,3)))),N("O28"))</f>
        <v/>
      </c>
      <c r="Q216" s="140" t="str">
        <f>IF(1=1,IF(M216="","",IF(AND(ISNUMBER(M216),M216&lt;1,N216="kg"),"g",IF(AND(ISNUMBER(M216),M216&lt;1,N216="L"),"cl",N216))),N("P28"))</f>
        <v/>
      </c>
      <c r="R216" s="161" t="str">
        <f>IF(1=1,IF(E216="","",IF(F216="","A CONTROLER",IF(NOT(ISNUMBER(F216)),"TEXTE",IF(OR(L216="",L216&lt;=0),"COMMANDE PRINCIPALE INCOMPLETE",IF(G216="","UNITE MANQUANTE",IF(COUNTIF(B384:B428,AE216)=0,"UNITE A CONTROLER","OK")))))),N("Q9"))</f>
        <v/>
      </c>
      <c r="S216" s="105"/>
      <c r="T216" s="141">
        <f t="shared" si="16"/>
        <v>0</v>
      </c>
      <c r="U216" s="133" t="str">
        <f>IF(1=1,IF(E216="","",U194),N("S28"))</f>
        <v/>
      </c>
      <c r="V216" s="133" t="str">
        <f>IF(1=1,IF(E216="","",V194),N("T28"))</f>
        <v/>
      </c>
      <c r="W216" s="135" t="str">
        <f>IF(1=1,IF(OR(U216="",V216="",NOT(ISNUMBER(U216)),NOT(ISNUMBER(V216)),U216=0),"",V216/U216),N("U28"))</f>
        <v/>
      </c>
      <c r="X216" s="136" t="str">
        <f>IF(1=1,IF(OR(W216="",NOT(ISNUMBER(F216))),"",F216*W216*IFERROR(INDEX(D384:D428,MATCH(AE216,B384:B428,0)),1)),N("V7"))</f>
        <v/>
      </c>
      <c r="Y216" s="137" t="str">
        <f>IF(1=1,IF(F216="","",IF(G216="","",IFERROR(INDEX(E384:E428,MATCH(AE216,B384:B428,0)),G216&amp;""))),N("W6"))</f>
        <v/>
      </c>
      <c r="Z216" s="142" t="str">
        <f>IF(1=1,IF(X216="","",IF(AND(ISNUMBER(X216),X216&lt;1,Y216="kg"),MAX(1,ROUND(X216*1000,0)),IF(AND(ISNUMBER(X216),X216&lt;1,Y216="L"),MAX(1,ROUND(X216*100,0)),ROUND(X216,3)))),N("X28"))</f>
        <v/>
      </c>
      <c r="AA216" s="143" t="str">
        <f>IF(1=1,IF(X216="","",IF(AND(ISNUMBER(X216),X216&lt;1,Y216="kg"),"g",IF(AND(ISNUMBER(X216),X216&lt;1,Y216="L"),"cl",Y216))),N("Y28"))</f>
        <v/>
      </c>
      <c r="AB216" s="123" t="str">
        <f>IF(1=1,IF(E216="","",IF(F216="","A CONTROLER",IF(NOT(ISNUMBER(F216)),"TEXTE",IF(OR(W216="",W216&lt;=0),"COMMANDE COUVERTS INCOMPLETE",IF(G216="","UNITE MANQUANTE",IF(COUNTIF(B384:B428,AE216)=0,"UNITE A CONTROLER","OK")))))),N("Z6"))</f>
        <v/>
      </c>
      <c r="AD216" s="144" t="str">
        <f>IF(1=1,IF(E216="","",AD194),N("AB28"))</f>
        <v/>
      </c>
      <c r="AE216" s="125" t="str">
        <f>IF(1=1,IF(G216="","",UPPER(TRIM(SUBSTITUTE(SUBSTITUTE(G216&amp;"",CHAR(160)," ")," "," ")))),N("AC28"))</f>
        <v/>
      </c>
    </row>
    <row r="217" spans="1:31" ht="15.75" x14ac:dyDescent="0.25">
      <c r="A217" s="160" t="str">
        <f>IF(1=1,IF(E217="","",A194),N("A29"))</f>
        <v/>
      </c>
      <c r="B217" s="127" t="str">
        <f>IF(1=1,IF(E217="","",B194),N("B29"))</f>
        <v/>
      </c>
      <c r="C217" s="128"/>
      <c r="D217" s="129" t="str">
        <f>IF(ISBLANK(E217),"",LARGE(D194:D216,1)+1)</f>
        <v/>
      </c>
      <c r="E217" s="130"/>
      <c r="F217" s="131"/>
      <c r="G217" s="170"/>
      <c r="H217" s="105"/>
      <c r="I217" s="132" t="str">
        <f>IF(1=1,IF(E217="","",I194),N("H29"))</f>
        <v/>
      </c>
      <c r="J217" s="133" t="str">
        <f>IF(1=1,IF(E217="","",J194),N("I29"))</f>
        <v/>
      </c>
      <c r="K217" s="134" t="str">
        <f>IF(1=1,IF(E217="","",K194),N("J29"))</f>
        <v/>
      </c>
      <c r="L217" s="135" t="str">
        <f>IF(1=1,IF(OR(J217="",O217="",NOT(ISNUMBER(J217)),NOT(ISNUMBER(O217)),J217=0),"",O217/J217),N("L29"))</f>
        <v/>
      </c>
      <c r="M217" s="136" t="str">
        <f>IF(1=1,IF(OR(L217="",NOT(ISNUMBER(F217))),"",F217*L217*IFERROR(INDEX(D384:D428,MATCH(AE217,B384:B428,0)),1)),N("M13"))</f>
        <v/>
      </c>
      <c r="N217" s="137" t="str">
        <f>IF(1=1,IF(F217="","",IF(G217="","",IFERROR(INDEX(E384:E428,MATCH(AE217,B384:B428,0)),G217&amp;""))),N("N6"))</f>
        <v/>
      </c>
      <c r="O217" s="138" t="str">
        <f>IF(1=1,IF(E217="","",O194),N("K29"))</f>
        <v/>
      </c>
      <c r="P217" s="139" t="str">
        <f>IF(1=1,IF(M217="","",IF(AND(ISNUMBER(M217),M217&lt;1,N217="kg"),MAX(1,ROUND(M217*1000,0)),IF(AND(ISNUMBER(M217),M217&lt;1,N217="L"),MAX(1,ROUND(M217*100,0)),ROUND(M217,3)))),N("O29"))</f>
        <v/>
      </c>
      <c r="Q217" s="140" t="str">
        <f>IF(1=1,IF(M217="","",IF(AND(ISNUMBER(M217),M217&lt;1,N217="kg"),"g",IF(AND(ISNUMBER(M217),M217&lt;1,N217="L"),"cl",N217))),N("P29"))</f>
        <v/>
      </c>
      <c r="R217" s="161" t="str">
        <f>IF(1=1,IF(E217="","",IF(F217="","A CONTROLER",IF(NOT(ISNUMBER(F217)),"TEXTE",IF(OR(L217="",L217&lt;=0),"COMMANDE PRINCIPALE INCOMPLETE",IF(G217="","UNITE MANQUANTE",IF(COUNTIF(B384:B428,AE217)=0,"UNITE A CONTROLER","OK")))))),N("Q9"))</f>
        <v/>
      </c>
      <c r="S217" s="105"/>
      <c r="T217" s="141">
        <f t="shared" si="16"/>
        <v>0</v>
      </c>
      <c r="U217" s="133" t="str">
        <f>IF(1=1,IF(E217="","",U194),N("S29"))</f>
        <v/>
      </c>
      <c r="V217" s="133" t="str">
        <f>IF(1=1,IF(E217="","",V194),N("T29"))</f>
        <v/>
      </c>
      <c r="W217" s="135" t="str">
        <f>IF(1=1,IF(OR(U217="",V217="",NOT(ISNUMBER(U217)),NOT(ISNUMBER(V217)),U217=0),"",V217/U217),N("U29"))</f>
        <v/>
      </c>
      <c r="X217" s="136" t="str">
        <f>IF(1=1,IF(OR(W217="",NOT(ISNUMBER(F217))),"",F217*W217*IFERROR(INDEX(D384:D428,MATCH(AE217,B384:B428,0)),1)),N("V7"))</f>
        <v/>
      </c>
      <c r="Y217" s="137" t="str">
        <f>IF(1=1,IF(F217="","",IF(G217="","",IFERROR(INDEX(E384:E428,MATCH(AE217,B384:B428,0)),G217&amp;""))),N("W6"))</f>
        <v/>
      </c>
      <c r="Z217" s="142" t="str">
        <f>IF(1=1,IF(X217="","",IF(AND(ISNUMBER(X217),X217&lt;1,Y217="kg"),MAX(1,ROUND(X217*1000,0)),IF(AND(ISNUMBER(X217),X217&lt;1,Y217="L"),MAX(1,ROUND(X217*100,0)),ROUND(X217,3)))),N("X29"))</f>
        <v/>
      </c>
      <c r="AA217" s="143" t="str">
        <f>IF(1=1,IF(X217="","",IF(AND(ISNUMBER(X217),X217&lt;1,Y217="kg"),"g",IF(AND(ISNUMBER(X217),X217&lt;1,Y217="L"),"cl",Y217))),N("Y29"))</f>
        <v/>
      </c>
      <c r="AB217" s="123" t="str">
        <f>IF(1=1,IF(E217="","",IF(F217="","A CONTROLER",IF(NOT(ISNUMBER(F217)),"TEXTE",IF(OR(W217="",W217&lt;=0),"COMMANDE COUVERTS INCOMPLETE",IF(G217="","UNITE MANQUANTE",IF(COUNTIF(B384:B428,AE217)=0,"UNITE A CONTROLER","OK")))))),N("Z6"))</f>
        <v/>
      </c>
      <c r="AD217" s="144" t="str">
        <f>IF(1=1,IF(E217="","",AD194),N("AB29"))</f>
        <v/>
      </c>
      <c r="AE217" s="125" t="str">
        <f>IF(1=1,IF(G217="","",UPPER(TRIM(SUBSTITUTE(SUBSTITUTE(G217&amp;"",CHAR(160)," ")," "," ")))),N("AC29"))</f>
        <v/>
      </c>
    </row>
    <row r="218" spans="1:31" ht="15.75" x14ac:dyDescent="0.25">
      <c r="A218" s="160" t="str">
        <f>IF(1=1,IF(E218="","",A194),N("A30"))</f>
        <v/>
      </c>
      <c r="B218" s="127" t="str">
        <f>IF(1=1,IF(E218="","",B194),N("B30"))</f>
        <v/>
      </c>
      <c r="C218" s="128"/>
      <c r="D218" s="129" t="str">
        <f>IF(ISBLANK(E218),"",LARGE(D194:D217,1)+1)</f>
        <v/>
      </c>
      <c r="E218" s="130"/>
      <c r="F218" s="131"/>
      <c r="G218" s="170"/>
      <c r="H218" s="105"/>
      <c r="I218" s="132" t="str">
        <f>IF(1=1,IF(E218="","",I194),N("H30"))</f>
        <v/>
      </c>
      <c r="J218" s="133" t="str">
        <f>IF(1=1,IF(E218="","",J194),N("I30"))</f>
        <v/>
      </c>
      <c r="K218" s="134" t="str">
        <f>IF(1=1,IF(E218="","",K194),N("J30"))</f>
        <v/>
      </c>
      <c r="L218" s="135" t="str">
        <f>IF(1=1,IF(OR(J218="",O218="",NOT(ISNUMBER(J218)),NOT(ISNUMBER(O218)),J218=0),"",O218/J218),N("L30"))</f>
        <v/>
      </c>
      <c r="M218" s="136" t="str">
        <f>IF(1=1,IF(OR(L218="",NOT(ISNUMBER(F218))),"",F218*L218*IFERROR(INDEX(D384:D428,MATCH(AE218,B384:B428,0)),1)),N("M13"))</f>
        <v/>
      </c>
      <c r="N218" s="137" t="str">
        <f>IF(1=1,IF(F218="","",IF(G218="","",IFERROR(INDEX(E384:E428,MATCH(AE218,B384:B428,0)),G218&amp;""))),N("N6"))</f>
        <v/>
      </c>
      <c r="O218" s="138" t="str">
        <f>IF(1=1,IF(E218="","",O194),N("K30"))</f>
        <v/>
      </c>
      <c r="P218" s="139" t="str">
        <f>IF(1=1,IF(M218="","",IF(AND(ISNUMBER(M218),M218&lt;1,N218="kg"),MAX(1,ROUND(M218*1000,0)),IF(AND(ISNUMBER(M218),M218&lt;1,N218="L"),MAX(1,ROUND(M218*100,0)),ROUND(M218,3)))),N("O30"))</f>
        <v/>
      </c>
      <c r="Q218" s="140" t="str">
        <f>IF(1=1,IF(M218="","",IF(AND(ISNUMBER(M218),M218&lt;1,N218="kg"),"g",IF(AND(ISNUMBER(M218),M218&lt;1,N218="L"),"cl",N218))),N("P30"))</f>
        <v/>
      </c>
      <c r="R218" s="161" t="str">
        <f>IF(1=1,IF(E218="","",IF(F218="","A CONTROLER",IF(NOT(ISNUMBER(F218)),"TEXTE",IF(OR(L218="",L218&lt;=0),"COMMANDE PRINCIPALE INCOMPLETE",IF(G218="","UNITE MANQUANTE",IF(COUNTIF(B384:B428,AE218)=0,"UNITE A CONTROLER","OK")))))),N("Q9"))</f>
        <v/>
      </c>
      <c r="S218" s="105"/>
      <c r="T218" s="141">
        <f t="shared" si="16"/>
        <v>0</v>
      </c>
      <c r="U218" s="133" t="str">
        <f>IF(1=1,IF(E218="","",U194),N("S30"))</f>
        <v/>
      </c>
      <c r="V218" s="133" t="str">
        <f>IF(1=1,IF(E218="","",V194),N("T30"))</f>
        <v/>
      </c>
      <c r="W218" s="135" t="str">
        <f>IF(1=1,IF(OR(U218="",V218="",NOT(ISNUMBER(U218)),NOT(ISNUMBER(V218)),U218=0),"",V218/U218),N("U30"))</f>
        <v/>
      </c>
      <c r="X218" s="136" t="str">
        <f>IF(1=1,IF(OR(W218="",NOT(ISNUMBER(F218))),"",F218*W218*IFERROR(INDEX(D384:D428,MATCH(AE218,B384:B428,0)),1)),N("V7"))</f>
        <v/>
      </c>
      <c r="Y218" s="137" t="str">
        <f>IF(1=1,IF(F218="","",IF(G218="","",IFERROR(INDEX(E384:E428,MATCH(AE218,B384:B428,0)),G218&amp;""))),N("W6"))</f>
        <v/>
      </c>
      <c r="Z218" s="142" t="str">
        <f>IF(1=1,IF(X218="","",IF(AND(ISNUMBER(X218),X218&lt;1,Y218="kg"),MAX(1,ROUND(X218*1000,0)),IF(AND(ISNUMBER(X218),X218&lt;1,Y218="L"),MAX(1,ROUND(X218*100,0)),ROUND(X218,3)))),N("X30"))</f>
        <v/>
      </c>
      <c r="AA218" s="143" t="str">
        <f>IF(1=1,IF(X218="","",IF(AND(ISNUMBER(X218),X218&lt;1,Y218="kg"),"g",IF(AND(ISNUMBER(X218),X218&lt;1,Y218="L"),"cl",Y218))),N("Y30"))</f>
        <v/>
      </c>
      <c r="AB218" s="123" t="str">
        <f>IF(1=1,IF(E218="","",IF(F218="","A CONTROLER",IF(NOT(ISNUMBER(F218)),"TEXTE",IF(OR(W218="",W218&lt;=0),"COMMANDE COUVERTS INCOMPLETE",IF(G218="","UNITE MANQUANTE",IF(COUNTIF(B384:B428,AE218)=0,"UNITE A CONTROLER","OK")))))),N("Z6"))</f>
        <v/>
      </c>
      <c r="AD218" s="144" t="str">
        <f>IF(1=1,IF(E218="","",AD194),N("AB30"))</f>
        <v/>
      </c>
      <c r="AE218" s="125" t="str">
        <f>IF(1=1,IF(G218="","",UPPER(TRIM(SUBSTITUTE(SUBSTITUTE(G218&amp;"",CHAR(160)," ")," "," ")))),N("AC30"))</f>
        <v/>
      </c>
    </row>
    <row r="219" spans="1:31" ht="15.75" x14ac:dyDescent="0.25">
      <c r="A219" s="160" t="str">
        <f>IF(1=1,IF(E219="","",A194),N("A31"))</f>
        <v/>
      </c>
      <c r="B219" s="127" t="str">
        <f>IF(1=1,IF(E219="","",B194),N("B31"))</f>
        <v/>
      </c>
      <c r="C219" s="128"/>
      <c r="D219" s="129" t="str">
        <f>IF(ISBLANK(E219),"",LARGE(D194:D218,1)+1)</f>
        <v/>
      </c>
      <c r="E219" s="130"/>
      <c r="F219" s="131"/>
      <c r="G219" s="170"/>
      <c r="H219" s="105"/>
      <c r="I219" s="132" t="str">
        <f>IF(1=1,IF(E219="","",I194),N("H31"))</f>
        <v/>
      </c>
      <c r="J219" s="133" t="str">
        <f>IF(1=1,IF(E219="","",J194),N("I31"))</f>
        <v/>
      </c>
      <c r="K219" s="134" t="str">
        <f>IF(1=1,IF(E219="","",K194),N("J31"))</f>
        <v/>
      </c>
      <c r="L219" s="135" t="str">
        <f>IF(1=1,IF(OR(J219="",O219="",NOT(ISNUMBER(J219)),NOT(ISNUMBER(O219)),J219=0),"",O219/J219),N("L31"))</f>
        <v/>
      </c>
      <c r="M219" s="136" t="str">
        <f>IF(1=1,IF(OR(L219="",NOT(ISNUMBER(F219))),"",F219*L219*IFERROR(INDEX(D384:D428,MATCH(AE219,B384:B428,0)),1)),N("M13"))</f>
        <v/>
      </c>
      <c r="N219" s="137" t="str">
        <f>IF(1=1,IF(F219="","",IF(G219="","",IFERROR(INDEX(E384:E428,MATCH(AE219,B384:B428,0)),G219&amp;""))),N("N6"))</f>
        <v/>
      </c>
      <c r="O219" s="138" t="str">
        <f>IF(1=1,IF(E219="","",O194),N("K31"))</f>
        <v/>
      </c>
      <c r="P219" s="139" t="str">
        <f>IF(1=1,IF(M219="","",IF(AND(ISNUMBER(M219),M219&lt;1,N219="kg"),MAX(1,ROUND(M219*1000,0)),IF(AND(ISNUMBER(M219),M219&lt;1,N219="L"),MAX(1,ROUND(M219*100,0)),ROUND(M219,3)))),N("O31"))</f>
        <v/>
      </c>
      <c r="Q219" s="140" t="str">
        <f>IF(1=1,IF(M219="","",IF(AND(ISNUMBER(M219),M219&lt;1,N219="kg"),"g",IF(AND(ISNUMBER(M219),M219&lt;1,N219="L"),"cl",N219))),N("P31"))</f>
        <v/>
      </c>
      <c r="R219" s="161" t="str">
        <f>IF(1=1,IF(E219="","",IF(F219="","A CONTROLER",IF(NOT(ISNUMBER(F219)),"TEXTE",IF(OR(L219="",L219&lt;=0),"COMMANDE PRINCIPALE INCOMPLETE",IF(G219="","UNITE MANQUANTE",IF(COUNTIF(B384:B428,AE219)=0,"UNITE A CONTROLER","OK")))))),N("Q9"))</f>
        <v/>
      </c>
      <c r="S219" s="105"/>
      <c r="T219" s="141">
        <f t="shared" si="16"/>
        <v>0</v>
      </c>
      <c r="U219" s="133" t="str">
        <f>IF(1=1,IF(E219="","",U194),N("S31"))</f>
        <v/>
      </c>
      <c r="V219" s="133" t="str">
        <f>IF(1=1,IF(E219="","",V194),N("T31"))</f>
        <v/>
      </c>
      <c r="W219" s="135" t="str">
        <f>IF(1=1,IF(OR(U219="",V219="",NOT(ISNUMBER(U219)),NOT(ISNUMBER(V219)),U219=0),"",V219/U219),N("U31"))</f>
        <v/>
      </c>
      <c r="X219" s="136" t="str">
        <f>IF(1=1,IF(OR(W219="",NOT(ISNUMBER(F219))),"",F219*W219*IFERROR(INDEX(D384:D428,MATCH(AE219,B384:B428,0)),1)),N("V7"))</f>
        <v/>
      </c>
      <c r="Y219" s="137" t="str">
        <f>IF(1=1,IF(F219="","",IF(G219="","",IFERROR(INDEX(E384:E428,MATCH(AE219,B384:B428,0)),G219&amp;""))),N("W6"))</f>
        <v/>
      </c>
      <c r="Z219" s="142" t="str">
        <f>IF(1=1,IF(X219="","",IF(AND(ISNUMBER(X219),X219&lt;1,Y219="kg"),MAX(1,ROUND(X219*1000,0)),IF(AND(ISNUMBER(X219),X219&lt;1,Y219="L"),MAX(1,ROUND(X219*100,0)),ROUND(X219,3)))),N("X31"))</f>
        <v/>
      </c>
      <c r="AA219" s="143" t="str">
        <f>IF(1=1,IF(X219="","",IF(AND(ISNUMBER(X219),X219&lt;1,Y219="kg"),"g",IF(AND(ISNUMBER(X219),X219&lt;1,Y219="L"),"cl",Y219))),N("Y31"))</f>
        <v/>
      </c>
      <c r="AB219" s="123" t="str">
        <f>IF(1=1,IF(E219="","",IF(F219="","A CONTROLER",IF(NOT(ISNUMBER(F219)),"TEXTE",IF(OR(W219="",W219&lt;=0),"COMMANDE COUVERTS INCOMPLETE",IF(G219="","UNITE MANQUANTE",IF(COUNTIF(B384:B428,AE219)=0,"UNITE A CONTROLER","OK")))))),N("Z6"))</f>
        <v/>
      </c>
      <c r="AD219" s="144" t="str">
        <f>IF(1=1,IF(E219="","",AD194),N("AB31"))</f>
        <v/>
      </c>
      <c r="AE219" s="125" t="str">
        <f>IF(1=1,IF(G219="","",UPPER(TRIM(SUBSTITUTE(SUBSTITUTE(G219&amp;"",CHAR(160)," ")," "," ")))),N("AC31"))</f>
        <v/>
      </c>
    </row>
    <row r="220" spans="1:31" ht="15.75" x14ac:dyDescent="0.25">
      <c r="A220" s="160" t="str">
        <f>IF(1=1,IF(E220="","",A194),N("A32"))</f>
        <v/>
      </c>
      <c r="B220" s="127" t="str">
        <f>IF(1=1,IF(E220="","",B194),N("B32"))</f>
        <v/>
      </c>
      <c r="C220" s="128"/>
      <c r="D220" s="129" t="str">
        <f>IF(ISBLANK(E220),"",LARGE(D194:D219,1)+1)</f>
        <v/>
      </c>
      <c r="E220" s="130"/>
      <c r="F220" s="131"/>
      <c r="G220" s="170"/>
      <c r="H220" s="105"/>
      <c r="I220" s="132" t="str">
        <f>IF(1=1,IF(E220="","",I194),N("H32"))</f>
        <v/>
      </c>
      <c r="J220" s="133" t="str">
        <f>IF(1=1,IF(E220="","",J194),N("I32"))</f>
        <v/>
      </c>
      <c r="K220" s="134" t="str">
        <f>IF(1=1,IF(E220="","",K194),N("J32"))</f>
        <v/>
      </c>
      <c r="L220" s="135" t="str">
        <f>IF(1=1,IF(OR(J220="",O220="",NOT(ISNUMBER(J220)),NOT(ISNUMBER(O220)),J220=0),"",O220/J220),N("L32"))</f>
        <v/>
      </c>
      <c r="M220" s="136" t="str">
        <f>IF(1=1,IF(OR(L220="",NOT(ISNUMBER(F220))),"",F220*L220*IFERROR(INDEX(D384:D428,MATCH(AE220,B384:B428,0)),1)),N("M13"))</f>
        <v/>
      </c>
      <c r="N220" s="137" t="str">
        <f>IF(1=1,IF(F220="","",IF(G220="","",IFERROR(INDEX(E384:E428,MATCH(AE220,B384:B428,0)),G220&amp;""))),N("N6"))</f>
        <v/>
      </c>
      <c r="O220" s="138" t="str">
        <f>IF(1=1,IF(E220="","",O194),N("K32"))</f>
        <v/>
      </c>
      <c r="P220" s="139" t="str">
        <f>IF(1=1,IF(M220="","",IF(AND(ISNUMBER(M220),M220&lt;1,N220="kg"),MAX(1,ROUND(M220*1000,0)),IF(AND(ISNUMBER(M220),M220&lt;1,N220="L"),MAX(1,ROUND(M220*100,0)),ROUND(M220,3)))),N("O32"))</f>
        <v/>
      </c>
      <c r="Q220" s="140" t="str">
        <f>IF(1=1,IF(M220="","",IF(AND(ISNUMBER(M220),M220&lt;1,N220="kg"),"g",IF(AND(ISNUMBER(M220),M220&lt;1,N220="L"),"cl",N220))),N("P32"))</f>
        <v/>
      </c>
      <c r="R220" s="161" t="str">
        <f>IF(1=1,IF(E220="","",IF(F220="","A CONTROLER",IF(NOT(ISNUMBER(F220)),"TEXTE",IF(OR(L220="",L220&lt;=0),"COMMANDE PRINCIPALE INCOMPLETE",IF(G220="","UNITE MANQUANTE",IF(COUNTIF(B384:B428,AE220)=0,"UNITE A CONTROLER","OK")))))),N("Q9"))</f>
        <v/>
      </c>
      <c r="S220" s="105"/>
      <c r="T220" s="141">
        <f t="shared" si="16"/>
        <v>0</v>
      </c>
      <c r="U220" s="133" t="str">
        <f>IF(1=1,IF(E220="","",U194),N("S32"))</f>
        <v/>
      </c>
      <c r="V220" s="133" t="str">
        <f>IF(1=1,IF(E220="","",V194),N("T32"))</f>
        <v/>
      </c>
      <c r="W220" s="135" t="str">
        <f>IF(1=1,IF(OR(U220="",V220="",NOT(ISNUMBER(U220)),NOT(ISNUMBER(V220)),U220=0),"",V220/U220),N("U32"))</f>
        <v/>
      </c>
      <c r="X220" s="136" t="str">
        <f>IF(1=1,IF(OR(W220="",NOT(ISNUMBER(F220))),"",F220*W220*IFERROR(INDEX(D384:D428,MATCH(AE220,B384:B428,0)),1)),N("V7"))</f>
        <v/>
      </c>
      <c r="Y220" s="137" t="str">
        <f>IF(1=1,IF(F220="","",IF(G220="","",IFERROR(INDEX(E384:E428,MATCH(AE220,B384:B428,0)),G220&amp;""))),N("W6"))</f>
        <v/>
      </c>
      <c r="Z220" s="142" t="str">
        <f>IF(1=1,IF(X220="","",IF(AND(ISNUMBER(X220),X220&lt;1,Y220="kg"),MAX(1,ROUND(X220*1000,0)),IF(AND(ISNUMBER(X220),X220&lt;1,Y220="L"),MAX(1,ROUND(X220*100,0)),ROUND(X220,3)))),N("X32"))</f>
        <v/>
      </c>
      <c r="AA220" s="143" t="str">
        <f>IF(1=1,IF(X220="","",IF(AND(ISNUMBER(X220),X220&lt;1,Y220="kg"),"g",IF(AND(ISNUMBER(X220),X220&lt;1,Y220="L"),"cl",Y220))),N("Y32"))</f>
        <v/>
      </c>
      <c r="AB220" s="123" t="str">
        <f>IF(1=1,IF(E220="","",IF(F220="","A CONTROLER",IF(NOT(ISNUMBER(F220)),"TEXTE",IF(OR(W220="",W220&lt;=0),"COMMANDE COUVERTS INCOMPLETE",IF(G220="","UNITE MANQUANTE",IF(COUNTIF(B384:B428,AE220)=0,"UNITE A CONTROLER","OK")))))),N("Z6"))</f>
        <v/>
      </c>
      <c r="AD220" s="144" t="str">
        <f>IF(1=1,IF(E220="","",AD194),N("AB32"))</f>
        <v/>
      </c>
      <c r="AE220" s="125" t="str">
        <f>IF(1=1,IF(G220="","",UPPER(TRIM(SUBSTITUTE(SUBSTITUTE(G220&amp;"",CHAR(160)," ")," "," ")))),N("AC32"))</f>
        <v/>
      </c>
    </row>
    <row r="221" spans="1:31" ht="15.75" x14ac:dyDescent="0.25">
      <c r="A221" s="160" t="str">
        <f>IF(1=1,IF(E221="","",A194),N("A33"))</f>
        <v/>
      </c>
      <c r="B221" s="127" t="str">
        <f>IF(1=1,IF(E221="","",B194),N("B33"))</f>
        <v/>
      </c>
      <c r="C221" s="128"/>
      <c r="D221" s="129" t="str">
        <f>IF(ISBLANK(E221),"",LARGE(D194:D220,1)+1)</f>
        <v/>
      </c>
      <c r="E221" s="130"/>
      <c r="F221" s="131"/>
      <c r="G221" s="170"/>
      <c r="H221" s="105"/>
      <c r="I221" s="132" t="str">
        <f>IF(1=1,IF(E221="","",I194),N("H33"))</f>
        <v/>
      </c>
      <c r="J221" s="133" t="str">
        <f>IF(1=1,IF(E221="","",J194),N("I33"))</f>
        <v/>
      </c>
      <c r="K221" s="134" t="str">
        <f>IF(1=1,IF(E221="","",K194),N("J33"))</f>
        <v/>
      </c>
      <c r="L221" s="135" t="str">
        <f>IF(1=1,IF(OR(J221="",O221="",NOT(ISNUMBER(J221)),NOT(ISNUMBER(O221)),J221=0),"",O221/J221),N("L33"))</f>
        <v/>
      </c>
      <c r="M221" s="136" t="str">
        <f>IF(1=1,IF(OR(L221="",NOT(ISNUMBER(F221))),"",F221*L221*IFERROR(INDEX(D384:D428,MATCH(AE221,B384:B428,0)),1)),N("M13"))</f>
        <v/>
      </c>
      <c r="N221" s="137" t="str">
        <f>IF(1=1,IF(F221="","",IF(G221="","",IFERROR(INDEX(E384:E428,MATCH(AE221,B384:B428,0)),G221&amp;""))),N("N6"))</f>
        <v/>
      </c>
      <c r="O221" s="138" t="str">
        <f>IF(1=1,IF(E221="","",O194),N("K33"))</f>
        <v/>
      </c>
      <c r="P221" s="139" t="str">
        <f>IF(1=1,IF(M221="","",IF(AND(ISNUMBER(M221),M221&lt;1,N221="kg"),MAX(1,ROUND(M221*1000,0)),IF(AND(ISNUMBER(M221),M221&lt;1,N221="L"),MAX(1,ROUND(M221*100,0)),ROUND(M221,3)))),N("O33"))</f>
        <v/>
      </c>
      <c r="Q221" s="140" t="str">
        <f>IF(1=1,IF(M221="","",IF(AND(ISNUMBER(M221),M221&lt;1,N221="kg"),"g",IF(AND(ISNUMBER(M221),M221&lt;1,N221="L"),"cl",N221))),N("P33"))</f>
        <v/>
      </c>
      <c r="R221" s="161" t="str">
        <f>IF(1=1,IF(E221="","",IF(F221="","A CONTROLER",IF(NOT(ISNUMBER(F221)),"TEXTE",IF(OR(L221="",L221&lt;=0),"COMMANDE PRINCIPALE INCOMPLETE",IF(G221="","UNITE MANQUANTE",IF(COUNTIF(B384:B428,AE221)=0,"UNITE A CONTROLER","OK")))))),N("Q9"))</f>
        <v/>
      </c>
      <c r="S221" s="105"/>
      <c r="T221" s="141">
        <f t="shared" si="16"/>
        <v>0</v>
      </c>
      <c r="U221" s="133" t="str">
        <f>IF(1=1,IF(E221="","",U194),N("S33"))</f>
        <v/>
      </c>
      <c r="V221" s="133" t="str">
        <f>IF(1=1,IF(E221="","",V194),N("T33"))</f>
        <v/>
      </c>
      <c r="W221" s="135" t="str">
        <f>IF(1=1,IF(OR(U221="",V221="",NOT(ISNUMBER(U221)),NOT(ISNUMBER(V221)),U221=0),"",V221/U221),N("U33"))</f>
        <v/>
      </c>
      <c r="X221" s="136" t="str">
        <f>IF(1=1,IF(OR(W221="",NOT(ISNUMBER(F221))),"",F221*W221*IFERROR(INDEX(D384:D428,MATCH(AE221,B384:B428,0)),1)),N("V7"))</f>
        <v/>
      </c>
      <c r="Y221" s="137" t="str">
        <f>IF(1=1,IF(F221="","",IF(G221="","",IFERROR(INDEX(E384:E428,MATCH(AE221,B384:B428,0)),G221&amp;""))),N("W6"))</f>
        <v/>
      </c>
      <c r="Z221" s="142" t="str">
        <f>IF(1=1,IF(X221="","",IF(AND(ISNUMBER(X221),X221&lt;1,Y221="kg"),MAX(1,ROUND(X221*1000,0)),IF(AND(ISNUMBER(X221),X221&lt;1,Y221="L"),MAX(1,ROUND(X221*100,0)),ROUND(X221,3)))),N("X33"))</f>
        <v/>
      </c>
      <c r="AA221" s="143" t="str">
        <f>IF(1=1,IF(X221="","",IF(AND(ISNUMBER(X221),X221&lt;1,Y221="kg"),"g",IF(AND(ISNUMBER(X221),X221&lt;1,Y221="L"),"cl",Y221))),N("Y33"))</f>
        <v/>
      </c>
      <c r="AB221" s="123" t="str">
        <f>IF(1=1,IF(E221="","",IF(F221="","A CONTROLER",IF(NOT(ISNUMBER(F221)),"TEXTE",IF(OR(W221="",W221&lt;=0),"COMMANDE COUVERTS INCOMPLETE",IF(G221="","UNITE MANQUANTE",IF(COUNTIF(B384:B428,AE221)=0,"UNITE A CONTROLER","OK")))))),N("Z6"))</f>
        <v/>
      </c>
      <c r="AD221" s="144" t="str">
        <f>IF(1=1,IF(E221="","",AD194),N("AB33"))</f>
        <v/>
      </c>
      <c r="AE221" s="125" t="str">
        <f>IF(1=1,IF(G221="","",UPPER(TRIM(SUBSTITUTE(SUBSTITUTE(G221&amp;"",CHAR(160)," ")," "," ")))),N("AC33"))</f>
        <v/>
      </c>
    </row>
    <row r="222" spans="1:31" ht="15.75" x14ac:dyDescent="0.25">
      <c r="A222" s="160" t="str">
        <f>IF(1=1,IF(E222="","",A194),N("A34"))</f>
        <v/>
      </c>
      <c r="B222" s="127" t="str">
        <f>IF(1=1,IF(E222="","",B194),N("B34"))</f>
        <v/>
      </c>
      <c r="C222" s="128"/>
      <c r="D222" s="129" t="str">
        <f>IF(ISBLANK(E222),"",LARGE(D194:D221,1)+1)</f>
        <v/>
      </c>
      <c r="E222" s="130"/>
      <c r="F222" s="131"/>
      <c r="G222" s="170"/>
      <c r="H222" s="105"/>
      <c r="I222" s="132" t="str">
        <f>IF(1=1,IF(E222="","",I194),N("H34"))</f>
        <v/>
      </c>
      <c r="J222" s="133" t="str">
        <f>IF(1=1,IF(E222="","",J194),N("I34"))</f>
        <v/>
      </c>
      <c r="K222" s="134" t="str">
        <f>IF(1=1,IF(E222="","",K194),N("J34"))</f>
        <v/>
      </c>
      <c r="L222" s="135" t="str">
        <f>IF(1=1,IF(OR(J222="",O222="",NOT(ISNUMBER(J222)),NOT(ISNUMBER(O222)),J222=0),"",O222/J222),N("L34"))</f>
        <v/>
      </c>
      <c r="M222" s="136" t="str">
        <f>IF(1=1,IF(OR(L222="",NOT(ISNUMBER(F222))),"",F222*L222*IFERROR(INDEX(D384:D428,MATCH(AE222,B384:B428,0)),1)),N("M13"))</f>
        <v/>
      </c>
      <c r="N222" s="137" t="str">
        <f>IF(1=1,IF(F222="","",IF(G222="","",IFERROR(INDEX(E384:E428,MATCH(AE222,B384:B428,0)),G222&amp;""))),N("N6"))</f>
        <v/>
      </c>
      <c r="O222" s="138" t="str">
        <f>IF(1=1,IF(E222="","",O194),N("K34"))</f>
        <v/>
      </c>
      <c r="P222" s="139" t="str">
        <f>IF(1=1,IF(M222="","",IF(AND(ISNUMBER(M222),M222&lt;1,N222="kg"),MAX(1,ROUND(M222*1000,0)),IF(AND(ISNUMBER(M222),M222&lt;1,N222="L"),MAX(1,ROUND(M222*100,0)),ROUND(M222,3)))),N("O34"))</f>
        <v/>
      </c>
      <c r="Q222" s="140" t="str">
        <f>IF(1=1,IF(M222="","",IF(AND(ISNUMBER(M222),M222&lt;1,N222="kg"),"g",IF(AND(ISNUMBER(M222),M222&lt;1,N222="L"),"cl",N222))),N("P34"))</f>
        <v/>
      </c>
      <c r="R222" s="161" t="str">
        <f>IF(1=1,IF(E222="","",IF(F222="","A CONTROLER",IF(NOT(ISNUMBER(F222)),"TEXTE",IF(OR(L222="",L222&lt;=0),"COMMANDE PRINCIPALE INCOMPLETE",IF(G222="","UNITE MANQUANTE",IF(COUNTIF(B384:B428,AE222)=0,"UNITE A CONTROLER","OK")))))),N("Q9"))</f>
        <v/>
      </c>
      <c r="S222" s="105"/>
      <c r="T222" s="141">
        <f t="shared" si="16"/>
        <v>0</v>
      </c>
      <c r="U222" s="133" t="str">
        <f>IF(1=1,IF(E222="","",U194),N("S34"))</f>
        <v/>
      </c>
      <c r="V222" s="133" t="str">
        <f>IF(1=1,IF(E222="","",V194),N("T34"))</f>
        <v/>
      </c>
      <c r="W222" s="135" t="str">
        <f>IF(1=1,IF(OR(U222="",V222="",NOT(ISNUMBER(U222)),NOT(ISNUMBER(V222)),U222=0),"",V222/U222),N("U34"))</f>
        <v/>
      </c>
      <c r="X222" s="136" t="str">
        <f>IF(1=1,IF(OR(W222="",NOT(ISNUMBER(F222))),"",F222*W222*IFERROR(INDEX(D384:D428,MATCH(AE222,B384:B428,0)),1)),N("V7"))</f>
        <v/>
      </c>
      <c r="Y222" s="137" t="str">
        <f>IF(1=1,IF(F222="","",IF(G222="","",IFERROR(INDEX(E384:E428,MATCH(AE222,B384:B428,0)),G222&amp;""))),N("W6"))</f>
        <v/>
      </c>
      <c r="Z222" s="142" t="str">
        <f>IF(1=1,IF(X222="","",IF(AND(ISNUMBER(X222),X222&lt;1,Y222="kg"),MAX(1,ROUND(X222*1000,0)),IF(AND(ISNUMBER(X222),X222&lt;1,Y222="L"),MAX(1,ROUND(X222*100,0)),ROUND(X222,3)))),N("X34"))</f>
        <v/>
      </c>
      <c r="AA222" s="143" t="str">
        <f>IF(1=1,IF(X222="","",IF(AND(ISNUMBER(X222),X222&lt;1,Y222="kg"),"g",IF(AND(ISNUMBER(X222),X222&lt;1,Y222="L"),"cl",Y222))),N("Y34"))</f>
        <v/>
      </c>
      <c r="AB222" s="123" t="str">
        <f>IF(1=1,IF(E222="","",IF(F222="","A CONTROLER",IF(NOT(ISNUMBER(F222)),"TEXTE",IF(OR(W222="",W222&lt;=0),"COMMANDE COUVERTS INCOMPLETE",IF(G222="","UNITE MANQUANTE",IF(COUNTIF(B384:B428,AE222)=0,"UNITE A CONTROLER","OK")))))),N("Z6"))</f>
        <v/>
      </c>
      <c r="AD222" s="144" t="str">
        <f>IF(1=1,IF(E222="","",AD194),N("AB34"))</f>
        <v/>
      </c>
      <c r="AE222" s="125" t="str">
        <f>IF(1=1,IF(G222="","",UPPER(TRIM(SUBSTITUTE(SUBSTITUTE(G222&amp;"",CHAR(160)," ")," "," ")))),N("AC34"))</f>
        <v/>
      </c>
    </row>
    <row r="223" spans="1:31" ht="15.75" x14ac:dyDescent="0.25">
      <c r="A223" s="160" t="str">
        <f>IF(1=1,IF(E223="","",A194),N("A35"))</f>
        <v/>
      </c>
      <c r="B223" s="127" t="str">
        <f>IF(1=1,IF(E223="","",B194),N("B35"))</f>
        <v/>
      </c>
      <c r="C223" s="128"/>
      <c r="D223" s="129" t="str">
        <f>IF(ISBLANK(E223),"",LARGE(D194:D222,1)+1)</f>
        <v/>
      </c>
      <c r="E223" s="130"/>
      <c r="F223" s="131"/>
      <c r="G223" s="170"/>
      <c r="H223" s="105"/>
      <c r="I223" s="132" t="str">
        <f>IF(1=1,IF(E223="","",I194),N("H35"))</f>
        <v/>
      </c>
      <c r="J223" s="133" t="str">
        <f>IF(1=1,IF(E223="","",J194),N("I35"))</f>
        <v/>
      </c>
      <c r="K223" s="134" t="str">
        <f>IF(1=1,IF(E223="","",K194),N("J35"))</f>
        <v/>
      </c>
      <c r="L223" s="135" t="str">
        <f>IF(1=1,IF(OR(J223="",O223="",NOT(ISNUMBER(J223)),NOT(ISNUMBER(O223)),J223=0),"",O223/J223),N("L35"))</f>
        <v/>
      </c>
      <c r="M223" s="136" t="str">
        <f>IF(1=1,IF(OR(L223="",NOT(ISNUMBER(F223))),"",F223*L223*IFERROR(INDEX(D384:D428,MATCH(AE223,B384:B428,0)),1)),N("M13"))</f>
        <v/>
      </c>
      <c r="N223" s="137" t="str">
        <f>IF(1=1,IF(F223="","",IF(G223="","",IFERROR(INDEX(E384:E428,MATCH(AE223,B384:B428,0)),G223&amp;""))),N("N6"))</f>
        <v/>
      </c>
      <c r="O223" s="138" t="str">
        <f>IF(1=1,IF(E223="","",O194),N("K35"))</f>
        <v/>
      </c>
      <c r="P223" s="139" t="str">
        <f>IF(1=1,IF(M223="","",IF(AND(ISNUMBER(M223),M223&lt;1,N223="kg"),MAX(1,ROUND(M223*1000,0)),IF(AND(ISNUMBER(M223),M223&lt;1,N223="L"),MAX(1,ROUND(M223*100,0)),ROUND(M223,3)))),N("O35"))</f>
        <v/>
      </c>
      <c r="Q223" s="140" t="str">
        <f>IF(1=1,IF(M223="","",IF(AND(ISNUMBER(M223),M223&lt;1,N223="kg"),"g",IF(AND(ISNUMBER(M223),M223&lt;1,N223="L"),"cl",N223))),N("P35"))</f>
        <v/>
      </c>
      <c r="R223" s="161" t="str">
        <f>IF(1=1,IF(E223="","",IF(F223="","A CONTROLER",IF(NOT(ISNUMBER(F223)),"TEXTE",IF(OR(L223="",L223&lt;=0),"COMMANDE PRINCIPALE INCOMPLETE",IF(G223="","UNITE MANQUANTE",IF(COUNTIF(B384:B428,AE223)=0,"UNITE A CONTROLER","OK")))))),N("Q9"))</f>
        <v/>
      </c>
      <c r="S223" s="105"/>
      <c r="T223" s="141">
        <f t="shared" si="16"/>
        <v>0</v>
      </c>
      <c r="U223" s="133" t="str">
        <f>IF(1=1,IF(E223="","",U194),N("S35"))</f>
        <v/>
      </c>
      <c r="V223" s="133" t="str">
        <f>IF(1=1,IF(E223="","",V194),N("T35"))</f>
        <v/>
      </c>
      <c r="W223" s="135" t="str">
        <f>IF(1=1,IF(OR(U223="",V223="",NOT(ISNUMBER(U223)),NOT(ISNUMBER(V223)),U223=0),"",V223/U223),N("U35"))</f>
        <v/>
      </c>
      <c r="X223" s="136" t="str">
        <f>IF(1=1,IF(OR(W223="",NOT(ISNUMBER(F223))),"",F223*W223*IFERROR(INDEX(D384:D428,MATCH(AE223,B384:B428,0)),1)),N("V7"))</f>
        <v/>
      </c>
      <c r="Y223" s="137" t="str">
        <f>IF(1=1,IF(F223="","",IF(G223="","",IFERROR(INDEX(E384:E428,MATCH(AE223,B384:B428,0)),G223&amp;""))),N("W6"))</f>
        <v/>
      </c>
      <c r="Z223" s="142" t="str">
        <f>IF(1=1,IF(X223="","",IF(AND(ISNUMBER(X223),X223&lt;1,Y223="kg"),MAX(1,ROUND(X223*1000,0)),IF(AND(ISNUMBER(X223),X223&lt;1,Y223="L"),MAX(1,ROUND(X223*100,0)),ROUND(X223,3)))),N("X35"))</f>
        <v/>
      </c>
      <c r="AA223" s="143" t="str">
        <f>IF(1=1,IF(X223="","",IF(AND(ISNUMBER(X223),X223&lt;1,Y223="kg"),"g",IF(AND(ISNUMBER(X223),X223&lt;1,Y223="L"),"cl",Y223))),N("Y35"))</f>
        <v/>
      </c>
      <c r="AB223" s="123" t="str">
        <f>IF(1=1,IF(E223="","",IF(F223="","A CONTROLER",IF(NOT(ISNUMBER(F223)),"TEXTE",IF(OR(W223="",W223&lt;=0),"COMMANDE COUVERTS INCOMPLETE",IF(G223="","UNITE MANQUANTE",IF(COUNTIF(B384:B428,AE223)=0,"UNITE A CONTROLER","OK")))))),N("Z6"))</f>
        <v/>
      </c>
      <c r="AD223" s="144" t="str">
        <f>IF(1=1,IF(E223="","",AD194),N("AB35"))</f>
        <v/>
      </c>
      <c r="AE223" s="125" t="str">
        <f>IF(1=1,IF(G223="","",UPPER(TRIM(SUBSTITUTE(SUBSTITUTE(G223&amp;"",CHAR(160)," ")," "," ")))),N("AC35"))</f>
        <v/>
      </c>
    </row>
    <row r="224" spans="1:31" ht="24" customHeight="1" x14ac:dyDescent="0.25">
      <c r="A224" s="160" t="str">
        <f>IF(1=1,IF(E224="","",A194),N("A36"))</f>
        <v/>
      </c>
      <c r="B224" s="127" t="str">
        <f>IF(1=1,IF(E224="","",B194),N("B36"))</f>
        <v/>
      </c>
      <c r="C224" s="128"/>
      <c r="D224" s="129" t="str">
        <f>IF(ISBLANK(E224),"",LARGE(D194:D223,1)+1)</f>
        <v/>
      </c>
      <c r="E224" s="130"/>
      <c r="F224" s="131"/>
      <c r="G224" s="170"/>
      <c r="H224" s="105"/>
      <c r="I224" s="132" t="str">
        <f>IF(1=1,IF(E224="","",I194),N("H36"))</f>
        <v/>
      </c>
      <c r="J224" s="133" t="str">
        <f>IF(1=1,IF(E224="","",J194),N("I36"))</f>
        <v/>
      </c>
      <c r="K224" s="134" t="str">
        <f>IF(1=1,IF(E224="","",K194),N("J36"))</f>
        <v/>
      </c>
      <c r="L224" s="135" t="str">
        <f>IF(1=1,IF(OR(J224="",O224="",NOT(ISNUMBER(J224)),NOT(ISNUMBER(O224)),J224=0),"",O224/J224),N("L36"))</f>
        <v/>
      </c>
      <c r="M224" s="136" t="str">
        <f>IF(1=1,IF(OR(L224="",NOT(ISNUMBER(F224))),"",F224*L224*IFERROR(INDEX(D384:D428,MATCH(AE224,B384:B428,0)),1)),N("M13"))</f>
        <v/>
      </c>
      <c r="N224" s="137" t="str">
        <f>IF(1=1,IF(F224="","",IF(G224="","",IFERROR(INDEX(E384:E428,MATCH(AE224,B384:B428,0)),G224&amp;""))),N("N6"))</f>
        <v/>
      </c>
      <c r="O224" s="138" t="str">
        <f>IF(1=1,IF(E224="","",O194),N("K36"))</f>
        <v/>
      </c>
      <c r="P224" s="139" t="str">
        <f>IF(1=1,IF(M224="","",IF(AND(ISNUMBER(M224),M224&lt;1,N224="kg"),MAX(1,ROUND(M224*1000,0)),IF(AND(ISNUMBER(M224),M224&lt;1,N224="L"),MAX(1,ROUND(M224*100,0)),ROUND(M224,3)))),N("O36"))</f>
        <v/>
      </c>
      <c r="Q224" s="140" t="str">
        <f>IF(1=1,IF(M224="","",IF(AND(ISNUMBER(M224),M224&lt;1,N224="kg"),"g",IF(AND(ISNUMBER(M224),M224&lt;1,N224="L"),"cl",N224))),N("P36"))</f>
        <v/>
      </c>
      <c r="R224" s="161" t="str">
        <f>IF(1=1,IF(E224="","",IF(F224="","A CONTROLER",IF(NOT(ISNUMBER(F224)),"TEXTE",IF(OR(L224="",L224&lt;=0),"COMMANDE PRINCIPALE INCOMPLETE",IF(G224="","UNITE MANQUANTE",IF(COUNTIF(B384:B428,AE224)=0,"UNITE A CONTROLER","OK")))))),N("Q9"))</f>
        <v/>
      </c>
      <c r="S224" s="105"/>
      <c r="T224" s="141">
        <f t="shared" si="16"/>
        <v>0</v>
      </c>
      <c r="U224" s="133" t="str">
        <f>IF(1=1,IF(E224="","",U194),N("S36"))</f>
        <v/>
      </c>
      <c r="V224" s="133" t="str">
        <f>IF(1=1,IF(E224="","",V194),N("T36"))</f>
        <v/>
      </c>
      <c r="W224" s="135" t="str">
        <f>IF(1=1,IF(OR(U224="",V224="",NOT(ISNUMBER(U224)),NOT(ISNUMBER(V224)),U224=0),"",V224/U224),N("U36"))</f>
        <v/>
      </c>
      <c r="X224" s="136" t="str">
        <f>IF(1=1,IF(OR(W224="",NOT(ISNUMBER(F224))),"",F224*W224*IFERROR(INDEX(D384:D428,MATCH(AE224,B384:B428,0)),1)),N("V7"))</f>
        <v/>
      </c>
      <c r="Y224" s="137" t="str">
        <f>IF(1=1,IF(F224="","",IF(G224="","",IFERROR(INDEX(E384:E428,MATCH(AE224,B384:B428,0)),G224&amp;""))),N("W6"))</f>
        <v/>
      </c>
      <c r="Z224" s="142" t="str">
        <f>IF(1=1,IF(X224="","",IF(AND(ISNUMBER(X224),X224&lt;1,Y224="kg"),MAX(1,ROUND(X224*1000,0)),IF(AND(ISNUMBER(X224),X224&lt;1,Y224="L"),MAX(1,ROUND(X224*100,0)),ROUND(X224,3)))),N("X36"))</f>
        <v/>
      </c>
      <c r="AA224" s="143" t="str">
        <f>IF(1=1,IF(X224="","",IF(AND(ISNUMBER(X224),X224&lt;1,Y224="kg"),"g",IF(AND(ISNUMBER(X224),X224&lt;1,Y224="L"),"cl",Y224))),N("Y36"))</f>
        <v/>
      </c>
      <c r="AB224" s="123" t="str">
        <f>IF(1=1,IF(E224="","",IF(F224="","A CONTROLER",IF(NOT(ISNUMBER(F224)),"TEXTE",IF(OR(W224="",W224&lt;=0),"COMMANDE COUVERTS INCOMPLETE",IF(G224="","UNITE MANQUANTE",IF(COUNTIF(B384:B428,AE224)=0,"UNITE A CONTROLER","OK")))))),N("Z6"))</f>
        <v/>
      </c>
      <c r="AD224" s="144" t="str">
        <f>IF(1=1,IF(E224="","",AD194),N("AB36"))</f>
        <v/>
      </c>
      <c r="AE224" s="125" t="str">
        <f>IF(1=1,IF(G224="","",UPPER(TRIM(SUBSTITUTE(SUBSTITUTE(G224&amp;"",CHAR(160)," ")," "," ")))),N("AC36"))</f>
        <v/>
      </c>
    </row>
    <row r="225" spans="1:33" ht="15.75" x14ac:dyDescent="0.25">
      <c r="A225" s="160" t="str">
        <f>IF(1=1,IF(E225="","",A194),N("A37"))</f>
        <v/>
      </c>
      <c r="B225" s="127" t="str">
        <f>IF(1=1,IF(E225="","",B194),N("B37"))</f>
        <v/>
      </c>
      <c r="C225" s="128"/>
      <c r="D225" s="129" t="str">
        <f>IF(ISBLANK(E225),"",LARGE(D194:D224,1)+1)</f>
        <v/>
      </c>
      <c r="E225" s="130"/>
      <c r="F225" s="131"/>
      <c r="G225" s="170"/>
      <c r="H225" s="105"/>
      <c r="I225" s="132" t="str">
        <f>IF(1=1,IF(E225="","",I194),N("H37"))</f>
        <v/>
      </c>
      <c r="J225" s="133" t="str">
        <f>IF(1=1,IF(E225="","",J194),N("I37"))</f>
        <v/>
      </c>
      <c r="K225" s="134" t="str">
        <f>IF(1=1,IF(E225="","",K194),N("J37"))</f>
        <v/>
      </c>
      <c r="L225" s="135" t="str">
        <f>IF(1=1,IF(OR(J225="",O225="",NOT(ISNUMBER(J225)),NOT(ISNUMBER(O225)),J225=0),"",O225/J225),N("L37"))</f>
        <v/>
      </c>
      <c r="M225" s="136" t="str">
        <f>IF(1=1,IF(OR(L225="",NOT(ISNUMBER(F225))),"",F225*L225*IFERROR(INDEX(D384:D428,MATCH(AE225,B384:B428,0)),1)),N("M13"))</f>
        <v/>
      </c>
      <c r="N225" s="137" t="str">
        <f>IF(1=1,IF(F225="","",IF(G225="","",IFERROR(INDEX(E384:E428,MATCH(AE225,B384:B428,0)),G225&amp;""))),N("N6"))</f>
        <v/>
      </c>
      <c r="O225" s="138" t="str">
        <f>IF(1=1,IF(E225="","",O194),N("K37"))</f>
        <v/>
      </c>
      <c r="P225" s="139" t="str">
        <f>IF(1=1,IF(M225="","",IF(AND(ISNUMBER(M225),M225&lt;1,N225="kg"),MAX(1,ROUND(M225*1000,0)),IF(AND(ISNUMBER(M225),M225&lt;1,N225="L"),MAX(1,ROUND(M225*100,0)),ROUND(M225,3)))),N("O37"))</f>
        <v/>
      </c>
      <c r="Q225" s="140" t="str">
        <f>IF(1=1,IF(M225="","",IF(AND(ISNUMBER(M225),M225&lt;1,N225="kg"),"g",IF(AND(ISNUMBER(M225),M225&lt;1,N225="L"),"cl",N225))),N("P37"))</f>
        <v/>
      </c>
      <c r="R225" s="161" t="str">
        <f>IF(1=1,IF(E225="","",IF(F225="","A CONTROLER",IF(NOT(ISNUMBER(F225)),"TEXTE",IF(OR(L225="",L225&lt;=0),"COMMANDE PRINCIPALE INCOMPLETE",IF(G225="","UNITE MANQUANTE",IF(COUNTIF(B384:B428,AE225)=0,"UNITE A CONTROLER","OK")))))),N("Q9"))</f>
        <v/>
      </c>
      <c r="S225" s="105"/>
      <c r="T225" s="141">
        <f t="shared" si="16"/>
        <v>0</v>
      </c>
      <c r="U225" s="133" t="str">
        <f>IF(1=1,IF(E225="","",U194),N("S37"))</f>
        <v/>
      </c>
      <c r="V225" s="133" t="str">
        <f>IF(1=1,IF(E225="","",V194),N("T37"))</f>
        <v/>
      </c>
      <c r="W225" s="135" t="str">
        <f>IF(1=1,IF(OR(U225="",V225="",NOT(ISNUMBER(U225)),NOT(ISNUMBER(V225)),U225=0),"",V225/U225),N("U37"))</f>
        <v/>
      </c>
      <c r="X225" s="136" t="str">
        <f>IF(1=1,IF(OR(W225="",NOT(ISNUMBER(F225))),"",F225*W225*IFERROR(INDEX(D384:D428,MATCH(AE225,B384:B428,0)),1)),N("V7"))</f>
        <v/>
      </c>
      <c r="Y225" s="137" t="str">
        <f>IF(1=1,IF(F225="","",IF(G225="","",IFERROR(INDEX(E384:E428,MATCH(AE225,B384:B428,0)),G225&amp;""))),N("W6"))</f>
        <v/>
      </c>
      <c r="Z225" s="142" t="str">
        <f>IF(1=1,IF(X225="","",IF(AND(ISNUMBER(X225),X225&lt;1,Y225="kg"),MAX(1,ROUND(X225*1000,0)),IF(AND(ISNUMBER(X225),X225&lt;1,Y225="L"),MAX(1,ROUND(X225*100,0)),ROUND(X225,3)))),N("X37"))</f>
        <v/>
      </c>
      <c r="AA225" s="143" t="str">
        <f>IF(1=1,IF(X225="","",IF(AND(ISNUMBER(X225),X225&lt;1,Y225="kg"),"g",IF(AND(ISNUMBER(X225),X225&lt;1,Y225="L"),"cl",Y225))),N("Y37"))</f>
        <v/>
      </c>
      <c r="AB225" s="123" t="str">
        <f>IF(1=1,IF(E225="","",IF(F225="","A CONTROLER",IF(NOT(ISNUMBER(F225)),"TEXTE",IF(OR(W225="",W225&lt;=0),"COMMANDE COUVERTS INCOMPLETE",IF(G225="","UNITE MANQUANTE",IF(COUNTIF(B384:B428,AE225)=0,"UNITE A CONTROLER","OK")))))),N("Z6"))</f>
        <v/>
      </c>
      <c r="AD225" s="144" t="str">
        <f>IF(1=1,IF(E225="","",AD194),N("AB37"))</f>
        <v/>
      </c>
      <c r="AE225" s="125" t="str">
        <f>IF(1=1,IF(G225="","",UPPER(TRIM(SUBSTITUTE(SUBSTITUTE(G225&amp;"",CHAR(160)," ")," "," ")))),N("AC37"))</f>
        <v/>
      </c>
    </row>
    <row r="226" spans="1:33" ht="15.75" x14ac:dyDescent="0.25">
      <c r="A226" s="160" t="str">
        <f>IF(1=1,IF(E226="","",A194),N("A38"))</f>
        <v/>
      </c>
      <c r="B226" s="127" t="str">
        <f>IF(1=1,IF(E226="","",B194),N("B38"))</f>
        <v/>
      </c>
      <c r="C226" s="128"/>
      <c r="D226" s="129" t="str">
        <f>IF(ISBLANK(E226),"",LARGE(D194:D225,1)+1)</f>
        <v/>
      </c>
      <c r="E226" s="130"/>
      <c r="F226" s="131"/>
      <c r="G226" s="170"/>
      <c r="H226" s="105"/>
      <c r="I226" s="132" t="str">
        <f>IF(1=1,IF(E226="","",I194),N("H38"))</f>
        <v/>
      </c>
      <c r="J226" s="133" t="str">
        <f>IF(1=1,IF(E226="","",J194),N("I38"))</f>
        <v/>
      </c>
      <c r="K226" s="134" t="str">
        <f>IF(1=1,IF(E226="","",K194),N("J38"))</f>
        <v/>
      </c>
      <c r="L226" s="135" t="str">
        <f>IF(1=1,IF(OR(J226="",O226="",NOT(ISNUMBER(J226)),NOT(ISNUMBER(O226)),J226=0),"",O226/J226),N("L38"))</f>
        <v/>
      </c>
      <c r="M226" s="136" t="str">
        <f>IF(1=1,IF(OR(L226="",NOT(ISNUMBER(F226))),"",F226*L226*IFERROR(INDEX(D384:D428,MATCH(AE226,B384:B428,0)),1)),N("M13"))</f>
        <v/>
      </c>
      <c r="N226" s="137" t="str">
        <f>IF(1=1,IF(F226="","",IF(G226="","",IFERROR(INDEX(E384:E428,MATCH(AE226,B384:B428,0)),G226&amp;""))),N("N6"))</f>
        <v/>
      </c>
      <c r="O226" s="138" t="str">
        <f>IF(1=1,IF(E226="","",O194),N("K38"))</f>
        <v/>
      </c>
      <c r="P226" s="139" t="str">
        <f>IF(1=1,IF(M226="","",IF(AND(ISNUMBER(M226),M226&lt;1,N226="kg"),MAX(1,ROUND(M226*1000,0)),IF(AND(ISNUMBER(M226),M226&lt;1,N226="L"),MAX(1,ROUND(M226*100,0)),ROUND(M226,3)))),N("O38"))</f>
        <v/>
      </c>
      <c r="Q226" s="140" t="str">
        <f>IF(1=1,IF(M226="","",IF(AND(ISNUMBER(M226),M226&lt;1,N226="kg"),"g",IF(AND(ISNUMBER(M226),M226&lt;1,N226="L"),"cl",N226))),N("P38"))</f>
        <v/>
      </c>
      <c r="R226" s="161" t="str">
        <f>IF(1=1,IF(E226="","",IF(F226="","A CONTROLER",IF(NOT(ISNUMBER(F226)),"TEXTE",IF(OR(L226="",L226&lt;=0),"COMMANDE PRINCIPALE INCOMPLETE",IF(G226="","UNITE MANQUANTE",IF(COUNTIF(B384:B428,AE226)=0,"UNITE A CONTROLER","OK")))))),N("Q9"))</f>
        <v/>
      </c>
      <c r="S226" s="105"/>
      <c r="T226" s="141">
        <f t="shared" si="16"/>
        <v>0</v>
      </c>
      <c r="U226" s="133" t="str">
        <f>IF(1=1,IF(E226="","",U194),N("S38"))</f>
        <v/>
      </c>
      <c r="V226" s="133" t="str">
        <f>IF(1=1,IF(E226="","",V194),N("T38"))</f>
        <v/>
      </c>
      <c r="W226" s="135" t="str">
        <f>IF(1=1,IF(OR(U226="",V226="",NOT(ISNUMBER(U226)),NOT(ISNUMBER(V226)),U226=0),"",V226/U226),N("U38"))</f>
        <v/>
      </c>
      <c r="X226" s="136" t="str">
        <f>IF(1=1,IF(OR(W226="",NOT(ISNUMBER(F226))),"",F226*W226*IFERROR(INDEX(D384:D428,MATCH(AE226,B384:B428,0)),1)),N("V7"))</f>
        <v/>
      </c>
      <c r="Y226" s="137" t="str">
        <f>IF(1=1,IF(F226="","",IF(G226="","",IFERROR(INDEX(E384:E428,MATCH(AE226,B384:B428,0)),G226&amp;""))),N("W6"))</f>
        <v/>
      </c>
      <c r="Z226" s="142" t="str">
        <f>IF(1=1,IF(X226="","",IF(AND(ISNUMBER(X226),X226&lt;1,Y226="kg"),MAX(1,ROUND(X226*1000,0)),IF(AND(ISNUMBER(X226),X226&lt;1,Y226="L"),MAX(1,ROUND(X226*100,0)),ROUND(X226,3)))),N("X38"))</f>
        <v/>
      </c>
      <c r="AA226" s="143" t="str">
        <f>IF(1=1,IF(X226="","",IF(AND(ISNUMBER(X226),X226&lt;1,Y226="kg"),"g",IF(AND(ISNUMBER(X226),X226&lt;1,Y226="L"),"cl",Y226))),N("Y38"))</f>
        <v/>
      </c>
      <c r="AB226" s="123" t="str">
        <f>IF(1=1,IF(E226="","",IF(F226="","A CONTROLER",IF(NOT(ISNUMBER(F226)),"TEXTE",IF(OR(W226="",W226&lt;=0),"COMMANDE COUVERTS INCOMPLETE",IF(G226="","UNITE MANQUANTE",IF(COUNTIF(B384:B428,AE226)=0,"UNITE A CONTROLER","OK")))))),N("Z6"))</f>
        <v/>
      </c>
      <c r="AD226" s="144" t="str">
        <f>IF(1=1,IF(E226="","",AD194),N("AB38"))</f>
        <v/>
      </c>
      <c r="AE226" s="125" t="str">
        <f>IF(1=1,IF(G226="","",UPPER(TRIM(SUBSTITUTE(SUBSTITUTE(G226&amp;"",CHAR(160)," ")," "," ")))),N("AC38"))</f>
        <v/>
      </c>
    </row>
    <row r="227" spans="1:33" ht="15.75" x14ac:dyDescent="0.25">
      <c r="A227" s="160" t="str">
        <f>IF(1=1,IF(E227="","",A194),N("A39"))</f>
        <v/>
      </c>
      <c r="B227" s="127" t="str">
        <f>IF(1=1,IF(E227="","",B194),N("B39"))</f>
        <v/>
      </c>
      <c r="C227" s="127"/>
      <c r="D227" s="129" t="str">
        <f>IF(ISBLANK(E227),"",LARGE(D194:D226,1)+1)</f>
        <v/>
      </c>
      <c r="E227" s="130"/>
      <c r="F227" s="131"/>
      <c r="G227" s="170"/>
      <c r="H227" s="105"/>
      <c r="I227" s="132" t="str">
        <f>IF(1=1,IF(E227="","",I194),N("H39"))</f>
        <v/>
      </c>
      <c r="J227" s="133" t="str">
        <f>IF(1=1,IF(E227="","",J194),N("I39"))</f>
        <v/>
      </c>
      <c r="K227" s="134" t="str">
        <f>IF(1=1,IF(E227="","",K194),N("J39"))</f>
        <v/>
      </c>
      <c r="L227" s="135" t="str">
        <f>IF(1=1,IF(OR(J227="",O227="",NOT(ISNUMBER(J227)),NOT(ISNUMBER(O227)),J227=0),"",O227/J227),N("L39"))</f>
        <v/>
      </c>
      <c r="M227" s="136" t="str">
        <f>IF(1=1,IF(OR(L227="",NOT(ISNUMBER(F227))),"",F227*L227*IFERROR(INDEX(D384:D428,MATCH(AE227,B384:B428,0)),1)),N("M13"))</f>
        <v/>
      </c>
      <c r="N227" s="137" t="str">
        <f>IF(1=1,IF(F227="","",IF(G227="","",IFERROR(INDEX(E384:E428,MATCH(AE227,B384:B428,0)),G227&amp;""))),N("N6"))</f>
        <v/>
      </c>
      <c r="O227" s="138" t="str">
        <f>IF(1=1,IF(E227="","",O194),N("K39"))</f>
        <v/>
      </c>
      <c r="P227" s="139" t="str">
        <f>IF(1=1,IF(M227="","",IF(AND(ISNUMBER(M227),M227&lt;1,N227="kg"),MAX(1,ROUND(M227*1000,0)),IF(AND(ISNUMBER(M227),M227&lt;1,N227="L"),MAX(1,ROUND(M227*100,0)),ROUND(M227,3)))),N("O39"))</f>
        <v/>
      </c>
      <c r="Q227" s="140" t="str">
        <f>IF(1=1,IF(M227="","",IF(AND(ISNUMBER(M227),M227&lt;1,N227="kg"),"g",IF(AND(ISNUMBER(M227),M227&lt;1,N227="L"),"cl",N227))),N("P39"))</f>
        <v/>
      </c>
      <c r="R227" s="161" t="str">
        <f>IF(1=1,IF(E227="","",IF(F227="","A CONTROLER",IF(NOT(ISNUMBER(F227)),"TEXTE",IF(OR(L227="",L227&lt;=0),"COMMANDE PRINCIPALE INCOMPLETE",IF(G227="","UNITE MANQUANTE",IF(COUNTIF(B384:B428,AE227)=0,"UNITE A CONTROLER","OK")))))),N("Q9"))</f>
        <v/>
      </c>
      <c r="S227" s="105"/>
      <c r="T227" s="141">
        <f t="shared" si="16"/>
        <v>0</v>
      </c>
      <c r="U227" s="133" t="str">
        <f>IF(1=1,IF(E227="","",U194),N("S39"))</f>
        <v/>
      </c>
      <c r="V227" s="133" t="str">
        <f>IF(1=1,IF(E227="","",V194),N("T39"))</f>
        <v/>
      </c>
      <c r="W227" s="135" t="str">
        <f>IF(1=1,IF(OR(U227="",V227="",NOT(ISNUMBER(U227)),NOT(ISNUMBER(V227)),U227=0),"",V227/U227),N("U39"))</f>
        <v/>
      </c>
      <c r="X227" s="136" t="str">
        <f>IF(1=1,IF(OR(W227="",NOT(ISNUMBER(F227))),"",F227*W227*IFERROR(INDEX(D384:D428,MATCH(AE227,B384:B428,0)),1)),N("V7"))</f>
        <v/>
      </c>
      <c r="Y227" s="137" t="str">
        <f>IF(1=1,IF(F227="","",IF(G227="","",IFERROR(INDEX(E384:E428,MATCH(AE227,B384:B428,0)),G227&amp;""))),N("W6"))</f>
        <v/>
      </c>
      <c r="Z227" s="142" t="str">
        <f>IF(1=1,IF(X227="","",IF(AND(ISNUMBER(X227),X227&lt;1,Y227="kg"),MAX(1,ROUND(X227*1000,0)),IF(AND(ISNUMBER(X227),X227&lt;1,Y227="L"),MAX(1,ROUND(X227*100,0)),ROUND(X227,3)))),N("X39"))</f>
        <v/>
      </c>
      <c r="AA227" s="143" t="str">
        <f>IF(1=1,IF(X227="","",IF(AND(ISNUMBER(X227),X227&lt;1,Y227="kg"),"g",IF(AND(ISNUMBER(X227),X227&lt;1,Y227="L"),"cl",Y227))),N("Y39"))</f>
        <v/>
      </c>
      <c r="AB227" s="123" t="str">
        <f>IF(1=1,IF(E227="","",IF(F227="","A CONTROLER",IF(NOT(ISNUMBER(F227)),"TEXTE",IF(OR(W227="",W227&lt;=0),"COMMANDE COUVERTS INCOMPLETE",IF(G227="","UNITE MANQUANTE",IF(COUNTIF(B384:B428,AE227)=0,"UNITE A CONTROLER","OK")))))),N("Z6"))</f>
        <v/>
      </c>
      <c r="AD227" s="144" t="str">
        <f>IF(1=1,IF(E227="","",AD194),N("AB39"))</f>
        <v/>
      </c>
      <c r="AE227" s="125" t="str">
        <f>IF(1=1,IF(G227="","",UPPER(TRIM(SUBSTITUTE(SUBSTITUTE(G227&amp;"",CHAR(160)," ")," "," ")))),N("AC39"))</f>
        <v/>
      </c>
    </row>
    <row r="228" spans="1:33" ht="15.75" x14ac:dyDescent="0.25">
      <c r="A228" s="160" t="str">
        <f>IF(1=1,IF(E228="","",A194),N("A40"))</f>
        <v/>
      </c>
      <c r="B228" s="127" t="str">
        <f>IF(1=1,IF(E228="","",B194),N("B40"))</f>
        <v/>
      </c>
      <c r="C228" s="127"/>
      <c r="D228" s="129" t="str">
        <f>IF(ISBLANK(E228),"",LARGE(D194:D227,1)+1)</f>
        <v/>
      </c>
      <c r="E228" s="130"/>
      <c r="F228" s="131"/>
      <c r="G228" s="170"/>
      <c r="H228" s="105"/>
      <c r="I228" s="132" t="str">
        <f>IF(1=1,IF(E228="","",I194),N("H40"))</f>
        <v/>
      </c>
      <c r="J228" s="133" t="str">
        <f>IF(1=1,IF(E228="","",J194),N("I40"))</f>
        <v/>
      </c>
      <c r="K228" s="134" t="str">
        <f>IF(1=1,IF(E228="","",K194),N("J40"))</f>
        <v/>
      </c>
      <c r="L228" s="135" t="str">
        <f>IF(1=1,IF(OR(J228="",O228="",NOT(ISNUMBER(J228)),NOT(ISNUMBER(O228)),J228=0),"",O228/J228),N("L40"))</f>
        <v/>
      </c>
      <c r="M228" s="136" t="str">
        <f>IF(1=1,IF(OR(L228="",NOT(ISNUMBER(F228))),"",F228*L228*IFERROR(INDEX(D384:D428,MATCH(AE228,B384:B428,0)),1)),N("M13"))</f>
        <v/>
      </c>
      <c r="N228" s="137" t="str">
        <f>IF(1=1,IF(F228="","",IF(G228="","",IFERROR(INDEX(E384:E428,MATCH(AE228,B384:B428,0)),G228&amp;""))),N("N6"))</f>
        <v/>
      </c>
      <c r="O228" s="138" t="str">
        <f>IF(1=1,IF(E228="","",O194),N("K40"))</f>
        <v/>
      </c>
      <c r="P228" s="139" t="str">
        <f>IF(1=1,IF(M228="","",IF(AND(ISNUMBER(M228),M228&lt;1,N228="kg"),MAX(1,ROUND(M228*1000,0)),IF(AND(ISNUMBER(M228),M228&lt;1,N228="L"),MAX(1,ROUND(M228*100,0)),ROUND(M228,3)))),N("O40"))</f>
        <v/>
      </c>
      <c r="Q228" s="140" t="str">
        <f>IF(1=1,IF(M228="","",IF(AND(ISNUMBER(M228),M228&lt;1,N228="kg"),"g",IF(AND(ISNUMBER(M228),M228&lt;1,N228="L"),"cl",N228))),N("P40"))</f>
        <v/>
      </c>
      <c r="R228" s="161" t="str">
        <f>IF(1=1,IF(E228="","",IF(F228="","A CONTROLER",IF(NOT(ISNUMBER(F228)),"TEXTE",IF(OR(L228="",L228&lt;=0),"COMMANDE PRINCIPALE INCOMPLETE",IF(G228="","UNITE MANQUANTE",IF(COUNTIF(B384:B428,AE228)=0,"UNITE A CONTROLER","OK")))))),N("Q9"))</f>
        <v/>
      </c>
      <c r="S228" s="105"/>
      <c r="T228" s="141">
        <f t="shared" si="16"/>
        <v>0</v>
      </c>
      <c r="U228" s="133" t="str">
        <f>IF(1=1,IF(E228="","",U194),N("S40"))</f>
        <v/>
      </c>
      <c r="V228" s="133" t="str">
        <f>IF(1=1,IF(E228="","",V194),N("T40"))</f>
        <v/>
      </c>
      <c r="W228" s="135" t="str">
        <f>IF(1=1,IF(OR(U228="",V228="",NOT(ISNUMBER(U228)),NOT(ISNUMBER(V228)),U228=0),"",V228/U228),N("U40"))</f>
        <v/>
      </c>
      <c r="X228" s="136" t="str">
        <f>IF(1=1,IF(OR(W228="",NOT(ISNUMBER(F228))),"",F228*W228*IFERROR(INDEX(D384:D428,MATCH(AE228,B384:B428,0)),1)),N("V7"))</f>
        <v/>
      </c>
      <c r="Y228" s="137" t="str">
        <f>IF(1=1,IF(F228="","",IF(G228="","",IFERROR(INDEX(E384:E428,MATCH(AE228,B384:B428,0)),G228&amp;""))),N("W6"))</f>
        <v/>
      </c>
      <c r="Z228" s="142" t="str">
        <f>IF(1=1,IF(X228="","",IF(AND(ISNUMBER(X228),X228&lt;1,Y228="kg"),MAX(1,ROUND(X228*1000,0)),IF(AND(ISNUMBER(X228),X228&lt;1,Y228="L"),MAX(1,ROUND(X228*100,0)),ROUND(X228,3)))),N("X40"))</f>
        <v/>
      </c>
      <c r="AA228" s="143" t="str">
        <f>IF(1=1,IF(X228="","",IF(AND(ISNUMBER(X228),X228&lt;1,Y228="kg"),"g",IF(AND(ISNUMBER(X228),X228&lt;1,Y228="L"),"cl",Y228))),N("Y40"))</f>
        <v/>
      </c>
      <c r="AB228" s="123" t="str">
        <f>IF(1=1,IF(E228="","",IF(F228="","A CONTROLER",IF(NOT(ISNUMBER(F228)),"TEXTE",IF(OR(W228="",W228&lt;=0),"COMMANDE COUVERTS INCOMPLETE",IF(G228="","UNITE MANQUANTE",IF(COUNTIF(B384:B428,AE228)=0,"UNITE A CONTROLER","OK")))))),N("Z6"))</f>
        <v/>
      </c>
      <c r="AD228" s="144" t="str">
        <f>IF(1=1,IF(E228="","",AD194),N("AB40"))</f>
        <v/>
      </c>
      <c r="AE228" s="125" t="str">
        <f>IF(1=1,IF(G228="","",UPPER(TRIM(SUBSTITUTE(SUBSTITUTE(G228&amp;"",CHAR(160)," ")," "," ")))),N("AC40"))</f>
        <v/>
      </c>
    </row>
    <row r="229" spans="1:33" ht="23.25" x14ac:dyDescent="0.25">
      <c r="A229" s="180"/>
      <c r="B229" s="181" t="s">
        <v>231</v>
      </c>
      <c r="C229" s="182"/>
      <c r="D229" s="183" t="s">
        <v>239</v>
      </c>
      <c r="E229" s="182"/>
      <c r="F229" s="182"/>
      <c r="G229" s="182"/>
      <c r="H229" s="184"/>
      <c r="I229" s="182"/>
      <c r="J229" s="182"/>
      <c r="K229" s="182"/>
      <c r="L229" s="182"/>
      <c r="M229" s="182"/>
      <c r="N229" s="182"/>
      <c r="O229" s="182"/>
      <c r="P229" s="182" t="str">
        <f>D229</f>
        <v>SOUS-FAMILLE</v>
      </c>
      <c r="Q229" s="182"/>
      <c r="R229" s="182"/>
      <c r="S229" s="184"/>
      <c r="T229" s="185" t="s">
        <v>664</v>
      </c>
      <c r="U229" s="186" cm="1">
        <f t="array" ref="U229">SUMPRODUCT(LEN(E231:E265)-LEN(SUBSTITUTE(E231:E265,"*","")))</f>
        <v>0</v>
      </c>
      <c r="V229" s="182"/>
      <c r="W229" s="182" t="str">
        <f>D229</f>
        <v>SOUS-FAMILLE</v>
      </c>
      <c r="X229" s="182"/>
      <c r="Y229" s="182"/>
      <c r="Z229" s="182"/>
      <c r="AA229" s="182"/>
      <c r="AB229" s="187"/>
      <c r="AC229" s="182"/>
      <c r="AD229" s="182"/>
      <c r="AE229" s="188" t="str">
        <f>B231</f>
        <v>NOM DE LA RECETTE À SAISIR</v>
      </c>
    </row>
    <row r="230" spans="1:33" ht="32.25" thickBot="1" x14ac:dyDescent="0.3">
      <c r="A230" s="92" t="s">
        <v>155</v>
      </c>
      <c r="B230" s="92" t="s">
        <v>1</v>
      </c>
      <c r="C230" s="92"/>
      <c r="D230" s="92" t="s">
        <v>2</v>
      </c>
      <c r="E230" s="92" t="s">
        <v>117</v>
      </c>
      <c r="F230" s="92" t="s">
        <v>3</v>
      </c>
      <c r="G230" s="92" t="s">
        <v>4</v>
      </c>
      <c r="H230" s="81"/>
      <c r="I230" s="157" t="s">
        <v>5</v>
      </c>
      <c r="J230" s="92" t="s">
        <v>114</v>
      </c>
      <c r="K230" s="92" t="s">
        <v>4</v>
      </c>
      <c r="L230" s="92" t="s">
        <v>6</v>
      </c>
      <c r="M230" s="94" t="s">
        <v>7</v>
      </c>
      <c r="N230" s="94" t="s">
        <v>116</v>
      </c>
      <c r="O230" s="95" t="s">
        <v>115</v>
      </c>
      <c r="P230" s="96" t="s">
        <v>8</v>
      </c>
      <c r="Q230" s="97" t="s">
        <v>9</v>
      </c>
      <c r="R230" s="92" t="s">
        <v>10</v>
      </c>
      <c r="S230" s="81"/>
      <c r="T230" s="92" t="s">
        <v>117</v>
      </c>
      <c r="U230" s="98" t="s">
        <v>11</v>
      </c>
      <c r="V230" s="95" t="s">
        <v>12</v>
      </c>
      <c r="W230" s="92" t="s">
        <v>13</v>
      </c>
      <c r="X230" s="94" t="s">
        <v>7</v>
      </c>
      <c r="Y230" s="94" t="s">
        <v>116</v>
      </c>
      <c r="Z230" s="99" t="s">
        <v>8</v>
      </c>
      <c r="AA230" s="97" t="s">
        <v>9</v>
      </c>
      <c r="AB230" s="99" t="s">
        <v>10</v>
      </c>
      <c r="AC230" s="240"/>
      <c r="AD230" s="92" t="s">
        <v>14</v>
      </c>
      <c r="AE230" s="92" t="s">
        <v>15</v>
      </c>
      <c r="AG230" s="245" t="s">
        <v>5642</v>
      </c>
    </row>
    <row r="231" spans="1:33" ht="18.75" x14ac:dyDescent="0.25">
      <c r="A231" s="100" t="s">
        <v>5640</v>
      </c>
      <c r="B231" s="101" t="s">
        <v>20</v>
      </c>
      <c r="C231" s="101"/>
      <c r="D231" s="102">
        <v>0</v>
      </c>
      <c r="E231" s="103" t="s">
        <v>21</v>
      </c>
      <c r="F231" s="104">
        <v>10</v>
      </c>
      <c r="G231" s="8" t="s">
        <v>119</v>
      </c>
      <c r="H231" s="105"/>
      <c r="I231" s="106" t="str">
        <f>E231</f>
        <v>ÉLÉMENT PRINCIPAL À SAISIR</v>
      </c>
      <c r="J231" s="107">
        <f>F231</f>
        <v>10</v>
      </c>
      <c r="K231" s="108" t="str">
        <f>G231</f>
        <v>Quoi ?</v>
      </c>
      <c r="L231" s="109">
        <f>IF(1=1,IF(OR(J231="",O231="",NOT(ISNUMBER(J231)),NOT(ISNUMBER(O231)),J231=0),"",O231/J231),N("L6"))</f>
        <v>15</v>
      </c>
      <c r="M231" s="110">
        <f>IF(1=1,IF(OR(L231="",NOT(ISNUMBER(F231))),"",F231*L231*IFERROR(INDEX(D384:D428,MATCH(AE231,B384:B428,0)),1)),N("M13"))</f>
        <v>150</v>
      </c>
      <c r="N231" s="111" t="str">
        <f>IF(1=1,IF(F231="","",IF(G231="","",IFERROR(INDEX(E384:E428,MATCH(AE231,B384:B428,0)),G231&amp;""))),N("N6"))</f>
        <v>Quoi ?</v>
      </c>
      <c r="O231" s="112">
        <v>150</v>
      </c>
      <c r="P231" s="113">
        <f>IF(1=1,IF(M231="","",IF(AND(ISNUMBER(M231),M231&lt;1,N231="kg"),MAX(1,ROUND(M231*1000,0)),IF(AND(ISNUMBER(M231),M231&lt;1,N231="L"),MAX(1,ROUND(M231*100,0)),ROUND(M231,3)))),N("O6"))</f>
        <v>150</v>
      </c>
      <c r="Q231" s="114" t="str">
        <f>IF(1=1,IF(M231="","",IF(AND(ISNUMBER(M231),M231&lt;1,N231="kg"),"g",IF(AND(ISNUMBER(M231),M231&lt;1,N231="L"),"cl",N231))),N("P6"))</f>
        <v>Quoi ?</v>
      </c>
      <c r="R231" s="115" t="str">
        <f>IF(1=1,IF(E231="","",IF(F231="","A CONTROLER",IF(NOT(ISNUMBER(F231)),"TEXTE",IF(OR(L231="",L231&lt;=0),"COMMANDE PRINCIPALE INCOMPLETE",IF(G231="","UNITE MANQUANTE",IF(COUNTIF(B384:B428,AE231)=0,"UNITE A CONTROLER","OK")))))),N("Q9"))</f>
        <v>UNITE A CONTROLER</v>
      </c>
      <c r="S231" s="105"/>
      <c r="T231" s="159" t="str">
        <f>B231</f>
        <v>NOM DE LA RECETTE À SAISIR</v>
      </c>
      <c r="U231" s="117">
        <v>100</v>
      </c>
      <c r="V231" s="112">
        <v>150</v>
      </c>
      <c r="W231" s="118">
        <f>IF(1=1,IF(OR(U231="",V231="",NOT(ISNUMBER(U231)),NOT(ISNUMBER(V231)),U231=0),"",V231/U231),N("U6"))</f>
        <v>1.5</v>
      </c>
      <c r="X231" s="119">
        <f>IF(1=1,IF(OR(W231="",NOT(ISNUMBER(F231))),"",F231*W231*IFERROR(INDEX(D384:D428,MATCH(AE231,B384:B428,0)),1)),N("V7"))</f>
        <v>15</v>
      </c>
      <c r="Y231" s="120" t="str">
        <f>IF(1=1,IF(F231="","",IF(G231="","",IFERROR(INDEX(E384:E428,MATCH(AE231,B384:B428,0)),G231&amp;""))),N("W6"))</f>
        <v>Quoi ?</v>
      </c>
      <c r="Z231" s="121">
        <f>IF(1=1,IF(X231="","",IF(AND(ISNUMBER(X231),X231&lt;1,Y231="kg"),MAX(1,ROUND(X231*1000,0)),IF(AND(ISNUMBER(X231),X231&lt;1,Y231="L"),MAX(1,ROUND(X231*100,0)),ROUND(X231,3)))),N("X6"))</f>
        <v>15</v>
      </c>
      <c r="AA231" s="122" t="str">
        <f>IF(1=1,IF(X231="","",IF(AND(ISNUMBER(X231),X231&lt;1,Y231="kg"),"g",IF(AND(ISNUMBER(X231),X231&lt;1,Y231="L"),"cl",Y231))),N("Y6"))</f>
        <v>Quoi ?</v>
      </c>
      <c r="AB231" s="123" t="str">
        <f>IF(1=1,IF(E231="","",IF(F231="","A CONTROLER",IF(NOT(ISNUMBER(F231)),"TEXTE",IF(OR(W231="",W231&lt;=0),"COMMANDE COUVERTS INCOMPLETE",IF(G231="","UNITE MANQUANTE",IF(COUNTIF(B384:B428,AE231)=0,"UNITE A CONTROLER","OK")))))),N("Z6"))</f>
        <v>UNITE A CONTROLER</v>
      </c>
      <c r="AD231" s="124">
        <v>62</v>
      </c>
      <c r="AE231" s="125" t="str">
        <f>IF(1=1,IF(G231="","",UPPER(TRIM(SUBSTITUTE(SUBSTITUTE(G231&amp;"",CHAR(160)," ")," "," ")))),N("AC6"))</f>
        <v>QUOI ?</v>
      </c>
      <c r="AG231" s="8" t="s">
        <v>22</v>
      </c>
    </row>
    <row r="232" spans="1:33" ht="15.75" x14ac:dyDescent="0.25">
      <c r="A232" s="126" t="str">
        <f>IF(1=1,IF(E232="","",A231),N("A7"))</f>
        <v/>
      </c>
      <c r="B232" s="127" t="str">
        <f>IF(1=1,IF(E232="","",B231),N("B7"))</f>
        <v/>
      </c>
      <c r="C232" s="128"/>
      <c r="D232" s="129" t="str">
        <f>IF(ISBLANK(E232),"",LARGE(D231:D231,1)+1)</f>
        <v/>
      </c>
      <c r="E232" s="130"/>
      <c r="F232" s="131"/>
      <c r="G232" s="170"/>
      <c r="H232" s="105"/>
      <c r="I232" s="132" t="str">
        <f>IF(1=1,IF(E232="","",I231),N("H7"))</f>
        <v/>
      </c>
      <c r="J232" s="133" t="str">
        <f>IF(1=1,IF(E232="","",J231),N("I7"))</f>
        <v/>
      </c>
      <c r="K232" s="134" t="str">
        <f>IF(1=1,IF(E232="","",K231),N("J7"))</f>
        <v/>
      </c>
      <c r="L232" s="135" t="str">
        <f>IF(1=1,IF(OR(J232="",O232="",NOT(ISNUMBER(J232)),NOT(ISNUMBER(O232)),J232=0),"",O232/J232),N("L7"))</f>
        <v/>
      </c>
      <c r="M232" s="136" t="str">
        <f>IF(1=1,IF(OR(L232="",NOT(ISNUMBER(F232))),"",F232*L232*IFERROR(INDEX(D384:D428,MATCH(AE232,B384:B428,0)),1)),N("M13"))</f>
        <v/>
      </c>
      <c r="N232" s="137" t="str">
        <f>IF(1=1,IF(F232="","",IF(G232="","",IFERROR(INDEX(E384:E428,MATCH(AE232,B384:B428,0)),G232&amp;""))),N("N6"))</f>
        <v/>
      </c>
      <c r="O232" s="138" t="str">
        <f>IF(1=1,IF(E232="","",O231),N("K7"))</f>
        <v/>
      </c>
      <c r="P232" s="139" t="str">
        <f>IF(1=1,IF(M232="","",IF(AND(ISNUMBER(M232),M232&lt;1,N232="kg"),MAX(1,ROUND(M232*1000,0)),IF(AND(ISNUMBER(M232),M232&lt;1,N232="L"),MAX(1,ROUND(M232*100,0)),ROUND(M232,3)))),N("O7"))</f>
        <v/>
      </c>
      <c r="Q232" s="140" t="str">
        <f>IF(1=1,IF(M232="","",IF(AND(ISNUMBER(M232),M232&lt;1,N232="kg"),"g",IF(AND(ISNUMBER(M232),M232&lt;1,N232="L"),"cl",N232))),N("P7"))</f>
        <v/>
      </c>
      <c r="R232" s="161" t="str">
        <f>IF(1=1,IF(E232="","",IF(F232="","A CONTROLER",IF(NOT(ISNUMBER(F232)),"TEXTE",IF(OR(L232="",L232&lt;=0),"COMMANDE PRINCIPALE INCOMPLETE",IF(G232="","UNITE MANQUANTE",IF(COUNTIF(B384:B428,AE232)=0,"UNITE A CONTROLER","OK")))))),N("Q9"))</f>
        <v/>
      </c>
      <c r="S232" s="105"/>
      <c r="T232" s="141">
        <f t="shared" ref="T232:T265" si="17">E232</f>
        <v>0</v>
      </c>
      <c r="U232" s="133" t="str">
        <f>IF(1=1,IF(E232="","",U231),N("S7"))</f>
        <v/>
      </c>
      <c r="V232" s="133" t="str">
        <f>IF(1=1,IF(E232="","",V231),N("T7"))</f>
        <v/>
      </c>
      <c r="W232" s="135" t="str">
        <f>IF(1=1,IF(OR(U232="",V232="",NOT(ISNUMBER(U232)),NOT(ISNUMBER(V232)),U232=0),"",V232/U232),N("U7"))</f>
        <v/>
      </c>
      <c r="X232" s="136" t="str">
        <f>IF(1=1,IF(OR(W232="",NOT(ISNUMBER(F232))),"",F232*W232*IFERROR(INDEX(D384:D428,MATCH(AE232,B384:B428,0)),1)),N("V7"))</f>
        <v/>
      </c>
      <c r="Y232" s="137" t="str">
        <f>IF(1=1,IF(F232="","",IF(G232="","",IFERROR(INDEX(E384:E428,MATCH(AE232,B384:B428,0)),G232&amp;""))),N("W6"))</f>
        <v/>
      </c>
      <c r="Z232" s="142" t="str">
        <f>IF(1=1,IF(X232="","",IF(AND(ISNUMBER(X232),X232&lt;1,Y232="kg"),MAX(1,ROUND(X232*1000,0)),IF(AND(ISNUMBER(X232),X232&lt;1,Y232="L"),MAX(1,ROUND(X232*100,0)),ROUND(X232,3)))),N("X7"))</f>
        <v/>
      </c>
      <c r="AA232" s="143" t="str">
        <f>IF(1=1,IF(X232="","",IF(AND(ISNUMBER(X232),X232&lt;1,Y232="kg"),"g",IF(AND(ISNUMBER(X232),X232&lt;1,Y232="L"),"cl",Y232))),N("Y7"))</f>
        <v/>
      </c>
      <c r="AB232" s="123" t="str">
        <f>IF(1=1,IF(E232="","",IF(F232="","A CONTROLER",IF(NOT(ISNUMBER(F232)),"TEXTE",IF(OR(W232="",W232&lt;=0),"COMMANDE COUVERTS INCOMPLETE",IF(G232="","UNITE MANQUANTE",IF(COUNTIF(B384:B428,AE232)=0,"UNITE A CONTROLER","OK")))))),N("Z6"))</f>
        <v/>
      </c>
      <c r="AD232" s="144" t="str">
        <f>IF(1=1,IF(E232="","",AD231),N("AB7"))</f>
        <v/>
      </c>
      <c r="AE232" s="125" t="str">
        <f>IF(1=1,IF(G232="","",UPPER(TRIM(SUBSTITUTE(SUBSTITUTE(G232&amp;"",CHAR(160)," ")," "," ")))),N("AC7"))</f>
        <v/>
      </c>
      <c r="AG232" s="2" t="s">
        <v>25</v>
      </c>
    </row>
    <row r="233" spans="1:33" ht="15.75" x14ac:dyDescent="0.25">
      <c r="A233" s="126" t="str">
        <f>IF(1=1,IF(E233="","",A231),N("A8"))</f>
        <v/>
      </c>
      <c r="B233" s="127" t="str">
        <f>IF(1=1,IF(E233="","",B231),N("B8"))</f>
        <v/>
      </c>
      <c r="C233" s="128"/>
      <c r="D233" s="129" t="str">
        <f>IF(ISBLANK(E233),"",LARGE(D231:D232,1)+1)</f>
        <v/>
      </c>
      <c r="E233" s="130"/>
      <c r="F233" s="131"/>
      <c r="G233" s="170"/>
      <c r="H233" s="105"/>
      <c r="I233" s="132" t="str">
        <f>IF(1=1,IF(E233="","",I231),N("H8"))</f>
        <v/>
      </c>
      <c r="J233" s="133" t="str">
        <f>IF(1=1,IF(E233="","",J231),N("I8"))</f>
        <v/>
      </c>
      <c r="K233" s="134" t="str">
        <f>IF(1=1,IF(E233="","",K231),N("J8"))</f>
        <v/>
      </c>
      <c r="L233" s="135" t="str">
        <f>IF(1=1,IF(OR(J233="",O233="",NOT(ISNUMBER(J233)),NOT(ISNUMBER(O233)),J233=0),"",O233/J233),N("L8"))</f>
        <v/>
      </c>
      <c r="M233" s="136" t="str">
        <f>IF(1=1,IF(OR(L233="",NOT(ISNUMBER(F233))),"",F233*L233*IFERROR(INDEX(D384:D428,MATCH(AE233,B384:B428,0)),1)),N("M13"))</f>
        <v/>
      </c>
      <c r="N233" s="137" t="str">
        <f>IF(1=1,IF(F233="","",IF(G233="","",IFERROR(INDEX(E384:E428,MATCH(AE233,B384:B428,0)),G233&amp;""))),N("N6"))</f>
        <v/>
      </c>
      <c r="O233" s="138" t="str">
        <f>IF(1=1,IF(E233="","",O231),N("K8"))</f>
        <v/>
      </c>
      <c r="P233" s="139" t="str">
        <f>IF(1=1,IF(M233="","",IF(AND(ISNUMBER(M233),M233&lt;1,N233="kg"),MAX(1,ROUND(M233*1000,0)),IF(AND(ISNUMBER(M233),M233&lt;1,N233="L"),MAX(1,ROUND(M233*100,0)),ROUND(M233,3)))),N("O8"))</f>
        <v/>
      </c>
      <c r="Q233" s="140" t="str">
        <f>IF(1=1,IF(M233="","",IF(AND(ISNUMBER(M233),M233&lt;1,N233="kg"),"g",IF(AND(ISNUMBER(M233),M233&lt;1,N233="L"),"cl",N233))),N("P8"))</f>
        <v/>
      </c>
      <c r="R233" s="161" t="str">
        <f>IF(1=1,IF(E233="","",IF(F233="","A CONTROLER",IF(NOT(ISNUMBER(F233)),"TEXTE",IF(OR(L233="",L233&lt;=0),"COMMANDE PRINCIPALE INCOMPLETE",IF(G233="","UNITE MANQUANTE",IF(COUNTIF(B384:B428,AE233)=0,"UNITE A CONTROLER","OK")))))),N("Q9"))</f>
        <v/>
      </c>
      <c r="S233" s="105"/>
      <c r="T233" s="141">
        <f t="shared" si="17"/>
        <v>0</v>
      </c>
      <c r="U233" s="133" t="str">
        <f>IF(1=1,IF(E233="","",U231),N("S8"))</f>
        <v/>
      </c>
      <c r="V233" s="133" t="str">
        <f>IF(1=1,IF(E233="","",V231),N("T8"))</f>
        <v/>
      </c>
      <c r="W233" s="135" t="str">
        <f>IF(1=1,IF(OR(U233="",V233="",NOT(ISNUMBER(U233)),NOT(ISNUMBER(V233)),U233=0),"",V233/U233),N("U8"))</f>
        <v/>
      </c>
      <c r="X233" s="136" t="str">
        <f>IF(1=1,IF(OR(W233="",NOT(ISNUMBER(F233))),"",F233*W233*IFERROR(INDEX(D384:D428,MATCH(AE233,B384:B428,0)),1)),N("V7"))</f>
        <v/>
      </c>
      <c r="Y233" s="137" t="str">
        <f>IF(1=1,IF(F233="","",IF(G233="","",IFERROR(INDEX(E384:E428,MATCH(AE233,B384:B428,0)),G233&amp;""))),N("W6"))</f>
        <v/>
      </c>
      <c r="Z233" s="142" t="str">
        <f>IF(1=1,IF(X233="","",IF(AND(ISNUMBER(X233),X233&lt;1,Y233="kg"),MAX(1,ROUND(X233*1000,0)),IF(AND(ISNUMBER(X233),X233&lt;1,Y233="L"),MAX(1,ROUND(X233*100,0)),ROUND(X233,3)))),N("X8"))</f>
        <v/>
      </c>
      <c r="AA233" s="143" t="str">
        <f>IF(1=1,IF(X233="","",IF(AND(ISNUMBER(X233),X233&lt;1,Y233="kg"),"g",IF(AND(ISNUMBER(X233),X233&lt;1,Y233="L"),"cl",Y233))),N("Y8"))</f>
        <v/>
      </c>
      <c r="AB233" s="123" t="str">
        <f>IF(1=1,IF(E233="","",IF(F233="","A CONTROLER",IF(NOT(ISNUMBER(F233)),"TEXTE",IF(OR(W233="",W233&lt;=0),"COMMANDE COUVERTS INCOMPLETE",IF(G233="","UNITE MANQUANTE",IF(COUNTIF(B384:B428,AE233)=0,"UNITE A CONTROLER","OK")))))),N("Z6"))</f>
        <v/>
      </c>
      <c r="AD233" s="144" t="str">
        <f>IF(1=1,IF(E233="","",AD231),N("AB8"))</f>
        <v/>
      </c>
      <c r="AE233" s="125" t="str">
        <f>IF(1=1,IF(G233="","",UPPER(TRIM(SUBSTITUTE(SUBSTITUTE(G233&amp;"",CHAR(160)," ")," "," ")))),N("AC8"))</f>
        <v/>
      </c>
      <c r="AG233" s="9" t="s">
        <v>26</v>
      </c>
    </row>
    <row r="234" spans="1:33" ht="15.75" x14ac:dyDescent="0.25">
      <c r="A234" s="126" t="str">
        <f>IF(1=1,IF(E234="","",A231),N("A9"))</f>
        <v/>
      </c>
      <c r="B234" s="127" t="str">
        <f>IF(1=1,IF(E234="","",B231),N("B9"))</f>
        <v/>
      </c>
      <c r="C234" s="128"/>
      <c r="D234" s="129" t="str">
        <f>IF(ISBLANK(E234),"",LARGE(D231:D233,1)+1)</f>
        <v/>
      </c>
      <c r="E234" s="130"/>
      <c r="F234" s="131"/>
      <c r="G234" s="170"/>
      <c r="H234" s="105"/>
      <c r="I234" s="132" t="str">
        <f>IF(1=1,IF(E234="","",I231),N("H9"))</f>
        <v/>
      </c>
      <c r="J234" s="133" t="str">
        <f>IF(1=1,IF(E234="","",J231),N("I9"))</f>
        <v/>
      </c>
      <c r="K234" s="134" t="str">
        <f>IF(1=1,IF(E234="","",K231),N("J9"))</f>
        <v/>
      </c>
      <c r="L234" s="135" t="str">
        <f>IF(1=1,IF(OR(J234="",O234="",NOT(ISNUMBER(J234)),NOT(ISNUMBER(O234)),J234=0),"",O234/J234),N("L9"))</f>
        <v/>
      </c>
      <c r="M234" s="136" t="str">
        <f>IF(1=1,IF(OR(L234="",NOT(ISNUMBER(F234))),"",F234*L234*IFERROR(INDEX(D384:D428,MATCH(AE234,B384:B428,0)),1)),N("M13"))</f>
        <v/>
      </c>
      <c r="N234" s="137" t="str">
        <f>IF(1=1,IF(F234="","",IF(G234="","",IFERROR(INDEX(E384:E428,MATCH(AE234,B384:B428,0)),G234&amp;""))),N("N6"))</f>
        <v/>
      </c>
      <c r="O234" s="138" t="str">
        <f>IF(1=1,IF(E234="","",O231),N("K9"))</f>
        <v/>
      </c>
      <c r="P234" s="139" t="str">
        <f>IF(1=1,IF(M234="","",IF(AND(ISNUMBER(M234),M234&lt;1,N234="kg"),MAX(1,ROUND(M234*1000,0)),IF(AND(ISNUMBER(M234),M234&lt;1,N234="L"),MAX(1,ROUND(M234*100,0)),ROUND(M234,3)))),N("O9"))</f>
        <v/>
      </c>
      <c r="Q234" s="140" t="str">
        <f>IF(1=1,IF(M234="","",IF(AND(ISNUMBER(M234),M234&lt;1,N234="kg"),"g",IF(AND(ISNUMBER(M234),M234&lt;1,N234="L"),"cl",N234))),N("P9"))</f>
        <v/>
      </c>
      <c r="R234" s="161" t="str">
        <f>IF(1=1,IF(E234="","",IF(F234="","A CONTROLER",IF(NOT(ISNUMBER(F234)),"TEXTE",IF(OR(L234="",L234&lt;=0),"COMMANDE PRINCIPALE INCOMPLETE",IF(G234="","UNITE MANQUANTE",IF(COUNTIF(B384:B428,AE234)=0,"UNITE A CONTROLER","OK")))))),N("Q9"))</f>
        <v/>
      </c>
      <c r="S234" s="105"/>
      <c r="T234" s="141">
        <f t="shared" si="17"/>
        <v>0</v>
      </c>
      <c r="U234" s="133" t="str">
        <f>IF(1=1,IF(E234="","",U231),N("S9"))</f>
        <v/>
      </c>
      <c r="V234" s="133" t="str">
        <f>IF(1=1,IF(E234="","",V231),N("T9"))</f>
        <v/>
      </c>
      <c r="W234" s="135" t="str">
        <f>IF(1=1,IF(OR(U234="",V234="",NOT(ISNUMBER(U234)),NOT(ISNUMBER(V234)),U234=0),"",V234/U234),N("U9"))</f>
        <v/>
      </c>
      <c r="X234" s="136" t="str">
        <f>IF(1=1,IF(OR(W234="",NOT(ISNUMBER(F234))),"",F234*W234*IFERROR(INDEX(D384:D428,MATCH(AE234,B384:B428,0)),1)),N("V7"))</f>
        <v/>
      </c>
      <c r="Y234" s="137" t="str">
        <f>IF(1=1,IF(F234="","",IF(G234="","",IFERROR(INDEX(E384:E428,MATCH(AE234,B384:B428,0)),G234&amp;""))),N("W6"))</f>
        <v/>
      </c>
      <c r="Z234" s="142" t="str">
        <f>IF(1=1,IF(X234="","",IF(AND(ISNUMBER(X234),X234&lt;1,Y234="kg"),MAX(1,ROUND(X234*1000,0)),IF(AND(ISNUMBER(X234),X234&lt;1,Y234="L"),MAX(1,ROUND(X234*100,0)),ROUND(X234,3)))),N("X9"))</f>
        <v/>
      </c>
      <c r="AA234" s="143" t="str">
        <f>IF(1=1,IF(X234="","",IF(AND(ISNUMBER(X234),X234&lt;1,Y234="kg"),"g",IF(AND(ISNUMBER(X234),X234&lt;1,Y234="L"),"cl",Y234))),N("Y9"))</f>
        <v/>
      </c>
      <c r="AB234" s="123" t="str">
        <f>IF(1=1,IF(E234="","",IF(F234="","A CONTROLER",IF(NOT(ISNUMBER(F234)),"TEXTE",IF(OR(W234="",W234&lt;=0),"COMMANDE COUVERTS INCOMPLETE",IF(G234="","UNITE MANQUANTE",IF(COUNTIF(B384:B428,AE234)=0,"UNITE A CONTROLER","OK")))))),N("Z6"))</f>
        <v/>
      </c>
      <c r="AD234" s="144" t="str">
        <f>IF(1=1,IF(E234="","",AD231),N("AB9"))</f>
        <v/>
      </c>
      <c r="AE234" s="125" t="str">
        <f>IF(1=1,IF(G234="","",UPPER(TRIM(SUBSTITUTE(SUBSTITUTE(G234&amp;"",CHAR(160)," ")," "," ")))),N("AC9"))</f>
        <v/>
      </c>
      <c r="AG234" s="1" t="s">
        <v>28</v>
      </c>
    </row>
    <row r="235" spans="1:33" ht="15.75" x14ac:dyDescent="0.25">
      <c r="A235" s="126" t="str">
        <f>IF(1=1,IF(E235="","",A231),N("A10"))</f>
        <v/>
      </c>
      <c r="B235" s="127" t="str">
        <f>IF(1=1,IF(E235="","",B231),N("B10"))</f>
        <v/>
      </c>
      <c r="C235" s="128"/>
      <c r="D235" s="129" t="str">
        <f>IF(ISBLANK(E235),"",LARGE(D231:D234,1)+1)</f>
        <v/>
      </c>
      <c r="E235" s="130"/>
      <c r="F235" s="131"/>
      <c r="G235" s="170"/>
      <c r="H235" s="105"/>
      <c r="I235" s="132" t="str">
        <f>IF(1=1,IF(E235="","",I231),N("H10"))</f>
        <v/>
      </c>
      <c r="J235" s="133" t="str">
        <f>IF(1=1,IF(E235="","",J231),N("I10"))</f>
        <v/>
      </c>
      <c r="K235" s="134" t="str">
        <f>IF(1=1,IF(E235="","",K231),N("J10"))</f>
        <v/>
      </c>
      <c r="L235" s="135" t="str">
        <f>IF(1=1,IF(OR(J235="",O235="",NOT(ISNUMBER(J235)),NOT(ISNUMBER(O235)),J235=0),"",O235/J235),N("L10"))</f>
        <v/>
      </c>
      <c r="M235" s="136" t="str">
        <f>IF(1=1,IF(OR(L235="",NOT(ISNUMBER(F235))),"",F235*L235*IFERROR(INDEX(D384:D428,MATCH(AE235,B384:B428,0)),1)),N("M13"))</f>
        <v/>
      </c>
      <c r="N235" s="137" t="str">
        <f>IF(1=1,IF(F235="","",IF(G235="","",IFERROR(INDEX(E384:E428,MATCH(AE235,B384:B428,0)),G235&amp;""))),N("N6"))</f>
        <v/>
      </c>
      <c r="O235" s="138" t="str">
        <f>IF(1=1,IF(E235="","",O231),N("K10"))</f>
        <v/>
      </c>
      <c r="P235" s="139" t="str">
        <f>IF(1=1,IF(M235="","",IF(AND(ISNUMBER(M235),M235&lt;1,N235="kg"),MAX(1,ROUND(M235*1000,0)),IF(AND(ISNUMBER(M235),M235&lt;1,N235="L"),MAX(1,ROUND(M235*100,0)),ROUND(M235,3)))),N("O10"))</f>
        <v/>
      </c>
      <c r="Q235" s="140" t="str">
        <f>IF(1=1,IF(M235="","",IF(AND(ISNUMBER(M235),M235&lt;1,N235="kg"),"g",IF(AND(ISNUMBER(M235),M235&lt;1,N235="L"),"cl",N235))),N("P10"))</f>
        <v/>
      </c>
      <c r="R235" s="161" t="str">
        <f>IF(1=1,IF(E235="","",IF(F235="","A CONTROLER",IF(NOT(ISNUMBER(F235)),"TEXTE",IF(OR(L235="",L235&lt;=0),"COMMANDE PRINCIPALE INCOMPLETE",IF(G235="","UNITE MANQUANTE",IF(COUNTIF(B384:B428,AE235)=0,"UNITE A CONTROLER","OK")))))),N("Q9"))</f>
        <v/>
      </c>
      <c r="S235" s="105"/>
      <c r="T235" s="141">
        <f t="shared" si="17"/>
        <v>0</v>
      </c>
      <c r="U235" s="133" t="str">
        <f>IF(1=1,IF(E235="","",U231),N("S10"))</f>
        <v/>
      </c>
      <c r="V235" s="133" t="str">
        <f>IF(1=1,IF(E235="","",V231),N("T10"))</f>
        <v/>
      </c>
      <c r="W235" s="135" t="str">
        <f>IF(1=1,IF(OR(U235="",V235="",NOT(ISNUMBER(U235)),NOT(ISNUMBER(V235)),U235=0),"",V235/U235),N("U10"))</f>
        <v/>
      </c>
      <c r="X235" s="136" t="str">
        <f>IF(1=1,IF(OR(W235="",NOT(ISNUMBER(F235))),"",F235*W235*IFERROR(INDEX(D384:D428,MATCH(AE235,B384:B428,0)),1)),N("V7"))</f>
        <v/>
      </c>
      <c r="Y235" s="137" t="str">
        <f>IF(1=1,IF(F235="","",IF(G235="","",IFERROR(INDEX(E384:E428,MATCH(AE235,B384:B428,0)),G235&amp;""))),N("W6"))</f>
        <v/>
      </c>
      <c r="Z235" s="142" t="str">
        <f>IF(1=1,IF(X235="","",IF(AND(ISNUMBER(X235),X235&lt;1,Y235="kg"),MAX(1,ROUND(X235*1000,0)),IF(AND(ISNUMBER(X235),X235&lt;1,Y235="L"),MAX(1,ROUND(X235*100,0)),ROUND(X235,3)))),N("X10"))</f>
        <v/>
      </c>
      <c r="AA235" s="143" t="str">
        <f>IF(1=1,IF(X235="","",IF(AND(ISNUMBER(X235),X235&lt;1,Y235="kg"),"g",IF(AND(ISNUMBER(X235),X235&lt;1,Y235="L"),"cl",Y235))),N("Y10"))</f>
        <v/>
      </c>
      <c r="AB235" s="123" t="str">
        <f>IF(1=1,IF(E235="","",IF(F235="","A CONTROLER",IF(NOT(ISNUMBER(F235)),"TEXTE",IF(OR(W235="",W235&lt;=0),"COMMANDE COUVERTS INCOMPLETE",IF(G235="","UNITE MANQUANTE",IF(COUNTIF(B384:B428,AE235)=0,"UNITE A CONTROLER","OK")))))),N("Z6"))</f>
        <v/>
      </c>
      <c r="AD235" s="144" t="str">
        <f>IF(1=1,IF(E235="","",AD231),N("AB10"))</f>
        <v/>
      </c>
      <c r="AE235" s="125" t="str">
        <f>IF(1=1,IF(G235="","",UPPER(TRIM(SUBSTITUTE(SUBSTITUTE(G235&amp;"",CHAR(160)," ")," "," ")))),N("AC10"))</f>
        <v/>
      </c>
      <c r="AG235" s="1" t="s">
        <v>29</v>
      </c>
    </row>
    <row r="236" spans="1:33" ht="15.75" x14ac:dyDescent="0.25">
      <c r="A236" s="126" t="str">
        <f>IF(1=1,IF(E236="","",A231),N("A11"))</f>
        <v/>
      </c>
      <c r="B236" s="127" t="str">
        <f>IF(1=1,IF(E236="","",B231),N("B11"))</f>
        <v/>
      </c>
      <c r="C236" s="128"/>
      <c r="D236" s="129" t="str">
        <f>IF(ISBLANK(E236),"",LARGE(D231:D235,1)+1)</f>
        <v/>
      </c>
      <c r="E236" s="130"/>
      <c r="F236" s="131"/>
      <c r="G236" s="170"/>
      <c r="H236" s="105"/>
      <c r="I236" s="132" t="str">
        <f>IF(1=1,IF(E236="","",I231),N("H11"))</f>
        <v/>
      </c>
      <c r="J236" s="133" t="str">
        <f>IF(1=1,IF(E236="","",J231),N("I11"))</f>
        <v/>
      </c>
      <c r="K236" s="134" t="str">
        <f>IF(1=1,IF(E236="","",K231),N("J11"))</f>
        <v/>
      </c>
      <c r="L236" s="135" t="str">
        <f>IF(1=1,IF(OR(J236="",O236="",NOT(ISNUMBER(J236)),NOT(ISNUMBER(O236)),J236=0),"",O236/J236),N("L11"))</f>
        <v/>
      </c>
      <c r="M236" s="136" t="str">
        <f>IF(1=1,IF(OR(L236="",NOT(ISNUMBER(F236))),"",F236*L236*IFERROR(INDEX(D384:D428,MATCH(AE236,B384:B428,0)),1)),N("M13"))</f>
        <v/>
      </c>
      <c r="N236" s="137" t="str">
        <f>IF(1=1,IF(F236="","",IF(G236="","",IFERROR(INDEX(E384:E428,MATCH(AE236,B384:B428,0)),G236&amp;""))),N("N6"))</f>
        <v/>
      </c>
      <c r="O236" s="138" t="str">
        <f>IF(1=1,IF(E236="","",O231),N("K11"))</f>
        <v/>
      </c>
      <c r="P236" s="139" t="str">
        <f>IF(1=1,IF(M236="","",IF(AND(ISNUMBER(M236),M236&lt;1,N236="kg"),MAX(1,ROUND(M236*1000,0)),IF(AND(ISNUMBER(M236),M236&lt;1,N236="L"),MAX(1,ROUND(M236*100,0)),ROUND(M236,3)))),N("O11"))</f>
        <v/>
      </c>
      <c r="Q236" s="140" t="str">
        <f>IF(1=1,IF(M236="","",IF(AND(ISNUMBER(M236),M236&lt;1,N236="kg"),"g",IF(AND(ISNUMBER(M236),M236&lt;1,N236="L"),"cl",N236))),N("P11"))</f>
        <v/>
      </c>
      <c r="R236" s="161" t="str">
        <f>IF(1=1,IF(E236="","",IF(F236="","A CONTROLER",IF(NOT(ISNUMBER(F236)),"TEXTE",IF(OR(L236="",L236&lt;=0),"COMMANDE PRINCIPALE INCOMPLETE",IF(G236="","UNITE MANQUANTE",IF(COUNTIF(B384:B428,AE236)=0,"UNITE A CONTROLER","OK")))))),N("Q9"))</f>
        <v/>
      </c>
      <c r="S236" s="105"/>
      <c r="T236" s="141">
        <f t="shared" si="17"/>
        <v>0</v>
      </c>
      <c r="U236" s="133" t="str">
        <f>IF(1=1,IF(E236="","",U231),N("S11"))</f>
        <v/>
      </c>
      <c r="V236" s="133" t="str">
        <f>IF(1=1,IF(E236="","",V231),N("T11"))</f>
        <v/>
      </c>
      <c r="W236" s="135" t="str">
        <f>IF(1=1,IF(OR(U236="",V236="",NOT(ISNUMBER(U236)),NOT(ISNUMBER(V236)),U236=0),"",V236/U236),N("U11"))</f>
        <v/>
      </c>
      <c r="X236" s="136" t="str">
        <f>IF(1=1,IF(OR(W236="",NOT(ISNUMBER(F236))),"",F236*W236*IFERROR(INDEX(D384:D428,MATCH(AE236,B384:B428,0)),1)),N("V7"))</f>
        <v/>
      </c>
      <c r="Y236" s="137" t="str">
        <f>IF(1=1,IF(F236="","",IF(G236="","",IFERROR(INDEX(E384:E428,MATCH(AE236,B384:B428,0)),G236&amp;""))),N("W6"))</f>
        <v/>
      </c>
      <c r="Z236" s="142" t="str">
        <f>IF(1=1,IF(X236="","",IF(AND(ISNUMBER(X236),X236&lt;1,Y236="kg"),MAX(1,ROUND(X236*1000,0)),IF(AND(ISNUMBER(X236),X236&lt;1,Y236="L"),MAX(1,ROUND(X236*100,0)),ROUND(X236,3)))),N("X11"))</f>
        <v/>
      </c>
      <c r="AA236" s="143" t="str">
        <f>IF(1=1,IF(X236="","",IF(AND(ISNUMBER(X236),X236&lt;1,Y236="kg"),"g",IF(AND(ISNUMBER(X236),X236&lt;1,Y236="L"),"cl",Y236))),N("Y11"))</f>
        <v/>
      </c>
      <c r="AB236" s="123" t="str">
        <f>IF(1=1,IF(E236="","",IF(F236="","A CONTROLER",IF(NOT(ISNUMBER(F236)),"TEXTE",IF(OR(W236="",W236&lt;=0),"COMMANDE COUVERTS INCOMPLETE",IF(G236="","UNITE MANQUANTE",IF(COUNTIF(B384:B428,AE236)=0,"UNITE A CONTROLER","OK")))))),N("Z6"))</f>
        <v/>
      </c>
      <c r="AD236" s="144" t="str">
        <f>IF(1=1,IF(E236="","",AD231),N("AB11"))</f>
        <v/>
      </c>
      <c r="AE236" s="125" t="str">
        <f>IF(1=1,IF(G236="","",UPPER(TRIM(SUBSTITUTE(SUBSTITUTE(G236&amp;"",CHAR(160)," ")," "," ")))),N("AC11"))</f>
        <v/>
      </c>
      <c r="AG236" s="1" t="s">
        <v>30</v>
      </c>
    </row>
    <row r="237" spans="1:33" ht="15.75" x14ac:dyDescent="0.25">
      <c r="A237" s="126" t="str">
        <f>IF(1=1,IF(E237="","",A231),N("A12"))</f>
        <v/>
      </c>
      <c r="B237" s="127" t="str">
        <f>IF(1=1,IF(E237="","",B231),N("B12"))</f>
        <v/>
      </c>
      <c r="C237" s="128"/>
      <c r="D237" s="129" t="str">
        <f>IF(ISBLANK(E237),"",LARGE(D231:D236,1)+1)</f>
        <v/>
      </c>
      <c r="E237" s="130"/>
      <c r="F237" s="131"/>
      <c r="G237" s="170"/>
      <c r="H237" s="105"/>
      <c r="I237" s="132" t="str">
        <f>IF(1=1,IF(E237="","",I231),N("H12"))</f>
        <v/>
      </c>
      <c r="J237" s="133" t="str">
        <f>IF(1=1,IF(E237="","",J231),N("I12"))</f>
        <v/>
      </c>
      <c r="K237" s="134" t="str">
        <f>IF(1=1,IF(E237="","",K231),N("J12"))</f>
        <v/>
      </c>
      <c r="L237" s="135" t="str">
        <f>IF(1=1,IF(OR(J237="",O237="",NOT(ISNUMBER(J237)),NOT(ISNUMBER(O237)),J237=0),"",O237/J237),N("L12"))</f>
        <v/>
      </c>
      <c r="M237" s="136" t="str">
        <f>IF(1=1,IF(OR(L237="",NOT(ISNUMBER(F237))),"",F237*L237*IFERROR(INDEX(D384:D428,MATCH(AE237,B384:B428,0)),1)),N("M13"))</f>
        <v/>
      </c>
      <c r="N237" s="137" t="str">
        <f>IF(1=1,IF(F237="","",IF(G237="","",IFERROR(INDEX(E384:E428,MATCH(AE237,B384:B428,0)),G237&amp;""))),N("N6"))</f>
        <v/>
      </c>
      <c r="O237" s="138" t="str">
        <f>IF(1=1,IF(E237="","",O231),N("K12"))</f>
        <v/>
      </c>
      <c r="P237" s="139" t="str">
        <f>IF(1=1,IF(M237="","",IF(AND(ISNUMBER(M237),M237&lt;1,N237="kg"),MAX(1,ROUND(M237*1000,0)),IF(AND(ISNUMBER(M237),M237&lt;1,N237="L"),MAX(1,ROUND(M237*100,0)),ROUND(M237,3)))),N("O12"))</f>
        <v/>
      </c>
      <c r="Q237" s="140" t="str">
        <f>IF(1=1,IF(M237="","",IF(AND(ISNUMBER(M237),M237&lt;1,N237="kg"),"g",IF(AND(ISNUMBER(M237),M237&lt;1,N237="L"),"cl",N237))),N("P12"))</f>
        <v/>
      </c>
      <c r="R237" s="161" t="str">
        <f>IF(1=1,IF(E237="","",IF(F237="","A CONTROLER",IF(NOT(ISNUMBER(F237)),"TEXTE",IF(OR(L237="",L237&lt;=0),"COMMANDE PRINCIPALE INCOMPLETE",IF(G237="","UNITE MANQUANTE",IF(COUNTIF(B384:B428,AE237)=0,"UNITE A CONTROLER","OK")))))),N("Q9"))</f>
        <v/>
      </c>
      <c r="S237" s="105"/>
      <c r="T237" s="141">
        <f t="shared" si="17"/>
        <v>0</v>
      </c>
      <c r="U237" s="133" t="str">
        <f>IF(1=1,IF(E237="","",U231),N("S12"))</f>
        <v/>
      </c>
      <c r="V237" s="133" t="str">
        <f>IF(1=1,IF(E237="","",V231),N("T12"))</f>
        <v/>
      </c>
      <c r="W237" s="135" t="str">
        <f>IF(1=1,IF(OR(U237="",V237="",NOT(ISNUMBER(U237)),NOT(ISNUMBER(V237)),U237=0),"",V237/U237),N("U12"))</f>
        <v/>
      </c>
      <c r="X237" s="136" t="str">
        <f>IF(1=1,IF(OR(W237="",NOT(ISNUMBER(F237))),"",F237*W237*IFERROR(INDEX(D384:D428,MATCH(AE237,B384:B428,0)),1)),N("V7"))</f>
        <v/>
      </c>
      <c r="Y237" s="137" t="str">
        <f>IF(1=1,IF(F237="","",IF(G237="","",IFERROR(INDEX(E384:E428,MATCH(AE237,B384:B428,0)),G237&amp;""))),N("W6"))</f>
        <v/>
      </c>
      <c r="Z237" s="142" t="str">
        <f>IF(1=1,IF(X237="","",IF(AND(ISNUMBER(X237),X237&lt;1,Y237="kg"),MAX(1,ROUND(X237*1000,0)),IF(AND(ISNUMBER(X237),X237&lt;1,Y237="L"),MAX(1,ROUND(X237*100,0)),ROUND(X237,3)))),N("X12"))</f>
        <v/>
      </c>
      <c r="AA237" s="143" t="str">
        <f>IF(1=1,IF(X237="","",IF(AND(ISNUMBER(X237),X237&lt;1,Y237="kg"),"g",IF(AND(ISNUMBER(X237),X237&lt;1,Y237="L"),"cl",Y237))),N("Y12"))</f>
        <v/>
      </c>
      <c r="AB237" s="123" t="str">
        <f>IF(1=1,IF(E237="","",IF(F237="","A CONTROLER",IF(NOT(ISNUMBER(F237)),"TEXTE",IF(OR(W237="",W237&lt;=0),"COMMANDE COUVERTS INCOMPLETE",IF(G237="","UNITE MANQUANTE",IF(COUNTIF(B384:B428,AE237)=0,"UNITE A CONTROLER","OK")))))),N("Z6"))</f>
        <v/>
      </c>
      <c r="AD237" s="144" t="str">
        <f>IF(1=1,IF(E237="","",AD231),N("AB12"))</f>
        <v/>
      </c>
      <c r="AE237" s="125" t="str">
        <f>IF(1=1,IF(G237="","",UPPER(TRIM(SUBSTITUTE(SUBSTITUTE(G237&amp;"",CHAR(160)," ")," "," ")))),N("AC12"))</f>
        <v/>
      </c>
      <c r="AG237" s="4" t="s">
        <v>31</v>
      </c>
    </row>
    <row r="238" spans="1:33" ht="15.75" x14ac:dyDescent="0.25">
      <c r="A238" s="126" t="str">
        <f>IF(1=1,IF(E238="","",A231),N("A13"))</f>
        <v/>
      </c>
      <c r="B238" s="127" t="str">
        <f>IF(1=1,IF(E238="","",B231),N("B13"))</f>
        <v/>
      </c>
      <c r="C238" s="128"/>
      <c r="D238" s="129" t="str">
        <f>IF(ISBLANK(E238),"",LARGE(D231:D237,1)+1)</f>
        <v/>
      </c>
      <c r="E238" s="130"/>
      <c r="F238" s="131"/>
      <c r="G238" s="170"/>
      <c r="H238" s="105"/>
      <c r="I238" s="132" t="str">
        <f>IF(1=1,IF(E238="","",I231),N("H13"))</f>
        <v/>
      </c>
      <c r="J238" s="133" t="str">
        <f>IF(1=1,IF(E238="","",J231),N("I13"))</f>
        <v/>
      </c>
      <c r="K238" s="134" t="str">
        <f>IF(1=1,IF(E238="","",K231),N("J13"))</f>
        <v/>
      </c>
      <c r="L238" s="135" t="str">
        <f>IF(1=1,IF(OR(J238="",O238="",NOT(ISNUMBER(J238)),NOT(ISNUMBER(O238)),J238=0),"",O238/J238),N("L13"))</f>
        <v/>
      </c>
      <c r="M238" s="136" t="str">
        <f>IF(1=1,IF(OR(L238="",NOT(ISNUMBER(F238))),"",F238*L238*IFERROR(INDEX(D384:D428,MATCH(AE238,B384:B428,0)),1)),N("M13"))</f>
        <v/>
      </c>
      <c r="N238" s="137" t="str">
        <f>IF(1=1,IF(F238="","",IF(G238="","",IFERROR(INDEX(E384:E428,MATCH(AE238,B384:B428,0)),G238&amp;""))),N("N6"))</f>
        <v/>
      </c>
      <c r="O238" s="138" t="str">
        <f>IF(1=1,IF(E238="","",O231),N("K13"))</f>
        <v/>
      </c>
      <c r="P238" s="139" t="str">
        <f>IF(1=1,IF(M238="","",IF(AND(ISNUMBER(M238),M238&lt;1,N238="kg"),MAX(1,ROUND(M238*1000,0)),IF(AND(ISNUMBER(M238),M238&lt;1,N238="L"),MAX(1,ROUND(M238*100,0)),ROUND(M238,3)))),N("O13"))</f>
        <v/>
      </c>
      <c r="Q238" s="140" t="str">
        <f>IF(1=1,IF(M238="","",IF(AND(ISNUMBER(M238),M238&lt;1,N238="kg"),"g",IF(AND(ISNUMBER(M238),M238&lt;1,N238="L"),"cl",N238))),N("P13"))</f>
        <v/>
      </c>
      <c r="R238" s="161" t="str">
        <f>IF(1=1,IF(E238="","",IF(F238="","A CONTROLER",IF(NOT(ISNUMBER(F238)),"TEXTE",IF(OR(L238="",L238&lt;=0),"COMMANDE PRINCIPALE INCOMPLETE",IF(G238="","UNITE MANQUANTE",IF(COUNTIF(B384:B428,AE238)=0,"UNITE A CONTROLER","OK")))))),N("Q9"))</f>
        <v/>
      </c>
      <c r="S238" s="105"/>
      <c r="T238" s="141">
        <f t="shared" si="17"/>
        <v>0</v>
      </c>
      <c r="U238" s="133" t="str">
        <f>IF(1=1,IF(E238="","",U231),N("S13"))</f>
        <v/>
      </c>
      <c r="V238" s="133" t="str">
        <f>IF(1=1,IF(E238="","",V231),N("T13"))</f>
        <v/>
      </c>
      <c r="W238" s="135" t="str">
        <f>IF(1=1,IF(OR(U238="",V238="",NOT(ISNUMBER(U238)),NOT(ISNUMBER(V238)),U238=0),"",V238/U238),N("U13"))</f>
        <v/>
      </c>
      <c r="X238" s="136" t="str">
        <f>IF(1=1,IF(OR(W238="",NOT(ISNUMBER(F238))),"",F238*W238*IFERROR(INDEX(D384:D428,MATCH(AE238,B384:B428,0)),1)),N("V7"))</f>
        <v/>
      </c>
      <c r="Y238" s="137" t="str">
        <f>IF(1=1,IF(F238="","",IF(G238="","",IFERROR(INDEX(E384:E428,MATCH(AE238,B384:B428,0)),G238&amp;""))),N("W6"))</f>
        <v/>
      </c>
      <c r="Z238" s="142" t="str">
        <f>IF(1=1,IF(X238="","",IF(AND(ISNUMBER(X238),X238&lt;1,Y238="kg"),MAX(1,ROUND(X238*1000,0)),IF(AND(ISNUMBER(X238),X238&lt;1,Y238="L"),MAX(1,ROUND(X238*100,0)),ROUND(X238,3)))),N("X13"))</f>
        <v/>
      </c>
      <c r="AA238" s="143" t="str">
        <f>IF(1=1,IF(X238="","",IF(AND(ISNUMBER(X238),X238&lt;1,Y238="kg"),"g",IF(AND(ISNUMBER(X238),X238&lt;1,Y238="L"),"cl",Y238))),N("Y13"))</f>
        <v/>
      </c>
      <c r="AB238" s="123" t="str">
        <f>IF(1=1,IF(E238="","",IF(F238="","A CONTROLER",IF(NOT(ISNUMBER(F238)),"TEXTE",IF(OR(W238="",W238&lt;=0),"COMMANDE COUVERTS INCOMPLETE",IF(G238="","UNITE MANQUANTE",IF(COUNTIF(B384:B428,AE238)=0,"UNITE A CONTROLER","OK")))))),N("Z6"))</f>
        <v/>
      </c>
      <c r="AD238" s="144" t="str">
        <f>IF(1=1,IF(E238="","",AD231),N("AB13"))</f>
        <v/>
      </c>
      <c r="AE238" s="125" t="str">
        <f>IF(1=1,IF(G238="","",UPPER(TRIM(SUBSTITUTE(SUBSTITUTE(G238&amp;"",CHAR(160)," ")," "," ")))),N("AC13"))</f>
        <v/>
      </c>
      <c r="AG238" s="4" t="s">
        <v>32</v>
      </c>
    </row>
    <row r="239" spans="1:33" ht="15.75" x14ac:dyDescent="0.25">
      <c r="A239" s="126" t="str">
        <f>IF(1=1,IF(E239="","",A231),N("A14"))</f>
        <v/>
      </c>
      <c r="B239" s="127" t="str">
        <f>IF(1=1,IF(E239="","",B231),N("B14"))</f>
        <v/>
      </c>
      <c r="C239" s="128"/>
      <c r="D239" s="129" t="str">
        <f>IF(ISBLANK(E239),"",LARGE(D231:D238,1)+1)</f>
        <v/>
      </c>
      <c r="E239" s="130"/>
      <c r="F239" s="131"/>
      <c r="G239" s="170"/>
      <c r="H239" s="105"/>
      <c r="I239" s="132" t="str">
        <f>IF(1=1,IF(E239="","",I231),N("H14"))</f>
        <v/>
      </c>
      <c r="J239" s="133" t="str">
        <f>IF(1=1,IF(E239="","",J231),N("I14"))</f>
        <v/>
      </c>
      <c r="K239" s="134" t="str">
        <f>IF(1=1,IF(E239="","",K231),N("J14"))</f>
        <v/>
      </c>
      <c r="L239" s="135" t="str">
        <f>IF(1=1,IF(OR(J239="",O239="",NOT(ISNUMBER(J239)),NOT(ISNUMBER(O239)),J239=0),"",O239/J239),N("L14"))</f>
        <v/>
      </c>
      <c r="M239" s="136" t="str">
        <f>IF(1=1,IF(OR(L239="",NOT(ISNUMBER(F239))),"",F239*L239*IFERROR(INDEX(D384:D428,MATCH(AE239,B384:B428,0)),1)),N("M13"))</f>
        <v/>
      </c>
      <c r="N239" s="137" t="str">
        <f>IF(1=1,IF(F239="","",IF(G239="","",IFERROR(INDEX(E384:E428,MATCH(AE239,B384:B428,0)),G239&amp;""))),N("N6"))</f>
        <v/>
      </c>
      <c r="O239" s="138" t="str">
        <f>IF(1=1,IF(E239="","",O231),N("K14"))</f>
        <v/>
      </c>
      <c r="P239" s="139" t="str">
        <f>IF(1=1,IF(M239="","",IF(AND(ISNUMBER(M239),M239&lt;1,N239="kg"),MAX(1,ROUND(M239*1000,0)),IF(AND(ISNUMBER(M239),M239&lt;1,N239="L"),MAX(1,ROUND(M239*100,0)),ROUND(M239,3)))),N("O14"))</f>
        <v/>
      </c>
      <c r="Q239" s="140" t="str">
        <f>IF(1=1,IF(M239="","",IF(AND(ISNUMBER(M239),M239&lt;1,N239="kg"),"g",IF(AND(ISNUMBER(M239),M239&lt;1,N239="L"),"cl",N239))),N("P14"))</f>
        <v/>
      </c>
      <c r="R239" s="161" t="str">
        <f>IF(1=1,IF(E239="","",IF(F239="","A CONTROLER",IF(NOT(ISNUMBER(F239)),"TEXTE",IF(OR(L239="",L239&lt;=0),"COMMANDE PRINCIPALE INCOMPLETE",IF(G239="","UNITE MANQUANTE",IF(COUNTIF(B384:B428,AE239)=0,"UNITE A CONTROLER","OK")))))),N("Q9"))</f>
        <v/>
      </c>
      <c r="S239" s="105"/>
      <c r="T239" s="141">
        <f t="shared" si="17"/>
        <v>0</v>
      </c>
      <c r="U239" s="133" t="str">
        <f>IF(1=1,IF(E239="","",U231),N("S14"))</f>
        <v/>
      </c>
      <c r="V239" s="133" t="str">
        <f>IF(1=1,IF(E239="","",V231),N("T14"))</f>
        <v/>
      </c>
      <c r="W239" s="135" t="str">
        <f>IF(1=1,IF(OR(U239="",V239="",NOT(ISNUMBER(U239)),NOT(ISNUMBER(V239)),U239=0),"",V239/U239),N("U14"))</f>
        <v/>
      </c>
      <c r="X239" s="136" t="str">
        <f>IF(1=1,IF(OR(W239="",NOT(ISNUMBER(F239))),"",F239*W239*IFERROR(INDEX(D384:D428,MATCH(AE239,B384:B428,0)),1)),N("V7"))</f>
        <v/>
      </c>
      <c r="Y239" s="137" t="str">
        <f>IF(1=1,IF(F239="","",IF(G239="","",IFERROR(INDEX(E384:E428,MATCH(AE239,B384:B428,0)),G239&amp;""))),N("W6"))</f>
        <v/>
      </c>
      <c r="Z239" s="142" t="str">
        <f>IF(1=1,IF(X239="","",IF(AND(ISNUMBER(X239),X239&lt;1,Y239="kg"),MAX(1,ROUND(X239*1000,0)),IF(AND(ISNUMBER(X239),X239&lt;1,Y239="L"),MAX(1,ROUND(X239*100,0)),ROUND(X239,3)))),N("X14"))</f>
        <v/>
      </c>
      <c r="AA239" s="143" t="str">
        <f>IF(1=1,IF(X239="","",IF(AND(ISNUMBER(X239),X239&lt;1,Y239="kg"),"g",IF(AND(ISNUMBER(X239),X239&lt;1,Y239="L"),"cl",Y239))),N("Y14"))</f>
        <v/>
      </c>
      <c r="AB239" s="123" t="str">
        <f>IF(1=1,IF(E239="","",IF(F239="","A CONTROLER",IF(NOT(ISNUMBER(F239)),"TEXTE",IF(OR(W239="",W239&lt;=0),"COMMANDE COUVERTS INCOMPLETE",IF(G239="","UNITE MANQUANTE",IF(COUNTIF(B384:B428,AE239)=0,"UNITE A CONTROLER","OK")))))),N("Z6"))</f>
        <v/>
      </c>
      <c r="AD239" s="144" t="str">
        <f>IF(1=1,IF(E239="","",AD231),N("AB14"))</f>
        <v/>
      </c>
      <c r="AE239" s="125" t="str">
        <f>IF(1=1,IF(G239="","",UPPER(TRIM(SUBSTITUTE(SUBSTITUTE(G239&amp;"",CHAR(160)," ")," "," ")))),N("AC14"))</f>
        <v/>
      </c>
      <c r="AG239" s="4" t="s">
        <v>33</v>
      </c>
    </row>
    <row r="240" spans="1:33" ht="15.75" x14ac:dyDescent="0.25">
      <c r="A240" s="126" t="str">
        <f>IF(1=1,IF(E240="","",A231),N("A15"))</f>
        <v/>
      </c>
      <c r="B240" s="127" t="str">
        <f>IF(1=1,IF(E240="","",B231),N("B15"))</f>
        <v/>
      </c>
      <c r="C240" s="128"/>
      <c r="D240" s="129" t="str">
        <f>IF(ISBLANK(E240),"",LARGE(D231:D239,1)+1)</f>
        <v/>
      </c>
      <c r="E240" s="130"/>
      <c r="F240" s="131"/>
      <c r="G240" s="170"/>
      <c r="H240" s="105"/>
      <c r="I240" s="132" t="str">
        <f>IF(1=1,IF(E240="","",I231),N("H15"))</f>
        <v/>
      </c>
      <c r="J240" s="133" t="str">
        <f>IF(1=1,IF(E240="","",J231),N("I15"))</f>
        <v/>
      </c>
      <c r="K240" s="134" t="str">
        <f>IF(1=1,IF(E240="","",K231),N("J15"))</f>
        <v/>
      </c>
      <c r="L240" s="135" t="str">
        <f>IF(1=1,IF(OR(J240="",O240="",NOT(ISNUMBER(J240)),NOT(ISNUMBER(O240)),J240=0),"",O240/J240),N("L15"))</f>
        <v/>
      </c>
      <c r="M240" s="136" t="str">
        <f>IF(1=1,IF(OR(L240="",NOT(ISNUMBER(F240))),"",F240*L240*IFERROR(INDEX(D384:D428,MATCH(AE240,B384:B428,0)),1)),N("M13"))</f>
        <v/>
      </c>
      <c r="N240" s="137" t="str">
        <f>IF(1=1,IF(F240="","",IF(G240="","",IFERROR(INDEX(E384:E428,MATCH(AE240,B384:B428,0)),G240&amp;""))),N("N6"))</f>
        <v/>
      </c>
      <c r="O240" s="138" t="str">
        <f>IF(1=1,IF(E240="","",O231),N("K15"))</f>
        <v/>
      </c>
      <c r="P240" s="139" t="str">
        <f>IF(1=1,IF(M240="","",IF(AND(ISNUMBER(M240),M240&lt;1,N240="kg"),MAX(1,ROUND(M240*1000,0)),IF(AND(ISNUMBER(M240),M240&lt;1,N240="L"),MAX(1,ROUND(M240*100,0)),ROUND(M240,3)))),N("O15"))</f>
        <v/>
      </c>
      <c r="Q240" s="140" t="str">
        <f>IF(1=1,IF(M240="","",IF(AND(ISNUMBER(M240),M240&lt;1,N240="kg"),"g",IF(AND(ISNUMBER(M240),M240&lt;1,N240="L"),"cl",N240))),N("P15"))</f>
        <v/>
      </c>
      <c r="R240" s="161" t="str">
        <f>IF(1=1,IF(E240="","",IF(F240="","A CONTROLER",IF(NOT(ISNUMBER(F240)),"TEXTE",IF(OR(L240="",L240&lt;=0),"COMMANDE PRINCIPALE INCOMPLETE",IF(G240="","UNITE MANQUANTE",IF(COUNTIF(B384:B428,AE240)=0,"UNITE A CONTROLER","OK")))))),N("Q9"))</f>
        <v/>
      </c>
      <c r="S240" s="105"/>
      <c r="T240" s="141">
        <f t="shared" si="17"/>
        <v>0</v>
      </c>
      <c r="U240" s="133" t="str">
        <f>IF(1=1,IF(E240="","",U231),N("S15"))</f>
        <v/>
      </c>
      <c r="V240" s="133" t="str">
        <f>IF(1=1,IF(E240="","",V231),N("T15"))</f>
        <v/>
      </c>
      <c r="W240" s="135" t="str">
        <f>IF(1=1,IF(OR(U240="",V240="",NOT(ISNUMBER(U240)),NOT(ISNUMBER(V240)),U240=0),"",V240/U240),N("U15"))</f>
        <v/>
      </c>
      <c r="X240" s="136" t="str">
        <f>IF(1=1,IF(OR(W240="",NOT(ISNUMBER(F240))),"",F240*W240*IFERROR(INDEX(D384:D428,MATCH(AE240,B384:B428,0)),1)),N("V7"))</f>
        <v/>
      </c>
      <c r="Y240" s="137" t="str">
        <f>IF(1=1,IF(F240="","",IF(G240="","",IFERROR(INDEX(E384:E428,MATCH(AE240,B384:B428,0)),G240&amp;""))),N("W6"))</f>
        <v/>
      </c>
      <c r="Z240" s="142" t="str">
        <f>IF(1=1,IF(X240="","",IF(AND(ISNUMBER(X240),X240&lt;1,Y240="kg"),MAX(1,ROUND(X240*1000,0)),IF(AND(ISNUMBER(X240),X240&lt;1,Y240="L"),MAX(1,ROUND(X240*100,0)),ROUND(X240,3)))),N("X15"))</f>
        <v/>
      </c>
      <c r="AA240" s="143" t="str">
        <f>IF(1=1,IF(X240="","",IF(AND(ISNUMBER(X240),X240&lt;1,Y240="kg"),"g",IF(AND(ISNUMBER(X240),X240&lt;1,Y240="L"),"cl",Y240))),N("Y15"))</f>
        <v/>
      </c>
      <c r="AB240" s="123" t="str">
        <f>IF(1=1,IF(E240="","",IF(F240="","A CONTROLER",IF(NOT(ISNUMBER(F240)),"TEXTE",IF(OR(W240="",W240&lt;=0),"COMMANDE COUVERTS INCOMPLETE",IF(G240="","UNITE MANQUANTE",IF(COUNTIF(B384:B428,AE240)=0,"UNITE A CONTROLER","OK")))))),N("Z6"))</f>
        <v/>
      </c>
      <c r="AD240" s="144" t="str">
        <f>IF(1=1,IF(E240="","",AD231),N("AB15"))</f>
        <v/>
      </c>
      <c r="AE240" s="125" t="str">
        <f>IF(1=1,IF(G240="","",UPPER(TRIM(SUBSTITUTE(SUBSTITUTE(G240&amp;"",CHAR(160)," ")," "," ")))),N("AC15"))</f>
        <v/>
      </c>
      <c r="AG240" s="5" t="s">
        <v>34</v>
      </c>
    </row>
    <row r="241" spans="1:33" ht="15.75" x14ac:dyDescent="0.25">
      <c r="A241" s="126" t="str">
        <f>IF(1=1,IF(E241="","",A231),N("A16"))</f>
        <v/>
      </c>
      <c r="B241" s="127" t="str">
        <f>IF(1=1,IF(E241="","",B231),N("B16"))</f>
        <v/>
      </c>
      <c r="C241" s="128"/>
      <c r="D241" s="129" t="str">
        <f>IF(ISBLANK(E241),"",LARGE(D231:D240,1)+1)</f>
        <v/>
      </c>
      <c r="E241" s="130"/>
      <c r="F241" s="131"/>
      <c r="G241" s="170"/>
      <c r="H241" s="105"/>
      <c r="I241" s="132" t="str">
        <f>IF(1=1,IF(E241="","",I231),N("H16"))</f>
        <v/>
      </c>
      <c r="J241" s="133" t="str">
        <f>IF(1=1,IF(E241="","",J231),N("I16"))</f>
        <v/>
      </c>
      <c r="K241" s="134" t="str">
        <f>IF(1=1,IF(E241="","",K231),N("J16"))</f>
        <v/>
      </c>
      <c r="L241" s="135" t="str">
        <f>IF(1=1,IF(OR(J241="",O241="",NOT(ISNUMBER(J241)),NOT(ISNUMBER(O241)),J241=0),"",O241/J241),N("L16"))</f>
        <v/>
      </c>
      <c r="M241" s="136" t="str">
        <f>IF(1=1,IF(OR(L241="",NOT(ISNUMBER(F241))),"",F241*L241*IFERROR(INDEX(D384:D428,MATCH(AE241,B384:B428,0)),1)),N("M13"))</f>
        <v/>
      </c>
      <c r="N241" s="137" t="str">
        <f>IF(1=1,IF(F241="","",IF(G241="","",IFERROR(INDEX(E384:E428,MATCH(AE241,B384:B428,0)),G241&amp;""))),N("N6"))</f>
        <v/>
      </c>
      <c r="O241" s="138" t="str">
        <f>IF(1=1,IF(E241="","",O231),N("K16"))</f>
        <v/>
      </c>
      <c r="P241" s="139" t="str">
        <f>IF(1=1,IF(M241="","",IF(AND(ISNUMBER(M241),M241&lt;1,N241="kg"),MAX(1,ROUND(M241*1000,0)),IF(AND(ISNUMBER(M241),M241&lt;1,N241="L"),MAX(1,ROUND(M241*100,0)),ROUND(M241,3)))),N("O16"))</f>
        <v/>
      </c>
      <c r="Q241" s="140" t="str">
        <f>IF(1=1,IF(M241="","",IF(AND(ISNUMBER(M241),M241&lt;1,N241="kg"),"g",IF(AND(ISNUMBER(M241),M241&lt;1,N241="L"),"cl",N241))),N("P16"))</f>
        <v/>
      </c>
      <c r="R241" s="161" t="str">
        <f>IF(1=1,IF(E241="","",IF(F241="","A CONTROLER",IF(NOT(ISNUMBER(F241)),"TEXTE",IF(OR(L241="",L241&lt;=0),"COMMANDE PRINCIPALE INCOMPLETE",IF(G241="","UNITE MANQUANTE",IF(COUNTIF(B384:B428,AE241)=0,"UNITE A CONTROLER","OK")))))),N("Q9"))</f>
        <v/>
      </c>
      <c r="S241" s="105"/>
      <c r="T241" s="141">
        <f t="shared" si="17"/>
        <v>0</v>
      </c>
      <c r="U241" s="133" t="str">
        <f>IF(1=1,IF(E241="","",U231),N("S16"))</f>
        <v/>
      </c>
      <c r="V241" s="133" t="str">
        <f>IF(1=1,IF(E241="","",V231),N("T16"))</f>
        <v/>
      </c>
      <c r="W241" s="135" t="str">
        <f>IF(1=1,IF(OR(U241="",V241="",NOT(ISNUMBER(U241)),NOT(ISNUMBER(V241)),U241=0),"",V241/U241),N("U16"))</f>
        <v/>
      </c>
      <c r="X241" s="136" t="str">
        <f>IF(1=1,IF(OR(W241="",NOT(ISNUMBER(F241))),"",F241*W241*IFERROR(INDEX(D384:D428,MATCH(AE241,B384:B428,0)),1)),N("V7"))</f>
        <v/>
      </c>
      <c r="Y241" s="137" t="str">
        <f>IF(1=1,IF(F241="","",IF(G241="","",IFERROR(INDEX(E384:E428,MATCH(AE241,B384:B428,0)),G241&amp;""))),N("W6"))</f>
        <v/>
      </c>
      <c r="Z241" s="142" t="str">
        <f>IF(1=1,IF(X241="","",IF(AND(ISNUMBER(X241),X241&lt;1,Y241="kg"),MAX(1,ROUND(X241*1000,0)),IF(AND(ISNUMBER(X241),X241&lt;1,Y241="L"),MAX(1,ROUND(X241*100,0)),ROUND(X241,3)))),N("X16"))</f>
        <v/>
      </c>
      <c r="AA241" s="143" t="str">
        <f>IF(1=1,IF(X241="","",IF(AND(ISNUMBER(X241),X241&lt;1,Y241="kg"),"g",IF(AND(ISNUMBER(X241),X241&lt;1,Y241="L"),"cl",Y241))),N("Y16"))</f>
        <v/>
      </c>
      <c r="AB241" s="123" t="str">
        <f>IF(1=1,IF(E241="","",IF(F241="","A CONTROLER",IF(NOT(ISNUMBER(F241)),"TEXTE",IF(OR(W241="",W241&lt;=0),"COMMANDE COUVERTS INCOMPLETE",IF(G241="","UNITE MANQUANTE",IF(COUNTIF(B384:B428,AE241)=0,"UNITE A CONTROLER","OK")))))),N("Z6"))</f>
        <v/>
      </c>
      <c r="AD241" s="144" t="str">
        <f>IF(1=1,IF(E241="","",AD231),N("AB16"))</f>
        <v/>
      </c>
      <c r="AE241" s="125" t="str">
        <f>IF(1=1,IF(G241="","",UPPER(TRIM(SUBSTITUTE(SUBSTITUTE(G241&amp;"",CHAR(160)," ")," "," ")))),N("AC16"))</f>
        <v/>
      </c>
      <c r="AG241" s="5" t="s">
        <v>35</v>
      </c>
    </row>
    <row r="242" spans="1:33" ht="15.75" x14ac:dyDescent="0.25">
      <c r="A242" s="126" t="str">
        <f>IF(1=1,IF(E242="","",A231),N("A17"))</f>
        <v/>
      </c>
      <c r="B242" s="127" t="str">
        <f>IF(1=1,IF(E242="","",B231),N("B17"))</f>
        <v/>
      </c>
      <c r="C242" s="128"/>
      <c r="D242" s="129" t="str">
        <f>IF(ISBLANK(E242),"",LARGE(D231:D241,1)+1)</f>
        <v/>
      </c>
      <c r="E242" s="130"/>
      <c r="F242" s="131"/>
      <c r="G242" s="170"/>
      <c r="H242" s="105"/>
      <c r="I242" s="132" t="str">
        <f>IF(1=1,IF(E242="","",I231),N("H17"))</f>
        <v/>
      </c>
      <c r="J242" s="133" t="str">
        <f>IF(1=1,IF(E242="","",J231),N("I17"))</f>
        <v/>
      </c>
      <c r="K242" s="134" t="str">
        <f>IF(1=1,IF(E242="","",K231),N("J17"))</f>
        <v/>
      </c>
      <c r="L242" s="135" t="str">
        <f>IF(1=1,IF(OR(J242="",O242="",NOT(ISNUMBER(J242)),NOT(ISNUMBER(O242)),J242=0),"",O242/J242),N("L17"))</f>
        <v/>
      </c>
      <c r="M242" s="136" t="str">
        <f>IF(1=1,IF(OR(L242="",NOT(ISNUMBER(F242))),"",F242*L242*IFERROR(INDEX(D384:D428,MATCH(AE242,B384:B428,0)),1)),N("M13"))</f>
        <v/>
      </c>
      <c r="N242" s="137" t="str">
        <f>IF(1=1,IF(F242="","",IF(G242="","",IFERROR(INDEX(E384:E428,MATCH(AE242,B384:B428,0)),G242&amp;""))),N("N6"))</f>
        <v/>
      </c>
      <c r="O242" s="138" t="str">
        <f>IF(1=1,IF(E242="","",O231),N("K17"))</f>
        <v/>
      </c>
      <c r="P242" s="139" t="str">
        <f>IF(1=1,IF(M242="","",IF(AND(ISNUMBER(M242),M242&lt;1,N242="kg"),MAX(1,ROUND(M242*1000,0)),IF(AND(ISNUMBER(M242),M242&lt;1,N242="L"),MAX(1,ROUND(M242*100,0)),ROUND(M242,3)))),N("O17"))</f>
        <v/>
      </c>
      <c r="Q242" s="140" t="str">
        <f>IF(1=1,IF(M242="","",IF(AND(ISNUMBER(M242),M242&lt;1,N242="kg"),"g",IF(AND(ISNUMBER(M242),M242&lt;1,N242="L"),"cl",N242))),N("P17"))</f>
        <v/>
      </c>
      <c r="R242" s="161" t="str">
        <f>IF(1=1,IF(E242="","",IF(F242="","A CONTROLER",IF(NOT(ISNUMBER(F242)),"TEXTE",IF(OR(L242="",L242&lt;=0),"COMMANDE PRINCIPALE INCOMPLETE",IF(G242="","UNITE MANQUANTE",IF(COUNTIF(B384:B428,AE242)=0,"UNITE A CONTROLER","OK")))))),N("Q9"))</f>
        <v/>
      </c>
      <c r="S242" s="105"/>
      <c r="T242" s="141">
        <f t="shared" si="17"/>
        <v>0</v>
      </c>
      <c r="U242" s="133" t="str">
        <f>IF(1=1,IF(E242="","",U231),N("S17"))</f>
        <v/>
      </c>
      <c r="V242" s="133" t="str">
        <f>IF(1=1,IF(E242="","",V231),N("T17"))</f>
        <v/>
      </c>
      <c r="W242" s="135" t="str">
        <f>IF(1=1,IF(OR(U242="",V242="",NOT(ISNUMBER(U242)),NOT(ISNUMBER(V242)),U242=0),"",V242/U242),N("U17"))</f>
        <v/>
      </c>
      <c r="X242" s="136" t="str">
        <f>IF(1=1,IF(OR(W242="",NOT(ISNUMBER(F242))),"",F242*W242*IFERROR(INDEX(D384:D428,MATCH(AE242,B384:B428,0)),1)),N("V7"))</f>
        <v/>
      </c>
      <c r="Y242" s="137" t="str">
        <f>IF(1=1,IF(F242="","",IF(G242="","",IFERROR(INDEX(E384:E428,MATCH(AE242,B384:B428,0)),G242&amp;""))),N("W6"))</f>
        <v/>
      </c>
      <c r="Z242" s="142" t="str">
        <f>IF(1=1,IF(X242="","",IF(AND(ISNUMBER(X242),X242&lt;1,Y242="kg"),MAX(1,ROUND(X242*1000,0)),IF(AND(ISNUMBER(X242),X242&lt;1,Y242="L"),MAX(1,ROUND(X242*100,0)),ROUND(X242,3)))),N("X17"))</f>
        <v/>
      </c>
      <c r="AA242" s="143" t="str">
        <f>IF(1=1,IF(X242="","",IF(AND(ISNUMBER(X242),X242&lt;1,Y242="kg"),"g",IF(AND(ISNUMBER(X242),X242&lt;1,Y242="L"),"cl",Y242))),N("Y17"))</f>
        <v/>
      </c>
      <c r="AB242" s="123" t="str">
        <f>IF(1=1,IF(E242="","",IF(F242="","A CONTROLER",IF(NOT(ISNUMBER(F242)),"TEXTE",IF(OR(W242="",W242&lt;=0),"COMMANDE COUVERTS INCOMPLETE",IF(G242="","UNITE MANQUANTE",IF(COUNTIF(B384:B428,AE242)=0,"UNITE A CONTROLER","OK")))))),N("Z6"))</f>
        <v/>
      </c>
      <c r="AD242" s="144" t="str">
        <f>IF(1=1,IF(E242="","",AD231),N("AB17"))</f>
        <v/>
      </c>
      <c r="AE242" s="125" t="str">
        <f>IF(1=1,IF(G242="","",UPPER(TRIM(SUBSTITUTE(SUBSTITUTE(G242&amp;"",CHAR(160)," ")," "," ")))),N("AC17"))</f>
        <v/>
      </c>
      <c r="AG242" s="5" t="s">
        <v>225</v>
      </c>
    </row>
    <row r="243" spans="1:33" ht="15.75" x14ac:dyDescent="0.25">
      <c r="A243" s="126" t="str">
        <f>IF(1=1,IF(E243="","",A231),N("A18"))</f>
        <v/>
      </c>
      <c r="B243" s="127" t="str">
        <f>IF(1=1,IF(E243="","",B231),N("B18"))</f>
        <v/>
      </c>
      <c r="C243" s="128"/>
      <c r="D243" s="129" t="str">
        <f>IF(ISBLANK(E243),"",LARGE(D231:D242,1)+1)</f>
        <v/>
      </c>
      <c r="E243" s="130"/>
      <c r="F243" s="131"/>
      <c r="G243" s="170"/>
      <c r="H243" s="105"/>
      <c r="I243" s="132" t="str">
        <f>IF(1=1,IF(E243="","",I231),N("H18"))</f>
        <v/>
      </c>
      <c r="J243" s="133" t="str">
        <f>IF(1=1,IF(E243="","",J231),N("I18"))</f>
        <v/>
      </c>
      <c r="K243" s="134" t="str">
        <f>IF(1=1,IF(E243="","",K231),N("J18"))</f>
        <v/>
      </c>
      <c r="L243" s="135" t="str">
        <f>IF(1=1,IF(OR(J243="",O243="",NOT(ISNUMBER(J243)),NOT(ISNUMBER(O243)),J243=0),"",O243/J243),N("L18"))</f>
        <v/>
      </c>
      <c r="M243" s="136" t="str">
        <f>IF(1=1,IF(OR(L243="",NOT(ISNUMBER(F243))),"",F243*L243*IFERROR(INDEX(D384:D428,MATCH(AE243,B384:B428,0)),1)),N("M13"))</f>
        <v/>
      </c>
      <c r="N243" s="137" t="str">
        <f>IF(1=1,IF(F243="","",IF(G243="","",IFERROR(INDEX(E384:E428,MATCH(AE243,B384:B428,0)),G243&amp;""))),N("N6"))</f>
        <v/>
      </c>
      <c r="O243" s="138" t="str">
        <f>IF(1=1,IF(E243="","",O231),N("K18"))</f>
        <v/>
      </c>
      <c r="P243" s="139" t="str">
        <f>IF(1=1,IF(M243="","",IF(AND(ISNUMBER(M243),M243&lt;1,N243="kg"),MAX(1,ROUND(M243*1000,0)),IF(AND(ISNUMBER(M243),M243&lt;1,N243="L"),MAX(1,ROUND(M243*100,0)),ROUND(M243,3)))),N("O18"))</f>
        <v/>
      </c>
      <c r="Q243" s="140" t="str">
        <f>IF(1=1,IF(M243="","",IF(AND(ISNUMBER(M243),M243&lt;1,N243="kg"),"g",IF(AND(ISNUMBER(M243),M243&lt;1,N243="L"),"cl",N243))),N("P18"))</f>
        <v/>
      </c>
      <c r="R243" s="161" t="str">
        <f>IF(1=1,IF(E243="","",IF(F243="","A CONTROLER",IF(NOT(ISNUMBER(F243)),"TEXTE",IF(OR(L243="",L243&lt;=0),"COMMANDE PRINCIPALE INCOMPLETE",IF(G243="","UNITE MANQUANTE",IF(COUNTIF(B384:B428,AE243)=0,"UNITE A CONTROLER","OK")))))),N("Q9"))</f>
        <v/>
      </c>
      <c r="S243" s="105"/>
      <c r="T243" s="141">
        <f t="shared" si="17"/>
        <v>0</v>
      </c>
      <c r="U243" s="133" t="str">
        <f>IF(1=1,IF(E243="","",U231),N("S18"))</f>
        <v/>
      </c>
      <c r="V243" s="133" t="str">
        <f>IF(1=1,IF(E243="","",V231),N("T18"))</f>
        <v/>
      </c>
      <c r="W243" s="135" t="str">
        <f>IF(1=1,IF(OR(U243="",V243="",NOT(ISNUMBER(U243)),NOT(ISNUMBER(V243)),U243=0),"",V243/U243),N("U18"))</f>
        <v/>
      </c>
      <c r="X243" s="136" t="str">
        <f>IF(1=1,IF(OR(W243="",NOT(ISNUMBER(F243))),"",F243*W243*IFERROR(INDEX(D384:D428,MATCH(AE243,B384:B428,0)),1)),N("V7"))</f>
        <v/>
      </c>
      <c r="Y243" s="137" t="str">
        <f>IF(1=1,IF(F243="","",IF(G243="","",IFERROR(INDEX(E384:E428,MATCH(AE243,B384:B428,0)),G243&amp;""))),N("W6"))</f>
        <v/>
      </c>
      <c r="Z243" s="142" t="str">
        <f>IF(1=1,IF(X243="","",IF(AND(ISNUMBER(X243),X243&lt;1,Y243="kg"),MAX(1,ROUND(X243*1000,0)),IF(AND(ISNUMBER(X243),X243&lt;1,Y243="L"),MAX(1,ROUND(X243*100,0)),ROUND(X243,3)))),N("X18"))</f>
        <v/>
      </c>
      <c r="AA243" s="143" t="str">
        <f>IF(1=1,IF(X243="","",IF(AND(ISNUMBER(X243),X243&lt;1,Y243="kg"),"g",IF(AND(ISNUMBER(X243),X243&lt;1,Y243="L"),"cl",Y243))),N("Y18"))</f>
        <v/>
      </c>
      <c r="AB243" s="123" t="str">
        <f>IF(1=1,IF(E243="","",IF(F243="","A CONTROLER",IF(NOT(ISNUMBER(F243)),"TEXTE",IF(OR(W243="",W243&lt;=0),"COMMANDE COUVERTS INCOMPLETE",IF(G243="","UNITE MANQUANTE",IF(COUNTIF(B384:B428,AE243)=0,"UNITE A CONTROLER","OK")))))),N("Z6"))</f>
        <v/>
      </c>
      <c r="AD243" s="144" t="str">
        <f>IF(1=1,IF(E243="","",AD231),N("AB18"))</f>
        <v/>
      </c>
      <c r="AE243" s="125" t="str">
        <f>IF(1=1,IF(G243="","",UPPER(TRIM(SUBSTITUTE(SUBSTITUTE(G243&amp;"",CHAR(160)," ")," "," ")))),N("AC18"))</f>
        <v/>
      </c>
      <c r="AG243" s="5" t="s">
        <v>36</v>
      </c>
    </row>
    <row r="244" spans="1:33" ht="15.75" x14ac:dyDescent="0.25">
      <c r="A244" s="126" t="str">
        <f>IF(1=1,IF(E244="","",A231),N("A19"))</f>
        <v/>
      </c>
      <c r="B244" s="127" t="str">
        <f>IF(1=1,IF(E244="","",B231),N("B19"))</f>
        <v/>
      </c>
      <c r="C244" s="128"/>
      <c r="D244" s="129" t="str">
        <f>IF(ISBLANK(E244),"",LARGE(D231:D243,1)+1)</f>
        <v/>
      </c>
      <c r="E244" s="130"/>
      <c r="F244" s="131"/>
      <c r="G244" s="170"/>
      <c r="H244" s="105"/>
      <c r="I244" s="132" t="str">
        <f>IF(1=1,IF(E244="","",I231),N("H19"))</f>
        <v/>
      </c>
      <c r="J244" s="133" t="str">
        <f>IF(1=1,IF(E244="","",J231),N("I19"))</f>
        <v/>
      </c>
      <c r="K244" s="134" t="str">
        <f>IF(1=1,IF(E244="","",K231),N("J19"))</f>
        <v/>
      </c>
      <c r="L244" s="135" t="str">
        <f>IF(1=1,IF(OR(J244="",O244="",NOT(ISNUMBER(J244)),NOT(ISNUMBER(O244)),J244=0),"",O244/J244),N("L19"))</f>
        <v/>
      </c>
      <c r="M244" s="136" t="str">
        <f>IF(1=1,IF(OR(L244="",NOT(ISNUMBER(F244))),"",F244*L244*IFERROR(INDEX(D384:D428,MATCH(AE244,B384:B428,0)),1)),N("M13"))</f>
        <v/>
      </c>
      <c r="N244" s="137" t="str">
        <f>IF(1=1,IF(F244="","",IF(G244="","",IFERROR(INDEX(E384:E428,MATCH(AE244,B384:B428,0)),G244&amp;""))),N("N6"))</f>
        <v/>
      </c>
      <c r="O244" s="138" t="str">
        <f>IF(1=1,IF(E244="","",O231),N("K19"))</f>
        <v/>
      </c>
      <c r="P244" s="139" t="str">
        <f>IF(1=1,IF(M244="","",IF(AND(ISNUMBER(M244),M244&lt;1,N244="kg"),MAX(1,ROUND(M244*1000,0)),IF(AND(ISNUMBER(M244),M244&lt;1,N244="L"),MAX(1,ROUND(M244*100,0)),ROUND(M244,3)))),N("O19"))</f>
        <v/>
      </c>
      <c r="Q244" s="140" t="str">
        <f>IF(1=1,IF(M244="","",IF(AND(ISNUMBER(M244),M244&lt;1,N244="kg"),"g",IF(AND(ISNUMBER(M244),M244&lt;1,N244="L"),"cl",N244))),N("P19"))</f>
        <v/>
      </c>
      <c r="R244" s="161" t="str">
        <f>IF(1=1,IF(E244="","",IF(F244="","A CONTROLER",IF(NOT(ISNUMBER(F244)),"TEXTE",IF(OR(L244="",L244&lt;=0),"COMMANDE PRINCIPALE INCOMPLETE",IF(G244="","UNITE MANQUANTE",IF(COUNTIF(B384:B428,AE244)=0,"UNITE A CONTROLER","OK")))))),N("Q9"))</f>
        <v/>
      </c>
      <c r="S244" s="105"/>
      <c r="T244" s="141">
        <f t="shared" si="17"/>
        <v>0</v>
      </c>
      <c r="U244" s="133" t="str">
        <f>IF(1=1,IF(E244="","",U231),N("S19"))</f>
        <v/>
      </c>
      <c r="V244" s="133" t="str">
        <f>IF(1=1,IF(E244="","",V231),N("T19"))</f>
        <v/>
      </c>
      <c r="W244" s="135" t="str">
        <f>IF(1=1,IF(OR(U244="",V244="",NOT(ISNUMBER(U244)),NOT(ISNUMBER(V244)),U244=0),"",V244/U244),N("U19"))</f>
        <v/>
      </c>
      <c r="X244" s="136" t="str">
        <f>IF(1=1,IF(OR(W244="",NOT(ISNUMBER(F244))),"",F244*W244*IFERROR(INDEX(D384:D428,MATCH(AE244,B384:B428,0)),1)),N("V7"))</f>
        <v/>
      </c>
      <c r="Y244" s="137" t="str">
        <f>IF(1=1,IF(F244="","",IF(G244="","",IFERROR(INDEX(E384:E428,MATCH(AE244,B384:B428,0)),G244&amp;""))),N("W6"))</f>
        <v/>
      </c>
      <c r="Z244" s="142" t="str">
        <f>IF(1=1,IF(X244="","",IF(AND(ISNUMBER(X244),X244&lt;1,Y244="kg"),MAX(1,ROUND(X244*1000,0)),IF(AND(ISNUMBER(X244),X244&lt;1,Y244="L"),MAX(1,ROUND(X244*100,0)),ROUND(X244,3)))),N("X19"))</f>
        <v/>
      </c>
      <c r="AA244" s="143" t="str">
        <f>IF(1=1,IF(X244="","",IF(AND(ISNUMBER(X244),X244&lt;1,Y244="kg"),"g",IF(AND(ISNUMBER(X244),X244&lt;1,Y244="L"),"cl",Y244))),N("Y19"))</f>
        <v/>
      </c>
      <c r="AB244" s="123" t="str">
        <f>IF(1=1,IF(E244="","",IF(F244="","A CONTROLER",IF(NOT(ISNUMBER(F244)),"TEXTE",IF(OR(W244="",W244&lt;=0),"COMMANDE COUVERTS INCOMPLETE",IF(G244="","UNITE MANQUANTE",IF(COUNTIF(B384:B428,AE244)=0,"UNITE A CONTROLER","OK")))))),N("Z6"))</f>
        <v/>
      </c>
      <c r="AD244" s="144" t="str">
        <f>IF(1=1,IF(E244="","",AD231),N("AB19"))</f>
        <v/>
      </c>
      <c r="AE244" s="125" t="str">
        <f>IF(1=1,IF(G244="","",UPPER(TRIM(SUBSTITUTE(SUBSTITUTE(G244&amp;"",CHAR(160)," ")," "," ")))),N("AC19"))</f>
        <v/>
      </c>
      <c r="AG244" s="5" t="s">
        <v>37</v>
      </c>
    </row>
    <row r="245" spans="1:33" ht="15.75" x14ac:dyDescent="0.25">
      <c r="A245" s="126" t="str">
        <f>IF(1=1,IF(E245="","",A231),N("A20"))</f>
        <v/>
      </c>
      <c r="B245" s="127" t="str">
        <f>IF(1=1,IF(E245="","",B231),N("B20"))</f>
        <v/>
      </c>
      <c r="C245" s="128"/>
      <c r="D245" s="129" t="str">
        <f>IF(ISBLANK(E245),"",LARGE(D231:D244,1)+1)</f>
        <v/>
      </c>
      <c r="E245" s="130"/>
      <c r="F245" s="131"/>
      <c r="G245" s="170"/>
      <c r="H245" s="105"/>
      <c r="I245" s="132" t="str">
        <f>IF(1=1,IF(E245="","",I231),N("H20"))</f>
        <v/>
      </c>
      <c r="J245" s="133" t="str">
        <f>IF(1=1,IF(E245="","",J231),N("I20"))</f>
        <v/>
      </c>
      <c r="K245" s="134" t="str">
        <f>IF(1=1,IF(E245="","",K231),N("J20"))</f>
        <v/>
      </c>
      <c r="L245" s="135" t="str">
        <f>IF(1=1,IF(OR(J245="",O245="",NOT(ISNUMBER(J245)),NOT(ISNUMBER(O245)),J245=0),"",O245/J245),N("L20"))</f>
        <v/>
      </c>
      <c r="M245" s="136" t="str">
        <f>IF(1=1,IF(OR(L245="",NOT(ISNUMBER(F245))),"",F245*L245*IFERROR(INDEX(D384:D428,MATCH(AE245,B384:B428,0)),1)),N("M13"))</f>
        <v/>
      </c>
      <c r="N245" s="137" t="str">
        <f>IF(1=1,IF(F245="","",IF(G245="","",IFERROR(INDEX(E384:E428,MATCH(AE245,B384:B428,0)),G245&amp;""))),N("N6"))</f>
        <v/>
      </c>
      <c r="O245" s="138" t="str">
        <f>IF(1=1,IF(E245="","",O231),N("K20"))</f>
        <v/>
      </c>
      <c r="P245" s="139" t="str">
        <f>IF(1=1,IF(M245="","",IF(AND(ISNUMBER(M245),M245&lt;1,N245="kg"),MAX(1,ROUND(M245*1000,0)),IF(AND(ISNUMBER(M245),M245&lt;1,N245="L"),MAX(1,ROUND(M245*100,0)),ROUND(M245,3)))),N("O20"))</f>
        <v/>
      </c>
      <c r="Q245" s="140" t="str">
        <f>IF(1=1,IF(M245="","",IF(AND(ISNUMBER(M245),M245&lt;1,N245="kg"),"g",IF(AND(ISNUMBER(M245),M245&lt;1,N245="L"),"cl",N245))),N("P20"))</f>
        <v/>
      </c>
      <c r="R245" s="161" t="str">
        <f>IF(1=1,IF(E245="","",IF(F245="","A CONTROLER",IF(NOT(ISNUMBER(F245)),"TEXTE",IF(OR(L245="",L245&lt;=0),"COMMANDE PRINCIPALE INCOMPLETE",IF(G245="","UNITE MANQUANTE",IF(COUNTIF(B384:B428,AE245)=0,"UNITE A CONTROLER","OK")))))),N("Q9"))</f>
        <v/>
      </c>
      <c r="S245" s="105"/>
      <c r="T245" s="141">
        <f t="shared" si="17"/>
        <v>0</v>
      </c>
      <c r="U245" s="133" t="str">
        <f>IF(1=1,IF(E245="","",U231),N("S20"))</f>
        <v/>
      </c>
      <c r="V245" s="133" t="str">
        <f>IF(1=1,IF(E245="","",V231),N("T20"))</f>
        <v/>
      </c>
      <c r="W245" s="135" t="str">
        <f>IF(1=1,IF(OR(U245="",V245="",NOT(ISNUMBER(U245)),NOT(ISNUMBER(V245)),U245=0),"",V245/U245),N("U20"))</f>
        <v/>
      </c>
      <c r="X245" s="136" t="str">
        <f>IF(1=1,IF(OR(W245="",NOT(ISNUMBER(F245))),"",F245*W245*IFERROR(INDEX(D384:D428,MATCH(AE245,B384:B428,0)),1)),N("V7"))</f>
        <v/>
      </c>
      <c r="Y245" s="137" t="str">
        <f>IF(1=1,IF(F245="","",IF(G245="","",IFERROR(INDEX(E384:E428,MATCH(AE245,B384:B428,0)),G245&amp;""))),N("W6"))</f>
        <v/>
      </c>
      <c r="Z245" s="142" t="str">
        <f>IF(1=1,IF(X245="","",IF(AND(ISNUMBER(X245),X245&lt;1,Y245="kg"),MAX(1,ROUND(X245*1000,0)),IF(AND(ISNUMBER(X245),X245&lt;1,Y245="L"),MAX(1,ROUND(X245*100,0)),ROUND(X245,3)))),N("X20"))</f>
        <v/>
      </c>
      <c r="AA245" s="143" t="str">
        <f>IF(1=1,IF(X245="","",IF(AND(ISNUMBER(X245),X245&lt;1,Y245="kg"),"g",IF(AND(ISNUMBER(X245),X245&lt;1,Y245="L"),"cl",Y245))),N("Y20"))</f>
        <v/>
      </c>
      <c r="AB245" s="123" t="str">
        <f>IF(1=1,IF(E245="","",IF(F245="","A CONTROLER",IF(NOT(ISNUMBER(F245)),"TEXTE",IF(OR(W245="",W245&lt;=0),"COMMANDE COUVERTS INCOMPLETE",IF(G245="","UNITE MANQUANTE",IF(COUNTIF(B384:B428,AE245)=0,"UNITE A CONTROLER","OK")))))),N("Z6"))</f>
        <v/>
      </c>
      <c r="AD245" s="144" t="str">
        <f>IF(1=1,IF(E245="","",AD231),N("AB20"))</f>
        <v/>
      </c>
      <c r="AE245" s="125" t="str">
        <f>IF(1=1,IF(G245="","",UPPER(TRIM(SUBSTITUTE(SUBSTITUTE(G245&amp;"",CHAR(160)," ")," "," ")))),N("AC20"))</f>
        <v/>
      </c>
      <c r="AG245" s="4" t="s">
        <v>38</v>
      </c>
    </row>
    <row r="246" spans="1:33" ht="15.75" x14ac:dyDescent="0.25">
      <c r="A246" s="126" t="str">
        <f>IF(1=1,IF(E246="","",A231),N("A21"))</f>
        <v/>
      </c>
      <c r="B246" s="127" t="str">
        <f>IF(1=1,IF(E246="","",B231),N("B21"))</f>
        <v/>
      </c>
      <c r="C246" s="128"/>
      <c r="D246" s="129" t="str">
        <f>IF(ISBLANK(E246),"",LARGE(D231:D245,1)+1)</f>
        <v/>
      </c>
      <c r="E246" s="130"/>
      <c r="F246" s="131"/>
      <c r="G246" s="170"/>
      <c r="H246" s="105"/>
      <c r="I246" s="132" t="str">
        <f>IF(1=1,IF(E246="","",I231),N("H21"))</f>
        <v/>
      </c>
      <c r="J246" s="133" t="str">
        <f>IF(1=1,IF(E246="","",J231),N("I21"))</f>
        <v/>
      </c>
      <c r="K246" s="134" t="str">
        <f>IF(1=1,IF(E246="","",K231),N("J21"))</f>
        <v/>
      </c>
      <c r="L246" s="135" t="str">
        <f>IF(1=1,IF(OR(J246="",O246="",NOT(ISNUMBER(J246)),NOT(ISNUMBER(O246)),J246=0),"",O246/J246),N("L21"))</f>
        <v/>
      </c>
      <c r="M246" s="136" t="str">
        <f>IF(1=1,IF(OR(L246="",NOT(ISNUMBER(F246))),"",F246*L246*IFERROR(INDEX(D384:D428,MATCH(AE246,B384:B428,0)),1)),N("M13"))</f>
        <v/>
      </c>
      <c r="N246" s="137" t="str">
        <f>IF(1=1,IF(F246="","",IF(G246="","",IFERROR(INDEX(E384:E428,MATCH(AE246,B384:B428,0)),G246&amp;""))),N("N6"))</f>
        <v/>
      </c>
      <c r="O246" s="138" t="str">
        <f>IF(1=1,IF(E246="","",O231),N("K21"))</f>
        <v/>
      </c>
      <c r="P246" s="139" t="str">
        <f>IF(1=1,IF(M246="","",IF(AND(ISNUMBER(M246),M246&lt;1,N246="kg"),MAX(1,ROUND(M246*1000,0)),IF(AND(ISNUMBER(M246),M246&lt;1,N246="L"),MAX(1,ROUND(M246*100,0)),ROUND(M246,3)))),N("O21"))</f>
        <v/>
      </c>
      <c r="Q246" s="140" t="str">
        <f>IF(1=1,IF(M246="","",IF(AND(ISNUMBER(M246),M246&lt;1,N246="kg"),"g",IF(AND(ISNUMBER(M246),M246&lt;1,N246="L"),"cl",N246))),N("P21"))</f>
        <v/>
      </c>
      <c r="R246" s="161" t="str">
        <f>IF(1=1,IF(E246="","",IF(F246="","A CONTROLER",IF(NOT(ISNUMBER(F246)),"TEXTE",IF(OR(L246="",L246&lt;=0),"COMMANDE PRINCIPALE INCOMPLETE",IF(G246="","UNITE MANQUANTE",IF(COUNTIF(B384:B428,AE246)=0,"UNITE A CONTROLER","OK")))))),N("Q9"))</f>
        <v/>
      </c>
      <c r="S246" s="105"/>
      <c r="T246" s="141">
        <f t="shared" si="17"/>
        <v>0</v>
      </c>
      <c r="U246" s="133" t="str">
        <f>IF(1=1,IF(E246="","",U231),N("S21"))</f>
        <v/>
      </c>
      <c r="V246" s="133" t="str">
        <f>IF(1=1,IF(E246="","",V231),N("T21"))</f>
        <v/>
      </c>
      <c r="W246" s="135" t="str">
        <f>IF(1=1,IF(OR(U246="",V246="",NOT(ISNUMBER(U246)),NOT(ISNUMBER(V246)),U246=0),"",V246/U246),N("U21"))</f>
        <v/>
      </c>
      <c r="X246" s="136" t="str">
        <f>IF(1=1,IF(OR(W246="",NOT(ISNUMBER(F246))),"",F246*W246*IFERROR(INDEX(D384:D428,MATCH(AE246,B384:B428,0)),1)),N("V7"))</f>
        <v/>
      </c>
      <c r="Y246" s="137" t="str">
        <f>IF(1=1,IF(F246="","",IF(G246="","",IFERROR(INDEX(E384:E428,MATCH(AE246,B384:B428,0)),G246&amp;""))),N("W6"))</f>
        <v/>
      </c>
      <c r="Z246" s="142" t="str">
        <f>IF(1=1,IF(X246="","",IF(AND(ISNUMBER(X246),X246&lt;1,Y246="kg"),MAX(1,ROUND(X246*1000,0)),IF(AND(ISNUMBER(X246),X246&lt;1,Y246="L"),MAX(1,ROUND(X246*100,0)),ROUND(X246,3)))),N("X21"))</f>
        <v/>
      </c>
      <c r="AA246" s="143" t="str">
        <f>IF(1=1,IF(X246="","",IF(AND(ISNUMBER(X246),X246&lt;1,Y246="kg"),"g",IF(AND(ISNUMBER(X246),X246&lt;1,Y246="L"),"cl",Y246))),N("Y21"))</f>
        <v/>
      </c>
      <c r="AB246" s="123" t="str">
        <f>IF(1=1,IF(E246="","",IF(F246="","A CONTROLER",IF(NOT(ISNUMBER(F246)),"TEXTE",IF(OR(W246="",W246&lt;=0),"COMMANDE COUVERTS INCOMPLETE",IF(G246="","UNITE MANQUANTE",IF(COUNTIF(B384:B428,AE246)=0,"UNITE A CONTROLER","OK")))))),N("Z6"))</f>
        <v/>
      </c>
      <c r="AD246" s="144" t="str">
        <f>IF(1=1,IF(E246="","",AD231),N("AB21"))</f>
        <v/>
      </c>
      <c r="AE246" s="125" t="str">
        <f>IF(1=1,IF(G246="","",UPPER(TRIM(SUBSTITUTE(SUBSTITUTE(G246&amp;"",CHAR(160)," ")," "," ")))),N("AC21"))</f>
        <v/>
      </c>
      <c r="AG246" s="4" t="s">
        <v>39</v>
      </c>
    </row>
    <row r="247" spans="1:33" ht="15.75" x14ac:dyDescent="0.25">
      <c r="A247" s="126" t="str">
        <f>IF(1=1,IF(E247="","",A231),N("A22"))</f>
        <v/>
      </c>
      <c r="B247" s="127" t="str">
        <f>IF(1=1,IF(E247="","",B231),N("B22"))</f>
        <v/>
      </c>
      <c r="C247" s="128"/>
      <c r="D247" s="129" t="str">
        <f>IF(ISBLANK(E247),"",LARGE(D231:D246,1)+1)</f>
        <v/>
      </c>
      <c r="E247" s="130"/>
      <c r="F247" s="131"/>
      <c r="G247" s="170"/>
      <c r="H247" s="105"/>
      <c r="I247" s="132" t="str">
        <f>IF(1=1,IF(E247="","",I231),N("H22"))</f>
        <v/>
      </c>
      <c r="J247" s="133" t="str">
        <f>IF(1=1,IF(E247="","",J231),N("I22"))</f>
        <v/>
      </c>
      <c r="K247" s="134" t="str">
        <f>IF(1=1,IF(E247="","",K231),N("J22"))</f>
        <v/>
      </c>
      <c r="L247" s="135" t="str">
        <f>IF(1=1,IF(OR(J247="",O247="",NOT(ISNUMBER(J247)),NOT(ISNUMBER(O247)),J247=0),"",O247/J247),N("L22"))</f>
        <v/>
      </c>
      <c r="M247" s="136" t="str">
        <f>IF(1=1,IF(OR(L247="",NOT(ISNUMBER(F247))),"",F247*L247*IFERROR(INDEX(D384:D428,MATCH(AE247,B384:B428,0)),1)),N("M13"))</f>
        <v/>
      </c>
      <c r="N247" s="137" t="str">
        <f>IF(1=1,IF(F247="","",IF(G247="","",IFERROR(INDEX(E384:E428,MATCH(AE247,B384:B428,0)),G247&amp;""))),N("N6"))</f>
        <v/>
      </c>
      <c r="O247" s="138" t="str">
        <f>IF(1=1,IF(E247="","",O231),N("K22"))</f>
        <v/>
      </c>
      <c r="P247" s="139" t="str">
        <f>IF(1=1,IF(M247="","",IF(AND(ISNUMBER(M247),M247&lt;1,N247="kg"),MAX(1,ROUND(M247*1000,0)),IF(AND(ISNUMBER(M247),M247&lt;1,N247="L"),MAX(1,ROUND(M247*100,0)),ROUND(M247,3)))),N("O22"))</f>
        <v/>
      </c>
      <c r="Q247" s="140" t="str">
        <f>IF(1=1,IF(M247="","",IF(AND(ISNUMBER(M247),M247&lt;1,N247="kg"),"g",IF(AND(ISNUMBER(M247),M247&lt;1,N247="L"),"cl",N247))),N("P22"))</f>
        <v/>
      </c>
      <c r="R247" s="161" t="str">
        <f>IF(1=1,IF(E247="","",IF(F247="","A CONTROLER",IF(NOT(ISNUMBER(F247)),"TEXTE",IF(OR(L247="",L247&lt;=0),"COMMANDE PRINCIPALE INCOMPLETE",IF(G247="","UNITE MANQUANTE",IF(COUNTIF(B384:B428,AE247)=0,"UNITE A CONTROLER","OK")))))),N("Q9"))</f>
        <v/>
      </c>
      <c r="S247" s="105"/>
      <c r="T247" s="141">
        <f t="shared" si="17"/>
        <v>0</v>
      </c>
      <c r="U247" s="133" t="str">
        <f>IF(1=1,IF(E247="","",U231),N("S22"))</f>
        <v/>
      </c>
      <c r="V247" s="133" t="str">
        <f>IF(1=1,IF(E247="","",V231),N("T22"))</f>
        <v/>
      </c>
      <c r="W247" s="135" t="str">
        <f>IF(1=1,IF(OR(U247="",V247="",NOT(ISNUMBER(U247)),NOT(ISNUMBER(V247)),U247=0),"",V247/U247),N("U22"))</f>
        <v/>
      </c>
      <c r="X247" s="136" t="str">
        <f>IF(1=1,IF(OR(W247="",NOT(ISNUMBER(F247))),"",F247*W247*IFERROR(INDEX(D384:D428,MATCH(AE247,B384:B428,0)),1)),N("V7"))</f>
        <v/>
      </c>
      <c r="Y247" s="137" t="str">
        <f>IF(1=1,IF(F247="","",IF(G247="","",IFERROR(INDEX(E384:E428,MATCH(AE247,B384:B428,0)),G247&amp;""))),N("W6"))</f>
        <v/>
      </c>
      <c r="Z247" s="142" t="str">
        <f>IF(1=1,IF(X247="","",IF(AND(ISNUMBER(X247),X247&lt;1,Y247="kg"),MAX(1,ROUND(X247*1000,0)),IF(AND(ISNUMBER(X247),X247&lt;1,Y247="L"),MAX(1,ROUND(X247*100,0)),ROUND(X247,3)))),N("X22"))</f>
        <v/>
      </c>
      <c r="AA247" s="143" t="str">
        <f>IF(1=1,IF(X247="","",IF(AND(ISNUMBER(X247),X247&lt;1,Y247="kg"),"g",IF(AND(ISNUMBER(X247),X247&lt;1,Y247="L"),"cl",Y247))),N("Y22"))</f>
        <v/>
      </c>
      <c r="AB247" s="123" t="str">
        <f>IF(1=1,IF(E247="","",IF(F247="","A CONTROLER",IF(NOT(ISNUMBER(F247)),"TEXTE",IF(OR(W247="",W247&lt;=0),"COMMANDE COUVERTS INCOMPLETE",IF(G247="","UNITE MANQUANTE",IF(COUNTIF(B384:B428,AE247)=0,"UNITE A CONTROLER","OK")))))),N("Z6"))</f>
        <v/>
      </c>
      <c r="AD247" s="144" t="str">
        <f>IF(1=1,IF(E247="","",AD231),N("AB22"))</f>
        <v/>
      </c>
      <c r="AE247" s="125" t="str">
        <f>IF(1=1,IF(G247="","",UPPER(TRIM(SUBSTITUTE(SUBSTITUTE(G247&amp;"",CHAR(160)," ")," "," ")))),N("AC22"))</f>
        <v/>
      </c>
      <c r="AG247" s="4" t="s">
        <v>40</v>
      </c>
    </row>
    <row r="248" spans="1:33" ht="15.75" x14ac:dyDescent="0.25">
      <c r="A248" s="126" t="str">
        <f>IF(1=1,IF(E248="","",A231),N("A23"))</f>
        <v/>
      </c>
      <c r="B248" s="127" t="str">
        <f>IF(1=1,IF(E248="","",B231),N("B23"))</f>
        <v/>
      </c>
      <c r="C248" s="128"/>
      <c r="D248" s="129" t="str">
        <f>IF(ISBLANK(E248),"",LARGE(D231:D247,1)+1)</f>
        <v/>
      </c>
      <c r="E248" s="130"/>
      <c r="F248" s="131"/>
      <c r="G248" s="170"/>
      <c r="H248" s="105"/>
      <c r="I248" s="132" t="str">
        <f>IF(1=1,IF(E248="","",I231),N("H23"))</f>
        <v/>
      </c>
      <c r="J248" s="133" t="str">
        <f>IF(1=1,IF(E248="","",J231),N("I23"))</f>
        <v/>
      </c>
      <c r="K248" s="134" t="str">
        <f>IF(1=1,IF(E248="","",K231),N("J23"))</f>
        <v/>
      </c>
      <c r="L248" s="135" t="str">
        <f>IF(1=1,IF(OR(J248="",O248="",NOT(ISNUMBER(J248)),NOT(ISNUMBER(O248)),J248=0),"",O248/J248),N("L23"))</f>
        <v/>
      </c>
      <c r="M248" s="136" t="str">
        <f>IF(1=1,IF(OR(L248="",NOT(ISNUMBER(F248))),"",F248*L248*IFERROR(INDEX(D384:D428,MATCH(AE248,B384:B428,0)),1)),N("M13"))</f>
        <v/>
      </c>
      <c r="N248" s="137" t="str">
        <f>IF(1=1,IF(F248="","",IF(G248="","",IFERROR(INDEX(E384:E428,MATCH(AE248,B384:B428,0)),G248&amp;""))),N("N6"))</f>
        <v/>
      </c>
      <c r="O248" s="138" t="str">
        <f>IF(1=1,IF(E248="","",O231),N("K23"))</f>
        <v/>
      </c>
      <c r="P248" s="139" t="str">
        <f>IF(1=1,IF(M248="","",IF(AND(ISNUMBER(M248),M248&lt;1,N248="kg"),MAX(1,ROUND(M248*1000,0)),IF(AND(ISNUMBER(M248),M248&lt;1,N248="L"),MAX(1,ROUND(M248*100,0)),ROUND(M248,3)))),N("O23"))</f>
        <v/>
      </c>
      <c r="Q248" s="140" t="str">
        <f>IF(1=1,IF(M248="","",IF(AND(ISNUMBER(M248),M248&lt;1,N248="kg"),"g",IF(AND(ISNUMBER(M248),M248&lt;1,N248="L"),"cl",N248))),N("P23"))</f>
        <v/>
      </c>
      <c r="R248" s="161" t="str">
        <f>IF(1=1,IF(E248="","",IF(F248="","A CONTROLER",IF(NOT(ISNUMBER(F248)),"TEXTE",IF(OR(L248="",L248&lt;=0),"COMMANDE PRINCIPALE INCOMPLETE",IF(G248="","UNITE MANQUANTE",IF(COUNTIF(B384:B428,AE248)=0,"UNITE A CONTROLER","OK")))))),N("Q9"))</f>
        <v/>
      </c>
      <c r="S248" s="105"/>
      <c r="T248" s="141">
        <f t="shared" si="17"/>
        <v>0</v>
      </c>
      <c r="U248" s="133" t="str">
        <f>IF(1=1,IF(E248="","",U231),N("S23"))</f>
        <v/>
      </c>
      <c r="V248" s="133" t="str">
        <f>IF(1=1,IF(E248="","",V231),N("T23"))</f>
        <v/>
      </c>
      <c r="W248" s="135" t="str">
        <f>IF(1=1,IF(OR(U248="",V248="",NOT(ISNUMBER(U248)),NOT(ISNUMBER(V248)),U248=0),"",V248/U248),N("U23"))</f>
        <v/>
      </c>
      <c r="X248" s="136" t="str">
        <f>IF(1=1,IF(OR(W248="",NOT(ISNUMBER(F248))),"",F248*W248*IFERROR(INDEX(D384:D428,MATCH(AE248,B384:B428,0)),1)),N("V7"))</f>
        <v/>
      </c>
      <c r="Y248" s="137" t="str">
        <f>IF(1=1,IF(F248="","",IF(G248="","",IFERROR(INDEX(E384:E428,MATCH(AE248,B384:B428,0)),G248&amp;""))),N("W6"))</f>
        <v/>
      </c>
      <c r="Z248" s="142" t="str">
        <f>IF(1=1,IF(X248="","",IF(AND(ISNUMBER(X248),X248&lt;1,Y248="kg"),MAX(1,ROUND(X248*1000,0)),IF(AND(ISNUMBER(X248),X248&lt;1,Y248="L"),MAX(1,ROUND(X248*100,0)),ROUND(X248,3)))),N("X23"))</f>
        <v/>
      </c>
      <c r="AA248" s="143" t="str">
        <f>IF(1=1,IF(X248="","",IF(AND(ISNUMBER(X248),X248&lt;1,Y248="kg"),"g",IF(AND(ISNUMBER(X248),X248&lt;1,Y248="L"),"cl",Y248))),N("Y23"))</f>
        <v/>
      </c>
      <c r="AB248" s="123" t="str">
        <f>IF(1=1,IF(E248="","",IF(F248="","A CONTROLER",IF(NOT(ISNUMBER(F248)),"TEXTE",IF(OR(W248="",W248&lt;=0),"COMMANDE COUVERTS INCOMPLETE",IF(G248="","UNITE MANQUANTE",IF(COUNTIF(B384:B428,AE248)=0,"UNITE A CONTROLER","OK")))))),N("Z6"))</f>
        <v/>
      </c>
      <c r="AD248" s="144" t="str">
        <f>IF(1=1,IF(E248="","",AD231),N("AB23"))</f>
        <v/>
      </c>
      <c r="AE248" s="125" t="str">
        <f>IF(1=1,IF(G248="","",UPPER(TRIM(SUBSTITUTE(SUBSTITUTE(G248&amp;"",CHAR(160)," ")," "," ")))),N("AC23"))</f>
        <v/>
      </c>
      <c r="AG248" s="4" t="s">
        <v>41</v>
      </c>
    </row>
    <row r="249" spans="1:33" ht="15.75" x14ac:dyDescent="0.25">
      <c r="A249" s="126" t="str">
        <f>IF(1=1,IF(E249="","",A231),N("A24"))</f>
        <v/>
      </c>
      <c r="B249" s="127" t="str">
        <f>IF(1=1,IF(E249="","",B231),N("B24"))</f>
        <v/>
      </c>
      <c r="C249" s="128"/>
      <c r="D249" s="129" t="str">
        <f>IF(ISBLANK(E249),"",LARGE(D231:D248,1)+1)</f>
        <v/>
      </c>
      <c r="E249" s="130"/>
      <c r="F249" s="131"/>
      <c r="G249" s="170"/>
      <c r="H249" s="105"/>
      <c r="I249" s="132" t="str">
        <f>IF(1=1,IF(E249="","",I231),N("H24"))</f>
        <v/>
      </c>
      <c r="J249" s="133" t="str">
        <f>IF(1=1,IF(E249="","",J231),N("I24"))</f>
        <v/>
      </c>
      <c r="K249" s="134" t="str">
        <f>IF(1=1,IF(E249="","",K231),N("J24"))</f>
        <v/>
      </c>
      <c r="L249" s="135" t="str">
        <f>IF(1=1,IF(OR(J249="",O249="",NOT(ISNUMBER(J249)),NOT(ISNUMBER(O249)),J249=0),"",O249/J249),N("L24"))</f>
        <v/>
      </c>
      <c r="M249" s="136" t="str">
        <f>IF(1=1,IF(OR(L249="",NOT(ISNUMBER(F249))),"",F249*L249*IFERROR(INDEX(D384:D428,MATCH(AE249,B384:B428,0)),1)),N("M13"))</f>
        <v/>
      </c>
      <c r="N249" s="137" t="str">
        <f>IF(1=1,IF(F249="","",IF(G249="","",IFERROR(INDEX(E384:E428,MATCH(AE249,B384:B428,0)),G249&amp;""))),N("N6"))</f>
        <v/>
      </c>
      <c r="O249" s="138" t="str">
        <f>IF(1=1,IF(E249="","",O231),N("K24"))</f>
        <v/>
      </c>
      <c r="P249" s="139" t="str">
        <f>IF(1=1,IF(M249="","",IF(AND(ISNUMBER(M249),M249&lt;1,N249="kg"),MAX(1,ROUND(M249*1000,0)),IF(AND(ISNUMBER(M249),M249&lt;1,N249="L"),MAX(1,ROUND(M249*100,0)),ROUND(M249,3)))),N("O24"))</f>
        <v/>
      </c>
      <c r="Q249" s="140" t="str">
        <f>IF(1=1,IF(M249="","",IF(AND(ISNUMBER(M249),M249&lt;1,N249="kg"),"g",IF(AND(ISNUMBER(M249),M249&lt;1,N249="L"),"cl",N249))),N("P24"))</f>
        <v/>
      </c>
      <c r="R249" s="161" t="str">
        <f>IF(1=1,IF(E249="","",IF(F249="","A CONTROLER",IF(NOT(ISNUMBER(F249)),"TEXTE",IF(OR(L249="",L249&lt;=0),"COMMANDE PRINCIPALE INCOMPLETE",IF(G249="","UNITE MANQUANTE",IF(COUNTIF(B384:B428,AE249)=0,"UNITE A CONTROLER","OK")))))),N("Q9"))</f>
        <v/>
      </c>
      <c r="S249" s="105"/>
      <c r="T249" s="141">
        <f t="shared" si="17"/>
        <v>0</v>
      </c>
      <c r="U249" s="133" t="str">
        <f>IF(1=1,IF(E249="","",U231),N("S24"))</f>
        <v/>
      </c>
      <c r="V249" s="133" t="str">
        <f>IF(1=1,IF(E249="","",V231),N("T24"))</f>
        <v/>
      </c>
      <c r="W249" s="135" t="str">
        <f>IF(1=1,IF(OR(U249="",V249="",NOT(ISNUMBER(U249)),NOT(ISNUMBER(V249)),U249=0),"",V249/U249),N("U24"))</f>
        <v/>
      </c>
      <c r="X249" s="136" t="str">
        <f>IF(1=1,IF(OR(W249="",NOT(ISNUMBER(F249))),"",F249*W249*IFERROR(INDEX(D384:D428,MATCH(AE249,B384:B428,0)),1)),N("V7"))</f>
        <v/>
      </c>
      <c r="Y249" s="137" t="str">
        <f>IF(1=1,IF(F249="","",IF(G249="","",IFERROR(INDEX(E384:E428,MATCH(AE249,B384:B428,0)),G249&amp;""))),N("W6"))</f>
        <v/>
      </c>
      <c r="Z249" s="142" t="str">
        <f>IF(1=1,IF(X249="","",IF(AND(ISNUMBER(X249),X249&lt;1,Y249="kg"),MAX(1,ROUND(X249*1000,0)),IF(AND(ISNUMBER(X249),X249&lt;1,Y249="L"),MAX(1,ROUND(X249*100,0)),ROUND(X249,3)))),N("X24"))</f>
        <v/>
      </c>
      <c r="AA249" s="143" t="str">
        <f>IF(1=1,IF(X249="","",IF(AND(ISNUMBER(X249),X249&lt;1,Y249="kg"),"g",IF(AND(ISNUMBER(X249),X249&lt;1,Y249="L"),"cl",Y249))),N("Y24"))</f>
        <v/>
      </c>
      <c r="AB249" s="123" t="str">
        <f>IF(1=1,IF(E249="","",IF(F249="","A CONTROLER",IF(NOT(ISNUMBER(F249)),"TEXTE",IF(OR(W249="",W249&lt;=0),"COMMANDE COUVERTS INCOMPLETE",IF(G249="","UNITE MANQUANTE",IF(COUNTIF(B384:B428,AE249)=0,"UNITE A CONTROLER","OK")))))),N("Z6"))</f>
        <v/>
      </c>
      <c r="AD249" s="144" t="str">
        <f>IF(1=1,IF(E249="","",AD231),N("AB24"))</f>
        <v/>
      </c>
      <c r="AE249" s="125" t="str">
        <f>IF(1=1,IF(G249="","",UPPER(TRIM(SUBSTITUTE(SUBSTITUTE(G249&amp;"",CHAR(160)," ")," "," ")))),N("AC24"))</f>
        <v/>
      </c>
      <c r="AG249" s="5" t="s">
        <v>42</v>
      </c>
    </row>
    <row r="250" spans="1:33" ht="15.75" x14ac:dyDescent="0.25">
      <c r="A250" s="126" t="str">
        <f>IF(1=1,IF(E250="","",A231),N("A25"))</f>
        <v/>
      </c>
      <c r="B250" s="127" t="str">
        <f>IF(1=1,IF(E250="","",B231),N("B25"))</f>
        <v/>
      </c>
      <c r="C250" s="128"/>
      <c r="D250" s="129" t="str">
        <f>IF(ISBLANK(E250),"",LARGE(D231:D249,1)+1)</f>
        <v/>
      </c>
      <c r="E250" s="130"/>
      <c r="F250" s="131"/>
      <c r="G250" s="170"/>
      <c r="H250" s="105"/>
      <c r="I250" s="132" t="str">
        <f>IF(1=1,IF(E250="","",I231),N("H25"))</f>
        <v/>
      </c>
      <c r="J250" s="133" t="str">
        <f>IF(1=1,IF(E250="","",J231),N("I25"))</f>
        <v/>
      </c>
      <c r="K250" s="134" t="str">
        <f>IF(1=1,IF(E250="","",K231),N("J25"))</f>
        <v/>
      </c>
      <c r="L250" s="135" t="str">
        <f>IF(1=1,IF(OR(J250="",O250="",NOT(ISNUMBER(J250)),NOT(ISNUMBER(O250)),J250=0),"",O250/J250),N("L25"))</f>
        <v/>
      </c>
      <c r="M250" s="136" t="str">
        <f>IF(1=1,IF(OR(L250="",NOT(ISNUMBER(F250))),"",F250*L250*IFERROR(INDEX(D384:D428,MATCH(AE250,B384:B428,0)),1)),N("M13"))</f>
        <v/>
      </c>
      <c r="N250" s="137" t="str">
        <f>IF(1=1,IF(F250="","",IF(G250="","",IFERROR(INDEX(E384:E428,MATCH(AE250,B384:B428,0)),G250&amp;""))),N("N6"))</f>
        <v/>
      </c>
      <c r="O250" s="138" t="str">
        <f>IF(1=1,IF(E250="","",O231),N("K25"))</f>
        <v/>
      </c>
      <c r="P250" s="139" t="str">
        <f>IF(1=1,IF(M250="","",IF(AND(ISNUMBER(M250),M250&lt;1,N250="kg"),MAX(1,ROUND(M250*1000,0)),IF(AND(ISNUMBER(M250),M250&lt;1,N250="L"),MAX(1,ROUND(M250*100,0)),ROUND(M250,3)))),N("O25"))</f>
        <v/>
      </c>
      <c r="Q250" s="140" t="str">
        <f>IF(1=1,IF(M250="","",IF(AND(ISNUMBER(M250),M250&lt;1,N250="kg"),"g",IF(AND(ISNUMBER(M250),M250&lt;1,N250="L"),"cl",N250))),N("P25"))</f>
        <v/>
      </c>
      <c r="R250" s="161" t="str">
        <f>IF(1=1,IF(E250="","",IF(F250="","A CONTROLER",IF(NOT(ISNUMBER(F250)),"TEXTE",IF(OR(L250="",L250&lt;=0),"COMMANDE PRINCIPALE INCOMPLETE",IF(G250="","UNITE MANQUANTE",IF(COUNTIF(B384:B428,AE250)=0,"UNITE A CONTROLER","OK")))))),N("Q9"))</f>
        <v/>
      </c>
      <c r="S250" s="105"/>
      <c r="T250" s="141">
        <f t="shared" si="17"/>
        <v>0</v>
      </c>
      <c r="U250" s="133" t="str">
        <f>IF(1=1,IF(E250="","",U231),N("S25"))</f>
        <v/>
      </c>
      <c r="V250" s="133" t="str">
        <f>IF(1=1,IF(E250="","",V231),N("T25"))</f>
        <v/>
      </c>
      <c r="W250" s="135" t="str">
        <f>IF(1=1,IF(OR(U250="",V250="",NOT(ISNUMBER(U250)),NOT(ISNUMBER(V250)),U250=0),"",V250/U250),N("U25"))</f>
        <v/>
      </c>
      <c r="X250" s="136" t="str">
        <f>IF(1=1,IF(OR(W250="",NOT(ISNUMBER(F250))),"",F250*W250*IFERROR(INDEX(D384:D428,MATCH(AE250,B384:B428,0)),1)),N("V7"))</f>
        <v/>
      </c>
      <c r="Y250" s="137" t="str">
        <f>IF(1=1,IF(F250="","",IF(G250="","",IFERROR(INDEX(E384:E428,MATCH(AE250,B384:B428,0)),G250&amp;""))),N("W6"))</f>
        <v/>
      </c>
      <c r="Z250" s="142" t="str">
        <f>IF(1=1,IF(X250="","",IF(AND(ISNUMBER(X250),X250&lt;1,Y250="kg"),MAX(1,ROUND(X250*1000,0)),IF(AND(ISNUMBER(X250),X250&lt;1,Y250="L"),MAX(1,ROUND(X250*100,0)),ROUND(X250,3)))),N("X25"))</f>
        <v/>
      </c>
      <c r="AA250" s="143" t="str">
        <f>IF(1=1,IF(X250="","",IF(AND(ISNUMBER(X250),X250&lt;1,Y250="kg"),"g",IF(AND(ISNUMBER(X250),X250&lt;1,Y250="L"),"cl",Y250))),N("Y25"))</f>
        <v/>
      </c>
      <c r="AB250" s="123" t="str">
        <f>IF(1=1,IF(E250="","",IF(F250="","A CONTROLER",IF(NOT(ISNUMBER(F250)),"TEXTE",IF(OR(W250="",W250&lt;=0),"COMMANDE COUVERTS INCOMPLETE",IF(G250="","UNITE MANQUANTE",IF(COUNTIF(B384:B428,AE250)=0,"UNITE A CONTROLER","OK")))))),N("Z6"))</f>
        <v/>
      </c>
      <c r="AD250" s="144" t="str">
        <f>IF(1=1,IF(E250="","",AD231),N("AB25"))</f>
        <v/>
      </c>
      <c r="AE250" s="125" t="str">
        <f>IF(1=1,IF(G250="","",UPPER(TRIM(SUBSTITUTE(SUBSTITUTE(G250&amp;"",CHAR(160)," ")," "," ")))),N("AC25"))</f>
        <v/>
      </c>
      <c r="AG250" s="5" t="s">
        <v>43</v>
      </c>
    </row>
    <row r="251" spans="1:33" ht="15.75" x14ac:dyDescent="0.25">
      <c r="A251" s="126" t="str">
        <f>IF(1=1,IF(E251="","",A231),N("A26"))</f>
        <v/>
      </c>
      <c r="B251" s="127" t="str">
        <f>IF(1=1,IF(E251="","",B231),N("B26"))</f>
        <v/>
      </c>
      <c r="C251" s="128"/>
      <c r="D251" s="129" t="str">
        <f>IF(ISBLANK(E251),"",LARGE(D231:D250,1)+1)</f>
        <v/>
      </c>
      <c r="E251" s="130"/>
      <c r="F251" s="131"/>
      <c r="G251" s="170"/>
      <c r="H251" s="105"/>
      <c r="I251" s="132" t="str">
        <f>IF(1=1,IF(E251="","",I231),N("H26"))</f>
        <v/>
      </c>
      <c r="J251" s="133" t="str">
        <f>IF(1=1,IF(E251="","",J231),N("I26"))</f>
        <v/>
      </c>
      <c r="K251" s="134" t="str">
        <f>IF(1=1,IF(E251="","",K231),N("J26"))</f>
        <v/>
      </c>
      <c r="L251" s="135" t="str">
        <f>IF(1=1,IF(OR(J251="",O251="",NOT(ISNUMBER(J251)),NOT(ISNUMBER(O251)),J251=0),"",O251/J251),N("L26"))</f>
        <v/>
      </c>
      <c r="M251" s="136" t="str">
        <f>IF(1=1,IF(OR(L251="",NOT(ISNUMBER(F251))),"",F251*L251*IFERROR(INDEX(D384:D428,MATCH(AE251,B384:B428,0)),1)),N("M13"))</f>
        <v/>
      </c>
      <c r="N251" s="137" t="str">
        <f>IF(1=1,IF(F251="","",IF(G251="","",IFERROR(INDEX(E384:E428,MATCH(AE251,B384:B428,0)),G251&amp;""))),N("N6"))</f>
        <v/>
      </c>
      <c r="O251" s="138" t="str">
        <f>IF(1=1,IF(E251="","",O231),N("K26"))</f>
        <v/>
      </c>
      <c r="P251" s="139" t="str">
        <f>IF(1=1,IF(M251="","",IF(AND(ISNUMBER(M251),M251&lt;1,N251="kg"),MAX(1,ROUND(M251*1000,0)),IF(AND(ISNUMBER(M251),M251&lt;1,N251="L"),MAX(1,ROUND(M251*100,0)),ROUND(M251,3)))),N("O26"))</f>
        <v/>
      </c>
      <c r="Q251" s="140" t="str">
        <f>IF(1=1,IF(M251="","",IF(AND(ISNUMBER(M251),M251&lt;1,N251="kg"),"g",IF(AND(ISNUMBER(M251),M251&lt;1,N251="L"),"cl",N251))),N("P26"))</f>
        <v/>
      </c>
      <c r="R251" s="161" t="str">
        <f>IF(1=1,IF(E251="","",IF(F251="","A CONTROLER",IF(NOT(ISNUMBER(F251)),"TEXTE",IF(OR(L251="",L251&lt;=0),"COMMANDE PRINCIPALE INCOMPLETE",IF(G251="","UNITE MANQUANTE",IF(COUNTIF(B384:B428,AE251)=0,"UNITE A CONTROLER","OK")))))),N("Q9"))</f>
        <v/>
      </c>
      <c r="S251" s="105"/>
      <c r="T251" s="141">
        <f t="shared" si="17"/>
        <v>0</v>
      </c>
      <c r="U251" s="133" t="str">
        <f>IF(1=1,IF(E251="","",U231),N("S26"))</f>
        <v/>
      </c>
      <c r="V251" s="133" t="str">
        <f>IF(1=1,IF(E251="","",V231),N("T26"))</f>
        <v/>
      </c>
      <c r="W251" s="135" t="str">
        <f>IF(1=1,IF(OR(U251="",V251="",NOT(ISNUMBER(U251)),NOT(ISNUMBER(V251)),U251=0),"",V251/U251),N("U26"))</f>
        <v/>
      </c>
      <c r="X251" s="136" t="str">
        <f>IF(1=1,IF(OR(W251="",NOT(ISNUMBER(F251))),"",F251*W251*IFERROR(INDEX(D384:D428,MATCH(AE251,B384:B428,0)),1)),N("V7"))</f>
        <v/>
      </c>
      <c r="Y251" s="137" t="str">
        <f>IF(1=1,IF(F251="","",IF(G251="","",IFERROR(INDEX(E384:E428,MATCH(AE251,B384:B428,0)),G251&amp;""))),N("W6"))</f>
        <v/>
      </c>
      <c r="Z251" s="142" t="str">
        <f>IF(1=1,IF(X251="","",IF(AND(ISNUMBER(X251),X251&lt;1,Y251="kg"),MAX(1,ROUND(X251*1000,0)),IF(AND(ISNUMBER(X251),X251&lt;1,Y251="L"),MAX(1,ROUND(X251*100,0)),ROUND(X251,3)))),N("X26"))</f>
        <v/>
      </c>
      <c r="AA251" s="143" t="str">
        <f>IF(1=1,IF(X251="","",IF(AND(ISNUMBER(X251),X251&lt;1,Y251="kg"),"g",IF(AND(ISNUMBER(X251),X251&lt;1,Y251="L"),"cl",Y251))),N("Y26"))</f>
        <v/>
      </c>
      <c r="AB251" s="123" t="str">
        <f>IF(1=1,IF(E251="","",IF(F251="","A CONTROLER",IF(NOT(ISNUMBER(F251)),"TEXTE",IF(OR(W251="",W251&lt;=0),"COMMANDE COUVERTS INCOMPLETE",IF(G251="","UNITE MANQUANTE",IF(COUNTIF(B384:B428,AE251)=0,"UNITE A CONTROLER","OK")))))),N("Z6"))</f>
        <v/>
      </c>
      <c r="AD251" s="144" t="str">
        <f>IF(1=1,IF(E251="","",AD231),N("AB26"))</f>
        <v/>
      </c>
      <c r="AE251" s="125" t="str">
        <f>IF(1=1,IF(G251="","",UPPER(TRIM(SUBSTITUTE(SUBSTITUTE(G251&amp;"",CHAR(160)," ")," "," ")))),N("AC26"))</f>
        <v/>
      </c>
      <c r="AG251" s="5" t="s">
        <v>44</v>
      </c>
    </row>
    <row r="252" spans="1:33" ht="15.75" x14ac:dyDescent="0.25">
      <c r="A252" s="126" t="str">
        <f>IF(1=1,IF(E252="","",A231),N("A27"))</f>
        <v/>
      </c>
      <c r="B252" s="127" t="str">
        <f>IF(1=1,IF(E252="","",B231),N("B27"))</f>
        <v/>
      </c>
      <c r="C252" s="128"/>
      <c r="D252" s="129" t="str">
        <f>IF(ISBLANK(E252),"",LARGE(D231:D251,1)+1)</f>
        <v/>
      </c>
      <c r="E252" s="130"/>
      <c r="F252" s="131"/>
      <c r="G252" s="170"/>
      <c r="H252" s="105"/>
      <c r="I252" s="132" t="str">
        <f>IF(1=1,IF(E252="","",I231),N("H27"))</f>
        <v/>
      </c>
      <c r="J252" s="133" t="str">
        <f>IF(1=1,IF(E252="","",J231),N("I27"))</f>
        <v/>
      </c>
      <c r="K252" s="134" t="str">
        <f>IF(1=1,IF(E252="","",K231),N("J27"))</f>
        <v/>
      </c>
      <c r="L252" s="135" t="str">
        <f>IF(1=1,IF(OR(J252="",O252="",NOT(ISNUMBER(J252)),NOT(ISNUMBER(O252)),J252=0),"",O252/J252),N("L27"))</f>
        <v/>
      </c>
      <c r="M252" s="136" t="str">
        <f>IF(1=1,IF(OR(L252="",NOT(ISNUMBER(F252))),"",F252*L252*IFERROR(INDEX(D384:D428,MATCH(AE252,B384:B428,0)),1)),N("M13"))</f>
        <v/>
      </c>
      <c r="N252" s="137" t="str">
        <f>IF(1=1,IF(F252="","",IF(G252="","",IFERROR(INDEX(E384:E428,MATCH(AE252,B384:B428,0)),G252&amp;""))),N("N6"))</f>
        <v/>
      </c>
      <c r="O252" s="138" t="str">
        <f>IF(1=1,IF(E252="","",O231),N("K27"))</f>
        <v/>
      </c>
      <c r="P252" s="139" t="str">
        <f>IF(1=1,IF(M252="","",IF(AND(ISNUMBER(M252),M252&lt;1,N252="kg"),MAX(1,ROUND(M252*1000,0)),IF(AND(ISNUMBER(M252),M252&lt;1,N252="L"),MAX(1,ROUND(M252*100,0)),ROUND(M252,3)))),N("O27"))</f>
        <v/>
      </c>
      <c r="Q252" s="140" t="str">
        <f>IF(1=1,IF(M252="","",IF(AND(ISNUMBER(M252),M252&lt;1,N252="kg"),"g",IF(AND(ISNUMBER(M252),M252&lt;1,N252="L"),"cl",N252))),N("P27"))</f>
        <v/>
      </c>
      <c r="R252" s="161" t="str">
        <f>IF(1=1,IF(E252="","",IF(F252="","A CONTROLER",IF(NOT(ISNUMBER(F252)),"TEXTE",IF(OR(L252="",L252&lt;=0),"COMMANDE PRINCIPALE INCOMPLETE",IF(G252="","UNITE MANQUANTE",IF(COUNTIF(B384:B428,AE252)=0,"UNITE A CONTROLER","OK")))))),N("Q9"))</f>
        <v/>
      </c>
      <c r="S252" s="105"/>
      <c r="T252" s="141">
        <f t="shared" si="17"/>
        <v>0</v>
      </c>
      <c r="U252" s="133" t="str">
        <f>IF(1=1,IF(E252="","",U231),N("S27"))</f>
        <v/>
      </c>
      <c r="V252" s="133" t="str">
        <f>IF(1=1,IF(E252="","",V231),N("T27"))</f>
        <v/>
      </c>
      <c r="W252" s="135" t="str">
        <f>IF(1=1,IF(OR(U252="",V252="",NOT(ISNUMBER(U252)),NOT(ISNUMBER(V252)),U252=0),"",V252/U252),N("U27"))</f>
        <v/>
      </c>
      <c r="X252" s="136" t="str">
        <f>IF(1=1,IF(OR(W252="",NOT(ISNUMBER(F252))),"",F252*W252*IFERROR(INDEX(D384:D428,MATCH(AE252,B384:B428,0)),1)),N("V7"))</f>
        <v/>
      </c>
      <c r="Y252" s="137" t="str">
        <f>IF(1=1,IF(F252="","",IF(G252="","",IFERROR(INDEX(E384:E428,MATCH(AE252,B384:B428,0)),G252&amp;""))),N("W6"))</f>
        <v/>
      </c>
      <c r="Z252" s="142" t="str">
        <f>IF(1=1,IF(X252="","",IF(AND(ISNUMBER(X252),X252&lt;1,Y252="kg"),MAX(1,ROUND(X252*1000,0)),IF(AND(ISNUMBER(X252),X252&lt;1,Y252="L"),MAX(1,ROUND(X252*100,0)),ROUND(X252,3)))),N("X27"))</f>
        <v/>
      </c>
      <c r="AA252" s="143" t="str">
        <f>IF(1=1,IF(X252="","",IF(AND(ISNUMBER(X252),X252&lt;1,Y252="kg"),"g",IF(AND(ISNUMBER(X252),X252&lt;1,Y252="L"),"cl",Y252))),N("Y27"))</f>
        <v/>
      </c>
      <c r="AB252" s="123" t="str">
        <f>IF(1=1,IF(E252="","",IF(F252="","A CONTROLER",IF(NOT(ISNUMBER(F252)),"TEXTE",IF(OR(W252="",W252&lt;=0),"COMMANDE COUVERTS INCOMPLETE",IF(G252="","UNITE MANQUANTE",IF(COUNTIF(B384:B428,AE252)=0,"UNITE A CONTROLER","OK")))))),N("Z6"))</f>
        <v/>
      </c>
      <c r="AD252" s="144" t="str">
        <f>IF(1=1,IF(E252="","",AD231),N("AB27"))</f>
        <v/>
      </c>
      <c r="AE252" s="125" t="str">
        <f>IF(1=1,IF(G252="","",UPPER(TRIM(SUBSTITUTE(SUBSTITUTE(G252&amp;"",CHAR(160)," ")," "," ")))),N("AC27"))</f>
        <v/>
      </c>
      <c r="AG252" s="5" t="s">
        <v>45</v>
      </c>
    </row>
    <row r="253" spans="1:33" ht="15.75" x14ac:dyDescent="0.25">
      <c r="A253" s="126" t="str">
        <f>IF(1=1,IF(E253="","",A231),N("A28"))</f>
        <v/>
      </c>
      <c r="B253" s="127" t="str">
        <f>IF(1=1,IF(E253="","",B231),N("B28"))</f>
        <v/>
      </c>
      <c r="C253" s="128"/>
      <c r="D253" s="129" t="str">
        <f>IF(ISBLANK(E253),"",LARGE(D231:D252,1)+1)</f>
        <v/>
      </c>
      <c r="E253" s="130"/>
      <c r="F253" s="131"/>
      <c r="G253" s="170"/>
      <c r="H253" s="105"/>
      <c r="I253" s="132" t="str">
        <f>IF(1=1,IF(E253="","",I231),N("H28"))</f>
        <v/>
      </c>
      <c r="J253" s="133" t="str">
        <f>IF(1=1,IF(E253="","",J231),N("I28"))</f>
        <v/>
      </c>
      <c r="K253" s="134" t="str">
        <f>IF(1=1,IF(E253="","",K231),N("J28"))</f>
        <v/>
      </c>
      <c r="L253" s="135" t="str">
        <f>IF(1=1,IF(OR(J253="",O253="",NOT(ISNUMBER(J253)),NOT(ISNUMBER(O253)),J253=0),"",O253/J253),N("L28"))</f>
        <v/>
      </c>
      <c r="M253" s="136" t="str">
        <f>IF(1=1,IF(OR(L253="",NOT(ISNUMBER(F253))),"",F253*L253*IFERROR(INDEX(D384:D428,MATCH(AE253,B384:B428,0)),1)),N("M13"))</f>
        <v/>
      </c>
      <c r="N253" s="137" t="str">
        <f>IF(1=1,IF(F253="","",IF(G253="","",IFERROR(INDEX(E384:E428,MATCH(AE253,B384:B428,0)),G253&amp;""))),N("N6"))</f>
        <v/>
      </c>
      <c r="O253" s="138" t="str">
        <f>IF(1=1,IF(E253="","",O231),N("K28"))</f>
        <v/>
      </c>
      <c r="P253" s="139" t="str">
        <f>IF(1=1,IF(M253="","",IF(AND(ISNUMBER(M253),M253&lt;1,N253="kg"),MAX(1,ROUND(M253*1000,0)),IF(AND(ISNUMBER(M253),M253&lt;1,N253="L"),MAX(1,ROUND(M253*100,0)),ROUND(M253,3)))),N("O28"))</f>
        <v/>
      </c>
      <c r="Q253" s="140" t="str">
        <f>IF(1=1,IF(M253="","",IF(AND(ISNUMBER(M253),M253&lt;1,N253="kg"),"g",IF(AND(ISNUMBER(M253),M253&lt;1,N253="L"),"cl",N253))),N("P28"))</f>
        <v/>
      </c>
      <c r="R253" s="161" t="str">
        <f>IF(1=1,IF(E253="","",IF(F253="","A CONTROLER",IF(NOT(ISNUMBER(F253)),"TEXTE",IF(OR(L253="",L253&lt;=0),"COMMANDE PRINCIPALE INCOMPLETE",IF(G253="","UNITE MANQUANTE",IF(COUNTIF(B384:B428,AE253)=0,"UNITE A CONTROLER","OK")))))),N("Q9"))</f>
        <v/>
      </c>
      <c r="S253" s="105"/>
      <c r="T253" s="141">
        <f t="shared" si="17"/>
        <v>0</v>
      </c>
      <c r="U253" s="133" t="str">
        <f>IF(1=1,IF(E253="","",U231),N("S28"))</f>
        <v/>
      </c>
      <c r="V253" s="133" t="str">
        <f>IF(1=1,IF(E253="","",V231),N("T28"))</f>
        <v/>
      </c>
      <c r="W253" s="135" t="str">
        <f>IF(1=1,IF(OR(U253="",V253="",NOT(ISNUMBER(U253)),NOT(ISNUMBER(V253)),U253=0),"",V253/U253),N("U28"))</f>
        <v/>
      </c>
      <c r="X253" s="136" t="str">
        <f>IF(1=1,IF(OR(W253="",NOT(ISNUMBER(F253))),"",F253*W253*IFERROR(INDEX(D384:D428,MATCH(AE253,B384:B428,0)),1)),N("V7"))</f>
        <v/>
      </c>
      <c r="Y253" s="137" t="str">
        <f>IF(1=1,IF(F253="","",IF(G253="","",IFERROR(INDEX(E384:E428,MATCH(AE253,B384:B428,0)),G253&amp;""))),N("W6"))</f>
        <v/>
      </c>
      <c r="Z253" s="142" t="str">
        <f>IF(1=1,IF(X253="","",IF(AND(ISNUMBER(X253),X253&lt;1,Y253="kg"),MAX(1,ROUND(X253*1000,0)),IF(AND(ISNUMBER(X253),X253&lt;1,Y253="L"),MAX(1,ROUND(X253*100,0)),ROUND(X253,3)))),N("X28"))</f>
        <v/>
      </c>
      <c r="AA253" s="143" t="str">
        <f>IF(1=1,IF(X253="","",IF(AND(ISNUMBER(X253),X253&lt;1,Y253="kg"),"g",IF(AND(ISNUMBER(X253),X253&lt;1,Y253="L"),"cl",Y253))),N("Y28"))</f>
        <v/>
      </c>
      <c r="AB253" s="123" t="str">
        <f>IF(1=1,IF(E253="","",IF(F253="","A CONTROLER",IF(NOT(ISNUMBER(F253)),"TEXTE",IF(OR(W253="",W253&lt;=0),"COMMANDE COUVERTS INCOMPLETE",IF(G253="","UNITE MANQUANTE",IF(COUNTIF(B384:B428,AE253)=0,"UNITE A CONTROLER","OK")))))),N("Z6"))</f>
        <v/>
      </c>
      <c r="AD253" s="144" t="str">
        <f>IF(1=1,IF(E253="","",AD231),N("AB28"))</f>
        <v/>
      </c>
      <c r="AE253" s="125" t="str">
        <f>IF(1=1,IF(G253="","",UPPER(TRIM(SUBSTITUTE(SUBSTITUTE(G253&amp;"",CHAR(160)," ")," "," ")))),N("AC28"))</f>
        <v/>
      </c>
      <c r="AG253" s="5" t="s">
        <v>46</v>
      </c>
    </row>
    <row r="254" spans="1:33" ht="15.75" x14ac:dyDescent="0.25">
      <c r="A254" s="126" t="str">
        <f>IF(1=1,IF(E254="","",A231),N("A29"))</f>
        <v/>
      </c>
      <c r="B254" s="127" t="str">
        <f>IF(1=1,IF(E254="","",B231),N("B29"))</f>
        <v/>
      </c>
      <c r="C254" s="128"/>
      <c r="D254" s="129" t="str">
        <f>IF(ISBLANK(E254),"",LARGE(D231:D253,1)+1)</f>
        <v/>
      </c>
      <c r="E254" s="130"/>
      <c r="F254" s="131"/>
      <c r="G254" s="170"/>
      <c r="H254" s="105"/>
      <c r="I254" s="132" t="str">
        <f>IF(1=1,IF(E254="","",I231),N("H29"))</f>
        <v/>
      </c>
      <c r="J254" s="133" t="str">
        <f>IF(1=1,IF(E254="","",J231),N("I29"))</f>
        <v/>
      </c>
      <c r="K254" s="134" t="str">
        <f>IF(1=1,IF(E254="","",K231),N("J29"))</f>
        <v/>
      </c>
      <c r="L254" s="135" t="str">
        <f>IF(1=1,IF(OR(J254="",O254="",NOT(ISNUMBER(J254)),NOT(ISNUMBER(O254)),J254=0),"",O254/J254),N("L29"))</f>
        <v/>
      </c>
      <c r="M254" s="136" t="str">
        <f>IF(1=1,IF(OR(L254="",NOT(ISNUMBER(F254))),"",F254*L254*IFERROR(INDEX(D384:D428,MATCH(AE254,B384:B428,0)),1)),N("M13"))</f>
        <v/>
      </c>
      <c r="N254" s="137" t="str">
        <f>IF(1=1,IF(F254="","",IF(G254="","",IFERROR(INDEX(E384:E428,MATCH(AE254,B384:B428,0)),G254&amp;""))),N("N6"))</f>
        <v/>
      </c>
      <c r="O254" s="138" t="str">
        <f>IF(1=1,IF(E254="","",O231),N("K29"))</f>
        <v/>
      </c>
      <c r="P254" s="139" t="str">
        <f>IF(1=1,IF(M254="","",IF(AND(ISNUMBER(M254),M254&lt;1,N254="kg"),MAX(1,ROUND(M254*1000,0)),IF(AND(ISNUMBER(M254),M254&lt;1,N254="L"),MAX(1,ROUND(M254*100,0)),ROUND(M254,3)))),N("O29"))</f>
        <v/>
      </c>
      <c r="Q254" s="140" t="str">
        <f>IF(1=1,IF(M254="","",IF(AND(ISNUMBER(M254),M254&lt;1,N254="kg"),"g",IF(AND(ISNUMBER(M254),M254&lt;1,N254="L"),"cl",N254))),N("P29"))</f>
        <v/>
      </c>
      <c r="R254" s="161" t="str">
        <f>IF(1=1,IF(E254="","",IF(F254="","A CONTROLER",IF(NOT(ISNUMBER(F254)),"TEXTE",IF(OR(L254="",L254&lt;=0),"COMMANDE PRINCIPALE INCOMPLETE",IF(G254="","UNITE MANQUANTE",IF(COUNTIF(B384:B428,AE254)=0,"UNITE A CONTROLER","OK")))))),N("Q9"))</f>
        <v/>
      </c>
      <c r="S254" s="105"/>
      <c r="T254" s="141">
        <f t="shared" si="17"/>
        <v>0</v>
      </c>
      <c r="U254" s="133" t="str">
        <f>IF(1=1,IF(E254="","",U231),N("S29"))</f>
        <v/>
      </c>
      <c r="V254" s="133" t="str">
        <f>IF(1=1,IF(E254="","",V231),N("T29"))</f>
        <v/>
      </c>
      <c r="W254" s="135" t="str">
        <f>IF(1=1,IF(OR(U254="",V254="",NOT(ISNUMBER(U254)),NOT(ISNUMBER(V254)),U254=0),"",V254/U254),N("U29"))</f>
        <v/>
      </c>
      <c r="X254" s="136" t="str">
        <f>IF(1=1,IF(OR(W254="",NOT(ISNUMBER(F254))),"",F254*W254*IFERROR(INDEX(D384:D428,MATCH(AE254,B384:B428,0)),1)),N("V7"))</f>
        <v/>
      </c>
      <c r="Y254" s="137" t="str">
        <f>IF(1=1,IF(F254="","",IF(G254="","",IFERROR(INDEX(E384:E428,MATCH(AE254,B384:B428,0)),G254&amp;""))),N("W6"))</f>
        <v/>
      </c>
      <c r="Z254" s="142" t="str">
        <f>IF(1=1,IF(X254="","",IF(AND(ISNUMBER(X254),X254&lt;1,Y254="kg"),MAX(1,ROUND(X254*1000,0)),IF(AND(ISNUMBER(X254),X254&lt;1,Y254="L"),MAX(1,ROUND(X254*100,0)),ROUND(X254,3)))),N("X29"))</f>
        <v/>
      </c>
      <c r="AA254" s="143" t="str">
        <f>IF(1=1,IF(X254="","",IF(AND(ISNUMBER(X254),X254&lt;1,Y254="kg"),"g",IF(AND(ISNUMBER(X254),X254&lt;1,Y254="L"),"cl",Y254))),N("Y29"))</f>
        <v/>
      </c>
      <c r="AB254" s="123" t="str">
        <f>IF(1=1,IF(E254="","",IF(F254="","A CONTROLER",IF(NOT(ISNUMBER(F254)),"TEXTE",IF(OR(W254="",W254&lt;=0),"COMMANDE COUVERTS INCOMPLETE",IF(G254="","UNITE MANQUANTE",IF(COUNTIF(B384:B428,AE254)=0,"UNITE A CONTROLER","OK")))))),N("Z6"))</f>
        <v/>
      </c>
      <c r="AD254" s="144" t="str">
        <f>IF(1=1,IF(E254="","",AD231),N("AB29"))</f>
        <v/>
      </c>
      <c r="AE254" s="125" t="str">
        <f>IF(1=1,IF(G254="","",UPPER(TRIM(SUBSTITUTE(SUBSTITUTE(G254&amp;"",CHAR(160)," ")," "," ")))),N("AC29"))</f>
        <v/>
      </c>
      <c r="AG254" s="5" t="s">
        <v>47</v>
      </c>
    </row>
    <row r="255" spans="1:33" ht="15.75" x14ac:dyDescent="0.25">
      <c r="A255" s="126" t="str">
        <f>IF(1=1,IF(E255="","",A231),N("A30"))</f>
        <v/>
      </c>
      <c r="B255" s="127" t="str">
        <f>IF(1=1,IF(E255="","",B231),N("B30"))</f>
        <v/>
      </c>
      <c r="C255" s="128"/>
      <c r="D255" s="129" t="str">
        <f>IF(ISBLANK(E255),"",LARGE(D231:D254,1)+1)</f>
        <v/>
      </c>
      <c r="E255" s="130"/>
      <c r="F255" s="131"/>
      <c r="G255" s="170"/>
      <c r="H255" s="105"/>
      <c r="I255" s="132" t="str">
        <f>IF(1=1,IF(E255="","",I231),N("H30"))</f>
        <v/>
      </c>
      <c r="J255" s="133" t="str">
        <f>IF(1=1,IF(E255="","",J231),N("I30"))</f>
        <v/>
      </c>
      <c r="K255" s="134" t="str">
        <f>IF(1=1,IF(E255="","",K231),N("J30"))</f>
        <v/>
      </c>
      <c r="L255" s="135" t="str">
        <f>IF(1=1,IF(OR(J255="",O255="",NOT(ISNUMBER(J255)),NOT(ISNUMBER(O255)),J255=0),"",O255/J255),N("L30"))</f>
        <v/>
      </c>
      <c r="M255" s="136" t="str">
        <f>IF(1=1,IF(OR(L255="",NOT(ISNUMBER(F255))),"",F255*L255*IFERROR(INDEX(D384:D428,MATCH(AE255,B384:B428,0)),1)),N("M13"))</f>
        <v/>
      </c>
      <c r="N255" s="137" t="str">
        <f>IF(1=1,IF(F255="","",IF(G255="","",IFERROR(INDEX(E384:E428,MATCH(AE255,B384:B428,0)),G255&amp;""))),N("N6"))</f>
        <v/>
      </c>
      <c r="O255" s="138" t="str">
        <f>IF(1=1,IF(E255="","",O231),N("K30"))</f>
        <v/>
      </c>
      <c r="P255" s="139" t="str">
        <f>IF(1=1,IF(M255="","",IF(AND(ISNUMBER(M255),M255&lt;1,N255="kg"),MAX(1,ROUND(M255*1000,0)),IF(AND(ISNUMBER(M255),M255&lt;1,N255="L"),MAX(1,ROUND(M255*100,0)),ROUND(M255,3)))),N("O30"))</f>
        <v/>
      </c>
      <c r="Q255" s="140" t="str">
        <f>IF(1=1,IF(M255="","",IF(AND(ISNUMBER(M255),M255&lt;1,N255="kg"),"g",IF(AND(ISNUMBER(M255),M255&lt;1,N255="L"),"cl",N255))),N("P30"))</f>
        <v/>
      </c>
      <c r="R255" s="161" t="str">
        <f>IF(1=1,IF(E255="","",IF(F255="","A CONTROLER",IF(NOT(ISNUMBER(F255)),"TEXTE",IF(OR(L255="",L255&lt;=0),"COMMANDE PRINCIPALE INCOMPLETE",IF(G255="","UNITE MANQUANTE",IF(COUNTIF(B384:B428,AE255)=0,"UNITE A CONTROLER","OK")))))),N("Q9"))</f>
        <v/>
      </c>
      <c r="S255" s="105"/>
      <c r="T255" s="141">
        <f t="shared" si="17"/>
        <v>0</v>
      </c>
      <c r="U255" s="133" t="str">
        <f>IF(1=1,IF(E255="","",U231),N("S30"))</f>
        <v/>
      </c>
      <c r="V255" s="133" t="str">
        <f>IF(1=1,IF(E255="","",V231),N("T30"))</f>
        <v/>
      </c>
      <c r="W255" s="135" t="str">
        <f>IF(1=1,IF(OR(U255="",V255="",NOT(ISNUMBER(U255)),NOT(ISNUMBER(V255)),U255=0),"",V255/U255),N("U30"))</f>
        <v/>
      </c>
      <c r="X255" s="136" t="str">
        <f>IF(1=1,IF(OR(W255="",NOT(ISNUMBER(F255))),"",F255*W255*IFERROR(INDEX(D384:D428,MATCH(AE255,B384:B428,0)),1)),N("V7"))</f>
        <v/>
      </c>
      <c r="Y255" s="137" t="str">
        <f>IF(1=1,IF(F255="","",IF(G255="","",IFERROR(INDEX(E384:E428,MATCH(AE255,B384:B428,0)),G255&amp;""))),N("W6"))</f>
        <v/>
      </c>
      <c r="Z255" s="142" t="str">
        <f>IF(1=1,IF(X255="","",IF(AND(ISNUMBER(X255),X255&lt;1,Y255="kg"),MAX(1,ROUND(X255*1000,0)),IF(AND(ISNUMBER(X255),X255&lt;1,Y255="L"),MAX(1,ROUND(X255*100,0)),ROUND(X255,3)))),N("X30"))</f>
        <v/>
      </c>
      <c r="AA255" s="143" t="str">
        <f>IF(1=1,IF(X255="","",IF(AND(ISNUMBER(X255),X255&lt;1,Y255="kg"),"g",IF(AND(ISNUMBER(X255),X255&lt;1,Y255="L"),"cl",Y255))),N("Y30"))</f>
        <v/>
      </c>
      <c r="AB255" s="123" t="str">
        <f>IF(1=1,IF(E255="","",IF(F255="","A CONTROLER",IF(NOT(ISNUMBER(F255)),"TEXTE",IF(OR(W255="",W255&lt;=0),"COMMANDE COUVERTS INCOMPLETE",IF(G255="","UNITE MANQUANTE",IF(COUNTIF(B384:B428,AE255)=0,"UNITE A CONTROLER","OK")))))),N("Z6"))</f>
        <v/>
      </c>
      <c r="AD255" s="144" t="str">
        <f>IF(1=1,IF(E255="","",AD231),N("AB30"))</f>
        <v/>
      </c>
      <c r="AE255" s="125" t="str">
        <f>IF(1=1,IF(G255="","",UPPER(TRIM(SUBSTITUTE(SUBSTITUTE(G255&amp;"",CHAR(160)," ")," "," ")))),N("AC30"))</f>
        <v/>
      </c>
      <c r="AG255" s="5" t="s">
        <v>48</v>
      </c>
    </row>
    <row r="256" spans="1:33" ht="15.75" x14ac:dyDescent="0.25">
      <c r="A256" s="126" t="str">
        <f>IF(1=1,IF(E256="","",A231),N("A31"))</f>
        <v/>
      </c>
      <c r="B256" s="127" t="str">
        <f>IF(1=1,IF(E256="","",B231),N("B31"))</f>
        <v/>
      </c>
      <c r="C256" s="128"/>
      <c r="D256" s="129" t="str">
        <f>IF(ISBLANK(E256),"",LARGE(D231:D255,1)+1)</f>
        <v/>
      </c>
      <c r="E256" s="130"/>
      <c r="F256" s="131"/>
      <c r="G256" s="170"/>
      <c r="H256" s="105"/>
      <c r="I256" s="132" t="str">
        <f>IF(1=1,IF(E256="","",I231),N("H31"))</f>
        <v/>
      </c>
      <c r="J256" s="133" t="str">
        <f>IF(1=1,IF(E256="","",J231),N("I31"))</f>
        <v/>
      </c>
      <c r="K256" s="134" t="str">
        <f>IF(1=1,IF(E256="","",K231),N("J31"))</f>
        <v/>
      </c>
      <c r="L256" s="135" t="str">
        <f>IF(1=1,IF(OR(J256="",O256="",NOT(ISNUMBER(J256)),NOT(ISNUMBER(O256)),J256=0),"",O256/J256),N("L31"))</f>
        <v/>
      </c>
      <c r="M256" s="136" t="str">
        <f>IF(1=1,IF(OR(L256="",NOT(ISNUMBER(F256))),"",F256*L256*IFERROR(INDEX(D384:D428,MATCH(AE256,B384:B428,0)),1)),N("M13"))</f>
        <v/>
      </c>
      <c r="N256" s="137" t="str">
        <f>IF(1=1,IF(F256="","",IF(G256="","",IFERROR(INDEX(E384:E428,MATCH(AE256,B384:B428,0)),G256&amp;""))),N("N6"))</f>
        <v/>
      </c>
      <c r="O256" s="138" t="str">
        <f>IF(1=1,IF(E256="","",O231),N("K31"))</f>
        <v/>
      </c>
      <c r="P256" s="139" t="str">
        <f>IF(1=1,IF(M256="","",IF(AND(ISNUMBER(M256),M256&lt;1,N256="kg"),MAX(1,ROUND(M256*1000,0)),IF(AND(ISNUMBER(M256),M256&lt;1,N256="L"),MAX(1,ROUND(M256*100,0)),ROUND(M256,3)))),N("O31"))</f>
        <v/>
      </c>
      <c r="Q256" s="140" t="str">
        <f>IF(1=1,IF(M256="","",IF(AND(ISNUMBER(M256),M256&lt;1,N256="kg"),"g",IF(AND(ISNUMBER(M256),M256&lt;1,N256="L"),"cl",N256))),N("P31"))</f>
        <v/>
      </c>
      <c r="R256" s="161" t="str">
        <f>IF(1=1,IF(E256="","",IF(F256="","A CONTROLER",IF(NOT(ISNUMBER(F256)),"TEXTE",IF(OR(L256="",L256&lt;=0),"COMMANDE PRINCIPALE INCOMPLETE",IF(G256="","UNITE MANQUANTE",IF(COUNTIF(B384:B428,AE256)=0,"UNITE A CONTROLER","OK")))))),N("Q9"))</f>
        <v/>
      </c>
      <c r="S256" s="105"/>
      <c r="T256" s="141">
        <f t="shared" si="17"/>
        <v>0</v>
      </c>
      <c r="U256" s="133" t="str">
        <f>IF(1=1,IF(E256="","",U231),N("S31"))</f>
        <v/>
      </c>
      <c r="V256" s="133" t="str">
        <f>IF(1=1,IF(E256="","",V231),N("T31"))</f>
        <v/>
      </c>
      <c r="W256" s="135" t="str">
        <f>IF(1=1,IF(OR(U256="",V256="",NOT(ISNUMBER(U256)),NOT(ISNUMBER(V256)),U256=0),"",V256/U256),N("U31"))</f>
        <v/>
      </c>
      <c r="X256" s="136" t="str">
        <f>IF(1=1,IF(OR(W256="",NOT(ISNUMBER(F256))),"",F256*W256*IFERROR(INDEX(D384:D428,MATCH(AE256,B384:B428,0)),1)),N("V7"))</f>
        <v/>
      </c>
      <c r="Y256" s="137" t="str">
        <f>IF(1=1,IF(F256="","",IF(G256="","",IFERROR(INDEX(E384:E428,MATCH(AE256,B384:B428,0)),G256&amp;""))),N("W6"))</f>
        <v/>
      </c>
      <c r="Z256" s="142" t="str">
        <f>IF(1=1,IF(X256="","",IF(AND(ISNUMBER(X256),X256&lt;1,Y256="kg"),MAX(1,ROUND(X256*1000,0)),IF(AND(ISNUMBER(X256),X256&lt;1,Y256="L"),MAX(1,ROUND(X256*100,0)),ROUND(X256,3)))),N("X31"))</f>
        <v/>
      </c>
      <c r="AA256" s="143" t="str">
        <f>IF(1=1,IF(X256="","",IF(AND(ISNUMBER(X256),X256&lt;1,Y256="kg"),"g",IF(AND(ISNUMBER(X256),X256&lt;1,Y256="L"),"cl",Y256))),N("Y31"))</f>
        <v/>
      </c>
      <c r="AB256" s="123" t="str">
        <f>IF(1=1,IF(E256="","",IF(F256="","A CONTROLER",IF(NOT(ISNUMBER(F256)),"TEXTE",IF(OR(W256="",W256&lt;=0),"COMMANDE COUVERTS INCOMPLETE",IF(G256="","UNITE MANQUANTE",IF(COUNTIF(B384:B428,AE256)=0,"UNITE A CONTROLER","OK")))))),N("Z6"))</f>
        <v/>
      </c>
      <c r="AD256" s="144" t="str">
        <f>IF(1=1,IF(E256="","",AD231),N("AB31"))</f>
        <v/>
      </c>
      <c r="AE256" s="125" t="str">
        <f>IF(1=1,IF(G256="","",UPPER(TRIM(SUBSTITUTE(SUBSTITUTE(G256&amp;"",CHAR(160)," ")," "," ")))),N("AC31"))</f>
        <v/>
      </c>
      <c r="AG256" s="5" t="s">
        <v>49</v>
      </c>
    </row>
    <row r="257" spans="1:33" ht="15.75" x14ac:dyDescent="0.25">
      <c r="A257" s="126" t="str">
        <f>IF(1=1,IF(E257="","",A231),N("A32"))</f>
        <v/>
      </c>
      <c r="B257" s="127" t="str">
        <f>IF(1=1,IF(E257="","",B231),N("B32"))</f>
        <v/>
      </c>
      <c r="C257" s="128"/>
      <c r="D257" s="129" t="str">
        <f>IF(ISBLANK(E257),"",LARGE(D231:D256,1)+1)</f>
        <v/>
      </c>
      <c r="E257" s="130"/>
      <c r="F257" s="131"/>
      <c r="G257" s="170"/>
      <c r="H257" s="105"/>
      <c r="I257" s="132" t="str">
        <f>IF(1=1,IF(E257="","",I231),N("H32"))</f>
        <v/>
      </c>
      <c r="J257" s="133" t="str">
        <f>IF(1=1,IF(E257="","",J231),N("I32"))</f>
        <v/>
      </c>
      <c r="K257" s="134" t="str">
        <f>IF(1=1,IF(E257="","",K231),N("J32"))</f>
        <v/>
      </c>
      <c r="L257" s="135" t="str">
        <f>IF(1=1,IF(OR(J257="",O257="",NOT(ISNUMBER(J257)),NOT(ISNUMBER(O257)),J257=0),"",O257/J257),N("L32"))</f>
        <v/>
      </c>
      <c r="M257" s="136" t="str">
        <f>IF(1=1,IF(OR(L257="",NOT(ISNUMBER(F257))),"",F257*L257*IFERROR(INDEX(D384:D428,MATCH(AE257,B384:B428,0)),1)),N("M13"))</f>
        <v/>
      </c>
      <c r="N257" s="137" t="str">
        <f>IF(1=1,IF(F257="","",IF(G257="","",IFERROR(INDEX(E384:E428,MATCH(AE257,B384:B428,0)),G257&amp;""))),N("N6"))</f>
        <v/>
      </c>
      <c r="O257" s="138" t="str">
        <f>IF(1=1,IF(E257="","",O231),N("K32"))</f>
        <v/>
      </c>
      <c r="P257" s="139" t="str">
        <f>IF(1=1,IF(M257="","",IF(AND(ISNUMBER(M257),M257&lt;1,N257="kg"),MAX(1,ROUND(M257*1000,0)),IF(AND(ISNUMBER(M257),M257&lt;1,N257="L"),MAX(1,ROUND(M257*100,0)),ROUND(M257,3)))),N("O32"))</f>
        <v/>
      </c>
      <c r="Q257" s="140" t="str">
        <f>IF(1=1,IF(M257="","",IF(AND(ISNUMBER(M257),M257&lt;1,N257="kg"),"g",IF(AND(ISNUMBER(M257),M257&lt;1,N257="L"),"cl",N257))),N("P32"))</f>
        <v/>
      </c>
      <c r="R257" s="161" t="str">
        <f>IF(1=1,IF(E257="","",IF(F257="","A CONTROLER",IF(NOT(ISNUMBER(F257)),"TEXTE",IF(OR(L257="",L257&lt;=0),"COMMANDE PRINCIPALE INCOMPLETE",IF(G257="","UNITE MANQUANTE",IF(COUNTIF(B384:B428,AE257)=0,"UNITE A CONTROLER","OK")))))),N("Q9"))</f>
        <v/>
      </c>
      <c r="S257" s="105"/>
      <c r="T257" s="141">
        <f t="shared" si="17"/>
        <v>0</v>
      </c>
      <c r="U257" s="133" t="str">
        <f>IF(1=1,IF(E257="","",U231),N("S32"))</f>
        <v/>
      </c>
      <c r="V257" s="133" t="str">
        <f>IF(1=1,IF(E257="","",V231),N("T32"))</f>
        <v/>
      </c>
      <c r="W257" s="135" t="str">
        <f>IF(1=1,IF(OR(U257="",V257="",NOT(ISNUMBER(U257)),NOT(ISNUMBER(V257)),U257=0),"",V257/U257),N("U32"))</f>
        <v/>
      </c>
      <c r="X257" s="136" t="str">
        <f>IF(1=1,IF(OR(W257="",NOT(ISNUMBER(F257))),"",F257*W257*IFERROR(INDEX(D384:D428,MATCH(AE257,B384:B428,0)),1)),N("V7"))</f>
        <v/>
      </c>
      <c r="Y257" s="137" t="str">
        <f>IF(1=1,IF(F257="","",IF(G257="","",IFERROR(INDEX(E384:E428,MATCH(AE257,B384:B428,0)),G257&amp;""))),N("W6"))</f>
        <v/>
      </c>
      <c r="Z257" s="142" t="str">
        <f>IF(1=1,IF(X257="","",IF(AND(ISNUMBER(X257),X257&lt;1,Y257="kg"),MAX(1,ROUND(X257*1000,0)),IF(AND(ISNUMBER(X257),X257&lt;1,Y257="L"),MAX(1,ROUND(X257*100,0)),ROUND(X257,3)))),N("X32"))</f>
        <v/>
      </c>
      <c r="AA257" s="143" t="str">
        <f>IF(1=1,IF(X257="","",IF(AND(ISNUMBER(X257),X257&lt;1,Y257="kg"),"g",IF(AND(ISNUMBER(X257),X257&lt;1,Y257="L"),"cl",Y257))),N("Y32"))</f>
        <v/>
      </c>
      <c r="AB257" s="123" t="str">
        <f>IF(1=1,IF(E257="","",IF(F257="","A CONTROLER",IF(NOT(ISNUMBER(F257)),"TEXTE",IF(OR(W257="",W257&lt;=0),"COMMANDE COUVERTS INCOMPLETE",IF(G257="","UNITE MANQUANTE",IF(COUNTIF(B384:B428,AE257)=0,"UNITE A CONTROLER","OK")))))),N("Z6"))</f>
        <v/>
      </c>
      <c r="AD257" s="144" t="str">
        <f>IF(1=1,IF(E257="","",AD231),N("AB32"))</f>
        <v/>
      </c>
      <c r="AE257" s="125" t="str">
        <f>IF(1=1,IF(G257="","",UPPER(TRIM(SUBSTITUTE(SUBSTITUTE(G257&amp;"",CHAR(160)," ")," "," ")))),N("AC32"))</f>
        <v/>
      </c>
      <c r="AG257" s="5" t="s">
        <v>50</v>
      </c>
    </row>
    <row r="258" spans="1:33" ht="15.75" x14ac:dyDescent="0.25">
      <c r="A258" s="126" t="str">
        <f>IF(1=1,IF(E258="","",A231),N("A33"))</f>
        <v/>
      </c>
      <c r="B258" s="127" t="str">
        <f>IF(1=1,IF(E258="","",B231),N("B33"))</f>
        <v/>
      </c>
      <c r="C258" s="128"/>
      <c r="D258" s="129" t="str">
        <f>IF(ISBLANK(E258),"",LARGE(D231:D257,1)+1)</f>
        <v/>
      </c>
      <c r="E258" s="130"/>
      <c r="F258" s="131"/>
      <c r="G258" s="170"/>
      <c r="H258" s="105"/>
      <c r="I258" s="132" t="str">
        <f>IF(1=1,IF(E258="","",I231),N("H33"))</f>
        <v/>
      </c>
      <c r="J258" s="133" t="str">
        <f>IF(1=1,IF(E258="","",J231),N("I33"))</f>
        <v/>
      </c>
      <c r="K258" s="134" t="str">
        <f>IF(1=1,IF(E258="","",K231),N("J33"))</f>
        <v/>
      </c>
      <c r="L258" s="135" t="str">
        <f>IF(1=1,IF(OR(J258="",O258="",NOT(ISNUMBER(J258)),NOT(ISNUMBER(O258)),J258=0),"",O258/J258),N("L33"))</f>
        <v/>
      </c>
      <c r="M258" s="136" t="str">
        <f>IF(1=1,IF(OR(L258="",NOT(ISNUMBER(F258))),"",F258*L258*IFERROR(INDEX(D384:D428,MATCH(AE258,B384:B428,0)),1)),N("M13"))</f>
        <v/>
      </c>
      <c r="N258" s="137" t="str">
        <f>IF(1=1,IF(F258="","",IF(G258="","",IFERROR(INDEX(E384:E428,MATCH(AE258,B384:B428,0)),G258&amp;""))),N("N6"))</f>
        <v/>
      </c>
      <c r="O258" s="138" t="str">
        <f>IF(1=1,IF(E258="","",O231),N("K33"))</f>
        <v/>
      </c>
      <c r="P258" s="139" t="str">
        <f>IF(1=1,IF(M258="","",IF(AND(ISNUMBER(M258),M258&lt;1,N258="kg"),MAX(1,ROUND(M258*1000,0)),IF(AND(ISNUMBER(M258),M258&lt;1,N258="L"),MAX(1,ROUND(M258*100,0)),ROUND(M258,3)))),N("O33"))</f>
        <v/>
      </c>
      <c r="Q258" s="140" t="str">
        <f>IF(1=1,IF(M258="","",IF(AND(ISNUMBER(M258),M258&lt;1,N258="kg"),"g",IF(AND(ISNUMBER(M258),M258&lt;1,N258="L"),"cl",N258))),N("P33"))</f>
        <v/>
      </c>
      <c r="R258" s="161" t="str">
        <f>IF(1=1,IF(E258="","",IF(F258="","A CONTROLER",IF(NOT(ISNUMBER(F258)),"TEXTE",IF(OR(L258="",L258&lt;=0),"COMMANDE PRINCIPALE INCOMPLETE",IF(G258="","UNITE MANQUANTE",IF(COUNTIF(B384:B428,AE258)=0,"UNITE A CONTROLER","OK")))))),N("Q9"))</f>
        <v/>
      </c>
      <c r="S258" s="105"/>
      <c r="T258" s="141">
        <f t="shared" si="17"/>
        <v>0</v>
      </c>
      <c r="U258" s="133" t="str">
        <f>IF(1=1,IF(E258="","",U231),N("S33"))</f>
        <v/>
      </c>
      <c r="V258" s="133" t="str">
        <f>IF(1=1,IF(E258="","",V231),N("T33"))</f>
        <v/>
      </c>
      <c r="W258" s="135" t="str">
        <f>IF(1=1,IF(OR(U258="",V258="",NOT(ISNUMBER(U258)),NOT(ISNUMBER(V258)),U258=0),"",V258/U258),N("U33"))</f>
        <v/>
      </c>
      <c r="X258" s="136" t="str">
        <f>IF(1=1,IF(OR(W258="",NOT(ISNUMBER(F258))),"",F258*W258*IFERROR(INDEX(D384:D428,MATCH(AE258,B384:B428,0)),1)),N("V7"))</f>
        <v/>
      </c>
      <c r="Y258" s="137" t="str">
        <f>IF(1=1,IF(F258="","",IF(G258="","",IFERROR(INDEX(E384:E428,MATCH(AE258,B384:B428,0)),G258&amp;""))),N("W6"))</f>
        <v/>
      </c>
      <c r="Z258" s="142" t="str">
        <f>IF(1=1,IF(X258="","",IF(AND(ISNUMBER(X258),X258&lt;1,Y258="kg"),MAX(1,ROUND(X258*1000,0)),IF(AND(ISNUMBER(X258),X258&lt;1,Y258="L"),MAX(1,ROUND(X258*100,0)),ROUND(X258,3)))),N("X33"))</f>
        <v/>
      </c>
      <c r="AA258" s="143" t="str">
        <f>IF(1=1,IF(X258="","",IF(AND(ISNUMBER(X258),X258&lt;1,Y258="kg"),"g",IF(AND(ISNUMBER(X258),X258&lt;1,Y258="L"),"cl",Y258))),N("Y33"))</f>
        <v/>
      </c>
      <c r="AB258" s="123" t="str">
        <f>IF(1=1,IF(E258="","",IF(F258="","A CONTROLER",IF(NOT(ISNUMBER(F258)),"TEXTE",IF(OR(W258="",W258&lt;=0),"COMMANDE COUVERTS INCOMPLETE",IF(G258="","UNITE MANQUANTE",IF(COUNTIF(B384:B428,AE258)=0,"UNITE A CONTROLER","OK")))))),N("Z6"))</f>
        <v/>
      </c>
      <c r="AD258" s="144" t="str">
        <f>IF(1=1,IF(E258="","",AD231),N("AB33"))</f>
        <v/>
      </c>
      <c r="AE258" s="125" t="str">
        <f>IF(1=1,IF(G258="","",UPPER(TRIM(SUBSTITUTE(SUBSTITUTE(G258&amp;"",CHAR(160)," ")," "," ")))),N("AC33"))</f>
        <v/>
      </c>
      <c r="AG258" s="244" t="s">
        <v>51</v>
      </c>
    </row>
    <row r="259" spans="1:33" ht="15.75" x14ac:dyDescent="0.25">
      <c r="A259" s="126" t="str">
        <f>IF(1=1,IF(E259="","",A231),N("A34"))</f>
        <v/>
      </c>
      <c r="B259" s="127" t="str">
        <f>IF(1=1,IF(E259="","",B231),N("B34"))</f>
        <v/>
      </c>
      <c r="C259" s="128"/>
      <c r="D259" s="129" t="str">
        <f>IF(ISBLANK(E259),"",LARGE(D231:D258,1)+1)</f>
        <v/>
      </c>
      <c r="E259" s="130"/>
      <c r="F259" s="131"/>
      <c r="G259" s="170"/>
      <c r="H259" s="105"/>
      <c r="I259" s="132" t="str">
        <f>IF(1=1,IF(E259="","",I231),N("H34"))</f>
        <v/>
      </c>
      <c r="J259" s="133" t="str">
        <f>IF(1=1,IF(E259="","",J231),N("I34"))</f>
        <v/>
      </c>
      <c r="K259" s="134" t="str">
        <f>IF(1=1,IF(E259="","",K231),N("J34"))</f>
        <v/>
      </c>
      <c r="L259" s="135" t="str">
        <f>IF(1=1,IF(OR(J259="",O259="",NOT(ISNUMBER(J259)),NOT(ISNUMBER(O259)),J259=0),"",O259/J259),N("L34"))</f>
        <v/>
      </c>
      <c r="M259" s="136" t="str">
        <f>IF(1=1,IF(OR(L259="",NOT(ISNUMBER(F259))),"",F259*L259*IFERROR(INDEX(D384:D428,MATCH(AE259,B384:B428,0)),1)),N("M13"))</f>
        <v/>
      </c>
      <c r="N259" s="137" t="str">
        <f>IF(1=1,IF(F259="","",IF(G259="","",IFERROR(INDEX(E384:E428,MATCH(AE259,B384:B428,0)),G259&amp;""))),N("N6"))</f>
        <v/>
      </c>
      <c r="O259" s="138" t="str">
        <f>IF(1=1,IF(E259="","",O231),N("K34"))</f>
        <v/>
      </c>
      <c r="P259" s="139" t="str">
        <f>IF(1=1,IF(M259="","",IF(AND(ISNUMBER(M259),M259&lt;1,N259="kg"),MAX(1,ROUND(M259*1000,0)),IF(AND(ISNUMBER(M259),M259&lt;1,N259="L"),MAX(1,ROUND(M259*100,0)),ROUND(M259,3)))),N("O34"))</f>
        <v/>
      </c>
      <c r="Q259" s="140" t="str">
        <f>IF(1=1,IF(M259="","",IF(AND(ISNUMBER(M259),M259&lt;1,N259="kg"),"g",IF(AND(ISNUMBER(M259),M259&lt;1,N259="L"),"cl",N259))),N("P34"))</f>
        <v/>
      </c>
      <c r="R259" s="161" t="str">
        <f>IF(1=1,IF(E259="","",IF(F259="","A CONTROLER",IF(NOT(ISNUMBER(F259)),"TEXTE",IF(OR(L259="",L259&lt;=0),"COMMANDE PRINCIPALE INCOMPLETE",IF(G259="","UNITE MANQUANTE",IF(COUNTIF(B384:B428,AE259)=0,"UNITE A CONTROLER","OK")))))),N("Q9"))</f>
        <v/>
      </c>
      <c r="S259" s="105"/>
      <c r="T259" s="141">
        <f t="shared" si="17"/>
        <v>0</v>
      </c>
      <c r="U259" s="133" t="str">
        <f>IF(1=1,IF(E259="","",U231),N("S34"))</f>
        <v/>
      </c>
      <c r="V259" s="133" t="str">
        <f>IF(1=1,IF(E259="","",V231),N("T34"))</f>
        <v/>
      </c>
      <c r="W259" s="135" t="str">
        <f>IF(1=1,IF(OR(U259="",V259="",NOT(ISNUMBER(U259)),NOT(ISNUMBER(V259)),U259=0),"",V259/U259),N("U34"))</f>
        <v/>
      </c>
      <c r="X259" s="136" t="str">
        <f>IF(1=1,IF(OR(W259="",NOT(ISNUMBER(F259))),"",F259*W259*IFERROR(INDEX(D384:D428,MATCH(AE259,B384:B428,0)),1)),N("V7"))</f>
        <v/>
      </c>
      <c r="Y259" s="137" t="str">
        <f>IF(1=1,IF(F259="","",IF(G259="","",IFERROR(INDEX(E384:E428,MATCH(AE259,B384:B428,0)),G259&amp;""))),N("W6"))</f>
        <v/>
      </c>
      <c r="Z259" s="142" t="str">
        <f>IF(1=1,IF(X259="","",IF(AND(ISNUMBER(X259),X259&lt;1,Y259="kg"),MAX(1,ROUND(X259*1000,0)),IF(AND(ISNUMBER(X259),X259&lt;1,Y259="L"),MAX(1,ROUND(X259*100,0)),ROUND(X259,3)))),N("X34"))</f>
        <v/>
      </c>
      <c r="AA259" s="143" t="str">
        <f>IF(1=1,IF(X259="","",IF(AND(ISNUMBER(X259),X259&lt;1,Y259="kg"),"g",IF(AND(ISNUMBER(X259),X259&lt;1,Y259="L"),"cl",Y259))),N("Y34"))</f>
        <v/>
      </c>
      <c r="AB259" s="123" t="str">
        <f>IF(1=1,IF(E259="","",IF(F259="","A CONTROLER",IF(NOT(ISNUMBER(F259)),"TEXTE",IF(OR(W259="",W259&lt;=0),"COMMANDE COUVERTS INCOMPLETE",IF(G259="","UNITE MANQUANTE",IF(COUNTIF(B384:B428,AE259)=0,"UNITE A CONTROLER","OK")))))),N("Z6"))</f>
        <v/>
      </c>
      <c r="AD259" s="144" t="str">
        <f>IF(1=1,IF(E259="","",AD231),N("AB34"))</f>
        <v/>
      </c>
      <c r="AE259" s="125" t="str">
        <f>IF(1=1,IF(G259="","",UPPER(TRIM(SUBSTITUTE(SUBSTITUTE(G259&amp;"",CHAR(160)," ")," "," ")))),N("AC34"))</f>
        <v/>
      </c>
      <c r="AG259" s="244" t="s">
        <v>54</v>
      </c>
    </row>
    <row r="260" spans="1:33" ht="24" customHeight="1" x14ac:dyDescent="0.25">
      <c r="A260" s="126" t="str">
        <f>IF(1=1,IF(E260="","",A231),N("A35"))</f>
        <v/>
      </c>
      <c r="B260" s="127" t="str">
        <f>IF(1=1,IF(E260="","",B231),N("B35"))</f>
        <v/>
      </c>
      <c r="C260" s="128"/>
      <c r="D260" s="129" t="str">
        <f>IF(ISBLANK(E260),"",LARGE(D231:D259,1)+1)</f>
        <v/>
      </c>
      <c r="E260" s="130"/>
      <c r="F260" s="131"/>
      <c r="G260" s="170"/>
      <c r="H260" s="105"/>
      <c r="I260" s="132" t="str">
        <f>IF(1=1,IF(E260="","",I231),N("H35"))</f>
        <v/>
      </c>
      <c r="J260" s="133" t="str">
        <f>IF(1=1,IF(E260="","",J231),N("I35"))</f>
        <v/>
      </c>
      <c r="K260" s="134" t="str">
        <f>IF(1=1,IF(E260="","",K231),N("J35"))</f>
        <v/>
      </c>
      <c r="L260" s="135" t="str">
        <f>IF(1=1,IF(OR(J260="",O260="",NOT(ISNUMBER(J260)),NOT(ISNUMBER(O260)),J260=0),"",O260/J260),N("L35"))</f>
        <v/>
      </c>
      <c r="M260" s="136" t="str">
        <f>IF(1=1,IF(OR(L260="",NOT(ISNUMBER(F260))),"",F260*L260*IFERROR(INDEX(D384:D428,MATCH(AE260,B384:B428,0)),1)),N("M13"))</f>
        <v/>
      </c>
      <c r="N260" s="137" t="str">
        <f>IF(1=1,IF(F260="","",IF(G260="","",IFERROR(INDEX(E384:E428,MATCH(AE260,B384:B428,0)),G260&amp;""))),N("N6"))</f>
        <v/>
      </c>
      <c r="O260" s="138" t="str">
        <f>IF(1=1,IF(E260="","",O231),N("K35"))</f>
        <v/>
      </c>
      <c r="P260" s="139" t="str">
        <f>IF(1=1,IF(M260="","",IF(AND(ISNUMBER(M260),M260&lt;1,N260="kg"),MAX(1,ROUND(M260*1000,0)),IF(AND(ISNUMBER(M260),M260&lt;1,N260="L"),MAX(1,ROUND(M260*100,0)),ROUND(M260,3)))),N("O35"))</f>
        <v/>
      </c>
      <c r="Q260" s="140" t="str">
        <f>IF(1=1,IF(M260="","",IF(AND(ISNUMBER(M260),M260&lt;1,N260="kg"),"g",IF(AND(ISNUMBER(M260),M260&lt;1,N260="L"),"cl",N260))),N("P35"))</f>
        <v/>
      </c>
      <c r="R260" s="161" t="str">
        <f>IF(1=1,IF(E260="","",IF(F260="","A CONTROLER",IF(NOT(ISNUMBER(F260)),"TEXTE",IF(OR(L260="",L260&lt;=0),"COMMANDE PRINCIPALE INCOMPLETE",IF(G260="","UNITE MANQUANTE",IF(COUNTIF(B384:B428,AE260)=0,"UNITE A CONTROLER","OK")))))),N("Q9"))</f>
        <v/>
      </c>
      <c r="S260" s="105"/>
      <c r="T260" s="141">
        <f t="shared" si="17"/>
        <v>0</v>
      </c>
      <c r="U260" s="133" t="str">
        <f>IF(1=1,IF(E260="","",U231),N("S35"))</f>
        <v/>
      </c>
      <c r="V260" s="133" t="str">
        <f>IF(1=1,IF(E260="","",V231),N("T35"))</f>
        <v/>
      </c>
      <c r="W260" s="135" t="str">
        <f>IF(1=1,IF(OR(U260="",V260="",NOT(ISNUMBER(U260)),NOT(ISNUMBER(V260)),U260=0),"",V260/U260),N("U35"))</f>
        <v/>
      </c>
      <c r="X260" s="136" t="str">
        <f>IF(1=1,IF(OR(W260="",NOT(ISNUMBER(F260))),"",F260*W260*IFERROR(INDEX(D384:D428,MATCH(AE260,B384:B428,0)),1)),N("V7"))</f>
        <v/>
      </c>
      <c r="Y260" s="137" t="str">
        <f>IF(1=1,IF(F260="","",IF(G260="","",IFERROR(INDEX(E384:E428,MATCH(AE260,B384:B428,0)),G260&amp;""))),N("W6"))</f>
        <v/>
      </c>
      <c r="Z260" s="142" t="str">
        <f>IF(1=1,IF(X260="","",IF(AND(ISNUMBER(X260),X260&lt;1,Y260="kg"),MAX(1,ROUND(X260*1000,0)),IF(AND(ISNUMBER(X260),X260&lt;1,Y260="L"),MAX(1,ROUND(X260*100,0)),ROUND(X260,3)))),N("X35"))</f>
        <v/>
      </c>
      <c r="AA260" s="143" t="str">
        <f>IF(1=1,IF(X260="","",IF(AND(ISNUMBER(X260),X260&lt;1,Y260="kg"),"g",IF(AND(ISNUMBER(X260),X260&lt;1,Y260="L"),"cl",Y260))),N("Y35"))</f>
        <v/>
      </c>
      <c r="AB260" s="123" t="str">
        <f>IF(1=1,IF(E260="","",IF(F260="","A CONTROLER",IF(NOT(ISNUMBER(F260)),"TEXTE",IF(OR(W260="",W260&lt;=0),"COMMANDE COUVERTS INCOMPLETE",IF(G260="","UNITE MANQUANTE",IF(COUNTIF(B384:B428,AE260)=0,"UNITE A CONTROLER","OK")))))),N("Z6"))</f>
        <v/>
      </c>
      <c r="AD260" s="144" t="str">
        <f>IF(1=1,IF(E260="","",AD231),N("AB35"))</f>
        <v/>
      </c>
      <c r="AE260" s="125" t="str">
        <f>IF(1=1,IF(G260="","",UPPER(TRIM(SUBSTITUTE(SUBSTITUTE(G260&amp;"",CHAR(160)," ")," "," ")))),N("AC35"))</f>
        <v/>
      </c>
      <c r="AG260" s="244" t="s">
        <v>56</v>
      </c>
    </row>
    <row r="261" spans="1:33" ht="15.75" x14ac:dyDescent="0.25">
      <c r="A261" s="126" t="str">
        <f>IF(1=1,IF(E261="","",A231),N("A36"))</f>
        <v/>
      </c>
      <c r="B261" s="127" t="str">
        <f>IF(1=1,IF(E261="","",B231),N("B36"))</f>
        <v/>
      </c>
      <c r="C261" s="128"/>
      <c r="D261" s="129" t="str">
        <f>IF(ISBLANK(E261),"",LARGE(D231:D260,1)+1)</f>
        <v/>
      </c>
      <c r="E261" s="130"/>
      <c r="F261" s="131"/>
      <c r="G261" s="170"/>
      <c r="H261" s="105"/>
      <c r="I261" s="132" t="str">
        <f>IF(1=1,IF(E261="","",I231),N("H36"))</f>
        <v/>
      </c>
      <c r="J261" s="133" t="str">
        <f>IF(1=1,IF(E261="","",J231),N("I36"))</f>
        <v/>
      </c>
      <c r="K261" s="134" t="str">
        <f>IF(1=1,IF(E261="","",K231),N("J36"))</f>
        <v/>
      </c>
      <c r="L261" s="135" t="str">
        <f>IF(1=1,IF(OR(J261="",O261="",NOT(ISNUMBER(J261)),NOT(ISNUMBER(O261)),J261=0),"",O261/J261),N("L36"))</f>
        <v/>
      </c>
      <c r="M261" s="136" t="str">
        <f>IF(1=1,IF(OR(L261="",NOT(ISNUMBER(F261))),"",F261*L261*IFERROR(INDEX(D384:D428,MATCH(AE261,B384:B428,0)),1)),N("M13"))</f>
        <v/>
      </c>
      <c r="N261" s="137" t="str">
        <f>IF(1=1,IF(F261="","",IF(G261="","",IFERROR(INDEX(E384:E428,MATCH(AE261,B384:B428,0)),G261&amp;""))),N("N6"))</f>
        <v/>
      </c>
      <c r="O261" s="138" t="str">
        <f>IF(1=1,IF(E261="","",O231),N("K36"))</f>
        <v/>
      </c>
      <c r="P261" s="139" t="str">
        <f>IF(1=1,IF(M261="","",IF(AND(ISNUMBER(M261),M261&lt;1,N261="kg"),MAX(1,ROUND(M261*1000,0)),IF(AND(ISNUMBER(M261),M261&lt;1,N261="L"),MAX(1,ROUND(M261*100,0)),ROUND(M261,3)))),N("O36"))</f>
        <v/>
      </c>
      <c r="Q261" s="140" t="str">
        <f>IF(1=1,IF(M261="","",IF(AND(ISNUMBER(M261),M261&lt;1,N261="kg"),"g",IF(AND(ISNUMBER(M261),M261&lt;1,N261="L"),"cl",N261))),N("P36"))</f>
        <v/>
      </c>
      <c r="R261" s="161" t="str">
        <f>IF(1=1,IF(E261="","",IF(F261="","A CONTROLER",IF(NOT(ISNUMBER(F261)),"TEXTE",IF(OR(L261="",L261&lt;=0),"COMMANDE PRINCIPALE INCOMPLETE",IF(G261="","UNITE MANQUANTE",IF(COUNTIF(B384:B428,AE261)=0,"UNITE A CONTROLER","OK")))))),N("Q9"))</f>
        <v/>
      </c>
      <c r="S261" s="105"/>
      <c r="T261" s="141">
        <f t="shared" si="17"/>
        <v>0</v>
      </c>
      <c r="U261" s="133" t="str">
        <f>IF(1=1,IF(E261="","",U231),N("S36"))</f>
        <v/>
      </c>
      <c r="V261" s="133" t="str">
        <f>IF(1=1,IF(E261="","",V231),N("T36"))</f>
        <v/>
      </c>
      <c r="W261" s="135" t="str">
        <f>IF(1=1,IF(OR(U261="",V261="",NOT(ISNUMBER(U261)),NOT(ISNUMBER(V261)),U261=0),"",V261/U261),N("U36"))</f>
        <v/>
      </c>
      <c r="X261" s="136" t="str">
        <f>IF(1=1,IF(OR(W261="",NOT(ISNUMBER(F261))),"",F261*W261*IFERROR(INDEX(D384:D428,MATCH(AE261,B384:B428,0)),1)),N("V7"))</f>
        <v/>
      </c>
      <c r="Y261" s="137" t="str">
        <f>IF(1=1,IF(F261="","",IF(G261="","",IFERROR(INDEX(E384:E428,MATCH(AE261,B384:B428,0)),G261&amp;""))),N("W6"))</f>
        <v/>
      </c>
      <c r="Z261" s="142" t="str">
        <f>IF(1=1,IF(X261="","",IF(AND(ISNUMBER(X261),X261&lt;1,Y261="kg"),MAX(1,ROUND(X261*1000,0)),IF(AND(ISNUMBER(X261),X261&lt;1,Y261="L"),MAX(1,ROUND(X261*100,0)),ROUND(X261,3)))),N("X36"))</f>
        <v/>
      </c>
      <c r="AA261" s="143" t="str">
        <f>IF(1=1,IF(X261="","",IF(AND(ISNUMBER(X261),X261&lt;1,Y261="kg"),"g",IF(AND(ISNUMBER(X261),X261&lt;1,Y261="L"),"cl",Y261))),N("Y36"))</f>
        <v/>
      </c>
      <c r="AB261" s="123" t="str">
        <f>IF(1=1,IF(E261="","",IF(F261="","A CONTROLER",IF(NOT(ISNUMBER(F261)),"TEXTE",IF(OR(W261="",W261&lt;=0),"COMMANDE COUVERTS INCOMPLETE",IF(G261="","UNITE MANQUANTE",IF(COUNTIF(B384:B428,AE261)=0,"UNITE A CONTROLER","OK")))))),N("Z6"))</f>
        <v/>
      </c>
      <c r="AD261" s="144" t="str">
        <f>IF(1=1,IF(E261="","",AD231),N("AB36"))</f>
        <v/>
      </c>
      <c r="AE261" s="125" t="str">
        <f>IF(1=1,IF(G261="","",UPPER(TRIM(SUBSTITUTE(SUBSTITUTE(G261&amp;"",CHAR(160)," ")," "," ")))),N("AC36"))</f>
        <v/>
      </c>
      <c r="AG261" s="244" t="s">
        <v>58</v>
      </c>
    </row>
    <row r="262" spans="1:33" ht="15.75" x14ac:dyDescent="0.25">
      <c r="A262" s="126" t="str">
        <f>IF(1=1,IF(E262="","",A231),N("A37"))</f>
        <v/>
      </c>
      <c r="B262" s="127" t="str">
        <f>IF(1=1,IF(E262="","",B231),N("B37"))</f>
        <v/>
      </c>
      <c r="C262" s="128"/>
      <c r="D262" s="129" t="str">
        <f>IF(ISBLANK(E262),"",LARGE(D231:D261,1)+1)</f>
        <v/>
      </c>
      <c r="E262" s="130"/>
      <c r="F262" s="131"/>
      <c r="G262" s="170"/>
      <c r="H262" s="105"/>
      <c r="I262" s="132" t="str">
        <f>IF(1=1,IF(E262="","",I231),N("H37"))</f>
        <v/>
      </c>
      <c r="J262" s="133" t="str">
        <f>IF(1=1,IF(E262="","",J231),N("I37"))</f>
        <v/>
      </c>
      <c r="K262" s="134" t="str">
        <f>IF(1=1,IF(E262="","",K231),N("J37"))</f>
        <v/>
      </c>
      <c r="L262" s="135" t="str">
        <f>IF(1=1,IF(OR(J262="",O262="",NOT(ISNUMBER(J262)),NOT(ISNUMBER(O262)),J262=0),"",O262/J262),N("L37"))</f>
        <v/>
      </c>
      <c r="M262" s="136" t="str">
        <f>IF(1=1,IF(OR(L262="",NOT(ISNUMBER(F262))),"",F262*L262*IFERROR(INDEX(D384:D428,MATCH(AE262,B384:B428,0)),1)),N("M13"))</f>
        <v/>
      </c>
      <c r="N262" s="137" t="str">
        <f>IF(1=1,IF(F262="","",IF(G262="","",IFERROR(INDEX(E384:E428,MATCH(AE262,B384:B428,0)),G262&amp;""))),N("N6"))</f>
        <v/>
      </c>
      <c r="O262" s="138" t="str">
        <f>IF(1=1,IF(E262="","",O231),N("K37"))</f>
        <v/>
      </c>
      <c r="P262" s="139" t="str">
        <f>IF(1=1,IF(M262="","",IF(AND(ISNUMBER(M262),M262&lt;1,N262="kg"),MAX(1,ROUND(M262*1000,0)),IF(AND(ISNUMBER(M262),M262&lt;1,N262="L"),MAX(1,ROUND(M262*100,0)),ROUND(M262,3)))),N("O37"))</f>
        <v/>
      </c>
      <c r="Q262" s="140" t="str">
        <f>IF(1=1,IF(M262="","",IF(AND(ISNUMBER(M262),M262&lt;1,N262="kg"),"g",IF(AND(ISNUMBER(M262),M262&lt;1,N262="L"),"cl",N262))),N("P37"))</f>
        <v/>
      </c>
      <c r="R262" s="161" t="str">
        <f>IF(1=1,IF(E262="","",IF(F262="","A CONTROLER",IF(NOT(ISNUMBER(F262)),"TEXTE",IF(OR(L262="",L262&lt;=0),"COMMANDE PRINCIPALE INCOMPLETE",IF(G262="","UNITE MANQUANTE",IF(COUNTIF(B384:B428,AE262)=0,"UNITE A CONTROLER","OK")))))),N("Q9"))</f>
        <v/>
      </c>
      <c r="S262" s="105"/>
      <c r="T262" s="141">
        <f t="shared" si="17"/>
        <v>0</v>
      </c>
      <c r="U262" s="133" t="str">
        <f>IF(1=1,IF(E262="","",U231),N("S37"))</f>
        <v/>
      </c>
      <c r="V262" s="133" t="str">
        <f>IF(1=1,IF(E262="","",V231),N("T37"))</f>
        <v/>
      </c>
      <c r="W262" s="135" t="str">
        <f>IF(1=1,IF(OR(U262="",V262="",NOT(ISNUMBER(U262)),NOT(ISNUMBER(V262)),U262=0),"",V262/U262),N("U37"))</f>
        <v/>
      </c>
      <c r="X262" s="136" t="str">
        <f>IF(1=1,IF(OR(W262="",NOT(ISNUMBER(F262))),"",F262*W262*IFERROR(INDEX(D384:D428,MATCH(AE262,B384:B428,0)),1)),N("V7"))</f>
        <v/>
      </c>
      <c r="Y262" s="137" t="str">
        <f>IF(1=1,IF(F262="","",IF(G262="","",IFERROR(INDEX(E384:E428,MATCH(AE262,B384:B428,0)),G262&amp;""))),N("W6"))</f>
        <v/>
      </c>
      <c r="Z262" s="142" t="str">
        <f>IF(1=1,IF(X262="","",IF(AND(ISNUMBER(X262),X262&lt;1,Y262="kg"),MAX(1,ROUND(X262*1000,0)),IF(AND(ISNUMBER(X262),X262&lt;1,Y262="L"),MAX(1,ROUND(X262*100,0)),ROUND(X262,3)))),N("X37"))</f>
        <v/>
      </c>
      <c r="AA262" s="143" t="str">
        <f>IF(1=1,IF(X262="","",IF(AND(ISNUMBER(X262),X262&lt;1,Y262="kg"),"g",IF(AND(ISNUMBER(X262),X262&lt;1,Y262="L"),"cl",Y262))),N("Y37"))</f>
        <v/>
      </c>
      <c r="AB262" s="123" t="str">
        <f>IF(1=1,IF(E262="","",IF(F262="","A CONTROLER",IF(NOT(ISNUMBER(F262)),"TEXTE",IF(OR(W262="",W262&lt;=0),"COMMANDE COUVERTS INCOMPLETE",IF(G262="","UNITE MANQUANTE",IF(COUNTIF(B384:B428,AE262)=0,"UNITE A CONTROLER","OK")))))),N("Z6"))</f>
        <v/>
      </c>
      <c r="AD262" s="144" t="str">
        <f>IF(1=1,IF(E262="","",AD231),N("AB37"))</f>
        <v/>
      </c>
      <c r="AE262" s="125" t="str">
        <f>IF(1=1,IF(G262="","",UPPER(TRIM(SUBSTITUTE(SUBSTITUTE(G262&amp;"",CHAR(160)," ")," "," ")))),N("AC37"))</f>
        <v/>
      </c>
      <c r="AG262" s="244" t="s">
        <v>60</v>
      </c>
    </row>
    <row r="263" spans="1:33" ht="15.75" x14ac:dyDescent="0.25">
      <c r="A263" s="126" t="str">
        <f>IF(1=1,IF(E263="","",A231),N("A38"))</f>
        <v/>
      </c>
      <c r="B263" s="127" t="str">
        <f>IF(1=1,IF(E263="","",B231),N("B38"))</f>
        <v/>
      </c>
      <c r="C263" s="128"/>
      <c r="D263" s="129" t="str">
        <f>IF(ISBLANK(E263),"",LARGE(D231:D262,1)+1)</f>
        <v/>
      </c>
      <c r="E263" s="130"/>
      <c r="F263" s="131"/>
      <c r="G263" s="170"/>
      <c r="H263" s="105"/>
      <c r="I263" s="132" t="str">
        <f>IF(1=1,IF(E263="","",I231),N("H38"))</f>
        <v/>
      </c>
      <c r="J263" s="133" t="str">
        <f>IF(1=1,IF(E263="","",J231),N("I38"))</f>
        <v/>
      </c>
      <c r="K263" s="134" t="str">
        <f>IF(1=1,IF(E263="","",K231),N("J38"))</f>
        <v/>
      </c>
      <c r="L263" s="135" t="str">
        <f>IF(1=1,IF(OR(J263="",O263="",NOT(ISNUMBER(J263)),NOT(ISNUMBER(O263)),J263=0),"",O263/J263),N("L38"))</f>
        <v/>
      </c>
      <c r="M263" s="136" t="str">
        <f>IF(1=1,IF(OR(L263="",NOT(ISNUMBER(F263))),"",F263*L263*IFERROR(INDEX(D384:D428,MATCH(AE263,B384:B428,0)),1)),N("M13"))</f>
        <v/>
      </c>
      <c r="N263" s="137" t="str">
        <f>IF(1=1,IF(F263="","",IF(G263="","",IFERROR(INDEX(E384:E428,MATCH(AE263,B384:B428,0)),G263&amp;""))),N("N6"))</f>
        <v/>
      </c>
      <c r="O263" s="138" t="str">
        <f>IF(1=1,IF(E263="","",O231),N("K38"))</f>
        <v/>
      </c>
      <c r="P263" s="139" t="str">
        <f>IF(1=1,IF(M263="","",IF(AND(ISNUMBER(M263),M263&lt;1,N263="kg"),MAX(1,ROUND(M263*1000,0)),IF(AND(ISNUMBER(M263),M263&lt;1,N263="L"),MAX(1,ROUND(M263*100,0)),ROUND(M263,3)))),N("O38"))</f>
        <v/>
      </c>
      <c r="Q263" s="140" t="str">
        <f>IF(1=1,IF(M263="","",IF(AND(ISNUMBER(M263),M263&lt;1,N263="kg"),"g",IF(AND(ISNUMBER(M263),M263&lt;1,N263="L"),"cl",N263))),N("P38"))</f>
        <v/>
      </c>
      <c r="R263" s="161" t="str">
        <f>IF(1=1,IF(E263="","",IF(F263="","A CONTROLER",IF(NOT(ISNUMBER(F263)),"TEXTE",IF(OR(L263="",L263&lt;=0),"COMMANDE PRINCIPALE INCOMPLETE",IF(G263="","UNITE MANQUANTE",IF(COUNTIF(B384:B428,AE263)=0,"UNITE A CONTROLER","OK")))))),N("Q9"))</f>
        <v/>
      </c>
      <c r="S263" s="105"/>
      <c r="T263" s="141">
        <f t="shared" si="17"/>
        <v>0</v>
      </c>
      <c r="U263" s="133" t="str">
        <f>IF(1=1,IF(E263="","",U231),N("S38"))</f>
        <v/>
      </c>
      <c r="V263" s="133" t="str">
        <f>IF(1=1,IF(E263="","",V231),N("T38"))</f>
        <v/>
      </c>
      <c r="W263" s="135" t="str">
        <f>IF(1=1,IF(OR(U263="",V263="",NOT(ISNUMBER(U263)),NOT(ISNUMBER(V263)),U263=0),"",V263/U263),N("U38"))</f>
        <v/>
      </c>
      <c r="X263" s="136" t="str">
        <f>IF(1=1,IF(OR(W263="",NOT(ISNUMBER(F263))),"",F263*W263*IFERROR(INDEX(D384:D428,MATCH(AE263,B384:B428,0)),1)),N("V7"))</f>
        <v/>
      </c>
      <c r="Y263" s="137" t="str">
        <f>IF(1=1,IF(F263="","",IF(G263="","",IFERROR(INDEX(E384:E428,MATCH(AE263,B384:B428,0)),G263&amp;""))),N("W6"))</f>
        <v/>
      </c>
      <c r="Z263" s="142" t="str">
        <f>IF(1=1,IF(X263="","",IF(AND(ISNUMBER(X263),X263&lt;1,Y263="kg"),MAX(1,ROUND(X263*1000,0)),IF(AND(ISNUMBER(X263),X263&lt;1,Y263="L"),MAX(1,ROUND(X263*100,0)),ROUND(X263,3)))),N("X38"))</f>
        <v/>
      </c>
      <c r="AA263" s="143" t="str">
        <f>IF(1=1,IF(X263="","",IF(AND(ISNUMBER(X263),X263&lt;1,Y263="kg"),"g",IF(AND(ISNUMBER(X263),X263&lt;1,Y263="L"),"cl",Y263))),N("Y38"))</f>
        <v/>
      </c>
      <c r="AB263" s="123" t="str">
        <f>IF(1=1,IF(E263="","",IF(F263="","A CONTROLER",IF(NOT(ISNUMBER(F263)),"TEXTE",IF(OR(W263="",W263&lt;=0),"COMMANDE COUVERTS INCOMPLETE",IF(G263="","UNITE MANQUANTE",IF(COUNTIF(B384:B428,AE263)=0,"UNITE A CONTROLER","OK")))))),N("Z6"))</f>
        <v/>
      </c>
      <c r="AD263" s="144" t="str">
        <f>IF(1=1,IF(E263="","",AD231),N("AB38"))</f>
        <v/>
      </c>
      <c r="AE263" s="125" t="str">
        <f>IF(1=1,IF(G263="","",UPPER(TRIM(SUBSTITUTE(SUBSTITUTE(G263&amp;"",CHAR(160)," ")," "," ")))),N("AC38"))</f>
        <v/>
      </c>
      <c r="AG263" s="244" t="s">
        <v>62</v>
      </c>
    </row>
    <row r="264" spans="1:33" ht="15.75" x14ac:dyDescent="0.25">
      <c r="A264" s="126" t="str">
        <f>IF(1=1,IF(E264="","",A231),N("A39"))</f>
        <v/>
      </c>
      <c r="B264" s="127" t="str">
        <f>IF(1=1,IF(E264="","",B231),N("B39"))</f>
        <v/>
      </c>
      <c r="C264" s="128"/>
      <c r="D264" s="129" t="str">
        <f>IF(ISBLANK(E264),"",LARGE(D231:D263,1)+1)</f>
        <v/>
      </c>
      <c r="E264" s="130"/>
      <c r="F264" s="131"/>
      <c r="G264" s="170"/>
      <c r="H264" s="105"/>
      <c r="I264" s="132" t="str">
        <f>IF(1=1,IF(E264="","",I231),N("H39"))</f>
        <v/>
      </c>
      <c r="J264" s="133" t="str">
        <f>IF(1=1,IF(E264="","",J231),N("I39"))</f>
        <v/>
      </c>
      <c r="K264" s="134" t="str">
        <f>IF(1=1,IF(E264="","",K231),N("J39"))</f>
        <v/>
      </c>
      <c r="L264" s="135" t="str">
        <f>IF(1=1,IF(OR(J264="",O264="",NOT(ISNUMBER(J264)),NOT(ISNUMBER(O264)),J264=0),"",O264/J264),N("L39"))</f>
        <v/>
      </c>
      <c r="M264" s="136" t="str">
        <f>IF(1=1,IF(OR(L264="",NOT(ISNUMBER(F264))),"",F264*L264*IFERROR(INDEX(D384:D428,MATCH(AE264,B384:B428,0)),1)),N("M13"))</f>
        <v/>
      </c>
      <c r="N264" s="137" t="str">
        <f>IF(1=1,IF(F264="","",IF(G264="","",IFERROR(INDEX(E384:E428,MATCH(AE264,B384:B428,0)),G264&amp;""))),N("N6"))</f>
        <v/>
      </c>
      <c r="O264" s="138" t="str">
        <f>IF(1=1,IF(E264="","",O231),N("K39"))</f>
        <v/>
      </c>
      <c r="P264" s="139" t="str">
        <f>IF(1=1,IF(M264="","",IF(AND(ISNUMBER(M264),M264&lt;1,N264="kg"),MAX(1,ROUND(M264*1000,0)),IF(AND(ISNUMBER(M264),M264&lt;1,N264="L"),MAX(1,ROUND(M264*100,0)),ROUND(M264,3)))),N("O39"))</f>
        <v/>
      </c>
      <c r="Q264" s="140" t="str">
        <f>IF(1=1,IF(M264="","",IF(AND(ISNUMBER(M264),M264&lt;1,N264="kg"),"g",IF(AND(ISNUMBER(M264),M264&lt;1,N264="L"),"cl",N264))),N("P39"))</f>
        <v/>
      </c>
      <c r="R264" s="161" t="str">
        <f>IF(1=1,IF(E264="","",IF(F264="","A CONTROLER",IF(NOT(ISNUMBER(F264)),"TEXTE",IF(OR(L264="",L264&lt;=0),"COMMANDE PRINCIPALE INCOMPLETE",IF(G264="","UNITE MANQUANTE",IF(COUNTIF(B384:B428,AE264)=0,"UNITE A CONTROLER","OK")))))),N("Q9"))</f>
        <v/>
      </c>
      <c r="S264" s="105"/>
      <c r="T264" s="141">
        <f t="shared" si="17"/>
        <v>0</v>
      </c>
      <c r="U264" s="133" t="str">
        <f>IF(1=1,IF(E264="","",U231),N("S39"))</f>
        <v/>
      </c>
      <c r="V264" s="133" t="str">
        <f>IF(1=1,IF(E264="","",V231),N("T39"))</f>
        <v/>
      </c>
      <c r="W264" s="135" t="str">
        <f>IF(1=1,IF(OR(U264="",V264="",NOT(ISNUMBER(U264)),NOT(ISNUMBER(V264)),U264=0),"",V264/U264),N("U39"))</f>
        <v/>
      </c>
      <c r="X264" s="136" t="str">
        <f>IF(1=1,IF(OR(W264="",NOT(ISNUMBER(F264))),"",F264*W264*IFERROR(INDEX(D384:D428,MATCH(AE264,B384:B428,0)),1)),N("V7"))</f>
        <v/>
      </c>
      <c r="Y264" s="137" t="str">
        <f>IF(1=1,IF(F264="","",IF(G264="","",IFERROR(INDEX(E384:E428,MATCH(AE264,B384:B428,0)),G264&amp;""))),N("W6"))</f>
        <v/>
      </c>
      <c r="Z264" s="142" t="str">
        <f>IF(1=1,IF(X264="","",IF(AND(ISNUMBER(X264),X264&lt;1,Y264="kg"),MAX(1,ROUND(X264*1000,0)),IF(AND(ISNUMBER(X264),X264&lt;1,Y264="L"),MAX(1,ROUND(X264*100,0)),ROUND(X264,3)))),N("X39"))</f>
        <v/>
      </c>
      <c r="AA264" s="143" t="str">
        <f>IF(1=1,IF(X264="","",IF(AND(ISNUMBER(X264),X264&lt;1,Y264="kg"),"g",IF(AND(ISNUMBER(X264),X264&lt;1,Y264="L"),"cl",Y264))),N("Y39"))</f>
        <v/>
      </c>
      <c r="AB264" s="123" t="str">
        <f>IF(1=1,IF(E264="","",IF(F264="","A CONTROLER",IF(NOT(ISNUMBER(F264)),"TEXTE",IF(OR(W264="",W264&lt;=0),"COMMANDE COUVERTS INCOMPLETE",IF(G264="","UNITE MANQUANTE",IF(COUNTIF(B384:B428,AE264)=0,"UNITE A CONTROLER","OK")))))),N("Z6"))</f>
        <v/>
      </c>
      <c r="AD264" s="144" t="str">
        <f>IF(1=1,IF(E264="","",AD231),N("AB39"))</f>
        <v/>
      </c>
      <c r="AE264" s="125" t="str">
        <f>IF(1=1,IF(G264="","",UPPER(TRIM(SUBSTITUTE(SUBSTITUTE(G264&amp;"",CHAR(160)," ")," "," ")))),N("AC39"))</f>
        <v/>
      </c>
      <c r="AG264" s="244" t="s">
        <v>64</v>
      </c>
    </row>
    <row r="265" spans="1:33" ht="15.75" x14ac:dyDescent="0.25">
      <c r="A265" s="126" t="str">
        <f>IF(1=1,IF(E265="","",A231),N("A40"))</f>
        <v/>
      </c>
      <c r="B265" s="127" t="str">
        <f>IF(1=1,IF(E265="","",B231),N("B40"))</f>
        <v/>
      </c>
      <c r="C265" s="127"/>
      <c r="D265" s="129" t="str">
        <f>IF(ISBLANK(E265),"",LARGE(D231:D264,1)+1)</f>
        <v/>
      </c>
      <c r="E265" s="130"/>
      <c r="F265" s="131"/>
      <c r="G265" s="170"/>
      <c r="H265" s="105"/>
      <c r="I265" s="132" t="str">
        <f>IF(1=1,IF(E265="","",I231),N("H40"))</f>
        <v/>
      </c>
      <c r="J265" s="133" t="str">
        <f>IF(1=1,IF(E265="","",J231),N("I40"))</f>
        <v/>
      </c>
      <c r="K265" s="134" t="str">
        <f>IF(1=1,IF(E265="","",K231),N("J40"))</f>
        <v/>
      </c>
      <c r="L265" s="135" t="str">
        <f>IF(1=1,IF(OR(J265="",O265="",NOT(ISNUMBER(J265)),NOT(ISNUMBER(O265)),J265=0),"",O265/J265),N("L40"))</f>
        <v/>
      </c>
      <c r="M265" s="136" t="str">
        <f>IF(1=1,IF(OR(L265="",NOT(ISNUMBER(F265))),"",F265*L265*IFERROR(INDEX(D384:D428,MATCH(AE265,B384:B428,0)),1)),N("M13"))</f>
        <v/>
      </c>
      <c r="N265" s="137" t="str">
        <f>IF(1=1,IF(F265="","",IF(G265="","",IFERROR(INDEX(E384:E428,MATCH(AE265,B384:B428,0)),G265&amp;""))),N("N6"))</f>
        <v/>
      </c>
      <c r="O265" s="138" t="str">
        <f>IF(1=1,IF(E265="","",O231),N("K40"))</f>
        <v/>
      </c>
      <c r="P265" s="139" t="str">
        <f>IF(1=1,IF(M265="","",IF(AND(ISNUMBER(M265),M265&lt;1,N265="kg"),MAX(1,ROUND(M265*1000,0)),IF(AND(ISNUMBER(M265),M265&lt;1,N265="L"),MAX(1,ROUND(M265*100,0)),ROUND(M265,3)))),N("O40"))</f>
        <v/>
      </c>
      <c r="Q265" s="140" t="str">
        <f>IF(1=1,IF(M265="","",IF(AND(ISNUMBER(M265),M265&lt;1,N265="kg"),"g",IF(AND(ISNUMBER(M265),M265&lt;1,N265="L"),"cl",N265))),N("P40"))</f>
        <v/>
      </c>
      <c r="R265" s="161" t="str">
        <f>IF(1=1,IF(E265="","",IF(F265="","A CONTROLER",IF(NOT(ISNUMBER(F265)),"TEXTE",IF(OR(L265="",L265&lt;=0),"COMMANDE PRINCIPALE INCOMPLETE",IF(G265="","UNITE MANQUANTE",IF(COUNTIF(B384:B428,AE265)=0,"UNITE A CONTROLER","OK")))))),N("Q9"))</f>
        <v/>
      </c>
      <c r="S265" s="105"/>
      <c r="T265" s="141">
        <f t="shared" si="17"/>
        <v>0</v>
      </c>
      <c r="U265" s="133" t="str">
        <f>IF(1=1,IF(E265="","",U231),N("S40"))</f>
        <v/>
      </c>
      <c r="V265" s="133" t="str">
        <f>IF(1=1,IF(E265="","",V231),N("T40"))</f>
        <v/>
      </c>
      <c r="W265" s="135" t="str">
        <f>IF(1=1,IF(OR(U265="",V265="",NOT(ISNUMBER(U265)),NOT(ISNUMBER(V265)),U265=0),"",V265/U265),N("U40"))</f>
        <v/>
      </c>
      <c r="X265" s="136" t="str">
        <f>IF(1=1,IF(OR(W265="",NOT(ISNUMBER(F265))),"",F265*W265*IFERROR(INDEX(D384:D428,MATCH(AE265,B384:B428,0)),1)),N("V7"))</f>
        <v/>
      </c>
      <c r="Y265" s="137" t="str">
        <f>IF(1=1,IF(F265="","",IF(G265="","",IFERROR(INDEX(E384:E428,MATCH(AE265,B384:B428,0)),G265&amp;""))),N("W6"))</f>
        <v/>
      </c>
      <c r="Z265" s="142" t="str">
        <f>IF(1=1,IF(X265="","",IF(AND(ISNUMBER(X265),X265&lt;1,Y265="kg"),MAX(1,ROUND(X265*1000,0)),IF(AND(ISNUMBER(X265),X265&lt;1,Y265="L"),MAX(1,ROUND(X265*100,0)),ROUND(X265,3)))),N("X40"))</f>
        <v/>
      </c>
      <c r="AA265" s="143" t="str">
        <f>IF(1=1,IF(X265="","",IF(AND(ISNUMBER(X265),X265&lt;1,Y265="kg"),"g",IF(AND(ISNUMBER(X265),X265&lt;1,Y265="L"),"cl",Y265))),N("Y40"))</f>
        <v/>
      </c>
      <c r="AB265" s="123" t="str">
        <f>IF(1=1,IF(E265="","",IF(F265="","A CONTROLER",IF(NOT(ISNUMBER(F265)),"TEXTE",IF(OR(W265="",W265&lt;=0),"COMMANDE COUVERTS INCOMPLETE",IF(G265="","UNITE MANQUANTE",IF(COUNTIF(B384:B428,AE265)=0,"UNITE A CONTROLER","OK")))))),N("Z6"))</f>
        <v/>
      </c>
      <c r="AD265" s="144" t="str">
        <f>IF(1=1,IF(E265="","",AD231),N("AB40"))</f>
        <v/>
      </c>
      <c r="AE265" s="125" t="str">
        <f>IF(1=1,IF(G265="","",UPPER(TRIM(SUBSTITUTE(SUBSTITUTE(G265&amp;"",CHAR(160)," ")," "," ")))),N("AC40"))</f>
        <v/>
      </c>
      <c r="AG265" s="244" t="s">
        <v>66</v>
      </c>
    </row>
    <row r="266" spans="1:33" ht="23.25" x14ac:dyDescent="0.25">
      <c r="A266" s="180"/>
      <c r="B266" s="181" t="s">
        <v>231</v>
      </c>
      <c r="C266" s="182"/>
      <c r="D266" s="183" t="s">
        <v>239</v>
      </c>
      <c r="E266" s="182"/>
      <c r="F266" s="182"/>
      <c r="G266" s="182"/>
      <c r="H266" s="184"/>
      <c r="I266" s="182"/>
      <c r="J266" s="182"/>
      <c r="K266" s="182"/>
      <c r="L266" s="182"/>
      <c r="M266" s="182"/>
      <c r="N266" s="182"/>
      <c r="O266" s="182"/>
      <c r="P266" s="182" t="str">
        <f>D266</f>
        <v>SOUS-FAMILLE</v>
      </c>
      <c r="Q266" s="182"/>
      <c r="R266" s="182"/>
      <c r="S266" s="184"/>
      <c r="T266" s="185" t="s">
        <v>664</v>
      </c>
      <c r="U266" s="186" cm="1">
        <f t="array" ref="U266">SUMPRODUCT(LEN(E268:E302)-LEN(SUBSTITUTE(E268:E302,"*","")))</f>
        <v>0</v>
      </c>
      <c r="V266" s="182"/>
      <c r="W266" s="182" t="str">
        <f>D266</f>
        <v>SOUS-FAMILLE</v>
      </c>
      <c r="X266" s="182"/>
      <c r="Y266" s="182"/>
      <c r="Z266" s="182"/>
      <c r="AA266" s="182"/>
      <c r="AB266" s="187"/>
      <c r="AC266" s="182"/>
      <c r="AD266" s="182"/>
      <c r="AE266" s="188" t="str">
        <f>B268</f>
        <v>NOM DE LA RECETTE À SAISIR</v>
      </c>
      <c r="AG266" s="244" t="s">
        <v>68</v>
      </c>
    </row>
    <row r="267" spans="1:33" ht="32.25" thickBot="1" x14ac:dyDescent="0.3">
      <c r="A267" s="92" t="s">
        <v>155</v>
      </c>
      <c r="B267" s="92" t="s">
        <v>1</v>
      </c>
      <c r="C267" s="92"/>
      <c r="D267" s="92" t="s">
        <v>2</v>
      </c>
      <c r="E267" s="92" t="s">
        <v>117</v>
      </c>
      <c r="F267" s="92" t="s">
        <v>3</v>
      </c>
      <c r="G267" s="92" t="s">
        <v>4</v>
      </c>
      <c r="H267" s="81"/>
      <c r="I267" s="157" t="s">
        <v>5</v>
      </c>
      <c r="J267" s="92" t="s">
        <v>114</v>
      </c>
      <c r="K267" s="92" t="s">
        <v>4</v>
      </c>
      <c r="L267" s="92" t="s">
        <v>6</v>
      </c>
      <c r="M267" s="94" t="s">
        <v>7</v>
      </c>
      <c r="N267" s="94" t="s">
        <v>116</v>
      </c>
      <c r="O267" s="95" t="s">
        <v>115</v>
      </c>
      <c r="P267" s="96" t="s">
        <v>8</v>
      </c>
      <c r="Q267" s="97" t="s">
        <v>9</v>
      </c>
      <c r="R267" s="92" t="s">
        <v>10</v>
      </c>
      <c r="S267" s="81"/>
      <c r="T267" s="92" t="s">
        <v>117</v>
      </c>
      <c r="U267" s="98" t="s">
        <v>11</v>
      </c>
      <c r="V267" s="95" t="s">
        <v>12</v>
      </c>
      <c r="W267" s="92" t="s">
        <v>13</v>
      </c>
      <c r="X267" s="94" t="s">
        <v>7</v>
      </c>
      <c r="Y267" s="94" t="s">
        <v>116</v>
      </c>
      <c r="Z267" s="99" t="s">
        <v>8</v>
      </c>
      <c r="AA267" s="97" t="s">
        <v>9</v>
      </c>
      <c r="AB267" s="99" t="s">
        <v>10</v>
      </c>
      <c r="AC267" s="240"/>
      <c r="AD267" s="92" t="s">
        <v>14</v>
      </c>
      <c r="AE267" s="92" t="s">
        <v>15</v>
      </c>
      <c r="AG267" s="244" t="s">
        <v>70</v>
      </c>
    </row>
    <row r="268" spans="1:33" ht="18.75" x14ac:dyDescent="0.25">
      <c r="A268" s="158" t="s">
        <v>5640</v>
      </c>
      <c r="B268" s="101" t="s">
        <v>20</v>
      </c>
      <c r="C268" s="101"/>
      <c r="D268" s="102">
        <v>0</v>
      </c>
      <c r="E268" s="103" t="s">
        <v>21</v>
      </c>
      <c r="F268" s="104">
        <v>10</v>
      </c>
      <c r="G268" s="8" t="s">
        <v>119</v>
      </c>
      <c r="H268" s="105"/>
      <c r="I268" s="106" t="str">
        <f>E268</f>
        <v>ÉLÉMENT PRINCIPAL À SAISIR</v>
      </c>
      <c r="J268" s="107">
        <f>F268</f>
        <v>10</v>
      </c>
      <c r="K268" s="108" t="str">
        <f>G268</f>
        <v>Quoi ?</v>
      </c>
      <c r="L268" s="109">
        <f>IF(1=1,IF(OR(J268="",O268="",NOT(ISNUMBER(J268)),NOT(ISNUMBER(O268)),J268=0),"",O268/J268),N("L6"))</f>
        <v>15</v>
      </c>
      <c r="M268" s="110">
        <f>IF(1=1,IF(OR(L268="",NOT(ISNUMBER(F268))),"",F268*L268*IFERROR(INDEX(D384:D428,MATCH(AE268,B384:B428,0)),1)),N("M13"))</f>
        <v>150</v>
      </c>
      <c r="N268" s="111" t="str">
        <f>IF(1=1,IF(F268="","",IF(G268="","",IFERROR(INDEX(E384:E428,MATCH(AE268,B384:B428,0)),G268&amp;""))),N("N6"))</f>
        <v>Quoi ?</v>
      </c>
      <c r="O268" s="112">
        <v>150</v>
      </c>
      <c r="P268" s="113">
        <f>IF(1=1,IF(M268="","",IF(AND(ISNUMBER(M268),M268&lt;1,N268="kg"),MAX(1,ROUND(M268*1000,0)),IF(AND(ISNUMBER(M268),M268&lt;1,N268="L"),MAX(1,ROUND(M268*100,0)),ROUND(M268,3)))),N("O6"))</f>
        <v>150</v>
      </c>
      <c r="Q268" s="114" t="str">
        <f>IF(1=1,IF(M268="","",IF(AND(ISNUMBER(M268),M268&lt;1,N268="kg"),"g",IF(AND(ISNUMBER(M268),M268&lt;1,N268="L"),"cl",N268))),N("P6"))</f>
        <v>Quoi ?</v>
      </c>
      <c r="R268" s="115" t="str">
        <f>IF(1=1,IF(E268="","",IF(F268="","A CONTROLER",IF(NOT(ISNUMBER(F268)),"TEXTE",IF(OR(L268="",L268&lt;=0),"COMMANDE PRINCIPALE INCOMPLETE",IF(G268="","UNITE MANQUANTE",IF(COUNTIF(B384:B428,AE268)=0,"UNITE A CONTROLER","OK")))))),N("Q9"))</f>
        <v>UNITE A CONTROLER</v>
      </c>
      <c r="S268" s="105"/>
      <c r="T268" s="159" t="str">
        <f>B268</f>
        <v>NOM DE LA RECETTE À SAISIR</v>
      </c>
      <c r="U268" s="117">
        <v>100</v>
      </c>
      <c r="V268" s="112">
        <v>150</v>
      </c>
      <c r="W268" s="118">
        <f>IF(1=1,IF(OR(U268="",V268="",NOT(ISNUMBER(U268)),NOT(ISNUMBER(V268)),U268=0),"",V268/U268),N("U6"))</f>
        <v>1.5</v>
      </c>
      <c r="X268" s="119">
        <f>IF(1=1,IF(OR(W268="",NOT(ISNUMBER(F268))),"",F268*W268*IFERROR(INDEX(D384:D428,MATCH(AE268,B384:B428,0)),1)),N("V7"))</f>
        <v>15</v>
      </c>
      <c r="Y268" s="120" t="str">
        <f>IF(1=1,IF(F268="","",IF(G268="","",IFERROR(INDEX(E384:E428,MATCH(AE268,B384:B428,0)),G268&amp;""))),N("W6"))</f>
        <v>Quoi ?</v>
      </c>
      <c r="Z268" s="121">
        <f>IF(1=1,IF(X268="","",IF(AND(ISNUMBER(X268),X268&lt;1,Y268="kg"),MAX(1,ROUND(X268*1000,0)),IF(AND(ISNUMBER(X268),X268&lt;1,Y268="L"),MAX(1,ROUND(X268*100,0)),ROUND(X268,3)))),N("X6"))</f>
        <v>15</v>
      </c>
      <c r="AA268" s="122" t="str">
        <f>IF(1=1,IF(X268="","",IF(AND(ISNUMBER(X268),X268&lt;1,Y268="kg"),"g",IF(AND(ISNUMBER(X268),X268&lt;1,Y268="L"),"cl",Y268))),N("Y6"))</f>
        <v>Quoi ?</v>
      </c>
      <c r="AB268" s="123" t="str">
        <f>IF(1=1,IF(E268="","",IF(F268="","A CONTROLER",IF(NOT(ISNUMBER(F268)),"TEXTE",IF(OR(W268="",W268&lt;=0),"COMMANDE COUVERTS INCOMPLETE",IF(G268="","UNITE MANQUANTE",IF(COUNTIF(B384:B428,AE268)=0,"UNITE A CONTROLER","OK")))))),N("Z6"))</f>
        <v>UNITE A CONTROLER</v>
      </c>
      <c r="AD268" s="124">
        <v>62</v>
      </c>
      <c r="AE268" s="125" t="str">
        <f>IF(1=1,IF(G268="","",UPPER(TRIM(SUBSTITUTE(SUBSTITUTE(G268&amp;"",CHAR(160)," ")," "," ")))),N("AC6"))</f>
        <v>QUOI ?</v>
      </c>
      <c r="AG268" s="244" t="s">
        <v>72</v>
      </c>
    </row>
    <row r="269" spans="1:33" ht="15.75" x14ac:dyDescent="0.25">
      <c r="A269" s="160" t="str">
        <f>IF(1=1,IF(E269="","",A268),N("A7"))</f>
        <v/>
      </c>
      <c r="B269" s="127" t="str">
        <f>IF(1=1,IF(E269="","",B268),N("B7"))</f>
        <v/>
      </c>
      <c r="C269" s="128"/>
      <c r="D269" s="129" t="str">
        <f>IF(ISBLANK(E269),"",LARGE(D268:D268,1)+1)</f>
        <v/>
      </c>
      <c r="E269" s="130"/>
      <c r="F269" s="131"/>
      <c r="G269" s="170"/>
      <c r="H269" s="105"/>
      <c r="I269" s="132" t="str">
        <f>IF(1=1,IF(E269="","",I268),N("H7"))</f>
        <v/>
      </c>
      <c r="J269" s="133" t="str">
        <f>IF(1=1,IF(E269="","",J268),N("I7"))</f>
        <v/>
      </c>
      <c r="K269" s="134" t="str">
        <f>IF(1=1,IF(E269="","",K268),N("J7"))</f>
        <v/>
      </c>
      <c r="L269" s="135" t="str">
        <f>IF(1=1,IF(OR(J269="",O269="",NOT(ISNUMBER(J269)),NOT(ISNUMBER(O269)),J269=0),"",O269/J269),N("L7"))</f>
        <v/>
      </c>
      <c r="M269" s="136" t="str">
        <f>IF(1=1,IF(OR(L269="",NOT(ISNUMBER(F269))),"",F269*L269*IFERROR(INDEX(D384:D428,MATCH(AE269,B384:B428,0)),1)),N("M13"))</f>
        <v/>
      </c>
      <c r="N269" s="137" t="str">
        <f>IF(1=1,IF(F269="","",IF(G269="","",IFERROR(INDEX(E384:E428,MATCH(AE269,B384:B428,0)),G269&amp;""))),N("N6"))</f>
        <v/>
      </c>
      <c r="O269" s="138" t="str">
        <f>IF(1=1,IF(E269="","",O268),N("K7"))</f>
        <v/>
      </c>
      <c r="P269" s="139" t="str">
        <f>IF(1=1,IF(M269="","",IF(AND(ISNUMBER(M269),M269&lt;1,N269="kg"),MAX(1,ROUND(M269*1000,0)),IF(AND(ISNUMBER(M269),M269&lt;1,N269="L"),MAX(1,ROUND(M269*100,0)),ROUND(M269,3)))),N("O7"))</f>
        <v/>
      </c>
      <c r="Q269" s="140" t="str">
        <f>IF(1=1,IF(M269="","",IF(AND(ISNUMBER(M269),M269&lt;1,N269="kg"),"g",IF(AND(ISNUMBER(M269),M269&lt;1,N269="L"),"cl",N269))),N("P7"))</f>
        <v/>
      </c>
      <c r="R269" s="161" t="str">
        <f>IF(1=1,IF(E269="","",IF(F269="","A CONTROLER",IF(NOT(ISNUMBER(F269)),"TEXTE",IF(OR(L269="",L269&lt;=0),"COMMANDE PRINCIPALE INCOMPLETE",IF(G269="","UNITE MANQUANTE",IF(COUNTIF(B384:B428,AE269)=0,"UNITE A CONTROLER","OK")))))),N("Q9"))</f>
        <v/>
      </c>
      <c r="S269" s="105"/>
      <c r="T269" s="141">
        <f t="shared" ref="T269:T302" si="18">E269</f>
        <v>0</v>
      </c>
      <c r="U269" s="133" t="str">
        <f>IF(1=1,IF(E269="","",U268),N("S7"))</f>
        <v/>
      </c>
      <c r="V269" s="133" t="str">
        <f>IF(1=1,IF(E269="","",V268),N("T7"))</f>
        <v/>
      </c>
      <c r="W269" s="135" t="str">
        <f>IF(1=1,IF(OR(U269="",V269="",NOT(ISNUMBER(U269)),NOT(ISNUMBER(V269)),U269=0),"",V269/U269),N("U7"))</f>
        <v/>
      </c>
      <c r="X269" s="136" t="str">
        <f>IF(1=1,IF(OR(W269="",NOT(ISNUMBER(F269))),"",F269*W269*IFERROR(INDEX(D384:D428,MATCH(AE269,B384:B428,0)),1)),N("V7"))</f>
        <v/>
      </c>
      <c r="Y269" s="137" t="str">
        <f>IF(1=1,IF(F269="","",IF(G269="","",IFERROR(INDEX(E384:E428,MATCH(AE269,B384:B428,0)),G269&amp;""))),N("W6"))</f>
        <v/>
      </c>
      <c r="Z269" s="142" t="str">
        <f>IF(1=1,IF(X269="","",IF(AND(ISNUMBER(X269),X269&lt;1,Y269="kg"),MAX(1,ROUND(X269*1000,0)),IF(AND(ISNUMBER(X269),X269&lt;1,Y269="L"),MAX(1,ROUND(X269*100,0)),ROUND(X269,3)))),N("X7"))</f>
        <v/>
      </c>
      <c r="AA269" s="143" t="str">
        <f>IF(1=1,IF(X269="","",IF(AND(ISNUMBER(X269),X269&lt;1,Y269="kg"),"g",IF(AND(ISNUMBER(X269),X269&lt;1,Y269="L"),"cl",Y269))),N("Y7"))</f>
        <v/>
      </c>
      <c r="AB269" s="123" t="str">
        <f>IF(1=1,IF(E269="","",IF(F269="","A CONTROLER",IF(NOT(ISNUMBER(F269)),"TEXTE",IF(OR(W269="",W269&lt;=0),"COMMANDE COUVERTS INCOMPLETE",IF(G269="","UNITE MANQUANTE",IF(COUNTIF(B384:B428,AE269)=0,"UNITE A CONTROLER","OK")))))),N("Z6"))</f>
        <v/>
      </c>
      <c r="AD269" s="144" t="str">
        <f>IF(1=1,IF(E269="","",AD268),N("AB7"))</f>
        <v/>
      </c>
      <c r="AE269" s="125" t="str">
        <f>IF(1=1,IF(G269="","",UPPER(TRIM(SUBSTITUTE(SUBSTITUTE(G269&amp;"",CHAR(160)," ")," "," ")))),N("AC7"))</f>
        <v/>
      </c>
      <c r="AG269" s="244" t="s">
        <v>74</v>
      </c>
    </row>
    <row r="270" spans="1:33" ht="15.75" x14ac:dyDescent="0.25">
      <c r="A270" s="160" t="str">
        <f>IF(1=1,IF(E270="","",A268),N("A8"))</f>
        <v/>
      </c>
      <c r="B270" s="127" t="str">
        <f>IF(1=1,IF(E270="","",B268),N("B8"))</f>
        <v/>
      </c>
      <c r="C270" s="128"/>
      <c r="D270" s="129" t="str">
        <f>IF(ISBLANK(E270),"",LARGE(D268:D269,1)+1)</f>
        <v/>
      </c>
      <c r="E270" s="130"/>
      <c r="F270" s="131"/>
      <c r="G270" s="170"/>
      <c r="H270" s="105"/>
      <c r="I270" s="132" t="str">
        <f>IF(1=1,IF(E270="","",I268),N("H8"))</f>
        <v/>
      </c>
      <c r="J270" s="133" t="str">
        <f>IF(1=1,IF(E270="","",J268),N("I8"))</f>
        <v/>
      </c>
      <c r="K270" s="134" t="str">
        <f>IF(1=1,IF(E270="","",K268),N("J8"))</f>
        <v/>
      </c>
      <c r="L270" s="135" t="str">
        <f>IF(1=1,IF(OR(J270="",O270="",NOT(ISNUMBER(J270)),NOT(ISNUMBER(O270)),J270=0),"",O270/J270),N("L8"))</f>
        <v/>
      </c>
      <c r="M270" s="136" t="str">
        <f>IF(1=1,IF(OR(L270="",NOT(ISNUMBER(F270))),"",F270*L270*IFERROR(INDEX(D384:D428,MATCH(AE270,B384:B428,0)),1)),N("M13"))</f>
        <v/>
      </c>
      <c r="N270" s="137" t="str">
        <f>IF(1=1,IF(F270="","",IF(G270="","",IFERROR(INDEX(E384:E428,MATCH(AE270,B384:B428,0)),G270&amp;""))),N("N6"))</f>
        <v/>
      </c>
      <c r="O270" s="138" t="str">
        <f>IF(1=1,IF(E270="","",O268),N("K8"))</f>
        <v/>
      </c>
      <c r="P270" s="139" t="str">
        <f>IF(1=1,IF(M270="","",IF(AND(ISNUMBER(M270),M270&lt;1,N270="kg"),MAX(1,ROUND(M270*1000,0)),IF(AND(ISNUMBER(M270),M270&lt;1,N270="L"),MAX(1,ROUND(M270*100,0)),ROUND(M270,3)))),N("O8"))</f>
        <v/>
      </c>
      <c r="Q270" s="140" t="str">
        <f>IF(1=1,IF(M270="","",IF(AND(ISNUMBER(M270),M270&lt;1,N270="kg"),"g",IF(AND(ISNUMBER(M270),M270&lt;1,N270="L"),"cl",N270))),N("P8"))</f>
        <v/>
      </c>
      <c r="R270" s="161" t="str">
        <f>IF(1=1,IF(E270="","",IF(F270="","A CONTROLER",IF(NOT(ISNUMBER(F270)),"TEXTE",IF(OR(L270="",L270&lt;=0),"COMMANDE PRINCIPALE INCOMPLETE",IF(G270="","UNITE MANQUANTE",IF(COUNTIF(B384:B428,AE270)=0,"UNITE A CONTROLER","OK")))))),N("Q9"))</f>
        <v/>
      </c>
      <c r="S270" s="105"/>
      <c r="T270" s="141">
        <f t="shared" si="18"/>
        <v>0</v>
      </c>
      <c r="U270" s="133" t="str">
        <f>IF(1=1,IF(E270="","",U268),N("S8"))</f>
        <v/>
      </c>
      <c r="V270" s="133" t="str">
        <f>IF(1=1,IF(E270="","",V268),N("T8"))</f>
        <v/>
      </c>
      <c r="W270" s="135" t="str">
        <f>IF(1=1,IF(OR(U270="",V270="",NOT(ISNUMBER(U270)),NOT(ISNUMBER(V270)),U270=0),"",V270/U270),N("U8"))</f>
        <v/>
      </c>
      <c r="X270" s="136" t="str">
        <f>IF(1=1,IF(OR(W270="",NOT(ISNUMBER(F270))),"",F270*W270*IFERROR(INDEX(D384:D428,MATCH(AE270,B384:B428,0)),1)),N("V7"))</f>
        <v/>
      </c>
      <c r="Y270" s="137" t="str">
        <f>IF(1=1,IF(F270="","",IF(G270="","",IFERROR(INDEX(E384:E428,MATCH(AE270,B384:B428,0)),G270&amp;""))),N("W6"))</f>
        <v/>
      </c>
      <c r="Z270" s="142" t="str">
        <f>IF(1=1,IF(X270="","",IF(AND(ISNUMBER(X270),X270&lt;1,Y270="kg"),MAX(1,ROUND(X270*1000,0)),IF(AND(ISNUMBER(X270),X270&lt;1,Y270="L"),MAX(1,ROUND(X270*100,0)),ROUND(X270,3)))),N("X8"))</f>
        <v/>
      </c>
      <c r="AA270" s="143" t="str">
        <f>IF(1=1,IF(X270="","",IF(AND(ISNUMBER(X270),X270&lt;1,Y270="kg"),"g",IF(AND(ISNUMBER(X270),X270&lt;1,Y270="L"),"cl",Y270))),N("Y8"))</f>
        <v/>
      </c>
      <c r="AB270" s="123" t="str">
        <f>IF(1=1,IF(E270="","",IF(F270="","A CONTROLER",IF(NOT(ISNUMBER(F270)),"TEXTE",IF(OR(W270="",W270&lt;=0),"COMMANDE COUVERTS INCOMPLETE",IF(G270="","UNITE MANQUANTE",IF(COUNTIF(B384:B428,AE270)=0,"UNITE A CONTROLER","OK")))))),N("Z6"))</f>
        <v/>
      </c>
      <c r="AD270" s="144" t="str">
        <f>IF(1=1,IF(E270="","",AD268),N("AB8"))</f>
        <v/>
      </c>
      <c r="AE270" s="125" t="str">
        <f>IF(1=1,IF(G270="","",UPPER(TRIM(SUBSTITUTE(SUBSTITUTE(G270&amp;"",CHAR(160)," ")," "," ")))),N("AC8"))</f>
        <v/>
      </c>
      <c r="AG270" s="244" t="s">
        <v>76</v>
      </c>
    </row>
    <row r="271" spans="1:33" ht="15.75" x14ac:dyDescent="0.25">
      <c r="A271" s="160" t="str">
        <f>IF(1=1,IF(E271="","",A268),N("A9"))</f>
        <v/>
      </c>
      <c r="B271" s="127" t="str">
        <f>IF(1=1,IF(E271="","",B268),N("B9"))</f>
        <v/>
      </c>
      <c r="C271" s="128"/>
      <c r="D271" s="129" t="str">
        <f>IF(ISBLANK(E271),"",LARGE(D268:D270,1)+1)</f>
        <v/>
      </c>
      <c r="E271" s="130"/>
      <c r="F271" s="131"/>
      <c r="G271" s="170"/>
      <c r="H271" s="105"/>
      <c r="I271" s="132" t="str">
        <f>IF(1=1,IF(E271="","",I268),N("H9"))</f>
        <v/>
      </c>
      <c r="J271" s="133" t="str">
        <f>IF(1=1,IF(E271="","",J268),N("I9"))</f>
        <v/>
      </c>
      <c r="K271" s="134" t="str">
        <f>IF(1=1,IF(E271="","",K268),N("J9"))</f>
        <v/>
      </c>
      <c r="L271" s="135" t="str">
        <f>IF(1=1,IF(OR(J271="",O271="",NOT(ISNUMBER(J271)),NOT(ISNUMBER(O271)),J271=0),"",O271/J271),N("L9"))</f>
        <v/>
      </c>
      <c r="M271" s="136" t="str">
        <f>IF(1=1,IF(OR(L271="",NOT(ISNUMBER(F271))),"",F271*L271*IFERROR(INDEX(D384:D428,MATCH(AE271,B384:B428,0)),1)),N("M13"))</f>
        <v/>
      </c>
      <c r="N271" s="137" t="str">
        <f>IF(1=1,IF(F271="","",IF(G271="","",IFERROR(INDEX(E384:E428,MATCH(AE271,B384:B428,0)),G271&amp;""))),N("N6"))</f>
        <v/>
      </c>
      <c r="O271" s="138" t="str">
        <f>IF(1=1,IF(E271="","",O268),N("K9"))</f>
        <v/>
      </c>
      <c r="P271" s="139" t="str">
        <f>IF(1=1,IF(M271="","",IF(AND(ISNUMBER(M271),M271&lt;1,N271="kg"),MAX(1,ROUND(M271*1000,0)),IF(AND(ISNUMBER(M271),M271&lt;1,N271="L"),MAX(1,ROUND(M271*100,0)),ROUND(M271,3)))),N("O9"))</f>
        <v/>
      </c>
      <c r="Q271" s="140" t="str">
        <f>IF(1=1,IF(M271="","",IF(AND(ISNUMBER(M271),M271&lt;1,N271="kg"),"g",IF(AND(ISNUMBER(M271),M271&lt;1,N271="L"),"cl",N271))),N("P9"))</f>
        <v/>
      </c>
      <c r="R271" s="161" t="str">
        <f>IF(1=1,IF(E271="","",IF(F271="","A CONTROLER",IF(NOT(ISNUMBER(F271)),"TEXTE",IF(OR(L271="",L271&lt;=0),"COMMANDE PRINCIPALE INCOMPLETE",IF(G271="","UNITE MANQUANTE",IF(COUNTIF(B384:B428,AE271)=0,"UNITE A CONTROLER","OK")))))),N("Q9"))</f>
        <v/>
      </c>
      <c r="S271" s="105"/>
      <c r="T271" s="141">
        <f t="shared" si="18"/>
        <v>0</v>
      </c>
      <c r="U271" s="133" t="str">
        <f>IF(1=1,IF(E271="","",U268),N("S9"))</f>
        <v/>
      </c>
      <c r="V271" s="133" t="str">
        <f>IF(1=1,IF(E271="","",V268),N("T9"))</f>
        <v/>
      </c>
      <c r="W271" s="135" t="str">
        <f>IF(1=1,IF(OR(U271="",V271="",NOT(ISNUMBER(U271)),NOT(ISNUMBER(V271)),U271=0),"",V271/U271),N("U9"))</f>
        <v/>
      </c>
      <c r="X271" s="136" t="str">
        <f>IF(1=1,IF(OR(W271="",NOT(ISNUMBER(F271))),"",F271*W271*IFERROR(INDEX(D384:D428,MATCH(AE271,B384:B428,0)),1)),N("V7"))</f>
        <v/>
      </c>
      <c r="Y271" s="137" t="str">
        <f>IF(1=1,IF(F271="","",IF(G271="","",IFERROR(INDEX(E384:E428,MATCH(AE271,B384:B428,0)),G271&amp;""))),N("W6"))</f>
        <v/>
      </c>
      <c r="Z271" s="142" t="str">
        <f>IF(1=1,IF(X271="","",IF(AND(ISNUMBER(X271),X271&lt;1,Y271="kg"),MAX(1,ROUND(X271*1000,0)),IF(AND(ISNUMBER(X271),X271&lt;1,Y271="L"),MAX(1,ROUND(X271*100,0)),ROUND(X271,3)))),N("X9"))</f>
        <v/>
      </c>
      <c r="AA271" s="143" t="str">
        <f>IF(1=1,IF(X271="","",IF(AND(ISNUMBER(X271),X271&lt;1,Y271="kg"),"g",IF(AND(ISNUMBER(X271),X271&lt;1,Y271="L"),"cl",Y271))),N("Y9"))</f>
        <v/>
      </c>
      <c r="AB271" s="123" t="str">
        <f>IF(1=1,IF(E271="","",IF(F271="","A CONTROLER",IF(NOT(ISNUMBER(F271)),"TEXTE",IF(OR(W271="",W271&lt;=0),"COMMANDE COUVERTS INCOMPLETE",IF(G271="","UNITE MANQUANTE",IF(COUNTIF(B384:B428,AE271)=0,"UNITE A CONTROLER","OK")))))),N("Z6"))</f>
        <v/>
      </c>
      <c r="AD271" s="144" t="str">
        <f>IF(1=1,IF(E271="","",AD268),N("AB9"))</f>
        <v/>
      </c>
      <c r="AE271" s="125" t="str">
        <f>IF(1=1,IF(G271="","",UPPER(TRIM(SUBSTITUTE(SUBSTITUTE(G271&amp;"",CHAR(160)," ")," "," ")))),N("AC9"))</f>
        <v/>
      </c>
      <c r="AG271" s="244" t="s">
        <v>78</v>
      </c>
    </row>
    <row r="272" spans="1:33" ht="15.75" x14ac:dyDescent="0.25">
      <c r="A272" s="160" t="str">
        <f>IF(1=1,IF(E272="","",A268),N("A10"))</f>
        <v/>
      </c>
      <c r="B272" s="127" t="str">
        <f>IF(1=1,IF(E272="","",B268),N("B10"))</f>
        <v/>
      </c>
      <c r="C272" s="128"/>
      <c r="D272" s="129" t="str">
        <f>IF(ISBLANK(E272),"",LARGE(D268:D271,1)+1)</f>
        <v/>
      </c>
      <c r="E272" s="130"/>
      <c r="F272" s="131"/>
      <c r="G272" s="170"/>
      <c r="H272" s="105"/>
      <c r="I272" s="132" t="str">
        <f>IF(1=1,IF(E272="","",I268),N("H10"))</f>
        <v/>
      </c>
      <c r="J272" s="133" t="str">
        <f>IF(1=1,IF(E272="","",J268),N("I10"))</f>
        <v/>
      </c>
      <c r="K272" s="134" t="str">
        <f>IF(1=1,IF(E272="","",K268),N("J10"))</f>
        <v/>
      </c>
      <c r="L272" s="135" t="str">
        <f>IF(1=1,IF(OR(J272="",O272="",NOT(ISNUMBER(J272)),NOT(ISNUMBER(O272)),J272=0),"",O272/J272),N("L10"))</f>
        <v/>
      </c>
      <c r="M272" s="136" t="str">
        <f>IF(1=1,IF(OR(L272="",NOT(ISNUMBER(F272))),"",F272*L272*IFERROR(INDEX(D384:D428,MATCH(AE272,B384:B428,0)),1)),N("M13"))</f>
        <v/>
      </c>
      <c r="N272" s="137" t="str">
        <f>IF(1=1,IF(F272="","",IF(G272="","",IFERROR(INDEX(E384:E428,MATCH(AE272,B384:B428,0)),G272&amp;""))),N("N6"))</f>
        <v/>
      </c>
      <c r="O272" s="138" t="str">
        <f>IF(1=1,IF(E272="","",O268),N("K10"))</f>
        <v/>
      </c>
      <c r="P272" s="139" t="str">
        <f>IF(1=1,IF(M272="","",IF(AND(ISNUMBER(M272),M272&lt;1,N272="kg"),MAX(1,ROUND(M272*1000,0)),IF(AND(ISNUMBER(M272),M272&lt;1,N272="L"),MAX(1,ROUND(M272*100,0)),ROUND(M272,3)))),N("O10"))</f>
        <v/>
      </c>
      <c r="Q272" s="140" t="str">
        <f>IF(1=1,IF(M272="","",IF(AND(ISNUMBER(M272),M272&lt;1,N272="kg"),"g",IF(AND(ISNUMBER(M272),M272&lt;1,N272="L"),"cl",N272))),N("P10"))</f>
        <v/>
      </c>
      <c r="R272" s="161" t="str">
        <f>IF(1=1,IF(E272="","",IF(F272="","A CONTROLER",IF(NOT(ISNUMBER(F272)),"TEXTE",IF(OR(L272="",L272&lt;=0),"COMMANDE PRINCIPALE INCOMPLETE",IF(G272="","UNITE MANQUANTE",IF(COUNTIF(B384:B428,AE272)=0,"UNITE A CONTROLER","OK")))))),N("Q9"))</f>
        <v/>
      </c>
      <c r="S272" s="105"/>
      <c r="T272" s="141">
        <f t="shared" si="18"/>
        <v>0</v>
      </c>
      <c r="U272" s="133" t="str">
        <f>IF(1=1,IF(E272="","",U268),N("S10"))</f>
        <v/>
      </c>
      <c r="V272" s="133" t="str">
        <f>IF(1=1,IF(E272="","",V268),N("T10"))</f>
        <v/>
      </c>
      <c r="W272" s="135" t="str">
        <f>IF(1=1,IF(OR(U272="",V272="",NOT(ISNUMBER(U272)),NOT(ISNUMBER(V272)),U272=0),"",V272/U272),N("U10"))</f>
        <v/>
      </c>
      <c r="X272" s="136" t="str">
        <f>IF(1=1,IF(OR(W272="",NOT(ISNUMBER(F272))),"",F272*W272*IFERROR(INDEX(D384:D428,MATCH(AE272,B384:B428,0)),1)),N("V7"))</f>
        <v/>
      </c>
      <c r="Y272" s="137" t="str">
        <f>IF(1=1,IF(F272="","",IF(G272="","",IFERROR(INDEX(E384:E428,MATCH(AE272,B384:B428,0)),G272&amp;""))),N("W6"))</f>
        <v/>
      </c>
      <c r="Z272" s="142" t="str">
        <f>IF(1=1,IF(X272="","",IF(AND(ISNUMBER(X272),X272&lt;1,Y272="kg"),MAX(1,ROUND(X272*1000,0)),IF(AND(ISNUMBER(X272),X272&lt;1,Y272="L"),MAX(1,ROUND(X272*100,0)),ROUND(X272,3)))),N("X10"))</f>
        <v/>
      </c>
      <c r="AA272" s="143" t="str">
        <f>IF(1=1,IF(X272="","",IF(AND(ISNUMBER(X272),X272&lt;1,Y272="kg"),"g",IF(AND(ISNUMBER(X272),X272&lt;1,Y272="L"),"cl",Y272))),N("Y10"))</f>
        <v/>
      </c>
      <c r="AB272" s="123" t="str">
        <f>IF(1=1,IF(E272="","",IF(F272="","A CONTROLER",IF(NOT(ISNUMBER(F272)),"TEXTE",IF(OR(W272="",W272&lt;=0),"COMMANDE COUVERTS INCOMPLETE",IF(G272="","UNITE MANQUANTE",IF(COUNTIF(B384:B428,AE272)=0,"UNITE A CONTROLER","OK")))))),N("Z6"))</f>
        <v/>
      </c>
      <c r="AD272" s="144" t="str">
        <f>IF(1=1,IF(E272="","",AD268),N("AB10"))</f>
        <v/>
      </c>
      <c r="AE272" s="125" t="str">
        <f>IF(1=1,IF(G272="","",UPPER(TRIM(SUBSTITUTE(SUBSTITUTE(G272&amp;"",CHAR(160)," ")," "," ")))),N("AC10"))</f>
        <v/>
      </c>
      <c r="AG272" s="244" t="s">
        <v>80</v>
      </c>
    </row>
    <row r="273" spans="1:33" ht="15.75" x14ac:dyDescent="0.25">
      <c r="A273" s="160" t="str">
        <f>IF(1=1,IF(E273="","",A268),N("A11"))</f>
        <v/>
      </c>
      <c r="B273" s="127" t="str">
        <f>IF(1=1,IF(E273="","",B268),N("B11"))</f>
        <v/>
      </c>
      <c r="C273" s="128"/>
      <c r="D273" s="129" t="str">
        <f>IF(ISBLANK(E273),"",LARGE(D268:D272,1)+1)</f>
        <v/>
      </c>
      <c r="E273" s="130"/>
      <c r="F273" s="131"/>
      <c r="G273" s="170"/>
      <c r="H273" s="105"/>
      <c r="I273" s="132" t="str">
        <f>IF(1=1,IF(E273="","",I268),N("H11"))</f>
        <v/>
      </c>
      <c r="J273" s="133" t="str">
        <f>IF(1=1,IF(E273="","",J268),N("I11"))</f>
        <v/>
      </c>
      <c r="K273" s="134" t="str">
        <f>IF(1=1,IF(E273="","",K268),N("J11"))</f>
        <v/>
      </c>
      <c r="L273" s="135" t="str">
        <f>IF(1=1,IF(OR(J273="",O273="",NOT(ISNUMBER(J273)),NOT(ISNUMBER(O273)),J273=0),"",O273/J273),N("L11"))</f>
        <v/>
      </c>
      <c r="M273" s="136" t="str">
        <f>IF(1=1,IF(OR(L273="",NOT(ISNUMBER(F273))),"",F273*L273*IFERROR(INDEX(D384:D428,MATCH(AE273,B384:B428,0)),1)),N("M13"))</f>
        <v/>
      </c>
      <c r="N273" s="137" t="str">
        <f>IF(1=1,IF(F273="","",IF(G273="","",IFERROR(INDEX(E384:E428,MATCH(AE273,B384:B428,0)),G273&amp;""))),N("N6"))</f>
        <v/>
      </c>
      <c r="O273" s="138" t="str">
        <f>IF(1=1,IF(E273="","",O268),N("K11"))</f>
        <v/>
      </c>
      <c r="P273" s="139" t="str">
        <f>IF(1=1,IF(M273="","",IF(AND(ISNUMBER(M273),M273&lt;1,N273="kg"),MAX(1,ROUND(M273*1000,0)),IF(AND(ISNUMBER(M273),M273&lt;1,N273="L"),MAX(1,ROUND(M273*100,0)),ROUND(M273,3)))),N("O11"))</f>
        <v/>
      </c>
      <c r="Q273" s="140" t="str">
        <f>IF(1=1,IF(M273="","",IF(AND(ISNUMBER(M273),M273&lt;1,N273="kg"),"g",IF(AND(ISNUMBER(M273),M273&lt;1,N273="L"),"cl",N273))),N("P11"))</f>
        <v/>
      </c>
      <c r="R273" s="161" t="str">
        <f>IF(1=1,IF(E273="","",IF(F273="","A CONTROLER",IF(NOT(ISNUMBER(F273)),"TEXTE",IF(OR(L273="",L273&lt;=0),"COMMANDE PRINCIPALE INCOMPLETE",IF(G273="","UNITE MANQUANTE",IF(COUNTIF(B384:B428,AE273)=0,"UNITE A CONTROLER","OK")))))),N("Q9"))</f>
        <v/>
      </c>
      <c r="S273" s="105"/>
      <c r="T273" s="141">
        <f t="shared" si="18"/>
        <v>0</v>
      </c>
      <c r="U273" s="133" t="str">
        <f>IF(1=1,IF(E273="","",U268),N("S11"))</f>
        <v/>
      </c>
      <c r="V273" s="133" t="str">
        <f>IF(1=1,IF(E273="","",V268),N("T11"))</f>
        <v/>
      </c>
      <c r="W273" s="135" t="str">
        <f>IF(1=1,IF(OR(U273="",V273="",NOT(ISNUMBER(U273)),NOT(ISNUMBER(V273)),U273=0),"",V273/U273),N("U11"))</f>
        <v/>
      </c>
      <c r="X273" s="136" t="str">
        <f>IF(1=1,IF(OR(W273="",NOT(ISNUMBER(F273))),"",F273*W273*IFERROR(INDEX(D384:D428,MATCH(AE273,B384:B428,0)),1)),N("V7"))</f>
        <v/>
      </c>
      <c r="Y273" s="137" t="str">
        <f>IF(1=1,IF(F273="","",IF(G273="","",IFERROR(INDEX(E384:E428,MATCH(AE273,B384:B428,0)),G273&amp;""))),N("W6"))</f>
        <v/>
      </c>
      <c r="Z273" s="142" t="str">
        <f>IF(1=1,IF(X273="","",IF(AND(ISNUMBER(X273),X273&lt;1,Y273="kg"),MAX(1,ROUND(X273*1000,0)),IF(AND(ISNUMBER(X273),X273&lt;1,Y273="L"),MAX(1,ROUND(X273*100,0)),ROUND(X273,3)))),N("X11"))</f>
        <v/>
      </c>
      <c r="AA273" s="143" t="str">
        <f>IF(1=1,IF(X273="","",IF(AND(ISNUMBER(X273),X273&lt;1,Y273="kg"),"g",IF(AND(ISNUMBER(X273),X273&lt;1,Y273="L"),"cl",Y273))),N("Y11"))</f>
        <v/>
      </c>
      <c r="AB273" s="123" t="str">
        <f>IF(1=1,IF(E273="","",IF(F273="","A CONTROLER",IF(NOT(ISNUMBER(F273)),"TEXTE",IF(OR(W273="",W273&lt;=0),"COMMANDE COUVERTS INCOMPLETE",IF(G273="","UNITE MANQUANTE",IF(COUNTIF(B384:B428,AE273)=0,"UNITE A CONTROLER","OK")))))),N("Z6"))</f>
        <v/>
      </c>
      <c r="AD273" s="144" t="str">
        <f>IF(1=1,IF(E273="","",AD268),N("AB11"))</f>
        <v/>
      </c>
      <c r="AE273" s="125" t="str">
        <f>IF(1=1,IF(G273="","",UPPER(TRIM(SUBSTITUTE(SUBSTITUTE(G273&amp;"",CHAR(160)," ")," "," ")))),N("AC11"))</f>
        <v/>
      </c>
      <c r="AG273" s="244" t="s">
        <v>66</v>
      </c>
    </row>
    <row r="274" spans="1:33" ht="15.75" x14ac:dyDescent="0.25">
      <c r="A274" s="160" t="str">
        <f>IF(1=1,IF(E274="","",A268),N("A12"))</f>
        <v/>
      </c>
      <c r="B274" s="127" t="str">
        <f>IF(1=1,IF(E274="","",B268),N("B12"))</f>
        <v/>
      </c>
      <c r="C274" s="128"/>
      <c r="D274" s="129" t="str">
        <f>IF(ISBLANK(E274),"",LARGE(D268:D273,1)+1)</f>
        <v/>
      </c>
      <c r="E274" s="130"/>
      <c r="F274" s="131"/>
      <c r="G274" s="170"/>
      <c r="H274" s="105"/>
      <c r="I274" s="132" t="str">
        <f>IF(1=1,IF(E274="","",I268),N("H12"))</f>
        <v/>
      </c>
      <c r="J274" s="133" t="str">
        <f>IF(1=1,IF(E274="","",J268),N("I12"))</f>
        <v/>
      </c>
      <c r="K274" s="134" t="str">
        <f>IF(1=1,IF(E274="","",K268),N("J12"))</f>
        <v/>
      </c>
      <c r="L274" s="135" t="str">
        <f>IF(1=1,IF(OR(J274="",O274="",NOT(ISNUMBER(J274)),NOT(ISNUMBER(O274)),J274=0),"",O274/J274),N("L12"))</f>
        <v/>
      </c>
      <c r="M274" s="136" t="str">
        <f>IF(1=1,IF(OR(L274="",NOT(ISNUMBER(F274))),"",F274*L274*IFERROR(INDEX(D384:D428,MATCH(AE274,B384:B428,0)),1)),N("M13"))</f>
        <v/>
      </c>
      <c r="N274" s="137" t="str">
        <f>IF(1=1,IF(F274="","",IF(G274="","",IFERROR(INDEX(E384:E428,MATCH(AE274,B384:B428,0)),G274&amp;""))),N("N6"))</f>
        <v/>
      </c>
      <c r="O274" s="138" t="str">
        <f>IF(1=1,IF(E274="","",O268),N("K12"))</f>
        <v/>
      </c>
      <c r="P274" s="139" t="str">
        <f>IF(1=1,IF(M274="","",IF(AND(ISNUMBER(M274),M274&lt;1,N274="kg"),MAX(1,ROUND(M274*1000,0)),IF(AND(ISNUMBER(M274),M274&lt;1,N274="L"),MAX(1,ROUND(M274*100,0)),ROUND(M274,3)))),N("O12"))</f>
        <v/>
      </c>
      <c r="Q274" s="140" t="str">
        <f>IF(1=1,IF(M274="","",IF(AND(ISNUMBER(M274),M274&lt;1,N274="kg"),"g",IF(AND(ISNUMBER(M274),M274&lt;1,N274="L"),"cl",N274))),N("P12"))</f>
        <v/>
      </c>
      <c r="R274" s="161" t="str">
        <f>IF(1=1,IF(E274="","",IF(F274="","A CONTROLER",IF(NOT(ISNUMBER(F274)),"TEXTE",IF(OR(L274="",L274&lt;=0),"COMMANDE PRINCIPALE INCOMPLETE",IF(G274="","UNITE MANQUANTE",IF(COUNTIF(B384:B428,AE274)=0,"UNITE A CONTROLER","OK")))))),N("Q9"))</f>
        <v/>
      </c>
      <c r="S274" s="105"/>
      <c r="T274" s="141">
        <f t="shared" si="18"/>
        <v>0</v>
      </c>
      <c r="U274" s="133" t="str">
        <f>IF(1=1,IF(E274="","",U268),N("S12"))</f>
        <v/>
      </c>
      <c r="V274" s="133" t="str">
        <f>IF(1=1,IF(E274="","",V268),N("T12"))</f>
        <v/>
      </c>
      <c r="W274" s="135" t="str">
        <f>IF(1=1,IF(OR(U274="",V274="",NOT(ISNUMBER(U274)),NOT(ISNUMBER(V274)),U274=0),"",V274/U274),N("U12"))</f>
        <v/>
      </c>
      <c r="X274" s="136" t="str">
        <f>IF(1=1,IF(OR(W274="",NOT(ISNUMBER(F274))),"",F274*W274*IFERROR(INDEX(D384:D428,MATCH(AE274,B384:B428,0)),1)),N("V7"))</f>
        <v/>
      </c>
      <c r="Y274" s="137" t="str">
        <f>IF(1=1,IF(F274="","",IF(G274="","",IFERROR(INDEX(E384:E428,MATCH(AE274,B384:B428,0)),G274&amp;""))),N("W6"))</f>
        <v/>
      </c>
      <c r="Z274" s="142" t="str">
        <f>IF(1=1,IF(X274="","",IF(AND(ISNUMBER(X274),X274&lt;1,Y274="kg"),MAX(1,ROUND(X274*1000,0)),IF(AND(ISNUMBER(X274),X274&lt;1,Y274="L"),MAX(1,ROUND(X274*100,0)),ROUND(X274,3)))),N("X12"))</f>
        <v/>
      </c>
      <c r="AA274" s="143" t="str">
        <f>IF(1=1,IF(X274="","",IF(AND(ISNUMBER(X274),X274&lt;1,Y274="kg"),"g",IF(AND(ISNUMBER(X274),X274&lt;1,Y274="L"),"cl",Y274))),N("Y12"))</f>
        <v/>
      </c>
      <c r="AB274" s="123" t="str">
        <f>IF(1=1,IF(E274="","",IF(F274="","A CONTROLER",IF(NOT(ISNUMBER(F274)),"TEXTE",IF(OR(W274="",W274&lt;=0),"COMMANDE COUVERTS INCOMPLETE",IF(G274="","UNITE MANQUANTE",IF(COUNTIF(B384:B428,AE274)=0,"UNITE A CONTROLER","OK")))))),N("Z6"))</f>
        <v/>
      </c>
      <c r="AD274" s="144" t="str">
        <f>IF(1=1,IF(E274="","",AD268),N("AB12"))</f>
        <v/>
      </c>
      <c r="AE274" s="125" t="str">
        <f>IF(1=1,IF(G274="","",UPPER(TRIM(SUBSTITUTE(SUBSTITUTE(G274&amp;"",CHAR(160)," ")," "," ")))),N("AC12"))</f>
        <v/>
      </c>
      <c r="AG274" s="244" t="s">
        <v>64</v>
      </c>
    </row>
    <row r="275" spans="1:33" ht="15.75" x14ac:dyDescent="0.25">
      <c r="A275" s="160" t="str">
        <f>IF(1=1,IF(E275="","",A268),N("A13"))</f>
        <v/>
      </c>
      <c r="B275" s="127" t="str">
        <f>IF(1=1,IF(E275="","",B268),N("B13"))</f>
        <v/>
      </c>
      <c r="C275" s="128"/>
      <c r="D275" s="129" t="str">
        <f>IF(ISBLANK(E275),"",LARGE(D268:D274,1)+1)</f>
        <v/>
      </c>
      <c r="E275" s="130"/>
      <c r="F275" s="131"/>
      <c r="G275" s="170"/>
      <c r="H275" s="105"/>
      <c r="I275" s="132" t="str">
        <f>IF(1=1,IF(E275="","",I268),N("H13"))</f>
        <v/>
      </c>
      <c r="J275" s="133" t="str">
        <f>IF(1=1,IF(E275="","",J268),N("I13"))</f>
        <v/>
      </c>
      <c r="K275" s="134" t="str">
        <f>IF(1=1,IF(E275="","",K268),N("J13"))</f>
        <v/>
      </c>
      <c r="L275" s="135" t="str">
        <f>IF(1=1,IF(OR(J275="",O275="",NOT(ISNUMBER(J275)),NOT(ISNUMBER(O275)),J275=0),"",O275/J275),N("L13"))</f>
        <v/>
      </c>
      <c r="M275" s="136" t="str">
        <f>IF(1=1,IF(OR(L275="",NOT(ISNUMBER(F275))),"",F275*L275*IFERROR(INDEX(D384:D428,MATCH(AE275,B384:B428,0)),1)),N("M13"))</f>
        <v/>
      </c>
      <c r="N275" s="137" t="str">
        <f>IF(1=1,IF(F275="","",IF(G275="","",IFERROR(INDEX(E384:E428,MATCH(AE275,B384:B428,0)),G275&amp;""))),N("N6"))</f>
        <v/>
      </c>
      <c r="O275" s="138" t="str">
        <f>IF(1=1,IF(E275="","",O268),N("K13"))</f>
        <v/>
      </c>
      <c r="P275" s="139" t="str">
        <f>IF(1=1,IF(M275="","",IF(AND(ISNUMBER(M275),M275&lt;1,N275="kg"),MAX(1,ROUND(M275*1000,0)),IF(AND(ISNUMBER(M275),M275&lt;1,N275="L"),MAX(1,ROUND(M275*100,0)),ROUND(M275,3)))),N("O13"))</f>
        <v/>
      </c>
      <c r="Q275" s="140" t="str">
        <f>IF(1=1,IF(M275="","",IF(AND(ISNUMBER(M275),M275&lt;1,N275="kg"),"g",IF(AND(ISNUMBER(M275),M275&lt;1,N275="L"),"cl",N275))),N("P13"))</f>
        <v/>
      </c>
      <c r="R275" s="161" t="str">
        <f>IF(1=1,IF(E275="","",IF(F275="","A CONTROLER",IF(NOT(ISNUMBER(F275)),"TEXTE",IF(OR(L275="",L275&lt;=0),"COMMANDE PRINCIPALE INCOMPLETE",IF(G275="","UNITE MANQUANTE",IF(COUNTIF(B384:B428,AE275)=0,"UNITE A CONTROLER","OK")))))),N("Q9"))</f>
        <v/>
      </c>
      <c r="S275" s="105"/>
      <c r="T275" s="141">
        <f t="shared" si="18"/>
        <v>0</v>
      </c>
      <c r="U275" s="133" t="str">
        <f>IF(1=1,IF(E275="","",U268),N("S13"))</f>
        <v/>
      </c>
      <c r="V275" s="133" t="str">
        <f>IF(1=1,IF(E275="","",V268),N("T13"))</f>
        <v/>
      </c>
      <c r="W275" s="135" t="str">
        <f>IF(1=1,IF(OR(U275="",V275="",NOT(ISNUMBER(U275)),NOT(ISNUMBER(V275)),U275=0),"",V275/U275),N("U13"))</f>
        <v/>
      </c>
      <c r="X275" s="136" t="str">
        <f>IF(1=1,IF(OR(W275="",NOT(ISNUMBER(F275))),"",F275*W275*IFERROR(INDEX(D384:D428,MATCH(AE275,B384:B428,0)),1)),N("V7"))</f>
        <v/>
      </c>
      <c r="Y275" s="137" t="str">
        <f>IF(1=1,IF(F275="","",IF(G275="","",IFERROR(INDEX(E384:E428,MATCH(AE275,B384:B428,0)),G275&amp;""))),N("W6"))</f>
        <v/>
      </c>
      <c r="Z275" s="142" t="str">
        <f>IF(1=1,IF(X275="","",IF(AND(ISNUMBER(X275),X275&lt;1,Y275="kg"),MAX(1,ROUND(X275*1000,0)),IF(AND(ISNUMBER(X275),X275&lt;1,Y275="L"),MAX(1,ROUND(X275*100,0)),ROUND(X275,3)))),N("X13"))</f>
        <v/>
      </c>
      <c r="AA275" s="143" t="str">
        <f>IF(1=1,IF(X275="","",IF(AND(ISNUMBER(X275),X275&lt;1,Y275="kg"),"g",IF(AND(ISNUMBER(X275),X275&lt;1,Y275="L"),"cl",Y275))),N("Y13"))</f>
        <v/>
      </c>
      <c r="AB275" s="123" t="str">
        <f>IF(1=1,IF(E275="","",IF(F275="","A CONTROLER",IF(NOT(ISNUMBER(F275)),"TEXTE",IF(OR(W275="",W275&lt;=0),"COMMANDE COUVERTS INCOMPLETE",IF(G275="","UNITE MANQUANTE",IF(COUNTIF(B384:B428,AE275)=0,"UNITE A CONTROLER","OK")))))),N("Z6"))</f>
        <v/>
      </c>
      <c r="AD275" s="144" t="str">
        <f>IF(1=1,IF(E275="","",AD268),N("AB13"))</f>
        <v/>
      </c>
      <c r="AE275" s="125" t="str">
        <f>IF(1=1,IF(G275="","",UPPER(TRIM(SUBSTITUTE(SUBSTITUTE(G275&amp;"",CHAR(160)," ")," "," ")))),N("AC13"))</f>
        <v/>
      </c>
      <c r="AG275" s="244"/>
    </row>
    <row r="276" spans="1:33" ht="15.75" x14ac:dyDescent="0.25">
      <c r="A276" s="160" t="str">
        <f>IF(1=1,IF(E276="","",A268),N("A14"))</f>
        <v/>
      </c>
      <c r="B276" s="127" t="str">
        <f>IF(1=1,IF(E276="","",B268),N("B14"))</f>
        <v/>
      </c>
      <c r="C276" s="128"/>
      <c r="D276" s="129" t="str">
        <f>IF(ISBLANK(E276),"",LARGE(D268:D275,1)+1)</f>
        <v/>
      </c>
      <c r="E276" s="130"/>
      <c r="F276" s="131"/>
      <c r="G276" s="170"/>
      <c r="H276" s="105"/>
      <c r="I276" s="132" t="str">
        <f>IF(1=1,IF(E276="","",I268),N("H14"))</f>
        <v/>
      </c>
      <c r="J276" s="133" t="str">
        <f>IF(1=1,IF(E276="","",J268),N("I14"))</f>
        <v/>
      </c>
      <c r="K276" s="134" t="str">
        <f>IF(1=1,IF(E276="","",K268),N("J14"))</f>
        <v/>
      </c>
      <c r="L276" s="135" t="str">
        <f>IF(1=1,IF(OR(J276="",O276="",NOT(ISNUMBER(J276)),NOT(ISNUMBER(O276)),J276=0),"",O276/J276),N("L14"))</f>
        <v/>
      </c>
      <c r="M276" s="136" t="str">
        <f>IF(1=1,IF(OR(L276="",NOT(ISNUMBER(F276))),"",F276*L276*IFERROR(INDEX(D384:D428,MATCH(AE276,B384:B428,0)),1)),N("M13"))</f>
        <v/>
      </c>
      <c r="N276" s="137" t="str">
        <f>IF(1=1,IF(F276="","",IF(G276="","",IFERROR(INDEX(E384:E428,MATCH(AE276,B384:B428,0)),G276&amp;""))),N("N6"))</f>
        <v/>
      </c>
      <c r="O276" s="138" t="str">
        <f>IF(1=1,IF(E276="","",O268),N("K14"))</f>
        <v/>
      </c>
      <c r="P276" s="139" t="str">
        <f>IF(1=1,IF(M276="","",IF(AND(ISNUMBER(M276),M276&lt;1,N276="kg"),MAX(1,ROUND(M276*1000,0)),IF(AND(ISNUMBER(M276),M276&lt;1,N276="L"),MAX(1,ROUND(M276*100,0)),ROUND(M276,3)))),N("O14"))</f>
        <v/>
      </c>
      <c r="Q276" s="140" t="str">
        <f>IF(1=1,IF(M276="","",IF(AND(ISNUMBER(M276),M276&lt;1,N276="kg"),"g",IF(AND(ISNUMBER(M276),M276&lt;1,N276="L"),"cl",N276))),N("P14"))</f>
        <v/>
      </c>
      <c r="R276" s="161" t="str">
        <f>IF(1=1,IF(E276="","",IF(F276="","A CONTROLER",IF(NOT(ISNUMBER(F276)),"TEXTE",IF(OR(L276="",L276&lt;=0),"COMMANDE PRINCIPALE INCOMPLETE",IF(G276="","UNITE MANQUANTE",IF(COUNTIF(B384:B428,AE276)=0,"UNITE A CONTROLER","OK")))))),N("Q9"))</f>
        <v/>
      </c>
      <c r="S276" s="105"/>
      <c r="T276" s="141">
        <f t="shared" si="18"/>
        <v>0</v>
      </c>
      <c r="U276" s="133" t="str">
        <f>IF(1=1,IF(E276="","",U268),N("S14"))</f>
        <v/>
      </c>
      <c r="V276" s="133" t="str">
        <f>IF(1=1,IF(E276="","",V268),N("T14"))</f>
        <v/>
      </c>
      <c r="W276" s="135" t="str">
        <f>IF(1=1,IF(OR(U276="",V276="",NOT(ISNUMBER(U276)),NOT(ISNUMBER(V276)),U276=0),"",V276/U276),N("U14"))</f>
        <v/>
      </c>
      <c r="X276" s="136" t="str">
        <f>IF(1=1,IF(OR(W276="",NOT(ISNUMBER(F276))),"",F276*W276*IFERROR(INDEX(D384:D428,MATCH(AE276,B384:B428,0)),1)),N("V7"))</f>
        <v/>
      </c>
      <c r="Y276" s="137" t="str">
        <f>IF(1=1,IF(F276="","",IF(G276="","",IFERROR(INDEX(E384:E428,MATCH(AE276,B384:B428,0)),G276&amp;""))),N("W6"))</f>
        <v/>
      </c>
      <c r="Z276" s="142" t="str">
        <f>IF(1=1,IF(X276="","",IF(AND(ISNUMBER(X276),X276&lt;1,Y276="kg"),MAX(1,ROUND(X276*1000,0)),IF(AND(ISNUMBER(X276),X276&lt;1,Y276="L"),MAX(1,ROUND(X276*100,0)),ROUND(X276,3)))),N("X14"))</f>
        <v/>
      </c>
      <c r="AA276" s="143" t="str">
        <f>IF(1=1,IF(X276="","",IF(AND(ISNUMBER(X276),X276&lt;1,Y276="kg"),"g",IF(AND(ISNUMBER(X276),X276&lt;1,Y276="L"),"cl",Y276))),N("Y14"))</f>
        <v/>
      </c>
      <c r="AB276" s="123" t="str">
        <f>IF(1=1,IF(E276="","",IF(F276="","A CONTROLER",IF(NOT(ISNUMBER(F276)),"TEXTE",IF(OR(W276="",W276&lt;=0),"COMMANDE COUVERTS INCOMPLETE",IF(G276="","UNITE MANQUANTE",IF(COUNTIF(B384:B428,AE276)=0,"UNITE A CONTROLER","OK")))))),N("Z6"))</f>
        <v/>
      </c>
      <c r="AD276" s="144" t="str">
        <f>IF(1=1,IF(E276="","",AD268),N("AB14"))</f>
        <v/>
      </c>
      <c r="AE276" s="125" t="str">
        <f>IF(1=1,IF(G276="","",UPPER(TRIM(SUBSTITUTE(SUBSTITUTE(G276&amp;"",CHAR(160)," ")," "," ")))),N("AC14"))</f>
        <v/>
      </c>
    </row>
    <row r="277" spans="1:33" ht="15.75" x14ac:dyDescent="0.25">
      <c r="A277" s="160" t="str">
        <f>IF(1=1,IF(E277="","",A268),N("A15"))</f>
        <v/>
      </c>
      <c r="B277" s="127" t="str">
        <f>IF(1=1,IF(E277="","",B268),N("B15"))</f>
        <v/>
      </c>
      <c r="C277" s="128"/>
      <c r="D277" s="129" t="str">
        <f>IF(ISBLANK(E277),"",LARGE(D268:D276,1)+1)</f>
        <v/>
      </c>
      <c r="E277" s="130"/>
      <c r="F277" s="131"/>
      <c r="G277" s="170"/>
      <c r="H277" s="105"/>
      <c r="I277" s="132" t="str">
        <f>IF(1=1,IF(E277="","",I268),N("H15"))</f>
        <v/>
      </c>
      <c r="J277" s="133" t="str">
        <f>IF(1=1,IF(E277="","",J268),N("I15"))</f>
        <v/>
      </c>
      <c r="K277" s="134" t="str">
        <f>IF(1=1,IF(E277="","",K268),N("J15"))</f>
        <v/>
      </c>
      <c r="L277" s="135" t="str">
        <f>IF(1=1,IF(OR(J277="",O277="",NOT(ISNUMBER(J277)),NOT(ISNUMBER(O277)),J277=0),"",O277/J277),N("L15"))</f>
        <v/>
      </c>
      <c r="M277" s="136" t="str">
        <f>IF(1=1,IF(OR(L277="",NOT(ISNUMBER(F277))),"",F277*L277*IFERROR(INDEX(D384:D428,MATCH(AE277,B384:B428,0)),1)),N("M13"))</f>
        <v/>
      </c>
      <c r="N277" s="137" t="str">
        <f>IF(1=1,IF(F277="","",IF(G277="","",IFERROR(INDEX(E384:E428,MATCH(AE277,B384:B428,0)),G277&amp;""))),N("N6"))</f>
        <v/>
      </c>
      <c r="O277" s="138" t="str">
        <f>IF(1=1,IF(E277="","",O268),N("K15"))</f>
        <v/>
      </c>
      <c r="P277" s="139" t="str">
        <f>IF(1=1,IF(M277="","",IF(AND(ISNUMBER(M277),M277&lt;1,N277="kg"),MAX(1,ROUND(M277*1000,0)),IF(AND(ISNUMBER(M277),M277&lt;1,N277="L"),MAX(1,ROUND(M277*100,0)),ROUND(M277,3)))),N("O15"))</f>
        <v/>
      </c>
      <c r="Q277" s="140" t="str">
        <f>IF(1=1,IF(M277="","",IF(AND(ISNUMBER(M277),M277&lt;1,N277="kg"),"g",IF(AND(ISNUMBER(M277),M277&lt;1,N277="L"),"cl",N277))),N("P15"))</f>
        <v/>
      </c>
      <c r="R277" s="161" t="str">
        <f>IF(1=1,IF(E277="","",IF(F277="","A CONTROLER",IF(NOT(ISNUMBER(F277)),"TEXTE",IF(OR(L277="",L277&lt;=0),"COMMANDE PRINCIPALE INCOMPLETE",IF(G277="","UNITE MANQUANTE",IF(COUNTIF(B384:B428,AE277)=0,"UNITE A CONTROLER","OK")))))),N("Q9"))</f>
        <v/>
      </c>
      <c r="S277" s="105"/>
      <c r="T277" s="141">
        <f t="shared" si="18"/>
        <v>0</v>
      </c>
      <c r="U277" s="133" t="str">
        <f>IF(1=1,IF(E277="","",U268),N("S15"))</f>
        <v/>
      </c>
      <c r="V277" s="133" t="str">
        <f>IF(1=1,IF(E277="","",V268),N("T15"))</f>
        <v/>
      </c>
      <c r="W277" s="135" t="str">
        <f>IF(1=1,IF(OR(U277="",V277="",NOT(ISNUMBER(U277)),NOT(ISNUMBER(V277)),U277=0),"",V277/U277),N("U15"))</f>
        <v/>
      </c>
      <c r="X277" s="136" t="str">
        <f>IF(1=1,IF(OR(W277="",NOT(ISNUMBER(F277))),"",F277*W277*IFERROR(INDEX(D384:D428,MATCH(AE277,B384:B428,0)),1)),N("V7"))</f>
        <v/>
      </c>
      <c r="Y277" s="137" t="str">
        <f>IF(1=1,IF(F277="","",IF(G277="","",IFERROR(INDEX(E384:E428,MATCH(AE277,B384:B428,0)),G277&amp;""))),N("W6"))</f>
        <v/>
      </c>
      <c r="Z277" s="142" t="str">
        <f>IF(1=1,IF(X277="","",IF(AND(ISNUMBER(X277),X277&lt;1,Y277="kg"),MAX(1,ROUND(X277*1000,0)),IF(AND(ISNUMBER(X277),X277&lt;1,Y277="L"),MAX(1,ROUND(X277*100,0)),ROUND(X277,3)))),N("X15"))</f>
        <v/>
      </c>
      <c r="AA277" s="143" t="str">
        <f>IF(1=1,IF(X277="","",IF(AND(ISNUMBER(X277),X277&lt;1,Y277="kg"),"g",IF(AND(ISNUMBER(X277),X277&lt;1,Y277="L"),"cl",Y277))),N("Y15"))</f>
        <v/>
      </c>
      <c r="AB277" s="123" t="str">
        <f>IF(1=1,IF(E277="","",IF(F277="","A CONTROLER",IF(NOT(ISNUMBER(F277)),"TEXTE",IF(OR(W277="",W277&lt;=0),"COMMANDE COUVERTS INCOMPLETE",IF(G277="","UNITE MANQUANTE",IF(COUNTIF(B384:B428,AE277)=0,"UNITE A CONTROLER","OK")))))),N("Z6"))</f>
        <v/>
      </c>
      <c r="AD277" s="144" t="str">
        <f>IF(1=1,IF(E277="","",AD268),N("AB15"))</f>
        <v/>
      </c>
      <c r="AE277" s="125" t="str">
        <f>IF(1=1,IF(G277="","",UPPER(TRIM(SUBSTITUTE(SUBSTITUTE(G277&amp;"",CHAR(160)," ")," "," ")))),N("AC15"))</f>
        <v/>
      </c>
    </row>
    <row r="278" spans="1:33" ht="15.75" x14ac:dyDescent="0.25">
      <c r="A278" s="160" t="str">
        <f>IF(1=1,IF(E278="","",A268),N("A16"))</f>
        <v/>
      </c>
      <c r="B278" s="127" t="str">
        <f>IF(1=1,IF(E278="","",B268),N("B16"))</f>
        <v/>
      </c>
      <c r="C278" s="128"/>
      <c r="D278" s="129" t="str">
        <f>IF(ISBLANK(E278),"",LARGE(D268:D277,1)+1)</f>
        <v/>
      </c>
      <c r="E278" s="130"/>
      <c r="F278" s="131"/>
      <c r="G278" s="170"/>
      <c r="H278" s="105"/>
      <c r="I278" s="132" t="str">
        <f>IF(1=1,IF(E278="","",I268),N("H16"))</f>
        <v/>
      </c>
      <c r="J278" s="133" t="str">
        <f>IF(1=1,IF(E278="","",J268),N("I16"))</f>
        <v/>
      </c>
      <c r="K278" s="134" t="str">
        <f>IF(1=1,IF(E278="","",K268),N("J16"))</f>
        <v/>
      </c>
      <c r="L278" s="135" t="str">
        <f>IF(1=1,IF(OR(J278="",O278="",NOT(ISNUMBER(J278)),NOT(ISNUMBER(O278)),J278=0),"",O278/J278),N("L16"))</f>
        <v/>
      </c>
      <c r="M278" s="136" t="str">
        <f>IF(1=1,IF(OR(L278="",NOT(ISNUMBER(F278))),"",F278*L278*IFERROR(INDEX(D384:D428,MATCH(AE278,B384:B428,0)),1)),N("M13"))</f>
        <v/>
      </c>
      <c r="N278" s="137" t="str">
        <f>IF(1=1,IF(F278="","",IF(G278="","",IFERROR(INDEX(E384:E428,MATCH(AE278,B384:B428,0)),G278&amp;""))),N("N6"))</f>
        <v/>
      </c>
      <c r="O278" s="138" t="str">
        <f>IF(1=1,IF(E278="","",O268),N("K16"))</f>
        <v/>
      </c>
      <c r="P278" s="139" t="str">
        <f>IF(1=1,IF(M278="","",IF(AND(ISNUMBER(M278),M278&lt;1,N278="kg"),MAX(1,ROUND(M278*1000,0)),IF(AND(ISNUMBER(M278),M278&lt;1,N278="L"),MAX(1,ROUND(M278*100,0)),ROUND(M278,3)))),N("O16"))</f>
        <v/>
      </c>
      <c r="Q278" s="140" t="str">
        <f>IF(1=1,IF(M278="","",IF(AND(ISNUMBER(M278),M278&lt;1,N278="kg"),"g",IF(AND(ISNUMBER(M278),M278&lt;1,N278="L"),"cl",N278))),N("P16"))</f>
        <v/>
      </c>
      <c r="R278" s="161" t="str">
        <f>IF(1=1,IF(E278="","",IF(F278="","A CONTROLER",IF(NOT(ISNUMBER(F278)),"TEXTE",IF(OR(L278="",L278&lt;=0),"COMMANDE PRINCIPALE INCOMPLETE",IF(G278="","UNITE MANQUANTE",IF(COUNTIF(B384:B428,AE278)=0,"UNITE A CONTROLER","OK")))))),N("Q9"))</f>
        <v/>
      </c>
      <c r="S278" s="105"/>
      <c r="T278" s="141">
        <f t="shared" si="18"/>
        <v>0</v>
      </c>
      <c r="U278" s="133" t="str">
        <f>IF(1=1,IF(E278="","",U268),N("S16"))</f>
        <v/>
      </c>
      <c r="V278" s="133" t="str">
        <f>IF(1=1,IF(E278="","",V268),N("T16"))</f>
        <v/>
      </c>
      <c r="W278" s="135" t="str">
        <f>IF(1=1,IF(OR(U278="",V278="",NOT(ISNUMBER(U278)),NOT(ISNUMBER(V278)),U278=0),"",V278/U278),N("U16"))</f>
        <v/>
      </c>
      <c r="X278" s="136" t="str">
        <f>IF(1=1,IF(OR(W278="",NOT(ISNUMBER(F278))),"",F278*W278*IFERROR(INDEX(D384:D428,MATCH(AE278,B384:B428,0)),1)),N("V7"))</f>
        <v/>
      </c>
      <c r="Y278" s="137" t="str">
        <f>IF(1=1,IF(F278="","",IF(G278="","",IFERROR(INDEX(E384:E428,MATCH(AE278,B384:B428,0)),G278&amp;""))),N("W6"))</f>
        <v/>
      </c>
      <c r="Z278" s="142" t="str">
        <f>IF(1=1,IF(X278="","",IF(AND(ISNUMBER(X278),X278&lt;1,Y278="kg"),MAX(1,ROUND(X278*1000,0)),IF(AND(ISNUMBER(X278),X278&lt;1,Y278="L"),MAX(1,ROUND(X278*100,0)),ROUND(X278,3)))),N("X16"))</f>
        <v/>
      </c>
      <c r="AA278" s="143" t="str">
        <f>IF(1=1,IF(X278="","",IF(AND(ISNUMBER(X278),X278&lt;1,Y278="kg"),"g",IF(AND(ISNUMBER(X278),X278&lt;1,Y278="L"),"cl",Y278))),N("Y16"))</f>
        <v/>
      </c>
      <c r="AB278" s="123" t="str">
        <f>IF(1=1,IF(E278="","",IF(F278="","A CONTROLER",IF(NOT(ISNUMBER(F278)),"TEXTE",IF(OR(W278="",W278&lt;=0),"COMMANDE COUVERTS INCOMPLETE",IF(G278="","UNITE MANQUANTE",IF(COUNTIF(B384:B428,AE278)=0,"UNITE A CONTROLER","OK")))))),N("Z6"))</f>
        <v/>
      </c>
      <c r="AD278" s="144" t="str">
        <f>IF(1=1,IF(E278="","",AD268),N("AB16"))</f>
        <v/>
      </c>
      <c r="AE278" s="125" t="str">
        <f>IF(1=1,IF(G278="","",UPPER(TRIM(SUBSTITUTE(SUBSTITUTE(G278&amp;"",CHAR(160)," ")," "," ")))),N("AC16"))</f>
        <v/>
      </c>
    </row>
    <row r="279" spans="1:33" ht="15.75" x14ac:dyDescent="0.25">
      <c r="A279" s="160" t="str">
        <f>IF(1=1,IF(E279="","",A268),N("A17"))</f>
        <v/>
      </c>
      <c r="B279" s="127" t="str">
        <f>IF(1=1,IF(E279="","",B268),N("B17"))</f>
        <v/>
      </c>
      <c r="C279" s="128"/>
      <c r="D279" s="129" t="str">
        <f>IF(ISBLANK(E279),"",LARGE(D268:D278,1)+1)</f>
        <v/>
      </c>
      <c r="E279" s="130"/>
      <c r="F279" s="131"/>
      <c r="G279" s="170"/>
      <c r="H279" s="105"/>
      <c r="I279" s="132" t="str">
        <f>IF(1=1,IF(E279="","",I268),N("H17"))</f>
        <v/>
      </c>
      <c r="J279" s="133" t="str">
        <f>IF(1=1,IF(E279="","",J268),N("I17"))</f>
        <v/>
      </c>
      <c r="K279" s="134" t="str">
        <f>IF(1=1,IF(E279="","",K268),N("J17"))</f>
        <v/>
      </c>
      <c r="L279" s="135" t="str">
        <f>IF(1=1,IF(OR(J279="",O279="",NOT(ISNUMBER(J279)),NOT(ISNUMBER(O279)),J279=0),"",O279/J279),N("L17"))</f>
        <v/>
      </c>
      <c r="M279" s="136" t="str">
        <f>IF(1=1,IF(OR(L279="",NOT(ISNUMBER(F279))),"",F279*L279*IFERROR(INDEX(D384:D428,MATCH(AE279,B384:B428,0)),1)),N("M13"))</f>
        <v/>
      </c>
      <c r="N279" s="137" t="str">
        <f>IF(1=1,IF(F279="","",IF(G279="","",IFERROR(INDEX(E384:E428,MATCH(AE279,B384:B428,0)),G279&amp;""))),N("N6"))</f>
        <v/>
      </c>
      <c r="O279" s="138" t="str">
        <f>IF(1=1,IF(E279="","",O268),N("K17"))</f>
        <v/>
      </c>
      <c r="P279" s="139" t="str">
        <f>IF(1=1,IF(M279="","",IF(AND(ISNUMBER(M279),M279&lt;1,N279="kg"),MAX(1,ROUND(M279*1000,0)),IF(AND(ISNUMBER(M279),M279&lt;1,N279="L"),MAX(1,ROUND(M279*100,0)),ROUND(M279,3)))),N("O17"))</f>
        <v/>
      </c>
      <c r="Q279" s="140" t="str">
        <f>IF(1=1,IF(M279="","",IF(AND(ISNUMBER(M279),M279&lt;1,N279="kg"),"g",IF(AND(ISNUMBER(M279),M279&lt;1,N279="L"),"cl",N279))),N("P17"))</f>
        <v/>
      </c>
      <c r="R279" s="161" t="str">
        <f>IF(1=1,IF(E279="","",IF(F279="","A CONTROLER",IF(NOT(ISNUMBER(F279)),"TEXTE",IF(OR(L279="",L279&lt;=0),"COMMANDE PRINCIPALE INCOMPLETE",IF(G279="","UNITE MANQUANTE",IF(COUNTIF(B384:B428,AE279)=0,"UNITE A CONTROLER","OK")))))),N("Q9"))</f>
        <v/>
      </c>
      <c r="S279" s="105"/>
      <c r="T279" s="141">
        <f t="shared" si="18"/>
        <v>0</v>
      </c>
      <c r="U279" s="133" t="str">
        <f>IF(1=1,IF(E279="","",U268),N("S17"))</f>
        <v/>
      </c>
      <c r="V279" s="133" t="str">
        <f>IF(1=1,IF(E279="","",V268),N("T17"))</f>
        <v/>
      </c>
      <c r="W279" s="135" t="str">
        <f>IF(1=1,IF(OR(U279="",V279="",NOT(ISNUMBER(U279)),NOT(ISNUMBER(V279)),U279=0),"",V279/U279),N("U17"))</f>
        <v/>
      </c>
      <c r="X279" s="136" t="str">
        <f>IF(1=1,IF(OR(W279="",NOT(ISNUMBER(F279))),"",F279*W279*IFERROR(INDEX(D384:D428,MATCH(AE279,B384:B428,0)),1)),N("V7"))</f>
        <v/>
      </c>
      <c r="Y279" s="137" t="str">
        <f>IF(1=1,IF(F279="","",IF(G279="","",IFERROR(INDEX(E384:E428,MATCH(AE279,B384:B428,0)),G279&amp;""))),N("W6"))</f>
        <v/>
      </c>
      <c r="Z279" s="142" t="str">
        <f>IF(1=1,IF(X279="","",IF(AND(ISNUMBER(X279),X279&lt;1,Y279="kg"),MAX(1,ROUND(X279*1000,0)),IF(AND(ISNUMBER(X279),X279&lt;1,Y279="L"),MAX(1,ROUND(X279*100,0)),ROUND(X279,3)))),N("X17"))</f>
        <v/>
      </c>
      <c r="AA279" s="143" t="str">
        <f>IF(1=1,IF(X279="","",IF(AND(ISNUMBER(X279),X279&lt;1,Y279="kg"),"g",IF(AND(ISNUMBER(X279),X279&lt;1,Y279="L"),"cl",Y279))),N("Y17"))</f>
        <v/>
      </c>
      <c r="AB279" s="123" t="str">
        <f>IF(1=1,IF(E279="","",IF(F279="","A CONTROLER",IF(NOT(ISNUMBER(F279)),"TEXTE",IF(OR(W279="",W279&lt;=0),"COMMANDE COUVERTS INCOMPLETE",IF(G279="","UNITE MANQUANTE",IF(COUNTIF(B384:B428,AE279)=0,"UNITE A CONTROLER","OK")))))),N("Z6"))</f>
        <v/>
      </c>
      <c r="AD279" s="144" t="str">
        <f>IF(1=1,IF(E279="","",AD268),N("AB17"))</f>
        <v/>
      </c>
      <c r="AE279" s="125" t="str">
        <f>IF(1=1,IF(G279="","",UPPER(TRIM(SUBSTITUTE(SUBSTITUTE(G279&amp;"",CHAR(160)," ")," "," ")))),N("AC17"))</f>
        <v/>
      </c>
    </row>
    <row r="280" spans="1:33" ht="15.75" x14ac:dyDescent="0.25">
      <c r="A280" s="160" t="str">
        <f>IF(1=1,IF(E280="","",A268),N("A18"))</f>
        <v/>
      </c>
      <c r="B280" s="127" t="str">
        <f>IF(1=1,IF(E280="","",B268),N("B18"))</f>
        <v/>
      </c>
      <c r="C280" s="128"/>
      <c r="D280" s="129" t="str">
        <f>IF(ISBLANK(E280),"",LARGE(D268:D279,1)+1)</f>
        <v/>
      </c>
      <c r="E280" s="130"/>
      <c r="F280" s="131"/>
      <c r="G280" s="170"/>
      <c r="H280" s="105"/>
      <c r="I280" s="132" t="str">
        <f>IF(1=1,IF(E280="","",I268),N("H18"))</f>
        <v/>
      </c>
      <c r="J280" s="133" t="str">
        <f>IF(1=1,IF(E280="","",J268),N("I18"))</f>
        <v/>
      </c>
      <c r="K280" s="134" t="str">
        <f>IF(1=1,IF(E280="","",K268),N("J18"))</f>
        <v/>
      </c>
      <c r="L280" s="135" t="str">
        <f>IF(1=1,IF(OR(J280="",O280="",NOT(ISNUMBER(J280)),NOT(ISNUMBER(O280)),J280=0),"",O280/J280),N("L18"))</f>
        <v/>
      </c>
      <c r="M280" s="136" t="str">
        <f>IF(1=1,IF(OR(L280="",NOT(ISNUMBER(F280))),"",F280*L280*IFERROR(INDEX(D384:D428,MATCH(AE280,B384:B428,0)),1)),N("M13"))</f>
        <v/>
      </c>
      <c r="N280" s="137" t="str">
        <f>IF(1=1,IF(F280="","",IF(G280="","",IFERROR(INDEX(E384:E428,MATCH(AE280,B384:B428,0)),G280&amp;""))),N("N6"))</f>
        <v/>
      </c>
      <c r="O280" s="138" t="str">
        <f>IF(1=1,IF(E280="","",O268),N("K18"))</f>
        <v/>
      </c>
      <c r="P280" s="139" t="str">
        <f>IF(1=1,IF(M280="","",IF(AND(ISNUMBER(M280),M280&lt;1,N280="kg"),MAX(1,ROUND(M280*1000,0)),IF(AND(ISNUMBER(M280),M280&lt;1,N280="L"),MAX(1,ROUND(M280*100,0)),ROUND(M280,3)))),N("O18"))</f>
        <v/>
      </c>
      <c r="Q280" s="140" t="str">
        <f>IF(1=1,IF(M280="","",IF(AND(ISNUMBER(M280),M280&lt;1,N280="kg"),"g",IF(AND(ISNUMBER(M280),M280&lt;1,N280="L"),"cl",N280))),N("P18"))</f>
        <v/>
      </c>
      <c r="R280" s="161" t="str">
        <f>IF(1=1,IF(E280="","",IF(F280="","A CONTROLER",IF(NOT(ISNUMBER(F280)),"TEXTE",IF(OR(L280="",L280&lt;=0),"COMMANDE PRINCIPALE INCOMPLETE",IF(G280="","UNITE MANQUANTE",IF(COUNTIF(B384:B428,AE280)=0,"UNITE A CONTROLER","OK")))))),N("Q9"))</f>
        <v/>
      </c>
      <c r="S280" s="105"/>
      <c r="T280" s="141">
        <f t="shared" si="18"/>
        <v>0</v>
      </c>
      <c r="U280" s="133" t="str">
        <f>IF(1=1,IF(E280="","",U268),N("S18"))</f>
        <v/>
      </c>
      <c r="V280" s="133" t="str">
        <f>IF(1=1,IF(E280="","",V268),N("T18"))</f>
        <v/>
      </c>
      <c r="W280" s="135" t="str">
        <f>IF(1=1,IF(OR(U280="",V280="",NOT(ISNUMBER(U280)),NOT(ISNUMBER(V280)),U280=0),"",V280/U280),N("U18"))</f>
        <v/>
      </c>
      <c r="X280" s="136" t="str">
        <f>IF(1=1,IF(OR(W280="",NOT(ISNUMBER(F280))),"",F280*W280*IFERROR(INDEX(D384:D428,MATCH(AE280,B384:B428,0)),1)),N("V7"))</f>
        <v/>
      </c>
      <c r="Y280" s="137" t="str">
        <f>IF(1=1,IF(F280="","",IF(G280="","",IFERROR(INDEX(E384:E428,MATCH(AE280,B384:B428,0)),G280&amp;""))),N("W6"))</f>
        <v/>
      </c>
      <c r="Z280" s="142" t="str">
        <f>IF(1=1,IF(X280="","",IF(AND(ISNUMBER(X280),X280&lt;1,Y280="kg"),MAX(1,ROUND(X280*1000,0)),IF(AND(ISNUMBER(X280),X280&lt;1,Y280="L"),MAX(1,ROUND(X280*100,0)),ROUND(X280,3)))),N("X18"))</f>
        <v/>
      </c>
      <c r="AA280" s="143" t="str">
        <f>IF(1=1,IF(X280="","",IF(AND(ISNUMBER(X280),X280&lt;1,Y280="kg"),"g",IF(AND(ISNUMBER(X280),X280&lt;1,Y280="L"),"cl",Y280))),N("Y18"))</f>
        <v/>
      </c>
      <c r="AB280" s="123" t="str">
        <f>IF(1=1,IF(E280="","",IF(F280="","A CONTROLER",IF(NOT(ISNUMBER(F280)),"TEXTE",IF(OR(W280="",W280&lt;=0),"COMMANDE COUVERTS INCOMPLETE",IF(G280="","UNITE MANQUANTE",IF(COUNTIF(B384:B428,AE280)=0,"UNITE A CONTROLER","OK")))))),N("Z6"))</f>
        <v/>
      </c>
      <c r="AD280" s="144" t="str">
        <f>IF(1=1,IF(E280="","",AD268),N("AB18"))</f>
        <v/>
      </c>
      <c r="AE280" s="125" t="str">
        <f>IF(1=1,IF(G280="","",UPPER(TRIM(SUBSTITUTE(SUBSTITUTE(G280&amp;"",CHAR(160)," ")," "," ")))),N("AC18"))</f>
        <v/>
      </c>
    </row>
    <row r="281" spans="1:33" ht="15.75" x14ac:dyDescent="0.25">
      <c r="A281" s="160" t="str">
        <f>IF(1=1,IF(E281="","",A268),N("A19"))</f>
        <v/>
      </c>
      <c r="B281" s="127" t="str">
        <f>IF(1=1,IF(E281="","",B268),N("B19"))</f>
        <v/>
      </c>
      <c r="C281" s="128"/>
      <c r="D281" s="129" t="str">
        <f>IF(ISBLANK(E281),"",LARGE(D268:D280,1)+1)</f>
        <v/>
      </c>
      <c r="E281" s="130"/>
      <c r="F281" s="131"/>
      <c r="G281" s="170"/>
      <c r="H281" s="105"/>
      <c r="I281" s="132" t="str">
        <f>IF(1=1,IF(E281="","",I268),N("H19"))</f>
        <v/>
      </c>
      <c r="J281" s="133" t="str">
        <f>IF(1=1,IF(E281="","",J268),N("I19"))</f>
        <v/>
      </c>
      <c r="K281" s="134" t="str">
        <f>IF(1=1,IF(E281="","",K268),N("J19"))</f>
        <v/>
      </c>
      <c r="L281" s="135" t="str">
        <f>IF(1=1,IF(OR(J281="",O281="",NOT(ISNUMBER(J281)),NOT(ISNUMBER(O281)),J281=0),"",O281/J281),N("L19"))</f>
        <v/>
      </c>
      <c r="M281" s="136" t="str">
        <f>IF(1=1,IF(OR(L281="",NOT(ISNUMBER(F281))),"",F281*L281*IFERROR(INDEX(D384:D428,MATCH(AE281,B384:B428,0)),1)),N("M13"))</f>
        <v/>
      </c>
      <c r="N281" s="137" t="str">
        <f>IF(1=1,IF(F281="","",IF(G281="","",IFERROR(INDEX(E384:E428,MATCH(AE281,B384:B428,0)),G281&amp;""))),N("N6"))</f>
        <v/>
      </c>
      <c r="O281" s="138" t="str">
        <f>IF(1=1,IF(E281="","",O268),N("K19"))</f>
        <v/>
      </c>
      <c r="P281" s="139" t="str">
        <f>IF(1=1,IF(M281="","",IF(AND(ISNUMBER(M281),M281&lt;1,N281="kg"),MAX(1,ROUND(M281*1000,0)),IF(AND(ISNUMBER(M281),M281&lt;1,N281="L"),MAX(1,ROUND(M281*100,0)),ROUND(M281,3)))),N("O19"))</f>
        <v/>
      </c>
      <c r="Q281" s="140" t="str">
        <f>IF(1=1,IF(M281="","",IF(AND(ISNUMBER(M281),M281&lt;1,N281="kg"),"g",IF(AND(ISNUMBER(M281),M281&lt;1,N281="L"),"cl",N281))),N("P19"))</f>
        <v/>
      </c>
      <c r="R281" s="161" t="str">
        <f>IF(1=1,IF(E281="","",IF(F281="","A CONTROLER",IF(NOT(ISNUMBER(F281)),"TEXTE",IF(OR(L281="",L281&lt;=0),"COMMANDE PRINCIPALE INCOMPLETE",IF(G281="","UNITE MANQUANTE",IF(COUNTIF(B384:B428,AE281)=0,"UNITE A CONTROLER","OK")))))),N("Q9"))</f>
        <v/>
      </c>
      <c r="S281" s="105"/>
      <c r="T281" s="141">
        <f t="shared" si="18"/>
        <v>0</v>
      </c>
      <c r="U281" s="133" t="str">
        <f>IF(1=1,IF(E281="","",U268),N("S19"))</f>
        <v/>
      </c>
      <c r="V281" s="133" t="str">
        <f>IF(1=1,IF(E281="","",V268),N("T19"))</f>
        <v/>
      </c>
      <c r="W281" s="135" t="str">
        <f>IF(1=1,IF(OR(U281="",V281="",NOT(ISNUMBER(U281)),NOT(ISNUMBER(V281)),U281=0),"",V281/U281),N("U19"))</f>
        <v/>
      </c>
      <c r="X281" s="136" t="str">
        <f>IF(1=1,IF(OR(W281="",NOT(ISNUMBER(F281))),"",F281*W281*IFERROR(INDEX(D384:D428,MATCH(AE281,B384:B428,0)),1)),N("V7"))</f>
        <v/>
      </c>
      <c r="Y281" s="137" t="str">
        <f>IF(1=1,IF(F281="","",IF(G281="","",IFERROR(INDEX(E384:E428,MATCH(AE281,B384:B428,0)),G281&amp;""))),N("W6"))</f>
        <v/>
      </c>
      <c r="Z281" s="142" t="str">
        <f>IF(1=1,IF(X281="","",IF(AND(ISNUMBER(X281),X281&lt;1,Y281="kg"),MAX(1,ROUND(X281*1000,0)),IF(AND(ISNUMBER(X281),X281&lt;1,Y281="L"),MAX(1,ROUND(X281*100,0)),ROUND(X281,3)))),N("X19"))</f>
        <v/>
      </c>
      <c r="AA281" s="143" t="str">
        <f>IF(1=1,IF(X281="","",IF(AND(ISNUMBER(X281),X281&lt;1,Y281="kg"),"g",IF(AND(ISNUMBER(X281),X281&lt;1,Y281="L"),"cl",Y281))),N("Y19"))</f>
        <v/>
      </c>
      <c r="AB281" s="123" t="str">
        <f>IF(1=1,IF(E281="","",IF(F281="","A CONTROLER",IF(NOT(ISNUMBER(F281)),"TEXTE",IF(OR(W281="",W281&lt;=0),"COMMANDE COUVERTS INCOMPLETE",IF(G281="","UNITE MANQUANTE",IF(COUNTIF(B384:B428,AE281)=0,"UNITE A CONTROLER","OK")))))),N("Z6"))</f>
        <v/>
      </c>
      <c r="AD281" s="144" t="str">
        <f>IF(1=1,IF(E281="","",AD268),N("AB19"))</f>
        <v/>
      </c>
      <c r="AE281" s="125" t="str">
        <f>IF(1=1,IF(G281="","",UPPER(TRIM(SUBSTITUTE(SUBSTITUTE(G281&amp;"",CHAR(160)," ")," "," ")))),N("AC19"))</f>
        <v/>
      </c>
    </row>
    <row r="282" spans="1:33" ht="15.75" x14ac:dyDescent="0.25">
      <c r="A282" s="160" t="str">
        <f>IF(1=1,IF(E282="","",A268),N("A20"))</f>
        <v/>
      </c>
      <c r="B282" s="127" t="str">
        <f>IF(1=1,IF(E282="","",B268),N("B20"))</f>
        <v/>
      </c>
      <c r="C282" s="128"/>
      <c r="D282" s="129" t="str">
        <f>IF(ISBLANK(E282),"",LARGE(D268:D281,1)+1)</f>
        <v/>
      </c>
      <c r="E282" s="130"/>
      <c r="F282" s="131"/>
      <c r="G282" s="170"/>
      <c r="H282" s="105"/>
      <c r="I282" s="132" t="str">
        <f>IF(1=1,IF(E282="","",I268),N("H20"))</f>
        <v/>
      </c>
      <c r="J282" s="133" t="str">
        <f>IF(1=1,IF(E282="","",J268),N("I20"))</f>
        <v/>
      </c>
      <c r="K282" s="134" t="str">
        <f>IF(1=1,IF(E282="","",K268),N("J20"))</f>
        <v/>
      </c>
      <c r="L282" s="135" t="str">
        <f>IF(1=1,IF(OR(J282="",O282="",NOT(ISNUMBER(J282)),NOT(ISNUMBER(O282)),J282=0),"",O282/J282),N("L20"))</f>
        <v/>
      </c>
      <c r="M282" s="136" t="str">
        <f>IF(1=1,IF(OR(L282="",NOT(ISNUMBER(F282))),"",F282*L282*IFERROR(INDEX(D384:D428,MATCH(AE282,B384:B428,0)),1)),N("M13"))</f>
        <v/>
      </c>
      <c r="N282" s="137" t="str">
        <f>IF(1=1,IF(F282="","",IF(G282="","",IFERROR(INDEX(E384:E428,MATCH(AE282,B384:B428,0)),G282&amp;""))),N("N6"))</f>
        <v/>
      </c>
      <c r="O282" s="138" t="str">
        <f>IF(1=1,IF(E282="","",O268),N("K20"))</f>
        <v/>
      </c>
      <c r="P282" s="139" t="str">
        <f>IF(1=1,IF(M282="","",IF(AND(ISNUMBER(M282),M282&lt;1,N282="kg"),MAX(1,ROUND(M282*1000,0)),IF(AND(ISNUMBER(M282),M282&lt;1,N282="L"),MAX(1,ROUND(M282*100,0)),ROUND(M282,3)))),N("O20"))</f>
        <v/>
      </c>
      <c r="Q282" s="140" t="str">
        <f>IF(1=1,IF(M282="","",IF(AND(ISNUMBER(M282),M282&lt;1,N282="kg"),"g",IF(AND(ISNUMBER(M282),M282&lt;1,N282="L"),"cl",N282))),N("P20"))</f>
        <v/>
      </c>
      <c r="R282" s="161" t="str">
        <f>IF(1=1,IF(E282="","",IF(F282="","A CONTROLER",IF(NOT(ISNUMBER(F282)),"TEXTE",IF(OR(L282="",L282&lt;=0),"COMMANDE PRINCIPALE INCOMPLETE",IF(G282="","UNITE MANQUANTE",IF(COUNTIF(B384:B428,AE282)=0,"UNITE A CONTROLER","OK")))))),N("Q9"))</f>
        <v/>
      </c>
      <c r="S282" s="105"/>
      <c r="T282" s="141">
        <f t="shared" si="18"/>
        <v>0</v>
      </c>
      <c r="U282" s="133" t="str">
        <f>IF(1=1,IF(E282="","",U268),N("S20"))</f>
        <v/>
      </c>
      <c r="V282" s="133" t="str">
        <f>IF(1=1,IF(E282="","",V268),N("T20"))</f>
        <v/>
      </c>
      <c r="W282" s="135" t="str">
        <f>IF(1=1,IF(OR(U282="",V282="",NOT(ISNUMBER(U282)),NOT(ISNUMBER(V282)),U282=0),"",V282/U282),N("U20"))</f>
        <v/>
      </c>
      <c r="X282" s="136" t="str">
        <f>IF(1=1,IF(OR(W282="",NOT(ISNUMBER(F282))),"",F282*W282*IFERROR(INDEX(D384:D428,MATCH(AE282,B384:B428,0)),1)),N("V7"))</f>
        <v/>
      </c>
      <c r="Y282" s="137" t="str">
        <f>IF(1=1,IF(F282="","",IF(G282="","",IFERROR(INDEX(E384:E428,MATCH(AE282,B384:B428,0)),G282&amp;""))),N("W6"))</f>
        <v/>
      </c>
      <c r="Z282" s="142" t="str">
        <f>IF(1=1,IF(X282="","",IF(AND(ISNUMBER(X282),X282&lt;1,Y282="kg"),MAX(1,ROUND(X282*1000,0)),IF(AND(ISNUMBER(X282),X282&lt;1,Y282="L"),MAX(1,ROUND(X282*100,0)),ROUND(X282,3)))),N("X20"))</f>
        <v/>
      </c>
      <c r="AA282" s="143" t="str">
        <f>IF(1=1,IF(X282="","",IF(AND(ISNUMBER(X282),X282&lt;1,Y282="kg"),"g",IF(AND(ISNUMBER(X282),X282&lt;1,Y282="L"),"cl",Y282))),N("Y20"))</f>
        <v/>
      </c>
      <c r="AB282" s="123" t="str">
        <f>IF(1=1,IF(E282="","",IF(F282="","A CONTROLER",IF(NOT(ISNUMBER(F282)),"TEXTE",IF(OR(W282="",W282&lt;=0),"COMMANDE COUVERTS INCOMPLETE",IF(G282="","UNITE MANQUANTE",IF(COUNTIF(B384:B428,AE282)=0,"UNITE A CONTROLER","OK")))))),N("Z6"))</f>
        <v/>
      </c>
      <c r="AD282" s="144" t="str">
        <f>IF(1=1,IF(E282="","",AD268),N("AB20"))</f>
        <v/>
      </c>
      <c r="AE282" s="125" t="str">
        <f>IF(1=1,IF(G282="","",UPPER(TRIM(SUBSTITUTE(SUBSTITUTE(G282&amp;"",CHAR(160)," ")," "," ")))),N("AC20"))</f>
        <v/>
      </c>
    </row>
    <row r="283" spans="1:33" ht="15.75" x14ac:dyDescent="0.25">
      <c r="A283" s="160" t="str">
        <f>IF(1=1,IF(E283="","",A268),N("A21"))</f>
        <v/>
      </c>
      <c r="B283" s="127" t="str">
        <f>IF(1=1,IF(E283="","",B268),N("B21"))</f>
        <v/>
      </c>
      <c r="C283" s="128"/>
      <c r="D283" s="129" t="str">
        <f>IF(ISBLANK(E283),"",LARGE(D268:D282,1)+1)</f>
        <v/>
      </c>
      <c r="E283" s="130"/>
      <c r="F283" s="131"/>
      <c r="G283" s="170"/>
      <c r="H283" s="105"/>
      <c r="I283" s="132" t="str">
        <f>IF(1=1,IF(E283="","",I268),N("H21"))</f>
        <v/>
      </c>
      <c r="J283" s="133" t="str">
        <f>IF(1=1,IF(E283="","",J268),N("I21"))</f>
        <v/>
      </c>
      <c r="K283" s="134" t="str">
        <f>IF(1=1,IF(E283="","",K268),N("J21"))</f>
        <v/>
      </c>
      <c r="L283" s="135" t="str">
        <f>IF(1=1,IF(OR(J283="",O283="",NOT(ISNUMBER(J283)),NOT(ISNUMBER(O283)),J283=0),"",O283/J283),N("L21"))</f>
        <v/>
      </c>
      <c r="M283" s="136" t="str">
        <f>IF(1=1,IF(OR(L283="",NOT(ISNUMBER(F283))),"",F283*L283*IFERROR(INDEX(D384:D428,MATCH(AE283,B384:B428,0)),1)),N("M13"))</f>
        <v/>
      </c>
      <c r="N283" s="137" t="str">
        <f>IF(1=1,IF(F283="","",IF(G283="","",IFERROR(INDEX(E384:E428,MATCH(AE283,B384:B428,0)),G283&amp;""))),N("N6"))</f>
        <v/>
      </c>
      <c r="O283" s="138" t="str">
        <f>IF(1=1,IF(E283="","",O268),N("K21"))</f>
        <v/>
      </c>
      <c r="P283" s="139" t="str">
        <f>IF(1=1,IF(M283="","",IF(AND(ISNUMBER(M283),M283&lt;1,N283="kg"),MAX(1,ROUND(M283*1000,0)),IF(AND(ISNUMBER(M283),M283&lt;1,N283="L"),MAX(1,ROUND(M283*100,0)),ROUND(M283,3)))),N("O21"))</f>
        <v/>
      </c>
      <c r="Q283" s="140" t="str">
        <f>IF(1=1,IF(M283="","",IF(AND(ISNUMBER(M283),M283&lt;1,N283="kg"),"g",IF(AND(ISNUMBER(M283),M283&lt;1,N283="L"),"cl",N283))),N("P21"))</f>
        <v/>
      </c>
      <c r="R283" s="161" t="str">
        <f>IF(1=1,IF(E283="","",IF(F283="","A CONTROLER",IF(NOT(ISNUMBER(F283)),"TEXTE",IF(OR(L283="",L283&lt;=0),"COMMANDE PRINCIPALE INCOMPLETE",IF(G283="","UNITE MANQUANTE",IF(COUNTIF(B384:B428,AE283)=0,"UNITE A CONTROLER","OK")))))),N("Q9"))</f>
        <v/>
      </c>
      <c r="S283" s="105"/>
      <c r="T283" s="141">
        <f t="shared" si="18"/>
        <v>0</v>
      </c>
      <c r="U283" s="133" t="str">
        <f>IF(1=1,IF(E283="","",U268),N("S21"))</f>
        <v/>
      </c>
      <c r="V283" s="133" t="str">
        <f>IF(1=1,IF(E283="","",V268),N("T21"))</f>
        <v/>
      </c>
      <c r="W283" s="135" t="str">
        <f>IF(1=1,IF(OR(U283="",V283="",NOT(ISNUMBER(U283)),NOT(ISNUMBER(V283)),U283=0),"",V283/U283),N("U21"))</f>
        <v/>
      </c>
      <c r="X283" s="136" t="str">
        <f>IF(1=1,IF(OR(W283="",NOT(ISNUMBER(F283))),"",F283*W283*IFERROR(INDEX(D384:D428,MATCH(AE283,B384:B428,0)),1)),N("V7"))</f>
        <v/>
      </c>
      <c r="Y283" s="137" t="str">
        <f>IF(1=1,IF(F283="","",IF(G283="","",IFERROR(INDEX(E384:E428,MATCH(AE283,B384:B428,0)),G283&amp;""))),N("W6"))</f>
        <v/>
      </c>
      <c r="Z283" s="142" t="str">
        <f>IF(1=1,IF(X283="","",IF(AND(ISNUMBER(X283),X283&lt;1,Y283="kg"),MAX(1,ROUND(X283*1000,0)),IF(AND(ISNUMBER(X283),X283&lt;1,Y283="L"),MAX(1,ROUND(X283*100,0)),ROUND(X283,3)))),N("X21"))</f>
        <v/>
      </c>
      <c r="AA283" s="143" t="str">
        <f>IF(1=1,IF(X283="","",IF(AND(ISNUMBER(X283),X283&lt;1,Y283="kg"),"g",IF(AND(ISNUMBER(X283),X283&lt;1,Y283="L"),"cl",Y283))),N("Y21"))</f>
        <v/>
      </c>
      <c r="AB283" s="123" t="str">
        <f>IF(1=1,IF(E283="","",IF(F283="","A CONTROLER",IF(NOT(ISNUMBER(F283)),"TEXTE",IF(OR(W283="",W283&lt;=0),"COMMANDE COUVERTS INCOMPLETE",IF(G283="","UNITE MANQUANTE",IF(COUNTIF(B384:B428,AE283)=0,"UNITE A CONTROLER","OK")))))),N("Z6"))</f>
        <v/>
      </c>
      <c r="AD283" s="144" t="str">
        <f>IF(1=1,IF(E283="","",AD268),N("AB21"))</f>
        <v/>
      </c>
      <c r="AE283" s="125" t="str">
        <f>IF(1=1,IF(G283="","",UPPER(TRIM(SUBSTITUTE(SUBSTITUTE(G283&amp;"",CHAR(160)," ")," "," ")))),N("AC21"))</f>
        <v/>
      </c>
    </row>
    <row r="284" spans="1:33" ht="15.75" x14ac:dyDescent="0.25">
      <c r="A284" s="160" t="str">
        <f>IF(1=1,IF(E284="","",A268),N("A22"))</f>
        <v/>
      </c>
      <c r="B284" s="127" t="str">
        <f>IF(1=1,IF(E284="","",B268),N("B22"))</f>
        <v/>
      </c>
      <c r="C284" s="128"/>
      <c r="D284" s="129" t="str">
        <f>IF(ISBLANK(E284),"",LARGE(D268:D283,1)+1)</f>
        <v/>
      </c>
      <c r="E284" s="130"/>
      <c r="F284" s="131"/>
      <c r="G284" s="170"/>
      <c r="H284" s="105"/>
      <c r="I284" s="132" t="str">
        <f>IF(1=1,IF(E284="","",I268),N("H22"))</f>
        <v/>
      </c>
      <c r="J284" s="133" t="str">
        <f>IF(1=1,IF(E284="","",J268),N("I22"))</f>
        <v/>
      </c>
      <c r="K284" s="134" t="str">
        <f>IF(1=1,IF(E284="","",K268),N("J22"))</f>
        <v/>
      </c>
      <c r="L284" s="135" t="str">
        <f>IF(1=1,IF(OR(J284="",O284="",NOT(ISNUMBER(J284)),NOT(ISNUMBER(O284)),J284=0),"",O284/J284),N("L22"))</f>
        <v/>
      </c>
      <c r="M284" s="136" t="str">
        <f>IF(1=1,IF(OR(L284="",NOT(ISNUMBER(F284))),"",F284*L284*IFERROR(INDEX(D384:D428,MATCH(AE284,B384:B428,0)),1)),N("M13"))</f>
        <v/>
      </c>
      <c r="N284" s="137" t="str">
        <f>IF(1=1,IF(F284="","",IF(G284="","",IFERROR(INDEX(E384:E428,MATCH(AE284,B384:B428,0)),G284&amp;""))),N("N6"))</f>
        <v/>
      </c>
      <c r="O284" s="138" t="str">
        <f>IF(1=1,IF(E284="","",O268),N("K22"))</f>
        <v/>
      </c>
      <c r="P284" s="139" t="str">
        <f>IF(1=1,IF(M284="","",IF(AND(ISNUMBER(M284),M284&lt;1,N284="kg"),MAX(1,ROUND(M284*1000,0)),IF(AND(ISNUMBER(M284),M284&lt;1,N284="L"),MAX(1,ROUND(M284*100,0)),ROUND(M284,3)))),N("O22"))</f>
        <v/>
      </c>
      <c r="Q284" s="140" t="str">
        <f>IF(1=1,IF(M284="","",IF(AND(ISNUMBER(M284),M284&lt;1,N284="kg"),"g",IF(AND(ISNUMBER(M284),M284&lt;1,N284="L"),"cl",N284))),N("P22"))</f>
        <v/>
      </c>
      <c r="R284" s="161" t="str">
        <f>IF(1=1,IF(E284="","",IF(F284="","A CONTROLER",IF(NOT(ISNUMBER(F284)),"TEXTE",IF(OR(L284="",L284&lt;=0),"COMMANDE PRINCIPALE INCOMPLETE",IF(G284="","UNITE MANQUANTE",IF(COUNTIF(B384:B428,AE284)=0,"UNITE A CONTROLER","OK")))))),N("Q9"))</f>
        <v/>
      </c>
      <c r="S284" s="105"/>
      <c r="T284" s="141">
        <f t="shared" si="18"/>
        <v>0</v>
      </c>
      <c r="U284" s="133" t="str">
        <f>IF(1=1,IF(E284="","",U268),N("S22"))</f>
        <v/>
      </c>
      <c r="V284" s="133" t="str">
        <f>IF(1=1,IF(E284="","",V268),N("T22"))</f>
        <v/>
      </c>
      <c r="W284" s="135" t="str">
        <f>IF(1=1,IF(OR(U284="",V284="",NOT(ISNUMBER(U284)),NOT(ISNUMBER(V284)),U284=0),"",V284/U284),N("U22"))</f>
        <v/>
      </c>
      <c r="X284" s="136" t="str">
        <f>IF(1=1,IF(OR(W284="",NOT(ISNUMBER(F284))),"",F284*W284*IFERROR(INDEX(D384:D428,MATCH(AE284,B384:B428,0)),1)),N("V7"))</f>
        <v/>
      </c>
      <c r="Y284" s="137" t="str">
        <f>IF(1=1,IF(F284="","",IF(G284="","",IFERROR(INDEX(E384:E428,MATCH(AE284,B384:B428,0)),G284&amp;""))),N("W6"))</f>
        <v/>
      </c>
      <c r="Z284" s="142" t="str">
        <f>IF(1=1,IF(X284="","",IF(AND(ISNUMBER(X284),X284&lt;1,Y284="kg"),MAX(1,ROUND(X284*1000,0)),IF(AND(ISNUMBER(X284),X284&lt;1,Y284="L"),MAX(1,ROUND(X284*100,0)),ROUND(X284,3)))),N("X22"))</f>
        <v/>
      </c>
      <c r="AA284" s="143" t="str">
        <f>IF(1=1,IF(X284="","",IF(AND(ISNUMBER(X284),X284&lt;1,Y284="kg"),"g",IF(AND(ISNUMBER(X284),X284&lt;1,Y284="L"),"cl",Y284))),N("Y22"))</f>
        <v/>
      </c>
      <c r="AB284" s="123" t="str">
        <f>IF(1=1,IF(E284="","",IF(F284="","A CONTROLER",IF(NOT(ISNUMBER(F284)),"TEXTE",IF(OR(W284="",W284&lt;=0),"COMMANDE COUVERTS INCOMPLETE",IF(G284="","UNITE MANQUANTE",IF(COUNTIF(B384:B428,AE284)=0,"UNITE A CONTROLER","OK")))))),N("Z6"))</f>
        <v/>
      </c>
      <c r="AD284" s="144" t="str">
        <f>IF(1=1,IF(E284="","",AD268),N("AB22"))</f>
        <v/>
      </c>
      <c r="AE284" s="125" t="str">
        <f>IF(1=1,IF(G284="","",UPPER(TRIM(SUBSTITUTE(SUBSTITUTE(G284&amp;"",CHAR(160)," ")," "," ")))),N("AC22"))</f>
        <v/>
      </c>
    </row>
    <row r="285" spans="1:33" ht="15.75" x14ac:dyDescent="0.25">
      <c r="A285" s="160" t="str">
        <f>IF(1=1,IF(E285="","",A268),N("A23"))</f>
        <v/>
      </c>
      <c r="B285" s="127" t="str">
        <f>IF(1=1,IF(E285="","",B268),N("B23"))</f>
        <v/>
      </c>
      <c r="C285" s="128"/>
      <c r="D285" s="129" t="str">
        <f>IF(ISBLANK(E285),"",LARGE(D268:D284,1)+1)</f>
        <v/>
      </c>
      <c r="E285" s="130"/>
      <c r="F285" s="131"/>
      <c r="G285" s="170"/>
      <c r="H285" s="105"/>
      <c r="I285" s="132" t="str">
        <f>IF(1=1,IF(E285="","",I268),N("H23"))</f>
        <v/>
      </c>
      <c r="J285" s="133" t="str">
        <f>IF(1=1,IF(E285="","",J268),N("I23"))</f>
        <v/>
      </c>
      <c r="K285" s="134" t="str">
        <f>IF(1=1,IF(E285="","",K268),N("J23"))</f>
        <v/>
      </c>
      <c r="L285" s="135" t="str">
        <f>IF(1=1,IF(OR(J285="",O285="",NOT(ISNUMBER(J285)),NOT(ISNUMBER(O285)),J285=0),"",O285/J285),N("L23"))</f>
        <v/>
      </c>
      <c r="M285" s="136" t="str">
        <f>IF(1=1,IF(OR(L285="",NOT(ISNUMBER(F285))),"",F285*L285*IFERROR(INDEX(D384:D428,MATCH(AE285,B384:B428,0)),1)),N("M13"))</f>
        <v/>
      </c>
      <c r="N285" s="137" t="str">
        <f>IF(1=1,IF(F285="","",IF(G285="","",IFERROR(INDEX(E384:E428,MATCH(AE285,B384:B428,0)),G285&amp;""))),N("N6"))</f>
        <v/>
      </c>
      <c r="O285" s="138" t="str">
        <f>IF(1=1,IF(E285="","",O268),N("K23"))</f>
        <v/>
      </c>
      <c r="P285" s="139" t="str">
        <f>IF(1=1,IF(M285="","",IF(AND(ISNUMBER(M285),M285&lt;1,N285="kg"),MAX(1,ROUND(M285*1000,0)),IF(AND(ISNUMBER(M285),M285&lt;1,N285="L"),MAX(1,ROUND(M285*100,0)),ROUND(M285,3)))),N("O23"))</f>
        <v/>
      </c>
      <c r="Q285" s="140" t="str">
        <f>IF(1=1,IF(M285="","",IF(AND(ISNUMBER(M285),M285&lt;1,N285="kg"),"g",IF(AND(ISNUMBER(M285),M285&lt;1,N285="L"),"cl",N285))),N("P23"))</f>
        <v/>
      </c>
      <c r="R285" s="161" t="str">
        <f>IF(1=1,IF(E285="","",IF(F285="","A CONTROLER",IF(NOT(ISNUMBER(F285)),"TEXTE",IF(OR(L285="",L285&lt;=0),"COMMANDE PRINCIPALE INCOMPLETE",IF(G285="","UNITE MANQUANTE",IF(COUNTIF(B384:B428,AE285)=0,"UNITE A CONTROLER","OK")))))),N("Q9"))</f>
        <v/>
      </c>
      <c r="S285" s="105"/>
      <c r="T285" s="141">
        <f t="shared" si="18"/>
        <v>0</v>
      </c>
      <c r="U285" s="133" t="str">
        <f>IF(1=1,IF(E285="","",U268),N("S23"))</f>
        <v/>
      </c>
      <c r="V285" s="133" t="str">
        <f>IF(1=1,IF(E285="","",V268),N("T23"))</f>
        <v/>
      </c>
      <c r="W285" s="135" t="str">
        <f>IF(1=1,IF(OR(U285="",V285="",NOT(ISNUMBER(U285)),NOT(ISNUMBER(V285)),U285=0),"",V285/U285),N("U23"))</f>
        <v/>
      </c>
      <c r="X285" s="136" t="str">
        <f>IF(1=1,IF(OR(W285="",NOT(ISNUMBER(F285))),"",F285*W285*IFERROR(INDEX(D384:D428,MATCH(AE285,B384:B428,0)),1)),N("V7"))</f>
        <v/>
      </c>
      <c r="Y285" s="137" t="str">
        <f>IF(1=1,IF(F285="","",IF(G285="","",IFERROR(INDEX(E384:E428,MATCH(AE285,B384:B428,0)),G285&amp;""))),N("W6"))</f>
        <v/>
      </c>
      <c r="Z285" s="142" t="str">
        <f>IF(1=1,IF(X285="","",IF(AND(ISNUMBER(X285),X285&lt;1,Y285="kg"),MAX(1,ROUND(X285*1000,0)),IF(AND(ISNUMBER(X285),X285&lt;1,Y285="L"),MAX(1,ROUND(X285*100,0)),ROUND(X285,3)))),N("X23"))</f>
        <v/>
      </c>
      <c r="AA285" s="143" t="str">
        <f>IF(1=1,IF(X285="","",IF(AND(ISNUMBER(X285),X285&lt;1,Y285="kg"),"g",IF(AND(ISNUMBER(X285),X285&lt;1,Y285="L"),"cl",Y285))),N("Y23"))</f>
        <v/>
      </c>
      <c r="AB285" s="123" t="str">
        <f>IF(1=1,IF(E285="","",IF(F285="","A CONTROLER",IF(NOT(ISNUMBER(F285)),"TEXTE",IF(OR(W285="",W285&lt;=0),"COMMANDE COUVERTS INCOMPLETE",IF(G285="","UNITE MANQUANTE",IF(COUNTIF(B384:B428,AE285)=0,"UNITE A CONTROLER","OK")))))),N("Z6"))</f>
        <v/>
      </c>
      <c r="AD285" s="144" t="str">
        <f>IF(1=1,IF(E285="","",AD268),N("AB23"))</f>
        <v/>
      </c>
      <c r="AE285" s="125" t="str">
        <f>IF(1=1,IF(G285="","",UPPER(TRIM(SUBSTITUTE(SUBSTITUTE(G285&amp;"",CHAR(160)," ")," "," ")))),N("AC23"))</f>
        <v/>
      </c>
    </row>
    <row r="286" spans="1:33" ht="15.75" x14ac:dyDescent="0.25">
      <c r="A286" s="160" t="str">
        <f>IF(1=1,IF(E286="","",A268),N("A24"))</f>
        <v/>
      </c>
      <c r="B286" s="127" t="str">
        <f>IF(1=1,IF(E286="","",B268),N("B24"))</f>
        <v/>
      </c>
      <c r="C286" s="128"/>
      <c r="D286" s="129" t="str">
        <f>IF(ISBLANK(E286),"",LARGE(D268:D285,1)+1)</f>
        <v/>
      </c>
      <c r="E286" s="130"/>
      <c r="F286" s="131"/>
      <c r="G286" s="170"/>
      <c r="H286" s="105"/>
      <c r="I286" s="132" t="str">
        <f>IF(1=1,IF(E286="","",I268),N("H24"))</f>
        <v/>
      </c>
      <c r="J286" s="133" t="str">
        <f>IF(1=1,IF(E286="","",J268),N("I24"))</f>
        <v/>
      </c>
      <c r="K286" s="134" t="str">
        <f>IF(1=1,IF(E286="","",K268),N("J24"))</f>
        <v/>
      </c>
      <c r="L286" s="135" t="str">
        <f>IF(1=1,IF(OR(J286="",O286="",NOT(ISNUMBER(J286)),NOT(ISNUMBER(O286)),J286=0),"",O286/J286),N("L24"))</f>
        <v/>
      </c>
      <c r="M286" s="136" t="str">
        <f>IF(1=1,IF(OR(L286="",NOT(ISNUMBER(F286))),"",F286*L286*IFERROR(INDEX(D384:D428,MATCH(AE286,B384:B428,0)),1)),N("M13"))</f>
        <v/>
      </c>
      <c r="N286" s="137" t="str">
        <f>IF(1=1,IF(F286="","",IF(G286="","",IFERROR(INDEX(E384:E428,MATCH(AE286,B384:B428,0)),G286&amp;""))),N("N6"))</f>
        <v/>
      </c>
      <c r="O286" s="138" t="str">
        <f>IF(1=1,IF(E286="","",O268),N("K24"))</f>
        <v/>
      </c>
      <c r="P286" s="139" t="str">
        <f>IF(1=1,IF(M286="","",IF(AND(ISNUMBER(M286),M286&lt;1,N286="kg"),MAX(1,ROUND(M286*1000,0)),IF(AND(ISNUMBER(M286),M286&lt;1,N286="L"),MAX(1,ROUND(M286*100,0)),ROUND(M286,3)))),N("O24"))</f>
        <v/>
      </c>
      <c r="Q286" s="140" t="str">
        <f>IF(1=1,IF(M286="","",IF(AND(ISNUMBER(M286),M286&lt;1,N286="kg"),"g",IF(AND(ISNUMBER(M286),M286&lt;1,N286="L"),"cl",N286))),N("P24"))</f>
        <v/>
      </c>
      <c r="R286" s="161" t="str">
        <f>IF(1=1,IF(E286="","",IF(F286="","A CONTROLER",IF(NOT(ISNUMBER(F286)),"TEXTE",IF(OR(L286="",L286&lt;=0),"COMMANDE PRINCIPALE INCOMPLETE",IF(G286="","UNITE MANQUANTE",IF(COUNTIF(B384:B428,AE286)=0,"UNITE A CONTROLER","OK")))))),N("Q9"))</f>
        <v/>
      </c>
      <c r="S286" s="105"/>
      <c r="T286" s="141">
        <f t="shared" si="18"/>
        <v>0</v>
      </c>
      <c r="U286" s="133" t="str">
        <f>IF(1=1,IF(E286="","",U268),N("S24"))</f>
        <v/>
      </c>
      <c r="V286" s="133" t="str">
        <f>IF(1=1,IF(E286="","",V268),N("T24"))</f>
        <v/>
      </c>
      <c r="W286" s="135" t="str">
        <f>IF(1=1,IF(OR(U286="",V286="",NOT(ISNUMBER(U286)),NOT(ISNUMBER(V286)),U286=0),"",V286/U286),N("U24"))</f>
        <v/>
      </c>
      <c r="X286" s="136" t="str">
        <f>IF(1=1,IF(OR(W286="",NOT(ISNUMBER(F286))),"",F286*W286*IFERROR(INDEX(D384:D428,MATCH(AE286,B384:B428,0)),1)),N("V7"))</f>
        <v/>
      </c>
      <c r="Y286" s="137" t="str">
        <f>IF(1=1,IF(F286="","",IF(G286="","",IFERROR(INDEX(E384:E428,MATCH(AE286,B384:B428,0)),G286&amp;""))),N("W6"))</f>
        <v/>
      </c>
      <c r="Z286" s="142" t="str">
        <f>IF(1=1,IF(X286="","",IF(AND(ISNUMBER(X286),X286&lt;1,Y286="kg"),MAX(1,ROUND(X286*1000,0)),IF(AND(ISNUMBER(X286),X286&lt;1,Y286="L"),MAX(1,ROUND(X286*100,0)),ROUND(X286,3)))),N("X24"))</f>
        <v/>
      </c>
      <c r="AA286" s="143" t="str">
        <f>IF(1=1,IF(X286="","",IF(AND(ISNUMBER(X286),X286&lt;1,Y286="kg"),"g",IF(AND(ISNUMBER(X286),X286&lt;1,Y286="L"),"cl",Y286))),N("Y24"))</f>
        <v/>
      </c>
      <c r="AB286" s="123" t="str">
        <f>IF(1=1,IF(E286="","",IF(F286="","A CONTROLER",IF(NOT(ISNUMBER(F286)),"TEXTE",IF(OR(W286="",W286&lt;=0),"COMMANDE COUVERTS INCOMPLETE",IF(G286="","UNITE MANQUANTE",IF(COUNTIF(B384:B428,AE286)=0,"UNITE A CONTROLER","OK")))))),N("Z6"))</f>
        <v/>
      </c>
      <c r="AD286" s="144" t="str">
        <f>IF(1=1,IF(E286="","",AD268),N("AB24"))</f>
        <v/>
      </c>
      <c r="AE286" s="125" t="str">
        <f>IF(1=1,IF(G286="","",UPPER(TRIM(SUBSTITUTE(SUBSTITUTE(G286&amp;"",CHAR(160)," ")," "," ")))),N("AC24"))</f>
        <v/>
      </c>
    </row>
    <row r="287" spans="1:33" ht="15.75" x14ac:dyDescent="0.25">
      <c r="A287" s="160" t="str">
        <f>IF(1=1,IF(E287="","",A268),N("A25"))</f>
        <v/>
      </c>
      <c r="B287" s="127" t="str">
        <f>IF(1=1,IF(E287="","",B268),N("B25"))</f>
        <v/>
      </c>
      <c r="C287" s="128"/>
      <c r="D287" s="129" t="str">
        <f>IF(ISBLANK(E287),"",LARGE(D268:D286,1)+1)</f>
        <v/>
      </c>
      <c r="E287" s="130"/>
      <c r="F287" s="131"/>
      <c r="G287" s="170"/>
      <c r="H287" s="105"/>
      <c r="I287" s="132" t="str">
        <f>IF(1=1,IF(E287="","",I268),N("H25"))</f>
        <v/>
      </c>
      <c r="J287" s="133" t="str">
        <f>IF(1=1,IF(E287="","",J268),N("I25"))</f>
        <v/>
      </c>
      <c r="K287" s="134" t="str">
        <f>IF(1=1,IF(E287="","",K268),N("J25"))</f>
        <v/>
      </c>
      <c r="L287" s="135" t="str">
        <f>IF(1=1,IF(OR(J287="",O287="",NOT(ISNUMBER(J287)),NOT(ISNUMBER(O287)),J287=0),"",O287/J287),N("L25"))</f>
        <v/>
      </c>
      <c r="M287" s="136" t="str">
        <f>IF(1=1,IF(OR(L287="",NOT(ISNUMBER(F287))),"",F287*L287*IFERROR(INDEX(D384:D428,MATCH(AE287,B384:B428,0)),1)),N("M13"))</f>
        <v/>
      </c>
      <c r="N287" s="137" t="str">
        <f>IF(1=1,IF(F287="","",IF(G287="","",IFERROR(INDEX(E384:E428,MATCH(AE287,B384:B428,0)),G287&amp;""))),N("N6"))</f>
        <v/>
      </c>
      <c r="O287" s="138" t="str">
        <f>IF(1=1,IF(E287="","",O268),N("K25"))</f>
        <v/>
      </c>
      <c r="P287" s="139" t="str">
        <f>IF(1=1,IF(M287="","",IF(AND(ISNUMBER(M287),M287&lt;1,N287="kg"),MAX(1,ROUND(M287*1000,0)),IF(AND(ISNUMBER(M287),M287&lt;1,N287="L"),MAX(1,ROUND(M287*100,0)),ROUND(M287,3)))),N("O25"))</f>
        <v/>
      </c>
      <c r="Q287" s="140" t="str">
        <f>IF(1=1,IF(M287="","",IF(AND(ISNUMBER(M287),M287&lt;1,N287="kg"),"g",IF(AND(ISNUMBER(M287),M287&lt;1,N287="L"),"cl",N287))),N("P25"))</f>
        <v/>
      </c>
      <c r="R287" s="161" t="str">
        <f>IF(1=1,IF(E287="","",IF(F287="","A CONTROLER",IF(NOT(ISNUMBER(F287)),"TEXTE",IF(OR(L287="",L287&lt;=0),"COMMANDE PRINCIPALE INCOMPLETE",IF(G287="","UNITE MANQUANTE",IF(COUNTIF(B384:B428,AE287)=0,"UNITE A CONTROLER","OK")))))),N("Q9"))</f>
        <v/>
      </c>
      <c r="S287" s="105"/>
      <c r="T287" s="141">
        <f t="shared" si="18"/>
        <v>0</v>
      </c>
      <c r="U287" s="133" t="str">
        <f>IF(1=1,IF(E287="","",U268),N("S25"))</f>
        <v/>
      </c>
      <c r="V287" s="133" t="str">
        <f>IF(1=1,IF(E287="","",V268),N("T25"))</f>
        <v/>
      </c>
      <c r="W287" s="135" t="str">
        <f>IF(1=1,IF(OR(U287="",V287="",NOT(ISNUMBER(U287)),NOT(ISNUMBER(V287)),U287=0),"",V287/U287),N("U25"))</f>
        <v/>
      </c>
      <c r="X287" s="136" t="str">
        <f>IF(1=1,IF(OR(W287="",NOT(ISNUMBER(F287))),"",F287*W287*IFERROR(INDEX(D384:D428,MATCH(AE287,B384:B428,0)),1)),N("V7"))</f>
        <v/>
      </c>
      <c r="Y287" s="137" t="str">
        <f>IF(1=1,IF(F287="","",IF(G287="","",IFERROR(INDEX(E384:E428,MATCH(AE287,B384:B428,0)),G287&amp;""))),N("W6"))</f>
        <v/>
      </c>
      <c r="Z287" s="142" t="str">
        <f>IF(1=1,IF(X287="","",IF(AND(ISNUMBER(X287),X287&lt;1,Y287="kg"),MAX(1,ROUND(X287*1000,0)),IF(AND(ISNUMBER(X287),X287&lt;1,Y287="L"),MAX(1,ROUND(X287*100,0)),ROUND(X287,3)))),N("X25"))</f>
        <v/>
      </c>
      <c r="AA287" s="143" t="str">
        <f>IF(1=1,IF(X287="","",IF(AND(ISNUMBER(X287),X287&lt;1,Y287="kg"),"g",IF(AND(ISNUMBER(X287),X287&lt;1,Y287="L"),"cl",Y287))),N("Y25"))</f>
        <v/>
      </c>
      <c r="AB287" s="123" t="str">
        <f>IF(1=1,IF(E287="","",IF(F287="","A CONTROLER",IF(NOT(ISNUMBER(F287)),"TEXTE",IF(OR(W287="",W287&lt;=0),"COMMANDE COUVERTS INCOMPLETE",IF(G287="","UNITE MANQUANTE",IF(COUNTIF(B384:B428,AE287)=0,"UNITE A CONTROLER","OK")))))),N("Z6"))</f>
        <v/>
      </c>
      <c r="AD287" s="144" t="str">
        <f>IF(1=1,IF(E287="","",AD268),N("AB25"))</f>
        <v/>
      </c>
      <c r="AE287" s="125" t="str">
        <f>IF(1=1,IF(G287="","",UPPER(TRIM(SUBSTITUTE(SUBSTITUTE(G287&amp;"",CHAR(160)," ")," "," ")))),N("AC25"))</f>
        <v/>
      </c>
    </row>
    <row r="288" spans="1:33" ht="15.75" x14ac:dyDescent="0.25">
      <c r="A288" s="160" t="str">
        <f>IF(1=1,IF(E288="","",A268),N("A26"))</f>
        <v/>
      </c>
      <c r="B288" s="127" t="str">
        <f>IF(1=1,IF(E288="","",B268),N("B26"))</f>
        <v/>
      </c>
      <c r="C288" s="128"/>
      <c r="D288" s="129" t="str">
        <f>IF(ISBLANK(E288),"",LARGE(D268:D287,1)+1)</f>
        <v/>
      </c>
      <c r="E288" s="130"/>
      <c r="F288" s="131"/>
      <c r="G288" s="170"/>
      <c r="H288" s="105"/>
      <c r="I288" s="132" t="str">
        <f>IF(1=1,IF(E288="","",I268),N("H26"))</f>
        <v/>
      </c>
      <c r="J288" s="133" t="str">
        <f>IF(1=1,IF(E288="","",J268),N("I26"))</f>
        <v/>
      </c>
      <c r="K288" s="134" t="str">
        <f>IF(1=1,IF(E288="","",K268),N("J26"))</f>
        <v/>
      </c>
      <c r="L288" s="135" t="str">
        <f>IF(1=1,IF(OR(J288="",O288="",NOT(ISNUMBER(J288)),NOT(ISNUMBER(O288)),J288=0),"",O288/J288),N("L26"))</f>
        <v/>
      </c>
      <c r="M288" s="136" t="str">
        <f>IF(1=1,IF(OR(L288="",NOT(ISNUMBER(F288))),"",F288*L288*IFERROR(INDEX(D384:D428,MATCH(AE288,B384:B428,0)),1)),N("M13"))</f>
        <v/>
      </c>
      <c r="N288" s="137" t="str">
        <f>IF(1=1,IF(F288="","",IF(G288="","",IFERROR(INDEX(E384:E428,MATCH(AE288,B384:B428,0)),G288&amp;""))),N("N6"))</f>
        <v/>
      </c>
      <c r="O288" s="138" t="str">
        <f>IF(1=1,IF(E288="","",O268),N("K26"))</f>
        <v/>
      </c>
      <c r="P288" s="139" t="str">
        <f>IF(1=1,IF(M288="","",IF(AND(ISNUMBER(M288),M288&lt;1,N288="kg"),MAX(1,ROUND(M288*1000,0)),IF(AND(ISNUMBER(M288),M288&lt;1,N288="L"),MAX(1,ROUND(M288*100,0)),ROUND(M288,3)))),N("O26"))</f>
        <v/>
      </c>
      <c r="Q288" s="140" t="str">
        <f>IF(1=1,IF(M288="","",IF(AND(ISNUMBER(M288),M288&lt;1,N288="kg"),"g",IF(AND(ISNUMBER(M288),M288&lt;1,N288="L"),"cl",N288))),N("P26"))</f>
        <v/>
      </c>
      <c r="R288" s="161" t="str">
        <f>IF(1=1,IF(E288="","",IF(F288="","A CONTROLER",IF(NOT(ISNUMBER(F288)),"TEXTE",IF(OR(L288="",L288&lt;=0),"COMMANDE PRINCIPALE INCOMPLETE",IF(G288="","UNITE MANQUANTE",IF(COUNTIF(B384:B428,AE288)=0,"UNITE A CONTROLER","OK")))))),N("Q9"))</f>
        <v/>
      </c>
      <c r="S288" s="105"/>
      <c r="T288" s="141">
        <f t="shared" si="18"/>
        <v>0</v>
      </c>
      <c r="U288" s="133" t="str">
        <f>IF(1=1,IF(E288="","",U268),N("S26"))</f>
        <v/>
      </c>
      <c r="V288" s="133" t="str">
        <f>IF(1=1,IF(E288="","",V268),N("T26"))</f>
        <v/>
      </c>
      <c r="W288" s="135" t="str">
        <f>IF(1=1,IF(OR(U288="",V288="",NOT(ISNUMBER(U288)),NOT(ISNUMBER(V288)),U288=0),"",V288/U288),N("U26"))</f>
        <v/>
      </c>
      <c r="X288" s="136" t="str">
        <f>IF(1=1,IF(OR(W288="",NOT(ISNUMBER(F288))),"",F288*W288*IFERROR(INDEX(D384:D428,MATCH(AE288,B384:B428,0)),1)),N("V7"))</f>
        <v/>
      </c>
      <c r="Y288" s="137" t="str">
        <f>IF(1=1,IF(F288="","",IF(G288="","",IFERROR(INDEX(E384:E428,MATCH(AE288,B384:B428,0)),G288&amp;""))),N("W6"))</f>
        <v/>
      </c>
      <c r="Z288" s="142" t="str">
        <f>IF(1=1,IF(X288="","",IF(AND(ISNUMBER(X288),X288&lt;1,Y288="kg"),MAX(1,ROUND(X288*1000,0)),IF(AND(ISNUMBER(X288),X288&lt;1,Y288="L"),MAX(1,ROUND(X288*100,0)),ROUND(X288,3)))),N("X26"))</f>
        <v/>
      </c>
      <c r="AA288" s="143" t="str">
        <f>IF(1=1,IF(X288="","",IF(AND(ISNUMBER(X288),X288&lt;1,Y288="kg"),"g",IF(AND(ISNUMBER(X288),X288&lt;1,Y288="L"),"cl",Y288))),N("Y26"))</f>
        <v/>
      </c>
      <c r="AB288" s="123" t="str">
        <f>IF(1=1,IF(E288="","",IF(F288="","A CONTROLER",IF(NOT(ISNUMBER(F288)),"TEXTE",IF(OR(W288="",W288&lt;=0),"COMMANDE COUVERTS INCOMPLETE",IF(G288="","UNITE MANQUANTE",IF(COUNTIF(B384:B428,AE288)=0,"UNITE A CONTROLER","OK")))))),N("Z6"))</f>
        <v/>
      </c>
      <c r="AD288" s="144" t="str">
        <f>IF(1=1,IF(E288="","",AD268),N("AB26"))</f>
        <v/>
      </c>
      <c r="AE288" s="125" t="str">
        <f>IF(1=1,IF(G288="","",UPPER(TRIM(SUBSTITUTE(SUBSTITUTE(G288&amp;"",CHAR(160)," ")," "," ")))),N("AC26"))</f>
        <v/>
      </c>
    </row>
    <row r="289" spans="1:33" ht="15.75" x14ac:dyDescent="0.25">
      <c r="A289" s="160" t="str">
        <f>IF(1=1,IF(E289="","",A268),N("A27"))</f>
        <v/>
      </c>
      <c r="B289" s="127" t="str">
        <f>IF(1=1,IF(E289="","",B268),N("B27"))</f>
        <v/>
      </c>
      <c r="C289" s="128"/>
      <c r="D289" s="129" t="str">
        <f>IF(ISBLANK(E289),"",LARGE(D268:D288,1)+1)</f>
        <v/>
      </c>
      <c r="E289" s="130"/>
      <c r="F289" s="131"/>
      <c r="G289" s="170"/>
      <c r="H289" s="105"/>
      <c r="I289" s="132" t="str">
        <f>IF(1=1,IF(E289="","",I268),N("H27"))</f>
        <v/>
      </c>
      <c r="J289" s="133" t="str">
        <f>IF(1=1,IF(E289="","",J268),N("I27"))</f>
        <v/>
      </c>
      <c r="K289" s="134" t="str">
        <f>IF(1=1,IF(E289="","",K268),N("J27"))</f>
        <v/>
      </c>
      <c r="L289" s="135" t="str">
        <f>IF(1=1,IF(OR(J289="",O289="",NOT(ISNUMBER(J289)),NOT(ISNUMBER(O289)),J289=0),"",O289/J289),N("L27"))</f>
        <v/>
      </c>
      <c r="M289" s="136" t="str">
        <f>IF(1=1,IF(OR(L289="",NOT(ISNUMBER(F289))),"",F289*L289*IFERROR(INDEX(D384:D428,MATCH(AE289,B384:B428,0)),1)),N("M13"))</f>
        <v/>
      </c>
      <c r="N289" s="137" t="str">
        <f>IF(1=1,IF(F289="","",IF(G289="","",IFERROR(INDEX(E384:E428,MATCH(AE289,B384:B428,0)),G289&amp;""))),N("N6"))</f>
        <v/>
      </c>
      <c r="O289" s="138" t="str">
        <f>IF(1=1,IF(E289="","",O268),N("K27"))</f>
        <v/>
      </c>
      <c r="P289" s="139" t="str">
        <f>IF(1=1,IF(M289="","",IF(AND(ISNUMBER(M289),M289&lt;1,N289="kg"),MAX(1,ROUND(M289*1000,0)),IF(AND(ISNUMBER(M289),M289&lt;1,N289="L"),MAX(1,ROUND(M289*100,0)),ROUND(M289,3)))),N("O27"))</f>
        <v/>
      </c>
      <c r="Q289" s="140" t="str">
        <f>IF(1=1,IF(M289="","",IF(AND(ISNUMBER(M289),M289&lt;1,N289="kg"),"g",IF(AND(ISNUMBER(M289),M289&lt;1,N289="L"),"cl",N289))),N("P27"))</f>
        <v/>
      </c>
      <c r="R289" s="161" t="str">
        <f>IF(1=1,IF(E289="","",IF(F289="","A CONTROLER",IF(NOT(ISNUMBER(F289)),"TEXTE",IF(OR(L289="",L289&lt;=0),"COMMANDE PRINCIPALE INCOMPLETE",IF(G289="","UNITE MANQUANTE",IF(COUNTIF(B384:B428,AE289)=0,"UNITE A CONTROLER","OK")))))),N("Q9"))</f>
        <v/>
      </c>
      <c r="S289" s="105"/>
      <c r="T289" s="141">
        <f t="shared" si="18"/>
        <v>0</v>
      </c>
      <c r="U289" s="133" t="str">
        <f>IF(1=1,IF(E289="","",U268),N("S27"))</f>
        <v/>
      </c>
      <c r="V289" s="133" t="str">
        <f>IF(1=1,IF(E289="","",V268),N("T27"))</f>
        <v/>
      </c>
      <c r="W289" s="135" t="str">
        <f>IF(1=1,IF(OR(U289="",V289="",NOT(ISNUMBER(U289)),NOT(ISNUMBER(V289)),U289=0),"",V289/U289),N("U27"))</f>
        <v/>
      </c>
      <c r="X289" s="136" t="str">
        <f>IF(1=1,IF(OR(W289="",NOT(ISNUMBER(F289))),"",F289*W289*IFERROR(INDEX(D384:D428,MATCH(AE289,B384:B428,0)),1)),N("V7"))</f>
        <v/>
      </c>
      <c r="Y289" s="137" t="str">
        <f>IF(1=1,IF(F289="","",IF(G289="","",IFERROR(INDEX(E384:E428,MATCH(AE289,B384:B428,0)),G289&amp;""))),N("W6"))</f>
        <v/>
      </c>
      <c r="Z289" s="142" t="str">
        <f>IF(1=1,IF(X289="","",IF(AND(ISNUMBER(X289),X289&lt;1,Y289="kg"),MAX(1,ROUND(X289*1000,0)),IF(AND(ISNUMBER(X289),X289&lt;1,Y289="L"),MAX(1,ROUND(X289*100,0)),ROUND(X289,3)))),N("X27"))</f>
        <v/>
      </c>
      <c r="AA289" s="143" t="str">
        <f>IF(1=1,IF(X289="","",IF(AND(ISNUMBER(X289),X289&lt;1,Y289="kg"),"g",IF(AND(ISNUMBER(X289),X289&lt;1,Y289="L"),"cl",Y289))),N("Y27"))</f>
        <v/>
      </c>
      <c r="AB289" s="123" t="str">
        <f>IF(1=1,IF(E289="","",IF(F289="","A CONTROLER",IF(NOT(ISNUMBER(F289)),"TEXTE",IF(OR(W289="",W289&lt;=0),"COMMANDE COUVERTS INCOMPLETE",IF(G289="","UNITE MANQUANTE",IF(COUNTIF(B384:B428,AE289)=0,"UNITE A CONTROLER","OK")))))),N("Z6"))</f>
        <v/>
      </c>
      <c r="AD289" s="144" t="str">
        <f>IF(1=1,IF(E289="","",AD268),N("AB27"))</f>
        <v/>
      </c>
      <c r="AE289" s="125" t="str">
        <f>IF(1=1,IF(G289="","",UPPER(TRIM(SUBSTITUTE(SUBSTITUTE(G289&amp;"",CHAR(160)," ")," "," ")))),N("AC27"))</f>
        <v/>
      </c>
    </row>
    <row r="290" spans="1:33" ht="15.75" x14ac:dyDescent="0.25">
      <c r="A290" s="160" t="str">
        <f>IF(1=1,IF(E290="","",A268),N("A28"))</f>
        <v/>
      </c>
      <c r="B290" s="127" t="str">
        <f>IF(1=1,IF(E290="","",B268),N("B28"))</f>
        <v/>
      </c>
      <c r="C290" s="128"/>
      <c r="D290" s="129" t="str">
        <f>IF(ISBLANK(E290),"",LARGE(D268:D289,1)+1)</f>
        <v/>
      </c>
      <c r="E290" s="130"/>
      <c r="F290" s="131"/>
      <c r="G290" s="170"/>
      <c r="H290" s="105"/>
      <c r="I290" s="132" t="str">
        <f>IF(1=1,IF(E290="","",I268),N("H28"))</f>
        <v/>
      </c>
      <c r="J290" s="133" t="str">
        <f>IF(1=1,IF(E290="","",J268),N("I28"))</f>
        <v/>
      </c>
      <c r="K290" s="134" t="str">
        <f>IF(1=1,IF(E290="","",K268),N("J28"))</f>
        <v/>
      </c>
      <c r="L290" s="135" t="str">
        <f>IF(1=1,IF(OR(J290="",O290="",NOT(ISNUMBER(J290)),NOT(ISNUMBER(O290)),J290=0),"",O290/J290),N("L28"))</f>
        <v/>
      </c>
      <c r="M290" s="136" t="str">
        <f>IF(1=1,IF(OR(L290="",NOT(ISNUMBER(F290))),"",F290*L290*IFERROR(INDEX(D384:D428,MATCH(AE290,B384:B428,0)),1)),N("M13"))</f>
        <v/>
      </c>
      <c r="N290" s="137" t="str">
        <f>IF(1=1,IF(F290="","",IF(G290="","",IFERROR(INDEX(E384:E428,MATCH(AE290,B384:B428,0)),G290&amp;""))),N("N6"))</f>
        <v/>
      </c>
      <c r="O290" s="138" t="str">
        <f>IF(1=1,IF(E290="","",O268),N("K28"))</f>
        <v/>
      </c>
      <c r="P290" s="139" t="str">
        <f>IF(1=1,IF(M290="","",IF(AND(ISNUMBER(M290),M290&lt;1,N290="kg"),MAX(1,ROUND(M290*1000,0)),IF(AND(ISNUMBER(M290),M290&lt;1,N290="L"),MAX(1,ROUND(M290*100,0)),ROUND(M290,3)))),N("O28"))</f>
        <v/>
      </c>
      <c r="Q290" s="140" t="str">
        <f>IF(1=1,IF(M290="","",IF(AND(ISNUMBER(M290),M290&lt;1,N290="kg"),"g",IF(AND(ISNUMBER(M290),M290&lt;1,N290="L"),"cl",N290))),N("P28"))</f>
        <v/>
      </c>
      <c r="R290" s="161" t="str">
        <f>IF(1=1,IF(E290="","",IF(F290="","A CONTROLER",IF(NOT(ISNUMBER(F290)),"TEXTE",IF(OR(L290="",L290&lt;=0),"COMMANDE PRINCIPALE INCOMPLETE",IF(G290="","UNITE MANQUANTE",IF(COUNTIF(B384:B428,AE290)=0,"UNITE A CONTROLER","OK")))))),N("Q9"))</f>
        <v/>
      </c>
      <c r="S290" s="105"/>
      <c r="T290" s="141">
        <f t="shared" si="18"/>
        <v>0</v>
      </c>
      <c r="U290" s="133" t="str">
        <f>IF(1=1,IF(E290="","",U268),N("S28"))</f>
        <v/>
      </c>
      <c r="V290" s="133" t="str">
        <f>IF(1=1,IF(E290="","",V268),N("T28"))</f>
        <v/>
      </c>
      <c r="W290" s="135" t="str">
        <f>IF(1=1,IF(OR(U290="",V290="",NOT(ISNUMBER(U290)),NOT(ISNUMBER(V290)),U290=0),"",V290/U290),N("U28"))</f>
        <v/>
      </c>
      <c r="X290" s="136" t="str">
        <f>IF(1=1,IF(OR(W290="",NOT(ISNUMBER(F290))),"",F290*W290*IFERROR(INDEX(D384:D428,MATCH(AE290,B384:B428,0)),1)),N("V7"))</f>
        <v/>
      </c>
      <c r="Y290" s="137" t="str">
        <f>IF(1=1,IF(F290="","",IF(G290="","",IFERROR(INDEX(E384:E428,MATCH(AE290,B384:B428,0)),G290&amp;""))),N("W6"))</f>
        <v/>
      </c>
      <c r="Z290" s="142" t="str">
        <f>IF(1=1,IF(X290="","",IF(AND(ISNUMBER(X290),X290&lt;1,Y290="kg"),MAX(1,ROUND(X290*1000,0)),IF(AND(ISNUMBER(X290),X290&lt;1,Y290="L"),MAX(1,ROUND(X290*100,0)),ROUND(X290,3)))),N("X28"))</f>
        <v/>
      </c>
      <c r="AA290" s="143" t="str">
        <f>IF(1=1,IF(X290="","",IF(AND(ISNUMBER(X290),X290&lt;1,Y290="kg"),"g",IF(AND(ISNUMBER(X290),X290&lt;1,Y290="L"),"cl",Y290))),N("Y28"))</f>
        <v/>
      </c>
      <c r="AB290" s="123" t="str">
        <f>IF(1=1,IF(E290="","",IF(F290="","A CONTROLER",IF(NOT(ISNUMBER(F290)),"TEXTE",IF(OR(W290="",W290&lt;=0),"COMMANDE COUVERTS INCOMPLETE",IF(G290="","UNITE MANQUANTE",IF(COUNTIF(B384:B428,AE290)=0,"UNITE A CONTROLER","OK")))))),N("Z6"))</f>
        <v/>
      </c>
      <c r="AD290" s="144" t="str">
        <f>IF(1=1,IF(E290="","",AD268),N("AB28"))</f>
        <v/>
      </c>
      <c r="AE290" s="125" t="str">
        <f>IF(1=1,IF(G290="","",UPPER(TRIM(SUBSTITUTE(SUBSTITUTE(G290&amp;"",CHAR(160)," ")," "," ")))),N("AC28"))</f>
        <v/>
      </c>
    </row>
    <row r="291" spans="1:33" ht="15.75" x14ac:dyDescent="0.25">
      <c r="A291" s="160" t="str">
        <f>IF(1=1,IF(E291="","",A268),N("A29"))</f>
        <v/>
      </c>
      <c r="B291" s="127" t="str">
        <f>IF(1=1,IF(E291="","",B268),N("B29"))</f>
        <v/>
      </c>
      <c r="C291" s="128"/>
      <c r="D291" s="129" t="str">
        <f>IF(ISBLANK(E291),"",LARGE(D268:D290,1)+1)</f>
        <v/>
      </c>
      <c r="E291" s="130"/>
      <c r="F291" s="131"/>
      <c r="G291" s="170"/>
      <c r="H291" s="105"/>
      <c r="I291" s="132" t="str">
        <f>IF(1=1,IF(E291="","",I268),N("H29"))</f>
        <v/>
      </c>
      <c r="J291" s="133" t="str">
        <f>IF(1=1,IF(E291="","",J268),N("I29"))</f>
        <v/>
      </c>
      <c r="K291" s="134" t="str">
        <f>IF(1=1,IF(E291="","",K268),N("J29"))</f>
        <v/>
      </c>
      <c r="L291" s="135" t="str">
        <f>IF(1=1,IF(OR(J291="",O291="",NOT(ISNUMBER(J291)),NOT(ISNUMBER(O291)),J291=0),"",O291/J291),N("L29"))</f>
        <v/>
      </c>
      <c r="M291" s="136" t="str">
        <f>IF(1=1,IF(OR(L291="",NOT(ISNUMBER(F291))),"",F291*L291*IFERROR(INDEX(D384:D428,MATCH(AE291,B384:B428,0)),1)),N("M13"))</f>
        <v/>
      </c>
      <c r="N291" s="137" t="str">
        <f>IF(1=1,IF(F291="","",IF(G291="","",IFERROR(INDEX(E384:E428,MATCH(AE291,B384:B428,0)),G291&amp;""))),N("N6"))</f>
        <v/>
      </c>
      <c r="O291" s="138" t="str">
        <f>IF(1=1,IF(E291="","",O268),N("K29"))</f>
        <v/>
      </c>
      <c r="P291" s="139" t="str">
        <f>IF(1=1,IF(M291="","",IF(AND(ISNUMBER(M291),M291&lt;1,N291="kg"),MAX(1,ROUND(M291*1000,0)),IF(AND(ISNUMBER(M291),M291&lt;1,N291="L"),MAX(1,ROUND(M291*100,0)),ROUND(M291,3)))),N("O29"))</f>
        <v/>
      </c>
      <c r="Q291" s="140" t="str">
        <f>IF(1=1,IF(M291="","",IF(AND(ISNUMBER(M291),M291&lt;1,N291="kg"),"g",IF(AND(ISNUMBER(M291),M291&lt;1,N291="L"),"cl",N291))),N("P29"))</f>
        <v/>
      </c>
      <c r="R291" s="161" t="str">
        <f>IF(1=1,IF(E291="","",IF(F291="","A CONTROLER",IF(NOT(ISNUMBER(F291)),"TEXTE",IF(OR(L291="",L291&lt;=0),"COMMANDE PRINCIPALE INCOMPLETE",IF(G291="","UNITE MANQUANTE",IF(COUNTIF(B384:B428,AE291)=0,"UNITE A CONTROLER","OK")))))),N("Q9"))</f>
        <v/>
      </c>
      <c r="S291" s="105"/>
      <c r="T291" s="141">
        <f t="shared" si="18"/>
        <v>0</v>
      </c>
      <c r="U291" s="133" t="str">
        <f>IF(1=1,IF(E291="","",U268),N("S29"))</f>
        <v/>
      </c>
      <c r="V291" s="133" t="str">
        <f>IF(1=1,IF(E291="","",V268),N("T29"))</f>
        <v/>
      </c>
      <c r="W291" s="135" t="str">
        <f>IF(1=1,IF(OR(U291="",V291="",NOT(ISNUMBER(U291)),NOT(ISNUMBER(V291)),U291=0),"",V291/U291),N("U29"))</f>
        <v/>
      </c>
      <c r="X291" s="136" t="str">
        <f>IF(1=1,IF(OR(W291="",NOT(ISNUMBER(F291))),"",F291*W291*IFERROR(INDEX(D384:D428,MATCH(AE291,B384:B428,0)),1)),N("V7"))</f>
        <v/>
      </c>
      <c r="Y291" s="137" t="str">
        <f>IF(1=1,IF(F291="","",IF(G291="","",IFERROR(INDEX(E384:E428,MATCH(AE291,B384:B428,0)),G291&amp;""))),N("W6"))</f>
        <v/>
      </c>
      <c r="Z291" s="142" t="str">
        <f>IF(1=1,IF(X291="","",IF(AND(ISNUMBER(X291),X291&lt;1,Y291="kg"),MAX(1,ROUND(X291*1000,0)),IF(AND(ISNUMBER(X291),X291&lt;1,Y291="L"),MAX(1,ROUND(X291*100,0)),ROUND(X291,3)))),N("X29"))</f>
        <v/>
      </c>
      <c r="AA291" s="143" t="str">
        <f>IF(1=1,IF(X291="","",IF(AND(ISNUMBER(X291),X291&lt;1,Y291="kg"),"g",IF(AND(ISNUMBER(X291),X291&lt;1,Y291="L"),"cl",Y291))),N("Y29"))</f>
        <v/>
      </c>
      <c r="AB291" s="123" t="str">
        <f>IF(1=1,IF(E291="","",IF(F291="","A CONTROLER",IF(NOT(ISNUMBER(F291)),"TEXTE",IF(OR(W291="",W291&lt;=0),"COMMANDE COUVERTS INCOMPLETE",IF(G291="","UNITE MANQUANTE",IF(COUNTIF(B384:B428,AE291)=0,"UNITE A CONTROLER","OK")))))),N("Z6"))</f>
        <v/>
      </c>
      <c r="AD291" s="144" t="str">
        <f>IF(1=1,IF(E291="","",AD268),N("AB29"))</f>
        <v/>
      </c>
      <c r="AE291" s="125" t="str">
        <f>IF(1=1,IF(G291="","",UPPER(TRIM(SUBSTITUTE(SUBSTITUTE(G291&amp;"",CHAR(160)," ")," "," ")))),N("AC29"))</f>
        <v/>
      </c>
    </row>
    <row r="292" spans="1:33" ht="15.75" x14ac:dyDescent="0.25">
      <c r="A292" s="160" t="str">
        <f>IF(1=1,IF(E292="","",A268),N("A30"))</f>
        <v/>
      </c>
      <c r="B292" s="127" t="str">
        <f>IF(1=1,IF(E292="","",B268),N("B30"))</f>
        <v/>
      </c>
      <c r="C292" s="128"/>
      <c r="D292" s="129" t="str">
        <f>IF(ISBLANK(E292),"",LARGE(D268:D291,1)+1)</f>
        <v/>
      </c>
      <c r="E292" s="130"/>
      <c r="F292" s="131"/>
      <c r="G292" s="170"/>
      <c r="H292" s="105"/>
      <c r="I292" s="132" t="str">
        <f>IF(1=1,IF(E292="","",I268),N("H30"))</f>
        <v/>
      </c>
      <c r="J292" s="133" t="str">
        <f>IF(1=1,IF(E292="","",J268),N("I30"))</f>
        <v/>
      </c>
      <c r="K292" s="134" t="str">
        <f>IF(1=1,IF(E292="","",K268),N("J30"))</f>
        <v/>
      </c>
      <c r="L292" s="135" t="str">
        <f>IF(1=1,IF(OR(J292="",O292="",NOT(ISNUMBER(J292)),NOT(ISNUMBER(O292)),J292=0),"",O292/J292),N("L30"))</f>
        <v/>
      </c>
      <c r="M292" s="136" t="str">
        <f>IF(1=1,IF(OR(L292="",NOT(ISNUMBER(F292))),"",F292*L292*IFERROR(INDEX(D384:D428,MATCH(AE292,B384:B428,0)),1)),N("M13"))</f>
        <v/>
      </c>
      <c r="N292" s="137" t="str">
        <f>IF(1=1,IF(F292="","",IF(G292="","",IFERROR(INDEX(E384:E428,MATCH(AE292,B384:B428,0)),G292&amp;""))),N("N6"))</f>
        <v/>
      </c>
      <c r="O292" s="138" t="str">
        <f>IF(1=1,IF(E292="","",O268),N("K30"))</f>
        <v/>
      </c>
      <c r="P292" s="139" t="str">
        <f>IF(1=1,IF(M292="","",IF(AND(ISNUMBER(M292),M292&lt;1,N292="kg"),MAX(1,ROUND(M292*1000,0)),IF(AND(ISNUMBER(M292),M292&lt;1,N292="L"),MAX(1,ROUND(M292*100,0)),ROUND(M292,3)))),N("O30"))</f>
        <v/>
      </c>
      <c r="Q292" s="140" t="str">
        <f>IF(1=1,IF(M292="","",IF(AND(ISNUMBER(M292),M292&lt;1,N292="kg"),"g",IF(AND(ISNUMBER(M292),M292&lt;1,N292="L"),"cl",N292))),N("P30"))</f>
        <v/>
      </c>
      <c r="R292" s="161" t="str">
        <f>IF(1=1,IF(E292="","",IF(F292="","A CONTROLER",IF(NOT(ISNUMBER(F292)),"TEXTE",IF(OR(L292="",L292&lt;=0),"COMMANDE PRINCIPALE INCOMPLETE",IF(G292="","UNITE MANQUANTE",IF(COUNTIF(B384:B428,AE292)=0,"UNITE A CONTROLER","OK")))))),N("Q9"))</f>
        <v/>
      </c>
      <c r="S292" s="105"/>
      <c r="T292" s="141">
        <f t="shared" si="18"/>
        <v>0</v>
      </c>
      <c r="U292" s="133" t="str">
        <f>IF(1=1,IF(E292="","",U268),N("S30"))</f>
        <v/>
      </c>
      <c r="V292" s="133" t="str">
        <f>IF(1=1,IF(E292="","",V268),N("T30"))</f>
        <v/>
      </c>
      <c r="W292" s="135" t="str">
        <f>IF(1=1,IF(OR(U292="",V292="",NOT(ISNUMBER(U292)),NOT(ISNUMBER(V292)),U292=0),"",V292/U292),N("U30"))</f>
        <v/>
      </c>
      <c r="X292" s="136" t="str">
        <f>IF(1=1,IF(OR(W292="",NOT(ISNUMBER(F292))),"",F292*W292*IFERROR(INDEX(D384:D428,MATCH(AE292,B384:B428,0)),1)),N("V7"))</f>
        <v/>
      </c>
      <c r="Y292" s="137" t="str">
        <f>IF(1=1,IF(F292="","",IF(G292="","",IFERROR(INDEX(E384:E428,MATCH(AE292,B384:B428,0)),G292&amp;""))),N("W6"))</f>
        <v/>
      </c>
      <c r="Z292" s="142" t="str">
        <f>IF(1=1,IF(X292="","",IF(AND(ISNUMBER(X292),X292&lt;1,Y292="kg"),MAX(1,ROUND(X292*1000,0)),IF(AND(ISNUMBER(X292),X292&lt;1,Y292="L"),MAX(1,ROUND(X292*100,0)),ROUND(X292,3)))),N("X30"))</f>
        <v/>
      </c>
      <c r="AA292" s="143" t="str">
        <f>IF(1=1,IF(X292="","",IF(AND(ISNUMBER(X292),X292&lt;1,Y292="kg"),"g",IF(AND(ISNUMBER(X292),X292&lt;1,Y292="L"),"cl",Y292))),N("Y30"))</f>
        <v/>
      </c>
      <c r="AB292" s="123" t="str">
        <f>IF(1=1,IF(E292="","",IF(F292="","A CONTROLER",IF(NOT(ISNUMBER(F292)),"TEXTE",IF(OR(W292="",W292&lt;=0),"COMMANDE COUVERTS INCOMPLETE",IF(G292="","UNITE MANQUANTE",IF(COUNTIF(B384:B428,AE292)=0,"UNITE A CONTROLER","OK")))))),N("Z6"))</f>
        <v/>
      </c>
      <c r="AD292" s="144" t="str">
        <f>IF(1=1,IF(E292="","",AD268),N("AB30"))</f>
        <v/>
      </c>
      <c r="AE292" s="125" t="str">
        <f>IF(1=1,IF(G292="","",UPPER(TRIM(SUBSTITUTE(SUBSTITUTE(G292&amp;"",CHAR(160)," ")," "," ")))),N("AC30"))</f>
        <v/>
      </c>
    </row>
    <row r="293" spans="1:33" ht="15.75" x14ac:dyDescent="0.25">
      <c r="A293" s="160" t="str">
        <f>IF(1=1,IF(E293="","",A268),N("A31"))</f>
        <v/>
      </c>
      <c r="B293" s="127" t="str">
        <f>IF(1=1,IF(E293="","",B268),N("B31"))</f>
        <v/>
      </c>
      <c r="C293" s="128"/>
      <c r="D293" s="129" t="str">
        <f>IF(ISBLANK(E293),"",LARGE(D268:D292,1)+1)</f>
        <v/>
      </c>
      <c r="E293" s="130"/>
      <c r="F293" s="131"/>
      <c r="G293" s="170"/>
      <c r="H293" s="105"/>
      <c r="I293" s="132" t="str">
        <f>IF(1=1,IF(E293="","",I268),N("H31"))</f>
        <v/>
      </c>
      <c r="J293" s="133" t="str">
        <f>IF(1=1,IF(E293="","",J268),N("I31"))</f>
        <v/>
      </c>
      <c r="K293" s="134" t="str">
        <f>IF(1=1,IF(E293="","",K268),N("J31"))</f>
        <v/>
      </c>
      <c r="L293" s="135" t="str">
        <f>IF(1=1,IF(OR(J293="",O293="",NOT(ISNUMBER(J293)),NOT(ISNUMBER(O293)),J293=0),"",O293/J293),N("L31"))</f>
        <v/>
      </c>
      <c r="M293" s="136" t="str">
        <f>IF(1=1,IF(OR(L293="",NOT(ISNUMBER(F293))),"",F293*L293*IFERROR(INDEX(D384:D428,MATCH(AE293,B384:B428,0)),1)),N("M13"))</f>
        <v/>
      </c>
      <c r="N293" s="137" t="str">
        <f>IF(1=1,IF(F293="","",IF(G293="","",IFERROR(INDEX(E384:E428,MATCH(AE293,B384:B428,0)),G293&amp;""))),N("N6"))</f>
        <v/>
      </c>
      <c r="O293" s="138" t="str">
        <f>IF(1=1,IF(E293="","",O268),N("K31"))</f>
        <v/>
      </c>
      <c r="P293" s="139" t="str">
        <f>IF(1=1,IF(M293="","",IF(AND(ISNUMBER(M293),M293&lt;1,N293="kg"),MAX(1,ROUND(M293*1000,0)),IF(AND(ISNUMBER(M293),M293&lt;1,N293="L"),MAX(1,ROUND(M293*100,0)),ROUND(M293,3)))),N("O31"))</f>
        <v/>
      </c>
      <c r="Q293" s="140" t="str">
        <f>IF(1=1,IF(M293="","",IF(AND(ISNUMBER(M293),M293&lt;1,N293="kg"),"g",IF(AND(ISNUMBER(M293),M293&lt;1,N293="L"),"cl",N293))),N("P31"))</f>
        <v/>
      </c>
      <c r="R293" s="161" t="str">
        <f>IF(1=1,IF(E293="","",IF(F293="","A CONTROLER",IF(NOT(ISNUMBER(F293)),"TEXTE",IF(OR(L293="",L293&lt;=0),"COMMANDE PRINCIPALE INCOMPLETE",IF(G293="","UNITE MANQUANTE",IF(COUNTIF(B384:B428,AE293)=0,"UNITE A CONTROLER","OK")))))),N("Q9"))</f>
        <v/>
      </c>
      <c r="S293" s="105"/>
      <c r="T293" s="141">
        <f t="shared" si="18"/>
        <v>0</v>
      </c>
      <c r="U293" s="133" t="str">
        <f>IF(1=1,IF(E293="","",U268),N("S31"))</f>
        <v/>
      </c>
      <c r="V293" s="133" t="str">
        <f>IF(1=1,IF(E293="","",V268),N("T31"))</f>
        <v/>
      </c>
      <c r="W293" s="135" t="str">
        <f>IF(1=1,IF(OR(U293="",V293="",NOT(ISNUMBER(U293)),NOT(ISNUMBER(V293)),U293=0),"",V293/U293),N("U31"))</f>
        <v/>
      </c>
      <c r="X293" s="136" t="str">
        <f>IF(1=1,IF(OR(W293="",NOT(ISNUMBER(F293))),"",F293*W293*IFERROR(INDEX(D384:D428,MATCH(AE293,B384:B428,0)),1)),N("V7"))</f>
        <v/>
      </c>
      <c r="Y293" s="137" t="str">
        <f>IF(1=1,IF(F293="","",IF(G293="","",IFERROR(INDEX(E384:E428,MATCH(AE293,B384:B428,0)),G293&amp;""))),N("W6"))</f>
        <v/>
      </c>
      <c r="Z293" s="142" t="str">
        <f>IF(1=1,IF(X293="","",IF(AND(ISNUMBER(X293),X293&lt;1,Y293="kg"),MAX(1,ROUND(X293*1000,0)),IF(AND(ISNUMBER(X293),X293&lt;1,Y293="L"),MAX(1,ROUND(X293*100,0)),ROUND(X293,3)))),N("X31"))</f>
        <v/>
      </c>
      <c r="AA293" s="143" t="str">
        <f>IF(1=1,IF(X293="","",IF(AND(ISNUMBER(X293),X293&lt;1,Y293="kg"),"g",IF(AND(ISNUMBER(X293),X293&lt;1,Y293="L"),"cl",Y293))),N("Y31"))</f>
        <v/>
      </c>
      <c r="AB293" s="123" t="str">
        <f>IF(1=1,IF(E293="","",IF(F293="","A CONTROLER",IF(NOT(ISNUMBER(F293)),"TEXTE",IF(OR(W293="",W293&lt;=0),"COMMANDE COUVERTS INCOMPLETE",IF(G293="","UNITE MANQUANTE",IF(COUNTIF(B384:B428,AE293)=0,"UNITE A CONTROLER","OK")))))),N("Z6"))</f>
        <v/>
      </c>
      <c r="AD293" s="144" t="str">
        <f>IF(1=1,IF(E293="","",AD268),N("AB31"))</f>
        <v/>
      </c>
      <c r="AE293" s="125" t="str">
        <f>IF(1=1,IF(G293="","",UPPER(TRIM(SUBSTITUTE(SUBSTITUTE(G293&amp;"",CHAR(160)," ")," "," ")))),N("AC31"))</f>
        <v/>
      </c>
    </row>
    <row r="294" spans="1:33" ht="15.75" x14ac:dyDescent="0.25">
      <c r="A294" s="160" t="str">
        <f>IF(1=1,IF(E294="","",A268),N("A32"))</f>
        <v/>
      </c>
      <c r="B294" s="127" t="str">
        <f>IF(1=1,IF(E294="","",B268),N("B32"))</f>
        <v/>
      </c>
      <c r="C294" s="128"/>
      <c r="D294" s="129" t="str">
        <f>IF(ISBLANK(E294),"",LARGE(D268:D293,1)+1)</f>
        <v/>
      </c>
      <c r="E294" s="130"/>
      <c r="F294" s="131"/>
      <c r="G294" s="170"/>
      <c r="H294" s="105"/>
      <c r="I294" s="132" t="str">
        <f>IF(1=1,IF(E294="","",I268),N("H32"))</f>
        <v/>
      </c>
      <c r="J294" s="133" t="str">
        <f>IF(1=1,IF(E294="","",J268),N("I32"))</f>
        <v/>
      </c>
      <c r="K294" s="134" t="str">
        <f>IF(1=1,IF(E294="","",K268),N("J32"))</f>
        <v/>
      </c>
      <c r="L294" s="135" t="str">
        <f>IF(1=1,IF(OR(J294="",O294="",NOT(ISNUMBER(J294)),NOT(ISNUMBER(O294)),J294=0),"",O294/J294),N("L32"))</f>
        <v/>
      </c>
      <c r="M294" s="136" t="str">
        <f>IF(1=1,IF(OR(L294="",NOT(ISNUMBER(F294))),"",F294*L294*IFERROR(INDEX(D384:D428,MATCH(AE294,B384:B428,0)),1)),N("M13"))</f>
        <v/>
      </c>
      <c r="N294" s="137" t="str">
        <f>IF(1=1,IF(F294="","",IF(G294="","",IFERROR(INDEX(E384:E428,MATCH(AE294,B384:B428,0)),G294&amp;""))),N("N6"))</f>
        <v/>
      </c>
      <c r="O294" s="138" t="str">
        <f>IF(1=1,IF(E294="","",O268),N("K32"))</f>
        <v/>
      </c>
      <c r="P294" s="139" t="str">
        <f>IF(1=1,IF(M294="","",IF(AND(ISNUMBER(M294),M294&lt;1,N294="kg"),MAX(1,ROUND(M294*1000,0)),IF(AND(ISNUMBER(M294),M294&lt;1,N294="L"),MAX(1,ROUND(M294*100,0)),ROUND(M294,3)))),N("O32"))</f>
        <v/>
      </c>
      <c r="Q294" s="140" t="str">
        <f>IF(1=1,IF(M294="","",IF(AND(ISNUMBER(M294),M294&lt;1,N294="kg"),"g",IF(AND(ISNUMBER(M294),M294&lt;1,N294="L"),"cl",N294))),N("P32"))</f>
        <v/>
      </c>
      <c r="R294" s="161" t="str">
        <f>IF(1=1,IF(E294="","",IF(F294="","A CONTROLER",IF(NOT(ISNUMBER(F294)),"TEXTE",IF(OR(L294="",L294&lt;=0),"COMMANDE PRINCIPALE INCOMPLETE",IF(G294="","UNITE MANQUANTE",IF(COUNTIF(B384:B428,AE294)=0,"UNITE A CONTROLER","OK")))))),N("Q9"))</f>
        <v/>
      </c>
      <c r="S294" s="105"/>
      <c r="T294" s="141">
        <f t="shared" si="18"/>
        <v>0</v>
      </c>
      <c r="U294" s="133" t="str">
        <f>IF(1=1,IF(E294="","",U268),N("S32"))</f>
        <v/>
      </c>
      <c r="V294" s="133" t="str">
        <f>IF(1=1,IF(E294="","",V268),N("T32"))</f>
        <v/>
      </c>
      <c r="W294" s="135" t="str">
        <f>IF(1=1,IF(OR(U294="",V294="",NOT(ISNUMBER(U294)),NOT(ISNUMBER(V294)),U294=0),"",V294/U294),N("U32"))</f>
        <v/>
      </c>
      <c r="X294" s="136" t="str">
        <f>IF(1=1,IF(OR(W294="",NOT(ISNUMBER(F294))),"",F294*W294*IFERROR(INDEX(D384:D428,MATCH(AE294,B384:B428,0)),1)),N("V7"))</f>
        <v/>
      </c>
      <c r="Y294" s="137" t="str">
        <f>IF(1=1,IF(F294="","",IF(G294="","",IFERROR(INDEX(E384:E428,MATCH(AE294,B384:B428,0)),G294&amp;""))),N("W6"))</f>
        <v/>
      </c>
      <c r="Z294" s="142" t="str">
        <f>IF(1=1,IF(X294="","",IF(AND(ISNUMBER(X294),X294&lt;1,Y294="kg"),MAX(1,ROUND(X294*1000,0)),IF(AND(ISNUMBER(X294),X294&lt;1,Y294="L"),MAX(1,ROUND(X294*100,0)),ROUND(X294,3)))),N("X32"))</f>
        <v/>
      </c>
      <c r="AA294" s="143" t="str">
        <f>IF(1=1,IF(X294="","",IF(AND(ISNUMBER(X294),X294&lt;1,Y294="kg"),"g",IF(AND(ISNUMBER(X294),X294&lt;1,Y294="L"),"cl",Y294))),N("Y32"))</f>
        <v/>
      </c>
      <c r="AB294" s="123" t="str">
        <f>IF(1=1,IF(E294="","",IF(F294="","A CONTROLER",IF(NOT(ISNUMBER(F294)),"TEXTE",IF(OR(W294="",W294&lt;=0),"COMMANDE COUVERTS INCOMPLETE",IF(G294="","UNITE MANQUANTE",IF(COUNTIF(B384:B428,AE294)=0,"UNITE A CONTROLER","OK")))))),N("Z6"))</f>
        <v/>
      </c>
      <c r="AD294" s="144" t="str">
        <f>IF(1=1,IF(E294="","",AD268),N("AB32"))</f>
        <v/>
      </c>
      <c r="AE294" s="125" t="str">
        <f>IF(1=1,IF(G294="","",UPPER(TRIM(SUBSTITUTE(SUBSTITUTE(G294&amp;"",CHAR(160)," ")," "," ")))),N("AC32"))</f>
        <v/>
      </c>
    </row>
    <row r="295" spans="1:33" ht="15.75" x14ac:dyDescent="0.25">
      <c r="A295" s="160" t="str">
        <f>IF(1=1,IF(E295="","",A268),N("A33"))</f>
        <v/>
      </c>
      <c r="B295" s="127" t="str">
        <f>IF(1=1,IF(E295="","",B268),N("B33"))</f>
        <v/>
      </c>
      <c r="C295" s="128"/>
      <c r="D295" s="129" t="str">
        <f>IF(ISBLANK(E295),"",LARGE(D268:D294,1)+1)</f>
        <v/>
      </c>
      <c r="E295" s="130"/>
      <c r="F295" s="131"/>
      <c r="G295" s="170"/>
      <c r="H295" s="105"/>
      <c r="I295" s="132" t="str">
        <f>IF(1=1,IF(E295="","",I268),N("H33"))</f>
        <v/>
      </c>
      <c r="J295" s="133" t="str">
        <f>IF(1=1,IF(E295="","",J268),N("I33"))</f>
        <v/>
      </c>
      <c r="K295" s="134" t="str">
        <f>IF(1=1,IF(E295="","",K268),N("J33"))</f>
        <v/>
      </c>
      <c r="L295" s="135" t="str">
        <f>IF(1=1,IF(OR(J295="",O295="",NOT(ISNUMBER(J295)),NOT(ISNUMBER(O295)),J295=0),"",O295/J295),N("L33"))</f>
        <v/>
      </c>
      <c r="M295" s="136" t="str">
        <f>IF(1=1,IF(OR(L295="",NOT(ISNUMBER(F295))),"",F295*L295*IFERROR(INDEX(D384:D428,MATCH(AE295,B384:B428,0)),1)),N("M13"))</f>
        <v/>
      </c>
      <c r="N295" s="137" t="str">
        <f>IF(1=1,IF(F295="","",IF(G295="","",IFERROR(INDEX(E384:E428,MATCH(AE295,B384:B428,0)),G295&amp;""))),N("N6"))</f>
        <v/>
      </c>
      <c r="O295" s="138" t="str">
        <f>IF(1=1,IF(E295="","",O268),N("K33"))</f>
        <v/>
      </c>
      <c r="P295" s="139" t="str">
        <f>IF(1=1,IF(M295="","",IF(AND(ISNUMBER(M295),M295&lt;1,N295="kg"),MAX(1,ROUND(M295*1000,0)),IF(AND(ISNUMBER(M295),M295&lt;1,N295="L"),MAX(1,ROUND(M295*100,0)),ROUND(M295,3)))),N("O33"))</f>
        <v/>
      </c>
      <c r="Q295" s="140" t="str">
        <f>IF(1=1,IF(M295="","",IF(AND(ISNUMBER(M295),M295&lt;1,N295="kg"),"g",IF(AND(ISNUMBER(M295),M295&lt;1,N295="L"),"cl",N295))),N("P33"))</f>
        <v/>
      </c>
      <c r="R295" s="161" t="str">
        <f>IF(1=1,IF(E295="","",IF(F295="","A CONTROLER",IF(NOT(ISNUMBER(F295)),"TEXTE",IF(OR(L295="",L295&lt;=0),"COMMANDE PRINCIPALE INCOMPLETE",IF(G295="","UNITE MANQUANTE",IF(COUNTIF(B384:B428,AE295)=0,"UNITE A CONTROLER","OK")))))),N("Q9"))</f>
        <v/>
      </c>
      <c r="S295" s="105"/>
      <c r="T295" s="141">
        <f t="shared" si="18"/>
        <v>0</v>
      </c>
      <c r="U295" s="133" t="str">
        <f>IF(1=1,IF(E295="","",U268),N("S33"))</f>
        <v/>
      </c>
      <c r="V295" s="133" t="str">
        <f>IF(1=1,IF(E295="","",V268),N("T33"))</f>
        <v/>
      </c>
      <c r="W295" s="135" t="str">
        <f>IF(1=1,IF(OR(U295="",V295="",NOT(ISNUMBER(U295)),NOT(ISNUMBER(V295)),U295=0),"",V295/U295),N("U33"))</f>
        <v/>
      </c>
      <c r="X295" s="136" t="str">
        <f>IF(1=1,IF(OR(W295="",NOT(ISNUMBER(F295))),"",F295*W295*IFERROR(INDEX(D384:D428,MATCH(AE295,B384:B428,0)),1)),N("V7"))</f>
        <v/>
      </c>
      <c r="Y295" s="137" t="str">
        <f>IF(1=1,IF(F295="","",IF(G295="","",IFERROR(INDEX(E384:E428,MATCH(AE295,B384:B428,0)),G295&amp;""))),N("W6"))</f>
        <v/>
      </c>
      <c r="Z295" s="142" t="str">
        <f>IF(1=1,IF(X295="","",IF(AND(ISNUMBER(X295),X295&lt;1,Y295="kg"),MAX(1,ROUND(X295*1000,0)),IF(AND(ISNUMBER(X295),X295&lt;1,Y295="L"),MAX(1,ROUND(X295*100,0)),ROUND(X295,3)))),N("X33"))</f>
        <v/>
      </c>
      <c r="AA295" s="143" t="str">
        <f>IF(1=1,IF(X295="","",IF(AND(ISNUMBER(X295),X295&lt;1,Y295="kg"),"g",IF(AND(ISNUMBER(X295),X295&lt;1,Y295="L"),"cl",Y295))),N("Y33"))</f>
        <v/>
      </c>
      <c r="AB295" s="123" t="str">
        <f>IF(1=1,IF(E295="","",IF(F295="","A CONTROLER",IF(NOT(ISNUMBER(F295)),"TEXTE",IF(OR(W295="",W295&lt;=0),"COMMANDE COUVERTS INCOMPLETE",IF(G295="","UNITE MANQUANTE",IF(COUNTIF(B384:B428,AE295)=0,"UNITE A CONTROLER","OK")))))),N("Z6"))</f>
        <v/>
      </c>
      <c r="AD295" s="144" t="str">
        <f>IF(1=1,IF(E295="","",AD268),N("AB33"))</f>
        <v/>
      </c>
      <c r="AE295" s="125" t="str">
        <f>IF(1=1,IF(G295="","",UPPER(TRIM(SUBSTITUTE(SUBSTITUTE(G295&amp;"",CHAR(160)," ")," "," ")))),N("AC33"))</f>
        <v/>
      </c>
    </row>
    <row r="296" spans="1:33" ht="24" customHeight="1" x14ac:dyDescent="0.25">
      <c r="A296" s="160" t="str">
        <f>IF(1=1,IF(E296="","",A268),N("A34"))</f>
        <v/>
      </c>
      <c r="B296" s="127" t="str">
        <f>IF(1=1,IF(E296="","",B268),N("B34"))</f>
        <v/>
      </c>
      <c r="C296" s="127"/>
      <c r="D296" s="129" t="str">
        <f>IF(ISBLANK(E296),"",LARGE(D268:D295,1)+1)</f>
        <v/>
      </c>
      <c r="E296" s="130"/>
      <c r="F296" s="131"/>
      <c r="G296" s="170"/>
      <c r="H296" s="105"/>
      <c r="I296" s="132" t="str">
        <f>IF(1=1,IF(E296="","",I268),N("H34"))</f>
        <v/>
      </c>
      <c r="J296" s="133" t="str">
        <f>IF(1=1,IF(E296="","",J268),N("I34"))</f>
        <v/>
      </c>
      <c r="K296" s="134" t="str">
        <f>IF(1=1,IF(E296="","",K268),N("J34"))</f>
        <v/>
      </c>
      <c r="L296" s="135" t="str">
        <f>IF(1=1,IF(OR(J296="",O296="",NOT(ISNUMBER(J296)),NOT(ISNUMBER(O296)),J296=0),"",O296/J296),N("L34"))</f>
        <v/>
      </c>
      <c r="M296" s="136" t="str">
        <f>IF(1=1,IF(OR(L296="",NOT(ISNUMBER(F296))),"",F296*L296*IFERROR(INDEX(D384:D428,MATCH(AE296,B384:B428,0)),1)),N("M13"))</f>
        <v/>
      </c>
      <c r="N296" s="137" t="str">
        <f>IF(1=1,IF(F296="","",IF(G296="","",IFERROR(INDEX(E384:E428,MATCH(AE296,B384:B428,0)),G296&amp;""))),N("N6"))</f>
        <v/>
      </c>
      <c r="O296" s="138" t="str">
        <f>IF(1=1,IF(E296="","",O268),N("K34"))</f>
        <v/>
      </c>
      <c r="P296" s="139" t="str">
        <f>IF(1=1,IF(M296="","",IF(AND(ISNUMBER(M296),M296&lt;1,N296="kg"),MAX(1,ROUND(M296*1000,0)),IF(AND(ISNUMBER(M296),M296&lt;1,N296="L"),MAX(1,ROUND(M296*100,0)),ROUND(M296,3)))),N("O34"))</f>
        <v/>
      </c>
      <c r="Q296" s="140" t="str">
        <f>IF(1=1,IF(M296="","",IF(AND(ISNUMBER(M296),M296&lt;1,N296="kg"),"g",IF(AND(ISNUMBER(M296),M296&lt;1,N296="L"),"cl",N296))),N("P34"))</f>
        <v/>
      </c>
      <c r="R296" s="161" t="str">
        <f>IF(1=1,IF(E296="","",IF(F296="","A CONTROLER",IF(NOT(ISNUMBER(F296)),"TEXTE",IF(OR(L296="",L296&lt;=0),"COMMANDE PRINCIPALE INCOMPLETE",IF(G296="","UNITE MANQUANTE",IF(COUNTIF(B384:B428,AE296)=0,"UNITE A CONTROLER","OK")))))),N("Q9"))</f>
        <v/>
      </c>
      <c r="S296" s="105"/>
      <c r="T296" s="141">
        <f t="shared" si="18"/>
        <v>0</v>
      </c>
      <c r="U296" s="133" t="str">
        <f>IF(1=1,IF(E296="","",U268),N("S34"))</f>
        <v/>
      </c>
      <c r="V296" s="133" t="str">
        <f>IF(1=1,IF(E296="","",V268),N("T34"))</f>
        <v/>
      </c>
      <c r="W296" s="135" t="str">
        <f>IF(1=1,IF(OR(U296="",V296="",NOT(ISNUMBER(U296)),NOT(ISNUMBER(V296)),U296=0),"",V296/U296),N("U34"))</f>
        <v/>
      </c>
      <c r="X296" s="136" t="str">
        <f>IF(1=1,IF(OR(W296="",NOT(ISNUMBER(F296))),"",F296*W296*IFERROR(INDEX(D384:D428,MATCH(AE296,B384:B428,0)),1)),N("V7"))</f>
        <v/>
      </c>
      <c r="Y296" s="137" t="str">
        <f>IF(1=1,IF(F296="","",IF(G296="","",IFERROR(INDEX(E384:E428,MATCH(AE296,B384:B428,0)),G296&amp;""))),N("W6"))</f>
        <v/>
      </c>
      <c r="Z296" s="142" t="str">
        <f>IF(1=1,IF(X296="","",IF(AND(ISNUMBER(X296),X296&lt;1,Y296="kg"),MAX(1,ROUND(X296*1000,0)),IF(AND(ISNUMBER(X296),X296&lt;1,Y296="L"),MAX(1,ROUND(X296*100,0)),ROUND(X296,3)))),N("X34"))</f>
        <v/>
      </c>
      <c r="AA296" s="143" t="str">
        <f>IF(1=1,IF(X296="","",IF(AND(ISNUMBER(X296),X296&lt;1,Y296="kg"),"g",IF(AND(ISNUMBER(X296),X296&lt;1,Y296="L"),"cl",Y296))),N("Y34"))</f>
        <v/>
      </c>
      <c r="AB296" s="123" t="str">
        <f>IF(1=1,IF(E296="","",IF(F296="","A CONTROLER",IF(NOT(ISNUMBER(F296)),"TEXTE",IF(OR(W296="",W296&lt;=0),"COMMANDE COUVERTS INCOMPLETE",IF(G296="","UNITE MANQUANTE",IF(COUNTIF(B384:B428,AE296)=0,"UNITE A CONTROLER","OK")))))),N("Z6"))</f>
        <v/>
      </c>
      <c r="AD296" s="144" t="str">
        <f>IF(1=1,IF(E296="","",AD268),N("AB34"))</f>
        <v/>
      </c>
      <c r="AE296" s="125" t="str">
        <f>IF(1=1,IF(G296="","",UPPER(TRIM(SUBSTITUTE(SUBSTITUTE(G296&amp;"",CHAR(160)," ")," "," ")))),N("AC34"))</f>
        <v/>
      </c>
    </row>
    <row r="297" spans="1:33" ht="15.75" x14ac:dyDescent="0.25">
      <c r="A297" s="160" t="str">
        <f>IF(1=1,IF(E297="","",A268),N("A35"))</f>
        <v/>
      </c>
      <c r="B297" s="127" t="str">
        <f>IF(1=1,IF(E297="","",B268),N("B35"))</f>
        <v/>
      </c>
      <c r="C297" s="127"/>
      <c r="D297" s="129" t="str">
        <f>IF(ISBLANK(E297),"",LARGE(D268:D296,1)+1)</f>
        <v/>
      </c>
      <c r="E297" s="130"/>
      <c r="F297" s="131"/>
      <c r="G297" s="170"/>
      <c r="H297" s="105"/>
      <c r="I297" s="132" t="str">
        <f>IF(1=1,IF(E297="","",I268),N("H35"))</f>
        <v/>
      </c>
      <c r="J297" s="133" t="str">
        <f>IF(1=1,IF(E297="","",J268),N("I35"))</f>
        <v/>
      </c>
      <c r="K297" s="134" t="str">
        <f>IF(1=1,IF(E297="","",K268),N("J35"))</f>
        <v/>
      </c>
      <c r="L297" s="135" t="str">
        <f>IF(1=1,IF(OR(J297="",O297="",NOT(ISNUMBER(J297)),NOT(ISNUMBER(O297)),J297=0),"",O297/J297),N("L35"))</f>
        <v/>
      </c>
      <c r="M297" s="136" t="str">
        <f>IF(1=1,IF(OR(L297="",NOT(ISNUMBER(F297))),"",F297*L297*IFERROR(INDEX(D384:D428,MATCH(AE297,B384:B428,0)),1)),N("M13"))</f>
        <v/>
      </c>
      <c r="N297" s="137" t="str">
        <f>IF(1=1,IF(F297="","",IF(G297="","",IFERROR(INDEX(E384:E428,MATCH(AE297,B384:B428,0)),G297&amp;""))),N("N6"))</f>
        <v/>
      </c>
      <c r="O297" s="138" t="str">
        <f>IF(1=1,IF(E297="","",O268),N("K35"))</f>
        <v/>
      </c>
      <c r="P297" s="139" t="str">
        <f>IF(1=1,IF(M297="","",IF(AND(ISNUMBER(M297),M297&lt;1,N297="kg"),MAX(1,ROUND(M297*1000,0)),IF(AND(ISNUMBER(M297),M297&lt;1,N297="L"),MAX(1,ROUND(M297*100,0)),ROUND(M297,3)))),N("O35"))</f>
        <v/>
      </c>
      <c r="Q297" s="140" t="str">
        <f>IF(1=1,IF(M297="","",IF(AND(ISNUMBER(M297),M297&lt;1,N297="kg"),"g",IF(AND(ISNUMBER(M297),M297&lt;1,N297="L"),"cl",N297))),N("P35"))</f>
        <v/>
      </c>
      <c r="R297" s="161" t="str">
        <f>IF(1=1,IF(E297="","",IF(F297="","A CONTROLER",IF(NOT(ISNUMBER(F297)),"TEXTE",IF(OR(L297="",L297&lt;=0),"COMMANDE PRINCIPALE INCOMPLETE",IF(G297="","UNITE MANQUANTE",IF(COUNTIF(B384:B428,AE297)=0,"UNITE A CONTROLER","OK")))))),N("Q9"))</f>
        <v/>
      </c>
      <c r="S297" s="105"/>
      <c r="T297" s="141">
        <f t="shared" si="18"/>
        <v>0</v>
      </c>
      <c r="U297" s="133" t="str">
        <f>IF(1=1,IF(E297="","",U268),N("S35"))</f>
        <v/>
      </c>
      <c r="V297" s="133" t="str">
        <f>IF(1=1,IF(E297="","",V268),N("T35"))</f>
        <v/>
      </c>
      <c r="W297" s="135" t="str">
        <f>IF(1=1,IF(OR(U297="",V297="",NOT(ISNUMBER(U297)),NOT(ISNUMBER(V297)),U297=0),"",V297/U297),N("U35"))</f>
        <v/>
      </c>
      <c r="X297" s="136" t="str">
        <f>IF(1=1,IF(OR(W297="",NOT(ISNUMBER(F297))),"",F297*W297*IFERROR(INDEX(D384:D428,MATCH(AE297,B384:B428,0)),1)),N("V7"))</f>
        <v/>
      </c>
      <c r="Y297" s="137" t="str">
        <f>IF(1=1,IF(F297="","",IF(G297="","",IFERROR(INDEX(E384:E428,MATCH(AE297,B384:B428,0)),G297&amp;""))),N("W6"))</f>
        <v/>
      </c>
      <c r="Z297" s="142" t="str">
        <f>IF(1=1,IF(X297="","",IF(AND(ISNUMBER(X297),X297&lt;1,Y297="kg"),MAX(1,ROUND(X297*1000,0)),IF(AND(ISNUMBER(X297),X297&lt;1,Y297="L"),MAX(1,ROUND(X297*100,0)),ROUND(X297,3)))),N("X35"))</f>
        <v/>
      </c>
      <c r="AA297" s="143" t="str">
        <f>IF(1=1,IF(X297="","",IF(AND(ISNUMBER(X297),X297&lt;1,Y297="kg"),"g",IF(AND(ISNUMBER(X297),X297&lt;1,Y297="L"),"cl",Y297))),N("Y35"))</f>
        <v/>
      </c>
      <c r="AB297" s="123" t="str">
        <f>IF(1=1,IF(E297="","",IF(F297="","A CONTROLER",IF(NOT(ISNUMBER(F297)),"TEXTE",IF(OR(W297="",W297&lt;=0),"COMMANDE COUVERTS INCOMPLETE",IF(G297="","UNITE MANQUANTE",IF(COUNTIF(B384:B428,AE297)=0,"UNITE A CONTROLER","OK")))))),N("Z6"))</f>
        <v/>
      </c>
      <c r="AD297" s="144" t="str">
        <f>IF(1=1,IF(E297="","",AD268),N("AB35"))</f>
        <v/>
      </c>
      <c r="AE297" s="125" t="str">
        <f>IF(1=1,IF(G297="","",UPPER(TRIM(SUBSTITUTE(SUBSTITUTE(G297&amp;"",CHAR(160)," ")," "," ")))),N("AC35"))</f>
        <v/>
      </c>
    </row>
    <row r="298" spans="1:33" ht="15.75" x14ac:dyDescent="0.25">
      <c r="A298" s="160" t="str">
        <f>IF(1=1,IF(E298="","",A268),N("A36"))</f>
        <v/>
      </c>
      <c r="B298" s="127" t="str">
        <f>IF(1=1,IF(E298="","",B268),N("B36"))</f>
        <v/>
      </c>
      <c r="C298" s="127"/>
      <c r="D298" s="129" t="str">
        <f>IF(ISBLANK(E298),"",LARGE(D268:D297,1)+1)</f>
        <v/>
      </c>
      <c r="E298" s="130"/>
      <c r="F298" s="131"/>
      <c r="G298" s="170"/>
      <c r="H298" s="105"/>
      <c r="I298" s="132" t="str">
        <f>IF(1=1,IF(E298="","",I268),N("H36"))</f>
        <v/>
      </c>
      <c r="J298" s="133" t="str">
        <f>IF(1=1,IF(E298="","",J268),N("I36"))</f>
        <v/>
      </c>
      <c r="K298" s="134" t="str">
        <f>IF(1=1,IF(E298="","",K268),N("J36"))</f>
        <v/>
      </c>
      <c r="L298" s="135" t="str">
        <f>IF(1=1,IF(OR(J298="",O298="",NOT(ISNUMBER(J298)),NOT(ISNUMBER(O298)),J298=0),"",O298/J298),N("L36"))</f>
        <v/>
      </c>
      <c r="M298" s="136" t="str">
        <f>IF(1=1,IF(OR(L298="",NOT(ISNUMBER(F298))),"",F298*L298*IFERROR(INDEX(D384:D428,MATCH(AE298,B384:B428,0)),1)),N("M13"))</f>
        <v/>
      </c>
      <c r="N298" s="137" t="str">
        <f>IF(1=1,IF(F298="","",IF(G298="","",IFERROR(INDEX(E384:E428,MATCH(AE298,B384:B428,0)),G298&amp;""))),N("N6"))</f>
        <v/>
      </c>
      <c r="O298" s="138" t="str">
        <f>IF(1=1,IF(E298="","",O268),N("K36"))</f>
        <v/>
      </c>
      <c r="P298" s="139" t="str">
        <f>IF(1=1,IF(M298="","",IF(AND(ISNUMBER(M298),M298&lt;1,N298="kg"),MAX(1,ROUND(M298*1000,0)),IF(AND(ISNUMBER(M298),M298&lt;1,N298="L"),MAX(1,ROUND(M298*100,0)),ROUND(M298,3)))),N("O36"))</f>
        <v/>
      </c>
      <c r="Q298" s="140" t="str">
        <f>IF(1=1,IF(M298="","",IF(AND(ISNUMBER(M298),M298&lt;1,N298="kg"),"g",IF(AND(ISNUMBER(M298),M298&lt;1,N298="L"),"cl",N298))),N("P36"))</f>
        <v/>
      </c>
      <c r="R298" s="161" t="str">
        <f>IF(1=1,IF(E298="","",IF(F298="","A CONTROLER",IF(NOT(ISNUMBER(F298)),"TEXTE",IF(OR(L298="",L298&lt;=0),"COMMANDE PRINCIPALE INCOMPLETE",IF(G298="","UNITE MANQUANTE",IF(COUNTIF(B384:B428,AE298)=0,"UNITE A CONTROLER","OK")))))),N("Q9"))</f>
        <v/>
      </c>
      <c r="S298" s="105"/>
      <c r="T298" s="141">
        <f t="shared" si="18"/>
        <v>0</v>
      </c>
      <c r="U298" s="133" t="str">
        <f>IF(1=1,IF(E298="","",U268),N("S36"))</f>
        <v/>
      </c>
      <c r="V298" s="133" t="str">
        <f>IF(1=1,IF(E298="","",V268),N("T36"))</f>
        <v/>
      </c>
      <c r="W298" s="135" t="str">
        <f>IF(1=1,IF(OR(U298="",V298="",NOT(ISNUMBER(U298)),NOT(ISNUMBER(V298)),U298=0),"",V298/U298),N("U36"))</f>
        <v/>
      </c>
      <c r="X298" s="136" t="str">
        <f>IF(1=1,IF(OR(W298="",NOT(ISNUMBER(F298))),"",F298*W298*IFERROR(INDEX(D384:D428,MATCH(AE298,B384:B428,0)),1)),N("V7"))</f>
        <v/>
      </c>
      <c r="Y298" s="137" t="str">
        <f>IF(1=1,IF(F298="","",IF(G298="","",IFERROR(INDEX(E384:E428,MATCH(AE298,B384:B428,0)),G298&amp;""))),N("W6"))</f>
        <v/>
      </c>
      <c r="Z298" s="142" t="str">
        <f>IF(1=1,IF(X298="","",IF(AND(ISNUMBER(X298),X298&lt;1,Y298="kg"),MAX(1,ROUND(X298*1000,0)),IF(AND(ISNUMBER(X298),X298&lt;1,Y298="L"),MAX(1,ROUND(X298*100,0)),ROUND(X298,3)))),N("X36"))</f>
        <v/>
      </c>
      <c r="AA298" s="143" t="str">
        <f>IF(1=1,IF(X298="","",IF(AND(ISNUMBER(X298),X298&lt;1,Y298="kg"),"g",IF(AND(ISNUMBER(X298),X298&lt;1,Y298="L"),"cl",Y298))),N("Y36"))</f>
        <v/>
      </c>
      <c r="AB298" s="123" t="str">
        <f>IF(1=1,IF(E298="","",IF(F298="","A CONTROLER",IF(NOT(ISNUMBER(F298)),"TEXTE",IF(OR(W298="",W298&lt;=0),"COMMANDE COUVERTS INCOMPLETE",IF(G298="","UNITE MANQUANTE",IF(COUNTIF(B384:B428,AE298)=0,"UNITE A CONTROLER","OK")))))),N("Z6"))</f>
        <v/>
      </c>
      <c r="AD298" s="144" t="str">
        <f>IF(1=1,IF(E298="","",AD268),N("AB36"))</f>
        <v/>
      </c>
      <c r="AE298" s="125" t="str">
        <f>IF(1=1,IF(G298="","",UPPER(TRIM(SUBSTITUTE(SUBSTITUTE(G298&amp;"",CHAR(160)," ")," "," ")))),N("AC36"))</f>
        <v/>
      </c>
    </row>
    <row r="299" spans="1:33" ht="15.75" x14ac:dyDescent="0.25">
      <c r="A299" s="160" t="str">
        <f>IF(1=1,IF(E299="","",A268),N("A37"))</f>
        <v/>
      </c>
      <c r="B299" s="127" t="str">
        <f>IF(1=1,IF(E299="","",B268),N("B37"))</f>
        <v/>
      </c>
      <c r="C299" s="127"/>
      <c r="D299" s="129" t="str">
        <f>IF(ISBLANK(E299),"",LARGE(D268:D298,1)+1)</f>
        <v/>
      </c>
      <c r="E299" s="130"/>
      <c r="F299" s="131"/>
      <c r="G299" s="170"/>
      <c r="H299" s="105"/>
      <c r="I299" s="132" t="str">
        <f>IF(1=1,IF(E299="","",I268),N("H37"))</f>
        <v/>
      </c>
      <c r="J299" s="133" t="str">
        <f>IF(1=1,IF(E299="","",J268),N("I37"))</f>
        <v/>
      </c>
      <c r="K299" s="134" t="str">
        <f>IF(1=1,IF(E299="","",K268),N("J37"))</f>
        <v/>
      </c>
      <c r="L299" s="135" t="str">
        <f>IF(1=1,IF(OR(J299="",O299="",NOT(ISNUMBER(J299)),NOT(ISNUMBER(O299)),J299=0),"",O299/J299),N("L37"))</f>
        <v/>
      </c>
      <c r="M299" s="136" t="str">
        <f>IF(1=1,IF(OR(L299="",NOT(ISNUMBER(F299))),"",F299*L299*IFERROR(INDEX(D384:D428,MATCH(AE299,B384:B428,0)),1)),N("M13"))</f>
        <v/>
      </c>
      <c r="N299" s="137" t="str">
        <f>IF(1=1,IF(F299="","",IF(G299="","",IFERROR(INDEX(E384:E428,MATCH(AE299,B384:B428,0)),G299&amp;""))),N("N6"))</f>
        <v/>
      </c>
      <c r="O299" s="138" t="str">
        <f>IF(1=1,IF(E299="","",O268),N("K37"))</f>
        <v/>
      </c>
      <c r="P299" s="139" t="str">
        <f>IF(1=1,IF(M299="","",IF(AND(ISNUMBER(M299),M299&lt;1,N299="kg"),MAX(1,ROUND(M299*1000,0)),IF(AND(ISNUMBER(M299),M299&lt;1,N299="L"),MAX(1,ROUND(M299*100,0)),ROUND(M299,3)))),N("O37"))</f>
        <v/>
      </c>
      <c r="Q299" s="140" t="str">
        <f>IF(1=1,IF(M299="","",IF(AND(ISNUMBER(M299),M299&lt;1,N299="kg"),"g",IF(AND(ISNUMBER(M299),M299&lt;1,N299="L"),"cl",N299))),N("P37"))</f>
        <v/>
      </c>
      <c r="R299" s="161" t="str">
        <f>IF(1=1,IF(E299="","",IF(F299="","A CONTROLER",IF(NOT(ISNUMBER(F299)),"TEXTE",IF(OR(L299="",L299&lt;=0),"COMMANDE PRINCIPALE INCOMPLETE",IF(G299="","UNITE MANQUANTE",IF(COUNTIF(B384:B428,AE299)=0,"UNITE A CONTROLER","OK")))))),N("Q9"))</f>
        <v/>
      </c>
      <c r="S299" s="105"/>
      <c r="T299" s="141">
        <f t="shared" si="18"/>
        <v>0</v>
      </c>
      <c r="U299" s="133" t="str">
        <f>IF(1=1,IF(E299="","",U268),N("S37"))</f>
        <v/>
      </c>
      <c r="V299" s="133" t="str">
        <f>IF(1=1,IF(E299="","",V268),N("T37"))</f>
        <v/>
      </c>
      <c r="W299" s="135" t="str">
        <f>IF(1=1,IF(OR(U299="",V299="",NOT(ISNUMBER(U299)),NOT(ISNUMBER(V299)),U299=0),"",V299/U299),N("U37"))</f>
        <v/>
      </c>
      <c r="X299" s="136" t="str">
        <f>IF(1=1,IF(OR(W299="",NOT(ISNUMBER(F299))),"",F299*W299*IFERROR(INDEX(D384:D428,MATCH(AE299,B384:B428,0)),1)),N("V7"))</f>
        <v/>
      </c>
      <c r="Y299" s="137" t="str">
        <f>IF(1=1,IF(F299="","",IF(G299="","",IFERROR(INDEX(E384:E428,MATCH(AE299,B384:B428,0)),G299&amp;""))),N("W6"))</f>
        <v/>
      </c>
      <c r="Z299" s="142" t="str">
        <f>IF(1=1,IF(X299="","",IF(AND(ISNUMBER(X299),X299&lt;1,Y299="kg"),MAX(1,ROUND(X299*1000,0)),IF(AND(ISNUMBER(X299),X299&lt;1,Y299="L"),MAX(1,ROUND(X299*100,0)),ROUND(X299,3)))),N("X37"))</f>
        <v/>
      </c>
      <c r="AA299" s="143" t="str">
        <f>IF(1=1,IF(X299="","",IF(AND(ISNUMBER(X299),X299&lt;1,Y299="kg"),"g",IF(AND(ISNUMBER(X299),X299&lt;1,Y299="L"),"cl",Y299))),N("Y37"))</f>
        <v/>
      </c>
      <c r="AB299" s="123" t="str">
        <f>IF(1=1,IF(E299="","",IF(F299="","A CONTROLER",IF(NOT(ISNUMBER(F299)),"TEXTE",IF(OR(W299="",W299&lt;=0),"COMMANDE COUVERTS INCOMPLETE",IF(G299="","UNITE MANQUANTE",IF(COUNTIF(B384:B428,AE299)=0,"UNITE A CONTROLER","OK")))))),N("Z6"))</f>
        <v/>
      </c>
      <c r="AD299" s="144" t="str">
        <f>IF(1=1,IF(E299="","",AD268),N("AB37"))</f>
        <v/>
      </c>
      <c r="AE299" s="125" t="str">
        <f>IF(1=1,IF(G299="","",UPPER(TRIM(SUBSTITUTE(SUBSTITUTE(G299&amp;"",CHAR(160)," ")," "," ")))),N("AC37"))</f>
        <v/>
      </c>
    </row>
    <row r="300" spans="1:33" ht="15.75" x14ac:dyDescent="0.25">
      <c r="A300" s="160" t="str">
        <f>IF(1=1,IF(E300="","",A268),N("A38"))</f>
        <v/>
      </c>
      <c r="B300" s="127" t="str">
        <f>IF(1=1,IF(E300="","",B268),N("B38"))</f>
        <v/>
      </c>
      <c r="C300" s="127"/>
      <c r="D300" s="129" t="str">
        <f>IF(ISBLANK(E300),"",LARGE(D268:D299,1)+1)</f>
        <v/>
      </c>
      <c r="E300" s="130"/>
      <c r="F300" s="131"/>
      <c r="G300" s="170"/>
      <c r="H300" s="105"/>
      <c r="I300" s="132" t="str">
        <f>IF(1=1,IF(E300="","",I268),N("H38"))</f>
        <v/>
      </c>
      <c r="J300" s="133" t="str">
        <f>IF(1=1,IF(E300="","",J268),N("I38"))</f>
        <v/>
      </c>
      <c r="K300" s="134" t="str">
        <f>IF(1=1,IF(E300="","",K268),N("J38"))</f>
        <v/>
      </c>
      <c r="L300" s="135" t="str">
        <f>IF(1=1,IF(OR(J300="",O300="",NOT(ISNUMBER(J300)),NOT(ISNUMBER(O300)),J300=0),"",O300/J300),N("L38"))</f>
        <v/>
      </c>
      <c r="M300" s="136" t="str">
        <f>IF(1=1,IF(OR(L300="",NOT(ISNUMBER(F300))),"",F300*L300*IFERROR(INDEX(D384:D428,MATCH(AE300,B384:B428,0)),1)),N("M13"))</f>
        <v/>
      </c>
      <c r="N300" s="137" t="str">
        <f>IF(1=1,IF(F300="","",IF(G300="","",IFERROR(INDEX(E384:E428,MATCH(AE300,B384:B428,0)),G300&amp;""))),N("N6"))</f>
        <v/>
      </c>
      <c r="O300" s="138" t="str">
        <f>IF(1=1,IF(E300="","",O268),N("K38"))</f>
        <v/>
      </c>
      <c r="P300" s="139" t="str">
        <f>IF(1=1,IF(M300="","",IF(AND(ISNUMBER(M300),M300&lt;1,N300="kg"),MAX(1,ROUND(M300*1000,0)),IF(AND(ISNUMBER(M300),M300&lt;1,N300="L"),MAX(1,ROUND(M300*100,0)),ROUND(M300,3)))),N("O38"))</f>
        <v/>
      </c>
      <c r="Q300" s="140" t="str">
        <f>IF(1=1,IF(M300="","",IF(AND(ISNUMBER(M300),M300&lt;1,N300="kg"),"g",IF(AND(ISNUMBER(M300),M300&lt;1,N300="L"),"cl",N300))),N("P38"))</f>
        <v/>
      </c>
      <c r="R300" s="161" t="str">
        <f>IF(1=1,IF(E300="","",IF(F300="","A CONTROLER",IF(NOT(ISNUMBER(F300)),"TEXTE",IF(OR(L300="",L300&lt;=0),"COMMANDE PRINCIPALE INCOMPLETE",IF(G300="","UNITE MANQUANTE",IF(COUNTIF(B384:B428,AE300)=0,"UNITE A CONTROLER","OK")))))),N("Q9"))</f>
        <v/>
      </c>
      <c r="S300" s="105"/>
      <c r="T300" s="141">
        <f t="shared" si="18"/>
        <v>0</v>
      </c>
      <c r="U300" s="133" t="str">
        <f>IF(1=1,IF(E300="","",U268),N("S38"))</f>
        <v/>
      </c>
      <c r="V300" s="133" t="str">
        <f>IF(1=1,IF(E300="","",V268),N("T38"))</f>
        <v/>
      </c>
      <c r="W300" s="135" t="str">
        <f>IF(1=1,IF(OR(U300="",V300="",NOT(ISNUMBER(U300)),NOT(ISNUMBER(V300)),U300=0),"",V300/U300),N("U38"))</f>
        <v/>
      </c>
      <c r="X300" s="136" t="str">
        <f>IF(1=1,IF(OR(W300="",NOT(ISNUMBER(F300))),"",F300*W300*IFERROR(INDEX(D384:D428,MATCH(AE300,B384:B428,0)),1)),N("V7"))</f>
        <v/>
      </c>
      <c r="Y300" s="137" t="str">
        <f>IF(1=1,IF(F300="","",IF(G300="","",IFERROR(INDEX(E384:E428,MATCH(AE300,B384:B428,0)),G300&amp;""))),N("W6"))</f>
        <v/>
      </c>
      <c r="Z300" s="142" t="str">
        <f>IF(1=1,IF(X300="","",IF(AND(ISNUMBER(X300),X300&lt;1,Y300="kg"),MAX(1,ROUND(X300*1000,0)),IF(AND(ISNUMBER(X300),X300&lt;1,Y300="L"),MAX(1,ROUND(X300*100,0)),ROUND(X300,3)))),N("X38"))</f>
        <v/>
      </c>
      <c r="AA300" s="143" t="str">
        <f>IF(1=1,IF(X300="","",IF(AND(ISNUMBER(X300),X300&lt;1,Y300="kg"),"g",IF(AND(ISNUMBER(X300),X300&lt;1,Y300="L"),"cl",Y300))),N("Y38"))</f>
        <v/>
      </c>
      <c r="AB300" s="123" t="str">
        <f>IF(1=1,IF(E300="","",IF(F300="","A CONTROLER",IF(NOT(ISNUMBER(F300)),"TEXTE",IF(OR(W300="",W300&lt;=0),"COMMANDE COUVERTS INCOMPLETE",IF(G300="","UNITE MANQUANTE",IF(COUNTIF(B384:B428,AE300)=0,"UNITE A CONTROLER","OK")))))),N("Z6"))</f>
        <v/>
      </c>
      <c r="AD300" s="144" t="str">
        <f>IF(1=1,IF(E300="","",AD268),N("AB38"))</f>
        <v/>
      </c>
      <c r="AE300" s="125" t="str">
        <f>IF(1=1,IF(G300="","",UPPER(TRIM(SUBSTITUTE(SUBSTITUTE(G300&amp;"",CHAR(160)," ")," "," ")))),N("AC38"))</f>
        <v/>
      </c>
    </row>
    <row r="301" spans="1:33" ht="15.75" x14ac:dyDescent="0.25">
      <c r="A301" s="160" t="str">
        <f>IF(1=1,IF(E301="","",A268),N("A39"))</f>
        <v/>
      </c>
      <c r="B301" s="127" t="str">
        <f>IF(1=1,IF(E301="","",B268),N("B39"))</f>
        <v/>
      </c>
      <c r="C301" s="127"/>
      <c r="D301" s="129" t="str">
        <f>IF(ISBLANK(E301),"",LARGE(D268:D300,1)+1)</f>
        <v/>
      </c>
      <c r="E301" s="130"/>
      <c r="F301" s="131"/>
      <c r="G301" s="170"/>
      <c r="H301" s="105"/>
      <c r="I301" s="132" t="str">
        <f>IF(1=1,IF(E301="","",I268),N("H39"))</f>
        <v/>
      </c>
      <c r="J301" s="133" t="str">
        <f>IF(1=1,IF(E301="","",J268),N("I39"))</f>
        <v/>
      </c>
      <c r="K301" s="134" t="str">
        <f>IF(1=1,IF(E301="","",K268),N("J39"))</f>
        <v/>
      </c>
      <c r="L301" s="135" t="str">
        <f>IF(1=1,IF(OR(J301="",O301="",NOT(ISNUMBER(J301)),NOT(ISNUMBER(O301)),J301=0),"",O301/J301),N("L39"))</f>
        <v/>
      </c>
      <c r="M301" s="136" t="str">
        <f>IF(1=1,IF(OR(L301="",NOT(ISNUMBER(F301))),"",F301*L301*IFERROR(INDEX(D384:D428,MATCH(AE301,B384:B428,0)),1)),N("M13"))</f>
        <v/>
      </c>
      <c r="N301" s="137" t="str">
        <f>IF(1=1,IF(F301="","",IF(G301="","",IFERROR(INDEX(E384:E428,MATCH(AE301,B384:B428,0)),G301&amp;""))),N("N6"))</f>
        <v/>
      </c>
      <c r="O301" s="138" t="str">
        <f>IF(1=1,IF(E301="","",O268),N("K39"))</f>
        <v/>
      </c>
      <c r="P301" s="139" t="str">
        <f>IF(1=1,IF(M301="","",IF(AND(ISNUMBER(M301),M301&lt;1,N301="kg"),MAX(1,ROUND(M301*1000,0)),IF(AND(ISNUMBER(M301),M301&lt;1,N301="L"),MAX(1,ROUND(M301*100,0)),ROUND(M301,3)))),N("O39"))</f>
        <v/>
      </c>
      <c r="Q301" s="140" t="str">
        <f>IF(1=1,IF(M301="","",IF(AND(ISNUMBER(M301),M301&lt;1,N301="kg"),"g",IF(AND(ISNUMBER(M301),M301&lt;1,N301="L"),"cl",N301))),N("P39"))</f>
        <v/>
      </c>
      <c r="R301" s="161" t="str">
        <f>IF(1=1,IF(E301="","",IF(F301="","A CONTROLER",IF(NOT(ISNUMBER(F301)),"TEXTE",IF(OR(L301="",L301&lt;=0),"COMMANDE PRINCIPALE INCOMPLETE",IF(G301="","UNITE MANQUANTE",IF(COUNTIF(B384:B428,AE301)=0,"UNITE A CONTROLER","OK")))))),N("Q9"))</f>
        <v/>
      </c>
      <c r="S301" s="105"/>
      <c r="T301" s="141">
        <f t="shared" si="18"/>
        <v>0</v>
      </c>
      <c r="U301" s="133" t="str">
        <f>IF(1=1,IF(E301="","",U268),N("S39"))</f>
        <v/>
      </c>
      <c r="V301" s="133" t="str">
        <f>IF(1=1,IF(E301="","",V268),N("T39"))</f>
        <v/>
      </c>
      <c r="W301" s="135" t="str">
        <f>IF(1=1,IF(OR(U301="",V301="",NOT(ISNUMBER(U301)),NOT(ISNUMBER(V301)),U301=0),"",V301/U301),N("U39"))</f>
        <v/>
      </c>
      <c r="X301" s="136" t="str">
        <f>IF(1=1,IF(OR(W301="",NOT(ISNUMBER(F301))),"",F301*W301*IFERROR(INDEX(D384:D428,MATCH(AE301,B384:B428,0)),1)),N("V7"))</f>
        <v/>
      </c>
      <c r="Y301" s="137" t="str">
        <f>IF(1=1,IF(F301="","",IF(G301="","",IFERROR(INDEX(E384:E428,MATCH(AE301,B384:B428,0)),G301&amp;""))),N("W6"))</f>
        <v/>
      </c>
      <c r="Z301" s="142" t="str">
        <f>IF(1=1,IF(X301="","",IF(AND(ISNUMBER(X301),X301&lt;1,Y301="kg"),MAX(1,ROUND(X301*1000,0)),IF(AND(ISNUMBER(X301),X301&lt;1,Y301="L"),MAX(1,ROUND(X301*100,0)),ROUND(X301,3)))),N("X39"))</f>
        <v/>
      </c>
      <c r="AA301" s="143" t="str">
        <f>IF(1=1,IF(X301="","",IF(AND(ISNUMBER(X301),X301&lt;1,Y301="kg"),"g",IF(AND(ISNUMBER(X301),X301&lt;1,Y301="L"),"cl",Y301))),N("Y39"))</f>
        <v/>
      </c>
      <c r="AB301" s="123" t="str">
        <f>IF(1=1,IF(E301="","",IF(F301="","A CONTROLER",IF(NOT(ISNUMBER(F301)),"TEXTE",IF(OR(W301="",W301&lt;=0),"COMMANDE COUVERTS INCOMPLETE",IF(G301="","UNITE MANQUANTE",IF(COUNTIF(B384:B428,AE301)=0,"UNITE A CONTROLER","OK")))))),N("Z6"))</f>
        <v/>
      </c>
      <c r="AD301" s="144" t="str">
        <f>IF(1=1,IF(E301="","",AD268),N("AB39"))</f>
        <v/>
      </c>
      <c r="AE301" s="125" t="str">
        <f>IF(1=1,IF(G301="","",UPPER(TRIM(SUBSTITUTE(SUBSTITUTE(G301&amp;"",CHAR(160)," ")," "," ")))),N("AC39"))</f>
        <v/>
      </c>
    </row>
    <row r="302" spans="1:33" ht="15.75" x14ac:dyDescent="0.25">
      <c r="A302" s="160" t="str">
        <f>IF(1=1,IF(E302="","",A268),N("A40"))</f>
        <v/>
      </c>
      <c r="B302" s="127" t="str">
        <f>IF(1=1,IF(E302="","",B268),N("B40"))</f>
        <v/>
      </c>
      <c r="C302" s="127"/>
      <c r="D302" s="129" t="str">
        <f>IF(ISBLANK(E302),"",LARGE(D268:D301,1)+1)</f>
        <v/>
      </c>
      <c r="E302" s="130"/>
      <c r="F302" s="131"/>
      <c r="G302" s="170"/>
      <c r="H302" s="105"/>
      <c r="I302" s="132" t="str">
        <f>IF(1=1,IF(E302="","",I268),N("H40"))</f>
        <v/>
      </c>
      <c r="J302" s="133" t="str">
        <f>IF(1=1,IF(E302="","",J268),N("I40"))</f>
        <v/>
      </c>
      <c r="K302" s="134" t="str">
        <f>IF(1=1,IF(E302="","",K268),N("J40"))</f>
        <v/>
      </c>
      <c r="L302" s="135" t="str">
        <f>IF(1=1,IF(OR(J302="",O302="",NOT(ISNUMBER(J302)),NOT(ISNUMBER(O302)),J302=0),"",O302/J302),N("L40"))</f>
        <v/>
      </c>
      <c r="M302" s="136" t="str">
        <f>IF(1=1,IF(OR(L302="",NOT(ISNUMBER(F302))),"",F302*L302*IFERROR(INDEX(D384:D428,MATCH(AE302,B384:B428,0)),1)),N("M13"))</f>
        <v/>
      </c>
      <c r="N302" s="137" t="str">
        <f>IF(1=1,IF(F302="","",IF(G302="","",IFERROR(INDEX(E384:E428,MATCH(AE302,B384:B428,0)),G302&amp;""))),N("N6"))</f>
        <v/>
      </c>
      <c r="O302" s="138" t="str">
        <f>IF(1=1,IF(E302="","",O268),N("K40"))</f>
        <v/>
      </c>
      <c r="P302" s="139" t="str">
        <f>IF(1=1,IF(M302="","",IF(AND(ISNUMBER(M302),M302&lt;1,N302="kg"),MAX(1,ROUND(M302*1000,0)),IF(AND(ISNUMBER(M302),M302&lt;1,N302="L"),MAX(1,ROUND(M302*100,0)),ROUND(M302,3)))),N("O40"))</f>
        <v/>
      </c>
      <c r="Q302" s="140" t="str">
        <f>IF(1=1,IF(M302="","",IF(AND(ISNUMBER(M302),M302&lt;1,N302="kg"),"g",IF(AND(ISNUMBER(M302),M302&lt;1,N302="L"),"cl",N302))),N("P40"))</f>
        <v/>
      </c>
      <c r="R302" s="161" t="str">
        <f>IF(1=1,IF(E302="","",IF(F302="","A CONTROLER",IF(NOT(ISNUMBER(F302)),"TEXTE",IF(OR(L302="",L302&lt;=0),"COMMANDE PRINCIPALE INCOMPLETE",IF(G302="","UNITE MANQUANTE",IF(COUNTIF(B384:B428,AE302)=0,"UNITE A CONTROLER","OK")))))),N("Q9"))</f>
        <v/>
      </c>
      <c r="S302" s="105"/>
      <c r="T302" s="141">
        <f t="shared" si="18"/>
        <v>0</v>
      </c>
      <c r="U302" s="133" t="str">
        <f>IF(1=1,IF(E302="","",U268),N("S40"))</f>
        <v/>
      </c>
      <c r="V302" s="133" t="str">
        <f>IF(1=1,IF(E302="","",V268),N("T40"))</f>
        <v/>
      </c>
      <c r="W302" s="135" t="str">
        <f>IF(1=1,IF(OR(U302="",V302="",NOT(ISNUMBER(U302)),NOT(ISNUMBER(V302)),U302=0),"",V302/U302),N("U40"))</f>
        <v/>
      </c>
      <c r="X302" s="136" t="str">
        <f>IF(1=1,IF(OR(W302="",NOT(ISNUMBER(F302))),"",F302*W302*IFERROR(INDEX(D384:D428,MATCH(AE302,B384:B428,0)),1)),N("V7"))</f>
        <v/>
      </c>
      <c r="Y302" s="137" t="str">
        <f>IF(1=1,IF(F302="","",IF(G302="","",IFERROR(INDEX(E384:E428,MATCH(AE302,B384:B428,0)),G302&amp;""))),N("W6"))</f>
        <v/>
      </c>
      <c r="Z302" s="142" t="str">
        <f>IF(1=1,IF(X302="","",IF(AND(ISNUMBER(X302),X302&lt;1,Y302="kg"),MAX(1,ROUND(X302*1000,0)),IF(AND(ISNUMBER(X302),X302&lt;1,Y302="L"),MAX(1,ROUND(X302*100,0)),ROUND(X302,3)))),N("X40"))</f>
        <v/>
      </c>
      <c r="AA302" s="143" t="str">
        <f>IF(1=1,IF(X302="","",IF(AND(ISNUMBER(X302),X302&lt;1,Y302="kg"),"g",IF(AND(ISNUMBER(X302),X302&lt;1,Y302="L"),"cl",Y302))),N("Y40"))</f>
        <v/>
      </c>
      <c r="AB302" s="123" t="str">
        <f>IF(1=1,IF(E302="","",IF(F302="","A CONTROLER",IF(NOT(ISNUMBER(F302)),"TEXTE",IF(OR(W302="",W302&lt;=0),"COMMANDE COUVERTS INCOMPLETE",IF(G302="","UNITE MANQUANTE",IF(COUNTIF(B384:B428,AE302)=0,"UNITE A CONTROLER","OK")))))),N("Z6"))</f>
        <v/>
      </c>
      <c r="AD302" s="144" t="str">
        <f>IF(1=1,IF(E302="","",AD268),N("AB40"))</f>
        <v/>
      </c>
      <c r="AE302" s="125" t="str">
        <f>IF(1=1,IF(G302="","",UPPER(TRIM(SUBSTITUTE(SUBSTITUTE(G302&amp;"",CHAR(160)," ")," "," ")))),N("AC40"))</f>
        <v/>
      </c>
    </row>
    <row r="303" spans="1:33" ht="23.25" x14ac:dyDescent="0.25">
      <c r="A303" s="180"/>
      <c r="B303" s="181" t="s">
        <v>231</v>
      </c>
      <c r="C303" s="182"/>
      <c r="D303" s="183" t="s">
        <v>239</v>
      </c>
      <c r="E303" s="182"/>
      <c r="F303" s="182"/>
      <c r="G303" s="182"/>
      <c r="H303" s="184"/>
      <c r="I303" s="182"/>
      <c r="J303" s="182"/>
      <c r="K303" s="182"/>
      <c r="L303" s="182"/>
      <c r="M303" s="182"/>
      <c r="N303" s="182"/>
      <c r="O303" s="182"/>
      <c r="P303" s="182" t="str">
        <f>D303</f>
        <v>SOUS-FAMILLE</v>
      </c>
      <c r="Q303" s="182"/>
      <c r="R303" s="182"/>
      <c r="S303" s="184"/>
      <c r="T303" s="185" t="s">
        <v>664</v>
      </c>
      <c r="U303" s="186" cm="1">
        <f t="array" ref="U303">SUMPRODUCT(LEN(E305:E339)-LEN(SUBSTITUTE(E305:E339,"*","")))</f>
        <v>0</v>
      </c>
      <c r="V303" s="182"/>
      <c r="W303" s="182" t="str">
        <f>D303</f>
        <v>SOUS-FAMILLE</v>
      </c>
      <c r="X303" s="182"/>
      <c r="Y303" s="182"/>
      <c r="Z303" s="182"/>
      <c r="AA303" s="182"/>
      <c r="AB303" s="187"/>
      <c r="AC303" s="182"/>
      <c r="AD303" s="182"/>
      <c r="AE303" s="188" t="str">
        <f>B305</f>
        <v>NOM DE LA RECETTE À SAISIR</v>
      </c>
    </row>
    <row r="304" spans="1:33" ht="32.25" thickBot="1" x14ac:dyDescent="0.3">
      <c r="A304" s="92" t="s">
        <v>155</v>
      </c>
      <c r="B304" s="92" t="s">
        <v>1</v>
      </c>
      <c r="C304" s="92"/>
      <c r="D304" s="92" t="s">
        <v>2</v>
      </c>
      <c r="E304" s="92" t="s">
        <v>117</v>
      </c>
      <c r="F304" s="92" t="s">
        <v>3</v>
      </c>
      <c r="G304" s="92" t="s">
        <v>4</v>
      </c>
      <c r="H304" s="81"/>
      <c r="I304" s="157" t="s">
        <v>5</v>
      </c>
      <c r="J304" s="92" t="s">
        <v>114</v>
      </c>
      <c r="K304" s="92" t="s">
        <v>4</v>
      </c>
      <c r="L304" s="92" t="s">
        <v>6</v>
      </c>
      <c r="M304" s="94" t="s">
        <v>7</v>
      </c>
      <c r="N304" s="94" t="s">
        <v>116</v>
      </c>
      <c r="O304" s="95" t="s">
        <v>115</v>
      </c>
      <c r="P304" s="96" t="s">
        <v>8</v>
      </c>
      <c r="Q304" s="97" t="s">
        <v>9</v>
      </c>
      <c r="R304" s="92" t="s">
        <v>10</v>
      </c>
      <c r="S304" s="81"/>
      <c r="T304" s="92" t="s">
        <v>117</v>
      </c>
      <c r="U304" s="98" t="s">
        <v>11</v>
      </c>
      <c r="V304" s="95" t="s">
        <v>12</v>
      </c>
      <c r="W304" s="92" t="s">
        <v>13</v>
      </c>
      <c r="X304" s="94" t="s">
        <v>7</v>
      </c>
      <c r="Y304" s="94" t="s">
        <v>116</v>
      </c>
      <c r="Z304" s="99" t="s">
        <v>8</v>
      </c>
      <c r="AA304" s="97" t="s">
        <v>9</v>
      </c>
      <c r="AB304" s="99" t="s">
        <v>10</v>
      </c>
      <c r="AC304" s="240"/>
      <c r="AD304" s="92" t="s">
        <v>14</v>
      </c>
      <c r="AE304" s="92" t="s">
        <v>15</v>
      </c>
      <c r="AG304" s="245" t="s">
        <v>5642</v>
      </c>
    </row>
    <row r="305" spans="1:33" ht="18.75" x14ac:dyDescent="0.25">
      <c r="A305" s="100" t="s">
        <v>5640</v>
      </c>
      <c r="B305" s="101" t="s">
        <v>20</v>
      </c>
      <c r="C305" s="101"/>
      <c r="D305" s="102">
        <v>0</v>
      </c>
      <c r="E305" s="103" t="s">
        <v>21</v>
      </c>
      <c r="F305" s="104">
        <v>10</v>
      </c>
      <c r="G305" s="8" t="s">
        <v>119</v>
      </c>
      <c r="H305" s="105"/>
      <c r="I305" s="106" t="str">
        <f>E305</f>
        <v>ÉLÉMENT PRINCIPAL À SAISIR</v>
      </c>
      <c r="J305" s="107">
        <f>F305</f>
        <v>10</v>
      </c>
      <c r="K305" s="108" t="str">
        <f>G305</f>
        <v>Quoi ?</v>
      </c>
      <c r="L305" s="109">
        <f>IF(1=1,IF(OR(J305="",O305="",NOT(ISNUMBER(J305)),NOT(ISNUMBER(O305)),J305=0),"",O305/J305),N("L6"))</f>
        <v>15</v>
      </c>
      <c r="M305" s="110">
        <f>IF(1=1,IF(OR(L305="",NOT(ISNUMBER(F305))),"",F305*L305*IFERROR(INDEX(D384:D428,MATCH(AE305,B384:B428,0)),1)),N("M13"))</f>
        <v>150</v>
      </c>
      <c r="N305" s="111" t="str">
        <f>IF(1=1,IF(F305="","",IF(G305="","",IFERROR(INDEX(E384:E428,MATCH(AE305,B384:B428,0)),G305&amp;""))),N("N6"))</f>
        <v>Quoi ?</v>
      </c>
      <c r="O305" s="112">
        <v>150</v>
      </c>
      <c r="P305" s="113">
        <f>IF(1=1,IF(M305="","",IF(AND(ISNUMBER(M305),M305&lt;1,N305="kg"),MAX(1,ROUND(M305*1000,0)),IF(AND(ISNUMBER(M305),M305&lt;1,N305="L"),MAX(1,ROUND(M305*100,0)),ROUND(M305,3)))),N("O6"))</f>
        <v>150</v>
      </c>
      <c r="Q305" s="114" t="str">
        <f>IF(1=1,IF(M305="","",IF(AND(ISNUMBER(M305),M305&lt;1,N305="kg"),"g",IF(AND(ISNUMBER(M305),M305&lt;1,N305="L"),"cl",N305))),N("P6"))</f>
        <v>Quoi ?</v>
      </c>
      <c r="R305" s="115" t="str">
        <f>IF(1=1,IF(E305="","",IF(F305="","A CONTROLER",IF(NOT(ISNUMBER(F305)),"TEXTE",IF(OR(L305="",L305&lt;=0),"COMMANDE PRINCIPALE INCOMPLETE",IF(G305="","UNITE MANQUANTE",IF(COUNTIF(B384:B428,AE305)=0,"UNITE A CONTROLER","OK")))))),N("Q9"))</f>
        <v>UNITE A CONTROLER</v>
      </c>
      <c r="S305" s="105"/>
      <c r="T305" s="159" t="str">
        <f>B305</f>
        <v>NOM DE LA RECETTE À SAISIR</v>
      </c>
      <c r="U305" s="117">
        <v>100</v>
      </c>
      <c r="V305" s="112">
        <v>150</v>
      </c>
      <c r="W305" s="118">
        <f>IF(1=1,IF(OR(U305="",V305="",NOT(ISNUMBER(U305)),NOT(ISNUMBER(V305)),U305=0),"",V305/U305),N("U6"))</f>
        <v>1.5</v>
      </c>
      <c r="X305" s="119">
        <f>IF(1=1,IF(OR(W305="",NOT(ISNUMBER(F305))),"",F305*W305*IFERROR(INDEX(D384:D428,MATCH(AE305,B384:B428,0)),1)),N("V7"))</f>
        <v>15</v>
      </c>
      <c r="Y305" s="120" t="str">
        <f>IF(1=1,IF(F305="","",IF(G305="","",IFERROR(INDEX(E384:E428,MATCH(AE305,B384:B428,0)),G305&amp;""))),N("W6"))</f>
        <v>Quoi ?</v>
      </c>
      <c r="Z305" s="121">
        <f>IF(1=1,IF(X305="","",IF(AND(ISNUMBER(X305),X305&lt;1,Y305="kg"),MAX(1,ROUND(X305*1000,0)),IF(AND(ISNUMBER(X305),X305&lt;1,Y305="L"),MAX(1,ROUND(X305*100,0)),ROUND(X305,3)))),N("X6"))</f>
        <v>15</v>
      </c>
      <c r="AA305" s="122" t="str">
        <f>IF(1=1,IF(X305="","",IF(AND(ISNUMBER(X305),X305&lt;1,Y305="kg"),"g",IF(AND(ISNUMBER(X305),X305&lt;1,Y305="L"),"cl",Y305))),N("Y6"))</f>
        <v>Quoi ?</v>
      </c>
      <c r="AB305" s="123" t="str">
        <f>IF(1=1,IF(E305="","",IF(F305="","A CONTROLER",IF(NOT(ISNUMBER(F305)),"TEXTE",IF(OR(W305="",W305&lt;=0),"COMMANDE COUVERTS INCOMPLETE",IF(G305="","UNITE MANQUANTE",IF(COUNTIF(B384:B428,AE305)=0,"UNITE A CONTROLER","OK")))))),N("Z6"))</f>
        <v>UNITE A CONTROLER</v>
      </c>
      <c r="AD305" s="124">
        <v>62</v>
      </c>
      <c r="AE305" s="125" t="str">
        <f>IF(1=1,IF(G305="","",UPPER(TRIM(SUBSTITUTE(SUBSTITUTE(G305&amp;"",CHAR(160)," ")," "," ")))),N("AC6"))</f>
        <v>QUOI ?</v>
      </c>
      <c r="AG305" s="8" t="s">
        <v>22</v>
      </c>
    </row>
    <row r="306" spans="1:33" ht="15.75" x14ac:dyDescent="0.25">
      <c r="A306" s="126" t="str">
        <f>IF(1=1,IF(E306="","",A305),N("A7"))</f>
        <v/>
      </c>
      <c r="B306" s="127" t="str">
        <f>IF(1=1,IF(E306="","",B305),N("B7"))</f>
        <v/>
      </c>
      <c r="C306" s="127"/>
      <c r="D306" s="129" t="str">
        <f>IF(ISBLANK(E306),"",LARGE(D305:D305,1)+1)</f>
        <v/>
      </c>
      <c r="E306" s="130"/>
      <c r="F306" s="131"/>
      <c r="G306" s="170"/>
      <c r="H306" s="105"/>
      <c r="I306" s="132" t="str">
        <f>IF(1=1,IF(E306="","",I305),N("H7"))</f>
        <v/>
      </c>
      <c r="J306" s="133" t="str">
        <f>IF(1=1,IF(E306="","",J305),N("I7"))</f>
        <v/>
      </c>
      <c r="K306" s="134" t="str">
        <f>IF(1=1,IF(E306="","",K305),N("J7"))</f>
        <v/>
      </c>
      <c r="L306" s="135" t="str">
        <f>IF(1=1,IF(OR(J306="",O306="",NOT(ISNUMBER(J306)),NOT(ISNUMBER(O306)),J306=0),"",O306/J306),N("L7"))</f>
        <v/>
      </c>
      <c r="M306" s="136" t="str">
        <f>IF(1=1,IF(OR(L306="",NOT(ISNUMBER(F306))),"",F306*L306*IFERROR(INDEX(D384:D428,MATCH(AE306,B384:B428,0)),1)),N("M13"))</f>
        <v/>
      </c>
      <c r="N306" s="137" t="str">
        <f>IF(1=1,IF(F306="","",IF(G306="","",IFERROR(INDEX(E384:E428,MATCH(AE306,B384:B428,0)),G306&amp;""))),N("N6"))</f>
        <v/>
      </c>
      <c r="O306" s="138" t="str">
        <f>IF(1=1,IF(E306="","",O305),N("K7"))</f>
        <v/>
      </c>
      <c r="P306" s="139" t="str">
        <f>IF(1=1,IF(M306="","",IF(AND(ISNUMBER(M306),M306&lt;1,N306="kg"),MAX(1,ROUND(M306*1000,0)),IF(AND(ISNUMBER(M306),M306&lt;1,N306="L"),MAX(1,ROUND(M306*100,0)),ROUND(M306,3)))),N("O7"))</f>
        <v/>
      </c>
      <c r="Q306" s="140" t="str">
        <f>IF(1=1,IF(M306="","",IF(AND(ISNUMBER(M306),M306&lt;1,N306="kg"),"g",IF(AND(ISNUMBER(M306),M306&lt;1,N306="L"),"cl",N306))),N("P7"))</f>
        <v/>
      </c>
      <c r="R306" s="161" t="str">
        <f>IF(1=1,IF(E306="","",IF(F306="","A CONTROLER",IF(NOT(ISNUMBER(F306)),"TEXTE",IF(OR(L306="",L306&lt;=0),"COMMANDE PRINCIPALE INCOMPLETE",IF(G306="","UNITE MANQUANTE",IF(COUNTIF(B384:B428,AE306)=0,"UNITE A CONTROLER","OK")))))),N("Q9"))</f>
        <v/>
      </c>
      <c r="S306" s="105"/>
      <c r="T306" s="141">
        <f t="shared" ref="T306:T339" si="19">E306</f>
        <v>0</v>
      </c>
      <c r="U306" s="133" t="str">
        <f>IF(1=1,IF(E306="","",U305),N("S7"))</f>
        <v/>
      </c>
      <c r="V306" s="133" t="str">
        <f>IF(1=1,IF(E306="","",V305),N("T7"))</f>
        <v/>
      </c>
      <c r="W306" s="135" t="str">
        <f>IF(1=1,IF(OR(U306="",V306="",NOT(ISNUMBER(U306)),NOT(ISNUMBER(V306)),U306=0),"",V306/U306),N("U7"))</f>
        <v/>
      </c>
      <c r="X306" s="136" t="str">
        <f>IF(1=1,IF(OR(W306="",NOT(ISNUMBER(F306))),"",F306*W306*IFERROR(INDEX(D384:D428,MATCH(AE306,B384:B428,0)),1)),N("V7"))</f>
        <v/>
      </c>
      <c r="Y306" s="137" t="str">
        <f>IF(1=1,IF(F306="","",IF(G306="","",IFERROR(INDEX(E384:E428,MATCH(AE306,B384:B428,0)),G306&amp;""))),N("W6"))</f>
        <v/>
      </c>
      <c r="Z306" s="142" t="str">
        <f>IF(1=1,IF(X306="","",IF(AND(ISNUMBER(X306),X306&lt;1,Y306="kg"),MAX(1,ROUND(X306*1000,0)),IF(AND(ISNUMBER(X306),X306&lt;1,Y306="L"),MAX(1,ROUND(X306*100,0)),ROUND(X306,3)))),N("X7"))</f>
        <v/>
      </c>
      <c r="AA306" s="143" t="str">
        <f>IF(1=1,IF(X306="","",IF(AND(ISNUMBER(X306),X306&lt;1,Y306="kg"),"g",IF(AND(ISNUMBER(X306),X306&lt;1,Y306="L"),"cl",Y306))),N("Y7"))</f>
        <v/>
      </c>
      <c r="AB306" s="123" t="str">
        <f>IF(1=1,IF(E306="","",IF(F306="","A CONTROLER",IF(NOT(ISNUMBER(F306)),"TEXTE",IF(OR(W306="",W306&lt;=0),"COMMANDE COUVERTS INCOMPLETE",IF(G306="","UNITE MANQUANTE",IF(COUNTIF(B384:B428,AE306)=0,"UNITE A CONTROLER","OK")))))),N("Z6"))</f>
        <v/>
      </c>
      <c r="AD306" s="144" t="str">
        <f>IF(1=1,IF(E306="","",AD305),N("AB7"))</f>
        <v/>
      </c>
      <c r="AE306" s="125" t="str">
        <f>IF(1=1,IF(G306="","",UPPER(TRIM(SUBSTITUTE(SUBSTITUTE(G306&amp;"",CHAR(160)," ")," "," ")))),N("AC7"))</f>
        <v/>
      </c>
      <c r="AG306" s="2" t="s">
        <v>25</v>
      </c>
    </row>
    <row r="307" spans="1:33" ht="15.75" x14ac:dyDescent="0.25">
      <c r="A307" s="126" t="str">
        <f>IF(1=1,IF(E307="","",A305),N("A8"))</f>
        <v/>
      </c>
      <c r="B307" s="127" t="str">
        <f>IF(1=1,IF(E307="","",B305),N("B8"))</f>
        <v/>
      </c>
      <c r="C307" s="127"/>
      <c r="D307" s="129" t="str">
        <f>IF(ISBLANK(E307),"",LARGE(D305:D306,1)+1)</f>
        <v/>
      </c>
      <c r="E307" s="130"/>
      <c r="F307" s="131"/>
      <c r="G307" s="170"/>
      <c r="H307" s="105"/>
      <c r="I307" s="132" t="str">
        <f>IF(1=1,IF(E307="","",I305),N("H8"))</f>
        <v/>
      </c>
      <c r="J307" s="133" t="str">
        <f>IF(1=1,IF(E307="","",J305),N("I8"))</f>
        <v/>
      </c>
      <c r="K307" s="134" t="str">
        <f>IF(1=1,IF(E307="","",K305),N("J8"))</f>
        <v/>
      </c>
      <c r="L307" s="135" t="str">
        <f>IF(1=1,IF(OR(J307="",O307="",NOT(ISNUMBER(J307)),NOT(ISNUMBER(O307)),J307=0),"",O307/J307),N("L8"))</f>
        <v/>
      </c>
      <c r="M307" s="136" t="str">
        <f>IF(1=1,IF(OR(L307="",NOT(ISNUMBER(F307))),"",F307*L307*IFERROR(INDEX(D384:D428,MATCH(AE307,B384:B428,0)),1)),N("M13"))</f>
        <v/>
      </c>
      <c r="N307" s="137" t="str">
        <f>IF(1=1,IF(F307="","",IF(G307="","",IFERROR(INDEX(E384:E428,MATCH(AE307,B384:B428,0)),G307&amp;""))),N("N6"))</f>
        <v/>
      </c>
      <c r="O307" s="138" t="str">
        <f>IF(1=1,IF(E307="","",O305),N("K8"))</f>
        <v/>
      </c>
      <c r="P307" s="139" t="str">
        <f>IF(1=1,IF(M307="","",IF(AND(ISNUMBER(M307),M307&lt;1,N307="kg"),MAX(1,ROUND(M307*1000,0)),IF(AND(ISNUMBER(M307),M307&lt;1,N307="L"),MAX(1,ROUND(M307*100,0)),ROUND(M307,3)))),N("O8"))</f>
        <v/>
      </c>
      <c r="Q307" s="140" t="str">
        <f>IF(1=1,IF(M307="","",IF(AND(ISNUMBER(M307),M307&lt;1,N307="kg"),"g",IF(AND(ISNUMBER(M307),M307&lt;1,N307="L"),"cl",N307))),N("P8"))</f>
        <v/>
      </c>
      <c r="R307" s="161" t="str">
        <f>IF(1=1,IF(E307="","",IF(F307="","A CONTROLER",IF(NOT(ISNUMBER(F307)),"TEXTE",IF(OR(L307="",L307&lt;=0),"COMMANDE PRINCIPALE INCOMPLETE",IF(G307="","UNITE MANQUANTE",IF(COUNTIF(B384:B428,AE307)=0,"UNITE A CONTROLER","OK")))))),N("Q9"))</f>
        <v/>
      </c>
      <c r="S307" s="105"/>
      <c r="T307" s="141">
        <f t="shared" si="19"/>
        <v>0</v>
      </c>
      <c r="U307" s="133" t="str">
        <f>IF(1=1,IF(E307="","",U305),N("S8"))</f>
        <v/>
      </c>
      <c r="V307" s="133" t="str">
        <f>IF(1=1,IF(E307="","",V305),N("T8"))</f>
        <v/>
      </c>
      <c r="W307" s="135" t="str">
        <f>IF(1=1,IF(OR(U307="",V307="",NOT(ISNUMBER(U307)),NOT(ISNUMBER(V307)),U307=0),"",V307/U307),N("U8"))</f>
        <v/>
      </c>
      <c r="X307" s="136" t="str">
        <f>IF(1=1,IF(OR(W307="",NOT(ISNUMBER(F307))),"",F307*W307*IFERROR(INDEX(D384:D428,MATCH(AE307,B384:B428,0)),1)),N("V7"))</f>
        <v/>
      </c>
      <c r="Y307" s="137" t="str">
        <f>IF(1=1,IF(F307="","",IF(G307="","",IFERROR(INDEX(E384:E428,MATCH(AE307,B384:B428,0)),G307&amp;""))),N("W6"))</f>
        <v/>
      </c>
      <c r="Z307" s="142" t="str">
        <f>IF(1=1,IF(X307="","",IF(AND(ISNUMBER(X307),X307&lt;1,Y307="kg"),MAX(1,ROUND(X307*1000,0)),IF(AND(ISNUMBER(X307),X307&lt;1,Y307="L"),MAX(1,ROUND(X307*100,0)),ROUND(X307,3)))),N("X8"))</f>
        <v/>
      </c>
      <c r="AA307" s="143" t="str">
        <f>IF(1=1,IF(X307="","",IF(AND(ISNUMBER(X307),X307&lt;1,Y307="kg"),"g",IF(AND(ISNUMBER(X307),X307&lt;1,Y307="L"),"cl",Y307))),N("Y8"))</f>
        <v/>
      </c>
      <c r="AB307" s="123" t="str">
        <f>IF(1=1,IF(E307="","",IF(F307="","A CONTROLER",IF(NOT(ISNUMBER(F307)),"TEXTE",IF(OR(W307="",W307&lt;=0),"COMMANDE COUVERTS INCOMPLETE",IF(G307="","UNITE MANQUANTE",IF(COUNTIF(B384:B428,AE307)=0,"UNITE A CONTROLER","OK")))))),N("Z6"))</f>
        <v/>
      </c>
      <c r="AD307" s="144" t="str">
        <f>IF(1=1,IF(E307="","",AD305),N("AB8"))</f>
        <v/>
      </c>
      <c r="AE307" s="125" t="str">
        <f>IF(1=1,IF(G307="","",UPPER(TRIM(SUBSTITUTE(SUBSTITUTE(G307&amp;"",CHAR(160)," ")," "," ")))),N("AC8"))</f>
        <v/>
      </c>
      <c r="AG307" s="9" t="s">
        <v>26</v>
      </c>
    </row>
    <row r="308" spans="1:33" ht="15.75" x14ac:dyDescent="0.25">
      <c r="A308" s="126" t="str">
        <f>IF(1=1,IF(E308="","",A305),N("A9"))</f>
        <v/>
      </c>
      <c r="B308" s="127" t="str">
        <f>IF(1=1,IF(E308="","",B305),N("B9"))</f>
        <v/>
      </c>
      <c r="C308" s="127"/>
      <c r="D308" s="129" t="str">
        <f>IF(ISBLANK(E308),"",LARGE(D305:D307,1)+1)</f>
        <v/>
      </c>
      <c r="E308" s="130"/>
      <c r="F308" s="131"/>
      <c r="G308" s="170"/>
      <c r="H308" s="105"/>
      <c r="I308" s="132" t="str">
        <f>IF(1=1,IF(E308="","",I305),N("H9"))</f>
        <v/>
      </c>
      <c r="J308" s="133" t="str">
        <f>IF(1=1,IF(E308="","",J305),N("I9"))</f>
        <v/>
      </c>
      <c r="K308" s="134" t="str">
        <f>IF(1=1,IF(E308="","",K305),N("J9"))</f>
        <v/>
      </c>
      <c r="L308" s="135" t="str">
        <f>IF(1=1,IF(OR(J308="",O308="",NOT(ISNUMBER(J308)),NOT(ISNUMBER(O308)),J308=0),"",O308/J308),N("L9"))</f>
        <v/>
      </c>
      <c r="M308" s="136" t="str">
        <f>IF(1=1,IF(OR(L308="",NOT(ISNUMBER(F308))),"",F308*L308*IFERROR(INDEX(D384:D428,MATCH(AE308,B384:B428,0)),1)),N("M13"))</f>
        <v/>
      </c>
      <c r="N308" s="137" t="str">
        <f>IF(1=1,IF(F308="","",IF(G308="","",IFERROR(INDEX(E384:E428,MATCH(AE308,B384:B428,0)),G308&amp;""))),N("N6"))</f>
        <v/>
      </c>
      <c r="O308" s="138" t="str">
        <f>IF(1=1,IF(E308="","",O305),N("K9"))</f>
        <v/>
      </c>
      <c r="P308" s="139" t="str">
        <f>IF(1=1,IF(M308="","",IF(AND(ISNUMBER(M308),M308&lt;1,N308="kg"),MAX(1,ROUND(M308*1000,0)),IF(AND(ISNUMBER(M308),M308&lt;1,N308="L"),MAX(1,ROUND(M308*100,0)),ROUND(M308,3)))),N("O9"))</f>
        <v/>
      </c>
      <c r="Q308" s="140" t="str">
        <f>IF(1=1,IF(M308="","",IF(AND(ISNUMBER(M308),M308&lt;1,N308="kg"),"g",IF(AND(ISNUMBER(M308),M308&lt;1,N308="L"),"cl",N308))),N("P9"))</f>
        <v/>
      </c>
      <c r="R308" s="161" t="str">
        <f>IF(1=1,IF(E308="","",IF(F308="","A CONTROLER",IF(NOT(ISNUMBER(F308)),"TEXTE",IF(OR(L308="",L308&lt;=0),"COMMANDE PRINCIPALE INCOMPLETE",IF(G308="","UNITE MANQUANTE",IF(COUNTIF(B384:B428,AE308)=0,"UNITE A CONTROLER","OK")))))),N("Q9"))</f>
        <v/>
      </c>
      <c r="S308" s="105"/>
      <c r="T308" s="141">
        <f t="shared" si="19"/>
        <v>0</v>
      </c>
      <c r="U308" s="133" t="str">
        <f>IF(1=1,IF(E308="","",U305),N("S9"))</f>
        <v/>
      </c>
      <c r="V308" s="133" t="str">
        <f>IF(1=1,IF(E308="","",V305),N("T9"))</f>
        <v/>
      </c>
      <c r="W308" s="135" t="str">
        <f>IF(1=1,IF(OR(U308="",V308="",NOT(ISNUMBER(U308)),NOT(ISNUMBER(V308)),U308=0),"",V308/U308),N("U9"))</f>
        <v/>
      </c>
      <c r="X308" s="136" t="str">
        <f>IF(1=1,IF(OR(W308="",NOT(ISNUMBER(F308))),"",F308*W308*IFERROR(INDEX(D384:D428,MATCH(AE308,B384:B428,0)),1)),N("V7"))</f>
        <v/>
      </c>
      <c r="Y308" s="137" t="str">
        <f>IF(1=1,IF(F308="","",IF(G308="","",IFERROR(INDEX(E384:E428,MATCH(AE308,B384:B428,0)),G308&amp;""))),N("W6"))</f>
        <v/>
      </c>
      <c r="Z308" s="142" t="str">
        <f>IF(1=1,IF(X308="","",IF(AND(ISNUMBER(X308),X308&lt;1,Y308="kg"),MAX(1,ROUND(X308*1000,0)),IF(AND(ISNUMBER(X308),X308&lt;1,Y308="L"),MAX(1,ROUND(X308*100,0)),ROUND(X308,3)))),N("X9"))</f>
        <v/>
      </c>
      <c r="AA308" s="143" t="str">
        <f>IF(1=1,IF(X308="","",IF(AND(ISNUMBER(X308),X308&lt;1,Y308="kg"),"g",IF(AND(ISNUMBER(X308),X308&lt;1,Y308="L"),"cl",Y308))),N("Y9"))</f>
        <v/>
      </c>
      <c r="AB308" s="123" t="str">
        <f>IF(1=1,IF(E308="","",IF(F308="","A CONTROLER",IF(NOT(ISNUMBER(F308)),"TEXTE",IF(OR(W308="",W308&lt;=0),"COMMANDE COUVERTS INCOMPLETE",IF(G308="","UNITE MANQUANTE",IF(COUNTIF(B384:B428,AE308)=0,"UNITE A CONTROLER","OK")))))),N("Z6"))</f>
        <v/>
      </c>
      <c r="AD308" s="144" t="str">
        <f>IF(1=1,IF(E308="","",AD305),N("AB9"))</f>
        <v/>
      </c>
      <c r="AE308" s="125" t="str">
        <f>IF(1=1,IF(G308="","",UPPER(TRIM(SUBSTITUTE(SUBSTITUTE(G308&amp;"",CHAR(160)," ")," "," ")))),N("AC9"))</f>
        <v/>
      </c>
      <c r="AG308" s="1" t="s">
        <v>28</v>
      </c>
    </row>
    <row r="309" spans="1:33" ht="15.75" x14ac:dyDescent="0.25">
      <c r="A309" s="126" t="str">
        <f>IF(1=1,IF(E309="","",A305),N("A10"))</f>
        <v/>
      </c>
      <c r="B309" s="127" t="str">
        <f>IF(1=1,IF(E309="","",B305),N("B10"))</f>
        <v/>
      </c>
      <c r="C309" s="127"/>
      <c r="D309" s="129" t="str">
        <f>IF(ISBLANK(E309),"",LARGE(D305:D308,1)+1)</f>
        <v/>
      </c>
      <c r="E309" s="130"/>
      <c r="F309" s="131"/>
      <c r="G309" s="170"/>
      <c r="H309" s="105"/>
      <c r="I309" s="132" t="str">
        <f>IF(1=1,IF(E309="","",I305),N("H10"))</f>
        <v/>
      </c>
      <c r="J309" s="133" t="str">
        <f>IF(1=1,IF(E309="","",J305),N("I10"))</f>
        <v/>
      </c>
      <c r="K309" s="134" t="str">
        <f>IF(1=1,IF(E309="","",K305),N("J10"))</f>
        <v/>
      </c>
      <c r="L309" s="135" t="str">
        <f>IF(1=1,IF(OR(J309="",O309="",NOT(ISNUMBER(J309)),NOT(ISNUMBER(O309)),J309=0),"",O309/J309),N("L10"))</f>
        <v/>
      </c>
      <c r="M309" s="136" t="str">
        <f>IF(1=1,IF(OR(L309="",NOT(ISNUMBER(F309))),"",F309*L309*IFERROR(INDEX(D384:D428,MATCH(AE309,B384:B428,0)),1)),N("M13"))</f>
        <v/>
      </c>
      <c r="N309" s="137" t="str">
        <f>IF(1=1,IF(F309="","",IF(G309="","",IFERROR(INDEX(E384:E428,MATCH(AE309,B384:B428,0)),G309&amp;""))),N("N6"))</f>
        <v/>
      </c>
      <c r="O309" s="138" t="str">
        <f>IF(1=1,IF(E309="","",O305),N("K10"))</f>
        <v/>
      </c>
      <c r="P309" s="139" t="str">
        <f>IF(1=1,IF(M309="","",IF(AND(ISNUMBER(M309),M309&lt;1,N309="kg"),MAX(1,ROUND(M309*1000,0)),IF(AND(ISNUMBER(M309),M309&lt;1,N309="L"),MAX(1,ROUND(M309*100,0)),ROUND(M309,3)))),N("O10"))</f>
        <v/>
      </c>
      <c r="Q309" s="140" t="str">
        <f>IF(1=1,IF(M309="","",IF(AND(ISNUMBER(M309),M309&lt;1,N309="kg"),"g",IF(AND(ISNUMBER(M309),M309&lt;1,N309="L"),"cl",N309))),N("P10"))</f>
        <v/>
      </c>
      <c r="R309" s="161" t="str">
        <f>IF(1=1,IF(E309="","",IF(F309="","A CONTROLER",IF(NOT(ISNUMBER(F309)),"TEXTE",IF(OR(L309="",L309&lt;=0),"COMMANDE PRINCIPALE INCOMPLETE",IF(G309="","UNITE MANQUANTE",IF(COUNTIF(B384:B428,AE309)=0,"UNITE A CONTROLER","OK")))))),N("Q9"))</f>
        <v/>
      </c>
      <c r="S309" s="105"/>
      <c r="T309" s="141">
        <f t="shared" si="19"/>
        <v>0</v>
      </c>
      <c r="U309" s="133" t="str">
        <f>IF(1=1,IF(E309="","",U305),N("S10"))</f>
        <v/>
      </c>
      <c r="V309" s="133" t="str">
        <f>IF(1=1,IF(E309="","",V305),N("T10"))</f>
        <v/>
      </c>
      <c r="W309" s="135" t="str">
        <f>IF(1=1,IF(OR(U309="",V309="",NOT(ISNUMBER(U309)),NOT(ISNUMBER(V309)),U309=0),"",V309/U309),N("U10"))</f>
        <v/>
      </c>
      <c r="X309" s="136" t="str">
        <f>IF(1=1,IF(OR(W309="",NOT(ISNUMBER(F309))),"",F309*W309*IFERROR(INDEX(D384:D428,MATCH(AE309,B384:B428,0)),1)),N("V7"))</f>
        <v/>
      </c>
      <c r="Y309" s="137" t="str">
        <f>IF(1=1,IF(F309="","",IF(G309="","",IFERROR(INDEX(E384:E428,MATCH(AE309,B384:B428,0)),G309&amp;""))),N("W6"))</f>
        <v/>
      </c>
      <c r="Z309" s="142" t="str">
        <f>IF(1=1,IF(X309="","",IF(AND(ISNUMBER(X309),X309&lt;1,Y309="kg"),MAX(1,ROUND(X309*1000,0)),IF(AND(ISNUMBER(X309),X309&lt;1,Y309="L"),MAX(1,ROUND(X309*100,0)),ROUND(X309,3)))),N("X10"))</f>
        <v/>
      </c>
      <c r="AA309" s="143" t="str">
        <f>IF(1=1,IF(X309="","",IF(AND(ISNUMBER(X309),X309&lt;1,Y309="kg"),"g",IF(AND(ISNUMBER(X309),X309&lt;1,Y309="L"),"cl",Y309))),N("Y10"))</f>
        <v/>
      </c>
      <c r="AB309" s="123" t="str">
        <f>IF(1=1,IF(E309="","",IF(F309="","A CONTROLER",IF(NOT(ISNUMBER(F309)),"TEXTE",IF(OR(W309="",W309&lt;=0),"COMMANDE COUVERTS INCOMPLETE",IF(G309="","UNITE MANQUANTE",IF(COUNTIF(B384:B428,AE309)=0,"UNITE A CONTROLER","OK")))))),N("Z6"))</f>
        <v/>
      </c>
      <c r="AD309" s="144" t="str">
        <f>IF(1=1,IF(E309="","",AD305),N("AB10"))</f>
        <v/>
      </c>
      <c r="AE309" s="125" t="str">
        <f>IF(1=1,IF(G309="","",UPPER(TRIM(SUBSTITUTE(SUBSTITUTE(G309&amp;"",CHAR(160)," ")," "," ")))),N("AC10"))</f>
        <v/>
      </c>
      <c r="AG309" s="1" t="s">
        <v>29</v>
      </c>
    </row>
    <row r="310" spans="1:33" ht="15.75" x14ac:dyDescent="0.25">
      <c r="A310" s="126" t="str">
        <f>IF(1=1,IF(E310="","",A305),N("A11"))</f>
        <v/>
      </c>
      <c r="B310" s="127" t="str">
        <f>IF(1=1,IF(E310="","",B305),N("B11"))</f>
        <v/>
      </c>
      <c r="C310" s="127"/>
      <c r="D310" s="129" t="str">
        <f>IF(ISBLANK(E310),"",LARGE(D305:D309,1)+1)</f>
        <v/>
      </c>
      <c r="E310" s="130"/>
      <c r="F310" s="131"/>
      <c r="G310" s="170"/>
      <c r="H310" s="105"/>
      <c r="I310" s="132" t="str">
        <f>IF(1=1,IF(E310="","",I305),N("H11"))</f>
        <v/>
      </c>
      <c r="J310" s="133" t="str">
        <f>IF(1=1,IF(E310="","",J305),N("I11"))</f>
        <v/>
      </c>
      <c r="K310" s="134" t="str">
        <f>IF(1=1,IF(E310="","",K305),N("J11"))</f>
        <v/>
      </c>
      <c r="L310" s="135" t="str">
        <f>IF(1=1,IF(OR(J310="",O310="",NOT(ISNUMBER(J310)),NOT(ISNUMBER(O310)),J310=0),"",O310/J310),N("L11"))</f>
        <v/>
      </c>
      <c r="M310" s="136" t="str">
        <f>IF(1=1,IF(OR(L310="",NOT(ISNUMBER(F310))),"",F310*L310*IFERROR(INDEX(D384:D428,MATCH(AE310,B384:B428,0)),1)),N("M13"))</f>
        <v/>
      </c>
      <c r="N310" s="137" t="str">
        <f>IF(1=1,IF(F310="","",IF(G310="","",IFERROR(INDEX(E384:E428,MATCH(AE310,B384:B428,0)),G310&amp;""))),N("N6"))</f>
        <v/>
      </c>
      <c r="O310" s="138" t="str">
        <f>IF(1=1,IF(E310="","",O305),N("K11"))</f>
        <v/>
      </c>
      <c r="P310" s="139" t="str">
        <f>IF(1=1,IF(M310="","",IF(AND(ISNUMBER(M310),M310&lt;1,N310="kg"),MAX(1,ROUND(M310*1000,0)),IF(AND(ISNUMBER(M310),M310&lt;1,N310="L"),MAX(1,ROUND(M310*100,0)),ROUND(M310,3)))),N("O11"))</f>
        <v/>
      </c>
      <c r="Q310" s="140" t="str">
        <f>IF(1=1,IF(M310="","",IF(AND(ISNUMBER(M310),M310&lt;1,N310="kg"),"g",IF(AND(ISNUMBER(M310),M310&lt;1,N310="L"),"cl",N310))),N("P11"))</f>
        <v/>
      </c>
      <c r="R310" s="161" t="str">
        <f>IF(1=1,IF(E310="","",IF(F310="","A CONTROLER",IF(NOT(ISNUMBER(F310)),"TEXTE",IF(OR(L310="",L310&lt;=0),"COMMANDE PRINCIPALE INCOMPLETE",IF(G310="","UNITE MANQUANTE",IF(COUNTIF(B384:B428,AE310)=0,"UNITE A CONTROLER","OK")))))),N("Q9"))</f>
        <v/>
      </c>
      <c r="S310" s="105"/>
      <c r="T310" s="141">
        <f t="shared" si="19"/>
        <v>0</v>
      </c>
      <c r="U310" s="133" t="str">
        <f>IF(1=1,IF(E310="","",U305),N("S11"))</f>
        <v/>
      </c>
      <c r="V310" s="133" t="str">
        <f>IF(1=1,IF(E310="","",V305),N("T11"))</f>
        <v/>
      </c>
      <c r="W310" s="135" t="str">
        <f>IF(1=1,IF(OR(U310="",V310="",NOT(ISNUMBER(U310)),NOT(ISNUMBER(V310)),U310=0),"",V310/U310),N("U11"))</f>
        <v/>
      </c>
      <c r="X310" s="136" t="str">
        <f>IF(1=1,IF(OR(W310="",NOT(ISNUMBER(F310))),"",F310*W310*IFERROR(INDEX(D384:D428,MATCH(AE310,B384:B428,0)),1)),N("V7"))</f>
        <v/>
      </c>
      <c r="Y310" s="137" t="str">
        <f>IF(1=1,IF(F310="","",IF(G310="","",IFERROR(INDEX(E384:E428,MATCH(AE310,B384:B428,0)),G310&amp;""))),N("W6"))</f>
        <v/>
      </c>
      <c r="Z310" s="142" t="str">
        <f>IF(1=1,IF(X310="","",IF(AND(ISNUMBER(X310),X310&lt;1,Y310="kg"),MAX(1,ROUND(X310*1000,0)),IF(AND(ISNUMBER(X310),X310&lt;1,Y310="L"),MAX(1,ROUND(X310*100,0)),ROUND(X310,3)))),N("X11"))</f>
        <v/>
      </c>
      <c r="AA310" s="143" t="str">
        <f>IF(1=1,IF(X310="","",IF(AND(ISNUMBER(X310),X310&lt;1,Y310="kg"),"g",IF(AND(ISNUMBER(X310),X310&lt;1,Y310="L"),"cl",Y310))),N("Y11"))</f>
        <v/>
      </c>
      <c r="AB310" s="123" t="str">
        <f>IF(1=1,IF(E310="","",IF(F310="","A CONTROLER",IF(NOT(ISNUMBER(F310)),"TEXTE",IF(OR(W310="",W310&lt;=0),"COMMANDE COUVERTS INCOMPLETE",IF(G310="","UNITE MANQUANTE",IF(COUNTIF(B384:B428,AE310)=0,"UNITE A CONTROLER","OK")))))),N("Z6"))</f>
        <v/>
      </c>
      <c r="AD310" s="144" t="str">
        <f>IF(1=1,IF(E310="","",AD305),N("AB11"))</f>
        <v/>
      </c>
      <c r="AE310" s="125" t="str">
        <f>IF(1=1,IF(G310="","",UPPER(TRIM(SUBSTITUTE(SUBSTITUTE(G310&amp;"",CHAR(160)," ")," "," ")))),N("AC11"))</f>
        <v/>
      </c>
      <c r="AG310" s="1" t="s">
        <v>30</v>
      </c>
    </row>
    <row r="311" spans="1:33" ht="15.75" x14ac:dyDescent="0.25">
      <c r="A311" s="126" t="str">
        <f>IF(1=1,IF(E311="","",A305),N("A12"))</f>
        <v/>
      </c>
      <c r="B311" s="127" t="str">
        <f>IF(1=1,IF(E311="","",B305),N("B12"))</f>
        <v/>
      </c>
      <c r="C311" s="127"/>
      <c r="D311" s="129" t="str">
        <f>IF(ISBLANK(E311),"",LARGE(D305:D310,1)+1)</f>
        <v/>
      </c>
      <c r="E311" s="130"/>
      <c r="F311" s="131"/>
      <c r="G311" s="170"/>
      <c r="H311" s="105"/>
      <c r="I311" s="132" t="str">
        <f>IF(1=1,IF(E311="","",I305),N("H12"))</f>
        <v/>
      </c>
      <c r="J311" s="133" t="str">
        <f>IF(1=1,IF(E311="","",J305),N("I12"))</f>
        <v/>
      </c>
      <c r="K311" s="134" t="str">
        <f>IF(1=1,IF(E311="","",K305),N("J12"))</f>
        <v/>
      </c>
      <c r="L311" s="135" t="str">
        <f>IF(1=1,IF(OR(J311="",O311="",NOT(ISNUMBER(J311)),NOT(ISNUMBER(O311)),J311=0),"",O311/J311),N("L12"))</f>
        <v/>
      </c>
      <c r="M311" s="136" t="str">
        <f>IF(1=1,IF(OR(L311="",NOT(ISNUMBER(F311))),"",F311*L311*IFERROR(INDEX(D384:D428,MATCH(AE311,B384:B428,0)),1)),N("M13"))</f>
        <v/>
      </c>
      <c r="N311" s="137" t="str">
        <f>IF(1=1,IF(F311="","",IF(G311="","",IFERROR(INDEX(E384:E428,MATCH(AE311,B384:B428,0)),G311&amp;""))),N("N6"))</f>
        <v/>
      </c>
      <c r="O311" s="138" t="str">
        <f>IF(1=1,IF(E311="","",O305),N("K12"))</f>
        <v/>
      </c>
      <c r="P311" s="139" t="str">
        <f>IF(1=1,IF(M311="","",IF(AND(ISNUMBER(M311),M311&lt;1,N311="kg"),MAX(1,ROUND(M311*1000,0)),IF(AND(ISNUMBER(M311),M311&lt;1,N311="L"),MAX(1,ROUND(M311*100,0)),ROUND(M311,3)))),N("O12"))</f>
        <v/>
      </c>
      <c r="Q311" s="140" t="str">
        <f>IF(1=1,IF(M311="","",IF(AND(ISNUMBER(M311),M311&lt;1,N311="kg"),"g",IF(AND(ISNUMBER(M311),M311&lt;1,N311="L"),"cl",N311))),N("P12"))</f>
        <v/>
      </c>
      <c r="R311" s="161" t="str">
        <f>IF(1=1,IF(E311="","",IF(F311="","A CONTROLER",IF(NOT(ISNUMBER(F311)),"TEXTE",IF(OR(L311="",L311&lt;=0),"COMMANDE PRINCIPALE INCOMPLETE",IF(G311="","UNITE MANQUANTE",IF(COUNTIF(B384:B428,AE311)=0,"UNITE A CONTROLER","OK")))))),N("Q9"))</f>
        <v/>
      </c>
      <c r="S311" s="105"/>
      <c r="T311" s="141">
        <f t="shared" si="19"/>
        <v>0</v>
      </c>
      <c r="U311" s="133" t="str">
        <f>IF(1=1,IF(E311="","",U305),N("S12"))</f>
        <v/>
      </c>
      <c r="V311" s="133" t="str">
        <f>IF(1=1,IF(E311="","",V305),N("T12"))</f>
        <v/>
      </c>
      <c r="W311" s="135" t="str">
        <f>IF(1=1,IF(OR(U311="",V311="",NOT(ISNUMBER(U311)),NOT(ISNUMBER(V311)),U311=0),"",V311/U311),N("U12"))</f>
        <v/>
      </c>
      <c r="X311" s="136" t="str">
        <f>IF(1=1,IF(OR(W311="",NOT(ISNUMBER(F311))),"",F311*W311*IFERROR(INDEX(D384:D428,MATCH(AE311,B384:B428,0)),1)),N("V7"))</f>
        <v/>
      </c>
      <c r="Y311" s="137" t="str">
        <f>IF(1=1,IF(F311="","",IF(G311="","",IFERROR(INDEX(E384:E428,MATCH(AE311,B384:B428,0)),G311&amp;""))),N("W6"))</f>
        <v/>
      </c>
      <c r="Z311" s="142" t="str">
        <f>IF(1=1,IF(X311="","",IF(AND(ISNUMBER(X311),X311&lt;1,Y311="kg"),MAX(1,ROUND(X311*1000,0)),IF(AND(ISNUMBER(X311),X311&lt;1,Y311="L"),MAX(1,ROUND(X311*100,0)),ROUND(X311,3)))),N("X12"))</f>
        <v/>
      </c>
      <c r="AA311" s="143" t="str">
        <f>IF(1=1,IF(X311="","",IF(AND(ISNUMBER(X311),X311&lt;1,Y311="kg"),"g",IF(AND(ISNUMBER(X311),X311&lt;1,Y311="L"),"cl",Y311))),N("Y12"))</f>
        <v/>
      </c>
      <c r="AB311" s="123" t="str">
        <f>IF(1=1,IF(E311="","",IF(F311="","A CONTROLER",IF(NOT(ISNUMBER(F311)),"TEXTE",IF(OR(W311="",W311&lt;=0),"COMMANDE COUVERTS INCOMPLETE",IF(G311="","UNITE MANQUANTE",IF(COUNTIF(B384:B428,AE311)=0,"UNITE A CONTROLER","OK")))))),N("Z6"))</f>
        <v/>
      </c>
      <c r="AD311" s="144" t="str">
        <f>IF(1=1,IF(E311="","",AD305),N("AB12"))</f>
        <v/>
      </c>
      <c r="AE311" s="125" t="str">
        <f>IF(1=1,IF(G311="","",UPPER(TRIM(SUBSTITUTE(SUBSTITUTE(G311&amp;"",CHAR(160)," ")," "," ")))),N("AC12"))</f>
        <v/>
      </c>
      <c r="AG311" s="4" t="s">
        <v>31</v>
      </c>
    </row>
    <row r="312" spans="1:33" ht="15.75" x14ac:dyDescent="0.25">
      <c r="A312" s="126" t="str">
        <f>IF(1=1,IF(E312="","",A305),N("A13"))</f>
        <v/>
      </c>
      <c r="B312" s="127" t="str">
        <f>IF(1=1,IF(E312="","",B305),N("B13"))</f>
        <v/>
      </c>
      <c r="C312" s="127"/>
      <c r="D312" s="129" t="str">
        <f>IF(ISBLANK(E312),"",LARGE(D305:D311,1)+1)</f>
        <v/>
      </c>
      <c r="E312" s="130"/>
      <c r="F312" s="131"/>
      <c r="G312" s="170"/>
      <c r="H312" s="105"/>
      <c r="I312" s="132" t="str">
        <f>IF(1=1,IF(E312="","",I305),N("H13"))</f>
        <v/>
      </c>
      <c r="J312" s="133" t="str">
        <f>IF(1=1,IF(E312="","",J305),N("I13"))</f>
        <v/>
      </c>
      <c r="K312" s="134" t="str">
        <f>IF(1=1,IF(E312="","",K305),N("J13"))</f>
        <v/>
      </c>
      <c r="L312" s="135" t="str">
        <f>IF(1=1,IF(OR(J312="",O312="",NOT(ISNUMBER(J312)),NOT(ISNUMBER(O312)),J312=0),"",O312/J312),N("L13"))</f>
        <v/>
      </c>
      <c r="M312" s="136" t="str">
        <f>IF(1=1,IF(OR(L312="",NOT(ISNUMBER(F312))),"",F312*L312*IFERROR(INDEX(D384:D428,MATCH(AE312,B384:B428,0)),1)),N("M13"))</f>
        <v/>
      </c>
      <c r="N312" s="137" t="str">
        <f>IF(1=1,IF(F312="","",IF(G312="","",IFERROR(INDEX(E384:E428,MATCH(AE312,B384:B428,0)),G312&amp;""))),N("N6"))</f>
        <v/>
      </c>
      <c r="O312" s="138" t="str">
        <f>IF(1=1,IF(E312="","",O305),N("K13"))</f>
        <v/>
      </c>
      <c r="P312" s="139" t="str">
        <f>IF(1=1,IF(M312="","",IF(AND(ISNUMBER(M312),M312&lt;1,N312="kg"),MAX(1,ROUND(M312*1000,0)),IF(AND(ISNUMBER(M312),M312&lt;1,N312="L"),MAX(1,ROUND(M312*100,0)),ROUND(M312,3)))),N("O13"))</f>
        <v/>
      </c>
      <c r="Q312" s="140" t="str">
        <f>IF(1=1,IF(M312="","",IF(AND(ISNUMBER(M312),M312&lt;1,N312="kg"),"g",IF(AND(ISNUMBER(M312),M312&lt;1,N312="L"),"cl",N312))),N("P13"))</f>
        <v/>
      </c>
      <c r="R312" s="161" t="str">
        <f>IF(1=1,IF(E312="","",IF(F312="","A CONTROLER",IF(NOT(ISNUMBER(F312)),"TEXTE",IF(OR(L312="",L312&lt;=0),"COMMANDE PRINCIPALE INCOMPLETE",IF(G312="","UNITE MANQUANTE",IF(COUNTIF(B384:B428,AE312)=0,"UNITE A CONTROLER","OK")))))),N("Q9"))</f>
        <v/>
      </c>
      <c r="S312" s="105"/>
      <c r="T312" s="141">
        <f t="shared" si="19"/>
        <v>0</v>
      </c>
      <c r="U312" s="133" t="str">
        <f>IF(1=1,IF(E312="","",U305),N("S13"))</f>
        <v/>
      </c>
      <c r="V312" s="133" t="str">
        <f>IF(1=1,IF(E312="","",V305),N("T13"))</f>
        <v/>
      </c>
      <c r="W312" s="135" t="str">
        <f>IF(1=1,IF(OR(U312="",V312="",NOT(ISNUMBER(U312)),NOT(ISNUMBER(V312)),U312=0),"",V312/U312),N("U13"))</f>
        <v/>
      </c>
      <c r="X312" s="136" t="str">
        <f>IF(1=1,IF(OR(W312="",NOT(ISNUMBER(F312))),"",F312*W312*IFERROR(INDEX(D384:D428,MATCH(AE312,B384:B428,0)),1)),N("V7"))</f>
        <v/>
      </c>
      <c r="Y312" s="137" t="str">
        <f>IF(1=1,IF(F312="","",IF(G312="","",IFERROR(INDEX(E384:E428,MATCH(AE312,B384:B428,0)),G312&amp;""))),N("W6"))</f>
        <v/>
      </c>
      <c r="Z312" s="142" t="str">
        <f>IF(1=1,IF(X312="","",IF(AND(ISNUMBER(X312),X312&lt;1,Y312="kg"),MAX(1,ROUND(X312*1000,0)),IF(AND(ISNUMBER(X312),X312&lt;1,Y312="L"),MAX(1,ROUND(X312*100,0)),ROUND(X312,3)))),N("X13"))</f>
        <v/>
      </c>
      <c r="AA312" s="143" t="str">
        <f>IF(1=1,IF(X312="","",IF(AND(ISNUMBER(X312),X312&lt;1,Y312="kg"),"g",IF(AND(ISNUMBER(X312),X312&lt;1,Y312="L"),"cl",Y312))),N("Y13"))</f>
        <v/>
      </c>
      <c r="AB312" s="123" t="str">
        <f>IF(1=1,IF(E312="","",IF(F312="","A CONTROLER",IF(NOT(ISNUMBER(F312)),"TEXTE",IF(OR(W312="",W312&lt;=0),"COMMANDE COUVERTS INCOMPLETE",IF(G312="","UNITE MANQUANTE",IF(COUNTIF(B384:B428,AE312)=0,"UNITE A CONTROLER","OK")))))),N("Z6"))</f>
        <v/>
      </c>
      <c r="AD312" s="144" t="str">
        <f>IF(1=1,IF(E312="","",AD305),N("AB13"))</f>
        <v/>
      </c>
      <c r="AE312" s="125" t="str">
        <f>IF(1=1,IF(G312="","",UPPER(TRIM(SUBSTITUTE(SUBSTITUTE(G312&amp;"",CHAR(160)," ")," "," ")))),N("AC13"))</f>
        <v/>
      </c>
      <c r="AG312" s="4" t="s">
        <v>32</v>
      </c>
    </row>
    <row r="313" spans="1:33" ht="15.75" x14ac:dyDescent="0.25">
      <c r="A313" s="126" t="str">
        <f>IF(1=1,IF(E313="","",A305),N("A14"))</f>
        <v/>
      </c>
      <c r="B313" s="127" t="str">
        <f>IF(1=1,IF(E313="","",B305),N("B14"))</f>
        <v/>
      </c>
      <c r="C313" s="127"/>
      <c r="D313" s="129" t="str">
        <f>IF(ISBLANK(E313),"",LARGE(D305:D312,1)+1)</f>
        <v/>
      </c>
      <c r="E313" s="130"/>
      <c r="F313" s="131"/>
      <c r="G313" s="170"/>
      <c r="H313" s="105"/>
      <c r="I313" s="132" t="str">
        <f>IF(1=1,IF(E313="","",I305),N("H14"))</f>
        <v/>
      </c>
      <c r="J313" s="133" t="str">
        <f>IF(1=1,IF(E313="","",J305),N("I14"))</f>
        <v/>
      </c>
      <c r="K313" s="134" t="str">
        <f>IF(1=1,IF(E313="","",K305),N("J14"))</f>
        <v/>
      </c>
      <c r="L313" s="135" t="str">
        <f>IF(1=1,IF(OR(J313="",O313="",NOT(ISNUMBER(J313)),NOT(ISNUMBER(O313)),J313=0),"",O313/J313),N("L14"))</f>
        <v/>
      </c>
      <c r="M313" s="136" t="str">
        <f>IF(1=1,IF(OR(L313="",NOT(ISNUMBER(F313))),"",F313*L313*IFERROR(INDEX(D384:D428,MATCH(AE313,B384:B428,0)),1)),N("M13"))</f>
        <v/>
      </c>
      <c r="N313" s="137" t="str">
        <f>IF(1=1,IF(F313="","",IF(G313="","",IFERROR(INDEX(E384:E428,MATCH(AE313,B384:B428,0)),G313&amp;""))),N("N6"))</f>
        <v/>
      </c>
      <c r="O313" s="138" t="str">
        <f>IF(1=1,IF(E313="","",O305),N("K14"))</f>
        <v/>
      </c>
      <c r="P313" s="139" t="str">
        <f>IF(1=1,IF(M313="","",IF(AND(ISNUMBER(M313),M313&lt;1,N313="kg"),MAX(1,ROUND(M313*1000,0)),IF(AND(ISNUMBER(M313),M313&lt;1,N313="L"),MAX(1,ROUND(M313*100,0)),ROUND(M313,3)))),N("O14"))</f>
        <v/>
      </c>
      <c r="Q313" s="140" t="str">
        <f>IF(1=1,IF(M313="","",IF(AND(ISNUMBER(M313),M313&lt;1,N313="kg"),"g",IF(AND(ISNUMBER(M313),M313&lt;1,N313="L"),"cl",N313))),N("P14"))</f>
        <v/>
      </c>
      <c r="R313" s="161" t="str">
        <f>IF(1=1,IF(E313="","",IF(F313="","A CONTROLER",IF(NOT(ISNUMBER(F313)),"TEXTE",IF(OR(L313="",L313&lt;=0),"COMMANDE PRINCIPALE INCOMPLETE",IF(G313="","UNITE MANQUANTE",IF(COUNTIF(B384:B428,AE313)=0,"UNITE A CONTROLER","OK")))))),N("Q9"))</f>
        <v/>
      </c>
      <c r="S313" s="105"/>
      <c r="T313" s="141">
        <f t="shared" si="19"/>
        <v>0</v>
      </c>
      <c r="U313" s="133" t="str">
        <f>IF(1=1,IF(E313="","",U305),N("S14"))</f>
        <v/>
      </c>
      <c r="V313" s="133" t="str">
        <f>IF(1=1,IF(E313="","",V305),N("T14"))</f>
        <v/>
      </c>
      <c r="W313" s="135" t="str">
        <f>IF(1=1,IF(OR(U313="",V313="",NOT(ISNUMBER(U313)),NOT(ISNUMBER(V313)),U313=0),"",V313/U313),N("U14"))</f>
        <v/>
      </c>
      <c r="X313" s="136" t="str">
        <f>IF(1=1,IF(OR(W313="",NOT(ISNUMBER(F313))),"",F313*W313*IFERROR(INDEX(D384:D428,MATCH(AE313,B384:B428,0)),1)),N("V7"))</f>
        <v/>
      </c>
      <c r="Y313" s="137" t="str">
        <f>IF(1=1,IF(F313="","",IF(G313="","",IFERROR(INDEX(E384:E428,MATCH(AE313,B384:B428,0)),G313&amp;""))),N("W6"))</f>
        <v/>
      </c>
      <c r="Z313" s="142" t="str">
        <f>IF(1=1,IF(X313="","",IF(AND(ISNUMBER(X313),X313&lt;1,Y313="kg"),MAX(1,ROUND(X313*1000,0)),IF(AND(ISNUMBER(X313),X313&lt;1,Y313="L"),MAX(1,ROUND(X313*100,0)),ROUND(X313,3)))),N("X14"))</f>
        <v/>
      </c>
      <c r="AA313" s="143" t="str">
        <f>IF(1=1,IF(X313="","",IF(AND(ISNUMBER(X313),X313&lt;1,Y313="kg"),"g",IF(AND(ISNUMBER(X313),X313&lt;1,Y313="L"),"cl",Y313))),N("Y14"))</f>
        <v/>
      </c>
      <c r="AB313" s="123" t="str">
        <f>IF(1=1,IF(E313="","",IF(F313="","A CONTROLER",IF(NOT(ISNUMBER(F313)),"TEXTE",IF(OR(W313="",W313&lt;=0),"COMMANDE COUVERTS INCOMPLETE",IF(G313="","UNITE MANQUANTE",IF(COUNTIF(B384:B428,AE313)=0,"UNITE A CONTROLER","OK")))))),N("Z6"))</f>
        <v/>
      </c>
      <c r="AD313" s="144" t="str">
        <f>IF(1=1,IF(E313="","",AD305),N("AB14"))</f>
        <v/>
      </c>
      <c r="AE313" s="125" t="str">
        <f>IF(1=1,IF(G313="","",UPPER(TRIM(SUBSTITUTE(SUBSTITUTE(G313&amp;"",CHAR(160)," ")," "," ")))),N("AC14"))</f>
        <v/>
      </c>
      <c r="AG313" s="4" t="s">
        <v>33</v>
      </c>
    </row>
    <row r="314" spans="1:33" ht="15.75" x14ac:dyDescent="0.25">
      <c r="A314" s="126" t="str">
        <f>IF(1=1,IF(E314="","",A305),N("A15"))</f>
        <v/>
      </c>
      <c r="B314" s="127" t="str">
        <f>IF(1=1,IF(E314="","",B305),N("B15"))</f>
        <v/>
      </c>
      <c r="C314" s="127"/>
      <c r="D314" s="129" t="str">
        <f>IF(ISBLANK(E314),"",LARGE(D305:D313,1)+1)</f>
        <v/>
      </c>
      <c r="E314" s="130"/>
      <c r="F314" s="131"/>
      <c r="G314" s="170"/>
      <c r="H314" s="105"/>
      <c r="I314" s="132" t="str">
        <f>IF(1=1,IF(E314="","",I305),N("H15"))</f>
        <v/>
      </c>
      <c r="J314" s="133" t="str">
        <f>IF(1=1,IF(E314="","",J305),N("I15"))</f>
        <v/>
      </c>
      <c r="K314" s="134" t="str">
        <f>IF(1=1,IF(E314="","",K305),N("J15"))</f>
        <v/>
      </c>
      <c r="L314" s="135" t="str">
        <f>IF(1=1,IF(OR(J314="",O314="",NOT(ISNUMBER(J314)),NOT(ISNUMBER(O314)),J314=0),"",O314/J314),N("L15"))</f>
        <v/>
      </c>
      <c r="M314" s="136" t="str">
        <f>IF(1=1,IF(OR(L314="",NOT(ISNUMBER(F314))),"",F314*L314*IFERROR(INDEX(D384:D428,MATCH(AE314,B384:B428,0)),1)),N("M13"))</f>
        <v/>
      </c>
      <c r="N314" s="137" t="str">
        <f>IF(1=1,IF(F314="","",IF(G314="","",IFERROR(INDEX(E384:E428,MATCH(AE314,B384:B428,0)),G314&amp;""))),N("N6"))</f>
        <v/>
      </c>
      <c r="O314" s="138" t="str">
        <f>IF(1=1,IF(E314="","",O305),N("K15"))</f>
        <v/>
      </c>
      <c r="P314" s="139" t="str">
        <f>IF(1=1,IF(M314="","",IF(AND(ISNUMBER(M314),M314&lt;1,N314="kg"),MAX(1,ROUND(M314*1000,0)),IF(AND(ISNUMBER(M314),M314&lt;1,N314="L"),MAX(1,ROUND(M314*100,0)),ROUND(M314,3)))),N("O15"))</f>
        <v/>
      </c>
      <c r="Q314" s="140" t="str">
        <f>IF(1=1,IF(M314="","",IF(AND(ISNUMBER(M314),M314&lt;1,N314="kg"),"g",IF(AND(ISNUMBER(M314),M314&lt;1,N314="L"),"cl",N314))),N("P15"))</f>
        <v/>
      </c>
      <c r="R314" s="161" t="str">
        <f>IF(1=1,IF(E314="","",IF(F314="","A CONTROLER",IF(NOT(ISNUMBER(F314)),"TEXTE",IF(OR(L314="",L314&lt;=0),"COMMANDE PRINCIPALE INCOMPLETE",IF(G314="","UNITE MANQUANTE",IF(COUNTIF(B384:B428,AE314)=0,"UNITE A CONTROLER","OK")))))),N("Q9"))</f>
        <v/>
      </c>
      <c r="S314" s="105"/>
      <c r="T314" s="141">
        <f t="shared" si="19"/>
        <v>0</v>
      </c>
      <c r="U314" s="133" t="str">
        <f>IF(1=1,IF(E314="","",U305),N("S15"))</f>
        <v/>
      </c>
      <c r="V314" s="133" t="str">
        <f>IF(1=1,IF(E314="","",V305),N("T15"))</f>
        <v/>
      </c>
      <c r="W314" s="135" t="str">
        <f>IF(1=1,IF(OR(U314="",V314="",NOT(ISNUMBER(U314)),NOT(ISNUMBER(V314)),U314=0),"",V314/U314),N("U15"))</f>
        <v/>
      </c>
      <c r="X314" s="136" t="str">
        <f>IF(1=1,IF(OR(W314="",NOT(ISNUMBER(F314))),"",F314*W314*IFERROR(INDEX(D384:D428,MATCH(AE314,B384:B428,0)),1)),N("V7"))</f>
        <v/>
      </c>
      <c r="Y314" s="137" t="str">
        <f>IF(1=1,IF(F314="","",IF(G314="","",IFERROR(INDEX(E384:E428,MATCH(AE314,B384:B428,0)),G314&amp;""))),N("W6"))</f>
        <v/>
      </c>
      <c r="Z314" s="142" t="str">
        <f>IF(1=1,IF(X314="","",IF(AND(ISNUMBER(X314),X314&lt;1,Y314="kg"),MAX(1,ROUND(X314*1000,0)),IF(AND(ISNUMBER(X314),X314&lt;1,Y314="L"),MAX(1,ROUND(X314*100,0)),ROUND(X314,3)))),N("X15"))</f>
        <v/>
      </c>
      <c r="AA314" s="143" t="str">
        <f>IF(1=1,IF(X314="","",IF(AND(ISNUMBER(X314),X314&lt;1,Y314="kg"),"g",IF(AND(ISNUMBER(X314),X314&lt;1,Y314="L"),"cl",Y314))),N("Y15"))</f>
        <v/>
      </c>
      <c r="AB314" s="123" t="str">
        <f>IF(1=1,IF(E314="","",IF(F314="","A CONTROLER",IF(NOT(ISNUMBER(F314)),"TEXTE",IF(OR(W314="",W314&lt;=0),"COMMANDE COUVERTS INCOMPLETE",IF(G314="","UNITE MANQUANTE",IF(COUNTIF(B384:B428,AE314)=0,"UNITE A CONTROLER","OK")))))),N("Z6"))</f>
        <v/>
      </c>
      <c r="AD314" s="144" t="str">
        <f>IF(1=1,IF(E314="","",AD305),N("AB15"))</f>
        <v/>
      </c>
      <c r="AE314" s="125" t="str">
        <f>IF(1=1,IF(G314="","",UPPER(TRIM(SUBSTITUTE(SUBSTITUTE(G314&amp;"",CHAR(160)," ")," "," ")))),N("AC15"))</f>
        <v/>
      </c>
      <c r="AG314" s="5" t="s">
        <v>34</v>
      </c>
    </row>
    <row r="315" spans="1:33" ht="15.75" x14ac:dyDescent="0.25">
      <c r="A315" s="126" t="str">
        <f>IF(1=1,IF(E315="","",A305),N("A16"))</f>
        <v/>
      </c>
      <c r="B315" s="127" t="str">
        <f>IF(1=1,IF(E315="","",B305),N("B16"))</f>
        <v/>
      </c>
      <c r="C315" s="127"/>
      <c r="D315" s="129" t="str">
        <f>IF(ISBLANK(E315),"",LARGE(D305:D314,1)+1)</f>
        <v/>
      </c>
      <c r="E315" s="130"/>
      <c r="F315" s="131"/>
      <c r="G315" s="170"/>
      <c r="H315" s="105"/>
      <c r="I315" s="132" t="str">
        <f>IF(1=1,IF(E315="","",I305),N("H16"))</f>
        <v/>
      </c>
      <c r="J315" s="133" t="str">
        <f>IF(1=1,IF(E315="","",J305),N("I16"))</f>
        <v/>
      </c>
      <c r="K315" s="134" t="str">
        <f>IF(1=1,IF(E315="","",K305),N("J16"))</f>
        <v/>
      </c>
      <c r="L315" s="135" t="str">
        <f>IF(1=1,IF(OR(J315="",O315="",NOT(ISNUMBER(J315)),NOT(ISNUMBER(O315)),J315=0),"",O315/J315),N("L16"))</f>
        <v/>
      </c>
      <c r="M315" s="136" t="str">
        <f>IF(1=1,IF(OR(L315="",NOT(ISNUMBER(F315))),"",F315*L315*IFERROR(INDEX(D384:D428,MATCH(AE315,B384:B428,0)),1)),N("M13"))</f>
        <v/>
      </c>
      <c r="N315" s="137" t="str">
        <f>IF(1=1,IF(F315="","",IF(G315="","",IFERROR(INDEX(E384:E428,MATCH(AE315,B384:B428,0)),G315&amp;""))),N("N6"))</f>
        <v/>
      </c>
      <c r="O315" s="138" t="str">
        <f>IF(1=1,IF(E315="","",O305),N("K16"))</f>
        <v/>
      </c>
      <c r="P315" s="139" t="str">
        <f>IF(1=1,IF(M315="","",IF(AND(ISNUMBER(M315),M315&lt;1,N315="kg"),MAX(1,ROUND(M315*1000,0)),IF(AND(ISNUMBER(M315),M315&lt;1,N315="L"),MAX(1,ROUND(M315*100,0)),ROUND(M315,3)))),N("O16"))</f>
        <v/>
      </c>
      <c r="Q315" s="140" t="str">
        <f>IF(1=1,IF(M315="","",IF(AND(ISNUMBER(M315),M315&lt;1,N315="kg"),"g",IF(AND(ISNUMBER(M315),M315&lt;1,N315="L"),"cl",N315))),N("P16"))</f>
        <v/>
      </c>
      <c r="R315" s="161" t="str">
        <f>IF(1=1,IF(E315="","",IF(F315="","A CONTROLER",IF(NOT(ISNUMBER(F315)),"TEXTE",IF(OR(L315="",L315&lt;=0),"COMMANDE PRINCIPALE INCOMPLETE",IF(G315="","UNITE MANQUANTE",IF(COUNTIF(B384:B428,AE315)=0,"UNITE A CONTROLER","OK")))))),N("Q9"))</f>
        <v/>
      </c>
      <c r="S315" s="105"/>
      <c r="T315" s="141">
        <f t="shared" si="19"/>
        <v>0</v>
      </c>
      <c r="U315" s="133" t="str">
        <f>IF(1=1,IF(E315="","",U305),N("S16"))</f>
        <v/>
      </c>
      <c r="V315" s="133" t="str">
        <f>IF(1=1,IF(E315="","",V305),N("T16"))</f>
        <v/>
      </c>
      <c r="W315" s="135" t="str">
        <f>IF(1=1,IF(OR(U315="",V315="",NOT(ISNUMBER(U315)),NOT(ISNUMBER(V315)),U315=0),"",V315/U315),N("U16"))</f>
        <v/>
      </c>
      <c r="X315" s="136" t="str">
        <f>IF(1=1,IF(OR(W315="",NOT(ISNUMBER(F315))),"",F315*W315*IFERROR(INDEX(D384:D428,MATCH(AE315,B384:B428,0)),1)),N("V7"))</f>
        <v/>
      </c>
      <c r="Y315" s="137" t="str">
        <f>IF(1=1,IF(F315="","",IF(G315="","",IFERROR(INDEX(E384:E428,MATCH(AE315,B384:B428,0)),G315&amp;""))),N("W6"))</f>
        <v/>
      </c>
      <c r="Z315" s="142" t="str">
        <f>IF(1=1,IF(X315="","",IF(AND(ISNUMBER(X315),X315&lt;1,Y315="kg"),MAX(1,ROUND(X315*1000,0)),IF(AND(ISNUMBER(X315),X315&lt;1,Y315="L"),MAX(1,ROUND(X315*100,0)),ROUND(X315,3)))),N("X16"))</f>
        <v/>
      </c>
      <c r="AA315" s="143" t="str">
        <f>IF(1=1,IF(X315="","",IF(AND(ISNUMBER(X315),X315&lt;1,Y315="kg"),"g",IF(AND(ISNUMBER(X315),X315&lt;1,Y315="L"),"cl",Y315))),N("Y16"))</f>
        <v/>
      </c>
      <c r="AB315" s="123" t="str">
        <f>IF(1=1,IF(E315="","",IF(F315="","A CONTROLER",IF(NOT(ISNUMBER(F315)),"TEXTE",IF(OR(W315="",W315&lt;=0),"COMMANDE COUVERTS INCOMPLETE",IF(G315="","UNITE MANQUANTE",IF(COUNTIF(B384:B428,AE315)=0,"UNITE A CONTROLER","OK")))))),N("Z6"))</f>
        <v/>
      </c>
      <c r="AD315" s="144" t="str">
        <f>IF(1=1,IF(E315="","",AD305),N("AB16"))</f>
        <v/>
      </c>
      <c r="AE315" s="125" t="str">
        <f>IF(1=1,IF(G315="","",UPPER(TRIM(SUBSTITUTE(SUBSTITUTE(G315&amp;"",CHAR(160)," ")," "," ")))),N("AC16"))</f>
        <v/>
      </c>
      <c r="AG315" s="5" t="s">
        <v>35</v>
      </c>
    </row>
    <row r="316" spans="1:33" ht="15.75" x14ac:dyDescent="0.25">
      <c r="A316" s="126" t="str">
        <f>IF(1=1,IF(E316="","",A305),N("A17"))</f>
        <v/>
      </c>
      <c r="B316" s="127" t="str">
        <f>IF(1=1,IF(E316="","",B305),N("B17"))</f>
        <v/>
      </c>
      <c r="C316" s="127"/>
      <c r="D316" s="129" t="str">
        <f>IF(ISBLANK(E316),"",LARGE(D305:D315,1)+1)</f>
        <v/>
      </c>
      <c r="E316" s="130"/>
      <c r="F316" s="131"/>
      <c r="G316" s="170"/>
      <c r="H316" s="105"/>
      <c r="I316" s="132" t="str">
        <f>IF(1=1,IF(E316="","",I305),N("H17"))</f>
        <v/>
      </c>
      <c r="J316" s="133" t="str">
        <f>IF(1=1,IF(E316="","",J305),N("I17"))</f>
        <v/>
      </c>
      <c r="K316" s="134" t="str">
        <f>IF(1=1,IF(E316="","",K305),N("J17"))</f>
        <v/>
      </c>
      <c r="L316" s="135" t="str">
        <f>IF(1=1,IF(OR(J316="",O316="",NOT(ISNUMBER(J316)),NOT(ISNUMBER(O316)),J316=0),"",O316/J316),N("L17"))</f>
        <v/>
      </c>
      <c r="M316" s="136" t="str">
        <f>IF(1=1,IF(OR(L316="",NOT(ISNUMBER(F316))),"",F316*L316*IFERROR(INDEX(D384:D428,MATCH(AE316,B384:B428,0)),1)),N("M13"))</f>
        <v/>
      </c>
      <c r="N316" s="137" t="str">
        <f>IF(1=1,IF(F316="","",IF(G316="","",IFERROR(INDEX(E384:E428,MATCH(AE316,B384:B428,0)),G316&amp;""))),N("N6"))</f>
        <v/>
      </c>
      <c r="O316" s="138" t="str">
        <f>IF(1=1,IF(E316="","",O305),N("K17"))</f>
        <v/>
      </c>
      <c r="P316" s="139" t="str">
        <f>IF(1=1,IF(M316="","",IF(AND(ISNUMBER(M316),M316&lt;1,N316="kg"),MAX(1,ROUND(M316*1000,0)),IF(AND(ISNUMBER(M316),M316&lt;1,N316="L"),MAX(1,ROUND(M316*100,0)),ROUND(M316,3)))),N("O17"))</f>
        <v/>
      </c>
      <c r="Q316" s="140" t="str">
        <f>IF(1=1,IF(M316="","",IF(AND(ISNUMBER(M316),M316&lt;1,N316="kg"),"g",IF(AND(ISNUMBER(M316),M316&lt;1,N316="L"),"cl",N316))),N("P17"))</f>
        <v/>
      </c>
      <c r="R316" s="161" t="str">
        <f>IF(1=1,IF(E316="","",IF(F316="","A CONTROLER",IF(NOT(ISNUMBER(F316)),"TEXTE",IF(OR(L316="",L316&lt;=0),"COMMANDE PRINCIPALE INCOMPLETE",IF(G316="","UNITE MANQUANTE",IF(COUNTIF(B384:B428,AE316)=0,"UNITE A CONTROLER","OK")))))),N("Q9"))</f>
        <v/>
      </c>
      <c r="S316" s="105"/>
      <c r="T316" s="141">
        <f t="shared" si="19"/>
        <v>0</v>
      </c>
      <c r="U316" s="133" t="str">
        <f>IF(1=1,IF(E316="","",U305),N("S17"))</f>
        <v/>
      </c>
      <c r="V316" s="133" t="str">
        <f>IF(1=1,IF(E316="","",V305),N("T17"))</f>
        <v/>
      </c>
      <c r="W316" s="135" t="str">
        <f>IF(1=1,IF(OR(U316="",V316="",NOT(ISNUMBER(U316)),NOT(ISNUMBER(V316)),U316=0),"",V316/U316),N("U17"))</f>
        <v/>
      </c>
      <c r="X316" s="136" t="str">
        <f>IF(1=1,IF(OR(W316="",NOT(ISNUMBER(F316))),"",F316*W316*IFERROR(INDEX(D384:D428,MATCH(AE316,B384:B428,0)),1)),N("V7"))</f>
        <v/>
      </c>
      <c r="Y316" s="137" t="str">
        <f>IF(1=1,IF(F316="","",IF(G316="","",IFERROR(INDEX(E384:E428,MATCH(AE316,B384:B428,0)),G316&amp;""))),N("W6"))</f>
        <v/>
      </c>
      <c r="Z316" s="142" t="str">
        <f>IF(1=1,IF(X316="","",IF(AND(ISNUMBER(X316),X316&lt;1,Y316="kg"),MAX(1,ROUND(X316*1000,0)),IF(AND(ISNUMBER(X316),X316&lt;1,Y316="L"),MAX(1,ROUND(X316*100,0)),ROUND(X316,3)))),N("X17"))</f>
        <v/>
      </c>
      <c r="AA316" s="143" t="str">
        <f>IF(1=1,IF(X316="","",IF(AND(ISNUMBER(X316),X316&lt;1,Y316="kg"),"g",IF(AND(ISNUMBER(X316),X316&lt;1,Y316="L"),"cl",Y316))),N("Y17"))</f>
        <v/>
      </c>
      <c r="AB316" s="123" t="str">
        <f>IF(1=1,IF(E316="","",IF(F316="","A CONTROLER",IF(NOT(ISNUMBER(F316)),"TEXTE",IF(OR(W316="",W316&lt;=0),"COMMANDE COUVERTS INCOMPLETE",IF(G316="","UNITE MANQUANTE",IF(COUNTIF(B384:B428,AE316)=0,"UNITE A CONTROLER","OK")))))),N("Z6"))</f>
        <v/>
      </c>
      <c r="AD316" s="144" t="str">
        <f>IF(1=1,IF(E316="","",AD305),N("AB17"))</f>
        <v/>
      </c>
      <c r="AE316" s="125" t="str">
        <f>IF(1=1,IF(G316="","",UPPER(TRIM(SUBSTITUTE(SUBSTITUTE(G316&amp;"",CHAR(160)," ")," "," ")))),N("AC17"))</f>
        <v/>
      </c>
      <c r="AG316" s="5" t="s">
        <v>225</v>
      </c>
    </row>
    <row r="317" spans="1:33" ht="15.75" x14ac:dyDescent="0.25">
      <c r="A317" s="126" t="str">
        <f>IF(1=1,IF(E317="","",A305),N("A18"))</f>
        <v/>
      </c>
      <c r="B317" s="127" t="str">
        <f>IF(1=1,IF(E317="","",B305),N("B18"))</f>
        <v/>
      </c>
      <c r="C317" s="127"/>
      <c r="D317" s="129" t="str">
        <f>IF(ISBLANK(E317),"",LARGE(D305:D316,1)+1)</f>
        <v/>
      </c>
      <c r="E317" s="130"/>
      <c r="F317" s="131"/>
      <c r="G317" s="170"/>
      <c r="H317" s="105"/>
      <c r="I317" s="132" t="str">
        <f>IF(1=1,IF(E317="","",I305),N("H18"))</f>
        <v/>
      </c>
      <c r="J317" s="133" t="str">
        <f>IF(1=1,IF(E317="","",J305),N("I18"))</f>
        <v/>
      </c>
      <c r="K317" s="134" t="str">
        <f>IF(1=1,IF(E317="","",K305),N("J18"))</f>
        <v/>
      </c>
      <c r="L317" s="135" t="str">
        <f>IF(1=1,IF(OR(J317="",O317="",NOT(ISNUMBER(J317)),NOT(ISNUMBER(O317)),J317=0),"",O317/J317),N("L18"))</f>
        <v/>
      </c>
      <c r="M317" s="136" t="str">
        <f>IF(1=1,IF(OR(L317="",NOT(ISNUMBER(F317))),"",F317*L317*IFERROR(INDEX(D384:D428,MATCH(AE317,B384:B428,0)),1)),N("M13"))</f>
        <v/>
      </c>
      <c r="N317" s="137" t="str">
        <f>IF(1=1,IF(F317="","",IF(G317="","",IFERROR(INDEX(E384:E428,MATCH(AE317,B384:B428,0)),G317&amp;""))),N("N6"))</f>
        <v/>
      </c>
      <c r="O317" s="138" t="str">
        <f>IF(1=1,IF(E317="","",O305),N("K18"))</f>
        <v/>
      </c>
      <c r="P317" s="139" t="str">
        <f>IF(1=1,IF(M317="","",IF(AND(ISNUMBER(M317),M317&lt;1,N317="kg"),MAX(1,ROUND(M317*1000,0)),IF(AND(ISNUMBER(M317),M317&lt;1,N317="L"),MAX(1,ROUND(M317*100,0)),ROUND(M317,3)))),N("O18"))</f>
        <v/>
      </c>
      <c r="Q317" s="140" t="str">
        <f>IF(1=1,IF(M317="","",IF(AND(ISNUMBER(M317),M317&lt;1,N317="kg"),"g",IF(AND(ISNUMBER(M317),M317&lt;1,N317="L"),"cl",N317))),N("P18"))</f>
        <v/>
      </c>
      <c r="R317" s="161" t="str">
        <f>IF(1=1,IF(E317="","",IF(F317="","A CONTROLER",IF(NOT(ISNUMBER(F317)),"TEXTE",IF(OR(L317="",L317&lt;=0),"COMMANDE PRINCIPALE INCOMPLETE",IF(G317="","UNITE MANQUANTE",IF(COUNTIF(B384:B428,AE317)=0,"UNITE A CONTROLER","OK")))))),N("Q9"))</f>
        <v/>
      </c>
      <c r="S317" s="105"/>
      <c r="T317" s="141">
        <f t="shared" si="19"/>
        <v>0</v>
      </c>
      <c r="U317" s="133" t="str">
        <f>IF(1=1,IF(E317="","",U305),N("S18"))</f>
        <v/>
      </c>
      <c r="V317" s="133" t="str">
        <f>IF(1=1,IF(E317="","",V305),N("T18"))</f>
        <v/>
      </c>
      <c r="W317" s="135" t="str">
        <f>IF(1=1,IF(OR(U317="",V317="",NOT(ISNUMBER(U317)),NOT(ISNUMBER(V317)),U317=0),"",V317/U317),N("U18"))</f>
        <v/>
      </c>
      <c r="X317" s="136" t="str">
        <f>IF(1=1,IF(OR(W317="",NOT(ISNUMBER(F317))),"",F317*W317*IFERROR(INDEX(D384:D428,MATCH(AE317,B384:B428,0)),1)),N("V7"))</f>
        <v/>
      </c>
      <c r="Y317" s="137" t="str">
        <f>IF(1=1,IF(F317="","",IF(G317="","",IFERROR(INDEX(E384:E428,MATCH(AE317,B384:B428,0)),G317&amp;""))),N("W6"))</f>
        <v/>
      </c>
      <c r="Z317" s="142" t="str">
        <f>IF(1=1,IF(X317="","",IF(AND(ISNUMBER(X317),X317&lt;1,Y317="kg"),MAX(1,ROUND(X317*1000,0)),IF(AND(ISNUMBER(X317),X317&lt;1,Y317="L"),MAX(1,ROUND(X317*100,0)),ROUND(X317,3)))),N("X18"))</f>
        <v/>
      </c>
      <c r="AA317" s="143" t="str">
        <f>IF(1=1,IF(X317="","",IF(AND(ISNUMBER(X317),X317&lt;1,Y317="kg"),"g",IF(AND(ISNUMBER(X317),X317&lt;1,Y317="L"),"cl",Y317))),N("Y18"))</f>
        <v/>
      </c>
      <c r="AB317" s="123" t="str">
        <f>IF(1=1,IF(E317="","",IF(F317="","A CONTROLER",IF(NOT(ISNUMBER(F317)),"TEXTE",IF(OR(W317="",W317&lt;=0),"COMMANDE COUVERTS INCOMPLETE",IF(G317="","UNITE MANQUANTE",IF(COUNTIF(B384:B428,AE317)=0,"UNITE A CONTROLER","OK")))))),N("Z6"))</f>
        <v/>
      </c>
      <c r="AD317" s="144" t="str">
        <f>IF(1=1,IF(E317="","",AD305),N("AB18"))</f>
        <v/>
      </c>
      <c r="AE317" s="125" t="str">
        <f>IF(1=1,IF(G317="","",UPPER(TRIM(SUBSTITUTE(SUBSTITUTE(G317&amp;"",CHAR(160)," ")," "," ")))),N("AC18"))</f>
        <v/>
      </c>
      <c r="AG317" s="5" t="s">
        <v>36</v>
      </c>
    </row>
    <row r="318" spans="1:33" ht="15.75" x14ac:dyDescent="0.25">
      <c r="A318" s="126" t="str">
        <f>IF(1=1,IF(E318="","",A305),N("A19"))</f>
        <v/>
      </c>
      <c r="B318" s="127" t="str">
        <f>IF(1=1,IF(E318="","",B305),N("B19"))</f>
        <v/>
      </c>
      <c r="C318" s="127"/>
      <c r="D318" s="129" t="str">
        <f>IF(ISBLANK(E318),"",LARGE(D305:D317,1)+1)</f>
        <v/>
      </c>
      <c r="E318" s="130"/>
      <c r="F318" s="131"/>
      <c r="G318" s="170"/>
      <c r="H318" s="105"/>
      <c r="I318" s="132" t="str">
        <f>IF(1=1,IF(E318="","",I305),N("H19"))</f>
        <v/>
      </c>
      <c r="J318" s="133" t="str">
        <f>IF(1=1,IF(E318="","",J305),N("I19"))</f>
        <v/>
      </c>
      <c r="K318" s="134" t="str">
        <f>IF(1=1,IF(E318="","",K305),N("J19"))</f>
        <v/>
      </c>
      <c r="L318" s="135" t="str">
        <f>IF(1=1,IF(OR(J318="",O318="",NOT(ISNUMBER(J318)),NOT(ISNUMBER(O318)),J318=0),"",O318/J318),N("L19"))</f>
        <v/>
      </c>
      <c r="M318" s="136" t="str">
        <f>IF(1=1,IF(OR(L318="",NOT(ISNUMBER(F318))),"",F318*L318*IFERROR(INDEX(D384:D428,MATCH(AE318,B384:B428,0)),1)),N("M13"))</f>
        <v/>
      </c>
      <c r="N318" s="137" t="str">
        <f>IF(1=1,IF(F318="","",IF(G318="","",IFERROR(INDEX(E384:E428,MATCH(AE318,B384:B428,0)),G318&amp;""))),N("N6"))</f>
        <v/>
      </c>
      <c r="O318" s="138" t="str">
        <f>IF(1=1,IF(E318="","",O305),N("K19"))</f>
        <v/>
      </c>
      <c r="P318" s="139" t="str">
        <f>IF(1=1,IF(M318="","",IF(AND(ISNUMBER(M318),M318&lt;1,N318="kg"),MAX(1,ROUND(M318*1000,0)),IF(AND(ISNUMBER(M318),M318&lt;1,N318="L"),MAX(1,ROUND(M318*100,0)),ROUND(M318,3)))),N("O19"))</f>
        <v/>
      </c>
      <c r="Q318" s="140" t="str">
        <f>IF(1=1,IF(M318="","",IF(AND(ISNUMBER(M318),M318&lt;1,N318="kg"),"g",IF(AND(ISNUMBER(M318),M318&lt;1,N318="L"),"cl",N318))),N("P19"))</f>
        <v/>
      </c>
      <c r="R318" s="161" t="str">
        <f>IF(1=1,IF(E318="","",IF(F318="","A CONTROLER",IF(NOT(ISNUMBER(F318)),"TEXTE",IF(OR(L318="",L318&lt;=0),"COMMANDE PRINCIPALE INCOMPLETE",IF(G318="","UNITE MANQUANTE",IF(COUNTIF(B384:B428,AE318)=0,"UNITE A CONTROLER","OK")))))),N("Q9"))</f>
        <v/>
      </c>
      <c r="S318" s="105"/>
      <c r="T318" s="141">
        <f t="shared" si="19"/>
        <v>0</v>
      </c>
      <c r="U318" s="133" t="str">
        <f>IF(1=1,IF(E318="","",U305),N("S19"))</f>
        <v/>
      </c>
      <c r="V318" s="133" t="str">
        <f>IF(1=1,IF(E318="","",V305),N("T19"))</f>
        <v/>
      </c>
      <c r="W318" s="135" t="str">
        <f>IF(1=1,IF(OR(U318="",V318="",NOT(ISNUMBER(U318)),NOT(ISNUMBER(V318)),U318=0),"",V318/U318),N("U19"))</f>
        <v/>
      </c>
      <c r="X318" s="136" t="str">
        <f>IF(1=1,IF(OR(W318="",NOT(ISNUMBER(F318))),"",F318*W318*IFERROR(INDEX(D384:D428,MATCH(AE318,B384:B428,0)),1)),N("V7"))</f>
        <v/>
      </c>
      <c r="Y318" s="137" t="str">
        <f>IF(1=1,IF(F318="","",IF(G318="","",IFERROR(INDEX(E384:E428,MATCH(AE318,B384:B428,0)),G318&amp;""))),N("W6"))</f>
        <v/>
      </c>
      <c r="Z318" s="142" t="str">
        <f>IF(1=1,IF(X318="","",IF(AND(ISNUMBER(X318),X318&lt;1,Y318="kg"),MAX(1,ROUND(X318*1000,0)),IF(AND(ISNUMBER(X318),X318&lt;1,Y318="L"),MAX(1,ROUND(X318*100,0)),ROUND(X318,3)))),N("X19"))</f>
        <v/>
      </c>
      <c r="AA318" s="143" t="str">
        <f>IF(1=1,IF(X318="","",IF(AND(ISNUMBER(X318),X318&lt;1,Y318="kg"),"g",IF(AND(ISNUMBER(X318),X318&lt;1,Y318="L"),"cl",Y318))),N("Y19"))</f>
        <v/>
      </c>
      <c r="AB318" s="123" t="str">
        <f>IF(1=1,IF(E318="","",IF(F318="","A CONTROLER",IF(NOT(ISNUMBER(F318)),"TEXTE",IF(OR(W318="",W318&lt;=0),"COMMANDE COUVERTS INCOMPLETE",IF(G318="","UNITE MANQUANTE",IF(COUNTIF(B384:B428,AE318)=0,"UNITE A CONTROLER","OK")))))),N("Z6"))</f>
        <v/>
      </c>
      <c r="AD318" s="144" t="str">
        <f>IF(1=1,IF(E318="","",AD305),N("AB19"))</f>
        <v/>
      </c>
      <c r="AE318" s="125" t="str">
        <f>IF(1=1,IF(G318="","",UPPER(TRIM(SUBSTITUTE(SUBSTITUTE(G318&amp;"",CHAR(160)," ")," "," ")))),N("AC19"))</f>
        <v/>
      </c>
      <c r="AG318" s="5" t="s">
        <v>37</v>
      </c>
    </row>
    <row r="319" spans="1:33" ht="15.75" x14ac:dyDescent="0.25">
      <c r="A319" s="126" t="str">
        <f>IF(1=1,IF(E319="","",A305),N("A20"))</f>
        <v/>
      </c>
      <c r="B319" s="127" t="str">
        <f>IF(1=1,IF(E319="","",B305),N("B20"))</f>
        <v/>
      </c>
      <c r="C319" s="127"/>
      <c r="D319" s="129" t="str">
        <f>IF(ISBLANK(E319),"",LARGE(D305:D318,1)+1)</f>
        <v/>
      </c>
      <c r="E319" s="130"/>
      <c r="F319" s="131"/>
      <c r="G319" s="170"/>
      <c r="H319" s="105"/>
      <c r="I319" s="132" t="str">
        <f>IF(1=1,IF(E319="","",I305),N("H20"))</f>
        <v/>
      </c>
      <c r="J319" s="133" t="str">
        <f>IF(1=1,IF(E319="","",J305),N("I20"))</f>
        <v/>
      </c>
      <c r="K319" s="134" t="str">
        <f>IF(1=1,IF(E319="","",K305),N("J20"))</f>
        <v/>
      </c>
      <c r="L319" s="135" t="str">
        <f>IF(1=1,IF(OR(J319="",O319="",NOT(ISNUMBER(J319)),NOT(ISNUMBER(O319)),J319=0),"",O319/J319),N("L20"))</f>
        <v/>
      </c>
      <c r="M319" s="136" t="str">
        <f>IF(1=1,IF(OR(L319="",NOT(ISNUMBER(F319))),"",F319*L319*IFERROR(INDEX(D384:D428,MATCH(AE319,B384:B428,0)),1)),N("M13"))</f>
        <v/>
      </c>
      <c r="N319" s="137" t="str">
        <f>IF(1=1,IF(F319="","",IF(G319="","",IFERROR(INDEX(E384:E428,MATCH(AE319,B384:B428,0)),G319&amp;""))),N("N6"))</f>
        <v/>
      </c>
      <c r="O319" s="138" t="str">
        <f>IF(1=1,IF(E319="","",O305),N("K20"))</f>
        <v/>
      </c>
      <c r="P319" s="139" t="str">
        <f>IF(1=1,IF(M319="","",IF(AND(ISNUMBER(M319),M319&lt;1,N319="kg"),MAX(1,ROUND(M319*1000,0)),IF(AND(ISNUMBER(M319),M319&lt;1,N319="L"),MAX(1,ROUND(M319*100,0)),ROUND(M319,3)))),N("O20"))</f>
        <v/>
      </c>
      <c r="Q319" s="140" t="str">
        <f>IF(1=1,IF(M319="","",IF(AND(ISNUMBER(M319),M319&lt;1,N319="kg"),"g",IF(AND(ISNUMBER(M319),M319&lt;1,N319="L"),"cl",N319))),N("P20"))</f>
        <v/>
      </c>
      <c r="R319" s="161" t="str">
        <f>IF(1=1,IF(E319="","",IF(F319="","A CONTROLER",IF(NOT(ISNUMBER(F319)),"TEXTE",IF(OR(L319="",L319&lt;=0),"COMMANDE PRINCIPALE INCOMPLETE",IF(G319="","UNITE MANQUANTE",IF(COUNTIF(B384:B428,AE319)=0,"UNITE A CONTROLER","OK")))))),N("Q9"))</f>
        <v/>
      </c>
      <c r="S319" s="105"/>
      <c r="T319" s="141">
        <f t="shared" si="19"/>
        <v>0</v>
      </c>
      <c r="U319" s="133" t="str">
        <f>IF(1=1,IF(E319="","",U305),N("S20"))</f>
        <v/>
      </c>
      <c r="V319" s="133" t="str">
        <f>IF(1=1,IF(E319="","",V305),N("T20"))</f>
        <v/>
      </c>
      <c r="W319" s="135" t="str">
        <f>IF(1=1,IF(OR(U319="",V319="",NOT(ISNUMBER(U319)),NOT(ISNUMBER(V319)),U319=0),"",V319/U319),N("U20"))</f>
        <v/>
      </c>
      <c r="X319" s="136" t="str">
        <f>IF(1=1,IF(OR(W319="",NOT(ISNUMBER(F319))),"",F319*W319*IFERROR(INDEX(D384:D428,MATCH(AE319,B384:B428,0)),1)),N("V7"))</f>
        <v/>
      </c>
      <c r="Y319" s="137" t="str">
        <f>IF(1=1,IF(F319="","",IF(G319="","",IFERROR(INDEX(E384:E428,MATCH(AE319,B384:B428,0)),G319&amp;""))),N("W6"))</f>
        <v/>
      </c>
      <c r="Z319" s="142" t="str">
        <f>IF(1=1,IF(X319="","",IF(AND(ISNUMBER(X319),X319&lt;1,Y319="kg"),MAX(1,ROUND(X319*1000,0)),IF(AND(ISNUMBER(X319),X319&lt;1,Y319="L"),MAX(1,ROUND(X319*100,0)),ROUND(X319,3)))),N("X20"))</f>
        <v/>
      </c>
      <c r="AA319" s="143" t="str">
        <f>IF(1=1,IF(X319="","",IF(AND(ISNUMBER(X319),X319&lt;1,Y319="kg"),"g",IF(AND(ISNUMBER(X319),X319&lt;1,Y319="L"),"cl",Y319))),N("Y20"))</f>
        <v/>
      </c>
      <c r="AB319" s="123" t="str">
        <f>IF(1=1,IF(E319="","",IF(F319="","A CONTROLER",IF(NOT(ISNUMBER(F319)),"TEXTE",IF(OR(W319="",W319&lt;=0),"COMMANDE COUVERTS INCOMPLETE",IF(G319="","UNITE MANQUANTE",IF(COUNTIF(B384:B428,AE319)=0,"UNITE A CONTROLER","OK")))))),N("Z6"))</f>
        <v/>
      </c>
      <c r="AD319" s="144" t="str">
        <f>IF(1=1,IF(E319="","",AD305),N("AB20"))</f>
        <v/>
      </c>
      <c r="AE319" s="125" t="str">
        <f>IF(1=1,IF(G319="","",UPPER(TRIM(SUBSTITUTE(SUBSTITUTE(G319&amp;"",CHAR(160)," ")," "," ")))),N("AC20"))</f>
        <v/>
      </c>
      <c r="AG319" s="4" t="s">
        <v>38</v>
      </c>
    </row>
    <row r="320" spans="1:33" ht="15.75" x14ac:dyDescent="0.25">
      <c r="A320" s="126" t="str">
        <f>IF(1=1,IF(E320="","",A305),N("A21"))</f>
        <v/>
      </c>
      <c r="B320" s="127" t="str">
        <f>IF(1=1,IF(E320="","",B305),N("B21"))</f>
        <v/>
      </c>
      <c r="C320" s="127"/>
      <c r="D320" s="129" t="str">
        <f>IF(ISBLANK(E320),"",LARGE(D305:D319,1)+1)</f>
        <v/>
      </c>
      <c r="E320" s="130"/>
      <c r="F320" s="131"/>
      <c r="G320" s="170"/>
      <c r="H320" s="105"/>
      <c r="I320" s="132" t="str">
        <f>IF(1=1,IF(E320="","",I305),N("H21"))</f>
        <v/>
      </c>
      <c r="J320" s="133" t="str">
        <f>IF(1=1,IF(E320="","",J305),N("I21"))</f>
        <v/>
      </c>
      <c r="K320" s="134" t="str">
        <f>IF(1=1,IF(E320="","",K305),N("J21"))</f>
        <v/>
      </c>
      <c r="L320" s="135" t="str">
        <f>IF(1=1,IF(OR(J320="",O320="",NOT(ISNUMBER(J320)),NOT(ISNUMBER(O320)),J320=0),"",O320/J320),N("L21"))</f>
        <v/>
      </c>
      <c r="M320" s="136" t="str">
        <f>IF(1=1,IF(OR(L320="",NOT(ISNUMBER(F320))),"",F320*L320*IFERROR(INDEX(D384:D428,MATCH(AE320,B384:B428,0)),1)),N("M13"))</f>
        <v/>
      </c>
      <c r="N320" s="137" t="str">
        <f>IF(1=1,IF(F320="","",IF(G320="","",IFERROR(INDEX(E384:E428,MATCH(AE320,B384:B428,0)),G320&amp;""))),N("N6"))</f>
        <v/>
      </c>
      <c r="O320" s="138" t="str">
        <f>IF(1=1,IF(E320="","",O305),N("K21"))</f>
        <v/>
      </c>
      <c r="P320" s="139" t="str">
        <f>IF(1=1,IF(M320="","",IF(AND(ISNUMBER(M320),M320&lt;1,N320="kg"),MAX(1,ROUND(M320*1000,0)),IF(AND(ISNUMBER(M320),M320&lt;1,N320="L"),MAX(1,ROUND(M320*100,0)),ROUND(M320,3)))),N("O21"))</f>
        <v/>
      </c>
      <c r="Q320" s="140" t="str">
        <f>IF(1=1,IF(M320="","",IF(AND(ISNUMBER(M320),M320&lt;1,N320="kg"),"g",IF(AND(ISNUMBER(M320),M320&lt;1,N320="L"),"cl",N320))),N("P21"))</f>
        <v/>
      </c>
      <c r="R320" s="161" t="str">
        <f>IF(1=1,IF(E320="","",IF(F320="","A CONTROLER",IF(NOT(ISNUMBER(F320)),"TEXTE",IF(OR(L320="",L320&lt;=0),"COMMANDE PRINCIPALE INCOMPLETE",IF(G320="","UNITE MANQUANTE",IF(COUNTIF(B384:B428,AE320)=0,"UNITE A CONTROLER","OK")))))),N("Q9"))</f>
        <v/>
      </c>
      <c r="S320" s="105"/>
      <c r="T320" s="141">
        <f t="shared" si="19"/>
        <v>0</v>
      </c>
      <c r="U320" s="133" t="str">
        <f>IF(1=1,IF(E320="","",U305),N("S21"))</f>
        <v/>
      </c>
      <c r="V320" s="133" t="str">
        <f>IF(1=1,IF(E320="","",V305),N("T21"))</f>
        <v/>
      </c>
      <c r="W320" s="135" t="str">
        <f>IF(1=1,IF(OR(U320="",V320="",NOT(ISNUMBER(U320)),NOT(ISNUMBER(V320)),U320=0),"",V320/U320),N("U21"))</f>
        <v/>
      </c>
      <c r="X320" s="136" t="str">
        <f>IF(1=1,IF(OR(W320="",NOT(ISNUMBER(F320))),"",F320*W320*IFERROR(INDEX(D384:D428,MATCH(AE320,B384:B428,0)),1)),N("V7"))</f>
        <v/>
      </c>
      <c r="Y320" s="137" t="str">
        <f>IF(1=1,IF(F320="","",IF(G320="","",IFERROR(INDEX(E384:E428,MATCH(AE320,B384:B428,0)),G320&amp;""))),N("W6"))</f>
        <v/>
      </c>
      <c r="Z320" s="142" t="str">
        <f>IF(1=1,IF(X320="","",IF(AND(ISNUMBER(X320),X320&lt;1,Y320="kg"),MAX(1,ROUND(X320*1000,0)),IF(AND(ISNUMBER(X320),X320&lt;1,Y320="L"),MAX(1,ROUND(X320*100,0)),ROUND(X320,3)))),N("X21"))</f>
        <v/>
      </c>
      <c r="AA320" s="143" t="str">
        <f>IF(1=1,IF(X320="","",IF(AND(ISNUMBER(X320),X320&lt;1,Y320="kg"),"g",IF(AND(ISNUMBER(X320),X320&lt;1,Y320="L"),"cl",Y320))),N("Y21"))</f>
        <v/>
      </c>
      <c r="AB320" s="123" t="str">
        <f>IF(1=1,IF(E320="","",IF(F320="","A CONTROLER",IF(NOT(ISNUMBER(F320)),"TEXTE",IF(OR(W320="",W320&lt;=0),"COMMANDE COUVERTS INCOMPLETE",IF(G320="","UNITE MANQUANTE",IF(COUNTIF(B384:B428,AE320)=0,"UNITE A CONTROLER","OK")))))),N("Z6"))</f>
        <v/>
      </c>
      <c r="AD320" s="144" t="str">
        <f>IF(1=1,IF(E320="","",AD305),N("AB21"))</f>
        <v/>
      </c>
      <c r="AE320" s="125" t="str">
        <f>IF(1=1,IF(G320="","",UPPER(TRIM(SUBSTITUTE(SUBSTITUTE(G320&amp;"",CHAR(160)," ")," "," ")))),N("AC21"))</f>
        <v/>
      </c>
      <c r="AG320" s="4" t="s">
        <v>39</v>
      </c>
    </row>
    <row r="321" spans="1:33" ht="15.75" x14ac:dyDescent="0.25">
      <c r="A321" s="126" t="str">
        <f>IF(1=1,IF(E321="","",A305),N("A22"))</f>
        <v/>
      </c>
      <c r="B321" s="127" t="str">
        <f>IF(1=1,IF(E321="","",B305),N("B22"))</f>
        <v/>
      </c>
      <c r="C321" s="127"/>
      <c r="D321" s="129" t="str">
        <f>IF(ISBLANK(E321),"",LARGE(D305:D320,1)+1)</f>
        <v/>
      </c>
      <c r="E321" s="130"/>
      <c r="F321" s="131"/>
      <c r="G321" s="170"/>
      <c r="H321" s="105"/>
      <c r="I321" s="132" t="str">
        <f>IF(1=1,IF(E321="","",I305),N("H22"))</f>
        <v/>
      </c>
      <c r="J321" s="133" t="str">
        <f>IF(1=1,IF(E321="","",J305),N("I22"))</f>
        <v/>
      </c>
      <c r="K321" s="134" t="str">
        <f>IF(1=1,IF(E321="","",K305),N("J22"))</f>
        <v/>
      </c>
      <c r="L321" s="135" t="str">
        <f>IF(1=1,IF(OR(J321="",O321="",NOT(ISNUMBER(J321)),NOT(ISNUMBER(O321)),J321=0),"",O321/J321),N("L22"))</f>
        <v/>
      </c>
      <c r="M321" s="136" t="str">
        <f>IF(1=1,IF(OR(L321="",NOT(ISNUMBER(F321))),"",F321*L321*IFERROR(INDEX(D384:D428,MATCH(AE321,B384:B428,0)),1)),N("M13"))</f>
        <v/>
      </c>
      <c r="N321" s="137" t="str">
        <f>IF(1=1,IF(F321="","",IF(G321="","",IFERROR(INDEX(E384:E428,MATCH(AE321,B384:B428,0)),G321&amp;""))),N("N6"))</f>
        <v/>
      </c>
      <c r="O321" s="138" t="str">
        <f>IF(1=1,IF(E321="","",O305),N("K22"))</f>
        <v/>
      </c>
      <c r="P321" s="139" t="str">
        <f>IF(1=1,IF(M321="","",IF(AND(ISNUMBER(M321),M321&lt;1,N321="kg"),MAX(1,ROUND(M321*1000,0)),IF(AND(ISNUMBER(M321),M321&lt;1,N321="L"),MAX(1,ROUND(M321*100,0)),ROUND(M321,3)))),N("O22"))</f>
        <v/>
      </c>
      <c r="Q321" s="140" t="str">
        <f>IF(1=1,IF(M321="","",IF(AND(ISNUMBER(M321),M321&lt;1,N321="kg"),"g",IF(AND(ISNUMBER(M321),M321&lt;1,N321="L"),"cl",N321))),N("P22"))</f>
        <v/>
      </c>
      <c r="R321" s="161" t="str">
        <f>IF(1=1,IF(E321="","",IF(F321="","A CONTROLER",IF(NOT(ISNUMBER(F321)),"TEXTE",IF(OR(L321="",L321&lt;=0),"COMMANDE PRINCIPALE INCOMPLETE",IF(G321="","UNITE MANQUANTE",IF(COUNTIF(B384:B428,AE321)=0,"UNITE A CONTROLER","OK")))))),N("Q9"))</f>
        <v/>
      </c>
      <c r="S321" s="105"/>
      <c r="T321" s="141">
        <f t="shared" si="19"/>
        <v>0</v>
      </c>
      <c r="U321" s="133" t="str">
        <f>IF(1=1,IF(E321="","",U305),N("S22"))</f>
        <v/>
      </c>
      <c r="V321" s="133" t="str">
        <f>IF(1=1,IF(E321="","",V305),N("T22"))</f>
        <v/>
      </c>
      <c r="W321" s="135" t="str">
        <f>IF(1=1,IF(OR(U321="",V321="",NOT(ISNUMBER(U321)),NOT(ISNUMBER(V321)),U321=0),"",V321/U321),N("U22"))</f>
        <v/>
      </c>
      <c r="X321" s="136" t="str">
        <f>IF(1=1,IF(OR(W321="",NOT(ISNUMBER(F321))),"",F321*W321*IFERROR(INDEX(D384:D428,MATCH(AE321,B384:B428,0)),1)),N("V7"))</f>
        <v/>
      </c>
      <c r="Y321" s="137" t="str">
        <f>IF(1=1,IF(F321="","",IF(G321="","",IFERROR(INDEX(E384:E428,MATCH(AE321,B384:B428,0)),G321&amp;""))),N("W6"))</f>
        <v/>
      </c>
      <c r="Z321" s="142" t="str">
        <f>IF(1=1,IF(X321="","",IF(AND(ISNUMBER(X321),X321&lt;1,Y321="kg"),MAX(1,ROUND(X321*1000,0)),IF(AND(ISNUMBER(X321),X321&lt;1,Y321="L"),MAX(1,ROUND(X321*100,0)),ROUND(X321,3)))),N("X22"))</f>
        <v/>
      </c>
      <c r="AA321" s="143" t="str">
        <f>IF(1=1,IF(X321="","",IF(AND(ISNUMBER(X321),X321&lt;1,Y321="kg"),"g",IF(AND(ISNUMBER(X321),X321&lt;1,Y321="L"),"cl",Y321))),N("Y22"))</f>
        <v/>
      </c>
      <c r="AB321" s="123" t="str">
        <f>IF(1=1,IF(E321="","",IF(F321="","A CONTROLER",IF(NOT(ISNUMBER(F321)),"TEXTE",IF(OR(W321="",W321&lt;=0),"COMMANDE COUVERTS INCOMPLETE",IF(G321="","UNITE MANQUANTE",IF(COUNTIF(B384:B428,AE321)=0,"UNITE A CONTROLER","OK")))))),N("Z6"))</f>
        <v/>
      </c>
      <c r="AD321" s="144" t="str">
        <f>IF(1=1,IF(E321="","",AD305),N("AB22"))</f>
        <v/>
      </c>
      <c r="AE321" s="125" t="str">
        <f>IF(1=1,IF(G321="","",UPPER(TRIM(SUBSTITUTE(SUBSTITUTE(G321&amp;"",CHAR(160)," ")," "," ")))),N("AC22"))</f>
        <v/>
      </c>
      <c r="AG321" s="4" t="s">
        <v>40</v>
      </c>
    </row>
    <row r="322" spans="1:33" ht="15.75" x14ac:dyDescent="0.25">
      <c r="A322" s="126" t="str">
        <f>IF(1=1,IF(E322="","",A305),N("A23"))</f>
        <v/>
      </c>
      <c r="B322" s="127" t="str">
        <f>IF(1=1,IF(E322="","",B305),N("B23"))</f>
        <v/>
      </c>
      <c r="C322" s="127"/>
      <c r="D322" s="129" t="str">
        <f>IF(ISBLANK(E322),"",LARGE(D305:D321,1)+1)</f>
        <v/>
      </c>
      <c r="E322" s="130"/>
      <c r="F322" s="131"/>
      <c r="G322" s="170"/>
      <c r="H322" s="105"/>
      <c r="I322" s="132" t="str">
        <f>IF(1=1,IF(E322="","",I305),N("H23"))</f>
        <v/>
      </c>
      <c r="J322" s="133" t="str">
        <f>IF(1=1,IF(E322="","",J305),N("I23"))</f>
        <v/>
      </c>
      <c r="K322" s="134" t="str">
        <f>IF(1=1,IF(E322="","",K305),N("J23"))</f>
        <v/>
      </c>
      <c r="L322" s="135" t="str">
        <f>IF(1=1,IF(OR(J322="",O322="",NOT(ISNUMBER(J322)),NOT(ISNUMBER(O322)),J322=0),"",O322/J322),N("L23"))</f>
        <v/>
      </c>
      <c r="M322" s="136" t="str">
        <f>IF(1=1,IF(OR(L322="",NOT(ISNUMBER(F322))),"",F322*L322*IFERROR(INDEX(D384:D428,MATCH(AE322,B384:B428,0)),1)),N("M13"))</f>
        <v/>
      </c>
      <c r="N322" s="137" t="str">
        <f>IF(1=1,IF(F322="","",IF(G322="","",IFERROR(INDEX(E384:E428,MATCH(AE322,B384:B428,0)),G322&amp;""))),N("N6"))</f>
        <v/>
      </c>
      <c r="O322" s="138" t="str">
        <f>IF(1=1,IF(E322="","",O305),N("K23"))</f>
        <v/>
      </c>
      <c r="P322" s="139" t="str">
        <f>IF(1=1,IF(M322="","",IF(AND(ISNUMBER(M322),M322&lt;1,N322="kg"),MAX(1,ROUND(M322*1000,0)),IF(AND(ISNUMBER(M322),M322&lt;1,N322="L"),MAX(1,ROUND(M322*100,0)),ROUND(M322,3)))),N("O23"))</f>
        <v/>
      </c>
      <c r="Q322" s="140" t="str">
        <f>IF(1=1,IF(M322="","",IF(AND(ISNUMBER(M322),M322&lt;1,N322="kg"),"g",IF(AND(ISNUMBER(M322),M322&lt;1,N322="L"),"cl",N322))),N("P23"))</f>
        <v/>
      </c>
      <c r="R322" s="161" t="str">
        <f>IF(1=1,IF(E322="","",IF(F322="","A CONTROLER",IF(NOT(ISNUMBER(F322)),"TEXTE",IF(OR(L322="",L322&lt;=0),"COMMANDE PRINCIPALE INCOMPLETE",IF(G322="","UNITE MANQUANTE",IF(COUNTIF(B384:B428,AE322)=0,"UNITE A CONTROLER","OK")))))),N("Q9"))</f>
        <v/>
      </c>
      <c r="S322" s="105"/>
      <c r="T322" s="141">
        <f t="shared" si="19"/>
        <v>0</v>
      </c>
      <c r="U322" s="133" t="str">
        <f>IF(1=1,IF(E322="","",U305),N("S23"))</f>
        <v/>
      </c>
      <c r="V322" s="133" t="str">
        <f>IF(1=1,IF(E322="","",V305),N("T23"))</f>
        <v/>
      </c>
      <c r="W322" s="135" t="str">
        <f>IF(1=1,IF(OR(U322="",V322="",NOT(ISNUMBER(U322)),NOT(ISNUMBER(V322)),U322=0),"",V322/U322),N("U23"))</f>
        <v/>
      </c>
      <c r="X322" s="136" t="str">
        <f>IF(1=1,IF(OR(W322="",NOT(ISNUMBER(F322))),"",F322*W322*IFERROR(INDEX(D384:D428,MATCH(AE322,B384:B428,0)),1)),N("V7"))</f>
        <v/>
      </c>
      <c r="Y322" s="137" t="str">
        <f>IF(1=1,IF(F322="","",IF(G322="","",IFERROR(INDEX(E384:E428,MATCH(AE322,B384:B428,0)),G322&amp;""))),N("W6"))</f>
        <v/>
      </c>
      <c r="Z322" s="142" t="str">
        <f>IF(1=1,IF(X322="","",IF(AND(ISNUMBER(X322),X322&lt;1,Y322="kg"),MAX(1,ROUND(X322*1000,0)),IF(AND(ISNUMBER(X322),X322&lt;1,Y322="L"),MAX(1,ROUND(X322*100,0)),ROUND(X322,3)))),N("X23"))</f>
        <v/>
      </c>
      <c r="AA322" s="143" t="str">
        <f>IF(1=1,IF(X322="","",IF(AND(ISNUMBER(X322),X322&lt;1,Y322="kg"),"g",IF(AND(ISNUMBER(X322),X322&lt;1,Y322="L"),"cl",Y322))),N("Y23"))</f>
        <v/>
      </c>
      <c r="AB322" s="123" t="str">
        <f>IF(1=1,IF(E322="","",IF(F322="","A CONTROLER",IF(NOT(ISNUMBER(F322)),"TEXTE",IF(OR(W322="",W322&lt;=0),"COMMANDE COUVERTS INCOMPLETE",IF(G322="","UNITE MANQUANTE",IF(COUNTIF(B384:B428,AE322)=0,"UNITE A CONTROLER","OK")))))),N("Z6"))</f>
        <v/>
      </c>
      <c r="AD322" s="144" t="str">
        <f>IF(1=1,IF(E322="","",AD305),N("AB23"))</f>
        <v/>
      </c>
      <c r="AE322" s="125" t="str">
        <f>IF(1=1,IF(G322="","",UPPER(TRIM(SUBSTITUTE(SUBSTITUTE(G322&amp;"",CHAR(160)," ")," "," ")))),N("AC23"))</f>
        <v/>
      </c>
      <c r="AG322" s="4" t="s">
        <v>41</v>
      </c>
    </row>
    <row r="323" spans="1:33" ht="15.75" x14ac:dyDescent="0.25">
      <c r="A323" s="126" t="str">
        <f>IF(1=1,IF(E323="","",A305),N("A24"))</f>
        <v/>
      </c>
      <c r="B323" s="127" t="str">
        <f>IF(1=1,IF(E323="","",B305),N("B24"))</f>
        <v/>
      </c>
      <c r="C323" s="127"/>
      <c r="D323" s="129" t="str">
        <f>IF(ISBLANK(E323),"",LARGE(D305:D322,1)+1)</f>
        <v/>
      </c>
      <c r="E323" s="130"/>
      <c r="F323" s="131"/>
      <c r="G323" s="170"/>
      <c r="H323" s="105"/>
      <c r="I323" s="132" t="str">
        <f>IF(1=1,IF(E323="","",I305),N("H24"))</f>
        <v/>
      </c>
      <c r="J323" s="133" t="str">
        <f>IF(1=1,IF(E323="","",J305),N("I24"))</f>
        <v/>
      </c>
      <c r="K323" s="134" t="str">
        <f>IF(1=1,IF(E323="","",K305),N("J24"))</f>
        <v/>
      </c>
      <c r="L323" s="135" t="str">
        <f>IF(1=1,IF(OR(J323="",O323="",NOT(ISNUMBER(J323)),NOT(ISNUMBER(O323)),J323=0),"",O323/J323),N("L24"))</f>
        <v/>
      </c>
      <c r="M323" s="136" t="str">
        <f>IF(1=1,IF(OR(L323="",NOT(ISNUMBER(F323))),"",F323*L323*IFERROR(INDEX(D384:D428,MATCH(AE323,B384:B428,0)),1)),N("M13"))</f>
        <v/>
      </c>
      <c r="N323" s="137" t="str">
        <f>IF(1=1,IF(F323="","",IF(G323="","",IFERROR(INDEX(E384:E428,MATCH(AE323,B384:B428,0)),G323&amp;""))),N("N6"))</f>
        <v/>
      </c>
      <c r="O323" s="138" t="str">
        <f>IF(1=1,IF(E323="","",O305),N("K24"))</f>
        <v/>
      </c>
      <c r="P323" s="139" t="str">
        <f>IF(1=1,IF(M323="","",IF(AND(ISNUMBER(M323),M323&lt;1,N323="kg"),MAX(1,ROUND(M323*1000,0)),IF(AND(ISNUMBER(M323),M323&lt;1,N323="L"),MAX(1,ROUND(M323*100,0)),ROUND(M323,3)))),N("O24"))</f>
        <v/>
      </c>
      <c r="Q323" s="140" t="str">
        <f>IF(1=1,IF(M323="","",IF(AND(ISNUMBER(M323),M323&lt;1,N323="kg"),"g",IF(AND(ISNUMBER(M323),M323&lt;1,N323="L"),"cl",N323))),N("P24"))</f>
        <v/>
      </c>
      <c r="R323" s="161" t="str">
        <f>IF(1=1,IF(E323="","",IF(F323="","A CONTROLER",IF(NOT(ISNUMBER(F323)),"TEXTE",IF(OR(L323="",L323&lt;=0),"COMMANDE PRINCIPALE INCOMPLETE",IF(G323="","UNITE MANQUANTE",IF(COUNTIF(B384:B428,AE323)=0,"UNITE A CONTROLER","OK")))))),N("Q9"))</f>
        <v/>
      </c>
      <c r="S323" s="105"/>
      <c r="T323" s="141">
        <f t="shared" si="19"/>
        <v>0</v>
      </c>
      <c r="U323" s="133" t="str">
        <f>IF(1=1,IF(E323="","",U305),N("S24"))</f>
        <v/>
      </c>
      <c r="V323" s="133" t="str">
        <f>IF(1=1,IF(E323="","",V305),N("T24"))</f>
        <v/>
      </c>
      <c r="W323" s="135" t="str">
        <f>IF(1=1,IF(OR(U323="",V323="",NOT(ISNUMBER(U323)),NOT(ISNUMBER(V323)),U323=0),"",V323/U323),N("U24"))</f>
        <v/>
      </c>
      <c r="X323" s="136" t="str">
        <f>IF(1=1,IF(OR(W323="",NOT(ISNUMBER(F323))),"",F323*W323*IFERROR(INDEX(D384:D428,MATCH(AE323,B384:B428,0)),1)),N("V7"))</f>
        <v/>
      </c>
      <c r="Y323" s="137" t="str">
        <f>IF(1=1,IF(F323="","",IF(G323="","",IFERROR(INDEX(E384:E428,MATCH(AE323,B384:B428,0)),G323&amp;""))),N("W6"))</f>
        <v/>
      </c>
      <c r="Z323" s="142" t="str">
        <f>IF(1=1,IF(X323="","",IF(AND(ISNUMBER(X323),X323&lt;1,Y323="kg"),MAX(1,ROUND(X323*1000,0)),IF(AND(ISNUMBER(X323),X323&lt;1,Y323="L"),MAX(1,ROUND(X323*100,0)),ROUND(X323,3)))),N("X24"))</f>
        <v/>
      </c>
      <c r="AA323" s="143" t="str">
        <f>IF(1=1,IF(X323="","",IF(AND(ISNUMBER(X323),X323&lt;1,Y323="kg"),"g",IF(AND(ISNUMBER(X323),X323&lt;1,Y323="L"),"cl",Y323))),N("Y24"))</f>
        <v/>
      </c>
      <c r="AB323" s="123" t="str">
        <f>IF(1=1,IF(E323="","",IF(F323="","A CONTROLER",IF(NOT(ISNUMBER(F323)),"TEXTE",IF(OR(W323="",W323&lt;=0),"COMMANDE COUVERTS INCOMPLETE",IF(G323="","UNITE MANQUANTE",IF(COUNTIF(B384:B428,AE323)=0,"UNITE A CONTROLER","OK")))))),N("Z6"))</f>
        <v/>
      </c>
      <c r="AD323" s="144" t="str">
        <f>IF(1=1,IF(E323="","",AD305),N("AB24"))</f>
        <v/>
      </c>
      <c r="AE323" s="125" t="str">
        <f>IF(1=1,IF(G323="","",UPPER(TRIM(SUBSTITUTE(SUBSTITUTE(G323&amp;"",CHAR(160)," ")," "," ")))),N("AC24"))</f>
        <v/>
      </c>
      <c r="AG323" s="5" t="s">
        <v>42</v>
      </c>
    </row>
    <row r="324" spans="1:33" ht="15.75" x14ac:dyDescent="0.25">
      <c r="A324" s="126" t="str">
        <f>IF(1=1,IF(E324="","",A305),N("A25"))</f>
        <v/>
      </c>
      <c r="B324" s="127" t="str">
        <f>IF(1=1,IF(E324="","",B305),N("B25"))</f>
        <v/>
      </c>
      <c r="C324" s="127"/>
      <c r="D324" s="129" t="str">
        <f>IF(ISBLANK(E324),"",LARGE(D305:D323,1)+1)</f>
        <v/>
      </c>
      <c r="E324" s="130"/>
      <c r="F324" s="131"/>
      <c r="G324" s="170"/>
      <c r="H324" s="105"/>
      <c r="I324" s="132" t="str">
        <f>IF(1=1,IF(E324="","",I305),N("H25"))</f>
        <v/>
      </c>
      <c r="J324" s="133" t="str">
        <f>IF(1=1,IF(E324="","",J305),N("I25"))</f>
        <v/>
      </c>
      <c r="K324" s="134" t="str">
        <f>IF(1=1,IF(E324="","",K305),N("J25"))</f>
        <v/>
      </c>
      <c r="L324" s="135" t="str">
        <f>IF(1=1,IF(OR(J324="",O324="",NOT(ISNUMBER(J324)),NOT(ISNUMBER(O324)),J324=0),"",O324/J324),N("L25"))</f>
        <v/>
      </c>
      <c r="M324" s="136" t="str">
        <f>IF(1=1,IF(OR(L324="",NOT(ISNUMBER(F324))),"",F324*L324*IFERROR(INDEX(D384:D428,MATCH(AE324,B384:B428,0)),1)),N("M13"))</f>
        <v/>
      </c>
      <c r="N324" s="137" t="str">
        <f>IF(1=1,IF(F324="","",IF(G324="","",IFERROR(INDEX(E384:E428,MATCH(AE324,B384:B428,0)),G324&amp;""))),N("N6"))</f>
        <v/>
      </c>
      <c r="O324" s="138" t="str">
        <f>IF(1=1,IF(E324="","",O305),N("K25"))</f>
        <v/>
      </c>
      <c r="P324" s="139" t="str">
        <f>IF(1=1,IF(M324="","",IF(AND(ISNUMBER(M324),M324&lt;1,N324="kg"),MAX(1,ROUND(M324*1000,0)),IF(AND(ISNUMBER(M324),M324&lt;1,N324="L"),MAX(1,ROUND(M324*100,0)),ROUND(M324,3)))),N("O25"))</f>
        <v/>
      </c>
      <c r="Q324" s="140" t="str">
        <f>IF(1=1,IF(M324="","",IF(AND(ISNUMBER(M324),M324&lt;1,N324="kg"),"g",IF(AND(ISNUMBER(M324),M324&lt;1,N324="L"),"cl",N324))),N("P25"))</f>
        <v/>
      </c>
      <c r="R324" s="161" t="str">
        <f>IF(1=1,IF(E324="","",IF(F324="","A CONTROLER",IF(NOT(ISNUMBER(F324)),"TEXTE",IF(OR(L324="",L324&lt;=0),"COMMANDE PRINCIPALE INCOMPLETE",IF(G324="","UNITE MANQUANTE",IF(COUNTIF(B384:B428,AE324)=0,"UNITE A CONTROLER","OK")))))),N("Q9"))</f>
        <v/>
      </c>
      <c r="S324" s="105"/>
      <c r="T324" s="141">
        <f t="shared" si="19"/>
        <v>0</v>
      </c>
      <c r="U324" s="133" t="str">
        <f>IF(1=1,IF(E324="","",U305),N("S25"))</f>
        <v/>
      </c>
      <c r="V324" s="133" t="str">
        <f>IF(1=1,IF(E324="","",V305),N("T25"))</f>
        <v/>
      </c>
      <c r="W324" s="135" t="str">
        <f>IF(1=1,IF(OR(U324="",V324="",NOT(ISNUMBER(U324)),NOT(ISNUMBER(V324)),U324=0),"",V324/U324),N("U25"))</f>
        <v/>
      </c>
      <c r="X324" s="136" t="str">
        <f>IF(1=1,IF(OR(W324="",NOT(ISNUMBER(F324))),"",F324*W324*IFERROR(INDEX(D384:D428,MATCH(AE324,B384:B428,0)),1)),N("V7"))</f>
        <v/>
      </c>
      <c r="Y324" s="137" t="str">
        <f>IF(1=1,IF(F324="","",IF(G324="","",IFERROR(INDEX(E384:E428,MATCH(AE324,B384:B428,0)),G324&amp;""))),N("W6"))</f>
        <v/>
      </c>
      <c r="Z324" s="142" t="str">
        <f>IF(1=1,IF(X324="","",IF(AND(ISNUMBER(X324),X324&lt;1,Y324="kg"),MAX(1,ROUND(X324*1000,0)),IF(AND(ISNUMBER(X324),X324&lt;1,Y324="L"),MAX(1,ROUND(X324*100,0)),ROUND(X324,3)))),N("X25"))</f>
        <v/>
      </c>
      <c r="AA324" s="143" t="str">
        <f>IF(1=1,IF(X324="","",IF(AND(ISNUMBER(X324),X324&lt;1,Y324="kg"),"g",IF(AND(ISNUMBER(X324),X324&lt;1,Y324="L"),"cl",Y324))),N("Y25"))</f>
        <v/>
      </c>
      <c r="AB324" s="123" t="str">
        <f>IF(1=1,IF(E324="","",IF(F324="","A CONTROLER",IF(NOT(ISNUMBER(F324)),"TEXTE",IF(OR(W324="",W324&lt;=0),"COMMANDE COUVERTS INCOMPLETE",IF(G324="","UNITE MANQUANTE",IF(COUNTIF(B384:B428,AE324)=0,"UNITE A CONTROLER","OK")))))),N("Z6"))</f>
        <v/>
      </c>
      <c r="AD324" s="144" t="str">
        <f>IF(1=1,IF(E324="","",AD305),N("AB25"))</f>
        <v/>
      </c>
      <c r="AE324" s="125" t="str">
        <f>IF(1=1,IF(G324="","",UPPER(TRIM(SUBSTITUTE(SUBSTITUTE(G324&amp;"",CHAR(160)," ")," "," ")))),N("AC25"))</f>
        <v/>
      </c>
      <c r="AG324" s="5" t="s">
        <v>43</v>
      </c>
    </row>
    <row r="325" spans="1:33" ht="15.75" x14ac:dyDescent="0.25">
      <c r="A325" s="126" t="str">
        <f>IF(1=1,IF(E325="","",A305),N("A26"))</f>
        <v/>
      </c>
      <c r="B325" s="127" t="str">
        <f>IF(1=1,IF(E325="","",B305),N("B26"))</f>
        <v/>
      </c>
      <c r="C325" s="127"/>
      <c r="D325" s="129" t="str">
        <f>IF(ISBLANK(E325),"",LARGE(D305:D324,1)+1)</f>
        <v/>
      </c>
      <c r="E325" s="130"/>
      <c r="F325" s="131"/>
      <c r="G325" s="170"/>
      <c r="H325" s="105"/>
      <c r="I325" s="132" t="str">
        <f>IF(1=1,IF(E325="","",I305),N("H26"))</f>
        <v/>
      </c>
      <c r="J325" s="133" t="str">
        <f>IF(1=1,IF(E325="","",J305),N("I26"))</f>
        <v/>
      </c>
      <c r="K325" s="134" t="str">
        <f>IF(1=1,IF(E325="","",K305),N("J26"))</f>
        <v/>
      </c>
      <c r="L325" s="135" t="str">
        <f>IF(1=1,IF(OR(J325="",O325="",NOT(ISNUMBER(J325)),NOT(ISNUMBER(O325)),J325=0),"",O325/J325),N("L26"))</f>
        <v/>
      </c>
      <c r="M325" s="136" t="str">
        <f>IF(1=1,IF(OR(L325="",NOT(ISNUMBER(F325))),"",F325*L325*IFERROR(INDEX(D384:D428,MATCH(AE325,B384:B428,0)),1)),N("M13"))</f>
        <v/>
      </c>
      <c r="N325" s="137" t="str">
        <f>IF(1=1,IF(F325="","",IF(G325="","",IFERROR(INDEX(E384:E428,MATCH(AE325,B384:B428,0)),G325&amp;""))),N("N6"))</f>
        <v/>
      </c>
      <c r="O325" s="138" t="str">
        <f>IF(1=1,IF(E325="","",O305),N("K26"))</f>
        <v/>
      </c>
      <c r="P325" s="139" t="str">
        <f>IF(1=1,IF(M325="","",IF(AND(ISNUMBER(M325),M325&lt;1,N325="kg"),MAX(1,ROUND(M325*1000,0)),IF(AND(ISNUMBER(M325),M325&lt;1,N325="L"),MAX(1,ROUND(M325*100,0)),ROUND(M325,3)))),N("O26"))</f>
        <v/>
      </c>
      <c r="Q325" s="140" t="str">
        <f>IF(1=1,IF(M325="","",IF(AND(ISNUMBER(M325),M325&lt;1,N325="kg"),"g",IF(AND(ISNUMBER(M325),M325&lt;1,N325="L"),"cl",N325))),N("P26"))</f>
        <v/>
      </c>
      <c r="R325" s="161" t="str">
        <f>IF(1=1,IF(E325="","",IF(F325="","A CONTROLER",IF(NOT(ISNUMBER(F325)),"TEXTE",IF(OR(L325="",L325&lt;=0),"COMMANDE PRINCIPALE INCOMPLETE",IF(G325="","UNITE MANQUANTE",IF(COUNTIF(B384:B428,AE325)=0,"UNITE A CONTROLER","OK")))))),N("Q9"))</f>
        <v/>
      </c>
      <c r="S325" s="105"/>
      <c r="T325" s="141">
        <f t="shared" si="19"/>
        <v>0</v>
      </c>
      <c r="U325" s="133" t="str">
        <f>IF(1=1,IF(E325="","",U305),N("S26"))</f>
        <v/>
      </c>
      <c r="V325" s="133" t="str">
        <f>IF(1=1,IF(E325="","",V305),N("T26"))</f>
        <v/>
      </c>
      <c r="W325" s="135" t="str">
        <f>IF(1=1,IF(OR(U325="",V325="",NOT(ISNUMBER(U325)),NOT(ISNUMBER(V325)),U325=0),"",V325/U325),N("U26"))</f>
        <v/>
      </c>
      <c r="X325" s="136" t="str">
        <f>IF(1=1,IF(OR(W325="",NOT(ISNUMBER(F325))),"",F325*W325*IFERROR(INDEX(D384:D428,MATCH(AE325,B384:B428,0)),1)),N("V7"))</f>
        <v/>
      </c>
      <c r="Y325" s="137" t="str">
        <f>IF(1=1,IF(F325="","",IF(G325="","",IFERROR(INDEX(E384:E428,MATCH(AE325,B384:B428,0)),G325&amp;""))),N("W6"))</f>
        <v/>
      </c>
      <c r="Z325" s="142" t="str">
        <f>IF(1=1,IF(X325="","",IF(AND(ISNUMBER(X325),X325&lt;1,Y325="kg"),MAX(1,ROUND(X325*1000,0)),IF(AND(ISNUMBER(X325),X325&lt;1,Y325="L"),MAX(1,ROUND(X325*100,0)),ROUND(X325,3)))),N("X26"))</f>
        <v/>
      </c>
      <c r="AA325" s="143" t="str">
        <f>IF(1=1,IF(X325="","",IF(AND(ISNUMBER(X325),X325&lt;1,Y325="kg"),"g",IF(AND(ISNUMBER(X325),X325&lt;1,Y325="L"),"cl",Y325))),N("Y26"))</f>
        <v/>
      </c>
      <c r="AB325" s="123" t="str">
        <f>IF(1=1,IF(E325="","",IF(F325="","A CONTROLER",IF(NOT(ISNUMBER(F325)),"TEXTE",IF(OR(W325="",W325&lt;=0),"COMMANDE COUVERTS INCOMPLETE",IF(G325="","UNITE MANQUANTE",IF(COUNTIF(B384:B428,AE325)=0,"UNITE A CONTROLER","OK")))))),N("Z6"))</f>
        <v/>
      </c>
      <c r="AD325" s="144" t="str">
        <f>IF(1=1,IF(E325="","",AD305),N("AB26"))</f>
        <v/>
      </c>
      <c r="AE325" s="125" t="str">
        <f>IF(1=1,IF(G325="","",UPPER(TRIM(SUBSTITUTE(SUBSTITUTE(G325&amp;"",CHAR(160)," ")," "," ")))),N("AC26"))</f>
        <v/>
      </c>
      <c r="AG325" s="5" t="s">
        <v>44</v>
      </c>
    </row>
    <row r="326" spans="1:33" ht="15.75" x14ac:dyDescent="0.25">
      <c r="A326" s="126" t="str">
        <f>IF(1=1,IF(E326="","",A305),N("A27"))</f>
        <v/>
      </c>
      <c r="B326" s="127" t="str">
        <f>IF(1=1,IF(E326="","",B305),N("B27"))</f>
        <v/>
      </c>
      <c r="C326" s="127"/>
      <c r="D326" s="129" t="str">
        <f>IF(ISBLANK(E326),"",LARGE(D305:D325,1)+1)</f>
        <v/>
      </c>
      <c r="E326" s="130"/>
      <c r="F326" s="131"/>
      <c r="G326" s="170"/>
      <c r="H326" s="105"/>
      <c r="I326" s="132" t="str">
        <f>IF(1=1,IF(E326="","",I305),N("H27"))</f>
        <v/>
      </c>
      <c r="J326" s="133" t="str">
        <f>IF(1=1,IF(E326="","",J305),N("I27"))</f>
        <v/>
      </c>
      <c r="K326" s="134" t="str">
        <f>IF(1=1,IF(E326="","",K305),N("J27"))</f>
        <v/>
      </c>
      <c r="L326" s="135" t="str">
        <f>IF(1=1,IF(OR(J326="",O326="",NOT(ISNUMBER(J326)),NOT(ISNUMBER(O326)),J326=0),"",O326/J326),N("L27"))</f>
        <v/>
      </c>
      <c r="M326" s="136" t="str">
        <f>IF(1=1,IF(OR(L326="",NOT(ISNUMBER(F326))),"",F326*L326*IFERROR(INDEX(D384:D428,MATCH(AE326,B384:B428,0)),1)),N("M13"))</f>
        <v/>
      </c>
      <c r="N326" s="137" t="str">
        <f>IF(1=1,IF(F326="","",IF(G326="","",IFERROR(INDEX(E384:E428,MATCH(AE326,B384:B428,0)),G326&amp;""))),N("N6"))</f>
        <v/>
      </c>
      <c r="O326" s="138" t="str">
        <f>IF(1=1,IF(E326="","",O305),N("K27"))</f>
        <v/>
      </c>
      <c r="P326" s="139" t="str">
        <f>IF(1=1,IF(M326="","",IF(AND(ISNUMBER(M326),M326&lt;1,N326="kg"),MAX(1,ROUND(M326*1000,0)),IF(AND(ISNUMBER(M326),M326&lt;1,N326="L"),MAX(1,ROUND(M326*100,0)),ROUND(M326,3)))),N("O27"))</f>
        <v/>
      </c>
      <c r="Q326" s="140" t="str">
        <f>IF(1=1,IF(M326="","",IF(AND(ISNUMBER(M326),M326&lt;1,N326="kg"),"g",IF(AND(ISNUMBER(M326),M326&lt;1,N326="L"),"cl",N326))),N("P27"))</f>
        <v/>
      </c>
      <c r="R326" s="161" t="str">
        <f>IF(1=1,IF(E326="","",IF(F326="","A CONTROLER",IF(NOT(ISNUMBER(F326)),"TEXTE",IF(OR(L326="",L326&lt;=0),"COMMANDE PRINCIPALE INCOMPLETE",IF(G326="","UNITE MANQUANTE",IF(COUNTIF(B384:B428,AE326)=0,"UNITE A CONTROLER","OK")))))),N("Q9"))</f>
        <v/>
      </c>
      <c r="S326" s="105"/>
      <c r="T326" s="141">
        <f t="shared" si="19"/>
        <v>0</v>
      </c>
      <c r="U326" s="133" t="str">
        <f>IF(1=1,IF(E326="","",U305),N("S27"))</f>
        <v/>
      </c>
      <c r="V326" s="133" t="str">
        <f>IF(1=1,IF(E326="","",V305),N("T27"))</f>
        <v/>
      </c>
      <c r="W326" s="135" t="str">
        <f>IF(1=1,IF(OR(U326="",V326="",NOT(ISNUMBER(U326)),NOT(ISNUMBER(V326)),U326=0),"",V326/U326),N("U27"))</f>
        <v/>
      </c>
      <c r="X326" s="136" t="str">
        <f>IF(1=1,IF(OR(W326="",NOT(ISNUMBER(F326))),"",F326*W326*IFERROR(INDEX(D384:D428,MATCH(AE326,B384:B428,0)),1)),N("V7"))</f>
        <v/>
      </c>
      <c r="Y326" s="137" t="str">
        <f>IF(1=1,IF(F326="","",IF(G326="","",IFERROR(INDEX(E384:E428,MATCH(AE326,B384:B428,0)),G326&amp;""))),N("W6"))</f>
        <v/>
      </c>
      <c r="Z326" s="142" t="str">
        <f>IF(1=1,IF(X326="","",IF(AND(ISNUMBER(X326),X326&lt;1,Y326="kg"),MAX(1,ROUND(X326*1000,0)),IF(AND(ISNUMBER(X326),X326&lt;1,Y326="L"),MAX(1,ROUND(X326*100,0)),ROUND(X326,3)))),N("X27"))</f>
        <v/>
      </c>
      <c r="AA326" s="143" t="str">
        <f>IF(1=1,IF(X326="","",IF(AND(ISNUMBER(X326),X326&lt;1,Y326="kg"),"g",IF(AND(ISNUMBER(X326),X326&lt;1,Y326="L"),"cl",Y326))),N("Y27"))</f>
        <v/>
      </c>
      <c r="AB326" s="123" t="str">
        <f>IF(1=1,IF(E326="","",IF(F326="","A CONTROLER",IF(NOT(ISNUMBER(F326)),"TEXTE",IF(OR(W326="",W326&lt;=0),"COMMANDE COUVERTS INCOMPLETE",IF(G326="","UNITE MANQUANTE",IF(COUNTIF(B384:B428,AE326)=0,"UNITE A CONTROLER","OK")))))),N("Z6"))</f>
        <v/>
      </c>
      <c r="AD326" s="144" t="str">
        <f>IF(1=1,IF(E326="","",AD305),N("AB27"))</f>
        <v/>
      </c>
      <c r="AE326" s="125" t="str">
        <f>IF(1=1,IF(G326="","",UPPER(TRIM(SUBSTITUTE(SUBSTITUTE(G326&amp;"",CHAR(160)," ")," "," ")))),N("AC27"))</f>
        <v/>
      </c>
      <c r="AG326" s="5" t="s">
        <v>45</v>
      </c>
    </row>
    <row r="327" spans="1:33" ht="15.75" x14ac:dyDescent="0.25">
      <c r="A327" s="126" t="str">
        <f>IF(1=1,IF(E327="","",A305),N("A28"))</f>
        <v/>
      </c>
      <c r="B327" s="127" t="str">
        <f>IF(1=1,IF(E327="","",B305),N("B28"))</f>
        <v/>
      </c>
      <c r="C327" s="127"/>
      <c r="D327" s="129" t="str">
        <f>IF(ISBLANK(E327),"",LARGE(D305:D326,1)+1)</f>
        <v/>
      </c>
      <c r="E327" s="130"/>
      <c r="F327" s="131"/>
      <c r="G327" s="170"/>
      <c r="H327" s="105"/>
      <c r="I327" s="132" t="str">
        <f>IF(1=1,IF(E327="","",I305),N("H28"))</f>
        <v/>
      </c>
      <c r="J327" s="133" t="str">
        <f>IF(1=1,IF(E327="","",J305),N("I28"))</f>
        <v/>
      </c>
      <c r="K327" s="134" t="str">
        <f>IF(1=1,IF(E327="","",K305),N("J28"))</f>
        <v/>
      </c>
      <c r="L327" s="135" t="str">
        <f>IF(1=1,IF(OR(J327="",O327="",NOT(ISNUMBER(J327)),NOT(ISNUMBER(O327)),J327=0),"",O327/J327),N("L28"))</f>
        <v/>
      </c>
      <c r="M327" s="136" t="str">
        <f>IF(1=1,IF(OR(L327="",NOT(ISNUMBER(F327))),"",F327*L327*IFERROR(INDEX(D384:D428,MATCH(AE327,B384:B428,0)),1)),N("M13"))</f>
        <v/>
      </c>
      <c r="N327" s="137" t="str">
        <f>IF(1=1,IF(F327="","",IF(G327="","",IFERROR(INDEX(E384:E428,MATCH(AE327,B384:B428,0)),G327&amp;""))),N("N6"))</f>
        <v/>
      </c>
      <c r="O327" s="138" t="str">
        <f>IF(1=1,IF(E327="","",O305),N("K28"))</f>
        <v/>
      </c>
      <c r="P327" s="139" t="str">
        <f>IF(1=1,IF(M327="","",IF(AND(ISNUMBER(M327),M327&lt;1,N327="kg"),MAX(1,ROUND(M327*1000,0)),IF(AND(ISNUMBER(M327),M327&lt;1,N327="L"),MAX(1,ROUND(M327*100,0)),ROUND(M327,3)))),N("O28"))</f>
        <v/>
      </c>
      <c r="Q327" s="140" t="str">
        <f>IF(1=1,IF(M327="","",IF(AND(ISNUMBER(M327),M327&lt;1,N327="kg"),"g",IF(AND(ISNUMBER(M327),M327&lt;1,N327="L"),"cl",N327))),N("P28"))</f>
        <v/>
      </c>
      <c r="R327" s="161" t="str">
        <f>IF(1=1,IF(E327="","",IF(F327="","A CONTROLER",IF(NOT(ISNUMBER(F327)),"TEXTE",IF(OR(L327="",L327&lt;=0),"COMMANDE PRINCIPALE INCOMPLETE",IF(G327="","UNITE MANQUANTE",IF(COUNTIF(B384:B428,AE327)=0,"UNITE A CONTROLER","OK")))))),N("Q9"))</f>
        <v/>
      </c>
      <c r="S327" s="105"/>
      <c r="T327" s="141">
        <f t="shared" si="19"/>
        <v>0</v>
      </c>
      <c r="U327" s="133" t="str">
        <f>IF(1=1,IF(E327="","",U305),N("S28"))</f>
        <v/>
      </c>
      <c r="V327" s="133" t="str">
        <f>IF(1=1,IF(E327="","",V305),N("T28"))</f>
        <v/>
      </c>
      <c r="W327" s="135" t="str">
        <f>IF(1=1,IF(OR(U327="",V327="",NOT(ISNUMBER(U327)),NOT(ISNUMBER(V327)),U327=0),"",V327/U327),N("U28"))</f>
        <v/>
      </c>
      <c r="X327" s="136" t="str">
        <f>IF(1=1,IF(OR(W327="",NOT(ISNUMBER(F327))),"",F327*W327*IFERROR(INDEX(D384:D428,MATCH(AE327,B384:B428,0)),1)),N("V7"))</f>
        <v/>
      </c>
      <c r="Y327" s="137" t="str">
        <f>IF(1=1,IF(F327="","",IF(G327="","",IFERROR(INDEX(E384:E428,MATCH(AE327,B384:B428,0)),G327&amp;""))),N("W6"))</f>
        <v/>
      </c>
      <c r="Z327" s="142" t="str">
        <f>IF(1=1,IF(X327="","",IF(AND(ISNUMBER(X327),X327&lt;1,Y327="kg"),MAX(1,ROUND(X327*1000,0)),IF(AND(ISNUMBER(X327),X327&lt;1,Y327="L"),MAX(1,ROUND(X327*100,0)),ROUND(X327,3)))),N("X28"))</f>
        <v/>
      </c>
      <c r="AA327" s="143" t="str">
        <f>IF(1=1,IF(X327="","",IF(AND(ISNUMBER(X327),X327&lt;1,Y327="kg"),"g",IF(AND(ISNUMBER(X327),X327&lt;1,Y327="L"),"cl",Y327))),N("Y28"))</f>
        <v/>
      </c>
      <c r="AB327" s="123" t="str">
        <f>IF(1=1,IF(E327="","",IF(F327="","A CONTROLER",IF(NOT(ISNUMBER(F327)),"TEXTE",IF(OR(W327="",W327&lt;=0),"COMMANDE COUVERTS INCOMPLETE",IF(G327="","UNITE MANQUANTE",IF(COUNTIF(B384:B428,AE327)=0,"UNITE A CONTROLER","OK")))))),N("Z6"))</f>
        <v/>
      </c>
      <c r="AD327" s="144" t="str">
        <f>IF(1=1,IF(E327="","",AD305),N("AB28"))</f>
        <v/>
      </c>
      <c r="AE327" s="125" t="str">
        <f>IF(1=1,IF(G327="","",UPPER(TRIM(SUBSTITUTE(SUBSTITUTE(G327&amp;"",CHAR(160)," ")," "," ")))),N("AC28"))</f>
        <v/>
      </c>
      <c r="AG327" s="5" t="s">
        <v>46</v>
      </c>
    </row>
    <row r="328" spans="1:33" ht="15.75" x14ac:dyDescent="0.25">
      <c r="A328" s="126" t="str">
        <f>IF(1=1,IF(E328="","",A305),N("A29"))</f>
        <v/>
      </c>
      <c r="B328" s="127" t="str">
        <f>IF(1=1,IF(E328="","",B305),N("B29"))</f>
        <v/>
      </c>
      <c r="C328" s="127"/>
      <c r="D328" s="129" t="str">
        <f>IF(ISBLANK(E328),"",LARGE(D305:D327,1)+1)</f>
        <v/>
      </c>
      <c r="E328" s="130"/>
      <c r="F328" s="131"/>
      <c r="G328" s="170"/>
      <c r="H328" s="105"/>
      <c r="I328" s="132" t="str">
        <f>IF(1=1,IF(E328="","",I305),N("H29"))</f>
        <v/>
      </c>
      <c r="J328" s="133" t="str">
        <f>IF(1=1,IF(E328="","",J305),N("I29"))</f>
        <v/>
      </c>
      <c r="K328" s="134" t="str">
        <f>IF(1=1,IF(E328="","",K305),N("J29"))</f>
        <v/>
      </c>
      <c r="L328" s="135" t="str">
        <f>IF(1=1,IF(OR(J328="",O328="",NOT(ISNUMBER(J328)),NOT(ISNUMBER(O328)),J328=0),"",O328/J328),N("L29"))</f>
        <v/>
      </c>
      <c r="M328" s="136" t="str">
        <f>IF(1=1,IF(OR(L328="",NOT(ISNUMBER(F328))),"",F328*L328*IFERROR(INDEX(D384:D428,MATCH(AE328,B384:B428,0)),1)),N("M13"))</f>
        <v/>
      </c>
      <c r="N328" s="137" t="str">
        <f>IF(1=1,IF(F328="","",IF(G328="","",IFERROR(INDEX(E384:E428,MATCH(AE328,B384:B428,0)),G328&amp;""))),N("N6"))</f>
        <v/>
      </c>
      <c r="O328" s="138" t="str">
        <f>IF(1=1,IF(E328="","",O305),N("K29"))</f>
        <v/>
      </c>
      <c r="P328" s="139" t="str">
        <f>IF(1=1,IF(M328="","",IF(AND(ISNUMBER(M328),M328&lt;1,N328="kg"),MAX(1,ROUND(M328*1000,0)),IF(AND(ISNUMBER(M328),M328&lt;1,N328="L"),MAX(1,ROUND(M328*100,0)),ROUND(M328,3)))),N("O29"))</f>
        <v/>
      </c>
      <c r="Q328" s="140" t="str">
        <f>IF(1=1,IF(M328="","",IF(AND(ISNUMBER(M328),M328&lt;1,N328="kg"),"g",IF(AND(ISNUMBER(M328),M328&lt;1,N328="L"),"cl",N328))),N("P29"))</f>
        <v/>
      </c>
      <c r="R328" s="161" t="str">
        <f>IF(1=1,IF(E328="","",IF(F328="","A CONTROLER",IF(NOT(ISNUMBER(F328)),"TEXTE",IF(OR(L328="",L328&lt;=0),"COMMANDE PRINCIPALE INCOMPLETE",IF(G328="","UNITE MANQUANTE",IF(COUNTIF(B384:B428,AE328)=0,"UNITE A CONTROLER","OK")))))),N("Q9"))</f>
        <v/>
      </c>
      <c r="S328" s="105"/>
      <c r="T328" s="141">
        <f t="shared" si="19"/>
        <v>0</v>
      </c>
      <c r="U328" s="133" t="str">
        <f>IF(1=1,IF(E328="","",U305),N("S29"))</f>
        <v/>
      </c>
      <c r="V328" s="133" t="str">
        <f>IF(1=1,IF(E328="","",V305),N("T29"))</f>
        <v/>
      </c>
      <c r="W328" s="135" t="str">
        <f>IF(1=1,IF(OR(U328="",V328="",NOT(ISNUMBER(U328)),NOT(ISNUMBER(V328)),U328=0),"",V328/U328),N("U29"))</f>
        <v/>
      </c>
      <c r="X328" s="136" t="str">
        <f>IF(1=1,IF(OR(W328="",NOT(ISNUMBER(F328))),"",F328*W328*IFERROR(INDEX(D384:D428,MATCH(AE328,B384:B428,0)),1)),N("V7"))</f>
        <v/>
      </c>
      <c r="Y328" s="137" t="str">
        <f>IF(1=1,IF(F328="","",IF(G328="","",IFERROR(INDEX(E384:E428,MATCH(AE328,B384:B428,0)),G328&amp;""))),N("W6"))</f>
        <v/>
      </c>
      <c r="Z328" s="142" t="str">
        <f>IF(1=1,IF(X328="","",IF(AND(ISNUMBER(X328),X328&lt;1,Y328="kg"),MAX(1,ROUND(X328*1000,0)),IF(AND(ISNUMBER(X328),X328&lt;1,Y328="L"),MAX(1,ROUND(X328*100,0)),ROUND(X328,3)))),N("X29"))</f>
        <v/>
      </c>
      <c r="AA328" s="143" t="str">
        <f>IF(1=1,IF(X328="","",IF(AND(ISNUMBER(X328),X328&lt;1,Y328="kg"),"g",IF(AND(ISNUMBER(X328),X328&lt;1,Y328="L"),"cl",Y328))),N("Y29"))</f>
        <v/>
      </c>
      <c r="AB328" s="123" t="str">
        <f>IF(1=1,IF(E328="","",IF(F328="","A CONTROLER",IF(NOT(ISNUMBER(F328)),"TEXTE",IF(OR(W328="",W328&lt;=0),"COMMANDE COUVERTS INCOMPLETE",IF(G328="","UNITE MANQUANTE",IF(COUNTIF(B384:B428,AE328)=0,"UNITE A CONTROLER","OK")))))),N("Z6"))</f>
        <v/>
      </c>
      <c r="AD328" s="144" t="str">
        <f>IF(1=1,IF(E328="","",AD305),N("AB29"))</f>
        <v/>
      </c>
      <c r="AE328" s="125" t="str">
        <f>IF(1=1,IF(G328="","",UPPER(TRIM(SUBSTITUTE(SUBSTITUTE(G328&amp;"",CHAR(160)," ")," "," ")))),N("AC29"))</f>
        <v/>
      </c>
      <c r="AG328" s="5" t="s">
        <v>47</v>
      </c>
    </row>
    <row r="329" spans="1:33" ht="15.75" x14ac:dyDescent="0.25">
      <c r="A329" s="126" t="str">
        <f>IF(1=1,IF(E329="","",A305),N("A30"))</f>
        <v/>
      </c>
      <c r="B329" s="127" t="str">
        <f>IF(1=1,IF(E329="","",B305),N("B30"))</f>
        <v/>
      </c>
      <c r="C329" s="127"/>
      <c r="D329" s="129" t="str">
        <f>IF(ISBLANK(E329),"",LARGE(D305:D328,1)+1)</f>
        <v/>
      </c>
      <c r="E329" s="130"/>
      <c r="F329" s="131"/>
      <c r="G329" s="170"/>
      <c r="H329" s="105"/>
      <c r="I329" s="132" t="str">
        <f>IF(1=1,IF(E329="","",I305),N("H30"))</f>
        <v/>
      </c>
      <c r="J329" s="133" t="str">
        <f>IF(1=1,IF(E329="","",J305),N("I30"))</f>
        <v/>
      </c>
      <c r="K329" s="134" t="str">
        <f>IF(1=1,IF(E329="","",K305),N("J30"))</f>
        <v/>
      </c>
      <c r="L329" s="135" t="str">
        <f>IF(1=1,IF(OR(J329="",O329="",NOT(ISNUMBER(J329)),NOT(ISNUMBER(O329)),J329=0),"",O329/J329),N("L30"))</f>
        <v/>
      </c>
      <c r="M329" s="136" t="str">
        <f>IF(1=1,IF(OR(L329="",NOT(ISNUMBER(F329))),"",F329*L329*IFERROR(INDEX(D384:D428,MATCH(AE329,B384:B428,0)),1)),N("M13"))</f>
        <v/>
      </c>
      <c r="N329" s="137" t="str">
        <f>IF(1=1,IF(F329="","",IF(G329="","",IFERROR(INDEX(E384:E428,MATCH(AE329,B384:B428,0)),G329&amp;""))),N("N6"))</f>
        <v/>
      </c>
      <c r="O329" s="138" t="str">
        <f>IF(1=1,IF(E329="","",O305),N("K30"))</f>
        <v/>
      </c>
      <c r="P329" s="139" t="str">
        <f>IF(1=1,IF(M329="","",IF(AND(ISNUMBER(M329),M329&lt;1,N329="kg"),MAX(1,ROUND(M329*1000,0)),IF(AND(ISNUMBER(M329),M329&lt;1,N329="L"),MAX(1,ROUND(M329*100,0)),ROUND(M329,3)))),N("O30"))</f>
        <v/>
      </c>
      <c r="Q329" s="140" t="str">
        <f>IF(1=1,IF(M329="","",IF(AND(ISNUMBER(M329),M329&lt;1,N329="kg"),"g",IF(AND(ISNUMBER(M329),M329&lt;1,N329="L"),"cl",N329))),N("P30"))</f>
        <v/>
      </c>
      <c r="R329" s="161" t="str">
        <f>IF(1=1,IF(E329="","",IF(F329="","A CONTROLER",IF(NOT(ISNUMBER(F329)),"TEXTE",IF(OR(L329="",L329&lt;=0),"COMMANDE PRINCIPALE INCOMPLETE",IF(G329="","UNITE MANQUANTE",IF(COUNTIF(B384:B428,AE329)=0,"UNITE A CONTROLER","OK")))))),N("Q9"))</f>
        <v/>
      </c>
      <c r="S329" s="105"/>
      <c r="T329" s="141">
        <f t="shared" si="19"/>
        <v>0</v>
      </c>
      <c r="U329" s="133" t="str">
        <f>IF(1=1,IF(E329="","",U305),N("S30"))</f>
        <v/>
      </c>
      <c r="V329" s="133" t="str">
        <f>IF(1=1,IF(E329="","",V305),N("T30"))</f>
        <v/>
      </c>
      <c r="W329" s="135" t="str">
        <f>IF(1=1,IF(OR(U329="",V329="",NOT(ISNUMBER(U329)),NOT(ISNUMBER(V329)),U329=0),"",V329/U329),N("U30"))</f>
        <v/>
      </c>
      <c r="X329" s="136" t="str">
        <f>IF(1=1,IF(OR(W329="",NOT(ISNUMBER(F329))),"",F329*W329*IFERROR(INDEX(D384:D428,MATCH(AE329,B384:B428,0)),1)),N("V7"))</f>
        <v/>
      </c>
      <c r="Y329" s="137" t="str">
        <f>IF(1=1,IF(F329="","",IF(G329="","",IFERROR(INDEX(E384:E428,MATCH(AE329,B384:B428,0)),G329&amp;""))),N("W6"))</f>
        <v/>
      </c>
      <c r="Z329" s="142" t="str">
        <f>IF(1=1,IF(X329="","",IF(AND(ISNUMBER(X329),X329&lt;1,Y329="kg"),MAX(1,ROUND(X329*1000,0)),IF(AND(ISNUMBER(X329),X329&lt;1,Y329="L"),MAX(1,ROUND(X329*100,0)),ROUND(X329,3)))),N("X30"))</f>
        <v/>
      </c>
      <c r="AA329" s="143" t="str">
        <f>IF(1=1,IF(X329="","",IF(AND(ISNUMBER(X329),X329&lt;1,Y329="kg"),"g",IF(AND(ISNUMBER(X329),X329&lt;1,Y329="L"),"cl",Y329))),N("Y30"))</f>
        <v/>
      </c>
      <c r="AB329" s="123" t="str">
        <f>IF(1=1,IF(E329="","",IF(F329="","A CONTROLER",IF(NOT(ISNUMBER(F329)),"TEXTE",IF(OR(W329="",W329&lt;=0),"COMMANDE COUVERTS INCOMPLETE",IF(G329="","UNITE MANQUANTE",IF(COUNTIF(B384:B428,AE329)=0,"UNITE A CONTROLER","OK")))))),N("Z6"))</f>
        <v/>
      </c>
      <c r="AD329" s="144" t="str">
        <f>IF(1=1,IF(E329="","",AD305),N("AB30"))</f>
        <v/>
      </c>
      <c r="AE329" s="125" t="str">
        <f>IF(1=1,IF(G329="","",UPPER(TRIM(SUBSTITUTE(SUBSTITUTE(G329&amp;"",CHAR(160)," ")," "," ")))),N("AC30"))</f>
        <v/>
      </c>
      <c r="AG329" s="5" t="s">
        <v>48</v>
      </c>
    </row>
    <row r="330" spans="1:33" ht="15.75" x14ac:dyDescent="0.25">
      <c r="A330" s="126" t="str">
        <f>IF(1=1,IF(E330="","",A305),N("A31"))</f>
        <v/>
      </c>
      <c r="B330" s="127" t="str">
        <f>IF(1=1,IF(E330="","",B305),N("B31"))</f>
        <v/>
      </c>
      <c r="C330" s="127"/>
      <c r="D330" s="129" t="str">
        <f>IF(ISBLANK(E330),"",LARGE(D305:D329,1)+1)</f>
        <v/>
      </c>
      <c r="E330" s="130"/>
      <c r="F330" s="131"/>
      <c r="G330" s="170"/>
      <c r="H330" s="105"/>
      <c r="I330" s="132" t="str">
        <f>IF(1=1,IF(E330="","",I305),N("H31"))</f>
        <v/>
      </c>
      <c r="J330" s="133" t="str">
        <f>IF(1=1,IF(E330="","",J305),N("I31"))</f>
        <v/>
      </c>
      <c r="K330" s="134" t="str">
        <f>IF(1=1,IF(E330="","",K305),N("J31"))</f>
        <v/>
      </c>
      <c r="L330" s="135" t="str">
        <f>IF(1=1,IF(OR(J330="",O330="",NOT(ISNUMBER(J330)),NOT(ISNUMBER(O330)),J330=0),"",O330/J330),N("L31"))</f>
        <v/>
      </c>
      <c r="M330" s="136" t="str">
        <f>IF(1=1,IF(OR(L330="",NOT(ISNUMBER(F330))),"",F330*L330*IFERROR(INDEX(D384:D428,MATCH(AE330,B384:B428,0)),1)),N("M13"))</f>
        <v/>
      </c>
      <c r="N330" s="137" t="str">
        <f>IF(1=1,IF(F330="","",IF(G330="","",IFERROR(INDEX(E384:E428,MATCH(AE330,B384:B428,0)),G330&amp;""))),N("N6"))</f>
        <v/>
      </c>
      <c r="O330" s="138" t="str">
        <f>IF(1=1,IF(E330="","",O305),N("K31"))</f>
        <v/>
      </c>
      <c r="P330" s="139" t="str">
        <f>IF(1=1,IF(M330="","",IF(AND(ISNUMBER(M330),M330&lt;1,N330="kg"),MAX(1,ROUND(M330*1000,0)),IF(AND(ISNUMBER(M330),M330&lt;1,N330="L"),MAX(1,ROUND(M330*100,0)),ROUND(M330,3)))),N("O31"))</f>
        <v/>
      </c>
      <c r="Q330" s="140" t="str">
        <f>IF(1=1,IF(M330="","",IF(AND(ISNUMBER(M330),M330&lt;1,N330="kg"),"g",IF(AND(ISNUMBER(M330),M330&lt;1,N330="L"),"cl",N330))),N("P31"))</f>
        <v/>
      </c>
      <c r="R330" s="161" t="str">
        <f>IF(1=1,IF(E330="","",IF(F330="","A CONTROLER",IF(NOT(ISNUMBER(F330)),"TEXTE",IF(OR(L330="",L330&lt;=0),"COMMANDE PRINCIPALE INCOMPLETE",IF(G330="","UNITE MANQUANTE",IF(COUNTIF(B384:B428,AE330)=0,"UNITE A CONTROLER","OK")))))),N("Q9"))</f>
        <v/>
      </c>
      <c r="S330" s="105"/>
      <c r="T330" s="141">
        <f t="shared" si="19"/>
        <v>0</v>
      </c>
      <c r="U330" s="133" t="str">
        <f>IF(1=1,IF(E330="","",U305),N("S31"))</f>
        <v/>
      </c>
      <c r="V330" s="133" t="str">
        <f>IF(1=1,IF(E330="","",V305),N("T31"))</f>
        <v/>
      </c>
      <c r="W330" s="135" t="str">
        <f>IF(1=1,IF(OR(U330="",V330="",NOT(ISNUMBER(U330)),NOT(ISNUMBER(V330)),U330=0),"",V330/U330),N("U31"))</f>
        <v/>
      </c>
      <c r="X330" s="136" t="str">
        <f>IF(1=1,IF(OR(W330="",NOT(ISNUMBER(F330))),"",F330*W330*IFERROR(INDEX(D384:D428,MATCH(AE330,B384:B428,0)),1)),N("V7"))</f>
        <v/>
      </c>
      <c r="Y330" s="137" t="str">
        <f>IF(1=1,IF(F330="","",IF(G330="","",IFERROR(INDEX(E384:E428,MATCH(AE330,B384:B428,0)),G330&amp;""))),N("W6"))</f>
        <v/>
      </c>
      <c r="Z330" s="142" t="str">
        <f>IF(1=1,IF(X330="","",IF(AND(ISNUMBER(X330),X330&lt;1,Y330="kg"),MAX(1,ROUND(X330*1000,0)),IF(AND(ISNUMBER(X330),X330&lt;1,Y330="L"),MAX(1,ROUND(X330*100,0)),ROUND(X330,3)))),N("X31"))</f>
        <v/>
      </c>
      <c r="AA330" s="143" t="str">
        <f>IF(1=1,IF(X330="","",IF(AND(ISNUMBER(X330),X330&lt;1,Y330="kg"),"g",IF(AND(ISNUMBER(X330),X330&lt;1,Y330="L"),"cl",Y330))),N("Y31"))</f>
        <v/>
      </c>
      <c r="AB330" s="123" t="str">
        <f>IF(1=1,IF(E330="","",IF(F330="","A CONTROLER",IF(NOT(ISNUMBER(F330)),"TEXTE",IF(OR(W330="",W330&lt;=0),"COMMANDE COUVERTS INCOMPLETE",IF(G330="","UNITE MANQUANTE",IF(COUNTIF(B384:B428,AE330)=0,"UNITE A CONTROLER","OK")))))),N("Z6"))</f>
        <v/>
      </c>
      <c r="AD330" s="144" t="str">
        <f>IF(1=1,IF(E330="","",AD305),N("AB31"))</f>
        <v/>
      </c>
      <c r="AE330" s="125" t="str">
        <f>IF(1=1,IF(G330="","",UPPER(TRIM(SUBSTITUTE(SUBSTITUTE(G330&amp;"",CHAR(160)," ")," "," ")))),N("AC31"))</f>
        <v/>
      </c>
      <c r="AG330" s="5" t="s">
        <v>49</v>
      </c>
    </row>
    <row r="331" spans="1:33" ht="15.75" x14ac:dyDescent="0.25">
      <c r="A331" s="126" t="str">
        <f>IF(1=1,IF(E331="","",A305),N("A32"))</f>
        <v/>
      </c>
      <c r="B331" s="127" t="str">
        <f>IF(1=1,IF(E331="","",B305),N("B32"))</f>
        <v/>
      </c>
      <c r="C331" s="127"/>
      <c r="D331" s="129" t="str">
        <f>IF(ISBLANK(E331),"",LARGE(D305:D330,1)+1)</f>
        <v/>
      </c>
      <c r="E331" s="130"/>
      <c r="F331" s="131"/>
      <c r="G331" s="170"/>
      <c r="H331" s="105"/>
      <c r="I331" s="132" t="str">
        <f>IF(1=1,IF(E331="","",I305),N("H32"))</f>
        <v/>
      </c>
      <c r="J331" s="133" t="str">
        <f>IF(1=1,IF(E331="","",J305),N("I32"))</f>
        <v/>
      </c>
      <c r="K331" s="134" t="str">
        <f>IF(1=1,IF(E331="","",K305),N("J32"))</f>
        <v/>
      </c>
      <c r="L331" s="135" t="str">
        <f>IF(1=1,IF(OR(J331="",O331="",NOT(ISNUMBER(J331)),NOT(ISNUMBER(O331)),J331=0),"",O331/J331),N("L32"))</f>
        <v/>
      </c>
      <c r="M331" s="136" t="str">
        <f>IF(1=1,IF(OR(L331="",NOT(ISNUMBER(F331))),"",F331*L331*IFERROR(INDEX(D384:D428,MATCH(AE331,B384:B428,0)),1)),N("M13"))</f>
        <v/>
      </c>
      <c r="N331" s="137" t="str">
        <f>IF(1=1,IF(F331="","",IF(G331="","",IFERROR(INDEX(E384:E428,MATCH(AE331,B384:B428,0)),G331&amp;""))),N("N6"))</f>
        <v/>
      </c>
      <c r="O331" s="138" t="str">
        <f>IF(1=1,IF(E331="","",O305),N("K32"))</f>
        <v/>
      </c>
      <c r="P331" s="139" t="str">
        <f>IF(1=1,IF(M331="","",IF(AND(ISNUMBER(M331),M331&lt;1,N331="kg"),MAX(1,ROUND(M331*1000,0)),IF(AND(ISNUMBER(M331),M331&lt;1,N331="L"),MAX(1,ROUND(M331*100,0)),ROUND(M331,3)))),N("O32"))</f>
        <v/>
      </c>
      <c r="Q331" s="140" t="str">
        <f>IF(1=1,IF(M331="","",IF(AND(ISNUMBER(M331),M331&lt;1,N331="kg"),"g",IF(AND(ISNUMBER(M331),M331&lt;1,N331="L"),"cl",N331))),N("P32"))</f>
        <v/>
      </c>
      <c r="R331" s="161" t="str">
        <f>IF(1=1,IF(E331="","",IF(F331="","A CONTROLER",IF(NOT(ISNUMBER(F331)),"TEXTE",IF(OR(L331="",L331&lt;=0),"COMMANDE PRINCIPALE INCOMPLETE",IF(G331="","UNITE MANQUANTE",IF(COUNTIF(B384:B428,AE331)=0,"UNITE A CONTROLER","OK")))))),N("Q9"))</f>
        <v/>
      </c>
      <c r="S331" s="105"/>
      <c r="T331" s="141">
        <f t="shared" si="19"/>
        <v>0</v>
      </c>
      <c r="U331" s="133" t="str">
        <f>IF(1=1,IF(E331="","",U305),N("S32"))</f>
        <v/>
      </c>
      <c r="V331" s="133" t="str">
        <f>IF(1=1,IF(E331="","",V305),N("T32"))</f>
        <v/>
      </c>
      <c r="W331" s="135" t="str">
        <f>IF(1=1,IF(OR(U331="",V331="",NOT(ISNUMBER(U331)),NOT(ISNUMBER(V331)),U331=0),"",V331/U331),N("U32"))</f>
        <v/>
      </c>
      <c r="X331" s="136" t="str">
        <f>IF(1=1,IF(OR(W331="",NOT(ISNUMBER(F331))),"",F331*W331*IFERROR(INDEX(D384:D428,MATCH(AE331,B384:B428,0)),1)),N("V7"))</f>
        <v/>
      </c>
      <c r="Y331" s="137" t="str">
        <f>IF(1=1,IF(F331="","",IF(G331="","",IFERROR(INDEX(E384:E428,MATCH(AE331,B384:B428,0)),G331&amp;""))),N("W6"))</f>
        <v/>
      </c>
      <c r="Z331" s="142" t="str">
        <f>IF(1=1,IF(X331="","",IF(AND(ISNUMBER(X331),X331&lt;1,Y331="kg"),MAX(1,ROUND(X331*1000,0)),IF(AND(ISNUMBER(X331),X331&lt;1,Y331="L"),MAX(1,ROUND(X331*100,0)),ROUND(X331,3)))),N("X32"))</f>
        <v/>
      </c>
      <c r="AA331" s="143" t="str">
        <f>IF(1=1,IF(X331="","",IF(AND(ISNUMBER(X331),X331&lt;1,Y331="kg"),"g",IF(AND(ISNUMBER(X331),X331&lt;1,Y331="L"),"cl",Y331))),N("Y32"))</f>
        <v/>
      </c>
      <c r="AB331" s="123" t="str">
        <f>IF(1=1,IF(E331="","",IF(F331="","A CONTROLER",IF(NOT(ISNUMBER(F331)),"TEXTE",IF(OR(W331="",W331&lt;=0),"COMMANDE COUVERTS INCOMPLETE",IF(G331="","UNITE MANQUANTE",IF(COUNTIF(B384:B428,AE331)=0,"UNITE A CONTROLER","OK")))))),N("Z6"))</f>
        <v/>
      </c>
      <c r="AD331" s="144" t="str">
        <f>IF(1=1,IF(E331="","",AD305),N("AB32"))</f>
        <v/>
      </c>
      <c r="AE331" s="125" t="str">
        <f>IF(1=1,IF(G331="","",UPPER(TRIM(SUBSTITUTE(SUBSTITUTE(G331&amp;"",CHAR(160)," ")," "," ")))),N("AC32"))</f>
        <v/>
      </c>
      <c r="AG331" s="5" t="s">
        <v>50</v>
      </c>
    </row>
    <row r="332" spans="1:33" ht="24" customHeight="1" x14ac:dyDescent="0.25">
      <c r="A332" s="126" t="str">
        <f>IF(1=1,IF(E332="","",A305),N("A33"))</f>
        <v/>
      </c>
      <c r="B332" s="127" t="str">
        <f>IF(1=1,IF(E332="","",B305),N("B33"))</f>
        <v/>
      </c>
      <c r="C332" s="127"/>
      <c r="D332" s="129" t="str">
        <f>IF(ISBLANK(E332),"",LARGE(D305:D331,1)+1)</f>
        <v/>
      </c>
      <c r="E332" s="130"/>
      <c r="F332" s="131"/>
      <c r="G332" s="170"/>
      <c r="H332" s="105"/>
      <c r="I332" s="132" t="str">
        <f>IF(1=1,IF(E332="","",I305),N("H33"))</f>
        <v/>
      </c>
      <c r="J332" s="133" t="str">
        <f>IF(1=1,IF(E332="","",J305),N("I33"))</f>
        <v/>
      </c>
      <c r="K332" s="134" t="str">
        <f>IF(1=1,IF(E332="","",K305),N("J33"))</f>
        <v/>
      </c>
      <c r="L332" s="135" t="str">
        <f>IF(1=1,IF(OR(J332="",O332="",NOT(ISNUMBER(J332)),NOT(ISNUMBER(O332)),J332=0),"",O332/J332),N("L33"))</f>
        <v/>
      </c>
      <c r="M332" s="136" t="str">
        <f>IF(1=1,IF(OR(L332="",NOT(ISNUMBER(F332))),"",F332*L332*IFERROR(INDEX(D384:D428,MATCH(AE332,B384:B428,0)),1)),N("M13"))</f>
        <v/>
      </c>
      <c r="N332" s="137" t="str">
        <f>IF(1=1,IF(F332="","",IF(G332="","",IFERROR(INDEX(E384:E428,MATCH(AE332,B384:B428,0)),G332&amp;""))),N("N6"))</f>
        <v/>
      </c>
      <c r="O332" s="138" t="str">
        <f>IF(1=1,IF(E332="","",O305),N("K33"))</f>
        <v/>
      </c>
      <c r="P332" s="139" t="str">
        <f>IF(1=1,IF(M332="","",IF(AND(ISNUMBER(M332),M332&lt;1,N332="kg"),MAX(1,ROUND(M332*1000,0)),IF(AND(ISNUMBER(M332),M332&lt;1,N332="L"),MAX(1,ROUND(M332*100,0)),ROUND(M332,3)))),N("O33"))</f>
        <v/>
      </c>
      <c r="Q332" s="140" t="str">
        <f>IF(1=1,IF(M332="","",IF(AND(ISNUMBER(M332),M332&lt;1,N332="kg"),"g",IF(AND(ISNUMBER(M332),M332&lt;1,N332="L"),"cl",N332))),N("P33"))</f>
        <v/>
      </c>
      <c r="R332" s="161" t="str">
        <f>IF(1=1,IF(E332="","",IF(F332="","A CONTROLER",IF(NOT(ISNUMBER(F332)),"TEXTE",IF(OR(L332="",L332&lt;=0),"COMMANDE PRINCIPALE INCOMPLETE",IF(G332="","UNITE MANQUANTE",IF(COUNTIF(B384:B428,AE332)=0,"UNITE A CONTROLER","OK")))))),N("Q9"))</f>
        <v/>
      </c>
      <c r="S332" s="105"/>
      <c r="T332" s="141">
        <f t="shared" si="19"/>
        <v>0</v>
      </c>
      <c r="U332" s="133" t="str">
        <f>IF(1=1,IF(E332="","",U305),N("S33"))</f>
        <v/>
      </c>
      <c r="V332" s="133" t="str">
        <f>IF(1=1,IF(E332="","",V305),N("T33"))</f>
        <v/>
      </c>
      <c r="W332" s="135" t="str">
        <f>IF(1=1,IF(OR(U332="",V332="",NOT(ISNUMBER(U332)),NOT(ISNUMBER(V332)),U332=0),"",V332/U332),N("U33"))</f>
        <v/>
      </c>
      <c r="X332" s="136" t="str">
        <f>IF(1=1,IF(OR(W332="",NOT(ISNUMBER(F332))),"",F332*W332*IFERROR(INDEX(D384:D428,MATCH(AE332,B384:B428,0)),1)),N("V7"))</f>
        <v/>
      </c>
      <c r="Y332" s="137" t="str">
        <f>IF(1=1,IF(F332="","",IF(G332="","",IFERROR(INDEX(E384:E428,MATCH(AE332,B384:B428,0)),G332&amp;""))),N("W6"))</f>
        <v/>
      </c>
      <c r="Z332" s="142" t="str">
        <f>IF(1=1,IF(X332="","",IF(AND(ISNUMBER(X332),X332&lt;1,Y332="kg"),MAX(1,ROUND(X332*1000,0)),IF(AND(ISNUMBER(X332),X332&lt;1,Y332="L"),MAX(1,ROUND(X332*100,0)),ROUND(X332,3)))),N("X33"))</f>
        <v/>
      </c>
      <c r="AA332" s="143" t="str">
        <f>IF(1=1,IF(X332="","",IF(AND(ISNUMBER(X332),X332&lt;1,Y332="kg"),"g",IF(AND(ISNUMBER(X332),X332&lt;1,Y332="L"),"cl",Y332))),N("Y33"))</f>
        <v/>
      </c>
      <c r="AB332" s="123" t="str">
        <f>IF(1=1,IF(E332="","",IF(F332="","A CONTROLER",IF(NOT(ISNUMBER(F332)),"TEXTE",IF(OR(W332="",W332&lt;=0),"COMMANDE COUVERTS INCOMPLETE",IF(G332="","UNITE MANQUANTE",IF(COUNTIF(B384:B428,AE332)=0,"UNITE A CONTROLER","OK")))))),N("Z6"))</f>
        <v/>
      </c>
      <c r="AD332" s="144" t="str">
        <f>IF(1=1,IF(E332="","",AD305),N("AB33"))</f>
        <v/>
      </c>
      <c r="AE332" s="125" t="str">
        <f>IF(1=1,IF(G332="","",UPPER(TRIM(SUBSTITUTE(SUBSTITUTE(G332&amp;"",CHAR(160)," ")," "," ")))),N("AC33"))</f>
        <v/>
      </c>
      <c r="AG332" s="244" t="s">
        <v>51</v>
      </c>
    </row>
    <row r="333" spans="1:33" ht="15.75" x14ac:dyDescent="0.25">
      <c r="A333" s="126" t="str">
        <f>IF(1=1,IF(E333="","",A305),N("A34"))</f>
        <v/>
      </c>
      <c r="B333" s="127" t="str">
        <f>IF(1=1,IF(E333="","",B305),N("B34"))</f>
        <v/>
      </c>
      <c r="C333" s="127"/>
      <c r="D333" s="129" t="str">
        <f>IF(ISBLANK(E333),"",LARGE(D305:D332,1)+1)</f>
        <v/>
      </c>
      <c r="E333" s="130"/>
      <c r="F333" s="131"/>
      <c r="G333" s="170"/>
      <c r="H333" s="105"/>
      <c r="I333" s="132" t="str">
        <f>IF(1=1,IF(E333="","",I305),N("H34"))</f>
        <v/>
      </c>
      <c r="J333" s="133" t="str">
        <f>IF(1=1,IF(E333="","",J305),N("I34"))</f>
        <v/>
      </c>
      <c r="K333" s="134" t="str">
        <f>IF(1=1,IF(E333="","",K305),N("J34"))</f>
        <v/>
      </c>
      <c r="L333" s="135" t="str">
        <f>IF(1=1,IF(OR(J333="",O333="",NOT(ISNUMBER(J333)),NOT(ISNUMBER(O333)),J333=0),"",O333/J333),N("L34"))</f>
        <v/>
      </c>
      <c r="M333" s="136" t="str">
        <f>IF(1=1,IF(OR(L333="",NOT(ISNUMBER(F333))),"",F333*L333*IFERROR(INDEX(D384:D428,MATCH(AE333,B384:B428,0)),1)),N("M13"))</f>
        <v/>
      </c>
      <c r="N333" s="137" t="str">
        <f>IF(1=1,IF(F333="","",IF(G333="","",IFERROR(INDEX(E384:E428,MATCH(AE333,B384:B428,0)),G333&amp;""))),N("N6"))</f>
        <v/>
      </c>
      <c r="O333" s="138" t="str">
        <f>IF(1=1,IF(E333="","",O305),N("K34"))</f>
        <v/>
      </c>
      <c r="P333" s="139" t="str">
        <f>IF(1=1,IF(M333="","",IF(AND(ISNUMBER(M333),M333&lt;1,N333="kg"),MAX(1,ROUND(M333*1000,0)),IF(AND(ISNUMBER(M333),M333&lt;1,N333="L"),MAX(1,ROUND(M333*100,0)),ROUND(M333,3)))),N("O34"))</f>
        <v/>
      </c>
      <c r="Q333" s="140" t="str">
        <f>IF(1=1,IF(M333="","",IF(AND(ISNUMBER(M333),M333&lt;1,N333="kg"),"g",IF(AND(ISNUMBER(M333),M333&lt;1,N333="L"),"cl",N333))),N("P34"))</f>
        <v/>
      </c>
      <c r="R333" s="161" t="str">
        <f>IF(1=1,IF(E333="","",IF(F333="","A CONTROLER",IF(NOT(ISNUMBER(F333)),"TEXTE",IF(OR(L333="",L333&lt;=0),"COMMANDE PRINCIPALE INCOMPLETE",IF(G333="","UNITE MANQUANTE",IF(COUNTIF(B384:B428,AE333)=0,"UNITE A CONTROLER","OK")))))),N("Q9"))</f>
        <v/>
      </c>
      <c r="S333" s="105"/>
      <c r="T333" s="141">
        <f t="shared" si="19"/>
        <v>0</v>
      </c>
      <c r="U333" s="133" t="str">
        <f>IF(1=1,IF(E333="","",U305),N("S34"))</f>
        <v/>
      </c>
      <c r="V333" s="133" t="str">
        <f>IF(1=1,IF(E333="","",V305),N("T34"))</f>
        <v/>
      </c>
      <c r="W333" s="135" t="str">
        <f>IF(1=1,IF(OR(U333="",V333="",NOT(ISNUMBER(U333)),NOT(ISNUMBER(V333)),U333=0),"",V333/U333),N("U34"))</f>
        <v/>
      </c>
      <c r="X333" s="136" t="str">
        <f>IF(1=1,IF(OR(W333="",NOT(ISNUMBER(F333))),"",F333*W333*IFERROR(INDEX(D384:D428,MATCH(AE333,B384:B428,0)),1)),N("V7"))</f>
        <v/>
      </c>
      <c r="Y333" s="137" t="str">
        <f>IF(1=1,IF(F333="","",IF(G333="","",IFERROR(INDEX(E384:E428,MATCH(AE333,B384:B428,0)),G333&amp;""))),N("W6"))</f>
        <v/>
      </c>
      <c r="Z333" s="142" t="str">
        <f>IF(1=1,IF(X333="","",IF(AND(ISNUMBER(X333),X333&lt;1,Y333="kg"),MAX(1,ROUND(X333*1000,0)),IF(AND(ISNUMBER(X333),X333&lt;1,Y333="L"),MAX(1,ROUND(X333*100,0)),ROUND(X333,3)))),N("X34"))</f>
        <v/>
      </c>
      <c r="AA333" s="143" t="str">
        <f>IF(1=1,IF(X333="","",IF(AND(ISNUMBER(X333),X333&lt;1,Y333="kg"),"g",IF(AND(ISNUMBER(X333),X333&lt;1,Y333="L"),"cl",Y333))),N("Y34"))</f>
        <v/>
      </c>
      <c r="AB333" s="123" t="str">
        <f>IF(1=1,IF(E333="","",IF(F333="","A CONTROLER",IF(NOT(ISNUMBER(F333)),"TEXTE",IF(OR(W333="",W333&lt;=0),"COMMANDE COUVERTS INCOMPLETE",IF(G333="","UNITE MANQUANTE",IF(COUNTIF(B384:B428,AE333)=0,"UNITE A CONTROLER","OK")))))),N("Z6"))</f>
        <v/>
      </c>
      <c r="AD333" s="144" t="str">
        <f>IF(1=1,IF(E333="","",AD305),N("AB34"))</f>
        <v/>
      </c>
      <c r="AE333" s="125" t="str">
        <f>IF(1=1,IF(G333="","",UPPER(TRIM(SUBSTITUTE(SUBSTITUTE(G333&amp;"",CHAR(160)," ")," "," ")))),N("AC34"))</f>
        <v/>
      </c>
      <c r="AG333" s="244" t="s">
        <v>54</v>
      </c>
    </row>
    <row r="334" spans="1:33" ht="15.75" x14ac:dyDescent="0.25">
      <c r="A334" s="126" t="str">
        <f>IF(1=1,IF(E334="","",A305),N("A35"))</f>
        <v/>
      </c>
      <c r="B334" s="127" t="str">
        <f>IF(1=1,IF(E334="","",B305),N("B35"))</f>
        <v/>
      </c>
      <c r="C334" s="127"/>
      <c r="D334" s="129" t="str">
        <f>IF(ISBLANK(E334),"",LARGE(D305:D333,1)+1)</f>
        <v/>
      </c>
      <c r="E334" s="130"/>
      <c r="F334" s="131"/>
      <c r="G334" s="170"/>
      <c r="H334" s="105"/>
      <c r="I334" s="132" t="str">
        <f>IF(1=1,IF(E334="","",I305),N("H35"))</f>
        <v/>
      </c>
      <c r="J334" s="133" t="str">
        <f>IF(1=1,IF(E334="","",J305),N("I35"))</f>
        <v/>
      </c>
      <c r="K334" s="134" t="str">
        <f>IF(1=1,IF(E334="","",K305),N("J35"))</f>
        <v/>
      </c>
      <c r="L334" s="135" t="str">
        <f>IF(1=1,IF(OR(J334="",O334="",NOT(ISNUMBER(J334)),NOT(ISNUMBER(O334)),J334=0),"",O334/J334),N("L35"))</f>
        <v/>
      </c>
      <c r="M334" s="136" t="str">
        <f>IF(1=1,IF(OR(L334="",NOT(ISNUMBER(F334))),"",F334*L334*IFERROR(INDEX(D384:D428,MATCH(AE334,B384:B428,0)),1)),N("M13"))</f>
        <v/>
      </c>
      <c r="N334" s="137" t="str">
        <f>IF(1=1,IF(F334="","",IF(G334="","",IFERROR(INDEX(E384:E428,MATCH(AE334,B384:B428,0)),G334&amp;""))),N("N6"))</f>
        <v/>
      </c>
      <c r="O334" s="138" t="str">
        <f>IF(1=1,IF(E334="","",O305),N("K35"))</f>
        <v/>
      </c>
      <c r="P334" s="139" t="str">
        <f>IF(1=1,IF(M334="","",IF(AND(ISNUMBER(M334),M334&lt;1,N334="kg"),MAX(1,ROUND(M334*1000,0)),IF(AND(ISNUMBER(M334),M334&lt;1,N334="L"),MAX(1,ROUND(M334*100,0)),ROUND(M334,3)))),N("O35"))</f>
        <v/>
      </c>
      <c r="Q334" s="140" t="str">
        <f>IF(1=1,IF(M334="","",IF(AND(ISNUMBER(M334),M334&lt;1,N334="kg"),"g",IF(AND(ISNUMBER(M334),M334&lt;1,N334="L"),"cl",N334))),N("P35"))</f>
        <v/>
      </c>
      <c r="R334" s="161" t="str">
        <f>IF(1=1,IF(E334="","",IF(F334="","A CONTROLER",IF(NOT(ISNUMBER(F334)),"TEXTE",IF(OR(L334="",L334&lt;=0),"COMMANDE PRINCIPALE INCOMPLETE",IF(G334="","UNITE MANQUANTE",IF(COUNTIF(B384:B428,AE334)=0,"UNITE A CONTROLER","OK")))))),N("Q9"))</f>
        <v/>
      </c>
      <c r="S334" s="105"/>
      <c r="T334" s="141">
        <f t="shared" si="19"/>
        <v>0</v>
      </c>
      <c r="U334" s="133" t="str">
        <f>IF(1=1,IF(E334="","",U305),N("S35"))</f>
        <v/>
      </c>
      <c r="V334" s="133" t="str">
        <f>IF(1=1,IF(E334="","",V305),N("T35"))</f>
        <v/>
      </c>
      <c r="W334" s="135" t="str">
        <f>IF(1=1,IF(OR(U334="",V334="",NOT(ISNUMBER(U334)),NOT(ISNUMBER(V334)),U334=0),"",V334/U334),N("U35"))</f>
        <v/>
      </c>
      <c r="X334" s="136" t="str">
        <f>IF(1=1,IF(OR(W334="",NOT(ISNUMBER(F334))),"",F334*W334*IFERROR(INDEX(D384:D428,MATCH(AE334,B384:B428,0)),1)),N("V7"))</f>
        <v/>
      </c>
      <c r="Y334" s="137" t="str">
        <f>IF(1=1,IF(F334="","",IF(G334="","",IFERROR(INDEX(E384:E428,MATCH(AE334,B384:B428,0)),G334&amp;""))),N("W6"))</f>
        <v/>
      </c>
      <c r="Z334" s="142" t="str">
        <f>IF(1=1,IF(X334="","",IF(AND(ISNUMBER(X334),X334&lt;1,Y334="kg"),MAX(1,ROUND(X334*1000,0)),IF(AND(ISNUMBER(X334),X334&lt;1,Y334="L"),MAX(1,ROUND(X334*100,0)),ROUND(X334,3)))),N("X35"))</f>
        <v/>
      </c>
      <c r="AA334" s="143" t="str">
        <f>IF(1=1,IF(X334="","",IF(AND(ISNUMBER(X334),X334&lt;1,Y334="kg"),"g",IF(AND(ISNUMBER(X334),X334&lt;1,Y334="L"),"cl",Y334))),N("Y35"))</f>
        <v/>
      </c>
      <c r="AB334" s="123" t="str">
        <f>IF(1=1,IF(E334="","",IF(F334="","A CONTROLER",IF(NOT(ISNUMBER(F334)),"TEXTE",IF(OR(W334="",W334&lt;=0),"COMMANDE COUVERTS INCOMPLETE",IF(G334="","UNITE MANQUANTE",IF(COUNTIF(B384:B428,AE334)=0,"UNITE A CONTROLER","OK")))))),N("Z6"))</f>
        <v/>
      </c>
      <c r="AD334" s="144" t="str">
        <f>IF(1=1,IF(E334="","",AD305),N("AB35"))</f>
        <v/>
      </c>
      <c r="AE334" s="125" t="str">
        <f>IF(1=1,IF(G334="","",UPPER(TRIM(SUBSTITUTE(SUBSTITUTE(G334&amp;"",CHAR(160)," ")," "," ")))),N("AC35"))</f>
        <v/>
      </c>
      <c r="AG334" s="244" t="s">
        <v>56</v>
      </c>
    </row>
    <row r="335" spans="1:33" ht="15.75" x14ac:dyDescent="0.25">
      <c r="A335" s="126" t="str">
        <f>IF(1=1,IF(E335="","",A305),N("A36"))</f>
        <v/>
      </c>
      <c r="B335" s="127" t="str">
        <f>IF(1=1,IF(E335="","",B305),N("B36"))</f>
        <v/>
      </c>
      <c r="C335" s="127"/>
      <c r="D335" s="129" t="str">
        <f>IF(ISBLANK(E335),"",LARGE(D305:D334,1)+1)</f>
        <v/>
      </c>
      <c r="E335" s="130"/>
      <c r="F335" s="131"/>
      <c r="G335" s="170"/>
      <c r="H335" s="105"/>
      <c r="I335" s="132" t="str">
        <f>IF(1=1,IF(E335="","",I305),N("H36"))</f>
        <v/>
      </c>
      <c r="J335" s="133" t="str">
        <f>IF(1=1,IF(E335="","",J305),N("I36"))</f>
        <v/>
      </c>
      <c r="K335" s="134" t="str">
        <f>IF(1=1,IF(E335="","",K305),N("J36"))</f>
        <v/>
      </c>
      <c r="L335" s="135" t="str">
        <f>IF(1=1,IF(OR(J335="",O335="",NOT(ISNUMBER(J335)),NOT(ISNUMBER(O335)),J335=0),"",O335/J335),N("L36"))</f>
        <v/>
      </c>
      <c r="M335" s="136" t="str">
        <f>IF(1=1,IF(OR(L335="",NOT(ISNUMBER(F335))),"",F335*L335*IFERROR(INDEX(D384:D428,MATCH(AE335,B384:B428,0)),1)),N("M13"))</f>
        <v/>
      </c>
      <c r="N335" s="137" t="str">
        <f>IF(1=1,IF(F335="","",IF(G335="","",IFERROR(INDEX(E384:E428,MATCH(AE335,B384:B428,0)),G335&amp;""))),N("N6"))</f>
        <v/>
      </c>
      <c r="O335" s="138" t="str">
        <f>IF(1=1,IF(E335="","",O305),N("K36"))</f>
        <v/>
      </c>
      <c r="P335" s="139" t="str">
        <f>IF(1=1,IF(M335="","",IF(AND(ISNUMBER(M335),M335&lt;1,N335="kg"),MAX(1,ROUND(M335*1000,0)),IF(AND(ISNUMBER(M335),M335&lt;1,N335="L"),MAX(1,ROUND(M335*100,0)),ROUND(M335,3)))),N("O36"))</f>
        <v/>
      </c>
      <c r="Q335" s="140" t="str">
        <f>IF(1=1,IF(M335="","",IF(AND(ISNUMBER(M335),M335&lt;1,N335="kg"),"g",IF(AND(ISNUMBER(M335),M335&lt;1,N335="L"),"cl",N335))),N("P36"))</f>
        <v/>
      </c>
      <c r="R335" s="161" t="str">
        <f>IF(1=1,IF(E335="","",IF(F335="","A CONTROLER",IF(NOT(ISNUMBER(F335)),"TEXTE",IF(OR(L335="",L335&lt;=0),"COMMANDE PRINCIPALE INCOMPLETE",IF(G335="","UNITE MANQUANTE",IF(COUNTIF(B384:B428,AE335)=0,"UNITE A CONTROLER","OK")))))),N("Q9"))</f>
        <v/>
      </c>
      <c r="S335" s="105"/>
      <c r="T335" s="141">
        <f t="shared" si="19"/>
        <v>0</v>
      </c>
      <c r="U335" s="133" t="str">
        <f>IF(1=1,IF(E335="","",U305),N("S36"))</f>
        <v/>
      </c>
      <c r="V335" s="133" t="str">
        <f>IF(1=1,IF(E335="","",V305),N("T36"))</f>
        <v/>
      </c>
      <c r="W335" s="135" t="str">
        <f>IF(1=1,IF(OR(U335="",V335="",NOT(ISNUMBER(U335)),NOT(ISNUMBER(V335)),U335=0),"",V335/U335),N("U36"))</f>
        <v/>
      </c>
      <c r="X335" s="136" t="str">
        <f>IF(1=1,IF(OR(W335="",NOT(ISNUMBER(F335))),"",F335*W335*IFERROR(INDEX(D384:D428,MATCH(AE335,B384:B428,0)),1)),N("V7"))</f>
        <v/>
      </c>
      <c r="Y335" s="137" t="str">
        <f>IF(1=1,IF(F335="","",IF(G335="","",IFERROR(INDEX(E384:E428,MATCH(AE335,B384:B428,0)),G335&amp;""))),N("W6"))</f>
        <v/>
      </c>
      <c r="Z335" s="142" t="str">
        <f>IF(1=1,IF(X335="","",IF(AND(ISNUMBER(X335),X335&lt;1,Y335="kg"),MAX(1,ROUND(X335*1000,0)),IF(AND(ISNUMBER(X335),X335&lt;1,Y335="L"),MAX(1,ROUND(X335*100,0)),ROUND(X335,3)))),N("X36"))</f>
        <v/>
      </c>
      <c r="AA335" s="143" t="str">
        <f>IF(1=1,IF(X335="","",IF(AND(ISNUMBER(X335),X335&lt;1,Y335="kg"),"g",IF(AND(ISNUMBER(X335),X335&lt;1,Y335="L"),"cl",Y335))),N("Y36"))</f>
        <v/>
      </c>
      <c r="AB335" s="123" t="str">
        <f>IF(1=1,IF(E335="","",IF(F335="","A CONTROLER",IF(NOT(ISNUMBER(F335)),"TEXTE",IF(OR(W335="",W335&lt;=0),"COMMANDE COUVERTS INCOMPLETE",IF(G335="","UNITE MANQUANTE",IF(COUNTIF(B384:B428,AE335)=0,"UNITE A CONTROLER","OK")))))),N("Z6"))</f>
        <v/>
      </c>
      <c r="AD335" s="144" t="str">
        <f>IF(1=1,IF(E335="","",AD305),N("AB36"))</f>
        <v/>
      </c>
      <c r="AE335" s="125" t="str">
        <f>IF(1=1,IF(G335="","",UPPER(TRIM(SUBSTITUTE(SUBSTITUTE(G335&amp;"",CHAR(160)," ")," "," ")))),N("AC36"))</f>
        <v/>
      </c>
      <c r="AG335" s="244" t="s">
        <v>58</v>
      </c>
    </row>
    <row r="336" spans="1:33" ht="15.75" x14ac:dyDescent="0.25">
      <c r="A336" s="126" t="str">
        <f>IF(1=1,IF(E336="","",A305),N("A37"))</f>
        <v/>
      </c>
      <c r="B336" s="127" t="str">
        <f>IF(1=1,IF(E336="","",B305),N("B37"))</f>
        <v/>
      </c>
      <c r="C336" s="127"/>
      <c r="D336" s="129" t="str">
        <f>IF(ISBLANK(E336),"",LARGE(D305:D335,1)+1)</f>
        <v/>
      </c>
      <c r="E336" s="130"/>
      <c r="F336" s="131"/>
      <c r="G336" s="170"/>
      <c r="H336" s="105"/>
      <c r="I336" s="132" t="str">
        <f>IF(1=1,IF(E336="","",I305),N("H37"))</f>
        <v/>
      </c>
      <c r="J336" s="133" t="str">
        <f>IF(1=1,IF(E336="","",J305),N("I37"))</f>
        <v/>
      </c>
      <c r="K336" s="134" t="str">
        <f>IF(1=1,IF(E336="","",K305),N("J37"))</f>
        <v/>
      </c>
      <c r="L336" s="135" t="str">
        <f>IF(1=1,IF(OR(J336="",O336="",NOT(ISNUMBER(J336)),NOT(ISNUMBER(O336)),J336=0),"",O336/J336),N("L37"))</f>
        <v/>
      </c>
      <c r="M336" s="136" t="str">
        <f>IF(1=1,IF(OR(L336="",NOT(ISNUMBER(F336))),"",F336*L336*IFERROR(INDEX(D384:D428,MATCH(AE336,B384:B428,0)),1)),N("M13"))</f>
        <v/>
      </c>
      <c r="N336" s="137" t="str">
        <f>IF(1=1,IF(F336="","",IF(G336="","",IFERROR(INDEX(E384:E428,MATCH(AE336,B384:B428,0)),G336&amp;""))),N("N6"))</f>
        <v/>
      </c>
      <c r="O336" s="138" t="str">
        <f>IF(1=1,IF(E336="","",O305),N("K37"))</f>
        <v/>
      </c>
      <c r="P336" s="139" t="str">
        <f>IF(1=1,IF(M336="","",IF(AND(ISNUMBER(M336),M336&lt;1,N336="kg"),MAX(1,ROUND(M336*1000,0)),IF(AND(ISNUMBER(M336),M336&lt;1,N336="L"),MAX(1,ROUND(M336*100,0)),ROUND(M336,3)))),N("O37"))</f>
        <v/>
      </c>
      <c r="Q336" s="140" t="str">
        <f>IF(1=1,IF(M336="","",IF(AND(ISNUMBER(M336),M336&lt;1,N336="kg"),"g",IF(AND(ISNUMBER(M336),M336&lt;1,N336="L"),"cl",N336))),N("P37"))</f>
        <v/>
      </c>
      <c r="R336" s="161" t="str">
        <f>IF(1=1,IF(E336="","",IF(F336="","A CONTROLER",IF(NOT(ISNUMBER(F336)),"TEXTE",IF(OR(L336="",L336&lt;=0),"COMMANDE PRINCIPALE INCOMPLETE",IF(G336="","UNITE MANQUANTE",IF(COUNTIF(B384:B428,AE336)=0,"UNITE A CONTROLER","OK")))))),N("Q9"))</f>
        <v/>
      </c>
      <c r="S336" s="105"/>
      <c r="T336" s="141">
        <f t="shared" si="19"/>
        <v>0</v>
      </c>
      <c r="U336" s="133" t="str">
        <f>IF(1=1,IF(E336="","",U305),N("S37"))</f>
        <v/>
      </c>
      <c r="V336" s="133" t="str">
        <f>IF(1=1,IF(E336="","",V305),N("T37"))</f>
        <v/>
      </c>
      <c r="W336" s="135" t="str">
        <f>IF(1=1,IF(OR(U336="",V336="",NOT(ISNUMBER(U336)),NOT(ISNUMBER(V336)),U336=0),"",V336/U336),N("U37"))</f>
        <v/>
      </c>
      <c r="X336" s="136" t="str">
        <f>IF(1=1,IF(OR(W336="",NOT(ISNUMBER(F336))),"",F336*W336*IFERROR(INDEX(D384:D428,MATCH(AE336,B384:B428,0)),1)),N("V7"))</f>
        <v/>
      </c>
      <c r="Y336" s="137" t="str">
        <f>IF(1=1,IF(F336="","",IF(G336="","",IFERROR(INDEX(E384:E428,MATCH(AE336,B384:B428,0)),G336&amp;""))),N("W6"))</f>
        <v/>
      </c>
      <c r="Z336" s="142" t="str">
        <f>IF(1=1,IF(X336="","",IF(AND(ISNUMBER(X336),X336&lt;1,Y336="kg"),MAX(1,ROUND(X336*1000,0)),IF(AND(ISNUMBER(X336),X336&lt;1,Y336="L"),MAX(1,ROUND(X336*100,0)),ROUND(X336,3)))),N("X37"))</f>
        <v/>
      </c>
      <c r="AA336" s="143" t="str">
        <f>IF(1=1,IF(X336="","",IF(AND(ISNUMBER(X336),X336&lt;1,Y336="kg"),"g",IF(AND(ISNUMBER(X336),X336&lt;1,Y336="L"),"cl",Y336))),N("Y37"))</f>
        <v/>
      </c>
      <c r="AB336" s="123" t="str">
        <f>IF(1=1,IF(E336="","",IF(F336="","A CONTROLER",IF(NOT(ISNUMBER(F336)),"TEXTE",IF(OR(W336="",W336&lt;=0),"COMMANDE COUVERTS INCOMPLETE",IF(G336="","UNITE MANQUANTE",IF(COUNTIF(B384:B428,AE336)=0,"UNITE A CONTROLER","OK")))))),N("Z6"))</f>
        <v/>
      </c>
      <c r="AD336" s="144" t="str">
        <f>IF(1=1,IF(E336="","",AD305),N("AB37"))</f>
        <v/>
      </c>
      <c r="AE336" s="125" t="str">
        <f>IF(1=1,IF(G336="","",UPPER(TRIM(SUBSTITUTE(SUBSTITUTE(G336&amp;"",CHAR(160)," ")," "," ")))),N("AC37"))</f>
        <v/>
      </c>
      <c r="AG336" s="244" t="s">
        <v>60</v>
      </c>
    </row>
    <row r="337" spans="1:33" ht="15.75" x14ac:dyDescent="0.25">
      <c r="A337" s="126" t="str">
        <f>IF(1=1,IF(E337="","",A305),N("A38"))</f>
        <v/>
      </c>
      <c r="B337" s="127" t="str">
        <f>IF(1=1,IF(E337="","",B305),N("B38"))</f>
        <v/>
      </c>
      <c r="C337" s="127"/>
      <c r="D337" s="129" t="str">
        <f>IF(ISBLANK(E337),"",LARGE(D305:D336,1)+1)</f>
        <v/>
      </c>
      <c r="E337" s="130"/>
      <c r="F337" s="131"/>
      <c r="G337" s="170"/>
      <c r="H337" s="105"/>
      <c r="I337" s="132" t="str">
        <f>IF(1=1,IF(E337="","",I305),N("H38"))</f>
        <v/>
      </c>
      <c r="J337" s="133" t="str">
        <f>IF(1=1,IF(E337="","",J305),N("I38"))</f>
        <v/>
      </c>
      <c r="K337" s="134" t="str">
        <f>IF(1=1,IF(E337="","",K305),N("J38"))</f>
        <v/>
      </c>
      <c r="L337" s="135" t="str">
        <f>IF(1=1,IF(OR(J337="",O337="",NOT(ISNUMBER(J337)),NOT(ISNUMBER(O337)),J337=0),"",O337/J337),N("L38"))</f>
        <v/>
      </c>
      <c r="M337" s="136" t="str">
        <f>IF(1=1,IF(OR(L337="",NOT(ISNUMBER(F337))),"",F337*L337*IFERROR(INDEX(D384:D428,MATCH(AE337,B384:B428,0)),1)),N("M13"))</f>
        <v/>
      </c>
      <c r="N337" s="137" t="str">
        <f>IF(1=1,IF(F337="","",IF(G337="","",IFERROR(INDEX(E384:E428,MATCH(AE337,B384:B428,0)),G337&amp;""))),N("N6"))</f>
        <v/>
      </c>
      <c r="O337" s="138" t="str">
        <f>IF(1=1,IF(E337="","",O305),N("K38"))</f>
        <v/>
      </c>
      <c r="P337" s="139" t="str">
        <f>IF(1=1,IF(M337="","",IF(AND(ISNUMBER(M337),M337&lt;1,N337="kg"),MAX(1,ROUND(M337*1000,0)),IF(AND(ISNUMBER(M337),M337&lt;1,N337="L"),MAX(1,ROUND(M337*100,0)),ROUND(M337,3)))),N("O38"))</f>
        <v/>
      </c>
      <c r="Q337" s="140" t="str">
        <f>IF(1=1,IF(M337="","",IF(AND(ISNUMBER(M337),M337&lt;1,N337="kg"),"g",IF(AND(ISNUMBER(M337),M337&lt;1,N337="L"),"cl",N337))),N("P38"))</f>
        <v/>
      </c>
      <c r="R337" s="161" t="str">
        <f>IF(1=1,IF(E337="","",IF(F337="","A CONTROLER",IF(NOT(ISNUMBER(F337)),"TEXTE",IF(OR(L337="",L337&lt;=0),"COMMANDE PRINCIPALE INCOMPLETE",IF(G337="","UNITE MANQUANTE",IF(COUNTIF(B384:B428,AE337)=0,"UNITE A CONTROLER","OK")))))),N("Q9"))</f>
        <v/>
      </c>
      <c r="S337" s="105"/>
      <c r="T337" s="141">
        <f t="shared" si="19"/>
        <v>0</v>
      </c>
      <c r="U337" s="133" t="str">
        <f>IF(1=1,IF(E337="","",U305),N("S38"))</f>
        <v/>
      </c>
      <c r="V337" s="133" t="str">
        <f>IF(1=1,IF(E337="","",V305),N("T38"))</f>
        <v/>
      </c>
      <c r="W337" s="135" t="str">
        <f>IF(1=1,IF(OR(U337="",V337="",NOT(ISNUMBER(U337)),NOT(ISNUMBER(V337)),U337=0),"",V337/U337),N("U38"))</f>
        <v/>
      </c>
      <c r="X337" s="136" t="str">
        <f>IF(1=1,IF(OR(W337="",NOT(ISNUMBER(F337))),"",F337*W337*IFERROR(INDEX(D384:D428,MATCH(AE337,B384:B428,0)),1)),N("V7"))</f>
        <v/>
      </c>
      <c r="Y337" s="137" t="str">
        <f>IF(1=1,IF(F337="","",IF(G337="","",IFERROR(INDEX(E384:E428,MATCH(AE337,B384:B428,0)),G337&amp;""))),N("W6"))</f>
        <v/>
      </c>
      <c r="Z337" s="142" t="str">
        <f>IF(1=1,IF(X337="","",IF(AND(ISNUMBER(X337),X337&lt;1,Y337="kg"),MAX(1,ROUND(X337*1000,0)),IF(AND(ISNUMBER(X337),X337&lt;1,Y337="L"),MAX(1,ROUND(X337*100,0)),ROUND(X337,3)))),N("X38"))</f>
        <v/>
      </c>
      <c r="AA337" s="143" t="str">
        <f>IF(1=1,IF(X337="","",IF(AND(ISNUMBER(X337),X337&lt;1,Y337="kg"),"g",IF(AND(ISNUMBER(X337),X337&lt;1,Y337="L"),"cl",Y337))),N("Y38"))</f>
        <v/>
      </c>
      <c r="AB337" s="123" t="str">
        <f>IF(1=1,IF(E337="","",IF(F337="","A CONTROLER",IF(NOT(ISNUMBER(F337)),"TEXTE",IF(OR(W337="",W337&lt;=0),"COMMANDE COUVERTS INCOMPLETE",IF(G337="","UNITE MANQUANTE",IF(COUNTIF(B384:B428,AE337)=0,"UNITE A CONTROLER","OK")))))),N("Z6"))</f>
        <v/>
      </c>
      <c r="AD337" s="144" t="str">
        <f>IF(1=1,IF(E337="","",AD305),N("AB38"))</f>
        <v/>
      </c>
      <c r="AE337" s="125" t="str">
        <f>IF(1=1,IF(G337="","",UPPER(TRIM(SUBSTITUTE(SUBSTITUTE(G337&amp;"",CHAR(160)," ")," "," ")))),N("AC38"))</f>
        <v/>
      </c>
      <c r="AG337" s="244" t="s">
        <v>62</v>
      </c>
    </row>
    <row r="338" spans="1:33" ht="15.75" x14ac:dyDescent="0.25">
      <c r="A338" s="126" t="str">
        <f>IF(1=1,IF(E338="","",A305),N("A39"))</f>
        <v/>
      </c>
      <c r="B338" s="127" t="str">
        <f>IF(1=1,IF(E338="","",B305),N("B39"))</f>
        <v/>
      </c>
      <c r="C338" s="127"/>
      <c r="D338" s="129" t="str">
        <f>IF(ISBLANK(E338),"",LARGE(D305:D337,1)+1)</f>
        <v/>
      </c>
      <c r="E338" s="130"/>
      <c r="F338" s="131"/>
      <c r="G338" s="170"/>
      <c r="H338" s="105"/>
      <c r="I338" s="132" t="str">
        <f>IF(1=1,IF(E338="","",I305),N("H39"))</f>
        <v/>
      </c>
      <c r="J338" s="133" t="str">
        <f>IF(1=1,IF(E338="","",J305),N("I39"))</f>
        <v/>
      </c>
      <c r="K338" s="134" t="str">
        <f>IF(1=1,IF(E338="","",K305),N("J39"))</f>
        <v/>
      </c>
      <c r="L338" s="135" t="str">
        <f>IF(1=1,IF(OR(J338="",O338="",NOT(ISNUMBER(J338)),NOT(ISNUMBER(O338)),J338=0),"",O338/J338),N("L39"))</f>
        <v/>
      </c>
      <c r="M338" s="136" t="str">
        <f>IF(1=1,IF(OR(L338="",NOT(ISNUMBER(F338))),"",F338*L338*IFERROR(INDEX(D384:D428,MATCH(AE338,B384:B428,0)),1)),N("M13"))</f>
        <v/>
      </c>
      <c r="N338" s="137" t="str">
        <f>IF(1=1,IF(F338="","",IF(G338="","",IFERROR(INDEX(E384:E428,MATCH(AE338,B384:B428,0)),G338&amp;""))),N("N6"))</f>
        <v/>
      </c>
      <c r="O338" s="138" t="str">
        <f>IF(1=1,IF(E338="","",O305),N("K39"))</f>
        <v/>
      </c>
      <c r="P338" s="139" t="str">
        <f>IF(1=1,IF(M338="","",IF(AND(ISNUMBER(M338),M338&lt;1,N338="kg"),MAX(1,ROUND(M338*1000,0)),IF(AND(ISNUMBER(M338),M338&lt;1,N338="L"),MAX(1,ROUND(M338*100,0)),ROUND(M338,3)))),N("O39"))</f>
        <v/>
      </c>
      <c r="Q338" s="140" t="str">
        <f>IF(1=1,IF(M338="","",IF(AND(ISNUMBER(M338),M338&lt;1,N338="kg"),"g",IF(AND(ISNUMBER(M338),M338&lt;1,N338="L"),"cl",N338))),N("P39"))</f>
        <v/>
      </c>
      <c r="R338" s="161" t="str">
        <f>IF(1=1,IF(E338="","",IF(F338="","A CONTROLER",IF(NOT(ISNUMBER(F338)),"TEXTE",IF(OR(L338="",L338&lt;=0),"COMMANDE PRINCIPALE INCOMPLETE",IF(G338="","UNITE MANQUANTE",IF(COUNTIF(B384:B428,AE338)=0,"UNITE A CONTROLER","OK")))))),N("Q9"))</f>
        <v/>
      </c>
      <c r="S338" s="105"/>
      <c r="T338" s="141">
        <f t="shared" si="19"/>
        <v>0</v>
      </c>
      <c r="U338" s="133" t="str">
        <f>IF(1=1,IF(E338="","",U305),N("S39"))</f>
        <v/>
      </c>
      <c r="V338" s="133" t="str">
        <f>IF(1=1,IF(E338="","",V305),N("T39"))</f>
        <v/>
      </c>
      <c r="W338" s="135" t="str">
        <f>IF(1=1,IF(OR(U338="",V338="",NOT(ISNUMBER(U338)),NOT(ISNUMBER(V338)),U338=0),"",V338/U338),N("U39"))</f>
        <v/>
      </c>
      <c r="X338" s="136" t="str">
        <f>IF(1=1,IF(OR(W338="",NOT(ISNUMBER(F338))),"",F338*W338*IFERROR(INDEX(D384:D428,MATCH(AE338,B384:B428,0)),1)),N("V7"))</f>
        <v/>
      </c>
      <c r="Y338" s="137" t="str">
        <f>IF(1=1,IF(F338="","",IF(G338="","",IFERROR(INDEX(E384:E428,MATCH(AE338,B384:B428,0)),G338&amp;""))),N("W6"))</f>
        <v/>
      </c>
      <c r="Z338" s="142" t="str">
        <f>IF(1=1,IF(X338="","",IF(AND(ISNUMBER(X338),X338&lt;1,Y338="kg"),MAX(1,ROUND(X338*1000,0)),IF(AND(ISNUMBER(X338),X338&lt;1,Y338="L"),MAX(1,ROUND(X338*100,0)),ROUND(X338,3)))),N("X39"))</f>
        <v/>
      </c>
      <c r="AA338" s="143" t="str">
        <f>IF(1=1,IF(X338="","",IF(AND(ISNUMBER(X338),X338&lt;1,Y338="kg"),"g",IF(AND(ISNUMBER(X338),X338&lt;1,Y338="L"),"cl",Y338))),N("Y39"))</f>
        <v/>
      </c>
      <c r="AB338" s="123" t="str">
        <f>IF(1=1,IF(E338="","",IF(F338="","A CONTROLER",IF(NOT(ISNUMBER(F338)),"TEXTE",IF(OR(W338="",W338&lt;=0),"COMMANDE COUVERTS INCOMPLETE",IF(G338="","UNITE MANQUANTE",IF(COUNTIF(B384:B428,AE338)=0,"UNITE A CONTROLER","OK")))))),N("Z6"))</f>
        <v/>
      </c>
      <c r="AD338" s="144" t="str">
        <f>IF(1=1,IF(E338="","",AD305),N("AB39"))</f>
        <v/>
      </c>
      <c r="AE338" s="125" t="str">
        <f>IF(1=1,IF(G338="","",UPPER(TRIM(SUBSTITUTE(SUBSTITUTE(G338&amp;"",CHAR(160)," ")," "," ")))),N("AC39"))</f>
        <v/>
      </c>
      <c r="AG338" s="244" t="s">
        <v>64</v>
      </c>
    </row>
    <row r="339" spans="1:33" ht="15.75" x14ac:dyDescent="0.25">
      <c r="A339" s="126" t="str">
        <f>IF(1=1,IF(E339="","",A305),N("A40"))</f>
        <v/>
      </c>
      <c r="B339" s="127" t="str">
        <f>IF(1=1,IF(E339="","",B305),N("B40"))</f>
        <v/>
      </c>
      <c r="C339" s="127"/>
      <c r="D339" s="129" t="str">
        <f>IF(ISBLANK(E339),"",LARGE(D305:D338,1)+1)</f>
        <v/>
      </c>
      <c r="E339" s="130"/>
      <c r="F339" s="131"/>
      <c r="G339" s="170"/>
      <c r="H339" s="105"/>
      <c r="I339" s="132" t="str">
        <f>IF(1=1,IF(E339="","",I305),N("H40"))</f>
        <v/>
      </c>
      <c r="J339" s="133" t="str">
        <f>IF(1=1,IF(E339="","",J305),N("I40"))</f>
        <v/>
      </c>
      <c r="K339" s="134" t="str">
        <f>IF(1=1,IF(E339="","",K305),N("J40"))</f>
        <v/>
      </c>
      <c r="L339" s="135" t="str">
        <f>IF(1=1,IF(OR(J339="",O339="",NOT(ISNUMBER(J339)),NOT(ISNUMBER(O339)),J339=0),"",O339/J339),N("L40"))</f>
        <v/>
      </c>
      <c r="M339" s="136" t="str">
        <f>IF(1=1,IF(OR(L339="",NOT(ISNUMBER(F339))),"",F339*L339*IFERROR(INDEX(D384:D428,MATCH(AE339,B384:B428,0)),1)),N("M13"))</f>
        <v/>
      </c>
      <c r="N339" s="137" t="str">
        <f>IF(1=1,IF(F339="","",IF(G339="","",IFERROR(INDEX(E384:E428,MATCH(AE339,B384:B428,0)),G339&amp;""))),N("N6"))</f>
        <v/>
      </c>
      <c r="O339" s="138" t="str">
        <f>IF(1=1,IF(E339="","",O305),N("K40"))</f>
        <v/>
      </c>
      <c r="P339" s="139" t="str">
        <f>IF(1=1,IF(M339="","",IF(AND(ISNUMBER(M339),M339&lt;1,N339="kg"),MAX(1,ROUND(M339*1000,0)),IF(AND(ISNUMBER(M339),M339&lt;1,N339="L"),MAX(1,ROUND(M339*100,0)),ROUND(M339,3)))),N("O40"))</f>
        <v/>
      </c>
      <c r="Q339" s="140" t="str">
        <f>IF(1=1,IF(M339="","",IF(AND(ISNUMBER(M339),M339&lt;1,N339="kg"),"g",IF(AND(ISNUMBER(M339),M339&lt;1,N339="L"),"cl",N339))),N("P40"))</f>
        <v/>
      </c>
      <c r="R339" s="161" t="str">
        <f>IF(1=1,IF(E339="","",IF(F339="","A CONTROLER",IF(NOT(ISNUMBER(F339)),"TEXTE",IF(OR(L339="",L339&lt;=0),"COMMANDE PRINCIPALE INCOMPLETE",IF(G339="","UNITE MANQUANTE",IF(COUNTIF(B384:B428,AE339)=0,"UNITE A CONTROLER","OK")))))),N("Q9"))</f>
        <v/>
      </c>
      <c r="S339" s="105"/>
      <c r="T339" s="141">
        <f t="shared" si="19"/>
        <v>0</v>
      </c>
      <c r="U339" s="133" t="str">
        <f>IF(1=1,IF(E339="","",U305),N("S40"))</f>
        <v/>
      </c>
      <c r="V339" s="133" t="str">
        <f>IF(1=1,IF(E339="","",V305),N("T40"))</f>
        <v/>
      </c>
      <c r="W339" s="135" t="str">
        <f>IF(1=1,IF(OR(U339="",V339="",NOT(ISNUMBER(U339)),NOT(ISNUMBER(V339)),U339=0),"",V339/U339),N("U40"))</f>
        <v/>
      </c>
      <c r="X339" s="136" t="str">
        <f>IF(1=1,IF(OR(W339="",NOT(ISNUMBER(F339))),"",F339*W339*IFERROR(INDEX(D384:D428,MATCH(AE339,B384:B428,0)),1)),N("V7"))</f>
        <v/>
      </c>
      <c r="Y339" s="137" t="str">
        <f>IF(1=1,IF(F339="","",IF(G339="","",IFERROR(INDEX(E384:E428,MATCH(AE339,B384:B428,0)),G339&amp;""))),N("W6"))</f>
        <v/>
      </c>
      <c r="Z339" s="142" t="str">
        <f>IF(1=1,IF(X339="","",IF(AND(ISNUMBER(X339),X339&lt;1,Y339="kg"),MAX(1,ROUND(X339*1000,0)),IF(AND(ISNUMBER(X339),X339&lt;1,Y339="L"),MAX(1,ROUND(X339*100,0)),ROUND(X339,3)))),N("X40"))</f>
        <v/>
      </c>
      <c r="AA339" s="143" t="str">
        <f>IF(1=1,IF(X339="","",IF(AND(ISNUMBER(X339),X339&lt;1,Y339="kg"),"g",IF(AND(ISNUMBER(X339),X339&lt;1,Y339="L"),"cl",Y339))),N("Y40"))</f>
        <v/>
      </c>
      <c r="AB339" s="123" t="str">
        <f>IF(1=1,IF(E339="","",IF(F339="","A CONTROLER",IF(NOT(ISNUMBER(F339)),"TEXTE",IF(OR(W339="",W339&lt;=0),"COMMANDE COUVERTS INCOMPLETE",IF(G339="","UNITE MANQUANTE",IF(COUNTIF(B384:B428,AE339)=0,"UNITE A CONTROLER","OK")))))),N("Z6"))</f>
        <v/>
      </c>
      <c r="AD339" s="144" t="str">
        <f>IF(1=1,IF(E339="","",AD305),N("AB40"))</f>
        <v/>
      </c>
      <c r="AE339" s="125" t="str">
        <f>IF(1=1,IF(G339="","",UPPER(TRIM(SUBSTITUTE(SUBSTITUTE(G339&amp;"",CHAR(160)," ")," "," ")))),N("AC40"))</f>
        <v/>
      </c>
      <c r="AG339" s="244" t="s">
        <v>66</v>
      </c>
    </row>
    <row r="340" spans="1:33" ht="23.25" x14ac:dyDescent="0.25">
      <c r="A340" s="180"/>
      <c r="B340" s="181" t="s">
        <v>231</v>
      </c>
      <c r="C340" s="182"/>
      <c r="D340" s="183" t="s">
        <v>239</v>
      </c>
      <c r="E340" s="182"/>
      <c r="F340" s="182"/>
      <c r="G340" s="182"/>
      <c r="H340" s="184"/>
      <c r="I340" s="182"/>
      <c r="J340" s="182"/>
      <c r="K340" s="182"/>
      <c r="L340" s="182"/>
      <c r="M340" s="182"/>
      <c r="N340" s="182"/>
      <c r="O340" s="182"/>
      <c r="P340" s="182" t="str">
        <f>D340</f>
        <v>SOUS-FAMILLE</v>
      </c>
      <c r="Q340" s="182"/>
      <c r="R340" s="182"/>
      <c r="S340" s="184"/>
      <c r="T340" s="185" t="s">
        <v>664</v>
      </c>
      <c r="U340" s="186" cm="1">
        <f t="array" ref="U340">SUMPRODUCT(LEN(E342:E376)-LEN(SUBSTITUTE(E342:E376,"*","")))</f>
        <v>0</v>
      </c>
      <c r="V340" s="182"/>
      <c r="W340" s="182" t="str">
        <f>D340</f>
        <v>SOUS-FAMILLE</v>
      </c>
      <c r="X340" s="182"/>
      <c r="Y340" s="182"/>
      <c r="Z340" s="182"/>
      <c r="AA340" s="182"/>
      <c r="AB340" s="187"/>
      <c r="AC340" s="182"/>
      <c r="AD340" s="182"/>
      <c r="AE340" s="188" t="str">
        <f>B342</f>
        <v>NOM DE LA RECETTE À SAISIR</v>
      </c>
      <c r="AG340" s="244" t="s">
        <v>68</v>
      </c>
    </row>
    <row r="341" spans="1:33" ht="32.25" thickBot="1" x14ac:dyDescent="0.3">
      <c r="A341" s="92" t="s">
        <v>155</v>
      </c>
      <c r="B341" s="92" t="s">
        <v>1</v>
      </c>
      <c r="C341" s="92"/>
      <c r="D341" s="92" t="s">
        <v>2</v>
      </c>
      <c r="E341" s="92" t="s">
        <v>117</v>
      </c>
      <c r="F341" s="92" t="s">
        <v>3</v>
      </c>
      <c r="G341" s="92" t="s">
        <v>4</v>
      </c>
      <c r="H341" s="81"/>
      <c r="I341" s="157" t="s">
        <v>5</v>
      </c>
      <c r="J341" s="92" t="s">
        <v>114</v>
      </c>
      <c r="K341" s="92" t="s">
        <v>4</v>
      </c>
      <c r="L341" s="92" t="s">
        <v>6</v>
      </c>
      <c r="M341" s="94" t="s">
        <v>7</v>
      </c>
      <c r="N341" s="94" t="s">
        <v>116</v>
      </c>
      <c r="O341" s="95" t="s">
        <v>115</v>
      </c>
      <c r="P341" s="96" t="s">
        <v>8</v>
      </c>
      <c r="Q341" s="97" t="s">
        <v>9</v>
      </c>
      <c r="R341" s="92" t="s">
        <v>10</v>
      </c>
      <c r="S341" s="81"/>
      <c r="T341" s="92" t="s">
        <v>117</v>
      </c>
      <c r="U341" s="98" t="s">
        <v>11</v>
      </c>
      <c r="V341" s="95" t="s">
        <v>12</v>
      </c>
      <c r="W341" s="92" t="s">
        <v>13</v>
      </c>
      <c r="X341" s="94" t="s">
        <v>7</v>
      </c>
      <c r="Y341" s="94" t="s">
        <v>116</v>
      </c>
      <c r="Z341" s="99" t="s">
        <v>8</v>
      </c>
      <c r="AA341" s="97" t="s">
        <v>9</v>
      </c>
      <c r="AB341" s="99" t="s">
        <v>10</v>
      </c>
      <c r="AC341" s="240"/>
      <c r="AD341" s="92" t="s">
        <v>14</v>
      </c>
      <c r="AE341" s="92" t="s">
        <v>15</v>
      </c>
      <c r="AG341" s="244" t="s">
        <v>70</v>
      </c>
    </row>
    <row r="342" spans="1:33" ht="18.75" x14ac:dyDescent="0.25">
      <c r="A342" s="158" t="s">
        <v>5640</v>
      </c>
      <c r="B342" s="101" t="s">
        <v>20</v>
      </c>
      <c r="C342" s="101"/>
      <c r="D342" s="102">
        <v>0</v>
      </c>
      <c r="E342" s="103" t="s">
        <v>21</v>
      </c>
      <c r="F342" s="104">
        <v>10</v>
      </c>
      <c r="G342" s="8" t="s">
        <v>119</v>
      </c>
      <c r="H342" s="105"/>
      <c r="I342" s="106" t="str">
        <f>E342</f>
        <v>ÉLÉMENT PRINCIPAL À SAISIR</v>
      </c>
      <c r="J342" s="107">
        <f>F342</f>
        <v>10</v>
      </c>
      <c r="K342" s="108" t="str">
        <f>G342</f>
        <v>Quoi ?</v>
      </c>
      <c r="L342" s="109">
        <f>IF(1=1,IF(OR(J342="",O342="",NOT(ISNUMBER(J342)),NOT(ISNUMBER(O342)),J342=0),"",O342/J342),N("L6"))</f>
        <v>15</v>
      </c>
      <c r="M342" s="110">
        <f>IF(1=1,IF(OR(L342="",NOT(ISNUMBER(F342))),"",F342*L342*IFERROR(INDEX(D384:D428,MATCH(AE342,B384:B428,0)),1)),N("M13"))</f>
        <v>150</v>
      </c>
      <c r="N342" s="111" t="str">
        <f>IF(1=1,IF(F342="","",IF(G342="","",IFERROR(INDEX(E384:E428,MATCH(AE342,B384:B428,0)),G342&amp;""))),N("N6"))</f>
        <v>Quoi ?</v>
      </c>
      <c r="O342" s="112">
        <v>150</v>
      </c>
      <c r="P342" s="113">
        <f>IF(1=1,IF(M342="","",IF(AND(ISNUMBER(M342),M342&lt;1,N342="kg"),MAX(1,ROUND(M342*1000,0)),IF(AND(ISNUMBER(M342),M342&lt;1,N342="L"),MAX(1,ROUND(M342*100,0)),ROUND(M342,3)))),N("O6"))</f>
        <v>150</v>
      </c>
      <c r="Q342" s="114" t="str">
        <f>IF(1=1,IF(M342="","",IF(AND(ISNUMBER(M342),M342&lt;1,N342="kg"),"g",IF(AND(ISNUMBER(M342),M342&lt;1,N342="L"),"cl",N342))),N("P6"))</f>
        <v>Quoi ?</v>
      </c>
      <c r="R342" s="115" t="str">
        <f>IF(1=1,IF(E342="","",IF(F342="","A CONTROLER",IF(NOT(ISNUMBER(F342)),"TEXTE",IF(OR(L342="",L342&lt;=0),"COMMANDE PRINCIPALE INCOMPLETE",IF(G342="","UNITE MANQUANTE",IF(COUNTIF(B384:B428,AE342)=0,"UNITE A CONTROLER","OK")))))),N("Q9"))</f>
        <v>UNITE A CONTROLER</v>
      </c>
      <c r="S342" s="105"/>
      <c r="T342" s="159" t="str">
        <f>B342</f>
        <v>NOM DE LA RECETTE À SAISIR</v>
      </c>
      <c r="U342" s="117">
        <v>100</v>
      </c>
      <c r="V342" s="112">
        <v>150</v>
      </c>
      <c r="W342" s="118">
        <f>IF(1=1,IF(OR(U342="",V342="",NOT(ISNUMBER(U342)),NOT(ISNUMBER(V342)),U342=0),"",V342/U342),N("U6"))</f>
        <v>1.5</v>
      </c>
      <c r="X342" s="119">
        <f>IF(1=1,IF(OR(W342="",NOT(ISNUMBER(F342))),"",F342*W342*IFERROR(INDEX(D384:D428,MATCH(AE342,B384:B428,0)),1)),N("V7"))</f>
        <v>15</v>
      </c>
      <c r="Y342" s="120" t="str">
        <f>IF(1=1,IF(F342="","",IF(G342="","",IFERROR(INDEX(E384:E428,MATCH(AE342,B384:B428,0)),G342&amp;""))),N("W6"))</f>
        <v>Quoi ?</v>
      </c>
      <c r="Z342" s="121">
        <f>IF(1=1,IF(X342="","",IF(AND(ISNUMBER(X342),X342&lt;1,Y342="kg"),MAX(1,ROUND(X342*1000,0)),IF(AND(ISNUMBER(X342),X342&lt;1,Y342="L"),MAX(1,ROUND(X342*100,0)),ROUND(X342,3)))),N("X6"))</f>
        <v>15</v>
      </c>
      <c r="AA342" s="122" t="str">
        <f>IF(1=1,IF(X342="","",IF(AND(ISNUMBER(X342),X342&lt;1,Y342="kg"),"g",IF(AND(ISNUMBER(X342),X342&lt;1,Y342="L"),"cl",Y342))),N("Y6"))</f>
        <v>Quoi ?</v>
      </c>
      <c r="AB342" s="123" t="str">
        <f>IF(1=1,IF(E342="","",IF(F342="","A CONTROLER",IF(NOT(ISNUMBER(F342)),"TEXTE",IF(OR(W342="",W342&lt;=0),"COMMANDE COUVERTS INCOMPLETE",IF(G342="","UNITE MANQUANTE",IF(COUNTIF(B384:B428,AE342)=0,"UNITE A CONTROLER","OK")))))),N("Z6"))</f>
        <v>UNITE A CONTROLER</v>
      </c>
      <c r="AD342" s="124">
        <v>62</v>
      </c>
      <c r="AE342" s="125" t="str">
        <f>IF(1=1,IF(G342="","",UPPER(TRIM(SUBSTITUTE(SUBSTITUTE(G342&amp;"",CHAR(160)," ")," "," ")))),N("AC6"))</f>
        <v>QUOI ?</v>
      </c>
      <c r="AG342" s="244" t="s">
        <v>72</v>
      </c>
    </row>
    <row r="343" spans="1:33" ht="15.75" x14ac:dyDescent="0.25">
      <c r="A343" s="160" t="str">
        <f>IF(1=1,IF(E343="","",A342),N("A7"))</f>
        <v/>
      </c>
      <c r="B343" s="127" t="str">
        <f>IF(1=1,IF(E343="","",B342),N("B7"))</f>
        <v/>
      </c>
      <c r="C343" s="127"/>
      <c r="D343" s="129" t="str">
        <f>IF(ISBLANK(E343),"",LARGE(D342:D342,1)+1)</f>
        <v/>
      </c>
      <c r="E343" s="130"/>
      <c r="F343" s="131"/>
      <c r="G343" s="170"/>
      <c r="H343" s="105"/>
      <c r="I343" s="132" t="str">
        <f>IF(1=1,IF(E343="","",I342),N("H7"))</f>
        <v/>
      </c>
      <c r="J343" s="133" t="str">
        <f>IF(1=1,IF(E343="","",J342),N("I7"))</f>
        <v/>
      </c>
      <c r="K343" s="134" t="str">
        <f>IF(1=1,IF(E343="","",K342),N("J7"))</f>
        <v/>
      </c>
      <c r="L343" s="135" t="str">
        <f>IF(1=1,IF(OR(J343="",O343="",NOT(ISNUMBER(J343)),NOT(ISNUMBER(O343)),J343=0),"",O343/J343),N("L7"))</f>
        <v/>
      </c>
      <c r="M343" s="136" t="str">
        <f>IF(1=1,IF(OR(L343="",NOT(ISNUMBER(F343))),"",F343*L343*IFERROR(INDEX(D384:D428,MATCH(AE343,B384:B428,0)),1)),N("M13"))</f>
        <v/>
      </c>
      <c r="N343" s="137" t="str">
        <f>IF(1=1,IF(F343="","",IF(G343="","",IFERROR(INDEX(E384:E428,MATCH(AE343,B384:B428,0)),G343&amp;""))),N("N6"))</f>
        <v/>
      </c>
      <c r="O343" s="138" t="str">
        <f>IF(1=1,IF(E343="","",O342),N("K7"))</f>
        <v/>
      </c>
      <c r="P343" s="139" t="str">
        <f>IF(1=1,IF(M343="","",IF(AND(ISNUMBER(M343),M343&lt;1,N343="kg"),MAX(1,ROUND(M343*1000,0)),IF(AND(ISNUMBER(M343),M343&lt;1,N343="L"),MAX(1,ROUND(M343*100,0)),ROUND(M343,3)))),N("O7"))</f>
        <v/>
      </c>
      <c r="Q343" s="140" t="str">
        <f>IF(1=1,IF(M343="","",IF(AND(ISNUMBER(M343),M343&lt;1,N343="kg"),"g",IF(AND(ISNUMBER(M343),M343&lt;1,N343="L"),"cl",N343))),N("P7"))</f>
        <v/>
      </c>
      <c r="R343" s="161" t="str">
        <f>IF(1=1,IF(E343="","",IF(F343="","A CONTROLER",IF(NOT(ISNUMBER(F343)),"TEXTE",IF(OR(L343="",L343&lt;=0),"COMMANDE PRINCIPALE INCOMPLETE",IF(G343="","UNITE MANQUANTE",IF(COUNTIF(B384:B428,AE343)=0,"UNITE A CONTROLER","OK")))))),N("Q9"))</f>
        <v/>
      </c>
      <c r="S343" s="105"/>
      <c r="T343" s="141">
        <f t="shared" ref="T343:T376" si="20">E343</f>
        <v>0</v>
      </c>
      <c r="U343" s="133" t="str">
        <f>IF(1=1,IF(E343="","",U342),N("S7"))</f>
        <v/>
      </c>
      <c r="V343" s="133" t="str">
        <f>IF(1=1,IF(E343="","",V342),N("T7"))</f>
        <v/>
      </c>
      <c r="W343" s="135" t="str">
        <f>IF(1=1,IF(OR(U343="",V343="",NOT(ISNUMBER(U343)),NOT(ISNUMBER(V343)),U343=0),"",V343/U343),N("U7"))</f>
        <v/>
      </c>
      <c r="X343" s="136" t="str">
        <f>IF(1=1,IF(OR(W343="",NOT(ISNUMBER(F343))),"",F343*W343*IFERROR(INDEX(D384:D428,MATCH(AE343,B384:B428,0)),1)),N("V7"))</f>
        <v/>
      </c>
      <c r="Y343" s="137" t="str">
        <f>IF(1=1,IF(F343="","",IF(G343="","",IFERROR(INDEX(E384:E428,MATCH(AE343,B384:B428,0)),G343&amp;""))),N("W6"))</f>
        <v/>
      </c>
      <c r="Z343" s="142" t="str">
        <f>IF(1=1,IF(X343="","",IF(AND(ISNUMBER(X343),X343&lt;1,Y343="kg"),MAX(1,ROUND(X343*1000,0)),IF(AND(ISNUMBER(X343),X343&lt;1,Y343="L"),MAX(1,ROUND(X343*100,0)),ROUND(X343,3)))),N("X7"))</f>
        <v/>
      </c>
      <c r="AA343" s="143" t="str">
        <f>IF(1=1,IF(X343="","",IF(AND(ISNUMBER(X343),X343&lt;1,Y343="kg"),"g",IF(AND(ISNUMBER(X343),X343&lt;1,Y343="L"),"cl",Y343))),N("Y7"))</f>
        <v/>
      </c>
      <c r="AB343" s="123" t="str">
        <f>IF(1=1,IF(E343="","",IF(F343="","A CONTROLER",IF(NOT(ISNUMBER(F343)),"TEXTE",IF(OR(W343="",W343&lt;=0),"COMMANDE COUVERTS INCOMPLETE",IF(G343="","UNITE MANQUANTE",IF(COUNTIF(B384:B428,AE343)=0,"UNITE A CONTROLER","OK")))))),N("Z6"))</f>
        <v/>
      </c>
      <c r="AD343" s="144" t="str">
        <f>IF(1=1,IF(E343="","",AD342),N("AB7"))</f>
        <v/>
      </c>
      <c r="AE343" s="125" t="str">
        <f>IF(1=1,IF(G343="","",UPPER(TRIM(SUBSTITUTE(SUBSTITUTE(G343&amp;"",CHAR(160)," ")," "," ")))),N("AC7"))</f>
        <v/>
      </c>
      <c r="AG343" s="244" t="s">
        <v>74</v>
      </c>
    </row>
    <row r="344" spans="1:33" ht="15.75" x14ac:dyDescent="0.25">
      <c r="A344" s="160" t="str">
        <f>IF(1=1,IF(E344="","",A342),N("A8"))</f>
        <v/>
      </c>
      <c r="B344" s="127" t="str">
        <f>IF(1=1,IF(E344="","",B342),N("B8"))</f>
        <v/>
      </c>
      <c r="C344" s="127"/>
      <c r="D344" s="129" t="str">
        <f>IF(ISBLANK(E344),"",LARGE(D342:D343,1)+1)</f>
        <v/>
      </c>
      <c r="E344" s="130"/>
      <c r="F344" s="131"/>
      <c r="G344" s="170"/>
      <c r="H344" s="105"/>
      <c r="I344" s="132" t="str">
        <f>IF(1=1,IF(E344="","",I342),N("H8"))</f>
        <v/>
      </c>
      <c r="J344" s="133" t="str">
        <f>IF(1=1,IF(E344="","",J342),N("I8"))</f>
        <v/>
      </c>
      <c r="K344" s="134" t="str">
        <f>IF(1=1,IF(E344="","",K342),N("J8"))</f>
        <v/>
      </c>
      <c r="L344" s="135" t="str">
        <f>IF(1=1,IF(OR(J344="",O344="",NOT(ISNUMBER(J344)),NOT(ISNUMBER(O344)),J344=0),"",O344/J344),N("L8"))</f>
        <v/>
      </c>
      <c r="M344" s="136" t="str">
        <f>IF(1=1,IF(OR(L344="",NOT(ISNUMBER(F344))),"",F344*L344*IFERROR(INDEX(D384:D428,MATCH(AE344,B384:B428,0)),1)),N("M13"))</f>
        <v/>
      </c>
      <c r="N344" s="137" t="str">
        <f>IF(1=1,IF(F344="","",IF(G344="","",IFERROR(INDEX(E384:E428,MATCH(AE344,B384:B428,0)),G344&amp;""))),N("N6"))</f>
        <v/>
      </c>
      <c r="O344" s="138" t="str">
        <f>IF(1=1,IF(E344="","",O342),N("K8"))</f>
        <v/>
      </c>
      <c r="P344" s="139" t="str">
        <f>IF(1=1,IF(M344="","",IF(AND(ISNUMBER(M344),M344&lt;1,N344="kg"),MAX(1,ROUND(M344*1000,0)),IF(AND(ISNUMBER(M344),M344&lt;1,N344="L"),MAX(1,ROUND(M344*100,0)),ROUND(M344,3)))),N("O8"))</f>
        <v/>
      </c>
      <c r="Q344" s="140" t="str">
        <f>IF(1=1,IF(M344="","",IF(AND(ISNUMBER(M344),M344&lt;1,N344="kg"),"g",IF(AND(ISNUMBER(M344),M344&lt;1,N344="L"),"cl",N344))),N("P8"))</f>
        <v/>
      </c>
      <c r="R344" s="161" t="str">
        <f>IF(1=1,IF(E344="","",IF(F344="","A CONTROLER",IF(NOT(ISNUMBER(F344)),"TEXTE",IF(OR(L344="",L344&lt;=0),"COMMANDE PRINCIPALE INCOMPLETE",IF(G344="","UNITE MANQUANTE",IF(COUNTIF(B384:B428,AE344)=0,"UNITE A CONTROLER","OK")))))),N("Q9"))</f>
        <v/>
      </c>
      <c r="S344" s="105"/>
      <c r="T344" s="141">
        <f t="shared" si="20"/>
        <v>0</v>
      </c>
      <c r="U344" s="133" t="str">
        <f>IF(1=1,IF(E344="","",U342),N("S8"))</f>
        <v/>
      </c>
      <c r="V344" s="133" t="str">
        <f>IF(1=1,IF(E344="","",V342),N("T8"))</f>
        <v/>
      </c>
      <c r="W344" s="135" t="str">
        <f>IF(1=1,IF(OR(U344="",V344="",NOT(ISNUMBER(U344)),NOT(ISNUMBER(V344)),U344=0),"",V344/U344),N("U8"))</f>
        <v/>
      </c>
      <c r="X344" s="136" t="str">
        <f>IF(1=1,IF(OR(W344="",NOT(ISNUMBER(F344))),"",F344*W344*IFERROR(INDEX(D384:D428,MATCH(AE344,B384:B428,0)),1)),N("V7"))</f>
        <v/>
      </c>
      <c r="Y344" s="137" t="str">
        <f>IF(1=1,IF(F344="","",IF(G344="","",IFERROR(INDEX(E384:E428,MATCH(AE344,B384:B428,0)),G344&amp;""))),N("W6"))</f>
        <v/>
      </c>
      <c r="Z344" s="142" t="str">
        <f>IF(1=1,IF(X344="","",IF(AND(ISNUMBER(X344),X344&lt;1,Y344="kg"),MAX(1,ROUND(X344*1000,0)),IF(AND(ISNUMBER(X344),X344&lt;1,Y344="L"),MAX(1,ROUND(X344*100,0)),ROUND(X344,3)))),N("X8"))</f>
        <v/>
      </c>
      <c r="AA344" s="143" t="str">
        <f>IF(1=1,IF(X344="","",IF(AND(ISNUMBER(X344),X344&lt;1,Y344="kg"),"g",IF(AND(ISNUMBER(X344),X344&lt;1,Y344="L"),"cl",Y344))),N("Y8"))</f>
        <v/>
      </c>
      <c r="AB344" s="123" t="str">
        <f>IF(1=1,IF(E344="","",IF(F344="","A CONTROLER",IF(NOT(ISNUMBER(F344)),"TEXTE",IF(OR(W344="",W344&lt;=0),"COMMANDE COUVERTS INCOMPLETE",IF(G344="","UNITE MANQUANTE",IF(COUNTIF(B384:B428,AE344)=0,"UNITE A CONTROLER","OK")))))),N("Z6"))</f>
        <v/>
      </c>
      <c r="AD344" s="144" t="str">
        <f>IF(1=1,IF(E344="","",AD342),N("AB8"))</f>
        <v/>
      </c>
      <c r="AE344" s="125" t="str">
        <f>IF(1=1,IF(G344="","",UPPER(TRIM(SUBSTITUTE(SUBSTITUTE(G344&amp;"",CHAR(160)," ")," "," ")))),N("AC8"))</f>
        <v/>
      </c>
      <c r="AG344" s="244" t="s">
        <v>76</v>
      </c>
    </row>
    <row r="345" spans="1:33" ht="15.75" x14ac:dyDescent="0.25">
      <c r="A345" s="160" t="str">
        <f>IF(1=1,IF(E345="","",A342),N("A9"))</f>
        <v/>
      </c>
      <c r="B345" s="127" t="str">
        <f>IF(1=1,IF(E345="","",B342),N("B9"))</f>
        <v/>
      </c>
      <c r="C345" s="127"/>
      <c r="D345" s="129" t="str">
        <f>IF(ISBLANK(E345),"",LARGE(D342:D344,1)+1)</f>
        <v/>
      </c>
      <c r="E345" s="130"/>
      <c r="F345" s="131"/>
      <c r="G345" s="170"/>
      <c r="H345" s="105"/>
      <c r="I345" s="132" t="str">
        <f>IF(1=1,IF(E345="","",I342),N("H9"))</f>
        <v/>
      </c>
      <c r="J345" s="133" t="str">
        <f>IF(1=1,IF(E345="","",J342),N("I9"))</f>
        <v/>
      </c>
      <c r="K345" s="134" t="str">
        <f>IF(1=1,IF(E345="","",K342),N("J9"))</f>
        <v/>
      </c>
      <c r="L345" s="135" t="str">
        <f>IF(1=1,IF(OR(J345="",O345="",NOT(ISNUMBER(J345)),NOT(ISNUMBER(O345)),J345=0),"",O345/J345),N("L9"))</f>
        <v/>
      </c>
      <c r="M345" s="136" t="str">
        <f>IF(1=1,IF(OR(L345="",NOT(ISNUMBER(F345))),"",F345*L345*IFERROR(INDEX(D384:D428,MATCH(AE345,B384:B428,0)),1)),N("M13"))</f>
        <v/>
      </c>
      <c r="N345" s="137" t="str">
        <f>IF(1=1,IF(F345="","",IF(G345="","",IFERROR(INDEX(E384:E428,MATCH(AE345,B384:B428,0)),G345&amp;""))),N("N6"))</f>
        <v/>
      </c>
      <c r="O345" s="138" t="str">
        <f>IF(1=1,IF(E345="","",O342),N("K9"))</f>
        <v/>
      </c>
      <c r="P345" s="139" t="str">
        <f>IF(1=1,IF(M345="","",IF(AND(ISNUMBER(M345),M345&lt;1,N345="kg"),MAX(1,ROUND(M345*1000,0)),IF(AND(ISNUMBER(M345),M345&lt;1,N345="L"),MAX(1,ROUND(M345*100,0)),ROUND(M345,3)))),N("O9"))</f>
        <v/>
      </c>
      <c r="Q345" s="140" t="str">
        <f>IF(1=1,IF(M345="","",IF(AND(ISNUMBER(M345),M345&lt;1,N345="kg"),"g",IF(AND(ISNUMBER(M345),M345&lt;1,N345="L"),"cl",N345))),N("P9"))</f>
        <v/>
      </c>
      <c r="R345" s="161" t="str">
        <f>IF(1=1,IF(E345="","",IF(F345="","A CONTROLER",IF(NOT(ISNUMBER(F345)),"TEXTE",IF(OR(L345="",L345&lt;=0),"COMMANDE PRINCIPALE INCOMPLETE",IF(G345="","UNITE MANQUANTE",IF(COUNTIF(B384:B428,AE345)=0,"UNITE A CONTROLER","OK")))))),N("Q9"))</f>
        <v/>
      </c>
      <c r="S345" s="105"/>
      <c r="T345" s="141">
        <f t="shared" si="20"/>
        <v>0</v>
      </c>
      <c r="U345" s="133" t="str">
        <f>IF(1=1,IF(E345="","",U342),N("S9"))</f>
        <v/>
      </c>
      <c r="V345" s="133" t="str">
        <f>IF(1=1,IF(E345="","",V342),N("T9"))</f>
        <v/>
      </c>
      <c r="W345" s="135" t="str">
        <f>IF(1=1,IF(OR(U345="",V345="",NOT(ISNUMBER(U345)),NOT(ISNUMBER(V345)),U345=0),"",V345/U345),N("U9"))</f>
        <v/>
      </c>
      <c r="X345" s="136" t="str">
        <f>IF(1=1,IF(OR(W345="",NOT(ISNUMBER(F345))),"",F345*W345*IFERROR(INDEX(D384:D428,MATCH(AE345,B384:B428,0)),1)),N("V7"))</f>
        <v/>
      </c>
      <c r="Y345" s="137" t="str">
        <f>IF(1=1,IF(F345="","",IF(G345="","",IFERROR(INDEX(E384:E428,MATCH(AE345,B384:B428,0)),G345&amp;""))),N("W6"))</f>
        <v/>
      </c>
      <c r="Z345" s="142" t="str">
        <f>IF(1=1,IF(X345="","",IF(AND(ISNUMBER(X345),X345&lt;1,Y345="kg"),MAX(1,ROUND(X345*1000,0)),IF(AND(ISNUMBER(X345),X345&lt;1,Y345="L"),MAX(1,ROUND(X345*100,0)),ROUND(X345,3)))),N("X9"))</f>
        <v/>
      </c>
      <c r="AA345" s="143" t="str">
        <f>IF(1=1,IF(X345="","",IF(AND(ISNUMBER(X345),X345&lt;1,Y345="kg"),"g",IF(AND(ISNUMBER(X345),X345&lt;1,Y345="L"),"cl",Y345))),N("Y9"))</f>
        <v/>
      </c>
      <c r="AB345" s="123" t="str">
        <f>IF(1=1,IF(E345="","",IF(F345="","A CONTROLER",IF(NOT(ISNUMBER(F345)),"TEXTE",IF(OR(W345="",W345&lt;=0),"COMMANDE COUVERTS INCOMPLETE",IF(G345="","UNITE MANQUANTE",IF(COUNTIF(B384:B428,AE345)=0,"UNITE A CONTROLER","OK")))))),N("Z6"))</f>
        <v/>
      </c>
      <c r="AD345" s="144" t="str">
        <f>IF(1=1,IF(E345="","",AD342),N("AB9"))</f>
        <v/>
      </c>
      <c r="AE345" s="125" t="str">
        <f>IF(1=1,IF(G345="","",UPPER(TRIM(SUBSTITUTE(SUBSTITUTE(G345&amp;"",CHAR(160)," ")," "," ")))),N("AC9"))</f>
        <v/>
      </c>
      <c r="AG345" s="244" t="s">
        <v>78</v>
      </c>
    </row>
    <row r="346" spans="1:33" ht="15.75" x14ac:dyDescent="0.25">
      <c r="A346" s="160" t="str">
        <f>IF(1=1,IF(E346="","",A342),N("A10"))</f>
        <v/>
      </c>
      <c r="B346" s="127" t="str">
        <f>IF(1=1,IF(E346="","",B342),N("B10"))</f>
        <v/>
      </c>
      <c r="C346" s="127"/>
      <c r="D346" s="129" t="str">
        <f>IF(ISBLANK(E346),"",LARGE(D342:D345,1)+1)</f>
        <v/>
      </c>
      <c r="E346" s="130"/>
      <c r="F346" s="131"/>
      <c r="G346" s="170"/>
      <c r="H346" s="105"/>
      <c r="I346" s="132" t="str">
        <f>IF(1=1,IF(E346="","",I342),N("H10"))</f>
        <v/>
      </c>
      <c r="J346" s="133" t="str">
        <f>IF(1=1,IF(E346="","",J342),N("I10"))</f>
        <v/>
      </c>
      <c r="K346" s="134" t="str">
        <f>IF(1=1,IF(E346="","",K342),N("J10"))</f>
        <v/>
      </c>
      <c r="L346" s="135" t="str">
        <f>IF(1=1,IF(OR(J346="",O346="",NOT(ISNUMBER(J346)),NOT(ISNUMBER(O346)),J346=0),"",O346/J346),N("L10"))</f>
        <v/>
      </c>
      <c r="M346" s="136" t="str">
        <f>IF(1=1,IF(OR(L346="",NOT(ISNUMBER(F346))),"",F346*L346*IFERROR(INDEX(D384:D428,MATCH(AE346,B384:B428,0)),1)),N("M13"))</f>
        <v/>
      </c>
      <c r="N346" s="137" t="str">
        <f>IF(1=1,IF(F346="","",IF(G346="","",IFERROR(INDEX(E384:E428,MATCH(AE346,B384:B428,0)),G346&amp;""))),N("N6"))</f>
        <v/>
      </c>
      <c r="O346" s="138" t="str">
        <f>IF(1=1,IF(E346="","",O342),N("K10"))</f>
        <v/>
      </c>
      <c r="P346" s="139" t="str">
        <f>IF(1=1,IF(M346="","",IF(AND(ISNUMBER(M346),M346&lt;1,N346="kg"),MAX(1,ROUND(M346*1000,0)),IF(AND(ISNUMBER(M346),M346&lt;1,N346="L"),MAX(1,ROUND(M346*100,0)),ROUND(M346,3)))),N("O10"))</f>
        <v/>
      </c>
      <c r="Q346" s="140" t="str">
        <f>IF(1=1,IF(M346="","",IF(AND(ISNUMBER(M346),M346&lt;1,N346="kg"),"g",IF(AND(ISNUMBER(M346),M346&lt;1,N346="L"),"cl",N346))),N("P10"))</f>
        <v/>
      </c>
      <c r="R346" s="161" t="str">
        <f>IF(1=1,IF(E346="","",IF(F346="","A CONTROLER",IF(NOT(ISNUMBER(F346)),"TEXTE",IF(OR(L346="",L346&lt;=0),"COMMANDE PRINCIPALE INCOMPLETE",IF(G346="","UNITE MANQUANTE",IF(COUNTIF(B384:B428,AE346)=0,"UNITE A CONTROLER","OK")))))),N("Q9"))</f>
        <v/>
      </c>
      <c r="S346" s="105"/>
      <c r="T346" s="141">
        <f t="shared" si="20"/>
        <v>0</v>
      </c>
      <c r="U346" s="133" t="str">
        <f>IF(1=1,IF(E346="","",U342),N("S10"))</f>
        <v/>
      </c>
      <c r="V346" s="133" t="str">
        <f>IF(1=1,IF(E346="","",V342),N("T10"))</f>
        <v/>
      </c>
      <c r="W346" s="135" t="str">
        <f>IF(1=1,IF(OR(U346="",V346="",NOT(ISNUMBER(U346)),NOT(ISNUMBER(V346)),U346=0),"",V346/U346),N("U10"))</f>
        <v/>
      </c>
      <c r="X346" s="136" t="str">
        <f>IF(1=1,IF(OR(W346="",NOT(ISNUMBER(F346))),"",F346*W346*IFERROR(INDEX(D384:D428,MATCH(AE346,B384:B428,0)),1)),N("V7"))</f>
        <v/>
      </c>
      <c r="Y346" s="137" t="str">
        <f>IF(1=1,IF(F346="","",IF(G346="","",IFERROR(INDEX(E384:E428,MATCH(AE346,B384:B428,0)),G346&amp;""))),N("W6"))</f>
        <v/>
      </c>
      <c r="Z346" s="142" t="str">
        <f>IF(1=1,IF(X346="","",IF(AND(ISNUMBER(X346),X346&lt;1,Y346="kg"),MAX(1,ROUND(X346*1000,0)),IF(AND(ISNUMBER(X346),X346&lt;1,Y346="L"),MAX(1,ROUND(X346*100,0)),ROUND(X346,3)))),N("X10"))</f>
        <v/>
      </c>
      <c r="AA346" s="143" t="str">
        <f>IF(1=1,IF(X346="","",IF(AND(ISNUMBER(X346),X346&lt;1,Y346="kg"),"g",IF(AND(ISNUMBER(X346),X346&lt;1,Y346="L"),"cl",Y346))),N("Y10"))</f>
        <v/>
      </c>
      <c r="AB346" s="123" t="str">
        <f>IF(1=1,IF(E346="","",IF(F346="","A CONTROLER",IF(NOT(ISNUMBER(F346)),"TEXTE",IF(OR(W346="",W346&lt;=0),"COMMANDE COUVERTS INCOMPLETE",IF(G346="","UNITE MANQUANTE",IF(COUNTIF(B384:B428,AE346)=0,"UNITE A CONTROLER","OK")))))),N("Z6"))</f>
        <v/>
      </c>
      <c r="AD346" s="144" t="str">
        <f>IF(1=1,IF(E346="","",AD342),N("AB10"))</f>
        <v/>
      </c>
      <c r="AE346" s="125" t="str">
        <f>IF(1=1,IF(G346="","",UPPER(TRIM(SUBSTITUTE(SUBSTITUTE(G346&amp;"",CHAR(160)," ")," "," ")))),N("AC10"))</f>
        <v/>
      </c>
      <c r="AG346" s="244" t="s">
        <v>80</v>
      </c>
    </row>
    <row r="347" spans="1:33" ht="15.75" x14ac:dyDescent="0.25">
      <c r="A347" s="160" t="str">
        <f>IF(1=1,IF(E347="","",A342),N("A11"))</f>
        <v/>
      </c>
      <c r="B347" s="127" t="str">
        <f>IF(1=1,IF(E347="","",B342),N("B11"))</f>
        <v/>
      </c>
      <c r="C347" s="127"/>
      <c r="D347" s="129" t="str">
        <f>IF(ISBLANK(E347),"",LARGE(D342:D346,1)+1)</f>
        <v/>
      </c>
      <c r="E347" s="130"/>
      <c r="F347" s="131"/>
      <c r="G347" s="170"/>
      <c r="H347" s="105"/>
      <c r="I347" s="132" t="str">
        <f>IF(1=1,IF(E347="","",I342),N("H11"))</f>
        <v/>
      </c>
      <c r="J347" s="133" t="str">
        <f>IF(1=1,IF(E347="","",J342),N("I11"))</f>
        <v/>
      </c>
      <c r="K347" s="134" t="str">
        <f>IF(1=1,IF(E347="","",K342),N("J11"))</f>
        <v/>
      </c>
      <c r="L347" s="135" t="str">
        <f>IF(1=1,IF(OR(J347="",O347="",NOT(ISNUMBER(J347)),NOT(ISNUMBER(O347)),J347=0),"",O347/J347),N("L11"))</f>
        <v/>
      </c>
      <c r="M347" s="136" t="str">
        <f>IF(1=1,IF(OR(L347="",NOT(ISNUMBER(F347))),"",F347*L347*IFERROR(INDEX(D384:D428,MATCH(AE347,B384:B428,0)),1)),N("M13"))</f>
        <v/>
      </c>
      <c r="N347" s="137" t="str">
        <f>IF(1=1,IF(F347="","",IF(G347="","",IFERROR(INDEX(E384:E428,MATCH(AE347,B384:B428,0)),G347&amp;""))),N("N6"))</f>
        <v/>
      </c>
      <c r="O347" s="138" t="str">
        <f>IF(1=1,IF(E347="","",O342),N("K11"))</f>
        <v/>
      </c>
      <c r="P347" s="139" t="str">
        <f>IF(1=1,IF(M347="","",IF(AND(ISNUMBER(M347),M347&lt;1,N347="kg"),MAX(1,ROUND(M347*1000,0)),IF(AND(ISNUMBER(M347),M347&lt;1,N347="L"),MAX(1,ROUND(M347*100,0)),ROUND(M347,3)))),N("O11"))</f>
        <v/>
      </c>
      <c r="Q347" s="140" t="str">
        <f>IF(1=1,IF(M347="","",IF(AND(ISNUMBER(M347),M347&lt;1,N347="kg"),"g",IF(AND(ISNUMBER(M347),M347&lt;1,N347="L"),"cl",N347))),N("P11"))</f>
        <v/>
      </c>
      <c r="R347" s="161" t="str">
        <f>IF(1=1,IF(E347="","",IF(F347="","A CONTROLER",IF(NOT(ISNUMBER(F347)),"TEXTE",IF(OR(L347="",L347&lt;=0),"COMMANDE PRINCIPALE INCOMPLETE",IF(G347="","UNITE MANQUANTE",IF(COUNTIF(B384:B428,AE347)=0,"UNITE A CONTROLER","OK")))))),N("Q9"))</f>
        <v/>
      </c>
      <c r="S347" s="105"/>
      <c r="T347" s="141">
        <f t="shared" si="20"/>
        <v>0</v>
      </c>
      <c r="U347" s="133" t="str">
        <f>IF(1=1,IF(E347="","",U342),N("S11"))</f>
        <v/>
      </c>
      <c r="V347" s="133" t="str">
        <f>IF(1=1,IF(E347="","",V342),N("T11"))</f>
        <v/>
      </c>
      <c r="W347" s="135" t="str">
        <f>IF(1=1,IF(OR(U347="",V347="",NOT(ISNUMBER(U347)),NOT(ISNUMBER(V347)),U347=0),"",V347/U347),N("U11"))</f>
        <v/>
      </c>
      <c r="X347" s="136" t="str">
        <f>IF(1=1,IF(OR(W347="",NOT(ISNUMBER(F347))),"",F347*W347*IFERROR(INDEX(D384:D428,MATCH(AE347,B384:B428,0)),1)),N("V7"))</f>
        <v/>
      </c>
      <c r="Y347" s="137" t="str">
        <f>IF(1=1,IF(F347="","",IF(G347="","",IFERROR(INDEX(E384:E428,MATCH(AE347,B384:B428,0)),G347&amp;""))),N("W6"))</f>
        <v/>
      </c>
      <c r="Z347" s="142" t="str">
        <f>IF(1=1,IF(X347="","",IF(AND(ISNUMBER(X347),X347&lt;1,Y347="kg"),MAX(1,ROUND(X347*1000,0)),IF(AND(ISNUMBER(X347),X347&lt;1,Y347="L"),MAX(1,ROUND(X347*100,0)),ROUND(X347,3)))),N("X11"))</f>
        <v/>
      </c>
      <c r="AA347" s="143" t="str">
        <f>IF(1=1,IF(X347="","",IF(AND(ISNUMBER(X347),X347&lt;1,Y347="kg"),"g",IF(AND(ISNUMBER(X347),X347&lt;1,Y347="L"),"cl",Y347))),N("Y11"))</f>
        <v/>
      </c>
      <c r="AB347" s="123" t="str">
        <f>IF(1=1,IF(E347="","",IF(F347="","A CONTROLER",IF(NOT(ISNUMBER(F347)),"TEXTE",IF(OR(W347="",W347&lt;=0),"COMMANDE COUVERTS INCOMPLETE",IF(G347="","UNITE MANQUANTE",IF(COUNTIF(B384:B428,AE347)=0,"UNITE A CONTROLER","OK")))))),N("Z6"))</f>
        <v/>
      </c>
      <c r="AD347" s="144" t="str">
        <f>IF(1=1,IF(E347="","",AD342),N("AB11"))</f>
        <v/>
      </c>
      <c r="AE347" s="125" t="str">
        <f>IF(1=1,IF(G347="","",UPPER(TRIM(SUBSTITUTE(SUBSTITUTE(G347&amp;"",CHAR(160)," ")," "," ")))),N("AC11"))</f>
        <v/>
      </c>
      <c r="AG347" s="244" t="s">
        <v>66</v>
      </c>
    </row>
    <row r="348" spans="1:33" ht="15.75" x14ac:dyDescent="0.25">
      <c r="A348" s="160" t="str">
        <f>IF(1=1,IF(E348="","",A342),N("A12"))</f>
        <v/>
      </c>
      <c r="B348" s="127" t="str">
        <f>IF(1=1,IF(E348="","",B342),N("B12"))</f>
        <v/>
      </c>
      <c r="C348" s="127"/>
      <c r="D348" s="129" t="str">
        <f>IF(ISBLANK(E348),"",LARGE(D342:D347,1)+1)</f>
        <v/>
      </c>
      <c r="E348" s="130"/>
      <c r="F348" s="131"/>
      <c r="G348" s="170"/>
      <c r="H348" s="105"/>
      <c r="I348" s="132" t="str">
        <f>IF(1=1,IF(E348="","",I342),N("H12"))</f>
        <v/>
      </c>
      <c r="J348" s="133" t="str">
        <f>IF(1=1,IF(E348="","",J342),N("I12"))</f>
        <v/>
      </c>
      <c r="K348" s="134" t="str">
        <f>IF(1=1,IF(E348="","",K342),N("J12"))</f>
        <v/>
      </c>
      <c r="L348" s="135" t="str">
        <f>IF(1=1,IF(OR(J348="",O348="",NOT(ISNUMBER(J348)),NOT(ISNUMBER(O348)),J348=0),"",O348/J348),N("L12"))</f>
        <v/>
      </c>
      <c r="M348" s="136" t="str">
        <f>IF(1=1,IF(OR(L348="",NOT(ISNUMBER(F348))),"",F348*L348*IFERROR(INDEX(D384:D428,MATCH(AE348,B384:B428,0)),1)),N("M13"))</f>
        <v/>
      </c>
      <c r="N348" s="137" t="str">
        <f>IF(1=1,IF(F348="","",IF(G348="","",IFERROR(INDEX(E384:E428,MATCH(AE348,B384:B428,0)),G348&amp;""))),N("N6"))</f>
        <v/>
      </c>
      <c r="O348" s="138" t="str">
        <f>IF(1=1,IF(E348="","",O342),N("K12"))</f>
        <v/>
      </c>
      <c r="P348" s="139" t="str">
        <f>IF(1=1,IF(M348="","",IF(AND(ISNUMBER(M348),M348&lt;1,N348="kg"),MAX(1,ROUND(M348*1000,0)),IF(AND(ISNUMBER(M348),M348&lt;1,N348="L"),MAX(1,ROUND(M348*100,0)),ROUND(M348,3)))),N("O12"))</f>
        <v/>
      </c>
      <c r="Q348" s="140" t="str">
        <f>IF(1=1,IF(M348="","",IF(AND(ISNUMBER(M348),M348&lt;1,N348="kg"),"g",IF(AND(ISNUMBER(M348),M348&lt;1,N348="L"),"cl",N348))),N("P12"))</f>
        <v/>
      </c>
      <c r="R348" s="161" t="str">
        <f>IF(1=1,IF(E348="","",IF(F348="","A CONTROLER",IF(NOT(ISNUMBER(F348)),"TEXTE",IF(OR(L348="",L348&lt;=0),"COMMANDE PRINCIPALE INCOMPLETE",IF(G348="","UNITE MANQUANTE",IF(COUNTIF(B384:B428,AE348)=0,"UNITE A CONTROLER","OK")))))),N("Q9"))</f>
        <v/>
      </c>
      <c r="S348" s="105"/>
      <c r="T348" s="141">
        <f t="shared" si="20"/>
        <v>0</v>
      </c>
      <c r="U348" s="133" t="str">
        <f>IF(1=1,IF(E348="","",U342),N("S12"))</f>
        <v/>
      </c>
      <c r="V348" s="133" t="str">
        <f>IF(1=1,IF(E348="","",V342),N("T12"))</f>
        <v/>
      </c>
      <c r="W348" s="135" t="str">
        <f>IF(1=1,IF(OR(U348="",V348="",NOT(ISNUMBER(U348)),NOT(ISNUMBER(V348)),U348=0),"",V348/U348),N("U12"))</f>
        <v/>
      </c>
      <c r="X348" s="136" t="str">
        <f>IF(1=1,IF(OR(W348="",NOT(ISNUMBER(F348))),"",F348*W348*IFERROR(INDEX(D384:D428,MATCH(AE348,B384:B428,0)),1)),N("V7"))</f>
        <v/>
      </c>
      <c r="Y348" s="137" t="str">
        <f>IF(1=1,IF(F348="","",IF(G348="","",IFERROR(INDEX(E384:E428,MATCH(AE348,B384:B428,0)),G348&amp;""))),N("W6"))</f>
        <v/>
      </c>
      <c r="Z348" s="142" t="str">
        <f>IF(1=1,IF(X348="","",IF(AND(ISNUMBER(X348),X348&lt;1,Y348="kg"),MAX(1,ROUND(X348*1000,0)),IF(AND(ISNUMBER(X348),X348&lt;1,Y348="L"),MAX(1,ROUND(X348*100,0)),ROUND(X348,3)))),N("X12"))</f>
        <v/>
      </c>
      <c r="AA348" s="143" t="str">
        <f>IF(1=1,IF(X348="","",IF(AND(ISNUMBER(X348),X348&lt;1,Y348="kg"),"g",IF(AND(ISNUMBER(X348),X348&lt;1,Y348="L"),"cl",Y348))),N("Y12"))</f>
        <v/>
      </c>
      <c r="AB348" s="123" t="str">
        <f>IF(1=1,IF(E348="","",IF(F348="","A CONTROLER",IF(NOT(ISNUMBER(F348)),"TEXTE",IF(OR(W348="",W348&lt;=0),"COMMANDE COUVERTS INCOMPLETE",IF(G348="","UNITE MANQUANTE",IF(COUNTIF(B384:B428,AE348)=0,"UNITE A CONTROLER","OK")))))),N("Z6"))</f>
        <v/>
      </c>
      <c r="AD348" s="144" t="str">
        <f>IF(1=1,IF(E348="","",AD342),N("AB12"))</f>
        <v/>
      </c>
      <c r="AE348" s="125" t="str">
        <f>IF(1=1,IF(G348="","",UPPER(TRIM(SUBSTITUTE(SUBSTITUTE(G348&amp;"",CHAR(160)," ")," "," ")))),N("AC12"))</f>
        <v/>
      </c>
      <c r="AG348" s="244" t="s">
        <v>64</v>
      </c>
    </row>
    <row r="349" spans="1:33" ht="15.75" x14ac:dyDescent="0.25">
      <c r="A349" s="160" t="str">
        <f>IF(1=1,IF(E349="","",A342),N("A13"))</f>
        <v/>
      </c>
      <c r="B349" s="127" t="str">
        <f>IF(1=1,IF(E349="","",B342),N("B13"))</f>
        <v/>
      </c>
      <c r="C349" s="127"/>
      <c r="D349" s="129" t="str">
        <f>IF(ISBLANK(E349),"",LARGE(D342:D348,1)+1)</f>
        <v/>
      </c>
      <c r="E349" s="130"/>
      <c r="F349" s="131"/>
      <c r="G349" s="170"/>
      <c r="H349" s="105"/>
      <c r="I349" s="132" t="str">
        <f>IF(1=1,IF(E349="","",I342),N("H13"))</f>
        <v/>
      </c>
      <c r="J349" s="133" t="str">
        <f>IF(1=1,IF(E349="","",J342),N("I13"))</f>
        <v/>
      </c>
      <c r="K349" s="134" t="str">
        <f>IF(1=1,IF(E349="","",K342),N("J13"))</f>
        <v/>
      </c>
      <c r="L349" s="135" t="str">
        <f>IF(1=1,IF(OR(J349="",O349="",NOT(ISNUMBER(J349)),NOT(ISNUMBER(O349)),J349=0),"",O349/J349),N("L13"))</f>
        <v/>
      </c>
      <c r="M349" s="136" t="str">
        <f>IF(1=1,IF(OR(L349="",NOT(ISNUMBER(F349))),"",F349*L349*IFERROR(INDEX(D384:D428,MATCH(AE349,B384:B428,0)),1)),N("M13"))</f>
        <v/>
      </c>
      <c r="N349" s="137" t="str">
        <f>IF(1=1,IF(F349="","",IF(G349="","",IFERROR(INDEX(E384:E428,MATCH(AE349,B384:B428,0)),G349&amp;""))),N("N6"))</f>
        <v/>
      </c>
      <c r="O349" s="138" t="str">
        <f>IF(1=1,IF(E349="","",O342),N("K13"))</f>
        <v/>
      </c>
      <c r="P349" s="139" t="str">
        <f>IF(1=1,IF(M349="","",IF(AND(ISNUMBER(M349),M349&lt;1,N349="kg"),MAX(1,ROUND(M349*1000,0)),IF(AND(ISNUMBER(M349),M349&lt;1,N349="L"),MAX(1,ROUND(M349*100,0)),ROUND(M349,3)))),N("O13"))</f>
        <v/>
      </c>
      <c r="Q349" s="140" t="str">
        <f>IF(1=1,IF(M349="","",IF(AND(ISNUMBER(M349),M349&lt;1,N349="kg"),"g",IF(AND(ISNUMBER(M349),M349&lt;1,N349="L"),"cl",N349))),N("P13"))</f>
        <v/>
      </c>
      <c r="R349" s="161" t="str">
        <f>IF(1=1,IF(E349="","",IF(F349="","A CONTROLER",IF(NOT(ISNUMBER(F349)),"TEXTE",IF(OR(L349="",L349&lt;=0),"COMMANDE PRINCIPALE INCOMPLETE",IF(G349="","UNITE MANQUANTE",IF(COUNTIF(B384:B428,AE349)=0,"UNITE A CONTROLER","OK")))))),N("Q9"))</f>
        <v/>
      </c>
      <c r="S349" s="105"/>
      <c r="T349" s="141">
        <f t="shared" si="20"/>
        <v>0</v>
      </c>
      <c r="U349" s="133" t="str">
        <f>IF(1=1,IF(E349="","",U342),N("S13"))</f>
        <v/>
      </c>
      <c r="V349" s="133" t="str">
        <f>IF(1=1,IF(E349="","",V342),N("T13"))</f>
        <v/>
      </c>
      <c r="W349" s="135" t="str">
        <f>IF(1=1,IF(OR(U349="",V349="",NOT(ISNUMBER(U349)),NOT(ISNUMBER(V349)),U349=0),"",V349/U349),N("U13"))</f>
        <v/>
      </c>
      <c r="X349" s="136" t="str">
        <f>IF(1=1,IF(OR(W349="",NOT(ISNUMBER(F349))),"",F349*W349*IFERROR(INDEX(D384:D428,MATCH(AE349,B384:B428,0)),1)),N("V7"))</f>
        <v/>
      </c>
      <c r="Y349" s="137" t="str">
        <f>IF(1=1,IF(F349="","",IF(G349="","",IFERROR(INDEX(E384:E428,MATCH(AE349,B384:B428,0)),G349&amp;""))),N("W6"))</f>
        <v/>
      </c>
      <c r="Z349" s="142" t="str">
        <f>IF(1=1,IF(X349="","",IF(AND(ISNUMBER(X349),X349&lt;1,Y349="kg"),MAX(1,ROUND(X349*1000,0)),IF(AND(ISNUMBER(X349),X349&lt;1,Y349="L"),MAX(1,ROUND(X349*100,0)),ROUND(X349,3)))),N("X13"))</f>
        <v/>
      </c>
      <c r="AA349" s="143" t="str">
        <f>IF(1=1,IF(X349="","",IF(AND(ISNUMBER(X349),X349&lt;1,Y349="kg"),"g",IF(AND(ISNUMBER(X349),X349&lt;1,Y349="L"),"cl",Y349))),N("Y13"))</f>
        <v/>
      </c>
      <c r="AB349" s="123" t="str">
        <f>IF(1=1,IF(E349="","",IF(F349="","A CONTROLER",IF(NOT(ISNUMBER(F349)),"TEXTE",IF(OR(W349="",W349&lt;=0),"COMMANDE COUVERTS INCOMPLETE",IF(G349="","UNITE MANQUANTE",IF(COUNTIF(B384:B428,AE349)=0,"UNITE A CONTROLER","OK")))))),N("Z6"))</f>
        <v/>
      </c>
      <c r="AD349" s="144" t="str">
        <f>IF(1=1,IF(E349="","",AD342),N("AB13"))</f>
        <v/>
      </c>
      <c r="AE349" s="125" t="str">
        <f>IF(1=1,IF(G349="","",UPPER(TRIM(SUBSTITUTE(SUBSTITUTE(G349&amp;"",CHAR(160)," ")," "," ")))),N("AC13"))</f>
        <v/>
      </c>
      <c r="AG349" s="244"/>
    </row>
    <row r="350" spans="1:33" ht="15.75" x14ac:dyDescent="0.25">
      <c r="A350" s="160" t="str">
        <f>IF(1=1,IF(E350="","",A342),N("A14"))</f>
        <v/>
      </c>
      <c r="B350" s="127" t="str">
        <f>IF(1=1,IF(E350="","",B342),N("B14"))</f>
        <v/>
      </c>
      <c r="C350" s="127"/>
      <c r="D350" s="129" t="str">
        <f>IF(ISBLANK(E350),"",LARGE(D342:D349,1)+1)</f>
        <v/>
      </c>
      <c r="E350" s="130"/>
      <c r="F350" s="131"/>
      <c r="G350" s="170"/>
      <c r="H350" s="105"/>
      <c r="I350" s="132" t="str">
        <f>IF(1=1,IF(E350="","",I342),N("H14"))</f>
        <v/>
      </c>
      <c r="J350" s="133" t="str">
        <f>IF(1=1,IF(E350="","",J342),N("I14"))</f>
        <v/>
      </c>
      <c r="K350" s="134" t="str">
        <f>IF(1=1,IF(E350="","",K342),N("J14"))</f>
        <v/>
      </c>
      <c r="L350" s="135" t="str">
        <f>IF(1=1,IF(OR(J350="",O350="",NOT(ISNUMBER(J350)),NOT(ISNUMBER(O350)),J350=0),"",O350/J350),N("L14"))</f>
        <v/>
      </c>
      <c r="M350" s="136" t="str">
        <f>IF(1=1,IF(OR(L350="",NOT(ISNUMBER(F350))),"",F350*L350*IFERROR(INDEX(D384:D428,MATCH(AE350,B384:B428,0)),1)),N("M13"))</f>
        <v/>
      </c>
      <c r="N350" s="137" t="str">
        <f>IF(1=1,IF(F350="","",IF(G350="","",IFERROR(INDEX(E384:E428,MATCH(AE350,B384:B428,0)),G350&amp;""))),N("N6"))</f>
        <v/>
      </c>
      <c r="O350" s="138" t="str">
        <f>IF(1=1,IF(E350="","",O342),N("K14"))</f>
        <v/>
      </c>
      <c r="P350" s="139" t="str">
        <f>IF(1=1,IF(M350="","",IF(AND(ISNUMBER(M350),M350&lt;1,N350="kg"),MAX(1,ROUND(M350*1000,0)),IF(AND(ISNUMBER(M350),M350&lt;1,N350="L"),MAX(1,ROUND(M350*100,0)),ROUND(M350,3)))),N("O14"))</f>
        <v/>
      </c>
      <c r="Q350" s="140" t="str">
        <f>IF(1=1,IF(M350="","",IF(AND(ISNUMBER(M350),M350&lt;1,N350="kg"),"g",IF(AND(ISNUMBER(M350),M350&lt;1,N350="L"),"cl",N350))),N("P14"))</f>
        <v/>
      </c>
      <c r="R350" s="161" t="str">
        <f>IF(1=1,IF(E350="","",IF(F350="","A CONTROLER",IF(NOT(ISNUMBER(F350)),"TEXTE",IF(OR(L350="",L350&lt;=0),"COMMANDE PRINCIPALE INCOMPLETE",IF(G350="","UNITE MANQUANTE",IF(COUNTIF(B384:B428,AE350)=0,"UNITE A CONTROLER","OK")))))),N("Q9"))</f>
        <v/>
      </c>
      <c r="S350" s="105"/>
      <c r="T350" s="141">
        <f t="shared" si="20"/>
        <v>0</v>
      </c>
      <c r="U350" s="133" t="str">
        <f>IF(1=1,IF(E350="","",U342),N("S14"))</f>
        <v/>
      </c>
      <c r="V350" s="133" t="str">
        <f>IF(1=1,IF(E350="","",V342),N("T14"))</f>
        <v/>
      </c>
      <c r="W350" s="135" t="str">
        <f>IF(1=1,IF(OR(U350="",V350="",NOT(ISNUMBER(U350)),NOT(ISNUMBER(V350)),U350=0),"",V350/U350),N("U14"))</f>
        <v/>
      </c>
      <c r="X350" s="136" t="str">
        <f>IF(1=1,IF(OR(W350="",NOT(ISNUMBER(F350))),"",F350*W350*IFERROR(INDEX(D384:D428,MATCH(AE350,B384:B428,0)),1)),N("V7"))</f>
        <v/>
      </c>
      <c r="Y350" s="137" t="str">
        <f>IF(1=1,IF(F350="","",IF(G350="","",IFERROR(INDEX(E384:E428,MATCH(AE350,B384:B428,0)),G350&amp;""))),N("W6"))</f>
        <v/>
      </c>
      <c r="Z350" s="142" t="str">
        <f>IF(1=1,IF(X350="","",IF(AND(ISNUMBER(X350),X350&lt;1,Y350="kg"),MAX(1,ROUND(X350*1000,0)),IF(AND(ISNUMBER(X350),X350&lt;1,Y350="L"),MAX(1,ROUND(X350*100,0)),ROUND(X350,3)))),N("X14"))</f>
        <v/>
      </c>
      <c r="AA350" s="143" t="str">
        <f>IF(1=1,IF(X350="","",IF(AND(ISNUMBER(X350),X350&lt;1,Y350="kg"),"g",IF(AND(ISNUMBER(X350),X350&lt;1,Y350="L"),"cl",Y350))),N("Y14"))</f>
        <v/>
      </c>
      <c r="AB350" s="123" t="str">
        <f>IF(1=1,IF(E350="","",IF(F350="","A CONTROLER",IF(NOT(ISNUMBER(F350)),"TEXTE",IF(OR(W350="",W350&lt;=0),"COMMANDE COUVERTS INCOMPLETE",IF(G350="","UNITE MANQUANTE",IF(COUNTIF(B384:B428,AE350)=0,"UNITE A CONTROLER","OK")))))),N("Z6"))</f>
        <v/>
      </c>
      <c r="AD350" s="144" t="str">
        <f>IF(1=1,IF(E350="","",AD342),N("AB14"))</f>
        <v/>
      </c>
      <c r="AE350" s="125" t="str">
        <f>IF(1=1,IF(G350="","",UPPER(TRIM(SUBSTITUTE(SUBSTITUTE(G350&amp;"",CHAR(160)," ")," "," ")))),N("AC14"))</f>
        <v/>
      </c>
    </row>
    <row r="351" spans="1:33" ht="15.75" x14ac:dyDescent="0.25">
      <c r="A351" s="160" t="str">
        <f>IF(1=1,IF(E351="","",A342),N("A15"))</f>
        <v/>
      </c>
      <c r="B351" s="127" t="str">
        <f>IF(1=1,IF(E351="","",B342),N("B15"))</f>
        <v/>
      </c>
      <c r="C351" s="127"/>
      <c r="D351" s="129" t="str">
        <f>IF(ISBLANK(E351),"",LARGE(D342:D350,1)+1)</f>
        <v/>
      </c>
      <c r="E351" s="130"/>
      <c r="F351" s="131"/>
      <c r="G351" s="170"/>
      <c r="H351" s="105"/>
      <c r="I351" s="132" t="str">
        <f>IF(1=1,IF(E351="","",I342),N("H15"))</f>
        <v/>
      </c>
      <c r="J351" s="133" t="str">
        <f>IF(1=1,IF(E351="","",J342),N("I15"))</f>
        <v/>
      </c>
      <c r="K351" s="134" t="str">
        <f>IF(1=1,IF(E351="","",K342),N("J15"))</f>
        <v/>
      </c>
      <c r="L351" s="135" t="str">
        <f>IF(1=1,IF(OR(J351="",O351="",NOT(ISNUMBER(J351)),NOT(ISNUMBER(O351)),J351=0),"",O351/J351),N("L15"))</f>
        <v/>
      </c>
      <c r="M351" s="136" t="str">
        <f>IF(1=1,IF(OR(L351="",NOT(ISNUMBER(F351))),"",F351*L351*IFERROR(INDEX(D384:D428,MATCH(AE351,B384:B428,0)),1)),N("M13"))</f>
        <v/>
      </c>
      <c r="N351" s="137" t="str">
        <f>IF(1=1,IF(F351="","",IF(G351="","",IFERROR(INDEX(E384:E428,MATCH(AE351,B384:B428,0)),G351&amp;""))),N("N6"))</f>
        <v/>
      </c>
      <c r="O351" s="138" t="str">
        <f>IF(1=1,IF(E351="","",O342),N("K15"))</f>
        <v/>
      </c>
      <c r="P351" s="139" t="str">
        <f>IF(1=1,IF(M351="","",IF(AND(ISNUMBER(M351),M351&lt;1,N351="kg"),MAX(1,ROUND(M351*1000,0)),IF(AND(ISNUMBER(M351),M351&lt;1,N351="L"),MAX(1,ROUND(M351*100,0)),ROUND(M351,3)))),N("O15"))</f>
        <v/>
      </c>
      <c r="Q351" s="140" t="str">
        <f>IF(1=1,IF(M351="","",IF(AND(ISNUMBER(M351),M351&lt;1,N351="kg"),"g",IF(AND(ISNUMBER(M351),M351&lt;1,N351="L"),"cl",N351))),N("P15"))</f>
        <v/>
      </c>
      <c r="R351" s="161" t="str">
        <f>IF(1=1,IF(E351="","",IF(F351="","A CONTROLER",IF(NOT(ISNUMBER(F351)),"TEXTE",IF(OR(L351="",L351&lt;=0),"COMMANDE PRINCIPALE INCOMPLETE",IF(G351="","UNITE MANQUANTE",IF(COUNTIF(B384:B428,AE351)=0,"UNITE A CONTROLER","OK")))))),N("Q9"))</f>
        <v/>
      </c>
      <c r="S351" s="105"/>
      <c r="T351" s="141">
        <f t="shared" si="20"/>
        <v>0</v>
      </c>
      <c r="U351" s="133" t="str">
        <f>IF(1=1,IF(E351="","",U342),N("S15"))</f>
        <v/>
      </c>
      <c r="V351" s="133" t="str">
        <f>IF(1=1,IF(E351="","",V342),N("T15"))</f>
        <v/>
      </c>
      <c r="W351" s="135" t="str">
        <f>IF(1=1,IF(OR(U351="",V351="",NOT(ISNUMBER(U351)),NOT(ISNUMBER(V351)),U351=0),"",V351/U351),N("U15"))</f>
        <v/>
      </c>
      <c r="X351" s="136" t="str">
        <f>IF(1=1,IF(OR(W351="",NOT(ISNUMBER(F351))),"",F351*W351*IFERROR(INDEX(D384:D428,MATCH(AE351,B384:B428,0)),1)),N("V7"))</f>
        <v/>
      </c>
      <c r="Y351" s="137" t="str">
        <f>IF(1=1,IF(F351="","",IF(G351="","",IFERROR(INDEX(E384:E428,MATCH(AE351,B384:B428,0)),G351&amp;""))),N("W6"))</f>
        <v/>
      </c>
      <c r="Z351" s="142" t="str">
        <f>IF(1=1,IF(X351="","",IF(AND(ISNUMBER(X351),X351&lt;1,Y351="kg"),MAX(1,ROUND(X351*1000,0)),IF(AND(ISNUMBER(X351),X351&lt;1,Y351="L"),MAX(1,ROUND(X351*100,0)),ROUND(X351,3)))),N("X15"))</f>
        <v/>
      </c>
      <c r="AA351" s="143" t="str">
        <f>IF(1=1,IF(X351="","",IF(AND(ISNUMBER(X351),X351&lt;1,Y351="kg"),"g",IF(AND(ISNUMBER(X351),X351&lt;1,Y351="L"),"cl",Y351))),N("Y15"))</f>
        <v/>
      </c>
      <c r="AB351" s="123" t="str">
        <f>IF(1=1,IF(E351="","",IF(F351="","A CONTROLER",IF(NOT(ISNUMBER(F351)),"TEXTE",IF(OR(W351="",W351&lt;=0),"COMMANDE COUVERTS INCOMPLETE",IF(G351="","UNITE MANQUANTE",IF(COUNTIF(B384:B428,AE351)=0,"UNITE A CONTROLER","OK")))))),N("Z6"))</f>
        <v/>
      </c>
      <c r="AD351" s="144" t="str">
        <f>IF(1=1,IF(E351="","",AD342),N("AB15"))</f>
        <v/>
      </c>
      <c r="AE351" s="125" t="str">
        <f>IF(1=1,IF(G351="","",UPPER(TRIM(SUBSTITUTE(SUBSTITUTE(G351&amp;"",CHAR(160)," ")," "," ")))),N("AC15"))</f>
        <v/>
      </c>
    </row>
    <row r="352" spans="1:33" ht="15.75" x14ac:dyDescent="0.25">
      <c r="A352" s="160" t="str">
        <f>IF(1=1,IF(E352="","",A342),N("A16"))</f>
        <v/>
      </c>
      <c r="B352" s="127" t="str">
        <f>IF(1=1,IF(E352="","",B342),N("B16"))</f>
        <v/>
      </c>
      <c r="C352" s="127"/>
      <c r="D352" s="129" t="str">
        <f>IF(ISBLANK(E352),"",LARGE(D342:D351,1)+1)</f>
        <v/>
      </c>
      <c r="E352" s="130"/>
      <c r="F352" s="131"/>
      <c r="G352" s="170"/>
      <c r="H352" s="105"/>
      <c r="I352" s="132" t="str">
        <f>IF(1=1,IF(E352="","",I342),N("H16"))</f>
        <v/>
      </c>
      <c r="J352" s="133" t="str">
        <f>IF(1=1,IF(E352="","",J342),N("I16"))</f>
        <v/>
      </c>
      <c r="K352" s="134" t="str">
        <f>IF(1=1,IF(E352="","",K342),N("J16"))</f>
        <v/>
      </c>
      <c r="L352" s="135" t="str">
        <f>IF(1=1,IF(OR(J352="",O352="",NOT(ISNUMBER(J352)),NOT(ISNUMBER(O352)),J352=0),"",O352/J352),N("L16"))</f>
        <v/>
      </c>
      <c r="M352" s="136" t="str">
        <f>IF(1=1,IF(OR(L352="",NOT(ISNUMBER(F352))),"",F352*L352*IFERROR(INDEX(D384:D428,MATCH(AE352,B384:B428,0)),1)),N("M13"))</f>
        <v/>
      </c>
      <c r="N352" s="137" t="str">
        <f>IF(1=1,IF(F352="","",IF(G352="","",IFERROR(INDEX(E384:E428,MATCH(AE352,B384:B428,0)),G352&amp;""))),N("N6"))</f>
        <v/>
      </c>
      <c r="O352" s="138" t="str">
        <f>IF(1=1,IF(E352="","",O342),N("K16"))</f>
        <v/>
      </c>
      <c r="P352" s="139" t="str">
        <f>IF(1=1,IF(M352="","",IF(AND(ISNUMBER(M352),M352&lt;1,N352="kg"),MAX(1,ROUND(M352*1000,0)),IF(AND(ISNUMBER(M352),M352&lt;1,N352="L"),MAX(1,ROUND(M352*100,0)),ROUND(M352,3)))),N("O16"))</f>
        <v/>
      </c>
      <c r="Q352" s="140" t="str">
        <f>IF(1=1,IF(M352="","",IF(AND(ISNUMBER(M352),M352&lt;1,N352="kg"),"g",IF(AND(ISNUMBER(M352),M352&lt;1,N352="L"),"cl",N352))),N("P16"))</f>
        <v/>
      </c>
      <c r="R352" s="161" t="str">
        <f>IF(1=1,IF(E352="","",IF(F352="","A CONTROLER",IF(NOT(ISNUMBER(F352)),"TEXTE",IF(OR(L352="",L352&lt;=0),"COMMANDE PRINCIPALE INCOMPLETE",IF(G352="","UNITE MANQUANTE",IF(COUNTIF(B384:B428,AE352)=0,"UNITE A CONTROLER","OK")))))),N("Q9"))</f>
        <v/>
      </c>
      <c r="S352" s="105"/>
      <c r="T352" s="141">
        <f t="shared" si="20"/>
        <v>0</v>
      </c>
      <c r="U352" s="133" t="str">
        <f>IF(1=1,IF(E352="","",U342),N("S16"))</f>
        <v/>
      </c>
      <c r="V352" s="133" t="str">
        <f>IF(1=1,IF(E352="","",V342),N("T16"))</f>
        <v/>
      </c>
      <c r="W352" s="135" t="str">
        <f>IF(1=1,IF(OR(U352="",V352="",NOT(ISNUMBER(U352)),NOT(ISNUMBER(V352)),U352=0),"",V352/U352),N("U16"))</f>
        <v/>
      </c>
      <c r="X352" s="136" t="str">
        <f>IF(1=1,IF(OR(W352="",NOT(ISNUMBER(F352))),"",F352*W352*IFERROR(INDEX(D384:D428,MATCH(AE352,B384:B428,0)),1)),N("V7"))</f>
        <v/>
      </c>
      <c r="Y352" s="137" t="str">
        <f>IF(1=1,IF(F352="","",IF(G352="","",IFERROR(INDEX(E384:E428,MATCH(AE352,B384:B428,0)),G352&amp;""))),N("W6"))</f>
        <v/>
      </c>
      <c r="Z352" s="142" t="str">
        <f>IF(1=1,IF(X352="","",IF(AND(ISNUMBER(X352),X352&lt;1,Y352="kg"),MAX(1,ROUND(X352*1000,0)),IF(AND(ISNUMBER(X352),X352&lt;1,Y352="L"),MAX(1,ROUND(X352*100,0)),ROUND(X352,3)))),N("X16"))</f>
        <v/>
      </c>
      <c r="AA352" s="143" t="str">
        <f>IF(1=1,IF(X352="","",IF(AND(ISNUMBER(X352),X352&lt;1,Y352="kg"),"g",IF(AND(ISNUMBER(X352),X352&lt;1,Y352="L"),"cl",Y352))),N("Y16"))</f>
        <v/>
      </c>
      <c r="AB352" s="123" t="str">
        <f>IF(1=1,IF(E352="","",IF(F352="","A CONTROLER",IF(NOT(ISNUMBER(F352)),"TEXTE",IF(OR(W352="",W352&lt;=0),"COMMANDE COUVERTS INCOMPLETE",IF(G352="","UNITE MANQUANTE",IF(COUNTIF(B384:B428,AE352)=0,"UNITE A CONTROLER","OK")))))),N("Z6"))</f>
        <v/>
      </c>
      <c r="AD352" s="144" t="str">
        <f>IF(1=1,IF(E352="","",AD342),N("AB16"))</f>
        <v/>
      </c>
      <c r="AE352" s="125" t="str">
        <f>IF(1=1,IF(G352="","",UPPER(TRIM(SUBSTITUTE(SUBSTITUTE(G352&amp;"",CHAR(160)," ")," "," ")))),N("AC16"))</f>
        <v/>
      </c>
    </row>
    <row r="353" spans="1:31" ht="15.75" x14ac:dyDescent="0.25">
      <c r="A353" s="160" t="str">
        <f>IF(1=1,IF(E353="","",A342),N("A17"))</f>
        <v/>
      </c>
      <c r="B353" s="127" t="str">
        <f>IF(1=1,IF(E353="","",B342),N("B17"))</f>
        <v/>
      </c>
      <c r="C353" s="127"/>
      <c r="D353" s="129" t="str">
        <f>IF(ISBLANK(E353),"",LARGE(D342:D352,1)+1)</f>
        <v/>
      </c>
      <c r="E353" s="130"/>
      <c r="F353" s="131"/>
      <c r="G353" s="170"/>
      <c r="H353" s="105"/>
      <c r="I353" s="132" t="str">
        <f>IF(1=1,IF(E353="","",I342),N("H17"))</f>
        <v/>
      </c>
      <c r="J353" s="133" t="str">
        <f>IF(1=1,IF(E353="","",J342),N("I17"))</f>
        <v/>
      </c>
      <c r="K353" s="134" t="str">
        <f>IF(1=1,IF(E353="","",K342),N("J17"))</f>
        <v/>
      </c>
      <c r="L353" s="135" t="str">
        <f>IF(1=1,IF(OR(J353="",O353="",NOT(ISNUMBER(J353)),NOT(ISNUMBER(O353)),J353=0),"",O353/J353),N("L17"))</f>
        <v/>
      </c>
      <c r="M353" s="136" t="str">
        <f>IF(1=1,IF(OR(L353="",NOT(ISNUMBER(F353))),"",F353*L353*IFERROR(INDEX(D384:D428,MATCH(AE353,B384:B428,0)),1)),N("M13"))</f>
        <v/>
      </c>
      <c r="N353" s="137" t="str">
        <f>IF(1=1,IF(F353="","",IF(G353="","",IFERROR(INDEX(E384:E428,MATCH(AE353,B384:B428,0)),G353&amp;""))),N("N6"))</f>
        <v/>
      </c>
      <c r="O353" s="138" t="str">
        <f>IF(1=1,IF(E353="","",O342),N("K17"))</f>
        <v/>
      </c>
      <c r="P353" s="139" t="str">
        <f>IF(1=1,IF(M353="","",IF(AND(ISNUMBER(M353),M353&lt;1,N353="kg"),MAX(1,ROUND(M353*1000,0)),IF(AND(ISNUMBER(M353),M353&lt;1,N353="L"),MAX(1,ROUND(M353*100,0)),ROUND(M353,3)))),N("O17"))</f>
        <v/>
      </c>
      <c r="Q353" s="140" t="str">
        <f>IF(1=1,IF(M353="","",IF(AND(ISNUMBER(M353),M353&lt;1,N353="kg"),"g",IF(AND(ISNUMBER(M353),M353&lt;1,N353="L"),"cl",N353))),N("P17"))</f>
        <v/>
      </c>
      <c r="R353" s="161" t="str">
        <f>IF(1=1,IF(E353="","",IF(F353="","A CONTROLER",IF(NOT(ISNUMBER(F353)),"TEXTE",IF(OR(L353="",L353&lt;=0),"COMMANDE PRINCIPALE INCOMPLETE",IF(G353="","UNITE MANQUANTE",IF(COUNTIF(B384:B428,AE353)=0,"UNITE A CONTROLER","OK")))))),N("Q9"))</f>
        <v/>
      </c>
      <c r="S353" s="105"/>
      <c r="T353" s="141">
        <f t="shared" si="20"/>
        <v>0</v>
      </c>
      <c r="U353" s="133" t="str">
        <f>IF(1=1,IF(E353="","",U342),N("S17"))</f>
        <v/>
      </c>
      <c r="V353" s="133" t="str">
        <f>IF(1=1,IF(E353="","",V342),N("T17"))</f>
        <v/>
      </c>
      <c r="W353" s="135" t="str">
        <f>IF(1=1,IF(OR(U353="",V353="",NOT(ISNUMBER(U353)),NOT(ISNUMBER(V353)),U353=0),"",V353/U353),N("U17"))</f>
        <v/>
      </c>
      <c r="X353" s="136" t="str">
        <f>IF(1=1,IF(OR(W353="",NOT(ISNUMBER(F353))),"",F353*W353*IFERROR(INDEX(D384:D428,MATCH(AE353,B384:B428,0)),1)),N("V7"))</f>
        <v/>
      </c>
      <c r="Y353" s="137" t="str">
        <f>IF(1=1,IF(F353="","",IF(G353="","",IFERROR(INDEX(E384:E428,MATCH(AE353,B384:B428,0)),G353&amp;""))),N("W6"))</f>
        <v/>
      </c>
      <c r="Z353" s="142" t="str">
        <f>IF(1=1,IF(X353="","",IF(AND(ISNUMBER(X353),X353&lt;1,Y353="kg"),MAX(1,ROUND(X353*1000,0)),IF(AND(ISNUMBER(X353),X353&lt;1,Y353="L"),MAX(1,ROUND(X353*100,0)),ROUND(X353,3)))),N("X17"))</f>
        <v/>
      </c>
      <c r="AA353" s="143" t="str">
        <f>IF(1=1,IF(X353="","",IF(AND(ISNUMBER(X353),X353&lt;1,Y353="kg"),"g",IF(AND(ISNUMBER(X353),X353&lt;1,Y353="L"),"cl",Y353))),N("Y17"))</f>
        <v/>
      </c>
      <c r="AB353" s="123" t="str">
        <f>IF(1=1,IF(E353="","",IF(F353="","A CONTROLER",IF(NOT(ISNUMBER(F353)),"TEXTE",IF(OR(W353="",W353&lt;=0),"COMMANDE COUVERTS INCOMPLETE",IF(G353="","UNITE MANQUANTE",IF(COUNTIF(B384:B428,AE353)=0,"UNITE A CONTROLER","OK")))))),N("Z6"))</f>
        <v/>
      </c>
      <c r="AD353" s="144" t="str">
        <f>IF(1=1,IF(E353="","",AD342),N("AB17"))</f>
        <v/>
      </c>
      <c r="AE353" s="125" t="str">
        <f>IF(1=1,IF(G353="","",UPPER(TRIM(SUBSTITUTE(SUBSTITUTE(G353&amp;"",CHAR(160)," ")," "," ")))),N("AC17"))</f>
        <v/>
      </c>
    </row>
    <row r="354" spans="1:31" ht="15.75" x14ac:dyDescent="0.25">
      <c r="A354" s="160" t="str">
        <f>IF(1=1,IF(E354="","",A342),N("A18"))</f>
        <v/>
      </c>
      <c r="B354" s="127" t="str">
        <f>IF(1=1,IF(E354="","",B342),N("B18"))</f>
        <v/>
      </c>
      <c r="C354" s="127"/>
      <c r="D354" s="129" t="str">
        <f>IF(ISBLANK(E354),"",LARGE(D342:D353,1)+1)</f>
        <v/>
      </c>
      <c r="E354" s="130"/>
      <c r="F354" s="131"/>
      <c r="G354" s="170"/>
      <c r="H354" s="105"/>
      <c r="I354" s="132" t="str">
        <f>IF(1=1,IF(E354="","",I342),N("H18"))</f>
        <v/>
      </c>
      <c r="J354" s="133" t="str">
        <f>IF(1=1,IF(E354="","",J342),N("I18"))</f>
        <v/>
      </c>
      <c r="K354" s="134" t="str">
        <f>IF(1=1,IF(E354="","",K342),N("J18"))</f>
        <v/>
      </c>
      <c r="L354" s="135" t="str">
        <f>IF(1=1,IF(OR(J354="",O354="",NOT(ISNUMBER(J354)),NOT(ISNUMBER(O354)),J354=0),"",O354/J354),N("L18"))</f>
        <v/>
      </c>
      <c r="M354" s="136" t="str">
        <f>IF(1=1,IF(OR(L354="",NOT(ISNUMBER(F354))),"",F354*L354*IFERROR(INDEX(D384:D428,MATCH(AE354,B384:B428,0)),1)),N("M13"))</f>
        <v/>
      </c>
      <c r="N354" s="137" t="str">
        <f>IF(1=1,IF(F354="","",IF(G354="","",IFERROR(INDEX(E384:E428,MATCH(AE354,B384:B428,0)),G354&amp;""))),N("N6"))</f>
        <v/>
      </c>
      <c r="O354" s="138" t="str">
        <f>IF(1=1,IF(E354="","",O342),N("K18"))</f>
        <v/>
      </c>
      <c r="P354" s="139" t="str">
        <f>IF(1=1,IF(M354="","",IF(AND(ISNUMBER(M354),M354&lt;1,N354="kg"),MAX(1,ROUND(M354*1000,0)),IF(AND(ISNUMBER(M354),M354&lt;1,N354="L"),MAX(1,ROUND(M354*100,0)),ROUND(M354,3)))),N("O18"))</f>
        <v/>
      </c>
      <c r="Q354" s="140" t="str">
        <f>IF(1=1,IF(M354="","",IF(AND(ISNUMBER(M354),M354&lt;1,N354="kg"),"g",IF(AND(ISNUMBER(M354),M354&lt;1,N354="L"),"cl",N354))),N("P18"))</f>
        <v/>
      </c>
      <c r="R354" s="161" t="str">
        <f>IF(1=1,IF(E354="","",IF(F354="","A CONTROLER",IF(NOT(ISNUMBER(F354)),"TEXTE",IF(OR(L354="",L354&lt;=0),"COMMANDE PRINCIPALE INCOMPLETE",IF(G354="","UNITE MANQUANTE",IF(COUNTIF(B384:B428,AE354)=0,"UNITE A CONTROLER","OK")))))),N("Q9"))</f>
        <v/>
      </c>
      <c r="S354" s="105"/>
      <c r="T354" s="141">
        <f t="shared" si="20"/>
        <v>0</v>
      </c>
      <c r="U354" s="133" t="str">
        <f>IF(1=1,IF(E354="","",U342),N("S18"))</f>
        <v/>
      </c>
      <c r="V354" s="133" t="str">
        <f>IF(1=1,IF(E354="","",V342),N("T18"))</f>
        <v/>
      </c>
      <c r="W354" s="135" t="str">
        <f>IF(1=1,IF(OR(U354="",V354="",NOT(ISNUMBER(U354)),NOT(ISNUMBER(V354)),U354=0),"",V354/U354),N("U18"))</f>
        <v/>
      </c>
      <c r="X354" s="136" t="str">
        <f>IF(1=1,IF(OR(W354="",NOT(ISNUMBER(F354))),"",F354*W354*IFERROR(INDEX(D384:D428,MATCH(AE354,B384:B428,0)),1)),N("V7"))</f>
        <v/>
      </c>
      <c r="Y354" s="137" t="str">
        <f>IF(1=1,IF(F354="","",IF(G354="","",IFERROR(INDEX(E384:E428,MATCH(AE354,B384:B428,0)),G354&amp;""))),N("W6"))</f>
        <v/>
      </c>
      <c r="Z354" s="142" t="str">
        <f>IF(1=1,IF(X354="","",IF(AND(ISNUMBER(X354),X354&lt;1,Y354="kg"),MAX(1,ROUND(X354*1000,0)),IF(AND(ISNUMBER(X354),X354&lt;1,Y354="L"),MAX(1,ROUND(X354*100,0)),ROUND(X354,3)))),N("X18"))</f>
        <v/>
      </c>
      <c r="AA354" s="143" t="str">
        <f>IF(1=1,IF(X354="","",IF(AND(ISNUMBER(X354),X354&lt;1,Y354="kg"),"g",IF(AND(ISNUMBER(X354),X354&lt;1,Y354="L"),"cl",Y354))),N("Y18"))</f>
        <v/>
      </c>
      <c r="AB354" s="123" t="str">
        <f>IF(1=1,IF(E354="","",IF(F354="","A CONTROLER",IF(NOT(ISNUMBER(F354)),"TEXTE",IF(OR(W354="",W354&lt;=0),"COMMANDE COUVERTS INCOMPLETE",IF(G354="","UNITE MANQUANTE",IF(COUNTIF(B384:B428,AE354)=0,"UNITE A CONTROLER","OK")))))),N("Z6"))</f>
        <v/>
      </c>
      <c r="AD354" s="144" t="str">
        <f>IF(1=1,IF(E354="","",AD342),N("AB18"))</f>
        <v/>
      </c>
      <c r="AE354" s="125" t="str">
        <f>IF(1=1,IF(G354="","",UPPER(TRIM(SUBSTITUTE(SUBSTITUTE(G354&amp;"",CHAR(160)," ")," "," ")))),N("AC18"))</f>
        <v/>
      </c>
    </row>
    <row r="355" spans="1:31" ht="15.75" x14ac:dyDescent="0.25">
      <c r="A355" s="160" t="str">
        <f>IF(1=1,IF(E355="","",A342),N("A19"))</f>
        <v/>
      </c>
      <c r="B355" s="127" t="str">
        <f>IF(1=1,IF(E355="","",B342),N("B19"))</f>
        <v/>
      </c>
      <c r="C355" s="127"/>
      <c r="D355" s="129" t="str">
        <f>IF(ISBLANK(E355),"",LARGE(D342:D354,1)+1)</f>
        <v/>
      </c>
      <c r="E355" s="130"/>
      <c r="F355" s="131"/>
      <c r="G355" s="170"/>
      <c r="H355" s="105"/>
      <c r="I355" s="132" t="str">
        <f>IF(1=1,IF(E355="","",I342),N("H19"))</f>
        <v/>
      </c>
      <c r="J355" s="133" t="str">
        <f>IF(1=1,IF(E355="","",J342),N("I19"))</f>
        <v/>
      </c>
      <c r="K355" s="134" t="str">
        <f>IF(1=1,IF(E355="","",K342),N("J19"))</f>
        <v/>
      </c>
      <c r="L355" s="135" t="str">
        <f>IF(1=1,IF(OR(J355="",O355="",NOT(ISNUMBER(J355)),NOT(ISNUMBER(O355)),J355=0),"",O355/J355),N("L19"))</f>
        <v/>
      </c>
      <c r="M355" s="136" t="str">
        <f>IF(1=1,IF(OR(L355="",NOT(ISNUMBER(F355))),"",F355*L355*IFERROR(INDEX(D384:D428,MATCH(AE355,B384:B428,0)),1)),N("M13"))</f>
        <v/>
      </c>
      <c r="N355" s="137" t="str">
        <f>IF(1=1,IF(F355="","",IF(G355="","",IFERROR(INDEX(E384:E428,MATCH(AE355,B384:B428,0)),G355&amp;""))),N("N6"))</f>
        <v/>
      </c>
      <c r="O355" s="138" t="str">
        <f>IF(1=1,IF(E355="","",O342),N("K19"))</f>
        <v/>
      </c>
      <c r="P355" s="139" t="str">
        <f>IF(1=1,IF(M355="","",IF(AND(ISNUMBER(M355),M355&lt;1,N355="kg"),MAX(1,ROUND(M355*1000,0)),IF(AND(ISNUMBER(M355),M355&lt;1,N355="L"),MAX(1,ROUND(M355*100,0)),ROUND(M355,3)))),N("O19"))</f>
        <v/>
      </c>
      <c r="Q355" s="140" t="str">
        <f>IF(1=1,IF(M355="","",IF(AND(ISNUMBER(M355),M355&lt;1,N355="kg"),"g",IF(AND(ISNUMBER(M355),M355&lt;1,N355="L"),"cl",N355))),N("P19"))</f>
        <v/>
      </c>
      <c r="R355" s="161" t="str">
        <f>IF(1=1,IF(E355="","",IF(F355="","A CONTROLER",IF(NOT(ISNUMBER(F355)),"TEXTE",IF(OR(L355="",L355&lt;=0),"COMMANDE PRINCIPALE INCOMPLETE",IF(G355="","UNITE MANQUANTE",IF(COUNTIF(B384:B428,AE355)=0,"UNITE A CONTROLER","OK")))))),N("Q9"))</f>
        <v/>
      </c>
      <c r="S355" s="105"/>
      <c r="T355" s="141">
        <f t="shared" si="20"/>
        <v>0</v>
      </c>
      <c r="U355" s="133" t="str">
        <f>IF(1=1,IF(E355="","",U342),N("S19"))</f>
        <v/>
      </c>
      <c r="V355" s="133" t="str">
        <f>IF(1=1,IF(E355="","",V342),N("T19"))</f>
        <v/>
      </c>
      <c r="W355" s="135" t="str">
        <f>IF(1=1,IF(OR(U355="",V355="",NOT(ISNUMBER(U355)),NOT(ISNUMBER(V355)),U355=0),"",V355/U355),N("U19"))</f>
        <v/>
      </c>
      <c r="X355" s="136" t="str">
        <f>IF(1=1,IF(OR(W355="",NOT(ISNUMBER(F355))),"",F355*W355*IFERROR(INDEX(D384:D428,MATCH(AE355,B384:B428,0)),1)),N("V7"))</f>
        <v/>
      </c>
      <c r="Y355" s="137" t="str">
        <f>IF(1=1,IF(F355="","",IF(G355="","",IFERROR(INDEX(E384:E428,MATCH(AE355,B384:B428,0)),G355&amp;""))),N("W6"))</f>
        <v/>
      </c>
      <c r="Z355" s="142" t="str">
        <f>IF(1=1,IF(X355="","",IF(AND(ISNUMBER(X355),X355&lt;1,Y355="kg"),MAX(1,ROUND(X355*1000,0)),IF(AND(ISNUMBER(X355),X355&lt;1,Y355="L"),MAX(1,ROUND(X355*100,0)),ROUND(X355,3)))),N("X19"))</f>
        <v/>
      </c>
      <c r="AA355" s="143" t="str">
        <f>IF(1=1,IF(X355="","",IF(AND(ISNUMBER(X355),X355&lt;1,Y355="kg"),"g",IF(AND(ISNUMBER(X355),X355&lt;1,Y355="L"),"cl",Y355))),N("Y19"))</f>
        <v/>
      </c>
      <c r="AB355" s="123" t="str">
        <f>IF(1=1,IF(E355="","",IF(F355="","A CONTROLER",IF(NOT(ISNUMBER(F355)),"TEXTE",IF(OR(W355="",W355&lt;=0),"COMMANDE COUVERTS INCOMPLETE",IF(G355="","UNITE MANQUANTE",IF(COUNTIF(B384:B428,AE355)=0,"UNITE A CONTROLER","OK")))))),N("Z6"))</f>
        <v/>
      </c>
      <c r="AD355" s="144" t="str">
        <f>IF(1=1,IF(E355="","",AD342),N("AB19"))</f>
        <v/>
      </c>
      <c r="AE355" s="125" t="str">
        <f>IF(1=1,IF(G355="","",UPPER(TRIM(SUBSTITUTE(SUBSTITUTE(G355&amp;"",CHAR(160)," ")," "," ")))),N("AC19"))</f>
        <v/>
      </c>
    </row>
    <row r="356" spans="1:31" ht="15.75" x14ac:dyDescent="0.25">
      <c r="A356" s="160" t="str">
        <f>IF(1=1,IF(E356="","",A342),N("A20"))</f>
        <v/>
      </c>
      <c r="B356" s="127" t="str">
        <f>IF(1=1,IF(E356="","",B342),N("B20"))</f>
        <v/>
      </c>
      <c r="C356" s="127"/>
      <c r="D356" s="129" t="str">
        <f>IF(ISBLANK(E356),"",LARGE(D342:D355,1)+1)</f>
        <v/>
      </c>
      <c r="E356" s="130"/>
      <c r="F356" s="131"/>
      <c r="G356" s="170"/>
      <c r="H356" s="105"/>
      <c r="I356" s="132" t="str">
        <f>IF(1=1,IF(E356="","",I342),N("H20"))</f>
        <v/>
      </c>
      <c r="J356" s="133" t="str">
        <f>IF(1=1,IF(E356="","",J342),N("I20"))</f>
        <v/>
      </c>
      <c r="K356" s="134" t="str">
        <f>IF(1=1,IF(E356="","",K342),N("J20"))</f>
        <v/>
      </c>
      <c r="L356" s="135" t="str">
        <f>IF(1=1,IF(OR(J356="",O356="",NOT(ISNUMBER(J356)),NOT(ISNUMBER(O356)),J356=0),"",O356/J356),N("L20"))</f>
        <v/>
      </c>
      <c r="M356" s="136" t="str">
        <f>IF(1=1,IF(OR(L356="",NOT(ISNUMBER(F356))),"",F356*L356*IFERROR(INDEX(D384:D428,MATCH(AE356,B384:B428,0)),1)),N("M13"))</f>
        <v/>
      </c>
      <c r="N356" s="137" t="str">
        <f>IF(1=1,IF(F356="","",IF(G356="","",IFERROR(INDEX(E384:E428,MATCH(AE356,B384:B428,0)),G356&amp;""))),N("N6"))</f>
        <v/>
      </c>
      <c r="O356" s="138" t="str">
        <f>IF(1=1,IF(E356="","",O342),N("K20"))</f>
        <v/>
      </c>
      <c r="P356" s="139" t="str">
        <f>IF(1=1,IF(M356="","",IF(AND(ISNUMBER(M356),M356&lt;1,N356="kg"),MAX(1,ROUND(M356*1000,0)),IF(AND(ISNUMBER(M356),M356&lt;1,N356="L"),MAX(1,ROUND(M356*100,0)),ROUND(M356,3)))),N("O20"))</f>
        <v/>
      </c>
      <c r="Q356" s="140" t="str">
        <f>IF(1=1,IF(M356="","",IF(AND(ISNUMBER(M356),M356&lt;1,N356="kg"),"g",IF(AND(ISNUMBER(M356),M356&lt;1,N356="L"),"cl",N356))),N("P20"))</f>
        <v/>
      </c>
      <c r="R356" s="161" t="str">
        <f>IF(1=1,IF(E356="","",IF(F356="","A CONTROLER",IF(NOT(ISNUMBER(F356)),"TEXTE",IF(OR(L356="",L356&lt;=0),"COMMANDE PRINCIPALE INCOMPLETE",IF(G356="","UNITE MANQUANTE",IF(COUNTIF(B384:B428,AE356)=0,"UNITE A CONTROLER","OK")))))),N("Q9"))</f>
        <v/>
      </c>
      <c r="S356" s="105"/>
      <c r="T356" s="141">
        <f t="shared" si="20"/>
        <v>0</v>
      </c>
      <c r="U356" s="133" t="str">
        <f>IF(1=1,IF(E356="","",U342),N("S20"))</f>
        <v/>
      </c>
      <c r="V356" s="133" t="str">
        <f>IF(1=1,IF(E356="","",V342),N("T20"))</f>
        <v/>
      </c>
      <c r="W356" s="135" t="str">
        <f>IF(1=1,IF(OR(U356="",V356="",NOT(ISNUMBER(U356)),NOT(ISNUMBER(V356)),U356=0),"",V356/U356),N("U20"))</f>
        <v/>
      </c>
      <c r="X356" s="136" t="str">
        <f>IF(1=1,IF(OR(W356="",NOT(ISNUMBER(F356))),"",F356*W356*IFERROR(INDEX(D384:D428,MATCH(AE356,B384:B428,0)),1)),N("V7"))</f>
        <v/>
      </c>
      <c r="Y356" s="137" t="str">
        <f>IF(1=1,IF(F356="","",IF(G356="","",IFERROR(INDEX(E384:E428,MATCH(AE356,B384:B428,0)),G356&amp;""))),N("W6"))</f>
        <v/>
      </c>
      <c r="Z356" s="142" t="str">
        <f>IF(1=1,IF(X356="","",IF(AND(ISNUMBER(X356),X356&lt;1,Y356="kg"),MAX(1,ROUND(X356*1000,0)),IF(AND(ISNUMBER(X356),X356&lt;1,Y356="L"),MAX(1,ROUND(X356*100,0)),ROUND(X356,3)))),N("X20"))</f>
        <v/>
      </c>
      <c r="AA356" s="143" t="str">
        <f>IF(1=1,IF(X356="","",IF(AND(ISNUMBER(X356),X356&lt;1,Y356="kg"),"g",IF(AND(ISNUMBER(X356),X356&lt;1,Y356="L"),"cl",Y356))),N("Y20"))</f>
        <v/>
      </c>
      <c r="AB356" s="123" t="str">
        <f>IF(1=1,IF(E356="","",IF(F356="","A CONTROLER",IF(NOT(ISNUMBER(F356)),"TEXTE",IF(OR(W356="",W356&lt;=0),"COMMANDE COUVERTS INCOMPLETE",IF(G356="","UNITE MANQUANTE",IF(COUNTIF(B384:B428,AE356)=0,"UNITE A CONTROLER","OK")))))),N("Z6"))</f>
        <v/>
      </c>
      <c r="AD356" s="144" t="str">
        <f>IF(1=1,IF(E356="","",AD342),N("AB20"))</f>
        <v/>
      </c>
      <c r="AE356" s="125" t="str">
        <f>IF(1=1,IF(G356="","",UPPER(TRIM(SUBSTITUTE(SUBSTITUTE(G356&amp;"",CHAR(160)," ")," "," ")))),N("AC20"))</f>
        <v/>
      </c>
    </row>
    <row r="357" spans="1:31" ht="15.75" x14ac:dyDescent="0.25">
      <c r="A357" s="160" t="str">
        <f>IF(1=1,IF(E357="","",A342),N("A21"))</f>
        <v/>
      </c>
      <c r="B357" s="127" t="str">
        <f>IF(1=1,IF(E357="","",B342),N("B21"))</f>
        <v/>
      </c>
      <c r="C357" s="127"/>
      <c r="D357" s="129" t="str">
        <f>IF(ISBLANK(E357),"",LARGE(D342:D356,1)+1)</f>
        <v/>
      </c>
      <c r="E357" s="130"/>
      <c r="F357" s="131"/>
      <c r="G357" s="170"/>
      <c r="H357" s="105"/>
      <c r="I357" s="132" t="str">
        <f>IF(1=1,IF(E357="","",I342),N("H21"))</f>
        <v/>
      </c>
      <c r="J357" s="133" t="str">
        <f>IF(1=1,IF(E357="","",J342),N("I21"))</f>
        <v/>
      </c>
      <c r="K357" s="134" t="str">
        <f>IF(1=1,IF(E357="","",K342),N("J21"))</f>
        <v/>
      </c>
      <c r="L357" s="135" t="str">
        <f>IF(1=1,IF(OR(J357="",O357="",NOT(ISNUMBER(J357)),NOT(ISNUMBER(O357)),J357=0),"",O357/J357),N("L21"))</f>
        <v/>
      </c>
      <c r="M357" s="136" t="str">
        <f>IF(1=1,IF(OR(L357="",NOT(ISNUMBER(F357))),"",F357*L357*IFERROR(INDEX(D384:D428,MATCH(AE357,B384:B428,0)),1)),N("M13"))</f>
        <v/>
      </c>
      <c r="N357" s="137" t="str">
        <f>IF(1=1,IF(F357="","",IF(G357="","",IFERROR(INDEX(E384:E428,MATCH(AE357,B384:B428,0)),G357&amp;""))),N("N6"))</f>
        <v/>
      </c>
      <c r="O357" s="138" t="str">
        <f>IF(1=1,IF(E357="","",O342),N("K21"))</f>
        <v/>
      </c>
      <c r="P357" s="139" t="str">
        <f>IF(1=1,IF(M357="","",IF(AND(ISNUMBER(M357),M357&lt;1,N357="kg"),MAX(1,ROUND(M357*1000,0)),IF(AND(ISNUMBER(M357),M357&lt;1,N357="L"),MAX(1,ROUND(M357*100,0)),ROUND(M357,3)))),N("O21"))</f>
        <v/>
      </c>
      <c r="Q357" s="140" t="str">
        <f>IF(1=1,IF(M357="","",IF(AND(ISNUMBER(M357),M357&lt;1,N357="kg"),"g",IF(AND(ISNUMBER(M357),M357&lt;1,N357="L"),"cl",N357))),N("P21"))</f>
        <v/>
      </c>
      <c r="R357" s="161" t="str">
        <f>IF(1=1,IF(E357="","",IF(F357="","A CONTROLER",IF(NOT(ISNUMBER(F357)),"TEXTE",IF(OR(L357="",L357&lt;=0),"COMMANDE PRINCIPALE INCOMPLETE",IF(G357="","UNITE MANQUANTE",IF(COUNTIF(B384:B428,AE357)=0,"UNITE A CONTROLER","OK")))))),N("Q9"))</f>
        <v/>
      </c>
      <c r="S357" s="105"/>
      <c r="T357" s="141">
        <f t="shared" si="20"/>
        <v>0</v>
      </c>
      <c r="U357" s="133" t="str">
        <f>IF(1=1,IF(E357="","",U342),N("S21"))</f>
        <v/>
      </c>
      <c r="V357" s="133" t="str">
        <f>IF(1=1,IF(E357="","",V342),N("T21"))</f>
        <v/>
      </c>
      <c r="W357" s="135" t="str">
        <f>IF(1=1,IF(OR(U357="",V357="",NOT(ISNUMBER(U357)),NOT(ISNUMBER(V357)),U357=0),"",V357/U357),N("U21"))</f>
        <v/>
      </c>
      <c r="X357" s="136" t="str">
        <f>IF(1=1,IF(OR(W357="",NOT(ISNUMBER(F357))),"",F357*W357*IFERROR(INDEX(D384:D428,MATCH(AE357,B384:B428,0)),1)),N("V7"))</f>
        <v/>
      </c>
      <c r="Y357" s="137" t="str">
        <f>IF(1=1,IF(F357="","",IF(G357="","",IFERROR(INDEX(E384:E428,MATCH(AE357,B384:B428,0)),G357&amp;""))),N("W6"))</f>
        <v/>
      </c>
      <c r="Z357" s="142" t="str">
        <f>IF(1=1,IF(X357="","",IF(AND(ISNUMBER(X357),X357&lt;1,Y357="kg"),MAX(1,ROUND(X357*1000,0)),IF(AND(ISNUMBER(X357),X357&lt;1,Y357="L"),MAX(1,ROUND(X357*100,0)),ROUND(X357,3)))),N("X21"))</f>
        <v/>
      </c>
      <c r="AA357" s="143" t="str">
        <f>IF(1=1,IF(X357="","",IF(AND(ISNUMBER(X357),X357&lt;1,Y357="kg"),"g",IF(AND(ISNUMBER(X357),X357&lt;1,Y357="L"),"cl",Y357))),N("Y21"))</f>
        <v/>
      </c>
      <c r="AB357" s="123" t="str">
        <f>IF(1=1,IF(E357="","",IF(F357="","A CONTROLER",IF(NOT(ISNUMBER(F357)),"TEXTE",IF(OR(W357="",W357&lt;=0),"COMMANDE COUVERTS INCOMPLETE",IF(G357="","UNITE MANQUANTE",IF(COUNTIF(B384:B428,AE357)=0,"UNITE A CONTROLER","OK")))))),N("Z6"))</f>
        <v/>
      </c>
      <c r="AD357" s="144" t="str">
        <f>IF(1=1,IF(E357="","",AD342),N("AB21"))</f>
        <v/>
      </c>
      <c r="AE357" s="125" t="str">
        <f>IF(1=1,IF(G357="","",UPPER(TRIM(SUBSTITUTE(SUBSTITUTE(G357&amp;"",CHAR(160)," ")," "," ")))),N("AC21"))</f>
        <v/>
      </c>
    </row>
    <row r="358" spans="1:31" ht="15.75" x14ac:dyDescent="0.25">
      <c r="A358" s="160" t="str">
        <f>IF(1=1,IF(E358="","",A342),N("A22"))</f>
        <v/>
      </c>
      <c r="B358" s="127" t="str">
        <f>IF(1=1,IF(E358="","",B342),N("B22"))</f>
        <v/>
      </c>
      <c r="C358" s="127"/>
      <c r="D358" s="129" t="str">
        <f>IF(ISBLANK(E358),"",LARGE(D342:D357,1)+1)</f>
        <v/>
      </c>
      <c r="E358" s="130"/>
      <c r="F358" s="131"/>
      <c r="G358" s="170"/>
      <c r="H358" s="105"/>
      <c r="I358" s="132" t="str">
        <f>IF(1=1,IF(E358="","",I342),N("H22"))</f>
        <v/>
      </c>
      <c r="J358" s="133" t="str">
        <f>IF(1=1,IF(E358="","",J342),N("I22"))</f>
        <v/>
      </c>
      <c r="K358" s="134" t="str">
        <f>IF(1=1,IF(E358="","",K342),N("J22"))</f>
        <v/>
      </c>
      <c r="L358" s="135" t="str">
        <f>IF(1=1,IF(OR(J358="",O358="",NOT(ISNUMBER(J358)),NOT(ISNUMBER(O358)),J358=0),"",O358/J358),N("L22"))</f>
        <v/>
      </c>
      <c r="M358" s="136" t="str">
        <f>IF(1=1,IF(OR(L358="",NOT(ISNUMBER(F358))),"",F358*L358*IFERROR(INDEX(D384:D428,MATCH(AE358,B384:B428,0)),1)),N("M13"))</f>
        <v/>
      </c>
      <c r="N358" s="137" t="str">
        <f>IF(1=1,IF(F358="","",IF(G358="","",IFERROR(INDEX(E384:E428,MATCH(AE358,B384:B428,0)),G358&amp;""))),N("N6"))</f>
        <v/>
      </c>
      <c r="O358" s="138" t="str">
        <f>IF(1=1,IF(E358="","",O342),N("K22"))</f>
        <v/>
      </c>
      <c r="P358" s="139" t="str">
        <f>IF(1=1,IF(M358="","",IF(AND(ISNUMBER(M358),M358&lt;1,N358="kg"),MAX(1,ROUND(M358*1000,0)),IF(AND(ISNUMBER(M358),M358&lt;1,N358="L"),MAX(1,ROUND(M358*100,0)),ROUND(M358,3)))),N("O22"))</f>
        <v/>
      </c>
      <c r="Q358" s="140" t="str">
        <f>IF(1=1,IF(M358="","",IF(AND(ISNUMBER(M358),M358&lt;1,N358="kg"),"g",IF(AND(ISNUMBER(M358),M358&lt;1,N358="L"),"cl",N358))),N("P22"))</f>
        <v/>
      </c>
      <c r="R358" s="161" t="str">
        <f>IF(1=1,IF(E358="","",IF(F358="","A CONTROLER",IF(NOT(ISNUMBER(F358)),"TEXTE",IF(OR(L358="",L358&lt;=0),"COMMANDE PRINCIPALE INCOMPLETE",IF(G358="","UNITE MANQUANTE",IF(COUNTIF(B384:B428,AE358)=0,"UNITE A CONTROLER","OK")))))),N("Q9"))</f>
        <v/>
      </c>
      <c r="S358" s="105"/>
      <c r="T358" s="141">
        <f t="shared" si="20"/>
        <v>0</v>
      </c>
      <c r="U358" s="133" t="str">
        <f>IF(1=1,IF(E358="","",U342),N("S22"))</f>
        <v/>
      </c>
      <c r="V358" s="133" t="str">
        <f>IF(1=1,IF(E358="","",V342),N("T22"))</f>
        <v/>
      </c>
      <c r="W358" s="135" t="str">
        <f>IF(1=1,IF(OR(U358="",V358="",NOT(ISNUMBER(U358)),NOT(ISNUMBER(V358)),U358=0),"",V358/U358),N("U22"))</f>
        <v/>
      </c>
      <c r="X358" s="136" t="str">
        <f>IF(1=1,IF(OR(W358="",NOT(ISNUMBER(F358))),"",F358*W358*IFERROR(INDEX(D384:D428,MATCH(AE358,B384:B428,0)),1)),N("V7"))</f>
        <v/>
      </c>
      <c r="Y358" s="137" t="str">
        <f>IF(1=1,IF(F358="","",IF(G358="","",IFERROR(INDEX(E384:E428,MATCH(AE358,B384:B428,0)),G358&amp;""))),N("W6"))</f>
        <v/>
      </c>
      <c r="Z358" s="142" t="str">
        <f>IF(1=1,IF(X358="","",IF(AND(ISNUMBER(X358),X358&lt;1,Y358="kg"),MAX(1,ROUND(X358*1000,0)),IF(AND(ISNUMBER(X358),X358&lt;1,Y358="L"),MAX(1,ROUND(X358*100,0)),ROUND(X358,3)))),N("X22"))</f>
        <v/>
      </c>
      <c r="AA358" s="143" t="str">
        <f>IF(1=1,IF(X358="","",IF(AND(ISNUMBER(X358),X358&lt;1,Y358="kg"),"g",IF(AND(ISNUMBER(X358),X358&lt;1,Y358="L"),"cl",Y358))),N("Y22"))</f>
        <v/>
      </c>
      <c r="AB358" s="123" t="str">
        <f>IF(1=1,IF(E358="","",IF(F358="","A CONTROLER",IF(NOT(ISNUMBER(F358)),"TEXTE",IF(OR(W358="",W358&lt;=0),"COMMANDE COUVERTS INCOMPLETE",IF(G358="","UNITE MANQUANTE",IF(COUNTIF(B384:B428,AE358)=0,"UNITE A CONTROLER","OK")))))),N("Z6"))</f>
        <v/>
      </c>
      <c r="AD358" s="144" t="str">
        <f>IF(1=1,IF(E358="","",AD342),N("AB22"))</f>
        <v/>
      </c>
      <c r="AE358" s="125" t="str">
        <f>IF(1=1,IF(G358="","",UPPER(TRIM(SUBSTITUTE(SUBSTITUTE(G358&amp;"",CHAR(160)," ")," "," ")))),N("AC22"))</f>
        <v/>
      </c>
    </row>
    <row r="359" spans="1:31" ht="15.75" x14ac:dyDescent="0.25">
      <c r="A359" s="160" t="str">
        <f>IF(1=1,IF(E359="","",A342),N("A23"))</f>
        <v/>
      </c>
      <c r="B359" s="127" t="str">
        <f>IF(1=1,IF(E359="","",B342),N("B23"))</f>
        <v/>
      </c>
      <c r="C359" s="127"/>
      <c r="D359" s="129" t="str">
        <f>IF(ISBLANK(E359),"",LARGE(D342:D358,1)+1)</f>
        <v/>
      </c>
      <c r="E359" s="130"/>
      <c r="F359" s="131"/>
      <c r="G359" s="170"/>
      <c r="H359" s="105"/>
      <c r="I359" s="132" t="str">
        <f>IF(1=1,IF(E359="","",I342),N("H23"))</f>
        <v/>
      </c>
      <c r="J359" s="133" t="str">
        <f>IF(1=1,IF(E359="","",J342),N("I23"))</f>
        <v/>
      </c>
      <c r="K359" s="134" t="str">
        <f>IF(1=1,IF(E359="","",K342),N("J23"))</f>
        <v/>
      </c>
      <c r="L359" s="135" t="str">
        <f>IF(1=1,IF(OR(J359="",O359="",NOT(ISNUMBER(J359)),NOT(ISNUMBER(O359)),J359=0),"",O359/J359),N("L23"))</f>
        <v/>
      </c>
      <c r="M359" s="136" t="str">
        <f>IF(1=1,IF(OR(L359="",NOT(ISNUMBER(F359))),"",F359*L359*IFERROR(INDEX(D384:D428,MATCH(AE359,B384:B428,0)),1)),N("M13"))</f>
        <v/>
      </c>
      <c r="N359" s="137" t="str">
        <f>IF(1=1,IF(F359="","",IF(G359="","",IFERROR(INDEX(E384:E428,MATCH(AE359,B384:B428,0)),G359&amp;""))),N("N6"))</f>
        <v/>
      </c>
      <c r="O359" s="138" t="str">
        <f>IF(1=1,IF(E359="","",O342),N("K23"))</f>
        <v/>
      </c>
      <c r="P359" s="139" t="str">
        <f>IF(1=1,IF(M359="","",IF(AND(ISNUMBER(M359),M359&lt;1,N359="kg"),MAX(1,ROUND(M359*1000,0)),IF(AND(ISNUMBER(M359),M359&lt;1,N359="L"),MAX(1,ROUND(M359*100,0)),ROUND(M359,3)))),N("O23"))</f>
        <v/>
      </c>
      <c r="Q359" s="140" t="str">
        <f>IF(1=1,IF(M359="","",IF(AND(ISNUMBER(M359),M359&lt;1,N359="kg"),"g",IF(AND(ISNUMBER(M359),M359&lt;1,N359="L"),"cl",N359))),N("P23"))</f>
        <v/>
      </c>
      <c r="R359" s="161" t="str">
        <f>IF(1=1,IF(E359="","",IF(F359="","A CONTROLER",IF(NOT(ISNUMBER(F359)),"TEXTE",IF(OR(L359="",L359&lt;=0),"COMMANDE PRINCIPALE INCOMPLETE",IF(G359="","UNITE MANQUANTE",IF(COUNTIF(B384:B428,AE359)=0,"UNITE A CONTROLER","OK")))))),N("Q9"))</f>
        <v/>
      </c>
      <c r="S359" s="105"/>
      <c r="T359" s="141">
        <f t="shared" si="20"/>
        <v>0</v>
      </c>
      <c r="U359" s="133" t="str">
        <f>IF(1=1,IF(E359="","",U342),N("S23"))</f>
        <v/>
      </c>
      <c r="V359" s="133" t="str">
        <f>IF(1=1,IF(E359="","",V342),N("T23"))</f>
        <v/>
      </c>
      <c r="W359" s="135" t="str">
        <f>IF(1=1,IF(OR(U359="",V359="",NOT(ISNUMBER(U359)),NOT(ISNUMBER(V359)),U359=0),"",V359/U359),N("U23"))</f>
        <v/>
      </c>
      <c r="X359" s="136" t="str">
        <f>IF(1=1,IF(OR(W359="",NOT(ISNUMBER(F359))),"",F359*W359*IFERROR(INDEX(D384:D428,MATCH(AE359,B384:B428,0)),1)),N("V7"))</f>
        <v/>
      </c>
      <c r="Y359" s="137" t="str">
        <f>IF(1=1,IF(F359="","",IF(G359="","",IFERROR(INDEX(E384:E428,MATCH(AE359,B384:B428,0)),G359&amp;""))),N("W6"))</f>
        <v/>
      </c>
      <c r="Z359" s="142" t="str">
        <f>IF(1=1,IF(X359="","",IF(AND(ISNUMBER(X359),X359&lt;1,Y359="kg"),MAX(1,ROUND(X359*1000,0)),IF(AND(ISNUMBER(X359),X359&lt;1,Y359="L"),MAX(1,ROUND(X359*100,0)),ROUND(X359,3)))),N("X23"))</f>
        <v/>
      </c>
      <c r="AA359" s="143" t="str">
        <f>IF(1=1,IF(X359="","",IF(AND(ISNUMBER(X359),X359&lt;1,Y359="kg"),"g",IF(AND(ISNUMBER(X359),X359&lt;1,Y359="L"),"cl",Y359))),N("Y23"))</f>
        <v/>
      </c>
      <c r="AB359" s="123" t="str">
        <f>IF(1=1,IF(E359="","",IF(F359="","A CONTROLER",IF(NOT(ISNUMBER(F359)),"TEXTE",IF(OR(W359="",W359&lt;=0),"COMMANDE COUVERTS INCOMPLETE",IF(G359="","UNITE MANQUANTE",IF(COUNTIF(B384:B428,AE359)=0,"UNITE A CONTROLER","OK")))))),N("Z6"))</f>
        <v/>
      </c>
      <c r="AD359" s="144" t="str">
        <f>IF(1=1,IF(E359="","",AD342),N("AB23"))</f>
        <v/>
      </c>
      <c r="AE359" s="125" t="str">
        <f>IF(1=1,IF(G359="","",UPPER(TRIM(SUBSTITUTE(SUBSTITUTE(G359&amp;"",CHAR(160)," ")," "," ")))),N("AC23"))</f>
        <v/>
      </c>
    </row>
    <row r="360" spans="1:31" ht="15.75" x14ac:dyDescent="0.25">
      <c r="A360" s="160" t="str">
        <f>IF(1=1,IF(E360="","",A342),N("A24"))</f>
        <v/>
      </c>
      <c r="B360" s="127" t="str">
        <f>IF(1=1,IF(E360="","",B342),N("B24"))</f>
        <v/>
      </c>
      <c r="C360" s="127"/>
      <c r="D360" s="129" t="str">
        <f>IF(ISBLANK(E360),"",LARGE(D342:D359,1)+1)</f>
        <v/>
      </c>
      <c r="E360" s="130"/>
      <c r="F360" s="131"/>
      <c r="G360" s="170"/>
      <c r="H360" s="105"/>
      <c r="I360" s="132" t="str">
        <f>IF(1=1,IF(E360="","",I342),N("H24"))</f>
        <v/>
      </c>
      <c r="J360" s="133" t="str">
        <f>IF(1=1,IF(E360="","",J342),N("I24"))</f>
        <v/>
      </c>
      <c r="K360" s="134" t="str">
        <f>IF(1=1,IF(E360="","",K342),N("J24"))</f>
        <v/>
      </c>
      <c r="L360" s="135" t="str">
        <f>IF(1=1,IF(OR(J360="",O360="",NOT(ISNUMBER(J360)),NOT(ISNUMBER(O360)),J360=0),"",O360/J360),N("L24"))</f>
        <v/>
      </c>
      <c r="M360" s="136" t="str">
        <f>IF(1=1,IF(OR(L360="",NOT(ISNUMBER(F360))),"",F360*L360*IFERROR(INDEX(D384:D428,MATCH(AE360,B384:B428,0)),1)),N("M13"))</f>
        <v/>
      </c>
      <c r="N360" s="137" t="str">
        <f>IF(1=1,IF(F360="","",IF(G360="","",IFERROR(INDEX(E384:E428,MATCH(AE360,B384:B428,0)),G360&amp;""))),N("N6"))</f>
        <v/>
      </c>
      <c r="O360" s="138" t="str">
        <f>IF(1=1,IF(E360="","",O342),N("K24"))</f>
        <v/>
      </c>
      <c r="P360" s="139" t="str">
        <f>IF(1=1,IF(M360="","",IF(AND(ISNUMBER(M360),M360&lt;1,N360="kg"),MAX(1,ROUND(M360*1000,0)),IF(AND(ISNUMBER(M360),M360&lt;1,N360="L"),MAX(1,ROUND(M360*100,0)),ROUND(M360,3)))),N("O24"))</f>
        <v/>
      </c>
      <c r="Q360" s="140" t="str">
        <f>IF(1=1,IF(M360="","",IF(AND(ISNUMBER(M360),M360&lt;1,N360="kg"),"g",IF(AND(ISNUMBER(M360),M360&lt;1,N360="L"),"cl",N360))),N("P24"))</f>
        <v/>
      </c>
      <c r="R360" s="161" t="str">
        <f>IF(1=1,IF(E360="","",IF(F360="","A CONTROLER",IF(NOT(ISNUMBER(F360)),"TEXTE",IF(OR(L360="",L360&lt;=0),"COMMANDE PRINCIPALE INCOMPLETE",IF(G360="","UNITE MANQUANTE",IF(COUNTIF(B384:B428,AE360)=0,"UNITE A CONTROLER","OK")))))),N("Q9"))</f>
        <v/>
      </c>
      <c r="S360" s="105"/>
      <c r="T360" s="141">
        <f t="shared" si="20"/>
        <v>0</v>
      </c>
      <c r="U360" s="133" t="str">
        <f>IF(1=1,IF(E360="","",U342),N("S24"))</f>
        <v/>
      </c>
      <c r="V360" s="133" t="str">
        <f>IF(1=1,IF(E360="","",V342),N("T24"))</f>
        <v/>
      </c>
      <c r="W360" s="135" t="str">
        <f>IF(1=1,IF(OR(U360="",V360="",NOT(ISNUMBER(U360)),NOT(ISNUMBER(V360)),U360=0),"",V360/U360),N("U24"))</f>
        <v/>
      </c>
      <c r="X360" s="136" t="str">
        <f>IF(1=1,IF(OR(W360="",NOT(ISNUMBER(F360))),"",F360*W360*IFERROR(INDEX(D384:D428,MATCH(AE360,B384:B428,0)),1)),N("V7"))</f>
        <v/>
      </c>
      <c r="Y360" s="137" t="str">
        <f>IF(1=1,IF(F360="","",IF(G360="","",IFERROR(INDEX(E384:E428,MATCH(AE360,B384:B428,0)),G360&amp;""))),N("W6"))</f>
        <v/>
      </c>
      <c r="Z360" s="142" t="str">
        <f>IF(1=1,IF(X360="","",IF(AND(ISNUMBER(X360),X360&lt;1,Y360="kg"),MAX(1,ROUND(X360*1000,0)),IF(AND(ISNUMBER(X360),X360&lt;1,Y360="L"),MAX(1,ROUND(X360*100,0)),ROUND(X360,3)))),N("X24"))</f>
        <v/>
      </c>
      <c r="AA360" s="143" t="str">
        <f>IF(1=1,IF(X360="","",IF(AND(ISNUMBER(X360),X360&lt;1,Y360="kg"),"g",IF(AND(ISNUMBER(X360),X360&lt;1,Y360="L"),"cl",Y360))),N("Y24"))</f>
        <v/>
      </c>
      <c r="AB360" s="123" t="str">
        <f>IF(1=1,IF(E360="","",IF(F360="","A CONTROLER",IF(NOT(ISNUMBER(F360)),"TEXTE",IF(OR(W360="",W360&lt;=0),"COMMANDE COUVERTS INCOMPLETE",IF(G360="","UNITE MANQUANTE",IF(COUNTIF(B384:B428,AE360)=0,"UNITE A CONTROLER","OK")))))),N("Z6"))</f>
        <v/>
      </c>
      <c r="AD360" s="144" t="str">
        <f>IF(1=1,IF(E360="","",AD342),N("AB24"))</f>
        <v/>
      </c>
      <c r="AE360" s="125" t="str">
        <f>IF(1=1,IF(G360="","",UPPER(TRIM(SUBSTITUTE(SUBSTITUTE(G360&amp;"",CHAR(160)," ")," "," ")))),N("AC24"))</f>
        <v/>
      </c>
    </row>
    <row r="361" spans="1:31" ht="15.75" x14ac:dyDescent="0.25">
      <c r="A361" s="160" t="str">
        <f>IF(1=1,IF(E361="","",A342),N("A25"))</f>
        <v/>
      </c>
      <c r="B361" s="127" t="str">
        <f>IF(1=1,IF(E361="","",B342),N("B25"))</f>
        <v/>
      </c>
      <c r="C361" s="127"/>
      <c r="D361" s="129" t="str">
        <f>IF(ISBLANK(E361),"",LARGE(D342:D360,1)+1)</f>
        <v/>
      </c>
      <c r="E361" s="130"/>
      <c r="F361" s="131"/>
      <c r="G361" s="170"/>
      <c r="H361" s="105"/>
      <c r="I361" s="132" t="str">
        <f>IF(1=1,IF(E361="","",I342),N("H25"))</f>
        <v/>
      </c>
      <c r="J361" s="133" t="str">
        <f>IF(1=1,IF(E361="","",J342),N("I25"))</f>
        <v/>
      </c>
      <c r="K361" s="134" t="str">
        <f>IF(1=1,IF(E361="","",K342),N("J25"))</f>
        <v/>
      </c>
      <c r="L361" s="135" t="str">
        <f>IF(1=1,IF(OR(J361="",O361="",NOT(ISNUMBER(J361)),NOT(ISNUMBER(O361)),J361=0),"",O361/J361),N("L25"))</f>
        <v/>
      </c>
      <c r="M361" s="136" t="str">
        <f>IF(1=1,IF(OR(L361="",NOT(ISNUMBER(F361))),"",F361*L361*IFERROR(INDEX(D384:D428,MATCH(AE361,B384:B428,0)),1)),N("M13"))</f>
        <v/>
      </c>
      <c r="N361" s="137" t="str">
        <f>IF(1=1,IF(F361="","",IF(G361="","",IFERROR(INDEX(E384:E428,MATCH(AE361,B384:B428,0)),G361&amp;""))),N("N6"))</f>
        <v/>
      </c>
      <c r="O361" s="138" t="str">
        <f>IF(1=1,IF(E361="","",O342),N("K25"))</f>
        <v/>
      </c>
      <c r="P361" s="139" t="str">
        <f>IF(1=1,IF(M361="","",IF(AND(ISNUMBER(M361),M361&lt;1,N361="kg"),MAX(1,ROUND(M361*1000,0)),IF(AND(ISNUMBER(M361),M361&lt;1,N361="L"),MAX(1,ROUND(M361*100,0)),ROUND(M361,3)))),N("O25"))</f>
        <v/>
      </c>
      <c r="Q361" s="140" t="str">
        <f>IF(1=1,IF(M361="","",IF(AND(ISNUMBER(M361),M361&lt;1,N361="kg"),"g",IF(AND(ISNUMBER(M361),M361&lt;1,N361="L"),"cl",N361))),N("P25"))</f>
        <v/>
      </c>
      <c r="R361" s="161" t="str">
        <f>IF(1=1,IF(E361="","",IF(F361="","A CONTROLER",IF(NOT(ISNUMBER(F361)),"TEXTE",IF(OR(L361="",L361&lt;=0),"COMMANDE PRINCIPALE INCOMPLETE",IF(G361="","UNITE MANQUANTE",IF(COUNTIF(B384:B428,AE361)=0,"UNITE A CONTROLER","OK")))))),N("Q9"))</f>
        <v/>
      </c>
      <c r="S361" s="105"/>
      <c r="T361" s="141">
        <f t="shared" si="20"/>
        <v>0</v>
      </c>
      <c r="U361" s="133" t="str">
        <f>IF(1=1,IF(E361="","",U342),N("S25"))</f>
        <v/>
      </c>
      <c r="V361" s="133" t="str">
        <f>IF(1=1,IF(E361="","",V342),N("T25"))</f>
        <v/>
      </c>
      <c r="W361" s="135" t="str">
        <f>IF(1=1,IF(OR(U361="",V361="",NOT(ISNUMBER(U361)),NOT(ISNUMBER(V361)),U361=0),"",V361/U361),N("U25"))</f>
        <v/>
      </c>
      <c r="X361" s="136" t="str">
        <f>IF(1=1,IF(OR(W361="",NOT(ISNUMBER(F361))),"",F361*W361*IFERROR(INDEX(D384:D428,MATCH(AE361,B384:B428,0)),1)),N("V7"))</f>
        <v/>
      </c>
      <c r="Y361" s="137" t="str">
        <f>IF(1=1,IF(F361="","",IF(G361="","",IFERROR(INDEX(E384:E428,MATCH(AE361,B384:B428,0)),G361&amp;""))),N("W6"))</f>
        <v/>
      </c>
      <c r="Z361" s="142" t="str">
        <f>IF(1=1,IF(X361="","",IF(AND(ISNUMBER(X361),X361&lt;1,Y361="kg"),MAX(1,ROUND(X361*1000,0)),IF(AND(ISNUMBER(X361),X361&lt;1,Y361="L"),MAX(1,ROUND(X361*100,0)),ROUND(X361,3)))),N("X25"))</f>
        <v/>
      </c>
      <c r="AA361" s="143" t="str">
        <f>IF(1=1,IF(X361="","",IF(AND(ISNUMBER(X361),X361&lt;1,Y361="kg"),"g",IF(AND(ISNUMBER(X361),X361&lt;1,Y361="L"),"cl",Y361))),N("Y25"))</f>
        <v/>
      </c>
      <c r="AB361" s="123" t="str">
        <f>IF(1=1,IF(E361="","",IF(F361="","A CONTROLER",IF(NOT(ISNUMBER(F361)),"TEXTE",IF(OR(W361="",W361&lt;=0),"COMMANDE COUVERTS INCOMPLETE",IF(G361="","UNITE MANQUANTE",IF(COUNTIF(B384:B428,AE361)=0,"UNITE A CONTROLER","OK")))))),N("Z6"))</f>
        <v/>
      </c>
      <c r="AD361" s="144" t="str">
        <f>IF(1=1,IF(E361="","",AD342),N("AB25"))</f>
        <v/>
      </c>
      <c r="AE361" s="125" t="str">
        <f>IF(1=1,IF(G361="","",UPPER(TRIM(SUBSTITUTE(SUBSTITUTE(G361&amp;"",CHAR(160)," ")," "," ")))),N("AC25"))</f>
        <v/>
      </c>
    </row>
    <row r="362" spans="1:31" ht="15.75" x14ac:dyDescent="0.25">
      <c r="A362" s="160" t="str">
        <f>IF(1=1,IF(E362="","",A342),N("A26"))</f>
        <v/>
      </c>
      <c r="B362" s="127" t="str">
        <f>IF(1=1,IF(E362="","",B342),N("B26"))</f>
        <v/>
      </c>
      <c r="C362" s="127"/>
      <c r="D362" s="129" t="str">
        <f>IF(ISBLANK(E362),"",LARGE(D342:D361,1)+1)</f>
        <v/>
      </c>
      <c r="E362" s="130"/>
      <c r="F362" s="131"/>
      <c r="G362" s="170"/>
      <c r="H362" s="105"/>
      <c r="I362" s="132" t="str">
        <f>IF(1=1,IF(E362="","",I342),N("H26"))</f>
        <v/>
      </c>
      <c r="J362" s="133" t="str">
        <f>IF(1=1,IF(E362="","",J342),N("I26"))</f>
        <v/>
      </c>
      <c r="K362" s="134" t="str">
        <f>IF(1=1,IF(E362="","",K342),N("J26"))</f>
        <v/>
      </c>
      <c r="L362" s="135" t="str">
        <f>IF(1=1,IF(OR(J362="",O362="",NOT(ISNUMBER(J362)),NOT(ISNUMBER(O362)),J362=0),"",O362/J362),N("L26"))</f>
        <v/>
      </c>
      <c r="M362" s="136" t="str">
        <f>IF(1=1,IF(OR(L362="",NOT(ISNUMBER(F362))),"",F362*L362*IFERROR(INDEX(D384:D428,MATCH(AE362,B384:B428,0)),1)),N("M13"))</f>
        <v/>
      </c>
      <c r="N362" s="137" t="str">
        <f>IF(1=1,IF(F362="","",IF(G362="","",IFERROR(INDEX(E384:E428,MATCH(AE362,B384:B428,0)),G362&amp;""))),N("N6"))</f>
        <v/>
      </c>
      <c r="O362" s="138" t="str">
        <f>IF(1=1,IF(E362="","",O342),N("K26"))</f>
        <v/>
      </c>
      <c r="P362" s="139" t="str">
        <f>IF(1=1,IF(M362="","",IF(AND(ISNUMBER(M362),M362&lt;1,N362="kg"),MAX(1,ROUND(M362*1000,0)),IF(AND(ISNUMBER(M362),M362&lt;1,N362="L"),MAX(1,ROUND(M362*100,0)),ROUND(M362,3)))),N("O26"))</f>
        <v/>
      </c>
      <c r="Q362" s="140" t="str">
        <f>IF(1=1,IF(M362="","",IF(AND(ISNUMBER(M362),M362&lt;1,N362="kg"),"g",IF(AND(ISNUMBER(M362),M362&lt;1,N362="L"),"cl",N362))),N("P26"))</f>
        <v/>
      </c>
      <c r="R362" s="161" t="str">
        <f>IF(1=1,IF(E362="","",IF(F362="","A CONTROLER",IF(NOT(ISNUMBER(F362)),"TEXTE",IF(OR(L362="",L362&lt;=0),"COMMANDE PRINCIPALE INCOMPLETE",IF(G362="","UNITE MANQUANTE",IF(COUNTIF(B384:B428,AE362)=0,"UNITE A CONTROLER","OK")))))),N("Q9"))</f>
        <v/>
      </c>
      <c r="S362" s="105"/>
      <c r="T362" s="141">
        <f t="shared" si="20"/>
        <v>0</v>
      </c>
      <c r="U362" s="133" t="str">
        <f>IF(1=1,IF(E362="","",U342),N("S26"))</f>
        <v/>
      </c>
      <c r="V362" s="133" t="str">
        <f>IF(1=1,IF(E362="","",V342),N("T26"))</f>
        <v/>
      </c>
      <c r="W362" s="135" t="str">
        <f>IF(1=1,IF(OR(U362="",V362="",NOT(ISNUMBER(U362)),NOT(ISNUMBER(V362)),U362=0),"",V362/U362),N("U26"))</f>
        <v/>
      </c>
      <c r="X362" s="136" t="str">
        <f>IF(1=1,IF(OR(W362="",NOT(ISNUMBER(F362))),"",F362*W362*IFERROR(INDEX(D384:D428,MATCH(AE362,B384:B428,0)),1)),N("V7"))</f>
        <v/>
      </c>
      <c r="Y362" s="137" t="str">
        <f>IF(1=1,IF(F362="","",IF(G362="","",IFERROR(INDEX(E384:E428,MATCH(AE362,B384:B428,0)),G362&amp;""))),N("W6"))</f>
        <v/>
      </c>
      <c r="Z362" s="142" t="str">
        <f>IF(1=1,IF(X362="","",IF(AND(ISNUMBER(X362),X362&lt;1,Y362="kg"),MAX(1,ROUND(X362*1000,0)),IF(AND(ISNUMBER(X362),X362&lt;1,Y362="L"),MAX(1,ROUND(X362*100,0)),ROUND(X362,3)))),N("X26"))</f>
        <v/>
      </c>
      <c r="AA362" s="143" t="str">
        <f>IF(1=1,IF(X362="","",IF(AND(ISNUMBER(X362),X362&lt;1,Y362="kg"),"g",IF(AND(ISNUMBER(X362),X362&lt;1,Y362="L"),"cl",Y362))),N("Y26"))</f>
        <v/>
      </c>
      <c r="AB362" s="123" t="str">
        <f>IF(1=1,IF(E362="","",IF(F362="","A CONTROLER",IF(NOT(ISNUMBER(F362)),"TEXTE",IF(OR(W362="",W362&lt;=0),"COMMANDE COUVERTS INCOMPLETE",IF(G362="","UNITE MANQUANTE",IF(COUNTIF(B384:B428,AE362)=0,"UNITE A CONTROLER","OK")))))),N("Z6"))</f>
        <v/>
      </c>
      <c r="AD362" s="144" t="str">
        <f>IF(1=1,IF(E362="","",AD342),N("AB26"))</f>
        <v/>
      </c>
      <c r="AE362" s="125" t="str">
        <f>IF(1=1,IF(G362="","",UPPER(TRIM(SUBSTITUTE(SUBSTITUTE(G362&amp;"",CHAR(160)," ")," "," ")))),N("AC26"))</f>
        <v/>
      </c>
    </row>
    <row r="363" spans="1:31" ht="15.75" x14ac:dyDescent="0.25">
      <c r="A363" s="160" t="str">
        <f>IF(1=1,IF(E363="","",A342),N("A27"))</f>
        <v/>
      </c>
      <c r="B363" s="127" t="str">
        <f>IF(1=1,IF(E363="","",B342),N("B27"))</f>
        <v/>
      </c>
      <c r="C363" s="127"/>
      <c r="D363" s="129" t="str">
        <f>IF(ISBLANK(E363),"",LARGE(D342:D362,1)+1)</f>
        <v/>
      </c>
      <c r="E363" s="130"/>
      <c r="F363" s="131"/>
      <c r="G363" s="170"/>
      <c r="H363" s="105"/>
      <c r="I363" s="132" t="str">
        <f>IF(1=1,IF(E363="","",I342),N("H27"))</f>
        <v/>
      </c>
      <c r="J363" s="133" t="str">
        <f>IF(1=1,IF(E363="","",J342),N("I27"))</f>
        <v/>
      </c>
      <c r="K363" s="134" t="str">
        <f>IF(1=1,IF(E363="","",K342),N("J27"))</f>
        <v/>
      </c>
      <c r="L363" s="135" t="str">
        <f>IF(1=1,IF(OR(J363="",O363="",NOT(ISNUMBER(J363)),NOT(ISNUMBER(O363)),J363=0),"",O363/J363),N("L27"))</f>
        <v/>
      </c>
      <c r="M363" s="136" t="str">
        <f>IF(1=1,IF(OR(L363="",NOT(ISNUMBER(F363))),"",F363*L363*IFERROR(INDEX(D384:D428,MATCH(AE363,B384:B428,0)),1)),N("M13"))</f>
        <v/>
      </c>
      <c r="N363" s="137" t="str">
        <f>IF(1=1,IF(F363="","",IF(G363="","",IFERROR(INDEX(E384:E428,MATCH(AE363,B384:B428,0)),G363&amp;""))),N("N6"))</f>
        <v/>
      </c>
      <c r="O363" s="138" t="str">
        <f>IF(1=1,IF(E363="","",O342),N("K27"))</f>
        <v/>
      </c>
      <c r="P363" s="139" t="str">
        <f>IF(1=1,IF(M363="","",IF(AND(ISNUMBER(M363),M363&lt;1,N363="kg"),MAX(1,ROUND(M363*1000,0)),IF(AND(ISNUMBER(M363),M363&lt;1,N363="L"),MAX(1,ROUND(M363*100,0)),ROUND(M363,3)))),N("O27"))</f>
        <v/>
      </c>
      <c r="Q363" s="140" t="str">
        <f>IF(1=1,IF(M363="","",IF(AND(ISNUMBER(M363),M363&lt;1,N363="kg"),"g",IF(AND(ISNUMBER(M363),M363&lt;1,N363="L"),"cl",N363))),N("P27"))</f>
        <v/>
      </c>
      <c r="R363" s="161" t="str">
        <f>IF(1=1,IF(E363="","",IF(F363="","A CONTROLER",IF(NOT(ISNUMBER(F363)),"TEXTE",IF(OR(L363="",L363&lt;=0),"COMMANDE PRINCIPALE INCOMPLETE",IF(G363="","UNITE MANQUANTE",IF(COUNTIF(B384:B428,AE363)=0,"UNITE A CONTROLER","OK")))))),N("Q9"))</f>
        <v/>
      </c>
      <c r="S363" s="105"/>
      <c r="T363" s="141">
        <f t="shared" si="20"/>
        <v>0</v>
      </c>
      <c r="U363" s="133" t="str">
        <f>IF(1=1,IF(E363="","",U342),N("S27"))</f>
        <v/>
      </c>
      <c r="V363" s="133" t="str">
        <f>IF(1=1,IF(E363="","",V342),N("T27"))</f>
        <v/>
      </c>
      <c r="W363" s="135" t="str">
        <f>IF(1=1,IF(OR(U363="",V363="",NOT(ISNUMBER(U363)),NOT(ISNUMBER(V363)),U363=0),"",V363/U363),N("U27"))</f>
        <v/>
      </c>
      <c r="X363" s="136" t="str">
        <f>IF(1=1,IF(OR(W363="",NOT(ISNUMBER(F363))),"",F363*W363*IFERROR(INDEX(D384:D428,MATCH(AE363,B384:B428,0)),1)),N("V7"))</f>
        <v/>
      </c>
      <c r="Y363" s="137" t="str">
        <f>IF(1=1,IF(F363="","",IF(G363="","",IFERROR(INDEX(E384:E428,MATCH(AE363,B384:B428,0)),G363&amp;""))),N("W6"))</f>
        <v/>
      </c>
      <c r="Z363" s="142" t="str">
        <f>IF(1=1,IF(X363="","",IF(AND(ISNUMBER(X363),X363&lt;1,Y363="kg"),MAX(1,ROUND(X363*1000,0)),IF(AND(ISNUMBER(X363),X363&lt;1,Y363="L"),MAX(1,ROUND(X363*100,0)),ROUND(X363,3)))),N("X27"))</f>
        <v/>
      </c>
      <c r="AA363" s="143" t="str">
        <f>IF(1=1,IF(X363="","",IF(AND(ISNUMBER(X363),X363&lt;1,Y363="kg"),"g",IF(AND(ISNUMBER(X363),X363&lt;1,Y363="L"),"cl",Y363))),N("Y27"))</f>
        <v/>
      </c>
      <c r="AB363" s="123" t="str">
        <f>IF(1=1,IF(E363="","",IF(F363="","A CONTROLER",IF(NOT(ISNUMBER(F363)),"TEXTE",IF(OR(W363="",W363&lt;=0),"COMMANDE COUVERTS INCOMPLETE",IF(G363="","UNITE MANQUANTE",IF(COUNTIF(B384:B428,AE363)=0,"UNITE A CONTROLER","OK")))))),N("Z6"))</f>
        <v/>
      </c>
      <c r="AD363" s="144" t="str">
        <f>IF(1=1,IF(E363="","",AD342),N("AB27"))</f>
        <v/>
      </c>
      <c r="AE363" s="125" t="str">
        <f>IF(1=1,IF(G363="","",UPPER(TRIM(SUBSTITUTE(SUBSTITUTE(G363&amp;"",CHAR(160)," ")," "," ")))),N("AC27"))</f>
        <v/>
      </c>
    </row>
    <row r="364" spans="1:31" ht="15.75" x14ac:dyDescent="0.25">
      <c r="A364" s="160" t="str">
        <f>IF(1=1,IF(E364="","",A342),N("A28"))</f>
        <v/>
      </c>
      <c r="B364" s="127" t="str">
        <f>IF(1=1,IF(E364="","",B342),N("B28"))</f>
        <v/>
      </c>
      <c r="C364" s="127"/>
      <c r="D364" s="129" t="str">
        <f>IF(ISBLANK(E364),"",LARGE(D342:D363,1)+1)</f>
        <v/>
      </c>
      <c r="E364" s="130"/>
      <c r="F364" s="131"/>
      <c r="G364" s="170"/>
      <c r="H364" s="105"/>
      <c r="I364" s="132" t="str">
        <f>IF(1=1,IF(E364="","",I342),N("H28"))</f>
        <v/>
      </c>
      <c r="J364" s="133" t="str">
        <f>IF(1=1,IF(E364="","",J342),N("I28"))</f>
        <v/>
      </c>
      <c r="K364" s="134" t="str">
        <f>IF(1=1,IF(E364="","",K342),N("J28"))</f>
        <v/>
      </c>
      <c r="L364" s="135" t="str">
        <f>IF(1=1,IF(OR(J364="",O364="",NOT(ISNUMBER(J364)),NOT(ISNUMBER(O364)),J364=0),"",O364/J364),N("L28"))</f>
        <v/>
      </c>
      <c r="M364" s="136" t="str">
        <f>IF(1=1,IF(OR(L364="",NOT(ISNUMBER(F364))),"",F364*L364*IFERROR(INDEX(D384:D428,MATCH(AE364,B384:B428,0)),1)),N("M13"))</f>
        <v/>
      </c>
      <c r="N364" s="137" t="str">
        <f>IF(1=1,IF(F364="","",IF(G364="","",IFERROR(INDEX(E384:E428,MATCH(AE364,B384:B428,0)),G364&amp;""))),N("N6"))</f>
        <v/>
      </c>
      <c r="O364" s="138" t="str">
        <f>IF(1=1,IF(E364="","",O342),N("K28"))</f>
        <v/>
      </c>
      <c r="P364" s="139" t="str">
        <f>IF(1=1,IF(M364="","",IF(AND(ISNUMBER(M364),M364&lt;1,N364="kg"),MAX(1,ROUND(M364*1000,0)),IF(AND(ISNUMBER(M364),M364&lt;1,N364="L"),MAX(1,ROUND(M364*100,0)),ROUND(M364,3)))),N("O28"))</f>
        <v/>
      </c>
      <c r="Q364" s="140" t="str">
        <f>IF(1=1,IF(M364="","",IF(AND(ISNUMBER(M364),M364&lt;1,N364="kg"),"g",IF(AND(ISNUMBER(M364),M364&lt;1,N364="L"),"cl",N364))),N("P28"))</f>
        <v/>
      </c>
      <c r="R364" s="161" t="str">
        <f>IF(1=1,IF(E364="","",IF(F364="","A CONTROLER",IF(NOT(ISNUMBER(F364)),"TEXTE",IF(OR(L364="",L364&lt;=0),"COMMANDE PRINCIPALE INCOMPLETE",IF(G364="","UNITE MANQUANTE",IF(COUNTIF(B384:B428,AE364)=0,"UNITE A CONTROLER","OK")))))),N("Q9"))</f>
        <v/>
      </c>
      <c r="S364" s="105"/>
      <c r="T364" s="141">
        <f t="shared" si="20"/>
        <v>0</v>
      </c>
      <c r="U364" s="133" t="str">
        <f>IF(1=1,IF(E364="","",U342),N("S28"))</f>
        <v/>
      </c>
      <c r="V364" s="133" t="str">
        <f>IF(1=1,IF(E364="","",V342),N("T28"))</f>
        <v/>
      </c>
      <c r="W364" s="135" t="str">
        <f>IF(1=1,IF(OR(U364="",V364="",NOT(ISNUMBER(U364)),NOT(ISNUMBER(V364)),U364=0),"",V364/U364),N("U28"))</f>
        <v/>
      </c>
      <c r="X364" s="136" t="str">
        <f>IF(1=1,IF(OR(W364="",NOT(ISNUMBER(F364))),"",F364*W364*IFERROR(INDEX(D384:D428,MATCH(AE364,B384:B428,0)),1)),N("V7"))</f>
        <v/>
      </c>
      <c r="Y364" s="137" t="str">
        <f>IF(1=1,IF(F364="","",IF(G364="","",IFERROR(INDEX(E384:E428,MATCH(AE364,B384:B428,0)),G364&amp;""))),N("W6"))</f>
        <v/>
      </c>
      <c r="Z364" s="142" t="str">
        <f>IF(1=1,IF(X364="","",IF(AND(ISNUMBER(X364),X364&lt;1,Y364="kg"),MAX(1,ROUND(X364*1000,0)),IF(AND(ISNUMBER(X364),X364&lt;1,Y364="L"),MAX(1,ROUND(X364*100,0)),ROUND(X364,3)))),N("X28"))</f>
        <v/>
      </c>
      <c r="AA364" s="143" t="str">
        <f>IF(1=1,IF(X364="","",IF(AND(ISNUMBER(X364),X364&lt;1,Y364="kg"),"g",IF(AND(ISNUMBER(X364),X364&lt;1,Y364="L"),"cl",Y364))),N("Y28"))</f>
        <v/>
      </c>
      <c r="AB364" s="123" t="str">
        <f>IF(1=1,IF(E364="","",IF(F364="","A CONTROLER",IF(NOT(ISNUMBER(F364)),"TEXTE",IF(OR(W364="",W364&lt;=0),"COMMANDE COUVERTS INCOMPLETE",IF(G364="","UNITE MANQUANTE",IF(COUNTIF(B384:B428,AE364)=0,"UNITE A CONTROLER","OK")))))),N("Z6"))</f>
        <v/>
      </c>
      <c r="AD364" s="144" t="str">
        <f>IF(1=1,IF(E364="","",AD342),N("AB28"))</f>
        <v/>
      </c>
      <c r="AE364" s="125" t="str">
        <f>IF(1=1,IF(G364="","",UPPER(TRIM(SUBSTITUTE(SUBSTITUTE(G364&amp;"",CHAR(160)," ")," "," ")))),N("AC28"))</f>
        <v/>
      </c>
    </row>
    <row r="365" spans="1:31" ht="15.75" x14ac:dyDescent="0.25">
      <c r="A365" s="160" t="str">
        <f>IF(1=1,IF(E365="","",A342),N("A29"))</f>
        <v/>
      </c>
      <c r="B365" s="127" t="str">
        <f>IF(1=1,IF(E365="","",B342),N("B29"))</f>
        <v/>
      </c>
      <c r="C365" s="127"/>
      <c r="D365" s="129" t="str">
        <f>IF(ISBLANK(E365),"",LARGE(D342:D364,1)+1)</f>
        <v/>
      </c>
      <c r="E365" s="130"/>
      <c r="F365" s="131"/>
      <c r="G365" s="170"/>
      <c r="H365" s="105"/>
      <c r="I365" s="132" t="str">
        <f>IF(1=1,IF(E365="","",I342),N("H29"))</f>
        <v/>
      </c>
      <c r="J365" s="133" t="str">
        <f>IF(1=1,IF(E365="","",J342),N("I29"))</f>
        <v/>
      </c>
      <c r="K365" s="134" t="str">
        <f>IF(1=1,IF(E365="","",K342),N("J29"))</f>
        <v/>
      </c>
      <c r="L365" s="135" t="str">
        <f>IF(1=1,IF(OR(J365="",O365="",NOT(ISNUMBER(J365)),NOT(ISNUMBER(O365)),J365=0),"",O365/J365),N("L29"))</f>
        <v/>
      </c>
      <c r="M365" s="136" t="str">
        <f>IF(1=1,IF(OR(L365="",NOT(ISNUMBER(F365))),"",F365*L365*IFERROR(INDEX(D384:D428,MATCH(AE365,B384:B428,0)),1)),N("M13"))</f>
        <v/>
      </c>
      <c r="N365" s="137" t="str">
        <f>IF(1=1,IF(F365="","",IF(G365="","",IFERROR(INDEX(E384:E428,MATCH(AE365,B384:B428,0)),G365&amp;""))),N("N6"))</f>
        <v/>
      </c>
      <c r="O365" s="138" t="str">
        <f>IF(1=1,IF(E365="","",O342),N("K29"))</f>
        <v/>
      </c>
      <c r="P365" s="139" t="str">
        <f>IF(1=1,IF(M365="","",IF(AND(ISNUMBER(M365),M365&lt;1,N365="kg"),MAX(1,ROUND(M365*1000,0)),IF(AND(ISNUMBER(M365),M365&lt;1,N365="L"),MAX(1,ROUND(M365*100,0)),ROUND(M365,3)))),N("O29"))</f>
        <v/>
      </c>
      <c r="Q365" s="140" t="str">
        <f>IF(1=1,IF(M365="","",IF(AND(ISNUMBER(M365),M365&lt;1,N365="kg"),"g",IF(AND(ISNUMBER(M365),M365&lt;1,N365="L"),"cl",N365))),N("P29"))</f>
        <v/>
      </c>
      <c r="R365" s="161" t="str">
        <f>IF(1=1,IF(E365="","",IF(F365="","A CONTROLER",IF(NOT(ISNUMBER(F365)),"TEXTE",IF(OR(L365="",L365&lt;=0),"COMMANDE PRINCIPALE INCOMPLETE",IF(G365="","UNITE MANQUANTE",IF(COUNTIF(B384:B428,AE365)=0,"UNITE A CONTROLER","OK")))))),N("Q9"))</f>
        <v/>
      </c>
      <c r="S365" s="105"/>
      <c r="T365" s="141">
        <f t="shared" si="20"/>
        <v>0</v>
      </c>
      <c r="U365" s="133" t="str">
        <f>IF(1=1,IF(E365="","",U342),N("S29"))</f>
        <v/>
      </c>
      <c r="V365" s="133" t="str">
        <f>IF(1=1,IF(E365="","",V342),N("T29"))</f>
        <v/>
      </c>
      <c r="W365" s="135" t="str">
        <f>IF(1=1,IF(OR(U365="",V365="",NOT(ISNUMBER(U365)),NOT(ISNUMBER(V365)),U365=0),"",V365/U365),N("U29"))</f>
        <v/>
      </c>
      <c r="X365" s="136" t="str">
        <f>IF(1=1,IF(OR(W365="",NOT(ISNUMBER(F365))),"",F365*W365*IFERROR(INDEX(D384:D428,MATCH(AE365,B384:B428,0)),1)),N("V7"))</f>
        <v/>
      </c>
      <c r="Y365" s="137" t="str">
        <f>IF(1=1,IF(F365="","",IF(G365="","",IFERROR(INDEX(E384:E428,MATCH(AE365,B384:B428,0)),G365&amp;""))),N("W6"))</f>
        <v/>
      </c>
      <c r="Z365" s="142" t="str">
        <f>IF(1=1,IF(X365="","",IF(AND(ISNUMBER(X365),X365&lt;1,Y365="kg"),MAX(1,ROUND(X365*1000,0)),IF(AND(ISNUMBER(X365),X365&lt;1,Y365="L"),MAX(1,ROUND(X365*100,0)),ROUND(X365,3)))),N("X29"))</f>
        <v/>
      </c>
      <c r="AA365" s="143" t="str">
        <f>IF(1=1,IF(X365="","",IF(AND(ISNUMBER(X365),X365&lt;1,Y365="kg"),"g",IF(AND(ISNUMBER(X365),X365&lt;1,Y365="L"),"cl",Y365))),N("Y29"))</f>
        <v/>
      </c>
      <c r="AB365" s="123" t="str">
        <f>IF(1=1,IF(E365="","",IF(F365="","A CONTROLER",IF(NOT(ISNUMBER(F365)),"TEXTE",IF(OR(W365="",W365&lt;=0),"COMMANDE COUVERTS INCOMPLETE",IF(G365="","UNITE MANQUANTE",IF(COUNTIF(B384:B428,AE365)=0,"UNITE A CONTROLER","OK")))))),N("Z6"))</f>
        <v/>
      </c>
      <c r="AD365" s="144" t="str">
        <f>IF(1=1,IF(E365="","",AD342),N("AB29"))</f>
        <v/>
      </c>
      <c r="AE365" s="125" t="str">
        <f>IF(1=1,IF(G365="","",UPPER(TRIM(SUBSTITUTE(SUBSTITUTE(G365&amp;"",CHAR(160)," ")," "," ")))),N("AC29"))</f>
        <v/>
      </c>
    </row>
    <row r="366" spans="1:31" ht="15.75" x14ac:dyDescent="0.25">
      <c r="A366" s="160" t="str">
        <f>IF(1=1,IF(E366="","",A342),N("A30"))</f>
        <v/>
      </c>
      <c r="B366" s="127" t="str">
        <f>IF(1=1,IF(E366="","",B342),N("B30"))</f>
        <v/>
      </c>
      <c r="C366" s="127"/>
      <c r="D366" s="129" t="str">
        <f>IF(ISBLANK(E366),"",LARGE(D342:D365,1)+1)</f>
        <v/>
      </c>
      <c r="E366" s="130"/>
      <c r="F366" s="131"/>
      <c r="G366" s="170"/>
      <c r="H366" s="105"/>
      <c r="I366" s="132" t="str">
        <f>IF(1=1,IF(E366="","",I342),N("H30"))</f>
        <v/>
      </c>
      <c r="J366" s="133" t="str">
        <f>IF(1=1,IF(E366="","",J342),N("I30"))</f>
        <v/>
      </c>
      <c r="K366" s="134" t="str">
        <f>IF(1=1,IF(E366="","",K342),N("J30"))</f>
        <v/>
      </c>
      <c r="L366" s="135" t="str">
        <f>IF(1=1,IF(OR(J366="",O366="",NOT(ISNUMBER(J366)),NOT(ISNUMBER(O366)),J366=0),"",O366/J366),N("L30"))</f>
        <v/>
      </c>
      <c r="M366" s="136" t="str">
        <f>IF(1=1,IF(OR(L366="",NOT(ISNUMBER(F366))),"",F366*L366*IFERROR(INDEX(D384:D428,MATCH(AE366,B384:B428,0)),1)),N("M13"))</f>
        <v/>
      </c>
      <c r="N366" s="137" t="str">
        <f>IF(1=1,IF(F366="","",IF(G366="","",IFERROR(INDEX(E384:E428,MATCH(AE366,B384:B428,0)),G366&amp;""))),N("N6"))</f>
        <v/>
      </c>
      <c r="O366" s="138" t="str">
        <f>IF(1=1,IF(E366="","",O342),N("K30"))</f>
        <v/>
      </c>
      <c r="P366" s="139" t="str">
        <f>IF(1=1,IF(M366="","",IF(AND(ISNUMBER(M366),M366&lt;1,N366="kg"),MAX(1,ROUND(M366*1000,0)),IF(AND(ISNUMBER(M366),M366&lt;1,N366="L"),MAX(1,ROUND(M366*100,0)),ROUND(M366,3)))),N("O30"))</f>
        <v/>
      </c>
      <c r="Q366" s="140" t="str">
        <f>IF(1=1,IF(M366="","",IF(AND(ISNUMBER(M366),M366&lt;1,N366="kg"),"g",IF(AND(ISNUMBER(M366),M366&lt;1,N366="L"),"cl",N366))),N("P30"))</f>
        <v/>
      </c>
      <c r="R366" s="161" t="str">
        <f>IF(1=1,IF(E366="","",IF(F366="","A CONTROLER",IF(NOT(ISNUMBER(F366)),"TEXTE",IF(OR(L366="",L366&lt;=0),"COMMANDE PRINCIPALE INCOMPLETE",IF(G366="","UNITE MANQUANTE",IF(COUNTIF(B384:B428,AE366)=0,"UNITE A CONTROLER","OK")))))),N("Q9"))</f>
        <v/>
      </c>
      <c r="S366" s="105"/>
      <c r="T366" s="141">
        <f t="shared" si="20"/>
        <v>0</v>
      </c>
      <c r="U366" s="133" t="str">
        <f>IF(1=1,IF(E366="","",U342),N("S30"))</f>
        <v/>
      </c>
      <c r="V366" s="133" t="str">
        <f>IF(1=1,IF(E366="","",V342),N("T30"))</f>
        <v/>
      </c>
      <c r="W366" s="135" t="str">
        <f>IF(1=1,IF(OR(U366="",V366="",NOT(ISNUMBER(U366)),NOT(ISNUMBER(V366)),U366=0),"",V366/U366),N("U30"))</f>
        <v/>
      </c>
      <c r="X366" s="136" t="str">
        <f>IF(1=1,IF(OR(W366="",NOT(ISNUMBER(F366))),"",F366*W366*IFERROR(INDEX(D384:D428,MATCH(AE366,B384:B428,0)),1)),N("V7"))</f>
        <v/>
      </c>
      <c r="Y366" s="137" t="str">
        <f>IF(1=1,IF(F366="","",IF(G366="","",IFERROR(INDEX(E384:E428,MATCH(AE366,B384:B428,0)),G366&amp;""))),N("W6"))</f>
        <v/>
      </c>
      <c r="Z366" s="142" t="str">
        <f>IF(1=1,IF(X366="","",IF(AND(ISNUMBER(X366),X366&lt;1,Y366="kg"),MAX(1,ROUND(X366*1000,0)),IF(AND(ISNUMBER(X366),X366&lt;1,Y366="L"),MAX(1,ROUND(X366*100,0)),ROUND(X366,3)))),N("X30"))</f>
        <v/>
      </c>
      <c r="AA366" s="143" t="str">
        <f>IF(1=1,IF(X366="","",IF(AND(ISNUMBER(X366),X366&lt;1,Y366="kg"),"g",IF(AND(ISNUMBER(X366),X366&lt;1,Y366="L"),"cl",Y366))),N("Y30"))</f>
        <v/>
      </c>
      <c r="AB366" s="123" t="str">
        <f>IF(1=1,IF(E366="","",IF(F366="","A CONTROLER",IF(NOT(ISNUMBER(F366)),"TEXTE",IF(OR(W366="",W366&lt;=0),"COMMANDE COUVERTS INCOMPLETE",IF(G366="","UNITE MANQUANTE",IF(COUNTIF(B384:B428,AE366)=0,"UNITE A CONTROLER","OK")))))),N("Z6"))</f>
        <v/>
      </c>
      <c r="AD366" s="144" t="str">
        <f>IF(1=1,IF(E366="","",AD342),N("AB30"))</f>
        <v/>
      </c>
      <c r="AE366" s="125" t="str">
        <f>IF(1=1,IF(G366="","",UPPER(TRIM(SUBSTITUTE(SUBSTITUTE(G366&amp;"",CHAR(160)," ")," "," ")))),N("AC30"))</f>
        <v/>
      </c>
    </row>
    <row r="367" spans="1:31" ht="15.75" x14ac:dyDescent="0.25">
      <c r="A367" s="160" t="str">
        <f>IF(1=1,IF(E367="","",A342),N("A31"))</f>
        <v/>
      </c>
      <c r="B367" s="127" t="str">
        <f>IF(1=1,IF(E367="","",B342),N("B31"))</f>
        <v/>
      </c>
      <c r="C367" s="127"/>
      <c r="D367" s="129" t="str">
        <f>IF(ISBLANK(E367),"",LARGE(D342:D366,1)+1)</f>
        <v/>
      </c>
      <c r="E367" s="130"/>
      <c r="F367" s="131"/>
      <c r="G367" s="170"/>
      <c r="H367" s="105"/>
      <c r="I367" s="132" t="str">
        <f>IF(1=1,IF(E367="","",I342),N("H31"))</f>
        <v/>
      </c>
      <c r="J367" s="133" t="str">
        <f>IF(1=1,IF(E367="","",J342),N("I31"))</f>
        <v/>
      </c>
      <c r="K367" s="134" t="str">
        <f>IF(1=1,IF(E367="","",K342),N("J31"))</f>
        <v/>
      </c>
      <c r="L367" s="135" t="str">
        <f>IF(1=1,IF(OR(J367="",O367="",NOT(ISNUMBER(J367)),NOT(ISNUMBER(O367)),J367=0),"",O367/J367),N("L31"))</f>
        <v/>
      </c>
      <c r="M367" s="136" t="str">
        <f>IF(1=1,IF(OR(L367="",NOT(ISNUMBER(F367))),"",F367*L367*IFERROR(INDEX(D384:D428,MATCH(AE367,B384:B428,0)),1)),N("M13"))</f>
        <v/>
      </c>
      <c r="N367" s="137" t="str">
        <f>IF(1=1,IF(F367="","",IF(G367="","",IFERROR(INDEX(E384:E428,MATCH(AE367,B384:B428,0)),G367&amp;""))),N("N6"))</f>
        <v/>
      </c>
      <c r="O367" s="138" t="str">
        <f>IF(1=1,IF(E367="","",O342),N("K31"))</f>
        <v/>
      </c>
      <c r="P367" s="139" t="str">
        <f>IF(1=1,IF(M367="","",IF(AND(ISNUMBER(M367),M367&lt;1,N367="kg"),MAX(1,ROUND(M367*1000,0)),IF(AND(ISNUMBER(M367),M367&lt;1,N367="L"),MAX(1,ROUND(M367*100,0)),ROUND(M367,3)))),N("O31"))</f>
        <v/>
      </c>
      <c r="Q367" s="140" t="str">
        <f>IF(1=1,IF(M367="","",IF(AND(ISNUMBER(M367),M367&lt;1,N367="kg"),"g",IF(AND(ISNUMBER(M367),M367&lt;1,N367="L"),"cl",N367))),N("P31"))</f>
        <v/>
      </c>
      <c r="R367" s="161" t="str">
        <f>IF(1=1,IF(E367="","",IF(F367="","A CONTROLER",IF(NOT(ISNUMBER(F367)),"TEXTE",IF(OR(L367="",L367&lt;=0),"COMMANDE PRINCIPALE INCOMPLETE",IF(G367="","UNITE MANQUANTE",IF(COUNTIF(B384:B428,AE367)=0,"UNITE A CONTROLER","OK")))))),N("Q9"))</f>
        <v/>
      </c>
      <c r="S367" s="105"/>
      <c r="T367" s="141">
        <f t="shared" si="20"/>
        <v>0</v>
      </c>
      <c r="U367" s="133" t="str">
        <f>IF(1=1,IF(E367="","",U342),N("S31"))</f>
        <v/>
      </c>
      <c r="V367" s="133" t="str">
        <f>IF(1=1,IF(E367="","",V342),N("T31"))</f>
        <v/>
      </c>
      <c r="W367" s="135" t="str">
        <f>IF(1=1,IF(OR(U367="",V367="",NOT(ISNUMBER(U367)),NOT(ISNUMBER(V367)),U367=0),"",V367/U367),N("U31"))</f>
        <v/>
      </c>
      <c r="X367" s="136" t="str">
        <f>IF(1=1,IF(OR(W367="",NOT(ISNUMBER(F367))),"",F367*W367*IFERROR(INDEX(D384:D428,MATCH(AE367,B384:B428,0)),1)),N("V7"))</f>
        <v/>
      </c>
      <c r="Y367" s="137" t="str">
        <f>IF(1=1,IF(F367="","",IF(G367="","",IFERROR(INDEX(E384:E428,MATCH(AE367,B384:B428,0)),G367&amp;""))),N("W6"))</f>
        <v/>
      </c>
      <c r="Z367" s="142" t="str">
        <f>IF(1=1,IF(X367="","",IF(AND(ISNUMBER(X367),X367&lt;1,Y367="kg"),MAX(1,ROUND(X367*1000,0)),IF(AND(ISNUMBER(X367),X367&lt;1,Y367="L"),MAX(1,ROUND(X367*100,0)),ROUND(X367,3)))),N("X31"))</f>
        <v/>
      </c>
      <c r="AA367" s="143" t="str">
        <f>IF(1=1,IF(X367="","",IF(AND(ISNUMBER(X367),X367&lt;1,Y367="kg"),"g",IF(AND(ISNUMBER(X367),X367&lt;1,Y367="L"),"cl",Y367))),N("Y31"))</f>
        <v/>
      </c>
      <c r="AB367" s="123" t="str">
        <f>IF(1=1,IF(E367="","",IF(F367="","A CONTROLER",IF(NOT(ISNUMBER(F367)),"TEXTE",IF(OR(W367="",W367&lt;=0),"COMMANDE COUVERTS INCOMPLETE",IF(G367="","UNITE MANQUANTE",IF(COUNTIF(B384:B428,AE367)=0,"UNITE A CONTROLER","OK")))))),N("Z6"))</f>
        <v/>
      </c>
      <c r="AD367" s="144" t="str">
        <f>IF(1=1,IF(E367="","",AD342),N("AB31"))</f>
        <v/>
      </c>
      <c r="AE367" s="125" t="str">
        <f>IF(1=1,IF(G367="","",UPPER(TRIM(SUBSTITUTE(SUBSTITUTE(G367&amp;"",CHAR(160)," ")," "," ")))),N("AC31"))</f>
        <v/>
      </c>
    </row>
    <row r="368" spans="1:31" ht="15.75" x14ac:dyDescent="0.25">
      <c r="A368" s="160" t="str">
        <f>IF(1=1,IF(E368="","",A342),N("A32"))</f>
        <v/>
      </c>
      <c r="B368" s="127" t="str">
        <f>IF(1=1,IF(E368="","",B342),N("B32"))</f>
        <v/>
      </c>
      <c r="C368" s="127"/>
      <c r="D368" s="129" t="str">
        <f>IF(ISBLANK(E368),"",LARGE(D342:D367,1)+1)</f>
        <v/>
      </c>
      <c r="E368" s="130"/>
      <c r="F368" s="131"/>
      <c r="G368" s="170"/>
      <c r="H368" s="105"/>
      <c r="I368" s="132" t="str">
        <f>IF(1=1,IF(E368="","",I342),N("H32"))</f>
        <v/>
      </c>
      <c r="J368" s="133" t="str">
        <f>IF(1=1,IF(E368="","",J342),N("I32"))</f>
        <v/>
      </c>
      <c r="K368" s="134" t="str">
        <f>IF(1=1,IF(E368="","",K342),N("J32"))</f>
        <v/>
      </c>
      <c r="L368" s="135" t="str">
        <f>IF(1=1,IF(OR(J368="",O368="",NOT(ISNUMBER(J368)),NOT(ISNUMBER(O368)),J368=0),"",O368/J368),N("L32"))</f>
        <v/>
      </c>
      <c r="M368" s="136" t="str">
        <f>IF(1=1,IF(OR(L368="",NOT(ISNUMBER(F368))),"",F368*L368*IFERROR(INDEX(D384:D428,MATCH(AE368,B384:B428,0)),1)),N("M13"))</f>
        <v/>
      </c>
      <c r="N368" s="137" t="str">
        <f>IF(1=1,IF(F368="","",IF(G368="","",IFERROR(INDEX(E384:E428,MATCH(AE368,B384:B428,0)),G368&amp;""))),N("N6"))</f>
        <v/>
      </c>
      <c r="O368" s="138" t="str">
        <f>IF(1=1,IF(E368="","",O342),N("K32"))</f>
        <v/>
      </c>
      <c r="P368" s="139" t="str">
        <f>IF(1=1,IF(M368="","",IF(AND(ISNUMBER(M368),M368&lt;1,N368="kg"),MAX(1,ROUND(M368*1000,0)),IF(AND(ISNUMBER(M368),M368&lt;1,N368="L"),MAX(1,ROUND(M368*100,0)),ROUND(M368,3)))),N("O32"))</f>
        <v/>
      </c>
      <c r="Q368" s="140" t="str">
        <f>IF(1=1,IF(M368="","",IF(AND(ISNUMBER(M368),M368&lt;1,N368="kg"),"g",IF(AND(ISNUMBER(M368),M368&lt;1,N368="L"),"cl",N368))),N("P32"))</f>
        <v/>
      </c>
      <c r="R368" s="161" t="str">
        <f>IF(1=1,IF(E368="","",IF(F368="","A CONTROLER",IF(NOT(ISNUMBER(F368)),"TEXTE",IF(OR(L368="",L368&lt;=0),"COMMANDE PRINCIPALE INCOMPLETE",IF(G368="","UNITE MANQUANTE",IF(COUNTIF(B384:B428,AE368)=0,"UNITE A CONTROLER","OK")))))),N("Q9"))</f>
        <v/>
      </c>
      <c r="S368" s="105"/>
      <c r="T368" s="141">
        <f t="shared" si="20"/>
        <v>0</v>
      </c>
      <c r="U368" s="133" t="str">
        <f>IF(1=1,IF(E368="","",U342),N("S32"))</f>
        <v/>
      </c>
      <c r="V368" s="133" t="str">
        <f>IF(1=1,IF(E368="","",V342),N("T32"))</f>
        <v/>
      </c>
      <c r="W368" s="135" t="str">
        <f>IF(1=1,IF(OR(U368="",V368="",NOT(ISNUMBER(U368)),NOT(ISNUMBER(V368)),U368=0),"",V368/U368),N("U32"))</f>
        <v/>
      </c>
      <c r="X368" s="136" t="str">
        <f>IF(1=1,IF(OR(W368="",NOT(ISNUMBER(F368))),"",F368*W368*IFERROR(INDEX(D384:D428,MATCH(AE368,B384:B428,0)),1)),N("V7"))</f>
        <v/>
      </c>
      <c r="Y368" s="137" t="str">
        <f>IF(1=1,IF(F368="","",IF(G368="","",IFERROR(INDEX(E384:E428,MATCH(AE368,B384:B428,0)),G368&amp;""))),N("W6"))</f>
        <v/>
      </c>
      <c r="Z368" s="142" t="str">
        <f>IF(1=1,IF(X368="","",IF(AND(ISNUMBER(X368),X368&lt;1,Y368="kg"),MAX(1,ROUND(X368*1000,0)),IF(AND(ISNUMBER(X368),X368&lt;1,Y368="L"),MAX(1,ROUND(X368*100,0)),ROUND(X368,3)))),N("X32"))</f>
        <v/>
      </c>
      <c r="AA368" s="143" t="str">
        <f>IF(1=1,IF(X368="","",IF(AND(ISNUMBER(X368),X368&lt;1,Y368="kg"),"g",IF(AND(ISNUMBER(X368),X368&lt;1,Y368="L"),"cl",Y368))),N("Y32"))</f>
        <v/>
      </c>
      <c r="AB368" s="123" t="str">
        <f>IF(1=1,IF(E368="","",IF(F368="","A CONTROLER",IF(NOT(ISNUMBER(F368)),"TEXTE",IF(OR(W368="",W368&lt;=0),"COMMANDE COUVERTS INCOMPLETE",IF(G368="","UNITE MANQUANTE",IF(COUNTIF(B384:B428,AE368)=0,"UNITE A CONTROLER","OK")))))),N("Z6"))</f>
        <v/>
      </c>
      <c r="AD368" s="144" t="str">
        <f>IF(1=1,IF(E368="","",AD342),N("AB32"))</f>
        <v/>
      </c>
      <c r="AE368" s="125" t="str">
        <f>IF(1=1,IF(G368="","",UPPER(TRIM(SUBSTITUTE(SUBSTITUTE(G368&amp;"",CHAR(160)," ")," "," ")))),N("AC32"))</f>
        <v/>
      </c>
    </row>
    <row r="369" spans="1:31" ht="15.75" x14ac:dyDescent="0.25">
      <c r="A369" s="160" t="str">
        <f>IF(1=1,IF(E369="","",A342),N("A33"))</f>
        <v/>
      </c>
      <c r="B369" s="127" t="str">
        <f>IF(1=1,IF(E369="","",B342),N("B33"))</f>
        <v/>
      </c>
      <c r="C369" s="127"/>
      <c r="D369" s="129" t="str">
        <f>IF(ISBLANK(E369),"",LARGE(D342:D368,1)+1)</f>
        <v/>
      </c>
      <c r="E369" s="130"/>
      <c r="F369" s="131"/>
      <c r="G369" s="170"/>
      <c r="H369" s="105"/>
      <c r="I369" s="132" t="str">
        <f>IF(1=1,IF(E369="","",I342),N("H33"))</f>
        <v/>
      </c>
      <c r="J369" s="133" t="str">
        <f>IF(1=1,IF(E369="","",J342),N("I33"))</f>
        <v/>
      </c>
      <c r="K369" s="134" t="str">
        <f>IF(1=1,IF(E369="","",K342),N("J33"))</f>
        <v/>
      </c>
      <c r="L369" s="135" t="str">
        <f>IF(1=1,IF(OR(J369="",O369="",NOT(ISNUMBER(J369)),NOT(ISNUMBER(O369)),J369=0),"",O369/J369),N("L33"))</f>
        <v/>
      </c>
      <c r="M369" s="136" t="str">
        <f>IF(1=1,IF(OR(L369="",NOT(ISNUMBER(F369))),"",F369*L369*IFERROR(INDEX(D384:D428,MATCH(AE369,B384:B428,0)),1)),N("M13"))</f>
        <v/>
      </c>
      <c r="N369" s="137" t="str">
        <f>IF(1=1,IF(F369="","",IF(G369="","",IFERROR(INDEX(E384:E428,MATCH(AE369,B384:B428,0)),G369&amp;""))),N("N6"))</f>
        <v/>
      </c>
      <c r="O369" s="138" t="str">
        <f>IF(1=1,IF(E369="","",O342),N("K33"))</f>
        <v/>
      </c>
      <c r="P369" s="139" t="str">
        <f>IF(1=1,IF(M369="","",IF(AND(ISNUMBER(M369),M369&lt;1,N369="kg"),MAX(1,ROUND(M369*1000,0)),IF(AND(ISNUMBER(M369),M369&lt;1,N369="L"),MAX(1,ROUND(M369*100,0)),ROUND(M369,3)))),N("O33"))</f>
        <v/>
      </c>
      <c r="Q369" s="140" t="str">
        <f>IF(1=1,IF(M369="","",IF(AND(ISNUMBER(M369),M369&lt;1,N369="kg"),"g",IF(AND(ISNUMBER(M369),M369&lt;1,N369="L"),"cl",N369))),N("P33"))</f>
        <v/>
      </c>
      <c r="R369" s="161" t="str">
        <f>IF(1=1,IF(E369="","",IF(F369="","A CONTROLER",IF(NOT(ISNUMBER(F369)),"TEXTE",IF(OR(L369="",L369&lt;=0),"COMMANDE PRINCIPALE INCOMPLETE",IF(G369="","UNITE MANQUANTE",IF(COUNTIF(B384:B428,AE369)=0,"UNITE A CONTROLER","OK")))))),N("Q9"))</f>
        <v/>
      </c>
      <c r="S369" s="105"/>
      <c r="T369" s="141">
        <f t="shared" si="20"/>
        <v>0</v>
      </c>
      <c r="U369" s="133" t="str">
        <f>IF(1=1,IF(E369="","",U342),N("S33"))</f>
        <v/>
      </c>
      <c r="V369" s="133" t="str">
        <f>IF(1=1,IF(E369="","",V342),N("T33"))</f>
        <v/>
      </c>
      <c r="W369" s="135" t="str">
        <f>IF(1=1,IF(OR(U369="",V369="",NOT(ISNUMBER(U369)),NOT(ISNUMBER(V369)),U369=0),"",V369/U369),N("U33"))</f>
        <v/>
      </c>
      <c r="X369" s="136" t="str">
        <f>IF(1=1,IF(OR(W369="",NOT(ISNUMBER(F369))),"",F369*W369*IFERROR(INDEX(D384:D428,MATCH(AE369,B384:B428,0)),1)),N("V7"))</f>
        <v/>
      </c>
      <c r="Y369" s="137" t="str">
        <f>IF(1=1,IF(F369="","",IF(G369="","",IFERROR(INDEX(E384:E428,MATCH(AE369,B384:B428,0)),G369&amp;""))),N("W6"))</f>
        <v/>
      </c>
      <c r="Z369" s="142" t="str">
        <f>IF(1=1,IF(X369="","",IF(AND(ISNUMBER(X369),X369&lt;1,Y369="kg"),MAX(1,ROUND(X369*1000,0)),IF(AND(ISNUMBER(X369),X369&lt;1,Y369="L"),MAX(1,ROUND(X369*100,0)),ROUND(X369,3)))),N("X33"))</f>
        <v/>
      </c>
      <c r="AA369" s="143" t="str">
        <f>IF(1=1,IF(X369="","",IF(AND(ISNUMBER(X369),X369&lt;1,Y369="kg"),"g",IF(AND(ISNUMBER(X369),X369&lt;1,Y369="L"),"cl",Y369))),N("Y33"))</f>
        <v/>
      </c>
      <c r="AB369" s="123" t="str">
        <f>IF(1=1,IF(E369="","",IF(F369="","A CONTROLER",IF(NOT(ISNUMBER(F369)),"TEXTE",IF(OR(W369="",W369&lt;=0),"COMMANDE COUVERTS INCOMPLETE",IF(G369="","UNITE MANQUANTE",IF(COUNTIF(B384:B428,AE369)=0,"UNITE A CONTROLER","OK")))))),N("Z6"))</f>
        <v/>
      </c>
      <c r="AD369" s="144" t="str">
        <f>IF(1=1,IF(E369="","",AD342),N("AB33"))</f>
        <v/>
      </c>
      <c r="AE369" s="125" t="str">
        <f>IF(1=1,IF(G369="","",UPPER(TRIM(SUBSTITUTE(SUBSTITUTE(G369&amp;"",CHAR(160)," ")," "," ")))),N("AC33"))</f>
        <v/>
      </c>
    </row>
    <row r="370" spans="1:31" ht="15.75" x14ac:dyDescent="0.25">
      <c r="A370" s="160" t="str">
        <f>IF(1=1,IF(E370="","",A342),N("A34"))</f>
        <v/>
      </c>
      <c r="B370" s="127" t="str">
        <f>IF(1=1,IF(E370="","",B342),N("B34"))</f>
        <v/>
      </c>
      <c r="C370" s="127"/>
      <c r="D370" s="129" t="str">
        <f>IF(ISBLANK(E370),"",LARGE(D342:D369,1)+1)</f>
        <v/>
      </c>
      <c r="E370" s="130"/>
      <c r="F370" s="131"/>
      <c r="G370" s="170"/>
      <c r="H370" s="105"/>
      <c r="I370" s="132" t="str">
        <f>IF(1=1,IF(E370="","",I342),N("H34"))</f>
        <v/>
      </c>
      <c r="J370" s="133" t="str">
        <f>IF(1=1,IF(E370="","",J342),N("I34"))</f>
        <v/>
      </c>
      <c r="K370" s="134" t="str">
        <f>IF(1=1,IF(E370="","",K342),N("J34"))</f>
        <v/>
      </c>
      <c r="L370" s="135" t="str">
        <f>IF(1=1,IF(OR(J370="",O370="",NOT(ISNUMBER(J370)),NOT(ISNUMBER(O370)),J370=0),"",O370/J370),N("L34"))</f>
        <v/>
      </c>
      <c r="M370" s="136" t="str">
        <f>IF(1=1,IF(OR(L370="",NOT(ISNUMBER(F370))),"",F370*L370*IFERROR(INDEX(D384:D428,MATCH(AE370,B384:B428,0)),1)),N("M13"))</f>
        <v/>
      </c>
      <c r="N370" s="137" t="str">
        <f>IF(1=1,IF(F370="","",IF(G370="","",IFERROR(INDEX(E384:E428,MATCH(AE370,B384:B428,0)),G370&amp;""))),N("N6"))</f>
        <v/>
      </c>
      <c r="O370" s="138" t="str">
        <f>IF(1=1,IF(E370="","",O342),N("K34"))</f>
        <v/>
      </c>
      <c r="P370" s="139" t="str">
        <f>IF(1=1,IF(M370="","",IF(AND(ISNUMBER(M370),M370&lt;1,N370="kg"),MAX(1,ROUND(M370*1000,0)),IF(AND(ISNUMBER(M370),M370&lt;1,N370="L"),MAX(1,ROUND(M370*100,0)),ROUND(M370,3)))),N("O34"))</f>
        <v/>
      </c>
      <c r="Q370" s="140" t="str">
        <f>IF(1=1,IF(M370="","",IF(AND(ISNUMBER(M370),M370&lt;1,N370="kg"),"g",IF(AND(ISNUMBER(M370),M370&lt;1,N370="L"),"cl",N370))),N("P34"))</f>
        <v/>
      </c>
      <c r="R370" s="161" t="str">
        <f>IF(1=1,IF(E370="","",IF(F370="","A CONTROLER",IF(NOT(ISNUMBER(F370)),"TEXTE",IF(OR(L370="",L370&lt;=0),"COMMANDE PRINCIPALE INCOMPLETE",IF(G370="","UNITE MANQUANTE",IF(COUNTIF(B384:B428,AE370)=0,"UNITE A CONTROLER","OK")))))),N("Q9"))</f>
        <v/>
      </c>
      <c r="S370" s="105"/>
      <c r="T370" s="141">
        <f t="shared" si="20"/>
        <v>0</v>
      </c>
      <c r="U370" s="133" t="str">
        <f>IF(1=1,IF(E370="","",U342),N("S34"))</f>
        <v/>
      </c>
      <c r="V370" s="133" t="str">
        <f>IF(1=1,IF(E370="","",V342),N("T34"))</f>
        <v/>
      </c>
      <c r="W370" s="135" t="str">
        <f>IF(1=1,IF(OR(U370="",V370="",NOT(ISNUMBER(U370)),NOT(ISNUMBER(V370)),U370=0),"",V370/U370),N("U34"))</f>
        <v/>
      </c>
      <c r="X370" s="136" t="str">
        <f>IF(1=1,IF(OR(W370="",NOT(ISNUMBER(F370))),"",F370*W370*IFERROR(INDEX(D384:D428,MATCH(AE370,B384:B428,0)),1)),N("V7"))</f>
        <v/>
      </c>
      <c r="Y370" s="137" t="str">
        <f>IF(1=1,IF(F370="","",IF(G370="","",IFERROR(INDEX(E384:E428,MATCH(AE370,B384:B428,0)),G370&amp;""))),N("W6"))</f>
        <v/>
      </c>
      <c r="Z370" s="142" t="str">
        <f>IF(1=1,IF(X370="","",IF(AND(ISNUMBER(X370),X370&lt;1,Y370="kg"),MAX(1,ROUND(X370*1000,0)),IF(AND(ISNUMBER(X370),X370&lt;1,Y370="L"),MAX(1,ROUND(X370*100,0)),ROUND(X370,3)))),N("X34"))</f>
        <v/>
      </c>
      <c r="AA370" s="143" t="str">
        <f>IF(1=1,IF(X370="","",IF(AND(ISNUMBER(X370),X370&lt;1,Y370="kg"),"g",IF(AND(ISNUMBER(X370),X370&lt;1,Y370="L"),"cl",Y370))),N("Y34"))</f>
        <v/>
      </c>
      <c r="AB370" s="123" t="str">
        <f>IF(1=1,IF(E370="","",IF(F370="","A CONTROLER",IF(NOT(ISNUMBER(F370)),"TEXTE",IF(OR(W370="",W370&lt;=0),"COMMANDE COUVERTS INCOMPLETE",IF(G370="","UNITE MANQUANTE",IF(COUNTIF(B384:B428,AE370)=0,"UNITE A CONTROLER","OK")))))),N("Z6"))</f>
        <v/>
      </c>
      <c r="AD370" s="144" t="str">
        <f>IF(1=1,IF(E370="","",AD342),N("AB34"))</f>
        <v/>
      </c>
      <c r="AE370" s="125" t="str">
        <f>IF(1=1,IF(G370="","",UPPER(TRIM(SUBSTITUTE(SUBSTITUTE(G370&amp;"",CHAR(160)," ")," "," ")))),N("AC34"))</f>
        <v/>
      </c>
    </row>
    <row r="371" spans="1:31" ht="15.75" x14ac:dyDescent="0.25">
      <c r="A371" s="160" t="str">
        <f>IF(1=1,IF(E371="","",A342),N("A35"))</f>
        <v/>
      </c>
      <c r="B371" s="127" t="str">
        <f>IF(1=1,IF(E371="","",B342),N("B35"))</f>
        <v/>
      </c>
      <c r="C371" s="127"/>
      <c r="D371" s="129" t="str">
        <f>IF(ISBLANK(E371),"",LARGE(D342:D370,1)+1)</f>
        <v/>
      </c>
      <c r="E371" s="130"/>
      <c r="F371" s="131"/>
      <c r="G371" s="170"/>
      <c r="H371" s="105"/>
      <c r="I371" s="132" t="str">
        <f>IF(1=1,IF(E371="","",I342),N("H35"))</f>
        <v/>
      </c>
      <c r="J371" s="133" t="str">
        <f>IF(1=1,IF(E371="","",J342),N("I35"))</f>
        <v/>
      </c>
      <c r="K371" s="134" t="str">
        <f>IF(1=1,IF(E371="","",K342),N("J35"))</f>
        <v/>
      </c>
      <c r="L371" s="135" t="str">
        <f>IF(1=1,IF(OR(J371="",O371="",NOT(ISNUMBER(J371)),NOT(ISNUMBER(O371)),J371=0),"",O371/J371),N("L35"))</f>
        <v/>
      </c>
      <c r="M371" s="136" t="str">
        <f>IF(1=1,IF(OR(L371="",NOT(ISNUMBER(F371))),"",F371*L371*IFERROR(INDEX(D384:D428,MATCH(AE371,B384:B428,0)),1)),N("M13"))</f>
        <v/>
      </c>
      <c r="N371" s="137" t="str">
        <f>IF(1=1,IF(F371="","",IF(G371="","",IFERROR(INDEX(E384:E428,MATCH(AE371,B384:B428,0)),G371&amp;""))),N("N6"))</f>
        <v/>
      </c>
      <c r="O371" s="138" t="str">
        <f>IF(1=1,IF(E371="","",O342),N("K35"))</f>
        <v/>
      </c>
      <c r="P371" s="139" t="str">
        <f>IF(1=1,IF(M371="","",IF(AND(ISNUMBER(M371),M371&lt;1,N371="kg"),MAX(1,ROUND(M371*1000,0)),IF(AND(ISNUMBER(M371),M371&lt;1,N371="L"),MAX(1,ROUND(M371*100,0)),ROUND(M371,3)))),N("O35"))</f>
        <v/>
      </c>
      <c r="Q371" s="140" t="str">
        <f>IF(1=1,IF(M371="","",IF(AND(ISNUMBER(M371),M371&lt;1,N371="kg"),"g",IF(AND(ISNUMBER(M371),M371&lt;1,N371="L"),"cl",N371))),N("P35"))</f>
        <v/>
      </c>
      <c r="R371" s="161" t="str">
        <f>IF(1=1,IF(E371="","",IF(F371="","A CONTROLER",IF(NOT(ISNUMBER(F371)),"TEXTE",IF(OR(L371="",L371&lt;=0),"COMMANDE PRINCIPALE INCOMPLETE",IF(G371="","UNITE MANQUANTE",IF(COUNTIF(B384:B428,AE371)=0,"UNITE A CONTROLER","OK")))))),N("Q9"))</f>
        <v/>
      </c>
      <c r="S371" s="105"/>
      <c r="T371" s="141">
        <f t="shared" si="20"/>
        <v>0</v>
      </c>
      <c r="U371" s="133" t="str">
        <f>IF(1=1,IF(E371="","",U342),N("S35"))</f>
        <v/>
      </c>
      <c r="V371" s="133" t="str">
        <f>IF(1=1,IF(E371="","",V342),N("T35"))</f>
        <v/>
      </c>
      <c r="W371" s="135" t="str">
        <f>IF(1=1,IF(OR(U371="",V371="",NOT(ISNUMBER(U371)),NOT(ISNUMBER(V371)),U371=0),"",V371/U371),N("U35"))</f>
        <v/>
      </c>
      <c r="X371" s="136" t="str">
        <f>IF(1=1,IF(OR(W371="",NOT(ISNUMBER(F371))),"",F371*W371*IFERROR(INDEX(D384:D428,MATCH(AE371,B384:B428,0)),1)),N("V7"))</f>
        <v/>
      </c>
      <c r="Y371" s="137" t="str">
        <f>IF(1=1,IF(F371="","",IF(G371="","",IFERROR(INDEX(E384:E428,MATCH(AE371,B384:B428,0)),G371&amp;""))),N("W6"))</f>
        <v/>
      </c>
      <c r="Z371" s="142" t="str">
        <f>IF(1=1,IF(X371="","",IF(AND(ISNUMBER(X371),X371&lt;1,Y371="kg"),MAX(1,ROUND(X371*1000,0)),IF(AND(ISNUMBER(X371),X371&lt;1,Y371="L"),MAX(1,ROUND(X371*100,0)),ROUND(X371,3)))),N("X35"))</f>
        <v/>
      </c>
      <c r="AA371" s="143" t="str">
        <f>IF(1=1,IF(X371="","",IF(AND(ISNUMBER(X371),X371&lt;1,Y371="kg"),"g",IF(AND(ISNUMBER(X371),X371&lt;1,Y371="L"),"cl",Y371))),N("Y35"))</f>
        <v/>
      </c>
      <c r="AB371" s="123" t="str">
        <f>IF(1=1,IF(E371="","",IF(F371="","A CONTROLER",IF(NOT(ISNUMBER(F371)),"TEXTE",IF(OR(W371="",W371&lt;=0),"COMMANDE COUVERTS INCOMPLETE",IF(G371="","UNITE MANQUANTE",IF(COUNTIF(B384:B428,AE371)=0,"UNITE A CONTROLER","OK")))))),N("Z6"))</f>
        <v/>
      </c>
      <c r="AD371" s="144" t="str">
        <f>IF(1=1,IF(E371="","",AD342),N("AB35"))</f>
        <v/>
      </c>
      <c r="AE371" s="125" t="str">
        <f>IF(1=1,IF(G371="","",UPPER(TRIM(SUBSTITUTE(SUBSTITUTE(G371&amp;"",CHAR(160)," ")," "," ")))),N("AC35"))</f>
        <v/>
      </c>
    </row>
    <row r="372" spans="1:31" ht="15.75" x14ac:dyDescent="0.25">
      <c r="A372" s="160" t="str">
        <f>IF(1=1,IF(E372="","",A342),N("A36"))</f>
        <v/>
      </c>
      <c r="B372" s="127" t="str">
        <f>IF(1=1,IF(E372="","",B342),N("B36"))</f>
        <v/>
      </c>
      <c r="C372" s="127"/>
      <c r="D372" s="129" t="str">
        <f>IF(ISBLANK(E372),"",LARGE(D342:D371,1)+1)</f>
        <v/>
      </c>
      <c r="E372" s="130"/>
      <c r="F372" s="131"/>
      <c r="G372" s="170"/>
      <c r="H372" s="105"/>
      <c r="I372" s="132" t="str">
        <f>IF(1=1,IF(E372="","",I342),N("H36"))</f>
        <v/>
      </c>
      <c r="J372" s="133" t="str">
        <f>IF(1=1,IF(E372="","",J342),N("I36"))</f>
        <v/>
      </c>
      <c r="K372" s="134" t="str">
        <f>IF(1=1,IF(E372="","",K342),N("J36"))</f>
        <v/>
      </c>
      <c r="L372" s="135" t="str">
        <f>IF(1=1,IF(OR(J372="",O372="",NOT(ISNUMBER(J372)),NOT(ISNUMBER(O372)),J372=0),"",O372/J372),N("L36"))</f>
        <v/>
      </c>
      <c r="M372" s="136" t="str">
        <f>IF(1=1,IF(OR(L372="",NOT(ISNUMBER(F372))),"",F372*L372*IFERROR(INDEX(D384:D428,MATCH(AE372,B384:B428,0)),1)),N("M13"))</f>
        <v/>
      </c>
      <c r="N372" s="137" t="str">
        <f>IF(1=1,IF(F372="","",IF(G372="","",IFERROR(INDEX(E384:E428,MATCH(AE372,B384:B428,0)),G372&amp;""))),N("N6"))</f>
        <v/>
      </c>
      <c r="O372" s="138" t="str">
        <f>IF(1=1,IF(E372="","",O342),N("K36"))</f>
        <v/>
      </c>
      <c r="P372" s="139" t="str">
        <f>IF(1=1,IF(M372="","",IF(AND(ISNUMBER(M372),M372&lt;1,N372="kg"),MAX(1,ROUND(M372*1000,0)),IF(AND(ISNUMBER(M372),M372&lt;1,N372="L"),MAX(1,ROUND(M372*100,0)),ROUND(M372,3)))),N("O36"))</f>
        <v/>
      </c>
      <c r="Q372" s="140" t="str">
        <f>IF(1=1,IF(M372="","",IF(AND(ISNUMBER(M372),M372&lt;1,N372="kg"),"g",IF(AND(ISNUMBER(M372),M372&lt;1,N372="L"),"cl",N372))),N("P36"))</f>
        <v/>
      </c>
      <c r="R372" s="161" t="str">
        <f>IF(1=1,IF(E372="","",IF(F372="","A CONTROLER",IF(NOT(ISNUMBER(F372)),"TEXTE",IF(OR(L372="",L372&lt;=0),"COMMANDE PRINCIPALE INCOMPLETE",IF(G372="","UNITE MANQUANTE",IF(COUNTIF(B384:B428,AE372)=0,"UNITE A CONTROLER","OK")))))),N("Q9"))</f>
        <v/>
      </c>
      <c r="S372" s="105"/>
      <c r="T372" s="141">
        <f t="shared" si="20"/>
        <v>0</v>
      </c>
      <c r="U372" s="133" t="str">
        <f>IF(1=1,IF(E372="","",U342),N("S36"))</f>
        <v/>
      </c>
      <c r="V372" s="133" t="str">
        <f>IF(1=1,IF(E372="","",V342),N("T36"))</f>
        <v/>
      </c>
      <c r="W372" s="135" t="str">
        <f>IF(1=1,IF(OR(U372="",V372="",NOT(ISNUMBER(U372)),NOT(ISNUMBER(V372)),U372=0),"",V372/U372),N("U36"))</f>
        <v/>
      </c>
      <c r="X372" s="136" t="str">
        <f>IF(1=1,IF(OR(W372="",NOT(ISNUMBER(F372))),"",F372*W372*IFERROR(INDEX(D384:D428,MATCH(AE372,B384:B428,0)),1)),N("V7"))</f>
        <v/>
      </c>
      <c r="Y372" s="137" t="str">
        <f>IF(1=1,IF(F372="","",IF(G372="","",IFERROR(INDEX(E384:E428,MATCH(AE372,B384:B428,0)),G372&amp;""))),N("W6"))</f>
        <v/>
      </c>
      <c r="Z372" s="142" t="str">
        <f>IF(1=1,IF(X372="","",IF(AND(ISNUMBER(X372),X372&lt;1,Y372="kg"),MAX(1,ROUND(X372*1000,0)),IF(AND(ISNUMBER(X372),X372&lt;1,Y372="L"),MAX(1,ROUND(X372*100,0)),ROUND(X372,3)))),N("X36"))</f>
        <v/>
      </c>
      <c r="AA372" s="143" t="str">
        <f>IF(1=1,IF(X372="","",IF(AND(ISNUMBER(X372),X372&lt;1,Y372="kg"),"g",IF(AND(ISNUMBER(X372),X372&lt;1,Y372="L"),"cl",Y372))),N("Y36"))</f>
        <v/>
      </c>
      <c r="AB372" s="123" t="str">
        <f>IF(1=1,IF(E372="","",IF(F372="","A CONTROLER",IF(NOT(ISNUMBER(F372)),"TEXTE",IF(OR(W372="",W372&lt;=0),"COMMANDE COUVERTS INCOMPLETE",IF(G372="","UNITE MANQUANTE",IF(COUNTIF(B384:B428,AE372)=0,"UNITE A CONTROLER","OK")))))),N("Z6"))</f>
        <v/>
      </c>
      <c r="AD372" s="144" t="str">
        <f>IF(1=1,IF(E372="","",AD342),N("AB36"))</f>
        <v/>
      </c>
      <c r="AE372" s="125" t="str">
        <f>IF(1=1,IF(G372="","",UPPER(TRIM(SUBSTITUTE(SUBSTITUTE(G372&amp;"",CHAR(160)," ")," "," ")))),N("AC36"))</f>
        <v/>
      </c>
    </row>
    <row r="373" spans="1:31" ht="15.75" x14ac:dyDescent="0.25">
      <c r="A373" s="160" t="str">
        <f>IF(1=1,IF(E373="","",A342),N("A37"))</f>
        <v/>
      </c>
      <c r="B373" s="127" t="str">
        <f>IF(1=1,IF(E373="","",B342),N("B37"))</f>
        <v/>
      </c>
      <c r="C373" s="127"/>
      <c r="D373" s="129" t="str">
        <f>IF(ISBLANK(E373),"",LARGE(D342:D372,1)+1)</f>
        <v/>
      </c>
      <c r="E373" s="130"/>
      <c r="F373" s="131"/>
      <c r="G373" s="170"/>
      <c r="H373" s="105"/>
      <c r="I373" s="132" t="str">
        <f>IF(1=1,IF(E373="","",I342),N("H37"))</f>
        <v/>
      </c>
      <c r="J373" s="133" t="str">
        <f>IF(1=1,IF(E373="","",J342),N("I37"))</f>
        <v/>
      </c>
      <c r="K373" s="134" t="str">
        <f>IF(1=1,IF(E373="","",K342),N("J37"))</f>
        <v/>
      </c>
      <c r="L373" s="135" t="str">
        <f>IF(1=1,IF(OR(J373="",O373="",NOT(ISNUMBER(J373)),NOT(ISNUMBER(O373)),J373=0),"",O373/J373),N("L37"))</f>
        <v/>
      </c>
      <c r="M373" s="136" t="str">
        <f>IF(1=1,IF(OR(L373="",NOT(ISNUMBER(F373))),"",F373*L373*IFERROR(INDEX(D384:D428,MATCH(AE373,B384:B428,0)),1)),N("M13"))</f>
        <v/>
      </c>
      <c r="N373" s="137" t="str">
        <f>IF(1=1,IF(F373="","",IF(G373="","",IFERROR(INDEX(E384:E428,MATCH(AE373,B384:B428,0)),G373&amp;""))),N("N6"))</f>
        <v/>
      </c>
      <c r="O373" s="138" t="str">
        <f>IF(1=1,IF(E373="","",O342),N("K37"))</f>
        <v/>
      </c>
      <c r="P373" s="139" t="str">
        <f>IF(1=1,IF(M373="","",IF(AND(ISNUMBER(M373),M373&lt;1,N373="kg"),MAX(1,ROUND(M373*1000,0)),IF(AND(ISNUMBER(M373),M373&lt;1,N373="L"),MAX(1,ROUND(M373*100,0)),ROUND(M373,3)))),N("O37"))</f>
        <v/>
      </c>
      <c r="Q373" s="140" t="str">
        <f>IF(1=1,IF(M373="","",IF(AND(ISNUMBER(M373),M373&lt;1,N373="kg"),"g",IF(AND(ISNUMBER(M373),M373&lt;1,N373="L"),"cl",N373))),N("P37"))</f>
        <v/>
      </c>
      <c r="R373" s="161" t="str">
        <f>IF(1=1,IF(E373="","",IF(F373="","A CONTROLER",IF(NOT(ISNUMBER(F373)),"TEXTE",IF(OR(L373="",L373&lt;=0),"COMMANDE PRINCIPALE INCOMPLETE",IF(G373="","UNITE MANQUANTE",IF(COUNTIF(B384:B428,AE373)=0,"UNITE A CONTROLER","OK")))))),N("Q9"))</f>
        <v/>
      </c>
      <c r="S373" s="105"/>
      <c r="T373" s="141">
        <f t="shared" si="20"/>
        <v>0</v>
      </c>
      <c r="U373" s="133" t="str">
        <f>IF(1=1,IF(E373="","",U342),N("S37"))</f>
        <v/>
      </c>
      <c r="V373" s="133" t="str">
        <f>IF(1=1,IF(E373="","",V342),N("T37"))</f>
        <v/>
      </c>
      <c r="W373" s="135" t="str">
        <f>IF(1=1,IF(OR(U373="",V373="",NOT(ISNUMBER(U373)),NOT(ISNUMBER(V373)),U373=0),"",V373/U373),N("U37"))</f>
        <v/>
      </c>
      <c r="X373" s="136" t="str">
        <f>IF(1=1,IF(OR(W373="",NOT(ISNUMBER(F373))),"",F373*W373*IFERROR(INDEX(D384:D428,MATCH(AE373,B384:B428,0)),1)),N("V7"))</f>
        <v/>
      </c>
      <c r="Y373" s="137" t="str">
        <f>IF(1=1,IF(F373="","",IF(G373="","",IFERROR(INDEX(E384:E428,MATCH(AE373,B384:B428,0)),G373&amp;""))),N("W6"))</f>
        <v/>
      </c>
      <c r="Z373" s="142" t="str">
        <f>IF(1=1,IF(X373="","",IF(AND(ISNUMBER(X373),X373&lt;1,Y373="kg"),MAX(1,ROUND(X373*1000,0)),IF(AND(ISNUMBER(X373),X373&lt;1,Y373="L"),MAX(1,ROUND(X373*100,0)),ROUND(X373,3)))),N("X37"))</f>
        <v/>
      </c>
      <c r="AA373" s="143" t="str">
        <f>IF(1=1,IF(X373="","",IF(AND(ISNUMBER(X373),X373&lt;1,Y373="kg"),"g",IF(AND(ISNUMBER(X373),X373&lt;1,Y373="L"),"cl",Y373))),N("Y37"))</f>
        <v/>
      </c>
      <c r="AB373" s="123" t="str">
        <f>IF(1=1,IF(E373="","",IF(F373="","A CONTROLER",IF(NOT(ISNUMBER(F373)),"TEXTE",IF(OR(W373="",W373&lt;=0),"COMMANDE COUVERTS INCOMPLETE",IF(G373="","UNITE MANQUANTE",IF(COUNTIF(B384:B428,AE373)=0,"UNITE A CONTROLER","OK")))))),N("Z6"))</f>
        <v/>
      </c>
      <c r="AD373" s="144" t="str">
        <f>IF(1=1,IF(E373="","",AD342),N("AB37"))</f>
        <v/>
      </c>
      <c r="AE373" s="125" t="str">
        <f>IF(1=1,IF(G373="","",UPPER(TRIM(SUBSTITUTE(SUBSTITUTE(G373&amp;"",CHAR(160)," ")," "," ")))),N("AC37"))</f>
        <v/>
      </c>
    </row>
    <row r="374" spans="1:31" ht="15.75" x14ac:dyDescent="0.25">
      <c r="A374" s="160" t="str">
        <f>IF(1=1,IF(E374="","",A342),N("A38"))</f>
        <v/>
      </c>
      <c r="B374" s="127" t="str">
        <f>IF(1=1,IF(E374="","",B342),N("B38"))</f>
        <v/>
      </c>
      <c r="C374" s="127"/>
      <c r="D374" s="129" t="str">
        <f>IF(ISBLANK(E374),"",LARGE(D342:D373,1)+1)</f>
        <v/>
      </c>
      <c r="E374" s="130"/>
      <c r="F374" s="131"/>
      <c r="G374" s="170"/>
      <c r="H374" s="105"/>
      <c r="I374" s="132" t="str">
        <f>IF(1=1,IF(E374="","",I342),N("H38"))</f>
        <v/>
      </c>
      <c r="J374" s="133" t="str">
        <f>IF(1=1,IF(E374="","",J342),N("I38"))</f>
        <v/>
      </c>
      <c r="K374" s="134" t="str">
        <f>IF(1=1,IF(E374="","",K342),N("J38"))</f>
        <v/>
      </c>
      <c r="L374" s="135" t="str">
        <f>IF(1=1,IF(OR(J374="",O374="",NOT(ISNUMBER(J374)),NOT(ISNUMBER(O374)),J374=0),"",O374/J374),N("L38"))</f>
        <v/>
      </c>
      <c r="M374" s="136" t="str">
        <f>IF(1=1,IF(OR(L374="",NOT(ISNUMBER(F374))),"",F374*L374*IFERROR(INDEX(D384:D428,MATCH(AE374,B384:B428,0)),1)),N("M13"))</f>
        <v/>
      </c>
      <c r="N374" s="137" t="str">
        <f>IF(1=1,IF(F374="","",IF(G374="","",IFERROR(INDEX(E384:E428,MATCH(AE374,B384:B428,0)),G374&amp;""))),N("N6"))</f>
        <v/>
      </c>
      <c r="O374" s="138" t="str">
        <f>IF(1=1,IF(E374="","",O342),N("K38"))</f>
        <v/>
      </c>
      <c r="P374" s="139" t="str">
        <f>IF(1=1,IF(M374="","",IF(AND(ISNUMBER(M374),M374&lt;1,N374="kg"),MAX(1,ROUND(M374*1000,0)),IF(AND(ISNUMBER(M374),M374&lt;1,N374="L"),MAX(1,ROUND(M374*100,0)),ROUND(M374,3)))),N("O38"))</f>
        <v/>
      </c>
      <c r="Q374" s="140" t="str">
        <f>IF(1=1,IF(M374="","",IF(AND(ISNUMBER(M374),M374&lt;1,N374="kg"),"g",IF(AND(ISNUMBER(M374),M374&lt;1,N374="L"),"cl",N374))),N("P38"))</f>
        <v/>
      </c>
      <c r="R374" s="161" t="str">
        <f>IF(1=1,IF(E374="","",IF(F374="","A CONTROLER",IF(NOT(ISNUMBER(F374)),"TEXTE",IF(OR(L374="",L374&lt;=0),"COMMANDE PRINCIPALE INCOMPLETE",IF(G374="","UNITE MANQUANTE",IF(COUNTIF(B384:B428,AE374)=0,"UNITE A CONTROLER","OK")))))),N("Q9"))</f>
        <v/>
      </c>
      <c r="S374" s="105"/>
      <c r="T374" s="141">
        <f t="shared" si="20"/>
        <v>0</v>
      </c>
      <c r="U374" s="133" t="str">
        <f>IF(1=1,IF(E374="","",U342),N("S38"))</f>
        <v/>
      </c>
      <c r="V374" s="133" t="str">
        <f>IF(1=1,IF(E374="","",V342),N("T38"))</f>
        <v/>
      </c>
      <c r="W374" s="135" t="str">
        <f>IF(1=1,IF(OR(U374="",V374="",NOT(ISNUMBER(U374)),NOT(ISNUMBER(V374)),U374=0),"",V374/U374),N("U38"))</f>
        <v/>
      </c>
      <c r="X374" s="136" t="str">
        <f>IF(1=1,IF(OR(W374="",NOT(ISNUMBER(F374))),"",F374*W374*IFERROR(INDEX(D384:D428,MATCH(AE374,B384:B428,0)),1)),N("V7"))</f>
        <v/>
      </c>
      <c r="Y374" s="137" t="str">
        <f>IF(1=1,IF(F374="","",IF(G374="","",IFERROR(INDEX(E384:E428,MATCH(AE374,B384:B428,0)),G374&amp;""))),N("W6"))</f>
        <v/>
      </c>
      <c r="Z374" s="142" t="str">
        <f>IF(1=1,IF(X374="","",IF(AND(ISNUMBER(X374),X374&lt;1,Y374="kg"),MAX(1,ROUND(X374*1000,0)),IF(AND(ISNUMBER(X374),X374&lt;1,Y374="L"),MAX(1,ROUND(X374*100,0)),ROUND(X374,3)))),N("X38"))</f>
        <v/>
      </c>
      <c r="AA374" s="143" t="str">
        <f>IF(1=1,IF(X374="","",IF(AND(ISNUMBER(X374),X374&lt;1,Y374="kg"),"g",IF(AND(ISNUMBER(X374),X374&lt;1,Y374="L"),"cl",Y374))),N("Y38"))</f>
        <v/>
      </c>
      <c r="AB374" s="123" t="str">
        <f>IF(1=1,IF(E374="","",IF(F374="","A CONTROLER",IF(NOT(ISNUMBER(F374)),"TEXTE",IF(OR(W374="",W374&lt;=0),"COMMANDE COUVERTS INCOMPLETE",IF(G374="","UNITE MANQUANTE",IF(COUNTIF(B384:B428,AE374)=0,"UNITE A CONTROLER","OK")))))),N("Z6"))</f>
        <v/>
      </c>
      <c r="AD374" s="144" t="str">
        <f>IF(1=1,IF(E374="","",AD342),N("AB38"))</f>
        <v/>
      </c>
      <c r="AE374" s="125" t="str">
        <f>IF(1=1,IF(G374="","",UPPER(TRIM(SUBSTITUTE(SUBSTITUTE(G374&amp;"",CHAR(160)," ")," "," ")))),N("AC38"))</f>
        <v/>
      </c>
    </row>
    <row r="375" spans="1:31" ht="15.75" x14ac:dyDescent="0.25">
      <c r="A375" s="160" t="str">
        <f>IF(1=1,IF(E375="","",A342),N("A39"))</f>
        <v/>
      </c>
      <c r="B375" s="127" t="str">
        <f>IF(1=1,IF(E375="","",B342),N("B39"))</f>
        <v/>
      </c>
      <c r="C375" s="127"/>
      <c r="D375" s="129" t="str">
        <f>IF(ISBLANK(E375),"",LARGE(D342:D374,1)+1)</f>
        <v/>
      </c>
      <c r="E375" s="130"/>
      <c r="F375" s="131"/>
      <c r="G375" s="170"/>
      <c r="H375" s="105"/>
      <c r="I375" s="132" t="str">
        <f>IF(1=1,IF(E375="","",I342),N("H39"))</f>
        <v/>
      </c>
      <c r="J375" s="133" t="str">
        <f>IF(1=1,IF(E375="","",J342),N("I39"))</f>
        <v/>
      </c>
      <c r="K375" s="134" t="str">
        <f>IF(1=1,IF(E375="","",K342),N("J39"))</f>
        <v/>
      </c>
      <c r="L375" s="135" t="str">
        <f>IF(1=1,IF(OR(J375="",O375="",NOT(ISNUMBER(J375)),NOT(ISNUMBER(O375)),J375=0),"",O375/J375),N("L39"))</f>
        <v/>
      </c>
      <c r="M375" s="136" t="str">
        <f>IF(1=1,IF(OR(L375="",NOT(ISNUMBER(F375))),"",F375*L375*IFERROR(INDEX(D384:D428,MATCH(AE375,B384:B428,0)),1)),N("M13"))</f>
        <v/>
      </c>
      <c r="N375" s="137" t="str">
        <f>IF(1=1,IF(F375="","",IF(G375="","",IFERROR(INDEX(E384:E428,MATCH(AE375,B384:B428,0)),G375&amp;""))),N("N6"))</f>
        <v/>
      </c>
      <c r="O375" s="138" t="str">
        <f>IF(1=1,IF(E375="","",O342),N("K39"))</f>
        <v/>
      </c>
      <c r="P375" s="139" t="str">
        <f>IF(1=1,IF(M375="","",IF(AND(ISNUMBER(M375),M375&lt;1,N375="kg"),MAX(1,ROUND(M375*1000,0)),IF(AND(ISNUMBER(M375),M375&lt;1,N375="L"),MAX(1,ROUND(M375*100,0)),ROUND(M375,3)))),N("O39"))</f>
        <v/>
      </c>
      <c r="Q375" s="140" t="str">
        <f>IF(1=1,IF(M375="","",IF(AND(ISNUMBER(M375),M375&lt;1,N375="kg"),"g",IF(AND(ISNUMBER(M375),M375&lt;1,N375="L"),"cl",N375))),N("P39"))</f>
        <v/>
      </c>
      <c r="R375" s="161" t="str">
        <f>IF(1=1,IF(E375="","",IF(F375="","A CONTROLER",IF(NOT(ISNUMBER(F375)),"TEXTE",IF(OR(L375="",L375&lt;=0),"COMMANDE PRINCIPALE INCOMPLETE",IF(G375="","UNITE MANQUANTE",IF(COUNTIF(B384:B428,AE375)=0,"UNITE A CONTROLER","OK")))))),N("Q9"))</f>
        <v/>
      </c>
      <c r="S375" s="105"/>
      <c r="T375" s="141">
        <f t="shared" si="20"/>
        <v>0</v>
      </c>
      <c r="U375" s="133" t="str">
        <f>IF(1=1,IF(E375="","",U342),N("S39"))</f>
        <v/>
      </c>
      <c r="V375" s="133" t="str">
        <f>IF(1=1,IF(E375="","",V342),N("T39"))</f>
        <v/>
      </c>
      <c r="W375" s="135" t="str">
        <f>IF(1=1,IF(OR(U375="",V375="",NOT(ISNUMBER(U375)),NOT(ISNUMBER(V375)),U375=0),"",V375/U375),N("U39"))</f>
        <v/>
      </c>
      <c r="X375" s="136" t="str">
        <f>IF(1=1,IF(OR(W375="",NOT(ISNUMBER(F375))),"",F375*W375*IFERROR(INDEX(D384:D428,MATCH(AE375,B384:B428,0)),1)),N("V7"))</f>
        <v/>
      </c>
      <c r="Y375" s="137" t="str">
        <f>IF(1=1,IF(F375="","",IF(G375="","",IFERROR(INDEX(E384:E428,MATCH(AE375,B384:B428,0)),G375&amp;""))),N("W6"))</f>
        <v/>
      </c>
      <c r="Z375" s="142" t="str">
        <f>IF(1=1,IF(X375="","",IF(AND(ISNUMBER(X375),X375&lt;1,Y375="kg"),MAX(1,ROUND(X375*1000,0)),IF(AND(ISNUMBER(X375),X375&lt;1,Y375="L"),MAX(1,ROUND(X375*100,0)),ROUND(X375,3)))),N("X39"))</f>
        <v/>
      </c>
      <c r="AA375" s="143" t="str">
        <f>IF(1=1,IF(X375="","",IF(AND(ISNUMBER(X375),X375&lt;1,Y375="kg"),"g",IF(AND(ISNUMBER(X375),X375&lt;1,Y375="L"),"cl",Y375))),N("Y39"))</f>
        <v/>
      </c>
      <c r="AB375" s="123" t="str">
        <f>IF(1=1,IF(E375="","",IF(F375="","A CONTROLER",IF(NOT(ISNUMBER(F375)),"TEXTE",IF(OR(W375="",W375&lt;=0),"COMMANDE COUVERTS INCOMPLETE",IF(G375="","UNITE MANQUANTE",IF(COUNTIF(B384:B428,AE375)=0,"UNITE A CONTROLER","OK")))))),N("Z6"))</f>
        <v/>
      </c>
      <c r="AD375" s="144" t="str">
        <f>IF(1=1,IF(E375="","",AD342),N("AB39"))</f>
        <v/>
      </c>
      <c r="AE375" s="125" t="str">
        <f>IF(1=1,IF(G375="","",UPPER(TRIM(SUBSTITUTE(SUBSTITUTE(G375&amp;"",CHAR(160)," ")," "," ")))),N("AC39"))</f>
        <v/>
      </c>
    </row>
    <row r="376" spans="1:31" ht="15.75" x14ac:dyDescent="0.25">
      <c r="A376" s="160" t="str">
        <f>IF(1=1,IF(E376="","",A342),N("A40"))</f>
        <v/>
      </c>
      <c r="B376" s="127" t="str">
        <f>IF(1=1,IF(E376="","",B342),N("B40"))</f>
        <v/>
      </c>
      <c r="C376" s="127"/>
      <c r="D376" s="129" t="str">
        <f>IF(ISBLANK(E376),"",LARGE(D342:D375,1)+1)</f>
        <v/>
      </c>
      <c r="E376" s="130"/>
      <c r="F376" s="131"/>
      <c r="G376" s="170"/>
      <c r="H376" s="105"/>
      <c r="I376" s="132" t="str">
        <f>IF(1=1,IF(E376="","",I342),N("H40"))</f>
        <v/>
      </c>
      <c r="J376" s="133" t="str">
        <f>IF(1=1,IF(E376="","",J342),N("I40"))</f>
        <v/>
      </c>
      <c r="K376" s="134" t="str">
        <f>IF(1=1,IF(E376="","",K342),N("J40"))</f>
        <v/>
      </c>
      <c r="L376" s="135" t="str">
        <f>IF(1=1,IF(OR(J376="",O376="",NOT(ISNUMBER(J376)),NOT(ISNUMBER(O376)),J376=0),"",O376/J376),N("L40"))</f>
        <v/>
      </c>
      <c r="M376" s="136" t="str">
        <f>IF(1=1,IF(OR(L376="",NOT(ISNUMBER(F376))),"",F376*L376*IFERROR(INDEX(D384:D428,MATCH(AE376,B384:B428,0)),1)),N("M13"))</f>
        <v/>
      </c>
      <c r="N376" s="137" t="str">
        <f>IF(1=1,IF(F376="","",IF(G376="","",IFERROR(INDEX(E384:E428,MATCH(AE376,B384:B428,0)),G376&amp;""))),N("N6"))</f>
        <v/>
      </c>
      <c r="O376" s="138" t="str">
        <f>IF(1=1,IF(E376="","",O342),N("K40"))</f>
        <v/>
      </c>
      <c r="P376" s="139" t="str">
        <f>IF(1=1,IF(M376="","",IF(AND(ISNUMBER(M376),M376&lt;1,N376="kg"),MAX(1,ROUND(M376*1000,0)),IF(AND(ISNUMBER(M376),M376&lt;1,N376="L"),MAX(1,ROUND(M376*100,0)),ROUND(M376,3)))),N("O40"))</f>
        <v/>
      </c>
      <c r="Q376" s="140" t="str">
        <f>IF(1=1,IF(M376="","",IF(AND(ISNUMBER(M376),M376&lt;1,N376="kg"),"g",IF(AND(ISNUMBER(M376),M376&lt;1,N376="L"),"cl",N376))),N("P40"))</f>
        <v/>
      </c>
      <c r="R376" s="161" t="str">
        <f>IF(1=1,IF(E376="","",IF(F376="","A CONTROLER",IF(NOT(ISNUMBER(F376)),"TEXTE",IF(OR(L376="",L376&lt;=0),"COMMANDE PRINCIPALE INCOMPLETE",IF(G376="","UNITE MANQUANTE",IF(COUNTIF(B384:B428,AE376)=0,"UNITE A CONTROLER","OK")))))),N("Q9"))</f>
        <v/>
      </c>
      <c r="S376" s="105"/>
      <c r="T376" s="141">
        <f t="shared" si="20"/>
        <v>0</v>
      </c>
      <c r="U376" s="133" t="str">
        <f>IF(1=1,IF(E376="","",U342),N("S40"))</f>
        <v/>
      </c>
      <c r="V376" s="133" t="str">
        <f>IF(1=1,IF(E376="","",V342),N("T40"))</f>
        <v/>
      </c>
      <c r="W376" s="135" t="str">
        <f>IF(1=1,IF(OR(U376="",V376="",NOT(ISNUMBER(U376)),NOT(ISNUMBER(V376)),U376=0),"",V376/U376),N("U40"))</f>
        <v/>
      </c>
      <c r="X376" s="136" t="str">
        <f>IF(1=1,IF(OR(W376="",NOT(ISNUMBER(F376))),"",F376*W376*IFERROR(INDEX(D384:D428,MATCH(AE376,B384:B428,0)),1)),N("V7"))</f>
        <v/>
      </c>
      <c r="Y376" s="137" t="str">
        <f>IF(1=1,IF(F376="","",IF(G376="","",IFERROR(INDEX(E384:E428,MATCH(AE376,B384:B428,0)),G376&amp;""))),N("W6"))</f>
        <v/>
      </c>
      <c r="Z376" s="142" t="str">
        <f>IF(1=1,IF(X376="","",IF(AND(ISNUMBER(X376),X376&lt;1,Y376="kg"),MAX(1,ROUND(X376*1000,0)),IF(AND(ISNUMBER(X376),X376&lt;1,Y376="L"),MAX(1,ROUND(X376*100,0)),ROUND(X376,3)))),N("X40"))</f>
        <v/>
      </c>
      <c r="AA376" s="143" t="str">
        <f>IF(1=1,IF(X376="","",IF(AND(ISNUMBER(X376),X376&lt;1,Y376="kg"),"g",IF(AND(ISNUMBER(X376),X376&lt;1,Y376="L"),"cl",Y376))),N("Y40"))</f>
        <v/>
      </c>
      <c r="AB376" s="123" t="str">
        <f>IF(1=1,IF(E376="","",IF(F376="","A CONTROLER",IF(NOT(ISNUMBER(F376)),"TEXTE",IF(OR(W376="",W376&lt;=0),"COMMANDE COUVERTS INCOMPLETE",IF(G376="","UNITE MANQUANTE",IF(COUNTIF(B384:B428,AE376)=0,"UNITE A CONTROLER","OK")))))),N("Z6"))</f>
        <v/>
      </c>
      <c r="AD376" s="144" t="str">
        <f>IF(1=1,IF(E376="","",AD342),N("AB40"))</f>
        <v/>
      </c>
      <c r="AE376" s="125" t="str">
        <f>IF(1=1,IF(G376="","",UPPER(TRIM(SUBSTITUTE(SUBSTITUTE(G376&amp;"",CHAR(160)," ")," "," ")))),N("AC40"))</f>
        <v/>
      </c>
    </row>
    <row r="377" spans="1:31" x14ac:dyDescent="0.25">
      <c r="A377" s="249"/>
      <c r="B377" s="249"/>
      <c r="C377" s="249"/>
      <c r="D377" s="249"/>
      <c r="E377" s="249"/>
      <c r="F377" s="249"/>
      <c r="G377" s="249"/>
      <c r="H377" s="249"/>
      <c r="I377" s="249"/>
      <c r="J377" s="249"/>
      <c r="K377" s="249"/>
      <c r="L377" s="249"/>
      <c r="M377" s="249"/>
      <c r="N377" s="249"/>
      <c r="O377" s="249"/>
      <c r="P377" s="249"/>
      <c r="Q377" s="250"/>
      <c r="R377" s="249"/>
      <c r="S377" s="249"/>
      <c r="T377" s="249"/>
      <c r="U377" s="249"/>
      <c r="V377" s="249"/>
      <c r="W377" s="249"/>
      <c r="X377" s="249"/>
      <c r="Y377" s="249"/>
      <c r="Z377" s="249"/>
      <c r="AA377" s="250"/>
      <c r="AB377" s="249"/>
      <c r="AC377" s="249"/>
      <c r="AD377" s="249"/>
      <c r="AE377" s="249"/>
    </row>
    <row r="382" spans="1:31" ht="18.75" x14ac:dyDescent="0.25">
      <c r="B382" s="276" t="s">
        <v>5641</v>
      </c>
      <c r="C382" s="276"/>
      <c r="D382" s="276"/>
      <c r="E382" s="276"/>
    </row>
    <row r="383" spans="1:31" x14ac:dyDescent="0.25">
      <c r="B383" s="245" t="s">
        <v>16</v>
      </c>
      <c r="C383" s="245" t="s">
        <v>17</v>
      </c>
      <c r="D383" s="245" t="s">
        <v>18</v>
      </c>
      <c r="E383" s="245" t="s">
        <v>19</v>
      </c>
    </row>
    <row r="384" spans="1:31" x14ac:dyDescent="0.25">
      <c r="B384" s="8" t="s">
        <v>22</v>
      </c>
      <c r="C384" s="247" t="s">
        <v>23</v>
      </c>
      <c r="D384" s="247">
        <v>1</v>
      </c>
      <c r="E384" s="7" t="s">
        <v>24</v>
      </c>
    </row>
    <row r="385" spans="2:5" x14ac:dyDescent="0.25">
      <c r="B385" s="2" t="s">
        <v>25</v>
      </c>
      <c r="C385" s="247" t="s">
        <v>23</v>
      </c>
      <c r="D385" s="247">
        <v>1E-3</v>
      </c>
      <c r="E385" s="7" t="s">
        <v>24</v>
      </c>
    </row>
    <row r="386" spans="2:5" x14ac:dyDescent="0.25">
      <c r="B386" s="9" t="s">
        <v>26</v>
      </c>
      <c r="C386" s="247" t="s">
        <v>27</v>
      </c>
      <c r="D386" s="247">
        <v>1</v>
      </c>
      <c r="E386" s="7" t="s">
        <v>26</v>
      </c>
    </row>
    <row r="387" spans="2:5" x14ac:dyDescent="0.25">
      <c r="B387" s="1" t="s">
        <v>28</v>
      </c>
      <c r="C387" s="247" t="s">
        <v>27</v>
      </c>
      <c r="D387" s="247">
        <v>0.1</v>
      </c>
      <c r="E387" s="7" t="s">
        <v>26</v>
      </c>
    </row>
    <row r="388" spans="2:5" x14ac:dyDescent="0.25">
      <c r="B388" s="1" t="s">
        <v>29</v>
      </c>
      <c r="C388" s="247" t="s">
        <v>27</v>
      </c>
      <c r="D388" s="247">
        <v>0.01</v>
      </c>
      <c r="E388" s="7" t="s">
        <v>26</v>
      </c>
    </row>
    <row r="389" spans="2:5" x14ac:dyDescent="0.25">
      <c r="B389" s="1" t="s">
        <v>30</v>
      </c>
      <c r="C389" s="247" t="s">
        <v>27</v>
      </c>
      <c r="D389" s="247">
        <v>1E-3</v>
      </c>
      <c r="E389" s="7" t="s">
        <v>26</v>
      </c>
    </row>
    <row r="390" spans="2:5" x14ac:dyDescent="0.25">
      <c r="B390" s="4" t="s">
        <v>31</v>
      </c>
      <c r="C390" s="247" t="s">
        <v>23</v>
      </c>
      <c r="D390" s="247">
        <v>0.25</v>
      </c>
      <c r="E390" s="6" t="s">
        <v>24</v>
      </c>
    </row>
    <row r="391" spans="2:5" x14ac:dyDescent="0.25">
      <c r="B391" s="4" t="s">
        <v>32</v>
      </c>
      <c r="C391" s="247" t="s">
        <v>23</v>
      </c>
      <c r="D391" s="247">
        <v>0.33333333329999998</v>
      </c>
      <c r="E391" s="6" t="s">
        <v>24</v>
      </c>
    </row>
    <row r="392" spans="2:5" x14ac:dyDescent="0.25">
      <c r="B392" s="4" t="s">
        <v>33</v>
      </c>
      <c r="C392" s="247" t="s">
        <v>23</v>
      </c>
      <c r="D392" s="247">
        <v>0.5</v>
      </c>
      <c r="E392" s="6" t="s">
        <v>24</v>
      </c>
    </row>
    <row r="393" spans="2:5" x14ac:dyDescent="0.25">
      <c r="B393" s="5" t="s">
        <v>34</v>
      </c>
      <c r="C393" s="247" t="s">
        <v>27</v>
      </c>
      <c r="D393" s="247">
        <v>0.5</v>
      </c>
      <c r="E393" s="6" t="s">
        <v>26</v>
      </c>
    </row>
    <row r="394" spans="2:5" x14ac:dyDescent="0.25">
      <c r="B394" s="5" t="s">
        <v>35</v>
      </c>
      <c r="C394" s="247" t="s">
        <v>27</v>
      </c>
      <c r="D394" s="247">
        <v>0.25</v>
      </c>
      <c r="E394" s="6" t="s">
        <v>26</v>
      </c>
    </row>
    <row r="395" spans="2:5" x14ac:dyDescent="0.25">
      <c r="B395" s="5" t="s">
        <v>225</v>
      </c>
      <c r="C395" s="247" t="s">
        <v>27</v>
      </c>
      <c r="D395" s="247">
        <v>0.75</v>
      </c>
      <c r="E395" s="6" t="s">
        <v>26</v>
      </c>
    </row>
    <row r="396" spans="2:5" x14ac:dyDescent="0.25">
      <c r="B396" s="5" t="s">
        <v>36</v>
      </c>
      <c r="C396" s="247" t="s">
        <v>27</v>
      </c>
      <c r="D396" s="247">
        <v>0.33333333329999998</v>
      </c>
      <c r="E396" s="6" t="s">
        <v>26</v>
      </c>
    </row>
    <row r="397" spans="2:5" x14ac:dyDescent="0.25">
      <c r="B397" s="5" t="s">
        <v>37</v>
      </c>
      <c r="C397" s="247" t="s">
        <v>27</v>
      </c>
      <c r="D397" s="247">
        <v>0.2</v>
      </c>
      <c r="E397" s="6" t="s">
        <v>26</v>
      </c>
    </row>
    <row r="398" spans="2:5" x14ac:dyDescent="0.25">
      <c r="B398" s="4" t="s">
        <v>38</v>
      </c>
      <c r="C398" s="247" t="s">
        <v>23</v>
      </c>
      <c r="D398" s="247">
        <v>2.835E-2</v>
      </c>
      <c r="E398" s="6" t="s">
        <v>24</v>
      </c>
    </row>
    <row r="399" spans="2:5" x14ac:dyDescent="0.25">
      <c r="B399" s="4" t="s">
        <v>39</v>
      </c>
      <c r="C399" s="247" t="s">
        <v>23</v>
      </c>
      <c r="D399" s="247">
        <v>0.13</v>
      </c>
      <c r="E399" s="6" t="s">
        <v>24</v>
      </c>
    </row>
    <row r="400" spans="2:5" x14ac:dyDescent="0.25">
      <c r="B400" s="4" t="s">
        <v>40</v>
      </c>
      <c r="C400" s="247" t="s">
        <v>23</v>
      </c>
      <c r="D400" s="247">
        <v>0.2</v>
      </c>
      <c r="E400" s="6" t="s">
        <v>24</v>
      </c>
    </row>
    <row r="401" spans="2:5" x14ac:dyDescent="0.25">
      <c r="B401" s="4" t="s">
        <v>41</v>
      </c>
      <c r="C401" s="247" t="s">
        <v>23</v>
      </c>
      <c r="D401" s="247">
        <v>0.23</v>
      </c>
      <c r="E401" s="6" t="s">
        <v>24</v>
      </c>
    </row>
    <row r="402" spans="2:5" x14ac:dyDescent="0.25">
      <c r="B402" s="5" t="s">
        <v>42</v>
      </c>
      <c r="C402" s="247" t="s">
        <v>27</v>
      </c>
      <c r="D402" s="247">
        <v>0.22500000000000001</v>
      </c>
      <c r="E402" s="6" t="s">
        <v>26</v>
      </c>
    </row>
    <row r="403" spans="2:5" x14ac:dyDescent="0.25">
      <c r="B403" s="5" t="s">
        <v>43</v>
      </c>
      <c r="C403" s="247" t="s">
        <v>27</v>
      </c>
      <c r="D403" s="247">
        <v>0.35</v>
      </c>
      <c r="E403" s="6" t="s">
        <v>26</v>
      </c>
    </row>
    <row r="404" spans="2:5" x14ac:dyDescent="0.25">
      <c r="B404" s="5" t="s">
        <v>44</v>
      </c>
      <c r="C404" s="247" t="s">
        <v>27</v>
      </c>
      <c r="D404" s="247">
        <v>5.0000000000000001E-3</v>
      </c>
      <c r="E404" s="6" t="s">
        <v>26</v>
      </c>
    </row>
    <row r="405" spans="2:5" x14ac:dyDescent="0.25">
      <c r="B405" s="5" t="s">
        <v>45</v>
      </c>
      <c r="C405" s="247" t="s">
        <v>27</v>
      </c>
      <c r="D405" s="247">
        <v>5.0000000000000001E-3</v>
      </c>
      <c r="E405" s="6" t="s">
        <v>26</v>
      </c>
    </row>
    <row r="406" spans="2:5" x14ac:dyDescent="0.25">
      <c r="B406" s="5" t="s">
        <v>46</v>
      </c>
      <c r="C406" s="247" t="s">
        <v>27</v>
      </c>
      <c r="D406" s="247">
        <v>1.4999999999999999E-2</v>
      </c>
      <c r="E406" s="6" t="s">
        <v>26</v>
      </c>
    </row>
    <row r="407" spans="2:5" x14ac:dyDescent="0.25">
      <c r="B407" s="5" t="s">
        <v>47</v>
      </c>
      <c r="C407" s="247" t="s">
        <v>27</v>
      </c>
      <c r="D407" s="247">
        <v>0.1</v>
      </c>
      <c r="E407" s="6" t="s">
        <v>26</v>
      </c>
    </row>
    <row r="408" spans="2:5" x14ac:dyDescent="0.25">
      <c r="B408" s="5" t="s">
        <v>48</v>
      </c>
      <c r="C408" s="247" t="s">
        <v>27</v>
      </c>
      <c r="D408" s="247">
        <v>0.22500000000000001</v>
      </c>
      <c r="E408" s="6" t="s">
        <v>26</v>
      </c>
    </row>
    <row r="409" spans="2:5" x14ac:dyDescent="0.25">
      <c r="B409" s="5" t="s">
        <v>49</v>
      </c>
      <c r="C409" s="247" t="s">
        <v>27</v>
      </c>
      <c r="D409" s="247">
        <v>4.0000000000000001E-3</v>
      </c>
      <c r="E409" s="6" t="s">
        <v>26</v>
      </c>
    </row>
    <row r="410" spans="2:5" x14ac:dyDescent="0.25">
      <c r="B410" s="5" t="s">
        <v>50</v>
      </c>
      <c r="C410" s="247" t="s">
        <v>27</v>
      </c>
      <c r="D410" s="247">
        <v>1E-3</v>
      </c>
      <c r="E410" s="6" t="s">
        <v>26</v>
      </c>
    </row>
    <row r="411" spans="2:5" x14ac:dyDescent="0.25">
      <c r="B411" s="244" t="s">
        <v>51</v>
      </c>
      <c r="C411" s="247" t="s">
        <v>52</v>
      </c>
      <c r="D411" s="247">
        <v>1</v>
      </c>
      <c r="E411" s="248" t="s">
        <v>53</v>
      </c>
    </row>
    <row r="412" spans="2:5" x14ac:dyDescent="0.25">
      <c r="B412" s="244" t="s">
        <v>54</v>
      </c>
      <c r="C412" s="247" t="s">
        <v>52</v>
      </c>
      <c r="D412" s="247">
        <v>1</v>
      </c>
      <c r="E412" s="248" t="s">
        <v>55</v>
      </c>
    </row>
    <row r="413" spans="2:5" x14ac:dyDescent="0.25">
      <c r="B413" s="244" t="s">
        <v>56</v>
      </c>
      <c r="C413" s="247" t="s">
        <v>52</v>
      </c>
      <c r="D413" s="247">
        <v>1</v>
      </c>
      <c r="E413" s="248" t="s">
        <v>57</v>
      </c>
    </row>
    <row r="414" spans="2:5" x14ac:dyDescent="0.25">
      <c r="B414" s="244" t="s">
        <v>58</v>
      </c>
      <c r="C414" s="247" t="s">
        <v>52</v>
      </c>
      <c r="D414" s="247">
        <v>1</v>
      </c>
      <c r="E414" s="248" t="s">
        <v>59</v>
      </c>
    </row>
    <row r="415" spans="2:5" x14ac:dyDescent="0.25">
      <c r="B415" s="244" t="s">
        <v>60</v>
      </c>
      <c r="C415" s="247" t="s">
        <v>52</v>
      </c>
      <c r="D415" s="247">
        <v>1</v>
      </c>
      <c r="E415" s="248" t="s">
        <v>61</v>
      </c>
    </row>
    <row r="416" spans="2:5" x14ac:dyDescent="0.25">
      <c r="B416" s="244" t="s">
        <v>62</v>
      </c>
      <c r="C416" s="247" t="s">
        <v>52</v>
      </c>
      <c r="D416" s="247">
        <v>1</v>
      </c>
      <c r="E416" s="248" t="s">
        <v>63</v>
      </c>
    </row>
    <row r="417" spans="2:5" x14ac:dyDescent="0.25">
      <c r="B417" s="244" t="s">
        <v>64</v>
      </c>
      <c r="C417" s="247" t="s">
        <v>52</v>
      </c>
      <c r="D417" s="247">
        <v>1</v>
      </c>
      <c r="E417" s="248" t="s">
        <v>65</v>
      </c>
    </row>
    <row r="418" spans="2:5" x14ac:dyDescent="0.25">
      <c r="B418" s="244" t="s">
        <v>66</v>
      </c>
      <c r="C418" s="247" t="s">
        <v>52</v>
      </c>
      <c r="D418" s="247">
        <v>1</v>
      </c>
      <c r="E418" s="248" t="s">
        <v>67</v>
      </c>
    </row>
    <row r="419" spans="2:5" x14ac:dyDescent="0.25">
      <c r="B419" s="244" t="s">
        <v>68</v>
      </c>
      <c r="C419" s="247" t="s">
        <v>52</v>
      </c>
      <c r="D419" s="247">
        <v>1</v>
      </c>
      <c r="E419" s="248" t="s">
        <v>69</v>
      </c>
    </row>
    <row r="420" spans="2:5" x14ac:dyDescent="0.25">
      <c r="B420" s="244" t="s">
        <v>70</v>
      </c>
      <c r="C420" s="247" t="s">
        <v>52</v>
      </c>
      <c r="D420" s="247">
        <v>1</v>
      </c>
      <c r="E420" s="248" t="s">
        <v>71</v>
      </c>
    </row>
    <row r="421" spans="2:5" x14ac:dyDescent="0.25">
      <c r="B421" s="244" t="s">
        <v>72</v>
      </c>
      <c r="C421" s="247" t="s">
        <v>52</v>
      </c>
      <c r="D421" s="247">
        <v>1</v>
      </c>
      <c r="E421" s="248" t="s">
        <v>73</v>
      </c>
    </row>
    <row r="422" spans="2:5" x14ac:dyDescent="0.25">
      <c r="B422" s="244" t="s">
        <v>74</v>
      </c>
      <c r="C422" s="247" t="s">
        <v>52</v>
      </c>
      <c r="D422" s="247">
        <v>1</v>
      </c>
      <c r="E422" s="248" t="s">
        <v>75</v>
      </c>
    </row>
    <row r="423" spans="2:5" x14ac:dyDescent="0.25">
      <c r="B423" s="244" t="s">
        <v>76</v>
      </c>
      <c r="C423" s="247" t="s">
        <v>52</v>
      </c>
      <c r="D423" s="247">
        <v>1</v>
      </c>
      <c r="E423" s="248" t="s">
        <v>77</v>
      </c>
    </row>
    <row r="424" spans="2:5" x14ac:dyDescent="0.25">
      <c r="B424" s="244" t="s">
        <v>78</v>
      </c>
      <c r="C424" s="247" t="s">
        <v>52</v>
      </c>
      <c r="D424" s="247">
        <v>1</v>
      </c>
      <c r="E424" s="248" t="s">
        <v>79</v>
      </c>
    </row>
    <row r="425" spans="2:5" x14ac:dyDescent="0.25">
      <c r="B425" s="244" t="s">
        <v>80</v>
      </c>
      <c r="C425" s="247" t="s">
        <v>52</v>
      </c>
      <c r="D425" s="247">
        <v>1</v>
      </c>
      <c r="E425" s="248" t="s">
        <v>81</v>
      </c>
    </row>
    <row r="426" spans="2:5" x14ac:dyDescent="0.25">
      <c r="B426" s="244" t="s">
        <v>66</v>
      </c>
      <c r="C426" s="247" t="s">
        <v>52</v>
      </c>
      <c r="D426" s="247">
        <v>1</v>
      </c>
      <c r="E426" s="248" t="s">
        <v>67</v>
      </c>
    </row>
    <row r="427" spans="2:5" x14ac:dyDescent="0.25">
      <c r="B427" s="244" t="s">
        <v>64</v>
      </c>
      <c r="C427" s="247" t="s">
        <v>52</v>
      </c>
      <c r="D427" s="247">
        <v>1</v>
      </c>
      <c r="E427" s="248" t="s">
        <v>65</v>
      </c>
    </row>
    <row r="428" spans="2:5" x14ac:dyDescent="0.25">
      <c r="B428" s="244"/>
      <c r="C428" s="247"/>
      <c r="D428" s="247"/>
      <c r="E428" s="248"/>
    </row>
  </sheetData>
  <mergeCells count="1">
    <mergeCell ref="B382:E38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C5D60-539F-434C-99DD-EB2FC9D72B2B}">
  <dimension ref="A1:AQ428"/>
  <sheetViews>
    <sheetView zoomScale="112" zoomScaleNormal="112" workbookViewId="0">
      <selection activeCell="D6" sqref="D6"/>
    </sheetView>
  </sheetViews>
  <sheetFormatPr baseColWidth="10" defaultColWidth="9" defaultRowHeight="15" x14ac:dyDescent="0.25"/>
  <cols>
    <col min="1" max="1" width="12" style="235" customWidth="1"/>
    <col min="2" max="2" width="28" style="235" customWidth="1"/>
    <col min="3" max="3" width="20.75" style="235" customWidth="1"/>
    <col min="4" max="4" width="8" style="235" customWidth="1"/>
    <col min="5" max="5" width="30" style="235" customWidth="1"/>
    <col min="6" max="6" width="12" style="235" customWidth="1"/>
    <col min="7" max="7" width="14" style="235" customWidth="1"/>
    <col min="8" max="8" width="2" style="235" customWidth="1"/>
    <col min="9" max="9" width="28" style="235" customWidth="1"/>
    <col min="10" max="10" width="9.25" style="235" customWidth="1"/>
    <col min="11" max="11" width="12.75" style="235" customWidth="1"/>
    <col min="12" max="12" width="11" style="235" customWidth="1"/>
    <col min="13" max="13" width="10.125" style="235" customWidth="1"/>
    <col min="14" max="14" width="9.875" style="235" customWidth="1"/>
    <col min="15" max="15" width="11" style="235" customWidth="1"/>
    <col min="16" max="16" width="13" style="235" customWidth="1"/>
    <col min="17" max="17" width="12" style="246" customWidth="1"/>
    <col min="18" max="18" width="22" style="235" customWidth="1"/>
    <col min="19" max="19" width="2" style="235" customWidth="1"/>
    <col min="20" max="20" width="33.5" style="235" customWidth="1"/>
    <col min="21" max="21" width="12" style="235" customWidth="1"/>
    <col min="22" max="22" width="13" style="235" customWidth="1"/>
    <col min="23" max="23" width="11" style="235" customWidth="1"/>
    <col min="24" max="25" width="6" style="235" customWidth="1"/>
    <col min="26" max="26" width="10.5" style="235" customWidth="1"/>
    <col min="27" max="27" width="10" style="246" customWidth="1"/>
    <col min="28" max="28" width="22" style="235" customWidth="1"/>
    <col min="29" max="29" width="3.5" style="235" customWidth="1"/>
    <col min="30" max="30" width="12" style="235" customWidth="1"/>
    <col min="31" max="31" width="16" style="235" customWidth="1"/>
    <col min="32" max="32" width="7.5" style="235" customWidth="1"/>
    <col min="33" max="33" width="20" style="235" customWidth="1"/>
    <col min="34" max="34" width="12" style="235" customWidth="1"/>
    <col min="35" max="35" width="10" style="235" customWidth="1"/>
    <col min="36" max="36" width="14" style="235" customWidth="1"/>
    <col min="37" max="16384" width="9" style="235"/>
  </cols>
  <sheetData>
    <row r="1" spans="1:43" ht="15.75" thickTop="1" x14ac:dyDescent="0.25">
      <c r="A1" s="234" t="str">
        <f t="shared" ref="A1:AE1" si="0">SUBSTITUTE(ADDRESS(1,COLUMN(),4),"1","")</f>
        <v>A</v>
      </c>
      <c r="B1" s="234" t="str">
        <f t="shared" si="0"/>
        <v>B</v>
      </c>
      <c r="C1" s="234" t="str">
        <f t="shared" si="0"/>
        <v>C</v>
      </c>
      <c r="D1" s="234" t="str">
        <f t="shared" si="0"/>
        <v>D</v>
      </c>
      <c r="E1" s="234" t="str">
        <f t="shared" si="0"/>
        <v>E</v>
      </c>
      <c r="F1" s="234" t="str">
        <f t="shared" si="0"/>
        <v>F</v>
      </c>
      <c r="G1" s="234" t="str">
        <f t="shared" si="0"/>
        <v>G</v>
      </c>
      <c r="H1" s="234" t="str">
        <f t="shared" si="0"/>
        <v>H</v>
      </c>
      <c r="I1" s="234" t="str">
        <f t="shared" si="0"/>
        <v>I</v>
      </c>
      <c r="J1" s="234" t="str">
        <f t="shared" si="0"/>
        <v>J</v>
      </c>
      <c r="K1" s="234" t="str">
        <f t="shared" si="0"/>
        <v>K</v>
      </c>
      <c r="L1" s="234" t="str">
        <f t="shared" si="0"/>
        <v>L</v>
      </c>
      <c r="M1" s="234" t="str">
        <f t="shared" si="0"/>
        <v>M</v>
      </c>
      <c r="N1" s="234" t="str">
        <f t="shared" si="0"/>
        <v>N</v>
      </c>
      <c r="O1" s="234" t="str">
        <f t="shared" si="0"/>
        <v>O</v>
      </c>
      <c r="P1" s="234" t="str">
        <f t="shared" si="0"/>
        <v>P</v>
      </c>
      <c r="Q1" s="234" t="str">
        <f t="shared" si="0"/>
        <v>Q</v>
      </c>
      <c r="R1" s="234" t="str">
        <f t="shared" si="0"/>
        <v>R</v>
      </c>
      <c r="S1" s="234" t="str">
        <f t="shared" si="0"/>
        <v>S</v>
      </c>
      <c r="T1" s="234" t="str">
        <f t="shared" si="0"/>
        <v>T</v>
      </c>
      <c r="U1" s="234" t="str">
        <f t="shared" si="0"/>
        <v>U</v>
      </c>
      <c r="V1" s="234" t="str">
        <f t="shared" si="0"/>
        <v>V</v>
      </c>
      <c r="W1" s="234" t="str">
        <f t="shared" si="0"/>
        <v>W</v>
      </c>
      <c r="X1" s="234" t="str">
        <f t="shared" si="0"/>
        <v>X</v>
      </c>
      <c r="Y1" s="234" t="str">
        <f t="shared" si="0"/>
        <v>Y</v>
      </c>
      <c r="Z1" s="234" t="str">
        <f t="shared" si="0"/>
        <v>Z</v>
      </c>
      <c r="AA1" s="234" t="str">
        <f t="shared" si="0"/>
        <v>AA</v>
      </c>
      <c r="AB1" s="234" t="str">
        <f t="shared" si="0"/>
        <v>AB</v>
      </c>
      <c r="AC1" s="234" t="str">
        <f t="shared" si="0"/>
        <v>AC</v>
      </c>
      <c r="AD1" s="234" t="str">
        <f t="shared" si="0"/>
        <v>AD</v>
      </c>
      <c r="AE1" s="234" t="str">
        <f t="shared" si="0"/>
        <v>AE</v>
      </c>
    </row>
    <row r="2" spans="1:43" ht="15.75" x14ac:dyDescent="0.25">
      <c r="A2" s="236">
        <f t="shared" ref="A2:AE2" ca="1" si="1">INDEX(CELL("largeur",A2),1,1)</f>
        <v>11</v>
      </c>
      <c r="B2" s="236">
        <f t="shared" ca="1" si="1"/>
        <v>27</v>
      </c>
      <c r="C2" s="236">
        <f t="shared" ca="1" si="1"/>
        <v>20</v>
      </c>
      <c r="D2" s="236">
        <f t="shared" ca="1" si="1"/>
        <v>7</v>
      </c>
      <c r="E2" s="236">
        <f t="shared" ca="1" si="1"/>
        <v>29</v>
      </c>
      <c r="F2" s="236">
        <f t="shared" ca="1" si="1"/>
        <v>11</v>
      </c>
      <c r="G2" s="236">
        <f t="shared" ca="1" si="1"/>
        <v>13</v>
      </c>
      <c r="H2" s="236">
        <f t="shared" ca="1" si="1"/>
        <v>1</v>
      </c>
      <c r="I2" s="236">
        <f t="shared" ca="1" si="1"/>
        <v>27</v>
      </c>
      <c r="J2" s="236">
        <f t="shared" ca="1" si="1"/>
        <v>9</v>
      </c>
      <c r="K2" s="236">
        <f t="shared" ca="1" si="1"/>
        <v>12</v>
      </c>
      <c r="L2" s="236">
        <f t="shared" ca="1" si="1"/>
        <v>10</v>
      </c>
      <c r="M2" s="236">
        <f t="shared" ca="1" si="1"/>
        <v>10</v>
      </c>
      <c r="N2" s="236">
        <f t="shared" ca="1" si="1"/>
        <v>9</v>
      </c>
      <c r="O2" s="236">
        <f t="shared" ca="1" si="1"/>
        <v>10</v>
      </c>
      <c r="P2" s="236">
        <f t="shared" ca="1" si="1"/>
        <v>12</v>
      </c>
      <c r="Q2" s="236">
        <f t="shared" ca="1" si="1"/>
        <v>11</v>
      </c>
      <c r="R2" s="236">
        <f t="shared" ca="1" si="1"/>
        <v>21</v>
      </c>
      <c r="S2" s="236">
        <f t="shared" ca="1" si="1"/>
        <v>1</v>
      </c>
      <c r="T2" s="236">
        <f t="shared" ca="1" si="1"/>
        <v>33</v>
      </c>
      <c r="U2" s="236">
        <f t="shared" ca="1" si="1"/>
        <v>11</v>
      </c>
      <c r="V2" s="236">
        <f t="shared" ca="1" si="1"/>
        <v>12</v>
      </c>
      <c r="W2" s="236">
        <f t="shared" ca="1" si="1"/>
        <v>10</v>
      </c>
      <c r="X2" s="236">
        <f t="shared" ca="1" si="1"/>
        <v>5</v>
      </c>
      <c r="Y2" s="236">
        <f t="shared" ca="1" si="1"/>
        <v>5</v>
      </c>
      <c r="Z2" s="236">
        <f t="shared" ca="1" si="1"/>
        <v>10</v>
      </c>
      <c r="AA2" s="236">
        <f t="shared" ca="1" si="1"/>
        <v>9</v>
      </c>
      <c r="AB2" s="236">
        <f t="shared" ca="1" si="1"/>
        <v>21</v>
      </c>
      <c r="AC2" s="236">
        <f t="shared" ca="1" si="1"/>
        <v>3</v>
      </c>
      <c r="AD2" s="236">
        <f t="shared" ca="1" si="1"/>
        <v>11</v>
      </c>
      <c r="AE2" s="236">
        <f t="shared" ca="1" si="1"/>
        <v>15</v>
      </c>
      <c r="AG2" s="32" t="s">
        <v>245</v>
      </c>
    </row>
    <row r="3" spans="1:43" ht="27.95" customHeight="1" x14ac:dyDescent="0.25">
      <c r="A3" s="64" t="s">
        <v>118</v>
      </c>
      <c r="B3" s="64"/>
      <c r="C3" s="64"/>
      <c r="D3" s="64"/>
      <c r="E3" s="64"/>
      <c r="F3" s="64"/>
      <c r="G3" s="65"/>
      <c r="H3" s="65"/>
      <c r="I3" s="65" t="s">
        <v>238</v>
      </c>
      <c r="J3" s="65"/>
      <c r="K3" s="65"/>
      <c r="L3" s="65"/>
      <c r="M3" s="65"/>
      <c r="N3" s="65"/>
      <c r="O3" s="65"/>
      <c r="P3" s="65"/>
      <c r="Q3" s="65"/>
      <c r="R3" s="65"/>
      <c r="S3" s="65"/>
      <c r="T3" s="65"/>
      <c r="U3" s="65"/>
      <c r="V3" s="65"/>
      <c r="W3" s="65"/>
      <c r="X3" s="65"/>
      <c r="Y3" s="65"/>
      <c r="Z3" s="65"/>
      <c r="AA3" s="65"/>
      <c r="AB3" s="65"/>
      <c r="AC3" s="65"/>
      <c r="AD3" s="65"/>
      <c r="AE3" s="65"/>
      <c r="AG3" s="14" t="s">
        <v>168</v>
      </c>
    </row>
    <row r="4" spans="1:43" ht="27.95" customHeight="1" x14ac:dyDescent="0.25">
      <c r="A4" s="66"/>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7" t="s">
        <v>161</v>
      </c>
      <c r="AG4" s="237" t="s">
        <v>166</v>
      </c>
    </row>
    <row r="5" spans="1:43" ht="30" customHeight="1" x14ac:dyDescent="0.25">
      <c r="A5" s="68"/>
      <c r="B5" s="68" t="s">
        <v>652</v>
      </c>
      <c r="C5" s="68"/>
      <c r="D5" s="68"/>
      <c r="E5" s="68"/>
      <c r="F5" s="68"/>
      <c r="G5" s="69"/>
      <c r="H5" s="68"/>
      <c r="I5" s="70"/>
      <c r="J5" s="70" t="s">
        <v>160</v>
      </c>
      <c r="K5" s="70"/>
      <c r="L5" s="70"/>
      <c r="M5" s="70"/>
      <c r="N5" s="70"/>
      <c r="O5" s="71"/>
      <c r="P5" s="71"/>
      <c r="Q5" s="71"/>
      <c r="R5" s="71"/>
      <c r="S5" s="71"/>
      <c r="T5" s="71"/>
      <c r="U5" s="71"/>
      <c r="V5" s="71"/>
      <c r="W5" s="71"/>
      <c r="X5" s="71"/>
      <c r="Y5" s="71"/>
      <c r="Z5" s="71"/>
      <c r="AA5" s="72"/>
      <c r="AB5" s="71"/>
      <c r="AC5" s="71"/>
      <c r="AD5" s="71"/>
      <c r="AE5" s="238" t="str" cm="1">
        <f t="array" aca="1" ref="AE5" ca="1">IF(COUNTIF(A2:AE2,"&lt;0.5")=0,"Aucune colonne masquée ",COUNTIF(A2:AE2,"&lt;0.5") &amp; " " &amp; IF(COUNTIF(A2:AE2,"&lt;0.5")&gt;1,"colonnes masquées","colonne masquée") &amp; " " &amp; _xlfn.TEXTJOIN(" ", TRUE, IF(A2:AE2&lt;0.5,A1:AE1,"")))&amp;" "</f>
        <v xml:space="preserve">Aucune colonne masquée  </v>
      </c>
      <c r="AG5" s="237" t="s">
        <v>167</v>
      </c>
      <c r="AH5" s="239"/>
      <c r="AI5" s="239"/>
      <c r="AJ5" s="239"/>
    </row>
    <row r="6" spans="1:43" ht="26.25" customHeight="1" x14ac:dyDescent="0.25">
      <c r="A6" s="73"/>
      <c r="B6" s="74"/>
      <c r="C6" s="74"/>
      <c r="D6" s="74"/>
      <c r="E6" s="74"/>
      <c r="F6" s="74"/>
      <c r="G6" s="69"/>
      <c r="H6" s="75"/>
      <c r="I6" s="76"/>
      <c r="J6" s="77"/>
      <c r="K6" s="77"/>
      <c r="L6" s="77"/>
      <c r="M6" s="78"/>
      <c r="N6" s="78"/>
      <c r="O6" s="77"/>
      <c r="P6" s="79" t="s">
        <v>163</v>
      </c>
      <c r="Q6" s="80"/>
      <c r="R6" s="80"/>
      <c r="S6" s="81"/>
      <c r="T6" s="79"/>
      <c r="U6" s="79" t="s">
        <v>165</v>
      </c>
      <c r="V6" s="79"/>
      <c r="W6" s="82"/>
      <c r="X6" s="83" t="s">
        <v>162</v>
      </c>
      <c r="Y6" s="83"/>
      <c r="Z6" s="79" t="s">
        <v>164</v>
      </c>
      <c r="AA6" s="80"/>
      <c r="AB6" s="80"/>
      <c r="AC6" s="240"/>
      <c r="AD6" s="84"/>
      <c r="AE6" s="84"/>
      <c r="AG6" s="241" t="s">
        <v>244</v>
      </c>
      <c r="AH6" s="242" t="str">
        <f ca="1">CELL("nomfichier")</f>
        <v>D:\Données\1.UPRT\0-UPRT.fait\1-UPRT.FR-SITE-WEB\ff-fiches-fabrications\ff.fiches.fabrication.2023\ffr.restaurant.2023\[C_LA-CUISINE-DE-COLLECTIVITE.xlsx]MODE_EMPLOI</v>
      </c>
    </row>
    <row r="7" spans="1:43" ht="26.25" customHeight="1" x14ac:dyDescent="0.25">
      <c r="A7" s="189"/>
      <c r="B7" s="190" t="s">
        <v>232</v>
      </c>
      <c r="C7" s="191"/>
      <c r="D7" s="192" t="s">
        <v>239</v>
      </c>
      <c r="E7" s="191"/>
      <c r="F7" s="191"/>
      <c r="G7" s="191"/>
      <c r="H7" s="193"/>
      <c r="I7" s="191"/>
      <c r="J7" s="191"/>
      <c r="K7" s="191"/>
      <c r="L7" s="191"/>
      <c r="M7" s="191"/>
      <c r="N7" s="191"/>
      <c r="O7" s="191"/>
      <c r="P7" s="191" t="str">
        <f>D7</f>
        <v>SOUS-FAMILLE</v>
      </c>
      <c r="Q7" s="191"/>
      <c r="R7" s="191"/>
      <c r="S7" s="193"/>
      <c r="T7" s="194" t="s">
        <v>664</v>
      </c>
      <c r="U7" s="195" cm="1">
        <f t="array" ref="U7">SUMPRODUCT(LEN(E9:E43)-LEN(SUBSTITUTE(E9:E43,"*","")))</f>
        <v>0</v>
      </c>
      <c r="V7" s="191"/>
      <c r="W7" s="191" t="str">
        <f>D7</f>
        <v>SOUS-FAMILLE</v>
      </c>
      <c r="X7" s="191"/>
      <c r="Y7" s="191"/>
      <c r="Z7" s="191"/>
      <c r="AA7" s="191"/>
      <c r="AB7" s="196"/>
      <c r="AC7" s="191"/>
      <c r="AD7" s="191"/>
      <c r="AE7" s="197" t="str">
        <f>B9</f>
        <v>NOM DE LA RECETTE À SAISIR</v>
      </c>
    </row>
    <row r="8" spans="1:43" ht="42" customHeight="1" thickBot="1" x14ac:dyDescent="0.3">
      <c r="A8" s="92" t="s">
        <v>0</v>
      </c>
      <c r="B8" s="92" t="s">
        <v>1</v>
      </c>
      <c r="C8" s="92" t="s">
        <v>142</v>
      </c>
      <c r="D8" s="92" t="s">
        <v>2</v>
      </c>
      <c r="E8" s="92" t="s">
        <v>117</v>
      </c>
      <c r="F8" s="92" t="s">
        <v>3</v>
      </c>
      <c r="G8" s="92" t="s">
        <v>4</v>
      </c>
      <c r="H8" s="81"/>
      <c r="I8" s="93" t="s">
        <v>5</v>
      </c>
      <c r="J8" s="92" t="s">
        <v>114</v>
      </c>
      <c r="K8" s="92" t="s">
        <v>4</v>
      </c>
      <c r="L8" s="92" t="s">
        <v>6</v>
      </c>
      <c r="M8" s="94" t="s">
        <v>7</v>
      </c>
      <c r="N8" s="94"/>
      <c r="O8" s="95" t="s">
        <v>115</v>
      </c>
      <c r="P8" s="96" t="s">
        <v>8</v>
      </c>
      <c r="Q8" s="97" t="s">
        <v>9</v>
      </c>
      <c r="R8" s="92" t="s">
        <v>10</v>
      </c>
      <c r="S8" s="81"/>
      <c r="T8" s="92" t="s">
        <v>117</v>
      </c>
      <c r="U8" s="98" t="s">
        <v>11</v>
      </c>
      <c r="V8" s="95" t="s">
        <v>12</v>
      </c>
      <c r="W8" s="92" t="s">
        <v>13</v>
      </c>
      <c r="X8" s="94" t="s">
        <v>7</v>
      </c>
      <c r="Y8" s="94" t="s">
        <v>116</v>
      </c>
      <c r="Z8" s="99" t="s">
        <v>8</v>
      </c>
      <c r="AA8" s="97" t="s">
        <v>9</v>
      </c>
      <c r="AB8" s="99" t="s">
        <v>10</v>
      </c>
      <c r="AC8" s="240"/>
      <c r="AD8" s="92" t="s">
        <v>14</v>
      </c>
      <c r="AE8" s="92" t="s">
        <v>15</v>
      </c>
      <c r="AG8" s="245" t="s">
        <v>5642</v>
      </c>
    </row>
    <row r="9" spans="1:43" ht="24" customHeight="1" thickBot="1" x14ac:dyDescent="0.3">
      <c r="A9" s="100" t="s">
        <v>5640</v>
      </c>
      <c r="B9" s="101" t="s">
        <v>20</v>
      </c>
      <c r="C9" s="101"/>
      <c r="D9" s="102">
        <v>0</v>
      </c>
      <c r="E9" s="103" t="s">
        <v>21</v>
      </c>
      <c r="F9" s="104">
        <v>10</v>
      </c>
      <c r="G9" s="8" t="s">
        <v>119</v>
      </c>
      <c r="H9" s="105"/>
      <c r="I9" s="106" t="str">
        <f>E9</f>
        <v>ÉLÉMENT PRINCIPAL À SAISIR</v>
      </c>
      <c r="J9" s="107">
        <f>F9</f>
        <v>10</v>
      </c>
      <c r="K9" s="108" t="str">
        <f>G9</f>
        <v>Quoi ?</v>
      </c>
      <c r="L9" s="109">
        <f>IF(1=1,IF(OR(J9="",O9="",NOT(ISNUMBER(J9)),NOT(ISNUMBER(O9)),J9=0),"",O9/J9),N("L6"))</f>
        <v>15</v>
      </c>
      <c r="M9" s="110">
        <f>IF(1=1,IF(OR(L9="",NOT(ISNUMBER(F9))),"",F9*L9*IFERROR(INDEX(D384:D428,MATCH(AE9,B384:B428,0)),1)),N("M13"))</f>
        <v>150</v>
      </c>
      <c r="N9" s="111" t="str">
        <f>IF(1=1,IF(F9="","",IF(G9="","",IFERROR(INDEX(E384:E428,MATCH(AE9,B384:B428,0)),G9&amp;""))),N("N6"))</f>
        <v>Quoi ?</v>
      </c>
      <c r="O9" s="112">
        <v>150</v>
      </c>
      <c r="P9" s="113">
        <f>IF(1=1,IF(M9="","",IF(AND(ISNUMBER(M9),M9&lt;1,N9="kg"),MAX(1,ROUND(M9*1000,0)),IF(AND(ISNUMBER(M9),M9&lt;1,N9="L"),MAX(1,ROUND(M9*100,0)),ROUND(M9,3)))),N("O6"))</f>
        <v>150</v>
      </c>
      <c r="Q9" s="114" t="str">
        <f>IF(1=1,IF(M9="","",IF(AND(ISNUMBER(M9),M9&lt;1,N9="kg"),"g",IF(AND(ISNUMBER(M9),M9&lt;1,N9="L"),"cl",N9))),N("P6"))</f>
        <v>Quoi ?</v>
      </c>
      <c r="R9" s="115" t="str">
        <f>IF(1=1,IF(E9="","",IF(F9="","A CONTROLER",IF(NOT(ISNUMBER(F9)),"TEXTE",IF(OR(L9="",L9&lt;=0),"COMMANDE PRINCIPALE INCOMPLETE",IF(G9="","UNITE MANQUANTE",IF(COUNTIF(B384:B428,AE9)=0,"UNITE A CONTROLER","OK")))))),N("Q9"))</f>
        <v>UNITE A CONTROLER</v>
      </c>
      <c r="S9" s="105"/>
      <c r="T9" s="116" t="str">
        <f>B9</f>
        <v>NOM DE LA RECETTE À SAISIR</v>
      </c>
      <c r="U9" s="117">
        <v>100</v>
      </c>
      <c r="V9" s="112">
        <v>150</v>
      </c>
      <c r="W9" s="118">
        <f>IF(1=1,IF(OR(U9="",V9="",NOT(ISNUMBER(U9)),NOT(ISNUMBER(V9)),U9=0),"",V9/U9),N("U6"))</f>
        <v>1.5</v>
      </c>
      <c r="X9" s="119">
        <f>IF(1=1,IF(OR(W9="",NOT(ISNUMBER(F9))),"",F9*W9*IFERROR(INDEX(D384:D428,MATCH(AE9,B384:B428,0)),1)),N("V7"))</f>
        <v>15</v>
      </c>
      <c r="Y9" s="120" t="str">
        <f>IF(1=1,IF(F9="","",IF(G9="","",IFERROR(INDEX(E384:E428,MATCH(AE9,B384:B428,0)),G9&amp;""))),N("W6"))</f>
        <v>Quoi ?</v>
      </c>
      <c r="Z9" s="121">
        <f>IF(1=1,IF(X9="","",IF(AND(ISNUMBER(X9),X9&lt;1,Y9="kg"),MAX(1,ROUND(X9*1000,0)),IF(AND(ISNUMBER(X9),X9&lt;1,Y9="L"),MAX(1,ROUND(X9*100,0)),ROUND(X9,3)))),N("X6"))</f>
        <v>15</v>
      </c>
      <c r="AA9" s="122" t="str">
        <f>IF(1=1,IF(X9="","",IF(AND(ISNUMBER(X9),X9&lt;1,Y9="kg"),"g",IF(AND(ISNUMBER(X9),X9&lt;1,Y9="L"),"cl",Y9))),N("Y6"))</f>
        <v>Quoi ?</v>
      </c>
      <c r="AB9" s="123" t="str">
        <f>IF(1=1,IF(E9="","",IF(F9="","A CONTROLER",IF(NOT(ISNUMBER(F9)),"TEXTE",IF(OR(W9="",W9&lt;=0),"COMMANDE COUVERTS INCOMPLETE",IF(G9="","UNITE MANQUANTE",IF(COUNTIF(B384:B428,AE9)=0,"UNITE A CONTROLER","OK")))))),N("Z6"))</f>
        <v>UNITE A CONTROLER</v>
      </c>
      <c r="AD9" s="124">
        <v>62</v>
      </c>
      <c r="AE9" s="125" t="str">
        <f>IF(1=1,IF(G9="","",UPPER(TRIM(SUBSTITUTE(SUBSTITUTE(G9&amp;"",CHAR(160)," ")," "," ")))),N("AC6"))</f>
        <v>QUOI ?</v>
      </c>
      <c r="AG9" s="8" t="s">
        <v>22</v>
      </c>
      <c r="AI9" s="100" t="str">
        <f>A9</f>
        <v>N° 00</v>
      </c>
      <c r="AJ9" s="251" t="str">
        <f>B9</f>
        <v>NOM DE LA RECETTE À SAISIR</v>
      </c>
      <c r="AK9" s="252"/>
      <c r="AL9" s="252"/>
      <c r="AM9" s="252"/>
      <c r="AN9" s="252"/>
      <c r="AO9" s="252"/>
      <c r="AP9" s="252"/>
      <c r="AQ9" s="252"/>
    </row>
    <row r="10" spans="1:43" ht="19.5" thickBot="1" x14ac:dyDescent="0.3">
      <c r="A10" s="126" t="str">
        <f>IF(1=1,IF(E10="","",A9),N("A7"))</f>
        <v/>
      </c>
      <c r="B10" s="127" t="str">
        <f>IF(1=1,IF(E10="","",B9),N("B7"))</f>
        <v/>
      </c>
      <c r="C10" s="128"/>
      <c r="D10" s="129" t="str">
        <f>IF(ISBLANK(E10),"",LARGE(D9:D9,1)+1)</f>
        <v/>
      </c>
      <c r="E10" s="130"/>
      <c r="F10" s="131"/>
      <c r="G10" s="170"/>
      <c r="H10" s="105"/>
      <c r="I10" s="132" t="str">
        <f>IF(1=1,IF(E10="","",I9),N("H7"))</f>
        <v/>
      </c>
      <c r="J10" s="133" t="str">
        <f>IF(1=1,IF(E10="","",J9),N("I7"))</f>
        <v/>
      </c>
      <c r="K10" s="134" t="str">
        <f>IF(1=1,IF(E10="","",K9),N("J7"))</f>
        <v/>
      </c>
      <c r="L10" s="135" t="str">
        <f>IF(1=1,IF(OR(J10="",O10="",NOT(ISNUMBER(J10)),NOT(ISNUMBER(O10)),J10=0),"",O10/J10),N("L7"))</f>
        <v/>
      </c>
      <c r="M10" s="136" t="str">
        <f>IF(1=1,IF(OR(L10="",NOT(ISNUMBER(F10))),"",F10*L10*IFERROR(INDEX(D384:D428,MATCH(AE10,B384:B428,0)),1)),N("M13"))</f>
        <v/>
      </c>
      <c r="N10" s="137" t="str">
        <f>IF(1=1,IF(F10="","",IF(G10="","",IFERROR(INDEX(E384:E428,MATCH(AE10,B384:B428,0)),G10&amp;""))),N("N6"))</f>
        <v/>
      </c>
      <c r="O10" s="138" t="str">
        <f>IF(1=1,IF(E10="","",O9),N("K7"))</f>
        <v/>
      </c>
      <c r="P10" s="139" t="str">
        <f>IF(1=1,IF(M10="","",IF(AND(ISNUMBER(M10),M10&lt;1,N10="kg"),MAX(1,ROUND(M10*1000,0)),IF(AND(ISNUMBER(M10),M10&lt;1,N10="L"),MAX(1,ROUND(M10*100,0)),ROUND(M10,3)))),N("O7"))</f>
        <v/>
      </c>
      <c r="Q10" s="140" t="str">
        <f>IF(1=1,IF(M10="","",IF(AND(ISNUMBER(M10),M10&lt;1,N10="kg"),"g",IF(AND(ISNUMBER(M10),M10&lt;1,N10="L"),"cl",N10))),N("P7"))</f>
        <v/>
      </c>
      <c r="R10" s="115" t="str">
        <f>IF(1=1,IF(E10="","",IF(F10="","A CONTROLER",IF(NOT(ISNUMBER(F10)),"TEXTE",IF(OR(L10="",L10&lt;=0),"COMMANDE PRINCIPALE INCOMPLETE",IF(G10="","UNITE MANQUANTE",IF(COUNTIF(B384:B428,AE10)=0,"UNITE A CONTROLER","OK")))))),N("Q9"))</f>
        <v/>
      </c>
      <c r="S10" s="105"/>
      <c r="T10" s="141">
        <f t="shared" ref="T10:T43" si="2">E10</f>
        <v>0</v>
      </c>
      <c r="U10" s="133" t="str">
        <f>IF(1=1,IF(E10="","",U9),N("S7"))</f>
        <v/>
      </c>
      <c r="V10" s="133" t="str">
        <f>IF(1=1,IF(E10="","",V9),N("T7"))</f>
        <v/>
      </c>
      <c r="W10" s="135" t="str">
        <f>IF(1=1,IF(OR(U10="",V10="",NOT(ISNUMBER(U10)),NOT(ISNUMBER(V10)),U10=0),"",V10/U10),N("U7"))</f>
        <v/>
      </c>
      <c r="X10" s="136" t="str">
        <f>IF(1=1,IF(OR(W10="",NOT(ISNUMBER(F10))),"",F10*W10*IFERROR(INDEX(D384:D428,MATCH(AE10,B384:B428,0)),1)),N("V7"))</f>
        <v/>
      </c>
      <c r="Y10" s="137" t="str">
        <f>IF(1=1,IF(F10="","",IF(G10="","",IFERROR(INDEX(E384:E428,MATCH(AE10,B384:B428,0)),G10&amp;""))),N("W6"))</f>
        <v/>
      </c>
      <c r="Z10" s="142" t="str">
        <f>IF(1=1,IF(X10="","",IF(AND(ISNUMBER(X10),X10&lt;1,Y10="kg"),MAX(1,ROUND(X10*1000,0)),IF(AND(ISNUMBER(X10),X10&lt;1,Y10="L"),MAX(1,ROUND(X10*100,0)),ROUND(X10,3)))),N("X7"))</f>
        <v/>
      </c>
      <c r="AA10" s="143" t="str">
        <f>IF(1=1,IF(X10="","",IF(AND(ISNUMBER(X10),X10&lt;1,Y10="kg"),"g",IF(AND(ISNUMBER(X10),X10&lt;1,Y10="L"),"cl",Y10))),N("Y7"))</f>
        <v/>
      </c>
      <c r="AB10" s="123" t="str">
        <f>IF(1=1,IF(E10="","",IF(F10="","A CONTROLER",IF(NOT(ISNUMBER(F10)),"TEXTE",IF(OR(W10="",W10&lt;=0),"COMMANDE COUVERTS INCOMPLETE",IF(G10="","UNITE MANQUANTE",IF(COUNTIF(B384:B428,AE10)=0,"UNITE A CONTROLER","OK")))))),N("Z6"))</f>
        <v/>
      </c>
      <c r="AD10" s="144" t="str">
        <f>IF(1=1,IF(E10="","",AD9),N("AB7"))</f>
        <v/>
      </c>
      <c r="AE10" s="125" t="str">
        <f>IF(1=1,IF(G10="","",UPPER(TRIM(SUBSTITUTE(SUBSTITUTE(G10&amp;"",CHAR(160)," ")," "," ")))),N("AC7"))</f>
        <v/>
      </c>
      <c r="AG10" s="2" t="s">
        <v>25</v>
      </c>
      <c r="AI10" s="158" t="str">
        <f t="shared" ref="AI10:AJ10" si="3">A46</f>
        <v>N° 00</v>
      </c>
      <c r="AJ10" s="251" t="str">
        <f t="shared" si="3"/>
        <v>NOM DE LA RECETTE À SAISIR</v>
      </c>
      <c r="AK10" s="252"/>
      <c r="AL10" s="252"/>
      <c r="AM10" s="252"/>
      <c r="AN10" s="252"/>
      <c r="AO10" s="252"/>
      <c r="AP10" s="252"/>
      <c r="AQ10" s="252"/>
    </row>
    <row r="11" spans="1:43" ht="19.5" thickBot="1" x14ac:dyDescent="0.3">
      <c r="A11" s="126" t="str">
        <f>IF(1=1,IF(E11="","",A9),N("A8"))</f>
        <v/>
      </c>
      <c r="B11" s="127" t="str">
        <f>IF(1=1,IF(E11="","",B9),N("B8"))</f>
        <v/>
      </c>
      <c r="C11" s="128"/>
      <c r="D11" s="129" t="str">
        <f>IF(ISBLANK(E11),"",LARGE(D9:D10,1)+1)</f>
        <v/>
      </c>
      <c r="E11" s="130"/>
      <c r="F11" s="131"/>
      <c r="G11" s="170"/>
      <c r="H11" s="105"/>
      <c r="I11" s="132" t="str">
        <f>IF(1=1,IF(E11="","",I9),N("H8"))</f>
        <v/>
      </c>
      <c r="J11" s="133" t="str">
        <f>IF(1=1,IF(E11="","",J9),N("I8"))</f>
        <v/>
      </c>
      <c r="K11" s="134" t="str">
        <f>IF(1=1,IF(E11="","",K9),N("J8"))</f>
        <v/>
      </c>
      <c r="L11" s="135" t="str">
        <f>IF(1=1,IF(OR(J11="",O11="",NOT(ISNUMBER(J11)),NOT(ISNUMBER(O11)),J11=0),"",O11/J11),N("L8"))</f>
        <v/>
      </c>
      <c r="M11" s="136" t="str">
        <f>IF(1=1,IF(OR(L11="",NOT(ISNUMBER(F11))),"",F11*L11*IFERROR(INDEX(D384:D428,MATCH(AE11,B384:B428,0)),1)),N("M13"))</f>
        <v/>
      </c>
      <c r="N11" s="137" t="str">
        <f>IF(1=1,IF(F11="","",IF(G11="","",IFERROR(INDEX(E384:E428,MATCH(AE11,B384:B428,0)),G11&amp;""))),N("N6"))</f>
        <v/>
      </c>
      <c r="O11" s="138" t="str">
        <f>IF(1=1,IF(E11="","",O9),N("K8"))</f>
        <v/>
      </c>
      <c r="P11" s="139" t="str">
        <f>IF(1=1,IF(M11="","",IF(AND(ISNUMBER(M11),M11&lt;1,N11="kg"),MAX(1,ROUND(M11*1000,0)),IF(AND(ISNUMBER(M11),M11&lt;1,N11="L"),MAX(1,ROUND(M11*100,0)),ROUND(M11,3)))),N("O8"))</f>
        <v/>
      </c>
      <c r="Q11" s="140" t="str">
        <f>IF(1=1,IF(M11="","",IF(AND(ISNUMBER(M11),M11&lt;1,N11="kg"),"g",IF(AND(ISNUMBER(M11),M11&lt;1,N11="L"),"cl",N11))),N("P8"))</f>
        <v/>
      </c>
      <c r="R11" s="115" t="str">
        <f>IF(1=1,IF(E11="","",IF(F11="","A CONTROLER",IF(NOT(ISNUMBER(F11)),"TEXTE",IF(OR(L11="",L11&lt;=0),"COMMANDE PRINCIPALE INCOMPLETE",IF(G11="","UNITE MANQUANTE",IF(COUNTIF(B384:B428,AE11)=0,"UNITE A CONTROLER","OK")))))),N("Q9"))</f>
        <v/>
      </c>
      <c r="S11" s="105"/>
      <c r="T11" s="141">
        <f t="shared" si="2"/>
        <v>0</v>
      </c>
      <c r="U11" s="133" t="str">
        <f>IF(1=1,IF(E11="","",U9),N("S8"))</f>
        <v/>
      </c>
      <c r="V11" s="133" t="str">
        <f>IF(1=1,IF(E11="","",V9),N("T8"))</f>
        <v/>
      </c>
      <c r="W11" s="135" t="str">
        <f>IF(1=1,IF(OR(U11="",V11="",NOT(ISNUMBER(U11)),NOT(ISNUMBER(V11)),U11=0),"",V11/U11),N("U8"))</f>
        <v/>
      </c>
      <c r="X11" s="136" t="str">
        <f>IF(1=1,IF(OR(W11="",NOT(ISNUMBER(F11))),"",F11*W11*IFERROR(INDEX(D384:D428,MATCH(AE11,B384:B428,0)),1)),N("V7"))</f>
        <v/>
      </c>
      <c r="Y11" s="137" t="str">
        <f>IF(1=1,IF(F11="","",IF(G11="","",IFERROR(INDEX(E384:E428,MATCH(AE11,B384:B428,0)),G11&amp;""))),N("W6"))</f>
        <v/>
      </c>
      <c r="Z11" s="142" t="str">
        <f>IF(1=1,IF(X11="","",IF(AND(ISNUMBER(X11),X11&lt;1,Y11="kg"),MAX(1,ROUND(X11*1000,0)),IF(AND(ISNUMBER(X11),X11&lt;1,Y11="L"),MAX(1,ROUND(X11*100,0)),ROUND(X11,3)))),N("X8"))</f>
        <v/>
      </c>
      <c r="AA11" s="143" t="str">
        <f>IF(1=1,IF(X11="","",IF(AND(ISNUMBER(X11),X11&lt;1,Y11="kg"),"g",IF(AND(ISNUMBER(X11),X11&lt;1,Y11="L"),"cl",Y11))),N("Y8"))</f>
        <v/>
      </c>
      <c r="AB11" s="123" t="str">
        <f>IF(1=1,IF(E11="","",IF(F11="","A CONTROLER",IF(NOT(ISNUMBER(F11)),"TEXTE",IF(OR(W11="",W11&lt;=0),"COMMANDE COUVERTS INCOMPLETE",IF(G11="","UNITE MANQUANTE",IF(COUNTIF(B384:B428,AE11)=0,"UNITE A CONTROLER","OK")))))),N("Z6"))</f>
        <v/>
      </c>
      <c r="AD11" s="144" t="str">
        <f>IF(1=1,IF(E11="","",AD9),N("AB8"))</f>
        <v/>
      </c>
      <c r="AE11" s="125" t="str">
        <f>IF(1=1,IF(G11="","",UPPER(TRIM(SUBSTITUTE(SUBSTITUTE(G11&amp;"",CHAR(160)," ")," "," ")))),N("AC8"))</f>
        <v/>
      </c>
      <c r="AG11" s="9" t="s">
        <v>26</v>
      </c>
      <c r="AI11" s="100" t="str">
        <f t="shared" ref="AI11:AJ11" si="4">A83</f>
        <v>N° 00</v>
      </c>
      <c r="AJ11" s="251" t="str">
        <f t="shared" si="4"/>
        <v>NOM DE LA RECETTE À SAISIR</v>
      </c>
      <c r="AK11" s="252"/>
      <c r="AL11" s="252"/>
      <c r="AM11" s="252"/>
      <c r="AN11" s="252"/>
      <c r="AO11" s="252"/>
      <c r="AP11" s="252"/>
      <c r="AQ11" s="252"/>
    </row>
    <row r="12" spans="1:43" ht="19.5" thickBot="1" x14ac:dyDescent="0.3">
      <c r="A12" s="126" t="str">
        <f>IF(1=1,IF(E12="","",A9),N("A9"))</f>
        <v/>
      </c>
      <c r="B12" s="127" t="str">
        <f>IF(1=1,IF(E12="","",B9),N("B9"))</f>
        <v/>
      </c>
      <c r="C12" s="128"/>
      <c r="D12" s="129" t="str">
        <f>IF(ISBLANK(E12),"",LARGE(D9:D11,1)+1)</f>
        <v/>
      </c>
      <c r="E12" s="130"/>
      <c r="F12" s="131"/>
      <c r="G12" s="170"/>
      <c r="H12" s="105"/>
      <c r="I12" s="132" t="str">
        <f>IF(1=1,IF(E12="","",I9),N("H9"))</f>
        <v/>
      </c>
      <c r="J12" s="133" t="str">
        <f>IF(1=1,IF(E12="","",J9),N("I9"))</f>
        <v/>
      </c>
      <c r="K12" s="134" t="str">
        <f>IF(1=1,IF(E12="","",K9),N("J9"))</f>
        <v/>
      </c>
      <c r="L12" s="135" t="str">
        <f>IF(1=1,IF(OR(J12="",O12="",NOT(ISNUMBER(J12)),NOT(ISNUMBER(O12)),J12=0),"",O12/J12),N("L9"))</f>
        <v/>
      </c>
      <c r="M12" s="136" t="str">
        <f>IF(1=1,IF(OR(L12="",NOT(ISNUMBER(F12))),"",F12*L12*IFERROR(INDEX(D384:D428,MATCH(AE12,B384:B428,0)),1)),N("M13"))</f>
        <v/>
      </c>
      <c r="N12" s="137" t="str">
        <f>IF(1=1,IF(F12="","",IF(G12="","",IFERROR(INDEX(E384:E428,MATCH(AE12,B384:B428,0)),G12&amp;""))),N("N6"))</f>
        <v/>
      </c>
      <c r="O12" s="138" t="str">
        <f>IF(1=1,IF(E12="","",O9),N("K9"))</f>
        <v/>
      </c>
      <c r="P12" s="139" t="str">
        <f>IF(1=1,IF(M12="","",IF(AND(ISNUMBER(M12),M12&lt;1,N12="kg"),MAX(1,ROUND(M12*1000,0)),IF(AND(ISNUMBER(M12),M12&lt;1,N12="L"),MAX(1,ROUND(M12*100,0)),ROUND(M12,3)))),N("O9"))</f>
        <v/>
      </c>
      <c r="Q12" s="140" t="str">
        <f>IF(1=1,IF(M12="","",IF(AND(ISNUMBER(M12),M12&lt;1,N12="kg"),"g",IF(AND(ISNUMBER(M12),M12&lt;1,N12="L"),"cl",N12))),N("P9"))</f>
        <v/>
      </c>
      <c r="R12" s="115" t="str">
        <f>IF(1=1,IF(E12="","",IF(F12="","A CONTROLER",IF(NOT(ISNUMBER(F12)),"TEXTE",IF(OR(L12="",L12&lt;=0),"COMMANDE PRINCIPALE INCOMPLETE",IF(G12="","UNITE MANQUANTE",IF(COUNTIF(B384:B428,AE12)=0,"UNITE A CONTROLER","OK")))))),N("Q9"))</f>
        <v/>
      </c>
      <c r="S12" s="105"/>
      <c r="T12" s="141">
        <f t="shared" si="2"/>
        <v>0</v>
      </c>
      <c r="U12" s="133" t="str">
        <f>IF(1=1,IF(E12="","",U9),N("S9"))</f>
        <v/>
      </c>
      <c r="V12" s="133" t="str">
        <f>IF(1=1,IF(E12="","",V9),N("T9"))</f>
        <v/>
      </c>
      <c r="W12" s="135" t="str">
        <f>IF(1=1,IF(OR(U12="",V12="",NOT(ISNUMBER(U12)),NOT(ISNUMBER(V12)),U12=0),"",V12/U12),N("U9"))</f>
        <v/>
      </c>
      <c r="X12" s="136" t="str">
        <f>IF(1=1,IF(OR(W12="",NOT(ISNUMBER(F12))),"",F12*W12*IFERROR(INDEX(D384:D428,MATCH(AE12,B384:B428,0)),1)),N("V7"))</f>
        <v/>
      </c>
      <c r="Y12" s="137" t="str">
        <f>IF(1=1,IF(F12="","",IF(G12="","",IFERROR(INDEX(E384:E428,MATCH(AE12,B384:B428,0)),G12&amp;""))),N("W6"))</f>
        <v/>
      </c>
      <c r="Z12" s="142" t="str">
        <f>IF(1=1,IF(X12="","",IF(AND(ISNUMBER(X12),X12&lt;1,Y12="kg"),MAX(1,ROUND(X12*1000,0)),IF(AND(ISNUMBER(X12),X12&lt;1,Y12="L"),MAX(1,ROUND(X12*100,0)),ROUND(X12,3)))),N("X9"))</f>
        <v/>
      </c>
      <c r="AA12" s="143" t="str">
        <f>IF(1=1,IF(X12="","",IF(AND(ISNUMBER(X12),X12&lt;1,Y12="kg"),"g",IF(AND(ISNUMBER(X12),X12&lt;1,Y12="L"),"cl",Y12))),N("Y9"))</f>
        <v/>
      </c>
      <c r="AB12" s="123" t="str">
        <f>IF(1=1,IF(E12="","",IF(F12="","A CONTROLER",IF(NOT(ISNUMBER(F12)),"TEXTE",IF(OR(W12="",W12&lt;=0),"COMMANDE COUVERTS INCOMPLETE",IF(G12="","UNITE MANQUANTE",IF(COUNTIF(B384:B428,AE12)=0,"UNITE A CONTROLER","OK")))))),N("Z6"))</f>
        <v/>
      </c>
      <c r="AD12" s="144" t="str">
        <f>IF(1=1,IF(E12="","",AD9),N("AB9"))</f>
        <v/>
      </c>
      <c r="AE12" s="125" t="str">
        <f>IF(1=1,IF(G12="","",UPPER(TRIM(SUBSTITUTE(SUBSTITUTE(G12&amp;"",CHAR(160)," ")," "," ")))),N("AC9"))</f>
        <v/>
      </c>
      <c r="AG12" s="1" t="s">
        <v>28</v>
      </c>
      <c r="AI12" s="158" t="str">
        <f t="shared" ref="AI12:AJ12" si="5">A120</f>
        <v>N° 00</v>
      </c>
      <c r="AJ12" s="251" t="str">
        <f t="shared" si="5"/>
        <v>NOM DE LA RECETTE À SAISIR</v>
      </c>
      <c r="AK12" s="252"/>
      <c r="AL12" s="252"/>
      <c r="AM12" s="252"/>
      <c r="AN12" s="252"/>
      <c r="AO12" s="252"/>
      <c r="AP12" s="252"/>
      <c r="AQ12" s="252"/>
    </row>
    <row r="13" spans="1:43" ht="19.5" thickBot="1" x14ac:dyDescent="0.3">
      <c r="A13" s="126" t="str">
        <f>IF(1=1,IF(E13="","",A9),N("A10"))</f>
        <v/>
      </c>
      <c r="B13" s="127" t="str">
        <f>IF(1=1,IF(E13="","",B9),N("B10"))</f>
        <v/>
      </c>
      <c r="C13" s="128"/>
      <c r="D13" s="129" t="str">
        <f>IF(ISBLANK(E13),"",LARGE(D9:D12,1)+1)</f>
        <v/>
      </c>
      <c r="E13" s="130"/>
      <c r="F13" s="131"/>
      <c r="G13" s="170"/>
      <c r="H13" s="105"/>
      <c r="I13" s="132" t="str">
        <f>IF(1=1,IF(E13="","",I9),N("H10"))</f>
        <v/>
      </c>
      <c r="J13" s="133" t="str">
        <f>IF(1=1,IF(E13="","",J9),N("I10"))</f>
        <v/>
      </c>
      <c r="K13" s="134" t="str">
        <f>IF(1=1,IF(E13="","",K9),N("J10"))</f>
        <v/>
      </c>
      <c r="L13" s="135" t="str">
        <f>IF(1=1,IF(OR(J13="",O13="",NOT(ISNUMBER(J13)),NOT(ISNUMBER(O13)),J13=0),"",O13/J13),N("L10"))</f>
        <v/>
      </c>
      <c r="M13" s="136" t="str">
        <f>IF(1=1,IF(OR(L13="",NOT(ISNUMBER(F13))),"",F13*L13*IFERROR(INDEX(D384:D428,MATCH(AE13,B384:B428,0)),1)),N("M13"))</f>
        <v/>
      </c>
      <c r="N13" s="137" t="str">
        <f>IF(1=1,IF(F13="","",IF(G13="","",IFERROR(INDEX(E384:E428,MATCH(AE13,B384:B428,0)),G13&amp;""))),N("N6"))</f>
        <v/>
      </c>
      <c r="O13" s="138" t="str">
        <f>IF(1=1,IF(E13="","",O9),N("K10"))</f>
        <v/>
      </c>
      <c r="P13" s="139" t="str">
        <f>IF(1=1,IF(M13="","",IF(AND(ISNUMBER(M13),M13&lt;1,N13="kg"),MAX(1,ROUND(M13*1000,0)),IF(AND(ISNUMBER(M13),M13&lt;1,N13="L"),MAX(1,ROUND(M13*100,0)),ROUND(M13,3)))),N("O10"))</f>
        <v/>
      </c>
      <c r="Q13" s="140" t="str">
        <f>IF(1=1,IF(M13="","",IF(AND(ISNUMBER(M13),M13&lt;1,N13="kg"),"g",IF(AND(ISNUMBER(M13),M13&lt;1,N13="L"),"cl",N13))),N("P10"))</f>
        <v/>
      </c>
      <c r="R13" s="115" t="str">
        <f>IF(1=1,IF(E13="","",IF(F13="","A CONTROLER",IF(NOT(ISNUMBER(F13)),"TEXTE",IF(OR(L13="",L13&lt;=0),"COMMANDE PRINCIPALE INCOMPLETE",IF(G13="","UNITE MANQUANTE",IF(COUNTIF(B384:B428,AE13)=0,"UNITE A CONTROLER","OK")))))),N("Q9"))</f>
        <v/>
      </c>
      <c r="S13" s="105"/>
      <c r="T13" s="141">
        <f t="shared" si="2"/>
        <v>0</v>
      </c>
      <c r="U13" s="133" t="str">
        <f>IF(1=1,IF(E13="","",U9),N("S10"))</f>
        <v/>
      </c>
      <c r="V13" s="133" t="str">
        <f>IF(1=1,IF(E13="","",V9),N("T10"))</f>
        <v/>
      </c>
      <c r="W13" s="135" t="str">
        <f>IF(1=1,IF(OR(U13="",V13="",NOT(ISNUMBER(U13)),NOT(ISNUMBER(V13)),U13=0),"",V13/U13),N("U10"))</f>
        <v/>
      </c>
      <c r="X13" s="136" t="str">
        <f>IF(1=1,IF(OR(W13="",NOT(ISNUMBER(F13))),"",F13*W13*IFERROR(INDEX(D384:D428,MATCH(AE13,B384:B428,0)),1)),N("V7"))</f>
        <v/>
      </c>
      <c r="Y13" s="137" t="str">
        <f>IF(1=1,IF(F13="","",IF(G13="","",IFERROR(INDEX(E384:E428,MATCH(AE13,B384:B428,0)),G13&amp;""))),N("W6"))</f>
        <v/>
      </c>
      <c r="Z13" s="142" t="str">
        <f>IF(1=1,IF(X13="","",IF(AND(ISNUMBER(X13),X13&lt;1,Y13="kg"),MAX(1,ROUND(X13*1000,0)),IF(AND(ISNUMBER(X13),X13&lt;1,Y13="L"),MAX(1,ROUND(X13*100,0)),ROUND(X13,3)))),N("X10"))</f>
        <v/>
      </c>
      <c r="AA13" s="143" t="str">
        <f>IF(1=1,IF(X13="","",IF(AND(ISNUMBER(X13),X13&lt;1,Y13="kg"),"g",IF(AND(ISNUMBER(X13),X13&lt;1,Y13="L"),"cl",Y13))),N("Y10"))</f>
        <v/>
      </c>
      <c r="AB13" s="123" t="str">
        <f>IF(1=1,IF(E13="","",IF(F13="","A CONTROLER",IF(NOT(ISNUMBER(F13)),"TEXTE",IF(OR(W13="",W13&lt;=0),"COMMANDE COUVERTS INCOMPLETE",IF(G13="","UNITE MANQUANTE",IF(COUNTIF(B384:B428,AE13)=0,"UNITE A CONTROLER","OK")))))),N("Z6"))</f>
        <v/>
      </c>
      <c r="AD13" s="144" t="str">
        <f>IF(1=1,IF(E13="","",AD9),N("AB10"))</f>
        <v/>
      </c>
      <c r="AE13" s="125" t="str">
        <f>IF(1=1,IF(G13="","",UPPER(TRIM(SUBSTITUTE(SUBSTITUTE(G13&amp;"",CHAR(160)," ")," "," ")))),N("AC10"))</f>
        <v/>
      </c>
      <c r="AG13" s="1" t="s">
        <v>29</v>
      </c>
      <c r="AI13" s="100" t="str">
        <f t="shared" ref="AI13:AJ13" si="6">A157</f>
        <v>N° 00</v>
      </c>
      <c r="AJ13" s="251" t="str">
        <f t="shared" si="6"/>
        <v>NOM DE LA RECETTE À SAISIR</v>
      </c>
      <c r="AK13" s="252"/>
      <c r="AL13" s="252"/>
      <c r="AM13" s="252"/>
      <c r="AN13" s="252"/>
      <c r="AO13" s="252"/>
      <c r="AP13" s="252"/>
      <c r="AQ13" s="252"/>
    </row>
    <row r="14" spans="1:43" ht="19.5" thickBot="1" x14ac:dyDescent="0.3">
      <c r="A14" s="126" t="str">
        <f>IF(1=1,IF(E14="","",A9),N("A11"))</f>
        <v/>
      </c>
      <c r="B14" s="127" t="str">
        <f>IF(1=1,IF(E14="","",B9),N("B11"))</f>
        <v/>
      </c>
      <c r="C14" s="128"/>
      <c r="D14" s="129" t="str">
        <f>IF(ISBLANK(E14),"",LARGE(D9:D13,1)+1)</f>
        <v/>
      </c>
      <c r="E14" s="130"/>
      <c r="F14" s="131"/>
      <c r="G14" s="170"/>
      <c r="H14" s="105"/>
      <c r="I14" s="132" t="str">
        <f>IF(1=1,IF(E14="","",I9),N("H11"))</f>
        <v/>
      </c>
      <c r="J14" s="133" t="str">
        <f>IF(1=1,IF(E14="","",J9),N("I11"))</f>
        <v/>
      </c>
      <c r="K14" s="134" t="str">
        <f>IF(1=1,IF(E14="","",K9),N("J11"))</f>
        <v/>
      </c>
      <c r="L14" s="135" t="str">
        <f>IF(1=1,IF(OR(J14="",O14="",NOT(ISNUMBER(J14)),NOT(ISNUMBER(O14)),J14=0),"",O14/J14),N("L11"))</f>
        <v/>
      </c>
      <c r="M14" s="136" t="str">
        <f>IF(1=1,IF(OR(L14="",NOT(ISNUMBER(F14))),"",F14*L14*IFERROR(INDEX(D384:D428,MATCH(AE14,B384:B428,0)),1)),N("M13"))</f>
        <v/>
      </c>
      <c r="N14" s="137" t="str">
        <f>IF(1=1,IF(F14="","",IF(G14="","",IFERROR(INDEX(E384:E428,MATCH(AE14,B384:B428,0)),G14&amp;""))),N("N6"))</f>
        <v/>
      </c>
      <c r="O14" s="138" t="str">
        <f>IF(1=1,IF(E14="","",O9),N("K11"))</f>
        <v/>
      </c>
      <c r="P14" s="139" t="str">
        <f>IF(1=1,IF(M14="","",IF(AND(ISNUMBER(M14),M14&lt;1,N14="kg"),MAX(1,ROUND(M14*1000,0)),IF(AND(ISNUMBER(M14),M14&lt;1,N14="L"),MAX(1,ROUND(M14*100,0)),ROUND(M14,3)))),N("O11"))</f>
        <v/>
      </c>
      <c r="Q14" s="140" t="str">
        <f>IF(1=1,IF(M14="","",IF(AND(ISNUMBER(M14),M14&lt;1,N14="kg"),"g",IF(AND(ISNUMBER(M14),M14&lt;1,N14="L"),"cl",N14))),N("P11"))</f>
        <v/>
      </c>
      <c r="R14" s="115" t="str">
        <f>IF(1=1,IF(E14="","",IF(F14="","A CONTROLER",IF(NOT(ISNUMBER(F14)),"TEXTE",IF(OR(L14="",L14&lt;=0),"COMMANDE PRINCIPALE INCOMPLETE",IF(G14="","UNITE MANQUANTE",IF(COUNTIF(B384:B428,AE14)=0,"UNITE A CONTROLER","OK")))))),N("Q9"))</f>
        <v/>
      </c>
      <c r="S14" s="105"/>
      <c r="T14" s="141">
        <f t="shared" si="2"/>
        <v>0</v>
      </c>
      <c r="U14" s="133" t="str">
        <f>IF(1=1,IF(E14="","",U9),N("S11"))</f>
        <v/>
      </c>
      <c r="V14" s="133" t="str">
        <f>IF(1=1,IF(E14="","",V9),N("T11"))</f>
        <v/>
      </c>
      <c r="W14" s="135" t="str">
        <f>IF(1=1,IF(OR(U14="",V14="",NOT(ISNUMBER(U14)),NOT(ISNUMBER(V14)),U14=0),"",V14/U14),N("U11"))</f>
        <v/>
      </c>
      <c r="X14" s="136" t="str">
        <f>IF(1=1,IF(OR(W14="",NOT(ISNUMBER(F14))),"",F14*W14*IFERROR(INDEX(D384:D428,MATCH(AE14,B384:B428,0)),1)),N("V7"))</f>
        <v/>
      </c>
      <c r="Y14" s="137" t="str">
        <f>IF(1=1,IF(F14="","",IF(G14="","",IFERROR(INDEX(E384:E428,MATCH(AE14,B384:B428,0)),G14&amp;""))),N("W6"))</f>
        <v/>
      </c>
      <c r="Z14" s="142" t="str">
        <f>IF(1=1,IF(X14="","",IF(AND(ISNUMBER(X14),X14&lt;1,Y14="kg"),MAX(1,ROUND(X14*1000,0)),IF(AND(ISNUMBER(X14),X14&lt;1,Y14="L"),MAX(1,ROUND(X14*100,0)),ROUND(X14,3)))),N("X11"))</f>
        <v/>
      </c>
      <c r="AA14" s="143" t="str">
        <f>IF(1=1,IF(X14="","",IF(AND(ISNUMBER(X14),X14&lt;1,Y14="kg"),"g",IF(AND(ISNUMBER(X14),X14&lt;1,Y14="L"),"cl",Y14))),N("Y11"))</f>
        <v/>
      </c>
      <c r="AB14" s="123" t="str">
        <f>IF(1=1,IF(E14="","",IF(F14="","A CONTROLER",IF(NOT(ISNUMBER(F14)),"TEXTE",IF(OR(W14="",W14&lt;=0),"COMMANDE COUVERTS INCOMPLETE",IF(G14="","UNITE MANQUANTE",IF(COUNTIF(B384:B428,AE14)=0,"UNITE A CONTROLER","OK")))))),N("Z6"))</f>
        <v/>
      </c>
      <c r="AD14" s="144" t="str">
        <f>IF(1=1,IF(E14="","",AD9),N("AB11"))</f>
        <v/>
      </c>
      <c r="AE14" s="125" t="str">
        <f>IF(1=1,IF(G14="","",UPPER(TRIM(SUBSTITUTE(SUBSTITUTE(G14&amp;"",CHAR(160)," ")," "," ")))),N("AC11"))</f>
        <v/>
      </c>
      <c r="AG14" s="1" t="s">
        <v>30</v>
      </c>
      <c r="AI14" s="158" t="str">
        <f t="shared" ref="AI14:AJ14" si="7">A194</f>
        <v>N° 00</v>
      </c>
      <c r="AJ14" s="251" t="str">
        <f t="shared" si="7"/>
        <v>NOM DE LA RECETTE À SAISIR</v>
      </c>
      <c r="AK14" s="252"/>
      <c r="AL14" s="252"/>
      <c r="AM14" s="252"/>
      <c r="AN14" s="252"/>
      <c r="AO14" s="252"/>
      <c r="AP14" s="252"/>
      <c r="AQ14" s="252"/>
    </row>
    <row r="15" spans="1:43" ht="19.5" thickBot="1" x14ac:dyDescent="0.3">
      <c r="A15" s="126" t="str">
        <f>IF(1=1,IF(E15="","",A9),N("A12"))</f>
        <v/>
      </c>
      <c r="B15" s="127" t="str">
        <f>IF(1=1,IF(E15="","",B9),N("B12"))</f>
        <v/>
      </c>
      <c r="C15" s="128"/>
      <c r="D15" s="129" t="str">
        <f>IF(ISBLANK(E15),"",LARGE(D9:D14,1)+1)</f>
        <v/>
      </c>
      <c r="E15" s="130"/>
      <c r="F15" s="131"/>
      <c r="G15" s="170"/>
      <c r="H15" s="105"/>
      <c r="I15" s="132" t="str">
        <f>IF(1=1,IF(E15="","",I9),N("H12"))</f>
        <v/>
      </c>
      <c r="J15" s="133" t="str">
        <f>IF(1=1,IF(E15="","",J9),N("I12"))</f>
        <v/>
      </c>
      <c r="K15" s="134" t="str">
        <f>IF(1=1,IF(E15="","",K9),N("J12"))</f>
        <v/>
      </c>
      <c r="L15" s="135" t="str">
        <f>IF(1=1,IF(OR(J15="",O15="",NOT(ISNUMBER(J15)),NOT(ISNUMBER(O15)),J15=0),"",O15/J15),N("L12"))</f>
        <v/>
      </c>
      <c r="M15" s="136" t="str">
        <f>IF(1=1,IF(OR(L15="",NOT(ISNUMBER(F15))),"",F15*L15*IFERROR(INDEX(D384:D428,MATCH(AE15,B384:B428,0)),1)),N("M13"))</f>
        <v/>
      </c>
      <c r="N15" s="137" t="str">
        <f>IF(1=1,IF(F15="","",IF(G15="","",IFERROR(INDEX(E384:E428,MATCH(AE15,B384:B428,0)),G15&amp;""))),N("N6"))</f>
        <v/>
      </c>
      <c r="O15" s="138" t="str">
        <f>IF(1=1,IF(E15="","",O9),N("K12"))</f>
        <v/>
      </c>
      <c r="P15" s="139" t="str">
        <f>IF(1=1,IF(M15="","",IF(AND(ISNUMBER(M15),M15&lt;1,N15="kg"),MAX(1,ROUND(M15*1000,0)),IF(AND(ISNUMBER(M15),M15&lt;1,N15="L"),MAX(1,ROUND(M15*100,0)),ROUND(M15,3)))),N("O12"))</f>
        <v/>
      </c>
      <c r="Q15" s="140" t="str">
        <f>IF(1=1,IF(M15="","",IF(AND(ISNUMBER(M15),M15&lt;1,N15="kg"),"g",IF(AND(ISNUMBER(M15),M15&lt;1,N15="L"),"cl",N15))),N("P12"))</f>
        <v/>
      </c>
      <c r="R15" s="115" t="str">
        <f>IF(1=1,IF(E15="","",IF(F15="","A CONTROLER",IF(NOT(ISNUMBER(F15)),"TEXTE",IF(OR(L15="",L15&lt;=0),"COMMANDE PRINCIPALE INCOMPLETE",IF(G15="","UNITE MANQUANTE",IF(COUNTIF(B384:B428,AE15)=0,"UNITE A CONTROLER","OK")))))),N("Q9"))</f>
        <v/>
      </c>
      <c r="S15" s="105"/>
      <c r="T15" s="141">
        <f t="shared" si="2"/>
        <v>0</v>
      </c>
      <c r="U15" s="133" t="str">
        <f>IF(1=1,IF(E15="","",U9),N("S12"))</f>
        <v/>
      </c>
      <c r="V15" s="133" t="str">
        <f>IF(1=1,IF(E15="","",V9),N("T12"))</f>
        <v/>
      </c>
      <c r="W15" s="135" t="str">
        <f>IF(1=1,IF(OR(U15="",V15="",NOT(ISNUMBER(U15)),NOT(ISNUMBER(V15)),U15=0),"",V15/U15),N("U12"))</f>
        <v/>
      </c>
      <c r="X15" s="136" t="str">
        <f>IF(1=1,IF(OR(W15="",NOT(ISNUMBER(F15))),"",F15*W15*IFERROR(INDEX(D384:D428,MATCH(AE15,B384:B428,0)),1)),N("V7"))</f>
        <v/>
      </c>
      <c r="Y15" s="137" t="str">
        <f>IF(1=1,IF(F15="","",IF(G15="","",IFERROR(INDEX(E384:E428,MATCH(AE15,B384:B428,0)),G15&amp;""))),N("W6"))</f>
        <v/>
      </c>
      <c r="Z15" s="142" t="str">
        <f>IF(1=1,IF(X15="","",IF(AND(ISNUMBER(X15),X15&lt;1,Y15="kg"),MAX(1,ROUND(X15*1000,0)),IF(AND(ISNUMBER(X15),X15&lt;1,Y15="L"),MAX(1,ROUND(X15*100,0)),ROUND(X15,3)))),N("X12"))</f>
        <v/>
      </c>
      <c r="AA15" s="143" t="str">
        <f>IF(1=1,IF(X15="","",IF(AND(ISNUMBER(X15),X15&lt;1,Y15="kg"),"g",IF(AND(ISNUMBER(X15),X15&lt;1,Y15="L"),"cl",Y15))),N("Y12"))</f>
        <v/>
      </c>
      <c r="AB15" s="123" t="str">
        <f>IF(1=1,IF(E15="","",IF(F15="","A CONTROLER",IF(NOT(ISNUMBER(F15)),"TEXTE",IF(OR(W15="",W15&lt;=0),"COMMANDE COUVERTS INCOMPLETE",IF(G15="","UNITE MANQUANTE",IF(COUNTIF(B384:B428,AE15)=0,"UNITE A CONTROLER","OK")))))),N("Z6"))</f>
        <v/>
      </c>
      <c r="AD15" s="144" t="str">
        <f>IF(1=1,IF(E15="","",AD9),N("AB12"))</f>
        <v/>
      </c>
      <c r="AE15" s="125" t="str">
        <f>IF(1=1,IF(G15="","",UPPER(TRIM(SUBSTITUTE(SUBSTITUTE(G15&amp;"",CHAR(160)," ")," "," ")))),N("AC12"))</f>
        <v/>
      </c>
      <c r="AG15" s="4" t="s">
        <v>31</v>
      </c>
      <c r="AI15" s="100" t="str">
        <f t="shared" ref="AI15:AJ15" si="8">A231</f>
        <v>N° 00</v>
      </c>
      <c r="AJ15" s="251" t="str">
        <f t="shared" si="8"/>
        <v>NOM DE LA RECETTE À SAISIR</v>
      </c>
      <c r="AK15" s="252"/>
      <c r="AL15" s="252"/>
      <c r="AM15" s="252"/>
      <c r="AN15" s="252"/>
      <c r="AO15" s="252"/>
      <c r="AP15" s="252"/>
      <c r="AQ15" s="252"/>
    </row>
    <row r="16" spans="1:43" ht="19.5" thickBot="1" x14ac:dyDescent="0.3">
      <c r="A16" s="126" t="str">
        <f>IF(1=1,IF(E16="","",A9),N("A13"))</f>
        <v/>
      </c>
      <c r="B16" s="127" t="str">
        <f>IF(1=1,IF(E16="","",B9),N("B13"))</f>
        <v/>
      </c>
      <c r="C16" s="128"/>
      <c r="D16" s="129" t="str">
        <f>IF(ISBLANK(E16),"",LARGE(D9:D15,1)+1)</f>
        <v/>
      </c>
      <c r="E16" s="130"/>
      <c r="F16" s="131"/>
      <c r="G16" s="170"/>
      <c r="H16" s="105"/>
      <c r="I16" s="132" t="str">
        <f>IF(1=1,IF(E16="","",I9),N("H13"))</f>
        <v/>
      </c>
      <c r="J16" s="133" t="str">
        <f>IF(1=1,IF(E16="","",J9),N("I13"))</f>
        <v/>
      </c>
      <c r="K16" s="134" t="str">
        <f>IF(1=1,IF(E16="","",K9),N("J13"))</f>
        <v/>
      </c>
      <c r="L16" s="135" t="str">
        <f>IF(1=1,IF(OR(J16="",O16="",NOT(ISNUMBER(J16)),NOT(ISNUMBER(O16)),J16=0),"",O16/J16),N("L13"))</f>
        <v/>
      </c>
      <c r="M16" s="136" t="str">
        <f>IF(1=1,IF(OR(L16="",NOT(ISNUMBER(F16))),"",F16*L16*IFERROR(INDEX(D384:D428,MATCH(AE16,B384:B428,0)),1)),N("M13"))</f>
        <v/>
      </c>
      <c r="N16" s="137" t="str">
        <f>IF(1=1,IF(F16="","",IF(G16="","",IFERROR(INDEX(E384:E428,MATCH(AE16,B384:B428,0)),G16&amp;""))),N("N6"))</f>
        <v/>
      </c>
      <c r="O16" s="138" t="str">
        <f>IF(1=1,IF(E16="","",O9),N("K13"))</f>
        <v/>
      </c>
      <c r="P16" s="139" t="str">
        <f>IF(1=1,IF(M16="","",IF(AND(ISNUMBER(M16),M16&lt;1,N16="kg"),MAX(1,ROUND(M16*1000,0)),IF(AND(ISNUMBER(M16),M16&lt;1,N16="L"),MAX(1,ROUND(M16*100,0)),ROUND(M16,3)))),N("O13"))</f>
        <v/>
      </c>
      <c r="Q16" s="140" t="str">
        <f>IF(1=1,IF(M16="","",IF(AND(ISNUMBER(M16),M16&lt;1,N16="kg"),"g",IF(AND(ISNUMBER(M16),M16&lt;1,N16="L"),"cl",N16))),N("P13"))</f>
        <v/>
      </c>
      <c r="R16" s="115" t="str">
        <f>IF(1=1,IF(E16="","",IF(F16="","A CONTROLER",IF(NOT(ISNUMBER(F16)),"TEXTE",IF(OR(L16="",L16&lt;=0),"COMMANDE PRINCIPALE INCOMPLETE",IF(G16="","UNITE MANQUANTE",IF(COUNTIF(B384:B428,AE16)=0,"UNITE A CONTROLER","OK")))))),N("Q9"))</f>
        <v/>
      </c>
      <c r="S16" s="105"/>
      <c r="T16" s="141">
        <f t="shared" si="2"/>
        <v>0</v>
      </c>
      <c r="U16" s="133" t="str">
        <f>IF(1=1,IF(E16="","",U9),N("S13"))</f>
        <v/>
      </c>
      <c r="V16" s="133" t="str">
        <f>IF(1=1,IF(E16="","",V9),N("T13"))</f>
        <v/>
      </c>
      <c r="W16" s="135" t="str">
        <f>IF(1=1,IF(OR(U16="",V16="",NOT(ISNUMBER(U16)),NOT(ISNUMBER(V16)),U16=0),"",V16/U16),N("U13"))</f>
        <v/>
      </c>
      <c r="X16" s="136" t="str">
        <f>IF(1=1,IF(OR(W16="",NOT(ISNUMBER(F16))),"",F16*W16*IFERROR(INDEX(D384:D428,MATCH(AE16,B384:B428,0)),1)),N("V7"))</f>
        <v/>
      </c>
      <c r="Y16" s="137" t="str">
        <f>IF(1=1,IF(F16="","",IF(G16="","",IFERROR(INDEX(E384:E428,MATCH(AE16,B384:B428,0)),G16&amp;""))),N("W6"))</f>
        <v/>
      </c>
      <c r="Z16" s="142" t="str">
        <f>IF(1=1,IF(X16="","",IF(AND(ISNUMBER(X16),X16&lt;1,Y16="kg"),MAX(1,ROUND(X16*1000,0)),IF(AND(ISNUMBER(X16),X16&lt;1,Y16="L"),MAX(1,ROUND(X16*100,0)),ROUND(X16,3)))),N("X13"))</f>
        <v/>
      </c>
      <c r="AA16" s="143" t="str">
        <f>IF(1=1,IF(X16="","",IF(AND(ISNUMBER(X16),X16&lt;1,Y16="kg"),"g",IF(AND(ISNUMBER(X16),X16&lt;1,Y16="L"),"cl",Y16))),N("Y13"))</f>
        <v/>
      </c>
      <c r="AB16" s="123" t="str">
        <f>IF(1=1,IF(E16="","",IF(F16="","A CONTROLER",IF(NOT(ISNUMBER(F16)),"TEXTE",IF(OR(W16="",W16&lt;=0),"COMMANDE COUVERTS INCOMPLETE",IF(G16="","UNITE MANQUANTE",IF(COUNTIF(B384:B428,AE16)=0,"UNITE A CONTROLER","OK")))))),N("Z6"))</f>
        <v/>
      </c>
      <c r="AD16" s="144" t="str">
        <f>IF(1=1,IF(E16="","",AD9),N("AB13"))</f>
        <v/>
      </c>
      <c r="AE16" s="125" t="str">
        <f>IF(1=1,IF(G16="","",UPPER(TRIM(SUBSTITUTE(SUBSTITUTE(G16&amp;"",CHAR(160)," ")," "," ")))),N("AC13"))</f>
        <v/>
      </c>
      <c r="AG16" s="4" t="s">
        <v>32</v>
      </c>
      <c r="AI16" s="158" t="str">
        <f t="shared" ref="AI16:AJ16" si="9">A268</f>
        <v>N° 00</v>
      </c>
      <c r="AJ16" s="251" t="str">
        <f t="shared" si="9"/>
        <v>NOM DE LA RECETTE À SAISIR</v>
      </c>
      <c r="AK16" s="252"/>
      <c r="AL16" s="252"/>
      <c r="AM16" s="252"/>
      <c r="AN16" s="252"/>
      <c r="AO16" s="252"/>
      <c r="AP16" s="252"/>
      <c r="AQ16" s="252"/>
    </row>
    <row r="17" spans="1:43" ht="19.5" thickBot="1" x14ac:dyDescent="0.3">
      <c r="A17" s="126" t="str">
        <f>IF(1=1,IF(E17="","",A9),N("A14"))</f>
        <v/>
      </c>
      <c r="B17" s="127" t="str">
        <f>IF(1=1,IF(E17="","",B9),N("B14"))</f>
        <v/>
      </c>
      <c r="C17" s="128"/>
      <c r="D17" s="129" t="str">
        <f>IF(ISBLANK(E17),"",LARGE(D9:D16,1)+1)</f>
        <v/>
      </c>
      <c r="E17" s="130"/>
      <c r="F17" s="131"/>
      <c r="G17" s="170"/>
      <c r="H17" s="105"/>
      <c r="I17" s="132" t="str">
        <f>IF(1=1,IF(E17="","",I9),N("H14"))</f>
        <v/>
      </c>
      <c r="J17" s="133" t="str">
        <f>IF(1=1,IF(E17="","",J9),N("I14"))</f>
        <v/>
      </c>
      <c r="K17" s="134" t="str">
        <f>IF(1=1,IF(E17="","",K9),N("J14"))</f>
        <v/>
      </c>
      <c r="L17" s="135" t="str">
        <f>IF(1=1,IF(OR(J17="",O17="",NOT(ISNUMBER(J17)),NOT(ISNUMBER(O17)),J17=0),"",O17/J17),N("L14"))</f>
        <v/>
      </c>
      <c r="M17" s="136" t="str">
        <f>IF(1=1,IF(OR(L17="",NOT(ISNUMBER(F17))),"",F17*L17*IFERROR(INDEX(D384:D428,MATCH(AE17,B384:B428,0)),1)),N("M13"))</f>
        <v/>
      </c>
      <c r="N17" s="137" t="str">
        <f>IF(1=1,IF(F17="","",IF(G17="","",IFERROR(INDEX(E384:E428,MATCH(AE17,B384:B428,0)),G17&amp;""))),N("N6"))</f>
        <v/>
      </c>
      <c r="O17" s="138" t="str">
        <f>IF(1=1,IF(E17="","",O9),N("K14"))</f>
        <v/>
      </c>
      <c r="P17" s="139" t="str">
        <f>IF(1=1,IF(M17="","",IF(AND(ISNUMBER(M17),M17&lt;1,N17="kg"),MAX(1,ROUND(M17*1000,0)),IF(AND(ISNUMBER(M17),M17&lt;1,N17="L"),MAX(1,ROUND(M17*100,0)),ROUND(M17,3)))),N("O14"))</f>
        <v/>
      </c>
      <c r="Q17" s="140" t="str">
        <f>IF(1=1,IF(M17="","",IF(AND(ISNUMBER(M17),M17&lt;1,N17="kg"),"g",IF(AND(ISNUMBER(M17),M17&lt;1,N17="L"),"cl",N17))),N("P14"))</f>
        <v/>
      </c>
      <c r="R17" s="115" t="str">
        <f>IF(1=1,IF(E17="","",IF(F17="","A CONTROLER",IF(NOT(ISNUMBER(F17)),"TEXTE",IF(OR(L17="",L17&lt;=0),"COMMANDE PRINCIPALE INCOMPLETE",IF(G17="","UNITE MANQUANTE",IF(COUNTIF(B384:B428,AE17)=0,"UNITE A CONTROLER","OK")))))),N("Q9"))</f>
        <v/>
      </c>
      <c r="S17" s="105"/>
      <c r="T17" s="141">
        <f t="shared" si="2"/>
        <v>0</v>
      </c>
      <c r="U17" s="133" t="str">
        <f>IF(1=1,IF(E17="","",U9),N("S14"))</f>
        <v/>
      </c>
      <c r="V17" s="133" t="str">
        <f>IF(1=1,IF(E17="","",V9),N("T14"))</f>
        <v/>
      </c>
      <c r="W17" s="135" t="str">
        <f>IF(1=1,IF(OR(U17="",V17="",NOT(ISNUMBER(U17)),NOT(ISNUMBER(V17)),U17=0),"",V17/U17),N("U14"))</f>
        <v/>
      </c>
      <c r="X17" s="136" t="str">
        <f>IF(1=1,IF(OR(W17="",NOT(ISNUMBER(F17))),"",F17*W17*IFERROR(INDEX(D384:D428,MATCH(AE17,B384:B428,0)),1)),N("V7"))</f>
        <v/>
      </c>
      <c r="Y17" s="137" t="str">
        <f>IF(1=1,IF(F17="","",IF(G17="","",IFERROR(INDEX(E384:E428,MATCH(AE17,B384:B428,0)),G17&amp;""))),N("W6"))</f>
        <v/>
      </c>
      <c r="Z17" s="142" t="str">
        <f>IF(1=1,IF(X17="","",IF(AND(ISNUMBER(X17),X17&lt;1,Y17="kg"),MAX(1,ROUND(X17*1000,0)),IF(AND(ISNUMBER(X17),X17&lt;1,Y17="L"),MAX(1,ROUND(X17*100,0)),ROUND(X17,3)))),N("X14"))</f>
        <v/>
      </c>
      <c r="AA17" s="143" t="str">
        <f>IF(1=1,IF(X17="","",IF(AND(ISNUMBER(X17),X17&lt;1,Y17="kg"),"g",IF(AND(ISNUMBER(X17),X17&lt;1,Y17="L"),"cl",Y17))),N("Y14"))</f>
        <v/>
      </c>
      <c r="AB17" s="123" t="str">
        <f>IF(1=1,IF(E17="","",IF(F17="","A CONTROLER",IF(NOT(ISNUMBER(F17)),"TEXTE",IF(OR(W17="",W17&lt;=0),"COMMANDE COUVERTS INCOMPLETE",IF(G17="","UNITE MANQUANTE",IF(COUNTIF(B384:B428,AE17)=0,"UNITE A CONTROLER","OK")))))),N("Z6"))</f>
        <v/>
      </c>
      <c r="AD17" s="144" t="str">
        <f>IF(1=1,IF(E17="","",AD9),N("AB14"))</f>
        <v/>
      </c>
      <c r="AE17" s="125" t="str">
        <f>IF(1=1,IF(G17="","",UPPER(TRIM(SUBSTITUTE(SUBSTITUTE(G17&amp;"",CHAR(160)," ")," "," ")))),N("AC14"))</f>
        <v/>
      </c>
      <c r="AG17" s="4" t="s">
        <v>33</v>
      </c>
      <c r="AI17" s="100" t="str">
        <f t="shared" ref="AI17:AJ17" si="10">A305</f>
        <v>N° 00</v>
      </c>
      <c r="AJ17" s="251" t="str">
        <f t="shared" si="10"/>
        <v>NOM DE LA RECETTE À SAISIR</v>
      </c>
      <c r="AK17" s="252"/>
      <c r="AL17" s="252"/>
      <c r="AM17" s="252"/>
      <c r="AN17" s="252"/>
      <c r="AO17" s="252"/>
      <c r="AP17" s="252"/>
      <c r="AQ17" s="252"/>
    </row>
    <row r="18" spans="1:43" ht="18.75" x14ac:dyDescent="0.25">
      <c r="A18" s="126" t="str">
        <f>IF(1=1,IF(E18="","",A9),N("A15"))</f>
        <v/>
      </c>
      <c r="B18" s="127" t="str">
        <f>IF(1=1,IF(E18="","",B9),N("B15"))</f>
        <v/>
      </c>
      <c r="C18" s="128"/>
      <c r="D18" s="129" t="str">
        <f>IF(ISBLANK(E18),"",LARGE(D9:D17,1)+1)</f>
        <v/>
      </c>
      <c r="E18" s="130"/>
      <c r="F18" s="131"/>
      <c r="G18" s="170"/>
      <c r="H18" s="105"/>
      <c r="I18" s="132" t="str">
        <f>IF(1=1,IF(E18="","",I9),N("H15"))</f>
        <v/>
      </c>
      <c r="J18" s="133" t="str">
        <f>IF(1=1,IF(E18="","",J9),N("I15"))</f>
        <v/>
      </c>
      <c r="K18" s="134" t="str">
        <f>IF(1=1,IF(E18="","",K9),N("J15"))</f>
        <v/>
      </c>
      <c r="L18" s="135" t="str">
        <f>IF(1=1,IF(OR(J18="",O18="",NOT(ISNUMBER(J18)),NOT(ISNUMBER(O18)),J18=0),"",O18/J18),N("L15"))</f>
        <v/>
      </c>
      <c r="M18" s="136" t="str">
        <f>IF(1=1,IF(OR(L18="",NOT(ISNUMBER(F18))),"",F18*L18*IFERROR(INDEX(D384:D428,MATCH(AE18,B384:B428,0)),1)),N("M13"))</f>
        <v/>
      </c>
      <c r="N18" s="137" t="str">
        <f>IF(1=1,IF(F18="","",IF(G18="","",IFERROR(INDEX(E384:E428,MATCH(AE18,B384:B428,0)),G18&amp;""))),N("N6"))</f>
        <v/>
      </c>
      <c r="O18" s="138" t="str">
        <f>IF(1=1,IF(E18="","",O9),N("K15"))</f>
        <v/>
      </c>
      <c r="P18" s="139" t="str">
        <f>IF(1=1,IF(M18="","",IF(AND(ISNUMBER(M18),M18&lt;1,N18="kg"),MAX(1,ROUND(M18*1000,0)),IF(AND(ISNUMBER(M18),M18&lt;1,N18="L"),MAX(1,ROUND(M18*100,0)),ROUND(M18,3)))),N("O15"))</f>
        <v/>
      </c>
      <c r="Q18" s="140" t="str">
        <f>IF(1=1,IF(M18="","",IF(AND(ISNUMBER(M18),M18&lt;1,N18="kg"),"g",IF(AND(ISNUMBER(M18),M18&lt;1,N18="L"),"cl",N18))),N("P15"))</f>
        <v/>
      </c>
      <c r="R18" s="115" t="str">
        <f>IF(1=1,IF(E18="","",IF(F18="","A CONTROLER",IF(NOT(ISNUMBER(F18)),"TEXTE",IF(OR(L18="",L18&lt;=0),"COMMANDE PRINCIPALE INCOMPLETE",IF(G18="","UNITE MANQUANTE",IF(COUNTIF(B384:B428,AE18)=0,"UNITE A CONTROLER","OK")))))),N("Q9"))</f>
        <v/>
      </c>
      <c r="S18" s="105"/>
      <c r="T18" s="141">
        <f t="shared" si="2"/>
        <v>0</v>
      </c>
      <c r="U18" s="133" t="str">
        <f>IF(1=1,IF(E18="","",U9),N("S15"))</f>
        <v/>
      </c>
      <c r="V18" s="133" t="str">
        <f>IF(1=1,IF(E18="","",V9),N("T15"))</f>
        <v/>
      </c>
      <c r="W18" s="135" t="str">
        <f>IF(1=1,IF(OR(U18="",V18="",NOT(ISNUMBER(U18)),NOT(ISNUMBER(V18)),U18=0),"",V18/U18),N("U15"))</f>
        <v/>
      </c>
      <c r="X18" s="136" t="str">
        <f>IF(1=1,IF(OR(W18="",NOT(ISNUMBER(F18))),"",F18*W18*IFERROR(INDEX(D384:D428,MATCH(AE18,B384:B428,0)),1)),N("V7"))</f>
        <v/>
      </c>
      <c r="Y18" s="137" t="str">
        <f>IF(1=1,IF(F18="","",IF(G18="","",IFERROR(INDEX(E384:E428,MATCH(AE18,B384:B428,0)),G18&amp;""))),N("W6"))</f>
        <v/>
      </c>
      <c r="Z18" s="142" t="str">
        <f>IF(1=1,IF(X18="","",IF(AND(ISNUMBER(X18),X18&lt;1,Y18="kg"),MAX(1,ROUND(X18*1000,0)),IF(AND(ISNUMBER(X18),X18&lt;1,Y18="L"),MAX(1,ROUND(X18*100,0)),ROUND(X18,3)))),N("X15"))</f>
        <v/>
      </c>
      <c r="AA18" s="143" t="str">
        <f>IF(1=1,IF(X18="","",IF(AND(ISNUMBER(X18),X18&lt;1,Y18="kg"),"g",IF(AND(ISNUMBER(X18),X18&lt;1,Y18="L"),"cl",Y18))),N("Y15"))</f>
        <v/>
      </c>
      <c r="AB18" s="123" t="str">
        <f>IF(1=1,IF(E18="","",IF(F18="","A CONTROLER",IF(NOT(ISNUMBER(F18)),"TEXTE",IF(OR(W18="",W18&lt;=0),"COMMANDE COUVERTS INCOMPLETE",IF(G18="","UNITE MANQUANTE",IF(COUNTIF(B384:B428,AE18)=0,"UNITE A CONTROLER","OK")))))),N("Z6"))</f>
        <v/>
      </c>
      <c r="AD18" s="144" t="str">
        <f>IF(1=1,IF(E18="","",AD9),N("AB15"))</f>
        <v/>
      </c>
      <c r="AE18" s="125" t="str">
        <f>IF(1=1,IF(G18="","",UPPER(TRIM(SUBSTITUTE(SUBSTITUTE(G18&amp;"",CHAR(160)," ")," "," ")))),N("AC15"))</f>
        <v/>
      </c>
      <c r="AG18" s="5" t="s">
        <v>34</v>
      </c>
      <c r="AI18" s="158" t="str">
        <f t="shared" ref="AI18:AJ18" si="11">A342</f>
        <v>N° 00</v>
      </c>
      <c r="AJ18" s="251" t="str">
        <f t="shared" si="11"/>
        <v>NOM DE LA RECETTE À SAISIR</v>
      </c>
      <c r="AK18" s="252"/>
      <c r="AL18" s="252"/>
      <c r="AM18" s="252"/>
      <c r="AN18" s="252"/>
      <c r="AO18" s="252"/>
      <c r="AP18" s="252"/>
      <c r="AQ18" s="252"/>
    </row>
    <row r="19" spans="1:43" ht="15.75" x14ac:dyDescent="0.25">
      <c r="A19" s="126" t="str">
        <f>IF(1=1,IF(E19="","",A9),N("A16"))</f>
        <v/>
      </c>
      <c r="B19" s="127" t="str">
        <f>IF(1=1,IF(E19="","",B9),N("B16"))</f>
        <v/>
      </c>
      <c r="C19" s="128"/>
      <c r="D19" s="129" t="str">
        <f>IF(ISBLANK(E19),"",LARGE(D9:D18,1)+1)</f>
        <v/>
      </c>
      <c r="E19" s="130"/>
      <c r="F19" s="131"/>
      <c r="G19" s="170"/>
      <c r="H19" s="105"/>
      <c r="I19" s="132" t="str">
        <f>IF(1=1,IF(E19="","",I9),N("H16"))</f>
        <v/>
      </c>
      <c r="J19" s="133" t="str">
        <f>IF(1=1,IF(E19="","",J9),N("I16"))</f>
        <v/>
      </c>
      <c r="K19" s="134" t="str">
        <f>IF(1=1,IF(E19="","",K9),N("J16"))</f>
        <v/>
      </c>
      <c r="L19" s="135" t="str">
        <f>IF(1=1,IF(OR(J19="",O19="",NOT(ISNUMBER(J19)),NOT(ISNUMBER(O19)),J19=0),"",O19/J19),N("L16"))</f>
        <v/>
      </c>
      <c r="M19" s="136" t="str">
        <f>IF(1=1,IF(OR(L19="",NOT(ISNUMBER(F19))),"",F19*L19*IFERROR(INDEX(D384:D428,MATCH(AE19,B384:B428,0)),1)),N("M13"))</f>
        <v/>
      </c>
      <c r="N19" s="137" t="str">
        <f>IF(1=1,IF(F19="","",IF(G19="","",IFERROR(INDEX(E384:E428,MATCH(AE19,B384:B428,0)),G19&amp;""))),N("N6"))</f>
        <v/>
      </c>
      <c r="O19" s="138" t="str">
        <f>IF(1=1,IF(E19="","",O9),N("K16"))</f>
        <v/>
      </c>
      <c r="P19" s="139" t="str">
        <f>IF(1=1,IF(M19="","",IF(AND(ISNUMBER(M19),M19&lt;1,N19="kg"),MAX(1,ROUND(M19*1000,0)),IF(AND(ISNUMBER(M19),M19&lt;1,N19="L"),MAX(1,ROUND(M19*100,0)),ROUND(M19,3)))),N("O16"))</f>
        <v/>
      </c>
      <c r="Q19" s="140" t="str">
        <f>IF(1=1,IF(M19="","",IF(AND(ISNUMBER(M19),M19&lt;1,N19="kg"),"g",IF(AND(ISNUMBER(M19),M19&lt;1,N19="L"),"cl",N19))),N("P16"))</f>
        <v/>
      </c>
      <c r="R19" s="115" t="str">
        <f>IF(1=1,IF(E19="","",IF(F19="","A CONTROLER",IF(NOT(ISNUMBER(F19)),"TEXTE",IF(OR(L19="",L19&lt;=0),"COMMANDE PRINCIPALE INCOMPLETE",IF(G19="","UNITE MANQUANTE",IF(COUNTIF(B384:B428,AE19)=0,"UNITE A CONTROLER","OK")))))),N("Q9"))</f>
        <v/>
      </c>
      <c r="S19" s="105"/>
      <c r="T19" s="141">
        <f t="shared" si="2"/>
        <v>0</v>
      </c>
      <c r="U19" s="133" t="str">
        <f>IF(1=1,IF(E19="","",U9),N("S16"))</f>
        <v/>
      </c>
      <c r="V19" s="133" t="str">
        <f>IF(1=1,IF(E19="","",V9),N("T16"))</f>
        <v/>
      </c>
      <c r="W19" s="135" t="str">
        <f>IF(1=1,IF(OR(U19="",V19="",NOT(ISNUMBER(U19)),NOT(ISNUMBER(V19)),U19=0),"",V19/U19),N("U16"))</f>
        <v/>
      </c>
      <c r="X19" s="136" t="str">
        <f>IF(1=1,IF(OR(W19="",NOT(ISNUMBER(F19))),"",F19*W19*IFERROR(INDEX(D384:D428,MATCH(AE19,B384:B428,0)),1)),N("V7"))</f>
        <v/>
      </c>
      <c r="Y19" s="137" t="str">
        <f>IF(1=1,IF(F19="","",IF(G19="","",IFERROR(INDEX(E384:E428,MATCH(AE19,B384:B428,0)),G19&amp;""))),N("W6"))</f>
        <v/>
      </c>
      <c r="Z19" s="142" t="str">
        <f>IF(1=1,IF(X19="","",IF(AND(ISNUMBER(X19),X19&lt;1,Y19="kg"),MAX(1,ROUND(X19*1000,0)),IF(AND(ISNUMBER(X19),X19&lt;1,Y19="L"),MAX(1,ROUND(X19*100,0)),ROUND(X19,3)))),N("X16"))</f>
        <v/>
      </c>
      <c r="AA19" s="143" t="str">
        <f>IF(1=1,IF(X19="","",IF(AND(ISNUMBER(X19),X19&lt;1,Y19="kg"),"g",IF(AND(ISNUMBER(X19),X19&lt;1,Y19="L"),"cl",Y19))),N("Y16"))</f>
        <v/>
      </c>
      <c r="AB19" s="123" t="str">
        <f>IF(1=1,IF(E19="","",IF(F19="","A CONTROLER",IF(NOT(ISNUMBER(F19)),"TEXTE",IF(OR(W19="",W19&lt;=0),"COMMANDE COUVERTS INCOMPLETE",IF(G19="","UNITE MANQUANTE",IF(COUNTIF(B384:B428,AE19)=0,"UNITE A CONTROLER","OK")))))),N("Z6"))</f>
        <v/>
      </c>
      <c r="AD19" s="144" t="str">
        <f>IF(1=1,IF(E19="","",AD9),N("AB16"))</f>
        <v/>
      </c>
      <c r="AE19" s="125" t="str">
        <f>IF(1=1,IF(G19="","",UPPER(TRIM(SUBSTITUTE(SUBSTITUTE(G19&amp;"",CHAR(160)," ")," "," ")))),N("AC16"))</f>
        <v/>
      </c>
      <c r="AG19" s="5" t="s">
        <v>35</v>
      </c>
    </row>
    <row r="20" spans="1:43" ht="15.75" x14ac:dyDescent="0.25">
      <c r="A20" s="126" t="str">
        <f>IF(1=1,IF(E20="","",A9),N("A17"))</f>
        <v/>
      </c>
      <c r="B20" s="127" t="str">
        <f>IF(1=1,IF(E20="","",B9),N("B17"))</f>
        <v/>
      </c>
      <c r="C20" s="128"/>
      <c r="D20" s="129" t="str">
        <f>IF(ISBLANK(E20),"",LARGE(D9:D19,1)+1)</f>
        <v/>
      </c>
      <c r="E20" s="130"/>
      <c r="F20" s="131"/>
      <c r="G20" s="170"/>
      <c r="H20" s="105"/>
      <c r="I20" s="132" t="str">
        <f>IF(1=1,IF(E20="","",I9),N("H17"))</f>
        <v/>
      </c>
      <c r="J20" s="133" t="str">
        <f>IF(1=1,IF(E20="","",J9),N("I17"))</f>
        <v/>
      </c>
      <c r="K20" s="134" t="str">
        <f>IF(1=1,IF(E20="","",K9),N("J17"))</f>
        <v/>
      </c>
      <c r="L20" s="135" t="str">
        <f>IF(1=1,IF(OR(J20="",O20="",NOT(ISNUMBER(J20)),NOT(ISNUMBER(O20)),J20=0),"",O20/J20),N("L17"))</f>
        <v/>
      </c>
      <c r="M20" s="136" t="str">
        <f>IF(1=1,IF(OR(L20="",NOT(ISNUMBER(F20))),"",F20*L20*IFERROR(INDEX(D384:D428,MATCH(AE20,B384:B428,0)),1)),N("M13"))</f>
        <v/>
      </c>
      <c r="N20" s="137" t="str">
        <f>IF(1=1,IF(F20="","",IF(G20="","",IFERROR(INDEX(E384:E428,MATCH(AE20,B384:B428,0)),G20&amp;""))),N("N6"))</f>
        <v/>
      </c>
      <c r="O20" s="138" t="str">
        <f>IF(1=1,IF(E20="","",O9),N("K17"))</f>
        <v/>
      </c>
      <c r="P20" s="139" t="str">
        <f>IF(1=1,IF(M20="","",IF(AND(ISNUMBER(M20),M20&lt;1,N20="kg"),MAX(1,ROUND(M20*1000,0)),IF(AND(ISNUMBER(M20),M20&lt;1,N20="L"),MAX(1,ROUND(M20*100,0)),ROUND(M20,3)))),N("O17"))</f>
        <v/>
      </c>
      <c r="Q20" s="140" t="str">
        <f>IF(1=1,IF(M20="","",IF(AND(ISNUMBER(M20),M20&lt;1,N20="kg"),"g",IF(AND(ISNUMBER(M20),M20&lt;1,N20="L"),"cl",N20))),N("P17"))</f>
        <v/>
      </c>
      <c r="R20" s="115" t="str">
        <f>IF(1=1,IF(E20="","",IF(F20="","A CONTROLER",IF(NOT(ISNUMBER(F20)),"TEXTE",IF(OR(L20="",L20&lt;=0),"COMMANDE PRINCIPALE INCOMPLETE",IF(G20="","UNITE MANQUANTE",IF(COUNTIF(B384:B428,AE20)=0,"UNITE A CONTROLER","OK")))))),N("Q9"))</f>
        <v/>
      </c>
      <c r="S20" s="105"/>
      <c r="T20" s="141">
        <f t="shared" si="2"/>
        <v>0</v>
      </c>
      <c r="U20" s="133" t="str">
        <f>IF(1=1,IF(E20="","",U9),N("S17"))</f>
        <v/>
      </c>
      <c r="V20" s="133" t="str">
        <f>IF(1=1,IF(E20="","",V9),N("T17"))</f>
        <v/>
      </c>
      <c r="W20" s="135" t="str">
        <f>IF(1=1,IF(OR(U20="",V20="",NOT(ISNUMBER(U20)),NOT(ISNUMBER(V20)),U20=0),"",V20/U20),N("U17"))</f>
        <v/>
      </c>
      <c r="X20" s="136" t="str">
        <f>IF(1=1,IF(OR(W20="",NOT(ISNUMBER(F20))),"",F20*W20*IFERROR(INDEX(D384:D428,MATCH(AE20,B384:B428,0)),1)),N("V7"))</f>
        <v/>
      </c>
      <c r="Y20" s="137" t="str">
        <f>IF(1=1,IF(F20="","",IF(G20="","",IFERROR(INDEX(E384:E428,MATCH(AE20,B384:B428,0)),G20&amp;""))),N("W6"))</f>
        <v/>
      </c>
      <c r="Z20" s="142" t="str">
        <f>IF(1=1,IF(X20="","",IF(AND(ISNUMBER(X20),X20&lt;1,Y20="kg"),MAX(1,ROUND(X20*1000,0)),IF(AND(ISNUMBER(X20),X20&lt;1,Y20="L"),MAX(1,ROUND(X20*100,0)),ROUND(X20,3)))),N("X17"))</f>
        <v/>
      </c>
      <c r="AA20" s="143" t="str">
        <f>IF(1=1,IF(X20="","",IF(AND(ISNUMBER(X20),X20&lt;1,Y20="kg"),"g",IF(AND(ISNUMBER(X20),X20&lt;1,Y20="L"),"cl",Y20))),N("Y17"))</f>
        <v/>
      </c>
      <c r="AB20" s="123" t="str">
        <f>IF(1=1,IF(E20="","",IF(F20="","A CONTROLER",IF(NOT(ISNUMBER(F20)),"TEXTE",IF(OR(W20="",W20&lt;=0),"COMMANDE COUVERTS INCOMPLETE",IF(G20="","UNITE MANQUANTE",IF(COUNTIF(B384:B428,AE20)=0,"UNITE A CONTROLER","OK")))))),N("Z6"))</f>
        <v/>
      </c>
      <c r="AD20" s="144" t="str">
        <f>IF(1=1,IF(E20="","",AD9),N("AB17"))</f>
        <v/>
      </c>
      <c r="AE20" s="125" t="str">
        <f>IF(1=1,IF(G20="","",UPPER(TRIM(SUBSTITUTE(SUBSTITUTE(G20&amp;"",CHAR(160)," ")," "," ")))),N("AC17"))</f>
        <v/>
      </c>
      <c r="AG20" s="5" t="s">
        <v>225</v>
      </c>
    </row>
    <row r="21" spans="1:43" ht="15.75" x14ac:dyDescent="0.25">
      <c r="A21" s="126" t="str">
        <f>IF(1=1,IF(E21="","",A9),N("A18"))</f>
        <v/>
      </c>
      <c r="B21" s="127" t="str">
        <f>IF(1=1,IF(E21="","",B9),N("B18"))</f>
        <v/>
      </c>
      <c r="C21" s="128"/>
      <c r="D21" s="129" t="str">
        <f>IF(ISBLANK(E21),"",LARGE(D9:D20,1)+1)</f>
        <v/>
      </c>
      <c r="E21" s="130"/>
      <c r="F21" s="131"/>
      <c r="G21" s="170"/>
      <c r="H21" s="105"/>
      <c r="I21" s="132" t="str">
        <f>IF(1=1,IF(E21="","",I9),N("H18"))</f>
        <v/>
      </c>
      <c r="J21" s="133" t="str">
        <f>IF(1=1,IF(E21="","",J9),N("I18"))</f>
        <v/>
      </c>
      <c r="K21" s="134" t="str">
        <f>IF(1=1,IF(E21="","",K9),N("J18"))</f>
        <v/>
      </c>
      <c r="L21" s="135" t="str">
        <f>IF(1=1,IF(OR(J21="",O21="",NOT(ISNUMBER(J21)),NOT(ISNUMBER(O21)),J21=0),"",O21/J21),N("L18"))</f>
        <v/>
      </c>
      <c r="M21" s="136" t="str">
        <f>IF(1=1,IF(OR(L21="",NOT(ISNUMBER(F21))),"",F21*L21*IFERROR(INDEX(D384:D428,MATCH(AE21,B384:B428,0)),1)),N("M13"))</f>
        <v/>
      </c>
      <c r="N21" s="137" t="str">
        <f>IF(1=1,IF(F21="","",IF(G21="","",IFERROR(INDEX(E384:E428,MATCH(AE21,B384:B428,0)),G21&amp;""))),N("N6"))</f>
        <v/>
      </c>
      <c r="O21" s="138" t="str">
        <f>IF(1=1,IF(E21="","",O9),N("K18"))</f>
        <v/>
      </c>
      <c r="P21" s="139" t="str">
        <f>IF(1=1,IF(M21="","",IF(AND(ISNUMBER(M21),M21&lt;1,N21="kg"),MAX(1,ROUND(M21*1000,0)),IF(AND(ISNUMBER(M21),M21&lt;1,N21="L"),MAX(1,ROUND(M21*100,0)),ROUND(M21,3)))),N("O18"))</f>
        <v/>
      </c>
      <c r="Q21" s="140" t="str">
        <f>IF(1=1,IF(M21="","",IF(AND(ISNUMBER(M21),M21&lt;1,N21="kg"),"g",IF(AND(ISNUMBER(M21),M21&lt;1,N21="L"),"cl",N21))),N("P18"))</f>
        <v/>
      </c>
      <c r="R21" s="115" t="str">
        <f>IF(1=1,IF(E21="","",IF(F21="","A CONTROLER",IF(NOT(ISNUMBER(F21)),"TEXTE",IF(OR(L21="",L21&lt;=0),"COMMANDE PRINCIPALE INCOMPLETE",IF(G21="","UNITE MANQUANTE",IF(COUNTIF(B384:B428,AE21)=0,"UNITE A CONTROLER","OK")))))),N("Q9"))</f>
        <v/>
      </c>
      <c r="S21" s="105"/>
      <c r="T21" s="141">
        <f t="shared" si="2"/>
        <v>0</v>
      </c>
      <c r="U21" s="133" t="str">
        <f>IF(1=1,IF(E21="","",U9),N("S18"))</f>
        <v/>
      </c>
      <c r="V21" s="133" t="str">
        <f>IF(1=1,IF(E21="","",V9),N("T18"))</f>
        <v/>
      </c>
      <c r="W21" s="135" t="str">
        <f>IF(1=1,IF(OR(U21="",V21="",NOT(ISNUMBER(U21)),NOT(ISNUMBER(V21)),U21=0),"",V21/U21),N("U18"))</f>
        <v/>
      </c>
      <c r="X21" s="136" t="str">
        <f>IF(1=1,IF(OR(W21="",NOT(ISNUMBER(F21))),"",F21*W21*IFERROR(INDEX(D384:D428,MATCH(AE21,B384:B428,0)),1)),N("V7"))</f>
        <v/>
      </c>
      <c r="Y21" s="137" t="str">
        <f>IF(1=1,IF(F21="","",IF(G21="","",IFERROR(INDEX(E384:E428,MATCH(AE21,B384:B428,0)),G21&amp;""))),N("W6"))</f>
        <v/>
      </c>
      <c r="Z21" s="142" t="str">
        <f>IF(1=1,IF(X21="","",IF(AND(ISNUMBER(X21),X21&lt;1,Y21="kg"),MAX(1,ROUND(X21*1000,0)),IF(AND(ISNUMBER(X21),X21&lt;1,Y21="L"),MAX(1,ROUND(X21*100,0)),ROUND(X21,3)))),N("X18"))</f>
        <v/>
      </c>
      <c r="AA21" s="143" t="str">
        <f>IF(1=1,IF(X21="","",IF(AND(ISNUMBER(X21),X21&lt;1,Y21="kg"),"g",IF(AND(ISNUMBER(X21),X21&lt;1,Y21="L"),"cl",Y21))),N("Y18"))</f>
        <v/>
      </c>
      <c r="AB21" s="123" t="str">
        <f>IF(1=1,IF(E21="","",IF(F21="","A CONTROLER",IF(NOT(ISNUMBER(F21)),"TEXTE",IF(OR(W21="",W21&lt;=0),"COMMANDE COUVERTS INCOMPLETE",IF(G21="","UNITE MANQUANTE",IF(COUNTIF(B384:B428,AE21)=0,"UNITE A CONTROLER","OK")))))),N("Z6"))</f>
        <v/>
      </c>
      <c r="AD21" s="144" t="str">
        <f>IF(1=1,IF(E21="","",AD9),N("AB18"))</f>
        <v/>
      </c>
      <c r="AE21" s="125" t="str">
        <f>IF(1=1,IF(G21="","",UPPER(TRIM(SUBSTITUTE(SUBSTITUTE(G21&amp;"",CHAR(160)," ")," "," ")))),N("AC18"))</f>
        <v/>
      </c>
      <c r="AG21" s="5" t="s">
        <v>36</v>
      </c>
    </row>
    <row r="22" spans="1:43" ht="15.75" x14ac:dyDescent="0.25">
      <c r="A22" s="126" t="str">
        <f>IF(1=1,IF(E22="","",A9),N("A19"))</f>
        <v/>
      </c>
      <c r="B22" s="127" t="str">
        <f>IF(1=1,IF(E22="","",B9),N("B19"))</f>
        <v/>
      </c>
      <c r="C22" s="128"/>
      <c r="D22" s="129" t="str">
        <f>IF(ISBLANK(E22),"",LARGE(D9:D21,1)+1)</f>
        <v/>
      </c>
      <c r="E22" s="130"/>
      <c r="F22" s="131"/>
      <c r="G22" s="170"/>
      <c r="H22" s="105"/>
      <c r="I22" s="132" t="str">
        <f>IF(1=1,IF(E22="","",I9),N("H19"))</f>
        <v/>
      </c>
      <c r="J22" s="133" t="str">
        <f>IF(1=1,IF(E22="","",J9),N("I19"))</f>
        <v/>
      </c>
      <c r="K22" s="134" t="str">
        <f>IF(1=1,IF(E22="","",K9),N("J19"))</f>
        <v/>
      </c>
      <c r="L22" s="135" t="str">
        <f>IF(1=1,IF(OR(J22="",O22="",NOT(ISNUMBER(J22)),NOT(ISNUMBER(O22)),J22=0),"",O22/J22),N("L19"))</f>
        <v/>
      </c>
      <c r="M22" s="136" t="str">
        <f>IF(1=1,IF(OR(L22="",NOT(ISNUMBER(F22))),"",F22*L22*IFERROR(INDEX(D384:D428,MATCH(AE22,B384:B428,0)),1)),N("M13"))</f>
        <v/>
      </c>
      <c r="N22" s="137" t="str">
        <f>IF(1=1,IF(F22="","",IF(G22="","",IFERROR(INDEX(E384:E428,MATCH(AE22,B384:B428,0)),G22&amp;""))),N("N6"))</f>
        <v/>
      </c>
      <c r="O22" s="138" t="str">
        <f>IF(1=1,IF(E22="","",O9),N("K19"))</f>
        <v/>
      </c>
      <c r="P22" s="139" t="str">
        <f>IF(1=1,IF(M22="","",IF(AND(ISNUMBER(M22),M22&lt;1,N22="kg"),MAX(1,ROUND(M22*1000,0)),IF(AND(ISNUMBER(M22),M22&lt;1,N22="L"),MAX(1,ROUND(M22*100,0)),ROUND(M22,3)))),N("O19"))</f>
        <v/>
      </c>
      <c r="Q22" s="140" t="str">
        <f>IF(1=1,IF(M22="","",IF(AND(ISNUMBER(M22),M22&lt;1,N22="kg"),"g",IF(AND(ISNUMBER(M22),M22&lt;1,N22="L"),"cl",N22))),N("P19"))</f>
        <v/>
      </c>
      <c r="R22" s="115" t="str">
        <f>IF(1=1,IF(E22="","",IF(F22="","A CONTROLER",IF(NOT(ISNUMBER(F22)),"TEXTE",IF(OR(L22="",L22&lt;=0),"COMMANDE PRINCIPALE INCOMPLETE",IF(G22="","UNITE MANQUANTE",IF(COUNTIF(B384:B428,AE22)=0,"UNITE A CONTROLER","OK")))))),N("Q9"))</f>
        <v/>
      </c>
      <c r="S22" s="105"/>
      <c r="T22" s="141">
        <f t="shared" si="2"/>
        <v>0</v>
      </c>
      <c r="U22" s="133" t="str">
        <f>IF(1=1,IF(E22="","",U9),N("S19"))</f>
        <v/>
      </c>
      <c r="V22" s="133" t="str">
        <f>IF(1=1,IF(E22="","",V9),N("T19"))</f>
        <v/>
      </c>
      <c r="W22" s="135" t="str">
        <f>IF(1=1,IF(OR(U22="",V22="",NOT(ISNUMBER(U22)),NOT(ISNUMBER(V22)),U22=0),"",V22/U22),N("U19"))</f>
        <v/>
      </c>
      <c r="X22" s="136" t="str">
        <f>IF(1=1,IF(OR(W22="",NOT(ISNUMBER(F22))),"",F22*W22*IFERROR(INDEX(D384:D428,MATCH(AE22,B384:B428,0)),1)),N("V7"))</f>
        <v/>
      </c>
      <c r="Y22" s="137" t="str">
        <f>IF(1=1,IF(F22="","",IF(G22="","",IFERROR(INDEX(E384:E428,MATCH(AE22,B384:B428,0)),G22&amp;""))),N("W6"))</f>
        <v/>
      </c>
      <c r="Z22" s="142" t="str">
        <f>IF(1=1,IF(X22="","",IF(AND(ISNUMBER(X22),X22&lt;1,Y22="kg"),MAX(1,ROUND(X22*1000,0)),IF(AND(ISNUMBER(X22),X22&lt;1,Y22="L"),MAX(1,ROUND(X22*100,0)),ROUND(X22,3)))),N("X19"))</f>
        <v/>
      </c>
      <c r="AA22" s="143" t="str">
        <f>IF(1=1,IF(X22="","",IF(AND(ISNUMBER(X22),X22&lt;1,Y22="kg"),"g",IF(AND(ISNUMBER(X22),X22&lt;1,Y22="L"),"cl",Y22))),N("Y19"))</f>
        <v/>
      </c>
      <c r="AB22" s="123" t="str">
        <f>IF(1=1,IF(E22="","",IF(F22="","A CONTROLER",IF(NOT(ISNUMBER(F22)),"TEXTE",IF(OR(W22="",W22&lt;=0),"COMMANDE COUVERTS INCOMPLETE",IF(G22="","UNITE MANQUANTE",IF(COUNTIF(B384:B428,AE22)=0,"UNITE A CONTROLER","OK")))))),N("Z6"))</f>
        <v/>
      </c>
      <c r="AD22" s="144" t="str">
        <f>IF(1=1,IF(E22="","",AD9),N("AB19"))</f>
        <v/>
      </c>
      <c r="AE22" s="125" t="str">
        <f>IF(1=1,IF(G22="","",UPPER(TRIM(SUBSTITUTE(SUBSTITUTE(G22&amp;"",CHAR(160)," ")," "," ")))),N("AC19"))</f>
        <v/>
      </c>
      <c r="AG22" s="5" t="s">
        <v>37</v>
      </c>
    </row>
    <row r="23" spans="1:43" ht="15.75" x14ac:dyDescent="0.25">
      <c r="A23" s="126" t="str">
        <f>IF(1=1,IF(E23="","",A9),N("A20"))</f>
        <v/>
      </c>
      <c r="B23" s="127" t="str">
        <f>IF(1=1,IF(E23="","",B9),N("B20"))</f>
        <v/>
      </c>
      <c r="C23" s="128"/>
      <c r="D23" s="129" t="str">
        <f>IF(ISBLANK(E23),"",LARGE(D9:D22,1)+1)</f>
        <v/>
      </c>
      <c r="E23" s="130"/>
      <c r="F23" s="131"/>
      <c r="G23" s="170"/>
      <c r="H23" s="105"/>
      <c r="I23" s="132" t="str">
        <f>IF(1=1,IF(E23="","",I9),N("H20"))</f>
        <v/>
      </c>
      <c r="J23" s="133" t="str">
        <f>IF(1=1,IF(E23="","",J9),N("I20"))</f>
        <v/>
      </c>
      <c r="K23" s="134" t="str">
        <f>IF(1=1,IF(E23="","",K9),N("J20"))</f>
        <v/>
      </c>
      <c r="L23" s="135" t="str">
        <f>IF(1=1,IF(OR(J23="",O23="",NOT(ISNUMBER(J23)),NOT(ISNUMBER(O23)),J23=0),"",O23/J23),N("L20"))</f>
        <v/>
      </c>
      <c r="M23" s="136" t="str">
        <f>IF(1=1,IF(OR(L23="",NOT(ISNUMBER(F23))),"",F23*L23*IFERROR(INDEX(D384:D428,MATCH(AE23,B384:B428,0)),1)),N("M13"))</f>
        <v/>
      </c>
      <c r="N23" s="137" t="str">
        <f>IF(1=1,IF(F23="","",IF(G23="","",IFERROR(INDEX(E384:E428,MATCH(AE23,B384:B428,0)),G23&amp;""))),N("N6"))</f>
        <v/>
      </c>
      <c r="O23" s="138" t="str">
        <f>IF(1=1,IF(E23="","",O9),N("K20"))</f>
        <v/>
      </c>
      <c r="P23" s="139" t="str">
        <f>IF(1=1,IF(M23="","",IF(AND(ISNUMBER(M23),M23&lt;1,N23="kg"),MAX(1,ROUND(M23*1000,0)),IF(AND(ISNUMBER(M23),M23&lt;1,N23="L"),MAX(1,ROUND(M23*100,0)),ROUND(M23,3)))),N("O20"))</f>
        <v/>
      </c>
      <c r="Q23" s="140" t="str">
        <f>IF(1=1,IF(M23="","",IF(AND(ISNUMBER(M23),M23&lt;1,N23="kg"),"g",IF(AND(ISNUMBER(M23),M23&lt;1,N23="L"),"cl",N23))),N("P20"))</f>
        <v/>
      </c>
      <c r="R23" s="115" t="str">
        <f>IF(1=1,IF(E23="","",IF(F23="","A CONTROLER",IF(NOT(ISNUMBER(F23)),"TEXTE",IF(OR(L23="",L23&lt;=0),"COMMANDE PRINCIPALE INCOMPLETE",IF(G23="","UNITE MANQUANTE",IF(COUNTIF(B384:B428,AE23)=0,"UNITE A CONTROLER","OK")))))),N("Q9"))</f>
        <v/>
      </c>
      <c r="S23" s="105"/>
      <c r="T23" s="141">
        <f t="shared" si="2"/>
        <v>0</v>
      </c>
      <c r="U23" s="133" t="str">
        <f>IF(1=1,IF(E23="","",U9),N("S20"))</f>
        <v/>
      </c>
      <c r="V23" s="133" t="str">
        <f>IF(1=1,IF(E23="","",V9),N("T20"))</f>
        <v/>
      </c>
      <c r="W23" s="135" t="str">
        <f>IF(1=1,IF(OR(U23="",V23="",NOT(ISNUMBER(U23)),NOT(ISNUMBER(V23)),U23=0),"",V23/U23),N("U20"))</f>
        <v/>
      </c>
      <c r="X23" s="136" t="str">
        <f>IF(1=1,IF(OR(W23="",NOT(ISNUMBER(F23))),"",F23*W23*IFERROR(INDEX(D384:D428,MATCH(AE23,B384:B428,0)),1)),N("V7"))</f>
        <v/>
      </c>
      <c r="Y23" s="137" t="str">
        <f>IF(1=1,IF(F23="","",IF(G23="","",IFERROR(INDEX(E384:E428,MATCH(AE23,B384:B428,0)),G23&amp;""))),N("W6"))</f>
        <v/>
      </c>
      <c r="Z23" s="142" t="str">
        <f>IF(1=1,IF(X23="","",IF(AND(ISNUMBER(X23),X23&lt;1,Y23="kg"),MAX(1,ROUND(X23*1000,0)),IF(AND(ISNUMBER(X23),X23&lt;1,Y23="L"),MAX(1,ROUND(X23*100,0)),ROUND(X23,3)))),N("X20"))</f>
        <v/>
      </c>
      <c r="AA23" s="143" t="str">
        <f>IF(1=1,IF(X23="","",IF(AND(ISNUMBER(X23),X23&lt;1,Y23="kg"),"g",IF(AND(ISNUMBER(X23),X23&lt;1,Y23="L"),"cl",Y23))),N("Y20"))</f>
        <v/>
      </c>
      <c r="AB23" s="123" t="str">
        <f>IF(1=1,IF(E23="","",IF(F23="","A CONTROLER",IF(NOT(ISNUMBER(F23)),"TEXTE",IF(OR(W23="",W23&lt;=0),"COMMANDE COUVERTS INCOMPLETE",IF(G23="","UNITE MANQUANTE",IF(COUNTIF(B384:B428,AE23)=0,"UNITE A CONTROLER","OK")))))),N("Z6"))</f>
        <v/>
      </c>
      <c r="AD23" s="144" t="str">
        <f>IF(1=1,IF(E23="","",AD9),N("AB20"))</f>
        <v/>
      </c>
      <c r="AE23" s="125" t="str">
        <f>IF(1=1,IF(G23="","",UPPER(TRIM(SUBSTITUTE(SUBSTITUTE(G23&amp;"",CHAR(160)," ")," "," ")))),N("AC20"))</f>
        <v/>
      </c>
      <c r="AG23" s="4" t="s">
        <v>38</v>
      </c>
    </row>
    <row r="24" spans="1:43" ht="15.75" x14ac:dyDescent="0.25">
      <c r="A24" s="126" t="str">
        <f>IF(1=1,IF(E24="","",A9),N("A21"))</f>
        <v/>
      </c>
      <c r="B24" s="127" t="str">
        <f>IF(1=1,IF(E24="","",B9),N("B21"))</f>
        <v/>
      </c>
      <c r="C24" s="128"/>
      <c r="D24" s="129" t="str">
        <f>IF(ISBLANK(E24),"",LARGE(D9:D23,1)+1)</f>
        <v/>
      </c>
      <c r="E24" s="130"/>
      <c r="F24" s="131"/>
      <c r="G24" s="170"/>
      <c r="H24" s="105"/>
      <c r="I24" s="132" t="str">
        <f>IF(1=1,IF(E24="","",I9),N("H21"))</f>
        <v/>
      </c>
      <c r="J24" s="133" t="str">
        <f>IF(1=1,IF(E24="","",J9),N("I21"))</f>
        <v/>
      </c>
      <c r="K24" s="134" t="str">
        <f>IF(1=1,IF(E24="","",K9),N("J21"))</f>
        <v/>
      </c>
      <c r="L24" s="135" t="str">
        <f>IF(1=1,IF(OR(J24="",O24="",NOT(ISNUMBER(J24)),NOT(ISNUMBER(O24)),J24=0),"",O24/J24),N("L21"))</f>
        <v/>
      </c>
      <c r="M24" s="136" t="str">
        <f>IF(1=1,IF(OR(L24="",NOT(ISNUMBER(F24))),"",F24*L24*IFERROR(INDEX(D384:D428,MATCH(AE24,B384:B428,0)),1)),N("M13"))</f>
        <v/>
      </c>
      <c r="N24" s="137" t="str">
        <f>IF(1=1,IF(F24="","",IF(G24="","",IFERROR(INDEX(E384:E428,MATCH(AE24,B384:B428,0)),G24&amp;""))),N("N6"))</f>
        <v/>
      </c>
      <c r="O24" s="138" t="str">
        <f>IF(1=1,IF(E24="","",O9),N("K21"))</f>
        <v/>
      </c>
      <c r="P24" s="139" t="str">
        <f>IF(1=1,IF(M24="","",IF(AND(ISNUMBER(M24),M24&lt;1,N24="kg"),MAX(1,ROUND(M24*1000,0)),IF(AND(ISNUMBER(M24),M24&lt;1,N24="L"),MAX(1,ROUND(M24*100,0)),ROUND(M24,3)))),N("O21"))</f>
        <v/>
      </c>
      <c r="Q24" s="140" t="str">
        <f>IF(1=1,IF(M24="","",IF(AND(ISNUMBER(M24),M24&lt;1,N24="kg"),"g",IF(AND(ISNUMBER(M24),M24&lt;1,N24="L"),"cl",N24))),N("P21"))</f>
        <v/>
      </c>
      <c r="R24" s="115" t="str">
        <f>IF(1=1,IF(E24="","",IF(F24="","A CONTROLER",IF(NOT(ISNUMBER(F24)),"TEXTE",IF(OR(L24="",L24&lt;=0),"COMMANDE PRINCIPALE INCOMPLETE",IF(G24="","UNITE MANQUANTE",IF(COUNTIF(B384:B428,AE24)=0,"UNITE A CONTROLER","OK")))))),N("Q9"))</f>
        <v/>
      </c>
      <c r="S24" s="105"/>
      <c r="T24" s="141">
        <f t="shared" si="2"/>
        <v>0</v>
      </c>
      <c r="U24" s="133" t="str">
        <f>IF(1=1,IF(E24="","",U9),N("S21"))</f>
        <v/>
      </c>
      <c r="V24" s="133" t="str">
        <f>IF(1=1,IF(E24="","",V9),N("T21"))</f>
        <v/>
      </c>
      <c r="W24" s="135" t="str">
        <f>IF(1=1,IF(OR(U24="",V24="",NOT(ISNUMBER(U24)),NOT(ISNUMBER(V24)),U24=0),"",V24/U24),N("U21"))</f>
        <v/>
      </c>
      <c r="X24" s="136" t="str">
        <f>IF(1=1,IF(OR(W24="",NOT(ISNUMBER(F24))),"",F24*W24*IFERROR(INDEX(D384:D428,MATCH(AE24,B384:B428,0)),1)),N("V7"))</f>
        <v/>
      </c>
      <c r="Y24" s="137" t="str">
        <f>IF(1=1,IF(F24="","",IF(G24="","",IFERROR(INDEX(E384:E428,MATCH(AE24,B384:B428,0)),G24&amp;""))),N("W6"))</f>
        <v/>
      </c>
      <c r="Z24" s="142" t="str">
        <f>IF(1=1,IF(X24="","",IF(AND(ISNUMBER(X24),X24&lt;1,Y24="kg"),MAX(1,ROUND(X24*1000,0)),IF(AND(ISNUMBER(X24),X24&lt;1,Y24="L"),MAX(1,ROUND(X24*100,0)),ROUND(X24,3)))),N("X21"))</f>
        <v/>
      </c>
      <c r="AA24" s="143" t="str">
        <f>IF(1=1,IF(X24="","",IF(AND(ISNUMBER(X24),X24&lt;1,Y24="kg"),"g",IF(AND(ISNUMBER(X24),X24&lt;1,Y24="L"),"cl",Y24))),N("Y21"))</f>
        <v/>
      </c>
      <c r="AB24" s="123" t="str">
        <f>IF(1=1,IF(E24="","",IF(F24="","A CONTROLER",IF(NOT(ISNUMBER(F24)),"TEXTE",IF(OR(W24="",W24&lt;=0),"COMMANDE COUVERTS INCOMPLETE",IF(G24="","UNITE MANQUANTE",IF(COUNTIF(B384:B428,AE24)=0,"UNITE A CONTROLER","OK")))))),N("Z6"))</f>
        <v/>
      </c>
      <c r="AD24" s="144" t="str">
        <f>IF(1=1,IF(E24="","",AD9),N("AB21"))</f>
        <v/>
      </c>
      <c r="AE24" s="125" t="str">
        <f>IF(1=1,IF(G24="","",UPPER(TRIM(SUBSTITUTE(SUBSTITUTE(G24&amp;"",CHAR(160)," ")," "," ")))),N("AC21"))</f>
        <v/>
      </c>
      <c r="AG24" s="4" t="s">
        <v>39</v>
      </c>
    </row>
    <row r="25" spans="1:43" ht="15.75" x14ac:dyDescent="0.25">
      <c r="A25" s="126" t="str">
        <f>IF(1=1,IF(E25="","",A9),N("A22"))</f>
        <v/>
      </c>
      <c r="B25" s="127" t="str">
        <f>IF(1=1,IF(E25="","",B9),N("B22"))</f>
        <v/>
      </c>
      <c r="C25" s="128"/>
      <c r="D25" s="129" t="str">
        <f>IF(ISBLANK(E25),"",LARGE(D9:D24,1)+1)</f>
        <v/>
      </c>
      <c r="E25" s="130"/>
      <c r="F25" s="131"/>
      <c r="G25" s="170"/>
      <c r="H25" s="105"/>
      <c r="I25" s="132" t="str">
        <f>IF(1=1,IF(E25="","",I9),N("H22"))</f>
        <v/>
      </c>
      <c r="J25" s="133" t="str">
        <f>IF(1=1,IF(E25="","",J9),N("I22"))</f>
        <v/>
      </c>
      <c r="K25" s="134" t="str">
        <f>IF(1=1,IF(E25="","",K9),N("J22"))</f>
        <v/>
      </c>
      <c r="L25" s="135" t="str">
        <f>IF(1=1,IF(OR(J25="",O25="",NOT(ISNUMBER(J25)),NOT(ISNUMBER(O25)),J25=0),"",O25/J25),N("L22"))</f>
        <v/>
      </c>
      <c r="M25" s="136" t="str">
        <f>IF(1=1,IF(OR(L25="",NOT(ISNUMBER(F25))),"",F25*L25*IFERROR(INDEX(D384:D428,MATCH(AE25,B384:B428,0)),1)),N("M13"))</f>
        <v/>
      </c>
      <c r="N25" s="137" t="str">
        <f>IF(1=1,IF(F25="","",IF(G25="","",IFERROR(INDEX(E384:E428,MATCH(AE25,B384:B428,0)),G25&amp;""))),N("N6"))</f>
        <v/>
      </c>
      <c r="O25" s="138" t="str">
        <f>IF(1=1,IF(E25="","",O9),N("K22"))</f>
        <v/>
      </c>
      <c r="P25" s="139" t="str">
        <f>IF(1=1,IF(M25="","",IF(AND(ISNUMBER(M25),M25&lt;1,N25="kg"),MAX(1,ROUND(M25*1000,0)),IF(AND(ISNUMBER(M25),M25&lt;1,N25="L"),MAX(1,ROUND(M25*100,0)),ROUND(M25,3)))),N("O22"))</f>
        <v/>
      </c>
      <c r="Q25" s="140" t="str">
        <f>IF(1=1,IF(M25="","",IF(AND(ISNUMBER(M25),M25&lt;1,N25="kg"),"g",IF(AND(ISNUMBER(M25),M25&lt;1,N25="L"),"cl",N25))),N("P22"))</f>
        <v/>
      </c>
      <c r="R25" s="115" t="str">
        <f>IF(1=1,IF(E25="","",IF(F25="","A CONTROLER",IF(NOT(ISNUMBER(F25)),"TEXTE",IF(OR(L25="",L25&lt;=0),"COMMANDE PRINCIPALE INCOMPLETE",IF(G25="","UNITE MANQUANTE",IF(COUNTIF(B384:B428,AE25)=0,"UNITE A CONTROLER","OK")))))),N("Q9"))</f>
        <v/>
      </c>
      <c r="S25" s="105"/>
      <c r="T25" s="141">
        <f t="shared" si="2"/>
        <v>0</v>
      </c>
      <c r="U25" s="133" t="str">
        <f>IF(1=1,IF(E25="","",U9),N("S22"))</f>
        <v/>
      </c>
      <c r="V25" s="133" t="str">
        <f>IF(1=1,IF(E25="","",V9),N("T22"))</f>
        <v/>
      </c>
      <c r="W25" s="135" t="str">
        <f>IF(1=1,IF(OR(U25="",V25="",NOT(ISNUMBER(U25)),NOT(ISNUMBER(V25)),U25=0),"",V25/U25),N("U22"))</f>
        <v/>
      </c>
      <c r="X25" s="136" t="str">
        <f>IF(1=1,IF(OR(W25="",NOT(ISNUMBER(F25))),"",F25*W25*IFERROR(INDEX(D384:D428,MATCH(AE25,B384:B428,0)),1)),N("V7"))</f>
        <v/>
      </c>
      <c r="Y25" s="137" t="str">
        <f>IF(1=1,IF(F25="","",IF(G25="","",IFERROR(INDEX(E384:E428,MATCH(AE25,B384:B428,0)),G25&amp;""))),N("W6"))</f>
        <v/>
      </c>
      <c r="Z25" s="142" t="str">
        <f>IF(1=1,IF(X25="","",IF(AND(ISNUMBER(X25),X25&lt;1,Y25="kg"),MAX(1,ROUND(X25*1000,0)),IF(AND(ISNUMBER(X25),X25&lt;1,Y25="L"),MAX(1,ROUND(X25*100,0)),ROUND(X25,3)))),N("X22"))</f>
        <v/>
      </c>
      <c r="AA25" s="143" t="str">
        <f>IF(1=1,IF(X25="","",IF(AND(ISNUMBER(X25),X25&lt;1,Y25="kg"),"g",IF(AND(ISNUMBER(X25),X25&lt;1,Y25="L"),"cl",Y25))),N("Y22"))</f>
        <v/>
      </c>
      <c r="AB25" s="123" t="str">
        <f>IF(1=1,IF(E25="","",IF(F25="","A CONTROLER",IF(NOT(ISNUMBER(F25)),"TEXTE",IF(OR(W25="",W25&lt;=0),"COMMANDE COUVERTS INCOMPLETE",IF(G25="","UNITE MANQUANTE",IF(COUNTIF(B384:B428,AE25)=0,"UNITE A CONTROLER","OK")))))),N("Z6"))</f>
        <v/>
      </c>
      <c r="AD25" s="144" t="str">
        <f>IF(1=1,IF(E25="","",AD9),N("AB22"))</f>
        <v/>
      </c>
      <c r="AE25" s="125" t="str">
        <f>IF(1=1,IF(G25="","",UPPER(TRIM(SUBSTITUTE(SUBSTITUTE(G25&amp;"",CHAR(160)," ")," "," ")))),N("AC22"))</f>
        <v/>
      </c>
      <c r="AG25" s="4" t="s">
        <v>40</v>
      </c>
    </row>
    <row r="26" spans="1:43" ht="15.75" x14ac:dyDescent="0.25">
      <c r="A26" s="126" t="str">
        <f>IF(1=1,IF(E26="","",A9),N("A23"))</f>
        <v/>
      </c>
      <c r="B26" s="127" t="str">
        <f>IF(1=1,IF(E26="","",B9),N("B23"))</f>
        <v/>
      </c>
      <c r="C26" s="128"/>
      <c r="D26" s="129" t="str">
        <f>IF(ISBLANK(E26),"",LARGE(D9:D25,1)+1)</f>
        <v/>
      </c>
      <c r="E26" s="130"/>
      <c r="F26" s="131"/>
      <c r="G26" s="170"/>
      <c r="H26" s="105"/>
      <c r="I26" s="132" t="str">
        <f>IF(1=1,IF(E26="","",I9),N("H23"))</f>
        <v/>
      </c>
      <c r="J26" s="133" t="str">
        <f>IF(1=1,IF(E26="","",J9),N("I23"))</f>
        <v/>
      </c>
      <c r="K26" s="134" t="str">
        <f>IF(1=1,IF(E26="","",K9),N("J23"))</f>
        <v/>
      </c>
      <c r="L26" s="135" t="str">
        <f>IF(1=1,IF(OR(J26="",O26="",NOT(ISNUMBER(J26)),NOT(ISNUMBER(O26)),J26=0),"",O26/J26),N("L23"))</f>
        <v/>
      </c>
      <c r="M26" s="136" t="str">
        <f>IF(1=1,IF(OR(L26="",NOT(ISNUMBER(F26))),"",F26*L26*IFERROR(INDEX(D384:D428,MATCH(AE26,B384:B428,0)),1)),N("M13"))</f>
        <v/>
      </c>
      <c r="N26" s="137" t="str">
        <f>IF(1=1,IF(F26="","",IF(G26="","",IFERROR(INDEX(E384:E428,MATCH(AE26,B384:B428,0)),G26&amp;""))),N("N6"))</f>
        <v/>
      </c>
      <c r="O26" s="138" t="str">
        <f>IF(1=1,IF(E26="","",O9),N("K23"))</f>
        <v/>
      </c>
      <c r="P26" s="139" t="str">
        <f>IF(1=1,IF(M26="","",IF(AND(ISNUMBER(M26),M26&lt;1,N26="kg"),MAX(1,ROUND(M26*1000,0)),IF(AND(ISNUMBER(M26),M26&lt;1,N26="L"),MAX(1,ROUND(M26*100,0)),ROUND(M26,3)))),N("O23"))</f>
        <v/>
      </c>
      <c r="Q26" s="140" t="str">
        <f>IF(1=1,IF(M26="","",IF(AND(ISNUMBER(M26),M26&lt;1,N26="kg"),"g",IF(AND(ISNUMBER(M26),M26&lt;1,N26="L"),"cl",N26))),N("P23"))</f>
        <v/>
      </c>
      <c r="R26" s="115" t="str">
        <f>IF(1=1,IF(E26="","",IF(F26="","A CONTROLER",IF(NOT(ISNUMBER(F26)),"TEXTE",IF(OR(L26="",L26&lt;=0),"COMMANDE PRINCIPALE INCOMPLETE",IF(G26="","UNITE MANQUANTE",IF(COUNTIF(B384:B428,AE26)=0,"UNITE A CONTROLER","OK")))))),N("Q9"))</f>
        <v/>
      </c>
      <c r="S26" s="105"/>
      <c r="T26" s="141">
        <f t="shared" si="2"/>
        <v>0</v>
      </c>
      <c r="U26" s="133" t="str">
        <f>IF(1=1,IF(E26="","",U9),N("S23"))</f>
        <v/>
      </c>
      <c r="V26" s="133" t="str">
        <f>IF(1=1,IF(E26="","",V9),N("T23"))</f>
        <v/>
      </c>
      <c r="W26" s="135" t="str">
        <f>IF(1=1,IF(OR(U26="",V26="",NOT(ISNUMBER(U26)),NOT(ISNUMBER(V26)),U26=0),"",V26/U26),N("U23"))</f>
        <v/>
      </c>
      <c r="X26" s="136" t="str">
        <f>IF(1=1,IF(OR(W26="",NOT(ISNUMBER(F26))),"",F26*W26*IFERROR(INDEX(D384:D428,MATCH(AE26,B384:B428,0)),1)),N("V7"))</f>
        <v/>
      </c>
      <c r="Y26" s="137" t="str">
        <f>IF(1=1,IF(F26="","",IF(G26="","",IFERROR(INDEX(E384:E428,MATCH(AE26,B384:B428,0)),G26&amp;""))),N("W6"))</f>
        <v/>
      </c>
      <c r="Z26" s="142" t="str">
        <f>IF(1=1,IF(X26="","",IF(AND(ISNUMBER(X26),X26&lt;1,Y26="kg"),MAX(1,ROUND(X26*1000,0)),IF(AND(ISNUMBER(X26),X26&lt;1,Y26="L"),MAX(1,ROUND(X26*100,0)),ROUND(X26,3)))),N("X23"))</f>
        <v/>
      </c>
      <c r="AA26" s="143" t="str">
        <f>IF(1=1,IF(X26="","",IF(AND(ISNUMBER(X26),X26&lt;1,Y26="kg"),"g",IF(AND(ISNUMBER(X26),X26&lt;1,Y26="L"),"cl",Y26))),N("Y23"))</f>
        <v/>
      </c>
      <c r="AB26" s="123" t="str">
        <f>IF(1=1,IF(E26="","",IF(F26="","A CONTROLER",IF(NOT(ISNUMBER(F26)),"TEXTE",IF(OR(W26="",W26&lt;=0),"COMMANDE COUVERTS INCOMPLETE",IF(G26="","UNITE MANQUANTE",IF(COUNTIF(B384:B428,AE26)=0,"UNITE A CONTROLER","OK")))))),N("Z6"))</f>
        <v/>
      </c>
      <c r="AD26" s="144" t="str">
        <f>IF(1=1,IF(E26="","",AD9),N("AB23"))</f>
        <v/>
      </c>
      <c r="AE26" s="125" t="str">
        <f>IF(1=1,IF(G26="","",UPPER(TRIM(SUBSTITUTE(SUBSTITUTE(G26&amp;"",CHAR(160)," ")," "," ")))),N("AC23"))</f>
        <v/>
      </c>
      <c r="AG26" s="4" t="s">
        <v>41</v>
      </c>
    </row>
    <row r="27" spans="1:43" ht="15.75" x14ac:dyDescent="0.25">
      <c r="A27" s="126" t="str">
        <f>IF(1=1,IF(E27="","",A9),N("A24"))</f>
        <v/>
      </c>
      <c r="B27" s="127" t="str">
        <f>IF(1=1,IF(E27="","",B9),N("B24"))</f>
        <v/>
      </c>
      <c r="C27" s="128"/>
      <c r="D27" s="129" t="str">
        <f>IF(ISBLANK(E27),"",LARGE(D9:D26,1)+1)</f>
        <v/>
      </c>
      <c r="E27" s="130"/>
      <c r="F27" s="131"/>
      <c r="G27" s="170"/>
      <c r="H27" s="105"/>
      <c r="I27" s="132" t="str">
        <f>IF(1=1,IF(E27="","",I9),N("H24"))</f>
        <v/>
      </c>
      <c r="J27" s="133" t="str">
        <f>IF(1=1,IF(E27="","",J9),N("I24"))</f>
        <v/>
      </c>
      <c r="K27" s="134" t="str">
        <f>IF(1=1,IF(E27="","",K9),N("J24"))</f>
        <v/>
      </c>
      <c r="L27" s="135" t="str">
        <f>IF(1=1,IF(OR(J27="",O27="",NOT(ISNUMBER(J27)),NOT(ISNUMBER(O27)),J27=0),"",O27/J27),N("L24"))</f>
        <v/>
      </c>
      <c r="M27" s="136" t="str">
        <f>IF(1=1,IF(OR(L27="",NOT(ISNUMBER(F27))),"",F27*L27*IFERROR(INDEX(D384:D428,MATCH(AE27,B384:B428,0)),1)),N("M13"))</f>
        <v/>
      </c>
      <c r="N27" s="137" t="str">
        <f>IF(1=1,IF(F27="","",IF(G27="","",IFERROR(INDEX(E384:E428,MATCH(AE27,B384:B428,0)),G27&amp;""))),N("N6"))</f>
        <v/>
      </c>
      <c r="O27" s="138" t="str">
        <f>IF(1=1,IF(E27="","",O9),N("K24"))</f>
        <v/>
      </c>
      <c r="P27" s="139" t="str">
        <f>IF(1=1,IF(M27="","",IF(AND(ISNUMBER(M27),M27&lt;1,N27="kg"),MAX(1,ROUND(M27*1000,0)),IF(AND(ISNUMBER(M27),M27&lt;1,N27="L"),MAX(1,ROUND(M27*100,0)),ROUND(M27,3)))),N("O24"))</f>
        <v/>
      </c>
      <c r="Q27" s="140" t="str">
        <f>IF(1=1,IF(M27="","",IF(AND(ISNUMBER(M27),M27&lt;1,N27="kg"),"g",IF(AND(ISNUMBER(M27),M27&lt;1,N27="L"),"cl",N27))),N("P24"))</f>
        <v/>
      </c>
      <c r="R27" s="115" t="str">
        <f>IF(1=1,IF(E27="","",IF(F27="","A CONTROLER",IF(NOT(ISNUMBER(F27)),"TEXTE",IF(OR(L27="",L27&lt;=0),"COMMANDE PRINCIPALE INCOMPLETE",IF(G27="","UNITE MANQUANTE",IF(COUNTIF(B384:B428,AE27)=0,"UNITE A CONTROLER","OK")))))),N("Q9"))</f>
        <v/>
      </c>
      <c r="S27" s="105"/>
      <c r="T27" s="141">
        <f t="shared" si="2"/>
        <v>0</v>
      </c>
      <c r="U27" s="133" t="str">
        <f>IF(1=1,IF(E27="","",U9),N("S24"))</f>
        <v/>
      </c>
      <c r="V27" s="133" t="str">
        <f>IF(1=1,IF(E27="","",V9),N("T24"))</f>
        <v/>
      </c>
      <c r="W27" s="135" t="str">
        <f>IF(1=1,IF(OR(U27="",V27="",NOT(ISNUMBER(U27)),NOT(ISNUMBER(V27)),U27=0),"",V27/U27),N("U24"))</f>
        <v/>
      </c>
      <c r="X27" s="136" t="str">
        <f>IF(1=1,IF(OR(W27="",NOT(ISNUMBER(F27))),"",F27*W27*IFERROR(INDEX(D384:D428,MATCH(AE27,B384:B428,0)),1)),N("V7"))</f>
        <v/>
      </c>
      <c r="Y27" s="137" t="str">
        <f>IF(1=1,IF(F27="","",IF(G27="","",IFERROR(INDEX(E384:E428,MATCH(AE27,B384:B428,0)),G27&amp;""))),N("W6"))</f>
        <v/>
      </c>
      <c r="Z27" s="142" t="str">
        <f>IF(1=1,IF(X27="","",IF(AND(ISNUMBER(X27),X27&lt;1,Y27="kg"),MAX(1,ROUND(X27*1000,0)),IF(AND(ISNUMBER(X27),X27&lt;1,Y27="L"),MAX(1,ROUND(X27*100,0)),ROUND(X27,3)))),N("X24"))</f>
        <v/>
      </c>
      <c r="AA27" s="143" t="str">
        <f>IF(1=1,IF(X27="","",IF(AND(ISNUMBER(X27),X27&lt;1,Y27="kg"),"g",IF(AND(ISNUMBER(X27),X27&lt;1,Y27="L"),"cl",Y27))),N("Y24"))</f>
        <v/>
      </c>
      <c r="AB27" s="123" t="str">
        <f>IF(1=1,IF(E27="","",IF(F27="","A CONTROLER",IF(NOT(ISNUMBER(F27)),"TEXTE",IF(OR(W27="",W27&lt;=0),"COMMANDE COUVERTS INCOMPLETE",IF(G27="","UNITE MANQUANTE",IF(COUNTIF(B384:B428,AE27)=0,"UNITE A CONTROLER","OK")))))),N("Z6"))</f>
        <v/>
      </c>
      <c r="AD27" s="144" t="str">
        <f>IF(1=1,IF(E27="","",AD9),N("AB24"))</f>
        <v/>
      </c>
      <c r="AE27" s="125" t="str">
        <f>IF(1=1,IF(G27="","",UPPER(TRIM(SUBSTITUTE(SUBSTITUTE(G27&amp;"",CHAR(160)," ")," "," ")))),N("AC24"))</f>
        <v/>
      </c>
      <c r="AG27" s="5" t="s">
        <v>42</v>
      </c>
    </row>
    <row r="28" spans="1:43" ht="15.75" x14ac:dyDescent="0.25">
      <c r="A28" s="126" t="str">
        <f>IF(1=1,IF(E28="","",A9),N("A25"))</f>
        <v/>
      </c>
      <c r="B28" s="127" t="str">
        <f>IF(1=1,IF(E28="","",B9),N("B25"))</f>
        <v/>
      </c>
      <c r="C28" s="128"/>
      <c r="D28" s="129" t="str">
        <f>IF(ISBLANK(E28),"",LARGE(D9:D27,1)+1)</f>
        <v/>
      </c>
      <c r="E28" s="130"/>
      <c r="F28" s="131"/>
      <c r="G28" s="170"/>
      <c r="H28" s="105"/>
      <c r="I28" s="132" t="str">
        <f>IF(1=1,IF(E28="","",I9),N("H25"))</f>
        <v/>
      </c>
      <c r="J28" s="133" t="str">
        <f>IF(1=1,IF(E28="","",J9),N("I25"))</f>
        <v/>
      </c>
      <c r="K28" s="134" t="str">
        <f>IF(1=1,IF(E28="","",K9),N("J25"))</f>
        <v/>
      </c>
      <c r="L28" s="135" t="str">
        <f>IF(1=1,IF(OR(J28="",O28="",NOT(ISNUMBER(J28)),NOT(ISNUMBER(O28)),J28=0),"",O28/J28),N("L25"))</f>
        <v/>
      </c>
      <c r="M28" s="136" t="str">
        <f>IF(1=1,IF(OR(L28="",NOT(ISNUMBER(F28))),"",F28*L28*IFERROR(INDEX(D384:D428,MATCH(AE28,B384:B428,0)),1)),N("M13"))</f>
        <v/>
      </c>
      <c r="N28" s="137" t="str">
        <f>IF(1=1,IF(F28="","",IF(G28="","",IFERROR(INDEX(E384:E428,MATCH(AE28,B384:B428,0)),G28&amp;""))),N("N6"))</f>
        <v/>
      </c>
      <c r="O28" s="138" t="str">
        <f>IF(1=1,IF(E28="","",O9),N("K25"))</f>
        <v/>
      </c>
      <c r="P28" s="139" t="str">
        <f>IF(1=1,IF(M28="","",IF(AND(ISNUMBER(M28),M28&lt;1,N28="kg"),MAX(1,ROUND(M28*1000,0)),IF(AND(ISNUMBER(M28),M28&lt;1,N28="L"),MAX(1,ROUND(M28*100,0)),ROUND(M28,3)))),N("O25"))</f>
        <v/>
      </c>
      <c r="Q28" s="140" t="str">
        <f>IF(1=1,IF(M28="","",IF(AND(ISNUMBER(M28),M28&lt;1,N28="kg"),"g",IF(AND(ISNUMBER(M28),M28&lt;1,N28="L"),"cl",N28))),N("P25"))</f>
        <v/>
      </c>
      <c r="R28" s="115" t="str">
        <f>IF(1=1,IF(E28="","",IF(F28="","A CONTROLER",IF(NOT(ISNUMBER(F28)),"TEXTE",IF(OR(L28="",L28&lt;=0),"COMMANDE PRINCIPALE INCOMPLETE",IF(G28="","UNITE MANQUANTE",IF(COUNTIF(B384:B428,AE28)=0,"UNITE A CONTROLER","OK")))))),N("Q9"))</f>
        <v/>
      </c>
      <c r="S28" s="105"/>
      <c r="T28" s="141">
        <f t="shared" si="2"/>
        <v>0</v>
      </c>
      <c r="U28" s="133" t="str">
        <f>IF(1=1,IF(E28="","",U9),N("S25"))</f>
        <v/>
      </c>
      <c r="V28" s="133" t="str">
        <f>IF(1=1,IF(E28="","",V9),N("T25"))</f>
        <v/>
      </c>
      <c r="W28" s="135" t="str">
        <f>IF(1=1,IF(OR(U28="",V28="",NOT(ISNUMBER(U28)),NOT(ISNUMBER(V28)),U28=0),"",V28/U28),N("U25"))</f>
        <v/>
      </c>
      <c r="X28" s="136" t="str">
        <f>IF(1=1,IF(OR(W28="",NOT(ISNUMBER(F28))),"",F28*W28*IFERROR(INDEX(D384:D428,MATCH(AE28,B384:B428,0)),1)),N("V7"))</f>
        <v/>
      </c>
      <c r="Y28" s="137" t="str">
        <f>IF(1=1,IF(F28="","",IF(G28="","",IFERROR(INDEX(E384:E428,MATCH(AE28,B384:B428,0)),G28&amp;""))),N("W6"))</f>
        <v/>
      </c>
      <c r="Z28" s="142" t="str">
        <f>IF(1=1,IF(X28="","",IF(AND(ISNUMBER(X28),X28&lt;1,Y28="kg"),MAX(1,ROUND(X28*1000,0)),IF(AND(ISNUMBER(X28),X28&lt;1,Y28="L"),MAX(1,ROUND(X28*100,0)),ROUND(X28,3)))),N("X25"))</f>
        <v/>
      </c>
      <c r="AA28" s="143" t="str">
        <f>IF(1=1,IF(X28="","",IF(AND(ISNUMBER(X28),X28&lt;1,Y28="kg"),"g",IF(AND(ISNUMBER(X28),X28&lt;1,Y28="L"),"cl",Y28))),N("Y25"))</f>
        <v/>
      </c>
      <c r="AB28" s="123" t="str">
        <f>IF(1=1,IF(E28="","",IF(F28="","A CONTROLER",IF(NOT(ISNUMBER(F28)),"TEXTE",IF(OR(W28="",W28&lt;=0),"COMMANDE COUVERTS INCOMPLETE",IF(G28="","UNITE MANQUANTE",IF(COUNTIF(B384:B428,AE28)=0,"UNITE A CONTROLER","OK")))))),N("Z6"))</f>
        <v/>
      </c>
      <c r="AD28" s="144" t="str">
        <f>IF(1=1,IF(E28="","",AD9),N("AB25"))</f>
        <v/>
      </c>
      <c r="AE28" s="125" t="str">
        <f>IF(1=1,IF(G28="","",UPPER(TRIM(SUBSTITUTE(SUBSTITUTE(G28&amp;"",CHAR(160)," ")," "," ")))),N("AC25"))</f>
        <v/>
      </c>
      <c r="AG28" s="5" t="s">
        <v>43</v>
      </c>
    </row>
    <row r="29" spans="1:43" ht="15.75" x14ac:dyDescent="0.25">
      <c r="A29" s="126" t="str">
        <f>IF(1=1,IF(E29="","",A9),N("A26"))</f>
        <v/>
      </c>
      <c r="B29" s="127" t="str">
        <f>IF(1=1,IF(E29="","",B9),N("B26"))</f>
        <v/>
      </c>
      <c r="C29" s="128"/>
      <c r="D29" s="129" t="str">
        <f>IF(ISBLANK(E29),"",LARGE(D9:D28,1)+1)</f>
        <v/>
      </c>
      <c r="E29" s="130"/>
      <c r="F29" s="131"/>
      <c r="G29" s="170"/>
      <c r="H29" s="105"/>
      <c r="I29" s="132" t="str">
        <f>IF(1=1,IF(E29="","",I9),N("H26"))</f>
        <v/>
      </c>
      <c r="J29" s="133" t="str">
        <f>IF(1=1,IF(E29="","",J9),N("I26"))</f>
        <v/>
      </c>
      <c r="K29" s="134" t="str">
        <f>IF(1=1,IF(E29="","",K9),N("J26"))</f>
        <v/>
      </c>
      <c r="L29" s="135" t="str">
        <f>IF(1=1,IF(OR(J29="",O29="",NOT(ISNUMBER(J29)),NOT(ISNUMBER(O29)),J29=0),"",O29/J29),N("L26"))</f>
        <v/>
      </c>
      <c r="M29" s="136" t="str">
        <f>IF(1=1,IF(OR(L29="",NOT(ISNUMBER(F29))),"",F29*L29*IFERROR(INDEX(D384:D428,MATCH(AE29,B384:B428,0)),1)),N("M13"))</f>
        <v/>
      </c>
      <c r="N29" s="137" t="str">
        <f>IF(1=1,IF(F29="","",IF(G29="","",IFERROR(INDEX(E384:E428,MATCH(AE29,B384:B428,0)),G29&amp;""))),N("N6"))</f>
        <v/>
      </c>
      <c r="O29" s="138" t="str">
        <f>IF(1=1,IF(E29="","",O9),N("K26"))</f>
        <v/>
      </c>
      <c r="P29" s="139" t="str">
        <f>IF(1=1,IF(M29="","",IF(AND(ISNUMBER(M29),M29&lt;1,N29="kg"),MAX(1,ROUND(M29*1000,0)),IF(AND(ISNUMBER(M29),M29&lt;1,N29="L"),MAX(1,ROUND(M29*100,0)),ROUND(M29,3)))),N("O26"))</f>
        <v/>
      </c>
      <c r="Q29" s="140" t="str">
        <f>IF(1=1,IF(M29="","",IF(AND(ISNUMBER(M29),M29&lt;1,N29="kg"),"g",IF(AND(ISNUMBER(M29),M29&lt;1,N29="L"),"cl",N29))),N("P26"))</f>
        <v/>
      </c>
      <c r="R29" s="115" t="str">
        <f>IF(1=1,IF(E29="","",IF(F29="","A CONTROLER",IF(NOT(ISNUMBER(F29)),"TEXTE",IF(OR(L29="",L29&lt;=0),"COMMANDE PRINCIPALE INCOMPLETE",IF(G29="","UNITE MANQUANTE",IF(COUNTIF(B384:B428,AE29)=0,"UNITE A CONTROLER","OK")))))),N("Q9"))</f>
        <v/>
      </c>
      <c r="S29" s="105"/>
      <c r="T29" s="141">
        <f t="shared" si="2"/>
        <v>0</v>
      </c>
      <c r="U29" s="133" t="str">
        <f>IF(1=1,IF(E29="","",U9),N("S26"))</f>
        <v/>
      </c>
      <c r="V29" s="133" t="str">
        <f>IF(1=1,IF(E29="","",V9),N("T26"))</f>
        <v/>
      </c>
      <c r="W29" s="135" t="str">
        <f>IF(1=1,IF(OR(U29="",V29="",NOT(ISNUMBER(U29)),NOT(ISNUMBER(V29)),U29=0),"",V29/U29),N("U26"))</f>
        <v/>
      </c>
      <c r="X29" s="136" t="str">
        <f>IF(1=1,IF(OR(W29="",NOT(ISNUMBER(F29))),"",F29*W29*IFERROR(INDEX(D384:D428,MATCH(AE29,B384:B428,0)),1)),N("V7"))</f>
        <v/>
      </c>
      <c r="Y29" s="137" t="str">
        <f>IF(1=1,IF(F29="","",IF(G29="","",IFERROR(INDEX(E384:E428,MATCH(AE29,B384:B428,0)),G29&amp;""))),N("W6"))</f>
        <v/>
      </c>
      <c r="Z29" s="142" t="str">
        <f>IF(1=1,IF(X29="","",IF(AND(ISNUMBER(X29),X29&lt;1,Y29="kg"),MAX(1,ROUND(X29*1000,0)),IF(AND(ISNUMBER(X29),X29&lt;1,Y29="L"),MAX(1,ROUND(X29*100,0)),ROUND(X29,3)))),N("X26"))</f>
        <v/>
      </c>
      <c r="AA29" s="143" t="str">
        <f>IF(1=1,IF(X29="","",IF(AND(ISNUMBER(X29),X29&lt;1,Y29="kg"),"g",IF(AND(ISNUMBER(X29),X29&lt;1,Y29="L"),"cl",Y29))),N("Y26"))</f>
        <v/>
      </c>
      <c r="AB29" s="123" t="str">
        <f>IF(1=1,IF(E29="","",IF(F29="","A CONTROLER",IF(NOT(ISNUMBER(F29)),"TEXTE",IF(OR(W29="",W29&lt;=0),"COMMANDE COUVERTS INCOMPLETE",IF(G29="","UNITE MANQUANTE",IF(COUNTIF(B384:B428,AE29)=0,"UNITE A CONTROLER","OK")))))),N("Z6"))</f>
        <v/>
      </c>
      <c r="AD29" s="144" t="str">
        <f>IF(1=1,IF(E29="","",AD9),N("AB26"))</f>
        <v/>
      </c>
      <c r="AE29" s="125" t="str">
        <f>IF(1=1,IF(G29="","",UPPER(TRIM(SUBSTITUTE(SUBSTITUTE(G29&amp;"",CHAR(160)," ")," "," ")))),N("AC26"))</f>
        <v/>
      </c>
      <c r="AG29" s="5" t="s">
        <v>44</v>
      </c>
    </row>
    <row r="30" spans="1:43" ht="15.75" x14ac:dyDescent="0.25">
      <c r="A30" s="126" t="str">
        <f>IF(1=1,IF(E30="","",A9),N("A27"))</f>
        <v/>
      </c>
      <c r="B30" s="127" t="str">
        <f>IF(1=1,IF(E30="","",B9),N("B27"))</f>
        <v/>
      </c>
      <c r="C30" s="128"/>
      <c r="D30" s="129" t="str">
        <f>IF(ISBLANK(E30),"",LARGE(D9:D29,1)+1)</f>
        <v/>
      </c>
      <c r="E30" s="130"/>
      <c r="F30" s="131"/>
      <c r="G30" s="170"/>
      <c r="H30" s="105"/>
      <c r="I30" s="132" t="str">
        <f>IF(1=1,IF(E30="","",I9),N("H27"))</f>
        <v/>
      </c>
      <c r="J30" s="133" t="str">
        <f>IF(1=1,IF(E30="","",J9),N("I27"))</f>
        <v/>
      </c>
      <c r="K30" s="134" t="str">
        <f>IF(1=1,IF(E30="","",K9),N("J27"))</f>
        <v/>
      </c>
      <c r="L30" s="135" t="str">
        <f>IF(1=1,IF(OR(J30="",O30="",NOT(ISNUMBER(J30)),NOT(ISNUMBER(O30)),J30=0),"",O30/J30),N("L27"))</f>
        <v/>
      </c>
      <c r="M30" s="136" t="str">
        <f>IF(1=1,IF(OR(L30="",NOT(ISNUMBER(F30))),"",F30*L30*IFERROR(INDEX(D384:D428,MATCH(AE30,B384:B428,0)),1)),N("M13"))</f>
        <v/>
      </c>
      <c r="N30" s="137" t="str">
        <f>IF(1=1,IF(F30="","",IF(G30="","",IFERROR(INDEX(E384:E428,MATCH(AE30,B384:B428,0)),G30&amp;""))),N("N6"))</f>
        <v/>
      </c>
      <c r="O30" s="138" t="str">
        <f>IF(1=1,IF(E30="","",O9),N("K27"))</f>
        <v/>
      </c>
      <c r="P30" s="139" t="str">
        <f>IF(1=1,IF(M30="","",IF(AND(ISNUMBER(M30),M30&lt;1,N30="kg"),MAX(1,ROUND(M30*1000,0)),IF(AND(ISNUMBER(M30),M30&lt;1,N30="L"),MAX(1,ROUND(M30*100,0)),ROUND(M30,3)))),N("O27"))</f>
        <v/>
      </c>
      <c r="Q30" s="140" t="str">
        <f>IF(1=1,IF(M30="","",IF(AND(ISNUMBER(M30),M30&lt;1,N30="kg"),"g",IF(AND(ISNUMBER(M30),M30&lt;1,N30="L"),"cl",N30))),N("P27"))</f>
        <v/>
      </c>
      <c r="R30" s="115" t="str">
        <f>IF(1=1,IF(E30="","",IF(F30="","A CONTROLER",IF(NOT(ISNUMBER(F30)),"TEXTE",IF(OR(L30="",L30&lt;=0),"COMMANDE PRINCIPALE INCOMPLETE",IF(G30="","UNITE MANQUANTE",IF(COUNTIF(B384:B428,AE30)=0,"UNITE A CONTROLER","OK")))))),N("Q9"))</f>
        <v/>
      </c>
      <c r="S30" s="105"/>
      <c r="T30" s="141">
        <f t="shared" si="2"/>
        <v>0</v>
      </c>
      <c r="U30" s="133" t="str">
        <f>IF(1=1,IF(E30="","",U9),N("S27"))</f>
        <v/>
      </c>
      <c r="V30" s="133" t="str">
        <f>IF(1=1,IF(E30="","",V9),N("T27"))</f>
        <v/>
      </c>
      <c r="W30" s="135" t="str">
        <f>IF(1=1,IF(OR(U30="",V30="",NOT(ISNUMBER(U30)),NOT(ISNUMBER(V30)),U30=0),"",V30/U30),N("U27"))</f>
        <v/>
      </c>
      <c r="X30" s="136" t="str">
        <f>IF(1=1,IF(OR(W30="",NOT(ISNUMBER(F30))),"",F30*W30*IFERROR(INDEX(D384:D428,MATCH(AE30,B384:B428,0)),1)),N("V7"))</f>
        <v/>
      </c>
      <c r="Y30" s="137" t="str">
        <f>IF(1=1,IF(F30="","",IF(G30="","",IFERROR(INDEX(E384:E428,MATCH(AE30,B384:B428,0)),G30&amp;""))),N("W6"))</f>
        <v/>
      </c>
      <c r="Z30" s="142" t="str">
        <f>IF(1=1,IF(X30="","",IF(AND(ISNUMBER(X30),X30&lt;1,Y30="kg"),MAX(1,ROUND(X30*1000,0)),IF(AND(ISNUMBER(X30),X30&lt;1,Y30="L"),MAX(1,ROUND(X30*100,0)),ROUND(X30,3)))),N("X27"))</f>
        <v/>
      </c>
      <c r="AA30" s="143" t="str">
        <f>IF(1=1,IF(X30="","",IF(AND(ISNUMBER(X30),X30&lt;1,Y30="kg"),"g",IF(AND(ISNUMBER(X30),X30&lt;1,Y30="L"),"cl",Y30))),N("Y27"))</f>
        <v/>
      </c>
      <c r="AB30" s="123" t="str">
        <f>IF(1=1,IF(E30="","",IF(F30="","A CONTROLER",IF(NOT(ISNUMBER(F30)),"TEXTE",IF(OR(W30="",W30&lt;=0),"COMMANDE COUVERTS INCOMPLETE",IF(G30="","UNITE MANQUANTE",IF(COUNTIF(B384:B428,AE30)=0,"UNITE A CONTROLER","OK")))))),N("Z6"))</f>
        <v/>
      </c>
      <c r="AD30" s="144" t="str">
        <f>IF(1=1,IF(E30="","",AD9),N("AB27"))</f>
        <v/>
      </c>
      <c r="AE30" s="125" t="str">
        <f>IF(1=1,IF(G30="","",UPPER(TRIM(SUBSTITUTE(SUBSTITUTE(G30&amp;"",CHAR(160)," ")," "," ")))),N("AC27"))</f>
        <v/>
      </c>
      <c r="AG30" s="5" t="s">
        <v>45</v>
      </c>
    </row>
    <row r="31" spans="1:43" ht="15.75" x14ac:dyDescent="0.25">
      <c r="A31" s="126" t="str">
        <f>IF(1=1,IF(E31="","",A9),N("A28"))</f>
        <v/>
      </c>
      <c r="B31" s="127" t="str">
        <f>IF(1=1,IF(E31="","",B9),N("B28"))</f>
        <v/>
      </c>
      <c r="C31" s="128"/>
      <c r="D31" s="129" t="str">
        <f>IF(ISBLANK(E31),"",LARGE(D9:D30,1)+1)</f>
        <v/>
      </c>
      <c r="E31" s="130"/>
      <c r="F31" s="131"/>
      <c r="G31" s="170"/>
      <c r="H31" s="105"/>
      <c r="I31" s="132" t="str">
        <f>IF(1=1,IF(E31="","",I9),N("H28"))</f>
        <v/>
      </c>
      <c r="J31" s="133" t="str">
        <f>IF(1=1,IF(E31="","",J9),N("I28"))</f>
        <v/>
      </c>
      <c r="K31" s="134" t="str">
        <f>IF(1=1,IF(E31="","",K9),N("J28"))</f>
        <v/>
      </c>
      <c r="L31" s="135" t="str">
        <f>IF(1=1,IF(OR(J31="",O31="",NOT(ISNUMBER(J31)),NOT(ISNUMBER(O31)),J31=0),"",O31/J31),N("L28"))</f>
        <v/>
      </c>
      <c r="M31" s="136" t="str">
        <f>IF(1=1,IF(OR(L31="",NOT(ISNUMBER(F31))),"",F31*L31*IFERROR(INDEX(D384:D428,MATCH(AE31,B384:B428,0)),1)),N("M13"))</f>
        <v/>
      </c>
      <c r="N31" s="137" t="str">
        <f>IF(1=1,IF(F31="","",IF(G31="","",IFERROR(INDEX(E384:E428,MATCH(AE31,B384:B428,0)),G31&amp;""))),N("N6"))</f>
        <v/>
      </c>
      <c r="O31" s="138" t="str">
        <f>IF(1=1,IF(E31="","",O9),N("K28"))</f>
        <v/>
      </c>
      <c r="P31" s="139" t="str">
        <f>IF(1=1,IF(M31="","",IF(AND(ISNUMBER(M31),M31&lt;1,N31="kg"),MAX(1,ROUND(M31*1000,0)),IF(AND(ISNUMBER(M31),M31&lt;1,N31="L"),MAX(1,ROUND(M31*100,0)),ROUND(M31,3)))),N("O28"))</f>
        <v/>
      </c>
      <c r="Q31" s="140" t="str">
        <f>IF(1=1,IF(M31="","",IF(AND(ISNUMBER(M31),M31&lt;1,N31="kg"),"g",IF(AND(ISNUMBER(M31),M31&lt;1,N31="L"),"cl",N31))),N("P28"))</f>
        <v/>
      </c>
      <c r="R31" s="115" t="str">
        <f>IF(1=1,IF(E31="","",IF(F31="","A CONTROLER",IF(NOT(ISNUMBER(F31)),"TEXTE",IF(OR(L31="",L31&lt;=0),"COMMANDE PRINCIPALE INCOMPLETE",IF(G31="","UNITE MANQUANTE",IF(COUNTIF(B384:B428,AE31)=0,"UNITE A CONTROLER","OK")))))),N("Q9"))</f>
        <v/>
      </c>
      <c r="S31" s="105"/>
      <c r="T31" s="141">
        <f t="shared" si="2"/>
        <v>0</v>
      </c>
      <c r="U31" s="133" t="str">
        <f>IF(1=1,IF(E31="","",U9),N("S28"))</f>
        <v/>
      </c>
      <c r="V31" s="133" t="str">
        <f>IF(1=1,IF(E31="","",V9),N("T28"))</f>
        <v/>
      </c>
      <c r="W31" s="135" t="str">
        <f>IF(1=1,IF(OR(U31="",V31="",NOT(ISNUMBER(U31)),NOT(ISNUMBER(V31)),U31=0),"",V31/U31),N("U28"))</f>
        <v/>
      </c>
      <c r="X31" s="136" t="str">
        <f>IF(1=1,IF(OR(W31="",NOT(ISNUMBER(F31))),"",F31*W31*IFERROR(INDEX(D384:D428,MATCH(AE31,B384:B428,0)),1)),N("V7"))</f>
        <v/>
      </c>
      <c r="Y31" s="137" t="str">
        <f>IF(1=1,IF(F31="","",IF(G31="","",IFERROR(INDEX(E384:E428,MATCH(AE31,B384:B428,0)),G31&amp;""))),N("W6"))</f>
        <v/>
      </c>
      <c r="Z31" s="142" t="str">
        <f>IF(1=1,IF(X31="","",IF(AND(ISNUMBER(X31),X31&lt;1,Y31="kg"),MAX(1,ROUND(X31*1000,0)),IF(AND(ISNUMBER(X31),X31&lt;1,Y31="L"),MAX(1,ROUND(X31*100,0)),ROUND(X31,3)))),N("X28"))</f>
        <v/>
      </c>
      <c r="AA31" s="143" t="str">
        <f>IF(1=1,IF(X31="","",IF(AND(ISNUMBER(X31),X31&lt;1,Y31="kg"),"g",IF(AND(ISNUMBER(X31),X31&lt;1,Y31="L"),"cl",Y31))),N("Y28"))</f>
        <v/>
      </c>
      <c r="AB31" s="123" t="str">
        <f>IF(1=1,IF(E31="","",IF(F31="","A CONTROLER",IF(NOT(ISNUMBER(F31)),"TEXTE",IF(OR(W31="",W31&lt;=0),"COMMANDE COUVERTS INCOMPLETE",IF(G31="","UNITE MANQUANTE",IF(COUNTIF(B384:B428,AE31)=0,"UNITE A CONTROLER","OK")))))),N("Z6"))</f>
        <v/>
      </c>
      <c r="AD31" s="144" t="str">
        <f>IF(1=1,IF(E31="","",AD9),N("AB28"))</f>
        <v/>
      </c>
      <c r="AE31" s="125" t="str">
        <f>IF(1=1,IF(G31="","",UPPER(TRIM(SUBSTITUTE(SUBSTITUTE(G31&amp;"",CHAR(160)," ")," "," ")))),N("AC28"))</f>
        <v/>
      </c>
      <c r="AG31" s="5" t="s">
        <v>46</v>
      </c>
    </row>
    <row r="32" spans="1:43" ht="15.75" x14ac:dyDescent="0.25">
      <c r="A32" s="126" t="str">
        <f>IF(1=1,IF(E32="","",A9),N("A29"))</f>
        <v/>
      </c>
      <c r="B32" s="127" t="str">
        <f>IF(1=1,IF(E32="","",B9),N("B29"))</f>
        <v/>
      </c>
      <c r="C32" s="128"/>
      <c r="D32" s="129" t="str">
        <f>IF(ISBLANK(E32),"",LARGE(D9:D31,1)+1)</f>
        <v/>
      </c>
      <c r="E32" s="130"/>
      <c r="F32" s="131"/>
      <c r="G32" s="170"/>
      <c r="H32" s="105"/>
      <c r="I32" s="132" t="str">
        <f>IF(1=1,IF(E32="","",I9),N("H29"))</f>
        <v/>
      </c>
      <c r="J32" s="133" t="str">
        <f>IF(1=1,IF(E32="","",J9),N("I29"))</f>
        <v/>
      </c>
      <c r="K32" s="134" t="str">
        <f>IF(1=1,IF(E32="","",K9),N("J29"))</f>
        <v/>
      </c>
      <c r="L32" s="135" t="str">
        <f>IF(1=1,IF(OR(J32="",O32="",NOT(ISNUMBER(J32)),NOT(ISNUMBER(O32)),J32=0),"",O32/J32),N("L29"))</f>
        <v/>
      </c>
      <c r="M32" s="136" t="str">
        <f>IF(1=1,IF(OR(L32="",NOT(ISNUMBER(F32))),"",F32*L32*IFERROR(INDEX(D384:D428,MATCH(AE32,B384:B428,0)),1)),N("M13"))</f>
        <v/>
      </c>
      <c r="N32" s="137" t="str">
        <f>IF(1=1,IF(F32="","",IF(G32="","",IFERROR(INDEX(E384:E428,MATCH(AE32,B384:B428,0)),G32&amp;""))),N("N6"))</f>
        <v/>
      </c>
      <c r="O32" s="138" t="str">
        <f>IF(1=1,IF(E32="","",O9),N("K29"))</f>
        <v/>
      </c>
      <c r="P32" s="139" t="str">
        <f>IF(1=1,IF(M32="","",IF(AND(ISNUMBER(M32),M32&lt;1,N32="kg"),MAX(1,ROUND(M32*1000,0)),IF(AND(ISNUMBER(M32),M32&lt;1,N32="L"),MAX(1,ROUND(M32*100,0)),ROUND(M32,3)))),N("O29"))</f>
        <v/>
      </c>
      <c r="Q32" s="140" t="str">
        <f>IF(1=1,IF(M32="","",IF(AND(ISNUMBER(M32),M32&lt;1,N32="kg"),"g",IF(AND(ISNUMBER(M32),M32&lt;1,N32="L"),"cl",N32))),N("P29"))</f>
        <v/>
      </c>
      <c r="R32" s="115" t="str">
        <f>IF(1=1,IF(E32="","",IF(F32="","A CONTROLER",IF(NOT(ISNUMBER(F32)),"TEXTE",IF(OR(L32="",L32&lt;=0),"COMMANDE PRINCIPALE INCOMPLETE",IF(G32="","UNITE MANQUANTE",IF(COUNTIF(B384:B428,AE32)=0,"UNITE A CONTROLER","OK")))))),N("Q9"))</f>
        <v/>
      </c>
      <c r="S32" s="105"/>
      <c r="T32" s="141">
        <f t="shared" si="2"/>
        <v>0</v>
      </c>
      <c r="U32" s="133" t="str">
        <f>IF(1=1,IF(E32="","",U9),N("S29"))</f>
        <v/>
      </c>
      <c r="V32" s="133" t="str">
        <f>IF(1=1,IF(E32="","",V9),N("T29"))</f>
        <v/>
      </c>
      <c r="W32" s="135" t="str">
        <f>IF(1=1,IF(OR(U32="",V32="",NOT(ISNUMBER(U32)),NOT(ISNUMBER(V32)),U32=0),"",V32/U32),N("U29"))</f>
        <v/>
      </c>
      <c r="X32" s="136" t="str">
        <f>IF(1=1,IF(OR(W32="",NOT(ISNUMBER(F32))),"",F32*W32*IFERROR(INDEX(D384:D428,MATCH(AE32,B384:B428,0)),1)),N("V7"))</f>
        <v/>
      </c>
      <c r="Y32" s="137" t="str">
        <f>IF(1=1,IF(F32="","",IF(G32="","",IFERROR(INDEX(E384:E428,MATCH(AE32,B384:B428,0)),G32&amp;""))),N("W6"))</f>
        <v/>
      </c>
      <c r="Z32" s="142" t="str">
        <f>IF(1=1,IF(X32="","",IF(AND(ISNUMBER(X32),X32&lt;1,Y32="kg"),MAX(1,ROUND(X32*1000,0)),IF(AND(ISNUMBER(X32),X32&lt;1,Y32="L"),MAX(1,ROUND(X32*100,0)),ROUND(X32,3)))),N("X29"))</f>
        <v/>
      </c>
      <c r="AA32" s="143" t="str">
        <f>IF(1=1,IF(X32="","",IF(AND(ISNUMBER(X32),X32&lt;1,Y32="kg"),"g",IF(AND(ISNUMBER(X32),X32&lt;1,Y32="L"),"cl",Y32))),N("Y29"))</f>
        <v/>
      </c>
      <c r="AB32" s="123" t="str">
        <f>IF(1=1,IF(E32="","",IF(F32="","A CONTROLER",IF(NOT(ISNUMBER(F32)),"TEXTE",IF(OR(W32="",W32&lt;=0),"COMMANDE COUVERTS INCOMPLETE",IF(G32="","UNITE MANQUANTE",IF(COUNTIF(B384:B428,AE32)=0,"UNITE A CONTROLER","OK")))))),N("Z6"))</f>
        <v/>
      </c>
      <c r="AD32" s="144" t="str">
        <f>IF(1=1,IF(E32="","",AD9),N("AB29"))</f>
        <v/>
      </c>
      <c r="AE32" s="125" t="str">
        <f>IF(1=1,IF(G32="","",UPPER(TRIM(SUBSTITUTE(SUBSTITUTE(G32&amp;"",CHAR(160)," ")," "," ")))),N("AC29"))</f>
        <v/>
      </c>
      <c r="AG32" s="5" t="s">
        <v>47</v>
      </c>
    </row>
    <row r="33" spans="1:33" ht="15.75" x14ac:dyDescent="0.25">
      <c r="A33" s="126" t="str">
        <f>IF(1=1,IF(E33="","",A9),N("A30"))</f>
        <v/>
      </c>
      <c r="B33" s="127" t="str">
        <f>IF(1=1,IF(E33="","",B9),N("B30"))</f>
        <v/>
      </c>
      <c r="C33" s="127"/>
      <c r="D33" s="129" t="str">
        <f>IF(ISBLANK(E33),"",LARGE(D9:D32,1)+1)</f>
        <v/>
      </c>
      <c r="E33" s="130"/>
      <c r="F33" s="131"/>
      <c r="G33" s="170"/>
      <c r="H33" s="105"/>
      <c r="I33" s="132" t="str">
        <f>IF(1=1,IF(E33="","",I9),N("H30"))</f>
        <v/>
      </c>
      <c r="J33" s="133" t="str">
        <f>IF(1=1,IF(E33="","",J9),N("I30"))</f>
        <v/>
      </c>
      <c r="K33" s="134" t="str">
        <f>IF(1=1,IF(E33="","",K9),N("J30"))</f>
        <v/>
      </c>
      <c r="L33" s="135" t="str">
        <f>IF(1=1,IF(OR(J33="",O33="",NOT(ISNUMBER(J33)),NOT(ISNUMBER(O33)),J33=0),"",O33/J33),N("L30"))</f>
        <v/>
      </c>
      <c r="M33" s="136" t="str">
        <f>IF(1=1,IF(OR(L33="",NOT(ISNUMBER(F33))),"",F33*L33*IFERROR(INDEX(D384:D428,MATCH(AE33,B384:B428,0)),1)),N("M13"))</f>
        <v/>
      </c>
      <c r="N33" s="137" t="str">
        <f>IF(1=1,IF(F33="","",IF(G33="","",IFERROR(INDEX(E384:E428,MATCH(AE33,B384:B428,0)),G33&amp;""))),N("N6"))</f>
        <v/>
      </c>
      <c r="O33" s="138" t="str">
        <f>IF(1=1,IF(E33="","",O9),N("K30"))</f>
        <v/>
      </c>
      <c r="P33" s="139" t="str">
        <f>IF(1=1,IF(M33="","",IF(AND(ISNUMBER(M33),M33&lt;1,N33="kg"),MAX(1,ROUND(M33*1000,0)),IF(AND(ISNUMBER(M33),M33&lt;1,N33="L"),MAX(1,ROUND(M33*100,0)),ROUND(M33,3)))),N("O30"))</f>
        <v/>
      </c>
      <c r="Q33" s="140" t="str">
        <f>IF(1=1,IF(M33="","",IF(AND(ISNUMBER(M33),M33&lt;1,N33="kg"),"g",IF(AND(ISNUMBER(M33),M33&lt;1,N33="L"),"cl",N33))),N("P30"))</f>
        <v/>
      </c>
      <c r="R33" s="115" t="str">
        <f>IF(1=1,IF(E33="","",IF(F33="","A CONTROLER",IF(NOT(ISNUMBER(F33)),"TEXTE",IF(OR(L33="",L33&lt;=0),"COMMANDE PRINCIPALE INCOMPLETE",IF(G33="","UNITE MANQUANTE",IF(COUNTIF(B384:B428,AE33)=0,"UNITE A CONTROLER","OK")))))),N("Q9"))</f>
        <v/>
      </c>
      <c r="S33" s="105"/>
      <c r="T33" s="141">
        <f t="shared" si="2"/>
        <v>0</v>
      </c>
      <c r="U33" s="133" t="str">
        <f>IF(1=1,IF(E33="","",U9),N("S30"))</f>
        <v/>
      </c>
      <c r="V33" s="133" t="str">
        <f>IF(1=1,IF(E33="","",V9),N("T30"))</f>
        <v/>
      </c>
      <c r="W33" s="135" t="str">
        <f>IF(1=1,IF(OR(U33="",V33="",NOT(ISNUMBER(U33)),NOT(ISNUMBER(V33)),U33=0),"",V33/U33),N("U30"))</f>
        <v/>
      </c>
      <c r="X33" s="136" t="str">
        <f>IF(1=1,IF(OR(W33="",NOT(ISNUMBER(F33))),"",F33*W33*IFERROR(INDEX(D384:D428,MATCH(AE33,B384:B428,0)),1)),N("V7"))</f>
        <v/>
      </c>
      <c r="Y33" s="137" t="str">
        <f>IF(1=1,IF(F33="","",IF(G33="","",IFERROR(INDEX(E384:E428,MATCH(AE33,B384:B428,0)),G33&amp;""))),N("W6"))</f>
        <v/>
      </c>
      <c r="Z33" s="142" t="str">
        <f>IF(1=1,IF(X33="","",IF(AND(ISNUMBER(X33),X33&lt;1,Y33="kg"),MAX(1,ROUND(X33*1000,0)),IF(AND(ISNUMBER(X33),X33&lt;1,Y33="L"),MAX(1,ROUND(X33*100,0)),ROUND(X33,3)))),N("X30"))</f>
        <v/>
      </c>
      <c r="AA33" s="143" t="str">
        <f>IF(1=1,IF(X33="","",IF(AND(ISNUMBER(X33),X33&lt;1,Y33="kg"),"g",IF(AND(ISNUMBER(X33),X33&lt;1,Y33="L"),"cl",Y33))),N("Y30"))</f>
        <v/>
      </c>
      <c r="AB33" s="123" t="str">
        <f>IF(1=1,IF(E33="","",IF(F33="","A CONTROLER",IF(NOT(ISNUMBER(F33)),"TEXTE",IF(OR(W33="",W33&lt;=0),"COMMANDE COUVERTS INCOMPLETE",IF(G33="","UNITE MANQUANTE",IF(COUNTIF(B384:B428,AE33)=0,"UNITE A CONTROLER","OK")))))),N("Z6"))</f>
        <v/>
      </c>
      <c r="AD33" s="144" t="str">
        <f>IF(1=1,IF(E33="","",AD9),N("AB30"))</f>
        <v/>
      </c>
      <c r="AE33" s="125" t="str">
        <f>IF(1=1,IF(G33="","",UPPER(TRIM(SUBSTITUTE(SUBSTITUTE(G33&amp;"",CHAR(160)," ")," "," ")))),N("AC30"))</f>
        <v/>
      </c>
      <c r="AG33" s="5" t="s">
        <v>48</v>
      </c>
    </row>
    <row r="34" spans="1:33" ht="15.75" x14ac:dyDescent="0.25">
      <c r="A34" s="126" t="str">
        <f>IF(1=1,IF(E34="","",A9),N("A31"))</f>
        <v/>
      </c>
      <c r="B34" s="127" t="str">
        <f>IF(1=1,IF(E34="","",B9),N("B31"))</f>
        <v/>
      </c>
      <c r="C34" s="127"/>
      <c r="D34" s="129" t="str">
        <f>IF(ISBLANK(E34),"",LARGE(D9:D33,1)+1)</f>
        <v/>
      </c>
      <c r="E34" s="130"/>
      <c r="F34" s="131"/>
      <c r="G34" s="170"/>
      <c r="H34" s="105"/>
      <c r="I34" s="132" t="str">
        <f>IF(1=1,IF(E34="","",I9),N("H31"))</f>
        <v/>
      </c>
      <c r="J34" s="133" t="str">
        <f>IF(1=1,IF(E34="","",J9),N("I31"))</f>
        <v/>
      </c>
      <c r="K34" s="134" t="str">
        <f>IF(1=1,IF(E34="","",K9),N("J31"))</f>
        <v/>
      </c>
      <c r="L34" s="135" t="str">
        <f>IF(1=1,IF(OR(J34="",O34="",NOT(ISNUMBER(J34)),NOT(ISNUMBER(O34)),J34=0),"",O34/J34),N("L31"))</f>
        <v/>
      </c>
      <c r="M34" s="136" t="str">
        <f>IF(1=1,IF(OR(L34="",NOT(ISNUMBER(F34))),"",F34*L34*IFERROR(INDEX(D384:D428,MATCH(AE34,B384:B428,0)),1)),N("M13"))</f>
        <v/>
      </c>
      <c r="N34" s="137" t="str">
        <f>IF(1=1,IF(F34="","",IF(G34="","",IFERROR(INDEX(E384:E428,MATCH(AE34,B384:B428,0)),G34&amp;""))),N("N6"))</f>
        <v/>
      </c>
      <c r="O34" s="138" t="str">
        <f>IF(1=1,IF(E34="","",O9),N("K31"))</f>
        <v/>
      </c>
      <c r="P34" s="139" t="str">
        <f>IF(1=1,IF(M34="","",IF(AND(ISNUMBER(M34),M34&lt;1,N34="kg"),MAX(1,ROUND(M34*1000,0)),IF(AND(ISNUMBER(M34),M34&lt;1,N34="L"),MAX(1,ROUND(M34*100,0)),ROUND(M34,3)))),N("O31"))</f>
        <v/>
      </c>
      <c r="Q34" s="140" t="str">
        <f>IF(1=1,IF(M34="","",IF(AND(ISNUMBER(M34),M34&lt;1,N34="kg"),"g",IF(AND(ISNUMBER(M34),M34&lt;1,N34="L"),"cl",N34))),N("P31"))</f>
        <v/>
      </c>
      <c r="R34" s="115" t="str">
        <f>IF(1=1,IF(E34="","",IF(F34="","A CONTROLER",IF(NOT(ISNUMBER(F34)),"TEXTE",IF(OR(L34="",L34&lt;=0),"COMMANDE PRINCIPALE INCOMPLETE",IF(G34="","UNITE MANQUANTE",IF(COUNTIF(B384:B428,AE34)=0,"UNITE A CONTROLER","OK")))))),N("Q9"))</f>
        <v/>
      </c>
      <c r="S34" s="105"/>
      <c r="T34" s="141">
        <f t="shared" si="2"/>
        <v>0</v>
      </c>
      <c r="U34" s="133" t="str">
        <f>IF(1=1,IF(E34="","",U9),N("S31"))</f>
        <v/>
      </c>
      <c r="V34" s="133" t="str">
        <f>IF(1=1,IF(E34="","",V9),N("T31"))</f>
        <v/>
      </c>
      <c r="W34" s="135" t="str">
        <f>IF(1=1,IF(OR(U34="",V34="",NOT(ISNUMBER(U34)),NOT(ISNUMBER(V34)),U34=0),"",V34/U34),N("U31"))</f>
        <v/>
      </c>
      <c r="X34" s="136" t="str">
        <f>IF(1=1,IF(OR(W34="",NOT(ISNUMBER(F34))),"",F34*W34*IFERROR(INDEX(D384:D428,MATCH(AE34,B384:B428,0)),1)),N("V7"))</f>
        <v/>
      </c>
      <c r="Y34" s="137" t="str">
        <f>IF(1=1,IF(F34="","",IF(G34="","",IFERROR(INDEX(E384:E428,MATCH(AE34,B384:B428,0)),G34&amp;""))),N("W6"))</f>
        <v/>
      </c>
      <c r="Z34" s="142" t="str">
        <f>IF(1=1,IF(X34="","",IF(AND(ISNUMBER(X34),X34&lt;1,Y34="kg"),MAX(1,ROUND(X34*1000,0)),IF(AND(ISNUMBER(X34),X34&lt;1,Y34="L"),MAX(1,ROUND(X34*100,0)),ROUND(X34,3)))),N("X31"))</f>
        <v/>
      </c>
      <c r="AA34" s="143" t="str">
        <f>IF(1=1,IF(X34="","",IF(AND(ISNUMBER(X34),X34&lt;1,Y34="kg"),"g",IF(AND(ISNUMBER(X34),X34&lt;1,Y34="L"),"cl",Y34))),N("Y31"))</f>
        <v/>
      </c>
      <c r="AB34" s="123" t="str">
        <f>IF(1=1,IF(E34="","",IF(F34="","A CONTROLER",IF(NOT(ISNUMBER(F34)),"TEXTE",IF(OR(W34="",W34&lt;=0),"COMMANDE COUVERTS INCOMPLETE",IF(G34="","UNITE MANQUANTE",IF(COUNTIF(B384:B428,AE34)=0,"UNITE A CONTROLER","OK")))))),N("Z6"))</f>
        <v/>
      </c>
      <c r="AD34" s="144" t="str">
        <f>IF(1=1,IF(E34="","",AD9),N("AB31"))</f>
        <v/>
      </c>
      <c r="AE34" s="125" t="str">
        <f>IF(1=1,IF(G34="","",UPPER(TRIM(SUBSTITUTE(SUBSTITUTE(G34&amp;"",CHAR(160)," ")," "," ")))),N("AC31"))</f>
        <v/>
      </c>
      <c r="AG34" s="5" t="s">
        <v>49</v>
      </c>
    </row>
    <row r="35" spans="1:33" ht="15.75" x14ac:dyDescent="0.25">
      <c r="A35" s="126" t="str">
        <f>IF(1=1,IF(E35="","",A9),N("A32"))</f>
        <v/>
      </c>
      <c r="B35" s="127" t="str">
        <f>IF(1=1,IF(E35="","",B9),N("B32"))</f>
        <v/>
      </c>
      <c r="C35" s="127"/>
      <c r="D35" s="129" t="str">
        <f>IF(ISBLANK(E35),"",LARGE(D9:D34,1)+1)</f>
        <v/>
      </c>
      <c r="E35" s="130"/>
      <c r="F35" s="131"/>
      <c r="G35" s="170"/>
      <c r="H35" s="105"/>
      <c r="I35" s="132" t="str">
        <f>IF(1=1,IF(E35="","",I9),N("H32"))</f>
        <v/>
      </c>
      <c r="J35" s="133" t="str">
        <f>IF(1=1,IF(E35="","",J9),N("I32"))</f>
        <v/>
      </c>
      <c r="K35" s="134" t="str">
        <f>IF(1=1,IF(E35="","",K9),N("J32"))</f>
        <v/>
      </c>
      <c r="L35" s="135" t="str">
        <f>IF(1=1,IF(OR(J35="",O35="",NOT(ISNUMBER(J35)),NOT(ISNUMBER(O35)),J35=0),"",O35/J35),N("L32"))</f>
        <v/>
      </c>
      <c r="M35" s="136" t="str">
        <f>IF(1=1,IF(OR(L35="",NOT(ISNUMBER(F35))),"",F35*L35*IFERROR(INDEX(D384:D428,MATCH(AE35,B384:B428,0)),1)),N("M13"))</f>
        <v/>
      </c>
      <c r="N35" s="137" t="str">
        <f>IF(1=1,IF(F35="","",IF(G35="","",IFERROR(INDEX(E384:E428,MATCH(AE35,B384:B428,0)),G35&amp;""))),N("N6"))</f>
        <v/>
      </c>
      <c r="O35" s="138" t="str">
        <f>IF(1=1,IF(E35="","",O9),N("K32"))</f>
        <v/>
      </c>
      <c r="P35" s="139" t="str">
        <f>IF(1=1,IF(M35="","",IF(AND(ISNUMBER(M35),M35&lt;1,N35="kg"),MAX(1,ROUND(M35*1000,0)),IF(AND(ISNUMBER(M35),M35&lt;1,N35="L"),MAX(1,ROUND(M35*100,0)),ROUND(M35,3)))),N("O32"))</f>
        <v/>
      </c>
      <c r="Q35" s="140" t="str">
        <f>IF(1=1,IF(M35="","",IF(AND(ISNUMBER(M35),M35&lt;1,N35="kg"),"g",IF(AND(ISNUMBER(M35),M35&lt;1,N35="L"),"cl",N35))),N("P32"))</f>
        <v/>
      </c>
      <c r="R35" s="115" t="str">
        <f>IF(1=1,IF(E35="","",IF(F35="","A CONTROLER",IF(NOT(ISNUMBER(F35)),"TEXTE",IF(OR(L35="",L35&lt;=0),"COMMANDE PRINCIPALE INCOMPLETE",IF(G35="","UNITE MANQUANTE",IF(COUNTIF(B384:B428,AE35)=0,"UNITE A CONTROLER","OK")))))),N("Q9"))</f>
        <v/>
      </c>
      <c r="S35" s="105"/>
      <c r="T35" s="141">
        <f t="shared" si="2"/>
        <v>0</v>
      </c>
      <c r="U35" s="133" t="str">
        <f>IF(1=1,IF(E35="","",U9),N("S32"))</f>
        <v/>
      </c>
      <c r="V35" s="133" t="str">
        <f>IF(1=1,IF(E35="","",V9),N("T32"))</f>
        <v/>
      </c>
      <c r="W35" s="135" t="str">
        <f>IF(1=1,IF(OR(U35="",V35="",NOT(ISNUMBER(U35)),NOT(ISNUMBER(V35)),U35=0),"",V35/U35),N("U32"))</f>
        <v/>
      </c>
      <c r="X35" s="136" t="str">
        <f>IF(1=1,IF(OR(W35="",NOT(ISNUMBER(F35))),"",F35*W35*IFERROR(INDEX(D384:D428,MATCH(AE35,B384:B428,0)),1)),N("V7"))</f>
        <v/>
      </c>
      <c r="Y35" s="137" t="str">
        <f>IF(1=1,IF(F35="","",IF(G35="","",IFERROR(INDEX(E384:E428,MATCH(AE35,B384:B428,0)),G35&amp;""))),N("W6"))</f>
        <v/>
      </c>
      <c r="Z35" s="142" t="str">
        <f>IF(1=1,IF(X35="","",IF(AND(ISNUMBER(X35),X35&lt;1,Y35="kg"),MAX(1,ROUND(X35*1000,0)),IF(AND(ISNUMBER(X35),X35&lt;1,Y35="L"),MAX(1,ROUND(X35*100,0)),ROUND(X35,3)))),N("X32"))</f>
        <v/>
      </c>
      <c r="AA35" s="143" t="str">
        <f>IF(1=1,IF(X35="","",IF(AND(ISNUMBER(X35),X35&lt;1,Y35="kg"),"g",IF(AND(ISNUMBER(X35),X35&lt;1,Y35="L"),"cl",Y35))),N("Y32"))</f>
        <v/>
      </c>
      <c r="AB35" s="123" t="str">
        <f>IF(1=1,IF(E35="","",IF(F35="","A CONTROLER",IF(NOT(ISNUMBER(F35)),"TEXTE",IF(OR(W35="",W35&lt;=0),"COMMANDE COUVERTS INCOMPLETE",IF(G35="","UNITE MANQUANTE",IF(COUNTIF(B384:B428,AE35)=0,"UNITE A CONTROLER","OK")))))),N("Z6"))</f>
        <v/>
      </c>
      <c r="AD35" s="144" t="str">
        <f>IF(1=1,IF(E35="","",AD9),N("AB32"))</f>
        <v/>
      </c>
      <c r="AE35" s="125" t="str">
        <f>IF(1=1,IF(G35="","",UPPER(TRIM(SUBSTITUTE(SUBSTITUTE(G35&amp;"",CHAR(160)," ")," "," ")))),N("AC32"))</f>
        <v/>
      </c>
      <c r="AG35" s="5" t="s">
        <v>50</v>
      </c>
    </row>
    <row r="36" spans="1:33" ht="15.75" x14ac:dyDescent="0.25">
      <c r="A36" s="126" t="str">
        <f>IF(1=1,IF(E36="","",A9),N("A33"))</f>
        <v/>
      </c>
      <c r="B36" s="127" t="str">
        <f>IF(1=1,IF(E36="","",B9),N("B33"))</f>
        <v/>
      </c>
      <c r="C36" s="127"/>
      <c r="D36" s="129" t="str">
        <f>IF(ISBLANK(E36),"",LARGE(D9:D35,1)+1)</f>
        <v/>
      </c>
      <c r="E36" s="130"/>
      <c r="F36" s="131"/>
      <c r="G36" s="170"/>
      <c r="H36" s="105"/>
      <c r="I36" s="132" t="str">
        <f>IF(1=1,IF(E36="","",I9),N("H33"))</f>
        <v/>
      </c>
      <c r="J36" s="133" t="str">
        <f>IF(1=1,IF(E36="","",J9),N("I33"))</f>
        <v/>
      </c>
      <c r="K36" s="134" t="str">
        <f>IF(1=1,IF(E36="","",K9),N("J33"))</f>
        <v/>
      </c>
      <c r="L36" s="135" t="str">
        <f>IF(1=1,IF(OR(J36="",O36="",NOT(ISNUMBER(J36)),NOT(ISNUMBER(O36)),J36=0),"",O36/J36),N("L33"))</f>
        <v/>
      </c>
      <c r="M36" s="136" t="str">
        <f>IF(1=1,IF(OR(L36="",NOT(ISNUMBER(F36))),"",F36*L36*IFERROR(INDEX(D384:D428,MATCH(AE36,B384:B428,0)),1)),N("M13"))</f>
        <v/>
      </c>
      <c r="N36" s="137" t="str">
        <f>IF(1=1,IF(F36="","",IF(G36="","",IFERROR(INDEX(E384:E428,MATCH(AE36,B384:B428,0)),G36&amp;""))),N("N6"))</f>
        <v/>
      </c>
      <c r="O36" s="138" t="str">
        <f>IF(1=1,IF(E36="","",O9),N("K33"))</f>
        <v/>
      </c>
      <c r="P36" s="139" t="str">
        <f>IF(1=1,IF(M36="","",IF(AND(ISNUMBER(M36),M36&lt;1,N36="kg"),MAX(1,ROUND(M36*1000,0)),IF(AND(ISNUMBER(M36),M36&lt;1,N36="L"),MAX(1,ROUND(M36*100,0)),ROUND(M36,3)))),N("O33"))</f>
        <v/>
      </c>
      <c r="Q36" s="140" t="str">
        <f>IF(1=1,IF(M36="","",IF(AND(ISNUMBER(M36),M36&lt;1,N36="kg"),"g",IF(AND(ISNUMBER(M36),M36&lt;1,N36="L"),"cl",N36))),N("P33"))</f>
        <v/>
      </c>
      <c r="R36" s="115" t="str">
        <f>IF(1=1,IF(E36="","",IF(F36="","A CONTROLER",IF(NOT(ISNUMBER(F36)),"TEXTE",IF(OR(L36="",L36&lt;=0),"COMMANDE PRINCIPALE INCOMPLETE",IF(G36="","UNITE MANQUANTE",IF(COUNTIF(B384:B428,AE36)=0,"UNITE A CONTROLER","OK")))))),N("Q9"))</f>
        <v/>
      </c>
      <c r="S36" s="105"/>
      <c r="T36" s="141">
        <f t="shared" si="2"/>
        <v>0</v>
      </c>
      <c r="U36" s="133" t="str">
        <f>IF(1=1,IF(E36="","",U9),N("S33"))</f>
        <v/>
      </c>
      <c r="V36" s="133" t="str">
        <f>IF(1=1,IF(E36="","",V9),N("T33"))</f>
        <v/>
      </c>
      <c r="W36" s="135" t="str">
        <f>IF(1=1,IF(OR(U36="",V36="",NOT(ISNUMBER(U36)),NOT(ISNUMBER(V36)),U36=0),"",V36/U36),N("U33"))</f>
        <v/>
      </c>
      <c r="X36" s="136" t="str">
        <f>IF(1=1,IF(OR(W36="",NOT(ISNUMBER(F36))),"",F36*W36*IFERROR(INDEX(D384:D428,MATCH(AE36,B384:B428,0)),1)),N("V7"))</f>
        <v/>
      </c>
      <c r="Y36" s="137" t="str">
        <f>IF(1=1,IF(F36="","",IF(G36="","",IFERROR(INDEX(E384:E428,MATCH(AE36,B384:B428,0)),G36&amp;""))),N("W6"))</f>
        <v/>
      </c>
      <c r="Z36" s="142" t="str">
        <f>IF(1=1,IF(X36="","",IF(AND(ISNUMBER(X36),X36&lt;1,Y36="kg"),MAX(1,ROUND(X36*1000,0)),IF(AND(ISNUMBER(X36),X36&lt;1,Y36="L"),MAX(1,ROUND(X36*100,0)),ROUND(X36,3)))),N("X33"))</f>
        <v/>
      </c>
      <c r="AA36" s="143" t="str">
        <f>IF(1=1,IF(X36="","",IF(AND(ISNUMBER(X36),X36&lt;1,Y36="kg"),"g",IF(AND(ISNUMBER(X36),X36&lt;1,Y36="L"),"cl",Y36))),N("Y33"))</f>
        <v/>
      </c>
      <c r="AB36" s="123" t="str">
        <f>IF(1=1,IF(E36="","",IF(F36="","A CONTROLER",IF(NOT(ISNUMBER(F36)),"TEXTE",IF(OR(W36="",W36&lt;=0),"COMMANDE COUVERTS INCOMPLETE",IF(G36="","UNITE MANQUANTE",IF(COUNTIF(B384:B428,AE36)=0,"UNITE A CONTROLER","OK")))))),N("Z6"))</f>
        <v/>
      </c>
      <c r="AD36" s="144" t="str">
        <f>IF(1=1,IF(E36="","",AD9),N("AB33"))</f>
        <v/>
      </c>
      <c r="AE36" s="125" t="str">
        <f>IF(1=1,IF(G36="","",UPPER(TRIM(SUBSTITUTE(SUBSTITUTE(G36&amp;"",CHAR(160)," ")," "," ")))),N("AC33"))</f>
        <v/>
      </c>
      <c r="AG36" s="244" t="s">
        <v>51</v>
      </c>
    </row>
    <row r="37" spans="1:33" ht="15.75" x14ac:dyDescent="0.25">
      <c r="A37" s="126" t="str">
        <f>IF(1=1,IF(E37="","",A9),N("A34"))</f>
        <v/>
      </c>
      <c r="B37" s="127" t="str">
        <f>IF(1=1,IF(E37="","",B9),N("B34"))</f>
        <v/>
      </c>
      <c r="C37" s="127"/>
      <c r="D37" s="129" t="str">
        <f>IF(ISBLANK(E37),"",LARGE(D9:D36,1)+1)</f>
        <v/>
      </c>
      <c r="E37" s="130"/>
      <c r="F37" s="131"/>
      <c r="G37" s="170"/>
      <c r="H37" s="105"/>
      <c r="I37" s="132" t="str">
        <f>IF(1=1,IF(E37="","",I9),N("H34"))</f>
        <v/>
      </c>
      <c r="J37" s="133" t="str">
        <f>IF(1=1,IF(E37="","",J9),N("I34"))</f>
        <v/>
      </c>
      <c r="K37" s="134" t="str">
        <f>IF(1=1,IF(E37="","",K9),N("J34"))</f>
        <v/>
      </c>
      <c r="L37" s="135" t="str">
        <f>IF(1=1,IF(OR(J37="",O37="",NOT(ISNUMBER(J37)),NOT(ISNUMBER(O37)),J37=0),"",O37/J37),N("L34"))</f>
        <v/>
      </c>
      <c r="M37" s="136" t="str">
        <f>IF(1=1,IF(OR(L37="",NOT(ISNUMBER(F37))),"",F37*L37*IFERROR(INDEX(D384:D428,MATCH(AE37,B384:B428,0)),1)),N("M13"))</f>
        <v/>
      </c>
      <c r="N37" s="137" t="str">
        <f>IF(1=1,IF(F37="","",IF(G37="","",IFERROR(INDEX(E384:E428,MATCH(AE37,B384:B428,0)),G37&amp;""))),N("N6"))</f>
        <v/>
      </c>
      <c r="O37" s="138" t="str">
        <f>IF(1=1,IF(E37="","",O9),N("K34"))</f>
        <v/>
      </c>
      <c r="P37" s="139" t="str">
        <f>IF(1=1,IF(M37="","",IF(AND(ISNUMBER(M37),M37&lt;1,N37="kg"),MAX(1,ROUND(M37*1000,0)),IF(AND(ISNUMBER(M37),M37&lt;1,N37="L"),MAX(1,ROUND(M37*100,0)),ROUND(M37,3)))),N("O34"))</f>
        <v/>
      </c>
      <c r="Q37" s="140" t="str">
        <f>IF(1=1,IF(M37="","",IF(AND(ISNUMBER(M37),M37&lt;1,N37="kg"),"g",IF(AND(ISNUMBER(M37),M37&lt;1,N37="L"),"cl",N37))),N("P34"))</f>
        <v/>
      </c>
      <c r="R37" s="115" t="str">
        <f>IF(1=1,IF(E37="","",IF(F37="","A CONTROLER",IF(NOT(ISNUMBER(F37)),"TEXTE",IF(OR(L37="",L37&lt;=0),"COMMANDE PRINCIPALE INCOMPLETE",IF(G37="","UNITE MANQUANTE",IF(COUNTIF(B384:B428,AE37)=0,"UNITE A CONTROLER","OK")))))),N("Q9"))</f>
        <v/>
      </c>
      <c r="S37" s="105"/>
      <c r="T37" s="141">
        <f t="shared" si="2"/>
        <v>0</v>
      </c>
      <c r="U37" s="133" t="str">
        <f>IF(1=1,IF(E37="","",U9),N("S34"))</f>
        <v/>
      </c>
      <c r="V37" s="133" t="str">
        <f>IF(1=1,IF(E37="","",V9),N("T34"))</f>
        <v/>
      </c>
      <c r="W37" s="135" t="str">
        <f>IF(1=1,IF(OR(U37="",V37="",NOT(ISNUMBER(U37)),NOT(ISNUMBER(V37)),U37=0),"",V37/U37),N("U34"))</f>
        <v/>
      </c>
      <c r="X37" s="136" t="str">
        <f>IF(1=1,IF(OR(W37="",NOT(ISNUMBER(F37))),"",F37*W37*IFERROR(INDEX(D384:D428,MATCH(AE37,B384:B428,0)),1)),N("V7"))</f>
        <v/>
      </c>
      <c r="Y37" s="137" t="str">
        <f>IF(1=1,IF(F37="","",IF(G37="","",IFERROR(INDEX(E384:E428,MATCH(AE37,B384:B428,0)),G37&amp;""))),N("W6"))</f>
        <v/>
      </c>
      <c r="Z37" s="142" t="str">
        <f>IF(1=1,IF(X37="","",IF(AND(ISNUMBER(X37),X37&lt;1,Y37="kg"),MAX(1,ROUND(X37*1000,0)),IF(AND(ISNUMBER(X37),X37&lt;1,Y37="L"),MAX(1,ROUND(X37*100,0)),ROUND(X37,3)))),N("X34"))</f>
        <v/>
      </c>
      <c r="AA37" s="143" t="str">
        <f>IF(1=1,IF(X37="","",IF(AND(ISNUMBER(X37),X37&lt;1,Y37="kg"),"g",IF(AND(ISNUMBER(X37),X37&lt;1,Y37="L"),"cl",Y37))),N("Y34"))</f>
        <v/>
      </c>
      <c r="AB37" s="123" t="str">
        <f>IF(1=1,IF(E37="","",IF(F37="","A CONTROLER",IF(NOT(ISNUMBER(F37)),"TEXTE",IF(OR(W37="",W37&lt;=0),"COMMANDE COUVERTS INCOMPLETE",IF(G37="","UNITE MANQUANTE",IF(COUNTIF(B384:B428,AE37)=0,"UNITE A CONTROLER","OK")))))),N("Z6"))</f>
        <v/>
      </c>
      <c r="AD37" s="144" t="str">
        <f>IF(1=1,IF(E37="","",AD9),N("AB34"))</f>
        <v/>
      </c>
      <c r="AE37" s="125" t="str">
        <f>IF(1=1,IF(G37="","",UPPER(TRIM(SUBSTITUTE(SUBSTITUTE(G37&amp;"",CHAR(160)," ")," "," ")))),N("AC34"))</f>
        <v/>
      </c>
      <c r="AG37" s="244" t="s">
        <v>54</v>
      </c>
    </row>
    <row r="38" spans="1:33" ht="15.75" x14ac:dyDescent="0.25">
      <c r="A38" s="126" t="str">
        <f>IF(1=1,IF(E38="","",A9),N("A35"))</f>
        <v/>
      </c>
      <c r="B38" s="127" t="str">
        <f>IF(1=1,IF(E38="","",B9),N("B35"))</f>
        <v/>
      </c>
      <c r="C38" s="127"/>
      <c r="D38" s="129" t="str">
        <f>IF(ISBLANK(E38),"",LARGE(D9:D37,1)+1)</f>
        <v/>
      </c>
      <c r="E38" s="130"/>
      <c r="F38" s="131"/>
      <c r="G38" s="170"/>
      <c r="H38" s="105"/>
      <c r="I38" s="132" t="str">
        <f>IF(1=1,IF(E38="","",I9),N("H35"))</f>
        <v/>
      </c>
      <c r="J38" s="133" t="str">
        <f>IF(1=1,IF(E38="","",J9),N("I35"))</f>
        <v/>
      </c>
      <c r="K38" s="134" t="str">
        <f>IF(1=1,IF(E38="","",K9),N("J35"))</f>
        <v/>
      </c>
      <c r="L38" s="135" t="str">
        <f>IF(1=1,IF(OR(J38="",O38="",NOT(ISNUMBER(J38)),NOT(ISNUMBER(O38)),J38=0),"",O38/J38),N("L35"))</f>
        <v/>
      </c>
      <c r="M38" s="136" t="str">
        <f>IF(1=1,IF(OR(L38="",NOT(ISNUMBER(F38))),"",F38*L38*IFERROR(INDEX(D384:D428,MATCH(AE38,B384:B428,0)),1)),N("M13"))</f>
        <v/>
      </c>
      <c r="N38" s="137" t="str">
        <f>IF(1=1,IF(F38="","",IF(G38="","",IFERROR(INDEX(E384:E428,MATCH(AE38,B384:B428,0)),G38&amp;""))),N("N6"))</f>
        <v/>
      </c>
      <c r="O38" s="138" t="str">
        <f>IF(1=1,IF(E38="","",O9),N("K35"))</f>
        <v/>
      </c>
      <c r="P38" s="139" t="str">
        <f>IF(1=1,IF(M38="","",IF(AND(ISNUMBER(M38),M38&lt;1,N38="kg"),MAX(1,ROUND(M38*1000,0)),IF(AND(ISNUMBER(M38),M38&lt;1,N38="L"),MAX(1,ROUND(M38*100,0)),ROUND(M38,3)))),N("O35"))</f>
        <v/>
      </c>
      <c r="Q38" s="140" t="str">
        <f>IF(1=1,IF(M38="","",IF(AND(ISNUMBER(M38),M38&lt;1,N38="kg"),"g",IF(AND(ISNUMBER(M38),M38&lt;1,N38="L"),"cl",N38))),N("P35"))</f>
        <v/>
      </c>
      <c r="R38" s="115" t="str">
        <f>IF(1=1,IF(E38="","",IF(F38="","A CONTROLER",IF(NOT(ISNUMBER(F38)),"TEXTE",IF(OR(L38="",L38&lt;=0),"COMMANDE PRINCIPALE INCOMPLETE",IF(G38="","UNITE MANQUANTE",IF(COUNTIF(B384:B428,AE38)=0,"UNITE A CONTROLER","OK")))))),N("Q9"))</f>
        <v/>
      </c>
      <c r="S38" s="105"/>
      <c r="T38" s="141">
        <f t="shared" si="2"/>
        <v>0</v>
      </c>
      <c r="U38" s="133" t="str">
        <f>IF(1=1,IF(E38="","",U9),N("S35"))</f>
        <v/>
      </c>
      <c r="V38" s="133" t="str">
        <f>IF(1=1,IF(E38="","",V9),N("T35"))</f>
        <v/>
      </c>
      <c r="W38" s="135" t="str">
        <f>IF(1=1,IF(OR(U38="",V38="",NOT(ISNUMBER(U38)),NOT(ISNUMBER(V38)),U38=0),"",V38/U38),N("U35"))</f>
        <v/>
      </c>
      <c r="X38" s="136" t="str">
        <f>IF(1=1,IF(OR(W38="",NOT(ISNUMBER(F38))),"",F38*W38*IFERROR(INDEX(D384:D428,MATCH(AE38,B384:B428,0)),1)),N("V7"))</f>
        <v/>
      </c>
      <c r="Y38" s="137" t="str">
        <f>IF(1=1,IF(F38="","",IF(G38="","",IFERROR(INDEX(E384:E428,MATCH(AE38,B384:B428,0)),G38&amp;""))),N("W6"))</f>
        <v/>
      </c>
      <c r="Z38" s="142" t="str">
        <f>IF(1=1,IF(X38="","",IF(AND(ISNUMBER(X38),X38&lt;1,Y38="kg"),MAX(1,ROUND(X38*1000,0)),IF(AND(ISNUMBER(X38),X38&lt;1,Y38="L"),MAX(1,ROUND(X38*100,0)),ROUND(X38,3)))),N("X35"))</f>
        <v/>
      </c>
      <c r="AA38" s="143" t="str">
        <f>IF(1=1,IF(X38="","",IF(AND(ISNUMBER(X38),X38&lt;1,Y38="kg"),"g",IF(AND(ISNUMBER(X38),X38&lt;1,Y38="L"),"cl",Y38))),N("Y35"))</f>
        <v/>
      </c>
      <c r="AB38" s="123" t="str">
        <f>IF(1=1,IF(E38="","",IF(F38="","A CONTROLER",IF(NOT(ISNUMBER(F38)),"TEXTE",IF(OR(W38="",W38&lt;=0),"COMMANDE COUVERTS INCOMPLETE",IF(G38="","UNITE MANQUANTE",IF(COUNTIF(B384:B428,AE38)=0,"UNITE A CONTROLER","OK")))))),N("Z6"))</f>
        <v/>
      </c>
      <c r="AD38" s="144" t="str">
        <f>IF(1=1,IF(E38="","",AD9),N("AB35"))</f>
        <v/>
      </c>
      <c r="AE38" s="125" t="str">
        <f>IF(1=1,IF(G38="","",UPPER(TRIM(SUBSTITUTE(SUBSTITUTE(G38&amp;"",CHAR(160)," ")," "," ")))),N("AC35"))</f>
        <v/>
      </c>
      <c r="AG38" s="244" t="s">
        <v>56</v>
      </c>
    </row>
    <row r="39" spans="1:33" ht="15.75" x14ac:dyDescent="0.25">
      <c r="A39" s="126" t="str">
        <f>IF(1=1,IF(E39="","",A9),N("A36"))</f>
        <v/>
      </c>
      <c r="B39" s="127" t="str">
        <f>IF(1=1,IF(E39="","",B9),N("B36"))</f>
        <v/>
      </c>
      <c r="C39" s="127"/>
      <c r="D39" s="129" t="str">
        <f>IF(ISBLANK(E39),"",LARGE(D9:D38,1)+1)</f>
        <v/>
      </c>
      <c r="E39" s="130"/>
      <c r="F39" s="131"/>
      <c r="G39" s="170"/>
      <c r="H39" s="105"/>
      <c r="I39" s="132" t="str">
        <f>IF(1=1,IF(E39="","",I9),N("H36"))</f>
        <v/>
      </c>
      <c r="J39" s="133" t="str">
        <f>IF(1=1,IF(E39="","",J9),N("I36"))</f>
        <v/>
      </c>
      <c r="K39" s="134" t="str">
        <f>IF(1=1,IF(E39="","",K9),N("J36"))</f>
        <v/>
      </c>
      <c r="L39" s="135" t="str">
        <f>IF(1=1,IF(OR(J39="",O39="",NOT(ISNUMBER(J39)),NOT(ISNUMBER(O39)),J39=0),"",O39/J39),N("L36"))</f>
        <v/>
      </c>
      <c r="M39" s="136" t="str">
        <f>IF(1=1,IF(OR(L39="",NOT(ISNUMBER(F39))),"",F39*L39*IFERROR(INDEX(D384:D428,MATCH(AE39,B384:B428,0)),1)),N("M13"))</f>
        <v/>
      </c>
      <c r="N39" s="137" t="str">
        <f>IF(1=1,IF(F39="","",IF(G39="","",IFERROR(INDEX(E384:E428,MATCH(AE39,B384:B428,0)),G39&amp;""))),N("N6"))</f>
        <v/>
      </c>
      <c r="O39" s="138" t="str">
        <f>IF(1=1,IF(E39="","",O9),N("K36"))</f>
        <v/>
      </c>
      <c r="P39" s="139" t="str">
        <f>IF(1=1,IF(M39="","",IF(AND(ISNUMBER(M39),M39&lt;1,N39="kg"),MAX(1,ROUND(M39*1000,0)),IF(AND(ISNUMBER(M39),M39&lt;1,N39="L"),MAX(1,ROUND(M39*100,0)),ROUND(M39,3)))),N("O36"))</f>
        <v/>
      </c>
      <c r="Q39" s="140" t="str">
        <f>IF(1=1,IF(M39="","",IF(AND(ISNUMBER(M39),M39&lt;1,N39="kg"),"g",IF(AND(ISNUMBER(M39),M39&lt;1,N39="L"),"cl",N39))),N("P36"))</f>
        <v/>
      </c>
      <c r="R39" s="115" t="str">
        <f>IF(1=1,IF(E39="","",IF(F39="","A CONTROLER",IF(NOT(ISNUMBER(F39)),"TEXTE",IF(OR(L39="",L39&lt;=0),"COMMANDE PRINCIPALE INCOMPLETE",IF(G39="","UNITE MANQUANTE",IF(COUNTIF(B384:B428,AE39)=0,"UNITE A CONTROLER","OK")))))),N("Q9"))</f>
        <v/>
      </c>
      <c r="S39" s="105"/>
      <c r="T39" s="141">
        <f t="shared" si="2"/>
        <v>0</v>
      </c>
      <c r="U39" s="133" t="str">
        <f>IF(1=1,IF(E39="","",U9),N("S36"))</f>
        <v/>
      </c>
      <c r="V39" s="133" t="str">
        <f>IF(1=1,IF(E39="","",V9),N("T36"))</f>
        <v/>
      </c>
      <c r="W39" s="135" t="str">
        <f>IF(1=1,IF(OR(U39="",V39="",NOT(ISNUMBER(U39)),NOT(ISNUMBER(V39)),U39=0),"",V39/U39),N("U36"))</f>
        <v/>
      </c>
      <c r="X39" s="136" t="str">
        <f>IF(1=1,IF(OR(W39="",NOT(ISNUMBER(F39))),"",F39*W39*IFERROR(INDEX(D384:D428,MATCH(AE39,B384:B428,0)),1)),N("V7"))</f>
        <v/>
      </c>
      <c r="Y39" s="137" t="str">
        <f>IF(1=1,IF(F39="","",IF(G39="","",IFERROR(INDEX(E384:E428,MATCH(AE39,B384:B428,0)),G39&amp;""))),N("W6"))</f>
        <v/>
      </c>
      <c r="Z39" s="142" t="str">
        <f>IF(1=1,IF(X39="","",IF(AND(ISNUMBER(X39),X39&lt;1,Y39="kg"),MAX(1,ROUND(X39*1000,0)),IF(AND(ISNUMBER(X39),X39&lt;1,Y39="L"),MAX(1,ROUND(X39*100,0)),ROUND(X39,3)))),N("X36"))</f>
        <v/>
      </c>
      <c r="AA39" s="143" t="str">
        <f>IF(1=1,IF(X39="","",IF(AND(ISNUMBER(X39),X39&lt;1,Y39="kg"),"g",IF(AND(ISNUMBER(X39),X39&lt;1,Y39="L"),"cl",Y39))),N("Y36"))</f>
        <v/>
      </c>
      <c r="AB39" s="123" t="str">
        <f>IF(1=1,IF(E39="","",IF(F39="","A CONTROLER",IF(NOT(ISNUMBER(F39)),"TEXTE",IF(OR(W39="",W39&lt;=0),"COMMANDE COUVERTS INCOMPLETE",IF(G39="","UNITE MANQUANTE",IF(COUNTIF(B384:B428,AE39)=0,"UNITE A CONTROLER","OK")))))),N("Z6"))</f>
        <v/>
      </c>
      <c r="AD39" s="144" t="str">
        <f>IF(1=1,IF(E39="","",AD9),N("AB36"))</f>
        <v/>
      </c>
      <c r="AE39" s="125" t="str">
        <f>IF(1=1,IF(G39="","",UPPER(TRIM(SUBSTITUTE(SUBSTITUTE(G39&amp;"",CHAR(160)," ")," "," ")))),N("AC36"))</f>
        <v/>
      </c>
      <c r="AG39" s="244" t="s">
        <v>58</v>
      </c>
    </row>
    <row r="40" spans="1:33" ht="15.75" x14ac:dyDescent="0.25">
      <c r="A40" s="126" t="str">
        <f>IF(1=1,IF(E40="","",A9),N("A37"))</f>
        <v/>
      </c>
      <c r="B40" s="127" t="str">
        <f>IF(1=1,IF(E40="","",B9),N("B37"))</f>
        <v/>
      </c>
      <c r="C40" s="127"/>
      <c r="D40" s="129" t="str">
        <f>IF(ISBLANK(E40),"",LARGE(D9:D39,1)+1)</f>
        <v/>
      </c>
      <c r="E40" s="130"/>
      <c r="F40" s="131"/>
      <c r="G40" s="170"/>
      <c r="H40" s="105"/>
      <c r="I40" s="132" t="str">
        <f>IF(1=1,IF(E40="","",I9),N("H37"))</f>
        <v/>
      </c>
      <c r="J40" s="133" t="str">
        <f>IF(1=1,IF(E40="","",J9),N("I37"))</f>
        <v/>
      </c>
      <c r="K40" s="134" t="str">
        <f>IF(1=1,IF(E40="","",K9),N("J37"))</f>
        <v/>
      </c>
      <c r="L40" s="135" t="str">
        <f>IF(1=1,IF(OR(J40="",O40="",NOT(ISNUMBER(J40)),NOT(ISNUMBER(O40)),J40=0),"",O40/J40),N("L37"))</f>
        <v/>
      </c>
      <c r="M40" s="136" t="str">
        <f>IF(1=1,IF(OR(L40="",NOT(ISNUMBER(F40))),"",F40*L40*IFERROR(INDEX(D384:D428,MATCH(AE40,B384:B428,0)),1)),N("M13"))</f>
        <v/>
      </c>
      <c r="N40" s="137" t="str">
        <f>IF(1=1,IF(F40="","",IF(G40="","",IFERROR(INDEX(E384:E428,MATCH(AE40,B384:B428,0)),G40&amp;""))),N("N6"))</f>
        <v/>
      </c>
      <c r="O40" s="138" t="str">
        <f>IF(1=1,IF(E40="","",O9),N("K37"))</f>
        <v/>
      </c>
      <c r="P40" s="139" t="str">
        <f>IF(1=1,IF(M40="","",IF(AND(ISNUMBER(M40),M40&lt;1,N40="kg"),MAX(1,ROUND(M40*1000,0)),IF(AND(ISNUMBER(M40),M40&lt;1,N40="L"),MAX(1,ROUND(M40*100,0)),ROUND(M40,3)))),N("O37"))</f>
        <v/>
      </c>
      <c r="Q40" s="140" t="str">
        <f>IF(1=1,IF(M40="","",IF(AND(ISNUMBER(M40),M40&lt;1,N40="kg"),"g",IF(AND(ISNUMBER(M40),M40&lt;1,N40="L"),"cl",N40))),N("P37"))</f>
        <v/>
      </c>
      <c r="R40" s="115" t="str">
        <f>IF(1=1,IF(E40="","",IF(F40="","A CONTROLER",IF(NOT(ISNUMBER(F40)),"TEXTE",IF(OR(L40="",L40&lt;=0),"COMMANDE PRINCIPALE INCOMPLETE",IF(G40="","UNITE MANQUANTE",IF(COUNTIF(B384:B428,AE40)=0,"UNITE A CONTROLER","OK")))))),N("Q9"))</f>
        <v/>
      </c>
      <c r="S40" s="105"/>
      <c r="T40" s="141">
        <f t="shared" si="2"/>
        <v>0</v>
      </c>
      <c r="U40" s="133" t="str">
        <f>IF(1=1,IF(E40="","",U9),N("S37"))</f>
        <v/>
      </c>
      <c r="V40" s="133" t="str">
        <f>IF(1=1,IF(E40="","",V9),N("T37"))</f>
        <v/>
      </c>
      <c r="W40" s="135" t="str">
        <f>IF(1=1,IF(OR(U40="",V40="",NOT(ISNUMBER(U40)),NOT(ISNUMBER(V40)),U40=0),"",V40/U40),N("U37"))</f>
        <v/>
      </c>
      <c r="X40" s="136" t="str">
        <f>IF(1=1,IF(OR(W40="",NOT(ISNUMBER(F40))),"",F40*W40*IFERROR(INDEX(D384:D428,MATCH(AE40,B384:B428,0)),1)),N("V7"))</f>
        <v/>
      </c>
      <c r="Y40" s="137" t="str">
        <f>IF(1=1,IF(F40="","",IF(G40="","",IFERROR(INDEX(E384:E428,MATCH(AE40,B384:B428,0)),G40&amp;""))),N("W6"))</f>
        <v/>
      </c>
      <c r="Z40" s="142" t="str">
        <f>IF(1=1,IF(X40="","",IF(AND(ISNUMBER(X40),X40&lt;1,Y40="kg"),MAX(1,ROUND(X40*1000,0)),IF(AND(ISNUMBER(X40),X40&lt;1,Y40="L"),MAX(1,ROUND(X40*100,0)),ROUND(X40,3)))),N("X37"))</f>
        <v/>
      </c>
      <c r="AA40" s="143" t="str">
        <f>IF(1=1,IF(X40="","",IF(AND(ISNUMBER(X40),X40&lt;1,Y40="kg"),"g",IF(AND(ISNUMBER(X40),X40&lt;1,Y40="L"),"cl",Y40))),N("Y37"))</f>
        <v/>
      </c>
      <c r="AB40" s="123" t="str">
        <f>IF(1=1,IF(E40="","",IF(F40="","A CONTROLER",IF(NOT(ISNUMBER(F40)),"TEXTE",IF(OR(W40="",W40&lt;=0),"COMMANDE COUVERTS INCOMPLETE",IF(G40="","UNITE MANQUANTE",IF(COUNTIF(B384:B428,AE40)=0,"UNITE A CONTROLER","OK")))))),N("Z6"))</f>
        <v/>
      </c>
      <c r="AD40" s="144" t="str">
        <f>IF(1=1,IF(E40="","",AD9),N("AB37"))</f>
        <v/>
      </c>
      <c r="AE40" s="125" t="str">
        <f>IF(1=1,IF(G40="","",UPPER(TRIM(SUBSTITUTE(SUBSTITUTE(G40&amp;"",CHAR(160)," ")," "," ")))),N("AC37"))</f>
        <v/>
      </c>
      <c r="AG40" s="244" t="s">
        <v>60</v>
      </c>
    </row>
    <row r="41" spans="1:33" ht="15.75" x14ac:dyDescent="0.25">
      <c r="A41" s="126" t="str">
        <f>IF(1=1,IF(E41="","",A9),N("A38"))</f>
        <v/>
      </c>
      <c r="B41" s="127" t="str">
        <f>IF(1=1,IF(E41="","",B9),N("B38"))</f>
        <v/>
      </c>
      <c r="C41" s="127"/>
      <c r="D41" s="129" t="str">
        <f>IF(ISBLANK(E41),"",LARGE(D9:D40,1)+1)</f>
        <v/>
      </c>
      <c r="E41" s="130"/>
      <c r="F41" s="131"/>
      <c r="G41" s="170"/>
      <c r="H41" s="105"/>
      <c r="I41" s="132" t="str">
        <f>IF(1=1,IF(E41="","",I9),N("H38"))</f>
        <v/>
      </c>
      <c r="J41" s="133" t="str">
        <f>IF(1=1,IF(E41="","",J9),N("I38"))</f>
        <v/>
      </c>
      <c r="K41" s="134" t="str">
        <f>IF(1=1,IF(E41="","",K9),N("J38"))</f>
        <v/>
      </c>
      <c r="L41" s="135" t="str">
        <f>IF(1=1,IF(OR(J41="",O41="",NOT(ISNUMBER(J41)),NOT(ISNUMBER(O41)),J41=0),"",O41/J41),N("L38"))</f>
        <v/>
      </c>
      <c r="M41" s="136" t="str">
        <f>IF(1=1,IF(OR(L41="",NOT(ISNUMBER(F41))),"",F41*L41*IFERROR(INDEX(D384:D428,MATCH(AE41,B384:B428,0)),1)),N("M13"))</f>
        <v/>
      </c>
      <c r="N41" s="137" t="str">
        <f>IF(1=1,IF(F41="","",IF(G41="","",IFERROR(INDEX(E384:E428,MATCH(AE41,B384:B428,0)),G41&amp;""))),N("N6"))</f>
        <v/>
      </c>
      <c r="O41" s="138" t="str">
        <f>IF(1=1,IF(E41="","",O9),N("K38"))</f>
        <v/>
      </c>
      <c r="P41" s="139" t="str">
        <f>IF(1=1,IF(M41="","",IF(AND(ISNUMBER(M41),M41&lt;1,N41="kg"),MAX(1,ROUND(M41*1000,0)),IF(AND(ISNUMBER(M41),M41&lt;1,N41="L"),MAX(1,ROUND(M41*100,0)),ROUND(M41,3)))),N("O38"))</f>
        <v/>
      </c>
      <c r="Q41" s="140" t="str">
        <f>IF(1=1,IF(M41="","",IF(AND(ISNUMBER(M41),M41&lt;1,N41="kg"),"g",IF(AND(ISNUMBER(M41),M41&lt;1,N41="L"),"cl",N41))),N("P38"))</f>
        <v/>
      </c>
      <c r="R41" s="115" t="str">
        <f>IF(1=1,IF(E41="","",IF(F41="","A CONTROLER",IF(NOT(ISNUMBER(F41)),"TEXTE",IF(OR(L41="",L41&lt;=0),"COMMANDE PRINCIPALE INCOMPLETE",IF(G41="","UNITE MANQUANTE",IF(COUNTIF(B384:B428,AE41)=0,"UNITE A CONTROLER","OK")))))),N("Q9"))</f>
        <v/>
      </c>
      <c r="S41" s="105"/>
      <c r="T41" s="141">
        <f t="shared" si="2"/>
        <v>0</v>
      </c>
      <c r="U41" s="133" t="str">
        <f>IF(1=1,IF(E41="","",U9),N("S38"))</f>
        <v/>
      </c>
      <c r="V41" s="133" t="str">
        <f>IF(1=1,IF(E41="","",V9),N("T38"))</f>
        <v/>
      </c>
      <c r="W41" s="135" t="str">
        <f>IF(1=1,IF(OR(U41="",V41="",NOT(ISNUMBER(U41)),NOT(ISNUMBER(V41)),U41=0),"",V41/U41),N("U38"))</f>
        <v/>
      </c>
      <c r="X41" s="136" t="str">
        <f>IF(1=1,IF(OR(W41="",NOT(ISNUMBER(F41))),"",F41*W41*IFERROR(INDEX(D384:D428,MATCH(AE41,B384:B428,0)),1)),N("V7"))</f>
        <v/>
      </c>
      <c r="Y41" s="137" t="str">
        <f>IF(1=1,IF(F41="","",IF(G41="","",IFERROR(INDEX(E384:E428,MATCH(AE41,B384:B428,0)),G41&amp;""))),N("W6"))</f>
        <v/>
      </c>
      <c r="Z41" s="142" t="str">
        <f>IF(1=1,IF(X41="","",IF(AND(ISNUMBER(X41),X41&lt;1,Y41="kg"),MAX(1,ROUND(X41*1000,0)),IF(AND(ISNUMBER(X41),X41&lt;1,Y41="L"),MAX(1,ROUND(X41*100,0)),ROUND(X41,3)))),N("X38"))</f>
        <v/>
      </c>
      <c r="AA41" s="143" t="str">
        <f>IF(1=1,IF(X41="","",IF(AND(ISNUMBER(X41),X41&lt;1,Y41="kg"),"g",IF(AND(ISNUMBER(X41),X41&lt;1,Y41="L"),"cl",Y41))),N("Y38"))</f>
        <v/>
      </c>
      <c r="AB41" s="123" t="str">
        <f>IF(1=1,IF(E41="","",IF(F41="","A CONTROLER",IF(NOT(ISNUMBER(F41)),"TEXTE",IF(OR(W41="",W41&lt;=0),"COMMANDE COUVERTS INCOMPLETE",IF(G41="","UNITE MANQUANTE",IF(COUNTIF(B384:B428,AE41)=0,"UNITE A CONTROLER","OK")))))),N("Z6"))</f>
        <v/>
      </c>
      <c r="AD41" s="144" t="str">
        <f>IF(1=1,IF(E41="","",AD9),N("AB38"))</f>
        <v/>
      </c>
      <c r="AE41" s="125" t="str">
        <f>IF(1=1,IF(G41="","",UPPER(TRIM(SUBSTITUTE(SUBSTITUTE(G41&amp;"",CHAR(160)," ")," "," ")))),N("AC38"))</f>
        <v/>
      </c>
      <c r="AG41" s="244" t="s">
        <v>62</v>
      </c>
    </row>
    <row r="42" spans="1:33" ht="15.75" x14ac:dyDescent="0.25">
      <c r="A42" s="126" t="str">
        <f>IF(1=1,IF(E42="","",A9),N("A39"))</f>
        <v/>
      </c>
      <c r="B42" s="127" t="str">
        <f>IF(1=1,IF(E42="","",B9),N("B39"))</f>
        <v/>
      </c>
      <c r="C42" s="127"/>
      <c r="D42" s="129" t="str">
        <f>IF(ISBLANK(E42),"",LARGE(D9:D41,1)+1)</f>
        <v/>
      </c>
      <c r="E42" s="130"/>
      <c r="F42" s="131"/>
      <c r="G42" s="170"/>
      <c r="H42" s="105"/>
      <c r="I42" s="132" t="str">
        <f>IF(1=1,IF(E42="","",I9),N("H39"))</f>
        <v/>
      </c>
      <c r="J42" s="133" t="str">
        <f>IF(1=1,IF(E42="","",J9),N("I39"))</f>
        <v/>
      </c>
      <c r="K42" s="134" t="str">
        <f>IF(1=1,IF(E42="","",K9),N("J39"))</f>
        <v/>
      </c>
      <c r="L42" s="135" t="str">
        <f>IF(1=1,IF(OR(J42="",O42="",NOT(ISNUMBER(J42)),NOT(ISNUMBER(O42)),J42=0),"",O42/J42),N("L39"))</f>
        <v/>
      </c>
      <c r="M42" s="136" t="str">
        <f>IF(1=1,IF(OR(L42="",NOT(ISNUMBER(F42))),"",F42*L42*IFERROR(INDEX(D384:D428,MATCH(AE42,B384:B428,0)),1)),N("M13"))</f>
        <v/>
      </c>
      <c r="N42" s="137" t="str">
        <f>IF(1=1,IF(F42="","",IF(G42="","",IFERROR(INDEX(E384:E428,MATCH(AE42,B384:B428,0)),G42&amp;""))),N("N6"))</f>
        <v/>
      </c>
      <c r="O42" s="138" t="str">
        <f>IF(1=1,IF(E42="","",O9),N("K39"))</f>
        <v/>
      </c>
      <c r="P42" s="139" t="str">
        <f>IF(1=1,IF(M42="","",IF(AND(ISNUMBER(M42),M42&lt;1,N42="kg"),MAX(1,ROUND(M42*1000,0)),IF(AND(ISNUMBER(M42),M42&lt;1,N42="L"),MAX(1,ROUND(M42*100,0)),ROUND(M42,3)))),N("O39"))</f>
        <v/>
      </c>
      <c r="Q42" s="140" t="str">
        <f>IF(1=1,IF(M42="","",IF(AND(ISNUMBER(M42),M42&lt;1,N42="kg"),"g",IF(AND(ISNUMBER(M42),M42&lt;1,N42="L"),"cl",N42))),N("P39"))</f>
        <v/>
      </c>
      <c r="R42" s="115" t="str">
        <f>IF(1=1,IF(E42="","",IF(F42="","A CONTROLER",IF(NOT(ISNUMBER(F42)),"TEXTE",IF(OR(L42="",L42&lt;=0),"COMMANDE PRINCIPALE INCOMPLETE",IF(G42="","UNITE MANQUANTE",IF(COUNTIF(B384:B428,AE42)=0,"UNITE A CONTROLER","OK")))))),N("Q9"))</f>
        <v/>
      </c>
      <c r="S42" s="105"/>
      <c r="T42" s="141">
        <f t="shared" si="2"/>
        <v>0</v>
      </c>
      <c r="U42" s="133" t="str">
        <f>IF(1=1,IF(E42="","",U9),N("S39"))</f>
        <v/>
      </c>
      <c r="V42" s="133" t="str">
        <f>IF(1=1,IF(E42="","",V9),N("T39"))</f>
        <v/>
      </c>
      <c r="W42" s="135" t="str">
        <f>IF(1=1,IF(OR(U42="",V42="",NOT(ISNUMBER(U42)),NOT(ISNUMBER(V42)),U42=0),"",V42/U42),N("U39"))</f>
        <v/>
      </c>
      <c r="X42" s="136" t="str">
        <f>IF(1=1,IF(OR(W42="",NOT(ISNUMBER(F42))),"",F42*W42*IFERROR(INDEX(D384:D428,MATCH(AE42,B384:B428,0)),1)),N("V7"))</f>
        <v/>
      </c>
      <c r="Y42" s="137" t="str">
        <f>IF(1=1,IF(F42="","",IF(G42="","",IFERROR(INDEX(E384:E428,MATCH(AE42,B384:B428,0)),G42&amp;""))),N("W6"))</f>
        <v/>
      </c>
      <c r="Z42" s="142" t="str">
        <f>IF(1=1,IF(X42="","",IF(AND(ISNUMBER(X42),X42&lt;1,Y42="kg"),MAX(1,ROUND(X42*1000,0)),IF(AND(ISNUMBER(X42),X42&lt;1,Y42="L"),MAX(1,ROUND(X42*100,0)),ROUND(X42,3)))),N("X39"))</f>
        <v/>
      </c>
      <c r="AA42" s="143" t="str">
        <f>IF(1=1,IF(X42="","",IF(AND(ISNUMBER(X42),X42&lt;1,Y42="kg"),"g",IF(AND(ISNUMBER(X42),X42&lt;1,Y42="L"),"cl",Y42))),N("Y39"))</f>
        <v/>
      </c>
      <c r="AB42" s="123" t="str">
        <f>IF(1=1,IF(E42="","",IF(F42="","A CONTROLER",IF(NOT(ISNUMBER(F42)),"TEXTE",IF(OR(W42="",W42&lt;=0),"COMMANDE COUVERTS INCOMPLETE",IF(G42="","UNITE MANQUANTE",IF(COUNTIF(B384:B428,AE42)=0,"UNITE A CONTROLER","OK")))))),N("Z6"))</f>
        <v/>
      </c>
      <c r="AD42" s="144" t="str">
        <f>IF(1=1,IF(E42="","",AD9),N("AB39"))</f>
        <v/>
      </c>
      <c r="AE42" s="125" t="str">
        <f>IF(1=1,IF(G42="","",UPPER(TRIM(SUBSTITUTE(SUBSTITUTE(G42&amp;"",CHAR(160)," ")," "," ")))),N("AC39"))</f>
        <v/>
      </c>
      <c r="AG42" s="244" t="s">
        <v>64</v>
      </c>
    </row>
    <row r="43" spans="1:33" ht="15.75" x14ac:dyDescent="0.25">
      <c r="A43" s="126" t="str">
        <f>IF(1=1,IF(E43="","",A9),N("A40"))</f>
        <v/>
      </c>
      <c r="B43" s="127" t="str">
        <f>IF(1=1,IF(E43="","",B9),N("B40"))</f>
        <v/>
      </c>
      <c r="C43" s="127"/>
      <c r="D43" s="129" t="str">
        <f>IF(ISBLANK(E43),"",LARGE(D9:D42,1)+1)</f>
        <v/>
      </c>
      <c r="E43" s="130"/>
      <c r="F43" s="131"/>
      <c r="G43" s="170"/>
      <c r="H43" s="105"/>
      <c r="I43" s="132" t="str">
        <f>IF(1=1,IF(E43="","",I9),N("H40"))</f>
        <v/>
      </c>
      <c r="J43" s="133" t="str">
        <f>IF(1=1,IF(E43="","",J9),N("I40"))</f>
        <v/>
      </c>
      <c r="K43" s="134" t="str">
        <f>IF(1=1,IF(E43="","",K9),N("J40"))</f>
        <v/>
      </c>
      <c r="L43" s="135" t="str">
        <f>IF(1=1,IF(OR(J43="",O43="",NOT(ISNUMBER(J43)),NOT(ISNUMBER(O43)),J43=0),"",O43/J43),N("L40"))</f>
        <v/>
      </c>
      <c r="M43" s="146" t="str">
        <f>IF(1=1,IF(OR(L43="",NOT(ISNUMBER(F43))),"",F43*L43*IFERROR(INDEX(D384:D428,MATCH(AE43,B384:B428,0)),1)),N("M13"))</f>
        <v/>
      </c>
      <c r="N43" s="147" t="str">
        <f>IF(1=1,IF(F43="","",IF(G43="","",IFERROR(INDEX(E384:E428,MATCH(AE43,B384:B428,0)),G43&amp;""))),N("N6"))</f>
        <v/>
      </c>
      <c r="O43" s="138" t="str">
        <f>IF(1=1,IF(E43="","",O9),N("K40"))</f>
        <v/>
      </c>
      <c r="P43" s="139" t="str">
        <f>IF(1=1,IF(M43="","",IF(AND(ISNUMBER(M43),M43&lt;1,N43="kg"),MAX(1,ROUND(M43*1000,0)),IF(AND(ISNUMBER(M43),M43&lt;1,N43="L"),MAX(1,ROUND(M43*100,0)),ROUND(M43,3)))),N("O40"))</f>
        <v/>
      </c>
      <c r="Q43" s="140" t="str">
        <f>IF(1=1,IF(M43="","",IF(AND(ISNUMBER(M43),M43&lt;1,N43="kg"),"g",IF(AND(ISNUMBER(M43),M43&lt;1,N43="L"),"cl",N43))),N("P40"))</f>
        <v/>
      </c>
      <c r="R43" s="115" t="str">
        <f>IF(1=1,IF(E43="","",IF(F43="","A CONTROLER",IF(NOT(ISNUMBER(F43)),"TEXTE",IF(OR(L43="",L43&lt;=0),"COMMANDE PRINCIPALE INCOMPLETE",IF(G43="","UNITE MANQUANTE",IF(COUNTIF(B384:B428,AE43)=0,"UNITE A CONTROLER","OK")))))),N("Q9"))</f>
        <v/>
      </c>
      <c r="S43" s="105"/>
      <c r="T43" s="141">
        <f t="shared" si="2"/>
        <v>0</v>
      </c>
      <c r="U43" s="133" t="str">
        <f>IF(1=1,IF(E43="","",U9),N("S40"))</f>
        <v/>
      </c>
      <c r="V43" s="133" t="str">
        <f>IF(1=1,IF(E43="","",V9),N("T40"))</f>
        <v/>
      </c>
      <c r="W43" s="135" t="str">
        <f>IF(1=1,IF(OR(U43="",V43="",NOT(ISNUMBER(U43)),NOT(ISNUMBER(V43)),U43=0),"",V43/U43),N("U40"))</f>
        <v/>
      </c>
      <c r="X43" s="133" t="str">
        <f>IF(1=1,IF(OR(W43="",NOT(ISNUMBER(F43))),"",F43*W43*IFERROR(INDEX(D384:D428,MATCH(AE43,B384:B428,0)),1)),N("V7"))</f>
        <v/>
      </c>
      <c r="Y43" s="134" t="str">
        <f>IF(1=1,IF(F43="","",IF(G43="","",IFERROR(INDEX(E384:E428,MATCH(AE43,B384:B428,0)),G43&amp;""))),N("W6"))</f>
        <v/>
      </c>
      <c r="Z43" s="142" t="str">
        <f>IF(1=1,IF(X43="","",IF(AND(ISNUMBER(X43),X43&lt;1,Y43="kg"),MAX(1,ROUND(X43*1000,0)),IF(AND(ISNUMBER(X43),X43&lt;1,Y43="L"),MAX(1,ROUND(X43*100,0)),ROUND(X43,3)))),N("X40"))</f>
        <v/>
      </c>
      <c r="AA43" s="143" t="str">
        <f>IF(1=1,IF(X43="","",IF(AND(ISNUMBER(X43),X43&lt;1,Y43="kg"),"g",IF(AND(ISNUMBER(X43),X43&lt;1,Y43="L"),"cl",Y43))),N("Y40"))</f>
        <v/>
      </c>
      <c r="AB43" s="123" t="str">
        <f>IF(1=1,IF(E43="","",IF(F43="","A CONTROLER",IF(NOT(ISNUMBER(F43)),"TEXTE",IF(OR(W43="",W43&lt;=0),"COMMANDE COUVERTS INCOMPLETE",IF(G43="","UNITE MANQUANTE",IF(COUNTIF(B384:B428,AE43)=0,"UNITE A CONTROLER","OK")))))),N("Z6"))</f>
        <v/>
      </c>
      <c r="AD43" s="144" t="str">
        <f>IF(1=1,IF(E43="","",AD9),N("AB40"))</f>
        <v/>
      </c>
      <c r="AE43" s="125" t="str">
        <f>IF(1=1,IF(G43="","",UPPER(TRIM(SUBSTITUTE(SUBSTITUTE(G43&amp;"",CHAR(160)," ")," "," ")))),N("AC40"))</f>
        <v/>
      </c>
      <c r="AG43" s="244" t="s">
        <v>66</v>
      </c>
    </row>
    <row r="44" spans="1:33" ht="23.25" x14ac:dyDescent="0.25">
      <c r="A44" s="189"/>
      <c r="B44" s="190" t="s">
        <v>232</v>
      </c>
      <c r="C44" s="191"/>
      <c r="D44" s="192" t="s">
        <v>239</v>
      </c>
      <c r="E44" s="191"/>
      <c r="F44" s="191"/>
      <c r="G44" s="191"/>
      <c r="H44" s="193"/>
      <c r="I44" s="191"/>
      <c r="J44" s="191"/>
      <c r="K44" s="191"/>
      <c r="L44" s="191"/>
      <c r="M44" s="191"/>
      <c r="N44" s="191"/>
      <c r="O44" s="191"/>
      <c r="P44" s="191" t="str">
        <f>D44</f>
        <v>SOUS-FAMILLE</v>
      </c>
      <c r="Q44" s="191"/>
      <c r="R44" s="191"/>
      <c r="S44" s="193"/>
      <c r="T44" s="194" t="s">
        <v>664</v>
      </c>
      <c r="U44" s="195" cm="1">
        <f t="array" ref="U44">SUMPRODUCT(LEN(E46:E80)-LEN(SUBSTITUTE(E46:E80,"*","")))</f>
        <v>0</v>
      </c>
      <c r="V44" s="191"/>
      <c r="W44" s="191" t="str">
        <f>D44</f>
        <v>SOUS-FAMILLE</v>
      </c>
      <c r="X44" s="191"/>
      <c r="Y44" s="191"/>
      <c r="Z44" s="191"/>
      <c r="AA44" s="191"/>
      <c r="AB44" s="196"/>
      <c r="AC44" s="191"/>
      <c r="AD44" s="191"/>
      <c r="AE44" s="197" t="str">
        <f>B46</f>
        <v>NOM DE LA RECETTE À SAISIR</v>
      </c>
      <c r="AG44" s="244" t="s">
        <v>68</v>
      </c>
    </row>
    <row r="45" spans="1:33" ht="45" customHeight="1" thickBot="1" x14ac:dyDescent="0.3">
      <c r="A45" s="156" t="s">
        <v>155</v>
      </c>
      <c r="B45" s="92" t="s">
        <v>1</v>
      </c>
      <c r="C45" s="92" t="s">
        <v>142</v>
      </c>
      <c r="D45" s="92" t="s">
        <v>2</v>
      </c>
      <c r="E45" s="92" t="s">
        <v>117</v>
      </c>
      <c r="F45" s="92" t="s">
        <v>3</v>
      </c>
      <c r="G45" s="92" t="s">
        <v>4</v>
      </c>
      <c r="H45" s="81"/>
      <c r="I45" s="157" t="s">
        <v>5</v>
      </c>
      <c r="J45" s="92" t="s">
        <v>114</v>
      </c>
      <c r="K45" s="92" t="s">
        <v>4</v>
      </c>
      <c r="L45" s="92" t="s">
        <v>6</v>
      </c>
      <c r="M45" s="94" t="s">
        <v>7</v>
      </c>
      <c r="N45" s="94" t="s">
        <v>116</v>
      </c>
      <c r="O45" s="95" t="s">
        <v>115</v>
      </c>
      <c r="P45" s="96" t="s">
        <v>8</v>
      </c>
      <c r="Q45" s="97" t="s">
        <v>9</v>
      </c>
      <c r="R45" s="92" t="s">
        <v>10</v>
      </c>
      <c r="S45" s="81"/>
      <c r="T45" s="92" t="s">
        <v>117</v>
      </c>
      <c r="U45" s="98" t="s">
        <v>11</v>
      </c>
      <c r="V45" s="95" t="s">
        <v>12</v>
      </c>
      <c r="W45" s="92" t="s">
        <v>13</v>
      </c>
      <c r="X45" s="94" t="s">
        <v>7</v>
      </c>
      <c r="Y45" s="94" t="s">
        <v>116</v>
      </c>
      <c r="Z45" s="99" t="s">
        <v>8</v>
      </c>
      <c r="AA45" s="97" t="s">
        <v>9</v>
      </c>
      <c r="AB45" s="99" t="s">
        <v>10</v>
      </c>
      <c r="AC45" s="240"/>
      <c r="AD45" s="92" t="s">
        <v>14</v>
      </c>
      <c r="AE45" s="92" t="s">
        <v>15</v>
      </c>
      <c r="AG45" s="244" t="s">
        <v>70</v>
      </c>
    </row>
    <row r="46" spans="1:33" ht="18.75" x14ac:dyDescent="0.25">
      <c r="A46" s="158" t="s">
        <v>5640</v>
      </c>
      <c r="B46" s="101" t="s">
        <v>20</v>
      </c>
      <c r="C46" s="101"/>
      <c r="D46" s="102">
        <v>0</v>
      </c>
      <c r="E46" s="103" t="s">
        <v>21</v>
      </c>
      <c r="F46" s="104">
        <v>10</v>
      </c>
      <c r="G46" s="8" t="s">
        <v>119</v>
      </c>
      <c r="H46" s="105"/>
      <c r="I46" s="106" t="str">
        <f>E46</f>
        <v>ÉLÉMENT PRINCIPAL À SAISIR</v>
      </c>
      <c r="J46" s="107">
        <f>F46</f>
        <v>10</v>
      </c>
      <c r="K46" s="108" t="str">
        <f>G46</f>
        <v>Quoi ?</v>
      </c>
      <c r="L46" s="109">
        <f>IF(1=1,IF(OR(J46="",O46="",NOT(ISNUMBER(J46)),NOT(ISNUMBER(O46)),J46=0),"",O46/J46),N("L6"))</f>
        <v>15</v>
      </c>
      <c r="M46" s="110">
        <f>IF(1=1,IF(OR(L46="",NOT(ISNUMBER(F46))),"",F46*L46*IFERROR(INDEX(D384:D428,MATCH(AE46,B384:B428,0)),1)),N("M13"))</f>
        <v>150</v>
      </c>
      <c r="N46" s="111" t="str">
        <f>IF(1=1,IF(F46="","",IF(G46="","",IFERROR(INDEX(E384:E428,MATCH(AE46,B384:B428,0)),G46&amp;""))),N("N6"))</f>
        <v>Quoi ?</v>
      </c>
      <c r="O46" s="112">
        <v>150</v>
      </c>
      <c r="P46" s="113">
        <f>IF(1=1,IF(M46="","",IF(AND(ISNUMBER(M46),M46&lt;1,N46="kg"),MAX(1,ROUND(M46*1000,0)),IF(AND(ISNUMBER(M46),M46&lt;1,N46="L"),MAX(1,ROUND(M46*100,0)),ROUND(M46,3)))),N("O6"))</f>
        <v>150</v>
      </c>
      <c r="Q46" s="114" t="str">
        <f>IF(1=1,IF(M46="","",IF(AND(ISNUMBER(M46),M46&lt;1,N46="kg"),"g",IF(AND(ISNUMBER(M46),M46&lt;1,N46="L"),"cl",N46))),N("P6"))</f>
        <v>Quoi ?</v>
      </c>
      <c r="R46" s="115" t="str">
        <f>IF(1=1,IF(E46="","",IF(F46="","A CONTROLER",IF(NOT(ISNUMBER(F46)),"TEXTE",IF(OR(L46="",L46&lt;=0),"COMMANDE PRINCIPALE INCOMPLETE",IF(G46="","UNITE MANQUANTE",IF(COUNTIF(B384:B428,AE46)=0,"UNITE A CONTROLER","OK")))))),N("Q9"))</f>
        <v>UNITE A CONTROLER</v>
      </c>
      <c r="S46" s="105"/>
      <c r="T46" s="159" t="str">
        <f>B46</f>
        <v>NOM DE LA RECETTE À SAISIR</v>
      </c>
      <c r="U46" s="117">
        <v>100</v>
      </c>
      <c r="V46" s="112">
        <v>150</v>
      </c>
      <c r="W46" s="118">
        <f>IF(1=1,IF(OR(U46="",V46="",NOT(ISNUMBER(U46)),NOT(ISNUMBER(V46)),U46=0),"",V46/U46),N("U6"))</f>
        <v>1.5</v>
      </c>
      <c r="X46" s="119">
        <f>IF(1=1,IF(OR(W46="",NOT(ISNUMBER(F46))),"",F46*W46*IFERROR(INDEX(D384:D428,MATCH(AE46,B384:B428,0)),1)),N("V7"))</f>
        <v>15</v>
      </c>
      <c r="Y46" s="120" t="str">
        <f>IF(1=1,IF(F46="","",IF(G46="","",IFERROR(INDEX(E384:E428,MATCH(AE46,B384:B428,0)),G46&amp;""))),N("W6"))</f>
        <v>Quoi ?</v>
      </c>
      <c r="Z46" s="121">
        <f>IF(1=1,IF(X46="","",IF(AND(ISNUMBER(X46),X46&lt;1,Y46="kg"),MAX(1,ROUND(X46*1000,0)),IF(AND(ISNUMBER(X46),X46&lt;1,Y46="L"),MAX(1,ROUND(X46*100,0)),ROUND(X46,3)))),N("X6"))</f>
        <v>15</v>
      </c>
      <c r="AA46" s="122" t="str">
        <f>IF(1=1,IF(X46="","",IF(AND(ISNUMBER(X46),X46&lt;1,Y46="kg"),"g",IF(AND(ISNUMBER(X46),X46&lt;1,Y46="L"),"cl",Y46))),N("Y6"))</f>
        <v>Quoi ?</v>
      </c>
      <c r="AB46" s="123" t="str">
        <f>IF(1=1,IF(E46="","",IF(F46="","A CONTROLER",IF(NOT(ISNUMBER(F46)),"TEXTE",IF(OR(W46="",W46&lt;=0),"COMMANDE COUVERTS INCOMPLETE",IF(G46="","UNITE MANQUANTE",IF(COUNTIF(B384:B428,AE46)=0,"UNITE A CONTROLER","OK")))))),N("Z6"))</f>
        <v>UNITE A CONTROLER</v>
      </c>
      <c r="AD46" s="124">
        <v>62</v>
      </c>
      <c r="AE46" s="125" t="str">
        <f>IF(1=1,IF(G46="","",UPPER(TRIM(SUBSTITUTE(SUBSTITUTE(G46&amp;"",CHAR(160)," ")," "," ")))),N("AC6"))</f>
        <v>QUOI ?</v>
      </c>
      <c r="AG46" s="244" t="s">
        <v>72</v>
      </c>
    </row>
    <row r="47" spans="1:33" ht="15.75" x14ac:dyDescent="0.25">
      <c r="A47" s="160" t="str">
        <f>IF(1=1,IF(E47="","",A46),N("A7"))</f>
        <v/>
      </c>
      <c r="B47" s="127" t="str">
        <f>IF(1=1,IF(E47="","",B46),N("B7"))</f>
        <v/>
      </c>
      <c r="C47" s="127"/>
      <c r="D47" s="129" t="str">
        <f>IF(ISBLANK(E47),"",LARGE(D46:D46,1)+1)</f>
        <v/>
      </c>
      <c r="E47" s="130"/>
      <c r="F47" s="131"/>
      <c r="G47" s="170"/>
      <c r="H47" s="105"/>
      <c r="I47" s="132" t="str">
        <f>IF(1=1,IF(E47="","",I46),N("H7"))</f>
        <v/>
      </c>
      <c r="J47" s="133" t="str">
        <f>IF(1=1,IF(E47="","",J46),N("I7"))</f>
        <v/>
      </c>
      <c r="K47" s="134" t="str">
        <f>IF(1=1,IF(E47="","",K46),N("J7"))</f>
        <v/>
      </c>
      <c r="L47" s="135" t="str">
        <f>IF(1=1,IF(OR(J47="",O47="",NOT(ISNUMBER(J47)),NOT(ISNUMBER(O47)),J47=0),"",O47/J47),N("L7"))</f>
        <v/>
      </c>
      <c r="M47" s="136" t="str">
        <f>IF(1=1,IF(OR(L47="",NOT(ISNUMBER(F47))),"",F47*L47*IFERROR(INDEX(D384:D428,MATCH(AE47,B384:B428,0)),1)),N("M13"))</f>
        <v/>
      </c>
      <c r="N47" s="137" t="str">
        <f>IF(1=1,IF(F47="","",IF(G47="","",IFERROR(INDEX(E384:E428,MATCH(AE47,B384:B428,0)),G47&amp;""))),N("N6"))</f>
        <v/>
      </c>
      <c r="O47" s="138" t="str">
        <f>IF(1=1,IF(E47="","",O46),N("K7"))</f>
        <v/>
      </c>
      <c r="P47" s="139" t="str">
        <f>IF(1=1,IF(M47="","",IF(AND(ISNUMBER(M47),M47&lt;1,N47="kg"),MAX(1,ROUND(M47*1000,0)),IF(AND(ISNUMBER(M47),M47&lt;1,N47="L"),MAX(1,ROUND(M47*100,0)),ROUND(M47,3)))),N("O7"))</f>
        <v/>
      </c>
      <c r="Q47" s="140" t="str">
        <f>IF(1=1,IF(M47="","",IF(AND(ISNUMBER(M47),M47&lt;1,N47="kg"),"g",IF(AND(ISNUMBER(M47),M47&lt;1,N47="L"),"cl",N47))),N("P7"))</f>
        <v/>
      </c>
      <c r="R47" s="161" t="str">
        <f>IF(1=1,IF(E47="","",IF(F47="","A CONTROLER",IF(NOT(ISNUMBER(F47)),"TEXTE",IF(OR(L47="",L47&lt;=0),"COMMANDE PRINCIPALE INCOMPLETE",IF(G47="","UNITE MANQUANTE",IF(COUNTIF(B384:B428,AE47)=0,"UNITE A CONTROLER","OK")))))),N("Q9"))</f>
        <v/>
      </c>
      <c r="S47" s="105"/>
      <c r="T47" s="141">
        <f t="shared" ref="T47:T80" si="12">E47</f>
        <v>0</v>
      </c>
      <c r="U47" s="133" t="str">
        <f>IF(1=1,IF(E47="","",U46),N("S7"))</f>
        <v/>
      </c>
      <c r="V47" s="133" t="str">
        <f>IF(1=1,IF(E47="","",V46),N("T7"))</f>
        <v/>
      </c>
      <c r="W47" s="135" t="str">
        <f>IF(1=1,IF(OR(U47="",V47="",NOT(ISNUMBER(U47)),NOT(ISNUMBER(V47)),U47=0),"",V47/U47),N("U7"))</f>
        <v/>
      </c>
      <c r="X47" s="136" t="str">
        <f>IF(1=1,IF(OR(W47="",NOT(ISNUMBER(F47))),"",F47*W47*IFERROR(INDEX(D384:D428,MATCH(AE47,B384:B428,0)),1)),N("V7"))</f>
        <v/>
      </c>
      <c r="Y47" s="137" t="str">
        <f>IF(1=1,IF(F47="","",IF(G47="","",IFERROR(INDEX(E384:E428,MATCH(AE47,B384:B428,0)),G47&amp;""))),N("W6"))</f>
        <v/>
      </c>
      <c r="Z47" s="142" t="str">
        <f>IF(1=1,IF(X47="","",IF(AND(ISNUMBER(X47),X47&lt;1,Y47="kg"),MAX(1,ROUND(X47*1000,0)),IF(AND(ISNUMBER(X47),X47&lt;1,Y47="L"),MAX(1,ROUND(X47*100,0)),ROUND(X47,3)))),N("X7"))</f>
        <v/>
      </c>
      <c r="AA47" s="143" t="str">
        <f>IF(1=1,IF(X47="","",IF(AND(ISNUMBER(X47),X47&lt;1,Y47="kg"),"g",IF(AND(ISNUMBER(X47),X47&lt;1,Y47="L"),"cl",Y47))),N("Y7"))</f>
        <v/>
      </c>
      <c r="AB47" s="123" t="str">
        <f>IF(1=1,IF(E47="","",IF(F47="","A CONTROLER",IF(NOT(ISNUMBER(F47)),"TEXTE",IF(OR(W47="",W47&lt;=0),"COMMANDE COUVERTS INCOMPLETE",IF(G47="","UNITE MANQUANTE",IF(COUNTIF(B384:B428,AE47)=0,"UNITE A CONTROLER","OK")))))),N("Z6"))</f>
        <v/>
      </c>
      <c r="AD47" s="144" t="str">
        <f>IF(1=1,IF(E47="","",AD46),N("AB7"))</f>
        <v/>
      </c>
      <c r="AE47" s="125" t="str">
        <f>IF(1=1,IF(G47="","",UPPER(TRIM(SUBSTITUTE(SUBSTITUTE(G47&amp;"",CHAR(160)," ")," "," ")))),N("AC7"))</f>
        <v/>
      </c>
      <c r="AG47" s="244" t="s">
        <v>74</v>
      </c>
    </row>
    <row r="48" spans="1:33" ht="15.75" x14ac:dyDescent="0.25">
      <c r="A48" s="160" t="str">
        <f>IF(1=1,IF(E48="","",A46),N("A8"))</f>
        <v/>
      </c>
      <c r="B48" s="127" t="str">
        <f>IF(1=1,IF(E48="","",B46),N("B8"))</f>
        <v/>
      </c>
      <c r="C48" s="127"/>
      <c r="D48" s="129" t="str">
        <f>IF(ISBLANK(E48),"",LARGE(D46:D47,1)+1)</f>
        <v/>
      </c>
      <c r="E48" s="130"/>
      <c r="F48" s="131"/>
      <c r="G48" s="170"/>
      <c r="H48" s="105"/>
      <c r="I48" s="132" t="str">
        <f>IF(1=1,IF(E48="","",I46),N("H8"))</f>
        <v/>
      </c>
      <c r="J48" s="133" t="str">
        <f>IF(1=1,IF(E48="","",J46),N("I8"))</f>
        <v/>
      </c>
      <c r="K48" s="134" t="str">
        <f>IF(1=1,IF(E48="","",K46),N("J8"))</f>
        <v/>
      </c>
      <c r="L48" s="135" t="str">
        <f>IF(1=1,IF(OR(J48="",O48="",NOT(ISNUMBER(J48)),NOT(ISNUMBER(O48)),J48=0),"",O48/J48),N("L8"))</f>
        <v/>
      </c>
      <c r="M48" s="136" t="str">
        <f>IF(1=1,IF(OR(L48="",NOT(ISNUMBER(F48))),"",F48*L48*IFERROR(INDEX(D384:D428,MATCH(AE48,B384:B428,0)),1)),N("M13"))</f>
        <v/>
      </c>
      <c r="N48" s="137" t="str">
        <f>IF(1=1,IF(F48="","",IF(G48="","",IFERROR(INDEX(E384:E428,MATCH(AE48,B384:B428,0)),G48&amp;""))),N("N6"))</f>
        <v/>
      </c>
      <c r="O48" s="138" t="str">
        <f>IF(1=1,IF(E48="","",O46),N("K8"))</f>
        <v/>
      </c>
      <c r="P48" s="139" t="str">
        <f>IF(1=1,IF(M48="","",IF(AND(ISNUMBER(M48),M48&lt;1,N48="kg"),MAX(1,ROUND(M48*1000,0)),IF(AND(ISNUMBER(M48),M48&lt;1,N48="L"),MAX(1,ROUND(M48*100,0)),ROUND(M48,3)))),N("O8"))</f>
        <v/>
      </c>
      <c r="Q48" s="140" t="str">
        <f>IF(1=1,IF(M48="","",IF(AND(ISNUMBER(M48),M48&lt;1,N48="kg"),"g",IF(AND(ISNUMBER(M48),M48&lt;1,N48="L"),"cl",N48))),N("P8"))</f>
        <v/>
      </c>
      <c r="R48" s="161" t="str">
        <f>IF(1=1,IF(E48="","",IF(F48="","A CONTROLER",IF(NOT(ISNUMBER(F48)),"TEXTE",IF(OR(L48="",L48&lt;=0),"COMMANDE PRINCIPALE INCOMPLETE",IF(G48="","UNITE MANQUANTE",IF(COUNTIF(B384:B428,AE48)=0,"UNITE A CONTROLER","OK")))))),N("Q9"))</f>
        <v/>
      </c>
      <c r="S48" s="105"/>
      <c r="T48" s="141">
        <f t="shared" si="12"/>
        <v>0</v>
      </c>
      <c r="U48" s="133" t="str">
        <f>IF(1=1,IF(E48="","",U46),N("S8"))</f>
        <v/>
      </c>
      <c r="V48" s="133" t="str">
        <f>IF(1=1,IF(E48="","",V46),N("T8"))</f>
        <v/>
      </c>
      <c r="W48" s="135" t="str">
        <f>IF(1=1,IF(OR(U48="",V48="",NOT(ISNUMBER(U48)),NOT(ISNUMBER(V48)),U48=0),"",V48/U48),N("U8"))</f>
        <v/>
      </c>
      <c r="X48" s="136" t="str">
        <f>IF(1=1,IF(OR(W48="",NOT(ISNUMBER(F48))),"",F48*W48*IFERROR(INDEX(D384:D428,MATCH(AE48,B384:B428,0)),1)),N("V7"))</f>
        <v/>
      </c>
      <c r="Y48" s="137" t="str">
        <f>IF(1=1,IF(F48="","",IF(G48="","",IFERROR(INDEX(E384:E428,MATCH(AE48,B384:B428,0)),G48&amp;""))),N("W6"))</f>
        <v/>
      </c>
      <c r="Z48" s="142" t="str">
        <f>IF(1=1,IF(X48="","",IF(AND(ISNUMBER(X48),X48&lt;1,Y48="kg"),MAX(1,ROUND(X48*1000,0)),IF(AND(ISNUMBER(X48),X48&lt;1,Y48="L"),MAX(1,ROUND(X48*100,0)),ROUND(X48,3)))),N("X8"))</f>
        <v/>
      </c>
      <c r="AA48" s="143" t="str">
        <f>IF(1=1,IF(X48="","",IF(AND(ISNUMBER(X48),X48&lt;1,Y48="kg"),"g",IF(AND(ISNUMBER(X48),X48&lt;1,Y48="L"),"cl",Y48))),N("Y8"))</f>
        <v/>
      </c>
      <c r="AB48" s="123" t="str">
        <f>IF(1=1,IF(E48="","",IF(F48="","A CONTROLER",IF(NOT(ISNUMBER(F48)),"TEXTE",IF(OR(W48="",W48&lt;=0),"COMMANDE COUVERTS INCOMPLETE",IF(G48="","UNITE MANQUANTE",IF(COUNTIF(B384:B428,AE48)=0,"UNITE A CONTROLER","OK")))))),N("Z6"))</f>
        <v/>
      </c>
      <c r="AD48" s="144" t="str">
        <f>IF(1=1,IF(E48="","",AD46),N("AB8"))</f>
        <v/>
      </c>
      <c r="AE48" s="125" t="str">
        <f>IF(1=1,IF(G48="","",UPPER(TRIM(SUBSTITUTE(SUBSTITUTE(G48&amp;"",CHAR(160)," ")," "," ")))),N("AC8"))</f>
        <v/>
      </c>
      <c r="AG48" s="244" t="s">
        <v>76</v>
      </c>
    </row>
    <row r="49" spans="1:33" ht="15.75" x14ac:dyDescent="0.25">
      <c r="A49" s="160" t="str">
        <f>IF(1=1,IF(E49="","",A46),N("A9"))</f>
        <v/>
      </c>
      <c r="B49" s="127" t="str">
        <f>IF(1=1,IF(E49="","",B46),N("B9"))</f>
        <v/>
      </c>
      <c r="C49" s="127"/>
      <c r="D49" s="129" t="str">
        <f>IF(ISBLANK(E49),"",LARGE(D46:D48,1)+1)</f>
        <v/>
      </c>
      <c r="E49" s="130"/>
      <c r="F49" s="131"/>
      <c r="G49" s="170"/>
      <c r="H49" s="105"/>
      <c r="I49" s="132" t="str">
        <f>IF(1=1,IF(E49="","",I46),N("H9"))</f>
        <v/>
      </c>
      <c r="J49" s="133" t="str">
        <f>IF(1=1,IF(E49="","",J46),N("I9"))</f>
        <v/>
      </c>
      <c r="K49" s="134" t="str">
        <f>IF(1=1,IF(E49="","",K46),N("J9"))</f>
        <v/>
      </c>
      <c r="L49" s="135" t="str">
        <f>IF(1=1,IF(OR(J49="",O49="",NOT(ISNUMBER(J49)),NOT(ISNUMBER(O49)),J49=0),"",O49/J49),N("L9"))</f>
        <v/>
      </c>
      <c r="M49" s="136" t="str">
        <f>IF(1=1,IF(OR(L49="",NOT(ISNUMBER(F49))),"",F49*L49*IFERROR(INDEX(D384:D428,MATCH(AE49,B384:B428,0)),1)),N("M13"))</f>
        <v/>
      </c>
      <c r="N49" s="137" t="str">
        <f>IF(1=1,IF(F49="","",IF(G49="","",IFERROR(INDEX(E384:E428,MATCH(AE49,B384:B428,0)),G49&amp;""))),N("N6"))</f>
        <v/>
      </c>
      <c r="O49" s="138" t="str">
        <f>IF(1=1,IF(E49="","",O46),N("K9"))</f>
        <v/>
      </c>
      <c r="P49" s="139" t="str">
        <f>IF(1=1,IF(M49="","",IF(AND(ISNUMBER(M49),M49&lt;1,N49="kg"),MAX(1,ROUND(M49*1000,0)),IF(AND(ISNUMBER(M49),M49&lt;1,N49="L"),MAX(1,ROUND(M49*100,0)),ROUND(M49,3)))),N("O9"))</f>
        <v/>
      </c>
      <c r="Q49" s="140" t="str">
        <f>IF(1=1,IF(M49="","",IF(AND(ISNUMBER(M49),M49&lt;1,N49="kg"),"g",IF(AND(ISNUMBER(M49),M49&lt;1,N49="L"),"cl",N49))),N("P9"))</f>
        <v/>
      </c>
      <c r="R49" s="161" t="str">
        <f>IF(1=1,IF(E49="","",IF(F49="","A CONTROLER",IF(NOT(ISNUMBER(F49)),"TEXTE",IF(OR(L49="",L49&lt;=0),"COMMANDE PRINCIPALE INCOMPLETE",IF(G49="","UNITE MANQUANTE",IF(COUNTIF(B384:B428,AE49)=0,"UNITE A CONTROLER","OK")))))),N("Q9"))</f>
        <v/>
      </c>
      <c r="S49" s="105"/>
      <c r="T49" s="141">
        <f t="shared" si="12"/>
        <v>0</v>
      </c>
      <c r="U49" s="133" t="str">
        <f>IF(1=1,IF(E49="","",U46),N("S9"))</f>
        <v/>
      </c>
      <c r="V49" s="133" t="str">
        <f>IF(1=1,IF(E49="","",V46),N("T9"))</f>
        <v/>
      </c>
      <c r="W49" s="135" t="str">
        <f>IF(1=1,IF(OR(U49="",V49="",NOT(ISNUMBER(U49)),NOT(ISNUMBER(V49)),U49=0),"",V49/U49),N("U9"))</f>
        <v/>
      </c>
      <c r="X49" s="136" t="str">
        <f>IF(1=1,IF(OR(W49="",NOT(ISNUMBER(F49))),"",F49*W49*IFERROR(INDEX(D384:D428,MATCH(AE49,B384:B428,0)),1)),N("V7"))</f>
        <v/>
      </c>
      <c r="Y49" s="137" t="str">
        <f>IF(1=1,IF(F49="","",IF(G49="","",IFERROR(INDEX(E384:E428,MATCH(AE49,B384:B428,0)),G49&amp;""))),N("W6"))</f>
        <v/>
      </c>
      <c r="Z49" s="142" t="str">
        <f>IF(1=1,IF(X49="","",IF(AND(ISNUMBER(X49),X49&lt;1,Y49="kg"),MAX(1,ROUND(X49*1000,0)),IF(AND(ISNUMBER(X49),X49&lt;1,Y49="L"),MAX(1,ROUND(X49*100,0)),ROUND(X49,3)))),N("X9"))</f>
        <v/>
      </c>
      <c r="AA49" s="143" t="str">
        <f>IF(1=1,IF(X49="","",IF(AND(ISNUMBER(X49),X49&lt;1,Y49="kg"),"g",IF(AND(ISNUMBER(X49),X49&lt;1,Y49="L"),"cl",Y49))),N("Y9"))</f>
        <v/>
      </c>
      <c r="AB49" s="123" t="str">
        <f>IF(1=1,IF(E49="","",IF(F49="","A CONTROLER",IF(NOT(ISNUMBER(F49)),"TEXTE",IF(OR(W49="",W49&lt;=0),"COMMANDE COUVERTS INCOMPLETE",IF(G49="","UNITE MANQUANTE",IF(COUNTIF(B384:B428,AE49)=0,"UNITE A CONTROLER","OK")))))),N("Z6"))</f>
        <v/>
      </c>
      <c r="AD49" s="144" t="str">
        <f>IF(1=1,IF(E49="","",AD46),N("AB9"))</f>
        <v/>
      </c>
      <c r="AE49" s="125" t="str">
        <f>IF(1=1,IF(G49="","",UPPER(TRIM(SUBSTITUTE(SUBSTITUTE(G49&amp;"",CHAR(160)," ")," "," ")))),N("AC9"))</f>
        <v/>
      </c>
      <c r="AG49" s="244" t="s">
        <v>78</v>
      </c>
    </row>
    <row r="50" spans="1:33" ht="15.75" x14ac:dyDescent="0.25">
      <c r="A50" s="160" t="str">
        <f>IF(1=1,IF(E50="","",A46),N("A10"))</f>
        <v/>
      </c>
      <c r="B50" s="127" t="str">
        <f>IF(1=1,IF(E50="","",B46),N("B10"))</f>
        <v/>
      </c>
      <c r="C50" s="127"/>
      <c r="D50" s="129" t="str">
        <f>IF(ISBLANK(E50),"",LARGE(D46:D49,1)+1)</f>
        <v/>
      </c>
      <c r="E50" s="130"/>
      <c r="F50" s="131"/>
      <c r="G50" s="170"/>
      <c r="H50" s="105"/>
      <c r="I50" s="132" t="str">
        <f>IF(1=1,IF(E50="","",I46),N("H10"))</f>
        <v/>
      </c>
      <c r="J50" s="133" t="str">
        <f>IF(1=1,IF(E50="","",J46),N("I10"))</f>
        <v/>
      </c>
      <c r="K50" s="134" t="str">
        <f>IF(1=1,IF(E50="","",K46),N("J10"))</f>
        <v/>
      </c>
      <c r="L50" s="135" t="str">
        <f>IF(1=1,IF(OR(J50="",O50="",NOT(ISNUMBER(J50)),NOT(ISNUMBER(O50)),J50=0),"",O50/J50),N("L10"))</f>
        <v/>
      </c>
      <c r="M50" s="136" t="str">
        <f>IF(1=1,IF(OR(L50="",NOT(ISNUMBER(F50))),"",F50*L50*IFERROR(INDEX(D384:D428,MATCH(AE50,B384:B428,0)),1)),N("M13"))</f>
        <v/>
      </c>
      <c r="N50" s="137" t="str">
        <f>IF(1=1,IF(F50="","",IF(G50="","",IFERROR(INDEX(E384:E428,MATCH(AE50,B384:B428,0)),G50&amp;""))),N("N6"))</f>
        <v/>
      </c>
      <c r="O50" s="138" t="str">
        <f>IF(1=1,IF(E50="","",O46),N("K10"))</f>
        <v/>
      </c>
      <c r="P50" s="139" t="str">
        <f>IF(1=1,IF(M50="","",IF(AND(ISNUMBER(M50),M50&lt;1,N50="kg"),MAX(1,ROUND(M50*1000,0)),IF(AND(ISNUMBER(M50),M50&lt;1,N50="L"),MAX(1,ROUND(M50*100,0)),ROUND(M50,3)))),N("O10"))</f>
        <v/>
      </c>
      <c r="Q50" s="140" t="str">
        <f>IF(1=1,IF(M50="","",IF(AND(ISNUMBER(M50),M50&lt;1,N50="kg"),"g",IF(AND(ISNUMBER(M50),M50&lt;1,N50="L"),"cl",N50))),N("P10"))</f>
        <v/>
      </c>
      <c r="R50" s="161" t="str">
        <f>IF(1=1,IF(E50="","",IF(F50="","A CONTROLER",IF(NOT(ISNUMBER(F50)),"TEXTE",IF(OR(L50="",L50&lt;=0),"COMMANDE PRINCIPALE INCOMPLETE",IF(G50="","UNITE MANQUANTE",IF(COUNTIF(B384:B428,AE50)=0,"UNITE A CONTROLER","OK")))))),N("Q9"))</f>
        <v/>
      </c>
      <c r="S50" s="105"/>
      <c r="T50" s="141">
        <f t="shared" si="12"/>
        <v>0</v>
      </c>
      <c r="U50" s="133" t="str">
        <f>IF(1=1,IF(E50="","",U46),N("S10"))</f>
        <v/>
      </c>
      <c r="V50" s="133" t="str">
        <f>IF(1=1,IF(E50="","",V46),N("T10"))</f>
        <v/>
      </c>
      <c r="W50" s="135" t="str">
        <f>IF(1=1,IF(OR(U50="",V50="",NOT(ISNUMBER(U50)),NOT(ISNUMBER(V50)),U50=0),"",V50/U50),N("U10"))</f>
        <v/>
      </c>
      <c r="X50" s="136" t="str">
        <f>IF(1=1,IF(OR(W50="",NOT(ISNUMBER(F50))),"",F50*W50*IFERROR(INDEX(D384:D428,MATCH(AE50,B384:B428,0)),1)),N("V7"))</f>
        <v/>
      </c>
      <c r="Y50" s="137" t="str">
        <f>IF(1=1,IF(F50="","",IF(G50="","",IFERROR(INDEX(E384:E428,MATCH(AE50,B384:B428,0)),G50&amp;""))),N("W6"))</f>
        <v/>
      </c>
      <c r="Z50" s="142" t="str">
        <f>IF(1=1,IF(X50="","",IF(AND(ISNUMBER(X50),X50&lt;1,Y50="kg"),MAX(1,ROUND(X50*1000,0)),IF(AND(ISNUMBER(X50),X50&lt;1,Y50="L"),MAX(1,ROUND(X50*100,0)),ROUND(X50,3)))),N("X10"))</f>
        <v/>
      </c>
      <c r="AA50" s="143" t="str">
        <f>IF(1=1,IF(X50="","",IF(AND(ISNUMBER(X50),X50&lt;1,Y50="kg"),"g",IF(AND(ISNUMBER(X50),X50&lt;1,Y50="L"),"cl",Y50))),N("Y10"))</f>
        <v/>
      </c>
      <c r="AB50" s="123" t="str">
        <f>IF(1=1,IF(E50="","",IF(F50="","A CONTROLER",IF(NOT(ISNUMBER(F50)),"TEXTE",IF(OR(W50="",W50&lt;=0),"COMMANDE COUVERTS INCOMPLETE",IF(G50="","UNITE MANQUANTE",IF(COUNTIF(B384:B428,AE50)=0,"UNITE A CONTROLER","OK")))))),N("Z6"))</f>
        <v/>
      </c>
      <c r="AD50" s="144" t="str">
        <f>IF(1=1,IF(E50="","",AD46),N("AB10"))</f>
        <v/>
      </c>
      <c r="AE50" s="125" t="str">
        <f>IF(1=1,IF(G50="","",UPPER(TRIM(SUBSTITUTE(SUBSTITUTE(G50&amp;"",CHAR(160)," ")," "," ")))),N("AC10"))</f>
        <v/>
      </c>
      <c r="AG50" s="244" t="s">
        <v>80</v>
      </c>
    </row>
    <row r="51" spans="1:33" ht="15.75" x14ac:dyDescent="0.25">
      <c r="A51" s="160" t="str">
        <f>IF(1=1,IF(E51="","",A46),N("A11"))</f>
        <v/>
      </c>
      <c r="B51" s="127" t="str">
        <f>IF(1=1,IF(E51="","",B46),N("B11"))</f>
        <v/>
      </c>
      <c r="C51" s="127"/>
      <c r="D51" s="129" t="str">
        <f>IF(ISBLANK(E51),"",LARGE(D46:D50,1)+1)</f>
        <v/>
      </c>
      <c r="E51" s="130"/>
      <c r="F51" s="131"/>
      <c r="G51" s="170"/>
      <c r="H51" s="105"/>
      <c r="I51" s="132" t="str">
        <f>IF(1=1,IF(E51="","",I46),N("H11"))</f>
        <v/>
      </c>
      <c r="J51" s="133" t="str">
        <f>IF(1=1,IF(E51="","",J46),N("I11"))</f>
        <v/>
      </c>
      <c r="K51" s="134" t="str">
        <f>IF(1=1,IF(E51="","",K46),N("J11"))</f>
        <v/>
      </c>
      <c r="L51" s="135" t="str">
        <f>IF(1=1,IF(OR(J51="",O51="",NOT(ISNUMBER(J51)),NOT(ISNUMBER(O51)),J51=0),"",O51/J51),N("L11"))</f>
        <v/>
      </c>
      <c r="M51" s="136" t="str">
        <f>IF(1=1,IF(OR(L51="",NOT(ISNUMBER(F51))),"",F51*L51*IFERROR(INDEX(D384:D428,MATCH(AE51,B384:B428,0)),1)),N("M13"))</f>
        <v/>
      </c>
      <c r="N51" s="137" t="str">
        <f>IF(1=1,IF(F51="","",IF(G51="","",IFERROR(INDEX(E384:E428,MATCH(AE51,B384:B428,0)),G51&amp;""))),N("N6"))</f>
        <v/>
      </c>
      <c r="O51" s="138" t="str">
        <f>IF(1=1,IF(E51="","",O46),N("K11"))</f>
        <v/>
      </c>
      <c r="P51" s="139" t="str">
        <f>IF(1=1,IF(M51="","",IF(AND(ISNUMBER(M51),M51&lt;1,N51="kg"),MAX(1,ROUND(M51*1000,0)),IF(AND(ISNUMBER(M51),M51&lt;1,N51="L"),MAX(1,ROUND(M51*100,0)),ROUND(M51,3)))),N("O11"))</f>
        <v/>
      </c>
      <c r="Q51" s="140" t="str">
        <f>IF(1=1,IF(M51="","",IF(AND(ISNUMBER(M51),M51&lt;1,N51="kg"),"g",IF(AND(ISNUMBER(M51),M51&lt;1,N51="L"),"cl",N51))),N("P11"))</f>
        <v/>
      </c>
      <c r="R51" s="161" t="str">
        <f>IF(1=1,IF(E51="","",IF(F51="","A CONTROLER",IF(NOT(ISNUMBER(F51)),"TEXTE",IF(OR(L51="",L51&lt;=0),"COMMANDE PRINCIPALE INCOMPLETE",IF(G51="","UNITE MANQUANTE",IF(COUNTIF(B384:B428,AE51)=0,"UNITE A CONTROLER","OK")))))),N("Q9"))</f>
        <v/>
      </c>
      <c r="S51" s="105"/>
      <c r="T51" s="141">
        <f t="shared" si="12"/>
        <v>0</v>
      </c>
      <c r="U51" s="133" t="str">
        <f>IF(1=1,IF(E51="","",U46),N("S11"))</f>
        <v/>
      </c>
      <c r="V51" s="133" t="str">
        <f>IF(1=1,IF(E51="","",V46),N("T11"))</f>
        <v/>
      </c>
      <c r="W51" s="135" t="str">
        <f>IF(1=1,IF(OR(U51="",V51="",NOT(ISNUMBER(U51)),NOT(ISNUMBER(V51)),U51=0),"",V51/U51),N("U11"))</f>
        <v/>
      </c>
      <c r="X51" s="136" t="str">
        <f>IF(1=1,IF(OR(W51="",NOT(ISNUMBER(F51))),"",F51*W51*IFERROR(INDEX(D384:D428,MATCH(AE51,B384:B428,0)),1)),N("V7"))</f>
        <v/>
      </c>
      <c r="Y51" s="137" t="str">
        <f>IF(1=1,IF(F51="","",IF(G51="","",IFERROR(INDEX(E384:E428,MATCH(AE51,B384:B428,0)),G51&amp;""))),N("W6"))</f>
        <v/>
      </c>
      <c r="Z51" s="142" t="str">
        <f>IF(1=1,IF(X51="","",IF(AND(ISNUMBER(X51),X51&lt;1,Y51="kg"),MAX(1,ROUND(X51*1000,0)),IF(AND(ISNUMBER(X51),X51&lt;1,Y51="L"),MAX(1,ROUND(X51*100,0)),ROUND(X51,3)))),N("X11"))</f>
        <v/>
      </c>
      <c r="AA51" s="143" t="str">
        <f>IF(1=1,IF(X51="","",IF(AND(ISNUMBER(X51),X51&lt;1,Y51="kg"),"g",IF(AND(ISNUMBER(X51),X51&lt;1,Y51="L"),"cl",Y51))),N("Y11"))</f>
        <v/>
      </c>
      <c r="AB51" s="123" t="str">
        <f>IF(1=1,IF(E51="","",IF(F51="","A CONTROLER",IF(NOT(ISNUMBER(F51)),"TEXTE",IF(OR(W51="",W51&lt;=0),"COMMANDE COUVERTS INCOMPLETE",IF(G51="","UNITE MANQUANTE",IF(COUNTIF(B384:B428,AE51)=0,"UNITE A CONTROLER","OK")))))),N("Z6"))</f>
        <v/>
      </c>
      <c r="AD51" s="144" t="str">
        <f>IF(1=1,IF(E51="","",AD46),N("AB11"))</f>
        <v/>
      </c>
      <c r="AE51" s="125" t="str">
        <f>IF(1=1,IF(G51="","",UPPER(TRIM(SUBSTITUTE(SUBSTITUTE(G51&amp;"",CHAR(160)," ")," "," ")))),N("AC11"))</f>
        <v/>
      </c>
      <c r="AG51" s="244" t="s">
        <v>66</v>
      </c>
    </row>
    <row r="52" spans="1:33" ht="15.75" x14ac:dyDescent="0.25">
      <c r="A52" s="160" t="str">
        <f>IF(1=1,IF(E52="","",A46),N("A12"))</f>
        <v/>
      </c>
      <c r="B52" s="127" t="str">
        <f>IF(1=1,IF(E52="","",B46),N("B12"))</f>
        <v/>
      </c>
      <c r="C52" s="127"/>
      <c r="D52" s="129" t="str">
        <f>IF(ISBLANK(E52),"",LARGE(D46:D51,1)+1)</f>
        <v/>
      </c>
      <c r="E52" s="130"/>
      <c r="F52" s="131"/>
      <c r="G52" s="170"/>
      <c r="H52" s="105"/>
      <c r="I52" s="132" t="str">
        <f>IF(1=1,IF(E52="","",I46),N("H12"))</f>
        <v/>
      </c>
      <c r="J52" s="133" t="str">
        <f>IF(1=1,IF(E52="","",J46),N("I12"))</f>
        <v/>
      </c>
      <c r="K52" s="134" t="str">
        <f>IF(1=1,IF(E52="","",K46),N("J12"))</f>
        <v/>
      </c>
      <c r="L52" s="135" t="str">
        <f>IF(1=1,IF(OR(J52="",O52="",NOT(ISNUMBER(J52)),NOT(ISNUMBER(O52)),J52=0),"",O52/J52),N("L12"))</f>
        <v/>
      </c>
      <c r="M52" s="136" t="str">
        <f>IF(1=1,IF(OR(L52="",NOT(ISNUMBER(F52))),"",F52*L52*IFERROR(INDEX(D384:D428,MATCH(AE52,B384:B428,0)),1)),N("M13"))</f>
        <v/>
      </c>
      <c r="N52" s="137" t="str">
        <f>IF(1=1,IF(F52="","",IF(G52="","",IFERROR(INDEX(E384:E428,MATCH(AE52,B384:B428,0)),G52&amp;""))),N("N6"))</f>
        <v/>
      </c>
      <c r="O52" s="138" t="str">
        <f>IF(1=1,IF(E52="","",O46),N("K12"))</f>
        <v/>
      </c>
      <c r="P52" s="139" t="str">
        <f>IF(1=1,IF(M52="","",IF(AND(ISNUMBER(M52),M52&lt;1,N52="kg"),MAX(1,ROUND(M52*1000,0)),IF(AND(ISNUMBER(M52),M52&lt;1,N52="L"),MAX(1,ROUND(M52*100,0)),ROUND(M52,3)))),N("O12"))</f>
        <v/>
      </c>
      <c r="Q52" s="140" t="str">
        <f>IF(1=1,IF(M52="","",IF(AND(ISNUMBER(M52),M52&lt;1,N52="kg"),"g",IF(AND(ISNUMBER(M52),M52&lt;1,N52="L"),"cl",N52))),N("P12"))</f>
        <v/>
      </c>
      <c r="R52" s="161" t="str">
        <f>IF(1=1,IF(E52="","",IF(F52="","A CONTROLER",IF(NOT(ISNUMBER(F52)),"TEXTE",IF(OR(L52="",L52&lt;=0),"COMMANDE PRINCIPALE INCOMPLETE",IF(G52="","UNITE MANQUANTE",IF(COUNTIF(B384:B428,AE52)=0,"UNITE A CONTROLER","OK")))))),N("Q9"))</f>
        <v/>
      </c>
      <c r="S52" s="105"/>
      <c r="T52" s="141">
        <f t="shared" si="12"/>
        <v>0</v>
      </c>
      <c r="U52" s="133" t="str">
        <f>IF(1=1,IF(E52="","",U46),N("S12"))</f>
        <v/>
      </c>
      <c r="V52" s="133" t="str">
        <f>IF(1=1,IF(E52="","",V46),N("T12"))</f>
        <v/>
      </c>
      <c r="W52" s="135" t="str">
        <f>IF(1=1,IF(OR(U52="",V52="",NOT(ISNUMBER(U52)),NOT(ISNUMBER(V52)),U52=0),"",V52/U52),N("U12"))</f>
        <v/>
      </c>
      <c r="X52" s="136" t="str">
        <f>IF(1=1,IF(OR(W52="",NOT(ISNUMBER(F52))),"",F52*W52*IFERROR(INDEX(D384:D428,MATCH(AE52,B384:B428,0)),1)),N("V7"))</f>
        <v/>
      </c>
      <c r="Y52" s="137" t="str">
        <f>IF(1=1,IF(F52="","",IF(G52="","",IFERROR(INDEX(E384:E428,MATCH(AE52,B384:B428,0)),G52&amp;""))),N("W6"))</f>
        <v/>
      </c>
      <c r="Z52" s="142" t="str">
        <f>IF(1=1,IF(X52="","",IF(AND(ISNUMBER(X52),X52&lt;1,Y52="kg"),MAX(1,ROUND(X52*1000,0)),IF(AND(ISNUMBER(X52),X52&lt;1,Y52="L"),MAX(1,ROUND(X52*100,0)),ROUND(X52,3)))),N("X12"))</f>
        <v/>
      </c>
      <c r="AA52" s="143" t="str">
        <f>IF(1=1,IF(X52="","",IF(AND(ISNUMBER(X52),X52&lt;1,Y52="kg"),"g",IF(AND(ISNUMBER(X52),X52&lt;1,Y52="L"),"cl",Y52))),N("Y12"))</f>
        <v/>
      </c>
      <c r="AB52" s="123" t="str">
        <f>IF(1=1,IF(E52="","",IF(F52="","A CONTROLER",IF(NOT(ISNUMBER(F52)),"TEXTE",IF(OR(W52="",W52&lt;=0),"COMMANDE COUVERTS INCOMPLETE",IF(G52="","UNITE MANQUANTE",IF(COUNTIF(B384:B428,AE52)=0,"UNITE A CONTROLER","OK")))))),N("Z6"))</f>
        <v/>
      </c>
      <c r="AD52" s="144" t="str">
        <f>IF(1=1,IF(E52="","",AD46),N("AB12"))</f>
        <v/>
      </c>
      <c r="AE52" s="125" t="str">
        <f>IF(1=1,IF(G52="","",UPPER(TRIM(SUBSTITUTE(SUBSTITUTE(G52&amp;"",CHAR(160)," ")," "," ")))),N("AC12"))</f>
        <v/>
      </c>
      <c r="AG52" s="244" t="s">
        <v>64</v>
      </c>
    </row>
    <row r="53" spans="1:33" ht="15.75" x14ac:dyDescent="0.25">
      <c r="A53" s="160" t="str">
        <f>IF(1=1,IF(E53="","",A46),N("A13"))</f>
        <v/>
      </c>
      <c r="B53" s="127" t="str">
        <f>IF(1=1,IF(E53="","",B46),N("B13"))</f>
        <v/>
      </c>
      <c r="C53" s="127"/>
      <c r="D53" s="129" t="str">
        <f>IF(ISBLANK(E53),"",LARGE(D46:D52,1)+1)</f>
        <v/>
      </c>
      <c r="E53" s="130"/>
      <c r="F53" s="131"/>
      <c r="G53" s="170"/>
      <c r="H53" s="105"/>
      <c r="I53" s="132" t="str">
        <f>IF(1=1,IF(E53="","",I46),N("H13"))</f>
        <v/>
      </c>
      <c r="J53" s="133" t="str">
        <f>IF(1=1,IF(E53="","",J46),N("I13"))</f>
        <v/>
      </c>
      <c r="K53" s="134" t="str">
        <f>IF(1=1,IF(E53="","",K46),N("J13"))</f>
        <v/>
      </c>
      <c r="L53" s="135" t="str">
        <f>IF(1=1,IF(OR(J53="",O53="",NOT(ISNUMBER(J53)),NOT(ISNUMBER(O53)),J53=0),"",O53/J53),N("L13"))</f>
        <v/>
      </c>
      <c r="M53" s="136" t="str">
        <f>IF(1=1,IF(OR(L53="",NOT(ISNUMBER(F53))),"",F53*L53*IFERROR(INDEX(D384:D428,MATCH(AE53,B384:B428,0)),1)),N("M13"))</f>
        <v/>
      </c>
      <c r="N53" s="137" t="str">
        <f>IF(1=1,IF(F53="","",IF(G53="","",IFERROR(INDEX(E384:E428,MATCH(AE53,B384:B428,0)),G53&amp;""))),N("N6"))</f>
        <v/>
      </c>
      <c r="O53" s="138" t="str">
        <f>IF(1=1,IF(E53="","",O46),N("K13"))</f>
        <v/>
      </c>
      <c r="P53" s="139" t="str">
        <f>IF(1=1,IF(M53="","",IF(AND(ISNUMBER(M53),M53&lt;1,N53="kg"),MAX(1,ROUND(M53*1000,0)),IF(AND(ISNUMBER(M53),M53&lt;1,N53="L"),MAX(1,ROUND(M53*100,0)),ROUND(M53,3)))),N("O13"))</f>
        <v/>
      </c>
      <c r="Q53" s="140" t="str">
        <f>IF(1=1,IF(M53="","",IF(AND(ISNUMBER(M53),M53&lt;1,N53="kg"),"g",IF(AND(ISNUMBER(M53),M53&lt;1,N53="L"),"cl",N53))),N("P13"))</f>
        <v/>
      </c>
      <c r="R53" s="161" t="str">
        <f>IF(1=1,IF(E53="","",IF(F53="","A CONTROLER",IF(NOT(ISNUMBER(F53)),"TEXTE",IF(OR(L53="",L53&lt;=0),"COMMANDE PRINCIPALE INCOMPLETE",IF(G53="","UNITE MANQUANTE",IF(COUNTIF(B384:B428,AE53)=0,"UNITE A CONTROLER","OK")))))),N("Q9"))</f>
        <v/>
      </c>
      <c r="S53" s="105"/>
      <c r="T53" s="141">
        <f t="shared" si="12"/>
        <v>0</v>
      </c>
      <c r="U53" s="133" t="str">
        <f>IF(1=1,IF(E53="","",U46),N("S13"))</f>
        <v/>
      </c>
      <c r="V53" s="133" t="str">
        <f>IF(1=1,IF(E53="","",V46),N("T13"))</f>
        <v/>
      </c>
      <c r="W53" s="135" t="str">
        <f>IF(1=1,IF(OR(U53="",V53="",NOT(ISNUMBER(U53)),NOT(ISNUMBER(V53)),U53=0),"",V53/U53),N("U13"))</f>
        <v/>
      </c>
      <c r="X53" s="136" t="str">
        <f>IF(1=1,IF(OR(W53="",NOT(ISNUMBER(F53))),"",F53*W53*IFERROR(INDEX(D384:D428,MATCH(AE53,B384:B428,0)),1)),N("V7"))</f>
        <v/>
      </c>
      <c r="Y53" s="137" t="str">
        <f>IF(1=1,IF(F53="","",IF(G53="","",IFERROR(INDEX(E384:E428,MATCH(AE53,B384:B428,0)),G53&amp;""))),N("W6"))</f>
        <v/>
      </c>
      <c r="Z53" s="142" t="str">
        <f>IF(1=1,IF(X53="","",IF(AND(ISNUMBER(X53),X53&lt;1,Y53="kg"),MAX(1,ROUND(X53*1000,0)),IF(AND(ISNUMBER(X53),X53&lt;1,Y53="L"),MAX(1,ROUND(X53*100,0)),ROUND(X53,3)))),N("X13"))</f>
        <v/>
      </c>
      <c r="AA53" s="143" t="str">
        <f>IF(1=1,IF(X53="","",IF(AND(ISNUMBER(X53),X53&lt;1,Y53="kg"),"g",IF(AND(ISNUMBER(X53),X53&lt;1,Y53="L"),"cl",Y53))),N("Y13"))</f>
        <v/>
      </c>
      <c r="AB53" s="123" t="str">
        <f>IF(1=1,IF(E53="","",IF(F53="","A CONTROLER",IF(NOT(ISNUMBER(F53)),"TEXTE",IF(OR(W53="",W53&lt;=0),"COMMANDE COUVERTS INCOMPLETE",IF(G53="","UNITE MANQUANTE",IF(COUNTIF(B384:B428,AE53)=0,"UNITE A CONTROLER","OK")))))),N("Z6"))</f>
        <v/>
      </c>
      <c r="AD53" s="144" t="str">
        <f>IF(1=1,IF(E53="","",AD46),N("AB13"))</f>
        <v/>
      </c>
      <c r="AE53" s="125" t="str">
        <f>IF(1=1,IF(G53="","",UPPER(TRIM(SUBSTITUTE(SUBSTITUTE(G53&amp;"",CHAR(160)," ")," "," ")))),N("AC13"))</f>
        <v/>
      </c>
      <c r="AG53" s="244"/>
    </row>
    <row r="54" spans="1:33" ht="15.75" x14ac:dyDescent="0.25">
      <c r="A54" s="160" t="str">
        <f>IF(1=1,IF(E54="","",A46),N("A14"))</f>
        <v/>
      </c>
      <c r="B54" s="127" t="str">
        <f>IF(1=1,IF(E54="","",B46),N("B14"))</f>
        <v/>
      </c>
      <c r="C54" s="127"/>
      <c r="D54" s="129" t="str">
        <f>IF(ISBLANK(E54),"",LARGE(D46:D53,1)+1)</f>
        <v/>
      </c>
      <c r="E54" s="130"/>
      <c r="F54" s="131"/>
      <c r="G54" s="170"/>
      <c r="H54" s="105"/>
      <c r="I54" s="132" t="str">
        <f>IF(1=1,IF(E54="","",I46),N("H14"))</f>
        <v/>
      </c>
      <c r="J54" s="133" t="str">
        <f>IF(1=1,IF(E54="","",J46),N("I14"))</f>
        <v/>
      </c>
      <c r="K54" s="134" t="str">
        <f>IF(1=1,IF(E54="","",K46),N("J14"))</f>
        <v/>
      </c>
      <c r="L54" s="135" t="str">
        <f>IF(1=1,IF(OR(J54="",O54="",NOT(ISNUMBER(J54)),NOT(ISNUMBER(O54)),J54=0),"",O54/J54),N("L14"))</f>
        <v/>
      </c>
      <c r="M54" s="136" t="str">
        <f>IF(1=1,IF(OR(L54="",NOT(ISNUMBER(F54))),"",F54*L54*IFERROR(INDEX(D384:D428,MATCH(AE54,B384:B428,0)),1)),N("M13"))</f>
        <v/>
      </c>
      <c r="N54" s="137" t="str">
        <f>IF(1=1,IF(F54="","",IF(G54="","",IFERROR(INDEX(E384:E428,MATCH(AE54,B384:B428,0)),G54&amp;""))),N("N6"))</f>
        <v/>
      </c>
      <c r="O54" s="138" t="str">
        <f>IF(1=1,IF(E54="","",O46),N("K14"))</f>
        <v/>
      </c>
      <c r="P54" s="139" t="str">
        <f>IF(1=1,IF(M54="","",IF(AND(ISNUMBER(M54),M54&lt;1,N54="kg"),MAX(1,ROUND(M54*1000,0)),IF(AND(ISNUMBER(M54),M54&lt;1,N54="L"),MAX(1,ROUND(M54*100,0)),ROUND(M54,3)))),N("O14"))</f>
        <v/>
      </c>
      <c r="Q54" s="140" t="str">
        <f>IF(1=1,IF(M54="","",IF(AND(ISNUMBER(M54),M54&lt;1,N54="kg"),"g",IF(AND(ISNUMBER(M54),M54&lt;1,N54="L"),"cl",N54))),N("P14"))</f>
        <v/>
      </c>
      <c r="R54" s="161" t="str">
        <f>IF(1=1,IF(E54="","",IF(F54="","A CONTROLER",IF(NOT(ISNUMBER(F54)),"TEXTE",IF(OR(L54="",L54&lt;=0),"COMMANDE PRINCIPALE INCOMPLETE",IF(G54="","UNITE MANQUANTE",IF(COUNTIF(B384:B428,AE54)=0,"UNITE A CONTROLER","OK")))))),N("Q9"))</f>
        <v/>
      </c>
      <c r="S54" s="105"/>
      <c r="T54" s="141">
        <f t="shared" si="12"/>
        <v>0</v>
      </c>
      <c r="U54" s="133" t="str">
        <f>IF(1=1,IF(E54="","",U46),N("S14"))</f>
        <v/>
      </c>
      <c r="V54" s="133" t="str">
        <f>IF(1=1,IF(E54="","",V46),N("T14"))</f>
        <v/>
      </c>
      <c r="W54" s="135" t="str">
        <f>IF(1=1,IF(OR(U54="",V54="",NOT(ISNUMBER(U54)),NOT(ISNUMBER(V54)),U54=0),"",V54/U54),N("U14"))</f>
        <v/>
      </c>
      <c r="X54" s="136" t="str">
        <f>IF(1=1,IF(OR(W54="",NOT(ISNUMBER(F54))),"",F54*W54*IFERROR(INDEX(D384:D428,MATCH(AE54,B384:B428,0)),1)),N("V7"))</f>
        <v/>
      </c>
      <c r="Y54" s="137" t="str">
        <f>IF(1=1,IF(F54="","",IF(G54="","",IFERROR(INDEX(E384:E428,MATCH(AE54,B384:B428,0)),G54&amp;""))),N("W6"))</f>
        <v/>
      </c>
      <c r="Z54" s="142" t="str">
        <f>IF(1=1,IF(X54="","",IF(AND(ISNUMBER(X54),X54&lt;1,Y54="kg"),MAX(1,ROUND(X54*1000,0)),IF(AND(ISNUMBER(X54),X54&lt;1,Y54="L"),MAX(1,ROUND(X54*100,0)),ROUND(X54,3)))),N("X14"))</f>
        <v/>
      </c>
      <c r="AA54" s="143" t="str">
        <f>IF(1=1,IF(X54="","",IF(AND(ISNUMBER(X54),X54&lt;1,Y54="kg"),"g",IF(AND(ISNUMBER(X54),X54&lt;1,Y54="L"),"cl",Y54))),N("Y14"))</f>
        <v/>
      </c>
      <c r="AB54" s="123" t="str">
        <f>IF(1=1,IF(E54="","",IF(F54="","A CONTROLER",IF(NOT(ISNUMBER(F54)),"TEXTE",IF(OR(W54="",W54&lt;=0),"COMMANDE COUVERTS INCOMPLETE",IF(G54="","UNITE MANQUANTE",IF(COUNTIF(B384:B428,AE54)=0,"UNITE A CONTROLER","OK")))))),N("Z6"))</f>
        <v/>
      </c>
      <c r="AD54" s="144" t="str">
        <f>IF(1=1,IF(E54="","",AD46),N("AB14"))</f>
        <v/>
      </c>
      <c r="AE54" s="125" t="str">
        <f>IF(1=1,IF(G54="","",UPPER(TRIM(SUBSTITUTE(SUBSTITUTE(G54&amp;"",CHAR(160)," ")," "," ")))),N("AC14"))</f>
        <v/>
      </c>
    </row>
    <row r="55" spans="1:33" ht="15.75" x14ac:dyDescent="0.25">
      <c r="A55" s="160" t="str">
        <f>IF(1=1,IF(E55="","",A46),N("A15"))</f>
        <v/>
      </c>
      <c r="B55" s="127" t="str">
        <f>IF(1=1,IF(E55="","",B46),N("B15"))</f>
        <v/>
      </c>
      <c r="C55" s="127"/>
      <c r="D55" s="129" t="str">
        <f>IF(ISBLANK(E55),"",LARGE(D46:D54,1)+1)</f>
        <v/>
      </c>
      <c r="E55" s="130"/>
      <c r="F55" s="131"/>
      <c r="G55" s="170"/>
      <c r="H55" s="105"/>
      <c r="I55" s="132" t="str">
        <f>IF(1=1,IF(E55="","",I46),N("H15"))</f>
        <v/>
      </c>
      <c r="J55" s="133" t="str">
        <f>IF(1=1,IF(E55="","",J46),N("I15"))</f>
        <v/>
      </c>
      <c r="K55" s="134" t="str">
        <f>IF(1=1,IF(E55="","",K46),N("J15"))</f>
        <v/>
      </c>
      <c r="L55" s="135" t="str">
        <f>IF(1=1,IF(OR(J55="",O55="",NOT(ISNUMBER(J55)),NOT(ISNUMBER(O55)),J55=0),"",O55/J55),N("L15"))</f>
        <v/>
      </c>
      <c r="M55" s="136" t="str">
        <f>IF(1=1,IF(OR(L55="",NOT(ISNUMBER(F55))),"",F55*L55*IFERROR(INDEX(D384:D428,MATCH(AE55,B384:B428,0)),1)),N("M13"))</f>
        <v/>
      </c>
      <c r="N55" s="137" t="str">
        <f>IF(1=1,IF(F55="","",IF(G55="","",IFERROR(INDEX(E384:E428,MATCH(AE55,B384:B428,0)),G55&amp;""))),N("N6"))</f>
        <v/>
      </c>
      <c r="O55" s="138" t="str">
        <f>IF(1=1,IF(E55="","",O46),N("K15"))</f>
        <v/>
      </c>
      <c r="P55" s="139" t="str">
        <f>IF(1=1,IF(M55="","",IF(AND(ISNUMBER(M55),M55&lt;1,N55="kg"),MAX(1,ROUND(M55*1000,0)),IF(AND(ISNUMBER(M55),M55&lt;1,N55="L"),MAX(1,ROUND(M55*100,0)),ROUND(M55,3)))),N("O15"))</f>
        <v/>
      </c>
      <c r="Q55" s="140" t="str">
        <f>IF(1=1,IF(M55="","",IF(AND(ISNUMBER(M55),M55&lt;1,N55="kg"),"g",IF(AND(ISNUMBER(M55),M55&lt;1,N55="L"),"cl",N55))),N("P15"))</f>
        <v/>
      </c>
      <c r="R55" s="161" t="str">
        <f>IF(1=1,IF(E55="","",IF(F55="","A CONTROLER",IF(NOT(ISNUMBER(F55)),"TEXTE",IF(OR(L55="",L55&lt;=0),"COMMANDE PRINCIPALE INCOMPLETE",IF(G55="","UNITE MANQUANTE",IF(COUNTIF(B384:B428,AE55)=0,"UNITE A CONTROLER","OK")))))),N("Q9"))</f>
        <v/>
      </c>
      <c r="S55" s="105"/>
      <c r="T55" s="141">
        <f t="shared" si="12"/>
        <v>0</v>
      </c>
      <c r="U55" s="133" t="str">
        <f>IF(1=1,IF(E55="","",U46),N("S15"))</f>
        <v/>
      </c>
      <c r="V55" s="133" t="str">
        <f>IF(1=1,IF(E55="","",V46),N("T15"))</f>
        <v/>
      </c>
      <c r="W55" s="135" t="str">
        <f>IF(1=1,IF(OR(U55="",V55="",NOT(ISNUMBER(U55)),NOT(ISNUMBER(V55)),U55=0),"",V55/U55),N("U15"))</f>
        <v/>
      </c>
      <c r="X55" s="136" t="str">
        <f>IF(1=1,IF(OR(W55="",NOT(ISNUMBER(F55))),"",F55*W55*IFERROR(INDEX(D384:D428,MATCH(AE55,B384:B428,0)),1)),N("V7"))</f>
        <v/>
      </c>
      <c r="Y55" s="137" t="str">
        <f>IF(1=1,IF(F55="","",IF(G55="","",IFERROR(INDEX(E384:E428,MATCH(AE55,B384:B428,0)),G55&amp;""))),N("W6"))</f>
        <v/>
      </c>
      <c r="Z55" s="142" t="str">
        <f>IF(1=1,IF(X55="","",IF(AND(ISNUMBER(X55),X55&lt;1,Y55="kg"),MAX(1,ROUND(X55*1000,0)),IF(AND(ISNUMBER(X55),X55&lt;1,Y55="L"),MAX(1,ROUND(X55*100,0)),ROUND(X55,3)))),N("X15"))</f>
        <v/>
      </c>
      <c r="AA55" s="143" t="str">
        <f>IF(1=1,IF(X55="","",IF(AND(ISNUMBER(X55),X55&lt;1,Y55="kg"),"g",IF(AND(ISNUMBER(X55),X55&lt;1,Y55="L"),"cl",Y55))),N("Y15"))</f>
        <v/>
      </c>
      <c r="AB55" s="123" t="str">
        <f>IF(1=1,IF(E55="","",IF(F55="","A CONTROLER",IF(NOT(ISNUMBER(F55)),"TEXTE",IF(OR(W55="",W55&lt;=0),"COMMANDE COUVERTS INCOMPLETE",IF(G55="","UNITE MANQUANTE",IF(COUNTIF(B384:B428,AE55)=0,"UNITE A CONTROLER","OK")))))),N("Z6"))</f>
        <v/>
      </c>
      <c r="AD55" s="144" t="str">
        <f>IF(1=1,IF(E55="","",AD46),N("AB15"))</f>
        <v/>
      </c>
      <c r="AE55" s="125" t="str">
        <f>IF(1=1,IF(G55="","",UPPER(TRIM(SUBSTITUTE(SUBSTITUTE(G55&amp;"",CHAR(160)," ")," "," ")))),N("AC15"))</f>
        <v/>
      </c>
    </row>
    <row r="56" spans="1:33" ht="15.75" x14ac:dyDescent="0.25">
      <c r="A56" s="160" t="str">
        <f>IF(1=1,IF(E56="","",A46),N("A16"))</f>
        <v/>
      </c>
      <c r="B56" s="127" t="str">
        <f>IF(1=1,IF(E56="","",B46),N("B16"))</f>
        <v/>
      </c>
      <c r="C56" s="127"/>
      <c r="D56" s="129" t="str">
        <f>IF(ISBLANK(E56),"",LARGE(D46:D55,1)+1)</f>
        <v/>
      </c>
      <c r="E56" s="130"/>
      <c r="F56" s="131"/>
      <c r="G56" s="170"/>
      <c r="H56" s="105"/>
      <c r="I56" s="132" t="str">
        <f>IF(1=1,IF(E56="","",I46),N("H16"))</f>
        <v/>
      </c>
      <c r="J56" s="133" t="str">
        <f>IF(1=1,IF(E56="","",J46),N("I16"))</f>
        <v/>
      </c>
      <c r="K56" s="134" t="str">
        <f>IF(1=1,IF(E56="","",K46),N("J16"))</f>
        <v/>
      </c>
      <c r="L56" s="135" t="str">
        <f>IF(1=1,IF(OR(J56="",O56="",NOT(ISNUMBER(J56)),NOT(ISNUMBER(O56)),J56=0),"",O56/J56),N("L16"))</f>
        <v/>
      </c>
      <c r="M56" s="136" t="str">
        <f>IF(1=1,IF(OR(L56="",NOT(ISNUMBER(F56))),"",F56*L56*IFERROR(INDEX(D384:D428,MATCH(AE56,B384:B428,0)),1)),N("M13"))</f>
        <v/>
      </c>
      <c r="N56" s="137" t="str">
        <f>IF(1=1,IF(F56="","",IF(G56="","",IFERROR(INDEX(E384:E428,MATCH(AE56,B384:B428,0)),G56&amp;""))),N("N6"))</f>
        <v/>
      </c>
      <c r="O56" s="138" t="str">
        <f>IF(1=1,IF(E56="","",O46),N("K16"))</f>
        <v/>
      </c>
      <c r="P56" s="139" t="str">
        <f>IF(1=1,IF(M56="","",IF(AND(ISNUMBER(M56),M56&lt;1,N56="kg"),MAX(1,ROUND(M56*1000,0)),IF(AND(ISNUMBER(M56),M56&lt;1,N56="L"),MAX(1,ROUND(M56*100,0)),ROUND(M56,3)))),N("O16"))</f>
        <v/>
      </c>
      <c r="Q56" s="140" t="str">
        <f>IF(1=1,IF(M56="","",IF(AND(ISNUMBER(M56),M56&lt;1,N56="kg"),"g",IF(AND(ISNUMBER(M56),M56&lt;1,N56="L"),"cl",N56))),N("P16"))</f>
        <v/>
      </c>
      <c r="R56" s="161" t="str">
        <f>IF(1=1,IF(E56="","",IF(F56="","A CONTROLER",IF(NOT(ISNUMBER(F56)),"TEXTE",IF(OR(L56="",L56&lt;=0),"COMMANDE PRINCIPALE INCOMPLETE",IF(G56="","UNITE MANQUANTE",IF(COUNTIF(B384:B428,AE56)=0,"UNITE A CONTROLER","OK")))))),N("Q9"))</f>
        <v/>
      </c>
      <c r="S56" s="105"/>
      <c r="T56" s="141">
        <f t="shared" si="12"/>
        <v>0</v>
      </c>
      <c r="U56" s="133" t="str">
        <f>IF(1=1,IF(E56="","",U46),N("S16"))</f>
        <v/>
      </c>
      <c r="V56" s="133" t="str">
        <f>IF(1=1,IF(E56="","",V46),N("T16"))</f>
        <v/>
      </c>
      <c r="W56" s="135" t="str">
        <f>IF(1=1,IF(OR(U56="",V56="",NOT(ISNUMBER(U56)),NOT(ISNUMBER(V56)),U56=0),"",V56/U56),N("U16"))</f>
        <v/>
      </c>
      <c r="X56" s="136" t="str">
        <f>IF(1=1,IF(OR(W56="",NOT(ISNUMBER(F56))),"",F56*W56*IFERROR(INDEX(D384:D428,MATCH(AE56,B384:B428,0)),1)),N("V7"))</f>
        <v/>
      </c>
      <c r="Y56" s="137" t="str">
        <f>IF(1=1,IF(F56="","",IF(G56="","",IFERROR(INDEX(E384:E428,MATCH(AE56,B384:B428,0)),G56&amp;""))),N("W6"))</f>
        <v/>
      </c>
      <c r="Z56" s="142" t="str">
        <f>IF(1=1,IF(X56="","",IF(AND(ISNUMBER(X56),X56&lt;1,Y56="kg"),MAX(1,ROUND(X56*1000,0)),IF(AND(ISNUMBER(X56),X56&lt;1,Y56="L"),MAX(1,ROUND(X56*100,0)),ROUND(X56,3)))),N("X16"))</f>
        <v/>
      </c>
      <c r="AA56" s="143" t="str">
        <f>IF(1=1,IF(X56="","",IF(AND(ISNUMBER(X56),X56&lt;1,Y56="kg"),"g",IF(AND(ISNUMBER(X56),X56&lt;1,Y56="L"),"cl",Y56))),N("Y16"))</f>
        <v/>
      </c>
      <c r="AB56" s="123" t="str">
        <f>IF(1=1,IF(E56="","",IF(F56="","A CONTROLER",IF(NOT(ISNUMBER(F56)),"TEXTE",IF(OR(W56="",W56&lt;=0),"COMMANDE COUVERTS INCOMPLETE",IF(G56="","UNITE MANQUANTE",IF(COUNTIF(B384:B428,AE56)=0,"UNITE A CONTROLER","OK")))))),N("Z6"))</f>
        <v/>
      </c>
      <c r="AD56" s="144" t="str">
        <f>IF(1=1,IF(E56="","",AD46),N("AB16"))</f>
        <v/>
      </c>
      <c r="AE56" s="125" t="str">
        <f>IF(1=1,IF(G56="","",UPPER(TRIM(SUBSTITUTE(SUBSTITUTE(G56&amp;"",CHAR(160)," ")," "," ")))),N("AC16"))</f>
        <v/>
      </c>
    </row>
    <row r="57" spans="1:33" ht="15.75" x14ac:dyDescent="0.25">
      <c r="A57" s="160" t="str">
        <f>IF(1=1,IF(E57="","",A46),N("A17"))</f>
        <v/>
      </c>
      <c r="B57" s="127" t="str">
        <f>IF(1=1,IF(E57="","",B46),N("B17"))</f>
        <v/>
      </c>
      <c r="C57" s="127"/>
      <c r="D57" s="129" t="str">
        <f>IF(ISBLANK(E57),"",LARGE(D46:D56,1)+1)</f>
        <v/>
      </c>
      <c r="E57" s="130"/>
      <c r="F57" s="131"/>
      <c r="G57" s="170"/>
      <c r="H57" s="105"/>
      <c r="I57" s="132" t="str">
        <f>IF(1=1,IF(E57="","",I46),N("H17"))</f>
        <v/>
      </c>
      <c r="J57" s="133" t="str">
        <f>IF(1=1,IF(E57="","",J46),N("I17"))</f>
        <v/>
      </c>
      <c r="K57" s="134" t="str">
        <f>IF(1=1,IF(E57="","",K46),N("J17"))</f>
        <v/>
      </c>
      <c r="L57" s="135" t="str">
        <f>IF(1=1,IF(OR(J57="",O57="",NOT(ISNUMBER(J57)),NOT(ISNUMBER(O57)),J57=0),"",O57/J57),N("L17"))</f>
        <v/>
      </c>
      <c r="M57" s="136" t="str">
        <f>IF(1=1,IF(OR(L57="",NOT(ISNUMBER(F57))),"",F57*L57*IFERROR(INDEX(D384:D428,MATCH(AE57,B384:B428,0)),1)),N("M13"))</f>
        <v/>
      </c>
      <c r="N57" s="137" t="str">
        <f>IF(1=1,IF(F57="","",IF(G57="","",IFERROR(INDEX(E384:E428,MATCH(AE57,B384:B428,0)),G57&amp;""))),N("N6"))</f>
        <v/>
      </c>
      <c r="O57" s="138" t="str">
        <f>IF(1=1,IF(E57="","",O46),N("K17"))</f>
        <v/>
      </c>
      <c r="P57" s="139" t="str">
        <f>IF(1=1,IF(M57="","",IF(AND(ISNUMBER(M57),M57&lt;1,N57="kg"),MAX(1,ROUND(M57*1000,0)),IF(AND(ISNUMBER(M57),M57&lt;1,N57="L"),MAX(1,ROUND(M57*100,0)),ROUND(M57,3)))),N("O17"))</f>
        <v/>
      </c>
      <c r="Q57" s="140" t="str">
        <f>IF(1=1,IF(M57="","",IF(AND(ISNUMBER(M57),M57&lt;1,N57="kg"),"g",IF(AND(ISNUMBER(M57),M57&lt;1,N57="L"),"cl",N57))),N("P17"))</f>
        <v/>
      </c>
      <c r="R57" s="161" t="str">
        <f>IF(1=1,IF(E57="","",IF(F57="","A CONTROLER",IF(NOT(ISNUMBER(F57)),"TEXTE",IF(OR(L57="",L57&lt;=0),"COMMANDE PRINCIPALE INCOMPLETE",IF(G57="","UNITE MANQUANTE",IF(COUNTIF(B384:B428,AE57)=0,"UNITE A CONTROLER","OK")))))),N("Q9"))</f>
        <v/>
      </c>
      <c r="S57" s="105"/>
      <c r="T57" s="141">
        <f t="shared" si="12"/>
        <v>0</v>
      </c>
      <c r="U57" s="133" t="str">
        <f>IF(1=1,IF(E57="","",U46),N("S17"))</f>
        <v/>
      </c>
      <c r="V57" s="133" t="str">
        <f>IF(1=1,IF(E57="","",V46),N("T17"))</f>
        <v/>
      </c>
      <c r="W57" s="135" t="str">
        <f>IF(1=1,IF(OR(U57="",V57="",NOT(ISNUMBER(U57)),NOT(ISNUMBER(V57)),U57=0),"",V57/U57),N("U17"))</f>
        <v/>
      </c>
      <c r="X57" s="136" t="str">
        <f>IF(1=1,IF(OR(W57="",NOT(ISNUMBER(F57))),"",F57*W57*IFERROR(INDEX(D384:D428,MATCH(AE57,B384:B428,0)),1)),N("V7"))</f>
        <v/>
      </c>
      <c r="Y57" s="137" t="str">
        <f>IF(1=1,IF(F57="","",IF(G57="","",IFERROR(INDEX(E384:E428,MATCH(AE57,B384:B428,0)),G57&amp;""))),N("W6"))</f>
        <v/>
      </c>
      <c r="Z57" s="142" t="str">
        <f>IF(1=1,IF(X57="","",IF(AND(ISNUMBER(X57),X57&lt;1,Y57="kg"),MAX(1,ROUND(X57*1000,0)),IF(AND(ISNUMBER(X57),X57&lt;1,Y57="L"),MAX(1,ROUND(X57*100,0)),ROUND(X57,3)))),N("X17"))</f>
        <v/>
      </c>
      <c r="AA57" s="143" t="str">
        <f>IF(1=1,IF(X57="","",IF(AND(ISNUMBER(X57),X57&lt;1,Y57="kg"),"g",IF(AND(ISNUMBER(X57),X57&lt;1,Y57="L"),"cl",Y57))),N("Y17"))</f>
        <v/>
      </c>
      <c r="AB57" s="123" t="str">
        <f>IF(1=1,IF(E57="","",IF(F57="","A CONTROLER",IF(NOT(ISNUMBER(F57)),"TEXTE",IF(OR(W57="",W57&lt;=0),"COMMANDE COUVERTS INCOMPLETE",IF(G57="","UNITE MANQUANTE",IF(COUNTIF(B384:B428,AE57)=0,"UNITE A CONTROLER","OK")))))),N("Z6"))</f>
        <v/>
      </c>
      <c r="AD57" s="144" t="str">
        <f>IF(1=1,IF(E57="","",AD46),N("AB17"))</f>
        <v/>
      </c>
      <c r="AE57" s="125" t="str">
        <f>IF(1=1,IF(G57="","",UPPER(TRIM(SUBSTITUTE(SUBSTITUTE(G57&amp;"",CHAR(160)," ")," "," ")))),N("AC17"))</f>
        <v/>
      </c>
    </row>
    <row r="58" spans="1:33" ht="15.75" x14ac:dyDescent="0.25">
      <c r="A58" s="160" t="str">
        <f>IF(1=1,IF(E58="","",A46),N("A18"))</f>
        <v/>
      </c>
      <c r="B58" s="127" t="str">
        <f>IF(1=1,IF(E58="","",B46),N("B18"))</f>
        <v/>
      </c>
      <c r="C58" s="127"/>
      <c r="D58" s="129" t="str">
        <f>IF(ISBLANK(E58),"",LARGE(D46:D57,1)+1)</f>
        <v/>
      </c>
      <c r="E58" s="130"/>
      <c r="F58" s="131"/>
      <c r="G58" s="170"/>
      <c r="H58" s="105"/>
      <c r="I58" s="132" t="str">
        <f>IF(1=1,IF(E58="","",I46),N("H18"))</f>
        <v/>
      </c>
      <c r="J58" s="133" t="str">
        <f>IF(1=1,IF(E58="","",J46),N("I18"))</f>
        <v/>
      </c>
      <c r="K58" s="134" t="str">
        <f>IF(1=1,IF(E58="","",K46),N("J18"))</f>
        <v/>
      </c>
      <c r="L58" s="135" t="str">
        <f>IF(1=1,IF(OR(J58="",O58="",NOT(ISNUMBER(J58)),NOT(ISNUMBER(O58)),J58=0),"",O58/J58),N("L18"))</f>
        <v/>
      </c>
      <c r="M58" s="136" t="str">
        <f>IF(1=1,IF(OR(L58="",NOT(ISNUMBER(F58))),"",F58*L58*IFERROR(INDEX(D384:D428,MATCH(AE58,B384:B428,0)),1)),N("M13"))</f>
        <v/>
      </c>
      <c r="N58" s="137" t="str">
        <f>IF(1=1,IF(F58="","",IF(G58="","",IFERROR(INDEX(E384:E428,MATCH(AE58,B384:B428,0)),G58&amp;""))),N("N6"))</f>
        <v/>
      </c>
      <c r="O58" s="138" t="str">
        <f>IF(1=1,IF(E58="","",O46),N("K18"))</f>
        <v/>
      </c>
      <c r="P58" s="139" t="str">
        <f>IF(1=1,IF(M58="","",IF(AND(ISNUMBER(M58),M58&lt;1,N58="kg"),MAX(1,ROUND(M58*1000,0)),IF(AND(ISNUMBER(M58),M58&lt;1,N58="L"),MAX(1,ROUND(M58*100,0)),ROUND(M58,3)))),N("O18"))</f>
        <v/>
      </c>
      <c r="Q58" s="140" t="str">
        <f>IF(1=1,IF(M58="","",IF(AND(ISNUMBER(M58),M58&lt;1,N58="kg"),"g",IF(AND(ISNUMBER(M58),M58&lt;1,N58="L"),"cl",N58))),N("P18"))</f>
        <v/>
      </c>
      <c r="R58" s="161" t="str">
        <f>IF(1=1,IF(E58="","",IF(F58="","A CONTROLER",IF(NOT(ISNUMBER(F58)),"TEXTE",IF(OR(L58="",L58&lt;=0),"COMMANDE PRINCIPALE INCOMPLETE",IF(G58="","UNITE MANQUANTE",IF(COUNTIF(B384:B428,AE58)=0,"UNITE A CONTROLER","OK")))))),N("Q9"))</f>
        <v/>
      </c>
      <c r="S58" s="105"/>
      <c r="T58" s="141">
        <f t="shared" si="12"/>
        <v>0</v>
      </c>
      <c r="U58" s="133" t="str">
        <f>IF(1=1,IF(E58="","",U46),N("S18"))</f>
        <v/>
      </c>
      <c r="V58" s="133" t="str">
        <f>IF(1=1,IF(E58="","",V46),N("T18"))</f>
        <v/>
      </c>
      <c r="W58" s="135" t="str">
        <f>IF(1=1,IF(OR(U58="",V58="",NOT(ISNUMBER(U58)),NOT(ISNUMBER(V58)),U58=0),"",V58/U58),N("U18"))</f>
        <v/>
      </c>
      <c r="X58" s="136" t="str">
        <f>IF(1=1,IF(OR(W58="",NOT(ISNUMBER(F58))),"",F58*W58*IFERROR(INDEX(D384:D428,MATCH(AE58,B384:B428,0)),1)),N("V7"))</f>
        <v/>
      </c>
      <c r="Y58" s="137" t="str">
        <f>IF(1=1,IF(F58="","",IF(G58="","",IFERROR(INDEX(E384:E428,MATCH(AE58,B384:B428,0)),G58&amp;""))),N("W6"))</f>
        <v/>
      </c>
      <c r="Z58" s="142" t="str">
        <f>IF(1=1,IF(X58="","",IF(AND(ISNUMBER(X58),X58&lt;1,Y58="kg"),MAX(1,ROUND(X58*1000,0)),IF(AND(ISNUMBER(X58),X58&lt;1,Y58="L"),MAX(1,ROUND(X58*100,0)),ROUND(X58,3)))),N("X18"))</f>
        <v/>
      </c>
      <c r="AA58" s="143" t="str">
        <f>IF(1=1,IF(X58="","",IF(AND(ISNUMBER(X58),X58&lt;1,Y58="kg"),"g",IF(AND(ISNUMBER(X58),X58&lt;1,Y58="L"),"cl",Y58))),N("Y18"))</f>
        <v/>
      </c>
      <c r="AB58" s="123" t="str">
        <f>IF(1=1,IF(E58="","",IF(F58="","A CONTROLER",IF(NOT(ISNUMBER(F58)),"TEXTE",IF(OR(W58="",W58&lt;=0),"COMMANDE COUVERTS INCOMPLETE",IF(G58="","UNITE MANQUANTE",IF(COUNTIF(B384:B428,AE58)=0,"UNITE A CONTROLER","OK")))))),N("Z6"))</f>
        <v/>
      </c>
      <c r="AD58" s="144" t="str">
        <f>IF(1=1,IF(E58="","",AD46),N("AB18"))</f>
        <v/>
      </c>
      <c r="AE58" s="125" t="str">
        <f>IF(1=1,IF(G58="","",UPPER(TRIM(SUBSTITUTE(SUBSTITUTE(G58&amp;"",CHAR(160)," ")," "," ")))),N("AC18"))</f>
        <v/>
      </c>
    </row>
    <row r="59" spans="1:33" ht="15.75" x14ac:dyDescent="0.25">
      <c r="A59" s="160" t="str">
        <f>IF(1=1,IF(E59="","",A46),N("A19"))</f>
        <v/>
      </c>
      <c r="B59" s="127" t="str">
        <f>IF(1=1,IF(E59="","",B46),N("B19"))</f>
        <v/>
      </c>
      <c r="C59" s="127"/>
      <c r="D59" s="129" t="str">
        <f>IF(ISBLANK(E59),"",LARGE(D46:D58,1)+1)</f>
        <v/>
      </c>
      <c r="E59" s="130"/>
      <c r="F59" s="131"/>
      <c r="G59" s="170"/>
      <c r="H59" s="105"/>
      <c r="I59" s="132" t="str">
        <f>IF(1=1,IF(E59="","",I46),N("H19"))</f>
        <v/>
      </c>
      <c r="J59" s="133" t="str">
        <f>IF(1=1,IF(E59="","",J46),N("I19"))</f>
        <v/>
      </c>
      <c r="K59" s="134" t="str">
        <f>IF(1=1,IF(E59="","",K46),N("J19"))</f>
        <v/>
      </c>
      <c r="L59" s="135" t="str">
        <f>IF(1=1,IF(OR(J59="",O59="",NOT(ISNUMBER(J59)),NOT(ISNUMBER(O59)),J59=0),"",O59/J59),N("L19"))</f>
        <v/>
      </c>
      <c r="M59" s="136" t="str">
        <f>IF(1=1,IF(OR(L59="",NOT(ISNUMBER(F59))),"",F59*L59*IFERROR(INDEX(D384:D428,MATCH(AE59,B384:B428,0)),1)),N("M13"))</f>
        <v/>
      </c>
      <c r="N59" s="137" t="str">
        <f>IF(1=1,IF(F59="","",IF(G59="","",IFERROR(INDEX(E384:E428,MATCH(AE59,B384:B428,0)),G59&amp;""))),N("N6"))</f>
        <v/>
      </c>
      <c r="O59" s="138" t="str">
        <f>IF(1=1,IF(E59="","",O46),N("K19"))</f>
        <v/>
      </c>
      <c r="P59" s="139" t="str">
        <f>IF(1=1,IF(M59="","",IF(AND(ISNUMBER(M59),M59&lt;1,N59="kg"),MAX(1,ROUND(M59*1000,0)),IF(AND(ISNUMBER(M59),M59&lt;1,N59="L"),MAX(1,ROUND(M59*100,0)),ROUND(M59,3)))),N("O19"))</f>
        <v/>
      </c>
      <c r="Q59" s="140" t="str">
        <f>IF(1=1,IF(M59="","",IF(AND(ISNUMBER(M59),M59&lt;1,N59="kg"),"g",IF(AND(ISNUMBER(M59),M59&lt;1,N59="L"),"cl",N59))),N("P19"))</f>
        <v/>
      </c>
      <c r="R59" s="161" t="str">
        <f>IF(1=1,IF(E59="","",IF(F59="","A CONTROLER",IF(NOT(ISNUMBER(F59)),"TEXTE",IF(OR(L59="",L59&lt;=0),"COMMANDE PRINCIPALE INCOMPLETE",IF(G59="","UNITE MANQUANTE",IF(COUNTIF(B384:B428,AE59)=0,"UNITE A CONTROLER","OK")))))),N("Q9"))</f>
        <v/>
      </c>
      <c r="S59" s="105"/>
      <c r="T59" s="141">
        <f t="shared" si="12"/>
        <v>0</v>
      </c>
      <c r="U59" s="133" t="str">
        <f>IF(1=1,IF(E59="","",U46),N("S19"))</f>
        <v/>
      </c>
      <c r="V59" s="133" t="str">
        <f>IF(1=1,IF(E59="","",V46),N("T19"))</f>
        <v/>
      </c>
      <c r="W59" s="135" t="str">
        <f>IF(1=1,IF(OR(U59="",V59="",NOT(ISNUMBER(U59)),NOT(ISNUMBER(V59)),U59=0),"",V59/U59),N("U19"))</f>
        <v/>
      </c>
      <c r="X59" s="136" t="str">
        <f>IF(1=1,IF(OR(W59="",NOT(ISNUMBER(F59))),"",F59*W59*IFERROR(INDEX(D384:D428,MATCH(AE59,B384:B428,0)),1)),N("V7"))</f>
        <v/>
      </c>
      <c r="Y59" s="137" t="str">
        <f>IF(1=1,IF(F59="","",IF(G59="","",IFERROR(INDEX(E384:E428,MATCH(AE59,B384:B428,0)),G59&amp;""))),N("W6"))</f>
        <v/>
      </c>
      <c r="Z59" s="142" t="str">
        <f>IF(1=1,IF(X59="","",IF(AND(ISNUMBER(X59),X59&lt;1,Y59="kg"),MAX(1,ROUND(X59*1000,0)),IF(AND(ISNUMBER(X59),X59&lt;1,Y59="L"),MAX(1,ROUND(X59*100,0)),ROUND(X59,3)))),N("X19"))</f>
        <v/>
      </c>
      <c r="AA59" s="143" t="str">
        <f>IF(1=1,IF(X59="","",IF(AND(ISNUMBER(X59),X59&lt;1,Y59="kg"),"g",IF(AND(ISNUMBER(X59),X59&lt;1,Y59="L"),"cl",Y59))),N("Y19"))</f>
        <v/>
      </c>
      <c r="AB59" s="123" t="str">
        <f>IF(1=1,IF(E59="","",IF(F59="","A CONTROLER",IF(NOT(ISNUMBER(F59)),"TEXTE",IF(OR(W59="",W59&lt;=0),"COMMANDE COUVERTS INCOMPLETE",IF(G59="","UNITE MANQUANTE",IF(COUNTIF(B384:B428,AE59)=0,"UNITE A CONTROLER","OK")))))),N("Z6"))</f>
        <v/>
      </c>
      <c r="AD59" s="144" t="str">
        <f>IF(1=1,IF(E59="","",AD46),N("AB19"))</f>
        <v/>
      </c>
      <c r="AE59" s="125" t="str">
        <f>IF(1=1,IF(G59="","",UPPER(TRIM(SUBSTITUTE(SUBSTITUTE(G59&amp;"",CHAR(160)," ")," "," ")))),N("AC19"))</f>
        <v/>
      </c>
    </row>
    <row r="60" spans="1:33" ht="15.75" x14ac:dyDescent="0.25">
      <c r="A60" s="160" t="str">
        <f>IF(1=1,IF(E60="","",A46),N("A20"))</f>
        <v/>
      </c>
      <c r="B60" s="127" t="str">
        <f>IF(1=1,IF(E60="","",B46),N("B20"))</f>
        <v/>
      </c>
      <c r="C60" s="127"/>
      <c r="D60" s="129" t="str">
        <f>IF(ISBLANK(E60),"",LARGE(D46:D59,1)+1)</f>
        <v/>
      </c>
      <c r="E60" s="130"/>
      <c r="F60" s="131"/>
      <c r="G60" s="170"/>
      <c r="H60" s="105"/>
      <c r="I60" s="132" t="str">
        <f>IF(1=1,IF(E60="","",I46),N("H20"))</f>
        <v/>
      </c>
      <c r="J60" s="133" t="str">
        <f>IF(1=1,IF(E60="","",J46),N("I20"))</f>
        <v/>
      </c>
      <c r="K60" s="134" t="str">
        <f>IF(1=1,IF(E60="","",K46),N("J20"))</f>
        <v/>
      </c>
      <c r="L60" s="135" t="str">
        <f>IF(1=1,IF(OR(J60="",O60="",NOT(ISNUMBER(J60)),NOT(ISNUMBER(O60)),J60=0),"",O60/J60),N("L20"))</f>
        <v/>
      </c>
      <c r="M60" s="136" t="str">
        <f>IF(1=1,IF(OR(L60="",NOT(ISNUMBER(F60))),"",F60*L60*IFERROR(INDEX(D384:D428,MATCH(AE60,B384:B428,0)),1)),N("M13"))</f>
        <v/>
      </c>
      <c r="N60" s="137" t="str">
        <f>IF(1=1,IF(F60="","",IF(G60="","",IFERROR(INDEX(E384:E428,MATCH(AE60,B384:B428,0)),G60&amp;""))),N("N6"))</f>
        <v/>
      </c>
      <c r="O60" s="138" t="str">
        <f>IF(1=1,IF(E60="","",O46),N("K20"))</f>
        <v/>
      </c>
      <c r="P60" s="139" t="str">
        <f>IF(1=1,IF(M60="","",IF(AND(ISNUMBER(M60),M60&lt;1,N60="kg"),MAX(1,ROUND(M60*1000,0)),IF(AND(ISNUMBER(M60),M60&lt;1,N60="L"),MAX(1,ROUND(M60*100,0)),ROUND(M60,3)))),N("O20"))</f>
        <v/>
      </c>
      <c r="Q60" s="140" t="str">
        <f>IF(1=1,IF(M60="","",IF(AND(ISNUMBER(M60),M60&lt;1,N60="kg"),"g",IF(AND(ISNUMBER(M60),M60&lt;1,N60="L"),"cl",N60))),N("P20"))</f>
        <v/>
      </c>
      <c r="R60" s="161" t="str">
        <f>IF(1=1,IF(E60="","",IF(F60="","A CONTROLER",IF(NOT(ISNUMBER(F60)),"TEXTE",IF(OR(L60="",L60&lt;=0),"COMMANDE PRINCIPALE INCOMPLETE",IF(G60="","UNITE MANQUANTE",IF(COUNTIF(B384:B428,AE60)=0,"UNITE A CONTROLER","OK")))))),N("Q9"))</f>
        <v/>
      </c>
      <c r="S60" s="105"/>
      <c r="T60" s="141">
        <f t="shared" si="12"/>
        <v>0</v>
      </c>
      <c r="U60" s="133" t="str">
        <f>IF(1=1,IF(E60="","",U46),N("S20"))</f>
        <v/>
      </c>
      <c r="V60" s="133" t="str">
        <f>IF(1=1,IF(E60="","",V46),N("T20"))</f>
        <v/>
      </c>
      <c r="W60" s="135" t="str">
        <f>IF(1=1,IF(OR(U60="",V60="",NOT(ISNUMBER(U60)),NOT(ISNUMBER(V60)),U60=0),"",V60/U60),N("U20"))</f>
        <v/>
      </c>
      <c r="X60" s="136" t="str">
        <f>IF(1=1,IF(OR(W60="",NOT(ISNUMBER(F60))),"",F60*W60*IFERROR(INDEX(D384:D428,MATCH(AE60,B384:B428,0)),1)),N("V7"))</f>
        <v/>
      </c>
      <c r="Y60" s="137" t="str">
        <f>IF(1=1,IF(F60="","",IF(G60="","",IFERROR(INDEX(E384:E428,MATCH(AE60,B384:B428,0)),G60&amp;""))),N("W6"))</f>
        <v/>
      </c>
      <c r="Z60" s="142" t="str">
        <f>IF(1=1,IF(X60="","",IF(AND(ISNUMBER(X60),X60&lt;1,Y60="kg"),MAX(1,ROUND(X60*1000,0)),IF(AND(ISNUMBER(X60),X60&lt;1,Y60="L"),MAX(1,ROUND(X60*100,0)),ROUND(X60,3)))),N("X20"))</f>
        <v/>
      </c>
      <c r="AA60" s="143" t="str">
        <f>IF(1=1,IF(X60="","",IF(AND(ISNUMBER(X60),X60&lt;1,Y60="kg"),"g",IF(AND(ISNUMBER(X60),X60&lt;1,Y60="L"),"cl",Y60))),N("Y20"))</f>
        <v/>
      </c>
      <c r="AB60" s="123" t="str">
        <f>IF(1=1,IF(E60="","",IF(F60="","A CONTROLER",IF(NOT(ISNUMBER(F60)),"TEXTE",IF(OR(W60="",W60&lt;=0),"COMMANDE COUVERTS INCOMPLETE",IF(G60="","UNITE MANQUANTE",IF(COUNTIF(B384:B428,AE60)=0,"UNITE A CONTROLER","OK")))))),N("Z6"))</f>
        <v/>
      </c>
      <c r="AD60" s="144" t="str">
        <f>IF(1=1,IF(E60="","",AD46),N("AB20"))</f>
        <v/>
      </c>
      <c r="AE60" s="125" t="str">
        <f>IF(1=1,IF(G60="","",UPPER(TRIM(SUBSTITUTE(SUBSTITUTE(G60&amp;"",CHAR(160)," ")," "," ")))),N("AC20"))</f>
        <v/>
      </c>
    </row>
    <row r="61" spans="1:33" ht="15.75" x14ac:dyDescent="0.25">
      <c r="A61" s="160" t="str">
        <f>IF(1=1,IF(E61="","",A46),N("A21"))</f>
        <v/>
      </c>
      <c r="B61" s="127" t="str">
        <f>IF(1=1,IF(E61="","",B46),N("B21"))</f>
        <v/>
      </c>
      <c r="C61" s="127"/>
      <c r="D61" s="129" t="str">
        <f>IF(ISBLANK(E61),"",LARGE(D46:D60,1)+1)</f>
        <v/>
      </c>
      <c r="E61" s="130"/>
      <c r="F61" s="131"/>
      <c r="G61" s="170"/>
      <c r="H61" s="105"/>
      <c r="I61" s="132" t="str">
        <f>IF(1=1,IF(E61="","",I46),N("H21"))</f>
        <v/>
      </c>
      <c r="J61" s="133" t="str">
        <f>IF(1=1,IF(E61="","",J46),N("I21"))</f>
        <v/>
      </c>
      <c r="K61" s="134" t="str">
        <f>IF(1=1,IF(E61="","",K46),N("J21"))</f>
        <v/>
      </c>
      <c r="L61" s="135" t="str">
        <f>IF(1=1,IF(OR(J61="",O61="",NOT(ISNUMBER(J61)),NOT(ISNUMBER(O61)),J61=0),"",O61/J61),N("L21"))</f>
        <v/>
      </c>
      <c r="M61" s="136" t="str">
        <f>IF(1=1,IF(OR(L61="",NOT(ISNUMBER(F61))),"",F61*L61*IFERROR(INDEX(D384:D428,MATCH(AE61,B384:B428,0)),1)),N("M13"))</f>
        <v/>
      </c>
      <c r="N61" s="137" t="str">
        <f>IF(1=1,IF(F61="","",IF(G61="","",IFERROR(INDEX(E384:E428,MATCH(AE61,B384:B428,0)),G61&amp;""))),N("N6"))</f>
        <v/>
      </c>
      <c r="O61" s="138" t="str">
        <f>IF(1=1,IF(E61="","",O46),N("K21"))</f>
        <v/>
      </c>
      <c r="P61" s="139" t="str">
        <f>IF(1=1,IF(M61="","",IF(AND(ISNUMBER(M61),M61&lt;1,N61="kg"),MAX(1,ROUND(M61*1000,0)),IF(AND(ISNUMBER(M61),M61&lt;1,N61="L"),MAX(1,ROUND(M61*100,0)),ROUND(M61,3)))),N("O21"))</f>
        <v/>
      </c>
      <c r="Q61" s="140" t="str">
        <f>IF(1=1,IF(M61="","",IF(AND(ISNUMBER(M61),M61&lt;1,N61="kg"),"g",IF(AND(ISNUMBER(M61),M61&lt;1,N61="L"),"cl",N61))),N("P21"))</f>
        <v/>
      </c>
      <c r="R61" s="161" t="str">
        <f>IF(1=1,IF(E61="","",IF(F61="","A CONTROLER",IF(NOT(ISNUMBER(F61)),"TEXTE",IF(OR(L61="",L61&lt;=0),"COMMANDE PRINCIPALE INCOMPLETE",IF(G61="","UNITE MANQUANTE",IF(COUNTIF(B384:B428,AE61)=0,"UNITE A CONTROLER","OK")))))),N("Q9"))</f>
        <v/>
      </c>
      <c r="S61" s="105"/>
      <c r="T61" s="141">
        <f t="shared" si="12"/>
        <v>0</v>
      </c>
      <c r="U61" s="133" t="str">
        <f>IF(1=1,IF(E61="","",U46),N("S21"))</f>
        <v/>
      </c>
      <c r="V61" s="133" t="str">
        <f>IF(1=1,IF(E61="","",V46),N("T21"))</f>
        <v/>
      </c>
      <c r="W61" s="135" t="str">
        <f>IF(1=1,IF(OR(U61="",V61="",NOT(ISNUMBER(U61)),NOT(ISNUMBER(V61)),U61=0),"",V61/U61),N("U21"))</f>
        <v/>
      </c>
      <c r="X61" s="136" t="str">
        <f>IF(1=1,IF(OR(W61="",NOT(ISNUMBER(F61))),"",F61*W61*IFERROR(INDEX(D384:D428,MATCH(AE61,B384:B428,0)),1)),N("V7"))</f>
        <v/>
      </c>
      <c r="Y61" s="137" t="str">
        <f>IF(1=1,IF(F61="","",IF(G61="","",IFERROR(INDEX(E384:E428,MATCH(AE61,B384:B428,0)),G61&amp;""))),N("W6"))</f>
        <v/>
      </c>
      <c r="Z61" s="142" t="str">
        <f>IF(1=1,IF(X61="","",IF(AND(ISNUMBER(X61),X61&lt;1,Y61="kg"),MAX(1,ROUND(X61*1000,0)),IF(AND(ISNUMBER(X61),X61&lt;1,Y61="L"),MAX(1,ROUND(X61*100,0)),ROUND(X61,3)))),N("X21"))</f>
        <v/>
      </c>
      <c r="AA61" s="143" t="str">
        <f>IF(1=1,IF(X61="","",IF(AND(ISNUMBER(X61),X61&lt;1,Y61="kg"),"g",IF(AND(ISNUMBER(X61),X61&lt;1,Y61="L"),"cl",Y61))),N("Y21"))</f>
        <v/>
      </c>
      <c r="AB61" s="123" t="str">
        <f>IF(1=1,IF(E61="","",IF(F61="","A CONTROLER",IF(NOT(ISNUMBER(F61)),"TEXTE",IF(OR(W61="",W61&lt;=0),"COMMANDE COUVERTS INCOMPLETE",IF(G61="","UNITE MANQUANTE",IF(COUNTIF(B384:B428,AE61)=0,"UNITE A CONTROLER","OK")))))),N("Z6"))</f>
        <v/>
      </c>
      <c r="AD61" s="144" t="str">
        <f>IF(1=1,IF(E61="","",AD46),N("AB21"))</f>
        <v/>
      </c>
      <c r="AE61" s="125" t="str">
        <f>IF(1=1,IF(G61="","",UPPER(TRIM(SUBSTITUTE(SUBSTITUTE(G61&amp;"",CHAR(160)," ")," "," ")))),N("AC21"))</f>
        <v/>
      </c>
    </row>
    <row r="62" spans="1:33" ht="15.75" x14ac:dyDescent="0.25">
      <c r="A62" s="160" t="str">
        <f>IF(1=1,IF(E62="","",A46),N("A22"))</f>
        <v/>
      </c>
      <c r="B62" s="127" t="str">
        <f>IF(1=1,IF(E62="","",B46),N("B22"))</f>
        <v/>
      </c>
      <c r="C62" s="127"/>
      <c r="D62" s="129" t="str">
        <f>IF(ISBLANK(E62),"",LARGE(D46:D61,1)+1)</f>
        <v/>
      </c>
      <c r="E62" s="130"/>
      <c r="F62" s="131"/>
      <c r="G62" s="170"/>
      <c r="H62" s="105"/>
      <c r="I62" s="132" t="str">
        <f>IF(1=1,IF(E62="","",I46),N("H22"))</f>
        <v/>
      </c>
      <c r="J62" s="133" t="str">
        <f>IF(1=1,IF(E62="","",J46),N("I22"))</f>
        <v/>
      </c>
      <c r="K62" s="134" t="str">
        <f>IF(1=1,IF(E62="","",K46),N("J22"))</f>
        <v/>
      </c>
      <c r="L62" s="135" t="str">
        <f>IF(1=1,IF(OR(J62="",O62="",NOT(ISNUMBER(J62)),NOT(ISNUMBER(O62)),J62=0),"",O62/J62),N("L22"))</f>
        <v/>
      </c>
      <c r="M62" s="136" t="str">
        <f>IF(1=1,IF(OR(L62="",NOT(ISNUMBER(F62))),"",F62*L62*IFERROR(INDEX(D384:D428,MATCH(AE62,B384:B428,0)),1)),N("M13"))</f>
        <v/>
      </c>
      <c r="N62" s="137" t="str">
        <f>IF(1=1,IF(F62="","",IF(G62="","",IFERROR(INDEX(E384:E428,MATCH(AE62,B384:B428,0)),G62&amp;""))),N("N6"))</f>
        <v/>
      </c>
      <c r="O62" s="138" t="str">
        <f>IF(1=1,IF(E62="","",O46),N("K22"))</f>
        <v/>
      </c>
      <c r="P62" s="139" t="str">
        <f>IF(1=1,IF(M62="","",IF(AND(ISNUMBER(M62),M62&lt;1,N62="kg"),MAX(1,ROUND(M62*1000,0)),IF(AND(ISNUMBER(M62),M62&lt;1,N62="L"),MAX(1,ROUND(M62*100,0)),ROUND(M62,3)))),N("O22"))</f>
        <v/>
      </c>
      <c r="Q62" s="140" t="str">
        <f>IF(1=1,IF(M62="","",IF(AND(ISNUMBER(M62),M62&lt;1,N62="kg"),"g",IF(AND(ISNUMBER(M62),M62&lt;1,N62="L"),"cl",N62))),N("P22"))</f>
        <v/>
      </c>
      <c r="R62" s="161" t="str">
        <f>IF(1=1,IF(E62="","",IF(F62="","A CONTROLER",IF(NOT(ISNUMBER(F62)),"TEXTE",IF(OR(L62="",L62&lt;=0),"COMMANDE PRINCIPALE INCOMPLETE",IF(G62="","UNITE MANQUANTE",IF(COUNTIF(B384:B428,AE62)=0,"UNITE A CONTROLER","OK")))))),N("Q9"))</f>
        <v/>
      </c>
      <c r="S62" s="105"/>
      <c r="T62" s="141">
        <f t="shared" si="12"/>
        <v>0</v>
      </c>
      <c r="U62" s="133" t="str">
        <f>IF(1=1,IF(E62="","",U46),N("S22"))</f>
        <v/>
      </c>
      <c r="V62" s="133" t="str">
        <f>IF(1=1,IF(E62="","",V46),N("T22"))</f>
        <v/>
      </c>
      <c r="W62" s="135" t="str">
        <f>IF(1=1,IF(OR(U62="",V62="",NOT(ISNUMBER(U62)),NOT(ISNUMBER(V62)),U62=0),"",V62/U62),N("U22"))</f>
        <v/>
      </c>
      <c r="X62" s="136" t="str">
        <f>IF(1=1,IF(OR(W62="",NOT(ISNUMBER(F62))),"",F62*W62*IFERROR(INDEX(D384:D428,MATCH(AE62,B384:B428,0)),1)),N("V7"))</f>
        <v/>
      </c>
      <c r="Y62" s="137" t="str">
        <f>IF(1=1,IF(F62="","",IF(G62="","",IFERROR(INDEX(E384:E428,MATCH(AE62,B384:B428,0)),G62&amp;""))),N("W6"))</f>
        <v/>
      </c>
      <c r="Z62" s="142" t="str">
        <f>IF(1=1,IF(X62="","",IF(AND(ISNUMBER(X62),X62&lt;1,Y62="kg"),MAX(1,ROUND(X62*1000,0)),IF(AND(ISNUMBER(X62),X62&lt;1,Y62="L"),MAX(1,ROUND(X62*100,0)),ROUND(X62,3)))),N("X22"))</f>
        <v/>
      </c>
      <c r="AA62" s="143" t="str">
        <f>IF(1=1,IF(X62="","",IF(AND(ISNUMBER(X62),X62&lt;1,Y62="kg"),"g",IF(AND(ISNUMBER(X62),X62&lt;1,Y62="L"),"cl",Y62))),N("Y22"))</f>
        <v/>
      </c>
      <c r="AB62" s="123" t="str">
        <f>IF(1=1,IF(E62="","",IF(F62="","A CONTROLER",IF(NOT(ISNUMBER(F62)),"TEXTE",IF(OR(W62="",W62&lt;=0),"COMMANDE COUVERTS INCOMPLETE",IF(G62="","UNITE MANQUANTE",IF(COUNTIF(B384:B428,AE62)=0,"UNITE A CONTROLER","OK")))))),N("Z6"))</f>
        <v/>
      </c>
      <c r="AD62" s="144" t="str">
        <f>IF(1=1,IF(E62="","",AD46),N("AB22"))</f>
        <v/>
      </c>
      <c r="AE62" s="125" t="str">
        <f>IF(1=1,IF(G62="","",UPPER(TRIM(SUBSTITUTE(SUBSTITUTE(G62&amp;"",CHAR(160)," ")," "," ")))),N("AC22"))</f>
        <v/>
      </c>
    </row>
    <row r="63" spans="1:33" ht="15.75" x14ac:dyDescent="0.25">
      <c r="A63" s="160" t="str">
        <f>IF(1=1,IF(E63="","",A46),N("A23"))</f>
        <v/>
      </c>
      <c r="B63" s="127" t="str">
        <f>IF(1=1,IF(E63="","",B46),N("B23"))</f>
        <v/>
      </c>
      <c r="C63" s="127"/>
      <c r="D63" s="129" t="str">
        <f>IF(ISBLANK(E63),"",LARGE(D46:D62,1)+1)</f>
        <v/>
      </c>
      <c r="E63" s="130"/>
      <c r="F63" s="131"/>
      <c r="G63" s="170"/>
      <c r="H63" s="105"/>
      <c r="I63" s="132" t="str">
        <f>IF(1=1,IF(E63="","",I46),N("H23"))</f>
        <v/>
      </c>
      <c r="J63" s="133" t="str">
        <f>IF(1=1,IF(E63="","",J46),N("I23"))</f>
        <v/>
      </c>
      <c r="K63" s="134" t="str">
        <f>IF(1=1,IF(E63="","",K46),N("J23"))</f>
        <v/>
      </c>
      <c r="L63" s="135" t="str">
        <f>IF(1=1,IF(OR(J63="",O63="",NOT(ISNUMBER(J63)),NOT(ISNUMBER(O63)),J63=0),"",O63/J63),N("L23"))</f>
        <v/>
      </c>
      <c r="M63" s="136" t="str">
        <f>IF(1=1,IF(OR(L63="",NOT(ISNUMBER(F63))),"",F63*L63*IFERROR(INDEX(D384:D428,MATCH(AE63,B384:B428,0)),1)),N("M13"))</f>
        <v/>
      </c>
      <c r="N63" s="137" t="str">
        <f>IF(1=1,IF(F63="","",IF(G63="","",IFERROR(INDEX(E384:E428,MATCH(AE63,B384:B428,0)),G63&amp;""))),N("N6"))</f>
        <v/>
      </c>
      <c r="O63" s="138" t="str">
        <f>IF(1=1,IF(E63="","",O46),N("K23"))</f>
        <v/>
      </c>
      <c r="P63" s="139" t="str">
        <f>IF(1=1,IF(M63="","",IF(AND(ISNUMBER(M63),M63&lt;1,N63="kg"),MAX(1,ROUND(M63*1000,0)),IF(AND(ISNUMBER(M63),M63&lt;1,N63="L"),MAX(1,ROUND(M63*100,0)),ROUND(M63,3)))),N("O23"))</f>
        <v/>
      </c>
      <c r="Q63" s="140" t="str">
        <f>IF(1=1,IF(M63="","",IF(AND(ISNUMBER(M63),M63&lt;1,N63="kg"),"g",IF(AND(ISNUMBER(M63),M63&lt;1,N63="L"),"cl",N63))),N("P23"))</f>
        <v/>
      </c>
      <c r="R63" s="161" t="str">
        <f>IF(1=1,IF(E63="","",IF(F63="","A CONTROLER",IF(NOT(ISNUMBER(F63)),"TEXTE",IF(OR(L63="",L63&lt;=0),"COMMANDE PRINCIPALE INCOMPLETE",IF(G63="","UNITE MANQUANTE",IF(COUNTIF(B384:B428,AE63)=0,"UNITE A CONTROLER","OK")))))),N("Q9"))</f>
        <v/>
      </c>
      <c r="S63" s="105"/>
      <c r="T63" s="141">
        <f t="shared" si="12"/>
        <v>0</v>
      </c>
      <c r="U63" s="133" t="str">
        <f>IF(1=1,IF(E63="","",U46),N("S23"))</f>
        <v/>
      </c>
      <c r="V63" s="133" t="str">
        <f>IF(1=1,IF(E63="","",V46),N("T23"))</f>
        <v/>
      </c>
      <c r="W63" s="135" t="str">
        <f>IF(1=1,IF(OR(U63="",V63="",NOT(ISNUMBER(U63)),NOT(ISNUMBER(V63)),U63=0),"",V63/U63),N("U23"))</f>
        <v/>
      </c>
      <c r="X63" s="136" t="str">
        <f>IF(1=1,IF(OR(W63="",NOT(ISNUMBER(F63))),"",F63*W63*IFERROR(INDEX(D384:D428,MATCH(AE63,B384:B428,0)),1)),N("V7"))</f>
        <v/>
      </c>
      <c r="Y63" s="137" t="str">
        <f>IF(1=1,IF(F63="","",IF(G63="","",IFERROR(INDEX(E384:E428,MATCH(AE63,B384:B428,0)),G63&amp;""))),N("W6"))</f>
        <v/>
      </c>
      <c r="Z63" s="142" t="str">
        <f>IF(1=1,IF(X63="","",IF(AND(ISNUMBER(X63),X63&lt;1,Y63="kg"),MAX(1,ROUND(X63*1000,0)),IF(AND(ISNUMBER(X63),X63&lt;1,Y63="L"),MAX(1,ROUND(X63*100,0)),ROUND(X63,3)))),N("X23"))</f>
        <v/>
      </c>
      <c r="AA63" s="143" t="str">
        <f>IF(1=1,IF(X63="","",IF(AND(ISNUMBER(X63),X63&lt;1,Y63="kg"),"g",IF(AND(ISNUMBER(X63),X63&lt;1,Y63="L"),"cl",Y63))),N("Y23"))</f>
        <v/>
      </c>
      <c r="AB63" s="123" t="str">
        <f>IF(1=1,IF(E63="","",IF(F63="","A CONTROLER",IF(NOT(ISNUMBER(F63)),"TEXTE",IF(OR(W63="",W63&lt;=0),"COMMANDE COUVERTS INCOMPLETE",IF(G63="","UNITE MANQUANTE",IF(COUNTIF(B384:B428,AE63)=0,"UNITE A CONTROLER","OK")))))),N("Z6"))</f>
        <v/>
      </c>
      <c r="AD63" s="144" t="str">
        <f>IF(1=1,IF(E63="","",AD46),N("AB23"))</f>
        <v/>
      </c>
      <c r="AE63" s="125" t="str">
        <f>IF(1=1,IF(G63="","",UPPER(TRIM(SUBSTITUTE(SUBSTITUTE(G63&amp;"",CHAR(160)," ")," "," ")))),N("AC23"))</f>
        <v/>
      </c>
    </row>
    <row r="64" spans="1:33" ht="15.75" x14ac:dyDescent="0.25">
      <c r="A64" s="160" t="str">
        <f>IF(1=1,IF(E64="","",A46),N("A24"))</f>
        <v/>
      </c>
      <c r="B64" s="127" t="str">
        <f>IF(1=1,IF(E64="","",B46),N("B24"))</f>
        <v/>
      </c>
      <c r="C64" s="127"/>
      <c r="D64" s="129" t="str">
        <f>IF(ISBLANK(E64),"",LARGE(D46:D63,1)+1)</f>
        <v/>
      </c>
      <c r="E64" s="130"/>
      <c r="F64" s="131"/>
      <c r="G64" s="170"/>
      <c r="H64" s="105"/>
      <c r="I64" s="132" t="str">
        <f>IF(1=1,IF(E64="","",I46),N("H24"))</f>
        <v/>
      </c>
      <c r="J64" s="133" t="str">
        <f>IF(1=1,IF(E64="","",J46),N("I24"))</f>
        <v/>
      </c>
      <c r="K64" s="134" t="str">
        <f>IF(1=1,IF(E64="","",K46),N("J24"))</f>
        <v/>
      </c>
      <c r="L64" s="135" t="str">
        <f>IF(1=1,IF(OR(J64="",O64="",NOT(ISNUMBER(J64)),NOT(ISNUMBER(O64)),J64=0),"",O64/J64),N("L24"))</f>
        <v/>
      </c>
      <c r="M64" s="136" t="str">
        <f>IF(1=1,IF(OR(L64="",NOT(ISNUMBER(F64))),"",F64*L64*IFERROR(INDEX(D384:D428,MATCH(AE64,B384:B428,0)),1)),N("M13"))</f>
        <v/>
      </c>
      <c r="N64" s="137" t="str">
        <f>IF(1=1,IF(F64="","",IF(G64="","",IFERROR(INDEX(E384:E428,MATCH(AE64,B384:B428,0)),G64&amp;""))),N("N6"))</f>
        <v/>
      </c>
      <c r="O64" s="138" t="str">
        <f>IF(1=1,IF(E64="","",O46),N("K24"))</f>
        <v/>
      </c>
      <c r="P64" s="139" t="str">
        <f>IF(1=1,IF(M64="","",IF(AND(ISNUMBER(M64),M64&lt;1,N64="kg"),MAX(1,ROUND(M64*1000,0)),IF(AND(ISNUMBER(M64),M64&lt;1,N64="L"),MAX(1,ROUND(M64*100,0)),ROUND(M64,3)))),N("O24"))</f>
        <v/>
      </c>
      <c r="Q64" s="140" t="str">
        <f>IF(1=1,IF(M64="","",IF(AND(ISNUMBER(M64),M64&lt;1,N64="kg"),"g",IF(AND(ISNUMBER(M64),M64&lt;1,N64="L"),"cl",N64))),N("P24"))</f>
        <v/>
      </c>
      <c r="R64" s="161" t="str">
        <f>IF(1=1,IF(E64="","",IF(F64="","A CONTROLER",IF(NOT(ISNUMBER(F64)),"TEXTE",IF(OR(L64="",L64&lt;=0),"COMMANDE PRINCIPALE INCOMPLETE",IF(G64="","UNITE MANQUANTE",IF(COUNTIF(B384:B428,AE64)=0,"UNITE A CONTROLER","OK")))))),N("Q9"))</f>
        <v/>
      </c>
      <c r="S64" s="105"/>
      <c r="T64" s="141">
        <f t="shared" si="12"/>
        <v>0</v>
      </c>
      <c r="U64" s="133" t="str">
        <f>IF(1=1,IF(E64="","",U46),N("S24"))</f>
        <v/>
      </c>
      <c r="V64" s="133" t="str">
        <f>IF(1=1,IF(E64="","",V46),N("T24"))</f>
        <v/>
      </c>
      <c r="W64" s="135" t="str">
        <f>IF(1=1,IF(OR(U64="",V64="",NOT(ISNUMBER(U64)),NOT(ISNUMBER(V64)),U64=0),"",V64/U64),N("U24"))</f>
        <v/>
      </c>
      <c r="X64" s="136" t="str">
        <f>IF(1=1,IF(OR(W64="",NOT(ISNUMBER(F64))),"",F64*W64*IFERROR(INDEX(D384:D428,MATCH(AE64,B384:B428,0)),1)),N("V7"))</f>
        <v/>
      </c>
      <c r="Y64" s="137" t="str">
        <f>IF(1=1,IF(F64="","",IF(G64="","",IFERROR(INDEX(E384:E428,MATCH(AE64,B384:B428,0)),G64&amp;""))),N("W6"))</f>
        <v/>
      </c>
      <c r="Z64" s="142" t="str">
        <f>IF(1=1,IF(X64="","",IF(AND(ISNUMBER(X64),X64&lt;1,Y64="kg"),MAX(1,ROUND(X64*1000,0)),IF(AND(ISNUMBER(X64),X64&lt;1,Y64="L"),MAX(1,ROUND(X64*100,0)),ROUND(X64,3)))),N("X24"))</f>
        <v/>
      </c>
      <c r="AA64" s="143" t="str">
        <f>IF(1=1,IF(X64="","",IF(AND(ISNUMBER(X64),X64&lt;1,Y64="kg"),"g",IF(AND(ISNUMBER(X64),X64&lt;1,Y64="L"),"cl",Y64))),N("Y24"))</f>
        <v/>
      </c>
      <c r="AB64" s="123" t="str">
        <f>IF(1=1,IF(E64="","",IF(F64="","A CONTROLER",IF(NOT(ISNUMBER(F64)),"TEXTE",IF(OR(W64="",W64&lt;=0),"COMMANDE COUVERTS INCOMPLETE",IF(G64="","UNITE MANQUANTE",IF(COUNTIF(B384:B428,AE64)=0,"UNITE A CONTROLER","OK")))))),N("Z6"))</f>
        <v/>
      </c>
      <c r="AD64" s="144" t="str">
        <f>IF(1=1,IF(E64="","",AD46),N("AB24"))</f>
        <v/>
      </c>
      <c r="AE64" s="125" t="str">
        <f>IF(1=1,IF(G64="","",UPPER(TRIM(SUBSTITUTE(SUBSTITUTE(G64&amp;"",CHAR(160)," ")," "," ")))),N("AC24"))</f>
        <v/>
      </c>
    </row>
    <row r="65" spans="1:31" ht="15.75" x14ac:dyDescent="0.25">
      <c r="A65" s="160" t="str">
        <f>IF(1=1,IF(E65="","",A46),N("A25"))</f>
        <v/>
      </c>
      <c r="B65" s="127" t="str">
        <f>IF(1=1,IF(E65="","",B46),N("B25"))</f>
        <v/>
      </c>
      <c r="C65" s="127"/>
      <c r="D65" s="129" t="str">
        <f>IF(ISBLANK(E65),"",LARGE(D46:D64,1)+1)</f>
        <v/>
      </c>
      <c r="E65" s="130"/>
      <c r="F65" s="131"/>
      <c r="G65" s="170"/>
      <c r="H65" s="105"/>
      <c r="I65" s="132" t="str">
        <f>IF(1=1,IF(E65="","",I46),N("H25"))</f>
        <v/>
      </c>
      <c r="J65" s="133" t="str">
        <f>IF(1=1,IF(E65="","",J46),N("I25"))</f>
        <v/>
      </c>
      <c r="K65" s="134" t="str">
        <f>IF(1=1,IF(E65="","",K46),N("J25"))</f>
        <v/>
      </c>
      <c r="L65" s="135" t="str">
        <f>IF(1=1,IF(OR(J65="",O65="",NOT(ISNUMBER(J65)),NOT(ISNUMBER(O65)),J65=0),"",O65/J65),N("L25"))</f>
        <v/>
      </c>
      <c r="M65" s="136" t="str">
        <f>IF(1=1,IF(OR(L65="",NOT(ISNUMBER(F65))),"",F65*L65*IFERROR(INDEX(D384:D428,MATCH(AE65,B384:B428,0)),1)),N("M13"))</f>
        <v/>
      </c>
      <c r="N65" s="137" t="str">
        <f>IF(1=1,IF(F65="","",IF(G65="","",IFERROR(INDEX(E384:E428,MATCH(AE65,B384:B428,0)),G65&amp;""))),N("N6"))</f>
        <v/>
      </c>
      <c r="O65" s="138" t="str">
        <f>IF(1=1,IF(E65="","",O46),N("K25"))</f>
        <v/>
      </c>
      <c r="P65" s="139" t="str">
        <f>IF(1=1,IF(M65="","",IF(AND(ISNUMBER(M65),M65&lt;1,N65="kg"),MAX(1,ROUND(M65*1000,0)),IF(AND(ISNUMBER(M65),M65&lt;1,N65="L"),MAX(1,ROUND(M65*100,0)),ROUND(M65,3)))),N("O25"))</f>
        <v/>
      </c>
      <c r="Q65" s="140" t="str">
        <f>IF(1=1,IF(M65="","",IF(AND(ISNUMBER(M65),M65&lt;1,N65="kg"),"g",IF(AND(ISNUMBER(M65),M65&lt;1,N65="L"),"cl",N65))),N("P25"))</f>
        <v/>
      </c>
      <c r="R65" s="161" t="str">
        <f>IF(1=1,IF(E65="","",IF(F65="","A CONTROLER",IF(NOT(ISNUMBER(F65)),"TEXTE",IF(OR(L65="",L65&lt;=0),"COMMANDE PRINCIPALE INCOMPLETE",IF(G65="","UNITE MANQUANTE",IF(COUNTIF(B384:B428,AE65)=0,"UNITE A CONTROLER","OK")))))),N("Q9"))</f>
        <v/>
      </c>
      <c r="S65" s="105"/>
      <c r="T65" s="141">
        <f t="shared" si="12"/>
        <v>0</v>
      </c>
      <c r="U65" s="133" t="str">
        <f>IF(1=1,IF(E65="","",U46),N("S25"))</f>
        <v/>
      </c>
      <c r="V65" s="133" t="str">
        <f>IF(1=1,IF(E65="","",V46),N("T25"))</f>
        <v/>
      </c>
      <c r="W65" s="135" t="str">
        <f>IF(1=1,IF(OR(U65="",V65="",NOT(ISNUMBER(U65)),NOT(ISNUMBER(V65)),U65=0),"",V65/U65),N("U25"))</f>
        <v/>
      </c>
      <c r="X65" s="136" t="str">
        <f>IF(1=1,IF(OR(W65="",NOT(ISNUMBER(F65))),"",F65*W65*IFERROR(INDEX(D384:D428,MATCH(AE65,B384:B428,0)),1)),N("V7"))</f>
        <v/>
      </c>
      <c r="Y65" s="137" t="str">
        <f>IF(1=1,IF(F65="","",IF(G65="","",IFERROR(INDEX(E384:E428,MATCH(AE65,B384:B428,0)),G65&amp;""))),N("W6"))</f>
        <v/>
      </c>
      <c r="Z65" s="142" t="str">
        <f>IF(1=1,IF(X65="","",IF(AND(ISNUMBER(X65),X65&lt;1,Y65="kg"),MAX(1,ROUND(X65*1000,0)),IF(AND(ISNUMBER(X65),X65&lt;1,Y65="L"),MAX(1,ROUND(X65*100,0)),ROUND(X65,3)))),N("X25"))</f>
        <v/>
      </c>
      <c r="AA65" s="143" t="str">
        <f>IF(1=1,IF(X65="","",IF(AND(ISNUMBER(X65),X65&lt;1,Y65="kg"),"g",IF(AND(ISNUMBER(X65),X65&lt;1,Y65="L"),"cl",Y65))),N("Y25"))</f>
        <v/>
      </c>
      <c r="AB65" s="123" t="str">
        <f>IF(1=1,IF(E65="","",IF(F65="","A CONTROLER",IF(NOT(ISNUMBER(F65)),"TEXTE",IF(OR(W65="",W65&lt;=0),"COMMANDE COUVERTS INCOMPLETE",IF(G65="","UNITE MANQUANTE",IF(COUNTIF(B384:B428,AE65)=0,"UNITE A CONTROLER","OK")))))),N("Z6"))</f>
        <v/>
      </c>
      <c r="AD65" s="144" t="str">
        <f>IF(1=1,IF(E65="","",AD46),N("AB25"))</f>
        <v/>
      </c>
      <c r="AE65" s="125" t="str">
        <f>IF(1=1,IF(G65="","",UPPER(TRIM(SUBSTITUTE(SUBSTITUTE(G65&amp;"",CHAR(160)," ")," "," ")))),N("AC25"))</f>
        <v/>
      </c>
    </row>
    <row r="66" spans="1:31" ht="15.75" x14ac:dyDescent="0.25">
      <c r="A66" s="160" t="str">
        <f>IF(1=1,IF(E66="","",A46),N("A26"))</f>
        <v/>
      </c>
      <c r="B66" s="127" t="str">
        <f>IF(1=1,IF(E66="","",B46),N("B26"))</f>
        <v/>
      </c>
      <c r="C66" s="127"/>
      <c r="D66" s="129" t="str">
        <f>IF(ISBLANK(E66),"",LARGE(D46:D65,1)+1)</f>
        <v/>
      </c>
      <c r="E66" s="130"/>
      <c r="F66" s="131"/>
      <c r="G66" s="170"/>
      <c r="H66" s="105"/>
      <c r="I66" s="132" t="str">
        <f>IF(1=1,IF(E66="","",I46),N("H26"))</f>
        <v/>
      </c>
      <c r="J66" s="133" t="str">
        <f>IF(1=1,IF(E66="","",J46),N("I26"))</f>
        <v/>
      </c>
      <c r="K66" s="134" t="str">
        <f>IF(1=1,IF(E66="","",K46),N("J26"))</f>
        <v/>
      </c>
      <c r="L66" s="135" t="str">
        <f>IF(1=1,IF(OR(J66="",O66="",NOT(ISNUMBER(J66)),NOT(ISNUMBER(O66)),J66=0),"",O66/J66),N("L26"))</f>
        <v/>
      </c>
      <c r="M66" s="136" t="str">
        <f>IF(1=1,IF(OR(L66="",NOT(ISNUMBER(F66))),"",F66*L66*IFERROR(INDEX(D384:D428,MATCH(AE66,B384:B428,0)),1)),N("M13"))</f>
        <v/>
      </c>
      <c r="N66" s="137" t="str">
        <f>IF(1=1,IF(F66="","",IF(G66="","",IFERROR(INDEX(E384:E428,MATCH(AE66,B384:B428,0)),G66&amp;""))),N("N6"))</f>
        <v/>
      </c>
      <c r="O66" s="138" t="str">
        <f>IF(1=1,IF(E66="","",O46),N("K26"))</f>
        <v/>
      </c>
      <c r="P66" s="139" t="str">
        <f>IF(1=1,IF(M66="","",IF(AND(ISNUMBER(M66),M66&lt;1,N66="kg"),MAX(1,ROUND(M66*1000,0)),IF(AND(ISNUMBER(M66),M66&lt;1,N66="L"),MAX(1,ROUND(M66*100,0)),ROUND(M66,3)))),N("O26"))</f>
        <v/>
      </c>
      <c r="Q66" s="140" t="str">
        <f>IF(1=1,IF(M66="","",IF(AND(ISNUMBER(M66),M66&lt;1,N66="kg"),"g",IF(AND(ISNUMBER(M66),M66&lt;1,N66="L"),"cl",N66))),N("P26"))</f>
        <v/>
      </c>
      <c r="R66" s="161" t="str">
        <f>IF(1=1,IF(E66="","",IF(F66="","A CONTROLER",IF(NOT(ISNUMBER(F66)),"TEXTE",IF(OR(L66="",L66&lt;=0),"COMMANDE PRINCIPALE INCOMPLETE",IF(G66="","UNITE MANQUANTE",IF(COUNTIF(B384:B428,AE66)=0,"UNITE A CONTROLER","OK")))))),N("Q9"))</f>
        <v/>
      </c>
      <c r="S66" s="105"/>
      <c r="T66" s="141">
        <f t="shared" si="12"/>
        <v>0</v>
      </c>
      <c r="U66" s="133" t="str">
        <f>IF(1=1,IF(E66="","",U46),N("S26"))</f>
        <v/>
      </c>
      <c r="V66" s="133" t="str">
        <f>IF(1=1,IF(E66="","",V46),N("T26"))</f>
        <v/>
      </c>
      <c r="W66" s="135" t="str">
        <f>IF(1=1,IF(OR(U66="",V66="",NOT(ISNUMBER(U66)),NOT(ISNUMBER(V66)),U66=0),"",V66/U66),N("U26"))</f>
        <v/>
      </c>
      <c r="X66" s="136" t="str">
        <f>IF(1=1,IF(OR(W66="",NOT(ISNUMBER(F66))),"",F66*W66*IFERROR(INDEX(D384:D428,MATCH(AE66,B384:B428,0)),1)),N("V7"))</f>
        <v/>
      </c>
      <c r="Y66" s="137" t="str">
        <f>IF(1=1,IF(F66="","",IF(G66="","",IFERROR(INDEX(E384:E428,MATCH(AE66,B384:B428,0)),G66&amp;""))),N("W6"))</f>
        <v/>
      </c>
      <c r="Z66" s="142" t="str">
        <f>IF(1=1,IF(X66="","",IF(AND(ISNUMBER(X66),X66&lt;1,Y66="kg"),MAX(1,ROUND(X66*1000,0)),IF(AND(ISNUMBER(X66),X66&lt;1,Y66="L"),MAX(1,ROUND(X66*100,0)),ROUND(X66,3)))),N("X26"))</f>
        <v/>
      </c>
      <c r="AA66" s="143" t="str">
        <f>IF(1=1,IF(X66="","",IF(AND(ISNUMBER(X66),X66&lt;1,Y66="kg"),"g",IF(AND(ISNUMBER(X66),X66&lt;1,Y66="L"),"cl",Y66))),N("Y26"))</f>
        <v/>
      </c>
      <c r="AB66" s="123" t="str">
        <f>IF(1=1,IF(E66="","",IF(F66="","A CONTROLER",IF(NOT(ISNUMBER(F66)),"TEXTE",IF(OR(W66="",W66&lt;=0),"COMMANDE COUVERTS INCOMPLETE",IF(G66="","UNITE MANQUANTE",IF(COUNTIF(B384:B428,AE66)=0,"UNITE A CONTROLER","OK")))))),N("Z6"))</f>
        <v/>
      </c>
      <c r="AD66" s="144" t="str">
        <f>IF(1=1,IF(E66="","",AD46),N("AB26"))</f>
        <v/>
      </c>
      <c r="AE66" s="125" t="str">
        <f>IF(1=1,IF(G66="","",UPPER(TRIM(SUBSTITUTE(SUBSTITUTE(G66&amp;"",CHAR(160)," ")," "," ")))),N("AC26"))</f>
        <v/>
      </c>
    </row>
    <row r="67" spans="1:31" ht="15.75" x14ac:dyDescent="0.25">
      <c r="A67" s="160" t="str">
        <f>IF(1=1,IF(E67="","",A46),N("A27"))</f>
        <v/>
      </c>
      <c r="B67" s="127" t="str">
        <f>IF(1=1,IF(E67="","",B46),N("B27"))</f>
        <v/>
      </c>
      <c r="C67" s="127"/>
      <c r="D67" s="129" t="str">
        <f>IF(ISBLANK(E67),"",LARGE(D46:D66,1)+1)</f>
        <v/>
      </c>
      <c r="E67" s="130"/>
      <c r="F67" s="131"/>
      <c r="G67" s="170"/>
      <c r="H67" s="105"/>
      <c r="I67" s="132" t="str">
        <f>IF(1=1,IF(E67="","",I46),N("H27"))</f>
        <v/>
      </c>
      <c r="J67" s="133" t="str">
        <f>IF(1=1,IF(E67="","",J46),N("I27"))</f>
        <v/>
      </c>
      <c r="K67" s="134" t="str">
        <f>IF(1=1,IF(E67="","",K46),N("J27"))</f>
        <v/>
      </c>
      <c r="L67" s="135" t="str">
        <f>IF(1=1,IF(OR(J67="",O67="",NOT(ISNUMBER(J67)),NOT(ISNUMBER(O67)),J67=0),"",O67/J67),N("L27"))</f>
        <v/>
      </c>
      <c r="M67" s="136" t="str">
        <f>IF(1=1,IF(OR(L67="",NOT(ISNUMBER(F67))),"",F67*L67*IFERROR(INDEX(D384:D428,MATCH(AE67,B384:B428,0)),1)),N("M13"))</f>
        <v/>
      </c>
      <c r="N67" s="137" t="str">
        <f>IF(1=1,IF(F67="","",IF(G67="","",IFERROR(INDEX(E384:E428,MATCH(AE67,B384:B428,0)),G67&amp;""))),N("N6"))</f>
        <v/>
      </c>
      <c r="O67" s="138" t="str">
        <f>IF(1=1,IF(E67="","",O46),N("K27"))</f>
        <v/>
      </c>
      <c r="P67" s="139" t="str">
        <f>IF(1=1,IF(M67="","",IF(AND(ISNUMBER(M67),M67&lt;1,N67="kg"),MAX(1,ROUND(M67*1000,0)),IF(AND(ISNUMBER(M67),M67&lt;1,N67="L"),MAX(1,ROUND(M67*100,0)),ROUND(M67,3)))),N("O27"))</f>
        <v/>
      </c>
      <c r="Q67" s="140" t="str">
        <f>IF(1=1,IF(M67="","",IF(AND(ISNUMBER(M67),M67&lt;1,N67="kg"),"g",IF(AND(ISNUMBER(M67),M67&lt;1,N67="L"),"cl",N67))),N("P27"))</f>
        <v/>
      </c>
      <c r="R67" s="161" t="str">
        <f>IF(1=1,IF(E67="","",IF(F67="","A CONTROLER",IF(NOT(ISNUMBER(F67)),"TEXTE",IF(OR(L67="",L67&lt;=0),"COMMANDE PRINCIPALE INCOMPLETE",IF(G67="","UNITE MANQUANTE",IF(COUNTIF(B384:B428,AE67)=0,"UNITE A CONTROLER","OK")))))),N("Q9"))</f>
        <v/>
      </c>
      <c r="S67" s="105"/>
      <c r="T67" s="141">
        <f t="shared" si="12"/>
        <v>0</v>
      </c>
      <c r="U67" s="133" t="str">
        <f>IF(1=1,IF(E67="","",U46),N("S27"))</f>
        <v/>
      </c>
      <c r="V67" s="133" t="str">
        <f>IF(1=1,IF(E67="","",V46),N("T27"))</f>
        <v/>
      </c>
      <c r="W67" s="135" t="str">
        <f>IF(1=1,IF(OR(U67="",V67="",NOT(ISNUMBER(U67)),NOT(ISNUMBER(V67)),U67=0),"",V67/U67),N("U27"))</f>
        <v/>
      </c>
      <c r="X67" s="136" t="str">
        <f>IF(1=1,IF(OR(W67="",NOT(ISNUMBER(F67))),"",F67*W67*IFERROR(INDEX(D384:D428,MATCH(AE67,B384:B428,0)),1)),N("V7"))</f>
        <v/>
      </c>
      <c r="Y67" s="137" t="str">
        <f>IF(1=1,IF(F67="","",IF(G67="","",IFERROR(INDEX(E384:E428,MATCH(AE67,B384:B428,0)),G67&amp;""))),N("W6"))</f>
        <v/>
      </c>
      <c r="Z67" s="142" t="str">
        <f>IF(1=1,IF(X67="","",IF(AND(ISNUMBER(X67),X67&lt;1,Y67="kg"),MAX(1,ROUND(X67*1000,0)),IF(AND(ISNUMBER(X67),X67&lt;1,Y67="L"),MAX(1,ROUND(X67*100,0)),ROUND(X67,3)))),N("X27"))</f>
        <v/>
      </c>
      <c r="AA67" s="143" t="str">
        <f>IF(1=1,IF(X67="","",IF(AND(ISNUMBER(X67),X67&lt;1,Y67="kg"),"g",IF(AND(ISNUMBER(X67),X67&lt;1,Y67="L"),"cl",Y67))),N("Y27"))</f>
        <v/>
      </c>
      <c r="AB67" s="123" t="str">
        <f>IF(1=1,IF(E67="","",IF(F67="","A CONTROLER",IF(NOT(ISNUMBER(F67)),"TEXTE",IF(OR(W67="",W67&lt;=0),"COMMANDE COUVERTS INCOMPLETE",IF(G67="","UNITE MANQUANTE",IF(COUNTIF(B384:B428,AE67)=0,"UNITE A CONTROLER","OK")))))),N("Z6"))</f>
        <v/>
      </c>
      <c r="AD67" s="144" t="str">
        <f>IF(1=1,IF(E67="","",AD46),N("AB27"))</f>
        <v/>
      </c>
      <c r="AE67" s="125" t="str">
        <f>IF(1=1,IF(G67="","",UPPER(TRIM(SUBSTITUTE(SUBSTITUTE(G67&amp;"",CHAR(160)," ")," "," ")))),N("AC27"))</f>
        <v/>
      </c>
    </row>
    <row r="68" spans="1:31" ht="15.75" x14ac:dyDescent="0.25">
      <c r="A68" s="160" t="str">
        <f>IF(1=1,IF(E68="","",A46),N("A28"))</f>
        <v/>
      </c>
      <c r="B68" s="127" t="str">
        <f>IF(1=1,IF(E68="","",B46),N("B28"))</f>
        <v/>
      </c>
      <c r="C68" s="127"/>
      <c r="D68" s="129" t="str">
        <f>IF(ISBLANK(E68),"",LARGE(D46:D67,1)+1)</f>
        <v/>
      </c>
      <c r="E68" s="130"/>
      <c r="F68" s="131"/>
      <c r="G68" s="170"/>
      <c r="H68" s="105"/>
      <c r="I68" s="132" t="str">
        <f>IF(1=1,IF(E68="","",I46),N("H28"))</f>
        <v/>
      </c>
      <c r="J68" s="133" t="str">
        <f>IF(1=1,IF(E68="","",J46),N("I28"))</f>
        <v/>
      </c>
      <c r="K68" s="134" t="str">
        <f>IF(1=1,IF(E68="","",K46),N("J28"))</f>
        <v/>
      </c>
      <c r="L68" s="135" t="str">
        <f>IF(1=1,IF(OR(J68="",O68="",NOT(ISNUMBER(J68)),NOT(ISNUMBER(O68)),J68=0),"",O68/J68),N("L28"))</f>
        <v/>
      </c>
      <c r="M68" s="136" t="str">
        <f>IF(1=1,IF(OR(L68="",NOT(ISNUMBER(F68))),"",F68*L68*IFERROR(INDEX(D384:D428,MATCH(AE68,B384:B428,0)),1)),N("M13"))</f>
        <v/>
      </c>
      <c r="N68" s="137" t="str">
        <f>IF(1=1,IF(F68="","",IF(G68="","",IFERROR(INDEX(E384:E428,MATCH(AE68,B384:B428,0)),G68&amp;""))),N("N6"))</f>
        <v/>
      </c>
      <c r="O68" s="138" t="str">
        <f>IF(1=1,IF(E68="","",O46),N("K28"))</f>
        <v/>
      </c>
      <c r="P68" s="139" t="str">
        <f>IF(1=1,IF(M68="","",IF(AND(ISNUMBER(M68),M68&lt;1,N68="kg"),MAX(1,ROUND(M68*1000,0)),IF(AND(ISNUMBER(M68),M68&lt;1,N68="L"),MAX(1,ROUND(M68*100,0)),ROUND(M68,3)))),N("O28"))</f>
        <v/>
      </c>
      <c r="Q68" s="140" t="str">
        <f>IF(1=1,IF(M68="","",IF(AND(ISNUMBER(M68),M68&lt;1,N68="kg"),"g",IF(AND(ISNUMBER(M68),M68&lt;1,N68="L"),"cl",N68))),N("P28"))</f>
        <v/>
      </c>
      <c r="R68" s="161" t="str">
        <f>IF(1=1,IF(E68="","",IF(F68="","A CONTROLER",IF(NOT(ISNUMBER(F68)),"TEXTE",IF(OR(L68="",L68&lt;=0),"COMMANDE PRINCIPALE INCOMPLETE",IF(G68="","UNITE MANQUANTE",IF(COUNTIF(B384:B428,AE68)=0,"UNITE A CONTROLER","OK")))))),N("Q9"))</f>
        <v/>
      </c>
      <c r="S68" s="105"/>
      <c r="T68" s="141">
        <f t="shared" si="12"/>
        <v>0</v>
      </c>
      <c r="U68" s="133" t="str">
        <f>IF(1=1,IF(E68="","",U46),N("S28"))</f>
        <v/>
      </c>
      <c r="V68" s="133" t="str">
        <f>IF(1=1,IF(E68="","",V46),N("T28"))</f>
        <v/>
      </c>
      <c r="W68" s="135" t="str">
        <f>IF(1=1,IF(OR(U68="",V68="",NOT(ISNUMBER(U68)),NOT(ISNUMBER(V68)),U68=0),"",V68/U68),N("U28"))</f>
        <v/>
      </c>
      <c r="X68" s="136" t="str">
        <f>IF(1=1,IF(OR(W68="",NOT(ISNUMBER(F68))),"",F68*W68*IFERROR(INDEX(D384:D428,MATCH(AE68,B384:B428,0)),1)),N("V7"))</f>
        <v/>
      </c>
      <c r="Y68" s="137" t="str">
        <f>IF(1=1,IF(F68="","",IF(G68="","",IFERROR(INDEX(E384:E428,MATCH(AE68,B384:B428,0)),G68&amp;""))),N("W6"))</f>
        <v/>
      </c>
      <c r="Z68" s="142" t="str">
        <f>IF(1=1,IF(X68="","",IF(AND(ISNUMBER(X68),X68&lt;1,Y68="kg"),MAX(1,ROUND(X68*1000,0)),IF(AND(ISNUMBER(X68),X68&lt;1,Y68="L"),MAX(1,ROUND(X68*100,0)),ROUND(X68,3)))),N("X28"))</f>
        <v/>
      </c>
      <c r="AA68" s="143" t="str">
        <f>IF(1=1,IF(X68="","",IF(AND(ISNUMBER(X68),X68&lt;1,Y68="kg"),"g",IF(AND(ISNUMBER(X68),X68&lt;1,Y68="L"),"cl",Y68))),N("Y28"))</f>
        <v/>
      </c>
      <c r="AB68" s="123" t="str">
        <f>IF(1=1,IF(E68="","",IF(F68="","A CONTROLER",IF(NOT(ISNUMBER(F68)),"TEXTE",IF(OR(W68="",W68&lt;=0),"COMMANDE COUVERTS INCOMPLETE",IF(G68="","UNITE MANQUANTE",IF(COUNTIF(B384:B428,AE68)=0,"UNITE A CONTROLER","OK")))))),N("Z6"))</f>
        <v/>
      </c>
      <c r="AD68" s="144" t="str">
        <f>IF(1=1,IF(E68="","",AD46),N("AB28"))</f>
        <v/>
      </c>
      <c r="AE68" s="125" t="str">
        <f>IF(1=1,IF(G68="","",UPPER(TRIM(SUBSTITUTE(SUBSTITUTE(G68&amp;"",CHAR(160)," ")," "," ")))),N("AC28"))</f>
        <v/>
      </c>
    </row>
    <row r="69" spans="1:31" ht="15.75" x14ac:dyDescent="0.25">
      <c r="A69" s="160" t="str">
        <f>IF(1=1,IF(E69="","",A46),N("A29"))</f>
        <v/>
      </c>
      <c r="B69" s="127" t="str">
        <f>IF(1=1,IF(E69="","",B46),N("B29"))</f>
        <v/>
      </c>
      <c r="C69" s="127"/>
      <c r="D69" s="129" t="str">
        <f>IF(ISBLANK(E69),"",LARGE(D46:D68,1)+1)</f>
        <v/>
      </c>
      <c r="E69" s="130"/>
      <c r="F69" s="131"/>
      <c r="G69" s="170"/>
      <c r="H69" s="105"/>
      <c r="I69" s="132" t="str">
        <f>IF(1=1,IF(E69="","",I46),N("H29"))</f>
        <v/>
      </c>
      <c r="J69" s="133" t="str">
        <f>IF(1=1,IF(E69="","",J46),N("I29"))</f>
        <v/>
      </c>
      <c r="K69" s="134" t="str">
        <f>IF(1=1,IF(E69="","",K46),N("J29"))</f>
        <v/>
      </c>
      <c r="L69" s="135" t="str">
        <f>IF(1=1,IF(OR(J69="",O69="",NOT(ISNUMBER(J69)),NOT(ISNUMBER(O69)),J69=0),"",O69/J69),N("L29"))</f>
        <v/>
      </c>
      <c r="M69" s="136" t="str">
        <f>IF(1=1,IF(OR(L69="",NOT(ISNUMBER(F69))),"",F69*L69*IFERROR(INDEX(D384:D428,MATCH(AE69,B384:B428,0)),1)),N("M13"))</f>
        <v/>
      </c>
      <c r="N69" s="137" t="str">
        <f>IF(1=1,IF(F69="","",IF(G69="","",IFERROR(INDEX(E384:E428,MATCH(AE69,B384:B428,0)),G69&amp;""))),N("N6"))</f>
        <v/>
      </c>
      <c r="O69" s="138" t="str">
        <f>IF(1=1,IF(E69="","",O46),N("K29"))</f>
        <v/>
      </c>
      <c r="P69" s="139" t="str">
        <f>IF(1=1,IF(M69="","",IF(AND(ISNUMBER(M69),M69&lt;1,N69="kg"),MAX(1,ROUND(M69*1000,0)),IF(AND(ISNUMBER(M69),M69&lt;1,N69="L"),MAX(1,ROUND(M69*100,0)),ROUND(M69,3)))),N("O29"))</f>
        <v/>
      </c>
      <c r="Q69" s="140" t="str">
        <f>IF(1=1,IF(M69="","",IF(AND(ISNUMBER(M69),M69&lt;1,N69="kg"),"g",IF(AND(ISNUMBER(M69),M69&lt;1,N69="L"),"cl",N69))),N("P29"))</f>
        <v/>
      </c>
      <c r="R69" s="161" t="str">
        <f>IF(1=1,IF(E69="","",IF(F69="","A CONTROLER",IF(NOT(ISNUMBER(F69)),"TEXTE",IF(OR(L69="",L69&lt;=0),"COMMANDE PRINCIPALE INCOMPLETE",IF(G69="","UNITE MANQUANTE",IF(COUNTIF(B384:B428,AE69)=0,"UNITE A CONTROLER","OK")))))),N("Q9"))</f>
        <v/>
      </c>
      <c r="S69" s="105"/>
      <c r="T69" s="141">
        <f t="shared" si="12"/>
        <v>0</v>
      </c>
      <c r="U69" s="133" t="str">
        <f>IF(1=1,IF(E69="","",U46),N("S29"))</f>
        <v/>
      </c>
      <c r="V69" s="133" t="str">
        <f>IF(1=1,IF(E69="","",V46),N("T29"))</f>
        <v/>
      </c>
      <c r="W69" s="135" t="str">
        <f>IF(1=1,IF(OR(U69="",V69="",NOT(ISNUMBER(U69)),NOT(ISNUMBER(V69)),U69=0),"",V69/U69),N("U29"))</f>
        <v/>
      </c>
      <c r="X69" s="136" t="str">
        <f>IF(1=1,IF(OR(W69="",NOT(ISNUMBER(F69))),"",F69*W69*IFERROR(INDEX(D384:D428,MATCH(AE69,B384:B428,0)),1)),N("V7"))</f>
        <v/>
      </c>
      <c r="Y69" s="137" t="str">
        <f>IF(1=1,IF(F69="","",IF(G69="","",IFERROR(INDEX(E384:E428,MATCH(AE69,B384:B428,0)),G69&amp;""))),N("W6"))</f>
        <v/>
      </c>
      <c r="Z69" s="142" t="str">
        <f>IF(1=1,IF(X69="","",IF(AND(ISNUMBER(X69),X69&lt;1,Y69="kg"),MAX(1,ROUND(X69*1000,0)),IF(AND(ISNUMBER(X69),X69&lt;1,Y69="L"),MAX(1,ROUND(X69*100,0)),ROUND(X69,3)))),N("X29"))</f>
        <v/>
      </c>
      <c r="AA69" s="143" t="str">
        <f>IF(1=1,IF(X69="","",IF(AND(ISNUMBER(X69),X69&lt;1,Y69="kg"),"g",IF(AND(ISNUMBER(X69),X69&lt;1,Y69="L"),"cl",Y69))),N("Y29"))</f>
        <v/>
      </c>
      <c r="AB69" s="123" t="str">
        <f>IF(1=1,IF(E69="","",IF(F69="","A CONTROLER",IF(NOT(ISNUMBER(F69)),"TEXTE",IF(OR(W69="",W69&lt;=0),"COMMANDE COUVERTS INCOMPLETE",IF(G69="","UNITE MANQUANTE",IF(COUNTIF(B384:B428,AE69)=0,"UNITE A CONTROLER","OK")))))),N("Z6"))</f>
        <v/>
      </c>
      <c r="AD69" s="144" t="str">
        <f>IF(1=1,IF(E69="","",AD46),N("AB29"))</f>
        <v/>
      </c>
      <c r="AE69" s="125" t="str">
        <f>IF(1=1,IF(G69="","",UPPER(TRIM(SUBSTITUTE(SUBSTITUTE(G69&amp;"",CHAR(160)," ")," "," ")))),N("AC29"))</f>
        <v/>
      </c>
    </row>
    <row r="70" spans="1:31" ht="15.75" x14ac:dyDescent="0.25">
      <c r="A70" s="160" t="str">
        <f>IF(1=1,IF(E70="","",A46),N("A30"))</f>
        <v/>
      </c>
      <c r="B70" s="127" t="str">
        <f>IF(1=1,IF(E70="","",B46),N("B30"))</f>
        <v/>
      </c>
      <c r="C70" s="127"/>
      <c r="D70" s="129" t="str">
        <f>IF(ISBLANK(E70),"",LARGE(D46:D69,1)+1)</f>
        <v/>
      </c>
      <c r="E70" s="130"/>
      <c r="F70" s="131"/>
      <c r="G70" s="170"/>
      <c r="H70" s="105"/>
      <c r="I70" s="132" t="str">
        <f>IF(1=1,IF(E70="","",I46),N("H30"))</f>
        <v/>
      </c>
      <c r="J70" s="133" t="str">
        <f>IF(1=1,IF(E70="","",J46),N("I30"))</f>
        <v/>
      </c>
      <c r="K70" s="134" t="str">
        <f>IF(1=1,IF(E70="","",K46),N("J30"))</f>
        <v/>
      </c>
      <c r="L70" s="135" t="str">
        <f>IF(1=1,IF(OR(J70="",O70="",NOT(ISNUMBER(J70)),NOT(ISNUMBER(O70)),J70=0),"",O70/J70),N("L30"))</f>
        <v/>
      </c>
      <c r="M70" s="136" t="str">
        <f>IF(1=1,IF(OR(L70="",NOT(ISNUMBER(F70))),"",F70*L70*IFERROR(INDEX(D384:D428,MATCH(AE70,B384:B428,0)),1)),N("M13"))</f>
        <v/>
      </c>
      <c r="N70" s="137" t="str">
        <f>IF(1=1,IF(F70="","",IF(G70="","",IFERROR(INDEX(E384:E428,MATCH(AE70,B384:B428,0)),G70&amp;""))),N("N6"))</f>
        <v/>
      </c>
      <c r="O70" s="138" t="str">
        <f>IF(1=1,IF(E70="","",O46),N("K30"))</f>
        <v/>
      </c>
      <c r="P70" s="139" t="str">
        <f>IF(1=1,IF(M70="","",IF(AND(ISNUMBER(M70),M70&lt;1,N70="kg"),MAX(1,ROUND(M70*1000,0)),IF(AND(ISNUMBER(M70),M70&lt;1,N70="L"),MAX(1,ROUND(M70*100,0)),ROUND(M70,3)))),N("O30"))</f>
        <v/>
      </c>
      <c r="Q70" s="140" t="str">
        <f>IF(1=1,IF(M70="","",IF(AND(ISNUMBER(M70),M70&lt;1,N70="kg"),"g",IF(AND(ISNUMBER(M70),M70&lt;1,N70="L"),"cl",N70))),N("P30"))</f>
        <v/>
      </c>
      <c r="R70" s="161" t="str">
        <f>IF(1=1,IF(E70="","",IF(F70="","A CONTROLER",IF(NOT(ISNUMBER(F70)),"TEXTE",IF(OR(L70="",L70&lt;=0),"COMMANDE PRINCIPALE INCOMPLETE",IF(G70="","UNITE MANQUANTE",IF(COUNTIF(B384:B428,AE70)=0,"UNITE A CONTROLER","OK")))))),N("Q9"))</f>
        <v/>
      </c>
      <c r="S70" s="105"/>
      <c r="T70" s="141">
        <f t="shared" si="12"/>
        <v>0</v>
      </c>
      <c r="U70" s="133" t="str">
        <f>IF(1=1,IF(E70="","",U46),N("S30"))</f>
        <v/>
      </c>
      <c r="V70" s="133" t="str">
        <f>IF(1=1,IF(E70="","",V46),N("T30"))</f>
        <v/>
      </c>
      <c r="W70" s="135" t="str">
        <f>IF(1=1,IF(OR(U70="",V70="",NOT(ISNUMBER(U70)),NOT(ISNUMBER(V70)),U70=0),"",V70/U70),N("U30"))</f>
        <v/>
      </c>
      <c r="X70" s="136" t="str">
        <f>IF(1=1,IF(OR(W70="",NOT(ISNUMBER(F70))),"",F70*W70*IFERROR(INDEX(D384:D428,MATCH(AE70,B384:B428,0)),1)),N("V7"))</f>
        <v/>
      </c>
      <c r="Y70" s="137" t="str">
        <f>IF(1=1,IF(F70="","",IF(G70="","",IFERROR(INDEX(E384:E428,MATCH(AE70,B384:B428,0)),G70&amp;""))),N("W6"))</f>
        <v/>
      </c>
      <c r="Z70" s="142" t="str">
        <f>IF(1=1,IF(X70="","",IF(AND(ISNUMBER(X70),X70&lt;1,Y70="kg"),MAX(1,ROUND(X70*1000,0)),IF(AND(ISNUMBER(X70),X70&lt;1,Y70="L"),MAX(1,ROUND(X70*100,0)),ROUND(X70,3)))),N("X30"))</f>
        <v/>
      </c>
      <c r="AA70" s="143" t="str">
        <f>IF(1=1,IF(X70="","",IF(AND(ISNUMBER(X70),X70&lt;1,Y70="kg"),"g",IF(AND(ISNUMBER(X70),X70&lt;1,Y70="L"),"cl",Y70))),N("Y30"))</f>
        <v/>
      </c>
      <c r="AB70" s="123" t="str">
        <f>IF(1=1,IF(E70="","",IF(F70="","A CONTROLER",IF(NOT(ISNUMBER(F70)),"TEXTE",IF(OR(W70="",W70&lt;=0),"COMMANDE COUVERTS INCOMPLETE",IF(G70="","UNITE MANQUANTE",IF(COUNTIF(B384:B428,AE70)=0,"UNITE A CONTROLER","OK")))))),N("Z6"))</f>
        <v/>
      </c>
      <c r="AD70" s="144" t="str">
        <f>IF(1=1,IF(E70="","",AD46),N("AB30"))</f>
        <v/>
      </c>
      <c r="AE70" s="125" t="str">
        <f>IF(1=1,IF(G70="","",UPPER(TRIM(SUBSTITUTE(SUBSTITUTE(G70&amp;"",CHAR(160)," ")," "," ")))),N("AC30"))</f>
        <v/>
      </c>
    </row>
    <row r="71" spans="1:31" ht="15.75" x14ac:dyDescent="0.25">
      <c r="A71" s="160" t="str">
        <f>IF(1=1,IF(E71="","",A46),N("A31"))</f>
        <v/>
      </c>
      <c r="B71" s="127" t="str">
        <f>IF(1=1,IF(E71="","",B46),N("B31"))</f>
        <v/>
      </c>
      <c r="C71" s="127"/>
      <c r="D71" s="129" t="str">
        <f>IF(ISBLANK(E71),"",LARGE(D46:D70,1)+1)</f>
        <v/>
      </c>
      <c r="E71" s="130"/>
      <c r="F71" s="131"/>
      <c r="G71" s="170"/>
      <c r="H71" s="105"/>
      <c r="I71" s="132" t="str">
        <f>IF(1=1,IF(E71="","",I46),N("H31"))</f>
        <v/>
      </c>
      <c r="J71" s="133" t="str">
        <f>IF(1=1,IF(E71="","",J46),N("I31"))</f>
        <v/>
      </c>
      <c r="K71" s="134" t="str">
        <f>IF(1=1,IF(E71="","",K46),N("J31"))</f>
        <v/>
      </c>
      <c r="L71" s="135" t="str">
        <f>IF(1=1,IF(OR(J71="",O71="",NOT(ISNUMBER(J71)),NOT(ISNUMBER(O71)),J71=0),"",O71/J71),N("L31"))</f>
        <v/>
      </c>
      <c r="M71" s="136" t="str">
        <f>IF(1=1,IF(OR(L71="",NOT(ISNUMBER(F71))),"",F71*L71*IFERROR(INDEX(D384:D428,MATCH(AE71,B384:B428,0)),1)),N("M13"))</f>
        <v/>
      </c>
      <c r="N71" s="137" t="str">
        <f>IF(1=1,IF(F71="","",IF(G71="","",IFERROR(INDEX(E384:E428,MATCH(AE71,B384:B428,0)),G71&amp;""))),N("N6"))</f>
        <v/>
      </c>
      <c r="O71" s="138" t="str">
        <f>IF(1=1,IF(E71="","",O46),N("K31"))</f>
        <v/>
      </c>
      <c r="P71" s="139" t="str">
        <f>IF(1=1,IF(M71="","",IF(AND(ISNUMBER(M71),M71&lt;1,N71="kg"),MAX(1,ROUND(M71*1000,0)),IF(AND(ISNUMBER(M71),M71&lt;1,N71="L"),MAX(1,ROUND(M71*100,0)),ROUND(M71,3)))),N("O31"))</f>
        <v/>
      </c>
      <c r="Q71" s="140" t="str">
        <f>IF(1=1,IF(M71="","",IF(AND(ISNUMBER(M71),M71&lt;1,N71="kg"),"g",IF(AND(ISNUMBER(M71),M71&lt;1,N71="L"),"cl",N71))),N("P31"))</f>
        <v/>
      </c>
      <c r="R71" s="161" t="str">
        <f>IF(1=1,IF(E71="","",IF(F71="","A CONTROLER",IF(NOT(ISNUMBER(F71)),"TEXTE",IF(OR(L71="",L71&lt;=0),"COMMANDE PRINCIPALE INCOMPLETE",IF(G71="","UNITE MANQUANTE",IF(COUNTIF(B384:B428,AE71)=0,"UNITE A CONTROLER","OK")))))),N("Q9"))</f>
        <v/>
      </c>
      <c r="S71" s="105"/>
      <c r="T71" s="141">
        <f t="shared" si="12"/>
        <v>0</v>
      </c>
      <c r="U71" s="133" t="str">
        <f>IF(1=1,IF(E71="","",U46),N("S31"))</f>
        <v/>
      </c>
      <c r="V71" s="133" t="str">
        <f>IF(1=1,IF(E71="","",V46),N("T31"))</f>
        <v/>
      </c>
      <c r="W71" s="135" t="str">
        <f>IF(1=1,IF(OR(U71="",V71="",NOT(ISNUMBER(U71)),NOT(ISNUMBER(V71)),U71=0),"",V71/U71),N("U31"))</f>
        <v/>
      </c>
      <c r="X71" s="136" t="str">
        <f>IF(1=1,IF(OR(W71="",NOT(ISNUMBER(F71))),"",F71*W71*IFERROR(INDEX(D384:D428,MATCH(AE71,B384:B428,0)),1)),N("V7"))</f>
        <v/>
      </c>
      <c r="Y71" s="137" t="str">
        <f>IF(1=1,IF(F71="","",IF(G71="","",IFERROR(INDEX(E384:E428,MATCH(AE71,B384:B428,0)),G71&amp;""))),N("W6"))</f>
        <v/>
      </c>
      <c r="Z71" s="142" t="str">
        <f>IF(1=1,IF(X71="","",IF(AND(ISNUMBER(X71),X71&lt;1,Y71="kg"),MAX(1,ROUND(X71*1000,0)),IF(AND(ISNUMBER(X71),X71&lt;1,Y71="L"),MAX(1,ROUND(X71*100,0)),ROUND(X71,3)))),N("X31"))</f>
        <v/>
      </c>
      <c r="AA71" s="143" t="str">
        <f>IF(1=1,IF(X71="","",IF(AND(ISNUMBER(X71),X71&lt;1,Y71="kg"),"g",IF(AND(ISNUMBER(X71),X71&lt;1,Y71="L"),"cl",Y71))),N("Y31"))</f>
        <v/>
      </c>
      <c r="AB71" s="123" t="str">
        <f>IF(1=1,IF(E71="","",IF(F71="","A CONTROLER",IF(NOT(ISNUMBER(F71)),"TEXTE",IF(OR(W71="",W71&lt;=0),"COMMANDE COUVERTS INCOMPLETE",IF(G71="","UNITE MANQUANTE",IF(COUNTIF(B384:B428,AE71)=0,"UNITE A CONTROLER","OK")))))),N("Z6"))</f>
        <v/>
      </c>
      <c r="AD71" s="144" t="str">
        <f>IF(1=1,IF(E71="","",AD46),N("AB31"))</f>
        <v/>
      </c>
      <c r="AE71" s="125" t="str">
        <f>IF(1=1,IF(G71="","",UPPER(TRIM(SUBSTITUTE(SUBSTITUTE(G71&amp;"",CHAR(160)," ")," "," ")))),N("AC31"))</f>
        <v/>
      </c>
    </row>
    <row r="72" spans="1:31" ht="15.75" x14ac:dyDescent="0.25">
      <c r="A72" s="160" t="str">
        <f>IF(1=1,IF(E72="","",A46),N("A32"))</f>
        <v/>
      </c>
      <c r="B72" s="127" t="str">
        <f>IF(1=1,IF(E72="","",B46),N("B32"))</f>
        <v/>
      </c>
      <c r="C72" s="127"/>
      <c r="D72" s="129" t="str">
        <f>IF(ISBLANK(E72),"",LARGE(D46:D71,1)+1)</f>
        <v/>
      </c>
      <c r="E72" s="130"/>
      <c r="F72" s="131"/>
      <c r="G72" s="170"/>
      <c r="H72" s="105"/>
      <c r="I72" s="132" t="str">
        <f>IF(1=1,IF(E72="","",I46),N("H32"))</f>
        <v/>
      </c>
      <c r="J72" s="133" t="str">
        <f>IF(1=1,IF(E72="","",J46),N("I32"))</f>
        <v/>
      </c>
      <c r="K72" s="134" t="str">
        <f>IF(1=1,IF(E72="","",K46),N("J32"))</f>
        <v/>
      </c>
      <c r="L72" s="135" t="str">
        <f>IF(1=1,IF(OR(J72="",O72="",NOT(ISNUMBER(J72)),NOT(ISNUMBER(O72)),J72=0),"",O72/J72),N("L32"))</f>
        <v/>
      </c>
      <c r="M72" s="136" t="str">
        <f>IF(1=1,IF(OR(L72="",NOT(ISNUMBER(F72))),"",F72*L72*IFERROR(INDEX(D384:D428,MATCH(AE72,B384:B428,0)),1)),N("M13"))</f>
        <v/>
      </c>
      <c r="N72" s="137" t="str">
        <f>IF(1=1,IF(F72="","",IF(G72="","",IFERROR(INDEX(E384:E428,MATCH(AE72,B384:B428,0)),G72&amp;""))),N("N6"))</f>
        <v/>
      </c>
      <c r="O72" s="138" t="str">
        <f>IF(1=1,IF(E72="","",O46),N("K32"))</f>
        <v/>
      </c>
      <c r="P72" s="139" t="str">
        <f>IF(1=1,IF(M72="","",IF(AND(ISNUMBER(M72),M72&lt;1,N72="kg"),MAX(1,ROUND(M72*1000,0)),IF(AND(ISNUMBER(M72),M72&lt;1,N72="L"),MAX(1,ROUND(M72*100,0)),ROUND(M72,3)))),N("O32"))</f>
        <v/>
      </c>
      <c r="Q72" s="140" t="str">
        <f>IF(1=1,IF(M72="","",IF(AND(ISNUMBER(M72),M72&lt;1,N72="kg"),"g",IF(AND(ISNUMBER(M72),M72&lt;1,N72="L"),"cl",N72))),N("P32"))</f>
        <v/>
      </c>
      <c r="R72" s="161" t="str">
        <f>IF(1=1,IF(E72="","",IF(F72="","A CONTROLER",IF(NOT(ISNUMBER(F72)),"TEXTE",IF(OR(L72="",L72&lt;=0),"COMMANDE PRINCIPALE INCOMPLETE",IF(G72="","UNITE MANQUANTE",IF(COUNTIF(B384:B428,AE72)=0,"UNITE A CONTROLER","OK")))))),N("Q9"))</f>
        <v/>
      </c>
      <c r="S72" s="105"/>
      <c r="T72" s="141">
        <f t="shared" si="12"/>
        <v>0</v>
      </c>
      <c r="U72" s="133" t="str">
        <f>IF(1=1,IF(E72="","",U46),N("S32"))</f>
        <v/>
      </c>
      <c r="V72" s="133" t="str">
        <f>IF(1=1,IF(E72="","",V46),N("T32"))</f>
        <v/>
      </c>
      <c r="W72" s="135" t="str">
        <f>IF(1=1,IF(OR(U72="",V72="",NOT(ISNUMBER(U72)),NOT(ISNUMBER(V72)),U72=0),"",V72/U72),N("U32"))</f>
        <v/>
      </c>
      <c r="X72" s="136" t="str">
        <f>IF(1=1,IF(OR(W72="",NOT(ISNUMBER(F72))),"",F72*W72*IFERROR(INDEX(D384:D428,MATCH(AE72,B384:B428,0)),1)),N("V7"))</f>
        <v/>
      </c>
      <c r="Y72" s="137" t="str">
        <f>IF(1=1,IF(F72="","",IF(G72="","",IFERROR(INDEX(E384:E428,MATCH(AE72,B384:B428,0)),G72&amp;""))),N("W6"))</f>
        <v/>
      </c>
      <c r="Z72" s="142" t="str">
        <f>IF(1=1,IF(X72="","",IF(AND(ISNUMBER(X72),X72&lt;1,Y72="kg"),MAX(1,ROUND(X72*1000,0)),IF(AND(ISNUMBER(X72),X72&lt;1,Y72="L"),MAX(1,ROUND(X72*100,0)),ROUND(X72,3)))),N("X32"))</f>
        <v/>
      </c>
      <c r="AA72" s="143" t="str">
        <f>IF(1=1,IF(X72="","",IF(AND(ISNUMBER(X72),X72&lt;1,Y72="kg"),"g",IF(AND(ISNUMBER(X72),X72&lt;1,Y72="L"),"cl",Y72))),N("Y32"))</f>
        <v/>
      </c>
      <c r="AB72" s="123" t="str">
        <f>IF(1=1,IF(E72="","",IF(F72="","A CONTROLER",IF(NOT(ISNUMBER(F72)),"TEXTE",IF(OR(W72="",W72&lt;=0),"COMMANDE COUVERTS INCOMPLETE",IF(G72="","UNITE MANQUANTE",IF(COUNTIF(B384:B428,AE72)=0,"UNITE A CONTROLER","OK")))))),N("Z6"))</f>
        <v/>
      </c>
      <c r="AD72" s="144" t="str">
        <f>IF(1=1,IF(E72="","",AD46),N("AB32"))</f>
        <v/>
      </c>
      <c r="AE72" s="125" t="str">
        <f>IF(1=1,IF(G72="","",UPPER(TRIM(SUBSTITUTE(SUBSTITUTE(G72&amp;"",CHAR(160)," ")," "," ")))),N("AC32"))</f>
        <v/>
      </c>
    </row>
    <row r="73" spans="1:31" ht="15.75" x14ac:dyDescent="0.25">
      <c r="A73" s="160" t="str">
        <f>IF(1=1,IF(E73="","",A46),N("A33"))</f>
        <v/>
      </c>
      <c r="B73" s="127" t="str">
        <f>IF(1=1,IF(E73="","",B46),N("B33"))</f>
        <v/>
      </c>
      <c r="C73" s="127"/>
      <c r="D73" s="129" t="str">
        <f>IF(ISBLANK(E73),"",LARGE(D46:D72,1)+1)</f>
        <v/>
      </c>
      <c r="E73" s="130"/>
      <c r="F73" s="131"/>
      <c r="G73" s="170"/>
      <c r="H73" s="105"/>
      <c r="I73" s="132" t="str">
        <f>IF(1=1,IF(E73="","",I46),N("H33"))</f>
        <v/>
      </c>
      <c r="J73" s="133" t="str">
        <f>IF(1=1,IF(E73="","",J46),N("I33"))</f>
        <v/>
      </c>
      <c r="K73" s="134" t="str">
        <f>IF(1=1,IF(E73="","",K46),N("J33"))</f>
        <v/>
      </c>
      <c r="L73" s="135" t="str">
        <f>IF(1=1,IF(OR(J73="",O73="",NOT(ISNUMBER(J73)),NOT(ISNUMBER(O73)),J73=0),"",O73/J73),N("L33"))</f>
        <v/>
      </c>
      <c r="M73" s="136" t="str">
        <f>IF(1=1,IF(OR(L73="",NOT(ISNUMBER(F73))),"",F73*L73*IFERROR(INDEX(D384:D428,MATCH(AE73,B384:B428,0)),1)),N("M13"))</f>
        <v/>
      </c>
      <c r="N73" s="137" t="str">
        <f>IF(1=1,IF(F73="","",IF(G73="","",IFERROR(INDEX(E384:E428,MATCH(AE73,B384:B428,0)),G73&amp;""))),N("N6"))</f>
        <v/>
      </c>
      <c r="O73" s="138" t="str">
        <f>IF(1=1,IF(E73="","",O46),N("K33"))</f>
        <v/>
      </c>
      <c r="P73" s="139" t="str">
        <f>IF(1=1,IF(M73="","",IF(AND(ISNUMBER(M73),M73&lt;1,N73="kg"),MAX(1,ROUND(M73*1000,0)),IF(AND(ISNUMBER(M73),M73&lt;1,N73="L"),MAX(1,ROUND(M73*100,0)),ROUND(M73,3)))),N("O33"))</f>
        <v/>
      </c>
      <c r="Q73" s="140" t="str">
        <f>IF(1=1,IF(M73="","",IF(AND(ISNUMBER(M73),M73&lt;1,N73="kg"),"g",IF(AND(ISNUMBER(M73),M73&lt;1,N73="L"),"cl",N73))),N("P33"))</f>
        <v/>
      </c>
      <c r="R73" s="161" t="str">
        <f>IF(1=1,IF(E73="","",IF(F73="","A CONTROLER",IF(NOT(ISNUMBER(F73)),"TEXTE",IF(OR(L73="",L73&lt;=0),"COMMANDE PRINCIPALE INCOMPLETE",IF(G73="","UNITE MANQUANTE",IF(COUNTIF(B384:B428,AE73)=0,"UNITE A CONTROLER","OK")))))),N("Q9"))</f>
        <v/>
      </c>
      <c r="S73" s="105"/>
      <c r="T73" s="141">
        <f t="shared" si="12"/>
        <v>0</v>
      </c>
      <c r="U73" s="133" t="str">
        <f>IF(1=1,IF(E73="","",U46),N("S33"))</f>
        <v/>
      </c>
      <c r="V73" s="133" t="str">
        <f>IF(1=1,IF(E73="","",V46),N("T33"))</f>
        <v/>
      </c>
      <c r="W73" s="135" t="str">
        <f>IF(1=1,IF(OR(U73="",V73="",NOT(ISNUMBER(U73)),NOT(ISNUMBER(V73)),U73=0),"",V73/U73),N("U33"))</f>
        <v/>
      </c>
      <c r="X73" s="136" t="str">
        <f>IF(1=1,IF(OR(W73="",NOT(ISNUMBER(F73))),"",F73*W73*IFERROR(INDEX(D384:D428,MATCH(AE73,B384:B428,0)),1)),N("V7"))</f>
        <v/>
      </c>
      <c r="Y73" s="137" t="str">
        <f>IF(1=1,IF(F73="","",IF(G73="","",IFERROR(INDEX(E384:E428,MATCH(AE73,B384:B428,0)),G73&amp;""))),N("W6"))</f>
        <v/>
      </c>
      <c r="Z73" s="142" t="str">
        <f>IF(1=1,IF(X73="","",IF(AND(ISNUMBER(X73),X73&lt;1,Y73="kg"),MAX(1,ROUND(X73*1000,0)),IF(AND(ISNUMBER(X73),X73&lt;1,Y73="L"),MAX(1,ROUND(X73*100,0)),ROUND(X73,3)))),N("X33"))</f>
        <v/>
      </c>
      <c r="AA73" s="143" t="str">
        <f>IF(1=1,IF(X73="","",IF(AND(ISNUMBER(X73),X73&lt;1,Y73="kg"),"g",IF(AND(ISNUMBER(X73),X73&lt;1,Y73="L"),"cl",Y73))),N("Y33"))</f>
        <v/>
      </c>
      <c r="AB73" s="123" t="str">
        <f>IF(1=1,IF(E73="","",IF(F73="","A CONTROLER",IF(NOT(ISNUMBER(F73)),"TEXTE",IF(OR(W73="",W73&lt;=0),"COMMANDE COUVERTS INCOMPLETE",IF(G73="","UNITE MANQUANTE",IF(COUNTIF(B384:B428,AE73)=0,"UNITE A CONTROLER","OK")))))),N("Z6"))</f>
        <v/>
      </c>
      <c r="AD73" s="144" t="str">
        <f>IF(1=1,IF(E73="","",AD46),N("AB33"))</f>
        <v/>
      </c>
      <c r="AE73" s="125" t="str">
        <f>IF(1=1,IF(G73="","",UPPER(TRIM(SUBSTITUTE(SUBSTITUTE(G73&amp;"",CHAR(160)," ")," "," ")))),N("AC33"))</f>
        <v/>
      </c>
    </row>
    <row r="74" spans="1:31" ht="15.75" x14ac:dyDescent="0.25">
      <c r="A74" s="160" t="str">
        <f>IF(1=1,IF(E74="","",A46),N("A34"))</f>
        <v/>
      </c>
      <c r="B74" s="127" t="str">
        <f>IF(1=1,IF(E74="","",B46),N("B34"))</f>
        <v/>
      </c>
      <c r="C74" s="127"/>
      <c r="D74" s="129" t="str">
        <f>IF(ISBLANK(E74),"",LARGE(D46:D73,1)+1)</f>
        <v/>
      </c>
      <c r="E74" s="130"/>
      <c r="F74" s="131"/>
      <c r="G74" s="170"/>
      <c r="H74" s="105"/>
      <c r="I74" s="132" t="str">
        <f>IF(1=1,IF(E74="","",I46),N("H34"))</f>
        <v/>
      </c>
      <c r="J74" s="133" t="str">
        <f>IF(1=1,IF(E74="","",J46),N("I34"))</f>
        <v/>
      </c>
      <c r="K74" s="134" t="str">
        <f>IF(1=1,IF(E74="","",K46),N("J34"))</f>
        <v/>
      </c>
      <c r="L74" s="135" t="str">
        <f>IF(1=1,IF(OR(J74="",O74="",NOT(ISNUMBER(J74)),NOT(ISNUMBER(O74)),J74=0),"",O74/J74),N("L34"))</f>
        <v/>
      </c>
      <c r="M74" s="136" t="str">
        <f>IF(1=1,IF(OR(L74="",NOT(ISNUMBER(F74))),"",F74*L74*IFERROR(INDEX(D384:D428,MATCH(AE74,B384:B428,0)),1)),N("M13"))</f>
        <v/>
      </c>
      <c r="N74" s="137" t="str">
        <f>IF(1=1,IF(F74="","",IF(G74="","",IFERROR(INDEX(E384:E428,MATCH(AE74,B384:B428,0)),G74&amp;""))),N("N6"))</f>
        <v/>
      </c>
      <c r="O74" s="138" t="str">
        <f>IF(1=1,IF(E74="","",O46),N("K34"))</f>
        <v/>
      </c>
      <c r="P74" s="139" t="str">
        <f>IF(1=1,IF(M74="","",IF(AND(ISNUMBER(M74),M74&lt;1,N74="kg"),MAX(1,ROUND(M74*1000,0)),IF(AND(ISNUMBER(M74),M74&lt;1,N74="L"),MAX(1,ROUND(M74*100,0)),ROUND(M74,3)))),N("O34"))</f>
        <v/>
      </c>
      <c r="Q74" s="140" t="str">
        <f>IF(1=1,IF(M74="","",IF(AND(ISNUMBER(M74),M74&lt;1,N74="kg"),"g",IF(AND(ISNUMBER(M74),M74&lt;1,N74="L"),"cl",N74))),N("P34"))</f>
        <v/>
      </c>
      <c r="R74" s="161" t="str">
        <f>IF(1=1,IF(E74="","",IF(F74="","A CONTROLER",IF(NOT(ISNUMBER(F74)),"TEXTE",IF(OR(L74="",L74&lt;=0),"COMMANDE PRINCIPALE INCOMPLETE",IF(G74="","UNITE MANQUANTE",IF(COUNTIF(B384:B428,AE74)=0,"UNITE A CONTROLER","OK")))))),N("Q9"))</f>
        <v/>
      </c>
      <c r="S74" s="105"/>
      <c r="T74" s="141">
        <f t="shared" si="12"/>
        <v>0</v>
      </c>
      <c r="U74" s="133" t="str">
        <f>IF(1=1,IF(E74="","",U46),N("S34"))</f>
        <v/>
      </c>
      <c r="V74" s="133" t="str">
        <f>IF(1=1,IF(E74="","",V46),N("T34"))</f>
        <v/>
      </c>
      <c r="W74" s="135" t="str">
        <f>IF(1=1,IF(OR(U74="",V74="",NOT(ISNUMBER(U74)),NOT(ISNUMBER(V74)),U74=0),"",V74/U74),N("U34"))</f>
        <v/>
      </c>
      <c r="X74" s="136" t="str">
        <f>IF(1=1,IF(OR(W74="",NOT(ISNUMBER(F74))),"",F74*W74*IFERROR(INDEX(D384:D428,MATCH(AE74,B384:B428,0)),1)),N("V7"))</f>
        <v/>
      </c>
      <c r="Y74" s="137" t="str">
        <f>IF(1=1,IF(F74="","",IF(G74="","",IFERROR(INDEX(E384:E428,MATCH(AE74,B384:B428,0)),G74&amp;""))),N("W6"))</f>
        <v/>
      </c>
      <c r="Z74" s="142" t="str">
        <f>IF(1=1,IF(X74="","",IF(AND(ISNUMBER(X74),X74&lt;1,Y74="kg"),MAX(1,ROUND(X74*1000,0)),IF(AND(ISNUMBER(X74),X74&lt;1,Y74="L"),MAX(1,ROUND(X74*100,0)),ROUND(X74,3)))),N("X34"))</f>
        <v/>
      </c>
      <c r="AA74" s="143" t="str">
        <f>IF(1=1,IF(X74="","",IF(AND(ISNUMBER(X74),X74&lt;1,Y74="kg"),"g",IF(AND(ISNUMBER(X74),X74&lt;1,Y74="L"),"cl",Y74))),N("Y34"))</f>
        <v/>
      </c>
      <c r="AB74" s="123" t="str">
        <f>IF(1=1,IF(E74="","",IF(F74="","A CONTROLER",IF(NOT(ISNUMBER(F74)),"TEXTE",IF(OR(W74="",W74&lt;=0),"COMMANDE COUVERTS INCOMPLETE",IF(G74="","UNITE MANQUANTE",IF(COUNTIF(B384:B428,AE74)=0,"UNITE A CONTROLER","OK")))))),N("Z6"))</f>
        <v/>
      </c>
      <c r="AD74" s="144" t="str">
        <f>IF(1=1,IF(E74="","",AD46),N("AB34"))</f>
        <v/>
      </c>
      <c r="AE74" s="125" t="str">
        <f>IF(1=1,IF(G74="","",UPPER(TRIM(SUBSTITUTE(SUBSTITUTE(G74&amp;"",CHAR(160)," ")," "," ")))),N("AC34"))</f>
        <v/>
      </c>
    </row>
    <row r="75" spans="1:31" ht="15.75" x14ac:dyDescent="0.25">
      <c r="A75" s="160" t="str">
        <f>IF(1=1,IF(E75="","",A46),N("A35"))</f>
        <v/>
      </c>
      <c r="B75" s="127" t="str">
        <f>IF(1=1,IF(E75="","",B46),N("B35"))</f>
        <v/>
      </c>
      <c r="C75" s="127"/>
      <c r="D75" s="129" t="str">
        <f>IF(ISBLANK(E75),"",LARGE(D46:D74,1)+1)</f>
        <v/>
      </c>
      <c r="E75" s="130"/>
      <c r="F75" s="131"/>
      <c r="G75" s="170"/>
      <c r="H75" s="105"/>
      <c r="I75" s="132" t="str">
        <f>IF(1=1,IF(E75="","",I46),N("H35"))</f>
        <v/>
      </c>
      <c r="J75" s="133" t="str">
        <f>IF(1=1,IF(E75="","",J46),N("I35"))</f>
        <v/>
      </c>
      <c r="K75" s="134" t="str">
        <f>IF(1=1,IF(E75="","",K46),N("J35"))</f>
        <v/>
      </c>
      <c r="L75" s="135" t="str">
        <f>IF(1=1,IF(OR(J75="",O75="",NOT(ISNUMBER(J75)),NOT(ISNUMBER(O75)),J75=0),"",O75/J75),N("L35"))</f>
        <v/>
      </c>
      <c r="M75" s="136" t="str">
        <f>IF(1=1,IF(OR(L75="",NOT(ISNUMBER(F75))),"",F75*L75*IFERROR(INDEX(D384:D428,MATCH(AE75,B384:B428,0)),1)),N("M13"))</f>
        <v/>
      </c>
      <c r="N75" s="137" t="str">
        <f>IF(1=1,IF(F75="","",IF(G75="","",IFERROR(INDEX(E384:E428,MATCH(AE75,B384:B428,0)),G75&amp;""))),N("N6"))</f>
        <v/>
      </c>
      <c r="O75" s="138" t="str">
        <f>IF(1=1,IF(E75="","",O46),N("K35"))</f>
        <v/>
      </c>
      <c r="P75" s="139" t="str">
        <f>IF(1=1,IF(M75="","",IF(AND(ISNUMBER(M75),M75&lt;1,N75="kg"),MAX(1,ROUND(M75*1000,0)),IF(AND(ISNUMBER(M75),M75&lt;1,N75="L"),MAX(1,ROUND(M75*100,0)),ROUND(M75,3)))),N("O35"))</f>
        <v/>
      </c>
      <c r="Q75" s="140" t="str">
        <f>IF(1=1,IF(M75="","",IF(AND(ISNUMBER(M75),M75&lt;1,N75="kg"),"g",IF(AND(ISNUMBER(M75),M75&lt;1,N75="L"),"cl",N75))),N("P35"))</f>
        <v/>
      </c>
      <c r="R75" s="161" t="str">
        <f>IF(1=1,IF(E75="","",IF(F75="","A CONTROLER",IF(NOT(ISNUMBER(F75)),"TEXTE",IF(OR(L75="",L75&lt;=0),"COMMANDE PRINCIPALE INCOMPLETE",IF(G75="","UNITE MANQUANTE",IF(COUNTIF(B384:B428,AE75)=0,"UNITE A CONTROLER","OK")))))),N("Q9"))</f>
        <v/>
      </c>
      <c r="S75" s="105"/>
      <c r="T75" s="141">
        <f t="shared" si="12"/>
        <v>0</v>
      </c>
      <c r="U75" s="133" t="str">
        <f>IF(1=1,IF(E75="","",U46),N("S35"))</f>
        <v/>
      </c>
      <c r="V75" s="133" t="str">
        <f>IF(1=1,IF(E75="","",V46),N("T35"))</f>
        <v/>
      </c>
      <c r="W75" s="135" t="str">
        <f>IF(1=1,IF(OR(U75="",V75="",NOT(ISNUMBER(U75)),NOT(ISNUMBER(V75)),U75=0),"",V75/U75),N("U35"))</f>
        <v/>
      </c>
      <c r="X75" s="136" t="str">
        <f>IF(1=1,IF(OR(W75="",NOT(ISNUMBER(F75))),"",F75*W75*IFERROR(INDEX(D384:D428,MATCH(AE75,B384:B428,0)),1)),N("V7"))</f>
        <v/>
      </c>
      <c r="Y75" s="137" t="str">
        <f>IF(1=1,IF(F75="","",IF(G75="","",IFERROR(INDEX(E384:E428,MATCH(AE75,B384:B428,0)),G75&amp;""))),N("W6"))</f>
        <v/>
      </c>
      <c r="Z75" s="142" t="str">
        <f>IF(1=1,IF(X75="","",IF(AND(ISNUMBER(X75),X75&lt;1,Y75="kg"),MAX(1,ROUND(X75*1000,0)),IF(AND(ISNUMBER(X75),X75&lt;1,Y75="L"),MAX(1,ROUND(X75*100,0)),ROUND(X75,3)))),N("X35"))</f>
        <v/>
      </c>
      <c r="AA75" s="143" t="str">
        <f>IF(1=1,IF(X75="","",IF(AND(ISNUMBER(X75),X75&lt;1,Y75="kg"),"g",IF(AND(ISNUMBER(X75),X75&lt;1,Y75="L"),"cl",Y75))),N("Y35"))</f>
        <v/>
      </c>
      <c r="AB75" s="123" t="str">
        <f>IF(1=1,IF(E75="","",IF(F75="","A CONTROLER",IF(NOT(ISNUMBER(F75)),"TEXTE",IF(OR(W75="",W75&lt;=0),"COMMANDE COUVERTS INCOMPLETE",IF(G75="","UNITE MANQUANTE",IF(COUNTIF(B384:B428,AE75)=0,"UNITE A CONTROLER","OK")))))),N("Z6"))</f>
        <v/>
      </c>
      <c r="AD75" s="144" t="str">
        <f>IF(1=1,IF(E75="","",AD46),N("AB35"))</f>
        <v/>
      </c>
      <c r="AE75" s="125" t="str">
        <f>IF(1=1,IF(G75="","",UPPER(TRIM(SUBSTITUTE(SUBSTITUTE(G75&amp;"",CHAR(160)," ")," "," ")))),N("AC35"))</f>
        <v/>
      </c>
    </row>
    <row r="76" spans="1:31" ht="15.75" x14ac:dyDescent="0.25">
      <c r="A76" s="160" t="str">
        <f>IF(1=1,IF(E76="","",A46),N("A36"))</f>
        <v/>
      </c>
      <c r="B76" s="127" t="str">
        <f>IF(1=1,IF(E76="","",B46),N("B36"))</f>
        <v/>
      </c>
      <c r="C76" s="127"/>
      <c r="D76" s="129" t="str">
        <f>IF(ISBLANK(E76),"",LARGE(D46:D75,1)+1)</f>
        <v/>
      </c>
      <c r="E76" s="130"/>
      <c r="F76" s="131"/>
      <c r="G76" s="170"/>
      <c r="H76" s="105"/>
      <c r="I76" s="132" t="str">
        <f>IF(1=1,IF(E76="","",I46),N("H36"))</f>
        <v/>
      </c>
      <c r="J76" s="133" t="str">
        <f>IF(1=1,IF(E76="","",J46),N("I36"))</f>
        <v/>
      </c>
      <c r="K76" s="134" t="str">
        <f>IF(1=1,IF(E76="","",K46),N("J36"))</f>
        <v/>
      </c>
      <c r="L76" s="135" t="str">
        <f>IF(1=1,IF(OR(J76="",O76="",NOT(ISNUMBER(J76)),NOT(ISNUMBER(O76)),J76=0),"",O76/J76),N("L36"))</f>
        <v/>
      </c>
      <c r="M76" s="136" t="str">
        <f>IF(1=1,IF(OR(L76="",NOT(ISNUMBER(F76))),"",F76*L76*IFERROR(INDEX(D384:D428,MATCH(AE76,B384:B428,0)),1)),N("M13"))</f>
        <v/>
      </c>
      <c r="N76" s="137" t="str">
        <f>IF(1=1,IF(F76="","",IF(G76="","",IFERROR(INDEX(E384:E428,MATCH(AE76,B384:B428,0)),G76&amp;""))),N("N6"))</f>
        <v/>
      </c>
      <c r="O76" s="138" t="str">
        <f>IF(1=1,IF(E76="","",O46),N("K36"))</f>
        <v/>
      </c>
      <c r="P76" s="139" t="str">
        <f>IF(1=1,IF(M76="","",IF(AND(ISNUMBER(M76),M76&lt;1,N76="kg"),MAX(1,ROUND(M76*1000,0)),IF(AND(ISNUMBER(M76),M76&lt;1,N76="L"),MAX(1,ROUND(M76*100,0)),ROUND(M76,3)))),N("O36"))</f>
        <v/>
      </c>
      <c r="Q76" s="140" t="str">
        <f>IF(1=1,IF(M76="","",IF(AND(ISNUMBER(M76),M76&lt;1,N76="kg"),"g",IF(AND(ISNUMBER(M76),M76&lt;1,N76="L"),"cl",N76))),N("P36"))</f>
        <v/>
      </c>
      <c r="R76" s="161" t="str">
        <f>IF(1=1,IF(E76="","",IF(F76="","A CONTROLER",IF(NOT(ISNUMBER(F76)),"TEXTE",IF(OR(L76="",L76&lt;=0),"COMMANDE PRINCIPALE INCOMPLETE",IF(G76="","UNITE MANQUANTE",IF(COUNTIF(B384:B428,AE76)=0,"UNITE A CONTROLER","OK")))))),N("Q9"))</f>
        <v/>
      </c>
      <c r="S76" s="105"/>
      <c r="T76" s="141">
        <f t="shared" si="12"/>
        <v>0</v>
      </c>
      <c r="U76" s="133" t="str">
        <f>IF(1=1,IF(E76="","",U46),N("S36"))</f>
        <v/>
      </c>
      <c r="V76" s="133" t="str">
        <f>IF(1=1,IF(E76="","",V46),N("T36"))</f>
        <v/>
      </c>
      <c r="W76" s="135" t="str">
        <f>IF(1=1,IF(OR(U76="",V76="",NOT(ISNUMBER(U76)),NOT(ISNUMBER(V76)),U76=0),"",V76/U76),N("U36"))</f>
        <v/>
      </c>
      <c r="X76" s="136" t="str">
        <f>IF(1=1,IF(OR(W76="",NOT(ISNUMBER(F76))),"",F76*W76*IFERROR(INDEX(D384:D428,MATCH(AE76,B384:B428,0)),1)),N("V7"))</f>
        <v/>
      </c>
      <c r="Y76" s="137" t="str">
        <f>IF(1=1,IF(F76="","",IF(G76="","",IFERROR(INDEX(E384:E428,MATCH(AE76,B384:B428,0)),G76&amp;""))),N("W6"))</f>
        <v/>
      </c>
      <c r="Z76" s="142" t="str">
        <f>IF(1=1,IF(X76="","",IF(AND(ISNUMBER(X76),X76&lt;1,Y76="kg"),MAX(1,ROUND(X76*1000,0)),IF(AND(ISNUMBER(X76),X76&lt;1,Y76="L"),MAX(1,ROUND(X76*100,0)),ROUND(X76,3)))),N("X36"))</f>
        <v/>
      </c>
      <c r="AA76" s="143" t="str">
        <f>IF(1=1,IF(X76="","",IF(AND(ISNUMBER(X76),X76&lt;1,Y76="kg"),"g",IF(AND(ISNUMBER(X76),X76&lt;1,Y76="L"),"cl",Y76))),N("Y36"))</f>
        <v/>
      </c>
      <c r="AB76" s="123" t="str">
        <f>IF(1=1,IF(E76="","",IF(F76="","A CONTROLER",IF(NOT(ISNUMBER(F76)),"TEXTE",IF(OR(W76="",W76&lt;=0),"COMMANDE COUVERTS INCOMPLETE",IF(G76="","UNITE MANQUANTE",IF(COUNTIF(B384:B428,AE76)=0,"UNITE A CONTROLER","OK")))))),N("Z6"))</f>
        <v/>
      </c>
      <c r="AD76" s="144" t="str">
        <f>IF(1=1,IF(E76="","",AD46),N("AB36"))</f>
        <v/>
      </c>
      <c r="AE76" s="125" t="str">
        <f>IF(1=1,IF(G76="","",UPPER(TRIM(SUBSTITUTE(SUBSTITUTE(G76&amp;"",CHAR(160)," ")," "," ")))),N("AC36"))</f>
        <v/>
      </c>
    </row>
    <row r="77" spans="1:31" ht="15.75" x14ac:dyDescent="0.25">
      <c r="A77" s="160" t="str">
        <f>IF(1=1,IF(E77="","",A46),N("A37"))</f>
        <v/>
      </c>
      <c r="B77" s="127" t="str">
        <f>IF(1=1,IF(E77="","",B46),N("B37"))</f>
        <v/>
      </c>
      <c r="C77" s="127"/>
      <c r="D77" s="129" t="str">
        <f>IF(ISBLANK(E77),"",LARGE(D46:D76,1)+1)</f>
        <v/>
      </c>
      <c r="E77" s="130"/>
      <c r="F77" s="131"/>
      <c r="G77" s="170"/>
      <c r="H77" s="105"/>
      <c r="I77" s="132" t="str">
        <f>IF(1=1,IF(E77="","",I46),N("H37"))</f>
        <v/>
      </c>
      <c r="J77" s="133" t="str">
        <f>IF(1=1,IF(E77="","",J46),N("I37"))</f>
        <v/>
      </c>
      <c r="K77" s="134" t="str">
        <f>IF(1=1,IF(E77="","",K46),N("J37"))</f>
        <v/>
      </c>
      <c r="L77" s="135" t="str">
        <f>IF(1=1,IF(OR(J77="",O77="",NOT(ISNUMBER(J77)),NOT(ISNUMBER(O77)),J77=0),"",O77/J77),N("L37"))</f>
        <v/>
      </c>
      <c r="M77" s="136" t="str">
        <f>IF(1=1,IF(OR(L77="",NOT(ISNUMBER(F77))),"",F77*L77*IFERROR(INDEX(D384:D428,MATCH(AE77,B384:B428,0)),1)),N("M13"))</f>
        <v/>
      </c>
      <c r="N77" s="137" t="str">
        <f>IF(1=1,IF(F77="","",IF(G77="","",IFERROR(INDEX(E384:E428,MATCH(AE77,B384:B428,0)),G77&amp;""))),N("N6"))</f>
        <v/>
      </c>
      <c r="O77" s="138" t="str">
        <f>IF(1=1,IF(E77="","",O46),N("K37"))</f>
        <v/>
      </c>
      <c r="P77" s="139" t="str">
        <f>IF(1=1,IF(M77="","",IF(AND(ISNUMBER(M77),M77&lt;1,N77="kg"),MAX(1,ROUND(M77*1000,0)),IF(AND(ISNUMBER(M77),M77&lt;1,N77="L"),MAX(1,ROUND(M77*100,0)),ROUND(M77,3)))),N("O37"))</f>
        <v/>
      </c>
      <c r="Q77" s="140" t="str">
        <f>IF(1=1,IF(M77="","",IF(AND(ISNUMBER(M77),M77&lt;1,N77="kg"),"g",IF(AND(ISNUMBER(M77),M77&lt;1,N77="L"),"cl",N77))),N("P37"))</f>
        <v/>
      </c>
      <c r="R77" s="161" t="str">
        <f>IF(1=1,IF(E77="","",IF(F77="","A CONTROLER",IF(NOT(ISNUMBER(F77)),"TEXTE",IF(OR(L77="",L77&lt;=0),"COMMANDE PRINCIPALE INCOMPLETE",IF(G77="","UNITE MANQUANTE",IF(COUNTIF(B384:B428,AE77)=0,"UNITE A CONTROLER","OK")))))),N("Q9"))</f>
        <v/>
      </c>
      <c r="S77" s="105"/>
      <c r="T77" s="141">
        <f t="shared" si="12"/>
        <v>0</v>
      </c>
      <c r="U77" s="133" t="str">
        <f>IF(1=1,IF(E77="","",U46),N("S37"))</f>
        <v/>
      </c>
      <c r="V77" s="133" t="str">
        <f>IF(1=1,IF(E77="","",V46),N("T37"))</f>
        <v/>
      </c>
      <c r="W77" s="135" t="str">
        <f>IF(1=1,IF(OR(U77="",V77="",NOT(ISNUMBER(U77)),NOT(ISNUMBER(V77)),U77=0),"",V77/U77),N("U37"))</f>
        <v/>
      </c>
      <c r="X77" s="136" t="str">
        <f>IF(1=1,IF(OR(W77="",NOT(ISNUMBER(F77))),"",F77*W77*IFERROR(INDEX(D384:D428,MATCH(AE77,B384:B428,0)),1)),N("V7"))</f>
        <v/>
      </c>
      <c r="Y77" s="137" t="str">
        <f>IF(1=1,IF(F77="","",IF(G77="","",IFERROR(INDEX(E384:E428,MATCH(AE77,B384:B428,0)),G77&amp;""))),N("W6"))</f>
        <v/>
      </c>
      <c r="Z77" s="142" t="str">
        <f>IF(1=1,IF(X77="","",IF(AND(ISNUMBER(X77),X77&lt;1,Y77="kg"),MAX(1,ROUND(X77*1000,0)),IF(AND(ISNUMBER(X77),X77&lt;1,Y77="L"),MAX(1,ROUND(X77*100,0)),ROUND(X77,3)))),N("X37"))</f>
        <v/>
      </c>
      <c r="AA77" s="143" t="str">
        <f>IF(1=1,IF(X77="","",IF(AND(ISNUMBER(X77),X77&lt;1,Y77="kg"),"g",IF(AND(ISNUMBER(X77),X77&lt;1,Y77="L"),"cl",Y77))),N("Y37"))</f>
        <v/>
      </c>
      <c r="AB77" s="123" t="str">
        <f>IF(1=1,IF(E77="","",IF(F77="","A CONTROLER",IF(NOT(ISNUMBER(F77)),"TEXTE",IF(OR(W77="",W77&lt;=0),"COMMANDE COUVERTS INCOMPLETE",IF(G77="","UNITE MANQUANTE",IF(COUNTIF(B384:B428,AE77)=0,"UNITE A CONTROLER","OK")))))),N("Z6"))</f>
        <v/>
      </c>
      <c r="AD77" s="144" t="str">
        <f>IF(1=1,IF(E77="","",AD46),N("AB37"))</f>
        <v/>
      </c>
      <c r="AE77" s="125" t="str">
        <f>IF(1=1,IF(G77="","",UPPER(TRIM(SUBSTITUTE(SUBSTITUTE(G77&amp;"",CHAR(160)," ")," "," ")))),N("AC37"))</f>
        <v/>
      </c>
    </row>
    <row r="78" spans="1:31" ht="15.75" x14ac:dyDescent="0.25">
      <c r="A78" s="160" t="str">
        <f>IF(1=1,IF(E78="","",A46),N("A38"))</f>
        <v/>
      </c>
      <c r="B78" s="127" t="str">
        <f>IF(1=1,IF(E78="","",B46),N("B38"))</f>
        <v/>
      </c>
      <c r="C78" s="127"/>
      <c r="D78" s="129" t="str">
        <f>IF(ISBLANK(E78),"",LARGE(D46:D77,1)+1)</f>
        <v/>
      </c>
      <c r="E78" s="130"/>
      <c r="F78" s="131"/>
      <c r="G78" s="170"/>
      <c r="H78" s="105"/>
      <c r="I78" s="132" t="str">
        <f>IF(1=1,IF(E78="","",I46),N("H38"))</f>
        <v/>
      </c>
      <c r="J78" s="133" t="str">
        <f>IF(1=1,IF(E78="","",J46),N("I38"))</f>
        <v/>
      </c>
      <c r="K78" s="134" t="str">
        <f>IF(1=1,IF(E78="","",K46),N("J38"))</f>
        <v/>
      </c>
      <c r="L78" s="135" t="str">
        <f>IF(1=1,IF(OR(J78="",O78="",NOT(ISNUMBER(J78)),NOT(ISNUMBER(O78)),J78=0),"",O78/J78),N("L38"))</f>
        <v/>
      </c>
      <c r="M78" s="136" t="str">
        <f>IF(1=1,IF(OR(L78="",NOT(ISNUMBER(F78))),"",F78*L78*IFERROR(INDEX(D384:D428,MATCH(AE78,B384:B428,0)),1)),N("M13"))</f>
        <v/>
      </c>
      <c r="N78" s="137" t="str">
        <f>IF(1=1,IF(F78="","",IF(G78="","",IFERROR(INDEX(E384:E428,MATCH(AE78,B384:B428,0)),G78&amp;""))),N("N6"))</f>
        <v/>
      </c>
      <c r="O78" s="138" t="str">
        <f>IF(1=1,IF(E78="","",O46),N("K38"))</f>
        <v/>
      </c>
      <c r="P78" s="139" t="str">
        <f>IF(1=1,IF(M78="","",IF(AND(ISNUMBER(M78),M78&lt;1,N78="kg"),MAX(1,ROUND(M78*1000,0)),IF(AND(ISNUMBER(M78),M78&lt;1,N78="L"),MAX(1,ROUND(M78*100,0)),ROUND(M78,3)))),N("O38"))</f>
        <v/>
      </c>
      <c r="Q78" s="140" t="str">
        <f>IF(1=1,IF(M78="","",IF(AND(ISNUMBER(M78),M78&lt;1,N78="kg"),"g",IF(AND(ISNUMBER(M78),M78&lt;1,N78="L"),"cl",N78))),N("P38"))</f>
        <v/>
      </c>
      <c r="R78" s="161" t="str">
        <f>IF(1=1,IF(E78="","",IF(F78="","A CONTROLER",IF(NOT(ISNUMBER(F78)),"TEXTE",IF(OR(L78="",L78&lt;=0),"COMMANDE PRINCIPALE INCOMPLETE",IF(G78="","UNITE MANQUANTE",IF(COUNTIF(B384:B428,AE78)=0,"UNITE A CONTROLER","OK")))))),N("Q9"))</f>
        <v/>
      </c>
      <c r="S78" s="105"/>
      <c r="T78" s="141">
        <f t="shared" si="12"/>
        <v>0</v>
      </c>
      <c r="U78" s="133" t="str">
        <f>IF(1=1,IF(E78="","",U46),N("S38"))</f>
        <v/>
      </c>
      <c r="V78" s="133" t="str">
        <f>IF(1=1,IF(E78="","",V46),N("T38"))</f>
        <v/>
      </c>
      <c r="W78" s="135" t="str">
        <f>IF(1=1,IF(OR(U78="",V78="",NOT(ISNUMBER(U78)),NOT(ISNUMBER(V78)),U78=0),"",V78/U78),N("U38"))</f>
        <v/>
      </c>
      <c r="X78" s="136" t="str">
        <f>IF(1=1,IF(OR(W78="",NOT(ISNUMBER(F78))),"",F78*W78*IFERROR(INDEX(D384:D428,MATCH(AE78,B384:B428,0)),1)),N("V7"))</f>
        <v/>
      </c>
      <c r="Y78" s="137" t="str">
        <f>IF(1=1,IF(F78="","",IF(G78="","",IFERROR(INDEX(E384:E428,MATCH(AE78,B384:B428,0)),G78&amp;""))),N("W6"))</f>
        <v/>
      </c>
      <c r="Z78" s="142" t="str">
        <f>IF(1=1,IF(X78="","",IF(AND(ISNUMBER(X78),X78&lt;1,Y78="kg"),MAX(1,ROUND(X78*1000,0)),IF(AND(ISNUMBER(X78),X78&lt;1,Y78="L"),MAX(1,ROUND(X78*100,0)),ROUND(X78,3)))),N("X38"))</f>
        <v/>
      </c>
      <c r="AA78" s="143" t="str">
        <f>IF(1=1,IF(X78="","",IF(AND(ISNUMBER(X78),X78&lt;1,Y78="kg"),"g",IF(AND(ISNUMBER(X78),X78&lt;1,Y78="L"),"cl",Y78))),N("Y38"))</f>
        <v/>
      </c>
      <c r="AB78" s="123" t="str">
        <f>IF(1=1,IF(E78="","",IF(F78="","A CONTROLER",IF(NOT(ISNUMBER(F78)),"TEXTE",IF(OR(W78="",W78&lt;=0),"COMMANDE COUVERTS INCOMPLETE",IF(G78="","UNITE MANQUANTE",IF(COUNTIF(B384:B428,AE78)=0,"UNITE A CONTROLER","OK")))))),N("Z6"))</f>
        <v/>
      </c>
      <c r="AD78" s="144" t="str">
        <f>IF(1=1,IF(E78="","",AD46),N("AB38"))</f>
        <v/>
      </c>
      <c r="AE78" s="125" t="str">
        <f>IF(1=1,IF(G78="","",UPPER(TRIM(SUBSTITUTE(SUBSTITUTE(G78&amp;"",CHAR(160)," ")," "," ")))),N("AC38"))</f>
        <v/>
      </c>
    </row>
    <row r="79" spans="1:31" ht="15.75" x14ac:dyDescent="0.25">
      <c r="A79" s="160" t="str">
        <f>IF(1=1,IF(E79="","",A46),N("A39"))</f>
        <v/>
      </c>
      <c r="B79" s="127" t="str">
        <f>IF(1=1,IF(E79="","",B46),N("B39"))</f>
        <v/>
      </c>
      <c r="C79" s="127"/>
      <c r="D79" s="129" t="str">
        <f>IF(ISBLANK(E79),"",LARGE(D46:D78,1)+1)</f>
        <v/>
      </c>
      <c r="E79" s="130"/>
      <c r="F79" s="131"/>
      <c r="G79" s="170"/>
      <c r="H79" s="105"/>
      <c r="I79" s="132" t="str">
        <f>IF(1=1,IF(E79="","",I46),N("H39"))</f>
        <v/>
      </c>
      <c r="J79" s="133" t="str">
        <f>IF(1=1,IF(E79="","",J46),N("I39"))</f>
        <v/>
      </c>
      <c r="K79" s="134" t="str">
        <f>IF(1=1,IF(E79="","",K46),N("J39"))</f>
        <v/>
      </c>
      <c r="L79" s="135" t="str">
        <f>IF(1=1,IF(OR(J79="",O79="",NOT(ISNUMBER(J79)),NOT(ISNUMBER(O79)),J79=0),"",O79/J79),N("L39"))</f>
        <v/>
      </c>
      <c r="M79" s="136" t="str">
        <f>IF(1=1,IF(OR(L79="",NOT(ISNUMBER(F79))),"",F79*L79*IFERROR(INDEX(D384:D428,MATCH(AE79,B384:B428,0)),1)),N("M13"))</f>
        <v/>
      </c>
      <c r="N79" s="137" t="str">
        <f>IF(1=1,IF(F79="","",IF(G79="","",IFERROR(INDEX(E384:E428,MATCH(AE79,B384:B428,0)),G79&amp;""))),N("N6"))</f>
        <v/>
      </c>
      <c r="O79" s="138" t="str">
        <f>IF(1=1,IF(E79="","",O46),N("K39"))</f>
        <v/>
      </c>
      <c r="P79" s="139" t="str">
        <f>IF(1=1,IF(M79="","",IF(AND(ISNUMBER(M79),M79&lt;1,N79="kg"),MAX(1,ROUND(M79*1000,0)),IF(AND(ISNUMBER(M79),M79&lt;1,N79="L"),MAX(1,ROUND(M79*100,0)),ROUND(M79,3)))),N("O39"))</f>
        <v/>
      </c>
      <c r="Q79" s="140" t="str">
        <f>IF(1=1,IF(M79="","",IF(AND(ISNUMBER(M79),M79&lt;1,N79="kg"),"g",IF(AND(ISNUMBER(M79),M79&lt;1,N79="L"),"cl",N79))),N("P39"))</f>
        <v/>
      </c>
      <c r="R79" s="161" t="str">
        <f>IF(1=1,IF(E79="","",IF(F79="","A CONTROLER",IF(NOT(ISNUMBER(F79)),"TEXTE",IF(OR(L79="",L79&lt;=0),"COMMANDE PRINCIPALE INCOMPLETE",IF(G79="","UNITE MANQUANTE",IF(COUNTIF(B384:B428,AE79)=0,"UNITE A CONTROLER","OK")))))),N("Q9"))</f>
        <v/>
      </c>
      <c r="S79" s="105"/>
      <c r="T79" s="141">
        <f t="shared" si="12"/>
        <v>0</v>
      </c>
      <c r="U79" s="133" t="str">
        <f>IF(1=1,IF(E79="","",U46),N("S39"))</f>
        <v/>
      </c>
      <c r="V79" s="133" t="str">
        <f>IF(1=1,IF(E79="","",V46),N("T39"))</f>
        <v/>
      </c>
      <c r="W79" s="135" t="str">
        <f>IF(1=1,IF(OR(U79="",V79="",NOT(ISNUMBER(U79)),NOT(ISNUMBER(V79)),U79=0),"",V79/U79),N("U39"))</f>
        <v/>
      </c>
      <c r="X79" s="136" t="str">
        <f>IF(1=1,IF(OR(W79="",NOT(ISNUMBER(F79))),"",F79*W79*IFERROR(INDEX(D384:D428,MATCH(AE79,B384:B428,0)),1)),N("V7"))</f>
        <v/>
      </c>
      <c r="Y79" s="137" t="str">
        <f>IF(1=1,IF(F79="","",IF(G79="","",IFERROR(INDEX(E384:E428,MATCH(AE79,B384:B428,0)),G79&amp;""))),N("W6"))</f>
        <v/>
      </c>
      <c r="Z79" s="142" t="str">
        <f>IF(1=1,IF(X79="","",IF(AND(ISNUMBER(X79),X79&lt;1,Y79="kg"),MAX(1,ROUND(X79*1000,0)),IF(AND(ISNUMBER(X79),X79&lt;1,Y79="L"),MAX(1,ROUND(X79*100,0)),ROUND(X79,3)))),N("X39"))</f>
        <v/>
      </c>
      <c r="AA79" s="143" t="str">
        <f>IF(1=1,IF(X79="","",IF(AND(ISNUMBER(X79),X79&lt;1,Y79="kg"),"g",IF(AND(ISNUMBER(X79),X79&lt;1,Y79="L"),"cl",Y79))),N("Y39"))</f>
        <v/>
      </c>
      <c r="AB79" s="123" t="str">
        <f>IF(1=1,IF(E79="","",IF(F79="","A CONTROLER",IF(NOT(ISNUMBER(F79)),"TEXTE",IF(OR(W79="",W79&lt;=0),"COMMANDE COUVERTS INCOMPLETE",IF(G79="","UNITE MANQUANTE",IF(COUNTIF(B384:B428,AE79)=0,"UNITE A CONTROLER","OK")))))),N("Z6"))</f>
        <v/>
      </c>
      <c r="AD79" s="144" t="str">
        <f>IF(1=1,IF(E79="","",AD46),N("AB39"))</f>
        <v/>
      </c>
      <c r="AE79" s="125" t="str">
        <f>IF(1=1,IF(G79="","",UPPER(TRIM(SUBSTITUTE(SUBSTITUTE(G79&amp;"",CHAR(160)," ")," "," ")))),N("AC39"))</f>
        <v/>
      </c>
    </row>
    <row r="80" spans="1:31" ht="24" customHeight="1" x14ac:dyDescent="0.25">
      <c r="A80" s="160" t="str">
        <f>IF(1=1,IF(E80="","",A46),N("A40"))</f>
        <v/>
      </c>
      <c r="B80" s="127" t="str">
        <f>IF(1=1,IF(E80="","",B46),N("B40"))</f>
        <v/>
      </c>
      <c r="C80" s="127"/>
      <c r="D80" s="129" t="str">
        <f>IF(ISBLANK(E80),"",LARGE(D46:D79,1)+1)</f>
        <v/>
      </c>
      <c r="E80" s="130"/>
      <c r="F80" s="131"/>
      <c r="G80" s="170"/>
      <c r="H80" s="105"/>
      <c r="I80" s="132" t="str">
        <f>IF(1=1,IF(E80="","",I46),N("H40"))</f>
        <v/>
      </c>
      <c r="J80" s="133" t="str">
        <f>IF(1=1,IF(E80="","",J46),N("I40"))</f>
        <v/>
      </c>
      <c r="K80" s="134" t="str">
        <f>IF(1=1,IF(E80="","",K46),N("J40"))</f>
        <v/>
      </c>
      <c r="L80" s="135" t="str">
        <f>IF(1=1,IF(OR(J80="",O80="",NOT(ISNUMBER(J80)),NOT(ISNUMBER(O80)),J80=0),"",O80/J80),N("L40"))</f>
        <v/>
      </c>
      <c r="M80" s="146" t="str">
        <f>IF(1=1,IF(OR(L80="",NOT(ISNUMBER(F80))),"",F80*L80*IFERROR(INDEX(D384:D428,MATCH(AE80,B384:B428,0)),1)),N("M13"))</f>
        <v/>
      </c>
      <c r="N80" s="147" t="str">
        <f>IF(1=1,IF(F80="","",IF(G80="","",IFERROR(INDEX(E384:E428,MATCH(AE80,B384:B428,0)),G80&amp;""))),N("N6"))</f>
        <v/>
      </c>
      <c r="O80" s="138" t="str">
        <f>IF(1=1,IF(E80="","",O46),N("K40"))</f>
        <v/>
      </c>
      <c r="P80" s="139" t="str">
        <f>IF(1=1,IF(M80="","",IF(AND(ISNUMBER(M80),M80&lt;1,N80="kg"),MAX(1,ROUND(M80*1000,0)),IF(AND(ISNUMBER(M80),M80&lt;1,N80="L"),MAX(1,ROUND(M80*100,0)),ROUND(M80,3)))),N("O40"))</f>
        <v/>
      </c>
      <c r="Q80" s="140" t="str">
        <f>IF(1=1,IF(M80="","",IF(AND(ISNUMBER(M80),M80&lt;1,N80="kg"),"g",IF(AND(ISNUMBER(M80),M80&lt;1,N80="L"),"cl",N80))),N("P40"))</f>
        <v/>
      </c>
      <c r="R80" s="161" t="str">
        <f>IF(1=1,IF(E80="","",IF(F80="","A CONTROLER",IF(NOT(ISNUMBER(F80)),"TEXTE",IF(OR(L80="",L80&lt;=0),"COMMANDE PRINCIPALE INCOMPLETE",IF(G80="","UNITE MANQUANTE",IF(COUNTIF(B384:B428,AE80)=0,"UNITE A CONTROLER","OK")))))),N("Q9"))</f>
        <v/>
      </c>
      <c r="S80" s="105"/>
      <c r="T80" s="141">
        <f t="shared" si="12"/>
        <v>0</v>
      </c>
      <c r="U80" s="133" t="str">
        <f>IF(1=1,IF(E80="","",U46),N("S40"))</f>
        <v/>
      </c>
      <c r="V80" s="133" t="str">
        <f>IF(1=1,IF(E80="","",V46),N("T40"))</f>
        <v/>
      </c>
      <c r="W80" s="135" t="str">
        <f>IF(1=1,IF(OR(U80="",V80="",NOT(ISNUMBER(U80)),NOT(ISNUMBER(V80)),U80=0),"",V80/U80),N("U40"))</f>
        <v/>
      </c>
      <c r="X80" s="133" t="str">
        <f>IF(1=1,IF(OR(W80="",NOT(ISNUMBER(F80))),"",F80*W80*IFERROR(INDEX(D384:D428,MATCH(AE80,B384:B428,0)),1)),N("V7"))</f>
        <v/>
      </c>
      <c r="Y80" s="134" t="str">
        <f>IF(1=1,IF(F80="","",IF(G80="","",IFERROR(INDEX(E384:E428,MATCH(AE80,B384:B428,0)),G80&amp;""))),N("W6"))</f>
        <v/>
      </c>
      <c r="Z80" s="142" t="str">
        <f>IF(1=1,IF(X80="","",IF(AND(ISNUMBER(X80),X80&lt;1,Y80="kg"),MAX(1,ROUND(X80*1000,0)),IF(AND(ISNUMBER(X80),X80&lt;1,Y80="L"),MAX(1,ROUND(X80*100,0)),ROUND(X80,3)))),N("X40"))</f>
        <v/>
      </c>
      <c r="AA80" s="143" t="str">
        <f>IF(1=1,IF(X80="","",IF(AND(ISNUMBER(X80),X80&lt;1,Y80="kg"),"g",IF(AND(ISNUMBER(X80),X80&lt;1,Y80="L"),"cl",Y80))),N("Y40"))</f>
        <v/>
      </c>
      <c r="AB80" s="123" t="str">
        <f>IF(1=1,IF(E80="","",IF(F80="","A CONTROLER",IF(NOT(ISNUMBER(F80)),"TEXTE",IF(OR(W80="",W80&lt;=0),"COMMANDE COUVERTS INCOMPLETE",IF(G80="","UNITE MANQUANTE",IF(COUNTIF(B384:B428,AE80)=0,"UNITE A CONTROLER","OK")))))),N("Z6"))</f>
        <v/>
      </c>
      <c r="AD80" s="144" t="str">
        <f>IF(1=1,IF(E80="","",AD46),N("AB40"))</f>
        <v/>
      </c>
      <c r="AE80" s="125" t="str">
        <f>IF(1=1,IF(G80="","",UPPER(TRIM(SUBSTITUTE(SUBSTITUTE(G80&amp;"",CHAR(160)," ")," "," ")))),N("AC40"))</f>
        <v/>
      </c>
    </row>
    <row r="81" spans="1:33" ht="24" customHeight="1" x14ac:dyDescent="0.25">
      <c r="A81" s="189"/>
      <c r="B81" s="190" t="s">
        <v>232</v>
      </c>
      <c r="C81" s="191"/>
      <c r="D81" s="192" t="s">
        <v>239</v>
      </c>
      <c r="E81" s="191"/>
      <c r="F81" s="191"/>
      <c r="G81" s="191"/>
      <c r="H81" s="193"/>
      <c r="I81" s="191"/>
      <c r="J81" s="191"/>
      <c r="K81" s="191"/>
      <c r="L81" s="191"/>
      <c r="M81" s="191"/>
      <c r="N81" s="191"/>
      <c r="O81" s="191"/>
      <c r="P81" s="191" t="str">
        <f>D81</f>
        <v>SOUS-FAMILLE</v>
      </c>
      <c r="Q81" s="191"/>
      <c r="R81" s="191"/>
      <c r="S81" s="193"/>
      <c r="T81" s="194" t="s">
        <v>664</v>
      </c>
      <c r="U81" s="195" cm="1">
        <f t="array" ref="U81">SUMPRODUCT(LEN(E83:E117)-LEN(SUBSTITUTE(E83:E117,"*","")))</f>
        <v>0</v>
      </c>
      <c r="V81" s="191"/>
      <c r="W81" s="191" t="str">
        <f>D81</f>
        <v>SOUS-FAMILLE</v>
      </c>
      <c r="X81" s="191"/>
      <c r="Y81" s="191"/>
      <c r="Z81" s="191"/>
      <c r="AA81" s="191"/>
      <c r="AB81" s="196"/>
      <c r="AC81" s="191"/>
      <c r="AD81" s="191"/>
      <c r="AE81" s="197" t="str">
        <f>B83</f>
        <v>NOM DE LA RECETTE À SAISIR</v>
      </c>
    </row>
    <row r="82" spans="1:33" ht="32.25" thickBot="1" x14ac:dyDescent="0.3">
      <c r="A82" s="92" t="s">
        <v>155</v>
      </c>
      <c r="B82" s="92" t="s">
        <v>1</v>
      </c>
      <c r="C82" s="92"/>
      <c r="D82" s="92" t="s">
        <v>2</v>
      </c>
      <c r="E82" s="92" t="s">
        <v>117</v>
      </c>
      <c r="F82" s="92" t="s">
        <v>3</v>
      </c>
      <c r="G82" s="92" t="s">
        <v>4</v>
      </c>
      <c r="H82" s="81"/>
      <c r="I82" s="157" t="s">
        <v>5</v>
      </c>
      <c r="J82" s="92" t="s">
        <v>114</v>
      </c>
      <c r="K82" s="92" t="s">
        <v>4</v>
      </c>
      <c r="L82" s="92" t="s">
        <v>6</v>
      </c>
      <c r="M82" s="94" t="s">
        <v>7</v>
      </c>
      <c r="N82" s="94" t="s">
        <v>116</v>
      </c>
      <c r="O82" s="95" t="s">
        <v>115</v>
      </c>
      <c r="P82" s="96" t="s">
        <v>8</v>
      </c>
      <c r="Q82" s="97" t="s">
        <v>9</v>
      </c>
      <c r="R82" s="92" t="s">
        <v>10</v>
      </c>
      <c r="S82" s="81"/>
      <c r="T82" s="92" t="s">
        <v>117</v>
      </c>
      <c r="U82" s="98" t="s">
        <v>11</v>
      </c>
      <c r="V82" s="95" t="s">
        <v>12</v>
      </c>
      <c r="W82" s="92" t="s">
        <v>13</v>
      </c>
      <c r="X82" s="94" t="s">
        <v>7</v>
      </c>
      <c r="Y82" s="94" t="s">
        <v>116</v>
      </c>
      <c r="Z82" s="99" t="s">
        <v>8</v>
      </c>
      <c r="AA82" s="97" t="s">
        <v>9</v>
      </c>
      <c r="AB82" s="99" t="s">
        <v>10</v>
      </c>
      <c r="AC82" s="240"/>
      <c r="AD82" s="92" t="s">
        <v>14</v>
      </c>
      <c r="AE82" s="92" t="s">
        <v>15</v>
      </c>
      <c r="AG82" s="245" t="s">
        <v>5642</v>
      </c>
    </row>
    <row r="83" spans="1:33" ht="18.75" x14ac:dyDescent="0.25">
      <c r="A83" s="100" t="s">
        <v>5640</v>
      </c>
      <c r="B83" s="101" t="s">
        <v>20</v>
      </c>
      <c r="C83" s="101"/>
      <c r="D83" s="102">
        <v>0</v>
      </c>
      <c r="E83" s="103" t="s">
        <v>21</v>
      </c>
      <c r="F83" s="104">
        <v>10</v>
      </c>
      <c r="G83" s="8" t="s">
        <v>119</v>
      </c>
      <c r="H83" s="105"/>
      <c r="I83" s="106" t="str">
        <f>E83</f>
        <v>ÉLÉMENT PRINCIPAL À SAISIR</v>
      </c>
      <c r="J83" s="107">
        <f>F83</f>
        <v>10</v>
      </c>
      <c r="K83" s="108" t="str">
        <f>G83</f>
        <v>Quoi ?</v>
      </c>
      <c r="L83" s="109">
        <f>IF(1=1,IF(OR(J83="",O83="",NOT(ISNUMBER(J83)),NOT(ISNUMBER(O83)),J83=0),"",O83/J83),N("L6"))</f>
        <v>15</v>
      </c>
      <c r="M83" s="110">
        <f>IF(1=1,IF(OR(L83="",NOT(ISNUMBER(F83))),"",F83*L83*IFERROR(INDEX(D384:D428,MATCH(AE83,B384:B428,0)),1)),N("M13"))</f>
        <v>150</v>
      </c>
      <c r="N83" s="111" t="str">
        <f>IF(1=1,IF(F83="","",IF(G83="","",IFERROR(INDEX(E384:E428,MATCH(AE83,B384:B428,0)),G83&amp;""))),N("N6"))</f>
        <v>Quoi ?</v>
      </c>
      <c r="O83" s="112">
        <v>150</v>
      </c>
      <c r="P83" s="113">
        <f>IF(1=1,IF(M83="","",IF(AND(ISNUMBER(M83),M83&lt;1,N83="kg"),MAX(1,ROUND(M83*1000,0)),IF(AND(ISNUMBER(M83),M83&lt;1,N83="L"),MAX(1,ROUND(M83*100,0)),ROUND(M83,3)))),N("O6"))</f>
        <v>150</v>
      </c>
      <c r="Q83" s="114" t="str">
        <f>IF(1=1,IF(M83="","",IF(AND(ISNUMBER(M83),M83&lt;1,N83="kg"),"g",IF(AND(ISNUMBER(M83),M83&lt;1,N83="L"),"cl",N83))),N("P6"))</f>
        <v>Quoi ?</v>
      </c>
      <c r="R83" s="115" t="str">
        <f>IF(1=1,IF(E83="","",IF(F83="","A CONTROLER",IF(NOT(ISNUMBER(F83)),"TEXTE",IF(OR(L83="",L83&lt;=0),"COMMANDE PRINCIPALE INCOMPLETE",IF(G83="","UNITE MANQUANTE",IF(COUNTIF(B384:B428,AE83)=0,"UNITE A CONTROLER","OK")))))),N("Q9"))</f>
        <v>UNITE A CONTROLER</v>
      </c>
      <c r="S83" s="105"/>
      <c r="T83" s="159" t="str">
        <f>B83</f>
        <v>NOM DE LA RECETTE À SAISIR</v>
      </c>
      <c r="U83" s="117">
        <v>100</v>
      </c>
      <c r="V83" s="112">
        <v>150</v>
      </c>
      <c r="W83" s="118">
        <f>IF(1=1,IF(OR(U83="",V83="",NOT(ISNUMBER(U83)),NOT(ISNUMBER(V83)),U83=0),"",V83/U83),N("U6"))</f>
        <v>1.5</v>
      </c>
      <c r="X83" s="119">
        <f>IF(1=1,IF(OR(W83="",NOT(ISNUMBER(F83))),"",F83*W83*IFERROR(INDEX(D384:D428,MATCH(AE83,B384:B428,0)),1)),N("V7"))</f>
        <v>15</v>
      </c>
      <c r="Y83" s="120" t="str">
        <f>IF(1=1,IF(F83="","",IF(G83="","",IFERROR(INDEX(E384:E428,MATCH(AE83,B384:B428,0)),G83&amp;""))),N("W6"))</f>
        <v>Quoi ?</v>
      </c>
      <c r="Z83" s="121">
        <f>IF(1=1,IF(X83="","",IF(AND(ISNUMBER(X83),X83&lt;1,Y83="kg"),MAX(1,ROUND(X83*1000,0)),IF(AND(ISNUMBER(X83),X83&lt;1,Y83="L"),MAX(1,ROUND(X83*100,0)),ROUND(X83,3)))),N("X6"))</f>
        <v>15</v>
      </c>
      <c r="AA83" s="122" t="str">
        <f>IF(1=1,IF(X83="","",IF(AND(ISNUMBER(X83),X83&lt;1,Y83="kg"),"g",IF(AND(ISNUMBER(X83),X83&lt;1,Y83="L"),"cl",Y83))),N("Y6"))</f>
        <v>Quoi ?</v>
      </c>
      <c r="AB83" s="123" t="str">
        <f>IF(1=1,IF(E83="","",IF(F83="","A CONTROLER",IF(NOT(ISNUMBER(F83)),"TEXTE",IF(OR(W83="",W83&lt;=0),"COMMANDE COUVERTS INCOMPLETE",IF(G83="","UNITE MANQUANTE",IF(COUNTIF(B384:B428,AE83)=0,"UNITE A CONTROLER","OK")))))),N("Z6"))</f>
        <v>UNITE A CONTROLER</v>
      </c>
      <c r="AD83" s="124">
        <v>62</v>
      </c>
      <c r="AE83" s="125" t="str">
        <f>IF(1=1,IF(G83="","",UPPER(TRIM(SUBSTITUTE(SUBSTITUTE(G83&amp;"",CHAR(160)," ")," "," ")))),N("AC6"))</f>
        <v>QUOI ?</v>
      </c>
      <c r="AG83" s="8" t="s">
        <v>22</v>
      </c>
    </row>
    <row r="84" spans="1:33" ht="15.75" x14ac:dyDescent="0.25">
      <c r="A84" s="126" t="str">
        <f>IF(1=1,IF(E84="","",A83),N("A7"))</f>
        <v/>
      </c>
      <c r="B84" s="127" t="str">
        <f>IF(1=1,IF(E84="","",B83),N("B7"))</f>
        <v/>
      </c>
      <c r="C84" s="128"/>
      <c r="D84" s="129" t="str">
        <f>IF(ISBLANK(E84),"",LARGE(D83:D83,1)+1)</f>
        <v/>
      </c>
      <c r="E84" s="130"/>
      <c r="F84" s="131"/>
      <c r="G84" s="170"/>
      <c r="H84" s="105"/>
      <c r="I84" s="132" t="str">
        <f>IF(1=1,IF(E84="","",I83),N("H7"))</f>
        <v/>
      </c>
      <c r="J84" s="133" t="str">
        <f>IF(1=1,IF(E84="","",J83),N("I7"))</f>
        <v/>
      </c>
      <c r="K84" s="134" t="str">
        <f>IF(1=1,IF(E84="","",K83),N("J7"))</f>
        <v/>
      </c>
      <c r="L84" s="135" t="str">
        <f>IF(1=1,IF(OR(J84="",O84="",NOT(ISNUMBER(J84)),NOT(ISNUMBER(O84)),J84=0),"",O84/J84),N("L7"))</f>
        <v/>
      </c>
      <c r="M84" s="136" t="str">
        <f>IF(1=1,IF(OR(L84="",NOT(ISNUMBER(F84))),"",F84*L84*IFERROR(INDEX(D384:D428,MATCH(AE84,B384:B428,0)),1)),N("M13"))</f>
        <v/>
      </c>
      <c r="N84" s="137" t="str">
        <f>IF(1=1,IF(F84="","",IF(G84="","",IFERROR(INDEX(E384:E428,MATCH(AE84,B384:B428,0)),G84&amp;""))),N("N6"))</f>
        <v/>
      </c>
      <c r="O84" s="138" t="str">
        <f>IF(1=1,IF(E84="","",O83),N("K7"))</f>
        <v/>
      </c>
      <c r="P84" s="139" t="str">
        <f>IF(1=1,IF(M84="","",IF(AND(ISNUMBER(M84),M84&lt;1,N84="kg"),MAX(1,ROUND(M84*1000,0)),IF(AND(ISNUMBER(M84),M84&lt;1,N84="L"),MAX(1,ROUND(M84*100,0)),ROUND(M84,3)))),N("O7"))</f>
        <v/>
      </c>
      <c r="Q84" s="140" t="str">
        <f>IF(1=1,IF(M84="","",IF(AND(ISNUMBER(M84),M84&lt;1,N84="kg"),"g",IF(AND(ISNUMBER(M84),M84&lt;1,N84="L"),"cl",N84))),N("P7"))</f>
        <v/>
      </c>
      <c r="R84" s="161" t="str">
        <f>IF(1=1,IF(E84="","",IF(F84="","A CONTROLER",IF(NOT(ISNUMBER(F84)),"TEXTE",IF(OR(L84="",L84&lt;=0),"COMMANDE PRINCIPALE INCOMPLETE",IF(G84="","UNITE MANQUANTE",IF(COUNTIF(B384:B428,AE84)=0,"UNITE A CONTROLER","OK")))))),N("Q9"))</f>
        <v/>
      </c>
      <c r="S84" s="105"/>
      <c r="T84" s="141">
        <f t="shared" ref="T84:T117" si="13">E84</f>
        <v>0</v>
      </c>
      <c r="U84" s="133" t="str">
        <f>IF(1=1,IF(E84="","",U83),N("S7"))</f>
        <v/>
      </c>
      <c r="V84" s="133" t="str">
        <f>IF(1=1,IF(E84="","",V83),N("T7"))</f>
        <v/>
      </c>
      <c r="W84" s="135" t="str">
        <f>IF(1=1,IF(OR(U84="",V84="",NOT(ISNUMBER(U84)),NOT(ISNUMBER(V84)),U84=0),"",V84/U84),N("U7"))</f>
        <v/>
      </c>
      <c r="X84" s="136" t="str">
        <f>IF(1=1,IF(OR(W84="",NOT(ISNUMBER(F84))),"",F84*W84*IFERROR(INDEX(D384:D428,MATCH(AE84,B384:B428,0)),1)),N("V7"))</f>
        <v/>
      </c>
      <c r="Y84" s="137" t="str">
        <f>IF(1=1,IF(F84="","",IF(G84="","",IFERROR(INDEX(E384:E428,MATCH(AE84,B384:B428,0)),G84&amp;""))),N("W6"))</f>
        <v/>
      </c>
      <c r="Z84" s="142" t="str">
        <f>IF(1=1,IF(X84="","",IF(AND(ISNUMBER(X84),X84&lt;1,Y84="kg"),MAX(1,ROUND(X84*1000,0)),IF(AND(ISNUMBER(X84),X84&lt;1,Y84="L"),MAX(1,ROUND(X84*100,0)),ROUND(X84,3)))),N("X7"))</f>
        <v/>
      </c>
      <c r="AA84" s="143" t="str">
        <f>IF(1=1,IF(X84="","",IF(AND(ISNUMBER(X84),X84&lt;1,Y84="kg"),"g",IF(AND(ISNUMBER(X84),X84&lt;1,Y84="L"),"cl",Y84))),N("Y7"))</f>
        <v/>
      </c>
      <c r="AB84" s="123" t="str">
        <f>IF(1=1,IF(E84="","",IF(F84="","A CONTROLER",IF(NOT(ISNUMBER(F84)),"TEXTE",IF(OR(W84="",W84&lt;=0),"COMMANDE COUVERTS INCOMPLETE",IF(G84="","UNITE MANQUANTE",IF(COUNTIF(B384:B428,AE84)=0,"UNITE A CONTROLER","OK")))))),N("Z6"))</f>
        <v/>
      </c>
      <c r="AD84" s="144" t="str">
        <f>IF(1=1,IF(E84="","",AD83),N("AB7"))</f>
        <v/>
      </c>
      <c r="AE84" s="125" t="str">
        <f>IF(1=1,IF(G84="","",UPPER(TRIM(SUBSTITUTE(SUBSTITUTE(G84&amp;"",CHAR(160)," ")," "," ")))),N("AC7"))</f>
        <v/>
      </c>
      <c r="AG84" s="2" t="s">
        <v>25</v>
      </c>
    </row>
    <row r="85" spans="1:33" ht="15.75" x14ac:dyDescent="0.25">
      <c r="A85" s="126" t="str">
        <f>IF(1=1,IF(E85="","",A83),N("A8"))</f>
        <v/>
      </c>
      <c r="B85" s="127" t="str">
        <f>IF(1=1,IF(E85="","",B83),N("B8"))</f>
        <v/>
      </c>
      <c r="C85" s="128"/>
      <c r="D85" s="129" t="str">
        <f>IF(ISBLANK(E85),"",LARGE(D83:D84,1)+1)</f>
        <v/>
      </c>
      <c r="E85" s="130"/>
      <c r="F85" s="131"/>
      <c r="G85" s="170"/>
      <c r="H85" s="105"/>
      <c r="I85" s="132" t="str">
        <f>IF(1=1,IF(E85="","",I83),N("H8"))</f>
        <v/>
      </c>
      <c r="J85" s="133" t="str">
        <f>IF(1=1,IF(E85="","",J83),N("I8"))</f>
        <v/>
      </c>
      <c r="K85" s="134" t="str">
        <f>IF(1=1,IF(E85="","",K83),N("J8"))</f>
        <v/>
      </c>
      <c r="L85" s="135" t="str">
        <f>IF(1=1,IF(OR(J85="",O85="",NOT(ISNUMBER(J85)),NOT(ISNUMBER(O85)),J85=0),"",O85/J85),N("L8"))</f>
        <v/>
      </c>
      <c r="M85" s="136" t="str">
        <f>IF(1=1,IF(OR(L85="",NOT(ISNUMBER(F85))),"",F85*L85*IFERROR(INDEX(D384:D428,MATCH(AE85,B384:B428,0)),1)),N("M13"))</f>
        <v/>
      </c>
      <c r="N85" s="137" t="str">
        <f>IF(1=1,IF(F85="","",IF(G85="","",IFERROR(INDEX(E384:E428,MATCH(AE85,B384:B428,0)),G85&amp;""))),N("N6"))</f>
        <v/>
      </c>
      <c r="O85" s="138" t="str">
        <f>IF(1=1,IF(E85="","",O83),N("K8"))</f>
        <v/>
      </c>
      <c r="P85" s="139" t="str">
        <f>IF(1=1,IF(M85="","",IF(AND(ISNUMBER(M85),M85&lt;1,N85="kg"),MAX(1,ROUND(M85*1000,0)),IF(AND(ISNUMBER(M85),M85&lt;1,N85="L"),MAX(1,ROUND(M85*100,0)),ROUND(M85,3)))),N("O8"))</f>
        <v/>
      </c>
      <c r="Q85" s="140" t="str">
        <f>IF(1=1,IF(M85="","",IF(AND(ISNUMBER(M85),M85&lt;1,N85="kg"),"g",IF(AND(ISNUMBER(M85),M85&lt;1,N85="L"),"cl",N85))),N("P8"))</f>
        <v/>
      </c>
      <c r="R85" s="161" t="str">
        <f>IF(1=1,IF(E85="","",IF(F85="","A CONTROLER",IF(NOT(ISNUMBER(F85)),"TEXTE",IF(OR(L85="",L85&lt;=0),"COMMANDE PRINCIPALE INCOMPLETE",IF(G85="","UNITE MANQUANTE",IF(COUNTIF(B384:B428,AE85)=0,"UNITE A CONTROLER","OK")))))),N("Q9"))</f>
        <v/>
      </c>
      <c r="S85" s="105"/>
      <c r="T85" s="141">
        <f t="shared" si="13"/>
        <v>0</v>
      </c>
      <c r="U85" s="133" t="str">
        <f>IF(1=1,IF(E85="","",U83),N("S8"))</f>
        <v/>
      </c>
      <c r="V85" s="133" t="str">
        <f>IF(1=1,IF(E85="","",V83),N("T8"))</f>
        <v/>
      </c>
      <c r="W85" s="135" t="str">
        <f>IF(1=1,IF(OR(U85="",V85="",NOT(ISNUMBER(U85)),NOT(ISNUMBER(V85)),U85=0),"",V85/U85),N("U8"))</f>
        <v/>
      </c>
      <c r="X85" s="136" t="str">
        <f>IF(1=1,IF(OR(W85="",NOT(ISNUMBER(F85))),"",F85*W85*IFERROR(INDEX(D384:D428,MATCH(AE85,B384:B428,0)),1)),N("V7"))</f>
        <v/>
      </c>
      <c r="Y85" s="137" t="str">
        <f>IF(1=1,IF(F85="","",IF(G85="","",IFERROR(INDEX(E384:E428,MATCH(AE85,B384:B428,0)),G85&amp;""))),N("W6"))</f>
        <v/>
      </c>
      <c r="Z85" s="142" t="str">
        <f>IF(1=1,IF(X85="","",IF(AND(ISNUMBER(X85),X85&lt;1,Y85="kg"),MAX(1,ROUND(X85*1000,0)),IF(AND(ISNUMBER(X85),X85&lt;1,Y85="L"),MAX(1,ROUND(X85*100,0)),ROUND(X85,3)))),N("X8"))</f>
        <v/>
      </c>
      <c r="AA85" s="143" t="str">
        <f>IF(1=1,IF(X85="","",IF(AND(ISNUMBER(X85),X85&lt;1,Y85="kg"),"g",IF(AND(ISNUMBER(X85),X85&lt;1,Y85="L"),"cl",Y85))),N("Y8"))</f>
        <v/>
      </c>
      <c r="AB85" s="123" t="str">
        <f>IF(1=1,IF(E85="","",IF(F85="","A CONTROLER",IF(NOT(ISNUMBER(F85)),"TEXTE",IF(OR(W85="",W85&lt;=0),"COMMANDE COUVERTS INCOMPLETE",IF(G85="","UNITE MANQUANTE",IF(COUNTIF(B384:B428,AE85)=0,"UNITE A CONTROLER","OK")))))),N("Z6"))</f>
        <v/>
      </c>
      <c r="AD85" s="144" t="str">
        <f>IF(1=1,IF(E85="","",AD83),N("AB8"))</f>
        <v/>
      </c>
      <c r="AE85" s="125" t="str">
        <f>IF(1=1,IF(G85="","",UPPER(TRIM(SUBSTITUTE(SUBSTITUTE(G85&amp;"",CHAR(160)," ")," "," ")))),N("AC8"))</f>
        <v/>
      </c>
      <c r="AG85" s="9" t="s">
        <v>26</v>
      </c>
    </row>
    <row r="86" spans="1:33" ht="15.75" x14ac:dyDescent="0.25">
      <c r="A86" s="126" t="str">
        <f>IF(1=1,IF(E86="","",A83),N("A9"))</f>
        <v/>
      </c>
      <c r="B86" s="127" t="str">
        <f>IF(1=1,IF(E86="","",B83),N("B9"))</f>
        <v/>
      </c>
      <c r="C86" s="128"/>
      <c r="D86" s="129" t="str">
        <f>IF(ISBLANK(E86),"",LARGE(D83:D85,1)+1)</f>
        <v/>
      </c>
      <c r="E86" s="130"/>
      <c r="F86" s="131"/>
      <c r="G86" s="170"/>
      <c r="H86" s="105"/>
      <c r="I86" s="132" t="str">
        <f>IF(1=1,IF(E86="","",I83),N("H9"))</f>
        <v/>
      </c>
      <c r="J86" s="133" t="str">
        <f>IF(1=1,IF(E86="","",J83),N("I9"))</f>
        <v/>
      </c>
      <c r="K86" s="134" t="str">
        <f>IF(1=1,IF(E86="","",K83),N("J9"))</f>
        <v/>
      </c>
      <c r="L86" s="135" t="str">
        <f>IF(1=1,IF(OR(J86="",O86="",NOT(ISNUMBER(J86)),NOT(ISNUMBER(O86)),J86=0),"",O86/J86),N("L9"))</f>
        <v/>
      </c>
      <c r="M86" s="136" t="str">
        <f>IF(1=1,IF(OR(L86="",NOT(ISNUMBER(F86))),"",F86*L86*IFERROR(INDEX(D384:D428,MATCH(AE86,B384:B428,0)),1)),N("M13"))</f>
        <v/>
      </c>
      <c r="N86" s="137" t="str">
        <f>IF(1=1,IF(F86="","",IF(G86="","",IFERROR(INDEX(E384:E428,MATCH(AE86,B384:B428,0)),G86&amp;""))),N("N6"))</f>
        <v/>
      </c>
      <c r="O86" s="138" t="str">
        <f>IF(1=1,IF(E86="","",O83),N("K9"))</f>
        <v/>
      </c>
      <c r="P86" s="139" t="str">
        <f>IF(1=1,IF(M86="","",IF(AND(ISNUMBER(M86),M86&lt;1,N86="kg"),MAX(1,ROUND(M86*1000,0)),IF(AND(ISNUMBER(M86),M86&lt;1,N86="L"),MAX(1,ROUND(M86*100,0)),ROUND(M86,3)))),N("O9"))</f>
        <v/>
      </c>
      <c r="Q86" s="140" t="str">
        <f>IF(1=1,IF(M86="","",IF(AND(ISNUMBER(M86),M86&lt;1,N86="kg"),"g",IF(AND(ISNUMBER(M86),M86&lt;1,N86="L"),"cl",N86))),N("P9"))</f>
        <v/>
      </c>
      <c r="R86" s="161" t="str">
        <f>IF(1=1,IF(E86="","",IF(F86="","A CONTROLER",IF(NOT(ISNUMBER(F86)),"TEXTE",IF(OR(L86="",L86&lt;=0),"COMMANDE PRINCIPALE INCOMPLETE",IF(G86="","UNITE MANQUANTE",IF(COUNTIF(B384:B428,AE86)=0,"UNITE A CONTROLER","OK")))))),N("Q9"))</f>
        <v/>
      </c>
      <c r="S86" s="105"/>
      <c r="T86" s="141">
        <f t="shared" si="13"/>
        <v>0</v>
      </c>
      <c r="U86" s="133" t="str">
        <f>IF(1=1,IF(E86="","",U83),N("S9"))</f>
        <v/>
      </c>
      <c r="V86" s="133" t="str">
        <f>IF(1=1,IF(E86="","",V83),N("T9"))</f>
        <v/>
      </c>
      <c r="W86" s="135" t="str">
        <f>IF(1=1,IF(OR(U86="",V86="",NOT(ISNUMBER(U86)),NOT(ISNUMBER(V86)),U86=0),"",V86/U86),N("U9"))</f>
        <v/>
      </c>
      <c r="X86" s="136" t="str">
        <f>IF(1=1,IF(OR(W86="",NOT(ISNUMBER(F86))),"",F86*W86*IFERROR(INDEX(D384:D428,MATCH(AE86,B384:B428,0)),1)),N("V7"))</f>
        <v/>
      </c>
      <c r="Y86" s="137" t="str">
        <f>IF(1=1,IF(F86="","",IF(G86="","",IFERROR(INDEX(E384:E428,MATCH(AE86,B384:B428,0)),G86&amp;""))),N("W6"))</f>
        <v/>
      </c>
      <c r="Z86" s="142" t="str">
        <f>IF(1=1,IF(X86="","",IF(AND(ISNUMBER(X86),X86&lt;1,Y86="kg"),MAX(1,ROUND(X86*1000,0)),IF(AND(ISNUMBER(X86),X86&lt;1,Y86="L"),MAX(1,ROUND(X86*100,0)),ROUND(X86,3)))),N("X9"))</f>
        <v/>
      </c>
      <c r="AA86" s="143" t="str">
        <f>IF(1=1,IF(X86="","",IF(AND(ISNUMBER(X86),X86&lt;1,Y86="kg"),"g",IF(AND(ISNUMBER(X86),X86&lt;1,Y86="L"),"cl",Y86))),N("Y9"))</f>
        <v/>
      </c>
      <c r="AB86" s="123" t="str">
        <f>IF(1=1,IF(E86="","",IF(F86="","A CONTROLER",IF(NOT(ISNUMBER(F86)),"TEXTE",IF(OR(W86="",W86&lt;=0),"COMMANDE COUVERTS INCOMPLETE",IF(G86="","UNITE MANQUANTE",IF(COUNTIF(B384:B428,AE86)=0,"UNITE A CONTROLER","OK")))))),N("Z6"))</f>
        <v/>
      </c>
      <c r="AD86" s="144" t="str">
        <f>IF(1=1,IF(E86="","",AD83),N("AB9"))</f>
        <v/>
      </c>
      <c r="AE86" s="125" t="str">
        <f>IF(1=1,IF(G86="","",UPPER(TRIM(SUBSTITUTE(SUBSTITUTE(G86&amp;"",CHAR(160)," ")," "," ")))),N("AC9"))</f>
        <v/>
      </c>
      <c r="AG86" s="1" t="s">
        <v>28</v>
      </c>
    </row>
    <row r="87" spans="1:33" ht="15.75" x14ac:dyDescent="0.25">
      <c r="A87" s="126" t="str">
        <f>IF(1=1,IF(E87="","",A83),N("A10"))</f>
        <v/>
      </c>
      <c r="B87" s="127" t="str">
        <f>IF(1=1,IF(E87="","",B83),N("B10"))</f>
        <v/>
      </c>
      <c r="C87" s="128"/>
      <c r="D87" s="129" t="str">
        <f>IF(ISBLANK(E87),"",LARGE(D83:D86,1)+1)</f>
        <v/>
      </c>
      <c r="E87" s="130"/>
      <c r="F87" s="131"/>
      <c r="G87" s="170"/>
      <c r="H87" s="105"/>
      <c r="I87" s="132" t="str">
        <f>IF(1=1,IF(E87="","",I83),N("H10"))</f>
        <v/>
      </c>
      <c r="J87" s="133" t="str">
        <f>IF(1=1,IF(E87="","",J83),N("I10"))</f>
        <v/>
      </c>
      <c r="K87" s="134" t="str">
        <f>IF(1=1,IF(E87="","",K83),N("J10"))</f>
        <v/>
      </c>
      <c r="L87" s="135" t="str">
        <f>IF(1=1,IF(OR(J87="",O87="",NOT(ISNUMBER(J87)),NOT(ISNUMBER(O87)),J87=0),"",O87/J87),N("L10"))</f>
        <v/>
      </c>
      <c r="M87" s="136" t="str">
        <f>IF(1=1,IF(OR(L87="",NOT(ISNUMBER(F87))),"",F87*L87*IFERROR(INDEX(D384:D428,MATCH(AE87,B384:B428,0)),1)),N("M13"))</f>
        <v/>
      </c>
      <c r="N87" s="137" t="str">
        <f>IF(1=1,IF(F87="","",IF(G87="","",IFERROR(INDEX(E384:E428,MATCH(AE87,B384:B428,0)),G87&amp;""))),N("N6"))</f>
        <v/>
      </c>
      <c r="O87" s="138" t="str">
        <f>IF(1=1,IF(E87="","",O83),N("K10"))</f>
        <v/>
      </c>
      <c r="P87" s="139" t="str">
        <f>IF(1=1,IF(M87="","",IF(AND(ISNUMBER(M87),M87&lt;1,N87="kg"),MAX(1,ROUND(M87*1000,0)),IF(AND(ISNUMBER(M87),M87&lt;1,N87="L"),MAX(1,ROUND(M87*100,0)),ROUND(M87,3)))),N("O10"))</f>
        <v/>
      </c>
      <c r="Q87" s="140" t="str">
        <f>IF(1=1,IF(M87="","",IF(AND(ISNUMBER(M87),M87&lt;1,N87="kg"),"g",IF(AND(ISNUMBER(M87),M87&lt;1,N87="L"),"cl",N87))),N("P10"))</f>
        <v/>
      </c>
      <c r="R87" s="161" t="str">
        <f>IF(1=1,IF(E87="","",IF(F87="","A CONTROLER",IF(NOT(ISNUMBER(F87)),"TEXTE",IF(OR(L87="",L87&lt;=0),"COMMANDE PRINCIPALE INCOMPLETE",IF(G87="","UNITE MANQUANTE",IF(COUNTIF(B384:B428,AE87)=0,"UNITE A CONTROLER","OK")))))),N("Q9"))</f>
        <v/>
      </c>
      <c r="S87" s="105"/>
      <c r="T87" s="141">
        <f t="shared" si="13"/>
        <v>0</v>
      </c>
      <c r="U87" s="133" t="str">
        <f>IF(1=1,IF(E87="","",U83),N("S10"))</f>
        <v/>
      </c>
      <c r="V87" s="133" t="str">
        <f>IF(1=1,IF(E87="","",V83),N("T10"))</f>
        <v/>
      </c>
      <c r="W87" s="135" t="str">
        <f>IF(1=1,IF(OR(U87="",V87="",NOT(ISNUMBER(U87)),NOT(ISNUMBER(V87)),U87=0),"",V87/U87),N("U10"))</f>
        <v/>
      </c>
      <c r="X87" s="136" t="str">
        <f>IF(1=1,IF(OR(W87="",NOT(ISNUMBER(F87))),"",F87*W87*IFERROR(INDEX(D384:D428,MATCH(AE87,B384:B428,0)),1)),N("V7"))</f>
        <v/>
      </c>
      <c r="Y87" s="137" t="str">
        <f>IF(1=1,IF(F87="","",IF(G87="","",IFERROR(INDEX(E384:E428,MATCH(AE87,B384:B428,0)),G87&amp;""))),N("W6"))</f>
        <v/>
      </c>
      <c r="Z87" s="142" t="str">
        <f>IF(1=1,IF(X87="","",IF(AND(ISNUMBER(X87),X87&lt;1,Y87="kg"),MAX(1,ROUND(X87*1000,0)),IF(AND(ISNUMBER(X87),X87&lt;1,Y87="L"),MAX(1,ROUND(X87*100,0)),ROUND(X87,3)))),N("X10"))</f>
        <v/>
      </c>
      <c r="AA87" s="143" t="str">
        <f>IF(1=1,IF(X87="","",IF(AND(ISNUMBER(X87),X87&lt;1,Y87="kg"),"g",IF(AND(ISNUMBER(X87),X87&lt;1,Y87="L"),"cl",Y87))),N("Y10"))</f>
        <v/>
      </c>
      <c r="AB87" s="123" t="str">
        <f>IF(1=1,IF(E87="","",IF(F87="","A CONTROLER",IF(NOT(ISNUMBER(F87)),"TEXTE",IF(OR(W87="",W87&lt;=0),"COMMANDE COUVERTS INCOMPLETE",IF(G87="","UNITE MANQUANTE",IF(COUNTIF(B384:B428,AE87)=0,"UNITE A CONTROLER","OK")))))),N("Z6"))</f>
        <v/>
      </c>
      <c r="AD87" s="144" t="str">
        <f>IF(1=1,IF(E87="","",AD83),N("AB10"))</f>
        <v/>
      </c>
      <c r="AE87" s="125" t="str">
        <f>IF(1=1,IF(G87="","",UPPER(TRIM(SUBSTITUTE(SUBSTITUTE(G87&amp;"",CHAR(160)," ")," "," ")))),N("AC10"))</f>
        <v/>
      </c>
      <c r="AG87" s="1" t="s">
        <v>29</v>
      </c>
    </row>
    <row r="88" spans="1:33" ht="15.75" x14ac:dyDescent="0.25">
      <c r="A88" s="126" t="str">
        <f>IF(1=1,IF(E88="","",A83),N("A11"))</f>
        <v/>
      </c>
      <c r="B88" s="127" t="str">
        <f>IF(1=1,IF(E88="","",B83),N("B11"))</f>
        <v/>
      </c>
      <c r="C88" s="128"/>
      <c r="D88" s="129" t="str">
        <f>IF(ISBLANK(E88),"",LARGE(D83:D87,1)+1)</f>
        <v/>
      </c>
      <c r="E88" s="130"/>
      <c r="F88" s="131"/>
      <c r="G88" s="170"/>
      <c r="H88" s="105"/>
      <c r="I88" s="132" t="str">
        <f>IF(1=1,IF(E88="","",I83),N("H11"))</f>
        <v/>
      </c>
      <c r="J88" s="133" t="str">
        <f>IF(1=1,IF(E88="","",J83),N("I11"))</f>
        <v/>
      </c>
      <c r="K88" s="134" t="str">
        <f>IF(1=1,IF(E88="","",K83),N("J11"))</f>
        <v/>
      </c>
      <c r="L88" s="135" t="str">
        <f>IF(1=1,IF(OR(J88="",O88="",NOT(ISNUMBER(J88)),NOT(ISNUMBER(O88)),J88=0),"",O88/J88),N("L11"))</f>
        <v/>
      </c>
      <c r="M88" s="136" t="str">
        <f>IF(1=1,IF(OR(L88="",NOT(ISNUMBER(F88))),"",F88*L88*IFERROR(INDEX(D384:D428,MATCH(AE88,B384:B428,0)),1)),N("M13"))</f>
        <v/>
      </c>
      <c r="N88" s="137" t="str">
        <f>IF(1=1,IF(F88="","",IF(G88="","",IFERROR(INDEX(E384:E428,MATCH(AE88,B384:B428,0)),G88&amp;""))),N("N6"))</f>
        <v/>
      </c>
      <c r="O88" s="138" t="str">
        <f>IF(1=1,IF(E88="","",O83),N("K11"))</f>
        <v/>
      </c>
      <c r="P88" s="139" t="str">
        <f>IF(1=1,IF(M88="","",IF(AND(ISNUMBER(M88),M88&lt;1,N88="kg"),MAX(1,ROUND(M88*1000,0)),IF(AND(ISNUMBER(M88),M88&lt;1,N88="L"),MAX(1,ROUND(M88*100,0)),ROUND(M88,3)))),N("O11"))</f>
        <v/>
      </c>
      <c r="Q88" s="140" t="str">
        <f>IF(1=1,IF(M88="","",IF(AND(ISNUMBER(M88),M88&lt;1,N88="kg"),"g",IF(AND(ISNUMBER(M88),M88&lt;1,N88="L"),"cl",N88))),N("P11"))</f>
        <v/>
      </c>
      <c r="R88" s="161" t="str">
        <f>IF(1=1,IF(E88="","",IF(F88="","A CONTROLER",IF(NOT(ISNUMBER(F88)),"TEXTE",IF(OR(L88="",L88&lt;=0),"COMMANDE PRINCIPALE INCOMPLETE",IF(G88="","UNITE MANQUANTE",IF(COUNTIF(B384:B428,AE88)=0,"UNITE A CONTROLER","OK")))))),N("Q9"))</f>
        <v/>
      </c>
      <c r="S88" s="105"/>
      <c r="T88" s="141">
        <f t="shared" si="13"/>
        <v>0</v>
      </c>
      <c r="U88" s="133" t="str">
        <f>IF(1=1,IF(E88="","",U83),N("S11"))</f>
        <v/>
      </c>
      <c r="V88" s="133" t="str">
        <f>IF(1=1,IF(E88="","",V83),N("T11"))</f>
        <v/>
      </c>
      <c r="W88" s="135" t="str">
        <f>IF(1=1,IF(OR(U88="",V88="",NOT(ISNUMBER(U88)),NOT(ISNUMBER(V88)),U88=0),"",V88/U88),N("U11"))</f>
        <v/>
      </c>
      <c r="X88" s="136" t="str">
        <f>IF(1=1,IF(OR(W88="",NOT(ISNUMBER(F88))),"",F88*W88*IFERROR(INDEX(D384:D428,MATCH(AE88,B384:B428,0)),1)),N("V7"))</f>
        <v/>
      </c>
      <c r="Y88" s="137" t="str">
        <f>IF(1=1,IF(F88="","",IF(G88="","",IFERROR(INDEX(E384:E428,MATCH(AE88,B384:B428,0)),G88&amp;""))),N("W6"))</f>
        <v/>
      </c>
      <c r="Z88" s="142" t="str">
        <f>IF(1=1,IF(X88="","",IF(AND(ISNUMBER(X88),X88&lt;1,Y88="kg"),MAX(1,ROUND(X88*1000,0)),IF(AND(ISNUMBER(X88),X88&lt;1,Y88="L"),MAX(1,ROUND(X88*100,0)),ROUND(X88,3)))),N("X11"))</f>
        <v/>
      </c>
      <c r="AA88" s="143" t="str">
        <f>IF(1=1,IF(X88="","",IF(AND(ISNUMBER(X88),X88&lt;1,Y88="kg"),"g",IF(AND(ISNUMBER(X88),X88&lt;1,Y88="L"),"cl",Y88))),N("Y11"))</f>
        <v/>
      </c>
      <c r="AB88" s="123" t="str">
        <f>IF(1=1,IF(E88="","",IF(F88="","A CONTROLER",IF(NOT(ISNUMBER(F88)),"TEXTE",IF(OR(W88="",W88&lt;=0),"COMMANDE COUVERTS INCOMPLETE",IF(G88="","UNITE MANQUANTE",IF(COUNTIF(B384:B428,AE88)=0,"UNITE A CONTROLER","OK")))))),N("Z6"))</f>
        <v/>
      </c>
      <c r="AD88" s="144" t="str">
        <f>IF(1=1,IF(E88="","",AD83),N("AB11"))</f>
        <v/>
      </c>
      <c r="AE88" s="125" t="str">
        <f>IF(1=1,IF(G88="","",UPPER(TRIM(SUBSTITUTE(SUBSTITUTE(G88&amp;"",CHAR(160)," ")," "," ")))),N("AC11"))</f>
        <v/>
      </c>
      <c r="AG88" s="1" t="s">
        <v>30</v>
      </c>
    </row>
    <row r="89" spans="1:33" ht="15.75" x14ac:dyDescent="0.25">
      <c r="A89" s="126" t="str">
        <f>IF(1=1,IF(E89="","",A83),N("A12"))</f>
        <v/>
      </c>
      <c r="B89" s="127" t="str">
        <f>IF(1=1,IF(E89="","",B83),N("B12"))</f>
        <v/>
      </c>
      <c r="C89" s="128"/>
      <c r="D89" s="129" t="str">
        <f>IF(ISBLANK(E89),"",LARGE(D83:D88,1)+1)</f>
        <v/>
      </c>
      <c r="E89" s="130"/>
      <c r="F89" s="131"/>
      <c r="G89" s="170"/>
      <c r="H89" s="105"/>
      <c r="I89" s="132" t="str">
        <f>IF(1=1,IF(E89="","",I83),N("H12"))</f>
        <v/>
      </c>
      <c r="J89" s="133" t="str">
        <f>IF(1=1,IF(E89="","",J83),N("I12"))</f>
        <v/>
      </c>
      <c r="K89" s="134" t="str">
        <f>IF(1=1,IF(E89="","",K83),N("J12"))</f>
        <v/>
      </c>
      <c r="L89" s="135" t="str">
        <f>IF(1=1,IF(OR(J89="",O89="",NOT(ISNUMBER(J89)),NOT(ISNUMBER(O89)),J89=0),"",O89/J89),N("L12"))</f>
        <v/>
      </c>
      <c r="M89" s="136" t="str">
        <f>IF(1=1,IF(OR(L89="",NOT(ISNUMBER(F89))),"",F89*L89*IFERROR(INDEX(D384:D428,MATCH(AE89,B384:B428,0)),1)),N("M13"))</f>
        <v/>
      </c>
      <c r="N89" s="137" t="str">
        <f>IF(1=1,IF(F89="","",IF(G89="","",IFERROR(INDEX(E384:E428,MATCH(AE89,B384:B428,0)),G89&amp;""))),N("N6"))</f>
        <v/>
      </c>
      <c r="O89" s="138" t="str">
        <f>IF(1=1,IF(E89="","",O83),N("K12"))</f>
        <v/>
      </c>
      <c r="P89" s="139" t="str">
        <f>IF(1=1,IF(M89="","",IF(AND(ISNUMBER(M89),M89&lt;1,N89="kg"),MAX(1,ROUND(M89*1000,0)),IF(AND(ISNUMBER(M89),M89&lt;1,N89="L"),MAX(1,ROUND(M89*100,0)),ROUND(M89,3)))),N("O12"))</f>
        <v/>
      </c>
      <c r="Q89" s="140" t="str">
        <f>IF(1=1,IF(M89="","",IF(AND(ISNUMBER(M89),M89&lt;1,N89="kg"),"g",IF(AND(ISNUMBER(M89),M89&lt;1,N89="L"),"cl",N89))),N("P12"))</f>
        <v/>
      </c>
      <c r="R89" s="161" t="str">
        <f>IF(1=1,IF(E89="","",IF(F89="","A CONTROLER",IF(NOT(ISNUMBER(F89)),"TEXTE",IF(OR(L89="",L89&lt;=0),"COMMANDE PRINCIPALE INCOMPLETE",IF(G89="","UNITE MANQUANTE",IF(COUNTIF(B384:B428,AE89)=0,"UNITE A CONTROLER","OK")))))),N("Q9"))</f>
        <v/>
      </c>
      <c r="S89" s="105"/>
      <c r="T89" s="141">
        <f t="shared" si="13"/>
        <v>0</v>
      </c>
      <c r="U89" s="133" t="str">
        <f>IF(1=1,IF(E89="","",U83),N("S12"))</f>
        <v/>
      </c>
      <c r="V89" s="133" t="str">
        <f>IF(1=1,IF(E89="","",V83),N("T12"))</f>
        <v/>
      </c>
      <c r="W89" s="135" t="str">
        <f>IF(1=1,IF(OR(U89="",V89="",NOT(ISNUMBER(U89)),NOT(ISNUMBER(V89)),U89=0),"",V89/U89),N("U12"))</f>
        <v/>
      </c>
      <c r="X89" s="136" t="str">
        <f>IF(1=1,IF(OR(W89="",NOT(ISNUMBER(F89))),"",F89*W89*IFERROR(INDEX(D384:D428,MATCH(AE89,B384:B428,0)),1)),N("V7"))</f>
        <v/>
      </c>
      <c r="Y89" s="137" t="str">
        <f>IF(1=1,IF(F89="","",IF(G89="","",IFERROR(INDEX(E384:E428,MATCH(AE89,B384:B428,0)),G89&amp;""))),N("W6"))</f>
        <v/>
      </c>
      <c r="Z89" s="142" t="str">
        <f>IF(1=1,IF(X89="","",IF(AND(ISNUMBER(X89),X89&lt;1,Y89="kg"),MAX(1,ROUND(X89*1000,0)),IF(AND(ISNUMBER(X89),X89&lt;1,Y89="L"),MAX(1,ROUND(X89*100,0)),ROUND(X89,3)))),N("X12"))</f>
        <v/>
      </c>
      <c r="AA89" s="143" t="str">
        <f>IF(1=1,IF(X89="","",IF(AND(ISNUMBER(X89),X89&lt;1,Y89="kg"),"g",IF(AND(ISNUMBER(X89),X89&lt;1,Y89="L"),"cl",Y89))),N("Y12"))</f>
        <v/>
      </c>
      <c r="AB89" s="123" t="str">
        <f>IF(1=1,IF(E89="","",IF(F89="","A CONTROLER",IF(NOT(ISNUMBER(F89)),"TEXTE",IF(OR(W89="",W89&lt;=0),"COMMANDE COUVERTS INCOMPLETE",IF(G89="","UNITE MANQUANTE",IF(COUNTIF(B384:B428,AE89)=0,"UNITE A CONTROLER","OK")))))),N("Z6"))</f>
        <v/>
      </c>
      <c r="AD89" s="144" t="str">
        <f>IF(1=1,IF(E89="","",AD83),N("AB12"))</f>
        <v/>
      </c>
      <c r="AE89" s="125" t="str">
        <f>IF(1=1,IF(G89="","",UPPER(TRIM(SUBSTITUTE(SUBSTITUTE(G89&amp;"",CHAR(160)," ")," "," ")))),N("AC12"))</f>
        <v/>
      </c>
      <c r="AG89" s="4" t="s">
        <v>31</v>
      </c>
    </row>
    <row r="90" spans="1:33" ht="15.75" x14ac:dyDescent="0.25">
      <c r="A90" s="126" t="str">
        <f>IF(1=1,IF(E90="","",A83),N("A13"))</f>
        <v/>
      </c>
      <c r="B90" s="127" t="str">
        <f>IF(1=1,IF(E90="","",B83),N("B13"))</f>
        <v/>
      </c>
      <c r="C90" s="128"/>
      <c r="D90" s="129" t="str">
        <f>IF(ISBLANK(E90),"",LARGE(D83:D89,1)+1)</f>
        <v/>
      </c>
      <c r="E90" s="130"/>
      <c r="F90" s="131"/>
      <c r="G90" s="170"/>
      <c r="H90" s="105"/>
      <c r="I90" s="132" t="str">
        <f>IF(1=1,IF(E90="","",I83),N("H13"))</f>
        <v/>
      </c>
      <c r="J90" s="133" t="str">
        <f>IF(1=1,IF(E90="","",J83),N("I13"))</f>
        <v/>
      </c>
      <c r="K90" s="134" t="str">
        <f>IF(1=1,IF(E90="","",K83),N("J13"))</f>
        <v/>
      </c>
      <c r="L90" s="135" t="str">
        <f>IF(1=1,IF(OR(J90="",O90="",NOT(ISNUMBER(J90)),NOT(ISNUMBER(O90)),J90=0),"",O90/J90),N("L13"))</f>
        <v/>
      </c>
      <c r="M90" s="136" t="str">
        <f>IF(1=1,IF(OR(L90="",NOT(ISNUMBER(F90))),"",F90*L90*IFERROR(INDEX(D384:D428,MATCH(AE90,B384:B428,0)),1)),N("M13"))</f>
        <v/>
      </c>
      <c r="N90" s="137" t="str">
        <f>IF(1=1,IF(F90="","",IF(G90="","",IFERROR(INDEX(E384:E428,MATCH(AE90,B384:B428,0)),G90&amp;""))),N("N6"))</f>
        <v/>
      </c>
      <c r="O90" s="138" t="str">
        <f>IF(1=1,IF(E90="","",O83),N("K13"))</f>
        <v/>
      </c>
      <c r="P90" s="139" t="str">
        <f>IF(1=1,IF(M90="","",IF(AND(ISNUMBER(M90),M90&lt;1,N90="kg"),MAX(1,ROUND(M90*1000,0)),IF(AND(ISNUMBER(M90),M90&lt;1,N90="L"),MAX(1,ROUND(M90*100,0)),ROUND(M90,3)))),N("O13"))</f>
        <v/>
      </c>
      <c r="Q90" s="140" t="str">
        <f>IF(1=1,IF(M90="","",IF(AND(ISNUMBER(M90),M90&lt;1,N90="kg"),"g",IF(AND(ISNUMBER(M90),M90&lt;1,N90="L"),"cl",N90))),N("P13"))</f>
        <v/>
      </c>
      <c r="R90" s="161" t="str">
        <f>IF(1=1,IF(E90="","",IF(F90="","A CONTROLER",IF(NOT(ISNUMBER(F90)),"TEXTE",IF(OR(L90="",L90&lt;=0),"COMMANDE PRINCIPALE INCOMPLETE",IF(G90="","UNITE MANQUANTE",IF(COUNTIF(B384:B428,AE90)=0,"UNITE A CONTROLER","OK")))))),N("Q9"))</f>
        <v/>
      </c>
      <c r="S90" s="105"/>
      <c r="T90" s="141">
        <f t="shared" si="13"/>
        <v>0</v>
      </c>
      <c r="U90" s="133" t="str">
        <f>IF(1=1,IF(E90="","",U83),N("S13"))</f>
        <v/>
      </c>
      <c r="V90" s="133" t="str">
        <f>IF(1=1,IF(E90="","",V83),N("T13"))</f>
        <v/>
      </c>
      <c r="W90" s="135" t="str">
        <f>IF(1=1,IF(OR(U90="",V90="",NOT(ISNUMBER(U90)),NOT(ISNUMBER(V90)),U90=0),"",V90/U90),N("U13"))</f>
        <v/>
      </c>
      <c r="X90" s="136" t="str">
        <f>IF(1=1,IF(OR(W90="",NOT(ISNUMBER(F90))),"",F90*W90*IFERROR(INDEX(D384:D428,MATCH(AE90,B384:B428,0)),1)),N("V7"))</f>
        <v/>
      </c>
      <c r="Y90" s="137" t="str">
        <f>IF(1=1,IF(F90="","",IF(G90="","",IFERROR(INDEX(E384:E428,MATCH(AE90,B384:B428,0)),G90&amp;""))),N("W6"))</f>
        <v/>
      </c>
      <c r="Z90" s="142" t="str">
        <f>IF(1=1,IF(X90="","",IF(AND(ISNUMBER(X90),X90&lt;1,Y90="kg"),MAX(1,ROUND(X90*1000,0)),IF(AND(ISNUMBER(X90),X90&lt;1,Y90="L"),MAX(1,ROUND(X90*100,0)),ROUND(X90,3)))),N("X13"))</f>
        <v/>
      </c>
      <c r="AA90" s="143" t="str">
        <f>IF(1=1,IF(X90="","",IF(AND(ISNUMBER(X90),X90&lt;1,Y90="kg"),"g",IF(AND(ISNUMBER(X90),X90&lt;1,Y90="L"),"cl",Y90))),N("Y13"))</f>
        <v/>
      </c>
      <c r="AB90" s="123" t="str">
        <f>IF(1=1,IF(E90="","",IF(F90="","A CONTROLER",IF(NOT(ISNUMBER(F90)),"TEXTE",IF(OR(W90="",W90&lt;=0),"COMMANDE COUVERTS INCOMPLETE",IF(G90="","UNITE MANQUANTE",IF(COUNTIF(B384:B428,AE90)=0,"UNITE A CONTROLER","OK")))))),N("Z6"))</f>
        <v/>
      </c>
      <c r="AD90" s="144" t="str">
        <f>IF(1=1,IF(E90="","",AD83),N("AB13"))</f>
        <v/>
      </c>
      <c r="AE90" s="125" t="str">
        <f>IF(1=1,IF(G90="","",UPPER(TRIM(SUBSTITUTE(SUBSTITUTE(G90&amp;"",CHAR(160)," ")," "," ")))),N("AC13"))</f>
        <v/>
      </c>
      <c r="AG90" s="4" t="s">
        <v>32</v>
      </c>
    </row>
    <row r="91" spans="1:33" ht="15.75" x14ac:dyDescent="0.25">
      <c r="A91" s="126" t="str">
        <f>IF(1=1,IF(E91="","",A83),N("A14"))</f>
        <v/>
      </c>
      <c r="B91" s="127" t="str">
        <f>IF(1=1,IF(E91="","",B83),N("B14"))</f>
        <v/>
      </c>
      <c r="C91" s="128"/>
      <c r="D91" s="129" t="str">
        <f>IF(ISBLANK(E91),"",LARGE(D83:D90,1)+1)</f>
        <v/>
      </c>
      <c r="E91" s="130"/>
      <c r="F91" s="131"/>
      <c r="G91" s="170"/>
      <c r="H91" s="105"/>
      <c r="I91" s="132" t="str">
        <f>IF(1=1,IF(E91="","",I83),N("H14"))</f>
        <v/>
      </c>
      <c r="J91" s="133" t="str">
        <f>IF(1=1,IF(E91="","",J83),N("I14"))</f>
        <v/>
      </c>
      <c r="K91" s="134" t="str">
        <f>IF(1=1,IF(E91="","",K83),N("J14"))</f>
        <v/>
      </c>
      <c r="L91" s="135" t="str">
        <f>IF(1=1,IF(OR(J91="",O91="",NOT(ISNUMBER(J91)),NOT(ISNUMBER(O91)),J91=0),"",O91/J91),N("L14"))</f>
        <v/>
      </c>
      <c r="M91" s="136" t="str">
        <f>IF(1=1,IF(OR(L91="",NOT(ISNUMBER(F91))),"",F91*L91*IFERROR(INDEX(D384:D428,MATCH(AE91,B384:B428,0)),1)),N("M13"))</f>
        <v/>
      </c>
      <c r="N91" s="137" t="str">
        <f>IF(1=1,IF(F91="","",IF(G91="","",IFERROR(INDEX(E384:E428,MATCH(AE91,B384:B428,0)),G91&amp;""))),N("N6"))</f>
        <v/>
      </c>
      <c r="O91" s="138" t="str">
        <f>IF(1=1,IF(E91="","",O83),N("K14"))</f>
        <v/>
      </c>
      <c r="P91" s="139" t="str">
        <f>IF(1=1,IF(M91="","",IF(AND(ISNUMBER(M91),M91&lt;1,N91="kg"),MAX(1,ROUND(M91*1000,0)),IF(AND(ISNUMBER(M91),M91&lt;1,N91="L"),MAX(1,ROUND(M91*100,0)),ROUND(M91,3)))),N("O14"))</f>
        <v/>
      </c>
      <c r="Q91" s="140" t="str">
        <f>IF(1=1,IF(M91="","",IF(AND(ISNUMBER(M91),M91&lt;1,N91="kg"),"g",IF(AND(ISNUMBER(M91),M91&lt;1,N91="L"),"cl",N91))),N("P14"))</f>
        <v/>
      </c>
      <c r="R91" s="161" t="str">
        <f>IF(1=1,IF(E91="","",IF(F91="","A CONTROLER",IF(NOT(ISNUMBER(F91)),"TEXTE",IF(OR(L91="",L91&lt;=0),"COMMANDE PRINCIPALE INCOMPLETE",IF(G91="","UNITE MANQUANTE",IF(COUNTIF(B384:B428,AE91)=0,"UNITE A CONTROLER","OK")))))),N("Q9"))</f>
        <v/>
      </c>
      <c r="S91" s="105"/>
      <c r="T91" s="141">
        <f t="shared" si="13"/>
        <v>0</v>
      </c>
      <c r="U91" s="133" t="str">
        <f>IF(1=1,IF(E91="","",U83),N("S14"))</f>
        <v/>
      </c>
      <c r="V91" s="133" t="str">
        <f>IF(1=1,IF(E91="","",V83),N("T14"))</f>
        <v/>
      </c>
      <c r="W91" s="135" t="str">
        <f>IF(1=1,IF(OR(U91="",V91="",NOT(ISNUMBER(U91)),NOT(ISNUMBER(V91)),U91=0),"",V91/U91),N("U14"))</f>
        <v/>
      </c>
      <c r="X91" s="136" t="str">
        <f>IF(1=1,IF(OR(W91="",NOT(ISNUMBER(F91))),"",F91*W91*IFERROR(INDEX(D384:D428,MATCH(AE91,B384:B428,0)),1)),N("V7"))</f>
        <v/>
      </c>
      <c r="Y91" s="137" t="str">
        <f>IF(1=1,IF(F91="","",IF(G91="","",IFERROR(INDEX(E384:E428,MATCH(AE91,B384:B428,0)),G91&amp;""))),N("W6"))</f>
        <v/>
      </c>
      <c r="Z91" s="142" t="str">
        <f>IF(1=1,IF(X91="","",IF(AND(ISNUMBER(X91),X91&lt;1,Y91="kg"),MAX(1,ROUND(X91*1000,0)),IF(AND(ISNUMBER(X91),X91&lt;1,Y91="L"),MAX(1,ROUND(X91*100,0)),ROUND(X91,3)))),N("X14"))</f>
        <v/>
      </c>
      <c r="AA91" s="143" t="str">
        <f>IF(1=1,IF(X91="","",IF(AND(ISNUMBER(X91),X91&lt;1,Y91="kg"),"g",IF(AND(ISNUMBER(X91),X91&lt;1,Y91="L"),"cl",Y91))),N("Y14"))</f>
        <v/>
      </c>
      <c r="AB91" s="123" t="str">
        <f>IF(1=1,IF(E91="","",IF(F91="","A CONTROLER",IF(NOT(ISNUMBER(F91)),"TEXTE",IF(OR(W91="",W91&lt;=0),"COMMANDE COUVERTS INCOMPLETE",IF(G91="","UNITE MANQUANTE",IF(COUNTIF(B384:B428,AE91)=0,"UNITE A CONTROLER","OK")))))),N("Z6"))</f>
        <v/>
      </c>
      <c r="AD91" s="144" t="str">
        <f>IF(1=1,IF(E91="","",AD83),N("AB14"))</f>
        <v/>
      </c>
      <c r="AE91" s="125" t="str">
        <f>IF(1=1,IF(G91="","",UPPER(TRIM(SUBSTITUTE(SUBSTITUTE(G91&amp;"",CHAR(160)," ")," "," ")))),N("AC14"))</f>
        <v/>
      </c>
      <c r="AG91" s="4" t="s">
        <v>33</v>
      </c>
    </row>
    <row r="92" spans="1:33" ht="15.75" x14ac:dyDescent="0.25">
      <c r="A92" s="126" t="str">
        <f>IF(1=1,IF(E92="","",A83),N("A15"))</f>
        <v/>
      </c>
      <c r="B92" s="127" t="str">
        <f>IF(1=1,IF(E92="","",B83),N("B15"))</f>
        <v/>
      </c>
      <c r="C92" s="128"/>
      <c r="D92" s="129" t="str">
        <f>IF(ISBLANK(E92),"",LARGE(D83:D91,1)+1)</f>
        <v/>
      </c>
      <c r="E92" s="130"/>
      <c r="F92" s="131"/>
      <c r="G92" s="170"/>
      <c r="H92" s="105"/>
      <c r="I92" s="132" t="str">
        <f>IF(1=1,IF(E92="","",I83),N("H15"))</f>
        <v/>
      </c>
      <c r="J92" s="133" t="str">
        <f>IF(1=1,IF(E92="","",J83),N("I15"))</f>
        <v/>
      </c>
      <c r="K92" s="134" t="str">
        <f>IF(1=1,IF(E92="","",K83),N("J15"))</f>
        <v/>
      </c>
      <c r="L92" s="135" t="str">
        <f>IF(1=1,IF(OR(J92="",O92="",NOT(ISNUMBER(J92)),NOT(ISNUMBER(O92)),J92=0),"",O92/J92),N("L15"))</f>
        <v/>
      </c>
      <c r="M92" s="136" t="str">
        <f>IF(1=1,IF(OR(L92="",NOT(ISNUMBER(F92))),"",F92*L92*IFERROR(INDEX(D384:D428,MATCH(AE92,B384:B428,0)),1)),N("M13"))</f>
        <v/>
      </c>
      <c r="N92" s="137" t="str">
        <f>IF(1=1,IF(F92="","",IF(G92="","",IFERROR(INDEX(E384:E428,MATCH(AE92,B384:B428,0)),G92&amp;""))),N("N6"))</f>
        <v/>
      </c>
      <c r="O92" s="138" t="str">
        <f>IF(1=1,IF(E92="","",O83),N("K15"))</f>
        <v/>
      </c>
      <c r="P92" s="139" t="str">
        <f>IF(1=1,IF(M92="","",IF(AND(ISNUMBER(M92),M92&lt;1,N92="kg"),MAX(1,ROUND(M92*1000,0)),IF(AND(ISNUMBER(M92),M92&lt;1,N92="L"),MAX(1,ROUND(M92*100,0)),ROUND(M92,3)))),N("O15"))</f>
        <v/>
      </c>
      <c r="Q92" s="140" t="str">
        <f>IF(1=1,IF(M92="","",IF(AND(ISNUMBER(M92),M92&lt;1,N92="kg"),"g",IF(AND(ISNUMBER(M92),M92&lt;1,N92="L"),"cl",N92))),N("P15"))</f>
        <v/>
      </c>
      <c r="R92" s="161" t="str">
        <f>IF(1=1,IF(E92="","",IF(F92="","A CONTROLER",IF(NOT(ISNUMBER(F92)),"TEXTE",IF(OR(L92="",L92&lt;=0),"COMMANDE PRINCIPALE INCOMPLETE",IF(G92="","UNITE MANQUANTE",IF(COUNTIF(B384:B428,AE92)=0,"UNITE A CONTROLER","OK")))))),N("Q9"))</f>
        <v/>
      </c>
      <c r="S92" s="105"/>
      <c r="T92" s="141">
        <f t="shared" si="13"/>
        <v>0</v>
      </c>
      <c r="U92" s="133" t="str">
        <f>IF(1=1,IF(E92="","",U83),N("S15"))</f>
        <v/>
      </c>
      <c r="V92" s="133" t="str">
        <f>IF(1=1,IF(E92="","",V83),N("T15"))</f>
        <v/>
      </c>
      <c r="W92" s="135" t="str">
        <f>IF(1=1,IF(OR(U92="",V92="",NOT(ISNUMBER(U92)),NOT(ISNUMBER(V92)),U92=0),"",V92/U92),N("U15"))</f>
        <v/>
      </c>
      <c r="X92" s="136" t="str">
        <f>IF(1=1,IF(OR(W92="",NOT(ISNUMBER(F92))),"",F92*W92*IFERROR(INDEX(D384:D428,MATCH(AE92,B384:B428,0)),1)),N("V7"))</f>
        <v/>
      </c>
      <c r="Y92" s="137" t="str">
        <f>IF(1=1,IF(F92="","",IF(G92="","",IFERROR(INDEX(E384:E428,MATCH(AE92,B384:B428,0)),G92&amp;""))),N("W6"))</f>
        <v/>
      </c>
      <c r="Z92" s="142" t="str">
        <f>IF(1=1,IF(X92="","",IF(AND(ISNUMBER(X92),X92&lt;1,Y92="kg"),MAX(1,ROUND(X92*1000,0)),IF(AND(ISNUMBER(X92),X92&lt;1,Y92="L"),MAX(1,ROUND(X92*100,0)),ROUND(X92,3)))),N("X15"))</f>
        <v/>
      </c>
      <c r="AA92" s="143" t="str">
        <f>IF(1=1,IF(X92="","",IF(AND(ISNUMBER(X92),X92&lt;1,Y92="kg"),"g",IF(AND(ISNUMBER(X92),X92&lt;1,Y92="L"),"cl",Y92))),N("Y15"))</f>
        <v/>
      </c>
      <c r="AB92" s="123" t="str">
        <f>IF(1=1,IF(E92="","",IF(F92="","A CONTROLER",IF(NOT(ISNUMBER(F92)),"TEXTE",IF(OR(W92="",W92&lt;=0),"COMMANDE COUVERTS INCOMPLETE",IF(G92="","UNITE MANQUANTE",IF(COUNTIF(B384:B428,AE92)=0,"UNITE A CONTROLER","OK")))))),N("Z6"))</f>
        <v/>
      </c>
      <c r="AD92" s="144" t="str">
        <f>IF(1=1,IF(E92="","",AD83),N("AB15"))</f>
        <v/>
      </c>
      <c r="AE92" s="125" t="str">
        <f>IF(1=1,IF(G92="","",UPPER(TRIM(SUBSTITUTE(SUBSTITUTE(G92&amp;"",CHAR(160)," ")," "," ")))),N("AC15"))</f>
        <v/>
      </c>
      <c r="AG92" s="5" t="s">
        <v>34</v>
      </c>
    </row>
    <row r="93" spans="1:33" ht="15.75" x14ac:dyDescent="0.25">
      <c r="A93" s="126" t="str">
        <f>IF(1=1,IF(E93="","",A83),N("A16"))</f>
        <v/>
      </c>
      <c r="B93" s="127" t="str">
        <f>IF(1=1,IF(E93="","",B83),N("B16"))</f>
        <v/>
      </c>
      <c r="C93" s="128"/>
      <c r="D93" s="129" t="str">
        <f>IF(ISBLANK(E93),"",LARGE(D83:D92,1)+1)</f>
        <v/>
      </c>
      <c r="E93" s="130"/>
      <c r="F93" s="131"/>
      <c r="G93" s="170"/>
      <c r="H93" s="105"/>
      <c r="I93" s="132" t="str">
        <f>IF(1=1,IF(E93="","",I83),N("H16"))</f>
        <v/>
      </c>
      <c r="J93" s="133" t="str">
        <f>IF(1=1,IF(E93="","",J83),N("I16"))</f>
        <v/>
      </c>
      <c r="K93" s="134" t="str">
        <f>IF(1=1,IF(E93="","",K83),N("J16"))</f>
        <v/>
      </c>
      <c r="L93" s="135" t="str">
        <f>IF(1=1,IF(OR(J93="",O93="",NOT(ISNUMBER(J93)),NOT(ISNUMBER(O93)),J93=0),"",O93/J93),N("L16"))</f>
        <v/>
      </c>
      <c r="M93" s="136" t="str">
        <f>IF(1=1,IF(OR(L93="",NOT(ISNUMBER(F93))),"",F93*L93*IFERROR(INDEX(D384:D428,MATCH(AE93,B384:B428,0)),1)),N("M13"))</f>
        <v/>
      </c>
      <c r="N93" s="137" t="str">
        <f>IF(1=1,IF(F93="","",IF(G93="","",IFERROR(INDEX(E384:E428,MATCH(AE93,B384:B428,0)),G93&amp;""))),N("N6"))</f>
        <v/>
      </c>
      <c r="O93" s="138" t="str">
        <f>IF(1=1,IF(E93="","",O83),N("K16"))</f>
        <v/>
      </c>
      <c r="P93" s="139" t="str">
        <f>IF(1=1,IF(M93="","",IF(AND(ISNUMBER(M93),M93&lt;1,N93="kg"),MAX(1,ROUND(M93*1000,0)),IF(AND(ISNUMBER(M93),M93&lt;1,N93="L"),MAX(1,ROUND(M93*100,0)),ROUND(M93,3)))),N("O16"))</f>
        <v/>
      </c>
      <c r="Q93" s="140" t="str">
        <f>IF(1=1,IF(M93="","",IF(AND(ISNUMBER(M93),M93&lt;1,N93="kg"),"g",IF(AND(ISNUMBER(M93),M93&lt;1,N93="L"),"cl",N93))),N("P16"))</f>
        <v/>
      </c>
      <c r="R93" s="161" t="str">
        <f>IF(1=1,IF(E93="","",IF(F93="","A CONTROLER",IF(NOT(ISNUMBER(F93)),"TEXTE",IF(OR(L93="",L93&lt;=0),"COMMANDE PRINCIPALE INCOMPLETE",IF(G93="","UNITE MANQUANTE",IF(COUNTIF(B384:B428,AE93)=0,"UNITE A CONTROLER","OK")))))),N("Q9"))</f>
        <v/>
      </c>
      <c r="S93" s="105"/>
      <c r="T93" s="141">
        <f t="shared" si="13"/>
        <v>0</v>
      </c>
      <c r="U93" s="133" t="str">
        <f>IF(1=1,IF(E93="","",U83),N("S16"))</f>
        <v/>
      </c>
      <c r="V93" s="133" t="str">
        <f>IF(1=1,IF(E93="","",V83),N("T16"))</f>
        <v/>
      </c>
      <c r="W93" s="135" t="str">
        <f>IF(1=1,IF(OR(U93="",V93="",NOT(ISNUMBER(U93)),NOT(ISNUMBER(V93)),U93=0),"",V93/U93),N("U16"))</f>
        <v/>
      </c>
      <c r="X93" s="136" t="str">
        <f>IF(1=1,IF(OR(W93="",NOT(ISNUMBER(F93))),"",F93*W93*IFERROR(INDEX(D384:D428,MATCH(AE93,B384:B428,0)),1)),N("V7"))</f>
        <v/>
      </c>
      <c r="Y93" s="137" t="str">
        <f>IF(1=1,IF(F93="","",IF(G93="","",IFERROR(INDEX(E384:E428,MATCH(AE93,B384:B428,0)),G93&amp;""))),N("W6"))</f>
        <v/>
      </c>
      <c r="Z93" s="142" t="str">
        <f>IF(1=1,IF(X93="","",IF(AND(ISNUMBER(X93),X93&lt;1,Y93="kg"),MAX(1,ROUND(X93*1000,0)),IF(AND(ISNUMBER(X93),X93&lt;1,Y93="L"),MAX(1,ROUND(X93*100,0)),ROUND(X93,3)))),N("X16"))</f>
        <v/>
      </c>
      <c r="AA93" s="143" t="str">
        <f>IF(1=1,IF(X93="","",IF(AND(ISNUMBER(X93),X93&lt;1,Y93="kg"),"g",IF(AND(ISNUMBER(X93),X93&lt;1,Y93="L"),"cl",Y93))),N("Y16"))</f>
        <v/>
      </c>
      <c r="AB93" s="123" t="str">
        <f>IF(1=1,IF(E93="","",IF(F93="","A CONTROLER",IF(NOT(ISNUMBER(F93)),"TEXTE",IF(OR(W93="",W93&lt;=0),"COMMANDE COUVERTS INCOMPLETE",IF(G93="","UNITE MANQUANTE",IF(COUNTIF(B384:B428,AE93)=0,"UNITE A CONTROLER","OK")))))),N("Z6"))</f>
        <v/>
      </c>
      <c r="AD93" s="144" t="str">
        <f>IF(1=1,IF(E93="","",AD83),N("AB16"))</f>
        <v/>
      </c>
      <c r="AE93" s="125" t="str">
        <f>IF(1=1,IF(G93="","",UPPER(TRIM(SUBSTITUTE(SUBSTITUTE(G93&amp;"",CHAR(160)," ")," "," ")))),N("AC16"))</f>
        <v/>
      </c>
      <c r="AG93" s="5" t="s">
        <v>35</v>
      </c>
    </row>
    <row r="94" spans="1:33" ht="15.75" x14ac:dyDescent="0.25">
      <c r="A94" s="126" t="str">
        <f>IF(1=1,IF(E94="","",A83),N("A17"))</f>
        <v/>
      </c>
      <c r="B94" s="127" t="str">
        <f>IF(1=1,IF(E94="","",B83),N("B17"))</f>
        <v/>
      </c>
      <c r="C94" s="128"/>
      <c r="D94" s="129" t="str">
        <f>IF(ISBLANK(E94),"",LARGE(D83:D93,1)+1)</f>
        <v/>
      </c>
      <c r="E94" s="130"/>
      <c r="F94" s="131"/>
      <c r="G94" s="170"/>
      <c r="H94" s="105"/>
      <c r="I94" s="132" t="str">
        <f>IF(1=1,IF(E94="","",I83),N("H17"))</f>
        <v/>
      </c>
      <c r="J94" s="133" t="str">
        <f>IF(1=1,IF(E94="","",J83),N("I17"))</f>
        <v/>
      </c>
      <c r="K94" s="134" t="str">
        <f>IF(1=1,IF(E94="","",K83),N("J17"))</f>
        <v/>
      </c>
      <c r="L94" s="135" t="str">
        <f>IF(1=1,IF(OR(J94="",O94="",NOT(ISNUMBER(J94)),NOT(ISNUMBER(O94)),J94=0),"",O94/J94),N("L17"))</f>
        <v/>
      </c>
      <c r="M94" s="136" t="str">
        <f>IF(1=1,IF(OR(L94="",NOT(ISNUMBER(F94))),"",F94*L94*IFERROR(INDEX(D384:D428,MATCH(AE94,B384:B428,0)),1)),N("M13"))</f>
        <v/>
      </c>
      <c r="N94" s="137" t="str">
        <f>IF(1=1,IF(F94="","",IF(G94="","",IFERROR(INDEX(E384:E428,MATCH(AE94,B384:B428,0)),G94&amp;""))),N("N6"))</f>
        <v/>
      </c>
      <c r="O94" s="138" t="str">
        <f>IF(1=1,IF(E94="","",O83),N("K17"))</f>
        <v/>
      </c>
      <c r="P94" s="139" t="str">
        <f>IF(1=1,IF(M94="","",IF(AND(ISNUMBER(M94),M94&lt;1,N94="kg"),MAX(1,ROUND(M94*1000,0)),IF(AND(ISNUMBER(M94),M94&lt;1,N94="L"),MAX(1,ROUND(M94*100,0)),ROUND(M94,3)))),N("O17"))</f>
        <v/>
      </c>
      <c r="Q94" s="140" t="str">
        <f>IF(1=1,IF(M94="","",IF(AND(ISNUMBER(M94),M94&lt;1,N94="kg"),"g",IF(AND(ISNUMBER(M94),M94&lt;1,N94="L"),"cl",N94))),N("P17"))</f>
        <v/>
      </c>
      <c r="R94" s="161" t="str">
        <f>IF(1=1,IF(E94="","",IF(F94="","A CONTROLER",IF(NOT(ISNUMBER(F94)),"TEXTE",IF(OR(L94="",L94&lt;=0),"COMMANDE PRINCIPALE INCOMPLETE",IF(G94="","UNITE MANQUANTE",IF(COUNTIF(B384:B428,AE94)=0,"UNITE A CONTROLER","OK")))))),N("Q9"))</f>
        <v/>
      </c>
      <c r="S94" s="105"/>
      <c r="T94" s="141">
        <f t="shared" si="13"/>
        <v>0</v>
      </c>
      <c r="U94" s="133" t="str">
        <f>IF(1=1,IF(E94="","",U83),N("S17"))</f>
        <v/>
      </c>
      <c r="V94" s="133" t="str">
        <f>IF(1=1,IF(E94="","",V83),N("T17"))</f>
        <v/>
      </c>
      <c r="W94" s="135" t="str">
        <f>IF(1=1,IF(OR(U94="",V94="",NOT(ISNUMBER(U94)),NOT(ISNUMBER(V94)),U94=0),"",V94/U94),N("U17"))</f>
        <v/>
      </c>
      <c r="X94" s="136" t="str">
        <f>IF(1=1,IF(OR(W94="",NOT(ISNUMBER(F94))),"",F94*W94*IFERROR(INDEX(D384:D428,MATCH(AE94,B384:B428,0)),1)),N("V7"))</f>
        <v/>
      </c>
      <c r="Y94" s="137" t="str">
        <f>IF(1=1,IF(F94="","",IF(G94="","",IFERROR(INDEX(E384:E428,MATCH(AE94,B384:B428,0)),G94&amp;""))),N("W6"))</f>
        <v/>
      </c>
      <c r="Z94" s="142" t="str">
        <f>IF(1=1,IF(X94="","",IF(AND(ISNUMBER(X94),X94&lt;1,Y94="kg"),MAX(1,ROUND(X94*1000,0)),IF(AND(ISNUMBER(X94),X94&lt;1,Y94="L"),MAX(1,ROUND(X94*100,0)),ROUND(X94,3)))),N("X17"))</f>
        <v/>
      </c>
      <c r="AA94" s="143" t="str">
        <f>IF(1=1,IF(X94="","",IF(AND(ISNUMBER(X94),X94&lt;1,Y94="kg"),"g",IF(AND(ISNUMBER(X94),X94&lt;1,Y94="L"),"cl",Y94))),N("Y17"))</f>
        <v/>
      </c>
      <c r="AB94" s="123" t="str">
        <f>IF(1=1,IF(E94="","",IF(F94="","A CONTROLER",IF(NOT(ISNUMBER(F94)),"TEXTE",IF(OR(W94="",W94&lt;=0),"COMMANDE COUVERTS INCOMPLETE",IF(G94="","UNITE MANQUANTE",IF(COUNTIF(B384:B428,AE94)=0,"UNITE A CONTROLER","OK")))))),N("Z6"))</f>
        <v/>
      </c>
      <c r="AD94" s="144" t="str">
        <f>IF(1=1,IF(E94="","",AD83),N("AB17"))</f>
        <v/>
      </c>
      <c r="AE94" s="125" t="str">
        <f>IF(1=1,IF(G94="","",UPPER(TRIM(SUBSTITUTE(SUBSTITUTE(G94&amp;"",CHAR(160)," ")," "," ")))),N("AC17"))</f>
        <v/>
      </c>
      <c r="AG94" s="5" t="s">
        <v>225</v>
      </c>
    </row>
    <row r="95" spans="1:33" ht="15.75" x14ac:dyDescent="0.25">
      <c r="A95" s="126" t="str">
        <f>IF(1=1,IF(E95="","",A83),N("A18"))</f>
        <v/>
      </c>
      <c r="B95" s="127" t="str">
        <f>IF(1=1,IF(E95="","",B83),N("B18"))</f>
        <v/>
      </c>
      <c r="C95" s="128"/>
      <c r="D95" s="129" t="str">
        <f>IF(ISBLANK(E95),"",LARGE(D83:D94,1)+1)</f>
        <v/>
      </c>
      <c r="E95" s="130"/>
      <c r="F95" s="131"/>
      <c r="G95" s="170"/>
      <c r="H95" s="105"/>
      <c r="I95" s="132" t="str">
        <f>IF(1=1,IF(E95="","",I83),N("H18"))</f>
        <v/>
      </c>
      <c r="J95" s="133" t="str">
        <f>IF(1=1,IF(E95="","",J83),N("I18"))</f>
        <v/>
      </c>
      <c r="K95" s="134" t="str">
        <f>IF(1=1,IF(E95="","",K83),N("J18"))</f>
        <v/>
      </c>
      <c r="L95" s="135" t="str">
        <f>IF(1=1,IF(OR(J95="",O95="",NOT(ISNUMBER(J95)),NOT(ISNUMBER(O95)),J95=0),"",O95/J95),N("L18"))</f>
        <v/>
      </c>
      <c r="M95" s="136" t="str">
        <f>IF(1=1,IF(OR(L95="",NOT(ISNUMBER(F95))),"",F95*L95*IFERROR(INDEX(D384:D428,MATCH(AE95,B384:B428,0)),1)),N("M13"))</f>
        <v/>
      </c>
      <c r="N95" s="137" t="str">
        <f>IF(1=1,IF(F95="","",IF(G95="","",IFERROR(INDEX(E384:E428,MATCH(AE95,B384:B428,0)),G95&amp;""))),N("N6"))</f>
        <v/>
      </c>
      <c r="O95" s="138" t="str">
        <f>IF(1=1,IF(E95="","",O83),N("K18"))</f>
        <v/>
      </c>
      <c r="P95" s="139" t="str">
        <f>IF(1=1,IF(M95="","",IF(AND(ISNUMBER(M95),M95&lt;1,N95="kg"),MAX(1,ROUND(M95*1000,0)),IF(AND(ISNUMBER(M95),M95&lt;1,N95="L"),MAX(1,ROUND(M95*100,0)),ROUND(M95,3)))),N("O18"))</f>
        <v/>
      </c>
      <c r="Q95" s="140" t="str">
        <f>IF(1=1,IF(M95="","",IF(AND(ISNUMBER(M95),M95&lt;1,N95="kg"),"g",IF(AND(ISNUMBER(M95),M95&lt;1,N95="L"),"cl",N95))),N("P18"))</f>
        <v/>
      </c>
      <c r="R95" s="161" t="str">
        <f>IF(1=1,IF(E95="","",IF(F95="","A CONTROLER",IF(NOT(ISNUMBER(F95)),"TEXTE",IF(OR(L95="",L95&lt;=0),"COMMANDE PRINCIPALE INCOMPLETE",IF(G95="","UNITE MANQUANTE",IF(COUNTIF(B384:B428,AE95)=0,"UNITE A CONTROLER","OK")))))),N("Q9"))</f>
        <v/>
      </c>
      <c r="S95" s="105"/>
      <c r="T95" s="141">
        <f t="shared" si="13"/>
        <v>0</v>
      </c>
      <c r="U95" s="133" t="str">
        <f>IF(1=1,IF(E95="","",U83),N("S18"))</f>
        <v/>
      </c>
      <c r="V95" s="133" t="str">
        <f>IF(1=1,IF(E95="","",V83),N("T18"))</f>
        <v/>
      </c>
      <c r="W95" s="135" t="str">
        <f>IF(1=1,IF(OR(U95="",V95="",NOT(ISNUMBER(U95)),NOT(ISNUMBER(V95)),U95=0),"",V95/U95),N("U18"))</f>
        <v/>
      </c>
      <c r="X95" s="136" t="str">
        <f>IF(1=1,IF(OR(W95="",NOT(ISNUMBER(F95))),"",F95*W95*IFERROR(INDEX(D384:D428,MATCH(AE95,B384:B428,0)),1)),N("V7"))</f>
        <v/>
      </c>
      <c r="Y95" s="137" t="str">
        <f>IF(1=1,IF(F95="","",IF(G95="","",IFERROR(INDEX(E384:E428,MATCH(AE95,B384:B428,0)),G95&amp;""))),N("W6"))</f>
        <v/>
      </c>
      <c r="Z95" s="142" t="str">
        <f>IF(1=1,IF(X95="","",IF(AND(ISNUMBER(X95),X95&lt;1,Y95="kg"),MAX(1,ROUND(X95*1000,0)),IF(AND(ISNUMBER(X95),X95&lt;1,Y95="L"),MAX(1,ROUND(X95*100,0)),ROUND(X95,3)))),N("X18"))</f>
        <v/>
      </c>
      <c r="AA95" s="143" t="str">
        <f>IF(1=1,IF(X95="","",IF(AND(ISNUMBER(X95),X95&lt;1,Y95="kg"),"g",IF(AND(ISNUMBER(X95),X95&lt;1,Y95="L"),"cl",Y95))),N("Y18"))</f>
        <v/>
      </c>
      <c r="AB95" s="123" t="str">
        <f>IF(1=1,IF(E95="","",IF(F95="","A CONTROLER",IF(NOT(ISNUMBER(F95)),"TEXTE",IF(OR(W95="",W95&lt;=0),"COMMANDE COUVERTS INCOMPLETE",IF(G95="","UNITE MANQUANTE",IF(COUNTIF(B384:B428,AE95)=0,"UNITE A CONTROLER","OK")))))),N("Z6"))</f>
        <v/>
      </c>
      <c r="AD95" s="144" t="str">
        <f>IF(1=1,IF(E95="","",AD83),N("AB18"))</f>
        <v/>
      </c>
      <c r="AE95" s="125" t="str">
        <f>IF(1=1,IF(G95="","",UPPER(TRIM(SUBSTITUTE(SUBSTITUTE(G95&amp;"",CHAR(160)," ")," "," ")))),N("AC18"))</f>
        <v/>
      </c>
      <c r="AG95" s="5" t="s">
        <v>36</v>
      </c>
    </row>
    <row r="96" spans="1:33" ht="15.75" x14ac:dyDescent="0.25">
      <c r="A96" s="126" t="str">
        <f>IF(1=1,IF(E96="","",A83),N("A19"))</f>
        <v/>
      </c>
      <c r="B96" s="127" t="str">
        <f>IF(1=1,IF(E96="","",B83),N("B19"))</f>
        <v/>
      </c>
      <c r="C96" s="128"/>
      <c r="D96" s="129" t="str">
        <f>IF(ISBLANK(E96),"",LARGE(D83:D95,1)+1)</f>
        <v/>
      </c>
      <c r="E96" s="130"/>
      <c r="F96" s="131"/>
      <c r="G96" s="170"/>
      <c r="H96" s="105"/>
      <c r="I96" s="132" t="str">
        <f>IF(1=1,IF(E96="","",I83),N("H19"))</f>
        <v/>
      </c>
      <c r="J96" s="133" t="str">
        <f>IF(1=1,IF(E96="","",J83),N("I19"))</f>
        <v/>
      </c>
      <c r="K96" s="134" t="str">
        <f>IF(1=1,IF(E96="","",K83),N("J19"))</f>
        <v/>
      </c>
      <c r="L96" s="135" t="str">
        <f>IF(1=1,IF(OR(J96="",O96="",NOT(ISNUMBER(J96)),NOT(ISNUMBER(O96)),J96=0),"",O96/J96),N("L19"))</f>
        <v/>
      </c>
      <c r="M96" s="136" t="str">
        <f>IF(1=1,IF(OR(L96="",NOT(ISNUMBER(F96))),"",F96*L96*IFERROR(INDEX(D384:D428,MATCH(AE96,B384:B428,0)),1)),N("M13"))</f>
        <v/>
      </c>
      <c r="N96" s="137" t="str">
        <f>IF(1=1,IF(F96="","",IF(G96="","",IFERROR(INDEX(E384:E428,MATCH(AE96,B384:B428,0)),G96&amp;""))),N("N6"))</f>
        <v/>
      </c>
      <c r="O96" s="138" t="str">
        <f>IF(1=1,IF(E96="","",O83),N("K19"))</f>
        <v/>
      </c>
      <c r="P96" s="139" t="str">
        <f>IF(1=1,IF(M96="","",IF(AND(ISNUMBER(M96),M96&lt;1,N96="kg"),MAX(1,ROUND(M96*1000,0)),IF(AND(ISNUMBER(M96),M96&lt;1,N96="L"),MAX(1,ROUND(M96*100,0)),ROUND(M96,3)))),N("O19"))</f>
        <v/>
      </c>
      <c r="Q96" s="140" t="str">
        <f>IF(1=1,IF(M96="","",IF(AND(ISNUMBER(M96),M96&lt;1,N96="kg"),"g",IF(AND(ISNUMBER(M96),M96&lt;1,N96="L"),"cl",N96))),N("P19"))</f>
        <v/>
      </c>
      <c r="R96" s="161" t="str">
        <f>IF(1=1,IF(E96="","",IF(F96="","A CONTROLER",IF(NOT(ISNUMBER(F96)),"TEXTE",IF(OR(L96="",L96&lt;=0),"COMMANDE PRINCIPALE INCOMPLETE",IF(G96="","UNITE MANQUANTE",IF(COUNTIF(B384:B428,AE96)=0,"UNITE A CONTROLER","OK")))))),N("Q9"))</f>
        <v/>
      </c>
      <c r="S96" s="105"/>
      <c r="T96" s="141">
        <f t="shared" si="13"/>
        <v>0</v>
      </c>
      <c r="U96" s="133" t="str">
        <f>IF(1=1,IF(E96="","",U83),N("S19"))</f>
        <v/>
      </c>
      <c r="V96" s="133" t="str">
        <f>IF(1=1,IF(E96="","",V83),N("T19"))</f>
        <v/>
      </c>
      <c r="W96" s="135" t="str">
        <f>IF(1=1,IF(OR(U96="",V96="",NOT(ISNUMBER(U96)),NOT(ISNUMBER(V96)),U96=0),"",V96/U96),N("U19"))</f>
        <v/>
      </c>
      <c r="X96" s="136" t="str">
        <f>IF(1=1,IF(OR(W96="",NOT(ISNUMBER(F96))),"",F96*W96*IFERROR(INDEX(D384:D428,MATCH(AE96,B384:B428,0)),1)),N("V7"))</f>
        <v/>
      </c>
      <c r="Y96" s="137" t="str">
        <f>IF(1=1,IF(F96="","",IF(G96="","",IFERROR(INDEX(E384:E428,MATCH(AE96,B384:B428,0)),G96&amp;""))),N("W6"))</f>
        <v/>
      </c>
      <c r="Z96" s="142" t="str">
        <f>IF(1=1,IF(X96="","",IF(AND(ISNUMBER(X96),X96&lt;1,Y96="kg"),MAX(1,ROUND(X96*1000,0)),IF(AND(ISNUMBER(X96),X96&lt;1,Y96="L"),MAX(1,ROUND(X96*100,0)),ROUND(X96,3)))),N("X19"))</f>
        <v/>
      </c>
      <c r="AA96" s="143" t="str">
        <f>IF(1=1,IF(X96="","",IF(AND(ISNUMBER(X96),X96&lt;1,Y96="kg"),"g",IF(AND(ISNUMBER(X96),X96&lt;1,Y96="L"),"cl",Y96))),N("Y19"))</f>
        <v/>
      </c>
      <c r="AB96" s="123" t="str">
        <f>IF(1=1,IF(E96="","",IF(F96="","A CONTROLER",IF(NOT(ISNUMBER(F96)),"TEXTE",IF(OR(W96="",W96&lt;=0),"COMMANDE COUVERTS INCOMPLETE",IF(G96="","UNITE MANQUANTE",IF(COUNTIF(B384:B428,AE96)=0,"UNITE A CONTROLER","OK")))))),N("Z6"))</f>
        <v/>
      </c>
      <c r="AD96" s="144" t="str">
        <f>IF(1=1,IF(E96="","",AD83),N("AB19"))</f>
        <v/>
      </c>
      <c r="AE96" s="125" t="str">
        <f>IF(1=1,IF(G96="","",UPPER(TRIM(SUBSTITUTE(SUBSTITUTE(G96&amp;"",CHAR(160)," ")," "," ")))),N("AC19"))</f>
        <v/>
      </c>
      <c r="AG96" s="5" t="s">
        <v>37</v>
      </c>
    </row>
    <row r="97" spans="1:33" ht="15.75" x14ac:dyDescent="0.25">
      <c r="A97" s="126" t="str">
        <f>IF(1=1,IF(E97="","",A83),N("A20"))</f>
        <v/>
      </c>
      <c r="B97" s="127" t="str">
        <f>IF(1=1,IF(E97="","",B83),N("B20"))</f>
        <v/>
      </c>
      <c r="C97" s="128"/>
      <c r="D97" s="129" t="str">
        <f>IF(ISBLANK(E97),"",LARGE(D83:D96,1)+1)</f>
        <v/>
      </c>
      <c r="E97" s="130"/>
      <c r="F97" s="131"/>
      <c r="G97" s="170"/>
      <c r="H97" s="105"/>
      <c r="I97" s="132" t="str">
        <f>IF(1=1,IF(E97="","",I83),N("H20"))</f>
        <v/>
      </c>
      <c r="J97" s="133" t="str">
        <f>IF(1=1,IF(E97="","",J83),N("I20"))</f>
        <v/>
      </c>
      <c r="K97" s="134" t="str">
        <f>IF(1=1,IF(E97="","",K83),N("J20"))</f>
        <v/>
      </c>
      <c r="L97" s="135" t="str">
        <f>IF(1=1,IF(OR(J97="",O97="",NOT(ISNUMBER(J97)),NOT(ISNUMBER(O97)),J97=0),"",O97/J97),N("L20"))</f>
        <v/>
      </c>
      <c r="M97" s="136" t="str">
        <f>IF(1=1,IF(OR(L97="",NOT(ISNUMBER(F97))),"",F97*L97*IFERROR(INDEX(D384:D428,MATCH(AE97,B384:B428,0)),1)),N("M13"))</f>
        <v/>
      </c>
      <c r="N97" s="137" t="str">
        <f>IF(1=1,IF(F97="","",IF(G97="","",IFERROR(INDEX(E384:E428,MATCH(AE97,B384:B428,0)),G97&amp;""))),N("N6"))</f>
        <v/>
      </c>
      <c r="O97" s="138" t="str">
        <f>IF(1=1,IF(E97="","",O83),N("K20"))</f>
        <v/>
      </c>
      <c r="P97" s="139" t="str">
        <f>IF(1=1,IF(M97="","",IF(AND(ISNUMBER(M97),M97&lt;1,N97="kg"),MAX(1,ROUND(M97*1000,0)),IF(AND(ISNUMBER(M97),M97&lt;1,N97="L"),MAX(1,ROUND(M97*100,0)),ROUND(M97,3)))),N("O20"))</f>
        <v/>
      </c>
      <c r="Q97" s="140" t="str">
        <f>IF(1=1,IF(M97="","",IF(AND(ISNUMBER(M97),M97&lt;1,N97="kg"),"g",IF(AND(ISNUMBER(M97),M97&lt;1,N97="L"),"cl",N97))),N("P20"))</f>
        <v/>
      </c>
      <c r="R97" s="161" t="str">
        <f>IF(1=1,IF(E97="","",IF(F97="","A CONTROLER",IF(NOT(ISNUMBER(F97)),"TEXTE",IF(OR(L97="",L97&lt;=0),"COMMANDE PRINCIPALE INCOMPLETE",IF(G97="","UNITE MANQUANTE",IF(COUNTIF(B384:B428,AE97)=0,"UNITE A CONTROLER","OK")))))),N("Q9"))</f>
        <v/>
      </c>
      <c r="S97" s="105"/>
      <c r="T97" s="141">
        <f t="shared" si="13"/>
        <v>0</v>
      </c>
      <c r="U97" s="133" t="str">
        <f>IF(1=1,IF(E97="","",U83),N("S20"))</f>
        <v/>
      </c>
      <c r="V97" s="133" t="str">
        <f>IF(1=1,IF(E97="","",V83),N("T20"))</f>
        <v/>
      </c>
      <c r="W97" s="135" t="str">
        <f>IF(1=1,IF(OR(U97="",V97="",NOT(ISNUMBER(U97)),NOT(ISNUMBER(V97)),U97=0),"",V97/U97),N("U20"))</f>
        <v/>
      </c>
      <c r="X97" s="136" t="str">
        <f>IF(1=1,IF(OR(W97="",NOT(ISNUMBER(F97))),"",F97*W97*IFERROR(INDEX(D384:D428,MATCH(AE97,B384:B428,0)),1)),N("V7"))</f>
        <v/>
      </c>
      <c r="Y97" s="137" t="str">
        <f>IF(1=1,IF(F97="","",IF(G97="","",IFERROR(INDEX(E384:E428,MATCH(AE97,B384:B428,0)),G97&amp;""))),N("W6"))</f>
        <v/>
      </c>
      <c r="Z97" s="142" t="str">
        <f>IF(1=1,IF(X97="","",IF(AND(ISNUMBER(X97),X97&lt;1,Y97="kg"),MAX(1,ROUND(X97*1000,0)),IF(AND(ISNUMBER(X97),X97&lt;1,Y97="L"),MAX(1,ROUND(X97*100,0)),ROUND(X97,3)))),N("X20"))</f>
        <v/>
      </c>
      <c r="AA97" s="143" t="str">
        <f>IF(1=1,IF(X97="","",IF(AND(ISNUMBER(X97),X97&lt;1,Y97="kg"),"g",IF(AND(ISNUMBER(X97),X97&lt;1,Y97="L"),"cl",Y97))),N("Y20"))</f>
        <v/>
      </c>
      <c r="AB97" s="123" t="str">
        <f>IF(1=1,IF(E97="","",IF(F97="","A CONTROLER",IF(NOT(ISNUMBER(F97)),"TEXTE",IF(OR(W97="",W97&lt;=0),"COMMANDE COUVERTS INCOMPLETE",IF(G97="","UNITE MANQUANTE",IF(COUNTIF(B384:B428,AE97)=0,"UNITE A CONTROLER","OK")))))),N("Z6"))</f>
        <v/>
      </c>
      <c r="AD97" s="144" t="str">
        <f>IF(1=1,IF(E97="","",AD83),N("AB20"))</f>
        <v/>
      </c>
      <c r="AE97" s="125" t="str">
        <f>IF(1=1,IF(G97="","",UPPER(TRIM(SUBSTITUTE(SUBSTITUTE(G97&amp;"",CHAR(160)," ")," "," ")))),N("AC20"))</f>
        <v/>
      </c>
      <c r="AG97" s="4" t="s">
        <v>38</v>
      </c>
    </row>
    <row r="98" spans="1:33" ht="15.75" x14ac:dyDescent="0.25">
      <c r="A98" s="126" t="str">
        <f>IF(1=1,IF(E98="","",A83),N("A21"))</f>
        <v/>
      </c>
      <c r="B98" s="127" t="str">
        <f>IF(1=1,IF(E98="","",B83),N("B21"))</f>
        <v/>
      </c>
      <c r="C98" s="128"/>
      <c r="D98" s="129" t="str">
        <f>IF(ISBLANK(E98),"",LARGE(D83:D97,1)+1)</f>
        <v/>
      </c>
      <c r="E98" s="130"/>
      <c r="F98" s="131"/>
      <c r="G98" s="170"/>
      <c r="H98" s="105"/>
      <c r="I98" s="132" t="str">
        <f>IF(1=1,IF(E98="","",I83),N("H21"))</f>
        <v/>
      </c>
      <c r="J98" s="133" t="str">
        <f>IF(1=1,IF(E98="","",J83),N("I21"))</f>
        <v/>
      </c>
      <c r="K98" s="134" t="str">
        <f>IF(1=1,IF(E98="","",K83),N("J21"))</f>
        <v/>
      </c>
      <c r="L98" s="135" t="str">
        <f>IF(1=1,IF(OR(J98="",O98="",NOT(ISNUMBER(J98)),NOT(ISNUMBER(O98)),J98=0),"",O98/J98),N("L21"))</f>
        <v/>
      </c>
      <c r="M98" s="136" t="str">
        <f>IF(1=1,IF(OR(L98="",NOT(ISNUMBER(F98))),"",F98*L98*IFERROR(INDEX(D384:D428,MATCH(AE98,B384:B428,0)),1)),N("M13"))</f>
        <v/>
      </c>
      <c r="N98" s="137" t="str">
        <f>IF(1=1,IF(F98="","",IF(G98="","",IFERROR(INDEX(E384:E428,MATCH(AE98,B384:B428,0)),G98&amp;""))),N("N6"))</f>
        <v/>
      </c>
      <c r="O98" s="138" t="str">
        <f>IF(1=1,IF(E98="","",O83),N("K21"))</f>
        <v/>
      </c>
      <c r="P98" s="139" t="str">
        <f>IF(1=1,IF(M98="","",IF(AND(ISNUMBER(M98),M98&lt;1,N98="kg"),MAX(1,ROUND(M98*1000,0)),IF(AND(ISNUMBER(M98),M98&lt;1,N98="L"),MAX(1,ROUND(M98*100,0)),ROUND(M98,3)))),N("O21"))</f>
        <v/>
      </c>
      <c r="Q98" s="140" t="str">
        <f>IF(1=1,IF(M98="","",IF(AND(ISNUMBER(M98),M98&lt;1,N98="kg"),"g",IF(AND(ISNUMBER(M98),M98&lt;1,N98="L"),"cl",N98))),N("P21"))</f>
        <v/>
      </c>
      <c r="R98" s="161" t="str">
        <f>IF(1=1,IF(E98="","",IF(F98="","A CONTROLER",IF(NOT(ISNUMBER(F98)),"TEXTE",IF(OR(L98="",L98&lt;=0),"COMMANDE PRINCIPALE INCOMPLETE",IF(G98="","UNITE MANQUANTE",IF(COUNTIF(B384:B428,AE98)=0,"UNITE A CONTROLER","OK")))))),N("Q9"))</f>
        <v/>
      </c>
      <c r="S98" s="105"/>
      <c r="T98" s="141">
        <f t="shared" si="13"/>
        <v>0</v>
      </c>
      <c r="U98" s="133" t="str">
        <f>IF(1=1,IF(E98="","",U83),N("S21"))</f>
        <v/>
      </c>
      <c r="V98" s="133" t="str">
        <f>IF(1=1,IF(E98="","",V83),N("T21"))</f>
        <v/>
      </c>
      <c r="W98" s="135" t="str">
        <f>IF(1=1,IF(OR(U98="",V98="",NOT(ISNUMBER(U98)),NOT(ISNUMBER(V98)),U98=0),"",V98/U98),N("U21"))</f>
        <v/>
      </c>
      <c r="X98" s="136" t="str">
        <f>IF(1=1,IF(OR(W98="",NOT(ISNUMBER(F98))),"",F98*W98*IFERROR(INDEX(D384:D428,MATCH(AE98,B384:B428,0)),1)),N("V7"))</f>
        <v/>
      </c>
      <c r="Y98" s="137" t="str">
        <f>IF(1=1,IF(F98="","",IF(G98="","",IFERROR(INDEX(E384:E428,MATCH(AE98,B384:B428,0)),G98&amp;""))),N("W6"))</f>
        <v/>
      </c>
      <c r="Z98" s="142" t="str">
        <f>IF(1=1,IF(X98="","",IF(AND(ISNUMBER(X98),X98&lt;1,Y98="kg"),MAX(1,ROUND(X98*1000,0)),IF(AND(ISNUMBER(X98),X98&lt;1,Y98="L"),MAX(1,ROUND(X98*100,0)),ROUND(X98,3)))),N("X21"))</f>
        <v/>
      </c>
      <c r="AA98" s="143" t="str">
        <f>IF(1=1,IF(X98="","",IF(AND(ISNUMBER(X98),X98&lt;1,Y98="kg"),"g",IF(AND(ISNUMBER(X98),X98&lt;1,Y98="L"),"cl",Y98))),N("Y21"))</f>
        <v/>
      </c>
      <c r="AB98" s="123" t="str">
        <f>IF(1=1,IF(E98="","",IF(F98="","A CONTROLER",IF(NOT(ISNUMBER(F98)),"TEXTE",IF(OR(W98="",W98&lt;=0),"COMMANDE COUVERTS INCOMPLETE",IF(G98="","UNITE MANQUANTE",IF(COUNTIF(B384:B428,AE98)=0,"UNITE A CONTROLER","OK")))))),N("Z6"))</f>
        <v/>
      </c>
      <c r="AD98" s="144" t="str">
        <f>IF(1=1,IF(E98="","",AD83),N("AB21"))</f>
        <v/>
      </c>
      <c r="AE98" s="125" t="str">
        <f>IF(1=1,IF(G98="","",UPPER(TRIM(SUBSTITUTE(SUBSTITUTE(G98&amp;"",CHAR(160)," ")," "," ")))),N("AC21"))</f>
        <v/>
      </c>
      <c r="AG98" s="4" t="s">
        <v>39</v>
      </c>
    </row>
    <row r="99" spans="1:33" ht="15.75" x14ac:dyDescent="0.25">
      <c r="A99" s="126" t="str">
        <f>IF(1=1,IF(E99="","",A83),N("A22"))</f>
        <v/>
      </c>
      <c r="B99" s="127" t="str">
        <f>IF(1=1,IF(E99="","",B83),N("B22"))</f>
        <v/>
      </c>
      <c r="C99" s="128"/>
      <c r="D99" s="129" t="str">
        <f>IF(ISBLANK(E99),"",LARGE(D83:D98,1)+1)</f>
        <v/>
      </c>
      <c r="E99" s="130"/>
      <c r="F99" s="131"/>
      <c r="G99" s="170"/>
      <c r="H99" s="105"/>
      <c r="I99" s="132" t="str">
        <f>IF(1=1,IF(E99="","",I83),N("H22"))</f>
        <v/>
      </c>
      <c r="J99" s="133" t="str">
        <f>IF(1=1,IF(E99="","",J83),N("I22"))</f>
        <v/>
      </c>
      <c r="K99" s="134" t="str">
        <f>IF(1=1,IF(E99="","",K83),N("J22"))</f>
        <v/>
      </c>
      <c r="L99" s="135" t="str">
        <f>IF(1=1,IF(OR(J99="",O99="",NOT(ISNUMBER(J99)),NOT(ISNUMBER(O99)),J99=0),"",O99/J99),N("L22"))</f>
        <v/>
      </c>
      <c r="M99" s="136" t="str">
        <f>IF(1=1,IF(OR(L99="",NOT(ISNUMBER(F99))),"",F99*L99*IFERROR(INDEX(D384:D428,MATCH(AE99,B384:B428,0)),1)),N("M13"))</f>
        <v/>
      </c>
      <c r="N99" s="137" t="str">
        <f>IF(1=1,IF(F99="","",IF(G99="","",IFERROR(INDEX(E384:E428,MATCH(AE99,B384:B428,0)),G99&amp;""))),N("N6"))</f>
        <v/>
      </c>
      <c r="O99" s="138" t="str">
        <f>IF(1=1,IF(E99="","",O83),N("K22"))</f>
        <v/>
      </c>
      <c r="P99" s="139" t="str">
        <f>IF(1=1,IF(M99="","",IF(AND(ISNUMBER(M99),M99&lt;1,N99="kg"),MAX(1,ROUND(M99*1000,0)),IF(AND(ISNUMBER(M99),M99&lt;1,N99="L"),MAX(1,ROUND(M99*100,0)),ROUND(M99,3)))),N("O22"))</f>
        <v/>
      </c>
      <c r="Q99" s="140" t="str">
        <f>IF(1=1,IF(M99="","",IF(AND(ISNUMBER(M99),M99&lt;1,N99="kg"),"g",IF(AND(ISNUMBER(M99),M99&lt;1,N99="L"),"cl",N99))),N("P22"))</f>
        <v/>
      </c>
      <c r="R99" s="161" t="str">
        <f>IF(1=1,IF(E99="","",IF(F99="","A CONTROLER",IF(NOT(ISNUMBER(F99)),"TEXTE",IF(OR(L99="",L99&lt;=0),"COMMANDE PRINCIPALE INCOMPLETE",IF(G99="","UNITE MANQUANTE",IF(COUNTIF(B384:B428,AE99)=0,"UNITE A CONTROLER","OK")))))),N("Q9"))</f>
        <v/>
      </c>
      <c r="S99" s="105"/>
      <c r="T99" s="141">
        <f t="shared" si="13"/>
        <v>0</v>
      </c>
      <c r="U99" s="133" t="str">
        <f>IF(1=1,IF(E99="","",U83),N("S22"))</f>
        <v/>
      </c>
      <c r="V99" s="133" t="str">
        <f>IF(1=1,IF(E99="","",V83),N("T22"))</f>
        <v/>
      </c>
      <c r="W99" s="135" t="str">
        <f>IF(1=1,IF(OR(U99="",V99="",NOT(ISNUMBER(U99)),NOT(ISNUMBER(V99)),U99=0),"",V99/U99),N("U22"))</f>
        <v/>
      </c>
      <c r="X99" s="136" t="str">
        <f>IF(1=1,IF(OR(W99="",NOT(ISNUMBER(F99))),"",F99*W99*IFERROR(INDEX(D384:D428,MATCH(AE99,B384:B428,0)),1)),N("V7"))</f>
        <v/>
      </c>
      <c r="Y99" s="137" t="str">
        <f>IF(1=1,IF(F99="","",IF(G99="","",IFERROR(INDEX(E384:E428,MATCH(AE99,B384:B428,0)),G99&amp;""))),N("W6"))</f>
        <v/>
      </c>
      <c r="Z99" s="142" t="str">
        <f>IF(1=1,IF(X99="","",IF(AND(ISNUMBER(X99),X99&lt;1,Y99="kg"),MAX(1,ROUND(X99*1000,0)),IF(AND(ISNUMBER(X99),X99&lt;1,Y99="L"),MAX(1,ROUND(X99*100,0)),ROUND(X99,3)))),N("X22"))</f>
        <v/>
      </c>
      <c r="AA99" s="143" t="str">
        <f>IF(1=1,IF(X99="","",IF(AND(ISNUMBER(X99),X99&lt;1,Y99="kg"),"g",IF(AND(ISNUMBER(X99),X99&lt;1,Y99="L"),"cl",Y99))),N("Y22"))</f>
        <v/>
      </c>
      <c r="AB99" s="123" t="str">
        <f>IF(1=1,IF(E99="","",IF(F99="","A CONTROLER",IF(NOT(ISNUMBER(F99)),"TEXTE",IF(OR(W99="",W99&lt;=0),"COMMANDE COUVERTS INCOMPLETE",IF(G99="","UNITE MANQUANTE",IF(COUNTIF(B384:B428,AE99)=0,"UNITE A CONTROLER","OK")))))),N("Z6"))</f>
        <v/>
      </c>
      <c r="AD99" s="144" t="str">
        <f>IF(1=1,IF(E99="","",AD83),N("AB22"))</f>
        <v/>
      </c>
      <c r="AE99" s="125" t="str">
        <f>IF(1=1,IF(G99="","",UPPER(TRIM(SUBSTITUTE(SUBSTITUTE(G99&amp;"",CHAR(160)," ")," "," ")))),N("AC22"))</f>
        <v/>
      </c>
      <c r="AG99" s="4" t="s">
        <v>40</v>
      </c>
    </row>
    <row r="100" spans="1:33" ht="15.75" x14ac:dyDescent="0.25">
      <c r="A100" s="126" t="str">
        <f>IF(1=1,IF(E100="","",A83),N("A23"))</f>
        <v/>
      </c>
      <c r="B100" s="127" t="str">
        <f>IF(1=1,IF(E100="","",B83),N("B23"))</f>
        <v/>
      </c>
      <c r="C100" s="128"/>
      <c r="D100" s="129" t="str">
        <f>IF(ISBLANK(E100),"",LARGE(D83:D99,1)+1)</f>
        <v/>
      </c>
      <c r="E100" s="130"/>
      <c r="F100" s="131"/>
      <c r="G100" s="170"/>
      <c r="H100" s="105"/>
      <c r="I100" s="132" t="str">
        <f>IF(1=1,IF(E100="","",I83),N("H23"))</f>
        <v/>
      </c>
      <c r="J100" s="133" t="str">
        <f>IF(1=1,IF(E100="","",J83),N("I23"))</f>
        <v/>
      </c>
      <c r="K100" s="134" t="str">
        <f>IF(1=1,IF(E100="","",K83),N("J23"))</f>
        <v/>
      </c>
      <c r="L100" s="135" t="str">
        <f>IF(1=1,IF(OR(J100="",O100="",NOT(ISNUMBER(J100)),NOT(ISNUMBER(O100)),J100=0),"",O100/J100),N("L23"))</f>
        <v/>
      </c>
      <c r="M100" s="136" t="str">
        <f>IF(1=1,IF(OR(L100="",NOT(ISNUMBER(F100))),"",F100*L100*IFERROR(INDEX(D384:D428,MATCH(AE100,B384:B428,0)),1)),N("M13"))</f>
        <v/>
      </c>
      <c r="N100" s="137" t="str">
        <f>IF(1=1,IF(F100="","",IF(G100="","",IFERROR(INDEX(E384:E428,MATCH(AE100,B384:B428,0)),G100&amp;""))),N("N6"))</f>
        <v/>
      </c>
      <c r="O100" s="138" t="str">
        <f>IF(1=1,IF(E100="","",O83),N("K23"))</f>
        <v/>
      </c>
      <c r="P100" s="139" t="str">
        <f>IF(1=1,IF(M100="","",IF(AND(ISNUMBER(M100),M100&lt;1,N100="kg"),MAX(1,ROUND(M100*1000,0)),IF(AND(ISNUMBER(M100),M100&lt;1,N100="L"),MAX(1,ROUND(M100*100,0)),ROUND(M100,3)))),N("O23"))</f>
        <v/>
      </c>
      <c r="Q100" s="140" t="str">
        <f>IF(1=1,IF(M100="","",IF(AND(ISNUMBER(M100),M100&lt;1,N100="kg"),"g",IF(AND(ISNUMBER(M100),M100&lt;1,N100="L"),"cl",N100))),N("P23"))</f>
        <v/>
      </c>
      <c r="R100" s="161" t="str">
        <f>IF(1=1,IF(E100="","",IF(F100="","A CONTROLER",IF(NOT(ISNUMBER(F100)),"TEXTE",IF(OR(L100="",L100&lt;=0),"COMMANDE PRINCIPALE INCOMPLETE",IF(G100="","UNITE MANQUANTE",IF(COUNTIF(B384:B428,AE100)=0,"UNITE A CONTROLER","OK")))))),N("Q9"))</f>
        <v/>
      </c>
      <c r="S100" s="105"/>
      <c r="T100" s="141">
        <f t="shared" si="13"/>
        <v>0</v>
      </c>
      <c r="U100" s="133" t="str">
        <f>IF(1=1,IF(E100="","",U83),N("S23"))</f>
        <v/>
      </c>
      <c r="V100" s="133" t="str">
        <f>IF(1=1,IF(E100="","",V83),N("T23"))</f>
        <v/>
      </c>
      <c r="W100" s="135" t="str">
        <f>IF(1=1,IF(OR(U100="",V100="",NOT(ISNUMBER(U100)),NOT(ISNUMBER(V100)),U100=0),"",V100/U100),N("U23"))</f>
        <v/>
      </c>
      <c r="X100" s="136" t="str">
        <f>IF(1=1,IF(OR(W100="",NOT(ISNUMBER(F100))),"",F100*W100*IFERROR(INDEX(D384:D428,MATCH(AE100,B384:B428,0)),1)),N("V7"))</f>
        <v/>
      </c>
      <c r="Y100" s="137" t="str">
        <f>IF(1=1,IF(F100="","",IF(G100="","",IFERROR(INDEX(E384:E428,MATCH(AE100,B384:B428,0)),G100&amp;""))),N("W6"))</f>
        <v/>
      </c>
      <c r="Z100" s="142" t="str">
        <f>IF(1=1,IF(X100="","",IF(AND(ISNUMBER(X100),X100&lt;1,Y100="kg"),MAX(1,ROUND(X100*1000,0)),IF(AND(ISNUMBER(X100),X100&lt;1,Y100="L"),MAX(1,ROUND(X100*100,0)),ROUND(X100,3)))),N("X23"))</f>
        <v/>
      </c>
      <c r="AA100" s="143" t="str">
        <f>IF(1=1,IF(X100="","",IF(AND(ISNUMBER(X100),X100&lt;1,Y100="kg"),"g",IF(AND(ISNUMBER(X100),X100&lt;1,Y100="L"),"cl",Y100))),N("Y23"))</f>
        <v/>
      </c>
      <c r="AB100" s="123" t="str">
        <f>IF(1=1,IF(E100="","",IF(F100="","A CONTROLER",IF(NOT(ISNUMBER(F100)),"TEXTE",IF(OR(W100="",W100&lt;=0),"COMMANDE COUVERTS INCOMPLETE",IF(G100="","UNITE MANQUANTE",IF(COUNTIF(B384:B428,AE100)=0,"UNITE A CONTROLER","OK")))))),N("Z6"))</f>
        <v/>
      </c>
      <c r="AD100" s="144" t="str">
        <f>IF(1=1,IF(E100="","",AD83),N("AB23"))</f>
        <v/>
      </c>
      <c r="AE100" s="125" t="str">
        <f>IF(1=1,IF(G100="","",UPPER(TRIM(SUBSTITUTE(SUBSTITUTE(G100&amp;"",CHAR(160)," ")," "," ")))),N("AC23"))</f>
        <v/>
      </c>
      <c r="AG100" s="4" t="s">
        <v>41</v>
      </c>
    </row>
    <row r="101" spans="1:33" ht="15.75" x14ac:dyDescent="0.25">
      <c r="A101" s="126" t="str">
        <f>IF(1=1,IF(E101="","",A83),N("A24"))</f>
        <v/>
      </c>
      <c r="B101" s="127" t="str">
        <f>IF(1=1,IF(E101="","",B83),N("B24"))</f>
        <v/>
      </c>
      <c r="C101" s="128"/>
      <c r="D101" s="129" t="str">
        <f>IF(ISBLANK(E101),"",LARGE(D83:D100,1)+1)</f>
        <v/>
      </c>
      <c r="E101" s="130"/>
      <c r="F101" s="131"/>
      <c r="G101" s="170"/>
      <c r="H101" s="105"/>
      <c r="I101" s="132" t="str">
        <f>IF(1=1,IF(E101="","",I83),N("H24"))</f>
        <v/>
      </c>
      <c r="J101" s="133" t="str">
        <f>IF(1=1,IF(E101="","",J83),N("I24"))</f>
        <v/>
      </c>
      <c r="K101" s="134" t="str">
        <f>IF(1=1,IF(E101="","",K83),N("J24"))</f>
        <v/>
      </c>
      <c r="L101" s="135" t="str">
        <f>IF(1=1,IF(OR(J101="",O101="",NOT(ISNUMBER(J101)),NOT(ISNUMBER(O101)),J101=0),"",O101/J101),N("L24"))</f>
        <v/>
      </c>
      <c r="M101" s="136" t="str">
        <f>IF(1=1,IF(OR(L101="",NOT(ISNUMBER(F101))),"",F101*L101*IFERROR(INDEX(D384:D428,MATCH(AE101,B384:B428,0)),1)),N("M13"))</f>
        <v/>
      </c>
      <c r="N101" s="137" t="str">
        <f>IF(1=1,IF(F101="","",IF(G101="","",IFERROR(INDEX(E384:E428,MATCH(AE101,B384:B428,0)),G101&amp;""))),N("N6"))</f>
        <v/>
      </c>
      <c r="O101" s="138" t="str">
        <f>IF(1=1,IF(E101="","",O83),N("K24"))</f>
        <v/>
      </c>
      <c r="P101" s="139" t="str">
        <f>IF(1=1,IF(M101="","",IF(AND(ISNUMBER(M101),M101&lt;1,N101="kg"),MAX(1,ROUND(M101*1000,0)),IF(AND(ISNUMBER(M101),M101&lt;1,N101="L"),MAX(1,ROUND(M101*100,0)),ROUND(M101,3)))),N("O24"))</f>
        <v/>
      </c>
      <c r="Q101" s="140" t="str">
        <f>IF(1=1,IF(M101="","",IF(AND(ISNUMBER(M101),M101&lt;1,N101="kg"),"g",IF(AND(ISNUMBER(M101),M101&lt;1,N101="L"),"cl",N101))),N("P24"))</f>
        <v/>
      </c>
      <c r="R101" s="161" t="str">
        <f>IF(1=1,IF(E101="","",IF(F101="","A CONTROLER",IF(NOT(ISNUMBER(F101)),"TEXTE",IF(OR(L101="",L101&lt;=0),"COMMANDE PRINCIPALE INCOMPLETE",IF(G101="","UNITE MANQUANTE",IF(COUNTIF(B384:B428,AE101)=0,"UNITE A CONTROLER","OK")))))),N("Q9"))</f>
        <v/>
      </c>
      <c r="S101" s="105"/>
      <c r="T101" s="141">
        <f t="shared" si="13"/>
        <v>0</v>
      </c>
      <c r="U101" s="133" t="str">
        <f>IF(1=1,IF(E101="","",U83),N("S24"))</f>
        <v/>
      </c>
      <c r="V101" s="133" t="str">
        <f>IF(1=1,IF(E101="","",V83),N("T24"))</f>
        <v/>
      </c>
      <c r="W101" s="135" t="str">
        <f>IF(1=1,IF(OR(U101="",V101="",NOT(ISNUMBER(U101)),NOT(ISNUMBER(V101)),U101=0),"",V101/U101),N("U24"))</f>
        <v/>
      </c>
      <c r="X101" s="136" t="str">
        <f>IF(1=1,IF(OR(W101="",NOT(ISNUMBER(F101))),"",F101*W101*IFERROR(INDEX(D384:D428,MATCH(AE101,B384:B428,0)),1)),N("V7"))</f>
        <v/>
      </c>
      <c r="Y101" s="137" t="str">
        <f>IF(1=1,IF(F101="","",IF(G101="","",IFERROR(INDEX(E384:E428,MATCH(AE101,B384:B428,0)),G101&amp;""))),N("W6"))</f>
        <v/>
      </c>
      <c r="Z101" s="142" t="str">
        <f>IF(1=1,IF(X101="","",IF(AND(ISNUMBER(X101),X101&lt;1,Y101="kg"),MAX(1,ROUND(X101*1000,0)),IF(AND(ISNUMBER(X101),X101&lt;1,Y101="L"),MAX(1,ROUND(X101*100,0)),ROUND(X101,3)))),N("X24"))</f>
        <v/>
      </c>
      <c r="AA101" s="143" t="str">
        <f>IF(1=1,IF(X101="","",IF(AND(ISNUMBER(X101),X101&lt;1,Y101="kg"),"g",IF(AND(ISNUMBER(X101),X101&lt;1,Y101="L"),"cl",Y101))),N("Y24"))</f>
        <v/>
      </c>
      <c r="AB101" s="123" t="str">
        <f>IF(1=1,IF(E101="","",IF(F101="","A CONTROLER",IF(NOT(ISNUMBER(F101)),"TEXTE",IF(OR(W101="",W101&lt;=0),"COMMANDE COUVERTS INCOMPLETE",IF(G101="","UNITE MANQUANTE",IF(COUNTIF(B384:B428,AE101)=0,"UNITE A CONTROLER","OK")))))),N("Z6"))</f>
        <v/>
      </c>
      <c r="AD101" s="144" t="str">
        <f>IF(1=1,IF(E101="","",AD83),N("AB24"))</f>
        <v/>
      </c>
      <c r="AE101" s="125" t="str">
        <f>IF(1=1,IF(G101="","",UPPER(TRIM(SUBSTITUTE(SUBSTITUTE(G101&amp;"",CHAR(160)," ")," "," ")))),N("AC24"))</f>
        <v/>
      </c>
      <c r="AG101" s="5" t="s">
        <v>42</v>
      </c>
    </row>
    <row r="102" spans="1:33" ht="15.75" x14ac:dyDescent="0.25">
      <c r="A102" s="126" t="str">
        <f>IF(1=1,IF(E102="","",A83),N("A25"))</f>
        <v/>
      </c>
      <c r="B102" s="127" t="str">
        <f>IF(1=1,IF(E102="","",B83),N("B25"))</f>
        <v/>
      </c>
      <c r="C102" s="128"/>
      <c r="D102" s="129" t="str">
        <f>IF(ISBLANK(E102),"",LARGE(D83:D101,1)+1)</f>
        <v/>
      </c>
      <c r="E102" s="130"/>
      <c r="F102" s="131"/>
      <c r="G102" s="170"/>
      <c r="H102" s="105"/>
      <c r="I102" s="132" t="str">
        <f>IF(1=1,IF(E102="","",I83),N("H25"))</f>
        <v/>
      </c>
      <c r="J102" s="133" t="str">
        <f>IF(1=1,IF(E102="","",J83),N("I25"))</f>
        <v/>
      </c>
      <c r="K102" s="134" t="str">
        <f>IF(1=1,IF(E102="","",K83),N("J25"))</f>
        <v/>
      </c>
      <c r="L102" s="135" t="str">
        <f>IF(1=1,IF(OR(J102="",O102="",NOT(ISNUMBER(J102)),NOT(ISNUMBER(O102)),J102=0),"",O102/J102),N("L25"))</f>
        <v/>
      </c>
      <c r="M102" s="136" t="str">
        <f>IF(1=1,IF(OR(L102="",NOT(ISNUMBER(F102))),"",F102*L102*IFERROR(INDEX(D384:D428,MATCH(AE102,B384:B428,0)),1)),N("M13"))</f>
        <v/>
      </c>
      <c r="N102" s="137" t="str">
        <f>IF(1=1,IF(F102="","",IF(G102="","",IFERROR(INDEX(E384:E428,MATCH(AE102,B384:B428,0)),G102&amp;""))),N("N6"))</f>
        <v/>
      </c>
      <c r="O102" s="138" t="str">
        <f>IF(1=1,IF(E102="","",O83),N("K25"))</f>
        <v/>
      </c>
      <c r="P102" s="139" t="str">
        <f>IF(1=1,IF(M102="","",IF(AND(ISNUMBER(M102),M102&lt;1,N102="kg"),MAX(1,ROUND(M102*1000,0)),IF(AND(ISNUMBER(M102),M102&lt;1,N102="L"),MAX(1,ROUND(M102*100,0)),ROUND(M102,3)))),N("O25"))</f>
        <v/>
      </c>
      <c r="Q102" s="140" t="str">
        <f>IF(1=1,IF(M102="","",IF(AND(ISNUMBER(M102),M102&lt;1,N102="kg"),"g",IF(AND(ISNUMBER(M102),M102&lt;1,N102="L"),"cl",N102))),N("P25"))</f>
        <v/>
      </c>
      <c r="R102" s="161" t="str">
        <f>IF(1=1,IF(E102="","",IF(F102="","A CONTROLER",IF(NOT(ISNUMBER(F102)),"TEXTE",IF(OR(L102="",L102&lt;=0),"COMMANDE PRINCIPALE INCOMPLETE",IF(G102="","UNITE MANQUANTE",IF(COUNTIF(B384:B428,AE102)=0,"UNITE A CONTROLER","OK")))))),N("Q9"))</f>
        <v/>
      </c>
      <c r="S102" s="105"/>
      <c r="T102" s="141">
        <f t="shared" si="13"/>
        <v>0</v>
      </c>
      <c r="U102" s="133" t="str">
        <f>IF(1=1,IF(E102="","",U83),N("S25"))</f>
        <v/>
      </c>
      <c r="V102" s="133" t="str">
        <f>IF(1=1,IF(E102="","",V83),N("T25"))</f>
        <v/>
      </c>
      <c r="W102" s="135" t="str">
        <f>IF(1=1,IF(OR(U102="",V102="",NOT(ISNUMBER(U102)),NOT(ISNUMBER(V102)),U102=0),"",V102/U102),N("U25"))</f>
        <v/>
      </c>
      <c r="X102" s="136" t="str">
        <f>IF(1=1,IF(OR(W102="",NOT(ISNUMBER(F102))),"",F102*W102*IFERROR(INDEX(D384:D428,MATCH(AE102,B384:B428,0)),1)),N("V7"))</f>
        <v/>
      </c>
      <c r="Y102" s="137" t="str">
        <f>IF(1=1,IF(F102="","",IF(G102="","",IFERROR(INDEX(E384:E428,MATCH(AE102,B384:B428,0)),G102&amp;""))),N("W6"))</f>
        <v/>
      </c>
      <c r="Z102" s="142" t="str">
        <f>IF(1=1,IF(X102="","",IF(AND(ISNUMBER(X102),X102&lt;1,Y102="kg"),MAX(1,ROUND(X102*1000,0)),IF(AND(ISNUMBER(X102),X102&lt;1,Y102="L"),MAX(1,ROUND(X102*100,0)),ROUND(X102,3)))),N("X25"))</f>
        <v/>
      </c>
      <c r="AA102" s="143" t="str">
        <f>IF(1=1,IF(X102="","",IF(AND(ISNUMBER(X102),X102&lt;1,Y102="kg"),"g",IF(AND(ISNUMBER(X102),X102&lt;1,Y102="L"),"cl",Y102))),N("Y25"))</f>
        <v/>
      </c>
      <c r="AB102" s="123" t="str">
        <f>IF(1=1,IF(E102="","",IF(F102="","A CONTROLER",IF(NOT(ISNUMBER(F102)),"TEXTE",IF(OR(W102="",W102&lt;=0),"COMMANDE COUVERTS INCOMPLETE",IF(G102="","UNITE MANQUANTE",IF(COUNTIF(B384:B428,AE102)=0,"UNITE A CONTROLER","OK")))))),N("Z6"))</f>
        <v/>
      </c>
      <c r="AD102" s="144" t="str">
        <f>IF(1=1,IF(E102="","",AD83),N("AB25"))</f>
        <v/>
      </c>
      <c r="AE102" s="125" t="str">
        <f>IF(1=1,IF(G102="","",UPPER(TRIM(SUBSTITUTE(SUBSTITUTE(G102&amp;"",CHAR(160)," ")," "," ")))),N("AC25"))</f>
        <v/>
      </c>
      <c r="AG102" s="5" t="s">
        <v>43</v>
      </c>
    </row>
    <row r="103" spans="1:33" ht="15.75" x14ac:dyDescent="0.25">
      <c r="A103" s="126" t="str">
        <f>IF(1=1,IF(E103="","",A83),N("A26"))</f>
        <v/>
      </c>
      <c r="B103" s="127" t="str">
        <f>IF(1=1,IF(E103="","",B83),N("B26"))</f>
        <v/>
      </c>
      <c r="C103" s="128"/>
      <c r="D103" s="129" t="str">
        <f>IF(ISBLANK(E103),"",LARGE(D83:D102,1)+1)</f>
        <v/>
      </c>
      <c r="E103" s="130"/>
      <c r="F103" s="131"/>
      <c r="G103" s="170"/>
      <c r="H103" s="105"/>
      <c r="I103" s="132" t="str">
        <f>IF(1=1,IF(E103="","",I83),N("H26"))</f>
        <v/>
      </c>
      <c r="J103" s="133" t="str">
        <f>IF(1=1,IF(E103="","",J83),N("I26"))</f>
        <v/>
      </c>
      <c r="K103" s="134" t="str">
        <f>IF(1=1,IF(E103="","",K83),N("J26"))</f>
        <v/>
      </c>
      <c r="L103" s="135" t="str">
        <f>IF(1=1,IF(OR(J103="",O103="",NOT(ISNUMBER(J103)),NOT(ISNUMBER(O103)),J103=0),"",O103/J103),N("L26"))</f>
        <v/>
      </c>
      <c r="M103" s="136" t="str">
        <f>IF(1=1,IF(OR(L103="",NOT(ISNUMBER(F103))),"",F103*L103*IFERROR(INDEX(D384:D428,MATCH(AE103,B384:B428,0)),1)),N("M13"))</f>
        <v/>
      </c>
      <c r="N103" s="137" t="str">
        <f>IF(1=1,IF(F103="","",IF(G103="","",IFERROR(INDEX(E384:E428,MATCH(AE103,B384:B428,0)),G103&amp;""))),N("N6"))</f>
        <v/>
      </c>
      <c r="O103" s="138" t="str">
        <f>IF(1=1,IF(E103="","",O83),N("K26"))</f>
        <v/>
      </c>
      <c r="P103" s="139" t="str">
        <f>IF(1=1,IF(M103="","",IF(AND(ISNUMBER(M103),M103&lt;1,N103="kg"),MAX(1,ROUND(M103*1000,0)),IF(AND(ISNUMBER(M103),M103&lt;1,N103="L"),MAX(1,ROUND(M103*100,0)),ROUND(M103,3)))),N("O26"))</f>
        <v/>
      </c>
      <c r="Q103" s="140" t="str">
        <f>IF(1=1,IF(M103="","",IF(AND(ISNUMBER(M103),M103&lt;1,N103="kg"),"g",IF(AND(ISNUMBER(M103),M103&lt;1,N103="L"),"cl",N103))),N("P26"))</f>
        <v/>
      </c>
      <c r="R103" s="161" t="str">
        <f>IF(1=1,IF(E103="","",IF(F103="","A CONTROLER",IF(NOT(ISNUMBER(F103)),"TEXTE",IF(OR(L103="",L103&lt;=0),"COMMANDE PRINCIPALE INCOMPLETE",IF(G103="","UNITE MANQUANTE",IF(COUNTIF(B384:B428,AE103)=0,"UNITE A CONTROLER","OK")))))),N("Q9"))</f>
        <v/>
      </c>
      <c r="S103" s="105"/>
      <c r="T103" s="141">
        <f t="shared" si="13"/>
        <v>0</v>
      </c>
      <c r="U103" s="133" t="str">
        <f>IF(1=1,IF(E103="","",U83),N("S26"))</f>
        <v/>
      </c>
      <c r="V103" s="133" t="str">
        <f>IF(1=1,IF(E103="","",V83),N("T26"))</f>
        <v/>
      </c>
      <c r="W103" s="135" t="str">
        <f>IF(1=1,IF(OR(U103="",V103="",NOT(ISNUMBER(U103)),NOT(ISNUMBER(V103)),U103=0),"",V103/U103),N("U26"))</f>
        <v/>
      </c>
      <c r="X103" s="136" t="str">
        <f>IF(1=1,IF(OR(W103="",NOT(ISNUMBER(F103))),"",F103*W103*IFERROR(INDEX(D384:D428,MATCH(AE103,B384:B428,0)),1)),N("V7"))</f>
        <v/>
      </c>
      <c r="Y103" s="137" t="str">
        <f>IF(1=1,IF(F103="","",IF(G103="","",IFERROR(INDEX(E384:E428,MATCH(AE103,B384:B428,0)),G103&amp;""))),N("W6"))</f>
        <v/>
      </c>
      <c r="Z103" s="142" t="str">
        <f>IF(1=1,IF(X103="","",IF(AND(ISNUMBER(X103),X103&lt;1,Y103="kg"),MAX(1,ROUND(X103*1000,0)),IF(AND(ISNUMBER(X103),X103&lt;1,Y103="L"),MAX(1,ROUND(X103*100,0)),ROUND(X103,3)))),N("X26"))</f>
        <v/>
      </c>
      <c r="AA103" s="143" t="str">
        <f>IF(1=1,IF(X103="","",IF(AND(ISNUMBER(X103),X103&lt;1,Y103="kg"),"g",IF(AND(ISNUMBER(X103),X103&lt;1,Y103="L"),"cl",Y103))),N("Y26"))</f>
        <v/>
      </c>
      <c r="AB103" s="123" t="str">
        <f>IF(1=1,IF(E103="","",IF(F103="","A CONTROLER",IF(NOT(ISNUMBER(F103)),"TEXTE",IF(OR(W103="",W103&lt;=0),"COMMANDE COUVERTS INCOMPLETE",IF(G103="","UNITE MANQUANTE",IF(COUNTIF(B384:B428,AE103)=0,"UNITE A CONTROLER","OK")))))),N("Z6"))</f>
        <v/>
      </c>
      <c r="AD103" s="144" t="str">
        <f>IF(1=1,IF(E103="","",AD83),N("AB26"))</f>
        <v/>
      </c>
      <c r="AE103" s="125" t="str">
        <f>IF(1=1,IF(G103="","",UPPER(TRIM(SUBSTITUTE(SUBSTITUTE(G103&amp;"",CHAR(160)," ")," "," ")))),N("AC26"))</f>
        <v/>
      </c>
      <c r="AG103" s="5" t="s">
        <v>44</v>
      </c>
    </row>
    <row r="104" spans="1:33" ht="15.75" x14ac:dyDescent="0.25">
      <c r="A104" s="126" t="str">
        <f>IF(1=1,IF(E104="","",A83),N("A27"))</f>
        <v/>
      </c>
      <c r="B104" s="127" t="str">
        <f>IF(1=1,IF(E104="","",B83),N("B27"))</f>
        <v/>
      </c>
      <c r="C104" s="127"/>
      <c r="D104" s="129" t="str">
        <f>IF(ISBLANK(E104),"",LARGE(D83:D103,1)+1)</f>
        <v/>
      </c>
      <c r="E104" s="130"/>
      <c r="F104" s="131"/>
      <c r="G104" s="170"/>
      <c r="H104" s="105"/>
      <c r="I104" s="132" t="str">
        <f>IF(1=1,IF(E104="","",I83),N("H27"))</f>
        <v/>
      </c>
      <c r="J104" s="133" t="str">
        <f>IF(1=1,IF(E104="","",J83),N("I27"))</f>
        <v/>
      </c>
      <c r="K104" s="134" t="str">
        <f>IF(1=1,IF(E104="","",K83),N("J27"))</f>
        <v/>
      </c>
      <c r="L104" s="135" t="str">
        <f>IF(1=1,IF(OR(J104="",O104="",NOT(ISNUMBER(J104)),NOT(ISNUMBER(O104)),J104=0),"",O104/J104),N("L27"))</f>
        <v/>
      </c>
      <c r="M104" s="136" t="str">
        <f>IF(1=1,IF(OR(L104="",NOT(ISNUMBER(F104))),"",F104*L104*IFERROR(INDEX(D384:D428,MATCH(AE104,B384:B428,0)),1)),N("M13"))</f>
        <v/>
      </c>
      <c r="N104" s="137" t="str">
        <f>IF(1=1,IF(F104="","",IF(G104="","",IFERROR(INDEX(E384:E428,MATCH(AE104,B384:B428,0)),G104&amp;""))),N("N6"))</f>
        <v/>
      </c>
      <c r="O104" s="138" t="str">
        <f>IF(1=1,IF(E104="","",O83),N("K27"))</f>
        <v/>
      </c>
      <c r="P104" s="139" t="str">
        <f>IF(1=1,IF(M104="","",IF(AND(ISNUMBER(M104),M104&lt;1,N104="kg"),MAX(1,ROUND(M104*1000,0)),IF(AND(ISNUMBER(M104),M104&lt;1,N104="L"),MAX(1,ROUND(M104*100,0)),ROUND(M104,3)))),N("O27"))</f>
        <v/>
      </c>
      <c r="Q104" s="140" t="str">
        <f>IF(1=1,IF(M104="","",IF(AND(ISNUMBER(M104),M104&lt;1,N104="kg"),"g",IF(AND(ISNUMBER(M104),M104&lt;1,N104="L"),"cl",N104))),N("P27"))</f>
        <v/>
      </c>
      <c r="R104" s="161" t="str">
        <f>IF(1=1,IF(E104="","",IF(F104="","A CONTROLER",IF(NOT(ISNUMBER(F104)),"TEXTE",IF(OR(L104="",L104&lt;=0),"COMMANDE PRINCIPALE INCOMPLETE",IF(G104="","UNITE MANQUANTE",IF(COUNTIF(B384:B428,AE104)=0,"UNITE A CONTROLER","OK")))))),N("Q9"))</f>
        <v/>
      </c>
      <c r="S104" s="105"/>
      <c r="T104" s="141">
        <f t="shared" si="13"/>
        <v>0</v>
      </c>
      <c r="U104" s="133" t="str">
        <f>IF(1=1,IF(E104="","",U83),N("S27"))</f>
        <v/>
      </c>
      <c r="V104" s="133" t="str">
        <f>IF(1=1,IF(E104="","",V83),N("T27"))</f>
        <v/>
      </c>
      <c r="W104" s="135" t="str">
        <f>IF(1=1,IF(OR(U104="",V104="",NOT(ISNUMBER(U104)),NOT(ISNUMBER(V104)),U104=0),"",V104/U104),N("U27"))</f>
        <v/>
      </c>
      <c r="X104" s="136" t="str">
        <f>IF(1=1,IF(OR(W104="",NOT(ISNUMBER(F104))),"",F104*W104*IFERROR(INDEX(D384:D428,MATCH(AE104,B384:B428,0)),1)),N("V7"))</f>
        <v/>
      </c>
      <c r="Y104" s="137" t="str">
        <f>IF(1=1,IF(F104="","",IF(G104="","",IFERROR(INDEX(E384:E428,MATCH(AE104,B384:B428,0)),G104&amp;""))),N("W6"))</f>
        <v/>
      </c>
      <c r="Z104" s="142" t="str">
        <f>IF(1=1,IF(X104="","",IF(AND(ISNUMBER(X104),X104&lt;1,Y104="kg"),MAX(1,ROUND(X104*1000,0)),IF(AND(ISNUMBER(X104),X104&lt;1,Y104="L"),MAX(1,ROUND(X104*100,0)),ROUND(X104,3)))),N("X27"))</f>
        <v/>
      </c>
      <c r="AA104" s="143" t="str">
        <f>IF(1=1,IF(X104="","",IF(AND(ISNUMBER(X104),X104&lt;1,Y104="kg"),"g",IF(AND(ISNUMBER(X104),X104&lt;1,Y104="L"),"cl",Y104))),N("Y27"))</f>
        <v/>
      </c>
      <c r="AB104" s="123" t="str">
        <f>IF(1=1,IF(E104="","",IF(F104="","A CONTROLER",IF(NOT(ISNUMBER(F104)),"TEXTE",IF(OR(W104="",W104&lt;=0),"COMMANDE COUVERTS INCOMPLETE",IF(G104="","UNITE MANQUANTE",IF(COUNTIF(B384:B428,AE104)=0,"UNITE A CONTROLER","OK")))))),N("Z6"))</f>
        <v/>
      </c>
      <c r="AD104" s="144" t="str">
        <f>IF(1=1,IF(E104="","",AD83),N("AB27"))</f>
        <v/>
      </c>
      <c r="AE104" s="125" t="str">
        <f>IF(1=1,IF(G104="","",UPPER(TRIM(SUBSTITUTE(SUBSTITUTE(G104&amp;"",CHAR(160)," ")," "," ")))),N("AC27"))</f>
        <v/>
      </c>
      <c r="AG104" s="5" t="s">
        <v>45</v>
      </c>
    </row>
    <row r="105" spans="1:33" ht="15.75" x14ac:dyDescent="0.25">
      <c r="A105" s="126" t="str">
        <f>IF(1=1,IF(E105="","",A83),N("A28"))</f>
        <v/>
      </c>
      <c r="B105" s="127" t="str">
        <f>IF(1=1,IF(E105="","",B83),N("B28"))</f>
        <v/>
      </c>
      <c r="C105" s="127"/>
      <c r="D105" s="129" t="str">
        <f>IF(ISBLANK(E105),"",LARGE(D83:D104,1)+1)</f>
        <v/>
      </c>
      <c r="E105" s="130"/>
      <c r="F105" s="131"/>
      <c r="G105" s="170"/>
      <c r="H105" s="105"/>
      <c r="I105" s="132" t="str">
        <f>IF(1=1,IF(E105="","",I83),N("H28"))</f>
        <v/>
      </c>
      <c r="J105" s="133" t="str">
        <f>IF(1=1,IF(E105="","",J83),N("I28"))</f>
        <v/>
      </c>
      <c r="K105" s="134" t="str">
        <f>IF(1=1,IF(E105="","",K83),N("J28"))</f>
        <v/>
      </c>
      <c r="L105" s="135" t="str">
        <f>IF(1=1,IF(OR(J105="",O105="",NOT(ISNUMBER(J105)),NOT(ISNUMBER(O105)),J105=0),"",O105/J105),N("L28"))</f>
        <v/>
      </c>
      <c r="M105" s="136" t="str">
        <f>IF(1=1,IF(OR(L105="",NOT(ISNUMBER(F105))),"",F105*L105*IFERROR(INDEX(D384:D428,MATCH(AE105,B384:B428,0)),1)),N("M13"))</f>
        <v/>
      </c>
      <c r="N105" s="137" t="str">
        <f>IF(1=1,IF(F105="","",IF(G105="","",IFERROR(INDEX(E384:E428,MATCH(AE105,B384:B428,0)),G105&amp;""))),N("N6"))</f>
        <v/>
      </c>
      <c r="O105" s="138" t="str">
        <f>IF(1=1,IF(E105="","",O83),N("K28"))</f>
        <v/>
      </c>
      <c r="P105" s="139" t="str">
        <f>IF(1=1,IF(M105="","",IF(AND(ISNUMBER(M105),M105&lt;1,N105="kg"),MAX(1,ROUND(M105*1000,0)),IF(AND(ISNUMBER(M105),M105&lt;1,N105="L"),MAX(1,ROUND(M105*100,0)),ROUND(M105,3)))),N("O28"))</f>
        <v/>
      </c>
      <c r="Q105" s="140" t="str">
        <f>IF(1=1,IF(M105="","",IF(AND(ISNUMBER(M105),M105&lt;1,N105="kg"),"g",IF(AND(ISNUMBER(M105),M105&lt;1,N105="L"),"cl",N105))),N("P28"))</f>
        <v/>
      </c>
      <c r="R105" s="161" t="str">
        <f>IF(1=1,IF(E105="","",IF(F105="","A CONTROLER",IF(NOT(ISNUMBER(F105)),"TEXTE",IF(OR(L105="",L105&lt;=0),"COMMANDE PRINCIPALE INCOMPLETE",IF(G105="","UNITE MANQUANTE",IF(COUNTIF(B384:B428,AE105)=0,"UNITE A CONTROLER","OK")))))),N("Q9"))</f>
        <v/>
      </c>
      <c r="S105" s="105"/>
      <c r="T105" s="141">
        <f t="shared" si="13"/>
        <v>0</v>
      </c>
      <c r="U105" s="133" t="str">
        <f>IF(1=1,IF(E105="","",U83),N("S28"))</f>
        <v/>
      </c>
      <c r="V105" s="133" t="str">
        <f>IF(1=1,IF(E105="","",V83),N("T28"))</f>
        <v/>
      </c>
      <c r="W105" s="135" t="str">
        <f>IF(1=1,IF(OR(U105="",V105="",NOT(ISNUMBER(U105)),NOT(ISNUMBER(V105)),U105=0),"",V105/U105),N("U28"))</f>
        <v/>
      </c>
      <c r="X105" s="136" t="str">
        <f>IF(1=1,IF(OR(W105="",NOT(ISNUMBER(F105))),"",F105*W105*IFERROR(INDEX(D384:D428,MATCH(AE105,B384:B428,0)),1)),N("V7"))</f>
        <v/>
      </c>
      <c r="Y105" s="137" t="str">
        <f>IF(1=1,IF(F105="","",IF(G105="","",IFERROR(INDEX(E384:E428,MATCH(AE105,B384:B428,0)),G105&amp;""))),N("W6"))</f>
        <v/>
      </c>
      <c r="Z105" s="142" t="str">
        <f>IF(1=1,IF(X105="","",IF(AND(ISNUMBER(X105),X105&lt;1,Y105="kg"),MAX(1,ROUND(X105*1000,0)),IF(AND(ISNUMBER(X105),X105&lt;1,Y105="L"),MAX(1,ROUND(X105*100,0)),ROUND(X105,3)))),N("X28"))</f>
        <v/>
      </c>
      <c r="AA105" s="143" t="str">
        <f>IF(1=1,IF(X105="","",IF(AND(ISNUMBER(X105),X105&lt;1,Y105="kg"),"g",IF(AND(ISNUMBER(X105),X105&lt;1,Y105="L"),"cl",Y105))),N("Y28"))</f>
        <v/>
      </c>
      <c r="AB105" s="123" t="str">
        <f>IF(1=1,IF(E105="","",IF(F105="","A CONTROLER",IF(NOT(ISNUMBER(F105)),"TEXTE",IF(OR(W105="",W105&lt;=0),"COMMANDE COUVERTS INCOMPLETE",IF(G105="","UNITE MANQUANTE",IF(COUNTIF(B384:B428,AE105)=0,"UNITE A CONTROLER","OK")))))),N("Z6"))</f>
        <v/>
      </c>
      <c r="AD105" s="144" t="str">
        <f>IF(1=1,IF(E105="","",AD83),N("AB28"))</f>
        <v/>
      </c>
      <c r="AE105" s="125" t="str">
        <f>IF(1=1,IF(G105="","",UPPER(TRIM(SUBSTITUTE(SUBSTITUTE(G105&amp;"",CHAR(160)," ")," "," ")))),N("AC28"))</f>
        <v/>
      </c>
      <c r="AG105" s="5" t="s">
        <v>46</v>
      </c>
    </row>
    <row r="106" spans="1:33" ht="15.75" x14ac:dyDescent="0.25">
      <c r="A106" s="126" t="str">
        <f>IF(1=1,IF(E106="","",A83),N("A29"))</f>
        <v/>
      </c>
      <c r="B106" s="127" t="str">
        <f>IF(1=1,IF(E106="","",B83),N("B29"))</f>
        <v/>
      </c>
      <c r="C106" s="127"/>
      <c r="D106" s="129" t="str">
        <f>IF(ISBLANK(E106),"",LARGE(D83:D105,1)+1)</f>
        <v/>
      </c>
      <c r="E106" s="130"/>
      <c r="F106" s="131"/>
      <c r="G106" s="170"/>
      <c r="H106" s="105"/>
      <c r="I106" s="132" t="str">
        <f>IF(1=1,IF(E106="","",I83),N("H29"))</f>
        <v/>
      </c>
      <c r="J106" s="133" t="str">
        <f>IF(1=1,IF(E106="","",J83),N("I29"))</f>
        <v/>
      </c>
      <c r="K106" s="134" t="str">
        <f>IF(1=1,IF(E106="","",K83),N("J29"))</f>
        <v/>
      </c>
      <c r="L106" s="135" t="str">
        <f>IF(1=1,IF(OR(J106="",O106="",NOT(ISNUMBER(J106)),NOT(ISNUMBER(O106)),J106=0),"",O106/J106),N("L29"))</f>
        <v/>
      </c>
      <c r="M106" s="136" t="str">
        <f>IF(1=1,IF(OR(L106="",NOT(ISNUMBER(F106))),"",F106*L106*IFERROR(INDEX(D384:D428,MATCH(AE106,B384:B428,0)),1)),N("M13"))</f>
        <v/>
      </c>
      <c r="N106" s="137" t="str">
        <f>IF(1=1,IF(F106="","",IF(G106="","",IFERROR(INDEX(E384:E428,MATCH(AE106,B384:B428,0)),G106&amp;""))),N("N6"))</f>
        <v/>
      </c>
      <c r="O106" s="138" t="str">
        <f>IF(1=1,IF(E106="","",O83),N("K29"))</f>
        <v/>
      </c>
      <c r="P106" s="139" t="str">
        <f>IF(1=1,IF(M106="","",IF(AND(ISNUMBER(M106),M106&lt;1,N106="kg"),MAX(1,ROUND(M106*1000,0)),IF(AND(ISNUMBER(M106),M106&lt;1,N106="L"),MAX(1,ROUND(M106*100,0)),ROUND(M106,3)))),N("O29"))</f>
        <v/>
      </c>
      <c r="Q106" s="140" t="str">
        <f>IF(1=1,IF(M106="","",IF(AND(ISNUMBER(M106),M106&lt;1,N106="kg"),"g",IF(AND(ISNUMBER(M106),M106&lt;1,N106="L"),"cl",N106))),N("P29"))</f>
        <v/>
      </c>
      <c r="R106" s="161" t="str">
        <f>IF(1=1,IF(E106="","",IF(F106="","A CONTROLER",IF(NOT(ISNUMBER(F106)),"TEXTE",IF(OR(L106="",L106&lt;=0),"COMMANDE PRINCIPALE INCOMPLETE",IF(G106="","UNITE MANQUANTE",IF(COUNTIF(B384:B428,AE106)=0,"UNITE A CONTROLER","OK")))))),N("Q9"))</f>
        <v/>
      </c>
      <c r="S106" s="105"/>
      <c r="T106" s="141">
        <f t="shared" si="13"/>
        <v>0</v>
      </c>
      <c r="U106" s="133" t="str">
        <f>IF(1=1,IF(E106="","",U83),N("S29"))</f>
        <v/>
      </c>
      <c r="V106" s="133" t="str">
        <f>IF(1=1,IF(E106="","",V83),N("T29"))</f>
        <v/>
      </c>
      <c r="W106" s="135" t="str">
        <f>IF(1=1,IF(OR(U106="",V106="",NOT(ISNUMBER(U106)),NOT(ISNUMBER(V106)),U106=0),"",V106/U106),N("U29"))</f>
        <v/>
      </c>
      <c r="X106" s="136" t="str">
        <f>IF(1=1,IF(OR(W106="",NOT(ISNUMBER(F106))),"",F106*W106*IFERROR(INDEX(D384:D428,MATCH(AE106,B384:B428,0)),1)),N("V7"))</f>
        <v/>
      </c>
      <c r="Y106" s="137" t="str">
        <f>IF(1=1,IF(F106="","",IF(G106="","",IFERROR(INDEX(E384:E428,MATCH(AE106,B384:B428,0)),G106&amp;""))),N("W6"))</f>
        <v/>
      </c>
      <c r="Z106" s="142" t="str">
        <f>IF(1=1,IF(X106="","",IF(AND(ISNUMBER(X106),X106&lt;1,Y106="kg"),MAX(1,ROUND(X106*1000,0)),IF(AND(ISNUMBER(X106),X106&lt;1,Y106="L"),MAX(1,ROUND(X106*100,0)),ROUND(X106,3)))),N("X29"))</f>
        <v/>
      </c>
      <c r="AA106" s="143" t="str">
        <f>IF(1=1,IF(X106="","",IF(AND(ISNUMBER(X106),X106&lt;1,Y106="kg"),"g",IF(AND(ISNUMBER(X106),X106&lt;1,Y106="L"),"cl",Y106))),N("Y29"))</f>
        <v/>
      </c>
      <c r="AB106" s="123" t="str">
        <f>IF(1=1,IF(E106="","",IF(F106="","A CONTROLER",IF(NOT(ISNUMBER(F106)),"TEXTE",IF(OR(W106="",W106&lt;=0),"COMMANDE COUVERTS INCOMPLETE",IF(G106="","UNITE MANQUANTE",IF(COUNTIF(B384:B428,AE106)=0,"UNITE A CONTROLER","OK")))))),N("Z6"))</f>
        <v/>
      </c>
      <c r="AD106" s="144" t="str">
        <f>IF(1=1,IF(E106="","",AD83),N("AB29"))</f>
        <v/>
      </c>
      <c r="AE106" s="125" t="str">
        <f>IF(1=1,IF(G106="","",UPPER(TRIM(SUBSTITUTE(SUBSTITUTE(G106&amp;"",CHAR(160)," ")," "," ")))),N("AC29"))</f>
        <v/>
      </c>
      <c r="AG106" s="5" t="s">
        <v>47</v>
      </c>
    </row>
    <row r="107" spans="1:33" ht="15.75" x14ac:dyDescent="0.25">
      <c r="A107" s="126" t="str">
        <f>IF(1=1,IF(E107="","",A83),N("A30"))</f>
        <v/>
      </c>
      <c r="B107" s="127" t="str">
        <f>IF(1=1,IF(E107="","",B83),N("B30"))</f>
        <v/>
      </c>
      <c r="C107" s="127"/>
      <c r="D107" s="129" t="str">
        <f>IF(ISBLANK(E107),"",LARGE(D83:D106,1)+1)</f>
        <v/>
      </c>
      <c r="E107" s="130"/>
      <c r="F107" s="131"/>
      <c r="G107" s="170"/>
      <c r="H107" s="105"/>
      <c r="I107" s="132" t="str">
        <f>IF(1=1,IF(E107="","",I83),N("H30"))</f>
        <v/>
      </c>
      <c r="J107" s="133" t="str">
        <f>IF(1=1,IF(E107="","",J83),N("I30"))</f>
        <v/>
      </c>
      <c r="K107" s="134" t="str">
        <f>IF(1=1,IF(E107="","",K83),N("J30"))</f>
        <v/>
      </c>
      <c r="L107" s="135" t="str">
        <f>IF(1=1,IF(OR(J107="",O107="",NOT(ISNUMBER(J107)),NOT(ISNUMBER(O107)),J107=0),"",O107/J107),N("L30"))</f>
        <v/>
      </c>
      <c r="M107" s="136" t="str">
        <f>IF(1=1,IF(OR(L107="",NOT(ISNUMBER(F107))),"",F107*L107*IFERROR(INDEX(D384:D428,MATCH(AE107,B384:B428,0)),1)),N("M13"))</f>
        <v/>
      </c>
      <c r="N107" s="137" t="str">
        <f>IF(1=1,IF(F107="","",IF(G107="","",IFERROR(INDEX(E384:E428,MATCH(AE107,B384:B428,0)),G107&amp;""))),N("N6"))</f>
        <v/>
      </c>
      <c r="O107" s="138" t="str">
        <f>IF(1=1,IF(E107="","",O83),N("K30"))</f>
        <v/>
      </c>
      <c r="P107" s="139" t="str">
        <f>IF(1=1,IF(M107="","",IF(AND(ISNUMBER(M107),M107&lt;1,N107="kg"),MAX(1,ROUND(M107*1000,0)),IF(AND(ISNUMBER(M107),M107&lt;1,N107="L"),MAX(1,ROUND(M107*100,0)),ROUND(M107,3)))),N("O30"))</f>
        <v/>
      </c>
      <c r="Q107" s="140" t="str">
        <f>IF(1=1,IF(M107="","",IF(AND(ISNUMBER(M107),M107&lt;1,N107="kg"),"g",IF(AND(ISNUMBER(M107),M107&lt;1,N107="L"),"cl",N107))),N("P30"))</f>
        <v/>
      </c>
      <c r="R107" s="161" t="str">
        <f>IF(1=1,IF(E107="","",IF(F107="","A CONTROLER",IF(NOT(ISNUMBER(F107)),"TEXTE",IF(OR(L107="",L107&lt;=0),"COMMANDE PRINCIPALE INCOMPLETE",IF(G107="","UNITE MANQUANTE",IF(COUNTIF(B384:B428,AE107)=0,"UNITE A CONTROLER","OK")))))),N("Q9"))</f>
        <v/>
      </c>
      <c r="S107" s="105"/>
      <c r="T107" s="141">
        <f t="shared" si="13"/>
        <v>0</v>
      </c>
      <c r="U107" s="133" t="str">
        <f>IF(1=1,IF(E107="","",U83),N("S30"))</f>
        <v/>
      </c>
      <c r="V107" s="133" t="str">
        <f>IF(1=1,IF(E107="","",V83),N("T30"))</f>
        <v/>
      </c>
      <c r="W107" s="135" t="str">
        <f>IF(1=1,IF(OR(U107="",V107="",NOT(ISNUMBER(U107)),NOT(ISNUMBER(V107)),U107=0),"",V107/U107),N("U30"))</f>
        <v/>
      </c>
      <c r="X107" s="136" t="str">
        <f>IF(1=1,IF(OR(W107="",NOT(ISNUMBER(F107))),"",F107*W107*IFERROR(INDEX(D384:D428,MATCH(AE107,B384:B428,0)),1)),N("V7"))</f>
        <v/>
      </c>
      <c r="Y107" s="137" t="str">
        <f>IF(1=1,IF(F107="","",IF(G107="","",IFERROR(INDEX(E384:E428,MATCH(AE107,B384:B428,0)),G107&amp;""))),N("W6"))</f>
        <v/>
      </c>
      <c r="Z107" s="142" t="str">
        <f>IF(1=1,IF(X107="","",IF(AND(ISNUMBER(X107),X107&lt;1,Y107="kg"),MAX(1,ROUND(X107*1000,0)),IF(AND(ISNUMBER(X107),X107&lt;1,Y107="L"),MAX(1,ROUND(X107*100,0)),ROUND(X107,3)))),N("X30"))</f>
        <v/>
      </c>
      <c r="AA107" s="143" t="str">
        <f>IF(1=1,IF(X107="","",IF(AND(ISNUMBER(X107),X107&lt;1,Y107="kg"),"g",IF(AND(ISNUMBER(X107),X107&lt;1,Y107="L"),"cl",Y107))),N("Y30"))</f>
        <v/>
      </c>
      <c r="AB107" s="123" t="str">
        <f>IF(1=1,IF(E107="","",IF(F107="","A CONTROLER",IF(NOT(ISNUMBER(F107)),"TEXTE",IF(OR(W107="",W107&lt;=0),"COMMANDE COUVERTS INCOMPLETE",IF(G107="","UNITE MANQUANTE",IF(COUNTIF(B384:B428,AE107)=0,"UNITE A CONTROLER","OK")))))),N("Z6"))</f>
        <v/>
      </c>
      <c r="AD107" s="144" t="str">
        <f>IF(1=1,IF(E107="","",AD83),N("AB30"))</f>
        <v/>
      </c>
      <c r="AE107" s="125" t="str">
        <f>IF(1=1,IF(G107="","",UPPER(TRIM(SUBSTITUTE(SUBSTITUTE(G107&amp;"",CHAR(160)," ")," "," ")))),N("AC30"))</f>
        <v/>
      </c>
      <c r="AG107" s="5" t="s">
        <v>48</v>
      </c>
    </row>
    <row r="108" spans="1:33" ht="15.75" x14ac:dyDescent="0.25">
      <c r="A108" s="126" t="str">
        <f>IF(1=1,IF(E108="","",A83),N("A31"))</f>
        <v/>
      </c>
      <c r="B108" s="127" t="str">
        <f>IF(1=1,IF(E108="","",B83),N("B31"))</f>
        <v/>
      </c>
      <c r="C108" s="127"/>
      <c r="D108" s="129" t="str">
        <f>IF(ISBLANK(E108),"",LARGE(D83:D107,1)+1)</f>
        <v/>
      </c>
      <c r="E108" s="130"/>
      <c r="F108" s="131"/>
      <c r="G108" s="170"/>
      <c r="H108" s="105"/>
      <c r="I108" s="132" t="str">
        <f>IF(1=1,IF(E108="","",I83),N("H31"))</f>
        <v/>
      </c>
      <c r="J108" s="133" t="str">
        <f>IF(1=1,IF(E108="","",J83),N("I31"))</f>
        <v/>
      </c>
      <c r="K108" s="134" t="str">
        <f>IF(1=1,IF(E108="","",K83),N("J31"))</f>
        <v/>
      </c>
      <c r="L108" s="135" t="str">
        <f>IF(1=1,IF(OR(J108="",O108="",NOT(ISNUMBER(J108)),NOT(ISNUMBER(O108)),J108=0),"",O108/J108),N("L31"))</f>
        <v/>
      </c>
      <c r="M108" s="136" t="str">
        <f>IF(1=1,IF(OR(L108="",NOT(ISNUMBER(F108))),"",F108*L108*IFERROR(INDEX(D384:D428,MATCH(AE108,B384:B428,0)),1)),N("M13"))</f>
        <v/>
      </c>
      <c r="N108" s="137" t="str">
        <f>IF(1=1,IF(F108="","",IF(G108="","",IFERROR(INDEX(E384:E428,MATCH(AE108,B384:B428,0)),G108&amp;""))),N("N6"))</f>
        <v/>
      </c>
      <c r="O108" s="138" t="str">
        <f>IF(1=1,IF(E108="","",O83),N("K31"))</f>
        <v/>
      </c>
      <c r="P108" s="139" t="str">
        <f>IF(1=1,IF(M108="","",IF(AND(ISNUMBER(M108),M108&lt;1,N108="kg"),MAX(1,ROUND(M108*1000,0)),IF(AND(ISNUMBER(M108),M108&lt;1,N108="L"),MAX(1,ROUND(M108*100,0)),ROUND(M108,3)))),N("O31"))</f>
        <v/>
      </c>
      <c r="Q108" s="140" t="str">
        <f>IF(1=1,IF(M108="","",IF(AND(ISNUMBER(M108),M108&lt;1,N108="kg"),"g",IF(AND(ISNUMBER(M108),M108&lt;1,N108="L"),"cl",N108))),N("P31"))</f>
        <v/>
      </c>
      <c r="R108" s="161" t="str">
        <f>IF(1=1,IF(E108="","",IF(F108="","A CONTROLER",IF(NOT(ISNUMBER(F108)),"TEXTE",IF(OR(L108="",L108&lt;=0),"COMMANDE PRINCIPALE INCOMPLETE",IF(G108="","UNITE MANQUANTE",IF(COUNTIF(B384:B428,AE108)=0,"UNITE A CONTROLER","OK")))))),N("Q9"))</f>
        <v/>
      </c>
      <c r="S108" s="105"/>
      <c r="T108" s="141">
        <f t="shared" si="13"/>
        <v>0</v>
      </c>
      <c r="U108" s="133" t="str">
        <f>IF(1=1,IF(E108="","",U83),N("S31"))</f>
        <v/>
      </c>
      <c r="V108" s="133" t="str">
        <f>IF(1=1,IF(E108="","",V83),N("T31"))</f>
        <v/>
      </c>
      <c r="W108" s="135" t="str">
        <f>IF(1=1,IF(OR(U108="",V108="",NOT(ISNUMBER(U108)),NOT(ISNUMBER(V108)),U108=0),"",V108/U108),N("U31"))</f>
        <v/>
      </c>
      <c r="X108" s="136" t="str">
        <f>IF(1=1,IF(OR(W108="",NOT(ISNUMBER(F108))),"",F108*W108*IFERROR(INDEX(D384:D428,MATCH(AE108,B384:B428,0)),1)),N("V7"))</f>
        <v/>
      </c>
      <c r="Y108" s="137" t="str">
        <f>IF(1=1,IF(F108="","",IF(G108="","",IFERROR(INDEX(E384:E428,MATCH(AE108,B384:B428,0)),G108&amp;""))),N("W6"))</f>
        <v/>
      </c>
      <c r="Z108" s="142" t="str">
        <f>IF(1=1,IF(X108="","",IF(AND(ISNUMBER(X108),X108&lt;1,Y108="kg"),MAX(1,ROUND(X108*1000,0)),IF(AND(ISNUMBER(X108),X108&lt;1,Y108="L"),MAX(1,ROUND(X108*100,0)),ROUND(X108,3)))),N("X31"))</f>
        <v/>
      </c>
      <c r="AA108" s="143" t="str">
        <f>IF(1=1,IF(X108="","",IF(AND(ISNUMBER(X108),X108&lt;1,Y108="kg"),"g",IF(AND(ISNUMBER(X108),X108&lt;1,Y108="L"),"cl",Y108))),N("Y31"))</f>
        <v/>
      </c>
      <c r="AB108" s="123" t="str">
        <f>IF(1=1,IF(E108="","",IF(F108="","A CONTROLER",IF(NOT(ISNUMBER(F108)),"TEXTE",IF(OR(W108="",W108&lt;=0),"COMMANDE COUVERTS INCOMPLETE",IF(G108="","UNITE MANQUANTE",IF(COUNTIF(B384:B428,AE108)=0,"UNITE A CONTROLER","OK")))))),N("Z6"))</f>
        <v/>
      </c>
      <c r="AD108" s="144" t="str">
        <f>IF(1=1,IF(E108="","",AD83),N("AB31"))</f>
        <v/>
      </c>
      <c r="AE108" s="125" t="str">
        <f>IF(1=1,IF(G108="","",UPPER(TRIM(SUBSTITUTE(SUBSTITUTE(G108&amp;"",CHAR(160)," ")," "," ")))),N("AC31"))</f>
        <v/>
      </c>
      <c r="AG108" s="5" t="s">
        <v>49</v>
      </c>
    </row>
    <row r="109" spans="1:33" ht="15.75" x14ac:dyDescent="0.25">
      <c r="A109" s="126" t="str">
        <f>IF(1=1,IF(E109="","",A83),N("A32"))</f>
        <v/>
      </c>
      <c r="B109" s="127" t="str">
        <f>IF(1=1,IF(E109="","",B83),N("B32"))</f>
        <v/>
      </c>
      <c r="C109" s="127"/>
      <c r="D109" s="129" t="str">
        <f>IF(ISBLANK(E109),"",LARGE(D83:D108,1)+1)</f>
        <v/>
      </c>
      <c r="E109" s="130"/>
      <c r="F109" s="131"/>
      <c r="G109" s="170"/>
      <c r="H109" s="105"/>
      <c r="I109" s="132" t="str">
        <f>IF(1=1,IF(E109="","",I83),N("H32"))</f>
        <v/>
      </c>
      <c r="J109" s="133" t="str">
        <f>IF(1=1,IF(E109="","",J83),N("I32"))</f>
        <v/>
      </c>
      <c r="K109" s="134" t="str">
        <f>IF(1=1,IF(E109="","",K83),N("J32"))</f>
        <v/>
      </c>
      <c r="L109" s="135" t="str">
        <f>IF(1=1,IF(OR(J109="",O109="",NOT(ISNUMBER(J109)),NOT(ISNUMBER(O109)),J109=0),"",O109/J109),N("L32"))</f>
        <v/>
      </c>
      <c r="M109" s="136" t="str">
        <f>IF(1=1,IF(OR(L109="",NOT(ISNUMBER(F109))),"",F109*L109*IFERROR(INDEX(D384:D428,MATCH(AE109,B384:B428,0)),1)),N("M13"))</f>
        <v/>
      </c>
      <c r="N109" s="137" t="str">
        <f>IF(1=1,IF(F109="","",IF(G109="","",IFERROR(INDEX(E384:E428,MATCH(AE109,B384:B428,0)),G109&amp;""))),N("N6"))</f>
        <v/>
      </c>
      <c r="O109" s="138" t="str">
        <f>IF(1=1,IF(E109="","",O83),N("K32"))</f>
        <v/>
      </c>
      <c r="P109" s="139" t="str">
        <f>IF(1=1,IF(M109="","",IF(AND(ISNUMBER(M109),M109&lt;1,N109="kg"),MAX(1,ROUND(M109*1000,0)),IF(AND(ISNUMBER(M109),M109&lt;1,N109="L"),MAX(1,ROUND(M109*100,0)),ROUND(M109,3)))),N("O32"))</f>
        <v/>
      </c>
      <c r="Q109" s="140" t="str">
        <f>IF(1=1,IF(M109="","",IF(AND(ISNUMBER(M109),M109&lt;1,N109="kg"),"g",IF(AND(ISNUMBER(M109),M109&lt;1,N109="L"),"cl",N109))),N("P32"))</f>
        <v/>
      </c>
      <c r="R109" s="161" t="str">
        <f>IF(1=1,IF(E109="","",IF(F109="","A CONTROLER",IF(NOT(ISNUMBER(F109)),"TEXTE",IF(OR(L109="",L109&lt;=0),"COMMANDE PRINCIPALE INCOMPLETE",IF(G109="","UNITE MANQUANTE",IF(COUNTIF(B384:B428,AE109)=0,"UNITE A CONTROLER","OK")))))),N("Q9"))</f>
        <v/>
      </c>
      <c r="S109" s="105"/>
      <c r="T109" s="141">
        <f t="shared" si="13"/>
        <v>0</v>
      </c>
      <c r="U109" s="133" t="str">
        <f>IF(1=1,IF(E109="","",U83),N("S32"))</f>
        <v/>
      </c>
      <c r="V109" s="133" t="str">
        <f>IF(1=1,IF(E109="","",V83),N("T32"))</f>
        <v/>
      </c>
      <c r="W109" s="135" t="str">
        <f>IF(1=1,IF(OR(U109="",V109="",NOT(ISNUMBER(U109)),NOT(ISNUMBER(V109)),U109=0),"",V109/U109),N("U32"))</f>
        <v/>
      </c>
      <c r="X109" s="136" t="str">
        <f>IF(1=1,IF(OR(W109="",NOT(ISNUMBER(F109))),"",F109*W109*IFERROR(INDEX(D384:D428,MATCH(AE109,B384:B428,0)),1)),N("V7"))</f>
        <v/>
      </c>
      <c r="Y109" s="137" t="str">
        <f>IF(1=1,IF(F109="","",IF(G109="","",IFERROR(INDEX(E384:E428,MATCH(AE109,B384:B428,0)),G109&amp;""))),N("W6"))</f>
        <v/>
      </c>
      <c r="Z109" s="142" t="str">
        <f>IF(1=1,IF(X109="","",IF(AND(ISNUMBER(X109),X109&lt;1,Y109="kg"),MAX(1,ROUND(X109*1000,0)),IF(AND(ISNUMBER(X109),X109&lt;1,Y109="L"),MAX(1,ROUND(X109*100,0)),ROUND(X109,3)))),N("X32"))</f>
        <v/>
      </c>
      <c r="AA109" s="143" t="str">
        <f>IF(1=1,IF(X109="","",IF(AND(ISNUMBER(X109),X109&lt;1,Y109="kg"),"g",IF(AND(ISNUMBER(X109),X109&lt;1,Y109="L"),"cl",Y109))),N("Y32"))</f>
        <v/>
      </c>
      <c r="AB109" s="123" t="str">
        <f>IF(1=1,IF(E109="","",IF(F109="","A CONTROLER",IF(NOT(ISNUMBER(F109)),"TEXTE",IF(OR(W109="",W109&lt;=0),"COMMANDE COUVERTS INCOMPLETE",IF(G109="","UNITE MANQUANTE",IF(COUNTIF(B384:B428,AE109)=0,"UNITE A CONTROLER","OK")))))),N("Z6"))</f>
        <v/>
      </c>
      <c r="AD109" s="144" t="str">
        <f>IF(1=1,IF(E109="","",AD83),N("AB32"))</f>
        <v/>
      </c>
      <c r="AE109" s="125" t="str">
        <f>IF(1=1,IF(G109="","",UPPER(TRIM(SUBSTITUTE(SUBSTITUTE(G109&amp;"",CHAR(160)," ")," "," ")))),N("AC32"))</f>
        <v/>
      </c>
      <c r="AG109" s="5" t="s">
        <v>50</v>
      </c>
    </row>
    <row r="110" spans="1:33" ht="15.75" x14ac:dyDescent="0.25">
      <c r="A110" s="126" t="str">
        <f>IF(1=1,IF(E110="","",A83),N("A33"))</f>
        <v/>
      </c>
      <c r="B110" s="127" t="str">
        <f>IF(1=1,IF(E110="","",B83),N("B33"))</f>
        <v/>
      </c>
      <c r="C110" s="127"/>
      <c r="D110" s="129" t="str">
        <f>IF(ISBLANK(E110),"",LARGE(D83:D109,1)+1)</f>
        <v/>
      </c>
      <c r="E110" s="130"/>
      <c r="F110" s="131"/>
      <c r="G110" s="170"/>
      <c r="H110" s="105"/>
      <c r="I110" s="132" t="str">
        <f>IF(1=1,IF(E110="","",I83),N("H33"))</f>
        <v/>
      </c>
      <c r="J110" s="133" t="str">
        <f>IF(1=1,IF(E110="","",J83),N("I33"))</f>
        <v/>
      </c>
      <c r="K110" s="134" t="str">
        <f>IF(1=1,IF(E110="","",K83),N("J33"))</f>
        <v/>
      </c>
      <c r="L110" s="135" t="str">
        <f>IF(1=1,IF(OR(J110="",O110="",NOT(ISNUMBER(J110)),NOT(ISNUMBER(O110)),J110=0),"",O110/J110),N("L33"))</f>
        <v/>
      </c>
      <c r="M110" s="136" t="str">
        <f>IF(1=1,IF(OR(L110="",NOT(ISNUMBER(F110))),"",F110*L110*IFERROR(INDEX(D384:D428,MATCH(AE110,B384:B428,0)),1)),N("M13"))</f>
        <v/>
      </c>
      <c r="N110" s="137" t="str">
        <f>IF(1=1,IF(F110="","",IF(G110="","",IFERROR(INDEX(E384:E428,MATCH(AE110,B384:B428,0)),G110&amp;""))),N("N6"))</f>
        <v/>
      </c>
      <c r="O110" s="138" t="str">
        <f>IF(1=1,IF(E110="","",O83),N("K33"))</f>
        <v/>
      </c>
      <c r="P110" s="139" t="str">
        <f>IF(1=1,IF(M110="","",IF(AND(ISNUMBER(M110),M110&lt;1,N110="kg"),MAX(1,ROUND(M110*1000,0)),IF(AND(ISNUMBER(M110),M110&lt;1,N110="L"),MAX(1,ROUND(M110*100,0)),ROUND(M110,3)))),N("O33"))</f>
        <v/>
      </c>
      <c r="Q110" s="140" t="str">
        <f>IF(1=1,IF(M110="","",IF(AND(ISNUMBER(M110),M110&lt;1,N110="kg"),"g",IF(AND(ISNUMBER(M110),M110&lt;1,N110="L"),"cl",N110))),N("P33"))</f>
        <v/>
      </c>
      <c r="R110" s="161" t="str">
        <f>IF(1=1,IF(E110="","",IF(F110="","A CONTROLER",IF(NOT(ISNUMBER(F110)),"TEXTE",IF(OR(L110="",L110&lt;=0),"COMMANDE PRINCIPALE INCOMPLETE",IF(G110="","UNITE MANQUANTE",IF(COUNTIF(B384:B428,AE110)=0,"UNITE A CONTROLER","OK")))))),N("Q9"))</f>
        <v/>
      </c>
      <c r="S110" s="105"/>
      <c r="T110" s="141">
        <f t="shared" si="13"/>
        <v>0</v>
      </c>
      <c r="U110" s="133" t="str">
        <f>IF(1=1,IF(E110="","",U83),N("S33"))</f>
        <v/>
      </c>
      <c r="V110" s="133" t="str">
        <f>IF(1=1,IF(E110="","",V83),N("T33"))</f>
        <v/>
      </c>
      <c r="W110" s="135" t="str">
        <f>IF(1=1,IF(OR(U110="",V110="",NOT(ISNUMBER(U110)),NOT(ISNUMBER(V110)),U110=0),"",V110/U110),N("U33"))</f>
        <v/>
      </c>
      <c r="X110" s="136" t="str">
        <f>IF(1=1,IF(OR(W110="",NOT(ISNUMBER(F110))),"",F110*W110*IFERROR(INDEX(D384:D428,MATCH(AE110,B384:B428,0)),1)),N("V7"))</f>
        <v/>
      </c>
      <c r="Y110" s="137" t="str">
        <f>IF(1=1,IF(F110="","",IF(G110="","",IFERROR(INDEX(E384:E428,MATCH(AE110,B384:B428,0)),G110&amp;""))),N("W6"))</f>
        <v/>
      </c>
      <c r="Z110" s="142" t="str">
        <f>IF(1=1,IF(X110="","",IF(AND(ISNUMBER(X110),X110&lt;1,Y110="kg"),MAX(1,ROUND(X110*1000,0)),IF(AND(ISNUMBER(X110),X110&lt;1,Y110="L"),MAX(1,ROUND(X110*100,0)),ROUND(X110,3)))),N("X33"))</f>
        <v/>
      </c>
      <c r="AA110" s="143" t="str">
        <f>IF(1=1,IF(X110="","",IF(AND(ISNUMBER(X110),X110&lt;1,Y110="kg"),"g",IF(AND(ISNUMBER(X110),X110&lt;1,Y110="L"),"cl",Y110))),N("Y33"))</f>
        <v/>
      </c>
      <c r="AB110" s="123" t="str">
        <f>IF(1=1,IF(E110="","",IF(F110="","A CONTROLER",IF(NOT(ISNUMBER(F110)),"TEXTE",IF(OR(W110="",W110&lt;=0),"COMMANDE COUVERTS INCOMPLETE",IF(G110="","UNITE MANQUANTE",IF(COUNTIF(B384:B428,AE110)=0,"UNITE A CONTROLER","OK")))))),N("Z6"))</f>
        <v/>
      </c>
      <c r="AD110" s="144" t="str">
        <f>IF(1=1,IF(E110="","",AD83),N("AB33"))</f>
        <v/>
      </c>
      <c r="AE110" s="125" t="str">
        <f>IF(1=1,IF(G110="","",UPPER(TRIM(SUBSTITUTE(SUBSTITUTE(G110&amp;"",CHAR(160)," ")," "," ")))),N("AC33"))</f>
        <v/>
      </c>
      <c r="AG110" s="244" t="s">
        <v>51</v>
      </c>
    </row>
    <row r="111" spans="1:33" ht="15.75" x14ac:dyDescent="0.25">
      <c r="A111" s="126" t="str">
        <f>IF(1=1,IF(E111="","",A83),N("A34"))</f>
        <v/>
      </c>
      <c r="B111" s="127" t="str">
        <f>IF(1=1,IF(E111="","",B83),N("B34"))</f>
        <v/>
      </c>
      <c r="C111" s="127"/>
      <c r="D111" s="129" t="str">
        <f>IF(ISBLANK(E111),"",LARGE(D83:D110,1)+1)</f>
        <v/>
      </c>
      <c r="E111" s="130"/>
      <c r="F111" s="131"/>
      <c r="G111" s="170"/>
      <c r="H111" s="105"/>
      <c r="I111" s="132" t="str">
        <f>IF(1=1,IF(E111="","",I83),N("H34"))</f>
        <v/>
      </c>
      <c r="J111" s="133" t="str">
        <f>IF(1=1,IF(E111="","",J83),N("I34"))</f>
        <v/>
      </c>
      <c r="K111" s="134" t="str">
        <f>IF(1=1,IF(E111="","",K83),N("J34"))</f>
        <v/>
      </c>
      <c r="L111" s="135" t="str">
        <f>IF(1=1,IF(OR(J111="",O111="",NOT(ISNUMBER(J111)),NOT(ISNUMBER(O111)),J111=0),"",O111/J111),N("L34"))</f>
        <v/>
      </c>
      <c r="M111" s="136" t="str">
        <f>IF(1=1,IF(OR(L111="",NOT(ISNUMBER(F111))),"",F111*L111*IFERROR(INDEX(D384:D428,MATCH(AE111,B384:B428,0)),1)),N("M13"))</f>
        <v/>
      </c>
      <c r="N111" s="137" t="str">
        <f>IF(1=1,IF(F111="","",IF(G111="","",IFERROR(INDEX(E384:E428,MATCH(AE111,B384:B428,0)),G111&amp;""))),N("N6"))</f>
        <v/>
      </c>
      <c r="O111" s="138" t="str">
        <f>IF(1=1,IF(E111="","",O83),N("K34"))</f>
        <v/>
      </c>
      <c r="P111" s="139" t="str">
        <f>IF(1=1,IF(M111="","",IF(AND(ISNUMBER(M111),M111&lt;1,N111="kg"),MAX(1,ROUND(M111*1000,0)),IF(AND(ISNUMBER(M111),M111&lt;1,N111="L"),MAX(1,ROUND(M111*100,0)),ROUND(M111,3)))),N("O34"))</f>
        <v/>
      </c>
      <c r="Q111" s="140" t="str">
        <f>IF(1=1,IF(M111="","",IF(AND(ISNUMBER(M111),M111&lt;1,N111="kg"),"g",IF(AND(ISNUMBER(M111),M111&lt;1,N111="L"),"cl",N111))),N("P34"))</f>
        <v/>
      </c>
      <c r="R111" s="161" t="str">
        <f>IF(1=1,IF(E111="","",IF(F111="","A CONTROLER",IF(NOT(ISNUMBER(F111)),"TEXTE",IF(OR(L111="",L111&lt;=0),"COMMANDE PRINCIPALE INCOMPLETE",IF(G111="","UNITE MANQUANTE",IF(COUNTIF(B384:B428,AE111)=0,"UNITE A CONTROLER","OK")))))),N("Q9"))</f>
        <v/>
      </c>
      <c r="S111" s="105"/>
      <c r="T111" s="141">
        <f t="shared" si="13"/>
        <v>0</v>
      </c>
      <c r="U111" s="133" t="str">
        <f>IF(1=1,IF(E111="","",U83),N("S34"))</f>
        <v/>
      </c>
      <c r="V111" s="133" t="str">
        <f>IF(1=1,IF(E111="","",V83),N("T34"))</f>
        <v/>
      </c>
      <c r="W111" s="135" t="str">
        <f>IF(1=1,IF(OR(U111="",V111="",NOT(ISNUMBER(U111)),NOT(ISNUMBER(V111)),U111=0),"",V111/U111),N("U34"))</f>
        <v/>
      </c>
      <c r="X111" s="136" t="str">
        <f>IF(1=1,IF(OR(W111="",NOT(ISNUMBER(F111))),"",F111*W111*IFERROR(INDEX(D384:D428,MATCH(AE111,B384:B428,0)),1)),N("V7"))</f>
        <v/>
      </c>
      <c r="Y111" s="137" t="str">
        <f>IF(1=1,IF(F111="","",IF(G111="","",IFERROR(INDEX(E384:E428,MATCH(AE111,B384:B428,0)),G111&amp;""))),N("W6"))</f>
        <v/>
      </c>
      <c r="Z111" s="142" t="str">
        <f>IF(1=1,IF(X111="","",IF(AND(ISNUMBER(X111),X111&lt;1,Y111="kg"),MAX(1,ROUND(X111*1000,0)),IF(AND(ISNUMBER(X111),X111&lt;1,Y111="L"),MAX(1,ROUND(X111*100,0)),ROUND(X111,3)))),N("X34"))</f>
        <v/>
      </c>
      <c r="AA111" s="143" t="str">
        <f>IF(1=1,IF(X111="","",IF(AND(ISNUMBER(X111),X111&lt;1,Y111="kg"),"g",IF(AND(ISNUMBER(X111),X111&lt;1,Y111="L"),"cl",Y111))),N("Y34"))</f>
        <v/>
      </c>
      <c r="AB111" s="123" t="str">
        <f>IF(1=1,IF(E111="","",IF(F111="","A CONTROLER",IF(NOT(ISNUMBER(F111)),"TEXTE",IF(OR(W111="",W111&lt;=0),"COMMANDE COUVERTS INCOMPLETE",IF(G111="","UNITE MANQUANTE",IF(COUNTIF(B384:B428,AE111)=0,"UNITE A CONTROLER","OK")))))),N("Z6"))</f>
        <v/>
      </c>
      <c r="AD111" s="144" t="str">
        <f>IF(1=1,IF(E111="","",AD83),N("AB34"))</f>
        <v/>
      </c>
      <c r="AE111" s="125" t="str">
        <f>IF(1=1,IF(G111="","",UPPER(TRIM(SUBSTITUTE(SUBSTITUTE(G111&amp;"",CHAR(160)," ")," "," ")))),N("AC34"))</f>
        <v/>
      </c>
      <c r="AG111" s="244" t="s">
        <v>54</v>
      </c>
    </row>
    <row r="112" spans="1:33" ht="15.75" x14ac:dyDescent="0.25">
      <c r="A112" s="126" t="str">
        <f>IF(1=1,IF(E112="","",A83),N("A35"))</f>
        <v/>
      </c>
      <c r="B112" s="127" t="str">
        <f>IF(1=1,IF(E112="","",B83),N("B35"))</f>
        <v/>
      </c>
      <c r="C112" s="127"/>
      <c r="D112" s="129" t="str">
        <f>IF(ISBLANK(E112),"",LARGE(D83:D111,1)+1)</f>
        <v/>
      </c>
      <c r="E112" s="130"/>
      <c r="F112" s="131"/>
      <c r="G112" s="170"/>
      <c r="H112" s="105"/>
      <c r="I112" s="132" t="str">
        <f>IF(1=1,IF(E112="","",I83),N("H35"))</f>
        <v/>
      </c>
      <c r="J112" s="133" t="str">
        <f>IF(1=1,IF(E112="","",J83),N("I35"))</f>
        <v/>
      </c>
      <c r="K112" s="134" t="str">
        <f>IF(1=1,IF(E112="","",K83),N("J35"))</f>
        <v/>
      </c>
      <c r="L112" s="135" t="str">
        <f>IF(1=1,IF(OR(J112="",O112="",NOT(ISNUMBER(J112)),NOT(ISNUMBER(O112)),J112=0),"",O112/J112),N("L35"))</f>
        <v/>
      </c>
      <c r="M112" s="136" t="str">
        <f>IF(1=1,IF(OR(L112="",NOT(ISNUMBER(F112))),"",F112*L112*IFERROR(INDEX(D384:D428,MATCH(AE112,B384:B428,0)),1)),N("M13"))</f>
        <v/>
      </c>
      <c r="N112" s="137" t="str">
        <f>IF(1=1,IF(F112="","",IF(G112="","",IFERROR(INDEX(E384:E428,MATCH(AE112,B384:B428,0)),G112&amp;""))),N("N6"))</f>
        <v/>
      </c>
      <c r="O112" s="138" t="str">
        <f>IF(1=1,IF(E112="","",O83),N("K35"))</f>
        <v/>
      </c>
      <c r="P112" s="139" t="str">
        <f>IF(1=1,IF(M112="","",IF(AND(ISNUMBER(M112),M112&lt;1,N112="kg"),MAX(1,ROUND(M112*1000,0)),IF(AND(ISNUMBER(M112),M112&lt;1,N112="L"),MAX(1,ROUND(M112*100,0)),ROUND(M112,3)))),N("O35"))</f>
        <v/>
      </c>
      <c r="Q112" s="140" t="str">
        <f>IF(1=1,IF(M112="","",IF(AND(ISNUMBER(M112),M112&lt;1,N112="kg"),"g",IF(AND(ISNUMBER(M112),M112&lt;1,N112="L"),"cl",N112))),N("P35"))</f>
        <v/>
      </c>
      <c r="R112" s="161" t="str">
        <f>IF(1=1,IF(E112="","",IF(F112="","A CONTROLER",IF(NOT(ISNUMBER(F112)),"TEXTE",IF(OR(L112="",L112&lt;=0),"COMMANDE PRINCIPALE INCOMPLETE",IF(G112="","UNITE MANQUANTE",IF(COUNTIF(B384:B428,AE112)=0,"UNITE A CONTROLER","OK")))))),N("Q9"))</f>
        <v/>
      </c>
      <c r="S112" s="105"/>
      <c r="T112" s="141">
        <f t="shared" si="13"/>
        <v>0</v>
      </c>
      <c r="U112" s="133" t="str">
        <f>IF(1=1,IF(E112="","",U83),N("S35"))</f>
        <v/>
      </c>
      <c r="V112" s="133" t="str">
        <f>IF(1=1,IF(E112="","",V83),N("T35"))</f>
        <v/>
      </c>
      <c r="W112" s="135" t="str">
        <f>IF(1=1,IF(OR(U112="",V112="",NOT(ISNUMBER(U112)),NOT(ISNUMBER(V112)),U112=0),"",V112/U112),N("U35"))</f>
        <v/>
      </c>
      <c r="X112" s="136" t="str">
        <f>IF(1=1,IF(OR(W112="",NOT(ISNUMBER(F112))),"",F112*W112*IFERROR(INDEX(D384:D428,MATCH(AE112,B384:B428,0)),1)),N("V7"))</f>
        <v/>
      </c>
      <c r="Y112" s="137" t="str">
        <f>IF(1=1,IF(F112="","",IF(G112="","",IFERROR(INDEX(E384:E428,MATCH(AE112,B384:B428,0)),G112&amp;""))),N("W6"))</f>
        <v/>
      </c>
      <c r="Z112" s="142" t="str">
        <f>IF(1=1,IF(X112="","",IF(AND(ISNUMBER(X112),X112&lt;1,Y112="kg"),MAX(1,ROUND(X112*1000,0)),IF(AND(ISNUMBER(X112),X112&lt;1,Y112="L"),MAX(1,ROUND(X112*100,0)),ROUND(X112,3)))),N("X35"))</f>
        <v/>
      </c>
      <c r="AA112" s="143" t="str">
        <f>IF(1=1,IF(X112="","",IF(AND(ISNUMBER(X112),X112&lt;1,Y112="kg"),"g",IF(AND(ISNUMBER(X112),X112&lt;1,Y112="L"),"cl",Y112))),N("Y35"))</f>
        <v/>
      </c>
      <c r="AB112" s="123" t="str">
        <f>IF(1=1,IF(E112="","",IF(F112="","A CONTROLER",IF(NOT(ISNUMBER(F112)),"TEXTE",IF(OR(W112="",W112&lt;=0),"COMMANDE COUVERTS INCOMPLETE",IF(G112="","UNITE MANQUANTE",IF(COUNTIF(B384:B428,AE112)=0,"UNITE A CONTROLER","OK")))))),N("Z6"))</f>
        <v/>
      </c>
      <c r="AD112" s="144" t="str">
        <f>IF(1=1,IF(E112="","",AD83),N("AB35"))</f>
        <v/>
      </c>
      <c r="AE112" s="125" t="str">
        <f>IF(1=1,IF(G112="","",UPPER(TRIM(SUBSTITUTE(SUBSTITUTE(G112&amp;"",CHAR(160)," ")," "," ")))),N("AC35"))</f>
        <v/>
      </c>
      <c r="AG112" s="244" t="s">
        <v>56</v>
      </c>
    </row>
    <row r="113" spans="1:33" ht="15.75" x14ac:dyDescent="0.25">
      <c r="A113" s="126" t="str">
        <f>IF(1=1,IF(E113="","",A83),N("A36"))</f>
        <v/>
      </c>
      <c r="B113" s="127" t="str">
        <f>IF(1=1,IF(E113="","",B83),N("B36"))</f>
        <v/>
      </c>
      <c r="C113" s="127"/>
      <c r="D113" s="129" t="str">
        <f>IF(ISBLANK(E113),"",LARGE(D83:D112,1)+1)</f>
        <v/>
      </c>
      <c r="E113" s="130"/>
      <c r="F113" s="131"/>
      <c r="G113" s="170"/>
      <c r="H113" s="105"/>
      <c r="I113" s="132" t="str">
        <f>IF(1=1,IF(E113="","",I83),N("H36"))</f>
        <v/>
      </c>
      <c r="J113" s="133" t="str">
        <f>IF(1=1,IF(E113="","",J83),N("I36"))</f>
        <v/>
      </c>
      <c r="K113" s="134" t="str">
        <f>IF(1=1,IF(E113="","",K83),N("J36"))</f>
        <v/>
      </c>
      <c r="L113" s="135" t="str">
        <f>IF(1=1,IF(OR(J113="",O113="",NOT(ISNUMBER(J113)),NOT(ISNUMBER(O113)),J113=0),"",O113/J113),N("L36"))</f>
        <v/>
      </c>
      <c r="M113" s="136" t="str">
        <f>IF(1=1,IF(OR(L113="",NOT(ISNUMBER(F113))),"",F113*L113*IFERROR(INDEX(D384:D428,MATCH(AE113,B384:B428,0)),1)),N("M13"))</f>
        <v/>
      </c>
      <c r="N113" s="137" t="str">
        <f>IF(1=1,IF(F113="","",IF(G113="","",IFERROR(INDEX(E384:E428,MATCH(AE113,B384:B428,0)),G113&amp;""))),N("N6"))</f>
        <v/>
      </c>
      <c r="O113" s="138" t="str">
        <f>IF(1=1,IF(E113="","",O83),N("K36"))</f>
        <v/>
      </c>
      <c r="P113" s="139" t="str">
        <f>IF(1=1,IF(M113="","",IF(AND(ISNUMBER(M113),M113&lt;1,N113="kg"),MAX(1,ROUND(M113*1000,0)),IF(AND(ISNUMBER(M113),M113&lt;1,N113="L"),MAX(1,ROUND(M113*100,0)),ROUND(M113,3)))),N("O36"))</f>
        <v/>
      </c>
      <c r="Q113" s="140" t="str">
        <f>IF(1=1,IF(M113="","",IF(AND(ISNUMBER(M113),M113&lt;1,N113="kg"),"g",IF(AND(ISNUMBER(M113),M113&lt;1,N113="L"),"cl",N113))),N("P36"))</f>
        <v/>
      </c>
      <c r="R113" s="161" t="str">
        <f>IF(1=1,IF(E113="","",IF(F113="","A CONTROLER",IF(NOT(ISNUMBER(F113)),"TEXTE",IF(OR(L113="",L113&lt;=0),"COMMANDE PRINCIPALE INCOMPLETE",IF(G113="","UNITE MANQUANTE",IF(COUNTIF(B384:B428,AE113)=0,"UNITE A CONTROLER","OK")))))),N("Q9"))</f>
        <v/>
      </c>
      <c r="S113" s="105"/>
      <c r="T113" s="141">
        <f t="shared" si="13"/>
        <v>0</v>
      </c>
      <c r="U113" s="133" t="str">
        <f>IF(1=1,IF(E113="","",U83),N("S36"))</f>
        <v/>
      </c>
      <c r="V113" s="133" t="str">
        <f>IF(1=1,IF(E113="","",V83),N("T36"))</f>
        <v/>
      </c>
      <c r="W113" s="135" t="str">
        <f>IF(1=1,IF(OR(U113="",V113="",NOT(ISNUMBER(U113)),NOT(ISNUMBER(V113)),U113=0),"",V113/U113),N("U36"))</f>
        <v/>
      </c>
      <c r="X113" s="136" t="str">
        <f>IF(1=1,IF(OR(W113="",NOT(ISNUMBER(F113))),"",F113*W113*IFERROR(INDEX(D384:D428,MATCH(AE113,B384:B428,0)),1)),N("V7"))</f>
        <v/>
      </c>
      <c r="Y113" s="137" t="str">
        <f>IF(1=1,IF(F113="","",IF(G113="","",IFERROR(INDEX(E384:E428,MATCH(AE113,B384:B428,0)),G113&amp;""))),N("W6"))</f>
        <v/>
      </c>
      <c r="Z113" s="142" t="str">
        <f>IF(1=1,IF(X113="","",IF(AND(ISNUMBER(X113),X113&lt;1,Y113="kg"),MAX(1,ROUND(X113*1000,0)),IF(AND(ISNUMBER(X113),X113&lt;1,Y113="L"),MAX(1,ROUND(X113*100,0)),ROUND(X113,3)))),N("X36"))</f>
        <v/>
      </c>
      <c r="AA113" s="143" t="str">
        <f>IF(1=1,IF(X113="","",IF(AND(ISNUMBER(X113),X113&lt;1,Y113="kg"),"g",IF(AND(ISNUMBER(X113),X113&lt;1,Y113="L"),"cl",Y113))),N("Y36"))</f>
        <v/>
      </c>
      <c r="AB113" s="123" t="str">
        <f>IF(1=1,IF(E113="","",IF(F113="","A CONTROLER",IF(NOT(ISNUMBER(F113)),"TEXTE",IF(OR(W113="",W113&lt;=0),"COMMANDE COUVERTS INCOMPLETE",IF(G113="","UNITE MANQUANTE",IF(COUNTIF(B384:B428,AE113)=0,"UNITE A CONTROLER","OK")))))),N("Z6"))</f>
        <v/>
      </c>
      <c r="AD113" s="144" t="str">
        <f>IF(1=1,IF(E113="","",AD83),N("AB36"))</f>
        <v/>
      </c>
      <c r="AE113" s="125" t="str">
        <f>IF(1=1,IF(G113="","",UPPER(TRIM(SUBSTITUTE(SUBSTITUTE(G113&amp;"",CHAR(160)," ")," "," ")))),N("AC36"))</f>
        <v/>
      </c>
      <c r="AG113" s="244" t="s">
        <v>58</v>
      </c>
    </row>
    <row r="114" spans="1:33" ht="15.75" x14ac:dyDescent="0.25">
      <c r="A114" s="126" t="str">
        <f>IF(1=1,IF(E114="","",A83),N("A37"))</f>
        <v/>
      </c>
      <c r="B114" s="127" t="str">
        <f>IF(1=1,IF(E114="","",B83),N("B37"))</f>
        <v/>
      </c>
      <c r="C114" s="127"/>
      <c r="D114" s="129" t="str">
        <f>IF(ISBLANK(E114),"",LARGE(D83:D113,1)+1)</f>
        <v/>
      </c>
      <c r="E114" s="130"/>
      <c r="F114" s="131"/>
      <c r="G114" s="170"/>
      <c r="H114" s="105"/>
      <c r="I114" s="132" t="str">
        <f>IF(1=1,IF(E114="","",I83),N("H37"))</f>
        <v/>
      </c>
      <c r="J114" s="133" t="str">
        <f>IF(1=1,IF(E114="","",J83),N("I37"))</f>
        <v/>
      </c>
      <c r="K114" s="134" t="str">
        <f>IF(1=1,IF(E114="","",K83),N("J37"))</f>
        <v/>
      </c>
      <c r="L114" s="135" t="str">
        <f>IF(1=1,IF(OR(J114="",O114="",NOT(ISNUMBER(J114)),NOT(ISNUMBER(O114)),J114=0),"",O114/J114),N("L37"))</f>
        <v/>
      </c>
      <c r="M114" s="136" t="str">
        <f>IF(1=1,IF(OR(L114="",NOT(ISNUMBER(F114))),"",F114*L114*IFERROR(INDEX(D384:D428,MATCH(AE114,B384:B428,0)),1)),N("M13"))</f>
        <v/>
      </c>
      <c r="N114" s="137" t="str">
        <f>IF(1=1,IF(F114="","",IF(G114="","",IFERROR(INDEX(E384:E428,MATCH(AE114,B384:B428,0)),G114&amp;""))),N("N6"))</f>
        <v/>
      </c>
      <c r="O114" s="138" t="str">
        <f>IF(1=1,IF(E114="","",O83),N("K37"))</f>
        <v/>
      </c>
      <c r="P114" s="139" t="str">
        <f>IF(1=1,IF(M114="","",IF(AND(ISNUMBER(M114),M114&lt;1,N114="kg"),MAX(1,ROUND(M114*1000,0)),IF(AND(ISNUMBER(M114),M114&lt;1,N114="L"),MAX(1,ROUND(M114*100,0)),ROUND(M114,3)))),N("O37"))</f>
        <v/>
      </c>
      <c r="Q114" s="140" t="str">
        <f>IF(1=1,IF(M114="","",IF(AND(ISNUMBER(M114),M114&lt;1,N114="kg"),"g",IF(AND(ISNUMBER(M114),M114&lt;1,N114="L"),"cl",N114))),N("P37"))</f>
        <v/>
      </c>
      <c r="R114" s="161" t="str">
        <f>IF(1=1,IF(E114="","",IF(F114="","A CONTROLER",IF(NOT(ISNUMBER(F114)),"TEXTE",IF(OR(L114="",L114&lt;=0),"COMMANDE PRINCIPALE INCOMPLETE",IF(G114="","UNITE MANQUANTE",IF(COUNTIF(B384:B428,AE114)=0,"UNITE A CONTROLER","OK")))))),N("Q9"))</f>
        <v/>
      </c>
      <c r="S114" s="105"/>
      <c r="T114" s="141">
        <f t="shared" si="13"/>
        <v>0</v>
      </c>
      <c r="U114" s="133" t="str">
        <f>IF(1=1,IF(E114="","",U83),N("S37"))</f>
        <v/>
      </c>
      <c r="V114" s="133" t="str">
        <f>IF(1=1,IF(E114="","",V83),N("T37"))</f>
        <v/>
      </c>
      <c r="W114" s="135" t="str">
        <f>IF(1=1,IF(OR(U114="",V114="",NOT(ISNUMBER(U114)),NOT(ISNUMBER(V114)),U114=0),"",V114/U114),N("U37"))</f>
        <v/>
      </c>
      <c r="X114" s="136" t="str">
        <f>IF(1=1,IF(OR(W114="",NOT(ISNUMBER(F114))),"",F114*W114*IFERROR(INDEX(D384:D428,MATCH(AE114,B384:B428,0)),1)),N("V7"))</f>
        <v/>
      </c>
      <c r="Y114" s="137" t="str">
        <f>IF(1=1,IF(F114="","",IF(G114="","",IFERROR(INDEX(E384:E428,MATCH(AE114,B384:B428,0)),G114&amp;""))),N("W6"))</f>
        <v/>
      </c>
      <c r="Z114" s="142" t="str">
        <f>IF(1=1,IF(X114="","",IF(AND(ISNUMBER(X114),X114&lt;1,Y114="kg"),MAX(1,ROUND(X114*1000,0)),IF(AND(ISNUMBER(X114),X114&lt;1,Y114="L"),MAX(1,ROUND(X114*100,0)),ROUND(X114,3)))),N("X37"))</f>
        <v/>
      </c>
      <c r="AA114" s="143" t="str">
        <f>IF(1=1,IF(X114="","",IF(AND(ISNUMBER(X114),X114&lt;1,Y114="kg"),"g",IF(AND(ISNUMBER(X114),X114&lt;1,Y114="L"),"cl",Y114))),N("Y37"))</f>
        <v/>
      </c>
      <c r="AB114" s="123" t="str">
        <f>IF(1=1,IF(E114="","",IF(F114="","A CONTROLER",IF(NOT(ISNUMBER(F114)),"TEXTE",IF(OR(W114="",W114&lt;=0),"COMMANDE COUVERTS INCOMPLETE",IF(G114="","UNITE MANQUANTE",IF(COUNTIF(B384:B428,AE114)=0,"UNITE A CONTROLER","OK")))))),N("Z6"))</f>
        <v/>
      </c>
      <c r="AD114" s="144" t="str">
        <f>IF(1=1,IF(E114="","",AD83),N("AB37"))</f>
        <v/>
      </c>
      <c r="AE114" s="125" t="str">
        <f>IF(1=1,IF(G114="","",UPPER(TRIM(SUBSTITUTE(SUBSTITUTE(G114&amp;"",CHAR(160)," ")," "," ")))),N("AC37"))</f>
        <v/>
      </c>
      <c r="AG114" s="244" t="s">
        <v>60</v>
      </c>
    </row>
    <row r="115" spans="1:33" ht="15.75" x14ac:dyDescent="0.25">
      <c r="A115" s="126" t="str">
        <f>IF(1=1,IF(E115="","",A83),N("A38"))</f>
        <v/>
      </c>
      <c r="B115" s="127" t="str">
        <f>IF(1=1,IF(E115="","",B83),N("B38"))</f>
        <v/>
      </c>
      <c r="C115" s="127"/>
      <c r="D115" s="129" t="str">
        <f>IF(ISBLANK(E115),"",LARGE(D83:D114,1)+1)</f>
        <v/>
      </c>
      <c r="E115" s="130"/>
      <c r="F115" s="131"/>
      <c r="G115" s="170"/>
      <c r="H115" s="105"/>
      <c r="I115" s="132" t="str">
        <f>IF(1=1,IF(E115="","",I83),N("H38"))</f>
        <v/>
      </c>
      <c r="J115" s="133" t="str">
        <f>IF(1=1,IF(E115="","",J83),N("I38"))</f>
        <v/>
      </c>
      <c r="K115" s="134" t="str">
        <f>IF(1=1,IF(E115="","",K83),N("J38"))</f>
        <v/>
      </c>
      <c r="L115" s="135" t="str">
        <f>IF(1=1,IF(OR(J115="",O115="",NOT(ISNUMBER(J115)),NOT(ISNUMBER(O115)),J115=0),"",O115/J115),N("L38"))</f>
        <v/>
      </c>
      <c r="M115" s="136" t="str">
        <f>IF(1=1,IF(OR(L115="",NOT(ISNUMBER(F115))),"",F115*L115*IFERROR(INDEX(D384:D428,MATCH(AE115,B384:B428,0)),1)),N("M13"))</f>
        <v/>
      </c>
      <c r="N115" s="137" t="str">
        <f>IF(1=1,IF(F115="","",IF(G115="","",IFERROR(INDEX(E384:E428,MATCH(AE115,B384:B428,0)),G115&amp;""))),N("N6"))</f>
        <v/>
      </c>
      <c r="O115" s="138" t="str">
        <f>IF(1=1,IF(E115="","",O83),N("K38"))</f>
        <v/>
      </c>
      <c r="P115" s="139" t="str">
        <f>IF(1=1,IF(M115="","",IF(AND(ISNUMBER(M115),M115&lt;1,N115="kg"),MAX(1,ROUND(M115*1000,0)),IF(AND(ISNUMBER(M115),M115&lt;1,N115="L"),MAX(1,ROUND(M115*100,0)),ROUND(M115,3)))),N("O38"))</f>
        <v/>
      </c>
      <c r="Q115" s="140" t="str">
        <f>IF(1=1,IF(M115="","",IF(AND(ISNUMBER(M115),M115&lt;1,N115="kg"),"g",IF(AND(ISNUMBER(M115),M115&lt;1,N115="L"),"cl",N115))),N("P38"))</f>
        <v/>
      </c>
      <c r="R115" s="161" t="str">
        <f>IF(1=1,IF(E115="","",IF(F115="","A CONTROLER",IF(NOT(ISNUMBER(F115)),"TEXTE",IF(OR(L115="",L115&lt;=0),"COMMANDE PRINCIPALE INCOMPLETE",IF(G115="","UNITE MANQUANTE",IF(COUNTIF(B384:B428,AE115)=0,"UNITE A CONTROLER","OK")))))),N("Q9"))</f>
        <v/>
      </c>
      <c r="S115" s="105"/>
      <c r="T115" s="141">
        <f t="shared" si="13"/>
        <v>0</v>
      </c>
      <c r="U115" s="133" t="str">
        <f>IF(1=1,IF(E115="","",U83),N("S38"))</f>
        <v/>
      </c>
      <c r="V115" s="133" t="str">
        <f>IF(1=1,IF(E115="","",V83),N("T38"))</f>
        <v/>
      </c>
      <c r="W115" s="135" t="str">
        <f>IF(1=1,IF(OR(U115="",V115="",NOT(ISNUMBER(U115)),NOT(ISNUMBER(V115)),U115=0),"",V115/U115),N("U38"))</f>
        <v/>
      </c>
      <c r="X115" s="136" t="str">
        <f>IF(1=1,IF(OR(W115="",NOT(ISNUMBER(F115))),"",F115*W115*IFERROR(INDEX(D384:D428,MATCH(AE115,B384:B428,0)),1)),N("V7"))</f>
        <v/>
      </c>
      <c r="Y115" s="137" t="str">
        <f>IF(1=1,IF(F115="","",IF(G115="","",IFERROR(INDEX(E384:E428,MATCH(AE115,B384:B428,0)),G115&amp;""))),N("W6"))</f>
        <v/>
      </c>
      <c r="Z115" s="142" t="str">
        <f>IF(1=1,IF(X115="","",IF(AND(ISNUMBER(X115),X115&lt;1,Y115="kg"),MAX(1,ROUND(X115*1000,0)),IF(AND(ISNUMBER(X115),X115&lt;1,Y115="L"),MAX(1,ROUND(X115*100,0)),ROUND(X115,3)))),N("X38"))</f>
        <v/>
      </c>
      <c r="AA115" s="143" t="str">
        <f>IF(1=1,IF(X115="","",IF(AND(ISNUMBER(X115),X115&lt;1,Y115="kg"),"g",IF(AND(ISNUMBER(X115),X115&lt;1,Y115="L"),"cl",Y115))),N("Y38"))</f>
        <v/>
      </c>
      <c r="AB115" s="123" t="str">
        <f>IF(1=1,IF(E115="","",IF(F115="","A CONTROLER",IF(NOT(ISNUMBER(F115)),"TEXTE",IF(OR(W115="",W115&lt;=0),"COMMANDE COUVERTS INCOMPLETE",IF(G115="","UNITE MANQUANTE",IF(COUNTIF(B384:B428,AE115)=0,"UNITE A CONTROLER","OK")))))),N("Z6"))</f>
        <v/>
      </c>
      <c r="AD115" s="144" t="str">
        <f>IF(1=1,IF(E115="","",AD83),N("AB38"))</f>
        <v/>
      </c>
      <c r="AE115" s="125" t="str">
        <f>IF(1=1,IF(G115="","",UPPER(TRIM(SUBSTITUTE(SUBSTITUTE(G115&amp;"",CHAR(160)," ")," "," ")))),N("AC38"))</f>
        <v/>
      </c>
      <c r="AG115" s="244" t="s">
        <v>62</v>
      </c>
    </row>
    <row r="116" spans="1:33" ht="15.75" x14ac:dyDescent="0.25">
      <c r="A116" s="126" t="str">
        <f>IF(1=1,IF(E116="","",A83),N("A39"))</f>
        <v/>
      </c>
      <c r="B116" s="127" t="str">
        <f>IF(1=1,IF(E116="","",B83),N("B39"))</f>
        <v/>
      </c>
      <c r="C116" s="127"/>
      <c r="D116" s="129" t="str">
        <f>IF(ISBLANK(E116),"",LARGE(D83:D115,1)+1)</f>
        <v/>
      </c>
      <c r="E116" s="130"/>
      <c r="F116" s="131"/>
      <c r="G116" s="170"/>
      <c r="H116" s="105"/>
      <c r="I116" s="132" t="str">
        <f>IF(1=1,IF(E116="","",I83),N("H39"))</f>
        <v/>
      </c>
      <c r="J116" s="133" t="str">
        <f>IF(1=1,IF(E116="","",J83),N("I39"))</f>
        <v/>
      </c>
      <c r="K116" s="134" t="str">
        <f>IF(1=1,IF(E116="","",K83),N("J39"))</f>
        <v/>
      </c>
      <c r="L116" s="135" t="str">
        <f>IF(1=1,IF(OR(J116="",O116="",NOT(ISNUMBER(J116)),NOT(ISNUMBER(O116)),J116=0),"",O116/J116),N("L39"))</f>
        <v/>
      </c>
      <c r="M116" s="136" t="str">
        <f>IF(1=1,IF(OR(L116="",NOT(ISNUMBER(F116))),"",F116*L116*IFERROR(INDEX(D384:D428,MATCH(AE116,B384:B428,0)),1)),N("M13"))</f>
        <v/>
      </c>
      <c r="N116" s="137" t="str">
        <f>IF(1=1,IF(F116="","",IF(G116="","",IFERROR(INDEX(E384:E428,MATCH(AE116,B384:B428,0)),G116&amp;""))),N("N6"))</f>
        <v/>
      </c>
      <c r="O116" s="138" t="str">
        <f>IF(1=1,IF(E116="","",O83),N("K39"))</f>
        <v/>
      </c>
      <c r="P116" s="139" t="str">
        <f>IF(1=1,IF(M116="","",IF(AND(ISNUMBER(M116),M116&lt;1,N116="kg"),MAX(1,ROUND(M116*1000,0)),IF(AND(ISNUMBER(M116),M116&lt;1,N116="L"),MAX(1,ROUND(M116*100,0)),ROUND(M116,3)))),N("O39"))</f>
        <v/>
      </c>
      <c r="Q116" s="140" t="str">
        <f>IF(1=1,IF(M116="","",IF(AND(ISNUMBER(M116),M116&lt;1,N116="kg"),"g",IF(AND(ISNUMBER(M116),M116&lt;1,N116="L"),"cl",N116))),N("P39"))</f>
        <v/>
      </c>
      <c r="R116" s="161" t="str">
        <f>IF(1=1,IF(E116="","",IF(F116="","A CONTROLER",IF(NOT(ISNUMBER(F116)),"TEXTE",IF(OR(L116="",L116&lt;=0),"COMMANDE PRINCIPALE INCOMPLETE",IF(G116="","UNITE MANQUANTE",IF(COUNTIF(B384:B428,AE116)=0,"UNITE A CONTROLER","OK")))))),N("Q9"))</f>
        <v/>
      </c>
      <c r="S116" s="105"/>
      <c r="T116" s="141">
        <f t="shared" si="13"/>
        <v>0</v>
      </c>
      <c r="U116" s="133" t="str">
        <f>IF(1=1,IF(E116="","",U83),N("S39"))</f>
        <v/>
      </c>
      <c r="V116" s="133" t="str">
        <f>IF(1=1,IF(E116="","",V83),N("T39"))</f>
        <v/>
      </c>
      <c r="W116" s="135" t="str">
        <f>IF(1=1,IF(OR(U116="",V116="",NOT(ISNUMBER(U116)),NOT(ISNUMBER(V116)),U116=0),"",V116/U116),N("U39"))</f>
        <v/>
      </c>
      <c r="X116" s="136" t="str">
        <f>IF(1=1,IF(OR(W116="",NOT(ISNUMBER(F116))),"",F116*W116*IFERROR(INDEX(D384:D428,MATCH(AE116,B384:B428,0)),1)),N("V7"))</f>
        <v/>
      </c>
      <c r="Y116" s="137" t="str">
        <f>IF(1=1,IF(F116="","",IF(G116="","",IFERROR(INDEX(E384:E428,MATCH(AE116,B384:B428,0)),G116&amp;""))),N("W6"))</f>
        <v/>
      </c>
      <c r="Z116" s="142" t="str">
        <f>IF(1=1,IF(X116="","",IF(AND(ISNUMBER(X116),X116&lt;1,Y116="kg"),MAX(1,ROUND(X116*1000,0)),IF(AND(ISNUMBER(X116),X116&lt;1,Y116="L"),MAX(1,ROUND(X116*100,0)),ROUND(X116,3)))),N("X39"))</f>
        <v/>
      </c>
      <c r="AA116" s="143" t="str">
        <f>IF(1=1,IF(X116="","",IF(AND(ISNUMBER(X116),X116&lt;1,Y116="kg"),"g",IF(AND(ISNUMBER(X116),X116&lt;1,Y116="L"),"cl",Y116))),N("Y39"))</f>
        <v/>
      </c>
      <c r="AB116" s="123" t="str">
        <f>IF(1=1,IF(E116="","",IF(F116="","A CONTROLER",IF(NOT(ISNUMBER(F116)),"TEXTE",IF(OR(W116="",W116&lt;=0),"COMMANDE COUVERTS INCOMPLETE",IF(G116="","UNITE MANQUANTE",IF(COUNTIF(B384:B428,AE116)=0,"UNITE A CONTROLER","OK")))))),N("Z6"))</f>
        <v/>
      </c>
      <c r="AD116" s="144" t="str">
        <f>IF(1=1,IF(E116="","",AD83),N("AB39"))</f>
        <v/>
      </c>
      <c r="AE116" s="125" t="str">
        <f>IF(1=1,IF(G116="","",UPPER(TRIM(SUBSTITUTE(SUBSTITUTE(G116&amp;"",CHAR(160)," ")," "," ")))),N("AC39"))</f>
        <v/>
      </c>
      <c r="AG116" s="244" t="s">
        <v>64</v>
      </c>
    </row>
    <row r="117" spans="1:33" ht="24" customHeight="1" x14ac:dyDescent="0.25">
      <c r="A117" s="126" t="str">
        <f>IF(1=1,IF(E117="","",A83),N("A40"))</f>
        <v/>
      </c>
      <c r="B117" s="127" t="str">
        <f>IF(1=1,IF(E117="","",B83),N("B40"))</f>
        <v/>
      </c>
      <c r="C117" s="127"/>
      <c r="D117" s="129" t="str">
        <f>IF(ISBLANK(E117),"",LARGE(D83:D116,1)+1)</f>
        <v/>
      </c>
      <c r="E117" s="130"/>
      <c r="F117" s="131"/>
      <c r="G117" s="170"/>
      <c r="H117" s="105"/>
      <c r="I117" s="132" t="str">
        <f>IF(1=1,IF(E117="","",I83),N("H40"))</f>
        <v/>
      </c>
      <c r="J117" s="133" t="str">
        <f>IF(1=1,IF(E117="","",J83),N("I40"))</f>
        <v/>
      </c>
      <c r="K117" s="134" t="str">
        <f>IF(1=1,IF(E117="","",K83),N("J40"))</f>
        <v/>
      </c>
      <c r="L117" s="135" t="str">
        <f>IF(1=1,IF(OR(J117="",O117="",NOT(ISNUMBER(J117)),NOT(ISNUMBER(O117)),J117=0),"",O117/J117),N("L40"))</f>
        <v/>
      </c>
      <c r="M117" s="136" t="str">
        <f>IF(1=1,IF(OR(L117="",NOT(ISNUMBER(F117))),"",F117*L117*IFERROR(INDEX(D384:D428,MATCH(AE117,B384:B428,0)),1)),N("M13"))</f>
        <v/>
      </c>
      <c r="N117" s="137" t="str">
        <f>IF(1=1,IF(F117="","",IF(G117="","",IFERROR(INDEX(E384:E428,MATCH(AE117,B384:B428,0)),G117&amp;""))),N("N6"))</f>
        <v/>
      </c>
      <c r="O117" s="138" t="str">
        <f>IF(1=1,IF(E117="","",O83),N("K40"))</f>
        <v/>
      </c>
      <c r="P117" s="139" t="str">
        <f>IF(1=1,IF(M117="","",IF(AND(ISNUMBER(M117),M117&lt;1,N117="kg"),MAX(1,ROUND(M117*1000,0)),IF(AND(ISNUMBER(M117),M117&lt;1,N117="L"),MAX(1,ROUND(M117*100,0)),ROUND(M117,3)))),N("O40"))</f>
        <v/>
      </c>
      <c r="Q117" s="140" t="str">
        <f>IF(1=1,IF(M117="","",IF(AND(ISNUMBER(M117),M117&lt;1,N117="kg"),"g",IF(AND(ISNUMBER(M117),M117&lt;1,N117="L"),"cl",N117))),N("P40"))</f>
        <v/>
      </c>
      <c r="R117" s="161" t="str">
        <f>IF(1=1,IF(E117="","",IF(F117="","A CONTROLER",IF(NOT(ISNUMBER(F117)),"TEXTE",IF(OR(L117="",L117&lt;=0),"COMMANDE PRINCIPALE INCOMPLETE",IF(G117="","UNITE MANQUANTE",IF(COUNTIF(B384:B428,AE117)=0,"UNITE A CONTROLER","OK")))))),N("Q9"))</f>
        <v/>
      </c>
      <c r="S117" s="105"/>
      <c r="T117" s="141">
        <f t="shared" si="13"/>
        <v>0</v>
      </c>
      <c r="U117" s="133" t="str">
        <f>IF(1=1,IF(E117="","",U83),N("S40"))</f>
        <v/>
      </c>
      <c r="V117" s="133" t="str">
        <f>IF(1=1,IF(E117="","",V83),N("T40"))</f>
        <v/>
      </c>
      <c r="W117" s="135" t="str">
        <f>IF(1=1,IF(OR(U117="",V117="",NOT(ISNUMBER(U117)),NOT(ISNUMBER(V117)),U117=0),"",V117/U117),N("U40"))</f>
        <v/>
      </c>
      <c r="X117" s="136" t="str">
        <f>IF(1=1,IF(OR(W117="",NOT(ISNUMBER(F117))),"",F117*W117*IFERROR(INDEX(D384:D428,MATCH(AE117,B384:B428,0)),1)),N("V7"))</f>
        <v/>
      </c>
      <c r="Y117" s="137" t="str">
        <f>IF(1=1,IF(F117="","",IF(G117="","",IFERROR(INDEX(E384:E428,MATCH(AE117,B384:B428,0)),G117&amp;""))),N("W6"))</f>
        <v/>
      </c>
      <c r="Z117" s="142" t="str">
        <f>IF(1=1,IF(X117="","",IF(AND(ISNUMBER(X117),X117&lt;1,Y117="kg"),MAX(1,ROUND(X117*1000,0)),IF(AND(ISNUMBER(X117),X117&lt;1,Y117="L"),MAX(1,ROUND(X117*100,0)),ROUND(X117,3)))),N("X40"))</f>
        <v/>
      </c>
      <c r="AA117" s="143" t="str">
        <f>IF(1=1,IF(X117="","",IF(AND(ISNUMBER(X117),X117&lt;1,Y117="kg"),"g",IF(AND(ISNUMBER(X117),X117&lt;1,Y117="L"),"cl",Y117))),N("Y40"))</f>
        <v/>
      </c>
      <c r="AB117" s="123" t="str">
        <f>IF(1=1,IF(E117="","",IF(F117="","A CONTROLER",IF(NOT(ISNUMBER(F117)),"TEXTE",IF(OR(W117="",W117&lt;=0),"COMMANDE COUVERTS INCOMPLETE",IF(G117="","UNITE MANQUANTE",IF(COUNTIF(B384:B428,AE117)=0,"UNITE A CONTROLER","OK")))))),N("Z6"))</f>
        <v/>
      </c>
      <c r="AD117" s="144" t="str">
        <f>IF(1=1,IF(E117="","",AD83),N("AB40"))</f>
        <v/>
      </c>
      <c r="AE117" s="125" t="str">
        <f>IF(1=1,IF(G117="","",UPPER(TRIM(SUBSTITUTE(SUBSTITUTE(G117&amp;"",CHAR(160)," ")," "," ")))),N("AC40"))</f>
        <v/>
      </c>
      <c r="AG117" s="244" t="s">
        <v>66</v>
      </c>
    </row>
    <row r="118" spans="1:33" ht="23.25" x14ac:dyDescent="0.25">
      <c r="A118" s="189"/>
      <c r="B118" s="190" t="s">
        <v>232</v>
      </c>
      <c r="C118" s="191"/>
      <c r="D118" s="192" t="s">
        <v>239</v>
      </c>
      <c r="E118" s="191"/>
      <c r="F118" s="191"/>
      <c r="G118" s="191"/>
      <c r="H118" s="193"/>
      <c r="I118" s="191"/>
      <c r="J118" s="191"/>
      <c r="K118" s="191"/>
      <c r="L118" s="191"/>
      <c r="M118" s="191"/>
      <c r="N118" s="191"/>
      <c r="O118" s="191"/>
      <c r="P118" s="191" t="str">
        <f>D118</f>
        <v>SOUS-FAMILLE</v>
      </c>
      <c r="Q118" s="191"/>
      <c r="R118" s="191"/>
      <c r="S118" s="193"/>
      <c r="T118" s="194" t="s">
        <v>664</v>
      </c>
      <c r="U118" s="195" cm="1">
        <f t="array" ref="U118">SUMPRODUCT(LEN(E120:E154)-LEN(SUBSTITUTE(E120:E154,"*","")))</f>
        <v>0</v>
      </c>
      <c r="V118" s="191"/>
      <c r="W118" s="191" t="str">
        <f>D118</f>
        <v>SOUS-FAMILLE</v>
      </c>
      <c r="X118" s="191"/>
      <c r="Y118" s="191"/>
      <c r="Z118" s="191"/>
      <c r="AA118" s="191"/>
      <c r="AB118" s="196"/>
      <c r="AC118" s="191"/>
      <c r="AD118" s="191"/>
      <c r="AE118" s="197" t="str">
        <f>B120</f>
        <v>NOM DE LA RECETTE À SAISIR</v>
      </c>
      <c r="AG118" s="244" t="s">
        <v>68</v>
      </c>
    </row>
    <row r="119" spans="1:33" ht="32.25" thickBot="1" x14ac:dyDescent="0.3">
      <c r="A119" s="92" t="s">
        <v>155</v>
      </c>
      <c r="B119" s="92" t="s">
        <v>1</v>
      </c>
      <c r="C119" s="92"/>
      <c r="D119" s="92" t="s">
        <v>2</v>
      </c>
      <c r="E119" s="92" t="s">
        <v>117</v>
      </c>
      <c r="F119" s="92" t="s">
        <v>3</v>
      </c>
      <c r="G119" s="92" t="s">
        <v>4</v>
      </c>
      <c r="H119" s="81"/>
      <c r="I119" s="157" t="s">
        <v>5</v>
      </c>
      <c r="J119" s="92" t="s">
        <v>114</v>
      </c>
      <c r="K119" s="92" t="s">
        <v>4</v>
      </c>
      <c r="L119" s="92" t="s">
        <v>6</v>
      </c>
      <c r="M119" s="94" t="s">
        <v>7</v>
      </c>
      <c r="N119" s="94" t="s">
        <v>116</v>
      </c>
      <c r="O119" s="95" t="s">
        <v>115</v>
      </c>
      <c r="P119" s="96" t="s">
        <v>8</v>
      </c>
      <c r="Q119" s="97" t="s">
        <v>9</v>
      </c>
      <c r="R119" s="92" t="s">
        <v>10</v>
      </c>
      <c r="S119" s="81"/>
      <c r="T119" s="92" t="s">
        <v>117</v>
      </c>
      <c r="U119" s="98" t="s">
        <v>11</v>
      </c>
      <c r="V119" s="95" t="s">
        <v>12</v>
      </c>
      <c r="W119" s="92" t="s">
        <v>13</v>
      </c>
      <c r="X119" s="94" t="s">
        <v>7</v>
      </c>
      <c r="Y119" s="94" t="s">
        <v>116</v>
      </c>
      <c r="Z119" s="99" t="s">
        <v>8</v>
      </c>
      <c r="AA119" s="97" t="s">
        <v>9</v>
      </c>
      <c r="AB119" s="99" t="s">
        <v>10</v>
      </c>
      <c r="AC119" s="240"/>
      <c r="AD119" s="92" t="s">
        <v>14</v>
      </c>
      <c r="AE119" s="92" t="s">
        <v>15</v>
      </c>
      <c r="AG119" s="244" t="s">
        <v>70</v>
      </c>
    </row>
    <row r="120" spans="1:33" ht="18.75" x14ac:dyDescent="0.25">
      <c r="A120" s="158" t="s">
        <v>5640</v>
      </c>
      <c r="B120" s="101" t="s">
        <v>20</v>
      </c>
      <c r="C120" s="101"/>
      <c r="D120" s="102">
        <v>0</v>
      </c>
      <c r="E120" s="103" t="s">
        <v>21</v>
      </c>
      <c r="F120" s="104">
        <v>10</v>
      </c>
      <c r="G120" s="8" t="s">
        <v>119</v>
      </c>
      <c r="H120" s="105"/>
      <c r="I120" s="106" t="str">
        <f>E120</f>
        <v>ÉLÉMENT PRINCIPAL À SAISIR</v>
      </c>
      <c r="J120" s="107">
        <f>F120</f>
        <v>10</v>
      </c>
      <c r="K120" s="108" t="str">
        <f>G120</f>
        <v>Quoi ?</v>
      </c>
      <c r="L120" s="109">
        <f>IF(1=1,IF(OR(J120="",O120="",NOT(ISNUMBER(J120)),NOT(ISNUMBER(O120)),J120=0),"",O120/J120),N("L6"))</f>
        <v>15</v>
      </c>
      <c r="M120" s="110">
        <f>IF(1=1,IF(OR(L120="",NOT(ISNUMBER(F120))),"",F120*L120*IFERROR(INDEX(D384:D428,MATCH(AE120,B384:B428,0)),1)),N("M13"))</f>
        <v>150</v>
      </c>
      <c r="N120" s="111" t="str">
        <f>IF(1=1,IF(F120="","",IF(G120="","",IFERROR(INDEX(E384:E428,MATCH(AE120,B384:B428,0)),G120&amp;""))),N("N6"))</f>
        <v>Quoi ?</v>
      </c>
      <c r="O120" s="112">
        <v>150</v>
      </c>
      <c r="P120" s="113">
        <f>IF(1=1,IF(M120="","",IF(AND(ISNUMBER(M120),M120&lt;1,N120="kg"),MAX(1,ROUND(M120*1000,0)),IF(AND(ISNUMBER(M120),M120&lt;1,N120="L"),MAX(1,ROUND(M120*100,0)),ROUND(M120,3)))),N("O6"))</f>
        <v>150</v>
      </c>
      <c r="Q120" s="114" t="str">
        <f>IF(1=1,IF(M120="","",IF(AND(ISNUMBER(M120),M120&lt;1,N120="kg"),"g",IF(AND(ISNUMBER(M120),M120&lt;1,N120="L"),"cl",N120))),N("P6"))</f>
        <v>Quoi ?</v>
      </c>
      <c r="R120" s="115" t="str">
        <f>IF(1=1,IF(E120="","",IF(F120="","A CONTROLER",IF(NOT(ISNUMBER(F120)),"TEXTE",IF(OR(L120="",L120&lt;=0),"COMMANDE PRINCIPALE INCOMPLETE",IF(G120="","UNITE MANQUANTE",IF(COUNTIF(B384:B428,AE120)=0,"UNITE A CONTROLER","OK")))))),N("Q9"))</f>
        <v>UNITE A CONTROLER</v>
      </c>
      <c r="S120" s="105"/>
      <c r="T120" s="159" t="str">
        <f>B120</f>
        <v>NOM DE LA RECETTE À SAISIR</v>
      </c>
      <c r="U120" s="117">
        <v>100</v>
      </c>
      <c r="V120" s="112">
        <v>150</v>
      </c>
      <c r="W120" s="118">
        <f>IF(1=1,IF(OR(U120="",V120="",NOT(ISNUMBER(U120)),NOT(ISNUMBER(V120)),U120=0),"",V120/U120),N("U6"))</f>
        <v>1.5</v>
      </c>
      <c r="X120" s="119">
        <f>IF(1=1,IF(OR(W120="",NOT(ISNUMBER(F120))),"",F120*W120*IFERROR(INDEX(D384:D428,MATCH(AE120,B384:B428,0)),1)),N("V7"))</f>
        <v>15</v>
      </c>
      <c r="Y120" s="120" t="str">
        <f>IF(1=1,IF(F120="","",IF(G120="","",IFERROR(INDEX(E384:E428,MATCH(AE120,B384:B428,0)),G120&amp;""))),N("W6"))</f>
        <v>Quoi ?</v>
      </c>
      <c r="Z120" s="121">
        <f>IF(1=1,IF(X120="","",IF(AND(ISNUMBER(X120),X120&lt;1,Y120="kg"),MAX(1,ROUND(X120*1000,0)),IF(AND(ISNUMBER(X120),X120&lt;1,Y120="L"),MAX(1,ROUND(X120*100,0)),ROUND(X120,3)))),N("X6"))</f>
        <v>15</v>
      </c>
      <c r="AA120" s="122" t="str">
        <f>IF(1=1,IF(X120="","",IF(AND(ISNUMBER(X120),X120&lt;1,Y120="kg"),"g",IF(AND(ISNUMBER(X120),X120&lt;1,Y120="L"),"cl",Y120))),N("Y6"))</f>
        <v>Quoi ?</v>
      </c>
      <c r="AB120" s="123" t="str">
        <f>IF(1=1,IF(E120="","",IF(F120="","A CONTROLER",IF(NOT(ISNUMBER(F120)),"TEXTE",IF(OR(W120="",W120&lt;=0),"COMMANDE COUVERTS INCOMPLETE",IF(G120="","UNITE MANQUANTE",IF(COUNTIF(B384:B428,AE120)=0,"UNITE A CONTROLER","OK")))))),N("Z6"))</f>
        <v>UNITE A CONTROLER</v>
      </c>
      <c r="AD120" s="124">
        <v>62</v>
      </c>
      <c r="AE120" s="125" t="str">
        <f>IF(1=1,IF(G120="","",UPPER(TRIM(SUBSTITUTE(SUBSTITUTE(G120&amp;"",CHAR(160)," ")," "," ")))),N("AC6"))</f>
        <v>QUOI ?</v>
      </c>
      <c r="AG120" s="244" t="s">
        <v>72</v>
      </c>
    </row>
    <row r="121" spans="1:33" ht="15.75" x14ac:dyDescent="0.25">
      <c r="A121" s="160" t="str">
        <f>IF(1=1,IF(E121="","",A120),N("A7"))</f>
        <v/>
      </c>
      <c r="B121" s="127" t="str">
        <f>IF(1=1,IF(E121="","",B120),N("B7"))</f>
        <v/>
      </c>
      <c r="C121" s="128"/>
      <c r="D121" s="129" t="str">
        <f>IF(ISBLANK(E121),"",LARGE(D120:D120,1)+1)</f>
        <v/>
      </c>
      <c r="E121" s="130"/>
      <c r="F121" s="131"/>
      <c r="G121" s="170"/>
      <c r="H121" s="105"/>
      <c r="I121" s="132" t="str">
        <f>IF(1=1,IF(E121="","",I120),N("H7"))</f>
        <v/>
      </c>
      <c r="J121" s="133" t="str">
        <f>IF(1=1,IF(E121="","",J120),N("I7"))</f>
        <v/>
      </c>
      <c r="K121" s="134" t="str">
        <f>IF(1=1,IF(E121="","",K120),N("J7"))</f>
        <v/>
      </c>
      <c r="L121" s="135" t="str">
        <f>IF(1=1,IF(OR(J121="",O121="",NOT(ISNUMBER(J121)),NOT(ISNUMBER(O121)),J121=0),"",O121/J121),N("L7"))</f>
        <v/>
      </c>
      <c r="M121" s="136" t="str">
        <f>IF(1=1,IF(OR(L121="",NOT(ISNUMBER(F121))),"",F121*L121*IFERROR(INDEX(D384:D428,MATCH(AE121,B384:B428,0)),1)),N("M13"))</f>
        <v/>
      </c>
      <c r="N121" s="137" t="str">
        <f>IF(1=1,IF(F121="","",IF(G121="","",IFERROR(INDEX(E384:E428,MATCH(AE121,B384:B428,0)),G121&amp;""))),N("N6"))</f>
        <v/>
      </c>
      <c r="O121" s="138" t="str">
        <f>IF(1=1,IF(E121="","",O120),N("K7"))</f>
        <v/>
      </c>
      <c r="P121" s="139" t="str">
        <f>IF(1=1,IF(M121="","",IF(AND(ISNUMBER(M121),M121&lt;1,N121="kg"),MAX(1,ROUND(M121*1000,0)),IF(AND(ISNUMBER(M121),M121&lt;1,N121="L"),MAX(1,ROUND(M121*100,0)),ROUND(M121,3)))),N("O7"))</f>
        <v/>
      </c>
      <c r="Q121" s="140" t="str">
        <f>IF(1=1,IF(M121="","",IF(AND(ISNUMBER(M121),M121&lt;1,N121="kg"),"g",IF(AND(ISNUMBER(M121),M121&lt;1,N121="L"),"cl",N121))),N("P7"))</f>
        <v/>
      </c>
      <c r="R121" s="161" t="str">
        <f>IF(1=1,IF(E121="","",IF(F121="","A CONTROLER",IF(NOT(ISNUMBER(F121)),"TEXTE",IF(OR(L121="",L121&lt;=0),"COMMANDE PRINCIPALE INCOMPLETE",IF(G121="","UNITE MANQUANTE",IF(COUNTIF(B384:B428,AE121)=0,"UNITE A CONTROLER","OK")))))),N("Q9"))</f>
        <v/>
      </c>
      <c r="S121" s="105"/>
      <c r="T121" s="141">
        <f t="shared" ref="T121:T154" si="14">E121</f>
        <v>0</v>
      </c>
      <c r="U121" s="133" t="str">
        <f>IF(1=1,IF(E121="","",U120),N("S7"))</f>
        <v/>
      </c>
      <c r="V121" s="133" t="str">
        <f>IF(1=1,IF(E121="","",V120),N("T7"))</f>
        <v/>
      </c>
      <c r="W121" s="135" t="str">
        <f>IF(1=1,IF(OR(U121="",V121="",NOT(ISNUMBER(U121)),NOT(ISNUMBER(V121)),U121=0),"",V121/U121),N("U7"))</f>
        <v/>
      </c>
      <c r="X121" s="136" t="str">
        <f>IF(1=1,IF(OR(W121="",NOT(ISNUMBER(F121))),"",F121*W121*IFERROR(INDEX(D384:D428,MATCH(AE121,B384:B428,0)),1)),N("V7"))</f>
        <v/>
      </c>
      <c r="Y121" s="137" t="str">
        <f>IF(1=1,IF(F121="","",IF(G121="","",IFERROR(INDEX(E384:E428,MATCH(AE121,B384:B428,0)),G121&amp;""))),N("W6"))</f>
        <v/>
      </c>
      <c r="Z121" s="142" t="str">
        <f>IF(1=1,IF(X121="","",IF(AND(ISNUMBER(X121),X121&lt;1,Y121="kg"),MAX(1,ROUND(X121*1000,0)),IF(AND(ISNUMBER(X121),X121&lt;1,Y121="L"),MAX(1,ROUND(X121*100,0)),ROUND(X121,3)))),N("X7"))</f>
        <v/>
      </c>
      <c r="AA121" s="143" t="str">
        <f>IF(1=1,IF(X121="","",IF(AND(ISNUMBER(X121),X121&lt;1,Y121="kg"),"g",IF(AND(ISNUMBER(X121),X121&lt;1,Y121="L"),"cl",Y121))),N("Y7"))</f>
        <v/>
      </c>
      <c r="AB121" s="123" t="str">
        <f>IF(1=1,IF(E121="","",IF(F121="","A CONTROLER",IF(NOT(ISNUMBER(F121)),"TEXTE",IF(OR(W121="",W121&lt;=0),"COMMANDE COUVERTS INCOMPLETE",IF(G121="","UNITE MANQUANTE",IF(COUNTIF(B384:B428,AE121)=0,"UNITE A CONTROLER","OK")))))),N("Z6"))</f>
        <v/>
      </c>
      <c r="AD121" s="144" t="str">
        <f>IF(1=1,IF(E121="","",AD120),N("AB7"))</f>
        <v/>
      </c>
      <c r="AE121" s="125" t="str">
        <f>IF(1=1,IF(G121="","",UPPER(TRIM(SUBSTITUTE(SUBSTITUTE(G121&amp;"",CHAR(160)," ")," "," ")))),N("AC7"))</f>
        <v/>
      </c>
      <c r="AG121" s="244" t="s">
        <v>74</v>
      </c>
    </row>
    <row r="122" spans="1:33" ht="15.75" x14ac:dyDescent="0.25">
      <c r="A122" s="160" t="str">
        <f>IF(1=1,IF(E122="","",A120),N("A8"))</f>
        <v/>
      </c>
      <c r="B122" s="127" t="str">
        <f>IF(1=1,IF(E122="","",B120),N("B8"))</f>
        <v/>
      </c>
      <c r="C122" s="128"/>
      <c r="D122" s="129" t="str">
        <f>IF(ISBLANK(E122),"",LARGE(D120:D121,1)+1)</f>
        <v/>
      </c>
      <c r="E122" s="130"/>
      <c r="F122" s="131"/>
      <c r="G122" s="170"/>
      <c r="H122" s="105"/>
      <c r="I122" s="132" t="str">
        <f>IF(1=1,IF(E122="","",I120),N("H8"))</f>
        <v/>
      </c>
      <c r="J122" s="133" t="str">
        <f>IF(1=1,IF(E122="","",J120),N("I8"))</f>
        <v/>
      </c>
      <c r="K122" s="134" t="str">
        <f>IF(1=1,IF(E122="","",K120),N("J8"))</f>
        <v/>
      </c>
      <c r="L122" s="135" t="str">
        <f>IF(1=1,IF(OR(J122="",O122="",NOT(ISNUMBER(J122)),NOT(ISNUMBER(O122)),J122=0),"",O122/J122),N("L8"))</f>
        <v/>
      </c>
      <c r="M122" s="136" t="str">
        <f>IF(1=1,IF(OR(L122="",NOT(ISNUMBER(F122))),"",F122*L122*IFERROR(INDEX(D384:D428,MATCH(AE122,B384:B428,0)),1)),N("M13"))</f>
        <v/>
      </c>
      <c r="N122" s="137" t="str">
        <f>IF(1=1,IF(F122="","",IF(G122="","",IFERROR(INDEX(E384:E428,MATCH(AE122,B384:B428,0)),G122&amp;""))),N("N6"))</f>
        <v/>
      </c>
      <c r="O122" s="138" t="str">
        <f>IF(1=1,IF(E122="","",O120),N("K8"))</f>
        <v/>
      </c>
      <c r="P122" s="139" t="str">
        <f>IF(1=1,IF(M122="","",IF(AND(ISNUMBER(M122),M122&lt;1,N122="kg"),MAX(1,ROUND(M122*1000,0)),IF(AND(ISNUMBER(M122),M122&lt;1,N122="L"),MAX(1,ROUND(M122*100,0)),ROUND(M122,3)))),N("O8"))</f>
        <v/>
      </c>
      <c r="Q122" s="140" t="str">
        <f>IF(1=1,IF(M122="","",IF(AND(ISNUMBER(M122),M122&lt;1,N122="kg"),"g",IF(AND(ISNUMBER(M122),M122&lt;1,N122="L"),"cl",N122))),N("P8"))</f>
        <v/>
      </c>
      <c r="R122" s="161" t="str">
        <f>IF(1=1,IF(E122="","",IF(F122="","A CONTROLER",IF(NOT(ISNUMBER(F122)),"TEXTE",IF(OR(L122="",L122&lt;=0),"COMMANDE PRINCIPALE INCOMPLETE",IF(G122="","UNITE MANQUANTE",IF(COUNTIF(B384:B428,AE122)=0,"UNITE A CONTROLER","OK")))))),N("Q9"))</f>
        <v/>
      </c>
      <c r="S122" s="105"/>
      <c r="T122" s="141">
        <f t="shared" si="14"/>
        <v>0</v>
      </c>
      <c r="U122" s="133" t="str">
        <f>IF(1=1,IF(E122="","",U120),N("S8"))</f>
        <v/>
      </c>
      <c r="V122" s="133" t="str">
        <f>IF(1=1,IF(E122="","",V120),N("T8"))</f>
        <v/>
      </c>
      <c r="W122" s="135" t="str">
        <f>IF(1=1,IF(OR(U122="",V122="",NOT(ISNUMBER(U122)),NOT(ISNUMBER(V122)),U122=0),"",V122/U122),N("U8"))</f>
        <v/>
      </c>
      <c r="X122" s="136" t="str">
        <f>IF(1=1,IF(OR(W122="",NOT(ISNUMBER(F122))),"",F122*W122*IFERROR(INDEX(D384:D428,MATCH(AE122,B384:B428,0)),1)),N("V7"))</f>
        <v/>
      </c>
      <c r="Y122" s="137" t="str">
        <f>IF(1=1,IF(F122="","",IF(G122="","",IFERROR(INDEX(E384:E428,MATCH(AE122,B384:B428,0)),G122&amp;""))),N("W6"))</f>
        <v/>
      </c>
      <c r="Z122" s="142" t="str">
        <f>IF(1=1,IF(X122="","",IF(AND(ISNUMBER(X122),X122&lt;1,Y122="kg"),MAX(1,ROUND(X122*1000,0)),IF(AND(ISNUMBER(X122),X122&lt;1,Y122="L"),MAX(1,ROUND(X122*100,0)),ROUND(X122,3)))),N("X8"))</f>
        <v/>
      </c>
      <c r="AA122" s="143" t="str">
        <f>IF(1=1,IF(X122="","",IF(AND(ISNUMBER(X122),X122&lt;1,Y122="kg"),"g",IF(AND(ISNUMBER(X122),X122&lt;1,Y122="L"),"cl",Y122))),N("Y8"))</f>
        <v/>
      </c>
      <c r="AB122" s="123" t="str">
        <f>IF(1=1,IF(E122="","",IF(F122="","A CONTROLER",IF(NOT(ISNUMBER(F122)),"TEXTE",IF(OR(W122="",W122&lt;=0),"COMMANDE COUVERTS INCOMPLETE",IF(G122="","UNITE MANQUANTE",IF(COUNTIF(B384:B428,AE122)=0,"UNITE A CONTROLER","OK")))))),N("Z6"))</f>
        <v/>
      </c>
      <c r="AD122" s="144" t="str">
        <f>IF(1=1,IF(E122="","",AD120),N("AB8"))</f>
        <v/>
      </c>
      <c r="AE122" s="125" t="str">
        <f>IF(1=1,IF(G122="","",UPPER(TRIM(SUBSTITUTE(SUBSTITUTE(G122&amp;"",CHAR(160)," ")," "," ")))),N("AC8"))</f>
        <v/>
      </c>
      <c r="AG122" s="244" t="s">
        <v>76</v>
      </c>
    </row>
    <row r="123" spans="1:33" ht="15.75" x14ac:dyDescent="0.25">
      <c r="A123" s="160" t="str">
        <f>IF(1=1,IF(E123="","",A120),N("A9"))</f>
        <v/>
      </c>
      <c r="B123" s="127" t="str">
        <f>IF(1=1,IF(E123="","",B120),N("B9"))</f>
        <v/>
      </c>
      <c r="C123" s="128"/>
      <c r="D123" s="129" t="str">
        <f>IF(ISBLANK(E123),"",LARGE(D120:D122,1)+1)</f>
        <v/>
      </c>
      <c r="E123" s="130"/>
      <c r="F123" s="131"/>
      <c r="G123" s="170"/>
      <c r="H123" s="105"/>
      <c r="I123" s="132" t="str">
        <f>IF(1=1,IF(E123="","",I120),N("H9"))</f>
        <v/>
      </c>
      <c r="J123" s="133" t="str">
        <f>IF(1=1,IF(E123="","",J120),N("I9"))</f>
        <v/>
      </c>
      <c r="K123" s="134" t="str">
        <f>IF(1=1,IF(E123="","",K120),N("J9"))</f>
        <v/>
      </c>
      <c r="L123" s="135" t="str">
        <f>IF(1=1,IF(OR(J123="",O123="",NOT(ISNUMBER(J123)),NOT(ISNUMBER(O123)),J123=0),"",O123/J123),N("L9"))</f>
        <v/>
      </c>
      <c r="M123" s="136" t="str">
        <f>IF(1=1,IF(OR(L123="",NOT(ISNUMBER(F123))),"",F123*L123*IFERROR(INDEX(D384:D428,MATCH(AE123,B384:B428,0)),1)),N("M13"))</f>
        <v/>
      </c>
      <c r="N123" s="137" t="str">
        <f>IF(1=1,IF(F123="","",IF(G123="","",IFERROR(INDEX(E384:E428,MATCH(AE123,B384:B428,0)),G123&amp;""))),N("N6"))</f>
        <v/>
      </c>
      <c r="O123" s="138" t="str">
        <f>IF(1=1,IF(E123="","",O120),N("K9"))</f>
        <v/>
      </c>
      <c r="P123" s="139" t="str">
        <f>IF(1=1,IF(M123="","",IF(AND(ISNUMBER(M123),M123&lt;1,N123="kg"),MAX(1,ROUND(M123*1000,0)),IF(AND(ISNUMBER(M123),M123&lt;1,N123="L"),MAX(1,ROUND(M123*100,0)),ROUND(M123,3)))),N("O9"))</f>
        <v/>
      </c>
      <c r="Q123" s="140" t="str">
        <f>IF(1=1,IF(M123="","",IF(AND(ISNUMBER(M123),M123&lt;1,N123="kg"),"g",IF(AND(ISNUMBER(M123),M123&lt;1,N123="L"),"cl",N123))),N("P9"))</f>
        <v/>
      </c>
      <c r="R123" s="161" t="str">
        <f>IF(1=1,IF(E123="","",IF(F123="","A CONTROLER",IF(NOT(ISNUMBER(F123)),"TEXTE",IF(OR(L123="",L123&lt;=0),"COMMANDE PRINCIPALE INCOMPLETE",IF(G123="","UNITE MANQUANTE",IF(COUNTIF(B384:B428,AE123)=0,"UNITE A CONTROLER","OK")))))),N("Q9"))</f>
        <v/>
      </c>
      <c r="S123" s="105"/>
      <c r="T123" s="141">
        <f t="shared" si="14"/>
        <v>0</v>
      </c>
      <c r="U123" s="133" t="str">
        <f>IF(1=1,IF(E123="","",U120),N("S9"))</f>
        <v/>
      </c>
      <c r="V123" s="133" t="str">
        <f>IF(1=1,IF(E123="","",V120),N("T9"))</f>
        <v/>
      </c>
      <c r="W123" s="135" t="str">
        <f>IF(1=1,IF(OR(U123="",V123="",NOT(ISNUMBER(U123)),NOT(ISNUMBER(V123)),U123=0),"",V123/U123),N("U9"))</f>
        <v/>
      </c>
      <c r="X123" s="136" t="str">
        <f>IF(1=1,IF(OR(W123="",NOT(ISNUMBER(F123))),"",F123*W123*IFERROR(INDEX(D384:D428,MATCH(AE123,B384:B428,0)),1)),N("V7"))</f>
        <v/>
      </c>
      <c r="Y123" s="137" t="str">
        <f>IF(1=1,IF(F123="","",IF(G123="","",IFERROR(INDEX(E384:E428,MATCH(AE123,B384:B428,0)),G123&amp;""))),N("W6"))</f>
        <v/>
      </c>
      <c r="Z123" s="142" t="str">
        <f>IF(1=1,IF(X123="","",IF(AND(ISNUMBER(X123),X123&lt;1,Y123="kg"),MAX(1,ROUND(X123*1000,0)),IF(AND(ISNUMBER(X123),X123&lt;1,Y123="L"),MAX(1,ROUND(X123*100,0)),ROUND(X123,3)))),N("X9"))</f>
        <v/>
      </c>
      <c r="AA123" s="143" t="str">
        <f>IF(1=1,IF(X123="","",IF(AND(ISNUMBER(X123),X123&lt;1,Y123="kg"),"g",IF(AND(ISNUMBER(X123),X123&lt;1,Y123="L"),"cl",Y123))),N("Y9"))</f>
        <v/>
      </c>
      <c r="AB123" s="123" t="str">
        <f>IF(1=1,IF(E123="","",IF(F123="","A CONTROLER",IF(NOT(ISNUMBER(F123)),"TEXTE",IF(OR(W123="",W123&lt;=0),"COMMANDE COUVERTS INCOMPLETE",IF(G123="","UNITE MANQUANTE",IF(COUNTIF(B384:B428,AE123)=0,"UNITE A CONTROLER","OK")))))),N("Z6"))</f>
        <v/>
      </c>
      <c r="AD123" s="144" t="str">
        <f>IF(1=1,IF(E123="","",AD120),N("AB9"))</f>
        <v/>
      </c>
      <c r="AE123" s="125" t="str">
        <f>IF(1=1,IF(G123="","",UPPER(TRIM(SUBSTITUTE(SUBSTITUTE(G123&amp;"",CHAR(160)," ")," "," ")))),N("AC9"))</f>
        <v/>
      </c>
      <c r="AG123" s="244" t="s">
        <v>78</v>
      </c>
    </row>
    <row r="124" spans="1:33" ht="15.75" x14ac:dyDescent="0.25">
      <c r="A124" s="160" t="str">
        <f>IF(1=1,IF(E124="","",A120),N("A10"))</f>
        <v/>
      </c>
      <c r="B124" s="127" t="str">
        <f>IF(1=1,IF(E124="","",B120),N("B10"))</f>
        <v/>
      </c>
      <c r="C124" s="128"/>
      <c r="D124" s="129" t="str">
        <f>IF(ISBLANK(E124),"",LARGE(D120:D123,1)+1)</f>
        <v/>
      </c>
      <c r="E124" s="130"/>
      <c r="F124" s="131"/>
      <c r="G124" s="170"/>
      <c r="H124" s="105"/>
      <c r="I124" s="132" t="str">
        <f>IF(1=1,IF(E124="","",I120),N("H10"))</f>
        <v/>
      </c>
      <c r="J124" s="133" t="str">
        <f>IF(1=1,IF(E124="","",J120),N("I10"))</f>
        <v/>
      </c>
      <c r="K124" s="134" t="str">
        <f>IF(1=1,IF(E124="","",K120),N("J10"))</f>
        <v/>
      </c>
      <c r="L124" s="135" t="str">
        <f>IF(1=1,IF(OR(J124="",O124="",NOT(ISNUMBER(J124)),NOT(ISNUMBER(O124)),J124=0),"",O124/J124),N("L10"))</f>
        <v/>
      </c>
      <c r="M124" s="136" t="str">
        <f>IF(1=1,IF(OR(L124="",NOT(ISNUMBER(F124))),"",F124*L124*IFERROR(INDEX(D384:D428,MATCH(AE124,B384:B428,0)),1)),N("M13"))</f>
        <v/>
      </c>
      <c r="N124" s="137" t="str">
        <f>IF(1=1,IF(F124="","",IF(G124="","",IFERROR(INDEX(E384:E428,MATCH(AE124,B384:B428,0)),G124&amp;""))),N("N6"))</f>
        <v/>
      </c>
      <c r="O124" s="138" t="str">
        <f>IF(1=1,IF(E124="","",O120),N("K10"))</f>
        <v/>
      </c>
      <c r="P124" s="139" t="str">
        <f>IF(1=1,IF(M124="","",IF(AND(ISNUMBER(M124),M124&lt;1,N124="kg"),MAX(1,ROUND(M124*1000,0)),IF(AND(ISNUMBER(M124),M124&lt;1,N124="L"),MAX(1,ROUND(M124*100,0)),ROUND(M124,3)))),N("O10"))</f>
        <v/>
      </c>
      <c r="Q124" s="140" t="str">
        <f>IF(1=1,IF(M124="","",IF(AND(ISNUMBER(M124),M124&lt;1,N124="kg"),"g",IF(AND(ISNUMBER(M124),M124&lt;1,N124="L"),"cl",N124))),N("P10"))</f>
        <v/>
      </c>
      <c r="R124" s="161" t="str">
        <f>IF(1=1,IF(E124="","",IF(F124="","A CONTROLER",IF(NOT(ISNUMBER(F124)),"TEXTE",IF(OR(L124="",L124&lt;=0),"COMMANDE PRINCIPALE INCOMPLETE",IF(G124="","UNITE MANQUANTE",IF(COUNTIF(B384:B428,AE124)=0,"UNITE A CONTROLER","OK")))))),N("Q9"))</f>
        <v/>
      </c>
      <c r="S124" s="105"/>
      <c r="T124" s="141">
        <f t="shared" si="14"/>
        <v>0</v>
      </c>
      <c r="U124" s="133" t="str">
        <f>IF(1=1,IF(E124="","",U120),N("S10"))</f>
        <v/>
      </c>
      <c r="V124" s="133" t="str">
        <f>IF(1=1,IF(E124="","",V120),N("T10"))</f>
        <v/>
      </c>
      <c r="W124" s="135" t="str">
        <f>IF(1=1,IF(OR(U124="",V124="",NOT(ISNUMBER(U124)),NOT(ISNUMBER(V124)),U124=0),"",V124/U124),N("U10"))</f>
        <v/>
      </c>
      <c r="X124" s="136" t="str">
        <f>IF(1=1,IF(OR(W124="",NOT(ISNUMBER(F124))),"",F124*W124*IFERROR(INDEX(D384:D428,MATCH(AE124,B384:B428,0)),1)),N("V7"))</f>
        <v/>
      </c>
      <c r="Y124" s="137" t="str">
        <f>IF(1=1,IF(F124="","",IF(G124="","",IFERROR(INDEX(E384:E428,MATCH(AE124,B384:B428,0)),G124&amp;""))),N("W6"))</f>
        <v/>
      </c>
      <c r="Z124" s="142" t="str">
        <f>IF(1=1,IF(X124="","",IF(AND(ISNUMBER(X124),X124&lt;1,Y124="kg"),MAX(1,ROUND(X124*1000,0)),IF(AND(ISNUMBER(X124),X124&lt;1,Y124="L"),MAX(1,ROUND(X124*100,0)),ROUND(X124,3)))),N("X10"))</f>
        <v/>
      </c>
      <c r="AA124" s="143" t="str">
        <f>IF(1=1,IF(X124="","",IF(AND(ISNUMBER(X124),X124&lt;1,Y124="kg"),"g",IF(AND(ISNUMBER(X124),X124&lt;1,Y124="L"),"cl",Y124))),N("Y10"))</f>
        <v/>
      </c>
      <c r="AB124" s="123" t="str">
        <f>IF(1=1,IF(E124="","",IF(F124="","A CONTROLER",IF(NOT(ISNUMBER(F124)),"TEXTE",IF(OR(W124="",W124&lt;=0),"COMMANDE COUVERTS INCOMPLETE",IF(G124="","UNITE MANQUANTE",IF(COUNTIF(B384:B428,AE124)=0,"UNITE A CONTROLER","OK")))))),N("Z6"))</f>
        <v/>
      </c>
      <c r="AD124" s="144" t="str">
        <f>IF(1=1,IF(E124="","",AD120),N("AB10"))</f>
        <v/>
      </c>
      <c r="AE124" s="125" t="str">
        <f>IF(1=1,IF(G124="","",UPPER(TRIM(SUBSTITUTE(SUBSTITUTE(G124&amp;"",CHAR(160)," ")," "," ")))),N("AC10"))</f>
        <v/>
      </c>
      <c r="AG124" s="244" t="s">
        <v>80</v>
      </c>
    </row>
    <row r="125" spans="1:33" ht="15.75" x14ac:dyDescent="0.25">
      <c r="A125" s="160" t="str">
        <f>IF(1=1,IF(E125="","",A120),N("A11"))</f>
        <v/>
      </c>
      <c r="B125" s="127" t="str">
        <f>IF(1=1,IF(E125="","",B120),N("B11"))</f>
        <v/>
      </c>
      <c r="C125" s="128"/>
      <c r="D125" s="129" t="str">
        <f>IF(ISBLANK(E125),"",LARGE(D120:D124,1)+1)</f>
        <v/>
      </c>
      <c r="E125" s="130"/>
      <c r="F125" s="131"/>
      <c r="G125" s="170"/>
      <c r="H125" s="105"/>
      <c r="I125" s="132" t="str">
        <f>IF(1=1,IF(E125="","",I120),N("H11"))</f>
        <v/>
      </c>
      <c r="J125" s="133" t="str">
        <f>IF(1=1,IF(E125="","",J120),N("I11"))</f>
        <v/>
      </c>
      <c r="K125" s="134" t="str">
        <f>IF(1=1,IF(E125="","",K120),N("J11"))</f>
        <v/>
      </c>
      <c r="L125" s="135" t="str">
        <f>IF(1=1,IF(OR(J125="",O125="",NOT(ISNUMBER(J125)),NOT(ISNUMBER(O125)),J125=0),"",O125/J125),N("L11"))</f>
        <v/>
      </c>
      <c r="M125" s="136" t="str">
        <f>IF(1=1,IF(OR(L125="",NOT(ISNUMBER(F125))),"",F125*L125*IFERROR(INDEX(D384:D428,MATCH(AE125,B384:B428,0)),1)),N("M13"))</f>
        <v/>
      </c>
      <c r="N125" s="137" t="str">
        <f>IF(1=1,IF(F125="","",IF(G125="","",IFERROR(INDEX(E384:E428,MATCH(AE125,B384:B428,0)),G125&amp;""))),N("N6"))</f>
        <v/>
      </c>
      <c r="O125" s="138" t="str">
        <f>IF(1=1,IF(E125="","",O120),N("K11"))</f>
        <v/>
      </c>
      <c r="P125" s="139" t="str">
        <f>IF(1=1,IF(M125="","",IF(AND(ISNUMBER(M125),M125&lt;1,N125="kg"),MAX(1,ROUND(M125*1000,0)),IF(AND(ISNUMBER(M125),M125&lt;1,N125="L"),MAX(1,ROUND(M125*100,0)),ROUND(M125,3)))),N("O11"))</f>
        <v/>
      </c>
      <c r="Q125" s="140" t="str">
        <f>IF(1=1,IF(M125="","",IF(AND(ISNUMBER(M125),M125&lt;1,N125="kg"),"g",IF(AND(ISNUMBER(M125),M125&lt;1,N125="L"),"cl",N125))),N("P11"))</f>
        <v/>
      </c>
      <c r="R125" s="161" t="str">
        <f>IF(1=1,IF(E125="","",IF(F125="","A CONTROLER",IF(NOT(ISNUMBER(F125)),"TEXTE",IF(OR(L125="",L125&lt;=0),"COMMANDE PRINCIPALE INCOMPLETE",IF(G125="","UNITE MANQUANTE",IF(COUNTIF(B384:B428,AE125)=0,"UNITE A CONTROLER","OK")))))),N("Q9"))</f>
        <v/>
      </c>
      <c r="S125" s="105"/>
      <c r="T125" s="141">
        <f t="shared" si="14"/>
        <v>0</v>
      </c>
      <c r="U125" s="133" t="str">
        <f>IF(1=1,IF(E125="","",U120),N("S11"))</f>
        <v/>
      </c>
      <c r="V125" s="133" t="str">
        <f>IF(1=1,IF(E125="","",V120),N("T11"))</f>
        <v/>
      </c>
      <c r="W125" s="135" t="str">
        <f>IF(1=1,IF(OR(U125="",V125="",NOT(ISNUMBER(U125)),NOT(ISNUMBER(V125)),U125=0),"",V125/U125),N("U11"))</f>
        <v/>
      </c>
      <c r="X125" s="136" t="str">
        <f>IF(1=1,IF(OR(W125="",NOT(ISNUMBER(F125))),"",F125*W125*IFERROR(INDEX(D384:D428,MATCH(AE125,B384:B428,0)),1)),N("V7"))</f>
        <v/>
      </c>
      <c r="Y125" s="137" t="str">
        <f>IF(1=1,IF(F125="","",IF(G125="","",IFERROR(INDEX(E384:E428,MATCH(AE125,B384:B428,0)),G125&amp;""))),N("W6"))</f>
        <v/>
      </c>
      <c r="Z125" s="142" t="str">
        <f>IF(1=1,IF(X125="","",IF(AND(ISNUMBER(X125),X125&lt;1,Y125="kg"),MAX(1,ROUND(X125*1000,0)),IF(AND(ISNUMBER(X125),X125&lt;1,Y125="L"),MAX(1,ROUND(X125*100,0)),ROUND(X125,3)))),N("X11"))</f>
        <v/>
      </c>
      <c r="AA125" s="143" t="str">
        <f>IF(1=1,IF(X125="","",IF(AND(ISNUMBER(X125),X125&lt;1,Y125="kg"),"g",IF(AND(ISNUMBER(X125),X125&lt;1,Y125="L"),"cl",Y125))),N("Y11"))</f>
        <v/>
      </c>
      <c r="AB125" s="123" t="str">
        <f>IF(1=1,IF(E125="","",IF(F125="","A CONTROLER",IF(NOT(ISNUMBER(F125)),"TEXTE",IF(OR(W125="",W125&lt;=0),"COMMANDE COUVERTS INCOMPLETE",IF(G125="","UNITE MANQUANTE",IF(COUNTIF(B384:B428,AE125)=0,"UNITE A CONTROLER","OK")))))),N("Z6"))</f>
        <v/>
      </c>
      <c r="AD125" s="144" t="str">
        <f>IF(1=1,IF(E125="","",AD120),N("AB11"))</f>
        <v/>
      </c>
      <c r="AE125" s="125" t="str">
        <f>IF(1=1,IF(G125="","",UPPER(TRIM(SUBSTITUTE(SUBSTITUTE(G125&amp;"",CHAR(160)," ")," "," ")))),N("AC11"))</f>
        <v/>
      </c>
      <c r="AG125" s="244" t="s">
        <v>66</v>
      </c>
    </row>
    <row r="126" spans="1:33" ht="15.75" x14ac:dyDescent="0.25">
      <c r="A126" s="160" t="str">
        <f>IF(1=1,IF(E126="","",A120),N("A12"))</f>
        <v/>
      </c>
      <c r="B126" s="127" t="str">
        <f>IF(1=1,IF(E126="","",B120),N("B12"))</f>
        <v/>
      </c>
      <c r="C126" s="128"/>
      <c r="D126" s="129" t="str">
        <f>IF(ISBLANK(E126),"",LARGE(D120:D125,1)+1)</f>
        <v/>
      </c>
      <c r="E126" s="130"/>
      <c r="F126" s="131"/>
      <c r="G126" s="170"/>
      <c r="H126" s="105"/>
      <c r="I126" s="132" t="str">
        <f>IF(1=1,IF(E126="","",I120),N("H12"))</f>
        <v/>
      </c>
      <c r="J126" s="133" t="str">
        <f>IF(1=1,IF(E126="","",J120),N("I12"))</f>
        <v/>
      </c>
      <c r="K126" s="134" t="str">
        <f>IF(1=1,IF(E126="","",K120),N("J12"))</f>
        <v/>
      </c>
      <c r="L126" s="135" t="str">
        <f>IF(1=1,IF(OR(J126="",O126="",NOT(ISNUMBER(J126)),NOT(ISNUMBER(O126)),J126=0),"",O126/J126),N("L12"))</f>
        <v/>
      </c>
      <c r="M126" s="136" t="str">
        <f>IF(1=1,IF(OR(L126="",NOT(ISNUMBER(F126))),"",F126*L126*IFERROR(INDEX(D384:D428,MATCH(AE126,B384:B428,0)),1)),N("M13"))</f>
        <v/>
      </c>
      <c r="N126" s="137" t="str">
        <f>IF(1=1,IF(F126="","",IF(G126="","",IFERROR(INDEX(E384:E428,MATCH(AE126,B384:B428,0)),G126&amp;""))),N("N6"))</f>
        <v/>
      </c>
      <c r="O126" s="138" t="str">
        <f>IF(1=1,IF(E126="","",O120),N("K12"))</f>
        <v/>
      </c>
      <c r="P126" s="139" t="str">
        <f>IF(1=1,IF(M126="","",IF(AND(ISNUMBER(M126),M126&lt;1,N126="kg"),MAX(1,ROUND(M126*1000,0)),IF(AND(ISNUMBER(M126),M126&lt;1,N126="L"),MAX(1,ROUND(M126*100,0)),ROUND(M126,3)))),N("O12"))</f>
        <v/>
      </c>
      <c r="Q126" s="140" t="str">
        <f>IF(1=1,IF(M126="","",IF(AND(ISNUMBER(M126),M126&lt;1,N126="kg"),"g",IF(AND(ISNUMBER(M126),M126&lt;1,N126="L"),"cl",N126))),N("P12"))</f>
        <v/>
      </c>
      <c r="R126" s="161" t="str">
        <f>IF(1=1,IF(E126="","",IF(F126="","A CONTROLER",IF(NOT(ISNUMBER(F126)),"TEXTE",IF(OR(L126="",L126&lt;=0),"COMMANDE PRINCIPALE INCOMPLETE",IF(G126="","UNITE MANQUANTE",IF(COUNTIF(B384:B428,AE126)=0,"UNITE A CONTROLER","OK")))))),N("Q9"))</f>
        <v/>
      </c>
      <c r="S126" s="105"/>
      <c r="T126" s="141">
        <f t="shared" si="14"/>
        <v>0</v>
      </c>
      <c r="U126" s="133" t="str">
        <f>IF(1=1,IF(E126="","",U120),N("S12"))</f>
        <v/>
      </c>
      <c r="V126" s="133" t="str">
        <f>IF(1=1,IF(E126="","",V120),N("T12"))</f>
        <v/>
      </c>
      <c r="W126" s="135" t="str">
        <f>IF(1=1,IF(OR(U126="",V126="",NOT(ISNUMBER(U126)),NOT(ISNUMBER(V126)),U126=0),"",V126/U126),N("U12"))</f>
        <v/>
      </c>
      <c r="X126" s="136" t="str">
        <f>IF(1=1,IF(OR(W126="",NOT(ISNUMBER(F126))),"",F126*W126*IFERROR(INDEX(D384:D428,MATCH(AE126,B384:B428,0)),1)),N("V7"))</f>
        <v/>
      </c>
      <c r="Y126" s="137" t="str">
        <f>IF(1=1,IF(F126="","",IF(G126="","",IFERROR(INDEX(E384:E428,MATCH(AE126,B384:B428,0)),G126&amp;""))),N("W6"))</f>
        <v/>
      </c>
      <c r="Z126" s="142" t="str">
        <f>IF(1=1,IF(X126="","",IF(AND(ISNUMBER(X126),X126&lt;1,Y126="kg"),MAX(1,ROUND(X126*1000,0)),IF(AND(ISNUMBER(X126),X126&lt;1,Y126="L"),MAX(1,ROUND(X126*100,0)),ROUND(X126,3)))),N("X12"))</f>
        <v/>
      </c>
      <c r="AA126" s="143" t="str">
        <f>IF(1=1,IF(X126="","",IF(AND(ISNUMBER(X126),X126&lt;1,Y126="kg"),"g",IF(AND(ISNUMBER(X126),X126&lt;1,Y126="L"),"cl",Y126))),N("Y12"))</f>
        <v/>
      </c>
      <c r="AB126" s="123" t="str">
        <f>IF(1=1,IF(E126="","",IF(F126="","A CONTROLER",IF(NOT(ISNUMBER(F126)),"TEXTE",IF(OR(W126="",W126&lt;=0),"COMMANDE COUVERTS INCOMPLETE",IF(G126="","UNITE MANQUANTE",IF(COUNTIF(B384:B428,AE126)=0,"UNITE A CONTROLER","OK")))))),N("Z6"))</f>
        <v/>
      </c>
      <c r="AD126" s="144" t="str">
        <f>IF(1=1,IF(E126="","",AD120),N("AB12"))</f>
        <v/>
      </c>
      <c r="AE126" s="125" t="str">
        <f>IF(1=1,IF(G126="","",UPPER(TRIM(SUBSTITUTE(SUBSTITUTE(G126&amp;"",CHAR(160)," ")," "," ")))),N("AC12"))</f>
        <v/>
      </c>
      <c r="AG126" s="244" t="s">
        <v>64</v>
      </c>
    </row>
    <row r="127" spans="1:33" ht="15.75" x14ac:dyDescent="0.25">
      <c r="A127" s="160" t="str">
        <f>IF(1=1,IF(E127="","",A120),N("A13"))</f>
        <v/>
      </c>
      <c r="B127" s="127" t="str">
        <f>IF(1=1,IF(E127="","",B120),N("B13"))</f>
        <v/>
      </c>
      <c r="C127" s="128"/>
      <c r="D127" s="129" t="str">
        <f>IF(ISBLANK(E127),"",LARGE(D120:D126,1)+1)</f>
        <v/>
      </c>
      <c r="E127" s="130"/>
      <c r="F127" s="131"/>
      <c r="G127" s="170"/>
      <c r="H127" s="105"/>
      <c r="I127" s="132" t="str">
        <f>IF(1=1,IF(E127="","",I120),N("H13"))</f>
        <v/>
      </c>
      <c r="J127" s="133" t="str">
        <f>IF(1=1,IF(E127="","",J120),N("I13"))</f>
        <v/>
      </c>
      <c r="K127" s="134" t="str">
        <f>IF(1=1,IF(E127="","",K120),N("J13"))</f>
        <v/>
      </c>
      <c r="L127" s="135" t="str">
        <f>IF(1=1,IF(OR(J127="",O127="",NOT(ISNUMBER(J127)),NOT(ISNUMBER(O127)),J127=0),"",O127/J127),N("L13"))</f>
        <v/>
      </c>
      <c r="M127" s="136" t="str">
        <f>IF(1=1,IF(OR(L127="",NOT(ISNUMBER(F127))),"",F127*L127*IFERROR(INDEX(D384:D428,MATCH(AE127,B384:B428,0)),1)),N("M13"))</f>
        <v/>
      </c>
      <c r="N127" s="137" t="str">
        <f>IF(1=1,IF(F127="","",IF(G127="","",IFERROR(INDEX(E384:E428,MATCH(AE127,B384:B428,0)),G127&amp;""))),N("N6"))</f>
        <v/>
      </c>
      <c r="O127" s="138" t="str">
        <f>IF(1=1,IF(E127="","",O120),N("K13"))</f>
        <v/>
      </c>
      <c r="P127" s="139" t="str">
        <f>IF(1=1,IF(M127="","",IF(AND(ISNUMBER(M127),M127&lt;1,N127="kg"),MAX(1,ROUND(M127*1000,0)),IF(AND(ISNUMBER(M127),M127&lt;1,N127="L"),MAX(1,ROUND(M127*100,0)),ROUND(M127,3)))),N("O13"))</f>
        <v/>
      </c>
      <c r="Q127" s="140" t="str">
        <f>IF(1=1,IF(M127="","",IF(AND(ISNUMBER(M127),M127&lt;1,N127="kg"),"g",IF(AND(ISNUMBER(M127),M127&lt;1,N127="L"),"cl",N127))),N("P13"))</f>
        <v/>
      </c>
      <c r="R127" s="161" t="str">
        <f>IF(1=1,IF(E127="","",IF(F127="","A CONTROLER",IF(NOT(ISNUMBER(F127)),"TEXTE",IF(OR(L127="",L127&lt;=0),"COMMANDE PRINCIPALE INCOMPLETE",IF(G127="","UNITE MANQUANTE",IF(COUNTIF(B384:B428,AE127)=0,"UNITE A CONTROLER","OK")))))),N("Q9"))</f>
        <v/>
      </c>
      <c r="S127" s="105"/>
      <c r="T127" s="141">
        <f t="shared" si="14"/>
        <v>0</v>
      </c>
      <c r="U127" s="133" t="str">
        <f>IF(1=1,IF(E127="","",U120),N("S13"))</f>
        <v/>
      </c>
      <c r="V127" s="133" t="str">
        <f>IF(1=1,IF(E127="","",V120),N("T13"))</f>
        <v/>
      </c>
      <c r="W127" s="135" t="str">
        <f>IF(1=1,IF(OR(U127="",V127="",NOT(ISNUMBER(U127)),NOT(ISNUMBER(V127)),U127=0),"",V127/U127),N("U13"))</f>
        <v/>
      </c>
      <c r="X127" s="136" t="str">
        <f>IF(1=1,IF(OR(W127="",NOT(ISNUMBER(F127))),"",F127*W127*IFERROR(INDEX(D384:D428,MATCH(AE127,B384:B428,0)),1)),N("V7"))</f>
        <v/>
      </c>
      <c r="Y127" s="137" t="str">
        <f>IF(1=1,IF(F127="","",IF(G127="","",IFERROR(INDEX(E384:E428,MATCH(AE127,B384:B428,0)),G127&amp;""))),N("W6"))</f>
        <v/>
      </c>
      <c r="Z127" s="142" t="str">
        <f>IF(1=1,IF(X127="","",IF(AND(ISNUMBER(X127),X127&lt;1,Y127="kg"),MAX(1,ROUND(X127*1000,0)),IF(AND(ISNUMBER(X127),X127&lt;1,Y127="L"),MAX(1,ROUND(X127*100,0)),ROUND(X127,3)))),N("X13"))</f>
        <v/>
      </c>
      <c r="AA127" s="143" t="str">
        <f>IF(1=1,IF(X127="","",IF(AND(ISNUMBER(X127),X127&lt;1,Y127="kg"),"g",IF(AND(ISNUMBER(X127),X127&lt;1,Y127="L"),"cl",Y127))),N("Y13"))</f>
        <v/>
      </c>
      <c r="AB127" s="123" t="str">
        <f>IF(1=1,IF(E127="","",IF(F127="","A CONTROLER",IF(NOT(ISNUMBER(F127)),"TEXTE",IF(OR(W127="",W127&lt;=0),"COMMANDE COUVERTS INCOMPLETE",IF(G127="","UNITE MANQUANTE",IF(COUNTIF(B384:B428,AE127)=0,"UNITE A CONTROLER","OK")))))),N("Z6"))</f>
        <v/>
      </c>
      <c r="AD127" s="144" t="str">
        <f>IF(1=1,IF(E127="","",AD120),N("AB13"))</f>
        <v/>
      </c>
      <c r="AE127" s="125" t="str">
        <f>IF(1=1,IF(G127="","",UPPER(TRIM(SUBSTITUTE(SUBSTITUTE(G127&amp;"",CHAR(160)," ")," "," ")))),N("AC13"))</f>
        <v/>
      </c>
      <c r="AG127" s="244"/>
    </row>
    <row r="128" spans="1:33" ht="15.75" x14ac:dyDescent="0.25">
      <c r="A128" s="160" t="str">
        <f>IF(1=1,IF(E128="","",A120),N("A14"))</f>
        <v/>
      </c>
      <c r="B128" s="127" t="str">
        <f>IF(1=1,IF(E128="","",B120),N("B14"))</f>
        <v/>
      </c>
      <c r="C128" s="128"/>
      <c r="D128" s="129" t="str">
        <f>IF(ISBLANK(E128),"",LARGE(D120:D127,1)+1)</f>
        <v/>
      </c>
      <c r="E128" s="130"/>
      <c r="F128" s="131"/>
      <c r="G128" s="170"/>
      <c r="H128" s="105"/>
      <c r="I128" s="132" t="str">
        <f>IF(1=1,IF(E128="","",I120),N("H14"))</f>
        <v/>
      </c>
      <c r="J128" s="133" t="str">
        <f>IF(1=1,IF(E128="","",J120),N("I14"))</f>
        <v/>
      </c>
      <c r="K128" s="134" t="str">
        <f>IF(1=1,IF(E128="","",K120),N("J14"))</f>
        <v/>
      </c>
      <c r="L128" s="135" t="str">
        <f>IF(1=1,IF(OR(J128="",O128="",NOT(ISNUMBER(J128)),NOT(ISNUMBER(O128)),J128=0),"",O128/J128),N("L14"))</f>
        <v/>
      </c>
      <c r="M128" s="136" t="str">
        <f>IF(1=1,IF(OR(L128="",NOT(ISNUMBER(F128))),"",F128*L128*IFERROR(INDEX(D384:D428,MATCH(AE128,B384:B428,0)),1)),N("M13"))</f>
        <v/>
      </c>
      <c r="N128" s="137" t="str">
        <f>IF(1=1,IF(F128="","",IF(G128="","",IFERROR(INDEX(E384:E428,MATCH(AE128,B384:B428,0)),G128&amp;""))),N("N6"))</f>
        <v/>
      </c>
      <c r="O128" s="138" t="str">
        <f>IF(1=1,IF(E128="","",O120),N("K14"))</f>
        <v/>
      </c>
      <c r="P128" s="139" t="str">
        <f>IF(1=1,IF(M128="","",IF(AND(ISNUMBER(M128),M128&lt;1,N128="kg"),MAX(1,ROUND(M128*1000,0)),IF(AND(ISNUMBER(M128),M128&lt;1,N128="L"),MAX(1,ROUND(M128*100,0)),ROUND(M128,3)))),N("O14"))</f>
        <v/>
      </c>
      <c r="Q128" s="140" t="str">
        <f>IF(1=1,IF(M128="","",IF(AND(ISNUMBER(M128),M128&lt;1,N128="kg"),"g",IF(AND(ISNUMBER(M128),M128&lt;1,N128="L"),"cl",N128))),N("P14"))</f>
        <v/>
      </c>
      <c r="R128" s="161" t="str">
        <f>IF(1=1,IF(E128="","",IF(F128="","A CONTROLER",IF(NOT(ISNUMBER(F128)),"TEXTE",IF(OR(L128="",L128&lt;=0),"COMMANDE PRINCIPALE INCOMPLETE",IF(G128="","UNITE MANQUANTE",IF(COUNTIF(B384:B428,AE128)=0,"UNITE A CONTROLER","OK")))))),N("Q9"))</f>
        <v/>
      </c>
      <c r="S128" s="105"/>
      <c r="T128" s="141">
        <f t="shared" si="14"/>
        <v>0</v>
      </c>
      <c r="U128" s="133" t="str">
        <f>IF(1=1,IF(E128="","",U120),N("S14"))</f>
        <v/>
      </c>
      <c r="V128" s="133" t="str">
        <f>IF(1=1,IF(E128="","",V120),N("T14"))</f>
        <v/>
      </c>
      <c r="W128" s="135" t="str">
        <f>IF(1=1,IF(OR(U128="",V128="",NOT(ISNUMBER(U128)),NOT(ISNUMBER(V128)),U128=0),"",V128/U128),N("U14"))</f>
        <v/>
      </c>
      <c r="X128" s="136" t="str">
        <f>IF(1=1,IF(OR(W128="",NOT(ISNUMBER(F128))),"",F128*W128*IFERROR(INDEX(D384:D428,MATCH(AE128,B384:B428,0)),1)),N("V7"))</f>
        <v/>
      </c>
      <c r="Y128" s="137" t="str">
        <f>IF(1=1,IF(F128="","",IF(G128="","",IFERROR(INDEX(E384:E428,MATCH(AE128,B384:B428,0)),G128&amp;""))),N("W6"))</f>
        <v/>
      </c>
      <c r="Z128" s="142" t="str">
        <f>IF(1=1,IF(X128="","",IF(AND(ISNUMBER(X128),X128&lt;1,Y128="kg"),MAX(1,ROUND(X128*1000,0)),IF(AND(ISNUMBER(X128),X128&lt;1,Y128="L"),MAX(1,ROUND(X128*100,0)),ROUND(X128,3)))),N("X14"))</f>
        <v/>
      </c>
      <c r="AA128" s="143" t="str">
        <f>IF(1=1,IF(X128="","",IF(AND(ISNUMBER(X128),X128&lt;1,Y128="kg"),"g",IF(AND(ISNUMBER(X128),X128&lt;1,Y128="L"),"cl",Y128))),N("Y14"))</f>
        <v/>
      </c>
      <c r="AB128" s="123" t="str">
        <f>IF(1=1,IF(E128="","",IF(F128="","A CONTROLER",IF(NOT(ISNUMBER(F128)),"TEXTE",IF(OR(W128="",W128&lt;=0),"COMMANDE COUVERTS INCOMPLETE",IF(G128="","UNITE MANQUANTE",IF(COUNTIF(B384:B428,AE128)=0,"UNITE A CONTROLER","OK")))))),N("Z6"))</f>
        <v/>
      </c>
      <c r="AD128" s="144" t="str">
        <f>IF(1=1,IF(E128="","",AD120),N("AB14"))</f>
        <v/>
      </c>
      <c r="AE128" s="125" t="str">
        <f>IF(1=1,IF(G128="","",UPPER(TRIM(SUBSTITUTE(SUBSTITUTE(G128&amp;"",CHAR(160)," ")," "," ")))),N("AC14"))</f>
        <v/>
      </c>
    </row>
    <row r="129" spans="1:31" ht="15.75" x14ac:dyDescent="0.25">
      <c r="A129" s="160" t="str">
        <f>IF(1=1,IF(E129="","",A120),N("A15"))</f>
        <v/>
      </c>
      <c r="B129" s="127" t="str">
        <f>IF(1=1,IF(E129="","",B120),N("B15"))</f>
        <v/>
      </c>
      <c r="C129" s="128"/>
      <c r="D129" s="129" t="str">
        <f>IF(ISBLANK(E129),"",LARGE(D120:D128,1)+1)</f>
        <v/>
      </c>
      <c r="E129" s="130"/>
      <c r="F129" s="131"/>
      <c r="G129" s="170"/>
      <c r="H129" s="105"/>
      <c r="I129" s="132" t="str">
        <f>IF(1=1,IF(E129="","",I120),N("H15"))</f>
        <v/>
      </c>
      <c r="J129" s="133" t="str">
        <f>IF(1=1,IF(E129="","",J120),N("I15"))</f>
        <v/>
      </c>
      <c r="K129" s="134" t="str">
        <f>IF(1=1,IF(E129="","",K120),N("J15"))</f>
        <v/>
      </c>
      <c r="L129" s="135" t="str">
        <f>IF(1=1,IF(OR(J129="",O129="",NOT(ISNUMBER(J129)),NOT(ISNUMBER(O129)),J129=0),"",O129/J129),N("L15"))</f>
        <v/>
      </c>
      <c r="M129" s="136" t="str">
        <f>IF(1=1,IF(OR(L129="",NOT(ISNUMBER(F129))),"",F129*L129*IFERROR(INDEX(D384:D428,MATCH(AE129,B384:B428,0)),1)),N("M13"))</f>
        <v/>
      </c>
      <c r="N129" s="137" t="str">
        <f>IF(1=1,IF(F129="","",IF(G129="","",IFERROR(INDEX(E384:E428,MATCH(AE129,B384:B428,0)),G129&amp;""))),N("N6"))</f>
        <v/>
      </c>
      <c r="O129" s="138" t="str">
        <f>IF(1=1,IF(E129="","",O120),N("K15"))</f>
        <v/>
      </c>
      <c r="P129" s="139" t="str">
        <f>IF(1=1,IF(M129="","",IF(AND(ISNUMBER(M129),M129&lt;1,N129="kg"),MAX(1,ROUND(M129*1000,0)),IF(AND(ISNUMBER(M129),M129&lt;1,N129="L"),MAX(1,ROUND(M129*100,0)),ROUND(M129,3)))),N("O15"))</f>
        <v/>
      </c>
      <c r="Q129" s="140" t="str">
        <f>IF(1=1,IF(M129="","",IF(AND(ISNUMBER(M129),M129&lt;1,N129="kg"),"g",IF(AND(ISNUMBER(M129),M129&lt;1,N129="L"),"cl",N129))),N("P15"))</f>
        <v/>
      </c>
      <c r="R129" s="161" t="str">
        <f>IF(1=1,IF(E129="","",IF(F129="","A CONTROLER",IF(NOT(ISNUMBER(F129)),"TEXTE",IF(OR(L129="",L129&lt;=0),"COMMANDE PRINCIPALE INCOMPLETE",IF(G129="","UNITE MANQUANTE",IF(COUNTIF(B384:B428,AE129)=0,"UNITE A CONTROLER","OK")))))),N("Q9"))</f>
        <v/>
      </c>
      <c r="S129" s="105"/>
      <c r="T129" s="141">
        <f t="shared" si="14"/>
        <v>0</v>
      </c>
      <c r="U129" s="133" t="str">
        <f>IF(1=1,IF(E129="","",U120),N("S15"))</f>
        <v/>
      </c>
      <c r="V129" s="133" t="str">
        <f>IF(1=1,IF(E129="","",V120),N("T15"))</f>
        <v/>
      </c>
      <c r="W129" s="135" t="str">
        <f>IF(1=1,IF(OR(U129="",V129="",NOT(ISNUMBER(U129)),NOT(ISNUMBER(V129)),U129=0),"",V129/U129),N("U15"))</f>
        <v/>
      </c>
      <c r="X129" s="136" t="str">
        <f>IF(1=1,IF(OR(W129="",NOT(ISNUMBER(F129))),"",F129*W129*IFERROR(INDEX(D384:D428,MATCH(AE129,B384:B428,0)),1)),N("V7"))</f>
        <v/>
      </c>
      <c r="Y129" s="137" t="str">
        <f>IF(1=1,IF(F129="","",IF(G129="","",IFERROR(INDEX(E384:E428,MATCH(AE129,B384:B428,0)),G129&amp;""))),N("W6"))</f>
        <v/>
      </c>
      <c r="Z129" s="142" t="str">
        <f>IF(1=1,IF(X129="","",IF(AND(ISNUMBER(X129),X129&lt;1,Y129="kg"),MAX(1,ROUND(X129*1000,0)),IF(AND(ISNUMBER(X129),X129&lt;1,Y129="L"),MAX(1,ROUND(X129*100,0)),ROUND(X129,3)))),N("X15"))</f>
        <v/>
      </c>
      <c r="AA129" s="143" t="str">
        <f>IF(1=1,IF(X129="","",IF(AND(ISNUMBER(X129),X129&lt;1,Y129="kg"),"g",IF(AND(ISNUMBER(X129),X129&lt;1,Y129="L"),"cl",Y129))),N("Y15"))</f>
        <v/>
      </c>
      <c r="AB129" s="123" t="str">
        <f>IF(1=1,IF(E129="","",IF(F129="","A CONTROLER",IF(NOT(ISNUMBER(F129)),"TEXTE",IF(OR(W129="",W129&lt;=0),"COMMANDE COUVERTS INCOMPLETE",IF(G129="","UNITE MANQUANTE",IF(COUNTIF(B384:B428,AE129)=0,"UNITE A CONTROLER","OK")))))),N("Z6"))</f>
        <v/>
      </c>
      <c r="AD129" s="144" t="str">
        <f>IF(1=1,IF(E129="","",AD120),N("AB15"))</f>
        <v/>
      </c>
      <c r="AE129" s="125" t="str">
        <f>IF(1=1,IF(G129="","",UPPER(TRIM(SUBSTITUTE(SUBSTITUTE(G129&amp;"",CHAR(160)," ")," "," ")))),N("AC15"))</f>
        <v/>
      </c>
    </row>
    <row r="130" spans="1:31" ht="15.75" x14ac:dyDescent="0.25">
      <c r="A130" s="160" t="str">
        <f>IF(1=1,IF(E130="","",A120),N("A16"))</f>
        <v/>
      </c>
      <c r="B130" s="127" t="str">
        <f>IF(1=1,IF(E130="","",B120),N("B16"))</f>
        <v/>
      </c>
      <c r="C130" s="128"/>
      <c r="D130" s="129" t="str">
        <f>IF(ISBLANK(E130),"",LARGE(D120:D129,1)+1)</f>
        <v/>
      </c>
      <c r="E130" s="130"/>
      <c r="F130" s="131"/>
      <c r="G130" s="170"/>
      <c r="H130" s="105"/>
      <c r="I130" s="132" t="str">
        <f>IF(1=1,IF(E130="","",I120),N("H16"))</f>
        <v/>
      </c>
      <c r="J130" s="133" t="str">
        <f>IF(1=1,IF(E130="","",J120),N("I16"))</f>
        <v/>
      </c>
      <c r="K130" s="134" t="str">
        <f>IF(1=1,IF(E130="","",K120),N("J16"))</f>
        <v/>
      </c>
      <c r="L130" s="135" t="str">
        <f>IF(1=1,IF(OR(J130="",O130="",NOT(ISNUMBER(J130)),NOT(ISNUMBER(O130)),J130=0),"",O130/J130),N("L16"))</f>
        <v/>
      </c>
      <c r="M130" s="136" t="str">
        <f>IF(1=1,IF(OR(L130="",NOT(ISNUMBER(F130))),"",F130*L130*IFERROR(INDEX(D384:D428,MATCH(AE130,B384:B428,0)),1)),N("M13"))</f>
        <v/>
      </c>
      <c r="N130" s="137" t="str">
        <f>IF(1=1,IF(F130="","",IF(G130="","",IFERROR(INDEX(E384:E428,MATCH(AE130,B384:B428,0)),G130&amp;""))),N("N6"))</f>
        <v/>
      </c>
      <c r="O130" s="138" t="str">
        <f>IF(1=1,IF(E130="","",O120),N("K16"))</f>
        <v/>
      </c>
      <c r="P130" s="139" t="str">
        <f>IF(1=1,IF(M130="","",IF(AND(ISNUMBER(M130),M130&lt;1,N130="kg"),MAX(1,ROUND(M130*1000,0)),IF(AND(ISNUMBER(M130),M130&lt;1,N130="L"),MAX(1,ROUND(M130*100,0)),ROUND(M130,3)))),N("O16"))</f>
        <v/>
      </c>
      <c r="Q130" s="140" t="str">
        <f>IF(1=1,IF(M130="","",IF(AND(ISNUMBER(M130),M130&lt;1,N130="kg"),"g",IF(AND(ISNUMBER(M130),M130&lt;1,N130="L"),"cl",N130))),N("P16"))</f>
        <v/>
      </c>
      <c r="R130" s="161" t="str">
        <f>IF(1=1,IF(E130="","",IF(F130="","A CONTROLER",IF(NOT(ISNUMBER(F130)),"TEXTE",IF(OR(L130="",L130&lt;=0),"COMMANDE PRINCIPALE INCOMPLETE",IF(G130="","UNITE MANQUANTE",IF(COUNTIF(B384:B428,AE130)=0,"UNITE A CONTROLER","OK")))))),N("Q9"))</f>
        <v/>
      </c>
      <c r="S130" s="105"/>
      <c r="T130" s="141">
        <f t="shared" si="14"/>
        <v>0</v>
      </c>
      <c r="U130" s="133" t="str">
        <f>IF(1=1,IF(E130="","",U120),N("S16"))</f>
        <v/>
      </c>
      <c r="V130" s="133" t="str">
        <f>IF(1=1,IF(E130="","",V120),N("T16"))</f>
        <v/>
      </c>
      <c r="W130" s="135" t="str">
        <f>IF(1=1,IF(OR(U130="",V130="",NOT(ISNUMBER(U130)),NOT(ISNUMBER(V130)),U130=0),"",V130/U130),N("U16"))</f>
        <v/>
      </c>
      <c r="X130" s="136" t="str">
        <f>IF(1=1,IF(OR(W130="",NOT(ISNUMBER(F130))),"",F130*W130*IFERROR(INDEX(D384:D428,MATCH(AE130,B384:B428,0)),1)),N("V7"))</f>
        <v/>
      </c>
      <c r="Y130" s="137" t="str">
        <f>IF(1=1,IF(F130="","",IF(G130="","",IFERROR(INDEX(E384:E428,MATCH(AE130,B384:B428,0)),G130&amp;""))),N("W6"))</f>
        <v/>
      </c>
      <c r="Z130" s="142" t="str">
        <f>IF(1=1,IF(X130="","",IF(AND(ISNUMBER(X130),X130&lt;1,Y130="kg"),MAX(1,ROUND(X130*1000,0)),IF(AND(ISNUMBER(X130),X130&lt;1,Y130="L"),MAX(1,ROUND(X130*100,0)),ROUND(X130,3)))),N("X16"))</f>
        <v/>
      </c>
      <c r="AA130" s="143" t="str">
        <f>IF(1=1,IF(X130="","",IF(AND(ISNUMBER(X130),X130&lt;1,Y130="kg"),"g",IF(AND(ISNUMBER(X130),X130&lt;1,Y130="L"),"cl",Y130))),N("Y16"))</f>
        <v/>
      </c>
      <c r="AB130" s="123" t="str">
        <f>IF(1=1,IF(E130="","",IF(F130="","A CONTROLER",IF(NOT(ISNUMBER(F130)),"TEXTE",IF(OR(W130="",W130&lt;=0),"COMMANDE COUVERTS INCOMPLETE",IF(G130="","UNITE MANQUANTE",IF(COUNTIF(B384:B428,AE130)=0,"UNITE A CONTROLER","OK")))))),N("Z6"))</f>
        <v/>
      </c>
      <c r="AD130" s="144" t="str">
        <f>IF(1=1,IF(E130="","",AD120),N("AB16"))</f>
        <v/>
      </c>
      <c r="AE130" s="125" t="str">
        <f>IF(1=1,IF(G130="","",UPPER(TRIM(SUBSTITUTE(SUBSTITUTE(G130&amp;"",CHAR(160)," ")," "," ")))),N("AC16"))</f>
        <v/>
      </c>
    </row>
    <row r="131" spans="1:31" ht="15.75" x14ac:dyDescent="0.25">
      <c r="A131" s="160" t="str">
        <f>IF(1=1,IF(E131="","",A120),N("A17"))</f>
        <v/>
      </c>
      <c r="B131" s="127" t="str">
        <f>IF(1=1,IF(E131="","",B120),N("B17"))</f>
        <v/>
      </c>
      <c r="C131" s="128"/>
      <c r="D131" s="129" t="str">
        <f>IF(ISBLANK(E131),"",LARGE(D120:D130,1)+1)</f>
        <v/>
      </c>
      <c r="E131" s="130"/>
      <c r="F131" s="131"/>
      <c r="G131" s="170"/>
      <c r="H131" s="105"/>
      <c r="I131" s="132" t="str">
        <f>IF(1=1,IF(E131="","",I120),N("H17"))</f>
        <v/>
      </c>
      <c r="J131" s="133" t="str">
        <f>IF(1=1,IF(E131="","",J120),N("I17"))</f>
        <v/>
      </c>
      <c r="K131" s="134" t="str">
        <f>IF(1=1,IF(E131="","",K120),N("J17"))</f>
        <v/>
      </c>
      <c r="L131" s="135" t="str">
        <f>IF(1=1,IF(OR(J131="",O131="",NOT(ISNUMBER(J131)),NOT(ISNUMBER(O131)),J131=0),"",O131/J131),N("L17"))</f>
        <v/>
      </c>
      <c r="M131" s="136" t="str">
        <f>IF(1=1,IF(OR(L131="",NOT(ISNUMBER(F131))),"",F131*L131*IFERROR(INDEX(D384:D428,MATCH(AE131,B384:B428,0)),1)),N("M13"))</f>
        <v/>
      </c>
      <c r="N131" s="137" t="str">
        <f>IF(1=1,IF(F131="","",IF(G131="","",IFERROR(INDEX(E384:E428,MATCH(AE131,B384:B428,0)),G131&amp;""))),N("N6"))</f>
        <v/>
      </c>
      <c r="O131" s="138" t="str">
        <f>IF(1=1,IF(E131="","",O120),N("K17"))</f>
        <v/>
      </c>
      <c r="P131" s="139" t="str">
        <f>IF(1=1,IF(M131="","",IF(AND(ISNUMBER(M131),M131&lt;1,N131="kg"),MAX(1,ROUND(M131*1000,0)),IF(AND(ISNUMBER(M131),M131&lt;1,N131="L"),MAX(1,ROUND(M131*100,0)),ROUND(M131,3)))),N("O17"))</f>
        <v/>
      </c>
      <c r="Q131" s="140" t="str">
        <f>IF(1=1,IF(M131="","",IF(AND(ISNUMBER(M131),M131&lt;1,N131="kg"),"g",IF(AND(ISNUMBER(M131),M131&lt;1,N131="L"),"cl",N131))),N("P17"))</f>
        <v/>
      </c>
      <c r="R131" s="161" t="str">
        <f>IF(1=1,IF(E131="","",IF(F131="","A CONTROLER",IF(NOT(ISNUMBER(F131)),"TEXTE",IF(OR(L131="",L131&lt;=0),"COMMANDE PRINCIPALE INCOMPLETE",IF(G131="","UNITE MANQUANTE",IF(COUNTIF(B384:B428,AE131)=0,"UNITE A CONTROLER","OK")))))),N("Q9"))</f>
        <v/>
      </c>
      <c r="S131" s="105"/>
      <c r="T131" s="141">
        <f t="shared" si="14"/>
        <v>0</v>
      </c>
      <c r="U131" s="133" t="str">
        <f>IF(1=1,IF(E131="","",U120),N("S17"))</f>
        <v/>
      </c>
      <c r="V131" s="133" t="str">
        <f>IF(1=1,IF(E131="","",V120),N("T17"))</f>
        <v/>
      </c>
      <c r="W131" s="135" t="str">
        <f>IF(1=1,IF(OR(U131="",V131="",NOT(ISNUMBER(U131)),NOT(ISNUMBER(V131)),U131=0),"",V131/U131),N("U17"))</f>
        <v/>
      </c>
      <c r="X131" s="136" t="str">
        <f>IF(1=1,IF(OR(W131="",NOT(ISNUMBER(F131))),"",F131*W131*IFERROR(INDEX(D384:D428,MATCH(AE131,B384:B428,0)),1)),N("V7"))</f>
        <v/>
      </c>
      <c r="Y131" s="137" t="str">
        <f>IF(1=1,IF(F131="","",IF(G131="","",IFERROR(INDEX(E384:E428,MATCH(AE131,B384:B428,0)),G131&amp;""))),N("W6"))</f>
        <v/>
      </c>
      <c r="Z131" s="142" t="str">
        <f>IF(1=1,IF(X131="","",IF(AND(ISNUMBER(X131),X131&lt;1,Y131="kg"),MAX(1,ROUND(X131*1000,0)),IF(AND(ISNUMBER(X131),X131&lt;1,Y131="L"),MAX(1,ROUND(X131*100,0)),ROUND(X131,3)))),N("X17"))</f>
        <v/>
      </c>
      <c r="AA131" s="143" t="str">
        <f>IF(1=1,IF(X131="","",IF(AND(ISNUMBER(X131),X131&lt;1,Y131="kg"),"g",IF(AND(ISNUMBER(X131),X131&lt;1,Y131="L"),"cl",Y131))),N("Y17"))</f>
        <v/>
      </c>
      <c r="AB131" s="123" t="str">
        <f>IF(1=1,IF(E131="","",IF(F131="","A CONTROLER",IF(NOT(ISNUMBER(F131)),"TEXTE",IF(OR(W131="",W131&lt;=0),"COMMANDE COUVERTS INCOMPLETE",IF(G131="","UNITE MANQUANTE",IF(COUNTIF(B384:B428,AE131)=0,"UNITE A CONTROLER","OK")))))),N("Z6"))</f>
        <v/>
      </c>
      <c r="AD131" s="144" t="str">
        <f>IF(1=1,IF(E131="","",AD120),N("AB17"))</f>
        <v/>
      </c>
      <c r="AE131" s="125" t="str">
        <f>IF(1=1,IF(G131="","",UPPER(TRIM(SUBSTITUTE(SUBSTITUTE(G131&amp;"",CHAR(160)," ")," "," ")))),N("AC17"))</f>
        <v/>
      </c>
    </row>
    <row r="132" spans="1:31" ht="15.75" x14ac:dyDescent="0.25">
      <c r="A132" s="160" t="str">
        <f>IF(1=1,IF(E132="","",A120),N("A18"))</f>
        <v/>
      </c>
      <c r="B132" s="127" t="str">
        <f>IF(1=1,IF(E132="","",B120),N("B18"))</f>
        <v/>
      </c>
      <c r="C132" s="128"/>
      <c r="D132" s="129" t="str">
        <f>IF(ISBLANK(E132),"",LARGE(D120:D131,1)+1)</f>
        <v/>
      </c>
      <c r="E132" s="130"/>
      <c r="F132" s="131"/>
      <c r="G132" s="170"/>
      <c r="H132" s="105"/>
      <c r="I132" s="132" t="str">
        <f>IF(1=1,IF(E132="","",I120),N("H18"))</f>
        <v/>
      </c>
      <c r="J132" s="133" t="str">
        <f>IF(1=1,IF(E132="","",J120),N("I18"))</f>
        <v/>
      </c>
      <c r="K132" s="134" t="str">
        <f>IF(1=1,IF(E132="","",K120),N("J18"))</f>
        <v/>
      </c>
      <c r="L132" s="135" t="str">
        <f>IF(1=1,IF(OR(J132="",O132="",NOT(ISNUMBER(J132)),NOT(ISNUMBER(O132)),J132=0),"",O132/J132),N("L18"))</f>
        <v/>
      </c>
      <c r="M132" s="136" t="str">
        <f>IF(1=1,IF(OR(L132="",NOT(ISNUMBER(F132))),"",F132*L132*IFERROR(INDEX(D384:D428,MATCH(AE132,B384:B428,0)),1)),N("M13"))</f>
        <v/>
      </c>
      <c r="N132" s="137" t="str">
        <f>IF(1=1,IF(F132="","",IF(G132="","",IFERROR(INDEX(E384:E428,MATCH(AE132,B384:B428,0)),G132&amp;""))),N("N6"))</f>
        <v/>
      </c>
      <c r="O132" s="138" t="str">
        <f>IF(1=1,IF(E132="","",O120),N("K18"))</f>
        <v/>
      </c>
      <c r="P132" s="139" t="str">
        <f>IF(1=1,IF(M132="","",IF(AND(ISNUMBER(M132),M132&lt;1,N132="kg"),MAX(1,ROUND(M132*1000,0)),IF(AND(ISNUMBER(M132),M132&lt;1,N132="L"),MAX(1,ROUND(M132*100,0)),ROUND(M132,3)))),N("O18"))</f>
        <v/>
      </c>
      <c r="Q132" s="140" t="str">
        <f>IF(1=1,IF(M132="","",IF(AND(ISNUMBER(M132),M132&lt;1,N132="kg"),"g",IF(AND(ISNUMBER(M132),M132&lt;1,N132="L"),"cl",N132))),N("P18"))</f>
        <v/>
      </c>
      <c r="R132" s="161" t="str">
        <f>IF(1=1,IF(E132="","",IF(F132="","A CONTROLER",IF(NOT(ISNUMBER(F132)),"TEXTE",IF(OR(L132="",L132&lt;=0),"COMMANDE PRINCIPALE INCOMPLETE",IF(G132="","UNITE MANQUANTE",IF(COUNTIF(B384:B428,AE132)=0,"UNITE A CONTROLER","OK")))))),N("Q9"))</f>
        <v/>
      </c>
      <c r="S132" s="105"/>
      <c r="T132" s="141">
        <f t="shared" si="14"/>
        <v>0</v>
      </c>
      <c r="U132" s="133" t="str">
        <f>IF(1=1,IF(E132="","",U120),N("S18"))</f>
        <v/>
      </c>
      <c r="V132" s="133" t="str">
        <f>IF(1=1,IF(E132="","",V120),N("T18"))</f>
        <v/>
      </c>
      <c r="W132" s="135" t="str">
        <f>IF(1=1,IF(OR(U132="",V132="",NOT(ISNUMBER(U132)),NOT(ISNUMBER(V132)),U132=0),"",V132/U132),N("U18"))</f>
        <v/>
      </c>
      <c r="X132" s="136" t="str">
        <f>IF(1=1,IF(OR(W132="",NOT(ISNUMBER(F132))),"",F132*W132*IFERROR(INDEX(D384:D428,MATCH(AE132,B384:B428,0)),1)),N("V7"))</f>
        <v/>
      </c>
      <c r="Y132" s="137" t="str">
        <f>IF(1=1,IF(F132="","",IF(G132="","",IFERROR(INDEX(E384:E428,MATCH(AE132,B384:B428,0)),G132&amp;""))),N("W6"))</f>
        <v/>
      </c>
      <c r="Z132" s="142" t="str">
        <f>IF(1=1,IF(X132="","",IF(AND(ISNUMBER(X132),X132&lt;1,Y132="kg"),MAX(1,ROUND(X132*1000,0)),IF(AND(ISNUMBER(X132),X132&lt;1,Y132="L"),MAX(1,ROUND(X132*100,0)),ROUND(X132,3)))),N("X18"))</f>
        <v/>
      </c>
      <c r="AA132" s="143" t="str">
        <f>IF(1=1,IF(X132="","",IF(AND(ISNUMBER(X132),X132&lt;1,Y132="kg"),"g",IF(AND(ISNUMBER(X132),X132&lt;1,Y132="L"),"cl",Y132))),N("Y18"))</f>
        <v/>
      </c>
      <c r="AB132" s="123" t="str">
        <f>IF(1=1,IF(E132="","",IF(F132="","A CONTROLER",IF(NOT(ISNUMBER(F132)),"TEXTE",IF(OR(W132="",W132&lt;=0),"COMMANDE COUVERTS INCOMPLETE",IF(G132="","UNITE MANQUANTE",IF(COUNTIF(B384:B428,AE132)=0,"UNITE A CONTROLER","OK")))))),N("Z6"))</f>
        <v/>
      </c>
      <c r="AD132" s="144" t="str">
        <f>IF(1=1,IF(E132="","",AD120),N("AB18"))</f>
        <v/>
      </c>
      <c r="AE132" s="125" t="str">
        <f>IF(1=1,IF(G132="","",UPPER(TRIM(SUBSTITUTE(SUBSTITUTE(G132&amp;"",CHAR(160)," ")," "," ")))),N("AC18"))</f>
        <v/>
      </c>
    </row>
    <row r="133" spans="1:31" ht="15.75" x14ac:dyDescent="0.25">
      <c r="A133" s="160" t="str">
        <f>IF(1=1,IF(E133="","",A120),N("A19"))</f>
        <v/>
      </c>
      <c r="B133" s="127" t="str">
        <f>IF(1=1,IF(E133="","",B120),N("B19"))</f>
        <v/>
      </c>
      <c r="C133" s="128"/>
      <c r="D133" s="129" t="str">
        <f>IF(ISBLANK(E133),"",LARGE(D120:D132,1)+1)</f>
        <v/>
      </c>
      <c r="E133" s="130"/>
      <c r="F133" s="131"/>
      <c r="G133" s="170"/>
      <c r="H133" s="105"/>
      <c r="I133" s="132" t="str">
        <f>IF(1=1,IF(E133="","",I120),N("H19"))</f>
        <v/>
      </c>
      <c r="J133" s="133" t="str">
        <f>IF(1=1,IF(E133="","",J120),N("I19"))</f>
        <v/>
      </c>
      <c r="K133" s="134" t="str">
        <f>IF(1=1,IF(E133="","",K120),N("J19"))</f>
        <v/>
      </c>
      <c r="L133" s="135" t="str">
        <f>IF(1=1,IF(OR(J133="",O133="",NOT(ISNUMBER(J133)),NOT(ISNUMBER(O133)),J133=0),"",O133/J133),N("L19"))</f>
        <v/>
      </c>
      <c r="M133" s="136" t="str">
        <f>IF(1=1,IF(OR(L133="",NOT(ISNUMBER(F133))),"",F133*L133*IFERROR(INDEX(D384:D428,MATCH(AE133,B384:B428,0)),1)),N("M13"))</f>
        <v/>
      </c>
      <c r="N133" s="137" t="str">
        <f>IF(1=1,IF(F133="","",IF(G133="","",IFERROR(INDEX(E384:E428,MATCH(AE133,B384:B428,0)),G133&amp;""))),N("N6"))</f>
        <v/>
      </c>
      <c r="O133" s="138" t="str">
        <f>IF(1=1,IF(E133="","",O120),N("K19"))</f>
        <v/>
      </c>
      <c r="P133" s="139" t="str">
        <f>IF(1=1,IF(M133="","",IF(AND(ISNUMBER(M133),M133&lt;1,N133="kg"),MAX(1,ROUND(M133*1000,0)),IF(AND(ISNUMBER(M133),M133&lt;1,N133="L"),MAX(1,ROUND(M133*100,0)),ROUND(M133,3)))),N("O19"))</f>
        <v/>
      </c>
      <c r="Q133" s="140" t="str">
        <f>IF(1=1,IF(M133="","",IF(AND(ISNUMBER(M133),M133&lt;1,N133="kg"),"g",IF(AND(ISNUMBER(M133),M133&lt;1,N133="L"),"cl",N133))),N("P19"))</f>
        <v/>
      </c>
      <c r="R133" s="161" t="str">
        <f>IF(1=1,IF(E133="","",IF(F133="","A CONTROLER",IF(NOT(ISNUMBER(F133)),"TEXTE",IF(OR(L133="",L133&lt;=0),"COMMANDE PRINCIPALE INCOMPLETE",IF(G133="","UNITE MANQUANTE",IF(COUNTIF(B384:B428,AE133)=0,"UNITE A CONTROLER","OK")))))),N("Q9"))</f>
        <v/>
      </c>
      <c r="S133" s="105"/>
      <c r="T133" s="141">
        <f t="shared" si="14"/>
        <v>0</v>
      </c>
      <c r="U133" s="133" t="str">
        <f>IF(1=1,IF(E133="","",U120),N("S19"))</f>
        <v/>
      </c>
      <c r="V133" s="133" t="str">
        <f>IF(1=1,IF(E133="","",V120),N("T19"))</f>
        <v/>
      </c>
      <c r="W133" s="135" t="str">
        <f>IF(1=1,IF(OR(U133="",V133="",NOT(ISNUMBER(U133)),NOT(ISNUMBER(V133)),U133=0),"",V133/U133),N("U19"))</f>
        <v/>
      </c>
      <c r="X133" s="136" t="str">
        <f>IF(1=1,IF(OR(W133="",NOT(ISNUMBER(F133))),"",F133*W133*IFERROR(INDEX(D384:D428,MATCH(AE133,B384:B428,0)),1)),N("V7"))</f>
        <v/>
      </c>
      <c r="Y133" s="137" t="str">
        <f>IF(1=1,IF(F133="","",IF(G133="","",IFERROR(INDEX(E384:E428,MATCH(AE133,B384:B428,0)),G133&amp;""))),N("W6"))</f>
        <v/>
      </c>
      <c r="Z133" s="142" t="str">
        <f>IF(1=1,IF(X133="","",IF(AND(ISNUMBER(X133),X133&lt;1,Y133="kg"),MAX(1,ROUND(X133*1000,0)),IF(AND(ISNUMBER(X133),X133&lt;1,Y133="L"),MAX(1,ROUND(X133*100,0)),ROUND(X133,3)))),N("X19"))</f>
        <v/>
      </c>
      <c r="AA133" s="143" t="str">
        <f>IF(1=1,IF(X133="","",IF(AND(ISNUMBER(X133),X133&lt;1,Y133="kg"),"g",IF(AND(ISNUMBER(X133),X133&lt;1,Y133="L"),"cl",Y133))),N("Y19"))</f>
        <v/>
      </c>
      <c r="AB133" s="123" t="str">
        <f>IF(1=1,IF(E133="","",IF(F133="","A CONTROLER",IF(NOT(ISNUMBER(F133)),"TEXTE",IF(OR(W133="",W133&lt;=0),"COMMANDE COUVERTS INCOMPLETE",IF(G133="","UNITE MANQUANTE",IF(COUNTIF(B384:B428,AE133)=0,"UNITE A CONTROLER","OK")))))),N("Z6"))</f>
        <v/>
      </c>
      <c r="AD133" s="144" t="str">
        <f>IF(1=1,IF(E133="","",AD120),N("AB19"))</f>
        <v/>
      </c>
      <c r="AE133" s="125" t="str">
        <f>IF(1=1,IF(G133="","",UPPER(TRIM(SUBSTITUTE(SUBSTITUTE(G133&amp;"",CHAR(160)," ")," "," ")))),N("AC19"))</f>
        <v/>
      </c>
    </row>
    <row r="134" spans="1:31" ht="15.75" x14ac:dyDescent="0.25">
      <c r="A134" s="160" t="str">
        <f>IF(1=1,IF(E134="","",A120),N("A20"))</f>
        <v/>
      </c>
      <c r="B134" s="127" t="str">
        <f>IF(1=1,IF(E134="","",B120),N("B20"))</f>
        <v/>
      </c>
      <c r="C134" s="128"/>
      <c r="D134" s="129" t="str">
        <f>IF(ISBLANK(E134),"",LARGE(D120:D133,1)+1)</f>
        <v/>
      </c>
      <c r="E134" s="130"/>
      <c r="F134" s="131"/>
      <c r="G134" s="170"/>
      <c r="H134" s="105"/>
      <c r="I134" s="132" t="str">
        <f>IF(1=1,IF(E134="","",I120),N("H20"))</f>
        <v/>
      </c>
      <c r="J134" s="133" t="str">
        <f>IF(1=1,IF(E134="","",J120),N("I20"))</f>
        <v/>
      </c>
      <c r="K134" s="134" t="str">
        <f>IF(1=1,IF(E134="","",K120),N("J20"))</f>
        <v/>
      </c>
      <c r="L134" s="135" t="str">
        <f>IF(1=1,IF(OR(J134="",O134="",NOT(ISNUMBER(J134)),NOT(ISNUMBER(O134)),J134=0),"",O134/J134),N("L20"))</f>
        <v/>
      </c>
      <c r="M134" s="136" t="str">
        <f>IF(1=1,IF(OR(L134="",NOT(ISNUMBER(F134))),"",F134*L134*IFERROR(INDEX(D384:D428,MATCH(AE134,B384:B428,0)),1)),N("M13"))</f>
        <v/>
      </c>
      <c r="N134" s="137" t="str">
        <f>IF(1=1,IF(F134="","",IF(G134="","",IFERROR(INDEX(E384:E428,MATCH(AE134,B384:B428,0)),G134&amp;""))),N("N6"))</f>
        <v/>
      </c>
      <c r="O134" s="138" t="str">
        <f>IF(1=1,IF(E134="","",O120),N("K20"))</f>
        <v/>
      </c>
      <c r="P134" s="139" t="str">
        <f>IF(1=1,IF(M134="","",IF(AND(ISNUMBER(M134),M134&lt;1,N134="kg"),MAX(1,ROUND(M134*1000,0)),IF(AND(ISNUMBER(M134),M134&lt;1,N134="L"),MAX(1,ROUND(M134*100,0)),ROUND(M134,3)))),N("O20"))</f>
        <v/>
      </c>
      <c r="Q134" s="140" t="str">
        <f>IF(1=1,IF(M134="","",IF(AND(ISNUMBER(M134),M134&lt;1,N134="kg"),"g",IF(AND(ISNUMBER(M134),M134&lt;1,N134="L"),"cl",N134))),N("P20"))</f>
        <v/>
      </c>
      <c r="R134" s="161" t="str">
        <f>IF(1=1,IF(E134="","",IF(F134="","A CONTROLER",IF(NOT(ISNUMBER(F134)),"TEXTE",IF(OR(L134="",L134&lt;=0),"COMMANDE PRINCIPALE INCOMPLETE",IF(G134="","UNITE MANQUANTE",IF(COUNTIF(B384:B428,AE134)=0,"UNITE A CONTROLER","OK")))))),N("Q9"))</f>
        <v/>
      </c>
      <c r="S134" s="105"/>
      <c r="T134" s="141">
        <f t="shared" si="14"/>
        <v>0</v>
      </c>
      <c r="U134" s="133" t="str">
        <f>IF(1=1,IF(E134="","",U120),N("S20"))</f>
        <v/>
      </c>
      <c r="V134" s="133" t="str">
        <f>IF(1=1,IF(E134="","",V120),N("T20"))</f>
        <v/>
      </c>
      <c r="W134" s="135" t="str">
        <f>IF(1=1,IF(OR(U134="",V134="",NOT(ISNUMBER(U134)),NOT(ISNUMBER(V134)),U134=0),"",V134/U134),N("U20"))</f>
        <v/>
      </c>
      <c r="X134" s="136" t="str">
        <f>IF(1=1,IF(OR(W134="",NOT(ISNUMBER(F134))),"",F134*W134*IFERROR(INDEX(D384:D428,MATCH(AE134,B384:B428,0)),1)),N("V7"))</f>
        <v/>
      </c>
      <c r="Y134" s="137" t="str">
        <f>IF(1=1,IF(F134="","",IF(G134="","",IFERROR(INDEX(E384:E428,MATCH(AE134,B384:B428,0)),G134&amp;""))),N("W6"))</f>
        <v/>
      </c>
      <c r="Z134" s="142" t="str">
        <f>IF(1=1,IF(X134="","",IF(AND(ISNUMBER(X134),X134&lt;1,Y134="kg"),MAX(1,ROUND(X134*1000,0)),IF(AND(ISNUMBER(X134),X134&lt;1,Y134="L"),MAX(1,ROUND(X134*100,0)),ROUND(X134,3)))),N("X20"))</f>
        <v/>
      </c>
      <c r="AA134" s="143" t="str">
        <f>IF(1=1,IF(X134="","",IF(AND(ISNUMBER(X134),X134&lt;1,Y134="kg"),"g",IF(AND(ISNUMBER(X134),X134&lt;1,Y134="L"),"cl",Y134))),N("Y20"))</f>
        <v/>
      </c>
      <c r="AB134" s="123" t="str">
        <f>IF(1=1,IF(E134="","",IF(F134="","A CONTROLER",IF(NOT(ISNUMBER(F134)),"TEXTE",IF(OR(W134="",W134&lt;=0),"COMMANDE COUVERTS INCOMPLETE",IF(G134="","UNITE MANQUANTE",IF(COUNTIF(B384:B428,AE134)=0,"UNITE A CONTROLER","OK")))))),N("Z6"))</f>
        <v/>
      </c>
      <c r="AD134" s="144" t="str">
        <f>IF(1=1,IF(E134="","",AD120),N("AB20"))</f>
        <v/>
      </c>
      <c r="AE134" s="125" t="str">
        <f>IF(1=1,IF(G134="","",UPPER(TRIM(SUBSTITUTE(SUBSTITUTE(G134&amp;"",CHAR(160)," ")," "," ")))),N("AC20"))</f>
        <v/>
      </c>
    </row>
    <row r="135" spans="1:31" ht="15.75" x14ac:dyDescent="0.25">
      <c r="A135" s="160" t="str">
        <f>IF(1=1,IF(E135="","",A120),N("A21"))</f>
        <v/>
      </c>
      <c r="B135" s="127" t="str">
        <f>IF(1=1,IF(E135="","",B120),N("B21"))</f>
        <v/>
      </c>
      <c r="C135" s="128"/>
      <c r="D135" s="129" t="str">
        <f>IF(ISBLANK(E135),"",LARGE(D120:D134,1)+1)</f>
        <v/>
      </c>
      <c r="E135" s="130"/>
      <c r="F135" s="131"/>
      <c r="G135" s="170"/>
      <c r="H135" s="105"/>
      <c r="I135" s="132" t="str">
        <f>IF(1=1,IF(E135="","",I120),N("H21"))</f>
        <v/>
      </c>
      <c r="J135" s="133" t="str">
        <f>IF(1=1,IF(E135="","",J120),N("I21"))</f>
        <v/>
      </c>
      <c r="K135" s="134" t="str">
        <f>IF(1=1,IF(E135="","",K120),N("J21"))</f>
        <v/>
      </c>
      <c r="L135" s="135" t="str">
        <f>IF(1=1,IF(OR(J135="",O135="",NOT(ISNUMBER(J135)),NOT(ISNUMBER(O135)),J135=0),"",O135/J135),N("L21"))</f>
        <v/>
      </c>
      <c r="M135" s="136" t="str">
        <f>IF(1=1,IF(OR(L135="",NOT(ISNUMBER(F135))),"",F135*L135*IFERROR(INDEX(D384:D428,MATCH(AE135,B384:B428,0)),1)),N("M13"))</f>
        <v/>
      </c>
      <c r="N135" s="137" t="str">
        <f>IF(1=1,IF(F135="","",IF(G135="","",IFERROR(INDEX(E384:E428,MATCH(AE135,B384:B428,0)),G135&amp;""))),N("N6"))</f>
        <v/>
      </c>
      <c r="O135" s="138" t="str">
        <f>IF(1=1,IF(E135="","",O120),N("K21"))</f>
        <v/>
      </c>
      <c r="P135" s="139" t="str">
        <f>IF(1=1,IF(M135="","",IF(AND(ISNUMBER(M135),M135&lt;1,N135="kg"),MAX(1,ROUND(M135*1000,0)),IF(AND(ISNUMBER(M135),M135&lt;1,N135="L"),MAX(1,ROUND(M135*100,0)),ROUND(M135,3)))),N("O21"))</f>
        <v/>
      </c>
      <c r="Q135" s="140" t="str">
        <f>IF(1=1,IF(M135="","",IF(AND(ISNUMBER(M135),M135&lt;1,N135="kg"),"g",IF(AND(ISNUMBER(M135),M135&lt;1,N135="L"),"cl",N135))),N("P21"))</f>
        <v/>
      </c>
      <c r="R135" s="161" t="str">
        <f>IF(1=1,IF(E135="","",IF(F135="","A CONTROLER",IF(NOT(ISNUMBER(F135)),"TEXTE",IF(OR(L135="",L135&lt;=0),"COMMANDE PRINCIPALE INCOMPLETE",IF(G135="","UNITE MANQUANTE",IF(COUNTIF(B384:B428,AE135)=0,"UNITE A CONTROLER","OK")))))),N("Q9"))</f>
        <v/>
      </c>
      <c r="S135" s="105"/>
      <c r="T135" s="141">
        <f t="shared" si="14"/>
        <v>0</v>
      </c>
      <c r="U135" s="133" t="str">
        <f>IF(1=1,IF(E135="","",U120),N("S21"))</f>
        <v/>
      </c>
      <c r="V135" s="133" t="str">
        <f>IF(1=1,IF(E135="","",V120),N("T21"))</f>
        <v/>
      </c>
      <c r="W135" s="135" t="str">
        <f>IF(1=1,IF(OR(U135="",V135="",NOT(ISNUMBER(U135)),NOT(ISNUMBER(V135)),U135=0),"",V135/U135),N("U21"))</f>
        <v/>
      </c>
      <c r="X135" s="136" t="str">
        <f>IF(1=1,IF(OR(W135="",NOT(ISNUMBER(F135))),"",F135*W135*IFERROR(INDEX(D384:D428,MATCH(AE135,B384:B428,0)),1)),N("V7"))</f>
        <v/>
      </c>
      <c r="Y135" s="137" t="str">
        <f>IF(1=1,IF(F135="","",IF(G135="","",IFERROR(INDEX(E384:E428,MATCH(AE135,B384:B428,0)),G135&amp;""))),N("W6"))</f>
        <v/>
      </c>
      <c r="Z135" s="142" t="str">
        <f>IF(1=1,IF(X135="","",IF(AND(ISNUMBER(X135),X135&lt;1,Y135="kg"),MAX(1,ROUND(X135*1000,0)),IF(AND(ISNUMBER(X135),X135&lt;1,Y135="L"),MAX(1,ROUND(X135*100,0)),ROUND(X135,3)))),N("X21"))</f>
        <v/>
      </c>
      <c r="AA135" s="143" t="str">
        <f>IF(1=1,IF(X135="","",IF(AND(ISNUMBER(X135),X135&lt;1,Y135="kg"),"g",IF(AND(ISNUMBER(X135),X135&lt;1,Y135="L"),"cl",Y135))),N("Y21"))</f>
        <v/>
      </c>
      <c r="AB135" s="123" t="str">
        <f>IF(1=1,IF(E135="","",IF(F135="","A CONTROLER",IF(NOT(ISNUMBER(F135)),"TEXTE",IF(OR(W135="",W135&lt;=0),"COMMANDE COUVERTS INCOMPLETE",IF(G135="","UNITE MANQUANTE",IF(COUNTIF(B384:B428,AE135)=0,"UNITE A CONTROLER","OK")))))),N("Z6"))</f>
        <v/>
      </c>
      <c r="AD135" s="144" t="str">
        <f>IF(1=1,IF(E135="","",AD120),N("AB21"))</f>
        <v/>
      </c>
      <c r="AE135" s="125" t="str">
        <f>IF(1=1,IF(G135="","",UPPER(TRIM(SUBSTITUTE(SUBSTITUTE(G135&amp;"",CHAR(160)," ")," "," ")))),N("AC21"))</f>
        <v/>
      </c>
    </row>
    <row r="136" spans="1:31" ht="15.75" x14ac:dyDescent="0.25">
      <c r="A136" s="160" t="str">
        <f>IF(1=1,IF(E136="","",A120),N("A22"))</f>
        <v/>
      </c>
      <c r="B136" s="127" t="str">
        <f>IF(1=1,IF(E136="","",B120),N("B22"))</f>
        <v/>
      </c>
      <c r="C136" s="128"/>
      <c r="D136" s="129" t="str">
        <f>IF(ISBLANK(E136),"",LARGE(D120:D135,1)+1)</f>
        <v/>
      </c>
      <c r="E136" s="130"/>
      <c r="F136" s="131"/>
      <c r="G136" s="170"/>
      <c r="H136" s="105"/>
      <c r="I136" s="132" t="str">
        <f>IF(1=1,IF(E136="","",I120),N("H22"))</f>
        <v/>
      </c>
      <c r="J136" s="133" t="str">
        <f>IF(1=1,IF(E136="","",J120),N("I22"))</f>
        <v/>
      </c>
      <c r="K136" s="134" t="str">
        <f>IF(1=1,IF(E136="","",K120),N("J22"))</f>
        <v/>
      </c>
      <c r="L136" s="135" t="str">
        <f>IF(1=1,IF(OR(J136="",O136="",NOT(ISNUMBER(J136)),NOT(ISNUMBER(O136)),J136=0),"",O136/J136),N("L22"))</f>
        <v/>
      </c>
      <c r="M136" s="136" t="str">
        <f>IF(1=1,IF(OR(L136="",NOT(ISNUMBER(F136))),"",F136*L136*IFERROR(INDEX(D384:D428,MATCH(AE136,B384:B428,0)),1)),N("M13"))</f>
        <v/>
      </c>
      <c r="N136" s="137" t="str">
        <f>IF(1=1,IF(F136="","",IF(G136="","",IFERROR(INDEX(E384:E428,MATCH(AE136,B384:B428,0)),G136&amp;""))),N("N6"))</f>
        <v/>
      </c>
      <c r="O136" s="138" t="str">
        <f>IF(1=1,IF(E136="","",O120),N("K22"))</f>
        <v/>
      </c>
      <c r="P136" s="139" t="str">
        <f>IF(1=1,IF(M136="","",IF(AND(ISNUMBER(M136),M136&lt;1,N136="kg"),MAX(1,ROUND(M136*1000,0)),IF(AND(ISNUMBER(M136),M136&lt;1,N136="L"),MAX(1,ROUND(M136*100,0)),ROUND(M136,3)))),N("O22"))</f>
        <v/>
      </c>
      <c r="Q136" s="140" t="str">
        <f>IF(1=1,IF(M136="","",IF(AND(ISNUMBER(M136),M136&lt;1,N136="kg"),"g",IF(AND(ISNUMBER(M136),M136&lt;1,N136="L"),"cl",N136))),N("P22"))</f>
        <v/>
      </c>
      <c r="R136" s="161" t="str">
        <f>IF(1=1,IF(E136="","",IF(F136="","A CONTROLER",IF(NOT(ISNUMBER(F136)),"TEXTE",IF(OR(L136="",L136&lt;=0),"COMMANDE PRINCIPALE INCOMPLETE",IF(G136="","UNITE MANQUANTE",IF(COUNTIF(B384:B428,AE136)=0,"UNITE A CONTROLER","OK")))))),N("Q9"))</f>
        <v/>
      </c>
      <c r="S136" s="105"/>
      <c r="T136" s="141">
        <f t="shared" si="14"/>
        <v>0</v>
      </c>
      <c r="U136" s="133" t="str">
        <f>IF(1=1,IF(E136="","",U120),N("S22"))</f>
        <v/>
      </c>
      <c r="V136" s="133" t="str">
        <f>IF(1=1,IF(E136="","",V120),N("T22"))</f>
        <v/>
      </c>
      <c r="W136" s="135" t="str">
        <f>IF(1=1,IF(OR(U136="",V136="",NOT(ISNUMBER(U136)),NOT(ISNUMBER(V136)),U136=0),"",V136/U136),N("U22"))</f>
        <v/>
      </c>
      <c r="X136" s="136" t="str">
        <f>IF(1=1,IF(OR(W136="",NOT(ISNUMBER(F136))),"",F136*W136*IFERROR(INDEX(D384:D428,MATCH(AE136,B384:B428,0)),1)),N("V7"))</f>
        <v/>
      </c>
      <c r="Y136" s="137" t="str">
        <f>IF(1=1,IF(F136="","",IF(G136="","",IFERROR(INDEX(E384:E428,MATCH(AE136,B384:B428,0)),G136&amp;""))),N("W6"))</f>
        <v/>
      </c>
      <c r="Z136" s="142" t="str">
        <f>IF(1=1,IF(X136="","",IF(AND(ISNUMBER(X136),X136&lt;1,Y136="kg"),MAX(1,ROUND(X136*1000,0)),IF(AND(ISNUMBER(X136),X136&lt;1,Y136="L"),MAX(1,ROUND(X136*100,0)),ROUND(X136,3)))),N("X22"))</f>
        <v/>
      </c>
      <c r="AA136" s="143" t="str">
        <f>IF(1=1,IF(X136="","",IF(AND(ISNUMBER(X136),X136&lt;1,Y136="kg"),"g",IF(AND(ISNUMBER(X136),X136&lt;1,Y136="L"),"cl",Y136))),N("Y22"))</f>
        <v/>
      </c>
      <c r="AB136" s="123" t="str">
        <f>IF(1=1,IF(E136="","",IF(F136="","A CONTROLER",IF(NOT(ISNUMBER(F136)),"TEXTE",IF(OR(W136="",W136&lt;=0),"COMMANDE COUVERTS INCOMPLETE",IF(G136="","UNITE MANQUANTE",IF(COUNTIF(B384:B428,AE136)=0,"UNITE A CONTROLER","OK")))))),N("Z6"))</f>
        <v/>
      </c>
      <c r="AD136" s="144" t="str">
        <f>IF(1=1,IF(E136="","",AD120),N("AB22"))</f>
        <v/>
      </c>
      <c r="AE136" s="125" t="str">
        <f>IF(1=1,IF(G136="","",UPPER(TRIM(SUBSTITUTE(SUBSTITUTE(G136&amp;"",CHAR(160)," ")," "," ")))),N("AC22"))</f>
        <v/>
      </c>
    </row>
    <row r="137" spans="1:31" ht="15.75" x14ac:dyDescent="0.25">
      <c r="A137" s="160" t="str">
        <f>IF(1=1,IF(E137="","",A120),N("A23"))</f>
        <v/>
      </c>
      <c r="B137" s="127" t="str">
        <f>IF(1=1,IF(E137="","",B120),N("B23"))</f>
        <v/>
      </c>
      <c r="C137" s="128"/>
      <c r="D137" s="129" t="str">
        <f>IF(ISBLANK(E137),"",LARGE(D120:D136,1)+1)</f>
        <v/>
      </c>
      <c r="E137" s="130"/>
      <c r="F137" s="131"/>
      <c r="G137" s="170"/>
      <c r="H137" s="105"/>
      <c r="I137" s="132" t="str">
        <f>IF(1=1,IF(E137="","",I120),N("H23"))</f>
        <v/>
      </c>
      <c r="J137" s="133" t="str">
        <f>IF(1=1,IF(E137="","",J120),N("I23"))</f>
        <v/>
      </c>
      <c r="K137" s="134" t="str">
        <f>IF(1=1,IF(E137="","",K120),N("J23"))</f>
        <v/>
      </c>
      <c r="L137" s="135" t="str">
        <f>IF(1=1,IF(OR(J137="",O137="",NOT(ISNUMBER(J137)),NOT(ISNUMBER(O137)),J137=0),"",O137/J137),N("L23"))</f>
        <v/>
      </c>
      <c r="M137" s="136" t="str">
        <f>IF(1=1,IF(OR(L137="",NOT(ISNUMBER(F137))),"",F137*L137*IFERROR(INDEX(D384:D428,MATCH(AE137,B384:B428,0)),1)),N("M13"))</f>
        <v/>
      </c>
      <c r="N137" s="137" t="str">
        <f>IF(1=1,IF(F137="","",IF(G137="","",IFERROR(INDEX(E384:E428,MATCH(AE137,B384:B428,0)),G137&amp;""))),N("N6"))</f>
        <v/>
      </c>
      <c r="O137" s="138" t="str">
        <f>IF(1=1,IF(E137="","",O120),N("K23"))</f>
        <v/>
      </c>
      <c r="P137" s="139" t="str">
        <f>IF(1=1,IF(M137="","",IF(AND(ISNUMBER(M137),M137&lt;1,N137="kg"),MAX(1,ROUND(M137*1000,0)),IF(AND(ISNUMBER(M137),M137&lt;1,N137="L"),MAX(1,ROUND(M137*100,0)),ROUND(M137,3)))),N("O23"))</f>
        <v/>
      </c>
      <c r="Q137" s="140" t="str">
        <f>IF(1=1,IF(M137="","",IF(AND(ISNUMBER(M137),M137&lt;1,N137="kg"),"g",IF(AND(ISNUMBER(M137),M137&lt;1,N137="L"),"cl",N137))),N("P23"))</f>
        <v/>
      </c>
      <c r="R137" s="161" t="str">
        <f>IF(1=1,IF(E137="","",IF(F137="","A CONTROLER",IF(NOT(ISNUMBER(F137)),"TEXTE",IF(OR(L137="",L137&lt;=0),"COMMANDE PRINCIPALE INCOMPLETE",IF(G137="","UNITE MANQUANTE",IF(COUNTIF(B384:B428,AE137)=0,"UNITE A CONTROLER","OK")))))),N("Q9"))</f>
        <v/>
      </c>
      <c r="S137" s="105"/>
      <c r="T137" s="141">
        <f t="shared" si="14"/>
        <v>0</v>
      </c>
      <c r="U137" s="133" t="str">
        <f>IF(1=1,IF(E137="","",U120),N("S23"))</f>
        <v/>
      </c>
      <c r="V137" s="133" t="str">
        <f>IF(1=1,IF(E137="","",V120),N("T23"))</f>
        <v/>
      </c>
      <c r="W137" s="135" t="str">
        <f>IF(1=1,IF(OR(U137="",V137="",NOT(ISNUMBER(U137)),NOT(ISNUMBER(V137)),U137=0),"",V137/U137),N("U23"))</f>
        <v/>
      </c>
      <c r="X137" s="136" t="str">
        <f>IF(1=1,IF(OR(W137="",NOT(ISNUMBER(F137))),"",F137*W137*IFERROR(INDEX(D384:D428,MATCH(AE137,B384:B428,0)),1)),N("V7"))</f>
        <v/>
      </c>
      <c r="Y137" s="137" t="str">
        <f>IF(1=1,IF(F137="","",IF(G137="","",IFERROR(INDEX(E384:E428,MATCH(AE137,B384:B428,0)),G137&amp;""))),N("W6"))</f>
        <v/>
      </c>
      <c r="Z137" s="142" t="str">
        <f>IF(1=1,IF(X137="","",IF(AND(ISNUMBER(X137),X137&lt;1,Y137="kg"),MAX(1,ROUND(X137*1000,0)),IF(AND(ISNUMBER(X137),X137&lt;1,Y137="L"),MAX(1,ROUND(X137*100,0)),ROUND(X137,3)))),N("X23"))</f>
        <v/>
      </c>
      <c r="AA137" s="143" t="str">
        <f>IF(1=1,IF(X137="","",IF(AND(ISNUMBER(X137),X137&lt;1,Y137="kg"),"g",IF(AND(ISNUMBER(X137),X137&lt;1,Y137="L"),"cl",Y137))),N("Y23"))</f>
        <v/>
      </c>
      <c r="AB137" s="123" t="str">
        <f>IF(1=1,IF(E137="","",IF(F137="","A CONTROLER",IF(NOT(ISNUMBER(F137)),"TEXTE",IF(OR(W137="",W137&lt;=0),"COMMANDE COUVERTS INCOMPLETE",IF(G137="","UNITE MANQUANTE",IF(COUNTIF(B384:B428,AE137)=0,"UNITE A CONTROLER","OK")))))),N("Z6"))</f>
        <v/>
      </c>
      <c r="AD137" s="144" t="str">
        <f>IF(1=1,IF(E137="","",AD120),N("AB23"))</f>
        <v/>
      </c>
      <c r="AE137" s="125" t="str">
        <f>IF(1=1,IF(G137="","",UPPER(TRIM(SUBSTITUTE(SUBSTITUTE(G137&amp;"",CHAR(160)," ")," "," ")))),N("AC23"))</f>
        <v/>
      </c>
    </row>
    <row r="138" spans="1:31" ht="15.75" x14ac:dyDescent="0.25">
      <c r="A138" s="160" t="str">
        <f>IF(1=1,IF(E138="","",A120),N("A24"))</f>
        <v/>
      </c>
      <c r="B138" s="127" t="str">
        <f>IF(1=1,IF(E138="","",B120),N("B24"))</f>
        <v/>
      </c>
      <c r="C138" s="128"/>
      <c r="D138" s="129" t="str">
        <f>IF(ISBLANK(E138),"",LARGE(D120:D137,1)+1)</f>
        <v/>
      </c>
      <c r="E138" s="130"/>
      <c r="F138" s="131"/>
      <c r="G138" s="170"/>
      <c r="H138" s="105"/>
      <c r="I138" s="132" t="str">
        <f>IF(1=1,IF(E138="","",I120),N("H24"))</f>
        <v/>
      </c>
      <c r="J138" s="133" t="str">
        <f>IF(1=1,IF(E138="","",J120),N("I24"))</f>
        <v/>
      </c>
      <c r="K138" s="134" t="str">
        <f>IF(1=1,IF(E138="","",K120),N("J24"))</f>
        <v/>
      </c>
      <c r="L138" s="135" t="str">
        <f>IF(1=1,IF(OR(J138="",O138="",NOT(ISNUMBER(J138)),NOT(ISNUMBER(O138)),J138=0),"",O138/J138),N("L24"))</f>
        <v/>
      </c>
      <c r="M138" s="136" t="str">
        <f>IF(1=1,IF(OR(L138="",NOT(ISNUMBER(F138))),"",F138*L138*IFERROR(INDEX(D384:D428,MATCH(AE138,B384:B428,0)),1)),N("M13"))</f>
        <v/>
      </c>
      <c r="N138" s="137" t="str">
        <f>IF(1=1,IF(F138="","",IF(G138="","",IFERROR(INDEX(E384:E428,MATCH(AE138,B384:B428,0)),G138&amp;""))),N("N6"))</f>
        <v/>
      </c>
      <c r="O138" s="138" t="str">
        <f>IF(1=1,IF(E138="","",O120),N("K24"))</f>
        <v/>
      </c>
      <c r="P138" s="139" t="str">
        <f>IF(1=1,IF(M138="","",IF(AND(ISNUMBER(M138),M138&lt;1,N138="kg"),MAX(1,ROUND(M138*1000,0)),IF(AND(ISNUMBER(M138),M138&lt;1,N138="L"),MAX(1,ROUND(M138*100,0)),ROUND(M138,3)))),N("O24"))</f>
        <v/>
      </c>
      <c r="Q138" s="140" t="str">
        <f>IF(1=1,IF(M138="","",IF(AND(ISNUMBER(M138),M138&lt;1,N138="kg"),"g",IF(AND(ISNUMBER(M138),M138&lt;1,N138="L"),"cl",N138))),N("P24"))</f>
        <v/>
      </c>
      <c r="R138" s="161" t="str">
        <f>IF(1=1,IF(E138="","",IF(F138="","A CONTROLER",IF(NOT(ISNUMBER(F138)),"TEXTE",IF(OR(L138="",L138&lt;=0),"COMMANDE PRINCIPALE INCOMPLETE",IF(G138="","UNITE MANQUANTE",IF(COUNTIF(B384:B428,AE138)=0,"UNITE A CONTROLER","OK")))))),N("Q9"))</f>
        <v/>
      </c>
      <c r="S138" s="105"/>
      <c r="T138" s="141">
        <f t="shared" si="14"/>
        <v>0</v>
      </c>
      <c r="U138" s="133" t="str">
        <f>IF(1=1,IF(E138="","",U120),N("S24"))</f>
        <v/>
      </c>
      <c r="V138" s="133" t="str">
        <f>IF(1=1,IF(E138="","",V120),N("T24"))</f>
        <v/>
      </c>
      <c r="W138" s="135" t="str">
        <f>IF(1=1,IF(OR(U138="",V138="",NOT(ISNUMBER(U138)),NOT(ISNUMBER(V138)),U138=0),"",V138/U138),N("U24"))</f>
        <v/>
      </c>
      <c r="X138" s="136" t="str">
        <f>IF(1=1,IF(OR(W138="",NOT(ISNUMBER(F138))),"",F138*W138*IFERROR(INDEX(D384:D428,MATCH(AE138,B384:B428,0)),1)),N("V7"))</f>
        <v/>
      </c>
      <c r="Y138" s="137" t="str">
        <f>IF(1=1,IF(F138="","",IF(G138="","",IFERROR(INDEX(E384:E428,MATCH(AE138,B384:B428,0)),G138&amp;""))),N("W6"))</f>
        <v/>
      </c>
      <c r="Z138" s="142" t="str">
        <f>IF(1=1,IF(X138="","",IF(AND(ISNUMBER(X138),X138&lt;1,Y138="kg"),MAX(1,ROUND(X138*1000,0)),IF(AND(ISNUMBER(X138),X138&lt;1,Y138="L"),MAX(1,ROUND(X138*100,0)),ROUND(X138,3)))),N("X24"))</f>
        <v/>
      </c>
      <c r="AA138" s="143" t="str">
        <f>IF(1=1,IF(X138="","",IF(AND(ISNUMBER(X138),X138&lt;1,Y138="kg"),"g",IF(AND(ISNUMBER(X138),X138&lt;1,Y138="L"),"cl",Y138))),N("Y24"))</f>
        <v/>
      </c>
      <c r="AB138" s="123" t="str">
        <f>IF(1=1,IF(E138="","",IF(F138="","A CONTROLER",IF(NOT(ISNUMBER(F138)),"TEXTE",IF(OR(W138="",W138&lt;=0),"COMMANDE COUVERTS INCOMPLETE",IF(G138="","UNITE MANQUANTE",IF(COUNTIF(B384:B428,AE138)=0,"UNITE A CONTROLER","OK")))))),N("Z6"))</f>
        <v/>
      </c>
      <c r="AD138" s="144" t="str">
        <f>IF(1=1,IF(E138="","",AD120),N("AB24"))</f>
        <v/>
      </c>
      <c r="AE138" s="125" t="str">
        <f>IF(1=1,IF(G138="","",UPPER(TRIM(SUBSTITUTE(SUBSTITUTE(G138&amp;"",CHAR(160)," ")," "," ")))),N("AC24"))</f>
        <v/>
      </c>
    </row>
    <row r="139" spans="1:31" ht="15.75" x14ac:dyDescent="0.25">
      <c r="A139" s="160" t="str">
        <f>IF(1=1,IF(E139="","",A120),N("A25"))</f>
        <v/>
      </c>
      <c r="B139" s="127" t="str">
        <f>IF(1=1,IF(E139="","",B120),N("B25"))</f>
        <v/>
      </c>
      <c r="C139" s="128"/>
      <c r="D139" s="129" t="str">
        <f>IF(ISBLANK(E139),"",LARGE(D120:D138,1)+1)</f>
        <v/>
      </c>
      <c r="E139" s="130"/>
      <c r="F139" s="131"/>
      <c r="G139" s="170"/>
      <c r="H139" s="105"/>
      <c r="I139" s="132" t="str">
        <f>IF(1=1,IF(E139="","",I120),N("H25"))</f>
        <v/>
      </c>
      <c r="J139" s="133" t="str">
        <f>IF(1=1,IF(E139="","",J120),N("I25"))</f>
        <v/>
      </c>
      <c r="K139" s="134" t="str">
        <f>IF(1=1,IF(E139="","",K120),N("J25"))</f>
        <v/>
      </c>
      <c r="L139" s="135" t="str">
        <f>IF(1=1,IF(OR(J139="",O139="",NOT(ISNUMBER(J139)),NOT(ISNUMBER(O139)),J139=0),"",O139/J139),N("L25"))</f>
        <v/>
      </c>
      <c r="M139" s="136" t="str">
        <f>IF(1=1,IF(OR(L139="",NOT(ISNUMBER(F139))),"",F139*L139*IFERROR(INDEX(D384:D428,MATCH(AE139,B384:B428,0)),1)),N("M13"))</f>
        <v/>
      </c>
      <c r="N139" s="137" t="str">
        <f>IF(1=1,IF(F139="","",IF(G139="","",IFERROR(INDEX(E384:E428,MATCH(AE139,B384:B428,0)),G139&amp;""))),N("N6"))</f>
        <v/>
      </c>
      <c r="O139" s="138" t="str">
        <f>IF(1=1,IF(E139="","",O120),N("K25"))</f>
        <v/>
      </c>
      <c r="P139" s="139" t="str">
        <f>IF(1=1,IF(M139="","",IF(AND(ISNUMBER(M139),M139&lt;1,N139="kg"),MAX(1,ROUND(M139*1000,0)),IF(AND(ISNUMBER(M139),M139&lt;1,N139="L"),MAX(1,ROUND(M139*100,0)),ROUND(M139,3)))),N("O25"))</f>
        <v/>
      </c>
      <c r="Q139" s="140" t="str">
        <f>IF(1=1,IF(M139="","",IF(AND(ISNUMBER(M139),M139&lt;1,N139="kg"),"g",IF(AND(ISNUMBER(M139),M139&lt;1,N139="L"),"cl",N139))),N("P25"))</f>
        <v/>
      </c>
      <c r="R139" s="161" t="str">
        <f>IF(1=1,IF(E139="","",IF(F139="","A CONTROLER",IF(NOT(ISNUMBER(F139)),"TEXTE",IF(OR(L139="",L139&lt;=0),"COMMANDE PRINCIPALE INCOMPLETE",IF(G139="","UNITE MANQUANTE",IF(COUNTIF(B384:B428,AE139)=0,"UNITE A CONTROLER","OK")))))),N("Q9"))</f>
        <v/>
      </c>
      <c r="S139" s="105"/>
      <c r="T139" s="141">
        <f t="shared" si="14"/>
        <v>0</v>
      </c>
      <c r="U139" s="133" t="str">
        <f>IF(1=1,IF(E139="","",U120),N("S25"))</f>
        <v/>
      </c>
      <c r="V139" s="133" t="str">
        <f>IF(1=1,IF(E139="","",V120),N("T25"))</f>
        <v/>
      </c>
      <c r="W139" s="135" t="str">
        <f>IF(1=1,IF(OR(U139="",V139="",NOT(ISNUMBER(U139)),NOT(ISNUMBER(V139)),U139=0),"",V139/U139),N("U25"))</f>
        <v/>
      </c>
      <c r="X139" s="136" t="str">
        <f>IF(1=1,IF(OR(W139="",NOT(ISNUMBER(F139))),"",F139*W139*IFERROR(INDEX(D384:D428,MATCH(AE139,B384:B428,0)),1)),N("V7"))</f>
        <v/>
      </c>
      <c r="Y139" s="137" t="str">
        <f>IF(1=1,IF(F139="","",IF(G139="","",IFERROR(INDEX(E384:E428,MATCH(AE139,B384:B428,0)),G139&amp;""))),N("W6"))</f>
        <v/>
      </c>
      <c r="Z139" s="142" t="str">
        <f>IF(1=1,IF(X139="","",IF(AND(ISNUMBER(X139),X139&lt;1,Y139="kg"),MAX(1,ROUND(X139*1000,0)),IF(AND(ISNUMBER(X139),X139&lt;1,Y139="L"),MAX(1,ROUND(X139*100,0)),ROUND(X139,3)))),N("X25"))</f>
        <v/>
      </c>
      <c r="AA139" s="143" t="str">
        <f>IF(1=1,IF(X139="","",IF(AND(ISNUMBER(X139),X139&lt;1,Y139="kg"),"g",IF(AND(ISNUMBER(X139),X139&lt;1,Y139="L"),"cl",Y139))),N("Y25"))</f>
        <v/>
      </c>
      <c r="AB139" s="123" t="str">
        <f>IF(1=1,IF(E139="","",IF(F139="","A CONTROLER",IF(NOT(ISNUMBER(F139)),"TEXTE",IF(OR(W139="",W139&lt;=0),"COMMANDE COUVERTS INCOMPLETE",IF(G139="","UNITE MANQUANTE",IF(COUNTIF(B384:B428,AE139)=0,"UNITE A CONTROLER","OK")))))),N("Z6"))</f>
        <v/>
      </c>
      <c r="AD139" s="144" t="str">
        <f>IF(1=1,IF(E139="","",AD120),N("AB25"))</f>
        <v/>
      </c>
      <c r="AE139" s="125" t="str">
        <f>IF(1=1,IF(G139="","",UPPER(TRIM(SUBSTITUTE(SUBSTITUTE(G139&amp;"",CHAR(160)," ")," "," ")))),N("AC25"))</f>
        <v/>
      </c>
    </row>
    <row r="140" spans="1:31" ht="15.75" x14ac:dyDescent="0.25">
      <c r="A140" s="160" t="str">
        <f>IF(1=1,IF(E140="","",A120),N("A26"))</f>
        <v/>
      </c>
      <c r="B140" s="127" t="str">
        <f>IF(1=1,IF(E140="","",B120),N("B26"))</f>
        <v/>
      </c>
      <c r="C140" s="128"/>
      <c r="D140" s="129" t="str">
        <f>IF(ISBLANK(E140),"",LARGE(D120:D139,1)+1)</f>
        <v/>
      </c>
      <c r="E140" s="130"/>
      <c r="F140" s="131"/>
      <c r="G140" s="170"/>
      <c r="H140" s="105"/>
      <c r="I140" s="132" t="str">
        <f>IF(1=1,IF(E140="","",I120),N("H26"))</f>
        <v/>
      </c>
      <c r="J140" s="133" t="str">
        <f>IF(1=1,IF(E140="","",J120),N("I26"))</f>
        <v/>
      </c>
      <c r="K140" s="134" t="str">
        <f>IF(1=1,IF(E140="","",K120),N("J26"))</f>
        <v/>
      </c>
      <c r="L140" s="135" t="str">
        <f>IF(1=1,IF(OR(J140="",O140="",NOT(ISNUMBER(J140)),NOT(ISNUMBER(O140)),J140=0),"",O140/J140),N("L26"))</f>
        <v/>
      </c>
      <c r="M140" s="136" t="str">
        <f>IF(1=1,IF(OR(L140="",NOT(ISNUMBER(F140))),"",F140*L140*IFERROR(INDEX(D384:D428,MATCH(AE140,B384:B428,0)),1)),N("M13"))</f>
        <v/>
      </c>
      <c r="N140" s="137" t="str">
        <f>IF(1=1,IF(F140="","",IF(G140="","",IFERROR(INDEX(E384:E428,MATCH(AE140,B384:B428,0)),G140&amp;""))),N("N6"))</f>
        <v/>
      </c>
      <c r="O140" s="138" t="str">
        <f>IF(1=1,IF(E140="","",O120),N("K26"))</f>
        <v/>
      </c>
      <c r="P140" s="139" t="str">
        <f>IF(1=1,IF(M140="","",IF(AND(ISNUMBER(M140),M140&lt;1,N140="kg"),MAX(1,ROUND(M140*1000,0)),IF(AND(ISNUMBER(M140),M140&lt;1,N140="L"),MAX(1,ROUND(M140*100,0)),ROUND(M140,3)))),N("O26"))</f>
        <v/>
      </c>
      <c r="Q140" s="140" t="str">
        <f>IF(1=1,IF(M140="","",IF(AND(ISNUMBER(M140),M140&lt;1,N140="kg"),"g",IF(AND(ISNUMBER(M140),M140&lt;1,N140="L"),"cl",N140))),N("P26"))</f>
        <v/>
      </c>
      <c r="R140" s="161" t="str">
        <f>IF(1=1,IF(E140="","",IF(F140="","A CONTROLER",IF(NOT(ISNUMBER(F140)),"TEXTE",IF(OR(L140="",L140&lt;=0),"COMMANDE PRINCIPALE INCOMPLETE",IF(G140="","UNITE MANQUANTE",IF(COUNTIF(B384:B428,AE140)=0,"UNITE A CONTROLER","OK")))))),N("Q9"))</f>
        <v/>
      </c>
      <c r="S140" s="105"/>
      <c r="T140" s="141">
        <f t="shared" si="14"/>
        <v>0</v>
      </c>
      <c r="U140" s="133" t="str">
        <f>IF(1=1,IF(E140="","",U120),N("S26"))</f>
        <v/>
      </c>
      <c r="V140" s="133" t="str">
        <f>IF(1=1,IF(E140="","",V120),N("T26"))</f>
        <v/>
      </c>
      <c r="W140" s="135" t="str">
        <f>IF(1=1,IF(OR(U140="",V140="",NOT(ISNUMBER(U140)),NOT(ISNUMBER(V140)),U140=0),"",V140/U140),N("U26"))</f>
        <v/>
      </c>
      <c r="X140" s="136" t="str">
        <f>IF(1=1,IF(OR(W140="",NOT(ISNUMBER(F140))),"",F140*W140*IFERROR(INDEX(D384:D428,MATCH(AE140,B384:B428,0)),1)),N("V7"))</f>
        <v/>
      </c>
      <c r="Y140" s="137" t="str">
        <f>IF(1=1,IF(F140="","",IF(G140="","",IFERROR(INDEX(E384:E428,MATCH(AE140,B384:B428,0)),G140&amp;""))),N("W6"))</f>
        <v/>
      </c>
      <c r="Z140" s="142" t="str">
        <f>IF(1=1,IF(X140="","",IF(AND(ISNUMBER(X140),X140&lt;1,Y140="kg"),MAX(1,ROUND(X140*1000,0)),IF(AND(ISNUMBER(X140),X140&lt;1,Y140="L"),MAX(1,ROUND(X140*100,0)),ROUND(X140,3)))),N("X26"))</f>
        <v/>
      </c>
      <c r="AA140" s="143" t="str">
        <f>IF(1=1,IF(X140="","",IF(AND(ISNUMBER(X140),X140&lt;1,Y140="kg"),"g",IF(AND(ISNUMBER(X140),X140&lt;1,Y140="L"),"cl",Y140))),N("Y26"))</f>
        <v/>
      </c>
      <c r="AB140" s="123" t="str">
        <f>IF(1=1,IF(E140="","",IF(F140="","A CONTROLER",IF(NOT(ISNUMBER(F140)),"TEXTE",IF(OR(W140="",W140&lt;=0),"COMMANDE COUVERTS INCOMPLETE",IF(G140="","UNITE MANQUANTE",IF(COUNTIF(B384:B428,AE140)=0,"UNITE A CONTROLER","OK")))))),N("Z6"))</f>
        <v/>
      </c>
      <c r="AD140" s="144" t="str">
        <f>IF(1=1,IF(E140="","",AD120),N("AB26"))</f>
        <v/>
      </c>
      <c r="AE140" s="125" t="str">
        <f>IF(1=1,IF(G140="","",UPPER(TRIM(SUBSTITUTE(SUBSTITUTE(G140&amp;"",CHAR(160)," ")," "," ")))),N("AC26"))</f>
        <v/>
      </c>
    </row>
    <row r="141" spans="1:31" ht="15.75" x14ac:dyDescent="0.25">
      <c r="A141" s="160" t="str">
        <f>IF(1=1,IF(E141="","",A120),N("A27"))</f>
        <v/>
      </c>
      <c r="B141" s="127" t="str">
        <f>IF(1=1,IF(E141="","",B120),N("B27"))</f>
        <v/>
      </c>
      <c r="C141" s="128"/>
      <c r="D141" s="129" t="str">
        <f>IF(ISBLANK(E141),"",LARGE(D120:D140,1)+1)</f>
        <v/>
      </c>
      <c r="E141" s="130"/>
      <c r="F141" s="131"/>
      <c r="G141" s="170"/>
      <c r="H141" s="105"/>
      <c r="I141" s="132" t="str">
        <f>IF(1=1,IF(E141="","",I120),N("H27"))</f>
        <v/>
      </c>
      <c r="J141" s="133" t="str">
        <f>IF(1=1,IF(E141="","",J120),N("I27"))</f>
        <v/>
      </c>
      <c r="K141" s="134" t="str">
        <f>IF(1=1,IF(E141="","",K120),N("J27"))</f>
        <v/>
      </c>
      <c r="L141" s="135" t="str">
        <f>IF(1=1,IF(OR(J141="",O141="",NOT(ISNUMBER(J141)),NOT(ISNUMBER(O141)),J141=0),"",O141/J141),N("L27"))</f>
        <v/>
      </c>
      <c r="M141" s="136" t="str">
        <f>IF(1=1,IF(OR(L141="",NOT(ISNUMBER(F141))),"",F141*L141*IFERROR(INDEX(D384:D428,MATCH(AE141,B384:B428,0)),1)),N("M13"))</f>
        <v/>
      </c>
      <c r="N141" s="137" t="str">
        <f>IF(1=1,IF(F141="","",IF(G141="","",IFERROR(INDEX(E384:E428,MATCH(AE141,B384:B428,0)),G141&amp;""))),N("N6"))</f>
        <v/>
      </c>
      <c r="O141" s="138" t="str">
        <f>IF(1=1,IF(E141="","",O120),N("K27"))</f>
        <v/>
      </c>
      <c r="P141" s="139" t="str">
        <f>IF(1=1,IF(M141="","",IF(AND(ISNUMBER(M141),M141&lt;1,N141="kg"),MAX(1,ROUND(M141*1000,0)),IF(AND(ISNUMBER(M141),M141&lt;1,N141="L"),MAX(1,ROUND(M141*100,0)),ROUND(M141,3)))),N("O27"))</f>
        <v/>
      </c>
      <c r="Q141" s="140" t="str">
        <f>IF(1=1,IF(M141="","",IF(AND(ISNUMBER(M141),M141&lt;1,N141="kg"),"g",IF(AND(ISNUMBER(M141),M141&lt;1,N141="L"),"cl",N141))),N("P27"))</f>
        <v/>
      </c>
      <c r="R141" s="161" t="str">
        <f>IF(1=1,IF(E141="","",IF(F141="","A CONTROLER",IF(NOT(ISNUMBER(F141)),"TEXTE",IF(OR(L141="",L141&lt;=0),"COMMANDE PRINCIPALE INCOMPLETE",IF(G141="","UNITE MANQUANTE",IF(COUNTIF(B384:B428,AE141)=0,"UNITE A CONTROLER","OK")))))),N("Q9"))</f>
        <v/>
      </c>
      <c r="S141" s="105"/>
      <c r="T141" s="141">
        <f t="shared" si="14"/>
        <v>0</v>
      </c>
      <c r="U141" s="133" t="str">
        <f>IF(1=1,IF(E141="","",U120),N("S27"))</f>
        <v/>
      </c>
      <c r="V141" s="133" t="str">
        <f>IF(1=1,IF(E141="","",V120),N("T27"))</f>
        <v/>
      </c>
      <c r="W141" s="135" t="str">
        <f>IF(1=1,IF(OR(U141="",V141="",NOT(ISNUMBER(U141)),NOT(ISNUMBER(V141)),U141=0),"",V141/U141),N("U27"))</f>
        <v/>
      </c>
      <c r="X141" s="136" t="str">
        <f>IF(1=1,IF(OR(W141="",NOT(ISNUMBER(F141))),"",F141*W141*IFERROR(INDEX(D384:D428,MATCH(AE141,B384:B428,0)),1)),N("V7"))</f>
        <v/>
      </c>
      <c r="Y141" s="137" t="str">
        <f>IF(1=1,IF(F141="","",IF(G141="","",IFERROR(INDEX(E384:E428,MATCH(AE141,B384:B428,0)),G141&amp;""))),N("W6"))</f>
        <v/>
      </c>
      <c r="Z141" s="142" t="str">
        <f>IF(1=1,IF(X141="","",IF(AND(ISNUMBER(X141),X141&lt;1,Y141="kg"),MAX(1,ROUND(X141*1000,0)),IF(AND(ISNUMBER(X141),X141&lt;1,Y141="L"),MAX(1,ROUND(X141*100,0)),ROUND(X141,3)))),N("X27"))</f>
        <v/>
      </c>
      <c r="AA141" s="143" t="str">
        <f>IF(1=1,IF(X141="","",IF(AND(ISNUMBER(X141),X141&lt;1,Y141="kg"),"g",IF(AND(ISNUMBER(X141),X141&lt;1,Y141="L"),"cl",Y141))),N("Y27"))</f>
        <v/>
      </c>
      <c r="AB141" s="123" t="str">
        <f>IF(1=1,IF(E141="","",IF(F141="","A CONTROLER",IF(NOT(ISNUMBER(F141)),"TEXTE",IF(OR(W141="",W141&lt;=0),"COMMANDE COUVERTS INCOMPLETE",IF(G141="","UNITE MANQUANTE",IF(COUNTIF(B384:B428,AE141)=0,"UNITE A CONTROLER","OK")))))),N("Z6"))</f>
        <v/>
      </c>
      <c r="AD141" s="144" t="str">
        <f>IF(1=1,IF(E141="","",AD120),N("AB27"))</f>
        <v/>
      </c>
      <c r="AE141" s="125" t="str">
        <f>IF(1=1,IF(G141="","",UPPER(TRIM(SUBSTITUTE(SUBSTITUTE(G141&amp;"",CHAR(160)," ")," "," ")))),N("AC27"))</f>
        <v/>
      </c>
    </row>
    <row r="142" spans="1:31" ht="15.75" x14ac:dyDescent="0.25">
      <c r="A142" s="160" t="str">
        <f>IF(1=1,IF(E142="","",A120),N("A28"))</f>
        <v/>
      </c>
      <c r="B142" s="127" t="str">
        <f>IF(1=1,IF(E142="","",B120),N("B28"))</f>
        <v/>
      </c>
      <c r="C142" s="127"/>
      <c r="D142" s="129" t="str">
        <f>IF(ISBLANK(E142),"",LARGE(D120:D141,1)+1)</f>
        <v/>
      </c>
      <c r="E142" s="130"/>
      <c r="F142" s="131"/>
      <c r="G142" s="170"/>
      <c r="H142" s="105"/>
      <c r="I142" s="132" t="str">
        <f>IF(1=1,IF(E142="","",I120),N("H28"))</f>
        <v/>
      </c>
      <c r="J142" s="133" t="str">
        <f>IF(1=1,IF(E142="","",J120),N("I28"))</f>
        <v/>
      </c>
      <c r="K142" s="134" t="str">
        <f>IF(1=1,IF(E142="","",K120),N("J28"))</f>
        <v/>
      </c>
      <c r="L142" s="135" t="str">
        <f>IF(1=1,IF(OR(J142="",O142="",NOT(ISNUMBER(J142)),NOT(ISNUMBER(O142)),J142=0),"",O142/J142),N("L28"))</f>
        <v/>
      </c>
      <c r="M142" s="136" t="str">
        <f>IF(1=1,IF(OR(L142="",NOT(ISNUMBER(F142))),"",F142*L142*IFERROR(INDEX(D384:D428,MATCH(AE142,B384:B428,0)),1)),N("M13"))</f>
        <v/>
      </c>
      <c r="N142" s="137" t="str">
        <f>IF(1=1,IF(F142="","",IF(G142="","",IFERROR(INDEX(E384:E428,MATCH(AE142,B384:B428,0)),G142&amp;""))),N("N6"))</f>
        <v/>
      </c>
      <c r="O142" s="138" t="str">
        <f>IF(1=1,IF(E142="","",O120),N("K28"))</f>
        <v/>
      </c>
      <c r="P142" s="139" t="str">
        <f>IF(1=1,IF(M142="","",IF(AND(ISNUMBER(M142),M142&lt;1,N142="kg"),MAX(1,ROUND(M142*1000,0)),IF(AND(ISNUMBER(M142),M142&lt;1,N142="L"),MAX(1,ROUND(M142*100,0)),ROUND(M142,3)))),N("O28"))</f>
        <v/>
      </c>
      <c r="Q142" s="140" t="str">
        <f>IF(1=1,IF(M142="","",IF(AND(ISNUMBER(M142),M142&lt;1,N142="kg"),"g",IF(AND(ISNUMBER(M142),M142&lt;1,N142="L"),"cl",N142))),N("P28"))</f>
        <v/>
      </c>
      <c r="R142" s="161" t="str">
        <f>IF(1=1,IF(E142="","",IF(F142="","A CONTROLER",IF(NOT(ISNUMBER(F142)),"TEXTE",IF(OR(L142="",L142&lt;=0),"COMMANDE PRINCIPALE INCOMPLETE",IF(G142="","UNITE MANQUANTE",IF(COUNTIF(B384:B428,AE142)=0,"UNITE A CONTROLER","OK")))))),N("Q9"))</f>
        <v/>
      </c>
      <c r="S142" s="105"/>
      <c r="T142" s="141">
        <f t="shared" si="14"/>
        <v>0</v>
      </c>
      <c r="U142" s="133" t="str">
        <f>IF(1=1,IF(E142="","",U120),N("S28"))</f>
        <v/>
      </c>
      <c r="V142" s="133" t="str">
        <f>IF(1=1,IF(E142="","",V120),N("T28"))</f>
        <v/>
      </c>
      <c r="W142" s="135" t="str">
        <f>IF(1=1,IF(OR(U142="",V142="",NOT(ISNUMBER(U142)),NOT(ISNUMBER(V142)),U142=0),"",V142/U142),N("U28"))</f>
        <v/>
      </c>
      <c r="X142" s="136" t="str">
        <f>IF(1=1,IF(OR(W142="",NOT(ISNUMBER(F142))),"",F142*W142*IFERROR(INDEX(D384:D428,MATCH(AE142,B384:B428,0)),1)),N("V7"))</f>
        <v/>
      </c>
      <c r="Y142" s="137" t="str">
        <f>IF(1=1,IF(F142="","",IF(G142="","",IFERROR(INDEX(E384:E428,MATCH(AE142,B384:B428,0)),G142&amp;""))),N("W6"))</f>
        <v/>
      </c>
      <c r="Z142" s="142" t="str">
        <f>IF(1=1,IF(X142="","",IF(AND(ISNUMBER(X142),X142&lt;1,Y142="kg"),MAX(1,ROUND(X142*1000,0)),IF(AND(ISNUMBER(X142),X142&lt;1,Y142="L"),MAX(1,ROUND(X142*100,0)),ROUND(X142,3)))),N("X28"))</f>
        <v/>
      </c>
      <c r="AA142" s="143" t="str">
        <f>IF(1=1,IF(X142="","",IF(AND(ISNUMBER(X142),X142&lt;1,Y142="kg"),"g",IF(AND(ISNUMBER(X142),X142&lt;1,Y142="L"),"cl",Y142))),N("Y28"))</f>
        <v/>
      </c>
      <c r="AB142" s="123" t="str">
        <f>IF(1=1,IF(E142="","",IF(F142="","A CONTROLER",IF(NOT(ISNUMBER(F142)),"TEXTE",IF(OR(W142="",W142&lt;=0),"COMMANDE COUVERTS INCOMPLETE",IF(G142="","UNITE MANQUANTE",IF(COUNTIF(B384:B428,AE142)=0,"UNITE A CONTROLER","OK")))))),N("Z6"))</f>
        <v/>
      </c>
      <c r="AD142" s="144" t="str">
        <f>IF(1=1,IF(E142="","",AD120),N("AB28"))</f>
        <v/>
      </c>
      <c r="AE142" s="125" t="str">
        <f>IF(1=1,IF(G142="","",UPPER(TRIM(SUBSTITUTE(SUBSTITUTE(G142&amp;"",CHAR(160)," ")," "," ")))),N("AC28"))</f>
        <v/>
      </c>
    </row>
    <row r="143" spans="1:31" ht="15.75" x14ac:dyDescent="0.25">
      <c r="A143" s="160" t="str">
        <f>IF(1=1,IF(E143="","",A120),N("A29"))</f>
        <v/>
      </c>
      <c r="B143" s="127" t="str">
        <f>IF(1=1,IF(E143="","",B120),N("B29"))</f>
        <v/>
      </c>
      <c r="C143" s="127"/>
      <c r="D143" s="129" t="str">
        <f>IF(ISBLANK(E143),"",LARGE(D120:D142,1)+1)</f>
        <v/>
      </c>
      <c r="E143" s="130"/>
      <c r="F143" s="131"/>
      <c r="G143" s="170"/>
      <c r="H143" s="105"/>
      <c r="I143" s="132" t="str">
        <f>IF(1=1,IF(E143="","",I120),N("H29"))</f>
        <v/>
      </c>
      <c r="J143" s="133" t="str">
        <f>IF(1=1,IF(E143="","",J120),N("I29"))</f>
        <v/>
      </c>
      <c r="K143" s="134" t="str">
        <f>IF(1=1,IF(E143="","",K120),N("J29"))</f>
        <v/>
      </c>
      <c r="L143" s="135" t="str">
        <f>IF(1=1,IF(OR(J143="",O143="",NOT(ISNUMBER(J143)),NOT(ISNUMBER(O143)),J143=0),"",O143/J143),N("L29"))</f>
        <v/>
      </c>
      <c r="M143" s="136" t="str">
        <f>IF(1=1,IF(OR(L143="",NOT(ISNUMBER(F143))),"",F143*L143*IFERROR(INDEX(D384:D428,MATCH(AE143,B384:B428,0)),1)),N("M13"))</f>
        <v/>
      </c>
      <c r="N143" s="137" t="str">
        <f>IF(1=1,IF(F143="","",IF(G143="","",IFERROR(INDEX(E384:E428,MATCH(AE143,B384:B428,0)),G143&amp;""))),N("N6"))</f>
        <v/>
      </c>
      <c r="O143" s="138" t="str">
        <f>IF(1=1,IF(E143="","",O120),N("K29"))</f>
        <v/>
      </c>
      <c r="P143" s="139" t="str">
        <f>IF(1=1,IF(M143="","",IF(AND(ISNUMBER(M143),M143&lt;1,N143="kg"),MAX(1,ROUND(M143*1000,0)),IF(AND(ISNUMBER(M143),M143&lt;1,N143="L"),MAX(1,ROUND(M143*100,0)),ROUND(M143,3)))),N("O29"))</f>
        <v/>
      </c>
      <c r="Q143" s="140" t="str">
        <f>IF(1=1,IF(M143="","",IF(AND(ISNUMBER(M143),M143&lt;1,N143="kg"),"g",IF(AND(ISNUMBER(M143),M143&lt;1,N143="L"),"cl",N143))),N("P29"))</f>
        <v/>
      </c>
      <c r="R143" s="161" t="str">
        <f>IF(1=1,IF(E143="","",IF(F143="","A CONTROLER",IF(NOT(ISNUMBER(F143)),"TEXTE",IF(OR(L143="",L143&lt;=0),"COMMANDE PRINCIPALE INCOMPLETE",IF(G143="","UNITE MANQUANTE",IF(COUNTIF(B384:B428,AE143)=0,"UNITE A CONTROLER","OK")))))),N("Q9"))</f>
        <v/>
      </c>
      <c r="S143" s="105"/>
      <c r="T143" s="141">
        <f t="shared" si="14"/>
        <v>0</v>
      </c>
      <c r="U143" s="133" t="str">
        <f>IF(1=1,IF(E143="","",U120),N("S29"))</f>
        <v/>
      </c>
      <c r="V143" s="133" t="str">
        <f>IF(1=1,IF(E143="","",V120),N("T29"))</f>
        <v/>
      </c>
      <c r="W143" s="135" t="str">
        <f>IF(1=1,IF(OR(U143="",V143="",NOT(ISNUMBER(U143)),NOT(ISNUMBER(V143)),U143=0),"",V143/U143),N("U29"))</f>
        <v/>
      </c>
      <c r="X143" s="136" t="str">
        <f>IF(1=1,IF(OR(W143="",NOT(ISNUMBER(F143))),"",F143*W143*IFERROR(INDEX(D384:D428,MATCH(AE143,B384:B428,0)),1)),N("V7"))</f>
        <v/>
      </c>
      <c r="Y143" s="137" t="str">
        <f>IF(1=1,IF(F143="","",IF(G143="","",IFERROR(INDEX(E384:E428,MATCH(AE143,B384:B428,0)),G143&amp;""))),N("W6"))</f>
        <v/>
      </c>
      <c r="Z143" s="142" t="str">
        <f>IF(1=1,IF(X143="","",IF(AND(ISNUMBER(X143),X143&lt;1,Y143="kg"),MAX(1,ROUND(X143*1000,0)),IF(AND(ISNUMBER(X143),X143&lt;1,Y143="L"),MAX(1,ROUND(X143*100,0)),ROUND(X143,3)))),N("X29"))</f>
        <v/>
      </c>
      <c r="AA143" s="143" t="str">
        <f>IF(1=1,IF(X143="","",IF(AND(ISNUMBER(X143),X143&lt;1,Y143="kg"),"g",IF(AND(ISNUMBER(X143),X143&lt;1,Y143="L"),"cl",Y143))),N("Y29"))</f>
        <v/>
      </c>
      <c r="AB143" s="123" t="str">
        <f>IF(1=1,IF(E143="","",IF(F143="","A CONTROLER",IF(NOT(ISNUMBER(F143)),"TEXTE",IF(OR(W143="",W143&lt;=0),"COMMANDE COUVERTS INCOMPLETE",IF(G143="","UNITE MANQUANTE",IF(COUNTIF(B384:B428,AE143)=0,"UNITE A CONTROLER","OK")))))),N("Z6"))</f>
        <v/>
      </c>
      <c r="AD143" s="144" t="str">
        <f>IF(1=1,IF(E143="","",AD120),N("AB29"))</f>
        <v/>
      </c>
      <c r="AE143" s="125" t="str">
        <f>IF(1=1,IF(G143="","",UPPER(TRIM(SUBSTITUTE(SUBSTITUTE(G143&amp;"",CHAR(160)," ")," "," ")))),N("AC29"))</f>
        <v/>
      </c>
    </row>
    <row r="144" spans="1:31" ht="15.75" x14ac:dyDescent="0.25">
      <c r="A144" s="160" t="str">
        <f>IF(1=1,IF(E144="","",A120),N("A30"))</f>
        <v/>
      </c>
      <c r="B144" s="127" t="str">
        <f>IF(1=1,IF(E144="","",B120),N("B30"))</f>
        <v/>
      </c>
      <c r="C144" s="127"/>
      <c r="D144" s="129" t="str">
        <f>IF(ISBLANK(E144),"",LARGE(D120:D143,1)+1)</f>
        <v/>
      </c>
      <c r="E144" s="130"/>
      <c r="F144" s="131"/>
      <c r="G144" s="170"/>
      <c r="H144" s="105"/>
      <c r="I144" s="132" t="str">
        <f>IF(1=1,IF(E144="","",I120),N("H30"))</f>
        <v/>
      </c>
      <c r="J144" s="133" t="str">
        <f>IF(1=1,IF(E144="","",J120),N("I30"))</f>
        <v/>
      </c>
      <c r="K144" s="134" t="str">
        <f>IF(1=1,IF(E144="","",K120),N("J30"))</f>
        <v/>
      </c>
      <c r="L144" s="135" t="str">
        <f>IF(1=1,IF(OR(J144="",O144="",NOT(ISNUMBER(J144)),NOT(ISNUMBER(O144)),J144=0),"",O144/J144),N("L30"))</f>
        <v/>
      </c>
      <c r="M144" s="136" t="str">
        <f>IF(1=1,IF(OR(L144="",NOT(ISNUMBER(F144))),"",F144*L144*IFERROR(INDEX(D384:D428,MATCH(AE144,B384:B428,0)),1)),N("M13"))</f>
        <v/>
      </c>
      <c r="N144" s="137" t="str">
        <f>IF(1=1,IF(F144="","",IF(G144="","",IFERROR(INDEX(E384:E428,MATCH(AE144,B384:B428,0)),G144&amp;""))),N("N6"))</f>
        <v/>
      </c>
      <c r="O144" s="138" t="str">
        <f>IF(1=1,IF(E144="","",O120),N("K30"))</f>
        <v/>
      </c>
      <c r="P144" s="139" t="str">
        <f>IF(1=1,IF(M144="","",IF(AND(ISNUMBER(M144),M144&lt;1,N144="kg"),MAX(1,ROUND(M144*1000,0)),IF(AND(ISNUMBER(M144),M144&lt;1,N144="L"),MAX(1,ROUND(M144*100,0)),ROUND(M144,3)))),N("O30"))</f>
        <v/>
      </c>
      <c r="Q144" s="140" t="str">
        <f>IF(1=1,IF(M144="","",IF(AND(ISNUMBER(M144),M144&lt;1,N144="kg"),"g",IF(AND(ISNUMBER(M144),M144&lt;1,N144="L"),"cl",N144))),N("P30"))</f>
        <v/>
      </c>
      <c r="R144" s="161" t="str">
        <f>IF(1=1,IF(E144="","",IF(F144="","A CONTROLER",IF(NOT(ISNUMBER(F144)),"TEXTE",IF(OR(L144="",L144&lt;=0),"COMMANDE PRINCIPALE INCOMPLETE",IF(G144="","UNITE MANQUANTE",IF(COUNTIF(B384:B428,AE144)=0,"UNITE A CONTROLER","OK")))))),N("Q9"))</f>
        <v/>
      </c>
      <c r="S144" s="105"/>
      <c r="T144" s="141">
        <f t="shared" si="14"/>
        <v>0</v>
      </c>
      <c r="U144" s="133" t="str">
        <f>IF(1=1,IF(E144="","",U120),N("S30"))</f>
        <v/>
      </c>
      <c r="V144" s="133" t="str">
        <f>IF(1=1,IF(E144="","",V120),N("T30"))</f>
        <v/>
      </c>
      <c r="W144" s="135" t="str">
        <f>IF(1=1,IF(OR(U144="",V144="",NOT(ISNUMBER(U144)),NOT(ISNUMBER(V144)),U144=0),"",V144/U144),N("U30"))</f>
        <v/>
      </c>
      <c r="X144" s="136" t="str">
        <f>IF(1=1,IF(OR(W144="",NOT(ISNUMBER(F144))),"",F144*W144*IFERROR(INDEX(D384:D428,MATCH(AE144,B384:B428,0)),1)),N("V7"))</f>
        <v/>
      </c>
      <c r="Y144" s="137" t="str">
        <f>IF(1=1,IF(F144="","",IF(G144="","",IFERROR(INDEX(E384:E428,MATCH(AE144,B384:B428,0)),G144&amp;""))),N("W6"))</f>
        <v/>
      </c>
      <c r="Z144" s="142" t="str">
        <f>IF(1=1,IF(X144="","",IF(AND(ISNUMBER(X144),X144&lt;1,Y144="kg"),MAX(1,ROUND(X144*1000,0)),IF(AND(ISNUMBER(X144),X144&lt;1,Y144="L"),MAX(1,ROUND(X144*100,0)),ROUND(X144,3)))),N("X30"))</f>
        <v/>
      </c>
      <c r="AA144" s="143" t="str">
        <f>IF(1=1,IF(X144="","",IF(AND(ISNUMBER(X144),X144&lt;1,Y144="kg"),"g",IF(AND(ISNUMBER(X144),X144&lt;1,Y144="L"),"cl",Y144))),N("Y30"))</f>
        <v/>
      </c>
      <c r="AB144" s="123" t="str">
        <f>IF(1=1,IF(E144="","",IF(F144="","A CONTROLER",IF(NOT(ISNUMBER(F144)),"TEXTE",IF(OR(W144="",W144&lt;=0),"COMMANDE COUVERTS INCOMPLETE",IF(G144="","UNITE MANQUANTE",IF(COUNTIF(B384:B428,AE144)=0,"UNITE A CONTROLER","OK")))))),N("Z6"))</f>
        <v/>
      </c>
      <c r="AD144" s="144" t="str">
        <f>IF(1=1,IF(E144="","",AD120),N("AB30"))</f>
        <v/>
      </c>
      <c r="AE144" s="125" t="str">
        <f>IF(1=1,IF(G144="","",UPPER(TRIM(SUBSTITUTE(SUBSTITUTE(G144&amp;"",CHAR(160)," ")," "," ")))),N("AC30"))</f>
        <v/>
      </c>
    </row>
    <row r="145" spans="1:33" ht="15.75" x14ac:dyDescent="0.25">
      <c r="A145" s="160" t="str">
        <f>IF(1=1,IF(E145="","",A120),N("A31"))</f>
        <v/>
      </c>
      <c r="B145" s="127" t="str">
        <f>IF(1=1,IF(E145="","",B120),N("B31"))</f>
        <v/>
      </c>
      <c r="C145" s="127"/>
      <c r="D145" s="129" t="str">
        <f>IF(ISBLANK(E145),"",LARGE(D120:D144,1)+1)</f>
        <v/>
      </c>
      <c r="E145" s="130"/>
      <c r="F145" s="131"/>
      <c r="G145" s="170"/>
      <c r="H145" s="105"/>
      <c r="I145" s="132" t="str">
        <f>IF(1=1,IF(E145="","",I120),N("H31"))</f>
        <v/>
      </c>
      <c r="J145" s="133" t="str">
        <f>IF(1=1,IF(E145="","",J120),N("I31"))</f>
        <v/>
      </c>
      <c r="K145" s="134" t="str">
        <f>IF(1=1,IF(E145="","",K120),N("J31"))</f>
        <v/>
      </c>
      <c r="L145" s="135" t="str">
        <f>IF(1=1,IF(OR(J145="",O145="",NOT(ISNUMBER(J145)),NOT(ISNUMBER(O145)),J145=0),"",O145/J145),N("L31"))</f>
        <v/>
      </c>
      <c r="M145" s="136" t="str">
        <f>IF(1=1,IF(OR(L145="",NOT(ISNUMBER(F145))),"",F145*L145*IFERROR(INDEX(D384:D428,MATCH(AE145,B384:B428,0)),1)),N("M13"))</f>
        <v/>
      </c>
      <c r="N145" s="137" t="str">
        <f>IF(1=1,IF(F145="","",IF(G145="","",IFERROR(INDEX(E384:E428,MATCH(AE145,B384:B428,0)),G145&amp;""))),N("N6"))</f>
        <v/>
      </c>
      <c r="O145" s="138" t="str">
        <f>IF(1=1,IF(E145="","",O120),N("K31"))</f>
        <v/>
      </c>
      <c r="P145" s="139" t="str">
        <f>IF(1=1,IF(M145="","",IF(AND(ISNUMBER(M145),M145&lt;1,N145="kg"),MAX(1,ROUND(M145*1000,0)),IF(AND(ISNUMBER(M145),M145&lt;1,N145="L"),MAX(1,ROUND(M145*100,0)),ROUND(M145,3)))),N("O31"))</f>
        <v/>
      </c>
      <c r="Q145" s="140" t="str">
        <f>IF(1=1,IF(M145="","",IF(AND(ISNUMBER(M145),M145&lt;1,N145="kg"),"g",IF(AND(ISNUMBER(M145),M145&lt;1,N145="L"),"cl",N145))),N("P31"))</f>
        <v/>
      </c>
      <c r="R145" s="161" t="str">
        <f>IF(1=1,IF(E145="","",IF(F145="","A CONTROLER",IF(NOT(ISNUMBER(F145)),"TEXTE",IF(OR(L145="",L145&lt;=0),"COMMANDE PRINCIPALE INCOMPLETE",IF(G145="","UNITE MANQUANTE",IF(COUNTIF(B384:B428,AE145)=0,"UNITE A CONTROLER","OK")))))),N("Q9"))</f>
        <v/>
      </c>
      <c r="S145" s="105"/>
      <c r="T145" s="141">
        <f t="shared" si="14"/>
        <v>0</v>
      </c>
      <c r="U145" s="133" t="str">
        <f>IF(1=1,IF(E145="","",U120),N("S31"))</f>
        <v/>
      </c>
      <c r="V145" s="133" t="str">
        <f>IF(1=1,IF(E145="","",V120),N("T31"))</f>
        <v/>
      </c>
      <c r="W145" s="135" t="str">
        <f>IF(1=1,IF(OR(U145="",V145="",NOT(ISNUMBER(U145)),NOT(ISNUMBER(V145)),U145=0),"",V145/U145),N("U31"))</f>
        <v/>
      </c>
      <c r="X145" s="136" t="str">
        <f>IF(1=1,IF(OR(W145="",NOT(ISNUMBER(F145))),"",F145*W145*IFERROR(INDEX(D384:D428,MATCH(AE145,B384:B428,0)),1)),N("V7"))</f>
        <v/>
      </c>
      <c r="Y145" s="137" t="str">
        <f>IF(1=1,IF(F145="","",IF(G145="","",IFERROR(INDEX(E384:E428,MATCH(AE145,B384:B428,0)),G145&amp;""))),N("W6"))</f>
        <v/>
      </c>
      <c r="Z145" s="142" t="str">
        <f>IF(1=1,IF(X145="","",IF(AND(ISNUMBER(X145),X145&lt;1,Y145="kg"),MAX(1,ROUND(X145*1000,0)),IF(AND(ISNUMBER(X145),X145&lt;1,Y145="L"),MAX(1,ROUND(X145*100,0)),ROUND(X145,3)))),N("X31"))</f>
        <v/>
      </c>
      <c r="AA145" s="143" t="str">
        <f>IF(1=1,IF(X145="","",IF(AND(ISNUMBER(X145),X145&lt;1,Y145="kg"),"g",IF(AND(ISNUMBER(X145),X145&lt;1,Y145="L"),"cl",Y145))),N("Y31"))</f>
        <v/>
      </c>
      <c r="AB145" s="123" t="str">
        <f>IF(1=1,IF(E145="","",IF(F145="","A CONTROLER",IF(NOT(ISNUMBER(F145)),"TEXTE",IF(OR(W145="",W145&lt;=0),"COMMANDE COUVERTS INCOMPLETE",IF(G145="","UNITE MANQUANTE",IF(COUNTIF(B384:B428,AE145)=0,"UNITE A CONTROLER","OK")))))),N("Z6"))</f>
        <v/>
      </c>
      <c r="AD145" s="144" t="str">
        <f>IF(1=1,IF(E145="","",AD120),N("AB31"))</f>
        <v/>
      </c>
      <c r="AE145" s="125" t="str">
        <f>IF(1=1,IF(G145="","",UPPER(TRIM(SUBSTITUTE(SUBSTITUTE(G145&amp;"",CHAR(160)," ")," "," ")))),N("AC31"))</f>
        <v/>
      </c>
    </row>
    <row r="146" spans="1:33" ht="15.75" x14ac:dyDescent="0.25">
      <c r="A146" s="160" t="str">
        <f>IF(1=1,IF(E146="","",A120),N("A32"))</f>
        <v/>
      </c>
      <c r="B146" s="127" t="str">
        <f>IF(1=1,IF(E146="","",B120),N("B32"))</f>
        <v/>
      </c>
      <c r="C146" s="127"/>
      <c r="D146" s="129" t="str">
        <f>IF(ISBLANK(E146),"",LARGE(D120:D145,1)+1)</f>
        <v/>
      </c>
      <c r="E146" s="130"/>
      <c r="F146" s="131"/>
      <c r="G146" s="170"/>
      <c r="H146" s="105"/>
      <c r="I146" s="132" t="str">
        <f>IF(1=1,IF(E146="","",I120),N("H32"))</f>
        <v/>
      </c>
      <c r="J146" s="133" t="str">
        <f>IF(1=1,IF(E146="","",J120),N("I32"))</f>
        <v/>
      </c>
      <c r="K146" s="134" t="str">
        <f>IF(1=1,IF(E146="","",K120),N("J32"))</f>
        <v/>
      </c>
      <c r="L146" s="135" t="str">
        <f>IF(1=1,IF(OR(J146="",O146="",NOT(ISNUMBER(J146)),NOT(ISNUMBER(O146)),J146=0),"",O146/J146),N("L32"))</f>
        <v/>
      </c>
      <c r="M146" s="136" t="str">
        <f>IF(1=1,IF(OR(L146="",NOT(ISNUMBER(F146))),"",F146*L146*IFERROR(INDEX(D384:D428,MATCH(AE146,B384:B428,0)),1)),N("M13"))</f>
        <v/>
      </c>
      <c r="N146" s="137" t="str">
        <f>IF(1=1,IF(F146="","",IF(G146="","",IFERROR(INDEX(E384:E428,MATCH(AE146,B384:B428,0)),G146&amp;""))),N("N6"))</f>
        <v/>
      </c>
      <c r="O146" s="138" t="str">
        <f>IF(1=1,IF(E146="","",O120),N("K32"))</f>
        <v/>
      </c>
      <c r="P146" s="139" t="str">
        <f>IF(1=1,IF(M146="","",IF(AND(ISNUMBER(M146),M146&lt;1,N146="kg"),MAX(1,ROUND(M146*1000,0)),IF(AND(ISNUMBER(M146),M146&lt;1,N146="L"),MAX(1,ROUND(M146*100,0)),ROUND(M146,3)))),N("O32"))</f>
        <v/>
      </c>
      <c r="Q146" s="140" t="str">
        <f>IF(1=1,IF(M146="","",IF(AND(ISNUMBER(M146),M146&lt;1,N146="kg"),"g",IF(AND(ISNUMBER(M146),M146&lt;1,N146="L"),"cl",N146))),N("P32"))</f>
        <v/>
      </c>
      <c r="R146" s="161" t="str">
        <f>IF(1=1,IF(E146="","",IF(F146="","A CONTROLER",IF(NOT(ISNUMBER(F146)),"TEXTE",IF(OR(L146="",L146&lt;=0),"COMMANDE PRINCIPALE INCOMPLETE",IF(G146="","UNITE MANQUANTE",IF(COUNTIF(B384:B428,AE146)=0,"UNITE A CONTROLER","OK")))))),N("Q9"))</f>
        <v/>
      </c>
      <c r="S146" s="105"/>
      <c r="T146" s="141">
        <f t="shared" si="14"/>
        <v>0</v>
      </c>
      <c r="U146" s="133" t="str">
        <f>IF(1=1,IF(E146="","",U120),N("S32"))</f>
        <v/>
      </c>
      <c r="V146" s="133" t="str">
        <f>IF(1=1,IF(E146="","",V120),N("T32"))</f>
        <v/>
      </c>
      <c r="W146" s="135" t="str">
        <f>IF(1=1,IF(OR(U146="",V146="",NOT(ISNUMBER(U146)),NOT(ISNUMBER(V146)),U146=0),"",V146/U146),N("U32"))</f>
        <v/>
      </c>
      <c r="X146" s="136" t="str">
        <f>IF(1=1,IF(OR(W146="",NOT(ISNUMBER(F146))),"",F146*W146*IFERROR(INDEX(D384:D428,MATCH(AE146,B384:B428,0)),1)),N("V7"))</f>
        <v/>
      </c>
      <c r="Y146" s="137" t="str">
        <f>IF(1=1,IF(F146="","",IF(G146="","",IFERROR(INDEX(E384:E428,MATCH(AE146,B384:B428,0)),G146&amp;""))),N("W6"))</f>
        <v/>
      </c>
      <c r="Z146" s="142" t="str">
        <f>IF(1=1,IF(X146="","",IF(AND(ISNUMBER(X146),X146&lt;1,Y146="kg"),MAX(1,ROUND(X146*1000,0)),IF(AND(ISNUMBER(X146),X146&lt;1,Y146="L"),MAX(1,ROUND(X146*100,0)),ROUND(X146,3)))),N("X32"))</f>
        <v/>
      </c>
      <c r="AA146" s="143" t="str">
        <f>IF(1=1,IF(X146="","",IF(AND(ISNUMBER(X146),X146&lt;1,Y146="kg"),"g",IF(AND(ISNUMBER(X146),X146&lt;1,Y146="L"),"cl",Y146))),N("Y32"))</f>
        <v/>
      </c>
      <c r="AB146" s="123" t="str">
        <f>IF(1=1,IF(E146="","",IF(F146="","A CONTROLER",IF(NOT(ISNUMBER(F146)),"TEXTE",IF(OR(W146="",W146&lt;=0),"COMMANDE COUVERTS INCOMPLETE",IF(G146="","UNITE MANQUANTE",IF(COUNTIF(B384:B428,AE146)=0,"UNITE A CONTROLER","OK")))))),N("Z6"))</f>
        <v/>
      </c>
      <c r="AD146" s="144" t="str">
        <f>IF(1=1,IF(E146="","",AD120),N("AB32"))</f>
        <v/>
      </c>
      <c r="AE146" s="125" t="str">
        <f>IF(1=1,IF(G146="","",UPPER(TRIM(SUBSTITUTE(SUBSTITUTE(G146&amp;"",CHAR(160)," ")," "," ")))),N("AC32"))</f>
        <v/>
      </c>
    </row>
    <row r="147" spans="1:33" ht="15.75" x14ac:dyDescent="0.25">
      <c r="A147" s="160" t="str">
        <f>IF(1=1,IF(E147="","",A120),N("A33"))</f>
        <v/>
      </c>
      <c r="B147" s="127" t="str">
        <f>IF(1=1,IF(E147="","",B120),N("B33"))</f>
        <v/>
      </c>
      <c r="C147" s="127"/>
      <c r="D147" s="129" t="str">
        <f>IF(ISBLANK(E147),"",LARGE(D120:D146,1)+1)</f>
        <v/>
      </c>
      <c r="E147" s="130"/>
      <c r="F147" s="131"/>
      <c r="G147" s="170"/>
      <c r="H147" s="105"/>
      <c r="I147" s="132" t="str">
        <f>IF(1=1,IF(E147="","",I120),N("H33"))</f>
        <v/>
      </c>
      <c r="J147" s="133" t="str">
        <f>IF(1=1,IF(E147="","",J120),N("I33"))</f>
        <v/>
      </c>
      <c r="K147" s="134" t="str">
        <f>IF(1=1,IF(E147="","",K120),N("J33"))</f>
        <v/>
      </c>
      <c r="L147" s="135" t="str">
        <f>IF(1=1,IF(OR(J147="",O147="",NOT(ISNUMBER(J147)),NOT(ISNUMBER(O147)),J147=0),"",O147/J147),N("L33"))</f>
        <v/>
      </c>
      <c r="M147" s="136" t="str">
        <f>IF(1=1,IF(OR(L147="",NOT(ISNUMBER(F147))),"",F147*L147*IFERROR(INDEX(D384:D428,MATCH(AE147,B384:B428,0)),1)),N("M13"))</f>
        <v/>
      </c>
      <c r="N147" s="137" t="str">
        <f>IF(1=1,IF(F147="","",IF(G147="","",IFERROR(INDEX(E384:E428,MATCH(AE147,B384:B428,0)),G147&amp;""))),N("N6"))</f>
        <v/>
      </c>
      <c r="O147" s="138" t="str">
        <f>IF(1=1,IF(E147="","",O120),N("K33"))</f>
        <v/>
      </c>
      <c r="P147" s="139" t="str">
        <f>IF(1=1,IF(M147="","",IF(AND(ISNUMBER(M147),M147&lt;1,N147="kg"),MAX(1,ROUND(M147*1000,0)),IF(AND(ISNUMBER(M147),M147&lt;1,N147="L"),MAX(1,ROUND(M147*100,0)),ROUND(M147,3)))),N("O33"))</f>
        <v/>
      </c>
      <c r="Q147" s="140" t="str">
        <f>IF(1=1,IF(M147="","",IF(AND(ISNUMBER(M147),M147&lt;1,N147="kg"),"g",IF(AND(ISNUMBER(M147),M147&lt;1,N147="L"),"cl",N147))),N("P33"))</f>
        <v/>
      </c>
      <c r="R147" s="161" t="str">
        <f>IF(1=1,IF(E147="","",IF(F147="","A CONTROLER",IF(NOT(ISNUMBER(F147)),"TEXTE",IF(OR(L147="",L147&lt;=0),"COMMANDE PRINCIPALE INCOMPLETE",IF(G147="","UNITE MANQUANTE",IF(COUNTIF(B384:B428,AE147)=0,"UNITE A CONTROLER","OK")))))),N("Q9"))</f>
        <v/>
      </c>
      <c r="S147" s="105"/>
      <c r="T147" s="141">
        <f t="shared" si="14"/>
        <v>0</v>
      </c>
      <c r="U147" s="133" t="str">
        <f>IF(1=1,IF(E147="","",U120),N("S33"))</f>
        <v/>
      </c>
      <c r="V147" s="133" t="str">
        <f>IF(1=1,IF(E147="","",V120),N("T33"))</f>
        <v/>
      </c>
      <c r="W147" s="135" t="str">
        <f>IF(1=1,IF(OR(U147="",V147="",NOT(ISNUMBER(U147)),NOT(ISNUMBER(V147)),U147=0),"",V147/U147),N("U33"))</f>
        <v/>
      </c>
      <c r="X147" s="136" t="str">
        <f>IF(1=1,IF(OR(W147="",NOT(ISNUMBER(F147))),"",F147*W147*IFERROR(INDEX(D384:D428,MATCH(AE147,B384:B428,0)),1)),N("V7"))</f>
        <v/>
      </c>
      <c r="Y147" s="137" t="str">
        <f>IF(1=1,IF(F147="","",IF(G147="","",IFERROR(INDEX(E384:E428,MATCH(AE147,B384:B428,0)),G147&amp;""))),N("W6"))</f>
        <v/>
      </c>
      <c r="Z147" s="142" t="str">
        <f>IF(1=1,IF(X147="","",IF(AND(ISNUMBER(X147),X147&lt;1,Y147="kg"),MAX(1,ROUND(X147*1000,0)),IF(AND(ISNUMBER(X147),X147&lt;1,Y147="L"),MAX(1,ROUND(X147*100,0)),ROUND(X147,3)))),N("X33"))</f>
        <v/>
      </c>
      <c r="AA147" s="143" t="str">
        <f>IF(1=1,IF(X147="","",IF(AND(ISNUMBER(X147),X147&lt;1,Y147="kg"),"g",IF(AND(ISNUMBER(X147),X147&lt;1,Y147="L"),"cl",Y147))),N("Y33"))</f>
        <v/>
      </c>
      <c r="AB147" s="123" t="str">
        <f>IF(1=1,IF(E147="","",IF(F147="","A CONTROLER",IF(NOT(ISNUMBER(F147)),"TEXTE",IF(OR(W147="",W147&lt;=0),"COMMANDE COUVERTS INCOMPLETE",IF(G147="","UNITE MANQUANTE",IF(COUNTIF(B384:B428,AE147)=0,"UNITE A CONTROLER","OK")))))),N("Z6"))</f>
        <v/>
      </c>
      <c r="AD147" s="144" t="str">
        <f>IF(1=1,IF(E147="","",AD120),N("AB33"))</f>
        <v/>
      </c>
      <c r="AE147" s="125" t="str">
        <f>IF(1=1,IF(G147="","",UPPER(TRIM(SUBSTITUTE(SUBSTITUTE(G147&amp;"",CHAR(160)," ")," "," ")))),N("AC33"))</f>
        <v/>
      </c>
    </row>
    <row r="148" spans="1:33" ht="15.75" x14ac:dyDescent="0.25">
      <c r="A148" s="160" t="str">
        <f>IF(1=1,IF(E148="","",A120),N("A34"))</f>
        <v/>
      </c>
      <c r="B148" s="127" t="str">
        <f>IF(1=1,IF(E148="","",B120),N("B34"))</f>
        <v/>
      </c>
      <c r="C148" s="127"/>
      <c r="D148" s="129" t="str">
        <f>IF(ISBLANK(E148),"",LARGE(D120:D147,1)+1)</f>
        <v/>
      </c>
      <c r="E148" s="130"/>
      <c r="F148" s="131"/>
      <c r="G148" s="170"/>
      <c r="H148" s="105"/>
      <c r="I148" s="132" t="str">
        <f>IF(1=1,IF(E148="","",I120),N("H34"))</f>
        <v/>
      </c>
      <c r="J148" s="133" t="str">
        <f>IF(1=1,IF(E148="","",J120),N("I34"))</f>
        <v/>
      </c>
      <c r="K148" s="134" t="str">
        <f>IF(1=1,IF(E148="","",K120),N("J34"))</f>
        <v/>
      </c>
      <c r="L148" s="135" t="str">
        <f>IF(1=1,IF(OR(J148="",O148="",NOT(ISNUMBER(J148)),NOT(ISNUMBER(O148)),J148=0),"",O148/J148),N("L34"))</f>
        <v/>
      </c>
      <c r="M148" s="136" t="str">
        <f>IF(1=1,IF(OR(L148="",NOT(ISNUMBER(F148))),"",F148*L148*IFERROR(INDEX(D384:D428,MATCH(AE148,B384:B428,0)),1)),N("M13"))</f>
        <v/>
      </c>
      <c r="N148" s="137" t="str">
        <f>IF(1=1,IF(F148="","",IF(G148="","",IFERROR(INDEX(E384:E428,MATCH(AE148,B384:B428,0)),G148&amp;""))),N("N6"))</f>
        <v/>
      </c>
      <c r="O148" s="138" t="str">
        <f>IF(1=1,IF(E148="","",O120),N("K34"))</f>
        <v/>
      </c>
      <c r="P148" s="139" t="str">
        <f>IF(1=1,IF(M148="","",IF(AND(ISNUMBER(M148),M148&lt;1,N148="kg"),MAX(1,ROUND(M148*1000,0)),IF(AND(ISNUMBER(M148),M148&lt;1,N148="L"),MAX(1,ROUND(M148*100,0)),ROUND(M148,3)))),N("O34"))</f>
        <v/>
      </c>
      <c r="Q148" s="140" t="str">
        <f>IF(1=1,IF(M148="","",IF(AND(ISNUMBER(M148),M148&lt;1,N148="kg"),"g",IF(AND(ISNUMBER(M148),M148&lt;1,N148="L"),"cl",N148))),N("P34"))</f>
        <v/>
      </c>
      <c r="R148" s="161" t="str">
        <f>IF(1=1,IF(E148="","",IF(F148="","A CONTROLER",IF(NOT(ISNUMBER(F148)),"TEXTE",IF(OR(L148="",L148&lt;=0),"COMMANDE PRINCIPALE INCOMPLETE",IF(G148="","UNITE MANQUANTE",IF(COUNTIF(B384:B428,AE148)=0,"UNITE A CONTROLER","OK")))))),N("Q9"))</f>
        <v/>
      </c>
      <c r="S148" s="105"/>
      <c r="T148" s="141">
        <f t="shared" si="14"/>
        <v>0</v>
      </c>
      <c r="U148" s="133" t="str">
        <f>IF(1=1,IF(E148="","",U120),N("S34"))</f>
        <v/>
      </c>
      <c r="V148" s="133" t="str">
        <f>IF(1=1,IF(E148="","",V120),N("T34"))</f>
        <v/>
      </c>
      <c r="W148" s="135" t="str">
        <f>IF(1=1,IF(OR(U148="",V148="",NOT(ISNUMBER(U148)),NOT(ISNUMBER(V148)),U148=0),"",V148/U148),N("U34"))</f>
        <v/>
      </c>
      <c r="X148" s="136" t="str">
        <f>IF(1=1,IF(OR(W148="",NOT(ISNUMBER(F148))),"",F148*W148*IFERROR(INDEX(D384:D428,MATCH(AE148,B384:B428,0)),1)),N("V7"))</f>
        <v/>
      </c>
      <c r="Y148" s="137" t="str">
        <f>IF(1=1,IF(F148="","",IF(G148="","",IFERROR(INDEX(E384:E428,MATCH(AE148,B384:B428,0)),G148&amp;""))),N("W6"))</f>
        <v/>
      </c>
      <c r="Z148" s="142" t="str">
        <f>IF(1=1,IF(X148="","",IF(AND(ISNUMBER(X148),X148&lt;1,Y148="kg"),MAX(1,ROUND(X148*1000,0)),IF(AND(ISNUMBER(X148),X148&lt;1,Y148="L"),MAX(1,ROUND(X148*100,0)),ROUND(X148,3)))),N("X34"))</f>
        <v/>
      </c>
      <c r="AA148" s="143" t="str">
        <f>IF(1=1,IF(X148="","",IF(AND(ISNUMBER(X148),X148&lt;1,Y148="kg"),"g",IF(AND(ISNUMBER(X148),X148&lt;1,Y148="L"),"cl",Y148))),N("Y34"))</f>
        <v/>
      </c>
      <c r="AB148" s="123" t="str">
        <f>IF(1=1,IF(E148="","",IF(F148="","A CONTROLER",IF(NOT(ISNUMBER(F148)),"TEXTE",IF(OR(W148="",W148&lt;=0),"COMMANDE COUVERTS INCOMPLETE",IF(G148="","UNITE MANQUANTE",IF(COUNTIF(B384:B428,AE148)=0,"UNITE A CONTROLER","OK")))))),N("Z6"))</f>
        <v/>
      </c>
      <c r="AD148" s="144" t="str">
        <f>IF(1=1,IF(E148="","",AD120),N("AB34"))</f>
        <v/>
      </c>
      <c r="AE148" s="125" t="str">
        <f>IF(1=1,IF(G148="","",UPPER(TRIM(SUBSTITUTE(SUBSTITUTE(G148&amp;"",CHAR(160)," ")," "," ")))),N("AC34"))</f>
        <v/>
      </c>
    </row>
    <row r="149" spans="1:33" ht="15.75" x14ac:dyDescent="0.25">
      <c r="A149" s="160" t="str">
        <f>IF(1=1,IF(E149="","",A120),N("A35"))</f>
        <v/>
      </c>
      <c r="B149" s="127" t="str">
        <f>IF(1=1,IF(E149="","",B120),N("B35"))</f>
        <v/>
      </c>
      <c r="C149" s="127"/>
      <c r="D149" s="129" t="str">
        <f>IF(ISBLANK(E149),"",LARGE(D120:D148,1)+1)</f>
        <v/>
      </c>
      <c r="E149" s="130"/>
      <c r="F149" s="131"/>
      <c r="G149" s="170"/>
      <c r="H149" s="105"/>
      <c r="I149" s="132" t="str">
        <f>IF(1=1,IF(E149="","",I120),N("H35"))</f>
        <v/>
      </c>
      <c r="J149" s="133" t="str">
        <f>IF(1=1,IF(E149="","",J120),N("I35"))</f>
        <v/>
      </c>
      <c r="K149" s="134" t="str">
        <f>IF(1=1,IF(E149="","",K120),N("J35"))</f>
        <v/>
      </c>
      <c r="L149" s="135" t="str">
        <f>IF(1=1,IF(OR(J149="",O149="",NOT(ISNUMBER(J149)),NOT(ISNUMBER(O149)),J149=0),"",O149/J149),N("L35"))</f>
        <v/>
      </c>
      <c r="M149" s="136" t="str">
        <f>IF(1=1,IF(OR(L149="",NOT(ISNUMBER(F149))),"",F149*L149*IFERROR(INDEX(D384:D428,MATCH(AE149,B384:B428,0)),1)),N("M13"))</f>
        <v/>
      </c>
      <c r="N149" s="137" t="str">
        <f>IF(1=1,IF(F149="","",IF(G149="","",IFERROR(INDEX(E384:E428,MATCH(AE149,B384:B428,0)),G149&amp;""))),N("N6"))</f>
        <v/>
      </c>
      <c r="O149" s="138" t="str">
        <f>IF(1=1,IF(E149="","",O120),N("K35"))</f>
        <v/>
      </c>
      <c r="P149" s="139" t="str">
        <f>IF(1=1,IF(M149="","",IF(AND(ISNUMBER(M149),M149&lt;1,N149="kg"),MAX(1,ROUND(M149*1000,0)),IF(AND(ISNUMBER(M149),M149&lt;1,N149="L"),MAX(1,ROUND(M149*100,0)),ROUND(M149,3)))),N("O35"))</f>
        <v/>
      </c>
      <c r="Q149" s="140" t="str">
        <f>IF(1=1,IF(M149="","",IF(AND(ISNUMBER(M149),M149&lt;1,N149="kg"),"g",IF(AND(ISNUMBER(M149),M149&lt;1,N149="L"),"cl",N149))),N("P35"))</f>
        <v/>
      </c>
      <c r="R149" s="161" t="str">
        <f>IF(1=1,IF(E149="","",IF(F149="","A CONTROLER",IF(NOT(ISNUMBER(F149)),"TEXTE",IF(OR(L149="",L149&lt;=0),"COMMANDE PRINCIPALE INCOMPLETE",IF(G149="","UNITE MANQUANTE",IF(COUNTIF(B384:B428,AE149)=0,"UNITE A CONTROLER","OK")))))),N("Q9"))</f>
        <v/>
      </c>
      <c r="S149" s="105"/>
      <c r="T149" s="141">
        <f t="shared" si="14"/>
        <v>0</v>
      </c>
      <c r="U149" s="133" t="str">
        <f>IF(1=1,IF(E149="","",U120),N("S35"))</f>
        <v/>
      </c>
      <c r="V149" s="133" t="str">
        <f>IF(1=1,IF(E149="","",V120),N("T35"))</f>
        <v/>
      </c>
      <c r="W149" s="135" t="str">
        <f>IF(1=1,IF(OR(U149="",V149="",NOT(ISNUMBER(U149)),NOT(ISNUMBER(V149)),U149=0),"",V149/U149),N("U35"))</f>
        <v/>
      </c>
      <c r="X149" s="136" t="str">
        <f>IF(1=1,IF(OR(W149="",NOT(ISNUMBER(F149))),"",F149*W149*IFERROR(INDEX(D384:D428,MATCH(AE149,B384:B428,0)),1)),N("V7"))</f>
        <v/>
      </c>
      <c r="Y149" s="137" t="str">
        <f>IF(1=1,IF(F149="","",IF(G149="","",IFERROR(INDEX(E384:E428,MATCH(AE149,B384:B428,0)),G149&amp;""))),N("W6"))</f>
        <v/>
      </c>
      <c r="Z149" s="142" t="str">
        <f>IF(1=1,IF(X149="","",IF(AND(ISNUMBER(X149),X149&lt;1,Y149="kg"),MAX(1,ROUND(X149*1000,0)),IF(AND(ISNUMBER(X149),X149&lt;1,Y149="L"),MAX(1,ROUND(X149*100,0)),ROUND(X149,3)))),N("X35"))</f>
        <v/>
      </c>
      <c r="AA149" s="143" t="str">
        <f>IF(1=1,IF(X149="","",IF(AND(ISNUMBER(X149),X149&lt;1,Y149="kg"),"g",IF(AND(ISNUMBER(X149),X149&lt;1,Y149="L"),"cl",Y149))),N("Y35"))</f>
        <v/>
      </c>
      <c r="AB149" s="123" t="str">
        <f>IF(1=1,IF(E149="","",IF(F149="","A CONTROLER",IF(NOT(ISNUMBER(F149)),"TEXTE",IF(OR(W149="",W149&lt;=0),"COMMANDE COUVERTS INCOMPLETE",IF(G149="","UNITE MANQUANTE",IF(COUNTIF(B384:B428,AE149)=0,"UNITE A CONTROLER","OK")))))),N("Z6"))</f>
        <v/>
      </c>
      <c r="AD149" s="144" t="str">
        <f>IF(1=1,IF(E149="","",AD120),N("AB35"))</f>
        <v/>
      </c>
      <c r="AE149" s="125" t="str">
        <f>IF(1=1,IF(G149="","",UPPER(TRIM(SUBSTITUTE(SUBSTITUTE(G149&amp;"",CHAR(160)," ")," "," ")))),N("AC35"))</f>
        <v/>
      </c>
    </row>
    <row r="150" spans="1:33" ht="15.75" x14ac:dyDescent="0.25">
      <c r="A150" s="160" t="str">
        <f>IF(1=1,IF(E150="","",A120),N("A36"))</f>
        <v/>
      </c>
      <c r="B150" s="127" t="str">
        <f>IF(1=1,IF(E150="","",B120),N("B36"))</f>
        <v/>
      </c>
      <c r="C150" s="127"/>
      <c r="D150" s="129" t="str">
        <f>IF(ISBLANK(E150),"",LARGE(D120:D149,1)+1)</f>
        <v/>
      </c>
      <c r="E150" s="130"/>
      <c r="F150" s="131"/>
      <c r="G150" s="170"/>
      <c r="H150" s="105"/>
      <c r="I150" s="132" t="str">
        <f>IF(1=1,IF(E150="","",I120),N("H36"))</f>
        <v/>
      </c>
      <c r="J150" s="133" t="str">
        <f>IF(1=1,IF(E150="","",J120),N("I36"))</f>
        <v/>
      </c>
      <c r="K150" s="134" t="str">
        <f>IF(1=1,IF(E150="","",K120),N("J36"))</f>
        <v/>
      </c>
      <c r="L150" s="135" t="str">
        <f>IF(1=1,IF(OR(J150="",O150="",NOT(ISNUMBER(J150)),NOT(ISNUMBER(O150)),J150=0),"",O150/J150),N("L36"))</f>
        <v/>
      </c>
      <c r="M150" s="136" t="str">
        <f>IF(1=1,IF(OR(L150="",NOT(ISNUMBER(F150))),"",F150*L150*IFERROR(INDEX(D384:D428,MATCH(AE150,B384:B428,0)),1)),N("M13"))</f>
        <v/>
      </c>
      <c r="N150" s="137" t="str">
        <f>IF(1=1,IF(F150="","",IF(G150="","",IFERROR(INDEX(E384:E428,MATCH(AE150,B384:B428,0)),G150&amp;""))),N("N6"))</f>
        <v/>
      </c>
      <c r="O150" s="138" t="str">
        <f>IF(1=1,IF(E150="","",O120),N("K36"))</f>
        <v/>
      </c>
      <c r="P150" s="139" t="str">
        <f>IF(1=1,IF(M150="","",IF(AND(ISNUMBER(M150),M150&lt;1,N150="kg"),MAX(1,ROUND(M150*1000,0)),IF(AND(ISNUMBER(M150),M150&lt;1,N150="L"),MAX(1,ROUND(M150*100,0)),ROUND(M150,3)))),N("O36"))</f>
        <v/>
      </c>
      <c r="Q150" s="140" t="str">
        <f>IF(1=1,IF(M150="","",IF(AND(ISNUMBER(M150),M150&lt;1,N150="kg"),"g",IF(AND(ISNUMBER(M150),M150&lt;1,N150="L"),"cl",N150))),N("P36"))</f>
        <v/>
      </c>
      <c r="R150" s="161" t="str">
        <f>IF(1=1,IF(E150="","",IF(F150="","A CONTROLER",IF(NOT(ISNUMBER(F150)),"TEXTE",IF(OR(L150="",L150&lt;=0),"COMMANDE PRINCIPALE INCOMPLETE",IF(G150="","UNITE MANQUANTE",IF(COUNTIF(B384:B428,AE150)=0,"UNITE A CONTROLER","OK")))))),N("Q9"))</f>
        <v/>
      </c>
      <c r="S150" s="105"/>
      <c r="T150" s="141">
        <f t="shared" si="14"/>
        <v>0</v>
      </c>
      <c r="U150" s="133" t="str">
        <f>IF(1=1,IF(E150="","",U120),N("S36"))</f>
        <v/>
      </c>
      <c r="V150" s="133" t="str">
        <f>IF(1=1,IF(E150="","",V120),N("T36"))</f>
        <v/>
      </c>
      <c r="W150" s="135" t="str">
        <f>IF(1=1,IF(OR(U150="",V150="",NOT(ISNUMBER(U150)),NOT(ISNUMBER(V150)),U150=0),"",V150/U150),N("U36"))</f>
        <v/>
      </c>
      <c r="X150" s="136" t="str">
        <f>IF(1=1,IF(OR(W150="",NOT(ISNUMBER(F150))),"",F150*W150*IFERROR(INDEX(D384:D428,MATCH(AE150,B384:B428,0)),1)),N("V7"))</f>
        <v/>
      </c>
      <c r="Y150" s="137" t="str">
        <f>IF(1=1,IF(F150="","",IF(G150="","",IFERROR(INDEX(E384:E428,MATCH(AE150,B384:B428,0)),G150&amp;""))),N("W6"))</f>
        <v/>
      </c>
      <c r="Z150" s="142" t="str">
        <f>IF(1=1,IF(X150="","",IF(AND(ISNUMBER(X150),X150&lt;1,Y150="kg"),MAX(1,ROUND(X150*1000,0)),IF(AND(ISNUMBER(X150),X150&lt;1,Y150="L"),MAX(1,ROUND(X150*100,0)),ROUND(X150,3)))),N("X36"))</f>
        <v/>
      </c>
      <c r="AA150" s="143" t="str">
        <f>IF(1=1,IF(X150="","",IF(AND(ISNUMBER(X150),X150&lt;1,Y150="kg"),"g",IF(AND(ISNUMBER(X150),X150&lt;1,Y150="L"),"cl",Y150))),N("Y36"))</f>
        <v/>
      </c>
      <c r="AB150" s="123" t="str">
        <f>IF(1=1,IF(E150="","",IF(F150="","A CONTROLER",IF(NOT(ISNUMBER(F150)),"TEXTE",IF(OR(W150="",W150&lt;=0),"COMMANDE COUVERTS INCOMPLETE",IF(G150="","UNITE MANQUANTE",IF(COUNTIF(B384:B428,AE150)=0,"UNITE A CONTROLER","OK")))))),N("Z6"))</f>
        <v/>
      </c>
      <c r="AD150" s="144" t="str">
        <f>IF(1=1,IF(E150="","",AD120),N("AB36"))</f>
        <v/>
      </c>
      <c r="AE150" s="125" t="str">
        <f>IF(1=1,IF(G150="","",UPPER(TRIM(SUBSTITUTE(SUBSTITUTE(G150&amp;"",CHAR(160)," ")," "," ")))),N("AC36"))</f>
        <v/>
      </c>
    </row>
    <row r="151" spans="1:33" ht="15.75" x14ac:dyDescent="0.25">
      <c r="A151" s="160" t="str">
        <f>IF(1=1,IF(E151="","",A120),N("A37"))</f>
        <v/>
      </c>
      <c r="B151" s="127" t="str">
        <f>IF(1=1,IF(E151="","",B120),N("B37"))</f>
        <v/>
      </c>
      <c r="C151" s="127"/>
      <c r="D151" s="129" t="str">
        <f>IF(ISBLANK(E151),"",LARGE(D120:D150,1)+1)</f>
        <v/>
      </c>
      <c r="E151" s="130"/>
      <c r="F151" s="131"/>
      <c r="G151" s="170"/>
      <c r="H151" s="105"/>
      <c r="I151" s="132" t="str">
        <f>IF(1=1,IF(E151="","",I120),N("H37"))</f>
        <v/>
      </c>
      <c r="J151" s="133" t="str">
        <f>IF(1=1,IF(E151="","",J120),N("I37"))</f>
        <v/>
      </c>
      <c r="K151" s="134" t="str">
        <f>IF(1=1,IF(E151="","",K120),N("J37"))</f>
        <v/>
      </c>
      <c r="L151" s="135" t="str">
        <f>IF(1=1,IF(OR(J151="",O151="",NOT(ISNUMBER(J151)),NOT(ISNUMBER(O151)),J151=0),"",O151/J151),N("L37"))</f>
        <v/>
      </c>
      <c r="M151" s="136" t="str">
        <f>IF(1=1,IF(OR(L151="",NOT(ISNUMBER(F151))),"",F151*L151*IFERROR(INDEX(D384:D428,MATCH(AE151,B384:B428,0)),1)),N("M13"))</f>
        <v/>
      </c>
      <c r="N151" s="137" t="str">
        <f>IF(1=1,IF(F151="","",IF(G151="","",IFERROR(INDEX(E384:E428,MATCH(AE151,B384:B428,0)),G151&amp;""))),N("N6"))</f>
        <v/>
      </c>
      <c r="O151" s="138" t="str">
        <f>IF(1=1,IF(E151="","",O120),N("K37"))</f>
        <v/>
      </c>
      <c r="P151" s="139" t="str">
        <f>IF(1=1,IF(M151="","",IF(AND(ISNUMBER(M151),M151&lt;1,N151="kg"),MAX(1,ROUND(M151*1000,0)),IF(AND(ISNUMBER(M151),M151&lt;1,N151="L"),MAX(1,ROUND(M151*100,0)),ROUND(M151,3)))),N("O37"))</f>
        <v/>
      </c>
      <c r="Q151" s="140" t="str">
        <f>IF(1=1,IF(M151="","",IF(AND(ISNUMBER(M151),M151&lt;1,N151="kg"),"g",IF(AND(ISNUMBER(M151),M151&lt;1,N151="L"),"cl",N151))),N("P37"))</f>
        <v/>
      </c>
      <c r="R151" s="161" t="str">
        <f>IF(1=1,IF(E151="","",IF(F151="","A CONTROLER",IF(NOT(ISNUMBER(F151)),"TEXTE",IF(OR(L151="",L151&lt;=0),"COMMANDE PRINCIPALE INCOMPLETE",IF(G151="","UNITE MANQUANTE",IF(COUNTIF(B384:B428,AE151)=0,"UNITE A CONTROLER","OK")))))),N("Q9"))</f>
        <v/>
      </c>
      <c r="S151" s="105"/>
      <c r="T151" s="141">
        <f t="shared" si="14"/>
        <v>0</v>
      </c>
      <c r="U151" s="133" t="str">
        <f>IF(1=1,IF(E151="","",U120),N("S37"))</f>
        <v/>
      </c>
      <c r="V151" s="133" t="str">
        <f>IF(1=1,IF(E151="","",V120),N("T37"))</f>
        <v/>
      </c>
      <c r="W151" s="135" t="str">
        <f>IF(1=1,IF(OR(U151="",V151="",NOT(ISNUMBER(U151)),NOT(ISNUMBER(V151)),U151=0),"",V151/U151),N("U37"))</f>
        <v/>
      </c>
      <c r="X151" s="136" t="str">
        <f>IF(1=1,IF(OR(W151="",NOT(ISNUMBER(F151))),"",F151*W151*IFERROR(INDEX(D384:D428,MATCH(AE151,B384:B428,0)),1)),N("V7"))</f>
        <v/>
      </c>
      <c r="Y151" s="137" t="str">
        <f>IF(1=1,IF(F151="","",IF(G151="","",IFERROR(INDEX(E384:E428,MATCH(AE151,B384:B428,0)),G151&amp;""))),N("W6"))</f>
        <v/>
      </c>
      <c r="Z151" s="142" t="str">
        <f>IF(1=1,IF(X151="","",IF(AND(ISNUMBER(X151),X151&lt;1,Y151="kg"),MAX(1,ROUND(X151*1000,0)),IF(AND(ISNUMBER(X151),X151&lt;1,Y151="L"),MAX(1,ROUND(X151*100,0)),ROUND(X151,3)))),N("X37"))</f>
        <v/>
      </c>
      <c r="AA151" s="143" t="str">
        <f>IF(1=1,IF(X151="","",IF(AND(ISNUMBER(X151),X151&lt;1,Y151="kg"),"g",IF(AND(ISNUMBER(X151),X151&lt;1,Y151="L"),"cl",Y151))),N("Y37"))</f>
        <v/>
      </c>
      <c r="AB151" s="123" t="str">
        <f>IF(1=1,IF(E151="","",IF(F151="","A CONTROLER",IF(NOT(ISNUMBER(F151)),"TEXTE",IF(OR(W151="",W151&lt;=0),"COMMANDE COUVERTS INCOMPLETE",IF(G151="","UNITE MANQUANTE",IF(COUNTIF(B384:B428,AE151)=0,"UNITE A CONTROLER","OK")))))),N("Z6"))</f>
        <v/>
      </c>
      <c r="AD151" s="144" t="str">
        <f>IF(1=1,IF(E151="","",AD120),N("AB37"))</f>
        <v/>
      </c>
      <c r="AE151" s="125" t="str">
        <f>IF(1=1,IF(G151="","",UPPER(TRIM(SUBSTITUTE(SUBSTITUTE(G151&amp;"",CHAR(160)," ")," "," ")))),N("AC37"))</f>
        <v/>
      </c>
    </row>
    <row r="152" spans="1:33" ht="15.75" x14ac:dyDescent="0.25">
      <c r="A152" s="160" t="str">
        <f>IF(1=1,IF(E152="","",A120),N("A38"))</f>
        <v/>
      </c>
      <c r="B152" s="127" t="str">
        <f>IF(1=1,IF(E152="","",B120),N("B38"))</f>
        <v/>
      </c>
      <c r="C152" s="127"/>
      <c r="D152" s="129" t="str">
        <f>IF(ISBLANK(E152),"",LARGE(D120:D151,1)+1)</f>
        <v/>
      </c>
      <c r="E152" s="130"/>
      <c r="F152" s="131"/>
      <c r="G152" s="170"/>
      <c r="H152" s="105"/>
      <c r="I152" s="132" t="str">
        <f>IF(1=1,IF(E152="","",I120),N("H38"))</f>
        <v/>
      </c>
      <c r="J152" s="133" t="str">
        <f>IF(1=1,IF(E152="","",J120),N("I38"))</f>
        <v/>
      </c>
      <c r="K152" s="134" t="str">
        <f>IF(1=1,IF(E152="","",K120),N("J38"))</f>
        <v/>
      </c>
      <c r="L152" s="135" t="str">
        <f>IF(1=1,IF(OR(J152="",O152="",NOT(ISNUMBER(J152)),NOT(ISNUMBER(O152)),J152=0),"",O152/J152),N("L38"))</f>
        <v/>
      </c>
      <c r="M152" s="136" t="str">
        <f>IF(1=1,IF(OR(L152="",NOT(ISNUMBER(F152))),"",F152*L152*IFERROR(INDEX(D384:D428,MATCH(AE152,B384:B428,0)),1)),N("M13"))</f>
        <v/>
      </c>
      <c r="N152" s="137" t="str">
        <f>IF(1=1,IF(F152="","",IF(G152="","",IFERROR(INDEX(E384:E428,MATCH(AE152,B384:B428,0)),G152&amp;""))),N("N6"))</f>
        <v/>
      </c>
      <c r="O152" s="138" t="str">
        <f>IF(1=1,IF(E152="","",O120),N("K38"))</f>
        <v/>
      </c>
      <c r="P152" s="139" t="str">
        <f>IF(1=1,IF(M152="","",IF(AND(ISNUMBER(M152),M152&lt;1,N152="kg"),MAX(1,ROUND(M152*1000,0)),IF(AND(ISNUMBER(M152),M152&lt;1,N152="L"),MAX(1,ROUND(M152*100,0)),ROUND(M152,3)))),N("O38"))</f>
        <v/>
      </c>
      <c r="Q152" s="140" t="str">
        <f>IF(1=1,IF(M152="","",IF(AND(ISNUMBER(M152),M152&lt;1,N152="kg"),"g",IF(AND(ISNUMBER(M152),M152&lt;1,N152="L"),"cl",N152))),N("P38"))</f>
        <v/>
      </c>
      <c r="R152" s="161" t="str">
        <f>IF(1=1,IF(E152="","",IF(F152="","A CONTROLER",IF(NOT(ISNUMBER(F152)),"TEXTE",IF(OR(L152="",L152&lt;=0),"COMMANDE PRINCIPALE INCOMPLETE",IF(G152="","UNITE MANQUANTE",IF(COUNTIF(B384:B428,AE152)=0,"UNITE A CONTROLER","OK")))))),N("Q9"))</f>
        <v/>
      </c>
      <c r="S152" s="105"/>
      <c r="T152" s="141">
        <f t="shared" si="14"/>
        <v>0</v>
      </c>
      <c r="U152" s="133" t="str">
        <f>IF(1=1,IF(E152="","",U120),N("S38"))</f>
        <v/>
      </c>
      <c r="V152" s="133" t="str">
        <f>IF(1=1,IF(E152="","",V120),N("T38"))</f>
        <v/>
      </c>
      <c r="W152" s="135" t="str">
        <f>IF(1=1,IF(OR(U152="",V152="",NOT(ISNUMBER(U152)),NOT(ISNUMBER(V152)),U152=0),"",V152/U152),N("U38"))</f>
        <v/>
      </c>
      <c r="X152" s="136" t="str">
        <f>IF(1=1,IF(OR(W152="",NOT(ISNUMBER(F152))),"",F152*W152*IFERROR(INDEX(D384:D428,MATCH(AE152,B384:B428,0)),1)),N("V7"))</f>
        <v/>
      </c>
      <c r="Y152" s="137" t="str">
        <f>IF(1=1,IF(F152="","",IF(G152="","",IFERROR(INDEX(E384:E428,MATCH(AE152,B384:B428,0)),G152&amp;""))),N("W6"))</f>
        <v/>
      </c>
      <c r="Z152" s="142" t="str">
        <f>IF(1=1,IF(X152="","",IF(AND(ISNUMBER(X152),X152&lt;1,Y152="kg"),MAX(1,ROUND(X152*1000,0)),IF(AND(ISNUMBER(X152),X152&lt;1,Y152="L"),MAX(1,ROUND(X152*100,0)),ROUND(X152,3)))),N("X38"))</f>
        <v/>
      </c>
      <c r="AA152" s="143" t="str">
        <f>IF(1=1,IF(X152="","",IF(AND(ISNUMBER(X152),X152&lt;1,Y152="kg"),"g",IF(AND(ISNUMBER(X152),X152&lt;1,Y152="L"),"cl",Y152))),N("Y38"))</f>
        <v/>
      </c>
      <c r="AB152" s="123" t="str">
        <f>IF(1=1,IF(E152="","",IF(F152="","A CONTROLER",IF(NOT(ISNUMBER(F152)),"TEXTE",IF(OR(W152="",W152&lt;=0),"COMMANDE COUVERTS INCOMPLETE",IF(G152="","UNITE MANQUANTE",IF(COUNTIF(B384:B428,AE152)=0,"UNITE A CONTROLER","OK")))))),N("Z6"))</f>
        <v/>
      </c>
      <c r="AD152" s="144" t="str">
        <f>IF(1=1,IF(E152="","",AD120),N("AB38"))</f>
        <v/>
      </c>
      <c r="AE152" s="125" t="str">
        <f>IF(1=1,IF(G152="","",UPPER(TRIM(SUBSTITUTE(SUBSTITUTE(G152&amp;"",CHAR(160)," ")," "," ")))),N("AC38"))</f>
        <v/>
      </c>
    </row>
    <row r="153" spans="1:33" ht="24" customHeight="1" x14ac:dyDescent="0.25">
      <c r="A153" s="160" t="str">
        <f>IF(1=1,IF(E153="","",A120),N("A39"))</f>
        <v/>
      </c>
      <c r="B153" s="127" t="str">
        <f>IF(1=1,IF(E153="","",B120),N("B39"))</f>
        <v/>
      </c>
      <c r="C153" s="127"/>
      <c r="D153" s="129" t="str">
        <f>IF(ISBLANK(E153),"",LARGE(D120:D152,1)+1)</f>
        <v/>
      </c>
      <c r="E153" s="130"/>
      <c r="F153" s="131"/>
      <c r="G153" s="170"/>
      <c r="H153" s="105"/>
      <c r="I153" s="132" t="str">
        <f>IF(1=1,IF(E153="","",I120),N("H39"))</f>
        <v/>
      </c>
      <c r="J153" s="133" t="str">
        <f>IF(1=1,IF(E153="","",J120),N("I39"))</f>
        <v/>
      </c>
      <c r="K153" s="134" t="str">
        <f>IF(1=1,IF(E153="","",K120),N("J39"))</f>
        <v/>
      </c>
      <c r="L153" s="135" t="str">
        <f>IF(1=1,IF(OR(J153="",O153="",NOT(ISNUMBER(J153)),NOT(ISNUMBER(O153)),J153=0),"",O153/J153),N("L39"))</f>
        <v/>
      </c>
      <c r="M153" s="136" t="str">
        <f>IF(1=1,IF(OR(L153="",NOT(ISNUMBER(F153))),"",F153*L153*IFERROR(INDEX(D384:D428,MATCH(AE153,B384:B428,0)),1)),N("M13"))</f>
        <v/>
      </c>
      <c r="N153" s="137" t="str">
        <f>IF(1=1,IF(F153="","",IF(G153="","",IFERROR(INDEX(E384:E428,MATCH(AE153,B384:B428,0)),G153&amp;""))),N("N6"))</f>
        <v/>
      </c>
      <c r="O153" s="138" t="str">
        <f>IF(1=1,IF(E153="","",O120),N("K39"))</f>
        <v/>
      </c>
      <c r="P153" s="139" t="str">
        <f>IF(1=1,IF(M153="","",IF(AND(ISNUMBER(M153),M153&lt;1,N153="kg"),MAX(1,ROUND(M153*1000,0)),IF(AND(ISNUMBER(M153),M153&lt;1,N153="L"),MAX(1,ROUND(M153*100,0)),ROUND(M153,3)))),N("O39"))</f>
        <v/>
      </c>
      <c r="Q153" s="140" t="str">
        <f>IF(1=1,IF(M153="","",IF(AND(ISNUMBER(M153),M153&lt;1,N153="kg"),"g",IF(AND(ISNUMBER(M153),M153&lt;1,N153="L"),"cl",N153))),N("P39"))</f>
        <v/>
      </c>
      <c r="R153" s="161" t="str">
        <f>IF(1=1,IF(E153="","",IF(F153="","A CONTROLER",IF(NOT(ISNUMBER(F153)),"TEXTE",IF(OR(L153="",L153&lt;=0),"COMMANDE PRINCIPALE INCOMPLETE",IF(G153="","UNITE MANQUANTE",IF(COUNTIF(B384:B428,AE153)=0,"UNITE A CONTROLER","OK")))))),N("Q9"))</f>
        <v/>
      </c>
      <c r="S153" s="105"/>
      <c r="T153" s="141">
        <f t="shared" si="14"/>
        <v>0</v>
      </c>
      <c r="U153" s="133" t="str">
        <f>IF(1=1,IF(E153="","",U120),N("S39"))</f>
        <v/>
      </c>
      <c r="V153" s="133" t="str">
        <f>IF(1=1,IF(E153="","",V120),N("T39"))</f>
        <v/>
      </c>
      <c r="W153" s="135" t="str">
        <f>IF(1=1,IF(OR(U153="",V153="",NOT(ISNUMBER(U153)),NOT(ISNUMBER(V153)),U153=0),"",V153/U153),N("U39"))</f>
        <v/>
      </c>
      <c r="X153" s="136" t="str">
        <f>IF(1=1,IF(OR(W153="",NOT(ISNUMBER(F153))),"",F153*W153*IFERROR(INDEX(D384:D428,MATCH(AE153,B384:B428,0)),1)),N("V7"))</f>
        <v/>
      </c>
      <c r="Y153" s="137" t="str">
        <f>IF(1=1,IF(F153="","",IF(G153="","",IFERROR(INDEX(E384:E428,MATCH(AE153,B384:B428,0)),G153&amp;""))),N("W6"))</f>
        <v/>
      </c>
      <c r="Z153" s="142" t="str">
        <f>IF(1=1,IF(X153="","",IF(AND(ISNUMBER(X153),X153&lt;1,Y153="kg"),MAX(1,ROUND(X153*1000,0)),IF(AND(ISNUMBER(X153),X153&lt;1,Y153="L"),MAX(1,ROUND(X153*100,0)),ROUND(X153,3)))),N("X39"))</f>
        <v/>
      </c>
      <c r="AA153" s="143" t="str">
        <f>IF(1=1,IF(X153="","",IF(AND(ISNUMBER(X153),X153&lt;1,Y153="kg"),"g",IF(AND(ISNUMBER(X153),X153&lt;1,Y153="L"),"cl",Y153))),N("Y39"))</f>
        <v/>
      </c>
      <c r="AB153" s="123" t="str">
        <f>IF(1=1,IF(E153="","",IF(F153="","A CONTROLER",IF(NOT(ISNUMBER(F153)),"TEXTE",IF(OR(W153="",W153&lt;=0),"COMMANDE COUVERTS INCOMPLETE",IF(G153="","UNITE MANQUANTE",IF(COUNTIF(B384:B428,AE153)=0,"UNITE A CONTROLER","OK")))))),N("Z6"))</f>
        <v/>
      </c>
      <c r="AD153" s="144" t="str">
        <f>IF(1=1,IF(E153="","",AD120),N("AB39"))</f>
        <v/>
      </c>
      <c r="AE153" s="125" t="str">
        <f>IF(1=1,IF(G153="","",UPPER(TRIM(SUBSTITUTE(SUBSTITUTE(G153&amp;"",CHAR(160)," ")," "," ")))),N("AC39"))</f>
        <v/>
      </c>
    </row>
    <row r="154" spans="1:33" ht="15.75" x14ac:dyDescent="0.25">
      <c r="A154" s="160" t="str">
        <f>IF(1=1,IF(E154="","",A120),N("A40"))</f>
        <v/>
      </c>
      <c r="B154" s="127" t="str">
        <f>IF(1=1,IF(E154="","",B120),N("B40"))</f>
        <v/>
      </c>
      <c r="C154" s="127"/>
      <c r="D154" s="129" t="str">
        <f>IF(ISBLANK(E154),"",LARGE(D120:D153,1)+1)</f>
        <v/>
      </c>
      <c r="E154" s="130"/>
      <c r="F154" s="131"/>
      <c r="G154" s="170"/>
      <c r="H154" s="105"/>
      <c r="I154" s="132" t="str">
        <f>IF(1=1,IF(E154="","",I120),N("H40"))</f>
        <v/>
      </c>
      <c r="J154" s="133" t="str">
        <f>IF(1=1,IF(E154="","",J120),N("I40"))</f>
        <v/>
      </c>
      <c r="K154" s="134" t="str">
        <f>IF(1=1,IF(E154="","",K120),N("J40"))</f>
        <v/>
      </c>
      <c r="L154" s="135" t="str">
        <f>IF(1=1,IF(OR(J154="",O154="",NOT(ISNUMBER(J154)),NOT(ISNUMBER(O154)),J154=0),"",O154/J154),N("L40"))</f>
        <v/>
      </c>
      <c r="M154" s="136" t="str">
        <f>IF(1=1,IF(OR(L154="",NOT(ISNUMBER(F154))),"",F154*L154*IFERROR(INDEX(D384:D428,MATCH(AE154,B384:B428,0)),1)),N("M13"))</f>
        <v/>
      </c>
      <c r="N154" s="137" t="str">
        <f>IF(1=1,IF(F154="","",IF(G154="","",IFERROR(INDEX(E384:E428,MATCH(AE154,B384:B428,0)),G154&amp;""))),N("N6"))</f>
        <v/>
      </c>
      <c r="O154" s="138" t="str">
        <f>IF(1=1,IF(E154="","",O120),N("K40"))</f>
        <v/>
      </c>
      <c r="P154" s="139" t="str">
        <f>IF(1=1,IF(M154="","",IF(AND(ISNUMBER(M154),M154&lt;1,N154="kg"),MAX(1,ROUND(M154*1000,0)),IF(AND(ISNUMBER(M154),M154&lt;1,N154="L"),MAX(1,ROUND(M154*100,0)),ROUND(M154,3)))),N("O40"))</f>
        <v/>
      </c>
      <c r="Q154" s="140" t="str">
        <f>IF(1=1,IF(M154="","",IF(AND(ISNUMBER(M154),M154&lt;1,N154="kg"),"g",IF(AND(ISNUMBER(M154),M154&lt;1,N154="L"),"cl",N154))),N("P40"))</f>
        <v/>
      </c>
      <c r="R154" s="161" t="str">
        <f>IF(1=1,IF(E154="","",IF(F154="","A CONTROLER",IF(NOT(ISNUMBER(F154)),"TEXTE",IF(OR(L154="",L154&lt;=0),"COMMANDE PRINCIPALE INCOMPLETE",IF(G154="","UNITE MANQUANTE",IF(COUNTIF(B384:B428,AE154)=0,"UNITE A CONTROLER","OK")))))),N("Q9"))</f>
        <v/>
      </c>
      <c r="S154" s="105"/>
      <c r="T154" s="141">
        <f t="shared" si="14"/>
        <v>0</v>
      </c>
      <c r="U154" s="133" t="str">
        <f>IF(1=1,IF(E154="","",U120),N("S40"))</f>
        <v/>
      </c>
      <c r="V154" s="133" t="str">
        <f>IF(1=1,IF(E154="","",V120),N("T40"))</f>
        <v/>
      </c>
      <c r="W154" s="135" t="str">
        <f>IF(1=1,IF(OR(U154="",V154="",NOT(ISNUMBER(U154)),NOT(ISNUMBER(V154)),U154=0),"",V154/U154),N("U40"))</f>
        <v/>
      </c>
      <c r="X154" s="136" t="str">
        <f>IF(1=1,IF(OR(W154="",NOT(ISNUMBER(F154))),"",F154*W154*IFERROR(INDEX(D384:D428,MATCH(AE154,B384:B428,0)),1)),N("V7"))</f>
        <v/>
      </c>
      <c r="Y154" s="137" t="str">
        <f>IF(1=1,IF(F154="","",IF(G154="","",IFERROR(INDEX(E384:E428,MATCH(AE154,B384:B428,0)),G154&amp;""))),N("W6"))</f>
        <v/>
      </c>
      <c r="Z154" s="142" t="str">
        <f>IF(1=1,IF(X154="","",IF(AND(ISNUMBER(X154),X154&lt;1,Y154="kg"),MAX(1,ROUND(X154*1000,0)),IF(AND(ISNUMBER(X154),X154&lt;1,Y154="L"),MAX(1,ROUND(X154*100,0)),ROUND(X154,3)))),N("X40"))</f>
        <v/>
      </c>
      <c r="AA154" s="143" t="str">
        <f>IF(1=1,IF(X154="","",IF(AND(ISNUMBER(X154),X154&lt;1,Y154="kg"),"g",IF(AND(ISNUMBER(X154),X154&lt;1,Y154="L"),"cl",Y154))),N("Y40"))</f>
        <v/>
      </c>
      <c r="AB154" s="123" t="str">
        <f>IF(1=1,IF(E154="","",IF(F154="","A CONTROLER",IF(NOT(ISNUMBER(F154)),"TEXTE",IF(OR(W154="",W154&lt;=0),"COMMANDE COUVERTS INCOMPLETE",IF(G154="","UNITE MANQUANTE",IF(COUNTIF(B384:B428,AE154)=0,"UNITE A CONTROLER","OK")))))),N("Z6"))</f>
        <v/>
      </c>
      <c r="AD154" s="144" t="str">
        <f>IF(1=1,IF(E154="","",AD120),N("AB40"))</f>
        <v/>
      </c>
      <c r="AE154" s="125" t="str">
        <f>IF(1=1,IF(G154="","",UPPER(TRIM(SUBSTITUTE(SUBSTITUTE(G154&amp;"",CHAR(160)," ")," "," ")))),N("AC40"))</f>
        <v/>
      </c>
    </row>
    <row r="155" spans="1:33" ht="23.25" x14ac:dyDescent="0.25">
      <c r="A155" s="189"/>
      <c r="B155" s="190" t="s">
        <v>232</v>
      </c>
      <c r="C155" s="191"/>
      <c r="D155" s="192" t="s">
        <v>239</v>
      </c>
      <c r="E155" s="191"/>
      <c r="F155" s="191"/>
      <c r="G155" s="191"/>
      <c r="H155" s="193"/>
      <c r="I155" s="191"/>
      <c r="J155" s="191"/>
      <c r="K155" s="191"/>
      <c r="L155" s="191"/>
      <c r="M155" s="191"/>
      <c r="N155" s="191"/>
      <c r="O155" s="191"/>
      <c r="P155" s="191" t="str">
        <f>D155</f>
        <v>SOUS-FAMILLE</v>
      </c>
      <c r="Q155" s="191"/>
      <c r="R155" s="191"/>
      <c r="S155" s="193"/>
      <c r="T155" s="194" t="s">
        <v>664</v>
      </c>
      <c r="U155" s="195" cm="1">
        <f t="array" ref="U155">SUMPRODUCT(LEN(E157:E191)-LEN(SUBSTITUTE(E157:E191,"*","")))</f>
        <v>0</v>
      </c>
      <c r="V155" s="191"/>
      <c r="W155" s="191" t="str">
        <f>D155</f>
        <v>SOUS-FAMILLE</v>
      </c>
      <c r="X155" s="191"/>
      <c r="Y155" s="191"/>
      <c r="Z155" s="191"/>
      <c r="AA155" s="191"/>
      <c r="AB155" s="196"/>
      <c r="AC155" s="191"/>
      <c r="AD155" s="191"/>
      <c r="AE155" s="197" t="str">
        <f>B157</f>
        <v>NOM DE LA RECETTE À SAISIR</v>
      </c>
      <c r="AG155" s="245" t="s">
        <v>5642</v>
      </c>
    </row>
    <row r="156" spans="1:33" ht="32.25" thickBot="1" x14ac:dyDescent="0.3">
      <c r="A156" s="92" t="s">
        <v>155</v>
      </c>
      <c r="B156" s="92" t="s">
        <v>1</v>
      </c>
      <c r="C156" s="92"/>
      <c r="D156" s="92" t="s">
        <v>2</v>
      </c>
      <c r="E156" s="92" t="s">
        <v>117</v>
      </c>
      <c r="F156" s="92" t="s">
        <v>3</v>
      </c>
      <c r="G156" s="92" t="s">
        <v>4</v>
      </c>
      <c r="H156" s="81"/>
      <c r="I156" s="157" t="s">
        <v>5</v>
      </c>
      <c r="J156" s="92" t="s">
        <v>114</v>
      </c>
      <c r="K156" s="92" t="s">
        <v>4</v>
      </c>
      <c r="L156" s="92" t="s">
        <v>6</v>
      </c>
      <c r="M156" s="94" t="s">
        <v>7</v>
      </c>
      <c r="N156" s="94" t="s">
        <v>116</v>
      </c>
      <c r="O156" s="95" t="s">
        <v>115</v>
      </c>
      <c r="P156" s="96" t="s">
        <v>8</v>
      </c>
      <c r="Q156" s="97" t="s">
        <v>9</v>
      </c>
      <c r="R156" s="92" t="s">
        <v>10</v>
      </c>
      <c r="S156" s="81"/>
      <c r="T156" s="92" t="s">
        <v>117</v>
      </c>
      <c r="U156" s="98" t="s">
        <v>11</v>
      </c>
      <c r="V156" s="95" t="s">
        <v>12</v>
      </c>
      <c r="W156" s="92" t="s">
        <v>13</v>
      </c>
      <c r="X156" s="94" t="s">
        <v>7</v>
      </c>
      <c r="Y156" s="94" t="s">
        <v>116</v>
      </c>
      <c r="Z156" s="99" t="s">
        <v>8</v>
      </c>
      <c r="AA156" s="97" t="s">
        <v>9</v>
      </c>
      <c r="AB156" s="99" t="s">
        <v>10</v>
      </c>
      <c r="AC156" s="240"/>
      <c r="AD156" s="92" t="s">
        <v>14</v>
      </c>
      <c r="AE156" s="92" t="s">
        <v>15</v>
      </c>
      <c r="AG156" s="8" t="s">
        <v>22</v>
      </c>
    </row>
    <row r="157" spans="1:33" ht="18.75" x14ac:dyDescent="0.25">
      <c r="A157" s="100" t="s">
        <v>5640</v>
      </c>
      <c r="B157" s="101" t="s">
        <v>20</v>
      </c>
      <c r="C157" s="101"/>
      <c r="D157" s="102">
        <v>0</v>
      </c>
      <c r="E157" s="103" t="s">
        <v>21</v>
      </c>
      <c r="F157" s="104">
        <v>10</v>
      </c>
      <c r="G157" s="8" t="s">
        <v>119</v>
      </c>
      <c r="H157" s="105"/>
      <c r="I157" s="106" t="str">
        <f>E157</f>
        <v>ÉLÉMENT PRINCIPAL À SAISIR</v>
      </c>
      <c r="J157" s="107">
        <f>F157</f>
        <v>10</v>
      </c>
      <c r="K157" s="108" t="str">
        <f>G157</f>
        <v>Quoi ?</v>
      </c>
      <c r="L157" s="109">
        <f>IF(1=1,IF(OR(J157="",O157="",NOT(ISNUMBER(J157)),NOT(ISNUMBER(O157)),J157=0),"",O157/J157),N("L6"))</f>
        <v>15</v>
      </c>
      <c r="M157" s="110">
        <f>IF(1=1,IF(OR(L157="",NOT(ISNUMBER(F157))),"",F157*L157*IFERROR(INDEX(D384:D428,MATCH(AE157,B384:B428,0)),1)),N("M13"))</f>
        <v>150</v>
      </c>
      <c r="N157" s="111" t="str">
        <f>IF(1=1,IF(F157="","",IF(G157="","",IFERROR(INDEX(E384:E428,MATCH(AE157,B384:B428,0)),G157&amp;""))),N("N6"))</f>
        <v>Quoi ?</v>
      </c>
      <c r="O157" s="112">
        <v>150</v>
      </c>
      <c r="P157" s="113">
        <f>IF(1=1,IF(M157="","",IF(AND(ISNUMBER(M157),M157&lt;1,N157="kg"),MAX(1,ROUND(M157*1000,0)),IF(AND(ISNUMBER(M157),M157&lt;1,N157="L"),MAX(1,ROUND(M157*100,0)),ROUND(M157,3)))),N("O6"))</f>
        <v>150</v>
      </c>
      <c r="Q157" s="114" t="str">
        <f>IF(1=1,IF(M157="","",IF(AND(ISNUMBER(M157),M157&lt;1,N157="kg"),"g",IF(AND(ISNUMBER(M157),M157&lt;1,N157="L"),"cl",N157))),N("P6"))</f>
        <v>Quoi ?</v>
      </c>
      <c r="R157" s="115" t="str">
        <f>IF(1=1,IF(E157="","",IF(F157="","A CONTROLER",IF(NOT(ISNUMBER(F157)),"TEXTE",IF(OR(L157="",L157&lt;=0),"COMMANDE PRINCIPALE INCOMPLETE",IF(G157="","UNITE MANQUANTE",IF(COUNTIF(B384:B428,AE157)=0,"UNITE A CONTROLER","OK")))))),N("Q9"))</f>
        <v>UNITE A CONTROLER</v>
      </c>
      <c r="S157" s="105"/>
      <c r="T157" s="159" t="str">
        <f>B157</f>
        <v>NOM DE LA RECETTE À SAISIR</v>
      </c>
      <c r="U157" s="117">
        <v>100</v>
      </c>
      <c r="V157" s="112">
        <v>150</v>
      </c>
      <c r="W157" s="118">
        <f>IF(1=1,IF(OR(U157="",V157="",NOT(ISNUMBER(U157)),NOT(ISNUMBER(V157)),U157=0),"",V157/U157),N("U6"))</f>
        <v>1.5</v>
      </c>
      <c r="X157" s="119">
        <f>IF(1=1,IF(OR(W157="",NOT(ISNUMBER(F157))),"",F157*W157*IFERROR(INDEX(D384:D428,MATCH(AE157,B384:B428,0)),1)),N("V7"))</f>
        <v>15</v>
      </c>
      <c r="Y157" s="120" t="str">
        <f>IF(1=1,IF(F157="","",IF(G157="","",IFERROR(INDEX(E384:E428,MATCH(AE157,B384:B428,0)),G157&amp;""))),N("W6"))</f>
        <v>Quoi ?</v>
      </c>
      <c r="Z157" s="121">
        <f>IF(1=1,IF(X157="","",IF(AND(ISNUMBER(X157),X157&lt;1,Y157="kg"),MAX(1,ROUND(X157*1000,0)),IF(AND(ISNUMBER(X157),X157&lt;1,Y157="L"),MAX(1,ROUND(X157*100,0)),ROUND(X157,3)))),N("X6"))</f>
        <v>15</v>
      </c>
      <c r="AA157" s="122" t="str">
        <f>IF(1=1,IF(X157="","",IF(AND(ISNUMBER(X157),X157&lt;1,Y157="kg"),"g",IF(AND(ISNUMBER(X157),X157&lt;1,Y157="L"),"cl",Y157))),N("Y6"))</f>
        <v>Quoi ?</v>
      </c>
      <c r="AB157" s="123" t="str">
        <f>IF(1=1,IF(E157="","",IF(F157="","A CONTROLER",IF(NOT(ISNUMBER(F157)),"TEXTE",IF(OR(W157="",W157&lt;=0),"COMMANDE COUVERTS INCOMPLETE",IF(G157="","UNITE MANQUANTE",IF(COUNTIF(B384:B428,AE157)=0,"UNITE A CONTROLER","OK")))))),N("Z6"))</f>
        <v>UNITE A CONTROLER</v>
      </c>
      <c r="AD157" s="124">
        <v>62</v>
      </c>
      <c r="AE157" s="125" t="str">
        <f>IF(1=1,IF(G157="","",UPPER(TRIM(SUBSTITUTE(SUBSTITUTE(G157&amp;"",CHAR(160)," ")," "," ")))),N("AC6"))</f>
        <v>QUOI ?</v>
      </c>
      <c r="AG157" s="2" t="s">
        <v>25</v>
      </c>
    </row>
    <row r="158" spans="1:33" ht="15.75" x14ac:dyDescent="0.25">
      <c r="A158" s="126" t="str">
        <f>IF(1=1,IF(E158="","",A157),N("A7"))</f>
        <v/>
      </c>
      <c r="B158" s="127" t="str">
        <f>IF(1=1,IF(E158="","",B157),N("B7"))</f>
        <v/>
      </c>
      <c r="C158" s="128"/>
      <c r="D158" s="129" t="str">
        <f>IF(ISBLANK(E158),"",LARGE(D157:D157,1)+1)</f>
        <v/>
      </c>
      <c r="E158" s="130"/>
      <c r="F158" s="131"/>
      <c r="G158" s="170"/>
      <c r="H158" s="105"/>
      <c r="I158" s="132" t="str">
        <f>IF(1=1,IF(E158="","",I157),N("H7"))</f>
        <v/>
      </c>
      <c r="J158" s="133" t="str">
        <f>IF(1=1,IF(E158="","",J157),N("I7"))</f>
        <v/>
      </c>
      <c r="K158" s="134" t="str">
        <f>IF(1=1,IF(E158="","",K157),N("J7"))</f>
        <v/>
      </c>
      <c r="L158" s="135" t="str">
        <f>IF(1=1,IF(OR(J158="",O158="",NOT(ISNUMBER(J158)),NOT(ISNUMBER(O158)),J158=0),"",O158/J158),N("L7"))</f>
        <v/>
      </c>
      <c r="M158" s="136" t="str">
        <f>IF(1=1,IF(OR(L158="",NOT(ISNUMBER(F158))),"",F158*L158*IFERROR(INDEX(D384:D428,MATCH(AE158,B384:B428,0)),1)),N("M13"))</f>
        <v/>
      </c>
      <c r="N158" s="137" t="str">
        <f>IF(1=1,IF(F158="","",IF(G158="","",IFERROR(INDEX(E384:E428,MATCH(AE158,B384:B428,0)),G158&amp;""))),N("N6"))</f>
        <v/>
      </c>
      <c r="O158" s="138" t="str">
        <f>IF(1=1,IF(E158="","",O157),N("K7"))</f>
        <v/>
      </c>
      <c r="P158" s="139" t="str">
        <f>IF(1=1,IF(M158="","",IF(AND(ISNUMBER(M158),M158&lt;1,N158="kg"),MAX(1,ROUND(M158*1000,0)),IF(AND(ISNUMBER(M158),M158&lt;1,N158="L"),MAX(1,ROUND(M158*100,0)),ROUND(M158,3)))),N("O7"))</f>
        <v/>
      </c>
      <c r="Q158" s="140" t="str">
        <f>IF(1=1,IF(M158="","",IF(AND(ISNUMBER(M158),M158&lt;1,N158="kg"),"g",IF(AND(ISNUMBER(M158),M158&lt;1,N158="L"),"cl",N158))),N("P7"))</f>
        <v/>
      </c>
      <c r="R158" s="161" t="str">
        <f>IF(1=1,IF(E158="","",IF(F158="","A CONTROLER",IF(NOT(ISNUMBER(F158)),"TEXTE",IF(OR(L158="",L158&lt;=0),"COMMANDE PRINCIPALE INCOMPLETE",IF(G158="","UNITE MANQUANTE",IF(COUNTIF(B384:B428,AE158)=0,"UNITE A CONTROLER","OK")))))),N("Q9"))</f>
        <v/>
      </c>
      <c r="S158" s="105"/>
      <c r="T158" s="141">
        <f t="shared" ref="T158:T191" si="15">E158</f>
        <v>0</v>
      </c>
      <c r="U158" s="133" t="str">
        <f>IF(1=1,IF(E158="","",U157),N("S7"))</f>
        <v/>
      </c>
      <c r="V158" s="133" t="str">
        <f>IF(1=1,IF(E158="","",V157),N("T7"))</f>
        <v/>
      </c>
      <c r="W158" s="135" t="str">
        <f>IF(1=1,IF(OR(U158="",V158="",NOT(ISNUMBER(U158)),NOT(ISNUMBER(V158)),U158=0),"",V158/U158),N("U7"))</f>
        <v/>
      </c>
      <c r="X158" s="136" t="str">
        <f>IF(1=1,IF(OR(W158="",NOT(ISNUMBER(F158))),"",F158*W158*IFERROR(INDEX(D384:D428,MATCH(AE158,B384:B428,0)),1)),N("V7"))</f>
        <v/>
      </c>
      <c r="Y158" s="137" t="str">
        <f>IF(1=1,IF(F158="","",IF(G158="","",IFERROR(INDEX(E384:E428,MATCH(AE158,B384:B428,0)),G158&amp;""))),N("W6"))</f>
        <v/>
      </c>
      <c r="Z158" s="142" t="str">
        <f>IF(1=1,IF(X158="","",IF(AND(ISNUMBER(X158),X158&lt;1,Y158="kg"),MAX(1,ROUND(X158*1000,0)),IF(AND(ISNUMBER(X158),X158&lt;1,Y158="L"),MAX(1,ROUND(X158*100,0)),ROUND(X158,3)))),N("X7"))</f>
        <v/>
      </c>
      <c r="AA158" s="143" t="str">
        <f>IF(1=1,IF(X158="","",IF(AND(ISNUMBER(X158),X158&lt;1,Y158="kg"),"g",IF(AND(ISNUMBER(X158),X158&lt;1,Y158="L"),"cl",Y158))),N("Y7"))</f>
        <v/>
      </c>
      <c r="AB158" s="123" t="str">
        <f>IF(1=1,IF(E158="","",IF(F158="","A CONTROLER",IF(NOT(ISNUMBER(F158)),"TEXTE",IF(OR(W158="",W158&lt;=0),"COMMANDE COUVERTS INCOMPLETE",IF(G158="","UNITE MANQUANTE",IF(COUNTIF(B384:B428,AE158)=0,"UNITE A CONTROLER","OK")))))),N("Z6"))</f>
        <v/>
      </c>
      <c r="AD158" s="144" t="str">
        <f>IF(1=1,IF(E158="","",AD157),N("AB7"))</f>
        <v/>
      </c>
      <c r="AE158" s="125" t="str">
        <f>IF(1=1,IF(G158="","",UPPER(TRIM(SUBSTITUTE(SUBSTITUTE(G158&amp;"",CHAR(160)," ")," "," ")))),N("AC7"))</f>
        <v/>
      </c>
      <c r="AG158" s="9" t="s">
        <v>26</v>
      </c>
    </row>
    <row r="159" spans="1:33" ht="15.75" x14ac:dyDescent="0.25">
      <c r="A159" s="126" t="str">
        <f>IF(1=1,IF(E159="","",A157),N("A8"))</f>
        <v/>
      </c>
      <c r="B159" s="127" t="str">
        <f>IF(1=1,IF(E159="","",B157),N("B8"))</f>
        <v/>
      </c>
      <c r="C159" s="128"/>
      <c r="D159" s="129" t="str">
        <f>IF(ISBLANK(E159),"",LARGE(D157:D158,1)+1)</f>
        <v/>
      </c>
      <c r="E159" s="130"/>
      <c r="F159" s="131"/>
      <c r="G159" s="170"/>
      <c r="H159" s="105"/>
      <c r="I159" s="132" t="str">
        <f>IF(1=1,IF(E159="","",I157),N("H8"))</f>
        <v/>
      </c>
      <c r="J159" s="133" t="str">
        <f>IF(1=1,IF(E159="","",J157),N("I8"))</f>
        <v/>
      </c>
      <c r="K159" s="134" t="str">
        <f>IF(1=1,IF(E159="","",K157),N("J8"))</f>
        <v/>
      </c>
      <c r="L159" s="135" t="str">
        <f>IF(1=1,IF(OR(J159="",O159="",NOT(ISNUMBER(J159)),NOT(ISNUMBER(O159)),J159=0),"",O159/J159),N("L8"))</f>
        <v/>
      </c>
      <c r="M159" s="136" t="str">
        <f>IF(1=1,IF(OR(L159="",NOT(ISNUMBER(F159))),"",F159*L159*IFERROR(INDEX(D384:D428,MATCH(AE159,B384:B428,0)),1)),N("M13"))</f>
        <v/>
      </c>
      <c r="N159" s="137" t="str">
        <f>IF(1=1,IF(F159="","",IF(G159="","",IFERROR(INDEX(E384:E428,MATCH(AE159,B384:B428,0)),G159&amp;""))),N("N6"))</f>
        <v/>
      </c>
      <c r="O159" s="138" t="str">
        <f>IF(1=1,IF(E159="","",O157),N("K8"))</f>
        <v/>
      </c>
      <c r="P159" s="139" t="str">
        <f>IF(1=1,IF(M159="","",IF(AND(ISNUMBER(M159),M159&lt;1,N159="kg"),MAX(1,ROUND(M159*1000,0)),IF(AND(ISNUMBER(M159),M159&lt;1,N159="L"),MAX(1,ROUND(M159*100,0)),ROUND(M159,3)))),N("O8"))</f>
        <v/>
      </c>
      <c r="Q159" s="140" t="str">
        <f>IF(1=1,IF(M159="","",IF(AND(ISNUMBER(M159),M159&lt;1,N159="kg"),"g",IF(AND(ISNUMBER(M159),M159&lt;1,N159="L"),"cl",N159))),N("P8"))</f>
        <v/>
      </c>
      <c r="R159" s="161" t="str">
        <f>IF(1=1,IF(E159="","",IF(F159="","A CONTROLER",IF(NOT(ISNUMBER(F159)),"TEXTE",IF(OR(L159="",L159&lt;=0),"COMMANDE PRINCIPALE INCOMPLETE",IF(G159="","UNITE MANQUANTE",IF(COUNTIF(B384:B428,AE159)=0,"UNITE A CONTROLER","OK")))))),N("Q9"))</f>
        <v/>
      </c>
      <c r="S159" s="105"/>
      <c r="T159" s="141">
        <f t="shared" si="15"/>
        <v>0</v>
      </c>
      <c r="U159" s="133" t="str">
        <f>IF(1=1,IF(E159="","",U157),N("S8"))</f>
        <v/>
      </c>
      <c r="V159" s="133" t="str">
        <f>IF(1=1,IF(E159="","",V157),N("T8"))</f>
        <v/>
      </c>
      <c r="W159" s="135" t="str">
        <f>IF(1=1,IF(OR(U159="",V159="",NOT(ISNUMBER(U159)),NOT(ISNUMBER(V159)),U159=0),"",V159/U159),N("U8"))</f>
        <v/>
      </c>
      <c r="X159" s="136" t="str">
        <f>IF(1=1,IF(OR(W159="",NOT(ISNUMBER(F159))),"",F159*W159*IFERROR(INDEX(D384:D428,MATCH(AE159,B384:B428,0)),1)),N("V7"))</f>
        <v/>
      </c>
      <c r="Y159" s="137" t="str">
        <f>IF(1=1,IF(F159="","",IF(G159="","",IFERROR(INDEX(E384:E428,MATCH(AE159,B384:B428,0)),G159&amp;""))),N("W6"))</f>
        <v/>
      </c>
      <c r="Z159" s="142" t="str">
        <f>IF(1=1,IF(X159="","",IF(AND(ISNUMBER(X159),X159&lt;1,Y159="kg"),MAX(1,ROUND(X159*1000,0)),IF(AND(ISNUMBER(X159),X159&lt;1,Y159="L"),MAX(1,ROUND(X159*100,0)),ROUND(X159,3)))),N("X8"))</f>
        <v/>
      </c>
      <c r="AA159" s="143" t="str">
        <f>IF(1=1,IF(X159="","",IF(AND(ISNUMBER(X159),X159&lt;1,Y159="kg"),"g",IF(AND(ISNUMBER(X159),X159&lt;1,Y159="L"),"cl",Y159))),N("Y8"))</f>
        <v/>
      </c>
      <c r="AB159" s="123" t="str">
        <f>IF(1=1,IF(E159="","",IF(F159="","A CONTROLER",IF(NOT(ISNUMBER(F159)),"TEXTE",IF(OR(W159="",W159&lt;=0),"COMMANDE COUVERTS INCOMPLETE",IF(G159="","UNITE MANQUANTE",IF(COUNTIF(B384:B428,AE159)=0,"UNITE A CONTROLER","OK")))))),N("Z6"))</f>
        <v/>
      </c>
      <c r="AD159" s="144" t="str">
        <f>IF(1=1,IF(E159="","",AD157),N("AB8"))</f>
        <v/>
      </c>
      <c r="AE159" s="125" t="str">
        <f>IF(1=1,IF(G159="","",UPPER(TRIM(SUBSTITUTE(SUBSTITUTE(G159&amp;"",CHAR(160)," ")," "," ")))),N("AC8"))</f>
        <v/>
      </c>
      <c r="AG159" s="1" t="s">
        <v>28</v>
      </c>
    </row>
    <row r="160" spans="1:33" ht="15.75" x14ac:dyDescent="0.25">
      <c r="A160" s="126" t="str">
        <f>IF(1=1,IF(E160="","",A157),N("A9"))</f>
        <v/>
      </c>
      <c r="B160" s="127" t="str">
        <f>IF(1=1,IF(E160="","",B157),N("B9"))</f>
        <v/>
      </c>
      <c r="C160" s="128"/>
      <c r="D160" s="129" t="str">
        <f>IF(ISBLANK(E160),"",LARGE(D157:D159,1)+1)</f>
        <v/>
      </c>
      <c r="E160" s="130"/>
      <c r="F160" s="131"/>
      <c r="G160" s="170"/>
      <c r="H160" s="105"/>
      <c r="I160" s="132" t="str">
        <f>IF(1=1,IF(E160="","",I157),N("H9"))</f>
        <v/>
      </c>
      <c r="J160" s="133" t="str">
        <f>IF(1=1,IF(E160="","",J157),N("I9"))</f>
        <v/>
      </c>
      <c r="K160" s="134" t="str">
        <f>IF(1=1,IF(E160="","",K157),N("J9"))</f>
        <v/>
      </c>
      <c r="L160" s="135" t="str">
        <f>IF(1=1,IF(OR(J160="",O160="",NOT(ISNUMBER(J160)),NOT(ISNUMBER(O160)),J160=0),"",O160/J160),N("L9"))</f>
        <v/>
      </c>
      <c r="M160" s="136" t="str">
        <f>IF(1=1,IF(OR(L160="",NOT(ISNUMBER(F160))),"",F160*L160*IFERROR(INDEX(D384:D428,MATCH(AE160,B384:B428,0)),1)),N("M13"))</f>
        <v/>
      </c>
      <c r="N160" s="137" t="str">
        <f>IF(1=1,IF(F160="","",IF(G160="","",IFERROR(INDEX(E384:E428,MATCH(AE160,B384:B428,0)),G160&amp;""))),N("N6"))</f>
        <v/>
      </c>
      <c r="O160" s="138" t="str">
        <f>IF(1=1,IF(E160="","",O157),N("K9"))</f>
        <v/>
      </c>
      <c r="P160" s="139" t="str">
        <f>IF(1=1,IF(M160="","",IF(AND(ISNUMBER(M160),M160&lt;1,N160="kg"),MAX(1,ROUND(M160*1000,0)),IF(AND(ISNUMBER(M160),M160&lt;1,N160="L"),MAX(1,ROUND(M160*100,0)),ROUND(M160,3)))),N("O9"))</f>
        <v/>
      </c>
      <c r="Q160" s="140" t="str">
        <f>IF(1=1,IF(M160="","",IF(AND(ISNUMBER(M160),M160&lt;1,N160="kg"),"g",IF(AND(ISNUMBER(M160),M160&lt;1,N160="L"),"cl",N160))),N("P9"))</f>
        <v/>
      </c>
      <c r="R160" s="161" t="str">
        <f>IF(1=1,IF(E160="","",IF(F160="","A CONTROLER",IF(NOT(ISNUMBER(F160)),"TEXTE",IF(OR(L160="",L160&lt;=0),"COMMANDE PRINCIPALE INCOMPLETE",IF(G160="","UNITE MANQUANTE",IF(COUNTIF(B384:B428,AE160)=0,"UNITE A CONTROLER","OK")))))),N("Q9"))</f>
        <v/>
      </c>
      <c r="S160" s="105"/>
      <c r="T160" s="141">
        <f t="shared" si="15"/>
        <v>0</v>
      </c>
      <c r="U160" s="133" t="str">
        <f>IF(1=1,IF(E160="","",U157),N("S9"))</f>
        <v/>
      </c>
      <c r="V160" s="133" t="str">
        <f>IF(1=1,IF(E160="","",V157),N("T9"))</f>
        <v/>
      </c>
      <c r="W160" s="135" t="str">
        <f>IF(1=1,IF(OR(U160="",V160="",NOT(ISNUMBER(U160)),NOT(ISNUMBER(V160)),U160=0),"",V160/U160),N("U9"))</f>
        <v/>
      </c>
      <c r="X160" s="136" t="str">
        <f>IF(1=1,IF(OR(W160="",NOT(ISNUMBER(F160))),"",F160*W160*IFERROR(INDEX(D384:D428,MATCH(AE160,B384:B428,0)),1)),N("V7"))</f>
        <v/>
      </c>
      <c r="Y160" s="137" t="str">
        <f>IF(1=1,IF(F160="","",IF(G160="","",IFERROR(INDEX(E384:E428,MATCH(AE160,B384:B428,0)),G160&amp;""))),N("W6"))</f>
        <v/>
      </c>
      <c r="Z160" s="142" t="str">
        <f>IF(1=1,IF(X160="","",IF(AND(ISNUMBER(X160),X160&lt;1,Y160="kg"),MAX(1,ROUND(X160*1000,0)),IF(AND(ISNUMBER(X160),X160&lt;1,Y160="L"),MAX(1,ROUND(X160*100,0)),ROUND(X160,3)))),N("X9"))</f>
        <v/>
      </c>
      <c r="AA160" s="143" t="str">
        <f>IF(1=1,IF(X160="","",IF(AND(ISNUMBER(X160),X160&lt;1,Y160="kg"),"g",IF(AND(ISNUMBER(X160),X160&lt;1,Y160="L"),"cl",Y160))),N("Y9"))</f>
        <v/>
      </c>
      <c r="AB160" s="123" t="str">
        <f>IF(1=1,IF(E160="","",IF(F160="","A CONTROLER",IF(NOT(ISNUMBER(F160)),"TEXTE",IF(OR(W160="",W160&lt;=0),"COMMANDE COUVERTS INCOMPLETE",IF(G160="","UNITE MANQUANTE",IF(COUNTIF(B384:B428,AE160)=0,"UNITE A CONTROLER","OK")))))),N("Z6"))</f>
        <v/>
      </c>
      <c r="AD160" s="144" t="str">
        <f>IF(1=1,IF(E160="","",AD157),N("AB9"))</f>
        <v/>
      </c>
      <c r="AE160" s="125" t="str">
        <f>IF(1=1,IF(G160="","",UPPER(TRIM(SUBSTITUTE(SUBSTITUTE(G160&amp;"",CHAR(160)," ")," "," ")))),N("AC9"))</f>
        <v/>
      </c>
      <c r="AG160" s="1" t="s">
        <v>29</v>
      </c>
    </row>
    <row r="161" spans="1:33" ht="15.75" x14ac:dyDescent="0.25">
      <c r="A161" s="126" t="str">
        <f>IF(1=1,IF(E161="","",A157),N("A10"))</f>
        <v/>
      </c>
      <c r="B161" s="127" t="str">
        <f>IF(1=1,IF(E161="","",B157),N("B10"))</f>
        <v/>
      </c>
      <c r="C161" s="128"/>
      <c r="D161" s="129" t="str">
        <f>IF(ISBLANK(E161),"",LARGE(D157:D160,1)+1)</f>
        <v/>
      </c>
      <c r="E161" s="130"/>
      <c r="F161" s="131"/>
      <c r="G161" s="170"/>
      <c r="H161" s="105"/>
      <c r="I161" s="132" t="str">
        <f>IF(1=1,IF(E161="","",I157),N("H10"))</f>
        <v/>
      </c>
      <c r="J161" s="133" t="str">
        <f>IF(1=1,IF(E161="","",J157),N("I10"))</f>
        <v/>
      </c>
      <c r="K161" s="134" t="str">
        <f>IF(1=1,IF(E161="","",K157),N("J10"))</f>
        <v/>
      </c>
      <c r="L161" s="135" t="str">
        <f>IF(1=1,IF(OR(J161="",O161="",NOT(ISNUMBER(J161)),NOT(ISNUMBER(O161)),J161=0),"",O161/J161),N("L10"))</f>
        <v/>
      </c>
      <c r="M161" s="136" t="str">
        <f>IF(1=1,IF(OR(L161="",NOT(ISNUMBER(F161))),"",F161*L161*IFERROR(INDEX(D384:D428,MATCH(AE161,B384:B428,0)),1)),N("M13"))</f>
        <v/>
      </c>
      <c r="N161" s="137" t="str">
        <f>IF(1=1,IF(F161="","",IF(G161="","",IFERROR(INDEX(E384:E428,MATCH(AE161,B384:B428,0)),G161&amp;""))),N("N6"))</f>
        <v/>
      </c>
      <c r="O161" s="138" t="str">
        <f>IF(1=1,IF(E161="","",O157),N("K10"))</f>
        <v/>
      </c>
      <c r="P161" s="139" t="str">
        <f>IF(1=1,IF(M161="","",IF(AND(ISNUMBER(M161),M161&lt;1,N161="kg"),MAX(1,ROUND(M161*1000,0)),IF(AND(ISNUMBER(M161),M161&lt;1,N161="L"),MAX(1,ROUND(M161*100,0)),ROUND(M161,3)))),N("O10"))</f>
        <v/>
      </c>
      <c r="Q161" s="140" t="str">
        <f>IF(1=1,IF(M161="","",IF(AND(ISNUMBER(M161),M161&lt;1,N161="kg"),"g",IF(AND(ISNUMBER(M161),M161&lt;1,N161="L"),"cl",N161))),N("P10"))</f>
        <v/>
      </c>
      <c r="R161" s="161" t="str">
        <f>IF(1=1,IF(E161="","",IF(F161="","A CONTROLER",IF(NOT(ISNUMBER(F161)),"TEXTE",IF(OR(L161="",L161&lt;=0),"COMMANDE PRINCIPALE INCOMPLETE",IF(G161="","UNITE MANQUANTE",IF(COUNTIF(B384:B428,AE161)=0,"UNITE A CONTROLER","OK")))))),N("Q9"))</f>
        <v/>
      </c>
      <c r="S161" s="105"/>
      <c r="T161" s="141">
        <f t="shared" si="15"/>
        <v>0</v>
      </c>
      <c r="U161" s="133" t="str">
        <f>IF(1=1,IF(E161="","",U157),N("S10"))</f>
        <v/>
      </c>
      <c r="V161" s="133" t="str">
        <f>IF(1=1,IF(E161="","",V157),N("T10"))</f>
        <v/>
      </c>
      <c r="W161" s="135" t="str">
        <f>IF(1=1,IF(OR(U161="",V161="",NOT(ISNUMBER(U161)),NOT(ISNUMBER(V161)),U161=0),"",V161/U161),N("U10"))</f>
        <v/>
      </c>
      <c r="X161" s="136" t="str">
        <f>IF(1=1,IF(OR(W161="",NOT(ISNUMBER(F161))),"",F161*W161*IFERROR(INDEX(D384:D428,MATCH(AE161,B384:B428,0)),1)),N("V7"))</f>
        <v/>
      </c>
      <c r="Y161" s="137" t="str">
        <f>IF(1=1,IF(F161="","",IF(G161="","",IFERROR(INDEX(E384:E428,MATCH(AE161,B384:B428,0)),G161&amp;""))),N("W6"))</f>
        <v/>
      </c>
      <c r="Z161" s="142" t="str">
        <f>IF(1=1,IF(X161="","",IF(AND(ISNUMBER(X161),X161&lt;1,Y161="kg"),MAX(1,ROUND(X161*1000,0)),IF(AND(ISNUMBER(X161),X161&lt;1,Y161="L"),MAX(1,ROUND(X161*100,0)),ROUND(X161,3)))),N("X10"))</f>
        <v/>
      </c>
      <c r="AA161" s="143" t="str">
        <f>IF(1=1,IF(X161="","",IF(AND(ISNUMBER(X161),X161&lt;1,Y161="kg"),"g",IF(AND(ISNUMBER(X161),X161&lt;1,Y161="L"),"cl",Y161))),N("Y10"))</f>
        <v/>
      </c>
      <c r="AB161" s="123" t="str">
        <f>IF(1=1,IF(E161="","",IF(F161="","A CONTROLER",IF(NOT(ISNUMBER(F161)),"TEXTE",IF(OR(W161="",W161&lt;=0),"COMMANDE COUVERTS INCOMPLETE",IF(G161="","UNITE MANQUANTE",IF(COUNTIF(B384:B428,AE161)=0,"UNITE A CONTROLER","OK")))))),N("Z6"))</f>
        <v/>
      </c>
      <c r="AD161" s="144" t="str">
        <f>IF(1=1,IF(E161="","",AD157),N("AB10"))</f>
        <v/>
      </c>
      <c r="AE161" s="125" t="str">
        <f>IF(1=1,IF(G161="","",UPPER(TRIM(SUBSTITUTE(SUBSTITUTE(G161&amp;"",CHAR(160)," ")," "," ")))),N("AC10"))</f>
        <v/>
      </c>
      <c r="AG161" s="1" t="s">
        <v>30</v>
      </c>
    </row>
    <row r="162" spans="1:33" ht="15.75" x14ac:dyDescent="0.25">
      <c r="A162" s="126" t="str">
        <f>IF(1=1,IF(E162="","",A157),N("A11"))</f>
        <v/>
      </c>
      <c r="B162" s="127" t="str">
        <f>IF(1=1,IF(E162="","",B157),N("B11"))</f>
        <v/>
      </c>
      <c r="C162" s="128"/>
      <c r="D162" s="129" t="str">
        <f>IF(ISBLANK(E162),"",LARGE(D157:D161,1)+1)</f>
        <v/>
      </c>
      <c r="E162" s="130"/>
      <c r="F162" s="131"/>
      <c r="G162" s="170"/>
      <c r="H162" s="105"/>
      <c r="I162" s="132" t="str">
        <f>IF(1=1,IF(E162="","",I157),N("H11"))</f>
        <v/>
      </c>
      <c r="J162" s="133" t="str">
        <f>IF(1=1,IF(E162="","",J157),N("I11"))</f>
        <v/>
      </c>
      <c r="K162" s="134" t="str">
        <f>IF(1=1,IF(E162="","",K157),N("J11"))</f>
        <v/>
      </c>
      <c r="L162" s="135" t="str">
        <f>IF(1=1,IF(OR(J162="",O162="",NOT(ISNUMBER(J162)),NOT(ISNUMBER(O162)),J162=0),"",O162/J162),N("L11"))</f>
        <v/>
      </c>
      <c r="M162" s="136" t="str">
        <f>IF(1=1,IF(OR(L162="",NOT(ISNUMBER(F162))),"",F162*L162*IFERROR(INDEX(D384:D428,MATCH(AE162,B384:B428,0)),1)),N("M13"))</f>
        <v/>
      </c>
      <c r="N162" s="137" t="str">
        <f>IF(1=1,IF(F162="","",IF(G162="","",IFERROR(INDEX(E384:E428,MATCH(AE162,B384:B428,0)),G162&amp;""))),N("N6"))</f>
        <v/>
      </c>
      <c r="O162" s="138" t="str">
        <f>IF(1=1,IF(E162="","",O157),N("K11"))</f>
        <v/>
      </c>
      <c r="P162" s="139" t="str">
        <f>IF(1=1,IF(M162="","",IF(AND(ISNUMBER(M162),M162&lt;1,N162="kg"),MAX(1,ROUND(M162*1000,0)),IF(AND(ISNUMBER(M162),M162&lt;1,N162="L"),MAX(1,ROUND(M162*100,0)),ROUND(M162,3)))),N("O11"))</f>
        <v/>
      </c>
      <c r="Q162" s="140" t="str">
        <f>IF(1=1,IF(M162="","",IF(AND(ISNUMBER(M162),M162&lt;1,N162="kg"),"g",IF(AND(ISNUMBER(M162),M162&lt;1,N162="L"),"cl",N162))),N("P11"))</f>
        <v/>
      </c>
      <c r="R162" s="161" t="str">
        <f>IF(1=1,IF(E162="","",IF(F162="","A CONTROLER",IF(NOT(ISNUMBER(F162)),"TEXTE",IF(OR(L162="",L162&lt;=0),"COMMANDE PRINCIPALE INCOMPLETE",IF(G162="","UNITE MANQUANTE",IF(COUNTIF(B384:B428,AE162)=0,"UNITE A CONTROLER","OK")))))),N("Q9"))</f>
        <v/>
      </c>
      <c r="S162" s="105"/>
      <c r="T162" s="141">
        <f t="shared" si="15"/>
        <v>0</v>
      </c>
      <c r="U162" s="133" t="str">
        <f>IF(1=1,IF(E162="","",U157),N("S11"))</f>
        <v/>
      </c>
      <c r="V162" s="133" t="str">
        <f>IF(1=1,IF(E162="","",V157),N("T11"))</f>
        <v/>
      </c>
      <c r="W162" s="135" t="str">
        <f>IF(1=1,IF(OR(U162="",V162="",NOT(ISNUMBER(U162)),NOT(ISNUMBER(V162)),U162=0),"",V162/U162),N("U11"))</f>
        <v/>
      </c>
      <c r="X162" s="136" t="str">
        <f>IF(1=1,IF(OR(W162="",NOT(ISNUMBER(F162))),"",F162*W162*IFERROR(INDEX(D384:D428,MATCH(AE162,B384:B428,0)),1)),N("V7"))</f>
        <v/>
      </c>
      <c r="Y162" s="137" t="str">
        <f>IF(1=1,IF(F162="","",IF(G162="","",IFERROR(INDEX(E384:E428,MATCH(AE162,B384:B428,0)),G162&amp;""))),N("W6"))</f>
        <v/>
      </c>
      <c r="Z162" s="142" t="str">
        <f>IF(1=1,IF(X162="","",IF(AND(ISNUMBER(X162),X162&lt;1,Y162="kg"),MAX(1,ROUND(X162*1000,0)),IF(AND(ISNUMBER(X162),X162&lt;1,Y162="L"),MAX(1,ROUND(X162*100,0)),ROUND(X162,3)))),N("X11"))</f>
        <v/>
      </c>
      <c r="AA162" s="143" t="str">
        <f>IF(1=1,IF(X162="","",IF(AND(ISNUMBER(X162),X162&lt;1,Y162="kg"),"g",IF(AND(ISNUMBER(X162),X162&lt;1,Y162="L"),"cl",Y162))),N("Y11"))</f>
        <v/>
      </c>
      <c r="AB162" s="123" t="str">
        <f>IF(1=1,IF(E162="","",IF(F162="","A CONTROLER",IF(NOT(ISNUMBER(F162)),"TEXTE",IF(OR(W162="",W162&lt;=0),"COMMANDE COUVERTS INCOMPLETE",IF(G162="","UNITE MANQUANTE",IF(COUNTIF(B384:B428,AE162)=0,"UNITE A CONTROLER","OK")))))),N("Z6"))</f>
        <v/>
      </c>
      <c r="AD162" s="144" t="str">
        <f>IF(1=1,IF(E162="","",AD157),N("AB11"))</f>
        <v/>
      </c>
      <c r="AE162" s="125" t="str">
        <f>IF(1=1,IF(G162="","",UPPER(TRIM(SUBSTITUTE(SUBSTITUTE(G162&amp;"",CHAR(160)," ")," "," ")))),N("AC11"))</f>
        <v/>
      </c>
      <c r="AG162" s="4" t="s">
        <v>31</v>
      </c>
    </row>
    <row r="163" spans="1:33" ht="15.75" x14ac:dyDescent="0.25">
      <c r="A163" s="126" t="str">
        <f>IF(1=1,IF(E163="","",A157),N("A12"))</f>
        <v/>
      </c>
      <c r="B163" s="127" t="str">
        <f>IF(1=1,IF(E163="","",B157),N("B12"))</f>
        <v/>
      </c>
      <c r="C163" s="128"/>
      <c r="D163" s="129" t="str">
        <f>IF(ISBLANK(E163),"",LARGE(D157:D162,1)+1)</f>
        <v/>
      </c>
      <c r="E163" s="130"/>
      <c r="F163" s="131"/>
      <c r="G163" s="170"/>
      <c r="H163" s="105"/>
      <c r="I163" s="132" t="str">
        <f>IF(1=1,IF(E163="","",I157),N("H12"))</f>
        <v/>
      </c>
      <c r="J163" s="133" t="str">
        <f>IF(1=1,IF(E163="","",J157),N("I12"))</f>
        <v/>
      </c>
      <c r="K163" s="134" t="str">
        <f>IF(1=1,IF(E163="","",K157),N("J12"))</f>
        <v/>
      </c>
      <c r="L163" s="135" t="str">
        <f>IF(1=1,IF(OR(J163="",O163="",NOT(ISNUMBER(J163)),NOT(ISNUMBER(O163)),J163=0),"",O163/J163),N("L12"))</f>
        <v/>
      </c>
      <c r="M163" s="136" t="str">
        <f>IF(1=1,IF(OR(L163="",NOT(ISNUMBER(F163))),"",F163*L163*IFERROR(INDEX(D384:D428,MATCH(AE163,B384:B428,0)),1)),N("M13"))</f>
        <v/>
      </c>
      <c r="N163" s="137" t="str">
        <f>IF(1=1,IF(F163="","",IF(G163="","",IFERROR(INDEX(E384:E428,MATCH(AE163,B384:B428,0)),G163&amp;""))),N("N6"))</f>
        <v/>
      </c>
      <c r="O163" s="138" t="str">
        <f>IF(1=1,IF(E163="","",O157),N("K12"))</f>
        <v/>
      </c>
      <c r="P163" s="139" t="str">
        <f>IF(1=1,IF(M163="","",IF(AND(ISNUMBER(M163),M163&lt;1,N163="kg"),MAX(1,ROUND(M163*1000,0)),IF(AND(ISNUMBER(M163),M163&lt;1,N163="L"),MAX(1,ROUND(M163*100,0)),ROUND(M163,3)))),N("O12"))</f>
        <v/>
      </c>
      <c r="Q163" s="140" t="str">
        <f>IF(1=1,IF(M163="","",IF(AND(ISNUMBER(M163),M163&lt;1,N163="kg"),"g",IF(AND(ISNUMBER(M163),M163&lt;1,N163="L"),"cl",N163))),N("P12"))</f>
        <v/>
      </c>
      <c r="R163" s="161" t="str">
        <f>IF(1=1,IF(E163="","",IF(F163="","A CONTROLER",IF(NOT(ISNUMBER(F163)),"TEXTE",IF(OR(L163="",L163&lt;=0),"COMMANDE PRINCIPALE INCOMPLETE",IF(G163="","UNITE MANQUANTE",IF(COUNTIF(B384:B428,AE163)=0,"UNITE A CONTROLER","OK")))))),N("Q9"))</f>
        <v/>
      </c>
      <c r="S163" s="105"/>
      <c r="T163" s="141">
        <f t="shared" si="15"/>
        <v>0</v>
      </c>
      <c r="U163" s="133" t="str">
        <f>IF(1=1,IF(E163="","",U157),N("S12"))</f>
        <v/>
      </c>
      <c r="V163" s="133" t="str">
        <f>IF(1=1,IF(E163="","",V157),N("T12"))</f>
        <v/>
      </c>
      <c r="W163" s="135" t="str">
        <f>IF(1=1,IF(OR(U163="",V163="",NOT(ISNUMBER(U163)),NOT(ISNUMBER(V163)),U163=0),"",V163/U163),N("U12"))</f>
        <v/>
      </c>
      <c r="X163" s="136" t="str">
        <f>IF(1=1,IF(OR(W163="",NOT(ISNUMBER(F163))),"",F163*W163*IFERROR(INDEX(D384:D428,MATCH(AE163,B384:B428,0)),1)),N("V7"))</f>
        <v/>
      </c>
      <c r="Y163" s="137" t="str">
        <f>IF(1=1,IF(F163="","",IF(G163="","",IFERROR(INDEX(E384:E428,MATCH(AE163,B384:B428,0)),G163&amp;""))),N("W6"))</f>
        <v/>
      </c>
      <c r="Z163" s="142" t="str">
        <f>IF(1=1,IF(X163="","",IF(AND(ISNUMBER(X163),X163&lt;1,Y163="kg"),MAX(1,ROUND(X163*1000,0)),IF(AND(ISNUMBER(X163),X163&lt;1,Y163="L"),MAX(1,ROUND(X163*100,0)),ROUND(X163,3)))),N("X12"))</f>
        <v/>
      </c>
      <c r="AA163" s="143" t="str">
        <f>IF(1=1,IF(X163="","",IF(AND(ISNUMBER(X163),X163&lt;1,Y163="kg"),"g",IF(AND(ISNUMBER(X163),X163&lt;1,Y163="L"),"cl",Y163))),N("Y12"))</f>
        <v/>
      </c>
      <c r="AB163" s="123" t="str">
        <f>IF(1=1,IF(E163="","",IF(F163="","A CONTROLER",IF(NOT(ISNUMBER(F163)),"TEXTE",IF(OR(W163="",W163&lt;=0),"COMMANDE COUVERTS INCOMPLETE",IF(G163="","UNITE MANQUANTE",IF(COUNTIF(B384:B428,AE163)=0,"UNITE A CONTROLER","OK")))))),N("Z6"))</f>
        <v/>
      </c>
      <c r="AD163" s="144" t="str">
        <f>IF(1=1,IF(E163="","",AD157),N("AB12"))</f>
        <v/>
      </c>
      <c r="AE163" s="125" t="str">
        <f>IF(1=1,IF(G163="","",UPPER(TRIM(SUBSTITUTE(SUBSTITUTE(G163&amp;"",CHAR(160)," ")," "," ")))),N("AC12"))</f>
        <v/>
      </c>
      <c r="AG163" s="4" t="s">
        <v>32</v>
      </c>
    </row>
    <row r="164" spans="1:33" ht="15.75" x14ac:dyDescent="0.25">
      <c r="A164" s="126" t="str">
        <f>IF(1=1,IF(E164="","",A157),N("A13"))</f>
        <v/>
      </c>
      <c r="B164" s="127" t="str">
        <f>IF(1=1,IF(E164="","",B157),N("B13"))</f>
        <v/>
      </c>
      <c r="C164" s="128"/>
      <c r="D164" s="129" t="str">
        <f>IF(ISBLANK(E164),"",LARGE(D157:D163,1)+1)</f>
        <v/>
      </c>
      <c r="E164" s="130"/>
      <c r="F164" s="131"/>
      <c r="G164" s="170"/>
      <c r="H164" s="105"/>
      <c r="I164" s="132" t="str">
        <f>IF(1=1,IF(E164="","",I157),N("H13"))</f>
        <v/>
      </c>
      <c r="J164" s="133" t="str">
        <f>IF(1=1,IF(E164="","",J157),N("I13"))</f>
        <v/>
      </c>
      <c r="K164" s="134" t="str">
        <f>IF(1=1,IF(E164="","",K157),N("J13"))</f>
        <v/>
      </c>
      <c r="L164" s="135" t="str">
        <f>IF(1=1,IF(OR(J164="",O164="",NOT(ISNUMBER(J164)),NOT(ISNUMBER(O164)),J164=0),"",O164/J164),N("L13"))</f>
        <v/>
      </c>
      <c r="M164" s="136" t="str">
        <f>IF(1=1,IF(OR(L164="",NOT(ISNUMBER(F164))),"",F164*L164*IFERROR(INDEX(D384:D428,MATCH(AE164,B384:B428,0)),1)),N("M13"))</f>
        <v/>
      </c>
      <c r="N164" s="137" t="str">
        <f>IF(1=1,IF(F164="","",IF(G164="","",IFERROR(INDEX(E384:E428,MATCH(AE164,B384:B428,0)),G164&amp;""))),N("N6"))</f>
        <v/>
      </c>
      <c r="O164" s="138" t="str">
        <f>IF(1=1,IF(E164="","",O157),N("K13"))</f>
        <v/>
      </c>
      <c r="P164" s="139" t="str">
        <f>IF(1=1,IF(M164="","",IF(AND(ISNUMBER(M164),M164&lt;1,N164="kg"),MAX(1,ROUND(M164*1000,0)),IF(AND(ISNUMBER(M164),M164&lt;1,N164="L"),MAX(1,ROUND(M164*100,0)),ROUND(M164,3)))),N("O13"))</f>
        <v/>
      </c>
      <c r="Q164" s="140" t="str">
        <f>IF(1=1,IF(M164="","",IF(AND(ISNUMBER(M164),M164&lt;1,N164="kg"),"g",IF(AND(ISNUMBER(M164),M164&lt;1,N164="L"),"cl",N164))),N("P13"))</f>
        <v/>
      </c>
      <c r="R164" s="161" t="str">
        <f>IF(1=1,IF(E164="","",IF(F164="","A CONTROLER",IF(NOT(ISNUMBER(F164)),"TEXTE",IF(OR(L164="",L164&lt;=0),"COMMANDE PRINCIPALE INCOMPLETE",IF(G164="","UNITE MANQUANTE",IF(COUNTIF(B384:B428,AE164)=0,"UNITE A CONTROLER","OK")))))),N("Q9"))</f>
        <v/>
      </c>
      <c r="S164" s="105"/>
      <c r="T164" s="141">
        <f t="shared" si="15"/>
        <v>0</v>
      </c>
      <c r="U164" s="133" t="str">
        <f>IF(1=1,IF(E164="","",U157),N("S13"))</f>
        <v/>
      </c>
      <c r="V164" s="133" t="str">
        <f>IF(1=1,IF(E164="","",V157),N("T13"))</f>
        <v/>
      </c>
      <c r="W164" s="135" t="str">
        <f>IF(1=1,IF(OR(U164="",V164="",NOT(ISNUMBER(U164)),NOT(ISNUMBER(V164)),U164=0),"",V164/U164),N("U13"))</f>
        <v/>
      </c>
      <c r="X164" s="136" t="str">
        <f>IF(1=1,IF(OR(W164="",NOT(ISNUMBER(F164))),"",F164*W164*IFERROR(INDEX(D384:D428,MATCH(AE164,B384:B428,0)),1)),N("V7"))</f>
        <v/>
      </c>
      <c r="Y164" s="137" t="str">
        <f>IF(1=1,IF(F164="","",IF(G164="","",IFERROR(INDEX(E384:E428,MATCH(AE164,B384:B428,0)),G164&amp;""))),N("W6"))</f>
        <v/>
      </c>
      <c r="Z164" s="142" t="str">
        <f>IF(1=1,IF(X164="","",IF(AND(ISNUMBER(X164),X164&lt;1,Y164="kg"),MAX(1,ROUND(X164*1000,0)),IF(AND(ISNUMBER(X164),X164&lt;1,Y164="L"),MAX(1,ROUND(X164*100,0)),ROUND(X164,3)))),N("X13"))</f>
        <v/>
      </c>
      <c r="AA164" s="143" t="str">
        <f>IF(1=1,IF(X164="","",IF(AND(ISNUMBER(X164),X164&lt;1,Y164="kg"),"g",IF(AND(ISNUMBER(X164),X164&lt;1,Y164="L"),"cl",Y164))),N("Y13"))</f>
        <v/>
      </c>
      <c r="AB164" s="123" t="str">
        <f>IF(1=1,IF(E164="","",IF(F164="","A CONTROLER",IF(NOT(ISNUMBER(F164)),"TEXTE",IF(OR(W164="",W164&lt;=0),"COMMANDE COUVERTS INCOMPLETE",IF(G164="","UNITE MANQUANTE",IF(COUNTIF(B384:B428,AE164)=0,"UNITE A CONTROLER","OK")))))),N("Z6"))</f>
        <v/>
      </c>
      <c r="AD164" s="144" t="str">
        <f>IF(1=1,IF(E164="","",AD157),N("AB13"))</f>
        <v/>
      </c>
      <c r="AE164" s="125" t="str">
        <f>IF(1=1,IF(G164="","",UPPER(TRIM(SUBSTITUTE(SUBSTITUTE(G164&amp;"",CHAR(160)," ")," "," ")))),N("AC13"))</f>
        <v/>
      </c>
      <c r="AG164" s="4" t="s">
        <v>33</v>
      </c>
    </row>
    <row r="165" spans="1:33" ht="15.75" x14ac:dyDescent="0.25">
      <c r="A165" s="126" t="str">
        <f>IF(1=1,IF(E165="","",A157),N("A14"))</f>
        <v/>
      </c>
      <c r="B165" s="127" t="str">
        <f>IF(1=1,IF(E165="","",B157),N("B14"))</f>
        <v/>
      </c>
      <c r="C165" s="128"/>
      <c r="D165" s="129" t="str">
        <f>IF(ISBLANK(E165),"",LARGE(D157:D164,1)+1)</f>
        <v/>
      </c>
      <c r="E165" s="130"/>
      <c r="F165" s="131"/>
      <c r="G165" s="170"/>
      <c r="H165" s="105"/>
      <c r="I165" s="132" t="str">
        <f>IF(1=1,IF(E165="","",I157),N("H14"))</f>
        <v/>
      </c>
      <c r="J165" s="133" t="str">
        <f>IF(1=1,IF(E165="","",J157),N("I14"))</f>
        <v/>
      </c>
      <c r="K165" s="134" t="str">
        <f>IF(1=1,IF(E165="","",K157),N("J14"))</f>
        <v/>
      </c>
      <c r="L165" s="135" t="str">
        <f>IF(1=1,IF(OR(J165="",O165="",NOT(ISNUMBER(J165)),NOT(ISNUMBER(O165)),J165=0),"",O165/J165),N("L14"))</f>
        <v/>
      </c>
      <c r="M165" s="136" t="str">
        <f>IF(1=1,IF(OR(L165="",NOT(ISNUMBER(F165))),"",F165*L165*IFERROR(INDEX(D384:D428,MATCH(AE165,B384:B428,0)),1)),N("M13"))</f>
        <v/>
      </c>
      <c r="N165" s="137" t="str">
        <f>IF(1=1,IF(F165="","",IF(G165="","",IFERROR(INDEX(E384:E428,MATCH(AE165,B384:B428,0)),G165&amp;""))),N("N6"))</f>
        <v/>
      </c>
      <c r="O165" s="138" t="str">
        <f>IF(1=1,IF(E165="","",O157),N("K14"))</f>
        <v/>
      </c>
      <c r="P165" s="139" t="str">
        <f>IF(1=1,IF(M165="","",IF(AND(ISNUMBER(M165),M165&lt;1,N165="kg"),MAX(1,ROUND(M165*1000,0)),IF(AND(ISNUMBER(M165),M165&lt;1,N165="L"),MAX(1,ROUND(M165*100,0)),ROUND(M165,3)))),N("O14"))</f>
        <v/>
      </c>
      <c r="Q165" s="140" t="str">
        <f>IF(1=1,IF(M165="","",IF(AND(ISNUMBER(M165),M165&lt;1,N165="kg"),"g",IF(AND(ISNUMBER(M165),M165&lt;1,N165="L"),"cl",N165))),N("P14"))</f>
        <v/>
      </c>
      <c r="R165" s="161" t="str">
        <f>IF(1=1,IF(E165="","",IF(F165="","A CONTROLER",IF(NOT(ISNUMBER(F165)),"TEXTE",IF(OR(L165="",L165&lt;=0),"COMMANDE PRINCIPALE INCOMPLETE",IF(G165="","UNITE MANQUANTE",IF(COUNTIF(B384:B428,AE165)=0,"UNITE A CONTROLER","OK")))))),N("Q9"))</f>
        <v/>
      </c>
      <c r="S165" s="105"/>
      <c r="T165" s="141">
        <f t="shared" si="15"/>
        <v>0</v>
      </c>
      <c r="U165" s="133" t="str">
        <f>IF(1=1,IF(E165="","",U157),N("S14"))</f>
        <v/>
      </c>
      <c r="V165" s="133" t="str">
        <f>IF(1=1,IF(E165="","",V157),N("T14"))</f>
        <v/>
      </c>
      <c r="W165" s="135" t="str">
        <f>IF(1=1,IF(OR(U165="",V165="",NOT(ISNUMBER(U165)),NOT(ISNUMBER(V165)),U165=0),"",V165/U165),N("U14"))</f>
        <v/>
      </c>
      <c r="X165" s="136" t="str">
        <f>IF(1=1,IF(OR(W165="",NOT(ISNUMBER(F165))),"",F165*W165*IFERROR(INDEX(D384:D428,MATCH(AE165,B384:B428,0)),1)),N("V7"))</f>
        <v/>
      </c>
      <c r="Y165" s="137" t="str">
        <f>IF(1=1,IF(F165="","",IF(G165="","",IFERROR(INDEX(E384:E428,MATCH(AE165,B384:B428,0)),G165&amp;""))),N("W6"))</f>
        <v/>
      </c>
      <c r="Z165" s="142" t="str">
        <f>IF(1=1,IF(X165="","",IF(AND(ISNUMBER(X165),X165&lt;1,Y165="kg"),MAX(1,ROUND(X165*1000,0)),IF(AND(ISNUMBER(X165),X165&lt;1,Y165="L"),MAX(1,ROUND(X165*100,0)),ROUND(X165,3)))),N("X14"))</f>
        <v/>
      </c>
      <c r="AA165" s="143" t="str">
        <f>IF(1=1,IF(X165="","",IF(AND(ISNUMBER(X165),X165&lt;1,Y165="kg"),"g",IF(AND(ISNUMBER(X165),X165&lt;1,Y165="L"),"cl",Y165))),N("Y14"))</f>
        <v/>
      </c>
      <c r="AB165" s="123" t="str">
        <f>IF(1=1,IF(E165="","",IF(F165="","A CONTROLER",IF(NOT(ISNUMBER(F165)),"TEXTE",IF(OR(W165="",W165&lt;=0),"COMMANDE COUVERTS INCOMPLETE",IF(G165="","UNITE MANQUANTE",IF(COUNTIF(B384:B428,AE165)=0,"UNITE A CONTROLER","OK")))))),N("Z6"))</f>
        <v/>
      </c>
      <c r="AD165" s="144" t="str">
        <f>IF(1=1,IF(E165="","",AD157),N("AB14"))</f>
        <v/>
      </c>
      <c r="AE165" s="125" t="str">
        <f>IF(1=1,IF(G165="","",UPPER(TRIM(SUBSTITUTE(SUBSTITUTE(G165&amp;"",CHAR(160)," ")," "," ")))),N("AC14"))</f>
        <v/>
      </c>
      <c r="AG165" s="5" t="s">
        <v>34</v>
      </c>
    </row>
    <row r="166" spans="1:33" ht="15.75" x14ac:dyDescent="0.25">
      <c r="A166" s="126" t="str">
        <f>IF(1=1,IF(E166="","",A157),N("A15"))</f>
        <v/>
      </c>
      <c r="B166" s="127" t="str">
        <f>IF(1=1,IF(E166="","",B157),N("B15"))</f>
        <v/>
      </c>
      <c r="C166" s="128"/>
      <c r="D166" s="129" t="str">
        <f>IF(ISBLANK(E166),"",LARGE(D157:D165,1)+1)</f>
        <v/>
      </c>
      <c r="E166" s="130"/>
      <c r="F166" s="131"/>
      <c r="G166" s="170"/>
      <c r="H166" s="105"/>
      <c r="I166" s="132" t="str">
        <f>IF(1=1,IF(E166="","",I157),N("H15"))</f>
        <v/>
      </c>
      <c r="J166" s="133" t="str">
        <f>IF(1=1,IF(E166="","",J157),N("I15"))</f>
        <v/>
      </c>
      <c r="K166" s="134" t="str">
        <f>IF(1=1,IF(E166="","",K157),N("J15"))</f>
        <v/>
      </c>
      <c r="L166" s="135" t="str">
        <f>IF(1=1,IF(OR(J166="",O166="",NOT(ISNUMBER(J166)),NOT(ISNUMBER(O166)),J166=0),"",O166/J166),N("L15"))</f>
        <v/>
      </c>
      <c r="M166" s="136" t="str">
        <f>IF(1=1,IF(OR(L166="",NOT(ISNUMBER(F166))),"",F166*L166*IFERROR(INDEX(D384:D428,MATCH(AE166,B384:B428,0)),1)),N("M13"))</f>
        <v/>
      </c>
      <c r="N166" s="137" t="str">
        <f>IF(1=1,IF(F166="","",IF(G166="","",IFERROR(INDEX(E384:E428,MATCH(AE166,B384:B428,0)),G166&amp;""))),N("N6"))</f>
        <v/>
      </c>
      <c r="O166" s="138" t="str">
        <f>IF(1=1,IF(E166="","",O157),N("K15"))</f>
        <v/>
      </c>
      <c r="P166" s="139" t="str">
        <f>IF(1=1,IF(M166="","",IF(AND(ISNUMBER(M166),M166&lt;1,N166="kg"),MAX(1,ROUND(M166*1000,0)),IF(AND(ISNUMBER(M166),M166&lt;1,N166="L"),MAX(1,ROUND(M166*100,0)),ROUND(M166,3)))),N("O15"))</f>
        <v/>
      </c>
      <c r="Q166" s="140" t="str">
        <f>IF(1=1,IF(M166="","",IF(AND(ISNUMBER(M166),M166&lt;1,N166="kg"),"g",IF(AND(ISNUMBER(M166),M166&lt;1,N166="L"),"cl",N166))),N("P15"))</f>
        <v/>
      </c>
      <c r="R166" s="161" t="str">
        <f>IF(1=1,IF(E166="","",IF(F166="","A CONTROLER",IF(NOT(ISNUMBER(F166)),"TEXTE",IF(OR(L166="",L166&lt;=0),"COMMANDE PRINCIPALE INCOMPLETE",IF(G166="","UNITE MANQUANTE",IF(COUNTIF(B384:B428,AE166)=0,"UNITE A CONTROLER","OK")))))),N("Q9"))</f>
        <v/>
      </c>
      <c r="S166" s="105"/>
      <c r="T166" s="141">
        <f t="shared" si="15"/>
        <v>0</v>
      </c>
      <c r="U166" s="133" t="str">
        <f>IF(1=1,IF(E166="","",U157),N("S15"))</f>
        <v/>
      </c>
      <c r="V166" s="133" t="str">
        <f>IF(1=1,IF(E166="","",V157),N("T15"))</f>
        <v/>
      </c>
      <c r="W166" s="135" t="str">
        <f>IF(1=1,IF(OR(U166="",V166="",NOT(ISNUMBER(U166)),NOT(ISNUMBER(V166)),U166=0),"",V166/U166),N("U15"))</f>
        <v/>
      </c>
      <c r="X166" s="136" t="str">
        <f>IF(1=1,IF(OR(W166="",NOT(ISNUMBER(F166))),"",F166*W166*IFERROR(INDEX(D384:D428,MATCH(AE166,B384:B428,0)),1)),N("V7"))</f>
        <v/>
      </c>
      <c r="Y166" s="137" t="str">
        <f>IF(1=1,IF(F166="","",IF(G166="","",IFERROR(INDEX(E384:E428,MATCH(AE166,B384:B428,0)),G166&amp;""))),N("W6"))</f>
        <v/>
      </c>
      <c r="Z166" s="142" t="str">
        <f>IF(1=1,IF(X166="","",IF(AND(ISNUMBER(X166),X166&lt;1,Y166="kg"),MAX(1,ROUND(X166*1000,0)),IF(AND(ISNUMBER(X166),X166&lt;1,Y166="L"),MAX(1,ROUND(X166*100,0)),ROUND(X166,3)))),N("X15"))</f>
        <v/>
      </c>
      <c r="AA166" s="143" t="str">
        <f>IF(1=1,IF(X166="","",IF(AND(ISNUMBER(X166),X166&lt;1,Y166="kg"),"g",IF(AND(ISNUMBER(X166),X166&lt;1,Y166="L"),"cl",Y166))),N("Y15"))</f>
        <v/>
      </c>
      <c r="AB166" s="123" t="str">
        <f>IF(1=1,IF(E166="","",IF(F166="","A CONTROLER",IF(NOT(ISNUMBER(F166)),"TEXTE",IF(OR(W166="",W166&lt;=0),"COMMANDE COUVERTS INCOMPLETE",IF(G166="","UNITE MANQUANTE",IF(COUNTIF(B384:B428,AE166)=0,"UNITE A CONTROLER","OK")))))),N("Z6"))</f>
        <v/>
      </c>
      <c r="AD166" s="144" t="str">
        <f>IF(1=1,IF(E166="","",AD157),N("AB15"))</f>
        <v/>
      </c>
      <c r="AE166" s="125" t="str">
        <f>IF(1=1,IF(G166="","",UPPER(TRIM(SUBSTITUTE(SUBSTITUTE(G166&amp;"",CHAR(160)," ")," "," ")))),N("AC15"))</f>
        <v/>
      </c>
      <c r="AG166" s="5" t="s">
        <v>35</v>
      </c>
    </row>
    <row r="167" spans="1:33" ht="15.75" x14ac:dyDescent="0.25">
      <c r="A167" s="126" t="str">
        <f>IF(1=1,IF(E167="","",A157),N("A16"))</f>
        <v/>
      </c>
      <c r="B167" s="127" t="str">
        <f>IF(1=1,IF(E167="","",B157),N("B16"))</f>
        <v/>
      </c>
      <c r="C167" s="128"/>
      <c r="D167" s="129" t="str">
        <f>IF(ISBLANK(E167),"",LARGE(D157:D166,1)+1)</f>
        <v/>
      </c>
      <c r="E167" s="130"/>
      <c r="F167" s="131"/>
      <c r="G167" s="170"/>
      <c r="H167" s="105"/>
      <c r="I167" s="132" t="str">
        <f>IF(1=1,IF(E167="","",I157),N("H16"))</f>
        <v/>
      </c>
      <c r="J167" s="133" t="str">
        <f>IF(1=1,IF(E167="","",J157),N("I16"))</f>
        <v/>
      </c>
      <c r="K167" s="134" t="str">
        <f>IF(1=1,IF(E167="","",K157),N("J16"))</f>
        <v/>
      </c>
      <c r="L167" s="135" t="str">
        <f>IF(1=1,IF(OR(J167="",O167="",NOT(ISNUMBER(J167)),NOT(ISNUMBER(O167)),J167=0),"",O167/J167),N("L16"))</f>
        <v/>
      </c>
      <c r="M167" s="136" t="str">
        <f>IF(1=1,IF(OR(L167="",NOT(ISNUMBER(F167))),"",F167*L167*IFERROR(INDEX(D384:D428,MATCH(AE167,B384:B428,0)),1)),N("M13"))</f>
        <v/>
      </c>
      <c r="N167" s="137" t="str">
        <f>IF(1=1,IF(F167="","",IF(G167="","",IFERROR(INDEX(E384:E428,MATCH(AE167,B384:B428,0)),G167&amp;""))),N("N6"))</f>
        <v/>
      </c>
      <c r="O167" s="138" t="str">
        <f>IF(1=1,IF(E167="","",O157),N("K16"))</f>
        <v/>
      </c>
      <c r="P167" s="139" t="str">
        <f>IF(1=1,IF(M167="","",IF(AND(ISNUMBER(M167),M167&lt;1,N167="kg"),MAX(1,ROUND(M167*1000,0)),IF(AND(ISNUMBER(M167),M167&lt;1,N167="L"),MAX(1,ROUND(M167*100,0)),ROUND(M167,3)))),N("O16"))</f>
        <v/>
      </c>
      <c r="Q167" s="140" t="str">
        <f>IF(1=1,IF(M167="","",IF(AND(ISNUMBER(M167),M167&lt;1,N167="kg"),"g",IF(AND(ISNUMBER(M167),M167&lt;1,N167="L"),"cl",N167))),N("P16"))</f>
        <v/>
      </c>
      <c r="R167" s="161" t="str">
        <f>IF(1=1,IF(E167="","",IF(F167="","A CONTROLER",IF(NOT(ISNUMBER(F167)),"TEXTE",IF(OR(L167="",L167&lt;=0),"COMMANDE PRINCIPALE INCOMPLETE",IF(G167="","UNITE MANQUANTE",IF(COUNTIF(B384:B428,AE167)=0,"UNITE A CONTROLER","OK")))))),N("Q9"))</f>
        <v/>
      </c>
      <c r="S167" s="105"/>
      <c r="T167" s="141">
        <f t="shared" si="15"/>
        <v>0</v>
      </c>
      <c r="U167" s="133" t="str">
        <f>IF(1=1,IF(E167="","",U157),N("S16"))</f>
        <v/>
      </c>
      <c r="V167" s="133" t="str">
        <f>IF(1=1,IF(E167="","",V157),N("T16"))</f>
        <v/>
      </c>
      <c r="W167" s="135" t="str">
        <f>IF(1=1,IF(OR(U167="",V167="",NOT(ISNUMBER(U167)),NOT(ISNUMBER(V167)),U167=0),"",V167/U167),N("U16"))</f>
        <v/>
      </c>
      <c r="X167" s="136" t="str">
        <f>IF(1=1,IF(OR(W167="",NOT(ISNUMBER(F167))),"",F167*W167*IFERROR(INDEX(D384:D428,MATCH(AE167,B384:B428,0)),1)),N("V7"))</f>
        <v/>
      </c>
      <c r="Y167" s="137" t="str">
        <f>IF(1=1,IF(F167="","",IF(G167="","",IFERROR(INDEX(E384:E428,MATCH(AE167,B384:B428,0)),G167&amp;""))),N("W6"))</f>
        <v/>
      </c>
      <c r="Z167" s="142" t="str">
        <f>IF(1=1,IF(X167="","",IF(AND(ISNUMBER(X167),X167&lt;1,Y167="kg"),MAX(1,ROUND(X167*1000,0)),IF(AND(ISNUMBER(X167),X167&lt;1,Y167="L"),MAX(1,ROUND(X167*100,0)),ROUND(X167,3)))),N("X16"))</f>
        <v/>
      </c>
      <c r="AA167" s="143" t="str">
        <f>IF(1=1,IF(X167="","",IF(AND(ISNUMBER(X167),X167&lt;1,Y167="kg"),"g",IF(AND(ISNUMBER(X167),X167&lt;1,Y167="L"),"cl",Y167))),N("Y16"))</f>
        <v/>
      </c>
      <c r="AB167" s="123" t="str">
        <f>IF(1=1,IF(E167="","",IF(F167="","A CONTROLER",IF(NOT(ISNUMBER(F167)),"TEXTE",IF(OR(W167="",W167&lt;=0),"COMMANDE COUVERTS INCOMPLETE",IF(G167="","UNITE MANQUANTE",IF(COUNTIF(B384:B428,AE167)=0,"UNITE A CONTROLER","OK")))))),N("Z6"))</f>
        <v/>
      </c>
      <c r="AD167" s="144" t="str">
        <f>IF(1=1,IF(E167="","",AD157),N("AB16"))</f>
        <v/>
      </c>
      <c r="AE167" s="125" t="str">
        <f>IF(1=1,IF(G167="","",UPPER(TRIM(SUBSTITUTE(SUBSTITUTE(G167&amp;"",CHAR(160)," ")," "," ")))),N("AC16"))</f>
        <v/>
      </c>
      <c r="AG167" s="5" t="s">
        <v>225</v>
      </c>
    </row>
    <row r="168" spans="1:33" ht="15.75" x14ac:dyDescent="0.25">
      <c r="A168" s="126" t="str">
        <f>IF(1=1,IF(E168="","",A157),N("A17"))</f>
        <v/>
      </c>
      <c r="B168" s="127" t="str">
        <f>IF(1=1,IF(E168="","",B157),N("B17"))</f>
        <v/>
      </c>
      <c r="C168" s="128"/>
      <c r="D168" s="129" t="str">
        <f>IF(ISBLANK(E168),"",LARGE(D157:D167,1)+1)</f>
        <v/>
      </c>
      <c r="E168" s="130"/>
      <c r="F168" s="131"/>
      <c r="G168" s="170"/>
      <c r="H168" s="105"/>
      <c r="I168" s="132" t="str">
        <f>IF(1=1,IF(E168="","",I157),N("H17"))</f>
        <v/>
      </c>
      <c r="J168" s="133" t="str">
        <f>IF(1=1,IF(E168="","",J157),N("I17"))</f>
        <v/>
      </c>
      <c r="K168" s="134" t="str">
        <f>IF(1=1,IF(E168="","",K157),N("J17"))</f>
        <v/>
      </c>
      <c r="L168" s="135" t="str">
        <f>IF(1=1,IF(OR(J168="",O168="",NOT(ISNUMBER(J168)),NOT(ISNUMBER(O168)),J168=0),"",O168/J168),N("L17"))</f>
        <v/>
      </c>
      <c r="M168" s="136" t="str">
        <f>IF(1=1,IF(OR(L168="",NOT(ISNUMBER(F168))),"",F168*L168*IFERROR(INDEX(D384:D428,MATCH(AE168,B384:B428,0)),1)),N("M13"))</f>
        <v/>
      </c>
      <c r="N168" s="137" t="str">
        <f>IF(1=1,IF(F168="","",IF(G168="","",IFERROR(INDEX(E384:E428,MATCH(AE168,B384:B428,0)),G168&amp;""))),N("N6"))</f>
        <v/>
      </c>
      <c r="O168" s="138" t="str">
        <f>IF(1=1,IF(E168="","",O157),N("K17"))</f>
        <v/>
      </c>
      <c r="P168" s="139" t="str">
        <f>IF(1=1,IF(M168="","",IF(AND(ISNUMBER(M168),M168&lt;1,N168="kg"),MAX(1,ROUND(M168*1000,0)),IF(AND(ISNUMBER(M168),M168&lt;1,N168="L"),MAX(1,ROUND(M168*100,0)),ROUND(M168,3)))),N("O17"))</f>
        <v/>
      </c>
      <c r="Q168" s="140" t="str">
        <f>IF(1=1,IF(M168="","",IF(AND(ISNUMBER(M168),M168&lt;1,N168="kg"),"g",IF(AND(ISNUMBER(M168),M168&lt;1,N168="L"),"cl",N168))),N("P17"))</f>
        <v/>
      </c>
      <c r="R168" s="161" t="str">
        <f>IF(1=1,IF(E168="","",IF(F168="","A CONTROLER",IF(NOT(ISNUMBER(F168)),"TEXTE",IF(OR(L168="",L168&lt;=0),"COMMANDE PRINCIPALE INCOMPLETE",IF(G168="","UNITE MANQUANTE",IF(COUNTIF(B384:B428,AE168)=0,"UNITE A CONTROLER","OK")))))),N("Q9"))</f>
        <v/>
      </c>
      <c r="S168" s="105"/>
      <c r="T168" s="141">
        <f t="shared" si="15"/>
        <v>0</v>
      </c>
      <c r="U168" s="133" t="str">
        <f>IF(1=1,IF(E168="","",U157),N("S17"))</f>
        <v/>
      </c>
      <c r="V168" s="133" t="str">
        <f>IF(1=1,IF(E168="","",V157),N("T17"))</f>
        <v/>
      </c>
      <c r="W168" s="135" t="str">
        <f>IF(1=1,IF(OR(U168="",V168="",NOT(ISNUMBER(U168)),NOT(ISNUMBER(V168)),U168=0),"",V168/U168),N("U17"))</f>
        <v/>
      </c>
      <c r="X168" s="136" t="str">
        <f>IF(1=1,IF(OR(W168="",NOT(ISNUMBER(F168))),"",F168*W168*IFERROR(INDEX(D384:D428,MATCH(AE168,B384:B428,0)),1)),N("V7"))</f>
        <v/>
      </c>
      <c r="Y168" s="137" t="str">
        <f>IF(1=1,IF(F168="","",IF(G168="","",IFERROR(INDEX(E384:E428,MATCH(AE168,B384:B428,0)),G168&amp;""))),N("W6"))</f>
        <v/>
      </c>
      <c r="Z168" s="142" t="str">
        <f>IF(1=1,IF(X168="","",IF(AND(ISNUMBER(X168),X168&lt;1,Y168="kg"),MAX(1,ROUND(X168*1000,0)),IF(AND(ISNUMBER(X168),X168&lt;1,Y168="L"),MAX(1,ROUND(X168*100,0)),ROUND(X168,3)))),N("X17"))</f>
        <v/>
      </c>
      <c r="AA168" s="143" t="str">
        <f>IF(1=1,IF(X168="","",IF(AND(ISNUMBER(X168),X168&lt;1,Y168="kg"),"g",IF(AND(ISNUMBER(X168),X168&lt;1,Y168="L"),"cl",Y168))),N("Y17"))</f>
        <v/>
      </c>
      <c r="AB168" s="123" t="str">
        <f>IF(1=1,IF(E168="","",IF(F168="","A CONTROLER",IF(NOT(ISNUMBER(F168)),"TEXTE",IF(OR(W168="",W168&lt;=0),"COMMANDE COUVERTS INCOMPLETE",IF(G168="","UNITE MANQUANTE",IF(COUNTIF(B384:B428,AE168)=0,"UNITE A CONTROLER","OK")))))),N("Z6"))</f>
        <v/>
      </c>
      <c r="AD168" s="144" t="str">
        <f>IF(1=1,IF(E168="","",AD157),N("AB17"))</f>
        <v/>
      </c>
      <c r="AE168" s="125" t="str">
        <f>IF(1=1,IF(G168="","",UPPER(TRIM(SUBSTITUTE(SUBSTITUTE(G168&amp;"",CHAR(160)," ")," "," ")))),N("AC17"))</f>
        <v/>
      </c>
      <c r="AG168" s="5" t="s">
        <v>36</v>
      </c>
    </row>
    <row r="169" spans="1:33" ht="15.75" x14ac:dyDescent="0.25">
      <c r="A169" s="126" t="str">
        <f>IF(1=1,IF(E169="","",A157),N("A18"))</f>
        <v/>
      </c>
      <c r="B169" s="127" t="str">
        <f>IF(1=1,IF(E169="","",B157),N("B18"))</f>
        <v/>
      </c>
      <c r="C169" s="128"/>
      <c r="D169" s="129" t="str">
        <f>IF(ISBLANK(E169),"",LARGE(D157:D168,1)+1)</f>
        <v/>
      </c>
      <c r="E169" s="130"/>
      <c r="F169" s="131"/>
      <c r="G169" s="170"/>
      <c r="H169" s="105"/>
      <c r="I169" s="132" t="str">
        <f>IF(1=1,IF(E169="","",I157),N("H18"))</f>
        <v/>
      </c>
      <c r="J169" s="133" t="str">
        <f>IF(1=1,IF(E169="","",J157),N("I18"))</f>
        <v/>
      </c>
      <c r="K169" s="134" t="str">
        <f>IF(1=1,IF(E169="","",K157),N("J18"))</f>
        <v/>
      </c>
      <c r="L169" s="135" t="str">
        <f>IF(1=1,IF(OR(J169="",O169="",NOT(ISNUMBER(J169)),NOT(ISNUMBER(O169)),J169=0),"",O169/J169),N("L18"))</f>
        <v/>
      </c>
      <c r="M169" s="136" t="str">
        <f>IF(1=1,IF(OR(L169="",NOT(ISNUMBER(F169))),"",F169*L169*IFERROR(INDEX(D384:D428,MATCH(AE169,B384:B428,0)),1)),N("M13"))</f>
        <v/>
      </c>
      <c r="N169" s="137" t="str">
        <f>IF(1=1,IF(F169="","",IF(G169="","",IFERROR(INDEX(E384:E428,MATCH(AE169,B384:B428,0)),G169&amp;""))),N("N6"))</f>
        <v/>
      </c>
      <c r="O169" s="138" t="str">
        <f>IF(1=1,IF(E169="","",O157),N("K18"))</f>
        <v/>
      </c>
      <c r="P169" s="139" t="str">
        <f>IF(1=1,IF(M169="","",IF(AND(ISNUMBER(M169),M169&lt;1,N169="kg"),MAX(1,ROUND(M169*1000,0)),IF(AND(ISNUMBER(M169),M169&lt;1,N169="L"),MAX(1,ROUND(M169*100,0)),ROUND(M169,3)))),N("O18"))</f>
        <v/>
      </c>
      <c r="Q169" s="140" t="str">
        <f>IF(1=1,IF(M169="","",IF(AND(ISNUMBER(M169),M169&lt;1,N169="kg"),"g",IF(AND(ISNUMBER(M169),M169&lt;1,N169="L"),"cl",N169))),N("P18"))</f>
        <v/>
      </c>
      <c r="R169" s="161" t="str">
        <f>IF(1=1,IF(E169="","",IF(F169="","A CONTROLER",IF(NOT(ISNUMBER(F169)),"TEXTE",IF(OR(L169="",L169&lt;=0),"COMMANDE PRINCIPALE INCOMPLETE",IF(G169="","UNITE MANQUANTE",IF(COUNTIF(B384:B428,AE169)=0,"UNITE A CONTROLER","OK")))))),N("Q9"))</f>
        <v/>
      </c>
      <c r="S169" s="105"/>
      <c r="T169" s="141">
        <f t="shared" si="15"/>
        <v>0</v>
      </c>
      <c r="U169" s="133" t="str">
        <f>IF(1=1,IF(E169="","",U157),N("S18"))</f>
        <v/>
      </c>
      <c r="V169" s="133" t="str">
        <f>IF(1=1,IF(E169="","",V157),N("T18"))</f>
        <v/>
      </c>
      <c r="W169" s="135" t="str">
        <f>IF(1=1,IF(OR(U169="",V169="",NOT(ISNUMBER(U169)),NOT(ISNUMBER(V169)),U169=0),"",V169/U169),N("U18"))</f>
        <v/>
      </c>
      <c r="X169" s="136" t="str">
        <f>IF(1=1,IF(OR(W169="",NOT(ISNUMBER(F169))),"",F169*W169*IFERROR(INDEX(D384:D428,MATCH(AE169,B384:B428,0)),1)),N("V7"))</f>
        <v/>
      </c>
      <c r="Y169" s="137" t="str">
        <f>IF(1=1,IF(F169="","",IF(G169="","",IFERROR(INDEX(E384:E428,MATCH(AE169,B384:B428,0)),G169&amp;""))),N("W6"))</f>
        <v/>
      </c>
      <c r="Z169" s="142" t="str">
        <f>IF(1=1,IF(X169="","",IF(AND(ISNUMBER(X169),X169&lt;1,Y169="kg"),MAX(1,ROUND(X169*1000,0)),IF(AND(ISNUMBER(X169),X169&lt;1,Y169="L"),MAX(1,ROUND(X169*100,0)),ROUND(X169,3)))),N("X18"))</f>
        <v/>
      </c>
      <c r="AA169" s="143" t="str">
        <f>IF(1=1,IF(X169="","",IF(AND(ISNUMBER(X169),X169&lt;1,Y169="kg"),"g",IF(AND(ISNUMBER(X169),X169&lt;1,Y169="L"),"cl",Y169))),N("Y18"))</f>
        <v/>
      </c>
      <c r="AB169" s="123" t="str">
        <f>IF(1=1,IF(E169="","",IF(F169="","A CONTROLER",IF(NOT(ISNUMBER(F169)),"TEXTE",IF(OR(W169="",W169&lt;=0),"COMMANDE COUVERTS INCOMPLETE",IF(G169="","UNITE MANQUANTE",IF(COUNTIF(B384:B428,AE169)=0,"UNITE A CONTROLER","OK")))))),N("Z6"))</f>
        <v/>
      </c>
      <c r="AD169" s="144" t="str">
        <f>IF(1=1,IF(E169="","",AD157),N("AB18"))</f>
        <v/>
      </c>
      <c r="AE169" s="125" t="str">
        <f>IF(1=1,IF(G169="","",UPPER(TRIM(SUBSTITUTE(SUBSTITUTE(G169&amp;"",CHAR(160)," ")," "," ")))),N("AC18"))</f>
        <v/>
      </c>
      <c r="AG169" s="5" t="s">
        <v>37</v>
      </c>
    </row>
    <row r="170" spans="1:33" ht="15.75" x14ac:dyDescent="0.25">
      <c r="A170" s="126" t="str">
        <f>IF(1=1,IF(E170="","",A157),N("A19"))</f>
        <v/>
      </c>
      <c r="B170" s="127" t="str">
        <f>IF(1=1,IF(E170="","",B157),N("B19"))</f>
        <v/>
      </c>
      <c r="C170" s="128"/>
      <c r="D170" s="129" t="str">
        <f>IF(ISBLANK(E170),"",LARGE(D157:D169,1)+1)</f>
        <v/>
      </c>
      <c r="E170" s="130"/>
      <c r="F170" s="131"/>
      <c r="G170" s="170"/>
      <c r="H170" s="105"/>
      <c r="I170" s="132" t="str">
        <f>IF(1=1,IF(E170="","",I157),N("H19"))</f>
        <v/>
      </c>
      <c r="J170" s="133" t="str">
        <f>IF(1=1,IF(E170="","",J157),N("I19"))</f>
        <v/>
      </c>
      <c r="K170" s="134" t="str">
        <f>IF(1=1,IF(E170="","",K157),N("J19"))</f>
        <v/>
      </c>
      <c r="L170" s="135" t="str">
        <f>IF(1=1,IF(OR(J170="",O170="",NOT(ISNUMBER(J170)),NOT(ISNUMBER(O170)),J170=0),"",O170/J170),N("L19"))</f>
        <v/>
      </c>
      <c r="M170" s="136" t="str">
        <f>IF(1=1,IF(OR(L170="",NOT(ISNUMBER(F170))),"",F170*L170*IFERROR(INDEX(D384:D428,MATCH(AE170,B384:B428,0)),1)),N("M13"))</f>
        <v/>
      </c>
      <c r="N170" s="137" t="str">
        <f>IF(1=1,IF(F170="","",IF(G170="","",IFERROR(INDEX(E384:E428,MATCH(AE170,B384:B428,0)),G170&amp;""))),N("N6"))</f>
        <v/>
      </c>
      <c r="O170" s="138" t="str">
        <f>IF(1=1,IF(E170="","",O157),N("K19"))</f>
        <v/>
      </c>
      <c r="P170" s="139" t="str">
        <f>IF(1=1,IF(M170="","",IF(AND(ISNUMBER(M170),M170&lt;1,N170="kg"),MAX(1,ROUND(M170*1000,0)),IF(AND(ISNUMBER(M170),M170&lt;1,N170="L"),MAX(1,ROUND(M170*100,0)),ROUND(M170,3)))),N("O19"))</f>
        <v/>
      </c>
      <c r="Q170" s="140" t="str">
        <f>IF(1=1,IF(M170="","",IF(AND(ISNUMBER(M170),M170&lt;1,N170="kg"),"g",IF(AND(ISNUMBER(M170),M170&lt;1,N170="L"),"cl",N170))),N("P19"))</f>
        <v/>
      </c>
      <c r="R170" s="161" t="str">
        <f>IF(1=1,IF(E170="","",IF(F170="","A CONTROLER",IF(NOT(ISNUMBER(F170)),"TEXTE",IF(OR(L170="",L170&lt;=0),"COMMANDE PRINCIPALE INCOMPLETE",IF(G170="","UNITE MANQUANTE",IF(COUNTIF(B384:B428,AE170)=0,"UNITE A CONTROLER","OK")))))),N("Q9"))</f>
        <v/>
      </c>
      <c r="S170" s="105"/>
      <c r="T170" s="141">
        <f t="shared" si="15"/>
        <v>0</v>
      </c>
      <c r="U170" s="133" t="str">
        <f>IF(1=1,IF(E170="","",U157),N("S19"))</f>
        <v/>
      </c>
      <c r="V170" s="133" t="str">
        <f>IF(1=1,IF(E170="","",V157),N("T19"))</f>
        <v/>
      </c>
      <c r="W170" s="135" t="str">
        <f>IF(1=1,IF(OR(U170="",V170="",NOT(ISNUMBER(U170)),NOT(ISNUMBER(V170)),U170=0),"",V170/U170),N("U19"))</f>
        <v/>
      </c>
      <c r="X170" s="136" t="str">
        <f>IF(1=1,IF(OR(W170="",NOT(ISNUMBER(F170))),"",F170*W170*IFERROR(INDEX(D384:D428,MATCH(AE170,B384:B428,0)),1)),N("V7"))</f>
        <v/>
      </c>
      <c r="Y170" s="137" t="str">
        <f>IF(1=1,IF(F170="","",IF(G170="","",IFERROR(INDEX(E384:E428,MATCH(AE170,B384:B428,0)),G170&amp;""))),N("W6"))</f>
        <v/>
      </c>
      <c r="Z170" s="142" t="str">
        <f>IF(1=1,IF(X170="","",IF(AND(ISNUMBER(X170),X170&lt;1,Y170="kg"),MAX(1,ROUND(X170*1000,0)),IF(AND(ISNUMBER(X170),X170&lt;1,Y170="L"),MAX(1,ROUND(X170*100,0)),ROUND(X170,3)))),N("X19"))</f>
        <v/>
      </c>
      <c r="AA170" s="143" t="str">
        <f>IF(1=1,IF(X170="","",IF(AND(ISNUMBER(X170),X170&lt;1,Y170="kg"),"g",IF(AND(ISNUMBER(X170),X170&lt;1,Y170="L"),"cl",Y170))),N("Y19"))</f>
        <v/>
      </c>
      <c r="AB170" s="123" t="str">
        <f>IF(1=1,IF(E170="","",IF(F170="","A CONTROLER",IF(NOT(ISNUMBER(F170)),"TEXTE",IF(OR(W170="",W170&lt;=0),"COMMANDE COUVERTS INCOMPLETE",IF(G170="","UNITE MANQUANTE",IF(COUNTIF(B384:B428,AE170)=0,"UNITE A CONTROLER","OK")))))),N("Z6"))</f>
        <v/>
      </c>
      <c r="AD170" s="144" t="str">
        <f>IF(1=1,IF(E170="","",AD157),N("AB19"))</f>
        <v/>
      </c>
      <c r="AE170" s="125" t="str">
        <f>IF(1=1,IF(G170="","",UPPER(TRIM(SUBSTITUTE(SUBSTITUTE(G170&amp;"",CHAR(160)," ")," "," ")))),N("AC19"))</f>
        <v/>
      </c>
      <c r="AG170" s="4" t="s">
        <v>38</v>
      </c>
    </row>
    <row r="171" spans="1:33" ht="15.75" x14ac:dyDescent="0.25">
      <c r="A171" s="126" t="str">
        <f>IF(1=1,IF(E171="","",A157),N("A20"))</f>
        <v/>
      </c>
      <c r="B171" s="127" t="str">
        <f>IF(1=1,IF(E171="","",B157),N("B20"))</f>
        <v/>
      </c>
      <c r="C171" s="128"/>
      <c r="D171" s="129" t="str">
        <f>IF(ISBLANK(E171),"",LARGE(D157:D170,1)+1)</f>
        <v/>
      </c>
      <c r="E171" s="130"/>
      <c r="F171" s="131"/>
      <c r="G171" s="170"/>
      <c r="H171" s="105"/>
      <c r="I171" s="132" t="str">
        <f>IF(1=1,IF(E171="","",I157),N("H20"))</f>
        <v/>
      </c>
      <c r="J171" s="133" t="str">
        <f>IF(1=1,IF(E171="","",J157),N("I20"))</f>
        <v/>
      </c>
      <c r="K171" s="134" t="str">
        <f>IF(1=1,IF(E171="","",K157),N("J20"))</f>
        <v/>
      </c>
      <c r="L171" s="135" t="str">
        <f>IF(1=1,IF(OR(J171="",O171="",NOT(ISNUMBER(J171)),NOT(ISNUMBER(O171)),J171=0),"",O171/J171),N("L20"))</f>
        <v/>
      </c>
      <c r="M171" s="136" t="str">
        <f>IF(1=1,IF(OR(L171="",NOT(ISNUMBER(F171))),"",F171*L171*IFERROR(INDEX(D384:D428,MATCH(AE171,B384:B428,0)),1)),N("M13"))</f>
        <v/>
      </c>
      <c r="N171" s="137" t="str">
        <f>IF(1=1,IF(F171="","",IF(G171="","",IFERROR(INDEX(E384:E428,MATCH(AE171,B384:B428,0)),G171&amp;""))),N("N6"))</f>
        <v/>
      </c>
      <c r="O171" s="138" t="str">
        <f>IF(1=1,IF(E171="","",O157),N("K20"))</f>
        <v/>
      </c>
      <c r="P171" s="139" t="str">
        <f>IF(1=1,IF(M171="","",IF(AND(ISNUMBER(M171),M171&lt;1,N171="kg"),MAX(1,ROUND(M171*1000,0)),IF(AND(ISNUMBER(M171),M171&lt;1,N171="L"),MAX(1,ROUND(M171*100,0)),ROUND(M171,3)))),N("O20"))</f>
        <v/>
      </c>
      <c r="Q171" s="140" t="str">
        <f>IF(1=1,IF(M171="","",IF(AND(ISNUMBER(M171),M171&lt;1,N171="kg"),"g",IF(AND(ISNUMBER(M171),M171&lt;1,N171="L"),"cl",N171))),N("P20"))</f>
        <v/>
      </c>
      <c r="R171" s="161" t="str">
        <f>IF(1=1,IF(E171="","",IF(F171="","A CONTROLER",IF(NOT(ISNUMBER(F171)),"TEXTE",IF(OR(L171="",L171&lt;=0),"COMMANDE PRINCIPALE INCOMPLETE",IF(G171="","UNITE MANQUANTE",IF(COUNTIF(B384:B428,AE171)=0,"UNITE A CONTROLER","OK")))))),N("Q9"))</f>
        <v/>
      </c>
      <c r="S171" s="105"/>
      <c r="T171" s="141">
        <f t="shared" si="15"/>
        <v>0</v>
      </c>
      <c r="U171" s="133" t="str">
        <f>IF(1=1,IF(E171="","",U157),N("S20"))</f>
        <v/>
      </c>
      <c r="V171" s="133" t="str">
        <f>IF(1=1,IF(E171="","",V157),N("T20"))</f>
        <v/>
      </c>
      <c r="W171" s="135" t="str">
        <f>IF(1=1,IF(OR(U171="",V171="",NOT(ISNUMBER(U171)),NOT(ISNUMBER(V171)),U171=0),"",V171/U171),N("U20"))</f>
        <v/>
      </c>
      <c r="X171" s="136" t="str">
        <f>IF(1=1,IF(OR(W171="",NOT(ISNUMBER(F171))),"",F171*W171*IFERROR(INDEX(D384:D428,MATCH(AE171,B384:B428,0)),1)),N("V7"))</f>
        <v/>
      </c>
      <c r="Y171" s="137" t="str">
        <f>IF(1=1,IF(F171="","",IF(G171="","",IFERROR(INDEX(E384:E428,MATCH(AE171,B384:B428,0)),G171&amp;""))),N("W6"))</f>
        <v/>
      </c>
      <c r="Z171" s="142" t="str">
        <f>IF(1=1,IF(X171="","",IF(AND(ISNUMBER(X171),X171&lt;1,Y171="kg"),MAX(1,ROUND(X171*1000,0)),IF(AND(ISNUMBER(X171),X171&lt;1,Y171="L"),MAX(1,ROUND(X171*100,0)),ROUND(X171,3)))),N("X20"))</f>
        <v/>
      </c>
      <c r="AA171" s="143" t="str">
        <f>IF(1=1,IF(X171="","",IF(AND(ISNUMBER(X171),X171&lt;1,Y171="kg"),"g",IF(AND(ISNUMBER(X171),X171&lt;1,Y171="L"),"cl",Y171))),N("Y20"))</f>
        <v/>
      </c>
      <c r="AB171" s="123" t="str">
        <f>IF(1=1,IF(E171="","",IF(F171="","A CONTROLER",IF(NOT(ISNUMBER(F171)),"TEXTE",IF(OR(W171="",W171&lt;=0),"COMMANDE COUVERTS INCOMPLETE",IF(G171="","UNITE MANQUANTE",IF(COUNTIF(B384:B428,AE171)=0,"UNITE A CONTROLER","OK")))))),N("Z6"))</f>
        <v/>
      </c>
      <c r="AD171" s="144" t="str">
        <f>IF(1=1,IF(E171="","",AD157),N("AB20"))</f>
        <v/>
      </c>
      <c r="AE171" s="125" t="str">
        <f>IF(1=1,IF(G171="","",UPPER(TRIM(SUBSTITUTE(SUBSTITUTE(G171&amp;"",CHAR(160)," ")," "," ")))),N("AC20"))</f>
        <v/>
      </c>
      <c r="AG171" s="4" t="s">
        <v>39</v>
      </c>
    </row>
    <row r="172" spans="1:33" ht="15.75" x14ac:dyDescent="0.25">
      <c r="A172" s="126" t="str">
        <f>IF(1=1,IF(E172="","",A157),N("A21"))</f>
        <v/>
      </c>
      <c r="B172" s="127" t="str">
        <f>IF(1=1,IF(E172="","",B157),N("B21"))</f>
        <v/>
      </c>
      <c r="C172" s="128"/>
      <c r="D172" s="129" t="str">
        <f>IF(ISBLANK(E172),"",LARGE(D157:D171,1)+1)</f>
        <v/>
      </c>
      <c r="E172" s="130"/>
      <c r="F172" s="131"/>
      <c r="G172" s="170"/>
      <c r="H172" s="105"/>
      <c r="I172" s="132" t="str">
        <f>IF(1=1,IF(E172="","",I157),N("H21"))</f>
        <v/>
      </c>
      <c r="J172" s="133" t="str">
        <f>IF(1=1,IF(E172="","",J157),N("I21"))</f>
        <v/>
      </c>
      <c r="K172" s="134" t="str">
        <f>IF(1=1,IF(E172="","",K157),N("J21"))</f>
        <v/>
      </c>
      <c r="L172" s="135" t="str">
        <f>IF(1=1,IF(OR(J172="",O172="",NOT(ISNUMBER(J172)),NOT(ISNUMBER(O172)),J172=0),"",O172/J172),N("L21"))</f>
        <v/>
      </c>
      <c r="M172" s="136" t="str">
        <f>IF(1=1,IF(OR(L172="",NOT(ISNUMBER(F172))),"",F172*L172*IFERROR(INDEX(D384:D428,MATCH(AE172,B384:B428,0)),1)),N("M13"))</f>
        <v/>
      </c>
      <c r="N172" s="137" t="str">
        <f>IF(1=1,IF(F172="","",IF(G172="","",IFERROR(INDEX(E384:E428,MATCH(AE172,B384:B428,0)),G172&amp;""))),N("N6"))</f>
        <v/>
      </c>
      <c r="O172" s="138" t="str">
        <f>IF(1=1,IF(E172="","",O157),N("K21"))</f>
        <v/>
      </c>
      <c r="P172" s="139" t="str">
        <f>IF(1=1,IF(M172="","",IF(AND(ISNUMBER(M172),M172&lt;1,N172="kg"),MAX(1,ROUND(M172*1000,0)),IF(AND(ISNUMBER(M172),M172&lt;1,N172="L"),MAX(1,ROUND(M172*100,0)),ROUND(M172,3)))),N("O21"))</f>
        <v/>
      </c>
      <c r="Q172" s="140" t="str">
        <f>IF(1=1,IF(M172="","",IF(AND(ISNUMBER(M172),M172&lt;1,N172="kg"),"g",IF(AND(ISNUMBER(M172),M172&lt;1,N172="L"),"cl",N172))),N("P21"))</f>
        <v/>
      </c>
      <c r="R172" s="161" t="str">
        <f>IF(1=1,IF(E172="","",IF(F172="","A CONTROLER",IF(NOT(ISNUMBER(F172)),"TEXTE",IF(OR(L172="",L172&lt;=0),"COMMANDE PRINCIPALE INCOMPLETE",IF(G172="","UNITE MANQUANTE",IF(COUNTIF(B384:B428,AE172)=0,"UNITE A CONTROLER","OK")))))),N("Q9"))</f>
        <v/>
      </c>
      <c r="S172" s="105"/>
      <c r="T172" s="141">
        <f t="shared" si="15"/>
        <v>0</v>
      </c>
      <c r="U172" s="133" t="str">
        <f>IF(1=1,IF(E172="","",U157),N("S21"))</f>
        <v/>
      </c>
      <c r="V172" s="133" t="str">
        <f>IF(1=1,IF(E172="","",V157),N("T21"))</f>
        <v/>
      </c>
      <c r="W172" s="135" t="str">
        <f>IF(1=1,IF(OR(U172="",V172="",NOT(ISNUMBER(U172)),NOT(ISNUMBER(V172)),U172=0),"",V172/U172),N("U21"))</f>
        <v/>
      </c>
      <c r="X172" s="136" t="str">
        <f>IF(1=1,IF(OR(W172="",NOT(ISNUMBER(F172))),"",F172*W172*IFERROR(INDEX(D384:D428,MATCH(AE172,B384:B428,0)),1)),N("V7"))</f>
        <v/>
      </c>
      <c r="Y172" s="137" t="str">
        <f>IF(1=1,IF(F172="","",IF(G172="","",IFERROR(INDEX(E384:E428,MATCH(AE172,B384:B428,0)),G172&amp;""))),N("W6"))</f>
        <v/>
      </c>
      <c r="Z172" s="142" t="str">
        <f>IF(1=1,IF(X172="","",IF(AND(ISNUMBER(X172),X172&lt;1,Y172="kg"),MAX(1,ROUND(X172*1000,0)),IF(AND(ISNUMBER(X172),X172&lt;1,Y172="L"),MAX(1,ROUND(X172*100,0)),ROUND(X172,3)))),N("X21"))</f>
        <v/>
      </c>
      <c r="AA172" s="143" t="str">
        <f>IF(1=1,IF(X172="","",IF(AND(ISNUMBER(X172),X172&lt;1,Y172="kg"),"g",IF(AND(ISNUMBER(X172),X172&lt;1,Y172="L"),"cl",Y172))),N("Y21"))</f>
        <v/>
      </c>
      <c r="AB172" s="123" t="str">
        <f>IF(1=1,IF(E172="","",IF(F172="","A CONTROLER",IF(NOT(ISNUMBER(F172)),"TEXTE",IF(OR(W172="",W172&lt;=0),"COMMANDE COUVERTS INCOMPLETE",IF(G172="","UNITE MANQUANTE",IF(COUNTIF(B384:B428,AE172)=0,"UNITE A CONTROLER","OK")))))),N("Z6"))</f>
        <v/>
      </c>
      <c r="AD172" s="144" t="str">
        <f>IF(1=1,IF(E172="","",AD157),N("AB21"))</f>
        <v/>
      </c>
      <c r="AE172" s="125" t="str">
        <f>IF(1=1,IF(G172="","",UPPER(TRIM(SUBSTITUTE(SUBSTITUTE(G172&amp;"",CHAR(160)," ")," "," ")))),N("AC21"))</f>
        <v/>
      </c>
      <c r="AG172" s="4" t="s">
        <v>40</v>
      </c>
    </row>
    <row r="173" spans="1:33" ht="15.75" x14ac:dyDescent="0.25">
      <c r="A173" s="126" t="str">
        <f>IF(1=1,IF(E173="","",A157),N("A22"))</f>
        <v/>
      </c>
      <c r="B173" s="127" t="str">
        <f>IF(1=1,IF(E173="","",B157),N("B22"))</f>
        <v/>
      </c>
      <c r="C173" s="128"/>
      <c r="D173" s="129" t="str">
        <f>IF(ISBLANK(E173),"",LARGE(D157:D172,1)+1)</f>
        <v/>
      </c>
      <c r="E173" s="130"/>
      <c r="F173" s="131"/>
      <c r="G173" s="170"/>
      <c r="H173" s="105"/>
      <c r="I173" s="132" t="str">
        <f>IF(1=1,IF(E173="","",I157),N("H22"))</f>
        <v/>
      </c>
      <c r="J173" s="133" t="str">
        <f>IF(1=1,IF(E173="","",J157),N("I22"))</f>
        <v/>
      </c>
      <c r="K173" s="134" t="str">
        <f>IF(1=1,IF(E173="","",K157),N("J22"))</f>
        <v/>
      </c>
      <c r="L173" s="135" t="str">
        <f>IF(1=1,IF(OR(J173="",O173="",NOT(ISNUMBER(J173)),NOT(ISNUMBER(O173)),J173=0),"",O173/J173),N("L22"))</f>
        <v/>
      </c>
      <c r="M173" s="136" t="str">
        <f>IF(1=1,IF(OR(L173="",NOT(ISNUMBER(F173))),"",F173*L173*IFERROR(INDEX(D384:D428,MATCH(AE173,B384:B428,0)),1)),N("M13"))</f>
        <v/>
      </c>
      <c r="N173" s="137" t="str">
        <f>IF(1=1,IF(F173="","",IF(G173="","",IFERROR(INDEX(E384:E428,MATCH(AE173,B384:B428,0)),G173&amp;""))),N("N6"))</f>
        <v/>
      </c>
      <c r="O173" s="138" t="str">
        <f>IF(1=1,IF(E173="","",O157),N("K22"))</f>
        <v/>
      </c>
      <c r="P173" s="139" t="str">
        <f>IF(1=1,IF(M173="","",IF(AND(ISNUMBER(M173),M173&lt;1,N173="kg"),MAX(1,ROUND(M173*1000,0)),IF(AND(ISNUMBER(M173),M173&lt;1,N173="L"),MAX(1,ROUND(M173*100,0)),ROUND(M173,3)))),N("O22"))</f>
        <v/>
      </c>
      <c r="Q173" s="140" t="str">
        <f>IF(1=1,IF(M173="","",IF(AND(ISNUMBER(M173),M173&lt;1,N173="kg"),"g",IF(AND(ISNUMBER(M173),M173&lt;1,N173="L"),"cl",N173))),N("P22"))</f>
        <v/>
      </c>
      <c r="R173" s="161" t="str">
        <f>IF(1=1,IF(E173="","",IF(F173="","A CONTROLER",IF(NOT(ISNUMBER(F173)),"TEXTE",IF(OR(L173="",L173&lt;=0),"COMMANDE PRINCIPALE INCOMPLETE",IF(G173="","UNITE MANQUANTE",IF(COUNTIF(B384:B428,AE173)=0,"UNITE A CONTROLER","OK")))))),N("Q9"))</f>
        <v/>
      </c>
      <c r="S173" s="105"/>
      <c r="T173" s="141">
        <f t="shared" si="15"/>
        <v>0</v>
      </c>
      <c r="U173" s="133" t="str">
        <f>IF(1=1,IF(E173="","",U157),N("S22"))</f>
        <v/>
      </c>
      <c r="V173" s="133" t="str">
        <f>IF(1=1,IF(E173="","",V157),N("T22"))</f>
        <v/>
      </c>
      <c r="W173" s="135" t="str">
        <f>IF(1=1,IF(OR(U173="",V173="",NOT(ISNUMBER(U173)),NOT(ISNUMBER(V173)),U173=0),"",V173/U173),N("U22"))</f>
        <v/>
      </c>
      <c r="X173" s="136" t="str">
        <f>IF(1=1,IF(OR(W173="",NOT(ISNUMBER(F173))),"",F173*W173*IFERROR(INDEX(D384:D428,MATCH(AE173,B384:B428,0)),1)),N("V7"))</f>
        <v/>
      </c>
      <c r="Y173" s="137" t="str">
        <f>IF(1=1,IF(F173="","",IF(G173="","",IFERROR(INDEX(E384:E428,MATCH(AE173,B384:B428,0)),G173&amp;""))),N("W6"))</f>
        <v/>
      </c>
      <c r="Z173" s="142" t="str">
        <f>IF(1=1,IF(X173="","",IF(AND(ISNUMBER(X173),X173&lt;1,Y173="kg"),MAX(1,ROUND(X173*1000,0)),IF(AND(ISNUMBER(X173),X173&lt;1,Y173="L"),MAX(1,ROUND(X173*100,0)),ROUND(X173,3)))),N("X22"))</f>
        <v/>
      </c>
      <c r="AA173" s="143" t="str">
        <f>IF(1=1,IF(X173="","",IF(AND(ISNUMBER(X173),X173&lt;1,Y173="kg"),"g",IF(AND(ISNUMBER(X173),X173&lt;1,Y173="L"),"cl",Y173))),N("Y22"))</f>
        <v/>
      </c>
      <c r="AB173" s="123" t="str">
        <f>IF(1=1,IF(E173="","",IF(F173="","A CONTROLER",IF(NOT(ISNUMBER(F173)),"TEXTE",IF(OR(W173="",W173&lt;=0),"COMMANDE COUVERTS INCOMPLETE",IF(G173="","UNITE MANQUANTE",IF(COUNTIF(B384:B428,AE173)=0,"UNITE A CONTROLER","OK")))))),N("Z6"))</f>
        <v/>
      </c>
      <c r="AD173" s="144" t="str">
        <f>IF(1=1,IF(E173="","",AD157),N("AB22"))</f>
        <v/>
      </c>
      <c r="AE173" s="125" t="str">
        <f>IF(1=1,IF(G173="","",UPPER(TRIM(SUBSTITUTE(SUBSTITUTE(G173&amp;"",CHAR(160)," ")," "," ")))),N("AC22"))</f>
        <v/>
      </c>
      <c r="AG173" s="4" t="s">
        <v>41</v>
      </c>
    </row>
    <row r="174" spans="1:33" ht="15.75" x14ac:dyDescent="0.25">
      <c r="A174" s="126" t="str">
        <f>IF(1=1,IF(E174="","",A157),N("A23"))</f>
        <v/>
      </c>
      <c r="B174" s="127" t="str">
        <f>IF(1=1,IF(E174="","",B157),N("B23"))</f>
        <v/>
      </c>
      <c r="C174" s="128"/>
      <c r="D174" s="129" t="str">
        <f>IF(ISBLANK(E174),"",LARGE(D157:D173,1)+1)</f>
        <v/>
      </c>
      <c r="E174" s="130"/>
      <c r="F174" s="131"/>
      <c r="G174" s="170"/>
      <c r="H174" s="105"/>
      <c r="I174" s="132" t="str">
        <f>IF(1=1,IF(E174="","",I157),N("H23"))</f>
        <v/>
      </c>
      <c r="J174" s="133" t="str">
        <f>IF(1=1,IF(E174="","",J157),N("I23"))</f>
        <v/>
      </c>
      <c r="K174" s="134" t="str">
        <f>IF(1=1,IF(E174="","",K157),N("J23"))</f>
        <v/>
      </c>
      <c r="L174" s="135" t="str">
        <f>IF(1=1,IF(OR(J174="",O174="",NOT(ISNUMBER(J174)),NOT(ISNUMBER(O174)),J174=0),"",O174/J174),N("L23"))</f>
        <v/>
      </c>
      <c r="M174" s="136" t="str">
        <f>IF(1=1,IF(OR(L174="",NOT(ISNUMBER(F174))),"",F174*L174*IFERROR(INDEX(D384:D428,MATCH(AE174,B384:B428,0)),1)),N("M13"))</f>
        <v/>
      </c>
      <c r="N174" s="137" t="str">
        <f>IF(1=1,IF(F174="","",IF(G174="","",IFERROR(INDEX(E384:E428,MATCH(AE174,B384:B428,0)),G174&amp;""))),N("N6"))</f>
        <v/>
      </c>
      <c r="O174" s="138" t="str">
        <f>IF(1=1,IF(E174="","",O157),N("K23"))</f>
        <v/>
      </c>
      <c r="P174" s="139" t="str">
        <f>IF(1=1,IF(M174="","",IF(AND(ISNUMBER(M174),M174&lt;1,N174="kg"),MAX(1,ROUND(M174*1000,0)),IF(AND(ISNUMBER(M174),M174&lt;1,N174="L"),MAX(1,ROUND(M174*100,0)),ROUND(M174,3)))),N("O23"))</f>
        <v/>
      </c>
      <c r="Q174" s="140" t="str">
        <f>IF(1=1,IF(M174="","",IF(AND(ISNUMBER(M174),M174&lt;1,N174="kg"),"g",IF(AND(ISNUMBER(M174),M174&lt;1,N174="L"),"cl",N174))),N("P23"))</f>
        <v/>
      </c>
      <c r="R174" s="161" t="str">
        <f>IF(1=1,IF(E174="","",IF(F174="","A CONTROLER",IF(NOT(ISNUMBER(F174)),"TEXTE",IF(OR(L174="",L174&lt;=0),"COMMANDE PRINCIPALE INCOMPLETE",IF(G174="","UNITE MANQUANTE",IF(COUNTIF(B384:B428,AE174)=0,"UNITE A CONTROLER","OK")))))),N("Q9"))</f>
        <v/>
      </c>
      <c r="S174" s="105"/>
      <c r="T174" s="141">
        <f t="shared" si="15"/>
        <v>0</v>
      </c>
      <c r="U174" s="133" t="str">
        <f>IF(1=1,IF(E174="","",U157),N("S23"))</f>
        <v/>
      </c>
      <c r="V174" s="133" t="str">
        <f>IF(1=1,IF(E174="","",V157),N("T23"))</f>
        <v/>
      </c>
      <c r="W174" s="135" t="str">
        <f>IF(1=1,IF(OR(U174="",V174="",NOT(ISNUMBER(U174)),NOT(ISNUMBER(V174)),U174=0),"",V174/U174),N("U23"))</f>
        <v/>
      </c>
      <c r="X174" s="136" t="str">
        <f>IF(1=1,IF(OR(W174="",NOT(ISNUMBER(F174))),"",F174*W174*IFERROR(INDEX(D384:D428,MATCH(AE174,B384:B428,0)),1)),N("V7"))</f>
        <v/>
      </c>
      <c r="Y174" s="137" t="str">
        <f>IF(1=1,IF(F174="","",IF(G174="","",IFERROR(INDEX(E384:E428,MATCH(AE174,B384:B428,0)),G174&amp;""))),N("W6"))</f>
        <v/>
      </c>
      <c r="Z174" s="142" t="str">
        <f>IF(1=1,IF(X174="","",IF(AND(ISNUMBER(X174),X174&lt;1,Y174="kg"),MAX(1,ROUND(X174*1000,0)),IF(AND(ISNUMBER(X174),X174&lt;1,Y174="L"),MAX(1,ROUND(X174*100,0)),ROUND(X174,3)))),N("X23"))</f>
        <v/>
      </c>
      <c r="AA174" s="143" t="str">
        <f>IF(1=1,IF(X174="","",IF(AND(ISNUMBER(X174),X174&lt;1,Y174="kg"),"g",IF(AND(ISNUMBER(X174),X174&lt;1,Y174="L"),"cl",Y174))),N("Y23"))</f>
        <v/>
      </c>
      <c r="AB174" s="123" t="str">
        <f>IF(1=1,IF(E174="","",IF(F174="","A CONTROLER",IF(NOT(ISNUMBER(F174)),"TEXTE",IF(OR(W174="",W174&lt;=0),"COMMANDE COUVERTS INCOMPLETE",IF(G174="","UNITE MANQUANTE",IF(COUNTIF(B384:B428,AE174)=0,"UNITE A CONTROLER","OK")))))),N("Z6"))</f>
        <v/>
      </c>
      <c r="AD174" s="144" t="str">
        <f>IF(1=1,IF(E174="","",AD157),N("AB23"))</f>
        <v/>
      </c>
      <c r="AE174" s="125" t="str">
        <f>IF(1=1,IF(G174="","",UPPER(TRIM(SUBSTITUTE(SUBSTITUTE(G174&amp;"",CHAR(160)," ")," "," ")))),N("AC23"))</f>
        <v/>
      </c>
      <c r="AG174" s="5" t="s">
        <v>42</v>
      </c>
    </row>
    <row r="175" spans="1:33" ht="15.75" x14ac:dyDescent="0.25">
      <c r="A175" s="126" t="str">
        <f>IF(1=1,IF(E175="","",A157),N("A24"))</f>
        <v/>
      </c>
      <c r="B175" s="127" t="str">
        <f>IF(1=1,IF(E175="","",B157),N("B24"))</f>
        <v/>
      </c>
      <c r="C175" s="128"/>
      <c r="D175" s="129" t="str">
        <f>IF(ISBLANK(E175),"",LARGE(D157:D174,1)+1)</f>
        <v/>
      </c>
      <c r="E175" s="130"/>
      <c r="F175" s="131"/>
      <c r="G175" s="170"/>
      <c r="H175" s="105"/>
      <c r="I175" s="132" t="str">
        <f>IF(1=1,IF(E175="","",I157),N("H24"))</f>
        <v/>
      </c>
      <c r="J175" s="133" t="str">
        <f>IF(1=1,IF(E175="","",J157),N("I24"))</f>
        <v/>
      </c>
      <c r="K175" s="134" t="str">
        <f>IF(1=1,IF(E175="","",K157),N("J24"))</f>
        <v/>
      </c>
      <c r="L175" s="135" t="str">
        <f>IF(1=1,IF(OR(J175="",O175="",NOT(ISNUMBER(J175)),NOT(ISNUMBER(O175)),J175=0),"",O175/J175),N("L24"))</f>
        <v/>
      </c>
      <c r="M175" s="136" t="str">
        <f>IF(1=1,IF(OR(L175="",NOT(ISNUMBER(F175))),"",F175*L175*IFERROR(INDEX(D384:D428,MATCH(AE175,B384:B428,0)),1)),N("M13"))</f>
        <v/>
      </c>
      <c r="N175" s="137" t="str">
        <f>IF(1=1,IF(F175="","",IF(G175="","",IFERROR(INDEX(E384:E428,MATCH(AE175,B384:B428,0)),G175&amp;""))),N("N6"))</f>
        <v/>
      </c>
      <c r="O175" s="138" t="str">
        <f>IF(1=1,IF(E175="","",O157),N("K24"))</f>
        <v/>
      </c>
      <c r="P175" s="139" t="str">
        <f>IF(1=1,IF(M175="","",IF(AND(ISNUMBER(M175),M175&lt;1,N175="kg"),MAX(1,ROUND(M175*1000,0)),IF(AND(ISNUMBER(M175),M175&lt;1,N175="L"),MAX(1,ROUND(M175*100,0)),ROUND(M175,3)))),N("O24"))</f>
        <v/>
      </c>
      <c r="Q175" s="140" t="str">
        <f>IF(1=1,IF(M175="","",IF(AND(ISNUMBER(M175),M175&lt;1,N175="kg"),"g",IF(AND(ISNUMBER(M175),M175&lt;1,N175="L"),"cl",N175))),N("P24"))</f>
        <v/>
      </c>
      <c r="R175" s="161" t="str">
        <f>IF(1=1,IF(E175="","",IF(F175="","A CONTROLER",IF(NOT(ISNUMBER(F175)),"TEXTE",IF(OR(L175="",L175&lt;=0),"COMMANDE PRINCIPALE INCOMPLETE",IF(G175="","UNITE MANQUANTE",IF(COUNTIF(B384:B428,AE175)=0,"UNITE A CONTROLER","OK")))))),N("Q9"))</f>
        <v/>
      </c>
      <c r="S175" s="105"/>
      <c r="T175" s="141">
        <f t="shared" si="15"/>
        <v>0</v>
      </c>
      <c r="U175" s="133" t="str">
        <f>IF(1=1,IF(E175="","",U157),N("S24"))</f>
        <v/>
      </c>
      <c r="V175" s="133" t="str">
        <f>IF(1=1,IF(E175="","",V157),N("T24"))</f>
        <v/>
      </c>
      <c r="W175" s="135" t="str">
        <f>IF(1=1,IF(OR(U175="",V175="",NOT(ISNUMBER(U175)),NOT(ISNUMBER(V175)),U175=0),"",V175/U175),N("U24"))</f>
        <v/>
      </c>
      <c r="X175" s="136" t="str">
        <f>IF(1=1,IF(OR(W175="",NOT(ISNUMBER(F175))),"",F175*W175*IFERROR(INDEX(D384:D428,MATCH(AE175,B384:B428,0)),1)),N("V7"))</f>
        <v/>
      </c>
      <c r="Y175" s="137" t="str">
        <f>IF(1=1,IF(F175="","",IF(G175="","",IFERROR(INDEX(E384:E428,MATCH(AE175,B384:B428,0)),G175&amp;""))),N("W6"))</f>
        <v/>
      </c>
      <c r="Z175" s="142" t="str">
        <f>IF(1=1,IF(X175="","",IF(AND(ISNUMBER(X175),X175&lt;1,Y175="kg"),MAX(1,ROUND(X175*1000,0)),IF(AND(ISNUMBER(X175),X175&lt;1,Y175="L"),MAX(1,ROUND(X175*100,0)),ROUND(X175,3)))),N("X24"))</f>
        <v/>
      </c>
      <c r="AA175" s="143" t="str">
        <f>IF(1=1,IF(X175="","",IF(AND(ISNUMBER(X175),X175&lt;1,Y175="kg"),"g",IF(AND(ISNUMBER(X175),X175&lt;1,Y175="L"),"cl",Y175))),N("Y24"))</f>
        <v/>
      </c>
      <c r="AB175" s="123" t="str">
        <f>IF(1=1,IF(E175="","",IF(F175="","A CONTROLER",IF(NOT(ISNUMBER(F175)),"TEXTE",IF(OR(W175="",W175&lt;=0),"COMMANDE COUVERTS INCOMPLETE",IF(G175="","UNITE MANQUANTE",IF(COUNTIF(B384:B428,AE175)=0,"UNITE A CONTROLER","OK")))))),N("Z6"))</f>
        <v/>
      </c>
      <c r="AD175" s="144" t="str">
        <f>IF(1=1,IF(E175="","",AD157),N("AB24"))</f>
        <v/>
      </c>
      <c r="AE175" s="125" t="str">
        <f>IF(1=1,IF(G175="","",UPPER(TRIM(SUBSTITUTE(SUBSTITUTE(G175&amp;"",CHAR(160)," ")," "," ")))),N("AC24"))</f>
        <v/>
      </c>
      <c r="AG175" s="5" t="s">
        <v>43</v>
      </c>
    </row>
    <row r="176" spans="1:33" ht="15.75" x14ac:dyDescent="0.25">
      <c r="A176" s="126" t="str">
        <f>IF(1=1,IF(E176="","",A157),N("A25"))</f>
        <v/>
      </c>
      <c r="B176" s="127" t="str">
        <f>IF(1=1,IF(E176="","",B157),N("B25"))</f>
        <v/>
      </c>
      <c r="C176" s="128"/>
      <c r="D176" s="129" t="str">
        <f>IF(ISBLANK(E176),"",LARGE(D157:D175,1)+1)</f>
        <v/>
      </c>
      <c r="E176" s="130"/>
      <c r="F176" s="131"/>
      <c r="G176" s="170"/>
      <c r="H176" s="105"/>
      <c r="I176" s="132" t="str">
        <f>IF(1=1,IF(E176="","",I157),N("H25"))</f>
        <v/>
      </c>
      <c r="J176" s="133" t="str">
        <f>IF(1=1,IF(E176="","",J157),N("I25"))</f>
        <v/>
      </c>
      <c r="K176" s="134" t="str">
        <f>IF(1=1,IF(E176="","",K157),N("J25"))</f>
        <v/>
      </c>
      <c r="L176" s="135" t="str">
        <f>IF(1=1,IF(OR(J176="",O176="",NOT(ISNUMBER(J176)),NOT(ISNUMBER(O176)),J176=0),"",O176/J176),N("L25"))</f>
        <v/>
      </c>
      <c r="M176" s="136" t="str">
        <f>IF(1=1,IF(OR(L176="",NOT(ISNUMBER(F176))),"",F176*L176*IFERROR(INDEX(D384:D428,MATCH(AE176,B384:B428,0)),1)),N("M13"))</f>
        <v/>
      </c>
      <c r="N176" s="137" t="str">
        <f>IF(1=1,IF(F176="","",IF(G176="","",IFERROR(INDEX(E384:E428,MATCH(AE176,B384:B428,0)),G176&amp;""))),N("N6"))</f>
        <v/>
      </c>
      <c r="O176" s="138" t="str">
        <f>IF(1=1,IF(E176="","",O157),N("K25"))</f>
        <v/>
      </c>
      <c r="P176" s="139" t="str">
        <f>IF(1=1,IF(M176="","",IF(AND(ISNUMBER(M176),M176&lt;1,N176="kg"),MAX(1,ROUND(M176*1000,0)),IF(AND(ISNUMBER(M176),M176&lt;1,N176="L"),MAX(1,ROUND(M176*100,0)),ROUND(M176,3)))),N("O25"))</f>
        <v/>
      </c>
      <c r="Q176" s="140" t="str">
        <f>IF(1=1,IF(M176="","",IF(AND(ISNUMBER(M176),M176&lt;1,N176="kg"),"g",IF(AND(ISNUMBER(M176),M176&lt;1,N176="L"),"cl",N176))),N("P25"))</f>
        <v/>
      </c>
      <c r="R176" s="161" t="str">
        <f>IF(1=1,IF(E176="","",IF(F176="","A CONTROLER",IF(NOT(ISNUMBER(F176)),"TEXTE",IF(OR(L176="",L176&lt;=0),"COMMANDE PRINCIPALE INCOMPLETE",IF(G176="","UNITE MANQUANTE",IF(COUNTIF(B384:B428,AE176)=0,"UNITE A CONTROLER","OK")))))),N("Q9"))</f>
        <v/>
      </c>
      <c r="S176" s="105"/>
      <c r="T176" s="141">
        <f t="shared" si="15"/>
        <v>0</v>
      </c>
      <c r="U176" s="133" t="str">
        <f>IF(1=1,IF(E176="","",U157),N("S25"))</f>
        <v/>
      </c>
      <c r="V176" s="133" t="str">
        <f>IF(1=1,IF(E176="","",V157),N("T25"))</f>
        <v/>
      </c>
      <c r="W176" s="135" t="str">
        <f>IF(1=1,IF(OR(U176="",V176="",NOT(ISNUMBER(U176)),NOT(ISNUMBER(V176)),U176=0),"",V176/U176),N("U25"))</f>
        <v/>
      </c>
      <c r="X176" s="136" t="str">
        <f>IF(1=1,IF(OR(W176="",NOT(ISNUMBER(F176))),"",F176*W176*IFERROR(INDEX(D384:D428,MATCH(AE176,B384:B428,0)),1)),N("V7"))</f>
        <v/>
      </c>
      <c r="Y176" s="137" t="str">
        <f>IF(1=1,IF(F176="","",IF(G176="","",IFERROR(INDEX(E384:E428,MATCH(AE176,B384:B428,0)),G176&amp;""))),N("W6"))</f>
        <v/>
      </c>
      <c r="Z176" s="142" t="str">
        <f>IF(1=1,IF(X176="","",IF(AND(ISNUMBER(X176),X176&lt;1,Y176="kg"),MAX(1,ROUND(X176*1000,0)),IF(AND(ISNUMBER(X176),X176&lt;1,Y176="L"),MAX(1,ROUND(X176*100,0)),ROUND(X176,3)))),N("X25"))</f>
        <v/>
      </c>
      <c r="AA176" s="143" t="str">
        <f>IF(1=1,IF(X176="","",IF(AND(ISNUMBER(X176),X176&lt;1,Y176="kg"),"g",IF(AND(ISNUMBER(X176),X176&lt;1,Y176="L"),"cl",Y176))),N("Y25"))</f>
        <v/>
      </c>
      <c r="AB176" s="123" t="str">
        <f>IF(1=1,IF(E176="","",IF(F176="","A CONTROLER",IF(NOT(ISNUMBER(F176)),"TEXTE",IF(OR(W176="",W176&lt;=0),"COMMANDE COUVERTS INCOMPLETE",IF(G176="","UNITE MANQUANTE",IF(COUNTIF(B384:B428,AE176)=0,"UNITE A CONTROLER","OK")))))),N("Z6"))</f>
        <v/>
      </c>
      <c r="AD176" s="144" t="str">
        <f>IF(1=1,IF(E176="","",AD157),N("AB25"))</f>
        <v/>
      </c>
      <c r="AE176" s="125" t="str">
        <f>IF(1=1,IF(G176="","",UPPER(TRIM(SUBSTITUTE(SUBSTITUTE(G176&amp;"",CHAR(160)," ")," "," ")))),N("AC25"))</f>
        <v/>
      </c>
      <c r="AG176" s="5" t="s">
        <v>44</v>
      </c>
    </row>
    <row r="177" spans="1:33" ht="15.75" x14ac:dyDescent="0.25">
      <c r="A177" s="126" t="str">
        <f>IF(1=1,IF(E177="","",A157),N("A26"))</f>
        <v/>
      </c>
      <c r="B177" s="127" t="str">
        <f>IF(1=1,IF(E177="","",B157),N("B26"))</f>
        <v/>
      </c>
      <c r="C177" s="128"/>
      <c r="D177" s="129" t="str">
        <f>IF(ISBLANK(E177),"",LARGE(D157:D176,1)+1)</f>
        <v/>
      </c>
      <c r="E177" s="130"/>
      <c r="F177" s="131"/>
      <c r="G177" s="170"/>
      <c r="H177" s="105"/>
      <c r="I177" s="132" t="str">
        <f>IF(1=1,IF(E177="","",I157),N("H26"))</f>
        <v/>
      </c>
      <c r="J177" s="133" t="str">
        <f>IF(1=1,IF(E177="","",J157),N("I26"))</f>
        <v/>
      </c>
      <c r="K177" s="134" t="str">
        <f>IF(1=1,IF(E177="","",K157),N("J26"))</f>
        <v/>
      </c>
      <c r="L177" s="135" t="str">
        <f>IF(1=1,IF(OR(J177="",O177="",NOT(ISNUMBER(J177)),NOT(ISNUMBER(O177)),J177=0),"",O177/J177),N("L26"))</f>
        <v/>
      </c>
      <c r="M177" s="136" t="str">
        <f>IF(1=1,IF(OR(L177="",NOT(ISNUMBER(F177))),"",F177*L177*IFERROR(INDEX(D384:D428,MATCH(AE177,B384:B428,0)),1)),N("M13"))</f>
        <v/>
      </c>
      <c r="N177" s="137" t="str">
        <f>IF(1=1,IF(F177="","",IF(G177="","",IFERROR(INDEX(E384:E428,MATCH(AE177,B384:B428,0)),G177&amp;""))),N("N6"))</f>
        <v/>
      </c>
      <c r="O177" s="138" t="str">
        <f>IF(1=1,IF(E177="","",O157),N("K26"))</f>
        <v/>
      </c>
      <c r="P177" s="139" t="str">
        <f>IF(1=1,IF(M177="","",IF(AND(ISNUMBER(M177),M177&lt;1,N177="kg"),MAX(1,ROUND(M177*1000,0)),IF(AND(ISNUMBER(M177),M177&lt;1,N177="L"),MAX(1,ROUND(M177*100,0)),ROUND(M177,3)))),N("O26"))</f>
        <v/>
      </c>
      <c r="Q177" s="140" t="str">
        <f>IF(1=1,IF(M177="","",IF(AND(ISNUMBER(M177),M177&lt;1,N177="kg"),"g",IF(AND(ISNUMBER(M177),M177&lt;1,N177="L"),"cl",N177))),N("P26"))</f>
        <v/>
      </c>
      <c r="R177" s="161" t="str">
        <f>IF(1=1,IF(E177="","",IF(F177="","A CONTROLER",IF(NOT(ISNUMBER(F177)),"TEXTE",IF(OR(L177="",L177&lt;=0),"COMMANDE PRINCIPALE INCOMPLETE",IF(G177="","UNITE MANQUANTE",IF(COUNTIF(B384:B428,AE177)=0,"UNITE A CONTROLER","OK")))))),N("Q9"))</f>
        <v/>
      </c>
      <c r="S177" s="105"/>
      <c r="T177" s="141">
        <f t="shared" si="15"/>
        <v>0</v>
      </c>
      <c r="U177" s="133" t="str">
        <f>IF(1=1,IF(E177="","",U157),N("S26"))</f>
        <v/>
      </c>
      <c r="V177" s="133" t="str">
        <f>IF(1=1,IF(E177="","",V157),N("T26"))</f>
        <v/>
      </c>
      <c r="W177" s="135" t="str">
        <f>IF(1=1,IF(OR(U177="",V177="",NOT(ISNUMBER(U177)),NOT(ISNUMBER(V177)),U177=0),"",V177/U177),N("U26"))</f>
        <v/>
      </c>
      <c r="X177" s="136" t="str">
        <f>IF(1=1,IF(OR(W177="",NOT(ISNUMBER(F177))),"",F177*W177*IFERROR(INDEX(D384:D428,MATCH(AE177,B384:B428,0)),1)),N("V7"))</f>
        <v/>
      </c>
      <c r="Y177" s="137" t="str">
        <f>IF(1=1,IF(F177="","",IF(G177="","",IFERROR(INDEX(E384:E428,MATCH(AE177,B384:B428,0)),G177&amp;""))),N("W6"))</f>
        <v/>
      </c>
      <c r="Z177" s="142" t="str">
        <f>IF(1=1,IF(X177="","",IF(AND(ISNUMBER(X177),X177&lt;1,Y177="kg"),MAX(1,ROUND(X177*1000,0)),IF(AND(ISNUMBER(X177),X177&lt;1,Y177="L"),MAX(1,ROUND(X177*100,0)),ROUND(X177,3)))),N("X26"))</f>
        <v/>
      </c>
      <c r="AA177" s="143" t="str">
        <f>IF(1=1,IF(X177="","",IF(AND(ISNUMBER(X177),X177&lt;1,Y177="kg"),"g",IF(AND(ISNUMBER(X177),X177&lt;1,Y177="L"),"cl",Y177))),N("Y26"))</f>
        <v/>
      </c>
      <c r="AB177" s="123" t="str">
        <f>IF(1=1,IF(E177="","",IF(F177="","A CONTROLER",IF(NOT(ISNUMBER(F177)),"TEXTE",IF(OR(W177="",W177&lt;=0),"COMMANDE COUVERTS INCOMPLETE",IF(G177="","UNITE MANQUANTE",IF(COUNTIF(B384:B428,AE177)=0,"UNITE A CONTROLER","OK")))))),N("Z6"))</f>
        <v/>
      </c>
      <c r="AD177" s="144" t="str">
        <f>IF(1=1,IF(E177="","",AD157),N("AB26"))</f>
        <v/>
      </c>
      <c r="AE177" s="125" t="str">
        <f>IF(1=1,IF(G177="","",UPPER(TRIM(SUBSTITUTE(SUBSTITUTE(G177&amp;"",CHAR(160)," ")," "," ")))),N("AC26"))</f>
        <v/>
      </c>
      <c r="AG177" s="5" t="s">
        <v>45</v>
      </c>
    </row>
    <row r="178" spans="1:33" ht="15.75" x14ac:dyDescent="0.25">
      <c r="A178" s="126" t="str">
        <f>IF(1=1,IF(E178="","",A157),N("A27"))</f>
        <v/>
      </c>
      <c r="B178" s="127" t="str">
        <f>IF(1=1,IF(E178="","",B157),N("B27"))</f>
        <v/>
      </c>
      <c r="C178" s="127"/>
      <c r="D178" s="129" t="str">
        <f>IF(ISBLANK(E178),"",LARGE(D157:D177,1)+1)</f>
        <v/>
      </c>
      <c r="E178" s="130"/>
      <c r="F178" s="131"/>
      <c r="G178" s="170"/>
      <c r="H178" s="105"/>
      <c r="I178" s="132" t="str">
        <f>IF(1=1,IF(E178="","",I157),N("H27"))</f>
        <v/>
      </c>
      <c r="J178" s="133" t="str">
        <f>IF(1=1,IF(E178="","",J157),N("I27"))</f>
        <v/>
      </c>
      <c r="K178" s="134" t="str">
        <f>IF(1=1,IF(E178="","",K157),N("J27"))</f>
        <v/>
      </c>
      <c r="L178" s="135" t="str">
        <f>IF(1=1,IF(OR(J178="",O178="",NOT(ISNUMBER(J178)),NOT(ISNUMBER(O178)),J178=0),"",O178/J178),N("L27"))</f>
        <v/>
      </c>
      <c r="M178" s="136" t="str">
        <f>IF(1=1,IF(OR(L178="",NOT(ISNUMBER(F178))),"",F178*L178*IFERROR(INDEX(D384:D428,MATCH(AE178,B384:B428,0)),1)),N("M13"))</f>
        <v/>
      </c>
      <c r="N178" s="137" t="str">
        <f>IF(1=1,IF(F178="","",IF(G178="","",IFERROR(INDEX(E384:E428,MATCH(AE178,B384:B428,0)),G178&amp;""))),N("N6"))</f>
        <v/>
      </c>
      <c r="O178" s="138" t="str">
        <f>IF(1=1,IF(E178="","",O157),N("K27"))</f>
        <v/>
      </c>
      <c r="P178" s="139" t="str">
        <f>IF(1=1,IF(M178="","",IF(AND(ISNUMBER(M178),M178&lt;1,N178="kg"),MAX(1,ROUND(M178*1000,0)),IF(AND(ISNUMBER(M178),M178&lt;1,N178="L"),MAX(1,ROUND(M178*100,0)),ROUND(M178,3)))),N("O27"))</f>
        <v/>
      </c>
      <c r="Q178" s="140" t="str">
        <f>IF(1=1,IF(M178="","",IF(AND(ISNUMBER(M178),M178&lt;1,N178="kg"),"g",IF(AND(ISNUMBER(M178),M178&lt;1,N178="L"),"cl",N178))),N("P27"))</f>
        <v/>
      </c>
      <c r="R178" s="161" t="str">
        <f>IF(1=1,IF(E178="","",IF(F178="","A CONTROLER",IF(NOT(ISNUMBER(F178)),"TEXTE",IF(OR(L178="",L178&lt;=0),"COMMANDE PRINCIPALE INCOMPLETE",IF(G178="","UNITE MANQUANTE",IF(COUNTIF(B384:B428,AE178)=0,"UNITE A CONTROLER","OK")))))),N("Q9"))</f>
        <v/>
      </c>
      <c r="S178" s="105"/>
      <c r="T178" s="141">
        <f t="shared" si="15"/>
        <v>0</v>
      </c>
      <c r="U178" s="133" t="str">
        <f>IF(1=1,IF(E178="","",U157),N("S27"))</f>
        <v/>
      </c>
      <c r="V178" s="133" t="str">
        <f>IF(1=1,IF(E178="","",V157),N("T27"))</f>
        <v/>
      </c>
      <c r="W178" s="135" t="str">
        <f>IF(1=1,IF(OR(U178="",V178="",NOT(ISNUMBER(U178)),NOT(ISNUMBER(V178)),U178=0),"",V178/U178),N("U27"))</f>
        <v/>
      </c>
      <c r="X178" s="136" t="str">
        <f>IF(1=1,IF(OR(W178="",NOT(ISNUMBER(F178))),"",F178*W178*IFERROR(INDEX(D384:D428,MATCH(AE178,B384:B428,0)),1)),N("V7"))</f>
        <v/>
      </c>
      <c r="Y178" s="137" t="str">
        <f>IF(1=1,IF(F178="","",IF(G178="","",IFERROR(INDEX(E384:E428,MATCH(AE178,B384:B428,0)),G178&amp;""))),N("W6"))</f>
        <v/>
      </c>
      <c r="Z178" s="142" t="str">
        <f>IF(1=1,IF(X178="","",IF(AND(ISNUMBER(X178),X178&lt;1,Y178="kg"),MAX(1,ROUND(X178*1000,0)),IF(AND(ISNUMBER(X178),X178&lt;1,Y178="L"),MAX(1,ROUND(X178*100,0)),ROUND(X178,3)))),N("X27"))</f>
        <v/>
      </c>
      <c r="AA178" s="143" t="str">
        <f>IF(1=1,IF(X178="","",IF(AND(ISNUMBER(X178),X178&lt;1,Y178="kg"),"g",IF(AND(ISNUMBER(X178),X178&lt;1,Y178="L"),"cl",Y178))),N("Y27"))</f>
        <v/>
      </c>
      <c r="AB178" s="123" t="str">
        <f>IF(1=1,IF(E178="","",IF(F178="","A CONTROLER",IF(NOT(ISNUMBER(F178)),"TEXTE",IF(OR(W178="",W178&lt;=0),"COMMANDE COUVERTS INCOMPLETE",IF(G178="","UNITE MANQUANTE",IF(COUNTIF(B384:B428,AE178)=0,"UNITE A CONTROLER","OK")))))),N("Z6"))</f>
        <v/>
      </c>
      <c r="AD178" s="144" t="str">
        <f>IF(1=1,IF(E178="","",AD157),N("AB27"))</f>
        <v/>
      </c>
      <c r="AE178" s="125" t="str">
        <f>IF(1=1,IF(G178="","",UPPER(TRIM(SUBSTITUTE(SUBSTITUTE(G178&amp;"",CHAR(160)," ")," "," ")))),N("AC27"))</f>
        <v/>
      </c>
      <c r="AG178" s="5" t="s">
        <v>46</v>
      </c>
    </row>
    <row r="179" spans="1:33" ht="15.75" x14ac:dyDescent="0.25">
      <c r="A179" s="126" t="str">
        <f>IF(1=1,IF(E179="","",A157),N("A28"))</f>
        <v/>
      </c>
      <c r="B179" s="127" t="str">
        <f>IF(1=1,IF(E179="","",B157),N("B28"))</f>
        <v/>
      </c>
      <c r="C179" s="127"/>
      <c r="D179" s="129" t="str">
        <f>IF(ISBLANK(E179),"",LARGE(D157:D178,1)+1)</f>
        <v/>
      </c>
      <c r="E179" s="130"/>
      <c r="F179" s="131"/>
      <c r="G179" s="170"/>
      <c r="H179" s="105"/>
      <c r="I179" s="132" t="str">
        <f>IF(1=1,IF(E179="","",I157),N("H28"))</f>
        <v/>
      </c>
      <c r="J179" s="133" t="str">
        <f>IF(1=1,IF(E179="","",J157),N("I28"))</f>
        <v/>
      </c>
      <c r="K179" s="134" t="str">
        <f>IF(1=1,IF(E179="","",K157),N("J28"))</f>
        <v/>
      </c>
      <c r="L179" s="135" t="str">
        <f>IF(1=1,IF(OR(J179="",O179="",NOT(ISNUMBER(J179)),NOT(ISNUMBER(O179)),J179=0),"",O179/J179),N("L28"))</f>
        <v/>
      </c>
      <c r="M179" s="136" t="str">
        <f>IF(1=1,IF(OR(L179="",NOT(ISNUMBER(F179))),"",F179*L179*IFERROR(INDEX(D384:D428,MATCH(AE179,B384:B428,0)),1)),N("M13"))</f>
        <v/>
      </c>
      <c r="N179" s="137" t="str">
        <f>IF(1=1,IF(F179="","",IF(G179="","",IFERROR(INDEX(E384:E428,MATCH(AE179,B384:B428,0)),G179&amp;""))),N("N6"))</f>
        <v/>
      </c>
      <c r="O179" s="138" t="str">
        <f>IF(1=1,IF(E179="","",O157),N("K28"))</f>
        <v/>
      </c>
      <c r="P179" s="139" t="str">
        <f>IF(1=1,IF(M179="","",IF(AND(ISNUMBER(M179),M179&lt;1,N179="kg"),MAX(1,ROUND(M179*1000,0)),IF(AND(ISNUMBER(M179),M179&lt;1,N179="L"),MAX(1,ROUND(M179*100,0)),ROUND(M179,3)))),N("O28"))</f>
        <v/>
      </c>
      <c r="Q179" s="140" t="str">
        <f>IF(1=1,IF(M179="","",IF(AND(ISNUMBER(M179),M179&lt;1,N179="kg"),"g",IF(AND(ISNUMBER(M179),M179&lt;1,N179="L"),"cl",N179))),N("P28"))</f>
        <v/>
      </c>
      <c r="R179" s="161" t="str">
        <f>IF(1=1,IF(E179="","",IF(F179="","A CONTROLER",IF(NOT(ISNUMBER(F179)),"TEXTE",IF(OR(L179="",L179&lt;=0),"COMMANDE PRINCIPALE INCOMPLETE",IF(G179="","UNITE MANQUANTE",IF(COUNTIF(B384:B428,AE179)=0,"UNITE A CONTROLER","OK")))))),N("Q9"))</f>
        <v/>
      </c>
      <c r="S179" s="105"/>
      <c r="T179" s="141">
        <f t="shared" si="15"/>
        <v>0</v>
      </c>
      <c r="U179" s="133" t="str">
        <f>IF(1=1,IF(E179="","",U157),N("S28"))</f>
        <v/>
      </c>
      <c r="V179" s="133" t="str">
        <f>IF(1=1,IF(E179="","",V157),N("T28"))</f>
        <v/>
      </c>
      <c r="W179" s="135" t="str">
        <f>IF(1=1,IF(OR(U179="",V179="",NOT(ISNUMBER(U179)),NOT(ISNUMBER(V179)),U179=0),"",V179/U179),N("U28"))</f>
        <v/>
      </c>
      <c r="X179" s="136" t="str">
        <f>IF(1=1,IF(OR(W179="",NOT(ISNUMBER(F179))),"",F179*W179*IFERROR(INDEX(D384:D428,MATCH(AE179,B384:B428,0)),1)),N("V7"))</f>
        <v/>
      </c>
      <c r="Y179" s="137" t="str">
        <f>IF(1=1,IF(F179="","",IF(G179="","",IFERROR(INDEX(E384:E428,MATCH(AE179,B384:B428,0)),G179&amp;""))),N("W6"))</f>
        <v/>
      </c>
      <c r="Z179" s="142" t="str">
        <f>IF(1=1,IF(X179="","",IF(AND(ISNUMBER(X179),X179&lt;1,Y179="kg"),MAX(1,ROUND(X179*1000,0)),IF(AND(ISNUMBER(X179),X179&lt;1,Y179="L"),MAX(1,ROUND(X179*100,0)),ROUND(X179,3)))),N("X28"))</f>
        <v/>
      </c>
      <c r="AA179" s="143" t="str">
        <f>IF(1=1,IF(X179="","",IF(AND(ISNUMBER(X179),X179&lt;1,Y179="kg"),"g",IF(AND(ISNUMBER(X179),X179&lt;1,Y179="L"),"cl",Y179))),N("Y28"))</f>
        <v/>
      </c>
      <c r="AB179" s="123" t="str">
        <f>IF(1=1,IF(E179="","",IF(F179="","A CONTROLER",IF(NOT(ISNUMBER(F179)),"TEXTE",IF(OR(W179="",W179&lt;=0),"COMMANDE COUVERTS INCOMPLETE",IF(G179="","UNITE MANQUANTE",IF(COUNTIF(B384:B428,AE179)=0,"UNITE A CONTROLER","OK")))))),N("Z6"))</f>
        <v/>
      </c>
      <c r="AD179" s="144" t="str">
        <f>IF(1=1,IF(E179="","",AD157),N("AB28"))</f>
        <v/>
      </c>
      <c r="AE179" s="125" t="str">
        <f>IF(1=1,IF(G179="","",UPPER(TRIM(SUBSTITUTE(SUBSTITUTE(G179&amp;"",CHAR(160)," ")," "," ")))),N("AC28"))</f>
        <v/>
      </c>
      <c r="AG179" s="5" t="s">
        <v>47</v>
      </c>
    </row>
    <row r="180" spans="1:33" ht="15.75" x14ac:dyDescent="0.25">
      <c r="A180" s="126" t="str">
        <f>IF(1=1,IF(E180="","",A157),N("A29"))</f>
        <v/>
      </c>
      <c r="B180" s="127" t="str">
        <f>IF(1=1,IF(E180="","",B157),N("B29"))</f>
        <v/>
      </c>
      <c r="C180" s="127"/>
      <c r="D180" s="129" t="str">
        <f>IF(ISBLANK(E180),"",LARGE(D157:D179,1)+1)</f>
        <v/>
      </c>
      <c r="E180" s="130"/>
      <c r="F180" s="131"/>
      <c r="G180" s="170"/>
      <c r="H180" s="105"/>
      <c r="I180" s="132" t="str">
        <f>IF(1=1,IF(E180="","",I157),N("H29"))</f>
        <v/>
      </c>
      <c r="J180" s="133" t="str">
        <f>IF(1=1,IF(E180="","",J157),N("I29"))</f>
        <v/>
      </c>
      <c r="K180" s="134" t="str">
        <f>IF(1=1,IF(E180="","",K157),N("J29"))</f>
        <v/>
      </c>
      <c r="L180" s="135" t="str">
        <f>IF(1=1,IF(OR(J180="",O180="",NOT(ISNUMBER(J180)),NOT(ISNUMBER(O180)),J180=0),"",O180/J180),N("L29"))</f>
        <v/>
      </c>
      <c r="M180" s="136" t="str">
        <f>IF(1=1,IF(OR(L180="",NOT(ISNUMBER(F180))),"",F180*L180*IFERROR(INDEX(D384:D428,MATCH(AE180,B384:B428,0)),1)),N("M13"))</f>
        <v/>
      </c>
      <c r="N180" s="137" t="str">
        <f>IF(1=1,IF(F180="","",IF(G180="","",IFERROR(INDEX(E384:E428,MATCH(AE180,B384:B428,0)),G180&amp;""))),N("N6"))</f>
        <v/>
      </c>
      <c r="O180" s="138" t="str">
        <f>IF(1=1,IF(E180="","",O157),N("K29"))</f>
        <v/>
      </c>
      <c r="P180" s="139" t="str">
        <f>IF(1=1,IF(M180="","",IF(AND(ISNUMBER(M180),M180&lt;1,N180="kg"),MAX(1,ROUND(M180*1000,0)),IF(AND(ISNUMBER(M180),M180&lt;1,N180="L"),MAX(1,ROUND(M180*100,0)),ROUND(M180,3)))),N("O29"))</f>
        <v/>
      </c>
      <c r="Q180" s="140" t="str">
        <f>IF(1=1,IF(M180="","",IF(AND(ISNUMBER(M180),M180&lt;1,N180="kg"),"g",IF(AND(ISNUMBER(M180),M180&lt;1,N180="L"),"cl",N180))),N("P29"))</f>
        <v/>
      </c>
      <c r="R180" s="161" t="str">
        <f>IF(1=1,IF(E180="","",IF(F180="","A CONTROLER",IF(NOT(ISNUMBER(F180)),"TEXTE",IF(OR(L180="",L180&lt;=0),"COMMANDE PRINCIPALE INCOMPLETE",IF(G180="","UNITE MANQUANTE",IF(COUNTIF(B384:B428,AE180)=0,"UNITE A CONTROLER","OK")))))),N("Q9"))</f>
        <v/>
      </c>
      <c r="S180" s="105"/>
      <c r="T180" s="141">
        <f t="shared" si="15"/>
        <v>0</v>
      </c>
      <c r="U180" s="133" t="str">
        <f>IF(1=1,IF(E180="","",U157),N("S29"))</f>
        <v/>
      </c>
      <c r="V180" s="133" t="str">
        <f>IF(1=1,IF(E180="","",V157),N("T29"))</f>
        <v/>
      </c>
      <c r="W180" s="135" t="str">
        <f>IF(1=1,IF(OR(U180="",V180="",NOT(ISNUMBER(U180)),NOT(ISNUMBER(V180)),U180=0),"",V180/U180),N("U29"))</f>
        <v/>
      </c>
      <c r="X180" s="136" t="str">
        <f>IF(1=1,IF(OR(W180="",NOT(ISNUMBER(F180))),"",F180*W180*IFERROR(INDEX(D384:D428,MATCH(AE180,B384:B428,0)),1)),N("V7"))</f>
        <v/>
      </c>
      <c r="Y180" s="137" t="str">
        <f>IF(1=1,IF(F180="","",IF(G180="","",IFERROR(INDEX(E384:E428,MATCH(AE180,B384:B428,0)),G180&amp;""))),N("W6"))</f>
        <v/>
      </c>
      <c r="Z180" s="142" t="str">
        <f>IF(1=1,IF(X180="","",IF(AND(ISNUMBER(X180),X180&lt;1,Y180="kg"),MAX(1,ROUND(X180*1000,0)),IF(AND(ISNUMBER(X180),X180&lt;1,Y180="L"),MAX(1,ROUND(X180*100,0)),ROUND(X180,3)))),N("X29"))</f>
        <v/>
      </c>
      <c r="AA180" s="143" t="str">
        <f>IF(1=1,IF(X180="","",IF(AND(ISNUMBER(X180),X180&lt;1,Y180="kg"),"g",IF(AND(ISNUMBER(X180),X180&lt;1,Y180="L"),"cl",Y180))),N("Y29"))</f>
        <v/>
      </c>
      <c r="AB180" s="123" t="str">
        <f>IF(1=1,IF(E180="","",IF(F180="","A CONTROLER",IF(NOT(ISNUMBER(F180)),"TEXTE",IF(OR(W180="",W180&lt;=0),"COMMANDE COUVERTS INCOMPLETE",IF(G180="","UNITE MANQUANTE",IF(COUNTIF(B384:B428,AE180)=0,"UNITE A CONTROLER","OK")))))),N("Z6"))</f>
        <v/>
      </c>
      <c r="AD180" s="144" t="str">
        <f>IF(1=1,IF(E180="","",AD157),N("AB29"))</f>
        <v/>
      </c>
      <c r="AE180" s="125" t="str">
        <f>IF(1=1,IF(G180="","",UPPER(TRIM(SUBSTITUTE(SUBSTITUTE(G180&amp;"",CHAR(160)," ")," "," ")))),N("AC29"))</f>
        <v/>
      </c>
      <c r="AG180" s="5" t="s">
        <v>48</v>
      </c>
    </row>
    <row r="181" spans="1:33" ht="15.75" x14ac:dyDescent="0.25">
      <c r="A181" s="126" t="str">
        <f>IF(1=1,IF(E181="","",A157),N("A30"))</f>
        <v/>
      </c>
      <c r="B181" s="127" t="str">
        <f>IF(1=1,IF(E181="","",B157),N("B30"))</f>
        <v/>
      </c>
      <c r="C181" s="127"/>
      <c r="D181" s="129" t="str">
        <f>IF(ISBLANK(E181),"",LARGE(D157:D180,1)+1)</f>
        <v/>
      </c>
      <c r="E181" s="130"/>
      <c r="F181" s="131"/>
      <c r="G181" s="170"/>
      <c r="H181" s="105"/>
      <c r="I181" s="132" t="str">
        <f>IF(1=1,IF(E181="","",I157),N("H30"))</f>
        <v/>
      </c>
      <c r="J181" s="133" t="str">
        <f>IF(1=1,IF(E181="","",J157),N("I30"))</f>
        <v/>
      </c>
      <c r="K181" s="134" t="str">
        <f>IF(1=1,IF(E181="","",K157),N("J30"))</f>
        <v/>
      </c>
      <c r="L181" s="135" t="str">
        <f>IF(1=1,IF(OR(J181="",O181="",NOT(ISNUMBER(J181)),NOT(ISNUMBER(O181)),J181=0),"",O181/J181),N("L30"))</f>
        <v/>
      </c>
      <c r="M181" s="136" t="str">
        <f>IF(1=1,IF(OR(L181="",NOT(ISNUMBER(F181))),"",F181*L181*IFERROR(INDEX(D384:D428,MATCH(AE181,B384:B428,0)),1)),N("M13"))</f>
        <v/>
      </c>
      <c r="N181" s="137" t="str">
        <f>IF(1=1,IF(F181="","",IF(G181="","",IFERROR(INDEX(E384:E428,MATCH(AE181,B384:B428,0)),G181&amp;""))),N("N6"))</f>
        <v/>
      </c>
      <c r="O181" s="138" t="str">
        <f>IF(1=1,IF(E181="","",O157),N("K30"))</f>
        <v/>
      </c>
      <c r="P181" s="139" t="str">
        <f>IF(1=1,IF(M181="","",IF(AND(ISNUMBER(M181),M181&lt;1,N181="kg"),MAX(1,ROUND(M181*1000,0)),IF(AND(ISNUMBER(M181),M181&lt;1,N181="L"),MAX(1,ROUND(M181*100,0)),ROUND(M181,3)))),N("O30"))</f>
        <v/>
      </c>
      <c r="Q181" s="140" t="str">
        <f>IF(1=1,IF(M181="","",IF(AND(ISNUMBER(M181),M181&lt;1,N181="kg"),"g",IF(AND(ISNUMBER(M181),M181&lt;1,N181="L"),"cl",N181))),N("P30"))</f>
        <v/>
      </c>
      <c r="R181" s="161" t="str">
        <f>IF(1=1,IF(E181="","",IF(F181="","A CONTROLER",IF(NOT(ISNUMBER(F181)),"TEXTE",IF(OR(L181="",L181&lt;=0),"COMMANDE PRINCIPALE INCOMPLETE",IF(G181="","UNITE MANQUANTE",IF(COUNTIF(B384:B428,AE181)=0,"UNITE A CONTROLER","OK")))))),N("Q9"))</f>
        <v/>
      </c>
      <c r="S181" s="105"/>
      <c r="T181" s="141">
        <f t="shared" si="15"/>
        <v>0</v>
      </c>
      <c r="U181" s="133" t="str">
        <f>IF(1=1,IF(E181="","",U157),N("S30"))</f>
        <v/>
      </c>
      <c r="V181" s="133" t="str">
        <f>IF(1=1,IF(E181="","",V157),N("T30"))</f>
        <v/>
      </c>
      <c r="W181" s="135" t="str">
        <f>IF(1=1,IF(OR(U181="",V181="",NOT(ISNUMBER(U181)),NOT(ISNUMBER(V181)),U181=0),"",V181/U181),N("U30"))</f>
        <v/>
      </c>
      <c r="X181" s="136" t="str">
        <f>IF(1=1,IF(OR(W181="",NOT(ISNUMBER(F181))),"",F181*W181*IFERROR(INDEX(D384:D428,MATCH(AE181,B384:B428,0)),1)),N("V7"))</f>
        <v/>
      </c>
      <c r="Y181" s="137" t="str">
        <f>IF(1=1,IF(F181="","",IF(G181="","",IFERROR(INDEX(E384:E428,MATCH(AE181,B384:B428,0)),G181&amp;""))),N("W6"))</f>
        <v/>
      </c>
      <c r="Z181" s="142" t="str">
        <f>IF(1=1,IF(X181="","",IF(AND(ISNUMBER(X181),X181&lt;1,Y181="kg"),MAX(1,ROUND(X181*1000,0)),IF(AND(ISNUMBER(X181),X181&lt;1,Y181="L"),MAX(1,ROUND(X181*100,0)),ROUND(X181,3)))),N("X30"))</f>
        <v/>
      </c>
      <c r="AA181" s="143" t="str">
        <f>IF(1=1,IF(X181="","",IF(AND(ISNUMBER(X181),X181&lt;1,Y181="kg"),"g",IF(AND(ISNUMBER(X181),X181&lt;1,Y181="L"),"cl",Y181))),N("Y30"))</f>
        <v/>
      </c>
      <c r="AB181" s="123" t="str">
        <f>IF(1=1,IF(E181="","",IF(F181="","A CONTROLER",IF(NOT(ISNUMBER(F181)),"TEXTE",IF(OR(W181="",W181&lt;=0),"COMMANDE COUVERTS INCOMPLETE",IF(G181="","UNITE MANQUANTE",IF(COUNTIF(B384:B428,AE181)=0,"UNITE A CONTROLER","OK")))))),N("Z6"))</f>
        <v/>
      </c>
      <c r="AD181" s="144" t="str">
        <f>IF(1=1,IF(E181="","",AD157),N("AB30"))</f>
        <v/>
      </c>
      <c r="AE181" s="125" t="str">
        <f>IF(1=1,IF(G181="","",UPPER(TRIM(SUBSTITUTE(SUBSTITUTE(G181&amp;"",CHAR(160)," ")," "," ")))),N("AC30"))</f>
        <v/>
      </c>
      <c r="AG181" s="5" t="s">
        <v>49</v>
      </c>
    </row>
    <row r="182" spans="1:33" ht="15.75" x14ac:dyDescent="0.25">
      <c r="A182" s="126" t="str">
        <f>IF(1=1,IF(E182="","",A157),N("A31"))</f>
        <v/>
      </c>
      <c r="B182" s="127" t="str">
        <f>IF(1=1,IF(E182="","",B157),N("B31"))</f>
        <v/>
      </c>
      <c r="C182" s="127"/>
      <c r="D182" s="129" t="str">
        <f>IF(ISBLANK(E182),"",LARGE(D157:D181,1)+1)</f>
        <v/>
      </c>
      <c r="E182" s="130"/>
      <c r="F182" s="131"/>
      <c r="G182" s="170"/>
      <c r="H182" s="105"/>
      <c r="I182" s="132" t="str">
        <f>IF(1=1,IF(E182="","",I157),N("H31"))</f>
        <v/>
      </c>
      <c r="J182" s="133" t="str">
        <f>IF(1=1,IF(E182="","",J157),N("I31"))</f>
        <v/>
      </c>
      <c r="K182" s="134" t="str">
        <f>IF(1=1,IF(E182="","",K157),N("J31"))</f>
        <v/>
      </c>
      <c r="L182" s="135" t="str">
        <f>IF(1=1,IF(OR(J182="",O182="",NOT(ISNUMBER(J182)),NOT(ISNUMBER(O182)),J182=0),"",O182/J182),N("L31"))</f>
        <v/>
      </c>
      <c r="M182" s="136" t="str">
        <f>IF(1=1,IF(OR(L182="",NOT(ISNUMBER(F182))),"",F182*L182*IFERROR(INDEX(D384:D428,MATCH(AE182,B384:B428,0)),1)),N("M13"))</f>
        <v/>
      </c>
      <c r="N182" s="137" t="str">
        <f>IF(1=1,IF(F182="","",IF(G182="","",IFERROR(INDEX(E384:E428,MATCH(AE182,B384:B428,0)),G182&amp;""))),N("N6"))</f>
        <v/>
      </c>
      <c r="O182" s="138" t="str">
        <f>IF(1=1,IF(E182="","",O157),N("K31"))</f>
        <v/>
      </c>
      <c r="P182" s="139" t="str">
        <f>IF(1=1,IF(M182="","",IF(AND(ISNUMBER(M182),M182&lt;1,N182="kg"),MAX(1,ROUND(M182*1000,0)),IF(AND(ISNUMBER(M182),M182&lt;1,N182="L"),MAX(1,ROUND(M182*100,0)),ROUND(M182,3)))),N("O31"))</f>
        <v/>
      </c>
      <c r="Q182" s="140" t="str">
        <f>IF(1=1,IF(M182="","",IF(AND(ISNUMBER(M182),M182&lt;1,N182="kg"),"g",IF(AND(ISNUMBER(M182),M182&lt;1,N182="L"),"cl",N182))),N("P31"))</f>
        <v/>
      </c>
      <c r="R182" s="161" t="str">
        <f>IF(1=1,IF(E182="","",IF(F182="","A CONTROLER",IF(NOT(ISNUMBER(F182)),"TEXTE",IF(OR(L182="",L182&lt;=0),"COMMANDE PRINCIPALE INCOMPLETE",IF(G182="","UNITE MANQUANTE",IF(COUNTIF(B384:B428,AE182)=0,"UNITE A CONTROLER","OK")))))),N("Q9"))</f>
        <v/>
      </c>
      <c r="S182" s="105"/>
      <c r="T182" s="141">
        <f t="shared" si="15"/>
        <v>0</v>
      </c>
      <c r="U182" s="133" t="str">
        <f>IF(1=1,IF(E182="","",U157),N("S31"))</f>
        <v/>
      </c>
      <c r="V182" s="133" t="str">
        <f>IF(1=1,IF(E182="","",V157),N("T31"))</f>
        <v/>
      </c>
      <c r="W182" s="135" t="str">
        <f>IF(1=1,IF(OR(U182="",V182="",NOT(ISNUMBER(U182)),NOT(ISNUMBER(V182)),U182=0),"",V182/U182),N("U31"))</f>
        <v/>
      </c>
      <c r="X182" s="136" t="str">
        <f>IF(1=1,IF(OR(W182="",NOT(ISNUMBER(F182))),"",F182*W182*IFERROR(INDEX(D384:D428,MATCH(AE182,B384:B428,0)),1)),N("V7"))</f>
        <v/>
      </c>
      <c r="Y182" s="137" t="str">
        <f>IF(1=1,IF(F182="","",IF(G182="","",IFERROR(INDEX(E384:E428,MATCH(AE182,B384:B428,0)),G182&amp;""))),N("W6"))</f>
        <v/>
      </c>
      <c r="Z182" s="142" t="str">
        <f>IF(1=1,IF(X182="","",IF(AND(ISNUMBER(X182),X182&lt;1,Y182="kg"),MAX(1,ROUND(X182*1000,0)),IF(AND(ISNUMBER(X182),X182&lt;1,Y182="L"),MAX(1,ROUND(X182*100,0)),ROUND(X182,3)))),N("X31"))</f>
        <v/>
      </c>
      <c r="AA182" s="143" t="str">
        <f>IF(1=1,IF(X182="","",IF(AND(ISNUMBER(X182),X182&lt;1,Y182="kg"),"g",IF(AND(ISNUMBER(X182),X182&lt;1,Y182="L"),"cl",Y182))),N("Y31"))</f>
        <v/>
      </c>
      <c r="AB182" s="123" t="str">
        <f>IF(1=1,IF(E182="","",IF(F182="","A CONTROLER",IF(NOT(ISNUMBER(F182)),"TEXTE",IF(OR(W182="",W182&lt;=0),"COMMANDE COUVERTS INCOMPLETE",IF(G182="","UNITE MANQUANTE",IF(COUNTIF(B384:B428,AE182)=0,"UNITE A CONTROLER","OK")))))),N("Z6"))</f>
        <v/>
      </c>
      <c r="AD182" s="144" t="str">
        <f>IF(1=1,IF(E182="","",AD157),N("AB31"))</f>
        <v/>
      </c>
      <c r="AE182" s="125" t="str">
        <f>IF(1=1,IF(G182="","",UPPER(TRIM(SUBSTITUTE(SUBSTITUTE(G182&amp;"",CHAR(160)," ")," "," ")))),N("AC31"))</f>
        <v/>
      </c>
      <c r="AG182" s="5" t="s">
        <v>50</v>
      </c>
    </row>
    <row r="183" spans="1:33" ht="15.75" x14ac:dyDescent="0.25">
      <c r="A183" s="126" t="str">
        <f>IF(1=1,IF(E183="","",A157),N("A32"))</f>
        <v/>
      </c>
      <c r="B183" s="127" t="str">
        <f>IF(1=1,IF(E183="","",B157),N("B32"))</f>
        <v/>
      </c>
      <c r="C183" s="127"/>
      <c r="D183" s="129" t="str">
        <f>IF(ISBLANK(E183),"",LARGE(D157:D182,1)+1)</f>
        <v/>
      </c>
      <c r="E183" s="130"/>
      <c r="F183" s="131"/>
      <c r="G183" s="170"/>
      <c r="H183" s="105"/>
      <c r="I183" s="132" t="str">
        <f>IF(1=1,IF(E183="","",I157),N("H32"))</f>
        <v/>
      </c>
      <c r="J183" s="133" t="str">
        <f>IF(1=1,IF(E183="","",J157),N("I32"))</f>
        <v/>
      </c>
      <c r="K183" s="134" t="str">
        <f>IF(1=1,IF(E183="","",K157),N("J32"))</f>
        <v/>
      </c>
      <c r="L183" s="135" t="str">
        <f>IF(1=1,IF(OR(J183="",O183="",NOT(ISNUMBER(J183)),NOT(ISNUMBER(O183)),J183=0),"",O183/J183),N("L32"))</f>
        <v/>
      </c>
      <c r="M183" s="136" t="str">
        <f>IF(1=1,IF(OR(L183="",NOT(ISNUMBER(F183))),"",F183*L183*IFERROR(INDEX(D384:D428,MATCH(AE183,B384:B428,0)),1)),N("M13"))</f>
        <v/>
      </c>
      <c r="N183" s="137" t="str">
        <f>IF(1=1,IF(F183="","",IF(G183="","",IFERROR(INDEX(E384:E428,MATCH(AE183,B384:B428,0)),G183&amp;""))),N("N6"))</f>
        <v/>
      </c>
      <c r="O183" s="138" t="str">
        <f>IF(1=1,IF(E183="","",O157),N("K32"))</f>
        <v/>
      </c>
      <c r="P183" s="139" t="str">
        <f>IF(1=1,IF(M183="","",IF(AND(ISNUMBER(M183),M183&lt;1,N183="kg"),MAX(1,ROUND(M183*1000,0)),IF(AND(ISNUMBER(M183),M183&lt;1,N183="L"),MAX(1,ROUND(M183*100,0)),ROUND(M183,3)))),N("O32"))</f>
        <v/>
      </c>
      <c r="Q183" s="140" t="str">
        <f>IF(1=1,IF(M183="","",IF(AND(ISNUMBER(M183),M183&lt;1,N183="kg"),"g",IF(AND(ISNUMBER(M183),M183&lt;1,N183="L"),"cl",N183))),N("P32"))</f>
        <v/>
      </c>
      <c r="R183" s="161" t="str">
        <f>IF(1=1,IF(E183="","",IF(F183="","A CONTROLER",IF(NOT(ISNUMBER(F183)),"TEXTE",IF(OR(L183="",L183&lt;=0),"COMMANDE PRINCIPALE INCOMPLETE",IF(G183="","UNITE MANQUANTE",IF(COUNTIF(B384:B428,AE183)=0,"UNITE A CONTROLER","OK")))))),N("Q9"))</f>
        <v/>
      </c>
      <c r="S183" s="105"/>
      <c r="T183" s="141">
        <f t="shared" si="15"/>
        <v>0</v>
      </c>
      <c r="U183" s="133" t="str">
        <f>IF(1=1,IF(E183="","",U157),N("S32"))</f>
        <v/>
      </c>
      <c r="V183" s="133" t="str">
        <f>IF(1=1,IF(E183="","",V157),N("T32"))</f>
        <v/>
      </c>
      <c r="W183" s="135" t="str">
        <f>IF(1=1,IF(OR(U183="",V183="",NOT(ISNUMBER(U183)),NOT(ISNUMBER(V183)),U183=0),"",V183/U183),N("U32"))</f>
        <v/>
      </c>
      <c r="X183" s="136" t="str">
        <f>IF(1=1,IF(OR(W183="",NOT(ISNUMBER(F183))),"",F183*W183*IFERROR(INDEX(D384:D428,MATCH(AE183,B384:B428,0)),1)),N("V7"))</f>
        <v/>
      </c>
      <c r="Y183" s="137" t="str">
        <f>IF(1=1,IF(F183="","",IF(G183="","",IFERROR(INDEX(E384:E428,MATCH(AE183,B384:B428,0)),G183&amp;""))),N("W6"))</f>
        <v/>
      </c>
      <c r="Z183" s="142" t="str">
        <f>IF(1=1,IF(X183="","",IF(AND(ISNUMBER(X183),X183&lt;1,Y183="kg"),MAX(1,ROUND(X183*1000,0)),IF(AND(ISNUMBER(X183),X183&lt;1,Y183="L"),MAX(1,ROUND(X183*100,0)),ROUND(X183,3)))),N("X32"))</f>
        <v/>
      </c>
      <c r="AA183" s="143" t="str">
        <f>IF(1=1,IF(X183="","",IF(AND(ISNUMBER(X183),X183&lt;1,Y183="kg"),"g",IF(AND(ISNUMBER(X183),X183&lt;1,Y183="L"),"cl",Y183))),N("Y32"))</f>
        <v/>
      </c>
      <c r="AB183" s="123" t="str">
        <f>IF(1=1,IF(E183="","",IF(F183="","A CONTROLER",IF(NOT(ISNUMBER(F183)),"TEXTE",IF(OR(W183="",W183&lt;=0),"COMMANDE COUVERTS INCOMPLETE",IF(G183="","UNITE MANQUANTE",IF(COUNTIF(B384:B428,AE183)=0,"UNITE A CONTROLER","OK")))))),N("Z6"))</f>
        <v/>
      </c>
      <c r="AD183" s="144" t="str">
        <f>IF(1=1,IF(E183="","",AD157),N("AB32"))</f>
        <v/>
      </c>
      <c r="AE183" s="125" t="str">
        <f>IF(1=1,IF(G183="","",UPPER(TRIM(SUBSTITUTE(SUBSTITUTE(G183&amp;"",CHAR(160)," ")," "," ")))),N("AC32"))</f>
        <v/>
      </c>
      <c r="AG183" s="244" t="s">
        <v>51</v>
      </c>
    </row>
    <row r="184" spans="1:33" ht="15.75" x14ac:dyDescent="0.25">
      <c r="A184" s="126" t="str">
        <f>IF(1=1,IF(E184="","",A157),N("A33"))</f>
        <v/>
      </c>
      <c r="B184" s="127" t="str">
        <f>IF(1=1,IF(E184="","",B157),N("B33"))</f>
        <v/>
      </c>
      <c r="C184" s="127"/>
      <c r="D184" s="129" t="str">
        <f>IF(ISBLANK(E184),"",LARGE(D157:D183,1)+1)</f>
        <v/>
      </c>
      <c r="E184" s="130"/>
      <c r="F184" s="131"/>
      <c r="G184" s="170"/>
      <c r="H184" s="105"/>
      <c r="I184" s="132" t="str">
        <f>IF(1=1,IF(E184="","",I157),N("H33"))</f>
        <v/>
      </c>
      <c r="J184" s="133" t="str">
        <f>IF(1=1,IF(E184="","",J157),N("I33"))</f>
        <v/>
      </c>
      <c r="K184" s="134" t="str">
        <f>IF(1=1,IF(E184="","",K157),N("J33"))</f>
        <v/>
      </c>
      <c r="L184" s="135" t="str">
        <f>IF(1=1,IF(OR(J184="",O184="",NOT(ISNUMBER(J184)),NOT(ISNUMBER(O184)),J184=0),"",O184/J184),N("L33"))</f>
        <v/>
      </c>
      <c r="M184" s="136" t="str">
        <f>IF(1=1,IF(OR(L184="",NOT(ISNUMBER(F184))),"",F184*L184*IFERROR(INDEX(D384:D428,MATCH(AE184,B384:B428,0)),1)),N("M13"))</f>
        <v/>
      </c>
      <c r="N184" s="137" t="str">
        <f>IF(1=1,IF(F184="","",IF(G184="","",IFERROR(INDEX(E384:E428,MATCH(AE184,B384:B428,0)),G184&amp;""))),N("N6"))</f>
        <v/>
      </c>
      <c r="O184" s="138" t="str">
        <f>IF(1=1,IF(E184="","",O157),N("K33"))</f>
        <v/>
      </c>
      <c r="P184" s="139" t="str">
        <f>IF(1=1,IF(M184="","",IF(AND(ISNUMBER(M184),M184&lt;1,N184="kg"),MAX(1,ROUND(M184*1000,0)),IF(AND(ISNUMBER(M184),M184&lt;1,N184="L"),MAX(1,ROUND(M184*100,0)),ROUND(M184,3)))),N("O33"))</f>
        <v/>
      </c>
      <c r="Q184" s="140" t="str">
        <f>IF(1=1,IF(M184="","",IF(AND(ISNUMBER(M184),M184&lt;1,N184="kg"),"g",IF(AND(ISNUMBER(M184),M184&lt;1,N184="L"),"cl",N184))),N("P33"))</f>
        <v/>
      </c>
      <c r="R184" s="161" t="str">
        <f>IF(1=1,IF(E184="","",IF(F184="","A CONTROLER",IF(NOT(ISNUMBER(F184)),"TEXTE",IF(OR(L184="",L184&lt;=0),"COMMANDE PRINCIPALE INCOMPLETE",IF(G184="","UNITE MANQUANTE",IF(COUNTIF(B384:B428,AE184)=0,"UNITE A CONTROLER","OK")))))),N("Q9"))</f>
        <v/>
      </c>
      <c r="S184" s="105"/>
      <c r="T184" s="141">
        <f t="shared" si="15"/>
        <v>0</v>
      </c>
      <c r="U184" s="133" t="str">
        <f>IF(1=1,IF(E184="","",U157),N("S33"))</f>
        <v/>
      </c>
      <c r="V184" s="133" t="str">
        <f>IF(1=1,IF(E184="","",V157),N("T33"))</f>
        <v/>
      </c>
      <c r="W184" s="135" t="str">
        <f>IF(1=1,IF(OR(U184="",V184="",NOT(ISNUMBER(U184)),NOT(ISNUMBER(V184)),U184=0),"",V184/U184),N("U33"))</f>
        <v/>
      </c>
      <c r="X184" s="136" t="str">
        <f>IF(1=1,IF(OR(W184="",NOT(ISNUMBER(F184))),"",F184*W184*IFERROR(INDEX(D384:D428,MATCH(AE184,B384:B428,0)),1)),N("V7"))</f>
        <v/>
      </c>
      <c r="Y184" s="137" t="str">
        <f>IF(1=1,IF(F184="","",IF(G184="","",IFERROR(INDEX(E384:E428,MATCH(AE184,B384:B428,0)),G184&amp;""))),N("W6"))</f>
        <v/>
      </c>
      <c r="Z184" s="142" t="str">
        <f>IF(1=1,IF(X184="","",IF(AND(ISNUMBER(X184),X184&lt;1,Y184="kg"),MAX(1,ROUND(X184*1000,0)),IF(AND(ISNUMBER(X184),X184&lt;1,Y184="L"),MAX(1,ROUND(X184*100,0)),ROUND(X184,3)))),N("X33"))</f>
        <v/>
      </c>
      <c r="AA184" s="143" t="str">
        <f>IF(1=1,IF(X184="","",IF(AND(ISNUMBER(X184),X184&lt;1,Y184="kg"),"g",IF(AND(ISNUMBER(X184),X184&lt;1,Y184="L"),"cl",Y184))),N("Y33"))</f>
        <v/>
      </c>
      <c r="AB184" s="123" t="str">
        <f>IF(1=1,IF(E184="","",IF(F184="","A CONTROLER",IF(NOT(ISNUMBER(F184)),"TEXTE",IF(OR(W184="",W184&lt;=0),"COMMANDE COUVERTS INCOMPLETE",IF(G184="","UNITE MANQUANTE",IF(COUNTIF(B384:B428,AE184)=0,"UNITE A CONTROLER","OK")))))),N("Z6"))</f>
        <v/>
      </c>
      <c r="AD184" s="144" t="str">
        <f>IF(1=1,IF(E184="","",AD157),N("AB33"))</f>
        <v/>
      </c>
      <c r="AE184" s="125" t="str">
        <f>IF(1=1,IF(G184="","",UPPER(TRIM(SUBSTITUTE(SUBSTITUTE(G184&amp;"",CHAR(160)," ")," "," ")))),N("AC33"))</f>
        <v/>
      </c>
      <c r="AG184" s="244" t="s">
        <v>54</v>
      </c>
    </row>
    <row r="185" spans="1:33" ht="15.75" x14ac:dyDescent="0.25">
      <c r="A185" s="126" t="str">
        <f>IF(1=1,IF(E185="","",A157),N("A34"))</f>
        <v/>
      </c>
      <c r="B185" s="127" t="str">
        <f>IF(1=1,IF(E185="","",B157),N("B34"))</f>
        <v/>
      </c>
      <c r="C185" s="127"/>
      <c r="D185" s="129" t="str">
        <f>IF(ISBLANK(E185),"",LARGE(D157:D184,1)+1)</f>
        <v/>
      </c>
      <c r="E185" s="130"/>
      <c r="F185" s="131"/>
      <c r="G185" s="170"/>
      <c r="H185" s="105"/>
      <c r="I185" s="132" t="str">
        <f>IF(1=1,IF(E185="","",I157),N("H34"))</f>
        <v/>
      </c>
      <c r="J185" s="133" t="str">
        <f>IF(1=1,IF(E185="","",J157),N("I34"))</f>
        <v/>
      </c>
      <c r="K185" s="134" t="str">
        <f>IF(1=1,IF(E185="","",K157),N("J34"))</f>
        <v/>
      </c>
      <c r="L185" s="135" t="str">
        <f>IF(1=1,IF(OR(J185="",O185="",NOT(ISNUMBER(J185)),NOT(ISNUMBER(O185)),J185=0),"",O185/J185),N("L34"))</f>
        <v/>
      </c>
      <c r="M185" s="136" t="str">
        <f>IF(1=1,IF(OR(L185="",NOT(ISNUMBER(F185))),"",F185*L185*IFERROR(INDEX(D384:D428,MATCH(AE185,B384:B428,0)),1)),N("M13"))</f>
        <v/>
      </c>
      <c r="N185" s="137" t="str">
        <f>IF(1=1,IF(F185="","",IF(G185="","",IFERROR(INDEX(E384:E428,MATCH(AE185,B384:B428,0)),G185&amp;""))),N("N6"))</f>
        <v/>
      </c>
      <c r="O185" s="138" t="str">
        <f>IF(1=1,IF(E185="","",O157),N("K34"))</f>
        <v/>
      </c>
      <c r="P185" s="139" t="str">
        <f>IF(1=1,IF(M185="","",IF(AND(ISNUMBER(M185),M185&lt;1,N185="kg"),MAX(1,ROUND(M185*1000,0)),IF(AND(ISNUMBER(M185),M185&lt;1,N185="L"),MAX(1,ROUND(M185*100,0)),ROUND(M185,3)))),N("O34"))</f>
        <v/>
      </c>
      <c r="Q185" s="140" t="str">
        <f>IF(1=1,IF(M185="","",IF(AND(ISNUMBER(M185),M185&lt;1,N185="kg"),"g",IF(AND(ISNUMBER(M185),M185&lt;1,N185="L"),"cl",N185))),N("P34"))</f>
        <v/>
      </c>
      <c r="R185" s="161" t="str">
        <f>IF(1=1,IF(E185="","",IF(F185="","A CONTROLER",IF(NOT(ISNUMBER(F185)),"TEXTE",IF(OR(L185="",L185&lt;=0),"COMMANDE PRINCIPALE INCOMPLETE",IF(G185="","UNITE MANQUANTE",IF(COUNTIF(B384:B428,AE185)=0,"UNITE A CONTROLER","OK")))))),N("Q9"))</f>
        <v/>
      </c>
      <c r="S185" s="105"/>
      <c r="T185" s="141">
        <f t="shared" si="15"/>
        <v>0</v>
      </c>
      <c r="U185" s="133" t="str">
        <f>IF(1=1,IF(E185="","",U157),N("S34"))</f>
        <v/>
      </c>
      <c r="V185" s="133" t="str">
        <f>IF(1=1,IF(E185="","",V157),N("T34"))</f>
        <v/>
      </c>
      <c r="W185" s="135" t="str">
        <f>IF(1=1,IF(OR(U185="",V185="",NOT(ISNUMBER(U185)),NOT(ISNUMBER(V185)),U185=0),"",V185/U185),N("U34"))</f>
        <v/>
      </c>
      <c r="X185" s="136" t="str">
        <f>IF(1=1,IF(OR(W185="",NOT(ISNUMBER(F185))),"",F185*W185*IFERROR(INDEX(D384:D428,MATCH(AE185,B384:B428,0)),1)),N("V7"))</f>
        <v/>
      </c>
      <c r="Y185" s="137" t="str">
        <f>IF(1=1,IF(F185="","",IF(G185="","",IFERROR(INDEX(E384:E428,MATCH(AE185,B384:B428,0)),G185&amp;""))),N("W6"))</f>
        <v/>
      </c>
      <c r="Z185" s="142" t="str">
        <f>IF(1=1,IF(X185="","",IF(AND(ISNUMBER(X185),X185&lt;1,Y185="kg"),MAX(1,ROUND(X185*1000,0)),IF(AND(ISNUMBER(X185),X185&lt;1,Y185="L"),MAX(1,ROUND(X185*100,0)),ROUND(X185,3)))),N("X34"))</f>
        <v/>
      </c>
      <c r="AA185" s="143" t="str">
        <f>IF(1=1,IF(X185="","",IF(AND(ISNUMBER(X185),X185&lt;1,Y185="kg"),"g",IF(AND(ISNUMBER(X185),X185&lt;1,Y185="L"),"cl",Y185))),N("Y34"))</f>
        <v/>
      </c>
      <c r="AB185" s="123" t="str">
        <f>IF(1=1,IF(E185="","",IF(F185="","A CONTROLER",IF(NOT(ISNUMBER(F185)),"TEXTE",IF(OR(W185="",W185&lt;=0),"COMMANDE COUVERTS INCOMPLETE",IF(G185="","UNITE MANQUANTE",IF(COUNTIF(B384:B428,AE185)=0,"UNITE A CONTROLER","OK")))))),N("Z6"))</f>
        <v/>
      </c>
      <c r="AD185" s="144" t="str">
        <f>IF(1=1,IF(E185="","",AD157),N("AB34"))</f>
        <v/>
      </c>
      <c r="AE185" s="125" t="str">
        <f>IF(1=1,IF(G185="","",UPPER(TRIM(SUBSTITUTE(SUBSTITUTE(G185&amp;"",CHAR(160)," ")," "," ")))),N("AC34"))</f>
        <v/>
      </c>
      <c r="AG185" s="244" t="s">
        <v>56</v>
      </c>
    </row>
    <row r="186" spans="1:33" ht="15.75" x14ac:dyDescent="0.25">
      <c r="A186" s="126" t="str">
        <f>IF(1=1,IF(E186="","",A157),N("A35"))</f>
        <v/>
      </c>
      <c r="B186" s="127" t="str">
        <f>IF(1=1,IF(E186="","",B157),N("B35"))</f>
        <v/>
      </c>
      <c r="C186" s="127"/>
      <c r="D186" s="129" t="str">
        <f>IF(ISBLANK(E186),"",LARGE(D157:D185,1)+1)</f>
        <v/>
      </c>
      <c r="E186" s="130"/>
      <c r="F186" s="131"/>
      <c r="G186" s="170"/>
      <c r="H186" s="105"/>
      <c r="I186" s="132" t="str">
        <f>IF(1=1,IF(E186="","",I157),N("H35"))</f>
        <v/>
      </c>
      <c r="J186" s="133" t="str">
        <f>IF(1=1,IF(E186="","",J157),N("I35"))</f>
        <v/>
      </c>
      <c r="K186" s="134" t="str">
        <f>IF(1=1,IF(E186="","",K157),N("J35"))</f>
        <v/>
      </c>
      <c r="L186" s="135" t="str">
        <f>IF(1=1,IF(OR(J186="",O186="",NOT(ISNUMBER(J186)),NOT(ISNUMBER(O186)),J186=0),"",O186/J186),N("L35"))</f>
        <v/>
      </c>
      <c r="M186" s="136" t="str">
        <f>IF(1=1,IF(OR(L186="",NOT(ISNUMBER(F186))),"",F186*L186*IFERROR(INDEX(D384:D428,MATCH(AE186,B384:B428,0)),1)),N("M13"))</f>
        <v/>
      </c>
      <c r="N186" s="137" t="str">
        <f>IF(1=1,IF(F186="","",IF(G186="","",IFERROR(INDEX(E384:E428,MATCH(AE186,B384:B428,0)),G186&amp;""))),N("N6"))</f>
        <v/>
      </c>
      <c r="O186" s="138" t="str">
        <f>IF(1=1,IF(E186="","",O157),N("K35"))</f>
        <v/>
      </c>
      <c r="P186" s="139" t="str">
        <f>IF(1=1,IF(M186="","",IF(AND(ISNUMBER(M186),M186&lt;1,N186="kg"),MAX(1,ROUND(M186*1000,0)),IF(AND(ISNUMBER(M186),M186&lt;1,N186="L"),MAX(1,ROUND(M186*100,0)),ROUND(M186,3)))),N("O35"))</f>
        <v/>
      </c>
      <c r="Q186" s="140" t="str">
        <f>IF(1=1,IF(M186="","",IF(AND(ISNUMBER(M186),M186&lt;1,N186="kg"),"g",IF(AND(ISNUMBER(M186),M186&lt;1,N186="L"),"cl",N186))),N("P35"))</f>
        <v/>
      </c>
      <c r="R186" s="161" t="str">
        <f>IF(1=1,IF(E186="","",IF(F186="","A CONTROLER",IF(NOT(ISNUMBER(F186)),"TEXTE",IF(OR(L186="",L186&lt;=0),"COMMANDE PRINCIPALE INCOMPLETE",IF(G186="","UNITE MANQUANTE",IF(COUNTIF(B384:B428,AE186)=0,"UNITE A CONTROLER","OK")))))),N("Q9"))</f>
        <v/>
      </c>
      <c r="S186" s="105"/>
      <c r="T186" s="141">
        <f t="shared" si="15"/>
        <v>0</v>
      </c>
      <c r="U186" s="133" t="str">
        <f>IF(1=1,IF(E186="","",U157),N("S35"))</f>
        <v/>
      </c>
      <c r="V186" s="133" t="str">
        <f>IF(1=1,IF(E186="","",V157),N("T35"))</f>
        <v/>
      </c>
      <c r="W186" s="135" t="str">
        <f>IF(1=1,IF(OR(U186="",V186="",NOT(ISNUMBER(U186)),NOT(ISNUMBER(V186)),U186=0),"",V186/U186),N("U35"))</f>
        <v/>
      </c>
      <c r="X186" s="136" t="str">
        <f>IF(1=1,IF(OR(W186="",NOT(ISNUMBER(F186))),"",F186*W186*IFERROR(INDEX(D384:D428,MATCH(AE186,B384:B428,0)),1)),N("V7"))</f>
        <v/>
      </c>
      <c r="Y186" s="137" t="str">
        <f>IF(1=1,IF(F186="","",IF(G186="","",IFERROR(INDEX(E384:E428,MATCH(AE186,B384:B428,0)),G186&amp;""))),N("W6"))</f>
        <v/>
      </c>
      <c r="Z186" s="142" t="str">
        <f>IF(1=1,IF(X186="","",IF(AND(ISNUMBER(X186),X186&lt;1,Y186="kg"),MAX(1,ROUND(X186*1000,0)),IF(AND(ISNUMBER(X186),X186&lt;1,Y186="L"),MAX(1,ROUND(X186*100,0)),ROUND(X186,3)))),N("X35"))</f>
        <v/>
      </c>
      <c r="AA186" s="143" t="str">
        <f>IF(1=1,IF(X186="","",IF(AND(ISNUMBER(X186),X186&lt;1,Y186="kg"),"g",IF(AND(ISNUMBER(X186),X186&lt;1,Y186="L"),"cl",Y186))),N("Y35"))</f>
        <v/>
      </c>
      <c r="AB186" s="123" t="str">
        <f>IF(1=1,IF(E186="","",IF(F186="","A CONTROLER",IF(NOT(ISNUMBER(F186)),"TEXTE",IF(OR(W186="",W186&lt;=0),"COMMANDE COUVERTS INCOMPLETE",IF(G186="","UNITE MANQUANTE",IF(COUNTIF(B384:B428,AE186)=0,"UNITE A CONTROLER","OK")))))),N("Z6"))</f>
        <v/>
      </c>
      <c r="AD186" s="144" t="str">
        <f>IF(1=1,IF(E186="","",AD157),N("AB35"))</f>
        <v/>
      </c>
      <c r="AE186" s="125" t="str">
        <f>IF(1=1,IF(G186="","",UPPER(TRIM(SUBSTITUTE(SUBSTITUTE(G186&amp;"",CHAR(160)," ")," "," ")))),N("AC35"))</f>
        <v/>
      </c>
      <c r="AG186" s="244" t="s">
        <v>58</v>
      </c>
    </row>
    <row r="187" spans="1:33" ht="15.75" x14ac:dyDescent="0.25">
      <c r="A187" s="126" t="str">
        <f>IF(1=1,IF(E187="","",A157),N("A36"))</f>
        <v/>
      </c>
      <c r="B187" s="127" t="str">
        <f>IF(1=1,IF(E187="","",B157),N("B36"))</f>
        <v/>
      </c>
      <c r="C187" s="127"/>
      <c r="D187" s="129" t="str">
        <f>IF(ISBLANK(E187),"",LARGE(D157:D186,1)+1)</f>
        <v/>
      </c>
      <c r="E187" s="130"/>
      <c r="F187" s="131"/>
      <c r="G187" s="170"/>
      <c r="H187" s="105"/>
      <c r="I187" s="132" t="str">
        <f>IF(1=1,IF(E187="","",I157),N("H36"))</f>
        <v/>
      </c>
      <c r="J187" s="133" t="str">
        <f>IF(1=1,IF(E187="","",J157),N("I36"))</f>
        <v/>
      </c>
      <c r="K187" s="134" t="str">
        <f>IF(1=1,IF(E187="","",K157),N("J36"))</f>
        <v/>
      </c>
      <c r="L187" s="135" t="str">
        <f>IF(1=1,IF(OR(J187="",O187="",NOT(ISNUMBER(J187)),NOT(ISNUMBER(O187)),J187=0),"",O187/J187),N("L36"))</f>
        <v/>
      </c>
      <c r="M187" s="136" t="str">
        <f>IF(1=1,IF(OR(L187="",NOT(ISNUMBER(F187))),"",F187*L187*IFERROR(INDEX(D384:D428,MATCH(AE187,B384:B428,0)),1)),N("M13"))</f>
        <v/>
      </c>
      <c r="N187" s="137" t="str">
        <f>IF(1=1,IF(F187="","",IF(G187="","",IFERROR(INDEX(E384:E428,MATCH(AE187,B384:B428,0)),G187&amp;""))),N("N6"))</f>
        <v/>
      </c>
      <c r="O187" s="138" t="str">
        <f>IF(1=1,IF(E187="","",O157),N("K36"))</f>
        <v/>
      </c>
      <c r="P187" s="139" t="str">
        <f>IF(1=1,IF(M187="","",IF(AND(ISNUMBER(M187),M187&lt;1,N187="kg"),MAX(1,ROUND(M187*1000,0)),IF(AND(ISNUMBER(M187),M187&lt;1,N187="L"),MAX(1,ROUND(M187*100,0)),ROUND(M187,3)))),N("O36"))</f>
        <v/>
      </c>
      <c r="Q187" s="140" t="str">
        <f>IF(1=1,IF(M187="","",IF(AND(ISNUMBER(M187),M187&lt;1,N187="kg"),"g",IF(AND(ISNUMBER(M187),M187&lt;1,N187="L"),"cl",N187))),N("P36"))</f>
        <v/>
      </c>
      <c r="R187" s="161" t="str">
        <f>IF(1=1,IF(E187="","",IF(F187="","A CONTROLER",IF(NOT(ISNUMBER(F187)),"TEXTE",IF(OR(L187="",L187&lt;=0),"COMMANDE PRINCIPALE INCOMPLETE",IF(G187="","UNITE MANQUANTE",IF(COUNTIF(B384:B428,AE187)=0,"UNITE A CONTROLER","OK")))))),N("Q9"))</f>
        <v/>
      </c>
      <c r="S187" s="105"/>
      <c r="T187" s="141">
        <f t="shared" si="15"/>
        <v>0</v>
      </c>
      <c r="U187" s="133" t="str">
        <f>IF(1=1,IF(E187="","",U157),N("S36"))</f>
        <v/>
      </c>
      <c r="V187" s="133" t="str">
        <f>IF(1=1,IF(E187="","",V157),N("T36"))</f>
        <v/>
      </c>
      <c r="W187" s="135" t="str">
        <f>IF(1=1,IF(OR(U187="",V187="",NOT(ISNUMBER(U187)),NOT(ISNUMBER(V187)),U187=0),"",V187/U187),N("U36"))</f>
        <v/>
      </c>
      <c r="X187" s="136" t="str">
        <f>IF(1=1,IF(OR(W187="",NOT(ISNUMBER(F187))),"",F187*W187*IFERROR(INDEX(D384:D428,MATCH(AE187,B384:B428,0)),1)),N("V7"))</f>
        <v/>
      </c>
      <c r="Y187" s="137" t="str">
        <f>IF(1=1,IF(F187="","",IF(G187="","",IFERROR(INDEX(E384:E428,MATCH(AE187,B384:B428,0)),G187&amp;""))),N("W6"))</f>
        <v/>
      </c>
      <c r="Z187" s="142" t="str">
        <f>IF(1=1,IF(X187="","",IF(AND(ISNUMBER(X187),X187&lt;1,Y187="kg"),MAX(1,ROUND(X187*1000,0)),IF(AND(ISNUMBER(X187),X187&lt;1,Y187="L"),MAX(1,ROUND(X187*100,0)),ROUND(X187,3)))),N("X36"))</f>
        <v/>
      </c>
      <c r="AA187" s="143" t="str">
        <f>IF(1=1,IF(X187="","",IF(AND(ISNUMBER(X187),X187&lt;1,Y187="kg"),"g",IF(AND(ISNUMBER(X187),X187&lt;1,Y187="L"),"cl",Y187))),N("Y36"))</f>
        <v/>
      </c>
      <c r="AB187" s="123" t="str">
        <f>IF(1=1,IF(E187="","",IF(F187="","A CONTROLER",IF(NOT(ISNUMBER(F187)),"TEXTE",IF(OR(W187="",W187&lt;=0),"COMMANDE COUVERTS INCOMPLETE",IF(G187="","UNITE MANQUANTE",IF(COUNTIF(B384:B428,AE187)=0,"UNITE A CONTROLER","OK")))))),N("Z6"))</f>
        <v/>
      </c>
      <c r="AD187" s="144" t="str">
        <f>IF(1=1,IF(E187="","",AD157),N("AB36"))</f>
        <v/>
      </c>
      <c r="AE187" s="125" t="str">
        <f>IF(1=1,IF(G187="","",UPPER(TRIM(SUBSTITUTE(SUBSTITUTE(G187&amp;"",CHAR(160)," ")," "," ")))),N("AC36"))</f>
        <v/>
      </c>
      <c r="AG187" s="244" t="s">
        <v>60</v>
      </c>
    </row>
    <row r="188" spans="1:33" ht="24" customHeight="1" x14ac:dyDescent="0.25">
      <c r="A188" s="126" t="str">
        <f>IF(1=1,IF(E188="","",A157),N("A37"))</f>
        <v/>
      </c>
      <c r="B188" s="127" t="str">
        <f>IF(1=1,IF(E188="","",B157),N("B37"))</f>
        <v/>
      </c>
      <c r="C188" s="127"/>
      <c r="D188" s="129" t="str">
        <f>IF(ISBLANK(E188),"",LARGE(D157:D187,1)+1)</f>
        <v/>
      </c>
      <c r="E188" s="130"/>
      <c r="F188" s="131"/>
      <c r="G188" s="170"/>
      <c r="H188" s="105"/>
      <c r="I188" s="132" t="str">
        <f>IF(1=1,IF(E188="","",I157),N("H37"))</f>
        <v/>
      </c>
      <c r="J188" s="133" t="str">
        <f>IF(1=1,IF(E188="","",J157),N("I37"))</f>
        <v/>
      </c>
      <c r="K188" s="134" t="str">
        <f>IF(1=1,IF(E188="","",K157),N("J37"))</f>
        <v/>
      </c>
      <c r="L188" s="135" t="str">
        <f>IF(1=1,IF(OR(J188="",O188="",NOT(ISNUMBER(J188)),NOT(ISNUMBER(O188)),J188=0),"",O188/J188),N("L37"))</f>
        <v/>
      </c>
      <c r="M188" s="136" t="str">
        <f>IF(1=1,IF(OR(L188="",NOT(ISNUMBER(F188))),"",F188*L188*IFERROR(INDEX(D384:D428,MATCH(AE188,B384:B428,0)),1)),N("M13"))</f>
        <v/>
      </c>
      <c r="N188" s="137" t="str">
        <f>IF(1=1,IF(F188="","",IF(G188="","",IFERROR(INDEX(E384:E428,MATCH(AE188,B384:B428,0)),G188&amp;""))),N("N6"))</f>
        <v/>
      </c>
      <c r="O188" s="138" t="str">
        <f>IF(1=1,IF(E188="","",O157),N("K37"))</f>
        <v/>
      </c>
      <c r="P188" s="139" t="str">
        <f>IF(1=1,IF(M188="","",IF(AND(ISNUMBER(M188),M188&lt;1,N188="kg"),MAX(1,ROUND(M188*1000,0)),IF(AND(ISNUMBER(M188),M188&lt;1,N188="L"),MAX(1,ROUND(M188*100,0)),ROUND(M188,3)))),N("O37"))</f>
        <v/>
      </c>
      <c r="Q188" s="140" t="str">
        <f>IF(1=1,IF(M188="","",IF(AND(ISNUMBER(M188),M188&lt;1,N188="kg"),"g",IF(AND(ISNUMBER(M188),M188&lt;1,N188="L"),"cl",N188))),N("P37"))</f>
        <v/>
      </c>
      <c r="R188" s="161" t="str">
        <f>IF(1=1,IF(E188="","",IF(F188="","A CONTROLER",IF(NOT(ISNUMBER(F188)),"TEXTE",IF(OR(L188="",L188&lt;=0),"COMMANDE PRINCIPALE INCOMPLETE",IF(G188="","UNITE MANQUANTE",IF(COUNTIF(B384:B428,AE188)=0,"UNITE A CONTROLER","OK")))))),N("Q9"))</f>
        <v/>
      </c>
      <c r="S188" s="105"/>
      <c r="T188" s="141">
        <f t="shared" si="15"/>
        <v>0</v>
      </c>
      <c r="U188" s="133" t="str">
        <f>IF(1=1,IF(E188="","",U157),N("S37"))</f>
        <v/>
      </c>
      <c r="V188" s="133" t="str">
        <f>IF(1=1,IF(E188="","",V157),N("T37"))</f>
        <v/>
      </c>
      <c r="W188" s="135" t="str">
        <f>IF(1=1,IF(OR(U188="",V188="",NOT(ISNUMBER(U188)),NOT(ISNUMBER(V188)),U188=0),"",V188/U188),N("U37"))</f>
        <v/>
      </c>
      <c r="X188" s="136" t="str">
        <f>IF(1=1,IF(OR(W188="",NOT(ISNUMBER(F188))),"",F188*W188*IFERROR(INDEX(D384:D428,MATCH(AE188,B384:B428,0)),1)),N("V7"))</f>
        <v/>
      </c>
      <c r="Y188" s="137" t="str">
        <f>IF(1=1,IF(F188="","",IF(G188="","",IFERROR(INDEX(E384:E428,MATCH(AE188,B384:B428,0)),G188&amp;""))),N("W6"))</f>
        <v/>
      </c>
      <c r="Z188" s="142" t="str">
        <f>IF(1=1,IF(X188="","",IF(AND(ISNUMBER(X188),X188&lt;1,Y188="kg"),MAX(1,ROUND(X188*1000,0)),IF(AND(ISNUMBER(X188),X188&lt;1,Y188="L"),MAX(1,ROUND(X188*100,0)),ROUND(X188,3)))),N("X37"))</f>
        <v/>
      </c>
      <c r="AA188" s="143" t="str">
        <f>IF(1=1,IF(X188="","",IF(AND(ISNUMBER(X188),X188&lt;1,Y188="kg"),"g",IF(AND(ISNUMBER(X188),X188&lt;1,Y188="L"),"cl",Y188))),N("Y37"))</f>
        <v/>
      </c>
      <c r="AB188" s="123" t="str">
        <f>IF(1=1,IF(E188="","",IF(F188="","A CONTROLER",IF(NOT(ISNUMBER(F188)),"TEXTE",IF(OR(W188="",W188&lt;=0),"COMMANDE COUVERTS INCOMPLETE",IF(G188="","UNITE MANQUANTE",IF(COUNTIF(B384:B428,AE188)=0,"UNITE A CONTROLER","OK")))))),N("Z6"))</f>
        <v/>
      </c>
      <c r="AD188" s="144" t="str">
        <f>IF(1=1,IF(E188="","",AD157),N("AB37"))</f>
        <v/>
      </c>
      <c r="AE188" s="125" t="str">
        <f>IF(1=1,IF(G188="","",UPPER(TRIM(SUBSTITUTE(SUBSTITUTE(G188&amp;"",CHAR(160)," ")," "," ")))),N("AC37"))</f>
        <v/>
      </c>
      <c r="AG188" s="244" t="s">
        <v>62</v>
      </c>
    </row>
    <row r="189" spans="1:33" ht="15.75" x14ac:dyDescent="0.25">
      <c r="A189" s="126" t="str">
        <f>IF(1=1,IF(E189="","",A157),N("A38"))</f>
        <v/>
      </c>
      <c r="B189" s="127" t="str">
        <f>IF(1=1,IF(E189="","",B157),N("B38"))</f>
        <v/>
      </c>
      <c r="C189" s="127"/>
      <c r="D189" s="129" t="str">
        <f>IF(ISBLANK(E189),"",LARGE(D157:D188,1)+1)</f>
        <v/>
      </c>
      <c r="E189" s="130"/>
      <c r="F189" s="131"/>
      <c r="G189" s="170"/>
      <c r="H189" s="105"/>
      <c r="I189" s="132" t="str">
        <f>IF(1=1,IF(E189="","",I157),N("H38"))</f>
        <v/>
      </c>
      <c r="J189" s="133" t="str">
        <f>IF(1=1,IF(E189="","",J157),N("I38"))</f>
        <v/>
      </c>
      <c r="K189" s="134" t="str">
        <f>IF(1=1,IF(E189="","",K157),N("J38"))</f>
        <v/>
      </c>
      <c r="L189" s="135" t="str">
        <f>IF(1=1,IF(OR(J189="",O189="",NOT(ISNUMBER(J189)),NOT(ISNUMBER(O189)),J189=0),"",O189/J189),N("L38"))</f>
        <v/>
      </c>
      <c r="M189" s="136" t="str">
        <f>IF(1=1,IF(OR(L189="",NOT(ISNUMBER(F189))),"",F189*L189*IFERROR(INDEX(D384:D428,MATCH(AE189,B384:B428,0)),1)),N("M13"))</f>
        <v/>
      </c>
      <c r="N189" s="137" t="str">
        <f>IF(1=1,IF(F189="","",IF(G189="","",IFERROR(INDEX(E384:E428,MATCH(AE189,B384:B428,0)),G189&amp;""))),N("N6"))</f>
        <v/>
      </c>
      <c r="O189" s="138" t="str">
        <f>IF(1=1,IF(E189="","",O157),N("K38"))</f>
        <v/>
      </c>
      <c r="P189" s="139" t="str">
        <f>IF(1=1,IF(M189="","",IF(AND(ISNUMBER(M189),M189&lt;1,N189="kg"),MAX(1,ROUND(M189*1000,0)),IF(AND(ISNUMBER(M189),M189&lt;1,N189="L"),MAX(1,ROUND(M189*100,0)),ROUND(M189,3)))),N("O38"))</f>
        <v/>
      </c>
      <c r="Q189" s="140" t="str">
        <f>IF(1=1,IF(M189="","",IF(AND(ISNUMBER(M189),M189&lt;1,N189="kg"),"g",IF(AND(ISNUMBER(M189),M189&lt;1,N189="L"),"cl",N189))),N("P38"))</f>
        <v/>
      </c>
      <c r="R189" s="161" t="str">
        <f>IF(1=1,IF(E189="","",IF(F189="","A CONTROLER",IF(NOT(ISNUMBER(F189)),"TEXTE",IF(OR(L189="",L189&lt;=0),"COMMANDE PRINCIPALE INCOMPLETE",IF(G189="","UNITE MANQUANTE",IF(COUNTIF(B384:B428,AE189)=0,"UNITE A CONTROLER","OK")))))),N("Q9"))</f>
        <v/>
      </c>
      <c r="S189" s="105"/>
      <c r="T189" s="141">
        <f t="shared" si="15"/>
        <v>0</v>
      </c>
      <c r="U189" s="133" t="str">
        <f>IF(1=1,IF(E189="","",U157),N("S38"))</f>
        <v/>
      </c>
      <c r="V189" s="133" t="str">
        <f>IF(1=1,IF(E189="","",V157),N("T38"))</f>
        <v/>
      </c>
      <c r="W189" s="135" t="str">
        <f>IF(1=1,IF(OR(U189="",V189="",NOT(ISNUMBER(U189)),NOT(ISNUMBER(V189)),U189=0),"",V189/U189),N("U38"))</f>
        <v/>
      </c>
      <c r="X189" s="136" t="str">
        <f>IF(1=1,IF(OR(W189="",NOT(ISNUMBER(F189))),"",F189*W189*IFERROR(INDEX(D384:D428,MATCH(AE189,B384:B428,0)),1)),N("V7"))</f>
        <v/>
      </c>
      <c r="Y189" s="137" t="str">
        <f>IF(1=1,IF(F189="","",IF(G189="","",IFERROR(INDEX(E384:E428,MATCH(AE189,B384:B428,0)),G189&amp;""))),N("W6"))</f>
        <v/>
      </c>
      <c r="Z189" s="142" t="str">
        <f>IF(1=1,IF(X189="","",IF(AND(ISNUMBER(X189),X189&lt;1,Y189="kg"),MAX(1,ROUND(X189*1000,0)),IF(AND(ISNUMBER(X189),X189&lt;1,Y189="L"),MAX(1,ROUND(X189*100,0)),ROUND(X189,3)))),N("X38"))</f>
        <v/>
      </c>
      <c r="AA189" s="143" t="str">
        <f>IF(1=1,IF(X189="","",IF(AND(ISNUMBER(X189),X189&lt;1,Y189="kg"),"g",IF(AND(ISNUMBER(X189),X189&lt;1,Y189="L"),"cl",Y189))),N("Y38"))</f>
        <v/>
      </c>
      <c r="AB189" s="123" t="str">
        <f>IF(1=1,IF(E189="","",IF(F189="","A CONTROLER",IF(NOT(ISNUMBER(F189)),"TEXTE",IF(OR(W189="",W189&lt;=0),"COMMANDE COUVERTS INCOMPLETE",IF(G189="","UNITE MANQUANTE",IF(COUNTIF(B384:B428,AE189)=0,"UNITE A CONTROLER","OK")))))),N("Z6"))</f>
        <v/>
      </c>
      <c r="AD189" s="144" t="str">
        <f>IF(1=1,IF(E189="","",AD157),N("AB38"))</f>
        <v/>
      </c>
      <c r="AE189" s="125" t="str">
        <f>IF(1=1,IF(G189="","",UPPER(TRIM(SUBSTITUTE(SUBSTITUTE(G189&amp;"",CHAR(160)," ")," "," ")))),N("AC38"))</f>
        <v/>
      </c>
      <c r="AG189" s="244" t="s">
        <v>64</v>
      </c>
    </row>
    <row r="190" spans="1:33" ht="15.75" x14ac:dyDescent="0.25">
      <c r="A190" s="126" t="str">
        <f>IF(1=1,IF(E190="","",A157),N("A39"))</f>
        <v/>
      </c>
      <c r="B190" s="127" t="str">
        <f>IF(1=1,IF(E190="","",B157),N("B39"))</f>
        <v/>
      </c>
      <c r="C190" s="127"/>
      <c r="D190" s="129" t="str">
        <f>IF(ISBLANK(E190),"",LARGE(D157:D189,1)+1)</f>
        <v/>
      </c>
      <c r="E190" s="130"/>
      <c r="F190" s="131"/>
      <c r="G190" s="170"/>
      <c r="H190" s="105"/>
      <c r="I190" s="132" t="str">
        <f>IF(1=1,IF(E190="","",I157),N("H39"))</f>
        <v/>
      </c>
      <c r="J190" s="133" t="str">
        <f>IF(1=1,IF(E190="","",J157),N("I39"))</f>
        <v/>
      </c>
      <c r="K190" s="134" t="str">
        <f>IF(1=1,IF(E190="","",K157),N("J39"))</f>
        <v/>
      </c>
      <c r="L190" s="135" t="str">
        <f>IF(1=1,IF(OR(J190="",O190="",NOT(ISNUMBER(J190)),NOT(ISNUMBER(O190)),J190=0),"",O190/J190),N("L39"))</f>
        <v/>
      </c>
      <c r="M190" s="136" t="str">
        <f>IF(1=1,IF(OR(L190="",NOT(ISNUMBER(F190))),"",F190*L190*IFERROR(INDEX(D384:D428,MATCH(AE190,B384:B428,0)),1)),N("M13"))</f>
        <v/>
      </c>
      <c r="N190" s="137" t="str">
        <f>IF(1=1,IF(F190="","",IF(G190="","",IFERROR(INDEX(E384:E428,MATCH(AE190,B384:B428,0)),G190&amp;""))),N("N6"))</f>
        <v/>
      </c>
      <c r="O190" s="138" t="str">
        <f>IF(1=1,IF(E190="","",O157),N("K39"))</f>
        <v/>
      </c>
      <c r="P190" s="139" t="str">
        <f>IF(1=1,IF(M190="","",IF(AND(ISNUMBER(M190),M190&lt;1,N190="kg"),MAX(1,ROUND(M190*1000,0)),IF(AND(ISNUMBER(M190),M190&lt;1,N190="L"),MAX(1,ROUND(M190*100,0)),ROUND(M190,3)))),N("O39"))</f>
        <v/>
      </c>
      <c r="Q190" s="140" t="str">
        <f>IF(1=1,IF(M190="","",IF(AND(ISNUMBER(M190),M190&lt;1,N190="kg"),"g",IF(AND(ISNUMBER(M190),M190&lt;1,N190="L"),"cl",N190))),N("P39"))</f>
        <v/>
      </c>
      <c r="R190" s="161" t="str">
        <f>IF(1=1,IF(E190="","",IF(F190="","A CONTROLER",IF(NOT(ISNUMBER(F190)),"TEXTE",IF(OR(L190="",L190&lt;=0),"COMMANDE PRINCIPALE INCOMPLETE",IF(G190="","UNITE MANQUANTE",IF(COUNTIF(B384:B428,AE190)=0,"UNITE A CONTROLER","OK")))))),N("Q9"))</f>
        <v/>
      </c>
      <c r="S190" s="105"/>
      <c r="T190" s="141">
        <f t="shared" si="15"/>
        <v>0</v>
      </c>
      <c r="U190" s="133" t="str">
        <f>IF(1=1,IF(E190="","",U157),N("S39"))</f>
        <v/>
      </c>
      <c r="V190" s="133" t="str">
        <f>IF(1=1,IF(E190="","",V157),N("T39"))</f>
        <v/>
      </c>
      <c r="W190" s="135" t="str">
        <f>IF(1=1,IF(OR(U190="",V190="",NOT(ISNUMBER(U190)),NOT(ISNUMBER(V190)),U190=0),"",V190/U190),N("U39"))</f>
        <v/>
      </c>
      <c r="X190" s="136" t="str">
        <f>IF(1=1,IF(OR(W190="",NOT(ISNUMBER(F190))),"",F190*W190*IFERROR(INDEX(D384:D428,MATCH(AE190,B384:B428,0)),1)),N("V7"))</f>
        <v/>
      </c>
      <c r="Y190" s="137" t="str">
        <f>IF(1=1,IF(F190="","",IF(G190="","",IFERROR(INDEX(E384:E428,MATCH(AE190,B384:B428,0)),G190&amp;""))),N("W6"))</f>
        <v/>
      </c>
      <c r="Z190" s="142" t="str">
        <f>IF(1=1,IF(X190="","",IF(AND(ISNUMBER(X190),X190&lt;1,Y190="kg"),MAX(1,ROUND(X190*1000,0)),IF(AND(ISNUMBER(X190),X190&lt;1,Y190="L"),MAX(1,ROUND(X190*100,0)),ROUND(X190,3)))),N("X39"))</f>
        <v/>
      </c>
      <c r="AA190" s="143" t="str">
        <f>IF(1=1,IF(X190="","",IF(AND(ISNUMBER(X190),X190&lt;1,Y190="kg"),"g",IF(AND(ISNUMBER(X190),X190&lt;1,Y190="L"),"cl",Y190))),N("Y39"))</f>
        <v/>
      </c>
      <c r="AB190" s="123" t="str">
        <f>IF(1=1,IF(E190="","",IF(F190="","A CONTROLER",IF(NOT(ISNUMBER(F190)),"TEXTE",IF(OR(W190="",W190&lt;=0),"COMMANDE COUVERTS INCOMPLETE",IF(G190="","UNITE MANQUANTE",IF(COUNTIF(B384:B428,AE190)=0,"UNITE A CONTROLER","OK")))))),N("Z6"))</f>
        <v/>
      </c>
      <c r="AD190" s="144" t="str">
        <f>IF(1=1,IF(E190="","",AD157),N("AB39"))</f>
        <v/>
      </c>
      <c r="AE190" s="125" t="str">
        <f>IF(1=1,IF(G190="","",UPPER(TRIM(SUBSTITUTE(SUBSTITUTE(G190&amp;"",CHAR(160)," ")," "," ")))),N("AC39"))</f>
        <v/>
      </c>
      <c r="AG190" s="244" t="s">
        <v>66</v>
      </c>
    </row>
    <row r="191" spans="1:33" ht="15.75" x14ac:dyDescent="0.25">
      <c r="A191" s="126" t="str">
        <f>IF(1=1,IF(E191="","",A157),N("A40"))</f>
        <v/>
      </c>
      <c r="B191" s="127" t="str">
        <f>IF(1=1,IF(E191="","",B157),N("B40"))</f>
        <v/>
      </c>
      <c r="C191" s="127"/>
      <c r="D191" s="129" t="str">
        <f>IF(ISBLANK(E191),"",LARGE(D157:D190,1)+1)</f>
        <v/>
      </c>
      <c r="E191" s="130"/>
      <c r="F191" s="131"/>
      <c r="G191" s="170"/>
      <c r="H191" s="105"/>
      <c r="I191" s="132" t="str">
        <f>IF(1=1,IF(E191="","",I157),N("H40"))</f>
        <v/>
      </c>
      <c r="J191" s="133" t="str">
        <f>IF(1=1,IF(E191="","",J157),N("I40"))</f>
        <v/>
      </c>
      <c r="K191" s="134" t="str">
        <f>IF(1=1,IF(E191="","",K157),N("J40"))</f>
        <v/>
      </c>
      <c r="L191" s="135" t="str">
        <f>IF(1=1,IF(OR(J191="",O191="",NOT(ISNUMBER(J191)),NOT(ISNUMBER(O191)),J191=0),"",O191/J191),N("L40"))</f>
        <v/>
      </c>
      <c r="M191" s="136" t="str">
        <f>IF(1=1,IF(OR(L191="",NOT(ISNUMBER(F191))),"",F191*L191*IFERROR(INDEX(D384:D428,MATCH(AE191,B384:B428,0)),1)),N("M13"))</f>
        <v/>
      </c>
      <c r="N191" s="137" t="str">
        <f>IF(1=1,IF(F191="","",IF(G191="","",IFERROR(INDEX(E384:E428,MATCH(AE191,B384:B428,0)),G191&amp;""))),N("N6"))</f>
        <v/>
      </c>
      <c r="O191" s="138" t="str">
        <f>IF(1=1,IF(E191="","",O157),N("K40"))</f>
        <v/>
      </c>
      <c r="P191" s="139" t="str">
        <f>IF(1=1,IF(M191="","",IF(AND(ISNUMBER(M191),M191&lt;1,N191="kg"),MAX(1,ROUND(M191*1000,0)),IF(AND(ISNUMBER(M191),M191&lt;1,N191="L"),MAX(1,ROUND(M191*100,0)),ROUND(M191,3)))),N("O40"))</f>
        <v/>
      </c>
      <c r="Q191" s="140" t="str">
        <f>IF(1=1,IF(M191="","",IF(AND(ISNUMBER(M191),M191&lt;1,N191="kg"),"g",IF(AND(ISNUMBER(M191),M191&lt;1,N191="L"),"cl",N191))),N("P40"))</f>
        <v/>
      </c>
      <c r="R191" s="161" t="str">
        <f>IF(1=1,IF(E191="","",IF(F191="","A CONTROLER",IF(NOT(ISNUMBER(F191)),"TEXTE",IF(OR(L191="",L191&lt;=0),"COMMANDE PRINCIPALE INCOMPLETE",IF(G191="","UNITE MANQUANTE",IF(COUNTIF(B384:B428,AE191)=0,"UNITE A CONTROLER","OK")))))),N("Q9"))</f>
        <v/>
      </c>
      <c r="S191" s="105"/>
      <c r="T191" s="141">
        <f t="shared" si="15"/>
        <v>0</v>
      </c>
      <c r="U191" s="133" t="str">
        <f>IF(1=1,IF(E191="","",U157),N("S40"))</f>
        <v/>
      </c>
      <c r="V191" s="133" t="str">
        <f>IF(1=1,IF(E191="","",V157),N("T40"))</f>
        <v/>
      </c>
      <c r="W191" s="135" t="str">
        <f>IF(1=1,IF(OR(U191="",V191="",NOT(ISNUMBER(U191)),NOT(ISNUMBER(V191)),U191=0),"",V191/U191),N("U40"))</f>
        <v/>
      </c>
      <c r="X191" s="136" t="str">
        <f>IF(1=1,IF(OR(W191="",NOT(ISNUMBER(F191))),"",F191*W191*IFERROR(INDEX(D384:D428,MATCH(AE191,B384:B428,0)),1)),N("V7"))</f>
        <v/>
      </c>
      <c r="Y191" s="137" t="str">
        <f>IF(1=1,IF(F191="","",IF(G191="","",IFERROR(INDEX(E384:E428,MATCH(AE191,B384:B428,0)),G191&amp;""))),N("W6"))</f>
        <v/>
      </c>
      <c r="Z191" s="142" t="str">
        <f>IF(1=1,IF(X191="","",IF(AND(ISNUMBER(X191),X191&lt;1,Y191="kg"),MAX(1,ROUND(X191*1000,0)),IF(AND(ISNUMBER(X191),X191&lt;1,Y191="L"),MAX(1,ROUND(X191*100,0)),ROUND(X191,3)))),N("X40"))</f>
        <v/>
      </c>
      <c r="AA191" s="143" t="str">
        <f>IF(1=1,IF(X191="","",IF(AND(ISNUMBER(X191),X191&lt;1,Y191="kg"),"g",IF(AND(ISNUMBER(X191),X191&lt;1,Y191="L"),"cl",Y191))),N("Y40"))</f>
        <v/>
      </c>
      <c r="AB191" s="123" t="str">
        <f>IF(1=1,IF(E191="","",IF(F191="","A CONTROLER",IF(NOT(ISNUMBER(F191)),"TEXTE",IF(OR(W191="",W191&lt;=0),"COMMANDE COUVERTS INCOMPLETE",IF(G191="","UNITE MANQUANTE",IF(COUNTIF(B384:B428,AE191)=0,"UNITE A CONTROLER","OK")))))),N("Z6"))</f>
        <v/>
      </c>
      <c r="AD191" s="144" t="str">
        <f>IF(1=1,IF(E191="","",AD157),N("AB40"))</f>
        <v/>
      </c>
      <c r="AE191" s="125" t="str">
        <f>IF(1=1,IF(G191="","",UPPER(TRIM(SUBSTITUTE(SUBSTITUTE(G191&amp;"",CHAR(160)," ")," "," ")))),N("AC40"))</f>
        <v/>
      </c>
      <c r="AG191" s="244" t="s">
        <v>68</v>
      </c>
    </row>
    <row r="192" spans="1:33" ht="23.25" x14ac:dyDescent="0.25">
      <c r="A192" s="189"/>
      <c r="B192" s="190" t="s">
        <v>232</v>
      </c>
      <c r="C192" s="191"/>
      <c r="D192" s="192" t="s">
        <v>239</v>
      </c>
      <c r="E192" s="191"/>
      <c r="F192" s="191"/>
      <c r="G192" s="191"/>
      <c r="H192" s="193"/>
      <c r="I192" s="191"/>
      <c r="J192" s="191"/>
      <c r="K192" s="191"/>
      <c r="L192" s="191"/>
      <c r="M192" s="191"/>
      <c r="N192" s="191"/>
      <c r="O192" s="191"/>
      <c r="P192" s="191" t="str">
        <f>D192</f>
        <v>SOUS-FAMILLE</v>
      </c>
      <c r="Q192" s="191"/>
      <c r="R192" s="191"/>
      <c r="S192" s="193"/>
      <c r="T192" s="194" t="s">
        <v>664</v>
      </c>
      <c r="U192" s="195" cm="1">
        <f t="array" ref="U192">SUMPRODUCT(LEN(E194:E228)-LEN(SUBSTITUTE(E194:E228,"*","")))</f>
        <v>0</v>
      </c>
      <c r="V192" s="191"/>
      <c r="W192" s="191" t="str">
        <f>D192</f>
        <v>SOUS-FAMILLE</v>
      </c>
      <c r="X192" s="191"/>
      <c r="Y192" s="191"/>
      <c r="Z192" s="191"/>
      <c r="AA192" s="191"/>
      <c r="AB192" s="196"/>
      <c r="AC192" s="191"/>
      <c r="AD192" s="191"/>
      <c r="AE192" s="197" t="str">
        <f>B194</f>
        <v>NOM DE LA RECETTE À SAISIR</v>
      </c>
      <c r="AG192" s="244" t="s">
        <v>70</v>
      </c>
    </row>
    <row r="193" spans="1:33" ht="32.25" thickBot="1" x14ac:dyDescent="0.3">
      <c r="A193" s="92" t="s">
        <v>155</v>
      </c>
      <c r="B193" s="92" t="s">
        <v>1</v>
      </c>
      <c r="C193" s="92"/>
      <c r="D193" s="92" t="s">
        <v>2</v>
      </c>
      <c r="E193" s="92" t="s">
        <v>117</v>
      </c>
      <c r="F193" s="92" t="s">
        <v>3</v>
      </c>
      <c r="G193" s="92" t="s">
        <v>4</v>
      </c>
      <c r="H193" s="81"/>
      <c r="I193" s="157" t="s">
        <v>5</v>
      </c>
      <c r="J193" s="92" t="s">
        <v>114</v>
      </c>
      <c r="K193" s="92" t="s">
        <v>4</v>
      </c>
      <c r="L193" s="92" t="s">
        <v>6</v>
      </c>
      <c r="M193" s="94" t="s">
        <v>7</v>
      </c>
      <c r="N193" s="94" t="s">
        <v>116</v>
      </c>
      <c r="O193" s="95" t="s">
        <v>115</v>
      </c>
      <c r="P193" s="96" t="s">
        <v>8</v>
      </c>
      <c r="Q193" s="97" t="s">
        <v>9</v>
      </c>
      <c r="R193" s="92" t="s">
        <v>10</v>
      </c>
      <c r="S193" s="81"/>
      <c r="T193" s="92" t="s">
        <v>117</v>
      </c>
      <c r="U193" s="98" t="s">
        <v>11</v>
      </c>
      <c r="V193" s="95" t="s">
        <v>12</v>
      </c>
      <c r="W193" s="92" t="s">
        <v>13</v>
      </c>
      <c r="X193" s="94" t="s">
        <v>7</v>
      </c>
      <c r="Y193" s="94" t="s">
        <v>116</v>
      </c>
      <c r="Z193" s="99" t="s">
        <v>8</v>
      </c>
      <c r="AA193" s="97" t="s">
        <v>9</v>
      </c>
      <c r="AB193" s="99" t="s">
        <v>10</v>
      </c>
      <c r="AC193" s="240"/>
      <c r="AD193" s="92" t="s">
        <v>14</v>
      </c>
      <c r="AE193" s="92" t="s">
        <v>15</v>
      </c>
      <c r="AG193" s="244" t="s">
        <v>72</v>
      </c>
    </row>
    <row r="194" spans="1:33" ht="18.75" x14ac:dyDescent="0.25">
      <c r="A194" s="158" t="s">
        <v>5640</v>
      </c>
      <c r="B194" s="101" t="s">
        <v>20</v>
      </c>
      <c r="C194" s="101"/>
      <c r="D194" s="102">
        <v>0</v>
      </c>
      <c r="E194" s="103" t="s">
        <v>21</v>
      </c>
      <c r="F194" s="104">
        <v>10</v>
      </c>
      <c r="G194" s="8" t="s">
        <v>119</v>
      </c>
      <c r="H194" s="105"/>
      <c r="I194" s="106" t="str">
        <f>E194</f>
        <v>ÉLÉMENT PRINCIPAL À SAISIR</v>
      </c>
      <c r="J194" s="107">
        <f>F194</f>
        <v>10</v>
      </c>
      <c r="K194" s="108" t="str">
        <f>G194</f>
        <v>Quoi ?</v>
      </c>
      <c r="L194" s="109">
        <f>IF(1=1,IF(OR(J194="",O194="",NOT(ISNUMBER(J194)),NOT(ISNUMBER(O194)),J194=0),"",O194/J194),N("L6"))</f>
        <v>15</v>
      </c>
      <c r="M194" s="110">
        <f>IF(1=1,IF(OR(L194="",NOT(ISNUMBER(F194))),"",F194*L194*IFERROR(INDEX(D384:D428,MATCH(AE194,B384:B428,0)),1)),N("M13"))</f>
        <v>150</v>
      </c>
      <c r="N194" s="111" t="str">
        <f>IF(1=1,IF(F194="","",IF(G194="","",IFERROR(INDEX(E384:E428,MATCH(AE194,B384:B428,0)),G194&amp;""))),N("N6"))</f>
        <v>Quoi ?</v>
      </c>
      <c r="O194" s="112">
        <v>150</v>
      </c>
      <c r="P194" s="113">
        <f>IF(1=1,IF(M194="","",IF(AND(ISNUMBER(M194),M194&lt;1,N194="kg"),MAX(1,ROUND(M194*1000,0)),IF(AND(ISNUMBER(M194),M194&lt;1,N194="L"),MAX(1,ROUND(M194*100,0)),ROUND(M194,3)))),N("O6"))</f>
        <v>150</v>
      </c>
      <c r="Q194" s="114" t="str">
        <f>IF(1=1,IF(M194="","",IF(AND(ISNUMBER(M194),M194&lt;1,N194="kg"),"g",IF(AND(ISNUMBER(M194),M194&lt;1,N194="L"),"cl",N194))),N("P6"))</f>
        <v>Quoi ?</v>
      </c>
      <c r="R194" s="115" t="str">
        <f>IF(1=1,IF(E194="","",IF(F194="","A CONTROLER",IF(NOT(ISNUMBER(F194)),"TEXTE",IF(OR(L194="",L194&lt;=0),"COMMANDE PRINCIPALE INCOMPLETE",IF(G194="","UNITE MANQUANTE",IF(COUNTIF(B384:B428,AE194)=0,"UNITE A CONTROLER","OK")))))),N("Q9"))</f>
        <v>UNITE A CONTROLER</v>
      </c>
      <c r="S194" s="105"/>
      <c r="T194" s="159" t="str">
        <f>B194</f>
        <v>NOM DE LA RECETTE À SAISIR</v>
      </c>
      <c r="U194" s="117">
        <v>100</v>
      </c>
      <c r="V194" s="112">
        <v>150</v>
      </c>
      <c r="W194" s="118">
        <f>IF(1=1,IF(OR(U194="",V194="",NOT(ISNUMBER(U194)),NOT(ISNUMBER(V194)),U194=0),"",V194/U194),N("U6"))</f>
        <v>1.5</v>
      </c>
      <c r="X194" s="119">
        <f>IF(1=1,IF(OR(W194="",NOT(ISNUMBER(F194))),"",F194*W194*IFERROR(INDEX(D384:D428,MATCH(AE194,B384:B428,0)),1)),N("V7"))</f>
        <v>15</v>
      </c>
      <c r="Y194" s="120" t="str">
        <f>IF(1=1,IF(F194="","",IF(G194="","",IFERROR(INDEX(E384:E428,MATCH(AE194,B384:B428,0)),G194&amp;""))),N("W6"))</f>
        <v>Quoi ?</v>
      </c>
      <c r="Z194" s="121">
        <f>IF(1=1,IF(X194="","",IF(AND(ISNUMBER(X194),X194&lt;1,Y194="kg"),MAX(1,ROUND(X194*1000,0)),IF(AND(ISNUMBER(X194),X194&lt;1,Y194="L"),MAX(1,ROUND(X194*100,0)),ROUND(X194,3)))),N("X6"))</f>
        <v>15</v>
      </c>
      <c r="AA194" s="122" t="str">
        <f>IF(1=1,IF(X194="","",IF(AND(ISNUMBER(X194),X194&lt;1,Y194="kg"),"g",IF(AND(ISNUMBER(X194),X194&lt;1,Y194="L"),"cl",Y194))),N("Y6"))</f>
        <v>Quoi ?</v>
      </c>
      <c r="AB194" s="123" t="str">
        <f>IF(1=1,IF(E194="","",IF(F194="","A CONTROLER",IF(NOT(ISNUMBER(F194)),"TEXTE",IF(OR(W194="",W194&lt;=0),"COMMANDE COUVERTS INCOMPLETE",IF(G194="","UNITE MANQUANTE",IF(COUNTIF(B384:B428,AE194)=0,"UNITE A CONTROLER","OK")))))),N("Z6"))</f>
        <v>UNITE A CONTROLER</v>
      </c>
      <c r="AD194" s="124">
        <v>62</v>
      </c>
      <c r="AE194" s="125" t="str">
        <f>IF(1=1,IF(G194="","",UPPER(TRIM(SUBSTITUTE(SUBSTITUTE(G194&amp;"",CHAR(160)," ")," "," ")))),N("AC6"))</f>
        <v>QUOI ?</v>
      </c>
      <c r="AG194" s="244" t="s">
        <v>74</v>
      </c>
    </row>
    <row r="195" spans="1:33" ht="15.75" x14ac:dyDescent="0.25">
      <c r="A195" s="160" t="str">
        <f>IF(1=1,IF(E195="","",A194),N("A7"))</f>
        <v/>
      </c>
      <c r="B195" s="127" t="str">
        <f>IF(1=1,IF(E195="","",B194),N("B7"))</f>
        <v/>
      </c>
      <c r="C195" s="128"/>
      <c r="D195" s="129" t="str">
        <f>IF(ISBLANK(E195),"",LARGE(D194:D194,1)+1)</f>
        <v/>
      </c>
      <c r="E195" s="130"/>
      <c r="F195" s="131"/>
      <c r="G195" s="170"/>
      <c r="H195" s="105"/>
      <c r="I195" s="132" t="str">
        <f>IF(1=1,IF(E195="","",I194),N("H7"))</f>
        <v/>
      </c>
      <c r="J195" s="133" t="str">
        <f>IF(1=1,IF(E195="","",J194),N("I7"))</f>
        <v/>
      </c>
      <c r="K195" s="134" t="str">
        <f>IF(1=1,IF(E195="","",K194),N("J7"))</f>
        <v/>
      </c>
      <c r="L195" s="135" t="str">
        <f>IF(1=1,IF(OR(J195="",O195="",NOT(ISNUMBER(J195)),NOT(ISNUMBER(O195)),J195=0),"",O195/J195),N("L7"))</f>
        <v/>
      </c>
      <c r="M195" s="136" t="str">
        <f>IF(1=1,IF(OR(L195="",NOT(ISNUMBER(F195))),"",F195*L195*IFERROR(INDEX(D384:D428,MATCH(AE195,B384:B428,0)),1)),N("M13"))</f>
        <v/>
      </c>
      <c r="N195" s="137" t="str">
        <f>IF(1=1,IF(F195="","",IF(G195="","",IFERROR(INDEX(E384:E428,MATCH(AE195,B384:B428,0)),G195&amp;""))),N("N6"))</f>
        <v/>
      </c>
      <c r="O195" s="138" t="str">
        <f>IF(1=1,IF(E195="","",O194),N("K7"))</f>
        <v/>
      </c>
      <c r="P195" s="139" t="str">
        <f>IF(1=1,IF(M195="","",IF(AND(ISNUMBER(M195),M195&lt;1,N195="kg"),MAX(1,ROUND(M195*1000,0)),IF(AND(ISNUMBER(M195),M195&lt;1,N195="L"),MAX(1,ROUND(M195*100,0)),ROUND(M195,3)))),N("O7"))</f>
        <v/>
      </c>
      <c r="Q195" s="140" t="str">
        <f>IF(1=1,IF(M195="","",IF(AND(ISNUMBER(M195),M195&lt;1,N195="kg"),"g",IF(AND(ISNUMBER(M195),M195&lt;1,N195="L"),"cl",N195))),N("P7"))</f>
        <v/>
      </c>
      <c r="R195" s="161" t="str">
        <f>IF(1=1,IF(E195="","",IF(F195="","A CONTROLER",IF(NOT(ISNUMBER(F195)),"TEXTE",IF(OR(L195="",L195&lt;=0),"COMMANDE PRINCIPALE INCOMPLETE",IF(G195="","UNITE MANQUANTE",IF(COUNTIF(B384:B428,AE195)=0,"UNITE A CONTROLER","OK")))))),N("Q9"))</f>
        <v/>
      </c>
      <c r="S195" s="105"/>
      <c r="T195" s="141">
        <f t="shared" ref="T195:T228" si="16">E195</f>
        <v>0</v>
      </c>
      <c r="U195" s="133" t="str">
        <f>IF(1=1,IF(E195="","",U194),N("S7"))</f>
        <v/>
      </c>
      <c r="V195" s="133" t="str">
        <f>IF(1=1,IF(E195="","",V194),N("T7"))</f>
        <v/>
      </c>
      <c r="W195" s="135" t="str">
        <f>IF(1=1,IF(OR(U195="",V195="",NOT(ISNUMBER(U195)),NOT(ISNUMBER(V195)),U195=0),"",V195/U195),N("U7"))</f>
        <v/>
      </c>
      <c r="X195" s="136" t="str">
        <f>IF(1=1,IF(OR(W195="",NOT(ISNUMBER(F195))),"",F195*W195*IFERROR(INDEX(D384:D428,MATCH(AE195,B384:B428,0)),1)),N("V7"))</f>
        <v/>
      </c>
      <c r="Y195" s="137" t="str">
        <f>IF(1=1,IF(F195="","",IF(G195="","",IFERROR(INDEX(E384:E428,MATCH(AE195,B384:B428,0)),G195&amp;""))),N("W6"))</f>
        <v/>
      </c>
      <c r="Z195" s="142" t="str">
        <f>IF(1=1,IF(X195="","",IF(AND(ISNUMBER(X195),X195&lt;1,Y195="kg"),MAX(1,ROUND(X195*1000,0)),IF(AND(ISNUMBER(X195),X195&lt;1,Y195="L"),MAX(1,ROUND(X195*100,0)),ROUND(X195,3)))),N("X7"))</f>
        <v/>
      </c>
      <c r="AA195" s="143" t="str">
        <f>IF(1=1,IF(X195="","",IF(AND(ISNUMBER(X195),X195&lt;1,Y195="kg"),"g",IF(AND(ISNUMBER(X195),X195&lt;1,Y195="L"),"cl",Y195))),N("Y7"))</f>
        <v/>
      </c>
      <c r="AB195" s="123" t="str">
        <f>IF(1=1,IF(E195="","",IF(F195="","A CONTROLER",IF(NOT(ISNUMBER(F195)),"TEXTE",IF(OR(W195="",W195&lt;=0),"COMMANDE COUVERTS INCOMPLETE",IF(G195="","UNITE MANQUANTE",IF(COUNTIF(B384:B428,AE195)=0,"UNITE A CONTROLER","OK")))))),N("Z6"))</f>
        <v/>
      </c>
      <c r="AD195" s="144" t="str">
        <f>IF(1=1,IF(E195="","",AD194),N("AB7"))</f>
        <v/>
      </c>
      <c r="AE195" s="125" t="str">
        <f>IF(1=1,IF(G195="","",UPPER(TRIM(SUBSTITUTE(SUBSTITUTE(G195&amp;"",CHAR(160)," ")," "," ")))),N("AC7"))</f>
        <v/>
      </c>
      <c r="AG195" s="244" t="s">
        <v>76</v>
      </c>
    </row>
    <row r="196" spans="1:33" ht="15.75" x14ac:dyDescent="0.25">
      <c r="A196" s="160" t="str">
        <f>IF(1=1,IF(E196="","",A194),N("A8"))</f>
        <v/>
      </c>
      <c r="B196" s="127" t="str">
        <f>IF(1=1,IF(E196="","",B194),N("B8"))</f>
        <v/>
      </c>
      <c r="C196" s="128"/>
      <c r="D196" s="129" t="str">
        <f>IF(ISBLANK(E196),"",LARGE(D194:D195,1)+1)</f>
        <v/>
      </c>
      <c r="E196" s="130"/>
      <c r="F196" s="131"/>
      <c r="G196" s="170"/>
      <c r="H196" s="105"/>
      <c r="I196" s="132" t="str">
        <f>IF(1=1,IF(E196="","",I194),N("H8"))</f>
        <v/>
      </c>
      <c r="J196" s="133" t="str">
        <f>IF(1=1,IF(E196="","",J194),N("I8"))</f>
        <v/>
      </c>
      <c r="K196" s="134" t="str">
        <f>IF(1=1,IF(E196="","",K194),N("J8"))</f>
        <v/>
      </c>
      <c r="L196" s="135" t="str">
        <f>IF(1=1,IF(OR(J196="",O196="",NOT(ISNUMBER(J196)),NOT(ISNUMBER(O196)),J196=0),"",O196/J196),N("L8"))</f>
        <v/>
      </c>
      <c r="M196" s="136" t="str">
        <f>IF(1=1,IF(OR(L196="",NOT(ISNUMBER(F196))),"",F196*L196*IFERROR(INDEX(D384:D428,MATCH(AE196,B384:B428,0)),1)),N("M13"))</f>
        <v/>
      </c>
      <c r="N196" s="137" t="str">
        <f>IF(1=1,IF(F196="","",IF(G196="","",IFERROR(INDEX(E384:E428,MATCH(AE196,B384:B428,0)),G196&amp;""))),N("N6"))</f>
        <v/>
      </c>
      <c r="O196" s="138" t="str">
        <f>IF(1=1,IF(E196="","",O194),N("K8"))</f>
        <v/>
      </c>
      <c r="P196" s="139" t="str">
        <f>IF(1=1,IF(M196="","",IF(AND(ISNUMBER(M196),M196&lt;1,N196="kg"),MAX(1,ROUND(M196*1000,0)),IF(AND(ISNUMBER(M196),M196&lt;1,N196="L"),MAX(1,ROUND(M196*100,0)),ROUND(M196,3)))),N("O8"))</f>
        <v/>
      </c>
      <c r="Q196" s="140" t="str">
        <f>IF(1=1,IF(M196="","",IF(AND(ISNUMBER(M196),M196&lt;1,N196="kg"),"g",IF(AND(ISNUMBER(M196),M196&lt;1,N196="L"),"cl",N196))),N("P8"))</f>
        <v/>
      </c>
      <c r="R196" s="161" t="str">
        <f>IF(1=1,IF(E196="","",IF(F196="","A CONTROLER",IF(NOT(ISNUMBER(F196)),"TEXTE",IF(OR(L196="",L196&lt;=0),"COMMANDE PRINCIPALE INCOMPLETE",IF(G196="","UNITE MANQUANTE",IF(COUNTIF(B384:B428,AE196)=0,"UNITE A CONTROLER","OK")))))),N("Q9"))</f>
        <v/>
      </c>
      <c r="S196" s="105"/>
      <c r="T196" s="141">
        <f t="shared" si="16"/>
        <v>0</v>
      </c>
      <c r="U196" s="133" t="str">
        <f>IF(1=1,IF(E196="","",U194),N("S8"))</f>
        <v/>
      </c>
      <c r="V196" s="133" t="str">
        <f>IF(1=1,IF(E196="","",V194),N("T8"))</f>
        <v/>
      </c>
      <c r="W196" s="135" t="str">
        <f>IF(1=1,IF(OR(U196="",V196="",NOT(ISNUMBER(U196)),NOT(ISNUMBER(V196)),U196=0),"",V196/U196),N("U8"))</f>
        <v/>
      </c>
      <c r="X196" s="136" t="str">
        <f>IF(1=1,IF(OR(W196="",NOT(ISNUMBER(F196))),"",F196*W196*IFERROR(INDEX(D384:D428,MATCH(AE196,B384:B428,0)),1)),N("V7"))</f>
        <v/>
      </c>
      <c r="Y196" s="137" t="str">
        <f>IF(1=1,IF(F196="","",IF(G196="","",IFERROR(INDEX(E384:E428,MATCH(AE196,B384:B428,0)),G196&amp;""))),N("W6"))</f>
        <v/>
      </c>
      <c r="Z196" s="142" t="str">
        <f>IF(1=1,IF(X196="","",IF(AND(ISNUMBER(X196),X196&lt;1,Y196="kg"),MAX(1,ROUND(X196*1000,0)),IF(AND(ISNUMBER(X196),X196&lt;1,Y196="L"),MAX(1,ROUND(X196*100,0)),ROUND(X196,3)))),N("X8"))</f>
        <v/>
      </c>
      <c r="AA196" s="143" t="str">
        <f>IF(1=1,IF(X196="","",IF(AND(ISNUMBER(X196),X196&lt;1,Y196="kg"),"g",IF(AND(ISNUMBER(X196),X196&lt;1,Y196="L"),"cl",Y196))),N("Y8"))</f>
        <v/>
      </c>
      <c r="AB196" s="123" t="str">
        <f>IF(1=1,IF(E196="","",IF(F196="","A CONTROLER",IF(NOT(ISNUMBER(F196)),"TEXTE",IF(OR(W196="",W196&lt;=0),"COMMANDE COUVERTS INCOMPLETE",IF(G196="","UNITE MANQUANTE",IF(COUNTIF(B384:B428,AE196)=0,"UNITE A CONTROLER","OK")))))),N("Z6"))</f>
        <v/>
      </c>
      <c r="AD196" s="144" t="str">
        <f>IF(1=1,IF(E196="","",AD194),N("AB8"))</f>
        <v/>
      </c>
      <c r="AE196" s="125" t="str">
        <f>IF(1=1,IF(G196="","",UPPER(TRIM(SUBSTITUTE(SUBSTITUTE(G196&amp;"",CHAR(160)," ")," "," ")))),N("AC8"))</f>
        <v/>
      </c>
      <c r="AG196" s="244" t="s">
        <v>78</v>
      </c>
    </row>
    <row r="197" spans="1:33" ht="15.75" x14ac:dyDescent="0.25">
      <c r="A197" s="160" t="str">
        <f>IF(1=1,IF(E197="","",A194),N("A9"))</f>
        <v/>
      </c>
      <c r="B197" s="127" t="str">
        <f>IF(1=1,IF(E197="","",B194),N("B9"))</f>
        <v/>
      </c>
      <c r="C197" s="128"/>
      <c r="D197" s="129" t="str">
        <f>IF(ISBLANK(E197),"",LARGE(D194:D196,1)+1)</f>
        <v/>
      </c>
      <c r="E197" s="130"/>
      <c r="F197" s="131"/>
      <c r="G197" s="170"/>
      <c r="H197" s="105"/>
      <c r="I197" s="132" t="str">
        <f>IF(1=1,IF(E197="","",I194),N("H9"))</f>
        <v/>
      </c>
      <c r="J197" s="133" t="str">
        <f>IF(1=1,IF(E197="","",J194),N("I9"))</f>
        <v/>
      </c>
      <c r="K197" s="134" t="str">
        <f>IF(1=1,IF(E197="","",K194),N("J9"))</f>
        <v/>
      </c>
      <c r="L197" s="135" t="str">
        <f>IF(1=1,IF(OR(J197="",O197="",NOT(ISNUMBER(J197)),NOT(ISNUMBER(O197)),J197=0),"",O197/J197),N("L9"))</f>
        <v/>
      </c>
      <c r="M197" s="136" t="str">
        <f>IF(1=1,IF(OR(L197="",NOT(ISNUMBER(F197))),"",F197*L197*IFERROR(INDEX(D384:D428,MATCH(AE197,B384:B428,0)),1)),N("M13"))</f>
        <v/>
      </c>
      <c r="N197" s="137" t="str">
        <f>IF(1=1,IF(F197="","",IF(G197="","",IFERROR(INDEX(E384:E428,MATCH(AE197,B384:B428,0)),G197&amp;""))),N("N6"))</f>
        <v/>
      </c>
      <c r="O197" s="138" t="str">
        <f>IF(1=1,IF(E197="","",O194),N("K9"))</f>
        <v/>
      </c>
      <c r="P197" s="139" t="str">
        <f>IF(1=1,IF(M197="","",IF(AND(ISNUMBER(M197),M197&lt;1,N197="kg"),MAX(1,ROUND(M197*1000,0)),IF(AND(ISNUMBER(M197),M197&lt;1,N197="L"),MAX(1,ROUND(M197*100,0)),ROUND(M197,3)))),N("O9"))</f>
        <v/>
      </c>
      <c r="Q197" s="140" t="str">
        <f>IF(1=1,IF(M197="","",IF(AND(ISNUMBER(M197),M197&lt;1,N197="kg"),"g",IF(AND(ISNUMBER(M197),M197&lt;1,N197="L"),"cl",N197))),N("P9"))</f>
        <v/>
      </c>
      <c r="R197" s="161" t="str">
        <f>IF(1=1,IF(E197="","",IF(F197="","A CONTROLER",IF(NOT(ISNUMBER(F197)),"TEXTE",IF(OR(L197="",L197&lt;=0),"COMMANDE PRINCIPALE INCOMPLETE",IF(G197="","UNITE MANQUANTE",IF(COUNTIF(B384:B428,AE197)=0,"UNITE A CONTROLER","OK")))))),N("Q9"))</f>
        <v/>
      </c>
      <c r="S197" s="105"/>
      <c r="T197" s="141">
        <f t="shared" si="16"/>
        <v>0</v>
      </c>
      <c r="U197" s="133" t="str">
        <f>IF(1=1,IF(E197="","",U194),N("S9"))</f>
        <v/>
      </c>
      <c r="V197" s="133" t="str">
        <f>IF(1=1,IF(E197="","",V194),N("T9"))</f>
        <v/>
      </c>
      <c r="W197" s="135" t="str">
        <f>IF(1=1,IF(OR(U197="",V197="",NOT(ISNUMBER(U197)),NOT(ISNUMBER(V197)),U197=0),"",V197/U197),N("U9"))</f>
        <v/>
      </c>
      <c r="X197" s="136" t="str">
        <f>IF(1=1,IF(OR(W197="",NOT(ISNUMBER(F197))),"",F197*W197*IFERROR(INDEX(D384:D428,MATCH(AE197,B384:B428,0)),1)),N("V7"))</f>
        <v/>
      </c>
      <c r="Y197" s="137" t="str">
        <f>IF(1=1,IF(F197="","",IF(G197="","",IFERROR(INDEX(E384:E428,MATCH(AE197,B384:B428,0)),G197&amp;""))),N("W6"))</f>
        <v/>
      </c>
      <c r="Z197" s="142" t="str">
        <f>IF(1=1,IF(X197="","",IF(AND(ISNUMBER(X197),X197&lt;1,Y197="kg"),MAX(1,ROUND(X197*1000,0)),IF(AND(ISNUMBER(X197),X197&lt;1,Y197="L"),MAX(1,ROUND(X197*100,0)),ROUND(X197,3)))),N("X9"))</f>
        <v/>
      </c>
      <c r="AA197" s="143" t="str">
        <f>IF(1=1,IF(X197="","",IF(AND(ISNUMBER(X197),X197&lt;1,Y197="kg"),"g",IF(AND(ISNUMBER(X197),X197&lt;1,Y197="L"),"cl",Y197))),N("Y9"))</f>
        <v/>
      </c>
      <c r="AB197" s="123" t="str">
        <f>IF(1=1,IF(E197="","",IF(F197="","A CONTROLER",IF(NOT(ISNUMBER(F197)),"TEXTE",IF(OR(W197="",W197&lt;=0),"COMMANDE COUVERTS INCOMPLETE",IF(G197="","UNITE MANQUANTE",IF(COUNTIF(B384:B428,AE197)=0,"UNITE A CONTROLER","OK")))))),N("Z6"))</f>
        <v/>
      </c>
      <c r="AD197" s="144" t="str">
        <f>IF(1=1,IF(E197="","",AD194),N("AB9"))</f>
        <v/>
      </c>
      <c r="AE197" s="125" t="str">
        <f>IF(1=1,IF(G197="","",UPPER(TRIM(SUBSTITUTE(SUBSTITUTE(G197&amp;"",CHAR(160)," ")," "," ")))),N("AC9"))</f>
        <v/>
      </c>
      <c r="AG197" s="244" t="s">
        <v>80</v>
      </c>
    </row>
    <row r="198" spans="1:33" ht="15.75" x14ac:dyDescent="0.25">
      <c r="A198" s="160" t="str">
        <f>IF(1=1,IF(E198="","",A194),N("A10"))</f>
        <v/>
      </c>
      <c r="B198" s="127" t="str">
        <f>IF(1=1,IF(E198="","",B194),N("B10"))</f>
        <v/>
      </c>
      <c r="C198" s="128"/>
      <c r="D198" s="129" t="str">
        <f>IF(ISBLANK(E198),"",LARGE(D194:D197,1)+1)</f>
        <v/>
      </c>
      <c r="E198" s="130"/>
      <c r="F198" s="131"/>
      <c r="G198" s="170"/>
      <c r="H198" s="105"/>
      <c r="I198" s="132" t="str">
        <f>IF(1=1,IF(E198="","",I194),N("H10"))</f>
        <v/>
      </c>
      <c r="J198" s="133" t="str">
        <f>IF(1=1,IF(E198="","",J194),N("I10"))</f>
        <v/>
      </c>
      <c r="K198" s="134" t="str">
        <f>IF(1=1,IF(E198="","",K194),N("J10"))</f>
        <v/>
      </c>
      <c r="L198" s="135" t="str">
        <f>IF(1=1,IF(OR(J198="",O198="",NOT(ISNUMBER(J198)),NOT(ISNUMBER(O198)),J198=0),"",O198/J198),N("L10"))</f>
        <v/>
      </c>
      <c r="M198" s="136" t="str">
        <f>IF(1=1,IF(OR(L198="",NOT(ISNUMBER(F198))),"",F198*L198*IFERROR(INDEX(D384:D428,MATCH(AE198,B384:B428,0)),1)),N("M13"))</f>
        <v/>
      </c>
      <c r="N198" s="137" t="str">
        <f>IF(1=1,IF(F198="","",IF(G198="","",IFERROR(INDEX(E384:E428,MATCH(AE198,B384:B428,0)),G198&amp;""))),N("N6"))</f>
        <v/>
      </c>
      <c r="O198" s="138" t="str">
        <f>IF(1=1,IF(E198="","",O194),N("K10"))</f>
        <v/>
      </c>
      <c r="P198" s="139" t="str">
        <f>IF(1=1,IF(M198="","",IF(AND(ISNUMBER(M198),M198&lt;1,N198="kg"),MAX(1,ROUND(M198*1000,0)),IF(AND(ISNUMBER(M198),M198&lt;1,N198="L"),MAX(1,ROUND(M198*100,0)),ROUND(M198,3)))),N("O10"))</f>
        <v/>
      </c>
      <c r="Q198" s="140" t="str">
        <f>IF(1=1,IF(M198="","",IF(AND(ISNUMBER(M198),M198&lt;1,N198="kg"),"g",IF(AND(ISNUMBER(M198),M198&lt;1,N198="L"),"cl",N198))),N("P10"))</f>
        <v/>
      </c>
      <c r="R198" s="161" t="str">
        <f>IF(1=1,IF(E198="","",IF(F198="","A CONTROLER",IF(NOT(ISNUMBER(F198)),"TEXTE",IF(OR(L198="",L198&lt;=0),"COMMANDE PRINCIPALE INCOMPLETE",IF(G198="","UNITE MANQUANTE",IF(COUNTIF(B384:B428,AE198)=0,"UNITE A CONTROLER","OK")))))),N("Q9"))</f>
        <v/>
      </c>
      <c r="S198" s="105"/>
      <c r="T198" s="141">
        <f t="shared" si="16"/>
        <v>0</v>
      </c>
      <c r="U198" s="133" t="str">
        <f>IF(1=1,IF(E198="","",U194),N("S10"))</f>
        <v/>
      </c>
      <c r="V198" s="133" t="str">
        <f>IF(1=1,IF(E198="","",V194),N("T10"))</f>
        <v/>
      </c>
      <c r="W198" s="135" t="str">
        <f>IF(1=1,IF(OR(U198="",V198="",NOT(ISNUMBER(U198)),NOT(ISNUMBER(V198)),U198=0),"",V198/U198),N("U10"))</f>
        <v/>
      </c>
      <c r="X198" s="136" t="str">
        <f>IF(1=1,IF(OR(W198="",NOT(ISNUMBER(F198))),"",F198*W198*IFERROR(INDEX(D384:D428,MATCH(AE198,B384:B428,0)),1)),N("V7"))</f>
        <v/>
      </c>
      <c r="Y198" s="137" t="str">
        <f>IF(1=1,IF(F198="","",IF(G198="","",IFERROR(INDEX(E384:E428,MATCH(AE198,B384:B428,0)),G198&amp;""))),N("W6"))</f>
        <v/>
      </c>
      <c r="Z198" s="142" t="str">
        <f>IF(1=1,IF(X198="","",IF(AND(ISNUMBER(X198),X198&lt;1,Y198="kg"),MAX(1,ROUND(X198*1000,0)),IF(AND(ISNUMBER(X198),X198&lt;1,Y198="L"),MAX(1,ROUND(X198*100,0)),ROUND(X198,3)))),N("X10"))</f>
        <v/>
      </c>
      <c r="AA198" s="143" t="str">
        <f>IF(1=1,IF(X198="","",IF(AND(ISNUMBER(X198),X198&lt;1,Y198="kg"),"g",IF(AND(ISNUMBER(X198),X198&lt;1,Y198="L"),"cl",Y198))),N("Y10"))</f>
        <v/>
      </c>
      <c r="AB198" s="123" t="str">
        <f>IF(1=1,IF(E198="","",IF(F198="","A CONTROLER",IF(NOT(ISNUMBER(F198)),"TEXTE",IF(OR(W198="",W198&lt;=0),"COMMANDE COUVERTS INCOMPLETE",IF(G198="","UNITE MANQUANTE",IF(COUNTIF(B384:B428,AE198)=0,"UNITE A CONTROLER","OK")))))),N("Z6"))</f>
        <v/>
      </c>
      <c r="AD198" s="144" t="str">
        <f>IF(1=1,IF(E198="","",AD194),N("AB10"))</f>
        <v/>
      </c>
      <c r="AE198" s="125" t="str">
        <f>IF(1=1,IF(G198="","",UPPER(TRIM(SUBSTITUTE(SUBSTITUTE(G198&amp;"",CHAR(160)," ")," "," ")))),N("AC10"))</f>
        <v/>
      </c>
      <c r="AG198" s="244" t="s">
        <v>66</v>
      </c>
    </row>
    <row r="199" spans="1:33" ht="15.75" x14ac:dyDescent="0.25">
      <c r="A199" s="160" t="str">
        <f>IF(1=1,IF(E199="","",A194),N("A11"))</f>
        <v/>
      </c>
      <c r="B199" s="127" t="str">
        <f>IF(1=1,IF(E199="","",B194),N("B11"))</f>
        <v/>
      </c>
      <c r="C199" s="128"/>
      <c r="D199" s="129" t="str">
        <f>IF(ISBLANK(E199),"",LARGE(D194:D198,1)+1)</f>
        <v/>
      </c>
      <c r="E199" s="130"/>
      <c r="F199" s="131"/>
      <c r="G199" s="170"/>
      <c r="H199" s="105"/>
      <c r="I199" s="132" t="str">
        <f>IF(1=1,IF(E199="","",I194),N("H11"))</f>
        <v/>
      </c>
      <c r="J199" s="133" t="str">
        <f>IF(1=1,IF(E199="","",J194),N("I11"))</f>
        <v/>
      </c>
      <c r="K199" s="134" t="str">
        <f>IF(1=1,IF(E199="","",K194),N("J11"))</f>
        <v/>
      </c>
      <c r="L199" s="135" t="str">
        <f>IF(1=1,IF(OR(J199="",O199="",NOT(ISNUMBER(J199)),NOT(ISNUMBER(O199)),J199=0),"",O199/J199),N("L11"))</f>
        <v/>
      </c>
      <c r="M199" s="136" t="str">
        <f>IF(1=1,IF(OR(L199="",NOT(ISNUMBER(F199))),"",F199*L199*IFERROR(INDEX(D384:D428,MATCH(AE199,B384:B428,0)),1)),N("M13"))</f>
        <v/>
      </c>
      <c r="N199" s="137" t="str">
        <f>IF(1=1,IF(F199="","",IF(G199="","",IFERROR(INDEX(E384:E428,MATCH(AE199,B384:B428,0)),G199&amp;""))),N("N6"))</f>
        <v/>
      </c>
      <c r="O199" s="138" t="str">
        <f>IF(1=1,IF(E199="","",O194),N("K11"))</f>
        <v/>
      </c>
      <c r="P199" s="139" t="str">
        <f>IF(1=1,IF(M199="","",IF(AND(ISNUMBER(M199),M199&lt;1,N199="kg"),MAX(1,ROUND(M199*1000,0)),IF(AND(ISNUMBER(M199),M199&lt;1,N199="L"),MAX(1,ROUND(M199*100,0)),ROUND(M199,3)))),N("O11"))</f>
        <v/>
      </c>
      <c r="Q199" s="140" t="str">
        <f>IF(1=1,IF(M199="","",IF(AND(ISNUMBER(M199),M199&lt;1,N199="kg"),"g",IF(AND(ISNUMBER(M199),M199&lt;1,N199="L"),"cl",N199))),N("P11"))</f>
        <v/>
      </c>
      <c r="R199" s="161" t="str">
        <f>IF(1=1,IF(E199="","",IF(F199="","A CONTROLER",IF(NOT(ISNUMBER(F199)),"TEXTE",IF(OR(L199="",L199&lt;=0),"COMMANDE PRINCIPALE INCOMPLETE",IF(G199="","UNITE MANQUANTE",IF(COUNTIF(B384:B428,AE199)=0,"UNITE A CONTROLER","OK")))))),N("Q9"))</f>
        <v/>
      </c>
      <c r="S199" s="105"/>
      <c r="T199" s="141">
        <f t="shared" si="16"/>
        <v>0</v>
      </c>
      <c r="U199" s="133" t="str">
        <f>IF(1=1,IF(E199="","",U194),N("S11"))</f>
        <v/>
      </c>
      <c r="V199" s="133" t="str">
        <f>IF(1=1,IF(E199="","",V194),N("T11"))</f>
        <v/>
      </c>
      <c r="W199" s="135" t="str">
        <f>IF(1=1,IF(OR(U199="",V199="",NOT(ISNUMBER(U199)),NOT(ISNUMBER(V199)),U199=0),"",V199/U199),N("U11"))</f>
        <v/>
      </c>
      <c r="X199" s="136" t="str">
        <f>IF(1=1,IF(OR(W199="",NOT(ISNUMBER(F199))),"",F199*W199*IFERROR(INDEX(D384:D428,MATCH(AE199,B384:B428,0)),1)),N("V7"))</f>
        <v/>
      </c>
      <c r="Y199" s="137" t="str">
        <f>IF(1=1,IF(F199="","",IF(G199="","",IFERROR(INDEX(E384:E428,MATCH(AE199,B384:B428,0)),G199&amp;""))),N("W6"))</f>
        <v/>
      </c>
      <c r="Z199" s="142" t="str">
        <f>IF(1=1,IF(X199="","",IF(AND(ISNUMBER(X199),X199&lt;1,Y199="kg"),MAX(1,ROUND(X199*1000,0)),IF(AND(ISNUMBER(X199),X199&lt;1,Y199="L"),MAX(1,ROUND(X199*100,0)),ROUND(X199,3)))),N("X11"))</f>
        <v/>
      </c>
      <c r="AA199" s="143" t="str">
        <f>IF(1=1,IF(X199="","",IF(AND(ISNUMBER(X199),X199&lt;1,Y199="kg"),"g",IF(AND(ISNUMBER(X199),X199&lt;1,Y199="L"),"cl",Y199))),N("Y11"))</f>
        <v/>
      </c>
      <c r="AB199" s="123" t="str">
        <f>IF(1=1,IF(E199="","",IF(F199="","A CONTROLER",IF(NOT(ISNUMBER(F199)),"TEXTE",IF(OR(W199="",W199&lt;=0),"COMMANDE COUVERTS INCOMPLETE",IF(G199="","UNITE MANQUANTE",IF(COUNTIF(B384:B428,AE199)=0,"UNITE A CONTROLER","OK")))))),N("Z6"))</f>
        <v/>
      </c>
      <c r="AD199" s="144" t="str">
        <f>IF(1=1,IF(E199="","",AD194),N("AB11"))</f>
        <v/>
      </c>
      <c r="AE199" s="125" t="str">
        <f>IF(1=1,IF(G199="","",UPPER(TRIM(SUBSTITUTE(SUBSTITUTE(G199&amp;"",CHAR(160)," ")," "," ")))),N("AC11"))</f>
        <v/>
      </c>
      <c r="AG199" s="244" t="s">
        <v>64</v>
      </c>
    </row>
    <row r="200" spans="1:33" ht="15.75" x14ac:dyDescent="0.25">
      <c r="A200" s="160" t="str">
        <f>IF(1=1,IF(E200="","",A194),N("A12"))</f>
        <v/>
      </c>
      <c r="B200" s="127" t="str">
        <f>IF(1=1,IF(E200="","",B194),N("B12"))</f>
        <v/>
      </c>
      <c r="C200" s="128"/>
      <c r="D200" s="129" t="str">
        <f>IF(ISBLANK(E200),"",LARGE(D194:D199,1)+1)</f>
        <v/>
      </c>
      <c r="E200" s="130"/>
      <c r="F200" s="131"/>
      <c r="G200" s="170"/>
      <c r="H200" s="105"/>
      <c r="I200" s="132" t="str">
        <f>IF(1=1,IF(E200="","",I194),N("H12"))</f>
        <v/>
      </c>
      <c r="J200" s="133" t="str">
        <f>IF(1=1,IF(E200="","",J194),N("I12"))</f>
        <v/>
      </c>
      <c r="K200" s="134" t="str">
        <f>IF(1=1,IF(E200="","",K194),N("J12"))</f>
        <v/>
      </c>
      <c r="L200" s="135" t="str">
        <f>IF(1=1,IF(OR(J200="",O200="",NOT(ISNUMBER(J200)),NOT(ISNUMBER(O200)),J200=0),"",O200/J200),N("L12"))</f>
        <v/>
      </c>
      <c r="M200" s="136" t="str">
        <f>IF(1=1,IF(OR(L200="",NOT(ISNUMBER(F200))),"",F200*L200*IFERROR(INDEX(D384:D428,MATCH(AE200,B384:B428,0)),1)),N("M13"))</f>
        <v/>
      </c>
      <c r="N200" s="137" t="str">
        <f>IF(1=1,IF(F200="","",IF(G200="","",IFERROR(INDEX(E384:E428,MATCH(AE200,B384:B428,0)),G200&amp;""))),N("N6"))</f>
        <v/>
      </c>
      <c r="O200" s="138" t="str">
        <f>IF(1=1,IF(E200="","",O194),N("K12"))</f>
        <v/>
      </c>
      <c r="P200" s="139" t="str">
        <f>IF(1=1,IF(M200="","",IF(AND(ISNUMBER(M200),M200&lt;1,N200="kg"),MAX(1,ROUND(M200*1000,0)),IF(AND(ISNUMBER(M200),M200&lt;1,N200="L"),MAX(1,ROUND(M200*100,0)),ROUND(M200,3)))),N("O12"))</f>
        <v/>
      </c>
      <c r="Q200" s="140" t="str">
        <f>IF(1=1,IF(M200="","",IF(AND(ISNUMBER(M200),M200&lt;1,N200="kg"),"g",IF(AND(ISNUMBER(M200),M200&lt;1,N200="L"),"cl",N200))),N("P12"))</f>
        <v/>
      </c>
      <c r="R200" s="161" t="str">
        <f>IF(1=1,IF(E200="","",IF(F200="","A CONTROLER",IF(NOT(ISNUMBER(F200)),"TEXTE",IF(OR(L200="",L200&lt;=0),"COMMANDE PRINCIPALE INCOMPLETE",IF(G200="","UNITE MANQUANTE",IF(COUNTIF(B384:B428,AE200)=0,"UNITE A CONTROLER","OK")))))),N("Q9"))</f>
        <v/>
      </c>
      <c r="S200" s="105"/>
      <c r="T200" s="141">
        <f t="shared" si="16"/>
        <v>0</v>
      </c>
      <c r="U200" s="133" t="str">
        <f>IF(1=1,IF(E200="","",U194),N("S12"))</f>
        <v/>
      </c>
      <c r="V200" s="133" t="str">
        <f>IF(1=1,IF(E200="","",V194),N("T12"))</f>
        <v/>
      </c>
      <c r="W200" s="135" t="str">
        <f>IF(1=1,IF(OR(U200="",V200="",NOT(ISNUMBER(U200)),NOT(ISNUMBER(V200)),U200=0),"",V200/U200),N("U12"))</f>
        <v/>
      </c>
      <c r="X200" s="136" t="str">
        <f>IF(1=1,IF(OR(W200="",NOT(ISNUMBER(F200))),"",F200*W200*IFERROR(INDEX(D384:D428,MATCH(AE200,B384:B428,0)),1)),N("V7"))</f>
        <v/>
      </c>
      <c r="Y200" s="137" t="str">
        <f>IF(1=1,IF(F200="","",IF(G200="","",IFERROR(INDEX(E384:E428,MATCH(AE200,B384:B428,0)),G200&amp;""))),N("W6"))</f>
        <v/>
      </c>
      <c r="Z200" s="142" t="str">
        <f>IF(1=1,IF(X200="","",IF(AND(ISNUMBER(X200),X200&lt;1,Y200="kg"),MAX(1,ROUND(X200*1000,0)),IF(AND(ISNUMBER(X200),X200&lt;1,Y200="L"),MAX(1,ROUND(X200*100,0)),ROUND(X200,3)))),N("X12"))</f>
        <v/>
      </c>
      <c r="AA200" s="143" t="str">
        <f>IF(1=1,IF(X200="","",IF(AND(ISNUMBER(X200),X200&lt;1,Y200="kg"),"g",IF(AND(ISNUMBER(X200),X200&lt;1,Y200="L"),"cl",Y200))),N("Y12"))</f>
        <v/>
      </c>
      <c r="AB200" s="123" t="str">
        <f>IF(1=1,IF(E200="","",IF(F200="","A CONTROLER",IF(NOT(ISNUMBER(F200)),"TEXTE",IF(OR(W200="",W200&lt;=0),"COMMANDE COUVERTS INCOMPLETE",IF(G200="","UNITE MANQUANTE",IF(COUNTIF(B384:B428,AE200)=0,"UNITE A CONTROLER","OK")))))),N("Z6"))</f>
        <v/>
      </c>
      <c r="AD200" s="144" t="str">
        <f>IF(1=1,IF(E200="","",AD194),N("AB12"))</f>
        <v/>
      </c>
      <c r="AE200" s="125" t="str">
        <f>IF(1=1,IF(G200="","",UPPER(TRIM(SUBSTITUTE(SUBSTITUTE(G200&amp;"",CHAR(160)," ")," "," ")))),N("AC12"))</f>
        <v/>
      </c>
      <c r="AG200" s="244"/>
    </row>
    <row r="201" spans="1:33" ht="15.75" x14ac:dyDescent="0.25">
      <c r="A201" s="160" t="str">
        <f>IF(1=1,IF(E201="","",A194),N("A13"))</f>
        <v/>
      </c>
      <c r="B201" s="127" t="str">
        <f>IF(1=1,IF(E201="","",B194),N("B13"))</f>
        <v/>
      </c>
      <c r="C201" s="128"/>
      <c r="D201" s="129" t="str">
        <f>IF(ISBLANK(E201),"",LARGE(D194:D200,1)+1)</f>
        <v/>
      </c>
      <c r="E201" s="130"/>
      <c r="F201" s="131"/>
      <c r="G201" s="170"/>
      <c r="H201" s="105"/>
      <c r="I201" s="132" t="str">
        <f>IF(1=1,IF(E201="","",I194),N("H13"))</f>
        <v/>
      </c>
      <c r="J201" s="133" t="str">
        <f>IF(1=1,IF(E201="","",J194),N("I13"))</f>
        <v/>
      </c>
      <c r="K201" s="134" t="str">
        <f>IF(1=1,IF(E201="","",K194),N("J13"))</f>
        <v/>
      </c>
      <c r="L201" s="135" t="str">
        <f>IF(1=1,IF(OR(J201="",O201="",NOT(ISNUMBER(J201)),NOT(ISNUMBER(O201)),J201=0),"",O201/J201),N("L13"))</f>
        <v/>
      </c>
      <c r="M201" s="136" t="str">
        <f>IF(1=1,IF(OR(L201="",NOT(ISNUMBER(F201))),"",F201*L201*IFERROR(INDEX(D384:D428,MATCH(AE201,B384:B428,0)),1)),N("M13"))</f>
        <v/>
      </c>
      <c r="N201" s="137" t="str">
        <f>IF(1=1,IF(F201="","",IF(G201="","",IFERROR(INDEX(E384:E428,MATCH(AE201,B384:B428,0)),G201&amp;""))),N("N6"))</f>
        <v/>
      </c>
      <c r="O201" s="138" t="str">
        <f>IF(1=1,IF(E201="","",O194),N("K13"))</f>
        <v/>
      </c>
      <c r="P201" s="139" t="str">
        <f>IF(1=1,IF(M201="","",IF(AND(ISNUMBER(M201),M201&lt;1,N201="kg"),MAX(1,ROUND(M201*1000,0)),IF(AND(ISNUMBER(M201),M201&lt;1,N201="L"),MAX(1,ROUND(M201*100,0)),ROUND(M201,3)))),N("O13"))</f>
        <v/>
      </c>
      <c r="Q201" s="140" t="str">
        <f>IF(1=1,IF(M201="","",IF(AND(ISNUMBER(M201),M201&lt;1,N201="kg"),"g",IF(AND(ISNUMBER(M201),M201&lt;1,N201="L"),"cl",N201))),N("P13"))</f>
        <v/>
      </c>
      <c r="R201" s="161" t="str">
        <f>IF(1=1,IF(E201="","",IF(F201="","A CONTROLER",IF(NOT(ISNUMBER(F201)),"TEXTE",IF(OR(L201="",L201&lt;=0),"COMMANDE PRINCIPALE INCOMPLETE",IF(G201="","UNITE MANQUANTE",IF(COUNTIF(B384:B428,AE201)=0,"UNITE A CONTROLER","OK")))))),N("Q9"))</f>
        <v/>
      </c>
      <c r="S201" s="105"/>
      <c r="T201" s="141">
        <f t="shared" si="16"/>
        <v>0</v>
      </c>
      <c r="U201" s="133" t="str">
        <f>IF(1=1,IF(E201="","",U194),N("S13"))</f>
        <v/>
      </c>
      <c r="V201" s="133" t="str">
        <f>IF(1=1,IF(E201="","",V194),N("T13"))</f>
        <v/>
      </c>
      <c r="W201" s="135" t="str">
        <f>IF(1=1,IF(OR(U201="",V201="",NOT(ISNUMBER(U201)),NOT(ISNUMBER(V201)),U201=0),"",V201/U201),N("U13"))</f>
        <v/>
      </c>
      <c r="X201" s="136" t="str">
        <f>IF(1=1,IF(OR(W201="",NOT(ISNUMBER(F201))),"",F201*W201*IFERROR(INDEX(D384:D428,MATCH(AE201,B384:B428,0)),1)),N("V7"))</f>
        <v/>
      </c>
      <c r="Y201" s="137" t="str">
        <f>IF(1=1,IF(F201="","",IF(G201="","",IFERROR(INDEX(E384:E428,MATCH(AE201,B384:B428,0)),G201&amp;""))),N("W6"))</f>
        <v/>
      </c>
      <c r="Z201" s="142" t="str">
        <f>IF(1=1,IF(X201="","",IF(AND(ISNUMBER(X201),X201&lt;1,Y201="kg"),MAX(1,ROUND(X201*1000,0)),IF(AND(ISNUMBER(X201),X201&lt;1,Y201="L"),MAX(1,ROUND(X201*100,0)),ROUND(X201,3)))),N("X13"))</f>
        <v/>
      </c>
      <c r="AA201" s="143" t="str">
        <f>IF(1=1,IF(X201="","",IF(AND(ISNUMBER(X201),X201&lt;1,Y201="kg"),"g",IF(AND(ISNUMBER(X201),X201&lt;1,Y201="L"),"cl",Y201))),N("Y13"))</f>
        <v/>
      </c>
      <c r="AB201" s="123" t="str">
        <f>IF(1=1,IF(E201="","",IF(F201="","A CONTROLER",IF(NOT(ISNUMBER(F201)),"TEXTE",IF(OR(W201="",W201&lt;=0),"COMMANDE COUVERTS INCOMPLETE",IF(G201="","UNITE MANQUANTE",IF(COUNTIF(B384:B428,AE201)=0,"UNITE A CONTROLER","OK")))))),N("Z6"))</f>
        <v/>
      </c>
      <c r="AD201" s="144" t="str">
        <f>IF(1=1,IF(E201="","",AD194),N("AB13"))</f>
        <v/>
      </c>
      <c r="AE201" s="125" t="str">
        <f>IF(1=1,IF(G201="","",UPPER(TRIM(SUBSTITUTE(SUBSTITUTE(G201&amp;"",CHAR(160)," ")," "," ")))),N("AC13"))</f>
        <v/>
      </c>
    </row>
    <row r="202" spans="1:33" ht="15.75" x14ac:dyDescent="0.25">
      <c r="A202" s="160" t="str">
        <f>IF(1=1,IF(E202="","",A194),N("A14"))</f>
        <v/>
      </c>
      <c r="B202" s="127" t="str">
        <f>IF(1=1,IF(E202="","",B194),N("B14"))</f>
        <v/>
      </c>
      <c r="C202" s="128"/>
      <c r="D202" s="129" t="str">
        <f>IF(ISBLANK(E202),"",LARGE(D194:D201,1)+1)</f>
        <v/>
      </c>
      <c r="E202" s="130"/>
      <c r="F202" s="131"/>
      <c r="G202" s="170"/>
      <c r="H202" s="105"/>
      <c r="I202" s="132" t="str">
        <f>IF(1=1,IF(E202="","",I194),N("H14"))</f>
        <v/>
      </c>
      <c r="J202" s="133" t="str">
        <f>IF(1=1,IF(E202="","",J194),N("I14"))</f>
        <v/>
      </c>
      <c r="K202" s="134" t="str">
        <f>IF(1=1,IF(E202="","",K194),N("J14"))</f>
        <v/>
      </c>
      <c r="L202" s="135" t="str">
        <f>IF(1=1,IF(OR(J202="",O202="",NOT(ISNUMBER(J202)),NOT(ISNUMBER(O202)),J202=0),"",O202/J202),N("L14"))</f>
        <v/>
      </c>
      <c r="M202" s="136" t="str">
        <f>IF(1=1,IF(OR(L202="",NOT(ISNUMBER(F202))),"",F202*L202*IFERROR(INDEX(D384:D428,MATCH(AE202,B384:B428,0)),1)),N("M13"))</f>
        <v/>
      </c>
      <c r="N202" s="137" t="str">
        <f>IF(1=1,IF(F202="","",IF(G202="","",IFERROR(INDEX(E384:E428,MATCH(AE202,B384:B428,0)),G202&amp;""))),N("N6"))</f>
        <v/>
      </c>
      <c r="O202" s="138" t="str">
        <f>IF(1=1,IF(E202="","",O194),N("K14"))</f>
        <v/>
      </c>
      <c r="P202" s="139" t="str">
        <f>IF(1=1,IF(M202="","",IF(AND(ISNUMBER(M202),M202&lt;1,N202="kg"),MAX(1,ROUND(M202*1000,0)),IF(AND(ISNUMBER(M202),M202&lt;1,N202="L"),MAX(1,ROUND(M202*100,0)),ROUND(M202,3)))),N("O14"))</f>
        <v/>
      </c>
      <c r="Q202" s="140" t="str">
        <f>IF(1=1,IF(M202="","",IF(AND(ISNUMBER(M202),M202&lt;1,N202="kg"),"g",IF(AND(ISNUMBER(M202),M202&lt;1,N202="L"),"cl",N202))),N("P14"))</f>
        <v/>
      </c>
      <c r="R202" s="161" t="str">
        <f>IF(1=1,IF(E202="","",IF(F202="","A CONTROLER",IF(NOT(ISNUMBER(F202)),"TEXTE",IF(OR(L202="",L202&lt;=0),"COMMANDE PRINCIPALE INCOMPLETE",IF(G202="","UNITE MANQUANTE",IF(COUNTIF(B384:B428,AE202)=0,"UNITE A CONTROLER","OK")))))),N("Q9"))</f>
        <v/>
      </c>
      <c r="S202" s="105"/>
      <c r="T202" s="141">
        <f t="shared" si="16"/>
        <v>0</v>
      </c>
      <c r="U202" s="133" t="str">
        <f>IF(1=1,IF(E202="","",U194),N("S14"))</f>
        <v/>
      </c>
      <c r="V202" s="133" t="str">
        <f>IF(1=1,IF(E202="","",V194),N("T14"))</f>
        <v/>
      </c>
      <c r="W202" s="135" t="str">
        <f>IF(1=1,IF(OR(U202="",V202="",NOT(ISNUMBER(U202)),NOT(ISNUMBER(V202)),U202=0),"",V202/U202),N("U14"))</f>
        <v/>
      </c>
      <c r="X202" s="136" t="str">
        <f>IF(1=1,IF(OR(W202="",NOT(ISNUMBER(F202))),"",F202*W202*IFERROR(INDEX(D384:D428,MATCH(AE202,B384:B428,0)),1)),N("V7"))</f>
        <v/>
      </c>
      <c r="Y202" s="137" t="str">
        <f>IF(1=1,IF(F202="","",IF(G202="","",IFERROR(INDEX(E384:E428,MATCH(AE202,B384:B428,0)),G202&amp;""))),N("W6"))</f>
        <v/>
      </c>
      <c r="Z202" s="142" t="str">
        <f>IF(1=1,IF(X202="","",IF(AND(ISNUMBER(X202),X202&lt;1,Y202="kg"),MAX(1,ROUND(X202*1000,0)),IF(AND(ISNUMBER(X202),X202&lt;1,Y202="L"),MAX(1,ROUND(X202*100,0)),ROUND(X202,3)))),N("X14"))</f>
        <v/>
      </c>
      <c r="AA202" s="143" t="str">
        <f>IF(1=1,IF(X202="","",IF(AND(ISNUMBER(X202),X202&lt;1,Y202="kg"),"g",IF(AND(ISNUMBER(X202),X202&lt;1,Y202="L"),"cl",Y202))),N("Y14"))</f>
        <v/>
      </c>
      <c r="AB202" s="123" t="str">
        <f>IF(1=1,IF(E202="","",IF(F202="","A CONTROLER",IF(NOT(ISNUMBER(F202)),"TEXTE",IF(OR(W202="",W202&lt;=0),"COMMANDE COUVERTS INCOMPLETE",IF(G202="","UNITE MANQUANTE",IF(COUNTIF(B384:B428,AE202)=0,"UNITE A CONTROLER","OK")))))),N("Z6"))</f>
        <v/>
      </c>
      <c r="AD202" s="144" t="str">
        <f>IF(1=1,IF(E202="","",AD194),N("AB14"))</f>
        <v/>
      </c>
      <c r="AE202" s="125" t="str">
        <f>IF(1=1,IF(G202="","",UPPER(TRIM(SUBSTITUTE(SUBSTITUTE(G202&amp;"",CHAR(160)," ")," "," ")))),N("AC14"))</f>
        <v/>
      </c>
    </row>
    <row r="203" spans="1:33" ht="15.75" x14ac:dyDescent="0.25">
      <c r="A203" s="160" t="str">
        <f>IF(1=1,IF(E203="","",A194),N("A15"))</f>
        <v/>
      </c>
      <c r="B203" s="127" t="str">
        <f>IF(1=1,IF(E203="","",B194),N("B15"))</f>
        <v/>
      </c>
      <c r="C203" s="128"/>
      <c r="D203" s="129" t="str">
        <f>IF(ISBLANK(E203),"",LARGE(D194:D202,1)+1)</f>
        <v/>
      </c>
      <c r="E203" s="130"/>
      <c r="F203" s="131"/>
      <c r="G203" s="170"/>
      <c r="H203" s="105"/>
      <c r="I203" s="132" t="str">
        <f>IF(1=1,IF(E203="","",I194),N("H15"))</f>
        <v/>
      </c>
      <c r="J203" s="133" t="str">
        <f>IF(1=1,IF(E203="","",J194),N("I15"))</f>
        <v/>
      </c>
      <c r="K203" s="134" t="str">
        <f>IF(1=1,IF(E203="","",K194),N("J15"))</f>
        <v/>
      </c>
      <c r="L203" s="135" t="str">
        <f>IF(1=1,IF(OR(J203="",O203="",NOT(ISNUMBER(J203)),NOT(ISNUMBER(O203)),J203=0),"",O203/J203),N("L15"))</f>
        <v/>
      </c>
      <c r="M203" s="136" t="str">
        <f>IF(1=1,IF(OR(L203="",NOT(ISNUMBER(F203))),"",F203*L203*IFERROR(INDEX(D384:D428,MATCH(AE203,B384:B428,0)),1)),N("M13"))</f>
        <v/>
      </c>
      <c r="N203" s="137" t="str">
        <f>IF(1=1,IF(F203="","",IF(G203="","",IFERROR(INDEX(E384:E428,MATCH(AE203,B384:B428,0)),G203&amp;""))),N("N6"))</f>
        <v/>
      </c>
      <c r="O203" s="138" t="str">
        <f>IF(1=1,IF(E203="","",O194),N("K15"))</f>
        <v/>
      </c>
      <c r="P203" s="139" t="str">
        <f>IF(1=1,IF(M203="","",IF(AND(ISNUMBER(M203),M203&lt;1,N203="kg"),MAX(1,ROUND(M203*1000,0)),IF(AND(ISNUMBER(M203),M203&lt;1,N203="L"),MAX(1,ROUND(M203*100,0)),ROUND(M203,3)))),N("O15"))</f>
        <v/>
      </c>
      <c r="Q203" s="140" t="str">
        <f>IF(1=1,IF(M203="","",IF(AND(ISNUMBER(M203),M203&lt;1,N203="kg"),"g",IF(AND(ISNUMBER(M203),M203&lt;1,N203="L"),"cl",N203))),N("P15"))</f>
        <v/>
      </c>
      <c r="R203" s="161" t="str">
        <f>IF(1=1,IF(E203="","",IF(F203="","A CONTROLER",IF(NOT(ISNUMBER(F203)),"TEXTE",IF(OR(L203="",L203&lt;=0),"COMMANDE PRINCIPALE INCOMPLETE",IF(G203="","UNITE MANQUANTE",IF(COUNTIF(B384:B428,AE203)=0,"UNITE A CONTROLER","OK")))))),N("Q9"))</f>
        <v/>
      </c>
      <c r="S203" s="105"/>
      <c r="T203" s="141">
        <f t="shared" si="16"/>
        <v>0</v>
      </c>
      <c r="U203" s="133" t="str">
        <f>IF(1=1,IF(E203="","",U194),N("S15"))</f>
        <v/>
      </c>
      <c r="V203" s="133" t="str">
        <f>IF(1=1,IF(E203="","",V194),N("T15"))</f>
        <v/>
      </c>
      <c r="W203" s="135" t="str">
        <f>IF(1=1,IF(OR(U203="",V203="",NOT(ISNUMBER(U203)),NOT(ISNUMBER(V203)),U203=0),"",V203/U203),N("U15"))</f>
        <v/>
      </c>
      <c r="X203" s="136" t="str">
        <f>IF(1=1,IF(OR(W203="",NOT(ISNUMBER(F203))),"",F203*W203*IFERROR(INDEX(D384:D428,MATCH(AE203,B384:B428,0)),1)),N("V7"))</f>
        <v/>
      </c>
      <c r="Y203" s="137" t="str">
        <f>IF(1=1,IF(F203="","",IF(G203="","",IFERROR(INDEX(E384:E428,MATCH(AE203,B384:B428,0)),G203&amp;""))),N("W6"))</f>
        <v/>
      </c>
      <c r="Z203" s="142" t="str">
        <f>IF(1=1,IF(X203="","",IF(AND(ISNUMBER(X203),X203&lt;1,Y203="kg"),MAX(1,ROUND(X203*1000,0)),IF(AND(ISNUMBER(X203),X203&lt;1,Y203="L"),MAX(1,ROUND(X203*100,0)),ROUND(X203,3)))),N("X15"))</f>
        <v/>
      </c>
      <c r="AA203" s="143" t="str">
        <f>IF(1=1,IF(X203="","",IF(AND(ISNUMBER(X203),X203&lt;1,Y203="kg"),"g",IF(AND(ISNUMBER(X203),X203&lt;1,Y203="L"),"cl",Y203))),N("Y15"))</f>
        <v/>
      </c>
      <c r="AB203" s="123" t="str">
        <f>IF(1=1,IF(E203="","",IF(F203="","A CONTROLER",IF(NOT(ISNUMBER(F203)),"TEXTE",IF(OR(W203="",W203&lt;=0),"COMMANDE COUVERTS INCOMPLETE",IF(G203="","UNITE MANQUANTE",IF(COUNTIF(B384:B428,AE203)=0,"UNITE A CONTROLER","OK")))))),N("Z6"))</f>
        <v/>
      </c>
      <c r="AD203" s="144" t="str">
        <f>IF(1=1,IF(E203="","",AD194),N("AB15"))</f>
        <v/>
      </c>
      <c r="AE203" s="125" t="str">
        <f>IF(1=1,IF(G203="","",UPPER(TRIM(SUBSTITUTE(SUBSTITUTE(G203&amp;"",CHAR(160)," ")," "," ")))),N("AC15"))</f>
        <v/>
      </c>
    </row>
    <row r="204" spans="1:33" ht="15.75" x14ac:dyDescent="0.25">
      <c r="A204" s="160" t="str">
        <f>IF(1=1,IF(E204="","",A194),N("A16"))</f>
        <v/>
      </c>
      <c r="B204" s="127" t="str">
        <f>IF(1=1,IF(E204="","",B194),N("B16"))</f>
        <v/>
      </c>
      <c r="C204" s="128"/>
      <c r="D204" s="129" t="str">
        <f>IF(ISBLANK(E204),"",LARGE(D194:D203,1)+1)</f>
        <v/>
      </c>
      <c r="E204" s="130"/>
      <c r="F204" s="131"/>
      <c r="G204" s="170"/>
      <c r="H204" s="105"/>
      <c r="I204" s="132" t="str">
        <f>IF(1=1,IF(E204="","",I194),N("H16"))</f>
        <v/>
      </c>
      <c r="J204" s="133" t="str">
        <f>IF(1=1,IF(E204="","",J194),N("I16"))</f>
        <v/>
      </c>
      <c r="K204" s="134" t="str">
        <f>IF(1=1,IF(E204="","",K194),N("J16"))</f>
        <v/>
      </c>
      <c r="L204" s="135" t="str">
        <f>IF(1=1,IF(OR(J204="",O204="",NOT(ISNUMBER(J204)),NOT(ISNUMBER(O204)),J204=0),"",O204/J204),N("L16"))</f>
        <v/>
      </c>
      <c r="M204" s="136" t="str">
        <f>IF(1=1,IF(OR(L204="",NOT(ISNUMBER(F204))),"",F204*L204*IFERROR(INDEX(D384:D428,MATCH(AE204,B384:B428,0)),1)),N("M13"))</f>
        <v/>
      </c>
      <c r="N204" s="137" t="str">
        <f>IF(1=1,IF(F204="","",IF(G204="","",IFERROR(INDEX(E384:E428,MATCH(AE204,B384:B428,0)),G204&amp;""))),N("N6"))</f>
        <v/>
      </c>
      <c r="O204" s="138" t="str">
        <f>IF(1=1,IF(E204="","",O194),N("K16"))</f>
        <v/>
      </c>
      <c r="P204" s="139" t="str">
        <f>IF(1=1,IF(M204="","",IF(AND(ISNUMBER(M204),M204&lt;1,N204="kg"),MAX(1,ROUND(M204*1000,0)),IF(AND(ISNUMBER(M204),M204&lt;1,N204="L"),MAX(1,ROUND(M204*100,0)),ROUND(M204,3)))),N("O16"))</f>
        <v/>
      </c>
      <c r="Q204" s="140" t="str">
        <f>IF(1=1,IF(M204="","",IF(AND(ISNUMBER(M204),M204&lt;1,N204="kg"),"g",IF(AND(ISNUMBER(M204),M204&lt;1,N204="L"),"cl",N204))),N("P16"))</f>
        <v/>
      </c>
      <c r="R204" s="161" t="str">
        <f>IF(1=1,IF(E204="","",IF(F204="","A CONTROLER",IF(NOT(ISNUMBER(F204)),"TEXTE",IF(OR(L204="",L204&lt;=0),"COMMANDE PRINCIPALE INCOMPLETE",IF(G204="","UNITE MANQUANTE",IF(COUNTIF(B384:B428,AE204)=0,"UNITE A CONTROLER","OK")))))),N("Q9"))</f>
        <v/>
      </c>
      <c r="S204" s="105"/>
      <c r="T204" s="141">
        <f t="shared" si="16"/>
        <v>0</v>
      </c>
      <c r="U204" s="133" t="str">
        <f>IF(1=1,IF(E204="","",U194),N("S16"))</f>
        <v/>
      </c>
      <c r="V204" s="133" t="str">
        <f>IF(1=1,IF(E204="","",V194),N("T16"))</f>
        <v/>
      </c>
      <c r="W204" s="135" t="str">
        <f>IF(1=1,IF(OR(U204="",V204="",NOT(ISNUMBER(U204)),NOT(ISNUMBER(V204)),U204=0),"",V204/U204),N("U16"))</f>
        <v/>
      </c>
      <c r="X204" s="136" t="str">
        <f>IF(1=1,IF(OR(W204="",NOT(ISNUMBER(F204))),"",F204*W204*IFERROR(INDEX(D384:D428,MATCH(AE204,B384:B428,0)),1)),N("V7"))</f>
        <v/>
      </c>
      <c r="Y204" s="137" t="str">
        <f>IF(1=1,IF(F204="","",IF(G204="","",IFERROR(INDEX(E384:E428,MATCH(AE204,B384:B428,0)),G204&amp;""))),N("W6"))</f>
        <v/>
      </c>
      <c r="Z204" s="142" t="str">
        <f>IF(1=1,IF(X204="","",IF(AND(ISNUMBER(X204),X204&lt;1,Y204="kg"),MAX(1,ROUND(X204*1000,0)),IF(AND(ISNUMBER(X204),X204&lt;1,Y204="L"),MAX(1,ROUND(X204*100,0)),ROUND(X204,3)))),N("X16"))</f>
        <v/>
      </c>
      <c r="AA204" s="143" t="str">
        <f>IF(1=1,IF(X204="","",IF(AND(ISNUMBER(X204),X204&lt;1,Y204="kg"),"g",IF(AND(ISNUMBER(X204),X204&lt;1,Y204="L"),"cl",Y204))),N("Y16"))</f>
        <v/>
      </c>
      <c r="AB204" s="123" t="str">
        <f>IF(1=1,IF(E204="","",IF(F204="","A CONTROLER",IF(NOT(ISNUMBER(F204)),"TEXTE",IF(OR(W204="",W204&lt;=0),"COMMANDE COUVERTS INCOMPLETE",IF(G204="","UNITE MANQUANTE",IF(COUNTIF(B384:B428,AE204)=0,"UNITE A CONTROLER","OK")))))),N("Z6"))</f>
        <v/>
      </c>
      <c r="AD204" s="144" t="str">
        <f>IF(1=1,IF(E204="","",AD194),N("AB16"))</f>
        <v/>
      </c>
      <c r="AE204" s="125" t="str">
        <f>IF(1=1,IF(G204="","",UPPER(TRIM(SUBSTITUTE(SUBSTITUTE(G204&amp;"",CHAR(160)," ")," "," ")))),N("AC16"))</f>
        <v/>
      </c>
    </row>
    <row r="205" spans="1:33" ht="15.75" x14ac:dyDescent="0.25">
      <c r="A205" s="160" t="str">
        <f>IF(1=1,IF(E205="","",A194),N("A17"))</f>
        <v/>
      </c>
      <c r="B205" s="127" t="str">
        <f>IF(1=1,IF(E205="","",B194),N("B17"))</f>
        <v/>
      </c>
      <c r="C205" s="128"/>
      <c r="D205" s="129" t="str">
        <f>IF(ISBLANK(E205),"",LARGE(D194:D204,1)+1)</f>
        <v/>
      </c>
      <c r="E205" s="130"/>
      <c r="F205" s="131"/>
      <c r="G205" s="170"/>
      <c r="H205" s="105"/>
      <c r="I205" s="132" t="str">
        <f>IF(1=1,IF(E205="","",I194),N("H17"))</f>
        <v/>
      </c>
      <c r="J205" s="133" t="str">
        <f>IF(1=1,IF(E205="","",J194),N("I17"))</f>
        <v/>
      </c>
      <c r="K205" s="134" t="str">
        <f>IF(1=1,IF(E205="","",K194),N("J17"))</f>
        <v/>
      </c>
      <c r="L205" s="135" t="str">
        <f>IF(1=1,IF(OR(J205="",O205="",NOT(ISNUMBER(J205)),NOT(ISNUMBER(O205)),J205=0),"",O205/J205),N("L17"))</f>
        <v/>
      </c>
      <c r="M205" s="136" t="str">
        <f>IF(1=1,IF(OR(L205="",NOT(ISNUMBER(F205))),"",F205*L205*IFERROR(INDEX(D384:D428,MATCH(AE205,B384:B428,0)),1)),N("M13"))</f>
        <v/>
      </c>
      <c r="N205" s="137" t="str">
        <f>IF(1=1,IF(F205="","",IF(G205="","",IFERROR(INDEX(E384:E428,MATCH(AE205,B384:B428,0)),G205&amp;""))),N("N6"))</f>
        <v/>
      </c>
      <c r="O205" s="138" t="str">
        <f>IF(1=1,IF(E205="","",O194),N("K17"))</f>
        <v/>
      </c>
      <c r="P205" s="139" t="str">
        <f>IF(1=1,IF(M205="","",IF(AND(ISNUMBER(M205),M205&lt;1,N205="kg"),MAX(1,ROUND(M205*1000,0)),IF(AND(ISNUMBER(M205),M205&lt;1,N205="L"),MAX(1,ROUND(M205*100,0)),ROUND(M205,3)))),N("O17"))</f>
        <v/>
      </c>
      <c r="Q205" s="140" t="str">
        <f>IF(1=1,IF(M205="","",IF(AND(ISNUMBER(M205),M205&lt;1,N205="kg"),"g",IF(AND(ISNUMBER(M205),M205&lt;1,N205="L"),"cl",N205))),N("P17"))</f>
        <v/>
      </c>
      <c r="R205" s="161" t="str">
        <f>IF(1=1,IF(E205="","",IF(F205="","A CONTROLER",IF(NOT(ISNUMBER(F205)),"TEXTE",IF(OR(L205="",L205&lt;=0),"COMMANDE PRINCIPALE INCOMPLETE",IF(G205="","UNITE MANQUANTE",IF(COUNTIF(B384:B428,AE205)=0,"UNITE A CONTROLER","OK")))))),N("Q9"))</f>
        <v/>
      </c>
      <c r="S205" s="105"/>
      <c r="T205" s="141">
        <f t="shared" si="16"/>
        <v>0</v>
      </c>
      <c r="U205" s="133" t="str">
        <f>IF(1=1,IF(E205="","",U194),N("S17"))</f>
        <v/>
      </c>
      <c r="V205" s="133" t="str">
        <f>IF(1=1,IF(E205="","",V194),N("T17"))</f>
        <v/>
      </c>
      <c r="W205" s="135" t="str">
        <f>IF(1=1,IF(OR(U205="",V205="",NOT(ISNUMBER(U205)),NOT(ISNUMBER(V205)),U205=0),"",V205/U205),N("U17"))</f>
        <v/>
      </c>
      <c r="X205" s="136" t="str">
        <f>IF(1=1,IF(OR(W205="",NOT(ISNUMBER(F205))),"",F205*W205*IFERROR(INDEX(D384:D428,MATCH(AE205,B384:B428,0)),1)),N("V7"))</f>
        <v/>
      </c>
      <c r="Y205" s="137" t="str">
        <f>IF(1=1,IF(F205="","",IF(G205="","",IFERROR(INDEX(E384:E428,MATCH(AE205,B384:B428,0)),G205&amp;""))),N("W6"))</f>
        <v/>
      </c>
      <c r="Z205" s="142" t="str">
        <f>IF(1=1,IF(X205="","",IF(AND(ISNUMBER(X205),X205&lt;1,Y205="kg"),MAX(1,ROUND(X205*1000,0)),IF(AND(ISNUMBER(X205),X205&lt;1,Y205="L"),MAX(1,ROUND(X205*100,0)),ROUND(X205,3)))),N("X17"))</f>
        <v/>
      </c>
      <c r="AA205" s="143" t="str">
        <f>IF(1=1,IF(X205="","",IF(AND(ISNUMBER(X205),X205&lt;1,Y205="kg"),"g",IF(AND(ISNUMBER(X205),X205&lt;1,Y205="L"),"cl",Y205))),N("Y17"))</f>
        <v/>
      </c>
      <c r="AB205" s="123" t="str">
        <f>IF(1=1,IF(E205="","",IF(F205="","A CONTROLER",IF(NOT(ISNUMBER(F205)),"TEXTE",IF(OR(W205="",W205&lt;=0),"COMMANDE COUVERTS INCOMPLETE",IF(G205="","UNITE MANQUANTE",IF(COUNTIF(B384:B428,AE205)=0,"UNITE A CONTROLER","OK")))))),N("Z6"))</f>
        <v/>
      </c>
      <c r="AD205" s="144" t="str">
        <f>IF(1=1,IF(E205="","",AD194),N("AB17"))</f>
        <v/>
      </c>
      <c r="AE205" s="125" t="str">
        <f>IF(1=1,IF(G205="","",UPPER(TRIM(SUBSTITUTE(SUBSTITUTE(G205&amp;"",CHAR(160)," ")," "," ")))),N("AC17"))</f>
        <v/>
      </c>
    </row>
    <row r="206" spans="1:33" ht="15.75" x14ac:dyDescent="0.25">
      <c r="A206" s="160" t="str">
        <f>IF(1=1,IF(E206="","",A194),N("A18"))</f>
        <v/>
      </c>
      <c r="B206" s="127" t="str">
        <f>IF(1=1,IF(E206="","",B194),N("B18"))</f>
        <v/>
      </c>
      <c r="C206" s="128"/>
      <c r="D206" s="129" t="str">
        <f>IF(ISBLANK(E206),"",LARGE(D194:D205,1)+1)</f>
        <v/>
      </c>
      <c r="E206" s="130"/>
      <c r="F206" s="131"/>
      <c r="G206" s="170"/>
      <c r="H206" s="105"/>
      <c r="I206" s="132" t="str">
        <f>IF(1=1,IF(E206="","",I194),N("H18"))</f>
        <v/>
      </c>
      <c r="J206" s="133" t="str">
        <f>IF(1=1,IF(E206="","",J194),N("I18"))</f>
        <v/>
      </c>
      <c r="K206" s="134" t="str">
        <f>IF(1=1,IF(E206="","",K194),N("J18"))</f>
        <v/>
      </c>
      <c r="L206" s="135" t="str">
        <f>IF(1=1,IF(OR(J206="",O206="",NOT(ISNUMBER(J206)),NOT(ISNUMBER(O206)),J206=0),"",O206/J206),N("L18"))</f>
        <v/>
      </c>
      <c r="M206" s="136" t="str">
        <f>IF(1=1,IF(OR(L206="",NOT(ISNUMBER(F206))),"",F206*L206*IFERROR(INDEX(D384:D428,MATCH(AE206,B384:B428,0)),1)),N("M13"))</f>
        <v/>
      </c>
      <c r="N206" s="137" t="str">
        <f>IF(1=1,IF(F206="","",IF(G206="","",IFERROR(INDEX(E384:E428,MATCH(AE206,B384:B428,0)),G206&amp;""))),N("N6"))</f>
        <v/>
      </c>
      <c r="O206" s="138" t="str">
        <f>IF(1=1,IF(E206="","",O194),N("K18"))</f>
        <v/>
      </c>
      <c r="P206" s="139" t="str">
        <f>IF(1=1,IF(M206="","",IF(AND(ISNUMBER(M206),M206&lt;1,N206="kg"),MAX(1,ROUND(M206*1000,0)),IF(AND(ISNUMBER(M206),M206&lt;1,N206="L"),MAX(1,ROUND(M206*100,0)),ROUND(M206,3)))),N("O18"))</f>
        <v/>
      </c>
      <c r="Q206" s="140" t="str">
        <f>IF(1=1,IF(M206="","",IF(AND(ISNUMBER(M206),M206&lt;1,N206="kg"),"g",IF(AND(ISNUMBER(M206),M206&lt;1,N206="L"),"cl",N206))),N("P18"))</f>
        <v/>
      </c>
      <c r="R206" s="161" t="str">
        <f>IF(1=1,IF(E206="","",IF(F206="","A CONTROLER",IF(NOT(ISNUMBER(F206)),"TEXTE",IF(OR(L206="",L206&lt;=0),"COMMANDE PRINCIPALE INCOMPLETE",IF(G206="","UNITE MANQUANTE",IF(COUNTIF(B384:B428,AE206)=0,"UNITE A CONTROLER","OK")))))),N("Q9"))</f>
        <v/>
      </c>
      <c r="S206" s="105"/>
      <c r="T206" s="141">
        <f t="shared" si="16"/>
        <v>0</v>
      </c>
      <c r="U206" s="133" t="str">
        <f>IF(1=1,IF(E206="","",U194),N("S18"))</f>
        <v/>
      </c>
      <c r="V206" s="133" t="str">
        <f>IF(1=1,IF(E206="","",V194),N("T18"))</f>
        <v/>
      </c>
      <c r="W206" s="135" t="str">
        <f>IF(1=1,IF(OR(U206="",V206="",NOT(ISNUMBER(U206)),NOT(ISNUMBER(V206)),U206=0),"",V206/U206),N("U18"))</f>
        <v/>
      </c>
      <c r="X206" s="136" t="str">
        <f>IF(1=1,IF(OR(W206="",NOT(ISNUMBER(F206))),"",F206*W206*IFERROR(INDEX(D384:D428,MATCH(AE206,B384:B428,0)),1)),N("V7"))</f>
        <v/>
      </c>
      <c r="Y206" s="137" t="str">
        <f>IF(1=1,IF(F206="","",IF(G206="","",IFERROR(INDEX(E384:E428,MATCH(AE206,B384:B428,0)),G206&amp;""))),N("W6"))</f>
        <v/>
      </c>
      <c r="Z206" s="142" t="str">
        <f>IF(1=1,IF(X206="","",IF(AND(ISNUMBER(X206),X206&lt;1,Y206="kg"),MAX(1,ROUND(X206*1000,0)),IF(AND(ISNUMBER(X206),X206&lt;1,Y206="L"),MAX(1,ROUND(X206*100,0)),ROUND(X206,3)))),N("X18"))</f>
        <v/>
      </c>
      <c r="AA206" s="143" t="str">
        <f>IF(1=1,IF(X206="","",IF(AND(ISNUMBER(X206),X206&lt;1,Y206="kg"),"g",IF(AND(ISNUMBER(X206),X206&lt;1,Y206="L"),"cl",Y206))),N("Y18"))</f>
        <v/>
      </c>
      <c r="AB206" s="123" t="str">
        <f>IF(1=1,IF(E206="","",IF(F206="","A CONTROLER",IF(NOT(ISNUMBER(F206)),"TEXTE",IF(OR(W206="",W206&lt;=0),"COMMANDE COUVERTS INCOMPLETE",IF(G206="","UNITE MANQUANTE",IF(COUNTIF(B384:B428,AE206)=0,"UNITE A CONTROLER","OK")))))),N("Z6"))</f>
        <v/>
      </c>
      <c r="AD206" s="144" t="str">
        <f>IF(1=1,IF(E206="","",AD194),N("AB18"))</f>
        <v/>
      </c>
      <c r="AE206" s="125" t="str">
        <f>IF(1=1,IF(G206="","",UPPER(TRIM(SUBSTITUTE(SUBSTITUTE(G206&amp;"",CHAR(160)," ")," "," ")))),N("AC18"))</f>
        <v/>
      </c>
    </row>
    <row r="207" spans="1:33" ht="15.75" x14ac:dyDescent="0.25">
      <c r="A207" s="160" t="str">
        <f>IF(1=1,IF(E207="","",A194),N("A19"))</f>
        <v/>
      </c>
      <c r="B207" s="127" t="str">
        <f>IF(1=1,IF(E207="","",B194),N("B19"))</f>
        <v/>
      </c>
      <c r="C207" s="128"/>
      <c r="D207" s="129" t="str">
        <f>IF(ISBLANK(E207),"",LARGE(D194:D206,1)+1)</f>
        <v/>
      </c>
      <c r="E207" s="130"/>
      <c r="F207" s="131"/>
      <c r="G207" s="170"/>
      <c r="H207" s="105"/>
      <c r="I207" s="132" t="str">
        <f>IF(1=1,IF(E207="","",I194),N("H19"))</f>
        <v/>
      </c>
      <c r="J207" s="133" t="str">
        <f>IF(1=1,IF(E207="","",J194),N("I19"))</f>
        <v/>
      </c>
      <c r="K207" s="134" t="str">
        <f>IF(1=1,IF(E207="","",K194),N("J19"))</f>
        <v/>
      </c>
      <c r="L207" s="135" t="str">
        <f>IF(1=1,IF(OR(J207="",O207="",NOT(ISNUMBER(J207)),NOT(ISNUMBER(O207)),J207=0),"",O207/J207),N("L19"))</f>
        <v/>
      </c>
      <c r="M207" s="136" t="str">
        <f>IF(1=1,IF(OR(L207="",NOT(ISNUMBER(F207))),"",F207*L207*IFERROR(INDEX(D384:D428,MATCH(AE207,B384:B428,0)),1)),N("M13"))</f>
        <v/>
      </c>
      <c r="N207" s="137" t="str">
        <f>IF(1=1,IF(F207="","",IF(G207="","",IFERROR(INDEX(E384:E428,MATCH(AE207,B384:B428,0)),G207&amp;""))),N("N6"))</f>
        <v/>
      </c>
      <c r="O207" s="138" t="str">
        <f>IF(1=1,IF(E207="","",O194),N("K19"))</f>
        <v/>
      </c>
      <c r="P207" s="139" t="str">
        <f>IF(1=1,IF(M207="","",IF(AND(ISNUMBER(M207),M207&lt;1,N207="kg"),MAX(1,ROUND(M207*1000,0)),IF(AND(ISNUMBER(M207),M207&lt;1,N207="L"),MAX(1,ROUND(M207*100,0)),ROUND(M207,3)))),N("O19"))</f>
        <v/>
      </c>
      <c r="Q207" s="140" t="str">
        <f>IF(1=1,IF(M207="","",IF(AND(ISNUMBER(M207),M207&lt;1,N207="kg"),"g",IF(AND(ISNUMBER(M207),M207&lt;1,N207="L"),"cl",N207))),N("P19"))</f>
        <v/>
      </c>
      <c r="R207" s="161" t="str">
        <f>IF(1=1,IF(E207="","",IF(F207="","A CONTROLER",IF(NOT(ISNUMBER(F207)),"TEXTE",IF(OR(L207="",L207&lt;=0),"COMMANDE PRINCIPALE INCOMPLETE",IF(G207="","UNITE MANQUANTE",IF(COUNTIF(B384:B428,AE207)=0,"UNITE A CONTROLER","OK")))))),N("Q9"))</f>
        <v/>
      </c>
      <c r="S207" s="105"/>
      <c r="T207" s="141">
        <f t="shared" si="16"/>
        <v>0</v>
      </c>
      <c r="U207" s="133" t="str">
        <f>IF(1=1,IF(E207="","",U194),N("S19"))</f>
        <v/>
      </c>
      <c r="V207" s="133" t="str">
        <f>IF(1=1,IF(E207="","",V194),N("T19"))</f>
        <v/>
      </c>
      <c r="W207" s="135" t="str">
        <f>IF(1=1,IF(OR(U207="",V207="",NOT(ISNUMBER(U207)),NOT(ISNUMBER(V207)),U207=0),"",V207/U207),N("U19"))</f>
        <v/>
      </c>
      <c r="X207" s="136" t="str">
        <f>IF(1=1,IF(OR(W207="",NOT(ISNUMBER(F207))),"",F207*W207*IFERROR(INDEX(D384:D428,MATCH(AE207,B384:B428,0)),1)),N("V7"))</f>
        <v/>
      </c>
      <c r="Y207" s="137" t="str">
        <f>IF(1=1,IF(F207="","",IF(G207="","",IFERROR(INDEX(E384:E428,MATCH(AE207,B384:B428,0)),G207&amp;""))),N("W6"))</f>
        <v/>
      </c>
      <c r="Z207" s="142" t="str">
        <f>IF(1=1,IF(X207="","",IF(AND(ISNUMBER(X207),X207&lt;1,Y207="kg"),MAX(1,ROUND(X207*1000,0)),IF(AND(ISNUMBER(X207),X207&lt;1,Y207="L"),MAX(1,ROUND(X207*100,0)),ROUND(X207,3)))),N("X19"))</f>
        <v/>
      </c>
      <c r="AA207" s="143" t="str">
        <f>IF(1=1,IF(X207="","",IF(AND(ISNUMBER(X207),X207&lt;1,Y207="kg"),"g",IF(AND(ISNUMBER(X207),X207&lt;1,Y207="L"),"cl",Y207))),N("Y19"))</f>
        <v/>
      </c>
      <c r="AB207" s="123" t="str">
        <f>IF(1=1,IF(E207="","",IF(F207="","A CONTROLER",IF(NOT(ISNUMBER(F207)),"TEXTE",IF(OR(W207="",W207&lt;=0),"COMMANDE COUVERTS INCOMPLETE",IF(G207="","UNITE MANQUANTE",IF(COUNTIF(B384:B428,AE207)=0,"UNITE A CONTROLER","OK")))))),N("Z6"))</f>
        <v/>
      </c>
      <c r="AD207" s="144" t="str">
        <f>IF(1=1,IF(E207="","",AD194),N("AB19"))</f>
        <v/>
      </c>
      <c r="AE207" s="125" t="str">
        <f>IF(1=1,IF(G207="","",UPPER(TRIM(SUBSTITUTE(SUBSTITUTE(G207&amp;"",CHAR(160)," ")," "," ")))),N("AC19"))</f>
        <v/>
      </c>
    </row>
    <row r="208" spans="1:33" ht="15.75" x14ac:dyDescent="0.25">
      <c r="A208" s="160" t="str">
        <f>IF(1=1,IF(E208="","",A194),N("A20"))</f>
        <v/>
      </c>
      <c r="B208" s="127" t="str">
        <f>IF(1=1,IF(E208="","",B194),N("B20"))</f>
        <v/>
      </c>
      <c r="C208" s="128"/>
      <c r="D208" s="129" t="str">
        <f>IF(ISBLANK(E208),"",LARGE(D194:D207,1)+1)</f>
        <v/>
      </c>
      <c r="E208" s="130"/>
      <c r="F208" s="131"/>
      <c r="G208" s="170"/>
      <c r="H208" s="105"/>
      <c r="I208" s="132" t="str">
        <f>IF(1=1,IF(E208="","",I194),N("H20"))</f>
        <v/>
      </c>
      <c r="J208" s="133" t="str">
        <f>IF(1=1,IF(E208="","",J194),N("I20"))</f>
        <v/>
      </c>
      <c r="K208" s="134" t="str">
        <f>IF(1=1,IF(E208="","",K194),N("J20"))</f>
        <v/>
      </c>
      <c r="L208" s="135" t="str">
        <f>IF(1=1,IF(OR(J208="",O208="",NOT(ISNUMBER(J208)),NOT(ISNUMBER(O208)),J208=0),"",O208/J208),N("L20"))</f>
        <v/>
      </c>
      <c r="M208" s="136" t="str">
        <f>IF(1=1,IF(OR(L208="",NOT(ISNUMBER(F208))),"",F208*L208*IFERROR(INDEX(D384:D428,MATCH(AE208,B384:B428,0)),1)),N("M13"))</f>
        <v/>
      </c>
      <c r="N208" s="137" t="str">
        <f>IF(1=1,IF(F208="","",IF(G208="","",IFERROR(INDEX(E384:E428,MATCH(AE208,B384:B428,0)),G208&amp;""))),N("N6"))</f>
        <v/>
      </c>
      <c r="O208" s="138" t="str">
        <f>IF(1=1,IF(E208="","",O194),N("K20"))</f>
        <v/>
      </c>
      <c r="P208" s="139" t="str">
        <f>IF(1=1,IF(M208="","",IF(AND(ISNUMBER(M208),M208&lt;1,N208="kg"),MAX(1,ROUND(M208*1000,0)),IF(AND(ISNUMBER(M208),M208&lt;1,N208="L"),MAX(1,ROUND(M208*100,0)),ROUND(M208,3)))),N("O20"))</f>
        <v/>
      </c>
      <c r="Q208" s="140" t="str">
        <f>IF(1=1,IF(M208="","",IF(AND(ISNUMBER(M208),M208&lt;1,N208="kg"),"g",IF(AND(ISNUMBER(M208),M208&lt;1,N208="L"),"cl",N208))),N("P20"))</f>
        <v/>
      </c>
      <c r="R208" s="161" t="str">
        <f>IF(1=1,IF(E208="","",IF(F208="","A CONTROLER",IF(NOT(ISNUMBER(F208)),"TEXTE",IF(OR(L208="",L208&lt;=0),"COMMANDE PRINCIPALE INCOMPLETE",IF(G208="","UNITE MANQUANTE",IF(COUNTIF(B384:B428,AE208)=0,"UNITE A CONTROLER","OK")))))),N("Q9"))</f>
        <v/>
      </c>
      <c r="S208" s="105"/>
      <c r="T208" s="141">
        <f t="shared" si="16"/>
        <v>0</v>
      </c>
      <c r="U208" s="133" t="str">
        <f>IF(1=1,IF(E208="","",U194),N("S20"))</f>
        <v/>
      </c>
      <c r="V208" s="133" t="str">
        <f>IF(1=1,IF(E208="","",V194),N("T20"))</f>
        <v/>
      </c>
      <c r="W208" s="135" t="str">
        <f>IF(1=1,IF(OR(U208="",V208="",NOT(ISNUMBER(U208)),NOT(ISNUMBER(V208)),U208=0),"",V208/U208),N("U20"))</f>
        <v/>
      </c>
      <c r="X208" s="136" t="str">
        <f>IF(1=1,IF(OR(W208="",NOT(ISNUMBER(F208))),"",F208*W208*IFERROR(INDEX(D384:D428,MATCH(AE208,B384:B428,0)),1)),N("V7"))</f>
        <v/>
      </c>
      <c r="Y208" s="137" t="str">
        <f>IF(1=1,IF(F208="","",IF(G208="","",IFERROR(INDEX(E384:E428,MATCH(AE208,B384:B428,0)),G208&amp;""))),N("W6"))</f>
        <v/>
      </c>
      <c r="Z208" s="142" t="str">
        <f>IF(1=1,IF(X208="","",IF(AND(ISNUMBER(X208),X208&lt;1,Y208="kg"),MAX(1,ROUND(X208*1000,0)),IF(AND(ISNUMBER(X208),X208&lt;1,Y208="L"),MAX(1,ROUND(X208*100,0)),ROUND(X208,3)))),N("X20"))</f>
        <v/>
      </c>
      <c r="AA208" s="143" t="str">
        <f>IF(1=1,IF(X208="","",IF(AND(ISNUMBER(X208),X208&lt;1,Y208="kg"),"g",IF(AND(ISNUMBER(X208),X208&lt;1,Y208="L"),"cl",Y208))),N("Y20"))</f>
        <v/>
      </c>
      <c r="AB208" s="123" t="str">
        <f>IF(1=1,IF(E208="","",IF(F208="","A CONTROLER",IF(NOT(ISNUMBER(F208)),"TEXTE",IF(OR(W208="",W208&lt;=0),"COMMANDE COUVERTS INCOMPLETE",IF(G208="","UNITE MANQUANTE",IF(COUNTIF(B384:B428,AE208)=0,"UNITE A CONTROLER","OK")))))),N("Z6"))</f>
        <v/>
      </c>
      <c r="AD208" s="144" t="str">
        <f>IF(1=1,IF(E208="","",AD194),N("AB20"))</f>
        <v/>
      </c>
      <c r="AE208" s="125" t="str">
        <f>IF(1=1,IF(G208="","",UPPER(TRIM(SUBSTITUTE(SUBSTITUTE(G208&amp;"",CHAR(160)," ")," "," ")))),N("AC20"))</f>
        <v/>
      </c>
    </row>
    <row r="209" spans="1:31" ht="15.75" x14ac:dyDescent="0.25">
      <c r="A209" s="160" t="str">
        <f>IF(1=1,IF(E209="","",A194),N("A21"))</f>
        <v/>
      </c>
      <c r="B209" s="127" t="str">
        <f>IF(1=1,IF(E209="","",B194),N("B21"))</f>
        <v/>
      </c>
      <c r="C209" s="128"/>
      <c r="D209" s="129" t="str">
        <f>IF(ISBLANK(E209),"",LARGE(D194:D208,1)+1)</f>
        <v/>
      </c>
      <c r="E209" s="130"/>
      <c r="F209" s="131"/>
      <c r="G209" s="170"/>
      <c r="H209" s="105"/>
      <c r="I209" s="132" t="str">
        <f>IF(1=1,IF(E209="","",I194),N("H21"))</f>
        <v/>
      </c>
      <c r="J209" s="133" t="str">
        <f>IF(1=1,IF(E209="","",J194),N("I21"))</f>
        <v/>
      </c>
      <c r="K209" s="134" t="str">
        <f>IF(1=1,IF(E209="","",K194),N("J21"))</f>
        <v/>
      </c>
      <c r="L209" s="135" t="str">
        <f>IF(1=1,IF(OR(J209="",O209="",NOT(ISNUMBER(J209)),NOT(ISNUMBER(O209)),J209=0),"",O209/J209),N("L21"))</f>
        <v/>
      </c>
      <c r="M209" s="136" t="str">
        <f>IF(1=1,IF(OR(L209="",NOT(ISNUMBER(F209))),"",F209*L209*IFERROR(INDEX(D384:D428,MATCH(AE209,B384:B428,0)),1)),N("M13"))</f>
        <v/>
      </c>
      <c r="N209" s="137" t="str">
        <f>IF(1=1,IF(F209="","",IF(G209="","",IFERROR(INDEX(E384:E428,MATCH(AE209,B384:B428,0)),G209&amp;""))),N("N6"))</f>
        <v/>
      </c>
      <c r="O209" s="138" t="str">
        <f>IF(1=1,IF(E209="","",O194),N("K21"))</f>
        <v/>
      </c>
      <c r="P209" s="139" t="str">
        <f>IF(1=1,IF(M209="","",IF(AND(ISNUMBER(M209),M209&lt;1,N209="kg"),MAX(1,ROUND(M209*1000,0)),IF(AND(ISNUMBER(M209),M209&lt;1,N209="L"),MAX(1,ROUND(M209*100,0)),ROUND(M209,3)))),N("O21"))</f>
        <v/>
      </c>
      <c r="Q209" s="140" t="str">
        <f>IF(1=1,IF(M209="","",IF(AND(ISNUMBER(M209),M209&lt;1,N209="kg"),"g",IF(AND(ISNUMBER(M209),M209&lt;1,N209="L"),"cl",N209))),N("P21"))</f>
        <v/>
      </c>
      <c r="R209" s="161" t="str">
        <f>IF(1=1,IF(E209="","",IF(F209="","A CONTROLER",IF(NOT(ISNUMBER(F209)),"TEXTE",IF(OR(L209="",L209&lt;=0),"COMMANDE PRINCIPALE INCOMPLETE",IF(G209="","UNITE MANQUANTE",IF(COUNTIF(B384:B428,AE209)=0,"UNITE A CONTROLER","OK")))))),N("Q9"))</f>
        <v/>
      </c>
      <c r="S209" s="105"/>
      <c r="T209" s="141">
        <f t="shared" si="16"/>
        <v>0</v>
      </c>
      <c r="U209" s="133" t="str">
        <f>IF(1=1,IF(E209="","",U194),N("S21"))</f>
        <v/>
      </c>
      <c r="V209" s="133" t="str">
        <f>IF(1=1,IF(E209="","",V194),N("T21"))</f>
        <v/>
      </c>
      <c r="W209" s="135" t="str">
        <f>IF(1=1,IF(OR(U209="",V209="",NOT(ISNUMBER(U209)),NOT(ISNUMBER(V209)),U209=0),"",V209/U209),N("U21"))</f>
        <v/>
      </c>
      <c r="X209" s="136" t="str">
        <f>IF(1=1,IF(OR(W209="",NOT(ISNUMBER(F209))),"",F209*W209*IFERROR(INDEX(D384:D428,MATCH(AE209,B384:B428,0)),1)),N("V7"))</f>
        <v/>
      </c>
      <c r="Y209" s="137" t="str">
        <f>IF(1=1,IF(F209="","",IF(G209="","",IFERROR(INDEX(E384:E428,MATCH(AE209,B384:B428,0)),G209&amp;""))),N("W6"))</f>
        <v/>
      </c>
      <c r="Z209" s="142" t="str">
        <f>IF(1=1,IF(X209="","",IF(AND(ISNUMBER(X209),X209&lt;1,Y209="kg"),MAX(1,ROUND(X209*1000,0)),IF(AND(ISNUMBER(X209),X209&lt;1,Y209="L"),MAX(1,ROUND(X209*100,0)),ROUND(X209,3)))),N("X21"))</f>
        <v/>
      </c>
      <c r="AA209" s="143" t="str">
        <f>IF(1=1,IF(X209="","",IF(AND(ISNUMBER(X209),X209&lt;1,Y209="kg"),"g",IF(AND(ISNUMBER(X209),X209&lt;1,Y209="L"),"cl",Y209))),N("Y21"))</f>
        <v/>
      </c>
      <c r="AB209" s="123" t="str">
        <f>IF(1=1,IF(E209="","",IF(F209="","A CONTROLER",IF(NOT(ISNUMBER(F209)),"TEXTE",IF(OR(W209="",W209&lt;=0),"COMMANDE COUVERTS INCOMPLETE",IF(G209="","UNITE MANQUANTE",IF(COUNTIF(B384:B428,AE209)=0,"UNITE A CONTROLER","OK")))))),N("Z6"))</f>
        <v/>
      </c>
      <c r="AD209" s="144" t="str">
        <f>IF(1=1,IF(E209="","",AD194),N("AB21"))</f>
        <v/>
      </c>
      <c r="AE209" s="125" t="str">
        <f>IF(1=1,IF(G209="","",UPPER(TRIM(SUBSTITUTE(SUBSTITUTE(G209&amp;"",CHAR(160)," ")," "," ")))),N("AC21"))</f>
        <v/>
      </c>
    </row>
    <row r="210" spans="1:31" ht="15.75" x14ac:dyDescent="0.25">
      <c r="A210" s="160" t="str">
        <f>IF(1=1,IF(E210="","",A194),N("A22"))</f>
        <v/>
      </c>
      <c r="B210" s="127" t="str">
        <f>IF(1=1,IF(E210="","",B194),N("B22"))</f>
        <v/>
      </c>
      <c r="C210" s="128"/>
      <c r="D210" s="129" t="str">
        <f>IF(ISBLANK(E210),"",LARGE(D194:D209,1)+1)</f>
        <v/>
      </c>
      <c r="E210" s="130"/>
      <c r="F210" s="131"/>
      <c r="G210" s="170"/>
      <c r="H210" s="105"/>
      <c r="I210" s="132" t="str">
        <f>IF(1=1,IF(E210="","",I194),N("H22"))</f>
        <v/>
      </c>
      <c r="J210" s="133" t="str">
        <f>IF(1=1,IF(E210="","",J194),N("I22"))</f>
        <v/>
      </c>
      <c r="K210" s="134" t="str">
        <f>IF(1=1,IF(E210="","",K194),N("J22"))</f>
        <v/>
      </c>
      <c r="L210" s="135" t="str">
        <f>IF(1=1,IF(OR(J210="",O210="",NOT(ISNUMBER(J210)),NOT(ISNUMBER(O210)),J210=0),"",O210/J210),N("L22"))</f>
        <v/>
      </c>
      <c r="M210" s="136" t="str">
        <f>IF(1=1,IF(OR(L210="",NOT(ISNUMBER(F210))),"",F210*L210*IFERROR(INDEX(D384:D428,MATCH(AE210,B384:B428,0)),1)),N("M13"))</f>
        <v/>
      </c>
      <c r="N210" s="137" t="str">
        <f>IF(1=1,IF(F210="","",IF(G210="","",IFERROR(INDEX(E384:E428,MATCH(AE210,B384:B428,0)),G210&amp;""))),N("N6"))</f>
        <v/>
      </c>
      <c r="O210" s="138" t="str">
        <f>IF(1=1,IF(E210="","",O194),N("K22"))</f>
        <v/>
      </c>
      <c r="P210" s="139" t="str">
        <f>IF(1=1,IF(M210="","",IF(AND(ISNUMBER(M210),M210&lt;1,N210="kg"),MAX(1,ROUND(M210*1000,0)),IF(AND(ISNUMBER(M210),M210&lt;1,N210="L"),MAX(1,ROUND(M210*100,0)),ROUND(M210,3)))),N("O22"))</f>
        <v/>
      </c>
      <c r="Q210" s="140" t="str">
        <f>IF(1=1,IF(M210="","",IF(AND(ISNUMBER(M210),M210&lt;1,N210="kg"),"g",IF(AND(ISNUMBER(M210),M210&lt;1,N210="L"),"cl",N210))),N("P22"))</f>
        <v/>
      </c>
      <c r="R210" s="161" t="str">
        <f>IF(1=1,IF(E210="","",IF(F210="","A CONTROLER",IF(NOT(ISNUMBER(F210)),"TEXTE",IF(OR(L210="",L210&lt;=0),"COMMANDE PRINCIPALE INCOMPLETE",IF(G210="","UNITE MANQUANTE",IF(COUNTIF(B384:B428,AE210)=0,"UNITE A CONTROLER","OK")))))),N("Q9"))</f>
        <v/>
      </c>
      <c r="S210" s="105"/>
      <c r="T210" s="141">
        <f t="shared" si="16"/>
        <v>0</v>
      </c>
      <c r="U210" s="133" t="str">
        <f>IF(1=1,IF(E210="","",U194),N("S22"))</f>
        <v/>
      </c>
      <c r="V210" s="133" t="str">
        <f>IF(1=1,IF(E210="","",V194),N("T22"))</f>
        <v/>
      </c>
      <c r="W210" s="135" t="str">
        <f>IF(1=1,IF(OR(U210="",V210="",NOT(ISNUMBER(U210)),NOT(ISNUMBER(V210)),U210=0),"",V210/U210),N("U22"))</f>
        <v/>
      </c>
      <c r="X210" s="136" t="str">
        <f>IF(1=1,IF(OR(W210="",NOT(ISNUMBER(F210))),"",F210*W210*IFERROR(INDEX(D384:D428,MATCH(AE210,B384:B428,0)),1)),N("V7"))</f>
        <v/>
      </c>
      <c r="Y210" s="137" t="str">
        <f>IF(1=1,IF(F210="","",IF(G210="","",IFERROR(INDEX(E384:E428,MATCH(AE210,B384:B428,0)),G210&amp;""))),N("W6"))</f>
        <v/>
      </c>
      <c r="Z210" s="142" t="str">
        <f>IF(1=1,IF(X210="","",IF(AND(ISNUMBER(X210),X210&lt;1,Y210="kg"),MAX(1,ROUND(X210*1000,0)),IF(AND(ISNUMBER(X210),X210&lt;1,Y210="L"),MAX(1,ROUND(X210*100,0)),ROUND(X210,3)))),N("X22"))</f>
        <v/>
      </c>
      <c r="AA210" s="143" t="str">
        <f>IF(1=1,IF(X210="","",IF(AND(ISNUMBER(X210),X210&lt;1,Y210="kg"),"g",IF(AND(ISNUMBER(X210),X210&lt;1,Y210="L"),"cl",Y210))),N("Y22"))</f>
        <v/>
      </c>
      <c r="AB210" s="123" t="str">
        <f>IF(1=1,IF(E210="","",IF(F210="","A CONTROLER",IF(NOT(ISNUMBER(F210)),"TEXTE",IF(OR(W210="",W210&lt;=0),"COMMANDE COUVERTS INCOMPLETE",IF(G210="","UNITE MANQUANTE",IF(COUNTIF(B384:B428,AE210)=0,"UNITE A CONTROLER","OK")))))),N("Z6"))</f>
        <v/>
      </c>
      <c r="AD210" s="144" t="str">
        <f>IF(1=1,IF(E210="","",AD194),N("AB22"))</f>
        <v/>
      </c>
      <c r="AE210" s="125" t="str">
        <f>IF(1=1,IF(G210="","",UPPER(TRIM(SUBSTITUTE(SUBSTITUTE(G210&amp;"",CHAR(160)," ")," "," ")))),N("AC22"))</f>
        <v/>
      </c>
    </row>
    <row r="211" spans="1:31" ht="15.75" x14ac:dyDescent="0.25">
      <c r="A211" s="160" t="str">
        <f>IF(1=1,IF(E211="","",A194),N("A23"))</f>
        <v/>
      </c>
      <c r="B211" s="127" t="str">
        <f>IF(1=1,IF(E211="","",B194),N("B23"))</f>
        <v/>
      </c>
      <c r="C211" s="128"/>
      <c r="D211" s="129" t="str">
        <f>IF(ISBLANK(E211),"",LARGE(D194:D210,1)+1)</f>
        <v/>
      </c>
      <c r="E211" s="130"/>
      <c r="F211" s="131"/>
      <c r="G211" s="170"/>
      <c r="H211" s="105"/>
      <c r="I211" s="132" t="str">
        <f>IF(1=1,IF(E211="","",I194),N("H23"))</f>
        <v/>
      </c>
      <c r="J211" s="133" t="str">
        <f>IF(1=1,IF(E211="","",J194),N("I23"))</f>
        <v/>
      </c>
      <c r="K211" s="134" t="str">
        <f>IF(1=1,IF(E211="","",K194),N("J23"))</f>
        <v/>
      </c>
      <c r="L211" s="135" t="str">
        <f>IF(1=1,IF(OR(J211="",O211="",NOT(ISNUMBER(J211)),NOT(ISNUMBER(O211)),J211=0),"",O211/J211),N("L23"))</f>
        <v/>
      </c>
      <c r="M211" s="136" t="str">
        <f>IF(1=1,IF(OR(L211="",NOT(ISNUMBER(F211))),"",F211*L211*IFERROR(INDEX(D384:D428,MATCH(AE211,B384:B428,0)),1)),N("M13"))</f>
        <v/>
      </c>
      <c r="N211" s="137" t="str">
        <f>IF(1=1,IF(F211="","",IF(G211="","",IFERROR(INDEX(E384:E428,MATCH(AE211,B384:B428,0)),G211&amp;""))),N("N6"))</f>
        <v/>
      </c>
      <c r="O211" s="138" t="str">
        <f>IF(1=1,IF(E211="","",O194),N("K23"))</f>
        <v/>
      </c>
      <c r="P211" s="139" t="str">
        <f>IF(1=1,IF(M211="","",IF(AND(ISNUMBER(M211),M211&lt;1,N211="kg"),MAX(1,ROUND(M211*1000,0)),IF(AND(ISNUMBER(M211),M211&lt;1,N211="L"),MAX(1,ROUND(M211*100,0)),ROUND(M211,3)))),N("O23"))</f>
        <v/>
      </c>
      <c r="Q211" s="140" t="str">
        <f>IF(1=1,IF(M211="","",IF(AND(ISNUMBER(M211),M211&lt;1,N211="kg"),"g",IF(AND(ISNUMBER(M211),M211&lt;1,N211="L"),"cl",N211))),N("P23"))</f>
        <v/>
      </c>
      <c r="R211" s="161" t="str">
        <f>IF(1=1,IF(E211="","",IF(F211="","A CONTROLER",IF(NOT(ISNUMBER(F211)),"TEXTE",IF(OR(L211="",L211&lt;=0),"COMMANDE PRINCIPALE INCOMPLETE",IF(G211="","UNITE MANQUANTE",IF(COUNTIF(B384:B428,AE211)=0,"UNITE A CONTROLER","OK")))))),N("Q9"))</f>
        <v/>
      </c>
      <c r="S211" s="105"/>
      <c r="T211" s="141">
        <f t="shared" si="16"/>
        <v>0</v>
      </c>
      <c r="U211" s="133" t="str">
        <f>IF(1=1,IF(E211="","",U194),N("S23"))</f>
        <v/>
      </c>
      <c r="V211" s="133" t="str">
        <f>IF(1=1,IF(E211="","",V194),N("T23"))</f>
        <v/>
      </c>
      <c r="W211" s="135" t="str">
        <f>IF(1=1,IF(OR(U211="",V211="",NOT(ISNUMBER(U211)),NOT(ISNUMBER(V211)),U211=0),"",V211/U211),N("U23"))</f>
        <v/>
      </c>
      <c r="X211" s="136" t="str">
        <f>IF(1=1,IF(OR(W211="",NOT(ISNUMBER(F211))),"",F211*W211*IFERROR(INDEX(D384:D428,MATCH(AE211,B384:B428,0)),1)),N("V7"))</f>
        <v/>
      </c>
      <c r="Y211" s="137" t="str">
        <f>IF(1=1,IF(F211="","",IF(G211="","",IFERROR(INDEX(E384:E428,MATCH(AE211,B384:B428,0)),G211&amp;""))),N("W6"))</f>
        <v/>
      </c>
      <c r="Z211" s="142" t="str">
        <f>IF(1=1,IF(X211="","",IF(AND(ISNUMBER(X211),X211&lt;1,Y211="kg"),MAX(1,ROUND(X211*1000,0)),IF(AND(ISNUMBER(X211),X211&lt;1,Y211="L"),MAX(1,ROUND(X211*100,0)),ROUND(X211,3)))),N("X23"))</f>
        <v/>
      </c>
      <c r="AA211" s="143" t="str">
        <f>IF(1=1,IF(X211="","",IF(AND(ISNUMBER(X211),X211&lt;1,Y211="kg"),"g",IF(AND(ISNUMBER(X211),X211&lt;1,Y211="L"),"cl",Y211))),N("Y23"))</f>
        <v/>
      </c>
      <c r="AB211" s="123" t="str">
        <f>IF(1=1,IF(E211="","",IF(F211="","A CONTROLER",IF(NOT(ISNUMBER(F211)),"TEXTE",IF(OR(W211="",W211&lt;=0),"COMMANDE COUVERTS INCOMPLETE",IF(G211="","UNITE MANQUANTE",IF(COUNTIF(B384:B428,AE211)=0,"UNITE A CONTROLER","OK")))))),N("Z6"))</f>
        <v/>
      </c>
      <c r="AD211" s="144" t="str">
        <f>IF(1=1,IF(E211="","",AD194),N("AB23"))</f>
        <v/>
      </c>
      <c r="AE211" s="125" t="str">
        <f>IF(1=1,IF(G211="","",UPPER(TRIM(SUBSTITUTE(SUBSTITUTE(G211&amp;"",CHAR(160)," ")," "," ")))),N("AC23"))</f>
        <v/>
      </c>
    </row>
    <row r="212" spans="1:31" ht="15.75" x14ac:dyDescent="0.25">
      <c r="A212" s="160" t="str">
        <f>IF(1=1,IF(E212="","",A194),N("A24"))</f>
        <v/>
      </c>
      <c r="B212" s="127" t="str">
        <f>IF(1=1,IF(E212="","",B194),N("B24"))</f>
        <v/>
      </c>
      <c r="C212" s="128"/>
      <c r="D212" s="129" t="str">
        <f>IF(ISBLANK(E212),"",LARGE(D194:D211,1)+1)</f>
        <v/>
      </c>
      <c r="E212" s="130"/>
      <c r="F212" s="131"/>
      <c r="G212" s="170"/>
      <c r="H212" s="105"/>
      <c r="I212" s="132" t="str">
        <f>IF(1=1,IF(E212="","",I194),N("H24"))</f>
        <v/>
      </c>
      <c r="J212" s="133" t="str">
        <f>IF(1=1,IF(E212="","",J194),N("I24"))</f>
        <v/>
      </c>
      <c r="K212" s="134" t="str">
        <f>IF(1=1,IF(E212="","",K194),N("J24"))</f>
        <v/>
      </c>
      <c r="L212" s="135" t="str">
        <f>IF(1=1,IF(OR(J212="",O212="",NOT(ISNUMBER(J212)),NOT(ISNUMBER(O212)),J212=0),"",O212/J212),N("L24"))</f>
        <v/>
      </c>
      <c r="M212" s="136" t="str">
        <f>IF(1=1,IF(OR(L212="",NOT(ISNUMBER(F212))),"",F212*L212*IFERROR(INDEX(D384:D428,MATCH(AE212,B384:B428,0)),1)),N("M13"))</f>
        <v/>
      </c>
      <c r="N212" s="137" t="str">
        <f>IF(1=1,IF(F212="","",IF(G212="","",IFERROR(INDEX(E384:E428,MATCH(AE212,B384:B428,0)),G212&amp;""))),N("N6"))</f>
        <v/>
      </c>
      <c r="O212" s="138" t="str">
        <f>IF(1=1,IF(E212="","",O194),N("K24"))</f>
        <v/>
      </c>
      <c r="P212" s="139" t="str">
        <f>IF(1=1,IF(M212="","",IF(AND(ISNUMBER(M212),M212&lt;1,N212="kg"),MAX(1,ROUND(M212*1000,0)),IF(AND(ISNUMBER(M212),M212&lt;1,N212="L"),MAX(1,ROUND(M212*100,0)),ROUND(M212,3)))),N("O24"))</f>
        <v/>
      </c>
      <c r="Q212" s="140" t="str">
        <f>IF(1=1,IF(M212="","",IF(AND(ISNUMBER(M212),M212&lt;1,N212="kg"),"g",IF(AND(ISNUMBER(M212),M212&lt;1,N212="L"),"cl",N212))),N("P24"))</f>
        <v/>
      </c>
      <c r="R212" s="161" t="str">
        <f>IF(1=1,IF(E212="","",IF(F212="","A CONTROLER",IF(NOT(ISNUMBER(F212)),"TEXTE",IF(OR(L212="",L212&lt;=0),"COMMANDE PRINCIPALE INCOMPLETE",IF(G212="","UNITE MANQUANTE",IF(COUNTIF(B384:B428,AE212)=0,"UNITE A CONTROLER","OK")))))),N("Q9"))</f>
        <v/>
      </c>
      <c r="S212" s="105"/>
      <c r="T212" s="141">
        <f t="shared" si="16"/>
        <v>0</v>
      </c>
      <c r="U212" s="133" t="str">
        <f>IF(1=1,IF(E212="","",U194),N("S24"))</f>
        <v/>
      </c>
      <c r="V212" s="133" t="str">
        <f>IF(1=1,IF(E212="","",V194),N("T24"))</f>
        <v/>
      </c>
      <c r="W212" s="135" t="str">
        <f>IF(1=1,IF(OR(U212="",V212="",NOT(ISNUMBER(U212)),NOT(ISNUMBER(V212)),U212=0),"",V212/U212),N("U24"))</f>
        <v/>
      </c>
      <c r="X212" s="136" t="str">
        <f>IF(1=1,IF(OR(W212="",NOT(ISNUMBER(F212))),"",F212*W212*IFERROR(INDEX(D384:D428,MATCH(AE212,B384:B428,0)),1)),N("V7"))</f>
        <v/>
      </c>
      <c r="Y212" s="137" t="str">
        <f>IF(1=1,IF(F212="","",IF(G212="","",IFERROR(INDEX(E384:E428,MATCH(AE212,B384:B428,0)),G212&amp;""))),N("W6"))</f>
        <v/>
      </c>
      <c r="Z212" s="142" t="str">
        <f>IF(1=1,IF(X212="","",IF(AND(ISNUMBER(X212),X212&lt;1,Y212="kg"),MAX(1,ROUND(X212*1000,0)),IF(AND(ISNUMBER(X212),X212&lt;1,Y212="L"),MAX(1,ROUND(X212*100,0)),ROUND(X212,3)))),N("X24"))</f>
        <v/>
      </c>
      <c r="AA212" s="143" t="str">
        <f>IF(1=1,IF(X212="","",IF(AND(ISNUMBER(X212),X212&lt;1,Y212="kg"),"g",IF(AND(ISNUMBER(X212),X212&lt;1,Y212="L"),"cl",Y212))),N("Y24"))</f>
        <v/>
      </c>
      <c r="AB212" s="123" t="str">
        <f>IF(1=1,IF(E212="","",IF(F212="","A CONTROLER",IF(NOT(ISNUMBER(F212)),"TEXTE",IF(OR(W212="",W212&lt;=0),"COMMANDE COUVERTS INCOMPLETE",IF(G212="","UNITE MANQUANTE",IF(COUNTIF(B384:B428,AE212)=0,"UNITE A CONTROLER","OK")))))),N("Z6"))</f>
        <v/>
      </c>
      <c r="AD212" s="144" t="str">
        <f>IF(1=1,IF(E212="","",AD194),N("AB24"))</f>
        <v/>
      </c>
      <c r="AE212" s="125" t="str">
        <f>IF(1=1,IF(G212="","",UPPER(TRIM(SUBSTITUTE(SUBSTITUTE(G212&amp;"",CHAR(160)," ")," "," ")))),N("AC24"))</f>
        <v/>
      </c>
    </row>
    <row r="213" spans="1:31" ht="15.75" x14ac:dyDescent="0.25">
      <c r="A213" s="160" t="str">
        <f>IF(1=1,IF(E213="","",A194),N("A25"))</f>
        <v/>
      </c>
      <c r="B213" s="127" t="str">
        <f>IF(1=1,IF(E213="","",B194),N("B25"))</f>
        <v/>
      </c>
      <c r="C213" s="128"/>
      <c r="D213" s="129" t="str">
        <f>IF(ISBLANK(E213),"",LARGE(D194:D212,1)+1)</f>
        <v/>
      </c>
      <c r="E213" s="130"/>
      <c r="F213" s="131"/>
      <c r="G213" s="170"/>
      <c r="H213" s="105"/>
      <c r="I213" s="132" t="str">
        <f>IF(1=1,IF(E213="","",I194),N("H25"))</f>
        <v/>
      </c>
      <c r="J213" s="133" t="str">
        <f>IF(1=1,IF(E213="","",J194),N("I25"))</f>
        <v/>
      </c>
      <c r="K213" s="134" t="str">
        <f>IF(1=1,IF(E213="","",K194),N("J25"))</f>
        <v/>
      </c>
      <c r="L213" s="135" t="str">
        <f>IF(1=1,IF(OR(J213="",O213="",NOT(ISNUMBER(J213)),NOT(ISNUMBER(O213)),J213=0),"",O213/J213),N("L25"))</f>
        <v/>
      </c>
      <c r="M213" s="136" t="str">
        <f>IF(1=1,IF(OR(L213="",NOT(ISNUMBER(F213))),"",F213*L213*IFERROR(INDEX(D384:D428,MATCH(AE213,B384:B428,0)),1)),N("M13"))</f>
        <v/>
      </c>
      <c r="N213" s="137" t="str">
        <f>IF(1=1,IF(F213="","",IF(G213="","",IFERROR(INDEX(E384:E428,MATCH(AE213,B384:B428,0)),G213&amp;""))),N("N6"))</f>
        <v/>
      </c>
      <c r="O213" s="138" t="str">
        <f>IF(1=1,IF(E213="","",O194),N("K25"))</f>
        <v/>
      </c>
      <c r="P213" s="139" t="str">
        <f>IF(1=1,IF(M213="","",IF(AND(ISNUMBER(M213),M213&lt;1,N213="kg"),MAX(1,ROUND(M213*1000,0)),IF(AND(ISNUMBER(M213),M213&lt;1,N213="L"),MAX(1,ROUND(M213*100,0)),ROUND(M213,3)))),N("O25"))</f>
        <v/>
      </c>
      <c r="Q213" s="140" t="str">
        <f>IF(1=1,IF(M213="","",IF(AND(ISNUMBER(M213),M213&lt;1,N213="kg"),"g",IF(AND(ISNUMBER(M213),M213&lt;1,N213="L"),"cl",N213))),N("P25"))</f>
        <v/>
      </c>
      <c r="R213" s="161" t="str">
        <f>IF(1=1,IF(E213="","",IF(F213="","A CONTROLER",IF(NOT(ISNUMBER(F213)),"TEXTE",IF(OR(L213="",L213&lt;=0),"COMMANDE PRINCIPALE INCOMPLETE",IF(G213="","UNITE MANQUANTE",IF(COUNTIF(B384:B428,AE213)=0,"UNITE A CONTROLER","OK")))))),N("Q9"))</f>
        <v/>
      </c>
      <c r="S213" s="105"/>
      <c r="T213" s="141">
        <f t="shared" si="16"/>
        <v>0</v>
      </c>
      <c r="U213" s="133" t="str">
        <f>IF(1=1,IF(E213="","",U194),N("S25"))</f>
        <v/>
      </c>
      <c r="V213" s="133" t="str">
        <f>IF(1=1,IF(E213="","",V194),N("T25"))</f>
        <v/>
      </c>
      <c r="W213" s="135" t="str">
        <f>IF(1=1,IF(OR(U213="",V213="",NOT(ISNUMBER(U213)),NOT(ISNUMBER(V213)),U213=0),"",V213/U213),N("U25"))</f>
        <v/>
      </c>
      <c r="X213" s="136" t="str">
        <f>IF(1=1,IF(OR(W213="",NOT(ISNUMBER(F213))),"",F213*W213*IFERROR(INDEX(D384:D428,MATCH(AE213,B384:B428,0)),1)),N("V7"))</f>
        <v/>
      </c>
      <c r="Y213" s="137" t="str">
        <f>IF(1=1,IF(F213="","",IF(G213="","",IFERROR(INDEX(E384:E428,MATCH(AE213,B384:B428,0)),G213&amp;""))),N("W6"))</f>
        <v/>
      </c>
      <c r="Z213" s="142" t="str">
        <f>IF(1=1,IF(X213="","",IF(AND(ISNUMBER(X213),X213&lt;1,Y213="kg"),MAX(1,ROUND(X213*1000,0)),IF(AND(ISNUMBER(X213),X213&lt;1,Y213="L"),MAX(1,ROUND(X213*100,0)),ROUND(X213,3)))),N("X25"))</f>
        <v/>
      </c>
      <c r="AA213" s="143" t="str">
        <f>IF(1=1,IF(X213="","",IF(AND(ISNUMBER(X213),X213&lt;1,Y213="kg"),"g",IF(AND(ISNUMBER(X213),X213&lt;1,Y213="L"),"cl",Y213))),N("Y25"))</f>
        <v/>
      </c>
      <c r="AB213" s="123" t="str">
        <f>IF(1=1,IF(E213="","",IF(F213="","A CONTROLER",IF(NOT(ISNUMBER(F213)),"TEXTE",IF(OR(W213="",W213&lt;=0),"COMMANDE COUVERTS INCOMPLETE",IF(G213="","UNITE MANQUANTE",IF(COUNTIF(B384:B428,AE213)=0,"UNITE A CONTROLER","OK")))))),N("Z6"))</f>
        <v/>
      </c>
      <c r="AD213" s="144" t="str">
        <f>IF(1=1,IF(E213="","",AD194),N("AB25"))</f>
        <v/>
      </c>
      <c r="AE213" s="125" t="str">
        <f>IF(1=1,IF(G213="","",UPPER(TRIM(SUBSTITUTE(SUBSTITUTE(G213&amp;"",CHAR(160)," ")," "," ")))),N("AC25"))</f>
        <v/>
      </c>
    </row>
    <row r="214" spans="1:31" ht="15.75" x14ac:dyDescent="0.25">
      <c r="A214" s="160" t="str">
        <f>IF(1=1,IF(E214="","",A194),N("A26"))</f>
        <v/>
      </c>
      <c r="B214" s="127" t="str">
        <f>IF(1=1,IF(E214="","",B194),N("B26"))</f>
        <v/>
      </c>
      <c r="C214" s="128"/>
      <c r="D214" s="129" t="str">
        <f>IF(ISBLANK(E214),"",LARGE(D194:D213,1)+1)</f>
        <v/>
      </c>
      <c r="E214" s="130"/>
      <c r="F214" s="131"/>
      <c r="G214" s="170"/>
      <c r="H214" s="105"/>
      <c r="I214" s="132" t="str">
        <f>IF(1=1,IF(E214="","",I194),N("H26"))</f>
        <v/>
      </c>
      <c r="J214" s="133" t="str">
        <f>IF(1=1,IF(E214="","",J194),N("I26"))</f>
        <v/>
      </c>
      <c r="K214" s="134" t="str">
        <f>IF(1=1,IF(E214="","",K194),N("J26"))</f>
        <v/>
      </c>
      <c r="L214" s="135" t="str">
        <f>IF(1=1,IF(OR(J214="",O214="",NOT(ISNUMBER(J214)),NOT(ISNUMBER(O214)),J214=0),"",O214/J214),N("L26"))</f>
        <v/>
      </c>
      <c r="M214" s="136" t="str">
        <f>IF(1=1,IF(OR(L214="",NOT(ISNUMBER(F214))),"",F214*L214*IFERROR(INDEX(D384:D428,MATCH(AE214,B384:B428,0)),1)),N("M13"))</f>
        <v/>
      </c>
      <c r="N214" s="137" t="str">
        <f>IF(1=1,IF(F214="","",IF(G214="","",IFERROR(INDEX(E384:E428,MATCH(AE214,B384:B428,0)),G214&amp;""))),N("N6"))</f>
        <v/>
      </c>
      <c r="O214" s="138" t="str">
        <f>IF(1=1,IF(E214="","",O194),N("K26"))</f>
        <v/>
      </c>
      <c r="P214" s="139" t="str">
        <f>IF(1=1,IF(M214="","",IF(AND(ISNUMBER(M214),M214&lt;1,N214="kg"),MAX(1,ROUND(M214*1000,0)),IF(AND(ISNUMBER(M214),M214&lt;1,N214="L"),MAX(1,ROUND(M214*100,0)),ROUND(M214,3)))),N("O26"))</f>
        <v/>
      </c>
      <c r="Q214" s="140" t="str">
        <f>IF(1=1,IF(M214="","",IF(AND(ISNUMBER(M214),M214&lt;1,N214="kg"),"g",IF(AND(ISNUMBER(M214),M214&lt;1,N214="L"),"cl",N214))),N("P26"))</f>
        <v/>
      </c>
      <c r="R214" s="161" t="str">
        <f>IF(1=1,IF(E214="","",IF(F214="","A CONTROLER",IF(NOT(ISNUMBER(F214)),"TEXTE",IF(OR(L214="",L214&lt;=0),"COMMANDE PRINCIPALE INCOMPLETE",IF(G214="","UNITE MANQUANTE",IF(COUNTIF(B384:B428,AE214)=0,"UNITE A CONTROLER","OK")))))),N("Q9"))</f>
        <v/>
      </c>
      <c r="S214" s="105"/>
      <c r="T214" s="141">
        <f t="shared" si="16"/>
        <v>0</v>
      </c>
      <c r="U214" s="133" t="str">
        <f>IF(1=1,IF(E214="","",U194),N("S26"))</f>
        <v/>
      </c>
      <c r="V214" s="133" t="str">
        <f>IF(1=1,IF(E214="","",V194),N("T26"))</f>
        <v/>
      </c>
      <c r="W214" s="135" t="str">
        <f>IF(1=1,IF(OR(U214="",V214="",NOT(ISNUMBER(U214)),NOT(ISNUMBER(V214)),U214=0),"",V214/U214),N("U26"))</f>
        <v/>
      </c>
      <c r="X214" s="136" t="str">
        <f>IF(1=1,IF(OR(W214="",NOT(ISNUMBER(F214))),"",F214*W214*IFERROR(INDEX(D384:D428,MATCH(AE214,B384:B428,0)),1)),N("V7"))</f>
        <v/>
      </c>
      <c r="Y214" s="137" t="str">
        <f>IF(1=1,IF(F214="","",IF(G214="","",IFERROR(INDEX(E384:E428,MATCH(AE214,B384:B428,0)),G214&amp;""))),N("W6"))</f>
        <v/>
      </c>
      <c r="Z214" s="142" t="str">
        <f>IF(1=1,IF(X214="","",IF(AND(ISNUMBER(X214),X214&lt;1,Y214="kg"),MAX(1,ROUND(X214*1000,0)),IF(AND(ISNUMBER(X214),X214&lt;1,Y214="L"),MAX(1,ROUND(X214*100,0)),ROUND(X214,3)))),N("X26"))</f>
        <v/>
      </c>
      <c r="AA214" s="143" t="str">
        <f>IF(1=1,IF(X214="","",IF(AND(ISNUMBER(X214),X214&lt;1,Y214="kg"),"g",IF(AND(ISNUMBER(X214),X214&lt;1,Y214="L"),"cl",Y214))),N("Y26"))</f>
        <v/>
      </c>
      <c r="AB214" s="123" t="str">
        <f>IF(1=1,IF(E214="","",IF(F214="","A CONTROLER",IF(NOT(ISNUMBER(F214)),"TEXTE",IF(OR(W214="",W214&lt;=0),"COMMANDE COUVERTS INCOMPLETE",IF(G214="","UNITE MANQUANTE",IF(COUNTIF(B384:B428,AE214)=0,"UNITE A CONTROLER","OK")))))),N("Z6"))</f>
        <v/>
      </c>
      <c r="AD214" s="144" t="str">
        <f>IF(1=1,IF(E214="","",AD194),N("AB26"))</f>
        <v/>
      </c>
      <c r="AE214" s="125" t="str">
        <f>IF(1=1,IF(G214="","",UPPER(TRIM(SUBSTITUTE(SUBSTITUTE(G214&amp;"",CHAR(160)," ")," "," ")))),N("AC26"))</f>
        <v/>
      </c>
    </row>
    <row r="215" spans="1:31" ht="15.75" x14ac:dyDescent="0.25">
      <c r="A215" s="160" t="str">
        <f>IF(1=1,IF(E215="","",A194),N("A27"))</f>
        <v/>
      </c>
      <c r="B215" s="127" t="str">
        <f>IF(1=1,IF(E215="","",B194),N("B27"))</f>
        <v/>
      </c>
      <c r="C215" s="128"/>
      <c r="D215" s="129" t="str">
        <f>IF(ISBLANK(E215),"",LARGE(D194:D214,1)+1)</f>
        <v/>
      </c>
      <c r="E215" s="130"/>
      <c r="F215" s="131"/>
      <c r="G215" s="170"/>
      <c r="H215" s="105"/>
      <c r="I215" s="132" t="str">
        <f>IF(1=1,IF(E215="","",I194),N("H27"))</f>
        <v/>
      </c>
      <c r="J215" s="133" t="str">
        <f>IF(1=1,IF(E215="","",J194),N("I27"))</f>
        <v/>
      </c>
      <c r="K215" s="134" t="str">
        <f>IF(1=1,IF(E215="","",K194),N("J27"))</f>
        <v/>
      </c>
      <c r="L215" s="135" t="str">
        <f>IF(1=1,IF(OR(J215="",O215="",NOT(ISNUMBER(J215)),NOT(ISNUMBER(O215)),J215=0),"",O215/J215),N("L27"))</f>
        <v/>
      </c>
      <c r="M215" s="136" t="str">
        <f>IF(1=1,IF(OR(L215="",NOT(ISNUMBER(F215))),"",F215*L215*IFERROR(INDEX(D384:D428,MATCH(AE215,B384:B428,0)),1)),N("M13"))</f>
        <v/>
      </c>
      <c r="N215" s="137" t="str">
        <f>IF(1=1,IF(F215="","",IF(G215="","",IFERROR(INDEX(E384:E428,MATCH(AE215,B384:B428,0)),G215&amp;""))),N("N6"))</f>
        <v/>
      </c>
      <c r="O215" s="138" t="str">
        <f>IF(1=1,IF(E215="","",O194),N("K27"))</f>
        <v/>
      </c>
      <c r="P215" s="139" t="str">
        <f>IF(1=1,IF(M215="","",IF(AND(ISNUMBER(M215),M215&lt;1,N215="kg"),MAX(1,ROUND(M215*1000,0)),IF(AND(ISNUMBER(M215),M215&lt;1,N215="L"),MAX(1,ROUND(M215*100,0)),ROUND(M215,3)))),N("O27"))</f>
        <v/>
      </c>
      <c r="Q215" s="140" t="str">
        <f>IF(1=1,IF(M215="","",IF(AND(ISNUMBER(M215),M215&lt;1,N215="kg"),"g",IF(AND(ISNUMBER(M215),M215&lt;1,N215="L"),"cl",N215))),N("P27"))</f>
        <v/>
      </c>
      <c r="R215" s="161" t="str">
        <f>IF(1=1,IF(E215="","",IF(F215="","A CONTROLER",IF(NOT(ISNUMBER(F215)),"TEXTE",IF(OR(L215="",L215&lt;=0),"COMMANDE PRINCIPALE INCOMPLETE",IF(G215="","UNITE MANQUANTE",IF(COUNTIF(B384:B428,AE215)=0,"UNITE A CONTROLER","OK")))))),N("Q9"))</f>
        <v/>
      </c>
      <c r="S215" s="105"/>
      <c r="T215" s="141">
        <f t="shared" si="16"/>
        <v>0</v>
      </c>
      <c r="U215" s="133" t="str">
        <f>IF(1=1,IF(E215="","",U194),N("S27"))</f>
        <v/>
      </c>
      <c r="V215" s="133" t="str">
        <f>IF(1=1,IF(E215="","",V194),N("T27"))</f>
        <v/>
      </c>
      <c r="W215" s="135" t="str">
        <f>IF(1=1,IF(OR(U215="",V215="",NOT(ISNUMBER(U215)),NOT(ISNUMBER(V215)),U215=0),"",V215/U215),N("U27"))</f>
        <v/>
      </c>
      <c r="X215" s="136" t="str">
        <f>IF(1=1,IF(OR(W215="",NOT(ISNUMBER(F215))),"",F215*W215*IFERROR(INDEX(D384:D428,MATCH(AE215,B384:B428,0)),1)),N("V7"))</f>
        <v/>
      </c>
      <c r="Y215" s="137" t="str">
        <f>IF(1=1,IF(F215="","",IF(G215="","",IFERROR(INDEX(E384:E428,MATCH(AE215,B384:B428,0)),G215&amp;""))),N("W6"))</f>
        <v/>
      </c>
      <c r="Z215" s="142" t="str">
        <f>IF(1=1,IF(X215="","",IF(AND(ISNUMBER(X215),X215&lt;1,Y215="kg"),MAX(1,ROUND(X215*1000,0)),IF(AND(ISNUMBER(X215),X215&lt;1,Y215="L"),MAX(1,ROUND(X215*100,0)),ROUND(X215,3)))),N("X27"))</f>
        <v/>
      </c>
      <c r="AA215" s="143" t="str">
        <f>IF(1=1,IF(X215="","",IF(AND(ISNUMBER(X215),X215&lt;1,Y215="kg"),"g",IF(AND(ISNUMBER(X215),X215&lt;1,Y215="L"),"cl",Y215))),N("Y27"))</f>
        <v/>
      </c>
      <c r="AB215" s="123" t="str">
        <f>IF(1=1,IF(E215="","",IF(F215="","A CONTROLER",IF(NOT(ISNUMBER(F215)),"TEXTE",IF(OR(W215="",W215&lt;=0),"COMMANDE COUVERTS INCOMPLETE",IF(G215="","UNITE MANQUANTE",IF(COUNTIF(B384:B428,AE215)=0,"UNITE A CONTROLER","OK")))))),N("Z6"))</f>
        <v/>
      </c>
      <c r="AD215" s="144" t="str">
        <f>IF(1=1,IF(E215="","",AD194),N("AB27"))</f>
        <v/>
      </c>
      <c r="AE215" s="125" t="str">
        <f>IF(1=1,IF(G215="","",UPPER(TRIM(SUBSTITUTE(SUBSTITUTE(G215&amp;"",CHAR(160)," ")," "," ")))),N("AC27"))</f>
        <v/>
      </c>
    </row>
    <row r="216" spans="1:31" ht="15.75" x14ac:dyDescent="0.25">
      <c r="A216" s="160" t="str">
        <f>IF(1=1,IF(E216="","",A194),N("A28"))</f>
        <v/>
      </c>
      <c r="B216" s="127" t="str">
        <f>IF(1=1,IF(E216="","",B194),N("B28"))</f>
        <v/>
      </c>
      <c r="C216" s="128"/>
      <c r="D216" s="129" t="str">
        <f>IF(ISBLANK(E216),"",LARGE(D194:D215,1)+1)</f>
        <v/>
      </c>
      <c r="E216" s="130"/>
      <c r="F216" s="131"/>
      <c r="G216" s="170"/>
      <c r="H216" s="105"/>
      <c r="I216" s="132" t="str">
        <f>IF(1=1,IF(E216="","",I194),N("H28"))</f>
        <v/>
      </c>
      <c r="J216" s="133" t="str">
        <f>IF(1=1,IF(E216="","",J194),N("I28"))</f>
        <v/>
      </c>
      <c r="K216" s="134" t="str">
        <f>IF(1=1,IF(E216="","",K194),N("J28"))</f>
        <v/>
      </c>
      <c r="L216" s="135" t="str">
        <f>IF(1=1,IF(OR(J216="",O216="",NOT(ISNUMBER(J216)),NOT(ISNUMBER(O216)),J216=0),"",O216/J216),N("L28"))</f>
        <v/>
      </c>
      <c r="M216" s="136" t="str">
        <f>IF(1=1,IF(OR(L216="",NOT(ISNUMBER(F216))),"",F216*L216*IFERROR(INDEX(D384:D428,MATCH(AE216,B384:B428,0)),1)),N("M13"))</f>
        <v/>
      </c>
      <c r="N216" s="137" t="str">
        <f>IF(1=1,IF(F216="","",IF(G216="","",IFERROR(INDEX(E384:E428,MATCH(AE216,B384:B428,0)),G216&amp;""))),N("N6"))</f>
        <v/>
      </c>
      <c r="O216" s="138" t="str">
        <f>IF(1=1,IF(E216="","",O194),N("K28"))</f>
        <v/>
      </c>
      <c r="P216" s="139" t="str">
        <f>IF(1=1,IF(M216="","",IF(AND(ISNUMBER(M216),M216&lt;1,N216="kg"),MAX(1,ROUND(M216*1000,0)),IF(AND(ISNUMBER(M216),M216&lt;1,N216="L"),MAX(1,ROUND(M216*100,0)),ROUND(M216,3)))),N("O28"))</f>
        <v/>
      </c>
      <c r="Q216" s="140" t="str">
        <f>IF(1=1,IF(M216="","",IF(AND(ISNUMBER(M216),M216&lt;1,N216="kg"),"g",IF(AND(ISNUMBER(M216),M216&lt;1,N216="L"),"cl",N216))),N("P28"))</f>
        <v/>
      </c>
      <c r="R216" s="161" t="str">
        <f>IF(1=1,IF(E216="","",IF(F216="","A CONTROLER",IF(NOT(ISNUMBER(F216)),"TEXTE",IF(OR(L216="",L216&lt;=0),"COMMANDE PRINCIPALE INCOMPLETE",IF(G216="","UNITE MANQUANTE",IF(COUNTIF(B384:B428,AE216)=0,"UNITE A CONTROLER","OK")))))),N("Q9"))</f>
        <v/>
      </c>
      <c r="S216" s="105"/>
      <c r="T216" s="141">
        <f t="shared" si="16"/>
        <v>0</v>
      </c>
      <c r="U216" s="133" t="str">
        <f>IF(1=1,IF(E216="","",U194),N("S28"))</f>
        <v/>
      </c>
      <c r="V216" s="133" t="str">
        <f>IF(1=1,IF(E216="","",V194),N("T28"))</f>
        <v/>
      </c>
      <c r="W216" s="135" t="str">
        <f>IF(1=1,IF(OR(U216="",V216="",NOT(ISNUMBER(U216)),NOT(ISNUMBER(V216)),U216=0),"",V216/U216),N("U28"))</f>
        <v/>
      </c>
      <c r="X216" s="136" t="str">
        <f>IF(1=1,IF(OR(W216="",NOT(ISNUMBER(F216))),"",F216*W216*IFERROR(INDEX(D384:D428,MATCH(AE216,B384:B428,0)),1)),N("V7"))</f>
        <v/>
      </c>
      <c r="Y216" s="137" t="str">
        <f>IF(1=1,IF(F216="","",IF(G216="","",IFERROR(INDEX(E384:E428,MATCH(AE216,B384:B428,0)),G216&amp;""))),N("W6"))</f>
        <v/>
      </c>
      <c r="Z216" s="142" t="str">
        <f>IF(1=1,IF(X216="","",IF(AND(ISNUMBER(X216),X216&lt;1,Y216="kg"),MAX(1,ROUND(X216*1000,0)),IF(AND(ISNUMBER(X216),X216&lt;1,Y216="L"),MAX(1,ROUND(X216*100,0)),ROUND(X216,3)))),N("X28"))</f>
        <v/>
      </c>
      <c r="AA216" s="143" t="str">
        <f>IF(1=1,IF(X216="","",IF(AND(ISNUMBER(X216),X216&lt;1,Y216="kg"),"g",IF(AND(ISNUMBER(X216),X216&lt;1,Y216="L"),"cl",Y216))),N("Y28"))</f>
        <v/>
      </c>
      <c r="AB216" s="123" t="str">
        <f>IF(1=1,IF(E216="","",IF(F216="","A CONTROLER",IF(NOT(ISNUMBER(F216)),"TEXTE",IF(OR(W216="",W216&lt;=0),"COMMANDE COUVERTS INCOMPLETE",IF(G216="","UNITE MANQUANTE",IF(COUNTIF(B384:B428,AE216)=0,"UNITE A CONTROLER","OK")))))),N("Z6"))</f>
        <v/>
      </c>
      <c r="AD216" s="144" t="str">
        <f>IF(1=1,IF(E216="","",AD194),N("AB28"))</f>
        <v/>
      </c>
      <c r="AE216" s="125" t="str">
        <f>IF(1=1,IF(G216="","",UPPER(TRIM(SUBSTITUTE(SUBSTITUTE(G216&amp;"",CHAR(160)," ")," "," ")))),N("AC28"))</f>
        <v/>
      </c>
    </row>
    <row r="217" spans="1:31" ht="15.75" x14ac:dyDescent="0.25">
      <c r="A217" s="160" t="str">
        <f>IF(1=1,IF(E217="","",A194),N("A29"))</f>
        <v/>
      </c>
      <c r="B217" s="127" t="str">
        <f>IF(1=1,IF(E217="","",B194),N("B29"))</f>
        <v/>
      </c>
      <c r="C217" s="128"/>
      <c r="D217" s="129" t="str">
        <f>IF(ISBLANK(E217),"",LARGE(D194:D216,1)+1)</f>
        <v/>
      </c>
      <c r="E217" s="130"/>
      <c r="F217" s="131"/>
      <c r="G217" s="170"/>
      <c r="H217" s="105"/>
      <c r="I217" s="132" t="str">
        <f>IF(1=1,IF(E217="","",I194),N("H29"))</f>
        <v/>
      </c>
      <c r="J217" s="133" t="str">
        <f>IF(1=1,IF(E217="","",J194),N("I29"))</f>
        <v/>
      </c>
      <c r="K217" s="134" t="str">
        <f>IF(1=1,IF(E217="","",K194),N("J29"))</f>
        <v/>
      </c>
      <c r="L217" s="135" t="str">
        <f>IF(1=1,IF(OR(J217="",O217="",NOT(ISNUMBER(J217)),NOT(ISNUMBER(O217)),J217=0),"",O217/J217),N("L29"))</f>
        <v/>
      </c>
      <c r="M217" s="136" t="str">
        <f>IF(1=1,IF(OR(L217="",NOT(ISNUMBER(F217))),"",F217*L217*IFERROR(INDEX(D384:D428,MATCH(AE217,B384:B428,0)),1)),N("M13"))</f>
        <v/>
      </c>
      <c r="N217" s="137" t="str">
        <f>IF(1=1,IF(F217="","",IF(G217="","",IFERROR(INDEX(E384:E428,MATCH(AE217,B384:B428,0)),G217&amp;""))),N("N6"))</f>
        <v/>
      </c>
      <c r="O217" s="138" t="str">
        <f>IF(1=1,IF(E217="","",O194),N("K29"))</f>
        <v/>
      </c>
      <c r="P217" s="139" t="str">
        <f>IF(1=1,IF(M217="","",IF(AND(ISNUMBER(M217),M217&lt;1,N217="kg"),MAX(1,ROUND(M217*1000,0)),IF(AND(ISNUMBER(M217),M217&lt;1,N217="L"),MAX(1,ROUND(M217*100,0)),ROUND(M217,3)))),N("O29"))</f>
        <v/>
      </c>
      <c r="Q217" s="140" t="str">
        <f>IF(1=1,IF(M217="","",IF(AND(ISNUMBER(M217),M217&lt;1,N217="kg"),"g",IF(AND(ISNUMBER(M217),M217&lt;1,N217="L"),"cl",N217))),N("P29"))</f>
        <v/>
      </c>
      <c r="R217" s="161" t="str">
        <f>IF(1=1,IF(E217="","",IF(F217="","A CONTROLER",IF(NOT(ISNUMBER(F217)),"TEXTE",IF(OR(L217="",L217&lt;=0),"COMMANDE PRINCIPALE INCOMPLETE",IF(G217="","UNITE MANQUANTE",IF(COUNTIF(B384:B428,AE217)=0,"UNITE A CONTROLER","OK")))))),N("Q9"))</f>
        <v/>
      </c>
      <c r="S217" s="105"/>
      <c r="T217" s="141">
        <f t="shared" si="16"/>
        <v>0</v>
      </c>
      <c r="U217" s="133" t="str">
        <f>IF(1=1,IF(E217="","",U194),N("S29"))</f>
        <v/>
      </c>
      <c r="V217" s="133" t="str">
        <f>IF(1=1,IF(E217="","",V194),N("T29"))</f>
        <v/>
      </c>
      <c r="W217" s="135" t="str">
        <f>IF(1=1,IF(OR(U217="",V217="",NOT(ISNUMBER(U217)),NOT(ISNUMBER(V217)),U217=0),"",V217/U217),N("U29"))</f>
        <v/>
      </c>
      <c r="X217" s="136" t="str">
        <f>IF(1=1,IF(OR(W217="",NOT(ISNUMBER(F217))),"",F217*W217*IFERROR(INDEX(D384:D428,MATCH(AE217,B384:B428,0)),1)),N("V7"))</f>
        <v/>
      </c>
      <c r="Y217" s="137" t="str">
        <f>IF(1=1,IF(F217="","",IF(G217="","",IFERROR(INDEX(E384:E428,MATCH(AE217,B384:B428,0)),G217&amp;""))),N("W6"))</f>
        <v/>
      </c>
      <c r="Z217" s="142" t="str">
        <f>IF(1=1,IF(X217="","",IF(AND(ISNUMBER(X217),X217&lt;1,Y217="kg"),MAX(1,ROUND(X217*1000,0)),IF(AND(ISNUMBER(X217),X217&lt;1,Y217="L"),MAX(1,ROUND(X217*100,0)),ROUND(X217,3)))),N("X29"))</f>
        <v/>
      </c>
      <c r="AA217" s="143" t="str">
        <f>IF(1=1,IF(X217="","",IF(AND(ISNUMBER(X217),X217&lt;1,Y217="kg"),"g",IF(AND(ISNUMBER(X217),X217&lt;1,Y217="L"),"cl",Y217))),N("Y29"))</f>
        <v/>
      </c>
      <c r="AB217" s="123" t="str">
        <f>IF(1=1,IF(E217="","",IF(F217="","A CONTROLER",IF(NOT(ISNUMBER(F217)),"TEXTE",IF(OR(W217="",W217&lt;=0),"COMMANDE COUVERTS INCOMPLETE",IF(G217="","UNITE MANQUANTE",IF(COUNTIF(B384:B428,AE217)=0,"UNITE A CONTROLER","OK")))))),N("Z6"))</f>
        <v/>
      </c>
      <c r="AD217" s="144" t="str">
        <f>IF(1=1,IF(E217="","",AD194),N("AB29"))</f>
        <v/>
      </c>
      <c r="AE217" s="125" t="str">
        <f>IF(1=1,IF(G217="","",UPPER(TRIM(SUBSTITUTE(SUBSTITUTE(G217&amp;"",CHAR(160)," ")," "," ")))),N("AC29"))</f>
        <v/>
      </c>
    </row>
    <row r="218" spans="1:31" ht="15.75" x14ac:dyDescent="0.25">
      <c r="A218" s="160" t="str">
        <f>IF(1=1,IF(E218="","",A194),N("A30"))</f>
        <v/>
      </c>
      <c r="B218" s="127" t="str">
        <f>IF(1=1,IF(E218="","",B194),N("B30"))</f>
        <v/>
      </c>
      <c r="C218" s="128"/>
      <c r="D218" s="129" t="str">
        <f>IF(ISBLANK(E218),"",LARGE(D194:D217,1)+1)</f>
        <v/>
      </c>
      <c r="E218" s="130"/>
      <c r="F218" s="131"/>
      <c r="G218" s="170"/>
      <c r="H218" s="105"/>
      <c r="I218" s="132" t="str">
        <f>IF(1=1,IF(E218="","",I194),N("H30"))</f>
        <v/>
      </c>
      <c r="J218" s="133" t="str">
        <f>IF(1=1,IF(E218="","",J194),N("I30"))</f>
        <v/>
      </c>
      <c r="K218" s="134" t="str">
        <f>IF(1=1,IF(E218="","",K194),N("J30"))</f>
        <v/>
      </c>
      <c r="L218" s="135" t="str">
        <f>IF(1=1,IF(OR(J218="",O218="",NOT(ISNUMBER(J218)),NOT(ISNUMBER(O218)),J218=0),"",O218/J218),N("L30"))</f>
        <v/>
      </c>
      <c r="M218" s="136" t="str">
        <f>IF(1=1,IF(OR(L218="",NOT(ISNUMBER(F218))),"",F218*L218*IFERROR(INDEX(D384:D428,MATCH(AE218,B384:B428,0)),1)),N("M13"))</f>
        <v/>
      </c>
      <c r="N218" s="137" t="str">
        <f>IF(1=1,IF(F218="","",IF(G218="","",IFERROR(INDEX(E384:E428,MATCH(AE218,B384:B428,0)),G218&amp;""))),N("N6"))</f>
        <v/>
      </c>
      <c r="O218" s="138" t="str">
        <f>IF(1=1,IF(E218="","",O194),N("K30"))</f>
        <v/>
      </c>
      <c r="P218" s="139" t="str">
        <f>IF(1=1,IF(M218="","",IF(AND(ISNUMBER(M218),M218&lt;1,N218="kg"),MAX(1,ROUND(M218*1000,0)),IF(AND(ISNUMBER(M218),M218&lt;1,N218="L"),MAX(1,ROUND(M218*100,0)),ROUND(M218,3)))),N("O30"))</f>
        <v/>
      </c>
      <c r="Q218" s="140" t="str">
        <f>IF(1=1,IF(M218="","",IF(AND(ISNUMBER(M218),M218&lt;1,N218="kg"),"g",IF(AND(ISNUMBER(M218),M218&lt;1,N218="L"),"cl",N218))),N("P30"))</f>
        <v/>
      </c>
      <c r="R218" s="161" t="str">
        <f>IF(1=1,IF(E218="","",IF(F218="","A CONTROLER",IF(NOT(ISNUMBER(F218)),"TEXTE",IF(OR(L218="",L218&lt;=0),"COMMANDE PRINCIPALE INCOMPLETE",IF(G218="","UNITE MANQUANTE",IF(COUNTIF(B384:B428,AE218)=0,"UNITE A CONTROLER","OK")))))),N("Q9"))</f>
        <v/>
      </c>
      <c r="S218" s="105"/>
      <c r="T218" s="141">
        <f t="shared" si="16"/>
        <v>0</v>
      </c>
      <c r="U218" s="133" t="str">
        <f>IF(1=1,IF(E218="","",U194),N("S30"))</f>
        <v/>
      </c>
      <c r="V218" s="133" t="str">
        <f>IF(1=1,IF(E218="","",V194),N("T30"))</f>
        <v/>
      </c>
      <c r="W218" s="135" t="str">
        <f>IF(1=1,IF(OR(U218="",V218="",NOT(ISNUMBER(U218)),NOT(ISNUMBER(V218)),U218=0),"",V218/U218),N("U30"))</f>
        <v/>
      </c>
      <c r="X218" s="136" t="str">
        <f>IF(1=1,IF(OR(W218="",NOT(ISNUMBER(F218))),"",F218*W218*IFERROR(INDEX(D384:D428,MATCH(AE218,B384:B428,0)),1)),N("V7"))</f>
        <v/>
      </c>
      <c r="Y218" s="137" t="str">
        <f>IF(1=1,IF(F218="","",IF(G218="","",IFERROR(INDEX(E384:E428,MATCH(AE218,B384:B428,0)),G218&amp;""))),N("W6"))</f>
        <v/>
      </c>
      <c r="Z218" s="142" t="str">
        <f>IF(1=1,IF(X218="","",IF(AND(ISNUMBER(X218),X218&lt;1,Y218="kg"),MAX(1,ROUND(X218*1000,0)),IF(AND(ISNUMBER(X218),X218&lt;1,Y218="L"),MAX(1,ROUND(X218*100,0)),ROUND(X218,3)))),N("X30"))</f>
        <v/>
      </c>
      <c r="AA218" s="143" t="str">
        <f>IF(1=1,IF(X218="","",IF(AND(ISNUMBER(X218),X218&lt;1,Y218="kg"),"g",IF(AND(ISNUMBER(X218),X218&lt;1,Y218="L"),"cl",Y218))),N("Y30"))</f>
        <v/>
      </c>
      <c r="AB218" s="123" t="str">
        <f>IF(1=1,IF(E218="","",IF(F218="","A CONTROLER",IF(NOT(ISNUMBER(F218)),"TEXTE",IF(OR(W218="",W218&lt;=0),"COMMANDE COUVERTS INCOMPLETE",IF(G218="","UNITE MANQUANTE",IF(COUNTIF(B384:B428,AE218)=0,"UNITE A CONTROLER","OK")))))),N("Z6"))</f>
        <v/>
      </c>
      <c r="AD218" s="144" t="str">
        <f>IF(1=1,IF(E218="","",AD194),N("AB30"))</f>
        <v/>
      </c>
      <c r="AE218" s="125" t="str">
        <f>IF(1=1,IF(G218="","",UPPER(TRIM(SUBSTITUTE(SUBSTITUTE(G218&amp;"",CHAR(160)," ")," "," ")))),N("AC30"))</f>
        <v/>
      </c>
    </row>
    <row r="219" spans="1:31" ht="15.75" x14ac:dyDescent="0.25">
      <c r="A219" s="160" t="str">
        <f>IF(1=1,IF(E219="","",A194),N("A31"))</f>
        <v/>
      </c>
      <c r="B219" s="127" t="str">
        <f>IF(1=1,IF(E219="","",B194),N("B31"))</f>
        <v/>
      </c>
      <c r="C219" s="128"/>
      <c r="D219" s="129" t="str">
        <f>IF(ISBLANK(E219),"",LARGE(D194:D218,1)+1)</f>
        <v/>
      </c>
      <c r="E219" s="130"/>
      <c r="F219" s="131"/>
      <c r="G219" s="170"/>
      <c r="H219" s="105"/>
      <c r="I219" s="132" t="str">
        <f>IF(1=1,IF(E219="","",I194),N("H31"))</f>
        <v/>
      </c>
      <c r="J219" s="133" t="str">
        <f>IF(1=1,IF(E219="","",J194),N("I31"))</f>
        <v/>
      </c>
      <c r="K219" s="134" t="str">
        <f>IF(1=1,IF(E219="","",K194),N("J31"))</f>
        <v/>
      </c>
      <c r="L219" s="135" t="str">
        <f>IF(1=1,IF(OR(J219="",O219="",NOT(ISNUMBER(J219)),NOT(ISNUMBER(O219)),J219=0),"",O219/J219),N("L31"))</f>
        <v/>
      </c>
      <c r="M219" s="136" t="str">
        <f>IF(1=1,IF(OR(L219="",NOT(ISNUMBER(F219))),"",F219*L219*IFERROR(INDEX(D384:D428,MATCH(AE219,B384:B428,0)),1)),N("M13"))</f>
        <v/>
      </c>
      <c r="N219" s="137" t="str">
        <f>IF(1=1,IF(F219="","",IF(G219="","",IFERROR(INDEX(E384:E428,MATCH(AE219,B384:B428,0)),G219&amp;""))),N("N6"))</f>
        <v/>
      </c>
      <c r="O219" s="138" t="str">
        <f>IF(1=1,IF(E219="","",O194),N("K31"))</f>
        <v/>
      </c>
      <c r="P219" s="139" t="str">
        <f>IF(1=1,IF(M219="","",IF(AND(ISNUMBER(M219),M219&lt;1,N219="kg"),MAX(1,ROUND(M219*1000,0)),IF(AND(ISNUMBER(M219),M219&lt;1,N219="L"),MAX(1,ROUND(M219*100,0)),ROUND(M219,3)))),N("O31"))</f>
        <v/>
      </c>
      <c r="Q219" s="140" t="str">
        <f>IF(1=1,IF(M219="","",IF(AND(ISNUMBER(M219),M219&lt;1,N219="kg"),"g",IF(AND(ISNUMBER(M219),M219&lt;1,N219="L"),"cl",N219))),N("P31"))</f>
        <v/>
      </c>
      <c r="R219" s="161" t="str">
        <f>IF(1=1,IF(E219="","",IF(F219="","A CONTROLER",IF(NOT(ISNUMBER(F219)),"TEXTE",IF(OR(L219="",L219&lt;=0),"COMMANDE PRINCIPALE INCOMPLETE",IF(G219="","UNITE MANQUANTE",IF(COUNTIF(B384:B428,AE219)=0,"UNITE A CONTROLER","OK")))))),N("Q9"))</f>
        <v/>
      </c>
      <c r="S219" s="105"/>
      <c r="T219" s="141">
        <f t="shared" si="16"/>
        <v>0</v>
      </c>
      <c r="U219" s="133" t="str">
        <f>IF(1=1,IF(E219="","",U194),N("S31"))</f>
        <v/>
      </c>
      <c r="V219" s="133" t="str">
        <f>IF(1=1,IF(E219="","",V194),N("T31"))</f>
        <v/>
      </c>
      <c r="W219" s="135" t="str">
        <f>IF(1=1,IF(OR(U219="",V219="",NOT(ISNUMBER(U219)),NOT(ISNUMBER(V219)),U219=0),"",V219/U219),N("U31"))</f>
        <v/>
      </c>
      <c r="X219" s="136" t="str">
        <f>IF(1=1,IF(OR(W219="",NOT(ISNUMBER(F219))),"",F219*W219*IFERROR(INDEX(D384:D428,MATCH(AE219,B384:B428,0)),1)),N("V7"))</f>
        <v/>
      </c>
      <c r="Y219" s="137" t="str">
        <f>IF(1=1,IF(F219="","",IF(G219="","",IFERROR(INDEX(E384:E428,MATCH(AE219,B384:B428,0)),G219&amp;""))),N("W6"))</f>
        <v/>
      </c>
      <c r="Z219" s="142" t="str">
        <f>IF(1=1,IF(X219="","",IF(AND(ISNUMBER(X219),X219&lt;1,Y219="kg"),MAX(1,ROUND(X219*1000,0)),IF(AND(ISNUMBER(X219),X219&lt;1,Y219="L"),MAX(1,ROUND(X219*100,0)),ROUND(X219,3)))),N("X31"))</f>
        <v/>
      </c>
      <c r="AA219" s="143" t="str">
        <f>IF(1=1,IF(X219="","",IF(AND(ISNUMBER(X219),X219&lt;1,Y219="kg"),"g",IF(AND(ISNUMBER(X219),X219&lt;1,Y219="L"),"cl",Y219))),N("Y31"))</f>
        <v/>
      </c>
      <c r="AB219" s="123" t="str">
        <f>IF(1=1,IF(E219="","",IF(F219="","A CONTROLER",IF(NOT(ISNUMBER(F219)),"TEXTE",IF(OR(W219="",W219&lt;=0),"COMMANDE COUVERTS INCOMPLETE",IF(G219="","UNITE MANQUANTE",IF(COUNTIF(B384:B428,AE219)=0,"UNITE A CONTROLER","OK")))))),N("Z6"))</f>
        <v/>
      </c>
      <c r="AD219" s="144" t="str">
        <f>IF(1=1,IF(E219="","",AD194),N("AB31"))</f>
        <v/>
      </c>
      <c r="AE219" s="125" t="str">
        <f>IF(1=1,IF(G219="","",UPPER(TRIM(SUBSTITUTE(SUBSTITUTE(G219&amp;"",CHAR(160)," ")," "," ")))),N("AC31"))</f>
        <v/>
      </c>
    </row>
    <row r="220" spans="1:31" ht="15.75" x14ac:dyDescent="0.25">
      <c r="A220" s="160" t="str">
        <f>IF(1=1,IF(E220="","",A194),N("A32"))</f>
        <v/>
      </c>
      <c r="B220" s="127" t="str">
        <f>IF(1=1,IF(E220="","",B194),N("B32"))</f>
        <v/>
      </c>
      <c r="C220" s="128"/>
      <c r="D220" s="129" t="str">
        <f>IF(ISBLANK(E220),"",LARGE(D194:D219,1)+1)</f>
        <v/>
      </c>
      <c r="E220" s="130"/>
      <c r="F220" s="131"/>
      <c r="G220" s="170"/>
      <c r="H220" s="105"/>
      <c r="I220" s="132" t="str">
        <f>IF(1=1,IF(E220="","",I194),N("H32"))</f>
        <v/>
      </c>
      <c r="J220" s="133" t="str">
        <f>IF(1=1,IF(E220="","",J194),N("I32"))</f>
        <v/>
      </c>
      <c r="K220" s="134" t="str">
        <f>IF(1=1,IF(E220="","",K194),N("J32"))</f>
        <v/>
      </c>
      <c r="L220" s="135" t="str">
        <f>IF(1=1,IF(OR(J220="",O220="",NOT(ISNUMBER(J220)),NOT(ISNUMBER(O220)),J220=0),"",O220/J220),N("L32"))</f>
        <v/>
      </c>
      <c r="M220" s="136" t="str">
        <f>IF(1=1,IF(OR(L220="",NOT(ISNUMBER(F220))),"",F220*L220*IFERROR(INDEX(D384:D428,MATCH(AE220,B384:B428,0)),1)),N("M13"))</f>
        <v/>
      </c>
      <c r="N220" s="137" t="str">
        <f>IF(1=1,IF(F220="","",IF(G220="","",IFERROR(INDEX(E384:E428,MATCH(AE220,B384:B428,0)),G220&amp;""))),N("N6"))</f>
        <v/>
      </c>
      <c r="O220" s="138" t="str">
        <f>IF(1=1,IF(E220="","",O194),N("K32"))</f>
        <v/>
      </c>
      <c r="P220" s="139" t="str">
        <f>IF(1=1,IF(M220="","",IF(AND(ISNUMBER(M220),M220&lt;1,N220="kg"),MAX(1,ROUND(M220*1000,0)),IF(AND(ISNUMBER(M220),M220&lt;1,N220="L"),MAX(1,ROUND(M220*100,0)),ROUND(M220,3)))),N("O32"))</f>
        <v/>
      </c>
      <c r="Q220" s="140" t="str">
        <f>IF(1=1,IF(M220="","",IF(AND(ISNUMBER(M220),M220&lt;1,N220="kg"),"g",IF(AND(ISNUMBER(M220),M220&lt;1,N220="L"),"cl",N220))),N("P32"))</f>
        <v/>
      </c>
      <c r="R220" s="161" t="str">
        <f>IF(1=1,IF(E220="","",IF(F220="","A CONTROLER",IF(NOT(ISNUMBER(F220)),"TEXTE",IF(OR(L220="",L220&lt;=0),"COMMANDE PRINCIPALE INCOMPLETE",IF(G220="","UNITE MANQUANTE",IF(COUNTIF(B384:B428,AE220)=0,"UNITE A CONTROLER","OK")))))),N("Q9"))</f>
        <v/>
      </c>
      <c r="S220" s="105"/>
      <c r="T220" s="141">
        <f t="shared" si="16"/>
        <v>0</v>
      </c>
      <c r="U220" s="133" t="str">
        <f>IF(1=1,IF(E220="","",U194),N("S32"))</f>
        <v/>
      </c>
      <c r="V220" s="133" t="str">
        <f>IF(1=1,IF(E220="","",V194),N("T32"))</f>
        <v/>
      </c>
      <c r="W220" s="135" t="str">
        <f>IF(1=1,IF(OR(U220="",V220="",NOT(ISNUMBER(U220)),NOT(ISNUMBER(V220)),U220=0),"",V220/U220),N("U32"))</f>
        <v/>
      </c>
      <c r="X220" s="136" t="str">
        <f>IF(1=1,IF(OR(W220="",NOT(ISNUMBER(F220))),"",F220*W220*IFERROR(INDEX(D384:D428,MATCH(AE220,B384:B428,0)),1)),N("V7"))</f>
        <v/>
      </c>
      <c r="Y220" s="137" t="str">
        <f>IF(1=1,IF(F220="","",IF(G220="","",IFERROR(INDEX(E384:E428,MATCH(AE220,B384:B428,0)),G220&amp;""))),N("W6"))</f>
        <v/>
      </c>
      <c r="Z220" s="142" t="str">
        <f>IF(1=1,IF(X220="","",IF(AND(ISNUMBER(X220),X220&lt;1,Y220="kg"),MAX(1,ROUND(X220*1000,0)),IF(AND(ISNUMBER(X220),X220&lt;1,Y220="L"),MAX(1,ROUND(X220*100,0)),ROUND(X220,3)))),N("X32"))</f>
        <v/>
      </c>
      <c r="AA220" s="143" t="str">
        <f>IF(1=1,IF(X220="","",IF(AND(ISNUMBER(X220),X220&lt;1,Y220="kg"),"g",IF(AND(ISNUMBER(X220),X220&lt;1,Y220="L"),"cl",Y220))),N("Y32"))</f>
        <v/>
      </c>
      <c r="AB220" s="123" t="str">
        <f>IF(1=1,IF(E220="","",IF(F220="","A CONTROLER",IF(NOT(ISNUMBER(F220)),"TEXTE",IF(OR(W220="",W220&lt;=0),"COMMANDE COUVERTS INCOMPLETE",IF(G220="","UNITE MANQUANTE",IF(COUNTIF(B384:B428,AE220)=0,"UNITE A CONTROLER","OK")))))),N("Z6"))</f>
        <v/>
      </c>
      <c r="AD220" s="144" t="str">
        <f>IF(1=1,IF(E220="","",AD194),N("AB32"))</f>
        <v/>
      </c>
      <c r="AE220" s="125" t="str">
        <f>IF(1=1,IF(G220="","",UPPER(TRIM(SUBSTITUTE(SUBSTITUTE(G220&amp;"",CHAR(160)," ")," "," ")))),N("AC32"))</f>
        <v/>
      </c>
    </row>
    <row r="221" spans="1:31" ht="15.75" x14ac:dyDescent="0.25">
      <c r="A221" s="160" t="str">
        <f>IF(1=1,IF(E221="","",A194),N("A33"))</f>
        <v/>
      </c>
      <c r="B221" s="127" t="str">
        <f>IF(1=1,IF(E221="","",B194),N("B33"))</f>
        <v/>
      </c>
      <c r="C221" s="128"/>
      <c r="D221" s="129" t="str">
        <f>IF(ISBLANK(E221),"",LARGE(D194:D220,1)+1)</f>
        <v/>
      </c>
      <c r="E221" s="130"/>
      <c r="F221" s="131"/>
      <c r="G221" s="170"/>
      <c r="H221" s="105"/>
      <c r="I221" s="132" t="str">
        <f>IF(1=1,IF(E221="","",I194),N("H33"))</f>
        <v/>
      </c>
      <c r="J221" s="133" t="str">
        <f>IF(1=1,IF(E221="","",J194),N("I33"))</f>
        <v/>
      </c>
      <c r="K221" s="134" t="str">
        <f>IF(1=1,IF(E221="","",K194),N("J33"))</f>
        <v/>
      </c>
      <c r="L221" s="135" t="str">
        <f>IF(1=1,IF(OR(J221="",O221="",NOT(ISNUMBER(J221)),NOT(ISNUMBER(O221)),J221=0),"",O221/J221),N("L33"))</f>
        <v/>
      </c>
      <c r="M221" s="136" t="str">
        <f>IF(1=1,IF(OR(L221="",NOT(ISNUMBER(F221))),"",F221*L221*IFERROR(INDEX(D384:D428,MATCH(AE221,B384:B428,0)),1)),N("M13"))</f>
        <v/>
      </c>
      <c r="N221" s="137" t="str">
        <f>IF(1=1,IF(F221="","",IF(G221="","",IFERROR(INDEX(E384:E428,MATCH(AE221,B384:B428,0)),G221&amp;""))),N("N6"))</f>
        <v/>
      </c>
      <c r="O221" s="138" t="str">
        <f>IF(1=1,IF(E221="","",O194),N("K33"))</f>
        <v/>
      </c>
      <c r="P221" s="139" t="str">
        <f>IF(1=1,IF(M221="","",IF(AND(ISNUMBER(M221),M221&lt;1,N221="kg"),MAX(1,ROUND(M221*1000,0)),IF(AND(ISNUMBER(M221),M221&lt;1,N221="L"),MAX(1,ROUND(M221*100,0)),ROUND(M221,3)))),N("O33"))</f>
        <v/>
      </c>
      <c r="Q221" s="140" t="str">
        <f>IF(1=1,IF(M221="","",IF(AND(ISNUMBER(M221),M221&lt;1,N221="kg"),"g",IF(AND(ISNUMBER(M221),M221&lt;1,N221="L"),"cl",N221))),N("P33"))</f>
        <v/>
      </c>
      <c r="R221" s="161" t="str">
        <f>IF(1=1,IF(E221="","",IF(F221="","A CONTROLER",IF(NOT(ISNUMBER(F221)),"TEXTE",IF(OR(L221="",L221&lt;=0),"COMMANDE PRINCIPALE INCOMPLETE",IF(G221="","UNITE MANQUANTE",IF(COUNTIF(B384:B428,AE221)=0,"UNITE A CONTROLER","OK")))))),N("Q9"))</f>
        <v/>
      </c>
      <c r="S221" s="105"/>
      <c r="T221" s="141">
        <f t="shared" si="16"/>
        <v>0</v>
      </c>
      <c r="U221" s="133" t="str">
        <f>IF(1=1,IF(E221="","",U194),N("S33"))</f>
        <v/>
      </c>
      <c r="V221" s="133" t="str">
        <f>IF(1=1,IF(E221="","",V194),N("T33"))</f>
        <v/>
      </c>
      <c r="W221" s="135" t="str">
        <f>IF(1=1,IF(OR(U221="",V221="",NOT(ISNUMBER(U221)),NOT(ISNUMBER(V221)),U221=0),"",V221/U221),N("U33"))</f>
        <v/>
      </c>
      <c r="X221" s="136" t="str">
        <f>IF(1=1,IF(OR(W221="",NOT(ISNUMBER(F221))),"",F221*W221*IFERROR(INDEX(D384:D428,MATCH(AE221,B384:B428,0)),1)),N("V7"))</f>
        <v/>
      </c>
      <c r="Y221" s="137" t="str">
        <f>IF(1=1,IF(F221="","",IF(G221="","",IFERROR(INDEX(E384:E428,MATCH(AE221,B384:B428,0)),G221&amp;""))),N("W6"))</f>
        <v/>
      </c>
      <c r="Z221" s="142" t="str">
        <f>IF(1=1,IF(X221="","",IF(AND(ISNUMBER(X221),X221&lt;1,Y221="kg"),MAX(1,ROUND(X221*1000,0)),IF(AND(ISNUMBER(X221),X221&lt;1,Y221="L"),MAX(1,ROUND(X221*100,0)),ROUND(X221,3)))),N("X33"))</f>
        <v/>
      </c>
      <c r="AA221" s="143" t="str">
        <f>IF(1=1,IF(X221="","",IF(AND(ISNUMBER(X221),X221&lt;1,Y221="kg"),"g",IF(AND(ISNUMBER(X221),X221&lt;1,Y221="L"),"cl",Y221))),N("Y33"))</f>
        <v/>
      </c>
      <c r="AB221" s="123" t="str">
        <f>IF(1=1,IF(E221="","",IF(F221="","A CONTROLER",IF(NOT(ISNUMBER(F221)),"TEXTE",IF(OR(W221="",W221&lt;=0),"COMMANDE COUVERTS INCOMPLETE",IF(G221="","UNITE MANQUANTE",IF(COUNTIF(B384:B428,AE221)=0,"UNITE A CONTROLER","OK")))))),N("Z6"))</f>
        <v/>
      </c>
      <c r="AD221" s="144" t="str">
        <f>IF(1=1,IF(E221="","",AD194),N("AB33"))</f>
        <v/>
      </c>
      <c r="AE221" s="125" t="str">
        <f>IF(1=1,IF(G221="","",UPPER(TRIM(SUBSTITUTE(SUBSTITUTE(G221&amp;"",CHAR(160)," ")," "," ")))),N("AC33"))</f>
        <v/>
      </c>
    </row>
    <row r="222" spans="1:31" ht="15.75" x14ac:dyDescent="0.25">
      <c r="A222" s="160" t="str">
        <f>IF(1=1,IF(E222="","",A194),N("A34"))</f>
        <v/>
      </c>
      <c r="B222" s="127" t="str">
        <f>IF(1=1,IF(E222="","",B194),N("B34"))</f>
        <v/>
      </c>
      <c r="C222" s="128"/>
      <c r="D222" s="129" t="str">
        <f>IF(ISBLANK(E222),"",LARGE(D194:D221,1)+1)</f>
        <v/>
      </c>
      <c r="E222" s="130"/>
      <c r="F222" s="131"/>
      <c r="G222" s="170"/>
      <c r="H222" s="105"/>
      <c r="I222" s="132" t="str">
        <f>IF(1=1,IF(E222="","",I194),N("H34"))</f>
        <v/>
      </c>
      <c r="J222" s="133" t="str">
        <f>IF(1=1,IF(E222="","",J194),N("I34"))</f>
        <v/>
      </c>
      <c r="K222" s="134" t="str">
        <f>IF(1=1,IF(E222="","",K194),N("J34"))</f>
        <v/>
      </c>
      <c r="L222" s="135" t="str">
        <f>IF(1=1,IF(OR(J222="",O222="",NOT(ISNUMBER(J222)),NOT(ISNUMBER(O222)),J222=0),"",O222/J222),N("L34"))</f>
        <v/>
      </c>
      <c r="M222" s="136" t="str">
        <f>IF(1=1,IF(OR(L222="",NOT(ISNUMBER(F222))),"",F222*L222*IFERROR(INDEX(D384:D428,MATCH(AE222,B384:B428,0)),1)),N("M13"))</f>
        <v/>
      </c>
      <c r="N222" s="137" t="str">
        <f>IF(1=1,IF(F222="","",IF(G222="","",IFERROR(INDEX(E384:E428,MATCH(AE222,B384:B428,0)),G222&amp;""))),N("N6"))</f>
        <v/>
      </c>
      <c r="O222" s="138" t="str">
        <f>IF(1=1,IF(E222="","",O194),N("K34"))</f>
        <v/>
      </c>
      <c r="P222" s="139" t="str">
        <f>IF(1=1,IF(M222="","",IF(AND(ISNUMBER(M222),M222&lt;1,N222="kg"),MAX(1,ROUND(M222*1000,0)),IF(AND(ISNUMBER(M222),M222&lt;1,N222="L"),MAX(1,ROUND(M222*100,0)),ROUND(M222,3)))),N("O34"))</f>
        <v/>
      </c>
      <c r="Q222" s="140" t="str">
        <f>IF(1=1,IF(M222="","",IF(AND(ISNUMBER(M222),M222&lt;1,N222="kg"),"g",IF(AND(ISNUMBER(M222),M222&lt;1,N222="L"),"cl",N222))),N("P34"))</f>
        <v/>
      </c>
      <c r="R222" s="161" t="str">
        <f>IF(1=1,IF(E222="","",IF(F222="","A CONTROLER",IF(NOT(ISNUMBER(F222)),"TEXTE",IF(OR(L222="",L222&lt;=0),"COMMANDE PRINCIPALE INCOMPLETE",IF(G222="","UNITE MANQUANTE",IF(COUNTIF(B384:B428,AE222)=0,"UNITE A CONTROLER","OK")))))),N("Q9"))</f>
        <v/>
      </c>
      <c r="S222" s="105"/>
      <c r="T222" s="141">
        <f t="shared" si="16"/>
        <v>0</v>
      </c>
      <c r="U222" s="133" t="str">
        <f>IF(1=1,IF(E222="","",U194),N("S34"))</f>
        <v/>
      </c>
      <c r="V222" s="133" t="str">
        <f>IF(1=1,IF(E222="","",V194),N("T34"))</f>
        <v/>
      </c>
      <c r="W222" s="135" t="str">
        <f>IF(1=1,IF(OR(U222="",V222="",NOT(ISNUMBER(U222)),NOT(ISNUMBER(V222)),U222=0),"",V222/U222),N("U34"))</f>
        <v/>
      </c>
      <c r="X222" s="136" t="str">
        <f>IF(1=1,IF(OR(W222="",NOT(ISNUMBER(F222))),"",F222*W222*IFERROR(INDEX(D384:D428,MATCH(AE222,B384:B428,0)),1)),N("V7"))</f>
        <v/>
      </c>
      <c r="Y222" s="137" t="str">
        <f>IF(1=1,IF(F222="","",IF(G222="","",IFERROR(INDEX(E384:E428,MATCH(AE222,B384:B428,0)),G222&amp;""))),N("W6"))</f>
        <v/>
      </c>
      <c r="Z222" s="142" t="str">
        <f>IF(1=1,IF(X222="","",IF(AND(ISNUMBER(X222),X222&lt;1,Y222="kg"),MAX(1,ROUND(X222*1000,0)),IF(AND(ISNUMBER(X222),X222&lt;1,Y222="L"),MAX(1,ROUND(X222*100,0)),ROUND(X222,3)))),N("X34"))</f>
        <v/>
      </c>
      <c r="AA222" s="143" t="str">
        <f>IF(1=1,IF(X222="","",IF(AND(ISNUMBER(X222),X222&lt;1,Y222="kg"),"g",IF(AND(ISNUMBER(X222),X222&lt;1,Y222="L"),"cl",Y222))),N("Y34"))</f>
        <v/>
      </c>
      <c r="AB222" s="123" t="str">
        <f>IF(1=1,IF(E222="","",IF(F222="","A CONTROLER",IF(NOT(ISNUMBER(F222)),"TEXTE",IF(OR(W222="",W222&lt;=0),"COMMANDE COUVERTS INCOMPLETE",IF(G222="","UNITE MANQUANTE",IF(COUNTIF(B384:B428,AE222)=0,"UNITE A CONTROLER","OK")))))),N("Z6"))</f>
        <v/>
      </c>
      <c r="AD222" s="144" t="str">
        <f>IF(1=1,IF(E222="","",AD194),N("AB34"))</f>
        <v/>
      </c>
      <c r="AE222" s="125" t="str">
        <f>IF(1=1,IF(G222="","",UPPER(TRIM(SUBSTITUTE(SUBSTITUTE(G222&amp;"",CHAR(160)," ")," "," ")))),N("AC34"))</f>
        <v/>
      </c>
    </row>
    <row r="223" spans="1:31" ht="15.75" x14ac:dyDescent="0.25">
      <c r="A223" s="160" t="str">
        <f>IF(1=1,IF(E223="","",A194),N("A35"))</f>
        <v/>
      </c>
      <c r="B223" s="127" t="str">
        <f>IF(1=1,IF(E223="","",B194),N("B35"))</f>
        <v/>
      </c>
      <c r="C223" s="128"/>
      <c r="D223" s="129" t="str">
        <f>IF(ISBLANK(E223),"",LARGE(D194:D222,1)+1)</f>
        <v/>
      </c>
      <c r="E223" s="130"/>
      <c r="F223" s="131"/>
      <c r="G223" s="170"/>
      <c r="H223" s="105"/>
      <c r="I223" s="132" t="str">
        <f>IF(1=1,IF(E223="","",I194),N("H35"))</f>
        <v/>
      </c>
      <c r="J223" s="133" t="str">
        <f>IF(1=1,IF(E223="","",J194),N("I35"))</f>
        <v/>
      </c>
      <c r="K223" s="134" t="str">
        <f>IF(1=1,IF(E223="","",K194),N("J35"))</f>
        <v/>
      </c>
      <c r="L223" s="135" t="str">
        <f>IF(1=1,IF(OR(J223="",O223="",NOT(ISNUMBER(J223)),NOT(ISNUMBER(O223)),J223=0),"",O223/J223),N("L35"))</f>
        <v/>
      </c>
      <c r="M223" s="136" t="str">
        <f>IF(1=1,IF(OR(L223="",NOT(ISNUMBER(F223))),"",F223*L223*IFERROR(INDEX(D384:D428,MATCH(AE223,B384:B428,0)),1)),N("M13"))</f>
        <v/>
      </c>
      <c r="N223" s="137" t="str">
        <f>IF(1=1,IF(F223="","",IF(G223="","",IFERROR(INDEX(E384:E428,MATCH(AE223,B384:B428,0)),G223&amp;""))),N("N6"))</f>
        <v/>
      </c>
      <c r="O223" s="138" t="str">
        <f>IF(1=1,IF(E223="","",O194),N("K35"))</f>
        <v/>
      </c>
      <c r="P223" s="139" t="str">
        <f>IF(1=1,IF(M223="","",IF(AND(ISNUMBER(M223),M223&lt;1,N223="kg"),MAX(1,ROUND(M223*1000,0)),IF(AND(ISNUMBER(M223),M223&lt;1,N223="L"),MAX(1,ROUND(M223*100,0)),ROUND(M223,3)))),N("O35"))</f>
        <v/>
      </c>
      <c r="Q223" s="140" t="str">
        <f>IF(1=1,IF(M223="","",IF(AND(ISNUMBER(M223),M223&lt;1,N223="kg"),"g",IF(AND(ISNUMBER(M223),M223&lt;1,N223="L"),"cl",N223))),N("P35"))</f>
        <v/>
      </c>
      <c r="R223" s="161" t="str">
        <f>IF(1=1,IF(E223="","",IF(F223="","A CONTROLER",IF(NOT(ISNUMBER(F223)),"TEXTE",IF(OR(L223="",L223&lt;=0),"COMMANDE PRINCIPALE INCOMPLETE",IF(G223="","UNITE MANQUANTE",IF(COUNTIF(B384:B428,AE223)=0,"UNITE A CONTROLER","OK")))))),N("Q9"))</f>
        <v/>
      </c>
      <c r="S223" s="105"/>
      <c r="T223" s="141">
        <f t="shared" si="16"/>
        <v>0</v>
      </c>
      <c r="U223" s="133" t="str">
        <f>IF(1=1,IF(E223="","",U194),N("S35"))</f>
        <v/>
      </c>
      <c r="V223" s="133" t="str">
        <f>IF(1=1,IF(E223="","",V194),N("T35"))</f>
        <v/>
      </c>
      <c r="W223" s="135" t="str">
        <f>IF(1=1,IF(OR(U223="",V223="",NOT(ISNUMBER(U223)),NOT(ISNUMBER(V223)),U223=0),"",V223/U223),N("U35"))</f>
        <v/>
      </c>
      <c r="X223" s="136" t="str">
        <f>IF(1=1,IF(OR(W223="",NOT(ISNUMBER(F223))),"",F223*W223*IFERROR(INDEX(D384:D428,MATCH(AE223,B384:B428,0)),1)),N("V7"))</f>
        <v/>
      </c>
      <c r="Y223" s="137" t="str">
        <f>IF(1=1,IF(F223="","",IF(G223="","",IFERROR(INDEX(E384:E428,MATCH(AE223,B384:B428,0)),G223&amp;""))),N("W6"))</f>
        <v/>
      </c>
      <c r="Z223" s="142" t="str">
        <f>IF(1=1,IF(X223="","",IF(AND(ISNUMBER(X223),X223&lt;1,Y223="kg"),MAX(1,ROUND(X223*1000,0)),IF(AND(ISNUMBER(X223),X223&lt;1,Y223="L"),MAX(1,ROUND(X223*100,0)),ROUND(X223,3)))),N("X35"))</f>
        <v/>
      </c>
      <c r="AA223" s="143" t="str">
        <f>IF(1=1,IF(X223="","",IF(AND(ISNUMBER(X223),X223&lt;1,Y223="kg"),"g",IF(AND(ISNUMBER(X223),X223&lt;1,Y223="L"),"cl",Y223))),N("Y35"))</f>
        <v/>
      </c>
      <c r="AB223" s="123" t="str">
        <f>IF(1=1,IF(E223="","",IF(F223="","A CONTROLER",IF(NOT(ISNUMBER(F223)),"TEXTE",IF(OR(W223="",W223&lt;=0),"COMMANDE COUVERTS INCOMPLETE",IF(G223="","UNITE MANQUANTE",IF(COUNTIF(B384:B428,AE223)=0,"UNITE A CONTROLER","OK")))))),N("Z6"))</f>
        <v/>
      </c>
      <c r="AD223" s="144" t="str">
        <f>IF(1=1,IF(E223="","",AD194),N("AB35"))</f>
        <v/>
      </c>
      <c r="AE223" s="125" t="str">
        <f>IF(1=1,IF(G223="","",UPPER(TRIM(SUBSTITUTE(SUBSTITUTE(G223&amp;"",CHAR(160)," ")," "," ")))),N("AC35"))</f>
        <v/>
      </c>
    </row>
    <row r="224" spans="1:31" ht="24" customHeight="1" x14ac:dyDescent="0.25">
      <c r="A224" s="160" t="str">
        <f>IF(1=1,IF(E224="","",A194),N("A36"))</f>
        <v/>
      </c>
      <c r="B224" s="127" t="str">
        <f>IF(1=1,IF(E224="","",B194),N("B36"))</f>
        <v/>
      </c>
      <c r="C224" s="128"/>
      <c r="D224" s="129" t="str">
        <f>IF(ISBLANK(E224),"",LARGE(D194:D223,1)+1)</f>
        <v/>
      </c>
      <c r="E224" s="130"/>
      <c r="F224" s="131"/>
      <c r="G224" s="170"/>
      <c r="H224" s="105"/>
      <c r="I224" s="132" t="str">
        <f>IF(1=1,IF(E224="","",I194),N("H36"))</f>
        <v/>
      </c>
      <c r="J224" s="133" t="str">
        <f>IF(1=1,IF(E224="","",J194),N("I36"))</f>
        <v/>
      </c>
      <c r="K224" s="134" t="str">
        <f>IF(1=1,IF(E224="","",K194),N("J36"))</f>
        <v/>
      </c>
      <c r="L224" s="135" t="str">
        <f>IF(1=1,IF(OR(J224="",O224="",NOT(ISNUMBER(J224)),NOT(ISNUMBER(O224)),J224=0),"",O224/J224),N("L36"))</f>
        <v/>
      </c>
      <c r="M224" s="136" t="str">
        <f>IF(1=1,IF(OR(L224="",NOT(ISNUMBER(F224))),"",F224*L224*IFERROR(INDEX(D384:D428,MATCH(AE224,B384:B428,0)),1)),N("M13"))</f>
        <v/>
      </c>
      <c r="N224" s="137" t="str">
        <f>IF(1=1,IF(F224="","",IF(G224="","",IFERROR(INDEX(E384:E428,MATCH(AE224,B384:B428,0)),G224&amp;""))),N("N6"))</f>
        <v/>
      </c>
      <c r="O224" s="138" t="str">
        <f>IF(1=1,IF(E224="","",O194),N("K36"))</f>
        <v/>
      </c>
      <c r="P224" s="139" t="str">
        <f>IF(1=1,IF(M224="","",IF(AND(ISNUMBER(M224),M224&lt;1,N224="kg"),MAX(1,ROUND(M224*1000,0)),IF(AND(ISNUMBER(M224),M224&lt;1,N224="L"),MAX(1,ROUND(M224*100,0)),ROUND(M224,3)))),N("O36"))</f>
        <v/>
      </c>
      <c r="Q224" s="140" t="str">
        <f>IF(1=1,IF(M224="","",IF(AND(ISNUMBER(M224),M224&lt;1,N224="kg"),"g",IF(AND(ISNUMBER(M224),M224&lt;1,N224="L"),"cl",N224))),N("P36"))</f>
        <v/>
      </c>
      <c r="R224" s="161" t="str">
        <f>IF(1=1,IF(E224="","",IF(F224="","A CONTROLER",IF(NOT(ISNUMBER(F224)),"TEXTE",IF(OR(L224="",L224&lt;=0),"COMMANDE PRINCIPALE INCOMPLETE",IF(G224="","UNITE MANQUANTE",IF(COUNTIF(B384:B428,AE224)=0,"UNITE A CONTROLER","OK")))))),N("Q9"))</f>
        <v/>
      </c>
      <c r="S224" s="105"/>
      <c r="T224" s="141">
        <f t="shared" si="16"/>
        <v>0</v>
      </c>
      <c r="U224" s="133" t="str">
        <f>IF(1=1,IF(E224="","",U194),N("S36"))</f>
        <v/>
      </c>
      <c r="V224" s="133" t="str">
        <f>IF(1=1,IF(E224="","",V194),N("T36"))</f>
        <v/>
      </c>
      <c r="W224" s="135" t="str">
        <f>IF(1=1,IF(OR(U224="",V224="",NOT(ISNUMBER(U224)),NOT(ISNUMBER(V224)),U224=0),"",V224/U224),N("U36"))</f>
        <v/>
      </c>
      <c r="X224" s="136" t="str">
        <f>IF(1=1,IF(OR(W224="",NOT(ISNUMBER(F224))),"",F224*W224*IFERROR(INDEX(D384:D428,MATCH(AE224,B384:B428,0)),1)),N("V7"))</f>
        <v/>
      </c>
      <c r="Y224" s="137" t="str">
        <f>IF(1=1,IF(F224="","",IF(G224="","",IFERROR(INDEX(E384:E428,MATCH(AE224,B384:B428,0)),G224&amp;""))),N("W6"))</f>
        <v/>
      </c>
      <c r="Z224" s="142" t="str">
        <f>IF(1=1,IF(X224="","",IF(AND(ISNUMBER(X224),X224&lt;1,Y224="kg"),MAX(1,ROUND(X224*1000,0)),IF(AND(ISNUMBER(X224),X224&lt;1,Y224="L"),MAX(1,ROUND(X224*100,0)),ROUND(X224,3)))),N("X36"))</f>
        <v/>
      </c>
      <c r="AA224" s="143" t="str">
        <f>IF(1=1,IF(X224="","",IF(AND(ISNUMBER(X224),X224&lt;1,Y224="kg"),"g",IF(AND(ISNUMBER(X224),X224&lt;1,Y224="L"),"cl",Y224))),N("Y36"))</f>
        <v/>
      </c>
      <c r="AB224" s="123" t="str">
        <f>IF(1=1,IF(E224="","",IF(F224="","A CONTROLER",IF(NOT(ISNUMBER(F224)),"TEXTE",IF(OR(W224="",W224&lt;=0),"COMMANDE COUVERTS INCOMPLETE",IF(G224="","UNITE MANQUANTE",IF(COUNTIF(B384:B428,AE224)=0,"UNITE A CONTROLER","OK")))))),N("Z6"))</f>
        <v/>
      </c>
      <c r="AD224" s="144" t="str">
        <f>IF(1=1,IF(E224="","",AD194),N("AB36"))</f>
        <v/>
      </c>
      <c r="AE224" s="125" t="str">
        <f>IF(1=1,IF(G224="","",UPPER(TRIM(SUBSTITUTE(SUBSTITUTE(G224&amp;"",CHAR(160)," ")," "," ")))),N("AC36"))</f>
        <v/>
      </c>
    </row>
    <row r="225" spans="1:33" ht="15.75" x14ac:dyDescent="0.25">
      <c r="A225" s="160" t="str">
        <f>IF(1=1,IF(E225="","",A194),N("A37"))</f>
        <v/>
      </c>
      <c r="B225" s="127" t="str">
        <f>IF(1=1,IF(E225="","",B194),N("B37"))</f>
        <v/>
      </c>
      <c r="C225" s="128"/>
      <c r="D225" s="129" t="str">
        <f>IF(ISBLANK(E225),"",LARGE(D194:D224,1)+1)</f>
        <v/>
      </c>
      <c r="E225" s="130"/>
      <c r="F225" s="131"/>
      <c r="G225" s="170"/>
      <c r="H225" s="105"/>
      <c r="I225" s="132" t="str">
        <f>IF(1=1,IF(E225="","",I194),N("H37"))</f>
        <v/>
      </c>
      <c r="J225" s="133" t="str">
        <f>IF(1=1,IF(E225="","",J194),N("I37"))</f>
        <v/>
      </c>
      <c r="K225" s="134" t="str">
        <f>IF(1=1,IF(E225="","",K194),N("J37"))</f>
        <v/>
      </c>
      <c r="L225" s="135" t="str">
        <f>IF(1=1,IF(OR(J225="",O225="",NOT(ISNUMBER(J225)),NOT(ISNUMBER(O225)),J225=0),"",O225/J225),N("L37"))</f>
        <v/>
      </c>
      <c r="M225" s="136" t="str">
        <f>IF(1=1,IF(OR(L225="",NOT(ISNUMBER(F225))),"",F225*L225*IFERROR(INDEX(D384:D428,MATCH(AE225,B384:B428,0)),1)),N("M13"))</f>
        <v/>
      </c>
      <c r="N225" s="137" t="str">
        <f>IF(1=1,IF(F225="","",IF(G225="","",IFERROR(INDEX(E384:E428,MATCH(AE225,B384:B428,0)),G225&amp;""))),N("N6"))</f>
        <v/>
      </c>
      <c r="O225" s="138" t="str">
        <f>IF(1=1,IF(E225="","",O194),N("K37"))</f>
        <v/>
      </c>
      <c r="P225" s="139" t="str">
        <f>IF(1=1,IF(M225="","",IF(AND(ISNUMBER(M225),M225&lt;1,N225="kg"),MAX(1,ROUND(M225*1000,0)),IF(AND(ISNUMBER(M225),M225&lt;1,N225="L"),MAX(1,ROUND(M225*100,0)),ROUND(M225,3)))),N("O37"))</f>
        <v/>
      </c>
      <c r="Q225" s="140" t="str">
        <f>IF(1=1,IF(M225="","",IF(AND(ISNUMBER(M225),M225&lt;1,N225="kg"),"g",IF(AND(ISNUMBER(M225),M225&lt;1,N225="L"),"cl",N225))),N("P37"))</f>
        <v/>
      </c>
      <c r="R225" s="161" t="str">
        <f>IF(1=1,IF(E225="","",IF(F225="","A CONTROLER",IF(NOT(ISNUMBER(F225)),"TEXTE",IF(OR(L225="",L225&lt;=0),"COMMANDE PRINCIPALE INCOMPLETE",IF(G225="","UNITE MANQUANTE",IF(COUNTIF(B384:B428,AE225)=0,"UNITE A CONTROLER","OK")))))),N("Q9"))</f>
        <v/>
      </c>
      <c r="S225" s="105"/>
      <c r="T225" s="141">
        <f t="shared" si="16"/>
        <v>0</v>
      </c>
      <c r="U225" s="133" t="str">
        <f>IF(1=1,IF(E225="","",U194),N("S37"))</f>
        <v/>
      </c>
      <c r="V225" s="133" t="str">
        <f>IF(1=1,IF(E225="","",V194),N("T37"))</f>
        <v/>
      </c>
      <c r="W225" s="135" t="str">
        <f>IF(1=1,IF(OR(U225="",V225="",NOT(ISNUMBER(U225)),NOT(ISNUMBER(V225)),U225=0),"",V225/U225),N("U37"))</f>
        <v/>
      </c>
      <c r="X225" s="136" t="str">
        <f>IF(1=1,IF(OR(W225="",NOT(ISNUMBER(F225))),"",F225*W225*IFERROR(INDEX(D384:D428,MATCH(AE225,B384:B428,0)),1)),N("V7"))</f>
        <v/>
      </c>
      <c r="Y225" s="137" t="str">
        <f>IF(1=1,IF(F225="","",IF(G225="","",IFERROR(INDEX(E384:E428,MATCH(AE225,B384:B428,0)),G225&amp;""))),N("W6"))</f>
        <v/>
      </c>
      <c r="Z225" s="142" t="str">
        <f>IF(1=1,IF(X225="","",IF(AND(ISNUMBER(X225),X225&lt;1,Y225="kg"),MAX(1,ROUND(X225*1000,0)),IF(AND(ISNUMBER(X225),X225&lt;1,Y225="L"),MAX(1,ROUND(X225*100,0)),ROUND(X225,3)))),N("X37"))</f>
        <v/>
      </c>
      <c r="AA225" s="143" t="str">
        <f>IF(1=1,IF(X225="","",IF(AND(ISNUMBER(X225),X225&lt;1,Y225="kg"),"g",IF(AND(ISNUMBER(X225),X225&lt;1,Y225="L"),"cl",Y225))),N("Y37"))</f>
        <v/>
      </c>
      <c r="AB225" s="123" t="str">
        <f>IF(1=1,IF(E225="","",IF(F225="","A CONTROLER",IF(NOT(ISNUMBER(F225)),"TEXTE",IF(OR(W225="",W225&lt;=0),"COMMANDE COUVERTS INCOMPLETE",IF(G225="","UNITE MANQUANTE",IF(COUNTIF(B384:B428,AE225)=0,"UNITE A CONTROLER","OK")))))),N("Z6"))</f>
        <v/>
      </c>
      <c r="AD225" s="144" t="str">
        <f>IF(1=1,IF(E225="","",AD194),N("AB37"))</f>
        <v/>
      </c>
      <c r="AE225" s="125" t="str">
        <f>IF(1=1,IF(G225="","",UPPER(TRIM(SUBSTITUTE(SUBSTITUTE(G225&amp;"",CHAR(160)," ")," "," ")))),N("AC37"))</f>
        <v/>
      </c>
    </row>
    <row r="226" spans="1:33" ht="15.75" x14ac:dyDescent="0.25">
      <c r="A226" s="160" t="str">
        <f>IF(1=1,IF(E226="","",A194),N("A38"))</f>
        <v/>
      </c>
      <c r="B226" s="127" t="str">
        <f>IF(1=1,IF(E226="","",B194),N("B38"))</f>
        <v/>
      </c>
      <c r="C226" s="128"/>
      <c r="D226" s="129" t="str">
        <f>IF(ISBLANK(E226),"",LARGE(D194:D225,1)+1)</f>
        <v/>
      </c>
      <c r="E226" s="130"/>
      <c r="F226" s="131"/>
      <c r="G226" s="170"/>
      <c r="H226" s="105"/>
      <c r="I226" s="132" t="str">
        <f>IF(1=1,IF(E226="","",I194),N("H38"))</f>
        <v/>
      </c>
      <c r="J226" s="133" t="str">
        <f>IF(1=1,IF(E226="","",J194),N("I38"))</f>
        <v/>
      </c>
      <c r="K226" s="134" t="str">
        <f>IF(1=1,IF(E226="","",K194),N("J38"))</f>
        <v/>
      </c>
      <c r="L226" s="135" t="str">
        <f>IF(1=1,IF(OR(J226="",O226="",NOT(ISNUMBER(J226)),NOT(ISNUMBER(O226)),J226=0),"",O226/J226),N("L38"))</f>
        <v/>
      </c>
      <c r="M226" s="136" t="str">
        <f>IF(1=1,IF(OR(L226="",NOT(ISNUMBER(F226))),"",F226*L226*IFERROR(INDEX(D384:D428,MATCH(AE226,B384:B428,0)),1)),N("M13"))</f>
        <v/>
      </c>
      <c r="N226" s="137" t="str">
        <f>IF(1=1,IF(F226="","",IF(G226="","",IFERROR(INDEX(E384:E428,MATCH(AE226,B384:B428,0)),G226&amp;""))),N("N6"))</f>
        <v/>
      </c>
      <c r="O226" s="138" t="str">
        <f>IF(1=1,IF(E226="","",O194),N("K38"))</f>
        <v/>
      </c>
      <c r="P226" s="139" t="str">
        <f>IF(1=1,IF(M226="","",IF(AND(ISNUMBER(M226),M226&lt;1,N226="kg"),MAX(1,ROUND(M226*1000,0)),IF(AND(ISNUMBER(M226),M226&lt;1,N226="L"),MAX(1,ROUND(M226*100,0)),ROUND(M226,3)))),N("O38"))</f>
        <v/>
      </c>
      <c r="Q226" s="140" t="str">
        <f>IF(1=1,IF(M226="","",IF(AND(ISNUMBER(M226),M226&lt;1,N226="kg"),"g",IF(AND(ISNUMBER(M226),M226&lt;1,N226="L"),"cl",N226))),N("P38"))</f>
        <v/>
      </c>
      <c r="R226" s="161" t="str">
        <f>IF(1=1,IF(E226="","",IF(F226="","A CONTROLER",IF(NOT(ISNUMBER(F226)),"TEXTE",IF(OR(L226="",L226&lt;=0),"COMMANDE PRINCIPALE INCOMPLETE",IF(G226="","UNITE MANQUANTE",IF(COUNTIF(B384:B428,AE226)=0,"UNITE A CONTROLER","OK")))))),N("Q9"))</f>
        <v/>
      </c>
      <c r="S226" s="105"/>
      <c r="T226" s="141">
        <f t="shared" si="16"/>
        <v>0</v>
      </c>
      <c r="U226" s="133" t="str">
        <f>IF(1=1,IF(E226="","",U194),N("S38"))</f>
        <v/>
      </c>
      <c r="V226" s="133" t="str">
        <f>IF(1=1,IF(E226="","",V194),N("T38"))</f>
        <v/>
      </c>
      <c r="W226" s="135" t="str">
        <f>IF(1=1,IF(OR(U226="",V226="",NOT(ISNUMBER(U226)),NOT(ISNUMBER(V226)),U226=0),"",V226/U226),N("U38"))</f>
        <v/>
      </c>
      <c r="X226" s="136" t="str">
        <f>IF(1=1,IF(OR(W226="",NOT(ISNUMBER(F226))),"",F226*W226*IFERROR(INDEX(D384:D428,MATCH(AE226,B384:B428,0)),1)),N("V7"))</f>
        <v/>
      </c>
      <c r="Y226" s="137" t="str">
        <f>IF(1=1,IF(F226="","",IF(G226="","",IFERROR(INDEX(E384:E428,MATCH(AE226,B384:B428,0)),G226&amp;""))),N("W6"))</f>
        <v/>
      </c>
      <c r="Z226" s="142" t="str">
        <f>IF(1=1,IF(X226="","",IF(AND(ISNUMBER(X226),X226&lt;1,Y226="kg"),MAX(1,ROUND(X226*1000,0)),IF(AND(ISNUMBER(X226),X226&lt;1,Y226="L"),MAX(1,ROUND(X226*100,0)),ROUND(X226,3)))),N("X38"))</f>
        <v/>
      </c>
      <c r="AA226" s="143" t="str">
        <f>IF(1=1,IF(X226="","",IF(AND(ISNUMBER(X226),X226&lt;1,Y226="kg"),"g",IF(AND(ISNUMBER(X226),X226&lt;1,Y226="L"),"cl",Y226))),N("Y38"))</f>
        <v/>
      </c>
      <c r="AB226" s="123" t="str">
        <f>IF(1=1,IF(E226="","",IF(F226="","A CONTROLER",IF(NOT(ISNUMBER(F226)),"TEXTE",IF(OR(W226="",W226&lt;=0),"COMMANDE COUVERTS INCOMPLETE",IF(G226="","UNITE MANQUANTE",IF(COUNTIF(B384:B428,AE226)=0,"UNITE A CONTROLER","OK")))))),N("Z6"))</f>
        <v/>
      </c>
      <c r="AD226" s="144" t="str">
        <f>IF(1=1,IF(E226="","",AD194),N("AB38"))</f>
        <v/>
      </c>
      <c r="AE226" s="125" t="str">
        <f>IF(1=1,IF(G226="","",UPPER(TRIM(SUBSTITUTE(SUBSTITUTE(G226&amp;"",CHAR(160)," ")," "," ")))),N("AC38"))</f>
        <v/>
      </c>
    </row>
    <row r="227" spans="1:33" ht="15.75" x14ac:dyDescent="0.25">
      <c r="A227" s="160" t="str">
        <f>IF(1=1,IF(E227="","",A194),N("A39"))</f>
        <v/>
      </c>
      <c r="B227" s="127" t="str">
        <f>IF(1=1,IF(E227="","",B194),N("B39"))</f>
        <v/>
      </c>
      <c r="C227" s="127"/>
      <c r="D227" s="129" t="str">
        <f>IF(ISBLANK(E227),"",LARGE(D194:D226,1)+1)</f>
        <v/>
      </c>
      <c r="E227" s="130"/>
      <c r="F227" s="131"/>
      <c r="G227" s="170"/>
      <c r="H227" s="105"/>
      <c r="I227" s="132" t="str">
        <f>IF(1=1,IF(E227="","",I194),N("H39"))</f>
        <v/>
      </c>
      <c r="J227" s="133" t="str">
        <f>IF(1=1,IF(E227="","",J194),N("I39"))</f>
        <v/>
      </c>
      <c r="K227" s="134" t="str">
        <f>IF(1=1,IF(E227="","",K194),N("J39"))</f>
        <v/>
      </c>
      <c r="L227" s="135" t="str">
        <f>IF(1=1,IF(OR(J227="",O227="",NOT(ISNUMBER(J227)),NOT(ISNUMBER(O227)),J227=0),"",O227/J227),N("L39"))</f>
        <v/>
      </c>
      <c r="M227" s="136" t="str">
        <f>IF(1=1,IF(OR(L227="",NOT(ISNUMBER(F227))),"",F227*L227*IFERROR(INDEX(D384:D428,MATCH(AE227,B384:B428,0)),1)),N("M13"))</f>
        <v/>
      </c>
      <c r="N227" s="137" t="str">
        <f>IF(1=1,IF(F227="","",IF(G227="","",IFERROR(INDEX(E384:E428,MATCH(AE227,B384:B428,0)),G227&amp;""))),N("N6"))</f>
        <v/>
      </c>
      <c r="O227" s="138" t="str">
        <f>IF(1=1,IF(E227="","",O194),N("K39"))</f>
        <v/>
      </c>
      <c r="P227" s="139" t="str">
        <f>IF(1=1,IF(M227="","",IF(AND(ISNUMBER(M227),M227&lt;1,N227="kg"),MAX(1,ROUND(M227*1000,0)),IF(AND(ISNUMBER(M227),M227&lt;1,N227="L"),MAX(1,ROUND(M227*100,0)),ROUND(M227,3)))),N("O39"))</f>
        <v/>
      </c>
      <c r="Q227" s="140" t="str">
        <f>IF(1=1,IF(M227="","",IF(AND(ISNUMBER(M227),M227&lt;1,N227="kg"),"g",IF(AND(ISNUMBER(M227),M227&lt;1,N227="L"),"cl",N227))),N("P39"))</f>
        <v/>
      </c>
      <c r="R227" s="161" t="str">
        <f>IF(1=1,IF(E227="","",IF(F227="","A CONTROLER",IF(NOT(ISNUMBER(F227)),"TEXTE",IF(OR(L227="",L227&lt;=0),"COMMANDE PRINCIPALE INCOMPLETE",IF(G227="","UNITE MANQUANTE",IF(COUNTIF(B384:B428,AE227)=0,"UNITE A CONTROLER","OK")))))),N("Q9"))</f>
        <v/>
      </c>
      <c r="S227" s="105"/>
      <c r="T227" s="141">
        <f t="shared" si="16"/>
        <v>0</v>
      </c>
      <c r="U227" s="133" t="str">
        <f>IF(1=1,IF(E227="","",U194),N("S39"))</f>
        <v/>
      </c>
      <c r="V227" s="133" t="str">
        <f>IF(1=1,IF(E227="","",V194),N("T39"))</f>
        <v/>
      </c>
      <c r="W227" s="135" t="str">
        <f>IF(1=1,IF(OR(U227="",V227="",NOT(ISNUMBER(U227)),NOT(ISNUMBER(V227)),U227=0),"",V227/U227),N("U39"))</f>
        <v/>
      </c>
      <c r="X227" s="136" t="str">
        <f>IF(1=1,IF(OR(W227="",NOT(ISNUMBER(F227))),"",F227*W227*IFERROR(INDEX(D384:D428,MATCH(AE227,B384:B428,0)),1)),N("V7"))</f>
        <v/>
      </c>
      <c r="Y227" s="137" t="str">
        <f>IF(1=1,IF(F227="","",IF(G227="","",IFERROR(INDEX(E384:E428,MATCH(AE227,B384:B428,0)),G227&amp;""))),N("W6"))</f>
        <v/>
      </c>
      <c r="Z227" s="142" t="str">
        <f>IF(1=1,IF(X227="","",IF(AND(ISNUMBER(X227),X227&lt;1,Y227="kg"),MAX(1,ROUND(X227*1000,0)),IF(AND(ISNUMBER(X227),X227&lt;1,Y227="L"),MAX(1,ROUND(X227*100,0)),ROUND(X227,3)))),N("X39"))</f>
        <v/>
      </c>
      <c r="AA227" s="143" t="str">
        <f>IF(1=1,IF(X227="","",IF(AND(ISNUMBER(X227),X227&lt;1,Y227="kg"),"g",IF(AND(ISNUMBER(X227),X227&lt;1,Y227="L"),"cl",Y227))),N("Y39"))</f>
        <v/>
      </c>
      <c r="AB227" s="123" t="str">
        <f>IF(1=1,IF(E227="","",IF(F227="","A CONTROLER",IF(NOT(ISNUMBER(F227)),"TEXTE",IF(OR(W227="",W227&lt;=0),"COMMANDE COUVERTS INCOMPLETE",IF(G227="","UNITE MANQUANTE",IF(COUNTIF(B384:B428,AE227)=0,"UNITE A CONTROLER","OK")))))),N("Z6"))</f>
        <v/>
      </c>
      <c r="AD227" s="144" t="str">
        <f>IF(1=1,IF(E227="","",AD194),N("AB39"))</f>
        <v/>
      </c>
      <c r="AE227" s="125" t="str">
        <f>IF(1=1,IF(G227="","",UPPER(TRIM(SUBSTITUTE(SUBSTITUTE(G227&amp;"",CHAR(160)," ")," "," ")))),N("AC39"))</f>
        <v/>
      </c>
    </row>
    <row r="228" spans="1:33" ht="15.75" x14ac:dyDescent="0.25">
      <c r="A228" s="160" t="str">
        <f>IF(1=1,IF(E228="","",A194),N("A40"))</f>
        <v/>
      </c>
      <c r="B228" s="127" t="str">
        <f>IF(1=1,IF(E228="","",B194),N("B40"))</f>
        <v/>
      </c>
      <c r="C228" s="127"/>
      <c r="D228" s="129" t="str">
        <f>IF(ISBLANK(E228),"",LARGE(D194:D227,1)+1)</f>
        <v/>
      </c>
      <c r="E228" s="130"/>
      <c r="F228" s="131"/>
      <c r="G228" s="170"/>
      <c r="H228" s="105"/>
      <c r="I228" s="132" t="str">
        <f>IF(1=1,IF(E228="","",I194),N("H40"))</f>
        <v/>
      </c>
      <c r="J228" s="133" t="str">
        <f>IF(1=1,IF(E228="","",J194),N("I40"))</f>
        <v/>
      </c>
      <c r="K228" s="134" t="str">
        <f>IF(1=1,IF(E228="","",K194),N("J40"))</f>
        <v/>
      </c>
      <c r="L228" s="135" t="str">
        <f>IF(1=1,IF(OR(J228="",O228="",NOT(ISNUMBER(J228)),NOT(ISNUMBER(O228)),J228=0),"",O228/J228),N("L40"))</f>
        <v/>
      </c>
      <c r="M228" s="136" t="str">
        <f>IF(1=1,IF(OR(L228="",NOT(ISNUMBER(F228))),"",F228*L228*IFERROR(INDEX(D384:D428,MATCH(AE228,B384:B428,0)),1)),N("M13"))</f>
        <v/>
      </c>
      <c r="N228" s="137" t="str">
        <f>IF(1=1,IF(F228="","",IF(G228="","",IFERROR(INDEX(E384:E428,MATCH(AE228,B384:B428,0)),G228&amp;""))),N("N6"))</f>
        <v/>
      </c>
      <c r="O228" s="138" t="str">
        <f>IF(1=1,IF(E228="","",O194),N("K40"))</f>
        <v/>
      </c>
      <c r="P228" s="139" t="str">
        <f>IF(1=1,IF(M228="","",IF(AND(ISNUMBER(M228),M228&lt;1,N228="kg"),MAX(1,ROUND(M228*1000,0)),IF(AND(ISNUMBER(M228),M228&lt;1,N228="L"),MAX(1,ROUND(M228*100,0)),ROUND(M228,3)))),N("O40"))</f>
        <v/>
      </c>
      <c r="Q228" s="140" t="str">
        <f>IF(1=1,IF(M228="","",IF(AND(ISNUMBER(M228),M228&lt;1,N228="kg"),"g",IF(AND(ISNUMBER(M228),M228&lt;1,N228="L"),"cl",N228))),N("P40"))</f>
        <v/>
      </c>
      <c r="R228" s="161" t="str">
        <f>IF(1=1,IF(E228="","",IF(F228="","A CONTROLER",IF(NOT(ISNUMBER(F228)),"TEXTE",IF(OR(L228="",L228&lt;=0),"COMMANDE PRINCIPALE INCOMPLETE",IF(G228="","UNITE MANQUANTE",IF(COUNTIF(B384:B428,AE228)=0,"UNITE A CONTROLER","OK")))))),N("Q9"))</f>
        <v/>
      </c>
      <c r="S228" s="105"/>
      <c r="T228" s="141">
        <f t="shared" si="16"/>
        <v>0</v>
      </c>
      <c r="U228" s="133" t="str">
        <f>IF(1=1,IF(E228="","",U194),N("S40"))</f>
        <v/>
      </c>
      <c r="V228" s="133" t="str">
        <f>IF(1=1,IF(E228="","",V194),N("T40"))</f>
        <v/>
      </c>
      <c r="W228" s="135" t="str">
        <f>IF(1=1,IF(OR(U228="",V228="",NOT(ISNUMBER(U228)),NOT(ISNUMBER(V228)),U228=0),"",V228/U228),N("U40"))</f>
        <v/>
      </c>
      <c r="X228" s="136" t="str">
        <f>IF(1=1,IF(OR(W228="",NOT(ISNUMBER(F228))),"",F228*W228*IFERROR(INDEX(D384:D428,MATCH(AE228,B384:B428,0)),1)),N("V7"))</f>
        <v/>
      </c>
      <c r="Y228" s="137" t="str">
        <f>IF(1=1,IF(F228="","",IF(G228="","",IFERROR(INDEX(E384:E428,MATCH(AE228,B384:B428,0)),G228&amp;""))),N("W6"))</f>
        <v/>
      </c>
      <c r="Z228" s="142" t="str">
        <f>IF(1=1,IF(X228="","",IF(AND(ISNUMBER(X228),X228&lt;1,Y228="kg"),MAX(1,ROUND(X228*1000,0)),IF(AND(ISNUMBER(X228),X228&lt;1,Y228="L"),MAX(1,ROUND(X228*100,0)),ROUND(X228,3)))),N("X40"))</f>
        <v/>
      </c>
      <c r="AA228" s="143" t="str">
        <f>IF(1=1,IF(X228="","",IF(AND(ISNUMBER(X228),X228&lt;1,Y228="kg"),"g",IF(AND(ISNUMBER(X228),X228&lt;1,Y228="L"),"cl",Y228))),N("Y40"))</f>
        <v/>
      </c>
      <c r="AB228" s="123" t="str">
        <f>IF(1=1,IF(E228="","",IF(F228="","A CONTROLER",IF(NOT(ISNUMBER(F228)),"TEXTE",IF(OR(W228="",W228&lt;=0),"COMMANDE COUVERTS INCOMPLETE",IF(G228="","UNITE MANQUANTE",IF(COUNTIF(B384:B428,AE228)=0,"UNITE A CONTROLER","OK")))))),N("Z6"))</f>
        <v/>
      </c>
      <c r="AD228" s="144" t="str">
        <f>IF(1=1,IF(E228="","",AD194),N("AB40"))</f>
        <v/>
      </c>
      <c r="AE228" s="125" t="str">
        <f>IF(1=1,IF(G228="","",UPPER(TRIM(SUBSTITUTE(SUBSTITUTE(G228&amp;"",CHAR(160)," ")," "," ")))),N("AC40"))</f>
        <v/>
      </c>
    </row>
    <row r="229" spans="1:33" ht="23.25" x14ac:dyDescent="0.25">
      <c r="A229" s="189"/>
      <c r="B229" s="190" t="s">
        <v>232</v>
      </c>
      <c r="C229" s="191"/>
      <c r="D229" s="192" t="s">
        <v>239</v>
      </c>
      <c r="E229" s="191"/>
      <c r="F229" s="191"/>
      <c r="G229" s="191"/>
      <c r="H229" s="193"/>
      <c r="I229" s="191"/>
      <c r="J229" s="191"/>
      <c r="K229" s="191"/>
      <c r="L229" s="191"/>
      <c r="M229" s="191"/>
      <c r="N229" s="191"/>
      <c r="O229" s="191"/>
      <c r="P229" s="191" t="str">
        <f>D229</f>
        <v>SOUS-FAMILLE</v>
      </c>
      <c r="Q229" s="191"/>
      <c r="R229" s="191"/>
      <c r="S229" s="193"/>
      <c r="T229" s="194" t="s">
        <v>664</v>
      </c>
      <c r="U229" s="195" cm="1">
        <f t="array" ref="U229">SUMPRODUCT(LEN(E231:E265)-LEN(SUBSTITUTE(E231:E265,"*","")))</f>
        <v>0</v>
      </c>
      <c r="V229" s="191"/>
      <c r="W229" s="191" t="str">
        <f>D229</f>
        <v>SOUS-FAMILLE</v>
      </c>
      <c r="X229" s="191"/>
      <c r="Y229" s="191"/>
      <c r="Z229" s="191"/>
      <c r="AA229" s="191"/>
      <c r="AB229" s="196"/>
      <c r="AC229" s="191"/>
      <c r="AD229" s="191"/>
      <c r="AE229" s="197" t="str">
        <f>B231</f>
        <v>NOM DE LA RECETTE À SAISIR</v>
      </c>
    </row>
    <row r="230" spans="1:33" ht="32.25" thickBot="1" x14ac:dyDescent="0.3">
      <c r="A230" s="92" t="s">
        <v>155</v>
      </c>
      <c r="B230" s="92" t="s">
        <v>1</v>
      </c>
      <c r="C230" s="92"/>
      <c r="D230" s="92" t="s">
        <v>2</v>
      </c>
      <c r="E230" s="92" t="s">
        <v>117</v>
      </c>
      <c r="F230" s="92" t="s">
        <v>3</v>
      </c>
      <c r="G230" s="92" t="s">
        <v>4</v>
      </c>
      <c r="H230" s="81"/>
      <c r="I230" s="157" t="s">
        <v>5</v>
      </c>
      <c r="J230" s="92" t="s">
        <v>114</v>
      </c>
      <c r="K230" s="92" t="s">
        <v>4</v>
      </c>
      <c r="L230" s="92" t="s">
        <v>6</v>
      </c>
      <c r="M230" s="94" t="s">
        <v>7</v>
      </c>
      <c r="N230" s="94" t="s">
        <v>116</v>
      </c>
      <c r="O230" s="95" t="s">
        <v>115</v>
      </c>
      <c r="P230" s="96" t="s">
        <v>8</v>
      </c>
      <c r="Q230" s="97" t="s">
        <v>9</v>
      </c>
      <c r="R230" s="92" t="s">
        <v>10</v>
      </c>
      <c r="S230" s="81"/>
      <c r="T230" s="92" t="s">
        <v>117</v>
      </c>
      <c r="U230" s="98" t="s">
        <v>11</v>
      </c>
      <c r="V230" s="95" t="s">
        <v>12</v>
      </c>
      <c r="W230" s="92" t="s">
        <v>13</v>
      </c>
      <c r="X230" s="94" t="s">
        <v>7</v>
      </c>
      <c r="Y230" s="94" t="s">
        <v>116</v>
      </c>
      <c r="Z230" s="99" t="s">
        <v>8</v>
      </c>
      <c r="AA230" s="97" t="s">
        <v>9</v>
      </c>
      <c r="AB230" s="99" t="s">
        <v>10</v>
      </c>
      <c r="AC230" s="240"/>
      <c r="AD230" s="92" t="s">
        <v>14</v>
      </c>
      <c r="AE230" s="92" t="s">
        <v>15</v>
      </c>
      <c r="AG230" s="245" t="s">
        <v>5642</v>
      </c>
    </row>
    <row r="231" spans="1:33" ht="18.75" x14ac:dyDescent="0.25">
      <c r="A231" s="100" t="s">
        <v>5640</v>
      </c>
      <c r="B231" s="101" t="s">
        <v>20</v>
      </c>
      <c r="C231" s="101"/>
      <c r="D231" s="102">
        <v>0</v>
      </c>
      <c r="E231" s="103" t="s">
        <v>21</v>
      </c>
      <c r="F231" s="104">
        <v>10</v>
      </c>
      <c r="G231" s="8" t="s">
        <v>119</v>
      </c>
      <c r="H231" s="105"/>
      <c r="I231" s="106" t="str">
        <f>E231</f>
        <v>ÉLÉMENT PRINCIPAL À SAISIR</v>
      </c>
      <c r="J231" s="107">
        <f>F231</f>
        <v>10</v>
      </c>
      <c r="K231" s="108" t="str">
        <f>G231</f>
        <v>Quoi ?</v>
      </c>
      <c r="L231" s="109">
        <f>IF(1=1,IF(OR(J231="",O231="",NOT(ISNUMBER(J231)),NOT(ISNUMBER(O231)),J231=0),"",O231/J231),N("L6"))</f>
        <v>15</v>
      </c>
      <c r="M231" s="110">
        <f>IF(1=1,IF(OR(L231="",NOT(ISNUMBER(F231))),"",F231*L231*IFERROR(INDEX(D384:D428,MATCH(AE231,B384:B428,0)),1)),N("M13"))</f>
        <v>150</v>
      </c>
      <c r="N231" s="111" t="str">
        <f>IF(1=1,IF(F231="","",IF(G231="","",IFERROR(INDEX(E384:E428,MATCH(AE231,B384:B428,0)),G231&amp;""))),N("N6"))</f>
        <v>Quoi ?</v>
      </c>
      <c r="O231" s="112">
        <v>150</v>
      </c>
      <c r="P231" s="113">
        <f>IF(1=1,IF(M231="","",IF(AND(ISNUMBER(M231),M231&lt;1,N231="kg"),MAX(1,ROUND(M231*1000,0)),IF(AND(ISNUMBER(M231),M231&lt;1,N231="L"),MAX(1,ROUND(M231*100,0)),ROUND(M231,3)))),N("O6"))</f>
        <v>150</v>
      </c>
      <c r="Q231" s="114" t="str">
        <f>IF(1=1,IF(M231="","",IF(AND(ISNUMBER(M231),M231&lt;1,N231="kg"),"g",IF(AND(ISNUMBER(M231),M231&lt;1,N231="L"),"cl",N231))),N("P6"))</f>
        <v>Quoi ?</v>
      </c>
      <c r="R231" s="115" t="str">
        <f>IF(1=1,IF(E231="","",IF(F231="","A CONTROLER",IF(NOT(ISNUMBER(F231)),"TEXTE",IF(OR(L231="",L231&lt;=0),"COMMANDE PRINCIPALE INCOMPLETE",IF(G231="","UNITE MANQUANTE",IF(COUNTIF(B384:B428,AE231)=0,"UNITE A CONTROLER","OK")))))),N("Q9"))</f>
        <v>UNITE A CONTROLER</v>
      </c>
      <c r="S231" s="105"/>
      <c r="T231" s="159" t="str">
        <f>B231</f>
        <v>NOM DE LA RECETTE À SAISIR</v>
      </c>
      <c r="U231" s="117">
        <v>100</v>
      </c>
      <c r="V231" s="112">
        <v>150</v>
      </c>
      <c r="W231" s="118">
        <f>IF(1=1,IF(OR(U231="",V231="",NOT(ISNUMBER(U231)),NOT(ISNUMBER(V231)),U231=0),"",V231/U231),N("U6"))</f>
        <v>1.5</v>
      </c>
      <c r="X231" s="119">
        <f>IF(1=1,IF(OR(W231="",NOT(ISNUMBER(F231))),"",F231*W231*IFERROR(INDEX(D384:D428,MATCH(AE231,B384:B428,0)),1)),N("V7"))</f>
        <v>15</v>
      </c>
      <c r="Y231" s="120" t="str">
        <f>IF(1=1,IF(F231="","",IF(G231="","",IFERROR(INDEX(E384:E428,MATCH(AE231,B384:B428,0)),G231&amp;""))),N("W6"))</f>
        <v>Quoi ?</v>
      </c>
      <c r="Z231" s="121">
        <f>IF(1=1,IF(X231="","",IF(AND(ISNUMBER(X231),X231&lt;1,Y231="kg"),MAX(1,ROUND(X231*1000,0)),IF(AND(ISNUMBER(X231),X231&lt;1,Y231="L"),MAX(1,ROUND(X231*100,0)),ROUND(X231,3)))),N("X6"))</f>
        <v>15</v>
      </c>
      <c r="AA231" s="122" t="str">
        <f>IF(1=1,IF(X231="","",IF(AND(ISNUMBER(X231),X231&lt;1,Y231="kg"),"g",IF(AND(ISNUMBER(X231),X231&lt;1,Y231="L"),"cl",Y231))),N("Y6"))</f>
        <v>Quoi ?</v>
      </c>
      <c r="AB231" s="123" t="str">
        <f>IF(1=1,IF(E231="","",IF(F231="","A CONTROLER",IF(NOT(ISNUMBER(F231)),"TEXTE",IF(OR(W231="",W231&lt;=0),"COMMANDE COUVERTS INCOMPLETE",IF(G231="","UNITE MANQUANTE",IF(COUNTIF(B384:B428,AE231)=0,"UNITE A CONTROLER","OK")))))),N("Z6"))</f>
        <v>UNITE A CONTROLER</v>
      </c>
      <c r="AD231" s="124">
        <v>62</v>
      </c>
      <c r="AE231" s="125" t="str">
        <f>IF(1=1,IF(G231="","",UPPER(TRIM(SUBSTITUTE(SUBSTITUTE(G231&amp;"",CHAR(160)," ")," "," ")))),N("AC6"))</f>
        <v>QUOI ?</v>
      </c>
      <c r="AG231" s="8" t="s">
        <v>22</v>
      </c>
    </row>
    <row r="232" spans="1:33" ht="15.75" x14ac:dyDescent="0.25">
      <c r="A232" s="126" t="str">
        <f>IF(1=1,IF(E232="","",A231),N("A7"))</f>
        <v/>
      </c>
      <c r="B232" s="127" t="str">
        <f>IF(1=1,IF(E232="","",B231),N("B7"))</f>
        <v/>
      </c>
      <c r="C232" s="128"/>
      <c r="D232" s="129" t="str">
        <f>IF(ISBLANK(E232),"",LARGE(D231:D231,1)+1)</f>
        <v/>
      </c>
      <c r="E232" s="130"/>
      <c r="F232" s="131"/>
      <c r="G232" s="170"/>
      <c r="H232" s="105"/>
      <c r="I232" s="132" t="str">
        <f>IF(1=1,IF(E232="","",I231),N("H7"))</f>
        <v/>
      </c>
      <c r="J232" s="133" t="str">
        <f>IF(1=1,IF(E232="","",J231),N("I7"))</f>
        <v/>
      </c>
      <c r="K232" s="134" t="str">
        <f>IF(1=1,IF(E232="","",K231),N("J7"))</f>
        <v/>
      </c>
      <c r="L232" s="135" t="str">
        <f>IF(1=1,IF(OR(J232="",O232="",NOT(ISNUMBER(J232)),NOT(ISNUMBER(O232)),J232=0),"",O232/J232),N("L7"))</f>
        <v/>
      </c>
      <c r="M232" s="136" t="str">
        <f>IF(1=1,IF(OR(L232="",NOT(ISNUMBER(F232))),"",F232*L232*IFERROR(INDEX(D384:D428,MATCH(AE232,B384:B428,0)),1)),N("M13"))</f>
        <v/>
      </c>
      <c r="N232" s="137" t="str">
        <f>IF(1=1,IF(F232="","",IF(G232="","",IFERROR(INDEX(E384:E428,MATCH(AE232,B384:B428,0)),G232&amp;""))),N("N6"))</f>
        <v/>
      </c>
      <c r="O232" s="138" t="str">
        <f>IF(1=1,IF(E232="","",O231),N("K7"))</f>
        <v/>
      </c>
      <c r="P232" s="139" t="str">
        <f>IF(1=1,IF(M232="","",IF(AND(ISNUMBER(M232),M232&lt;1,N232="kg"),MAX(1,ROUND(M232*1000,0)),IF(AND(ISNUMBER(M232),M232&lt;1,N232="L"),MAX(1,ROUND(M232*100,0)),ROUND(M232,3)))),N("O7"))</f>
        <v/>
      </c>
      <c r="Q232" s="140" t="str">
        <f>IF(1=1,IF(M232="","",IF(AND(ISNUMBER(M232),M232&lt;1,N232="kg"),"g",IF(AND(ISNUMBER(M232),M232&lt;1,N232="L"),"cl",N232))),N("P7"))</f>
        <v/>
      </c>
      <c r="R232" s="161" t="str">
        <f>IF(1=1,IF(E232="","",IF(F232="","A CONTROLER",IF(NOT(ISNUMBER(F232)),"TEXTE",IF(OR(L232="",L232&lt;=0),"COMMANDE PRINCIPALE INCOMPLETE",IF(G232="","UNITE MANQUANTE",IF(COUNTIF(B384:B428,AE232)=0,"UNITE A CONTROLER","OK")))))),N("Q9"))</f>
        <v/>
      </c>
      <c r="S232" s="105"/>
      <c r="T232" s="141">
        <f t="shared" ref="T232:T265" si="17">E232</f>
        <v>0</v>
      </c>
      <c r="U232" s="133" t="str">
        <f>IF(1=1,IF(E232="","",U231),N("S7"))</f>
        <v/>
      </c>
      <c r="V232" s="133" t="str">
        <f>IF(1=1,IF(E232="","",V231),N("T7"))</f>
        <v/>
      </c>
      <c r="W232" s="135" t="str">
        <f>IF(1=1,IF(OR(U232="",V232="",NOT(ISNUMBER(U232)),NOT(ISNUMBER(V232)),U232=0),"",V232/U232),N("U7"))</f>
        <v/>
      </c>
      <c r="X232" s="136" t="str">
        <f>IF(1=1,IF(OR(W232="",NOT(ISNUMBER(F232))),"",F232*W232*IFERROR(INDEX(D384:D428,MATCH(AE232,B384:B428,0)),1)),N("V7"))</f>
        <v/>
      </c>
      <c r="Y232" s="137" t="str">
        <f>IF(1=1,IF(F232="","",IF(G232="","",IFERROR(INDEX(E384:E428,MATCH(AE232,B384:B428,0)),G232&amp;""))),N("W6"))</f>
        <v/>
      </c>
      <c r="Z232" s="142" t="str">
        <f>IF(1=1,IF(X232="","",IF(AND(ISNUMBER(X232),X232&lt;1,Y232="kg"),MAX(1,ROUND(X232*1000,0)),IF(AND(ISNUMBER(X232),X232&lt;1,Y232="L"),MAX(1,ROUND(X232*100,0)),ROUND(X232,3)))),N("X7"))</f>
        <v/>
      </c>
      <c r="AA232" s="143" t="str">
        <f>IF(1=1,IF(X232="","",IF(AND(ISNUMBER(X232),X232&lt;1,Y232="kg"),"g",IF(AND(ISNUMBER(X232),X232&lt;1,Y232="L"),"cl",Y232))),N("Y7"))</f>
        <v/>
      </c>
      <c r="AB232" s="123" t="str">
        <f>IF(1=1,IF(E232="","",IF(F232="","A CONTROLER",IF(NOT(ISNUMBER(F232)),"TEXTE",IF(OR(W232="",W232&lt;=0),"COMMANDE COUVERTS INCOMPLETE",IF(G232="","UNITE MANQUANTE",IF(COUNTIF(B384:B428,AE232)=0,"UNITE A CONTROLER","OK")))))),N("Z6"))</f>
        <v/>
      </c>
      <c r="AD232" s="144" t="str">
        <f>IF(1=1,IF(E232="","",AD231),N("AB7"))</f>
        <v/>
      </c>
      <c r="AE232" s="125" t="str">
        <f>IF(1=1,IF(G232="","",UPPER(TRIM(SUBSTITUTE(SUBSTITUTE(G232&amp;"",CHAR(160)," ")," "," ")))),N("AC7"))</f>
        <v/>
      </c>
      <c r="AG232" s="2" t="s">
        <v>25</v>
      </c>
    </row>
    <row r="233" spans="1:33" ht="15.75" x14ac:dyDescent="0.25">
      <c r="A233" s="126" t="str">
        <f>IF(1=1,IF(E233="","",A231),N("A8"))</f>
        <v/>
      </c>
      <c r="B233" s="127" t="str">
        <f>IF(1=1,IF(E233="","",B231),N("B8"))</f>
        <v/>
      </c>
      <c r="C233" s="128"/>
      <c r="D233" s="129" t="str">
        <f>IF(ISBLANK(E233),"",LARGE(D231:D232,1)+1)</f>
        <v/>
      </c>
      <c r="E233" s="130"/>
      <c r="F233" s="131"/>
      <c r="G233" s="170"/>
      <c r="H233" s="105"/>
      <c r="I233" s="132" t="str">
        <f>IF(1=1,IF(E233="","",I231),N("H8"))</f>
        <v/>
      </c>
      <c r="J233" s="133" t="str">
        <f>IF(1=1,IF(E233="","",J231),N("I8"))</f>
        <v/>
      </c>
      <c r="K233" s="134" t="str">
        <f>IF(1=1,IF(E233="","",K231),N("J8"))</f>
        <v/>
      </c>
      <c r="L233" s="135" t="str">
        <f>IF(1=1,IF(OR(J233="",O233="",NOT(ISNUMBER(J233)),NOT(ISNUMBER(O233)),J233=0),"",O233/J233),N("L8"))</f>
        <v/>
      </c>
      <c r="M233" s="136" t="str">
        <f>IF(1=1,IF(OR(L233="",NOT(ISNUMBER(F233))),"",F233*L233*IFERROR(INDEX(D384:D428,MATCH(AE233,B384:B428,0)),1)),N("M13"))</f>
        <v/>
      </c>
      <c r="N233" s="137" t="str">
        <f>IF(1=1,IF(F233="","",IF(G233="","",IFERROR(INDEX(E384:E428,MATCH(AE233,B384:B428,0)),G233&amp;""))),N("N6"))</f>
        <v/>
      </c>
      <c r="O233" s="138" t="str">
        <f>IF(1=1,IF(E233="","",O231),N("K8"))</f>
        <v/>
      </c>
      <c r="P233" s="139" t="str">
        <f>IF(1=1,IF(M233="","",IF(AND(ISNUMBER(M233),M233&lt;1,N233="kg"),MAX(1,ROUND(M233*1000,0)),IF(AND(ISNUMBER(M233),M233&lt;1,N233="L"),MAX(1,ROUND(M233*100,0)),ROUND(M233,3)))),N("O8"))</f>
        <v/>
      </c>
      <c r="Q233" s="140" t="str">
        <f>IF(1=1,IF(M233="","",IF(AND(ISNUMBER(M233),M233&lt;1,N233="kg"),"g",IF(AND(ISNUMBER(M233),M233&lt;1,N233="L"),"cl",N233))),N("P8"))</f>
        <v/>
      </c>
      <c r="R233" s="161" t="str">
        <f>IF(1=1,IF(E233="","",IF(F233="","A CONTROLER",IF(NOT(ISNUMBER(F233)),"TEXTE",IF(OR(L233="",L233&lt;=0),"COMMANDE PRINCIPALE INCOMPLETE",IF(G233="","UNITE MANQUANTE",IF(COUNTIF(B384:B428,AE233)=0,"UNITE A CONTROLER","OK")))))),N("Q9"))</f>
        <v/>
      </c>
      <c r="S233" s="105"/>
      <c r="T233" s="141">
        <f t="shared" si="17"/>
        <v>0</v>
      </c>
      <c r="U233" s="133" t="str">
        <f>IF(1=1,IF(E233="","",U231),N("S8"))</f>
        <v/>
      </c>
      <c r="V233" s="133" t="str">
        <f>IF(1=1,IF(E233="","",V231),N("T8"))</f>
        <v/>
      </c>
      <c r="W233" s="135" t="str">
        <f>IF(1=1,IF(OR(U233="",V233="",NOT(ISNUMBER(U233)),NOT(ISNUMBER(V233)),U233=0),"",V233/U233),N("U8"))</f>
        <v/>
      </c>
      <c r="X233" s="136" t="str">
        <f>IF(1=1,IF(OR(W233="",NOT(ISNUMBER(F233))),"",F233*W233*IFERROR(INDEX(D384:D428,MATCH(AE233,B384:B428,0)),1)),N("V7"))</f>
        <v/>
      </c>
      <c r="Y233" s="137" t="str">
        <f>IF(1=1,IF(F233="","",IF(G233="","",IFERROR(INDEX(E384:E428,MATCH(AE233,B384:B428,0)),G233&amp;""))),N("W6"))</f>
        <v/>
      </c>
      <c r="Z233" s="142" t="str">
        <f>IF(1=1,IF(X233="","",IF(AND(ISNUMBER(X233),X233&lt;1,Y233="kg"),MAX(1,ROUND(X233*1000,0)),IF(AND(ISNUMBER(X233),X233&lt;1,Y233="L"),MAX(1,ROUND(X233*100,0)),ROUND(X233,3)))),N("X8"))</f>
        <v/>
      </c>
      <c r="AA233" s="143" t="str">
        <f>IF(1=1,IF(X233="","",IF(AND(ISNUMBER(X233),X233&lt;1,Y233="kg"),"g",IF(AND(ISNUMBER(X233),X233&lt;1,Y233="L"),"cl",Y233))),N("Y8"))</f>
        <v/>
      </c>
      <c r="AB233" s="123" t="str">
        <f>IF(1=1,IF(E233="","",IF(F233="","A CONTROLER",IF(NOT(ISNUMBER(F233)),"TEXTE",IF(OR(W233="",W233&lt;=0),"COMMANDE COUVERTS INCOMPLETE",IF(G233="","UNITE MANQUANTE",IF(COUNTIF(B384:B428,AE233)=0,"UNITE A CONTROLER","OK")))))),N("Z6"))</f>
        <v/>
      </c>
      <c r="AD233" s="144" t="str">
        <f>IF(1=1,IF(E233="","",AD231),N("AB8"))</f>
        <v/>
      </c>
      <c r="AE233" s="125" t="str">
        <f>IF(1=1,IF(G233="","",UPPER(TRIM(SUBSTITUTE(SUBSTITUTE(G233&amp;"",CHAR(160)," ")," "," ")))),N("AC8"))</f>
        <v/>
      </c>
      <c r="AG233" s="9" t="s">
        <v>26</v>
      </c>
    </row>
    <row r="234" spans="1:33" ht="15.75" x14ac:dyDescent="0.25">
      <c r="A234" s="126" t="str">
        <f>IF(1=1,IF(E234="","",A231),N("A9"))</f>
        <v/>
      </c>
      <c r="B234" s="127" t="str">
        <f>IF(1=1,IF(E234="","",B231),N("B9"))</f>
        <v/>
      </c>
      <c r="C234" s="128"/>
      <c r="D234" s="129" t="str">
        <f>IF(ISBLANK(E234),"",LARGE(D231:D233,1)+1)</f>
        <v/>
      </c>
      <c r="E234" s="130"/>
      <c r="F234" s="131"/>
      <c r="G234" s="170"/>
      <c r="H234" s="105"/>
      <c r="I234" s="132" t="str">
        <f>IF(1=1,IF(E234="","",I231),N("H9"))</f>
        <v/>
      </c>
      <c r="J234" s="133" t="str">
        <f>IF(1=1,IF(E234="","",J231),N("I9"))</f>
        <v/>
      </c>
      <c r="K234" s="134" t="str">
        <f>IF(1=1,IF(E234="","",K231),N("J9"))</f>
        <v/>
      </c>
      <c r="L234" s="135" t="str">
        <f>IF(1=1,IF(OR(J234="",O234="",NOT(ISNUMBER(J234)),NOT(ISNUMBER(O234)),J234=0),"",O234/J234),N("L9"))</f>
        <v/>
      </c>
      <c r="M234" s="136" t="str">
        <f>IF(1=1,IF(OR(L234="",NOT(ISNUMBER(F234))),"",F234*L234*IFERROR(INDEX(D384:D428,MATCH(AE234,B384:B428,0)),1)),N("M13"))</f>
        <v/>
      </c>
      <c r="N234" s="137" t="str">
        <f>IF(1=1,IF(F234="","",IF(G234="","",IFERROR(INDEX(E384:E428,MATCH(AE234,B384:B428,0)),G234&amp;""))),N("N6"))</f>
        <v/>
      </c>
      <c r="O234" s="138" t="str">
        <f>IF(1=1,IF(E234="","",O231),N("K9"))</f>
        <v/>
      </c>
      <c r="P234" s="139" t="str">
        <f>IF(1=1,IF(M234="","",IF(AND(ISNUMBER(M234),M234&lt;1,N234="kg"),MAX(1,ROUND(M234*1000,0)),IF(AND(ISNUMBER(M234),M234&lt;1,N234="L"),MAX(1,ROUND(M234*100,0)),ROUND(M234,3)))),N("O9"))</f>
        <v/>
      </c>
      <c r="Q234" s="140" t="str">
        <f>IF(1=1,IF(M234="","",IF(AND(ISNUMBER(M234),M234&lt;1,N234="kg"),"g",IF(AND(ISNUMBER(M234),M234&lt;1,N234="L"),"cl",N234))),N("P9"))</f>
        <v/>
      </c>
      <c r="R234" s="161" t="str">
        <f>IF(1=1,IF(E234="","",IF(F234="","A CONTROLER",IF(NOT(ISNUMBER(F234)),"TEXTE",IF(OR(L234="",L234&lt;=0),"COMMANDE PRINCIPALE INCOMPLETE",IF(G234="","UNITE MANQUANTE",IF(COUNTIF(B384:B428,AE234)=0,"UNITE A CONTROLER","OK")))))),N("Q9"))</f>
        <v/>
      </c>
      <c r="S234" s="105"/>
      <c r="T234" s="141">
        <f t="shared" si="17"/>
        <v>0</v>
      </c>
      <c r="U234" s="133" t="str">
        <f>IF(1=1,IF(E234="","",U231),N("S9"))</f>
        <v/>
      </c>
      <c r="V234" s="133" t="str">
        <f>IF(1=1,IF(E234="","",V231),N("T9"))</f>
        <v/>
      </c>
      <c r="W234" s="135" t="str">
        <f>IF(1=1,IF(OR(U234="",V234="",NOT(ISNUMBER(U234)),NOT(ISNUMBER(V234)),U234=0),"",V234/U234),N("U9"))</f>
        <v/>
      </c>
      <c r="X234" s="136" t="str">
        <f>IF(1=1,IF(OR(W234="",NOT(ISNUMBER(F234))),"",F234*W234*IFERROR(INDEX(D384:D428,MATCH(AE234,B384:B428,0)),1)),N("V7"))</f>
        <v/>
      </c>
      <c r="Y234" s="137" t="str">
        <f>IF(1=1,IF(F234="","",IF(G234="","",IFERROR(INDEX(E384:E428,MATCH(AE234,B384:B428,0)),G234&amp;""))),N("W6"))</f>
        <v/>
      </c>
      <c r="Z234" s="142" t="str">
        <f>IF(1=1,IF(X234="","",IF(AND(ISNUMBER(X234),X234&lt;1,Y234="kg"),MAX(1,ROUND(X234*1000,0)),IF(AND(ISNUMBER(X234),X234&lt;1,Y234="L"),MAX(1,ROUND(X234*100,0)),ROUND(X234,3)))),N("X9"))</f>
        <v/>
      </c>
      <c r="AA234" s="143" t="str">
        <f>IF(1=1,IF(X234="","",IF(AND(ISNUMBER(X234),X234&lt;1,Y234="kg"),"g",IF(AND(ISNUMBER(X234),X234&lt;1,Y234="L"),"cl",Y234))),N("Y9"))</f>
        <v/>
      </c>
      <c r="AB234" s="123" t="str">
        <f>IF(1=1,IF(E234="","",IF(F234="","A CONTROLER",IF(NOT(ISNUMBER(F234)),"TEXTE",IF(OR(W234="",W234&lt;=0),"COMMANDE COUVERTS INCOMPLETE",IF(G234="","UNITE MANQUANTE",IF(COUNTIF(B384:B428,AE234)=0,"UNITE A CONTROLER","OK")))))),N("Z6"))</f>
        <v/>
      </c>
      <c r="AD234" s="144" t="str">
        <f>IF(1=1,IF(E234="","",AD231),N("AB9"))</f>
        <v/>
      </c>
      <c r="AE234" s="125" t="str">
        <f>IF(1=1,IF(G234="","",UPPER(TRIM(SUBSTITUTE(SUBSTITUTE(G234&amp;"",CHAR(160)," ")," "," ")))),N("AC9"))</f>
        <v/>
      </c>
      <c r="AG234" s="1" t="s">
        <v>28</v>
      </c>
    </row>
    <row r="235" spans="1:33" ht="15.75" x14ac:dyDescent="0.25">
      <c r="A235" s="126" t="str">
        <f>IF(1=1,IF(E235="","",A231),N("A10"))</f>
        <v/>
      </c>
      <c r="B235" s="127" t="str">
        <f>IF(1=1,IF(E235="","",B231),N("B10"))</f>
        <v/>
      </c>
      <c r="C235" s="128"/>
      <c r="D235" s="129" t="str">
        <f>IF(ISBLANK(E235),"",LARGE(D231:D234,1)+1)</f>
        <v/>
      </c>
      <c r="E235" s="130"/>
      <c r="F235" s="131"/>
      <c r="G235" s="170"/>
      <c r="H235" s="105"/>
      <c r="I235" s="132" t="str">
        <f>IF(1=1,IF(E235="","",I231),N("H10"))</f>
        <v/>
      </c>
      <c r="J235" s="133" t="str">
        <f>IF(1=1,IF(E235="","",J231),N("I10"))</f>
        <v/>
      </c>
      <c r="K235" s="134" t="str">
        <f>IF(1=1,IF(E235="","",K231),N("J10"))</f>
        <v/>
      </c>
      <c r="L235" s="135" t="str">
        <f>IF(1=1,IF(OR(J235="",O235="",NOT(ISNUMBER(J235)),NOT(ISNUMBER(O235)),J235=0),"",O235/J235),N("L10"))</f>
        <v/>
      </c>
      <c r="M235" s="136" t="str">
        <f>IF(1=1,IF(OR(L235="",NOT(ISNUMBER(F235))),"",F235*L235*IFERROR(INDEX(D384:D428,MATCH(AE235,B384:B428,0)),1)),N("M13"))</f>
        <v/>
      </c>
      <c r="N235" s="137" t="str">
        <f>IF(1=1,IF(F235="","",IF(G235="","",IFERROR(INDEX(E384:E428,MATCH(AE235,B384:B428,0)),G235&amp;""))),N("N6"))</f>
        <v/>
      </c>
      <c r="O235" s="138" t="str">
        <f>IF(1=1,IF(E235="","",O231),N("K10"))</f>
        <v/>
      </c>
      <c r="P235" s="139" t="str">
        <f>IF(1=1,IF(M235="","",IF(AND(ISNUMBER(M235),M235&lt;1,N235="kg"),MAX(1,ROUND(M235*1000,0)),IF(AND(ISNUMBER(M235),M235&lt;1,N235="L"),MAX(1,ROUND(M235*100,0)),ROUND(M235,3)))),N("O10"))</f>
        <v/>
      </c>
      <c r="Q235" s="140" t="str">
        <f>IF(1=1,IF(M235="","",IF(AND(ISNUMBER(M235),M235&lt;1,N235="kg"),"g",IF(AND(ISNUMBER(M235),M235&lt;1,N235="L"),"cl",N235))),N("P10"))</f>
        <v/>
      </c>
      <c r="R235" s="161" t="str">
        <f>IF(1=1,IF(E235="","",IF(F235="","A CONTROLER",IF(NOT(ISNUMBER(F235)),"TEXTE",IF(OR(L235="",L235&lt;=0),"COMMANDE PRINCIPALE INCOMPLETE",IF(G235="","UNITE MANQUANTE",IF(COUNTIF(B384:B428,AE235)=0,"UNITE A CONTROLER","OK")))))),N("Q9"))</f>
        <v/>
      </c>
      <c r="S235" s="105"/>
      <c r="T235" s="141">
        <f t="shared" si="17"/>
        <v>0</v>
      </c>
      <c r="U235" s="133" t="str">
        <f>IF(1=1,IF(E235="","",U231),N("S10"))</f>
        <v/>
      </c>
      <c r="V235" s="133" t="str">
        <f>IF(1=1,IF(E235="","",V231),N("T10"))</f>
        <v/>
      </c>
      <c r="W235" s="135" t="str">
        <f>IF(1=1,IF(OR(U235="",V235="",NOT(ISNUMBER(U235)),NOT(ISNUMBER(V235)),U235=0),"",V235/U235),N("U10"))</f>
        <v/>
      </c>
      <c r="X235" s="136" t="str">
        <f>IF(1=1,IF(OR(W235="",NOT(ISNUMBER(F235))),"",F235*W235*IFERROR(INDEX(D384:D428,MATCH(AE235,B384:B428,0)),1)),N("V7"))</f>
        <v/>
      </c>
      <c r="Y235" s="137" t="str">
        <f>IF(1=1,IF(F235="","",IF(G235="","",IFERROR(INDEX(E384:E428,MATCH(AE235,B384:B428,0)),G235&amp;""))),N("W6"))</f>
        <v/>
      </c>
      <c r="Z235" s="142" t="str">
        <f>IF(1=1,IF(X235="","",IF(AND(ISNUMBER(X235),X235&lt;1,Y235="kg"),MAX(1,ROUND(X235*1000,0)),IF(AND(ISNUMBER(X235),X235&lt;1,Y235="L"),MAX(1,ROUND(X235*100,0)),ROUND(X235,3)))),N("X10"))</f>
        <v/>
      </c>
      <c r="AA235" s="143" t="str">
        <f>IF(1=1,IF(X235="","",IF(AND(ISNUMBER(X235),X235&lt;1,Y235="kg"),"g",IF(AND(ISNUMBER(X235),X235&lt;1,Y235="L"),"cl",Y235))),N("Y10"))</f>
        <v/>
      </c>
      <c r="AB235" s="123" t="str">
        <f>IF(1=1,IF(E235="","",IF(F235="","A CONTROLER",IF(NOT(ISNUMBER(F235)),"TEXTE",IF(OR(W235="",W235&lt;=0),"COMMANDE COUVERTS INCOMPLETE",IF(G235="","UNITE MANQUANTE",IF(COUNTIF(B384:B428,AE235)=0,"UNITE A CONTROLER","OK")))))),N("Z6"))</f>
        <v/>
      </c>
      <c r="AD235" s="144" t="str">
        <f>IF(1=1,IF(E235="","",AD231),N("AB10"))</f>
        <v/>
      </c>
      <c r="AE235" s="125" t="str">
        <f>IF(1=1,IF(G235="","",UPPER(TRIM(SUBSTITUTE(SUBSTITUTE(G235&amp;"",CHAR(160)," ")," "," ")))),N("AC10"))</f>
        <v/>
      </c>
      <c r="AG235" s="1" t="s">
        <v>29</v>
      </c>
    </row>
    <row r="236" spans="1:33" ht="15.75" x14ac:dyDescent="0.25">
      <c r="A236" s="126" t="str">
        <f>IF(1=1,IF(E236="","",A231),N("A11"))</f>
        <v/>
      </c>
      <c r="B236" s="127" t="str">
        <f>IF(1=1,IF(E236="","",B231),N("B11"))</f>
        <v/>
      </c>
      <c r="C236" s="128"/>
      <c r="D236" s="129" t="str">
        <f>IF(ISBLANK(E236),"",LARGE(D231:D235,1)+1)</f>
        <v/>
      </c>
      <c r="E236" s="130"/>
      <c r="F236" s="131"/>
      <c r="G236" s="170"/>
      <c r="H236" s="105"/>
      <c r="I236" s="132" t="str">
        <f>IF(1=1,IF(E236="","",I231),N("H11"))</f>
        <v/>
      </c>
      <c r="J236" s="133" t="str">
        <f>IF(1=1,IF(E236="","",J231),N("I11"))</f>
        <v/>
      </c>
      <c r="K236" s="134" t="str">
        <f>IF(1=1,IF(E236="","",K231),N("J11"))</f>
        <v/>
      </c>
      <c r="L236" s="135" t="str">
        <f>IF(1=1,IF(OR(J236="",O236="",NOT(ISNUMBER(J236)),NOT(ISNUMBER(O236)),J236=0),"",O236/J236),N("L11"))</f>
        <v/>
      </c>
      <c r="M236" s="136" t="str">
        <f>IF(1=1,IF(OR(L236="",NOT(ISNUMBER(F236))),"",F236*L236*IFERROR(INDEX(D384:D428,MATCH(AE236,B384:B428,0)),1)),N("M13"))</f>
        <v/>
      </c>
      <c r="N236" s="137" t="str">
        <f>IF(1=1,IF(F236="","",IF(G236="","",IFERROR(INDEX(E384:E428,MATCH(AE236,B384:B428,0)),G236&amp;""))),N("N6"))</f>
        <v/>
      </c>
      <c r="O236" s="138" t="str">
        <f>IF(1=1,IF(E236="","",O231),N("K11"))</f>
        <v/>
      </c>
      <c r="P236" s="139" t="str">
        <f>IF(1=1,IF(M236="","",IF(AND(ISNUMBER(M236),M236&lt;1,N236="kg"),MAX(1,ROUND(M236*1000,0)),IF(AND(ISNUMBER(M236),M236&lt;1,N236="L"),MAX(1,ROUND(M236*100,0)),ROUND(M236,3)))),N("O11"))</f>
        <v/>
      </c>
      <c r="Q236" s="140" t="str">
        <f>IF(1=1,IF(M236="","",IF(AND(ISNUMBER(M236),M236&lt;1,N236="kg"),"g",IF(AND(ISNUMBER(M236),M236&lt;1,N236="L"),"cl",N236))),N("P11"))</f>
        <v/>
      </c>
      <c r="R236" s="161" t="str">
        <f>IF(1=1,IF(E236="","",IF(F236="","A CONTROLER",IF(NOT(ISNUMBER(F236)),"TEXTE",IF(OR(L236="",L236&lt;=0),"COMMANDE PRINCIPALE INCOMPLETE",IF(G236="","UNITE MANQUANTE",IF(COUNTIF(B384:B428,AE236)=0,"UNITE A CONTROLER","OK")))))),N("Q9"))</f>
        <v/>
      </c>
      <c r="S236" s="105"/>
      <c r="T236" s="141">
        <f t="shared" si="17"/>
        <v>0</v>
      </c>
      <c r="U236" s="133" t="str">
        <f>IF(1=1,IF(E236="","",U231),N("S11"))</f>
        <v/>
      </c>
      <c r="V236" s="133" t="str">
        <f>IF(1=1,IF(E236="","",V231),N("T11"))</f>
        <v/>
      </c>
      <c r="W236" s="135" t="str">
        <f>IF(1=1,IF(OR(U236="",V236="",NOT(ISNUMBER(U236)),NOT(ISNUMBER(V236)),U236=0),"",V236/U236),N("U11"))</f>
        <v/>
      </c>
      <c r="X236" s="136" t="str">
        <f>IF(1=1,IF(OR(W236="",NOT(ISNUMBER(F236))),"",F236*W236*IFERROR(INDEX(D384:D428,MATCH(AE236,B384:B428,0)),1)),N("V7"))</f>
        <v/>
      </c>
      <c r="Y236" s="137" t="str">
        <f>IF(1=1,IF(F236="","",IF(G236="","",IFERROR(INDEX(E384:E428,MATCH(AE236,B384:B428,0)),G236&amp;""))),N("W6"))</f>
        <v/>
      </c>
      <c r="Z236" s="142" t="str">
        <f>IF(1=1,IF(X236="","",IF(AND(ISNUMBER(X236),X236&lt;1,Y236="kg"),MAX(1,ROUND(X236*1000,0)),IF(AND(ISNUMBER(X236),X236&lt;1,Y236="L"),MAX(1,ROUND(X236*100,0)),ROUND(X236,3)))),N("X11"))</f>
        <v/>
      </c>
      <c r="AA236" s="143" t="str">
        <f>IF(1=1,IF(X236="","",IF(AND(ISNUMBER(X236),X236&lt;1,Y236="kg"),"g",IF(AND(ISNUMBER(X236),X236&lt;1,Y236="L"),"cl",Y236))),N("Y11"))</f>
        <v/>
      </c>
      <c r="AB236" s="123" t="str">
        <f>IF(1=1,IF(E236="","",IF(F236="","A CONTROLER",IF(NOT(ISNUMBER(F236)),"TEXTE",IF(OR(W236="",W236&lt;=0),"COMMANDE COUVERTS INCOMPLETE",IF(G236="","UNITE MANQUANTE",IF(COUNTIF(B384:B428,AE236)=0,"UNITE A CONTROLER","OK")))))),N("Z6"))</f>
        <v/>
      </c>
      <c r="AD236" s="144" t="str">
        <f>IF(1=1,IF(E236="","",AD231),N("AB11"))</f>
        <v/>
      </c>
      <c r="AE236" s="125" t="str">
        <f>IF(1=1,IF(G236="","",UPPER(TRIM(SUBSTITUTE(SUBSTITUTE(G236&amp;"",CHAR(160)," ")," "," ")))),N("AC11"))</f>
        <v/>
      </c>
      <c r="AG236" s="1" t="s">
        <v>30</v>
      </c>
    </row>
    <row r="237" spans="1:33" ht="15.75" x14ac:dyDescent="0.25">
      <c r="A237" s="126" t="str">
        <f>IF(1=1,IF(E237="","",A231),N("A12"))</f>
        <v/>
      </c>
      <c r="B237" s="127" t="str">
        <f>IF(1=1,IF(E237="","",B231),N("B12"))</f>
        <v/>
      </c>
      <c r="C237" s="128"/>
      <c r="D237" s="129" t="str">
        <f>IF(ISBLANK(E237),"",LARGE(D231:D236,1)+1)</f>
        <v/>
      </c>
      <c r="E237" s="130"/>
      <c r="F237" s="131"/>
      <c r="G237" s="170"/>
      <c r="H237" s="105"/>
      <c r="I237" s="132" t="str">
        <f>IF(1=1,IF(E237="","",I231),N("H12"))</f>
        <v/>
      </c>
      <c r="J237" s="133" t="str">
        <f>IF(1=1,IF(E237="","",J231),N("I12"))</f>
        <v/>
      </c>
      <c r="K237" s="134" t="str">
        <f>IF(1=1,IF(E237="","",K231),N("J12"))</f>
        <v/>
      </c>
      <c r="L237" s="135" t="str">
        <f>IF(1=1,IF(OR(J237="",O237="",NOT(ISNUMBER(J237)),NOT(ISNUMBER(O237)),J237=0),"",O237/J237),N("L12"))</f>
        <v/>
      </c>
      <c r="M237" s="136" t="str">
        <f>IF(1=1,IF(OR(L237="",NOT(ISNUMBER(F237))),"",F237*L237*IFERROR(INDEX(D384:D428,MATCH(AE237,B384:B428,0)),1)),N("M13"))</f>
        <v/>
      </c>
      <c r="N237" s="137" t="str">
        <f>IF(1=1,IF(F237="","",IF(G237="","",IFERROR(INDEX(E384:E428,MATCH(AE237,B384:B428,0)),G237&amp;""))),N("N6"))</f>
        <v/>
      </c>
      <c r="O237" s="138" t="str">
        <f>IF(1=1,IF(E237="","",O231),N("K12"))</f>
        <v/>
      </c>
      <c r="P237" s="139" t="str">
        <f>IF(1=1,IF(M237="","",IF(AND(ISNUMBER(M237),M237&lt;1,N237="kg"),MAX(1,ROUND(M237*1000,0)),IF(AND(ISNUMBER(M237),M237&lt;1,N237="L"),MAX(1,ROUND(M237*100,0)),ROUND(M237,3)))),N("O12"))</f>
        <v/>
      </c>
      <c r="Q237" s="140" t="str">
        <f>IF(1=1,IF(M237="","",IF(AND(ISNUMBER(M237),M237&lt;1,N237="kg"),"g",IF(AND(ISNUMBER(M237),M237&lt;1,N237="L"),"cl",N237))),N("P12"))</f>
        <v/>
      </c>
      <c r="R237" s="161" t="str">
        <f>IF(1=1,IF(E237="","",IF(F237="","A CONTROLER",IF(NOT(ISNUMBER(F237)),"TEXTE",IF(OR(L237="",L237&lt;=0),"COMMANDE PRINCIPALE INCOMPLETE",IF(G237="","UNITE MANQUANTE",IF(COUNTIF(B384:B428,AE237)=0,"UNITE A CONTROLER","OK")))))),N("Q9"))</f>
        <v/>
      </c>
      <c r="S237" s="105"/>
      <c r="T237" s="141">
        <f t="shared" si="17"/>
        <v>0</v>
      </c>
      <c r="U237" s="133" t="str">
        <f>IF(1=1,IF(E237="","",U231),N("S12"))</f>
        <v/>
      </c>
      <c r="V237" s="133" t="str">
        <f>IF(1=1,IF(E237="","",V231),N("T12"))</f>
        <v/>
      </c>
      <c r="W237" s="135" t="str">
        <f>IF(1=1,IF(OR(U237="",V237="",NOT(ISNUMBER(U237)),NOT(ISNUMBER(V237)),U237=0),"",V237/U237),N("U12"))</f>
        <v/>
      </c>
      <c r="X237" s="136" t="str">
        <f>IF(1=1,IF(OR(W237="",NOT(ISNUMBER(F237))),"",F237*W237*IFERROR(INDEX(D384:D428,MATCH(AE237,B384:B428,0)),1)),N("V7"))</f>
        <v/>
      </c>
      <c r="Y237" s="137" t="str">
        <f>IF(1=1,IF(F237="","",IF(G237="","",IFERROR(INDEX(E384:E428,MATCH(AE237,B384:B428,0)),G237&amp;""))),N("W6"))</f>
        <v/>
      </c>
      <c r="Z237" s="142" t="str">
        <f>IF(1=1,IF(X237="","",IF(AND(ISNUMBER(X237),X237&lt;1,Y237="kg"),MAX(1,ROUND(X237*1000,0)),IF(AND(ISNUMBER(X237),X237&lt;1,Y237="L"),MAX(1,ROUND(X237*100,0)),ROUND(X237,3)))),N("X12"))</f>
        <v/>
      </c>
      <c r="AA237" s="143" t="str">
        <f>IF(1=1,IF(X237="","",IF(AND(ISNUMBER(X237),X237&lt;1,Y237="kg"),"g",IF(AND(ISNUMBER(X237),X237&lt;1,Y237="L"),"cl",Y237))),N("Y12"))</f>
        <v/>
      </c>
      <c r="AB237" s="123" t="str">
        <f>IF(1=1,IF(E237="","",IF(F237="","A CONTROLER",IF(NOT(ISNUMBER(F237)),"TEXTE",IF(OR(W237="",W237&lt;=0),"COMMANDE COUVERTS INCOMPLETE",IF(G237="","UNITE MANQUANTE",IF(COUNTIF(B384:B428,AE237)=0,"UNITE A CONTROLER","OK")))))),N("Z6"))</f>
        <v/>
      </c>
      <c r="AD237" s="144" t="str">
        <f>IF(1=1,IF(E237="","",AD231),N("AB12"))</f>
        <v/>
      </c>
      <c r="AE237" s="125" t="str">
        <f>IF(1=1,IF(G237="","",UPPER(TRIM(SUBSTITUTE(SUBSTITUTE(G237&amp;"",CHAR(160)," ")," "," ")))),N("AC12"))</f>
        <v/>
      </c>
      <c r="AG237" s="4" t="s">
        <v>31</v>
      </c>
    </row>
    <row r="238" spans="1:33" ht="15.75" x14ac:dyDescent="0.25">
      <c r="A238" s="126" t="str">
        <f>IF(1=1,IF(E238="","",A231),N("A13"))</f>
        <v/>
      </c>
      <c r="B238" s="127" t="str">
        <f>IF(1=1,IF(E238="","",B231),N("B13"))</f>
        <v/>
      </c>
      <c r="C238" s="128"/>
      <c r="D238" s="129" t="str">
        <f>IF(ISBLANK(E238),"",LARGE(D231:D237,1)+1)</f>
        <v/>
      </c>
      <c r="E238" s="130"/>
      <c r="F238" s="131"/>
      <c r="G238" s="170"/>
      <c r="H238" s="105"/>
      <c r="I238" s="132" t="str">
        <f>IF(1=1,IF(E238="","",I231),N("H13"))</f>
        <v/>
      </c>
      <c r="J238" s="133" t="str">
        <f>IF(1=1,IF(E238="","",J231),N("I13"))</f>
        <v/>
      </c>
      <c r="K238" s="134" t="str">
        <f>IF(1=1,IF(E238="","",K231),N("J13"))</f>
        <v/>
      </c>
      <c r="L238" s="135" t="str">
        <f>IF(1=1,IF(OR(J238="",O238="",NOT(ISNUMBER(J238)),NOT(ISNUMBER(O238)),J238=0),"",O238/J238),N("L13"))</f>
        <v/>
      </c>
      <c r="M238" s="136" t="str">
        <f>IF(1=1,IF(OR(L238="",NOT(ISNUMBER(F238))),"",F238*L238*IFERROR(INDEX(D384:D428,MATCH(AE238,B384:B428,0)),1)),N("M13"))</f>
        <v/>
      </c>
      <c r="N238" s="137" t="str">
        <f>IF(1=1,IF(F238="","",IF(G238="","",IFERROR(INDEX(E384:E428,MATCH(AE238,B384:B428,0)),G238&amp;""))),N("N6"))</f>
        <v/>
      </c>
      <c r="O238" s="138" t="str">
        <f>IF(1=1,IF(E238="","",O231),N("K13"))</f>
        <v/>
      </c>
      <c r="P238" s="139" t="str">
        <f>IF(1=1,IF(M238="","",IF(AND(ISNUMBER(M238),M238&lt;1,N238="kg"),MAX(1,ROUND(M238*1000,0)),IF(AND(ISNUMBER(M238),M238&lt;1,N238="L"),MAX(1,ROUND(M238*100,0)),ROUND(M238,3)))),N("O13"))</f>
        <v/>
      </c>
      <c r="Q238" s="140" t="str">
        <f>IF(1=1,IF(M238="","",IF(AND(ISNUMBER(M238),M238&lt;1,N238="kg"),"g",IF(AND(ISNUMBER(M238),M238&lt;1,N238="L"),"cl",N238))),N("P13"))</f>
        <v/>
      </c>
      <c r="R238" s="161" t="str">
        <f>IF(1=1,IF(E238="","",IF(F238="","A CONTROLER",IF(NOT(ISNUMBER(F238)),"TEXTE",IF(OR(L238="",L238&lt;=0),"COMMANDE PRINCIPALE INCOMPLETE",IF(G238="","UNITE MANQUANTE",IF(COUNTIF(B384:B428,AE238)=0,"UNITE A CONTROLER","OK")))))),N("Q9"))</f>
        <v/>
      </c>
      <c r="S238" s="105"/>
      <c r="T238" s="141">
        <f t="shared" si="17"/>
        <v>0</v>
      </c>
      <c r="U238" s="133" t="str">
        <f>IF(1=1,IF(E238="","",U231),N("S13"))</f>
        <v/>
      </c>
      <c r="V238" s="133" t="str">
        <f>IF(1=1,IF(E238="","",V231),N("T13"))</f>
        <v/>
      </c>
      <c r="W238" s="135" t="str">
        <f>IF(1=1,IF(OR(U238="",V238="",NOT(ISNUMBER(U238)),NOT(ISNUMBER(V238)),U238=0),"",V238/U238),N("U13"))</f>
        <v/>
      </c>
      <c r="X238" s="136" t="str">
        <f>IF(1=1,IF(OR(W238="",NOT(ISNUMBER(F238))),"",F238*W238*IFERROR(INDEX(D384:D428,MATCH(AE238,B384:B428,0)),1)),N("V7"))</f>
        <v/>
      </c>
      <c r="Y238" s="137" t="str">
        <f>IF(1=1,IF(F238="","",IF(G238="","",IFERROR(INDEX(E384:E428,MATCH(AE238,B384:B428,0)),G238&amp;""))),N("W6"))</f>
        <v/>
      </c>
      <c r="Z238" s="142" t="str">
        <f>IF(1=1,IF(X238="","",IF(AND(ISNUMBER(X238),X238&lt;1,Y238="kg"),MAX(1,ROUND(X238*1000,0)),IF(AND(ISNUMBER(X238),X238&lt;1,Y238="L"),MAX(1,ROUND(X238*100,0)),ROUND(X238,3)))),N("X13"))</f>
        <v/>
      </c>
      <c r="AA238" s="143" t="str">
        <f>IF(1=1,IF(X238="","",IF(AND(ISNUMBER(X238),X238&lt;1,Y238="kg"),"g",IF(AND(ISNUMBER(X238),X238&lt;1,Y238="L"),"cl",Y238))),N("Y13"))</f>
        <v/>
      </c>
      <c r="AB238" s="123" t="str">
        <f>IF(1=1,IF(E238="","",IF(F238="","A CONTROLER",IF(NOT(ISNUMBER(F238)),"TEXTE",IF(OR(W238="",W238&lt;=0),"COMMANDE COUVERTS INCOMPLETE",IF(G238="","UNITE MANQUANTE",IF(COUNTIF(B384:B428,AE238)=0,"UNITE A CONTROLER","OK")))))),N("Z6"))</f>
        <v/>
      </c>
      <c r="AD238" s="144" t="str">
        <f>IF(1=1,IF(E238="","",AD231),N("AB13"))</f>
        <v/>
      </c>
      <c r="AE238" s="125" t="str">
        <f>IF(1=1,IF(G238="","",UPPER(TRIM(SUBSTITUTE(SUBSTITUTE(G238&amp;"",CHAR(160)," ")," "," ")))),N("AC13"))</f>
        <v/>
      </c>
      <c r="AG238" s="4" t="s">
        <v>32</v>
      </c>
    </row>
    <row r="239" spans="1:33" ht="15.75" x14ac:dyDescent="0.25">
      <c r="A239" s="126" t="str">
        <f>IF(1=1,IF(E239="","",A231),N("A14"))</f>
        <v/>
      </c>
      <c r="B239" s="127" t="str">
        <f>IF(1=1,IF(E239="","",B231),N("B14"))</f>
        <v/>
      </c>
      <c r="C239" s="128"/>
      <c r="D239" s="129" t="str">
        <f>IF(ISBLANK(E239),"",LARGE(D231:D238,1)+1)</f>
        <v/>
      </c>
      <c r="E239" s="130"/>
      <c r="F239" s="131"/>
      <c r="G239" s="170"/>
      <c r="H239" s="105"/>
      <c r="I239" s="132" t="str">
        <f>IF(1=1,IF(E239="","",I231),N("H14"))</f>
        <v/>
      </c>
      <c r="J239" s="133" t="str">
        <f>IF(1=1,IF(E239="","",J231),N("I14"))</f>
        <v/>
      </c>
      <c r="K239" s="134" t="str">
        <f>IF(1=1,IF(E239="","",K231),N("J14"))</f>
        <v/>
      </c>
      <c r="L239" s="135" t="str">
        <f>IF(1=1,IF(OR(J239="",O239="",NOT(ISNUMBER(J239)),NOT(ISNUMBER(O239)),J239=0),"",O239/J239),N("L14"))</f>
        <v/>
      </c>
      <c r="M239" s="136" t="str">
        <f>IF(1=1,IF(OR(L239="",NOT(ISNUMBER(F239))),"",F239*L239*IFERROR(INDEX(D384:D428,MATCH(AE239,B384:B428,0)),1)),N("M13"))</f>
        <v/>
      </c>
      <c r="N239" s="137" t="str">
        <f>IF(1=1,IF(F239="","",IF(G239="","",IFERROR(INDEX(E384:E428,MATCH(AE239,B384:B428,0)),G239&amp;""))),N("N6"))</f>
        <v/>
      </c>
      <c r="O239" s="138" t="str">
        <f>IF(1=1,IF(E239="","",O231),N("K14"))</f>
        <v/>
      </c>
      <c r="P239" s="139" t="str">
        <f>IF(1=1,IF(M239="","",IF(AND(ISNUMBER(M239),M239&lt;1,N239="kg"),MAX(1,ROUND(M239*1000,0)),IF(AND(ISNUMBER(M239),M239&lt;1,N239="L"),MAX(1,ROUND(M239*100,0)),ROUND(M239,3)))),N("O14"))</f>
        <v/>
      </c>
      <c r="Q239" s="140" t="str">
        <f>IF(1=1,IF(M239="","",IF(AND(ISNUMBER(M239),M239&lt;1,N239="kg"),"g",IF(AND(ISNUMBER(M239),M239&lt;1,N239="L"),"cl",N239))),N("P14"))</f>
        <v/>
      </c>
      <c r="R239" s="161" t="str">
        <f>IF(1=1,IF(E239="","",IF(F239="","A CONTROLER",IF(NOT(ISNUMBER(F239)),"TEXTE",IF(OR(L239="",L239&lt;=0),"COMMANDE PRINCIPALE INCOMPLETE",IF(G239="","UNITE MANQUANTE",IF(COUNTIF(B384:B428,AE239)=0,"UNITE A CONTROLER","OK")))))),N("Q9"))</f>
        <v/>
      </c>
      <c r="S239" s="105"/>
      <c r="T239" s="141">
        <f t="shared" si="17"/>
        <v>0</v>
      </c>
      <c r="U239" s="133" t="str">
        <f>IF(1=1,IF(E239="","",U231),N("S14"))</f>
        <v/>
      </c>
      <c r="V239" s="133" t="str">
        <f>IF(1=1,IF(E239="","",V231),N("T14"))</f>
        <v/>
      </c>
      <c r="W239" s="135" t="str">
        <f>IF(1=1,IF(OR(U239="",V239="",NOT(ISNUMBER(U239)),NOT(ISNUMBER(V239)),U239=0),"",V239/U239),N("U14"))</f>
        <v/>
      </c>
      <c r="X239" s="136" t="str">
        <f>IF(1=1,IF(OR(W239="",NOT(ISNUMBER(F239))),"",F239*W239*IFERROR(INDEX(D384:D428,MATCH(AE239,B384:B428,0)),1)),N("V7"))</f>
        <v/>
      </c>
      <c r="Y239" s="137" t="str">
        <f>IF(1=1,IF(F239="","",IF(G239="","",IFERROR(INDEX(E384:E428,MATCH(AE239,B384:B428,0)),G239&amp;""))),N("W6"))</f>
        <v/>
      </c>
      <c r="Z239" s="142" t="str">
        <f>IF(1=1,IF(X239="","",IF(AND(ISNUMBER(X239),X239&lt;1,Y239="kg"),MAX(1,ROUND(X239*1000,0)),IF(AND(ISNUMBER(X239),X239&lt;1,Y239="L"),MAX(1,ROUND(X239*100,0)),ROUND(X239,3)))),N("X14"))</f>
        <v/>
      </c>
      <c r="AA239" s="143" t="str">
        <f>IF(1=1,IF(X239="","",IF(AND(ISNUMBER(X239),X239&lt;1,Y239="kg"),"g",IF(AND(ISNUMBER(X239),X239&lt;1,Y239="L"),"cl",Y239))),N("Y14"))</f>
        <v/>
      </c>
      <c r="AB239" s="123" t="str">
        <f>IF(1=1,IF(E239="","",IF(F239="","A CONTROLER",IF(NOT(ISNUMBER(F239)),"TEXTE",IF(OR(W239="",W239&lt;=0),"COMMANDE COUVERTS INCOMPLETE",IF(G239="","UNITE MANQUANTE",IF(COUNTIF(B384:B428,AE239)=0,"UNITE A CONTROLER","OK")))))),N("Z6"))</f>
        <v/>
      </c>
      <c r="AD239" s="144" t="str">
        <f>IF(1=1,IF(E239="","",AD231),N("AB14"))</f>
        <v/>
      </c>
      <c r="AE239" s="125" t="str">
        <f>IF(1=1,IF(G239="","",UPPER(TRIM(SUBSTITUTE(SUBSTITUTE(G239&amp;"",CHAR(160)," ")," "," ")))),N("AC14"))</f>
        <v/>
      </c>
      <c r="AG239" s="4" t="s">
        <v>33</v>
      </c>
    </row>
    <row r="240" spans="1:33" ht="15.75" x14ac:dyDescent="0.25">
      <c r="A240" s="126" t="str">
        <f>IF(1=1,IF(E240="","",A231),N("A15"))</f>
        <v/>
      </c>
      <c r="B240" s="127" t="str">
        <f>IF(1=1,IF(E240="","",B231),N("B15"))</f>
        <v/>
      </c>
      <c r="C240" s="128"/>
      <c r="D240" s="129" t="str">
        <f>IF(ISBLANK(E240),"",LARGE(D231:D239,1)+1)</f>
        <v/>
      </c>
      <c r="E240" s="130"/>
      <c r="F240" s="131"/>
      <c r="G240" s="170"/>
      <c r="H240" s="105"/>
      <c r="I240" s="132" t="str">
        <f>IF(1=1,IF(E240="","",I231),N("H15"))</f>
        <v/>
      </c>
      <c r="J240" s="133" t="str">
        <f>IF(1=1,IF(E240="","",J231),N("I15"))</f>
        <v/>
      </c>
      <c r="K240" s="134" t="str">
        <f>IF(1=1,IF(E240="","",K231),N("J15"))</f>
        <v/>
      </c>
      <c r="L240" s="135" t="str">
        <f>IF(1=1,IF(OR(J240="",O240="",NOT(ISNUMBER(J240)),NOT(ISNUMBER(O240)),J240=0),"",O240/J240),N("L15"))</f>
        <v/>
      </c>
      <c r="M240" s="136" t="str">
        <f>IF(1=1,IF(OR(L240="",NOT(ISNUMBER(F240))),"",F240*L240*IFERROR(INDEX(D384:D428,MATCH(AE240,B384:B428,0)),1)),N("M13"))</f>
        <v/>
      </c>
      <c r="N240" s="137" t="str">
        <f>IF(1=1,IF(F240="","",IF(G240="","",IFERROR(INDEX(E384:E428,MATCH(AE240,B384:B428,0)),G240&amp;""))),N("N6"))</f>
        <v/>
      </c>
      <c r="O240" s="138" t="str">
        <f>IF(1=1,IF(E240="","",O231),N("K15"))</f>
        <v/>
      </c>
      <c r="P240" s="139" t="str">
        <f>IF(1=1,IF(M240="","",IF(AND(ISNUMBER(M240),M240&lt;1,N240="kg"),MAX(1,ROUND(M240*1000,0)),IF(AND(ISNUMBER(M240),M240&lt;1,N240="L"),MAX(1,ROUND(M240*100,0)),ROUND(M240,3)))),N("O15"))</f>
        <v/>
      </c>
      <c r="Q240" s="140" t="str">
        <f>IF(1=1,IF(M240="","",IF(AND(ISNUMBER(M240),M240&lt;1,N240="kg"),"g",IF(AND(ISNUMBER(M240),M240&lt;1,N240="L"),"cl",N240))),N("P15"))</f>
        <v/>
      </c>
      <c r="R240" s="161" t="str">
        <f>IF(1=1,IF(E240="","",IF(F240="","A CONTROLER",IF(NOT(ISNUMBER(F240)),"TEXTE",IF(OR(L240="",L240&lt;=0),"COMMANDE PRINCIPALE INCOMPLETE",IF(G240="","UNITE MANQUANTE",IF(COUNTIF(B384:B428,AE240)=0,"UNITE A CONTROLER","OK")))))),N("Q9"))</f>
        <v/>
      </c>
      <c r="S240" s="105"/>
      <c r="T240" s="141">
        <f t="shared" si="17"/>
        <v>0</v>
      </c>
      <c r="U240" s="133" t="str">
        <f>IF(1=1,IF(E240="","",U231),N("S15"))</f>
        <v/>
      </c>
      <c r="V240" s="133" t="str">
        <f>IF(1=1,IF(E240="","",V231),N("T15"))</f>
        <v/>
      </c>
      <c r="W240" s="135" t="str">
        <f>IF(1=1,IF(OR(U240="",V240="",NOT(ISNUMBER(U240)),NOT(ISNUMBER(V240)),U240=0),"",V240/U240),N("U15"))</f>
        <v/>
      </c>
      <c r="X240" s="136" t="str">
        <f>IF(1=1,IF(OR(W240="",NOT(ISNUMBER(F240))),"",F240*W240*IFERROR(INDEX(D384:D428,MATCH(AE240,B384:B428,0)),1)),N("V7"))</f>
        <v/>
      </c>
      <c r="Y240" s="137" t="str">
        <f>IF(1=1,IF(F240="","",IF(G240="","",IFERROR(INDEX(E384:E428,MATCH(AE240,B384:B428,0)),G240&amp;""))),N("W6"))</f>
        <v/>
      </c>
      <c r="Z240" s="142" t="str">
        <f>IF(1=1,IF(X240="","",IF(AND(ISNUMBER(X240),X240&lt;1,Y240="kg"),MAX(1,ROUND(X240*1000,0)),IF(AND(ISNUMBER(X240),X240&lt;1,Y240="L"),MAX(1,ROUND(X240*100,0)),ROUND(X240,3)))),N("X15"))</f>
        <v/>
      </c>
      <c r="AA240" s="143" t="str">
        <f>IF(1=1,IF(X240="","",IF(AND(ISNUMBER(X240),X240&lt;1,Y240="kg"),"g",IF(AND(ISNUMBER(X240),X240&lt;1,Y240="L"),"cl",Y240))),N("Y15"))</f>
        <v/>
      </c>
      <c r="AB240" s="123" t="str">
        <f>IF(1=1,IF(E240="","",IF(F240="","A CONTROLER",IF(NOT(ISNUMBER(F240)),"TEXTE",IF(OR(W240="",W240&lt;=0),"COMMANDE COUVERTS INCOMPLETE",IF(G240="","UNITE MANQUANTE",IF(COUNTIF(B384:B428,AE240)=0,"UNITE A CONTROLER","OK")))))),N("Z6"))</f>
        <v/>
      </c>
      <c r="AD240" s="144" t="str">
        <f>IF(1=1,IF(E240="","",AD231),N("AB15"))</f>
        <v/>
      </c>
      <c r="AE240" s="125" t="str">
        <f>IF(1=1,IF(G240="","",UPPER(TRIM(SUBSTITUTE(SUBSTITUTE(G240&amp;"",CHAR(160)," ")," "," ")))),N("AC15"))</f>
        <v/>
      </c>
      <c r="AG240" s="5" t="s">
        <v>34</v>
      </c>
    </row>
    <row r="241" spans="1:33" ht="15.75" x14ac:dyDescent="0.25">
      <c r="A241" s="126" t="str">
        <f>IF(1=1,IF(E241="","",A231),N("A16"))</f>
        <v/>
      </c>
      <c r="B241" s="127" t="str">
        <f>IF(1=1,IF(E241="","",B231),N("B16"))</f>
        <v/>
      </c>
      <c r="C241" s="128"/>
      <c r="D241" s="129" t="str">
        <f>IF(ISBLANK(E241),"",LARGE(D231:D240,1)+1)</f>
        <v/>
      </c>
      <c r="E241" s="130"/>
      <c r="F241" s="131"/>
      <c r="G241" s="170"/>
      <c r="H241" s="105"/>
      <c r="I241" s="132" t="str">
        <f>IF(1=1,IF(E241="","",I231),N("H16"))</f>
        <v/>
      </c>
      <c r="J241" s="133" t="str">
        <f>IF(1=1,IF(E241="","",J231),N("I16"))</f>
        <v/>
      </c>
      <c r="K241" s="134" t="str">
        <f>IF(1=1,IF(E241="","",K231),N("J16"))</f>
        <v/>
      </c>
      <c r="L241" s="135" t="str">
        <f>IF(1=1,IF(OR(J241="",O241="",NOT(ISNUMBER(J241)),NOT(ISNUMBER(O241)),J241=0),"",O241/J241),N("L16"))</f>
        <v/>
      </c>
      <c r="M241" s="136" t="str">
        <f>IF(1=1,IF(OR(L241="",NOT(ISNUMBER(F241))),"",F241*L241*IFERROR(INDEX(D384:D428,MATCH(AE241,B384:B428,0)),1)),N("M13"))</f>
        <v/>
      </c>
      <c r="N241" s="137" t="str">
        <f>IF(1=1,IF(F241="","",IF(G241="","",IFERROR(INDEX(E384:E428,MATCH(AE241,B384:B428,0)),G241&amp;""))),N("N6"))</f>
        <v/>
      </c>
      <c r="O241" s="138" t="str">
        <f>IF(1=1,IF(E241="","",O231),N("K16"))</f>
        <v/>
      </c>
      <c r="P241" s="139" t="str">
        <f>IF(1=1,IF(M241="","",IF(AND(ISNUMBER(M241),M241&lt;1,N241="kg"),MAX(1,ROUND(M241*1000,0)),IF(AND(ISNUMBER(M241),M241&lt;1,N241="L"),MAX(1,ROUND(M241*100,0)),ROUND(M241,3)))),N("O16"))</f>
        <v/>
      </c>
      <c r="Q241" s="140" t="str">
        <f>IF(1=1,IF(M241="","",IF(AND(ISNUMBER(M241),M241&lt;1,N241="kg"),"g",IF(AND(ISNUMBER(M241),M241&lt;1,N241="L"),"cl",N241))),N("P16"))</f>
        <v/>
      </c>
      <c r="R241" s="161" t="str">
        <f>IF(1=1,IF(E241="","",IF(F241="","A CONTROLER",IF(NOT(ISNUMBER(F241)),"TEXTE",IF(OR(L241="",L241&lt;=0),"COMMANDE PRINCIPALE INCOMPLETE",IF(G241="","UNITE MANQUANTE",IF(COUNTIF(B384:B428,AE241)=0,"UNITE A CONTROLER","OK")))))),N("Q9"))</f>
        <v/>
      </c>
      <c r="S241" s="105"/>
      <c r="T241" s="141">
        <f t="shared" si="17"/>
        <v>0</v>
      </c>
      <c r="U241" s="133" t="str">
        <f>IF(1=1,IF(E241="","",U231),N("S16"))</f>
        <v/>
      </c>
      <c r="V241" s="133" t="str">
        <f>IF(1=1,IF(E241="","",V231),N("T16"))</f>
        <v/>
      </c>
      <c r="W241" s="135" t="str">
        <f>IF(1=1,IF(OR(U241="",V241="",NOT(ISNUMBER(U241)),NOT(ISNUMBER(V241)),U241=0),"",V241/U241),N("U16"))</f>
        <v/>
      </c>
      <c r="X241" s="136" t="str">
        <f>IF(1=1,IF(OR(W241="",NOT(ISNUMBER(F241))),"",F241*W241*IFERROR(INDEX(D384:D428,MATCH(AE241,B384:B428,0)),1)),N("V7"))</f>
        <v/>
      </c>
      <c r="Y241" s="137" t="str">
        <f>IF(1=1,IF(F241="","",IF(G241="","",IFERROR(INDEX(E384:E428,MATCH(AE241,B384:B428,0)),G241&amp;""))),N("W6"))</f>
        <v/>
      </c>
      <c r="Z241" s="142" t="str">
        <f>IF(1=1,IF(X241="","",IF(AND(ISNUMBER(X241),X241&lt;1,Y241="kg"),MAX(1,ROUND(X241*1000,0)),IF(AND(ISNUMBER(X241),X241&lt;1,Y241="L"),MAX(1,ROUND(X241*100,0)),ROUND(X241,3)))),N("X16"))</f>
        <v/>
      </c>
      <c r="AA241" s="143" t="str">
        <f>IF(1=1,IF(X241="","",IF(AND(ISNUMBER(X241),X241&lt;1,Y241="kg"),"g",IF(AND(ISNUMBER(X241),X241&lt;1,Y241="L"),"cl",Y241))),N("Y16"))</f>
        <v/>
      </c>
      <c r="AB241" s="123" t="str">
        <f>IF(1=1,IF(E241="","",IF(F241="","A CONTROLER",IF(NOT(ISNUMBER(F241)),"TEXTE",IF(OR(W241="",W241&lt;=0),"COMMANDE COUVERTS INCOMPLETE",IF(G241="","UNITE MANQUANTE",IF(COUNTIF(B384:B428,AE241)=0,"UNITE A CONTROLER","OK")))))),N("Z6"))</f>
        <v/>
      </c>
      <c r="AD241" s="144" t="str">
        <f>IF(1=1,IF(E241="","",AD231),N("AB16"))</f>
        <v/>
      </c>
      <c r="AE241" s="125" t="str">
        <f>IF(1=1,IF(G241="","",UPPER(TRIM(SUBSTITUTE(SUBSTITUTE(G241&amp;"",CHAR(160)," ")," "," ")))),N("AC16"))</f>
        <v/>
      </c>
      <c r="AG241" s="5" t="s">
        <v>35</v>
      </c>
    </row>
    <row r="242" spans="1:33" ht="15.75" x14ac:dyDescent="0.25">
      <c r="A242" s="126" t="str">
        <f>IF(1=1,IF(E242="","",A231),N("A17"))</f>
        <v/>
      </c>
      <c r="B242" s="127" t="str">
        <f>IF(1=1,IF(E242="","",B231),N("B17"))</f>
        <v/>
      </c>
      <c r="C242" s="128"/>
      <c r="D242" s="129" t="str">
        <f>IF(ISBLANK(E242),"",LARGE(D231:D241,1)+1)</f>
        <v/>
      </c>
      <c r="E242" s="130"/>
      <c r="F242" s="131"/>
      <c r="G242" s="170"/>
      <c r="H242" s="105"/>
      <c r="I242" s="132" t="str">
        <f>IF(1=1,IF(E242="","",I231),N("H17"))</f>
        <v/>
      </c>
      <c r="J242" s="133" t="str">
        <f>IF(1=1,IF(E242="","",J231),N("I17"))</f>
        <v/>
      </c>
      <c r="K242" s="134" t="str">
        <f>IF(1=1,IF(E242="","",K231),N("J17"))</f>
        <v/>
      </c>
      <c r="L242" s="135" t="str">
        <f>IF(1=1,IF(OR(J242="",O242="",NOT(ISNUMBER(J242)),NOT(ISNUMBER(O242)),J242=0),"",O242/J242),N("L17"))</f>
        <v/>
      </c>
      <c r="M242" s="136" t="str">
        <f>IF(1=1,IF(OR(L242="",NOT(ISNUMBER(F242))),"",F242*L242*IFERROR(INDEX(D384:D428,MATCH(AE242,B384:B428,0)),1)),N("M13"))</f>
        <v/>
      </c>
      <c r="N242" s="137" t="str">
        <f>IF(1=1,IF(F242="","",IF(G242="","",IFERROR(INDEX(E384:E428,MATCH(AE242,B384:B428,0)),G242&amp;""))),N("N6"))</f>
        <v/>
      </c>
      <c r="O242" s="138" t="str">
        <f>IF(1=1,IF(E242="","",O231),N("K17"))</f>
        <v/>
      </c>
      <c r="P242" s="139" t="str">
        <f>IF(1=1,IF(M242="","",IF(AND(ISNUMBER(M242),M242&lt;1,N242="kg"),MAX(1,ROUND(M242*1000,0)),IF(AND(ISNUMBER(M242),M242&lt;1,N242="L"),MAX(1,ROUND(M242*100,0)),ROUND(M242,3)))),N("O17"))</f>
        <v/>
      </c>
      <c r="Q242" s="140" t="str">
        <f>IF(1=1,IF(M242="","",IF(AND(ISNUMBER(M242),M242&lt;1,N242="kg"),"g",IF(AND(ISNUMBER(M242),M242&lt;1,N242="L"),"cl",N242))),N("P17"))</f>
        <v/>
      </c>
      <c r="R242" s="161" t="str">
        <f>IF(1=1,IF(E242="","",IF(F242="","A CONTROLER",IF(NOT(ISNUMBER(F242)),"TEXTE",IF(OR(L242="",L242&lt;=0),"COMMANDE PRINCIPALE INCOMPLETE",IF(G242="","UNITE MANQUANTE",IF(COUNTIF(B384:B428,AE242)=0,"UNITE A CONTROLER","OK")))))),N("Q9"))</f>
        <v/>
      </c>
      <c r="S242" s="105"/>
      <c r="T242" s="141">
        <f t="shared" si="17"/>
        <v>0</v>
      </c>
      <c r="U242" s="133" t="str">
        <f>IF(1=1,IF(E242="","",U231),N("S17"))</f>
        <v/>
      </c>
      <c r="V242" s="133" t="str">
        <f>IF(1=1,IF(E242="","",V231),N("T17"))</f>
        <v/>
      </c>
      <c r="W242" s="135" t="str">
        <f>IF(1=1,IF(OR(U242="",V242="",NOT(ISNUMBER(U242)),NOT(ISNUMBER(V242)),U242=0),"",V242/U242),N("U17"))</f>
        <v/>
      </c>
      <c r="X242" s="136" t="str">
        <f>IF(1=1,IF(OR(W242="",NOT(ISNUMBER(F242))),"",F242*W242*IFERROR(INDEX(D384:D428,MATCH(AE242,B384:B428,0)),1)),N("V7"))</f>
        <v/>
      </c>
      <c r="Y242" s="137" t="str">
        <f>IF(1=1,IF(F242="","",IF(G242="","",IFERROR(INDEX(E384:E428,MATCH(AE242,B384:B428,0)),G242&amp;""))),N("W6"))</f>
        <v/>
      </c>
      <c r="Z242" s="142" t="str">
        <f>IF(1=1,IF(X242="","",IF(AND(ISNUMBER(X242),X242&lt;1,Y242="kg"),MAX(1,ROUND(X242*1000,0)),IF(AND(ISNUMBER(X242),X242&lt;1,Y242="L"),MAX(1,ROUND(X242*100,0)),ROUND(X242,3)))),N("X17"))</f>
        <v/>
      </c>
      <c r="AA242" s="143" t="str">
        <f>IF(1=1,IF(X242="","",IF(AND(ISNUMBER(X242),X242&lt;1,Y242="kg"),"g",IF(AND(ISNUMBER(X242),X242&lt;1,Y242="L"),"cl",Y242))),N("Y17"))</f>
        <v/>
      </c>
      <c r="AB242" s="123" t="str">
        <f>IF(1=1,IF(E242="","",IF(F242="","A CONTROLER",IF(NOT(ISNUMBER(F242)),"TEXTE",IF(OR(W242="",W242&lt;=0),"COMMANDE COUVERTS INCOMPLETE",IF(G242="","UNITE MANQUANTE",IF(COUNTIF(B384:B428,AE242)=0,"UNITE A CONTROLER","OK")))))),N("Z6"))</f>
        <v/>
      </c>
      <c r="AD242" s="144" t="str">
        <f>IF(1=1,IF(E242="","",AD231),N("AB17"))</f>
        <v/>
      </c>
      <c r="AE242" s="125" t="str">
        <f>IF(1=1,IF(G242="","",UPPER(TRIM(SUBSTITUTE(SUBSTITUTE(G242&amp;"",CHAR(160)," ")," "," ")))),N("AC17"))</f>
        <v/>
      </c>
      <c r="AG242" s="5" t="s">
        <v>225</v>
      </c>
    </row>
    <row r="243" spans="1:33" ht="15.75" x14ac:dyDescent="0.25">
      <c r="A243" s="126" t="str">
        <f>IF(1=1,IF(E243="","",A231),N("A18"))</f>
        <v/>
      </c>
      <c r="B243" s="127" t="str">
        <f>IF(1=1,IF(E243="","",B231),N("B18"))</f>
        <v/>
      </c>
      <c r="C243" s="128"/>
      <c r="D243" s="129" t="str">
        <f>IF(ISBLANK(E243),"",LARGE(D231:D242,1)+1)</f>
        <v/>
      </c>
      <c r="E243" s="130"/>
      <c r="F243" s="131"/>
      <c r="G243" s="170"/>
      <c r="H243" s="105"/>
      <c r="I243" s="132" t="str">
        <f>IF(1=1,IF(E243="","",I231),N("H18"))</f>
        <v/>
      </c>
      <c r="J243" s="133" t="str">
        <f>IF(1=1,IF(E243="","",J231),N("I18"))</f>
        <v/>
      </c>
      <c r="K243" s="134" t="str">
        <f>IF(1=1,IF(E243="","",K231),N("J18"))</f>
        <v/>
      </c>
      <c r="L243" s="135" t="str">
        <f>IF(1=1,IF(OR(J243="",O243="",NOT(ISNUMBER(J243)),NOT(ISNUMBER(O243)),J243=0),"",O243/J243),N("L18"))</f>
        <v/>
      </c>
      <c r="M243" s="136" t="str">
        <f>IF(1=1,IF(OR(L243="",NOT(ISNUMBER(F243))),"",F243*L243*IFERROR(INDEX(D384:D428,MATCH(AE243,B384:B428,0)),1)),N("M13"))</f>
        <v/>
      </c>
      <c r="N243" s="137" t="str">
        <f>IF(1=1,IF(F243="","",IF(G243="","",IFERROR(INDEX(E384:E428,MATCH(AE243,B384:B428,0)),G243&amp;""))),N("N6"))</f>
        <v/>
      </c>
      <c r="O243" s="138" t="str">
        <f>IF(1=1,IF(E243="","",O231),N("K18"))</f>
        <v/>
      </c>
      <c r="P243" s="139" t="str">
        <f>IF(1=1,IF(M243="","",IF(AND(ISNUMBER(M243),M243&lt;1,N243="kg"),MAX(1,ROUND(M243*1000,0)),IF(AND(ISNUMBER(M243),M243&lt;1,N243="L"),MAX(1,ROUND(M243*100,0)),ROUND(M243,3)))),N("O18"))</f>
        <v/>
      </c>
      <c r="Q243" s="140" t="str">
        <f>IF(1=1,IF(M243="","",IF(AND(ISNUMBER(M243),M243&lt;1,N243="kg"),"g",IF(AND(ISNUMBER(M243),M243&lt;1,N243="L"),"cl",N243))),N("P18"))</f>
        <v/>
      </c>
      <c r="R243" s="161" t="str">
        <f>IF(1=1,IF(E243="","",IF(F243="","A CONTROLER",IF(NOT(ISNUMBER(F243)),"TEXTE",IF(OR(L243="",L243&lt;=0),"COMMANDE PRINCIPALE INCOMPLETE",IF(G243="","UNITE MANQUANTE",IF(COUNTIF(B384:B428,AE243)=0,"UNITE A CONTROLER","OK")))))),N("Q9"))</f>
        <v/>
      </c>
      <c r="S243" s="105"/>
      <c r="T243" s="141">
        <f t="shared" si="17"/>
        <v>0</v>
      </c>
      <c r="U243" s="133" t="str">
        <f>IF(1=1,IF(E243="","",U231),N("S18"))</f>
        <v/>
      </c>
      <c r="V243" s="133" t="str">
        <f>IF(1=1,IF(E243="","",V231),N("T18"))</f>
        <v/>
      </c>
      <c r="W243" s="135" t="str">
        <f>IF(1=1,IF(OR(U243="",V243="",NOT(ISNUMBER(U243)),NOT(ISNUMBER(V243)),U243=0),"",V243/U243),N("U18"))</f>
        <v/>
      </c>
      <c r="X243" s="136" t="str">
        <f>IF(1=1,IF(OR(W243="",NOT(ISNUMBER(F243))),"",F243*W243*IFERROR(INDEX(D384:D428,MATCH(AE243,B384:B428,0)),1)),N("V7"))</f>
        <v/>
      </c>
      <c r="Y243" s="137" t="str">
        <f>IF(1=1,IF(F243="","",IF(G243="","",IFERROR(INDEX(E384:E428,MATCH(AE243,B384:B428,0)),G243&amp;""))),N("W6"))</f>
        <v/>
      </c>
      <c r="Z243" s="142" t="str">
        <f>IF(1=1,IF(X243="","",IF(AND(ISNUMBER(X243),X243&lt;1,Y243="kg"),MAX(1,ROUND(X243*1000,0)),IF(AND(ISNUMBER(X243),X243&lt;1,Y243="L"),MAX(1,ROUND(X243*100,0)),ROUND(X243,3)))),N("X18"))</f>
        <v/>
      </c>
      <c r="AA243" s="143" t="str">
        <f>IF(1=1,IF(X243="","",IF(AND(ISNUMBER(X243),X243&lt;1,Y243="kg"),"g",IF(AND(ISNUMBER(X243),X243&lt;1,Y243="L"),"cl",Y243))),N("Y18"))</f>
        <v/>
      </c>
      <c r="AB243" s="123" t="str">
        <f>IF(1=1,IF(E243="","",IF(F243="","A CONTROLER",IF(NOT(ISNUMBER(F243)),"TEXTE",IF(OR(W243="",W243&lt;=0),"COMMANDE COUVERTS INCOMPLETE",IF(G243="","UNITE MANQUANTE",IF(COUNTIF(B384:B428,AE243)=0,"UNITE A CONTROLER","OK")))))),N("Z6"))</f>
        <v/>
      </c>
      <c r="AD243" s="144" t="str">
        <f>IF(1=1,IF(E243="","",AD231),N("AB18"))</f>
        <v/>
      </c>
      <c r="AE243" s="125" t="str">
        <f>IF(1=1,IF(G243="","",UPPER(TRIM(SUBSTITUTE(SUBSTITUTE(G243&amp;"",CHAR(160)," ")," "," ")))),N("AC18"))</f>
        <v/>
      </c>
      <c r="AG243" s="5" t="s">
        <v>36</v>
      </c>
    </row>
    <row r="244" spans="1:33" ht="15.75" x14ac:dyDescent="0.25">
      <c r="A244" s="126" t="str">
        <f>IF(1=1,IF(E244="","",A231),N("A19"))</f>
        <v/>
      </c>
      <c r="B244" s="127" t="str">
        <f>IF(1=1,IF(E244="","",B231),N("B19"))</f>
        <v/>
      </c>
      <c r="C244" s="128"/>
      <c r="D244" s="129" t="str">
        <f>IF(ISBLANK(E244),"",LARGE(D231:D243,1)+1)</f>
        <v/>
      </c>
      <c r="E244" s="130"/>
      <c r="F244" s="131"/>
      <c r="G244" s="170"/>
      <c r="H244" s="105"/>
      <c r="I244" s="132" t="str">
        <f>IF(1=1,IF(E244="","",I231),N("H19"))</f>
        <v/>
      </c>
      <c r="J244" s="133" t="str">
        <f>IF(1=1,IF(E244="","",J231),N("I19"))</f>
        <v/>
      </c>
      <c r="K244" s="134" t="str">
        <f>IF(1=1,IF(E244="","",K231),N("J19"))</f>
        <v/>
      </c>
      <c r="L244" s="135" t="str">
        <f>IF(1=1,IF(OR(J244="",O244="",NOT(ISNUMBER(J244)),NOT(ISNUMBER(O244)),J244=0),"",O244/J244),N("L19"))</f>
        <v/>
      </c>
      <c r="M244" s="136" t="str">
        <f>IF(1=1,IF(OR(L244="",NOT(ISNUMBER(F244))),"",F244*L244*IFERROR(INDEX(D384:D428,MATCH(AE244,B384:B428,0)),1)),N("M13"))</f>
        <v/>
      </c>
      <c r="N244" s="137" t="str">
        <f>IF(1=1,IF(F244="","",IF(G244="","",IFERROR(INDEX(E384:E428,MATCH(AE244,B384:B428,0)),G244&amp;""))),N("N6"))</f>
        <v/>
      </c>
      <c r="O244" s="138" t="str">
        <f>IF(1=1,IF(E244="","",O231),N("K19"))</f>
        <v/>
      </c>
      <c r="P244" s="139" t="str">
        <f>IF(1=1,IF(M244="","",IF(AND(ISNUMBER(M244),M244&lt;1,N244="kg"),MAX(1,ROUND(M244*1000,0)),IF(AND(ISNUMBER(M244),M244&lt;1,N244="L"),MAX(1,ROUND(M244*100,0)),ROUND(M244,3)))),N("O19"))</f>
        <v/>
      </c>
      <c r="Q244" s="140" t="str">
        <f>IF(1=1,IF(M244="","",IF(AND(ISNUMBER(M244),M244&lt;1,N244="kg"),"g",IF(AND(ISNUMBER(M244),M244&lt;1,N244="L"),"cl",N244))),N("P19"))</f>
        <v/>
      </c>
      <c r="R244" s="161" t="str">
        <f>IF(1=1,IF(E244="","",IF(F244="","A CONTROLER",IF(NOT(ISNUMBER(F244)),"TEXTE",IF(OR(L244="",L244&lt;=0),"COMMANDE PRINCIPALE INCOMPLETE",IF(G244="","UNITE MANQUANTE",IF(COUNTIF(B384:B428,AE244)=0,"UNITE A CONTROLER","OK")))))),N("Q9"))</f>
        <v/>
      </c>
      <c r="S244" s="105"/>
      <c r="T244" s="141">
        <f t="shared" si="17"/>
        <v>0</v>
      </c>
      <c r="U244" s="133" t="str">
        <f>IF(1=1,IF(E244="","",U231),N("S19"))</f>
        <v/>
      </c>
      <c r="V244" s="133" t="str">
        <f>IF(1=1,IF(E244="","",V231),N("T19"))</f>
        <v/>
      </c>
      <c r="W244" s="135" t="str">
        <f>IF(1=1,IF(OR(U244="",V244="",NOT(ISNUMBER(U244)),NOT(ISNUMBER(V244)),U244=0),"",V244/U244),N("U19"))</f>
        <v/>
      </c>
      <c r="X244" s="136" t="str">
        <f>IF(1=1,IF(OR(W244="",NOT(ISNUMBER(F244))),"",F244*W244*IFERROR(INDEX(D384:D428,MATCH(AE244,B384:B428,0)),1)),N("V7"))</f>
        <v/>
      </c>
      <c r="Y244" s="137" t="str">
        <f>IF(1=1,IF(F244="","",IF(G244="","",IFERROR(INDEX(E384:E428,MATCH(AE244,B384:B428,0)),G244&amp;""))),N("W6"))</f>
        <v/>
      </c>
      <c r="Z244" s="142" t="str">
        <f>IF(1=1,IF(X244="","",IF(AND(ISNUMBER(X244),X244&lt;1,Y244="kg"),MAX(1,ROUND(X244*1000,0)),IF(AND(ISNUMBER(X244),X244&lt;1,Y244="L"),MAX(1,ROUND(X244*100,0)),ROUND(X244,3)))),N("X19"))</f>
        <v/>
      </c>
      <c r="AA244" s="143" t="str">
        <f>IF(1=1,IF(X244="","",IF(AND(ISNUMBER(X244),X244&lt;1,Y244="kg"),"g",IF(AND(ISNUMBER(X244),X244&lt;1,Y244="L"),"cl",Y244))),N("Y19"))</f>
        <v/>
      </c>
      <c r="AB244" s="123" t="str">
        <f>IF(1=1,IF(E244="","",IF(F244="","A CONTROLER",IF(NOT(ISNUMBER(F244)),"TEXTE",IF(OR(W244="",W244&lt;=0),"COMMANDE COUVERTS INCOMPLETE",IF(G244="","UNITE MANQUANTE",IF(COUNTIF(B384:B428,AE244)=0,"UNITE A CONTROLER","OK")))))),N("Z6"))</f>
        <v/>
      </c>
      <c r="AD244" s="144" t="str">
        <f>IF(1=1,IF(E244="","",AD231),N("AB19"))</f>
        <v/>
      </c>
      <c r="AE244" s="125" t="str">
        <f>IF(1=1,IF(G244="","",UPPER(TRIM(SUBSTITUTE(SUBSTITUTE(G244&amp;"",CHAR(160)," ")," "," ")))),N("AC19"))</f>
        <v/>
      </c>
      <c r="AG244" s="5" t="s">
        <v>37</v>
      </c>
    </row>
    <row r="245" spans="1:33" ht="15.75" x14ac:dyDescent="0.25">
      <c r="A245" s="126" t="str">
        <f>IF(1=1,IF(E245="","",A231),N("A20"))</f>
        <v/>
      </c>
      <c r="B245" s="127" t="str">
        <f>IF(1=1,IF(E245="","",B231),N("B20"))</f>
        <v/>
      </c>
      <c r="C245" s="128"/>
      <c r="D245" s="129" t="str">
        <f>IF(ISBLANK(E245),"",LARGE(D231:D244,1)+1)</f>
        <v/>
      </c>
      <c r="E245" s="130"/>
      <c r="F245" s="131"/>
      <c r="G245" s="170"/>
      <c r="H245" s="105"/>
      <c r="I245" s="132" t="str">
        <f>IF(1=1,IF(E245="","",I231),N("H20"))</f>
        <v/>
      </c>
      <c r="J245" s="133" t="str">
        <f>IF(1=1,IF(E245="","",J231),N("I20"))</f>
        <v/>
      </c>
      <c r="K245" s="134" t="str">
        <f>IF(1=1,IF(E245="","",K231),N("J20"))</f>
        <v/>
      </c>
      <c r="L245" s="135" t="str">
        <f>IF(1=1,IF(OR(J245="",O245="",NOT(ISNUMBER(J245)),NOT(ISNUMBER(O245)),J245=0),"",O245/J245),N("L20"))</f>
        <v/>
      </c>
      <c r="M245" s="136" t="str">
        <f>IF(1=1,IF(OR(L245="",NOT(ISNUMBER(F245))),"",F245*L245*IFERROR(INDEX(D384:D428,MATCH(AE245,B384:B428,0)),1)),N("M13"))</f>
        <v/>
      </c>
      <c r="N245" s="137" t="str">
        <f>IF(1=1,IF(F245="","",IF(G245="","",IFERROR(INDEX(E384:E428,MATCH(AE245,B384:B428,0)),G245&amp;""))),N("N6"))</f>
        <v/>
      </c>
      <c r="O245" s="138" t="str">
        <f>IF(1=1,IF(E245="","",O231),N("K20"))</f>
        <v/>
      </c>
      <c r="P245" s="139" t="str">
        <f>IF(1=1,IF(M245="","",IF(AND(ISNUMBER(M245),M245&lt;1,N245="kg"),MAX(1,ROUND(M245*1000,0)),IF(AND(ISNUMBER(M245),M245&lt;1,N245="L"),MAX(1,ROUND(M245*100,0)),ROUND(M245,3)))),N("O20"))</f>
        <v/>
      </c>
      <c r="Q245" s="140" t="str">
        <f>IF(1=1,IF(M245="","",IF(AND(ISNUMBER(M245),M245&lt;1,N245="kg"),"g",IF(AND(ISNUMBER(M245),M245&lt;1,N245="L"),"cl",N245))),N("P20"))</f>
        <v/>
      </c>
      <c r="R245" s="161" t="str">
        <f>IF(1=1,IF(E245="","",IF(F245="","A CONTROLER",IF(NOT(ISNUMBER(F245)),"TEXTE",IF(OR(L245="",L245&lt;=0),"COMMANDE PRINCIPALE INCOMPLETE",IF(G245="","UNITE MANQUANTE",IF(COUNTIF(B384:B428,AE245)=0,"UNITE A CONTROLER","OK")))))),N("Q9"))</f>
        <v/>
      </c>
      <c r="S245" s="105"/>
      <c r="T245" s="141">
        <f t="shared" si="17"/>
        <v>0</v>
      </c>
      <c r="U245" s="133" t="str">
        <f>IF(1=1,IF(E245="","",U231),N("S20"))</f>
        <v/>
      </c>
      <c r="V245" s="133" t="str">
        <f>IF(1=1,IF(E245="","",V231),N("T20"))</f>
        <v/>
      </c>
      <c r="W245" s="135" t="str">
        <f>IF(1=1,IF(OR(U245="",V245="",NOT(ISNUMBER(U245)),NOT(ISNUMBER(V245)),U245=0),"",V245/U245),N("U20"))</f>
        <v/>
      </c>
      <c r="X245" s="136" t="str">
        <f>IF(1=1,IF(OR(W245="",NOT(ISNUMBER(F245))),"",F245*W245*IFERROR(INDEX(D384:D428,MATCH(AE245,B384:B428,0)),1)),N("V7"))</f>
        <v/>
      </c>
      <c r="Y245" s="137" t="str">
        <f>IF(1=1,IF(F245="","",IF(G245="","",IFERROR(INDEX(E384:E428,MATCH(AE245,B384:B428,0)),G245&amp;""))),N("W6"))</f>
        <v/>
      </c>
      <c r="Z245" s="142" t="str">
        <f>IF(1=1,IF(X245="","",IF(AND(ISNUMBER(X245),X245&lt;1,Y245="kg"),MAX(1,ROUND(X245*1000,0)),IF(AND(ISNUMBER(X245),X245&lt;1,Y245="L"),MAX(1,ROUND(X245*100,0)),ROUND(X245,3)))),N("X20"))</f>
        <v/>
      </c>
      <c r="AA245" s="143" t="str">
        <f>IF(1=1,IF(X245="","",IF(AND(ISNUMBER(X245),X245&lt;1,Y245="kg"),"g",IF(AND(ISNUMBER(X245),X245&lt;1,Y245="L"),"cl",Y245))),N("Y20"))</f>
        <v/>
      </c>
      <c r="AB245" s="123" t="str">
        <f>IF(1=1,IF(E245="","",IF(F245="","A CONTROLER",IF(NOT(ISNUMBER(F245)),"TEXTE",IF(OR(W245="",W245&lt;=0),"COMMANDE COUVERTS INCOMPLETE",IF(G245="","UNITE MANQUANTE",IF(COUNTIF(B384:B428,AE245)=0,"UNITE A CONTROLER","OK")))))),N("Z6"))</f>
        <v/>
      </c>
      <c r="AD245" s="144" t="str">
        <f>IF(1=1,IF(E245="","",AD231),N("AB20"))</f>
        <v/>
      </c>
      <c r="AE245" s="125" t="str">
        <f>IF(1=1,IF(G245="","",UPPER(TRIM(SUBSTITUTE(SUBSTITUTE(G245&amp;"",CHAR(160)," ")," "," ")))),N("AC20"))</f>
        <v/>
      </c>
      <c r="AG245" s="4" t="s">
        <v>38</v>
      </c>
    </row>
    <row r="246" spans="1:33" ht="15.75" x14ac:dyDescent="0.25">
      <c r="A246" s="126" t="str">
        <f>IF(1=1,IF(E246="","",A231),N("A21"))</f>
        <v/>
      </c>
      <c r="B246" s="127" t="str">
        <f>IF(1=1,IF(E246="","",B231),N("B21"))</f>
        <v/>
      </c>
      <c r="C246" s="128"/>
      <c r="D246" s="129" t="str">
        <f>IF(ISBLANK(E246),"",LARGE(D231:D245,1)+1)</f>
        <v/>
      </c>
      <c r="E246" s="130"/>
      <c r="F246" s="131"/>
      <c r="G246" s="170"/>
      <c r="H246" s="105"/>
      <c r="I246" s="132" t="str">
        <f>IF(1=1,IF(E246="","",I231),N("H21"))</f>
        <v/>
      </c>
      <c r="J246" s="133" t="str">
        <f>IF(1=1,IF(E246="","",J231),N("I21"))</f>
        <v/>
      </c>
      <c r="K246" s="134" t="str">
        <f>IF(1=1,IF(E246="","",K231),N("J21"))</f>
        <v/>
      </c>
      <c r="L246" s="135" t="str">
        <f>IF(1=1,IF(OR(J246="",O246="",NOT(ISNUMBER(J246)),NOT(ISNUMBER(O246)),J246=0),"",O246/J246),N("L21"))</f>
        <v/>
      </c>
      <c r="M246" s="136" t="str">
        <f>IF(1=1,IF(OR(L246="",NOT(ISNUMBER(F246))),"",F246*L246*IFERROR(INDEX(D384:D428,MATCH(AE246,B384:B428,0)),1)),N("M13"))</f>
        <v/>
      </c>
      <c r="N246" s="137" t="str">
        <f>IF(1=1,IF(F246="","",IF(G246="","",IFERROR(INDEX(E384:E428,MATCH(AE246,B384:B428,0)),G246&amp;""))),N("N6"))</f>
        <v/>
      </c>
      <c r="O246" s="138" t="str">
        <f>IF(1=1,IF(E246="","",O231),N("K21"))</f>
        <v/>
      </c>
      <c r="P246" s="139" t="str">
        <f>IF(1=1,IF(M246="","",IF(AND(ISNUMBER(M246),M246&lt;1,N246="kg"),MAX(1,ROUND(M246*1000,0)),IF(AND(ISNUMBER(M246),M246&lt;1,N246="L"),MAX(1,ROUND(M246*100,0)),ROUND(M246,3)))),N("O21"))</f>
        <v/>
      </c>
      <c r="Q246" s="140" t="str">
        <f>IF(1=1,IF(M246="","",IF(AND(ISNUMBER(M246),M246&lt;1,N246="kg"),"g",IF(AND(ISNUMBER(M246),M246&lt;1,N246="L"),"cl",N246))),N("P21"))</f>
        <v/>
      </c>
      <c r="R246" s="161" t="str">
        <f>IF(1=1,IF(E246="","",IF(F246="","A CONTROLER",IF(NOT(ISNUMBER(F246)),"TEXTE",IF(OR(L246="",L246&lt;=0),"COMMANDE PRINCIPALE INCOMPLETE",IF(G246="","UNITE MANQUANTE",IF(COUNTIF(B384:B428,AE246)=0,"UNITE A CONTROLER","OK")))))),N("Q9"))</f>
        <v/>
      </c>
      <c r="S246" s="105"/>
      <c r="T246" s="141">
        <f t="shared" si="17"/>
        <v>0</v>
      </c>
      <c r="U246" s="133" t="str">
        <f>IF(1=1,IF(E246="","",U231),N("S21"))</f>
        <v/>
      </c>
      <c r="V246" s="133" t="str">
        <f>IF(1=1,IF(E246="","",V231),N("T21"))</f>
        <v/>
      </c>
      <c r="W246" s="135" t="str">
        <f>IF(1=1,IF(OR(U246="",V246="",NOT(ISNUMBER(U246)),NOT(ISNUMBER(V246)),U246=0),"",V246/U246),N("U21"))</f>
        <v/>
      </c>
      <c r="X246" s="136" t="str">
        <f>IF(1=1,IF(OR(W246="",NOT(ISNUMBER(F246))),"",F246*W246*IFERROR(INDEX(D384:D428,MATCH(AE246,B384:B428,0)),1)),N("V7"))</f>
        <v/>
      </c>
      <c r="Y246" s="137" t="str">
        <f>IF(1=1,IF(F246="","",IF(G246="","",IFERROR(INDEX(E384:E428,MATCH(AE246,B384:B428,0)),G246&amp;""))),N("W6"))</f>
        <v/>
      </c>
      <c r="Z246" s="142" t="str">
        <f>IF(1=1,IF(X246="","",IF(AND(ISNUMBER(X246),X246&lt;1,Y246="kg"),MAX(1,ROUND(X246*1000,0)),IF(AND(ISNUMBER(X246),X246&lt;1,Y246="L"),MAX(1,ROUND(X246*100,0)),ROUND(X246,3)))),N("X21"))</f>
        <v/>
      </c>
      <c r="AA246" s="143" t="str">
        <f>IF(1=1,IF(X246="","",IF(AND(ISNUMBER(X246),X246&lt;1,Y246="kg"),"g",IF(AND(ISNUMBER(X246),X246&lt;1,Y246="L"),"cl",Y246))),N("Y21"))</f>
        <v/>
      </c>
      <c r="AB246" s="123" t="str">
        <f>IF(1=1,IF(E246="","",IF(F246="","A CONTROLER",IF(NOT(ISNUMBER(F246)),"TEXTE",IF(OR(W246="",W246&lt;=0),"COMMANDE COUVERTS INCOMPLETE",IF(G246="","UNITE MANQUANTE",IF(COUNTIF(B384:B428,AE246)=0,"UNITE A CONTROLER","OK")))))),N("Z6"))</f>
        <v/>
      </c>
      <c r="AD246" s="144" t="str">
        <f>IF(1=1,IF(E246="","",AD231),N("AB21"))</f>
        <v/>
      </c>
      <c r="AE246" s="125" t="str">
        <f>IF(1=1,IF(G246="","",UPPER(TRIM(SUBSTITUTE(SUBSTITUTE(G246&amp;"",CHAR(160)," ")," "," ")))),N("AC21"))</f>
        <v/>
      </c>
      <c r="AG246" s="4" t="s">
        <v>39</v>
      </c>
    </row>
    <row r="247" spans="1:33" ht="15.75" x14ac:dyDescent="0.25">
      <c r="A247" s="126" t="str">
        <f>IF(1=1,IF(E247="","",A231),N("A22"))</f>
        <v/>
      </c>
      <c r="B247" s="127" t="str">
        <f>IF(1=1,IF(E247="","",B231),N("B22"))</f>
        <v/>
      </c>
      <c r="C247" s="128"/>
      <c r="D247" s="129" t="str">
        <f>IF(ISBLANK(E247),"",LARGE(D231:D246,1)+1)</f>
        <v/>
      </c>
      <c r="E247" s="130"/>
      <c r="F247" s="131"/>
      <c r="G247" s="170"/>
      <c r="H247" s="105"/>
      <c r="I247" s="132" t="str">
        <f>IF(1=1,IF(E247="","",I231),N("H22"))</f>
        <v/>
      </c>
      <c r="J247" s="133" t="str">
        <f>IF(1=1,IF(E247="","",J231),N("I22"))</f>
        <v/>
      </c>
      <c r="K247" s="134" t="str">
        <f>IF(1=1,IF(E247="","",K231),N("J22"))</f>
        <v/>
      </c>
      <c r="L247" s="135" t="str">
        <f>IF(1=1,IF(OR(J247="",O247="",NOT(ISNUMBER(J247)),NOT(ISNUMBER(O247)),J247=0),"",O247/J247),N("L22"))</f>
        <v/>
      </c>
      <c r="M247" s="136" t="str">
        <f>IF(1=1,IF(OR(L247="",NOT(ISNUMBER(F247))),"",F247*L247*IFERROR(INDEX(D384:D428,MATCH(AE247,B384:B428,0)),1)),N("M13"))</f>
        <v/>
      </c>
      <c r="N247" s="137" t="str">
        <f>IF(1=1,IF(F247="","",IF(G247="","",IFERROR(INDEX(E384:E428,MATCH(AE247,B384:B428,0)),G247&amp;""))),N("N6"))</f>
        <v/>
      </c>
      <c r="O247" s="138" t="str">
        <f>IF(1=1,IF(E247="","",O231),N("K22"))</f>
        <v/>
      </c>
      <c r="P247" s="139" t="str">
        <f>IF(1=1,IF(M247="","",IF(AND(ISNUMBER(M247),M247&lt;1,N247="kg"),MAX(1,ROUND(M247*1000,0)),IF(AND(ISNUMBER(M247),M247&lt;1,N247="L"),MAX(1,ROUND(M247*100,0)),ROUND(M247,3)))),N("O22"))</f>
        <v/>
      </c>
      <c r="Q247" s="140" t="str">
        <f>IF(1=1,IF(M247="","",IF(AND(ISNUMBER(M247),M247&lt;1,N247="kg"),"g",IF(AND(ISNUMBER(M247),M247&lt;1,N247="L"),"cl",N247))),N("P22"))</f>
        <v/>
      </c>
      <c r="R247" s="161" t="str">
        <f>IF(1=1,IF(E247="","",IF(F247="","A CONTROLER",IF(NOT(ISNUMBER(F247)),"TEXTE",IF(OR(L247="",L247&lt;=0),"COMMANDE PRINCIPALE INCOMPLETE",IF(G247="","UNITE MANQUANTE",IF(COUNTIF(B384:B428,AE247)=0,"UNITE A CONTROLER","OK")))))),N("Q9"))</f>
        <v/>
      </c>
      <c r="S247" s="105"/>
      <c r="T247" s="141">
        <f t="shared" si="17"/>
        <v>0</v>
      </c>
      <c r="U247" s="133" t="str">
        <f>IF(1=1,IF(E247="","",U231),N("S22"))</f>
        <v/>
      </c>
      <c r="V247" s="133" t="str">
        <f>IF(1=1,IF(E247="","",V231),N("T22"))</f>
        <v/>
      </c>
      <c r="W247" s="135" t="str">
        <f>IF(1=1,IF(OR(U247="",V247="",NOT(ISNUMBER(U247)),NOT(ISNUMBER(V247)),U247=0),"",V247/U247),N("U22"))</f>
        <v/>
      </c>
      <c r="X247" s="136" t="str">
        <f>IF(1=1,IF(OR(W247="",NOT(ISNUMBER(F247))),"",F247*W247*IFERROR(INDEX(D384:D428,MATCH(AE247,B384:B428,0)),1)),N("V7"))</f>
        <v/>
      </c>
      <c r="Y247" s="137" t="str">
        <f>IF(1=1,IF(F247="","",IF(G247="","",IFERROR(INDEX(E384:E428,MATCH(AE247,B384:B428,0)),G247&amp;""))),N("W6"))</f>
        <v/>
      </c>
      <c r="Z247" s="142" t="str">
        <f>IF(1=1,IF(X247="","",IF(AND(ISNUMBER(X247),X247&lt;1,Y247="kg"),MAX(1,ROUND(X247*1000,0)),IF(AND(ISNUMBER(X247),X247&lt;1,Y247="L"),MAX(1,ROUND(X247*100,0)),ROUND(X247,3)))),N("X22"))</f>
        <v/>
      </c>
      <c r="AA247" s="143" t="str">
        <f>IF(1=1,IF(X247="","",IF(AND(ISNUMBER(X247),X247&lt;1,Y247="kg"),"g",IF(AND(ISNUMBER(X247),X247&lt;1,Y247="L"),"cl",Y247))),N("Y22"))</f>
        <v/>
      </c>
      <c r="AB247" s="123" t="str">
        <f>IF(1=1,IF(E247="","",IF(F247="","A CONTROLER",IF(NOT(ISNUMBER(F247)),"TEXTE",IF(OR(W247="",W247&lt;=0),"COMMANDE COUVERTS INCOMPLETE",IF(G247="","UNITE MANQUANTE",IF(COUNTIF(B384:B428,AE247)=0,"UNITE A CONTROLER","OK")))))),N("Z6"))</f>
        <v/>
      </c>
      <c r="AD247" s="144" t="str">
        <f>IF(1=1,IF(E247="","",AD231),N("AB22"))</f>
        <v/>
      </c>
      <c r="AE247" s="125" t="str">
        <f>IF(1=1,IF(G247="","",UPPER(TRIM(SUBSTITUTE(SUBSTITUTE(G247&amp;"",CHAR(160)," ")," "," ")))),N("AC22"))</f>
        <v/>
      </c>
      <c r="AG247" s="4" t="s">
        <v>40</v>
      </c>
    </row>
    <row r="248" spans="1:33" ht="15.75" x14ac:dyDescent="0.25">
      <c r="A248" s="126" t="str">
        <f>IF(1=1,IF(E248="","",A231),N("A23"))</f>
        <v/>
      </c>
      <c r="B248" s="127" t="str">
        <f>IF(1=1,IF(E248="","",B231),N("B23"))</f>
        <v/>
      </c>
      <c r="C248" s="128"/>
      <c r="D248" s="129" t="str">
        <f>IF(ISBLANK(E248),"",LARGE(D231:D247,1)+1)</f>
        <v/>
      </c>
      <c r="E248" s="130"/>
      <c r="F248" s="131"/>
      <c r="G248" s="170"/>
      <c r="H248" s="105"/>
      <c r="I248" s="132" t="str">
        <f>IF(1=1,IF(E248="","",I231),N("H23"))</f>
        <v/>
      </c>
      <c r="J248" s="133" t="str">
        <f>IF(1=1,IF(E248="","",J231),N("I23"))</f>
        <v/>
      </c>
      <c r="K248" s="134" t="str">
        <f>IF(1=1,IF(E248="","",K231),N("J23"))</f>
        <v/>
      </c>
      <c r="L248" s="135" t="str">
        <f>IF(1=1,IF(OR(J248="",O248="",NOT(ISNUMBER(J248)),NOT(ISNUMBER(O248)),J248=0),"",O248/J248),N("L23"))</f>
        <v/>
      </c>
      <c r="M248" s="136" t="str">
        <f>IF(1=1,IF(OR(L248="",NOT(ISNUMBER(F248))),"",F248*L248*IFERROR(INDEX(D384:D428,MATCH(AE248,B384:B428,0)),1)),N("M13"))</f>
        <v/>
      </c>
      <c r="N248" s="137" t="str">
        <f>IF(1=1,IF(F248="","",IF(G248="","",IFERROR(INDEX(E384:E428,MATCH(AE248,B384:B428,0)),G248&amp;""))),N("N6"))</f>
        <v/>
      </c>
      <c r="O248" s="138" t="str">
        <f>IF(1=1,IF(E248="","",O231),N("K23"))</f>
        <v/>
      </c>
      <c r="P248" s="139" t="str">
        <f>IF(1=1,IF(M248="","",IF(AND(ISNUMBER(M248),M248&lt;1,N248="kg"),MAX(1,ROUND(M248*1000,0)),IF(AND(ISNUMBER(M248),M248&lt;1,N248="L"),MAX(1,ROUND(M248*100,0)),ROUND(M248,3)))),N("O23"))</f>
        <v/>
      </c>
      <c r="Q248" s="140" t="str">
        <f>IF(1=1,IF(M248="","",IF(AND(ISNUMBER(M248),M248&lt;1,N248="kg"),"g",IF(AND(ISNUMBER(M248),M248&lt;1,N248="L"),"cl",N248))),N("P23"))</f>
        <v/>
      </c>
      <c r="R248" s="161" t="str">
        <f>IF(1=1,IF(E248="","",IF(F248="","A CONTROLER",IF(NOT(ISNUMBER(F248)),"TEXTE",IF(OR(L248="",L248&lt;=0),"COMMANDE PRINCIPALE INCOMPLETE",IF(G248="","UNITE MANQUANTE",IF(COUNTIF(B384:B428,AE248)=0,"UNITE A CONTROLER","OK")))))),N("Q9"))</f>
        <v/>
      </c>
      <c r="S248" s="105"/>
      <c r="T248" s="141">
        <f t="shared" si="17"/>
        <v>0</v>
      </c>
      <c r="U248" s="133" t="str">
        <f>IF(1=1,IF(E248="","",U231),N("S23"))</f>
        <v/>
      </c>
      <c r="V248" s="133" t="str">
        <f>IF(1=1,IF(E248="","",V231),N("T23"))</f>
        <v/>
      </c>
      <c r="W248" s="135" t="str">
        <f>IF(1=1,IF(OR(U248="",V248="",NOT(ISNUMBER(U248)),NOT(ISNUMBER(V248)),U248=0),"",V248/U248),N("U23"))</f>
        <v/>
      </c>
      <c r="X248" s="136" t="str">
        <f>IF(1=1,IF(OR(W248="",NOT(ISNUMBER(F248))),"",F248*W248*IFERROR(INDEX(D384:D428,MATCH(AE248,B384:B428,0)),1)),N("V7"))</f>
        <v/>
      </c>
      <c r="Y248" s="137" t="str">
        <f>IF(1=1,IF(F248="","",IF(G248="","",IFERROR(INDEX(E384:E428,MATCH(AE248,B384:B428,0)),G248&amp;""))),N("W6"))</f>
        <v/>
      </c>
      <c r="Z248" s="142" t="str">
        <f>IF(1=1,IF(X248="","",IF(AND(ISNUMBER(X248),X248&lt;1,Y248="kg"),MAX(1,ROUND(X248*1000,0)),IF(AND(ISNUMBER(X248),X248&lt;1,Y248="L"),MAX(1,ROUND(X248*100,0)),ROUND(X248,3)))),N("X23"))</f>
        <v/>
      </c>
      <c r="AA248" s="143" t="str">
        <f>IF(1=1,IF(X248="","",IF(AND(ISNUMBER(X248),X248&lt;1,Y248="kg"),"g",IF(AND(ISNUMBER(X248),X248&lt;1,Y248="L"),"cl",Y248))),N("Y23"))</f>
        <v/>
      </c>
      <c r="AB248" s="123" t="str">
        <f>IF(1=1,IF(E248="","",IF(F248="","A CONTROLER",IF(NOT(ISNUMBER(F248)),"TEXTE",IF(OR(W248="",W248&lt;=0),"COMMANDE COUVERTS INCOMPLETE",IF(G248="","UNITE MANQUANTE",IF(COUNTIF(B384:B428,AE248)=0,"UNITE A CONTROLER","OK")))))),N("Z6"))</f>
        <v/>
      </c>
      <c r="AD248" s="144" t="str">
        <f>IF(1=1,IF(E248="","",AD231),N("AB23"))</f>
        <v/>
      </c>
      <c r="AE248" s="125" t="str">
        <f>IF(1=1,IF(G248="","",UPPER(TRIM(SUBSTITUTE(SUBSTITUTE(G248&amp;"",CHAR(160)," ")," "," ")))),N("AC23"))</f>
        <v/>
      </c>
      <c r="AG248" s="4" t="s">
        <v>41</v>
      </c>
    </row>
    <row r="249" spans="1:33" ht="15.75" x14ac:dyDescent="0.25">
      <c r="A249" s="126" t="str">
        <f>IF(1=1,IF(E249="","",A231),N("A24"))</f>
        <v/>
      </c>
      <c r="B249" s="127" t="str">
        <f>IF(1=1,IF(E249="","",B231),N("B24"))</f>
        <v/>
      </c>
      <c r="C249" s="128"/>
      <c r="D249" s="129" t="str">
        <f>IF(ISBLANK(E249),"",LARGE(D231:D248,1)+1)</f>
        <v/>
      </c>
      <c r="E249" s="130"/>
      <c r="F249" s="131"/>
      <c r="G249" s="170"/>
      <c r="H249" s="105"/>
      <c r="I249" s="132" t="str">
        <f>IF(1=1,IF(E249="","",I231),N("H24"))</f>
        <v/>
      </c>
      <c r="J249" s="133" t="str">
        <f>IF(1=1,IF(E249="","",J231),N("I24"))</f>
        <v/>
      </c>
      <c r="K249" s="134" t="str">
        <f>IF(1=1,IF(E249="","",K231),N("J24"))</f>
        <v/>
      </c>
      <c r="L249" s="135" t="str">
        <f>IF(1=1,IF(OR(J249="",O249="",NOT(ISNUMBER(J249)),NOT(ISNUMBER(O249)),J249=0),"",O249/J249),N("L24"))</f>
        <v/>
      </c>
      <c r="M249" s="136" t="str">
        <f>IF(1=1,IF(OR(L249="",NOT(ISNUMBER(F249))),"",F249*L249*IFERROR(INDEX(D384:D428,MATCH(AE249,B384:B428,0)),1)),N("M13"))</f>
        <v/>
      </c>
      <c r="N249" s="137" t="str">
        <f>IF(1=1,IF(F249="","",IF(G249="","",IFERROR(INDEX(E384:E428,MATCH(AE249,B384:B428,0)),G249&amp;""))),N("N6"))</f>
        <v/>
      </c>
      <c r="O249" s="138" t="str">
        <f>IF(1=1,IF(E249="","",O231),N("K24"))</f>
        <v/>
      </c>
      <c r="P249" s="139" t="str">
        <f>IF(1=1,IF(M249="","",IF(AND(ISNUMBER(M249),M249&lt;1,N249="kg"),MAX(1,ROUND(M249*1000,0)),IF(AND(ISNUMBER(M249),M249&lt;1,N249="L"),MAX(1,ROUND(M249*100,0)),ROUND(M249,3)))),N("O24"))</f>
        <v/>
      </c>
      <c r="Q249" s="140" t="str">
        <f>IF(1=1,IF(M249="","",IF(AND(ISNUMBER(M249),M249&lt;1,N249="kg"),"g",IF(AND(ISNUMBER(M249),M249&lt;1,N249="L"),"cl",N249))),N("P24"))</f>
        <v/>
      </c>
      <c r="R249" s="161" t="str">
        <f>IF(1=1,IF(E249="","",IF(F249="","A CONTROLER",IF(NOT(ISNUMBER(F249)),"TEXTE",IF(OR(L249="",L249&lt;=0),"COMMANDE PRINCIPALE INCOMPLETE",IF(G249="","UNITE MANQUANTE",IF(COUNTIF(B384:B428,AE249)=0,"UNITE A CONTROLER","OK")))))),N("Q9"))</f>
        <v/>
      </c>
      <c r="S249" s="105"/>
      <c r="T249" s="141">
        <f t="shared" si="17"/>
        <v>0</v>
      </c>
      <c r="U249" s="133" t="str">
        <f>IF(1=1,IF(E249="","",U231),N("S24"))</f>
        <v/>
      </c>
      <c r="V249" s="133" t="str">
        <f>IF(1=1,IF(E249="","",V231),N("T24"))</f>
        <v/>
      </c>
      <c r="W249" s="135" t="str">
        <f>IF(1=1,IF(OR(U249="",V249="",NOT(ISNUMBER(U249)),NOT(ISNUMBER(V249)),U249=0),"",V249/U249),N("U24"))</f>
        <v/>
      </c>
      <c r="X249" s="136" t="str">
        <f>IF(1=1,IF(OR(W249="",NOT(ISNUMBER(F249))),"",F249*W249*IFERROR(INDEX(D384:D428,MATCH(AE249,B384:B428,0)),1)),N("V7"))</f>
        <v/>
      </c>
      <c r="Y249" s="137" t="str">
        <f>IF(1=1,IF(F249="","",IF(G249="","",IFERROR(INDEX(E384:E428,MATCH(AE249,B384:B428,0)),G249&amp;""))),N("W6"))</f>
        <v/>
      </c>
      <c r="Z249" s="142" t="str">
        <f>IF(1=1,IF(X249="","",IF(AND(ISNUMBER(X249),X249&lt;1,Y249="kg"),MAX(1,ROUND(X249*1000,0)),IF(AND(ISNUMBER(X249),X249&lt;1,Y249="L"),MAX(1,ROUND(X249*100,0)),ROUND(X249,3)))),N("X24"))</f>
        <v/>
      </c>
      <c r="AA249" s="143" t="str">
        <f>IF(1=1,IF(X249="","",IF(AND(ISNUMBER(X249),X249&lt;1,Y249="kg"),"g",IF(AND(ISNUMBER(X249),X249&lt;1,Y249="L"),"cl",Y249))),N("Y24"))</f>
        <v/>
      </c>
      <c r="AB249" s="123" t="str">
        <f>IF(1=1,IF(E249="","",IF(F249="","A CONTROLER",IF(NOT(ISNUMBER(F249)),"TEXTE",IF(OR(W249="",W249&lt;=0),"COMMANDE COUVERTS INCOMPLETE",IF(G249="","UNITE MANQUANTE",IF(COUNTIF(B384:B428,AE249)=0,"UNITE A CONTROLER","OK")))))),N("Z6"))</f>
        <v/>
      </c>
      <c r="AD249" s="144" t="str">
        <f>IF(1=1,IF(E249="","",AD231),N("AB24"))</f>
        <v/>
      </c>
      <c r="AE249" s="125" t="str">
        <f>IF(1=1,IF(G249="","",UPPER(TRIM(SUBSTITUTE(SUBSTITUTE(G249&amp;"",CHAR(160)," ")," "," ")))),N("AC24"))</f>
        <v/>
      </c>
      <c r="AG249" s="5" t="s">
        <v>42</v>
      </c>
    </row>
    <row r="250" spans="1:33" ht="15.75" x14ac:dyDescent="0.25">
      <c r="A250" s="126" t="str">
        <f>IF(1=1,IF(E250="","",A231),N("A25"))</f>
        <v/>
      </c>
      <c r="B250" s="127" t="str">
        <f>IF(1=1,IF(E250="","",B231),N("B25"))</f>
        <v/>
      </c>
      <c r="C250" s="128"/>
      <c r="D250" s="129" t="str">
        <f>IF(ISBLANK(E250),"",LARGE(D231:D249,1)+1)</f>
        <v/>
      </c>
      <c r="E250" s="130"/>
      <c r="F250" s="131"/>
      <c r="G250" s="170"/>
      <c r="H250" s="105"/>
      <c r="I250" s="132" t="str">
        <f>IF(1=1,IF(E250="","",I231),N("H25"))</f>
        <v/>
      </c>
      <c r="J250" s="133" t="str">
        <f>IF(1=1,IF(E250="","",J231),N("I25"))</f>
        <v/>
      </c>
      <c r="K250" s="134" t="str">
        <f>IF(1=1,IF(E250="","",K231),N("J25"))</f>
        <v/>
      </c>
      <c r="L250" s="135" t="str">
        <f>IF(1=1,IF(OR(J250="",O250="",NOT(ISNUMBER(J250)),NOT(ISNUMBER(O250)),J250=0),"",O250/J250),N("L25"))</f>
        <v/>
      </c>
      <c r="M250" s="136" t="str">
        <f>IF(1=1,IF(OR(L250="",NOT(ISNUMBER(F250))),"",F250*L250*IFERROR(INDEX(D384:D428,MATCH(AE250,B384:B428,0)),1)),N("M13"))</f>
        <v/>
      </c>
      <c r="N250" s="137" t="str">
        <f>IF(1=1,IF(F250="","",IF(G250="","",IFERROR(INDEX(E384:E428,MATCH(AE250,B384:B428,0)),G250&amp;""))),N("N6"))</f>
        <v/>
      </c>
      <c r="O250" s="138" t="str">
        <f>IF(1=1,IF(E250="","",O231),N("K25"))</f>
        <v/>
      </c>
      <c r="P250" s="139" t="str">
        <f>IF(1=1,IF(M250="","",IF(AND(ISNUMBER(M250),M250&lt;1,N250="kg"),MAX(1,ROUND(M250*1000,0)),IF(AND(ISNUMBER(M250),M250&lt;1,N250="L"),MAX(1,ROUND(M250*100,0)),ROUND(M250,3)))),N("O25"))</f>
        <v/>
      </c>
      <c r="Q250" s="140" t="str">
        <f>IF(1=1,IF(M250="","",IF(AND(ISNUMBER(M250),M250&lt;1,N250="kg"),"g",IF(AND(ISNUMBER(M250),M250&lt;1,N250="L"),"cl",N250))),N("P25"))</f>
        <v/>
      </c>
      <c r="R250" s="161" t="str">
        <f>IF(1=1,IF(E250="","",IF(F250="","A CONTROLER",IF(NOT(ISNUMBER(F250)),"TEXTE",IF(OR(L250="",L250&lt;=0),"COMMANDE PRINCIPALE INCOMPLETE",IF(G250="","UNITE MANQUANTE",IF(COUNTIF(B384:B428,AE250)=0,"UNITE A CONTROLER","OK")))))),N("Q9"))</f>
        <v/>
      </c>
      <c r="S250" s="105"/>
      <c r="T250" s="141">
        <f t="shared" si="17"/>
        <v>0</v>
      </c>
      <c r="U250" s="133" t="str">
        <f>IF(1=1,IF(E250="","",U231),N("S25"))</f>
        <v/>
      </c>
      <c r="V250" s="133" t="str">
        <f>IF(1=1,IF(E250="","",V231),N("T25"))</f>
        <v/>
      </c>
      <c r="W250" s="135" t="str">
        <f>IF(1=1,IF(OR(U250="",V250="",NOT(ISNUMBER(U250)),NOT(ISNUMBER(V250)),U250=0),"",V250/U250),N("U25"))</f>
        <v/>
      </c>
      <c r="X250" s="136" t="str">
        <f>IF(1=1,IF(OR(W250="",NOT(ISNUMBER(F250))),"",F250*W250*IFERROR(INDEX(D384:D428,MATCH(AE250,B384:B428,0)),1)),N("V7"))</f>
        <v/>
      </c>
      <c r="Y250" s="137" t="str">
        <f>IF(1=1,IF(F250="","",IF(G250="","",IFERROR(INDEX(E384:E428,MATCH(AE250,B384:B428,0)),G250&amp;""))),N("W6"))</f>
        <v/>
      </c>
      <c r="Z250" s="142" t="str">
        <f>IF(1=1,IF(X250="","",IF(AND(ISNUMBER(X250),X250&lt;1,Y250="kg"),MAX(1,ROUND(X250*1000,0)),IF(AND(ISNUMBER(X250),X250&lt;1,Y250="L"),MAX(1,ROUND(X250*100,0)),ROUND(X250,3)))),N("X25"))</f>
        <v/>
      </c>
      <c r="AA250" s="143" t="str">
        <f>IF(1=1,IF(X250="","",IF(AND(ISNUMBER(X250),X250&lt;1,Y250="kg"),"g",IF(AND(ISNUMBER(X250),X250&lt;1,Y250="L"),"cl",Y250))),N("Y25"))</f>
        <v/>
      </c>
      <c r="AB250" s="123" t="str">
        <f>IF(1=1,IF(E250="","",IF(F250="","A CONTROLER",IF(NOT(ISNUMBER(F250)),"TEXTE",IF(OR(W250="",W250&lt;=0),"COMMANDE COUVERTS INCOMPLETE",IF(G250="","UNITE MANQUANTE",IF(COUNTIF(B384:B428,AE250)=0,"UNITE A CONTROLER","OK")))))),N("Z6"))</f>
        <v/>
      </c>
      <c r="AD250" s="144" t="str">
        <f>IF(1=1,IF(E250="","",AD231),N("AB25"))</f>
        <v/>
      </c>
      <c r="AE250" s="125" t="str">
        <f>IF(1=1,IF(G250="","",UPPER(TRIM(SUBSTITUTE(SUBSTITUTE(G250&amp;"",CHAR(160)," ")," "," ")))),N("AC25"))</f>
        <v/>
      </c>
      <c r="AG250" s="5" t="s">
        <v>43</v>
      </c>
    </row>
    <row r="251" spans="1:33" ht="15.75" x14ac:dyDescent="0.25">
      <c r="A251" s="126" t="str">
        <f>IF(1=1,IF(E251="","",A231),N("A26"))</f>
        <v/>
      </c>
      <c r="B251" s="127" t="str">
        <f>IF(1=1,IF(E251="","",B231),N("B26"))</f>
        <v/>
      </c>
      <c r="C251" s="128"/>
      <c r="D251" s="129" t="str">
        <f>IF(ISBLANK(E251),"",LARGE(D231:D250,1)+1)</f>
        <v/>
      </c>
      <c r="E251" s="130"/>
      <c r="F251" s="131"/>
      <c r="G251" s="170"/>
      <c r="H251" s="105"/>
      <c r="I251" s="132" t="str">
        <f>IF(1=1,IF(E251="","",I231),N("H26"))</f>
        <v/>
      </c>
      <c r="J251" s="133" t="str">
        <f>IF(1=1,IF(E251="","",J231),N("I26"))</f>
        <v/>
      </c>
      <c r="K251" s="134" t="str">
        <f>IF(1=1,IF(E251="","",K231),N("J26"))</f>
        <v/>
      </c>
      <c r="L251" s="135" t="str">
        <f>IF(1=1,IF(OR(J251="",O251="",NOT(ISNUMBER(J251)),NOT(ISNUMBER(O251)),J251=0),"",O251/J251),N("L26"))</f>
        <v/>
      </c>
      <c r="M251" s="136" t="str">
        <f>IF(1=1,IF(OR(L251="",NOT(ISNUMBER(F251))),"",F251*L251*IFERROR(INDEX(D384:D428,MATCH(AE251,B384:B428,0)),1)),N("M13"))</f>
        <v/>
      </c>
      <c r="N251" s="137" t="str">
        <f>IF(1=1,IF(F251="","",IF(G251="","",IFERROR(INDEX(E384:E428,MATCH(AE251,B384:B428,0)),G251&amp;""))),N("N6"))</f>
        <v/>
      </c>
      <c r="O251" s="138" t="str">
        <f>IF(1=1,IF(E251="","",O231),N("K26"))</f>
        <v/>
      </c>
      <c r="P251" s="139" t="str">
        <f>IF(1=1,IF(M251="","",IF(AND(ISNUMBER(M251),M251&lt;1,N251="kg"),MAX(1,ROUND(M251*1000,0)),IF(AND(ISNUMBER(M251),M251&lt;1,N251="L"),MAX(1,ROUND(M251*100,0)),ROUND(M251,3)))),N("O26"))</f>
        <v/>
      </c>
      <c r="Q251" s="140" t="str">
        <f>IF(1=1,IF(M251="","",IF(AND(ISNUMBER(M251),M251&lt;1,N251="kg"),"g",IF(AND(ISNUMBER(M251),M251&lt;1,N251="L"),"cl",N251))),N("P26"))</f>
        <v/>
      </c>
      <c r="R251" s="161" t="str">
        <f>IF(1=1,IF(E251="","",IF(F251="","A CONTROLER",IF(NOT(ISNUMBER(F251)),"TEXTE",IF(OR(L251="",L251&lt;=0),"COMMANDE PRINCIPALE INCOMPLETE",IF(G251="","UNITE MANQUANTE",IF(COUNTIF(B384:B428,AE251)=0,"UNITE A CONTROLER","OK")))))),N("Q9"))</f>
        <v/>
      </c>
      <c r="S251" s="105"/>
      <c r="T251" s="141">
        <f t="shared" si="17"/>
        <v>0</v>
      </c>
      <c r="U251" s="133" t="str">
        <f>IF(1=1,IF(E251="","",U231),N("S26"))</f>
        <v/>
      </c>
      <c r="V251" s="133" t="str">
        <f>IF(1=1,IF(E251="","",V231),N("T26"))</f>
        <v/>
      </c>
      <c r="W251" s="135" t="str">
        <f>IF(1=1,IF(OR(U251="",V251="",NOT(ISNUMBER(U251)),NOT(ISNUMBER(V251)),U251=0),"",V251/U251),N("U26"))</f>
        <v/>
      </c>
      <c r="X251" s="136" t="str">
        <f>IF(1=1,IF(OR(W251="",NOT(ISNUMBER(F251))),"",F251*W251*IFERROR(INDEX(D384:D428,MATCH(AE251,B384:B428,0)),1)),N("V7"))</f>
        <v/>
      </c>
      <c r="Y251" s="137" t="str">
        <f>IF(1=1,IF(F251="","",IF(G251="","",IFERROR(INDEX(E384:E428,MATCH(AE251,B384:B428,0)),G251&amp;""))),N("W6"))</f>
        <v/>
      </c>
      <c r="Z251" s="142" t="str">
        <f>IF(1=1,IF(X251="","",IF(AND(ISNUMBER(X251),X251&lt;1,Y251="kg"),MAX(1,ROUND(X251*1000,0)),IF(AND(ISNUMBER(X251),X251&lt;1,Y251="L"),MAX(1,ROUND(X251*100,0)),ROUND(X251,3)))),N("X26"))</f>
        <v/>
      </c>
      <c r="AA251" s="143" t="str">
        <f>IF(1=1,IF(X251="","",IF(AND(ISNUMBER(X251),X251&lt;1,Y251="kg"),"g",IF(AND(ISNUMBER(X251),X251&lt;1,Y251="L"),"cl",Y251))),N("Y26"))</f>
        <v/>
      </c>
      <c r="AB251" s="123" t="str">
        <f>IF(1=1,IF(E251="","",IF(F251="","A CONTROLER",IF(NOT(ISNUMBER(F251)),"TEXTE",IF(OR(W251="",W251&lt;=0),"COMMANDE COUVERTS INCOMPLETE",IF(G251="","UNITE MANQUANTE",IF(COUNTIF(B384:B428,AE251)=0,"UNITE A CONTROLER","OK")))))),N("Z6"))</f>
        <v/>
      </c>
      <c r="AD251" s="144" t="str">
        <f>IF(1=1,IF(E251="","",AD231),N("AB26"))</f>
        <v/>
      </c>
      <c r="AE251" s="125" t="str">
        <f>IF(1=1,IF(G251="","",UPPER(TRIM(SUBSTITUTE(SUBSTITUTE(G251&amp;"",CHAR(160)," ")," "," ")))),N("AC26"))</f>
        <v/>
      </c>
      <c r="AG251" s="5" t="s">
        <v>44</v>
      </c>
    </row>
    <row r="252" spans="1:33" ht="15.75" x14ac:dyDescent="0.25">
      <c r="A252" s="126" t="str">
        <f>IF(1=1,IF(E252="","",A231),N("A27"))</f>
        <v/>
      </c>
      <c r="B252" s="127" t="str">
        <f>IF(1=1,IF(E252="","",B231),N("B27"))</f>
        <v/>
      </c>
      <c r="C252" s="128"/>
      <c r="D252" s="129" t="str">
        <f>IF(ISBLANK(E252),"",LARGE(D231:D251,1)+1)</f>
        <v/>
      </c>
      <c r="E252" s="130"/>
      <c r="F252" s="131"/>
      <c r="G252" s="170"/>
      <c r="H252" s="105"/>
      <c r="I252" s="132" t="str">
        <f>IF(1=1,IF(E252="","",I231),N("H27"))</f>
        <v/>
      </c>
      <c r="J252" s="133" t="str">
        <f>IF(1=1,IF(E252="","",J231),N("I27"))</f>
        <v/>
      </c>
      <c r="K252" s="134" t="str">
        <f>IF(1=1,IF(E252="","",K231),N("J27"))</f>
        <v/>
      </c>
      <c r="L252" s="135" t="str">
        <f>IF(1=1,IF(OR(J252="",O252="",NOT(ISNUMBER(J252)),NOT(ISNUMBER(O252)),J252=0),"",O252/J252),N("L27"))</f>
        <v/>
      </c>
      <c r="M252" s="136" t="str">
        <f>IF(1=1,IF(OR(L252="",NOT(ISNUMBER(F252))),"",F252*L252*IFERROR(INDEX(D384:D428,MATCH(AE252,B384:B428,0)),1)),N("M13"))</f>
        <v/>
      </c>
      <c r="N252" s="137" t="str">
        <f>IF(1=1,IF(F252="","",IF(G252="","",IFERROR(INDEX(E384:E428,MATCH(AE252,B384:B428,0)),G252&amp;""))),N("N6"))</f>
        <v/>
      </c>
      <c r="O252" s="138" t="str">
        <f>IF(1=1,IF(E252="","",O231),N("K27"))</f>
        <v/>
      </c>
      <c r="P252" s="139" t="str">
        <f>IF(1=1,IF(M252="","",IF(AND(ISNUMBER(M252),M252&lt;1,N252="kg"),MAX(1,ROUND(M252*1000,0)),IF(AND(ISNUMBER(M252),M252&lt;1,N252="L"),MAX(1,ROUND(M252*100,0)),ROUND(M252,3)))),N("O27"))</f>
        <v/>
      </c>
      <c r="Q252" s="140" t="str">
        <f>IF(1=1,IF(M252="","",IF(AND(ISNUMBER(M252),M252&lt;1,N252="kg"),"g",IF(AND(ISNUMBER(M252),M252&lt;1,N252="L"),"cl",N252))),N("P27"))</f>
        <v/>
      </c>
      <c r="R252" s="161" t="str">
        <f>IF(1=1,IF(E252="","",IF(F252="","A CONTROLER",IF(NOT(ISNUMBER(F252)),"TEXTE",IF(OR(L252="",L252&lt;=0),"COMMANDE PRINCIPALE INCOMPLETE",IF(G252="","UNITE MANQUANTE",IF(COUNTIF(B384:B428,AE252)=0,"UNITE A CONTROLER","OK")))))),N("Q9"))</f>
        <v/>
      </c>
      <c r="S252" s="105"/>
      <c r="T252" s="141">
        <f t="shared" si="17"/>
        <v>0</v>
      </c>
      <c r="U252" s="133" t="str">
        <f>IF(1=1,IF(E252="","",U231),N("S27"))</f>
        <v/>
      </c>
      <c r="V252" s="133" t="str">
        <f>IF(1=1,IF(E252="","",V231),N("T27"))</f>
        <v/>
      </c>
      <c r="W252" s="135" t="str">
        <f>IF(1=1,IF(OR(U252="",V252="",NOT(ISNUMBER(U252)),NOT(ISNUMBER(V252)),U252=0),"",V252/U252),N("U27"))</f>
        <v/>
      </c>
      <c r="X252" s="136" t="str">
        <f>IF(1=1,IF(OR(W252="",NOT(ISNUMBER(F252))),"",F252*W252*IFERROR(INDEX(D384:D428,MATCH(AE252,B384:B428,0)),1)),N("V7"))</f>
        <v/>
      </c>
      <c r="Y252" s="137" t="str">
        <f>IF(1=1,IF(F252="","",IF(G252="","",IFERROR(INDEX(E384:E428,MATCH(AE252,B384:B428,0)),G252&amp;""))),N("W6"))</f>
        <v/>
      </c>
      <c r="Z252" s="142" t="str">
        <f>IF(1=1,IF(X252="","",IF(AND(ISNUMBER(X252),X252&lt;1,Y252="kg"),MAX(1,ROUND(X252*1000,0)),IF(AND(ISNUMBER(X252),X252&lt;1,Y252="L"),MAX(1,ROUND(X252*100,0)),ROUND(X252,3)))),N("X27"))</f>
        <v/>
      </c>
      <c r="AA252" s="143" t="str">
        <f>IF(1=1,IF(X252="","",IF(AND(ISNUMBER(X252),X252&lt;1,Y252="kg"),"g",IF(AND(ISNUMBER(X252),X252&lt;1,Y252="L"),"cl",Y252))),N("Y27"))</f>
        <v/>
      </c>
      <c r="AB252" s="123" t="str">
        <f>IF(1=1,IF(E252="","",IF(F252="","A CONTROLER",IF(NOT(ISNUMBER(F252)),"TEXTE",IF(OR(W252="",W252&lt;=0),"COMMANDE COUVERTS INCOMPLETE",IF(G252="","UNITE MANQUANTE",IF(COUNTIF(B384:B428,AE252)=0,"UNITE A CONTROLER","OK")))))),N("Z6"))</f>
        <v/>
      </c>
      <c r="AD252" s="144" t="str">
        <f>IF(1=1,IF(E252="","",AD231),N("AB27"))</f>
        <v/>
      </c>
      <c r="AE252" s="125" t="str">
        <f>IF(1=1,IF(G252="","",UPPER(TRIM(SUBSTITUTE(SUBSTITUTE(G252&amp;"",CHAR(160)," ")," "," ")))),N("AC27"))</f>
        <v/>
      </c>
      <c r="AG252" s="5" t="s">
        <v>45</v>
      </c>
    </row>
    <row r="253" spans="1:33" ht="15.75" x14ac:dyDescent="0.25">
      <c r="A253" s="126" t="str">
        <f>IF(1=1,IF(E253="","",A231),N("A28"))</f>
        <v/>
      </c>
      <c r="B253" s="127" t="str">
        <f>IF(1=1,IF(E253="","",B231),N("B28"))</f>
        <v/>
      </c>
      <c r="C253" s="128"/>
      <c r="D253" s="129" t="str">
        <f>IF(ISBLANK(E253),"",LARGE(D231:D252,1)+1)</f>
        <v/>
      </c>
      <c r="E253" s="130"/>
      <c r="F253" s="131"/>
      <c r="G253" s="170"/>
      <c r="H253" s="105"/>
      <c r="I253" s="132" t="str">
        <f>IF(1=1,IF(E253="","",I231),N("H28"))</f>
        <v/>
      </c>
      <c r="J253" s="133" t="str">
        <f>IF(1=1,IF(E253="","",J231),N("I28"))</f>
        <v/>
      </c>
      <c r="K253" s="134" t="str">
        <f>IF(1=1,IF(E253="","",K231),N("J28"))</f>
        <v/>
      </c>
      <c r="L253" s="135" t="str">
        <f>IF(1=1,IF(OR(J253="",O253="",NOT(ISNUMBER(J253)),NOT(ISNUMBER(O253)),J253=0),"",O253/J253),N("L28"))</f>
        <v/>
      </c>
      <c r="M253" s="136" t="str">
        <f>IF(1=1,IF(OR(L253="",NOT(ISNUMBER(F253))),"",F253*L253*IFERROR(INDEX(D384:D428,MATCH(AE253,B384:B428,0)),1)),N("M13"))</f>
        <v/>
      </c>
      <c r="N253" s="137" t="str">
        <f>IF(1=1,IF(F253="","",IF(G253="","",IFERROR(INDEX(E384:E428,MATCH(AE253,B384:B428,0)),G253&amp;""))),N("N6"))</f>
        <v/>
      </c>
      <c r="O253" s="138" t="str">
        <f>IF(1=1,IF(E253="","",O231),N("K28"))</f>
        <v/>
      </c>
      <c r="P253" s="139" t="str">
        <f>IF(1=1,IF(M253="","",IF(AND(ISNUMBER(M253),M253&lt;1,N253="kg"),MAX(1,ROUND(M253*1000,0)),IF(AND(ISNUMBER(M253),M253&lt;1,N253="L"),MAX(1,ROUND(M253*100,0)),ROUND(M253,3)))),N("O28"))</f>
        <v/>
      </c>
      <c r="Q253" s="140" t="str">
        <f>IF(1=1,IF(M253="","",IF(AND(ISNUMBER(M253),M253&lt;1,N253="kg"),"g",IF(AND(ISNUMBER(M253),M253&lt;1,N253="L"),"cl",N253))),N("P28"))</f>
        <v/>
      </c>
      <c r="R253" s="161" t="str">
        <f>IF(1=1,IF(E253="","",IF(F253="","A CONTROLER",IF(NOT(ISNUMBER(F253)),"TEXTE",IF(OR(L253="",L253&lt;=0),"COMMANDE PRINCIPALE INCOMPLETE",IF(G253="","UNITE MANQUANTE",IF(COUNTIF(B384:B428,AE253)=0,"UNITE A CONTROLER","OK")))))),N("Q9"))</f>
        <v/>
      </c>
      <c r="S253" s="105"/>
      <c r="T253" s="141">
        <f t="shared" si="17"/>
        <v>0</v>
      </c>
      <c r="U253" s="133" t="str">
        <f>IF(1=1,IF(E253="","",U231),N("S28"))</f>
        <v/>
      </c>
      <c r="V253" s="133" t="str">
        <f>IF(1=1,IF(E253="","",V231),N("T28"))</f>
        <v/>
      </c>
      <c r="W253" s="135" t="str">
        <f>IF(1=1,IF(OR(U253="",V253="",NOT(ISNUMBER(U253)),NOT(ISNUMBER(V253)),U253=0),"",V253/U253),N("U28"))</f>
        <v/>
      </c>
      <c r="X253" s="136" t="str">
        <f>IF(1=1,IF(OR(W253="",NOT(ISNUMBER(F253))),"",F253*W253*IFERROR(INDEX(D384:D428,MATCH(AE253,B384:B428,0)),1)),N("V7"))</f>
        <v/>
      </c>
      <c r="Y253" s="137" t="str">
        <f>IF(1=1,IF(F253="","",IF(G253="","",IFERROR(INDEX(E384:E428,MATCH(AE253,B384:B428,0)),G253&amp;""))),N("W6"))</f>
        <v/>
      </c>
      <c r="Z253" s="142" t="str">
        <f>IF(1=1,IF(X253="","",IF(AND(ISNUMBER(X253),X253&lt;1,Y253="kg"),MAX(1,ROUND(X253*1000,0)),IF(AND(ISNUMBER(X253),X253&lt;1,Y253="L"),MAX(1,ROUND(X253*100,0)),ROUND(X253,3)))),N("X28"))</f>
        <v/>
      </c>
      <c r="AA253" s="143" t="str">
        <f>IF(1=1,IF(X253="","",IF(AND(ISNUMBER(X253),X253&lt;1,Y253="kg"),"g",IF(AND(ISNUMBER(X253),X253&lt;1,Y253="L"),"cl",Y253))),N("Y28"))</f>
        <v/>
      </c>
      <c r="AB253" s="123" t="str">
        <f>IF(1=1,IF(E253="","",IF(F253="","A CONTROLER",IF(NOT(ISNUMBER(F253)),"TEXTE",IF(OR(W253="",W253&lt;=0),"COMMANDE COUVERTS INCOMPLETE",IF(G253="","UNITE MANQUANTE",IF(COUNTIF(B384:B428,AE253)=0,"UNITE A CONTROLER","OK")))))),N("Z6"))</f>
        <v/>
      </c>
      <c r="AD253" s="144" t="str">
        <f>IF(1=1,IF(E253="","",AD231),N("AB28"))</f>
        <v/>
      </c>
      <c r="AE253" s="125" t="str">
        <f>IF(1=1,IF(G253="","",UPPER(TRIM(SUBSTITUTE(SUBSTITUTE(G253&amp;"",CHAR(160)," ")," "," ")))),N("AC28"))</f>
        <v/>
      </c>
      <c r="AG253" s="5" t="s">
        <v>46</v>
      </c>
    </row>
    <row r="254" spans="1:33" ht="15.75" x14ac:dyDescent="0.25">
      <c r="A254" s="126" t="str">
        <f>IF(1=1,IF(E254="","",A231),N("A29"))</f>
        <v/>
      </c>
      <c r="B254" s="127" t="str">
        <f>IF(1=1,IF(E254="","",B231),N("B29"))</f>
        <v/>
      </c>
      <c r="C254" s="128"/>
      <c r="D254" s="129" t="str">
        <f>IF(ISBLANK(E254),"",LARGE(D231:D253,1)+1)</f>
        <v/>
      </c>
      <c r="E254" s="130"/>
      <c r="F254" s="131"/>
      <c r="G254" s="170"/>
      <c r="H254" s="105"/>
      <c r="I254" s="132" t="str">
        <f>IF(1=1,IF(E254="","",I231),N("H29"))</f>
        <v/>
      </c>
      <c r="J254" s="133" t="str">
        <f>IF(1=1,IF(E254="","",J231),N("I29"))</f>
        <v/>
      </c>
      <c r="K254" s="134" t="str">
        <f>IF(1=1,IF(E254="","",K231),N("J29"))</f>
        <v/>
      </c>
      <c r="L254" s="135" t="str">
        <f>IF(1=1,IF(OR(J254="",O254="",NOT(ISNUMBER(J254)),NOT(ISNUMBER(O254)),J254=0),"",O254/J254),N("L29"))</f>
        <v/>
      </c>
      <c r="M254" s="136" t="str">
        <f>IF(1=1,IF(OR(L254="",NOT(ISNUMBER(F254))),"",F254*L254*IFERROR(INDEX(D384:D428,MATCH(AE254,B384:B428,0)),1)),N("M13"))</f>
        <v/>
      </c>
      <c r="N254" s="137" t="str">
        <f>IF(1=1,IF(F254="","",IF(G254="","",IFERROR(INDEX(E384:E428,MATCH(AE254,B384:B428,0)),G254&amp;""))),N("N6"))</f>
        <v/>
      </c>
      <c r="O254" s="138" t="str">
        <f>IF(1=1,IF(E254="","",O231),N("K29"))</f>
        <v/>
      </c>
      <c r="P254" s="139" t="str">
        <f>IF(1=1,IF(M254="","",IF(AND(ISNUMBER(M254),M254&lt;1,N254="kg"),MAX(1,ROUND(M254*1000,0)),IF(AND(ISNUMBER(M254),M254&lt;1,N254="L"),MAX(1,ROUND(M254*100,0)),ROUND(M254,3)))),N("O29"))</f>
        <v/>
      </c>
      <c r="Q254" s="140" t="str">
        <f>IF(1=1,IF(M254="","",IF(AND(ISNUMBER(M254),M254&lt;1,N254="kg"),"g",IF(AND(ISNUMBER(M254),M254&lt;1,N254="L"),"cl",N254))),N("P29"))</f>
        <v/>
      </c>
      <c r="R254" s="161" t="str">
        <f>IF(1=1,IF(E254="","",IF(F254="","A CONTROLER",IF(NOT(ISNUMBER(F254)),"TEXTE",IF(OR(L254="",L254&lt;=0),"COMMANDE PRINCIPALE INCOMPLETE",IF(G254="","UNITE MANQUANTE",IF(COUNTIF(B384:B428,AE254)=0,"UNITE A CONTROLER","OK")))))),N("Q9"))</f>
        <v/>
      </c>
      <c r="S254" s="105"/>
      <c r="T254" s="141">
        <f t="shared" si="17"/>
        <v>0</v>
      </c>
      <c r="U254" s="133" t="str">
        <f>IF(1=1,IF(E254="","",U231),N("S29"))</f>
        <v/>
      </c>
      <c r="V254" s="133" t="str">
        <f>IF(1=1,IF(E254="","",V231),N("T29"))</f>
        <v/>
      </c>
      <c r="W254" s="135" t="str">
        <f>IF(1=1,IF(OR(U254="",V254="",NOT(ISNUMBER(U254)),NOT(ISNUMBER(V254)),U254=0),"",V254/U254),N("U29"))</f>
        <v/>
      </c>
      <c r="X254" s="136" t="str">
        <f>IF(1=1,IF(OR(W254="",NOT(ISNUMBER(F254))),"",F254*W254*IFERROR(INDEX(D384:D428,MATCH(AE254,B384:B428,0)),1)),N("V7"))</f>
        <v/>
      </c>
      <c r="Y254" s="137" t="str">
        <f>IF(1=1,IF(F254="","",IF(G254="","",IFERROR(INDEX(E384:E428,MATCH(AE254,B384:B428,0)),G254&amp;""))),N("W6"))</f>
        <v/>
      </c>
      <c r="Z254" s="142" t="str">
        <f>IF(1=1,IF(X254="","",IF(AND(ISNUMBER(X254),X254&lt;1,Y254="kg"),MAX(1,ROUND(X254*1000,0)),IF(AND(ISNUMBER(X254),X254&lt;1,Y254="L"),MAX(1,ROUND(X254*100,0)),ROUND(X254,3)))),N("X29"))</f>
        <v/>
      </c>
      <c r="AA254" s="143" t="str">
        <f>IF(1=1,IF(X254="","",IF(AND(ISNUMBER(X254),X254&lt;1,Y254="kg"),"g",IF(AND(ISNUMBER(X254),X254&lt;1,Y254="L"),"cl",Y254))),N("Y29"))</f>
        <v/>
      </c>
      <c r="AB254" s="123" t="str">
        <f>IF(1=1,IF(E254="","",IF(F254="","A CONTROLER",IF(NOT(ISNUMBER(F254)),"TEXTE",IF(OR(W254="",W254&lt;=0),"COMMANDE COUVERTS INCOMPLETE",IF(G254="","UNITE MANQUANTE",IF(COUNTIF(B384:B428,AE254)=0,"UNITE A CONTROLER","OK")))))),N("Z6"))</f>
        <v/>
      </c>
      <c r="AD254" s="144" t="str">
        <f>IF(1=1,IF(E254="","",AD231),N("AB29"))</f>
        <v/>
      </c>
      <c r="AE254" s="125" t="str">
        <f>IF(1=1,IF(G254="","",UPPER(TRIM(SUBSTITUTE(SUBSTITUTE(G254&amp;"",CHAR(160)," ")," "," ")))),N("AC29"))</f>
        <v/>
      </c>
      <c r="AG254" s="5" t="s">
        <v>47</v>
      </c>
    </row>
    <row r="255" spans="1:33" ht="15.75" x14ac:dyDescent="0.25">
      <c r="A255" s="126" t="str">
        <f>IF(1=1,IF(E255="","",A231),N("A30"))</f>
        <v/>
      </c>
      <c r="B255" s="127" t="str">
        <f>IF(1=1,IF(E255="","",B231),N("B30"))</f>
        <v/>
      </c>
      <c r="C255" s="128"/>
      <c r="D255" s="129" t="str">
        <f>IF(ISBLANK(E255),"",LARGE(D231:D254,1)+1)</f>
        <v/>
      </c>
      <c r="E255" s="130"/>
      <c r="F255" s="131"/>
      <c r="G255" s="170"/>
      <c r="H255" s="105"/>
      <c r="I255" s="132" t="str">
        <f>IF(1=1,IF(E255="","",I231),N("H30"))</f>
        <v/>
      </c>
      <c r="J255" s="133" t="str">
        <f>IF(1=1,IF(E255="","",J231),N("I30"))</f>
        <v/>
      </c>
      <c r="K255" s="134" t="str">
        <f>IF(1=1,IF(E255="","",K231),N("J30"))</f>
        <v/>
      </c>
      <c r="L255" s="135" t="str">
        <f>IF(1=1,IF(OR(J255="",O255="",NOT(ISNUMBER(J255)),NOT(ISNUMBER(O255)),J255=0),"",O255/J255),N("L30"))</f>
        <v/>
      </c>
      <c r="M255" s="136" t="str">
        <f>IF(1=1,IF(OR(L255="",NOT(ISNUMBER(F255))),"",F255*L255*IFERROR(INDEX(D384:D428,MATCH(AE255,B384:B428,0)),1)),N("M13"))</f>
        <v/>
      </c>
      <c r="N255" s="137" t="str">
        <f>IF(1=1,IF(F255="","",IF(G255="","",IFERROR(INDEX(E384:E428,MATCH(AE255,B384:B428,0)),G255&amp;""))),N("N6"))</f>
        <v/>
      </c>
      <c r="O255" s="138" t="str">
        <f>IF(1=1,IF(E255="","",O231),N("K30"))</f>
        <v/>
      </c>
      <c r="P255" s="139" t="str">
        <f>IF(1=1,IF(M255="","",IF(AND(ISNUMBER(M255),M255&lt;1,N255="kg"),MAX(1,ROUND(M255*1000,0)),IF(AND(ISNUMBER(M255),M255&lt;1,N255="L"),MAX(1,ROUND(M255*100,0)),ROUND(M255,3)))),N("O30"))</f>
        <v/>
      </c>
      <c r="Q255" s="140" t="str">
        <f>IF(1=1,IF(M255="","",IF(AND(ISNUMBER(M255),M255&lt;1,N255="kg"),"g",IF(AND(ISNUMBER(M255),M255&lt;1,N255="L"),"cl",N255))),N("P30"))</f>
        <v/>
      </c>
      <c r="R255" s="161" t="str">
        <f>IF(1=1,IF(E255="","",IF(F255="","A CONTROLER",IF(NOT(ISNUMBER(F255)),"TEXTE",IF(OR(L255="",L255&lt;=0),"COMMANDE PRINCIPALE INCOMPLETE",IF(G255="","UNITE MANQUANTE",IF(COUNTIF(B384:B428,AE255)=0,"UNITE A CONTROLER","OK")))))),N("Q9"))</f>
        <v/>
      </c>
      <c r="S255" s="105"/>
      <c r="T255" s="141">
        <f t="shared" si="17"/>
        <v>0</v>
      </c>
      <c r="U255" s="133" t="str">
        <f>IF(1=1,IF(E255="","",U231),N("S30"))</f>
        <v/>
      </c>
      <c r="V255" s="133" t="str">
        <f>IF(1=1,IF(E255="","",V231),N("T30"))</f>
        <v/>
      </c>
      <c r="W255" s="135" t="str">
        <f>IF(1=1,IF(OR(U255="",V255="",NOT(ISNUMBER(U255)),NOT(ISNUMBER(V255)),U255=0),"",V255/U255),N("U30"))</f>
        <v/>
      </c>
      <c r="X255" s="136" t="str">
        <f>IF(1=1,IF(OR(W255="",NOT(ISNUMBER(F255))),"",F255*W255*IFERROR(INDEX(D384:D428,MATCH(AE255,B384:B428,0)),1)),N("V7"))</f>
        <v/>
      </c>
      <c r="Y255" s="137" t="str">
        <f>IF(1=1,IF(F255="","",IF(G255="","",IFERROR(INDEX(E384:E428,MATCH(AE255,B384:B428,0)),G255&amp;""))),N("W6"))</f>
        <v/>
      </c>
      <c r="Z255" s="142" t="str">
        <f>IF(1=1,IF(X255="","",IF(AND(ISNUMBER(X255),X255&lt;1,Y255="kg"),MAX(1,ROUND(X255*1000,0)),IF(AND(ISNUMBER(X255),X255&lt;1,Y255="L"),MAX(1,ROUND(X255*100,0)),ROUND(X255,3)))),N("X30"))</f>
        <v/>
      </c>
      <c r="AA255" s="143" t="str">
        <f>IF(1=1,IF(X255="","",IF(AND(ISNUMBER(X255),X255&lt;1,Y255="kg"),"g",IF(AND(ISNUMBER(X255),X255&lt;1,Y255="L"),"cl",Y255))),N("Y30"))</f>
        <v/>
      </c>
      <c r="AB255" s="123" t="str">
        <f>IF(1=1,IF(E255="","",IF(F255="","A CONTROLER",IF(NOT(ISNUMBER(F255)),"TEXTE",IF(OR(W255="",W255&lt;=0),"COMMANDE COUVERTS INCOMPLETE",IF(G255="","UNITE MANQUANTE",IF(COUNTIF(B384:B428,AE255)=0,"UNITE A CONTROLER","OK")))))),N("Z6"))</f>
        <v/>
      </c>
      <c r="AD255" s="144" t="str">
        <f>IF(1=1,IF(E255="","",AD231),N("AB30"))</f>
        <v/>
      </c>
      <c r="AE255" s="125" t="str">
        <f>IF(1=1,IF(G255="","",UPPER(TRIM(SUBSTITUTE(SUBSTITUTE(G255&amp;"",CHAR(160)," ")," "," ")))),N("AC30"))</f>
        <v/>
      </c>
      <c r="AG255" s="5" t="s">
        <v>48</v>
      </c>
    </row>
    <row r="256" spans="1:33" ht="15.75" x14ac:dyDescent="0.25">
      <c r="A256" s="126" t="str">
        <f>IF(1=1,IF(E256="","",A231),N("A31"))</f>
        <v/>
      </c>
      <c r="B256" s="127" t="str">
        <f>IF(1=1,IF(E256="","",B231),N("B31"))</f>
        <v/>
      </c>
      <c r="C256" s="128"/>
      <c r="D256" s="129" t="str">
        <f>IF(ISBLANK(E256),"",LARGE(D231:D255,1)+1)</f>
        <v/>
      </c>
      <c r="E256" s="130"/>
      <c r="F256" s="131"/>
      <c r="G256" s="170"/>
      <c r="H256" s="105"/>
      <c r="I256" s="132" t="str">
        <f>IF(1=1,IF(E256="","",I231),N("H31"))</f>
        <v/>
      </c>
      <c r="J256" s="133" t="str">
        <f>IF(1=1,IF(E256="","",J231),N("I31"))</f>
        <v/>
      </c>
      <c r="K256" s="134" t="str">
        <f>IF(1=1,IF(E256="","",K231),N("J31"))</f>
        <v/>
      </c>
      <c r="L256" s="135" t="str">
        <f>IF(1=1,IF(OR(J256="",O256="",NOT(ISNUMBER(J256)),NOT(ISNUMBER(O256)),J256=0),"",O256/J256),N("L31"))</f>
        <v/>
      </c>
      <c r="M256" s="136" t="str">
        <f>IF(1=1,IF(OR(L256="",NOT(ISNUMBER(F256))),"",F256*L256*IFERROR(INDEX(D384:D428,MATCH(AE256,B384:B428,0)),1)),N("M13"))</f>
        <v/>
      </c>
      <c r="N256" s="137" t="str">
        <f>IF(1=1,IF(F256="","",IF(G256="","",IFERROR(INDEX(E384:E428,MATCH(AE256,B384:B428,0)),G256&amp;""))),N("N6"))</f>
        <v/>
      </c>
      <c r="O256" s="138" t="str">
        <f>IF(1=1,IF(E256="","",O231),N("K31"))</f>
        <v/>
      </c>
      <c r="P256" s="139" t="str">
        <f>IF(1=1,IF(M256="","",IF(AND(ISNUMBER(M256),M256&lt;1,N256="kg"),MAX(1,ROUND(M256*1000,0)),IF(AND(ISNUMBER(M256),M256&lt;1,N256="L"),MAX(1,ROUND(M256*100,0)),ROUND(M256,3)))),N("O31"))</f>
        <v/>
      </c>
      <c r="Q256" s="140" t="str">
        <f>IF(1=1,IF(M256="","",IF(AND(ISNUMBER(M256),M256&lt;1,N256="kg"),"g",IF(AND(ISNUMBER(M256),M256&lt;1,N256="L"),"cl",N256))),N("P31"))</f>
        <v/>
      </c>
      <c r="R256" s="161" t="str">
        <f>IF(1=1,IF(E256="","",IF(F256="","A CONTROLER",IF(NOT(ISNUMBER(F256)),"TEXTE",IF(OR(L256="",L256&lt;=0),"COMMANDE PRINCIPALE INCOMPLETE",IF(G256="","UNITE MANQUANTE",IF(COUNTIF(B384:B428,AE256)=0,"UNITE A CONTROLER","OK")))))),N("Q9"))</f>
        <v/>
      </c>
      <c r="S256" s="105"/>
      <c r="T256" s="141">
        <f t="shared" si="17"/>
        <v>0</v>
      </c>
      <c r="U256" s="133" t="str">
        <f>IF(1=1,IF(E256="","",U231),N("S31"))</f>
        <v/>
      </c>
      <c r="V256" s="133" t="str">
        <f>IF(1=1,IF(E256="","",V231),N("T31"))</f>
        <v/>
      </c>
      <c r="W256" s="135" t="str">
        <f>IF(1=1,IF(OR(U256="",V256="",NOT(ISNUMBER(U256)),NOT(ISNUMBER(V256)),U256=0),"",V256/U256),N("U31"))</f>
        <v/>
      </c>
      <c r="X256" s="136" t="str">
        <f>IF(1=1,IF(OR(W256="",NOT(ISNUMBER(F256))),"",F256*W256*IFERROR(INDEX(D384:D428,MATCH(AE256,B384:B428,0)),1)),N("V7"))</f>
        <v/>
      </c>
      <c r="Y256" s="137" t="str">
        <f>IF(1=1,IF(F256="","",IF(G256="","",IFERROR(INDEX(E384:E428,MATCH(AE256,B384:B428,0)),G256&amp;""))),N("W6"))</f>
        <v/>
      </c>
      <c r="Z256" s="142" t="str">
        <f>IF(1=1,IF(X256="","",IF(AND(ISNUMBER(X256),X256&lt;1,Y256="kg"),MAX(1,ROUND(X256*1000,0)),IF(AND(ISNUMBER(X256),X256&lt;1,Y256="L"),MAX(1,ROUND(X256*100,0)),ROUND(X256,3)))),N("X31"))</f>
        <v/>
      </c>
      <c r="AA256" s="143" t="str">
        <f>IF(1=1,IF(X256="","",IF(AND(ISNUMBER(X256),X256&lt;1,Y256="kg"),"g",IF(AND(ISNUMBER(X256),X256&lt;1,Y256="L"),"cl",Y256))),N("Y31"))</f>
        <v/>
      </c>
      <c r="AB256" s="123" t="str">
        <f>IF(1=1,IF(E256="","",IF(F256="","A CONTROLER",IF(NOT(ISNUMBER(F256)),"TEXTE",IF(OR(W256="",W256&lt;=0),"COMMANDE COUVERTS INCOMPLETE",IF(G256="","UNITE MANQUANTE",IF(COUNTIF(B384:B428,AE256)=0,"UNITE A CONTROLER","OK")))))),N("Z6"))</f>
        <v/>
      </c>
      <c r="AD256" s="144" t="str">
        <f>IF(1=1,IF(E256="","",AD231),N("AB31"))</f>
        <v/>
      </c>
      <c r="AE256" s="125" t="str">
        <f>IF(1=1,IF(G256="","",UPPER(TRIM(SUBSTITUTE(SUBSTITUTE(G256&amp;"",CHAR(160)," ")," "," ")))),N("AC31"))</f>
        <v/>
      </c>
      <c r="AG256" s="5" t="s">
        <v>49</v>
      </c>
    </row>
    <row r="257" spans="1:33" ht="15.75" x14ac:dyDescent="0.25">
      <c r="A257" s="126" t="str">
        <f>IF(1=1,IF(E257="","",A231),N("A32"))</f>
        <v/>
      </c>
      <c r="B257" s="127" t="str">
        <f>IF(1=1,IF(E257="","",B231),N("B32"))</f>
        <v/>
      </c>
      <c r="C257" s="128"/>
      <c r="D257" s="129" t="str">
        <f>IF(ISBLANK(E257),"",LARGE(D231:D256,1)+1)</f>
        <v/>
      </c>
      <c r="E257" s="130"/>
      <c r="F257" s="131"/>
      <c r="G257" s="170"/>
      <c r="H257" s="105"/>
      <c r="I257" s="132" t="str">
        <f>IF(1=1,IF(E257="","",I231),N("H32"))</f>
        <v/>
      </c>
      <c r="J257" s="133" t="str">
        <f>IF(1=1,IF(E257="","",J231),N("I32"))</f>
        <v/>
      </c>
      <c r="K257" s="134" t="str">
        <f>IF(1=1,IF(E257="","",K231),N("J32"))</f>
        <v/>
      </c>
      <c r="L257" s="135" t="str">
        <f>IF(1=1,IF(OR(J257="",O257="",NOT(ISNUMBER(J257)),NOT(ISNUMBER(O257)),J257=0),"",O257/J257),N("L32"))</f>
        <v/>
      </c>
      <c r="M257" s="136" t="str">
        <f>IF(1=1,IF(OR(L257="",NOT(ISNUMBER(F257))),"",F257*L257*IFERROR(INDEX(D384:D428,MATCH(AE257,B384:B428,0)),1)),N("M13"))</f>
        <v/>
      </c>
      <c r="N257" s="137" t="str">
        <f>IF(1=1,IF(F257="","",IF(G257="","",IFERROR(INDEX(E384:E428,MATCH(AE257,B384:B428,0)),G257&amp;""))),N("N6"))</f>
        <v/>
      </c>
      <c r="O257" s="138" t="str">
        <f>IF(1=1,IF(E257="","",O231),N("K32"))</f>
        <v/>
      </c>
      <c r="P257" s="139" t="str">
        <f>IF(1=1,IF(M257="","",IF(AND(ISNUMBER(M257),M257&lt;1,N257="kg"),MAX(1,ROUND(M257*1000,0)),IF(AND(ISNUMBER(M257),M257&lt;1,N257="L"),MAX(1,ROUND(M257*100,0)),ROUND(M257,3)))),N("O32"))</f>
        <v/>
      </c>
      <c r="Q257" s="140" t="str">
        <f>IF(1=1,IF(M257="","",IF(AND(ISNUMBER(M257),M257&lt;1,N257="kg"),"g",IF(AND(ISNUMBER(M257),M257&lt;1,N257="L"),"cl",N257))),N("P32"))</f>
        <v/>
      </c>
      <c r="R257" s="161" t="str">
        <f>IF(1=1,IF(E257="","",IF(F257="","A CONTROLER",IF(NOT(ISNUMBER(F257)),"TEXTE",IF(OR(L257="",L257&lt;=0),"COMMANDE PRINCIPALE INCOMPLETE",IF(G257="","UNITE MANQUANTE",IF(COUNTIF(B384:B428,AE257)=0,"UNITE A CONTROLER","OK")))))),N("Q9"))</f>
        <v/>
      </c>
      <c r="S257" s="105"/>
      <c r="T257" s="141">
        <f t="shared" si="17"/>
        <v>0</v>
      </c>
      <c r="U257" s="133" t="str">
        <f>IF(1=1,IF(E257="","",U231),N("S32"))</f>
        <v/>
      </c>
      <c r="V257" s="133" t="str">
        <f>IF(1=1,IF(E257="","",V231),N("T32"))</f>
        <v/>
      </c>
      <c r="W257" s="135" t="str">
        <f>IF(1=1,IF(OR(U257="",V257="",NOT(ISNUMBER(U257)),NOT(ISNUMBER(V257)),U257=0),"",V257/U257),N("U32"))</f>
        <v/>
      </c>
      <c r="X257" s="136" t="str">
        <f>IF(1=1,IF(OR(W257="",NOT(ISNUMBER(F257))),"",F257*W257*IFERROR(INDEX(D384:D428,MATCH(AE257,B384:B428,0)),1)),N("V7"))</f>
        <v/>
      </c>
      <c r="Y257" s="137" t="str">
        <f>IF(1=1,IF(F257="","",IF(G257="","",IFERROR(INDEX(E384:E428,MATCH(AE257,B384:B428,0)),G257&amp;""))),N("W6"))</f>
        <v/>
      </c>
      <c r="Z257" s="142" t="str">
        <f>IF(1=1,IF(X257="","",IF(AND(ISNUMBER(X257),X257&lt;1,Y257="kg"),MAX(1,ROUND(X257*1000,0)),IF(AND(ISNUMBER(X257),X257&lt;1,Y257="L"),MAX(1,ROUND(X257*100,0)),ROUND(X257,3)))),N("X32"))</f>
        <v/>
      </c>
      <c r="AA257" s="143" t="str">
        <f>IF(1=1,IF(X257="","",IF(AND(ISNUMBER(X257),X257&lt;1,Y257="kg"),"g",IF(AND(ISNUMBER(X257),X257&lt;1,Y257="L"),"cl",Y257))),N("Y32"))</f>
        <v/>
      </c>
      <c r="AB257" s="123" t="str">
        <f>IF(1=1,IF(E257="","",IF(F257="","A CONTROLER",IF(NOT(ISNUMBER(F257)),"TEXTE",IF(OR(W257="",W257&lt;=0),"COMMANDE COUVERTS INCOMPLETE",IF(G257="","UNITE MANQUANTE",IF(COUNTIF(B384:B428,AE257)=0,"UNITE A CONTROLER","OK")))))),N("Z6"))</f>
        <v/>
      </c>
      <c r="AD257" s="144" t="str">
        <f>IF(1=1,IF(E257="","",AD231),N("AB32"))</f>
        <v/>
      </c>
      <c r="AE257" s="125" t="str">
        <f>IF(1=1,IF(G257="","",UPPER(TRIM(SUBSTITUTE(SUBSTITUTE(G257&amp;"",CHAR(160)," ")," "," ")))),N("AC32"))</f>
        <v/>
      </c>
      <c r="AG257" s="5" t="s">
        <v>50</v>
      </c>
    </row>
    <row r="258" spans="1:33" ht="15.75" x14ac:dyDescent="0.25">
      <c r="A258" s="126" t="str">
        <f>IF(1=1,IF(E258="","",A231),N("A33"))</f>
        <v/>
      </c>
      <c r="B258" s="127" t="str">
        <f>IF(1=1,IF(E258="","",B231),N("B33"))</f>
        <v/>
      </c>
      <c r="C258" s="128"/>
      <c r="D258" s="129" t="str">
        <f>IF(ISBLANK(E258),"",LARGE(D231:D257,1)+1)</f>
        <v/>
      </c>
      <c r="E258" s="130"/>
      <c r="F258" s="131"/>
      <c r="G258" s="170"/>
      <c r="H258" s="105"/>
      <c r="I258" s="132" t="str">
        <f>IF(1=1,IF(E258="","",I231),N("H33"))</f>
        <v/>
      </c>
      <c r="J258" s="133" t="str">
        <f>IF(1=1,IF(E258="","",J231),N("I33"))</f>
        <v/>
      </c>
      <c r="K258" s="134" t="str">
        <f>IF(1=1,IF(E258="","",K231),N("J33"))</f>
        <v/>
      </c>
      <c r="L258" s="135" t="str">
        <f>IF(1=1,IF(OR(J258="",O258="",NOT(ISNUMBER(J258)),NOT(ISNUMBER(O258)),J258=0),"",O258/J258),N("L33"))</f>
        <v/>
      </c>
      <c r="M258" s="136" t="str">
        <f>IF(1=1,IF(OR(L258="",NOT(ISNUMBER(F258))),"",F258*L258*IFERROR(INDEX(D384:D428,MATCH(AE258,B384:B428,0)),1)),N("M13"))</f>
        <v/>
      </c>
      <c r="N258" s="137" t="str">
        <f>IF(1=1,IF(F258="","",IF(G258="","",IFERROR(INDEX(E384:E428,MATCH(AE258,B384:B428,0)),G258&amp;""))),N("N6"))</f>
        <v/>
      </c>
      <c r="O258" s="138" t="str">
        <f>IF(1=1,IF(E258="","",O231),N("K33"))</f>
        <v/>
      </c>
      <c r="P258" s="139" t="str">
        <f>IF(1=1,IF(M258="","",IF(AND(ISNUMBER(M258),M258&lt;1,N258="kg"),MAX(1,ROUND(M258*1000,0)),IF(AND(ISNUMBER(M258),M258&lt;1,N258="L"),MAX(1,ROUND(M258*100,0)),ROUND(M258,3)))),N("O33"))</f>
        <v/>
      </c>
      <c r="Q258" s="140" t="str">
        <f>IF(1=1,IF(M258="","",IF(AND(ISNUMBER(M258),M258&lt;1,N258="kg"),"g",IF(AND(ISNUMBER(M258),M258&lt;1,N258="L"),"cl",N258))),N("P33"))</f>
        <v/>
      </c>
      <c r="R258" s="161" t="str">
        <f>IF(1=1,IF(E258="","",IF(F258="","A CONTROLER",IF(NOT(ISNUMBER(F258)),"TEXTE",IF(OR(L258="",L258&lt;=0),"COMMANDE PRINCIPALE INCOMPLETE",IF(G258="","UNITE MANQUANTE",IF(COUNTIF(B384:B428,AE258)=0,"UNITE A CONTROLER","OK")))))),N("Q9"))</f>
        <v/>
      </c>
      <c r="S258" s="105"/>
      <c r="T258" s="141">
        <f t="shared" si="17"/>
        <v>0</v>
      </c>
      <c r="U258" s="133" t="str">
        <f>IF(1=1,IF(E258="","",U231),N("S33"))</f>
        <v/>
      </c>
      <c r="V258" s="133" t="str">
        <f>IF(1=1,IF(E258="","",V231),N("T33"))</f>
        <v/>
      </c>
      <c r="W258" s="135" t="str">
        <f>IF(1=1,IF(OR(U258="",V258="",NOT(ISNUMBER(U258)),NOT(ISNUMBER(V258)),U258=0),"",V258/U258),N("U33"))</f>
        <v/>
      </c>
      <c r="X258" s="136" t="str">
        <f>IF(1=1,IF(OR(W258="",NOT(ISNUMBER(F258))),"",F258*W258*IFERROR(INDEX(D384:D428,MATCH(AE258,B384:B428,0)),1)),N("V7"))</f>
        <v/>
      </c>
      <c r="Y258" s="137" t="str">
        <f>IF(1=1,IF(F258="","",IF(G258="","",IFERROR(INDEX(E384:E428,MATCH(AE258,B384:B428,0)),G258&amp;""))),N("W6"))</f>
        <v/>
      </c>
      <c r="Z258" s="142" t="str">
        <f>IF(1=1,IF(X258="","",IF(AND(ISNUMBER(X258),X258&lt;1,Y258="kg"),MAX(1,ROUND(X258*1000,0)),IF(AND(ISNUMBER(X258),X258&lt;1,Y258="L"),MAX(1,ROUND(X258*100,0)),ROUND(X258,3)))),N("X33"))</f>
        <v/>
      </c>
      <c r="AA258" s="143" t="str">
        <f>IF(1=1,IF(X258="","",IF(AND(ISNUMBER(X258),X258&lt;1,Y258="kg"),"g",IF(AND(ISNUMBER(X258),X258&lt;1,Y258="L"),"cl",Y258))),N("Y33"))</f>
        <v/>
      </c>
      <c r="AB258" s="123" t="str">
        <f>IF(1=1,IF(E258="","",IF(F258="","A CONTROLER",IF(NOT(ISNUMBER(F258)),"TEXTE",IF(OR(W258="",W258&lt;=0),"COMMANDE COUVERTS INCOMPLETE",IF(G258="","UNITE MANQUANTE",IF(COUNTIF(B384:B428,AE258)=0,"UNITE A CONTROLER","OK")))))),N("Z6"))</f>
        <v/>
      </c>
      <c r="AD258" s="144" t="str">
        <f>IF(1=1,IF(E258="","",AD231),N("AB33"))</f>
        <v/>
      </c>
      <c r="AE258" s="125" t="str">
        <f>IF(1=1,IF(G258="","",UPPER(TRIM(SUBSTITUTE(SUBSTITUTE(G258&amp;"",CHAR(160)," ")," "," ")))),N("AC33"))</f>
        <v/>
      </c>
      <c r="AG258" s="244" t="s">
        <v>51</v>
      </c>
    </row>
    <row r="259" spans="1:33" ht="15.75" x14ac:dyDescent="0.25">
      <c r="A259" s="126" t="str">
        <f>IF(1=1,IF(E259="","",A231),N("A34"))</f>
        <v/>
      </c>
      <c r="B259" s="127" t="str">
        <f>IF(1=1,IF(E259="","",B231),N("B34"))</f>
        <v/>
      </c>
      <c r="C259" s="128"/>
      <c r="D259" s="129" t="str">
        <f>IF(ISBLANK(E259),"",LARGE(D231:D258,1)+1)</f>
        <v/>
      </c>
      <c r="E259" s="130"/>
      <c r="F259" s="131"/>
      <c r="G259" s="170"/>
      <c r="H259" s="105"/>
      <c r="I259" s="132" t="str">
        <f>IF(1=1,IF(E259="","",I231),N("H34"))</f>
        <v/>
      </c>
      <c r="J259" s="133" t="str">
        <f>IF(1=1,IF(E259="","",J231),N("I34"))</f>
        <v/>
      </c>
      <c r="K259" s="134" t="str">
        <f>IF(1=1,IF(E259="","",K231),N("J34"))</f>
        <v/>
      </c>
      <c r="L259" s="135" t="str">
        <f>IF(1=1,IF(OR(J259="",O259="",NOT(ISNUMBER(J259)),NOT(ISNUMBER(O259)),J259=0),"",O259/J259),N("L34"))</f>
        <v/>
      </c>
      <c r="M259" s="136" t="str">
        <f>IF(1=1,IF(OR(L259="",NOT(ISNUMBER(F259))),"",F259*L259*IFERROR(INDEX(D384:D428,MATCH(AE259,B384:B428,0)),1)),N("M13"))</f>
        <v/>
      </c>
      <c r="N259" s="137" t="str">
        <f>IF(1=1,IF(F259="","",IF(G259="","",IFERROR(INDEX(E384:E428,MATCH(AE259,B384:B428,0)),G259&amp;""))),N("N6"))</f>
        <v/>
      </c>
      <c r="O259" s="138" t="str">
        <f>IF(1=1,IF(E259="","",O231),N("K34"))</f>
        <v/>
      </c>
      <c r="P259" s="139" t="str">
        <f>IF(1=1,IF(M259="","",IF(AND(ISNUMBER(M259),M259&lt;1,N259="kg"),MAX(1,ROUND(M259*1000,0)),IF(AND(ISNUMBER(M259),M259&lt;1,N259="L"),MAX(1,ROUND(M259*100,0)),ROUND(M259,3)))),N("O34"))</f>
        <v/>
      </c>
      <c r="Q259" s="140" t="str">
        <f>IF(1=1,IF(M259="","",IF(AND(ISNUMBER(M259),M259&lt;1,N259="kg"),"g",IF(AND(ISNUMBER(M259),M259&lt;1,N259="L"),"cl",N259))),N("P34"))</f>
        <v/>
      </c>
      <c r="R259" s="161" t="str">
        <f>IF(1=1,IF(E259="","",IF(F259="","A CONTROLER",IF(NOT(ISNUMBER(F259)),"TEXTE",IF(OR(L259="",L259&lt;=0),"COMMANDE PRINCIPALE INCOMPLETE",IF(G259="","UNITE MANQUANTE",IF(COUNTIF(B384:B428,AE259)=0,"UNITE A CONTROLER","OK")))))),N("Q9"))</f>
        <v/>
      </c>
      <c r="S259" s="105"/>
      <c r="T259" s="141">
        <f t="shared" si="17"/>
        <v>0</v>
      </c>
      <c r="U259" s="133" t="str">
        <f>IF(1=1,IF(E259="","",U231),N("S34"))</f>
        <v/>
      </c>
      <c r="V259" s="133" t="str">
        <f>IF(1=1,IF(E259="","",V231),N("T34"))</f>
        <v/>
      </c>
      <c r="W259" s="135" t="str">
        <f>IF(1=1,IF(OR(U259="",V259="",NOT(ISNUMBER(U259)),NOT(ISNUMBER(V259)),U259=0),"",V259/U259),N("U34"))</f>
        <v/>
      </c>
      <c r="X259" s="136" t="str">
        <f>IF(1=1,IF(OR(W259="",NOT(ISNUMBER(F259))),"",F259*W259*IFERROR(INDEX(D384:D428,MATCH(AE259,B384:B428,0)),1)),N("V7"))</f>
        <v/>
      </c>
      <c r="Y259" s="137" t="str">
        <f>IF(1=1,IF(F259="","",IF(G259="","",IFERROR(INDEX(E384:E428,MATCH(AE259,B384:B428,0)),G259&amp;""))),N("W6"))</f>
        <v/>
      </c>
      <c r="Z259" s="142" t="str">
        <f>IF(1=1,IF(X259="","",IF(AND(ISNUMBER(X259),X259&lt;1,Y259="kg"),MAX(1,ROUND(X259*1000,0)),IF(AND(ISNUMBER(X259),X259&lt;1,Y259="L"),MAX(1,ROUND(X259*100,0)),ROUND(X259,3)))),N("X34"))</f>
        <v/>
      </c>
      <c r="AA259" s="143" t="str">
        <f>IF(1=1,IF(X259="","",IF(AND(ISNUMBER(X259),X259&lt;1,Y259="kg"),"g",IF(AND(ISNUMBER(X259),X259&lt;1,Y259="L"),"cl",Y259))),N("Y34"))</f>
        <v/>
      </c>
      <c r="AB259" s="123" t="str">
        <f>IF(1=1,IF(E259="","",IF(F259="","A CONTROLER",IF(NOT(ISNUMBER(F259)),"TEXTE",IF(OR(W259="",W259&lt;=0),"COMMANDE COUVERTS INCOMPLETE",IF(G259="","UNITE MANQUANTE",IF(COUNTIF(B384:B428,AE259)=0,"UNITE A CONTROLER","OK")))))),N("Z6"))</f>
        <v/>
      </c>
      <c r="AD259" s="144" t="str">
        <f>IF(1=1,IF(E259="","",AD231),N("AB34"))</f>
        <v/>
      </c>
      <c r="AE259" s="125" t="str">
        <f>IF(1=1,IF(G259="","",UPPER(TRIM(SUBSTITUTE(SUBSTITUTE(G259&amp;"",CHAR(160)," ")," "," ")))),N("AC34"))</f>
        <v/>
      </c>
      <c r="AG259" s="244" t="s">
        <v>54</v>
      </c>
    </row>
    <row r="260" spans="1:33" ht="24" customHeight="1" x14ac:dyDescent="0.25">
      <c r="A260" s="126" t="str">
        <f>IF(1=1,IF(E260="","",A231),N("A35"))</f>
        <v/>
      </c>
      <c r="B260" s="127" t="str">
        <f>IF(1=1,IF(E260="","",B231),N("B35"))</f>
        <v/>
      </c>
      <c r="C260" s="128"/>
      <c r="D260" s="129" t="str">
        <f>IF(ISBLANK(E260),"",LARGE(D231:D259,1)+1)</f>
        <v/>
      </c>
      <c r="E260" s="130"/>
      <c r="F260" s="131"/>
      <c r="G260" s="170"/>
      <c r="H260" s="105"/>
      <c r="I260" s="132" t="str">
        <f>IF(1=1,IF(E260="","",I231),N("H35"))</f>
        <v/>
      </c>
      <c r="J260" s="133" t="str">
        <f>IF(1=1,IF(E260="","",J231),N("I35"))</f>
        <v/>
      </c>
      <c r="K260" s="134" t="str">
        <f>IF(1=1,IF(E260="","",K231),N("J35"))</f>
        <v/>
      </c>
      <c r="L260" s="135" t="str">
        <f>IF(1=1,IF(OR(J260="",O260="",NOT(ISNUMBER(J260)),NOT(ISNUMBER(O260)),J260=0),"",O260/J260),N("L35"))</f>
        <v/>
      </c>
      <c r="M260" s="136" t="str">
        <f>IF(1=1,IF(OR(L260="",NOT(ISNUMBER(F260))),"",F260*L260*IFERROR(INDEX(D384:D428,MATCH(AE260,B384:B428,0)),1)),N("M13"))</f>
        <v/>
      </c>
      <c r="N260" s="137" t="str">
        <f>IF(1=1,IF(F260="","",IF(G260="","",IFERROR(INDEX(E384:E428,MATCH(AE260,B384:B428,0)),G260&amp;""))),N("N6"))</f>
        <v/>
      </c>
      <c r="O260" s="138" t="str">
        <f>IF(1=1,IF(E260="","",O231),N("K35"))</f>
        <v/>
      </c>
      <c r="P260" s="139" t="str">
        <f>IF(1=1,IF(M260="","",IF(AND(ISNUMBER(M260),M260&lt;1,N260="kg"),MAX(1,ROUND(M260*1000,0)),IF(AND(ISNUMBER(M260),M260&lt;1,N260="L"),MAX(1,ROUND(M260*100,0)),ROUND(M260,3)))),N("O35"))</f>
        <v/>
      </c>
      <c r="Q260" s="140" t="str">
        <f>IF(1=1,IF(M260="","",IF(AND(ISNUMBER(M260),M260&lt;1,N260="kg"),"g",IF(AND(ISNUMBER(M260),M260&lt;1,N260="L"),"cl",N260))),N("P35"))</f>
        <v/>
      </c>
      <c r="R260" s="161" t="str">
        <f>IF(1=1,IF(E260="","",IF(F260="","A CONTROLER",IF(NOT(ISNUMBER(F260)),"TEXTE",IF(OR(L260="",L260&lt;=0),"COMMANDE PRINCIPALE INCOMPLETE",IF(G260="","UNITE MANQUANTE",IF(COUNTIF(B384:B428,AE260)=0,"UNITE A CONTROLER","OK")))))),N("Q9"))</f>
        <v/>
      </c>
      <c r="S260" s="105"/>
      <c r="T260" s="141">
        <f t="shared" si="17"/>
        <v>0</v>
      </c>
      <c r="U260" s="133" t="str">
        <f>IF(1=1,IF(E260="","",U231),N("S35"))</f>
        <v/>
      </c>
      <c r="V260" s="133" t="str">
        <f>IF(1=1,IF(E260="","",V231),N("T35"))</f>
        <v/>
      </c>
      <c r="W260" s="135" t="str">
        <f>IF(1=1,IF(OR(U260="",V260="",NOT(ISNUMBER(U260)),NOT(ISNUMBER(V260)),U260=0),"",V260/U260),N("U35"))</f>
        <v/>
      </c>
      <c r="X260" s="136" t="str">
        <f>IF(1=1,IF(OR(W260="",NOT(ISNUMBER(F260))),"",F260*W260*IFERROR(INDEX(D384:D428,MATCH(AE260,B384:B428,0)),1)),N("V7"))</f>
        <v/>
      </c>
      <c r="Y260" s="137" t="str">
        <f>IF(1=1,IF(F260="","",IF(G260="","",IFERROR(INDEX(E384:E428,MATCH(AE260,B384:B428,0)),G260&amp;""))),N("W6"))</f>
        <v/>
      </c>
      <c r="Z260" s="142" t="str">
        <f>IF(1=1,IF(X260="","",IF(AND(ISNUMBER(X260),X260&lt;1,Y260="kg"),MAX(1,ROUND(X260*1000,0)),IF(AND(ISNUMBER(X260),X260&lt;1,Y260="L"),MAX(1,ROUND(X260*100,0)),ROUND(X260,3)))),N("X35"))</f>
        <v/>
      </c>
      <c r="AA260" s="143" t="str">
        <f>IF(1=1,IF(X260="","",IF(AND(ISNUMBER(X260),X260&lt;1,Y260="kg"),"g",IF(AND(ISNUMBER(X260),X260&lt;1,Y260="L"),"cl",Y260))),N("Y35"))</f>
        <v/>
      </c>
      <c r="AB260" s="123" t="str">
        <f>IF(1=1,IF(E260="","",IF(F260="","A CONTROLER",IF(NOT(ISNUMBER(F260)),"TEXTE",IF(OR(W260="",W260&lt;=0),"COMMANDE COUVERTS INCOMPLETE",IF(G260="","UNITE MANQUANTE",IF(COUNTIF(B384:B428,AE260)=0,"UNITE A CONTROLER","OK")))))),N("Z6"))</f>
        <v/>
      </c>
      <c r="AD260" s="144" t="str">
        <f>IF(1=1,IF(E260="","",AD231),N("AB35"))</f>
        <v/>
      </c>
      <c r="AE260" s="125" t="str">
        <f>IF(1=1,IF(G260="","",UPPER(TRIM(SUBSTITUTE(SUBSTITUTE(G260&amp;"",CHAR(160)," ")," "," ")))),N("AC35"))</f>
        <v/>
      </c>
      <c r="AG260" s="244" t="s">
        <v>56</v>
      </c>
    </row>
    <row r="261" spans="1:33" ht="15.75" x14ac:dyDescent="0.25">
      <c r="A261" s="126" t="str">
        <f>IF(1=1,IF(E261="","",A231),N("A36"))</f>
        <v/>
      </c>
      <c r="B261" s="127" t="str">
        <f>IF(1=1,IF(E261="","",B231),N("B36"))</f>
        <v/>
      </c>
      <c r="C261" s="128"/>
      <c r="D261" s="129" t="str">
        <f>IF(ISBLANK(E261),"",LARGE(D231:D260,1)+1)</f>
        <v/>
      </c>
      <c r="E261" s="130"/>
      <c r="F261" s="131"/>
      <c r="G261" s="170"/>
      <c r="H261" s="105"/>
      <c r="I261" s="132" t="str">
        <f>IF(1=1,IF(E261="","",I231),N("H36"))</f>
        <v/>
      </c>
      <c r="J261" s="133" t="str">
        <f>IF(1=1,IF(E261="","",J231),N("I36"))</f>
        <v/>
      </c>
      <c r="K261" s="134" t="str">
        <f>IF(1=1,IF(E261="","",K231),N("J36"))</f>
        <v/>
      </c>
      <c r="L261" s="135" t="str">
        <f>IF(1=1,IF(OR(J261="",O261="",NOT(ISNUMBER(J261)),NOT(ISNUMBER(O261)),J261=0),"",O261/J261),N("L36"))</f>
        <v/>
      </c>
      <c r="M261" s="136" t="str">
        <f>IF(1=1,IF(OR(L261="",NOT(ISNUMBER(F261))),"",F261*L261*IFERROR(INDEX(D384:D428,MATCH(AE261,B384:B428,0)),1)),N("M13"))</f>
        <v/>
      </c>
      <c r="N261" s="137" t="str">
        <f>IF(1=1,IF(F261="","",IF(G261="","",IFERROR(INDEX(E384:E428,MATCH(AE261,B384:B428,0)),G261&amp;""))),N("N6"))</f>
        <v/>
      </c>
      <c r="O261" s="138" t="str">
        <f>IF(1=1,IF(E261="","",O231),N("K36"))</f>
        <v/>
      </c>
      <c r="P261" s="139" t="str">
        <f>IF(1=1,IF(M261="","",IF(AND(ISNUMBER(M261),M261&lt;1,N261="kg"),MAX(1,ROUND(M261*1000,0)),IF(AND(ISNUMBER(M261),M261&lt;1,N261="L"),MAX(1,ROUND(M261*100,0)),ROUND(M261,3)))),N("O36"))</f>
        <v/>
      </c>
      <c r="Q261" s="140" t="str">
        <f>IF(1=1,IF(M261="","",IF(AND(ISNUMBER(M261),M261&lt;1,N261="kg"),"g",IF(AND(ISNUMBER(M261),M261&lt;1,N261="L"),"cl",N261))),N("P36"))</f>
        <v/>
      </c>
      <c r="R261" s="161" t="str">
        <f>IF(1=1,IF(E261="","",IF(F261="","A CONTROLER",IF(NOT(ISNUMBER(F261)),"TEXTE",IF(OR(L261="",L261&lt;=0),"COMMANDE PRINCIPALE INCOMPLETE",IF(G261="","UNITE MANQUANTE",IF(COUNTIF(B384:B428,AE261)=0,"UNITE A CONTROLER","OK")))))),N("Q9"))</f>
        <v/>
      </c>
      <c r="S261" s="105"/>
      <c r="T261" s="141">
        <f t="shared" si="17"/>
        <v>0</v>
      </c>
      <c r="U261" s="133" t="str">
        <f>IF(1=1,IF(E261="","",U231),N("S36"))</f>
        <v/>
      </c>
      <c r="V261" s="133" t="str">
        <f>IF(1=1,IF(E261="","",V231),N("T36"))</f>
        <v/>
      </c>
      <c r="W261" s="135" t="str">
        <f>IF(1=1,IF(OR(U261="",V261="",NOT(ISNUMBER(U261)),NOT(ISNUMBER(V261)),U261=0),"",V261/U261),N("U36"))</f>
        <v/>
      </c>
      <c r="X261" s="136" t="str">
        <f>IF(1=1,IF(OR(W261="",NOT(ISNUMBER(F261))),"",F261*W261*IFERROR(INDEX(D384:D428,MATCH(AE261,B384:B428,0)),1)),N("V7"))</f>
        <v/>
      </c>
      <c r="Y261" s="137" t="str">
        <f>IF(1=1,IF(F261="","",IF(G261="","",IFERROR(INDEX(E384:E428,MATCH(AE261,B384:B428,0)),G261&amp;""))),N("W6"))</f>
        <v/>
      </c>
      <c r="Z261" s="142" t="str">
        <f>IF(1=1,IF(X261="","",IF(AND(ISNUMBER(X261),X261&lt;1,Y261="kg"),MAX(1,ROUND(X261*1000,0)),IF(AND(ISNUMBER(X261),X261&lt;1,Y261="L"),MAX(1,ROUND(X261*100,0)),ROUND(X261,3)))),N("X36"))</f>
        <v/>
      </c>
      <c r="AA261" s="143" t="str">
        <f>IF(1=1,IF(X261="","",IF(AND(ISNUMBER(X261),X261&lt;1,Y261="kg"),"g",IF(AND(ISNUMBER(X261),X261&lt;1,Y261="L"),"cl",Y261))),N("Y36"))</f>
        <v/>
      </c>
      <c r="AB261" s="123" t="str">
        <f>IF(1=1,IF(E261="","",IF(F261="","A CONTROLER",IF(NOT(ISNUMBER(F261)),"TEXTE",IF(OR(W261="",W261&lt;=0),"COMMANDE COUVERTS INCOMPLETE",IF(G261="","UNITE MANQUANTE",IF(COUNTIF(B384:B428,AE261)=0,"UNITE A CONTROLER","OK")))))),N("Z6"))</f>
        <v/>
      </c>
      <c r="AD261" s="144" t="str">
        <f>IF(1=1,IF(E261="","",AD231),N("AB36"))</f>
        <v/>
      </c>
      <c r="AE261" s="125" t="str">
        <f>IF(1=1,IF(G261="","",UPPER(TRIM(SUBSTITUTE(SUBSTITUTE(G261&amp;"",CHAR(160)," ")," "," ")))),N("AC36"))</f>
        <v/>
      </c>
      <c r="AG261" s="244" t="s">
        <v>58</v>
      </c>
    </row>
    <row r="262" spans="1:33" ht="15.75" x14ac:dyDescent="0.25">
      <c r="A262" s="126" t="str">
        <f>IF(1=1,IF(E262="","",A231),N("A37"))</f>
        <v/>
      </c>
      <c r="B262" s="127" t="str">
        <f>IF(1=1,IF(E262="","",B231),N("B37"))</f>
        <v/>
      </c>
      <c r="C262" s="128"/>
      <c r="D262" s="129" t="str">
        <f>IF(ISBLANK(E262),"",LARGE(D231:D261,1)+1)</f>
        <v/>
      </c>
      <c r="E262" s="130"/>
      <c r="F262" s="131"/>
      <c r="G262" s="170"/>
      <c r="H262" s="105"/>
      <c r="I262" s="132" t="str">
        <f>IF(1=1,IF(E262="","",I231),N("H37"))</f>
        <v/>
      </c>
      <c r="J262" s="133" t="str">
        <f>IF(1=1,IF(E262="","",J231),N("I37"))</f>
        <v/>
      </c>
      <c r="K262" s="134" t="str">
        <f>IF(1=1,IF(E262="","",K231),N("J37"))</f>
        <v/>
      </c>
      <c r="L262" s="135" t="str">
        <f>IF(1=1,IF(OR(J262="",O262="",NOT(ISNUMBER(J262)),NOT(ISNUMBER(O262)),J262=0),"",O262/J262),N("L37"))</f>
        <v/>
      </c>
      <c r="M262" s="136" t="str">
        <f>IF(1=1,IF(OR(L262="",NOT(ISNUMBER(F262))),"",F262*L262*IFERROR(INDEX(D384:D428,MATCH(AE262,B384:B428,0)),1)),N("M13"))</f>
        <v/>
      </c>
      <c r="N262" s="137" t="str">
        <f>IF(1=1,IF(F262="","",IF(G262="","",IFERROR(INDEX(E384:E428,MATCH(AE262,B384:B428,0)),G262&amp;""))),N("N6"))</f>
        <v/>
      </c>
      <c r="O262" s="138" t="str">
        <f>IF(1=1,IF(E262="","",O231),N("K37"))</f>
        <v/>
      </c>
      <c r="P262" s="139" t="str">
        <f>IF(1=1,IF(M262="","",IF(AND(ISNUMBER(M262),M262&lt;1,N262="kg"),MAX(1,ROUND(M262*1000,0)),IF(AND(ISNUMBER(M262),M262&lt;1,N262="L"),MAX(1,ROUND(M262*100,0)),ROUND(M262,3)))),N("O37"))</f>
        <v/>
      </c>
      <c r="Q262" s="140" t="str">
        <f>IF(1=1,IF(M262="","",IF(AND(ISNUMBER(M262),M262&lt;1,N262="kg"),"g",IF(AND(ISNUMBER(M262),M262&lt;1,N262="L"),"cl",N262))),N("P37"))</f>
        <v/>
      </c>
      <c r="R262" s="161" t="str">
        <f>IF(1=1,IF(E262="","",IF(F262="","A CONTROLER",IF(NOT(ISNUMBER(F262)),"TEXTE",IF(OR(L262="",L262&lt;=0),"COMMANDE PRINCIPALE INCOMPLETE",IF(G262="","UNITE MANQUANTE",IF(COUNTIF(B384:B428,AE262)=0,"UNITE A CONTROLER","OK")))))),N("Q9"))</f>
        <v/>
      </c>
      <c r="S262" s="105"/>
      <c r="T262" s="141">
        <f t="shared" si="17"/>
        <v>0</v>
      </c>
      <c r="U262" s="133" t="str">
        <f>IF(1=1,IF(E262="","",U231),N("S37"))</f>
        <v/>
      </c>
      <c r="V262" s="133" t="str">
        <f>IF(1=1,IF(E262="","",V231),N("T37"))</f>
        <v/>
      </c>
      <c r="W262" s="135" t="str">
        <f>IF(1=1,IF(OR(U262="",V262="",NOT(ISNUMBER(U262)),NOT(ISNUMBER(V262)),U262=0),"",V262/U262),N("U37"))</f>
        <v/>
      </c>
      <c r="X262" s="136" t="str">
        <f>IF(1=1,IF(OR(W262="",NOT(ISNUMBER(F262))),"",F262*W262*IFERROR(INDEX(D384:D428,MATCH(AE262,B384:B428,0)),1)),N("V7"))</f>
        <v/>
      </c>
      <c r="Y262" s="137" t="str">
        <f>IF(1=1,IF(F262="","",IF(G262="","",IFERROR(INDEX(E384:E428,MATCH(AE262,B384:B428,0)),G262&amp;""))),N("W6"))</f>
        <v/>
      </c>
      <c r="Z262" s="142" t="str">
        <f>IF(1=1,IF(X262="","",IF(AND(ISNUMBER(X262),X262&lt;1,Y262="kg"),MAX(1,ROUND(X262*1000,0)),IF(AND(ISNUMBER(X262),X262&lt;1,Y262="L"),MAX(1,ROUND(X262*100,0)),ROUND(X262,3)))),N("X37"))</f>
        <v/>
      </c>
      <c r="AA262" s="143" t="str">
        <f>IF(1=1,IF(X262="","",IF(AND(ISNUMBER(X262),X262&lt;1,Y262="kg"),"g",IF(AND(ISNUMBER(X262),X262&lt;1,Y262="L"),"cl",Y262))),N("Y37"))</f>
        <v/>
      </c>
      <c r="AB262" s="123" t="str">
        <f>IF(1=1,IF(E262="","",IF(F262="","A CONTROLER",IF(NOT(ISNUMBER(F262)),"TEXTE",IF(OR(W262="",W262&lt;=0),"COMMANDE COUVERTS INCOMPLETE",IF(G262="","UNITE MANQUANTE",IF(COUNTIF(B384:B428,AE262)=0,"UNITE A CONTROLER","OK")))))),N("Z6"))</f>
        <v/>
      </c>
      <c r="AD262" s="144" t="str">
        <f>IF(1=1,IF(E262="","",AD231),N("AB37"))</f>
        <v/>
      </c>
      <c r="AE262" s="125" t="str">
        <f>IF(1=1,IF(G262="","",UPPER(TRIM(SUBSTITUTE(SUBSTITUTE(G262&amp;"",CHAR(160)," ")," "," ")))),N("AC37"))</f>
        <v/>
      </c>
      <c r="AG262" s="244" t="s">
        <v>60</v>
      </c>
    </row>
    <row r="263" spans="1:33" ht="15.75" x14ac:dyDescent="0.25">
      <c r="A263" s="126" t="str">
        <f>IF(1=1,IF(E263="","",A231),N("A38"))</f>
        <v/>
      </c>
      <c r="B263" s="127" t="str">
        <f>IF(1=1,IF(E263="","",B231),N("B38"))</f>
        <v/>
      </c>
      <c r="C263" s="128"/>
      <c r="D263" s="129" t="str">
        <f>IF(ISBLANK(E263),"",LARGE(D231:D262,1)+1)</f>
        <v/>
      </c>
      <c r="E263" s="130"/>
      <c r="F263" s="131"/>
      <c r="G263" s="170"/>
      <c r="H263" s="105"/>
      <c r="I263" s="132" t="str">
        <f>IF(1=1,IF(E263="","",I231),N("H38"))</f>
        <v/>
      </c>
      <c r="J263" s="133" t="str">
        <f>IF(1=1,IF(E263="","",J231),N("I38"))</f>
        <v/>
      </c>
      <c r="K263" s="134" t="str">
        <f>IF(1=1,IF(E263="","",K231),N("J38"))</f>
        <v/>
      </c>
      <c r="L263" s="135" t="str">
        <f>IF(1=1,IF(OR(J263="",O263="",NOT(ISNUMBER(J263)),NOT(ISNUMBER(O263)),J263=0),"",O263/J263),N("L38"))</f>
        <v/>
      </c>
      <c r="M263" s="136" t="str">
        <f>IF(1=1,IF(OR(L263="",NOT(ISNUMBER(F263))),"",F263*L263*IFERROR(INDEX(D384:D428,MATCH(AE263,B384:B428,0)),1)),N("M13"))</f>
        <v/>
      </c>
      <c r="N263" s="137" t="str">
        <f>IF(1=1,IF(F263="","",IF(G263="","",IFERROR(INDEX(E384:E428,MATCH(AE263,B384:B428,0)),G263&amp;""))),N("N6"))</f>
        <v/>
      </c>
      <c r="O263" s="138" t="str">
        <f>IF(1=1,IF(E263="","",O231),N("K38"))</f>
        <v/>
      </c>
      <c r="P263" s="139" t="str">
        <f>IF(1=1,IF(M263="","",IF(AND(ISNUMBER(M263),M263&lt;1,N263="kg"),MAX(1,ROUND(M263*1000,0)),IF(AND(ISNUMBER(M263),M263&lt;1,N263="L"),MAX(1,ROUND(M263*100,0)),ROUND(M263,3)))),N("O38"))</f>
        <v/>
      </c>
      <c r="Q263" s="140" t="str">
        <f>IF(1=1,IF(M263="","",IF(AND(ISNUMBER(M263),M263&lt;1,N263="kg"),"g",IF(AND(ISNUMBER(M263),M263&lt;1,N263="L"),"cl",N263))),N("P38"))</f>
        <v/>
      </c>
      <c r="R263" s="161" t="str">
        <f>IF(1=1,IF(E263="","",IF(F263="","A CONTROLER",IF(NOT(ISNUMBER(F263)),"TEXTE",IF(OR(L263="",L263&lt;=0),"COMMANDE PRINCIPALE INCOMPLETE",IF(G263="","UNITE MANQUANTE",IF(COUNTIF(B384:B428,AE263)=0,"UNITE A CONTROLER","OK")))))),N("Q9"))</f>
        <v/>
      </c>
      <c r="S263" s="105"/>
      <c r="T263" s="141">
        <f t="shared" si="17"/>
        <v>0</v>
      </c>
      <c r="U263" s="133" t="str">
        <f>IF(1=1,IF(E263="","",U231),N("S38"))</f>
        <v/>
      </c>
      <c r="V263" s="133" t="str">
        <f>IF(1=1,IF(E263="","",V231),N("T38"))</f>
        <v/>
      </c>
      <c r="W263" s="135" t="str">
        <f>IF(1=1,IF(OR(U263="",V263="",NOT(ISNUMBER(U263)),NOT(ISNUMBER(V263)),U263=0),"",V263/U263),N("U38"))</f>
        <v/>
      </c>
      <c r="X263" s="136" t="str">
        <f>IF(1=1,IF(OR(W263="",NOT(ISNUMBER(F263))),"",F263*W263*IFERROR(INDEX(D384:D428,MATCH(AE263,B384:B428,0)),1)),N("V7"))</f>
        <v/>
      </c>
      <c r="Y263" s="137" t="str">
        <f>IF(1=1,IF(F263="","",IF(G263="","",IFERROR(INDEX(E384:E428,MATCH(AE263,B384:B428,0)),G263&amp;""))),N("W6"))</f>
        <v/>
      </c>
      <c r="Z263" s="142" t="str">
        <f>IF(1=1,IF(X263="","",IF(AND(ISNUMBER(X263),X263&lt;1,Y263="kg"),MAX(1,ROUND(X263*1000,0)),IF(AND(ISNUMBER(X263),X263&lt;1,Y263="L"),MAX(1,ROUND(X263*100,0)),ROUND(X263,3)))),N("X38"))</f>
        <v/>
      </c>
      <c r="AA263" s="143" t="str">
        <f>IF(1=1,IF(X263="","",IF(AND(ISNUMBER(X263),X263&lt;1,Y263="kg"),"g",IF(AND(ISNUMBER(X263),X263&lt;1,Y263="L"),"cl",Y263))),N("Y38"))</f>
        <v/>
      </c>
      <c r="AB263" s="123" t="str">
        <f>IF(1=1,IF(E263="","",IF(F263="","A CONTROLER",IF(NOT(ISNUMBER(F263)),"TEXTE",IF(OR(W263="",W263&lt;=0),"COMMANDE COUVERTS INCOMPLETE",IF(G263="","UNITE MANQUANTE",IF(COUNTIF(B384:B428,AE263)=0,"UNITE A CONTROLER","OK")))))),N("Z6"))</f>
        <v/>
      </c>
      <c r="AD263" s="144" t="str">
        <f>IF(1=1,IF(E263="","",AD231),N("AB38"))</f>
        <v/>
      </c>
      <c r="AE263" s="125" t="str">
        <f>IF(1=1,IF(G263="","",UPPER(TRIM(SUBSTITUTE(SUBSTITUTE(G263&amp;"",CHAR(160)," ")," "," ")))),N("AC38"))</f>
        <v/>
      </c>
      <c r="AG263" s="244" t="s">
        <v>62</v>
      </c>
    </row>
    <row r="264" spans="1:33" ht="15.75" x14ac:dyDescent="0.25">
      <c r="A264" s="126" t="str">
        <f>IF(1=1,IF(E264="","",A231),N("A39"))</f>
        <v/>
      </c>
      <c r="B264" s="127" t="str">
        <f>IF(1=1,IF(E264="","",B231),N("B39"))</f>
        <v/>
      </c>
      <c r="C264" s="128"/>
      <c r="D264" s="129" t="str">
        <f>IF(ISBLANK(E264),"",LARGE(D231:D263,1)+1)</f>
        <v/>
      </c>
      <c r="E264" s="130"/>
      <c r="F264" s="131"/>
      <c r="G264" s="170"/>
      <c r="H264" s="105"/>
      <c r="I264" s="132" t="str">
        <f>IF(1=1,IF(E264="","",I231),N("H39"))</f>
        <v/>
      </c>
      <c r="J264" s="133" t="str">
        <f>IF(1=1,IF(E264="","",J231),N("I39"))</f>
        <v/>
      </c>
      <c r="K264" s="134" t="str">
        <f>IF(1=1,IF(E264="","",K231),N("J39"))</f>
        <v/>
      </c>
      <c r="L264" s="135" t="str">
        <f>IF(1=1,IF(OR(J264="",O264="",NOT(ISNUMBER(J264)),NOT(ISNUMBER(O264)),J264=0),"",O264/J264),N("L39"))</f>
        <v/>
      </c>
      <c r="M264" s="136" t="str">
        <f>IF(1=1,IF(OR(L264="",NOT(ISNUMBER(F264))),"",F264*L264*IFERROR(INDEX(D384:D428,MATCH(AE264,B384:B428,0)),1)),N("M13"))</f>
        <v/>
      </c>
      <c r="N264" s="137" t="str">
        <f>IF(1=1,IF(F264="","",IF(G264="","",IFERROR(INDEX(E384:E428,MATCH(AE264,B384:B428,0)),G264&amp;""))),N("N6"))</f>
        <v/>
      </c>
      <c r="O264" s="138" t="str">
        <f>IF(1=1,IF(E264="","",O231),N("K39"))</f>
        <v/>
      </c>
      <c r="P264" s="139" t="str">
        <f>IF(1=1,IF(M264="","",IF(AND(ISNUMBER(M264),M264&lt;1,N264="kg"),MAX(1,ROUND(M264*1000,0)),IF(AND(ISNUMBER(M264),M264&lt;1,N264="L"),MAX(1,ROUND(M264*100,0)),ROUND(M264,3)))),N("O39"))</f>
        <v/>
      </c>
      <c r="Q264" s="140" t="str">
        <f>IF(1=1,IF(M264="","",IF(AND(ISNUMBER(M264),M264&lt;1,N264="kg"),"g",IF(AND(ISNUMBER(M264),M264&lt;1,N264="L"),"cl",N264))),N("P39"))</f>
        <v/>
      </c>
      <c r="R264" s="161" t="str">
        <f>IF(1=1,IF(E264="","",IF(F264="","A CONTROLER",IF(NOT(ISNUMBER(F264)),"TEXTE",IF(OR(L264="",L264&lt;=0),"COMMANDE PRINCIPALE INCOMPLETE",IF(G264="","UNITE MANQUANTE",IF(COUNTIF(B384:B428,AE264)=0,"UNITE A CONTROLER","OK")))))),N("Q9"))</f>
        <v/>
      </c>
      <c r="S264" s="105"/>
      <c r="T264" s="141">
        <f t="shared" si="17"/>
        <v>0</v>
      </c>
      <c r="U264" s="133" t="str">
        <f>IF(1=1,IF(E264="","",U231),N("S39"))</f>
        <v/>
      </c>
      <c r="V264" s="133" t="str">
        <f>IF(1=1,IF(E264="","",V231),N("T39"))</f>
        <v/>
      </c>
      <c r="W264" s="135" t="str">
        <f>IF(1=1,IF(OR(U264="",V264="",NOT(ISNUMBER(U264)),NOT(ISNUMBER(V264)),U264=0),"",V264/U264),N("U39"))</f>
        <v/>
      </c>
      <c r="X264" s="136" t="str">
        <f>IF(1=1,IF(OR(W264="",NOT(ISNUMBER(F264))),"",F264*W264*IFERROR(INDEX(D384:D428,MATCH(AE264,B384:B428,0)),1)),N("V7"))</f>
        <v/>
      </c>
      <c r="Y264" s="137" t="str">
        <f>IF(1=1,IF(F264="","",IF(G264="","",IFERROR(INDEX(E384:E428,MATCH(AE264,B384:B428,0)),G264&amp;""))),N("W6"))</f>
        <v/>
      </c>
      <c r="Z264" s="142" t="str">
        <f>IF(1=1,IF(X264="","",IF(AND(ISNUMBER(X264),X264&lt;1,Y264="kg"),MAX(1,ROUND(X264*1000,0)),IF(AND(ISNUMBER(X264),X264&lt;1,Y264="L"),MAX(1,ROUND(X264*100,0)),ROUND(X264,3)))),N("X39"))</f>
        <v/>
      </c>
      <c r="AA264" s="143" t="str">
        <f>IF(1=1,IF(X264="","",IF(AND(ISNUMBER(X264),X264&lt;1,Y264="kg"),"g",IF(AND(ISNUMBER(X264),X264&lt;1,Y264="L"),"cl",Y264))),N("Y39"))</f>
        <v/>
      </c>
      <c r="AB264" s="123" t="str">
        <f>IF(1=1,IF(E264="","",IF(F264="","A CONTROLER",IF(NOT(ISNUMBER(F264)),"TEXTE",IF(OR(W264="",W264&lt;=0),"COMMANDE COUVERTS INCOMPLETE",IF(G264="","UNITE MANQUANTE",IF(COUNTIF(B384:B428,AE264)=0,"UNITE A CONTROLER","OK")))))),N("Z6"))</f>
        <v/>
      </c>
      <c r="AD264" s="144" t="str">
        <f>IF(1=1,IF(E264="","",AD231),N("AB39"))</f>
        <v/>
      </c>
      <c r="AE264" s="125" t="str">
        <f>IF(1=1,IF(G264="","",UPPER(TRIM(SUBSTITUTE(SUBSTITUTE(G264&amp;"",CHAR(160)," ")," "," ")))),N("AC39"))</f>
        <v/>
      </c>
      <c r="AG264" s="244" t="s">
        <v>64</v>
      </c>
    </row>
    <row r="265" spans="1:33" ht="15.75" x14ac:dyDescent="0.25">
      <c r="A265" s="126" t="str">
        <f>IF(1=1,IF(E265="","",A231),N("A40"))</f>
        <v/>
      </c>
      <c r="B265" s="127" t="str">
        <f>IF(1=1,IF(E265="","",B231),N("B40"))</f>
        <v/>
      </c>
      <c r="C265" s="127"/>
      <c r="D265" s="129" t="str">
        <f>IF(ISBLANK(E265),"",LARGE(D231:D264,1)+1)</f>
        <v/>
      </c>
      <c r="E265" s="130"/>
      <c r="F265" s="131"/>
      <c r="G265" s="170"/>
      <c r="H265" s="105"/>
      <c r="I265" s="132" t="str">
        <f>IF(1=1,IF(E265="","",I231),N("H40"))</f>
        <v/>
      </c>
      <c r="J265" s="133" t="str">
        <f>IF(1=1,IF(E265="","",J231),N("I40"))</f>
        <v/>
      </c>
      <c r="K265" s="134" t="str">
        <f>IF(1=1,IF(E265="","",K231),N("J40"))</f>
        <v/>
      </c>
      <c r="L265" s="135" t="str">
        <f>IF(1=1,IF(OR(J265="",O265="",NOT(ISNUMBER(J265)),NOT(ISNUMBER(O265)),J265=0),"",O265/J265),N("L40"))</f>
        <v/>
      </c>
      <c r="M265" s="136" t="str">
        <f>IF(1=1,IF(OR(L265="",NOT(ISNUMBER(F265))),"",F265*L265*IFERROR(INDEX(D384:D428,MATCH(AE265,B384:B428,0)),1)),N("M13"))</f>
        <v/>
      </c>
      <c r="N265" s="137" t="str">
        <f>IF(1=1,IF(F265="","",IF(G265="","",IFERROR(INDEX(E384:E428,MATCH(AE265,B384:B428,0)),G265&amp;""))),N("N6"))</f>
        <v/>
      </c>
      <c r="O265" s="138" t="str">
        <f>IF(1=1,IF(E265="","",O231),N("K40"))</f>
        <v/>
      </c>
      <c r="P265" s="139" t="str">
        <f>IF(1=1,IF(M265="","",IF(AND(ISNUMBER(M265),M265&lt;1,N265="kg"),MAX(1,ROUND(M265*1000,0)),IF(AND(ISNUMBER(M265),M265&lt;1,N265="L"),MAX(1,ROUND(M265*100,0)),ROUND(M265,3)))),N("O40"))</f>
        <v/>
      </c>
      <c r="Q265" s="140" t="str">
        <f>IF(1=1,IF(M265="","",IF(AND(ISNUMBER(M265),M265&lt;1,N265="kg"),"g",IF(AND(ISNUMBER(M265),M265&lt;1,N265="L"),"cl",N265))),N("P40"))</f>
        <v/>
      </c>
      <c r="R265" s="161" t="str">
        <f>IF(1=1,IF(E265="","",IF(F265="","A CONTROLER",IF(NOT(ISNUMBER(F265)),"TEXTE",IF(OR(L265="",L265&lt;=0),"COMMANDE PRINCIPALE INCOMPLETE",IF(G265="","UNITE MANQUANTE",IF(COUNTIF(B384:B428,AE265)=0,"UNITE A CONTROLER","OK")))))),N("Q9"))</f>
        <v/>
      </c>
      <c r="S265" s="105"/>
      <c r="T265" s="141">
        <f t="shared" si="17"/>
        <v>0</v>
      </c>
      <c r="U265" s="133" t="str">
        <f>IF(1=1,IF(E265="","",U231),N("S40"))</f>
        <v/>
      </c>
      <c r="V265" s="133" t="str">
        <f>IF(1=1,IF(E265="","",V231),N("T40"))</f>
        <v/>
      </c>
      <c r="W265" s="135" t="str">
        <f>IF(1=1,IF(OR(U265="",V265="",NOT(ISNUMBER(U265)),NOT(ISNUMBER(V265)),U265=0),"",V265/U265),N("U40"))</f>
        <v/>
      </c>
      <c r="X265" s="136" t="str">
        <f>IF(1=1,IF(OR(W265="",NOT(ISNUMBER(F265))),"",F265*W265*IFERROR(INDEX(D384:D428,MATCH(AE265,B384:B428,0)),1)),N("V7"))</f>
        <v/>
      </c>
      <c r="Y265" s="137" t="str">
        <f>IF(1=1,IF(F265="","",IF(G265="","",IFERROR(INDEX(E384:E428,MATCH(AE265,B384:B428,0)),G265&amp;""))),N("W6"))</f>
        <v/>
      </c>
      <c r="Z265" s="142" t="str">
        <f>IF(1=1,IF(X265="","",IF(AND(ISNUMBER(X265),X265&lt;1,Y265="kg"),MAX(1,ROUND(X265*1000,0)),IF(AND(ISNUMBER(X265),X265&lt;1,Y265="L"),MAX(1,ROUND(X265*100,0)),ROUND(X265,3)))),N("X40"))</f>
        <v/>
      </c>
      <c r="AA265" s="143" t="str">
        <f>IF(1=1,IF(X265="","",IF(AND(ISNUMBER(X265),X265&lt;1,Y265="kg"),"g",IF(AND(ISNUMBER(X265),X265&lt;1,Y265="L"),"cl",Y265))),N("Y40"))</f>
        <v/>
      </c>
      <c r="AB265" s="123" t="str">
        <f>IF(1=1,IF(E265="","",IF(F265="","A CONTROLER",IF(NOT(ISNUMBER(F265)),"TEXTE",IF(OR(W265="",W265&lt;=0),"COMMANDE COUVERTS INCOMPLETE",IF(G265="","UNITE MANQUANTE",IF(COUNTIF(B384:B428,AE265)=0,"UNITE A CONTROLER","OK")))))),N("Z6"))</f>
        <v/>
      </c>
      <c r="AD265" s="144" t="str">
        <f>IF(1=1,IF(E265="","",AD231),N("AB40"))</f>
        <v/>
      </c>
      <c r="AE265" s="125" t="str">
        <f>IF(1=1,IF(G265="","",UPPER(TRIM(SUBSTITUTE(SUBSTITUTE(G265&amp;"",CHAR(160)," ")," "," ")))),N("AC40"))</f>
        <v/>
      </c>
      <c r="AG265" s="244" t="s">
        <v>66</v>
      </c>
    </row>
    <row r="266" spans="1:33" ht="23.25" x14ac:dyDescent="0.25">
      <c r="A266" s="189"/>
      <c r="B266" s="190" t="s">
        <v>232</v>
      </c>
      <c r="C266" s="191"/>
      <c r="D266" s="192" t="s">
        <v>239</v>
      </c>
      <c r="E266" s="191"/>
      <c r="F266" s="191"/>
      <c r="G266" s="191"/>
      <c r="H266" s="193"/>
      <c r="I266" s="191"/>
      <c r="J266" s="191"/>
      <c r="K266" s="191"/>
      <c r="L266" s="191"/>
      <c r="M266" s="191"/>
      <c r="N266" s="191"/>
      <c r="O266" s="191"/>
      <c r="P266" s="191" t="str">
        <f>D266</f>
        <v>SOUS-FAMILLE</v>
      </c>
      <c r="Q266" s="191"/>
      <c r="R266" s="191"/>
      <c r="S266" s="193"/>
      <c r="T266" s="194" t="s">
        <v>664</v>
      </c>
      <c r="U266" s="195" cm="1">
        <f t="array" ref="U266">SUMPRODUCT(LEN(E268:E302)-LEN(SUBSTITUTE(E268:E302,"*","")))</f>
        <v>0</v>
      </c>
      <c r="V266" s="191"/>
      <c r="W266" s="191" t="str">
        <f>D266</f>
        <v>SOUS-FAMILLE</v>
      </c>
      <c r="X266" s="191"/>
      <c r="Y266" s="191"/>
      <c r="Z266" s="191"/>
      <c r="AA266" s="191"/>
      <c r="AB266" s="196"/>
      <c r="AC266" s="191"/>
      <c r="AD266" s="191"/>
      <c r="AE266" s="197" t="str">
        <f>B268</f>
        <v>NOM DE LA RECETTE À SAISIR</v>
      </c>
      <c r="AG266" s="244" t="s">
        <v>68</v>
      </c>
    </row>
    <row r="267" spans="1:33" ht="32.25" thickBot="1" x14ac:dyDescent="0.3">
      <c r="A267" s="92" t="s">
        <v>155</v>
      </c>
      <c r="B267" s="92" t="s">
        <v>1</v>
      </c>
      <c r="C267" s="92"/>
      <c r="D267" s="92" t="s">
        <v>2</v>
      </c>
      <c r="E267" s="92" t="s">
        <v>117</v>
      </c>
      <c r="F267" s="92" t="s">
        <v>3</v>
      </c>
      <c r="G267" s="92" t="s">
        <v>4</v>
      </c>
      <c r="H267" s="81"/>
      <c r="I267" s="157" t="s">
        <v>5</v>
      </c>
      <c r="J267" s="92" t="s">
        <v>114</v>
      </c>
      <c r="K267" s="92" t="s">
        <v>4</v>
      </c>
      <c r="L267" s="92" t="s">
        <v>6</v>
      </c>
      <c r="M267" s="94" t="s">
        <v>7</v>
      </c>
      <c r="N267" s="94" t="s">
        <v>116</v>
      </c>
      <c r="O267" s="95" t="s">
        <v>115</v>
      </c>
      <c r="P267" s="96" t="s">
        <v>8</v>
      </c>
      <c r="Q267" s="97" t="s">
        <v>9</v>
      </c>
      <c r="R267" s="92" t="s">
        <v>10</v>
      </c>
      <c r="S267" s="81"/>
      <c r="T267" s="92" t="s">
        <v>117</v>
      </c>
      <c r="U267" s="98" t="s">
        <v>11</v>
      </c>
      <c r="V267" s="95" t="s">
        <v>12</v>
      </c>
      <c r="W267" s="92" t="s">
        <v>13</v>
      </c>
      <c r="X267" s="94" t="s">
        <v>7</v>
      </c>
      <c r="Y267" s="94" t="s">
        <v>116</v>
      </c>
      <c r="Z267" s="99" t="s">
        <v>8</v>
      </c>
      <c r="AA267" s="97" t="s">
        <v>9</v>
      </c>
      <c r="AB267" s="99" t="s">
        <v>10</v>
      </c>
      <c r="AC267" s="240"/>
      <c r="AD267" s="92" t="s">
        <v>14</v>
      </c>
      <c r="AE267" s="92" t="s">
        <v>15</v>
      </c>
      <c r="AG267" s="244" t="s">
        <v>70</v>
      </c>
    </row>
    <row r="268" spans="1:33" ht="18.75" x14ac:dyDescent="0.25">
      <c r="A268" s="158" t="s">
        <v>5640</v>
      </c>
      <c r="B268" s="101" t="s">
        <v>20</v>
      </c>
      <c r="C268" s="101"/>
      <c r="D268" s="102">
        <v>0</v>
      </c>
      <c r="E268" s="103" t="s">
        <v>21</v>
      </c>
      <c r="F268" s="104">
        <v>10</v>
      </c>
      <c r="G268" s="8" t="s">
        <v>119</v>
      </c>
      <c r="H268" s="105"/>
      <c r="I268" s="106" t="str">
        <f>E268</f>
        <v>ÉLÉMENT PRINCIPAL À SAISIR</v>
      </c>
      <c r="J268" s="107">
        <f>F268</f>
        <v>10</v>
      </c>
      <c r="K268" s="108" t="str">
        <f>G268</f>
        <v>Quoi ?</v>
      </c>
      <c r="L268" s="109">
        <f>IF(1=1,IF(OR(J268="",O268="",NOT(ISNUMBER(J268)),NOT(ISNUMBER(O268)),J268=0),"",O268/J268),N("L6"))</f>
        <v>15</v>
      </c>
      <c r="M268" s="110">
        <f>IF(1=1,IF(OR(L268="",NOT(ISNUMBER(F268))),"",F268*L268*IFERROR(INDEX(D384:D428,MATCH(AE268,B384:B428,0)),1)),N("M13"))</f>
        <v>150</v>
      </c>
      <c r="N268" s="111" t="str">
        <f>IF(1=1,IF(F268="","",IF(G268="","",IFERROR(INDEX(E384:E428,MATCH(AE268,B384:B428,0)),G268&amp;""))),N("N6"))</f>
        <v>Quoi ?</v>
      </c>
      <c r="O268" s="112">
        <v>150</v>
      </c>
      <c r="P268" s="113">
        <f>IF(1=1,IF(M268="","",IF(AND(ISNUMBER(M268),M268&lt;1,N268="kg"),MAX(1,ROUND(M268*1000,0)),IF(AND(ISNUMBER(M268),M268&lt;1,N268="L"),MAX(1,ROUND(M268*100,0)),ROUND(M268,3)))),N("O6"))</f>
        <v>150</v>
      </c>
      <c r="Q268" s="114" t="str">
        <f>IF(1=1,IF(M268="","",IF(AND(ISNUMBER(M268),M268&lt;1,N268="kg"),"g",IF(AND(ISNUMBER(M268),M268&lt;1,N268="L"),"cl",N268))),N("P6"))</f>
        <v>Quoi ?</v>
      </c>
      <c r="R268" s="115" t="str">
        <f>IF(1=1,IF(E268="","",IF(F268="","A CONTROLER",IF(NOT(ISNUMBER(F268)),"TEXTE",IF(OR(L268="",L268&lt;=0),"COMMANDE PRINCIPALE INCOMPLETE",IF(G268="","UNITE MANQUANTE",IF(COUNTIF(B384:B428,AE268)=0,"UNITE A CONTROLER","OK")))))),N("Q9"))</f>
        <v>UNITE A CONTROLER</v>
      </c>
      <c r="S268" s="105"/>
      <c r="T268" s="159" t="str">
        <f>B268</f>
        <v>NOM DE LA RECETTE À SAISIR</v>
      </c>
      <c r="U268" s="117">
        <v>100</v>
      </c>
      <c r="V268" s="112">
        <v>150</v>
      </c>
      <c r="W268" s="118">
        <f>IF(1=1,IF(OR(U268="",V268="",NOT(ISNUMBER(U268)),NOT(ISNUMBER(V268)),U268=0),"",V268/U268),N("U6"))</f>
        <v>1.5</v>
      </c>
      <c r="X268" s="119">
        <f>IF(1=1,IF(OR(W268="",NOT(ISNUMBER(F268))),"",F268*W268*IFERROR(INDEX(D384:D428,MATCH(AE268,B384:B428,0)),1)),N("V7"))</f>
        <v>15</v>
      </c>
      <c r="Y268" s="120" t="str">
        <f>IF(1=1,IF(F268="","",IF(G268="","",IFERROR(INDEX(E384:E428,MATCH(AE268,B384:B428,0)),G268&amp;""))),N("W6"))</f>
        <v>Quoi ?</v>
      </c>
      <c r="Z268" s="121">
        <f>IF(1=1,IF(X268="","",IF(AND(ISNUMBER(X268),X268&lt;1,Y268="kg"),MAX(1,ROUND(X268*1000,0)),IF(AND(ISNUMBER(X268),X268&lt;1,Y268="L"),MAX(1,ROUND(X268*100,0)),ROUND(X268,3)))),N("X6"))</f>
        <v>15</v>
      </c>
      <c r="AA268" s="122" t="str">
        <f>IF(1=1,IF(X268="","",IF(AND(ISNUMBER(X268),X268&lt;1,Y268="kg"),"g",IF(AND(ISNUMBER(X268),X268&lt;1,Y268="L"),"cl",Y268))),N("Y6"))</f>
        <v>Quoi ?</v>
      </c>
      <c r="AB268" s="123" t="str">
        <f>IF(1=1,IF(E268="","",IF(F268="","A CONTROLER",IF(NOT(ISNUMBER(F268)),"TEXTE",IF(OR(W268="",W268&lt;=0),"COMMANDE COUVERTS INCOMPLETE",IF(G268="","UNITE MANQUANTE",IF(COUNTIF(B384:B428,AE268)=0,"UNITE A CONTROLER","OK")))))),N("Z6"))</f>
        <v>UNITE A CONTROLER</v>
      </c>
      <c r="AD268" s="124">
        <v>62</v>
      </c>
      <c r="AE268" s="125" t="str">
        <f>IF(1=1,IF(G268="","",UPPER(TRIM(SUBSTITUTE(SUBSTITUTE(G268&amp;"",CHAR(160)," ")," "," ")))),N("AC6"))</f>
        <v>QUOI ?</v>
      </c>
      <c r="AG268" s="244" t="s">
        <v>72</v>
      </c>
    </row>
    <row r="269" spans="1:33" ht="15.75" x14ac:dyDescent="0.25">
      <c r="A269" s="160" t="str">
        <f>IF(1=1,IF(E269="","",A268),N("A7"))</f>
        <v/>
      </c>
      <c r="B269" s="127" t="str">
        <f>IF(1=1,IF(E269="","",B268),N("B7"))</f>
        <v/>
      </c>
      <c r="C269" s="128"/>
      <c r="D269" s="129" t="str">
        <f>IF(ISBLANK(E269),"",LARGE(D268:D268,1)+1)</f>
        <v/>
      </c>
      <c r="E269" s="130"/>
      <c r="F269" s="131"/>
      <c r="G269" s="170"/>
      <c r="H269" s="105"/>
      <c r="I269" s="132" t="str">
        <f>IF(1=1,IF(E269="","",I268),N("H7"))</f>
        <v/>
      </c>
      <c r="J269" s="133" t="str">
        <f>IF(1=1,IF(E269="","",J268),N("I7"))</f>
        <v/>
      </c>
      <c r="K269" s="134" t="str">
        <f>IF(1=1,IF(E269="","",K268),N("J7"))</f>
        <v/>
      </c>
      <c r="L269" s="135" t="str">
        <f>IF(1=1,IF(OR(J269="",O269="",NOT(ISNUMBER(J269)),NOT(ISNUMBER(O269)),J269=0),"",O269/J269),N("L7"))</f>
        <v/>
      </c>
      <c r="M269" s="136" t="str">
        <f>IF(1=1,IF(OR(L269="",NOT(ISNUMBER(F269))),"",F269*L269*IFERROR(INDEX(D384:D428,MATCH(AE269,B384:B428,0)),1)),N("M13"))</f>
        <v/>
      </c>
      <c r="N269" s="137" t="str">
        <f>IF(1=1,IF(F269="","",IF(G269="","",IFERROR(INDEX(E384:E428,MATCH(AE269,B384:B428,0)),G269&amp;""))),N("N6"))</f>
        <v/>
      </c>
      <c r="O269" s="138" t="str">
        <f>IF(1=1,IF(E269="","",O268),N("K7"))</f>
        <v/>
      </c>
      <c r="P269" s="139" t="str">
        <f>IF(1=1,IF(M269="","",IF(AND(ISNUMBER(M269),M269&lt;1,N269="kg"),MAX(1,ROUND(M269*1000,0)),IF(AND(ISNUMBER(M269),M269&lt;1,N269="L"),MAX(1,ROUND(M269*100,0)),ROUND(M269,3)))),N("O7"))</f>
        <v/>
      </c>
      <c r="Q269" s="140" t="str">
        <f>IF(1=1,IF(M269="","",IF(AND(ISNUMBER(M269),M269&lt;1,N269="kg"),"g",IF(AND(ISNUMBER(M269),M269&lt;1,N269="L"),"cl",N269))),N("P7"))</f>
        <v/>
      </c>
      <c r="R269" s="161" t="str">
        <f>IF(1=1,IF(E269="","",IF(F269="","A CONTROLER",IF(NOT(ISNUMBER(F269)),"TEXTE",IF(OR(L269="",L269&lt;=0),"COMMANDE PRINCIPALE INCOMPLETE",IF(G269="","UNITE MANQUANTE",IF(COUNTIF(B384:B428,AE269)=0,"UNITE A CONTROLER","OK")))))),N("Q9"))</f>
        <v/>
      </c>
      <c r="S269" s="105"/>
      <c r="T269" s="141">
        <f t="shared" ref="T269:T302" si="18">E269</f>
        <v>0</v>
      </c>
      <c r="U269" s="133" t="str">
        <f>IF(1=1,IF(E269="","",U268),N("S7"))</f>
        <v/>
      </c>
      <c r="V269" s="133" t="str">
        <f>IF(1=1,IF(E269="","",V268),N("T7"))</f>
        <v/>
      </c>
      <c r="W269" s="135" t="str">
        <f>IF(1=1,IF(OR(U269="",V269="",NOT(ISNUMBER(U269)),NOT(ISNUMBER(V269)),U269=0),"",V269/U269),N("U7"))</f>
        <v/>
      </c>
      <c r="X269" s="136" t="str">
        <f>IF(1=1,IF(OR(W269="",NOT(ISNUMBER(F269))),"",F269*W269*IFERROR(INDEX(D384:D428,MATCH(AE269,B384:B428,0)),1)),N("V7"))</f>
        <v/>
      </c>
      <c r="Y269" s="137" t="str">
        <f>IF(1=1,IF(F269="","",IF(G269="","",IFERROR(INDEX(E384:E428,MATCH(AE269,B384:B428,0)),G269&amp;""))),N("W6"))</f>
        <v/>
      </c>
      <c r="Z269" s="142" t="str">
        <f>IF(1=1,IF(X269="","",IF(AND(ISNUMBER(X269),X269&lt;1,Y269="kg"),MAX(1,ROUND(X269*1000,0)),IF(AND(ISNUMBER(X269),X269&lt;1,Y269="L"),MAX(1,ROUND(X269*100,0)),ROUND(X269,3)))),N("X7"))</f>
        <v/>
      </c>
      <c r="AA269" s="143" t="str">
        <f>IF(1=1,IF(X269="","",IF(AND(ISNUMBER(X269),X269&lt;1,Y269="kg"),"g",IF(AND(ISNUMBER(X269),X269&lt;1,Y269="L"),"cl",Y269))),N("Y7"))</f>
        <v/>
      </c>
      <c r="AB269" s="123" t="str">
        <f>IF(1=1,IF(E269="","",IF(F269="","A CONTROLER",IF(NOT(ISNUMBER(F269)),"TEXTE",IF(OR(W269="",W269&lt;=0),"COMMANDE COUVERTS INCOMPLETE",IF(G269="","UNITE MANQUANTE",IF(COUNTIF(B384:B428,AE269)=0,"UNITE A CONTROLER","OK")))))),N("Z6"))</f>
        <v/>
      </c>
      <c r="AD269" s="144" t="str">
        <f>IF(1=1,IF(E269="","",AD268),N("AB7"))</f>
        <v/>
      </c>
      <c r="AE269" s="125" t="str">
        <f>IF(1=1,IF(G269="","",UPPER(TRIM(SUBSTITUTE(SUBSTITUTE(G269&amp;"",CHAR(160)," ")," "," ")))),N("AC7"))</f>
        <v/>
      </c>
      <c r="AG269" s="244" t="s">
        <v>74</v>
      </c>
    </row>
    <row r="270" spans="1:33" ht="15.75" x14ac:dyDescent="0.25">
      <c r="A270" s="160" t="str">
        <f>IF(1=1,IF(E270="","",A268),N("A8"))</f>
        <v/>
      </c>
      <c r="B270" s="127" t="str">
        <f>IF(1=1,IF(E270="","",B268),N("B8"))</f>
        <v/>
      </c>
      <c r="C270" s="128"/>
      <c r="D270" s="129" t="str">
        <f>IF(ISBLANK(E270),"",LARGE(D268:D269,1)+1)</f>
        <v/>
      </c>
      <c r="E270" s="130"/>
      <c r="F270" s="131"/>
      <c r="G270" s="170"/>
      <c r="H270" s="105"/>
      <c r="I270" s="132" t="str">
        <f>IF(1=1,IF(E270="","",I268),N("H8"))</f>
        <v/>
      </c>
      <c r="J270" s="133" t="str">
        <f>IF(1=1,IF(E270="","",J268),N("I8"))</f>
        <v/>
      </c>
      <c r="K270" s="134" t="str">
        <f>IF(1=1,IF(E270="","",K268),N("J8"))</f>
        <v/>
      </c>
      <c r="L270" s="135" t="str">
        <f>IF(1=1,IF(OR(J270="",O270="",NOT(ISNUMBER(J270)),NOT(ISNUMBER(O270)),J270=0),"",O270/J270),N("L8"))</f>
        <v/>
      </c>
      <c r="M270" s="136" t="str">
        <f>IF(1=1,IF(OR(L270="",NOT(ISNUMBER(F270))),"",F270*L270*IFERROR(INDEX(D384:D428,MATCH(AE270,B384:B428,0)),1)),N("M13"))</f>
        <v/>
      </c>
      <c r="N270" s="137" t="str">
        <f>IF(1=1,IF(F270="","",IF(G270="","",IFERROR(INDEX(E384:E428,MATCH(AE270,B384:B428,0)),G270&amp;""))),N("N6"))</f>
        <v/>
      </c>
      <c r="O270" s="138" t="str">
        <f>IF(1=1,IF(E270="","",O268),N("K8"))</f>
        <v/>
      </c>
      <c r="P270" s="139" t="str">
        <f>IF(1=1,IF(M270="","",IF(AND(ISNUMBER(M270),M270&lt;1,N270="kg"),MAX(1,ROUND(M270*1000,0)),IF(AND(ISNUMBER(M270),M270&lt;1,N270="L"),MAX(1,ROUND(M270*100,0)),ROUND(M270,3)))),N("O8"))</f>
        <v/>
      </c>
      <c r="Q270" s="140" t="str">
        <f>IF(1=1,IF(M270="","",IF(AND(ISNUMBER(M270),M270&lt;1,N270="kg"),"g",IF(AND(ISNUMBER(M270),M270&lt;1,N270="L"),"cl",N270))),N("P8"))</f>
        <v/>
      </c>
      <c r="R270" s="161" t="str">
        <f>IF(1=1,IF(E270="","",IF(F270="","A CONTROLER",IF(NOT(ISNUMBER(F270)),"TEXTE",IF(OR(L270="",L270&lt;=0),"COMMANDE PRINCIPALE INCOMPLETE",IF(G270="","UNITE MANQUANTE",IF(COUNTIF(B384:B428,AE270)=0,"UNITE A CONTROLER","OK")))))),N("Q9"))</f>
        <v/>
      </c>
      <c r="S270" s="105"/>
      <c r="T270" s="141">
        <f t="shared" si="18"/>
        <v>0</v>
      </c>
      <c r="U270" s="133" t="str">
        <f>IF(1=1,IF(E270="","",U268),N("S8"))</f>
        <v/>
      </c>
      <c r="V270" s="133" t="str">
        <f>IF(1=1,IF(E270="","",V268),N("T8"))</f>
        <v/>
      </c>
      <c r="W270" s="135" t="str">
        <f>IF(1=1,IF(OR(U270="",V270="",NOT(ISNUMBER(U270)),NOT(ISNUMBER(V270)),U270=0),"",V270/U270),N("U8"))</f>
        <v/>
      </c>
      <c r="X270" s="136" t="str">
        <f>IF(1=1,IF(OR(W270="",NOT(ISNUMBER(F270))),"",F270*W270*IFERROR(INDEX(D384:D428,MATCH(AE270,B384:B428,0)),1)),N("V7"))</f>
        <v/>
      </c>
      <c r="Y270" s="137" t="str">
        <f>IF(1=1,IF(F270="","",IF(G270="","",IFERROR(INDEX(E384:E428,MATCH(AE270,B384:B428,0)),G270&amp;""))),N("W6"))</f>
        <v/>
      </c>
      <c r="Z270" s="142" t="str">
        <f>IF(1=1,IF(X270="","",IF(AND(ISNUMBER(X270),X270&lt;1,Y270="kg"),MAX(1,ROUND(X270*1000,0)),IF(AND(ISNUMBER(X270),X270&lt;1,Y270="L"),MAX(1,ROUND(X270*100,0)),ROUND(X270,3)))),N("X8"))</f>
        <v/>
      </c>
      <c r="AA270" s="143" t="str">
        <f>IF(1=1,IF(X270="","",IF(AND(ISNUMBER(X270),X270&lt;1,Y270="kg"),"g",IF(AND(ISNUMBER(X270),X270&lt;1,Y270="L"),"cl",Y270))),N("Y8"))</f>
        <v/>
      </c>
      <c r="AB270" s="123" t="str">
        <f>IF(1=1,IF(E270="","",IF(F270="","A CONTROLER",IF(NOT(ISNUMBER(F270)),"TEXTE",IF(OR(W270="",W270&lt;=0),"COMMANDE COUVERTS INCOMPLETE",IF(G270="","UNITE MANQUANTE",IF(COUNTIF(B384:B428,AE270)=0,"UNITE A CONTROLER","OK")))))),N("Z6"))</f>
        <v/>
      </c>
      <c r="AD270" s="144" t="str">
        <f>IF(1=1,IF(E270="","",AD268),N("AB8"))</f>
        <v/>
      </c>
      <c r="AE270" s="125" t="str">
        <f>IF(1=1,IF(G270="","",UPPER(TRIM(SUBSTITUTE(SUBSTITUTE(G270&amp;"",CHAR(160)," ")," "," ")))),N("AC8"))</f>
        <v/>
      </c>
      <c r="AG270" s="244" t="s">
        <v>76</v>
      </c>
    </row>
    <row r="271" spans="1:33" ht="15.75" x14ac:dyDescent="0.25">
      <c r="A271" s="160" t="str">
        <f>IF(1=1,IF(E271="","",A268),N("A9"))</f>
        <v/>
      </c>
      <c r="B271" s="127" t="str">
        <f>IF(1=1,IF(E271="","",B268),N("B9"))</f>
        <v/>
      </c>
      <c r="C271" s="128"/>
      <c r="D271" s="129" t="str">
        <f>IF(ISBLANK(E271),"",LARGE(D268:D270,1)+1)</f>
        <v/>
      </c>
      <c r="E271" s="130"/>
      <c r="F271" s="131"/>
      <c r="G271" s="170"/>
      <c r="H271" s="105"/>
      <c r="I271" s="132" t="str">
        <f>IF(1=1,IF(E271="","",I268),N("H9"))</f>
        <v/>
      </c>
      <c r="J271" s="133" t="str">
        <f>IF(1=1,IF(E271="","",J268),N("I9"))</f>
        <v/>
      </c>
      <c r="K271" s="134" t="str">
        <f>IF(1=1,IF(E271="","",K268),N("J9"))</f>
        <v/>
      </c>
      <c r="L271" s="135" t="str">
        <f>IF(1=1,IF(OR(J271="",O271="",NOT(ISNUMBER(J271)),NOT(ISNUMBER(O271)),J271=0),"",O271/J271),N("L9"))</f>
        <v/>
      </c>
      <c r="M271" s="136" t="str">
        <f>IF(1=1,IF(OR(L271="",NOT(ISNUMBER(F271))),"",F271*L271*IFERROR(INDEX(D384:D428,MATCH(AE271,B384:B428,0)),1)),N("M13"))</f>
        <v/>
      </c>
      <c r="N271" s="137" t="str">
        <f>IF(1=1,IF(F271="","",IF(G271="","",IFERROR(INDEX(E384:E428,MATCH(AE271,B384:B428,0)),G271&amp;""))),N("N6"))</f>
        <v/>
      </c>
      <c r="O271" s="138" t="str">
        <f>IF(1=1,IF(E271="","",O268),N("K9"))</f>
        <v/>
      </c>
      <c r="P271" s="139" t="str">
        <f>IF(1=1,IF(M271="","",IF(AND(ISNUMBER(M271),M271&lt;1,N271="kg"),MAX(1,ROUND(M271*1000,0)),IF(AND(ISNUMBER(M271),M271&lt;1,N271="L"),MAX(1,ROUND(M271*100,0)),ROUND(M271,3)))),N("O9"))</f>
        <v/>
      </c>
      <c r="Q271" s="140" t="str">
        <f>IF(1=1,IF(M271="","",IF(AND(ISNUMBER(M271),M271&lt;1,N271="kg"),"g",IF(AND(ISNUMBER(M271),M271&lt;1,N271="L"),"cl",N271))),N("P9"))</f>
        <v/>
      </c>
      <c r="R271" s="161" t="str">
        <f>IF(1=1,IF(E271="","",IF(F271="","A CONTROLER",IF(NOT(ISNUMBER(F271)),"TEXTE",IF(OR(L271="",L271&lt;=0),"COMMANDE PRINCIPALE INCOMPLETE",IF(G271="","UNITE MANQUANTE",IF(COUNTIF(B384:B428,AE271)=0,"UNITE A CONTROLER","OK")))))),N("Q9"))</f>
        <v/>
      </c>
      <c r="S271" s="105"/>
      <c r="T271" s="141">
        <f t="shared" si="18"/>
        <v>0</v>
      </c>
      <c r="U271" s="133" t="str">
        <f>IF(1=1,IF(E271="","",U268),N("S9"))</f>
        <v/>
      </c>
      <c r="V271" s="133" t="str">
        <f>IF(1=1,IF(E271="","",V268),N("T9"))</f>
        <v/>
      </c>
      <c r="W271" s="135" t="str">
        <f>IF(1=1,IF(OR(U271="",V271="",NOT(ISNUMBER(U271)),NOT(ISNUMBER(V271)),U271=0),"",V271/U271),N("U9"))</f>
        <v/>
      </c>
      <c r="X271" s="136" t="str">
        <f>IF(1=1,IF(OR(W271="",NOT(ISNUMBER(F271))),"",F271*W271*IFERROR(INDEX(D384:D428,MATCH(AE271,B384:B428,0)),1)),N("V7"))</f>
        <v/>
      </c>
      <c r="Y271" s="137" t="str">
        <f>IF(1=1,IF(F271="","",IF(G271="","",IFERROR(INDEX(E384:E428,MATCH(AE271,B384:B428,0)),G271&amp;""))),N("W6"))</f>
        <v/>
      </c>
      <c r="Z271" s="142" t="str">
        <f>IF(1=1,IF(X271="","",IF(AND(ISNUMBER(X271),X271&lt;1,Y271="kg"),MAX(1,ROUND(X271*1000,0)),IF(AND(ISNUMBER(X271),X271&lt;1,Y271="L"),MAX(1,ROUND(X271*100,0)),ROUND(X271,3)))),N("X9"))</f>
        <v/>
      </c>
      <c r="AA271" s="143" t="str">
        <f>IF(1=1,IF(X271="","",IF(AND(ISNUMBER(X271),X271&lt;1,Y271="kg"),"g",IF(AND(ISNUMBER(X271),X271&lt;1,Y271="L"),"cl",Y271))),N("Y9"))</f>
        <v/>
      </c>
      <c r="AB271" s="123" t="str">
        <f>IF(1=1,IF(E271="","",IF(F271="","A CONTROLER",IF(NOT(ISNUMBER(F271)),"TEXTE",IF(OR(W271="",W271&lt;=0),"COMMANDE COUVERTS INCOMPLETE",IF(G271="","UNITE MANQUANTE",IF(COUNTIF(B384:B428,AE271)=0,"UNITE A CONTROLER","OK")))))),N("Z6"))</f>
        <v/>
      </c>
      <c r="AD271" s="144" t="str">
        <f>IF(1=1,IF(E271="","",AD268),N("AB9"))</f>
        <v/>
      </c>
      <c r="AE271" s="125" t="str">
        <f>IF(1=1,IF(G271="","",UPPER(TRIM(SUBSTITUTE(SUBSTITUTE(G271&amp;"",CHAR(160)," ")," "," ")))),N("AC9"))</f>
        <v/>
      </c>
      <c r="AG271" s="244" t="s">
        <v>78</v>
      </c>
    </row>
    <row r="272" spans="1:33" ht="15.75" x14ac:dyDescent="0.25">
      <c r="A272" s="160" t="str">
        <f>IF(1=1,IF(E272="","",A268),N("A10"))</f>
        <v/>
      </c>
      <c r="B272" s="127" t="str">
        <f>IF(1=1,IF(E272="","",B268),N("B10"))</f>
        <v/>
      </c>
      <c r="C272" s="128"/>
      <c r="D272" s="129" t="str">
        <f>IF(ISBLANK(E272),"",LARGE(D268:D271,1)+1)</f>
        <v/>
      </c>
      <c r="E272" s="130"/>
      <c r="F272" s="131"/>
      <c r="G272" s="170"/>
      <c r="H272" s="105"/>
      <c r="I272" s="132" t="str">
        <f>IF(1=1,IF(E272="","",I268),N("H10"))</f>
        <v/>
      </c>
      <c r="J272" s="133" t="str">
        <f>IF(1=1,IF(E272="","",J268),N("I10"))</f>
        <v/>
      </c>
      <c r="K272" s="134" t="str">
        <f>IF(1=1,IF(E272="","",K268),N("J10"))</f>
        <v/>
      </c>
      <c r="L272" s="135" t="str">
        <f>IF(1=1,IF(OR(J272="",O272="",NOT(ISNUMBER(J272)),NOT(ISNUMBER(O272)),J272=0),"",O272/J272),N("L10"))</f>
        <v/>
      </c>
      <c r="M272" s="136" t="str">
        <f>IF(1=1,IF(OR(L272="",NOT(ISNUMBER(F272))),"",F272*L272*IFERROR(INDEX(D384:D428,MATCH(AE272,B384:B428,0)),1)),N("M13"))</f>
        <v/>
      </c>
      <c r="N272" s="137" t="str">
        <f>IF(1=1,IF(F272="","",IF(G272="","",IFERROR(INDEX(E384:E428,MATCH(AE272,B384:B428,0)),G272&amp;""))),N("N6"))</f>
        <v/>
      </c>
      <c r="O272" s="138" t="str">
        <f>IF(1=1,IF(E272="","",O268),N("K10"))</f>
        <v/>
      </c>
      <c r="P272" s="139" t="str">
        <f>IF(1=1,IF(M272="","",IF(AND(ISNUMBER(M272),M272&lt;1,N272="kg"),MAX(1,ROUND(M272*1000,0)),IF(AND(ISNUMBER(M272),M272&lt;1,N272="L"),MAX(1,ROUND(M272*100,0)),ROUND(M272,3)))),N("O10"))</f>
        <v/>
      </c>
      <c r="Q272" s="140" t="str">
        <f>IF(1=1,IF(M272="","",IF(AND(ISNUMBER(M272),M272&lt;1,N272="kg"),"g",IF(AND(ISNUMBER(M272),M272&lt;1,N272="L"),"cl",N272))),N("P10"))</f>
        <v/>
      </c>
      <c r="R272" s="161" t="str">
        <f>IF(1=1,IF(E272="","",IF(F272="","A CONTROLER",IF(NOT(ISNUMBER(F272)),"TEXTE",IF(OR(L272="",L272&lt;=0),"COMMANDE PRINCIPALE INCOMPLETE",IF(G272="","UNITE MANQUANTE",IF(COUNTIF(B384:B428,AE272)=0,"UNITE A CONTROLER","OK")))))),N("Q9"))</f>
        <v/>
      </c>
      <c r="S272" s="105"/>
      <c r="T272" s="141">
        <f t="shared" si="18"/>
        <v>0</v>
      </c>
      <c r="U272" s="133" t="str">
        <f>IF(1=1,IF(E272="","",U268),N("S10"))</f>
        <v/>
      </c>
      <c r="V272" s="133" t="str">
        <f>IF(1=1,IF(E272="","",V268),N("T10"))</f>
        <v/>
      </c>
      <c r="W272" s="135" t="str">
        <f>IF(1=1,IF(OR(U272="",V272="",NOT(ISNUMBER(U272)),NOT(ISNUMBER(V272)),U272=0),"",V272/U272),N("U10"))</f>
        <v/>
      </c>
      <c r="X272" s="136" t="str">
        <f>IF(1=1,IF(OR(W272="",NOT(ISNUMBER(F272))),"",F272*W272*IFERROR(INDEX(D384:D428,MATCH(AE272,B384:B428,0)),1)),N("V7"))</f>
        <v/>
      </c>
      <c r="Y272" s="137" t="str">
        <f>IF(1=1,IF(F272="","",IF(G272="","",IFERROR(INDEX(E384:E428,MATCH(AE272,B384:B428,0)),G272&amp;""))),N("W6"))</f>
        <v/>
      </c>
      <c r="Z272" s="142" t="str">
        <f>IF(1=1,IF(X272="","",IF(AND(ISNUMBER(X272),X272&lt;1,Y272="kg"),MAX(1,ROUND(X272*1000,0)),IF(AND(ISNUMBER(X272),X272&lt;1,Y272="L"),MAX(1,ROUND(X272*100,0)),ROUND(X272,3)))),N("X10"))</f>
        <v/>
      </c>
      <c r="AA272" s="143" t="str">
        <f>IF(1=1,IF(X272="","",IF(AND(ISNUMBER(X272),X272&lt;1,Y272="kg"),"g",IF(AND(ISNUMBER(X272),X272&lt;1,Y272="L"),"cl",Y272))),N("Y10"))</f>
        <v/>
      </c>
      <c r="AB272" s="123" t="str">
        <f>IF(1=1,IF(E272="","",IF(F272="","A CONTROLER",IF(NOT(ISNUMBER(F272)),"TEXTE",IF(OR(W272="",W272&lt;=0),"COMMANDE COUVERTS INCOMPLETE",IF(G272="","UNITE MANQUANTE",IF(COUNTIF(B384:B428,AE272)=0,"UNITE A CONTROLER","OK")))))),N("Z6"))</f>
        <v/>
      </c>
      <c r="AD272" s="144" t="str">
        <f>IF(1=1,IF(E272="","",AD268),N("AB10"))</f>
        <v/>
      </c>
      <c r="AE272" s="125" t="str">
        <f>IF(1=1,IF(G272="","",UPPER(TRIM(SUBSTITUTE(SUBSTITUTE(G272&amp;"",CHAR(160)," ")," "," ")))),N("AC10"))</f>
        <v/>
      </c>
      <c r="AG272" s="244" t="s">
        <v>80</v>
      </c>
    </row>
    <row r="273" spans="1:33" ht="15.75" x14ac:dyDescent="0.25">
      <c r="A273" s="160" t="str">
        <f>IF(1=1,IF(E273="","",A268),N("A11"))</f>
        <v/>
      </c>
      <c r="B273" s="127" t="str">
        <f>IF(1=1,IF(E273="","",B268),N("B11"))</f>
        <v/>
      </c>
      <c r="C273" s="128"/>
      <c r="D273" s="129" t="str">
        <f>IF(ISBLANK(E273),"",LARGE(D268:D272,1)+1)</f>
        <v/>
      </c>
      <c r="E273" s="130"/>
      <c r="F273" s="131"/>
      <c r="G273" s="170"/>
      <c r="H273" s="105"/>
      <c r="I273" s="132" t="str">
        <f>IF(1=1,IF(E273="","",I268),N("H11"))</f>
        <v/>
      </c>
      <c r="J273" s="133" t="str">
        <f>IF(1=1,IF(E273="","",J268),N("I11"))</f>
        <v/>
      </c>
      <c r="K273" s="134" t="str">
        <f>IF(1=1,IF(E273="","",K268),N("J11"))</f>
        <v/>
      </c>
      <c r="L273" s="135" t="str">
        <f>IF(1=1,IF(OR(J273="",O273="",NOT(ISNUMBER(J273)),NOT(ISNUMBER(O273)),J273=0),"",O273/J273),N("L11"))</f>
        <v/>
      </c>
      <c r="M273" s="136" t="str">
        <f>IF(1=1,IF(OR(L273="",NOT(ISNUMBER(F273))),"",F273*L273*IFERROR(INDEX(D384:D428,MATCH(AE273,B384:B428,0)),1)),N("M13"))</f>
        <v/>
      </c>
      <c r="N273" s="137" t="str">
        <f>IF(1=1,IF(F273="","",IF(G273="","",IFERROR(INDEX(E384:E428,MATCH(AE273,B384:B428,0)),G273&amp;""))),N("N6"))</f>
        <v/>
      </c>
      <c r="O273" s="138" t="str">
        <f>IF(1=1,IF(E273="","",O268),N("K11"))</f>
        <v/>
      </c>
      <c r="P273" s="139" t="str">
        <f>IF(1=1,IF(M273="","",IF(AND(ISNUMBER(M273),M273&lt;1,N273="kg"),MAX(1,ROUND(M273*1000,0)),IF(AND(ISNUMBER(M273),M273&lt;1,N273="L"),MAX(1,ROUND(M273*100,0)),ROUND(M273,3)))),N("O11"))</f>
        <v/>
      </c>
      <c r="Q273" s="140" t="str">
        <f>IF(1=1,IF(M273="","",IF(AND(ISNUMBER(M273),M273&lt;1,N273="kg"),"g",IF(AND(ISNUMBER(M273),M273&lt;1,N273="L"),"cl",N273))),N("P11"))</f>
        <v/>
      </c>
      <c r="R273" s="161" t="str">
        <f>IF(1=1,IF(E273="","",IF(F273="","A CONTROLER",IF(NOT(ISNUMBER(F273)),"TEXTE",IF(OR(L273="",L273&lt;=0),"COMMANDE PRINCIPALE INCOMPLETE",IF(G273="","UNITE MANQUANTE",IF(COUNTIF(B384:B428,AE273)=0,"UNITE A CONTROLER","OK")))))),N("Q9"))</f>
        <v/>
      </c>
      <c r="S273" s="105"/>
      <c r="T273" s="141">
        <f t="shared" si="18"/>
        <v>0</v>
      </c>
      <c r="U273" s="133" t="str">
        <f>IF(1=1,IF(E273="","",U268),N("S11"))</f>
        <v/>
      </c>
      <c r="V273" s="133" t="str">
        <f>IF(1=1,IF(E273="","",V268),N("T11"))</f>
        <v/>
      </c>
      <c r="W273" s="135" t="str">
        <f>IF(1=1,IF(OR(U273="",V273="",NOT(ISNUMBER(U273)),NOT(ISNUMBER(V273)),U273=0),"",V273/U273),N("U11"))</f>
        <v/>
      </c>
      <c r="X273" s="136" t="str">
        <f>IF(1=1,IF(OR(W273="",NOT(ISNUMBER(F273))),"",F273*W273*IFERROR(INDEX(D384:D428,MATCH(AE273,B384:B428,0)),1)),N("V7"))</f>
        <v/>
      </c>
      <c r="Y273" s="137" t="str">
        <f>IF(1=1,IF(F273="","",IF(G273="","",IFERROR(INDEX(E384:E428,MATCH(AE273,B384:B428,0)),G273&amp;""))),N("W6"))</f>
        <v/>
      </c>
      <c r="Z273" s="142" t="str">
        <f>IF(1=1,IF(X273="","",IF(AND(ISNUMBER(X273),X273&lt;1,Y273="kg"),MAX(1,ROUND(X273*1000,0)),IF(AND(ISNUMBER(X273),X273&lt;1,Y273="L"),MAX(1,ROUND(X273*100,0)),ROUND(X273,3)))),N("X11"))</f>
        <v/>
      </c>
      <c r="AA273" s="143" t="str">
        <f>IF(1=1,IF(X273="","",IF(AND(ISNUMBER(X273),X273&lt;1,Y273="kg"),"g",IF(AND(ISNUMBER(X273),X273&lt;1,Y273="L"),"cl",Y273))),N("Y11"))</f>
        <v/>
      </c>
      <c r="AB273" s="123" t="str">
        <f>IF(1=1,IF(E273="","",IF(F273="","A CONTROLER",IF(NOT(ISNUMBER(F273)),"TEXTE",IF(OR(W273="",W273&lt;=0),"COMMANDE COUVERTS INCOMPLETE",IF(G273="","UNITE MANQUANTE",IF(COUNTIF(B384:B428,AE273)=0,"UNITE A CONTROLER","OK")))))),N("Z6"))</f>
        <v/>
      </c>
      <c r="AD273" s="144" t="str">
        <f>IF(1=1,IF(E273="","",AD268),N("AB11"))</f>
        <v/>
      </c>
      <c r="AE273" s="125" t="str">
        <f>IF(1=1,IF(G273="","",UPPER(TRIM(SUBSTITUTE(SUBSTITUTE(G273&amp;"",CHAR(160)," ")," "," ")))),N("AC11"))</f>
        <v/>
      </c>
      <c r="AG273" s="244" t="s">
        <v>66</v>
      </c>
    </row>
    <row r="274" spans="1:33" ht="15.75" x14ac:dyDescent="0.25">
      <c r="A274" s="160" t="str">
        <f>IF(1=1,IF(E274="","",A268),N("A12"))</f>
        <v/>
      </c>
      <c r="B274" s="127" t="str">
        <f>IF(1=1,IF(E274="","",B268),N("B12"))</f>
        <v/>
      </c>
      <c r="C274" s="128"/>
      <c r="D274" s="129" t="str">
        <f>IF(ISBLANK(E274),"",LARGE(D268:D273,1)+1)</f>
        <v/>
      </c>
      <c r="E274" s="130"/>
      <c r="F274" s="131"/>
      <c r="G274" s="170"/>
      <c r="H274" s="105"/>
      <c r="I274" s="132" t="str">
        <f>IF(1=1,IF(E274="","",I268),N("H12"))</f>
        <v/>
      </c>
      <c r="J274" s="133" t="str">
        <f>IF(1=1,IF(E274="","",J268),N("I12"))</f>
        <v/>
      </c>
      <c r="K274" s="134" t="str">
        <f>IF(1=1,IF(E274="","",K268),N("J12"))</f>
        <v/>
      </c>
      <c r="L274" s="135" t="str">
        <f>IF(1=1,IF(OR(J274="",O274="",NOT(ISNUMBER(J274)),NOT(ISNUMBER(O274)),J274=0),"",O274/J274),N("L12"))</f>
        <v/>
      </c>
      <c r="M274" s="136" t="str">
        <f>IF(1=1,IF(OR(L274="",NOT(ISNUMBER(F274))),"",F274*L274*IFERROR(INDEX(D384:D428,MATCH(AE274,B384:B428,0)),1)),N("M13"))</f>
        <v/>
      </c>
      <c r="N274" s="137" t="str">
        <f>IF(1=1,IF(F274="","",IF(G274="","",IFERROR(INDEX(E384:E428,MATCH(AE274,B384:B428,0)),G274&amp;""))),N("N6"))</f>
        <v/>
      </c>
      <c r="O274" s="138" t="str">
        <f>IF(1=1,IF(E274="","",O268),N("K12"))</f>
        <v/>
      </c>
      <c r="P274" s="139" t="str">
        <f>IF(1=1,IF(M274="","",IF(AND(ISNUMBER(M274),M274&lt;1,N274="kg"),MAX(1,ROUND(M274*1000,0)),IF(AND(ISNUMBER(M274),M274&lt;1,N274="L"),MAX(1,ROUND(M274*100,0)),ROUND(M274,3)))),N("O12"))</f>
        <v/>
      </c>
      <c r="Q274" s="140" t="str">
        <f>IF(1=1,IF(M274="","",IF(AND(ISNUMBER(M274),M274&lt;1,N274="kg"),"g",IF(AND(ISNUMBER(M274),M274&lt;1,N274="L"),"cl",N274))),N("P12"))</f>
        <v/>
      </c>
      <c r="R274" s="161" t="str">
        <f>IF(1=1,IF(E274="","",IF(F274="","A CONTROLER",IF(NOT(ISNUMBER(F274)),"TEXTE",IF(OR(L274="",L274&lt;=0),"COMMANDE PRINCIPALE INCOMPLETE",IF(G274="","UNITE MANQUANTE",IF(COUNTIF(B384:B428,AE274)=0,"UNITE A CONTROLER","OK")))))),N("Q9"))</f>
        <v/>
      </c>
      <c r="S274" s="105"/>
      <c r="T274" s="141">
        <f t="shared" si="18"/>
        <v>0</v>
      </c>
      <c r="U274" s="133" t="str">
        <f>IF(1=1,IF(E274="","",U268),N("S12"))</f>
        <v/>
      </c>
      <c r="V274" s="133" t="str">
        <f>IF(1=1,IF(E274="","",V268),N("T12"))</f>
        <v/>
      </c>
      <c r="W274" s="135" t="str">
        <f>IF(1=1,IF(OR(U274="",V274="",NOT(ISNUMBER(U274)),NOT(ISNUMBER(V274)),U274=0),"",V274/U274),N("U12"))</f>
        <v/>
      </c>
      <c r="X274" s="136" t="str">
        <f>IF(1=1,IF(OR(W274="",NOT(ISNUMBER(F274))),"",F274*W274*IFERROR(INDEX(D384:D428,MATCH(AE274,B384:B428,0)),1)),N("V7"))</f>
        <v/>
      </c>
      <c r="Y274" s="137" t="str">
        <f>IF(1=1,IF(F274="","",IF(G274="","",IFERROR(INDEX(E384:E428,MATCH(AE274,B384:B428,0)),G274&amp;""))),N("W6"))</f>
        <v/>
      </c>
      <c r="Z274" s="142" t="str">
        <f>IF(1=1,IF(X274="","",IF(AND(ISNUMBER(X274),X274&lt;1,Y274="kg"),MAX(1,ROUND(X274*1000,0)),IF(AND(ISNUMBER(X274),X274&lt;1,Y274="L"),MAX(1,ROUND(X274*100,0)),ROUND(X274,3)))),N("X12"))</f>
        <v/>
      </c>
      <c r="AA274" s="143" t="str">
        <f>IF(1=1,IF(X274="","",IF(AND(ISNUMBER(X274),X274&lt;1,Y274="kg"),"g",IF(AND(ISNUMBER(X274),X274&lt;1,Y274="L"),"cl",Y274))),N("Y12"))</f>
        <v/>
      </c>
      <c r="AB274" s="123" t="str">
        <f>IF(1=1,IF(E274="","",IF(F274="","A CONTROLER",IF(NOT(ISNUMBER(F274)),"TEXTE",IF(OR(W274="",W274&lt;=0),"COMMANDE COUVERTS INCOMPLETE",IF(G274="","UNITE MANQUANTE",IF(COUNTIF(B384:B428,AE274)=0,"UNITE A CONTROLER","OK")))))),N("Z6"))</f>
        <v/>
      </c>
      <c r="AD274" s="144" t="str">
        <f>IF(1=1,IF(E274="","",AD268),N("AB12"))</f>
        <v/>
      </c>
      <c r="AE274" s="125" t="str">
        <f>IF(1=1,IF(G274="","",UPPER(TRIM(SUBSTITUTE(SUBSTITUTE(G274&amp;"",CHAR(160)," ")," "," ")))),N("AC12"))</f>
        <v/>
      </c>
      <c r="AG274" s="244" t="s">
        <v>64</v>
      </c>
    </row>
    <row r="275" spans="1:33" ht="15.75" x14ac:dyDescent="0.25">
      <c r="A275" s="160" t="str">
        <f>IF(1=1,IF(E275="","",A268),N("A13"))</f>
        <v/>
      </c>
      <c r="B275" s="127" t="str">
        <f>IF(1=1,IF(E275="","",B268),N("B13"))</f>
        <v/>
      </c>
      <c r="C275" s="128"/>
      <c r="D275" s="129" t="str">
        <f>IF(ISBLANK(E275),"",LARGE(D268:D274,1)+1)</f>
        <v/>
      </c>
      <c r="E275" s="130"/>
      <c r="F275" s="131"/>
      <c r="G275" s="170"/>
      <c r="H275" s="105"/>
      <c r="I275" s="132" t="str">
        <f>IF(1=1,IF(E275="","",I268),N("H13"))</f>
        <v/>
      </c>
      <c r="J275" s="133" t="str">
        <f>IF(1=1,IF(E275="","",J268),N("I13"))</f>
        <v/>
      </c>
      <c r="K275" s="134" t="str">
        <f>IF(1=1,IF(E275="","",K268),N("J13"))</f>
        <v/>
      </c>
      <c r="L275" s="135" t="str">
        <f>IF(1=1,IF(OR(J275="",O275="",NOT(ISNUMBER(J275)),NOT(ISNUMBER(O275)),J275=0),"",O275/J275),N("L13"))</f>
        <v/>
      </c>
      <c r="M275" s="136" t="str">
        <f>IF(1=1,IF(OR(L275="",NOT(ISNUMBER(F275))),"",F275*L275*IFERROR(INDEX(D384:D428,MATCH(AE275,B384:B428,0)),1)),N("M13"))</f>
        <v/>
      </c>
      <c r="N275" s="137" t="str">
        <f>IF(1=1,IF(F275="","",IF(G275="","",IFERROR(INDEX(E384:E428,MATCH(AE275,B384:B428,0)),G275&amp;""))),N("N6"))</f>
        <v/>
      </c>
      <c r="O275" s="138" t="str">
        <f>IF(1=1,IF(E275="","",O268),N("K13"))</f>
        <v/>
      </c>
      <c r="P275" s="139" t="str">
        <f>IF(1=1,IF(M275="","",IF(AND(ISNUMBER(M275),M275&lt;1,N275="kg"),MAX(1,ROUND(M275*1000,0)),IF(AND(ISNUMBER(M275),M275&lt;1,N275="L"),MAX(1,ROUND(M275*100,0)),ROUND(M275,3)))),N("O13"))</f>
        <v/>
      </c>
      <c r="Q275" s="140" t="str">
        <f>IF(1=1,IF(M275="","",IF(AND(ISNUMBER(M275),M275&lt;1,N275="kg"),"g",IF(AND(ISNUMBER(M275),M275&lt;1,N275="L"),"cl",N275))),N("P13"))</f>
        <v/>
      </c>
      <c r="R275" s="161" t="str">
        <f>IF(1=1,IF(E275="","",IF(F275="","A CONTROLER",IF(NOT(ISNUMBER(F275)),"TEXTE",IF(OR(L275="",L275&lt;=0),"COMMANDE PRINCIPALE INCOMPLETE",IF(G275="","UNITE MANQUANTE",IF(COUNTIF(B384:B428,AE275)=0,"UNITE A CONTROLER","OK")))))),N("Q9"))</f>
        <v/>
      </c>
      <c r="S275" s="105"/>
      <c r="T275" s="141">
        <f t="shared" si="18"/>
        <v>0</v>
      </c>
      <c r="U275" s="133" t="str">
        <f>IF(1=1,IF(E275="","",U268),N("S13"))</f>
        <v/>
      </c>
      <c r="V275" s="133" t="str">
        <f>IF(1=1,IF(E275="","",V268),N("T13"))</f>
        <v/>
      </c>
      <c r="W275" s="135" t="str">
        <f>IF(1=1,IF(OR(U275="",V275="",NOT(ISNUMBER(U275)),NOT(ISNUMBER(V275)),U275=0),"",V275/U275),N("U13"))</f>
        <v/>
      </c>
      <c r="X275" s="136" t="str">
        <f>IF(1=1,IF(OR(W275="",NOT(ISNUMBER(F275))),"",F275*W275*IFERROR(INDEX(D384:D428,MATCH(AE275,B384:B428,0)),1)),N("V7"))</f>
        <v/>
      </c>
      <c r="Y275" s="137" t="str">
        <f>IF(1=1,IF(F275="","",IF(G275="","",IFERROR(INDEX(E384:E428,MATCH(AE275,B384:B428,0)),G275&amp;""))),N("W6"))</f>
        <v/>
      </c>
      <c r="Z275" s="142" t="str">
        <f>IF(1=1,IF(X275="","",IF(AND(ISNUMBER(X275),X275&lt;1,Y275="kg"),MAX(1,ROUND(X275*1000,0)),IF(AND(ISNUMBER(X275),X275&lt;1,Y275="L"),MAX(1,ROUND(X275*100,0)),ROUND(X275,3)))),N("X13"))</f>
        <v/>
      </c>
      <c r="AA275" s="143" t="str">
        <f>IF(1=1,IF(X275="","",IF(AND(ISNUMBER(X275),X275&lt;1,Y275="kg"),"g",IF(AND(ISNUMBER(X275),X275&lt;1,Y275="L"),"cl",Y275))),N("Y13"))</f>
        <v/>
      </c>
      <c r="AB275" s="123" t="str">
        <f>IF(1=1,IF(E275="","",IF(F275="","A CONTROLER",IF(NOT(ISNUMBER(F275)),"TEXTE",IF(OR(W275="",W275&lt;=0),"COMMANDE COUVERTS INCOMPLETE",IF(G275="","UNITE MANQUANTE",IF(COUNTIF(B384:B428,AE275)=0,"UNITE A CONTROLER","OK")))))),N("Z6"))</f>
        <v/>
      </c>
      <c r="AD275" s="144" t="str">
        <f>IF(1=1,IF(E275="","",AD268),N("AB13"))</f>
        <v/>
      </c>
      <c r="AE275" s="125" t="str">
        <f>IF(1=1,IF(G275="","",UPPER(TRIM(SUBSTITUTE(SUBSTITUTE(G275&amp;"",CHAR(160)," ")," "," ")))),N("AC13"))</f>
        <v/>
      </c>
      <c r="AG275" s="244"/>
    </row>
    <row r="276" spans="1:33" ht="15.75" x14ac:dyDescent="0.25">
      <c r="A276" s="160" t="str">
        <f>IF(1=1,IF(E276="","",A268),N("A14"))</f>
        <v/>
      </c>
      <c r="B276" s="127" t="str">
        <f>IF(1=1,IF(E276="","",B268),N("B14"))</f>
        <v/>
      </c>
      <c r="C276" s="128"/>
      <c r="D276" s="129" t="str">
        <f>IF(ISBLANK(E276),"",LARGE(D268:D275,1)+1)</f>
        <v/>
      </c>
      <c r="E276" s="130"/>
      <c r="F276" s="131"/>
      <c r="G276" s="170"/>
      <c r="H276" s="105"/>
      <c r="I276" s="132" t="str">
        <f>IF(1=1,IF(E276="","",I268),N("H14"))</f>
        <v/>
      </c>
      <c r="J276" s="133" t="str">
        <f>IF(1=1,IF(E276="","",J268),N("I14"))</f>
        <v/>
      </c>
      <c r="K276" s="134" t="str">
        <f>IF(1=1,IF(E276="","",K268),N("J14"))</f>
        <v/>
      </c>
      <c r="L276" s="135" t="str">
        <f>IF(1=1,IF(OR(J276="",O276="",NOT(ISNUMBER(J276)),NOT(ISNUMBER(O276)),J276=0),"",O276/J276),N("L14"))</f>
        <v/>
      </c>
      <c r="M276" s="136" t="str">
        <f>IF(1=1,IF(OR(L276="",NOT(ISNUMBER(F276))),"",F276*L276*IFERROR(INDEX(D384:D428,MATCH(AE276,B384:B428,0)),1)),N("M13"))</f>
        <v/>
      </c>
      <c r="N276" s="137" t="str">
        <f>IF(1=1,IF(F276="","",IF(G276="","",IFERROR(INDEX(E384:E428,MATCH(AE276,B384:B428,0)),G276&amp;""))),N("N6"))</f>
        <v/>
      </c>
      <c r="O276" s="138" t="str">
        <f>IF(1=1,IF(E276="","",O268),N("K14"))</f>
        <v/>
      </c>
      <c r="P276" s="139" t="str">
        <f>IF(1=1,IF(M276="","",IF(AND(ISNUMBER(M276),M276&lt;1,N276="kg"),MAX(1,ROUND(M276*1000,0)),IF(AND(ISNUMBER(M276),M276&lt;1,N276="L"),MAX(1,ROUND(M276*100,0)),ROUND(M276,3)))),N("O14"))</f>
        <v/>
      </c>
      <c r="Q276" s="140" t="str">
        <f>IF(1=1,IF(M276="","",IF(AND(ISNUMBER(M276),M276&lt;1,N276="kg"),"g",IF(AND(ISNUMBER(M276),M276&lt;1,N276="L"),"cl",N276))),N("P14"))</f>
        <v/>
      </c>
      <c r="R276" s="161" t="str">
        <f>IF(1=1,IF(E276="","",IF(F276="","A CONTROLER",IF(NOT(ISNUMBER(F276)),"TEXTE",IF(OR(L276="",L276&lt;=0),"COMMANDE PRINCIPALE INCOMPLETE",IF(G276="","UNITE MANQUANTE",IF(COUNTIF(B384:B428,AE276)=0,"UNITE A CONTROLER","OK")))))),N("Q9"))</f>
        <v/>
      </c>
      <c r="S276" s="105"/>
      <c r="T276" s="141">
        <f t="shared" si="18"/>
        <v>0</v>
      </c>
      <c r="U276" s="133" t="str">
        <f>IF(1=1,IF(E276="","",U268),N("S14"))</f>
        <v/>
      </c>
      <c r="V276" s="133" t="str">
        <f>IF(1=1,IF(E276="","",V268),N("T14"))</f>
        <v/>
      </c>
      <c r="W276" s="135" t="str">
        <f>IF(1=1,IF(OR(U276="",V276="",NOT(ISNUMBER(U276)),NOT(ISNUMBER(V276)),U276=0),"",V276/U276),N("U14"))</f>
        <v/>
      </c>
      <c r="X276" s="136" t="str">
        <f>IF(1=1,IF(OR(W276="",NOT(ISNUMBER(F276))),"",F276*W276*IFERROR(INDEX(D384:D428,MATCH(AE276,B384:B428,0)),1)),N("V7"))</f>
        <v/>
      </c>
      <c r="Y276" s="137" t="str">
        <f>IF(1=1,IF(F276="","",IF(G276="","",IFERROR(INDEX(E384:E428,MATCH(AE276,B384:B428,0)),G276&amp;""))),N("W6"))</f>
        <v/>
      </c>
      <c r="Z276" s="142" t="str">
        <f>IF(1=1,IF(X276="","",IF(AND(ISNUMBER(X276),X276&lt;1,Y276="kg"),MAX(1,ROUND(X276*1000,0)),IF(AND(ISNUMBER(X276),X276&lt;1,Y276="L"),MAX(1,ROUND(X276*100,0)),ROUND(X276,3)))),N("X14"))</f>
        <v/>
      </c>
      <c r="AA276" s="143" t="str">
        <f>IF(1=1,IF(X276="","",IF(AND(ISNUMBER(X276),X276&lt;1,Y276="kg"),"g",IF(AND(ISNUMBER(X276),X276&lt;1,Y276="L"),"cl",Y276))),N("Y14"))</f>
        <v/>
      </c>
      <c r="AB276" s="123" t="str">
        <f>IF(1=1,IF(E276="","",IF(F276="","A CONTROLER",IF(NOT(ISNUMBER(F276)),"TEXTE",IF(OR(W276="",W276&lt;=0),"COMMANDE COUVERTS INCOMPLETE",IF(G276="","UNITE MANQUANTE",IF(COUNTIF(B384:B428,AE276)=0,"UNITE A CONTROLER","OK")))))),N("Z6"))</f>
        <v/>
      </c>
      <c r="AD276" s="144" t="str">
        <f>IF(1=1,IF(E276="","",AD268),N("AB14"))</f>
        <v/>
      </c>
      <c r="AE276" s="125" t="str">
        <f>IF(1=1,IF(G276="","",UPPER(TRIM(SUBSTITUTE(SUBSTITUTE(G276&amp;"",CHAR(160)," ")," "," ")))),N("AC14"))</f>
        <v/>
      </c>
    </row>
    <row r="277" spans="1:33" ht="15.75" x14ac:dyDescent="0.25">
      <c r="A277" s="160" t="str">
        <f>IF(1=1,IF(E277="","",A268),N("A15"))</f>
        <v/>
      </c>
      <c r="B277" s="127" t="str">
        <f>IF(1=1,IF(E277="","",B268),N("B15"))</f>
        <v/>
      </c>
      <c r="C277" s="128"/>
      <c r="D277" s="129" t="str">
        <f>IF(ISBLANK(E277),"",LARGE(D268:D276,1)+1)</f>
        <v/>
      </c>
      <c r="E277" s="130"/>
      <c r="F277" s="131"/>
      <c r="G277" s="170"/>
      <c r="H277" s="105"/>
      <c r="I277" s="132" t="str">
        <f>IF(1=1,IF(E277="","",I268),N("H15"))</f>
        <v/>
      </c>
      <c r="J277" s="133" t="str">
        <f>IF(1=1,IF(E277="","",J268),N("I15"))</f>
        <v/>
      </c>
      <c r="K277" s="134" t="str">
        <f>IF(1=1,IF(E277="","",K268),N("J15"))</f>
        <v/>
      </c>
      <c r="L277" s="135" t="str">
        <f>IF(1=1,IF(OR(J277="",O277="",NOT(ISNUMBER(J277)),NOT(ISNUMBER(O277)),J277=0),"",O277/J277),N("L15"))</f>
        <v/>
      </c>
      <c r="M277" s="136" t="str">
        <f>IF(1=1,IF(OR(L277="",NOT(ISNUMBER(F277))),"",F277*L277*IFERROR(INDEX(D384:D428,MATCH(AE277,B384:B428,0)),1)),N("M13"))</f>
        <v/>
      </c>
      <c r="N277" s="137" t="str">
        <f>IF(1=1,IF(F277="","",IF(G277="","",IFERROR(INDEX(E384:E428,MATCH(AE277,B384:B428,0)),G277&amp;""))),N("N6"))</f>
        <v/>
      </c>
      <c r="O277" s="138" t="str">
        <f>IF(1=1,IF(E277="","",O268),N("K15"))</f>
        <v/>
      </c>
      <c r="P277" s="139" t="str">
        <f>IF(1=1,IF(M277="","",IF(AND(ISNUMBER(M277),M277&lt;1,N277="kg"),MAX(1,ROUND(M277*1000,0)),IF(AND(ISNUMBER(M277),M277&lt;1,N277="L"),MAX(1,ROUND(M277*100,0)),ROUND(M277,3)))),N("O15"))</f>
        <v/>
      </c>
      <c r="Q277" s="140" t="str">
        <f>IF(1=1,IF(M277="","",IF(AND(ISNUMBER(M277),M277&lt;1,N277="kg"),"g",IF(AND(ISNUMBER(M277),M277&lt;1,N277="L"),"cl",N277))),N("P15"))</f>
        <v/>
      </c>
      <c r="R277" s="161" t="str">
        <f>IF(1=1,IF(E277="","",IF(F277="","A CONTROLER",IF(NOT(ISNUMBER(F277)),"TEXTE",IF(OR(L277="",L277&lt;=0),"COMMANDE PRINCIPALE INCOMPLETE",IF(G277="","UNITE MANQUANTE",IF(COUNTIF(B384:B428,AE277)=0,"UNITE A CONTROLER","OK")))))),N("Q9"))</f>
        <v/>
      </c>
      <c r="S277" s="105"/>
      <c r="T277" s="141">
        <f t="shared" si="18"/>
        <v>0</v>
      </c>
      <c r="U277" s="133" t="str">
        <f>IF(1=1,IF(E277="","",U268),N("S15"))</f>
        <v/>
      </c>
      <c r="V277" s="133" t="str">
        <f>IF(1=1,IF(E277="","",V268),N("T15"))</f>
        <v/>
      </c>
      <c r="W277" s="135" t="str">
        <f>IF(1=1,IF(OR(U277="",V277="",NOT(ISNUMBER(U277)),NOT(ISNUMBER(V277)),U277=0),"",V277/U277),N("U15"))</f>
        <v/>
      </c>
      <c r="X277" s="136" t="str">
        <f>IF(1=1,IF(OR(W277="",NOT(ISNUMBER(F277))),"",F277*W277*IFERROR(INDEX(D384:D428,MATCH(AE277,B384:B428,0)),1)),N("V7"))</f>
        <v/>
      </c>
      <c r="Y277" s="137" t="str">
        <f>IF(1=1,IF(F277="","",IF(G277="","",IFERROR(INDEX(E384:E428,MATCH(AE277,B384:B428,0)),G277&amp;""))),N("W6"))</f>
        <v/>
      </c>
      <c r="Z277" s="142" t="str">
        <f>IF(1=1,IF(X277="","",IF(AND(ISNUMBER(X277),X277&lt;1,Y277="kg"),MAX(1,ROUND(X277*1000,0)),IF(AND(ISNUMBER(X277),X277&lt;1,Y277="L"),MAX(1,ROUND(X277*100,0)),ROUND(X277,3)))),N("X15"))</f>
        <v/>
      </c>
      <c r="AA277" s="143" t="str">
        <f>IF(1=1,IF(X277="","",IF(AND(ISNUMBER(X277),X277&lt;1,Y277="kg"),"g",IF(AND(ISNUMBER(X277),X277&lt;1,Y277="L"),"cl",Y277))),N("Y15"))</f>
        <v/>
      </c>
      <c r="AB277" s="123" t="str">
        <f>IF(1=1,IF(E277="","",IF(F277="","A CONTROLER",IF(NOT(ISNUMBER(F277)),"TEXTE",IF(OR(W277="",W277&lt;=0),"COMMANDE COUVERTS INCOMPLETE",IF(G277="","UNITE MANQUANTE",IF(COUNTIF(B384:B428,AE277)=0,"UNITE A CONTROLER","OK")))))),N("Z6"))</f>
        <v/>
      </c>
      <c r="AD277" s="144" t="str">
        <f>IF(1=1,IF(E277="","",AD268),N("AB15"))</f>
        <v/>
      </c>
      <c r="AE277" s="125" t="str">
        <f>IF(1=1,IF(G277="","",UPPER(TRIM(SUBSTITUTE(SUBSTITUTE(G277&amp;"",CHAR(160)," ")," "," ")))),N("AC15"))</f>
        <v/>
      </c>
    </row>
    <row r="278" spans="1:33" ht="15.75" x14ac:dyDescent="0.25">
      <c r="A278" s="160" t="str">
        <f>IF(1=1,IF(E278="","",A268),N("A16"))</f>
        <v/>
      </c>
      <c r="B278" s="127" t="str">
        <f>IF(1=1,IF(E278="","",B268),N("B16"))</f>
        <v/>
      </c>
      <c r="C278" s="128"/>
      <c r="D278" s="129" t="str">
        <f>IF(ISBLANK(E278),"",LARGE(D268:D277,1)+1)</f>
        <v/>
      </c>
      <c r="E278" s="130"/>
      <c r="F278" s="131"/>
      <c r="G278" s="170"/>
      <c r="H278" s="105"/>
      <c r="I278" s="132" t="str">
        <f>IF(1=1,IF(E278="","",I268),N("H16"))</f>
        <v/>
      </c>
      <c r="J278" s="133" t="str">
        <f>IF(1=1,IF(E278="","",J268),N("I16"))</f>
        <v/>
      </c>
      <c r="K278" s="134" t="str">
        <f>IF(1=1,IF(E278="","",K268),N("J16"))</f>
        <v/>
      </c>
      <c r="L278" s="135" t="str">
        <f>IF(1=1,IF(OR(J278="",O278="",NOT(ISNUMBER(J278)),NOT(ISNUMBER(O278)),J278=0),"",O278/J278),N("L16"))</f>
        <v/>
      </c>
      <c r="M278" s="136" t="str">
        <f>IF(1=1,IF(OR(L278="",NOT(ISNUMBER(F278))),"",F278*L278*IFERROR(INDEX(D384:D428,MATCH(AE278,B384:B428,0)),1)),N("M13"))</f>
        <v/>
      </c>
      <c r="N278" s="137" t="str">
        <f>IF(1=1,IF(F278="","",IF(G278="","",IFERROR(INDEX(E384:E428,MATCH(AE278,B384:B428,0)),G278&amp;""))),N("N6"))</f>
        <v/>
      </c>
      <c r="O278" s="138" t="str">
        <f>IF(1=1,IF(E278="","",O268),N("K16"))</f>
        <v/>
      </c>
      <c r="P278" s="139" t="str">
        <f>IF(1=1,IF(M278="","",IF(AND(ISNUMBER(M278),M278&lt;1,N278="kg"),MAX(1,ROUND(M278*1000,0)),IF(AND(ISNUMBER(M278),M278&lt;1,N278="L"),MAX(1,ROUND(M278*100,0)),ROUND(M278,3)))),N("O16"))</f>
        <v/>
      </c>
      <c r="Q278" s="140" t="str">
        <f>IF(1=1,IF(M278="","",IF(AND(ISNUMBER(M278),M278&lt;1,N278="kg"),"g",IF(AND(ISNUMBER(M278),M278&lt;1,N278="L"),"cl",N278))),N("P16"))</f>
        <v/>
      </c>
      <c r="R278" s="161" t="str">
        <f>IF(1=1,IF(E278="","",IF(F278="","A CONTROLER",IF(NOT(ISNUMBER(F278)),"TEXTE",IF(OR(L278="",L278&lt;=0),"COMMANDE PRINCIPALE INCOMPLETE",IF(G278="","UNITE MANQUANTE",IF(COUNTIF(B384:B428,AE278)=0,"UNITE A CONTROLER","OK")))))),N("Q9"))</f>
        <v/>
      </c>
      <c r="S278" s="105"/>
      <c r="T278" s="141">
        <f t="shared" si="18"/>
        <v>0</v>
      </c>
      <c r="U278" s="133" t="str">
        <f>IF(1=1,IF(E278="","",U268),N("S16"))</f>
        <v/>
      </c>
      <c r="V278" s="133" t="str">
        <f>IF(1=1,IF(E278="","",V268),N("T16"))</f>
        <v/>
      </c>
      <c r="W278" s="135" t="str">
        <f>IF(1=1,IF(OR(U278="",V278="",NOT(ISNUMBER(U278)),NOT(ISNUMBER(V278)),U278=0),"",V278/U278),N("U16"))</f>
        <v/>
      </c>
      <c r="X278" s="136" t="str">
        <f>IF(1=1,IF(OR(W278="",NOT(ISNUMBER(F278))),"",F278*W278*IFERROR(INDEX(D384:D428,MATCH(AE278,B384:B428,0)),1)),N("V7"))</f>
        <v/>
      </c>
      <c r="Y278" s="137" t="str">
        <f>IF(1=1,IF(F278="","",IF(G278="","",IFERROR(INDEX(E384:E428,MATCH(AE278,B384:B428,0)),G278&amp;""))),N("W6"))</f>
        <v/>
      </c>
      <c r="Z278" s="142" t="str">
        <f>IF(1=1,IF(X278="","",IF(AND(ISNUMBER(X278),X278&lt;1,Y278="kg"),MAX(1,ROUND(X278*1000,0)),IF(AND(ISNUMBER(X278),X278&lt;1,Y278="L"),MAX(1,ROUND(X278*100,0)),ROUND(X278,3)))),N("X16"))</f>
        <v/>
      </c>
      <c r="AA278" s="143" t="str">
        <f>IF(1=1,IF(X278="","",IF(AND(ISNUMBER(X278),X278&lt;1,Y278="kg"),"g",IF(AND(ISNUMBER(X278),X278&lt;1,Y278="L"),"cl",Y278))),N("Y16"))</f>
        <v/>
      </c>
      <c r="AB278" s="123" t="str">
        <f>IF(1=1,IF(E278="","",IF(F278="","A CONTROLER",IF(NOT(ISNUMBER(F278)),"TEXTE",IF(OR(W278="",W278&lt;=0),"COMMANDE COUVERTS INCOMPLETE",IF(G278="","UNITE MANQUANTE",IF(COUNTIF(B384:B428,AE278)=0,"UNITE A CONTROLER","OK")))))),N("Z6"))</f>
        <v/>
      </c>
      <c r="AD278" s="144" t="str">
        <f>IF(1=1,IF(E278="","",AD268),N("AB16"))</f>
        <v/>
      </c>
      <c r="AE278" s="125" t="str">
        <f>IF(1=1,IF(G278="","",UPPER(TRIM(SUBSTITUTE(SUBSTITUTE(G278&amp;"",CHAR(160)," ")," "," ")))),N("AC16"))</f>
        <v/>
      </c>
    </row>
    <row r="279" spans="1:33" ht="15.75" x14ac:dyDescent="0.25">
      <c r="A279" s="160" t="str">
        <f>IF(1=1,IF(E279="","",A268),N("A17"))</f>
        <v/>
      </c>
      <c r="B279" s="127" t="str">
        <f>IF(1=1,IF(E279="","",B268),N("B17"))</f>
        <v/>
      </c>
      <c r="C279" s="128"/>
      <c r="D279" s="129" t="str">
        <f>IF(ISBLANK(E279),"",LARGE(D268:D278,1)+1)</f>
        <v/>
      </c>
      <c r="E279" s="130"/>
      <c r="F279" s="131"/>
      <c r="G279" s="170"/>
      <c r="H279" s="105"/>
      <c r="I279" s="132" t="str">
        <f>IF(1=1,IF(E279="","",I268),N("H17"))</f>
        <v/>
      </c>
      <c r="J279" s="133" t="str">
        <f>IF(1=1,IF(E279="","",J268),N("I17"))</f>
        <v/>
      </c>
      <c r="K279" s="134" t="str">
        <f>IF(1=1,IF(E279="","",K268),N("J17"))</f>
        <v/>
      </c>
      <c r="L279" s="135" t="str">
        <f>IF(1=1,IF(OR(J279="",O279="",NOT(ISNUMBER(J279)),NOT(ISNUMBER(O279)),J279=0),"",O279/J279),N("L17"))</f>
        <v/>
      </c>
      <c r="M279" s="136" t="str">
        <f>IF(1=1,IF(OR(L279="",NOT(ISNUMBER(F279))),"",F279*L279*IFERROR(INDEX(D384:D428,MATCH(AE279,B384:B428,0)),1)),N("M13"))</f>
        <v/>
      </c>
      <c r="N279" s="137" t="str">
        <f>IF(1=1,IF(F279="","",IF(G279="","",IFERROR(INDEX(E384:E428,MATCH(AE279,B384:B428,0)),G279&amp;""))),N("N6"))</f>
        <v/>
      </c>
      <c r="O279" s="138" t="str">
        <f>IF(1=1,IF(E279="","",O268),N("K17"))</f>
        <v/>
      </c>
      <c r="P279" s="139" t="str">
        <f>IF(1=1,IF(M279="","",IF(AND(ISNUMBER(M279),M279&lt;1,N279="kg"),MAX(1,ROUND(M279*1000,0)),IF(AND(ISNUMBER(M279),M279&lt;1,N279="L"),MAX(1,ROUND(M279*100,0)),ROUND(M279,3)))),N("O17"))</f>
        <v/>
      </c>
      <c r="Q279" s="140" t="str">
        <f>IF(1=1,IF(M279="","",IF(AND(ISNUMBER(M279),M279&lt;1,N279="kg"),"g",IF(AND(ISNUMBER(M279),M279&lt;1,N279="L"),"cl",N279))),N("P17"))</f>
        <v/>
      </c>
      <c r="R279" s="161" t="str">
        <f>IF(1=1,IF(E279="","",IF(F279="","A CONTROLER",IF(NOT(ISNUMBER(F279)),"TEXTE",IF(OR(L279="",L279&lt;=0),"COMMANDE PRINCIPALE INCOMPLETE",IF(G279="","UNITE MANQUANTE",IF(COUNTIF(B384:B428,AE279)=0,"UNITE A CONTROLER","OK")))))),N("Q9"))</f>
        <v/>
      </c>
      <c r="S279" s="105"/>
      <c r="T279" s="141">
        <f t="shared" si="18"/>
        <v>0</v>
      </c>
      <c r="U279" s="133" t="str">
        <f>IF(1=1,IF(E279="","",U268),N("S17"))</f>
        <v/>
      </c>
      <c r="V279" s="133" t="str">
        <f>IF(1=1,IF(E279="","",V268),N("T17"))</f>
        <v/>
      </c>
      <c r="W279" s="135" t="str">
        <f>IF(1=1,IF(OR(U279="",V279="",NOT(ISNUMBER(U279)),NOT(ISNUMBER(V279)),U279=0),"",V279/U279),N("U17"))</f>
        <v/>
      </c>
      <c r="X279" s="136" t="str">
        <f>IF(1=1,IF(OR(W279="",NOT(ISNUMBER(F279))),"",F279*W279*IFERROR(INDEX(D384:D428,MATCH(AE279,B384:B428,0)),1)),N("V7"))</f>
        <v/>
      </c>
      <c r="Y279" s="137" t="str">
        <f>IF(1=1,IF(F279="","",IF(G279="","",IFERROR(INDEX(E384:E428,MATCH(AE279,B384:B428,0)),G279&amp;""))),N("W6"))</f>
        <v/>
      </c>
      <c r="Z279" s="142" t="str">
        <f>IF(1=1,IF(X279="","",IF(AND(ISNUMBER(X279),X279&lt;1,Y279="kg"),MAX(1,ROUND(X279*1000,0)),IF(AND(ISNUMBER(X279),X279&lt;1,Y279="L"),MAX(1,ROUND(X279*100,0)),ROUND(X279,3)))),N("X17"))</f>
        <v/>
      </c>
      <c r="AA279" s="143" t="str">
        <f>IF(1=1,IF(X279="","",IF(AND(ISNUMBER(X279),X279&lt;1,Y279="kg"),"g",IF(AND(ISNUMBER(X279),X279&lt;1,Y279="L"),"cl",Y279))),N("Y17"))</f>
        <v/>
      </c>
      <c r="AB279" s="123" t="str">
        <f>IF(1=1,IF(E279="","",IF(F279="","A CONTROLER",IF(NOT(ISNUMBER(F279)),"TEXTE",IF(OR(W279="",W279&lt;=0),"COMMANDE COUVERTS INCOMPLETE",IF(G279="","UNITE MANQUANTE",IF(COUNTIF(B384:B428,AE279)=0,"UNITE A CONTROLER","OK")))))),N("Z6"))</f>
        <v/>
      </c>
      <c r="AD279" s="144" t="str">
        <f>IF(1=1,IF(E279="","",AD268),N("AB17"))</f>
        <v/>
      </c>
      <c r="AE279" s="125" t="str">
        <f>IF(1=1,IF(G279="","",UPPER(TRIM(SUBSTITUTE(SUBSTITUTE(G279&amp;"",CHAR(160)," ")," "," ")))),N("AC17"))</f>
        <v/>
      </c>
    </row>
    <row r="280" spans="1:33" ht="15.75" x14ac:dyDescent="0.25">
      <c r="A280" s="160" t="str">
        <f>IF(1=1,IF(E280="","",A268),N("A18"))</f>
        <v/>
      </c>
      <c r="B280" s="127" t="str">
        <f>IF(1=1,IF(E280="","",B268),N("B18"))</f>
        <v/>
      </c>
      <c r="C280" s="128"/>
      <c r="D280" s="129" t="str">
        <f>IF(ISBLANK(E280),"",LARGE(D268:D279,1)+1)</f>
        <v/>
      </c>
      <c r="E280" s="130"/>
      <c r="F280" s="131"/>
      <c r="G280" s="170"/>
      <c r="H280" s="105"/>
      <c r="I280" s="132" t="str">
        <f>IF(1=1,IF(E280="","",I268),N("H18"))</f>
        <v/>
      </c>
      <c r="J280" s="133" t="str">
        <f>IF(1=1,IF(E280="","",J268),N("I18"))</f>
        <v/>
      </c>
      <c r="K280" s="134" t="str">
        <f>IF(1=1,IF(E280="","",K268),N("J18"))</f>
        <v/>
      </c>
      <c r="L280" s="135" t="str">
        <f>IF(1=1,IF(OR(J280="",O280="",NOT(ISNUMBER(J280)),NOT(ISNUMBER(O280)),J280=0),"",O280/J280),N("L18"))</f>
        <v/>
      </c>
      <c r="M280" s="136" t="str">
        <f>IF(1=1,IF(OR(L280="",NOT(ISNUMBER(F280))),"",F280*L280*IFERROR(INDEX(D384:D428,MATCH(AE280,B384:B428,0)),1)),N("M13"))</f>
        <v/>
      </c>
      <c r="N280" s="137" t="str">
        <f>IF(1=1,IF(F280="","",IF(G280="","",IFERROR(INDEX(E384:E428,MATCH(AE280,B384:B428,0)),G280&amp;""))),N("N6"))</f>
        <v/>
      </c>
      <c r="O280" s="138" t="str">
        <f>IF(1=1,IF(E280="","",O268),N("K18"))</f>
        <v/>
      </c>
      <c r="P280" s="139" t="str">
        <f>IF(1=1,IF(M280="","",IF(AND(ISNUMBER(M280),M280&lt;1,N280="kg"),MAX(1,ROUND(M280*1000,0)),IF(AND(ISNUMBER(M280),M280&lt;1,N280="L"),MAX(1,ROUND(M280*100,0)),ROUND(M280,3)))),N("O18"))</f>
        <v/>
      </c>
      <c r="Q280" s="140" t="str">
        <f>IF(1=1,IF(M280="","",IF(AND(ISNUMBER(M280),M280&lt;1,N280="kg"),"g",IF(AND(ISNUMBER(M280),M280&lt;1,N280="L"),"cl",N280))),N("P18"))</f>
        <v/>
      </c>
      <c r="R280" s="161" t="str">
        <f>IF(1=1,IF(E280="","",IF(F280="","A CONTROLER",IF(NOT(ISNUMBER(F280)),"TEXTE",IF(OR(L280="",L280&lt;=0),"COMMANDE PRINCIPALE INCOMPLETE",IF(G280="","UNITE MANQUANTE",IF(COUNTIF(B384:B428,AE280)=0,"UNITE A CONTROLER","OK")))))),N("Q9"))</f>
        <v/>
      </c>
      <c r="S280" s="105"/>
      <c r="T280" s="141">
        <f t="shared" si="18"/>
        <v>0</v>
      </c>
      <c r="U280" s="133" t="str">
        <f>IF(1=1,IF(E280="","",U268),N("S18"))</f>
        <v/>
      </c>
      <c r="V280" s="133" t="str">
        <f>IF(1=1,IF(E280="","",V268),N("T18"))</f>
        <v/>
      </c>
      <c r="W280" s="135" t="str">
        <f>IF(1=1,IF(OR(U280="",V280="",NOT(ISNUMBER(U280)),NOT(ISNUMBER(V280)),U280=0),"",V280/U280),N("U18"))</f>
        <v/>
      </c>
      <c r="X280" s="136" t="str">
        <f>IF(1=1,IF(OR(W280="",NOT(ISNUMBER(F280))),"",F280*W280*IFERROR(INDEX(D384:D428,MATCH(AE280,B384:B428,0)),1)),N("V7"))</f>
        <v/>
      </c>
      <c r="Y280" s="137" t="str">
        <f>IF(1=1,IF(F280="","",IF(G280="","",IFERROR(INDEX(E384:E428,MATCH(AE280,B384:B428,0)),G280&amp;""))),N("W6"))</f>
        <v/>
      </c>
      <c r="Z280" s="142" t="str">
        <f>IF(1=1,IF(X280="","",IF(AND(ISNUMBER(X280),X280&lt;1,Y280="kg"),MAX(1,ROUND(X280*1000,0)),IF(AND(ISNUMBER(X280),X280&lt;1,Y280="L"),MAX(1,ROUND(X280*100,0)),ROUND(X280,3)))),N("X18"))</f>
        <v/>
      </c>
      <c r="AA280" s="143" t="str">
        <f>IF(1=1,IF(X280="","",IF(AND(ISNUMBER(X280),X280&lt;1,Y280="kg"),"g",IF(AND(ISNUMBER(X280),X280&lt;1,Y280="L"),"cl",Y280))),N("Y18"))</f>
        <v/>
      </c>
      <c r="AB280" s="123" t="str">
        <f>IF(1=1,IF(E280="","",IF(F280="","A CONTROLER",IF(NOT(ISNUMBER(F280)),"TEXTE",IF(OR(W280="",W280&lt;=0),"COMMANDE COUVERTS INCOMPLETE",IF(G280="","UNITE MANQUANTE",IF(COUNTIF(B384:B428,AE280)=0,"UNITE A CONTROLER","OK")))))),N("Z6"))</f>
        <v/>
      </c>
      <c r="AD280" s="144" t="str">
        <f>IF(1=1,IF(E280="","",AD268),N("AB18"))</f>
        <v/>
      </c>
      <c r="AE280" s="125" t="str">
        <f>IF(1=1,IF(G280="","",UPPER(TRIM(SUBSTITUTE(SUBSTITUTE(G280&amp;"",CHAR(160)," ")," "," ")))),N("AC18"))</f>
        <v/>
      </c>
    </row>
    <row r="281" spans="1:33" ht="15.75" x14ac:dyDescent="0.25">
      <c r="A281" s="160" t="str">
        <f>IF(1=1,IF(E281="","",A268),N("A19"))</f>
        <v/>
      </c>
      <c r="B281" s="127" t="str">
        <f>IF(1=1,IF(E281="","",B268),N("B19"))</f>
        <v/>
      </c>
      <c r="C281" s="128"/>
      <c r="D281" s="129" t="str">
        <f>IF(ISBLANK(E281),"",LARGE(D268:D280,1)+1)</f>
        <v/>
      </c>
      <c r="E281" s="130"/>
      <c r="F281" s="131"/>
      <c r="G281" s="170"/>
      <c r="H281" s="105"/>
      <c r="I281" s="132" t="str">
        <f>IF(1=1,IF(E281="","",I268),N("H19"))</f>
        <v/>
      </c>
      <c r="J281" s="133" t="str">
        <f>IF(1=1,IF(E281="","",J268),N("I19"))</f>
        <v/>
      </c>
      <c r="K281" s="134" t="str">
        <f>IF(1=1,IF(E281="","",K268),N("J19"))</f>
        <v/>
      </c>
      <c r="L281" s="135" t="str">
        <f>IF(1=1,IF(OR(J281="",O281="",NOT(ISNUMBER(J281)),NOT(ISNUMBER(O281)),J281=0),"",O281/J281),N("L19"))</f>
        <v/>
      </c>
      <c r="M281" s="136" t="str">
        <f>IF(1=1,IF(OR(L281="",NOT(ISNUMBER(F281))),"",F281*L281*IFERROR(INDEX(D384:D428,MATCH(AE281,B384:B428,0)),1)),N("M13"))</f>
        <v/>
      </c>
      <c r="N281" s="137" t="str">
        <f>IF(1=1,IF(F281="","",IF(G281="","",IFERROR(INDEX(E384:E428,MATCH(AE281,B384:B428,0)),G281&amp;""))),N("N6"))</f>
        <v/>
      </c>
      <c r="O281" s="138" t="str">
        <f>IF(1=1,IF(E281="","",O268),N("K19"))</f>
        <v/>
      </c>
      <c r="P281" s="139" t="str">
        <f>IF(1=1,IF(M281="","",IF(AND(ISNUMBER(M281),M281&lt;1,N281="kg"),MAX(1,ROUND(M281*1000,0)),IF(AND(ISNUMBER(M281),M281&lt;1,N281="L"),MAX(1,ROUND(M281*100,0)),ROUND(M281,3)))),N("O19"))</f>
        <v/>
      </c>
      <c r="Q281" s="140" t="str">
        <f>IF(1=1,IF(M281="","",IF(AND(ISNUMBER(M281),M281&lt;1,N281="kg"),"g",IF(AND(ISNUMBER(M281),M281&lt;1,N281="L"),"cl",N281))),N("P19"))</f>
        <v/>
      </c>
      <c r="R281" s="161" t="str">
        <f>IF(1=1,IF(E281="","",IF(F281="","A CONTROLER",IF(NOT(ISNUMBER(F281)),"TEXTE",IF(OR(L281="",L281&lt;=0),"COMMANDE PRINCIPALE INCOMPLETE",IF(G281="","UNITE MANQUANTE",IF(COUNTIF(B384:B428,AE281)=0,"UNITE A CONTROLER","OK")))))),N("Q9"))</f>
        <v/>
      </c>
      <c r="S281" s="105"/>
      <c r="T281" s="141">
        <f t="shared" si="18"/>
        <v>0</v>
      </c>
      <c r="U281" s="133" t="str">
        <f>IF(1=1,IF(E281="","",U268),N("S19"))</f>
        <v/>
      </c>
      <c r="V281" s="133" t="str">
        <f>IF(1=1,IF(E281="","",V268),N("T19"))</f>
        <v/>
      </c>
      <c r="W281" s="135" t="str">
        <f>IF(1=1,IF(OR(U281="",V281="",NOT(ISNUMBER(U281)),NOT(ISNUMBER(V281)),U281=0),"",V281/U281),N("U19"))</f>
        <v/>
      </c>
      <c r="X281" s="136" t="str">
        <f>IF(1=1,IF(OR(W281="",NOT(ISNUMBER(F281))),"",F281*W281*IFERROR(INDEX(D384:D428,MATCH(AE281,B384:B428,0)),1)),N("V7"))</f>
        <v/>
      </c>
      <c r="Y281" s="137" t="str">
        <f>IF(1=1,IF(F281="","",IF(G281="","",IFERROR(INDEX(E384:E428,MATCH(AE281,B384:B428,0)),G281&amp;""))),N("W6"))</f>
        <v/>
      </c>
      <c r="Z281" s="142" t="str">
        <f>IF(1=1,IF(X281="","",IF(AND(ISNUMBER(X281),X281&lt;1,Y281="kg"),MAX(1,ROUND(X281*1000,0)),IF(AND(ISNUMBER(X281),X281&lt;1,Y281="L"),MAX(1,ROUND(X281*100,0)),ROUND(X281,3)))),N("X19"))</f>
        <v/>
      </c>
      <c r="AA281" s="143" t="str">
        <f>IF(1=1,IF(X281="","",IF(AND(ISNUMBER(X281),X281&lt;1,Y281="kg"),"g",IF(AND(ISNUMBER(X281),X281&lt;1,Y281="L"),"cl",Y281))),N("Y19"))</f>
        <v/>
      </c>
      <c r="AB281" s="123" t="str">
        <f>IF(1=1,IF(E281="","",IF(F281="","A CONTROLER",IF(NOT(ISNUMBER(F281)),"TEXTE",IF(OR(W281="",W281&lt;=0),"COMMANDE COUVERTS INCOMPLETE",IF(G281="","UNITE MANQUANTE",IF(COUNTIF(B384:B428,AE281)=0,"UNITE A CONTROLER","OK")))))),N("Z6"))</f>
        <v/>
      </c>
      <c r="AD281" s="144" t="str">
        <f>IF(1=1,IF(E281="","",AD268),N("AB19"))</f>
        <v/>
      </c>
      <c r="AE281" s="125" t="str">
        <f>IF(1=1,IF(G281="","",UPPER(TRIM(SUBSTITUTE(SUBSTITUTE(G281&amp;"",CHAR(160)," ")," "," ")))),N("AC19"))</f>
        <v/>
      </c>
    </row>
    <row r="282" spans="1:33" ht="15.75" x14ac:dyDescent="0.25">
      <c r="A282" s="160" t="str">
        <f>IF(1=1,IF(E282="","",A268),N("A20"))</f>
        <v/>
      </c>
      <c r="B282" s="127" t="str">
        <f>IF(1=1,IF(E282="","",B268),N("B20"))</f>
        <v/>
      </c>
      <c r="C282" s="128"/>
      <c r="D282" s="129" t="str">
        <f>IF(ISBLANK(E282),"",LARGE(D268:D281,1)+1)</f>
        <v/>
      </c>
      <c r="E282" s="130"/>
      <c r="F282" s="131"/>
      <c r="G282" s="170"/>
      <c r="H282" s="105"/>
      <c r="I282" s="132" t="str">
        <f>IF(1=1,IF(E282="","",I268),N("H20"))</f>
        <v/>
      </c>
      <c r="J282" s="133" t="str">
        <f>IF(1=1,IF(E282="","",J268),N("I20"))</f>
        <v/>
      </c>
      <c r="K282" s="134" t="str">
        <f>IF(1=1,IF(E282="","",K268),N("J20"))</f>
        <v/>
      </c>
      <c r="L282" s="135" t="str">
        <f>IF(1=1,IF(OR(J282="",O282="",NOT(ISNUMBER(J282)),NOT(ISNUMBER(O282)),J282=0),"",O282/J282),N("L20"))</f>
        <v/>
      </c>
      <c r="M282" s="136" t="str">
        <f>IF(1=1,IF(OR(L282="",NOT(ISNUMBER(F282))),"",F282*L282*IFERROR(INDEX(D384:D428,MATCH(AE282,B384:B428,0)),1)),N("M13"))</f>
        <v/>
      </c>
      <c r="N282" s="137" t="str">
        <f>IF(1=1,IF(F282="","",IF(G282="","",IFERROR(INDEX(E384:E428,MATCH(AE282,B384:B428,0)),G282&amp;""))),N("N6"))</f>
        <v/>
      </c>
      <c r="O282" s="138" t="str">
        <f>IF(1=1,IF(E282="","",O268),N("K20"))</f>
        <v/>
      </c>
      <c r="P282" s="139" t="str">
        <f>IF(1=1,IF(M282="","",IF(AND(ISNUMBER(M282),M282&lt;1,N282="kg"),MAX(1,ROUND(M282*1000,0)),IF(AND(ISNUMBER(M282),M282&lt;1,N282="L"),MAX(1,ROUND(M282*100,0)),ROUND(M282,3)))),N("O20"))</f>
        <v/>
      </c>
      <c r="Q282" s="140" t="str">
        <f>IF(1=1,IF(M282="","",IF(AND(ISNUMBER(M282),M282&lt;1,N282="kg"),"g",IF(AND(ISNUMBER(M282),M282&lt;1,N282="L"),"cl",N282))),N("P20"))</f>
        <v/>
      </c>
      <c r="R282" s="161" t="str">
        <f>IF(1=1,IF(E282="","",IF(F282="","A CONTROLER",IF(NOT(ISNUMBER(F282)),"TEXTE",IF(OR(L282="",L282&lt;=0),"COMMANDE PRINCIPALE INCOMPLETE",IF(G282="","UNITE MANQUANTE",IF(COUNTIF(B384:B428,AE282)=0,"UNITE A CONTROLER","OK")))))),N("Q9"))</f>
        <v/>
      </c>
      <c r="S282" s="105"/>
      <c r="T282" s="141">
        <f t="shared" si="18"/>
        <v>0</v>
      </c>
      <c r="U282" s="133" t="str">
        <f>IF(1=1,IF(E282="","",U268),N("S20"))</f>
        <v/>
      </c>
      <c r="V282" s="133" t="str">
        <f>IF(1=1,IF(E282="","",V268),N("T20"))</f>
        <v/>
      </c>
      <c r="W282" s="135" t="str">
        <f>IF(1=1,IF(OR(U282="",V282="",NOT(ISNUMBER(U282)),NOT(ISNUMBER(V282)),U282=0),"",V282/U282),N("U20"))</f>
        <v/>
      </c>
      <c r="X282" s="136" t="str">
        <f>IF(1=1,IF(OR(W282="",NOT(ISNUMBER(F282))),"",F282*W282*IFERROR(INDEX(D384:D428,MATCH(AE282,B384:B428,0)),1)),N("V7"))</f>
        <v/>
      </c>
      <c r="Y282" s="137" t="str">
        <f>IF(1=1,IF(F282="","",IF(G282="","",IFERROR(INDEX(E384:E428,MATCH(AE282,B384:B428,0)),G282&amp;""))),N("W6"))</f>
        <v/>
      </c>
      <c r="Z282" s="142" t="str">
        <f>IF(1=1,IF(X282="","",IF(AND(ISNUMBER(X282),X282&lt;1,Y282="kg"),MAX(1,ROUND(X282*1000,0)),IF(AND(ISNUMBER(X282),X282&lt;1,Y282="L"),MAX(1,ROUND(X282*100,0)),ROUND(X282,3)))),N("X20"))</f>
        <v/>
      </c>
      <c r="AA282" s="143" t="str">
        <f>IF(1=1,IF(X282="","",IF(AND(ISNUMBER(X282),X282&lt;1,Y282="kg"),"g",IF(AND(ISNUMBER(X282),X282&lt;1,Y282="L"),"cl",Y282))),N("Y20"))</f>
        <v/>
      </c>
      <c r="AB282" s="123" t="str">
        <f>IF(1=1,IF(E282="","",IF(F282="","A CONTROLER",IF(NOT(ISNUMBER(F282)),"TEXTE",IF(OR(W282="",W282&lt;=0),"COMMANDE COUVERTS INCOMPLETE",IF(G282="","UNITE MANQUANTE",IF(COUNTIF(B384:B428,AE282)=0,"UNITE A CONTROLER","OK")))))),N("Z6"))</f>
        <v/>
      </c>
      <c r="AD282" s="144" t="str">
        <f>IF(1=1,IF(E282="","",AD268),N("AB20"))</f>
        <v/>
      </c>
      <c r="AE282" s="125" t="str">
        <f>IF(1=1,IF(G282="","",UPPER(TRIM(SUBSTITUTE(SUBSTITUTE(G282&amp;"",CHAR(160)," ")," "," ")))),N("AC20"))</f>
        <v/>
      </c>
    </row>
    <row r="283" spans="1:33" ht="15.75" x14ac:dyDescent="0.25">
      <c r="A283" s="160" t="str">
        <f>IF(1=1,IF(E283="","",A268),N("A21"))</f>
        <v/>
      </c>
      <c r="B283" s="127" t="str">
        <f>IF(1=1,IF(E283="","",B268),N("B21"))</f>
        <v/>
      </c>
      <c r="C283" s="128"/>
      <c r="D283" s="129" t="str">
        <f>IF(ISBLANK(E283),"",LARGE(D268:D282,1)+1)</f>
        <v/>
      </c>
      <c r="E283" s="130"/>
      <c r="F283" s="131"/>
      <c r="G283" s="170"/>
      <c r="H283" s="105"/>
      <c r="I283" s="132" t="str">
        <f>IF(1=1,IF(E283="","",I268),N("H21"))</f>
        <v/>
      </c>
      <c r="J283" s="133" t="str">
        <f>IF(1=1,IF(E283="","",J268),N("I21"))</f>
        <v/>
      </c>
      <c r="K283" s="134" t="str">
        <f>IF(1=1,IF(E283="","",K268),N("J21"))</f>
        <v/>
      </c>
      <c r="L283" s="135" t="str">
        <f>IF(1=1,IF(OR(J283="",O283="",NOT(ISNUMBER(J283)),NOT(ISNUMBER(O283)),J283=0),"",O283/J283),N("L21"))</f>
        <v/>
      </c>
      <c r="M283" s="136" t="str">
        <f>IF(1=1,IF(OR(L283="",NOT(ISNUMBER(F283))),"",F283*L283*IFERROR(INDEX(D384:D428,MATCH(AE283,B384:B428,0)),1)),N("M13"))</f>
        <v/>
      </c>
      <c r="N283" s="137" t="str">
        <f>IF(1=1,IF(F283="","",IF(G283="","",IFERROR(INDEX(E384:E428,MATCH(AE283,B384:B428,0)),G283&amp;""))),N("N6"))</f>
        <v/>
      </c>
      <c r="O283" s="138" t="str">
        <f>IF(1=1,IF(E283="","",O268),N("K21"))</f>
        <v/>
      </c>
      <c r="P283" s="139" t="str">
        <f>IF(1=1,IF(M283="","",IF(AND(ISNUMBER(M283),M283&lt;1,N283="kg"),MAX(1,ROUND(M283*1000,0)),IF(AND(ISNUMBER(M283),M283&lt;1,N283="L"),MAX(1,ROUND(M283*100,0)),ROUND(M283,3)))),N("O21"))</f>
        <v/>
      </c>
      <c r="Q283" s="140" t="str">
        <f>IF(1=1,IF(M283="","",IF(AND(ISNUMBER(M283),M283&lt;1,N283="kg"),"g",IF(AND(ISNUMBER(M283),M283&lt;1,N283="L"),"cl",N283))),N("P21"))</f>
        <v/>
      </c>
      <c r="R283" s="161" t="str">
        <f>IF(1=1,IF(E283="","",IF(F283="","A CONTROLER",IF(NOT(ISNUMBER(F283)),"TEXTE",IF(OR(L283="",L283&lt;=0),"COMMANDE PRINCIPALE INCOMPLETE",IF(G283="","UNITE MANQUANTE",IF(COUNTIF(B384:B428,AE283)=0,"UNITE A CONTROLER","OK")))))),N("Q9"))</f>
        <v/>
      </c>
      <c r="S283" s="105"/>
      <c r="T283" s="141">
        <f t="shared" si="18"/>
        <v>0</v>
      </c>
      <c r="U283" s="133" t="str">
        <f>IF(1=1,IF(E283="","",U268),N("S21"))</f>
        <v/>
      </c>
      <c r="V283" s="133" t="str">
        <f>IF(1=1,IF(E283="","",V268),N("T21"))</f>
        <v/>
      </c>
      <c r="W283" s="135" t="str">
        <f>IF(1=1,IF(OR(U283="",V283="",NOT(ISNUMBER(U283)),NOT(ISNUMBER(V283)),U283=0),"",V283/U283),N("U21"))</f>
        <v/>
      </c>
      <c r="X283" s="136" t="str">
        <f>IF(1=1,IF(OR(W283="",NOT(ISNUMBER(F283))),"",F283*W283*IFERROR(INDEX(D384:D428,MATCH(AE283,B384:B428,0)),1)),N("V7"))</f>
        <v/>
      </c>
      <c r="Y283" s="137" t="str">
        <f>IF(1=1,IF(F283="","",IF(G283="","",IFERROR(INDEX(E384:E428,MATCH(AE283,B384:B428,0)),G283&amp;""))),N("W6"))</f>
        <v/>
      </c>
      <c r="Z283" s="142" t="str">
        <f>IF(1=1,IF(X283="","",IF(AND(ISNUMBER(X283),X283&lt;1,Y283="kg"),MAX(1,ROUND(X283*1000,0)),IF(AND(ISNUMBER(X283),X283&lt;1,Y283="L"),MAX(1,ROUND(X283*100,0)),ROUND(X283,3)))),N("X21"))</f>
        <v/>
      </c>
      <c r="AA283" s="143" t="str">
        <f>IF(1=1,IF(X283="","",IF(AND(ISNUMBER(X283),X283&lt;1,Y283="kg"),"g",IF(AND(ISNUMBER(X283),X283&lt;1,Y283="L"),"cl",Y283))),N("Y21"))</f>
        <v/>
      </c>
      <c r="AB283" s="123" t="str">
        <f>IF(1=1,IF(E283="","",IF(F283="","A CONTROLER",IF(NOT(ISNUMBER(F283)),"TEXTE",IF(OR(W283="",W283&lt;=0),"COMMANDE COUVERTS INCOMPLETE",IF(G283="","UNITE MANQUANTE",IF(COUNTIF(B384:B428,AE283)=0,"UNITE A CONTROLER","OK")))))),N("Z6"))</f>
        <v/>
      </c>
      <c r="AD283" s="144" t="str">
        <f>IF(1=1,IF(E283="","",AD268),N("AB21"))</f>
        <v/>
      </c>
      <c r="AE283" s="125" t="str">
        <f>IF(1=1,IF(G283="","",UPPER(TRIM(SUBSTITUTE(SUBSTITUTE(G283&amp;"",CHAR(160)," ")," "," ")))),N("AC21"))</f>
        <v/>
      </c>
    </row>
    <row r="284" spans="1:33" ht="15.75" x14ac:dyDescent="0.25">
      <c r="A284" s="160" t="str">
        <f>IF(1=1,IF(E284="","",A268),N("A22"))</f>
        <v/>
      </c>
      <c r="B284" s="127" t="str">
        <f>IF(1=1,IF(E284="","",B268),N("B22"))</f>
        <v/>
      </c>
      <c r="C284" s="128"/>
      <c r="D284" s="129" t="str">
        <f>IF(ISBLANK(E284),"",LARGE(D268:D283,1)+1)</f>
        <v/>
      </c>
      <c r="E284" s="130"/>
      <c r="F284" s="131"/>
      <c r="G284" s="170"/>
      <c r="H284" s="105"/>
      <c r="I284" s="132" t="str">
        <f>IF(1=1,IF(E284="","",I268),N("H22"))</f>
        <v/>
      </c>
      <c r="J284" s="133" t="str">
        <f>IF(1=1,IF(E284="","",J268),N("I22"))</f>
        <v/>
      </c>
      <c r="K284" s="134" t="str">
        <f>IF(1=1,IF(E284="","",K268),N("J22"))</f>
        <v/>
      </c>
      <c r="L284" s="135" t="str">
        <f>IF(1=1,IF(OR(J284="",O284="",NOT(ISNUMBER(J284)),NOT(ISNUMBER(O284)),J284=0),"",O284/J284),N("L22"))</f>
        <v/>
      </c>
      <c r="M284" s="136" t="str">
        <f>IF(1=1,IF(OR(L284="",NOT(ISNUMBER(F284))),"",F284*L284*IFERROR(INDEX(D384:D428,MATCH(AE284,B384:B428,0)),1)),N("M13"))</f>
        <v/>
      </c>
      <c r="N284" s="137" t="str">
        <f>IF(1=1,IF(F284="","",IF(G284="","",IFERROR(INDEX(E384:E428,MATCH(AE284,B384:B428,0)),G284&amp;""))),N("N6"))</f>
        <v/>
      </c>
      <c r="O284" s="138" t="str">
        <f>IF(1=1,IF(E284="","",O268),N("K22"))</f>
        <v/>
      </c>
      <c r="P284" s="139" t="str">
        <f>IF(1=1,IF(M284="","",IF(AND(ISNUMBER(M284),M284&lt;1,N284="kg"),MAX(1,ROUND(M284*1000,0)),IF(AND(ISNUMBER(M284),M284&lt;1,N284="L"),MAX(1,ROUND(M284*100,0)),ROUND(M284,3)))),N("O22"))</f>
        <v/>
      </c>
      <c r="Q284" s="140" t="str">
        <f>IF(1=1,IF(M284="","",IF(AND(ISNUMBER(M284),M284&lt;1,N284="kg"),"g",IF(AND(ISNUMBER(M284),M284&lt;1,N284="L"),"cl",N284))),N("P22"))</f>
        <v/>
      </c>
      <c r="R284" s="161" t="str">
        <f>IF(1=1,IF(E284="","",IF(F284="","A CONTROLER",IF(NOT(ISNUMBER(F284)),"TEXTE",IF(OR(L284="",L284&lt;=0),"COMMANDE PRINCIPALE INCOMPLETE",IF(G284="","UNITE MANQUANTE",IF(COUNTIF(B384:B428,AE284)=0,"UNITE A CONTROLER","OK")))))),N("Q9"))</f>
        <v/>
      </c>
      <c r="S284" s="105"/>
      <c r="T284" s="141">
        <f t="shared" si="18"/>
        <v>0</v>
      </c>
      <c r="U284" s="133" t="str">
        <f>IF(1=1,IF(E284="","",U268),N("S22"))</f>
        <v/>
      </c>
      <c r="V284" s="133" t="str">
        <f>IF(1=1,IF(E284="","",V268),N("T22"))</f>
        <v/>
      </c>
      <c r="W284" s="135" t="str">
        <f>IF(1=1,IF(OR(U284="",V284="",NOT(ISNUMBER(U284)),NOT(ISNUMBER(V284)),U284=0),"",V284/U284),N("U22"))</f>
        <v/>
      </c>
      <c r="X284" s="136" t="str">
        <f>IF(1=1,IF(OR(W284="",NOT(ISNUMBER(F284))),"",F284*W284*IFERROR(INDEX(D384:D428,MATCH(AE284,B384:B428,0)),1)),N("V7"))</f>
        <v/>
      </c>
      <c r="Y284" s="137" t="str">
        <f>IF(1=1,IF(F284="","",IF(G284="","",IFERROR(INDEX(E384:E428,MATCH(AE284,B384:B428,0)),G284&amp;""))),N("W6"))</f>
        <v/>
      </c>
      <c r="Z284" s="142" t="str">
        <f>IF(1=1,IF(X284="","",IF(AND(ISNUMBER(X284),X284&lt;1,Y284="kg"),MAX(1,ROUND(X284*1000,0)),IF(AND(ISNUMBER(X284),X284&lt;1,Y284="L"),MAX(1,ROUND(X284*100,0)),ROUND(X284,3)))),N("X22"))</f>
        <v/>
      </c>
      <c r="AA284" s="143" t="str">
        <f>IF(1=1,IF(X284="","",IF(AND(ISNUMBER(X284),X284&lt;1,Y284="kg"),"g",IF(AND(ISNUMBER(X284),X284&lt;1,Y284="L"),"cl",Y284))),N("Y22"))</f>
        <v/>
      </c>
      <c r="AB284" s="123" t="str">
        <f>IF(1=1,IF(E284="","",IF(F284="","A CONTROLER",IF(NOT(ISNUMBER(F284)),"TEXTE",IF(OR(W284="",W284&lt;=0),"COMMANDE COUVERTS INCOMPLETE",IF(G284="","UNITE MANQUANTE",IF(COUNTIF(B384:B428,AE284)=0,"UNITE A CONTROLER","OK")))))),N("Z6"))</f>
        <v/>
      </c>
      <c r="AD284" s="144" t="str">
        <f>IF(1=1,IF(E284="","",AD268),N("AB22"))</f>
        <v/>
      </c>
      <c r="AE284" s="125" t="str">
        <f>IF(1=1,IF(G284="","",UPPER(TRIM(SUBSTITUTE(SUBSTITUTE(G284&amp;"",CHAR(160)," ")," "," ")))),N("AC22"))</f>
        <v/>
      </c>
    </row>
    <row r="285" spans="1:33" ht="15.75" x14ac:dyDescent="0.25">
      <c r="A285" s="160" t="str">
        <f>IF(1=1,IF(E285="","",A268),N("A23"))</f>
        <v/>
      </c>
      <c r="B285" s="127" t="str">
        <f>IF(1=1,IF(E285="","",B268),N("B23"))</f>
        <v/>
      </c>
      <c r="C285" s="128"/>
      <c r="D285" s="129" t="str">
        <f>IF(ISBLANK(E285),"",LARGE(D268:D284,1)+1)</f>
        <v/>
      </c>
      <c r="E285" s="130"/>
      <c r="F285" s="131"/>
      <c r="G285" s="170"/>
      <c r="H285" s="105"/>
      <c r="I285" s="132" t="str">
        <f>IF(1=1,IF(E285="","",I268),N("H23"))</f>
        <v/>
      </c>
      <c r="J285" s="133" t="str">
        <f>IF(1=1,IF(E285="","",J268),N("I23"))</f>
        <v/>
      </c>
      <c r="K285" s="134" t="str">
        <f>IF(1=1,IF(E285="","",K268),N("J23"))</f>
        <v/>
      </c>
      <c r="L285" s="135" t="str">
        <f>IF(1=1,IF(OR(J285="",O285="",NOT(ISNUMBER(J285)),NOT(ISNUMBER(O285)),J285=0),"",O285/J285),N("L23"))</f>
        <v/>
      </c>
      <c r="M285" s="136" t="str">
        <f>IF(1=1,IF(OR(L285="",NOT(ISNUMBER(F285))),"",F285*L285*IFERROR(INDEX(D384:D428,MATCH(AE285,B384:B428,0)),1)),N("M13"))</f>
        <v/>
      </c>
      <c r="N285" s="137" t="str">
        <f>IF(1=1,IF(F285="","",IF(G285="","",IFERROR(INDEX(E384:E428,MATCH(AE285,B384:B428,0)),G285&amp;""))),N("N6"))</f>
        <v/>
      </c>
      <c r="O285" s="138" t="str">
        <f>IF(1=1,IF(E285="","",O268),N("K23"))</f>
        <v/>
      </c>
      <c r="P285" s="139" t="str">
        <f>IF(1=1,IF(M285="","",IF(AND(ISNUMBER(M285),M285&lt;1,N285="kg"),MAX(1,ROUND(M285*1000,0)),IF(AND(ISNUMBER(M285),M285&lt;1,N285="L"),MAX(1,ROUND(M285*100,0)),ROUND(M285,3)))),N("O23"))</f>
        <v/>
      </c>
      <c r="Q285" s="140" t="str">
        <f>IF(1=1,IF(M285="","",IF(AND(ISNUMBER(M285),M285&lt;1,N285="kg"),"g",IF(AND(ISNUMBER(M285),M285&lt;1,N285="L"),"cl",N285))),N("P23"))</f>
        <v/>
      </c>
      <c r="R285" s="161" t="str">
        <f>IF(1=1,IF(E285="","",IF(F285="","A CONTROLER",IF(NOT(ISNUMBER(F285)),"TEXTE",IF(OR(L285="",L285&lt;=0),"COMMANDE PRINCIPALE INCOMPLETE",IF(G285="","UNITE MANQUANTE",IF(COUNTIF(B384:B428,AE285)=0,"UNITE A CONTROLER","OK")))))),N("Q9"))</f>
        <v/>
      </c>
      <c r="S285" s="105"/>
      <c r="T285" s="141">
        <f t="shared" si="18"/>
        <v>0</v>
      </c>
      <c r="U285" s="133" t="str">
        <f>IF(1=1,IF(E285="","",U268),N("S23"))</f>
        <v/>
      </c>
      <c r="V285" s="133" t="str">
        <f>IF(1=1,IF(E285="","",V268),N("T23"))</f>
        <v/>
      </c>
      <c r="W285" s="135" t="str">
        <f>IF(1=1,IF(OR(U285="",V285="",NOT(ISNUMBER(U285)),NOT(ISNUMBER(V285)),U285=0),"",V285/U285),N("U23"))</f>
        <v/>
      </c>
      <c r="X285" s="136" t="str">
        <f>IF(1=1,IF(OR(W285="",NOT(ISNUMBER(F285))),"",F285*W285*IFERROR(INDEX(D384:D428,MATCH(AE285,B384:B428,0)),1)),N("V7"))</f>
        <v/>
      </c>
      <c r="Y285" s="137" t="str">
        <f>IF(1=1,IF(F285="","",IF(G285="","",IFERROR(INDEX(E384:E428,MATCH(AE285,B384:B428,0)),G285&amp;""))),N("W6"))</f>
        <v/>
      </c>
      <c r="Z285" s="142" t="str">
        <f>IF(1=1,IF(X285="","",IF(AND(ISNUMBER(X285),X285&lt;1,Y285="kg"),MAX(1,ROUND(X285*1000,0)),IF(AND(ISNUMBER(X285),X285&lt;1,Y285="L"),MAX(1,ROUND(X285*100,0)),ROUND(X285,3)))),N("X23"))</f>
        <v/>
      </c>
      <c r="AA285" s="143" t="str">
        <f>IF(1=1,IF(X285="","",IF(AND(ISNUMBER(X285),X285&lt;1,Y285="kg"),"g",IF(AND(ISNUMBER(X285),X285&lt;1,Y285="L"),"cl",Y285))),N("Y23"))</f>
        <v/>
      </c>
      <c r="AB285" s="123" t="str">
        <f>IF(1=1,IF(E285="","",IF(F285="","A CONTROLER",IF(NOT(ISNUMBER(F285)),"TEXTE",IF(OR(W285="",W285&lt;=0),"COMMANDE COUVERTS INCOMPLETE",IF(G285="","UNITE MANQUANTE",IF(COUNTIF(B384:B428,AE285)=0,"UNITE A CONTROLER","OK")))))),N("Z6"))</f>
        <v/>
      </c>
      <c r="AD285" s="144" t="str">
        <f>IF(1=1,IF(E285="","",AD268),N("AB23"))</f>
        <v/>
      </c>
      <c r="AE285" s="125" t="str">
        <f>IF(1=1,IF(G285="","",UPPER(TRIM(SUBSTITUTE(SUBSTITUTE(G285&amp;"",CHAR(160)," ")," "," ")))),N("AC23"))</f>
        <v/>
      </c>
    </row>
    <row r="286" spans="1:33" ht="15.75" x14ac:dyDescent="0.25">
      <c r="A286" s="160" t="str">
        <f>IF(1=1,IF(E286="","",A268),N("A24"))</f>
        <v/>
      </c>
      <c r="B286" s="127" t="str">
        <f>IF(1=1,IF(E286="","",B268),N("B24"))</f>
        <v/>
      </c>
      <c r="C286" s="128"/>
      <c r="D286" s="129" t="str">
        <f>IF(ISBLANK(E286),"",LARGE(D268:D285,1)+1)</f>
        <v/>
      </c>
      <c r="E286" s="130"/>
      <c r="F286" s="131"/>
      <c r="G286" s="170"/>
      <c r="H286" s="105"/>
      <c r="I286" s="132" t="str">
        <f>IF(1=1,IF(E286="","",I268),N("H24"))</f>
        <v/>
      </c>
      <c r="J286" s="133" t="str">
        <f>IF(1=1,IF(E286="","",J268),N("I24"))</f>
        <v/>
      </c>
      <c r="K286" s="134" t="str">
        <f>IF(1=1,IF(E286="","",K268),N("J24"))</f>
        <v/>
      </c>
      <c r="L286" s="135" t="str">
        <f>IF(1=1,IF(OR(J286="",O286="",NOT(ISNUMBER(J286)),NOT(ISNUMBER(O286)),J286=0),"",O286/J286),N("L24"))</f>
        <v/>
      </c>
      <c r="M286" s="136" t="str">
        <f>IF(1=1,IF(OR(L286="",NOT(ISNUMBER(F286))),"",F286*L286*IFERROR(INDEX(D384:D428,MATCH(AE286,B384:B428,0)),1)),N("M13"))</f>
        <v/>
      </c>
      <c r="N286" s="137" t="str">
        <f>IF(1=1,IF(F286="","",IF(G286="","",IFERROR(INDEX(E384:E428,MATCH(AE286,B384:B428,0)),G286&amp;""))),N("N6"))</f>
        <v/>
      </c>
      <c r="O286" s="138" t="str">
        <f>IF(1=1,IF(E286="","",O268),N("K24"))</f>
        <v/>
      </c>
      <c r="P286" s="139" t="str">
        <f>IF(1=1,IF(M286="","",IF(AND(ISNUMBER(M286),M286&lt;1,N286="kg"),MAX(1,ROUND(M286*1000,0)),IF(AND(ISNUMBER(M286),M286&lt;1,N286="L"),MAX(1,ROUND(M286*100,0)),ROUND(M286,3)))),N("O24"))</f>
        <v/>
      </c>
      <c r="Q286" s="140" t="str">
        <f>IF(1=1,IF(M286="","",IF(AND(ISNUMBER(M286),M286&lt;1,N286="kg"),"g",IF(AND(ISNUMBER(M286),M286&lt;1,N286="L"),"cl",N286))),N("P24"))</f>
        <v/>
      </c>
      <c r="R286" s="161" t="str">
        <f>IF(1=1,IF(E286="","",IF(F286="","A CONTROLER",IF(NOT(ISNUMBER(F286)),"TEXTE",IF(OR(L286="",L286&lt;=0),"COMMANDE PRINCIPALE INCOMPLETE",IF(G286="","UNITE MANQUANTE",IF(COUNTIF(B384:B428,AE286)=0,"UNITE A CONTROLER","OK")))))),N("Q9"))</f>
        <v/>
      </c>
      <c r="S286" s="105"/>
      <c r="T286" s="141">
        <f t="shared" si="18"/>
        <v>0</v>
      </c>
      <c r="U286" s="133" t="str">
        <f>IF(1=1,IF(E286="","",U268),N("S24"))</f>
        <v/>
      </c>
      <c r="V286" s="133" t="str">
        <f>IF(1=1,IF(E286="","",V268),N("T24"))</f>
        <v/>
      </c>
      <c r="W286" s="135" t="str">
        <f>IF(1=1,IF(OR(U286="",V286="",NOT(ISNUMBER(U286)),NOT(ISNUMBER(V286)),U286=0),"",V286/U286),N("U24"))</f>
        <v/>
      </c>
      <c r="X286" s="136" t="str">
        <f>IF(1=1,IF(OR(W286="",NOT(ISNUMBER(F286))),"",F286*W286*IFERROR(INDEX(D384:D428,MATCH(AE286,B384:B428,0)),1)),N("V7"))</f>
        <v/>
      </c>
      <c r="Y286" s="137" t="str">
        <f>IF(1=1,IF(F286="","",IF(G286="","",IFERROR(INDEX(E384:E428,MATCH(AE286,B384:B428,0)),G286&amp;""))),N("W6"))</f>
        <v/>
      </c>
      <c r="Z286" s="142" t="str">
        <f>IF(1=1,IF(X286="","",IF(AND(ISNUMBER(X286),X286&lt;1,Y286="kg"),MAX(1,ROUND(X286*1000,0)),IF(AND(ISNUMBER(X286),X286&lt;1,Y286="L"),MAX(1,ROUND(X286*100,0)),ROUND(X286,3)))),N("X24"))</f>
        <v/>
      </c>
      <c r="AA286" s="143" t="str">
        <f>IF(1=1,IF(X286="","",IF(AND(ISNUMBER(X286),X286&lt;1,Y286="kg"),"g",IF(AND(ISNUMBER(X286),X286&lt;1,Y286="L"),"cl",Y286))),N("Y24"))</f>
        <v/>
      </c>
      <c r="AB286" s="123" t="str">
        <f>IF(1=1,IF(E286="","",IF(F286="","A CONTROLER",IF(NOT(ISNUMBER(F286)),"TEXTE",IF(OR(W286="",W286&lt;=0),"COMMANDE COUVERTS INCOMPLETE",IF(G286="","UNITE MANQUANTE",IF(COUNTIF(B384:B428,AE286)=0,"UNITE A CONTROLER","OK")))))),N("Z6"))</f>
        <v/>
      </c>
      <c r="AD286" s="144" t="str">
        <f>IF(1=1,IF(E286="","",AD268),N("AB24"))</f>
        <v/>
      </c>
      <c r="AE286" s="125" t="str">
        <f>IF(1=1,IF(G286="","",UPPER(TRIM(SUBSTITUTE(SUBSTITUTE(G286&amp;"",CHAR(160)," ")," "," ")))),N("AC24"))</f>
        <v/>
      </c>
    </row>
    <row r="287" spans="1:33" ht="15.75" x14ac:dyDescent="0.25">
      <c r="A287" s="160" t="str">
        <f>IF(1=1,IF(E287="","",A268),N("A25"))</f>
        <v/>
      </c>
      <c r="B287" s="127" t="str">
        <f>IF(1=1,IF(E287="","",B268),N("B25"))</f>
        <v/>
      </c>
      <c r="C287" s="128"/>
      <c r="D287" s="129" t="str">
        <f>IF(ISBLANK(E287),"",LARGE(D268:D286,1)+1)</f>
        <v/>
      </c>
      <c r="E287" s="130"/>
      <c r="F287" s="131"/>
      <c r="G287" s="170"/>
      <c r="H287" s="105"/>
      <c r="I287" s="132" t="str">
        <f>IF(1=1,IF(E287="","",I268),N("H25"))</f>
        <v/>
      </c>
      <c r="J287" s="133" t="str">
        <f>IF(1=1,IF(E287="","",J268),N("I25"))</f>
        <v/>
      </c>
      <c r="K287" s="134" t="str">
        <f>IF(1=1,IF(E287="","",K268),N("J25"))</f>
        <v/>
      </c>
      <c r="L287" s="135" t="str">
        <f>IF(1=1,IF(OR(J287="",O287="",NOT(ISNUMBER(J287)),NOT(ISNUMBER(O287)),J287=0),"",O287/J287),N("L25"))</f>
        <v/>
      </c>
      <c r="M287" s="136" t="str">
        <f>IF(1=1,IF(OR(L287="",NOT(ISNUMBER(F287))),"",F287*L287*IFERROR(INDEX(D384:D428,MATCH(AE287,B384:B428,0)),1)),N("M13"))</f>
        <v/>
      </c>
      <c r="N287" s="137" t="str">
        <f>IF(1=1,IF(F287="","",IF(G287="","",IFERROR(INDEX(E384:E428,MATCH(AE287,B384:B428,0)),G287&amp;""))),N("N6"))</f>
        <v/>
      </c>
      <c r="O287" s="138" t="str">
        <f>IF(1=1,IF(E287="","",O268),N("K25"))</f>
        <v/>
      </c>
      <c r="P287" s="139" t="str">
        <f>IF(1=1,IF(M287="","",IF(AND(ISNUMBER(M287),M287&lt;1,N287="kg"),MAX(1,ROUND(M287*1000,0)),IF(AND(ISNUMBER(M287),M287&lt;1,N287="L"),MAX(1,ROUND(M287*100,0)),ROUND(M287,3)))),N("O25"))</f>
        <v/>
      </c>
      <c r="Q287" s="140" t="str">
        <f>IF(1=1,IF(M287="","",IF(AND(ISNUMBER(M287),M287&lt;1,N287="kg"),"g",IF(AND(ISNUMBER(M287),M287&lt;1,N287="L"),"cl",N287))),N("P25"))</f>
        <v/>
      </c>
      <c r="R287" s="161" t="str">
        <f>IF(1=1,IF(E287="","",IF(F287="","A CONTROLER",IF(NOT(ISNUMBER(F287)),"TEXTE",IF(OR(L287="",L287&lt;=0),"COMMANDE PRINCIPALE INCOMPLETE",IF(G287="","UNITE MANQUANTE",IF(COUNTIF(B384:B428,AE287)=0,"UNITE A CONTROLER","OK")))))),N("Q9"))</f>
        <v/>
      </c>
      <c r="S287" s="105"/>
      <c r="T287" s="141">
        <f t="shared" si="18"/>
        <v>0</v>
      </c>
      <c r="U287" s="133" t="str">
        <f>IF(1=1,IF(E287="","",U268),N("S25"))</f>
        <v/>
      </c>
      <c r="V287" s="133" t="str">
        <f>IF(1=1,IF(E287="","",V268),N("T25"))</f>
        <v/>
      </c>
      <c r="W287" s="135" t="str">
        <f>IF(1=1,IF(OR(U287="",V287="",NOT(ISNUMBER(U287)),NOT(ISNUMBER(V287)),U287=0),"",V287/U287),N("U25"))</f>
        <v/>
      </c>
      <c r="X287" s="136" t="str">
        <f>IF(1=1,IF(OR(W287="",NOT(ISNUMBER(F287))),"",F287*W287*IFERROR(INDEX(D384:D428,MATCH(AE287,B384:B428,0)),1)),N("V7"))</f>
        <v/>
      </c>
      <c r="Y287" s="137" t="str">
        <f>IF(1=1,IF(F287="","",IF(G287="","",IFERROR(INDEX(E384:E428,MATCH(AE287,B384:B428,0)),G287&amp;""))),N("W6"))</f>
        <v/>
      </c>
      <c r="Z287" s="142" t="str">
        <f>IF(1=1,IF(X287="","",IF(AND(ISNUMBER(X287),X287&lt;1,Y287="kg"),MAX(1,ROUND(X287*1000,0)),IF(AND(ISNUMBER(X287),X287&lt;1,Y287="L"),MAX(1,ROUND(X287*100,0)),ROUND(X287,3)))),N("X25"))</f>
        <v/>
      </c>
      <c r="AA287" s="143" t="str">
        <f>IF(1=1,IF(X287="","",IF(AND(ISNUMBER(X287),X287&lt;1,Y287="kg"),"g",IF(AND(ISNUMBER(X287),X287&lt;1,Y287="L"),"cl",Y287))),N("Y25"))</f>
        <v/>
      </c>
      <c r="AB287" s="123" t="str">
        <f>IF(1=1,IF(E287="","",IF(F287="","A CONTROLER",IF(NOT(ISNUMBER(F287)),"TEXTE",IF(OR(W287="",W287&lt;=0),"COMMANDE COUVERTS INCOMPLETE",IF(G287="","UNITE MANQUANTE",IF(COUNTIF(B384:B428,AE287)=0,"UNITE A CONTROLER","OK")))))),N("Z6"))</f>
        <v/>
      </c>
      <c r="AD287" s="144" t="str">
        <f>IF(1=1,IF(E287="","",AD268),N("AB25"))</f>
        <v/>
      </c>
      <c r="AE287" s="125" t="str">
        <f>IF(1=1,IF(G287="","",UPPER(TRIM(SUBSTITUTE(SUBSTITUTE(G287&amp;"",CHAR(160)," ")," "," ")))),N("AC25"))</f>
        <v/>
      </c>
    </row>
    <row r="288" spans="1:33" ht="15.75" x14ac:dyDescent="0.25">
      <c r="A288" s="160" t="str">
        <f>IF(1=1,IF(E288="","",A268),N("A26"))</f>
        <v/>
      </c>
      <c r="B288" s="127" t="str">
        <f>IF(1=1,IF(E288="","",B268),N("B26"))</f>
        <v/>
      </c>
      <c r="C288" s="128"/>
      <c r="D288" s="129" t="str">
        <f>IF(ISBLANK(E288),"",LARGE(D268:D287,1)+1)</f>
        <v/>
      </c>
      <c r="E288" s="130"/>
      <c r="F288" s="131"/>
      <c r="G288" s="170"/>
      <c r="H288" s="105"/>
      <c r="I288" s="132" t="str">
        <f>IF(1=1,IF(E288="","",I268),N("H26"))</f>
        <v/>
      </c>
      <c r="J288" s="133" t="str">
        <f>IF(1=1,IF(E288="","",J268),N("I26"))</f>
        <v/>
      </c>
      <c r="K288" s="134" t="str">
        <f>IF(1=1,IF(E288="","",K268),N("J26"))</f>
        <v/>
      </c>
      <c r="L288" s="135" t="str">
        <f>IF(1=1,IF(OR(J288="",O288="",NOT(ISNUMBER(J288)),NOT(ISNUMBER(O288)),J288=0),"",O288/J288),N("L26"))</f>
        <v/>
      </c>
      <c r="M288" s="136" t="str">
        <f>IF(1=1,IF(OR(L288="",NOT(ISNUMBER(F288))),"",F288*L288*IFERROR(INDEX(D384:D428,MATCH(AE288,B384:B428,0)),1)),N("M13"))</f>
        <v/>
      </c>
      <c r="N288" s="137" t="str">
        <f>IF(1=1,IF(F288="","",IF(G288="","",IFERROR(INDEX(E384:E428,MATCH(AE288,B384:B428,0)),G288&amp;""))),N("N6"))</f>
        <v/>
      </c>
      <c r="O288" s="138" t="str">
        <f>IF(1=1,IF(E288="","",O268),N("K26"))</f>
        <v/>
      </c>
      <c r="P288" s="139" t="str">
        <f>IF(1=1,IF(M288="","",IF(AND(ISNUMBER(M288),M288&lt;1,N288="kg"),MAX(1,ROUND(M288*1000,0)),IF(AND(ISNUMBER(M288),M288&lt;1,N288="L"),MAX(1,ROUND(M288*100,0)),ROUND(M288,3)))),N("O26"))</f>
        <v/>
      </c>
      <c r="Q288" s="140" t="str">
        <f>IF(1=1,IF(M288="","",IF(AND(ISNUMBER(M288),M288&lt;1,N288="kg"),"g",IF(AND(ISNUMBER(M288),M288&lt;1,N288="L"),"cl",N288))),N("P26"))</f>
        <v/>
      </c>
      <c r="R288" s="161" t="str">
        <f>IF(1=1,IF(E288="","",IF(F288="","A CONTROLER",IF(NOT(ISNUMBER(F288)),"TEXTE",IF(OR(L288="",L288&lt;=0),"COMMANDE PRINCIPALE INCOMPLETE",IF(G288="","UNITE MANQUANTE",IF(COUNTIF(B384:B428,AE288)=0,"UNITE A CONTROLER","OK")))))),N("Q9"))</f>
        <v/>
      </c>
      <c r="S288" s="105"/>
      <c r="T288" s="141">
        <f t="shared" si="18"/>
        <v>0</v>
      </c>
      <c r="U288" s="133" t="str">
        <f>IF(1=1,IF(E288="","",U268),N("S26"))</f>
        <v/>
      </c>
      <c r="V288" s="133" t="str">
        <f>IF(1=1,IF(E288="","",V268),N("T26"))</f>
        <v/>
      </c>
      <c r="W288" s="135" t="str">
        <f>IF(1=1,IF(OR(U288="",V288="",NOT(ISNUMBER(U288)),NOT(ISNUMBER(V288)),U288=0),"",V288/U288),N("U26"))</f>
        <v/>
      </c>
      <c r="X288" s="136" t="str">
        <f>IF(1=1,IF(OR(W288="",NOT(ISNUMBER(F288))),"",F288*W288*IFERROR(INDEX(D384:D428,MATCH(AE288,B384:B428,0)),1)),N("V7"))</f>
        <v/>
      </c>
      <c r="Y288" s="137" t="str">
        <f>IF(1=1,IF(F288="","",IF(G288="","",IFERROR(INDEX(E384:E428,MATCH(AE288,B384:B428,0)),G288&amp;""))),N("W6"))</f>
        <v/>
      </c>
      <c r="Z288" s="142" t="str">
        <f>IF(1=1,IF(X288="","",IF(AND(ISNUMBER(X288),X288&lt;1,Y288="kg"),MAX(1,ROUND(X288*1000,0)),IF(AND(ISNUMBER(X288),X288&lt;1,Y288="L"),MAX(1,ROUND(X288*100,0)),ROUND(X288,3)))),N("X26"))</f>
        <v/>
      </c>
      <c r="AA288" s="143" t="str">
        <f>IF(1=1,IF(X288="","",IF(AND(ISNUMBER(X288),X288&lt;1,Y288="kg"),"g",IF(AND(ISNUMBER(X288),X288&lt;1,Y288="L"),"cl",Y288))),N("Y26"))</f>
        <v/>
      </c>
      <c r="AB288" s="123" t="str">
        <f>IF(1=1,IF(E288="","",IF(F288="","A CONTROLER",IF(NOT(ISNUMBER(F288)),"TEXTE",IF(OR(W288="",W288&lt;=0),"COMMANDE COUVERTS INCOMPLETE",IF(G288="","UNITE MANQUANTE",IF(COUNTIF(B384:B428,AE288)=0,"UNITE A CONTROLER","OK")))))),N("Z6"))</f>
        <v/>
      </c>
      <c r="AD288" s="144" t="str">
        <f>IF(1=1,IF(E288="","",AD268),N("AB26"))</f>
        <v/>
      </c>
      <c r="AE288" s="125" t="str">
        <f>IF(1=1,IF(G288="","",UPPER(TRIM(SUBSTITUTE(SUBSTITUTE(G288&amp;"",CHAR(160)," ")," "," ")))),N("AC26"))</f>
        <v/>
      </c>
    </row>
    <row r="289" spans="1:33" ht="15.75" x14ac:dyDescent="0.25">
      <c r="A289" s="160" t="str">
        <f>IF(1=1,IF(E289="","",A268),N("A27"))</f>
        <v/>
      </c>
      <c r="B289" s="127" t="str">
        <f>IF(1=1,IF(E289="","",B268),N("B27"))</f>
        <v/>
      </c>
      <c r="C289" s="128"/>
      <c r="D289" s="129" t="str">
        <f>IF(ISBLANK(E289),"",LARGE(D268:D288,1)+1)</f>
        <v/>
      </c>
      <c r="E289" s="130"/>
      <c r="F289" s="131"/>
      <c r="G289" s="170"/>
      <c r="H289" s="105"/>
      <c r="I289" s="132" t="str">
        <f>IF(1=1,IF(E289="","",I268),N("H27"))</f>
        <v/>
      </c>
      <c r="J289" s="133" t="str">
        <f>IF(1=1,IF(E289="","",J268),N("I27"))</f>
        <v/>
      </c>
      <c r="K289" s="134" t="str">
        <f>IF(1=1,IF(E289="","",K268),N("J27"))</f>
        <v/>
      </c>
      <c r="L289" s="135" t="str">
        <f>IF(1=1,IF(OR(J289="",O289="",NOT(ISNUMBER(J289)),NOT(ISNUMBER(O289)),J289=0),"",O289/J289),N("L27"))</f>
        <v/>
      </c>
      <c r="M289" s="136" t="str">
        <f>IF(1=1,IF(OR(L289="",NOT(ISNUMBER(F289))),"",F289*L289*IFERROR(INDEX(D384:D428,MATCH(AE289,B384:B428,0)),1)),N("M13"))</f>
        <v/>
      </c>
      <c r="N289" s="137" t="str">
        <f>IF(1=1,IF(F289="","",IF(G289="","",IFERROR(INDEX(E384:E428,MATCH(AE289,B384:B428,0)),G289&amp;""))),N("N6"))</f>
        <v/>
      </c>
      <c r="O289" s="138" t="str">
        <f>IF(1=1,IF(E289="","",O268),N("K27"))</f>
        <v/>
      </c>
      <c r="P289" s="139" t="str">
        <f>IF(1=1,IF(M289="","",IF(AND(ISNUMBER(M289),M289&lt;1,N289="kg"),MAX(1,ROUND(M289*1000,0)),IF(AND(ISNUMBER(M289),M289&lt;1,N289="L"),MAX(1,ROUND(M289*100,0)),ROUND(M289,3)))),N("O27"))</f>
        <v/>
      </c>
      <c r="Q289" s="140" t="str">
        <f>IF(1=1,IF(M289="","",IF(AND(ISNUMBER(M289),M289&lt;1,N289="kg"),"g",IF(AND(ISNUMBER(M289),M289&lt;1,N289="L"),"cl",N289))),N("P27"))</f>
        <v/>
      </c>
      <c r="R289" s="161" t="str">
        <f>IF(1=1,IF(E289="","",IF(F289="","A CONTROLER",IF(NOT(ISNUMBER(F289)),"TEXTE",IF(OR(L289="",L289&lt;=0),"COMMANDE PRINCIPALE INCOMPLETE",IF(G289="","UNITE MANQUANTE",IF(COUNTIF(B384:B428,AE289)=0,"UNITE A CONTROLER","OK")))))),N("Q9"))</f>
        <v/>
      </c>
      <c r="S289" s="105"/>
      <c r="T289" s="141">
        <f t="shared" si="18"/>
        <v>0</v>
      </c>
      <c r="U289" s="133" t="str">
        <f>IF(1=1,IF(E289="","",U268),N("S27"))</f>
        <v/>
      </c>
      <c r="V289" s="133" t="str">
        <f>IF(1=1,IF(E289="","",V268),N("T27"))</f>
        <v/>
      </c>
      <c r="W289" s="135" t="str">
        <f>IF(1=1,IF(OR(U289="",V289="",NOT(ISNUMBER(U289)),NOT(ISNUMBER(V289)),U289=0),"",V289/U289),N("U27"))</f>
        <v/>
      </c>
      <c r="X289" s="136" t="str">
        <f>IF(1=1,IF(OR(W289="",NOT(ISNUMBER(F289))),"",F289*W289*IFERROR(INDEX(D384:D428,MATCH(AE289,B384:B428,0)),1)),N("V7"))</f>
        <v/>
      </c>
      <c r="Y289" s="137" t="str">
        <f>IF(1=1,IF(F289="","",IF(G289="","",IFERROR(INDEX(E384:E428,MATCH(AE289,B384:B428,0)),G289&amp;""))),N("W6"))</f>
        <v/>
      </c>
      <c r="Z289" s="142" t="str">
        <f>IF(1=1,IF(X289="","",IF(AND(ISNUMBER(X289),X289&lt;1,Y289="kg"),MAX(1,ROUND(X289*1000,0)),IF(AND(ISNUMBER(X289),X289&lt;1,Y289="L"),MAX(1,ROUND(X289*100,0)),ROUND(X289,3)))),N("X27"))</f>
        <v/>
      </c>
      <c r="AA289" s="143" t="str">
        <f>IF(1=1,IF(X289="","",IF(AND(ISNUMBER(X289),X289&lt;1,Y289="kg"),"g",IF(AND(ISNUMBER(X289),X289&lt;1,Y289="L"),"cl",Y289))),N("Y27"))</f>
        <v/>
      </c>
      <c r="AB289" s="123" t="str">
        <f>IF(1=1,IF(E289="","",IF(F289="","A CONTROLER",IF(NOT(ISNUMBER(F289)),"TEXTE",IF(OR(W289="",W289&lt;=0),"COMMANDE COUVERTS INCOMPLETE",IF(G289="","UNITE MANQUANTE",IF(COUNTIF(B384:B428,AE289)=0,"UNITE A CONTROLER","OK")))))),N("Z6"))</f>
        <v/>
      </c>
      <c r="AD289" s="144" t="str">
        <f>IF(1=1,IF(E289="","",AD268),N("AB27"))</f>
        <v/>
      </c>
      <c r="AE289" s="125" t="str">
        <f>IF(1=1,IF(G289="","",UPPER(TRIM(SUBSTITUTE(SUBSTITUTE(G289&amp;"",CHAR(160)," ")," "," ")))),N("AC27"))</f>
        <v/>
      </c>
    </row>
    <row r="290" spans="1:33" ht="15.75" x14ac:dyDescent="0.25">
      <c r="A290" s="160" t="str">
        <f>IF(1=1,IF(E290="","",A268),N("A28"))</f>
        <v/>
      </c>
      <c r="B290" s="127" t="str">
        <f>IF(1=1,IF(E290="","",B268),N("B28"))</f>
        <v/>
      </c>
      <c r="C290" s="128"/>
      <c r="D290" s="129" t="str">
        <f>IF(ISBLANK(E290),"",LARGE(D268:D289,1)+1)</f>
        <v/>
      </c>
      <c r="E290" s="130"/>
      <c r="F290" s="131"/>
      <c r="G290" s="170"/>
      <c r="H290" s="105"/>
      <c r="I290" s="132" t="str">
        <f>IF(1=1,IF(E290="","",I268),N("H28"))</f>
        <v/>
      </c>
      <c r="J290" s="133" t="str">
        <f>IF(1=1,IF(E290="","",J268),N("I28"))</f>
        <v/>
      </c>
      <c r="K290" s="134" t="str">
        <f>IF(1=1,IF(E290="","",K268),N("J28"))</f>
        <v/>
      </c>
      <c r="L290" s="135" t="str">
        <f>IF(1=1,IF(OR(J290="",O290="",NOT(ISNUMBER(J290)),NOT(ISNUMBER(O290)),J290=0),"",O290/J290),N("L28"))</f>
        <v/>
      </c>
      <c r="M290" s="136" t="str">
        <f>IF(1=1,IF(OR(L290="",NOT(ISNUMBER(F290))),"",F290*L290*IFERROR(INDEX(D384:D428,MATCH(AE290,B384:B428,0)),1)),N("M13"))</f>
        <v/>
      </c>
      <c r="N290" s="137" t="str">
        <f>IF(1=1,IF(F290="","",IF(G290="","",IFERROR(INDEX(E384:E428,MATCH(AE290,B384:B428,0)),G290&amp;""))),N("N6"))</f>
        <v/>
      </c>
      <c r="O290" s="138" t="str">
        <f>IF(1=1,IF(E290="","",O268),N("K28"))</f>
        <v/>
      </c>
      <c r="P290" s="139" t="str">
        <f>IF(1=1,IF(M290="","",IF(AND(ISNUMBER(M290),M290&lt;1,N290="kg"),MAX(1,ROUND(M290*1000,0)),IF(AND(ISNUMBER(M290),M290&lt;1,N290="L"),MAX(1,ROUND(M290*100,0)),ROUND(M290,3)))),N("O28"))</f>
        <v/>
      </c>
      <c r="Q290" s="140" t="str">
        <f>IF(1=1,IF(M290="","",IF(AND(ISNUMBER(M290),M290&lt;1,N290="kg"),"g",IF(AND(ISNUMBER(M290),M290&lt;1,N290="L"),"cl",N290))),N("P28"))</f>
        <v/>
      </c>
      <c r="R290" s="161" t="str">
        <f>IF(1=1,IF(E290="","",IF(F290="","A CONTROLER",IF(NOT(ISNUMBER(F290)),"TEXTE",IF(OR(L290="",L290&lt;=0),"COMMANDE PRINCIPALE INCOMPLETE",IF(G290="","UNITE MANQUANTE",IF(COUNTIF(B384:B428,AE290)=0,"UNITE A CONTROLER","OK")))))),N("Q9"))</f>
        <v/>
      </c>
      <c r="S290" s="105"/>
      <c r="T290" s="141">
        <f t="shared" si="18"/>
        <v>0</v>
      </c>
      <c r="U290" s="133" t="str">
        <f>IF(1=1,IF(E290="","",U268),N("S28"))</f>
        <v/>
      </c>
      <c r="V290" s="133" t="str">
        <f>IF(1=1,IF(E290="","",V268),N("T28"))</f>
        <v/>
      </c>
      <c r="W290" s="135" t="str">
        <f>IF(1=1,IF(OR(U290="",V290="",NOT(ISNUMBER(U290)),NOT(ISNUMBER(V290)),U290=0),"",V290/U290),N("U28"))</f>
        <v/>
      </c>
      <c r="X290" s="136" t="str">
        <f>IF(1=1,IF(OR(W290="",NOT(ISNUMBER(F290))),"",F290*W290*IFERROR(INDEX(D384:D428,MATCH(AE290,B384:B428,0)),1)),N("V7"))</f>
        <v/>
      </c>
      <c r="Y290" s="137" t="str">
        <f>IF(1=1,IF(F290="","",IF(G290="","",IFERROR(INDEX(E384:E428,MATCH(AE290,B384:B428,0)),G290&amp;""))),N("W6"))</f>
        <v/>
      </c>
      <c r="Z290" s="142" t="str">
        <f>IF(1=1,IF(X290="","",IF(AND(ISNUMBER(X290),X290&lt;1,Y290="kg"),MAX(1,ROUND(X290*1000,0)),IF(AND(ISNUMBER(X290),X290&lt;1,Y290="L"),MAX(1,ROUND(X290*100,0)),ROUND(X290,3)))),N("X28"))</f>
        <v/>
      </c>
      <c r="AA290" s="143" t="str">
        <f>IF(1=1,IF(X290="","",IF(AND(ISNUMBER(X290),X290&lt;1,Y290="kg"),"g",IF(AND(ISNUMBER(X290),X290&lt;1,Y290="L"),"cl",Y290))),N("Y28"))</f>
        <v/>
      </c>
      <c r="AB290" s="123" t="str">
        <f>IF(1=1,IF(E290="","",IF(F290="","A CONTROLER",IF(NOT(ISNUMBER(F290)),"TEXTE",IF(OR(W290="",W290&lt;=0),"COMMANDE COUVERTS INCOMPLETE",IF(G290="","UNITE MANQUANTE",IF(COUNTIF(B384:B428,AE290)=0,"UNITE A CONTROLER","OK")))))),N("Z6"))</f>
        <v/>
      </c>
      <c r="AD290" s="144" t="str">
        <f>IF(1=1,IF(E290="","",AD268),N("AB28"))</f>
        <v/>
      </c>
      <c r="AE290" s="125" t="str">
        <f>IF(1=1,IF(G290="","",UPPER(TRIM(SUBSTITUTE(SUBSTITUTE(G290&amp;"",CHAR(160)," ")," "," ")))),N("AC28"))</f>
        <v/>
      </c>
    </row>
    <row r="291" spans="1:33" ht="15.75" x14ac:dyDescent="0.25">
      <c r="A291" s="160" t="str">
        <f>IF(1=1,IF(E291="","",A268),N("A29"))</f>
        <v/>
      </c>
      <c r="B291" s="127" t="str">
        <f>IF(1=1,IF(E291="","",B268),N("B29"))</f>
        <v/>
      </c>
      <c r="C291" s="128"/>
      <c r="D291" s="129" t="str">
        <f>IF(ISBLANK(E291),"",LARGE(D268:D290,1)+1)</f>
        <v/>
      </c>
      <c r="E291" s="130"/>
      <c r="F291" s="131"/>
      <c r="G291" s="170"/>
      <c r="H291" s="105"/>
      <c r="I291" s="132" t="str">
        <f>IF(1=1,IF(E291="","",I268),N("H29"))</f>
        <v/>
      </c>
      <c r="J291" s="133" t="str">
        <f>IF(1=1,IF(E291="","",J268),N("I29"))</f>
        <v/>
      </c>
      <c r="K291" s="134" t="str">
        <f>IF(1=1,IF(E291="","",K268),N("J29"))</f>
        <v/>
      </c>
      <c r="L291" s="135" t="str">
        <f>IF(1=1,IF(OR(J291="",O291="",NOT(ISNUMBER(J291)),NOT(ISNUMBER(O291)),J291=0),"",O291/J291),N("L29"))</f>
        <v/>
      </c>
      <c r="M291" s="136" t="str">
        <f>IF(1=1,IF(OR(L291="",NOT(ISNUMBER(F291))),"",F291*L291*IFERROR(INDEX(D384:D428,MATCH(AE291,B384:B428,0)),1)),N("M13"))</f>
        <v/>
      </c>
      <c r="N291" s="137" t="str">
        <f>IF(1=1,IF(F291="","",IF(G291="","",IFERROR(INDEX(E384:E428,MATCH(AE291,B384:B428,0)),G291&amp;""))),N("N6"))</f>
        <v/>
      </c>
      <c r="O291" s="138" t="str">
        <f>IF(1=1,IF(E291="","",O268),N("K29"))</f>
        <v/>
      </c>
      <c r="P291" s="139" t="str">
        <f>IF(1=1,IF(M291="","",IF(AND(ISNUMBER(M291),M291&lt;1,N291="kg"),MAX(1,ROUND(M291*1000,0)),IF(AND(ISNUMBER(M291),M291&lt;1,N291="L"),MAX(1,ROUND(M291*100,0)),ROUND(M291,3)))),N("O29"))</f>
        <v/>
      </c>
      <c r="Q291" s="140" t="str">
        <f>IF(1=1,IF(M291="","",IF(AND(ISNUMBER(M291),M291&lt;1,N291="kg"),"g",IF(AND(ISNUMBER(M291),M291&lt;1,N291="L"),"cl",N291))),N("P29"))</f>
        <v/>
      </c>
      <c r="R291" s="161" t="str">
        <f>IF(1=1,IF(E291="","",IF(F291="","A CONTROLER",IF(NOT(ISNUMBER(F291)),"TEXTE",IF(OR(L291="",L291&lt;=0),"COMMANDE PRINCIPALE INCOMPLETE",IF(G291="","UNITE MANQUANTE",IF(COUNTIF(B384:B428,AE291)=0,"UNITE A CONTROLER","OK")))))),N("Q9"))</f>
        <v/>
      </c>
      <c r="S291" s="105"/>
      <c r="T291" s="141">
        <f t="shared" si="18"/>
        <v>0</v>
      </c>
      <c r="U291" s="133" t="str">
        <f>IF(1=1,IF(E291="","",U268),N("S29"))</f>
        <v/>
      </c>
      <c r="V291" s="133" t="str">
        <f>IF(1=1,IF(E291="","",V268),N("T29"))</f>
        <v/>
      </c>
      <c r="W291" s="135" t="str">
        <f>IF(1=1,IF(OR(U291="",V291="",NOT(ISNUMBER(U291)),NOT(ISNUMBER(V291)),U291=0),"",V291/U291),N("U29"))</f>
        <v/>
      </c>
      <c r="X291" s="136" t="str">
        <f>IF(1=1,IF(OR(W291="",NOT(ISNUMBER(F291))),"",F291*W291*IFERROR(INDEX(D384:D428,MATCH(AE291,B384:B428,0)),1)),N("V7"))</f>
        <v/>
      </c>
      <c r="Y291" s="137" t="str">
        <f>IF(1=1,IF(F291="","",IF(G291="","",IFERROR(INDEX(E384:E428,MATCH(AE291,B384:B428,0)),G291&amp;""))),N("W6"))</f>
        <v/>
      </c>
      <c r="Z291" s="142" t="str">
        <f>IF(1=1,IF(X291="","",IF(AND(ISNUMBER(X291),X291&lt;1,Y291="kg"),MAX(1,ROUND(X291*1000,0)),IF(AND(ISNUMBER(X291),X291&lt;1,Y291="L"),MAX(1,ROUND(X291*100,0)),ROUND(X291,3)))),N("X29"))</f>
        <v/>
      </c>
      <c r="AA291" s="143" t="str">
        <f>IF(1=1,IF(X291="","",IF(AND(ISNUMBER(X291),X291&lt;1,Y291="kg"),"g",IF(AND(ISNUMBER(X291),X291&lt;1,Y291="L"),"cl",Y291))),N("Y29"))</f>
        <v/>
      </c>
      <c r="AB291" s="123" t="str">
        <f>IF(1=1,IF(E291="","",IF(F291="","A CONTROLER",IF(NOT(ISNUMBER(F291)),"TEXTE",IF(OR(W291="",W291&lt;=0),"COMMANDE COUVERTS INCOMPLETE",IF(G291="","UNITE MANQUANTE",IF(COUNTIF(B384:B428,AE291)=0,"UNITE A CONTROLER","OK")))))),N("Z6"))</f>
        <v/>
      </c>
      <c r="AD291" s="144" t="str">
        <f>IF(1=1,IF(E291="","",AD268),N("AB29"))</f>
        <v/>
      </c>
      <c r="AE291" s="125" t="str">
        <f>IF(1=1,IF(G291="","",UPPER(TRIM(SUBSTITUTE(SUBSTITUTE(G291&amp;"",CHAR(160)," ")," "," ")))),N("AC29"))</f>
        <v/>
      </c>
    </row>
    <row r="292" spans="1:33" ht="15.75" x14ac:dyDescent="0.25">
      <c r="A292" s="160" t="str">
        <f>IF(1=1,IF(E292="","",A268),N("A30"))</f>
        <v/>
      </c>
      <c r="B292" s="127" t="str">
        <f>IF(1=1,IF(E292="","",B268),N("B30"))</f>
        <v/>
      </c>
      <c r="C292" s="128"/>
      <c r="D292" s="129" t="str">
        <f>IF(ISBLANK(E292),"",LARGE(D268:D291,1)+1)</f>
        <v/>
      </c>
      <c r="E292" s="130"/>
      <c r="F292" s="131"/>
      <c r="G292" s="170"/>
      <c r="H292" s="105"/>
      <c r="I292" s="132" t="str">
        <f>IF(1=1,IF(E292="","",I268),N("H30"))</f>
        <v/>
      </c>
      <c r="J292" s="133" t="str">
        <f>IF(1=1,IF(E292="","",J268),N("I30"))</f>
        <v/>
      </c>
      <c r="K292" s="134" t="str">
        <f>IF(1=1,IF(E292="","",K268),N("J30"))</f>
        <v/>
      </c>
      <c r="L292" s="135" t="str">
        <f>IF(1=1,IF(OR(J292="",O292="",NOT(ISNUMBER(J292)),NOT(ISNUMBER(O292)),J292=0),"",O292/J292),N("L30"))</f>
        <v/>
      </c>
      <c r="M292" s="136" t="str">
        <f>IF(1=1,IF(OR(L292="",NOT(ISNUMBER(F292))),"",F292*L292*IFERROR(INDEX(D384:D428,MATCH(AE292,B384:B428,0)),1)),N("M13"))</f>
        <v/>
      </c>
      <c r="N292" s="137" t="str">
        <f>IF(1=1,IF(F292="","",IF(G292="","",IFERROR(INDEX(E384:E428,MATCH(AE292,B384:B428,0)),G292&amp;""))),N("N6"))</f>
        <v/>
      </c>
      <c r="O292" s="138" t="str">
        <f>IF(1=1,IF(E292="","",O268),N("K30"))</f>
        <v/>
      </c>
      <c r="P292" s="139" t="str">
        <f>IF(1=1,IF(M292="","",IF(AND(ISNUMBER(M292),M292&lt;1,N292="kg"),MAX(1,ROUND(M292*1000,0)),IF(AND(ISNUMBER(M292),M292&lt;1,N292="L"),MAX(1,ROUND(M292*100,0)),ROUND(M292,3)))),N("O30"))</f>
        <v/>
      </c>
      <c r="Q292" s="140" t="str">
        <f>IF(1=1,IF(M292="","",IF(AND(ISNUMBER(M292),M292&lt;1,N292="kg"),"g",IF(AND(ISNUMBER(M292),M292&lt;1,N292="L"),"cl",N292))),N("P30"))</f>
        <v/>
      </c>
      <c r="R292" s="161" t="str">
        <f>IF(1=1,IF(E292="","",IF(F292="","A CONTROLER",IF(NOT(ISNUMBER(F292)),"TEXTE",IF(OR(L292="",L292&lt;=0),"COMMANDE PRINCIPALE INCOMPLETE",IF(G292="","UNITE MANQUANTE",IF(COUNTIF(B384:B428,AE292)=0,"UNITE A CONTROLER","OK")))))),N("Q9"))</f>
        <v/>
      </c>
      <c r="S292" s="105"/>
      <c r="T292" s="141">
        <f t="shared" si="18"/>
        <v>0</v>
      </c>
      <c r="U292" s="133" t="str">
        <f>IF(1=1,IF(E292="","",U268),N("S30"))</f>
        <v/>
      </c>
      <c r="V292" s="133" t="str">
        <f>IF(1=1,IF(E292="","",V268),N("T30"))</f>
        <v/>
      </c>
      <c r="W292" s="135" t="str">
        <f>IF(1=1,IF(OR(U292="",V292="",NOT(ISNUMBER(U292)),NOT(ISNUMBER(V292)),U292=0),"",V292/U292),N("U30"))</f>
        <v/>
      </c>
      <c r="X292" s="136" t="str">
        <f>IF(1=1,IF(OR(W292="",NOT(ISNUMBER(F292))),"",F292*W292*IFERROR(INDEX(D384:D428,MATCH(AE292,B384:B428,0)),1)),N("V7"))</f>
        <v/>
      </c>
      <c r="Y292" s="137" t="str">
        <f>IF(1=1,IF(F292="","",IF(G292="","",IFERROR(INDEX(E384:E428,MATCH(AE292,B384:B428,0)),G292&amp;""))),N("W6"))</f>
        <v/>
      </c>
      <c r="Z292" s="142" t="str">
        <f>IF(1=1,IF(X292="","",IF(AND(ISNUMBER(X292),X292&lt;1,Y292="kg"),MAX(1,ROUND(X292*1000,0)),IF(AND(ISNUMBER(X292),X292&lt;1,Y292="L"),MAX(1,ROUND(X292*100,0)),ROUND(X292,3)))),N("X30"))</f>
        <v/>
      </c>
      <c r="AA292" s="143" t="str">
        <f>IF(1=1,IF(X292="","",IF(AND(ISNUMBER(X292),X292&lt;1,Y292="kg"),"g",IF(AND(ISNUMBER(X292),X292&lt;1,Y292="L"),"cl",Y292))),N("Y30"))</f>
        <v/>
      </c>
      <c r="AB292" s="123" t="str">
        <f>IF(1=1,IF(E292="","",IF(F292="","A CONTROLER",IF(NOT(ISNUMBER(F292)),"TEXTE",IF(OR(W292="",W292&lt;=0),"COMMANDE COUVERTS INCOMPLETE",IF(G292="","UNITE MANQUANTE",IF(COUNTIF(B384:B428,AE292)=0,"UNITE A CONTROLER","OK")))))),N("Z6"))</f>
        <v/>
      </c>
      <c r="AD292" s="144" t="str">
        <f>IF(1=1,IF(E292="","",AD268),N("AB30"))</f>
        <v/>
      </c>
      <c r="AE292" s="125" t="str">
        <f>IF(1=1,IF(G292="","",UPPER(TRIM(SUBSTITUTE(SUBSTITUTE(G292&amp;"",CHAR(160)," ")," "," ")))),N("AC30"))</f>
        <v/>
      </c>
    </row>
    <row r="293" spans="1:33" ht="15.75" x14ac:dyDescent="0.25">
      <c r="A293" s="160" t="str">
        <f>IF(1=1,IF(E293="","",A268),N("A31"))</f>
        <v/>
      </c>
      <c r="B293" s="127" t="str">
        <f>IF(1=1,IF(E293="","",B268),N("B31"))</f>
        <v/>
      </c>
      <c r="C293" s="128"/>
      <c r="D293" s="129" t="str">
        <f>IF(ISBLANK(E293),"",LARGE(D268:D292,1)+1)</f>
        <v/>
      </c>
      <c r="E293" s="130"/>
      <c r="F293" s="131"/>
      <c r="G293" s="170"/>
      <c r="H293" s="105"/>
      <c r="I293" s="132" t="str">
        <f>IF(1=1,IF(E293="","",I268),N("H31"))</f>
        <v/>
      </c>
      <c r="J293" s="133" t="str">
        <f>IF(1=1,IF(E293="","",J268),N("I31"))</f>
        <v/>
      </c>
      <c r="K293" s="134" t="str">
        <f>IF(1=1,IF(E293="","",K268),N("J31"))</f>
        <v/>
      </c>
      <c r="L293" s="135" t="str">
        <f>IF(1=1,IF(OR(J293="",O293="",NOT(ISNUMBER(J293)),NOT(ISNUMBER(O293)),J293=0),"",O293/J293),N("L31"))</f>
        <v/>
      </c>
      <c r="M293" s="136" t="str">
        <f>IF(1=1,IF(OR(L293="",NOT(ISNUMBER(F293))),"",F293*L293*IFERROR(INDEX(D384:D428,MATCH(AE293,B384:B428,0)),1)),N("M13"))</f>
        <v/>
      </c>
      <c r="N293" s="137" t="str">
        <f>IF(1=1,IF(F293="","",IF(G293="","",IFERROR(INDEX(E384:E428,MATCH(AE293,B384:B428,0)),G293&amp;""))),N("N6"))</f>
        <v/>
      </c>
      <c r="O293" s="138" t="str">
        <f>IF(1=1,IF(E293="","",O268),N("K31"))</f>
        <v/>
      </c>
      <c r="P293" s="139" t="str">
        <f>IF(1=1,IF(M293="","",IF(AND(ISNUMBER(M293),M293&lt;1,N293="kg"),MAX(1,ROUND(M293*1000,0)),IF(AND(ISNUMBER(M293),M293&lt;1,N293="L"),MAX(1,ROUND(M293*100,0)),ROUND(M293,3)))),N("O31"))</f>
        <v/>
      </c>
      <c r="Q293" s="140" t="str">
        <f>IF(1=1,IF(M293="","",IF(AND(ISNUMBER(M293),M293&lt;1,N293="kg"),"g",IF(AND(ISNUMBER(M293),M293&lt;1,N293="L"),"cl",N293))),N("P31"))</f>
        <v/>
      </c>
      <c r="R293" s="161" t="str">
        <f>IF(1=1,IF(E293="","",IF(F293="","A CONTROLER",IF(NOT(ISNUMBER(F293)),"TEXTE",IF(OR(L293="",L293&lt;=0),"COMMANDE PRINCIPALE INCOMPLETE",IF(G293="","UNITE MANQUANTE",IF(COUNTIF(B384:B428,AE293)=0,"UNITE A CONTROLER","OK")))))),N("Q9"))</f>
        <v/>
      </c>
      <c r="S293" s="105"/>
      <c r="T293" s="141">
        <f t="shared" si="18"/>
        <v>0</v>
      </c>
      <c r="U293" s="133" t="str">
        <f>IF(1=1,IF(E293="","",U268),N("S31"))</f>
        <v/>
      </c>
      <c r="V293" s="133" t="str">
        <f>IF(1=1,IF(E293="","",V268),N("T31"))</f>
        <v/>
      </c>
      <c r="W293" s="135" t="str">
        <f>IF(1=1,IF(OR(U293="",V293="",NOT(ISNUMBER(U293)),NOT(ISNUMBER(V293)),U293=0),"",V293/U293),N("U31"))</f>
        <v/>
      </c>
      <c r="X293" s="136" t="str">
        <f>IF(1=1,IF(OR(W293="",NOT(ISNUMBER(F293))),"",F293*W293*IFERROR(INDEX(D384:D428,MATCH(AE293,B384:B428,0)),1)),N("V7"))</f>
        <v/>
      </c>
      <c r="Y293" s="137" t="str">
        <f>IF(1=1,IF(F293="","",IF(G293="","",IFERROR(INDEX(E384:E428,MATCH(AE293,B384:B428,0)),G293&amp;""))),N("W6"))</f>
        <v/>
      </c>
      <c r="Z293" s="142" t="str">
        <f>IF(1=1,IF(X293="","",IF(AND(ISNUMBER(X293),X293&lt;1,Y293="kg"),MAX(1,ROUND(X293*1000,0)),IF(AND(ISNUMBER(X293),X293&lt;1,Y293="L"),MAX(1,ROUND(X293*100,0)),ROUND(X293,3)))),N("X31"))</f>
        <v/>
      </c>
      <c r="AA293" s="143" t="str">
        <f>IF(1=1,IF(X293="","",IF(AND(ISNUMBER(X293),X293&lt;1,Y293="kg"),"g",IF(AND(ISNUMBER(X293),X293&lt;1,Y293="L"),"cl",Y293))),N("Y31"))</f>
        <v/>
      </c>
      <c r="AB293" s="123" t="str">
        <f>IF(1=1,IF(E293="","",IF(F293="","A CONTROLER",IF(NOT(ISNUMBER(F293)),"TEXTE",IF(OR(W293="",W293&lt;=0),"COMMANDE COUVERTS INCOMPLETE",IF(G293="","UNITE MANQUANTE",IF(COUNTIF(B384:B428,AE293)=0,"UNITE A CONTROLER","OK")))))),N("Z6"))</f>
        <v/>
      </c>
      <c r="AD293" s="144" t="str">
        <f>IF(1=1,IF(E293="","",AD268),N("AB31"))</f>
        <v/>
      </c>
      <c r="AE293" s="125" t="str">
        <f>IF(1=1,IF(G293="","",UPPER(TRIM(SUBSTITUTE(SUBSTITUTE(G293&amp;"",CHAR(160)," ")," "," ")))),N("AC31"))</f>
        <v/>
      </c>
    </row>
    <row r="294" spans="1:33" ht="15.75" x14ac:dyDescent="0.25">
      <c r="A294" s="160" t="str">
        <f>IF(1=1,IF(E294="","",A268),N("A32"))</f>
        <v/>
      </c>
      <c r="B294" s="127" t="str">
        <f>IF(1=1,IF(E294="","",B268),N("B32"))</f>
        <v/>
      </c>
      <c r="C294" s="128"/>
      <c r="D294" s="129" t="str">
        <f>IF(ISBLANK(E294),"",LARGE(D268:D293,1)+1)</f>
        <v/>
      </c>
      <c r="E294" s="130"/>
      <c r="F294" s="131"/>
      <c r="G294" s="170"/>
      <c r="H294" s="105"/>
      <c r="I294" s="132" t="str">
        <f>IF(1=1,IF(E294="","",I268),N("H32"))</f>
        <v/>
      </c>
      <c r="J294" s="133" t="str">
        <f>IF(1=1,IF(E294="","",J268),N("I32"))</f>
        <v/>
      </c>
      <c r="K294" s="134" t="str">
        <f>IF(1=1,IF(E294="","",K268),N("J32"))</f>
        <v/>
      </c>
      <c r="L294" s="135" t="str">
        <f>IF(1=1,IF(OR(J294="",O294="",NOT(ISNUMBER(J294)),NOT(ISNUMBER(O294)),J294=0),"",O294/J294),N("L32"))</f>
        <v/>
      </c>
      <c r="M294" s="136" t="str">
        <f>IF(1=1,IF(OR(L294="",NOT(ISNUMBER(F294))),"",F294*L294*IFERROR(INDEX(D384:D428,MATCH(AE294,B384:B428,0)),1)),N("M13"))</f>
        <v/>
      </c>
      <c r="N294" s="137" t="str">
        <f>IF(1=1,IF(F294="","",IF(G294="","",IFERROR(INDEX(E384:E428,MATCH(AE294,B384:B428,0)),G294&amp;""))),N("N6"))</f>
        <v/>
      </c>
      <c r="O294" s="138" t="str">
        <f>IF(1=1,IF(E294="","",O268),N("K32"))</f>
        <v/>
      </c>
      <c r="P294" s="139" t="str">
        <f>IF(1=1,IF(M294="","",IF(AND(ISNUMBER(M294),M294&lt;1,N294="kg"),MAX(1,ROUND(M294*1000,0)),IF(AND(ISNUMBER(M294),M294&lt;1,N294="L"),MAX(1,ROUND(M294*100,0)),ROUND(M294,3)))),N("O32"))</f>
        <v/>
      </c>
      <c r="Q294" s="140" t="str">
        <f>IF(1=1,IF(M294="","",IF(AND(ISNUMBER(M294),M294&lt;1,N294="kg"),"g",IF(AND(ISNUMBER(M294),M294&lt;1,N294="L"),"cl",N294))),N("P32"))</f>
        <v/>
      </c>
      <c r="R294" s="161" t="str">
        <f>IF(1=1,IF(E294="","",IF(F294="","A CONTROLER",IF(NOT(ISNUMBER(F294)),"TEXTE",IF(OR(L294="",L294&lt;=0),"COMMANDE PRINCIPALE INCOMPLETE",IF(G294="","UNITE MANQUANTE",IF(COUNTIF(B384:B428,AE294)=0,"UNITE A CONTROLER","OK")))))),N("Q9"))</f>
        <v/>
      </c>
      <c r="S294" s="105"/>
      <c r="T294" s="141">
        <f t="shared" si="18"/>
        <v>0</v>
      </c>
      <c r="U294" s="133" t="str">
        <f>IF(1=1,IF(E294="","",U268),N("S32"))</f>
        <v/>
      </c>
      <c r="V294" s="133" t="str">
        <f>IF(1=1,IF(E294="","",V268),N("T32"))</f>
        <v/>
      </c>
      <c r="W294" s="135" t="str">
        <f>IF(1=1,IF(OR(U294="",V294="",NOT(ISNUMBER(U294)),NOT(ISNUMBER(V294)),U294=0),"",V294/U294),N("U32"))</f>
        <v/>
      </c>
      <c r="X294" s="136" t="str">
        <f>IF(1=1,IF(OR(W294="",NOT(ISNUMBER(F294))),"",F294*W294*IFERROR(INDEX(D384:D428,MATCH(AE294,B384:B428,0)),1)),N("V7"))</f>
        <v/>
      </c>
      <c r="Y294" s="137" t="str">
        <f>IF(1=1,IF(F294="","",IF(G294="","",IFERROR(INDEX(E384:E428,MATCH(AE294,B384:B428,0)),G294&amp;""))),N("W6"))</f>
        <v/>
      </c>
      <c r="Z294" s="142" t="str">
        <f>IF(1=1,IF(X294="","",IF(AND(ISNUMBER(X294),X294&lt;1,Y294="kg"),MAX(1,ROUND(X294*1000,0)),IF(AND(ISNUMBER(X294),X294&lt;1,Y294="L"),MAX(1,ROUND(X294*100,0)),ROUND(X294,3)))),N("X32"))</f>
        <v/>
      </c>
      <c r="AA294" s="143" t="str">
        <f>IF(1=1,IF(X294="","",IF(AND(ISNUMBER(X294),X294&lt;1,Y294="kg"),"g",IF(AND(ISNUMBER(X294),X294&lt;1,Y294="L"),"cl",Y294))),N("Y32"))</f>
        <v/>
      </c>
      <c r="AB294" s="123" t="str">
        <f>IF(1=1,IF(E294="","",IF(F294="","A CONTROLER",IF(NOT(ISNUMBER(F294)),"TEXTE",IF(OR(W294="",W294&lt;=0),"COMMANDE COUVERTS INCOMPLETE",IF(G294="","UNITE MANQUANTE",IF(COUNTIF(B384:B428,AE294)=0,"UNITE A CONTROLER","OK")))))),N("Z6"))</f>
        <v/>
      </c>
      <c r="AD294" s="144" t="str">
        <f>IF(1=1,IF(E294="","",AD268),N("AB32"))</f>
        <v/>
      </c>
      <c r="AE294" s="125" t="str">
        <f>IF(1=1,IF(G294="","",UPPER(TRIM(SUBSTITUTE(SUBSTITUTE(G294&amp;"",CHAR(160)," ")," "," ")))),N("AC32"))</f>
        <v/>
      </c>
    </row>
    <row r="295" spans="1:33" ht="15.75" x14ac:dyDescent="0.25">
      <c r="A295" s="160" t="str">
        <f>IF(1=1,IF(E295="","",A268),N("A33"))</f>
        <v/>
      </c>
      <c r="B295" s="127" t="str">
        <f>IF(1=1,IF(E295="","",B268),N("B33"))</f>
        <v/>
      </c>
      <c r="C295" s="128"/>
      <c r="D295" s="129" t="str">
        <f>IF(ISBLANK(E295),"",LARGE(D268:D294,1)+1)</f>
        <v/>
      </c>
      <c r="E295" s="130"/>
      <c r="F295" s="131"/>
      <c r="G295" s="170"/>
      <c r="H295" s="105"/>
      <c r="I295" s="132" t="str">
        <f>IF(1=1,IF(E295="","",I268),N("H33"))</f>
        <v/>
      </c>
      <c r="J295" s="133" t="str">
        <f>IF(1=1,IF(E295="","",J268),N("I33"))</f>
        <v/>
      </c>
      <c r="K295" s="134" t="str">
        <f>IF(1=1,IF(E295="","",K268),N("J33"))</f>
        <v/>
      </c>
      <c r="L295" s="135" t="str">
        <f>IF(1=1,IF(OR(J295="",O295="",NOT(ISNUMBER(J295)),NOT(ISNUMBER(O295)),J295=0),"",O295/J295),N("L33"))</f>
        <v/>
      </c>
      <c r="M295" s="136" t="str">
        <f>IF(1=1,IF(OR(L295="",NOT(ISNUMBER(F295))),"",F295*L295*IFERROR(INDEX(D384:D428,MATCH(AE295,B384:B428,0)),1)),N("M13"))</f>
        <v/>
      </c>
      <c r="N295" s="137" t="str">
        <f>IF(1=1,IF(F295="","",IF(G295="","",IFERROR(INDEX(E384:E428,MATCH(AE295,B384:B428,0)),G295&amp;""))),N("N6"))</f>
        <v/>
      </c>
      <c r="O295" s="138" t="str">
        <f>IF(1=1,IF(E295="","",O268),N("K33"))</f>
        <v/>
      </c>
      <c r="P295" s="139" t="str">
        <f>IF(1=1,IF(M295="","",IF(AND(ISNUMBER(M295),M295&lt;1,N295="kg"),MAX(1,ROUND(M295*1000,0)),IF(AND(ISNUMBER(M295),M295&lt;1,N295="L"),MAX(1,ROUND(M295*100,0)),ROUND(M295,3)))),N("O33"))</f>
        <v/>
      </c>
      <c r="Q295" s="140" t="str">
        <f>IF(1=1,IF(M295="","",IF(AND(ISNUMBER(M295),M295&lt;1,N295="kg"),"g",IF(AND(ISNUMBER(M295),M295&lt;1,N295="L"),"cl",N295))),N("P33"))</f>
        <v/>
      </c>
      <c r="R295" s="161" t="str">
        <f>IF(1=1,IF(E295="","",IF(F295="","A CONTROLER",IF(NOT(ISNUMBER(F295)),"TEXTE",IF(OR(L295="",L295&lt;=0),"COMMANDE PRINCIPALE INCOMPLETE",IF(G295="","UNITE MANQUANTE",IF(COUNTIF(B384:B428,AE295)=0,"UNITE A CONTROLER","OK")))))),N("Q9"))</f>
        <v/>
      </c>
      <c r="S295" s="105"/>
      <c r="T295" s="141">
        <f t="shared" si="18"/>
        <v>0</v>
      </c>
      <c r="U295" s="133" t="str">
        <f>IF(1=1,IF(E295="","",U268),N("S33"))</f>
        <v/>
      </c>
      <c r="V295" s="133" t="str">
        <f>IF(1=1,IF(E295="","",V268),N("T33"))</f>
        <v/>
      </c>
      <c r="W295" s="135" t="str">
        <f>IF(1=1,IF(OR(U295="",V295="",NOT(ISNUMBER(U295)),NOT(ISNUMBER(V295)),U295=0),"",V295/U295),N("U33"))</f>
        <v/>
      </c>
      <c r="X295" s="136" t="str">
        <f>IF(1=1,IF(OR(W295="",NOT(ISNUMBER(F295))),"",F295*W295*IFERROR(INDEX(D384:D428,MATCH(AE295,B384:B428,0)),1)),N("V7"))</f>
        <v/>
      </c>
      <c r="Y295" s="137" t="str">
        <f>IF(1=1,IF(F295="","",IF(G295="","",IFERROR(INDEX(E384:E428,MATCH(AE295,B384:B428,0)),G295&amp;""))),N("W6"))</f>
        <v/>
      </c>
      <c r="Z295" s="142" t="str">
        <f>IF(1=1,IF(X295="","",IF(AND(ISNUMBER(X295),X295&lt;1,Y295="kg"),MAX(1,ROUND(X295*1000,0)),IF(AND(ISNUMBER(X295),X295&lt;1,Y295="L"),MAX(1,ROUND(X295*100,0)),ROUND(X295,3)))),N("X33"))</f>
        <v/>
      </c>
      <c r="AA295" s="143" t="str">
        <f>IF(1=1,IF(X295="","",IF(AND(ISNUMBER(X295),X295&lt;1,Y295="kg"),"g",IF(AND(ISNUMBER(X295),X295&lt;1,Y295="L"),"cl",Y295))),N("Y33"))</f>
        <v/>
      </c>
      <c r="AB295" s="123" t="str">
        <f>IF(1=1,IF(E295="","",IF(F295="","A CONTROLER",IF(NOT(ISNUMBER(F295)),"TEXTE",IF(OR(W295="",W295&lt;=0),"COMMANDE COUVERTS INCOMPLETE",IF(G295="","UNITE MANQUANTE",IF(COUNTIF(B384:B428,AE295)=0,"UNITE A CONTROLER","OK")))))),N("Z6"))</f>
        <v/>
      </c>
      <c r="AD295" s="144" t="str">
        <f>IF(1=1,IF(E295="","",AD268),N("AB33"))</f>
        <v/>
      </c>
      <c r="AE295" s="125" t="str">
        <f>IF(1=1,IF(G295="","",UPPER(TRIM(SUBSTITUTE(SUBSTITUTE(G295&amp;"",CHAR(160)," ")," "," ")))),N("AC33"))</f>
        <v/>
      </c>
    </row>
    <row r="296" spans="1:33" ht="24" customHeight="1" x14ac:dyDescent="0.25">
      <c r="A296" s="160" t="str">
        <f>IF(1=1,IF(E296="","",A268),N("A34"))</f>
        <v/>
      </c>
      <c r="B296" s="127" t="str">
        <f>IF(1=1,IF(E296="","",B268),N("B34"))</f>
        <v/>
      </c>
      <c r="C296" s="127"/>
      <c r="D296" s="129" t="str">
        <f>IF(ISBLANK(E296),"",LARGE(D268:D295,1)+1)</f>
        <v/>
      </c>
      <c r="E296" s="130"/>
      <c r="F296" s="131"/>
      <c r="G296" s="170"/>
      <c r="H296" s="105"/>
      <c r="I296" s="132" t="str">
        <f>IF(1=1,IF(E296="","",I268),N("H34"))</f>
        <v/>
      </c>
      <c r="J296" s="133" t="str">
        <f>IF(1=1,IF(E296="","",J268),N("I34"))</f>
        <v/>
      </c>
      <c r="K296" s="134" t="str">
        <f>IF(1=1,IF(E296="","",K268),N("J34"))</f>
        <v/>
      </c>
      <c r="L296" s="135" t="str">
        <f>IF(1=1,IF(OR(J296="",O296="",NOT(ISNUMBER(J296)),NOT(ISNUMBER(O296)),J296=0),"",O296/J296),N("L34"))</f>
        <v/>
      </c>
      <c r="M296" s="136" t="str">
        <f>IF(1=1,IF(OR(L296="",NOT(ISNUMBER(F296))),"",F296*L296*IFERROR(INDEX(D384:D428,MATCH(AE296,B384:B428,0)),1)),N("M13"))</f>
        <v/>
      </c>
      <c r="N296" s="137" t="str">
        <f>IF(1=1,IF(F296="","",IF(G296="","",IFERROR(INDEX(E384:E428,MATCH(AE296,B384:B428,0)),G296&amp;""))),N("N6"))</f>
        <v/>
      </c>
      <c r="O296" s="138" t="str">
        <f>IF(1=1,IF(E296="","",O268),N("K34"))</f>
        <v/>
      </c>
      <c r="P296" s="139" t="str">
        <f>IF(1=1,IF(M296="","",IF(AND(ISNUMBER(M296),M296&lt;1,N296="kg"),MAX(1,ROUND(M296*1000,0)),IF(AND(ISNUMBER(M296),M296&lt;1,N296="L"),MAX(1,ROUND(M296*100,0)),ROUND(M296,3)))),N("O34"))</f>
        <v/>
      </c>
      <c r="Q296" s="140" t="str">
        <f>IF(1=1,IF(M296="","",IF(AND(ISNUMBER(M296),M296&lt;1,N296="kg"),"g",IF(AND(ISNUMBER(M296),M296&lt;1,N296="L"),"cl",N296))),N("P34"))</f>
        <v/>
      </c>
      <c r="R296" s="161" t="str">
        <f>IF(1=1,IF(E296="","",IF(F296="","A CONTROLER",IF(NOT(ISNUMBER(F296)),"TEXTE",IF(OR(L296="",L296&lt;=0),"COMMANDE PRINCIPALE INCOMPLETE",IF(G296="","UNITE MANQUANTE",IF(COUNTIF(B384:B428,AE296)=0,"UNITE A CONTROLER","OK")))))),N("Q9"))</f>
        <v/>
      </c>
      <c r="S296" s="105"/>
      <c r="T296" s="141">
        <f t="shared" si="18"/>
        <v>0</v>
      </c>
      <c r="U296" s="133" t="str">
        <f>IF(1=1,IF(E296="","",U268),N("S34"))</f>
        <v/>
      </c>
      <c r="V296" s="133" t="str">
        <f>IF(1=1,IF(E296="","",V268),N("T34"))</f>
        <v/>
      </c>
      <c r="W296" s="135" t="str">
        <f>IF(1=1,IF(OR(U296="",V296="",NOT(ISNUMBER(U296)),NOT(ISNUMBER(V296)),U296=0),"",V296/U296),N("U34"))</f>
        <v/>
      </c>
      <c r="X296" s="136" t="str">
        <f>IF(1=1,IF(OR(W296="",NOT(ISNUMBER(F296))),"",F296*W296*IFERROR(INDEX(D384:D428,MATCH(AE296,B384:B428,0)),1)),N("V7"))</f>
        <v/>
      </c>
      <c r="Y296" s="137" t="str">
        <f>IF(1=1,IF(F296="","",IF(G296="","",IFERROR(INDEX(E384:E428,MATCH(AE296,B384:B428,0)),G296&amp;""))),N("W6"))</f>
        <v/>
      </c>
      <c r="Z296" s="142" t="str">
        <f>IF(1=1,IF(X296="","",IF(AND(ISNUMBER(X296),X296&lt;1,Y296="kg"),MAX(1,ROUND(X296*1000,0)),IF(AND(ISNUMBER(X296),X296&lt;1,Y296="L"),MAX(1,ROUND(X296*100,0)),ROUND(X296,3)))),N("X34"))</f>
        <v/>
      </c>
      <c r="AA296" s="143" t="str">
        <f>IF(1=1,IF(X296="","",IF(AND(ISNUMBER(X296),X296&lt;1,Y296="kg"),"g",IF(AND(ISNUMBER(X296),X296&lt;1,Y296="L"),"cl",Y296))),N("Y34"))</f>
        <v/>
      </c>
      <c r="AB296" s="123" t="str">
        <f>IF(1=1,IF(E296="","",IF(F296="","A CONTROLER",IF(NOT(ISNUMBER(F296)),"TEXTE",IF(OR(W296="",W296&lt;=0),"COMMANDE COUVERTS INCOMPLETE",IF(G296="","UNITE MANQUANTE",IF(COUNTIF(B384:B428,AE296)=0,"UNITE A CONTROLER","OK")))))),N("Z6"))</f>
        <v/>
      </c>
      <c r="AD296" s="144" t="str">
        <f>IF(1=1,IF(E296="","",AD268),N("AB34"))</f>
        <v/>
      </c>
      <c r="AE296" s="125" t="str">
        <f>IF(1=1,IF(G296="","",UPPER(TRIM(SUBSTITUTE(SUBSTITUTE(G296&amp;"",CHAR(160)," ")," "," ")))),N("AC34"))</f>
        <v/>
      </c>
    </row>
    <row r="297" spans="1:33" ht="15.75" x14ac:dyDescent="0.25">
      <c r="A297" s="160" t="str">
        <f>IF(1=1,IF(E297="","",A268),N("A35"))</f>
        <v/>
      </c>
      <c r="B297" s="127" t="str">
        <f>IF(1=1,IF(E297="","",B268),N("B35"))</f>
        <v/>
      </c>
      <c r="C297" s="127"/>
      <c r="D297" s="129" t="str">
        <f>IF(ISBLANK(E297),"",LARGE(D268:D296,1)+1)</f>
        <v/>
      </c>
      <c r="E297" s="130"/>
      <c r="F297" s="131"/>
      <c r="G297" s="170"/>
      <c r="H297" s="105"/>
      <c r="I297" s="132" t="str">
        <f>IF(1=1,IF(E297="","",I268),N("H35"))</f>
        <v/>
      </c>
      <c r="J297" s="133" t="str">
        <f>IF(1=1,IF(E297="","",J268),N("I35"))</f>
        <v/>
      </c>
      <c r="K297" s="134" t="str">
        <f>IF(1=1,IF(E297="","",K268),N("J35"))</f>
        <v/>
      </c>
      <c r="L297" s="135" t="str">
        <f>IF(1=1,IF(OR(J297="",O297="",NOT(ISNUMBER(J297)),NOT(ISNUMBER(O297)),J297=0),"",O297/J297),N("L35"))</f>
        <v/>
      </c>
      <c r="M297" s="136" t="str">
        <f>IF(1=1,IF(OR(L297="",NOT(ISNUMBER(F297))),"",F297*L297*IFERROR(INDEX(D384:D428,MATCH(AE297,B384:B428,0)),1)),N("M13"))</f>
        <v/>
      </c>
      <c r="N297" s="137" t="str">
        <f>IF(1=1,IF(F297="","",IF(G297="","",IFERROR(INDEX(E384:E428,MATCH(AE297,B384:B428,0)),G297&amp;""))),N("N6"))</f>
        <v/>
      </c>
      <c r="O297" s="138" t="str">
        <f>IF(1=1,IF(E297="","",O268),N("K35"))</f>
        <v/>
      </c>
      <c r="P297" s="139" t="str">
        <f>IF(1=1,IF(M297="","",IF(AND(ISNUMBER(M297),M297&lt;1,N297="kg"),MAX(1,ROUND(M297*1000,0)),IF(AND(ISNUMBER(M297),M297&lt;1,N297="L"),MAX(1,ROUND(M297*100,0)),ROUND(M297,3)))),N("O35"))</f>
        <v/>
      </c>
      <c r="Q297" s="140" t="str">
        <f>IF(1=1,IF(M297="","",IF(AND(ISNUMBER(M297),M297&lt;1,N297="kg"),"g",IF(AND(ISNUMBER(M297),M297&lt;1,N297="L"),"cl",N297))),N("P35"))</f>
        <v/>
      </c>
      <c r="R297" s="161" t="str">
        <f>IF(1=1,IF(E297="","",IF(F297="","A CONTROLER",IF(NOT(ISNUMBER(F297)),"TEXTE",IF(OR(L297="",L297&lt;=0),"COMMANDE PRINCIPALE INCOMPLETE",IF(G297="","UNITE MANQUANTE",IF(COUNTIF(B384:B428,AE297)=0,"UNITE A CONTROLER","OK")))))),N("Q9"))</f>
        <v/>
      </c>
      <c r="S297" s="105"/>
      <c r="T297" s="141">
        <f t="shared" si="18"/>
        <v>0</v>
      </c>
      <c r="U297" s="133" t="str">
        <f>IF(1=1,IF(E297="","",U268),N("S35"))</f>
        <v/>
      </c>
      <c r="V297" s="133" t="str">
        <f>IF(1=1,IF(E297="","",V268),N("T35"))</f>
        <v/>
      </c>
      <c r="W297" s="135" t="str">
        <f>IF(1=1,IF(OR(U297="",V297="",NOT(ISNUMBER(U297)),NOT(ISNUMBER(V297)),U297=0),"",V297/U297),N("U35"))</f>
        <v/>
      </c>
      <c r="X297" s="136" t="str">
        <f>IF(1=1,IF(OR(W297="",NOT(ISNUMBER(F297))),"",F297*W297*IFERROR(INDEX(D384:D428,MATCH(AE297,B384:B428,0)),1)),N("V7"))</f>
        <v/>
      </c>
      <c r="Y297" s="137" t="str">
        <f>IF(1=1,IF(F297="","",IF(G297="","",IFERROR(INDEX(E384:E428,MATCH(AE297,B384:B428,0)),G297&amp;""))),N("W6"))</f>
        <v/>
      </c>
      <c r="Z297" s="142" t="str">
        <f>IF(1=1,IF(X297="","",IF(AND(ISNUMBER(X297),X297&lt;1,Y297="kg"),MAX(1,ROUND(X297*1000,0)),IF(AND(ISNUMBER(X297),X297&lt;1,Y297="L"),MAX(1,ROUND(X297*100,0)),ROUND(X297,3)))),N("X35"))</f>
        <v/>
      </c>
      <c r="AA297" s="143" t="str">
        <f>IF(1=1,IF(X297="","",IF(AND(ISNUMBER(X297),X297&lt;1,Y297="kg"),"g",IF(AND(ISNUMBER(X297),X297&lt;1,Y297="L"),"cl",Y297))),N("Y35"))</f>
        <v/>
      </c>
      <c r="AB297" s="123" t="str">
        <f>IF(1=1,IF(E297="","",IF(F297="","A CONTROLER",IF(NOT(ISNUMBER(F297)),"TEXTE",IF(OR(W297="",W297&lt;=0),"COMMANDE COUVERTS INCOMPLETE",IF(G297="","UNITE MANQUANTE",IF(COUNTIF(B384:B428,AE297)=0,"UNITE A CONTROLER","OK")))))),N("Z6"))</f>
        <v/>
      </c>
      <c r="AD297" s="144" t="str">
        <f>IF(1=1,IF(E297="","",AD268),N("AB35"))</f>
        <v/>
      </c>
      <c r="AE297" s="125" t="str">
        <f>IF(1=1,IF(G297="","",UPPER(TRIM(SUBSTITUTE(SUBSTITUTE(G297&amp;"",CHAR(160)," ")," "," ")))),N("AC35"))</f>
        <v/>
      </c>
    </row>
    <row r="298" spans="1:33" ht="15.75" x14ac:dyDescent="0.25">
      <c r="A298" s="160" t="str">
        <f>IF(1=1,IF(E298="","",A268),N("A36"))</f>
        <v/>
      </c>
      <c r="B298" s="127" t="str">
        <f>IF(1=1,IF(E298="","",B268),N("B36"))</f>
        <v/>
      </c>
      <c r="C298" s="127"/>
      <c r="D298" s="129" t="str">
        <f>IF(ISBLANK(E298),"",LARGE(D268:D297,1)+1)</f>
        <v/>
      </c>
      <c r="E298" s="130"/>
      <c r="F298" s="131"/>
      <c r="G298" s="170"/>
      <c r="H298" s="105"/>
      <c r="I298" s="132" t="str">
        <f>IF(1=1,IF(E298="","",I268),N("H36"))</f>
        <v/>
      </c>
      <c r="J298" s="133" t="str">
        <f>IF(1=1,IF(E298="","",J268),N("I36"))</f>
        <v/>
      </c>
      <c r="K298" s="134" t="str">
        <f>IF(1=1,IF(E298="","",K268),N("J36"))</f>
        <v/>
      </c>
      <c r="L298" s="135" t="str">
        <f>IF(1=1,IF(OR(J298="",O298="",NOT(ISNUMBER(J298)),NOT(ISNUMBER(O298)),J298=0),"",O298/J298),N("L36"))</f>
        <v/>
      </c>
      <c r="M298" s="136" t="str">
        <f>IF(1=1,IF(OR(L298="",NOT(ISNUMBER(F298))),"",F298*L298*IFERROR(INDEX(D384:D428,MATCH(AE298,B384:B428,0)),1)),N("M13"))</f>
        <v/>
      </c>
      <c r="N298" s="137" t="str">
        <f>IF(1=1,IF(F298="","",IF(G298="","",IFERROR(INDEX(E384:E428,MATCH(AE298,B384:B428,0)),G298&amp;""))),N("N6"))</f>
        <v/>
      </c>
      <c r="O298" s="138" t="str">
        <f>IF(1=1,IF(E298="","",O268),N("K36"))</f>
        <v/>
      </c>
      <c r="P298" s="139" t="str">
        <f>IF(1=1,IF(M298="","",IF(AND(ISNUMBER(M298),M298&lt;1,N298="kg"),MAX(1,ROUND(M298*1000,0)),IF(AND(ISNUMBER(M298),M298&lt;1,N298="L"),MAX(1,ROUND(M298*100,0)),ROUND(M298,3)))),N("O36"))</f>
        <v/>
      </c>
      <c r="Q298" s="140" t="str">
        <f>IF(1=1,IF(M298="","",IF(AND(ISNUMBER(M298),M298&lt;1,N298="kg"),"g",IF(AND(ISNUMBER(M298),M298&lt;1,N298="L"),"cl",N298))),N("P36"))</f>
        <v/>
      </c>
      <c r="R298" s="161" t="str">
        <f>IF(1=1,IF(E298="","",IF(F298="","A CONTROLER",IF(NOT(ISNUMBER(F298)),"TEXTE",IF(OR(L298="",L298&lt;=0),"COMMANDE PRINCIPALE INCOMPLETE",IF(G298="","UNITE MANQUANTE",IF(COUNTIF(B384:B428,AE298)=0,"UNITE A CONTROLER","OK")))))),N("Q9"))</f>
        <v/>
      </c>
      <c r="S298" s="105"/>
      <c r="T298" s="141">
        <f t="shared" si="18"/>
        <v>0</v>
      </c>
      <c r="U298" s="133" t="str">
        <f>IF(1=1,IF(E298="","",U268),N("S36"))</f>
        <v/>
      </c>
      <c r="V298" s="133" t="str">
        <f>IF(1=1,IF(E298="","",V268),N("T36"))</f>
        <v/>
      </c>
      <c r="W298" s="135" t="str">
        <f>IF(1=1,IF(OR(U298="",V298="",NOT(ISNUMBER(U298)),NOT(ISNUMBER(V298)),U298=0),"",V298/U298),N("U36"))</f>
        <v/>
      </c>
      <c r="X298" s="136" t="str">
        <f>IF(1=1,IF(OR(W298="",NOT(ISNUMBER(F298))),"",F298*W298*IFERROR(INDEX(D384:D428,MATCH(AE298,B384:B428,0)),1)),N("V7"))</f>
        <v/>
      </c>
      <c r="Y298" s="137" t="str">
        <f>IF(1=1,IF(F298="","",IF(G298="","",IFERROR(INDEX(E384:E428,MATCH(AE298,B384:B428,0)),G298&amp;""))),N("W6"))</f>
        <v/>
      </c>
      <c r="Z298" s="142" t="str">
        <f>IF(1=1,IF(X298="","",IF(AND(ISNUMBER(X298),X298&lt;1,Y298="kg"),MAX(1,ROUND(X298*1000,0)),IF(AND(ISNUMBER(X298),X298&lt;1,Y298="L"),MAX(1,ROUND(X298*100,0)),ROUND(X298,3)))),N("X36"))</f>
        <v/>
      </c>
      <c r="AA298" s="143" t="str">
        <f>IF(1=1,IF(X298="","",IF(AND(ISNUMBER(X298),X298&lt;1,Y298="kg"),"g",IF(AND(ISNUMBER(X298),X298&lt;1,Y298="L"),"cl",Y298))),N("Y36"))</f>
        <v/>
      </c>
      <c r="AB298" s="123" t="str">
        <f>IF(1=1,IF(E298="","",IF(F298="","A CONTROLER",IF(NOT(ISNUMBER(F298)),"TEXTE",IF(OR(W298="",W298&lt;=0),"COMMANDE COUVERTS INCOMPLETE",IF(G298="","UNITE MANQUANTE",IF(COUNTIF(B384:B428,AE298)=0,"UNITE A CONTROLER","OK")))))),N("Z6"))</f>
        <v/>
      </c>
      <c r="AD298" s="144" t="str">
        <f>IF(1=1,IF(E298="","",AD268),N("AB36"))</f>
        <v/>
      </c>
      <c r="AE298" s="125" t="str">
        <f>IF(1=1,IF(G298="","",UPPER(TRIM(SUBSTITUTE(SUBSTITUTE(G298&amp;"",CHAR(160)," ")," "," ")))),N("AC36"))</f>
        <v/>
      </c>
    </row>
    <row r="299" spans="1:33" ht="15.75" x14ac:dyDescent="0.25">
      <c r="A299" s="160" t="str">
        <f>IF(1=1,IF(E299="","",A268),N("A37"))</f>
        <v/>
      </c>
      <c r="B299" s="127" t="str">
        <f>IF(1=1,IF(E299="","",B268),N("B37"))</f>
        <v/>
      </c>
      <c r="C299" s="127"/>
      <c r="D299" s="129" t="str">
        <f>IF(ISBLANK(E299),"",LARGE(D268:D298,1)+1)</f>
        <v/>
      </c>
      <c r="E299" s="130"/>
      <c r="F299" s="131"/>
      <c r="G299" s="170"/>
      <c r="H299" s="105"/>
      <c r="I299" s="132" t="str">
        <f>IF(1=1,IF(E299="","",I268),N("H37"))</f>
        <v/>
      </c>
      <c r="J299" s="133" t="str">
        <f>IF(1=1,IF(E299="","",J268),N("I37"))</f>
        <v/>
      </c>
      <c r="K299" s="134" t="str">
        <f>IF(1=1,IF(E299="","",K268),N("J37"))</f>
        <v/>
      </c>
      <c r="L299" s="135" t="str">
        <f>IF(1=1,IF(OR(J299="",O299="",NOT(ISNUMBER(J299)),NOT(ISNUMBER(O299)),J299=0),"",O299/J299),N("L37"))</f>
        <v/>
      </c>
      <c r="M299" s="136" t="str">
        <f>IF(1=1,IF(OR(L299="",NOT(ISNUMBER(F299))),"",F299*L299*IFERROR(INDEX(D384:D428,MATCH(AE299,B384:B428,0)),1)),N("M13"))</f>
        <v/>
      </c>
      <c r="N299" s="137" t="str">
        <f>IF(1=1,IF(F299="","",IF(G299="","",IFERROR(INDEX(E384:E428,MATCH(AE299,B384:B428,0)),G299&amp;""))),N("N6"))</f>
        <v/>
      </c>
      <c r="O299" s="138" t="str">
        <f>IF(1=1,IF(E299="","",O268),N("K37"))</f>
        <v/>
      </c>
      <c r="P299" s="139" t="str">
        <f>IF(1=1,IF(M299="","",IF(AND(ISNUMBER(M299),M299&lt;1,N299="kg"),MAX(1,ROUND(M299*1000,0)),IF(AND(ISNUMBER(M299),M299&lt;1,N299="L"),MAX(1,ROUND(M299*100,0)),ROUND(M299,3)))),N("O37"))</f>
        <v/>
      </c>
      <c r="Q299" s="140" t="str">
        <f>IF(1=1,IF(M299="","",IF(AND(ISNUMBER(M299),M299&lt;1,N299="kg"),"g",IF(AND(ISNUMBER(M299),M299&lt;1,N299="L"),"cl",N299))),N("P37"))</f>
        <v/>
      </c>
      <c r="R299" s="161" t="str">
        <f>IF(1=1,IF(E299="","",IF(F299="","A CONTROLER",IF(NOT(ISNUMBER(F299)),"TEXTE",IF(OR(L299="",L299&lt;=0),"COMMANDE PRINCIPALE INCOMPLETE",IF(G299="","UNITE MANQUANTE",IF(COUNTIF(B384:B428,AE299)=0,"UNITE A CONTROLER","OK")))))),N("Q9"))</f>
        <v/>
      </c>
      <c r="S299" s="105"/>
      <c r="T299" s="141">
        <f t="shared" si="18"/>
        <v>0</v>
      </c>
      <c r="U299" s="133" t="str">
        <f>IF(1=1,IF(E299="","",U268),N("S37"))</f>
        <v/>
      </c>
      <c r="V299" s="133" t="str">
        <f>IF(1=1,IF(E299="","",V268),N("T37"))</f>
        <v/>
      </c>
      <c r="W299" s="135" t="str">
        <f>IF(1=1,IF(OR(U299="",V299="",NOT(ISNUMBER(U299)),NOT(ISNUMBER(V299)),U299=0),"",V299/U299),N("U37"))</f>
        <v/>
      </c>
      <c r="X299" s="136" t="str">
        <f>IF(1=1,IF(OR(W299="",NOT(ISNUMBER(F299))),"",F299*W299*IFERROR(INDEX(D384:D428,MATCH(AE299,B384:B428,0)),1)),N("V7"))</f>
        <v/>
      </c>
      <c r="Y299" s="137" t="str">
        <f>IF(1=1,IF(F299="","",IF(G299="","",IFERROR(INDEX(E384:E428,MATCH(AE299,B384:B428,0)),G299&amp;""))),N("W6"))</f>
        <v/>
      </c>
      <c r="Z299" s="142" t="str">
        <f>IF(1=1,IF(X299="","",IF(AND(ISNUMBER(X299),X299&lt;1,Y299="kg"),MAX(1,ROUND(X299*1000,0)),IF(AND(ISNUMBER(X299),X299&lt;1,Y299="L"),MAX(1,ROUND(X299*100,0)),ROUND(X299,3)))),N("X37"))</f>
        <v/>
      </c>
      <c r="AA299" s="143" t="str">
        <f>IF(1=1,IF(X299="","",IF(AND(ISNUMBER(X299),X299&lt;1,Y299="kg"),"g",IF(AND(ISNUMBER(X299),X299&lt;1,Y299="L"),"cl",Y299))),N("Y37"))</f>
        <v/>
      </c>
      <c r="AB299" s="123" t="str">
        <f>IF(1=1,IF(E299="","",IF(F299="","A CONTROLER",IF(NOT(ISNUMBER(F299)),"TEXTE",IF(OR(W299="",W299&lt;=0),"COMMANDE COUVERTS INCOMPLETE",IF(G299="","UNITE MANQUANTE",IF(COUNTIF(B384:B428,AE299)=0,"UNITE A CONTROLER","OK")))))),N("Z6"))</f>
        <v/>
      </c>
      <c r="AD299" s="144" t="str">
        <f>IF(1=1,IF(E299="","",AD268),N("AB37"))</f>
        <v/>
      </c>
      <c r="AE299" s="125" t="str">
        <f>IF(1=1,IF(G299="","",UPPER(TRIM(SUBSTITUTE(SUBSTITUTE(G299&amp;"",CHAR(160)," ")," "," ")))),N("AC37"))</f>
        <v/>
      </c>
    </row>
    <row r="300" spans="1:33" ht="15.75" x14ac:dyDescent="0.25">
      <c r="A300" s="160" t="str">
        <f>IF(1=1,IF(E300="","",A268),N("A38"))</f>
        <v/>
      </c>
      <c r="B300" s="127" t="str">
        <f>IF(1=1,IF(E300="","",B268),N("B38"))</f>
        <v/>
      </c>
      <c r="C300" s="127"/>
      <c r="D300" s="129" t="str">
        <f>IF(ISBLANK(E300),"",LARGE(D268:D299,1)+1)</f>
        <v/>
      </c>
      <c r="E300" s="130"/>
      <c r="F300" s="131"/>
      <c r="G300" s="170"/>
      <c r="H300" s="105"/>
      <c r="I300" s="132" t="str">
        <f>IF(1=1,IF(E300="","",I268),N("H38"))</f>
        <v/>
      </c>
      <c r="J300" s="133" t="str">
        <f>IF(1=1,IF(E300="","",J268),N("I38"))</f>
        <v/>
      </c>
      <c r="K300" s="134" t="str">
        <f>IF(1=1,IF(E300="","",K268),N("J38"))</f>
        <v/>
      </c>
      <c r="L300" s="135" t="str">
        <f>IF(1=1,IF(OR(J300="",O300="",NOT(ISNUMBER(J300)),NOT(ISNUMBER(O300)),J300=0),"",O300/J300),N("L38"))</f>
        <v/>
      </c>
      <c r="M300" s="136" t="str">
        <f>IF(1=1,IF(OR(L300="",NOT(ISNUMBER(F300))),"",F300*L300*IFERROR(INDEX(D384:D428,MATCH(AE300,B384:B428,0)),1)),N("M13"))</f>
        <v/>
      </c>
      <c r="N300" s="137" t="str">
        <f>IF(1=1,IF(F300="","",IF(G300="","",IFERROR(INDEX(E384:E428,MATCH(AE300,B384:B428,0)),G300&amp;""))),N("N6"))</f>
        <v/>
      </c>
      <c r="O300" s="138" t="str">
        <f>IF(1=1,IF(E300="","",O268),N("K38"))</f>
        <v/>
      </c>
      <c r="P300" s="139" t="str">
        <f>IF(1=1,IF(M300="","",IF(AND(ISNUMBER(M300),M300&lt;1,N300="kg"),MAX(1,ROUND(M300*1000,0)),IF(AND(ISNUMBER(M300),M300&lt;1,N300="L"),MAX(1,ROUND(M300*100,0)),ROUND(M300,3)))),N("O38"))</f>
        <v/>
      </c>
      <c r="Q300" s="140" t="str">
        <f>IF(1=1,IF(M300="","",IF(AND(ISNUMBER(M300),M300&lt;1,N300="kg"),"g",IF(AND(ISNUMBER(M300),M300&lt;1,N300="L"),"cl",N300))),N("P38"))</f>
        <v/>
      </c>
      <c r="R300" s="161" t="str">
        <f>IF(1=1,IF(E300="","",IF(F300="","A CONTROLER",IF(NOT(ISNUMBER(F300)),"TEXTE",IF(OR(L300="",L300&lt;=0),"COMMANDE PRINCIPALE INCOMPLETE",IF(G300="","UNITE MANQUANTE",IF(COUNTIF(B384:B428,AE300)=0,"UNITE A CONTROLER","OK")))))),N("Q9"))</f>
        <v/>
      </c>
      <c r="S300" s="105"/>
      <c r="T300" s="141">
        <f t="shared" si="18"/>
        <v>0</v>
      </c>
      <c r="U300" s="133" t="str">
        <f>IF(1=1,IF(E300="","",U268),N("S38"))</f>
        <v/>
      </c>
      <c r="V300" s="133" t="str">
        <f>IF(1=1,IF(E300="","",V268),N("T38"))</f>
        <v/>
      </c>
      <c r="W300" s="135" t="str">
        <f>IF(1=1,IF(OR(U300="",V300="",NOT(ISNUMBER(U300)),NOT(ISNUMBER(V300)),U300=0),"",V300/U300),N("U38"))</f>
        <v/>
      </c>
      <c r="X300" s="136" t="str">
        <f>IF(1=1,IF(OR(W300="",NOT(ISNUMBER(F300))),"",F300*W300*IFERROR(INDEX(D384:D428,MATCH(AE300,B384:B428,0)),1)),N("V7"))</f>
        <v/>
      </c>
      <c r="Y300" s="137" t="str">
        <f>IF(1=1,IF(F300="","",IF(G300="","",IFERROR(INDEX(E384:E428,MATCH(AE300,B384:B428,0)),G300&amp;""))),N("W6"))</f>
        <v/>
      </c>
      <c r="Z300" s="142" t="str">
        <f>IF(1=1,IF(X300="","",IF(AND(ISNUMBER(X300),X300&lt;1,Y300="kg"),MAX(1,ROUND(X300*1000,0)),IF(AND(ISNUMBER(X300),X300&lt;1,Y300="L"),MAX(1,ROUND(X300*100,0)),ROUND(X300,3)))),N("X38"))</f>
        <v/>
      </c>
      <c r="AA300" s="143" t="str">
        <f>IF(1=1,IF(X300="","",IF(AND(ISNUMBER(X300),X300&lt;1,Y300="kg"),"g",IF(AND(ISNUMBER(X300),X300&lt;1,Y300="L"),"cl",Y300))),N("Y38"))</f>
        <v/>
      </c>
      <c r="AB300" s="123" t="str">
        <f>IF(1=1,IF(E300="","",IF(F300="","A CONTROLER",IF(NOT(ISNUMBER(F300)),"TEXTE",IF(OR(W300="",W300&lt;=0),"COMMANDE COUVERTS INCOMPLETE",IF(G300="","UNITE MANQUANTE",IF(COUNTIF(B384:B428,AE300)=0,"UNITE A CONTROLER","OK")))))),N("Z6"))</f>
        <v/>
      </c>
      <c r="AD300" s="144" t="str">
        <f>IF(1=1,IF(E300="","",AD268),N("AB38"))</f>
        <v/>
      </c>
      <c r="AE300" s="125" t="str">
        <f>IF(1=1,IF(G300="","",UPPER(TRIM(SUBSTITUTE(SUBSTITUTE(G300&amp;"",CHAR(160)," ")," "," ")))),N("AC38"))</f>
        <v/>
      </c>
    </row>
    <row r="301" spans="1:33" ht="15.75" x14ac:dyDescent="0.25">
      <c r="A301" s="160" t="str">
        <f>IF(1=1,IF(E301="","",A268),N("A39"))</f>
        <v/>
      </c>
      <c r="B301" s="127" t="str">
        <f>IF(1=1,IF(E301="","",B268),N("B39"))</f>
        <v/>
      </c>
      <c r="C301" s="127"/>
      <c r="D301" s="129" t="str">
        <f>IF(ISBLANK(E301),"",LARGE(D268:D300,1)+1)</f>
        <v/>
      </c>
      <c r="E301" s="130"/>
      <c r="F301" s="131"/>
      <c r="G301" s="170"/>
      <c r="H301" s="105"/>
      <c r="I301" s="132" t="str">
        <f>IF(1=1,IF(E301="","",I268),N("H39"))</f>
        <v/>
      </c>
      <c r="J301" s="133" t="str">
        <f>IF(1=1,IF(E301="","",J268),N("I39"))</f>
        <v/>
      </c>
      <c r="K301" s="134" t="str">
        <f>IF(1=1,IF(E301="","",K268),N("J39"))</f>
        <v/>
      </c>
      <c r="L301" s="135" t="str">
        <f>IF(1=1,IF(OR(J301="",O301="",NOT(ISNUMBER(J301)),NOT(ISNUMBER(O301)),J301=0),"",O301/J301),N("L39"))</f>
        <v/>
      </c>
      <c r="M301" s="136" t="str">
        <f>IF(1=1,IF(OR(L301="",NOT(ISNUMBER(F301))),"",F301*L301*IFERROR(INDEX(D384:D428,MATCH(AE301,B384:B428,0)),1)),N("M13"))</f>
        <v/>
      </c>
      <c r="N301" s="137" t="str">
        <f>IF(1=1,IF(F301="","",IF(G301="","",IFERROR(INDEX(E384:E428,MATCH(AE301,B384:B428,0)),G301&amp;""))),N("N6"))</f>
        <v/>
      </c>
      <c r="O301" s="138" t="str">
        <f>IF(1=1,IF(E301="","",O268),N("K39"))</f>
        <v/>
      </c>
      <c r="P301" s="139" t="str">
        <f>IF(1=1,IF(M301="","",IF(AND(ISNUMBER(M301),M301&lt;1,N301="kg"),MAX(1,ROUND(M301*1000,0)),IF(AND(ISNUMBER(M301),M301&lt;1,N301="L"),MAX(1,ROUND(M301*100,0)),ROUND(M301,3)))),N("O39"))</f>
        <v/>
      </c>
      <c r="Q301" s="140" t="str">
        <f>IF(1=1,IF(M301="","",IF(AND(ISNUMBER(M301),M301&lt;1,N301="kg"),"g",IF(AND(ISNUMBER(M301),M301&lt;1,N301="L"),"cl",N301))),N("P39"))</f>
        <v/>
      </c>
      <c r="R301" s="161" t="str">
        <f>IF(1=1,IF(E301="","",IF(F301="","A CONTROLER",IF(NOT(ISNUMBER(F301)),"TEXTE",IF(OR(L301="",L301&lt;=0),"COMMANDE PRINCIPALE INCOMPLETE",IF(G301="","UNITE MANQUANTE",IF(COUNTIF(B384:B428,AE301)=0,"UNITE A CONTROLER","OK")))))),N("Q9"))</f>
        <v/>
      </c>
      <c r="S301" s="105"/>
      <c r="T301" s="141">
        <f t="shared" si="18"/>
        <v>0</v>
      </c>
      <c r="U301" s="133" t="str">
        <f>IF(1=1,IF(E301="","",U268),N("S39"))</f>
        <v/>
      </c>
      <c r="V301" s="133" t="str">
        <f>IF(1=1,IF(E301="","",V268),N("T39"))</f>
        <v/>
      </c>
      <c r="W301" s="135" t="str">
        <f>IF(1=1,IF(OR(U301="",V301="",NOT(ISNUMBER(U301)),NOT(ISNUMBER(V301)),U301=0),"",V301/U301),N("U39"))</f>
        <v/>
      </c>
      <c r="X301" s="136" t="str">
        <f>IF(1=1,IF(OR(W301="",NOT(ISNUMBER(F301))),"",F301*W301*IFERROR(INDEX(D384:D428,MATCH(AE301,B384:B428,0)),1)),N("V7"))</f>
        <v/>
      </c>
      <c r="Y301" s="137" t="str">
        <f>IF(1=1,IF(F301="","",IF(G301="","",IFERROR(INDEX(E384:E428,MATCH(AE301,B384:B428,0)),G301&amp;""))),N("W6"))</f>
        <v/>
      </c>
      <c r="Z301" s="142" t="str">
        <f>IF(1=1,IF(X301="","",IF(AND(ISNUMBER(X301),X301&lt;1,Y301="kg"),MAX(1,ROUND(X301*1000,0)),IF(AND(ISNUMBER(X301),X301&lt;1,Y301="L"),MAX(1,ROUND(X301*100,0)),ROUND(X301,3)))),N("X39"))</f>
        <v/>
      </c>
      <c r="AA301" s="143" t="str">
        <f>IF(1=1,IF(X301="","",IF(AND(ISNUMBER(X301),X301&lt;1,Y301="kg"),"g",IF(AND(ISNUMBER(X301),X301&lt;1,Y301="L"),"cl",Y301))),N("Y39"))</f>
        <v/>
      </c>
      <c r="AB301" s="123" t="str">
        <f>IF(1=1,IF(E301="","",IF(F301="","A CONTROLER",IF(NOT(ISNUMBER(F301)),"TEXTE",IF(OR(W301="",W301&lt;=0),"COMMANDE COUVERTS INCOMPLETE",IF(G301="","UNITE MANQUANTE",IF(COUNTIF(B384:B428,AE301)=0,"UNITE A CONTROLER","OK")))))),N("Z6"))</f>
        <v/>
      </c>
      <c r="AD301" s="144" t="str">
        <f>IF(1=1,IF(E301="","",AD268),N("AB39"))</f>
        <v/>
      </c>
      <c r="AE301" s="125" t="str">
        <f>IF(1=1,IF(G301="","",UPPER(TRIM(SUBSTITUTE(SUBSTITUTE(G301&amp;"",CHAR(160)," ")," "," ")))),N("AC39"))</f>
        <v/>
      </c>
    </row>
    <row r="302" spans="1:33" ht="15.75" x14ac:dyDescent="0.25">
      <c r="A302" s="160" t="str">
        <f>IF(1=1,IF(E302="","",A268),N("A40"))</f>
        <v/>
      </c>
      <c r="B302" s="127" t="str">
        <f>IF(1=1,IF(E302="","",B268),N("B40"))</f>
        <v/>
      </c>
      <c r="C302" s="127"/>
      <c r="D302" s="129" t="str">
        <f>IF(ISBLANK(E302),"",LARGE(D268:D301,1)+1)</f>
        <v/>
      </c>
      <c r="E302" s="130"/>
      <c r="F302" s="131"/>
      <c r="G302" s="170"/>
      <c r="H302" s="105"/>
      <c r="I302" s="132" t="str">
        <f>IF(1=1,IF(E302="","",I268),N("H40"))</f>
        <v/>
      </c>
      <c r="J302" s="133" t="str">
        <f>IF(1=1,IF(E302="","",J268),N("I40"))</f>
        <v/>
      </c>
      <c r="K302" s="134" t="str">
        <f>IF(1=1,IF(E302="","",K268),N("J40"))</f>
        <v/>
      </c>
      <c r="L302" s="135" t="str">
        <f>IF(1=1,IF(OR(J302="",O302="",NOT(ISNUMBER(J302)),NOT(ISNUMBER(O302)),J302=0),"",O302/J302),N("L40"))</f>
        <v/>
      </c>
      <c r="M302" s="136" t="str">
        <f>IF(1=1,IF(OR(L302="",NOT(ISNUMBER(F302))),"",F302*L302*IFERROR(INDEX(D384:D428,MATCH(AE302,B384:B428,0)),1)),N("M13"))</f>
        <v/>
      </c>
      <c r="N302" s="137" t="str">
        <f>IF(1=1,IF(F302="","",IF(G302="","",IFERROR(INDEX(E384:E428,MATCH(AE302,B384:B428,0)),G302&amp;""))),N("N6"))</f>
        <v/>
      </c>
      <c r="O302" s="138" t="str">
        <f>IF(1=1,IF(E302="","",O268),N("K40"))</f>
        <v/>
      </c>
      <c r="P302" s="139" t="str">
        <f>IF(1=1,IF(M302="","",IF(AND(ISNUMBER(M302),M302&lt;1,N302="kg"),MAX(1,ROUND(M302*1000,0)),IF(AND(ISNUMBER(M302),M302&lt;1,N302="L"),MAX(1,ROUND(M302*100,0)),ROUND(M302,3)))),N("O40"))</f>
        <v/>
      </c>
      <c r="Q302" s="140" t="str">
        <f>IF(1=1,IF(M302="","",IF(AND(ISNUMBER(M302),M302&lt;1,N302="kg"),"g",IF(AND(ISNUMBER(M302),M302&lt;1,N302="L"),"cl",N302))),N("P40"))</f>
        <v/>
      </c>
      <c r="R302" s="161" t="str">
        <f>IF(1=1,IF(E302="","",IF(F302="","A CONTROLER",IF(NOT(ISNUMBER(F302)),"TEXTE",IF(OR(L302="",L302&lt;=0),"COMMANDE PRINCIPALE INCOMPLETE",IF(G302="","UNITE MANQUANTE",IF(COUNTIF(B384:B428,AE302)=0,"UNITE A CONTROLER","OK")))))),N("Q9"))</f>
        <v/>
      </c>
      <c r="S302" s="105"/>
      <c r="T302" s="141">
        <f t="shared" si="18"/>
        <v>0</v>
      </c>
      <c r="U302" s="133" t="str">
        <f>IF(1=1,IF(E302="","",U268),N("S40"))</f>
        <v/>
      </c>
      <c r="V302" s="133" t="str">
        <f>IF(1=1,IF(E302="","",V268),N("T40"))</f>
        <v/>
      </c>
      <c r="W302" s="135" t="str">
        <f>IF(1=1,IF(OR(U302="",V302="",NOT(ISNUMBER(U302)),NOT(ISNUMBER(V302)),U302=0),"",V302/U302),N("U40"))</f>
        <v/>
      </c>
      <c r="X302" s="136" t="str">
        <f>IF(1=1,IF(OR(W302="",NOT(ISNUMBER(F302))),"",F302*W302*IFERROR(INDEX(D384:D428,MATCH(AE302,B384:B428,0)),1)),N("V7"))</f>
        <v/>
      </c>
      <c r="Y302" s="137" t="str">
        <f>IF(1=1,IF(F302="","",IF(G302="","",IFERROR(INDEX(E384:E428,MATCH(AE302,B384:B428,0)),G302&amp;""))),N("W6"))</f>
        <v/>
      </c>
      <c r="Z302" s="142" t="str">
        <f>IF(1=1,IF(X302="","",IF(AND(ISNUMBER(X302),X302&lt;1,Y302="kg"),MAX(1,ROUND(X302*1000,0)),IF(AND(ISNUMBER(X302),X302&lt;1,Y302="L"),MAX(1,ROUND(X302*100,0)),ROUND(X302,3)))),N("X40"))</f>
        <v/>
      </c>
      <c r="AA302" s="143" t="str">
        <f>IF(1=1,IF(X302="","",IF(AND(ISNUMBER(X302),X302&lt;1,Y302="kg"),"g",IF(AND(ISNUMBER(X302),X302&lt;1,Y302="L"),"cl",Y302))),N("Y40"))</f>
        <v/>
      </c>
      <c r="AB302" s="123" t="str">
        <f>IF(1=1,IF(E302="","",IF(F302="","A CONTROLER",IF(NOT(ISNUMBER(F302)),"TEXTE",IF(OR(W302="",W302&lt;=0),"COMMANDE COUVERTS INCOMPLETE",IF(G302="","UNITE MANQUANTE",IF(COUNTIF(B384:B428,AE302)=0,"UNITE A CONTROLER","OK")))))),N("Z6"))</f>
        <v/>
      </c>
      <c r="AD302" s="144" t="str">
        <f>IF(1=1,IF(E302="","",AD268),N("AB40"))</f>
        <v/>
      </c>
      <c r="AE302" s="125" t="str">
        <f>IF(1=1,IF(G302="","",UPPER(TRIM(SUBSTITUTE(SUBSTITUTE(G302&amp;"",CHAR(160)," ")," "," ")))),N("AC40"))</f>
        <v/>
      </c>
    </row>
    <row r="303" spans="1:33" ht="23.25" x14ac:dyDescent="0.25">
      <c r="A303" s="189"/>
      <c r="B303" s="190" t="s">
        <v>232</v>
      </c>
      <c r="C303" s="191"/>
      <c r="D303" s="192" t="s">
        <v>239</v>
      </c>
      <c r="E303" s="191"/>
      <c r="F303" s="191"/>
      <c r="G303" s="191"/>
      <c r="H303" s="193"/>
      <c r="I303" s="191"/>
      <c r="J303" s="191"/>
      <c r="K303" s="191"/>
      <c r="L303" s="191"/>
      <c r="M303" s="191"/>
      <c r="N303" s="191"/>
      <c r="O303" s="191"/>
      <c r="P303" s="191" t="str">
        <f>D303</f>
        <v>SOUS-FAMILLE</v>
      </c>
      <c r="Q303" s="191"/>
      <c r="R303" s="191"/>
      <c r="S303" s="193"/>
      <c r="T303" s="194" t="s">
        <v>664</v>
      </c>
      <c r="U303" s="195" cm="1">
        <f t="array" ref="U303">SUMPRODUCT(LEN(E305:E339)-LEN(SUBSTITUTE(E305:E339,"*","")))</f>
        <v>0</v>
      </c>
      <c r="V303" s="191"/>
      <c r="W303" s="191" t="str">
        <f>D303</f>
        <v>SOUS-FAMILLE</v>
      </c>
      <c r="X303" s="191"/>
      <c r="Y303" s="191"/>
      <c r="Z303" s="191"/>
      <c r="AA303" s="191"/>
      <c r="AB303" s="196"/>
      <c r="AC303" s="191"/>
      <c r="AD303" s="191"/>
      <c r="AE303" s="197" t="str">
        <f>B305</f>
        <v>NOM DE LA RECETTE À SAISIR</v>
      </c>
    </row>
    <row r="304" spans="1:33" ht="32.25" thickBot="1" x14ac:dyDescent="0.3">
      <c r="A304" s="92" t="s">
        <v>155</v>
      </c>
      <c r="B304" s="92" t="s">
        <v>1</v>
      </c>
      <c r="C304" s="92"/>
      <c r="D304" s="92" t="s">
        <v>2</v>
      </c>
      <c r="E304" s="92" t="s">
        <v>117</v>
      </c>
      <c r="F304" s="92" t="s">
        <v>3</v>
      </c>
      <c r="G304" s="92" t="s">
        <v>4</v>
      </c>
      <c r="H304" s="81"/>
      <c r="I304" s="157" t="s">
        <v>5</v>
      </c>
      <c r="J304" s="92" t="s">
        <v>114</v>
      </c>
      <c r="K304" s="92" t="s">
        <v>4</v>
      </c>
      <c r="L304" s="92" t="s">
        <v>6</v>
      </c>
      <c r="M304" s="94" t="s">
        <v>7</v>
      </c>
      <c r="N304" s="94" t="s">
        <v>116</v>
      </c>
      <c r="O304" s="95" t="s">
        <v>115</v>
      </c>
      <c r="P304" s="96" t="s">
        <v>8</v>
      </c>
      <c r="Q304" s="97" t="s">
        <v>9</v>
      </c>
      <c r="R304" s="92" t="s">
        <v>10</v>
      </c>
      <c r="S304" s="81"/>
      <c r="T304" s="92" t="s">
        <v>117</v>
      </c>
      <c r="U304" s="98" t="s">
        <v>11</v>
      </c>
      <c r="V304" s="95" t="s">
        <v>12</v>
      </c>
      <c r="W304" s="92" t="s">
        <v>13</v>
      </c>
      <c r="X304" s="94" t="s">
        <v>7</v>
      </c>
      <c r="Y304" s="94" t="s">
        <v>116</v>
      </c>
      <c r="Z304" s="99" t="s">
        <v>8</v>
      </c>
      <c r="AA304" s="97" t="s">
        <v>9</v>
      </c>
      <c r="AB304" s="99" t="s">
        <v>10</v>
      </c>
      <c r="AC304" s="240"/>
      <c r="AD304" s="92" t="s">
        <v>14</v>
      </c>
      <c r="AE304" s="92" t="s">
        <v>15</v>
      </c>
      <c r="AG304" s="245" t="s">
        <v>5642</v>
      </c>
    </row>
    <row r="305" spans="1:33" ht="18.75" x14ac:dyDescent="0.25">
      <c r="A305" s="100" t="s">
        <v>5640</v>
      </c>
      <c r="B305" s="101" t="s">
        <v>20</v>
      </c>
      <c r="C305" s="101"/>
      <c r="D305" s="102">
        <v>0</v>
      </c>
      <c r="E305" s="103" t="s">
        <v>21</v>
      </c>
      <c r="F305" s="104">
        <v>10</v>
      </c>
      <c r="G305" s="8" t="s">
        <v>119</v>
      </c>
      <c r="H305" s="105"/>
      <c r="I305" s="106" t="str">
        <f>E305</f>
        <v>ÉLÉMENT PRINCIPAL À SAISIR</v>
      </c>
      <c r="J305" s="107">
        <f>F305</f>
        <v>10</v>
      </c>
      <c r="K305" s="108" t="str">
        <f>G305</f>
        <v>Quoi ?</v>
      </c>
      <c r="L305" s="109">
        <f>IF(1=1,IF(OR(J305="",O305="",NOT(ISNUMBER(J305)),NOT(ISNUMBER(O305)),J305=0),"",O305/J305),N("L6"))</f>
        <v>15</v>
      </c>
      <c r="M305" s="110">
        <f>IF(1=1,IF(OR(L305="",NOT(ISNUMBER(F305))),"",F305*L305*IFERROR(INDEX(D384:D428,MATCH(AE305,B384:B428,0)),1)),N("M13"))</f>
        <v>150</v>
      </c>
      <c r="N305" s="111" t="str">
        <f>IF(1=1,IF(F305="","",IF(G305="","",IFERROR(INDEX(E384:E428,MATCH(AE305,B384:B428,0)),G305&amp;""))),N("N6"))</f>
        <v>Quoi ?</v>
      </c>
      <c r="O305" s="112">
        <v>150</v>
      </c>
      <c r="P305" s="113">
        <f>IF(1=1,IF(M305="","",IF(AND(ISNUMBER(M305),M305&lt;1,N305="kg"),MAX(1,ROUND(M305*1000,0)),IF(AND(ISNUMBER(M305),M305&lt;1,N305="L"),MAX(1,ROUND(M305*100,0)),ROUND(M305,3)))),N("O6"))</f>
        <v>150</v>
      </c>
      <c r="Q305" s="114" t="str">
        <f>IF(1=1,IF(M305="","",IF(AND(ISNUMBER(M305),M305&lt;1,N305="kg"),"g",IF(AND(ISNUMBER(M305),M305&lt;1,N305="L"),"cl",N305))),N("P6"))</f>
        <v>Quoi ?</v>
      </c>
      <c r="R305" s="115" t="str">
        <f>IF(1=1,IF(E305="","",IF(F305="","A CONTROLER",IF(NOT(ISNUMBER(F305)),"TEXTE",IF(OR(L305="",L305&lt;=0),"COMMANDE PRINCIPALE INCOMPLETE",IF(G305="","UNITE MANQUANTE",IF(COUNTIF(B384:B428,AE305)=0,"UNITE A CONTROLER","OK")))))),N("Q9"))</f>
        <v>UNITE A CONTROLER</v>
      </c>
      <c r="S305" s="105"/>
      <c r="T305" s="159" t="str">
        <f>B305</f>
        <v>NOM DE LA RECETTE À SAISIR</v>
      </c>
      <c r="U305" s="117">
        <v>100</v>
      </c>
      <c r="V305" s="112">
        <v>150</v>
      </c>
      <c r="W305" s="118">
        <f>IF(1=1,IF(OR(U305="",V305="",NOT(ISNUMBER(U305)),NOT(ISNUMBER(V305)),U305=0),"",V305/U305),N("U6"))</f>
        <v>1.5</v>
      </c>
      <c r="X305" s="119">
        <f>IF(1=1,IF(OR(W305="",NOT(ISNUMBER(F305))),"",F305*W305*IFERROR(INDEX(D384:D428,MATCH(AE305,B384:B428,0)),1)),N("V7"))</f>
        <v>15</v>
      </c>
      <c r="Y305" s="120" t="str">
        <f>IF(1=1,IF(F305="","",IF(G305="","",IFERROR(INDEX(E384:E428,MATCH(AE305,B384:B428,0)),G305&amp;""))),N("W6"))</f>
        <v>Quoi ?</v>
      </c>
      <c r="Z305" s="121">
        <f>IF(1=1,IF(X305="","",IF(AND(ISNUMBER(X305),X305&lt;1,Y305="kg"),MAX(1,ROUND(X305*1000,0)),IF(AND(ISNUMBER(X305),X305&lt;1,Y305="L"),MAX(1,ROUND(X305*100,0)),ROUND(X305,3)))),N("X6"))</f>
        <v>15</v>
      </c>
      <c r="AA305" s="122" t="str">
        <f>IF(1=1,IF(X305="","",IF(AND(ISNUMBER(X305),X305&lt;1,Y305="kg"),"g",IF(AND(ISNUMBER(X305),X305&lt;1,Y305="L"),"cl",Y305))),N("Y6"))</f>
        <v>Quoi ?</v>
      </c>
      <c r="AB305" s="123" t="str">
        <f>IF(1=1,IF(E305="","",IF(F305="","A CONTROLER",IF(NOT(ISNUMBER(F305)),"TEXTE",IF(OR(W305="",W305&lt;=0),"COMMANDE COUVERTS INCOMPLETE",IF(G305="","UNITE MANQUANTE",IF(COUNTIF(B384:B428,AE305)=0,"UNITE A CONTROLER","OK")))))),N("Z6"))</f>
        <v>UNITE A CONTROLER</v>
      </c>
      <c r="AD305" s="124">
        <v>62</v>
      </c>
      <c r="AE305" s="125" t="str">
        <f>IF(1=1,IF(G305="","",UPPER(TRIM(SUBSTITUTE(SUBSTITUTE(G305&amp;"",CHAR(160)," ")," "," ")))),N("AC6"))</f>
        <v>QUOI ?</v>
      </c>
      <c r="AG305" s="8" t="s">
        <v>22</v>
      </c>
    </row>
    <row r="306" spans="1:33" ht="15.75" x14ac:dyDescent="0.25">
      <c r="A306" s="126" t="str">
        <f>IF(1=1,IF(E306="","",A305),N("A7"))</f>
        <v/>
      </c>
      <c r="B306" s="127" t="str">
        <f>IF(1=1,IF(E306="","",B305),N("B7"))</f>
        <v/>
      </c>
      <c r="C306" s="127"/>
      <c r="D306" s="129" t="str">
        <f>IF(ISBLANK(E306),"",LARGE(D305:D305,1)+1)</f>
        <v/>
      </c>
      <c r="E306" s="130"/>
      <c r="F306" s="131"/>
      <c r="G306" s="170"/>
      <c r="H306" s="105"/>
      <c r="I306" s="132" t="str">
        <f>IF(1=1,IF(E306="","",I305),N("H7"))</f>
        <v/>
      </c>
      <c r="J306" s="133" t="str">
        <f>IF(1=1,IF(E306="","",J305),N("I7"))</f>
        <v/>
      </c>
      <c r="K306" s="134" t="str">
        <f>IF(1=1,IF(E306="","",K305),N("J7"))</f>
        <v/>
      </c>
      <c r="L306" s="135" t="str">
        <f>IF(1=1,IF(OR(J306="",O306="",NOT(ISNUMBER(J306)),NOT(ISNUMBER(O306)),J306=0),"",O306/J306),N("L7"))</f>
        <v/>
      </c>
      <c r="M306" s="136" t="str">
        <f>IF(1=1,IF(OR(L306="",NOT(ISNUMBER(F306))),"",F306*L306*IFERROR(INDEX(D384:D428,MATCH(AE306,B384:B428,0)),1)),N("M13"))</f>
        <v/>
      </c>
      <c r="N306" s="137" t="str">
        <f>IF(1=1,IF(F306="","",IF(G306="","",IFERROR(INDEX(E384:E428,MATCH(AE306,B384:B428,0)),G306&amp;""))),N("N6"))</f>
        <v/>
      </c>
      <c r="O306" s="138" t="str">
        <f>IF(1=1,IF(E306="","",O305),N("K7"))</f>
        <v/>
      </c>
      <c r="P306" s="139" t="str">
        <f>IF(1=1,IF(M306="","",IF(AND(ISNUMBER(M306),M306&lt;1,N306="kg"),MAX(1,ROUND(M306*1000,0)),IF(AND(ISNUMBER(M306),M306&lt;1,N306="L"),MAX(1,ROUND(M306*100,0)),ROUND(M306,3)))),N("O7"))</f>
        <v/>
      </c>
      <c r="Q306" s="140" t="str">
        <f>IF(1=1,IF(M306="","",IF(AND(ISNUMBER(M306),M306&lt;1,N306="kg"),"g",IF(AND(ISNUMBER(M306),M306&lt;1,N306="L"),"cl",N306))),N("P7"))</f>
        <v/>
      </c>
      <c r="R306" s="161" t="str">
        <f>IF(1=1,IF(E306="","",IF(F306="","A CONTROLER",IF(NOT(ISNUMBER(F306)),"TEXTE",IF(OR(L306="",L306&lt;=0),"COMMANDE PRINCIPALE INCOMPLETE",IF(G306="","UNITE MANQUANTE",IF(COUNTIF(B384:B428,AE306)=0,"UNITE A CONTROLER","OK")))))),N("Q9"))</f>
        <v/>
      </c>
      <c r="S306" s="105"/>
      <c r="T306" s="141">
        <f t="shared" ref="T306:T339" si="19">E306</f>
        <v>0</v>
      </c>
      <c r="U306" s="133" t="str">
        <f>IF(1=1,IF(E306="","",U305),N("S7"))</f>
        <v/>
      </c>
      <c r="V306" s="133" t="str">
        <f>IF(1=1,IF(E306="","",V305),N("T7"))</f>
        <v/>
      </c>
      <c r="W306" s="135" t="str">
        <f>IF(1=1,IF(OR(U306="",V306="",NOT(ISNUMBER(U306)),NOT(ISNUMBER(V306)),U306=0),"",V306/U306),N("U7"))</f>
        <v/>
      </c>
      <c r="X306" s="136" t="str">
        <f>IF(1=1,IF(OR(W306="",NOT(ISNUMBER(F306))),"",F306*W306*IFERROR(INDEX(D384:D428,MATCH(AE306,B384:B428,0)),1)),N("V7"))</f>
        <v/>
      </c>
      <c r="Y306" s="137" t="str">
        <f>IF(1=1,IF(F306="","",IF(G306="","",IFERROR(INDEX(E384:E428,MATCH(AE306,B384:B428,0)),G306&amp;""))),N("W6"))</f>
        <v/>
      </c>
      <c r="Z306" s="142" t="str">
        <f>IF(1=1,IF(X306="","",IF(AND(ISNUMBER(X306),X306&lt;1,Y306="kg"),MAX(1,ROUND(X306*1000,0)),IF(AND(ISNUMBER(X306),X306&lt;1,Y306="L"),MAX(1,ROUND(X306*100,0)),ROUND(X306,3)))),N("X7"))</f>
        <v/>
      </c>
      <c r="AA306" s="143" t="str">
        <f>IF(1=1,IF(X306="","",IF(AND(ISNUMBER(X306),X306&lt;1,Y306="kg"),"g",IF(AND(ISNUMBER(X306),X306&lt;1,Y306="L"),"cl",Y306))),N("Y7"))</f>
        <v/>
      </c>
      <c r="AB306" s="123" t="str">
        <f>IF(1=1,IF(E306="","",IF(F306="","A CONTROLER",IF(NOT(ISNUMBER(F306)),"TEXTE",IF(OR(W306="",W306&lt;=0),"COMMANDE COUVERTS INCOMPLETE",IF(G306="","UNITE MANQUANTE",IF(COUNTIF(B384:B428,AE306)=0,"UNITE A CONTROLER","OK")))))),N("Z6"))</f>
        <v/>
      </c>
      <c r="AD306" s="144" t="str">
        <f>IF(1=1,IF(E306="","",AD305),N("AB7"))</f>
        <v/>
      </c>
      <c r="AE306" s="125" t="str">
        <f>IF(1=1,IF(G306="","",UPPER(TRIM(SUBSTITUTE(SUBSTITUTE(G306&amp;"",CHAR(160)," ")," "," ")))),N("AC7"))</f>
        <v/>
      </c>
      <c r="AG306" s="2" t="s">
        <v>25</v>
      </c>
    </row>
    <row r="307" spans="1:33" ht="15.75" x14ac:dyDescent="0.25">
      <c r="A307" s="126" t="str">
        <f>IF(1=1,IF(E307="","",A305),N("A8"))</f>
        <v/>
      </c>
      <c r="B307" s="127" t="str">
        <f>IF(1=1,IF(E307="","",B305),N("B8"))</f>
        <v/>
      </c>
      <c r="C307" s="127"/>
      <c r="D307" s="129" t="str">
        <f>IF(ISBLANK(E307),"",LARGE(D305:D306,1)+1)</f>
        <v/>
      </c>
      <c r="E307" s="130"/>
      <c r="F307" s="131"/>
      <c r="G307" s="170"/>
      <c r="H307" s="105"/>
      <c r="I307" s="132" t="str">
        <f>IF(1=1,IF(E307="","",I305),N("H8"))</f>
        <v/>
      </c>
      <c r="J307" s="133" t="str">
        <f>IF(1=1,IF(E307="","",J305),N("I8"))</f>
        <v/>
      </c>
      <c r="K307" s="134" t="str">
        <f>IF(1=1,IF(E307="","",K305),N("J8"))</f>
        <v/>
      </c>
      <c r="L307" s="135" t="str">
        <f>IF(1=1,IF(OR(J307="",O307="",NOT(ISNUMBER(J307)),NOT(ISNUMBER(O307)),J307=0),"",O307/J307),N("L8"))</f>
        <v/>
      </c>
      <c r="M307" s="136" t="str">
        <f>IF(1=1,IF(OR(L307="",NOT(ISNUMBER(F307))),"",F307*L307*IFERROR(INDEX(D384:D428,MATCH(AE307,B384:B428,0)),1)),N("M13"))</f>
        <v/>
      </c>
      <c r="N307" s="137" t="str">
        <f>IF(1=1,IF(F307="","",IF(G307="","",IFERROR(INDEX(E384:E428,MATCH(AE307,B384:B428,0)),G307&amp;""))),N("N6"))</f>
        <v/>
      </c>
      <c r="O307" s="138" t="str">
        <f>IF(1=1,IF(E307="","",O305),N("K8"))</f>
        <v/>
      </c>
      <c r="P307" s="139" t="str">
        <f>IF(1=1,IF(M307="","",IF(AND(ISNUMBER(M307),M307&lt;1,N307="kg"),MAX(1,ROUND(M307*1000,0)),IF(AND(ISNUMBER(M307),M307&lt;1,N307="L"),MAX(1,ROUND(M307*100,0)),ROUND(M307,3)))),N("O8"))</f>
        <v/>
      </c>
      <c r="Q307" s="140" t="str">
        <f>IF(1=1,IF(M307="","",IF(AND(ISNUMBER(M307),M307&lt;1,N307="kg"),"g",IF(AND(ISNUMBER(M307),M307&lt;1,N307="L"),"cl",N307))),N("P8"))</f>
        <v/>
      </c>
      <c r="R307" s="161" t="str">
        <f>IF(1=1,IF(E307="","",IF(F307="","A CONTROLER",IF(NOT(ISNUMBER(F307)),"TEXTE",IF(OR(L307="",L307&lt;=0),"COMMANDE PRINCIPALE INCOMPLETE",IF(G307="","UNITE MANQUANTE",IF(COUNTIF(B384:B428,AE307)=0,"UNITE A CONTROLER","OK")))))),N("Q9"))</f>
        <v/>
      </c>
      <c r="S307" s="105"/>
      <c r="T307" s="141">
        <f t="shared" si="19"/>
        <v>0</v>
      </c>
      <c r="U307" s="133" t="str">
        <f>IF(1=1,IF(E307="","",U305),N("S8"))</f>
        <v/>
      </c>
      <c r="V307" s="133" t="str">
        <f>IF(1=1,IF(E307="","",V305),N("T8"))</f>
        <v/>
      </c>
      <c r="W307" s="135" t="str">
        <f>IF(1=1,IF(OR(U307="",V307="",NOT(ISNUMBER(U307)),NOT(ISNUMBER(V307)),U307=0),"",V307/U307),N("U8"))</f>
        <v/>
      </c>
      <c r="X307" s="136" t="str">
        <f>IF(1=1,IF(OR(W307="",NOT(ISNUMBER(F307))),"",F307*W307*IFERROR(INDEX(D384:D428,MATCH(AE307,B384:B428,0)),1)),N("V7"))</f>
        <v/>
      </c>
      <c r="Y307" s="137" t="str">
        <f>IF(1=1,IF(F307="","",IF(G307="","",IFERROR(INDEX(E384:E428,MATCH(AE307,B384:B428,0)),G307&amp;""))),N("W6"))</f>
        <v/>
      </c>
      <c r="Z307" s="142" t="str">
        <f>IF(1=1,IF(X307="","",IF(AND(ISNUMBER(X307),X307&lt;1,Y307="kg"),MAX(1,ROUND(X307*1000,0)),IF(AND(ISNUMBER(X307),X307&lt;1,Y307="L"),MAX(1,ROUND(X307*100,0)),ROUND(X307,3)))),N("X8"))</f>
        <v/>
      </c>
      <c r="AA307" s="143" t="str">
        <f>IF(1=1,IF(X307="","",IF(AND(ISNUMBER(X307),X307&lt;1,Y307="kg"),"g",IF(AND(ISNUMBER(X307),X307&lt;1,Y307="L"),"cl",Y307))),N("Y8"))</f>
        <v/>
      </c>
      <c r="AB307" s="123" t="str">
        <f>IF(1=1,IF(E307="","",IF(F307="","A CONTROLER",IF(NOT(ISNUMBER(F307)),"TEXTE",IF(OR(W307="",W307&lt;=0),"COMMANDE COUVERTS INCOMPLETE",IF(G307="","UNITE MANQUANTE",IF(COUNTIF(B384:B428,AE307)=0,"UNITE A CONTROLER","OK")))))),N("Z6"))</f>
        <v/>
      </c>
      <c r="AD307" s="144" t="str">
        <f>IF(1=1,IF(E307="","",AD305),N("AB8"))</f>
        <v/>
      </c>
      <c r="AE307" s="125" t="str">
        <f>IF(1=1,IF(G307="","",UPPER(TRIM(SUBSTITUTE(SUBSTITUTE(G307&amp;"",CHAR(160)," ")," "," ")))),N("AC8"))</f>
        <v/>
      </c>
      <c r="AG307" s="9" t="s">
        <v>26</v>
      </c>
    </row>
    <row r="308" spans="1:33" ht="15.75" x14ac:dyDescent="0.25">
      <c r="A308" s="126" t="str">
        <f>IF(1=1,IF(E308="","",A305),N("A9"))</f>
        <v/>
      </c>
      <c r="B308" s="127" t="str">
        <f>IF(1=1,IF(E308="","",B305),N("B9"))</f>
        <v/>
      </c>
      <c r="C308" s="127"/>
      <c r="D308" s="129" t="str">
        <f>IF(ISBLANK(E308),"",LARGE(D305:D307,1)+1)</f>
        <v/>
      </c>
      <c r="E308" s="130"/>
      <c r="F308" s="131"/>
      <c r="G308" s="170"/>
      <c r="H308" s="105"/>
      <c r="I308" s="132" t="str">
        <f>IF(1=1,IF(E308="","",I305),N("H9"))</f>
        <v/>
      </c>
      <c r="J308" s="133" t="str">
        <f>IF(1=1,IF(E308="","",J305),N("I9"))</f>
        <v/>
      </c>
      <c r="K308" s="134" t="str">
        <f>IF(1=1,IF(E308="","",K305),N("J9"))</f>
        <v/>
      </c>
      <c r="L308" s="135" t="str">
        <f>IF(1=1,IF(OR(J308="",O308="",NOT(ISNUMBER(J308)),NOT(ISNUMBER(O308)),J308=0),"",O308/J308),N("L9"))</f>
        <v/>
      </c>
      <c r="M308" s="136" t="str">
        <f>IF(1=1,IF(OR(L308="",NOT(ISNUMBER(F308))),"",F308*L308*IFERROR(INDEX(D384:D428,MATCH(AE308,B384:B428,0)),1)),N("M13"))</f>
        <v/>
      </c>
      <c r="N308" s="137" t="str">
        <f>IF(1=1,IF(F308="","",IF(G308="","",IFERROR(INDEX(E384:E428,MATCH(AE308,B384:B428,0)),G308&amp;""))),N("N6"))</f>
        <v/>
      </c>
      <c r="O308" s="138" t="str">
        <f>IF(1=1,IF(E308="","",O305),N("K9"))</f>
        <v/>
      </c>
      <c r="P308" s="139" t="str">
        <f>IF(1=1,IF(M308="","",IF(AND(ISNUMBER(M308),M308&lt;1,N308="kg"),MAX(1,ROUND(M308*1000,0)),IF(AND(ISNUMBER(M308),M308&lt;1,N308="L"),MAX(1,ROUND(M308*100,0)),ROUND(M308,3)))),N("O9"))</f>
        <v/>
      </c>
      <c r="Q308" s="140" t="str">
        <f>IF(1=1,IF(M308="","",IF(AND(ISNUMBER(M308),M308&lt;1,N308="kg"),"g",IF(AND(ISNUMBER(M308),M308&lt;1,N308="L"),"cl",N308))),N("P9"))</f>
        <v/>
      </c>
      <c r="R308" s="161" t="str">
        <f>IF(1=1,IF(E308="","",IF(F308="","A CONTROLER",IF(NOT(ISNUMBER(F308)),"TEXTE",IF(OR(L308="",L308&lt;=0),"COMMANDE PRINCIPALE INCOMPLETE",IF(G308="","UNITE MANQUANTE",IF(COUNTIF(B384:B428,AE308)=0,"UNITE A CONTROLER","OK")))))),N("Q9"))</f>
        <v/>
      </c>
      <c r="S308" s="105"/>
      <c r="T308" s="141">
        <f t="shared" si="19"/>
        <v>0</v>
      </c>
      <c r="U308" s="133" t="str">
        <f>IF(1=1,IF(E308="","",U305),N("S9"))</f>
        <v/>
      </c>
      <c r="V308" s="133" t="str">
        <f>IF(1=1,IF(E308="","",V305),N("T9"))</f>
        <v/>
      </c>
      <c r="W308" s="135" t="str">
        <f>IF(1=1,IF(OR(U308="",V308="",NOT(ISNUMBER(U308)),NOT(ISNUMBER(V308)),U308=0),"",V308/U308),N("U9"))</f>
        <v/>
      </c>
      <c r="X308" s="136" t="str">
        <f>IF(1=1,IF(OR(W308="",NOT(ISNUMBER(F308))),"",F308*W308*IFERROR(INDEX(D384:D428,MATCH(AE308,B384:B428,0)),1)),N("V7"))</f>
        <v/>
      </c>
      <c r="Y308" s="137" t="str">
        <f>IF(1=1,IF(F308="","",IF(G308="","",IFERROR(INDEX(E384:E428,MATCH(AE308,B384:B428,0)),G308&amp;""))),N("W6"))</f>
        <v/>
      </c>
      <c r="Z308" s="142" t="str">
        <f>IF(1=1,IF(X308="","",IF(AND(ISNUMBER(X308),X308&lt;1,Y308="kg"),MAX(1,ROUND(X308*1000,0)),IF(AND(ISNUMBER(X308),X308&lt;1,Y308="L"),MAX(1,ROUND(X308*100,0)),ROUND(X308,3)))),N("X9"))</f>
        <v/>
      </c>
      <c r="AA308" s="143" t="str">
        <f>IF(1=1,IF(X308="","",IF(AND(ISNUMBER(X308),X308&lt;1,Y308="kg"),"g",IF(AND(ISNUMBER(X308),X308&lt;1,Y308="L"),"cl",Y308))),N("Y9"))</f>
        <v/>
      </c>
      <c r="AB308" s="123" t="str">
        <f>IF(1=1,IF(E308="","",IF(F308="","A CONTROLER",IF(NOT(ISNUMBER(F308)),"TEXTE",IF(OR(W308="",W308&lt;=0),"COMMANDE COUVERTS INCOMPLETE",IF(G308="","UNITE MANQUANTE",IF(COUNTIF(B384:B428,AE308)=0,"UNITE A CONTROLER","OK")))))),N("Z6"))</f>
        <v/>
      </c>
      <c r="AD308" s="144" t="str">
        <f>IF(1=1,IF(E308="","",AD305),N("AB9"))</f>
        <v/>
      </c>
      <c r="AE308" s="125" t="str">
        <f>IF(1=1,IF(G308="","",UPPER(TRIM(SUBSTITUTE(SUBSTITUTE(G308&amp;"",CHAR(160)," ")," "," ")))),N("AC9"))</f>
        <v/>
      </c>
      <c r="AG308" s="1" t="s">
        <v>28</v>
      </c>
    </row>
    <row r="309" spans="1:33" ht="15.75" x14ac:dyDescent="0.25">
      <c r="A309" s="126" t="str">
        <f>IF(1=1,IF(E309="","",A305),N("A10"))</f>
        <v/>
      </c>
      <c r="B309" s="127" t="str">
        <f>IF(1=1,IF(E309="","",B305),N("B10"))</f>
        <v/>
      </c>
      <c r="C309" s="127"/>
      <c r="D309" s="129" t="str">
        <f>IF(ISBLANK(E309),"",LARGE(D305:D308,1)+1)</f>
        <v/>
      </c>
      <c r="E309" s="130"/>
      <c r="F309" s="131"/>
      <c r="G309" s="170"/>
      <c r="H309" s="105"/>
      <c r="I309" s="132" t="str">
        <f>IF(1=1,IF(E309="","",I305),N("H10"))</f>
        <v/>
      </c>
      <c r="J309" s="133" t="str">
        <f>IF(1=1,IF(E309="","",J305),N("I10"))</f>
        <v/>
      </c>
      <c r="K309" s="134" t="str">
        <f>IF(1=1,IF(E309="","",K305),N("J10"))</f>
        <v/>
      </c>
      <c r="L309" s="135" t="str">
        <f>IF(1=1,IF(OR(J309="",O309="",NOT(ISNUMBER(J309)),NOT(ISNUMBER(O309)),J309=0),"",O309/J309),N("L10"))</f>
        <v/>
      </c>
      <c r="M309" s="136" t="str">
        <f>IF(1=1,IF(OR(L309="",NOT(ISNUMBER(F309))),"",F309*L309*IFERROR(INDEX(D384:D428,MATCH(AE309,B384:B428,0)),1)),N("M13"))</f>
        <v/>
      </c>
      <c r="N309" s="137" t="str">
        <f>IF(1=1,IF(F309="","",IF(G309="","",IFERROR(INDEX(E384:E428,MATCH(AE309,B384:B428,0)),G309&amp;""))),N("N6"))</f>
        <v/>
      </c>
      <c r="O309" s="138" t="str">
        <f>IF(1=1,IF(E309="","",O305),N("K10"))</f>
        <v/>
      </c>
      <c r="P309" s="139" t="str">
        <f>IF(1=1,IF(M309="","",IF(AND(ISNUMBER(M309),M309&lt;1,N309="kg"),MAX(1,ROUND(M309*1000,0)),IF(AND(ISNUMBER(M309),M309&lt;1,N309="L"),MAX(1,ROUND(M309*100,0)),ROUND(M309,3)))),N("O10"))</f>
        <v/>
      </c>
      <c r="Q309" s="140" t="str">
        <f>IF(1=1,IF(M309="","",IF(AND(ISNUMBER(M309),M309&lt;1,N309="kg"),"g",IF(AND(ISNUMBER(M309),M309&lt;1,N309="L"),"cl",N309))),N("P10"))</f>
        <v/>
      </c>
      <c r="R309" s="161" t="str">
        <f>IF(1=1,IF(E309="","",IF(F309="","A CONTROLER",IF(NOT(ISNUMBER(F309)),"TEXTE",IF(OR(L309="",L309&lt;=0),"COMMANDE PRINCIPALE INCOMPLETE",IF(G309="","UNITE MANQUANTE",IF(COUNTIF(B384:B428,AE309)=0,"UNITE A CONTROLER","OK")))))),N("Q9"))</f>
        <v/>
      </c>
      <c r="S309" s="105"/>
      <c r="T309" s="141">
        <f t="shared" si="19"/>
        <v>0</v>
      </c>
      <c r="U309" s="133" t="str">
        <f>IF(1=1,IF(E309="","",U305),N("S10"))</f>
        <v/>
      </c>
      <c r="V309" s="133" t="str">
        <f>IF(1=1,IF(E309="","",V305),N("T10"))</f>
        <v/>
      </c>
      <c r="W309" s="135" t="str">
        <f>IF(1=1,IF(OR(U309="",V309="",NOT(ISNUMBER(U309)),NOT(ISNUMBER(V309)),U309=0),"",V309/U309),N("U10"))</f>
        <v/>
      </c>
      <c r="X309" s="136" t="str">
        <f>IF(1=1,IF(OR(W309="",NOT(ISNUMBER(F309))),"",F309*W309*IFERROR(INDEX(D384:D428,MATCH(AE309,B384:B428,0)),1)),N("V7"))</f>
        <v/>
      </c>
      <c r="Y309" s="137" t="str">
        <f>IF(1=1,IF(F309="","",IF(G309="","",IFERROR(INDEX(E384:E428,MATCH(AE309,B384:B428,0)),G309&amp;""))),N("W6"))</f>
        <v/>
      </c>
      <c r="Z309" s="142" t="str">
        <f>IF(1=1,IF(X309="","",IF(AND(ISNUMBER(X309),X309&lt;1,Y309="kg"),MAX(1,ROUND(X309*1000,0)),IF(AND(ISNUMBER(X309),X309&lt;1,Y309="L"),MAX(1,ROUND(X309*100,0)),ROUND(X309,3)))),N("X10"))</f>
        <v/>
      </c>
      <c r="AA309" s="143" t="str">
        <f>IF(1=1,IF(X309="","",IF(AND(ISNUMBER(X309),X309&lt;1,Y309="kg"),"g",IF(AND(ISNUMBER(X309),X309&lt;1,Y309="L"),"cl",Y309))),N("Y10"))</f>
        <v/>
      </c>
      <c r="AB309" s="123" t="str">
        <f>IF(1=1,IF(E309="","",IF(F309="","A CONTROLER",IF(NOT(ISNUMBER(F309)),"TEXTE",IF(OR(W309="",W309&lt;=0),"COMMANDE COUVERTS INCOMPLETE",IF(G309="","UNITE MANQUANTE",IF(COUNTIF(B384:B428,AE309)=0,"UNITE A CONTROLER","OK")))))),N("Z6"))</f>
        <v/>
      </c>
      <c r="AD309" s="144" t="str">
        <f>IF(1=1,IF(E309="","",AD305),N("AB10"))</f>
        <v/>
      </c>
      <c r="AE309" s="125" t="str">
        <f>IF(1=1,IF(G309="","",UPPER(TRIM(SUBSTITUTE(SUBSTITUTE(G309&amp;"",CHAR(160)," ")," "," ")))),N("AC10"))</f>
        <v/>
      </c>
      <c r="AG309" s="1" t="s">
        <v>29</v>
      </c>
    </row>
    <row r="310" spans="1:33" ht="15.75" x14ac:dyDescent="0.25">
      <c r="A310" s="126" t="str">
        <f>IF(1=1,IF(E310="","",A305),N("A11"))</f>
        <v/>
      </c>
      <c r="B310" s="127" t="str">
        <f>IF(1=1,IF(E310="","",B305),N("B11"))</f>
        <v/>
      </c>
      <c r="C310" s="127"/>
      <c r="D310" s="129" t="str">
        <f>IF(ISBLANK(E310),"",LARGE(D305:D309,1)+1)</f>
        <v/>
      </c>
      <c r="E310" s="130"/>
      <c r="F310" s="131"/>
      <c r="G310" s="170"/>
      <c r="H310" s="105"/>
      <c r="I310" s="132" t="str">
        <f>IF(1=1,IF(E310="","",I305),N("H11"))</f>
        <v/>
      </c>
      <c r="J310" s="133" t="str">
        <f>IF(1=1,IF(E310="","",J305),N("I11"))</f>
        <v/>
      </c>
      <c r="K310" s="134" t="str">
        <f>IF(1=1,IF(E310="","",K305),N("J11"))</f>
        <v/>
      </c>
      <c r="L310" s="135" t="str">
        <f>IF(1=1,IF(OR(J310="",O310="",NOT(ISNUMBER(J310)),NOT(ISNUMBER(O310)),J310=0),"",O310/J310),N("L11"))</f>
        <v/>
      </c>
      <c r="M310" s="136" t="str">
        <f>IF(1=1,IF(OR(L310="",NOT(ISNUMBER(F310))),"",F310*L310*IFERROR(INDEX(D384:D428,MATCH(AE310,B384:B428,0)),1)),N("M13"))</f>
        <v/>
      </c>
      <c r="N310" s="137" t="str">
        <f>IF(1=1,IF(F310="","",IF(G310="","",IFERROR(INDEX(E384:E428,MATCH(AE310,B384:B428,0)),G310&amp;""))),N("N6"))</f>
        <v/>
      </c>
      <c r="O310" s="138" t="str">
        <f>IF(1=1,IF(E310="","",O305),N("K11"))</f>
        <v/>
      </c>
      <c r="P310" s="139" t="str">
        <f>IF(1=1,IF(M310="","",IF(AND(ISNUMBER(M310),M310&lt;1,N310="kg"),MAX(1,ROUND(M310*1000,0)),IF(AND(ISNUMBER(M310),M310&lt;1,N310="L"),MAX(1,ROUND(M310*100,0)),ROUND(M310,3)))),N("O11"))</f>
        <v/>
      </c>
      <c r="Q310" s="140" t="str">
        <f>IF(1=1,IF(M310="","",IF(AND(ISNUMBER(M310),M310&lt;1,N310="kg"),"g",IF(AND(ISNUMBER(M310),M310&lt;1,N310="L"),"cl",N310))),N("P11"))</f>
        <v/>
      </c>
      <c r="R310" s="161" t="str">
        <f>IF(1=1,IF(E310="","",IF(F310="","A CONTROLER",IF(NOT(ISNUMBER(F310)),"TEXTE",IF(OR(L310="",L310&lt;=0),"COMMANDE PRINCIPALE INCOMPLETE",IF(G310="","UNITE MANQUANTE",IF(COUNTIF(B384:B428,AE310)=0,"UNITE A CONTROLER","OK")))))),N("Q9"))</f>
        <v/>
      </c>
      <c r="S310" s="105"/>
      <c r="T310" s="141">
        <f t="shared" si="19"/>
        <v>0</v>
      </c>
      <c r="U310" s="133" t="str">
        <f>IF(1=1,IF(E310="","",U305),N("S11"))</f>
        <v/>
      </c>
      <c r="V310" s="133" t="str">
        <f>IF(1=1,IF(E310="","",V305),N("T11"))</f>
        <v/>
      </c>
      <c r="W310" s="135" t="str">
        <f>IF(1=1,IF(OR(U310="",V310="",NOT(ISNUMBER(U310)),NOT(ISNUMBER(V310)),U310=0),"",V310/U310),N("U11"))</f>
        <v/>
      </c>
      <c r="X310" s="136" t="str">
        <f>IF(1=1,IF(OR(W310="",NOT(ISNUMBER(F310))),"",F310*W310*IFERROR(INDEX(D384:D428,MATCH(AE310,B384:B428,0)),1)),N("V7"))</f>
        <v/>
      </c>
      <c r="Y310" s="137" t="str">
        <f>IF(1=1,IF(F310="","",IF(G310="","",IFERROR(INDEX(E384:E428,MATCH(AE310,B384:B428,0)),G310&amp;""))),N("W6"))</f>
        <v/>
      </c>
      <c r="Z310" s="142" t="str">
        <f>IF(1=1,IF(X310="","",IF(AND(ISNUMBER(X310),X310&lt;1,Y310="kg"),MAX(1,ROUND(X310*1000,0)),IF(AND(ISNUMBER(X310),X310&lt;1,Y310="L"),MAX(1,ROUND(X310*100,0)),ROUND(X310,3)))),N("X11"))</f>
        <v/>
      </c>
      <c r="AA310" s="143" t="str">
        <f>IF(1=1,IF(X310="","",IF(AND(ISNUMBER(X310),X310&lt;1,Y310="kg"),"g",IF(AND(ISNUMBER(X310),X310&lt;1,Y310="L"),"cl",Y310))),N("Y11"))</f>
        <v/>
      </c>
      <c r="AB310" s="123" t="str">
        <f>IF(1=1,IF(E310="","",IF(F310="","A CONTROLER",IF(NOT(ISNUMBER(F310)),"TEXTE",IF(OR(W310="",W310&lt;=0),"COMMANDE COUVERTS INCOMPLETE",IF(G310="","UNITE MANQUANTE",IF(COUNTIF(B384:B428,AE310)=0,"UNITE A CONTROLER","OK")))))),N("Z6"))</f>
        <v/>
      </c>
      <c r="AD310" s="144" t="str">
        <f>IF(1=1,IF(E310="","",AD305),N("AB11"))</f>
        <v/>
      </c>
      <c r="AE310" s="125" t="str">
        <f>IF(1=1,IF(G310="","",UPPER(TRIM(SUBSTITUTE(SUBSTITUTE(G310&amp;"",CHAR(160)," ")," "," ")))),N("AC11"))</f>
        <v/>
      </c>
      <c r="AG310" s="1" t="s">
        <v>30</v>
      </c>
    </row>
    <row r="311" spans="1:33" ht="15.75" x14ac:dyDescent="0.25">
      <c r="A311" s="126" t="str">
        <f>IF(1=1,IF(E311="","",A305),N("A12"))</f>
        <v/>
      </c>
      <c r="B311" s="127" t="str">
        <f>IF(1=1,IF(E311="","",B305),N("B12"))</f>
        <v/>
      </c>
      <c r="C311" s="127"/>
      <c r="D311" s="129" t="str">
        <f>IF(ISBLANK(E311),"",LARGE(D305:D310,1)+1)</f>
        <v/>
      </c>
      <c r="E311" s="130"/>
      <c r="F311" s="131"/>
      <c r="G311" s="170"/>
      <c r="H311" s="105"/>
      <c r="I311" s="132" t="str">
        <f>IF(1=1,IF(E311="","",I305),N("H12"))</f>
        <v/>
      </c>
      <c r="J311" s="133" t="str">
        <f>IF(1=1,IF(E311="","",J305),N("I12"))</f>
        <v/>
      </c>
      <c r="K311" s="134" t="str">
        <f>IF(1=1,IF(E311="","",K305),N("J12"))</f>
        <v/>
      </c>
      <c r="L311" s="135" t="str">
        <f>IF(1=1,IF(OR(J311="",O311="",NOT(ISNUMBER(J311)),NOT(ISNUMBER(O311)),J311=0),"",O311/J311),N("L12"))</f>
        <v/>
      </c>
      <c r="M311" s="136" t="str">
        <f>IF(1=1,IF(OR(L311="",NOT(ISNUMBER(F311))),"",F311*L311*IFERROR(INDEX(D384:D428,MATCH(AE311,B384:B428,0)),1)),N("M13"))</f>
        <v/>
      </c>
      <c r="N311" s="137" t="str">
        <f>IF(1=1,IF(F311="","",IF(G311="","",IFERROR(INDEX(E384:E428,MATCH(AE311,B384:B428,0)),G311&amp;""))),N("N6"))</f>
        <v/>
      </c>
      <c r="O311" s="138" t="str">
        <f>IF(1=1,IF(E311="","",O305),N("K12"))</f>
        <v/>
      </c>
      <c r="P311" s="139" t="str">
        <f>IF(1=1,IF(M311="","",IF(AND(ISNUMBER(M311),M311&lt;1,N311="kg"),MAX(1,ROUND(M311*1000,0)),IF(AND(ISNUMBER(M311),M311&lt;1,N311="L"),MAX(1,ROUND(M311*100,0)),ROUND(M311,3)))),N("O12"))</f>
        <v/>
      </c>
      <c r="Q311" s="140" t="str">
        <f>IF(1=1,IF(M311="","",IF(AND(ISNUMBER(M311),M311&lt;1,N311="kg"),"g",IF(AND(ISNUMBER(M311),M311&lt;1,N311="L"),"cl",N311))),N("P12"))</f>
        <v/>
      </c>
      <c r="R311" s="161" t="str">
        <f>IF(1=1,IF(E311="","",IF(F311="","A CONTROLER",IF(NOT(ISNUMBER(F311)),"TEXTE",IF(OR(L311="",L311&lt;=0),"COMMANDE PRINCIPALE INCOMPLETE",IF(G311="","UNITE MANQUANTE",IF(COUNTIF(B384:B428,AE311)=0,"UNITE A CONTROLER","OK")))))),N("Q9"))</f>
        <v/>
      </c>
      <c r="S311" s="105"/>
      <c r="T311" s="141">
        <f t="shared" si="19"/>
        <v>0</v>
      </c>
      <c r="U311" s="133" t="str">
        <f>IF(1=1,IF(E311="","",U305),N("S12"))</f>
        <v/>
      </c>
      <c r="V311" s="133" t="str">
        <f>IF(1=1,IF(E311="","",V305),N("T12"))</f>
        <v/>
      </c>
      <c r="W311" s="135" t="str">
        <f>IF(1=1,IF(OR(U311="",V311="",NOT(ISNUMBER(U311)),NOT(ISNUMBER(V311)),U311=0),"",V311/U311),N("U12"))</f>
        <v/>
      </c>
      <c r="X311" s="136" t="str">
        <f>IF(1=1,IF(OR(W311="",NOT(ISNUMBER(F311))),"",F311*W311*IFERROR(INDEX(D384:D428,MATCH(AE311,B384:B428,0)),1)),N("V7"))</f>
        <v/>
      </c>
      <c r="Y311" s="137" t="str">
        <f>IF(1=1,IF(F311="","",IF(G311="","",IFERROR(INDEX(E384:E428,MATCH(AE311,B384:B428,0)),G311&amp;""))),N("W6"))</f>
        <v/>
      </c>
      <c r="Z311" s="142" t="str">
        <f>IF(1=1,IF(X311="","",IF(AND(ISNUMBER(X311),X311&lt;1,Y311="kg"),MAX(1,ROUND(X311*1000,0)),IF(AND(ISNUMBER(X311),X311&lt;1,Y311="L"),MAX(1,ROUND(X311*100,0)),ROUND(X311,3)))),N("X12"))</f>
        <v/>
      </c>
      <c r="AA311" s="143" t="str">
        <f>IF(1=1,IF(X311="","",IF(AND(ISNUMBER(X311),X311&lt;1,Y311="kg"),"g",IF(AND(ISNUMBER(X311),X311&lt;1,Y311="L"),"cl",Y311))),N("Y12"))</f>
        <v/>
      </c>
      <c r="AB311" s="123" t="str">
        <f>IF(1=1,IF(E311="","",IF(F311="","A CONTROLER",IF(NOT(ISNUMBER(F311)),"TEXTE",IF(OR(W311="",W311&lt;=0),"COMMANDE COUVERTS INCOMPLETE",IF(G311="","UNITE MANQUANTE",IF(COUNTIF(B384:B428,AE311)=0,"UNITE A CONTROLER","OK")))))),N("Z6"))</f>
        <v/>
      </c>
      <c r="AD311" s="144" t="str">
        <f>IF(1=1,IF(E311="","",AD305),N("AB12"))</f>
        <v/>
      </c>
      <c r="AE311" s="125" t="str">
        <f>IF(1=1,IF(G311="","",UPPER(TRIM(SUBSTITUTE(SUBSTITUTE(G311&amp;"",CHAR(160)," ")," "," ")))),N("AC12"))</f>
        <v/>
      </c>
      <c r="AG311" s="4" t="s">
        <v>31</v>
      </c>
    </row>
    <row r="312" spans="1:33" ht="15.75" x14ac:dyDescent="0.25">
      <c r="A312" s="126" t="str">
        <f>IF(1=1,IF(E312="","",A305),N("A13"))</f>
        <v/>
      </c>
      <c r="B312" s="127" t="str">
        <f>IF(1=1,IF(E312="","",B305),N("B13"))</f>
        <v/>
      </c>
      <c r="C312" s="127"/>
      <c r="D312" s="129" t="str">
        <f>IF(ISBLANK(E312),"",LARGE(D305:D311,1)+1)</f>
        <v/>
      </c>
      <c r="E312" s="130"/>
      <c r="F312" s="131"/>
      <c r="G312" s="170"/>
      <c r="H312" s="105"/>
      <c r="I312" s="132" t="str">
        <f>IF(1=1,IF(E312="","",I305),N("H13"))</f>
        <v/>
      </c>
      <c r="J312" s="133" t="str">
        <f>IF(1=1,IF(E312="","",J305),N("I13"))</f>
        <v/>
      </c>
      <c r="K312" s="134" t="str">
        <f>IF(1=1,IF(E312="","",K305),N("J13"))</f>
        <v/>
      </c>
      <c r="L312" s="135" t="str">
        <f>IF(1=1,IF(OR(J312="",O312="",NOT(ISNUMBER(J312)),NOT(ISNUMBER(O312)),J312=0),"",O312/J312),N("L13"))</f>
        <v/>
      </c>
      <c r="M312" s="136" t="str">
        <f>IF(1=1,IF(OR(L312="",NOT(ISNUMBER(F312))),"",F312*L312*IFERROR(INDEX(D384:D428,MATCH(AE312,B384:B428,0)),1)),N("M13"))</f>
        <v/>
      </c>
      <c r="N312" s="137" t="str">
        <f>IF(1=1,IF(F312="","",IF(G312="","",IFERROR(INDEX(E384:E428,MATCH(AE312,B384:B428,0)),G312&amp;""))),N("N6"))</f>
        <v/>
      </c>
      <c r="O312" s="138" t="str">
        <f>IF(1=1,IF(E312="","",O305),N("K13"))</f>
        <v/>
      </c>
      <c r="P312" s="139" t="str">
        <f>IF(1=1,IF(M312="","",IF(AND(ISNUMBER(M312),M312&lt;1,N312="kg"),MAX(1,ROUND(M312*1000,0)),IF(AND(ISNUMBER(M312),M312&lt;1,N312="L"),MAX(1,ROUND(M312*100,0)),ROUND(M312,3)))),N("O13"))</f>
        <v/>
      </c>
      <c r="Q312" s="140" t="str">
        <f>IF(1=1,IF(M312="","",IF(AND(ISNUMBER(M312),M312&lt;1,N312="kg"),"g",IF(AND(ISNUMBER(M312),M312&lt;1,N312="L"),"cl",N312))),N("P13"))</f>
        <v/>
      </c>
      <c r="R312" s="161" t="str">
        <f>IF(1=1,IF(E312="","",IF(F312="","A CONTROLER",IF(NOT(ISNUMBER(F312)),"TEXTE",IF(OR(L312="",L312&lt;=0),"COMMANDE PRINCIPALE INCOMPLETE",IF(G312="","UNITE MANQUANTE",IF(COUNTIF(B384:B428,AE312)=0,"UNITE A CONTROLER","OK")))))),N("Q9"))</f>
        <v/>
      </c>
      <c r="S312" s="105"/>
      <c r="T312" s="141">
        <f t="shared" si="19"/>
        <v>0</v>
      </c>
      <c r="U312" s="133" t="str">
        <f>IF(1=1,IF(E312="","",U305),N("S13"))</f>
        <v/>
      </c>
      <c r="V312" s="133" t="str">
        <f>IF(1=1,IF(E312="","",V305),N("T13"))</f>
        <v/>
      </c>
      <c r="W312" s="135" t="str">
        <f>IF(1=1,IF(OR(U312="",V312="",NOT(ISNUMBER(U312)),NOT(ISNUMBER(V312)),U312=0),"",V312/U312),N("U13"))</f>
        <v/>
      </c>
      <c r="X312" s="136" t="str">
        <f>IF(1=1,IF(OR(W312="",NOT(ISNUMBER(F312))),"",F312*W312*IFERROR(INDEX(D384:D428,MATCH(AE312,B384:B428,0)),1)),N("V7"))</f>
        <v/>
      </c>
      <c r="Y312" s="137" t="str">
        <f>IF(1=1,IF(F312="","",IF(G312="","",IFERROR(INDEX(E384:E428,MATCH(AE312,B384:B428,0)),G312&amp;""))),N("W6"))</f>
        <v/>
      </c>
      <c r="Z312" s="142" t="str">
        <f>IF(1=1,IF(X312="","",IF(AND(ISNUMBER(X312),X312&lt;1,Y312="kg"),MAX(1,ROUND(X312*1000,0)),IF(AND(ISNUMBER(X312),X312&lt;1,Y312="L"),MAX(1,ROUND(X312*100,0)),ROUND(X312,3)))),N("X13"))</f>
        <v/>
      </c>
      <c r="AA312" s="143" t="str">
        <f>IF(1=1,IF(X312="","",IF(AND(ISNUMBER(X312),X312&lt;1,Y312="kg"),"g",IF(AND(ISNUMBER(X312),X312&lt;1,Y312="L"),"cl",Y312))),N("Y13"))</f>
        <v/>
      </c>
      <c r="AB312" s="123" t="str">
        <f>IF(1=1,IF(E312="","",IF(F312="","A CONTROLER",IF(NOT(ISNUMBER(F312)),"TEXTE",IF(OR(W312="",W312&lt;=0),"COMMANDE COUVERTS INCOMPLETE",IF(G312="","UNITE MANQUANTE",IF(COUNTIF(B384:B428,AE312)=0,"UNITE A CONTROLER","OK")))))),N("Z6"))</f>
        <v/>
      </c>
      <c r="AD312" s="144" t="str">
        <f>IF(1=1,IF(E312="","",AD305),N("AB13"))</f>
        <v/>
      </c>
      <c r="AE312" s="125" t="str">
        <f>IF(1=1,IF(G312="","",UPPER(TRIM(SUBSTITUTE(SUBSTITUTE(G312&amp;"",CHAR(160)," ")," "," ")))),N("AC13"))</f>
        <v/>
      </c>
      <c r="AG312" s="4" t="s">
        <v>32</v>
      </c>
    </row>
    <row r="313" spans="1:33" ht="15.75" x14ac:dyDescent="0.25">
      <c r="A313" s="126" t="str">
        <f>IF(1=1,IF(E313="","",A305),N("A14"))</f>
        <v/>
      </c>
      <c r="B313" s="127" t="str">
        <f>IF(1=1,IF(E313="","",B305),N("B14"))</f>
        <v/>
      </c>
      <c r="C313" s="127"/>
      <c r="D313" s="129" t="str">
        <f>IF(ISBLANK(E313),"",LARGE(D305:D312,1)+1)</f>
        <v/>
      </c>
      <c r="E313" s="130"/>
      <c r="F313" s="131"/>
      <c r="G313" s="170"/>
      <c r="H313" s="105"/>
      <c r="I313" s="132" t="str">
        <f>IF(1=1,IF(E313="","",I305),N("H14"))</f>
        <v/>
      </c>
      <c r="J313" s="133" t="str">
        <f>IF(1=1,IF(E313="","",J305),N("I14"))</f>
        <v/>
      </c>
      <c r="K313" s="134" t="str">
        <f>IF(1=1,IF(E313="","",K305),N("J14"))</f>
        <v/>
      </c>
      <c r="L313" s="135" t="str">
        <f>IF(1=1,IF(OR(J313="",O313="",NOT(ISNUMBER(J313)),NOT(ISNUMBER(O313)),J313=0),"",O313/J313),N("L14"))</f>
        <v/>
      </c>
      <c r="M313" s="136" t="str">
        <f>IF(1=1,IF(OR(L313="",NOT(ISNUMBER(F313))),"",F313*L313*IFERROR(INDEX(D384:D428,MATCH(AE313,B384:B428,0)),1)),N("M13"))</f>
        <v/>
      </c>
      <c r="N313" s="137" t="str">
        <f>IF(1=1,IF(F313="","",IF(G313="","",IFERROR(INDEX(E384:E428,MATCH(AE313,B384:B428,0)),G313&amp;""))),N("N6"))</f>
        <v/>
      </c>
      <c r="O313" s="138" t="str">
        <f>IF(1=1,IF(E313="","",O305),N("K14"))</f>
        <v/>
      </c>
      <c r="P313" s="139" t="str">
        <f>IF(1=1,IF(M313="","",IF(AND(ISNUMBER(M313),M313&lt;1,N313="kg"),MAX(1,ROUND(M313*1000,0)),IF(AND(ISNUMBER(M313),M313&lt;1,N313="L"),MAX(1,ROUND(M313*100,0)),ROUND(M313,3)))),N("O14"))</f>
        <v/>
      </c>
      <c r="Q313" s="140" t="str">
        <f>IF(1=1,IF(M313="","",IF(AND(ISNUMBER(M313),M313&lt;1,N313="kg"),"g",IF(AND(ISNUMBER(M313),M313&lt;1,N313="L"),"cl",N313))),N("P14"))</f>
        <v/>
      </c>
      <c r="R313" s="161" t="str">
        <f>IF(1=1,IF(E313="","",IF(F313="","A CONTROLER",IF(NOT(ISNUMBER(F313)),"TEXTE",IF(OR(L313="",L313&lt;=0),"COMMANDE PRINCIPALE INCOMPLETE",IF(G313="","UNITE MANQUANTE",IF(COUNTIF(B384:B428,AE313)=0,"UNITE A CONTROLER","OK")))))),N("Q9"))</f>
        <v/>
      </c>
      <c r="S313" s="105"/>
      <c r="T313" s="141">
        <f t="shared" si="19"/>
        <v>0</v>
      </c>
      <c r="U313" s="133" t="str">
        <f>IF(1=1,IF(E313="","",U305),N("S14"))</f>
        <v/>
      </c>
      <c r="V313" s="133" t="str">
        <f>IF(1=1,IF(E313="","",V305),N("T14"))</f>
        <v/>
      </c>
      <c r="W313" s="135" t="str">
        <f>IF(1=1,IF(OR(U313="",V313="",NOT(ISNUMBER(U313)),NOT(ISNUMBER(V313)),U313=0),"",V313/U313),N("U14"))</f>
        <v/>
      </c>
      <c r="X313" s="136" t="str">
        <f>IF(1=1,IF(OR(W313="",NOT(ISNUMBER(F313))),"",F313*W313*IFERROR(INDEX(D384:D428,MATCH(AE313,B384:B428,0)),1)),N("V7"))</f>
        <v/>
      </c>
      <c r="Y313" s="137" t="str">
        <f>IF(1=1,IF(F313="","",IF(G313="","",IFERROR(INDEX(E384:E428,MATCH(AE313,B384:B428,0)),G313&amp;""))),N("W6"))</f>
        <v/>
      </c>
      <c r="Z313" s="142" t="str">
        <f>IF(1=1,IF(X313="","",IF(AND(ISNUMBER(X313),X313&lt;1,Y313="kg"),MAX(1,ROUND(X313*1000,0)),IF(AND(ISNUMBER(X313),X313&lt;1,Y313="L"),MAX(1,ROUND(X313*100,0)),ROUND(X313,3)))),N("X14"))</f>
        <v/>
      </c>
      <c r="AA313" s="143" t="str">
        <f>IF(1=1,IF(X313="","",IF(AND(ISNUMBER(X313),X313&lt;1,Y313="kg"),"g",IF(AND(ISNUMBER(X313),X313&lt;1,Y313="L"),"cl",Y313))),N("Y14"))</f>
        <v/>
      </c>
      <c r="AB313" s="123" t="str">
        <f>IF(1=1,IF(E313="","",IF(F313="","A CONTROLER",IF(NOT(ISNUMBER(F313)),"TEXTE",IF(OR(W313="",W313&lt;=0),"COMMANDE COUVERTS INCOMPLETE",IF(G313="","UNITE MANQUANTE",IF(COUNTIF(B384:B428,AE313)=0,"UNITE A CONTROLER","OK")))))),N("Z6"))</f>
        <v/>
      </c>
      <c r="AD313" s="144" t="str">
        <f>IF(1=1,IF(E313="","",AD305),N("AB14"))</f>
        <v/>
      </c>
      <c r="AE313" s="125" t="str">
        <f>IF(1=1,IF(G313="","",UPPER(TRIM(SUBSTITUTE(SUBSTITUTE(G313&amp;"",CHAR(160)," ")," "," ")))),N("AC14"))</f>
        <v/>
      </c>
      <c r="AG313" s="4" t="s">
        <v>33</v>
      </c>
    </row>
    <row r="314" spans="1:33" ht="15.75" x14ac:dyDescent="0.25">
      <c r="A314" s="126" t="str">
        <f>IF(1=1,IF(E314="","",A305),N("A15"))</f>
        <v/>
      </c>
      <c r="B314" s="127" t="str">
        <f>IF(1=1,IF(E314="","",B305),N("B15"))</f>
        <v/>
      </c>
      <c r="C314" s="127"/>
      <c r="D314" s="129" t="str">
        <f>IF(ISBLANK(E314),"",LARGE(D305:D313,1)+1)</f>
        <v/>
      </c>
      <c r="E314" s="130"/>
      <c r="F314" s="131"/>
      <c r="G314" s="170"/>
      <c r="H314" s="105"/>
      <c r="I314" s="132" t="str">
        <f>IF(1=1,IF(E314="","",I305),N("H15"))</f>
        <v/>
      </c>
      <c r="J314" s="133" t="str">
        <f>IF(1=1,IF(E314="","",J305),N("I15"))</f>
        <v/>
      </c>
      <c r="K314" s="134" t="str">
        <f>IF(1=1,IF(E314="","",K305),N("J15"))</f>
        <v/>
      </c>
      <c r="L314" s="135" t="str">
        <f>IF(1=1,IF(OR(J314="",O314="",NOT(ISNUMBER(J314)),NOT(ISNUMBER(O314)),J314=0),"",O314/J314),N("L15"))</f>
        <v/>
      </c>
      <c r="M314" s="136" t="str">
        <f>IF(1=1,IF(OR(L314="",NOT(ISNUMBER(F314))),"",F314*L314*IFERROR(INDEX(D384:D428,MATCH(AE314,B384:B428,0)),1)),N("M13"))</f>
        <v/>
      </c>
      <c r="N314" s="137" t="str">
        <f>IF(1=1,IF(F314="","",IF(G314="","",IFERROR(INDEX(E384:E428,MATCH(AE314,B384:B428,0)),G314&amp;""))),N("N6"))</f>
        <v/>
      </c>
      <c r="O314" s="138" t="str">
        <f>IF(1=1,IF(E314="","",O305),N("K15"))</f>
        <v/>
      </c>
      <c r="P314" s="139" t="str">
        <f>IF(1=1,IF(M314="","",IF(AND(ISNUMBER(M314),M314&lt;1,N314="kg"),MAX(1,ROUND(M314*1000,0)),IF(AND(ISNUMBER(M314),M314&lt;1,N314="L"),MAX(1,ROUND(M314*100,0)),ROUND(M314,3)))),N("O15"))</f>
        <v/>
      </c>
      <c r="Q314" s="140" t="str">
        <f>IF(1=1,IF(M314="","",IF(AND(ISNUMBER(M314),M314&lt;1,N314="kg"),"g",IF(AND(ISNUMBER(M314),M314&lt;1,N314="L"),"cl",N314))),N("P15"))</f>
        <v/>
      </c>
      <c r="R314" s="161" t="str">
        <f>IF(1=1,IF(E314="","",IF(F314="","A CONTROLER",IF(NOT(ISNUMBER(F314)),"TEXTE",IF(OR(L314="",L314&lt;=0),"COMMANDE PRINCIPALE INCOMPLETE",IF(G314="","UNITE MANQUANTE",IF(COUNTIF(B384:B428,AE314)=0,"UNITE A CONTROLER","OK")))))),N("Q9"))</f>
        <v/>
      </c>
      <c r="S314" s="105"/>
      <c r="T314" s="141">
        <f t="shared" si="19"/>
        <v>0</v>
      </c>
      <c r="U314" s="133" t="str">
        <f>IF(1=1,IF(E314="","",U305),N("S15"))</f>
        <v/>
      </c>
      <c r="V314" s="133" t="str">
        <f>IF(1=1,IF(E314="","",V305),N("T15"))</f>
        <v/>
      </c>
      <c r="W314" s="135" t="str">
        <f>IF(1=1,IF(OR(U314="",V314="",NOT(ISNUMBER(U314)),NOT(ISNUMBER(V314)),U314=0),"",V314/U314),N("U15"))</f>
        <v/>
      </c>
      <c r="X314" s="136" t="str">
        <f>IF(1=1,IF(OR(W314="",NOT(ISNUMBER(F314))),"",F314*W314*IFERROR(INDEX(D384:D428,MATCH(AE314,B384:B428,0)),1)),N("V7"))</f>
        <v/>
      </c>
      <c r="Y314" s="137" t="str">
        <f>IF(1=1,IF(F314="","",IF(G314="","",IFERROR(INDEX(E384:E428,MATCH(AE314,B384:B428,0)),G314&amp;""))),N("W6"))</f>
        <v/>
      </c>
      <c r="Z314" s="142" t="str">
        <f>IF(1=1,IF(X314="","",IF(AND(ISNUMBER(X314),X314&lt;1,Y314="kg"),MAX(1,ROUND(X314*1000,0)),IF(AND(ISNUMBER(X314),X314&lt;1,Y314="L"),MAX(1,ROUND(X314*100,0)),ROUND(X314,3)))),N("X15"))</f>
        <v/>
      </c>
      <c r="AA314" s="143" t="str">
        <f>IF(1=1,IF(X314="","",IF(AND(ISNUMBER(X314),X314&lt;1,Y314="kg"),"g",IF(AND(ISNUMBER(X314),X314&lt;1,Y314="L"),"cl",Y314))),N("Y15"))</f>
        <v/>
      </c>
      <c r="AB314" s="123" t="str">
        <f>IF(1=1,IF(E314="","",IF(F314="","A CONTROLER",IF(NOT(ISNUMBER(F314)),"TEXTE",IF(OR(W314="",W314&lt;=0),"COMMANDE COUVERTS INCOMPLETE",IF(G314="","UNITE MANQUANTE",IF(COUNTIF(B384:B428,AE314)=0,"UNITE A CONTROLER","OK")))))),N("Z6"))</f>
        <v/>
      </c>
      <c r="AD314" s="144" t="str">
        <f>IF(1=1,IF(E314="","",AD305),N("AB15"))</f>
        <v/>
      </c>
      <c r="AE314" s="125" t="str">
        <f>IF(1=1,IF(G314="","",UPPER(TRIM(SUBSTITUTE(SUBSTITUTE(G314&amp;"",CHAR(160)," ")," "," ")))),N("AC15"))</f>
        <v/>
      </c>
      <c r="AG314" s="5" t="s">
        <v>34</v>
      </c>
    </row>
    <row r="315" spans="1:33" ht="15.75" x14ac:dyDescent="0.25">
      <c r="A315" s="126" t="str">
        <f>IF(1=1,IF(E315="","",A305),N("A16"))</f>
        <v/>
      </c>
      <c r="B315" s="127" t="str">
        <f>IF(1=1,IF(E315="","",B305),N("B16"))</f>
        <v/>
      </c>
      <c r="C315" s="127"/>
      <c r="D315" s="129" t="str">
        <f>IF(ISBLANK(E315),"",LARGE(D305:D314,1)+1)</f>
        <v/>
      </c>
      <c r="E315" s="130"/>
      <c r="F315" s="131"/>
      <c r="G315" s="170"/>
      <c r="H315" s="105"/>
      <c r="I315" s="132" t="str">
        <f>IF(1=1,IF(E315="","",I305),N("H16"))</f>
        <v/>
      </c>
      <c r="J315" s="133" t="str">
        <f>IF(1=1,IF(E315="","",J305),N("I16"))</f>
        <v/>
      </c>
      <c r="K315" s="134" t="str">
        <f>IF(1=1,IF(E315="","",K305),N("J16"))</f>
        <v/>
      </c>
      <c r="L315" s="135" t="str">
        <f>IF(1=1,IF(OR(J315="",O315="",NOT(ISNUMBER(J315)),NOT(ISNUMBER(O315)),J315=0),"",O315/J315),N("L16"))</f>
        <v/>
      </c>
      <c r="M315" s="136" t="str">
        <f>IF(1=1,IF(OR(L315="",NOT(ISNUMBER(F315))),"",F315*L315*IFERROR(INDEX(D384:D428,MATCH(AE315,B384:B428,0)),1)),N("M13"))</f>
        <v/>
      </c>
      <c r="N315" s="137" t="str">
        <f>IF(1=1,IF(F315="","",IF(G315="","",IFERROR(INDEX(E384:E428,MATCH(AE315,B384:B428,0)),G315&amp;""))),N("N6"))</f>
        <v/>
      </c>
      <c r="O315" s="138" t="str">
        <f>IF(1=1,IF(E315="","",O305),N("K16"))</f>
        <v/>
      </c>
      <c r="P315" s="139" t="str">
        <f>IF(1=1,IF(M315="","",IF(AND(ISNUMBER(M315),M315&lt;1,N315="kg"),MAX(1,ROUND(M315*1000,0)),IF(AND(ISNUMBER(M315),M315&lt;1,N315="L"),MAX(1,ROUND(M315*100,0)),ROUND(M315,3)))),N("O16"))</f>
        <v/>
      </c>
      <c r="Q315" s="140" t="str">
        <f>IF(1=1,IF(M315="","",IF(AND(ISNUMBER(M315),M315&lt;1,N315="kg"),"g",IF(AND(ISNUMBER(M315),M315&lt;1,N315="L"),"cl",N315))),N("P16"))</f>
        <v/>
      </c>
      <c r="R315" s="161" t="str">
        <f>IF(1=1,IF(E315="","",IF(F315="","A CONTROLER",IF(NOT(ISNUMBER(F315)),"TEXTE",IF(OR(L315="",L315&lt;=0),"COMMANDE PRINCIPALE INCOMPLETE",IF(G315="","UNITE MANQUANTE",IF(COUNTIF(B384:B428,AE315)=0,"UNITE A CONTROLER","OK")))))),N("Q9"))</f>
        <v/>
      </c>
      <c r="S315" s="105"/>
      <c r="T315" s="141">
        <f t="shared" si="19"/>
        <v>0</v>
      </c>
      <c r="U315" s="133" t="str">
        <f>IF(1=1,IF(E315="","",U305),N("S16"))</f>
        <v/>
      </c>
      <c r="V315" s="133" t="str">
        <f>IF(1=1,IF(E315="","",V305),N("T16"))</f>
        <v/>
      </c>
      <c r="W315" s="135" t="str">
        <f>IF(1=1,IF(OR(U315="",V315="",NOT(ISNUMBER(U315)),NOT(ISNUMBER(V315)),U315=0),"",V315/U315),N("U16"))</f>
        <v/>
      </c>
      <c r="X315" s="136" t="str">
        <f>IF(1=1,IF(OR(W315="",NOT(ISNUMBER(F315))),"",F315*W315*IFERROR(INDEX(D384:D428,MATCH(AE315,B384:B428,0)),1)),N("V7"))</f>
        <v/>
      </c>
      <c r="Y315" s="137" t="str">
        <f>IF(1=1,IF(F315="","",IF(G315="","",IFERROR(INDEX(E384:E428,MATCH(AE315,B384:B428,0)),G315&amp;""))),N("W6"))</f>
        <v/>
      </c>
      <c r="Z315" s="142" t="str">
        <f>IF(1=1,IF(X315="","",IF(AND(ISNUMBER(X315),X315&lt;1,Y315="kg"),MAX(1,ROUND(X315*1000,0)),IF(AND(ISNUMBER(X315),X315&lt;1,Y315="L"),MAX(1,ROUND(X315*100,0)),ROUND(X315,3)))),N("X16"))</f>
        <v/>
      </c>
      <c r="AA315" s="143" t="str">
        <f>IF(1=1,IF(X315="","",IF(AND(ISNUMBER(X315),X315&lt;1,Y315="kg"),"g",IF(AND(ISNUMBER(X315),X315&lt;1,Y315="L"),"cl",Y315))),N("Y16"))</f>
        <v/>
      </c>
      <c r="AB315" s="123" t="str">
        <f>IF(1=1,IF(E315="","",IF(F315="","A CONTROLER",IF(NOT(ISNUMBER(F315)),"TEXTE",IF(OR(W315="",W315&lt;=0),"COMMANDE COUVERTS INCOMPLETE",IF(G315="","UNITE MANQUANTE",IF(COUNTIF(B384:B428,AE315)=0,"UNITE A CONTROLER","OK")))))),N("Z6"))</f>
        <v/>
      </c>
      <c r="AD315" s="144" t="str">
        <f>IF(1=1,IF(E315="","",AD305),N("AB16"))</f>
        <v/>
      </c>
      <c r="AE315" s="125" t="str">
        <f>IF(1=1,IF(G315="","",UPPER(TRIM(SUBSTITUTE(SUBSTITUTE(G315&amp;"",CHAR(160)," ")," "," ")))),N("AC16"))</f>
        <v/>
      </c>
      <c r="AG315" s="5" t="s">
        <v>35</v>
      </c>
    </row>
    <row r="316" spans="1:33" ht="15.75" x14ac:dyDescent="0.25">
      <c r="A316" s="126" t="str">
        <f>IF(1=1,IF(E316="","",A305),N("A17"))</f>
        <v/>
      </c>
      <c r="B316" s="127" t="str">
        <f>IF(1=1,IF(E316="","",B305),N("B17"))</f>
        <v/>
      </c>
      <c r="C316" s="127"/>
      <c r="D316" s="129" t="str">
        <f>IF(ISBLANK(E316),"",LARGE(D305:D315,1)+1)</f>
        <v/>
      </c>
      <c r="E316" s="130"/>
      <c r="F316" s="131"/>
      <c r="G316" s="170"/>
      <c r="H316" s="105"/>
      <c r="I316" s="132" t="str">
        <f>IF(1=1,IF(E316="","",I305),N("H17"))</f>
        <v/>
      </c>
      <c r="J316" s="133" t="str">
        <f>IF(1=1,IF(E316="","",J305),N("I17"))</f>
        <v/>
      </c>
      <c r="K316" s="134" t="str">
        <f>IF(1=1,IF(E316="","",K305),N("J17"))</f>
        <v/>
      </c>
      <c r="L316" s="135" t="str">
        <f>IF(1=1,IF(OR(J316="",O316="",NOT(ISNUMBER(J316)),NOT(ISNUMBER(O316)),J316=0),"",O316/J316),N("L17"))</f>
        <v/>
      </c>
      <c r="M316" s="136" t="str">
        <f>IF(1=1,IF(OR(L316="",NOT(ISNUMBER(F316))),"",F316*L316*IFERROR(INDEX(D384:D428,MATCH(AE316,B384:B428,0)),1)),N("M13"))</f>
        <v/>
      </c>
      <c r="N316" s="137" t="str">
        <f>IF(1=1,IF(F316="","",IF(G316="","",IFERROR(INDEX(E384:E428,MATCH(AE316,B384:B428,0)),G316&amp;""))),N("N6"))</f>
        <v/>
      </c>
      <c r="O316" s="138" t="str">
        <f>IF(1=1,IF(E316="","",O305),N("K17"))</f>
        <v/>
      </c>
      <c r="P316" s="139" t="str">
        <f>IF(1=1,IF(M316="","",IF(AND(ISNUMBER(M316),M316&lt;1,N316="kg"),MAX(1,ROUND(M316*1000,0)),IF(AND(ISNUMBER(M316),M316&lt;1,N316="L"),MAX(1,ROUND(M316*100,0)),ROUND(M316,3)))),N("O17"))</f>
        <v/>
      </c>
      <c r="Q316" s="140" t="str">
        <f>IF(1=1,IF(M316="","",IF(AND(ISNUMBER(M316),M316&lt;1,N316="kg"),"g",IF(AND(ISNUMBER(M316),M316&lt;1,N316="L"),"cl",N316))),N("P17"))</f>
        <v/>
      </c>
      <c r="R316" s="161" t="str">
        <f>IF(1=1,IF(E316="","",IF(F316="","A CONTROLER",IF(NOT(ISNUMBER(F316)),"TEXTE",IF(OR(L316="",L316&lt;=0),"COMMANDE PRINCIPALE INCOMPLETE",IF(G316="","UNITE MANQUANTE",IF(COUNTIF(B384:B428,AE316)=0,"UNITE A CONTROLER","OK")))))),N("Q9"))</f>
        <v/>
      </c>
      <c r="S316" s="105"/>
      <c r="T316" s="141">
        <f t="shared" si="19"/>
        <v>0</v>
      </c>
      <c r="U316" s="133" t="str">
        <f>IF(1=1,IF(E316="","",U305),N("S17"))</f>
        <v/>
      </c>
      <c r="V316" s="133" t="str">
        <f>IF(1=1,IF(E316="","",V305),N("T17"))</f>
        <v/>
      </c>
      <c r="W316" s="135" t="str">
        <f>IF(1=1,IF(OR(U316="",V316="",NOT(ISNUMBER(U316)),NOT(ISNUMBER(V316)),U316=0),"",V316/U316),N("U17"))</f>
        <v/>
      </c>
      <c r="X316" s="136" t="str">
        <f>IF(1=1,IF(OR(W316="",NOT(ISNUMBER(F316))),"",F316*W316*IFERROR(INDEX(D384:D428,MATCH(AE316,B384:B428,0)),1)),N("V7"))</f>
        <v/>
      </c>
      <c r="Y316" s="137" t="str">
        <f>IF(1=1,IF(F316="","",IF(G316="","",IFERROR(INDEX(E384:E428,MATCH(AE316,B384:B428,0)),G316&amp;""))),N("W6"))</f>
        <v/>
      </c>
      <c r="Z316" s="142" t="str">
        <f>IF(1=1,IF(X316="","",IF(AND(ISNUMBER(X316),X316&lt;1,Y316="kg"),MAX(1,ROUND(X316*1000,0)),IF(AND(ISNUMBER(X316),X316&lt;1,Y316="L"),MAX(1,ROUND(X316*100,0)),ROUND(X316,3)))),N("X17"))</f>
        <v/>
      </c>
      <c r="AA316" s="143" t="str">
        <f>IF(1=1,IF(X316="","",IF(AND(ISNUMBER(X316),X316&lt;1,Y316="kg"),"g",IF(AND(ISNUMBER(X316),X316&lt;1,Y316="L"),"cl",Y316))),N("Y17"))</f>
        <v/>
      </c>
      <c r="AB316" s="123" t="str">
        <f>IF(1=1,IF(E316="","",IF(F316="","A CONTROLER",IF(NOT(ISNUMBER(F316)),"TEXTE",IF(OR(W316="",W316&lt;=0),"COMMANDE COUVERTS INCOMPLETE",IF(G316="","UNITE MANQUANTE",IF(COUNTIF(B384:B428,AE316)=0,"UNITE A CONTROLER","OK")))))),N("Z6"))</f>
        <v/>
      </c>
      <c r="AD316" s="144" t="str">
        <f>IF(1=1,IF(E316="","",AD305),N("AB17"))</f>
        <v/>
      </c>
      <c r="AE316" s="125" t="str">
        <f>IF(1=1,IF(G316="","",UPPER(TRIM(SUBSTITUTE(SUBSTITUTE(G316&amp;"",CHAR(160)," ")," "," ")))),N("AC17"))</f>
        <v/>
      </c>
      <c r="AG316" s="5" t="s">
        <v>225</v>
      </c>
    </row>
    <row r="317" spans="1:33" ht="15.75" x14ac:dyDescent="0.25">
      <c r="A317" s="126" t="str">
        <f>IF(1=1,IF(E317="","",A305),N("A18"))</f>
        <v/>
      </c>
      <c r="B317" s="127" t="str">
        <f>IF(1=1,IF(E317="","",B305),N("B18"))</f>
        <v/>
      </c>
      <c r="C317" s="127"/>
      <c r="D317" s="129" t="str">
        <f>IF(ISBLANK(E317),"",LARGE(D305:D316,1)+1)</f>
        <v/>
      </c>
      <c r="E317" s="130"/>
      <c r="F317" s="131"/>
      <c r="G317" s="170"/>
      <c r="H317" s="105"/>
      <c r="I317" s="132" t="str">
        <f>IF(1=1,IF(E317="","",I305),N("H18"))</f>
        <v/>
      </c>
      <c r="J317" s="133" t="str">
        <f>IF(1=1,IF(E317="","",J305),N("I18"))</f>
        <v/>
      </c>
      <c r="K317" s="134" t="str">
        <f>IF(1=1,IF(E317="","",K305),N("J18"))</f>
        <v/>
      </c>
      <c r="L317" s="135" t="str">
        <f>IF(1=1,IF(OR(J317="",O317="",NOT(ISNUMBER(J317)),NOT(ISNUMBER(O317)),J317=0),"",O317/J317),N("L18"))</f>
        <v/>
      </c>
      <c r="M317" s="136" t="str">
        <f>IF(1=1,IF(OR(L317="",NOT(ISNUMBER(F317))),"",F317*L317*IFERROR(INDEX(D384:D428,MATCH(AE317,B384:B428,0)),1)),N("M13"))</f>
        <v/>
      </c>
      <c r="N317" s="137" t="str">
        <f>IF(1=1,IF(F317="","",IF(G317="","",IFERROR(INDEX(E384:E428,MATCH(AE317,B384:B428,0)),G317&amp;""))),N("N6"))</f>
        <v/>
      </c>
      <c r="O317" s="138" t="str">
        <f>IF(1=1,IF(E317="","",O305),N("K18"))</f>
        <v/>
      </c>
      <c r="P317" s="139" t="str">
        <f>IF(1=1,IF(M317="","",IF(AND(ISNUMBER(M317),M317&lt;1,N317="kg"),MAX(1,ROUND(M317*1000,0)),IF(AND(ISNUMBER(M317),M317&lt;1,N317="L"),MAX(1,ROUND(M317*100,0)),ROUND(M317,3)))),N("O18"))</f>
        <v/>
      </c>
      <c r="Q317" s="140" t="str">
        <f>IF(1=1,IF(M317="","",IF(AND(ISNUMBER(M317),M317&lt;1,N317="kg"),"g",IF(AND(ISNUMBER(M317),M317&lt;1,N317="L"),"cl",N317))),N("P18"))</f>
        <v/>
      </c>
      <c r="R317" s="161" t="str">
        <f>IF(1=1,IF(E317="","",IF(F317="","A CONTROLER",IF(NOT(ISNUMBER(F317)),"TEXTE",IF(OR(L317="",L317&lt;=0),"COMMANDE PRINCIPALE INCOMPLETE",IF(G317="","UNITE MANQUANTE",IF(COUNTIF(B384:B428,AE317)=0,"UNITE A CONTROLER","OK")))))),N("Q9"))</f>
        <v/>
      </c>
      <c r="S317" s="105"/>
      <c r="T317" s="141">
        <f t="shared" si="19"/>
        <v>0</v>
      </c>
      <c r="U317" s="133" t="str">
        <f>IF(1=1,IF(E317="","",U305),N("S18"))</f>
        <v/>
      </c>
      <c r="V317" s="133" t="str">
        <f>IF(1=1,IF(E317="","",V305),N("T18"))</f>
        <v/>
      </c>
      <c r="W317" s="135" t="str">
        <f>IF(1=1,IF(OR(U317="",V317="",NOT(ISNUMBER(U317)),NOT(ISNUMBER(V317)),U317=0),"",V317/U317),N("U18"))</f>
        <v/>
      </c>
      <c r="X317" s="136" t="str">
        <f>IF(1=1,IF(OR(W317="",NOT(ISNUMBER(F317))),"",F317*W317*IFERROR(INDEX(D384:D428,MATCH(AE317,B384:B428,0)),1)),N("V7"))</f>
        <v/>
      </c>
      <c r="Y317" s="137" t="str">
        <f>IF(1=1,IF(F317="","",IF(G317="","",IFERROR(INDEX(E384:E428,MATCH(AE317,B384:B428,0)),G317&amp;""))),N("W6"))</f>
        <v/>
      </c>
      <c r="Z317" s="142" t="str">
        <f>IF(1=1,IF(X317="","",IF(AND(ISNUMBER(X317),X317&lt;1,Y317="kg"),MAX(1,ROUND(X317*1000,0)),IF(AND(ISNUMBER(X317),X317&lt;1,Y317="L"),MAX(1,ROUND(X317*100,0)),ROUND(X317,3)))),N("X18"))</f>
        <v/>
      </c>
      <c r="AA317" s="143" t="str">
        <f>IF(1=1,IF(X317="","",IF(AND(ISNUMBER(X317),X317&lt;1,Y317="kg"),"g",IF(AND(ISNUMBER(X317),X317&lt;1,Y317="L"),"cl",Y317))),N("Y18"))</f>
        <v/>
      </c>
      <c r="AB317" s="123" t="str">
        <f>IF(1=1,IF(E317="","",IF(F317="","A CONTROLER",IF(NOT(ISNUMBER(F317)),"TEXTE",IF(OR(W317="",W317&lt;=0),"COMMANDE COUVERTS INCOMPLETE",IF(G317="","UNITE MANQUANTE",IF(COUNTIF(B384:B428,AE317)=0,"UNITE A CONTROLER","OK")))))),N("Z6"))</f>
        <v/>
      </c>
      <c r="AD317" s="144" t="str">
        <f>IF(1=1,IF(E317="","",AD305),N("AB18"))</f>
        <v/>
      </c>
      <c r="AE317" s="125" t="str">
        <f>IF(1=1,IF(G317="","",UPPER(TRIM(SUBSTITUTE(SUBSTITUTE(G317&amp;"",CHAR(160)," ")," "," ")))),N("AC18"))</f>
        <v/>
      </c>
      <c r="AG317" s="5" t="s">
        <v>36</v>
      </c>
    </row>
    <row r="318" spans="1:33" ht="15.75" x14ac:dyDescent="0.25">
      <c r="A318" s="126" t="str">
        <f>IF(1=1,IF(E318="","",A305),N("A19"))</f>
        <v/>
      </c>
      <c r="B318" s="127" t="str">
        <f>IF(1=1,IF(E318="","",B305),N("B19"))</f>
        <v/>
      </c>
      <c r="C318" s="127"/>
      <c r="D318" s="129" t="str">
        <f>IF(ISBLANK(E318),"",LARGE(D305:D317,1)+1)</f>
        <v/>
      </c>
      <c r="E318" s="130"/>
      <c r="F318" s="131"/>
      <c r="G318" s="170"/>
      <c r="H318" s="105"/>
      <c r="I318" s="132" t="str">
        <f>IF(1=1,IF(E318="","",I305),N("H19"))</f>
        <v/>
      </c>
      <c r="J318" s="133" t="str">
        <f>IF(1=1,IF(E318="","",J305),N("I19"))</f>
        <v/>
      </c>
      <c r="K318" s="134" t="str">
        <f>IF(1=1,IF(E318="","",K305),N("J19"))</f>
        <v/>
      </c>
      <c r="L318" s="135" t="str">
        <f>IF(1=1,IF(OR(J318="",O318="",NOT(ISNUMBER(J318)),NOT(ISNUMBER(O318)),J318=0),"",O318/J318),N("L19"))</f>
        <v/>
      </c>
      <c r="M318" s="136" t="str">
        <f>IF(1=1,IF(OR(L318="",NOT(ISNUMBER(F318))),"",F318*L318*IFERROR(INDEX(D384:D428,MATCH(AE318,B384:B428,0)),1)),N("M13"))</f>
        <v/>
      </c>
      <c r="N318" s="137" t="str">
        <f>IF(1=1,IF(F318="","",IF(G318="","",IFERROR(INDEX(E384:E428,MATCH(AE318,B384:B428,0)),G318&amp;""))),N("N6"))</f>
        <v/>
      </c>
      <c r="O318" s="138" t="str">
        <f>IF(1=1,IF(E318="","",O305),N("K19"))</f>
        <v/>
      </c>
      <c r="P318" s="139" t="str">
        <f>IF(1=1,IF(M318="","",IF(AND(ISNUMBER(M318),M318&lt;1,N318="kg"),MAX(1,ROUND(M318*1000,0)),IF(AND(ISNUMBER(M318),M318&lt;1,N318="L"),MAX(1,ROUND(M318*100,0)),ROUND(M318,3)))),N("O19"))</f>
        <v/>
      </c>
      <c r="Q318" s="140" t="str">
        <f>IF(1=1,IF(M318="","",IF(AND(ISNUMBER(M318),M318&lt;1,N318="kg"),"g",IF(AND(ISNUMBER(M318),M318&lt;1,N318="L"),"cl",N318))),N("P19"))</f>
        <v/>
      </c>
      <c r="R318" s="161" t="str">
        <f>IF(1=1,IF(E318="","",IF(F318="","A CONTROLER",IF(NOT(ISNUMBER(F318)),"TEXTE",IF(OR(L318="",L318&lt;=0),"COMMANDE PRINCIPALE INCOMPLETE",IF(G318="","UNITE MANQUANTE",IF(COUNTIF(B384:B428,AE318)=0,"UNITE A CONTROLER","OK")))))),N("Q9"))</f>
        <v/>
      </c>
      <c r="S318" s="105"/>
      <c r="T318" s="141">
        <f t="shared" si="19"/>
        <v>0</v>
      </c>
      <c r="U318" s="133" t="str">
        <f>IF(1=1,IF(E318="","",U305),N("S19"))</f>
        <v/>
      </c>
      <c r="V318" s="133" t="str">
        <f>IF(1=1,IF(E318="","",V305),N("T19"))</f>
        <v/>
      </c>
      <c r="W318" s="135" t="str">
        <f>IF(1=1,IF(OR(U318="",V318="",NOT(ISNUMBER(U318)),NOT(ISNUMBER(V318)),U318=0),"",V318/U318),N("U19"))</f>
        <v/>
      </c>
      <c r="X318" s="136" t="str">
        <f>IF(1=1,IF(OR(W318="",NOT(ISNUMBER(F318))),"",F318*W318*IFERROR(INDEX(D384:D428,MATCH(AE318,B384:B428,0)),1)),N("V7"))</f>
        <v/>
      </c>
      <c r="Y318" s="137" t="str">
        <f>IF(1=1,IF(F318="","",IF(G318="","",IFERROR(INDEX(E384:E428,MATCH(AE318,B384:B428,0)),G318&amp;""))),N("W6"))</f>
        <v/>
      </c>
      <c r="Z318" s="142" t="str">
        <f>IF(1=1,IF(X318="","",IF(AND(ISNUMBER(X318),X318&lt;1,Y318="kg"),MAX(1,ROUND(X318*1000,0)),IF(AND(ISNUMBER(X318),X318&lt;1,Y318="L"),MAX(1,ROUND(X318*100,0)),ROUND(X318,3)))),N("X19"))</f>
        <v/>
      </c>
      <c r="AA318" s="143" t="str">
        <f>IF(1=1,IF(X318="","",IF(AND(ISNUMBER(X318),X318&lt;1,Y318="kg"),"g",IF(AND(ISNUMBER(X318),X318&lt;1,Y318="L"),"cl",Y318))),N("Y19"))</f>
        <v/>
      </c>
      <c r="AB318" s="123" t="str">
        <f>IF(1=1,IF(E318="","",IF(F318="","A CONTROLER",IF(NOT(ISNUMBER(F318)),"TEXTE",IF(OR(W318="",W318&lt;=0),"COMMANDE COUVERTS INCOMPLETE",IF(G318="","UNITE MANQUANTE",IF(COUNTIF(B384:B428,AE318)=0,"UNITE A CONTROLER","OK")))))),N("Z6"))</f>
        <v/>
      </c>
      <c r="AD318" s="144" t="str">
        <f>IF(1=1,IF(E318="","",AD305),N("AB19"))</f>
        <v/>
      </c>
      <c r="AE318" s="125" t="str">
        <f>IF(1=1,IF(G318="","",UPPER(TRIM(SUBSTITUTE(SUBSTITUTE(G318&amp;"",CHAR(160)," ")," "," ")))),N("AC19"))</f>
        <v/>
      </c>
      <c r="AG318" s="5" t="s">
        <v>37</v>
      </c>
    </row>
    <row r="319" spans="1:33" ht="15.75" x14ac:dyDescent="0.25">
      <c r="A319" s="126" t="str">
        <f>IF(1=1,IF(E319="","",A305),N("A20"))</f>
        <v/>
      </c>
      <c r="B319" s="127" t="str">
        <f>IF(1=1,IF(E319="","",B305),N("B20"))</f>
        <v/>
      </c>
      <c r="C319" s="127"/>
      <c r="D319" s="129" t="str">
        <f>IF(ISBLANK(E319),"",LARGE(D305:D318,1)+1)</f>
        <v/>
      </c>
      <c r="E319" s="130"/>
      <c r="F319" s="131"/>
      <c r="G319" s="170"/>
      <c r="H319" s="105"/>
      <c r="I319" s="132" t="str">
        <f>IF(1=1,IF(E319="","",I305),N("H20"))</f>
        <v/>
      </c>
      <c r="J319" s="133" t="str">
        <f>IF(1=1,IF(E319="","",J305),N("I20"))</f>
        <v/>
      </c>
      <c r="K319" s="134" t="str">
        <f>IF(1=1,IF(E319="","",K305),N("J20"))</f>
        <v/>
      </c>
      <c r="L319" s="135" t="str">
        <f>IF(1=1,IF(OR(J319="",O319="",NOT(ISNUMBER(J319)),NOT(ISNUMBER(O319)),J319=0),"",O319/J319),N("L20"))</f>
        <v/>
      </c>
      <c r="M319" s="136" t="str">
        <f>IF(1=1,IF(OR(L319="",NOT(ISNUMBER(F319))),"",F319*L319*IFERROR(INDEX(D384:D428,MATCH(AE319,B384:B428,0)),1)),N("M13"))</f>
        <v/>
      </c>
      <c r="N319" s="137" t="str">
        <f>IF(1=1,IF(F319="","",IF(G319="","",IFERROR(INDEX(E384:E428,MATCH(AE319,B384:B428,0)),G319&amp;""))),N("N6"))</f>
        <v/>
      </c>
      <c r="O319" s="138" t="str">
        <f>IF(1=1,IF(E319="","",O305),N("K20"))</f>
        <v/>
      </c>
      <c r="P319" s="139" t="str">
        <f>IF(1=1,IF(M319="","",IF(AND(ISNUMBER(M319),M319&lt;1,N319="kg"),MAX(1,ROUND(M319*1000,0)),IF(AND(ISNUMBER(M319),M319&lt;1,N319="L"),MAX(1,ROUND(M319*100,0)),ROUND(M319,3)))),N("O20"))</f>
        <v/>
      </c>
      <c r="Q319" s="140" t="str">
        <f>IF(1=1,IF(M319="","",IF(AND(ISNUMBER(M319),M319&lt;1,N319="kg"),"g",IF(AND(ISNUMBER(M319),M319&lt;1,N319="L"),"cl",N319))),N("P20"))</f>
        <v/>
      </c>
      <c r="R319" s="161" t="str">
        <f>IF(1=1,IF(E319="","",IF(F319="","A CONTROLER",IF(NOT(ISNUMBER(F319)),"TEXTE",IF(OR(L319="",L319&lt;=0),"COMMANDE PRINCIPALE INCOMPLETE",IF(G319="","UNITE MANQUANTE",IF(COUNTIF(B384:B428,AE319)=0,"UNITE A CONTROLER","OK")))))),N("Q9"))</f>
        <v/>
      </c>
      <c r="S319" s="105"/>
      <c r="T319" s="141">
        <f t="shared" si="19"/>
        <v>0</v>
      </c>
      <c r="U319" s="133" t="str">
        <f>IF(1=1,IF(E319="","",U305),N("S20"))</f>
        <v/>
      </c>
      <c r="V319" s="133" t="str">
        <f>IF(1=1,IF(E319="","",V305),N("T20"))</f>
        <v/>
      </c>
      <c r="W319" s="135" t="str">
        <f>IF(1=1,IF(OR(U319="",V319="",NOT(ISNUMBER(U319)),NOT(ISNUMBER(V319)),U319=0),"",V319/U319),N("U20"))</f>
        <v/>
      </c>
      <c r="X319" s="136" t="str">
        <f>IF(1=1,IF(OR(W319="",NOT(ISNUMBER(F319))),"",F319*W319*IFERROR(INDEX(D384:D428,MATCH(AE319,B384:B428,0)),1)),N("V7"))</f>
        <v/>
      </c>
      <c r="Y319" s="137" t="str">
        <f>IF(1=1,IF(F319="","",IF(G319="","",IFERROR(INDEX(E384:E428,MATCH(AE319,B384:B428,0)),G319&amp;""))),N("W6"))</f>
        <v/>
      </c>
      <c r="Z319" s="142" t="str">
        <f>IF(1=1,IF(X319="","",IF(AND(ISNUMBER(X319),X319&lt;1,Y319="kg"),MAX(1,ROUND(X319*1000,0)),IF(AND(ISNUMBER(X319),X319&lt;1,Y319="L"),MAX(1,ROUND(X319*100,0)),ROUND(X319,3)))),N("X20"))</f>
        <v/>
      </c>
      <c r="AA319" s="143" t="str">
        <f>IF(1=1,IF(X319="","",IF(AND(ISNUMBER(X319),X319&lt;1,Y319="kg"),"g",IF(AND(ISNUMBER(X319),X319&lt;1,Y319="L"),"cl",Y319))),N("Y20"))</f>
        <v/>
      </c>
      <c r="AB319" s="123" t="str">
        <f>IF(1=1,IF(E319="","",IF(F319="","A CONTROLER",IF(NOT(ISNUMBER(F319)),"TEXTE",IF(OR(W319="",W319&lt;=0),"COMMANDE COUVERTS INCOMPLETE",IF(G319="","UNITE MANQUANTE",IF(COUNTIF(B384:B428,AE319)=0,"UNITE A CONTROLER","OK")))))),N("Z6"))</f>
        <v/>
      </c>
      <c r="AD319" s="144" t="str">
        <f>IF(1=1,IF(E319="","",AD305),N("AB20"))</f>
        <v/>
      </c>
      <c r="AE319" s="125" t="str">
        <f>IF(1=1,IF(G319="","",UPPER(TRIM(SUBSTITUTE(SUBSTITUTE(G319&amp;"",CHAR(160)," ")," "," ")))),N("AC20"))</f>
        <v/>
      </c>
      <c r="AG319" s="4" t="s">
        <v>38</v>
      </c>
    </row>
    <row r="320" spans="1:33" ht="15.75" x14ac:dyDescent="0.25">
      <c r="A320" s="126" t="str">
        <f>IF(1=1,IF(E320="","",A305),N("A21"))</f>
        <v/>
      </c>
      <c r="B320" s="127" t="str">
        <f>IF(1=1,IF(E320="","",B305),N("B21"))</f>
        <v/>
      </c>
      <c r="C320" s="127"/>
      <c r="D320" s="129" t="str">
        <f>IF(ISBLANK(E320),"",LARGE(D305:D319,1)+1)</f>
        <v/>
      </c>
      <c r="E320" s="130"/>
      <c r="F320" s="131"/>
      <c r="G320" s="170"/>
      <c r="H320" s="105"/>
      <c r="I320" s="132" t="str">
        <f>IF(1=1,IF(E320="","",I305),N("H21"))</f>
        <v/>
      </c>
      <c r="J320" s="133" t="str">
        <f>IF(1=1,IF(E320="","",J305),N("I21"))</f>
        <v/>
      </c>
      <c r="K320" s="134" t="str">
        <f>IF(1=1,IF(E320="","",K305),N("J21"))</f>
        <v/>
      </c>
      <c r="L320" s="135" t="str">
        <f>IF(1=1,IF(OR(J320="",O320="",NOT(ISNUMBER(J320)),NOT(ISNUMBER(O320)),J320=0),"",O320/J320),N("L21"))</f>
        <v/>
      </c>
      <c r="M320" s="136" t="str">
        <f>IF(1=1,IF(OR(L320="",NOT(ISNUMBER(F320))),"",F320*L320*IFERROR(INDEX(D384:D428,MATCH(AE320,B384:B428,0)),1)),N("M13"))</f>
        <v/>
      </c>
      <c r="N320" s="137" t="str">
        <f>IF(1=1,IF(F320="","",IF(G320="","",IFERROR(INDEX(E384:E428,MATCH(AE320,B384:B428,0)),G320&amp;""))),N("N6"))</f>
        <v/>
      </c>
      <c r="O320" s="138" t="str">
        <f>IF(1=1,IF(E320="","",O305),N("K21"))</f>
        <v/>
      </c>
      <c r="P320" s="139" t="str">
        <f>IF(1=1,IF(M320="","",IF(AND(ISNUMBER(M320),M320&lt;1,N320="kg"),MAX(1,ROUND(M320*1000,0)),IF(AND(ISNUMBER(M320),M320&lt;1,N320="L"),MAX(1,ROUND(M320*100,0)),ROUND(M320,3)))),N("O21"))</f>
        <v/>
      </c>
      <c r="Q320" s="140" t="str">
        <f>IF(1=1,IF(M320="","",IF(AND(ISNUMBER(M320),M320&lt;1,N320="kg"),"g",IF(AND(ISNUMBER(M320),M320&lt;1,N320="L"),"cl",N320))),N("P21"))</f>
        <v/>
      </c>
      <c r="R320" s="161" t="str">
        <f>IF(1=1,IF(E320="","",IF(F320="","A CONTROLER",IF(NOT(ISNUMBER(F320)),"TEXTE",IF(OR(L320="",L320&lt;=0),"COMMANDE PRINCIPALE INCOMPLETE",IF(G320="","UNITE MANQUANTE",IF(COUNTIF(B384:B428,AE320)=0,"UNITE A CONTROLER","OK")))))),N("Q9"))</f>
        <v/>
      </c>
      <c r="S320" s="105"/>
      <c r="T320" s="141">
        <f t="shared" si="19"/>
        <v>0</v>
      </c>
      <c r="U320" s="133" t="str">
        <f>IF(1=1,IF(E320="","",U305),N("S21"))</f>
        <v/>
      </c>
      <c r="V320" s="133" t="str">
        <f>IF(1=1,IF(E320="","",V305),N("T21"))</f>
        <v/>
      </c>
      <c r="W320" s="135" t="str">
        <f>IF(1=1,IF(OR(U320="",V320="",NOT(ISNUMBER(U320)),NOT(ISNUMBER(V320)),U320=0),"",V320/U320),N("U21"))</f>
        <v/>
      </c>
      <c r="X320" s="136" t="str">
        <f>IF(1=1,IF(OR(W320="",NOT(ISNUMBER(F320))),"",F320*W320*IFERROR(INDEX(D384:D428,MATCH(AE320,B384:B428,0)),1)),N("V7"))</f>
        <v/>
      </c>
      <c r="Y320" s="137" t="str">
        <f>IF(1=1,IF(F320="","",IF(G320="","",IFERROR(INDEX(E384:E428,MATCH(AE320,B384:B428,0)),G320&amp;""))),N("W6"))</f>
        <v/>
      </c>
      <c r="Z320" s="142" t="str">
        <f>IF(1=1,IF(X320="","",IF(AND(ISNUMBER(X320),X320&lt;1,Y320="kg"),MAX(1,ROUND(X320*1000,0)),IF(AND(ISNUMBER(X320),X320&lt;1,Y320="L"),MAX(1,ROUND(X320*100,0)),ROUND(X320,3)))),N("X21"))</f>
        <v/>
      </c>
      <c r="AA320" s="143" t="str">
        <f>IF(1=1,IF(X320="","",IF(AND(ISNUMBER(X320),X320&lt;1,Y320="kg"),"g",IF(AND(ISNUMBER(X320),X320&lt;1,Y320="L"),"cl",Y320))),N("Y21"))</f>
        <v/>
      </c>
      <c r="AB320" s="123" t="str">
        <f>IF(1=1,IF(E320="","",IF(F320="","A CONTROLER",IF(NOT(ISNUMBER(F320)),"TEXTE",IF(OR(W320="",W320&lt;=0),"COMMANDE COUVERTS INCOMPLETE",IF(G320="","UNITE MANQUANTE",IF(COUNTIF(B384:B428,AE320)=0,"UNITE A CONTROLER","OK")))))),N("Z6"))</f>
        <v/>
      </c>
      <c r="AD320" s="144" t="str">
        <f>IF(1=1,IF(E320="","",AD305),N("AB21"))</f>
        <v/>
      </c>
      <c r="AE320" s="125" t="str">
        <f>IF(1=1,IF(G320="","",UPPER(TRIM(SUBSTITUTE(SUBSTITUTE(G320&amp;"",CHAR(160)," ")," "," ")))),N("AC21"))</f>
        <v/>
      </c>
      <c r="AG320" s="4" t="s">
        <v>39</v>
      </c>
    </row>
    <row r="321" spans="1:33" ht="15.75" x14ac:dyDescent="0.25">
      <c r="A321" s="126" t="str">
        <f>IF(1=1,IF(E321="","",A305),N("A22"))</f>
        <v/>
      </c>
      <c r="B321" s="127" t="str">
        <f>IF(1=1,IF(E321="","",B305),N("B22"))</f>
        <v/>
      </c>
      <c r="C321" s="127"/>
      <c r="D321" s="129" t="str">
        <f>IF(ISBLANK(E321),"",LARGE(D305:D320,1)+1)</f>
        <v/>
      </c>
      <c r="E321" s="130"/>
      <c r="F321" s="131"/>
      <c r="G321" s="170"/>
      <c r="H321" s="105"/>
      <c r="I321" s="132" t="str">
        <f>IF(1=1,IF(E321="","",I305),N("H22"))</f>
        <v/>
      </c>
      <c r="J321" s="133" t="str">
        <f>IF(1=1,IF(E321="","",J305),N("I22"))</f>
        <v/>
      </c>
      <c r="K321" s="134" t="str">
        <f>IF(1=1,IF(E321="","",K305),N("J22"))</f>
        <v/>
      </c>
      <c r="L321" s="135" t="str">
        <f>IF(1=1,IF(OR(J321="",O321="",NOT(ISNUMBER(J321)),NOT(ISNUMBER(O321)),J321=0),"",O321/J321),N("L22"))</f>
        <v/>
      </c>
      <c r="M321" s="136" t="str">
        <f>IF(1=1,IF(OR(L321="",NOT(ISNUMBER(F321))),"",F321*L321*IFERROR(INDEX(D384:D428,MATCH(AE321,B384:B428,0)),1)),N("M13"))</f>
        <v/>
      </c>
      <c r="N321" s="137" t="str">
        <f>IF(1=1,IF(F321="","",IF(G321="","",IFERROR(INDEX(E384:E428,MATCH(AE321,B384:B428,0)),G321&amp;""))),N("N6"))</f>
        <v/>
      </c>
      <c r="O321" s="138" t="str">
        <f>IF(1=1,IF(E321="","",O305),N("K22"))</f>
        <v/>
      </c>
      <c r="P321" s="139" t="str">
        <f>IF(1=1,IF(M321="","",IF(AND(ISNUMBER(M321),M321&lt;1,N321="kg"),MAX(1,ROUND(M321*1000,0)),IF(AND(ISNUMBER(M321),M321&lt;1,N321="L"),MAX(1,ROUND(M321*100,0)),ROUND(M321,3)))),N("O22"))</f>
        <v/>
      </c>
      <c r="Q321" s="140" t="str">
        <f>IF(1=1,IF(M321="","",IF(AND(ISNUMBER(M321),M321&lt;1,N321="kg"),"g",IF(AND(ISNUMBER(M321),M321&lt;1,N321="L"),"cl",N321))),N("P22"))</f>
        <v/>
      </c>
      <c r="R321" s="161" t="str">
        <f>IF(1=1,IF(E321="","",IF(F321="","A CONTROLER",IF(NOT(ISNUMBER(F321)),"TEXTE",IF(OR(L321="",L321&lt;=0),"COMMANDE PRINCIPALE INCOMPLETE",IF(G321="","UNITE MANQUANTE",IF(COUNTIF(B384:B428,AE321)=0,"UNITE A CONTROLER","OK")))))),N("Q9"))</f>
        <v/>
      </c>
      <c r="S321" s="105"/>
      <c r="T321" s="141">
        <f t="shared" si="19"/>
        <v>0</v>
      </c>
      <c r="U321" s="133" t="str">
        <f>IF(1=1,IF(E321="","",U305),N("S22"))</f>
        <v/>
      </c>
      <c r="V321" s="133" t="str">
        <f>IF(1=1,IF(E321="","",V305),N("T22"))</f>
        <v/>
      </c>
      <c r="W321" s="135" t="str">
        <f>IF(1=1,IF(OR(U321="",V321="",NOT(ISNUMBER(U321)),NOT(ISNUMBER(V321)),U321=0),"",V321/U321),N("U22"))</f>
        <v/>
      </c>
      <c r="X321" s="136" t="str">
        <f>IF(1=1,IF(OR(W321="",NOT(ISNUMBER(F321))),"",F321*W321*IFERROR(INDEX(D384:D428,MATCH(AE321,B384:B428,0)),1)),N("V7"))</f>
        <v/>
      </c>
      <c r="Y321" s="137" t="str">
        <f>IF(1=1,IF(F321="","",IF(G321="","",IFERROR(INDEX(E384:E428,MATCH(AE321,B384:B428,0)),G321&amp;""))),N("W6"))</f>
        <v/>
      </c>
      <c r="Z321" s="142" t="str">
        <f>IF(1=1,IF(X321="","",IF(AND(ISNUMBER(X321),X321&lt;1,Y321="kg"),MAX(1,ROUND(X321*1000,0)),IF(AND(ISNUMBER(X321),X321&lt;1,Y321="L"),MAX(1,ROUND(X321*100,0)),ROUND(X321,3)))),N("X22"))</f>
        <v/>
      </c>
      <c r="AA321" s="143" t="str">
        <f>IF(1=1,IF(X321="","",IF(AND(ISNUMBER(X321),X321&lt;1,Y321="kg"),"g",IF(AND(ISNUMBER(X321),X321&lt;1,Y321="L"),"cl",Y321))),N("Y22"))</f>
        <v/>
      </c>
      <c r="AB321" s="123" t="str">
        <f>IF(1=1,IF(E321="","",IF(F321="","A CONTROLER",IF(NOT(ISNUMBER(F321)),"TEXTE",IF(OR(W321="",W321&lt;=0),"COMMANDE COUVERTS INCOMPLETE",IF(G321="","UNITE MANQUANTE",IF(COUNTIF(B384:B428,AE321)=0,"UNITE A CONTROLER","OK")))))),N("Z6"))</f>
        <v/>
      </c>
      <c r="AD321" s="144" t="str">
        <f>IF(1=1,IF(E321="","",AD305),N("AB22"))</f>
        <v/>
      </c>
      <c r="AE321" s="125" t="str">
        <f>IF(1=1,IF(G321="","",UPPER(TRIM(SUBSTITUTE(SUBSTITUTE(G321&amp;"",CHAR(160)," ")," "," ")))),N("AC22"))</f>
        <v/>
      </c>
      <c r="AG321" s="4" t="s">
        <v>40</v>
      </c>
    </row>
    <row r="322" spans="1:33" ht="15.75" x14ac:dyDescent="0.25">
      <c r="A322" s="126" t="str">
        <f>IF(1=1,IF(E322="","",A305),N("A23"))</f>
        <v/>
      </c>
      <c r="B322" s="127" t="str">
        <f>IF(1=1,IF(E322="","",B305),N("B23"))</f>
        <v/>
      </c>
      <c r="C322" s="127"/>
      <c r="D322" s="129" t="str">
        <f>IF(ISBLANK(E322),"",LARGE(D305:D321,1)+1)</f>
        <v/>
      </c>
      <c r="E322" s="130"/>
      <c r="F322" s="131"/>
      <c r="G322" s="170"/>
      <c r="H322" s="105"/>
      <c r="I322" s="132" t="str">
        <f>IF(1=1,IF(E322="","",I305),N("H23"))</f>
        <v/>
      </c>
      <c r="J322" s="133" t="str">
        <f>IF(1=1,IF(E322="","",J305),N("I23"))</f>
        <v/>
      </c>
      <c r="K322" s="134" t="str">
        <f>IF(1=1,IF(E322="","",K305),N("J23"))</f>
        <v/>
      </c>
      <c r="L322" s="135" t="str">
        <f>IF(1=1,IF(OR(J322="",O322="",NOT(ISNUMBER(J322)),NOT(ISNUMBER(O322)),J322=0),"",O322/J322),N("L23"))</f>
        <v/>
      </c>
      <c r="M322" s="136" t="str">
        <f>IF(1=1,IF(OR(L322="",NOT(ISNUMBER(F322))),"",F322*L322*IFERROR(INDEX(D384:D428,MATCH(AE322,B384:B428,0)),1)),N("M13"))</f>
        <v/>
      </c>
      <c r="N322" s="137" t="str">
        <f>IF(1=1,IF(F322="","",IF(G322="","",IFERROR(INDEX(E384:E428,MATCH(AE322,B384:B428,0)),G322&amp;""))),N("N6"))</f>
        <v/>
      </c>
      <c r="O322" s="138" t="str">
        <f>IF(1=1,IF(E322="","",O305),N("K23"))</f>
        <v/>
      </c>
      <c r="P322" s="139" t="str">
        <f>IF(1=1,IF(M322="","",IF(AND(ISNUMBER(M322),M322&lt;1,N322="kg"),MAX(1,ROUND(M322*1000,0)),IF(AND(ISNUMBER(M322),M322&lt;1,N322="L"),MAX(1,ROUND(M322*100,0)),ROUND(M322,3)))),N("O23"))</f>
        <v/>
      </c>
      <c r="Q322" s="140" t="str">
        <f>IF(1=1,IF(M322="","",IF(AND(ISNUMBER(M322),M322&lt;1,N322="kg"),"g",IF(AND(ISNUMBER(M322),M322&lt;1,N322="L"),"cl",N322))),N("P23"))</f>
        <v/>
      </c>
      <c r="R322" s="161" t="str">
        <f>IF(1=1,IF(E322="","",IF(F322="","A CONTROLER",IF(NOT(ISNUMBER(F322)),"TEXTE",IF(OR(L322="",L322&lt;=0),"COMMANDE PRINCIPALE INCOMPLETE",IF(G322="","UNITE MANQUANTE",IF(COUNTIF(B384:B428,AE322)=0,"UNITE A CONTROLER","OK")))))),N("Q9"))</f>
        <v/>
      </c>
      <c r="S322" s="105"/>
      <c r="T322" s="141">
        <f t="shared" si="19"/>
        <v>0</v>
      </c>
      <c r="U322" s="133" t="str">
        <f>IF(1=1,IF(E322="","",U305),N("S23"))</f>
        <v/>
      </c>
      <c r="V322" s="133" t="str">
        <f>IF(1=1,IF(E322="","",V305),N("T23"))</f>
        <v/>
      </c>
      <c r="W322" s="135" t="str">
        <f>IF(1=1,IF(OR(U322="",V322="",NOT(ISNUMBER(U322)),NOT(ISNUMBER(V322)),U322=0),"",V322/U322),N("U23"))</f>
        <v/>
      </c>
      <c r="X322" s="136" t="str">
        <f>IF(1=1,IF(OR(W322="",NOT(ISNUMBER(F322))),"",F322*W322*IFERROR(INDEX(D384:D428,MATCH(AE322,B384:B428,0)),1)),N("V7"))</f>
        <v/>
      </c>
      <c r="Y322" s="137" t="str">
        <f>IF(1=1,IF(F322="","",IF(G322="","",IFERROR(INDEX(E384:E428,MATCH(AE322,B384:B428,0)),G322&amp;""))),N("W6"))</f>
        <v/>
      </c>
      <c r="Z322" s="142" t="str">
        <f>IF(1=1,IF(X322="","",IF(AND(ISNUMBER(X322),X322&lt;1,Y322="kg"),MAX(1,ROUND(X322*1000,0)),IF(AND(ISNUMBER(X322),X322&lt;1,Y322="L"),MAX(1,ROUND(X322*100,0)),ROUND(X322,3)))),N("X23"))</f>
        <v/>
      </c>
      <c r="AA322" s="143" t="str">
        <f>IF(1=1,IF(X322="","",IF(AND(ISNUMBER(X322),X322&lt;1,Y322="kg"),"g",IF(AND(ISNUMBER(X322),X322&lt;1,Y322="L"),"cl",Y322))),N("Y23"))</f>
        <v/>
      </c>
      <c r="AB322" s="123" t="str">
        <f>IF(1=1,IF(E322="","",IF(F322="","A CONTROLER",IF(NOT(ISNUMBER(F322)),"TEXTE",IF(OR(W322="",W322&lt;=0),"COMMANDE COUVERTS INCOMPLETE",IF(G322="","UNITE MANQUANTE",IF(COUNTIF(B384:B428,AE322)=0,"UNITE A CONTROLER","OK")))))),N("Z6"))</f>
        <v/>
      </c>
      <c r="AD322" s="144" t="str">
        <f>IF(1=1,IF(E322="","",AD305),N("AB23"))</f>
        <v/>
      </c>
      <c r="AE322" s="125" t="str">
        <f>IF(1=1,IF(G322="","",UPPER(TRIM(SUBSTITUTE(SUBSTITUTE(G322&amp;"",CHAR(160)," ")," "," ")))),N("AC23"))</f>
        <v/>
      </c>
      <c r="AG322" s="4" t="s">
        <v>41</v>
      </c>
    </row>
    <row r="323" spans="1:33" ht="15.75" x14ac:dyDescent="0.25">
      <c r="A323" s="126" t="str">
        <f>IF(1=1,IF(E323="","",A305),N("A24"))</f>
        <v/>
      </c>
      <c r="B323" s="127" t="str">
        <f>IF(1=1,IF(E323="","",B305),N("B24"))</f>
        <v/>
      </c>
      <c r="C323" s="127"/>
      <c r="D323" s="129" t="str">
        <f>IF(ISBLANK(E323),"",LARGE(D305:D322,1)+1)</f>
        <v/>
      </c>
      <c r="E323" s="130"/>
      <c r="F323" s="131"/>
      <c r="G323" s="170"/>
      <c r="H323" s="105"/>
      <c r="I323" s="132" t="str">
        <f>IF(1=1,IF(E323="","",I305),N("H24"))</f>
        <v/>
      </c>
      <c r="J323" s="133" t="str">
        <f>IF(1=1,IF(E323="","",J305),N("I24"))</f>
        <v/>
      </c>
      <c r="K323" s="134" t="str">
        <f>IF(1=1,IF(E323="","",K305),N("J24"))</f>
        <v/>
      </c>
      <c r="L323" s="135" t="str">
        <f>IF(1=1,IF(OR(J323="",O323="",NOT(ISNUMBER(J323)),NOT(ISNUMBER(O323)),J323=0),"",O323/J323),N("L24"))</f>
        <v/>
      </c>
      <c r="M323" s="136" t="str">
        <f>IF(1=1,IF(OR(L323="",NOT(ISNUMBER(F323))),"",F323*L323*IFERROR(INDEX(D384:D428,MATCH(AE323,B384:B428,0)),1)),N("M13"))</f>
        <v/>
      </c>
      <c r="N323" s="137" t="str">
        <f>IF(1=1,IF(F323="","",IF(G323="","",IFERROR(INDEX(E384:E428,MATCH(AE323,B384:B428,0)),G323&amp;""))),N("N6"))</f>
        <v/>
      </c>
      <c r="O323" s="138" t="str">
        <f>IF(1=1,IF(E323="","",O305),N("K24"))</f>
        <v/>
      </c>
      <c r="P323" s="139" t="str">
        <f>IF(1=1,IF(M323="","",IF(AND(ISNUMBER(M323),M323&lt;1,N323="kg"),MAX(1,ROUND(M323*1000,0)),IF(AND(ISNUMBER(M323),M323&lt;1,N323="L"),MAX(1,ROUND(M323*100,0)),ROUND(M323,3)))),N("O24"))</f>
        <v/>
      </c>
      <c r="Q323" s="140" t="str">
        <f>IF(1=1,IF(M323="","",IF(AND(ISNUMBER(M323),M323&lt;1,N323="kg"),"g",IF(AND(ISNUMBER(M323),M323&lt;1,N323="L"),"cl",N323))),N("P24"))</f>
        <v/>
      </c>
      <c r="R323" s="161" t="str">
        <f>IF(1=1,IF(E323="","",IF(F323="","A CONTROLER",IF(NOT(ISNUMBER(F323)),"TEXTE",IF(OR(L323="",L323&lt;=0),"COMMANDE PRINCIPALE INCOMPLETE",IF(G323="","UNITE MANQUANTE",IF(COUNTIF(B384:B428,AE323)=0,"UNITE A CONTROLER","OK")))))),N("Q9"))</f>
        <v/>
      </c>
      <c r="S323" s="105"/>
      <c r="T323" s="141">
        <f t="shared" si="19"/>
        <v>0</v>
      </c>
      <c r="U323" s="133" t="str">
        <f>IF(1=1,IF(E323="","",U305),N("S24"))</f>
        <v/>
      </c>
      <c r="V323" s="133" t="str">
        <f>IF(1=1,IF(E323="","",V305),N("T24"))</f>
        <v/>
      </c>
      <c r="W323" s="135" t="str">
        <f>IF(1=1,IF(OR(U323="",V323="",NOT(ISNUMBER(U323)),NOT(ISNUMBER(V323)),U323=0),"",V323/U323),N("U24"))</f>
        <v/>
      </c>
      <c r="X323" s="136" t="str">
        <f>IF(1=1,IF(OR(W323="",NOT(ISNUMBER(F323))),"",F323*W323*IFERROR(INDEX(D384:D428,MATCH(AE323,B384:B428,0)),1)),N("V7"))</f>
        <v/>
      </c>
      <c r="Y323" s="137" t="str">
        <f>IF(1=1,IF(F323="","",IF(G323="","",IFERROR(INDEX(E384:E428,MATCH(AE323,B384:B428,0)),G323&amp;""))),N("W6"))</f>
        <v/>
      </c>
      <c r="Z323" s="142" t="str">
        <f>IF(1=1,IF(X323="","",IF(AND(ISNUMBER(X323),X323&lt;1,Y323="kg"),MAX(1,ROUND(X323*1000,0)),IF(AND(ISNUMBER(X323),X323&lt;1,Y323="L"),MAX(1,ROUND(X323*100,0)),ROUND(X323,3)))),N("X24"))</f>
        <v/>
      </c>
      <c r="AA323" s="143" t="str">
        <f>IF(1=1,IF(X323="","",IF(AND(ISNUMBER(X323),X323&lt;1,Y323="kg"),"g",IF(AND(ISNUMBER(X323),X323&lt;1,Y323="L"),"cl",Y323))),N("Y24"))</f>
        <v/>
      </c>
      <c r="AB323" s="123" t="str">
        <f>IF(1=1,IF(E323="","",IF(F323="","A CONTROLER",IF(NOT(ISNUMBER(F323)),"TEXTE",IF(OR(W323="",W323&lt;=0),"COMMANDE COUVERTS INCOMPLETE",IF(G323="","UNITE MANQUANTE",IF(COUNTIF(B384:B428,AE323)=0,"UNITE A CONTROLER","OK")))))),N("Z6"))</f>
        <v/>
      </c>
      <c r="AD323" s="144" t="str">
        <f>IF(1=1,IF(E323="","",AD305),N("AB24"))</f>
        <v/>
      </c>
      <c r="AE323" s="125" t="str">
        <f>IF(1=1,IF(G323="","",UPPER(TRIM(SUBSTITUTE(SUBSTITUTE(G323&amp;"",CHAR(160)," ")," "," ")))),N("AC24"))</f>
        <v/>
      </c>
      <c r="AG323" s="5" t="s">
        <v>42</v>
      </c>
    </row>
    <row r="324" spans="1:33" ht="15.75" x14ac:dyDescent="0.25">
      <c r="A324" s="126" t="str">
        <f>IF(1=1,IF(E324="","",A305),N("A25"))</f>
        <v/>
      </c>
      <c r="B324" s="127" t="str">
        <f>IF(1=1,IF(E324="","",B305),N("B25"))</f>
        <v/>
      </c>
      <c r="C324" s="127"/>
      <c r="D324" s="129" t="str">
        <f>IF(ISBLANK(E324),"",LARGE(D305:D323,1)+1)</f>
        <v/>
      </c>
      <c r="E324" s="130"/>
      <c r="F324" s="131"/>
      <c r="G324" s="170"/>
      <c r="H324" s="105"/>
      <c r="I324" s="132" t="str">
        <f>IF(1=1,IF(E324="","",I305),N("H25"))</f>
        <v/>
      </c>
      <c r="J324" s="133" t="str">
        <f>IF(1=1,IF(E324="","",J305),N("I25"))</f>
        <v/>
      </c>
      <c r="K324" s="134" t="str">
        <f>IF(1=1,IF(E324="","",K305),N("J25"))</f>
        <v/>
      </c>
      <c r="L324" s="135" t="str">
        <f>IF(1=1,IF(OR(J324="",O324="",NOT(ISNUMBER(J324)),NOT(ISNUMBER(O324)),J324=0),"",O324/J324),N("L25"))</f>
        <v/>
      </c>
      <c r="M324" s="136" t="str">
        <f>IF(1=1,IF(OR(L324="",NOT(ISNUMBER(F324))),"",F324*L324*IFERROR(INDEX(D384:D428,MATCH(AE324,B384:B428,0)),1)),N("M13"))</f>
        <v/>
      </c>
      <c r="N324" s="137" t="str">
        <f>IF(1=1,IF(F324="","",IF(G324="","",IFERROR(INDEX(E384:E428,MATCH(AE324,B384:B428,0)),G324&amp;""))),N("N6"))</f>
        <v/>
      </c>
      <c r="O324" s="138" t="str">
        <f>IF(1=1,IF(E324="","",O305),N("K25"))</f>
        <v/>
      </c>
      <c r="P324" s="139" t="str">
        <f>IF(1=1,IF(M324="","",IF(AND(ISNUMBER(M324),M324&lt;1,N324="kg"),MAX(1,ROUND(M324*1000,0)),IF(AND(ISNUMBER(M324),M324&lt;1,N324="L"),MAX(1,ROUND(M324*100,0)),ROUND(M324,3)))),N("O25"))</f>
        <v/>
      </c>
      <c r="Q324" s="140" t="str">
        <f>IF(1=1,IF(M324="","",IF(AND(ISNUMBER(M324),M324&lt;1,N324="kg"),"g",IF(AND(ISNUMBER(M324),M324&lt;1,N324="L"),"cl",N324))),N("P25"))</f>
        <v/>
      </c>
      <c r="R324" s="161" t="str">
        <f>IF(1=1,IF(E324="","",IF(F324="","A CONTROLER",IF(NOT(ISNUMBER(F324)),"TEXTE",IF(OR(L324="",L324&lt;=0),"COMMANDE PRINCIPALE INCOMPLETE",IF(G324="","UNITE MANQUANTE",IF(COUNTIF(B384:B428,AE324)=0,"UNITE A CONTROLER","OK")))))),N("Q9"))</f>
        <v/>
      </c>
      <c r="S324" s="105"/>
      <c r="T324" s="141">
        <f t="shared" si="19"/>
        <v>0</v>
      </c>
      <c r="U324" s="133" t="str">
        <f>IF(1=1,IF(E324="","",U305),N("S25"))</f>
        <v/>
      </c>
      <c r="V324" s="133" t="str">
        <f>IF(1=1,IF(E324="","",V305),N("T25"))</f>
        <v/>
      </c>
      <c r="W324" s="135" t="str">
        <f>IF(1=1,IF(OR(U324="",V324="",NOT(ISNUMBER(U324)),NOT(ISNUMBER(V324)),U324=0),"",V324/U324),N("U25"))</f>
        <v/>
      </c>
      <c r="X324" s="136" t="str">
        <f>IF(1=1,IF(OR(W324="",NOT(ISNUMBER(F324))),"",F324*W324*IFERROR(INDEX(D384:D428,MATCH(AE324,B384:B428,0)),1)),N("V7"))</f>
        <v/>
      </c>
      <c r="Y324" s="137" t="str">
        <f>IF(1=1,IF(F324="","",IF(G324="","",IFERROR(INDEX(E384:E428,MATCH(AE324,B384:B428,0)),G324&amp;""))),N("W6"))</f>
        <v/>
      </c>
      <c r="Z324" s="142" t="str">
        <f>IF(1=1,IF(X324="","",IF(AND(ISNUMBER(X324),X324&lt;1,Y324="kg"),MAX(1,ROUND(X324*1000,0)),IF(AND(ISNUMBER(X324),X324&lt;1,Y324="L"),MAX(1,ROUND(X324*100,0)),ROUND(X324,3)))),N("X25"))</f>
        <v/>
      </c>
      <c r="AA324" s="143" t="str">
        <f>IF(1=1,IF(X324="","",IF(AND(ISNUMBER(X324),X324&lt;1,Y324="kg"),"g",IF(AND(ISNUMBER(X324),X324&lt;1,Y324="L"),"cl",Y324))),N("Y25"))</f>
        <v/>
      </c>
      <c r="AB324" s="123" t="str">
        <f>IF(1=1,IF(E324="","",IF(F324="","A CONTROLER",IF(NOT(ISNUMBER(F324)),"TEXTE",IF(OR(W324="",W324&lt;=0),"COMMANDE COUVERTS INCOMPLETE",IF(G324="","UNITE MANQUANTE",IF(COUNTIF(B384:B428,AE324)=0,"UNITE A CONTROLER","OK")))))),N("Z6"))</f>
        <v/>
      </c>
      <c r="AD324" s="144" t="str">
        <f>IF(1=1,IF(E324="","",AD305),N("AB25"))</f>
        <v/>
      </c>
      <c r="AE324" s="125" t="str">
        <f>IF(1=1,IF(G324="","",UPPER(TRIM(SUBSTITUTE(SUBSTITUTE(G324&amp;"",CHAR(160)," ")," "," ")))),N("AC25"))</f>
        <v/>
      </c>
      <c r="AG324" s="5" t="s">
        <v>43</v>
      </c>
    </row>
    <row r="325" spans="1:33" ht="15.75" x14ac:dyDescent="0.25">
      <c r="A325" s="126" t="str">
        <f>IF(1=1,IF(E325="","",A305),N("A26"))</f>
        <v/>
      </c>
      <c r="B325" s="127" t="str">
        <f>IF(1=1,IF(E325="","",B305),N("B26"))</f>
        <v/>
      </c>
      <c r="C325" s="127"/>
      <c r="D325" s="129" t="str">
        <f>IF(ISBLANK(E325),"",LARGE(D305:D324,1)+1)</f>
        <v/>
      </c>
      <c r="E325" s="130"/>
      <c r="F325" s="131"/>
      <c r="G325" s="170"/>
      <c r="H325" s="105"/>
      <c r="I325" s="132" t="str">
        <f>IF(1=1,IF(E325="","",I305),N("H26"))</f>
        <v/>
      </c>
      <c r="J325" s="133" t="str">
        <f>IF(1=1,IF(E325="","",J305),N("I26"))</f>
        <v/>
      </c>
      <c r="K325" s="134" t="str">
        <f>IF(1=1,IF(E325="","",K305),N("J26"))</f>
        <v/>
      </c>
      <c r="L325" s="135" t="str">
        <f>IF(1=1,IF(OR(J325="",O325="",NOT(ISNUMBER(J325)),NOT(ISNUMBER(O325)),J325=0),"",O325/J325),N("L26"))</f>
        <v/>
      </c>
      <c r="M325" s="136" t="str">
        <f>IF(1=1,IF(OR(L325="",NOT(ISNUMBER(F325))),"",F325*L325*IFERROR(INDEX(D384:D428,MATCH(AE325,B384:B428,0)),1)),N("M13"))</f>
        <v/>
      </c>
      <c r="N325" s="137" t="str">
        <f>IF(1=1,IF(F325="","",IF(G325="","",IFERROR(INDEX(E384:E428,MATCH(AE325,B384:B428,0)),G325&amp;""))),N("N6"))</f>
        <v/>
      </c>
      <c r="O325" s="138" t="str">
        <f>IF(1=1,IF(E325="","",O305),N("K26"))</f>
        <v/>
      </c>
      <c r="P325" s="139" t="str">
        <f>IF(1=1,IF(M325="","",IF(AND(ISNUMBER(M325),M325&lt;1,N325="kg"),MAX(1,ROUND(M325*1000,0)),IF(AND(ISNUMBER(M325),M325&lt;1,N325="L"),MAX(1,ROUND(M325*100,0)),ROUND(M325,3)))),N("O26"))</f>
        <v/>
      </c>
      <c r="Q325" s="140" t="str">
        <f>IF(1=1,IF(M325="","",IF(AND(ISNUMBER(M325),M325&lt;1,N325="kg"),"g",IF(AND(ISNUMBER(M325),M325&lt;1,N325="L"),"cl",N325))),N("P26"))</f>
        <v/>
      </c>
      <c r="R325" s="161" t="str">
        <f>IF(1=1,IF(E325="","",IF(F325="","A CONTROLER",IF(NOT(ISNUMBER(F325)),"TEXTE",IF(OR(L325="",L325&lt;=0),"COMMANDE PRINCIPALE INCOMPLETE",IF(G325="","UNITE MANQUANTE",IF(COUNTIF(B384:B428,AE325)=0,"UNITE A CONTROLER","OK")))))),N("Q9"))</f>
        <v/>
      </c>
      <c r="S325" s="105"/>
      <c r="T325" s="141">
        <f t="shared" si="19"/>
        <v>0</v>
      </c>
      <c r="U325" s="133" t="str">
        <f>IF(1=1,IF(E325="","",U305),N("S26"))</f>
        <v/>
      </c>
      <c r="V325" s="133" t="str">
        <f>IF(1=1,IF(E325="","",V305),N("T26"))</f>
        <v/>
      </c>
      <c r="W325" s="135" t="str">
        <f>IF(1=1,IF(OR(U325="",V325="",NOT(ISNUMBER(U325)),NOT(ISNUMBER(V325)),U325=0),"",V325/U325),N("U26"))</f>
        <v/>
      </c>
      <c r="X325" s="136" t="str">
        <f>IF(1=1,IF(OR(W325="",NOT(ISNUMBER(F325))),"",F325*W325*IFERROR(INDEX(D384:D428,MATCH(AE325,B384:B428,0)),1)),N("V7"))</f>
        <v/>
      </c>
      <c r="Y325" s="137" t="str">
        <f>IF(1=1,IF(F325="","",IF(G325="","",IFERROR(INDEX(E384:E428,MATCH(AE325,B384:B428,0)),G325&amp;""))),N("W6"))</f>
        <v/>
      </c>
      <c r="Z325" s="142" t="str">
        <f>IF(1=1,IF(X325="","",IF(AND(ISNUMBER(X325),X325&lt;1,Y325="kg"),MAX(1,ROUND(X325*1000,0)),IF(AND(ISNUMBER(X325),X325&lt;1,Y325="L"),MAX(1,ROUND(X325*100,0)),ROUND(X325,3)))),N("X26"))</f>
        <v/>
      </c>
      <c r="AA325" s="143" t="str">
        <f>IF(1=1,IF(X325="","",IF(AND(ISNUMBER(X325),X325&lt;1,Y325="kg"),"g",IF(AND(ISNUMBER(X325),X325&lt;1,Y325="L"),"cl",Y325))),N("Y26"))</f>
        <v/>
      </c>
      <c r="AB325" s="123" t="str">
        <f>IF(1=1,IF(E325="","",IF(F325="","A CONTROLER",IF(NOT(ISNUMBER(F325)),"TEXTE",IF(OR(W325="",W325&lt;=0),"COMMANDE COUVERTS INCOMPLETE",IF(G325="","UNITE MANQUANTE",IF(COUNTIF(B384:B428,AE325)=0,"UNITE A CONTROLER","OK")))))),N("Z6"))</f>
        <v/>
      </c>
      <c r="AD325" s="144" t="str">
        <f>IF(1=1,IF(E325="","",AD305),N("AB26"))</f>
        <v/>
      </c>
      <c r="AE325" s="125" t="str">
        <f>IF(1=1,IF(G325="","",UPPER(TRIM(SUBSTITUTE(SUBSTITUTE(G325&amp;"",CHAR(160)," ")," "," ")))),N("AC26"))</f>
        <v/>
      </c>
      <c r="AG325" s="5" t="s">
        <v>44</v>
      </c>
    </row>
    <row r="326" spans="1:33" ht="15.75" x14ac:dyDescent="0.25">
      <c r="A326" s="126" t="str">
        <f>IF(1=1,IF(E326="","",A305),N("A27"))</f>
        <v/>
      </c>
      <c r="B326" s="127" t="str">
        <f>IF(1=1,IF(E326="","",B305),N("B27"))</f>
        <v/>
      </c>
      <c r="C326" s="127"/>
      <c r="D326" s="129" t="str">
        <f>IF(ISBLANK(E326),"",LARGE(D305:D325,1)+1)</f>
        <v/>
      </c>
      <c r="E326" s="130"/>
      <c r="F326" s="131"/>
      <c r="G326" s="170"/>
      <c r="H326" s="105"/>
      <c r="I326" s="132" t="str">
        <f>IF(1=1,IF(E326="","",I305),N("H27"))</f>
        <v/>
      </c>
      <c r="J326" s="133" t="str">
        <f>IF(1=1,IF(E326="","",J305),N("I27"))</f>
        <v/>
      </c>
      <c r="K326" s="134" t="str">
        <f>IF(1=1,IF(E326="","",K305),N("J27"))</f>
        <v/>
      </c>
      <c r="L326" s="135" t="str">
        <f>IF(1=1,IF(OR(J326="",O326="",NOT(ISNUMBER(J326)),NOT(ISNUMBER(O326)),J326=0),"",O326/J326),N("L27"))</f>
        <v/>
      </c>
      <c r="M326" s="136" t="str">
        <f>IF(1=1,IF(OR(L326="",NOT(ISNUMBER(F326))),"",F326*L326*IFERROR(INDEX(D384:D428,MATCH(AE326,B384:B428,0)),1)),N("M13"))</f>
        <v/>
      </c>
      <c r="N326" s="137" t="str">
        <f>IF(1=1,IF(F326="","",IF(G326="","",IFERROR(INDEX(E384:E428,MATCH(AE326,B384:B428,0)),G326&amp;""))),N("N6"))</f>
        <v/>
      </c>
      <c r="O326" s="138" t="str">
        <f>IF(1=1,IF(E326="","",O305),N("K27"))</f>
        <v/>
      </c>
      <c r="P326" s="139" t="str">
        <f>IF(1=1,IF(M326="","",IF(AND(ISNUMBER(M326),M326&lt;1,N326="kg"),MAX(1,ROUND(M326*1000,0)),IF(AND(ISNUMBER(M326),M326&lt;1,N326="L"),MAX(1,ROUND(M326*100,0)),ROUND(M326,3)))),N("O27"))</f>
        <v/>
      </c>
      <c r="Q326" s="140" t="str">
        <f>IF(1=1,IF(M326="","",IF(AND(ISNUMBER(M326),M326&lt;1,N326="kg"),"g",IF(AND(ISNUMBER(M326),M326&lt;1,N326="L"),"cl",N326))),N("P27"))</f>
        <v/>
      </c>
      <c r="R326" s="161" t="str">
        <f>IF(1=1,IF(E326="","",IF(F326="","A CONTROLER",IF(NOT(ISNUMBER(F326)),"TEXTE",IF(OR(L326="",L326&lt;=0),"COMMANDE PRINCIPALE INCOMPLETE",IF(G326="","UNITE MANQUANTE",IF(COUNTIF(B384:B428,AE326)=0,"UNITE A CONTROLER","OK")))))),N("Q9"))</f>
        <v/>
      </c>
      <c r="S326" s="105"/>
      <c r="T326" s="141">
        <f t="shared" si="19"/>
        <v>0</v>
      </c>
      <c r="U326" s="133" t="str">
        <f>IF(1=1,IF(E326="","",U305),N("S27"))</f>
        <v/>
      </c>
      <c r="V326" s="133" t="str">
        <f>IF(1=1,IF(E326="","",V305),N("T27"))</f>
        <v/>
      </c>
      <c r="W326" s="135" t="str">
        <f>IF(1=1,IF(OR(U326="",V326="",NOT(ISNUMBER(U326)),NOT(ISNUMBER(V326)),U326=0),"",V326/U326),N("U27"))</f>
        <v/>
      </c>
      <c r="X326" s="136" t="str">
        <f>IF(1=1,IF(OR(W326="",NOT(ISNUMBER(F326))),"",F326*W326*IFERROR(INDEX(D384:D428,MATCH(AE326,B384:B428,0)),1)),N("V7"))</f>
        <v/>
      </c>
      <c r="Y326" s="137" t="str">
        <f>IF(1=1,IF(F326="","",IF(G326="","",IFERROR(INDEX(E384:E428,MATCH(AE326,B384:B428,0)),G326&amp;""))),N("W6"))</f>
        <v/>
      </c>
      <c r="Z326" s="142" t="str">
        <f>IF(1=1,IF(X326="","",IF(AND(ISNUMBER(X326),X326&lt;1,Y326="kg"),MAX(1,ROUND(X326*1000,0)),IF(AND(ISNUMBER(X326),X326&lt;1,Y326="L"),MAX(1,ROUND(X326*100,0)),ROUND(X326,3)))),N("X27"))</f>
        <v/>
      </c>
      <c r="AA326" s="143" t="str">
        <f>IF(1=1,IF(X326="","",IF(AND(ISNUMBER(X326),X326&lt;1,Y326="kg"),"g",IF(AND(ISNUMBER(X326),X326&lt;1,Y326="L"),"cl",Y326))),N("Y27"))</f>
        <v/>
      </c>
      <c r="AB326" s="123" t="str">
        <f>IF(1=1,IF(E326="","",IF(F326="","A CONTROLER",IF(NOT(ISNUMBER(F326)),"TEXTE",IF(OR(W326="",W326&lt;=0),"COMMANDE COUVERTS INCOMPLETE",IF(G326="","UNITE MANQUANTE",IF(COUNTIF(B384:B428,AE326)=0,"UNITE A CONTROLER","OK")))))),N("Z6"))</f>
        <v/>
      </c>
      <c r="AD326" s="144" t="str">
        <f>IF(1=1,IF(E326="","",AD305),N("AB27"))</f>
        <v/>
      </c>
      <c r="AE326" s="125" t="str">
        <f>IF(1=1,IF(G326="","",UPPER(TRIM(SUBSTITUTE(SUBSTITUTE(G326&amp;"",CHAR(160)," ")," "," ")))),N("AC27"))</f>
        <v/>
      </c>
      <c r="AG326" s="5" t="s">
        <v>45</v>
      </c>
    </row>
    <row r="327" spans="1:33" ht="15.75" x14ac:dyDescent="0.25">
      <c r="A327" s="126" t="str">
        <f>IF(1=1,IF(E327="","",A305),N("A28"))</f>
        <v/>
      </c>
      <c r="B327" s="127" t="str">
        <f>IF(1=1,IF(E327="","",B305),N("B28"))</f>
        <v/>
      </c>
      <c r="C327" s="127"/>
      <c r="D327" s="129" t="str">
        <f>IF(ISBLANK(E327),"",LARGE(D305:D326,1)+1)</f>
        <v/>
      </c>
      <c r="E327" s="130"/>
      <c r="F327" s="131"/>
      <c r="G327" s="170"/>
      <c r="H327" s="105"/>
      <c r="I327" s="132" t="str">
        <f>IF(1=1,IF(E327="","",I305),N("H28"))</f>
        <v/>
      </c>
      <c r="J327" s="133" t="str">
        <f>IF(1=1,IF(E327="","",J305),N("I28"))</f>
        <v/>
      </c>
      <c r="K327" s="134" t="str">
        <f>IF(1=1,IF(E327="","",K305),N("J28"))</f>
        <v/>
      </c>
      <c r="L327" s="135" t="str">
        <f>IF(1=1,IF(OR(J327="",O327="",NOT(ISNUMBER(J327)),NOT(ISNUMBER(O327)),J327=0),"",O327/J327),N("L28"))</f>
        <v/>
      </c>
      <c r="M327" s="136" t="str">
        <f>IF(1=1,IF(OR(L327="",NOT(ISNUMBER(F327))),"",F327*L327*IFERROR(INDEX(D384:D428,MATCH(AE327,B384:B428,0)),1)),N("M13"))</f>
        <v/>
      </c>
      <c r="N327" s="137" t="str">
        <f>IF(1=1,IF(F327="","",IF(G327="","",IFERROR(INDEX(E384:E428,MATCH(AE327,B384:B428,0)),G327&amp;""))),N("N6"))</f>
        <v/>
      </c>
      <c r="O327" s="138" t="str">
        <f>IF(1=1,IF(E327="","",O305),N("K28"))</f>
        <v/>
      </c>
      <c r="P327" s="139" t="str">
        <f>IF(1=1,IF(M327="","",IF(AND(ISNUMBER(M327),M327&lt;1,N327="kg"),MAX(1,ROUND(M327*1000,0)),IF(AND(ISNUMBER(M327),M327&lt;1,N327="L"),MAX(1,ROUND(M327*100,0)),ROUND(M327,3)))),N("O28"))</f>
        <v/>
      </c>
      <c r="Q327" s="140" t="str">
        <f>IF(1=1,IF(M327="","",IF(AND(ISNUMBER(M327),M327&lt;1,N327="kg"),"g",IF(AND(ISNUMBER(M327),M327&lt;1,N327="L"),"cl",N327))),N("P28"))</f>
        <v/>
      </c>
      <c r="R327" s="161" t="str">
        <f>IF(1=1,IF(E327="","",IF(F327="","A CONTROLER",IF(NOT(ISNUMBER(F327)),"TEXTE",IF(OR(L327="",L327&lt;=0),"COMMANDE PRINCIPALE INCOMPLETE",IF(G327="","UNITE MANQUANTE",IF(COUNTIF(B384:B428,AE327)=0,"UNITE A CONTROLER","OK")))))),N("Q9"))</f>
        <v/>
      </c>
      <c r="S327" s="105"/>
      <c r="T327" s="141">
        <f t="shared" si="19"/>
        <v>0</v>
      </c>
      <c r="U327" s="133" t="str">
        <f>IF(1=1,IF(E327="","",U305),N("S28"))</f>
        <v/>
      </c>
      <c r="V327" s="133" t="str">
        <f>IF(1=1,IF(E327="","",V305),N("T28"))</f>
        <v/>
      </c>
      <c r="W327" s="135" t="str">
        <f>IF(1=1,IF(OR(U327="",V327="",NOT(ISNUMBER(U327)),NOT(ISNUMBER(V327)),U327=0),"",V327/U327),N("U28"))</f>
        <v/>
      </c>
      <c r="X327" s="136" t="str">
        <f>IF(1=1,IF(OR(W327="",NOT(ISNUMBER(F327))),"",F327*W327*IFERROR(INDEX(D384:D428,MATCH(AE327,B384:B428,0)),1)),N("V7"))</f>
        <v/>
      </c>
      <c r="Y327" s="137" t="str">
        <f>IF(1=1,IF(F327="","",IF(G327="","",IFERROR(INDEX(E384:E428,MATCH(AE327,B384:B428,0)),G327&amp;""))),N("W6"))</f>
        <v/>
      </c>
      <c r="Z327" s="142" t="str">
        <f>IF(1=1,IF(X327="","",IF(AND(ISNUMBER(X327),X327&lt;1,Y327="kg"),MAX(1,ROUND(X327*1000,0)),IF(AND(ISNUMBER(X327),X327&lt;1,Y327="L"),MAX(1,ROUND(X327*100,0)),ROUND(X327,3)))),N("X28"))</f>
        <v/>
      </c>
      <c r="AA327" s="143" t="str">
        <f>IF(1=1,IF(X327="","",IF(AND(ISNUMBER(X327),X327&lt;1,Y327="kg"),"g",IF(AND(ISNUMBER(X327),X327&lt;1,Y327="L"),"cl",Y327))),N("Y28"))</f>
        <v/>
      </c>
      <c r="AB327" s="123" t="str">
        <f>IF(1=1,IF(E327="","",IF(F327="","A CONTROLER",IF(NOT(ISNUMBER(F327)),"TEXTE",IF(OR(W327="",W327&lt;=0),"COMMANDE COUVERTS INCOMPLETE",IF(G327="","UNITE MANQUANTE",IF(COUNTIF(B384:B428,AE327)=0,"UNITE A CONTROLER","OK")))))),N("Z6"))</f>
        <v/>
      </c>
      <c r="AD327" s="144" t="str">
        <f>IF(1=1,IF(E327="","",AD305),N("AB28"))</f>
        <v/>
      </c>
      <c r="AE327" s="125" t="str">
        <f>IF(1=1,IF(G327="","",UPPER(TRIM(SUBSTITUTE(SUBSTITUTE(G327&amp;"",CHAR(160)," ")," "," ")))),N("AC28"))</f>
        <v/>
      </c>
      <c r="AG327" s="5" t="s">
        <v>46</v>
      </c>
    </row>
    <row r="328" spans="1:33" ht="15.75" x14ac:dyDescent="0.25">
      <c r="A328" s="126" t="str">
        <f>IF(1=1,IF(E328="","",A305),N("A29"))</f>
        <v/>
      </c>
      <c r="B328" s="127" t="str">
        <f>IF(1=1,IF(E328="","",B305),N("B29"))</f>
        <v/>
      </c>
      <c r="C328" s="127"/>
      <c r="D328" s="129" t="str">
        <f>IF(ISBLANK(E328),"",LARGE(D305:D327,1)+1)</f>
        <v/>
      </c>
      <c r="E328" s="130"/>
      <c r="F328" s="131"/>
      <c r="G328" s="170"/>
      <c r="H328" s="105"/>
      <c r="I328" s="132" t="str">
        <f>IF(1=1,IF(E328="","",I305),N("H29"))</f>
        <v/>
      </c>
      <c r="J328" s="133" t="str">
        <f>IF(1=1,IF(E328="","",J305),N("I29"))</f>
        <v/>
      </c>
      <c r="K328" s="134" t="str">
        <f>IF(1=1,IF(E328="","",K305),N("J29"))</f>
        <v/>
      </c>
      <c r="L328" s="135" t="str">
        <f>IF(1=1,IF(OR(J328="",O328="",NOT(ISNUMBER(J328)),NOT(ISNUMBER(O328)),J328=0),"",O328/J328),N("L29"))</f>
        <v/>
      </c>
      <c r="M328" s="136" t="str">
        <f>IF(1=1,IF(OR(L328="",NOT(ISNUMBER(F328))),"",F328*L328*IFERROR(INDEX(D384:D428,MATCH(AE328,B384:B428,0)),1)),N("M13"))</f>
        <v/>
      </c>
      <c r="N328" s="137" t="str">
        <f>IF(1=1,IF(F328="","",IF(G328="","",IFERROR(INDEX(E384:E428,MATCH(AE328,B384:B428,0)),G328&amp;""))),N("N6"))</f>
        <v/>
      </c>
      <c r="O328" s="138" t="str">
        <f>IF(1=1,IF(E328="","",O305),N("K29"))</f>
        <v/>
      </c>
      <c r="P328" s="139" t="str">
        <f>IF(1=1,IF(M328="","",IF(AND(ISNUMBER(M328),M328&lt;1,N328="kg"),MAX(1,ROUND(M328*1000,0)),IF(AND(ISNUMBER(M328),M328&lt;1,N328="L"),MAX(1,ROUND(M328*100,0)),ROUND(M328,3)))),N("O29"))</f>
        <v/>
      </c>
      <c r="Q328" s="140" t="str">
        <f>IF(1=1,IF(M328="","",IF(AND(ISNUMBER(M328),M328&lt;1,N328="kg"),"g",IF(AND(ISNUMBER(M328),M328&lt;1,N328="L"),"cl",N328))),N("P29"))</f>
        <v/>
      </c>
      <c r="R328" s="161" t="str">
        <f>IF(1=1,IF(E328="","",IF(F328="","A CONTROLER",IF(NOT(ISNUMBER(F328)),"TEXTE",IF(OR(L328="",L328&lt;=0),"COMMANDE PRINCIPALE INCOMPLETE",IF(G328="","UNITE MANQUANTE",IF(COUNTIF(B384:B428,AE328)=0,"UNITE A CONTROLER","OK")))))),N("Q9"))</f>
        <v/>
      </c>
      <c r="S328" s="105"/>
      <c r="T328" s="141">
        <f t="shared" si="19"/>
        <v>0</v>
      </c>
      <c r="U328" s="133" t="str">
        <f>IF(1=1,IF(E328="","",U305),N("S29"))</f>
        <v/>
      </c>
      <c r="V328" s="133" t="str">
        <f>IF(1=1,IF(E328="","",V305),N("T29"))</f>
        <v/>
      </c>
      <c r="W328" s="135" t="str">
        <f>IF(1=1,IF(OR(U328="",V328="",NOT(ISNUMBER(U328)),NOT(ISNUMBER(V328)),U328=0),"",V328/U328),N("U29"))</f>
        <v/>
      </c>
      <c r="X328" s="136" t="str">
        <f>IF(1=1,IF(OR(W328="",NOT(ISNUMBER(F328))),"",F328*W328*IFERROR(INDEX(D384:D428,MATCH(AE328,B384:B428,0)),1)),N("V7"))</f>
        <v/>
      </c>
      <c r="Y328" s="137" t="str">
        <f>IF(1=1,IF(F328="","",IF(G328="","",IFERROR(INDEX(E384:E428,MATCH(AE328,B384:B428,0)),G328&amp;""))),N("W6"))</f>
        <v/>
      </c>
      <c r="Z328" s="142" t="str">
        <f>IF(1=1,IF(X328="","",IF(AND(ISNUMBER(X328),X328&lt;1,Y328="kg"),MAX(1,ROUND(X328*1000,0)),IF(AND(ISNUMBER(X328),X328&lt;1,Y328="L"),MAX(1,ROUND(X328*100,0)),ROUND(X328,3)))),N("X29"))</f>
        <v/>
      </c>
      <c r="AA328" s="143" t="str">
        <f>IF(1=1,IF(X328="","",IF(AND(ISNUMBER(X328),X328&lt;1,Y328="kg"),"g",IF(AND(ISNUMBER(X328),X328&lt;1,Y328="L"),"cl",Y328))),N("Y29"))</f>
        <v/>
      </c>
      <c r="AB328" s="123" t="str">
        <f>IF(1=1,IF(E328="","",IF(F328="","A CONTROLER",IF(NOT(ISNUMBER(F328)),"TEXTE",IF(OR(W328="",W328&lt;=0),"COMMANDE COUVERTS INCOMPLETE",IF(G328="","UNITE MANQUANTE",IF(COUNTIF(B384:B428,AE328)=0,"UNITE A CONTROLER","OK")))))),N("Z6"))</f>
        <v/>
      </c>
      <c r="AD328" s="144" t="str">
        <f>IF(1=1,IF(E328="","",AD305),N("AB29"))</f>
        <v/>
      </c>
      <c r="AE328" s="125" t="str">
        <f>IF(1=1,IF(G328="","",UPPER(TRIM(SUBSTITUTE(SUBSTITUTE(G328&amp;"",CHAR(160)," ")," "," ")))),N("AC29"))</f>
        <v/>
      </c>
      <c r="AG328" s="5" t="s">
        <v>47</v>
      </c>
    </row>
    <row r="329" spans="1:33" ht="15.75" x14ac:dyDescent="0.25">
      <c r="A329" s="126" t="str">
        <f>IF(1=1,IF(E329="","",A305),N("A30"))</f>
        <v/>
      </c>
      <c r="B329" s="127" t="str">
        <f>IF(1=1,IF(E329="","",B305),N("B30"))</f>
        <v/>
      </c>
      <c r="C329" s="127"/>
      <c r="D329" s="129" t="str">
        <f>IF(ISBLANK(E329),"",LARGE(D305:D328,1)+1)</f>
        <v/>
      </c>
      <c r="E329" s="130"/>
      <c r="F329" s="131"/>
      <c r="G329" s="170"/>
      <c r="H329" s="105"/>
      <c r="I329" s="132" t="str">
        <f>IF(1=1,IF(E329="","",I305),N("H30"))</f>
        <v/>
      </c>
      <c r="J329" s="133" t="str">
        <f>IF(1=1,IF(E329="","",J305),N("I30"))</f>
        <v/>
      </c>
      <c r="K329" s="134" t="str">
        <f>IF(1=1,IF(E329="","",K305),N("J30"))</f>
        <v/>
      </c>
      <c r="L329" s="135" t="str">
        <f>IF(1=1,IF(OR(J329="",O329="",NOT(ISNUMBER(J329)),NOT(ISNUMBER(O329)),J329=0),"",O329/J329),N("L30"))</f>
        <v/>
      </c>
      <c r="M329" s="136" t="str">
        <f>IF(1=1,IF(OR(L329="",NOT(ISNUMBER(F329))),"",F329*L329*IFERROR(INDEX(D384:D428,MATCH(AE329,B384:B428,0)),1)),N("M13"))</f>
        <v/>
      </c>
      <c r="N329" s="137" t="str">
        <f>IF(1=1,IF(F329="","",IF(G329="","",IFERROR(INDEX(E384:E428,MATCH(AE329,B384:B428,0)),G329&amp;""))),N("N6"))</f>
        <v/>
      </c>
      <c r="O329" s="138" t="str">
        <f>IF(1=1,IF(E329="","",O305),N("K30"))</f>
        <v/>
      </c>
      <c r="P329" s="139" t="str">
        <f>IF(1=1,IF(M329="","",IF(AND(ISNUMBER(M329),M329&lt;1,N329="kg"),MAX(1,ROUND(M329*1000,0)),IF(AND(ISNUMBER(M329),M329&lt;1,N329="L"),MAX(1,ROUND(M329*100,0)),ROUND(M329,3)))),N("O30"))</f>
        <v/>
      </c>
      <c r="Q329" s="140" t="str">
        <f>IF(1=1,IF(M329="","",IF(AND(ISNUMBER(M329),M329&lt;1,N329="kg"),"g",IF(AND(ISNUMBER(M329),M329&lt;1,N329="L"),"cl",N329))),N("P30"))</f>
        <v/>
      </c>
      <c r="R329" s="161" t="str">
        <f>IF(1=1,IF(E329="","",IF(F329="","A CONTROLER",IF(NOT(ISNUMBER(F329)),"TEXTE",IF(OR(L329="",L329&lt;=0),"COMMANDE PRINCIPALE INCOMPLETE",IF(G329="","UNITE MANQUANTE",IF(COUNTIF(B384:B428,AE329)=0,"UNITE A CONTROLER","OK")))))),N("Q9"))</f>
        <v/>
      </c>
      <c r="S329" s="105"/>
      <c r="T329" s="141">
        <f t="shared" si="19"/>
        <v>0</v>
      </c>
      <c r="U329" s="133" t="str">
        <f>IF(1=1,IF(E329="","",U305),N("S30"))</f>
        <v/>
      </c>
      <c r="V329" s="133" t="str">
        <f>IF(1=1,IF(E329="","",V305),N("T30"))</f>
        <v/>
      </c>
      <c r="W329" s="135" t="str">
        <f>IF(1=1,IF(OR(U329="",V329="",NOT(ISNUMBER(U329)),NOT(ISNUMBER(V329)),U329=0),"",V329/U329),N("U30"))</f>
        <v/>
      </c>
      <c r="X329" s="136" t="str">
        <f>IF(1=1,IF(OR(W329="",NOT(ISNUMBER(F329))),"",F329*W329*IFERROR(INDEX(D384:D428,MATCH(AE329,B384:B428,0)),1)),N("V7"))</f>
        <v/>
      </c>
      <c r="Y329" s="137" t="str">
        <f>IF(1=1,IF(F329="","",IF(G329="","",IFERROR(INDEX(E384:E428,MATCH(AE329,B384:B428,0)),G329&amp;""))),N("W6"))</f>
        <v/>
      </c>
      <c r="Z329" s="142" t="str">
        <f>IF(1=1,IF(X329="","",IF(AND(ISNUMBER(X329),X329&lt;1,Y329="kg"),MAX(1,ROUND(X329*1000,0)),IF(AND(ISNUMBER(X329),X329&lt;1,Y329="L"),MAX(1,ROUND(X329*100,0)),ROUND(X329,3)))),N("X30"))</f>
        <v/>
      </c>
      <c r="AA329" s="143" t="str">
        <f>IF(1=1,IF(X329="","",IF(AND(ISNUMBER(X329),X329&lt;1,Y329="kg"),"g",IF(AND(ISNUMBER(X329),X329&lt;1,Y329="L"),"cl",Y329))),N("Y30"))</f>
        <v/>
      </c>
      <c r="AB329" s="123" t="str">
        <f>IF(1=1,IF(E329="","",IF(F329="","A CONTROLER",IF(NOT(ISNUMBER(F329)),"TEXTE",IF(OR(W329="",W329&lt;=0),"COMMANDE COUVERTS INCOMPLETE",IF(G329="","UNITE MANQUANTE",IF(COUNTIF(B384:B428,AE329)=0,"UNITE A CONTROLER","OK")))))),N("Z6"))</f>
        <v/>
      </c>
      <c r="AD329" s="144" t="str">
        <f>IF(1=1,IF(E329="","",AD305),N("AB30"))</f>
        <v/>
      </c>
      <c r="AE329" s="125" t="str">
        <f>IF(1=1,IF(G329="","",UPPER(TRIM(SUBSTITUTE(SUBSTITUTE(G329&amp;"",CHAR(160)," ")," "," ")))),N("AC30"))</f>
        <v/>
      </c>
      <c r="AG329" s="5" t="s">
        <v>48</v>
      </c>
    </row>
    <row r="330" spans="1:33" ht="15.75" x14ac:dyDescent="0.25">
      <c r="A330" s="126" t="str">
        <f>IF(1=1,IF(E330="","",A305),N("A31"))</f>
        <v/>
      </c>
      <c r="B330" s="127" t="str">
        <f>IF(1=1,IF(E330="","",B305),N("B31"))</f>
        <v/>
      </c>
      <c r="C330" s="127"/>
      <c r="D330" s="129" t="str">
        <f>IF(ISBLANK(E330),"",LARGE(D305:D329,1)+1)</f>
        <v/>
      </c>
      <c r="E330" s="130"/>
      <c r="F330" s="131"/>
      <c r="G330" s="170"/>
      <c r="H330" s="105"/>
      <c r="I330" s="132" t="str">
        <f>IF(1=1,IF(E330="","",I305),N("H31"))</f>
        <v/>
      </c>
      <c r="J330" s="133" t="str">
        <f>IF(1=1,IF(E330="","",J305),N("I31"))</f>
        <v/>
      </c>
      <c r="K330" s="134" t="str">
        <f>IF(1=1,IF(E330="","",K305),N("J31"))</f>
        <v/>
      </c>
      <c r="L330" s="135" t="str">
        <f>IF(1=1,IF(OR(J330="",O330="",NOT(ISNUMBER(J330)),NOT(ISNUMBER(O330)),J330=0),"",O330/J330),N("L31"))</f>
        <v/>
      </c>
      <c r="M330" s="136" t="str">
        <f>IF(1=1,IF(OR(L330="",NOT(ISNUMBER(F330))),"",F330*L330*IFERROR(INDEX(D384:D428,MATCH(AE330,B384:B428,0)),1)),N("M13"))</f>
        <v/>
      </c>
      <c r="N330" s="137" t="str">
        <f>IF(1=1,IF(F330="","",IF(G330="","",IFERROR(INDEX(E384:E428,MATCH(AE330,B384:B428,0)),G330&amp;""))),N("N6"))</f>
        <v/>
      </c>
      <c r="O330" s="138" t="str">
        <f>IF(1=1,IF(E330="","",O305),N("K31"))</f>
        <v/>
      </c>
      <c r="P330" s="139" t="str">
        <f>IF(1=1,IF(M330="","",IF(AND(ISNUMBER(M330),M330&lt;1,N330="kg"),MAX(1,ROUND(M330*1000,0)),IF(AND(ISNUMBER(M330),M330&lt;1,N330="L"),MAX(1,ROUND(M330*100,0)),ROUND(M330,3)))),N("O31"))</f>
        <v/>
      </c>
      <c r="Q330" s="140" t="str">
        <f>IF(1=1,IF(M330="","",IF(AND(ISNUMBER(M330),M330&lt;1,N330="kg"),"g",IF(AND(ISNUMBER(M330),M330&lt;1,N330="L"),"cl",N330))),N("P31"))</f>
        <v/>
      </c>
      <c r="R330" s="161" t="str">
        <f>IF(1=1,IF(E330="","",IF(F330="","A CONTROLER",IF(NOT(ISNUMBER(F330)),"TEXTE",IF(OR(L330="",L330&lt;=0),"COMMANDE PRINCIPALE INCOMPLETE",IF(G330="","UNITE MANQUANTE",IF(COUNTIF(B384:B428,AE330)=0,"UNITE A CONTROLER","OK")))))),N("Q9"))</f>
        <v/>
      </c>
      <c r="S330" s="105"/>
      <c r="T330" s="141">
        <f t="shared" si="19"/>
        <v>0</v>
      </c>
      <c r="U330" s="133" t="str">
        <f>IF(1=1,IF(E330="","",U305),N("S31"))</f>
        <v/>
      </c>
      <c r="V330" s="133" t="str">
        <f>IF(1=1,IF(E330="","",V305),N("T31"))</f>
        <v/>
      </c>
      <c r="W330" s="135" t="str">
        <f>IF(1=1,IF(OR(U330="",V330="",NOT(ISNUMBER(U330)),NOT(ISNUMBER(V330)),U330=0),"",V330/U330),N("U31"))</f>
        <v/>
      </c>
      <c r="X330" s="136" t="str">
        <f>IF(1=1,IF(OR(W330="",NOT(ISNUMBER(F330))),"",F330*W330*IFERROR(INDEX(D384:D428,MATCH(AE330,B384:B428,0)),1)),N("V7"))</f>
        <v/>
      </c>
      <c r="Y330" s="137" t="str">
        <f>IF(1=1,IF(F330="","",IF(G330="","",IFERROR(INDEX(E384:E428,MATCH(AE330,B384:B428,0)),G330&amp;""))),N("W6"))</f>
        <v/>
      </c>
      <c r="Z330" s="142" t="str">
        <f>IF(1=1,IF(X330="","",IF(AND(ISNUMBER(X330),X330&lt;1,Y330="kg"),MAX(1,ROUND(X330*1000,0)),IF(AND(ISNUMBER(X330),X330&lt;1,Y330="L"),MAX(1,ROUND(X330*100,0)),ROUND(X330,3)))),N("X31"))</f>
        <v/>
      </c>
      <c r="AA330" s="143" t="str">
        <f>IF(1=1,IF(X330="","",IF(AND(ISNUMBER(X330),X330&lt;1,Y330="kg"),"g",IF(AND(ISNUMBER(X330),X330&lt;1,Y330="L"),"cl",Y330))),N("Y31"))</f>
        <v/>
      </c>
      <c r="AB330" s="123" t="str">
        <f>IF(1=1,IF(E330="","",IF(F330="","A CONTROLER",IF(NOT(ISNUMBER(F330)),"TEXTE",IF(OR(W330="",W330&lt;=0),"COMMANDE COUVERTS INCOMPLETE",IF(G330="","UNITE MANQUANTE",IF(COUNTIF(B384:B428,AE330)=0,"UNITE A CONTROLER","OK")))))),N("Z6"))</f>
        <v/>
      </c>
      <c r="AD330" s="144" t="str">
        <f>IF(1=1,IF(E330="","",AD305),N("AB31"))</f>
        <v/>
      </c>
      <c r="AE330" s="125" t="str">
        <f>IF(1=1,IF(G330="","",UPPER(TRIM(SUBSTITUTE(SUBSTITUTE(G330&amp;"",CHAR(160)," ")," "," ")))),N("AC31"))</f>
        <v/>
      </c>
      <c r="AG330" s="5" t="s">
        <v>49</v>
      </c>
    </row>
    <row r="331" spans="1:33" ht="15.75" x14ac:dyDescent="0.25">
      <c r="A331" s="126" t="str">
        <f>IF(1=1,IF(E331="","",A305),N("A32"))</f>
        <v/>
      </c>
      <c r="B331" s="127" t="str">
        <f>IF(1=1,IF(E331="","",B305),N("B32"))</f>
        <v/>
      </c>
      <c r="C331" s="127"/>
      <c r="D331" s="129" t="str">
        <f>IF(ISBLANK(E331),"",LARGE(D305:D330,1)+1)</f>
        <v/>
      </c>
      <c r="E331" s="130"/>
      <c r="F331" s="131"/>
      <c r="G331" s="170"/>
      <c r="H331" s="105"/>
      <c r="I331" s="132" t="str">
        <f>IF(1=1,IF(E331="","",I305),N("H32"))</f>
        <v/>
      </c>
      <c r="J331" s="133" t="str">
        <f>IF(1=1,IF(E331="","",J305),N("I32"))</f>
        <v/>
      </c>
      <c r="K331" s="134" t="str">
        <f>IF(1=1,IF(E331="","",K305),N("J32"))</f>
        <v/>
      </c>
      <c r="L331" s="135" t="str">
        <f>IF(1=1,IF(OR(J331="",O331="",NOT(ISNUMBER(J331)),NOT(ISNUMBER(O331)),J331=0),"",O331/J331),N("L32"))</f>
        <v/>
      </c>
      <c r="M331" s="136" t="str">
        <f>IF(1=1,IF(OR(L331="",NOT(ISNUMBER(F331))),"",F331*L331*IFERROR(INDEX(D384:D428,MATCH(AE331,B384:B428,0)),1)),N("M13"))</f>
        <v/>
      </c>
      <c r="N331" s="137" t="str">
        <f>IF(1=1,IF(F331="","",IF(G331="","",IFERROR(INDEX(E384:E428,MATCH(AE331,B384:B428,0)),G331&amp;""))),N("N6"))</f>
        <v/>
      </c>
      <c r="O331" s="138" t="str">
        <f>IF(1=1,IF(E331="","",O305),N("K32"))</f>
        <v/>
      </c>
      <c r="P331" s="139" t="str">
        <f>IF(1=1,IF(M331="","",IF(AND(ISNUMBER(M331),M331&lt;1,N331="kg"),MAX(1,ROUND(M331*1000,0)),IF(AND(ISNUMBER(M331),M331&lt;1,N331="L"),MAX(1,ROUND(M331*100,0)),ROUND(M331,3)))),N("O32"))</f>
        <v/>
      </c>
      <c r="Q331" s="140" t="str">
        <f>IF(1=1,IF(M331="","",IF(AND(ISNUMBER(M331),M331&lt;1,N331="kg"),"g",IF(AND(ISNUMBER(M331),M331&lt;1,N331="L"),"cl",N331))),N("P32"))</f>
        <v/>
      </c>
      <c r="R331" s="161" t="str">
        <f>IF(1=1,IF(E331="","",IF(F331="","A CONTROLER",IF(NOT(ISNUMBER(F331)),"TEXTE",IF(OR(L331="",L331&lt;=0),"COMMANDE PRINCIPALE INCOMPLETE",IF(G331="","UNITE MANQUANTE",IF(COUNTIF(B384:B428,AE331)=0,"UNITE A CONTROLER","OK")))))),N("Q9"))</f>
        <v/>
      </c>
      <c r="S331" s="105"/>
      <c r="T331" s="141">
        <f t="shared" si="19"/>
        <v>0</v>
      </c>
      <c r="U331" s="133" t="str">
        <f>IF(1=1,IF(E331="","",U305),N("S32"))</f>
        <v/>
      </c>
      <c r="V331" s="133" t="str">
        <f>IF(1=1,IF(E331="","",V305),N("T32"))</f>
        <v/>
      </c>
      <c r="W331" s="135" t="str">
        <f>IF(1=1,IF(OR(U331="",V331="",NOT(ISNUMBER(U331)),NOT(ISNUMBER(V331)),U331=0),"",V331/U331),N("U32"))</f>
        <v/>
      </c>
      <c r="X331" s="136" t="str">
        <f>IF(1=1,IF(OR(W331="",NOT(ISNUMBER(F331))),"",F331*W331*IFERROR(INDEX(D384:D428,MATCH(AE331,B384:B428,0)),1)),N("V7"))</f>
        <v/>
      </c>
      <c r="Y331" s="137" t="str">
        <f>IF(1=1,IF(F331="","",IF(G331="","",IFERROR(INDEX(E384:E428,MATCH(AE331,B384:B428,0)),G331&amp;""))),N("W6"))</f>
        <v/>
      </c>
      <c r="Z331" s="142" t="str">
        <f>IF(1=1,IF(X331="","",IF(AND(ISNUMBER(X331),X331&lt;1,Y331="kg"),MAX(1,ROUND(X331*1000,0)),IF(AND(ISNUMBER(X331),X331&lt;1,Y331="L"),MAX(1,ROUND(X331*100,0)),ROUND(X331,3)))),N("X32"))</f>
        <v/>
      </c>
      <c r="AA331" s="143" t="str">
        <f>IF(1=1,IF(X331="","",IF(AND(ISNUMBER(X331),X331&lt;1,Y331="kg"),"g",IF(AND(ISNUMBER(X331),X331&lt;1,Y331="L"),"cl",Y331))),N("Y32"))</f>
        <v/>
      </c>
      <c r="AB331" s="123" t="str">
        <f>IF(1=1,IF(E331="","",IF(F331="","A CONTROLER",IF(NOT(ISNUMBER(F331)),"TEXTE",IF(OR(W331="",W331&lt;=0),"COMMANDE COUVERTS INCOMPLETE",IF(G331="","UNITE MANQUANTE",IF(COUNTIF(B384:B428,AE331)=0,"UNITE A CONTROLER","OK")))))),N("Z6"))</f>
        <v/>
      </c>
      <c r="AD331" s="144" t="str">
        <f>IF(1=1,IF(E331="","",AD305),N("AB32"))</f>
        <v/>
      </c>
      <c r="AE331" s="125" t="str">
        <f>IF(1=1,IF(G331="","",UPPER(TRIM(SUBSTITUTE(SUBSTITUTE(G331&amp;"",CHAR(160)," ")," "," ")))),N("AC32"))</f>
        <v/>
      </c>
      <c r="AG331" s="5" t="s">
        <v>50</v>
      </c>
    </row>
    <row r="332" spans="1:33" ht="24" customHeight="1" x14ac:dyDescent="0.25">
      <c r="A332" s="126" t="str">
        <f>IF(1=1,IF(E332="","",A305),N("A33"))</f>
        <v/>
      </c>
      <c r="B332" s="127" t="str">
        <f>IF(1=1,IF(E332="","",B305),N("B33"))</f>
        <v/>
      </c>
      <c r="C332" s="127"/>
      <c r="D332" s="129" t="str">
        <f>IF(ISBLANK(E332),"",LARGE(D305:D331,1)+1)</f>
        <v/>
      </c>
      <c r="E332" s="130"/>
      <c r="F332" s="131"/>
      <c r="G332" s="170"/>
      <c r="H332" s="105"/>
      <c r="I332" s="132" t="str">
        <f>IF(1=1,IF(E332="","",I305),N("H33"))</f>
        <v/>
      </c>
      <c r="J332" s="133" t="str">
        <f>IF(1=1,IF(E332="","",J305),N("I33"))</f>
        <v/>
      </c>
      <c r="K332" s="134" t="str">
        <f>IF(1=1,IF(E332="","",K305),N("J33"))</f>
        <v/>
      </c>
      <c r="L332" s="135" t="str">
        <f>IF(1=1,IF(OR(J332="",O332="",NOT(ISNUMBER(J332)),NOT(ISNUMBER(O332)),J332=0),"",O332/J332),N("L33"))</f>
        <v/>
      </c>
      <c r="M332" s="136" t="str">
        <f>IF(1=1,IF(OR(L332="",NOT(ISNUMBER(F332))),"",F332*L332*IFERROR(INDEX(D384:D428,MATCH(AE332,B384:B428,0)),1)),N("M13"))</f>
        <v/>
      </c>
      <c r="N332" s="137" t="str">
        <f>IF(1=1,IF(F332="","",IF(G332="","",IFERROR(INDEX(E384:E428,MATCH(AE332,B384:B428,0)),G332&amp;""))),N("N6"))</f>
        <v/>
      </c>
      <c r="O332" s="138" t="str">
        <f>IF(1=1,IF(E332="","",O305),N("K33"))</f>
        <v/>
      </c>
      <c r="P332" s="139" t="str">
        <f>IF(1=1,IF(M332="","",IF(AND(ISNUMBER(M332),M332&lt;1,N332="kg"),MAX(1,ROUND(M332*1000,0)),IF(AND(ISNUMBER(M332),M332&lt;1,N332="L"),MAX(1,ROUND(M332*100,0)),ROUND(M332,3)))),N("O33"))</f>
        <v/>
      </c>
      <c r="Q332" s="140" t="str">
        <f>IF(1=1,IF(M332="","",IF(AND(ISNUMBER(M332),M332&lt;1,N332="kg"),"g",IF(AND(ISNUMBER(M332),M332&lt;1,N332="L"),"cl",N332))),N("P33"))</f>
        <v/>
      </c>
      <c r="R332" s="161" t="str">
        <f>IF(1=1,IF(E332="","",IF(F332="","A CONTROLER",IF(NOT(ISNUMBER(F332)),"TEXTE",IF(OR(L332="",L332&lt;=0),"COMMANDE PRINCIPALE INCOMPLETE",IF(G332="","UNITE MANQUANTE",IF(COUNTIF(B384:B428,AE332)=0,"UNITE A CONTROLER","OK")))))),N("Q9"))</f>
        <v/>
      </c>
      <c r="S332" s="105"/>
      <c r="T332" s="141">
        <f t="shared" si="19"/>
        <v>0</v>
      </c>
      <c r="U332" s="133" t="str">
        <f>IF(1=1,IF(E332="","",U305),N("S33"))</f>
        <v/>
      </c>
      <c r="V332" s="133" t="str">
        <f>IF(1=1,IF(E332="","",V305),N("T33"))</f>
        <v/>
      </c>
      <c r="W332" s="135" t="str">
        <f>IF(1=1,IF(OR(U332="",V332="",NOT(ISNUMBER(U332)),NOT(ISNUMBER(V332)),U332=0),"",V332/U332),N("U33"))</f>
        <v/>
      </c>
      <c r="X332" s="136" t="str">
        <f>IF(1=1,IF(OR(W332="",NOT(ISNUMBER(F332))),"",F332*W332*IFERROR(INDEX(D384:D428,MATCH(AE332,B384:B428,0)),1)),N("V7"))</f>
        <v/>
      </c>
      <c r="Y332" s="137" t="str">
        <f>IF(1=1,IF(F332="","",IF(G332="","",IFERROR(INDEX(E384:E428,MATCH(AE332,B384:B428,0)),G332&amp;""))),N("W6"))</f>
        <v/>
      </c>
      <c r="Z332" s="142" t="str">
        <f>IF(1=1,IF(X332="","",IF(AND(ISNUMBER(X332),X332&lt;1,Y332="kg"),MAX(1,ROUND(X332*1000,0)),IF(AND(ISNUMBER(X332),X332&lt;1,Y332="L"),MAX(1,ROUND(X332*100,0)),ROUND(X332,3)))),N("X33"))</f>
        <v/>
      </c>
      <c r="AA332" s="143" t="str">
        <f>IF(1=1,IF(X332="","",IF(AND(ISNUMBER(X332),X332&lt;1,Y332="kg"),"g",IF(AND(ISNUMBER(X332),X332&lt;1,Y332="L"),"cl",Y332))),N("Y33"))</f>
        <v/>
      </c>
      <c r="AB332" s="123" t="str">
        <f>IF(1=1,IF(E332="","",IF(F332="","A CONTROLER",IF(NOT(ISNUMBER(F332)),"TEXTE",IF(OR(W332="",W332&lt;=0),"COMMANDE COUVERTS INCOMPLETE",IF(G332="","UNITE MANQUANTE",IF(COUNTIF(B384:B428,AE332)=0,"UNITE A CONTROLER","OK")))))),N("Z6"))</f>
        <v/>
      </c>
      <c r="AD332" s="144" t="str">
        <f>IF(1=1,IF(E332="","",AD305),N("AB33"))</f>
        <v/>
      </c>
      <c r="AE332" s="125" t="str">
        <f>IF(1=1,IF(G332="","",UPPER(TRIM(SUBSTITUTE(SUBSTITUTE(G332&amp;"",CHAR(160)," ")," "," ")))),N("AC33"))</f>
        <v/>
      </c>
      <c r="AG332" s="244" t="s">
        <v>51</v>
      </c>
    </row>
    <row r="333" spans="1:33" ht="15.75" x14ac:dyDescent="0.25">
      <c r="A333" s="126" t="str">
        <f>IF(1=1,IF(E333="","",A305),N("A34"))</f>
        <v/>
      </c>
      <c r="B333" s="127" t="str">
        <f>IF(1=1,IF(E333="","",B305),N("B34"))</f>
        <v/>
      </c>
      <c r="C333" s="127"/>
      <c r="D333" s="129" t="str">
        <f>IF(ISBLANK(E333),"",LARGE(D305:D332,1)+1)</f>
        <v/>
      </c>
      <c r="E333" s="130"/>
      <c r="F333" s="131"/>
      <c r="G333" s="170"/>
      <c r="H333" s="105"/>
      <c r="I333" s="132" t="str">
        <f>IF(1=1,IF(E333="","",I305),N("H34"))</f>
        <v/>
      </c>
      <c r="J333" s="133" t="str">
        <f>IF(1=1,IF(E333="","",J305),N("I34"))</f>
        <v/>
      </c>
      <c r="K333" s="134" t="str">
        <f>IF(1=1,IF(E333="","",K305),N("J34"))</f>
        <v/>
      </c>
      <c r="L333" s="135" t="str">
        <f>IF(1=1,IF(OR(J333="",O333="",NOT(ISNUMBER(J333)),NOT(ISNUMBER(O333)),J333=0),"",O333/J333),N("L34"))</f>
        <v/>
      </c>
      <c r="M333" s="136" t="str">
        <f>IF(1=1,IF(OR(L333="",NOT(ISNUMBER(F333))),"",F333*L333*IFERROR(INDEX(D384:D428,MATCH(AE333,B384:B428,0)),1)),N("M13"))</f>
        <v/>
      </c>
      <c r="N333" s="137" t="str">
        <f>IF(1=1,IF(F333="","",IF(G333="","",IFERROR(INDEX(E384:E428,MATCH(AE333,B384:B428,0)),G333&amp;""))),N("N6"))</f>
        <v/>
      </c>
      <c r="O333" s="138" t="str">
        <f>IF(1=1,IF(E333="","",O305),N("K34"))</f>
        <v/>
      </c>
      <c r="P333" s="139" t="str">
        <f>IF(1=1,IF(M333="","",IF(AND(ISNUMBER(M333),M333&lt;1,N333="kg"),MAX(1,ROUND(M333*1000,0)),IF(AND(ISNUMBER(M333),M333&lt;1,N333="L"),MAX(1,ROUND(M333*100,0)),ROUND(M333,3)))),N("O34"))</f>
        <v/>
      </c>
      <c r="Q333" s="140" t="str">
        <f>IF(1=1,IF(M333="","",IF(AND(ISNUMBER(M333),M333&lt;1,N333="kg"),"g",IF(AND(ISNUMBER(M333),M333&lt;1,N333="L"),"cl",N333))),N("P34"))</f>
        <v/>
      </c>
      <c r="R333" s="161" t="str">
        <f>IF(1=1,IF(E333="","",IF(F333="","A CONTROLER",IF(NOT(ISNUMBER(F333)),"TEXTE",IF(OR(L333="",L333&lt;=0),"COMMANDE PRINCIPALE INCOMPLETE",IF(G333="","UNITE MANQUANTE",IF(COUNTIF(B384:B428,AE333)=0,"UNITE A CONTROLER","OK")))))),N("Q9"))</f>
        <v/>
      </c>
      <c r="S333" s="105"/>
      <c r="T333" s="141">
        <f t="shared" si="19"/>
        <v>0</v>
      </c>
      <c r="U333" s="133" t="str">
        <f>IF(1=1,IF(E333="","",U305),N("S34"))</f>
        <v/>
      </c>
      <c r="V333" s="133" t="str">
        <f>IF(1=1,IF(E333="","",V305),N("T34"))</f>
        <v/>
      </c>
      <c r="W333" s="135" t="str">
        <f>IF(1=1,IF(OR(U333="",V333="",NOT(ISNUMBER(U333)),NOT(ISNUMBER(V333)),U333=0),"",V333/U333),N("U34"))</f>
        <v/>
      </c>
      <c r="X333" s="136" t="str">
        <f>IF(1=1,IF(OR(W333="",NOT(ISNUMBER(F333))),"",F333*W333*IFERROR(INDEX(D384:D428,MATCH(AE333,B384:B428,0)),1)),N("V7"))</f>
        <v/>
      </c>
      <c r="Y333" s="137" t="str">
        <f>IF(1=1,IF(F333="","",IF(G333="","",IFERROR(INDEX(E384:E428,MATCH(AE333,B384:B428,0)),G333&amp;""))),N("W6"))</f>
        <v/>
      </c>
      <c r="Z333" s="142" t="str">
        <f>IF(1=1,IF(X333="","",IF(AND(ISNUMBER(X333),X333&lt;1,Y333="kg"),MAX(1,ROUND(X333*1000,0)),IF(AND(ISNUMBER(X333),X333&lt;1,Y333="L"),MAX(1,ROUND(X333*100,0)),ROUND(X333,3)))),N("X34"))</f>
        <v/>
      </c>
      <c r="AA333" s="143" t="str">
        <f>IF(1=1,IF(X333="","",IF(AND(ISNUMBER(X333),X333&lt;1,Y333="kg"),"g",IF(AND(ISNUMBER(X333),X333&lt;1,Y333="L"),"cl",Y333))),N("Y34"))</f>
        <v/>
      </c>
      <c r="AB333" s="123" t="str">
        <f>IF(1=1,IF(E333="","",IF(F333="","A CONTROLER",IF(NOT(ISNUMBER(F333)),"TEXTE",IF(OR(W333="",W333&lt;=0),"COMMANDE COUVERTS INCOMPLETE",IF(G333="","UNITE MANQUANTE",IF(COUNTIF(B384:B428,AE333)=0,"UNITE A CONTROLER","OK")))))),N("Z6"))</f>
        <v/>
      </c>
      <c r="AD333" s="144" t="str">
        <f>IF(1=1,IF(E333="","",AD305),N("AB34"))</f>
        <v/>
      </c>
      <c r="AE333" s="125" t="str">
        <f>IF(1=1,IF(G333="","",UPPER(TRIM(SUBSTITUTE(SUBSTITUTE(G333&amp;"",CHAR(160)," ")," "," ")))),N("AC34"))</f>
        <v/>
      </c>
      <c r="AG333" s="244" t="s">
        <v>54</v>
      </c>
    </row>
    <row r="334" spans="1:33" ht="15.75" x14ac:dyDescent="0.25">
      <c r="A334" s="126" t="str">
        <f>IF(1=1,IF(E334="","",A305),N("A35"))</f>
        <v/>
      </c>
      <c r="B334" s="127" t="str">
        <f>IF(1=1,IF(E334="","",B305),N("B35"))</f>
        <v/>
      </c>
      <c r="C334" s="127"/>
      <c r="D334" s="129" t="str">
        <f>IF(ISBLANK(E334),"",LARGE(D305:D333,1)+1)</f>
        <v/>
      </c>
      <c r="E334" s="130"/>
      <c r="F334" s="131"/>
      <c r="G334" s="170"/>
      <c r="H334" s="105"/>
      <c r="I334" s="132" t="str">
        <f>IF(1=1,IF(E334="","",I305),N("H35"))</f>
        <v/>
      </c>
      <c r="J334" s="133" t="str">
        <f>IF(1=1,IF(E334="","",J305),N("I35"))</f>
        <v/>
      </c>
      <c r="K334" s="134" t="str">
        <f>IF(1=1,IF(E334="","",K305),N("J35"))</f>
        <v/>
      </c>
      <c r="L334" s="135" t="str">
        <f>IF(1=1,IF(OR(J334="",O334="",NOT(ISNUMBER(J334)),NOT(ISNUMBER(O334)),J334=0),"",O334/J334),N("L35"))</f>
        <v/>
      </c>
      <c r="M334" s="136" t="str">
        <f>IF(1=1,IF(OR(L334="",NOT(ISNUMBER(F334))),"",F334*L334*IFERROR(INDEX(D384:D428,MATCH(AE334,B384:B428,0)),1)),N("M13"))</f>
        <v/>
      </c>
      <c r="N334" s="137" t="str">
        <f>IF(1=1,IF(F334="","",IF(G334="","",IFERROR(INDEX(E384:E428,MATCH(AE334,B384:B428,0)),G334&amp;""))),N("N6"))</f>
        <v/>
      </c>
      <c r="O334" s="138" t="str">
        <f>IF(1=1,IF(E334="","",O305),N("K35"))</f>
        <v/>
      </c>
      <c r="P334" s="139" t="str">
        <f>IF(1=1,IF(M334="","",IF(AND(ISNUMBER(M334),M334&lt;1,N334="kg"),MAX(1,ROUND(M334*1000,0)),IF(AND(ISNUMBER(M334),M334&lt;1,N334="L"),MAX(1,ROUND(M334*100,0)),ROUND(M334,3)))),N("O35"))</f>
        <v/>
      </c>
      <c r="Q334" s="140" t="str">
        <f>IF(1=1,IF(M334="","",IF(AND(ISNUMBER(M334),M334&lt;1,N334="kg"),"g",IF(AND(ISNUMBER(M334),M334&lt;1,N334="L"),"cl",N334))),N("P35"))</f>
        <v/>
      </c>
      <c r="R334" s="161" t="str">
        <f>IF(1=1,IF(E334="","",IF(F334="","A CONTROLER",IF(NOT(ISNUMBER(F334)),"TEXTE",IF(OR(L334="",L334&lt;=0),"COMMANDE PRINCIPALE INCOMPLETE",IF(G334="","UNITE MANQUANTE",IF(COUNTIF(B384:B428,AE334)=0,"UNITE A CONTROLER","OK")))))),N("Q9"))</f>
        <v/>
      </c>
      <c r="S334" s="105"/>
      <c r="T334" s="141">
        <f t="shared" si="19"/>
        <v>0</v>
      </c>
      <c r="U334" s="133" t="str">
        <f>IF(1=1,IF(E334="","",U305),N("S35"))</f>
        <v/>
      </c>
      <c r="V334" s="133" t="str">
        <f>IF(1=1,IF(E334="","",V305),N("T35"))</f>
        <v/>
      </c>
      <c r="W334" s="135" t="str">
        <f>IF(1=1,IF(OR(U334="",V334="",NOT(ISNUMBER(U334)),NOT(ISNUMBER(V334)),U334=0),"",V334/U334),N("U35"))</f>
        <v/>
      </c>
      <c r="X334" s="136" t="str">
        <f>IF(1=1,IF(OR(W334="",NOT(ISNUMBER(F334))),"",F334*W334*IFERROR(INDEX(D384:D428,MATCH(AE334,B384:B428,0)),1)),N("V7"))</f>
        <v/>
      </c>
      <c r="Y334" s="137" t="str">
        <f>IF(1=1,IF(F334="","",IF(G334="","",IFERROR(INDEX(E384:E428,MATCH(AE334,B384:B428,0)),G334&amp;""))),N("W6"))</f>
        <v/>
      </c>
      <c r="Z334" s="142" t="str">
        <f>IF(1=1,IF(X334="","",IF(AND(ISNUMBER(X334),X334&lt;1,Y334="kg"),MAX(1,ROUND(X334*1000,0)),IF(AND(ISNUMBER(X334),X334&lt;1,Y334="L"),MAX(1,ROUND(X334*100,0)),ROUND(X334,3)))),N("X35"))</f>
        <v/>
      </c>
      <c r="AA334" s="143" t="str">
        <f>IF(1=1,IF(X334="","",IF(AND(ISNUMBER(X334),X334&lt;1,Y334="kg"),"g",IF(AND(ISNUMBER(X334),X334&lt;1,Y334="L"),"cl",Y334))),N("Y35"))</f>
        <v/>
      </c>
      <c r="AB334" s="123" t="str">
        <f>IF(1=1,IF(E334="","",IF(F334="","A CONTROLER",IF(NOT(ISNUMBER(F334)),"TEXTE",IF(OR(W334="",W334&lt;=0),"COMMANDE COUVERTS INCOMPLETE",IF(G334="","UNITE MANQUANTE",IF(COUNTIF(B384:B428,AE334)=0,"UNITE A CONTROLER","OK")))))),N("Z6"))</f>
        <v/>
      </c>
      <c r="AD334" s="144" t="str">
        <f>IF(1=1,IF(E334="","",AD305),N("AB35"))</f>
        <v/>
      </c>
      <c r="AE334" s="125" t="str">
        <f>IF(1=1,IF(G334="","",UPPER(TRIM(SUBSTITUTE(SUBSTITUTE(G334&amp;"",CHAR(160)," ")," "," ")))),N("AC35"))</f>
        <v/>
      </c>
      <c r="AG334" s="244" t="s">
        <v>56</v>
      </c>
    </row>
    <row r="335" spans="1:33" ht="15.75" x14ac:dyDescent="0.25">
      <c r="A335" s="126" t="str">
        <f>IF(1=1,IF(E335="","",A305),N("A36"))</f>
        <v/>
      </c>
      <c r="B335" s="127" t="str">
        <f>IF(1=1,IF(E335="","",B305),N("B36"))</f>
        <v/>
      </c>
      <c r="C335" s="127"/>
      <c r="D335" s="129" t="str">
        <f>IF(ISBLANK(E335),"",LARGE(D305:D334,1)+1)</f>
        <v/>
      </c>
      <c r="E335" s="130"/>
      <c r="F335" s="131"/>
      <c r="G335" s="170"/>
      <c r="H335" s="105"/>
      <c r="I335" s="132" t="str">
        <f>IF(1=1,IF(E335="","",I305),N("H36"))</f>
        <v/>
      </c>
      <c r="J335" s="133" t="str">
        <f>IF(1=1,IF(E335="","",J305),N("I36"))</f>
        <v/>
      </c>
      <c r="K335" s="134" t="str">
        <f>IF(1=1,IF(E335="","",K305),N("J36"))</f>
        <v/>
      </c>
      <c r="L335" s="135" t="str">
        <f>IF(1=1,IF(OR(J335="",O335="",NOT(ISNUMBER(J335)),NOT(ISNUMBER(O335)),J335=0),"",O335/J335),N("L36"))</f>
        <v/>
      </c>
      <c r="M335" s="136" t="str">
        <f>IF(1=1,IF(OR(L335="",NOT(ISNUMBER(F335))),"",F335*L335*IFERROR(INDEX(D384:D428,MATCH(AE335,B384:B428,0)),1)),N("M13"))</f>
        <v/>
      </c>
      <c r="N335" s="137" t="str">
        <f>IF(1=1,IF(F335="","",IF(G335="","",IFERROR(INDEX(E384:E428,MATCH(AE335,B384:B428,0)),G335&amp;""))),N("N6"))</f>
        <v/>
      </c>
      <c r="O335" s="138" t="str">
        <f>IF(1=1,IF(E335="","",O305),N("K36"))</f>
        <v/>
      </c>
      <c r="P335" s="139" t="str">
        <f>IF(1=1,IF(M335="","",IF(AND(ISNUMBER(M335),M335&lt;1,N335="kg"),MAX(1,ROUND(M335*1000,0)),IF(AND(ISNUMBER(M335),M335&lt;1,N335="L"),MAX(1,ROUND(M335*100,0)),ROUND(M335,3)))),N("O36"))</f>
        <v/>
      </c>
      <c r="Q335" s="140" t="str">
        <f>IF(1=1,IF(M335="","",IF(AND(ISNUMBER(M335),M335&lt;1,N335="kg"),"g",IF(AND(ISNUMBER(M335),M335&lt;1,N335="L"),"cl",N335))),N("P36"))</f>
        <v/>
      </c>
      <c r="R335" s="161" t="str">
        <f>IF(1=1,IF(E335="","",IF(F335="","A CONTROLER",IF(NOT(ISNUMBER(F335)),"TEXTE",IF(OR(L335="",L335&lt;=0),"COMMANDE PRINCIPALE INCOMPLETE",IF(G335="","UNITE MANQUANTE",IF(COUNTIF(B384:B428,AE335)=0,"UNITE A CONTROLER","OK")))))),N("Q9"))</f>
        <v/>
      </c>
      <c r="S335" s="105"/>
      <c r="T335" s="141">
        <f t="shared" si="19"/>
        <v>0</v>
      </c>
      <c r="U335" s="133" t="str">
        <f>IF(1=1,IF(E335="","",U305),N("S36"))</f>
        <v/>
      </c>
      <c r="V335" s="133" t="str">
        <f>IF(1=1,IF(E335="","",V305),N("T36"))</f>
        <v/>
      </c>
      <c r="W335" s="135" t="str">
        <f>IF(1=1,IF(OR(U335="",V335="",NOT(ISNUMBER(U335)),NOT(ISNUMBER(V335)),U335=0),"",V335/U335),N("U36"))</f>
        <v/>
      </c>
      <c r="X335" s="136" t="str">
        <f>IF(1=1,IF(OR(W335="",NOT(ISNUMBER(F335))),"",F335*W335*IFERROR(INDEX(D384:D428,MATCH(AE335,B384:B428,0)),1)),N("V7"))</f>
        <v/>
      </c>
      <c r="Y335" s="137" t="str">
        <f>IF(1=1,IF(F335="","",IF(G335="","",IFERROR(INDEX(E384:E428,MATCH(AE335,B384:B428,0)),G335&amp;""))),N("W6"))</f>
        <v/>
      </c>
      <c r="Z335" s="142" t="str">
        <f>IF(1=1,IF(X335="","",IF(AND(ISNUMBER(X335),X335&lt;1,Y335="kg"),MAX(1,ROUND(X335*1000,0)),IF(AND(ISNUMBER(X335),X335&lt;1,Y335="L"),MAX(1,ROUND(X335*100,0)),ROUND(X335,3)))),N("X36"))</f>
        <v/>
      </c>
      <c r="AA335" s="143" t="str">
        <f>IF(1=1,IF(X335="","",IF(AND(ISNUMBER(X335),X335&lt;1,Y335="kg"),"g",IF(AND(ISNUMBER(X335),X335&lt;1,Y335="L"),"cl",Y335))),N("Y36"))</f>
        <v/>
      </c>
      <c r="AB335" s="123" t="str">
        <f>IF(1=1,IF(E335="","",IF(F335="","A CONTROLER",IF(NOT(ISNUMBER(F335)),"TEXTE",IF(OR(W335="",W335&lt;=0),"COMMANDE COUVERTS INCOMPLETE",IF(G335="","UNITE MANQUANTE",IF(COUNTIF(B384:B428,AE335)=0,"UNITE A CONTROLER","OK")))))),N("Z6"))</f>
        <v/>
      </c>
      <c r="AD335" s="144" t="str">
        <f>IF(1=1,IF(E335="","",AD305),N("AB36"))</f>
        <v/>
      </c>
      <c r="AE335" s="125" t="str">
        <f>IF(1=1,IF(G335="","",UPPER(TRIM(SUBSTITUTE(SUBSTITUTE(G335&amp;"",CHAR(160)," ")," "," ")))),N("AC36"))</f>
        <v/>
      </c>
      <c r="AG335" s="244" t="s">
        <v>58</v>
      </c>
    </row>
    <row r="336" spans="1:33" ht="15.75" x14ac:dyDescent="0.25">
      <c r="A336" s="126" t="str">
        <f>IF(1=1,IF(E336="","",A305),N("A37"))</f>
        <v/>
      </c>
      <c r="B336" s="127" t="str">
        <f>IF(1=1,IF(E336="","",B305),N("B37"))</f>
        <v/>
      </c>
      <c r="C336" s="127"/>
      <c r="D336" s="129" t="str">
        <f>IF(ISBLANK(E336),"",LARGE(D305:D335,1)+1)</f>
        <v/>
      </c>
      <c r="E336" s="130"/>
      <c r="F336" s="131"/>
      <c r="G336" s="170"/>
      <c r="H336" s="105"/>
      <c r="I336" s="132" t="str">
        <f>IF(1=1,IF(E336="","",I305),N("H37"))</f>
        <v/>
      </c>
      <c r="J336" s="133" t="str">
        <f>IF(1=1,IF(E336="","",J305),N("I37"))</f>
        <v/>
      </c>
      <c r="K336" s="134" t="str">
        <f>IF(1=1,IF(E336="","",K305),N("J37"))</f>
        <v/>
      </c>
      <c r="L336" s="135" t="str">
        <f>IF(1=1,IF(OR(J336="",O336="",NOT(ISNUMBER(J336)),NOT(ISNUMBER(O336)),J336=0),"",O336/J336),N("L37"))</f>
        <v/>
      </c>
      <c r="M336" s="136" t="str">
        <f>IF(1=1,IF(OR(L336="",NOT(ISNUMBER(F336))),"",F336*L336*IFERROR(INDEX(D384:D428,MATCH(AE336,B384:B428,0)),1)),N("M13"))</f>
        <v/>
      </c>
      <c r="N336" s="137" t="str">
        <f>IF(1=1,IF(F336="","",IF(G336="","",IFERROR(INDEX(E384:E428,MATCH(AE336,B384:B428,0)),G336&amp;""))),N("N6"))</f>
        <v/>
      </c>
      <c r="O336" s="138" t="str">
        <f>IF(1=1,IF(E336="","",O305),N("K37"))</f>
        <v/>
      </c>
      <c r="P336" s="139" t="str">
        <f>IF(1=1,IF(M336="","",IF(AND(ISNUMBER(M336),M336&lt;1,N336="kg"),MAX(1,ROUND(M336*1000,0)),IF(AND(ISNUMBER(M336),M336&lt;1,N336="L"),MAX(1,ROUND(M336*100,0)),ROUND(M336,3)))),N("O37"))</f>
        <v/>
      </c>
      <c r="Q336" s="140" t="str">
        <f>IF(1=1,IF(M336="","",IF(AND(ISNUMBER(M336),M336&lt;1,N336="kg"),"g",IF(AND(ISNUMBER(M336),M336&lt;1,N336="L"),"cl",N336))),N("P37"))</f>
        <v/>
      </c>
      <c r="R336" s="161" t="str">
        <f>IF(1=1,IF(E336="","",IF(F336="","A CONTROLER",IF(NOT(ISNUMBER(F336)),"TEXTE",IF(OR(L336="",L336&lt;=0),"COMMANDE PRINCIPALE INCOMPLETE",IF(G336="","UNITE MANQUANTE",IF(COUNTIF(B384:B428,AE336)=0,"UNITE A CONTROLER","OK")))))),N("Q9"))</f>
        <v/>
      </c>
      <c r="S336" s="105"/>
      <c r="T336" s="141">
        <f t="shared" si="19"/>
        <v>0</v>
      </c>
      <c r="U336" s="133" t="str">
        <f>IF(1=1,IF(E336="","",U305),N("S37"))</f>
        <v/>
      </c>
      <c r="V336" s="133" t="str">
        <f>IF(1=1,IF(E336="","",V305),N("T37"))</f>
        <v/>
      </c>
      <c r="W336" s="135" t="str">
        <f>IF(1=1,IF(OR(U336="",V336="",NOT(ISNUMBER(U336)),NOT(ISNUMBER(V336)),U336=0),"",V336/U336),N("U37"))</f>
        <v/>
      </c>
      <c r="X336" s="136" t="str">
        <f>IF(1=1,IF(OR(W336="",NOT(ISNUMBER(F336))),"",F336*W336*IFERROR(INDEX(D384:D428,MATCH(AE336,B384:B428,0)),1)),N("V7"))</f>
        <v/>
      </c>
      <c r="Y336" s="137" t="str">
        <f>IF(1=1,IF(F336="","",IF(G336="","",IFERROR(INDEX(E384:E428,MATCH(AE336,B384:B428,0)),G336&amp;""))),N("W6"))</f>
        <v/>
      </c>
      <c r="Z336" s="142" t="str">
        <f>IF(1=1,IF(X336="","",IF(AND(ISNUMBER(X336),X336&lt;1,Y336="kg"),MAX(1,ROUND(X336*1000,0)),IF(AND(ISNUMBER(X336),X336&lt;1,Y336="L"),MAX(1,ROUND(X336*100,0)),ROUND(X336,3)))),N("X37"))</f>
        <v/>
      </c>
      <c r="AA336" s="143" t="str">
        <f>IF(1=1,IF(X336="","",IF(AND(ISNUMBER(X336),X336&lt;1,Y336="kg"),"g",IF(AND(ISNUMBER(X336),X336&lt;1,Y336="L"),"cl",Y336))),N("Y37"))</f>
        <v/>
      </c>
      <c r="AB336" s="123" t="str">
        <f>IF(1=1,IF(E336="","",IF(F336="","A CONTROLER",IF(NOT(ISNUMBER(F336)),"TEXTE",IF(OR(W336="",W336&lt;=0),"COMMANDE COUVERTS INCOMPLETE",IF(G336="","UNITE MANQUANTE",IF(COUNTIF(B384:B428,AE336)=0,"UNITE A CONTROLER","OK")))))),N("Z6"))</f>
        <v/>
      </c>
      <c r="AD336" s="144" t="str">
        <f>IF(1=1,IF(E336="","",AD305),N("AB37"))</f>
        <v/>
      </c>
      <c r="AE336" s="125" t="str">
        <f>IF(1=1,IF(G336="","",UPPER(TRIM(SUBSTITUTE(SUBSTITUTE(G336&amp;"",CHAR(160)," ")," "," ")))),N("AC37"))</f>
        <v/>
      </c>
      <c r="AG336" s="244" t="s">
        <v>60</v>
      </c>
    </row>
    <row r="337" spans="1:33" ht="15.75" x14ac:dyDescent="0.25">
      <c r="A337" s="126" t="str">
        <f>IF(1=1,IF(E337="","",A305),N("A38"))</f>
        <v/>
      </c>
      <c r="B337" s="127" t="str">
        <f>IF(1=1,IF(E337="","",B305),N("B38"))</f>
        <v/>
      </c>
      <c r="C337" s="127"/>
      <c r="D337" s="129" t="str">
        <f>IF(ISBLANK(E337),"",LARGE(D305:D336,1)+1)</f>
        <v/>
      </c>
      <c r="E337" s="130"/>
      <c r="F337" s="131"/>
      <c r="G337" s="170"/>
      <c r="H337" s="105"/>
      <c r="I337" s="132" t="str">
        <f>IF(1=1,IF(E337="","",I305),N("H38"))</f>
        <v/>
      </c>
      <c r="J337" s="133" t="str">
        <f>IF(1=1,IF(E337="","",J305),N("I38"))</f>
        <v/>
      </c>
      <c r="K337" s="134" t="str">
        <f>IF(1=1,IF(E337="","",K305),N("J38"))</f>
        <v/>
      </c>
      <c r="L337" s="135" t="str">
        <f>IF(1=1,IF(OR(J337="",O337="",NOT(ISNUMBER(J337)),NOT(ISNUMBER(O337)),J337=0),"",O337/J337),N("L38"))</f>
        <v/>
      </c>
      <c r="M337" s="136" t="str">
        <f>IF(1=1,IF(OR(L337="",NOT(ISNUMBER(F337))),"",F337*L337*IFERROR(INDEX(D384:D428,MATCH(AE337,B384:B428,0)),1)),N("M13"))</f>
        <v/>
      </c>
      <c r="N337" s="137" t="str">
        <f>IF(1=1,IF(F337="","",IF(G337="","",IFERROR(INDEX(E384:E428,MATCH(AE337,B384:B428,0)),G337&amp;""))),N("N6"))</f>
        <v/>
      </c>
      <c r="O337" s="138" t="str">
        <f>IF(1=1,IF(E337="","",O305),N("K38"))</f>
        <v/>
      </c>
      <c r="P337" s="139" t="str">
        <f>IF(1=1,IF(M337="","",IF(AND(ISNUMBER(M337),M337&lt;1,N337="kg"),MAX(1,ROUND(M337*1000,0)),IF(AND(ISNUMBER(M337),M337&lt;1,N337="L"),MAX(1,ROUND(M337*100,0)),ROUND(M337,3)))),N("O38"))</f>
        <v/>
      </c>
      <c r="Q337" s="140" t="str">
        <f>IF(1=1,IF(M337="","",IF(AND(ISNUMBER(M337),M337&lt;1,N337="kg"),"g",IF(AND(ISNUMBER(M337),M337&lt;1,N337="L"),"cl",N337))),N("P38"))</f>
        <v/>
      </c>
      <c r="R337" s="161" t="str">
        <f>IF(1=1,IF(E337="","",IF(F337="","A CONTROLER",IF(NOT(ISNUMBER(F337)),"TEXTE",IF(OR(L337="",L337&lt;=0),"COMMANDE PRINCIPALE INCOMPLETE",IF(G337="","UNITE MANQUANTE",IF(COUNTIF(B384:B428,AE337)=0,"UNITE A CONTROLER","OK")))))),N("Q9"))</f>
        <v/>
      </c>
      <c r="S337" s="105"/>
      <c r="T337" s="141">
        <f t="shared" si="19"/>
        <v>0</v>
      </c>
      <c r="U337" s="133" t="str">
        <f>IF(1=1,IF(E337="","",U305),N("S38"))</f>
        <v/>
      </c>
      <c r="V337" s="133" t="str">
        <f>IF(1=1,IF(E337="","",V305),N("T38"))</f>
        <v/>
      </c>
      <c r="W337" s="135" t="str">
        <f>IF(1=1,IF(OR(U337="",V337="",NOT(ISNUMBER(U337)),NOT(ISNUMBER(V337)),U337=0),"",V337/U337),N("U38"))</f>
        <v/>
      </c>
      <c r="X337" s="136" t="str">
        <f>IF(1=1,IF(OR(W337="",NOT(ISNUMBER(F337))),"",F337*W337*IFERROR(INDEX(D384:D428,MATCH(AE337,B384:B428,0)),1)),N("V7"))</f>
        <v/>
      </c>
      <c r="Y337" s="137" t="str">
        <f>IF(1=1,IF(F337="","",IF(G337="","",IFERROR(INDEX(E384:E428,MATCH(AE337,B384:B428,0)),G337&amp;""))),N("W6"))</f>
        <v/>
      </c>
      <c r="Z337" s="142" t="str">
        <f>IF(1=1,IF(X337="","",IF(AND(ISNUMBER(X337),X337&lt;1,Y337="kg"),MAX(1,ROUND(X337*1000,0)),IF(AND(ISNUMBER(X337),X337&lt;1,Y337="L"),MAX(1,ROUND(X337*100,0)),ROUND(X337,3)))),N("X38"))</f>
        <v/>
      </c>
      <c r="AA337" s="143" t="str">
        <f>IF(1=1,IF(X337="","",IF(AND(ISNUMBER(X337),X337&lt;1,Y337="kg"),"g",IF(AND(ISNUMBER(X337),X337&lt;1,Y337="L"),"cl",Y337))),N("Y38"))</f>
        <v/>
      </c>
      <c r="AB337" s="123" t="str">
        <f>IF(1=1,IF(E337="","",IF(F337="","A CONTROLER",IF(NOT(ISNUMBER(F337)),"TEXTE",IF(OR(W337="",W337&lt;=0),"COMMANDE COUVERTS INCOMPLETE",IF(G337="","UNITE MANQUANTE",IF(COUNTIF(B384:B428,AE337)=0,"UNITE A CONTROLER","OK")))))),N("Z6"))</f>
        <v/>
      </c>
      <c r="AD337" s="144" t="str">
        <f>IF(1=1,IF(E337="","",AD305),N("AB38"))</f>
        <v/>
      </c>
      <c r="AE337" s="125" t="str">
        <f>IF(1=1,IF(G337="","",UPPER(TRIM(SUBSTITUTE(SUBSTITUTE(G337&amp;"",CHAR(160)," ")," "," ")))),N("AC38"))</f>
        <v/>
      </c>
      <c r="AG337" s="244" t="s">
        <v>62</v>
      </c>
    </row>
    <row r="338" spans="1:33" ht="15.75" x14ac:dyDescent="0.25">
      <c r="A338" s="126" t="str">
        <f>IF(1=1,IF(E338="","",A305),N("A39"))</f>
        <v/>
      </c>
      <c r="B338" s="127" t="str">
        <f>IF(1=1,IF(E338="","",B305),N("B39"))</f>
        <v/>
      </c>
      <c r="C338" s="127"/>
      <c r="D338" s="129" t="str">
        <f>IF(ISBLANK(E338),"",LARGE(D305:D337,1)+1)</f>
        <v/>
      </c>
      <c r="E338" s="130"/>
      <c r="F338" s="131"/>
      <c r="G338" s="170"/>
      <c r="H338" s="105"/>
      <c r="I338" s="132" t="str">
        <f>IF(1=1,IF(E338="","",I305),N("H39"))</f>
        <v/>
      </c>
      <c r="J338" s="133" t="str">
        <f>IF(1=1,IF(E338="","",J305),N("I39"))</f>
        <v/>
      </c>
      <c r="K338" s="134" t="str">
        <f>IF(1=1,IF(E338="","",K305),N("J39"))</f>
        <v/>
      </c>
      <c r="L338" s="135" t="str">
        <f>IF(1=1,IF(OR(J338="",O338="",NOT(ISNUMBER(J338)),NOT(ISNUMBER(O338)),J338=0),"",O338/J338),N("L39"))</f>
        <v/>
      </c>
      <c r="M338" s="136" t="str">
        <f>IF(1=1,IF(OR(L338="",NOT(ISNUMBER(F338))),"",F338*L338*IFERROR(INDEX(D384:D428,MATCH(AE338,B384:B428,0)),1)),N("M13"))</f>
        <v/>
      </c>
      <c r="N338" s="137" t="str">
        <f>IF(1=1,IF(F338="","",IF(G338="","",IFERROR(INDEX(E384:E428,MATCH(AE338,B384:B428,0)),G338&amp;""))),N("N6"))</f>
        <v/>
      </c>
      <c r="O338" s="138" t="str">
        <f>IF(1=1,IF(E338="","",O305),N("K39"))</f>
        <v/>
      </c>
      <c r="P338" s="139" t="str">
        <f>IF(1=1,IF(M338="","",IF(AND(ISNUMBER(M338),M338&lt;1,N338="kg"),MAX(1,ROUND(M338*1000,0)),IF(AND(ISNUMBER(M338),M338&lt;1,N338="L"),MAX(1,ROUND(M338*100,0)),ROUND(M338,3)))),N("O39"))</f>
        <v/>
      </c>
      <c r="Q338" s="140" t="str">
        <f>IF(1=1,IF(M338="","",IF(AND(ISNUMBER(M338),M338&lt;1,N338="kg"),"g",IF(AND(ISNUMBER(M338),M338&lt;1,N338="L"),"cl",N338))),N("P39"))</f>
        <v/>
      </c>
      <c r="R338" s="161" t="str">
        <f>IF(1=1,IF(E338="","",IF(F338="","A CONTROLER",IF(NOT(ISNUMBER(F338)),"TEXTE",IF(OR(L338="",L338&lt;=0),"COMMANDE PRINCIPALE INCOMPLETE",IF(G338="","UNITE MANQUANTE",IF(COUNTIF(B384:B428,AE338)=0,"UNITE A CONTROLER","OK")))))),N("Q9"))</f>
        <v/>
      </c>
      <c r="S338" s="105"/>
      <c r="T338" s="141">
        <f t="shared" si="19"/>
        <v>0</v>
      </c>
      <c r="U338" s="133" t="str">
        <f>IF(1=1,IF(E338="","",U305),N("S39"))</f>
        <v/>
      </c>
      <c r="V338" s="133" t="str">
        <f>IF(1=1,IF(E338="","",V305),N("T39"))</f>
        <v/>
      </c>
      <c r="W338" s="135" t="str">
        <f>IF(1=1,IF(OR(U338="",V338="",NOT(ISNUMBER(U338)),NOT(ISNUMBER(V338)),U338=0),"",V338/U338),N("U39"))</f>
        <v/>
      </c>
      <c r="X338" s="136" t="str">
        <f>IF(1=1,IF(OR(W338="",NOT(ISNUMBER(F338))),"",F338*W338*IFERROR(INDEX(D384:D428,MATCH(AE338,B384:B428,0)),1)),N("V7"))</f>
        <v/>
      </c>
      <c r="Y338" s="137" t="str">
        <f>IF(1=1,IF(F338="","",IF(G338="","",IFERROR(INDEX(E384:E428,MATCH(AE338,B384:B428,0)),G338&amp;""))),N("W6"))</f>
        <v/>
      </c>
      <c r="Z338" s="142" t="str">
        <f>IF(1=1,IF(X338="","",IF(AND(ISNUMBER(X338),X338&lt;1,Y338="kg"),MAX(1,ROUND(X338*1000,0)),IF(AND(ISNUMBER(X338),X338&lt;1,Y338="L"),MAX(1,ROUND(X338*100,0)),ROUND(X338,3)))),N("X39"))</f>
        <v/>
      </c>
      <c r="AA338" s="143" t="str">
        <f>IF(1=1,IF(X338="","",IF(AND(ISNUMBER(X338),X338&lt;1,Y338="kg"),"g",IF(AND(ISNUMBER(X338),X338&lt;1,Y338="L"),"cl",Y338))),N("Y39"))</f>
        <v/>
      </c>
      <c r="AB338" s="123" t="str">
        <f>IF(1=1,IF(E338="","",IF(F338="","A CONTROLER",IF(NOT(ISNUMBER(F338)),"TEXTE",IF(OR(W338="",W338&lt;=0),"COMMANDE COUVERTS INCOMPLETE",IF(G338="","UNITE MANQUANTE",IF(COUNTIF(B384:B428,AE338)=0,"UNITE A CONTROLER","OK")))))),N("Z6"))</f>
        <v/>
      </c>
      <c r="AD338" s="144" t="str">
        <f>IF(1=1,IF(E338="","",AD305),N("AB39"))</f>
        <v/>
      </c>
      <c r="AE338" s="125" t="str">
        <f>IF(1=1,IF(G338="","",UPPER(TRIM(SUBSTITUTE(SUBSTITUTE(G338&amp;"",CHAR(160)," ")," "," ")))),N("AC39"))</f>
        <v/>
      </c>
      <c r="AG338" s="244" t="s">
        <v>64</v>
      </c>
    </row>
    <row r="339" spans="1:33" ht="15.75" x14ac:dyDescent="0.25">
      <c r="A339" s="126" t="str">
        <f>IF(1=1,IF(E339="","",A305),N("A40"))</f>
        <v/>
      </c>
      <c r="B339" s="127" t="str">
        <f>IF(1=1,IF(E339="","",B305),N("B40"))</f>
        <v/>
      </c>
      <c r="C339" s="127"/>
      <c r="D339" s="129" t="str">
        <f>IF(ISBLANK(E339),"",LARGE(D305:D338,1)+1)</f>
        <v/>
      </c>
      <c r="E339" s="130"/>
      <c r="F339" s="131"/>
      <c r="G339" s="170"/>
      <c r="H339" s="105"/>
      <c r="I339" s="132" t="str">
        <f>IF(1=1,IF(E339="","",I305),N("H40"))</f>
        <v/>
      </c>
      <c r="J339" s="133" t="str">
        <f>IF(1=1,IF(E339="","",J305),N("I40"))</f>
        <v/>
      </c>
      <c r="K339" s="134" t="str">
        <f>IF(1=1,IF(E339="","",K305),N("J40"))</f>
        <v/>
      </c>
      <c r="L339" s="135" t="str">
        <f>IF(1=1,IF(OR(J339="",O339="",NOT(ISNUMBER(J339)),NOT(ISNUMBER(O339)),J339=0),"",O339/J339),N("L40"))</f>
        <v/>
      </c>
      <c r="M339" s="136" t="str">
        <f>IF(1=1,IF(OR(L339="",NOT(ISNUMBER(F339))),"",F339*L339*IFERROR(INDEX(D384:D428,MATCH(AE339,B384:B428,0)),1)),N("M13"))</f>
        <v/>
      </c>
      <c r="N339" s="137" t="str">
        <f>IF(1=1,IF(F339="","",IF(G339="","",IFERROR(INDEX(E384:E428,MATCH(AE339,B384:B428,0)),G339&amp;""))),N("N6"))</f>
        <v/>
      </c>
      <c r="O339" s="138" t="str">
        <f>IF(1=1,IF(E339="","",O305),N("K40"))</f>
        <v/>
      </c>
      <c r="P339" s="139" t="str">
        <f>IF(1=1,IF(M339="","",IF(AND(ISNUMBER(M339),M339&lt;1,N339="kg"),MAX(1,ROUND(M339*1000,0)),IF(AND(ISNUMBER(M339),M339&lt;1,N339="L"),MAX(1,ROUND(M339*100,0)),ROUND(M339,3)))),N("O40"))</f>
        <v/>
      </c>
      <c r="Q339" s="140" t="str">
        <f>IF(1=1,IF(M339="","",IF(AND(ISNUMBER(M339),M339&lt;1,N339="kg"),"g",IF(AND(ISNUMBER(M339),M339&lt;1,N339="L"),"cl",N339))),N("P40"))</f>
        <v/>
      </c>
      <c r="R339" s="161" t="str">
        <f>IF(1=1,IF(E339="","",IF(F339="","A CONTROLER",IF(NOT(ISNUMBER(F339)),"TEXTE",IF(OR(L339="",L339&lt;=0),"COMMANDE PRINCIPALE INCOMPLETE",IF(G339="","UNITE MANQUANTE",IF(COUNTIF(B384:B428,AE339)=0,"UNITE A CONTROLER","OK")))))),N("Q9"))</f>
        <v/>
      </c>
      <c r="S339" s="105"/>
      <c r="T339" s="141">
        <f t="shared" si="19"/>
        <v>0</v>
      </c>
      <c r="U339" s="133" t="str">
        <f>IF(1=1,IF(E339="","",U305),N("S40"))</f>
        <v/>
      </c>
      <c r="V339" s="133" t="str">
        <f>IF(1=1,IF(E339="","",V305),N("T40"))</f>
        <v/>
      </c>
      <c r="W339" s="135" t="str">
        <f>IF(1=1,IF(OR(U339="",V339="",NOT(ISNUMBER(U339)),NOT(ISNUMBER(V339)),U339=0),"",V339/U339),N("U40"))</f>
        <v/>
      </c>
      <c r="X339" s="136" t="str">
        <f>IF(1=1,IF(OR(W339="",NOT(ISNUMBER(F339))),"",F339*W339*IFERROR(INDEX(D384:D428,MATCH(AE339,B384:B428,0)),1)),N("V7"))</f>
        <v/>
      </c>
      <c r="Y339" s="137" t="str">
        <f>IF(1=1,IF(F339="","",IF(G339="","",IFERROR(INDEX(E384:E428,MATCH(AE339,B384:B428,0)),G339&amp;""))),N("W6"))</f>
        <v/>
      </c>
      <c r="Z339" s="142" t="str">
        <f>IF(1=1,IF(X339="","",IF(AND(ISNUMBER(X339),X339&lt;1,Y339="kg"),MAX(1,ROUND(X339*1000,0)),IF(AND(ISNUMBER(X339),X339&lt;1,Y339="L"),MAX(1,ROUND(X339*100,0)),ROUND(X339,3)))),N("X40"))</f>
        <v/>
      </c>
      <c r="AA339" s="143" t="str">
        <f>IF(1=1,IF(X339="","",IF(AND(ISNUMBER(X339),X339&lt;1,Y339="kg"),"g",IF(AND(ISNUMBER(X339),X339&lt;1,Y339="L"),"cl",Y339))),N("Y40"))</f>
        <v/>
      </c>
      <c r="AB339" s="123" t="str">
        <f>IF(1=1,IF(E339="","",IF(F339="","A CONTROLER",IF(NOT(ISNUMBER(F339)),"TEXTE",IF(OR(W339="",W339&lt;=0),"COMMANDE COUVERTS INCOMPLETE",IF(G339="","UNITE MANQUANTE",IF(COUNTIF(B384:B428,AE339)=0,"UNITE A CONTROLER","OK")))))),N("Z6"))</f>
        <v/>
      </c>
      <c r="AD339" s="144" t="str">
        <f>IF(1=1,IF(E339="","",AD305),N("AB40"))</f>
        <v/>
      </c>
      <c r="AE339" s="125" t="str">
        <f>IF(1=1,IF(G339="","",UPPER(TRIM(SUBSTITUTE(SUBSTITUTE(G339&amp;"",CHAR(160)," ")," "," ")))),N("AC40"))</f>
        <v/>
      </c>
      <c r="AG339" s="244" t="s">
        <v>66</v>
      </c>
    </row>
    <row r="340" spans="1:33" ht="23.25" x14ac:dyDescent="0.25">
      <c r="A340" s="189"/>
      <c r="B340" s="190" t="s">
        <v>232</v>
      </c>
      <c r="C340" s="191"/>
      <c r="D340" s="192" t="s">
        <v>239</v>
      </c>
      <c r="E340" s="191"/>
      <c r="F340" s="191"/>
      <c r="G340" s="191"/>
      <c r="H340" s="193"/>
      <c r="I340" s="191"/>
      <c r="J340" s="191"/>
      <c r="K340" s="191"/>
      <c r="L340" s="191"/>
      <c r="M340" s="191"/>
      <c r="N340" s="191"/>
      <c r="O340" s="191"/>
      <c r="P340" s="191" t="str">
        <f>D340</f>
        <v>SOUS-FAMILLE</v>
      </c>
      <c r="Q340" s="191"/>
      <c r="R340" s="191"/>
      <c r="S340" s="193"/>
      <c r="T340" s="194" t="s">
        <v>664</v>
      </c>
      <c r="U340" s="195" cm="1">
        <f t="array" ref="U340">SUMPRODUCT(LEN(E342:E376)-LEN(SUBSTITUTE(E342:E376,"*","")))</f>
        <v>0</v>
      </c>
      <c r="V340" s="191"/>
      <c r="W340" s="191" t="str">
        <f>D340</f>
        <v>SOUS-FAMILLE</v>
      </c>
      <c r="X340" s="191"/>
      <c r="Y340" s="191"/>
      <c r="Z340" s="191"/>
      <c r="AA340" s="191"/>
      <c r="AB340" s="196"/>
      <c r="AC340" s="191"/>
      <c r="AD340" s="191"/>
      <c r="AE340" s="197" t="str">
        <f>B342</f>
        <v>NOM DE LA RECETTE À SAISIR</v>
      </c>
      <c r="AG340" s="244" t="s">
        <v>68</v>
      </c>
    </row>
    <row r="341" spans="1:33" ht="32.25" thickBot="1" x14ac:dyDescent="0.3">
      <c r="A341" s="92" t="s">
        <v>155</v>
      </c>
      <c r="B341" s="92" t="s">
        <v>1</v>
      </c>
      <c r="C341" s="92"/>
      <c r="D341" s="92" t="s">
        <v>2</v>
      </c>
      <c r="E341" s="92" t="s">
        <v>117</v>
      </c>
      <c r="F341" s="92" t="s">
        <v>3</v>
      </c>
      <c r="G341" s="92" t="s">
        <v>4</v>
      </c>
      <c r="H341" s="81"/>
      <c r="I341" s="157" t="s">
        <v>5</v>
      </c>
      <c r="J341" s="92" t="s">
        <v>114</v>
      </c>
      <c r="K341" s="92" t="s">
        <v>4</v>
      </c>
      <c r="L341" s="92" t="s">
        <v>6</v>
      </c>
      <c r="M341" s="94" t="s">
        <v>7</v>
      </c>
      <c r="N341" s="94" t="s">
        <v>116</v>
      </c>
      <c r="O341" s="95" t="s">
        <v>115</v>
      </c>
      <c r="P341" s="96" t="s">
        <v>8</v>
      </c>
      <c r="Q341" s="97" t="s">
        <v>9</v>
      </c>
      <c r="R341" s="92" t="s">
        <v>10</v>
      </c>
      <c r="S341" s="81"/>
      <c r="T341" s="92" t="s">
        <v>117</v>
      </c>
      <c r="U341" s="98" t="s">
        <v>11</v>
      </c>
      <c r="V341" s="95" t="s">
        <v>12</v>
      </c>
      <c r="W341" s="92" t="s">
        <v>13</v>
      </c>
      <c r="X341" s="94" t="s">
        <v>7</v>
      </c>
      <c r="Y341" s="94" t="s">
        <v>116</v>
      </c>
      <c r="Z341" s="99" t="s">
        <v>8</v>
      </c>
      <c r="AA341" s="97" t="s">
        <v>9</v>
      </c>
      <c r="AB341" s="99" t="s">
        <v>10</v>
      </c>
      <c r="AC341" s="240"/>
      <c r="AD341" s="92" t="s">
        <v>14</v>
      </c>
      <c r="AE341" s="92" t="s">
        <v>15</v>
      </c>
      <c r="AG341" s="244" t="s">
        <v>70</v>
      </c>
    </row>
    <row r="342" spans="1:33" ht="18.75" x14ac:dyDescent="0.25">
      <c r="A342" s="158" t="s">
        <v>5640</v>
      </c>
      <c r="B342" s="101" t="s">
        <v>20</v>
      </c>
      <c r="C342" s="101"/>
      <c r="D342" s="102">
        <v>0</v>
      </c>
      <c r="E342" s="103" t="s">
        <v>21</v>
      </c>
      <c r="F342" s="104">
        <v>10</v>
      </c>
      <c r="G342" s="8" t="s">
        <v>119</v>
      </c>
      <c r="H342" s="105"/>
      <c r="I342" s="106" t="str">
        <f>E342</f>
        <v>ÉLÉMENT PRINCIPAL À SAISIR</v>
      </c>
      <c r="J342" s="107">
        <f>F342</f>
        <v>10</v>
      </c>
      <c r="K342" s="108" t="str">
        <f>G342</f>
        <v>Quoi ?</v>
      </c>
      <c r="L342" s="109">
        <f>IF(1=1,IF(OR(J342="",O342="",NOT(ISNUMBER(J342)),NOT(ISNUMBER(O342)),J342=0),"",O342/J342),N("L6"))</f>
        <v>15</v>
      </c>
      <c r="M342" s="110">
        <f>IF(1=1,IF(OR(L342="",NOT(ISNUMBER(F342))),"",F342*L342*IFERROR(INDEX(D384:D428,MATCH(AE342,B384:B428,0)),1)),N("M13"))</f>
        <v>150</v>
      </c>
      <c r="N342" s="111" t="str">
        <f>IF(1=1,IF(F342="","",IF(G342="","",IFERROR(INDEX(E384:E428,MATCH(AE342,B384:B428,0)),G342&amp;""))),N("N6"))</f>
        <v>Quoi ?</v>
      </c>
      <c r="O342" s="112">
        <v>150</v>
      </c>
      <c r="P342" s="113">
        <f>IF(1=1,IF(M342="","",IF(AND(ISNUMBER(M342),M342&lt;1,N342="kg"),MAX(1,ROUND(M342*1000,0)),IF(AND(ISNUMBER(M342),M342&lt;1,N342="L"),MAX(1,ROUND(M342*100,0)),ROUND(M342,3)))),N("O6"))</f>
        <v>150</v>
      </c>
      <c r="Q342" s="114" t="str">
        <f>IF(1=1,IF(M342="","",IF(AND(ISNUMBER(M342),M342&lt;1,N342="kg"),"g",IF(AND(ISNUMBER(M342),M342&lt;1,N342="L"),"cl",N342))),N("P6"))</f>
        <v>Quoi ?</v>
      </c>
      <c r="R342" s="115" t="str">
        <f>IF(1=1,IF(E342="","",IF(F342="","A CONTROLER",IF(NOT(ISNUMBER(F342)),"TEXTE",IF(OR(L342="",L342&lt;=0),"COMMANDE PRINCIPALE INCOMPLETE",IF(G342="","UNITE MANQUANTE",IF(COUNTIF(B384:B428,AE342)=0,"UNITE A CONTROLER","OK")))))),N("Q9"))</f>
        <v>UNITE A CONTROLER</v>
      </c>
      <c r="S342" s="105"/>
      <c r="T342" s="159" t="str">
        <f>B342</f>
        <v>NOM DE LA RECETTE À SAISIR</v>
      </c>
      <c r="U342" s="117">
        <v>100</v>
      </c>
      <c r="V342" s="112">
        <v>150</v>
      </c>
      <c r="W342" s="118">
        <f>IF(1=1,IF(OR(U342="",V342="",NOT(ISNUMBER(U342)),NOT(ISNUMBER(V342)),U342=0),"",V342/U342),N("U6"))</f>
        <v>1.5</v>
      </c>
      <c r="X342" s="119">
        <f>IF(1=1,IF(OR(W342="",NOT(ISNUMBER(F342))),"",F342*W342*IFERROR(INDEX(D384:D428,MATCH(AE342,B384:B428,0)),1)),N("V7"))</f>
        <v>15</v>
      </c>
      <c r="Y342" s="120" t="str">
        <f>IF(1=1,IF(F342="","",IF(G342="","",IFERROR(INDEX(E384:E428,MATCH(AE342,B384:B428,0)),G342&amp;""))),N("W6"))</f>
        <v>Quoi ?</v>
      </c>
      <c r="Z342" s="121">
        <f>IF(1=1,IF(X342="","",IF(AND(ISNUMBER(X342),X342&lt;1,Y342="kg"),MAX(1,ROUND(X342*1000,0)),IF(AND(ISNUMBER(X342),X342&lt;1,Y342="L"),MAX(1,ROUND(X342*100,0)),ROUND(X342,3)))),N("X6"))</f>
        <v>15</v>
      </c>
      <c r="AA342" s="122" t="str">
        <f>IF(1=1,IF(X342="","",IF(AND(ISNUMBER(X342),X342&lt;1,Y342="kg"),"g",IF(AND(ISNUMBER(X342),X342&lt;1,Y342="L"),"cl",Y342))),N("Y6"))</f>
        <v>Quoi ?</v>
      </c>
      <c r="AB342" s="123" t="str">
        <f>IF(1=1,IF(E342="","",IF(F342="","A CONTROLER",IF(NOT(ISNUMBER(F342)),"TEXTE",IF(OR(W342="",W342&lt;=0),"COMMANDE COUVERTS INCOMPLETE",IF(G342="","UNITE MANQUANTE",IF(COUNTIF(B384:B428,AE342)=0,"UNITE A CONTROLER","OK")))))),N("Z6"))</f>
        <v>UNITE A CONTROLER</v>
      </c>
      <c r="AD342" s="124">
        <v>62</v>
      </c>
      <c r="AE342" s="125" t="str">
        <f>IF(1=1,IF(G342="","",UPPER(TRIM(SUBSTITUTE(SUBSTITUTE(G342&amp;"",CHAR(160)," ")," "," ")))),N("AC6"))</f>
        <v>QUOI ?</v>
      </c>
      <c r="AG342" s="244" t="s">
        <v>72</v>
      </c>
    </row>
    <row r="343" spans="1:33" ht="15.75" x14ac:dyDescent="0.25">
      <c r="A343" s="160" t="str">
        <f>IF(1=1,IF(E343="","",A342),N("A7"))</f>
        <v/>
      </c>
      <c r="B343" s="127" t="str">
        <f>IF(1=1,IF(E343="","",B342),N("B7"))</f>
        <v/>
      </c>
      <c r="C343" s="127"/>
      <c r="D343" s="129" t="str">
        <f>IF(ISBLANK(E343),"",LARGE(D342:D342,1)+1)</f>
        <v/>
      </c>
      <c r="E343" s="130"/>
      <c r="F343" s="131"/>
      <c r="G343" s="170"/>
      <c r="H343" s="105"/>
      <c r="I343" s="132" t="str">
        <f>IF(1=1,IF(E343="","",I342),N("H7"))</f>
        <v/>
      </c>
      <c r="J343" s="133" t="str">
        <f>IF(1=1,IF(E343="","",J342),N("I7"))</f>
        <v/>
      </c>
      <c r="K343" s="134" t="str">
        <f>IF(1=1,IF(E343="","",K342),N("J7"))</f>
        <v/>
      </c>
      <c r="L343" s="135" t="str">
        <f>IF(1=1,IF(OR(J343="",O343="",NOT(ISNUMBER(J343)),NOT(ISNUMBER(O343)),J343=0),"",O343/J343),N("L7"))</f>
        <v/>
      </c>
      <c r="M343" s="136" t="str">
        <f>IF(1=1,IF(OR(L343="",NOT(ISNUMBER(F343))),"",F343*L343*IFERROR(INDEX(D384:D428,MATCH(AE343,B384:B428,0)),1)),N("M13"))</f>
        <v/>
      </c>
      <c r="N343" s="137" t="str">
        <f>IF(1=1,IF(F343="","",IF(G343="","",IFERROR(INDEX(E384:E428,MATCH(AE343,B384:B428,0)),G343&amp;""))),N("N6"))</f>
        <v/>
      </c>
      <c r="O343" s="138" t="str">
        <f>IF(1=1,IF(E343="","",O342),N("K7"))</f>
        <v/>
      </c>
      <c r="P343" s="139" t="str">
        <f>IF(1=1,IF(M343="","",IF(AND(ISNUMBER(M343),M343&lt;1,N343="kg"),MAX(1,ROUND(M343*1000,0)),IF(AND(ISNUMBER(M343),M343&lt;1,N343="L"),MAX(1,ROUND(M343*100,0)),ROUND(M343,3)))),N("O7"))</f>
        <v/>
      </c>
      <c r="Q343" s="140" t="str">
        <f>IF(1=1,IF(M343="","",IF(AND(ISNUMBER(M343),M343&lt;1,N343="kg"),"g",IF(AND(ISNUMBER(M343),M343&lt;1,N343="L"),"cl",N343))),N("P7"))</f>
        <v/>
      </c>
      <c r="R343" s="161" t="str">
        <f>IF(1=1,IF(E343="","",IF(F343="","A CONTROLER",IF(NOT(ISNUMBER(F343)),"TEXTE",IF(OR(L343="",L343&lt;=0),"COMMANDE PRINCIPALE INCOMPLETE",IF(G343="","UNITE MANQUANTE",IF(COUNTIF(B384:B428,AE343)=0,"UNITE A CONTROLER","OK")))))),N("Q9"))</f>
        <v/>
      </c>
      <c r="S343" s="105"/>
      <c r="T343" s="141">
        <f t="shared" ref="T343:T376" si="20">E343</f>
        <v>0</v>
      </c>
      <c r="U343" s="133" t="str">
        <f>IF(1=1,IF(E343="","",U342),N("S7"))</f>
        <v/>
      </c>
      <c r="V343" s="133" t="str">
        <f>IF(1=1,IF(E343="","",V342),N("T7"))</f>
        <v/>
      </c>
      <c r="W343" s="135" t="str">
        <f>IF(1=1,IF(OR(U343="",V343="",NOT(ISNUMBER(U343)),NOT(ISNUMBER(V343)),U343=0),"",V343/U343),N("U7"))</f>
        <v/>
      </c>
      <c r="X343" s="136" t="str">
        <f>IF(1=1,IF(OR(W343="",NOT(ISNUMBER(F343))),"",F343*W343*IFERROR(INDEX(D384:D428,MATCH(AE343,B384:B428,0)),1)),N("V7"))</f>
        <v/>
      </c>
      <c r="Y343" s="137" t="str">
        <f>IF(1=1,IF(F343="","",IF(G343="","",IFERROR(INDEX(E384:E428,MATCH(AE343,B384:B428,0)),G343&amp;""))),N("W6"))</f>
        <v/>
      </c>
      <c r="Z343" s="142" t="str">
        <f>IF(1=1,IF(X343="","",IF(AND(ISNUMBER(X343),X343&lt;1,Y343="kg"),MAX(1,ROUND(X343*1000,0)),IF(AND(ISNUMBER(X343),X343&lt;1,Y343="L"),MAX(1,ROUND(X343*100,0)),ROUND(X343,3)))),N("X7"))</f>
        <v/>
      </c>
      <c r="AA343" s="143" t="str">
        <f>IF(1=1,IF(X343="","",IF(AND(ISNUMBER(X343),X343&lt;1,Y343="kg"),"g",IF(AND(ISNUMBER(X343),X343&lt;1,Y343="L"),"cl",Y343))),N("Y7"))</f>
        <v/>
      </c>
      <c r="AB343" s="123" t="str">
        <f>IF(1=1,IF(E343="","",IF(F343="","A CONTROLER",IF(NOT(ISNUMBER(F343)),"TEXTE",IF(OR(W343="",W343&lt;=0),"COMMANDE COUVERTS INCOMPLETE",IF(G343="","UNITE MANQUANTE",IF(COUNTIF(B384:B428,AE343)=0,"UNITE A CONTROLER","OK")))))),N("Z6"))</f>
        <v/>
      </c>
      <c r="AD343" s="144" t="str">
        <f>IF(1=1,IF(E343="","",AD342),N("AB7"))</f>
        <v/>
      </c>
      <c r="AE343" s="125" t="str">
        <f>IF(1=1,IF(G343="","",UPPER(TRIM(SUBSTITUTE(SUBSTITUTE(G343&amp;"",CHAR(160)," ")," "," ")))),N("AC7"))</f>
        <v/>
      </c>
      <c r="AG343" s="244" t="s">
        <v>74</v>
      </c>
    </row>
    <row r="344" spans="1:33" ht="15.75" x14ac:dyDescent="0.25">
      <c r="A344" s="160" t="str">
        <f>IF(1=1,IF(E344="","",A342),N("A8"))</f>
        <v/>
      </c>
      <c r="B344" s="127" t="str">
        <f>IF(1=1,IF(E344="","",B342),N("B8"))</f>
        <v/>
      </c>
      <c r="C344" s="127"/>
      <c r="D344" s="129" t="str">
        <f>IF(ISBLANK(E344),"",LARGE(D342:D343,1)+1)</f>
        <v/>
      </c>
      <c r="E344" s="130"/>
      <c r="F344" s="131"/>
      <c r="G344" s="170"/>
      <c r="H344" s="105"/>
      <c r="I344" s="132" t="str">
        <f>IF(1=1,IF(E344="","",I342),N("H8"))</f>
        <v/>
      </c>
      <c r="J344" s="133" t="str">
        <f>IF(1=1,IF(E344="","",J342),N("I8"))</f>
        <v/>
      </c>
      <c r="K344" s="134" t="str">
        <f>IF(1=1,IF(E344="","",K342),N("J8"))</f>
        <v/>
      </c>
      <c r="L344" s="135" t="str">
        <f>IF(1=1,IF(OR(J344="",O344="",NOT(ISNUMBER(J344)),NOT(ISNUMBER(O344)),J344=0),"",O344/J344),N("L8"))</f>
        <v/>
      </c>
      <c r="M344" s="136" t="str">
        <f>IF(1=1,IF(OR(L344="",NOT(ISNUMBER(F344))),"",F344*L344*IFERROR(INDEX(D384:D428,MATCH(AE344,B384:B428,0)),1)),N("M13"))</f>
        <v/>
      </c>
      <c r="N344" s="137" t="str">
        <f>IF(1=1,IF(F344="","",IF(G344="","",IFERROR(INDEX(E384:E428,MATCH(AE344,B384:B428,0)),G344&amp;""))),N("N6"))</f>
        <v/>
      </c>
      <c r="O344" s="138" t="str">
        <f>IF(1=1,IF(E344="","",O342),N("K8"))</f>
        <v/>
      </c>
      <c r="P344" s="139" t="str">
        <f>IF(1=1,IF(M344="","",IF(AND(ISNUMBER(M344),M344&lt;1,N344="kg"),MAX(1,ROUND(M344*1000,0)),IF(AND(ISNUMBER(M344),M344&lt;1,N344="L"),MAX(1,ROUND(M344*100,0)),ROUND(M344,3)))),N("O8"))</f>
        <v/>
      </c>
      <c r="Q344" s="140" t="str">
        <f>IF(1=1,IF(M344="","",IF(AND(ISNUMBER(M344),M344&lt;1,N344="kg"),"g",IF(AND(ISNUMBER(M344),M344&lt;1,N344="L"),"cl",N344))),N("P8"))</f>
        <v/>
      </c>
      <c r="R344" s="161" t="str">
        <f>IF(1=1,IF(E344="","",IF(F344="","A CONTROLER",IF(NOT(ISNUMBER(F344)),"TEXTE",IF(OR(L344="",L344&lt;=0),"COMMANDE PRINCIPALE INCOMPLETE",IF(G344="","UNITE MANQUANTE",IF(COUNTIF(B384:B428,AE344)=0,"UNITE A CONTROLER","OK")))))),N("Q9"))</f>
        <v/>
      </c>
      <c r="S344" s="105"/>
      <c r="T344" s="141">
        <f t="shared" si="20"/>
        <v>0</v>
      </c>
      <c r="U344" s="133" t="str">
        <f>IF(1=1,IF(E344="","",U342),N("S8"))</f>
        <v/>
      </c>
      <c r="V344" s="133" t="str">
        <f>IF(1=1,IF(E344="","",V342),N("T8"))</f>
        <v/>
      </c>
      <c r="W344" s="135" t="str">
        <f>IF(1=1,IF(OR(U344="",V344="",NOT(ISNUMBER(U344)),NOT(ISNUMBER(V344)),U344=0),"",V344/U344),N("U8"))</f>
        <v/>
      </c>
      <c r="X344" s="136" t="str">
        <f>IF(1=1,IF(OR(W344="",NOT(ISNUMBER(F344))),"",F344*W344*IFERROR(INDEX(D384:D428,MATCH(AE344,B384:B428,0)),1)),N("V7"))</f>
        <v/>
      </c>
      <c r="Y344" s="137" t="str">
        <f>IF(1=1,IF(F344="","",IF(G344="","",IFERROR(INDEX(E384:E428,MATCH(AE344,B384:B428,0)),G344&amp;""))),N("W6"))</f>
        <v/>
      </c>
      <c r="Z344" s="142" t="str">
        <f>IF(1=1,IF(X344="","",IF(AND(ISNUMBER(X344),X344&lt;1,Y344="kg"),MAX(1,ROUND(X344*1000,0)),IF(AND(ISNUMBER(X344),X344&lt;1,Y344="L"),MAX(1,ROUND(X344*100,0)),ROUND(X344,3)))),N("X8"))</f>
        <v/>
      </c>
      <c r="AA344" s="143" t="str">
        <f>IF(1=1,IF(X344="","",IF(AND(ISNUMBER(X344),X344&lt;1,Y344="kg"),"g",IF(AND(ISNUMBER(X344),X344&lt;1,Y344="L"),"cl",Y344))),N("Y8"))</f>
        <v/>
      </c>
      <c r="AB344" s="123" t="str">
        <f>IF(1=1,IF(E344="","",IF(F344="","A CONTROLER",IF(NOT(ISNUMBER(F344)),"TEXTE",IF(OR(W344="",W344&lt;=0),"COMMANDE COUVERTS INCOMPLETE",IF(G344="","UNITE MANQUANTE",IF(COUNTIF(B384:B428,AE344)=0,"UNITE A CONTROLER","OK")))))),N("Z6"))</f>
        <v/>
      </c>
      <c r="AD344" s="144" t="str">
        <f>IF(1=1,IF(E344="","",AD342),N("AB8"))</f>
        <v/>
      </c>
      <c r="AE344" s="125" t="str">
        <f>IF(1=1,IF(G344="","",UPPER(TRIM(SUBSTITUTE(SUBSTITUTE(G344&amp;"",CHAR(160)," ")," "," ")))),N("AC8"))</f>
        <v/>
      </c>
      <c r="AG344" s="244" t="s">
        <v>76</v>
      </c>
    </row>
    <row r="345" spans="1:33" ht="15.75" x14ac:dyDescent="0.25">
      <c r="A345" s="160" t="str">
        <f>IF(1=1,IF(E345="","",A342),N("A9"))</f>
        <v/>
      </c>
      <c r="B345" s="127" t="str">
        <f>IF(1=1,IF(E345="","",B342),N("B9"))</f>
        <v/>
      </c>
      <c r="C345" s="127"/>
      <c r="D345" s="129" t="str">
        <f>IF(ISBLANK(E345),"",LARGE(D342:D344,1)+1)</f>
        <v/>
      </c>
      <c r="E345" s="130"/>
      <c r="F345" s="131"/>
      <c r="G345" s="170"/>
      <c r="H345" s="105"/>
      <c r="I345" s="132" t="str">
        <f>IF(1=1,IF(E345="","",I342),N("H9"))</f>
        <v/>
      </c>
      <c r="J345" s="133" t="str">
        <f>IF(1=1,IF(E345="","",J342),N("I9"))</f>
        <v/>
      </c>
      <c r="K345" s="134" t="str">
        <f>IF(1=1,IF(E345="","",K342),N("J9"))</f>
        <v/>
      </c>
      <c r="L345" s="135" t="str">
        <f>IF(1=1,IF(OR(J345="",O345="",NOT(ISNUMBER(J345)),NOT(ISNUMBER(O345)),J345=0),"",O345/J345),N("L9"))</f>
        <v/>
      </c>
      <c r="M345" s="136" t="str">
        <f>IF(1=1,IF(OR(L345="",NOT(ISNUMBER(F345))),"",F345*L345*IFERROR(INDEX(D384:D428,MATCH(AE345,B384:B428,0)),1)),N("M13"))</f>
        <v/>
      </c>
      <c r="N345" s="137" t="str">
        <f>IF(1=1,IF(F345="","",IF(G345="","",IFERROR(INDEX(E384:E428,MATCH(AE345,B384:B428,0)),G345&amp;""))),N("N6"))</f>
        <v/>
      </c>
      <c r="O345" s="138" t="str">
        <f>IF(1=1,IF(E345="","",O342),N("K9"))</f>
        <v/>
      </c>
      <c r="P345" s="139" t="str">
        <f>IF(1=1,IF(M345="","",IF(AND(ISNUMBER(M345),M345&lt;1,N345="kg"),MAX(1,ROUND(M345*1000,0)),IF(AND(ISNUMBER(M345),M345&lt;1,N345="L"),MAX(1,ROUND(M345*100,0)),ROUND(M345,3)))),N("O9"))</f>
        <v/>
      </c>
      <c r="Q345" s="140" t="str">
        <f>IF(1=1,IF(M345="","",IF(AND(ISNUMBER(M345),M345&lt;1,N345="kg"),"g",IF(AND(ISNUMBER(M345),M345&lt;1,N345="L"),"cl",N345))),N("P9"))</f>
        <v/>
      </c>
      <c r="R345" s="161" t="str">
        <f>IF(1=1,IF(E345="","",IF(F345="","A CONTROLER",IF(NOT(ISNUMBER(F345)),"TEXTE",IF(OR(L345="",L345&lt;=0),"COMMANDE PRINCIPALE INCOMPLETE",IF(G345="","UNITE MANQUANTE",IF(COUNTIF(B384:B428,AE345)=0,"UNITE A CONTROLER","OK")))))),N("Q9"))</f>
        <v/>
      </c>
      <c r="S345" s="105"/>
      <c r="T345" s="141">
        <f t="shared" si="20"/>
        <v>0</v>
      </c>
      <c r="U345" s="133" t="str">
        <f>IF(1=1,IF(E345="","",U342),N("S9"))</f>
        <v/>
      </c>
      <c r="V345" s="133" t="str">
        <f>IF(1=1,IF(E345="","",V342),N("T9"))</f>
        <v/>
      </c>
      <c r="W345" s="135" t="str">
        <f>IF(1=1,IF(OR(U345="",V345="",NOT(ISNUMBER(U345)),NOT(ISNUMBER(V345)),U345=0),"",V345/U345),N("U9"))</f>
        <v/>
      </c>
      <c r="X345" s="136" t="str">
        <f>IF(1=1,IF(OR(W345="",NOT(ISNUMBER(F345))),"",F345*W345*IFERROR(INDEX(D384:D428,MATCH(AE345,B384:B428,0)),1)),N("V7"))</f>
        <v/>
      </c>
      <c r="Y345" s="137" t="str">
        <f>IF(1=1,IF(F345="","",IF(G345="","",IFERROR(INDEX(E384:E428,MATCH(AE345,B384:B428,0)),G345&amp;""))),N("W6"))</f>
        <v/>
      </c>
      <c r="Z345" s="142" t="str">
        <f>IF(1=1,IF(X345="","",IF(AND(ISNUMBER(X345),X345&lt;1,Y345="kg"),MAX(1,ROUND(X345*1000,0)),IF(AND(ISNUMBER(X345),X345&lt;1,Y345="L"),MAX(1,ROUND(X345*100,0)),ROUND(X345,3)))),N("X9"))</f>
        <v/>
      </c>
      <c r="AA345" s="143" t="str">
        <f>IF(1=1,IF(X345="","",IF(AND(ISNUMBER(X345),X345&lt;1,Y345="kg"),"g",IF(AND(ISNUMBER(X345),X345&lt;1,Y345="L"),"cl",Y345))),N("Y9"))</f>
        <v/>
      </c>
      <c r="AB345" s="123" t="str">
        <f>IF(1=1,IF(E345="","",IF(F345="","A CONTROLER",IF(NOT(ISNUMBER(F345)),"TEXTE",IF(OR(W345="",W345&lt;=0),"COMMANDE COUVERTS INCOMPLETE",IF(G345="","UNITE MANQUANTE",IF(COUNTIF(B384:B428,AE345)=0,"UNITE A CONTROLER","OK")))))),N("Z6"))</f>
        <v/>
      </c>
      <c r="AD345" s="144" t="str">
        <f>IF(1=1,IF(E345="","",AD342),N("AB9"))</f>
        <v/>
      </c>
      <c r="AE345" s="125" t="str">
        <f>IF(1=1,IF(G345="","",UPPER(TRIM(SUBSTITUTE(SUBSTITUTE(G345&amp;"",CHAR(160)," ")," "," ")))),N("AC9"))</f>
        <v/>
      </c>
      <c r="AG345" s="244" t="s">
        <v>78</v>
      </c>
    </row>
    <row r="346" spans="1:33" ht="15.75" x14ac:dyDescent="0.25">
      <c r="A346" s="160" t="str">
        <f>IF(1=1,IF(E346="","",A342),N("A10"))</f>
        <v/>
      </c>
      <c r="B346" s="127" t="str">
        <f>IF(1=1,IF(E346="","",B342),N("B10"))</f>
        <v/>
      </c>
      <c r="C346" s="127"/>
      <c r="D346" s="129" t="str">
        <f>IF(ISBLANK(E346),"",LARGE(D342:D345,1)+1)</f>
        <v/>
      </c>
      <c r="E346" s="130"/>
      <c r="F346" s="131"/>
      <c r="G346" s="170"/>
      <c r="H346" s="105"/>
      <c r="I346" s="132" t="str">
        <f>IF(1=1,IF(E346="","",I342),N("H10"))</f>
        <v/>
      </c>
      <c r="J346" s="133" t="str">
        <f>IF(1=1,IF(E346="","",J342),N("I10"))</f>
        <v/>
      </c>
      <c r="K346" s="134" t="str">
        <f>IF(1=1,IF(E346="","",K342),N("J10"))</f>
        <v/>
      </c>
      <c r="L346" s="135" t="str">
        <f>IF(1=1,IF(OR(J346="",O346="",NOT(ISNUMBER(J346)),NOT(ISNUMBER(O346)),J346=0),"",O346/J346),N("L10"))</f>
        <v/>
      </c>
      <c r="M346" s="136" t="str">
        <f>IF(1=1,IF(OR(L346="",NOT(ISNUMBER(F346))),"",F346*L346*IFERROR(INDEX(D384:D428,MATCH(AE346,B384:B428,0)),1)),N("M13"))</f>
        <v/>
      </c>
      <c r="N346" s="137" t="str">
        <f>IF(1=1,IF(F346="","",IF(G346="","",IFERROR(INDEX(E384:E428,MATCH(AE346,B384:B428,0)),G346&amp;""))),N("N6"))</f>
        <v/>
      </c>
      <c r="O346" s="138" t="str">
        <f>IF(1=1,IF(E346="","",O342),N("K10"))</f>
        <v/>
      </c>
      <c r="P346" s="139" t="str">
        <f>IF(1=1,IF(M346="","",IF(AND(ISNUMBER(M346),M346&lt;1,N346="kg"),MAX(1,ROUND(M346*1000,0)),IF(AND(ISNUMBER(M346),M346&lt;1,N346="L"),MAX(1,ROUND(M346*100,0)),ROUND(M346,3)))),N("O10"))</f>
        <v/>
      </c>
      <c r="Q346" s="140" t="str">
        <f>IF(1=1,IF(M346="","",IF(AND(ISNUMBER(M346),M346&lt;1,N346="kg"),"g",IF(AND(ISNUMBER(M346),M346&lt;1,N346="L"),"cl",N346))),N("P10"))</f>
        <v/>
      </c>
      <c r="R346" s="161" t="str">
        <f>IF(1=1,IF(E346="","",IF(F346="","A CONTROLER",IF(NOT(ISNUMBER(F346)),"TEXTE",IF(OR(L346="",L346&lt;=0),"COMMANDE PRINCIPALE INCOMPLETE",IF(G346="","UNITE MANQUANTE",IF(COUNTIF(B384:B428,AE346)=0,"UNITE A CONTROLER","OK")))))),N("Q9"))</f>
        <v/>
      </c>
      <c r="S346" s="105"/>
      <c r="T346" s="141">
        <f t="shared" si="20"/>
        <v>0</v>
      </c>
      <c r="U346" s="133" t="str">
        <f>IF(1=1,IF(E346="","",U342),N("S10"))</f>
        <v/>
      </c>
      <c r="V346" s="133" t="str">
        <f>IF(1=1,IF(E346="","",V342),N("T10"))</f>
        <v/>
      </c>
      <c r="W346" s="135" t="str">
        <f>IF(1=1,IF(OR(U346="",V346="",NOT(ISNUMBER(U346)),NOT(ISNUMBER(V346)),U346=0),"",V346/U346),N("U10"))</f>
        <v/>
      </c>
      <c r="X346" s="136" t="str">
        <f>IF(1=1,IF(OR(W346="",NOT(ISNUMBER(F346))),"",F346*W346*IFERROR(INDEX(D384:D428,MATCH(AE346,B384:B428,0)),1)),N("V7"))</f>
        <v/>
      </c>
      <c r="Y346" s="137" t="str">
        <f>IF(1=1,IF(F346="","",IF(G346="","",IFERROR(INDEX(E384:E428,MATCH(AE346,B384:B428,0)),G346&amp;""))),N("W6"))</f>
        <v/>
      </c>
      <c r="Z346" s="142" t="str">
        <f>IF(1=1,IF(X346="","",IF(AND(ISNUMBER(X346),X346&lt;1,Y346="kg"),MAX(1,ROUND(X346*1000,0)),IF(AND(ISNUMBER(X346),X346&lt;1,Y346="L"),MAX(1,ROUND(X346*100,0)),ROUND(X346,3)))),N("X10"))</f>
        <v/>
      </c>
      <c r="AA346" s="143" t="str">
        <f>IF(1=1,IF(X346="","",IF(AND(ISNUMBER(X346),X346&lt;1,Y346="kg"),"g",IF(AND(ISNUMBER(X346),X346&lt;1,Y346="L"),"cl",Y346))),N("Y10"))</f>
        <v/>
      </c>
      <c r="AB346" s="123" t="str">
        <f>IF(1=1,IF(E346="","",IF(F346="","A CONTROLER",IF(NOT(ISNUMBER(F346)),"TEXTE",IF(OR(W346="",W346&lt;=0),"COMMANDE COUVERTS INCOMPLETE",IF(G346="","UNITE MANQUANTE",IF(COUNTIF(B384:B428,AE346)=0,"UNITE A CONTROLER","OK")))))),N("Z6"))</f>
        <v/>
      </c>
      <c r="AD346" s="144" t="str">
        <f>IF(1=1,IF(E346="","",AD342),N("AB10"))</f>
        <v/>
      </c>
      <c r="AE346" s="125" t="str">
        <f>IF(1=1,IF(G346="","",UPPER(TRIM(SUBSTITUTE(SUBSTITUTE(G346&amp;"",CHAR(160)," ")," "," ")))),N("AC10"))</f>
        <v/>
      </c>
      <c r="AG346" s="244" t="s">
        <v>80</v>
      </c>
    </row>
    <row r="347" spans="1:33" ht="15.75" x14ac:dyDescent="0.25">
      <c r="A347" s="160" t="str">
        <f>IF(1=1,IF(E347="","",A342),N("A11"))</f>
        <v/>
      </c>
      <c r="B347" s="127" t="str">
        <f>IF(1=1,IF(E347="","",B342),N("B11"))</f>
        <v/>
      </c>
      <c r="C347" s="127"/>
      <c r="D347" s="129" t="str">
        <f>IF(ISBLANK(E347),"",LARGE(D342:D346,1)+1)</f>
        <v/>
      </c>
      <c r="E347" s="130"/>
      <c r="F347" s="131"/>
      <c r="G347" s="170"/>
      <c r="H347" s="105"/>
      <c r="I347" s="132" t="str">
        <f>IF(1=1,IF(E347="","",I342),N("H11"))</f>
        <v/>
      </c>
      <c r="J347" s="133" t="str">
        <f>IF(1=1,IF(E347="","",J342),N("I11"))</f>
        <v/>
      </c>
      <c r="K347" s="134" t="str">
        <f>IF(1=1,IF(E347="","",K342),N("J11"))</f>
        <v/>
      </c>
      <c r="L347" s="135" t="str">
        <f>IF(1=1,IF(OR(J347="",O347="",NOT(ISNUMBER(J347)),NOT(ISNUMBER(O347)),J347=0),"",O347/J347),N("L11"))</f>
        <v/>
      </c>
      <c r="M347" s="136" t="str">
        <f>IF(1=1,IF(OR(L347="",NOT(ISNUMBER(F347))),"",F347*L347*IFERROR(INDEX(D384:D428,MATCH(AE347,B384:B428,0)),1)),N("M13"))</f>
        <v/>
      </c>
      <c r="N347" s="137" t="str">
        <f>IF(1=1,IF(F347="","",IF(G347="","",IFERROR(INDEX(E384:E428,MATCH(AE347,B384:B428,0)),G347&amp;""))),N("N6"))</f>
        <v/>
      </c>
      <c r="O347" s="138" t="str">
        <f>IF(1=1,IF(E347="","",O342),N("K11"))</f>
        <v/>
      </c>
      <c r="P347" s="139" t="str">
        <f>IF(1=1,IF(M347="","",IF(AND(ISNUMBER(M347),M347&lt;1,N347="kg"),MAX(1,ROUND(M347*1000,0)),IF(AND(ISNUMBER(M347),M347&lt;1,N347="L"),MAX(1,ROUND(M347*100,0)),ROUND(M347,3)))),N("O11"))</f>
        <v/>
      </c>
      <c r="Q347" s="140" t="str">
        <f>IF(1=1,IF(M347="","",IF(AND(ISNUMBER(M347),M347&lt;1,N347="kg"),"g",IF(AND(ISNUMBER(M347),M347&lt;1,N347="L"),"cl",N347))),N("P11"))</f>
        <v/>
      </c>
      <c r="R347" s="161" t="str">
        <f>IF(1=1,IF(E347="","",IF(F347="","A CONTROLER",IF(NOT(ISNUMBER(F347)),"TEXTE",IF(OR(L347="",L347&lt;=0),"COMMANDE PRINCIPALE INCOMPLETE",IF(G347="","UNITE MANQUANTE",IF(COUNTIF(B384:B428,AE347)=0,"UNITE A CONTROLER","OK")))))),N("Q9"))</f>
        <v/>
      </c>
      <c r="S347" s="105"/>
      <c r="T347" s="141">
        <f t="shared" si="20"/>
        <v>0</v>
      </c>
      <c r="U347" s="133" t="str">
        <f>IF(1=1,IF(E347="","",U342),N("S11"))</f>
        <v/>
      </c>
      <c r="V347" s="133" t="str">
        <f>IF(1=1,IF(E347="","",V342),N("T11"))</f>
        <v/>
      </c>
      <c r="W347" s="135" t="str">
        <f>IF(1=1,IF(OR(U347="",V347="",NOT(ISNUMBER(U347)),NOT(ISNUMBER(V347)),U347=0),"",V347/U347),N("U11"))</f>
        <v/>
      </c>
      <c r="X347" s="136" t="str">
        <f>IF(1=1,IF(OR(W347="",NOT(ISNUMBER(F347))),"",F347*W347*IFERROR(INDEX(D384:D428,MATCH(AE347,B384:B428,0)),1)),N("V7"))</f>
        <v/>
      </c>
      <c r="Y347" s="137" t="str">
        <f>IF(1=1,IF(F347="","",IF(G347="","",IFERROR(INDEX(E384:E428,MATCH(AE347,B384:B428,0)),G347&amp;""))),N("W6"))</f>
        <v/>
      </c>
      <c r="Z347" s="142" t="str">
        <f>IF(1=1,IF(X347="","",IF(AND(ISNUMBER(X347),X347&lt;1,Y347="kg"),MAX(1,ROUND(X347*1000,0)),IF(AND(ISNUMBER(X347),X347&lt;1,Y347="L"),MAX(1,ROUND(X347*100,0)),ROUND(X347,3)))),N("X11"))</f>
        <v/>
      </c>
      <c r="AA347" s="143" t="str">
        <f>IF(1=1,IF(X347="","",IF(AND(ISNUMBER(X347),X347&lt;1,Y347="kg"),"g",IF(AND(ISNUMBER(X347),X347&lt;1,Y347="L"),"cl",Y347))),N("Y11"))</f>
        <v/>
      </c>
      <c r="AB347" s="123" t="str">
        <f>IF(1=1,IF(E347="","",IF(F347="","A CONTROLER",IF(NOT(ISNUMBER(F347)),"TEXTE",IF(OR(W347="",W347&lt;=0),"COMMANDE COUVERTS INCOMPLETE",IF(G347="","UNITE MANQUANTE",IF(COUNTIF(B384:B428,AE347)=0,"UNITE A CONTROLER","OK")))))),N("Z6"))</f>
        <v/>
      </c>
      <c r="AD347" s="144" t="str">
        <f>IF(1=1,IF(E347="","",AD342),N("AB11"))</f>
        <v/>
      </c>
      <c r="AE347" s="125" t="str">
        <f>IF(1=1,IF(G347="","",UPPER(TRIM(SUBSTITUTE(SUBSTITUTE(G347&amp;"",CHAR(160)," ")," "," ")))),N("AC11"))</f>
        <v/>
      </c>
      <c r="AG347" s="244" t="s">
        <v>66</v>
      </c>
    </row>
    <row r="348" spans="1:33" ht="15.75" x14ac:dyDescent="0.25">
      <c r="A348" s="160" t="str">
        <f>IF(1=1,IF(E348="","",A342),N("A12"))</f>
        <v/>
      </c>
      <c r="B348" s="127" t="str">
        <f>IF(1=1,IF(E348="","",B342),N("B12"))</f>
        <v/>
      </c>
      <c r="C348" s="127"/>
      <c r="D348" s="129" t="str">
        <f>IF(ISBLANK(E348),"",LARGE(D342:D347,1)+1)</f>
        <v/>
      </c>
      <c r="E348" s="130"/>
      <c r="F348" s="131"/>
      <c r="G348" s="170"/>
      <c r="H348" s="105"/>
      <c r="I348" s="132" t="str">
        <f>IF(1=1,IF(E348="","",I342),N("H12"))</f>
        <v/>
      </c>
      <c r="J348" s="133" t="str">
        <f>IF(1=1,IF(E348="","",J342),N("I12"))</f>
        <v/>
      </c>
      <c r="K348" s="134" t="str">
        <f>IF(1=1,IF(E348="","",K342),N("J12"))</f>
        <v/>
      </c>
      <c r="L348" s="135" t="str">
        <f>IF(1=1,IF(OR(J348="",O348="",NOT(ISNUMBER(J348)),NOT(ISNUMBER(O348)),J348=0),"",O348/J348),N("L12"))</f>
        <v/>
      </c>
      <c r="M348" s="136" t="str">
        <f>IF(1=1,IF(OR(L348="",NOT(ISNUMBER(F348))),"",F348*L348*IFERROR(INDEX(D384:D428,MATCH(AE348,B384:B428,0)),1)),N("M13"))</f>
        <v/>
      </c>
      <c r="N348" s="137" t="str">
        <f>IF(1=1,IF(F348="","",IF(G348="","",IFERROR(INDEX(E384:E428,MATCH(AE348,B384:B428,0)),G348&amp;""))),N("N6"))</f>
        <v/>
      </c>
      <c r="O348" s="138" t="str">
        <f>IF(1=1,IF(E348="","",O342),N("K12"))</f>
        <v/>
      </c>
      <c r="P348" s="139" t="str">
        <f>IF(1=1,IF(M348="","",IF(AND(ISNUMBER(M348),M348&lt;1,N348="kg"),MAX(1,ROUND(M348*1000,0)),IF(AND(ISNUMBER(M348),M348&lt;1,N348="L"),MAX(1,ROUND(M348*100,0)),ROUND(M348,3)))),N("O12"))</f>
        <v/>
      </c>
      <c r="Q348" s="140" t="str">
        <f>IF(1=1,IF(M348="","",IF(AND(ISNUMBER(M348),M348&lt;1,N348="kg"),"g",IF(AND(ISNUMBER(M348),M348&lt;1,N348="L"),"cl",N348))),N("P12"))</f>
        <v/>
      </c>
      <c r="R348" s="161" t="str">
        <f>IF(1=1,IF(E348="","",IF(F348="","A CONTROLER",IF(NOT(ISNUMBER(F348)),"TEXTE",IF(OR(L348="",L348&lt;=0),"COMMANDE PRINCIPALE INCOMPLETE",IF(G348="","UNITE MANQUANTE",IF(COUNTIF(B384:B428,AE348)=0,"UNITE A CONTROLER","OK")))))),N("Q9"))</f>
        <v/>
      </c>
      <c r="S348" s="105"/>
      <c r="T348" s="141">
        <f t="shared" si="20"/>
        <v>0</v>
      </c>
      <c r="U348" s="133" t="str">
        <f>IF(1=1,IF(E348="","",U342),N("S12"))</f>
        <v/>
      </c>
      <c r="V348" s="133" t="str">
        <f>IF(1=1,IF(E348="","",V342),N("T12"))</f>
        <v/>
      </c>
      <c r="W348" s="135" t="str">
        <f>IF(1=1,IF(OR(U348="",V348="",NOT(ISNUMBER(U348)),NOT(ISNUMBER(V348)),U348=0),"",V348/U348),N("U12"))</f>
        <v/>
      </c>
      <c r="X348" s="136" t="str">
        <f>IF(1=1,IF(OR(W348="",NOT(ISNUMBER(F348))),"",F348*W348*IFERROR(INDEX(D384:D428,MATCH(AE348,B384:B428,0)),1)),N("V7"))</f>
        <v/>
      </c>
      <c r="Y348" s="137" t="str">
        <f>IF(1=1,IF(F348="","",IF(G348="","",IFERROR(INDEX(E384:E428,MATCH(AE348,B384:B428,0)),G348&amp;""))),N("W6"))</f>
        <v/>
      </c>
      <c r="Z348" s="142" t="str">
        <f>IF(1=1,IF(X348="","",IF(AND(ISNUMBER(X348),X348&lt;1,Y348="kg"),MAX(1,ROUND(X348*1000,0)),IF(AND(ISNUMBER(X348),X348&lt;1,Y348="L"),MAX(1,ROUND(X348*100,0)),ROUND(X348,3)))),N("X12"))</f>
        <v/>
      </c>
      <c r="AA348" s="143" t="str">
        <f>IF(1=1,IF(X348="","",IF(AND(ISNUMBER(X348),X348&lt;1,Y348="kg"),"g",IF(AND(ISNUMBER(X348),X348&lt;1,Y348="L"),"cl",Y348))),N("Y12"))</f>
        <v/>
      </c>
      <c r="AB348" s="123" t="str">
        <f>IF(1=1,IF(E348="","",IF(F348="","A CONTROLER",IF(NOT(ISNUMBER(F348)),"TEXTE",IF(OR(W348="",W348&lt;=0),"COMMANDE COUVERTS INCOMPLETE",IF(G348="","UNITE MANQUANTE",IF(COUNTIF(B384:B428,AE348)=0,"UNITE A CONTROLER","OK")))))),N("Z6"))</f>
        <v/>
      </c>
      <c r="AD348" s="144" t="str">
        <f>IF(1=1,IF(E348="","",AD342),N("AB12"))</f>
        <v/>
      </c>
      <c r="AE348" s="125" t="str">
        <f>IF(1=1,IF(G348="","",UPPER(TRIM(SUBSTITUTE(SUBSTITUTE(G348&amp;"",CHAR(160)," ")," "," ")))),N("AC12"))</f>
        <v/>
      </c>
      <c r="AG348" s="244" t="s">
        <v>64</v>
      </c>
    </row>
    <row r="349" spans="1:33" ht="15.75" x14ac:dyDescent="0.25">
      <c r="A349" s="160" t="str">
        <f>IF(1=1,IF(E349="","",A342),N("A13"))</f>
        <v/>
      </c>
      <c r="B349" s="127" t="str">
        <f>IF(1=1,IF(E349="","",B342),N("B13"))</f>
        <v/>
      </c>
      <c r="C349" s="127"/>
      <c r="D349" s="129" t="str">
        <f>IF(ISBLANK(E349),"",LARGE(D342:D348,1)+1)</f>
        <v/>
      </c>
      <c r="E349" s="130"/>
      <c r="F349" s="131"/>
      <c r="G349" s="170"/>
      <c r="H349" s="105"/>
      <c r="I349" s="132" t="str">
        <f>IF(1=1,IF(E349="","",I342),N("H13"))</f>
        <v/>
      </c>
      <c r="J349" s="133" t="str">
        <f>IF(1=1,IF(E349="","",J342),N("I13"))</f>
        <v/>
      </c>
      <c r="K349" s="134" t="str">
        <f>IF(1=1,IF(E349="","",K342),N("J13"))</f>
        <v/>
      </c>
      <c r="L349" s="135" t="str">
        <f>IF(1=1,IF(OR(J349="",O349="",NOT(ISNUMBER(J349)),NOT(ISNUMBER(O349)),J349=0),"",O349/J349),N("L13"))</f>
        <v/>
      </c>
      <c r="M349" s="136" t="str">
        <f>IF(1=1,IF(OR(L349="",NOT(ISNUMBER(F349))),"",F349*L349*IFERROR(INDEX(D384:D428,MATCH(AE349,B384:B428,0)),1)),N("M13"))</f>
        <v/>
      </c>
      <c r="N349" s="137" t="str">
        <f>IF(1=1,IF(F349="","",IF(G349="","",IFERROR(INDEX(E384:E428,MATCH(AE349,B384:B428,0)),G349&amp;""))),N("N6"))</f>
        <v/>
      </c>
      <c r="O349" s="138" t="str">
        <f>IF(1=1,IF(E349="","",O342),N("K13"))</f>
        <v/>
      </c>
      <c r="P349" s="139" t="str">
        <f>IF(1=1,IF(M349="","",IF(AND(ISNUMBER(M349),M349&lt;1,N349="kg"),MAX(1,ROUND(M349*1000,0)),IF(AND(ISNUMBER(M349),M349&lt;1,N349="L"),MAX(1,ROUND(M349*100,0)),ROUND(M349,3)))),N("O13"))</f>
        <v/>
      </c>
      <c r="Q349" s="140" t="str">
        <f>IF(1=1,IF(M349="","",IF(AND(ISNUMBER(M349),M349&lt;1,N349="kg"),"g",IF(AND(ISNUMBER(M349),M349&lt;1,N349="L"),"cl",N349))),N("P13"))</f>
        <v/>
      </c>
      <c r="R349" s="161" t="str">
        <f>IF(1=1,IF(E349="","",IF(F349="","A CONTROLER",IF(NOT(ISNUMBER(F349)),"TEXTE",IF(OR(L349="",L349&lt;=0),"COMMANDE PRINCIPALE INCOMPLETE",IF(G349="","UNITE MANQUANTE",IF(COUNTIF(B384:B428,AE349)=0,"UNITE A CONTROLER","OK")))))),N("Q9"))</f>
        <v/>
      </c>
      <c r="S349" s="105"/>
      <c r="T349" s="141">
        <f t="shared" si="20"/>
        <v>0</v>
      </c>
      <c r="U349" s="133" t="str">
        <f>IF(1=1,IF(E349="","",U342),N("S13"))</f>
        <v/>
      </c>
      <c r="V349" s="133" t="str">
        <f>IF(1=1,IF(E349="","",V342),N("T13"))</f>
        <v/>
      </c>
      <c r="W349" s="135" t="str">
        <f>IF(1=1,IF(OR(U349="",V349="",NOT(ISNUMBER(U349)),NOT(ISNUMBER(V349)),U349=0),"",V349/U349),N("U13"))</f>
        <v/>
      </c>
      <c r="X349" s="136" t="str">
        <f>IF(1=1,IF(OR(W349="",NOT(ISNUMBER(F349))),"",F349*W349*IFERROR(INDEX(D384:D428,MATCH(AE349,B384:B428,0)),1)),N("V7"))</f>
        <v/>
      </c>
      <c r="Y349" s="137" t="str">
        <f>IF(1=1,IF(F349="","",IF(G349="","",IFERROR(INDEX(E384:E428,MATCH(AE349,B384:B428,0)),G349&amp;""))),N("W6"))</f>
        <v/>
      </c>
      <c r="Z349" s="142" t="str">
        <f>IF(1=1,IF(X349="","",IF(AND(ISNUMBER(X349),X349&lt;1,Y349="kg"),MAX(1,ROUND(X349*1000,0)),IF(AND(ISNUMBER(X349),X349&lt;1,Y349="L"),MAX(1,ROUND(X349*100,0)),ROUND(X349,3)))),N("X13"))</f>
        <v/>
      </c>
      <c r="AA349" s="143" t="str">
        <f>IF(1=1,IF(X349="","",IF(AND(ISNUMBER(X349),X349&lt;1,Y349="kg"),"g",IF(AND(ISNUMBER(X349),X349&lt;1,Y349="L"),"cl",Y349))),N("Y13"))</f>
        <v/>
      </c>
      <c r="AB349" s="123" t="str">
        <f>IF(1=1,IF(E349="","",IF(F349="","A CONTROLER",IF(NOT(ISNUMBER(F349)),"TEXTE",IF(OR(W349="",W349&lt;=0),"COMMANDE COUVERTS INCOMPLETE",IF(G349="","UNITE MANQUANTE",IF(COUNTIF(B384:B428,AE349)=0,"UNITE A CONTROLER","OK")))))),N("Z6"))</f>
        <v/>
      </c>
      <c r="AD349" s="144" t="str">
        <f>IF(1=1,IF(E349="","",AD342),N("AB13"))</f>
        <v/>
      </c>
      <c r="AE349" s="125" t="str">
        <f>IF(1=1,IF(G349="","",UPPER(TRIM(SUBSTITUTE(SUBSTITUTE(G349&amp;"",CHAR(160)," ")," "," ")))),N("AC13"))</f>
        <v/>
      </c>
      <c r="AG349" s="244"/>
    </row>
    <row r="350" spans="1:33" ht="15.75" x14ac:dyDescent="0.25">
      <c r="A350" s="160" t="str">
        <f>IF(1=1,IF(E350="","",A342),N("A14"))</f>
        <v/>
      </c>
      <c r="B350" s="127" t="str">
        <f>IF(1=1,IF(E350="","",B342),N("B14"))</f>
        <v/>
      </c>
      <c r="C350" s="127"/>
      <c r="D350" s="129" t="str">
        <f>IF(ISBLANK(E350),"",LARGE(D342:D349,1)+1)</f>
        <v/>
      </c>
      <c r="E350" s="130"/>
      <c r="F350" s="131"/>
      <c r="G350" s="170"/>
      <c r="H350" s="105"/>
      <c r="I350" s="132" t="str">
        <f>IF(1=1,IF(E350="","",I342),N("H14"))</f>
        <v/>
      </c>
      <c r="J350" s="133" t="str">
        <f>IF(1=1,IF(E350="","",J342),N("I14"))</f>
        <v/>
      </c>
      <c r="K350" s="134" t="str">
        <f>IF(1=1,IF(E350="","",K342),N("J14"))</f>
        <v/>
      </c>
      <c r="L350" s="135" t="str">
        <f>IF(1=1,IF(OR(J350="",O350="",NOT(ISNUMBER(J350)),NOT(ISNUMBER(O350)),J350=0),"",O350/J350),N("L14"))</f>
        <v/>
      </c>
      <c r="M350" s="136" t="str">
        <f>IF(1=1,IF(OR(L350="",NOT(ISNUMBER(F350))),"",F350*L350*IFERROR(INDEX(D384:D428,MATCH(AE350,B384:B428,0)),1)),N("M13"))</f>
        <v/>
      </c>
      <c r="N350" s="137" t="str">
        <f>IF(1=1,IF(F350="","",IF(G350="","",IFERROR(INDEX(E384:E428,MATCH(AE350,B384:B428,0)),G350&amp;""))),N("N6"))</f>
        <v/>
      </c>
      <c r="O350" s="138" t="str">
        <f>IF(1=1,IF(E350="","",O342),N("K14"))</f>
        <v/>
      </c>
      <c r="P350" s="139" t="str">
        <f>IF(1=1,IF(M350="","",IF(AND(ISNUMBER(M350),M350&lt;1,N350="kg"),MAX(1,ROUND(M350*1000,0)),IF(AND(ISNUMBER(M350),M350&lt;1,N350="L"),MAX(1,ROUND(M350*100,0)),ROUND(M350,3)))),N("O14"))</f>
        <v/>
      </c>
      <c r="Q350" s="140" t="str">
        <f>IF(1=1,IF(M350="","",IF(AND(ISNUMBER(M350),M350&lt;1,N350="kg"),"g",IF(AND(ISNUMBER(M350),M350&lt;1,N350="L"),"cl",N350))),N("P14"))</f>
        <v/>
      </c>
      <c r="R350" s="161" t="str">
        <f>IF(1=1,IF(E350="","",IF(F350="","A CONTROLER",IF(NOT(ISNUMBER(F350)),"TEXTE",IF(OR(L350="",L350&lt;=0),"COMMANDE PRINCIPALE INCOMPLETE",IF(G350="","UNITE MANQUANTE",IF(COUNTIF(B384:B428,AE350)=0,"UNITE A CONTROLER","OK")))))),N("Q9"))</f>
        <v/>
      </c>
      <c r="S350" s="105"/>
      <c r="T350" s="141">
        <f t="shared" si="20"/>
        <v>0</v>
      </c>
      <c r="U350" s="133" t="str">
        <f>IF(1=1,IF(E350="","",U342),N("S14"))</f>
        <v/>
      </c>
      <c r="V350" s="133" t="str">
        <f>IF(1=1,IF(E350="","",V342),N("T14"))</f>
        <v/>
      </c>
      <c r="W350" s="135" t="str">
        <f>IF(1=1,IF(OR(U350="",V350="",NOT(ISNUMBER(U350)),NOT(ISNUMBER(V350)),U350=0),"",V350/U350),N("U14"))</f>
        <v/>
      </c>
      <c r="X350" s="136" t="str">
        <f>IF(1=1,IF(OR(W350="",NOT(ISNUMBER(F350))),"",F350*W350*IFERROR(INDEX(D384:D428,MATCH(AE350,B384:B428,0)),1)),N("V7"))</f>
        <v/>
      </c>
      <c r="Y350" s="137" t="str">
        <f>IF(1=1,IF(F350="","",IF(G350="","",IFERROR(INDEX(E384:E428,MATCH(AE350,B384:B428,0)),G350&amp;""))),N("W6"))</f>
        <v/>
      </c>
      <c r="Z350" s="142" t="str">
        <f>IF(1=1,IF(X350="","",IF(AND(ISNUMBER(X350),X350&lt;1,Y350="kg"),MAX(1,ROUND(X350*1000,0)),IF(AND(ISNUMBER(X350),X350&lt;1,Y350="L"),MAX(1,ROUND(X350*100,0)),ROUND(X350,3)))),N("X14"))</f>
        <v/>
      </c>
      <c r="AA350" s="143" t="str">
        <f>IF(1=1,IF(X350="","",IF(AND(ISNUMBER(X350),X350&lt;1,Y350="kg"),"g",IF(AND(ISNUMBER(X350),X350&lt;1,Y350="L"),"cl",Y350))),N("Y14"))</f>
        <v/>
      </c>
      <c r="AB350" s="123" t="str">
        <f>IF(1=1,IF(E350="","",IF(F350="","A CONTROLER",IF(NOT(ISNUMBER(F350)),"TEXTE",IF(OR(W350="",W350&lt;=0),"COMMANDE COUVERTS INCOMPLETE",IF(G350="","UNITE MANQUANTE",IF(COUNTIF(B384:B428,AE350)=0,"UNITE A CONTROLER","OK")))))),N("Z6"))</f>
        <v/>
      </c>
      <c r="AD350" s="144" t="str">
        <f>IF(1=1,IF(E350="","",AD342),N("AB14"))</f>
        <v/>
      </c>
      <c r="AE350" s="125" t="str">
        <f>IF(1=1,IF(G350="","",UPPER(TRIM(SUBSTITUTE(SUBSTITUTE(G350&amp;"",CHAR(160)," ")," "," ")))),N("AC14"))</f>
        <v/>
      </c>
    </row>
    <row r="351" spans="1:33" ht="15.75" x14ac:dyDescent="0.25">
      <c r="A351" s="160" t="str">
        <f>IF(1=1,IF(E351="","",A342),N("A15"))</f>
        <v/>
      </c>
      <c r="B351" s="127" t="str">
        <f>IF(1=1,IF(E351="","",B342),N("B15"))</f>
        <v/>
      </c>
      <c r="C351" s="127"/>
      <c r="D351" s="129" t="str">
        <f>IF(ISBLANK(E351),"",LARGE(D342:D350,1)+1)</f>
        <v/>
      </c>
      <c r="E351" s="130"/>
      <c r="F351" s="131"/>
      <c r="G351" s="170"/>
      <c r="H351" s="105"/>
      <c r="I351" s="132" t="str">
        <f>IF(1=1,IF(E351="","",I342),N("H15"))</f>
        <v/>
      </c>
      <c r="J351" s="133" t="str">
        <f>IF(1=1,IF(E351="","",J342),N("I15"))</f>
        <v/>
      </c>
      <c r="K351" s="134" t="str">
        <f>IF(1=1,IF(E351="","",K342),N("J15"))</f>
        <v/>
      </c>
      <c r="L351" s="135" t="str">
        <f>IF(1=1,IF(OR(J351="",O351="",NOT(ISNUMBER(J351)),NOT(ISNUMBER(O351)),J351=0),"",O351/J351),N("L15"))</f>
        <v/>
      </c>
      <c r="M351" s="136" t="str">
        <f>IF(1=1,IF(OR(L351="",NOT(ISNUMBER(F351))),"",F351*L351*IFERROR(INDEX(D384:D428,MATCH(AE351,B384:B428,0)),1)),N("M13"))</f>
        <v/>
      </c>
      <c r="N351" s="137" t="str">
        <f>IF(1=1,IF(F351="","",IF(G351="","",IFERROR(INDEX(E384:E428,MATCH(AE351,B384:B428,0)),G351&amp;""))),N("N6"))</f>
        <v/>
      </c>
      <c r="O351" s="138" t="str">
        <f>IF(1=1,IF(E351="","",O342),N("K15"))</f>
        <v/>
      </c>
      <c r="P351" s="139" t="str">
        <f>IF(1=1,IF(M351="","",IF(AND(ISNUMBER(M351),M351&lt;1,N351="kg"),MAX(1,ROUND(M351*1000,0)),IF(AND(ISNUMBER(M351),M351&lt;1,N351="L"),MAX(1,ROUND(M351*100,0)),ROUND(M351,3)))),N("O15"))</f>
        <v/>
      </c>
      <c r="Q351" s="140" t="str">
        <f>IF(1=1,IF(M351="","",IF(AND(ISNUMBER(M351),M351&lt;1,N351="kg"),"g",IF(AND(ISNUMBER(M351),M351&lt;1,N351="L"),"cl",N351))),N("P15"))</f>
        <v/>
      </c>
      <c r="R351" s="161" t="str">
        <f>IF(1=1,IF(E351="","",IF(F351="","A CONTROLER",IF(NOT(ISNUMBER(F351)),"TEXTE",IF(OR(L351="",L351&lt;=0),"COMMANDE PRINCIPALE INCOMPLETE",IF(G351="","UNITE MANQUANTE",IF(COUNTIF(B384:B428,AE351)=0,"UNITE A CONTROLER","OK")))))),N("Q9"))</f>
        <v/>
      </c>
      <c r="S351" s="105"/>
      <c r="T351" s="141">
        <f t="shared" si="20"/>
        <v>0</v>
      </c>
      <c r="U351" s="133" t="str">
        <f>IF(1=1,IF(E351="","",U342),N("S15"))</f>
        <v/>
      </c>
      <c r="V351" s="133" t="str">
        <f>IF(1=1,IF(E351="","",V342),N("T15"))</f>
        <v/>
      </c>
      <c r="W351" s="135" t="str">
        <f>IF(1=1,IF(OR(U351="",V351="",NOT(ISNUMBER(U351)),NOT(ISNUMBER(V351)),U351=0),"",V351/U351),N("U15"))</f>
        <v/>
      </c>
      <c r="X351" s="136" t="str">
        <f>IF(1=1,IF(OR(W351="",NOT(ISNUMBER(F351))),"",F351*W351*IFERROR(INDEX(D384:D428,MATCH(AE351,B384:B428,0)),1)),N("V7"))</f>
        <v/>
      </c>
      <c r="Y351" s="137" t="str">
        <f>IF(1=1,IF(F351="","",IF(G351="","",IFERROR(INDEX(E384:E428,MATCH(AE351,B384:B428,0)),G351&amp;""))),N("W6"))</f>
        <v/>
      </c>
      <c r="Z351" s="142" t="str">
        <f>IF(1=1,IF(X351="","",IF(AND(ISNUMBER(X351),X351&lt;1,Y351="kg"),MAX(1,ROUND(X351*1000,0)),IF(AND(ISNUMBER(X351),X351&lt;1,Y351="L"),MAX(1,ROUND(X351*100,0)),ROUND(X351,3)))),N("X15"))</f>
        <v/>
      </c>
      <c r="AA351" s="143" t="str">
        <f>IF(1=1,IF(X351="","",IF(AND(ISNUMBER(X351),X351&lt;1,Y351="kg"),"g",IF(AND(ISNUMBER(X351),X351&lt;1,Y351="L"),"cl",Y351))),N("Y15"))</f>
        <v/>
      </c>
      <c r="AB351" s="123" t="str">
        <f>IF(1=1,IF(E351="","",IF(F351="","A CONTROLER",IF(NOT(ISNUMBER(F351)),"TEXTE",IF(OR(W351="",W351&lt;=0),"COMMANDE COUVERTS INCOMPLETE",IF(G351="","UNITE MANQUANTE",IF(COUNTIF(B384:B428,AE351)=0,"UNITE A CONTROLER","OK")))))),N("Z6"))</f>
        <v/>
      </c>
      <c r="AD351" s="144" t="str">
        <f>IF(1=1,IF(E351="","",AD342),N("AB15"))</f>
        <v/>
      </c>
      <c r="AE351" s="125" t="str">
        <f>IF(1=1,IF(G351="","",UPPER(TRIM(SUBSTITUTE(SUBSTITUTE(G351&amp;"",CHAR(160)," ")," "," ")))),N("AC15"))</f>
        <v/>
      </c>
    </row>
    <row r="352" spans="1:33" ht="15.75" x14ac:dyDescent="0.25">
      <c r="A352" s="160" t="str">
        <f>IF(1=1,IF(E352="","",A342),N("A16"))</f>
        <v/>
      </c>
      <c r="B352" s="127" t="str">
        <f>IF(1=1,IF(E352="","",B342),N("B16"))</f>
        <v/>
      </c>
      <c r="C352" s="127"/>
      <c r="D352" s="129" t="str">
        <f>IF(ISBLANK(E352),"",LARGE(D342:D351,1)+1)</f>
        <v/>
      </c>
      <c r="E352" s="130"/>
      <c r="F352" s="131"/>
      <c r="G352" s="170"/>
      <c r="H352" s="105"/>
      <c r="I352" s="132" t="str">
        <f>IF(1=1,IF(E352="","",I342),N("H16"))</f>
        <v/>
      </c>
      <c r="J352" s="133" t="str">
        <f>IF(1=1,IF(E352="","",J342),N("I16"))</f>
        <v/>
      </c>
      <c r="K352" s="134" t="str">
        <f>IF(1=1,IF(E352="","",K342),N("J16"))</f>
        <v/>
      </c>
      <c r="L352" s="135" t="str">
        <f>IF(1=1,IF(OR(J352="",O352="",NOT(ISNUMBER(J352)),NOT(ISNUMBER(O352)),J352=0),"",O352/J352),N("L16"))</f>
        <v/>
      </c>
      <c r="M352" s="136" t="str">
        <f>IF(1=1,IF(OR(L352="",NOT(ISNUMBER(F352))),"",F352*L352*IFERROR(INDEX(D384:D428,MATCH(AE352,B384:B428,0)),1)),N("M13"))</f>
        <v/>
      </c>
      <c r="N352" s="137" t="str">
        <f>IF(1=1,IF(F352="","",IF(G352="","",IFERROR(INDEX(E384:E428,MATCH(AE352,B384:B428,0)),G352&amp;""))),N("N6"))</f>
        <v/>
      </c>
      <c r="O352" s="138" t="str">
        <f>IF(1=1,IF(E352="","",O342),N("K16"))</f>
        <v/>
      </c>
      <c r="P352" s="139" t="str">
        <f>IF(1=1,IF(M352="","",IF(AND(ISNUMBER(M352),M352&lt;1,N352="kg"),MAX(1,ROUND(M352*1000,0)),IF(AND(ISNUMBER(M352),M352&lt;1,N352="L"),MAX(1,ROUND(M352*100,0)),ROUND(M352,3)))),N("O16"))</f>
        <v/>
      </c>
      <c r="Q352" s="140" t="str">
        <f>IF(1=1,IF(M352="","",IF(AND(ISNUMBER(M352),M352&lt;1,N352="kg"),"g",IF(AND(ISNUMBER(M352),M352&lt;1,N352="L"),"cl",N352))),N("P16"))</f>
        <v/>
      </c>
      <c r="R352" s="161" t="str">
        <f>IF(1=1,IF(E352="","",IF(F352="","A CONTROLER",IF(NOT(ISNUMBER(F352)),"TEXTE",IF(OR(L352="",L352&lt;=0),"COMMANDE PRINCIPALE INCOMPLETE",IF(G352="","UNITE MANQUANTE",IF(COUNTIF(B384:B428,AE352)=0,"UNITE A CONTROLER","OK")))))),N("Q9"))</f>
        <v/>
      </c>
      <c r="S352" s="105"/>
      <c r="T352" s="141">
        <f t="shared" si="20"/>
        <v>0</v>
      </c>
      <c r="U352" s="133" t="str">
        <f>IF(1=1,IF(E352="","",U342),N("S16"))</f>
        <v/>
      </c>
      <c r="V352" s="133" t="str">
        <f>IF(1=1,IF(E352="","",V342),N("T16"))</f>
        <v/>
      </c>
      <c r="W352" s="135" t="str">
        <f>IF(1=1,IF(OR(U352="",V352="",NOT(ISNUMBER(U352)),NOT(ISNUMBER(V352)),U352=0),"",V352/U352),N("U16"))</f>
        <v/>
      </c>
      <c r="X352" s="136" t="str">
        <f>IF(1=1,IF(OR(W352="",NOT(ISNUMBER(F352))),"",F352*W352*IFERROR(INDEX(D384:D428,MATCH(AE352,B384:B428,0)),1)),N("V7"))</f>
        <v/>
      </c>
      <c r="Y352" s="137" t="str">
        <f>IF(1=1,IF(F352="","",IF(G352="","",IFERROR(INDEX(E384:E428,MATCH(AE352,B384:B428,0)),G352&amp;""))),N("W6"))</f>
        <v/>
      </c>
      <c r="Z352" s="142" t="str">
        <f>IF(1=1,IF(X352="","",IF(AND(ISNUMBER(X352),X352&lt;1,Y352="kg"),MAX(1,ROUND(X352*1000,0)),IF(AND(ISNUMBER(X352),X352&lt;1,Y352="L"),MAX(1,ROUND(X352*100,0)),ROUND(X352,3)))),N("X16"))</f>
        <v/>
      </c>
      <c r="AA352" s="143" t="str">
        <f>IF(1=1,IF(X352="","",IF(AND(ISNUMBER(X352),X352&lt;1,Y352="kg"),"g",IF(AND(ISNUMBER(X352),X352&lt;1,Y352="L"),"cl",Y352))),N("Y16"))</f>
        <v/>
      </c>
      <c r="AB352" s="123" t="str">
        <f>IF(1=1,IF(E352="","",IF(F352="","A CONTROLER",IF(NOT(ISNUMBER(F352)),"TEXTE",IF(OR(W352="",W352&lt;=0),"COMMANDE COUVERTS INCOMPLETE",IF(G352="","UNITE MANQUANTE",IF(COUNTIF(B384:B428,AE352)=0,"UNITE A CONTROLER","OK")))))),N("Z6"))</f>
        <v/>
      </c>
      <c r="AD352" s="144" t="str">
        <f>IF(1=1,IF(E352="","",AD342),N("AB16"))</f>
        <v/>
      </c>
      <c r="AE352" s="125" t="str">
        <f>IF(1=1,IF(G352="","",UPPER(TRIM(SUBSTITUTE(SUBSTITUTE(G352&amp;"",CHAR(160)," ")," "," ")))),N("AC16"))</f>
        <v/>
      </c>
    </row>
    <row r="353" spans="1:31" ht="15.75" x14ac:dyDescent="0.25">
      <c r="A353" s="160" t="str">
        <f>IF(1=1,IF(E353="","",A342),N("A17"))</f>
        <v/>
      </c>
      <c r="B353" s="127" t="str">
        <f>IF(1=1,IF(E353="","",B342),N("B17"))</f>
        <v/>
      </c>
      <c r="C353" s="127"/>
      <c r="D353" s="129" t="str">
        <f>IF(ISBLANK(E353),"",LARGE(D342:D352,1)+1)</f>
        <v/>
      </c>
      <c r="E353" s="130"/>
      <c r="F353" s="131"/>
      <c r="G353" s="170"/>
      <c r="H353" s="105"/>
      <c r="I353" s="132" t="str">
        <f>IF(1=1,IF(E353="","",I342),N("H17"))</f>
        <v/>
      </c>
      <c r="J353" s="133" t="str">
        <f>IF(1=1,IF(E353="","",J342),N("I17"))</f>
        <v/>
      </c>
      <c r="K353" s="134" t="str">
        <f>IF(1=1,IF(E353="","",K342),N("J17"))</f>
        <v/>
      </c>
      <c r="L353" s="135" t="str">
        <f>IF(1=1,IF(OR(J353="",O353="",NOT(ISNUMBER(J353)),NOT(ISNUMBER(O353)),J353=0),"",O353/J353),N("L17"))</f>
        <v/>
      </c>
      <c r="M353" s="136" t="str">
        <f>IF(1=1,IF(OR(L353="",NOT(ISNUMBER(F353))),"",F353*L353*IFERROR(INDEX(D384:D428,MATCH(AE353,B384:B428,0)),1)),N("M13"))</f>
        <v/>
      </c>
      <c r="N353" s="137" t="str">
        <f>IF(1=1,IF(F353="","",IF(G353="","",IFERROR(INDEX(E384:E428,MATCH(AE353,B384:B428,0)),G353&amp;""))),N("N6"))</f>
        <v/>
      </c>
      <c r="O353" s="138" t="str">
        <f>IF(1=1,IF(E353="","",O342),N("K17"))</f>
        <v/>
      </c>
      <c r="P353" s="139" t="str">
        <f>IF(1=1,IF(M353="","",IF(AND(ISNUMBER(M353),M353&lt;1,N353="kg"),MAX(1,ROUND(M353*1000,0)),IF(AND(ISNUMBER(M353),M353&lt;1,N353="L"),MAX(1,ROUND(M353*100,0)),ROUND(M353,3)))),N("O17"))</f>
        <v/>
      </c>
      <c r="Q353" s="140" t="str">
        <f>IF(1=1,IF(M353="","",IF(AND(ISNUMBER(M353),M353&lt;1,N353="kg"),"g",IF(AND(ISNUMBER(M353),M353&lt;1,N353="L"),"cl",N353))),N("P17"))</f>
        <v/>
      </c>
      <c r="R353" s="161" t="str">
        <f>IF(1=1,IF(E353="","",IF(F353="","A CONTROLER",IF(NOT(ISNUMBER(F353)),"TEXTE",IF(OR(L353="",L353&lt;=0),"COMMANDE PRINCIPALE INCOMPLETE",IF(G353="","UNITE MANQUANTE",IF(COUNTIF(B384:B428,AE353)=0,"UNITE A CONTROLER","OK")))))),N("Q9"))</f>
        <v/>
      </c>
      <c r="S353" s="105"/>
      <c r="T353" s="141">
        <f t="shared" si="20"/>
        <v>0</v>
      </c>
      <c r="U353" s="133" t="str">
        <f>IF(1=1,IF(E353="","",U342),N("S17"))</f>
        <v/>
      </c>
      <c r="V353" s="133" t="str">
        <f>IF(1=1,IF(E353="","",V342),N("T17"))</f>
        <v/>
      </c>
      <c r="W353" s="135" t="str">
        <f>IF(1=1,IF(OR(U353="",V353="",NOT(ISNUMBER(U353)),NOT(ISNUMBER(V353)),U353=0),"",V353/U353),N("U17"))</f>
        <v/>
      </c>
      <c r="X353" s="136" t="str">
        <f>IF(1=1,IF(OR(W353="",NOT(ISNUMBER(F353))),"",F353*W353*IFERROR(INDEX(D384:D428,MATCH(AE353,B384:B428,0)),1)),N("V7"))</f>
        <v/>
      </c>
      <c r="Y353" s="137" t="str">
        <f>IF(1=1,IF(F353="","",IF(G353="","",IFERROR(INDEX(E384:E428,MATCH(AE353,B384:B428,0)),G353&amp;""))),N("W6"))</f>
        <v/>
      </c>
      <c r="Z353" s="142" t="str">
        <f>IF(1=1,IF(X353="","",IF(AND(ISNUMBER(X353),X353&lt;1,Y353="kg"),MAX(1,ROUND(X353*1000,0)),IF(AND(ISNUMBER(X353),X353&lt;1,Y353="L"),MAX(1,ROUND(X353*100,0)),ROUND(X353,3)))),N("X17"))</f>
        <v/>
      </c>
      <c r="AA353" s="143" t="str">
        <f>IF(1=1,IF(X353="","",IF(AND(ISNUMBER(X353),X353&lt;1,Y353="kg"),"g",IF(AND(ISNUMBER(X353),X353&lt;1,Y353="L"),"cl",Y353))),N("Y17"))</f>
        <v/>
      </c>
      <c r="AB353" s="123" t="str">
        <f>IF(1=1,IF(E353="","",IF(F353="","A CONTROLER",IF(NOT(ISNUMBER(F353)),"TEXTE",IF(OR(W353="",W353&lt;=0),"COMMANDE COUVERTS INCOMPLETE",IF(G353="","UNITE MANQUANTE",IF(COUNTIF(B384:B428,AE353)=0,"UNITE A CONTROLER","OK")))))),N("Z6"))</f>
        <v/>
      </c>
      <c r="AD353" s="144" t="str">
        <f>IF(1=1,IF(E353="","",AD342),N("AB17"))</f>
        <v/>
      </c>
      <c r="AE353" s="125" t="str">
        <f>IF(1=1,IF(G353="","",UPPER(TRIM(SUBSTITUTE(SUBSTITUTE(G353&amp;"",CHAR(160)," ")," "," ")))),N("AC17"))</f>
        <v/>
      </c>
    </row>
    <row r="354" spans="1:31" ht="15.75" x14ac:dyDescent="0.25">
      <c r="A354" s="160" t="str">
        <f>IF(1=1,IF(E354="","",A342),N("A18"))</f>
        <v/>
      </c>
      <c r="B354" s="127" t="str">
        <f>IF(1=1,IF(E354="","",B342),N("B18"))</f>
        <v/>
      </c>
      <c r="C354" s="127"/>
      <c r="D354" s="129" t="str">
        <f>IF(ISBLANK(E354),"",LARGE(D342:D353,1)+1)</f>
        <v/>
      </c>
      <c r="E354" s="130"/>
      <c r="F354" s="131"/>
      <c r="G354" s="170"/>
      <c r="H354" s="105"/>
      <c r="I354" s="132" t="str">
        <f>IF(1=1,IF(E354="","",I342),N("H18"))</f>
        <v/>
      </c>
      <c r="J354" s="133" t="str">
        <f>IF(1=1,IF(E354="","",J342),N("I18"))</f>
        <v/>
      </c>
      <c r="K354" s="134" t="str">
        <f>IF(1=1,IF(E354="","",K342),N("J18"))</f>
        <v/>
      </c>
      <c r="L354" s="135" t="str">
        <f>IF(1=1,IF(OR(J354="",O354="",NOT(ISNUMBER(J354)),NOT(ISNUMBER(O354)),J354=0),"",O354/J354),N("L18"))</f>
        <v/>
      </c>
      <c r="M354" s="136" t="str">
        <f>IF(1=1,IF(OR(L354="",NOT(ISNUMBER(F354))),"",F354*L354*IFERROR(INDEX(D384:D428,MATCH(AE354,B384:B428,0)),1)),N("M13"))</f>
        <v/>
      </c>
      <c r="N354" s="137" t="str">
        <f>IF(1=1,IF(F354="","",IF(G354="","",IFERROR(INDEX(E384:E428,MATCH(AE354,B384:B428,0)),G354&amp;""))),N("N6"))</f>
        <v/>
      </c>
      <c r="O354" s="138" t="str">
        <f>IF(1=1,IF(E354="","",O342),N("K18"))</f>
        <v/>
      </c>
      <c r="P354" s="139" t="str">
        <f>IF(1=1,IF(M354="","",IF(AND(ISNUMBER(M354),M354&lt;1,N354="kg"),MAX(1,ROUND(M354*1000,0)),IF(AND(ISNUMBER(M354),M354&lt;1,N354="L"),MAX(1,ROUND(M354*100,0)),ROUND(M354,3)))),N("O18"))</f>
        <v/>
      </c>
      <c r="Q354" s="140" t="str">
        <f>IF(1=1,IF(M354="","",IF(AND(ISNUMBER(M354),M354&lt;1,N354="kg"),"g",IF(AND(ISNUMBER(M354),M354&lt;1,N354="L"),"cl",N354))),N("P18"))</f>
        <v/>
      </c>
      <c r="R354" s="161" t="str">
        <f>IF(1=1,IF(E354="","",IF(F354="","A CONTROLER",IF(NOT(ISNUMBER(F354)),"TEXTE",IF(OR(L354="",L354&lt;=0),"COMMANDE PRINCIPALE INCOMPLETE",IF(G354="","UNITE MANQUANTE",IF(COUNTIF(B384:B428,AE354)=0,"UNITE A CONTROLER","OK")))))),N("Q9"))</f>
        <v/>
      </c>
      <c r="S354" s="105"/>
      <c r="T354" s="141">
        <f t="shared" si="20"/>
        <v>0</v>
      </c>
      <c r="U354" s="133" t="str">
        <f>IF(1=1,IF(E354="","",U342),N("S18"))</f>
        <v/>
      </c>
      <c r="V354" s="133" t="str">
        <f>IF(1=1,IF(E354="","",V342),N("T18"))</f>
        <v/>
      </c>
      <c r="W354" s="135" t="str">
        <f>IF(1=1,IF(OR(U354="",V354="",NOT(ISNUMBER(U354)),NOT(ISNUMBER(V354)),U354=0),"",V354/U354),N("U18"))</f>
        <v/>
      </c>
      <c r="X354" s="136" t="str">
        <f>IF(1=1,IF(OR(W354="",NOT(ISNUMBER(F354))),"",F354*W354*IFERROR(INDEX(D384:D428,MATCH(AE354,B384:B428,0)),1)),N("V7"))</f>
        <v/>
      </c>
      <c r="Y354" s="137" t="str">
        <f>IF(1=1,IF(F354="","",IF(G354="","",IFERROR(INDEX(E384:E428,MATCH(AE354,B384:B428,0)),G354&amp;""))),N("W6"))</f>
        <v/>
      </c>
      <c r="Z354" s="142" t="str">
        <f>IF(1=1,IF(X354="","",IF(AND(ISNUMBER(X354),X354&lt;1,Y354="kg"),MAX(1,ROUND(X354*1000,0)),IF(AND(ISNUMBER(X354),X354&lt;1,Y354="L"),MAX(1,ROUND(X354*100,0)),ROUND(X354,3)))),N("X18"))</f>
        <v/>
      </c>
      <c r="AA354" s="143" t="str">
        <f>IF(1=1,IF(X354="","",IF(AND(ISNUMBER(X354),X354&lt;1,Y354="kg"),"g",IF(AND(ISNUMBER(X354),X354&lt;1,Y354="L"),"cl",Y354))),N("Y18"))</f>
        <v/>
      </c>
      <c r="AB354" s="123" t="str">
        <f>IF(1=1,IF(E354="","",IF(F354="","A CONTROLER",IF(NOT(ISNUMBER(F354)),"TEXTE",IF(OR(W354="",W354&lt;=0),"COMMANDE COUVERTS INCOMPLETE",IF(G354="","UNITE MANQUANTE",IF(COUNTIF(B384:B428,AE354)=0,"UNITE A CONTROLER","OK")))))),N("Z6"))</f>
        <v/>
      </c>
      <c r="AD354" s="144" t="str">
        <f>IF(1=1,IF(E354="","",AD342),N("AB18"))</f>
        <v/>
      </c>
      <c r="AE354" s="125" t="str">
        <f>IF(1=1,IF(G354="","",UPPER(TRIM(SUBSTITUTE(SUBSTITUTE(G354&amp;"",CHAR(160)," ")," "," ")))),N("AC18"))</f>
        <v/>
      </c>
    </row>
    <row r="355" spans="1:31" ht="15.75" x14ac:dyDescent="0.25">
      <c r="A355" s="160" t="str">
        <f>IF(1=1,IF(E355="","",A342),N("A19"))</f>
        <v/>
      </c>
      <c r="B355" s="127" t="str">
        <f>IF(1=1,IF(E355="","",B342),N("B19"))</f>
        <v/>
      </c>
      <c r="C355" s="127"/>
      <c r="D355" s="129" t="str">
        <f>IF(ISBLANK(E355),"",LARGE(D342:D354,1)+1)</f>
        <v/>
      </c>
      <c r="E355" s="130"/>
      <c r="F355" s="131"/>
      <c r="G355" s="170"/>
      <c r="H355" s="105"/>
      <c r="I355" s="132" t="str">
        <f>IF(1=1,IF(E355="","",I342),N("H19"))</f>
        <v/>
      </c>
      <c r="J355" s="133" t="str">
        <f>IF(1=1,IF(E355="","",J342),N("I19"))</f>
        <v/>
      </c>
      <c r="K355" s="134" t="str">
        <f>IF(1=1,IF(E355="","",K342),N("J19"))</f>
        <v/>
      </c>
      <c r="L355" s="135" t="str">
        <f>IF(1=1,IF(OR(J355="",O355="",NOT(ISNUMBER(J355)),NOT(ISNUMBER(O355)),J355=0),"",O355/J355),N("L19"))</f>
        <v/>
      </c>
      <c r="M355" s="136" t="str">
        <f>IF(1=1,IF(OR(L355="",NOT(ISNUMBER(F355))),"",F355*L355*IFERROR(INDEX(D384:D428,MATCH(AE355,B384:B428,0)),1)),N("M13"))</f>
        <v/>
      </c>
      <c r="N355" s="137" t="str">
        <f>IF(1=1,IF(F355="","",IF(G355="","",IFERROR(INDEX(E384:E428,MATCH(AE355,B384:B428,0)),G355&amp;""))),N("N6"))</f>
        <v/>
      </c>
      <c r="O355" s="138" t="str">
        <f>IF(1=1,IF(E355="","",O342),N("K19"))</f>
        <v/>
      </c>
      <c r="P355" s="139" t="str">
        <f>IF(1=1,IF(M355="","",IF(AND(ISNUMBER(M355),M355&lt;1,N355="kg"),MAX(1,ROUND(M355*1000,0)),IF(AND(ISNUMBER(M355),M355&lt;1,N355="L"),MAX(1,ROUND(M355*100,0)),ROUND(M355,3)))),N("O19"))</f>
        <v/>
      </c>
      <c r="Q355" s="140" t="str">
        <f>IF(1=1,IF(M355="","",IF(AND(ISNUMBER(M355),M355&lt;1,N355="kg"),"g",IF(AND(ISNUMBER(M355),M355&lt;1,N355="L"),"cl",N355))),N("P19"))</f>
        <v/>
      </c>
      <c r="R355" s="161" t="str">
        <f>IF(1=1,IF(E355="","",IF(F355="","A CONTROLER",IF(NOT(ISNUMBER(F355)),"TEXTE",IF(OR(L355="",L355&lt;=0),"COMMANDE PRINCIPALE INCOMPLETE",IF(G355="","UNITE MANQUANTE",IF(COUNTIF(B384:B428,AE355)=0,"UNITE A CONTROLER","OK")))))),N("Q9"))</f>
        <v/>
      </c>
      <c r="S355" s="105"/>
      <c r="T355" s="141">
        <f t="shared" si="20"/>
        <v>0</v>
      </c>
      <c r="U355" s="133" t="str">
        <f>IF(1=1,IF(E355="","",U342),N("S19"))</f>
        <v/>
      </c>
      <c r="V355" s="133" t="str">
        <f>IF(1=1,IF(E355="","",V342),N("T19"))</f>
        <v/>
      </c>
      <c r="W355" s="135" t="str">
        <f>IF(1=1,IF(OR(U355="",V355="",NOT(ISNUMBER(U355)),NOT(ISNUMBER(V355)),U355=0),"",V355/U355),N("U19"))</f>
        <v/>
      </c>
      <c r="X355" s="136" t="str">
        <f>IF(1=1,IF(OR(W355="",NOT(ISNUMBER(F355))),"",F355*W355*IFERROR(INDEX(D384:D428,MATCH(AE355,B384:B428,0)),1)),N("V7"))</f>
        <v/>
      </c>
      <c r="Y355" s="137" t="str">
        <f>IF(1=1,IF(F355="","",IF(G355="","",IFERROR(INDEX(E384:E428,MATCH(AE355,B384:B428,0)),G355&amp;""))),N("W6"))</f>
        <v/>
      </c>
      <c r="Z355" s="142" t="str">
        <f>IF(1=1,IF(X355="","",IF(AND(ISNUMBER(X355),X355&lt;1,Y355="kg"),MAX(1,ROUND(X355*1000,0)),IF(AND(ISNUMBER(X355),X355&lt;1,Y355="L"),MAX(1,ROUND(X355*100,0)),ROUND(X355,3)))),N("X19"))</f>
        <v/>
      </c>
      <c r="AA355" s="143" t="str">
        <f>IF(1=1,IF(X355="","",IF(AND(ISNUMBER(X355),X355&lt;1,Y355="kg"),"g",IF(AND(ISNUMBER(X355),X355&lt;1,Y355="L"),"cl",Y355))),N("Y19"))</f>
        <v/>
      </c>
      <c r="AB355" s="123" t="str">
        <f>IF(1=1,IF(E355="","",IF(F355="","A CONTROLER",IF(NOT(ISNUMBER(F355)),"TEXTE",IF(OR(W355="",W355&lt;=0),"COMMANDE COUVERTS INCOMPLETE",IF(G355="","UNITE MANQUANTE",IF(COUNTIF(B384:B428,AE355)=0,"UNITE A CONTROLER","OK")))))),N("Z6"))</f>
        <v/>
      </c>
      <c r="AD355" s="144" t="str">
        <f>IF(1=1,IF(E355="","",AD342),N("AB19"))</f>
        <v/>
      </c>
      <c r="AE355" s="125" t="str">
        <f>IF(1=1,IF(G355="","",UPPER(TRIM(SUBSTITUTE(SUBSTITUTE(G355&amp;"",CHAR(160)," ")," "," ")))),N("AC19"))</f>
        <v/>
      </c>
    </row>
    <row r="356" spans="1:31" ht="15.75" x14ac:dyDescent="0.25">
      <c r="A356" s="160" t="str">
        <f>IF(1=1,IF(E356="","",A342),N("A20"))</f>
        <v/>
      </c>
      <c r="B356" s="127" t="str">
        <f>IF(1=1,IF(E356="","",B342),N("B20"))</f>
        <v/>
      </c>
      <c r="C356" s="127"/>
      <c r="D356" s="129" t="str">
        <f>IF(ISBLANK(E356),"",LARGE(D342:D355,1)+1)</f>
        <v/>
      </c>
      <c r="E356" s="130"/>
      <c r="F356" s="131"/>
      <c r="G356" s="170"/>
      <c r="H356" s="105"/>
      <c r="I356" s="132" t="str">
        <f>IF(1=1,IF(E356="","",I342),N("H20"))</f>
        <v/>
      </c>
      <c r="J356" s="133" t="str">
        <f>IF(1=1,IF(E356="","",J342),N("I20"))</f>
        <v/>
      </c>
      <c r="K356" s="134" t="str">
        <f>IF(1=1,IF(E356="","",K342),N("J20"))</f>
        <v/>
      </c>
      <c r="L356" s="135" t="str">
        <f>IF(1=1,IF(OR(J356="",O356="",NOT(ISNUMBER(J356)),NOT(ISNUMBER(O356)),J356=0),"",O356/J356),N("L20"))</f>
        <v/>
      </c>
      <c r="M356" s="136" t="str">
        <f>IF(1=1,IF(OR(L356="",NOT(ISNUMBER(F356))),"",F356*L356*IFERROR(INDEX(D384:D428,MATCH(AE356,B384:B428,0)),1)),N("M13"))</f>
        <v/>
      </c>
      <c r="N356" s="137" t="str">
        <f>IF(1=1,IF(F356="","",IF(G356="","",IFERROR(INDEX(E384:E428,MATCH(AE356,B384:B428,0)),G356&amp;""))),N("N6"))</f>
        <v/>
      </c>
      <c r="O356" s="138" t="str">
        <f>IF(1=1,IF(E356="","",O342),N("K20"))</f>
        <v/>
      </c>
      <c r="P356" s="139" t="str">
        <f>IF(1=1,IF(M356="","",IF(AND(ISNUMBER(M356),M356&lt;1,N356="kg"),MAX(1,ROUND(M356*1000,0)),IF(AND(ISNUMBER(M356),M356&lt;1,N356="L"),MAX(1,ROUND(M356*100,0)),ROUND(M356,3)))),N("O20"))</f>
        <v/>
      </c>
      <c r="Q356" s="140" t="str">
        <f>IF(1=1,IF(M356="","",IF(AND(ISNUMBER(M356),M356&lt;1,N356="kg"),"g",IF(AND(ISNUMBER(M356),M356&lt;1,N356="L"),"cl",N356))),N("P20"))</f>
        <v/>
      </c>
      <c r="R356" s="161" t="str">
        <f>IF(1=1,IF(E356="","",IF(F356="","A CONTROLER",IF(NOT(ISNUMBER(F356)),"TEXTE",IF(OR(L356="",L356&lt;=0),"COMMANDE PRINCIPALE INCOMPLETE",IF(G356="","UNITE MANQUANTE",IF(COUNTIF(B384:B428,AE356)=0,"UNITE A CONTROLER","OK")))))),N("Q9"))</f>
        <v/>
      </c>
      <c r="S356" s="105"/>
      <c r="T356" s="141">
        <f t="shared" si="20"/>
        <v>0</v>
      </c>
      <c r="U356" s="133" t="str">
        <f>IF(1=1,IF(E356="","",U342),N("S20"))</f>
        <v/>
      </c>
      <c r="V356" s="133" t="str">
        <f>IF(1=1,IF(E356="","",V342),N("T20"))</f>
        <v/>
      </c>
      <c r="W356" s="135" t="str">
        <f>IF(1=1,IF(OR(U356="",V356="",NOT(ISNUMBER(U356)),NOT(ISNUMBER(V356)),U356=0),"",V356/U356),N("U20"))</f>
        <v/>
      </c>
      <c r="X356" s="136" t="str">
        <f>IF(1=1,IF(OR(W356="",NOT(ISNUMBER(F356))),"",F356*W356*IFERROR(INDEX(D384:D428,MATCH(AE356,B384:B428,0)),1)),N("V7"))</f>
        <v/>
      </c>
      <c r="Y356" s="137" t="str">
        <f>IF(1=1,IF(F356="","",IF(G356="","",IFERROR(INDEX(E384:E428,MATCH(AE356,B384:B428,0)),G356&amp;""))),N("W6"))</f>
        <v/>
      </c>
      <c r="Z356" s="142" t="str">
        <f>IF(1=1,IF(X356="","",IF(AND(ISNUMBER(X356),X356&lt;1,Y356="kg"),MAX(1,ROUND(X356*1000,0)),IF(AND(ISNUMBER(X356),X356&lt;1,Y356="L"),MAX(1,ROUND(X356*100,0)),ROUND(X356,3)))),N("X20"))</f>
        <v/>
      </c>
      <c r="AA356" s="143" t="str">
        <f>IF(1=1,IF(X356="","",IF(AND(ISNUMBER(X356),X356&lt;1,Y356="kg"),"g",IF(AND(ISNUMBER(X356),X356&lt;1,Y356="L"),"cl",Y356))),N("Y20"))</f>
        <v/>
      </c>
      <c r="AB356" s="123" t="str">
        <f>IF(1=1,IF(E356="","",IF(F356="","A CONTROLER",IF(NOT(ISNUMBER(F356)),"TEXTE",IF(OR(W356="",W356&lt;=0),"COMMANDE COUVERTS INCOMPLETE",IF(G356="","UNITE MANQUANTE",IF(COUNTIF(B384:B428,AE356)=0,"UNITE A CONTROLER","OK")))))),N("Z6"))</f>
        <v/>
      </c>
      <c r="AD356" s="144" t="str">
        <f>IF(1=1,IF(E356="","",AD342),N("AB20"))</f>
        <v/>
      </c>
      <c r="AE356" s="125" t="str">
        <f>IF(1=1,IF(G356="","",UPPER(TRIM(SUBSTITUTE(SUBSTITUTE(G356&amp;"",CHAR(160)," ")," "," ")))),N("AC20"))</f>
        <v/>
      </c>
    </row>
    <row r="357" spans="1:31" ht="15.75" x14ac:dyDescent="0.25">
      <c r="A357" s="160" t="str">
        <f>IF(1=1,IF(E357="","",A342),N("A21"))</f>
        <v/>
      </c>
      <c r="B357" s="127" t="str">
        <f>IF(1=1,IF(E357="","",B342),N("B21"))</f>
        <v/>
      </c>
      <c r="C357" s="127"/>
      <c r="D357" s="129" t="str">
        <f>IF(ISBLANK(E357),"",LARGE(D342:D356,1)+1)</f>
        <v/>
      </c>
      <c r="E357" s="130"/>
      <c r="F357" s="131"/>
      <c r="G357" s="170"/>
      <c r="H357" s="105"/>
      <c r="I357" s="132" t="str">
        <f>IF(1=1,IF(E357="","",I342),N("H21"))</f>
        <v/>
      </c>
      <c r="J357" s="133" t="str">
        <f>IF(1=1,IF(E357="","",J342),N("I21"))</f>
        <v/>
      </c>
      <c r="K357" s="134" t="str">
        <f>IF(1=1,IF(E357="","",K342),N("J21"))</f>
        <v/>
      </c>
      <c r="L357" s="135" t="str">
        <f>IF(1=1,IF(OR(J357="",O357="",NOT(ISNUMBER(J357)),NOT(ISNUMBER(O357)),J357=0),"",O357/J357),N("L21"))</f>
        <v/>
      </c>
      <c r="M357" s="136" t="str">
        <f>IF(1=1,IF(OR(L357="",NOT(ISNUMBER(F357))),"",F357*L357*IFERROR(INDEX(D384:D428,MATCH(AE357,B384:B428,0)),1)),N("M13"))</f>
        <v/>
      </c>
      <c r="N357" s="137" t="str">
        <f>IF(1=1,IF(F357="","",IF(G357="","",IFERROR(INDEX(E384:E428,MATCH(AE357,B384:B428,0)),G357&amp;""))),N("N6"))</f>
        <v/>
      </c>
      <c r="O357" s="138" t="str">
        <f>IF(1=1,IF(E357="","",O342),N("K21"))</f>
        <v/>
      </c>
      <c r="P357" s="139" t="str">
        <f>IF(1=1,IF(M357="","",IF(AND(ISNUMBER(M357),M357&lt;1,N357="kg"),MAX(1,ROUND(M357*1000,0)),IF(AND(ISNUMBER(M357),M357&lt;1,N357="L"),MAX(1,ROUND(M357*100,0)),ROUND(M357,3)))),N("O21"))</f>
        <v/>
      </c>
      <c r="Q357" s="140" t="str">
        <f>IF(1=1,IF(M357="","",IF(AND(ISNUMBER(M357),M357&lt;1,N357="kg"),"g",IF(AND(ISNUMBER(M357),M357&lt;1,N357="L"),"cl",N357))),N("P21"))</f>
        <v/>
      </c>
      <c r="R357" s="161" t="str">
        <f>IF(1=1,IF(E357="","",IF(F357="","A CONTROLER",IF(NOT(ISNUMBER(F357)),"TEXTE",IF(OR(L357="",L357&lt;=0),"COMMANDE PRINCIPALE INCOMPLETE",IF(G357="","UNITE MANQUANTE",IF(COUNTIF(B384:B428,AE357)=0,"UNITE A CONTROLER","OK")))))),N("Q9"))</f>
        <v/>
      </c>
      <c r="S357" s="105"/>
      <c r="T357" s="141">
        <f t="shared" si="20"/>
        <v>0</v>
      </c>
      <c r="U357" s="133" t="str">
        <f>IF(1=1,IF(E357="","",U342),N("S21"))</f>
        <v/>
      </c>
      <c r="V357" s="133" t="str">
        <f>IF(1=1,IF(E357="","",V342),N("T21"))</f>
        <v/>
      </c>
      <c r="W357" s="135" t="str">
        <f>IF(1=1,IF(OR(U357="",V357="",NOT(ISNUMBER(U357)),NOT(ISNUMBER(V357)),U357=0),"",V357/U357),N("U21"))</f>
        <v/>
      </c>
      <c r="X357" s="136" t="str">
        <f>IF(1=1,IF(OR(W357="",NOT(ISNUMBER(F357))),"",F357*W357*IFERROR(INDEX(D384:D428,MATCH(AE357,B384:B428,0)),1)),N("V7"))</f>
        <v/>
      </c>
      <c r="Y357" s="137" t="str">
        <f>IF(1=1,IF(F357="","",IF(G357="","",IFERROR(INDEX(E384:E428,MATCH(AE357,B384:B428,0)),G357&amp;""))),N("W6"))</f>
        <v/>
      </c>
      <c r="Z357" s="142" t="str">
        <f>IF(1=1,IF(X357="","",IF(AND(ISNUMBER(X357),X357&lt;1,Y357="kg"),MAX(1,ROUND(X357*1000,0)),IF(AND(ISNUMBER(X357),X357&lt;1,Y357="L"),MAX(1,ROUND(X357*100,0)),ROUND(X357,3)))),N("X21"))</f>
        <v/>
      </c>
      <c r="AA357" s="143" t="str">
        <f>IF(1=1,IF(X357="","",IF(AND(ISNUMBER(X357),X357&lt;1,Y357="kg"),"g",IF(AND(ISNUMBER(X357),X357&lt;1,Y357="L"),"cl",Y357))),N("Y21"))</f>
        <v/>
      </c>
      <c r="AB357" s="123" t="str">
        <f>IF(1=1,IF(E357="","",IF(F357="","A CONTROLER",IF(NOT(ISNUMBER(F357)),"TEXTE",IF(OR(W357="",W357&lt;=0),"COMMANDE COUVERTS INCOMPLETE",IF(G357="","UNITE MANQUANTE",IF(COUNTIF(B384:B428,AE357)=0,"UNITE A CONTROLER","OK")))))),N("Z6"))</f>
        <v/>
      </c>
      <c r="AD357" s="144" t="str">
        <f>IF(1=1,IF(E357="","",AD342),N("AB21"))</f>
        <v/>
      </c>
      <c r="AE357" s="125" t="str">
        <f>IF(1=1,IF(G357="","",UPPER(TRIM(SUBSTITUTE(SUBSTITUTE(G357&amp;"",CHAR(160)," ")," "," ")))),N("AC21"))</f>
        <v/>
      </c>
    </row>
    <row r="358" spans="1:31" ht="15.75" x14ac:dyDescent="0.25">
      <c r="A358" s="160" t="str">
        <f>IF(1=1,IF(E358="","",A342),N("A22"))</f>
        <v/>
      </c>
      <c r="B358" s="127" t="str">
        <f>IF(1=1,IF(E358="","",B342),N("B22"))</f>
        <v/>
      </c>
      <c r="C358" s="127"/>
      <c r="D358" s="129" t="str">
        <f>IF(ISBLANK(E358),"",LARGE(D342:D357,1)+1)</f>
        <v/>
      </c>
      <c r="E358" s="130"/>
      <c r="F358" s="131"/>
      <c r="G358" s="170"/>
      <c r="H358" s="105"/>
      <c r="I358" s="132" t="str">
        <f>IF(1=1,IF(E358="","",I342),N("H22"))</f>
        <v/>
      </c>
      <c r="J358" s="133" t="str">
        <f>IF(1=1,IF(E358="","",J342),N("I22"))</f>
        <v/>
      </c>
      <c r="K358" s="134" t="str">
        <f>IF(1=1,IF(E358="","",K342),N("J22"))</f>
        <v/>
      </c>
      <c r="L358" s="135" t="str">
        <f>IF(1=1,IF(OR(J358="",O358="",NOT(ISNUMBER(J358)),NOT(ISNUMBER(O358)),J358=0),"",O358/J358),N("L22"))</f>
        <v/>
      </c>
      <c r="M358" s="136" t="str">
        <f>IF(1=1,IF(OR(L358="",NOT(ISNUMBER(F358))),"",F358*L358*IFERROR(INDEX(D384:D428,MATCH(AE358,B384:B428,0)),1)),N("M13"))</f>
        <v/>
      </c>
      <c r="N358" s="137" t="str">
        <f>IF(1=1,IF(F358="","",IF(G358="","",IFERROR(INDEX(E384:E428,MATCH(AE358,B384:B428,0)),G358&amp;""))),N("N6"))</f>
        <v/>
      </c>
      <c r="O358" s="138" t="str">
        <f>IF(1=1,IF(E358="","",O342),N("K22"))</f>
        <v/>
      </c>
      <c r="P358" s="139" t="str">
        <f>IF(1=1,IF(M358="","",IF(AND(ISNUMBER(M358),M358&lt;1,N358="kg"),MAX(1,ROUND(M358*1000,0)),IF(AND(ISNUMBER(M358),M358&lt;1,N358="L"),MAX(1,ROUND(M358*100,0)),ROUND(M358,3)))),N("O22"))</f>
        <v/>
      </c>
      <c r="Q358" s="140" t="str">
        <f>IF(1=1,IF(M358="","",IF(AND(ISNUMBER(M358),M358&lt;1,N358="kg"),"g",IF(AND(ISNUMBER(M358),M358&lt;1,N358="L"),"cl",N358))),N("P22"))</f>
        <v/>
      </c>
      <c r="R358" s="161" t="str">
        <f>IF(1=1,IF(E358="","",IF(F358="","A CONTROLER",IF(NOT(ISNUMBER(F358)),"TEXTE",IF(OR(L358="",L358&lt;=0),"COMMANDE PRINCIPALE INCOMPLETE",IF(G358="","UNITE MANQUANTE",IF(COUNTIF(B384:B428,AE358)=0,"UNITE A CONTROLER","OK")))))),N("Q9"))</f>
        <v/>
      </c>
      <c r="S358" s="105"/>
      <c r="T358" s="141">
        <f t="shared" si="20"/>
        <v>0</v>
      </c>
      <c r="U358" s="133" t="str">
        <f>IF(1=1,IF(E358="","",U342),N("S22"))</f>
        <v/>
      </c>
      <c r="V358" s="133" t="str">
        <f>IF(1=1,IF(E358="","",V342),N("T22"))</f>
        <v/>
      </c>
      <c r="W358" s="135" t="str">
        <f>IF(1=1,IF(OR(U358="",V358="",NOT(ISNUMBER(U358)),NOT(ISNUMBER(V358)),U358=0),"",V358/U358),N("U22"))</f>
        <v/>
      </c>
      <c r="X358" s="136" t="str">
        <f>IF(1=1,IF(OR(W358="",NOT(ISNUMBER(F358))),"",F358*W358*IFERROR(INDEX(D384:D428,MATCH(AE358,B384:B428,0)),1)),N("V7"))</f>
        <v/>
      </c>
      <c r="Y358" s="137" t="str">
        <f>IF(1=1,IF(F358="","",IF(G358="","",IFERROR(INDEX(E384:E428,MATCH(AE358,B384:B428,0)),G358&amp;""))),N("W6"))</f>
        <v/>
      </c>
      <c r="Z358" s="142" t="str">
        <f>IF(1=1,IF(X358="","",IF(AND(ISNUMBER(X358),X358&lt;1,Y358="kg"),MAX(1,ROUND(X358*1000,0)),IF(AND(ISNUMBER(X358),X358&lt;1,Y358="L"),MAX(1,ROUND(X358*100,0)),ROUND(X358,3)))),N("X22"))</f>
        <v/>
      </c>
      <c r="AA358" s="143" t="str">
        <f>IF(1=1,IF(X358="","",IF(AND(ISNUMBER(X358),X358&lt;1,Y358="kg"),"g",IF(AND(ISNUMBER(X358),X358&lt;1,Y358="L"),"cl",Y358))),N("Y22"))</f>
        <v/>
      </c>
      <c r="AB358" s="123" t="str">
        <f>IF(1=1,IF(E358="","",IF(F358="","A CONTROLER",IF(NOT(ISNUMBER(F358)),"TEXTE",IF(OR(W358="",W358&lt;=0),"COMMANDE COUVERTS INCOMPLETE",IF(G358="","UNITE MANQUANTE",IF(COUNTIF(B384:B428,AE358)=0,"UNITE A CONTROLER","OK")))))),N("Z6"))</f>
        <v/>
      </c>
      <c r="AD358" s="144" t="str">
        <f>IF(1=1,IF(E358="","",AD342),N("AB22"))</f>
        <v/>
      </c>
      <c r="AE358" s="125" t="str">
        <f>IF(1=1,IF(G358="","",UPPER(TRIM(SUBSTITUTE(SUBSTITUTE(G358&amp;"",CHAR(160)," ")," "," ")))),N("AC22"))</f>
        <v/>
      </c>
    </row>
    <row r="359" spans="1:31" ht="15.75" x14ac:dyDescent="0.25">
      <c r="A359" s="160" t="str">
        <f>IF(1=1,IF(E359="","",A342),N("A23"))</f>
        <v/>
      </c>
      <c r="B359" s="127" t="str">
        <f>IF(1=1,IF(E359="","",B342),N("B23"))</f>
        <v/>
      </c>
      <c r="C359" s="127"/>
      <c r="D359" s="129" t="str">
        <f>IF(ISBLANK(E359),"",LARGE(D342:D358,1)+1)</f>
        <v/>
      </c>
      <c r="E359" s="130"/>
      <c r="F359" s="131"/>
      <c r="G359" s="170"/>
      <c r="H359" s="105"/>
      <c r="I359" s="132" t="str">
        <f>IF(1=1,IF(E359="","",I342),N("H23"))</f>
        <v/>
      </c>
      <c r="J359" s="133" t="str">
        <f>IF(1=1,IF(E359="","",J342),N("I23"))</f>
        <v/>
      </c>
      <c r="K359" s="134" t="str">
        <f>IF(1=1,IF(E359="","",K342),N("J23"))</f>
        <v/>
      </c>
      <c r="L359" s="135" t="str">
        <f>IF(1=1,IF(OR(J359="",O359="",NOT(ISNUMBER(J359)),NOT(ISNUMBER(O359)),J359=0),"",O359/J359),N("L23"))</f>
        <v/>
      </c>
      <c r="M359" s="136" t="str">
        <f>IF(1=1,IF(OR(L359="",NOT(ISNUMBER(F359))),"",F359*L359*IFERROR(INDEX(D384:D428,MATCH(AE359,B384:B428,0)),1)),N("M13"))</f>
        <v/>
      </c>
      <c r="N359" s="137" t="str">
        <f>IF(1=1,IF(F359="","",IF(G359="","",IFERROR(INDEX(E384:E428,MATCH(AE359,B384:B428,0)),G359&amp;""))),N("N6"))</f>
        <v/>
      </c>
      <c r="O359" s="138" t="str">
        <f>IF(1=1,IF(E359="","",O342),N("K23"))</f>
        <v/>
      </c>
      <c r="P359" s="139" t="str">
        <f>IF(1=1,IF(M359="","",IF(AND(ISNUMBER(M359),M359&lt;1,N359="kg"),MAX(1,ROUND(M359*1000,0)),IF(AND(ISNUMBER(M359),M359&lt;1,N359="L"),MAX(1,ROUND(M359*100,0)),ROUND(M359,3)))),N("O23"))</f>
        <v/>
      </c>
      <c r="Q359" s="140" t="str">
        <f>IF(1=1,IF(M359="","",IF(AND(ISNUMBER(M359),M359&lt;1,N359="kg"),"g",IF(AND(ISNUMBER(M359),M359&lt;1,N359="L"),"cl",N359))),N("P23"))</f>
        <v/>
      </c>
      <c r="R359" s="161" t="str">
        <f>IF(1=1,IF(E359="","",IF(F359="","A CONTROLER",IF(NOT(ISNUMBER(F359)),"TEXTE",IF(OR(L359="",L359&lt;=0),"COMMANDE PRINCIPALE INCOMPLETE",IF(G359="","UNITE MANQUANTE",IF(COUNTIF(B384:B428,AE359)=0,"UNITE A CONTROLER","OK")))))),N("Q9"))</f>
        <v/>
      </c>
      <c r="S359" s="105"/>
      <c r="T359" s="141">
        <f t="shared" si="20"/>
        <v>0</v>
      </c>
      <c r="U359" s="133" t="str">
        <f>IF(1=1,IF(E359="","",U342),N("S23"))</f>
        <v/>
      </c>
      <c r="V359" s="133" t="str">
        <f>IF(1=1,IF(E359="","",V342),N("T23"))</f>
        <v/>
      </c>
      <c r="W359" s="135" t="str">
        <f>IF(1=1,IF(OR(U359="",V359="",NOT(ISNUMBER(U359)),NOT(ISNUMBER(V359)),U359=0),"",V359/U359),N("U23"))</f>
        <v/>
      </c>
      <c r="X359" s="136" t="str">
        <f>IF(1=1,IF(OR(W359="",NOT(ISNUMBER(F359))),"",F359*W359*IFERROR(INDEX(D384:D428,MATCH(AE359,B384:B428,0)),1)),N("V7"))</f>
        <v/>
      </c>
      <c r="Y359" s="137" t="str">
        <f>IF(1=1,IF(F359="","",IF(G359="","",IFERROR(INDEX(E384:E428,MATCH(AE359,B384:B428,0)),G359&amp;""))),N("W6"))</f>
        <v/>
      </c>
      <c r="Z359" s="142" t="str">
        <f>IF(1=1,IF(X359="","",IF(AND(ISNUMBER(X359),X359&lt;1,Y359="kg"),MAX(1,ROUND(X359*1000,0)),IF(AND(ISNUMBER(X359),X359&lt;1,Y359="L"),MAX(1,ROUND(X359*100,0)),ROUND(X359,3)))),N("X23"))</f>
        <v/>
      </c>
      <c r="AA359" s="143" t="str">
        <f>IF(1=1,IF(X359="","",IF(AND(ISNUMBER(X359),X359&lt;1,Y359="kg"),"g",IF(AND(ISNUMBER(X359),X359&lt;1,Y359="L"),"cl",Y359))),N("Y23"))</f>
        <v/>
      </c>
      <c r="AB359" s="123" t="str">
        <f>IF(1=1,IF(E359="","",IF(F359="","A CONTROLER",IF(NOT(ISNUMBER(F359)),"TEXTE",IF(OR(W359="",W359&lt;=0),"COMMANDE COUVERTS INCOMPLETE",IF(G359="","UNITE MANQUANTE",IF(COUNTIF(B384:B428,AE359)=0,"UNITE A CONTROLER","OK")))))),N("Z6"))</f>
        <v/>
      </c>
      <c r="AD359" s="144" t="str">
        <f>IF(1=1,IF(E359="","",AD342),N("AB23"))</f>
        <v/>
      </c>
      <c r="AE359" s="125" t="str">
        <f>IF(1=1,IF(G359="","",UPPER(TRIM(SUBSTITUTE(SUBSTITUTE(G359&amp;"",CHAR(160)," ")," "," ")))),N("AC23"))</f>
        <v/>
      </c>
    </row>
    <row r="360" spans="1:31" ht="15.75" x14ac:dyDescent="0.25">
      <c r="A360" s="160" t="str">
        <f>IF(1=1,IF(E360="","",A342),N("A24"))</f>
        <v/>
      </c>
      <c r="B360" s="127" t="str">
        <f>IF(1=1,IF(E360="","",B342),N("B24"))</f>
        <v/>
      </c>
      <c r="C360" s="127"/>
      <c r="D360" s="129" t="str">
        <f>IF(ISBLANK(E360),"",LARGE(D342:D359,1)+1)</f>
        <v/>
      </c>
      <c r="E360" s="130"/>
      <c r="F360" s="131"/>
      <c r="G360" s="170"/>
      <c r="H360" s="105"/>
      <c r="I360" s="132" t="str">
        <f>IF(1=1,IF(E360="","",I342),N("H24"))</f>
        <v/>
      </c>
      <c r="J360" s="133" t="str">
        <f>IF(1=1,IF(E360="","",J342),N("I24"))</f>
        <v/>
      </c>
      <c r="K360" s="134" t="str">
        <f>IF(1=1,IF(E360="","",K342),N("J24"))</f>
        <v/>
      </c>
      <c r="L360" s="135" t="str">
        <f>IF(1=1,IF(OR(J360="",O360="",NOT(ISNUMBER(J360)),NOT(ISNUMBER(O360)),J360=0),"",O360/J360),N("L24"))</f>
        <v/>
      </c>
      <c r="M360" s="136" t="str">
        <f>IF(1=1,IF(OR(L360="",NOT(ISNUMBER(F360))),"",F360*L360*IFERROR(INDEX(D384:D428,MATCH(AE360,B384:B428,0)),1)),N("M13"))</f>
        <v/>
      </c>
      <c r="N360" s="137" t="str">
        <f>IF(1=1,IF(F360="","",IF(G360="","",IFERROR(INDEX(E384:E428,MATCH(AE360,B384:B428,0)),G360&amp;""))),N("N6"))</f>
        <v/>
      </c>
      <c r="O360" s="138" t="str">
        <f>IF(1=1,IF(E360="","",O342),N("K24"))</f>
        <v/>
      </c>
      <c r="P360" s="139" t="str">
        <f>IF(1=1,IF(M360="","",IF(AND(ISNUMBER(M360),M360&lt;1,N360="kg"),MAX(1,ROUND(M360*1000,0)),IF(AND(ISNUMBER(M360),M360&lt;1,N360="L"),MAX(1,ROUND(M360*100,0)),ROUND(M360,3)))),N("O24"))</f>
        <v/>
      </c>
      <c r="Q360" s="140" t="str">
        <f>IF(1=1,IF(M360="","",IF(AND(ISNUMBER(M360),M360&lt;1,N360="kg"),"g",IF(AND(ISNUMBER(M360),M360&lt;1,N360="L"),"cl",N360))),N("P24"))</f>
        <v/>
      </c>
      <c r="R360" s="161" t="str">
        <f>IF(1=1,IF(E360="","",IF(F360="","A CONTROLER",IF(NOT(ISNUMBER(F360)),"TEXTE",IF(OR(L360="",L360&lt;=0),"COMMANDE PRINCIPALE INCOMPLETE",IF(G360="","UNITE MANQUANTE",IF(COUNTIF(B384:B428,AE360)=0,"UNITE A CONTROLER","OK")))))),N("Q9"))</f>
        <v/>
      </c>
      <c r="S360" s="105"/>
      <c r="T360" s="141">
        <f t="shared" si="20"/>
        <v>0</v>
      </c>
      <c r="U360" s="133" t="str">
        <f>IF(1=1,IF(E360="","",U342),N("S24"))</f>
        <v/>
      </c>
      <c r="V360" s="133" t="str">
        <f>IF(1=1,IF(E360="","",V342),N("T24"))</f>
        <v/>
      </c>
      <c r="W360" s="135" t="str">
        <f>IF(1=1,IF(OR(U360="",V360="",NOT(ISNUMBER(U360)),NOT(ISNUMBER(V360)),U360=0),"",V360/U360),N("U24"))</f>
        <v/>
      </c>
      <c r="X360" s="136" t="str">
        <f>IF(1=1,IF(OR(W360="",NOT(ISNUMBER(F360))),"",F360*W360*IFERROR(INDEX(D384:D428,MATCH(AE360,B384:B428,0)),1)),N("V7"))</f>
        <v/>
      </c>
      <c r="Y360" s="137" t="str">
        <f>IF(1=1,IF(F360="","",IF(G360="","",IFERROR(INDEX(E384:E428,MATCH(AE360,B384:B428,0)),G360&amp;""))),N("W6"))</f>
        <v/>
      </c>
      <c r="Z360" s="142" t="str">
        <f>IF(1=1,IF(X360="","",IF(AND(ISNUMBER(X360),X360&lt;1,Y360="kg"),MAX(1,ROUND(X360*1000,0)),IF(AND(ISNUMBER(X360),X360&lt;1,Y360="L"),MAX(1,ROUND(X360*100,0)),ROUND(X360,3)))),N("X24"))</f>
        <v/>
      </c>
      <c r="AA360" s="143" t="str">
        <f>IF(1=1,IF(X360="","",IF(AND(ISNUMBER(X360),X360&lt;1,Y360="kg"),"g",IF(AND(ISNUMBER(X360),X360&lt;1,Y360="L"),"cl",Y360))),N("Y24"))</f>
        <v/>
      </c>
      <c r="AB360" s="123" t="str">
        <f>IF(1=1,IF(E360="","",IF(F360="","A CONTROLER",IF(NOT(ISNUMBER(F360)),"TEXTE",IF(OR(W360="",W360&lt;=0),"COMMANDE COUVERTS INCOMPLETE",IF(G360="","UNITE MANQUANTE",IF(COUNTIF(B384:B428,AE360)=0,"UNITE A CONTROLER","OK")))))),N("Z6"))</f>
        <v/>
      </c>
      <c r="AD360" s="144" t="str">
        <f>IF(1=1,IF(E360="","",AD342),N("AB24"))</f>
        <v/>
      </c>
      <c r="AE360" s="125" t="str">
        <f>IF(1=1,IF(G360="","",UPPER(TRIM(SUBSTITUTE(SUBSTITUTE(G360&amp;"",CHAR(160)," ")," "," ")))),N("AC24"))</f>
        <v/>
      </c>
    </row>
    <row r="361" spans="1:31" ht="15.75" x14ac:dyDescent="0.25">
      <c r="A361" s="160" t="str">
        <f>IF(1=1,IF(E361="","",A342),N("A25"))</f>
        <v/>
      </c>
      <c r="B361" s="127" t="str">
        <f>IF(1=1,IF(E361="","",B342),N("B25"))</f>
        <v/>
      </c>
      <c r="C361" s="127"/>
      <c r="D361" s="129" t="str">
        <f>IF(ISBLANK(E361),"",LARGE(D342:D360,1)+1)</f>
        <v/>
      </c>
      <c r="E361" s="130"/>
      <c r="F361" s="131"/>
      <c r="G361" s="170"/>
      <c r="H361" s="105"/>
      <c r="I361" s="132" t="str">
        <f>IF(1=1,IF(E361="","",I342),N("H25"))</f>
        <v/>
      </c>
      <c r="J361" s="133" t="str">
        <f>IF(1=1,IF(E361="","",J342),N("I25"))</f>
        <v/>
      </c>
      <c r="K361" s="134" t="str">
        <f>IF(1=1,IF(E361="","",K342),N("J25"))</f>
        <v/>
      </c>
      <c r="L361" s="135" t="str">
        <f>IF(1=1,IF(OR(J361="",O361="",NOT(ISNUMBER(J361)),NOT(ISNUMBER(O361)),J361=0),"",O361/J361),N("L25"))</f>
        <v/>
      </c>
      <c r="M361" s="136" t="str">
        <f>IF(1=1,IF(OR(L361="",NOT(ISNUMBER(F361))),"",F361*L361*IFERROR(INDEX(D384:D428,MATCH(AE361,B384:B428,0)),1)),N("M13"))</f>
        <v/>
      </c>
      <c r="N361" s="137" t="str">
        <f>IF(1=1,IF(F361="","",IF(G361="","",IFERROR(INDEX(E384:E428,MATCH(AE361,B384:B428,0)),G361&amp;""))),N("N6"))</f>
        <v/>
      </c>
      <c r="O361" s="138" t="str">
        <f>IF(1=1,IF(E361="","",O342),N("K25"))</f>
        <v/>
      </c>
      <c r="P361" s="139" t="str">
        <f>IF(1=1,IF(M361="","",IF(AND(ISNUMBER(M361),M361&lt;1,N361="kg"),MAX(1,ROUND(M361*1000,0)),IF(AND(ISNUMBER(M361),M361&lt;1,N361="L"),MAX(1,ROUND(M361*100,0)),ROUND(M361,3)))),N("O25"))</f>
        <v/>
      </c>
      <c r="Q361" s="140" t="str">
        <f>IF(1=1,IF(M361="","",IF(AND(ISNUMBER(M361),M361&lt;1,N361="kg"),"g",IF(AND(ISNUMBER(M361),M361&lt;1,N361="L"),"cl",N361))),N("P25"))</f>
        <v/>
      </c>
      <c r="R361" s="161" t="str">
        <f>IF(1=1,IF(E361="","",IF(F361="","A CONTROLER",IF(NOT(ISNUMBER(F361)),"TEXTE",IF(OR(L361="",L361&lt;=0),"COMMANDE PRINCIPALE INCOMPLETE",IF(G361="","UNITE MANQUANTE",IF(COUNTIF(B384:B428,AE361)=0,"UNITE A CONTROLER","OK")))))),N("Q9"))</f>
        <v/>
      </c>
      <c r="S361" s="105"/>
      <c r="T361" s="141">
        <f t="shared" si="20"/>
        <v>0</v>
      </c>
      <c r="U361" s="133" t="str">
        <f>IF(1=1,IF(E361="","",U342),N("S25"))</f>
        <v/>
      </c>
      <c r="V361" s="133" t="str">
        <f>IF(1=1,IF(E361="","",V342),N("T25"))</f>
        <v/>
      </c>
      <c r="W361" s="135" t="str">
        <f>IF(1=1,IF(OR(U361="",V361="",NOT(ISNUMBER(U361)),NOT(ISNUMBER(V361)),U361=0),"",V361/U361),N("U25"))</f>
        <v/>
      </c>
      <c r="X361" s="136" t="str">
        <f>IF(1=1,IF(OR(W361="",NOT(ISNUMBER(F361))),"",F361*W361*IFERROR(INDEX(D384:D428,MATCH(AE361,B384:B428,0)),1)),N("V7"))</f>
        <v/>
      </c>
      <c r="Y361" s="137" t="str">
        <f>IF(1=1,IF(F361="","",IF(G361="","",IFERROR(INDEX(E384:E428,MATCH(AE361,B384:B428,0)),G361&amp;""))),N("W6"))</f>
        <v/>
      </c>
      <c r="Z361" s="142" t="str">
        <f>IF(1=1,IF(X361="","",IF(AND(ISNUMBER(X361),X361&lt;1,Y361="kg"),MAX(1,ROUND(X361*1000,0)),IF(AND(ISNUMBER(X361),X361&lt;1,Y361="L"),MAX(1,ROUND(X361*100,0)),ROUND(X361,3)))),N("X25"))</f>
        <v/>
      </c>
      <c r="AA361" s="143" t="str">
        <f>IF(1=1,IF(X361="","",IF(AND(ISNUMBER(X361),X361&lt;1,Y361="kg"),"g",IF(AND(ISNUMBER(X361),X361&lt;1,Y361="L"),"cl",Y361))),N("Y25"))</f>
        <v/>
      </c>
      <c r="AB361" s="123" t="str">
        <f>IF(1=1,IF(E361="","",IF(F361="","A CONTROLER",IF(NOT(ISNUMBER(F361)),"TEXTE",IF(OR(W361="",W361&lt;=0),"COMMANDE COUVERTS INCOMPLETE",IF(G361="","UNITE MANQUANTE",IF(COUNTIF(B384:B428,AE361)=0,"UNITE A CONTROLER","OK")))))),N("Z6"))</f>
        <v/>
      </c>
      <c r="AD361" s="144" t="str">
        <f>IF(1=1,IF(E361="","",AD342),N("AB25"))</f>
        <v/>
      </c>
      <c r="AE361" s="125" t="str">
        <f>IF(1=1,IF(G361="","",UPPER(TRIM(SUBSTITUTE(SUBSTITUTE(G361&amp;"",CHAR(160)," ")," "," ")))),N("AC25"))</f>
        <v/>
      </c>
    </row>
    <row r="362" spans="1:31" ht="15.75" x14ac:dyDescent="0.25">
      <c r="A362" s="160" t="str">
        <f>IF(1=1,IF(E362="","",A342),N("A26"))</f>
        <v/>
      </c>
      <c r="B362" s="127" t="str">
        <f>IF(1=1,IF(E362="","",B342),N("B26"))</f>
        <v/>
      </c>
      <c r="C362" s="127"/>
      <c r="D362" s="129" t="str">
        <f>IF(ISBLANK(E362),"",LARGE(D342:D361,1)+1)</f>
        <v/>
      </c>
      <c r="E362" s="130"/>
      <c r="F362" s="131"/>
      <c r="G362" s="170"/>
      <c r="H362" s="105"/>
      <c r="I362" s="132" t="str">
        <f>IF(1=1,IF(E362="","",I342),N("H26"))</f>
        <v/>
      </c>
      <c r="J362" s="133" t="str">
        <f>IF(1=1,IF(E362="","",J342),N("I26"))</f>
        <v/>
      </c>
      <c r="K362" s="134" t="str">
        <f>IF(1=1,IF(E362="","",K342),N("J26"))</f>
        <v/>
      </c>
      <c r="L362" s="135" t="str">
        <f>IF(1=1,IF(OR(J362="",O362="",NOT(ISNUMBER(J362)),NOT(ISNUMBER(O362)),J362=0),"",O362/J362),N("L26"))</f>
        <v/>
      </c>
      <c r="M362" s="136" t="str">
        <f>IF(1=1,IF(OR(L362="",NOT(ISNUMBER(F362))),"",F362*L362*IFERROR(INDEX(D384:D428,MATCH(AE362,B384:B428,0)),1)),N("M13"))</f>
        <v/>
      </c>
      <c r="N362" s="137" t="str">
        <f>IF(1=1,IF(F362="","",IF(G362="","",IFERROR(INDEX(E384:E428,MATCH(AE362,B384:B428,0)),G362&amp;""))),N("N6"))</f>
        <v/>
      </c>
      <c r="O362" s="138" t="str">
        <f>IF(1=1,IF(E362="","",O342),N("K26"))</f>
        <v/>
      </c>
      <c r="P362" s="139" t="str">
        <f>IF(1=1,IF(M362="","",IF(AND(ISNUMBER(M362),M362&lt;1,N362="kg"),MAX(1,ROUND(M362*1000,0)),IF(AND(ISNUMBER(M362),M362&lt;1,N362="L"),MAX(1,ROUND(M362*100,0)),ROUND(M362,3)))),N("O26"))</f>
        <v/>
      </c>
      <c r="Q362" s="140" t="str">
        <f>IF(1=1,IF(M362="","",IF(AND(ISNUMBER(M362),M362&lt;1,N362="kg"),"g",IF(AND(ISNUMBER(M362),M362&lt;1,N362="L"),"cl",N362))),N("P26"))</f>
        <v/>
      </c>
      <c r="R362" s="161" t="str">
        <f>IF(1=1,IF(E362="","",IF(F362="","A CONTROLER",IF(NOT(ISNUMBER(F362)),"TEXTE",IF(OR(L362="",L362&lt;=0),"COMMANDE PRINCIPALE INCOMPLETE",IF(G362="","UNITE MANQUANTE",IF(COUNTIF(B384:B428,AE362)=0,"UNITE A CONTROLER","OK")))))),N("Q9"))</f>
        <v/>
      </c>
      <c r="S362" s="105"/>
      <c r="T362" s="141">
        <f t="shared" si="20"/>
        <v>0</v>
      </c>
      <c r="U362" s="133" t="str">
        <f>IF(1=1,IF(E362="","",U342),N("S26"))</f>
        <v/>
      </c>
      <c r="V362" s="133" t="str">
        <f>IF(1=1,IF(E362="","",V342),N("T26"))</f>
        <v/>
      </c>
      <c r="W362" s="135" t="str">
        <f>IF(1=1,IF(OR(U362="",V362="",NOT(ISNUMBER(U362)),NOT(ISNUMBER(V362)),U362=0),"",V362/U362),N("U26"))</f>
        <v/>
      </c>
      <c r="X362" s="136" t="str">
        <f>IF(1=1,IF(OR(W362="",NOT(ISNUMBER(F362))),"",F362*W362*IFERROR(INDEX(D384:D428,MATCH(AE362,B384:B428,0)),1)),N("V7"))</f>
        <v/>
      </c>
      <c r="Y362" s="137" t="str">
        <f>IF(1=1,IF(F362="","",IF(G362="","",IFERROR(INDEX(E384:E428,MATCH(AE362,B384:B428,0)),G362&amp;""))),N("W6"))</f>
        <v/>
      </c>
      <c r="Z362" s="142" t="str">
        <f>IF(1=1,IF(X362="","",IF(AND(ISNUMBER(X362),X362&lt;1,Y362="kg"),MAX(1,ROUND(X362*1000,0)),IF(AND(ISNUMBER(X362),X362&lt;1,Y362="L"),MAX(1,ROUND(X362*100,0)),ROUND(X362,3)))),N("X26"))</f>
        <v/>
      </c>
      <c r="AA362" s="143" t="str">
        <f>IF(1=1,IF(X362="","",IF(AND(ISNUMBER(X362),X362&lt;1,Y362="kg"),"g",IF(AND(ISNUMBER(X362),X362&lt;1,Y362="L"),"cl",Y362))),N("Y26"))</f>
        <v/>
      </c>
      <c r="AB362" s="123" t="str">
        <f>IF(1=1,IF(E362="","",IF(F362="","A CONTROLER",IF(NOT(ISNUMBER(F362)),"TEXTE",IF(OR(W362="",W362&lt;=0),"COMMANDE COUVERTS INCOMPLETE",IF(G362="","UNITE MANQUANTE",IF(COUNTIF(B384:B428,AE362)=0,"UNITE A CONTROLER","OK")))))),N("Z6"))</f>
        <v/>
      </c>
      <c r="AD362" s="144" t="str">
        <f>IF(1=1,IF(E362="","",AD342),N("AB26"))</f>
        <v/>
      </c>
      <c r="AE362" s="125" t="str">
        <f>IF(1=1,IF(G362="","",UPPER(TRIM(SUBSTITUTE(SUBSTITUTE(G362&amp;"",CHAR(160)," ")," "," ")))),N("AC26"))</f>
        <v/>
      </c>
    </row>
    <row r="363" spans="1:31" ht="15.75" x14ac:dyDescent="0.25">
      <c r="A363" s="160" t="str">
        <f>IF(1=1,IF(E363="","",A342),N("A27"))</f>
        <v/>
      </c>
      <c r="B363" s="127" t="str">
        <f>IF(1=1,IF(E363="","",B342),N("B27"))</f>
        <v/>
      </c>
      <c r="C363" s="127"/>
      <c r="D363" s="129" t="str">
        <f>IF(ISBLANK(E363),"",LARGE(D342:D362,1)+1)</f>
        <v/>
      </c>
      <c r="E363" s="130"/>
      <c r="F363" s="131"/>
      <c r="G363" s="170"/>
      <c r="H363" s="105"/>
      <c r="I363" s="132" t="str">
        <f>IF(1=1,IF(E363="","",I342),N("H27"))</f>
        <v/>
      </c>
      <c r="J363" s="133" t="str">
        <f>IF(1=1,IF(E363="","",J342),N("I27"))</f>
        <v/>
      </c>
      <c r="K363" s="134" t="str">
        <f>IF(1=1,IF(E363="","",K342),N("J27"))</f>
        <v/>
      </c>
      <c r="L363" s="135" t="str">
        <f>IF(1=1,IF(OR(J363="",O363="",NOT(ISNUMBER(J363)),NOT(ISNUMBER(O363)),J363=0),"",O363/J363),N("L27"))</f>
        <v/>
      </c>
      <c r="M363" s="136" t="str">
        <f>IF(1=1,IF(OR(L363="",NOT(ISNUMBER(F363))),"",F363*L363*IFERROR(INDEX(D384:D428,MATCH(AE363,B384:B428,0)),1)),N("M13"))</f>
        <v/>
      </c>
      <c r="N363" s="137" t="str">
        <f>IF(1=1,IF(F363="","",IF(G363="","",IFERROR(INDEX(E384:E428,MATCH(AE363,B384:B428,0)),G363&amp;""))),N("N6"))</f>
        <v/>
      </c>
      <c r="O363" s="138" t="str">
        <f>IF(1=1,IF(E363="","",O342),N("K27"))</f>
        <v/>
      </c>
      <c r="P363" s="139" t="str">
        <f>IF(1=1,IF(M363="","",IF(AND(ISNUMBER(M363),M363&lt;1,N363="kg"),MAX(1,ROUND(M363*1000,0)),IF(AND(ISNUMBER(M363),M363&lt;1,N363="L"),MAX(1,ROUND(M363*100,0)),ROUND(M363,3)))),N("O27"))</f>
        <v/>
      </c>
      <c r="Q363" s="140" t="str">
        <f>IF(1=1,IF(M363="","",IF(AND(ISNUMBER(M363),M363&lt;1,N363="kg"),"g",IF(AND(ISNUMBER(M363),M363&lt;1,N363="L"),"cl",N363))),N("P27"))</f>
        <v/>
      </c>
      <c r="R363" s="161" t="str">
        <f>IF(1=1,IF(E363="","",IF(F363="","A CONTROLER",IF(NOT(ISNUMBER(F363)),"TEXTE",IF(OR(L363="",L363&lt;=0),"COMMANDE PRINCIPALE INCOMPLETE",IF(G363="","UNITE MANQUANTE",IF(COUNTIF(B384:B428,AE363)=0,"UNITE A CONTROLER","OK")))))),N("Q9"))</f>
        <v/>
      </c>
      <c r="S363" s="105"/>
      <c r="T363" s="141">
        <f t="shared" si="20"/>
        <v>0</v>
      </c>
      <c r="U363" s="133" t="str">
        <f>IF(1=1,IF(E363="","",U342),N("S27"))</f>
        <v/>
      </c>
      <c r="V363" s="133" t="str">
        <f>IF(1=1,IF(E363="","",V342),N("T27"))</f>
        <v/>
      </c>
      <c r="W363" s="135" t="str">
        <f>IF(1=1,IF(OR(U363="",V363="",NOT(ISNUMBER(U363)),NOT(ISNUMBER(V363)),U363=0),"",V363/U363),N("U27"))</f>
        <v/>
      </c>
      <c r="X363" s="136" t="str">
        <f>IF(1=1,IF(OR(W363="",NOT(ISNUMBER(F363))),"",F363*W363*IFERROR(INDEX(D384:D428,MATCH(AE363,B384:B428,0)),1)),N("V7"))</f>
        <v/>
      </c>
      <c r="Y363" s="137" t="str">
        <f>IF(1=1,IF(F363="","",IF(G363="","",IFERROR(INDEX(E384:E428,MATCH(AE363,B384:B428,0)),G363&amp;""))),N("W6"))</f>
        <v/>
      </c>
      <c r="Z363" s="142" t="str">
        <f>IF(1=1,IF(X363="","",IF(AND(ISNUMBER(X363),X363&lt;1,Y363="kg"),MAX(1,ROUND(X363*1000,0)),IF(AND(ISNUMBER(X363),X363&lt;1,Y363="L"),MAX(1,ROUND(X363*100,0)),ROUND(X363,3)))),N("X27"))</f>
        <v/>
      </c>
      <c r="AA363" s="143" t="str">
        <f>IF(1=1,IF(X363="","",IF(AND(ISNUMBER(X363),X363&lt;1,Y363="kg"),"g",IF(AND(ISNUMBER(X363),X363&lt;1,Y363="L"),"cl",Y363))),N("Y27"))</f>
        <v/>
      </c>
      <c r="AB363" s="123" t="str">
        <f>IF(1=1,IF(E363="","",IF(F363="","A CONTROLER",IF(NOT(ISNUMBER(F363)),"TEXTE",IF(OR(W363="",W363&lt;=0),"COMMANDE COUVERTS INCOMPLETE",IF(G363="","UNITE MANQUANTE",IF(COUNTIF(B384:B428,AE363)=0,"UNITE A CONTROLER","OK")))))),N("Z6"))</f>
        <v/>
      </c>
      <c r="AD363" s="144" t="str">
        <f>IF(1=1,IF(E363="","",AD342),N("AB27"))</f>
        <v/>
      </c>
      <c r="AE363" s="125" t="str">
        <f>IF(1=1,IF(G363="","",UPPER(TRIM(SUBSTITUTE(SUBSTITUTE(G363&amp;"",CHAR(160)," ")," "," ")))),N("AC27"))</f>
        <v/>
      </c>
    </row>
    <row r="364" spans="1:31" ht="15.75" x14ac:dyDescent="0.25">
      <c r="A364" s="160" t="str">
        <f>IF(1=1,IF(E364="","",A342),N("A28"))</f>
        <v/>
      </c>
      <c r="B364" s="127" t="str">
        <f>IF(1=1,IF(E364="","",B342),N("B28"))</f>
        <v/>
      </c>
      <c r="C364" s="127"/>
      <c r="D364" s="129" t="str">
        <f>IF(ISBLANK(E364),"",LARGE(D342:D363,1)+1)</f>
        <v/>
      </c>
      <c r="E364" s="130"/>
      <c r="F364" s="131"/>
      <c r="G364" s="170"/>
      <c r="H364" s="105"/>
      <c r="I364" s="132" t="str">
        <f>IF(1=1,IF(E364="","",I342),N("H28"))</f>
        <v/>
      </c>
      <c r="J364" s="133" t="str">
        <f>IF(1=1,IF(E364="","",J342),N("I28"))</f>
        <v/>
      </c>
      <c r="K364" s="134" t="str">
        <f>IF(1=1,IF(E364="","",K342),N("J28"))</f>
        <v/>
      </c>
      <c r="L364" s="135" t="str">
        <f>IF(1=1,IF(OR(J364="",O364="",NOT(ISNUMBER(J364)),NOT(ISNUMBER(O364)),J364=0),"",O364/J364),N("L28"))</f>
        <v/>
      </c>
      <c r="M364" s="136" t="str">
        <f>IF(1=1,IF(OR(L364="",NOT(ISNUMBER(F364))),"",F364*L364*IFERROR(INDEX(D384:D428,MATCH(AE364,B384:B428,0)),1)),N("M13"))</f>
        <v/>
      </c>
      <c r="N364" s="137" t="str">
        <f>IF(1=1,IF(F364="","",IF(G364="","",IFERROR(INDEX(E384:E428,MATCH(AE364,B384:B428,0)),G364&amp;""))),N("N6"))</f>
        <v/>
      </c>
      <c r="O364" s="138" t="str">
        <f>IF(1=1,IF(E364="","",O342),N("K28"))</f>
        <v/>
      </c>
      <c r="P364" s="139" t="str">
        <f>IF(1=1,IF(M364="","",IF(AND(ISNUMBER(M364),M364&lt;1,N364="kg"),MAX(1,ROUND(M364*1000,0)),IF(AND(ISNUMBER(M364),M364&lt;1,N364="L"),MAX(1,ROUND(M364*100,0)),ROUND(M364,3)))),N("O28"))</f>
        <v/>
      </c>
      <c r="Q364" s="140" t="str">
        <f>IF(1=1,IF(M364="","",IF(AND(ISNUMBER(M364),M364&lt;1,N364="kg"),"g",IF(AND(ISNUMBER(M364),M364&lt;1,N364="L"),"cl",N364))),N("P28"))</f>
        <v/>
      </c>
      <c r="R364" s="161" t="str">
        <f>IF(1=1,IF(E364="","",IF(F364="","A CONTROLER",IF(NOT(ISNUMBER(F364)),"TEXTE",IF(OR(L364="",L364&lt;=0),"COMMANDE PRINCIPALE INCOMPLETE",IF(G364="","UNITE MANQUANTE",IF(COUNTIF(B384:B428,AE364)=0,"UNITE A CONTROLER","OK")))))),N("Q9"))</f>
        <v/>
      </c>
      <c r="S364" s="105"/>
      <c r="T364" s="141">
        <f t="shared" si="20"/>
        <v>0</v>
      </c>
      <c r="U364" s="133" t="str">
        <f>IF(1=1,IF(E364="","",U342),N("S28"))</f>
        <v/>
      </c>
      <c r="V364" s="133" t="str">
        <f>IF(1=1,IF(E364="","",V342),N("T28"))</f>
        <v/>
      </c>
      <c r="W364" s="135" t="str">
        <f>IF(1=1,IF(OR(U364="",V364="",NOT(ISNUMBER(U364)),NOT(ISNUMBER(V364)),U364=0),"",V364/U364),N("U28"))</f>
        <v/>
      </c>
      <c r="X364" s="136" t="str">
        <f>IF(1=1,IF(OR(W364="",NOT(ISNUMBER(F364))),"",F364*W364*IFERROR(INDEX(D384:D428,MATCH(AE364,B384:B428,0)),1)),N("V7"))</f>
        <v/>
      </c>
      <c r="Y364" s="137" t="str">
        <f>IF(1=1,IF(F364="","",IF(G364="","",IFERROR(INDEX(E384:E428,MATCH(AE364,B384:B428,0)),G364&amp;""))),N("W6"))</f>
        <v/>
      </c>
      <c r="Z364" s="142" t="str">
        <f>IF(1=1,IF(X364="","",IF(AND(ISNUMBER(X364),X364&lt;1,Y364="kg"),MAX(1,ROUND(X364*1000,0)),IF(AND(ISNUMBER(X364),X364&lt;1,Y364="L"),MAX(1,ROUND(X364*100,0)),ROUND(X364,3)))),N("X28"))</f>
        <v/>
      </c>
      <c r="AA364" s="143" t="str">
        <f>IF(1=1,IF(X364="","",IF(AND(ISNUMBER(X364),X364&lt;1,Y364="kg"),"g",IF(AND(ISNUMBER(X364),X364&lt;1,Y364="L"),"cl",Y364))),N("Y28"))</f>
        <v/>
      </c>
      <c r="AB364" s="123" t="str">
        <f>IF(1=1,IF(E364="","",IF(F364="","A CONTROLER",IF(NOT(ISNUMBER(F364)),"TEXTE",IF(OR(W364="",W364&lt;=0),"COMMANDE COUVERTS INCOMPLETE",IF(G364="","UNITE MANQUANTE",IF(COUNTIF(B384:B428,AE364)=0,"UNITE A CONTROLER","OK")))))),N("Z6"))</f>
        <v/>
      </c>
      <c r="AD364" s="144" t="str">
        <f>IF(1=1,IF(E364="","",AD342),N("AB28"))</f>
        <v/>
      </c>
      <c r="AE364" s="125" t="str">
        <f>IF(1=1,IF(G364="","",UPPER(TRIM(SUBSTITUTE(SUBSTITUTE(G364&amp;"",CHAR(160)," ")," "," ")))),N("AC28"))</f>
        <v/>
      </c>
    </row>
    <row r="365" spans="1:31" ht="15.75" x14ac:dyDescent="0.25">
      <c r="A365" s="160" t="str">
        <f>IF(1=1,IF(E365="","",A342),N("A29"))</f>
        <v/>
      </c>
      <c r="B365" s="127" t="str">
        <f>IF(1=1,IF(E365="","",B342),N("B29"))</f>
        <v/>
      </c>
      <c r="C365" s="127"/>
      <c r="D365" s="129" t="str">
        <f>IF(ISBLANK(E365),"",LARGE(D342:D364,1)+1)</f>
        <v/>
      </c>
      <c r="E365" s="130"/>
      <c r="F365" s="131"/>
      <c r="G365" s="170"/>
      <c r="H365" s="105"/>
      <c r="I365" s="132" t="str">
        <f>IF(1=1,IF(E365="","",I342),N("H29"))</f>
        <v/>
      </c>
      <c r="J365" s="133" t="str">
        <f>IF(1=1,IF(E365="","",J342),N("I29"))</f>
        <v/>
      </c>
      <c r="K365" s="134" t="str">
        <f>IF(1=1,IF(E365="","",K342),N("J29"))</f>
        <v/>
      </c>
      <c r="L365" s="135" t="str">
        <f>IF(1=1,IF(OR(J365="",O365="",NOT(ISNUMBER(J365)),NOT(ISNUMBER(O365)),J365=0),"",O365/J365),N("L29"))</f>
        <v/>
      </c>
      <c r="M365" s="136" t="str">
        <f>IF(1=1,IF(OR(L365="",NOT(ISNUMBER(F365))),"",F365*L365*IFERROR(INDEX(D384:D428,MATCH(AE365,B384:B428,0)),1)),N("M13"))</f>
        <v/>
      </c>
      <c r="N365" s="137" t="str">
        <f>IF(1=1,IF(F365="","",IF(G365="","",IFERROR(INDEX(E384:E428,MATCH(AE365,B384:B428,0)),G365&amp;""))),N("N6"))</f>
        <v/>
      </c>
      <c r="O365" s="138" t="str">
        <f>IF(1=1,IF(E365="","",O342),N("K29"))</f>
        <v/>
      </c>
      <c r="P365" s="139" t="str">
        <f>IF(1=1,IF(M365="","",IF(AND(ISNUMBER(M365),M365&lt;1,N365="kg"),MAX(1,ROUND(M365*1000,0)),IF(AND(ISNUMBER(M365),M365&lt;1,N365="L"),MAX(1,ROUND(M365*100,0)),ROUND(M365,3)))),N("O29"))</f>
        <v/>
      </c>
      <c r="Q365" s="140" t="str">
        <f>IF(1=1,IF(M365="","",IF(AND(ISNUMBER(M365),M365&lt;1,N365="kg"),"g",IF(AND(ISNUMBER(M365),M365&lt;1,N365="L"),"cl",N365))),N("P29"))</f>
        <v/>
      </c>
      <c r="R365" s="161" t="str">
        <f>IF(1=1,IF(E365="","",IF(F365="","A CONTROLER",IF(NOT(ISNUMBER(F365)),"TEXTE",IF(OR(L365="",L365&lt;=0),"COMMANDE PRINCIPALE INCOMPLETE",IF(G365="","UNITE MANQUANTE",IF(COUNTIF(B384:B428,AE365)=0,"UNITE A CONTROLER","OK")))))),N("Q9"))</f>
        <v/>
      </c>
      <c r="S365" s="105"/>
      <c r="T365" s="141">
        <f t="shared" si="20"/>
        <v>0</v>
      </c>
      <c r="U365" s="133" t="str">
        <f>IF(1=1,IF(E365="","",U342),N("S29"))</f>
        <v/>
      </c>
      <c r="V365" s="133" t="str">
        <f>IF(1=1,IF(E365="","",V342),N("T29"))</f>
        <v/>
      </c>
      <c r="W365" s="135" t="str">
        <f>IF(1=1,IF(OR(U365="",V365="",NOT(ISNUMBER(U365)),NOT(ISNUMBER(V365)),U365=0),"",V365/U365),N("U29"))</f>
        <v/>
      </c>
      <c r="X365" s="136" t="str">
        <f>IF(1=1,IF(OR(W365="",NOT(ISNUMBER(F365))),"",F365*W365*IFERROR(INDEX(D384:D428,MATCH(AE365,B384:B428,0)),1)),N("V7"))</f>
        <v/>
      </c>
      <c r="Y365" s="137" t="str">
        <f>IF(1=1,IF(F365="","",IF(G365="","",IFERROR(INDEX(E384:E428,MATCH(AE365,B384:B428,0)),G365&amp;""))),N("W6"))</f>
        <v/>
      </c>
      <c r="Z365" s="142" t="str">
        <f>IF(1=1,IF(X365="","",IF(AND(ISNUMBER(X365),X365&lt;1,Y365="kg"),MAX(1,ROUND(X365*1000,0)),IF(AND(ISNUMBER(X365),X365&lt;1,Y365="L"),MAX(1,ROUND(X365*100,0)),ROUND(X365,3)))),N("X29"))</f>
        <v/>
      </c>
      <c r="AA365" s="143" t="str">
        <f>IF(1=1,IF(X365="","",IF(AND(ISNUMBER(X365),X365&lt;1,Y365="kg"),"g",IF(AND(ISNUMBER(X365),X365&lt;1,Y365="L"),"cl",Y365))),N("Y29"))</f>
        <v/>
      </c>
      <c r="AB365" s="123" t="str">
        <f>IF(1=1,IF(E365="","",IF(F365="","A CONTROLER",IF(NOT(ISNUMBER(F365)),"TEXTE",IF(OR(W365="",W365&lt;=0),"COMMANDE COUVERTS INCOMPLETE",IF(G365="","UNITE MANQUANTE",IF(COUNTIF(B384:B428,AE365)=0,"UNITE A CONTROLER","OK")))))),N("Z6"))</f>
        <v/>
      </c>
      <c r="AD365" s="144" t="str">
        <f>IF(1=1,IF(E365="","",AD342),N("AB29"))</f>
        <v/>
      </c>
      <c r="AE365" s="125" t="str">
        <f>IF(1=1,IF(G365="","",UPPER(TRIM(SUBSTITUTE(SUBSTITUTE(G365&amp;"",CHAR(160)," ")," "," ")))),N("AC29"))</f>
        <v/>
      </c>
    </row>
    <row r="366" spans="1:31" ht="15.75" x14ac:dyDescent="0.25">
      <c r="A366" s="160" t="str">
        <f>IF(1=1,IF(E366="","",A342),N("A30"))</f>
        <v/>
      </c>
      <c r="B366" s="127" t="str">
        <f>IF(1=1,IF(E366="","",B342),N("B30"))</f>
        <v/>
      </c>
      <c r="C366" s="127"/>
      <c r="D366" s="129" t="str">
        <f>IF(ISBLANK(E366),"",LARGE(D342:D365,1)+1)</f>
        <v/>
      </c>
      <c r="E366" s="130"/>
      <c r="F366" s="131"/>
      <c r="G366" s="170"/>
      <c r="H366" s="105"/>
      <c r="I366" s="132" t="str">
        <f>IF(1=1,IF(E366="","",I342),N("H30"))</f>
        <v/>
      </c>
      <c r="J366" s="133" t="str">
        <f>IF(1=1,IF(E366="","",J342),N("I30"))</f>
        <v/>
      </c>
      <c r="K366" s="134" t="str">
        <f>IF(1=1,IF(E366="","",K342),N("J30"))</f>
        <v/>
      </c>
      <c r="L366" s="135" t="str">
        <f>IF(1=1,IF(OR(J366="",O366="",NOT(ISNUMBER(J366)),NOT(ISNUMBER(O366)),J366=0),"",O366/J366),N("L30"))</f>
        <v/>
      </c>
      <c r="M366" s="136" t="str">
        <f>IF(1=1,IF(OR(L366="",NOT(ISNUMBER(F366))),"",F366*L366*IFERROR(INDEX(D384:D428,MATCH(AE366,B384:B428,0)),1)),N("M13"))</f>
        <v/>
      </c>
      <c r="N366" s="137" t="str">
        <f>IF(1=1,IF(F366="","",IF(G366="","",IFERROR(INDEX(E384:E428,MATCH(AE366,B384:B428,0)),G366&amp;""))),N("N6"))</f>
        <v/>
      </c>
      <c r="O366" s="138" t="str">
        <f>IF(1=1,IF(E366="","",O342),N("K30"))</f>
        <v/>
      </c>
      <c r="P366" s="139" t="str">
        <f>IF(1=1,IF(M366="","",IF(AND(ISNUMBER(M366),M366&lt;1,N366="kg"),MAX(1,ROUND(M366*1000,0)),IF(AND(ISNUMBER(M366),M366&lt;1,N366="L"),MAX(1,ROUND(M366*100,0)),ROUND(M366,3)))),N("O30"))</f>
        <v/>
      </c>
      <c r="Q366" s="140" t="str">
        <f>IF(1=1,IF(M366="","",IF(AND(ISNUMBER(M366),M366&lt;1,N366="kg"),"g",IF(AND(ISNUMBER(M366),M366&lt;1,N366="L"),"cl",N366))),N("P30"))</f>
        <v/>
      </c>
      <c r="R366" s="161" t="str">
        <f>IF(1=1,IF(E366="","",IF(F366="","A CONTROLER",IF(NOT(ISNUMBER(F366)),"TEXTE",IF(OR(L366="",L366&lt;=0),"COMMANDE PRINCIPALE INCOMPLETE",IF(G366="","UNITE MANQUANTE",IF(COUNTIF(B384:B428,AE366)=0,"UNITE A CONTROLER","OK")))))),N("Q9"))</f>
        <v/>
      </c>
      <c r="S366" s="105"/>
      <c r="T366" s="141">
        <f t="shared" si="20"/>
        <v>0</v>
      </c>
      <c r="U366" s="133" t="str">
        <f>IF(1=1,IF(E366="","",U342),N("S30"))</f>
        <v/>
      </c>
      <c r="V366" s="133" t="str">
        <f>IF(1=1,IF(E366="","",V342),N("T30"))</f>
        <v/>
      </c>
      <c r="W366" s="135" t="str">
        <f>IF(1=1,IF(OR(U366="",V366="",NOT(ISNUMBER(U366)),NOT(ISNUMBER(V366)),U366=0),"",V366/U366),N("U30"))</f>
        <v/>
      </c>
      <c r="X366" s="136" t="str">
        <f>IF(1=1,IF(OR(W366="",NOT(ISNUMBER(F366))),"",F366*W366*IFERROR(INDEX(D384:D428,MATCH(AE366,B384:B428,0)),1)),N("V7"))</f>
        <v/>
      </c>
      <c r="Y366" s="137" t="str">
        <f>IF(1=1,IF(F366="","",IF(G366="","",IFERROR(INDEX(E384:E428,MATCH(AE366,B384:B428,0)),G366&amp;""))),N("W6"))</f>
        <v/>
      </c>
      <c r="Z366" s="142" t="str">
        <f>IF(1=1,IF(X366="","",IF(AND(ISNUMBER(X366),X366&lt;1,Y366="kg"),MAX(1,ROUND(X366*1000,0)),IF(AND(ISNUMBER(X366),X366&lt;1,Y366="L"),MAX(1,ROUND(X366*100,0)),ROUND(X366,3)))),N("X30"))</f>
        <v/>
      </c>
      <c r="AA366" s="143" t="str">
        <f>IF(1=1,IF(X366="","",IF(AND(ISNUMBER(X366),X366&lt;1,Y366="kg"),"g",IF(AND(ISNUMBER(X366),X366&lt;1,Y366="L"),"cl",Y366))),N("Y30"))</f>
        <v/>
      </c>
      <c r="AB366" s="123" t="str">
        <f>IF(1=1,IF(E366="","",IF(F366="","A CONTROLER",IF(NOT(ISNUMBER(F366)),"TEXTE",IF(OR(W366="",W366&lt;=0),"COMMANDE COUVERTS INCOMPLETE",IF(G366="","UNITE MANQUANTE",IF(COUNTIF(B384:B428,AE366)=0,"UNITE A CONTROLER","OK")))))),N("Z6"))</f>
        <v/>
      </c>
      <c r="AD366" s="144" t="str">
        <f>IF(1=1,IF(E366="","",AD342),N("AB30"))</f>
        <v/>
      </c>
      <c r="AE366" s="125" t="str">
        <f>IF(1=1,IF(G366="","",UPPER(TRIM(SUBSTITUTE(SUBSTITUTE(G366&amp;"",CHAR(160)," ")," "," ")))),N("AC30"))</f>
        <v/>
      </c>
    </row>
    <row r="367" spans="1:31" ht="15.75" x14ac:dyDescent="0.25">
      <c r="A367" s="160" t="str">
        <f>IF(1=1,IF(E367="","",A342),N("A31"))</f>
        <v/>
      </c>
      <c r="B367" s="127" t="str">
        <f>IF(1=1,IF(E367="","",B342),N("B31"))</f>
        <v/>
      </c>
      <c r="C367" s="127"/>
      <c r="D367" s="129" t="str">
        <f>IF(ISBLANK(E367),"",LARGE(D342:D366,1)+1)</f>
        <v/>
      </c>
      <c r="E367" s="130"/>
      <c r="F367" s="131"/>
      <c r="G367" s="170"/>
      <c r="H367" s="105"/>
      <c r="I367" s="132" t="str">
        <f>IF(1=1,IF(E367="","",I342),N("H31"))</f>
        <v/>
      </c>
      <c r="J367" s="133" t="str">
        <f>IF(1=1,IF(E367="","",J342),N("I31"))</f>
        <v/>
      </c>
      <c r="K367" s="134" t="str">
        <f>IF(1=1,IF(E367="","",K342),N("J31"))</f>
        <v/>
      </c>
      <c r="L367" s="135" t="str">
        <f>IF(1=1,IF(OR(J367="",O367="",NOT(ISNUMBER(J367)),NOT(ISNUMBER(O367)),J367=0),"",O367/J367),N("L31"))</f>
        <v/>
      </c>
      <c r="M367" s="136" t="str">
        <f>IF(1=1,IF(OR(L367="",NOT(ISNUMBER(F367))),"",F367*L367*IFERROR(INDEX(D384:D428,MATCH(AE367,B384:B428,0)),1)),N("M13"))</f>
        <v/>
      </c>
      <c r="N367" s="137" t="str">
        <f>IF(1=1,IF(F367="","",IF(G367="","",IFERROR(INDEX(E384:E428,MATCH(AE367,B384:B428,0)),G367&amp;""))),N("N6"))</f>
        <v/>
      </c>
      <c r="O367" s="138" t="str">
        <f>IF(1=1,IF(E367="","",O342),N("K31"))</f>
        <v/>
      </c>
      <c r="P367" s="139" t="str">
        <f>IF(1=1,IF(M367="","",IF(AND(ISNUMBER(M367),M367&lt;1,N367="kg"),MAX(1,ROUND(M367*1000,0)),IF(AND(ISNUMBER(M367),M367&lt;1,N367="L"),MAX(1,ROUND(M367*100,0)),ROUND(M367,3)))),N("O31"))</f>
        <v/>
      </c>
      <c r="Q367" s="140" t="str">
        <f>IF(1=1,IF(M367="","",IF(AND(ISNUMBER(M367),M367&lt;1,N367="kg"),"g",IF(AND(ISNUMBER(M367),M367&lt;1,N367="L"),"cl",N367))),N("P31"))</f>
        <v/>
      </c>
      <c r="R367" s="161" t="str">
        <f>IF(1=1,IF(E367="","",IF(F367="","A CONTROLER",IF(NOT(ISNUMBER(F367)),"TEXTE",IF(OR(L367="",L367&lt;=0),"COMMANDE PRINCIPALE INCOMPLETE",IF(G367="","UNITE MANQUANTE",IF(COUNTIF(B384:B428,AE367)=0,"UNITE A CONTROLER","OK")))))),N("Q9"))</f>
        <v/>
      </c>
      <c r="S367" s="105"/>
      <c r="T367" s="141">
        <f t="shared" si="20"/>
        <v>0</v>
      </c>
      <c r="U367" s="133" t="str">
        <f>IF(1=1,IF(E367="","",U342),N("S31"))</f>
        <v/>
      </c>
      <c r="V367" s="133" t="str">
        <f>IF(1=1,IF(E367="","",V342),N("T31"))</f>
        <v/>
      </c>
      <c r="W367" s="135" t="str">
        <f>IF(1=1,IF(OR(U367="",V367="",NOT(ISNUMBER(U367)),NOT(ISNUMBER(V367)),U367=0),"",V367/U367),N("U31"))</f>
        <v/>
      </c>
      <c r="X367" s="136" t="str">
        <f>IF(1=1,IF(OR(W367="",NOT(ISNUMBER(F367))),"",F367*W367*IFERROR(INDEX(D384:D428,MATCH(AE367,B384:B428,0)),1)),N("V7"))</f>
        <v/>
      </c>
      <c r="Y367" s="137" t="str">
        <f>IF(1=1,IF(F367="","",IF(G367="","",IFERROR(INDEX(E384:E428,MATCH(AE367,B384:B428,0)),G367&amp;""))),N("W6"))</f>
        <v/>
      </c>
      <c r="Z367" s="142" t="str">
        <f>IF(1=1,IF(X367="","",IF(AND(ISNUMBER(X367),X367&lt;1,Y367="kg"),MAX(1,ROUND(X367*1000,0)),IF(AND(ISNUMBER(X367),X367&lt;1,Y367="L"),MAX(1,ROUND(X367*100,0)),ROUND(X367,3)))),N("X31"))</f>
        <v/>
      </c>
      <c r="AA367" s="143" t="str">
        <f>IF(1=1,IF(X367="","",IF(AND(ISNUMBER(X367),X367&lt;1,Y367="kg"),"g",IF(AND(ISNUMBER(X367),X367&lt;1,Y367="L"),"cl",Y367))),N("Y31"))</f>
        <v/>
      </c>
      <c r="AB367" s="123" t="str">
        <f>IF(1=1,IF(E367="","",IF(F367="","A CONTROLER",IF(NOT(ISNUMBER(F367)),"TEXTE",IF(OR(W367="",W367&lt;=0),"COMMANDE COUVERTS INCOMPLETE",IF(G367="","UNITE MANQUANTE",IF(COUNTIF(B384:B428,AE367)=0,"UNITE A CONTROLER","OK")))))),N("Z6"))</f>
        <v/>
      </c>
      <c r="AD367" s="144" t="str">
        <f>IF(1=1,IF(E367="","",AD342),N("AB31"))</f>
        <v/>
      </c>
      <c r="AE367" s="125" t="str">
        <f>IF(1=1,IF(G367="","",UPPER(TRIM(SUBSTITUTE(SUBSTITUTE(G367&amp;"",CHAR(160)," ")," "," ")))),N("AC31"))</f>
        <v/>
      </c>
    </row>
    <row r="368" spans="1:31" ht="15.75" x14ac:dyDescent="0.25">
      <c r="A368" s="160" t="str">
        <f>IF(1=1,IF(E368="","",A342),N("A32"))</f>
        <v/>
      </c>
      <c r="B368" s="127" t="str">
        <f>IF(1=1,IF(E368="","",B342),N("B32"))</f>
        <v/>
      </c>
      <c r="C368" s="127"/>
      <c r="D368" s="129" t="str">
        <f>IF(ISBLANK(E368),"",LARGE(D342:D367,1)+1)</f>
        <v/>
      </c>
      <c r="E368" s="130"/>
      <c r="F368" s="131"/>
      <c r="G368" s="170"/>
      <c r="H368" s="105"/>
      <c r="I368" s="132" t="str">
        <f>IF(1=1,IF(E368="","",I342),N("H32"))</f>
        <v/>
      </c>
      <c r="J368" s="133" t="str">
        <f>IF(1=1,IF(E368="","",J342),N("I32"))</f>
        <v/>
      </c>
      <c r="K368" s="134" t="str">
        <f>IF(1=1,IF(E368="","",K342),N("J32"))</f>
        <v/>
      </c>
      <c r="L368" s="135" t="str">
        <f>IF(1=1,IF(OR(J368="",O368="",NOT(ISNUMBER(J368)),NOT(ISNUMBER(O368)),J368=0),"",O368/J368),N("L32"))</f>
        <v/>
      </c>
      <c r="M368" s="136" t="str">
        <f>IF(1=1,IF(OR(L368="",NOT(ISNUMBER(F368))),"",F368*L368*IFERROR(INDEX(D384:D428,MATCH(AE368,B384:B428,0)),1)),N("M13"))</f>
        <v/>
      </c>
      <c r="N368" s="137" t="str">
        <f>IF(1=1,IF(F368="","",IF(G368="","",IFERROR(INDEX(E384:E428,MATCH(AE368,B384:B428,0)),G368&amp;""))),N("N6"))</f>
        <v/>
      </c>
      <c r="O368" s="138" t="str">
        <f>IF(1=1,IF(E368="","",O342),N("K32"))</f>
        <v/>
      </c>
      <c r="P368" s="139" t="str">
        <f>IF(1=1,IF(M368="","",IF(AND(ISNUMBER(M368),M368&lt;1,N368="kg"),MAX(1,ROUND(M368*1000,0)),IF(AND(ISNUMBER(M368),M368&lt;1,N368="L"),MAX(1,ROUND(M368*100,0)),ROUND(M368,3)))),N("O32"))</f>
        <v/>
      </c>
      <c r="Q368" s="140" t="str">
        <f>IF(1=1,IF(M368="","",IF(AND(ISNUMBER(M368),M368&lt;1,N368="kg"),"g",IF(AND(ISNUMBER(M368),M368&lt;1,N368="L"),"cl",N368))),N("P32"))</f>
        <v/>
      </c>
      <c r="R368" s="161" t="str">
        <f>IF(1=1,IF(E368="","",IF(F368="","A CONTROLER",IF(NOT(ISNUMBER(F368)),"TEXTE",IF(OR(L368="",L368&lt;=0),"COMMANDE PRINCIPALE INCOMPLETE",IF(G368="","UNITE MANQUANTE",IF(COUNTIF(B384:B428,AE368)=0,"UNITE A CONTROLER","OK")))))),N("Q9"))</f>
        <v/>
      </c>
      <c r="S368" s="105"/>
      <c r="T368" s="141">
        <f t="shared" si="20"/>
        <v>0</v>
      </c>
      <c r="U368" s="133" t="str">
        <f>IF(1=1,IF(E368="","",U342),N("S32"))</f>
        <v/>
      </c>
      <c r="V368" s="133" t="str">
        <f>IF(1=1,IF(E368="","",V342),N("T32"))</f>
        <v/>
      </c>
      <c r="W368" s="135" t="str">
        <f>IF(1=1,IF(OR(U368="",V368="",NOT(ISNUMBER(U368)),NOT(ISNUMBER(V368)),U368=0),"",V368/U368),N("U32"))</f>
        <v/>
      </c>
      <c r="X368" s="136" t="str">
        <f>IF(1=1,IF(OR(W368="",NOT(ISNUMBER(F368))),"",F368*W368*IFERROR(INDEX(D384:D428,MATCH(AE368,B384:B428,0)),1)),N("V7"))</f>
        <v/>
      </c>
      <c r="Y368" s="137" t="str">
        <f>IF(1=1,IF(F368="","",IF(G368="","",IFERROR(INDEX(E384:E428,MATCH(AE368,B384:B428,0)),G368&amp;""))),N("W6"))</f>
        <v/>
      </c>
      <c r="Z368" s="142" t="str">
        <f>IF(1=1,IF(X368="","",IF(AND(ISNUMBER(X368),X368&lt;1,Y368="kg"),MAX(1,ROUND(X368*1000,0)),IF(AND(ISNUMBER(X368),X368&lt;1,Y368="L"),MAX(1,ROUND(X368*100,0)),ROUND(X368,3)))),N("X32"))</f>
        <v/>
      </c>
      <c r="AA368" s="143" t="str">
        <f>IF(1=1,IF(X368="","",IF(AND(ISNUMBER(X368),X368&lt;1,Y368="kg"),"g",IF(AND(ISNUMBER(X368),X368&lt;1,Y368="L"),"cl",Y368))),N("Y32"))</f>
        <v/>
      </c>
      <c r="AB368" s="123" t="str">
        <f>IF(1=1,IF(E368="","",IF(F368="","A CONTROLER",IF(NOT(ISNUMBER(F368)),"TEXTE",IF(OR(W368="",W368&lt;=0),"COMMANDE COUVERTS INCOMPLETE",IF(G368="","UNITE MANQUANTE",IF(COUNTIF(B384:B428,AE368)=0,"UNITE A CONTROLER","OK")))))),N("Z6"))</f>
        <v/>
      </c>
      <c r="AD368" s="144" t="str">
        <f>IF(1=1,IF(E368="","",AD342),N("AB32"))</f>
        <v/>
      </c>
      <c r="AE368" s="125" t="str">
        <f>IF(1=1,IF(G368="","",UPPER(TRIM(SUBSTITUTE(SUBSTITUTE(G368&amp;"",CHAR(160)," ")," "," ")))),N("AC32"))</f>
        <v/>
      </c>
    </row>
    <row r="369" spans="1:31" ht="15.75" x14ac:dyDescent="0.25">
      <c r="A369" s="160" t="str">
        <f>IF(1=1,IF(E369="","",A342),N("A33"))</f>
        <v/>
      </c>
      <c r="B369" s="127" t="str">
        <f>IF(1=1,IF(E369="","",B342),N("B33"))</f>
        <v/>
      </c>
      <c r="C369" s="127"/>
      <c r="D369" s="129" t="str">
        <f>IF(ISBLANK(E369),"",LARGE(D342:D368,1)+1)</f>
        <v/>
      </c>
      <c r="E369" s="130"/>
      <c r="F369" s="131"/>
      <c r="G369" s="170"/>
      <c r="H369" s="105"/>
      <c r="I369" s="132" t="str">
        <f>IF(1=1,IF(E369="","",I342),N("H33"))</f>
        <v/>
      </c>
      <c r="J369" s="133" t="str">
        <f>IF(1=1,IF(E369="","",J342),N("I33"))</f>
        <v/>
      </c>
      <c r="K369" s="134" t="str">
        <f>IF(1=1,IF(E369="","",K342),N("J33"))</f>
        <v/>
      </c>
      <c r="L369" s="135" t="str">
        <f>IF(1=1,IF(OR(J369="",O369="",NOT(ISNUMBER(J369)),NOT(ISNUMBER(O369)),J369=0),"",O369/J369),N("L33"))</f>
        <v/>
      </c>
      <c r="M369" s="136" t="str">
        <f>IF(1=1,IF(OR(L369="",NOT(ISNUMBER(F369))),"",F369*L369*IFERROR(INDEX(D384:D428,MATCH(AE369,B384:B428,0)),1)),N("M13"))</f>
        <v/>
      </c>
      <c r="N369" s="137" t="str">
        <f>IF(1=1,IF(F369="","",IF(G369="","",IFERROR(INDEX(E384:E428,MATCH(AE369,B384:B428,0)),G369&amp;""))),N("N6"))</f>
        <v/>
      </c>
      <c r="O369" s="138" t="str">
        <f>IF(1=1,IF(E369="","",O342),N("K33"))</f>
        <v/>
      </c>
      <c r="P369" s="139" t="str">
        <f>IF(1=1,IF(M369="","",IF(AND(ISNUMBER(M369),M369&lt;1,N369="kg"),MAX(1,ROUND(M369*1000,0)),IF(AND(ISNUMBER(M369),M369&lt;1,N369="L"),MAX(1,ROUND(M369*100,0)),ROUND(M369,3)))),N("O33"))</f>
        <v/>
      </c>
      <c r="Q369" s="140" t="str">
        <f>IF(1=1,IF(M369="","",IF(AND(ISNUMBER(M369),M369&lt;1,N369="kg"),"g",IF(AND(ISNUMBER(M369),M369&lt;1,N369="L"),"cl",N369))),N("P33"))</f>
        <v/>
      </c>
      <c r="R369" s="161" t="str">
        <f>IF(1=1,IF(E369="","",IF(F369="","A CONTROLER",IF(NOT(ISNUMBER(F369)),"TEXTE",IF(OR(L369="",L369&lt;=0),"COMMANDE PRINCIPALE INCOMPLETE",IF(G369="","UNITE MANQUANTE",IF(COUNTIF(B384:B428,AE369)=0,"UNITE A CONTROLER","OK")))))),N("Q9"))</f>
        <v/>
      </c>
      <c r="S369" s="105"/>
      <c r="T369" s="141">
        <f t="shared" si="20"/>
        <v>0</v>
      </c>
      <c r="U369" s="133" t="str">
        <f>IF(1=1,IF(E369="","",U342),N("S33"))</f>
        <v/>
      </c>
      <c r="V369" s="133" t="str">
        <f>IF(1=1,IF(E369="","",V342),N("T33"))</f>
        <v/>
      </c>
      <c r="W369" s="135" t="str">
        <f>IF(1=1,IF(OR(U369="",V369="",NOT(ISNUMBER(U369)),NOT(ISNUMBER(V369)),U369=0),"",V369/U369),N("U33"))</f>
        <v/>
      </c>
      <c r="X369" s="136" t="str">
        <f>IF(1=1,IF(OR(W369="",NOT(ISNUMBER(F369))),"",F369*W369*IFERROR(INDEX(D384:D428,MATCH(AE369,B384:B428,0)),1)),N("V7"))</f>
        <v/>
      </c>
      <c r="Y369" s="137" t="str">
        <f>IF(1=1,IF(F369="","",IF(G369="","",IFERROR(INDEX(E384:E428,MATCH(AE369,B384:B428,0)),G369&amp;""))),N("W6"))</f>
        <v/>
      </c>
      <c r="Z369" s="142" t="str">
        <f>IF(1=1,IF(X369="","",IF(AND(ISNUMBER(X369),X369&lt;1,Y369="kg"),MAX(1,ROUND(X369*1000,0)),IF(AND(ISNUMBER(X369),X369&lt;1,Y369="L"),MAX(1,ROUND(X369*100,0)),ROUND(X369,3)))),N("X33"))</f>
        <v/>
      </c>
      <c r="AA369" s="143" t="str">
        <f>IF(1=1,IF(X369="","",IF(AND(ISNUMBER(X369),X369&lt;1,Y369="kg"),"g",IF(AND(ISNUMBER(X369),X369&lt;1,Y369="L"),"cl",Y369))),N("Y33"))</f>
        <v/>
      </c>
      <c r="AB369" s="123" t="str">
        <f>IF(1=1,IF(E369="","",IF(F369="","A CONTROLER",IF(NOT(ISNUMBER(F369)),"TEXTE",IF(OR(W369="",W369&lt;=0),"COMMANDE COUVERTS INCOMPLETE",IF(G369="","UNITE MANQUANTE",IF(COUNTIF(B384:B428,AE369)=0,"UNITE A CONTROLER","OK")))))),N("Z6"))</f>
        <v/>
      </c>
      <c r="AD369" s="144" t="str">
        <f>IF(1=1,IF(E369="","",AD342),N("AB33"))</f>
        <v/>
      </c>
      <c r="AE369" s="125" t="str">
        <f>IF(1=1,IF(G369="","",UPPER(TRIM(SUBSTITUTE(SUBSTITUTE(G369&amp;"",CHAR(160)," ")," "," ")))),N("AC33"))</f>
        <v/>
      </c>
    </row>
    <row r="370" spans="1:31" ht="15.75" x14ac:dyDescent="0.25">
      <c r="A370" s="160" t="str">
        <f>IF(1=1,IF(E370="","",A342),N("A34"))</f>
        <v/>
      </c>
      <c r="B370" s="127" t="str">
        <f>IF(1=1,IF(E370="","",B342),N("B34"))</f>
        <v/>
      </c>
      <c r="C370" s="127"/>
      <c r="D370" s="129" t="str">
        <f>IF(ISBLANK(E370),"",LARGE(D342:D369,1)+1)</f>
        <v/>
      </c>
      <c r="E370" s="130"/>
      <c r="F370" s="131"/>
      <c r="G370" s="170"/>
      <c r="H370" s="105"/>
      <c r="I370" s="132" t="str">
        <f>IF(1=1,IF(E370="","",I342),N("H34"))</f>
        <v/>
      </c>
      <c r="J370" s="133" t="str">
        <f>IF(1=1,IF(E370="","",J342),N("I34"))</f>
        <v/>
      </c>
      <c r="K370" s="134" t="str">
        <f>IF(1=1,IF(E370="","",K342),N("J34"))</f>
        <v/>
      </c>
      <c r="L370" s="135" t="str">
        <f>IF(1=1,IF(OR(J370="",O370="",NOT(ISNUMBER(J370)),NOT(ISNUMBER(O370)),J370=0),"",O370/J370),N("L34"))</f>
        <v/>
      </c>
      <c r="M370" s="136" t="str">
        <f>IF(1=1,IF(OR(L370="",NOT(ISNUMBER(F370))),"",F370*L370*IFERROR(INDEX(D384:D428,MATCH(AE370,B384:B428,0)),1)),N("M13"))</f>
        <v/>
      </c>
      <c r="N370" s="137" t="str">
        <f>IF(1=1,IF(F370="","",IF(G370="","",IFERROR(INDEX(E384:E428,MATCH(AE370,B384:B428,0)),G370&amp;""))),N("N6"))</f>
        <v/>
      </c>
      <c r="O370" s="138" t="str">
        <f>IF(1=1,IF(E370="","",O342),N("K34"))</f>
        <v/>
      </c>
      <c r="P370" s="139" t="str">
        <f>IF(1=1,IF(M370="","",IF(AND(ISNUMBER(M370),M370&lt;1,N370="kg"),MAX(1,ROUND(M370*1000,0)),IF(AND(ISNUMBER(M370),M370&lt;1,N370="L"),MAX(1,ROUND(M370*100,0)),ROUND(M370,3)))),N("O34"))</f>
        <v/>
      </c>
      <c r="Q370" s="140" t="str">
        <f>IF(1=1,IF(M370="","",IF(AND(ISNUMBER(M370),M370&lt;1,N370="kg"),"g",IF(AND(ISNUMBER(M370),M370&lt;1,N370="L"),"cl",N370))),N("P34"))</f>
        <v/>
      </c>
      <c r="R370" s="161" t="str">
        <f>IF(1=1,IF(E370="","",IF(F370="","A CONTROLER",IF(NOT(ISNUMBER(F370)),"TEXTE",IF(OR(L370="",L370&lt;=0),"COMMANDE PRINCIPALE INCOMPLETE",IF(G370="","UNITE MANQUANTE",IF(COUNTIF(B384:B428,AE370)=0,"UNITE A CONTROLER","OK")))))),N("Q9"))</f>
        <v/>
      </c>
      <c r="S370" s="105"/>
      <c r="T370" s="141">
        <f t="shared" si="20"/>
        <v>0</v>
      </c>
      <c r="U370" s="133" t="str">
        <f>IF(1=1,IF(E370="","",U342),N("S34"))</f>
        <v/>
      </c>
      <c r="V370" s="133" t="str">
        <f>IF(1=1,IF(E370="","",V342),N("T34"))</f>
        <v/>
      </c>
      <c r="W370" s="135" t="str">
        <f>IF(1=1,IF(OR(U370="",V370="",NOT(ISNUMBER(U370)),NOT(ISNUMBER(V370)),U370=0),"",V370/U370),N("U34"))</f>
        <v/>
      </c>
      <c r="X370" s="136" t="str">
        <f>IF(1=1,IF(OR(W370="",NOT(ISNUMBER(F370))),"",F370*W370*IFERROR(INDEX(D384:D428,MATCH(AE370,B384:B428,0)),1)),N("V7"))</f>
        <v/>
      </c>
      <c r="Y370" s="137" t="str">
        <f>IF(1=1,IF(F370="","",IF(G370="","",IFERROR(INDEX(E384:E428,MATCH(AE370,B384:B428,0)),G370&amp;""))),N("W6"))</f>
        <v/>
      </c>
      <c r="Z370" s="142" t="str">
        <f>IF(1=1,IF(X370="","",IF(AND(ISNUMBER(X370),X370&lt;1,Y370="kg"),MAX(1,ROUND(X370*1000,0)),IF(AND(ISNUMBER(X370),X370&lt;1,Y370="L"),MAX(1,ROUND(X370*100,0)),ROUND(X370,3)))),N("X34"))</f>
        <v/>
      </c>
      <c r="AA370" s="143" t="str">
        <f>IF(1=1,IF(X370="","",IF(AND(ISNUMBER(X370),X370&lt;1,Y370="kg"),"g",IF(AND(ISNUMBER(X370),X370&lt;1,Y370="L"),"cl",Y370))),N("Y34"))</f>
        <v/>
      </c>
      <c r="AB370" s="123" t="str">
        <f>IF(1=1,IF(E370="","",IF(F370="","A CONTROLER",IF(NOT(ISNUMBER(F370)),"TEXTE",IF(OR(W370="",W370&lt;=0),"COMMANDE COUVERTS INCOMPLETE",IF(G370="","UNITE MANQUANTE",IF(COUNTIF(B384:B428,AE370)=0,"UNITE A CONTROLER","OK")))))),N("Z6"))</f>
        <v/>
      </c>
      <c r="AD370" s="144" t="str">
        <f>IF(1=1,IF(E370="","",AD342),N("AB34"))</f>
        <v/>
      </c>
      <c r="AE370" s="125" t="str">
        <f>IF(1=1,IF(G370="","",UPPER(TRIM(SUBSTITUTE(SUBSTITUTE(G370&amp;"",CHAR(160)," ")," "," ")))),N("AC34"))</f>
        <v/>
      </c>
    </row>
    <row r="371" spans="1:31" ht="15.75" x14ac:dyDescent="0.25">
      <c r="A371" s="160" t="str">
        <f>IF(1=1,IF(E371="","",A342),N("A35"))</f>
        <v/>
      </c>
      <c r="B371" s="127" t="str">
        <f>IF(1=1,IF(E371="","",B342),N("B35"))</f>
        <v/>
      </c>
      <c r="C371" s="127"/>
      <c r="D371" s="129" t="str">
        <f>IF(ISBLANK(E371),"",LARGE(D342:D370,1)+1)</f>
        <v/>
      </c>
      <c r="E371" s="130"/>
      <c r="F371" s="131"/>
      <c r="G371" s="170"/>
      <c r="H371" s="105"/>
      <c r="I371" s="132" t="str">
        <f>IF(1=1,IF(E371="","",I342),N("H35"))</f>
        <v/>
      </c>
      <c r="J371" s="133" t="str">
        <f>IF(1=1,IF(E371="","",J342),N("I35"))</f>
        <v/>
      </c>
      <c r="K371" s="134" t="str">
        <f>IF(1=1,IF(E371="","",K342),N("J35"))</f>
        <v/>
      </c>
      <c r="L371" s="135" t="str">
        <f>IF(1=1,IF(OR(J371="",O371="",NOT(ISNUMBER(J371)),NOT(ISNUMBER(O371)),J371=0),"",O371/J371),N("L35"))</f>
        <v/>
      </c>
      <c r="M371" s="136" t="str">
        <f>IF(1=1,IF(OR(L371="",NOT(ISNUMBER(F371))),"",F371*L371*IFERROR(INDEX(D384:D428,MATCH(AE371,B384:B428,0)),1)),N("M13"))</f>
        <v/>
      </c>
      <c r="N371" s="137" t="str">
        <f>IF(1=1,IF(F371="","",IF(G371="","",IFERROR(INDEX(E384:E428,MATCH(AE371,B384:B428,0)),G371&amp;""))),N("N6"))</f>
        <v/>
      </c>
      <c r="O371" s="138" t="str">
        <f>IF(1=1,IF(E371="","",O342),N("K35"))</f>
        <v/>
      </c>
      <c r="P371" s="139" t="str">
        <f>IF(1=1,IF(M371="","",IF(AND(ISNUMBER(M371),M371&lt;1,N371="kg"),MAX(1,ROUND(M371*1000,0)),IF(AND(ISNUMBER(M371),M371&lt;1,N371="L"),MAX(1,ROUND(M371*100,0)),ROUND(M371,3)))),N("O35"))</f>
        <v/>
      </c>
      <c r="Q371" s="140" t="str">
        <f>IF(1=1,IF(M371="","",IF(AND(ISNUMBER(M371),M371&lt;1,N371="kg"),"g",IF(AND(ISNUMBER(M371),M371&lt;1,N371="L"),"cl",N371))),N("P35"))</f>
        <v/>
      </c>
      <c r="R371" s="161" t="str">
        <f>IF(1=1,IF(E371="","",IF(F371="","A CONTROLER",IF(NOT(ISNUMBER(F371)),"TEXTE",IF(OR(L371="",L371&lt;=0),"COMMANDE PRINCIPALE INCOMPLETE",IF(G371="","UNITE MANQUANTE",IF(COUNTIF(B384:B428,AE371)=0,"UNITE A CONTROLER","OK")))))),N("Q9"))</f>
        <v/>
      </c>
      <c r="S371" s="105"/>
      <c r="T371" s="141">
        <f t="shared" si="20"/>
        <v>0</v>
      </c>
      <c r="U371" s="133" t="str">
        <f>IF(1=1,IF(E371="","",U342),N("S35"))</f>
        <v/>
      </c>
      <c r="V371" s="133" t="str">
        <f>IF(1=1,IF(E371="","",V342),N("T35"))</f>
        <v/>
      </c>
      <c r="W371" s="135" t="str">
        <f>IF(1=1,IF(OR(U371="",V371="",NOT(ISNUMBER(U371)),NOT(ISNUMBER(V371)),U371=0),"",V371/U371),N("U35"))</f>
        <v/>
      </c>
      <c r="X371" s="136" t="str">
        <f>IF(1=1,IF(OR(W371="",NOT(ISNUMBER(F371))),"",F371*W371*IFERROR(INDEX(D384:D428,MATCH(AE371,B384:B428,0)),1)),N("V7"))</f>
        <v/>
      </c>
      <c r="Y371" s="137" t="str">
        <f>IF(1=1,IF(F371="","",IF(G371="","",IFERROR(INDEX(E384:E428,MATCH(AE371,B384:B428,0)),G371&amp;""))),N("W6"))</f>
        <v/>
      </c>
      <c r="Z371" s="142" t="str">
        <f>IF(1=1,IF(X371="","",IF(AND(ISNUMBER(X371),X371&lt;1,Y371="kg"),MAX(1,ROUND(X371*1000,0)),IF(AND(ISNUMBER(X371),X371&lt;1,Y371="L"),MAX(1,ROUND(X371*100,0)),ROUND(X371,3)))),N("X35"))</f>
        <v/>
      </c>
      <c r="AA371" s="143" t="str">
        <f>IF(1=1,IF(X371="","",IF(AND(ISNUMBER(X371),X371&lt;1,Y371="kg"),"g",IF(AND(ISNUMBER(X371),X371&lt;1,Y371="L"),"cl",Y371))),N("Y35"))</f>
        <v/>
      </c>
      <c r="AB371" s="123" t="str">
        <f>IF(1=1,IF(E371="","",IF(F371="","A CONTROLER",IF(NOT(ISNUMBER(F371)),"TEXTE",IF(OR(W371="",W371&lt;=0),"COMMANDE COUVERTS INCOMPLETE",IF(G371="","UNITE MANQUANTE",IF(COUNTIF(B384:B428,AE371)=0,"UNITE A CONTROLER","OK")))))),N("Z6"))</f>
        <v/>
      </c>
      <c r="AD371" s="144" t="str">
        <f>IF(1=1,IF(E371="","",AD342),N("AB35"))</f>
        <v/>
      </c>
      <c r="AE371" s="125" t="str">
        <f>IF(1=1,IF(G371="","",UPPER(TRIM(SUBSTITUTE(SUBSTITUTE(G371&amp;"",CHAR(160)," ")," "," ")))),N("AC35"))</f>
        <v/>
      </c>
    </row>
    <row r="372" spans="1:31" ht="15.75" x14ac:dyDescent="0.25">
      <c r="A372" s="160" t="str">
        <f>IF(1=1,IF(E372="","",A342),N("A36"))</f>
        <v/>
      </c>
      <c r="B372" s="127" t="str">
        <f>IF(1=1,IF(E372="","",B342),N("B36"))</f>
        <v/>
      </c>
      <c r="C372" s="127"/>
      <c r="D372" s="129" t="str">
        <f>IF(ISBLANK(E372),"",LARGE(D342:D371,1)+1)</f>
        <v/>
      </c>
      <c r="E372" s="130"/>
      <c r="F372" s="131"/>
      <c r="G372" s="170"/>
      <c r="H372" s="105"/>
      <c r="I372" s="132" t="str">
        <f>IF(1=1,IF(E372="","",I342),N("H36"))</f>
        <v/>
      </c>
      <c r="J372" s="133" t="str">
        <f>IF(1=1,IF(E372="","",J342),N("I36"))</f>
        <v/>
      </c>
      <c r="K372" s="134" t="str">
        <f>IF(1=1,IF(E372="","",K342),N("J36"))</f>
        <v/>
      </c>
      <c r="L372" s="135" t="str">
        <f>IF(1=1,IF(OR(J372="",O372="",NOT(ISNUMBER(J372)),NOT(ISNUMBER(O372)),J372=0),"",O372/J372),N("L36"))</f>
        <v/>
      </c>
      <c r="M372" s="136" t="str">
        <f>IF(1=1,IF(OR(L372="",NOT(ISNUMBER(F372))),"",F372*L372*IFERROR(INDEX(D384:D428,MATCH(AE372,B384:B428,0)),1)),N("M13"))</f>
        <v/>
      </c>
      <c r="N372" s="137" t="str">
        <f>IF(1=1,IF(F372="","",IF(G372="","",IFERROR(INDEX(E384:E428,MATCH(AE372,B384:B428,0)),G372&amp;""))),N("N6"))</f>
        <v/>
      </c>
      <c r="O372" s="138" t="str">
        <f>IF(1=1,IF(E372="","",O342),N("K36"))</f>
        <v/>
      </c>
      <c r="P372" s="139" t="str">
        <f>IF(1=1,IF(M372="","",IF(AND(ISNUMBER(M372),M372&lt;1,N372="kg"),MAX(1,ROUND(M372*1000,0)),IF(AND(ISNUMBER(M372),M372&lt;1,N372="L"),MAX(1,ROUND(M372*100,0)),ROUND(M372,3)))),N("O36"))</f>
        <v/>
      </c>
      <c r="Q372" s="140" t="str">
        <f>IF(1=1,IF(M372="","",IF(AND(ISNUMBER(M372),M372&lt;1,N372="kg"),"g",IF(AND(ISNUMBER(M372),M372&lt;1,N372="L"),"cl",N372))),N("P36"))</f>
        <v/>
      </c>
      <c r="R372" s="161" t="str">
        <f>IF(1=1,IF(E372="","",IF(F372="","A CONTROLER",IF(NOT(ISNUMBER(F372)),"TEXTE",IF(OR(L372="",L372&lt;=0),"COMMANDE PRINCIPALE INCOMPLETE",IF(G372="","UNITE MANQUANTE",IF(COUNTIF(B384:B428,AE372)=0,"UNITE A CONTROLER","OK")))))),N("Q9"))</f>
        <v/>
      </c>
      <c r="S372" s="105"/>
      <c r="T372" s="141">
        <f t="shared" si="20"/>
        <v>0</v>
      </c>
      <c r="U372" s="133" t="str">
        <f>IF(1=1,IF(E372="","",U342),N("S36"))</f>
        <v/>
      </c>
      <c r="V372" s="133" t="str">
        <f>IF(1=1,IF(E372="","",V342),N("T36"))</f>
        <v/>
      </c>
      <c r="W372" s="135" t="str">
        <f>IF(1=1,IF(OR(U372="",V372="",NOT(ISNUMBER(U372)),NOT(ISNUMBER(V372)),U372=0),"",V372/U372),N("U36"))</f>
        <v/>
      </c>
      <c r="X372" s="136" t="str">
        <f>IF(1=1,IF(OR(W372="",NOT(ISNUMBER(F372))),"",F372*W372*IFERROR(INDEX(D384:D428,MATCH(AE372,B384:B428,0)),1)),N("V7"))</f>
        <v/>
      </c>
      <c r="Y372" s="137" t="str">
        <f>IF(1=1,IF(F372="","",IF(G372="","",IFERROR(INDEX(E384:E428,MATCH(AE372,B384:B428,0)),G372&amp;""))),N("W6"))</f>
        <v/>
      </c>
      <c r="Z372" s="142" t="str">
        <f>IF(1=1,IF(X372="","",IF(AND(ISNUMBER(X372),X372&lt;1,Y372="kg"),MAX(1,ROUND(X372*1000,0)),IF(AND(ISNUMBER(X372),X372&lt;1,Y372="L"),MAX(1,ROUND(X372*100,0)),ROUND(X372,3)))),N("X36"))</f>
        <v/>
      </c>
      <c r="AA372" s="143" t="str">
        <f>IF(1=1,IF(X372="","",IF(AND(ISNUMBER(X372),X372&lt;1,Y372="kg"),"g",IF(AND(ISNUMBER(X372),X372&lt;1,Y372="L"),"cl",Y372))),N("Y36"))</f>
        <v/>
      </c>
      <c r="AB372" s="123" t="str">
        <f>IF(1=1,IF(E372="","",IF(F372="","A CONTROLER",IF(NOT(ISNUMBER(F372)),"TEXTE",IF(OR(W372="",W372&lt;=0),"COMMANDE COUVERTS INCOMPLETE",IF(G372="","UNITE MANQUANTE",IF(COUNTIF(B384:B428,AE372)=0,"UNITE A CONTROLER","OK")))))),N("Z6"))</f>
        <v/>
      </c>
      <c r="AD372" s="144" t="str">
        <f>IF(1=1,IF(E372="","",AD342),N("AB36"))</f>
        <v/>
      </c>
      <c r="AE372" s="125" t="str">
        <f>IF(1=1,IF(G372="","",UPPER(TRIM(SUBSTITUTE(SUBSTITUTE(G372&amp;"",CHAR(160)," ")," "," ")))),N("AC36"))</f>
        <v/>
      </c>
    </row>
    <row r="373" spans="1:31" ht="15.75" x14ac:dyDescent="0.25">
      <c r="A373" s="160" t="str">
        <f>IF(1=1,IF(E373="","",A342),N("A37"))</f>
        <v/>
      </c>
      <c r="B373" s="127" t="str">
        <f>IF(1=1,IF(E373="","",B342),N("B37"))</f>
        <v/>
      </c>
      <c r="C373" s="127"/>
      <c r="D373" s="129" t="str">
        <f>IF(ISBLANK(E373),"",LARGE(D342:D372,1)+1)</f>
        <v/>
      </c>
      <c r="E373" s="130"/>
      <c r="F373" s="131"/>
      <c r="G373" s="170"/>
      <c r="H373" s="105"/>
      <c r="I373" s="132" t="str">
        <f>IF(1=1,IF(E373="","",I342),N("H37"))</f>
        <v/>
      </c>
      <c r="J373" s="133" t="str">
        <f>IF(1=1,IF(E373="","",J342),N("I37"))</f>
        <v/>
      </c>
      <c r="K373" s="134" t="str">
        <f>IF(1=1,IF(E373="","",K342),N("J37"))</f>
        <v/>
      </c>
      <c r="L373" s="135" t="str">
        <f>IF(1=1,IF(OR(J373="",O373="",NOT(ISNUMBER(J373)),NOT(ISNUMBER(O373)),J373=0),"",O373/J373),N("L37"))</f>
        <v/>
      </c>
      <c r="M373" s="136" t="str">
        <f>IF(1=1,IF(OR(L373="",NOT(ISNUMBER(F373))),"",F373*L373*IFERROR(INDEX(D384:D428,MATCH(AE373,B384:B428,0)),1)),N("M13"))</f>
        <v/>
      </c>
      <c r="N373" s="137" t="str">
        <f>IF(1=1,IF(F373="","",IF(G373="","",IFERROR(INDEX(E384:E428,MATCH(AE373,B384:B428,0)),G373&amp;""))),N("N6"))</f>
        <v/>
      </c>
      <c r="O373" s="138" t="str">
        <f>IF(1=1,IF(E373="","",O342),N("K37"))</f>
        <v/>
      </c>
      <c r="P373" s="139" t="str">
        <f>IF(1=1,IF(M373="","",IF(AND(ISNUMBER(M373),M373&lt;1,N373="kg"),MAX(1,ROUND(M373*1000,0)),IF(AND(ISNUMBER(M373),M373&lt;1,N373="L"),MAX(1,ROUND(M373*100,0)),ROUND(M373,3)))),N("O37"))</f>
        <v/>
      </c>
      <c r="Q373" s="140" t="str">
        <f>IF(1=1,IF(M373="","",IF(AND(ISNUMBER(M373),M373&lt;1,N373="kg"),"g",IF(AND(ISNUMBER(M373),M373&lt;1,N373="L"),"cl",N373))),N("P37"))</f>
        <v/>
      </c>
      <c r="R373" s="161" t="str">
        <f>IF(1=1,IF(E373="","",IF(F373="","A CONTROLER",IF(NOT(ISNUMBER(F373)),"TEXTE",IF(OR(L373="",L373&lt;=0),"COMMANDE PRINCIPALE INCOMPLETE",IF(G373="","UNITE MANQUANTE",IF(COUNTIF(B384:B428,AE373)=0,"UNITE A CONTROLER","OK")))))),N("Q9"))</f>
        <v/>
      </c>
      <c r="S373" s="105"/>
      <c r="T373" s="141">
        <f t="shared" si="20"/>
        <v>0</v>
      </c>
      <c r="U373" s="133" t="str">
        <f>IF(1=1,IF(E373="","",U342),N("S37"))</f>
        <v/>
      </c>
      <c r="V373" s="133" t="str">
        <f>IF(1=1,IF(E373="","",V342),N("T37"))</f>
        <v/>
      </c>
      <c r="W373" s="135" t="str">
        <f>IF(1=1,IF(OR(U373="",V373="",NOT(ISNUMBER(U373)),NOT(ISNUMBER(V373)),U373=0),"",V373/U373),N("U37"))</f>
        <v/>
      </c>
      <c r="X373" s="136" t="str">
        <f>IF(1=1,IF(OR(W373="",NOT(ISNUMBER(F373))),"",F373*W373*IFERROR(INDEX(D384:D428,MATCH(AE373,B384:B428,0)),1)),N("V7"))</f>
        <v/>
      </c>
      <c r="Y373" s="137" t="str">
        <f>IF(1=1,IF(F373="","",IF(G373="","",IFERROR(INDEX(E384:E428,MATCH(AE373,B384:B428,0)),G373&amp;""))),N("W6"))</f>
        <v/>
      </c>
      <c r="Z373" s="142" t="str">
        <f>IF(1=1,IF(X373="","",IF(AND(ISNUMBER(X373),X373&lt;1,Y373="kg"),MAX(1,ROUND(X373*1000,0)),IF(AND(ISNUMBER(X373),X373&lt;1,Y373="L"),MAX(1,ROUND(X373*100,0)),ROUND(X373,3)))),N("X37"))</f>
        <v/>
      </c>
      <c r="AA373" s="143" t="str">
        <f>IF(1=1,IF(X373="","",IF(AND(ISNUMBER(X373),X373&lt;1,Y373="kg"),"g",IF(AND(ISNUMBER(X373),X373&lt;1,Y373="L"),"cl",Y373))),N("Y37"))</f>
        <v/>
      </c>
      <c r="AB373" s="123" t="str">
        <f>IF(1=1,IF(E373="","",IF(F373="","A CONTROLER",IF(NOT(ISNUMBER(F373)),"TEXTE",IF(OR(W373="",W373&lt;=0),"COMMANDE COUVERTS INCOMPLETE",IF(G373="","UNITE MANQUANTE",IF(COUNTIF(B384:B428,AE373)=0,"UNITE A CONTROLER","OK")))))),N("Z6"))</f>
        <v/>
      </c>
      <c r="AD373" s="144" t="str">
        <f>IF(1=1,IF(E373="","",AD342),N("AB37"))</f>
        <v/>
      </c>
      <c r="AE373" s="125" t="str">
        <f>IF(1=1,IF(G373="","",UPPER(TRIM(SUBSTITUTE(SUBSTITUTE(G373&amp;"",CHAR(160)," ")," "," ")))),N("AC37"))</f>
        <v/>
      </c>
    </row>
    <row r="374" spans="1:31" ht="15.75" x14ac:dyDescent="0.25">
      <c r="A374" s="160" t="str">
        <f>IF(1=1,IF(E374="","",A342),N("A38"))</f>
        <v/>
      </c>
      <c r="B374" s="127" t="str">
        <f>IF(1=1,IF(E374="","",B342),N("B38"))</f>
        <v/>
      </c>
      <c r="C374" s="127"/>
      <c r="D374" s="129" t="str">
        <f>IF(ISBLANK(E374),"",LARGE(D342:D373,1)+1)</f>
        <v/>
      </c>
      <c r="E374" s="130"/>
      <c r="F374" s="131"/>
      <c r="G374" s="170"/>
      <c r="H374" s="105"/>
      <c r="I374" s="132" t="str">
        <f>IF(1=1,IF(E374="","",I342),N("H38"))</f>
        <v/>
      </c>
      <c r="J374" s="133" t="str">
        <f>IF(1=1,IF(E374="","",J342),N("I38"))</f>
        <v/>
      </c>
      <c r="K374" s="134" t="str">
        <f>IF(1=1,IF(E374="","",K342),N("J38"))</f>
        <v/>
      </c>
      <c r="L374" s="135" t="str">
        <f>IF(1=1,IF(OR(J374="",O374="",NOT(ISNUMBER(J374)),NOT(ISNUMBER(O374)),J374=0),"",O374/J374),N("L38"))</f>
        <v/>
      </c>
      <c r="M374" s="136" t="str">
        <f>IF(1=1,IF(OR(L374="",NOT(ISNUMBER(F374))),"",F374*L374*IFERROR(INDEX(D384:D428,MATCH(AE374,B384:B428,0)),1)),N("M13"))</f>
        <v/>
      </c>
      <c r="N374" s="137" t="str">
        <f>IF(1=1,IF(F374="","",IF(G374="","",IFERROR(INDEX(E384:E428,MATCH(AE374,B384:B428,0)),G374&amp;""))),N("N6"))</f>
        <v/>
      </c>
      <c r="O374" s="138" t="str">
        <f>IF(1=1,IF(E374="","",O342),N("K38"))</f>
        <v/>
      </c>
      <c r="P374" s="139" t="str">
        <f>IF(1=1,IF(M374="","",IF(AND(ISNUMBER(M374),M374&lt;1,N374="kg"),MAX(1,ROUND(M374*1000,0)),IF(AND(ISNUMBER(M374),M374&lt;1,N374="L"),MAX(1,ROUND(M374*100,0)),ROUND(M374,3)))),N("O38"))</f>
        <v/>
      </c>
      <c r="Q374" s="140" t="str">
        <f>IF(1=1,IF(M374="","",IF(AND(ISNUMBER(M374),M374&lt;1,N374="kg"),"g",IF(AND(ISNUMBER(M374),M374&lt;1,N374="L"),"cl",N374))),N("P38"))</f>
        <v/>
      </c>
      <c r="R374" s="161" t="str">
        <f>IF(1=1,IF(E374="","",IF(F374="","A CONTROLER",IF(NOT(ISNUMBER(F374)),"TEXTE",IF(OR(L374="",L374&lt;=0),"COMMANDE PRINCIPALE INCOMPLETE",IF(G374="","UNITE MANQUANTE",IF(COUNTIF(B384:B428,AE374)=0,"UNITE A CONTROLER","OK")))))),N("Q9"))</f>
        <v/>
      </c>
      <c r="S374" s="105"/>
      <c r="T374" s="141">
        <f t="shared" si="20"/>
        <v>0</v>
      </c>
      <c r="U374" s="133" t="str">
        <f>IF(1=1,IF(E374="","",U342),N("S38"))</f>
        <v/>
      </c>
      <c r="V374" s="133" t="str">
        <f>IF(1=1,IF(E374="","",V342),N("T38"))</f>
        <v/>
      </c>
      <c r="W374" s="135" t="str">
        <f>IF(1=1,IF(OR(U374="",V374="",NOT(ISNUMBER(U374)),NOT(ISNUMBER(V374)),U374=0),"",V374/U374),N("U38"))</f>
        <v/>
      </c>
      <c r="X374" s="136" t="str">
        <f>IF(1=1,IF(OR(W374="",NOT(ISNUMBER(F374))),"",F374*W374*IFERROR(INDEX(D384:D428,MATCH(AE374,B384:B428,0)),1)),N("V7"))</f>
        <v/>
      </c>
      <c r="Y374" s="137" t="str">
        <f>IF(1=1,IF(F374="","",IF(G374="","",IFERROR(INDEX(E384:E428,MATCH(AE374,B384:B428,0)),G374&amp;""))),N("W6"))</f>
        <v/>
      </c>
      <c r="Z374" s="142" t="str">
        <f>IF(1=1,IF(X374="","",IF(AND(ISNUMBER(X374),X374&lt;1,Y374="kg"),MAX(1,ROUND(X374*1000,0)),IF(AND(ISNUMBER(X374),X374&lt;1,Y374="L"),MAX(1,ROUND(X374*100,0)),ROUND(X374,3)))),N("X38"))</f>
        <v/>
      </c>
      <c r="AA374" s="143" t="str">
        <f>IF(1=1,IF(X374="","",IF(AND(ISNUMBER(X374),X374&lt;1,Y374="kg"),"g",IF(AND(ISNUMBER(X374),X374&lt;1,Y374="L"),"cl",Y374))),N("Y38"))</f>
        <v/>
      </c>
      <c r="AB374" s="123" t="str">
        <f>IF(1=1,IF(E374="","",IF(F374="","A CONTROLER",IF(NOT(ISNUMBER(F374)),"TEXTE",IF(OR(W374="",W374&lt;=0),"COMMANDE COUVERTS INCOMPLETE",IF(G374="","UNITE MANQUANTE",IF(COUNTIF(B384:B428,AE374)=0,"UNITE A CONTROLER","OK")))))),N("Z6"))</f>
        <v/>
      </c>
      <c r="AD374" s="144" t="str">
        <f>IF(1=1,IF(E374="","",AD342),N("AB38"))</f>
        <v/>
      </c>
      <c r="AE374" s="125" t="str">
        <f>IF(1=1,IF(G374="","",UPPER(TRIM(SUBSTITUTE(SUBSTITUTE(G374&amp;"",CHAR(160)," ")," "," ")))),N("AC38"))</f>
        <v/>
      </c>
    </row>
    <row r="375" spans="1:31" ht="15.75" x14ac:dyDescent="0.25">
      <c r="A375" s="160" t="str">
        <f>IF(1=1,IF(E375="","",A342),N("A39"))</f>
        <v/>
      </c>
      <c r="B375" s="127" t="str">
        <f>IF(1=1,IF(E375="","",B342),N("B39"))</f>
        <v/>
      </c>
      <c r="C375" s="127"/>
      <c r="D375" s="129" t="str">
        <f>IF(ISBLANK(E375),"",LARGE(D342:D374,1)+1)</f>
        <v/>
      </c>
      <c r="E375" s="130"/>
      <c r="F375" s="131"/>
      <c r="G375" s="170"/>
      <c r="H375" s="105"/>
      <c r="I375" s="132" t="str">
        <f>IF(1=1,IF(E375="","",I342),N("H39"))</f>
        <v/>
      </c>
      <c r="J375" s="133" t="str">
        <f>IF(1=1,IF(E375="","",J342),N("I39"))</f>
        <v/>
      </c>
      <c r="K375" s="134" t="str">
        <f>IF(1=1,IF(E375="","",K342),N("J39"))</f>
        <v/>
      </c>
      <c r="L375" s="135" t="str">
        <f>IF(1=1,IF(OR(J375="",O375="",NOT(ISNUMBER(J375)),NOT(ISNUMBER(O375)),J375=0),"",O375/J375),N("L39"))</f>
        <v/>
      </c>
      <c r="M375" s="136" t="str">
        <f>IF(1=1,IF(OR(L375="",NOT(ISNUMBER(F375))),"",F375*L375*IFERROR(INDEX(D384:D428,MATCH(AE375,B384:B428,0)),1)),N("M13"))</f>
        <v/>
      </c>
      <c r="N375" s="137" t="str">
        <f>IF(1=1,IF(F375="","",IF(G375="","",IFERROR(INDEX(E384:E428,MATCH(AE375,B384:B428,0)),G375&amp;""))),N("N6"))</f>
        <v/>
      </c>
      <c r="O375" s="138" t="str">
        <f>IF(1=1,IF(E375="","",O342),N("K39"))</f>
        <v/>
      </c>
      <c r="P375" s="139" t="str">
        <f>IF(1=1,IF(M375="","",IF(AND(ISNUMBER(M375),M375&lt;1,N375="kg"),MAX(1,ROUND(M375*1000,0)),IF(AND(ISNUMBER(M375),M375&lt;1,N375="L"),MAX(1,ROUND(M375*100,0)),ROUND(M375,3)))),N("O39"))</f>
        <v/>
      </c>
      <c r="Q375" s="140" t="str">
        <f>IF(1=1,IF(M375="","",IF(AND(ISNUMBER(M375),M375&lt;1,N375="kg"),"g",IF(AND(ISNUMBER(M375),M375&lt;1,N375="L"),"cl",N375))),N("P39"))</f>
        <v/>
      </c>
      <c r="R375" s="161" t="str">
        <f>IF(1=1,IF(E375="","",IF(F375="","A CONTROLER",IF(NOT(ISNUMBER(F375)),"TEXTE",IF(OR(L375="",L375&lt;=0),"COMMANDE PRINCIPALE INCOMPLETE",IF(G375="","UNITE MANQUANTE",IF(COUNTIF(B384:B428,AE375)=0,"UNITE A CONTROLER","OK")))))),N("Q9"))</f>
        <v/>
      </c>
      <c r="S375" s="105"/>
      <c r="T375" s="141">
        <f t="shared" si="20"/>
        <v>0</v>
      </c>
      <c r="U375" s="133" t="str">
        <f>IF(1=1,IF(E375="","",U342),N("S39"))</f>
        <v/>
      </c>
      <c r="V375" s="133" t="str">
        <f>IF(1=1,IF(E375="","",V342),N("T39"))</f>
        <v/>
      </c>
      <c r="W375" s="135" t="str">
        <f>IF(1=1,IF(OR(U375="",V375="",NOT(ISNUMBER(U375)),NOT(ISNUMBER(V375)),U375=0),"",V375/U375),N("U39"))</f>
        <v/>
      </c>
      <c r="X375" s="136" t="str">
        <f>IF(1=1,IF(OR(W375="",NOT(ISNUMBER(F375))),"",F375*W375*IFERROR(INDEX(D384:D428,MATCH(AE375,B384:B428,0)),1)),N("V7"))</f>
        <v/>
      </c>
      <c r="Y375" s="137" t="str">
        <f>IF(1=1,IF(F375="","",IF(G375="","",IFERROR(INDEX(E384:E428,MATCH(AE375,B384:B428,0)),G375&amp;""))),N("W6"))</f>
        <v/>
      </c>
      <c r="Z375" s="142" t="str">
        <f>IF(1=1,IF(X375="","",IF(AND(ISNUMBER(X375),X375&lt;1,Y375="kg"),MAX(1,ROUND(X375*1000,0)),IF(AND(ISNUMBER(X375),X375&lt;1,Y375="L"),MAX(1,ROUND(X375*100,0)),ROUND(X375,3)))),N("X39"))</f>
        <v/>
      </c>
      <c r="AA375" s="143" t="str">
        <f>IF(1=1,IF(X375="","",IF(AND(ISNUMBER(X375),X375&lt;1,Y375="kg"),"g",IF(AND(ISNUMBER(X375),X375&lt;1,Y375="L"),"cl",Y375))),N("Y39"))</f>
        <v/>
      </c>
      <c r="AB375" s="123" t="str">
        <f>IF(1=1,IF(E375="","",IF(F375="","A CONTROLER",IF(NOT(ISNUMBER(F375)),"TEXTE",IF(OR(W375="",W375&lt;=0),"COMMANDE COUVERTS INCOMPLETE",IF(G375="","UNITE MANQUANTE",IF(COUNTIF(B384:B428,AE375)=0,"UNITE A CONTROLER","OK")))))),N("Z6"))</f>
        <v/>
      </c>
      <c r="AD375" s="144" t="str">
        <f>IF(1=1,IF(E375="","",AD342),N("AB39"))</f>
        <v/>
      </c>
      <c r="AE375" s="125" t="str">
        <f>IF(1=1,IF(G375="","",UPPER(TRIM(SUBSTITUTE(SUBSTITUTE(G375&amp;"",CHAR(160)," ")," "," ")))),N("AC39"))</f>
        <v/>
      </c>
    </row>
    <row r="376" spans="1:31" ht="15.75" x14ac:dyDescent="0.25">
      <c r="A376" s="160" t="str">
        <f>IF(1=1,IF(E376="","",A342),N("A40"))</f>
        <v/>
      </c>
      <c r="B376" s="127" t="str">
        <f>IF(1=1,IF(E376="","",B342),N("B40"))</f>
        <v/>
      </c>
      <c r="C376" s="127"/>
      <c r="D376" s="129" t="str">
        <f>IF(ISBLANK(E376),"",LARGE(D342:D375,1)+1)</f>
        <v/>
      </c>
      <c r="E376" s="130"/>
      <c r="F376" s="131"/>
      <c r="G376" s="170"/>
      <c r="H376" s="105"/>
      <c r="I376" s="132" t="str">
        <f>IF(1=1,IF(E376="","",I342),N("H40"))</f>
        <v/>
      </c>
      <c r="J376" s="133" t="str">
        <f>IF(1=1,IF(E376="","",J342),N("I40"))</f>
        <v/>
      </c>
      <c r="K376" s="134" t="str">
        <f>IF(1=1,IF(E376="","",K342),N("J40"))</f>
        <v/>
      </c>
      <c r="L376" s="135" t="str">
        <f>IF(1=1,IF(OR(J376="",O376="",NOT(ISNUMBER(J376)),NOT(ISNUMBER(O376)),J376=0),"",O376/J376),N("L40"))</f>
        <v/>
      </c>
      <c r="M376" s="136" t="str">
        <f>IF(1=1,IF(OR(L376="",NOT(ISNUMBER(F376))),"",F376*L376*IFERROR(INDEX(D384:D428,MATCH(AE376,B384:B428,0)),1)),N("M13"))</f>
        <v/>
      </c>
      <c r="N376" s="137" t="str">
        <f>IF(1=1,IF(F376="","",IF(G376="","",IFERROR(INDEX(E384:E428,MATCH(AE376,B384:B428,0)),G376&amp;""))),N("N6"))</f>
        <v/>
      </c>
      <c r="O376" s="138" t="str">
        <f>IF(1=1,IF(E376="","",O342),N("K40"))</f>
        <v/>
      </c>
      <c r="P376" s="139" t="str">
        <f>IF(1=1,IF(M376="","",IF(AND(ISNUMBER(M376),M376&lt;1,N376="kg"),MAX(1,ROUND(M376*1000,0)),IF(AND(ISNUMBER(M376),M376&lt;1,N376="L"),MAX(1,ROUND(M376*100,0)),ROUND(M376,3)))),N("O40"))</f>
        <v/>
      </c>
      <c r="Q376" s="140" t="str">
        <f>IF(1=1,IF(M376="","",IF(AND(ISNUMBER(M376),M376&lt;1,N376="kg"),"g",IF(AND(ISNUMBER(M376),M376&lt;1,N376="L"),"cl",N376))),N("P40"))</f>
        <v/>
      </c>
      <c r="R376" s="161" t="str">
        <f>IF(1=1,IF(E376="","",IF(F376="","A CONTROLER",IF(NOT(ISNUMBER(F376)),"TEXTE",IF(OR(L376="",L376&lt;=0),"COMMANDE PRINCIPALE INCOMPLETE",IF(G376="","UNITE MANQUANTE",IF(COUNTIF(B384:B428,AE376)=0,"UNITE A CONTROLER","OK")))))),N("Q9"))</f>
        <v/>
      </c>
      <c r="S376" s="105"/>
      <c r="T376" s="141">
        <f t="shared" si="20"/>
        <v>0</v>
      </c>
      <c r="U376" s="133" t="str">
        <f>IF(1=1,IF(E376="","",U342),N("S40"))</f>
        <v/>
      </c>
      <c r="V376" s="133" t="str">
        <f>IF(1=1,IF(E376="","",V342),N("T40"))</f>
        <v/>
      </c>
      <c r="W376" s="135" t="str">
        <f>IF(1=1,IF(OR(U376="",V376="",NOT(ISNUMBER(U376)),NOT(ISNUMBER(V376)),U376=0),"",V376/U376),N("U40"))</f>
        <v/>
      </c>
      <c r="X376" s="136" t="str">
        <f>IF(1=1,IF(OR(W376="",NOT(ISNUMBER(F376))),"",F376*W376*IFERROR(INDEX(D384:D428,MATCH(AE376,B384:B428,0)),1)),N("V7"))</f>
        <v/>
      </c>
      <c r="Y376" s="137" t="str">
        <f>IF(1=1,IF(F376="","",IF(G376="","",IFERROR(INDEX(E384:E428,MATCH(AE376,B384:B428,0)),G376&amp;""))),N("W6"))</f>
        <v/>
      </c>
      <c r="Z376" s="142" t="str">
        <f>IF(1=1,IF(X376="","",IF(AND(ISNUMBER(X376),X376&lt;1,Y376="kg"),MAX(1,ROUND(X376*1000,0)),IF(AND(ISNUMBER(X376),X376&lt;1,Y376="L"),MAX(1,ROUND(X376*100,0)),ROUND(X376,3)))),N("X40"))</f>
        <v/>
      </c>
      <c r="AA376" s="143" t="str">
        <f>IF(1=1,IF(X376="","",IF(AND(ISNUMBER(X376),X376&lt;1,Y376="kg"),"g",IF(AND(ISNUMBER(X376),X376&lt;1,Y376="L"),"cl",Y376))),N("Y40"))</f>
        <v/>
      </c>
      <c r="AB376" s="123" t="str">
        <f>IF(1=1,IF(E376="","",IF(F376="","A CONTROLER",IF(NOT(ISNUMBER(F376)),"TEXTE",IF(OR(W376="",W376&lt;=0),"COMMANDE COUVERTS INCOMPLETE",IF(G376="","UNITE MANQUANTE",IF(COUNTIF(B384:B428,AE376)=0,"UNITE A CONTROLER","OK")))))),N("Z6"))</f>
        <v/>
      </c>
      <c r="AD376" s="144" t="str">
        <f>IF(1=1,IF(E376="","",AD342),N("AB40"))</f>
        <v/>
      </c>
      <c r="AE376" s="125" t="str">
        <f>IF(1=1,IF(G376="","",UPPER(TRIM(SUBSTITUTE(SUBSTITUTE(G376&amp;"",CHAR(160)," ")," "," ")))),N("AC40"))</f>
        <v/>
      </c>
    </row>
    <row r="377" spans="1:31" x14ac:dyDescent="0.25">
      <c r="A377" s="249"/>
      <c r="B377" s="249"/>
      <c r="C377" s="249"/>
      <c r="D377" s="249"/>
      <c r="E377" s="249"/>
      <c r="F377" s="249"/>
      <c r="G377" s="249"/>
      <c r="H377" s="249"/>
      <c r="I377" s="249"/>
      <c r="J377" s="249"/>
      <c r="K377" s="249"/>
      <c r="L377" s="249"/>
      <c r="M377" s="249"/>
      <c r="N377" s="249"/>
      <c r="O377" s="249"/>
      <c r="P377" s="249"/>
      <c r="Q377" s="250"/>
      <c r="R377" s="249"/>
      <c r="S377" s="249"/>
      <c r="T377" s="249"/>
      <c r="U377" s="249"/>
      <c r="V377" s="249"/>
      <c r="W377" s="249"/>
      <c r="X377" s="249"/>
      <c r="Y377" s="249"/>
      <c r="Z377" s="249"/>
      <c r="AA377" s="250"/>
      <c r="AB377" s="249"/>
      <c r="AC377" s="249"/>
      <c r="AD377" s="249"/>
      <c r="AE377" s="249"/>
    </row>
    <row r="382" spans="1:31" ht="18.75" x14ac:dyDescent="0.25">
      <c r="B382" s="276" t="s">
        <v>5641</v>
      </c>
      <c r="C382" s="276"/>
      <c r="D382" s="276"/>
      <c r="E382" s="276"/>
    </row>
    <row r="383" spans="1:31" x14ac:dyDescent="0.25">
      <c r="B383" s="245" t="s">
        <v>16</v>
      </c>
      <c r="C383" s="245" t="s">
        <v>17</v>
      </c>
      <c r="D383" s="245" t="s">
        <v>18</v>
      </c>
      <c r="E383" s="245" t="s">
        <v>19</v>
      </c>
    </row>
    <row r="384" spans="1:31" x14ac:dyDescent="0.25">
      <c r="B384" s="8" t="s">
        <v>22</v>
      </c>
      <c r="C384" s="247" t="s">
        <v>23</v>
      </c>
      <c r="D384" s="247">
        <v>1</v>
      </c>
      <c r="E384" s="7" t="s">
        <v>24</v>
      </c>
    </row>
    <row r="385" spans="2:5" x14ac:dyDescent="0.25">
      <c r="B385" s="2" t="s">
        <v>25</v>
      </c>
      <c r="C385" s="247" t="s">
        <v>23</v>
      </c>
      <c r="D385" s="247">
        <v>1E-3</v>
      </c>
      <c r="E385" s="7" t="s">
        <v>24</v>
      </c>
    </row>
    <row r="386" spans="2:5" x14ac:dyDescent="0.25">
      <c r="B386" s="9" t="s">
        <v>26</v>
      </c>
      <c r="C386" s="247" t="s">
        <v>27</v>
      </c>
      <c r="D386" s="247">
        <v>1</v>
      </c>
      <c r="E386" s="7" t="s">
        <v>26</v>
      </c>
    </row>
    <row r="387" spans="2:5" x14ac:dyDescent="0.25">
      <c r="B387" s="1" t="s">
        <v>28</v>
      </c>
      <c r="C387" s="247" t="s">
        <v>27</v>
      </c>
      <c r="D387" s="247">
        <v>0.1</v>
      </c>
      <c r="E387" s="7" t="s">
        <v>26</v>
      </c>
    </row>
    <row r="388" spans="2:5" x14ac:dyDescent="0.25">
      <c r="B388" s="1" t="s">
        <v>29</v>
      </c>
      <c r="C388" s="247" t="s">
        <v>27</v>
      </c>
      <c r="D388" s="247">
        <v>0.01</v>
      </c>
      <c r="E388" s="7" t="s">
        <v>26</v>
      </c>
    </row>
    <row r="389" spans="2:5" x14ac:dyDescent="0.25">
      <c r="B389" s="1" t="s">
        <v>30</v>
      </c>
      <c r="C389" s="247" t="s">
        <v>27</v>
      </c>
      <c r="D389" s="247">
        <v>1E-3</v>
      </c>
      <c r="E389" s="7" t="s">
        <v>26</v>
      </c>
    </row>
    <row r="390" spans="2:5" x14ac:dyDescent="0.25">
      <c r="B390" s="4" t="s">
        <v>31</v>
      </c>
      <c r="C390" s="247" t="s">
        <v>23</v>
      </c>
      <c r="D390" s="247">
        <v>0.25</v>
      </c>
      <c r="E390" s="6" t="s">
        <v>24</v>
      </c>
    </row>
    <row r="391" spans="2:5" x14ac:dyDescent="0.25">
      <c r="B391" s="4" t="s">
        <v>32</v>
      </c>
      <c r="C391" s="247" t="s">
        <v>23</v>
      </c>
      <c r="D391" s="247">
        <v>0.33333333329999998</v>
      </c>
      <c r="E391" s="6" t="s">
        <v>24</v>
      </c>
    </row>
    <row r="392" spans="2:5" x14ac:dyDescent="0.25">
      <c r="B392" s="4" t="s">
        <v>33</v>
      </c>
      <c r="C392" s="247" t="s">
        <v>23</v>
      </c>
      <c r="D392" s="247">
        <v>0.5</v>
      </c>
      <c r="E392" s="6" t="s">
        <v>24</v>
      </c>
    </row>
    <row r="393" spans="2:5" x14ac:dyDescent="0.25">
      <c r="B393" s="5" t="s">
        <v>34</v>
      </c>
      <c r="C393" s="247" t="s">
        <v>27</v>
      </c>
      <c r="D393" s="247">
        <v>0.5</v>
      </c>
      <c r="E393" s="6" t="s">
        <v>26</v>
      </c>
    </row>
    <row r="394" spans="2:5" x14ac:dyDescent="0.25">
      <c r="B394" s="5" t="s">
        <v>35</v>
      </c>
      <c r="C394" s="247" t="s">
        <v>27</v>
      </c>
      <c r="D394" s="247">
        <v>0.25</v>
      </c>
      <c r="E394" s="6" t="s">
        <v>26</v>
      </c>
    </row>
    <row r="395" spans="2:5" x14ac:dyDescent="0.25">
      <c r="B395" s="5" t="s">
        <v>225</v>
      </c>
      <c r="C395" s="247" t="s">
        <v>27</v>
      </c>
      <c r="D395" s="247">
        <v>0.75</v>
      </c>
      <c r="E395" s="6" t="s">
        <v>26</v>
      </c>
    </row>
    <row r="396" spans="2:5" x14ac:dyDescent="0.25">
      <c r="B396" s="5" t="s">
        <v>36</v>
      </c>
      <c r="C396" s="247" t="s">
        <v>27</v>
      </c>
      <c r="D396" s="247">
        <v>0.33333333329999998</v>
      </c>
      <c r="E396" s="6" t="s">
        <v>26</v>
      </c>
    </row>
    <row r="397" spans="2:5" x14ac:dyDescent="0.25">
      <c r="B397" s="5" t="s">
        <v>37</v>
      </c>
      <c r="C397" s="247" t="s">
        <v>27</v>
      </c>
      <c r="D397" s="247">
        <v>0.2</v>
      </c>
      <c r="E397" s="6" t="s">
        <v>26</v>
      </c>
    </row>
    <row r="398" spans="2:5" x14ac:dyDescent="0.25">
      <c r="B398" s="4" t="s">
        <v>38</v>
      </c>
      <c r="C398" s="247" t="s">
        <v>23</v>
      </c>
      <c r="D398" s="247">
        <v>2.835E-2</v>
      </c>
      <c r="E398" s="6" t="s">
        <v>24</v>
      </c>
    </row>
    <row r="399" spans="2:5" x14ac:dyDescent="0.25">
      <c r="B399" s="4" t="s">
        <v>39</v>
      </c>
      <c r="C399" s="247" t="s">
        <v>23</v>
      </c>
      <c r="D399" s="247">
        <v>0.13</v>
      </c>
      <c r="E399" s="6" t="s">
        <v>24</v>
      </c>
    </row>
    <row r="400" spans="2:5" x14ac:dyDescent="0.25">
      <c r="B400" s="4" t="s">
        <v>40</v>
      </c>
      <c r="C400" s="247" t="s">
        <v>23</v>
      </c>
      <c r="D400" s="247">
        <v>0.2</v>
      </c>
      <c r="E400" s="6" t="s">
        <v>24</v>
      </c>
    </row>
    <row r="401" spans="2:5" x14ac:dyDescent="0.25">
      <c r="B401" s="4" t="s">
        <v>41</v>
      </c>
      <c r="C401" s="247" t="s">
        <v>23</v>
      </c>
      <c r="D401" s="247">
        <v>0.23</v>
      </c>
      <c r="E401" s="6" t="s">
        <v>24</v>
      </c>
    </row>
    <row r="402" spans="2:5" x14ac:dyDescent="0.25">
      <c r="B402" s="5" t="s">
        <v>42</v>
      </c>
      <c r="C402" s="247" t="s">
        <v>27</v>
      </c>
      <c r="D402" s="247">
        <v>0.22500000000000001</v>
      </c>
      <c r="E402" s="6" t="s">
        <v>26</v>
      </c>
    </row>
    <row r="403" spans="2:5" x14ac:dyDescent="0.25">
      <c r="B403" s="5" t="s">
        <v>43</v>
      </c>
      <c r="C403" s="247" t="s">
        <v>27</v>
      </c>
      <c r="D403" s="247">
        <v>0.35</v>
      </c>
      <c r="E403" s="6" t="s">
        <v>26</v>
      </c>
    </row>
    <row r="404" spans="2:5" x14ac:dyDescent="0.25">
      <c r="B404" s="5" t="s">
        <v>44</v>
      </c>
      <c r="C404" s="247" t="s">
        <v>27</v>
      </c>
      <c r="D404" s="247">
        <v>5.0000000000000001E-3</v>
      </c>
      <c r="E404" s="6" t="s">
        <v>26</v>
      </c>
    </row>
    <row r="405" spans="2:5" x14ac:dyDescent="0.25">
      <c r="B405" s="5" t="s">
        <v>45</v>
      </c>
      <c r="C405" s="247" t="s">
        <v>27</v>
      </c>
      <c r="D405" s="247">
        <v>5.0000000000000001E-3</v>
      </c>
      <c r="E405" s="6" t="s">
        <v>26</v>
      </c>
    </row>
    <row r="406" spans="2:5" x14ac:dyDescent="0.25">
      <c r="B406" s="5" t="s">
        <v>46</v>
      </c>
      <c r="C406" s="247" t="s">
        <v>27</v>
      </c>
      <c r="D406" s="247">
        <v>1.4999999999999999E-2</v>
      </c>
      <c r="E406" s="6" t="s">
        <v>26</v>
      </c>
    </row>
    <row r="407" spans="2:5" x14ac:dyDescent="0.25">
      <c r="B407" s="5" t="s">
        <v>47</v>
      </c>
      <c r="C407" s="247" t="s">
        <v>27</v>
      </c>
      <c r="D407" s="247">
        <v>0.1</v>
      </c>
      <c r="E407" s="6" t="s">
        <v>26</v>
      </c>
    </row>
    <row r="408" spans="2:5" x14ac:dyDescent="0.25">
      <c r="B408" s="5" t="s">
        <v>48</v>
      </c>
      <c r="C408" s="247" t="s">
        <v>27</v>
      </c>
      <c r="D408" s="247">
        <v>0.22500000000000001</v>
      </c>
      <c r="E408" s="6" t="s">
        <v>26</v>
      </c>
    </row>
    <row r="409" spans="2:5" x14ac:dyDescent="0.25">
      <c r="B409" s="5" t="s">
        <v>49</v>
      </c>
      <c r="C409" s="247" t="s">
        <v>27</v>
      </c>
      <c r="D409" s="247">
        <v>4.0000000000000001E-3</v>
      </c>
      <c r="E409" s="6" t="s">
        <v>26</v>
      </c>
    </row>
    <row r="410" spans="2:5" x14ac:dyDescent="0.25">
      <c r="B410" s="5" t="s">
        <v>50</v>
      </c>
      <c r="C410" s="247" t="s">
        <v>27</v>
      </c>
      <c r="D410" s="247">
        <v>1E-3</v>
      </c>
      <c r="E410" s="6" t="s">
        <v>26</v>
      </c>
    </row>
    <row r="411" spans="2:5" x14ac:dyDescent="0.25">
      <c r="B411" s="244" t="s">
        <v>51</v>
      </c>
      <c r="C411" s="247" t="s">
        <v>52</v>
      </c>
      <c r="D411" s="247">
        <v>1</v>
      </c>
      <c r="E411" s="248" t="s">
        <v>53</v>
      </c>
    </row>
    <row r="412" spans="2:5" x14ac:dyDescent="0.25">
      <c r="B412" s="244" t="s">
        <v>54</v>
      </c>
      <c r="C412" s="247" t="s">
        <v>52</v>
      </c>
      <c r="D412" s="247">
        <v>1</v>
      </c>
      <c r="E412" s="248" t="s">
        <v>55</v>
      </c>
    </row>
    <row r="413" spans="2:5" x14ac:dyDescent="0.25">
      <c r="B413" s="244" t="s">
        <v>56</v>
      </c>
      <c r="C413" s="247" t="s">
        <v>52</v>
      </c>
      <c r="D413" s="247">
        <v>1</v>
      </c>
      <c r="E413" s="248" t="s">
        <v>57</v>
      </c>
    </row>
    <row r="414" spans="2:5" x14ac:dyDescent="0.25">
      <c r="B414" s="244" t="s">
        <v>58</v>
      </c>
      <c r="C414" s="247" t="s">
        <v>52</v>
      </c>
      <c r="D414" s="247">
        <v>1</v>
      </c>
      <c r="E414" s="248" t="s">
        <v>59</v>
      </c>
    </row>
    <row r="415" spans="2:5" x14ac:dyDescent="0.25">
      <c r="B415" s="244" t="s">
        <v>60</v>
      </c>
      <c r="C415" s="247" t="s">
        <v>52</v>
      </c>
      <c r="D415" s="247">
        <v>1</v>
      </c>
      <c r="E415" s="248" t="s">
        <v>61</v>
      </c>
    </row>
    <row r="416" spans="2:5" x14ac:dyDescent="0.25">
      <c r="B416" s="244" t="s">
        <v>62</v>
      </c>
      <c r="C416" s="247" t="s">
        <v>52</v>
      </c>
      <c r="D416" s="247">
        <v>1</v>
      </c>
      <c r="E416" s="248" t="s">
        <v>63</v>
      </c>
    </row>
    <row r="417" spans="2:5" x14ac:dyDescent="0.25">
      <c r="B417" s="244" t="s">
        <v>64</v>
      </c>
      <c r="C417" s="247" t="s">
        <v>52</v>
      </c>
      <c r="D417" s="247">
        <v>1</v>
      </c>
      <c r="E417" s="248" t="s">
        <v>65</v>
      </c>
    </row>
    <row r="418" spans="2:5" x14ac:dyDescent="0.25">
      <c r="B418" s="244" t="s">
        <v>66</v>
      </c>
      <c r="C418" s="247" t="s">
        <v>52</v>
      </c>
      <c r="D418" s="247">
        <v>1</v>
      </c>
      <c r="E418" s="248" t="s">
        <v>67</v>
      </c>
    </row>
    <row r="419" spans="2:5" x14ac:dyDescent="0.25">
      <c r="B419" s="244" t="s">
        <v>68</v>
      </c>
      <c r="C419" s="247" t="s">
        <v>52</v>
      </c>
      <c r="D419" s="247">
        <v>1</v>
      </c>
      <c r="E419" s="248" t="s">
        <v>69</v>
      </c>
    </row>
    <row r="420" spans="2:5" x14ac:dyDescent="0.25">
      <c r="B420" s="244" t="s">
        <v>70</v>
      </c>
      <c r="C420" s="247" t="s">
        <v>52</v>
      </c>
      <c r="D420" s="247">
        <v>1</v>
      </c>
      <c r="E420" s="248" t="s">
        <v>71</v>
      </c>
    </row>
    <row r="421" spans="2:5" x14ac:dyDescent="0.25">
      <c r="B421" s="244" t="s">
        <v>72</v>
      </c>
      <c r="C421" s="247" t="s">
        <v>52</v>
      </c>
      <c r="D421" s="247">
        <v>1</v>
      </c>
      <c r="E421" s="248" t="s">
        <v>73</v>
      </c>
    </row>
    <row r="422" spans="2:5" x14ac:dyDescent="0.25">
      <c r="B422" s="244" t="s">
        <v>74</v>
      </c>
      <c r="C422" s="247" t="s">
        <v>52</v>
      </c>
      <c r="D422" s="247">
        <v>1</v>
      </c>
      <c r="E422" s="248" t="s">
        <v>75</v>
      </c>
    </row>
    <row r="423" spans="2:5" x14ac:dyDescent="0.25">
      <c r="B423" s="244" t="s">
        <v>76</v>
      </c>
      <c r="C423" s="247" t="s">
        <v>52</v>
      </c>
      <c r="D423" s="247">
        <v>1</v>
      </c>
      <c r="E423" s="248" t="s">
        <v>77</v>
      </c>
    </row>
    <row r="424" spans="2:5" x14ac:dyDescent="0.25">
      <c r="B424" s="244" t="s">
        <v>78</v>
      </c>
      <c r="C424" s="247" t="s">
        <v>52</v>
      </c>
      <c r="D424" s="247">
        <v>1</v>
      </c>
      <c r="E424" s="248" t="s">
        <v>79</v>
      </c>
    </row>
    <row r="425" spans="2:5" x14ac:dyDescent="0.25">
      <c r="B425" s="244" t="s">
        <v>80</v>
      </c>
      <c r="C425" s="247" t="s">
        <v>52</v>
      </c>
      <c r="D425" s="247">
        <v>1</v>
      </c>
      <c r="E425" s="248" t="s">
        <v>81</v>
      </c>
    </row>
    <row r="426" spans="2:5" x14ac:dyDescent="0.25">
      <c r="B426" s="244" t="s">
        <v>66</v>
      </c>
      <c r="C426" s="247" t="s">
        <v>52</v>
      </c>
      <c r="D426" s="247">
        <v>1</v>
      </c>
      <c r="E426" s="248" t="s">
        <v>67</v>
      </c>
    </row>
    <row r="427" spans="2:5" x14ac:dyDescent="0.25">
      <c r="B427" s="244" t="s">
        <v>64</v>
      </c>
      <c r="C427" s="247" t="s">
        <v>52</v>
      </c>
      <c r="D427" s="247">
        <v>1</v>
      </c>
      <c r="E427" s="248" t="s">
        <v>65</v>
      </c>
    </row>
    <row r="428" spans="2:5" x14ac:dyDescent="0.25">
      <c r="B428" s="244"/>
      <c r="C428" s="247"/>
      <c r="D428" s="247"/>
      <c r="E428" s="248"/>
    </row>
  </sheetData>
  <mergeCells count="1">
    <mergeCell ref="B382:E38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7FDE1-528B-4DB5-A0C9-022F5131F7C8}">
  <dimension ref="A1:AQ428"/>
  <sheetViews>
    <sheetView zoomScale="112" zoomScaleNormal="112" workbookViewId="0">
      <selection activeCell="D5" sqref="D5"/>
    </sheetView>
  </sheetViews>
  <sheetFormatPr baseColWidth="10" defaultColWidth="9" defaultRowHeight="15" x14ac:dyDescent="0.25"/>
  <cols>
    <col min="1" max="1" width="12" style="235" customWidth="1"/>
    <col min="2" max="2" width="28" style="235" customWidth="1"/>
    <col min="3" max="3" width="20.75" style="235" customWidth="1"/>
    <col min="4" max="4" width="8" style="235" customWidth="1"/>
    <col min="5" max="5" width="30" style="235" customWidth="1"/>
    <col min="6" max="6" width="12" style="235" customWidth="1"/>
    <col min="7" max="7" width="14" style="235" customWidth="1"/>
    <col min="8" max="8" width="2" style="235" customWidth="1"/>
    <col min="9" max="9" width="28" style="235" customWidth="1"/>
    <col min="10" max="10" width="9.25" style="235" customWidth="1"/>
    <col min="11" max="11" width="12.75" style="235" customWidth="1"/>
    <col min="12" max="12" width="11" style="235" customWidth="1"/>
    <col min="13" max="13" width="10.125" style="235" customWidth="1"/>
    <col min="14" max="14" width="9.875" style="235" customWidth="1"/>
    <col min="15" max="15" width="11" style="235" customWidth="1"/>
    <col min="16" max="16" width="13" style="235" customWidth="1"/>
    <col min="17" max="17" width="12" style="246" customWidth="1"/>
    <col min="18" max="18" width="22" style="235" customWidth="1"/>
    <col min="19" max="19" width="2" style="235" customWidth="1"/>
    <col min="20" max="20" width="33.5" style="235" customWidth="1"/>
    <col min="21" max="21" width="12" style="235" customWidth="1"/>
    <col min="22" max="22" width="13" style="235" customWidth="1"/>
    <col min="23" max="23" width="11" style="235" customWidth="1"/>
    <col min="24" max="25" width="6" style="235" customWidth="1"/>
    <col min="26" max="26" width="10.5" style="235" customWidth="1"/>
    <col min="27" max="27" width="10" style="246" customWidth="1"/>
    <col min="28" max="28" width="22" style="235" customWidth="1"/>
    <col min="29" max="29" width="3.5" style="235" customWidth="1"/>
    <col min="30" max="30" width="12" style="235" customWidth="1"/>
    <col min="31" max="31" width="16" style="235" customWidth="1"/>
    <col min="32" max="32" width="7.5" style="235" customWidth="1"/>
    <col min="33" max="33" width="20" style="235" customWidth="1"/>
    <col min="34" max="34" width="12" style="235" customWidth="1"/>
    <col min="35" max="35" width="10" style="235" customWidth="1"/>
    <col min="36" max="36" width="14" style="235" customWidth="1"/>
    <col min="37" max="16384" width="9" style="235"/>
  </cols>
  <sheetData>
    <row r="1" spans="1:43" ht="15.75" thickTop="1" x14ac:dyDescent="0.25">
      <c r="A1" s="234" t="str">
        <f t="shared" ref="A1:AE1" si="0">SUBSTITUTE(ADDRESS(1,COLUMN(),4),"1","")</f>
        <v>A</v>
      </c>
      <c r="B1" s="234" t="str">
        <f t="shared" si="0"/>
        <v>B</v>
      </c>
      <c r="C1" s="234" t="str">
        <f t="shared" si="0"/>
        <v>C</v>
      </c>
      <c r="D1" s="234" t="str">
        <f t="shared" si="0"/>
        <v>D</v>
      </c>
      <c r="E1" s="234" t="str">
        <f t="shared" si="0"/>
        <v>E</v>
      </c>
      <c r="F1" s="234" t="str">
        <f t="shared" si="0"/>
        <v>F</v>
      </c>
      <c r="G1" s="234" t="str">
        <f t="shared" si="0"/>
        <v>G</v>
      </c>
      <c r="H1" s="234" t="str">
        <f t="shared" si="0"/>
        <v>H</v>
      </c>
      <c r="I1" s="234" t="str">
        <f t="shared" si="0"/>
        <v>I</v>
      </c>
      <c r="J1" s="234" t="str">
        <f t="shared" si="0"/>
        <v>J</v>
      </c>
      <c r="K1" s="234" t="str">
        <f t="shared" si="0"/>
        <v>K</v>
      </c>
      <c r="L1" s="234" t="str">
        <f t="shared" si="0"/>
        <v>L</v>
      </c>
      <c r="M1" s="234" t="str">
        <f t="shared" si="0"/>
        <v>M</v>
      </c>
      <c r="N1" s="234" t="str">
        <f t="shared" si="0"/>
        <v>N</v>
      </c>
      <c r="O1" s="234" t="str">
        <f t="shared" si="0"/>
        <v>O</v>
      </c>
      <c r="P1" s="234" t="str">
        <f t="shared" si="0"/>
        <v>P</v>
      </c>
      <c r="Q1" s="234" t="str">
        <f t="shared" si="0"/>
        <v>Q</v>
      </c>
      <c r="R1" s="234" t="str">
        <f t="shared" si="0"/>
        <v>R</v>
      </c>
      <c r="S1" s="234" t="str">
        <f t="shared" si="0"/>
        <v>S</v>
      </c>
      <c r="T1" s="234" t="str">
        <f t="shared" si="0"/>
        <v>T</v>
      </c>
      <c r="U1" s="234" t="str">
        <f t="shared" si="0"/>
        <v>U</v>
      </c>
      <c r="V1" s="234" t="str">
        <f t="shared" si="0"/>
        <v>V</v>
      </c>
      <c r="W1" s="234" t="str">
        <f t="shared" si="0"/>
        <v>W</v>
      </c>
      <c r="X1" s="234" t="str">
        <f t="shared" si="0"/>
        <v>X</v>
      </c>
      <c r="Y1" s="234" t="str">
        <f t="shared" si="0"/>
        <v>Y</v>
      </c>
      <c r="Z1" s="234" t="str">
        <f t="shared" si="0"/>
        <v>Z</v>
      </c>
      <c r="AA1" s="234" t="str">
        <f t="shared" si="0"/>
        <v>AA</v>
      </c>
      <c r="AB1" s="234" t="str">
        <f t="shared" si="0"/>
        <v>AB</v>
      </c>
      <c r="AC1" s="234" t="str">
        <f t="shared" si="0"/>
        <v>AC</v>
      </c>
      <c r="AD1" s="234" t="str">
        <f t="shared" si="0"/>
        <v>AD</v>
      </c>
      <c r="AE1" s="234" t="str">
        <f t="shared" si="0"/>
        <v>AE</v>
      </c>
    </row>
    <row r="2" spans="1:43" ht="15.75" x14ac:dyDescent="0.25">
      <c r="A2" s="236">
        <f t="shared" ref="A2:AE2" ca="1" si="1">INDEX(CELL("largeur",A2),1,1)</f>
        <v>11</v>
      </c>
      <c r="B2" s="236">
        <f t="shared" ca="1" si="1"/>
        <v>27</v>
      </c>
      <c r="C2" s="236">
        <f t="shared" ca="1" si="1"/>
        <v>20</v>
      </c>
      <c r="D2" s="236">
        <f t="shared" ca="1" si="1"/>
        <v>7</v>
      </c>
      <c r="E2" s="236">
        <f t="shared" ca="1" si="1"/>
        <v>29</v>
      </c>
      <c r="F2" s="236">
        <f t="shared" ca="1" si="1"/>
        <v>11</v>
      </c>
      <c r="G2" s="236">
        <f t="shared" ca="1" si="1"/>
        <v>13</v>
      </c>
      <c r="H2" s="236">
        <f t="shared" ca="1" si="1"/>
        <v>1</v>
      </c>
      <c r="I2" s="236">
        <f t="shared" ca="1" si="1"/>
        <v>27</v>
      </c>
      <c r="J2" s="236">
        <f t="shared" ca="1" si="1"/>
        <v>9</v>
      </c>
      <c r="K2" s="236">
        <f t="shared" ca="1" si="1"/>
        <v>12</v>
      </c>
      <c r="L2" s="236">
        <f t="shared" ca="1" si="1"/>
        <v>10</v>
      </c>
      <c r="M2" s="236">
        <f t="shared" ca="1" si="1"/>
        <v>10</v>
      </c>
      <c r="N2" s="236">
        <f t="shared" ca="1" si="1"/>
        <v>9</v>
      </c>
      <c r="O2" s="236">
        <f t="shared" ca="1" si="1"/>
        <v>10</v>
      </c>
      <c r="P2" s="236">
        <f t="shared" ca="1" si="1"/>
        <v>12</v>
      </c>
      <c r="Q2" s="236">
        <f t="shared" ca="1" si="1"/>
        <v>11</v>
      </c>
      <c r="R2" s="236">
        <f t="shared" ca="1" si="1"/>
        <v>21</v>
      </c>
      <c r="S2" s="236">
        <f t="shared" ca="1" si="1"/>
        <v>1</v>
      </c>
      <c r="T2" s="236">
        <f t="shared" ca="1" si="1"/>
        <v>33</v>
      </c>
      <c r="U2" s="236">
        <f t="shared" ca="1" si="1"/>
        <v>11</v>
      </c>
      <c r="V2" s="236">
        <f t="shared" ca="1" si="1"/>
        <v>12</v>
      </c>
      <c r="W2" s="236">
        <f t="shared" ca="1" si="1"/>
        <v>10</v>
      </c>
      <c r="X2" s="236">
        <f t="shared" ca="1" si="1"/>
        <v>5</v>
      </c>
      <c r="Y2" s="236">
        <f t="shared" ca="1" si="1"/>
        <v>5</v>
      </c>
      <c r="Z2" s="236">
        <f t="shared" ca="1" si="1"/>
        <v>10</v>
      </c>
      <c r="AA2" s="236">
        <f t="shared" ca="1" si="1"/>
        <v>9</v>
      </c>
      <c r="AB2" s="236">
        <f t="shared" ca="1" si="1"/>
        <v>21</v>
      </c>
      <c r="AC2" s="236">
        <f t="shared" ca="1" si="1"/>
        <v>3</v>
      </c>
      <c r="AD2" s="236">
        <f t="shared" ca="1" si="1"/>
        <v>11</v>
      </c>
      <c r="AE2" s="236">
        <f t="shared" ca="1" si="1"/>
        <v>15</v>
      </c>
      <c r="AG2" s="32" t="s">
        <v>245</v>
      </c>
    </row>
    <row r="3" spans="1:43" ht="27.95" customHeight="1" x14ac:dyDescent="0.25">
      <c r="A3" s="64" t="s">
        <v>118</v>
      </c>
      <c r="B3" s="64"/>
      <c r="C3" s="64"/>
      <c r="D3" s="64"/>
      <c r="E3" s="64"/>
      <c r="F3" s="64"/>
      <c r="G3" s="65"/>
      <c r="H3" s="65"/>
      <c r="I3" s="65" t="s">
        <v>238</v>
      </c>
      <c r="J3" s="65"/>
      <c r="K3" s="65"/>
      <c r="L3" s="65"/>
      <c r="M3" s="65"/>
      <c r="N3" s="65"/>
      <c r="O3" s="65"/>
      <c r="P3" s="65"/>
      <c r="Q3" s="65"/>
      <c r="R3" s="65"/>
      <c r="S3" s="65"/>
      <c r="T3" s="65"/>
      <c r="U3" s="65"/>
      <c r="V3" s="65"/>
      <c r="W3" s="65"/>
      <c r="X3" s="65"/>
      <c r="Y3" s="65"/>
      <c r="Z3" s="65"/>
      <c r="AA3" s="65"/>
      <c r="AB3" s="65"/>
      <c r="AC3" s="65"/>
      <c r="AD3" s="65"/>
      <c r="AE3" s="65"/>
      <c r="AG3" s="14" t="s">
        <v>168</v>
      </c>
    </row>
    <row r="4" spans="1:43" ht="27.95" customHeight="1" x14ac:dyDescent="0.25">
      <c r="A4" s="66"/>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7" t="s">
        <v>161</v>
      </c>
      <c r="AG4" s="237" t="s">
        <v>166</v>
      </c>
    </row>
    <row r="5" spans="1:43" ht="30" customHeight="1" x14ac:dyDescent="0.25">
      <c r="A5" s="68"/>
      <c r="B5" s="68" t="s">
        <v>652</v>
      </c>
      <c r="C5" s="68"/>
      <c r="D5" s="68"/>
      <c r="E5" s="68"/>
      <c r="F5" s="68"/>
      <c r="G5" s="69"/>
      <c r="H5" s="68"/>
      <c r="I5" s="70"/>
      <c r="J5" s="70" t="s">
        <v>160</v>
      </c>
      <c r="K5" s="70"/>
      <c r="L5" s="70"/>
      <c r="M5" s="70"/>
      <c r="N5" s="70"/>
      <c r="O5" s="71"/>
      <c r="P5" s="71"/>
      <c r="Q5" s="71"/>
      <c r="R5" s="71"/>
      <c r="S5" s="71"/>
      <c r="T5" s="71"/>
      <c r="U5" s="71"/>
      <c r="V5" s="71"/>
      <c r="W5" s="71"/>
      <c r="X5" s="71"/>
      <c r="Y5" s="71"/>
      <c r="Z5" s="71"/>
      <c r="AA5" s="72"/>
      <c r="AB5" s="71"/>
      <c r="AC5" s="71"/>
      <c r="AD5" s="71"/>
      <c r="AE5" s="238" t="str" cm="1">
        <f t="array" aca="1" ref="AE5" ca="1">IF(COUNTIF(A2:AE2,"&lt;0.5")=0,"Aucune colonne masquée ",COUNTIF(A2:AE2,"&lt;0.5") &amp; " " &amp; IF(COUNTIF(A2:AE2,"&lt;0.5")&gt;1,"colonnes masquées","colonne masquée") &amp; " " &amp; _xlfn.TEXTJOIN(" ", TRUE, IF(A2:AE2&lt;0.5,A1:AE1,"")))&amp;" "</f>
        <v xml:space="preserve">Aucune colonne masquée  </v>
      </c>
      <c r="AG5" s="237" t="s">
        <v>167</v>
      </c>
      <c r="AH5" s="239"/>
      <c r="AI5" s="239"/>
      <c r="AJ5" s="239"/>
    </row>
    <row r="6" spans="1:43" ht="26.25" customHeight="1" x14ac:dyDescent="0.25">
      <c r="A6" s="73"/>
      <c r="B6" s="74"/>
      <c r="C6" s="74"/>
      <c r="D6" s="74"/>
      <c r="E6" s="74"/>
      <c r="F6" s="74"/>
      <c r="G6" s="69"/>
      <c r="H6" s="75"/>
      <c r="I6" s="76"/>
      <c r="J6" s="77"/>
      <c r="K6" s="77"/>
      <c r="L6" s="77"/>
      <c r="M6" s="78"/>
      <c r="N6" s="78"/>
      <c r="O6" s="77"/>
      <c r="P6" s="79" t="s">
        <v>163</v>
      </c>
      <c r="Q6" s="80"/>
      <c r="R6" s="80"/>
      <c r="S6" s="81"/>
      <c r="T6" s="79"/>
      <c r="U6" s="79" t="s">
        <v>165</v>
      </c>
      <c r="V6" s="79"/>
      <c r="W6" s="82"/>
      <c r="X6" s="83" t="s">
        <v>162</v>
      </c>
      <c r="Y6" s="83"/>
      <c r="Z6" s="79" t="s">
        <v>164</v>
      </c>
      <c r="AA6" s="80"/>
      <c r="AB6" s="80"/>
      <c r="AC6" s="240"/>
      <c r="AD6" s="84"/>
      <c r="AE6" s="84"/>
      <c r="AG6" s="241" t="s">
        <v>244</v>
      </c>
      <c r="AH6" s="242" t="str">
        <f ca="1">CELL("nomfichier")</f>
        <v>D:\Données\1.UPRT\0-UPRT.fait\1-UPRT.FR-SITE-WEB\ff-fiches-fabrications\ff.fiches.fabrication.2023\ffr.restaurant.2023\[C_LA-CUISINE-DE-COLLECTIVITE.xlsx]MODE_EMPLOI</v>
      </c>
    </row>
    <row r="7" spans="1:43" ht="26.25" customHeight="1" x14ac:dyDescent="0.25">
      <c r="A7" s="207"/>
      <c r="B7" s="208" t="s">
        <v>234</v>
      </c>
      <c r="C7" s="209"/>
      <c r="D7" s="210" t="s">
        <v>239</v>
      </c>
      <c r="E7" s="209"/>
      <c r="F7" s="209"/>
      <c r="G7" s="209"/>
      <c r="H7" s="211"/>
      <c r="I7" s="209"/>
      <c r="J7" s="209"/>
      <c r="K7" s="209"/>
      <c r="L7" s="209"/>
      <c r="M7" s="209"/>
      <c r="N7" s="209"/>
      <c r="O7" s="209"/>
      <c r="P7" s="209" t="str">
        <f>D7</f>
        <v>SOUS-FAMILLE</v>
      </c>
      <c r="Q7" s="209"/>
      <c r="R7" s="209"/>
      <c r="S7" s="211"/>
      <c r="T7" s="212" t="s">
        <v>664</v>
      </c>
      <c r="U7" s="213" cm="1">
        <f t="array" ref="U7">SUMPRODUCT(LEN(E9:E42)-LEN(SUBSTITUTE(E9:E42,"*","")))</f>
        <v>0</v>
      </c>
      <c r="V7" s="209"/>
      <c r="W7" s="209" t="str">
        <f>D7</f>
        <v>SOUS-FAMILLE</v>
      </c>
      <c r="X7" s="209"/>
      <c r="Y7" s="209"/>
      <c r="Z7" s="209"/>
      <c r="AA7" s="209"/>
      <c r="AB7" s="214"/>
      <c r="AC7" s="209"/>
      <c r="AD7" s="209"/>
      <c r="AE7" s="215" t="str">
        <f>B9</f>
        <v>NOM DE LA RECETTE À SAISIR</v>
      </c>
    </row>
    <row r="8" spans="1:43" ht="42" customHeight="1" thickBot="1" x14ac:dyDescent="0.3">
      <c r="A8" s="92" t="s">
        <v>0</v>
      </c>
      <c r="B8" s="92" t="s">
        <v>1</v>
      </c>
      <c r="C8" s="92" t="s">
        <v>142</v>
      </c>
      <c r="D8" s="92" t="s">
        <v>2</v>
      </c>
      <c r="E8" s="92" t="s">
        <v>117</v>
      </c>
      <c r="F8" s="92" t="s">
        <v>3</v>
      </c>
      <c r="G8" s="92" t="s">
        <v>4</v>
      </c>
      <c r="H8" s="81"/>
      <c r="I8" s="93" t="s">
        <v>5</v>
      </c>
      <c r="J8" s="92" t="s">
        <v>114</v>
      </c>
      <c r="K8" s="92" t="s">
        <v>4</v>
      </c>
      <c r="L8" s="92" t="s">
        <v>6</v>
      </c>
      <c r="M8" s="94" t="s">
        <v>7</v>
      </c>
      <c r="N8" s="94"/>
      <c r="O8" s="95" t="s">
        <v>115</v>
      </c>
      <c r="P8" s="96" t="s">
        <v>8</v>
      </c>
      <c r="Q8" s="97" t="s">
        <v>9</v>
      </c>
      <c r="R8" s="92" t="s">
        <v>10</v>
      </c>
      <c r="S8" s="81"/>
      <c r="T8" s="92" t="s">
        <v>117</v>
      </c>
      <c r="U8" s="98" t="s">
        <v>11</v>
      </c>
      <c r="V8" s="95" t="s">
        <v>12</v>
      </c>
      <c r="W8" s="92" t="s">
        <v>13</v>
      </c>
      <c r="X8" s="94" t="s">
        <v>7</v>
      </c>
      <c r="Y8" s="94" t="s">
        <v>116</v>
      </c>
      <c r="Z8" s="99" t="s">
        <v>8</v>
      </c>
      <c r="AA8" s="97" t="s">
        <v>9</v>
      </c>
      <c r="AB8" s="99" t="s">
        <v>10</v>
      </c>
      <c r="AC8" s="240"/>
      <c r="AD8" s="92" t="s">
        <v>14</v>
      </c>
      <c r="AE8" s="92" t="s">
        <v>15</v>
      </c>
      <c r="AG8" s="245" t="s">
        <v>5642</v>
      </c>
    </row>
    <row r="9" spans="1:43" ht="24" customHeight="1" thickBot="1" x14ac:dyDescent="0.3">
      <c r="A9" s="100" t="s">
        <v>5640</v>
      </c>
      <c r="B9" s="101" t="s">
        <v>20</v>
      </c>
      <c r="C9" s="101"/>
      <c r="D9" s="102">
        <v>0</v>
      </c>
      <c r="E9" s="103" t="s">
        <v>21</v>
      </c>
      <c r="F9" s="104">
        <v>10</v>
      </c>
      <c r="G9" s="8" t="s">
        <v>119</v>
      </c>
      <c r="H9" s="105"/>
      <c r="I9" s="106" t="str">
        <f>E9</f>
        <v>ÉLÉMENT PRINCIPAL À SAISIR</v>
      </c>
      <c r="J9" s="107">
        <f>F9</f>
        <v>10</v>
      </c>
      <c r="K9" s="108" t="str">
        <f>G9</f>
        <v>Quoi ?</v>
      </c>
      <c r="L9" s="109">
        <f>IF(1=1,IF(OR(J9="",O9="",NOT(ISNUMBER(J9)),NOT(ISNUMBER(O9)),J9=0),"",O9/J9),N("L6"))</f>
        <v>15</v>
      </c>
      <c r="M9" s="110">
        <f>IF(1=1,IF(OR(L9="",NOT(ISNUMBER(F9))),"",F9*L9*IFERROR(INDEX(D384:D428,MATCH(AE9,B384:B428,0)),1)),N("M13"))</f>
        <v>150</v>
      </c>
      <c r="N9" s="111" t="str">
        <f>IF(1=1,IF(F9="","",IF(G9="","",IFERROR(INDEX(E384:E428,MATCH(AE9,B384:B428,0)),G9&amp;""))),N("N6"))</f>
        <v>Quoi ?</v>
      </c>
      <c r="O9" s="112">
        <v>150</v>
      </c>
      <c r="P9" s="113">
        <f>IF(1=1,IF(M9="","",IF(AND(ISNUMBER(M9),M9&lt;1,N9="kg"),MAX(1,ROUND(M9*1000,0)),IF(AND(ISNUMBER(M9),M9&lt;1,N9="L"),MAX(1,ROUND(M9*100,0)),ROUND(M9,3)))),N("O6"))</f>
        <v>150</v>
      </c>
      <c r="Q9" s="114" t="str">
        <f>IF(1=1,IF(M9="","",IF(AND(ISNUMBER(M9),M9&lt;1,N9="kg"),"g",IF(AND(ISNUMBER(M9),M9&lt;1,N9="L"),"cl",N9))),N("P6"))</f>
        <v>Quoi ?</v>
      </c>
      <c r="R9" s="115" t="str">
        <f>IF(1=1,IF(E9="","",IF(F9="","A CONTROLER",IF(NOT(ISNUMBER(F9)),"TEXTE",IF(OR(L9="",L9&lt;=0),"COMMANDE PRINCIPALE INCOMPLETE",IF(G9="","UNITE MANQUANTE",IF(COUNTIF(B384:B428,AE9)=0,"UNITE A CONTROLER","OK")))))),N("Q9"))</f>
        <v>UNITE A CONTROLER</v>
      </c>
      <c r="S9" s="105"/>
      <c r="T9" s="116" t="str">
        <f>B9</f>
        <v>NOM DE LA RECETTE À SAISIR</v>
      </c>
      <c r="U9" s="117">
        <v>100</v>
      </c>
      <c r="V9" s="112">
        <v>150</v>
      </c>
      <c r="W9" s="118">
        <f>IF(1=1,IF(OR(U9="",V9="",NOT(ISNUMBER(U9)),NOT(ISNUMBER(V9)),U9=0),"",V9/U9),N("U6"))</f>
        <v>1.5</v>
      </c>
      <c r="X9" s="119">
        <f>IF(1=1,IF(OR(W9="",NOT(ISNUMBER(F9))),"",F9*W9*IFERROR(INDEX(D384:D428,MATCH(AE9,B384:B428,0)),1)),N("V7"))</f>
        <v>15</v>
      </c>
      <c r="Y9" s="120" t="str">
        <f>IF(1=1,IF(F9="","",IF(G9="","",IFERROR(INDEX(E384:E428,MATCH(AE9,B384:B428,0)),G9&amp;""))),N("W6"))</f>
        <v>Quoi ?</v>
      </c>
      <c r="Z9" s="121">
        <f>IF(1=1,IF(X9="","",IF(AND(ISNUMBER(X9),X9&lt;1,Y9="kg"),MAX(1,ROUND(X9*1000,0)),IF(AND(ISNUMBER(X9),X9&lt;1,Y9="L"),MAX(1,ROUND(X9*100,0)),ROUND(X9,3)))),N("X6"))</f>
        <v>15</v>
      </c>
      <c r="AA9" s="122" t="str">
        <f>IF(1=1,IF(X9="","",IF(AND(ISNUMBER(X9),X9&lt;1,Y9="kg"),"g",IF(AND(ISNUMBER(X9),X9&lt;1,Y9="L"),"cl",Y9))),N("Y6"))</f>
        <v>Quoi ?</v>
      </c>
      <c r="AB9" s="123" t="str">
        <f>IF(1=1,IF(E9="","",IF(F9="","A CONTROLER",IF(NOT(ISNUMBER(F9)),"TEXTE",IF(OR(W9="",W9&lt;=0),"COMMANDE COUVERTS INCOMPLETE",IF(G9="","UNITE MANQUANTE",IF(COUNTIF(B384:B428,AE9)=0,"UNITE A CONTROLER","OK")))))),N("Z6"))</f>
        <v>UNITE A CONTROLER</v>
      </c>
      <c r="AD9" s="124">
        <v>62</v>
      </c>
      <c r="AE9" s="125" t="str">
        <f>IF(1=1,IF(G9="","",UPPER(TRIM(SUBSTITUTE(SUBSTITUTE(G9&amp;"",CHAR(160)," ")," "," ")))),N("AC6"))</f>
        <v>QUOI ?</v>
      </c>
      <c r="AG9" s="8" t="s">
        <v>22</v>
      </c>
      <c r="AI9" s="100" t="str">
        <f>A9</f>
        <v>N° 00</v>
      </c>
      <c r="AJ9" s="251" t="str">
        <f>B9</f>
        <v>NOM DE LA RECETTE À SAISIR</v>
      </c>
      <c r="AK9" s="252"/>
      <c r="AL9" s="252"/>
      <c r="AM9" s="252"/>
      <c r="AN9" s="252"/>
      <c r="AO9" s="252"/>
      <c r="AP9" s="252"/>
      <c r="AQ9" s="252"/>
    </row>
    <row r="10" spans="1:43" ht="19.5" thickBot="1" x14ac:dyDescent="0.3">
      <c r="A10" s="126" t="str">
        <f>IF(1=1,IF(E10="","",A9),N("A7"))</f>
        <v/>
      </c>
      <c r="B10" s="127" t="str">
        <f>IF(1=1,IF(E10="","",B9),N("B7"))</f>
        <v/>
      </c>
      <c r="C10" s="128"/>
      <c r="D10" s="129" t="str">
        <f>IF(ISBLANK(E10),"",LARGE(D9:D9,1)+1)</f>
        <v/>
      </c>
      <c r="E10" s="130"/>
      <c r="F10" s="131"/>
      <c r="G10" s="170"/>
      <c r="H10" s="105"/>
      <c r="I10" s="132" t="str">
        <f>IF(1=1,IF(E10="","",I9),N("H7"))</f>
        <v/>
      </c>
      <c r="J10" s="133" t="str">
        <f>IF(1=1,IF(E10="","",J9),N("I7"))</f>
        <v/>
      </c>
      <c r="K10" s="134" t="str">
        <f>IF(1=1,IF(E10="","",K9),N("J7"))</f>
        <v/>
      </c>
      <c r="L10" s="135" t="str">
        <f>IF(1=1,IF(OR(J10="",O10="",NOT(ISNUMBER(J10)),NOT(ISNUMBER(O10)),J10=0),"",O10/J10),N("L7"))</f>
        <v/>
      </c>
      <c r="M10" s="136" t="str">
        <f>IF(1=1,IF(OR(L10="",NOT(ISNUMBER(F10))),"",F10*L10*IFERROR(INDEX(D384:D428,MATCH(AE10,B384:B428,0)),1)),N("M13"))</f>
        <v/>
      </c>
      <c r="N10" s="137" t="str">
        <f>IF(1=1,IF(F10="","",IF(G10="","",IFERROR(INDEX(E384:E428,MATCH(AE10,B384:B428,0)),G10&amp;""))),N("N6"))</f>
        <v/>
      </c>
      <c r="O10" s="138" t="str">
        <f>IF(1=1,IF(E10="","",O9),N("K7"))</f>
        <v/>
      </c>
      <c r="P10" s="139" t="str">
        <f>IF(1=1,IF(M10="","",IF(AND(ISNUMBER(M10),M10&lt;1,N10="kg"),MAX(1,ROUND(M10*1000,0)),IF(AND(ISNUMBER(M10),M10&lt;1,N10="L"),MAX(1,ROUND(M10*100,0)),ROUND(M10,3)))),N("O7"))</f>
        <v/>
      </c>
      <c r="Q10" s="140" t="str">
        <f>IF(1=1,IF(M10="","",IF(AND(ISNUMBER(M10),M10&lt;1,N10="kg"),"g",IF(AND(ISNUMBER(M10),M10&lt;1,N10="L"),"cl",N10))),N("P7"))</f>
        <v/>
      </c>
      <c r="R10" s="115" t="str">
        <f>IF(1=1,IF(E10="","",IF(F10="","A CONTROLER",IF(NOT(ISNUMBER(F10)),"TEXTE",IF(OR(L10="",L10&lt;=0),"COMMANDE PRINCIPALE INCOMPLETE",IF(G10="","UNITE MANQUANTE",IF(COUNTIF(B384:B428,AE10)=0,"UNITE A CONTROLER","OK")))))),N("Q9"))</f>
        <v/>
      </c>
      <c r="S10" s="105"/>
      <c r="T10" s="141">
        <f t="shared" ref="T10:T43" si="2">E10</f>
        <v>0</v>
      </c>
      <c r="U10" s="133" t="str">
        <f>IF(1=1,IF(E10="","",U9),N("S7"))</f>
        <v/>
      </c>
      <c r="V10" s="133" t="str">
        <f>IF(1=1,IF(E10="","",V9),N("T7"))</f>
        <v/>
      </c>
      <c r="W10" s="135" t="str">
        <f>IF(1=1,IF(OR(U10="",V10="",NOT(ISNUMBER(U10)),NOT(ISNUMBER(V10)),U10=0),"",V10/U10),N("U7"))</f>
        <v/>
      </c>
      <c r="X10" s="136" t="str">
        <f>IF(1=1,IF(OR(W10="",NOT(ISNUMBER(F10))),"",F10*W10*IFERROR(INDEX(D384:D428,MATCH(AE10,B384:B428,0)),1)),N("V7"))</f>
        <v/>
      </c>
      <c r="Y10" s="137" t="str">
        <f>IF(1=1,IF(F10="","",IF(G10="","",IFERROR(INDEX(E384:E428,MATCH(AE10,B384:B428,0)),G10&amp;""))),N("W6"))</f>
        <v/>
      </c>
      <c r="Z10" s="142" t="str">
        <f>IF(1=1,IF(X10="","",IF(AND(ISNUMBER(X10),X10&lt;1,Y10="kg"),MAX(1,ROUND(X10*1000,0)),IF(AND(ISNUMBER(X10),X10&lt;1,Y10="L"),MAX(1,ROUND(X10*100,0)),ROUND(X10,3)))),N("X7"))</f>
        <v/>
      </c>
      <c r="AA10" s="143" t="str">
        <f>IF(1=1,IF(X10="","",IF(AND(ISNUMBER(X10),X10&lt;1,Y10="kg"),"g",IF(AND(ISNUMBER(X10),X10&lt;1,Y10="L"),"cl",Y10))),N("Y7"))</f>
        <v/>
      </c>
      <c r="AB10" s="123" t="str">
        <f>IF(1=1,IF(E10="","",IF(F10="","A CONTROLER",IF(NOT(ISNUMBER(F10)),"TEXTE",IF(OR(W10="",W10&lt;=0),"COMMANDE COUVERTS INCOMPLETE",IF(G10="","UNITE MANQUANTE",IF(COUNTIF(B384:B428,AE10)=0,"UNITE A CONTROLER","OK")))))),N("Z6"))</f>
        <v/>
      </c>
      <c r="AD10" s="144" t="str">
        <f>IF(1=1,IF(E10="","",AD9),N("AB7"))</f>
        <v/>
      </c>
      <c r="AE10" s="125" t="str">
        <f>IF(1=1,IF(G10="","",UPPER(TRIM(SUBSTITUTE(SUBSTITUTE(G10&amp;"",CHAR(160)," ")," "," ")))),N("AC7"))</f>
        <v/>
      </c>
      <c r="AG10" s="2" t="s">
        <v>25</v>
      </c>
      <c r="AI10" s="158" t="str">
        <f t="shared" ref="AI10:AJ10" si="3">A46</f>
        <v>N° 00</v>
      </c>
      <c r="AJ10" s="251" t="str">
        <f t="shared" si="3"/>
        <v>NOM DE LA RECETTE À SAISIR</v>
      </c>
      <c r="AK10" s="252"/>
      <c r="AL10" s="252"/>
      <c r="AM10" s="252"/>
      <c r="AN10" s="252"/>
      <c r="AO10" s="252"/>
      <c r="AP10" s="252"/>
      <c r="AQ10" s="252"/>
    </row>
    <row r="11" spans="1:43" ht="19.5" thickBot="1" x14ac:dyDescent="0.3">
      <c r="A11" s="126" t="str">
        <f>IF(1=1,IF(E11="","",A9),N("A8"))</f>
        <v/>
      </c>
      <c r="B11" s="127" t="str">
        <f>IF(1=1,IF(E11="","",B9),N("B8"))</f>
        <v/>
      </c>
      <c r="C11" s="128"/>
      <c r="D11" s="129" t="str">
        <f>IF(ISBLANK(E11),"",LARGE(D9:D10,1)+1)</f>
        <v/>
      </c>
      <c r="E11" s="130"/>
      <c r="F11" s="131"/>
      <c r="G11" s="170"/>
      <c r="H11" s="105"/>
      <c r="I11" s="132" t="str">
        <f>IF(1=1,IF(E11="","",I9),N("H8"))</f>
        <v/>
      </c>
      <c r="J11" s="133" t="str">
        <f>IF(1=1,IF(E11="","",J9),N("I8"))</f>
        <v/>
      </c>
      <c r="K11" s="134" t="str">
        <f>IF(1=1,IF(E11="","",K9),N("J8"))</f>
        <v/>
      </c>
      <c r="L11" s="135" t="str">
        <f>IF(1=1,IF(OR(J11="",O11="",NOT(ISNUMBER(J11)),NOT(ISNUMBER(O11)),J11=0),"",O11/J11),N("L8"))</f>
        <v/>
      </c>
      <c r="M11" s="136" t="str">
        <f>IF(1=1,IF(OR(L11="",NOT(ISNUMBER(F11))),"",F11*L11*IFERROR(INDEX(D384:D428,MATCH(AE11,B384:B428,0)),1)),N("M13"))</f>
        <v/>
      </c>
      <c r="N11" s="137" t="str">
        <f>IF(1=1,IF(F11="","",IF(G11="","",IFERROR(INDEX(E384:E428,MATCH(AE11,B384:B428,0)),G11&amp;""))),N("N6"))</f>
        <v/>
      </c>
      <c r="O11" s="138" t="str">
        <f>IF(1=1,IF(E11="","",O9),N("K8"))</f>
        <v/>
      </c>
      <c r="P11" s="139" t="str">
        <f>IF(1=1,IF(M11="","",IF(AND(ISNUMBER(M11),M11&lt;1,N11="kg"),MAX(1,ROUND(M11*1000,0)),IF(AND(ISNUMBER(M11),M11&lt;1,N11="L"),MAX(1,ROUND(M11*100,0)),ROUND(M11,3)))),N("O8"))</f>
        <v/>
      </c>
      <c r="Q11" s="140" t="str">
        <f>IF(1=1,IF(M11="","",IF(AND(ISNUMBER(M11),M11&lt;1,N11="kg"),"g",IF(AND(ISNUMBER(M11),M11&lt;1,N11="L"),"cl",N11))),N("P8"))</f>
        <v/>
      </c>
      <c r="R11" s="115" t="str">
        <f>IF(1=1,IF(E11="","",IF(F11="","A CONTROLER",IF(NOT(ISNUMBER(F11)),"TEXTE",IF(OR(L11="",L11&lt;=0),"COMMANDE PRINCIPALE INCOMPLETE",IF(G11="","UNITE MANQUANTE",IF(COUNTIF(B384:B428,AE11)=0,"UNITE A CONTROLER","OK")))))),N("Q9"))</f>
        <v/>
      </c>
      <c r="S11" s="105"/>
      <c r="T11" s="141">
        <f t="shared" si="2"/>
        <v>0</v>
      </c>
      <c r="U11" s="133" t="str">
        <f>IF(1=1,IF(E11="","",U9),N("S8"))</f>
        <v/>
      </c>
      <c r="V11" s="133" t="str">
        <f>IF(1=1,IF(E11="","",V9),N("T8"))</f>
        <v/>
      </c>
      <c r="W11" s="135" t="str">
        <f>IF(1=1,IF(OR(U11="",V11="",NOT(ISNUMBER(U11)),NOT(ISNUMBER(V11)),U11=0),"",V11/U11),N("U8"))</f>
        <v/>
      </c>
      <c r="X11" s="136" t="str">
        <f>IF(1=1,IF(OR(W11="",NOT(ISNUMBER(F11))),"",F11*W11*IFERROR(INDEX(D384:D428,MATCH(AE11,B384:B428,0)),1)),N("V7"))</f>
        <v/>
      </c>
      <c r="Y11" s="137" t="str">
        <f>IF(1=1,IF(F11="","",IF(G11="","",IFERROR(INDEX(E384:E428,MATCH(AE11,B384:B428,0)),G11&amp;""))),N("W6"))</f>
        <v/>
      </c>
      <c r="Z11" s="142" t="str">
        <f>IF(1=1,IF(X11="","",IF(AND(ISNUMBER(X11),X11&lt;1,Y11="kg"),MAX(1,ROUND(X11*1000,0)),IF(AND(ISNUMBER(X11),X11&lt;1,Y11="L"),MAX(1,ROUND(X11*100,0)),ROUND(X11,3)))),N("X8"))</f>
        <v/>
      </c>
      <c r="AA11" s="143" t="str">
        <f>IF(1=1,IF(X11="","",IF(AND(ISNUMBER(X11),X11&lt;1,Y11="kg"),"g",IF(AND(ISNUMBER(X11),X11&lt;1,Y11="L"),"cl",Y11))),N("Y8"))</f>
        <v/>
      </c>
      <c r="AB11" s="123" t="str">
        <f>IF(1=1,IF(E11="","",IF(F11="","A CONTROLER",IF(NOT(ISNUMBER(F11)),"TEXTE",IF(OR(W11="",W11&lt;=0),"COMMANDE COUVERTS INCOMPLETE",IF(G11="","UNITE MANQUANTE",IF(COUNTIF(B384:B428,AE11)=0,"UNITE A CONTROLER","OK")))))),N("Z6"))</f>
        <v/>
      </c>
      <c r="AD11" s="144" t="str">
        <f>IF(1=1,IF(E11="","",AD9),N("AB8"))</f>
        <v/>
      </c>
      <c r="AE11" s="125" t="str">
        <f>IF(1=1,IF(G11="","",UPPER(TRIM(SUBSTITUTE(SUBSTITUTE(G11&amp;"",CHAR(160)," ")," "," ")))),N("AC8"))</f>
        <v/>
      </c>
      <c r="AG11" s="9" t="s">
        <v>26</v>
      </c>
      <c r="AI11" s="100" t="str">
        <f t="shared" ref="AI11:AJ11" si="4">A83</f>
        <v>N° 00</v>
      </c>
      <c r="AJ11" s="251" t="str">
        <f t="shared" si="4"/>
        <v>NOM DE LA RECETTE À SAISIR</v>
      </c>
      <c r="AK11" s="252"/>
      <c r="AL11" s="252"/>
      <c r="AM11" s="252"/>
      <c r="AN11" s="252"/>
      <c r="AO11" s="252"/>
      <c r="AP11" s="252"/>
      <c r="AQ11" s="252"/>
    </row>
    <row r="12" spans="1:43" ht="19.5" thickBot="1" x14ac:dyDescent="0.3">
      <c r="A12" s="126" t="str">
        <f>IF(1=1,IF(E12="","",A9),N("A9"))</f>
        <v/>
      </c>
      <c r="B12" s="127" t="str">
        <f>IF(1=1,IF(E12="","",B9),N("B9"))</f>
        <v/>
      </c>
      <c r="C12" s="128"/>
      <c r="D12" s="129" t="str">
        <f>IF(ISBLANK(E12),"",LARGE(D9:D11,1)+1)</f>
        <v/>
      </c>
      <c r="E12" s="130"/>
      <c r="F12" s="131"/>
      <c r="G12" s="170"/>
      <c r="H12" s="105"/>
      <c r="I12" s="132" t="str">
        <f>IF(1=1,IF(E12="","",I9),N("H9"))</f>
        <v/>
      </c>
      <c r="J12" s="133" t="str">
        <f>IF(1=1,IF(E12="","",J9),N("I9"))</f>
        <v/>
      </c>
      <c r="K12" s="134" t="str">
        <f>IF(1=1,IF(E12="","",K9),N("J9"))</f>
        <v/>
      </c>
      <c r="L12" s="135" t="str">
        <f>IF(1=1,IF(OR(J12="",O12="",NOT(ISNUMBER(J12)),NOT(ISNUMBER(O12)),J12=0),"",O12/J12),N("L9"))</f>
        <v/>
      </c>
      <c r="M12" s="136" t="str">
        <f>IF(1=1,IF(OR(L12="",NOT(ISNUMBER(F12))),"",F12*L12*IFERROR(INDEX(D384:D428,MATCH(AE12,B384:B428,0)),1)),N("M13"))</f>
        <v/>
      </c>
      <c r="N12" s="137" t="str">
        <f>IF(1=1,IF(F12="","",IF(G12="","",IFERROR(INDEX(E384:E428,MATCH(AE12,B384:B428,0)),G12&amp;""))),N("N6"))</f>
        <v/>
      </c>
      <c r="O12" s="138" t="str">
        <f>IF(1=1,IF(E12="","",O9),N("K9"))</f>
        <v/>
      </c>
      <c r="P12" s="139" t="str">
        <f>IF(1=1,IF(M12="","",IF(AND(ISNUMBER(M12),M12&lt;1,N12="kg"),MAX(1,ROUND(M12*1000,0)),IF(AND(ISNUMBER(M12),M12&lt;1,N12="L"),MAX(1,ROUND(M12*100,0)),ROUND(M12,3)))),N("O9"))</f>
        <v/>
      </c>
      <c r="Q12" s="140" t="str">
        <f>IF(1=1,IF(M12="","",IF(AND(ISNUMBER(M12),M12&lt;1,N12="kg"),"g",IF(AND(ISNUMBER(M12),M12&lt;1,N12="L"),"cl",N12))),N("P9"))</f>
        <v/>
      </c>
      <c r="R12" s="115" t="str">
        <f>IF(1=1,IF(E12="","",IF(F12="","A CONTROLER",IF(NOT(ISNUMBER(F12)),"TEXTE",IF(OR(L12="",L12&lt;=0),"COMMANDE PRINCIPALE INCOMPLETE",IF(G12="","UNITE MANQUANTE",IF(COUNTIF(B384:B428,AE12)=0,"UNITE A CONTROLER","OK")))))),N("Q9"))</f>
        <v/>
      </c>
      <c r="S12" s="105"/>
      <c r="T12" s="141">
        <f t="shared" si="2"/>
        <v>0</v>
      </c>
      <c r="U12" s="133" t="str">
        <f>IF(1=1,IF(E12="","",U9),N("S9"))</f>
        <v/>
      </c>
      <c r="V12" s="133" t="str">
        <f>IF(1=1,IF(E12="","",V9),N("T9"))</f>
        <v/>
      </c>
      <c r="W12" s="135" t="str">
        <f>IF(1=1,IF(OR(U12="",V12="",NOT(ISNUMBER(U12)),NOT(ISNUMBER(V12)),U12=0),"",V12/U12),N("U9"))</f>
        <v/>
      </c>
      <c r="X12" s="136" t="str">
        <f>IF(1=1,IF(OR(W12="",NOT(ISNUMBER(F12))),"",F12*W12*IFERROR(INDEX(D384:D428,MATCH(AE12,B384:B428,0)),1)),N("V7"))</f>
        <v/>
      </c>
      <c r="Y12" s="137" t="str">
        <f>IF(1=1,IF(F12="","",IF(G12="","",IFERROR(INDEX(E384:E428,MATCH(AE12,B384:B428,0)),G12&amp;""))),N("W6"))</f>
        <v/>
      </c>
      <c r="Z12" s="142" t="str">
        <f>IF(1=1,IF(X12="","",IF(AND(ISNUMBER(X12),X12&lt;1,Y12="kg"),MAX(1,ROUND(X12*1000,0)),IF(AND(ISNUMBER(X12),X12&lt;1,Y12="L"),MAX(1,ROUND(X12*100,0)),ROUND(X12,3)))),N("X9"))</f>
        <v/>
      </c>
      <c r="AA12" s="143" t="str">
        <f>IF(1=1,IF(X12="","",IF(AND(ISNUMBER(X12),X12&lt;1,Y12="kg"),"g",IF(AND(ISNUMBER(X12),X12&lt;1,Y12="L"),"cl",Y12))),N("Y9"))</f>
        <v/>
      </c>
      <c r="AB12" s="123" t="str">
        <f>IF(1=1,IF(E12="","",IF(F12="","A CONTROLER",IF(NOT(ISNUMBER(F12)),"TEXTE",IF(OR(W12="",W12&lt;=0),"COMMANDE COUVERTS INCOMPLETE",IF(G12="","UNITE MANQUANTE",IF(COUNTIF(B384:B428,AE12)=0,"UNITE A CONTROLER","OK")))))),N("Z6"))</f>
        <v/>
      </c>
      <c r="AD12" s="144" t="str">
        <f>IF(1=1,IF(E12="","",AD9),N("AB9"))</f>
        <v/>
      </c>
      <c r="AE12" s="125" t="str">
        <f>IF(1=1,IF(G12="","",UPPER(TRIM(SUBSTITUTE(SUBSTITUTE(G12&amp;"",CHAR(160)," ")," "," ")))),N("AC9"))</f>
        <v/>
      </c>
      <c r="AG12" s="1" t="s">
        <v>28</v>
      </c>
      <c r="AI12" s="158" t="str">
        <f t="shared" ref="AI12:AJ12" si="5">A120</f>
        <v>N° 00</v>
      </c>
      <c r="AJ12" s="251" t="str">
        <f t="shared" si="5"/>
        <v>NOM DE LA RECETTE À SAISIR</v>
      </c>
      <c r="AK12" s="252"/>
      <c r="AL12" s="252"/>
      <c r="AM12" s="252"/>
      <c r="AN12" s="252"/>
      <c r="AO12" s="252"/>
      <c r="AP12" s="252"/>
      <c r="AQ12" s="252"/>
    </row>
    <row r="13" spans="1:43" ht="19.5" thickBot="1" x14ac:dyDescent="0.3">
      <c r="A13" s="126" t="str">
        <f>IF(1=1,IF(E13="","",A9),N("A10"))</f>
        <v/>
      </c>
      <c r="B13" s="127" t="str">
        <f>IF(1=1,IF(E13="","",B9),N("B10"))</f>
        <v/>
      </c>
      <c r="C13" s="128"/>
      <c r="D13" s="129" t="str">
        <f>IF(ISBLANK(E13),"",LARGE(D9:D12,1)+1)</f>
        <v/>
      </c>
      <c r="E13" s="130"/>
      <c r="F13" s="131"/>
      <c r="G13" s="170"/>
      <c r="H13" s="105"/>
      <c r="I13" s="132" t="str">
        <f>IF(1=1,IF(E13="","",I9),N("H10"))</f>
        <v/>
      </c>
      <c r="J13" s="133" t="str">
        <f>IF(1=1,IF(E13="","",J9),N("I10"))</f>
        <v/>
      </c>
      <c r="K13" s="134" t="str">
        <f>IF(1=1,IF(E13="","",K9),N("J10"))</f>
        <v/>
      </c>
      <c r="L13" s="135" t="str">
        <f>IF(1=1,IF(OR(J13="",O13="",NOT(ISNUMBER(J13)),NOT(ISNUMBER(O13)),J13=0),"",O13/J13),N("L10"))</f>
        <v/>
      </c>
      <c r="M13" s="136" t="str">
        <f>IF(1=1,IF(OR(L13="",NOT(ISNUMBER(F13))),"",F13*L13*IFERROR(INDEX(D384:D428,MATCH(AE13,B384:B428,0)),1)),N("M13"))</f>
        <v/>
      </c>
      <c r="N13" s="137" t="str">
        <f>IF(1=1,IF(F13="","",IF(G13="","",IFERROR(INDEX(E384:E428,MATCH(AE13,B384:B428,0)),G13&amp;""))),N("N6"))</f>
        <v/>
      </c>
      <c r="O13" s="138" t="str">
        <f>IF(1=1,IF(E13="","",O9),N("K10"))</f>
        <v/>
      </c>
      <c r="P13" s="139" t="str">
        <f>IF(1=1,IF(M13="","",IF(AND(ISNUMBER(M13),M13&lt;1,N13="kg"),MAX(1,ROUND(M13*1000,0)),IF(AND(ISNUMBER(M13),M13&lt;1,N13="L"),MAX(1,ROUND(M13*100,0)),ROUND(M13,3)))),N("O10"))</f>
        <v/>
      </c>
      <c r="Q13" s="140" t="str">
        <f>IF(1=1,IF(M13="","",IF(AND(ISNUMBER(M13),M13&lt;1,N13="kg"),"g",IF(AND(ISNUMBER(M13),M13&lt;1,N13="L"),"cl",N13))),N("P10"))</f>
        <v/>
      </c>
      <c r="R13" s="115" t="str">
        <f>IF(1=1,IF(E13="","",IF(F13="","A CONTROLER",IF(NOT(ISNUMBER(F13)),"TEXTE",IF(OR(L13="",L13&lt;=0),"COMMANDE PRINCIPALE INCOMPLETE",IF(G13="","UNITE MANQUANTE",IF(COUNTIF(B384:B428,AE13)=0,"UNITE A CONTROLER","OK")))))),N("Q9"))</f>
        <v/>
      </c>
      <c r="S13" s="105"/>
      <c r="T13" s="141">
        <f t="shared" si="2"/>
        <v>0</v>
      </c>
      <c r="U13" s="133" t="str">
        <f>IF(1=1,IF(E13="","",U9),N("S10"))</f>
        <v/>
      </c>
      <c r="V13" s="133" t="str">
        <f>IF(1=1,IF(E13="","",V9),N("T10"))</f>
        <v/>
      </c>
      <c r="W13" s="135" t="str">
        <f>IF(1=1,IF(OR(U13="",V13="",NOT(ISNUMBER(U13)),NOT(ISNUMBER(V13)),U13=0),"",V13/U13),N("U10"))</f>
        <v/>
      </c>
      <c r="X13" s="136" t="str">
        <f>IF(1=1,IF(OR(W13="",NOT(ISNUMBER(F13))),"",F13*W13*IFERROR(INDEX(D384:D428,MATCH(AE13,B384:B428,0)),1)),N("V7"))</f>
        <v/>
      </c>
      <c r="Y13" s="137" t="str">
        <f>IF(1=1,IF(F13="","",IF(G13="","",IFERROR(INDEX(E384:E428,MATCH(AE13,B384:B428,0)),G13&amp;""))),N("W6"))</f>
        <v/>
      </c>
      <c r="Z13" s="142" t="str">
        <f>IF(1=1,IF(X13="","",IF(AND(ISNUMBER(X13),X13&lt;1,Y13="kg"),MAX(1,ROUND(X13*1000,0)),IF(AND(ISNUMBER(X13),X13&lt;1,Y13="L"),MAX(1,ROUND(X13*100,0)),ROUND(X13,3)))),N("X10"))</f>
        <v/>
      </c>
      <c r="AA13" s="143" t="str">
        <f>IF(1=1,IF(X13="","",IF(AND(ISNUMBER(X13),X13&lt;1,Y13="kg"),"g",IF(AND(ISNUMBER(X13),X13&lt;1,Y13="L"),"cl",Y13))),N("Y10"))</f>
        <v/>
      </c>
      <c r="AB13" s="123" t="str">
        <f>IF(1=1,IF(E13="","",IF(F13="","A CONTROLER",IF(NOT(ISNUMBER(F13)),"TEXTE",IF(OR(W13="",W13&lt;=0),"COMMANDE COUVERTS INCOMPLETE",IF(G13="","UNITE MANQUANTE",IF(COUNTIF(B384:B428,AE13)=0,"UNITE A CONTROLER","OK")))))),N("Z6"))</f>
        <v/>
      </c>
      <c r="AD13" s="144" t="str">
        <f>IF(1=1,IF(E13="","",AD9),N("AB10"))</f>
        <v/>
      </c>
      <c r="AE13" s="125" t="str">
        <f>IF(1=1,IF(G13="","",UPPER(TRIM(SUBSTITUTE(SUBSTITUTE(G13&amp;"",CHAR(160)," ")," "," ")))),N("AC10"))</f>
        <v/>
      </c>
      <c r="AG13" s="1" t="s">
        <v>29</v>
      </c>
      <c r="AI13" s="100" t="str">
        <f t="shared" ref="AI13:AJ13" si="6">A157</f>
        <v>N° 00</v>
      </c>
      <c r="AJ13" s="251" t="str">
        <f t="shared" si="6"/>
        <v>NOM DE LA RECETTE À SAISIR</v>
      </c>
      <c r="AK13" s="252"/>
      <c r="AL13" s="252"/>
      <c r="AM13" s="252"/>
      <c r="AN13" s="252"/>
      <c r="AO13" s="252"/>
      <c r="AP13" s="252"/>
      <c r="AQ13" s="252"/>
    </row>
    <row r="14" spans="1:43" ht="19.5" thickBot="1" x14ac:dyDescent="0.3">
      <c r="A14" s="126" t="str">
        <f>IF(1=1,IF(E14="","",A9),N("A11"))</f>
        <v/>
      </c>
      <c r="B14" s="127" t="str">
        <f>IF(1=1,IF(E14="","",B9),N("B11"))</f>
        <v/>
      </c>
      <c r="C14" s="128"/>
      <c r="D14" s="129" t="str">
        <f>IF(ISBLANK(E14),"",LARGE(D9:D13,1)+1)</f>
        <v/>
      </c>
      <c r="E14" s="130"/>
      <c r="F14" s="131"/>
      <c r="G14" s="170"/>
      <c r="H14" s="105"/>
      <c r="I14" s="132" t="str">
        <f>IF(1=1,IF(E14="","",I9),N("H11"))</f>
        <v/>
      </c>
      <c r="J14" s="133" t="str">
        <f>IF(1=1,IF(E14="","",J9),N("I11"))</f>
        <v/>
      </c>
      <c r="K14" s="134" t="str">
        <f>IF(1=1,IF(E14="","",K9),N("J11"))</f>
        <v/>
      </c>
      <c r="L14" s="135" t="str">
        <f>IF(1=1,IF(OR(J14="",O14="",NOT(ISNUMBER(J14)),NOT(ISNUMBER(O14)),J14=0),"",O14/J14),N("L11"))</f>
        <v/>
      </c>
      <c r="M14" s="136" t="str">
        <f>IF(1=1,IF(OR(L14="",NOT(ISNUMBER(F14))),"",F14*L14*IFERROR(INDEX(D384:D428,MATCH(AE14,B384:B428,0)),1)),N("M13"))</f>
        <v/>
      </c>
      <c r="N14" s="137" t="str">
        <f>IF(1=1,IF(F14="","",IF(G14="","",IFERROR(INDEX(E384:E428,MATCH(AE14,B384:B428,0)),G14&amp;""))),N("N6"))</f>
        <v/>
      </c>
      <c r="O14" s="138" t="str">
        <f>IF(1=1,IF(E14="","",O9),N("K11"))</f>
        <v/>
      </c>
      <c r="P14" s="139" t="str">
        <f>IF(1=1,IF(M14="","",IF(AND(ISNUMBER(M14),M14&lt;1,N14="kg"),MAX(1,ROUND(M14*1000,0)),IF(AND(ISNUMBER(M14),M14&lt;1,N14="L"),MAX(1,ROUND(M14*100,0)),ROUND(M14,3)))),N("O11"))</f>
        <v/>
      </c>
      <c r="Q14" s="140" t="str">
        <f>IF(1=1,IF(M14="","",IF(AND(ISNUMBER(M14),M14&lt;1,N14="kg"),"g",IF(AND(ISNUMBER(M14),M14&lt;1,N14="L"),"cl",N14))),N("P11"))</f>
        <v/>
      </c>
      <c r="R14" s="115" t="str">
        <f>IF(1=1,IF(E14="","",IF(F14="","A CONTROLER",IF(NOT(ISNUMBER(F14)),"TEXTE",IF(OR(L14="",L14&lt;=0),"COMMANDE PRINCIPALE INCOMPLETE",IF(G14="","UNITE MANQUANTE",IF(COUNTIF(B384:B428,AE14)=0,"UNITE A CONTROLER","OK")))))),N("Q9"))</f>
        <v/>
      </c>
      <c r="S14" s="105"/>
      <c r="T14" s="141">
        <f t="shared" si="2"/>
        <v>0</v>
      </c>
      <c r="U14" s="133" t="str">
        <f>IF(1=1,IF(E14="","",U9),N("S11"))</f>
        <v/>
      </c>
      <c r="V14" s="133" t="str">
        <f>IF(1=1,IF(E14="","",V9),N("T11"))</f>
        <v/>
      </c>
      <c r="W14" s="135" t="str">
        <f>IF(1=1,IF(OR(U14="",V14="",NOT(ISNUMBER(U14)),NOT(ISNUMBER(V14)),U14=0),"",V14/U14),N("U11"))</f>
        <v/>
      </c>
      <c r="X14" s="136" t="str">
        <f>IF(1=1,IF(OR(W14="",NOT(ISNUMBER(F14))),"",F14*W14*IFERROR(INDEX(D384:D428,MATCH(AE14,B384:B428,0)),1)),N("V7"))</f>
        <v/>
      </c>
      <c r="Y14" s="137" t="str">
        <f>IF(1=1,IF(F14="","",IF(G14="","",IFERROR(INDEX(E384:E428,MATCH(AE14,B384:B428,0)),G14&amp;""))),N("W6"))</f>
        <v/>
      </c>
      <c r="Z14" s="142" t="str">
        <f>IF(1=1,IF(X14="","",IF(AND(ISNUMBER(X14),X14&lt;1,Y14="kg"),MAX(1,ROUND(X14*1000,0)),IF(AND(ISNUMBER(X14),X14&lt;1,Y14="L"),MAX(1,ROUND(X14*100,0)),ROUND(X14,3)))),N("X11"))</f>
        <v/>
      </c>
      <c r="AA14" s="143" t="str">
        <f>IF(1=1,IF(X14="","",IF(AND(ISNUMBER(X14),X14&lt;1,Y14="kg"),"g",IF(AND(ISNUMBER(X14),X14&lt;1,Y14="L"),"cl",Y14))),N("Y11"))</f>
        <v/>
      </c>
      <c r="AB14" s="123" t="str">
        <f>IF(1=1,IF(E14="","",IF(F14="","A CONTROLER",IF(NOT(ISNUMBER(F14)),"TEXTE",IF(OR(W14="",W14&lt;=0),"COMMANDE COUVERTS INCOMPLETE",IF(G14="","UNITE MANQUANTE",IF(COUNTIF(B384:B428,AE14)=0,"UNITE A CONTROLER","OK")))))),N("Z6"))</f>
        <v/>
      </c>
      <c r="AD14" s="144" t="str">
        <f>IF(1=1,IF(E14="","",AD9),N("AB11"))</f>
        <v/>
      </c>
      <c r="AE14" s="125" t="str">
        <f>IF(1=1,IF(G14="","",UPPER(TRIM(SUBSTITUTE(SUBSTITUTE(G14&amp;"",CHAR(160)," ")," "," ")))),N("AC11"))</f>
        <v/>
      </c>
      <c r="AG14" s="1" t="s">
        <v>30</v>
      </c>
      <c r="AI14" s="158" t="str">
        <f t="shared" ref="AI14:AJ14" si="7">A194</f>
        <v>N° 00</v>
      </c>
      <c r="AJ14" s="251" t="str">
        <f t="shared" si="7"/>
        <v>NOM DE LA RECETTE À SAISIR</v>
      </c>
      <c r="AK14" s="252"/>
      <c r="AL14" s="252"/>
      <c r="AM14" s="252"/>
      <c r="AN14" s="252"/>
      <c r="AO14" s="252"/>
      <c r="AP14" s="252"/>
      <c r="AQ14" s="252"/>
    </row>
    <row r="15" spans="1:43" ht="19.5" thickBot="1" x14ac:dyDescent="0.3">
      <c r="A15" s="126" t="str">
        <f>IF(1=1,IF(E15="","",A9),N("A12"))</f>
        <v/>
      </c>
      <c r="B15" s="127" t="str">
        <f>IF(1=1,IF(E15="","",B9),N("B12"))</f>
        <v/>
      </c>
      <c r="C15" s="128"/>
      <c r="D15" s="129" t="str">
        <f>IF(ISBLANK(E15),"",LARGE(D9:D14,1)+1)</f>
        <v/>
      </c>
      <c r="E15" s="130"/>
      <c r="F15" s="131"/>
      <c r="G15" s="170"/>
      <c r="H15" s="105"/>
      <c r="I15" s="132" t="str">
        <f>IF(1=1,IF(E15="","",I9),N("H12"))</f>
        <v/>
      </c>
      <c r="J15" s="133" t="str">
        <f>IF(1=1,IF(E15="","",J9),N("I12"))</f>
        <v/>
      </c>
      <c r="K15" s="134" t="str">
        <f>IF(1=1,IF(E15="","",K9),N("J12"))</f>
        <v/>
      </c>
      <c r="L15" s="135" t="str">
        <f>IF(1=1,IF(OR(J15="",O15="",NOT(ISNUMBER(J15)),NOT(ISNUMBER(O15)),J15=0),"",O15/J15),N("L12"))</f>
        <v/>
      </c>
      <c r="M15" s="136" t="str">
        <f>IF(1=1,IF(OR(L15="",NOT(ISNUMBER(F15))),"",F15*L15*IFERROR(INDEX(D384:D428,MATCH(AE15,B384:B428,0)),1)),N("M13"))</f>
        <v/>
      </c>
      <c r="N15" s="137" t="str">
        <f>IF(1=1,IF(F15="","",IF(G15="","",IFERROR(INDEX(E384:E428,MATCH(AE15,B384:B428,0)),G15&amp;""))),N("N6"))</f>
        <v/>
      </c>
      <c r="O15" s="138" t="str">
        <f>IF(1=1,IF(E15="","",O9),N("K12"))</f>
        <v/>
      </c>
      <c r="P15" s="139" t="str">
        <f>IF(1=1,IF(M15="","",IF(AND(ISNUMBER(M15),M15&lt;1,N15="kg"),MAX(1,ROUND(M15*1000,0)),IF(AND(ISNUMBER(M15),M15&lt;1,N15="L"),MAX(1,ROUND(M15*100,0)),ROUND(M15,3)))),N("O12"))</f>
        <v/>
      </c>
      <c r="Q15" s="140" t="str">
        <f>IF(1=1,IF(M15="","",IF(AND(ISNUMBER(M15),M15&lt;1,N15="kg"),"g",IF(AND(ISNUMBER(M15),M15&lt;1,N15="L"),"cl",N15))),N("P12"))</f>
        <v/>
      </c>
      <c r="R15" s="115" t="str">
        <f>IF(1=1,IF(E15="","",IF(F15="","A CONTROLER",IF(NOT(ISNUMBER(F15)),"TEXTE",IF(OR(L15="",L15&lt;=0),"COMMANDE PRINCIPALE INCOMPLETE",IF(G15="","UNITE MANQUANTE",IF(COUNTIF(B384:B428,AE15)=0,"UNITE A CONTROLER","OK")))))),N("Q9"))</f>
        <v/>
      </c>
      <c r="S15" s="105"/>
      <c r="T15" s="141">
        <f t="shared" si="2"/>
        <v>0</v>
      </c>
      <c r="U15" s="133" t="str">
        <f>IF(1=1,IF(E15="","",U9),N("S12"))</f>
        <v/>
      </c>
      <c r="V15" s="133" t="str">
        <f>IF(1=1,IF(E15="","",V9),N("T12"))</f>
        <v/>
      </c>
      <c r="W15" s="135" t="str">
        <f>IF(1=1,IF(OR(U15="",V15="",NOT(ISNUMBER(U15)),NOT(ISNUMBER(V15)),U15=0),"",V15/U15),N("U12"))</f>
        <v/>
      </c>
      <c r="X15" s="136" t="str">
        <f>IF(1=1,IF(OR(W15="",NOT(ISNUMBER(F15))),"",F15*W15*IFERROR(INDEX(D384:D428,MATCH(AE15,B384:B428,0)),1)),N("V7"))</f>
        <v/>
      </c>
      <c r="Y15" s="137" t="str">
        <f>IF(1=1,IF(F15="","",IF(G15="","",IFERROR(INDEX(E384:E428,MATCH(AE15,B384:B428,0)),G15&amp;""))),N("W6"))</f>
        <v/>
      </c>
      <c r="Z15" s="142" t="str">
        <f>IF(1=1,IF(X15="","",IF(AND(ISNUMBER(X15),X15&lt;1,Y15="kg"),MAX(1,ROUND(X15*1000,0)),IF(AND(ISNUMBER(X15),X15&lt;1,Y15="L"),MAX(1,ROUND(X15*100,0)),ROUND(X15,3)))),N("X12"))</f>
        <v/>
      </c>
      <c r="AA15" s="143" t="str">
        <f>IF(1=1,IF(X15="","",IF(AND(ISNUMBER(X15),X15&lt;1,Y15="kg"),"g",IF(AND(ISNUMBER(X15),X15&lt;1,Y15="L"),"cl",Y15))),N("Y12"))</f>
        <v/>
      </c>
      <c r="AB15" s="123" t="str">
        <f>IF(1=1,IF(E15="","",IF(F15="","A CONTROLER",IF(NOT(ISNUMBER(F15)),"TEXTE",IF(OR(W15="",W15&lt;=0),"COMMANDE COUVERTS INCOMPLETE",IF(G15="","UNITE MANQUANTE",IF(COUNTIF(B384:B428,AE15)=0,"UNITE A CONTROLER","OK")))))),N("Z6"))</f>
        <v/>
      </c>
      <c r="AD15" s="144" t="str">
        <f>IF(1=1,IF(E15="","",AD9),N("AB12"))</f>
        <v/>
      </c>
      <c r="AE15" s="125" t="str">
        <f>IF(1=1,IF(G15="","",UPPER(TRIM(SUBSTITUTE(SUBSTITUTE(G15&amp;"",CHAR(160)," ")," "," ")))),N("AC12"))</f>
        <v/>
      </c>
      <c r="AG15" s="4" t="s">
        <v>31</v>
      </c>
      <c r="AI15" s="100" t="str">
        <f t="shared" ref="AI15:AJ15" si="8">A231</f>
        <v>N° 00</v>
      </c>
      <c r="AJ15" s="251" t="str">
        <f t="shared" si="8"/>
        <v>NOM DE LA RECETTE À SAISIR</v>
      </c>
      <c r="AK15" s="252"/>
      <c r="AL15" s="252"/>
      <c r="AM15" s="252"/>
      <c r="AN15" s="252"/>
      <c r="AO15" s="252"/>
      <c r="AP15" s="252"/>
      <c r="AQ15" s="252"/>
    </row>
    <row r="16" spans="1:43" ht="19.5" thickBot="1" x14ac:dyDescent="0.3">
      <c r="A16" s="126" t="str">
        <f>IF(1=1,IF(E16="","",A9),N("A13"))</f>
        <v/>
      </c>
      <c r="B16" s="127" t="str">
        <f>IF(1=1,IF(E16="","",B9),N("B13"))</f>
        <v/>
      </c>
      <c r="C16" s="128"/>
      <c r="D16" s="129" t="str">
        <f>IF(ISBLANK(E16),"",LARGE(D9:D15,1)+1)</f>
        <v/>
      </c>
      <c r="E16" s="130"/>
      <c r="F16" s="131"/>
      <c r="G16" s="170"/>
      <c r="H16" s="105"/>
      <c r="I16" s="132" t="str">
        <f>IF(1=1,IF(E16="","",I9),N("H13"))</f>
        <v/>
      </c>
      <c r="J16" s="133" t="str">
        <f>IF(1=1,IF(E16="","",J9),N("I13"))</f>
        <v/>
      </c>
      <c r="K16" s="134" t="str">
        <f>IF(1=1,IF(E16="","",K9),N("J13"))</f>
        <v/>
      </c>
      <c r="L16" s="135" t="str">
        <f>IF(1=1,IF(OR(J16="",O16="",NOT(ISNUMBER(J16)),NOT(ISNUMBER(O16)),J16=0),"",O16/J16),N("L13"))</f>
        <v/>
      </c>
      <c r="M16" s="136" t="str">
        <f>IF(1=1,IF(OR(L16="",NOT(ISNUMBER(F16))),"",F16*L16*IFERROR(INDEX(D384:D428,MATCH(AE16,B384:B428,0)),1)),N("M13"))</f>
        <v/>
      </c>
      <c r="N16" s="137" t="str">
        <f>IF(1=1,IF(F16="","",IF(G16="","",IFERROR(INDEX(E384:E428,MATCH(AE16,B384:B428,0)),G16&amp;""))),N("N6"))</f>
        <v/>
      </c>
      <c r="O16" s="138" t="str">
        <f>IF(1=1,IF(E16="","",O9),N("K13"))</f>
        <v/>
      </c>
      <c r="P16" s="139" t="str">
        <f>IF(1=1,IF(M16="","",IF(AND(ISNUMBER(M16),M16&lt;1,N16="kg"),MAX(1,ROUND(M16*1000,0)),IF(AND(ISNUMBER(M16),M16&lt;1,N16="L"),MAX(1,ROUND(M16*100,0)),ROUND(M16,3)))),N("O13"))</f>
        <v/>
      </c>
      <c r="Q16" s="140" t="str">
        <f>IF(1=1,IF(M16="","",IF(AND(ISNUMBER(M16),M16&lt;1,N16="kg"),"g",IF(AND(ISNUMBER(M16),M16&lt;1,N16="L"),"cl",N16))),N("P13"))</f>
        <v/>
      </c>
      <c r="R16" s="115" t="str">
        <f>IF(1=1,IF(E16="","",IF(F16="","A CONTROLER",IF(NOT(ISNUMBER(F16)),"TEXTE",IF(OR(L16="",L16&lt;=0),"COMMANDE PRINCIPALE INCOMPLETE",IF(G16="","UNITE MANQUANTE",IF(COUNTIF(B384:B428,AE16)=0,"UNITE A CONTROLER","OK")))))),N("Q9"))</f>
        <v/>
      </c>
      <c r="S16" s="105"/>
      <c r="T16" s="141">
        <f t="shared" si="2"/>
        <v>0</v>
      </c>
      <c r="U16" s="133" t="str">
        <f>IF(1=1,IF(E16="","",U9),N("S13"))</f>
        <v/>
      </c>
      <c r="V16" s="133" t="str">
        <f>IF(1=1,IF(E16="","",V9),N("T13"))</f>
        <v/>
      </c>
      <c r="W16" s="135" t="str">
        <f>IF(1=1,IF(OR(U16="",V16="",NOT(ISNUMBER(U16)),NOT(ISNUMBER(V16)),U16=0),"",V16/U16),N("U13"))</f>
        <v/>
      </c>
      <c r="X16" s="136" t="str">
        <f>IF(1=1,IF(OR(W16="",NOT(ISNUMBER(F16))),"",F16*W16*IFERROR(INDEX(D384:D428,MATCH(AE16,B384:B428,0)),1)),N("V7"))</f>
        <v/>
      </c>
      <c r="Y16" s="137" t="str">
        <f>IF(1=1,IF(F16="","",IF(G16="","",IFERROR(INDEX(E384:E428,MATCH(AE16,B384:B428,0)),G16&amp;""))),N("W6"))</f>
        <v/>
      </c>
      <c r="Z16" s="142" t="str">
        <f>IF(1=1,IF(X16="","",IF(AND(ISNUMBER(X16),X16&lt;1,Y16="kg"),MAX(1,ROUND(X16*1000,0)),IF(AND(ISNUMBER(X16),X16&lt;1,Y16="L"),MAX(1,ROUND(X16*100,0)),ROUND(X16,3)))),N("X13"))</f>
        <v/>
      </c>
      <c r="AA16" s="143" t="str">
        <f>IF(1=1,IF(X16="","",IF(AND(ISNUMBER(X16),X16&lt;1,Y16="kg"),"g",IF(AND(ISNUMBER(X16),X16&lt;1,Y16="L"),"cl",Y16))),N("Y13"))</f>
        <v/>
      </c>
      <c r="AB16" s="123" t="str">
        <f>IF(1=1,IF(E16="","",IF(F16="","A CONTROLER",IF(NOT(ISNUMBER(F16)),"TEXTE",IF(OR(W16="",W16&lt;=0),"COMMANDE COUVERTS INCOMPLETE",IF(G16="","UNITE MANQUANTE",IF(COUNTIF(B384:B428,AE16)=0,"UNITE A CONTROLER","OK")))))),N("Z6"))</f>
        <v/>
      </c>
      <c r="AD16" s="144" t="str">
        <f>IF(1=1,IF(E16="","",AD9),N("AB13"))</f>
        <v/>
      </c>
      <c r="AE16" s="125" t="str">
        <f>IF(1=1,IF(G16="","",UPPER(TRIM(SUBSTITUTE(SUBSTITUTE(G16&amp;"",CHAR(160)," ")," "," ")))),N("AC13"))</f>
        <v/>
      </c>
      <c r="AG16" s="4" t="s">
        <v>32</v>
      </c>
      <c r="AI16" s="158" t="str">
        <f t="shared" ref="AI16:AJ16" si="9">A268</f>
        <v>N° 00</v>
      </c>
      <c r="AJ16" s="251" t="str">
        <f t="shared" si="9"/>
        <v>NOM DE LA RECETTE À SAISIR</v>
      </c>
      <c r="AK16" s="252"/>
      <c r="AL16" s="252"/>
      <c r="AM16" s="252"/>
      <c r="AN16" s="252"/>
      <c r="AO16" s="252"/>
      <c r="AP16" s="252"/>
      <c r="AQ16" s="252"/>
    </row>
    <row r="17" spans="1:43" ht="19.5" thickBot="1" x14ac:dyDescent="0.3">
      <c r="A17" s="126" t="str">
        <f>IF(1=1,IF(E17="","",A9),N("A14"))</f>
        <v/>
      </c>
      <c r="B17" s="127" t="str">
        <f>IF(1=1,IF(E17="","",B9),N("B14"))</f>
        <v/>
      </c>
      <c r="C17" s="128"/>
      <c r="D17" s="129" t="str">
        <f>IF(ISBLANK(E17),"",LARGE(D9:D16,1)+1)</f>
        <v/>
      </c>
      <c r="E17" s="130"/>
      <c r="F17" s="131"/>
      <c r="G17" s="170"/>
      <c r="H17" s="105"/>
      <c r="I17" s="132" t="str">
        <f>IF(1=1,IF(E17="","",I9),N("H14"))</f>
        <v/>
      </c>
      <c r="J17" s="133" t="str">
        <f>IF(1=1,IF(E17="","",J9),N("I14"))</f>
        <v/>
      </c>
      <c r="K17" s="134" t="str">
        <f>IF(1=1,IF(E17="","",K9),N("J14"))</f>
        <v/>
      </c>
      <c r="L17" s="135" t="str">
        <f>IF(1=1,IF(OR(J17="",O17="",NOT(ISNUMBER(J17)),NOT(ISNUMBER(O17)),J17=0),"",O17/J17),N("L14"))</f>
        <v/>
      </c>
      <c r="M17" s="136" t="str">
        <f>IF(1=1,IF(OR(L17="",NOT(ISNUMBER(F17))),"",F17*L17*IFERROR(INDEX(D384:D428,MATCH(AE17,B384:B428,0)),1)),N("M13"))</f>
        <v/>
      </c>
      <c r="N17" s="137" t="str">
        <f>IF(1=1,IF(F17="","",IF(G17="","",IFERROR(INDEX(E384:E428,MATCH(AE17,B384:B428,0)),G17&amp;""))),N("N6"))</f>
        <v/>
      </c>
      <c r="O17" s="138" t="str">
        <f>IF(1=1,IF(E17="","",O9),N("K14"))</f>
        <v/>
      </c>
      <c r="P17" s="139" t="str">
        <f>IF(1=1,IF(M17="","",IF(AND(ISNUMBER(M17),M17&lt;1,N17="kg"),MAX(1,ROUND(M17*1000,0)),IF(AND(ISNUMBER(M17),M17&lt;1,N17="L"),MAX(1,ROUND(M17*100,0)),ROUND(M17,3)))),N("O14"))</f>
        <v/>
      </c>
      <c r="Q17" s="140" t="str">
        <f>IF(1=1,IF(M17="","",IF(AND(ISNUMBER(M17),M17&lt;1,N17="kg"),"g",IF(AND(ISNUMBER(M17),M17&lt;1,N17="L"),"cl",N17))),N("P14"))</f>
        <v/>
      </c>
      <c r="R17" s="115" t="str">
        <f>IF(1=1,IF(E17="","",IF(F17="","A CONTROLER",IF(NOT(ISNUMBER(F17)),"TEXTE",IF(OR(L17="",L17&lt;=0),"COMMANDE PRINCIPALE INCOMPLETE",IF(G17="","UNITE MANQUANTE",IF(COUNTIF(B384:B428,AE17)=0,"UNITE A CONTROLER","OK")))))),N("Q9"))</f>
        <v/>
      </c>
      <c r="S17" s="105"/>
      <c r="T17" s="141">
        <f t="shared" si="2"/>
        <v>0</v>
      </c>
      <c r="U17" s="133" t="str">
        <f>IF(1=1,IF(E17="","",U9),N("S14"))</f>
        <v/>
      </c>
      <c r="V17" s="133" t="str">
        <f>IF(1=1,IF(E17="","",V9),N("T14"))</f>
        <v/>
      </c>
      <c r="W17" s="135" t="str">
        <f>IF(1=1,IF(OR(U17="",V17="",NOT(ISNUMBER(U17)),NOT(ISNUMBER(V17)),U17=0),"",V17/U17),N("U14"))</f>
        <v/>
      </c>
      <c r="X17" s="136" t="str">
        <f>IF(1=1,IF(OR(W17="",NOT(ISNUMBER(F17))),"",F17*W17*IFERROR(INDEX(D384:D428,MATCH(AE17,B384:B428,0)),1)),N("V7"))</f>
        <v/>
      </c>
      <c r="Y17" s="137" t="str">
        <f>IF(1=1,IF(F17="","",IF(G17="","",IFERROR(INDEX(E384:E428,MATCH(AE17,B384:B428,0)),G17&amp;""))),N("W6"))</f>
        <v/>
      </c>
      <c r="Z17" s="142" t="str">
        <f>IF(1=1,IF(X17="","",IF(AND(ISNUMBER(X17),X17&lt;1,Y17="kg"),MAX(1,ROUND(X17*1000,0)),IF(AND(ISNUMBER(X17),X17&lt;1,Y17="L"),MAX(1,ROUND(X17*100,0)),ROUND(X17,3)))),N("X14"))</f>
        <v/>
      </c>
      <c r="AA17" s="143" t="str">
        <f>IF(1=1,IF(X17="","",IF(AND(ISNUMBER(X17),X17&lt;1,Y17="kg"),"g",IF(AND(ISNUMBER(X17),X17&lt;1,Y17="L"),"cl",Y17))),N("Y14"))</f>
        <v/>
      </c>
      <c r="AB17" s="123" t="str">
        <f>IF(1=1,IF(E17="","",IF(F17="","A CONTROLER",IF(NOT(ISNUMBER(F17)),"TEXTE",IF(OR(W17="",W17&lt;=0),"COMMANDE COUVERTS INCOMPLETE",IF(G17="","UNITE MANQUANTE",IF(COUNTIF(B384:B428,AE17)=0,"UNITE A CONTROLER","OK")))))),N("Z6"))</f>
        <v/>
      </c>
      <c r="AD17" s="144" t="str">
        <f>IF(1=1,IF(E17="","",AD9),N("AB14"))</f>
        <v/>
      </c>
      <c r="AE17" s="125" t="str">
        <f>IF(1=1,IF(G17="","",UPPER(TRIM(SUBSTITUTE(SUBSTITUTE(G17&amp;"",CHAR(160)," ")," "," ")))),N("AC14"))</f>
        <v/>
      </c>
      <c r="AG17" s="4" t="s">
        <v>33</v>
      </c>
      <c r="AI17" s="100" t="str">
        <f t="shared" ref="AI17:AJ17" si="10">A305</f>
        <v>N° 00</v>
      </c>
      <c r="AJ17" s="251" t="str">
        <f t="shared" si="10"/>
        <v>NOM DE LA RECETTE À SAISIR</v>
      </c>
      <c r="AK17" s="252"/>
      <c r="AL17" s="252"/>
      <c r="AM17" s="252"/>
      <c r="AN17" s="252"/>
      <c r="AO17" s="252"/>
      <c r="AP17" s="252"/>
      <c r="AQ17" s="252"/>
    </row>
    <row r="18" spans="1:43" ht="18.75" x14ac:dyDescent="0.25">
      <c r="A18" s="126" t="str">
        <f>IF(1=1,IF(E18="","",A9),N("A15"))</f>
        <v/>
      </c>
      <c r="B18" s="127" t="str">
        <f>IF(1=1,IF(E18="","",B9),N("B15"))</f>
        <v/>
      </c>
      <c r="C18" s="128"/>
      <c r="D18" s="129" t="str">
        <f>IF(ISBLANK(E18),"",LARGE(D9:D17,1)+1)</f>
        <v/>
      </c>
      <c r="E18" s="130"/>
      <c r="F18" s="131"/>
      <c r="G18" s="170"/>
      <c r="H18" s="105"/>
      <c r="I18" s="132" t="str">
        <f>IF(1=1,IF(E18="","",I9),N("H15"))</f>
        <v/>
      </c>
      <c r="J18" s="133" t="str">
        <f>IF(1=1,IF(E18="","",J9),N("I15"))</f>
        <v/>
      </c>
      <c r="K18" s="134" t="str">
        <f>IF(1=1,IF(E18="","",K9),N("J15"))</f>
        <v/>
      </c>
      <c r="L18" s="135" t="str">
        <f>IF(1=1,IF(OR(J18="",O18="",NOT(ISNUMBER(J18)),NOT(ISNUMBER(O18)),J18=0),"",O18/J18),N("L15"))</f>
        <v/>
      </c>
      <c r="M18" s="136" t="str">
        <f>IF(1=1,IF(OR(L18="",NOT(ISNUMBER(F18))),"",F18*L18*IFERROR(INDEX(D384:D428,MATCH(AE18,B384:B428,0)),1)),N("M13"))</f>
        <v/>
      </c>
      <c r="N18" s="137" t="str">
        <f>IF(1=1,IF(F18="","",IF(G18="","",IFERROR(INDEX(E384:E428,MATCH(AE18,B384:B428,0)),G18&amp;""))),N("N6"))</f>
        <v/>
      </c>
      <c r="O18" s="138" t="str">
        <f>IF(1=1,IF(E18="","",O9),N("K15"))</f>
        <v/>
      </c>
      <c r="P18" s="139" t="str">
        <f>IF(1=1,IF(M18="","",IF(AND(ISNUMBER(M18),M18&lt;1,N18="kg"),MAX(1,ROUND(M18*1000,0)),IF(AND(ISNUMBER(M18),M18&lt;1,N18="L"),MAX(1,ROUND(M18*100,0)),ROUND(M18,3)))),N("O15"))</f>
        <v/>
      </c>
      <c r="Q18" s="140" t="str">
        <f>IF(1=1,IF(M18="","",IF(AND(ISNUMBER(M18),M18&lt;1,N18="kg"),"g",IF(AND(ISNUMBER(M18),M18&lt;1,N18="L"),"cl",N18))),N("P15"))</f>
        <v/>
      </c>
      <c r="R18" s="115" t="str">
        <f>IF(1=1,IF(E18="","",IF(F18="","A CONTROLER",IF(NOT(ISNUMBER(F18)),"TEXTE",IF(OR(L18="",L18&lt;=0),"COMMANDE PRINCIPALE INCOMPLETE",IF(G18="","UNITE MANQUANTE",IF(COUNTIF(B384:B428,AE18)=0,"UNITE A CONTROLER","OK")))))),N("Q9"))</f>
        <v/>
      </c>
      <c r="S18" s="105"/>
      <c r="T18" s="141">
        <f t="shared" si="2"/>
        <v>0</v>
      </c>
      <c r="U18" s="133" t="str">
        <f>IF(1=1,IF(E18="","",U9),N("S15"))</f>
        <v/>
      </c>
      <c r="V18" s="133" t="str">
        <f>IF(1=1,IF(E18="","",V9),N("T15"))</f>
        <v/>
      </c>
      <c r="W18" s="135" t="str">
        <f>IF(1=1,IF(OR(U18="",V18="",NOT(ISNUMBER(U18)),NOT(ISNUMBER(V18)),U18=0),"",V18/U18),N("U15"))</f>
        <v/>
      </c>
      <c r="X18" s="136" t="str">
        <f>IF(1=1,IF(OR(W18="",NOT(ISNUMBER(F18))),"",F18*W18*IFERROR(INDEX(D384:D428,MATCH(AE18,B384:B428,0)),1)),N("V7"))</f>
        <v/>
      </c>
      <c r="Y18" s="137" t="str">
        <f>IF(1=1,IF(F18="","",IF(G18="","",IFERROR(INDEX(E384:E428,MATCH(AE18,B384:B428,0)),G18&amp;""))),N("W6"))</f>
        <v/>
      </c>
      <c r="Z18" s="142" t="str">
        <f>IF(1=1,IF(X18="","",IF(AND(ISNUMBER(X18),X18&lt;1,Y18="kg"),MAX(1,ROUND(X18*1000,0)),IF(AND(ISNUMBER(X18),X18&lt;1,Y18="L"),MAX(1,ROUND(X18*100,0)),ROUND(X18,3)))),N("X15"))</f>
        <v/>
      </c>
      <c r="AA18" s="143" t="str">
        <f>IF(1=1,IF(X18="","",IF(AND(ISNUMBER(X18),X18&lt;1,Y18="kg"),"g",IF(AND(ISNUMBER(X18),X18&lt;1,Y18="L"),"cl",Y18))),N("Y15"))</f>
        <v/>
      </c>
      <c r="AB18" s="123" t="str">
        <f>IF(1=1,IF(E18="","",IF(F18="","A CONTROLER",IF(NOT(ISNUMBER(F18)),"TEXTE",IF(OR(W18="",W18&lt;=0),"COMMANDE COUVERTS INCOMPLETE",IF(G18="","UNITE MANQUANTE",IF(COUNTIF(B384:B428,AE18)=0,"UNITE A CONTROLER","OK")))))),N("Z6"))</f>
        <v/>
      </c>
      <c r="AD18" s="144" t="str">
        <f>IF(1=1,IF(E18="","",AD9),N("AB15"))</f>
        <v/>
      </c>
      <c r="AE18" s="125" t="str">
        <f>IF(1=1,IF(G18="","",UPPER(TRIM(SUBSTITUTE(SUBSTITUTE(G18&amp;"",CHAR(160)," ")," "," ")))),N("AC15"))</f>
        <v/>
      </c>
      <c r="AG18" s="5" t="s">
        <v>34</v>
      </c>
      <c r="AI18" s="158" t="str">
        <f t="shared" ref="AI18:AJ18" si="11">A342</f>
        <v>N° 00</v>
      </c>
      <c r="AJ18" s="251" t="str">
        <f t="shared" si="11"/>
        <v>NOM DE LA RECETTE À SAISIR</v>
      </c>
      <c r="AK18" s="252"/>
      <c r="AL18" s="252"/>
      <c r="AM18" s="252"/>
      <c r="AN18" s="252"/>
      <c r="AO18" s="252"/>
      <c r="AP18" s="252"/>
      <c r="AQ18" s="252"/>
    </row>
    <row r="19" spans="1:43" ht="15.75" x14ac:dyDescent="0.25">
      <c r="A19" s="126" t="str">
        <f>IF(1=1,IF(E19="","",A9),N("A16"))</f>
        <v/>
      </c>
      <c r="B19" s="127" t="str">
        <f>IF(1=1,IF(E19="","",B9),N("B16"))</f>
        <v/>
      </c>
      <c r="C19" s="128"/>
      <c r="D19" s="129" t="str">
        <f>IF(ISBLANK(E19),"",LARGE(D9:D18,1)+1)</f>
        <v/>
      </c>
      <c r="E19" s="130"/>
      <c r="F19" s="131"/>
      <c r="G19" s="170"/>
      <c r="H19" s="105"/>
      <c r="I19" s="132" t="str">
        <f>IF(1=1,IF(E19="","",I9),N("H16"))</f>
        <v/>
      </c>
      <c r="J19" s="133" t="str">
        <f>IF(1=1,IF(E19="","",J9),N("I16"))</f>
        <v/>
      </c>
      <c r="K19" s="134" t="str">
        <f>IF(1=1,IF(E19="","",K9),N("J16"))</f>
        <v/>
      </c>
      <c r="L19" s="135" t="str">
        <f>IF(1=1,IF(OR(J19="",O19="",NOT(ISNUMBER(J19)),NOT(ISNUMBER(O19)),J19=0),"",O19/J19),N("L16"))</f>
        <v/>
      </c>
      <c r="M19" s="136" t="str">
        <f>IF(1=1,IF(OR(L19="",NOT(ISNUMBER(F19))),"",F19*L19*IFERROR(INDEX(D384:D428,MATCH(AE19,B384:B428,0)),1)),N("M13"))</f>
        <v/>
      </c>
      <c r="N19" s="137" t="str">
        <f>IF(1=1,IF(F19="","",IF(G19="","",IFERROR(INDEX(E384:E428,MATCH(AE19,B384:B428,0)),G19&amp;""))),N("N6"))</f>
        <v/>
      </c>
      <c r="O19" s="138" t="str">
        <f>IF(1=1,IF(E19="","",O9),N("K16"))</f>
        <v/>
      </c>
      <c r="P19" s="139" t="str">
        <f>IF(1=1,IF(M19="","",IF(AND(ISNUMBER(M19),M19&lt;1,N19="kg"),MAX(1,ROUND(M19*1000,0)),IF(AND(ISNUMBER(M19),M19&lt;1,N19="L"),MAX(1,ROUND(M19*100,0)),ROUND(M19,3)))),N("O16"))</f>
        <v/>
      </c>
      <c r="Q19" s="140" t="str">
        <f>IF(1=1,IF(M19="","",IF(AND(ISNUMBER(M19),M19&lt;1,N19="kg"),"g",IF(AND(ISNUMBER(M19),M19&lt;1,N19="L"),"cl",N19))),N("P16"))</f>
        <v/>
      </c>
      <c r="R19" s="115" t="str">
        <f>IF(1=1,IF(E19="","",IF(F19="","A CONTROLER",IF(NOT(ISNUMBER(F19)),"TEXTE",IF(OR(L19="",L19&lt;=0),"COMMANDE PRINCIPALE INCOMPLETE",IF(G19="","UNITE MANQUANTE",IF(COUNTIF(B384:B428,AE19)=0,"UNITE A CONTROLER","OK")))))),N("Q9"))</f>
        <v/>
      </c>
      <c r="S19" s="105"/>
      <c r="T19" s="141">
        <f t="shared" si="2"/>
        <v>0</v>
      </c>
      <c r="U19" s="133" t="str">
        <f>IF(1=1,IF(E19="","",U9),N("S16"))</f>
        <v/>
      </c>
      <c r="V19" s="133" t="str">
        <f>IF(1=1,IF(E19="","",V9),N("T16"))</f>
        <v/>
      </c>
      <c r="W19" s="135" t="str">
        <f>IF(1=1,IF(OR(U19="",V19="",NOT(ISNUMBER(U19)),NOT(ISNUMBER(V19)),U19=0),"",V19/U19),N("U16"))</f>
        <v/>
      </c>
      <c r="X19" s="136" t="str">
        <f>IF(1=1,IF(OR(W19="",NOT(ISNUMBER(F19))),"",F19*W19*IFERROR(INDEX(D384:D428,MATCH(AE19,B384:B428,0)),1)),N("V7"))</f>
        <v/>
      </c>
      <c r="Y19" s="137" t="str">
        <f>IF(1=1,IF(F19="","",IF(G19="","",IFERROR(INDEX(E384:E428,MATCH(AE19,B384:B428,0)),G19&amp;""))),N("W6"))</f>
        <v/>
      </c>
      <c r="Z19" s="142" t="str">
        <f>IF(1=1,IF(X19="","",IF(AND(ISNUMBER(X19),X19&lt;1,Y19="kg"),MAX(1,ROUND(X19*1000,0)),IF(AND(ISNUMBER(X19),X19&lt;1,Y19="L"),MAX(1,ROUND(X19*100,0)),ROUND(X19,3)))),N("X16"))</f>
        <v/>
      </c>
      <c r="AA19" s="143" t="str">
        <f>IF(1=1,IF(X19="","",IF(AND(ISNUMBER(X19),X19&lt;1,Y19="kg"),"g",IF(AND(ISNUMBER(X19),X19&lt;1,Y19="L"),"cl",Y19))),N("Y16"))</f>
        <v/>
      </c>
      <c r="AB19" s="123" t="str">
        <f>IF(1=1,IF(E19="","",IF(F19="","A CONTROLER",IF(NOT(ISNUMBER(F19)),"TEXTE",IF(OR(W19="",W19&lt;=0),"COMMANDE COUVERTS INCOMPLETE",IF(G19="","UNITE MANQUANTE",IF(COUNTIF(B384:B428,AE19)=0,"UNITE A CONTROLER","OK")))))),N("Z6"))</f>
        <v/>
      </c>
      <c r="AD19" s="144" t="str">
        <f>IF(1=1,IF(E19="","",AD9),N("AB16"))</f>
        <v/>
      </c>
      <c r="AE19" s="125" t="str">
        <f>IF(1=1,IF(G19="","",UPPER(TRIM(SUBSTITUTE(SUBSTITUTE(G19&amp;"",CHAR(160)," ")," "," ")))),N("AC16"))</f>
        <v/>
      </c>
      <c r="AG19" s="5" t="s">
        <v>35</v>
      </c>
    </row>
    <row r="20" spans="1:43" ht="15.75" x14ac:dyDescent="0.25">
      <c r="A20" s="126" t="str">
        <f>IF(1=1,IF(E20="","",A9),N("A17"))</f>
        <v/>
      </c>
      <c r="B20" s="127" t="str">
        <f>IF(1=1,IF(E20="","",B9),N("B17"))</f>
        <v/>
      </c>
      <c r="C20" s="128"/>
      <c r="D20" s="129" t="str">
        <f>IF(ISBLANK(E20),"",LARGE(D9:D19,1)+1)</f>
        <v/>
      </c>
      <c r="E20" s="130"/>
      <c r="F20" s="131"/>
      <c r="G20" s="170"/>
      <c r="H20" s="105"/>
      <c r="I20" s="132" t="str">
        <f>IF(1=1,IF(E20="","",I9),N("H17"))</f>
        <v/>
      </c>
      <c r="J20" s="133" t="str">
        <f>IF(1=1,IF(E20="","",J9),N("I17"))</f>
        <v/>
      </c>
      <c r="K20" s="134" t="str">
        <f>IF(1=1,IF(E20="","",K9),N("J17"))</f>
        <v/>
      </c>
      <c r="L20" s="135" t="str">
        <f>IF(1=1,IF(OR(J20="",O20="",NOT(ISNUMBER(J20)),NOT(ISNUMBER(O20)),J20=0),"",O20/J20),N("L17"))</f>
        <v/>
      </c>
      <c r="M20" s="136" t="str">
        <f>IF(1=1,IF(OR(L20="",NOT(ISNUMBER(F20))),"",F20*L20*IFERROR(INDEX(D384:D428,MATCH(AE20,B384:B428,0)),1)),N("M13"))</f>
        <v/>
      </c>
      <c r="N20" s="137" t="str">
        <f>IF(1=1,IF(F20="","",IF(G20="","",IFERROR(INDEX(E384:E428,MATCH(AE20,B384:B428,0)),G20&amp;""))),N("N6"))</f>
        <v/>
      </c>
      <c r="O20" s="138" t="str">
        <f>IF(1=1,IF(E20="","",O9),N("K17"))</f>
        <v/>
      </c>
      <c r="P20" s="139" t="str">
        <f>IF(1=1,IF(M20="","",IF(AND(ISNUMBER(M20),M20&lt;1,N20="kg"),MAX(1,ROUND(M20*1000,0)),IF(AND(ISNUMBER(M20),M20&lt;1,N20="L"),MAX(1,ROUND(M20*100,0)),ROUND(M20,3)))),N("O17"))</f>
        <v/>
      </c>
      <c r="Q20" s="140" t="str">
        <f>IF(1=1,IF(M20="","",IF(AND(ISNUMBER(M20),M20&lt;1,N20="kg"),"g",IF(AND(ISNUMBER(M20),M20&lt;1,N20="L"),"cl",N20))),N("P17"))</f>
        <v/>
      </c>
      <c r="R20" s="115" t="str">
        <f>IF(1=1,IF(E20="","",IF(F20="","A CONTROLER",IF(NOT(ISNUMBER(F20)),"TEXTE",IF(OR(L20="",L20&lt;=0),"COMMANDE PRINCIPALE INCOMPLETE",IF(G20="","UNITE MANQUANTE",IF(COUNTIF(B384:B428,AE20)=0,"UNITE A CONTROLER","OK")))))),N("Q9"))</f>
        <v/>
      </c>
      <c r="S20" s="105"/>
      <c r="T20" s="141">
        <f t="shared" si="2"/>
        <v>0</v>
      </c>
      <c r="U20" s="133" t="str">
        <f>IF(1=1,IF(E20="","",U9),N("S17"))</f>
        <v/>
      </c>
      <c r="V20" s="133" t="str">
        <f>IF(1=1,IF(E20="","",V9),N("T17"))</f>
        <v/>
      </c>
      <c r="W20" s="135" t="str">
        <f>IF(1=1,IF(OR(U20="",V20="",NOT(ISNUMBER(U20)),NOT(ISNUMBER(V20)),U20=0),"",V20/U20),N("U17"))</f>
        <v/>
      </c>
      <c r="X20" s="136" t="str">
        <f>IF(1=1,IF(OR(W20="",NOT(ISNUMBER(F20))),"",F20*W20*IFERROR(INDEX(D384:D428,MATCH(AE20,B384:B428,0)),1)),N("V7"))</f>
        <v/>
      </c>
      <c r="Y20" s="137" t="str">
        <f>IF(1=1,IF(F20="","",IF(G20="","",IFERROR(INDEX(E384:E428,MATCH(AE20,B384:B428,0)),G20&amp;""))),N("W6"))</f>
        <v/>
      </c>
      <c r="Z20" s="142" t="str">
        <f>IF(1=1,IF(X20="","",IF(AND(ISNUMBER(X20),X20&lt;1,Y20="kg"),MAX(1,ROUND(X20*1000,0)),IF(AND(ISNUMBER(X20),X20&lt;1,Y20="L"),MAX(1,ROUND(X20*100,0)),ROUND(X20,3)))),N("X17"))</f>
        <v/>
      </c>
      <c r="AA20" s="143" t="str">
        <f>IF(1=1,IF(X20="","",IF(AND(ISNUMBER(X20),X20&lt;1,Y20="kg"),"g",IF(AND(ISNUMBER(X20),X20&lt;1,Y20="L"),"cl",Y20))),N("Y17"))</f>
        <v/>
      </c>
      <c r="AB20" s="123" t="str">
        <f>IF(1=1,IF(E20="","",IF(F20="","A CONTROLER",IF(NOT(ISNUMBER(F20)),"TEXTE",IF(OR(W20="",W20&lt;=0),"COMMANDE COUVERTS INCOMPLETE",IF(G20="","UNITE MANQUANTE",IF(COUNTIF(B384:B428,AE20)=0,"UNITE A CONTROLER","OK")))))),N("Z6"))</f>
        <v/>
      </c>
      <c r="AD20" s="144" t="str">
        <f>IF(1=1,IF(E20="","",AD9),N("AB17"))</f>
        <v/>
      </c>
      <c r="AE20" s="125" t="str">
        <f>IF(1=1,IF(G20="","",UPPER(TRIM(SUBSTITUTE(SUBSTITUTE(G20&amp;"",CHAR(160)," ")," "," ")))),N("AC17"))</f>
        <v/>
      </c>
      <c r="AG20" s="5" t="s">
        <v>225</v>
      </c>
    </row>
    <row r="21" spans="1:43" ht="15.75" x14ac:dyDescent="0.25">
      <c r="A21" s="126" t="str">
        <f>IF(1=1,IF(E21="","",A9),N("A18"))</f>
        <v/>
      </c>
      <c r="B21" s="127" t="str">
        <f>IF(1=1,IF(E21="","",B9),N("B18"))</f>
        <v/>
      </c>
      <c r="C21" s="128"/>
      <c r="D21" s="129" t="str">
        <f>IF(ISBLANK(E21),"",LARGE(D9:D20,1)+1)</f>
        <v/>
      </c>
      <c r="E21" s="130"/>
      <c r="F21" s="131"/>
      <c r="G21" s="170"/>
      <c r="H21" s="105"/>
      <c r="I21" s="132" t="str">
        <f>IF(1=1,IF(E21="","",I9),N("H18"))</f>
        <v/>
      </c>
      <c r="J21" s="133" t="str">
        <f>IF(1=1,IF(E21="","",J9),N("I18"))</f>
        <v/>
      </c>
      <c r="K21" s="134" t="str">
        <f>IF(1=1,IF(E21="","",K9),N("J18"))</f>
        <v/>
      </c>
      <c r="L21" s="135" t="str">
        <f>IF(1=1,IF(OR(J21="",O21="",NOT(ISNUMBER(J21)),NOT(ISNUMBER(O21)),J21=0),"",O21/J21),N("L18"))</f>
        <v/>
      </c>
      <c r="M21" s="136" t="str">
        <f>IF(1=1,IF(OR(L21="",NOT(ISNUMBER(F21))),"",F21*L21*IFERROR(INDEX(D384:D428,MATCH(AE21,B384:B428,0)),1)),N("M13"))</f>
        <v/>
      </c>
      <c r="N21" s="137" t="str">
        <f>IF(1=1,IF(F21="","",IF(G21="","",IFERROR(INDEX(E384:E428,MATCH(AE21,B384:B428,0)),G21&amp;""))),N("N6"))</f>
        <v/>
      </c>
      <c r="O21" s="138" t="str">
        <f>IF(1=1,IF(E21="","",O9),N("K18"))</f>
        <v/>
      </c>
      <c r="P21" s="139" t="str">
        <f>IF(1=1,IF(M21="","",IF(AND(ISNUMBER(M21),M21&lt;1,N21="kg"),MAX(1,ROUND(M21*1000,0)),IF(AND(ISNUMBER(M21),M21&lt;1,N21="L"),MAX(1,ROUND(M21*100,0)),ROUND(M21,3)))),N("O18"))</f>
        <v/>
      </c>
      <c r="Q21" s="140" t="str">
        <f>IF(1=1,IF(M21="","",IF(AND(ISNUMBER(M21),M21&lt;1,N21="kg"),"g",IF(AND(ISNUMBER(M21),M21&lt;1,N21="L"),"cl",N21))),N("P18"))</f>
        <v/>
      </c>
      <c r="R21" s="115" t="str">
        <f>IF(1=1,IF(E21="","",IF(F21="","A CONTROLER",IF(NOT(ISNUMBER(F21)),"TEXTE",IF(OR(L21="",L21&lt;=0),"COMMANDE PRINCIPALE INCOMPLETE",IF(G21="","UNITE MANQUANTE",IF(COUNTIF(B384:B428,AE21)=0,"UNITE A CONTROLER","OK")))))),N("Q9"))</f>
        <v/>
      </c>
      <c r="S21" s="105"/>
      <c r="T21" s="141">
        <f t="shared" si="2"/>
        <v>0</v>
      </c>
      <c r="U21" s="133" t="str">
        <f>IF(1=1,IF(E21="","",U9),N("S18"))</f>
        <v/>
      </c>
      <c r="V21" s="133" t="str">
        <f>IF(1=1,IF(E21="","",V9),N("T18"))</f>
        <v/>
      </c>
      <c r="W21" s="135" t="str">
        <f>IF(1=1,IF(OR(U21="",V21="",NOT(ISNUMBER(U21)),NOT(ISNUMBER(V21)),U21=0),"",V21/U21),N("U18"))</f>
        <v/>
      </c>
      <c r="X21" s="136" t="str">
        <f>IF(1=1,IF(OR(W21="",NOT(ISNUMBER(F21))),"",F21*W21*IFERROR(INDEX(D384:D428,MATCH(AE21,B384:B428,0)),1)),N("V7"))</f>
        <v/>
      </c>
      <c r="Y21" s="137" t="str">
        <f>IF(1=1,IF(F21="","",IF(G21="","",IFERROR(INDEX(E384:E428,MATCH(AE21,B384:B428,0)),G21&amp;""))),N("W6"))</f>
        <v/>
      </c>
      <c r="Z21" s="142" t="str">
        <f>IF(1=1,IF(X21="","",IF(AND(ISNUMBER(X21),X21&lt;1,Y21="kg"),MAX(1,ROUND(X21*1000,0)),IF(AND(ISNUMBER(X21),X21&lt;1,Y21="L"),MAX(1,ROUND(X21*100,0)),ROUND(X21,3)))),N("X18"))</f>
        <v/>
      </c>
      <c r="AA21" s="143" t="str">
        <f>IF(1=1,IF(X21="","",IF(AND(ISNUMBER(X21),X21&lt;1,Y21="kg"),"g",IF(AND(ISNUMBER(X21),X21&lt;1,Y21="L"),"cl",Y21))),N("Y18"))</f>
        <v/>
      </c>
      <c r="AB21" s="123" t="str">
        <f>IF(1=1,IF(E21="","",IF(F21="","A CONTROLER",IF(NOT(ISNUMBER(F21)),"TEXTE",IF(OR(W21="",W21&lt;=0),"COMMANDE COUVERTS INCOMPLETE",IF(G21="","UNITE MANQUANTE",IF(COUNTIF(B384:B428,AE21)=0,"UNITE A CONTROLER","OK")))))),N("Z6"))</f>
        <v/>
      </c>
      <c r="AD21" s="144" t="str">
        <f>IF(1=1,IF(E21="","",AD9),N("AB18"))</f>
        <v/>
      </c>
      <c r="AE21" s="125" t="str">
        <f>IF(1=1,IF(G21="","",UPPER(TRIM(SUBSTITUTE(SUBSTITUTE(G21&amp;"",CHAR(160)," ")," "," ")))),N("AC18"))</f>
        <v/>
      </c>
      <c r="AG21" s="5" t="s">
        <v>36</v>
      </c>
    </row>
    <row r="22" spans="1:43" ht="15.75" x14ac:dyDescent="0.25">
      <c r="A22" s="126" t="str">
        <f>IF(1=1,IF(E22="","",A9),N("A19"))</f>
        <v/>
      </c>
      <c r="B22" s="127" t="str">
        <f>IF(1=1,IF(E22="","",B9),N("B19"))</f>
        <v/>
      </c>
      <c r="C22" s="128"/>
      <c r="D22" s="129" t="str">
        <f>IF(ISBLANK(E22),"",LARGE(D9:D21,1)+1)</f>
        <v/>
      </c>
      <c r="E22" s="130"/>
      <c r="F22" s="131"/>
      <c r="G22" s="170"/>
      <c r="H22" s="105"/>
      <c r="I22" s="132" t="str">
        <f>IF(1=1,IF(E22="","",I9),N("H19"))</f>
        <v/>
      </c>
      <c r="J22" s="133" t="str">
        <f>IF(1=1,IF(E22="","",J9),N("I19"))</f>
        <v/>
      </c>
      <c r="K22" s="134" t="str">
        <f>IF(1=1,IF(E22="","",K9),N("J19"))</f>
        <v/>
      </c>
      <c r="L22" s="135" t="str">
        <f>IF(1=1,IF(OR(J22="",O22="",NOT(ISNUMBER(J22)),NOT(ISNUMBER(O22)),J22=0),"",O22/J22),N("L19"))</f>
        <v/>
      </c>
      <c r="M22" s="136" t="str">
        <f>IF(1=1,IF(OR(L22="",NOT(ISNUMBER(F22))),"",F22*L22*IFERROR(INDEX(D384:D428,MATCH(AE22,B384:B428,0)),1)),N("M13"))</f>
        <v/>
      </c>
      <c r="N22" s="137" t="str">
        <f>IF(1=1,IF(F22="","",IF(G22="","",IFERROR(INDEX(E384:E428,MATCH(AE22,B384:B428,0)),G22&amp;""))),N("N6"))</f>
        <v/>
      </c>
      <c r="O22" s="138" t="str">
        <f>IF(1=1,IF(E22="","",O9),N("K19"))</f>
        <v/>
      </c>
      <c r="P22" s="139" t="str">
        <f>IF(1=1,IF(M22="","",IF(AND(ISNUMBER(M22),M22&lt;1,N22="kg"),MAX(1,ROUND(M22*1000,0)),IF(AND(ISNUMBER(M22),M22&lt;1,N22="L"),MAX(1,ROUND(M22*100,0)),ROUND(M22,3)))),N("O19"))</f>
        <v/>
      </c>
      <c r="Q22" s="140" t="str">
        <f>IF(1=1,IF(M22="","",IF(AND(ISNUMBER(M22),M22&lt;1,N22="kg"),"g",IF(AND(ISNUMBER(M22),M22&lt;1,N22="L"),"cl",N22))),N("P19"))</f>
        <v/>
      </c>
      <c r="R22" s="115" t="str">
        <f>IF(1=1,IF(E22="","",IF(F22="","A CONTROLER",IF(NOT(ISNUMBER(F22)),"TEXTE",IF(OR(L22="",L22&lt;=0),"COMMANDE PRINCIPALE INCOMPLETE",IF(G22="","UNITE MANQUANTE",IF(COUNTIF(B384:B428,AE22)=0,"UNITE A CONTROLER","OK")))))),N("Q9"))</f>
        <v/>
      </c>
      <c r="S22" s="105"/>
      <c r="T22" s="141">
        <f t="shared" si="2"/>
        <v>0</v>
      </c>
      <c r="U22" s="133" t="str">
        <f>IF(1=1,IF(E22="","",U9),N("S19"))</f>
        <v/>
      </c>
      <c r="V22" s="133" t="str">
        <f>IF(1=1,IF(E22="","",V9),N("T19"))</f>
        <v/>
      </c>
      <c r="W22" s="135" t="str">
        <f>IF(1=1,IF(OR(U22="",V22="",NOT(ISNUMBER(U22)),NOT(ISNUMBER(V22)),U22=0),"",V22/U22),N("U19"))</f>
        <v/>
      </c>
      <c r="X22" s="136" t="str">
        <f>IF(1=1,IF(OR(W22="",NOT(ISNUMBER(F22))),"",F22*W22*IFERROR(INDEX(D384:D428,MATCH(AE22,B384:B428,0)),1)),N("V7"))</f>
        <v/>
      </c>
      <c r="Y22" s="137" t="str">
        <f>IF(1=1,IF(F22="","",IF(G22="","",IFERROR(INDEX(E384:E428,MATCH(AE22,B384:B428,0)),G22&amp;""))),N("W6"))</f>
        <v/>
      </c>
      <c r="Z22" s="142" t="str">
        <f>IF(1=1,IF(X22="","",IF(AND(ISNUMBER(X22),X22&lt;1,Y22="kg"),MAX(1,ROUND(X22*1000,0)),IF(AND(ISNUMBER(X22),X22&lt;1,Y22="L"),MAX(1,ROUND(X22*100,0)),ROUND(X22,3)))),N("X19"))</f>
        <v/>
      </c>
      <c r="AA22" s="143" t="str">
        <f>IF(1=1,IF(X22="","",IF(AND(ISNUMBER(X22),X22&lt;1,Y22="kg"),"g",IF(AND(ISNUMBER(X22),X22&lt;1,Y22="L"),"cl",Y22))),N("Y19"))</f>
        <v/>
      </c>
      <c r="AB22" s="123" t="str">
        <f>IF(1=1,IF(E22="","",IF(F22="","A CONTROLER",IF(NOT(ISNUMBER(F22)),"TEXTE",IF(OR(W22="",W22&lt;=0),"COMMANDE COUVERTS INCOMPLETE",IF(G22="","UNITE MANQUANTE",IF(COUNTIF(B384:B428,AE22)=0,"UNITE A CONTROLER","OK")))))),N("Z6"))</f>
        <v/>
      </c>
      <c r="AD22" s="144" t="str">
        <f>IF(1=1,IF(E22="","",AD9),N("AB19"))</f>
        <v/>
      </c>
      <c r="AE22" s="125" t="str">
        <f>IF(1=1,IF(G22="","",UPPER(TRIM(SUBSTITUTE(SUBSTITUTE(G22&amp;"",CHAR(160)," ")," "," ")))),N("AC19"))</f>
        <v/>
      </c>
      <c r="AG22" s="5" t="s">
        <v>37</v>
      </c>
    </row>
    <row r="23" spans="1:43" ht="15.75" x14ac:dyDescent="0.25">
      <c r="A23" s="126" t="str">
        <f>IF(1=1,IF(E23="","",A9),N("A20"))</f>
        <v/>
      </c>
      <c r="B23" s="127" t="str">
        <f>IF(1=1,IF(E23="","",B9),N("B20"))</f>
        <v/>
      </c>
      <c r="C23" s="128"/>
      <c r="D23" s="129" t="str">
        <f>IF(ISBLANK(E23),"",LARGE(D9:D22,1)+1)</f>
        <v/>
      </c>
      <c r="E23" s="130"/>
      <c r="F23" s="131"/>
      <c r="G23" s="170"/>
      <c r="H23" s="105"/>
      <c r="I23" s="132" t="str">
        <f>IF(1=1,IF(E23="","",I9),N("H20"))</f>
        <v/>
      </c>
      <c r="J23" s="133" t="str">
        <f>IF(1=1,IF(E23="","",J9),N("I20"))</f>
        <v/>
      </c>
      <c r="K23" s="134" t="str">
        <f>IF(1=1,IF(E23="","",K9),N("J20"))</f>
        <v/>
      </c>
      <c r="L23" s="135" t="str">
        <f>IF(1=1,IF(OR(J23="",O23="",NOT(ISNUMBER(J23)),NOT(ISNUMBER(O23)),J23=0),"",O23/J23),N("L20"))</f>
        <v/>
      </c>
      <c r="M23" s="136" t="str">
        <f>IF(1=1,IF(OR(L23="",NOT(ISNUMBER(F23))),"",F23*L23*IFERROR(INDEX(D384:D428,MATCH(AE23,B384:B428,0)),1)),N("M13"))</f>
        <v/>
      </c>
      <c r="N23" s="137" t="str">
        <f>IF(1=1,IF(F23="","",IF(G23="","",IFERROR(INDEX(E384:E428,MATCH(AE23,B384:B428,0)),G23&amp;""))),N("N6"))</f>
        <v/>
      </c>
      <c r="O23" s="138" t="str">
        <f>IF(1=1,IF(E23="","",O9),N("K20"))</f>
        <v/>
      </c>
      <c r="P23" s="139" t="str">
        <f>IF(1=1,IF(M23="","",IF(AND(ISNUMBER(M23),M23&lt;1,N23="kg"),MAX(1,ROUND(M23*1000,0)),IF(AND(ISNUMBER(M23),M23&lt;1,N23="L"),MAX(1,ROUND(M23*100,0)),ROUND(M23,3)))),N("O20"))</f>
        <v/>
      </c>
      <c r="Q23" s="140" t="str">
        <f>IF(1=1,IF(M23="","",IF(AND(ISNUMBER(M23),M23&lt;1,N23="kg"),"g",IF(AND(ISNUMBER(M23),M23&lt;1,N23="L"),"cl",N23))),N("P20"))</f>
        <v/>
      </c>
      <c r="R23" s="115" t="str">
        <f>IF(1=1,IF(E23="","",IF(F23="","A CONTROLER",IF(NOT(ISNUMBER(F23)),"TEXTE",IF(OR(L23="",L23&lt;=0),"COMMANDE PRINCIPALE INCOMPLETE",IF(G23="","UNITE MANQUANTE",IF(COUNTIF(B384:B428,AE23)=0,"UNITE A CONTROLER","OK")))))),N("Q9"))</f>
        <v/>
      </c>
      <c r="S23" s="105"/>
      <c r="T23" s="141">
        <f t="shared" si="2"/>
        <v>0</v>
      </c>
      <c r="U23" s="133" t="str">
        <f>IF(1=1,IF(E23="","",U9),N("S20"))</f>
        <v/>
      </c>
      <c r="V23" s="133" t="str">
        <f>IF(1=1,IF(E23="","",V9),N("T20"))</f>
        <v/>
      </c>
      <c r="W23" s="135" t="str">
        <f>IF(1=1,IF(OR(U23="",V23="",NOT(ISNUMBER(U23)),NOT(ISNUMBER(V23)),U23=0),"",V23/U23),N("U20"))</f>
        <v/>
      </c>
      <c r="X23" s="136" t="str">
        <f>IF(1=1,IF(OR(W23="",NOT(ISNUMBER(F23))),"",F23*W23*IFERROR(INDEX(D384:D428,MATCH(AE23,B384:B428,0)),1)),N("V7"))</f>
        <v/>
      </c>
      <c r="Y23" s="137" t="str">
        <f>IF(1=1,IF(F23="","",IF(G23="","",IFERROR(INDEX(E384:E428,MATCH(AE23,B384:B428,0)),G23&amp;""))),N("W6"))</f>
        <v/>
      </c>
      <c r="Z23" s="142" t="str">
        <f>IF(1=1,IF(X23="","",IF(AND(ISNUMBER(X23),X23&lt;1,Y23="kg"),MAX(1,ROUND(X23*1000,0)),IF(AND(ISNUMBER(X23),X23&lt;1,Y23="L"),MAX(1,ROUND(X23*100,0)),ROUND(X23,3)))),N("X20"))</f>
        <v/>
      </c>
      <c r="AA23" s="143" t="str">
        <f>IF(1=1,IF(X23="","",IF(AND(ISNUMBER(X23),X23&lt;1,Y23="kg"),"g",IF(AND(ISNUMBER(X23),X23&lt;1,Y23="L"),"cl",Y23))),N("Y20"))</f>
        <v/>
      </c>
      <c r="AB23" s="123" t="str">
        <f>IF(1=1,IF(E23="","",IF(F23="","A CONTROLER",IF(NOT(ISNUMBER(F23)),"TEXTE",IF(OR(W23="",W23&lt;=0),"COMMANDE COUVERTS INCOMPLETE",IF(G23="","UNITE MANQUANTE",IF(COUNTIF(B384:B428,AE23)=0,"UNITE A CONTROLER","OK")))))),N("Z6"))</f>
        <v/>
      </c>
      <c r="AD23" s="144" t="str">
        <f>IF(1=1,IF(E23="","",AD9),N("AB20"))</f>
        <v/>
      </c>
      <c r="AE23" s="125" t="str">
        <f>IF(1=1,IF(G23="","",UPPER(TRIM(SUBSTITUTE(SUBSTITUTE(G23&amp;"",CHAR(160)," ")," "," ")))),N("AC20"))</f>
        <v/>
      </c>
      <c r="AG23" s="4" t="s">
        <v>38</v>
      </c>
    </row>
    <row r="24" spans="1:43" ht="15.75" x14ac:dyDescent="0.25">
      <c r="A24" s="126" t="str">
        <f>IF(1=1,IF(E24="","",A9),N("A21"))</f>
        <v/>
      </c>
      <c r="B24" s="127" t="str">
        <f>IF(1=1,IF(E24="","",B9),N("B21"))</f>
        <v/>
      </c>
      <c r="C24" s="128"/>
      <c r="D24" s="129" t="str">
        <f>IF(ISBLANK(E24),"",LARGE(D9:D23,1)+1)</f>
        <v/>
      </c>
      <c r="E24" s="130"/>
      <c r="F24" s="131"/>
      <c r="G24" s="170"/>
      <c r="H24" s="105"/>
      <c r="I24" s="132" t="str">
        <f>IF(1=1,IF(E24="","",I9),N("H21"))</f>
        <v/>
      </c>
      <c r="J24" s="133" t="str">
        <f>IF(1=1,IF(E24="","",J9),N("I21"))</f>
        <v/>
      </c>
      <c r="K24" s="134" t="str">
        <f>IF(1=1,IF(E24="","",K9),N("J21"))</f>
        <v/>
      </c>
      <c r="L24" s="135" t="str">
        <f>IF(1=1,IF(OR(J24="",O24="",NOT(ISNUMBER(J24)),NOT(ISNUMBER(O24)),J24=0),"",O24/J24),N("L21"))</f>
        <v/>
      </c>
      <c r="M24" s="136" t="str">
        <f>IF(1=1,IF(OR(L24="",NOT(ISNUMBER(F24))),"",F24*L24*IFERROR(INDEX(D384:D428,MATCH(AE24,B384:B428,0)),1)),N("M13"))</f>
        <v/>
      </c>
      <c r="N24" s="137" t="str">
        <f>IF(1=1,IF(F24="","",IF(G24="","",IFERROR(INDEX(E384:E428,MATCH(AE24,B384:B428,0)),G24&amp;""))),N("N6"))</f>
        <v/>
      </c>
      <c r="O24" s="138" t="str">
        <f>IF(1=1,IF(E24="","",O9),N("K21"))</f>
        <v/>
      </c>
      <c r="P24" s="139" t="str">
        <f>IF(1=1,IF(M24="","",IF(AND(ISNUMBER(M24),M24&lt;1,N24="kg"),MAX(1,ROUND(M24*1000,0)),IF(AND(ISNUMBER(M24),M24&lt;1,N24="L"),MAX(1,ROUND(M24*100,0)),ROUND(M24,3)))),N("O21"))</f>
        <v/>
      </c>
      <c r="Q24" s="140" t="str">
        <f>IF(1=1,IF(M24="","",IF(AND(ISNUMBER(M24),M24&lt;1,N24="kg"),"g",IF(AND(ISNUMBER(M24),M24&lt;1,N24="L"),"cl",N24))),N("P21"))</f>
        <v/>
      </c>
      <c r="R24" s="115" t="str">
        <f>IF(1=1,IF(E24="","",IF(F24="","A CONTROLER",IF(NOT(ISNUMBER(F24)),"TEXTE",IF(OR(L24="",L24&lt;=0),"COMMANDE PRINCIPALE INCOMPLETE",IF(G24="","UNITE MANQUANTE",IF(COUNTIF(B384:B428,AE24)=0,"UNITE A CONTROLER","OK")))))),N("Q9"))</f>
        <v/>
      </c>
      <c r="S24" s="105"/>
      <c r="T24" s="141">
        <f t="shared" si="2"/>
        <v>0</v>
      </c>
      <c r="U24" s="133" t="str">
        <f>IF(1=1,IF(E24="","",U9),N("S21"))</f>
        <v/>
      </c>
      <c r="V24" s="133" t="str">
        <f>IF(1=1,IF(E24="","",V9),N("T21"))</f>
        <v/>
      </c>
      <c r="W24" s="135" t="str">
        <f>IF(1=1,IF(OR(U24="",V24="",NOT(ISNUMBER(U24)),NOT(ISNUMBER(V24)),U24=0),"",V24/U24),N("U21"))</f>
        <v/>
      </c>
      <c r="X24" s="136" t="str">
        <f>IF(1=1,IF(OR(W24="",NOT(ISNUMBER(F24))),"",F24*W24*IFERROR(INDEX(D384:D428,MATCH(AE24,B384:B428,0)),1)),N("V7"))</f>
        <v/>
      </c>
      <c r="Y24" s="137" t="str">
        <f>IF(1=1,IF(F24="","",IF(G24="","",IFERROR(INDEX(E384:E428,MATCH(AE24,B384:B428,0)),G24&amp;""))),N("W6"))</f>
        <v/>
      </c>
      <c r="Z24" s="142" t="str">
        <f>IF(1=1,IF(X24="","",IF(AND(ISNUMBER(X24),X24&lt;1,Y24="kg"),MAX(1,ROUND(X24*1000,0)),IF(AND(ISNUMBER(X24),X24&lt;1,Y24="L"),MAX(1,ROUND(X24*100,0)),ROUND(X24,3)))),N("X21"))</f>
        <v/>
      </c>
      <c r="AA24" s="143" t="str">
        <f>IF(1=1,IF(X24="","",IF(AND(ISNUMBER(X24),X24&lt;1,Y24="kg"),"g",IF(AND(ISNUMBER(X24),X24&lt;1,Y24="L"),"cl",Y24))),N("Y21"))</f>
        <v/>
      </c>
      <c r="AB24" s="123" t="str">
        <f>IF(1=1,IF(E24="","",IF(F24="","A CONTROLER",IF(NOT(ISNUMBER(F24)),"TEXTE",IF(OR(W24="",W24&lt;=0),"COMMANDE COUVERTS INCOMPLETE",IF(G24="","UNITE MANQUANTE",IF(COUNTIF(B384:B428,AE24)=0,"UNITE A CONTROLER","OK")))))),N("Z6"))</f>
        <v/>
      </c>
      <c r="AD24" s="144" t="str">
        <f>IF(1=1,IF(E24="","",AD9),N("AB21"))</f>
        <v/>
      </c>
      <c r="AE24" s="125" t="str">
        <f>IF(1=1,IF(G24="","",UPPER(TRIM(SUBSTITUTE(SUBSTITUTE(G24&amp;"",CHAR(160)," ")," "," ")))),N("AC21"))</f>
        <v/>
      </c>
      <c r="AG24" s="4" t="s">
        <v>39</v>
      </c>
    </row>
    <row r="25" spans="1:43" ht="15.75" x14ac:dyDescent="0.25">
      <c r="A25" s="126" t="str">
        <f>IF(1=1,IF(E25="","",A9),N("A22"))</f>
        <v/>
      </c>
      <c r="B25" s="127" t="str">
        <f>IF(1=1,IF(E25="","",B9),N("B22"))</f>
        <v/>
      </c>
      <c r="C25" s="128"/>
      <c r="D25" s="129" t="str">
        <f>IF(ISBLANK(E25),"",LARGE(D9:D24,1)+1)</f>
        <v/>
      </c>
      <c r="E25" s="130"/>
      <c r="F25" s="131"/>
      <c r="G25" s="170"/>
      <c r="H25" s="105"/>
      <c r="I25" s="132" t="str">
        <f>IF(1=1,IF(E25="","",I9),N("H22"))</f>
        <v/>
      </c>
      <c r="J25" s="133" t="str">
        <f>IF(1=1,IF(E25="","",J9),N("I22"))</f>
        <v/>
      </c>
      <c r="K25" s="134" t="str">
        <f>IF(1=1,IF(E25="","",K9),N("J22"))</f>
        <v/>
      </c>
      <c r="L25" s="135" t="str">
        <f>IF(1=1,IF(OR(J25="",O25="",NOT(ISNUMBER(J25)),NOT(ISNUMBER(O25)),J25=0),"",O25/J25),N("L22"))</f>
        <v/>
      </c>
      <c r="M25" s="136" t="str">
        <f>IF(1=1,IF(OR(L25="",NOT(ISNUMBER(F25))),"",F25*L25*IFERROR(INDEX(D384:D428,MATCH(AE25,B384:B428,0)),1)),N("M13"))</f>
        <v/>
      </c>
      <c r="N25" s="137" t="str">
        <f>IF(1=1,IF(F25="","",IF(G25="","",IFERROR(INDEX(E384:E428,MATCH(AE25,B384:B428,0)),G25&amp;""))),N("N6"))</f>
        <v/>
      </c>
      <c r="O25" s="138" t="str">
        <f>IF(1=1,IF(E25="","",O9),N("K22"))</f>
        <v/>
      </c>
      <c r="P25" s="139" t="str">
        <f>IF(1=1,IF(M25="","",IF(AND(ISNUMBER(M25),M25&lt;1,N25="kg"),MAX(1,ROUND(M25*1000,0)),IF(AND(ISNUMBER(M25),M25&lt;1,N25="L"),MAX(1,ROUND(M25*100,0)),ROUND(M25,3)))),N("O22"))</f>
        <v/>
      </c>
      <c r="Q25" s="140" t="str">
        <f>IF(1=1,IF(M25="","",IF(AND(ISNUMBER(M25),M25&lt;1,N25="kg"),"g",IF(AND(ISNUMBER(M25),M25&lt;1,N25="L"),"cl",N25))),N("P22"))</f>
        <v/>
      </c>
      <c r="R25" s="115" t="str">
        <f>IF(1=1,IF(E25="","",IF(F25="","A CONTROLER",IF(NOT(ISNUMBER(F25)),"TEXTE",IF(OR(L25="",L25&lt;=0),"COMMANDE PRINCIPALE INCOMPLETE",IF(G25="","UNITE MANQUANTE",IF(COUNTIF(B384:B428,AE25)=0,"UNITE A CONTROLER","OK")))))),N("Q9"))</f>
        <v/>
      </c>
      <c r="S25" s="105"/>
      <c r="T25" s="141">
        <f t="shared" si="2"/>
        <v>0</v>
      </c>
      <c r="U25" s="133" t="str">
        <f>IF(1=1,IF(E25="","",U9),N("S22"))</f>
        <v/>
      </c>
      <c r="V25" s="133" t="str">
        <f>IF(1=1,IF(E25="","",V9),N("T22"))</f>
        <v/>
      </c>
      <c r="W25" s="135" t="str">
        <f>IF(1=1,IF(OR(U25="",V25="",NOT(ISNUMBER(U25)),NOT(ISNUMBER(V25)),U25=0),"",V25/U25),N("U22"))</f>
        <v/>
      </c>
      <c r="X25" s="136" t="str">
        <f>IF(1=1,IF(OR(W25="",NOT(ISNUMBER(F25))),"",F25*W25*IFERROR(INDEX(D384:D428,MATCH(AE25,B384:B428,0)),1)),N("V7"))</f>
        <v/>
      </c>
      <c r="Y25" s="137" t="str">
        <f>IF(1=1,IF(F25="","",IF(G25="","",IFERROR(INDEX(E384:E428,MATCH(AE25,B384:B428,0)),G25&amp;""))),N("W6"))</f>
        <v/>
      </c>
      <c r="Z25" s="142" t="str">
        <f>IF(1=1,IF(X25="","",IF(AND(ISNUMBER(X25),X25&lt;1,Y25="kg"),MAX(1,ROUND(X25*1000,0)),IF(AND(ISNUMBER(X25),X25&lt;1,Y25="L"),MAX(1,ROUND(X25*100,0)),ROUND(X25,3)))),N("X22"))</f>
        <v/>
      </c>
      <c r="AA25" s="143" t="str">
        <f>IF(1=1,IF(X25="","",IF(AND(ISNUMBER(X25),X25&lt;1,Y25="kg"),"g",IF(AND(ISNUMBER(X25),X25&lt;1,Y25="L"),"cl",Y25))),N("Y22"))</f>
        <v/>
      </c>
      <c r="AB25" s="123" t="str">
        <f>IF(1=1,IF(E25="","",IF(F25="","A CONTROLER",IF(NOT(ISNUMBER(F25)),"TEXTE",IF(OR(W25="",W25&lt;=0),"COMMANDE COUVERTS INCOMPLETE",IF(G25="","UNITE MANQUANTE",IF(COUNTIF(B384:B428,AE25)=0,"UNITE A CONTROLER","OK")))))),N("Z6"))</f>
        <v/>
      </c>
      <c r="AD25" s="144" t="str">
        <f>IF(1=1,IF(E25="","",AD9),N("AB22"))</f>
        <v/>
      </c>
      <c r="AE25" s="125" t="str">
        <f>IF(1=1,IF(G25="","",UPPER(TRIM(SUBSTITUTE(SUBSTITUTE(G25&amp;"",CHAR(160)," ")," "," ")))),N("AC22"))</f>
        <v/>
      </c>
      <c r="AG25" s="4" t="s">
        <v>40</v>
      </c>
    </row>
    <row r="26" spans="1:43" ht="15.75" x14ac:dyDescent="0.25">
      <c r="A26" s="126" t="str">
        <f>IF(1=1,IF(E26="","",A9),N("A23"))</f>
        <v/>
      </c>
      <c r="B26" s="127" t="str">
        <f>IF(1=1,IF(E26="","",B9),N("B23"))</f>
        <v/>
      </c>
      <c r="C26" s="128"/>
      <c r="D26" s="129" t="str">
        <f>IF(ISBLANK(E26),"",LARGE(D9:D25,1)+1)</f>
        <v/>
      </c>
      <c r="E26" s="130"/>
      <c r="F26" s="131"/>
      <c r="G26" s="170"/>
      <c r="H26" s="105"/>
      <c r="I26" s="132" t="str">
        <f>IF(1=1,IF(E26="","",I9),N("H23"))</f>
        <v/>
      </c>
      <c r="J26" s="133" t="str">
        <f>IF(1=1,IF(E26="","",J9),N("I23"))</f>
        <v/>
      </c>
      <c r="K26" s="134" t="str">
        <f>IF(1=1,IF(E26="","",K9),N("J23"))</f>
        <v/>
      </c>
      <c r="L26" s="135" t="str">
        <f>IF(1=1,IF(OR(J26="",O26="",NOT(ISNUMBER(J26)),NOT(ISNUMBER(O26)),J26=0),"",O26/J26),N("L23"))</f>
        <v/>
      </c>
      <c r="M26" s="136" t="str">
        <f>IF(1=1,IF(OR(L26="",NOT(ISNUMBER(F26))),"",F26*L26*IFERROR(INDEX(D384:D428,MATCH(AE26,B384:B428,0)),1)),N("M13"))</f>
        <v/>
      </c>
      <c r="N26" s="137" t="str">
        <f>IF(1=1,IF(F26="","",IF(G26="","",IFERROR(INDEX(E384:E428,MATCH(AE26,B384:B428,0)),G26&amp;""))),N("N6"))</f>
        <v/>
      </c>
      <c r="O26" s="138" t="str">
        <f>IF(1=1,IF(E26="","",O9),N("K23"))</f>
        <v/>
      </c>
      <c r="P26" s="139" t="str">
        <f>IF(1=1,IF(M26="","",IF(AND(ISNUMBER(M26),M26&lt;1,N26="kg"),MAX(1,ROUND(M26*1000,0)),IF(AND(ISNUMBER(M26),M26&lt;1,N26="L"),MAX(1,ROUND(M26*100,0)),ROUND(M26,3)))),N("O23"))</f>
        <v/>
      </c>
      <c r="Q26" s="140" t="str">
        <f>IF(1=1,IF(M26="","",IF(AND(ISNUMBER(M26),M26&lt;1,N26="kg"),"g",IF(AND(ISNUMBER(M26),M26&lt;1,N26="L"),"cl",N26))),N("P23"))</f>
        <v/>
      </c>
      <c r="R26" s="115" t="str">
        <f>IF(1=1,IF(E26="","",IF(F26="","A CONTROLER",IF(NOT(ISNUMBER(F26)),"TEXTE",IF(OR(L26="",L26&lt;=0),"COMMANDE PRINCIPALE INCOMPLETE",IF(G26="","UNITE MANQUANTE",IF(COUNTIF(B384:B428,AE26)=0,"UNITE A CONTROLER","OK")))))),N("Q9"))</f>
        <v/>
      </c>
      <c r="S26" s="105"/>
      <c r="T26" s="141">
        <f t="shared" si="2"/>
        <v>0</v>
      </c>
      <c r="U26" s="133" t="str">
        <f>IF(1=1,IF(E26="","",U9),N("S23"))</f>
        <v/>
      </c>
      <c r="V26" s="133" t="str">
        <f>IF(1=1,IF(E26="","",V9),N("T23"))</f>
        <v/>
      </c>
      <c r="W26" s="135" t="str">
        <f>IF(1=1,IF(OR(U26="",V26="",NOT(ISNUMBER(U26)),NOT(ISNUMBER(V26)),U26=0),"",V26/U26),N("U23"))</f>
        <v/>
      </c>
      <c r="X26" s="136" t="str">
        <f>IF(1=1,IF(OR(W26="",NOT(ISNUMBER(F26))),"",F26*W26*IFERROR(INDEX(D384:D428,MATCH(AE26,B384:B428,0)),1)),N("V7"))</f>
        <v/>
      </c>
      <c r="Y26" s="137" t="str">
        <f>IF(1=1,IF(F26="","",IF(G26="","",IFERROR(INDEX(E384:E428,MATCH(AE26,B384:B428,0)),G26&amp;""))),N("W6"))</f>
        <v/>
      </c>
      <c r="Z26" s="142" t="str">
        <f>IF(1=1,IF(X26="","",IF(AND(ISNUMBER(X26),X26&lt;1,Y26="kg"),MAX(1,ROUND(X26*1000,0)),IF(AND(ISNUMBER(X26),X26&lt;1,Y26="L"),MAX(1,ROUND(X26*100,0)),ROUND(X26,3)))),N("X23"))</f>
        <v/>
      </c>
      <c r="AA26" s="143" t="str">
        <f>IF(1=1,IF(X26="","",IF(AND(ISNUMBER(X26),X26&lt;1,Y26="kg"),"g",IF(AND(ISNUMBER(X26),X26&lt;1,Y26="L"),"cl",Y26))),N("Y23"))</f>
        <v/>
      </c>
      <c r="AB26" s="123" t="str">
        <f>IF(1=1,IF(E26="","",IF(F26="","A CONTROLER",IF(NOT(ISNUMBER(F26)),"TEXTE",IF(OR(W26="",W26&lt;=0),"COMMANDE COUVERTS INCOMPLETE",IF(G26="","UNITE MANQUANTE",IF(COUNTIF(B384:B428,AE26)=0,"UNITE A CONTROLER","OK")))))),N("Z6"))</f>
        <v/>
      </c>
      <c r="AD26" s="144" t="str">
        <f>IF(1=1,IF(E26="","",AD9),N("AB23"))</f>
        <v/>
      </c>
      <c r="AE26" s="125" t="str">
        <f>IF(1=1,IF(G26="","",UPPER(TRIM(SUBSTITUTE(SUBSTITUTE(G26&amp;"",CHAR(160)," ")," "," ")))),N("AC23"))</f>
        <v/>
      </c>
      <c r="AG26" s="4" t="s">
        <v>41</v>
      </c>
    </row>
    <row r="27" spans="1:43" ht="15.75" x14ac:dyDescent="0.25">
      <c r="A27" s="126" t="str">
        <f>IF(1=1,IF(E27="","",A9),N("A24"))</f>
        <v/>
      </c>
      <c r="B27" s="127" t="str">
        <f>IF(1=1,IF(E27="","",B9),N("B24"))</f>
        <v/>
      </c>
      <c r="C27" s="128"/>
      <c r="D27" s="129" t="str">
        <f>IF(ISBLANK(E27),"",LARGE(D9:D26,1)+1)</f>
        <v/>
      </c>
      <c r="E27" s="130"/>
      <c r="F27" s="131"/>
      <c r="G27" s="170"/>
      <c r="H27" s="105"/>
      <c r="I27" s="132" t="str">
        <f>IF(1=1,IF(E27="","",I9),N("H24"))</f>
        <v/>
      </c>
      <c r="J27" s="133" t="str">
        <f>IF(1=1,IF(E27="","",J9),N("I24"))</f>
        <v/>
      </c>
      <c r="K27" s="134" t="str">
        <f>IF(1=1,IF(E27="","",K9),N("J24"))</f>
        <v/>
      </c>
      <c r="L27" s="135" t="str">
        <f>IF(1=1,IF(OR(J27="",O27="",NOT(ISNUMBER(J27)),NOT(ISNUMBER(O27)),J27=0),"",O27/J27),N("L24"))</f>
        <v/>
      </c>
      <c r="M27" s="136" t="str">
        <f>IF(1=1,IF(OR(L27="",NOT(ISNUMBER(F27))),"",F27*L27*IFERROR(INDEX(D384:D428,MATCH(AE27,B384:B428,0)),1)),N("M13"))</f>
        <v/>
      </c>
      <c r="N27" s="137" t="str">
        <f>IF(1=1,IF(F27="","",IF(G27="","",IFERROR(INDEX(E384:E428,MATCH(AE27,B384:B428,0)),G27&amp;""))),N("N6"))</f>
        <v/>
      </c>
      <c r="O27" s="138" t="str">
        <f>IF(1=1,IF(E27="","",O9),N("K24"))</f>
        <v/>
      </c>
      <c r="P27" s="139" t="str">
        <f>IF(1=1,IF(M27="","",IF(AND(ISNUMBER(M27),M27&lt;1,N27="kg"),MAX(1,ROUND(M27*1000,0)),IF(AND(ISNUMBER(M27),M27&lt;1,N27="L"),MAX(1,ROUND(M27*100,0)),ROUND(M27,3)))),N("O24"))</f>
        <v/>
      </c>
      <c r="Q27" s="140" t="str">
        <f>IF(1=1,IF(M27="","",IF(AND(ISNUMBER(M27),M27&lt;1,N27="kg"),"g",IF(AND(ISNUMBER(M27),M27&lt;1,N27="L"),"cl",N27))),N("P24"))</f>
        <v/>
      </c>
      <c r="R27" s="115" t="str">
        <f>IF(1=1,IF(E27="","",IF(F27="","A CONTROLER",IF(NOT(ISNUMBER(F27)),"TEXTE",IF(OR(L27="",L27&lt;=0),"COMMANDE PRINCIPALE INCOMPLETE",IF(G27="","UNITE MANQUANTE",IF(COUNTIF(B384:B428,AE27)=0,"UNITE A CONTROLER","OK")))))),N("Q9"))</f>
        <v/>
      </c>
      <c r="S27" s="105"/>
      <c r="T27" s="141">
        <f t="shared" si="2"/>
        <v>0</v>
      </c>
      <c r="U27" s="133" t="str">
        <f>IF(1=1,IF(E27="","",U9),N("S24"))</f>
        <v/>
      </c>
      <c r="V27" s="133" t="str">
        <f>IF(1=1,IF(E27="","",V9),N("T24"))</f>
        <v/>
      </c>
      <c r="W27" s="135" t="str">
        <f>IF(1=1,IF(OR(U27="",V27="",NOT(ISNUMBER(U27)),NOT(ISNUMBER(V27)),U27=0),"",V27/U27),N("U24"))</f>
        <v/>
      </c>
      <c r="X27" s="136" t="str">
        <f>IF(1=1,IF(OR(W27="",NOT(ISNUMBER(F27))),"",F27*W27*IFERROR(INDEX(D384:D428,MATCH(AE27,B384:B428,0)),1)),N("V7"))</f>
        <v/>
      </c>
      <c r="Y27" s="137" t="str">
        <f>IF(1=1,IF(F27="","",IF(G27="","",IFERROR(INDEX(E384:E428,MATCH(AE27,B384:B428,0)),G27&amp;""))),N("W6"))</f>
        <v/>
      </c>
      <c r="Z27" s="142" t="str">
        <f>IF(1=1,IF(X27="","",IF(AND(ISNUMBER(X27),X27&lt;1,Y27="kg"),MAX(1,ROUND(X27*1000,0)),IF(AND(ISNUMBER(X27),X27&lt;1,Y27="L"),MAX(1,ROUND(X27*100,0)),ROUND(X27,3)))),N("X24"))</f>
        <v/>
      </c>
      <c r="AA27" s="143" t="str">
        <f>IF(1=1,IF(X27="","",IF(AND(ISNUMBER(X27),X27&lt;1,Y27="kg"),"g",IF(AND(ISNUMBER(X27),X27&lt;1,Y27="L"),"cl",Y27))),N("Y24"))</f>
        <v/>
      </c>
      <c r="AB27" s="123" t="str">
        <f>IF(1=1,IF(E27="","",IF(F27="","A CONTROLER",IF(NOT(ISNUMBER(F27)),"TEXTE",IF(OR(W27="",W27&lt;=0),"COMMANDE COUVERTS INCOMPLETE",IF(G27="","UNITE MANQUANTE",IF(COUNTIF(B384:B428,AE27)=0,"UNITE A CONTROLER","OK")))))),N("Z6"))</f>
        <v/>
      </c>
      <c r="AD27" s="144" t="str">
        <f>IF(1=1,IF(E27="","",AD9),N("AB24"))</f>
        <v/>
      </c>
      <c r="AE27" s="125" t="str">
        <f>IF(1=1,IF(G27="","",UPPER(TRIM(SUBSTITUTE(SUBSTITUTE(G27&amp;"",CHAR(160)," ")," "," ")))),N("AC24"))</f>
        <v/>
      </c>
      <c r="AG27" s="5" t="s">
        <v>42</v>
      </c>
    </row>
    <row r="28" spans="1:43" ht="15.75" x14ac:dyDescent="0.25">
      <c r="A28" s="126" t="str">
        <f>IF(1=1,IF(E28="","",A9),N("A25"))</f>
        <v/>
      </c>
      <c r="B28" s="127" t="str">
        <f>IF(1=1,IF(E28="","",B9),N("B25"))</f>
        <v/>
      </c>
      <c r="C28" s="128"/>
      <c r="D28" s="129" t="str">
        <f>IF(ISBLANK(E28),"",LARGE(D9:D27,1)+1)</f>
        <v/>
      </c>
      <c r="E28" s="130"/>
      <c r="F28" s="131"/>
      <c r="G28" s="170"/>
      <c r="H28" s="105"/>
      <c r="I28" s="132" t="str">
        <f>IF(1=1,IF(E28="","",I9),N("H25"))</f>
        <v/>
      </c>
      <c r="J28" s="133" t="str">
        <f>IF(1=1,IF(E28="","",J9),N("I25"))</f>
        <v/>
      </c>
      <c r="K28" s="134" t="str">
        <f>IF(1=1,IF(E28="","",K9),N("J25"))</f>
        <v/>
      </c>
      <c r="L28" s="135" t="str">
        <f>IF(1=1,IF(OR(J28="",O28="",NOT(ISNUMBER(J28)),NOT(ISNUMBER(O28)),J28=0),"",O28/J28),N("L25"))</f>
        <v/>
      </c>
      <c r="M28" s="136" t="str">
        <f>IF(1=1,IF(OR(L28="",NOT(ISNUMBER(F28))),"",F28*L28*IFERROR(INDEX(D384:D428,MATCH(AE28,B384:B428,0)),1)),N("M13"))</f>
        <v/>
      </c>
      <c r="N28" s="137" t="str">
        <f>IF(1=1,IF(F28="","",IF(G28="","",IFERROR(INDEX(E384:E428,MATCH(AE28,B384:B428,0)),G28&amp;""))),N("N6"))</f>
        <v/>
      </c>
      <c r="O28" s="138" t="str">
        <f>IF(1=1,IF(E28="","",O9),N("K25"))</f>
        <v/>
      </c>
      <c r="P28" s="139" t="str">
        <f>IF(1=1,IF(M28="","",IF(AND(ISNUMBER(M28),M28&lt;1,N28="kg"),MAX(1,ROUND(M28*1000,0)),IF(AND(ISNUMBER(M28),M28&lt;1,N28="L"),MAX(1,ROUND(M28*100,0)),ROUND(M28,3)))),N("O25"))</f>
        <v/>
      </c>
      <c r="Q28" s="140" t="str">
        <f>IF(1=1,IF(M28="","",IF(AND(ISNUMBER(M28),M28&lt;1,N28="kg"),"g",IF(AND(ISNUMBER(M28),M28&lt;1,N28="L"),"cl",N28))),N("P25"))</f>
        <v/>
      </c>
      <c r="R28" s="115" t="str">
        <f>IF(1=1,IF(E28="","",IF(F28="","A CONTROLER",IF(NOT(ISNUMBER(F28)),"TEXTE",IF(OR(L28="",L28&lt;=0),"COMMANDE PRINCIPALE INCOMPLETE",IF(G28="","UNITE MANQUANTE",IF(COUNTIF(B384:B428,AE28)=0,"UNITE A CONTROLER","OK")))))),N("Q9"))</f>
        <v/>
      </c>
      <c r="S28" s="105"/>
      <c r="T28" s="141">
        <f t="shared" si="2"/>
        <v>0</v>
      </c>
      <c r="U28" s="133" t="str">
        <f>IF(1=1,IF(E28="","",U9),N("S25"))</f>
        <v/>
      </c>
      <c r="V28" s="133" t="str">
        <f>IF(1=1,IF(E28="","",V9),N("T25"))</f>
        <v/>
      </c>
      <c r="W28" s="135" t="str">
        <f>IF(1=1,IF(OR(U28="",V28="",NOT(ISNUMBER(U28)),NOT(ISNUMBER(V28)),U28=0),"",V28/U28),N("U25"))</f>
        <v/>
      </c>
      <c r="X28" s="136" t="str">
        <f>IF(1=1,IF(OR(W28="",NOT(ISNUMBER(F28))),"",F28*W28*IFERROR(INDEX(D384:D428,MATCH(AE28,B384:B428,0)),1)),N("V7"))</f>
        <v/>
      </c>
      <c r="Y28" s="137" t="str">
        <f>IF(1=1,IF(F28="","",IF(G28="","",IFERROR(INDEX(E384:E428,MATCH(AE28,B384:B428,0)),G28&amp;""))),N("W6"))</f>
        <v/>
      </c>
      <c r="Z28" s="142" t="str">
        <f>IF(1=1,IF(X28="","",IF(AND(ISNUMBER(X28),X28&lt;1,Y28="kg"),MAX(1,ROUND(X28*1000,0)),IF(AND(ISNUMBER(X28),X28&lt;1,Y28="L"),MAX(1,ROUND(X28*100,0)),ROUND(X28,3)))),N("X25"))</f>
        <v/>
      </c>
      <c r="AA28" s="143" t="str">
        <f>IF(1=1,IF(X28="","",IF(AND(ISNUMBER(X28),X28&lt;1,Y28="kg"),"g",IF(AND(ISNUMBER(X28),X28&lt;1,Y28="L"),"cl",Y28))),N("Y25"))</f>
        <v/>
      </c>
      <c r="AB28" s="123" t="str">
        <f>IF(1=1,IF(E28="","",IF(F28="","A CONTROLER",IF(NOT(ISNUMBER(F28)),"TEXTE",IF(OR(W28="",W28&lt;=0),"COMMANDE COUVERTS INCOMPLETE",IF(G28="","UNITE MANQUANTE",IF(COUNTIF(B384:B428,AE28)=0,"UNITE A CONTROLER","OK")))))),N("Z6"))</f>
        <v/>
      </c>
      <c r="AD28" s="144" t="str">
        <f>IF(1=1,IF(E28="","",AD9),N("AB25"))</f>
        <v/>
      </c>
      <c r="AE28" s="125" t="str">
        <f>IF(1=1,IF(G28="","",UPPER(TRIM(SUBSTITUTE(SUBSTITUTE(G28&amp;"",CHAR(160)," ")," "," ")))),N("AC25"))</f>
        <v/>
      </c>
      <c r="AG28" s="5" t="s">
        <v>43</v>
      </c>
    </row>
    <row r="29" spans="1:43" ht="15.75" x14ac:dyDescent="0.25">
      <c r="A29" s="126" t="str">
        <f>IF(1=1,IF(E29="","",A9),N("A26"))</f>
        <v/>
      </c>
      <c r="B29" s="127" t="str">
        <f>IF(1=1,IF(E29="","",B9),N("B26"))</f>
        <v/>
      </c>
      <c r="C29" s="128"/>
      <c r="D29" s="129" t="str">
        <f>IF(ISBLANK(E29),"",LARGE(D9:D28,1)+1)</f>
        <v/>
      </c>
      <c r="E29" s="130"/>
      <c r="F29" s="131"/>
      <c r="G29" s="170"/>
      <c r="H29" s="105"/>
      <c r="I29" s="132" t="str">
        <f>IF(1=1,IF(E29="","",I9),N("H26"))</f>
        <v/>
      </c>
      <c r="J29" s="133" t="str">
        <f>IF(1=1,IF(E29="","",J9),N("I26"))</f>
        <v/>
      </c>
      <c r="K29" s="134" t="str">
        <f>IF(1=1,IF(E29="","",K9),N("J26"))</f>
        <v/>
      </c>
      <c r="L29" s="135" t="str">
        <f>IF(1=1,IF(OR(J29="",O29="",NOT(ISNUMBER(J29)),NOT(ISNUMBER(O29)),J29=0),"",O29/J29),N("L26"))</f>
        <v/>
      </c>
      <c r="M29" s="136" t="str">
        <f>IF(1=1,IF(OR(L29="",NOT(ISNUMBER(F29))),"",F29*L29*IFERROR(INDEX(D384:D428,MATCH(AE29,B384:B428,0)),1)),N("M13"))</f>
        <v/>
      </c>
      <c r="N29" s="137" t="str">
        <f>IF(1=1,IF(F29="","",IF(G29="","",IFERROR(INDEX(E384:E428,MATCH(AE29,B384:B428,0)),G29&amp;""))),N("N6"))</f>
        <v/>
      </c>
      <c r="O29" s="138" t="str">
        <f>IF(1=1,IF(E29="","",O9),N("K26"))</f>
        <v/>
      </c>
      <c r="P29" s="139" t="str">
        <f>IF(1=1,IF(M29="","",IF(AND(ISNUMBER(M29),M29&lt;1,N29="kg"),MAX(1,ROUND(M29*1000,0)),IF(AND(ISNUMBER(M29),M29&lt;1,N29="L"),MAX(1,ROUND(M29*100,0)),ROUND(M29,3)))),N("O26"))</f>
        <v/>
      </c>
      <c r="Q29" s="140" t="str">
        <f>IF(1=1,IF(M29="","",IF(AND(ISNUMBER(M29),M29&lt;1,N29="kg"),"g",IF(AND(ISNUMBER(M29),M29&lt;1,N29="L"),"cl",N29))),N("P26"))</f>
        <v/>
      </c>
      <c r="R29" s="115" t="str">
        <f>IF(1=1,IF(E29="","",IF(F29="","A CONTROLER",IF(NOT(ISNUMBER(F29)),"TEXTE",IF(OR(L29="",L29&lt;=0),"COMMANDE PRINCIPALE INCOMPLETE",IF(G29="","UNITE MANQUANTE",IF(COUNTIF(B384:B428,AE29)=0,"UNITE A CONTROLER","OK")))))),N("Q9"))</f>
        <v/>
      </c>
      <c r="S29" s="105"/>
      <c r="T29" s="141">
        <f t="shared" si="2"/>
        <v>0</v>
      </c>
      <c r="U29" s="133" t="str">
        <f>IF(1=1,IF(E29="","",U9),N("S26"))</f>
        <v/>
      </c>
      <c r="V29" s="133" t="str">
        <f>IF(1=1,IF(E29="","",V9),N("T26"))</f>
        <v/>
      </c>
      <c r="W29" s="135" t="str">
        <f>IF(1=1,IF(OR(U29="",V29="",NOT(ISNUMBER(U29)),NOT(ISNUMBER(V29)),U29=0),"",V29/U29),N("U26"))</f>
        <v/>
      </c>
      <c r="X29" s="136" t="str">
        <f>IF(1=1,IF(OR(W29="",NOT(ISNUMBER(F29))),"",F29*W29*IFERROR(INDEX(D384:D428,MATCH(AE29,B384:B428,0)),1)),N("V7"))</f>
        <v/>
      </c>
      <c r="Y29" s="137" t="str">
        <f>IF(1=1,IF(F29="","",IF(G29="","",IFERROR(INDEX(E384:E428,MATCH(AE29,B384:B428,0)),G29&amp;""))),N("W6"))</f>
        <v/>
      </c>
      <c r="Z29" s="142" t="str">
        <f>IF(1=1,IF(X29="","",IF(AND(ISNUMBER(X29),X29&lt;1,Y29="kg"),MAX(1,ROUND(X29*1000,0)),IF(AND(ISNUMBER(X29),X29&lt;1,Y29="L"),MAX(1,ROUND(X29*100,0)),ROUND(X29,3)))),N("X26"))</f>
        <v/>
      </c>
      <c r="AA29" s="143" t="str">
        <f>IF(1=1,IF(X29="","",IF(AND(ISNUMBER(X29),X29&lt;1,Y29="kg"),"g",IF(AND(ISNUMBER(X29),X29&lt;1,Y29="L"),"cl",Y29))),N("Y26"))</f>
        <v/>
      </c>
      <c r="AB29" s="123" t="str">
        <f>IF(1=1,IF(E29="","",IF(F29="","A CONTROLER",IF(NOT(ISNUMBER(F29)),"TEXTE",IF(OR(W29="",W29&lt;=0),"COMMANDE COUVERTS INCOMPLETE",IF(G29="","UNITE MANQUANTE",IF(COUNTIF(B384:B428,AE29)=0,"UNITE A CONTROLER","OK")))))),N("Z6"))</f>
        <v/>
      </c>
      <c r="AD29" s="144" t="str">
        <f>IF(1=1,IF(E29="","",AD9),N("AB26"))</f>
        <v/>
      </c>
      <c r="AE29" s="125" t="str">
        <f>IF(1=1,IF(G29="","",UPPER(TRIM(SUBSTITUTE(SUBSTITUTE(G29&amp;"",CHAR(160)," ")," "," ")))),N("AC26"))</f>
        <v/>
      </c>
      <c r="AG29" s="5" t="s">
        <v>44</v>
      </c>
    </row>
    <row r="30" spans="1:43" ht="15.75" x14ac:dyDescent="0.25">
      <c r="A30" s="126" t="str">
        <f>IF(1=1,IF(E30="","",A9),N("A27"))</f>
        <v/>
      </c>
      <c r="B30" s="127" t="str">
        <f>IF(1=1,IF(E30="","",B9),N("B27"))</f>
        <v/>
      </c>
      <c r="C30" s="128"/>
      <c r="D30" s="129" t="str">
        <f>IF(ISBLANK(E30),"",LARGE(D9:D29,1)+1)</f>
        <v/>
      </c>
      <c r="E30" s="130"/>
      <c r="F30" s="131"/>
      <c r="G30" s="170"/>
      <c r="H30" s="105"/>
      <c r="I30" s="132" t="str">
        <f>IF(1=1,IF(E30="","",I9),N("H27"))</f>
        <v/>
      </c>
      <c r="J30" s="133" t="str">
        <f>IF(1=1,IF(E30="","",J9),N("I27"))</f>
        <v/>
      </c>
      <c r="K30" s="134" t="str">
        <f>IF(1=1,IF(E30="","",K9),N("J27"))</f>
        <v/>
      </c>
      <c r="L30" s="135" t="str">
        <f>IF(1=1,IF(OR(J30="",O30="",NOT(ISNUMBER(J30)),NOT(ISNUMBER(O30)),J30=0),"",O30/J30),N("L27"))</f>
        <v/>
      </c>
      <c r="M30" s="136" t="str">
        <f>IF(1=1,IF(OR(L30="",NOT(ISNUMBER(F30))),"",F30*L30*IFERROR(INDEX(D384:D428,MATCH(AE30,B384:B428,0)),1)),N("M13"))</f>
        <v/>
      </c>
      <c r="N30" s="137" t="str">
        <f>IF(1=1,IF(F30="","",IF(G30="","",IFERROR(INDEX(E384:E428,MATCH(AE30,B384:B428,0)),G30&amp;""))),N("N6"))</f>
        <v/>
      </c>
      <c r="O30" s="138" t="str">
        <f>IF(1=1,IF(E30="","",O9),N("K27"))</f>
        <v/>
      </c>
      <c r="P30" s="139" t="str">
        <f>IF(1=1,IF(M30="","",IF(AND(ISNUMBER(M30),M30&lt;1,N30="kg"),MAX(1,ROUND(M30*1000,0)),IF(AND(ISNUMBER(M30),M30&lt;1,N30="L"),MAX(1,ROUND(M30*100,0)),ROUND(M30,3)))),N("O27"))</f>
        <v/>
      </c>
      <c r="Q30" s="140" t="str">
        <f>IF(1=1,IF(M30="","",IF(AND(ISNUMBER(M30),M30&lt;1,N30="kg"),"g",IF(AND(ISNUMBER(M30),M30&lt;1,N30="L"),"cl",N30))),N("P27"))</f>
        <v/>
      </c>
      <c r="R30" s="115" t="str">
        <f>IF(1=1,IF(E30="","",IF(F30="","A CONTROLER",IF(NOT(ISNUMBER(F30)),"TEXTE",IF(OR(L30="",L30&lt;=0),"COMMANDE PRINCIPALE INCOMPLETE",IF(G30="","UNITE MANQUANTE",IF(COUNTIF(B384:B428,AE30)=0,"UNITE A CONTROLER","OK")))))),N("Q9"))</f>
        <v/>
      </c>
      <c r="S30" s="105"/>
      <c r="T30" s="141">
        <f t="shared" si="2"/>
        <v>0</v>
      </c>
      <c r="U30" s="133" t="str">
        <f>IF(1=1,IF(E30="","",U9),N("S27"))</f>
        <v/>
      </c>
      <c r="V30" s="133" t="str">
        <f>IF(1=1,IF(E30="","",V9),N("T27"))</f>
        <v/>
      </c>
      <c r="W30" s="135" t="str">
        <f>IF(1=1,IF(OR(U30="",V30="",NOT(ISNUMBER(U30)),NOT(ISNUMBER(V30)),U30=0),"",V30/U30),N("U27"))</f>
        <v/>
      </c>
      <c r="X30" s="136" t="str">
        <f>IF(1=1,IF(OR(W30="",NOT(ISNUMBER(F30))),"",F30*W30*IFERROR(INDEX(D384:D428,MATCH(AE30,B384:B428,0)),1)),N("V7"))</f>
        <v/>
      </c>
      <c r="Y30" s="137" t="str">
        <f>IF(1=1,IF(F30="","",IF(G30="","",IFERROR(INDEX(E384:E428,MATCH(AE30,B384:B428,0)),G30&amp;""))),N("W6"))</f>
        <v/>
      </c>
      <c r="Z30" s="142" t="str">
        <f>IF(1=1,IF(X30="","",IF(AND(ISNUMBER(X30),X30&lt;1,Y30="kg"),MAX(1,ROUND(X30*1000,0)),IF(AND(ISNUMBER(X30),X30&lt;1,Y30="L"),MAX(1,ROUND(X30*100,0)),ROUND(X30,3)))),N("X27"))</f>
        <v/>
      </c>
      <c r="AA30" s="143" t="str">
        <f>IF(1=1,IF(X30="","",IF(AND(ISNUMBER(X30),X30&lt;1,Y30="kg"),"g",IF(AND(ISNUMBER(X30),X30&lt;1,Y30="L"),"cl",Y30))),N("Y27"))</f>
        <v/>
      </c>
      <c r="AB30" s="123" t="str">
        <f>IF(1=1,IF(E30="","",IF(F30="","A CONTROLER",IF(NOT(ISNUMBER(F30)),"TEXTE",IF(OR(W30="",W30&lt;=0),"COMMANDE COUVERTS INCOMPLETE",IF(G30="","UNITE MANQUANTE",IF(COUNTIF(B384:B428,AE30)=0,"UNITE A CONTROLER","OK")))))),N("Z6"))</f>
        <v/>
      </c>
      <c r="AD30" s="144" t="str">
        <f>IF(1=1,IF(E30="","",AD9),N("AB27"))</f>
        <v/>
      </c>
      <c r="AE30" s="125" t="str">
        <f>IF(1=1,IF(G30="","",UPPER(TRIM(SUBSTITUTE(SUBSTITUTE(G30&amp;"",CHAR(160)," ")," "," ")))),N("AC27"))</f>
        <v/>
      </c>
      <c r="AG30" s="5" t="s">
        <v>45</v>
      </c>
    </row>
    <row r="31" spans="1:43" ht="15.75" x14ac:dyDescent="0.25">
      <c r="A31" s="126" t="str">
        <f>IF(1=1,IF(E31="","",A9),N("A28"))</f>
        <v/>
      </c>
      <c r="B31" s="127" t="str">
        <f>IF(1=1,IF(E31="","",B9),N("B28"))</f>
        <v/>
      </c>
      <c r="C31" s="128"/>
      <c r="D31" s="129" t="str">
        <f>IF(ISBLANK(E31),"",LARGE(D9:D30,1)+1)</f>
        <v/>
      </c>
      <c r="E31" s="130"/>
      <c r="F31" s="131"/>
      <c r="G31" s="170"/>
      <c r="H31" s="105"/>
      <c r="I31" s="132" t="str">
        <f>IF(1=1,IF(E31="","",I9),N("H28"))</f>
        <v/>
      </c>
      <c r="J31" s="133" t="str">
        <f>IF(1=1,IF(E31="","",J9),N("I28"))</f>
        <v/>
      </c>
      <c r="K31" s="134" t="str">
        <f>IF(1=1,IF(E31="","",K9),N("J28"))</f>
        <v/>
      </c>
      <c r="L31" s="135" t="str">
        <f>IF(1=1,IF(OR(J31="",O31="",NOT(ISNUMBER(J31)),NOT(ISNUMBER(O31)),J31=0),"",O31/J31),N("L28"))</f>
        <v/>
      </c>
      <c r="M31" s="136" t="str">
        <f>IF(1=1,IF(OR(L31="",NOT(ISNUMBER(F31))),"",F31*L31*IFERROR(INDEX(D384:D428,MATCH(AE31,B384:B428,0)),1)),N("M13"))</f>
        <v/>
      </c>
      <c r="N31" s="137" t="str">
        <f>IF(1=1,IF(F31="","",IF(G31="","",IFERROR(INDEX(E384:E428,MATCH(AE31,B384:B428,0)),G31&amp;""))),N("N6"))</f>
        <v/>
      </c>
      <c r="O31" s="138" t="str">
        <f>IF(1=1,IF(E31="","",O9),N("K28"))</f>
        <v/>
      </c>
      <c r="P31" s="139" t="str">
        <f>IF(1=1,IF(M31="","",IF(AND(ISNUMBER(M31),M31&lt;1,N31="kg"),MAX(1,ROUND(M31*1000,0)),IF(AND(ISNUMBER(M31),M31&lt;1,N31="L"),MAX(1,ROUND(M31*100,0)),ROUND(M31,3)))),N("O28"))</f>
        <v/>
      </c>
      <c r="Q31" s="140" t="str">
        <f>IF(1=1,IF(M31="","",IF(AND(ISNUMBER(M31),M31&lt;1,N31="kg"),"g",IF(AND(ISNUMBER(M31),M31&lt;1,N31="L"),"cl",N31))),N("P28"))</f>
        <v/>
      </c>
      <c r="R31" s="115" t="str">
        <f>IF(1=1,IF(E31="","",IF(F31="","A CONTROLER",IF(NOT(ISNUMBER(F31)),"TEXTE",IF(OR(L31="",L31&lt;=0),"COMMANDE PRINCIPALE INCOMPLETE",IF(G31="","UNITE MANQUANTE",IF(COUNTIF(B384:B428,AE31)=0,"UNITE A CONTROLER","OK")))))),N("Q9"))</f>
        <v/>
      </c>
      <c r="S31" s="105"/>
      <c r="T31" s="141">
        <f t="shared" si="2"/>
        <v>0</v>
      </c>
      <c r="U31" s="133" t="str">
        <f>IF(1=1,IF(E31="","",U9),N("S28"))</f>
        <v/>
      </c>
      <c r="V31" s="133" t="str">
        <f>IF(1=1,IF(E31="","",V9),N("T28"))</f>
        <v/>
      </c>
      <c r="W31" s="135" t="str">
        <f>IF(1=1,IF(OR(U31="",V31="",NOT(ISNUMBER(U31)),NOT(ISNUMBER(V31)),U31=0),"",V31/U31),N("U28"))</f>
        <v/>
      </c>
      <c r="X31" s="136" t="str">
        <f>IF(1=1,IF(OR(W31="",NOT(ISNUMBER(F31))),"",F31*W31*IFERROR(INDEX(D384:D428,MATCH(AE31,B384:B428,0)),1)),N("V7"))</f>
        <v/>
      </c>
      <c r="Y31" s="137" t="str">
        <f>IF(1=1,IF(F31="","",IF(G31="","",IFERROR(INDEX(E384:E428,MATCH(AE31,B384:B428,0)),G31&amp;""))),N("W6"))</f>
        <v/>
      </c>
      <c r="Z31" s="142" t="str">
        <f>IF(1=1,IF(X31="","",IF(AND(ISNUMBER(X31),X31&lt;1,Y31="kg"),MAX(1,ROUND(X31*1000,0)),IF(AND(ISNUMBER(X31),X31&lt;1,Y31="L"),MAX(1,ROUND(X31*100,0)),ROUND(X31,3)))),N("X28"))</f>
        <v/>
      </c>
      <c r="AA31" s="143" t="str">
        <f>IF(1=1,IF(X31="","",IF(AND(ISNUMBER(X31),X31&lt;1,Y31="kg"),"g",IF(AND(ISNUMBER(X31),X31&lt;1,Y31="L"),"cl",Y31))),N("Y28"))</f>
        <v/>
      </c>
      <c r="AB31" s="123" t="str">
        <f>IF(1=1,IF(E31="","",IF(F31="","A CONTROLER",IF(NOT(ISNUMBER(F31)),"TEXTE",IF(OR(W31="",W31&lt;=0),"COMMANDE COUVERTS INCOMPLETE",IF(G31="","UNITE MANQUANTE",IF(COUNTIF(B384:B428,AE31)=0,"UNITE A CONTROLER","OK")))))),N("Z6"))</f>
        <v/>
      </c>
      <c r="AD31" s="144" t="str">
        <f>IF(1=1,IF(E31="","",AD9),N("AB28"))</f>
        <v/>
      </c>
      <c r="AE31" s="125" t="str">
        <f>IF(1=1,IF(G31="","",UPPER(TRIM(SUBSTITUTE(SUBSTITUTE(G31&amp;"",CHAR(160)," ")," "," ")))),N("AC28"))</f>
        <v/>
      </c>
      <c r="AG31" s="5" t="s">
        <v>46</v>
      </c>
    </row>
    <row r="32" spans="1:43" ht="15.75" x14ac:dyDescent="0.25">
      <c r="A32" s="126" t="str">
        <f>IF(1=1,IF(E32="","",A9),N("A29"))</f>
        <v/>
      </c>
      <c r="B32" s="127" t="str">
        <f>IF(1=1,IF(E32="","",B9),N("B29"))</f>
        <v/>
      </c>
      <c r="C32" s="128"/>
      <c r="D32" s="129" t="str">
        <f>IF(ISBLANK(E32),"",LARGE(D9:D31,1)+1)</f>
        <v/>
      </c>
      <c r="E32" s="130"/>
      <c r="F32" s="131"/>
      <c r="G32" s="170"/>
      <c r="H32" s="105"/>
      <c r="I32" s="132" t="str">
        <f>IF(1=1,IF(E32="","",I9),N("H29"))</f>
        <v/>
      </c>
      <c r="J32" s="133" t="str">
        <f>IF(1=1,IF(E32="","",J9),N("I29"))</f>
        <v/>
      </c>
      <c r="K32" s="134" t="str">
        <f>IF(1=1,IF(E32="","",K9),N("J29"))</f>
        <v/>
      </c>
      <c r="L32" s="135" t="str">
        <f>IF(1=1,IF(OR(J32="",O32="",NOT(ISNUMBER(J32)),NOT(ISNUMBER(O32)),J32=0),"",O32/J32),N("L29"))</f>
        <v/>
      </c>
      <c r="M32" s="136" t="str">
        <f>IF(1=1,IF(OR(L32="",NOT(ISNUMBER(F32))),"",F32*L32*IFERROR(INDEX(D384:D428,MATCH(AE32,B384:B428,0)),1)),N("M13"))</f>
        <v/>
      </c>
      <c r="N32" s="137" t="str">
        <f>IF(1=1,IF(F32="","",IF(G32="","",IFERROR(INDEX(E384:E428,MATCH(AE32,B384:B428,0)),G32&amp;""))),N("N6"))</f>
        <v/>
      </c>
      <c r="O32" s="138" t="str">
        <f>IF(1=1,IF(E32="","",O9),N("K29"))</f>
        <v/>
      </c>
      <c r="P32" s="139" t="str">
        <f>IF(1=1,IF(M32="","",IF(AND(ISNUMBER(M32),M32&lt;1,N32="kg"),MAX(1,ROUND(M32*1000,0)),IF(AND(ISNUMBER(M32),M32&lt;1,N32="L"),MAX(1,ROUND(M32*100,0)),ROUND(M32,3)))),N("O29"))</f>
        <v/>
      </c>
      <c r="Q32" s="140" t="str">
        <f>IF(1=1,IF(M32="","",IF(AND(ISNUMBER(M32),M32&lt;1,N32="kg"),"g",IF(AND(ISNUMBER(M32),M32&lt;1,N32="L"),"cl",N32))),N("P29"))</f>
        <v/>
      </c>
      <c r="R32" s="115" t="str">
        <f>IF(1=1,IF(E32="","",IF(F32="","A CONTROLER",IF(NOT(ISNUMBER(F32)),"TEXTE",IF(OR(L32="",L32&lt;=0),"COMMANDE PRINCIPALE INCOMPLETE",IF(G32="","UNITE MANQUANTE",IF(COUNTIF(B384:B428,AE32)=0,"UNITE A CONTROLER","OK")))))),N("Q9"))</f>
        <v/>
      </c>
      <c r="S32" s="105"/>
      <c r="T32" s="141">
        <f t="shared" si="2"/>
        <v>0</v>
      </c>
      <c r="U32" s="133" t="str">
        <f>IF(1=1,IF(E32="","",U9),N("S29"))</f>
        <v/>
      </c>
      <c r="V32" s="133" t="str">
        <f>IF(1=1,IF(E32="","",V9),N("T29"))</f>
        <v/>
      </c>
      <c r="W32" s="135" t="str">
        <f>IF(1=1,IF(OR(U32="",V32="",NOT(ISNUMBER(U32)),NOT(ISNUMBER(V32)),U32=0),"",V32/U32),N("U29"))</f>
        <v/>
      </c>
      <c r="X32" s="136" t="str">
        <f>IF(1=1,IF(OR(W32="",NOT(ISNUMBER(F32))),"",F32*W32*IFERROR(INDEX(D384:D428,MATCH(AE32,B384:B428,0)),1)),N("V7"))</f>
        <v/>
      </c>
      <c r="Y32" s="137" t="str">
        <f>IF(1=1,IF(F32="","",IF(G32="","",IFERROR(INDEX(E384:E428,MATCH(AE32,B384:B428,0)),G32&amp;""))),N("W6"))</f>
        <v/>
      </c>
      <c r="Z32" s="142" t="str">
        <f>IF(1=1,IF(X32="","",IF(AND(ISNUMBER(X32),X32&lt;1,Y32="kg"),MAX(1,ROUND(X32*1000,0)),IF(AND(ISNUMBER(X32),X32&lt;1,Y32="L"),MAX(1,ROUND(X32*100,0)),ROUND(X32,3)))),N("X29"))</f>
        <v/>
      </c>
      <c r="AA32" s="143" t="str">
        <f>IF(1=1,IF(X32="","",IF(AND(ISNUMBER(X32),X32&lt;1,Y32="kg"),"g",IF(AND(ISNUMBER(X32),X32&lt;1,Y32="L"),"cl",Y32))),N("Y29"))</f>
        <v/>
      </c>
      <c r="AB32" s="123" t="str">
        <f>IF(1=1,IF(E32="","",IF(F32="","A CONTROLER",IF(NOT(ISNUMBER(F32)),"TEXTE",IF(OR(W32="",W32&lt;=0),"COMMANDE COUVERTS INCOMPLETE",IF(G32="","UNITE MANQUANTE",IF(COUNTIF(B384:B428,AE32)=0,"UNITE A CONTROLER","OK")))))),N("Z6"))</f>
        <v/>
      </c>
      <c r="AD32" s="144" t="str">
        <f>IF(1=1,IF(E32="","",AD9),N("AB29"))</f>
        <v/>
      </c>
      <c r="AE32" s="125" t="str">
        <f>IF(1=1,IF(G32="","",UPPER(TRIM(SUBSTITUTE(SUBSTITUTE(G32&amp;"",CHAR(160)," ")," "," ")))),N("AC29"))</f>
        <v/>
      </c>
      <c r="AG32" s="5" t="s">
        <v>47</v>
      </c>
    </row>
    <row r="33" spans="1:33" ht="15.75" x14ac:dyDescent="0.25">
      <c r="A33" s="126" t="str">
        <f>IF(1=1,IF(E33="","",A9),N("A30"))</f>
        <v/>
      </c>
      <c r="B33" s="127" t="str">
        <f>IF(1=1,IF(E33="","",B9),N("B30"))</f>
        <v/>
      </c>
      <c r="C33" s="127"/>
      <c r="D33" s="129" t="str">
        <f>IF(ISBLANK(E33),"",LARGE(D9:D32,1)+1)</f>
        <v/>
      </c>
      <c r="E33" s="130"/>
      <c r="F33" s="131"/>
      <c r="G33" s="170"/>
      <c r="H33" s="105"/>
      <c r="I33" s="132" t="str">
        <f>IF(1=1,IF(E33="","",I9),N("H30"))</f>
        <v/>
      </c>
      <c r="J33" s="133" t="str">
        <f>IF(1=1,IF(E33="","",J9),N("I30"))</f>
        <v/>
      </c>
      <c r="K33" s="134" t="str">
        <f>IF(1=1,IF(E33="","",K9),N("J30"))</f>
        <v/>
      </c>
      <c r="L33" s="135" t="str">
        <f>IF(1=1,IF(OR(J33="",O33="",NOT(ISNUMBER(J33)),NOT(ISNUMBER(O33)),J33=0),"",O33/J33),N("L30"))</f>
        <v/>
      </c>
      <c r="M33" s="136" t="str">
        <f>IF(1=1,IF(OR(L33="",NOT(ISNUMBER(F33))),"",F33*L33*IFERROR(INDEX(D384:D428,MATCH(AE33,B384:B428,0)),1)),N("M13"))</f>
        <v/>
      </c>
      <c r="N33" s="137" t="str">
        <f>IF(1=1,IF(F33="","",IF(G33="","",IFERROR(INDEX(E384:E428,MATCH(AE33,B384:B428,0)),G33&amp;""))),N("N6"))</f>
        <v/>
      </c>
      <c r="O33" s="138" t="str">
        <f>IF(1=1,IF(E33="","",O9),N("K30"))</f>
        <v/>
      </c>
      <c r="P33" s="139" t="str">
        <f>IF(1=1,IF(M33="","",IF(AND(ISNUMBER(M33),M33&lt;1,N33="kg"),MAX(1,ROUND(M33*1000,0)),IF(AND(ISNUMBER(M33),M33&lt;1,N33="L"),MAX(1,ROUND(M33*100,0)),ROUND(M33,3)))),N("O30"))</f>
        <v/>
      </c>
      <c r="Q33" s="140" t="str">
        <f>IF(1=1,IF(M33="","",IF(AND(ISNUMBER(M33),M33&lt;1,N33="kg"),"g",IF(AND(ISNUMBER(M33),M33&lt;1,N33="L"),"cl",N33))),N("P30"))</f>
        <v/>
      </c>
      <c r="R33" s="115" t="str">
        <f>IF(1=1,IF(E33="","",IF(F33="","A CONTROLER",IF(NOT(ISNUMBER(F33)),"TEXTE",IF(OR(L33="",L33&lt;=0),"COMMANDE PRINCIPALE INCOMPLETE",IF(G33="","UNITE MANQUANTE",IF(COUNTIF(B384:B428,AE33)=0,"UNITE A CONTROLER","OK")))))),N("Q9"))</f>
        <v/>
      </c>
      <c r="S33" s="105"/>
      <c r="T33" s="141">
        <f t="shared" si="2"/>
        <v>0</v>
      </c>
      <c r="U33" s="133" t="str">
        <f>IF(1=1,IF(E33="","",U9),N("S30"))</f>
        <v/>
      </c>
      <c r="V33" s="133" t="str">
        <f>IF(1=1,IF(E33="","",V9),N("T30"))</f>
        <v/>
      </c>
      <c r="W33" s="135" t="str">
        <f>IF(1=1,IF(OR(U33="",V33="",NOT(ISNUMBER(U33)),NOT(ISNUMBER(V33)),U33=0),"",V33/U33),N("U30"))</f>
        <v/>
      </c>
      <c r="X33" s="136" t="str">
        <f>IF(1=1,IF(OR(W33="",NOT(ISNUMBER(F33))),"",F33*W33*IFERROR(INDEX(D384:D428,MATCH(AE33,B384:B428,0)),1)),N("V7"))</f>
        <v/>
      </c>
      <c r="Y33" s="137" t="str">
        <f>IF(1=1,IF(F33="","",IF(G33="","",IFERROR(INDEX(E384:E428,MATCH(AE33,B384:B428,0)),G33&amp;""))),N("W6"))</f>
        <v/>
      </c>
      <c r="Z33" s="142" t="str">
        <f>IF(1=1,IF(X33="","",IF(AND(ISNUMBER(X33),X33&lt;1,Y33="kg"),MAX(1,ROUND(X33*1000,0)),IF(AND(ISNUMBER(X33),X33&lt;1,Y33="L"),MAX(1,ROUND(X33*100,0)),ROUND(X33,3)))),N("X30"))</f>
        <v/>
      </c>
      <c r="AA33" s="143" t="str">
        <f>IF(1=1,IF(X33="","",IF(AND(ISNUMBER(X33),X33&lt;1,Y33="kg"),"g",IF(AND(ISNUMBER(X33),X33&lt;1,Y33="L"),"cl",Y33))),N("Y30"))</f>
        <v/>
      </c>
      <c r="AB33" s="123" t="str">
        <f>IF(1=1,IF(E33="","",IF(F33="","A CONTROLER",IF(NOT(ISNUMBER(F33)),"TEXTE",IF(OR(W33="",W33&lt;=0),"COMMANDE COUVERTS INCOMPLETE",IF(G33="","UNITE MANQUANTE",IF(COUNTIF(B384:B428,AE33)=0,"UNITE A CONTROLER","OK")))))),N("Z6"))</f>
        <v/>
      </c>
      <c r="AD33" s="144" t="str">
        <f>IF(1=1,IF(E33="","",AD9),N("AB30"))</f>
        <v/>
      </c>
      <c r="AE33" s="125" t="str">
        <f>IF(1=1,IF(G33="","",UPPER(TRIM(SUBSTITUTE(SUBSTITUTE(G33&amp;"",CHAR(160)," ")," "," ")))),N("AC30"))</f>
        <v/>
      </c>
      <c r="AG33" s="5" t="s">
        <v>48</v>
      </c>
    </row>
    <row r="34" spans="1:33" ht="15.75" x14ac:dyDescent="0.25">
      <c r="A34" s="126" t="str">
        <f>IF(1=1,IF(E34="","",A9),N("A31"))</f>
        <v/>
      </c>
      <c r="B34" s="127" t="str">
        <f>IF(1=1,IF(E34="","",B9),N("B31"))</f>
        <v/>
      </c>
      <c r="C34" s="127"/>
      <c r="D34" s="129" t="str">
        <f>IF(ISBLANK(E34),"",LARGE(D9:D33,1)+1)</f>
        <v/>
      </c>
      <c r="E34" s="130"/>
      <c r="F34" s="131"/>
      <c r="G34" s="170"/>
      <c r="H34" s="105"/>
      <c r="I34" s="132" t="str">
        <f>IF(1=1,IF(E34="","",I9),N("H31"))</f>
        <v/>
      </c>
      <c r="J34" s="133" t="str">
        <f>IF(1=1,IF(E34="","",J9),N("I31"))</f>
        <v/>
      </c>
      <c r="K34" s="134" t="str">
        <f>IF(1=1,IF(E34="","",K9),N("J31"))</f>
        <v/>
      </c>
      <c r="L34" s="135" t="str">
        <f>IF(1=1,IF(OR(J34="",O34="",NOT(ISNUMBER(J34)),NOT(ISNUMBER(O34)),J34=0),"",O34/J34),N("L31"))</f>
        <v/>
      </c>
      <c r="M34" s="136" t="str">
        <f>IF(1=1,IF(OR(L34="",NOT(ISNUMBER(F34))),"",F34*L34*IFERROR(INDEX(D384:D428,MATCH(AE34,B384:B428,0)),1)),N("M13"))</f>
        <v/>
      </c>
      <c r="N34" s="137" t="str">
        <f>IF(1=1,IF(F34="","",IF(G34="","",IFERROR(INDEX(E384:E428,MATCH(AE34,B384:B428,0)),G34&amp;""))),N("N6"))</f>
        <v/>
      </c>
      <c r="O34" s="138" t="str">
        <f>IF(1=1,IF(E34="","",O9),N("K31"))</f>
        <v/>
      </c>
      <c r="P34" s="139" t="str">
        <f>IF(1=1,IF(M34="","",IF(AND(ISNUMBER(M34),M34&lt;1,N34="kg"),MAX(1,ROUND(M34*1000,0)),IF(AND(ISNUMBER(M34),M34&lt;1,N34="L"),MAX(1,ROUND(M34*100,0)),ROUND(M34,3)))),N("O31"))</f>
        <v/>
      </c>
      <c r="Q34" s="140" t="str">
        <f>IF(1=1,IF(M34="","",IF(AND(ISNUMBER(M34),M34&lt;1,N34="kg"),"g",IF(AND(ISNUMBER(M34),M34&lt;1,N34="L"),"cl",N34))),N("P31"))</f>
        <v/>
      </c>
      <c r="R34" s="115" t="str">
        <f>IF(1=1,IF(E34="","",IF(F34="","A CONTROLER",IF(NOT(ISNUMBER(F34)),"TEXTE",IF(OR(L34="",L34&lt;=0),"COMMANDE PRINCIPALE INCOMPLETE",IF(G34="","UNITE MANQUANTE",IF(COUNTIF(B384:B428,AE34)=0,"UNITE A CONTROLER","OK")))))),N("Q9"))</f>
        <v/>
      </c>
      <c r="S34" s="105"/>
      <c r="T34" s="141">
        <f t="shared" si="2"/>
        <v>0</v>
      </c>
      <c r="U34" s="133" t="str">
        <f>IF(1=1,IF(E34="","",U9),N("S31"))</f>
        <v/>
      </c>
      <c r="V34" s="133" t="str">
        <f>IF(1=1,IF(E34="","",V9),N("T31"))</f>
        <v/>
      </c>
      <c r="W34" s="135" t="str">
        <f>IF(1=1,IF(OR(U34="",V34="",NOT(ISNUMBER(U34)),NOT(ISNUMBER(V34)),U34=0),"",V34/U34),N("U31"))</f>
        <v/>
      </c>
      <c r="X34" s="136" t="str">
        <f>IF(1=1,IF(OR(W34="",NOT(ISNUMBER(F34))),"",F34*W34*IFERROR(INDEX(D384:D428,MATCH(AE34,B384:B428,0)),1)),N("V7"))</f>
        <v/>
      </c>
      <c r="Y34" s="137" t="str">
        <f>IF(1=1,IF(F34="","",IF(G34="","",IFERROR(INDEX(E384:E428,MATCH(AE34,B384:B428,0)),G34&amp;""))),N("W6"))</f>
        <v/>
      </c>
      <c r="Z34" s="142" t="str">
        <f>IF(1=1,IF(X34="","",IF(AND(ISNUMBER(X34),X34&lt;1,Y34="kg"),MAX(1,ROUND(X34*1000,0)),IF(AND(ISNUMBER(X34),X34&lt;1,Y34="L"),MAX(1,ROUND(X34*100,0)),ROUND(X34,3)))),N("X31"))</f>
        <v/>
      </c>
      <c r="AA34" s="143" t="str">
        <f>IF(1=1,IF(X34="","",IF(AND(ISNUMBER(X34),X34&lt;1,Y34="kg"),"g",IF(AND(ISNUMBER(X34),X34&lt;1,Y34="L"),"cl",Y34))),N("Y31"))</f>
        <v/>
      </c>
      <c r="AB34" s="123" t="str">
        <f>IF(1=1,IF(E34="","",IF(F34="","A CONTROLER",IF(NOT(ISNUMBER(F34)),"TEXTE",IF(OR(W34="",W34&lt;=0),"COMMANDE COUVERTS INCOMPLETE",IF(G34="","UNITE MANQUANTE",IF(COUNTIF(B384:B428,AE34)=0,"UNITE A CONTROLER","OK")))))),N("Z6"))</f>
        <v/>
      </c>
      <c r="AD34" s="144" t="str">
        <f>IF(1=1,IF(E34="","",AD9),N("AB31"))</f>
        <v/>
      </c>
      <c r="AE34" s="125" t="str">
        <f>IF(1=1,IF(G34="","",UPPER(TRIM(SUBSTITUTE(SUBSTITUTE(G34&amp;"",CHAR(160)," ")," "," ")))),N("AC31"))</f>
        <v/>
      </c>
      <c r="AG34" s="5" t="s">
        <v>49</v>
      </c>
    </row>
    <row r="35" spans="1:33" ht="15.75" x14ac:dyDescent="0.25">
      <c r="A35" s="126" t="str">
        <f>IF(1=1,IF(E35="","",A9),N("A32"))</f>
        <v/>
      </c>
      <c r="B35" s="127" t="str">
        <f>IF(1=1,IF(E35="","",B9),N("B32"))</f>
        <v/>
      </c>
      <c r="C35" s="127"/>
      <c r="D35" s="129" t="str">
        <f>IF(ISBLANK(E35),"",LARGE(D9:D34,1)+1)</f>
        <v/>
      </c>
      <c r="E35" s="130"/>
      <c r="F35" s="131"/>
      <c r="G35" s="170"/>
      <c r="H35" s="105"/>
      <c r="I35" s="132" t="str">
        <f>IF(1=1,IF(E35="","",I9),N("H32"))</f>
        <v/>
      </c>
      <c r="J35" s="133" t="str">
        <f>IF(1=1,IF(E35="","",J9),N("I32"))</f>
        <v/>
      </c>
      <c r="K35" s="134" t="str">
        <f>IF(1=1,IF(E35="","",K9),N("J32"))</f>
        <v/>
      </c>
      <c r="L35" s="135" t="str">
        <f>IF(1=1,IF(OR(J35="",O35="",NOT(ISNUMBER(J35)),NOT(ISNUMBER(O35)),J35=0),"",O35/J35),N("L32"))</f>
        <v/>
      </c>
      <c r="M35" s="136" t="str">
        <f>IF(1=1,IF(OR(L35="",NOT(ISNUMBER(F35))),"",F35*L35*IFERROR(INDEX(D384:D428,MATCH(AE35,B384:B428,0)),1)),N("M13"))</f>
        <v/>
      </c>
      <c r="N35" s="137" t="str">
        <f>IF(1=1,IF(F35="","",IF(G35="","",IFERROR(INDEX(E384:E428,MATCH(AE35,B384:B428,0)),G35&amp;""))),N("N6"))</f>
        <v/>
      </c>
      <c r="O35" s="138" t="str">
        <f>IF(1=1,IF(E35="","",O9),N("K32"))</f>
        <v/>
      </c>
      <c r="P35" s="139" t="str">
        <f>IF(1=1,IF(M35="","",IF(AND(ISNUMBER(M35),M35&lt;1,N35="kg"),MAX(1,ROUND(M35*1000,0)),IF(AND(ISNUMBER(M35),M35&lt;1,N35="L"),MAX(1,ROUND(M35*100,0)),ROUND(M35,3)))),N("O32"))</f>
        <v/>
      </c>
      <c r="Q35" s="140" t="str">
        <f>IF(1=1,IF(M35="","",IF(AND(ISNUMBER(M35),M35&lt;1,N35="kg"),"g",IF(AND(ISNUMBER(M35),M35&lt;1,N35="L"),"cl",N35))),N("P32"))</f>
        <v/>
      </c>
      <c r="R35" s="115" t="str">
        <f>IF(1=1,IF(E35="","",IF(F35="","A CONTROLER",IF(NOT(ISNUMBER(F35)),"TEXTE",IF(OR(L35="",L35&lt;=0),"COMMANDE PRINCIPALE INCOMPLETE",IF(G35="","UNITE MANQUANTE",IF(COUNTIF(B384:B428,AE35)=0,"UNITE A CONTROLER","OK")))))),N("Q9"))</f>
        <v/>
      </c>
      <c r="S35" s="105"/>
      <c r="T35" s="141">
        <f t="shared" si="2"/>
        <v>0</v>
      </c>
      <c r="U35" s="133" t="str">
        <f>IF(1=1,IF(E35="","",U9),N("S32"))</f>
        <v/>
      </c>
      <c r="V35" s="133" t="str">
        <f>IF(1=1,IF(E35="","",V9),N("T32"))</f>
        <v/>
      </c>
      <c r="W35" s="135" t="str">
        <f>IF(1=1,IF(OR(U35="",V35="",NOT(ISNUMBER(U35)),NOT(ISNUMBER(V35)),U35=0),"",V35/U35),N("U32"))</f>
        <v/>
      </c>
      <c r="X35" s="136" t="str">
        <f>IF(1=1,IF(OR(W35="",NOT(ISNUMBER(F35))),"",F35*W35*IFERROR(INDEX(D384:D428,MATCH(AE35,B384:B428,0)),1)),N("V7"))</f>
        <v/>
      </c>
      <c r="Y35" s="137" t="str">
        <f>IF(1=1,IF(F35="","",IF(G35="","",IFERROR(INDEX(E384:E428,MATCH(AE35,B384:B428,0)),G35&amp;""))),N("W6"))</f>
        <v/>
      </c>
      <c r="Z35" s="142" t="str">
        <f>IF(1=1,IF(X35="","",IF(AND(ISNUMBER(X35),X35&lt;1,Y35="kg"),MAX(1,ROUND(X35*1000,0)),IF(AND(ISNUMBER(X35),X35&lt;1,Y35="L"),MAX(1,ROUND(X35*100,0)),ROUND(X35,3)))),N("X32"))</f>
        <v/>
      </c>
      <c r="AA35" s="143" t="str">
        <f>IF(1=1,IF(X35="","",IF(AND(ISNUMBER(X35),X35&lt;1,Y35="kg"),"g",IF(AND(ISNUMBER(X35),X35&lt;1,Y35="L"),"cl",Y35))),N("Y32"))</f>
        <v/>
      </c>
      <c r="AB35" s="123" t="str">
        <f>IF(1=1,IF(E35="","",IF(F35="","A CONTROLER",IF(NOT(ISNUMBER(F35)),"TEXTE",IF(OR(W35="",W35&lt;=0),"COMMANDE COUVERTS INCOMPLETE",IF(G35="","UNITE MANQUANTE",IF(COUNTIF(B384:B428,AE35)=0,"UNITE A CONTROLER","OK")))))),N("Z6"))</f>
        <v/>
      </c>
      <c r="AD35" s="144" t="str">
        <f>IF(1=1,IF(E35="","",AD9),N("AB32"))</f>
        <v/>
      </c>
      <c r="AE35" s="125" t="str">
        <f>IF(1=1,IF(G35="","",UPPER(TRIM(SUBSTITUTE(SUBSTITUTE(G35&amp;"",CHAR(160)," ")," "," ")))),N("AC32"))</f>
        <v/>
      </c>
      <c r="AG35" s="5" t="s">
        <v>50</v>
      </c>
    </row>
    <row r="36" spans="1:33" ht="15.75" x14ac:dyDescent="0.25">
      <c r="A36" s="126" t="str">
        <f>IF(1=1,IF(E36="","",A9),N("A33"))</f>
        <v/>
      </c>
      <c r="B36" s="127" t="str">
        <f>IF(1=1,IF(E36="","",B9),N("B33"))</f>
        <v/>
      </c>
      <c r="C36" s="127"/>
      <c r="D36" s="129" t="str">
        <f>IF(ISBLANK(E36),"",LARGE(D9:D35,1)+1)</f>
        <v/>
      </c>
      <c r="E36" s="130"/>
      <c r="F36" s="131"/>
      <c r="G36" s="170"/>
      <c r="H36" s="105"/>
      <c r="I36" s="132" t="str">
        <f>IF(1=1,IF(E36="","",I9),N("H33"))</f>
        <v/>
      </c>
      <c r="J36" s="133" t="str">
        <f>IF(1=1,IF(E36="","",J9),N("I33"))</f>
        <v/>
      </c>
      <c r="K36" s="134" t="str">
        <f>IF(1=1,IF(E36="","",K9),N("J33"))</f>
        <v/>
      </c>
      <c r="L36" s="135" t="str">
        <f>IF(1=1,IF(OR(J36="",O36="",NOT(ISNUMBER(J36)),NOT(ISNUMBER(O36)),J36=0),"",O36/J36),N("L33"))</f>
        <v/>
      </c>
      <c r="M36" s="136" t="str">
        <f>IF(1=1,IF(OR(L36="",NOT(ISNUMBER(F36))),"",F36*L36*IFERROR(INDEX(D384:D428,MATCH(AE36,B384:B428,0)),1)),N("M13"))</f>
        <v/>
      </c>
      <c r="N36" s="137" t="str">
        <f>IF(1=1,IF(F36="","",IF(G36="","",IFERROR(INDEX(E384:E428,MATCH(AE36,B384:B428,0)),G36&amp;""))),N("N6"))</f>
        <v/>
      </c>
      <c r="O36" s="138" t="str">
        <f>IF(1=1,IF(E36="","",O9),N("K33"))</f>
        <v/>
      </c>
      <c r="P36" s="139" t="str">
        <f>IF(1=1,IF(M36="","",IF(AND(ISNUMBER(M36),M36&lt;1,N36="kg"),MAX(1,ROUND(M36*1000,0)),IF(AND(ISNUMBER(M36),M36&lt;1,N36="L"),MAX(1,ROUND(M36*100,0)),ROUND(M36,3)))),N("O33"))</f>
        <v/>
      </c>
      <c r="Q36" s="140" t="str">
        <f>IF(1=1,IF(M36="","",IF(AND(ISNUMBER(M36),M36&lt;1,N36="kg"),"g",IF(AND(ISNUMBER(M36),M36&lt;1,N36="L"),"cl",N36))),N("P33"))</f>
        <v/>
      </c>
      <c r="R36" s="115" t="str">
        <f>IF(1=1,IF(E36="","",IF(F36="","A CONTROLER",IF(NOT(ISNUMBER(F36)),"TEXTE",IF(OR(L36="",L36&lt;=0),"COMMANDE PRINCIPALE INCOMPLETE",IF(G36="","UNITE MANQUANTE",IF(COUNTIF(B384:B428,AE36)=0,"UNITE A CONTROLER","OK")))))),N("Q9"))</f>
        <v/>
      </c>
      <c r="S36" s="105"/>
      <c r="T36" s="141">
        <f t="shared" si="2"/>
        <v>0</v>
      </c>
      <c r="U36" s="133" t="str">
        <f>IF(1=1,IF(E36="","",U9),N("S33"))</f>
        <v/>
      </c>
      <c r="V36" s="133" t="str">
        <f>IF(1=1,IF(E36="","",V9),N("T33"))</f>
        <v/>
      </c>
      <c r="W36" s="135" t="str">
        <f>IF(1=1,IF(OR(U36="",V36="",NOT(ISNUMBER(U36)),NOT(ISNUMBER(V36)),U36=0),"",V36/U36),N("U33"))</f>
        <v/>
      </c>
      <c r="X36" s="136" t="str">
        <f>IF(1=1,IF(OR(W36="",NOT(ISNUMBER(F36))),"",F36*W36*IFERROR(INDEX(D384:D428,MATCH(AE36,B384:B428,0)),1)),N("V7"))</f>
        <v/>
      </c>
      <c r="Y36" s="137" t="str">
        <f>IF(1=1,IF(F36="","",IF(G36="","",IFERROR(INDEX(E384:E428,MATCH(AE36,B384:B428,0)),G36&amp;""))),N("W6"))</f>
        <v/>
      </c>
      <c r="Z36" s="142" t="str">
        <f>IF(1=1,IF(X36="","",IF(AND(ISNUMBER(X36),X36&lt;1,Y36="kg"),MAX(1,ROUND(X36*1000,0)),IF(AND(ISNUMBER(X36),X36&lt;1,Y36="L"),MAX(1,ROUND(X36*100,0)),ROUND(X36,3)))),N("X33"))</f>
        <v/>
      </c>
      <c r="AA36" s="143" t="str">
        <f>IF(1=1,IF(X36="","",IF(AND(ISNUMBER(X36),X36&lt;1,Y36="kg"),"g",IF(AND(ISNUMBER(X36),X36&lt;1,Y36="L"),"cl",Y36))),N("Y33"))</f>
        <v/>
      </c>
      <c r="AB36" s="123" t="str">
        <f>IF(1=1,IF(E36="","",IF(F36="","A CONTROLER",IF(NOT(ISNUMBER(F36)),"TEXTE",IF(OR(W36="",W36&lt;=0),"COMMANDE COUVERTS INCOMPLETE",IF(G36="","UNITE MANQUANTE",IF(COUNTIF(B384:B428,AE36)=0,"UNITE A CONTROLER","OK")))))),N("Z6"))</f>
        <v/>
      </c>
      <c r="AD36" s="144" t="str">
        <f>IF(1=1,IF(E36="","",AD9),N("AB33"))</f>
        <v/>
      </c>
      <c r="AE36" s="125" t="str">
        <f>IF(1=1,IF(G36="","",UPPER(TRIM(SUBSTITUTE(SUBSTITUTE(G36&amp;"",CHAR(160)," ")," "," ")))),N("AC33"))</f>
        <v/>
      </c>
      <c r="AG36" s="244" t="s">
        <v>51</v>
      </c>
    </row>
    <row r="37" spans="1:33" ht="15.75" x14ac:dyDescent="0.25">
      <c r="A37" s="126" t="str">
        <f>IF(1=1,IF(E37="","",A9),N("A34"))</f>
        <v/>
      </c>
      <c r="B37" s="127" t="str">
        <f>IF(1=1,IF(E37="","",B9),N("B34"))</f>
        <v/>
      </c>
      <c r="C37" s="127"/>
      <c r="D37" s="129" t="str">
        <f>IF(ISBLANK(E37),"",LARGE(D9:D36,1)+1)</f>
        <v/>
      </c>
      <c r="E37" s="130"/>
      <c r="F37" s="131"/>
      <c r="G37" s="170"/>
      <c r="H37" s="105"/>
      <c r="I37" s="132" t="str">
        <f>IF(1=1,IF(E37="","",I9),N("H34"))</f>
        <v/>
      </c>
      <c r="J37" s="133" t="str">
        <f>IF(1=1,IF(E37="","",J9),N("I34"))</f>
        <v/>
      </c>
      <c r="K37" s="134" t="str">
        <f>IF(1=1,IF(E37="","",K9),N("J34"))</f>
        <v/>
      </c>
      <c r="L37" s="135" t="str">
        <f>IF(1=1,IF(OR(J37="",O37="",NOT(ISNUMBER(J37)),NOT(ISNUMBER(O37)),J37=0),"",O37/J37),N("L34"))</f>
        <v/>
      </c>
      <c r="M37" s="136" t="str">
        <f>IF(1=1,IF(OR(L37="",NOT(ISNUMBER(F37))),"",F37*L37*IFERROR(INDEX(D384:D428,MATCH(AE37,B384:B428,0)),1)),N("M13"))</f>
        <v/>
      </c>
      <c r="N37" s="137" t="str">
        <f>IF(1=1,IF(F37="","",IF(G37="","",IFERROR(INDEX(E384:E428,MATCH(AE37,B384:B428,0)),G37&amp;""))),N("N6"))</f>
        <v/>
      </c>
      <c r="O37" s="138" t="str">
        <f>IF(1=1,IF(E37="","",O9),N("K34"))</f>
        <v/>
      </c>
      <c r="P37" s="139" t="str">
        <f>IF(1=1,IF(M37="","",IF(AND(ISNUMBER(M37),M37&lt;1,N37="kg"),MAX(1,ROUND(M37*1000,0)),IF(AND(ISNUMBER(M37),M37&lt;1,N37="L"),MAX(1,ROUND(M37*100,0)),ROUND(M37,3)))),N("O34"))</f>
        <v/>
      </c>
      <c r="Q37" s="140" t="str">
        <f>IF(1=1,IF(M37="","",IF(AND(ISNUMBER(M37),M37&lt;1,N37="kg"),"g",IF(AND(ISNUMBER(M37),M37&lt;1,N37="L"),"cl",N37))),N("P34"))</f>
        <v/>
      </c>
      <c r="R37" s="115" t="str">
        <f>IF(1=1,IF(E37="","",IF(F37="","A CONTROLER",IF(NOT(ISNUMBER(F37)),"TEXTE",IF(OR(L37="",L37&lt;=0),"COMMANDE PRINCIPALE INCOMPLETE",IF(G37="","UNITE MANQUANTE",IF(COUNTIF(B384:B428,AE37)=0,"UNITE A CONTROLER","OK")))))),N("Q9"))</f>
        <v/>
      </c>
      <c r="S37" s="105"/>
      <c r="T37" s="141">
        <f t="shared" si="2"/>
        <v>0</v>
      </c>
      <c r="U37" s="133" t="str">
        <f>IF(1=1,IF(E37="","",U9),N("S34"))</f>
        <v/>
      </c>
      <c r="V37" s="133" t="str">
        <f>IF(1=1,IF(E37="","",V9),N("T34"))</f>
        <v/>
      </c>
      <c r="W37" s="135" t="str">
        <f>IF(1=1,IF(OR(U37="",V37="",NOT(ISNUMBER(U37)),NOT(ISNUMBER(V37)),U37=0),"",V37/U37),N("U34"))</f>
        <v/>
      </c>
      <c r="X37" s="136" t="str">
        <f>IF(1=1,IF(OR(W37="",NOT(ISNUMBER(F37))),"",F37*W37*IFERROR(INDEX(D384:D428,MATCH(AE37,B384:B428,0)),1)),N("V7"))</f>
        <v/>
      </c>
      <c r="Y37" s="137" t="str">
        <f>IF(1=1,IF(F37="","",IF(G37="","",IFERROR(INDEX(E384:E428,MATCH(AE37,B384:B428,0)),G37&amp;""))),N("W6"))</f>
        <v/>
      </c>
      <c r="Z37" s="142" t="str">
        <f>IF(1=1,IF(X37="","",IF(AND(ISNUMBER(X37),X37&lt;1,Y37="kg"),MAX(1,ROUND(X37*1000,0)),IF(AND(ISNUMBER(X37),X37&lt;1,Y37="L"),MAX(1,ROUND(X37*100,0)),ROUND(X37,3)))),N("X34"))</f>
        <v/>
      </c>
      <c r="AA37" s="143" t="str">
        <f>IF(1=1,IF(X37="","",IF(AND(ISNUMBER(X37),X37&lt;1,Y37="kg"),"g",IF(AND(ISNUMBER(X37),X37&lt;1,Y37="L"),"cl",Y37))),N("Y34"))</f>
        <v/>
      </c>
      <c r="AB37" s="123" t="str">
        <f>IF(1=1,IF(E37="","",IF(F37="","A CONTROLER",IF(NOT(ISNUMBER(F37)),"TEXTE",IF(OR(W37="",W37&lt;=0),"COMMANDE COUVERTS INCOMPLETE",IF(G37="","UNITE MANQUANTE",IF(COUNTIF(B384:B428,AE37)=0,"UNITE A CONTROLER","OK")))))),N("Z6"))</f>
        <v/>
      </c>
      <c r="AD37" s="144" t="str">
        <f>IF(1=1,IF(E37="","",AD9),N("AB34"))</f>
        <v/>
      </c>
      <c r="AE37" s="125" t="str">
        <f>IF(1=1,IF(G37="","",UPPER(TRIM(SUBSTITUTE(SUBSTITUTE(G37&amp;"",CHAR(160)," ")," "," ")))),N("AC34"))</f>
        <v/>
      </c>
      <c r="AG37" s="244" t="s">
        <v>54</v>
      </c>
    </row>
    <row r="38" spans="1:33" ht="15.75" x14ac:dyDescent="0.25">
      <c r="A38" s="126" t="str">
        <f>IF(1=1,IF(E38="","",A9),N("A35"))</f>
        <v/>
      </c>
      <c r="B38" s="127" t="str">
        <f>IF(1=1,IF(E38="","",B9),N("B35"))</f>
        <v/>
      </c>
      <c r="C38" s="127"/>
      <c r="D38" s="129" t="str">
        <f>IF(ISBLANK(E38),"",LARGE(D9:D37,1)+1)</f>
        <v/>
      </c>
      <c r="E38" s="130"/>
      <c r="F38" s="131"/>
      <c r="G38" s="170"/>
      <c r="H38" s="105"/>
      <c r="I38" s="132" t="str">
        <f>IF(1=1,IF(E38="","",I9),N("H35"))</f>
        <v/>
      </c>
      <c r="J38" s="133" t="str">
        <f>IF(1=1,IF(E38="","",J9),N("I35"))</f>
        <v/>
      </c>
      <c r="K38" s="134" t="str">
        <f>IF(1=1,IF(E38="","",K9),N("J35"))</f>
        <v/>
      </c>
      <c r="L38" s="135" t="str">
        <f>IF(1=1,IF(OR(J38="",O38="",NOT(ISNUMBER(J38)),NOT(ISNUMBER(O38)),J38=0),"",O38/J38),N("L35"))</f>
        <v/>
      </c>
      <c r="M38" s="136" t="str">
        <f>IF(1=1,IF(OR(L38="",NOT(ISNUMBER(F38))),"",F38*L38*IFERROR(INDEX(D384:D428,MATCH(AE38,B384:B428,0)),1)),N("M13"))</f>
        <v/>
      </c>
      <c r="N38" s="137" t="str">
        <f>IF(1=1,IF(F38="","",IF(G38="","",IFERROR(INDEX(E384:E428,MATCH(AE38,B384:B428,0)),G38&amp;""))),N("N6"))</f>
        <v/>
      </c>
      <c r="O38" s="138" t="str">
        <f>IF(1=1,IF(E38="","",O9),N("K35"))</f>
        <v/>
      </c>
      <c r="P38" s="139" t="str">
        <f>IF(1=1,IF(M38="","",IF(AND(ISNUMBER(M38),M38&lt;1,N38="kg"),MAX(1,ROUND(M38*1000,0)),IF(AND(ISNUMBER(M38),M38&lt;1,N38="L"),MAX(1,ROUND(M38*100,0)),ROUND(M38,3)))),N("O35"))</f>
        <v/>
      </c>
      <c r="Q38" s="140" t="str">
        <f>IF(1=1,IF(M38="","",IF(AND(ISNUMBER(M38),M38&lt;1,N38="kg"),"g",IF(AND(ISNUMBER(M38),M38&lt;1,N38="L"),"cl",N38))),N("P35"))</f>
        <v/>
      </c>
      <c r="R38" s="115" t="str">
        <f>IF(1=1,IF(E38="","",IF(F38="","A CONTROLER",IF(NOT(ISNUMBER(F38)),"TEXTE",IF(OR(L38="",L38&lt;=0),"COMMANDE PRINCIPALE INCOMPLETE",IF(G38="","UNITE MANQUANTE",IF(COUNTIF(B384:B428,AE38)=0,"UNITE A CONTROLER","OK")))))),N("Q9"))</f>
        <v/>
      </c>
      <c r="S38" s="105"/>
      <c r="T38" s="141">
        <f t="shared" si="2"/>
        <v>0</v>
      </c>
      <c r="U38" s="133" t="str">
        <f>IF(1=1,IF(E38="","",U9),N("S35"))</f>
        <v/>
      </c>
      <c r="V38" s="133" t="str">
        <f>IF(1=1,IF(E38="","",V9),N("T35"))</f>
        <v/>
      </c>
      <c r="W38" s="135" t="str">
        <f>IF(1=1,IF(OR(U38="",V38="",NOT(ISNUMBER(U38)),NOT(ISNUMBER(V38)),U38=0),"",V38/U38),N("U35"))</f>
        <v/>
      </c>
      <c r="X38" s="136" t="str">
        <f>IF(1=1,IF(OR(W38="",NOT(ISNUMBER(F38))),"",F38*W38*IFERROR(INDEX(D384:D428,MATCH(AE38,B384:B428,0)),1)),N("V7"))</f>
        <v/>
      </c>
      <c r="Y38" s="137" t="str">
        <f>IF(1=1,IF(F38="","",IF(G38="","",IFERROR(INDEX(E384:E428,MATCH(AE38,B384:B428,0)),G38&amp;""))),N("W6"))</f>
        <v/>
      </c>
      <c r="Z38" s="142" t="str">
        <f>IF(1=1,IF(X38="","",IF(AND(ISNUMBER(X38),X38&lt;1,Y38="kg"),MAX(1,ROUND(X38*1000,0)),IF(AND(ISNUMBER(X38),X38&lt;1,Y38="L"),MAX(1,ROUND(X38*100,0)),ROUND(X38,3)))),N("X35"))</f>
        <v/>
      </c>
      <c r="AA38" s="143" t="str">
        <f>IF(1=1,IF(X38="","",IF(AND(ISNUMBER(X38),X38&lt;1,Y38="kg"),"g",IF(AND(ISNUMBER(X38),X38&lt;1,Y38="L"),"cl",Y38))),N("Y35"))</f>
        <v/>
      </c>
      <c r="AB38" s="123" t="str">
        <f>IF(1=1,IF(E38="","",IF(F38="","A CONTROLER",IF(NOT(ISNUMBER(F38)),"TEXTE",IF(OR(W38="",W38&lt;=0),"COMMANDE COUVERTS INCOMPLETE",IF(G38="","UNITE MANQUANTE",IF(COUNTIF(B384:B428,AE38)=0,"UNITE A CONTROLER","OK")))))),N("Z6"))</f>
        <v/>
      </c>
      <c r="AD38" s="144" t="str">
        <f>IF(1=1,IF(E38="","",AD9),N("AB35"))</f>
        <v/>
      </c>
      <c r="AE38" s="125" t="str">
        <f>IF(1=1,IF(G38="","",UPPER(TRIM(SUBSTITUTE(SUBSTITUTE(G38&amp;"",CHAR(160)," ")," "," ")))),N("AC35"))</f>
        <v/>
      </c>
      <c r="AG38" s="244" t="s">
        <v>56</v>
      </c>
    </row>
    <row r="39" spans="1:33" ht="15.75" x14ac:dyDescent="0.25">
      <c r="A39" s="126" t="str">
        <f>IF(1=1,IF(E39="","",A9),N("A36"))</f>
        <v/>
      </c>
      <c r="B39" s="127" t="str">
        <f>IF(1=1,IF(E39="","",B9),N("B36"))</f>
        <v/>
      </c>
      <c r="C39" s="127"/>
      <c r="D39" s="129" t="str">
        <f>IF(ISBLANK(E39),"",LARGE(D9:D38,1)+1)</f>
        <v/>
      </c>
      <c r="E39" s="130"/>
      <c r="F39" s="131"/>
      <c r="G39" s="170"/>
      <c r="H39" s="105"/>
      <c r="I39" s="132" t="str">
        <f>IF(1=1,IF(E39="","",I9),N("H36"))</f>
        <v/>
      </c>
      <c r="J39" s="133" t="str">
        <f>IF(1=1,IF(E39="","",J9),N("I36"))</f>
        <v/>
      </c>
      <c r="K39" s="134" t="str">
        <f>IF(1=1,IF(E39="","",K9),N("J36"))</f>
        <v/>
      </c>
      <c r="L39" s="135" t="str">
        <f>IF(1=1,IF(OR(J39="",O39="",NOT(ISNUMBER(J39)),NOT(ISNUMBER(O39)),J39=0),"",O39/J39),N("L36"))</f>
        <v/>
      </c>
      <c r="M39" s="136" t="str">
        <f>IF(1=1,IF(OR(L39="",NOT(ISNUMBER(F39))),"",F39*L39*IFERROR(INDEX(D384:D428,MATCH(AE39,B384:B428,0)),1)),N("M13"))</f>
        <v/>
      </c>
      <c r="N39" s="137" t="str">
        <f>IF(1=1,IF(F39="","",IF(G39="","",IFERROR(INDEX(E384:E428,MATCH(AE39,B384:B428,0)),G39&amp;""))),N("N6"))</f>
        <v/>
      </c>
      <c r="O39" s="138" t="str">
        <f>IF(1=1,IF(E39="","",O9),N("K36"))</f>
        <v/>
      </c>
      <c r="P39" s="139" t="str">
        <f>IF(1=1,IF(M39="","",IF(AND(ISNUMBER(M39),M39&lt;1,N39="kg"),MAX(1,ROUND(M39*1000,0)),IF(AND(ISNUMBER(M39),M39&lt;1,N39="L"),MAX(1,ROUND(M39*100,0)),ROUND(M39,3)))),N("O36"))</f>
        <v/>
      </c>
      <c r="Q39" s="140" t="str">
        <f>IF(1=1,IF(M39="","",IF(AND(ISNUMBER(M39),M39&lt;1,N39="kg"),"g",IF(AND(ISNUMBER(M39),M39&lt;1,N39="L"),"cl",N39))),N("P36"))</f>
        <v/>
      </c>
      <c r="R39" s="115" t="str">
        <f>IF(1=1,IF(E39="","",IF(F39="","A CONTROLER",IF(NOT(ISNUMBER(F39)),"TEXTE",IF(OR(L39="",L39&lt;=0),"COMMANDE PRINCIPALE INCOMPLETE",IF(G39="","UNITE MANQUANTE",IF(COUNTIF(B384:B428,AE39)=0,"UNITE A CONTROLER","OK")))))),N("Q9"))</f>
        <v/>
      </c>
      <c r="S39" s="105"/>
      <c r="T39" s="141">
        <f t="shared" si="2"/>
        <v>0</v>
      </c>
      <c r="U39" s="133" t="str">
        <f>IF(1=1,IF(E39="","",U9),N("S36"))</f>
        <v/>
      </c>
      <c r="V39" s="133" t="str">
        <f>IF(1=1,IF(E39="","",V9),N("T36"))</f>
        <v/>
      </c>
      <c r="W39" s="135" t="str">
        <f>IF(1=1,IF(OR(U39="",V39="",NOT(ISNUMBER(U39)),NOT(ISNUMBER(V39)),U39=0),"",V39/U39),N("U36"))</f>
        <v/>
      </c>
      <c r="X39" s="136" t="str">
        <f>IF(1=1,IF(OR(W39="",NOT(ISNUMBER(F39))),"",F39*W39*IFERROR(INDEX(D384:D428,MATCH(AE39,B384:B428,0)),1)),N("V7"))</f>
        <v/>
      </c>
      <c r="Y39" s="137" t="str">
        <f>IF(1=1,IF(F39="","",IF(G39="","",IFERROR(INDEX(E384:E428,MATCH(AE39,B384:B428,0)),G39&amp;""))),N("W6"))</f>
        <v/>
      </c>
      <c r="Z39" s="142" t="str">
        <f>IF(1=1,IF(X39="","",IF(AND(ISNUMBER(X39),X39&lt;1,Y39="kg"),MAX(1,ROUND(X39*1000,0)),IF(AND(ISNUMBER(X39),X39&lt;1,Y39="L"),MAX(1,ROUND(X39*100,0)),ROUND(X39,3)))),N("X36"))</f>
        <v/>
      </c>
      <c r="AA39" s="143" t="str">
        <f>IF(1=1,IF(X39="","",IF(AND(ISNUMBER(X39),X39&lt;1,Y39="kg"),"g",IF(AND(ISNUMBER(X39),X39&lt;1,Y39="L"),"cl",Y39))),N("Y36"))</f>
        <v/>
      </c>
      <c r="AB39" s="123" t="str">
        <f>IF(1=1,IF(E39="","",IF(F39="","A CONTROLER",IF(NOT(ISNUMBER(F39)),"TEXTE",IF(OR(W39="",W39&lt;=0),"COMMANDE COUVERTS INCOMPLETE",IF(G39="","UNITE MANQUANTE",IF(COUNTIF(B384:B428,AE39)=0,"UNITE A CONTROLER","OK")))))),N("Z6"))</f>
        <v/>
      </c>
      <c r="AD39" s="144" t="str">
        <f>IF(1=1,IF(E39="","",AD9),N("AB36"))</f>
        <v/>
      </c>
      <c r="AE39" s="125" t="str">
        <f>IF(1=1,IF(G39="","",UPPER(TRIM(SUBSTITUTE(SUBSTITUTE(G39&amp;"",CHAR(160)," ")," "," ")))),N("AC36"))</f>
        <v/>
      </c>
      <c r="AG39" s="244" t="s">
        <v>58</v>
      </c>
    </row>
    <row r="40" spans="1:33" ht="15.75" x14ac:dyDescent="0.25">
      <c r="A40" s="126" t="str">
        <f>IF(1=1,IF(E40="","",A9),N("A37"))</f>
        <v/>
      </c>
      <c r="B40" s="127" t="str">
        <f>IF(1=1,IF(E40="","",B9),N("B37"))</f>
        <v/>
      </c>
      <c r="C40" s="127"/>
      <c r="D40" s="129" t="str">
        <f>IF(ISBLANK(E40),"",LARGE(D9:D39,1)+1)</f>
        <v/>
      </c>
      <c r="E40" s="130"/>
      <c r="F40" s="131"/>
      <c r="G40" s="170"/>
      <c r="H40" s="105"/>
      <c r="I40" s="132" t="str">
        <f>IF(1=1,IF(E40="","",I9),N("H37"))</f>
        <v/>
      </c>
      <c r="J40" s="133" t="str">
        <f>IF(1=1,IF(E40="","",J9),N("I37"))</f>
        <v/>
      </c>
      <c r="K40" s="134" t="str">
        <f>IF(1=1,IF(E40="","",K9),N("J37"))</f>
        <v/>
      </c>
      <c r="L40" s="135" t="str">
        <f>IF(1=1,IF(OR(J40="",O40="",NOT(ISNUMBER(J40)),NOT(ISNUMBER(O40)),J40=0),"",O40/J40),N("L37"))</f>
        <v/>
      </c>
      <c r="M40" s="136" t="str">
        <f>IF(1=1,IF(OR(L40="",NOT(ISNUMBER(F40))),"",F40*L40*IFERROR(INDEX(D384:D428,MATCH(AE40,B384:B428,0)),1)),N("M13"))</f>
        <v/>
      </c>
      <c r="N40" s="137" t="str">
        <f>IF(1=1,IF(F40="","",IF(G40="","",IFERROR(INDEX(E384:E428,MATCH(AE40,B384:B428,0)),G40&amp;""))),N("N6"))</f>
        <v/>
      </c>
      <c r="O40" s="138" t="str">
        <f>IF(1=1,IF(E40="","",O9),N("K37"))</f>
        <v/>
      </c>
      <c r="P40" s="139" t="str">
        <f>IF(1=1,IF(M40="","",IF(AND(ISNUMBER(M40),M40&lt;1,N40="kg"),MAX(1,ROUND(M40*1000,0)),IF(AND(ISNUMBER(M40),M40&lt;1,N40="L"),MAX(1,ROUND(M40*100,0)),ROUND(M40,3)))),N("O37"))</f>
        <v/>
      </c>
      <c r="Q40" s="140" t="str">
        <f>IF(1=1,IF(M40="","",IF(AND(ISNUMBER(M40),M40&lt;1,N40="kg"),"g",IF(AND(ISNUMBER(M40),M40&lt;1,N40="L"),"cl",N40))),N("P37"))</f>
        <v/>
      </c>
      <c r="R40" s="115" t="str">
        <f>IF(1=1,IF(E40="","",IF(F40="","A CONTROLER",IF(NOT(ISNUMBER(F40)),"TEXTE",IF(OR(L40="",L40&lt;=0),"COMMANDE PRINCIPALE INCOMPLETE",IF(G40="","UNITE MANQUANTE",IF(COUNTIF(B384:B428,AE40)=0,"UNITE A CONTROLER","OK")))))),N("Q9"))</f>
        <v/>
      </c>
      <c r="S40" s="105"/>
      <c r="T40" s="141">
        <f t="shared" si="2"/>
        <v>0</v>
      </c>
      <c r="U40" s="133" t="str">
        <f>IF(1=1,IF(E40="","",U9),N("S37"))</f>
        <v/>
      </c>
      <c r="V40" s="133" t="str">
        <f>IF(1=1,IF(E40="","",V9),N("T37"))</f>
        <v/>
      </c>
      <c r="W40" s="135" t="str">
        <f>IF(1=1,IF(OR(U40="",V40="",NOT(ISNUMBER(U40)),NOT(ISNUMBER(V40)),U40=0),"",V40/U40),N("U37"))</f>
        <v/>
      </c>
      <c r="X40" s="136" t="str">
        <f>IF(1=1,IF(OR(W40="",NOT(ISNUMBER(F40))),"",F40*W40*IFERROR(INDEX(D384:D428,MATCH(AE40,B384:B428,0)),1)),N("V7"))</f>
        <v/>
      </c>
      <c r="Y40" s="137" t="str">
        <f>IF(1=1,IF(F40="","",IF(G40="","",IFERROR(INDEX(E384:E428,MATCH(AE40,B384:B428,0)),G40&amp;""))),N("W6"))</f>
        <v/>
      </c>
      <c r="Z40" s="142" t="str">
        <f>IF(1=1,IF(X40="","",IF(AND(ISNUMBER(X40),X40&lt;1,Y40="kg"),MAX(1,ROUND(X40*1000,0)),IF(AND(ISNUMBER(X40),X40&lt;1,Y40="L"),MAX(1,ROUND(X40*100,0)),ROUND(X40,3)))),N("X37"))</f>
        <v/>
      </c>
      <c r="AA40" s="143" t="str">
        <f>IF(1=1,IF(X40="","",IF(AND(ISNUMBER(X40),X40&lt;1,Y40="kg"),"g",IF(AND(ISNUMBER(X40),X40&lt;1,Y40="L"),"cl",Y40))),N("Y37"))</f>
        <v/>
      </c>
      <c r="AB40" s="123" t="str">
        <f>IF(1=1,IF(E40="","",IF(F40="","A CONTROLER",IF(NOT(ISNUMBER(F40)),"TEXTE",IF(OR(W40="",W40&lt;=0),"COMMANDE COUVERTS INCOMPLETE",IF(G40="","UNITE MANQUANTE",IF(COUNTIF(B384:B428,AE40)=0,"UNITE A CONTROLER","OK")))))),N("Z6"))</f>
        <v/>
      </c>
      <c r="AD40" s="144" t="str">
        <f>IF(1=1,IF(E40="","",AD9),N("AB37"))</f>
        <v/>
      </c>
      <c r="AE40" s="125" t="str">
        <f>IF(1=1,IF(G40="","",UPPER(TRIM(SUBSTITUTE(SUBSTITUTE(G40&amp;"",CHAR(160)," ")," "," ")))),N("AC37"))</f>
        <v/>
      </c>
      <c r="AG40" s="244" t="s">
        <v>60</v>
      </c>
    </row>
    <row r="41" spans="1:33" ht="15.75" x14ac:dyDescent="0.25">
      <c r="A41" s="126" t="str">
        <f>IF(1=1,IF(E41="","",A9),N("A38"))</f>
        <v/>
      </c>
      <c r="B41" s="127" t="str">
        <f>IF(1=1,IF(E41="","",B9),N("B38"))</f>
        <v/>
      </c>
      <c r="C41" s="127"/>
      <c r="D41" s="129" t="str">
        <f>IF(ISBLANK(E41),"",LARGE(D9:D40,1)+1)</f>
        <v/>
      </c>
      <c r="E41" s="130"/>
      <c r="F41" s="131"/>
      <c r="G41" s="170"/>
      <c r="H41" s="105"/>
      <c r="I41" s="132" t="str">
        <f>IF(1=1,IF(E41="","",I9),N("H38"))</f>
        <v/>
      </c>
      <c r="J41" s="133" t="str">
        <f>IF(1=1,IF(E41="","",J9),N("I38"))</f>
        <v/>
      </c>
      <c r="K41" s="134" t="str">
        <f>IF(1=1,IF(E41="","",K9),N("J38"))</f>
        <v/>
      </c>
      <c r="L41" s="135" t="str">
        <f>IF(1=1,IF(OR(J41="",O41="",NOT(ISNUMBER(J41)),NOT(ISNUMBER(O41)),J41=0),"",O41/J41),N("L38"))</f>
        <v/>
      </c>
      <c r="M41" s="136" t="str">
        <f>IF(1=1,IF(OR(L41="",NOT(ISNUMBER(F41))),"",F41*L41*IFERROR(INDEX(D384:D428,MATCH(AE41,B384:B428,0)),1)),N("M13"))</f>
        <v/>
      </c>
      <c r="N41" s="137" t="str">
        <f>IF(1=1,IF(F41="","",IF(G41="","",IFERROR(INDEX(E384:E428,MATCH(AE41,B384:B428,0)),G41&amp;""))),N("N6"))</f>
        <v/>
      </c>
      <c r="O41" s="138" t="str">
        <f>IF(1=1,IF(E41="","",O9),N("K38"))</f>
        <v/>
      </c>
      <c r="P41" s="139" t="str">
        <f>IF(1=1,IF(M41="","",IF(AND(ISNUMBER(M41),M41&lt;1,N41="kg"),MAX(1,ROUND(M41*1000,0)),IF(AND(ISNUMBER(M41),M41&lt;1,N41="L"),MAX(1,ROUND(M41*100,0)),ROUND(M41,3)))),N("O38"))</f>
        <v/>
      </c>
      <c r="Q41" s="140" t="str">
        <f>IF(1=1,IF(M41="","",IF(AND(ISNUMBER(M41),M41&lt;1,N41="kg"),"g",IF(AND(ISNUMBER(M41),M41&lt;1,N41="L"),"cl",N41))),N("P38"))</f>
        <v/>
      </c>
      <c r="R41" s="115" t="str">
        <f>IF(1=1,IF(E41="","",IF(F41="","A CONTROLER",IF(NOT(ISNUMBER(F41)),"TEXTE",IF(OR(L41="",L41&lt;=0),"COMMANDE PRINCIPALE INCOMPLETE",IF(G41="","UNITE MANQUANTE",IF(COUNTIF(B384:B428,AE41)=0,"UNITE A CONTROLER","OK")))))),N("Q9"))</f>
        <v/>
      </c>
      <c r="S41" s="105"/>
      <c r="T41" s="141">
        <f t="shared" si="2"/>
        <v>0</v>
      </c>
      <c r="U41" s="133" t="str">
        <f>IF(1=1,IF(E41="","",U9),N("S38"))</f>
        <v/>
      </c>
      <c r="V41" s="133" t="str">
        <f>IF(1=1,IF(E41="","",V9),N("T38"))</f>
        <v/>
      </c>
      <c r="W41" s="135" t="str">
        <f>IF(1=1,IF(OR(U41="",V41="",NOT(ISNUMBER(U41)),NOT(ISNUMBER(V41)),U41=0),"",V41/U41),N("U38"))</f>
        <v/>
      </c>
      <c r="X41" s="136" t="str">
        <f>IF(1=1,IF(OR(W41="",NOT(ISNUMBER(F41))),"",F41*W41*IFERROR(INDEX(D384:D428,MATCH(AE41,B384:B428,0)),1)),N("V7"))</f>
        <v/>
      </c>
      <c r="Y41" s="137" t="str">
        <f>IF(1=1,IF(F41="","",IF(G41="","",IFERROR(INDEX(E384:E428,MATCH(AE41,B384:B428,0)),G41&amp;""))),N("W6"))</f>
        <v/>
      </c>
      <c r="Z41" s="142" t="str">
        <f>IF(1=1,IF(X41="","",IF(AND(ISNUMBER(X41),X41&lt;1,Y41="kg"),MAX(1,ROUND(X41*1000,0)),IF(AND(ISNUMBER(X41),X41&lt;1,Y41="L"),MAX(1,ROUND(X41*100,0)),ROUND(X41,3)))),N("X38"))</f>
        <v/>
      </c>
      <c r="AA41" s="143" t="str">
        <f>IF(1=1,IF(X41="","",IF(AND(ISNUMBER(X41),X41&lt;1,Y41="kg"),"g",IF(AND(ISNUMBER(X41),X41&lt;1,Y41="L"),"cl",Y41))),N("Y38"))</f>
        <v/>
      </c>
      <c r="AB41" s="123" t="str">
        <f>IF(1=1,IF(E41="","",IF(F41="","A CONTROLER",IF(NOT(ISNUMBER(F41)),"TEXTE",IF(OR(W41="",W41&lt;=0),"COMMANDE COUVERTS INCOMPLETE",IF(G41="","UNITE MANQUANTE",IF(COUNTIF(B384:B428,AE41)=0,"UNITE A CONTROLER","OK")))))),N("Z6"))</f>
        <v/>
      </c>
      <c r="AD41" s="144" t="str">
        <f>IF(1=1,IF(E41="","",AD9),N("AB38"))</f>
        <v/>
      </c>
      <c r="AE41" s="125" t="str">
        <f>IF(1=1,IF(G41="","",UPPER(TRIM(SUBSTITUTE(SUBSTITUTE(G41&amp;"",CHAR(160)," ")," "," ")))),N("AC38"))</f>
        <v/>
      </c>
      <c r="AG41" s="244" t="s">
        <v>62</v>
      </c>
    </row>
    <row r="42" spans="1:33" ht="15.75" x14ac:dyDescent="0.25">
      <c r="A42" s="126" t="str">
        <f>IF(1=1,IF(E42="","",A9),N("A39"))</f>
        <v/>
      </c>
      <c r="B42" s="127" t="str">
        <f>IF(1=1,IF(E42="","",B9),N("B39"))</f>
        <v/>
      </c>
      <c r="C42" s="127"/>
      <c r="D42" s="129" t="str">
        <f>IF(ISBLANK(E42),"",LARGE(D9:D41,1)+1)</f>
        <v/>
      </c>
      <c r="E42" s="130"/>
      <c r="F42" s="131"/>
      <c r="G42" s="170"/>
      <c r="H42" s="105"/>
      <c r="I42" s="132" t="str">
        <f>IF(1=1,IF(E42="","",I9),N("H39"))</f>
        <v/>
      </c>
      <c r="J42" s="133" t="str">
        <f>IF(1=1,IF(E42="","",J9),N("I39"))</f>
        <v/>
      </c>
      <c r="K42" s="134" t="str">
        <f>IF(1=1,IF(E42="","",K9),N("J39"))</f>
        <v/>
      </c>
      <c r="L42" s="135" t="str">
        <f>IF(1=1,IF(OR(J42="",O42="",NOT(ISNUMBER(J42)),NOT(ISNUMBER(O42)),J42=0),"",O42/J42),N("L39"))</f>
        <v/>
      </c>
      <c r="M42" s="136" t="str">
        <f>IF(1=1,IF(OR(L42="",NOT(ISNUMBER(F42))),"",F42*L42*IFERROR(INDEX(D384:D428,MATCH(AE42,B384:B428,0)),1)),N("M13"))</f>
        <v/>
      </c>
      <c r="N42" s="137" t="str">
        <f>IF(1=1,IF(F42="","",IF(G42="","",IFERROR(INDEX(E384:E428,MATCH(AE42,B384:B428,0)),G42&amp;""))),N("N6"))</f>
        <v/>
      </c>
      <c r="O42" s="138" t="str">
        <f>IF(1=1,IF(E42="","",O9),N("K39"))</f>
        <v/>
      </c>
      <c r="P42" s="139" t="str">
        <f>IF(1=1,IF(M42="","",IF(AND(ISNUMBER(M42),M42&lt;1,N42="kg"),MAX(1,ROUND(M42*1000,0)),IF(AND(ISNUMBER(M42),M42&lt;1,N42="L"),MAX(1,ROUND(M42*100,0)),ROUND(M42,3)))),N("O39"))</f>
        <v/>
      </c>
      <c r="Q42" s="140" t="str">
        <f>IF(1=1,IF(M42="","",IF(AND(ISNUMBER(M42),M42&lt;1,N42="kg"),"g",IF(AND(ISNUMBER(M42),M42&lt;1,N42="L"),"cl",N42))),N("P39"))</f>
        <v/>
      </c>
      <c r="R42" s="115" t="str">
        <f>IF(1=1,IF(E42="","",IF(F42="","A CONTROLER",IF(NOT(ISNUMBER(F42)),"TEXTE",IF(OR(L42="",L42&lt;=0),"COMMANDE PRINCIPALE INCOMPLETE",IF(G42="","UNITE MANQUANTE",IF(COUNTIF(B384:B428,AE42)=0,"UNITE A CONTROLER","OK")))))),N("Q9"))</f>
        <v/>
      </c>
      <c r="S42" s="105"/>
      <c r="T42" s="141">
        <f t="shared" si="2"/>
        <v>0</v>
      </c>
      <c r="U42" s="133" t="str">
        <f>IF(1=1,IF(E42="","",U9),N("S39"))</f>
        <v/>
      </c>
      <c r="V42" s="133" t="str">
        <f>IF(1=1,IF(E42="","",V9),N("T39"))</f>
        <v/>
      </c>
      <c r="W42" s="135" t="str">
        <f>IF(1=1,IF(OR(U42="",V42="",NOT(ISNUMBER(U42)),NOT(ISNUMBER(V42)),U42=0),"",V42/U42),N("U39"))</f>
        <v/>
      </c>
      <c r="X42" s="136" t="str">
        <f>IF(1=1,IF(OR(W42="",NOT(ISNUMBER(F42))),"",F42*W42*IFERROR(INDEX(D384:D428,MATCH(AE42,B384:B428,0)),1)),N("V7"))</f>
        <v/>
      </c>
      <c r="Y42" s="137" t="str">
        <f>IF(1=1,IF(F42="","",IF(G42="","",IFERROR(INDEX(E384:E428,MATCH(AE42,B384:B428,0)),G42&amp;""))),N("W6"))</f>
        <v/>
      </c>
      <c r="Z42" s="142" t="str">
        <f>IF(1=1,IF(X42="","",IF(AND(ISNUMBER(X42),X42&lt;1,Y42="kg"),MAX(1,ROUND(X42*1000,0)),IF(AND(ISNUMBER(X42),X42&lt;1,Y42="L"),MAX(1,ROUND(X42*100,0)),ROUND(X42,3)))),N("X39"))</f>
        <v/>
      </c>
      <c r="AA42" s="143" t="str">
        <f>IF(1=1,IF(X42="","",IF(AND(ISNUMBER(X42),X42&lt;1,Y42="kg"),"g",IF(AND(ISNUMBER(X42),X42&lt;1,Y42="L"),"cl",Y42))),N("Y39"))</f>
        <v/>
      </c>
      <c r="AB42" s="123" t="str">
        <f>IF(1=1,IF(E42="","",IF(F42="","A CONTROLER",IF(NOT(ISNUMBER(F42)),"TEXTE",IF(OR(W42="",W42&lt;=0),"COMMANDE COUVERTS INCOMPLETE",IF(G42="","UNITE MANQUANTE",IF(COUNTIF(B384:B428,AE42)=0,"UNITE A CONTROLER","OK")))))),N("Z6"))</f>
        <v/>
      </c>
      <c r="AD42" s="144" t="str">
        <f>IF(1=1,IF(E42="","",AD9),N("AB39"))</f>
        <v/>
      </c>
      <c r="AE42" s="125" t="str">
        <f>IF(1=1,IF(G42="","",UPPER(TRIM(SUBSTITUTE(SUBSTITUTE(G42&amp;"",CHAR(160)," ")," "," ")))),N("AC39"))</f>
        <v/>
      </c>
      <c r="AG42" s="244" t="s">
        <v>64</v>
      </c>
    </row>
    <row r="43" spans="1:33" ht="15.75" x14ac:dyDescent="0.25">
      <c r="A43" s="126" t="str">
        <f>IF(1=1,IF(E43="","",A9),N("A40"))</f>
        <v/>
      </c>
      <c r="B43" s="127" t="str">
        <f>IF(1=1,IF(E43="","",B9),N("B40"))</f>
        <v/>
      </c>
      <c r="C43" s="127"/>
      <c r="D43" s="129" t="str">
        <f>IF(ISBLANK(E43),"",LARGE(D9:D42,1)+1)</f>
        <v/>
      </c>
      <c r="E43" s="130"/>
      <c r="F43" s="131"/>
      <c r="G43" s="170"/>
      <c r="H43" s="105"/>
      <c r="I43" s="132" t="str">
        <f>IF(1=1,IF(E43="","",I9),N("H40"))</f>
        <v/>
      </c>
      <c r="J43" s="133" t="str">
        <f>IF(1=1,IF(E43="","",J9),N("I40"))</f>
        <v/>
      </c>
      <c r="K43" s="134" t="str">
        <f>IF(1=1,IF(E43="","",K9),N("J40"))</f>
        <v/>
      </c>
      <c r="L43" s="135" t="str">
        <f>IF(1=1,IF(OR(J43="",O43="",NOT(ISNUMBER(J43)),NOT(ISNUMBER(O43)),J43=0),"",O43/J43),N("L40"))</f>
        <v/>
      </c>
      <c r="M43" s="146" t="str">
        <f>IF(1=1,IF(OR(L43="",NOT(ISNUMBER(F43))),"",F43*L43*IFERROR(INDEX(D384:D428,MATCH(AE43,B384:B428,0)),1)),N("M13"))</f>
        <v/>
      </c>
      <c r="N43" s="147" t="str">
        <f>IF(1=1,IF(F43="","",IF(G43="","",IFERROR(INDEX(E384:E428,MATCH(AE43,B384:B428,0)),G43&amp;""))),N("N6"))</f>
        <v/>
      </c>
      <c r="O43" s="138" t="str">
        <f>IF(1=1,IF(E43="","",O9),N("K40"))</f>
        <v/>
      </c>
      <c r="P43" s="139" t="str">
        <f>IF(1=1,IF(M43="","",IF(AND(ISNUMBER(M43),M43&lt;1,N43="kg"),MAX(1,ROUND(M43*1000,0)),IF(AND(ISNUMBER(M43),M43&lt;1,N43="L"),MAX(1,ROUND(M43*100,0)),ROUND(M43,3)))),N("O40"))</f>
        <v/>
      </c>
      <c r="Q43" s="140" t="str">
        <f>IF(1=1,IF(M43="","",IF(AND(ISNUMBER(M43),M43&lt;1,N43="kg"),"g",IF(AND(ISNUMBER(M43),M43&lt;1,N43="L"),"cl",N43))),N("P40"))</f>
        <v/>
      </c>
      <c r="R43" s="115" t="str">
        <f>IF(1=1,IF(E43="","",IF(F43="","A CONTROLER",IF(NOT(ISNUMBER(F43)),"TEXTE",IF(OR(L43="",L43&lt;=0),"COMMANDE PRINCIPALE INCOMPLETE",IF(G43="","UNITE MANQUANTE",IF(COUNTIF(B384:B428,AE43)=0,"UNITE A CONTROLER","OK")))))),N("Q9"))</f>
        <v/>
      </c>
      <c r="S43" s="105"/>
      <c r="T43" s="141">
        <f t="shared" si="2"/>
        <v>0</v>
      </c>
      <c r="U43" s="133" t="str">
        <f>IF(1=1,IF(E43="","",U9),N("S40"))</f>
        <v/>
      </c>
      <c r="V43" s="133" t="str">
        <f>IF(1=1,IF(E43="","",V9),N("T40"))</f>
        <v/>
      </c>
      <c r="W43" s="135" t="str">
        <f>IF(1=1,IF(OR(U43="",V43="",NOT(ISNUMBER(U43)),NOT(ISNUMBER(V43)),U43=0),"",V43/U43),N("U40"))</f>
        <v/>
      </c>
      <c r="X43" s="133" t="str">
        <f>IF(1=1,IF(OR(W43="",NOT(ISNUMBER(F43))),"",F43*W43*IFERROR(INDEX(D384:D428,MATCH(AE43,B384:B428,0)),1)),N("V7"))</f>
        <v/>
      </c>
      <c r="Y43" s="134" t="str">
        <f>IF(1=1,IF(F43="","",IF(G43="","",IFERROR(INDEX(E384:E428,MATCH(AE43,B384:B428,0)),G43&amp;""))),N("W6"))</f>
        <v/>
      </c>
      <c r="Z43" s="142" t="str">
        <f>IF(1=1,IF(X43="","",IF(AND(ISNUMBER(X43),X43&lt;1,Y43="kg"),MAX(1,ROUND(X43*1000,0)),IF(AND(ISNUMBER(X43),X43&lt;1,Y43="L"),MAX(1,ROUND(X43*100,0)),ROUND(X43,3)))),N("X40"))</f>
        <v/>
      </c>
      <c r="AA43" s="143" t="str">
        <f>IF(1=1,IF(X43="","",IF(AND(ISNUMBER(X43),X43&lt;1,Y43="kg"),"g",IF(AND(ISNUMBER(X43),X43&lt;1,Y43="L"),"cl",Y43))),N("Y40"))</f>
        <v/>
      </c>
      <c r="AB43" s="123" t="str">
        <f>IF(1=1,IF(E43="","",IF(F43="","A CONTROLER",IF(NOT(ISNUMBER(F43)),"TEXTE",IF(OR(W43="",W43&lt;=0),"COMMANDE COUVERTS INCOMPLETE",IF(G43="","UNITE MANQUANTE",IF(COUNTIF(B384:B428,AE43)=0,"UNITE A CONTROLER","OK")))))),N("Z6"))</f>
        <v/>
      </c>
      <c r="AD43" s="144" t="str">
        <f>IF(1=1,IF(E43="","",AD9),N("AB40"))</f>
        <v/>
      </c>
      <c r="AE43" s="125" t="str">
        <f>IF(1=1,IF(G43="","",UPPER(TRIM(SUBSTITUTE(SUBSTITUTE(G43&amp;"",CHAR(160)," ")," "," ")))),N("AC40"))</f>
        <v/>
      </c>
      <c r="AG43" s="244" t="s">
        <v>66</v>
      </c>
    </row>
    <row r="44" spans="1:33" ht="23.25" x14ac:dyDescent="0.25">
      <c r="A44" s="207"/>
      <c r="B44" s="208" t="s">
        <v>234</v>
      </c>
      <c r="C44" s="209"/>
      <c r="D44" s="210" t="s">
        <v>239</v>
      </c>
      <c r="E44" s="209"/>
      <c r="F44" s="209"/>
      <c r="G44" s="209"/>
      <c r="H44" s="211"/>
      <c r="I44" s="209"/>
      <c r="J44" s="209"/>
      <c r="K44" s="209"/>
      <c r="L44" s="209"/>
      <c r="M44" s="209"/>
      <c r="N44" s="209"/>
      <c r="O44" s="209"/>
      <c r="P44" s="209" t="str">
        <f>D44</f>
        <v>SOUS-FAMILLE</v>
      </c>
      <c r="Q44" s="209"/>
      <c r="R44" s="209"/>
      <c r="S44" s="211"/>
      <c r="T44" s="212" t="s">
        <v>664</v>
      </c>
      <c r="U44" s="213" cm="1">
        <f t="array" ref="U44">SUMPRODUCT(LEN(E46:E79)-LEN(SUBSTITUTE(E46:E79,"*","")))</f>
        <v>0</v>
      </c>
      <c r="V44" s="209"/>
      <c r="W44" s="209" t="str">
        <f>D44</f>
        <v>SOUS-FAMILLE</v>
      </c>
      <c r="X44" s="209"/>
      <c r="Y44" s="209"/>
      <c r="Z44" s="209"/>
      <c r="AA44" s="209"/>
      <c r="AB44" s="214"/>
      <c r="AC44" s="209"/>
      <c r="AD44" s="209"/>
      <c r="AE44" s="215" t="str">
        <f>B46</f>
        <v>NOM DE LA RECETTE À SAISIR</v>
      </c>
      <c r="AG44" s="244" t="s">
        <v>68</v>
      </c>
    </row>
    <row r="45" spans="1:33" ht="45" customHeight="1" thickBot="1" x14ac:dyDescent="0.3">
      <c r="A45" s="156" t="s">
        <v>155</v>
      </c>
      <c r="B45" s="92" t="s">
        <v>1</v>
      </c>
      <c r="C45" s="92" t="s">
        <v>142</v>
      </c>
      <c r="D45" s="92" t="s">
        <v>2</v>
      </c>
      <c r="E45" s="92" t="s">
        <v>117</v>
      </c>
      <c r="F45" s="92" t="s">
        <v>3</v>
      </c>
      <c r="G45" s="92" t="s">
        <v>4</v>
      </c>
      <c r="H45" s="81"/>
      <c r="I45" s="157" t="s">
        <v>5</v>
      </c>
      <c r="J45" s="92" t="s">
        <v>114</v>
      </c>
      <c r="K45" s="92" t="s">
        <v>4</v>
      </c>
      <c r="L45" s="92" t="s">
        <v>6</v>
      </c>
      <c r="M45" s="94" t="s">
        <v>7</v>
      </c>
      <c r="N45" s="94" t="s">
        <v>116</v>
      </c>
      <c r="O45" s="95" t="s">
        <v>115</v>
      </c>
      <c r="P45" s="96" t="s">
        <v>8</v>
      </c>
      <c r="Q45" s="97" t="s">
        <v>9</v>
      </c>
      <c r="R45" s="92" t="s">
        <v>10</v>
      </c>
      <c r="S45" s="81"/>
      <c r="T45" s="92" t="s">
        <v>117</v>
      </c>
      <c r="U45" s="98" t="s">
        <v>11</v>
      </c>
      <c r="V45" s="95" t="s">
        <v>12</v>
      </c>
      <c r="W45" s="92" t="s">
        <v>13</v>
      </c>
      <c r="X45" s="94" t="s">
        <v>7</v>
      </c>
      <c r="Y45" s="94" t="s">
        <v>116</v>
      </c>
      <c r="Z45" s="99" t="s">
        <v>8</v>
      </c>
      <c r="AA45" s="97" t="s">
        <v>9</v>
      </c>
      <c r="AB45" s="99" t="s">
        <v>10</v>
      </c>
      <c r="AC45" s="240"/>
      <c r="AD45" s="92" t="s">
        <v>14</v>
      </c>
      <c r="AE45" s="92" t="s">
        <v>15</v>
      </c>
      <c r="AG45" s="244" t="s">
        <v>70</v>
      </c>
    </row>
    <row r="46" spans="1:33" ht="18.75" x14ac:dyDescent="0.25">
      <c r="A46" s="158" t="s">
        <v>5640</v>
      </c>
      <c r="B46" s="101" t="s">
        <v>20</v>
      </c>
      <c r="C46" s="101"/>
      <c r="D46" s="102">
        <v>0</v>
      </c>
      <c r="E46" s="103" t="s">
        <v>21</v>
      </c>
      <c r="F46" s="104">
        <v>10</v>
      </c>
      <c r="G46" s="8" t="s">
        <v>119</v>
      </c>
      <c r="H46" s="105"/>
      <c r="I46" s="106" t="str">
        <f>E46</f>
        <v>ÉLÉMENT PRINCIPAL À SAISIR</v>
      </c>
      <c r="J46" s="107">
        <f>F46</f>
        <v>10</v>
      </c>
      <c r="K46" s="108" t="str">
        <f>G46</f>
        <v>Quoi ?</v>
      </c>
      <c r="L46" s="109">
        <f>IF(1=1,IF(OR(J46="",O46="",NOT(ISNUMBER(J46)),NOT(ISNUMBER(O46)),J46=0),"",O46/J46),N("L6"))</f>
        <v>15</v>
      </c>
      <c r="M46" s="110">
        <f>IF(1=1,IF(OR(L46="",NOT(ISNUMBER(F46))),"",F46*L46*IFERROR(INDEX(D384:D428,MATCH(AE46,B384:B428,0)),1)),N("M13"))</f>
        <v>150</v>
      </c>
      <c r="N46" s="111" t="str">
        <f>IF(1=1,IF(F46="","",IF(G46="","",IFERROR(INDEX(E384:E428,MATCH(AE46,B384:B428,0)),G46&amp;""))),N("N6"))</f>
        <v>Quoi ?</v>
      </c>
      <c r="O46" s="112">
        <v>150</v>
      </c>
      <c r="P46" s="113">
        <f>IF(1=1,IF(M46="","",IF(AND(ISNUMBER(M46),M46&lt;1,N46="kg"),MAX(1,ROUND(M46*1000,0)),IF(AND(ISNUMBER(M46),M46&lt;1,N46="L"),MAX(1,ROUND(M46*100,0)),ROUND(M46,3)))),N("O6"))</f>
        <v>150</v>
      </c>
      <c r="Q46" s="114" t="str">
        <f>IF(1=1,IF(M46="","",IF(AND(ISNUMBER(M46),M46&lt;1,N46="kg"),"g",IF(AND(ISNUMBER(M46),M46&lt;1,N46="L"),"cl",N46))),N("P6"))</f>
        <v>Quoi ?</v>
      </c>
      <c r="R46" s="115" t="str">
        <f>IF(1=1,IF(E46="","",IF(F46="","A CONTROLER",IF(NOT(ISNUMBER(F46)),"TEXTE",IF(OR(L46="",L46&lt;=0),"COMMANDE PRINCIPALE INCOMPLETE",IF(G46="","UNITE MANQUANTE",IF(COUNTIF(B384:B428,AE46)=0,"UNITE A CONTROLER","OK")))))),N("Q9"))</f>
        <v>UNITE A CONTROLER</v>
      </c>
      <c r="S46" s="105"/>
      <c r="T46" s="159" t="str">
        <f>B46</f>
        <v>NOM DE LA RECETTE À SAISIR</v>
      </c>
      <c r="U46" s="117">
        <v>100</v>
      </c>
      <c r="V46" s="112">
        <v>150</v>
      </c>
      <c r="W46" s="118">
        <f>IF(1=1,IF(OR(U46="",V46="",NOT(ISNUMBER(U46)),NOT(ISNUMBER(V46)),U46=0),"",V46/U46),N("U6"))</f>
        <v>1.5</v>
      </c>
      <c r="X46" s="119">
        <f>IF(1=1,IF(OR(W46="",NOT(ISNUMBER(F46))),"",F46*W46*IFERROR(INDEX(D384:D428,MATCH(AE46,B384:B428,0)),1)),N("V7"))</f>
        <v>15</v>
      </c>
      <c r="Y46" s="120" t="str">
        <f>IF(1=1,IF(F46="","",IF(G46="","",IFERROR(INDEX(E384:E428,MATCH(AE46,B384:B428,0)),G46&amp;""))),N("W6"))</f>
        <v>Quoi ?</v>
      </c>
      <c r="Z46" s="121">
        <f>IF(1=1,IF(X46="","",IF(AND(ISNUMBER(X46),X46&lt;1,Y46="kg"),MAX(1,ROUND(X46*1000,0)),IF(AND(ISNUMBER(X46),X46&lt;1,Y46="L"),MAX(1,ROUND(X46*100,0)),ROUND(X46,3)))),N("X6"))</f>
        <v>15</v>
      </c>
      <c r="AA46" s="122" t="str">
        <f>IF(1=1,IF(X46="","",IF(AND(ISNUMBER(X46),X46&lt;1,Y46="kg"),"g",IF(AND(ISNUMBER(X46),X46&lt;1,Y46="L"),"cl",Y46))),N("Y6"))</f>
        <v>Quoi ?</v>
      </c>
      <c r="AB46" s="123" t="str">
        <f>IF(1=1,IF(E46="","",IF(F46="","A CONTROLER",IF(NOT(ISNUMBER(F46)),"TEXTE",IF(OR(W46="",W46&lt;=0),"COMMANDE COUVERTS INCOMPLETE",IF(G46="","UNITE MANQUANTE",IF(COUNTIF(B384:B428,AE46)=0,"UNITE A CONTROLER","OK")))))),N("Z6"))</f>
        <v>UNITE A CONTROLER</v>
      </c>
      <c r="AD46" s="124">
        <v>62</v>
      </c>
      <c r="AE46" s="125" t="str">
        <f>IF(1=1,IF(G46="","",UPPER(TRIM(SUBSTITUTE(SUBSTITUTE(G46&amp;"",CHAR(160)," ")," "," ")))),N("AC6"))</f>
        <v>QUOI ?</v>
      </c>
      <c r="AG46" s="244" t="s">
        <v>72</v>
      </c>
    </row>
    <row r="47" spans="1:33" ht="15.75" x14ac:dyDescent="0.25">
      <c r="A47" s="160" t="str">
        <f>IF(1=1,IF(E47="","",A46),N("A7"))</f>
        <v/>
      </c>
      <c r="B47" s="127" t="str">
        <f>IF(1=1,IF(E47="","",B46),N("B7"))</f>
        <v/>
      </c>
      <c r="C47" s="127"/>
      <c r="D47" s="129" t="str">
        <f>IF(ISBLANK(E47),"",LARGE(D46:D46,1)+1)</f>
        <v/>
      </c>
      <c r="E47" s="130"/>
      <c r="F47" s="131"/>
      <c r="G47" s="170"/>
      <c r="H47" s="105"/>
      <c r="I47" s="132" t="str">
        <f>IF(1=1,IF(E47="","",I46),N("H7"))</f>
        <v/>
      </c>
      <c r="J47" s="133" t="str">
        <f>IF(1=1,IF(E47="","",J46),N("I7"))</f>
        <v/>
      </c>
      <c r="K47" s="134" t="str">
        <f>IF(1=1,IF(E47="","",K46),N("J7"))</f>
        <v/>
      </c>
      <c r="L47" s="135" t="str">
        <f>IF(1=1,IF(OR(J47="",O47="",NOT(ISNUMBER(J47)),NOT(ISNUMBER(O47)),J47=0),"",O47/J47),N("L7"))</f>
        <v/>
      </c>
      <c r="M47" s="136" t="str">
        <f>IF(1=1,IF(OR(L47="",NOT(ISNUMBER(F47))),"",F47*L47*IFERROR(INDEX(D384:D428,MATCH(AE47,B384:B428,0)),1)),N("M13"))</f>
        <v/>
      </c>
      <c r="N47" s="137" t="str">
        <f>IF(1=1,IF(F47="","",IF(G47="","",IFERROR(INDEX(E384:E428,MATCH(AE47,B384:B428,0)),G47&amp;""))),N("N6"))</f>
        <v/>
      </c>
      <c r="O47" s="138" t="str">
        <f>IF(1=1,IF(E47="","",O46),N("K7"))</f>
        <v/>
      </c>
      <c r="P47" s="139" t="str">
        <f>IF(1=1,IF(M47="","",IF(AND(ISNUMBER(M47),M47&lt;1,N47="kg"),MAX(1,ROUND(M47*1000,0)),IF(AND(ISNUMBER(M47),M47&lt;1,N47="L"),MAX(1,ROUND(M47*100,0)),ROUND(M47,3)))),N("O7"))</f>
        <v/>
      </c>
      <c r="Q47" s="140" t="str">
        <f>IF(1=1,IF(M47="","",IF(AND(ISNUMBER(M47),M47&lt;1,N47="kg"),"g",IF(AND(ISNUMBER(M47),M47&lt;1,N47="L"),"cl",N47))),N("P7"))</f>
        <v/>
      </c>
      <c r="R47" s="161" t="str">
        <f>IF(1=1,IF(E47="","",IF(F47="","A CONTROLER",IF(NOT(ISNUMBER(F47)),"TEXTE",IF(OR(L47="",L47&lt;=0),"COMMANDE PRINCIPALE INCOMPLETE",IF(G47="","UNITE MANQUANTE",IF(COUNTIF(B384:B428,AE47)=0,"UNITE A CONTROLER","OK")))))),N("Q9"))</f>
        <v/>
      </c>
      <c r="S47" s="105"/>
      <c r="T47" s="141">
        <f t="shared" ref="T47:T80" si="12">E47</f>
        <v>0</v>
      </c>
      <c r="U47" s="133" t="str">
        <f>IF(1=1,IF(E47="","",U46),N("S7"))</f>
        <v/>
      </c>
      <c r="V47" s="133" t="str">
        <f>IF(1=1,IF(E47="","",V46),N("T7"))</f>
        <v/>
      </c>
      <c r="W47" s="135" t="str">
        <f>IF(1=1,IF(OR(U47="",V47="",NOT(ISNUMBER(U47)),NOT(ISNUMBER(V47)),U47=0),"",V47/U47),N("U7"))</f>
        <v/>
      </c>
      <c r="X47" s="136" t="str">
        <f>IF(1=1,IF(OR(W47="",NOT(ISNUMBER(F47))),"",F47*W47*IFERROR(INDEX(D384:D428,MATCH(AE47,B384:B428,0)),1)),N("V7"))</f>
        <v/>
      </c>
      <c r="Y47" s="137" t="str">
        <f>IF(1=1,IF(F47="","",IF(G47="","",IFERROR(INDEX(E384:E428,MATCH(AE47,B384:B428,0)),G47&amp;""))),N("W6"))</f>
        <v/>
      </c>
      <c r="Z47" s="142" t="str">
        <f>IF(1=1,IF(X47="","",IF(AND(ISNUMBER(X47),X47&lt;1,Y47="kg"),MAX(1,ROUND(X47*1000,0)),IF(AND(ISNUMBER(X47),X47&lt;1,Y47="L"),MAX(1,ROUND(X47*100,0)),ROUND(X47,3)))),N("X7"))</f>
        <v/>
      </c>
      <c r="AA47" s="143" t="str">
        <f>IF(1=1,IF(X47="","",IF(AND(ISNUMBER(X47),X47&lt;1,Y47="kg"),"g",IF(AND(ISNUMBER(X47),X47&lt;1,Y47="L"),"cl",Y47))),N("Y7"))</f>
        <v/>
      </c>
      <c r="AB47" s="123" t="str">
        <f>IF(1=1,IF(E47="","",IF(F47="","A CONTROLER",IF(NOT(ISNUMBER(F47)),"TEXTE",IF(OR(W47="",W47&lt;=0),"COMMANDE COUVERTS INCOMPLETE",IF(G47="","UNITE MANQUANTE",IF(COUNTIF(B384:B428,AE47)=0,"UNITE A CONTROLER","OK")))))),N("Z6"))</f>
        <v/>
      </c>
      <c r="AD47" s="144" t="str">
        <f>IF(1=1,IF(E47="","",AD46),N("AB7"))</f>
        <v/>
      </c>
      <c r="AE47" s="125" t="str">
        <f>IF(1=1,IF(G47="","",UPPER(TRIM(SUBSTITUTE(SUBSTITUTE(G47&amp;"",CHAR(160)," ")," "," ")))),N("AC7"))</f>
        <v/>
      </c>
      <c r="AG47" s="244" t="s">
        <v>74</v>
      </c>
    </row>
    <row r="48" spans="1:33" ht="15.75" x14ac:dyDescent="0.25">
      <c r="A48" s="160" t="str">
        <f>IF(1=1,IF(E48="","",A46),N("A8"))</f>
        <v/>
      </c>
      <c r="B48" s="127" t="str">
        <f>IF(1=1,IF(E48="","",B46),N("B8"))</f>
        <v/>
      </c>
      <c r="C48" s="127"/>
      <c r="D48" s="129" t="str">
        <f>IF(ISBLANK(E48),"",LARGE(D46:D47,1)+1)</f>
        <v/>
      </c>
      <c r="E48" s="130"/>
      <c r="F48" s="131"/>
      <c r="G48" s="170"/>
      <c r="H48" s="105"/>
      <c r="I48" s="132" t="str">
        <f>IF(1=1,IF(E48="","",I46),N("H8"))</f>
        <v/>
      </c>
      <c r="J48" s="133" t="str">
        <f>IF(1=1,IF(E48="","",J46),N("I8"))</f>
        <v/>
      </c>
      <c r="K48" s="134" t="str">
        <f>IF(1=1,IF(E48="","",K46),N("J8"))</f>
        <v/>
      </c>
      <c r="L48" s="135" t="str">
        <f>IF(1=1,IF(OR(J48="",O48="",NOT(ISNUMBER(J48)),NOT(ISNUMBER(O48)),J48=0),"",O48/J48),N("L8"))</f>
        <v/>
      </c>
      <c r="M48" s="136" t="str">
        <f>IF(1=1,IF(OR(L48="",NOT(ISNUMBER(F48))),"",F48*L48*IFERROR(INDEX(D384:D428,MATCH(AE48,B384:B428,0)),1)),N("M13"))</f>
        <v/>
      </c>
      <c r="N48" s="137" t="str">
        <f>IF(1=1,IF(F48="","",IF(G48="","",IFERROR(INDEX(E384:E428,MATCH(AE48,B384:B428,0)),G48&amp;""))),N("N6"))</f>
        <v/>
      </c>
      <c r="O48" s="138" t="str">
        <f>IF(1=1,IF(E48="","",O46),N("K8"))</f>
        <v/>
      </c>
      <c r="P48" s="139" t="str">
        <f>IF(1=1,IF(M48="","",IF(AND(ISNUMBER(M48),M48&lt;1,N48="kg"),MAX(1,ROUND(M48*1000,0)),IF(AND(ISNUMBER(M48),M48&lt;1,N48="L"),MAX(1,ROUND(M48*100,0)),ROUND(M48,3)))),N("O8"))</f>
        <v/>
      </c>
      <c r="Q48" s="140" t="str">
        <f>IF(1=1,IF(M48="","",IF(AND(ISNUMBER(M48),M48&lt;1,N48="kg"),"g",IF(AND(ISNUMBER(M48),M48&lt;1,N48="L"),"cl",N48))),N("P8"))</f>
        <v/>
      </c>
      <c r="R48" s="161" t="str">
        <f>IF(1=1,IF(E48="","",IF(F48="","A CONTROLER",IF(NOT(ISNUMBER(F48)),"TEXTE",IF(OR(L48="",L48&lt;=0),"COMMANDE PRINCIPALE INCOMPLETE",IF(G48="","UNITE MANQUANTE",IF(COUNTIF(B384:B428,AE48)=0,"UNITE A CONTROLER","OK")))))),N("Q9"))</f>
        <v/>
      </c>
      <c r="S48" s="105"/>
      <c r="T48" s="141">
        <f t="shared" si="12"/>
        <v>0</v>
      </c>
      <c r="U48" s="133" t="str">
        <f>IF(1=1,IF(E48="","",U46),N("S8"))</f>
        <v/>
      </c>
      <c r="V48" s="133" t="str">
        <f>IF(1=1,IF(E48="","",V46),N("T8"))</f>
        <v/>
      </c>
      <c r="W48" s="135" t="str">
        <f>IF(1=1,IF(OR(U48="",V48="",NOT(ISNUMBER(U48)),NOT(ISNUMBER(V48)),U48=0),"",V48/U48),N("U8"))</f>
        <v/>
      </c>
      <c r="X48" s="136" t="str">
        <f>IF(1=1,IF(OR(W48="",NOT(ISNUMBER(F48))),"",F48*W48*IFERROR(INDEX(D384:D428,MATCH(AE48,B384:B428,0)),1)),N("V7"))</f>
        <v/>
      </c>
      <c r="Y48" s="137" t="str">
        <f>IF(1=1,IF(F48="","",IF(G48="","",IFERROR(INDEX(E384:E428,MATCH(AE48,B384:B428,0)),G48&amp;""))),N("W6"))</f>
        <v/>
      </c>
      <c r="Z48" s="142" t="str">
        <f>IF(1=1,IF(X48="","",IF(AND(ISNUMBER(X48),X48&lt;1,Y48="kg"),MAX(1,ROUND(X48*1000,0)),IF(AND(ISNUMBER(X48),X48&lt;1,Y48="L"),MAX(1,ROUND(X48*100,0)),ROUND(X48,3)))),N("X8"))</f>
        <v/>
      </c>
      <c r="AA48" s="143" t="str">
        <f>IF(1=1,IF(X48="","",IF(AND(ISNUMBER(X48),X48&lt;1,Y48="kg"),"g",IF(AND(ISNUMBER(X48),X48&lt;1,Y48="L"),"cl",Y48))),N("Y8"))</f>
        <v/>
      </c>
      <c r="AB48" s="123" t="str">
        <f>IF(1=1,IF(E48="","",IF(F48="","A CONTROLER",IF(NOT(ISNUMBER(F48)),"TEXTE",IF(OR(W48="",W48&lt;=0),"COMMANDE COUVERTS INCOMPLETE",IF(G48="","UNITE MANQUANTE",IF(COUNTIF(B384:B428,AE48)=0,"UNITE A CONTROLER","OK")))))),N("Z6"))</f>
        <v/>
      </c>
      <c r="AD48" s="144" t="str">
        <f>IF(1=1,IF(E48="","",AD46),N("AB8"))</f>
        <v/>
      </c>
      <c r="AE48" s="125" t="str">
        <f>IF(1=1,IF(G48="","",UPPER(TRIM(SUBSTITUTE(SUBSTITUTE(G48&amp;"",CHAR(160)," ")," "," ")))),N("AC8"))</f>
        <v/>
      </c>
      <c r="AG48" s="244" t="s">
        <v>76</v>
      </c>
    </row>
    <row r="49" spans="1:33" ht="15.75" x14ac:dyDescent="0.25">
      <c r="A49" s="160" t="str">
        <f>IF(1=1,IF(E49="","",A46),N("A9"))</f>
        <v/>
      </c>
      <c r="B49" s="127" t="str">
        <f>IF(1=1,IF(E49="","",B46),N("B9"))</f>
        <v/>
      </c>
      <c r="C49" s="127"/>
      <c r="D49" s="129" t="str">
        <f>IF(ISBLANK(E49),"",LARGE(D46:D48,1)+1)</f>
        <v/>
      </c>
      <c r="E49" s="130"/>
      <c r="F49" s="131"/>
      <c r="G49" s="170"/>
      <c r="H49" s="105"/>
      <c r="I49" s="132" t="str">
        <f>IF(1=1,IF(E49="","",I46),N("H9"))</f>
        <v/>
      </c>
      <c r="J49" s="133" t="str">
        <f>IF(1=1,IF(E49="","",J46),N("I9"))</f>
        <v/>
      </c>
      <c r="K49" s="134" t="str">
        <f>IF(1=1,IF(E49="","",K46),N("J9"))</f>
        <v/>
      </c>
      <c r="L49" s="135" t="str">
        <f>IF(1=1,IF(OR(J49="",O49="",NOT(ISNUMBER(J49)),NOT(ISNUMBER(O49)),J49=0),"",O49/J49),N("L9"))</f>
        <v/>
      </c>
      <c r="M49" s="136" t="str">
        <f>IF(1=1,IF(OR(L49="",NOT(ISNUMBER(F49))),"",F49*L49*IFERROR(INDEX(D384:D428,MATCH(AE49,B384:B428,0)),1)),N("M13"))</f>
        <v/>
      </c>
      <c r="N49" s="137" t="str">
        <f>IF(1=1,IF(F49="","",IF(G49="","",IFERROR(INDEX(E384:E428,MATCH(AE49,B384:B428,0)),G49&amp;""))),N("N6"))</f>
        <v/>
      </c>
      <c r="O49" s="138" t="str">
        <f>IF(1=1,IF(E49="","",O46),N("K9"))</f>
        <v/>
      </c>
      <c r="P49" s="139" t="str">
        <f>IF(1=1,IF(M49="","",IF(AND(ISNUMBER(M49),M49&lt;1,N49="kg"),MAX(1,ROUND(M49*1000,0)),IF(AND(ISNUMBER(M49),M49&lt;1,N49="L"),MAX(1,ROUND(M49*100,0)),ROUND(M49,3)))),N("O9"))</f>
        <v/>
      </c>
      <c r="Q49" s="140" t="str">
        <f>IF(1=1,IF(M49="","",IF(AND(ISNUMBER(M49),M49&lt;1,N49="kg"),"g",IF(AND(ISNUMBER(M49),M49&lt;1,N49="L"),"cl",N49))),N("P9"))</f>
        <v/>
      </c>
      <c r="R49" s="161" t="str">
        <f>IF(1=1,IF(E49="","",IF(F49="","A CONTROLER",IF(NOT(ISNUMBER(F49)),"TEXTE",IF(OR(L49="",L49&lt;=0),"COMMANDE PRINCIPALE INCOMPLETE",IF(G49="","UNITE MANQUANTE",IF(COUNTIF(B384:B428,AE49)=0,"UNITE A CONTROLER","OK")))))),N("Q9"))</f>
        <v/>
      </c>
      <c r="S49" s="105"/>
      <c r="T49" s="141">
        <f t="shared" si="12"/>
        <v>0</v>
      </c>
      <c r="U49" s="133" t="str">
        <f>IF(1=1,IF(E49="","",U46),N("S9"))</f>
        <v/>
      </c>
      <c r="V49" s="133" t="str">
        <f>IF(1=1,IF(E49="","",V46),N("T9"))</f>
        <v/>
      </c>
      <c r="W49" s="135" t="str">
        <f>IF(1=1,IF(OR(U49="",V49="",NOT(ISNUMBER(U49)),NOT(ISNUMBER(V49)),U49=0),"",V49/U49),N("U9"))</f>
        <v/>
      </c>
      <c r="X49" s="136" t="str">
        <f>IF(1=1,IF(OR(W49="",NOT(ISNUMBER(F49))),"",F49*W49*IFERROR(INDEX(D384:D428,MATCH(AE49,B384:B428,0)),1)),N("V7"))</f>
        <v/>
      </c>
      <c r="Y49" s="137" t="str">
        <f>IF(1=1,IF(F49="","",IF(G49="","",IFERROR(INDEX(E384:E428,MATCH(AE49,B384:B428,0)),G49&amp;""))),N("W6"))</f>
        <v/>
      </c>
      <c r="Z49" s="142" t="str">
        <f>IF(1=1,IF(X49="","",IF(AND(ISNUMBER(X49),X49&lt;1,Y49="kg"),MAX(1,ROUND(X49*1000,0)),IF(AND(ISNUMBER(X49),X49&lt;1,Y49="L"),MAX(1,ROUND(X49*100,0)),ROUND(X49,3)))),N("X9"))</f>
        <v/>
      </c>
      <c r="AA49" s="143" t="str">
        <f>IF(1=1,IF(X49="","",IF(AND(ISNUMBER(X49),X49&lt;1,Y49="kg"),"g",IF(AND(ISNUMBER(X49),X49&lt;1,Y49="L"),"cl",Y49))),N("Y9"))</f>
        <v/>
      </c>
      <c r="AB49" s="123" t="str">
        <f>IF(1=1,IF(E49="","",IF(F49="","A CONTROLER",IF(NOT(ISNUMBER(F49)),"TEXTE",IF(OR(W49="",W49&lt;=0),"COMMANDE COUVERTS INCOMPLETE",IF(G49="","UNITE MANQUANTE",IF(COUNTIF(B384:B428,AE49)=0,"UNITE A CONTROLER","OK")))))),N("Z6"))</f>
        <v/>
      </c>
      <c r="AD49" s="144" t="str">
        <f>IF(1=1,IF(E49="","",AD46),N("AB9"))</f>
        <v/>
      </c>
      <c r="AE49" s="125" t="str">
        <f>IF(1=1,IF(G49="","",UPPER(TRIM(SUBSTITUTE(SUBSTITUTE(G49&amp;"",CHAR(160)," ")," "," ")))),N("AC9"))</f>
        <v/>
      </c>
      <c r="AG49" s="244" t="s">
        <v>78</v>
      </c>
    </row>
    <row r="50" spans="1:33" ht="15.75" x14ac:dyDescent="0.25">
      <c r="A50" s="160" t="str">
        <f>IF(1=1,IF(E50="","",A46),N("A10"))</f>
        <v/>
      </c>
      <c r="B50" s="127" t="str">
        <f>IF(1=1,IF(E50="","",B46),N("B10"))</f>
        <v/>
      </c>
      <c r="C50" s="127"/>
      <c r="D50" s="129" t="str">
        <f>IF(ISBLANK(E50),"",LARGE(D46:D49,1)+1)</f>
        <v/>
      </c>
      <c r="E50" s="130"/>
      <c r="F50" s="131"/>
      <c r="G50" s="170"/>
      <c r="H50" s="105"/>
      <c r="I50" s="132" t="str">
        <f>IF(1=1,IF(E50="","",I46),N("H10"))</f>
        <v/>
      </c>
      <c r="J50" s="133" t="str">
        <f>IF(1=1,IF(E50="","",J46),N("I10"))</f>
        <v/>
      </c>
      <c r="K50" s="134" t="str">
        <f>IF(1=1,IF(E50="","",K46),N("J10"))</f>
        <v/>
      </c>
      <c r="L50" s="135" t="str">
        <f>IF(1=1,IF(OR(J50="",O50="",NOT(ISNUMBER(J50)),NOT(ISNUMBER(O50)),J50=0),"",O50/J50),N("L10"))</f>
        <v/>
      </c>
      <c r="M50" s="136" t="str">
        <f>IF(1=1,IF(OR(L50="",NOT(ISNUMBER(F50))),"",F50*L50*IFERROR(INDEX(D384:D428,MATCH(AE50,B384:B428,0)),1)),N("M13"))</f>
        <v/>
      </c>
      <c r="N50" s="137" t="str">
        <f>IF(1=1,IF(F50="","",IF(G50="","",IFERROR(INDEX(E384:E428,MATCH(AE50,B384:B428,0)),G50&amp;""))),N("N6"))</f>
        <v/>
      </c>
      <c r="O50" s="138" t="str">
        <f>IF(1=1,IF(E50="","",O46),N("K10"))</f>
        <v/>
      </c>
      <c r="P50" s="139" t="str">
        <f>IF(1=1,IF(M50="","",IF(AND(ISNUMBER(M50),M50&lt;1,N50="kg"),MAX(1,ROUND(M50*1000,0)),IF(AND(ISNUMBER(M50),M50&lt;1,N50="L"),MAX(1,ROUND(M50*100,0)),ROUND(M50,3)))),N("O10"))</f>
        <v/>
      </c>
      <c r="Q50" s="140" t="str">
        <f>IF(1=1,IF(M50="","",IF(AND(ISNUMBER(M50),M50&lt;1,N50="kg"),"g",IF(AND(ISNUMBER(M50),M50&lt;1,N50="L"),"cl",N50))),N("P10"))</f>
        <v/>
      </c>
      <c r="R50" s="161" t="str">
        <f>IF(1=1,IF(E50="","",IF(F50="","A CONTROLER",IF(NOT(ISNUMBER(F50)),"TEXTE",IF(OR(L50="",L50&lt;=0),"COMMANDE PRINCIPALE INCOMPLETE",IF(G50="","UNITE MANQUANTE",IF(COUNTIF(B384:B428,AE50)=0,"UNITE A CONTROLER","OK")))))),N("Q9"))</f>
        <v/>
      </c>
      <c r="S50" s="105"/>
      <c r="T50" s="141">
        <f t="shared" si="12"/>
        <v>0</v>
      </c>
      <c r="U50" s="133" t="str">
        <f>IF(1=1,IF(E50="","",U46),N("S10"))</f>
        <v/>
      </c>
      <c r="V50" s="133" t="str">
        <f>IF(1=1,IF(E50="","",V46),N("T10"))</f>
        <v/>
      </c>
      <c r="W50" s="135" t="str">
        <f>IF(1=1,IF(OR(U50="",V50="",NOT(ISNUMBER(U50)),NOT(ISNUMBER(V50)),U50=0),"",V50/U50),N("U10"))</f>
        <v/>
      </c>
      <c r="X50" s="136" t="str">
        <f>IF(1=1,IF(OR(W50="",NOT(ISNUMBER(F50))),"",F50*W50*IFERROR(INDEX(D384:D428,MATCH(AE50,B384:B428,0)),1)),N("V7"))</f>
        <v/>
      </c>
      <c r="Y50" s="137" t="str">
        <f>IF(1=1,IF(F50="","",IF(G50="","",IFERROR(INDEX(E384:E428,MATCH(AE50,B384:B428,0)),G50&amp;""))),N("W6"))</f>
        <v/>
      </c>
      <c r="Z50" s="142" t="str">
        <f>IF(1=1,IF(X50="","",IF(AND(ISNUMBER(X50),X50&lt;1,Y50="kg"),MAX(1,ROUND(X50*1000,0)),IF(AND(ISNUMBER(X50),X50&lt;1,Y50="L"),MAX(1,ROUND(X50*100,0)),ROUND(X50,3)))),N("X10"))</f>
        <v/>
      </c>
      <c r="AA50" s="143" t="str">
        <f>IF(1=1,IF(X50="","",IF(AND(ISNUMBER(X50),X50&lt;1,Y50="kg"),"g",IF(AND(ISNUMBER(X50),X50&lt;1,Y50="L"),"cl",Y50))),N("Y10"))</f>
        <v/>
      </c>
      <c r="AB50" s="123" t="str">
        <f>IF(1=1,IF(E50="","",IF(F50="","A CONTROLER",IF(NOT(ISNUMBER(F50)),"TEXTE",IF(OR(W50="",W50&lt;=0),"COMMANDE COUVERTS INCOMPLETE",IF(G50="","UNITE MANQUANTE",IF(COUNTIF(B384:B428,AE50)=0,"UNITE A CONTROLER","OK")))))),N("Z6"))</f>
        <v/>
      </c>
      <c r="AD50" s="144" t="str">
        <f>IF(1=1,IF(E50="","",AD46),N("AB10"))</f>
        <v/>
      </c>
      <c r="AE50" s="125" t="str">
        <f>IF(1=1,IF(G50="","",UPPER(TRIM(SUBSTITUTE(SUBSTITUTE(G50&amp;"",CHAR(160)," ")," "," ")))),N("AC10"))</f>
        <v/>
      </c>
      <c r="AG50" s="244" t="s">
        <v>80</v>
      </c>
    </row>
    <row r="51" spans="1:33" ht="15.75" x14ac:dyDescent="0.25">
      <c r="A51" s="160" t="str">
        <f>IF(1=1,IF(E51="","",A46),N("A11"))</f>
        <v/>
      </c>
      <c r="B51" s="127" t="str">
        <f>IF(1=1,IF(E51="","",B46),N("B11"))</f>
        <v/>
      </c>
      <c r="C51" s="127"/>
      <c r="D51" s="129" t="str">
        <f>IF(ISBLANK(E51),"",LARGE(D46:D50,1)+1)</f>
        <v/>
      </c>
      <c r="E51" s="130"/>
      <c r="F51" s="131"/>
      <c r="G51" s="170"/>
      <c r="H51" s="105"/>
      <c r="I51" s="132" t="str">
        <f>IF(1=1,IF(E51="","",I46),N("H11"))</f>
        <v/>
      </c>
      <c r="J51" s="133" t="str">
        <f>IF(1=1,IF(E51="","",J46),N("I11"))</f>
        <v/>
      </c>
      <c r="K51" s="134" t="str">
        <f>IF(1=1,IF(E51="","",K46),N("J11"))</f>
        <v/>
      </c>
      <c r="L51" s="135" t="str">
        <f>IF(1=1,IF(OR(J51="",O51="",NOT(ISNUMBER(J51)),NOT(ISNUMBER(O51)),J51=0),"",O51/J51),N("L11"))</f>
        <v/>
      </c>
      <c r="M51" s="136" t="str">
        <f>IF(1=1,IF(OR(L51="",NOT(ISNUMBER(F51))),"",F51*L51*IFERROR(INDEX(D384:D428,MATCH(AE51,B384:B428,0)),1)),N("M13"))</f>
        <v/>
      </c>
      <c r="N51" s="137" t="str">
        <f>IF(1=1,IF(F51="","",IF(G51="","",IFERROR(INDEX(E384:E428,MATCH(AE51,B384:B428,0)),G51&amp;""))),N("N6"))</f>
        <v/>
      </c>
      <c r="O51" s="138" t="str">
        <f>IF(1=1,IF(E51="","",O46),N("K11"))</f>
        <v/>
      </c>
      <c r="P51" s="139" t="str">
        <f>IF(1=1,IF(M51="","",IF(AND(ISNUMBER(M51),M51&lt;1,N51="kg"),MAX(1,ROUND(M51*1000,0)),IF(AND(ISNUMBER(M51),M51&lt;1,N51="L"),MAX(1,ROUND(M51*100,0)),ROUND(M51,3)))),N("O11"))</f>
        <v/>
      </c>
      <c r="Q51" s="140" t="str">
        <f>IF(1=1,IF(M51="","",IF(AND(ISNUMBER(M51),M51&lt;1,N51="kg"),"g",IF(AND(ISNUMBER(M51),M51&lt;1,N51="L"),"cl",N51))),N("P11"))</f>
        <v/>
      </c>
      <c r="R51" s="161" t="str">
        <f>IF(1=1,IF(E51="","",IF(F51="","A CONTROLER",IF(NOT(ISNUMBER(F51)),"TEXTE",IF(OR(L51="",L51&lt;=0),"COMMANDE PRINCIPALE INCOMPLETE",IF(G51="","UNITE MANQUANTE",IF(COUNTIF(B384:B428,AE51)=0,"UNITE A CONTROLER","OK")))))),N("Q9"))</f>
        <v/>
      </c>
      <c r="S51" s="105"/>
      <c r="T51" s="141">
        <f t="shared" si="12"/>
        <v>0</v>
      </c>
      <c r="U51" s="133" t="str">
        <f>IF(1=1,IF(E51="","",U46),N("S11"))</f>
        <v/>
      </c>
      <c r="V51" s="133" t="str">
        <f>IF(1=1,IF(E51="","",V46),N("T11"))</f>
        <v/>
      </c>
      <c r="W51" s="135" t="str">
        <f>IF(1=1,IF(OR(U51="",V51="",NOT(ISNUMBER(U51)),NOT(ISNUMBER(V51)),U51=0),"",V51/U51),N("U11"))</f>
        <v/>
      </c>
      <c r="X51" s="136" t="str">
        <f>IF(1=1,IF(OR(W51="",NOT(ISNUMBER(F51))),"",F51*W51*IFERROR(INDEX(D384:D428,MATCH(AE51,B384:B428,0)),1)),N("V7"))</f>
        <v/>
      </c>
      <c r="Y51" s="137" t="str">
        <f>IF(1=1,IF(F51="","",IF(G51="","",IFERROR(INDEX(E384:E428,MATCH(AE51,B384:B428,0)),G51&amp;""))),N("W6"))</f>
        <v/>
      </c>
      <c r="Z51" s="142" t="str">
        <f>IF(1=1,IF(X51="","",IF(AND(ISNUMBER(X51),X51&lt;1,Y51="kg"),MAX(1,ROUND(X51*1000,0)),IF(AND(ISNUMBER(X51),X51&lt;1,Y51="L"),MAX(1,ROUND(X51*100,0)),ROUND(X51,3)))),N("X11"))</f>
        <v/>
      </c>
      <c r="AA51" s="143" t="str">
        <f>IF(1=1,IF(X51="","",IF(AND(ISNUMBER(X51),X51&lt;1,Y51="kg"),"g",IF(AND(ISNUMBER(X51),X51&lt;1,Y51="L"),"cl",Y51))),N("Y11"))</f>
        <v/>
      </c>
      <c r="AB51" s="123" t="str">
        <f>IF(1=1,IF(E51="","",IF(F51="","A CONTROLER",IF(NOT(ISNUMBER(F51)),"TEXTE",IF(OR(W51="",W51&lt;=0),"COMMANDE COUVERTS INCOMPLETE",IF(G51="","UNITE MANQUANTE",IF(COUNTIF(B384:B428,AE51)=0,"UNITE A CONTROLER","OK")))))),N("Z6"))</f>
        <v/>
      </c>
      <c r="AD51" s="144" t="str">
        <f>IF(1=1,IF(E51="","",AD46),N("AB11"))</f>
        <v/>
      </c>
      <c r="AE51" s="125" t="str">
        <f>IF(1=1,IF(G51="","",UPPER(TRIM(SUBSTITUTE(SUBSTITUTE(G51&amp;"",CHAR(160)," ")," "," ")))),N("AC11"))</f>
        <v/>
      </c>
      <c r="AG51" s="244" t="s">
        <v>66</v>
      </c>
    </row>
    <row r="52" spans="1:33" ht="15.75" x14ac:dyDescent="0.25">
      <c r="A52" s="160" t="str">
        <f>IF(1=1,IF(E52="","",A46),N("A12"))</f>
        <v/>
      </c>
      <c r="B52" s="127" t="str">
        <f>IF(1=1,IF(E52="","",B46),N("B12"))</f>
        <v/>
      </c>
      <c r="C52" s="127"/>
      <c r="D52" s="129" t="str">
        <f>IF(ISBLANK(E52),"",LARGE(D46:D51,1)+1)</f>
        <v/>
      </c>
      <c r="E52" s="130"/>
      <c r="F52" s="131"/>
      <c r="G52" s="170"/>
      <c r="H52" s="105"/>
      <c r="I52" s="132" t="str">
        <f>IF(1=1,IF(E52="","",I46),N("H12"))</f>
        <v/>
      </c>
      <c r="J52" s="133" t="str">
        <f>IF(1=1,IF(E52="","",J46),N("I12"))</f>
        <v/>
      </c>
      <c r="K52" s="134" t="str">
        <f>IF(1=1,IF(E52="","",K46),N("J12"))</f>
        <v/>
      </c>
      <c r="L52" s="135" t="str">
        <f>IF(1=1,IF(OR(J52="",O52="",NOT(ISNUMBER(J52)),NOT(ISNUMBER(O52)),J52=0),"",O52/J52),N("L12"))</f>
        <v/>
      </c>
      <c r="M52" s="136" t="str">
        <f>IF(1=1,IF(OR(L52="",NOT(ISNUMBER(F52))),"",F52*L52*IFERROR(INDEX(D384:D428,MATCH(AE52,B384:B428,0)),1)),N("M13"))</f>
        <v/>
      </c>
      <c r="N52" s="137" t="str">
        <f>IF(1=1,IF(F52="","",IF(G52="","",IFERROR(INDEX(E384:E428,MATCH(AE52,B384:B428,0)),G52&amp;""))),N("N6"))</f>
        <v/>
      </c>
      <c r="O52" s="138" t="str">
        <f>IF(1=1,IF(E52="","",O46),N("K12"))</f>
        <v/>
      </c>
      <c r="P52" s="139" t="str">
        <f>IF(1=1,IF(M52="","",IF(AND(ISNUMBER(M52),M52&lt;1,N52="kg"),MAX(1,ROUND(M52*1000,0)),IF(AND(ISNUMBER(M52),M52&lt;1,N52="L"),MAX(1,ROUND(M52*100,0)),ROUND(M52,3)))),N("O12"))</f>
        <v/>
      </c>
      <c r="Q52" s="140" t="str">
        <f>IF(1=1,IF(M52="","",IF(AND(ISNUMBER(M52),M52&lt;1,N52="kg"),"g",IF(AND(ISNUMBER(M52),M52&lt;1,N52="L"),"cl",N52))),N("P12"))</f>
        <v/>
      </c>
      <c r="R52" s="161" t="str">
        <f>IF(1=1,IF(E52="","",IF(F52="","A CONTROLER",IF(NOT(ISNUMBER(F52)),"TEXTE",IF(OR(L52="",L52&lt;=0),"COMMANDE PRINCIPALE INCOMPLETE",IF(G52="","UNITE MANQUANTE",IF(COUNTIF(B384:B428,AE52)=0,"UNITE A CONTROLER","OK")))))),N("Q9"))</f>
        <v/>
      </c>
      <c r="S52" s="105"/>
      <c r="T52" s="141">
        <f t="shared" si="12"/>
        <v>0</v>
      </c>
      <c r="U52" s="133" t="str">
        <f>IF(1=1,IF(E52="","",U46),N("S12"))</f>
        <v/>
      </c>
      <c r="V52" s="133" t="str">
        <f>IF(1=1,IF(E52="","",V46),N("T12"))</f>
        <v/>
      </c>
      <c r="W52" s="135" t="str">
        <f>IF(1=1,IF(OR(U52="",V52="",NOT(ISNUMBER(U52)),NOT(ISNUMBER(V52)),U52=0),"",V52/U52),N("U12"))</f>
        <v/>
      </c>
      <c r="X52" s="136" t="str">
        <f>IF(1=1,IF(OR(W52="",NOT(ISNUMBER(F52))),"",F52*W52*IFERROR(INDEX(D384:D428,MATCH(AE52,B384:B428,0)),1)),N("V7"))</f>
        <v/>
      </c>
      <c r="Y52" s="137" t="str">
        <f>IF(1=1,IF(F52="","",IF(G52="","",IFERROR(INDEX(E384:E428,MATCH(AE52,B384:B428,0)),G52&amp;""))),N("W6"))</f>
        <v/>
      </c>
      <c r="Z52" s="142" t="str">
        <f>IF(1=1,IF(X52="","",IF(AND(ISNUMBER(X52),X52&lt;1,Y52="kg"),MAX(1,ROUND(X52*1000,0)),IF(AND(ISNUMBER(X52),X52&lt;1,Y52="L"),MAX(1,ROUND(X52*100,0)),ROUND(X52,3)))),N("X12"))</f>
        <v/>
      </c>
      <c r="AA52" s="143" t="str">
        <f>IF(1=1,IF(X52="","",IF(AND(ISNUMBER(X52),X52&lt;1,Y52="kg"),"g",IF(AND(ISNUMBER(X52),X52&lt;1,Y52="L"),"cl",Y52))),N("Y12"))</f>
        <v/>
      </c>
      <c r="AB52" s="123" t="str">
        <f>IF(1=1,IF(E52="","",IF(F52="","A CONTROLER",IF(NOT(ISNUMBER(F52)),"TEXTE",IF(OR(W52="",W52&lt;=0),"COMMANDE COUVERTS INCOMPLETE",IF(G52="","UNITE MANQUANTE",IF(COUNTIF(B384:B428,AE52)=0,"UNITE A CONTROLER","OK")))))),N("Z6"))</f>
        <v/>
      </c>
      <c r="AD52" s="144" t="str">
        <f>IF(1=1,IF(E52="","",AD46),N("AB12"))</f>
        <v/>
      </c>
      <c r="AE52" s="125" t="str">
        <f>IF(1=1,IF(G52="","",UPPER(TRIM(SUBSTITUTE(SUBSTITUTE(G52&amp;"",CHAR(160)," ")," "," ")))),N("AC12"))</f>
        <v/>
      </c>
      <c r="AG52" s="244" t="s">
        <v>64</v>
      </c>
    </row>
    <row r="53" spans="1:33" ht="15.75" x14ac:dyDescent="0.25">
      <c r="A53" s="160" t="str">
        <f>IF(1=1,IF(E53="","",A46),N("A13"))</f>
        <v/>
      </c>
      <c r="B53" s="127" t="str">
        <f>IF(1=1,IF(E53="","",B46),N("B13"))</f>
        <v/>
      </c>
      <c r="C53" s="127"/>
      <c r="D53" s="129" t="str">
        <f>IF(ISBLANK(E53),"",LARGE(D46:D52,1)+1)</f>
        <v/>
      </c>
      <c r="E53" s="130"/>
      <c r="F53" s="131"/>
      <c r="G53" s="170"/>
      <c r="H53" s="105"/>
      <c r="I53" s="132" t="str">
        <f>IF(1=1,IF(E53="","",I46),N("H13"))</f>
        <v/>
      </c>
      <c r="J53" s="133" t="str">
        <f>IF(1=1,IF(E53="","",J46),N("I13"))</f>
        <v/>
      </c>
      <c r="K53" s="134" t="str">
        <f>IF(1=1,IF(E53="","",K46),N("J13"))</f>
        <v/>
      </c>
      <c r="L53" s="135" t="str">
        <f>IF(1=1,IF(OR(J53="",O53="",NOT(ISNUMBER(J53)),NOT(ISNUMBER(O53)),J53=0),"",O53/J53),N("L13"))</f>
        <v/>
      </c>
      <c r="M53" s="136" t="str">
        <f>IF(1=1,IF(OR(L53="",NOT(ISNUMBER(F53))),"",F53*L53*IFERROR(INDEX(D384:D428,MATCH(AE53,B384:B428,0)),1)),N("M13"))</f>
        <v/>
      </c>
      <c r="N53" s="137" t="str">
        <f>IF(1=1,IF(F53="","",IF(G53="","",IFERROR(INDEX(E384:E428,MATCH(AE53,B384:B428,0)),G53&amp;""))),N("N6"))</f>
        <v/>
      </c>
      <c r="O53" s="138" t="str">
        <f>IF(1=1,IF(E53="","",O46),N("K13"))</f>
        <v/>
      </c>
      <c r="P53" s="139" t="str">
        <f>IF(1=1,IF(M53="","",IF(AND(ISNUMBER(M53),M53&lt;1,N53="kg"),MAX(1,ROUND(M53*1000,0)),IF(AND(ISNUMBER(M53),M53&lt;1,N53="L"),MAX(1,ROUND(M53*100,0)),ROUND(M53,3)))),N("O13"))</f>
        <v/>
      </c>
      <c r="Q53" s="140" t="str">
        <f>IF(1=1,IF(M53="","",IF(AND(ISNUMBER(M53),M53&lt;1,N53="kg"),"g",IF(AND(ISNUMBER(M53),M53&lt;1,N53="L"),"cl",N53))),N("P13"))</f>
        <v/>
      </c>
      <c r="R53" s="161" t="str">
        <f>IF(1=1,IF(E53="","",IF(F53="","A CONTROLER",IF(NOT(ISNUMBER(F53)),"TEXTE",IF(OR(L53="",L53&lt;=0),"COMMANDE PRINCIPALE INCOMPLETE",IF(G53="","UNITE MANQUANTE",IF(COUNTIF(B384:B428,AE53)=0,"UNITE A CONTROLER","OK")))))),N("Q9"))</f>
        <v/>
      </c>
      <c r="S53" s="105"/>
      <c r="T53" s="141">
        <f t="shared" si="12"/>
        <v>0</v>
      </c>
      <c r="U53" s="133" t="str">
        <f>IF(1=1,IF(E53="","",U46),N("S13"))</f>
        <v/>
      </c>
      <c r="V53" s="133" t="str">
        <f>IF(1=1,IF(E53="","",V46),N("T13"))</f>
        <v/>
      </c>
      <c r="W53" s="135" t="str">
        <f>IF(1=1,IF(OR(U53="",V53="",NOT(ISNUMBER(U53)),NOT(ISNUMBER(V53)),U53=0),"",V53/U53),N("U13"))</f>
        <v/>
      </c>
      <c r="X53" s="136" t="str">
        <f>IF(1=1,IF(OR(W53="",NOT(ISNUMBER(F53))),"",F53*W53*IFERROR(INDEX(D384:D428,MATCH(AE53,B384:B428,0)),1)),N("V7"))</f>
        <v/>
      </c>
      <c r="Y53" s="137" t="str">
        <f>IF(1=1,IF(F53="","",IF(G53="","",IFERROR(INDEX(E384:E428,MATCH(AE53,B384:B428,0)),G53&amp;""))),N("W6"))</f>
        <v/>
      </c>
      <c r="Z53" s="142" t="str">
        <f>IF(1=1,IF(X53="","",IF(AND(ISNUMBER(X53),X53&lt;1,Y53="kg"),MAX(1,ROUND(X53*1000,0)),IF(AND(ISNUMBER(X53),X53&lt;1,Y53="L"),MAX(1,ROUND(X53*100,0)),ROUND(X53,3)))),N("X13"))</f>
        <v/>
      </c>
      <c r="AA53" s="143" t="str">
        <f>IF(1=1,IF(X53="","",IF(AND(ISNUMBER(X53),X53&lt;1,Y53="kg"),"g",IF(AND(ISNUMBER(X53),X53&lt;1,Y53="L"),"cl",Y53))),N("Y13"))</f>
        <v/>
      </c>
      <c r="AB53" s="123" t="str">
        <f>IF(1=1,IF(E53="","",IF(F53="","A CONTROLER",IF(NOT(ISNUMBER(F53)),"TEXTE",IF(OR(W53="",W53&lt;=0),"COMMANDE COUVERTS INCOMPLETE",IF(G53="","UNITE MANQUANTE",IF(COUNTIF(B384:B428,AE53)=0,"UNITE A CONTROLER","OK")))))),N("Z6"))</f>
        <v/>
      </c>
      <c r="AD53" s="144" t="str">
        <f>IF(1=1,IF(E53="","",AD46),N("AB13"))</f>
        <v/>
      </c>
      <c r="AE53" s="125" t="str">
        <f>IF(1=1,IF(G53="","",UPPER(TRIM(SUBSTITUTE(SUBSTITUTE(G53&amp;"",CHAR(160)," ")," "," ")))),N("AC13"))</f>
        <v/>
      </c>
      <c r="AG53" s="244"/>
    </row>
    <row r="54" spans="1:33" ht="15.75" x14ac:dyDescent="0.25">
      <c r="A54" s="160" t="str">
        <f>IF(1=1,IF(E54="","",A46),N("A14"))</f>
        <v/>
      </c>
      <c r="B54" s="127" t="str">
        <f>IF(1=1,IF(E54="","",B46),N("B14"))</f>
        <v/>
      </c>
      <c r="C54" s="127"/>
      <c r="D54" s="129" t="str">
        <f>IF(ISBLANK(E54),"",LARGE(D46:D53,1)+1)</f>
        <v/>
      </c>
      <c r="E54" s="130"/>
      <c r="F54" s="131"/>
      <c r="G54" s="170"/>
      <c r="H54" s="105"/>
      <c r="I54" s="132" t="str">
        <f>IF(1=1,IF(E54="","",I46),N("H14"))</f>
        <v/>
      </c>
      <c r="J54" s="133" t="str">
        <f>IF(1=1,IF(E54="","",J46),N("I14"))</f>
        <v/>
      </c>
      <c r="K54" s="134" t="str">
        <f>IF(1=1,IF(E54="","",K46),N("J14"))</f>
        <v/>
      </c>
      <c r="L54" s="135" t="str">
        <f>IF(1=1,IF(OR(J54="",O54="",NOT(ISNUMBER(J54)),NOT(ISNUMBER(O54)),J54=0),"",O54/J54),N("L14"))</f>
        <v/>
      </c>
      <c r="M54" s="136" t="str">
        <f>IF(1=1,IF(OR(L54="",NOT(ISNUMBER(F54))),"",F54*L54*IFERROR(INDEX(D384:D428,MATCH(AE54,B384:B428,0)),1)),N("M13"))</f>
        <v/>
      </c>
      <c r="N54" s="137" t="str">
        <f>IF(1=1,IF(F54="","",IF(G54="","",IFERROR(INDEX(E384:E428,MATCH(AE54,B384:B428,0)),G54&amp;""))),N("N6"))</f>
        <v/>
      </c>
      <c r="O54" s="138" t="str">
        <f>IF(1=1,IF(E54="","",O46),N("K14"))</f>
        <v/>
      </c>
      <c r="P54" s="139" t="str">
        <f>IF(1=1,IF(M54="","",IF(AND(ISNUMBER(M54),M54&lt;1,N54="kg"),MAX(1,ROUND(M54*1000,0)),IF(AND(ISNUMBER(M54),M54&lt;1,N54="L"),MAX(1,ROUND(M54*100,0)),ROUND(M54,3)))),N("O14"))</f>
        <v/>
      </c>
      <c r="Q54" s="140" t="str">
        <f>IF(1=1,IF(M54="","",IF(AND(ISNUMBER(M54),M54&lt;1,N54="kg"),"g",IF(AND(ISNUMBER(M54),M54&lt;1,N54="L"),"cl",N54))),N("P14"))</f>
        <v/>
      </c>
      <c r="R54" s="161" t="str">
        <f>IF(1=1,IF(E54="","",IF(F54="","A CONTROLER",IF(NOT(ISNUMBER(F54)),"TEXTE",IF(OR(L54="",L54&lt;=0),"COMMANDE PRINCIPALE INCOMPLETE",IF(G54="","UNITE MANQUANTE",IF(COUNTIF(B384:B428,AE54)=0,"UNITE A CONTROLER","OK")))))),N("Q9"))</f>
        <v/>
      </c>
      <c r="S54" s="105"/>
      <c r="T54" s="141">
        <f t="shared" si="12"/>
        <v>0</v>
      </c>
      <c r="U54" s="133" t="str">
        <f>IF(1=1,IF(E54="","",U46),N("S14"))</f>
        <v/>
      </c>
      <c r="V54" s="133" t="str">
        <f>IF(1=1,IF(E54="","",V46),N("T14"))</f>
        <v/>
      </c>
      <c r="W54" s="135" t="str">
        <f>IF(1=1,IF(OR(U54="",V54="",NOT(ISNUMBER(U54)),NOT(ISNUMBER(V54)),U54=0),"",V54/U54),N("U14"))</f>
        <v/>
      </c>
      <c r="X54" s="136" t="str">
        <f>IF(1=1,IF(OR(W54="",NOT(ISNUMBER(F54))),"",F54*W54*IFERROR(INDEX(D384:D428,MATCH(AE54,B384:B428,0)),1)),N("V7"))</f>
        <v/>
      </c>
      <c r="Y54" s="137" t="str">
        <f>IF(1=1,IF(F54="","",IF(G54="","",IFERROR(INDEX(E384:E428,MATCH(AE54,B384:B428,0)),G54&amp;""))),N("W6"))</f>
        <v/>
      </c>
      <c r="Z54" s="142" t="str">
        <f>IF(1=1,IF(X54="","",IF(AND(ISNUMBER(X54),X54&lt;1,Y54="kg"),MAX(1,ROUND(X54*1000,0)),IF(AND(ISNUMBER(X54),X54&lt;1,Y54="L"),MAX(1,ROUND(X54*100,0)),ROUND(X54,3)))),N("X14"))</f>
        <v/>
      </c>
      <c r="AA54" s="143" t="str">
        <f>IF(1=1,IF(X54="","",IF(AND(ISNUMBER(X54),X54&lt;1,Y54="kg"),"g",IF(AND(ISNUMBER(X54),X54&lt;1,Y54="L"),"cl",Y54))),N("Y14"))</f>
        <v/>
      </c>
      <c r="AB54" s="123" t="str">
        <f>IF(1=1,IF(E54="","",IF(F54="","A CONTROLER",IF(NOT(ISNUMBER(F54)),"TEXTE",IF(OR(W54="",W54&lt;=0),"COMMANDE COUVERTS INCOMPLETE",IF(G54="","UNITE MANQUANTE",IF(COUNTIF(B384:B428,AE54)=0,"UNITE A CONTROLER","OK")))))),N("Z6"))</f>
        <v/>
      </c>
      <c r="AD54" s="144" t="str">
        <f>IF(1=1,IF(E54="","",AD46),N("AB14"))</f>
        <v/>
      </c>
      <c r="AE54" s="125" t="str">
        <f>IF(1=1,IF(G54="","",UPPER(TRIM(SUBSTITUTE(SUBSTITUTE(G54&amp;"",CHAR(160)," ")," "," ")))),N("AC14"))</f>
        <v/>
      </c>
    </row>
    <row r="55" spans="1:33" ht="15.75" x14ac:dyDescent="0.25">
      <c r="A55" s="160" t="str">
        <f>IF(1=1,IF(E55="","",A46),N("A15"))</f>
        <v/>
      </c>
      <c r="B55" s="127" t="str">
        <f>IF(1=1,IF(E55="","",B46),N("B15"))</f>
        <v/>
      </c>
      <c r="C55" s="127"/>
      <c r="D55" s="129" t="str">
        <f>IF(ISBLANK(E55),"",LARGE(D46:D54,1)+1)</f>
        <v/>
      </c>
      <c r="E55" s="130"/>
      <c r="F55" s="131"/>
      <c r="G55" s="170"/>
      <c r="H55" s="105"/>
      <c r="I55" s="132" t="str">
        <f>IF(1=1,IF(E55="","",I46),N("H15"))</f>
        <v/>
      </c>
      <c r="J55" s="133" t="str">
        <f>IF(1=1,IF(E55="","",J46),N("I15"))</f>
        <v/>
      </c>
      <c r="K55" s="134" t="str">
        <f>IF(1=1,IF(E55="","",K46),N("J15"))</f>
        <v/>
      </c>
      <c r="L55" s="135" t="str">
        <f>IF(1=1,IF(OR(J55="",O55="",NOT(ISNUMBER(J55)),NOT(ISNUMBER(O55)),J55=0),"",O55/J55),N("L15"))</f>
        <v/>
      </c>
      <c r="M55" s="136" t="str">
        <f>IF(1=1,IF(OR(L55="",NOT(ISNUMBER(F55))),"",F55*L55*IFERROR(INDEX(D384:D428,MATCH(AE55,B384:B428,0)),1)),N("M13"))</f>
        <v/>
      </c>
      <c r="N55" s="137" t="str">
        <f>IF(1=1,IF(F55="","",IF(G55="","",IFERROR(INDEX(E384:E428,MATCH(AE55,B384:B428,0)),G55&amp;""))),N("N6"))</f>
        <v/>
      </c>
      <c r="O55" s="138" t="str">
        <f>IF(1=1,IF(E55="","",O46),N("K15"))</f>
        <v/>
      </c>
      <c r="P55" s="139" t="str">
        <f>IF(1=1,IF(M55="","",IF(AND(ISNUMBER(M55),M55&lt;1,N55="kg"),MAX(1,ROUND(M55*1000,0)),IF(AND(ISNUMBER(M55),M55&lt;1,N55="L"),MAX(1,ROUND(M55*100,0)),ROUND(M55,3)))),N("O15"))</f>
        <v/>
      </c>
      <c r="Q55" s="140" t="str">
        <f>IF(1=1,IF(M55="","",IF(AND(ISNUMBER(M55),M55&lt;1,N55="kg"),"g",IF(AND(ISNUMBER(M55),M55&lt;1,N55="L"),"cl",N55))),N("P15"))</f>
        <v/>
      </c>
      <c r="R55" s="161" t="str">
        <f>IF(1=1,IF(E55="","",IF(F55="","A CONTROLER",IF(NOT(ISNUMBER(F55)),"TEXTE",IF(OR(L55="",L55&lt;=0),"COMMANDE PRINCIPALE INCOMPLETE",IF(G55="","UNITE MANQUANTE",IF(COUNTIF(B384:B428,AE55)=0,"UNITE A CONTROLER","OK")))))),N("Q9"))</f>
        <v/>
      </c>
      <c r="S55" s="105"/>
      <c r="T55" s="141">
        <f t="shared" si="12"/>
        <v>0</v>
      </c>
      <c r="U55" s="133" t="str">
        <f>IF(1=1,IF(E55="","",U46),N("S15"))</f>
        <v/>
      </c>
      <c r="V55" s="133" t="str">
        <f>IF(1=1,IF(E55="","",V46),N("T15"))</f>
        <v/>
      </c>
      <c r="W55" s="135" t="str">
        <f>IF(1=1,IF(OR(U55="",V55="",NOT(ISNUMBER(U55)),NOT(ISNUMBER(V55)),U55=0),"",V55/U55),N("U15"))</f>
        <v/>
      </c>
      <c r="X55" s="136" t="str">
        <f>IF(1=1,IF(OR(W55="",NOT(ISNUMBER(F55))),"",F55*W55*IFERROR(INDEX(D384:D428,MATCH(AE55,B384:B428,0)),1)),N("V7"))</f>
        <v/>
      </c>
      <c r="Y55" s="137" t="str">
        <f>IF(1=1,IF(F55="","",IF(G55="","",IFERROR(INDEX(E384:E428,MATCH(AE55,B384:B428,0)),G55&amp;""))),N("W6"))</f>
        <v/>
      </c>
      <c r="Z55" s="142" t="str">
        <f>IF(1=1,IF(X55="","",IF(AND(ISNUMBER(X55),X55&lt;1,Y55="kg"),MAX(1,ROUND(X55*1000,0)),IF(AND(ISNUMBER(X55),X55&lt;1,Y55="L"),MAX(1,ROUND(X55*100,0)),ROUND(X55,3)))),N("X15"))</f>
        <v/>
      </c>
      <c r="AA55" s="143" t="str">
        <f>IF(1=1,IF(X55="","",IF(AND(ISNUMBER(X55),X55&lt;1,Y55="kg"),"g",IF(AND(ISNUMBER(X55),X55&lt;1,Y55="L"),"cl",Y55))),N("Y15"))</f>
        <v/>
      </c>
      <c r="AB55" s="123" t="str">
        <f>IF(1=1,IF(E55="","",IF(F55="","A CONTROLER",IF(NOT(ISNUMBER(F55)),"TEXTE",IF(OR(W55="",W55&lt;=0),"COMMANDE COUVERTS INCOMPLETE",IF(G55="","UNITE MANQUANTE",IF(COUNTIF(B384:B428,AE55)=0,"UNITE A CONTROLER","OK")))))),N("Z6"))</f>
        <v/>
      </c>
      <c r="AD55" s="144" t="str">
        <f>IF(1=1,IF(E55="","",AD46),N("AB15"))</f>
        <v/>
      </c>
      <c r="AE55" s="125" t="str">
        <f>IF(1=1,IF(G55="","",UPPER(TRIM(SUBSTITUTE(SUBSTITUTE(G55&amp;"",CHAR(160)," ")," "," ")))),N("AC15"))</f>
        <v/>
      </c>
    </row>
    <row r="56" spans="1:33" ht="15.75" x14ac:dyDescent="0.25">
      <c r="A56" s="160" t="str">
        <f>IF(1=1,IF(E56="","",A46),N("A16"))</f>
        <v/>
      </c>
      <c r="B56" s="127" t="str">
        <f>IF(1=1,IF(E56="","",B46),N("B16"))</f>
        <v/>
      </c>
      <c r="C56" s="127"/>
      <c r="D56" s="129" t="str">
        <f>IF(ISBLANK(E56),"",LARGE(D46:D55,1)+1)</f>
        <v/>
      </c>
      <c r="E56" s="130"/>
      <c r="F56" s="131"/>
      <c r="G56" s="170"/>
      <c r="H56" s="105"/>
      <c r="I56" s="132" t="str">
        <f>IF(1=1,IF(E56="","",I46),N("H16"))</f>
        <v/>
      </c>
      <c r="J56" s="133" t="str">
        <f>IF(1=1,IF(E56="","",J46),N("I16"))</f>
        <v/>
      </c>
      <c r="K56" s="134" t="str">
        <f>IF(1=1,IF(E56="","",K46),N("J16"))</f>
        <v/>
      </c>
      <c r="L56" s="135" t="str">
        <f>IF(1=1,IF(OR(J56="",O56="",NOT(ISNUMBER(J56)),NOT(ISNUMBER(O56)),J56=0),"",O56/J56),N("L16"))</f>
        <v/>
      </c>
      <c r="M56" s="136" t="str">
        <f>IF(1=1,IF(OR(L56="",NOT(ISNUMBER(F56))),"",F56*L56*IFERROR(INDEX(D384:D428,MATCH(AE56,B384:B428,0)),1)),N("M13"))</f>
        <v/>
      </c>
      <c r="N56" s="137" t="str">
        <f>IF(1=1,IF(F56="","",IF(G56="","",IFERROR(INDEX(E384:E428,MATCH(AE56,B384:B428,0)),G56&amp;""))),N("N6"))</f>
        <v/>
      </c>
      <c r="O56" s="138" t="str">
        <f>IF(1=1,IF(E56="","",O46),N("K16"))</f>
        <v/>
      </c>
      <c r="P56" s="139" t="str">
        <f>IF(1=1,IF(M56="","",IF(AND(ISNUMBER(M56),M56&lt;1,N56="kg"),MAX(1,ROUND(M56*1000,0)),IF(AND(ISNUMBER(M56),M56&lt;1,N56="L"),MAX(1,ROUND(M56*100,0)),ROUND(M56,3)))),N("O16"))</f>
        <v/>
      </c>
      <c r="Q56" s="140" t="str">
        <f>IF(1=1,IF(M56="","",IF(AND(ISNUMBER(M56),M56&lt;1,N56="kg"),"g",IF(AND(ISNUMBER(M56),M56&lt;1,N56="L"),"cl",N56))),N("P16"))</f>
        <v/>
      </c>
      <c r="R56" s="161" t="str">
        <f>IF(1=1,IF(E56="","",IF(F56="","A CONTROLER",IF(NOT(ISNUMBER(F56)),"TEXTE",IF(OR(L56="",L56&lt;=0),"COMMANDE PRINCIPALE INCOMPLETE",IF(G56="","UNITE MANQUANTE",IF(COUNTIF(B384:B428,AE56)=0,"UNITE A CONTROLER","OK")))))),N("Q9"))</f>
        <v/>
      </c>
      <c r="S56" s="105"/>
      <c r="T56" s="141">
        <f t="shared" si="12"/>
        <v>0</v>
      </c>
      <c r="U56" s="133" t="str">
        <f>IF(1=1,IF(E56="","",U46),N("S16"))</f>
        <v/>
      </c>
      <c r="V56" s="133" t="str">
        <f>IF(1=1,IF(E56="","",V46),N("T16"))</f>
        <v/>
      </c>
      <c r="W56" s="135" t="str">
        <f>IF(1=1,IF(OR(U56="",V56="",NOT(ISNUMBER(U56)),NOT(ISNUMBER(V56)),U56=0),"",V56/U56),N("U16"))</f>
        <v/>
      </c>
      <c r="X56" s="136" t="str">
        <f>IF(1=1,IF(OR(W56="",NOT(ISNUMBER(F56))),"",F56*W56*IFERROR(INDEX(D384:D428,MATCH(AE56,B384:B428,0)),1)),N("V7"))</f>
        <v/>
      </c>
      <c r="Y56" s="137" t="str">
        <f>IF(1=1,IF(F56="","",IF(G56="","",IFERROR(INDEX(E384:E428,MATCH(AE56,B384:B428,0)),G56&amp;""))),N("W6"))</f>
        <v/>
      </c>
      <c r="Z56" s="142" t="str">
        <f>IF(1=1,IF(X56="","",IF(AND(ISNUMBER(X56),X56&lt;1,Y56="kg"),MAX(1,ROUND(X56*1000,0)),IF(AND(ISNUMBER(X56),X56&lt;1,Y56="L"),MAX(1,ROUND(X56*100,0)),ROUND(X56,3)))),N("X16"))</f>
        <v/>
      </c>
      <c r="AA56" s="143" t="str">
        <f>IF(1=1,IF(X56="","",IF(AND(ISNUMBER(X56),X56&lt;1,Y56="kg"),"g",IF(AND(ISNUMBER(X56),X56&lt;1,Y56="L"),"cl",Y56))),N("Y16"))</f>
        <v/>
      </c>
      <c r="AB56" s="123" t="str">
        <f>IF(1=1,IF(E56="","",IF(F56="","A CONTROLER",IF(NOT(ISNUMBER(F56)),"TEXTE",IF(OR(W56="",W56&lt;=0),"COMMANDE COUVERTS INCOMPLETE",IF(G56="","UNITE MANQUANTE",IF(COUNTIF(B384:B428,AE56)=0,"UNITE A CONTROLER","OK")))))),N("Z6"))</f>
        <v/>
      </c>
      <c r="AD56" s="144" t="str">
        <f>IF(1=1,IF(E56="","",AD46),N("AB16"))</f>
        <v/>
      </c>
      <c r="AE56" s="125" t="str">
        <f>IF(1=1,IF(G56="","",UPPER(TRIM(SUBSTITUTE(SUBSTITUTE(G56&amp;"",CHAR(160)," ")," "," ")))),N("AC16"))</f>
        <v/>
      </c>
    </row>
    <row r="57" spans="1:33" ht="15.75" x14ac:dyDescent="0.25">
      <c r="A57" s="160" t="str">
        <f>IF(1=1,IF(E57="","",A46),N("A17"))</f>
        <v/>
      </c>
      <c r="B57" s="127" t="str">
        <f>IF(1=1,IF(E57="","",B46),N("B17"))</f>
        <v/>
      </c>
      <c r="C57" s="127"/>
      <c r="D57" s="129" t="str">
        <f>IF(ISBLANK(E57),"",LARGE(D46:D56,1)+1)</f>
        <v/>
      </c>
      <c r="E57" s="130"/>
      <c r="F57" s="131"/>
      <c r="G57" s="170"/>
      <c r="H57" s="105"/>
      <c r="I57" s="132" t="str">
        <f>IF(1=1,IF(E57="","",I46),N("H17"))</f>
        <v/>
      </c>
      <c r="J57" s="133" t="str">
        <f>IF(1=1,IF(E57="","",J46),N("I17"))</f>
        <v/>
      </c>
      <c r="K57" s="134" t="str">
        <f>IF(1=1,IF(E57="","",K46),N("J17"))</f>
        <v/>
      </c>
      <c r="L57" s="135" t="str">
        <f>IF(1=1,IF(OR(J57="",O57="",NOT(ISNUMBER(J57)),NOT(ISNUMBER(O57)),J57=0),"",O57/J57),N("L17"))</f>
        <v/>
      </c>
      <c r="M57" s="136" t="str">
        <f>IF(1=1,IF(OR(L57="",NOT(ISNUMBER(F57))),"",F57*L57*IFERROR(INDEX(D384:D428,MATCH(AE57,B384:B428,0)),1)),N("M13"))</f>
        <v/>
      </c>
      <c r="N57" s="137" t="str">
        <f>IF(1=1,IF(F57="","",IF(G57="","",IFERROR(INDEX(E384:E428,MATCH(AE57,B384:B428,0)),G57&amp;""))),N("N6"))</f>
        <v/>
      </c>
      <c r="O57" s="138" t="str">
        <f>IF(1=1,IF(E57="","",O46),N("K17"))</f>
        <v/>
      </c>
      <c r="P57" s="139" t="str">
        <f>IF(1=1,IF(M57="","",IF(AND(ISNUMBER(M57),M57&lt;1,N57="kg"),MAX(1,ROUND(M57*1000,0)),IF(AND(ISNUMBER(M57),M57&lt;1,N57="L"),MAX(1,ROUND(M57*100,0)),ROUND(M57,3)))),N("O17"))</f>
        <v/>
      </c>
      <c r="Q57" s="140" t="str">
        <f>IF(1=1,IF(M57="","",IF(AND(ISNUMBER(M57),M57&lt;1,N57="kg"),"g",IF(AND(ISNUMBER(M57),M57&lt;1,N57="L"),"cl",N57))),N("P17"))</f>
        <v/>
      </c>
      <c r="R57" s="161" t="str">
        <f>IF(1=1,IF(E57="","",IF(F57="","A CONTROLER",IF(NOT(ISNUMBER(F57)),"TEXTE",IF(OR(L57="",L57&lt;=0),"COMMANDE PRINCIPALE INCOMPLETE",IF(G57="","UNITE MANQUANTE",IF(COUNTIF(B384:B428,AE57)=0,"UNITE A CONTROLER","OK")))))),N("Q9"))</f>
        <v/>
      </c>
      <c r="S57" s="105"/>
      <c r="T57" s="141">
        <f t="shared" si="12"/>
        <v>0</v>
      </c>
      <c r="U57" s="133" t="str">
        <f>IF(1=1,IF(E57="","",U46),N("S17"))</f>
        <v/>
      </c>
      <c r="V57" s="133" t="str">
        <f>IF(1=1,IF(E57="","",V46),N("T17"))</f>
        <v/>
      </c>
      <c r="W57" s="135" t="str">
        <f>IF(1=1,IF(OR(U57="",V57="",NOT(ISNUMBER(U57)),NOT(ISNUMBER(V57)),U57=0),"",V57/U57),N("U17"))</f>
        <v/>
      </c>
      <c r="X57" s="136" t="str">
        <f>IF(1=1,IF(OR(W57="",NOT(ISNUMBER(F57))),"",F57*W57*IFERROR(INDEX(D384:D428,MATCH(AE57,B384:B428,0)),1)),N("V7"))</f>
        <v/>
      </c>
      <c r="Y57" s="137" t="str">
        <f>IF(1=1,IF(F57="","",IF(G57="","",IFERROR(INDEX(E384:E428,MATCH(AE57,B384:B428,0)),G57&amp;""))),N("W6"))</f>
        <v/>
      </c>
      <c r="Z57" s="142" t="str">
        <f>IF(1=1,IF(X57="","",IF(AND(ISNUMBER(X57),X57&lt;1,Y57="kg"),MAX(1,ROUND(X57*1000,0)),IF(AND(ISNUMBER(X57),X57&lt;1,Y57="L"),MAX(1,ROUND(X57*100,0)),ROUND(X57,3)))),N("X17"))</f>
        <v/>
      </c>
      <c r="AA57" s="143" t="str">
        <f>IF(1=1,IF(X57="","",IF(AND(ISNUMBER(X57),X57&lt;1,Y57="kg"),"g",IF(AND(ISNUMBER(X57),X57&lt;1,Y57="L"),"cl",Y57))),N("Y17"))</f>
        <v/>
      </c>
      <c r="AB57" s="123" t="str">
        <f>IF(1=1,IF(E57="","",IF(F57="","A CONTROLER",IF(NOT(ISNUMBER(F57)),"TEXTE",IF(OR(W57="",W57&lt;=0),"COMMANDE COUVERTS INCOMPLETE",IF(G57="","UNITE MANQUANTE",IF(COUNTIF(B384:B428,AE57)=0,"UNITE A CONTROLER","OK")))))),N("Z6"))</f>
        <v/>
      </c>
      <c r="AD57" s="144" t="str">
        <f>IF(1=1,IF(E57="","",AD46),N("AB17"))</f>
        <v/>
      </c>
      <c r="AE57" s="125" t="str">
        <f>IF(1=1,IF(G57="","",UPPER(TRIM(SUBSTITUTE(SUBSTITUTE(G57&amp;"",CHAR(160)," ")," "," ")))),N("AC17"))</f>
        <v/>
      </c>
    </row>
    <row r="58" spans="1:33" ht="15.75" x14ac:dyDescent="0.25">
      <c r="A58" s="160" t="str">
        <f>IF(1=1,IF(E58="","",A46),N("A18"))</f>
        <v/>
      </c>
      <c r="B58" s="127" t="str">
        <f>IF(1=1,IF(E58="","",B46),N("B18"))</f>
        <v/>
      </c>
      <c r="C58" s="127"/>
      <c r="D58" s="129" t="str">
        <f>IF(ISBLANK(E58),"",LARGE(D46:D57,1)+1)</f>
        <v/>
      </c>
      <c r="E58" s="130"/>
      <c r="F58" s="131"/>
      <c r="G58" s="170"/>
      <c r="H58" s="105"/>
      <c r="I58" s="132" t="str">
        <f>IF(1=1,IF(E58="","",I46),N("H18"))</f>
        <v/>
      </c>
      <c r="J58" s="133" t="str">
        <f>IF(1=1,IF(E58="","",J46),N("I18"))</f>
        <v/>
      </c>
      <c r="K58" s="134" t="str">
        <f>IF(1=1,IF(E58="","",K46),N("J18"))</f>
        <v/>
      </c>
      <c r="L58" s="135" t="str">
        <f>IF(1=1,IF(OR(J58="",O58="",NOT(ISNUMBER(J58)),NOT(ISNUMBER(O58)),J58=0),"",O58/J58),N("L18"))</f>
        <v/>
      </c>
      <c r="M58" s="136" t="str">
        <f>IF(1=1,IF(OR(L58="",NOT(ISNUMBER(F58))),"",F58*L58*IFERROR(INDEX(D384:D428,MATCH(AE58,B384:B428,0)),1)),N("M13"))</f>
        <v/>
      </c>
      <c r="N58" s="137" t="str">
        <f>IF(1=1,IF(F58="","",IF(G58="","",IFERROR(INDEX(E384:E428,MATCH(AE58,B384:B428,0)),G58&amp;""))),N("N6"))</f>
        <v/>
      </c>
      <c r="O58" s="138" t="str">
        <f>IF(1=1,IF(E58="","",O46),N("K18"))</f>
        <v/>
      </c>
      <c r="P58" s="139" t="str">
        <f>IF(1=1,IF(M58="","",IF(AND(ISNUMBER(M58),M58&lt;1,N58="kg"),MAX(1,ROUND(M58*1000,0)),IF(AND(ISNUMBER(M58),M58&lt;1,N58="L"),MAX(1,ROUND(M58*100,0)),ROUND(M58,3)))),N("O18"))</f>
        <v/>
      </c>
      <c r="Q58" s="140" t="str">
        <f>IF(1=1,IF(M58="","",IF(AND(ISNUMBER(M58),M58&lt;1,N58="kg"),"g",IF(AND(ISNUMBER(M58),M58&lt;1,N58="L"),"cl",N58))),N("P18"))</f>
        <v/>
      </c>
      <c r="R58" s="161" t="str">
        <f>IF(1=1,IF(E58="","",IF(F58="","A CONTROLER",IF(NOT(ISNUMBER(F58)),"TEXTE",IF(OR(L58="",L58&lt;=0),"COMMANDE PRINCIPALE INCOMPLETE",IF(G58="","UNITE MANQUANTE",IF(COUNTIF(B384:B428,AE58)=0,"UNITE A CONTROLER","OK")))))),N("Q9"))</f>
        <v/>
      </c>
      <c r="S58" s="105"/>
      <c r="T58" s="141">
        <f t="shared" si="12"/>
        <v>0</v>
      </c>
      <c r="U58" s="133" t="str">
        <f>IF(1=1,IF(E58="","",U46),N("S18"))</f>
        <v/>
      </c>
      <c r="V58" s="133" t="str">
        <f>IF(1=1,IF(E58="","",V46),N("T18"))</f>
        <v/>
      </c>
      <c r="W58" s="135" t="str">
        <f>IF(1=1,IF(OR(U58="",V58="",NOT(ISNUMBER(U58)),NOT(ISNUMBER(V58)),U58=0),"",V58/U58),N("U18"))</f>
        <v/>
      </c>
      <c r="X58" s="136" t="str">
        <f>IF(1=1,IF(OR(W58="",NOT(ISNUMBER(F58))),"",F58*W58*IFERROR(INDEX(D384:D428,MATCH(AE58,B384:B428,0)),1)),N("V7"))</f>
        <v/>
      </c>
      <c r="Y58" s="137" t="str">
        <f>IF(1=1,IF(F58="","",IF(G58="","",IFERROR(INDEX(E384:E428,MATCH(AE58,B384:B428,0)),G58&amp;""))),N("W6"))</f>
        <v/>
      </c>
      <c r="Z58" s="142" t="str">
        <f>IF(1=1,IF(X58="","",IF(AND(ISNUMBER(X58),X58&lt;1,Y58="kg"),MAX(1,ROUND(X58*1000,0)),IF(AND(ISNUMBER(X58),X58&lt;1,Y58="L"),MAX(1,ROUND(X58*100,0)),ROUND(X58,3)))),N("X18"))</f>
        <v/>
      </c>
      <c r="AA58" s="143" t="str">
        <f>IF(1=1,IF(X58="","",IF(AND(ISNUMBER(X58),X58&lt;1,Y58="kg"),"g",IF(AND(ISNUMBER(X58),X58&lt;1,Y58="L"),"cl",Y58))),N("Y18"))</f>
        <v/>
      </c>
      <c r="AB58" s="123" t="str">
        <f>IF(1=1,IF(E58="","",IF(F58="","A CONTROLER",IF(NOT(ISNUMBER(F58)),"TEXTE",IF(OR(W58="",W58&lt;=0),"COMMANDE COUVERTS INCOMPLETE",IF(G58="","UNITE MANQUANTE",IF(COUNTIF(B384:B428,AE58)=0,"UNITE A CONTROLER","OK")))))),N("Z6"))</f>
        <v/>
      </c>
      <c r="AD58" s="144" t="str">
        <f>IF(1=1,IF(E58="","",AD46),N("AB18"))</f>
        <v/>
      </c>
      <c r="AE58" s="125" t="str">
        <f>IF(1=1,IF(G58="","",UPPER(TRIM(SUBSTITUTE(SUBSTITUTE(G58&amp;"",CHAR(160)," ")," "," ")))),N("AC18"))</f>
        <v/>
      </c>
    </row>
    <row r="59" spans="1:33" ht="15.75" x14ac:dyDescent="0.25">
      <c r="A59" s="160" t="str">
        <f>IF(1=1,IF(E59="","",A46),N("A19"))</f>
        <v/>
      </c>
      <c r="B59" s="127" t="str">
        <f>IF(1=1,IF(E59="","",B46),N("B19"))</f>
        <v/>
      </c>
      <c r="C59" s="127"/>
      <c r="D59" s="129" t="str">
        <f>IF(ISBLANK(E59),"",LARGE(D46:D58,1)+1)</f>
        <v/>
      </c>
      <c r="E59" s="130"/>
      <c r="F59" s="131"/>
      <c r="G59" s="170"/>
      <c r="H59" s="105"/>
      <c r="I59" s="132" t="str">
        <f>IF(1=1,IF(E59="","",I46),N("H19"))</f>
        <v/>
      </c>
      <c r="J59" s="133" t="str">
        <f>IF(1=1,IF(E59="","",J46),N("I19"))</f>
        <v/>
      </c>
      <c r="K59" s="134" t="str">
        <f>IF(1=1,IF(E59="","",K46),N("J19"))</f>
        <v/>
      </c>
      <c r="L59" s="135" t="str">
        <f>IF(1=1,IF(OR(J59="",O59="",NOT(ISNUMBER(J59)),NOT(ISNUMBER(O59)),J59=0),"",O59/J59),N("L19"))</f>
        <v/>
      </c>
      <c r="M59" s="136" t="str">
        <f>IF(1=1,IF(OR(L59="",NOT(ISNUMBER(F59))),"",F59*L59*IFERROR(INDEX(D384:D428,MATCH(AE59,B384:B428,0)),1)),N("M13"))</f>
        <v/>
      </c>
      <c r="N59" s="137" t="str">
        <f>IF(1=1,IF(F59="","",IF(G59="","",IFERROR(INDEX(E384:E428,MATCH(AE59,B384:B428,0)),G59&amp;""))),N("N6"))</f>
        <v/>
      </c>
      <c r="O59" s="138" t="str">
        <f>IF(1=1,IF(E59="","",O46),N("K19"))</f>
        <v/>
      </c>
      <c r="P59" s="139" t="str">
        <f>IF(1=1,IF(M59="","",IF(AND(ISNUMBER(M59),M59&lt;1,N59="kg"),MAX(1,ROUND(M59*1000,0)),IF(AND(ISNUMBER(M59),M59&lt;1,N59="L"),MAX(1,ROUND(M59*100,0)),ROUND(M59,3)))),N("O19"))</f>
        <v/>
      </c>
      <c r="Q59" s="140" t="str">
        <f>IF(1=1,IF(M59="","",IF(AND(ISNUMBER(M59),M59&lt;1,N59="kg"),"g",IF(AND(ISNUMBER(M59),M59&lt;1,N59="L"),"cl",N59))),N("P19"))</f>
        <v/>
      </c>
      <c r="R59" s="161" t="str">
        <f>IF(1=1,IF(E59="","",IF(F59="","A CONTROLER",IF(NOT(ISNUMBER(F59)),"TEXTE",IF(OR(L59="",L59&lt;=0),"COMMANDE PRINCIPALE INCOMPLETE",IF(G59="","UNITE MANQUANTE",IF(COUNTIF(B384:B428,AE59)=0,"UNITE A CONTROLER","OK")))))),N("Q9"))</f>
        <v/>
      </c>
      <c r="S59" s="105"/>
      <c r="T59" s="141">
        <f t="shared" si="12"/>
        <v>0</v>
      </c>
      <c r="U59" s="133" t="str">
        <f>IF(1=1,IF(E59="","",U46),N("S19"))</f>
        <v/>
      </c>
      <c r="V59" s="133" t="str">
        <f>IF(1=1,IF(E59="","",V46),N("T19"))</f>
        <v/>
      </c>
      <c r="W59" s="135" t="str">
        <f>IF(1=1,IF(OR(U59="",V59="",NOT(ISNUMBER(U59)),NOT(ISNUMBER(V59)),U59=0),"",V59/U59),N("U19"))</f>
        <v/>
      </c>
      <c r="X59" s="136" t="str">
        <f>IF(1=1,IF(OR(W59="",NOT(ISNUMBER(F59))),"",F59*W59*IFERROR(INDEX(D384:D428,MATCH(AE59,B384:B428,0)),1)),N("V7"))</f>
        <v/>
      </c>
      <c r="Y59" s="137" t="str">
        <f>IF(1=1,IF(F59="","",IF(G59="","",IFERROR(INDEX(E384:E428,MATCH(AE59,B384:B428,0)),G59&amp;""))),N("W6"))</f>
        <v/>
      </c>
      <c r="Z59" s="142" t="str">
        <f>IF(1=1,IF(X59="","",IF(AND(ISNUMBER(X59),X59&lt;1,Y59="kg"),MAX(1,ROUND(X59*1000,0)),IF(AND(ISNUMBER(X59),X59&lt;1,Y59="L"),MAX(1,ROUND(X59*100,0)),ROUND(X59,3)))),N("X19"))</f>
        <v/>
      </c>
      <c r="AA59" s="143" t="str">
        <f>IF(1=1,IF(X59="","",IF(AND(ISNUMBER(X59),X59&lt;1,Y59="kg"),"g",IF(AND(ISNUMBER(X59),X59&lt;1,Y59="L"),"cl",Y59))),N("Y19"))</f>
        <v/>
      </c>
      <c r="AB59" s="123" t="str">
        <f>IF(1=1,IF(E59="","",IF(F59="","A CONTROLER",IF(NOT(ISNUMBER(F59)),"TEXTE",IF(OR(W59="",W59&lt;=0),"COMMANDE COUVERTS INCOMPLETE",IF(G59="","UNITE MANQUANTE",IF(COUNTIF(B384:B428,AE59)=0,"UNITE A CONTROLER","OK")))))),N("Z6"))</f>
        <v/>
      </c>
      <c r="AD59" s="144" t="str">
        <f>IF(1=1,IF(E59="","",AD46),N("AB19"))</f>
        <v/>
      </c>
      <c r="AE59" s="125" t="str">
        <f>IF(1=1,IF(G59="","",UPPER(TRIM(SUBSTITUTE(SUBSTITUTE(G59&amp;"",CHAR(160)," ")," "," ")))),N("AC19"))</f>
        <v/>
      </c>
    </row>
    <row r="60" spans="1:33" ht="15.75" x14ac:dyDescent="0.25">
      <c r="A60" s="160" t="str">
        <f>IF(1=1,IF(E60="","",A46),N("A20"))</f>
        <v/>
      </c>
      <c r="B60" s="127" t="str">
        <f>IF(1=1,IF(E60="","",B46),N("B20"))</f>
        <v/>
      </c>
      <c r="C60" s="127"/>
      <c r="D60" s="129" t="str">
        <f>IF(ISBLANK(E60),"",LARGE(D46:D59,1)+1)</f>
        <v/>
      </c>
      <c r="E60" s="130"/>
      <c r="F60" s="131"/>
      <c r="G60" s="170"/>
      <c r="H60" s="105"/>
      <c r="I60" s="132" t="str">
        <f>IF(1=1,IF(E60="","",I46),N("H20"))</f>
        <v/>
      </c>
      <c r="J60" s="133" t="str">
        <f>IF(1=1,IF(E60="","",J46),N("I20"))</f>
        <v/>
      </c>
      <c r="K60" s="134" t="str">
        <f>IF(1=1,IF(E60="","",K46),N("J20"))</f>
        <v/>
      </c>
      <c r="L60" s="135" t="str">
        <f>IF(1=1,IF(OR(J60="",O60="",NOT(ISNUMBER(J60)),NOT(ISNUMBER(O60)),J60=0),"",O60/J60),N("L20"))</f>
        <v/>
      </c>
      <c r="M60" s="136" t="str">
        <f>IF(1=1,IF(OR(L60="",NOT(ISNUMBER(F60))),"",F60*L60*IFERROR(INDEX(D384:D428,MATCH(AE60,B384:B428,0)),1)),N("M13"))</f>
        <v/>
      </c>
      <c r="N60" s="137" t="str">
        <f>IF(1=1,IF(F60="","",IF(G60="","",IFERROR(INDEX(E384:E428,MATCH(AE60,B384:B428,0)),G60&amp;""))),N("N6"))</f>
        <v/>
      </c>
      <c r="O60" s="138" t="str">
        <f>IF(1=1,IF(E60="","",O46),N("K20"))</f>
        <v/>
      </c>
      <c r="P60" s="139" t="str">
        <f>IF(1=1,IF(M60="","",IF(AND(ISNUMBER(M60),M60&lt;1,N60="kg"),MAX(1,ROUND(M60*1000,0)),IF(AND(ISNUMBER(M60),M60&lt;1,N60="L"),MAX(1,ROUND(M60*100,0)),ROUND(M60,3)))),N("O20"))</f>
        <v/>
      </c>
      <c r="Q60" s="140" t="str">
        <f>IF(1=1,IF(M60="","",IF(AND(ISNUMBER(M60),M60&lt;1,N60="kg"),"g",IF(AND(ISNUMBER(M60),M60&lt;1,N60="L"),"cl",N60))),N("P20"))</f>
        <v/>
      </c>
      <c r="R60" s="161" t="str">
        <f>IF(1=1,IF(E60="","",IF(F60="","A CONTROLER",IF(NOT(ISNUMBER(F60)),"TEXTE",IF(OR(L60="",L60&lt;=0),"COMMANDE PRINCIPALE INCOMPLETE",IF(G60="","UNITE MANQUANTE",IF(COUNTIF(B384:B428,AE60)=0,"UNITE A CONTROLER","OK")))))),N("Q9"))</f>
        <v/>
      </c>
      <c r="S60" s="105"/>
      <c r="T60" s="141">
        <f t="shared" si="12"/>
        <v>0</v>
      </c>
      <c r="U60" s="133" t="str">
        <f>IF(1=1,IF(E60="","",U46),N("S20"))</f>
        <v/>
      </c>
      <c r="V60" s="133" t="str">
        <f>IF(1=1,IF(E60="","",V46),N("T20"))</f>
        <v/>
      </c>
      <c r="W60" s="135" t="str">
        <f>IF(1=1,IF(OR(U60="",V60="",NOT(ISNUMBER(U60)),NOT(ISNUMBER(V60)),U60=0),"",V60/U60),N("U20"))</f>
        <v/>
      </c>
      <c r="X60" s="136" t="str">
        <f>IF(1=1,IF(OR(W60="",NOT(ISNUMBER(F60))),"",F60*W60*IFERROR(INDEX(D384:D428,MATCH(AE60,B384:B428,0)),1)),N("V7"))</f>
        <v/>
      </c>
      <c r="Y60" s="137" t="str">
        <f>IF(1=1,IF(F60="","",IF(G60="","",IFERROR(INDEX(E384:E428,MATCH(AE60,B384:B428,0)),G60&amp;""))),N("W6"))</f>
        <v/>
      </c>
      <c r="Z60" s="142" t="str">
        <f>IF(1=1,IF(X60="","",IF(AND(ISNUMBER(X60),X60&lt;1,Y60="kg"),MAX(1,ROUND(X60*1000,0)),IF(AND(ISNUMBER(X60),X60&lt;1,Y60="L"),MAX(1,ROUND(X60*100,0)),ROUND(X60,3)))),N("X20"))</f>
        <v/>
      </c>
      <c r="AA60" s="143" t="str">
        <f>IF(1=1,IF(X60="","",IF(AND(ISNUMBER(X60),X60&lt;1,Y60="kg"),"g",IF(AND(ISNUMBER(X60),X60&lt;1,Y60="L"),"cl",Y60))),N("Y20"))</f>
        <v/>
      </c>
      <c r="AB60" s="123" t="str">
        <f>IF(1=1,IF(E60="","",IF(F60="","A CONTROLER",IF(NOT(ISNUMBER(F60)),"TEXTE",IF(OR(W60="",W60&lt;=0),"COMMANDE COUVERTS INCOMPLETE",IF(G60="","UNITE MANQUANTE",IF(COUNTIF(B384:B428,AE60)=0,"UNITE A CONTROLER","OK")))))),N("Z6"))</f>
        <v/>
      </c>
      <c r="AD60" s="144" t="str">
        <f>IF(1=1,IF(E60="","",AD46),N("AB20"))</f>
        <v/>
      </c>
      <c r="AE60" s="125" t="str">
        <f>IF(1=1,IF(G60="","",UPPER(TRIM(SUBSTITUTE(SUBSTITUTE(G60&amp;"",CHAR(160)," ")," "," ")))),N("AC20"))</f>
        <v/>
      </c>
    </row>
    <row r="61" spans="1:33" ht="15.75" x14ac:dyDescent="0.25">
      <c r="A61" s="160" t="str">
        <f>IF(1=1,IF(E61="","",A46),N("A21"))</f>
        <v/>
      </c>
      <c r="B61" s="127" t="str">
        <f>IF(1=1,IF(E61="","",B46),N("B21"))</f>
        <v/>
      </c>
      <c r="C61" s="127"/>
      <c r="D61" s="129" t="str">
        <f>IF(ISBLANK(E61),"",LARGE(D46:D60,1)+1)</f>
        <v/>
      </c>
      <c r="E61" s="130"/>
      <c r="F61" s="131"/>
      <c r="G61" s="170"/>
      <c r="H61" s="105"/>
      <c r="I61" s="132" t="str">
        <f>IF(1=1,IF(E61="","",I46),N("H21"))</f>
        <v/>
      </c>
      <c r="J61" s="133" t="str">
        <f>IF(1=1,IF(E61="","",J46),N("I21"))</f>
        <v/>
      </c>
      <c r="K61" s="134" t="str">
        <f>IF(1=1,IF(E61="","",K46),N("J21"))</f>
        <v/>
      </c>
      <c r="L61" s="135" t="str">
        <f>IF(1=1,IF(OR(J61="",O61="",NOT(ISNUMBER(J61)),NOT(ISNUMBER(O61)),J61=0),"",O61/J61),N("L21"))</f>
        <v/>
      </c>
      <c r="M61" s="136" t="str">
        <f>IF(1=1,IF(OR(L61="",NOT(ISNUMBER(F61))),"",F61*L61*IFERROR(INDEX(D384:D428,MATCH(AE61,B384:B428,0)),1)),N("M13"))</f>
        <v/>
      </c>
      <c r="N61" s="137" t="str">
        <f>IF(1=1,IF(F61="","",IF(G61="","",IFERROR(INDEX(E384:E428,MATCH(AE61,B384:B428,0)),G61&amp;""))),N("N6"))</f>
        <v/>
      </c>
      <c r="O61" s="138" t="str">
        <f>IF(1=1,IF(E61="","",O46),N("K21"))</f>
        <v/>
      </c>
      <c r="P61" s="139" t="str">
        <f>IF(1=1,IF(M61="","",IF(AND(ISNUMBER(M61),M61&lt;1,N61="kg"),MAX(1,ROUND(M61*1000,0)),IF(AND(ISNUMBER(M61),M61&lt;1,N61="L"),MAX(1,ROUND(M61*100,0)),ROUND(M61,3)))),N("O21"))</f>
        <v/>
      </c>
      <c r="Q61" s="140" t="str">
        <f>IF(1=1,IF(M61="","",IF(AND(ISNUMBER(M61),M61&lt;1,N61="kg"),"g",IF(AND(ISNUMBER(M61),M61&lt;1,N61="L"),"cl",N61))),N("P21"))</f>
        <v/>
      </c>
      <c r="R61" s="161" t="str">
        <f>IF(1=1,IF(E61="","",IF(F61="","A CONTROLER",IF(NOT(ISNUMBER(F61)),"TEXTE",IF(OR(L61="",L61&lt;=0),"COMMANDE PRINCIPALE INCOMPLETE",IF(G61="","UNITE MANQUANTE",IF(COUNTIF(B384:B428,AE61)=0,"UNITE A CONTROLER","OK")))))),N("Q9"))</f>
        <v/>
      </c>
      <c r="S61" s="105"/>
      <c r="T61" s="141">
        <f t="shared" si="12"/>
        <v>0</v>
      </c>
      <c r="U61" s="133" t="str">
        <f>IF(1=1,IF(E61="","",U46),N("S21"))</f>
        <v/>
      </c>
      <c r="V61" s="133" t="str">
        <f>IF(1=1,IF(E61="","",V46),N("T21"))</f>
        <v/>
      </c>
      <c r="W61" s="135" t="str">
        <f>IF(1=1,IF(OR(U61="",V61="",NOT(ISNUMBER(U61)),NOT(ISNUMBER(V61)),U61=0),"",V61/U61),N("U21"))</f>
        <v/>
      </c>
      <c r="X61" s="136" t="str">
        <f>IF(1=1,IF(OR(W61="",NOT(ISNUMBER(F61))),"",F61*W61*IFERROR(INDEX(D384:D428,MATCH(AE61,B384:B428,0)),1)),N("V7"))</f>
        <v/>
      </c>
      <c r="Y61" s="137" t="str">
        <f>IF(1=1,IF(F61="","",IF(G61="","",IFERROR(INDEX(E384:E428,MATCH(AE61,B384:B428,0)),G61&amp;""))),N("W6"))</f>
        <v/>
      </c>
      <c r="Z61" s="142" t="str">
        <f>IF(1=1,IF(X61="","",IF(AND(ISNUMBER(X61),X61&lt;1,Y61="kg"),MAX(1,ROUND(X61*1000,0)),IF(AND(ISNUMBER(X61),X61&lt;1,Y61="L"),MAX(1,ROUND(X61*100,0)),ROUND(X61,3)))),N("X21"))</f>
        <v/>
      </c>
      <c r="AA61" s="143" t="str">
        <f>IF(1=1,IF(X61="","",IF(AND(ISNUMBER(X61),X61&lt;1,Y61="kg"),"g",IF(AND(ISNUMBER(X61),X61&lt;1,Y61="L"),"cl",Y61))),N("Y21"))</f>
        <v/>
      </c>
      <c r="AB61" s="123" t="str">
        <f>IF(1=1,IF(E61="","",IF(F61="","A CONTROLER",IF(NOT(ISNUMBER(F61)),"TEXTE",IF(OR(W61="",W61&lt;=0),"COMMANDE COUVERTS INCOMPLETE",IF(G61="","UNITE MANQUANTE",IF(COUNTIF(B384:B428,AE61)=0,"UNITE A CONTROLER","OK")))))),N("Z6"))</f>
        <v/>
      </c>
      <c r="AD61" s="144" t="str">
        <f>IF(1=1,IF(E61="","",AD46),N("AB21"))</f>
        <v/>
      </c>
      <c r="AE61" s="125" t="str">
        <f>IF(1=1,IF(G61="","",UPPER(TRIM(SUBSTITUTE(SUBSTITUTE(G61&amp;"",CHAR(160)," ")," "," ")))),N("AC21"))</f>
        <v/>
      </c>
    </row>
    <row r="62" spans="1:33" ht="15.75" x14ac:dyDescent="0.25">
      <c r="A62" s="160" t="str">
        <f>IF(1=1,IF(E62="","",A46),N("A22"))</f>
        <v/>
      </c>
      <c r="B62" s="127" t="str">
        <f>IF(1=1,IF(E62="","",B46),N("B22"))</f>
        <v/>
      </c>
      <c r="C62" s="127"/>
      <c r="D62" s="129" t="str">
        <f>IF(ISBLANK(E62),"",LARGE(D46:D61,1)+1)</f>
        <v/>
      </c>
      <c r="E62" s="130"/>
      <c r="F62" s="131"/>
      <c r="G62" s="170"/>
      <c r="H62" s="105"/>
      <c r="I62" s="132" t="str">
        <f>IF(1=1,IF(E62="","",I46),N("H22"))</f>
        <v/>
      </c>
      <c r="J62" s="133" t="str">
        <f>IF(1=1,IF(E62="","",J46),N("I22"))</f>
        <v/>
      </c>
      <c r="K62" s="134" t="str">
        <f>IF(1=1,IF(E62="","",K46),N("J22"))</f>
        <v/>
      </c>
      <c r="L62" s="135" t="str">
        <f>IF(1=1,IF(OR(J62="",O62="",NOT(ISNUMBER(J62)),NOT(ISNUMBER(O62)),J62=0),"",O62/J62),N("L22"))</f>
        <v/>
      </c>
      <c r="M62" s="136" t="str">
        <f>IF(1=1,IF(OR(L62="",NOT(ISNUMBER(F62))),"",F62*L62*IFERROR(INDEX(D384:D428,MATCH(AE62,B384:B428,0)),1)),N("M13"))</f>
        <v/>
      </c>
      <c r="N62" s="137" t="str">
        <f>IF(1=1,IF(F62="","",IF(G62="","",IFERROR(INDEX(E384:E428,MATCH(AE62,B384:B428,0)),G62&amp;""))),N("N6"))</f>
        <v/>
      </c>
      <c r="O62" s="138" t="str">
        <f>IF(1=1,IF(E62="","",O46),N("K22"))</f>
        <v/>
      </c>
      <c r="P62" s="139" t="str">
        <f>IF(1=1,IF(M62="","",IF(AND(ISNUMBER(M62),M62&lt;1,N62="kg"),MAX(1,ROUND(M62*1000,0)),IF(AND(ISNUMBER(M62),M62&lt;1,N62="L"),MAX(1,ROUND(M62*100,0)),ROUND(M62,3)))),N("O22"))</f>
        <v/>
      </c>
      <c r="Q62" s="140" t="str">
        <f>IF(1=1,IF(M62="","",IF(AND(ISNUMBER(M62),M62&lt;1,N62="kg"),"g",IF(AND(ISNUMBER(M62),M62&lt;1,N62="L"),"cl",N62))),N("P22"))</f>
        <v/>
      </c>
      <c r="R62" s="161" t="str">
        <f>IF(1=1,IF(E62="","",IF(F62="","A CONTROLER",IF(NOT(ISNUMBER(F62)),"TEXTE",IF(OR(L62="",L62&lt;=0),"COMMANDE PRINCIPALE INCOMPLETE",IF(G62="","UNITE MANQUANTE",IF(COUNTIF(B384:B428,AE62)=0,"UNITE A CONTROLER","OK")))))),N("Q9"))</f>
        <v/>
      </c>
      <c r="S62" s="105"/>
      <c r="T62" s="141">
        <f t="shared" si="12"/>
        <v>0</v>
      </c>
      <c r="U62" s="133" t="str">
        <f>IF(1=1,IF(E62="","",U46),N("S22"))</f>
        <v/>
      </c>
      <c r="V62" s="133" t="str">
        <f>IF(1=1,IF(E62="","",V46),N("T22"))</f>
        <v/>
      </c>
      <c r="W62" s="135" t="str">
        <f>IF(1=1,IF(OR(U62="",V62="",NOT(ISNUMBER(U62)),NOT(ISNUMBER(V62)),U62=0),"",V62/U62),N("U22"))</f>
        <v/>
      </c>
      <c r="X62" s="136" t="str">
        <f>IF(1=1,IF(OR(W62="",NOT(ISNUMBER(F62))),"",F62*W62*IFERROR(INDEX(D384:D428,MATCH(AE62,B384:B428,0)),1)),N("V7"))</f>
        <v/>
      </c>
      <c r="Y62" s="137" t="str">
        <f>IF(1=1,IF(F62="","",IF(G62="","",IFERROR(INDEX(E384:E428,MATCH(AE62,B384:B428,0)),G62&amp;""))),N("W6"))</f>
        <v/>
      </c>
      <c r="Z62" s="142" t="str">
        <f>IF(1=1,IF(X62="","",IF(AND(ISNUMBER(X62),X62&lt;1,Y62="kg"),MAX(1,ROUND(X62*1000,0)),IF(AND(ISNUMBER(X62),X62&lt;1,Y62="L"),MAX(1,ROUND(X62*100,0)),ROUND(X62,3)))),N("X22"))</f>
        <v/>
      </c>
      <c r="AA62" s="143" t="str">
        <f>IF(1=1,IF(X62="","",IF(AND(ISNUMBER(X62),X62&lt;1,Y62="kg"),"g",IF(AND(ISNUMBER(X62),X62&lt;1,Y62="L"),"cl",Y62))),N("Y22"))</f>
        <v/>
      </c>
      <c r="AB62" s="123" t="str">
        <f>IF(1=1,IF(E62="","",IF(F62="","A CONTROLER",IF(NOT(ISNUMBER(F62)),"TEXTE",IF(OR(W62="",W62&lt;=0),"COMMANDE COUVERTS INCOMPLETE",IF(G62="","UNITE MANQUANTE",IF(COUNTIF(B384:B428,AE62)=0,"UNITE A CONTROLER","OK")))))),N("Z6"))</f>
        <v/>
      </c>
      <c r="AD62" s="144" t="str">
        <f>IF(1=1,IF(E62="","",AD46),N("AB22"))</f>
        <v/>
      </c>
      <c r="AE62" s="125" t="str">
        <f>IF(1=1,IF(G62="","",UPPER(TRIM(SUBSTITUTE(SUBSTITUTE(G62&amp;"",CHAR(160)," ")," "," ")))),N("AC22"))</f>
        <v/>
      </c>
    </row>
    <row r="63" spans="1:33" ht="15.75" x14ac:dyDescent="0.25">
      <c r="A63" s="160" t="str">
        <f>IF(1=1,IF(E63="","",A46),N("A23"))</f>
        <v/>
      </c>
      <c r="B63" s="127" t="str">
        <f>IF(1=1,IF(E63="","",B46),N("B23"))</f>
        <v/>
      </c>
      <c r="C63" s="127"/>
      <c r="D63" s="129" t="str">
        <f>IF(ISBLANK(E63),"",LARGE(D46:D62,1)+1)</f>
        <v/>
      </c>
      <c r="E63" s="130"/>
      <c r="F63" s="131"/>
      <c r="G63" s="170"/>
      <c r="H63" s="105"/>
      <c r="I63" s="132" t="str">
        <f>IF(1=1,IF(E63="","",I46),N("H23"))</f>
        <v/>
      </c>
      <c r="J63" s="133" t="str">
        <f>IF(1=1,IF(E63="","",J46),N("I23"))</f>
        <v/>
      </c>
      <c r="K63" s="134" t="str">
        <f>IF(1=1,IF(E63="","",K46),N("J23"))</f>
        <v/>
      </c>
      <c r="L63" s="135" t="str">
        <f>IF(1=1,IF(OR(J63="",O63="",NOT(ISNUMBER(J63)),NOT(ISNUMBER(O63)),J63=0),"",O63/J63),N("L23"))</f>
        <v/>
      </c>
      <c r="M63" s="136" t="str">
        <f>IF(1=1,IF(OR(L63="",NOT(ISNUMBER(F63))),"",F63*L63*IFERROR(INDEX(D384:D428,MATCH(AE63,B384:B428,0)),1)),N("M13"))</f>
        <v/>
      </c>
      <c r="N63" s="137" t="str">
        <f>IF(1=1,IF(F63="","",IF(G63="","",IFERROR(INDEX(E384:E428,MATCH(AE63,B384:B428,0)),G63&amp;""))),N("N6"))</f>
        <v/>
      </c>
      <c r="O63" s="138" t="str">
        <f>IF(1=1,IF(E63="","",O46),N("K23"))</f>
        <v/>
      </c>
      <c r="P63" s="139" t="str">
        <f>IF(1=1,IF(M63="","",IF(AND(ISNUMBER(M63),M63&lt;1,N63="kg"),MAX(1,ROUND(M63*1000,0)),IF(AND(ISNUMBER(M63),M63&lt;1,N63="L"),MAX(1,ROUND(M63*100,0)),ROUND(M63,3)))),N("O23"))</f>
        <v/>
      </c>
      <c r="Q63" s="140" t="str">
        <f>IF(1=1,IF(M63="","",IF(AND(ISNUMBER(M63),M63&lt;1,N63="kg"),"g",IF(AND(ISNUMBER(M63),M63&lt;1,N63="L"),"cl",N63))),N("P23"))</f>
        <v/>
      </c>
      <c r="R63" s="161" t="str">
        <f>IF(1=1,IF(E63="","",IF(F63="","A CONTROLER",IF(NOT(ISNUMBER(F63)),"TEXTE",IF(OR(L63="",L63&lt;=0),"COMMANDE PRINCIPALE INCOMPLETE",IF(G63="","UNITE MANQUANTE",IF(COUNTIF(B384:B428,AE63)=0,"UNITE A CONTROLER","OK")))))),N("Q9"))</f>
        <v/>
      </c>
      <c r="S63" s="105"/>
      <c r="T63" s="141">
        <f t="shared" si="12"/>
        <v>0</v>
      </c>
      <c r="U63" s="133" t="str">
        <f>IF(1=1,IF(E63="","",U46),N("S23"))</f>
        <v/>
      </c>
      <c r="V63" s="133" t="str">
        <f>IF(1=1,IF(E63="","",V46),N("T23"))</f>
        <v/>
      </c>
      <c r="W63" s="135" t="str">
        <f>IF(1=1,IF(OR(U63="",V63="",NOT(ISNUMBER(U63)),NOT(ISNUMBER(V63)),U63=0),"",V63/U63),N("U23"))</f>
        <v/>
      </c>
      <c r="X63" s="136" t="str">
        <f>IF(1=1,IF(OR(W63="",NOT(ISNUMBER(F63))),"",F63*W63*IFERROR(INDEX(D384:D428,MATCH(AE63,B384:B428,0)),1)),N("V7"))</f>
        <v/>
      </c>
      <c r="Y63" s="137" t="str">
        <f>IF(1=1,IF(F63="","",IF(G63="","",IFERROR(INDEX(E384:E428,MATCH(AE63,B384:B428,0)),G63&amp;""))),N("W6"))</f>
        <v/>
      </c>
      <c r="Z63" s="142" t="str">
        <f>IF(1=1,IF(X63="","",IF(AND(ISNUMBER(X63),X63&lt;1,Y63="kg"),MAX(1,ROUND(X63*1000,0)),IF(AND(ISNUMBER(X63),X63&lt;1,Y63="L"),MAX(1,ROUND(X63*100,0)),ROUND(X63,3)))),N("X23"))</f>
        <v/>
      </c>
      <c r="AA63" s="143" t="str">
        <f>IF(1=1,IF(X63="","",IF(AND(ISNUMBER(X63),X63&lt;1,Y63="kg"),"g",IF(AND(ISNUMBER(X63),X63&lt;1,Y63="L"),"cl",Y63))),N("Y23"))</f>
        <v/>
      </c>
      <c r="AB63" s="123" t="str">
        <f>IF(1=1,IF(E63="","",IF(F63="","A CONTROLER",IF(NOT(ISNUMBER(F63)),"TEXTE",IF(OR(W63="",W63&lt;=0),"COMMANDE COUVERTS INCOMPLETE",IF(G63="","UNITE MANQUANTE",IF(COUNTIF(B384:B428,AE63)=0,"UNITE A CONTROLER","OK")))))),N("Z6"))</f>
        <v/>
      </c>
      <c r="AD63" s="144" t="str">
        <f>IF(1=1,IF(E63="","",AD46),N("AB23"))</f>
        <v/>
      </c>
      <c r="AE63" s="125" t="str">
        <f>IF(1=1,IF(G63="","",UPPER(TRIM(SUBSTITUTE(SUBSTITUTE(G63&amp;"",CHAR(160)," ")," "," ")))),N("AC23"))</f>
        <v/>
      </c>
    </row>
    <row r="64" spans="1:33" ht="15.75" x14ac:dyDescent="0.25">
      <c r="A64" s="160" t="str">
        <f>IF(1=1,IF(E64="","",A46),N("A24"))</f>
        <v/>
      </c>
      <c r="B64" s="127" t="str">
        <f>IF(1=1,IF(E64="","",B46),N("B24"))</f>
        <v/>
      </c>
      <c r="C64" s="127"/>
      <c r="D64" s="129" t="str">
        <f>IF(ISBLANK(E64),"",LARGE(D46:D63,1)+1)</f>
        <v/>
      </c>
      <c r="E64" s="130"/>
      <c r="F64" s="131"/>
      <c r="G64" s="170"/>
      <c r="H64" s="105"/>
      <c r="I64" s="132" t="str">
        <f>IF(1=1,IF(E64="","",I46),N("H24"))</f>
        <v/>
      </c>
      <c r="J64" s="133" t="str">
        <f>IF(1=1,IF(E64="","",J46),N("I24"))</f>
        <v/>
      </c>
      <c r="K64" s="134" t="str">
        <f>IF(1=1,IF(E64="","",K46),N("J24"))</f>
        <v/>
      </c>
      <c r="L64" s="135" t="str">
        <f>IF(1=1,IF(OR(J64="",O64="",NOT(ISNUMBER(J64)),NOT(ISNUMBER(O64)),J64=0),"",O64/J64),N("L24"))</f>
        <v/>
      </c>
      <c r="M64" s="136" t="str">
        <f>IF(1=1,IF(OR(L64="",NOT(ISNUMBER(F64))),"",F64*L64*IFERROR(INDEX(D384:D428,MATCH(AE64,B384:B428,0)),1)),N("M13"))</f>
        <v/>
      </c>
      <c r="N64" s="137" t="str">
        <f>IF(1=1,IF(F64="","",IF(G64="","",IFERROR(INDEX(E384:E428,MATCH(AE64,B384:B428,0)),G64&amp;""))),N("N6"))</f>
        <v/>
      </c>
      <c r="O64" s="138" t="str">
        <f>IF(1=1,IF(E64="","",O46),N("K24"))</f>
        <v/>
      </c>
      <c r="P64" s="139" t="str">
        <f>IF(1=1,IF(M64="","",IF(AND(ISNUMBER(M64),M64&lt;1,N64="kg"),MAX(1,ROUND(M64*1000,0)),IF(AND(ISNUMBER(M64),M64&lt;1,N64="L"),MAX(1,ROUND(M64*100,0)),ROUND(M64,3)))),N("O24"))</f>
        <v/>
      </c>
      <c r="Q64" s="140" t="str">
        <f>IF(1=1,IF(M64="","",IF(AND(ISNUMBER(M64),M64&lt;1,N64="kg"),"g",IF(AND(ISNUMBER(M64),M64&lt;1,N64="L"),"cl",N64))),N("P24"))</f>
        <v/>
      </c>
      <c r="R64" s="161" t="str">
        <f>IF(1=1,IF(E64="","",IF(F64="","A CONTROLER",IF(NOT(ISNUMBER(F64)),"TEXTE",IF(OR(L64="",L64&lt;=0),"COMMANDE PRINCIPALE INCOMPLETE",IF(G64="","UNITE MANQUANTE",IF(COUNTIF(B384:B428,AE64)=0,"UNITE A CONTROLER","OK")))))),N("Q9"))</f>
        <v/>
      </c>
      <c r="S64" s="105"/>
      <c r="T64" s="141">
        <f t="shared" si="12"/>
        <v>0</v>
      </c>
      <c r="U64" s="133" t="str">
        <f>IF(1=1,IF(E64="","",U46),N("S24"))</f>
        <v/>
      </c>
      <c r="V64" s="133" t="str">
        <f>IF(1=1,IF(E64="","",V46),N("T24"))</f>
        <v/>
      </c>
      <c r="W64" s="135" t="str">
        <f>IF(1=1,IF(OR(U64="",V64="",NOT(ISNUMBER(U64)),NOT(ISNUMBER(V64)),U64=0),"",V64/U64),N("U24"))</f>
        <v/>
      </c>
      <c r="X64" s="136" t="str">
        <f>IF(1=1,IF(OR(W64="",NOT(ISNUMBER(F64))),"",F64*W64*IFERROR(INDEX(D384:D428,MATCH(AE64,B384:B428,0)),1)),N("V7"))</f>
        <v/>
      </c>
      <c r="Y64" s="137" t="str">
        <f>IF(1=1,IF(F64="","",IF(G64="","",IFERROR(INDEX(E384:E428,MATCH(AE64,B384:B428,0)),G64&amp;""))),N("W6"))</f>
        <v/>
      </c>
      <c r="Z64" s="142" t="str">
        <f>IF(1=1,IF(X64="","",IF(AND(ISNUMBER(X64),X64&lt;1,Y64="kg"),MAX(1,ROUND(X64*1000,0)),IF(AND(ISNUMBER(X64),X64&lt;1,Y64="L"),MAX(1,ROUND(X64*100,0)),ROUND(X64,3)))),N("X24"))</f>
        <v/>
      </c>
      <c r="AA64" s="143" t="str">
        <f>IF(1=1,IF(X64="","",IF(AND(ISNUMBER(X64),X64&lt;1,Y64="kg"),"g",IF(AND(ISNUMBER(X64),X64&lt;1,Y64="L"),"cl",Y64))),N("Y24"))</f>
        <v/>
      </c>
      <c r="AB64" s="123" t="str">
        <f>IF(1=1,IF(E64="","",IF(F64="","A CONTROLER",IF(NOT(ISNUMBER(F64)),"TEXTE",IF(OR(W64="",W64&lt;=0),"COMMANDE COUVERTS INCOMPLETE",IF(G64="","UNITE MANQUANTE",IF(COUNTIF(B384:B428,AE64)=0,"UNITE A CONTROLER","OK")))))),N("Z6"))</f>
        <v/>
      </c>
      <c r="AD64" s="144" t="str">
        <f>IF(1=1,IF(E64="","",AD46),N("AB24"))</f>
        <v/>
      </c>
      <c r="AE64" s="125" t="str">
        <f>IF(1=1,IF(G64="","",UPPER(TRIM(SUBSTITUTE(SUBSTITUTE(G64&amp;"",CHAR(160)," ")," "," ")))),N("AC24"))</f>
        <v/>
      </c>
    </row>
    <row r="65" spans="1:31" ht="15.75" x14ac:dyDescent="0.25">
      <c r="A65" s="160" t="str">
        <f>IF(1=1,IF(E65="","",A46),N("A25"))</f>
        <v/>
      </c>
      <c r="B65" s="127" t="str">
        <f>IF(1=1,IF(E65="","",B46),N("B25"))</f>
        <v/>
      </c>
      <c r="C65" s="127"/>
      <c r="D65" s="129" t="str">
        <f>IF(ISBLANK(E65),"",LARGE(D46:D64,1)+1)</f>
        <v/>
      </c>
      <c r="E65" s="130"/>
      <c r="F65" s="131"/>
      <c r="G65" s="170"/>
      <c r="H65" s="105"/>
      <c r="I65" s="132" t="str">
        <f>IF(1=1,IF(E65="","",I46),N("H25"))</f>
        <v/>
      </c>
      <c r="J65" s="133" t="str">
        <f>IF(1=1,IF(E65="","",J46),N("I25"))</f>
        <v/>
      </c>
      <c r="K65" s="134" t="str">
        <f>IF(1=1,IF(E65="","",K46),N("J25"))</f>
        <v/>
      </c>
      <c r="L65" s="135" t="str">
        <f>IF(1=1,IF(OR(J65="",O65="",NOT(ISNUMBER(J65)),NOT(ISNUMBER(O65)),J65=0),"",O65/J65),N("L25"))</f>
        <v/>
      </c>
      <c r="M65" s="136" t="str">
        <f>IF(1=1,IF(OR(L65="",NOT(ISNUMBER(F65))),"",F65*L65*IFERROR(INDEX(D384:D428,MATCH(AE65,B384:B428,0)),1)),N("M13"))</f>
        <v/>
      </c>
      <c r="N65" s="137" t="str">
        <f>IF(1=1,IF(F65="","",IF(G65="","",IFERROR(INDEX(E384:E428,MATCH(AE65,B384:B428,0)),G65&amp;""))),N("N6"))</f>
        <v/>
      </c>
      <c r="O65" s="138" t="str">
        <f>IF(1=1,IF(E65="","",O46),N("K25"))</f>
        <v/>
      </c>
      <c r="P65" s="139" t="str">
        <f>IF(1=1,IF(M65="","",IF(AND(ISNUMBER(M65),M65&lt;1,N65="kg"),MAX(1,ROUND(M65*1000,0)),IF(AND(ISNUMBER(M65),M65&lt;1,N65="L"),MAX(1,ROUND(M65*100,0)),ROUND(M65,3)))),N("O25"))</f>
        <v/>
      </c>
      <c r="Q65" s="140" t="str">
        <f>IF(1=1,IF(M65="","",IF(AND(ISNUMBER(M65),M65&lt;1,N65="kg"),"g",IF(AND(ISNUMBER(M65),M65&lt;1,N65="L"),"cl",N65))),N("P25"))</f>
        <v/>
      </c>
      <c r="R65" s="161" t="str">
        <f>IF(1=1,IF(E65="","",IF(F65="","A CONTROLER",IF(NOT(ISNUMBER(F65)),"TEXTE",IF(OR(L65="",L65&lt;=0),"COMMANDE PRINCIPALE INCOMPLETE",IF(G65="","UNITE MANQUANTE",IF(COUNTIF(B384:B428,AE65)=0,"UNITE A CONTROLER","OK")))))),N("Q9"))</f>
        <v/>
      </c>
      <c r="S65" s="105"/>
      <c r="T65" s="141">
        <f t="shared" si="12"/>
        <v>0</v>
      </c>
      <c r="U65" s="133" t="str">
        <f>IF(1=1,IF(E65="","",U46),N("S25"))</f>
        <v/>
      </c>
      <c r="V65" s="133" t="str">
        <f>IF(1=1,IF(E65="","",V46),N("T25"))</f>
        <v/>
      </c>
      <c r="W65" s="135" t="str">
        <f>IF(1=1,IF(OR(U65="",V65="",NOT(ISNUMBER(U65)),NOT(ISNUMBER(V65)),U65=0),"",V65/U65),N("U25"))</f>
        <v/>
      </c>
      <c r="X65" s="136" t="str">
        <f>IF(1=1,IF(OR(W65="",NOT(ISNUMBER(F65))),"",F65*W65*IFERROR(INDEX(D384:D428,MATCH(AE65,B384:B428,0)),1)),N("V7"))</f>
        <v/>
      </c>
      <c r="Y65" s="137" t="str">
        <f>IF(1=1,IF(F65="","",IF(G65="","",IFERROR(INDEX(E384:E428,MATCH(AE65,B384:B428,0)),G65&amp;""))),N("W6"))</f>
        <v/>
      </c>
      <c r="Z65" s="142" t="str">
        <f>IF(1=1,IF(X65="","",IF(AND(ISNUMBER(X65),X65&lt;1,Y65="kg"),MAX(1,ROUND(X65*1000,0)),IF(AND(ISNUMBER(X65),X65&lt;1,Y65="L"),MAX(1,ROUND(X65*100,0)),ROUND(X65,3)))),N("X25"))</f>
        <v/>
      </c>
      <c r="AA65" s="143" t="str">
        <f>IF(1=1,IF(X65="","",IF(AND(ISNUMBER(X65),X65&lt;1,Y65="kg"),"g",IF(AND(ISNUMBER(X65),X65&lt;1,Y65="L"),"cl",Y65))),N("Y25"))</f>
        <v/>
      </c>
      <c r="AB65" s="123" t="str">
        <f>IF(1=1,IF(E65="","",IF(F65="","A CONTROLER",IF(NOT(ISNUMBER(F65)),"TEXTE",IF(OR(W65="",W65&lt;=0),"COMMANDE COUVERTS INCOMPLETE",IF(G65="","UNITE MANQUANTE",IF(COUNTIF(B384:B428,AE65)=0,"UNITE A CONTROLER","OK")))))),N("Z6"))</f>
        <v/>
      </c>
      <c r="AD65" s="144" t="str">
        <f>IF(1=1,IF(E65="","",AD46),N("AB25"))</f>
        <v/>
      </c>
      <c r="AE65" s="125" t="str">
        <f>IF(1=1,IF(G65="","",UPPER(TRIM(SUBSTITUTE(SUBSTITUTE(G65&amp;"",CHAR(160)," ")," "," ")))),N("AC25"))</f>
        <v/>
      </c>
    </row>
    <row r="66" spans="1:31" ht="15.75" x14ac:dyDescent="0.25">
      <c r="A66" s="160" t="str">
        <f>IF(1=1,IF(E66="","",A46),N("A26"))</f>
        <v/>
      </c>
      <c r="B66" s="127" t="str">
        <f>IF(1=1,IF(E66="","",B46),N("B26"))</f>
        <v/>
      </c>
      <c r="C66" s="127"/>
      <c r="D66" s="129" t="str">
        <f>IF(ISBLANK(E66),"",LARGE(D46:D65,1)+1)</f>
        <v/>
      </c>
      <c r="E66" s="130"/>
      <c r="F66" s="131"/>
      <c r="G66" s="170"/>
      <c r="H66" s="105"/>
      <c r="I66" s="132" t="str">
        <f>IF(1=1,IF(E66="","",I46),N("H26"))</f>
        <v/>
      </c>
      <c r="J66" s="133" t="str">
        <f>IF(1=1,IF(E66="","",J46),N("I26"))</f>
        <v/>
      </c>
      <c r="K66" s="134" t="str">
        <f>IF(1=1,IF(E66="","",K46),N("J26"))</f>
        <v/>
      </c>
      <c r="L66" s="135" t="str">
        <f>IF(1=1,IF(OR(J66="",O66="",NOT(ISNUMBER(J66)),NOT(ISNUMBER(O66)),J66=0),"",O66/J66),N("L26"))</f>
        <v/>
      </c>
      <c r="M66" s="136" t="str">
        <f>IF(1=1,IF(OR(L66="",NOT(ISNUMBER(F66))),"",F66*L66*IFERROR(INDEX(D384:D428,MATCH(AE66,B384:B428,0)),1)),N("M13"))</f>
        <v/>
      </c>
      <c r="N66" s="137" t="str">
        <f>IF(1=1,IF(F66="","",IF(G66="","",IFERROR(INDEX(E384:E428,MATCH(AE66,B384:B428,0)),G66&amp;""))),N("N6"))</f>
        <v/>
      </c>
      <c r="O66" s="138" t="str">
        <f>IF(1=1,IF(E66="","",O46),N("K26"))</f>
        <v/>
      </c>
      <c r="P66" s="139" t="str">
        <f>IF(1=1,IF(M66="","",IF(AND(ISNUMBER(M66),M66&lt;1,N66="kg"),MAX(1,ROUND(M66*1000,0)),IF(AND(ISNUMBER(M66),M66&lt;1,N66="L"),MAX(1,ROUND(M66*100,0)),ROUND(M66,3)))),N("O26"))</f>
        <v/>
      </c>
      <c r="Q66" s="140" t="str">
        <f>IF(1=1,IF(M66="","",IF(AND(ISNUMBER(M66),M66&lt;1,N66="kg"),"g",IF(AND(ISNUMBER(M66),M66&lt;1,N66="L"),"cl",N66))),N("P26"))</f>
        <v/>
      </c>
      <c r="R66" s="161" t="str">
        <f>IF(1=1,IF(E66="","",IF(F66="","A CONTROLER",IF(NOT(ISNUMBER(F66)),"TEXTE",IF(OR(L66="",L66&lt;=0),"COMMANDE PRINCIPALE INCOMPLETE",IF(G66="","UNITE MANQUANTE",IF(COUNTIF(B384:B428,AE66)=0,"UNITE A CONTROLER","OK")))))),N("Q9"))</f>
        <v/>
      </c>
      <c r="S66" s="105"/>
      <c r="T66" s="141">
        <f t="shared" si="12"/>
        <v>0</v>
      </c>
      <c r="U66" s="133" t="str">
        <f>IF(1=1,IF(E66="","",U46),N("S26"))</f>
        <v/>
      </c>
      <c r="V66" s="133" t="str">
        <f>IF(1=1,IF(E66="","",V46),N("T26"))</f>
        <v/>
      </c>
      <c r="W66" s="135" t="str">
        <f>IF(1=1,IF(OR(U66="",V66="",NOT(ISNUMBER(U66)),NOT(ISNUMBER(V66)),U66=0),"",V66/U66),N("U26"))</f>
        <v/>
      </c>
      <c r="X66" s="136" t="str">
        <f>IF(1=1,IF(OR(W66="",NOT(ISNUMBER(F66))),"",F66*W66*IFERROR(INDEX(D384:D428,MATCH(AE66,B384:B428,0)),1)),N("V7"))</f>
        <v/>
      </c>
      <c r="Y66" s="137" t="str">
        <f>IF(1=1,IF(F66="","",IF(G66="","",IFERROR(INDEX(E384:E428,MATCH(AE66,B384:B428,0)),G66&amp;""))),N("W6"))</f>
        <v/>
      </c>
      <c r="Z66" s="142" t="str">
        <f>IF(1=1,IF(X66="","",IF(AND(ISNUMBER(X66),X66&lt;1,Y66="kg"),MAX(1,ROUND(X66*1000,0)),IF(AND(ISNUMBER(X66),X66&lt;1,Y66="L"),MAX(1,ROUND(X66*100,0)),ROUND(X66,3)))),N("X26"))</f>
        <v/>
      </c>
      <c r="AA66" s="143" t="str">
        <f>IF(1=1,IF(X66="","",IF(AND(ISNUMBER(X66),X66&lt;1,Y66="kg"),"g",IF(AND(ISNUMBER(X66),X66&lt;1,Y66="L"),"cl",Y66))),N("Y26"))</f>
        <v/>
      </c>
      <c r="AB66" s="123" t="str">
        <f>IF(1=1,IF(E66="","",IF(F66="","A CONTROLER",IF(NOT(ISNUMBER(F66)),"TEXTE",IF(OR(W66="",W66&lt;=0),"COMMANDE COUVERTS INCOMPLETE",IF(G66="","UNITE MANQUANTE",IF(COUNTIF(B384:B428,AE66)=0,"UNITE A CONTROLER","OK")))))),N("Z6"))</f>
        <v/>
      </c>
      <c r="AD66" s="144" t="str">
        <f>IF(1=1,IF(E66="","",AD46),N("AB26"))</f>
        <v/>
      </c>
      <c r="AE66" s="125" t="str">
        <f>IF(1=1,IF(G66="","",UPPER(TRIM(SUBSTITUTE(SUBSTITUTE(G66&amp;"",CHAR(160)," ")," "," ")))),N("AC26"))</f>
        <v/>
      </c>
    </row>
    <row r="67" spans="1:31" ht="15.75" x14ac:dyDescent="0.25">
      <c r="A67" s="160" t="str">
        <f>IF(1=1,IF(E67="","",A46),N("A27"))</f>
        <v/>
      </c>
      <c r="B67" s="127" t="str">
        <f>IF(1=1,IF(E67="","",B46),N("B27"))</f>
        <v/>
      </c>
      <c r="C67" s="127"/>
      <c r="D67" s="129" t="str">
        <f>IF(ISBLANK(E67),"",LARGE(D46:D66,1)+1)</f>
        <v/>
      </c>
      <c r="E67" s="130"/>
      <c r="F67" s="131"/>
      <c r="G67" s="170"/>
      <c r="H67" s="105"/>
      <c r="I67" s="132" t="str">
        <f>IF(1=1,IF(E67="","",I46),N("H27"))</f>
        <v/>
      </c>
      <c r="J67" s="133" t="str">
        <f>IF(1=1,IF(E67="","",J46),N("I27"))</f>
        <v/>
      </c>
      <c r="K67" s="134" t="str">
        <f>IF(1=1,IF(E67="","",K46),N("J27"))</f>
        <v/>
      </c>
      <c r="L67" s="135" t="str">
        <f>IF(1=1,IF(OR(J67="",O67="",NOT(ISNUMBER(J67)),NOT(ISNUMBER(O67)),J67=0),"",O67/J67),N("L27"))</f>
        <v/>
      </c>
      <c r="M67" s="136" t="str">
        <f>IF(1=1,IF(OR(L67="",NOT(ISNUMBER(F67))),"",F67*L67*IFERROR(INDEX(D384:D428,MATCH(AE67,B384:B428,0)),1)),N("M13"))</f>
        <v/>
      </c>
      <c r="N67" s="137" t="str">
        <f>IF(1=1,IF(F67="","",IF(G67="","",IFERROR(INDEX(E384:E428,MATCH(AE67,B384:B428,0)),G67&amp;""))),N("N6"))</f>
        <v/>
      </c>
      <c r="O67" s="138" t="str">
        <f>IF(1=1,IF(E67="","",O46),N("K27"))</f>
        <v/>
      </c>
      <c r="P67" s="139" t="str">
        <f>IF(1=1,IF(M67="","",IF(AND(ISNUMBER(M67),M67&lt;1,N67="kg"),MAX(1,ROUND(M67*1000,0)),IF(AND(ISNUMBER(M67),M67&lt;1,N67="L"),MAX(1,ROUND(M67*100,0)),ROUND(M67,3)))),N("O27"))</f>
        <v/>
      </c>
      <c r="Q67" s="140" t="str">
        <f>IF(1=1,IF(M67="","",IF(AND(ISNUMBER(M67),M67&lt;1,N67="kg"),"g",IF(AND(ISNUMBER(M67),M67&lt;1,N67="L"),"cl",N67))),N("P27"))</f>
        <v/>
      </c>
      <c r="R67" s="161" t="str">
        <f>IF(1=1,IF(E67="","",IF(F67="","A CONTROLER",IF(NOT(ISNUMBER(F67)),"TEXTE",IF(OR(L67="",L67&lt;=0),"COMMANDE PRINCIPALE INCOMPLETE",IF(G67="","UNITE MANQUANTE",IF(COUNTIF(B384:B428,AE67)=0,"UNITE A CONTROLER","OK")))))),N("Q9"))</f>
        <v/>
      </c>
      <c r="S67" s="105"/>
      <c r="T67" s="141">
        <f t="shared" si="12"/>
        <v>0</v>
      </c>
      <c r="U67" s="133" t="str">
        <f>IF(1=1,IF(E67="","",U46),N("S27"))</f>
        <v/>
      </c>
      <c r="V67" s="133" t="str">
        <f>IF(1=1,IF(E67="","",V46),N("T27"))</f>
        <v/>
      </c>
      <c r="W67" s="135" t="str">
        <f>IF(1=1,IF(OR(U67="",V67="",NOT(ISNUMBER(U67)),NOT(ISNUMBER(V67)),U67=0),"",V67/U67),N("U27"))</f>
        <v/>
      </c>
      <c r="X67" s="136" t="str">
        <f>IF(1=1,IF(OR(W67="",NOT(ISNUMBER(F67))),"",F67*W67*IFERROR(INDEX(D384:D428,MATCH(AE67,B384:B428,0)),1)),N("V7"))</f>
        <v/>
      </c>
      <c r="Y67" s="137" t="str">
        <f>IF(1=1,IF(F67="","",IF(G67="","",IFERROR(INDEX(E384:E428,MATCH(AE67,B384:B428,0)),G67&amp;""))),N("W6"))</f>
        <v/>
      </c>
      <c r="Z67" s="142" t="str">
        <f>IF(1=1,IF(X67="","",IF(AND(ISNUMBER(X67),X67&lt;1,Y67="kg"),MAX(1,ROUND(X67*1000,0)),IF(AND(ISNUMBER(X67),X67&lt;1,Y67="L"),MAX(1,ROUND(X67*100,0)),ROUND(X67,3)))),N("X27"))</f>
        <v/>
      </c>
      <c r="AA67" s="143" t="str">
        <f>IF(1=1,IF(X67="","",IF(AND(ISNUMBER(X67),X67&lt;1,Y67="kg"),"g",IF(AND(ISNUMBER(X67),X67&lt;1,Y67="L"),"cl",Y67))),N("Y27"))</f>
        <v/>
      </c>
      <c r="AB67" s="123" t="str">
        <f>IF(1=1,IF(E67="","",IF(F67="","A CONTROLER",IF(NOT(ISNUMBER(F67)),"TEXTE",IF(OR(W67="",W67&lt;=0),"COMMANDE COUVERTS INCOMPLETE",IF(G67="","UNITE MANQUANTE",IF(COUNTIF(B384:B428,AE67)=0,"UNITE A CONTROLER","OK")))))),N("Z6"))</f>
        <v/>
      </c>
      <c r="AD67" s="144" t="str">
        <f>IF(1=1,IF(E67="","",AD46),N("AB27"))</f>
        <v/>
      </c>
      <c r="AE67" s="125" t="str">
        <f>IF(1=1,IF(G67="","",UPPER(TRIM(SUBSTITUTE(SUBSTITUTE(G67&amp;"",CHAR(160)," ")," "," ")))),N("AC27"))</f>
        <v/>
      </c>
    </row>
    <row r="68" spans="1:31" ht="15.75" x14ac:dyDescent="0.25">
      <c r="A68" s="160" t="str">
        <f>IF(1=1,IF(E68="","",A46),N("A28"))</f>
        <v/>
      </c>
      <c r="B68" s="127" t="str">
        <f>IF(1=1,IF(E68="","",B46),N("B28"))</f>
        <v/>
      </c>
      <c r="C68" s="127"/>
      <c r="D68" s="129" t="str">
        <f>IF(ISBLANK(E68),"",LARGE(D46:D67,1)+1)</f>
        <v/>
      </c>
      <c r="E68" s="130"/>
      <c r="F68" s="131"/>
      <c r="G68" s="170"/>
      <c r="H68" s="105"/>
      <c r="I68" s="132" t="str">
        <f>IF(1=1,IF(E68="","",I46),N("H28"))</f>
        <v/>
      </c>
      <c r="J68" s="133" t="str">
        <f>IF(1=1,IF(E68="","",J46),N("I28"))</f>
        <v/>
      </c>
      <c r="K68" s="134" t="str">
        <f>IF(1=1,IF(E68="","",K46),N("J28"))</f>
        <v/>
      </c>
      <c r="L68" s="135" t="str">
        <f>IF(1=1,IF(OR(J68="",O68="",NOT(ISNUMBER(J68)),NOT(ISNUMBER(O68)),J68=0),"",O68/J68),N("L28"))</f>
        <v/>
      </c>
      <c r="M68" s="136" t="str">
        <f>IF(1=1,IF(OR(L68="",NOT(ISNUMBER(F68))),"",F68*L68*IFERROR(INDEX(D384:D428,MATCH(AE68,B384:B428,0)),1)),N("M13"))</f>
        <v/>
      </c>
      <c r="N68" s="137" t="str">
        <f>IF(1=1,IF(F68="","",IF(G68="","",IFERROR(INDEX(E384:E428,MATCH(AE68,B384:B428,0)),G68&amp;""))),N("N6"))</f>
        <v/>
      </c>
      <c r="O68" s="138" t="str">
        <f>IF(1=1,IF(E68="","",O46),N("K28"))</f>
        <v/>
      </c>
      <c r="P68" s="139" t="str">
        <f>IF(1=1,IF(M68="","",IF(AND(ISNUMBER(M68),M68&lt;1,N68="kg"),MAX(1,ROUND(M68*1000,0)),IF(AND(ISNUMBER(M68),M68&lt;1,N68="L"),MAX(1,ROUND(M68*100,0)),ROUND(M68,3)))),N("O28"))</f>
        <v/>
      </c>
      <c r="Q68" s="140" t="str">
        <f>IF(1=1,IF(M68="","",IF(AND(ISNUMBER(M68),M68&lt;1,N68="kg"),"g",IF(AND(ISNUMBER(M68),M68&lt;1,N68="L"),"cl",N68))),N("P28"))</f>
        <v/>
      </c>
      <c r="R68" s="161" t="str">
        <f>IF(1=1,IF(E68="","",IF(F68="","A CONTROLER",IF(NOT(ISNUMBER(F68)),"TEXTE",IF(OR(L68="",L68&lt;=0),"COMMANDE PRINCIPALE INCOMPLETE",IF(G68="","UNITE MANQUANTE",IF(COUNTIF(B384:B428,AE68)=0,"UNITE A CONTROLER","OK")))))),N("Q9"))</f>
        <v/>
      </c>
      <c r="S68" s="105"/>
      <c r="T68" s="141">
        <f t="shared" si="12"/>
        <v>0</v>
      </c>
      <c r="U68" s="133" t="str">
        <f>IF(1=1,IF(E68="","",U46),N("S28"))</f>
        <v/>
      </c>
      <c r="V68" s="133" t="str">
        <f>IF(1=1,IF(E68="","",V46),N("T28"))</f>
        <v/>
      </c>
      <c r="W68" s="135" t="str">
        <f>IF(1=1,IF(OR(U68="",V68="",NOT(ISNUMBER(U68)),NOT(ISNUMBER(V68)),U68=0),"",V68/U68),N("U28"))</f>
        <v/>
      </c>
      <c r="X68" s="136" t="str">
        <f>IF(1=1,IF(OR(W68="",NOT(ISNUMBER(F68))),"",F68*W68*IFERROR(INDEX(D384:D428,MATCH(AE68,B384:B428,0)),1)),N("V7"))</f>
        <v/>
      </c>
      <c r="Y68" s="137" t="str">
        <f>IF(1=1,IF(F68="","",IF(G68="","",IFERROR(INDEX(E384:E428,MATCH(AE68,B384:B428,0)),G68&amp;""))),N("W6"))</f>
        <v/>
      </c>
      <c r="Z68" s="142" t="str">
        <f>IF(1=1,IF(X68="","",IF(AND(ISNUMBER(X68),X68&lt;1,Y68="kg"),MAX(1,ROUND(X68*1000,0)),IF(AND(ISNUMBER(X68),X68&lt;1,Y68="L"),MAX(1,ROUND(X68*100,0)),ROUND(X68,3)))),N("X28"))</f>
        <v/>
      </c>
      <c r="AA68" s="143" t="str">
        <f>IF(1=1,IF(X68="","",IF(AND(ISNUMBER(X68),X68&lt;1,Y68="kg"),"g",IF(AND(ISNUMBER(X68),X68&lt;1,Y68="L"),"cl",Y68))),N("Y28"))</f>
        <v/>
      </c>
      <c r="AB68" s="123" t="str">
        <f>IF(1=1,IF(E68="","",IF(F68="","A CONTROLER",IF(NOT(ISNUMBER(F68)),"TEXTE",IF(OR(W68="",W68&lt;=0),"COMMANDE COUVERTS INCOMPLETE",IF(G68="","UNITE MANQUANTE",IF(COUNTIF(B384:B428,AE68)=0,"UNITE A CONTROLER","OK")))))),N("Z6"))</f>
        <v/>
      </c>
      <c r="AD68" s="144" t="str">
        <f>IF(1=1,IF(E68="","",AD46),N("AB28"))</f>
        <v/>
      </c>
      <c r="AE68" s="125" t="str">
        <f>IF(1=1,IF(G68="","",UPPER(TRIM(SUBSTITUTE(SUBSTITUTE(G68&amp;"",CHAR(160)," ")," "," ")))),N("AC28"))</f>
        <v/>
      </c>
    </row>
    <row r="69" spans="1:31" ht="15.75" x14ac:dyDescent="0.25">
      <c r="A69" s="160" t="str">
        <f>IF(1=1,IF(E69="","",A46),N("A29"))</f>
        <v/>
      </c>
      <c r="B69" s="127" t="str">
        <f>IF(1=1,IF(E69="","",B46),N("B29"))</f>
        <v/>
      </c>
      <c r="C69" s="127"/>
      <c r="D69" s="129" t="str">
        <f>IF(ISBLANK(E69),"",LARGE(D46:D68,1)+1)</f>
        <v/>
      </c>
      <c r="E69" s="130"/>
      <c r="F69" s="131"/>
      <c r="G69" s="170"/>
      <c r="H69" s="105"/>
      <c r="I69" s="132" t="str">
        <f>IF(1=1,IF(E69="","",I46),N("H29"))</f>
        <v/>
      </c>
      <c r="J69" s="133" t="str">
        <f>IF(1=1,IF(E69="","",J46),N("I29"))</f>
        <v/>
      </c>
      <c r="K69" s="134" t="str">
        <f>IF(1=1,IF(E69="","",K46),N("J29"))</f>
        <v/>
      </c>
      <c r="L69" s="135" t="str">
        <f>IF(1=1,IF(OR(J69="",O69="",NOT(ISNUMBER(J69)),NOT(ISNUMBER(O69)),J69=0),"",O69/J69),N("L29"))</f>
        <v/>
      </c>
      <c r="M69" s="136" t="str">
        <f>IF(1=1,IF(OR(L69="",NOT(ISNUMBER(F69))),"",F69*L69*IFERROR(INDEX(D384:D428,MATCH(AE69,B384:B428,0)),1)),N("M13"))</f>
        <v/>
      </c>
      <c r="N69" s="137" t="str">
        <f>IF(1=1,IF(F69="","",IF(G69="","",IFERROR(INDEX(E384:E428,MATCH(AE69,B384:B428,0)),G69&amp;""))),N("N6"))</f>
        <v/>
      </c>
      <c r="O69" s="138" t="str">
        <f>IF(1=1,IF(E69="","",O46),N("K29"))</f>
        <v/>
      </c>
      <c r="P69" s="139" t="str">
        <f>IF(1=1,IF(M69="","",IF(AND(ISNUMBER(M69),M69&lt;1,N69="kg"),MAX(1,ROUND(M69*1000,0)),IF(AND(ISNUMBER(M69),M69&lt;1,N69="L"),MAX(1,ROUND(M69*100,0)),ROUND(M69,3)))),N("O29"))</f>
        <v/>
      </c>
      <c r="Q69" s="140" t="str">
        <f>IF(1=1,IF(M69="","",IF(AND(ISNUMBER(M69),M69&lt;1,N69="kg"),"g",IF(AND(ISNUMBER(M69),M69&lt;1,N69="L"),"cl",N69))),N("P29"))</f>
        <v/>
      </c>
      <c r="R69" s="161" t="str">
        <f>IF(1=1,IF(E69="","",IF(F69="","A CONTROLER",IF(NOT(ISNUMBER(F69)),"TEXTE",IF(OR(L69="",L69&lt;=0),"COMMANDE PRINCIPALE INCOMPLETE",IF(G69="","UNITE MANQUANTE",IF(COUNTIF(B384:B428,AE69)=0,"UNITE A CONTROLER","OK")))))),N("Q9"))</f>
        <v/>
      </c>
      <c r="S69" s="105"/>
      <c r="T69" s="141">
        <f t="shared" si="12"/>
        <v>0</v>
      </c>
      <c r="U69" s="133" t="str">
        <f>IF(1=1,IF(E69="","",U46),N("S29"))</f>
        <v/>
      </c>
      <c r="V69" s="133" t="str">
        <f>IF(1=1,IF(E69="","",V46),N("T29"))</f>
        <v/>
      </c>
      <c r="W69" s="135" t="str">
        <f>IF(1=1,IF(OR(U69="",V69="",NOT(ISNUMBER(U69)),NOT(ISNUMBER(V69)),U69=0),"",V69/U69),N("U29"))</f>
        <v/>
      </c>
      <c r="X69" s="136" t="str">
        <f>IF(1=1,IF(OR(W69="",NOT(ISNUMBER(F69))),"",F69*W69*IFERROR(INDEX(D384:D428,MATCH(AE69,B384:B428,0)),1)),N("V7"))</f>
        <v/>
      </c>
      <c r="Y69" s="137" t="str">
        <f>IF(1=1,IF(F69="","",IF(G69="","",IFERROR(INDEX(E384:E428,MATCH(AE69,B384:B428,0)),G69&amp;""))),N("W6"))</f>
        <v/>
      </c>
      <c r="Z69" s="142" t="str">
        <f>IF(1=1,IF(X69="","",IF(AND(ISNUMBER(X69),X69&lt;1,Y69="kg"),MAX(1,ROUND(X69*1000,0)),IF(AND(ISNUMBER(X69),X69&lt;1,Y69="L"),MAX(1,ROUND(X69*100,0)),ROUND(X69,3)))),N("X29"))</f>
        <v/>
      </c>
      <c r="AA69" s="143" t="str">
        <f>IF(1=1,IF(X69="","",IF(AND(ISNUMBER(X69),X69&lt;1,Y69="kg"),"g",IF(AND(ISNUMBER(X69),X69&lt;1,Y69="L"),"cl",Y69))),N("Y29"))</f>
        <v/>
      </c>
      <c r="AB69" s="123" t="str">
        <f>IF(1=1,IF(E69="","",IF(F69="","A CONTROLER",IF(NOT(ISNUMBER(F69)),"TEXTE",IF(OR(W69="",W69&lt;=0),"COMMANDE COUVERTS INCOMPLETE",IF(G69="","UNITE MANQUANTE",IF(COUNTIF(B384:B428,AE69)=0,"UNITE A CONTROLER","OK")))))),N("Z6"))</f>
        <v/>
      </c>
      <c r="AD69" s="144" t="str">
        <f>IF(1=1,IF(E69="","",AD46),N("AB29"))</f>
        <v/>
      </c>
      <c r="AE69" s="125" t="str">
        <f>IF(1=1,IF(G69="","",UPPER(TRIM(SUBSTITUTE(SUBSTITUTE(G69&amp;"",CHAR(160)," ")," "," ")))),N("AC29"))</f>
        <v/>
      </c>
    </row>
    <row r="70" spans="1:31" ht="15.75" x14ac:dyDescent="0.25">
      <c r="A70" s="160" t="str">
        <f>IF(1=1,IF(E70="","",A46),N("A30"))</f>
        <v/>
      </c>
      <c r="B70" s="127" t="str">
        <f>IF(1=1,IF(E70="","",B46),N("B30"))</f>
        <v/>
      </c>
      <c r="C70" s="127"/>
      <c r="D70" s="129" t="str">
        <f>IF(ISBLANK(E70),"",LARGE(D46:D69,1)+1)</f>
        <v/>
      </c>
      <c r="E70" s="130"/>
      <c r="F70" s="131"/>
      <c r="G70" s="170"/>
      <c r="H70" s="105"/>
      <c r="I70" s="132" t="str">
        <f>IF(1=1,IF(E70="","",I46),N("H30"))</f>
        <v/>
      </c>
      <c r="J70" s="133" t="str">
        <f>IF(1=1,IF(E70="","",J46),N("I30"))</f>
        <v/>
      </c>
      <c r="K70" s="134" t="str">
        <f>IF(1=1,IF(E70="","",K46),N("J30"))</f>
        <v/>
      </c>
      <c r="L70" s="135" t="str">
        <f>IF(1=1,IF(OR(J70="",O70="",NOT(ISNUMBER(J70)),NOT(ISNUMBER(O70)),J70=0),"",O70/J70),N("L30"))</f>
        <v/>
      </c>
      <c r="M70" s="136" t="str">
        <f>IF(1=1,IF(OR(L70="",NOT(ISNUMBER(F70))),"",F70*L70*IFERROR(INDEX(D384:D428,MATCH(AE70,B384:B428,0)),1)),N("M13"))</f>
        <v/>
      </c>
      <c r="N70" s="137" t="str">
        <f>IF(1=1,IF(F70="","",IF(G70="","",IFERROR(INDEX(E384:E428,MATCH(AE70,B384:B428,0)),G70&amp;""))),N("N6"))</f>
        <v/>
      </c>
      <c r="O70" s="138" t="str">
        <f>IF(1=1,IF(E70="","",O46),N("K30"))</f>
        <v/>
      </c>
      <c r="P70" s="139" t="str">
        <f>IF(1=1,IF(M70="","",IF(AND(ISNUMBER(M70),M70&lt;1,N70="kg"),MAX(1,ROUND(M70*1000,0)),IF(AND(ISNUMBER(M70),M70&lt;1,N70="L"),MAX(1,ROUND(M70*100,0)),ROUND(M70,3)))),N("O30"))</f>
        <v/>
      </c>
      <c r="Q70" s="140" t="str">
        <f>IF(1=1,IF(M70="","",IF(AND(ISNUMBER(M70),M70&lt;1,N70="kg"),"g",IF(AND(ISNUMBER(M70),M70&lt;1,N70="L"),"cl",N70))),N("P30"))</f>
        <v/>
      </c>
      <c r="R70" s="161" t="str">
        <f>IF(1=1,IF(E70="","",IF(F70="","A CONTROLER",IF(NOT(ISNUMBER(F70)),"TEXTE",IF(OR(L70="",L70&lt;=0),"COMMANDE PRINCIPALE INCOMPLETE",IF(G70="","UNITE MANQUANTE",IF(COUNTIF(B384:B428,AE70)=0,"UNITE A CONTROLER","OK")))))),N("Q9"))</f>
        <v/>
      </c>
      <c r="S70" s="105"/>
      <c r="T70" s="141">
        <f t="shared" si="12"/>
        <v>0</v>
      </c>
      <c r="U70" s="133" t="str">
        <f>IF(1=1,IF(E70="","",U46),N("S30"))</f>
        <v/>
      </c>
      <c r="V70" s="133" t="str">
        <f>IF(1=1,IF(E70="","",V46),N("T30"))</f>
        <v/>
      </c>
      <c r="W70" s="135" t="str">
        <f>IF(1=1,IF(OR(U70="",V70="",NOT(ISNUMBER(U70)),NOT(ISNUMBER(V70)),U70=0),"",V70/U70),N("U30"))</f>
        <v/>
      </c>
      <c r="X70" s="136" t="str">
        <f>IF(1=1,IF(OR(W70="",NOT(ISNUMBER(F70))),"",F70*W70*IFERROR(INDEX(D384:D428,MATCH(AE70,B384:B428,0)),1)),N("V7"))</f>
        <v/>
      </c>
      <c r="Y70" s="137" t="str">
        <f>IF(1=1,IF(F70="","",IF(G70="","",IFERROR(INDEX(E384:E428,MATCH(AE70,B384:B428,0)),G70&amp;""))),N("W6"))</f>
        <v/>
      </c>
      <c r="Z70" s="142" t="str">
        <f>IF(1=1,IF(X70="","",IF(AND(ISNUMBER(X70),X70&lt;1,Y70="kg"),MAX(1,ROUND(X70*1000,0)),IF(AND(ISNUMBER(X70),X70&lt;1,Y70="L"),MAX(1,ROUND(X70*100,0)),ROUND(X70,3)))),N("X30"))</f>
        <v/>
      </c>
      <c r="AA70" s="143" t="str">
        <f>IF(1=1,IF(X70="","",IF(AND(ISNUMBER(X70),X70&lt;1,Y70="kg"),"g",IF(AND(ISNUMBER(X70),X70&lt;1,Y70="L"),"cl",Y70))),N("Y30"))</f>
        <v/>
      </c>
      <c r="AB70" s="123" t="str">
        <f>IF(1=1,IF(E70="","",IF(F70="","A CONTROLER",IF(NOT(ISNUMBER(F70)),"TEXTE",IF(OR(W70="",W70&lt;=0),"COMMANDE COUVERTS INCOMPLETE",IF(G70="","UNITE MANQUANTE",IF(COUNTIF(B384:B428,AE70)=0,"UNITE A CONTROLER","OK")))))),N("Z6"))</f>
        <v/>
      </c>
      <c r="AD70" s="144" t="str">
        <f>IF(1=1,IF(E70="","",AD46),N("AB30"))</f>
        <v/>
      </c>
      <c r="AE70" s="125" t="str">
        <f>IF(1=1,IF(G70="","",UPPER(TRIM(SUBSTITUTE(SUBSTITUTE(G70&amp;"",CHAR(160)," ")," "," ")))),N("AC30"))</f>
        <v/>
      </c>
    </row>
    <row r="71" spans="1:31" ht="15.75" x14ac:dyDescent="0.25">
      <c r="A71" s="160" t="str">
        <f>IF(1=1,IF(E71="","",A46),N("A31"))</f>
        <v/>
      </c>
      <c r="B71" s="127" t="str">
        <f>IF(1=1,IF(E71="","",B46),N("B31"))</f>
        <v/>
      </c>
      <c r="C71" s="127"/>
      <c r="D71" s="129" t="str">
        <f>IF(ISBLANK(E71),"",LARGE(D46:D70,1)+1)</f>
        <v/>
      </c>
      <c r="E71" s="130"/>
      <c r="F71" s="131"/>
      <c r="G71" s="170"/>
      <c r="H71" s="105"/>
      <c r="I71" s="132" t="str">
        <f>IF(1=1,IF(E71="","",I46),N("H31"))</f>
        <v/>
      </c>
      <c r="J71" s="133" t="str">
        <f>IF(1=1,IF(E71="","",J46),N("I31"))</f>
        <v/>
      </c>
      <c r="K71" s="134" t="str">
        <f>IF(1=1,IF(E71="","",K46),N("J31"))</f>
        <v/>
      </c>
      <c r="L71" s="135" t="str">
        <f>IF(1=1,IF(OR(J71="",O71="",NOT(ISNUMBER(J71)),NOT(ISNUMBER(O71)),J71=0),"",O71/J71),N("L31"))</f>
        <v/>
      </c>
      <c r="M71" s="136" t="str">
        <f>IF(1=1,IF(OR(L71="",NOT(ISNUMBER(F71))),"",F71*L71*IFERROR(INDEX(D384:D428,MATCH(AE71,B384:B428,0)),1)),N("M13"))</f>
        <v/>
      </c>
      <c r="N71" s="137" t="str">
        <f>IF(1=1,IF(F71="","",IF(G71="","",IFERROR(INDEX(E384:E428,MATCH(AE71,B384:B428,0)),G71&amp;""))),N("N6"))</f>
        <v/>
      </c>
      <c r="O71" s="138" t="str">
        <f>IF(1=1,IF(E71="","",O46),N("K31"))</f>
        <v/>
      </c>
      <c r="P71" s="139" t="str">
        <f>IF(1=1,IF(M71="","",IF(AND(ISNUMBER(M71),M71&lt;1,N71="kg"),MAX(1,ROUND(M71*1000,0)),IF(AND(ISNUMBER(M71),M71&lt;1,N71="L"),MAX(1,ROUND(M71*100,0)),ROUND(M71,3)))),N("O31"))</f>
        <v/>
      </c>
      <c r="Q71" s="140" t="str">
        <f>IF(1=1,IF(M71="","",IF(AND(ISNUMBER(M71),M71&lt;1,N71="kg"),"g",IF(AND(ISNUMBER(M71),M71&lt;1,N71="L"),"cl",N71))),N("P31"))</f>
        <v/>
      </c>
      <c r="R71" s="161" t="str">
        <f>IF(1=1,IF(E71="","",IF(F71="","A CONTROLER",IF(NOT(ISNUMBER(F71)),"TEXTE",IF(OR(L71="",L71&lt;=0),"COMMANDE PRINCIPALE INCOMPLETE",IF(G71="","UNITE MANQUANTE",IF(COUNTIF(B384:B428,AE71)=0,"UNITE A CONTROLER","OK")))))),N("Q9"))</f>
        <v/>
      </c>
      <c r="S71" s="105"/>
      <c r="T71" s="141">
        <f t="shared" si="12"/>
        <v>0</v>
      </c>
      <c r="U71" s="133" t="str">
        <f>IF(1=1,IF(E71="","",U46),N("S31"))</f>
        <v/>
      </c>
      <c r="V71" s="133" t="str">
        <f>IF(1=1,IF(E71="","",V46),N("T31"))</f>
        <v/>
      </c>
      <c r="W71" s="135" t="str">
        <f>IF(1=1,IF(OR(U71="",V71="",NOT(ISNUMBER(U71)),NOT(ISNUMBER(V71)),U71=0),"",V71/U71),N("U31"))</f>
        <v/>
      </c>
      <c r="X71" s="136" t="str">
        <f>IF(1=1,IF(OR(W71="",NOT(ISNUMBER(F71))),"",F71*W71*IFERROR(INDEX(D384:D428,MATCH(AE71,B384:B428,0)),1)),N("V7"))</f>
        <v/>
      </c>
      <c r="Y71" s="137" t="str">
        <f>IF(1=1,IF(F71="","",IF(G71="","",IFERROR(INDEX(E384:E428,MATCH(AE71,B384:B428,0)),G71&amp;""))),N("W6"))</f>
        <v/>
      </c>
      <c r="Z71" s="142" t="str">
        <f>IF(1=1,IF(X71="","",IF(AND(ISNUMBER(X71),X71&lt;1,Y71="kg"),MAX(1,ROUND(X71*1000,0)),IF(AND(ISNUMBER(X71),X71&lt;1,Y71="L"),MAX(1,ROUND(X71*100,0)),ROUND(X71,3)))),N("X31"))</f>
        <v/>
      </c>
      <c r="AA71" s="143" t="str">
        <f>IF(1=1,IF(X71="","",IF(AND(ISNUMBER(X71),X71&lt;1,Y71="kg"),"g",IF(AND(ISNUMBER(X71),X71&lt;1,Y71="L"),"cl",Y71))),N("Y31"))</f>
        <v/>
      </c>
      <c r="AB71" s="123" t="str">
        <f>IF(1=1,IF(E71="","",IF(F71="","A CONTROLER",IF(NOT(ISNUMBER(F71)),"TEXTE",IF(OR(W71="",W71&lt;=0),"COMMANDE COUVERTS INCOMPLETE",IF(G71="","UNITE MANQUANTE",IF(COUNTIF(B384:B428,AE71)=0,"UNITE A CONTROLER","OK")))))),N("Z6"))</f>
        <v/>
      </c>
      <c r="AD71" s="144" t="str">
        <f>IF(1=1,IF(E71="","",AD46),N("AB31"))</f>
        <v/>
      </c>
      <c r="AE71" s="125" t="str">
        <f>IF(1=1,IF(G71="","",UPPER(TRIM(SUBSTITUTE(SUBSTITUTE(G71&amp;"",CHAR(160)," ")," "," ")))),N("AC31"))</f>
        <v/>
      </c>
    </row>
    <row r="72" spans="1:31" ht="15.75" x14ac:dyDescent="0.25">
      <c r="A72" s="160" t="str">
        <f>IF(1=1,IF(E72="","",A46),N("A32"))</f>
        <v/>
      </c>
      <c r="B72" s="127" t="str">
        <f>IF(1=1,IF(E72="","",B46),N("B32"))</f>
        <v/>
      </c>
      <c r="C72" s="127"/>
      <c r="D72" s="129" t="str">
        <f>IF(ISBLANK(E72),"",LARGE(D46:D71,1)+1)</f>
        <v/>
      </c>
      <c r="E72" s="130"/>
      <c r="F72" s="131"/>
      <c r="G72" s="170"/>
      <c r="H72" s="105"/>
      <c r="I72" s="132" t="str">
        <f>IF(1=1,IF(E72="","",I46),N("H32"))</f>
        <v/>
      </c>
      <c r="J72" s="133" t="str">
        <f>IF(1=1,IF(E72="","",J46),N("I32"))</f>
        <v/>
      </c>
      <c r="K72" s="134" t="str">
        <f>IF(1=1,IF(E72="","",K46),N("J32"))</f>
        <v/>
      </c>
      <c r="L72" s="135" t="str">
        <f>IF(1=1,IF(OR(J72="",O72="",NOT(ISNUMBER(J72)),NOT(ISNUMBER(O72)),J72=0),"",O72/J72),N("L32"))</f>
        <v/>
      </c>
      <c r="M72" s="136" t="str">
        <f>IF(1=1,IF(OR(L72="",NOT(ISNUMBER(F72))),"",F72*L72*IFERROR(INDEX(D384:D428,MATCH(AE72,B384:B428,0)),1)),N("M13"))</f>
        <v/>
      </c>
      <c r="N72" s="137" t="str">
        <f>IF(1=1,IF(F72="","",IF(G72="","",IFERROR(INDEX(E384:E428,MATCH(AE72,B384:B428,0)),G72&amp;""))),N("N6"))</f>
        <v/>
      </c>
      <c r="O72" s="138" t="str">
        <f>IF(1=1,IF(E72="","",O46),N("K32"))</f>
        <v/>
      </c>
      <c r="P72" s="139" t="str">
        <f>IF(1=1,IF(M72="","",IF(AND(ISNUMBER(M72),M72&lt;1,N72="kg"),MAX(1,ROUND(M72*1000,0)),IF(AND(ISNUMBER(M72),M72&lt;1,N72="L"),MAX(1,ROUND(M72*100,0)),ROUND(M72,3)))),N("O32"))</f>
        <v/>
      </c>
      <c r="Q72" s="140" t="str">
        <f>IF(1=1,IF(M72="","",IF(AND(ISNUMBER(M72),M72&lt;1,N72="kg"),"g",IF(AND(ISNUMBER(M72),M72&lt;1,N72="L"),"cl",N72))),N("P32"))</f>
        <v/>
      </c>
      <c r="R72" s="161" t="str">
        <f>IF(1=1,IF(E72="","",IF(F72="","A CONTROLER",IF(NOT(ISNUMBER(F72)),"TEXTE",IF(OR(L72="",L72&lt;=0),"COMMANDE PRINCIPALE INCOMPLETE",IF(G72="","UNITE MANQUANTE",IF(COUNTIF(B384:B428,AE72)=0,"UNITE A CONTROLER","OK")))))),N("Q9"))</f>
        <v/>
      </c>
      <c r="S72" s="105"/>
      <c r="T72" s="141">
        <f t="shared" si="12"/>
        <v>0</v>
      </c>
      <c r="U72" s="133" t="str">
        <f>IF(1=1,IF(E72="","",U46),N("S32"))</f>
        <v/>
      </c>
      <c r="V72" s="133" t="str">
        <f>IF(1=1,IF(E72="","",V46),N("T32"))</f>
        <v/>
      </c>
      <c r="W72" s="135" t="str">
        <f>IF(1=1,IF(OR(U72="",V72="",NOT(ISNUMBER(U72)),NOT(ISNUMBER(V72)),U72=0),"",V72/U72),N("U32"))</f>
        <v/>
      </c>
      <c r="X72" s="136" t="str">
        <f>IF(1=1,IF(OR(W72="",NOT(ISNUMBER(F72))),"",F72*W72*IFERROR(INDEX(D384:D428,MATCH(AE72,B384:B428,0)),1)),N("V7"))</f>
        <v/>
      </c>
      <c r="Y72" s="137" t="str">
        <f>IF(1=1,IF(F72="","",IF(G72="","",IFERROR(INDEX(E384:E428,MATCH(AE72,B384:B428,0)),G72&amp;""))),N("W6"))</f>
        <v/>
      </c>
      <c r="Z72" s="142" t="str">
        <f>IF(1=1,IF(X72="","",IF(AND(ISNUMBER(X72),X72&lt;1,Y72="kg"),MAX(1,ROUND(X72*1000,0)),IF(AND(ISNUMBER(X72),X72&lt;1,Y72="L"),MAX(1,ROUND(X72*100,0)),ROUND(X72,3)))),N("X32"))</f>
        <v/>
      </c>
      <c r="AA72" s="143" t="str">
        <f>IF(1=1,IF(X72="","",IF(AND(ISNUMBER(X72),X72&lt;1,Y72="kg"),"g",IF(AND(ISNUMBER(X72),X72&lt;1,Y72="L"),"cl",Y72))),N("Y32"))</f>
        <v/>
      </c>
      <c r="AB72" s="123" t="str">
        <f>IF(1=1,IF(E72="","",IF(F72="","A CONTROLER",IF(NOT(ISNUMBER(F72)),"TEXTE",IF(OR(W72="",W72&lt;=0),"COMMANDE COUVERTS INCOMPLETE",IF(G72="","UNITE MANQUANTE",IF(COUNTIF(B384:B428,AE72)=0,"UNITE A CONTROLER","OK")))))),N("Z6"))</f>
        <v/>
      </c>
      <c r="AD72" s="144" t="str">
        <f>IF(1=1,IF(E72="","",AD46),N("AB32"))</f>
        <v/>
      </c>
      <c r="AE72" s="125" t="str">
        <f>IF(1=1,IF(G72="","",UPPER(TRIM(SUBSTITUTE(SUBSTITUTE(G72&amp;"",CHAR(160)," ")," "," ")))),N("AC32"))</f>
        <v/>
      </c>
    </row>
    <row r="73" spans="1:31" ht="15.75" x14ac:dyDescent="0.25">
      <c r="A73" s="160" t="str">
        <f>IF(1=1,IF(E73="","",A46),N("A33"))</f>
        <v/>
      </c>
      <c r="B73" s="127" t="str">
        <f>IF(1=1,IF(E73="","",B46),N("B33"))</f>
        <v/>
      </c>
      <c r="C73" s="127"/>
      <c r="D73" s="129" t="str">
        <f>IF(ISBLANK(E73),"",LARGE(D46:D72,1)+1)</f>
        <v/>
      </c>
      <c r="E73" s="130"/>
      <c r="F73" s="131"/>
      <c r="G73" s="170"/>
      <c r="H73" s="105"/>
      <c r="I73" s="132" t="str">
        <f>IF(1=1,IF(E73="","",I46),N("H33"))</f>
        <v/>
      </c>
      <c r="J73" s="133" t="str">
        <f>IF(1=1,IF(E73="","",J46),N("I33"))</f>
        <v/>
      </c>
      <c r="K73" s="134" t="str">
        <f>IF(1=1,IF(E73="","",K46),N("J33"))</f>
        <v/>
      </c>
      <c r="L73" s="135" t="str">
        <f>IF(1=1,IF(OR(J73="",O73="",NOT(ISNUMBER(J73)),NOT(ISNUMBER(O73)),J73=0),"",O73/J73),N("L33"))</f>
        <v/>
      </c>
      <c r="M73" s="136" t="str">
        <f>IF(1=1,IF(OR(L73="",NOT(ISNUMBER(F73))),"",F73*L73*IFERROR(INDEX(D384:D428,MATCH(AE73,B384:B428,0)),1)),N("M13"))</f>
        <v/>
      </c>
      <c r="N73" s="137" t="str">
        <f>IF(1=1,IF(F73="","",IF(G73="","",IFERROR(INDEX(E384:E428,MATCH(AE73,B384:B428,0)),G73&amp;""))),N("N6"))</f>
        <v/>
      </c>
      <c r="O73" s="138" t="str">
        <f>IF(1=1,IF(E73="","",O46),N("K33"))</f>
        <v/>
      </c>
      <c r="P73" s="139" t="str">
        <f>IF(1=1,IF(M73="","",IF(AND(ISNUMBER(M73),M73&lt;1,N73="kg"),MAX(1,ROUND(M73*1000,0)),IF(AND(ISNUMBER(M73),M73&lt;1,N73="L"),MAX(1,ROUND(M73*100,0)),ROUND(M73,3)))),N("O33"))</f>
        <v/>
      </c>
      <c r="Q73" s="140" t="str">
        <f>IF(1=1,IF(M73="","",IF(AND(ISNUMBER(M73),M73&lt;1,N73="kg"),"g",IF(AND(ISNUMBER(M73),M73&lt;1,N73="L"),"cl",N73))),N("P33"))</f>
        <v/>
      </c>
      <c r="R73" s="161" t="str">
        <f>IF(1=1,IF(E73="","",IF(F73="","A CONTROLER",IF(NOT(ISNUMBER(F73)),"TEXTE",IF(OR(L73="",L73&lt;=0),"COMMANDE PRINCIPALE INCOMPLETE",IF(G73="","UNITE MANQUANTE",IF(COUNTIF(B384:B428,AE73)=0,"UNITE A CONTROLER","OK")))))),N("Q9"))</f>
        <v/>
      </c>
      <c r="S73" s="105"/>
      <c r="T73" s="141">
        <f t="shared" si="12"/>
        <v>0</v>
      </c>
      <c r="U73" s="133" t="str">
        <f>IF(1=1,IF(E73="","",U46),N("S33"))</f>
        <v/>
      </c>
      <c r="V73" s="133" t="str">
        <f>IF(1=1,IF(E73="","",V46),N("T33"))</f>
        <v/>
      </c>
      <c r="W73" s="135" t="str">
        <f>IF(1=1,IF(OR(U73="",V73="",NOT(ISNUMBER(U73)),NOT(ISNUMBER(V73)),U73=0),"",V73/U73),N("U33"))</f>
        <v/>
      </c>
      <c r="X73" s="136" t="str">
        <f>IF(1=1,IF(OR(W73="",NOT(ISNUMBER(F73))),"",F73*W73*IFERROR(INDEX(D384:D428,MATCH(AE73,B384:B428,0)),1)),N("V7"))</f>
        <v/>
      </c>
      <c r="Y73" s="137" t="str">
        <f>IF(1=1,IF(F73="","",IF(G73="","",IFERROR(INDEX(E384:E428,MATCH(AE73,B384:B428,0)),G73&amp;""))),N("W6"))</f>
        <v/>
      </c>
      <c r="Z73" s="142" t="str">
        <f>IF(1=1,IF(X73="","",IF(AND(ISNUMBER(X73),X73&lt;1,Y73="kg"),MAX(1,ROUND(X73*1000,0)),IF(AND(ISNUMBER(X73),X73&lt;1,Y73="L"),MAX(1,ROUND(X73*100,0)),ROUND(X73,3)))),N("X33"))</f>
        <v/>
      </c>
      <c r="AA73" s="143" t="str">
        <f>IF(1=1,IF(X73="","",IF(AND(ISNUMBER(X73),X73&lt;1,Y73="kg"),"g",IF(AND(ISNUMBER(X73),X73&lt;1,Y73="L"),"cl",Y73))),N("Y33"))</f>
        <v/>
      </c>
      <c r="AB73" s="123" t="str">
        <f>IF(1=1,IF(E73="","",IF(F73="","A CONTROLER",IF(NOT(ISNUMBER(F73)),"TEXTE",IF(OR(W73="",W73&lt;=0),"COMMANDE COUVERTS INCOMPLETE",IF(G73="","UNITE MANQUANTE",IF(COUNTIF(B384:B428,AE73)=0,"UNITE A CONTROLER","OK")))))),N("Z6"))</f>
        <v/>
      </c>
      <c r="AD73" s="144" t="str">
        <f>IF(1=1,IF(E73="","",AD46),N("AB33"))</f>
        <v/>
      </c>
      <c r="AE73" s="125" t="str">
        <f>IF(1=1,IF(G73="","",UPPER(TRIM(SUBSTITUTE(SUBSTITUTE(G73&amp;"",CHAR(160)," ")," "," ")))),N("AC33"))</f>
        <v/>
      </c>
    </row>
    <row r="74" spans="1:31" ht="15.75" x14ac:dyDescent="0.25">
      <c r="A74" s="160" t="str">
        <f>IF(1=1,IF(E74="","",A46),N("A34"))</f>
        <v/>
      </c>
      <c r="B74" s="127" t="str">
        <f>IF(1=1,IF(E74="","",B46),N("B34"))</f>
        <v/>
      </c>
      <c r="C74" s="127"/>
      <c r="D74" s="129" t="str">
        <f>IF(ISBLANK(E74),"",LARGE(D46:D73,1)+1)</f>
        <v/>
      </c>
      <c r="E74" s="130"/>
      <c r="F74" s="131"/>
      <c r="G74" s="170"/>
      <c r="H74" s="105"/>
      <c r="I74" s="132" t="str">
        <f>IF(1=1,IF(E74="","",I46),N("H34"))</f>
        <v/>
      </c>
      <c r="J74" s="133" t="str">
        <f>IF(1=1,IF(E74="","",J46),N("I34"))</f>
        <v/>
      </c>
      <c r="K74" s="134" t="str">
        <f>IF(1=1,IF(E74="","",K46),N("J34"))</f>
        <v/>
      </c>
      <c r="L74" s="135" t="str">
        <f>IF(1=1,IF(OR(J74="",O74="",NOT(ISNUMBER(J74)),NOT(ISNUMBER(O74)),J74=0),"",O74/J74),N("L34"))</f>
        <v/>
      </c>
      <c r="M74" s="136" t="str">
        <f>IF(1=1,IF(OR(L74="",NOT(ISNUMBER(F74))),"",F74*L74*IFERROR(INDEX(D384:D428,MATCH(AE74,B384:B428,0)),1)),N("M13"))</f>
        <v/>
      </c>
      <c r="N74" s="137" t="str">
        <f>IF(1=1,IF(F74="","",IF(G74="","",IFERROR(INDEX(E384:E428,MATCH(AE74,B384:B428,0)),G74&amp;""))),N("N6"))</f>
        <v/>
      </c>
      <c r="O74" s="138" t="str">
        <f>IF(1=1,IF(E74="","",O46),N("K34"))</f>
        <v/>
      </c>
      <c r="P74" s="139" t="str">
        <f>IF(1=1,IF(M74="","",IF(AND(ISNUMBER(M74),M74&lt;1,N74="kg"),MAX(1,ROUND(M74*1000,0)),IF(AND(ISNUMBER(M74),M74&lt;1,N74="L"),MAX(1,ROUND(M74*100,0)),ROUND(M74,3)))),N("O34"))</f>
        <v/>
      </c>
      <c r="Q74" s="140" t="str">
        <f>IF(1=1,IF(M74="","",IF(AND(ISNUMBER(M74),M74&lt;1,N74="kg"),"g",IF(AND(ISNUMBER(M74),M74&lt;1,N74="L"),"cl",N74))),N("P34"))</f>
        <v/>
      </c>
      <c r="R74" s="161" t="str">
        <f>IF(1=1,IF(E74="","",IF(F74="","A CONTROLER",IF(NOT(ISNUMBER(F74)),"TEXTE",IF(OR(L74="",L74&lt;=0),"COMMANDE PRINCIPALE INCOMPLETE",IF(G74="","UNITE MANQUANTE",IF(COUNTIF(B384:B428,AE74)=0,"UNITE A CONTROLER","OK")))))),N("Q9"))</f>
        <v/>
      </c>
      <c r="S74" s="105"/>
      <c r="T74" s="141">
        <f t="shared" si="12"/>
        <v>0</v>
      </c>
      <c r="U74" s="133" t="str">
        <f>IF(1=1,IF(E74="","",U46),N("S34"))</f>
        <v/>
      </c>
      <c r="V74" s="133" t="str">
        <f>IF(1=1,IF(E74="","",V46),N("T34"))</f>
        <v/>
      </c>
      <c r="W74" s="135" t="str">
        <f>IF(1=1,IF(OR(U74="",V74="",NOT(ISNUMBER(U74)),NOT(ISNUMBER(V74)),U74=0),"",V74/U74),N("U34"))</f>
        <v/>
      </c>
      <c r="X74" s="136" t="str">
        <f>IF(1=1,IF(OR(W74="",NOT(ISNUMBER(F74))),"",F74*W74*IFERROR(INDEX(D384:D428,MATCH(AE74,B384:B428,0)),1)),N("V7"))</f>
        <v/>
      </c>
      <c r="Y74" s="137" t="str">
        <f>IF(1=1,IF(F74="","",IF(G74="","",IFERROR(INDEX(E384:E428,MATCH(AE74,B384:B428,0)),G74&amp;""))),N("W6"))</f>
        <v/>
      </c>
      <c r="Z74" s="142" t="str">
        <f>IF(1=1,IF(X74="","",IF(AND(ISNUMBER(X74),X74&lt;1,Y74="kg"),MAX(1,ROUND(X74*1000,0)),IF(AND(ISNUMBER(X74),X74&lt;1,Y74="L"),MAX(1,ROUND(X74*100,0)),ROUND(X74,3)))),N("X34"))</f>
        <v/>
      </c>
      <c r="AA74" s="143" t="str">
        <f>IF(1=1,IF(X74="","",IF(AND(ISNUMBER(X74),X74&lt;1,Y74="kg"),"g",IF(AND(ISNUMBER(X74),X74&lt;1,Y74="L"),"cl",Y74))),N("Y34"))</f>
        <v/>
      </c>
      <c r="AB74" s="123" t="str">
        <f>IF(1=1,IF(E74="","",IF(F74="","A CONTROLER",IF(NOT(ISNUMBER(F74)),"TEXTE",IF(OR(W74="",W74&lt;=0),"COMMANDE COUVERTS INCOMPLETE",IF(G74="","UNITE MANQUANTE",IF(COUNTIF(B384:B428,AE74)=0,"UNITE A CONTROLER","OK")))))),N("Z6"))</f>
        <v/>
      </c>
      <c r="AD74" s="144" t="str">
        <f>IF(1=1,IF(E74="","",AD46),N("AB34"))</f>
        <v/>
      </c>
      <c r="AE74" s="125" t="str">
        <f>IF(1=1,IF(G74="","",UPPER(TRIM(SUBSTITUTE(SUBSTITUTE(G74&amp;"",CHAR(160)," ")," "," ")))),N("AC34"))</f>
        <v/>
      </c>
    </row>
    <row r="75" spans="1:31" ht="15.75" x14ac:dyDescent="0.25">
      <c r="A75" s="160" t="str">
        <f>IF(1=1,IF(E75="","",A46),N("A35"))</f>
        <v/>
      </c>
      <c r="B75" s="127" t="str">
        <f>IF(1=1,IF(E75="","",B46),N("B35"))</f>
        <v/>
      </c>
      <c r="C75" s="127"/>
      <c r="D75" s="129" t="str">
        <f>IF(ISBLANK(E75),"",LARGE(D46:D74,1)+1)</f>
        <v/>
      </c>
      <c r="E75" s="130"/>
      <c r="F75" s="131"/>
      <c r="G75" s="170"/>
      <c r="H75" s="105"/>
      <c r="I75" s="132" t="str">
        <f>IF(1=1,IF(E75="","",I46),N("H35"))</f>
        <v/>
      </c>
      <c r="J75" s="133" t="str">
        <f>IF(1=1,IF(E75="","",J46),N("I35"))</f>
        <v/>
      </c>
      <c r="K75" s="134" t="str">
        <f>IF(1=1,IF(E75="","",K46),N("J35"))</f>
        <v/>
      </c>
      <c r="L75" s="135" t="str">
        <f>IF(1=1,IF(OR(J75="",O75="",NOT(ISNUMBER(J75)),NOT(ISNUMBER(O75)),J75=0),"",O75/J75),N("L35"))</f>
        <v/>
      </c>
      <c r="M75" s="136" t="str">
        <f>IF(1=1,IF(OR(L75="",NOT(ISNUMBER(F75))),"",F75*L75*IFERROR(INDEX(D384:D428,MATCH(AE75,B384:B428,0)),1)),N("M13"))</f>
        <v/>
      </c>
      <c r="N75" s="137" t="str">
        <f>IF(1=1,IF(F75="","",IF(G75="","",IFERROR(INDEX(E384:E428,MATCH(AE75,B384:B428,0)),G75&amp;""))),N("N6"))</f>
        <v/>
      </c>
      <c r="O75" s="138" t="str">
        <f>IF(1=1,IF(E75="","",O46),N("K35"))</f>
        <v/>
      </c>
      <c r="P75" s="139" t="str">
        <f>IF(1=1,IF(M75="","",IF(AND(ISNUMBER(M75),M75&lt;1,N75="kg"),MAX(1,ROUND(M75*1000,0)),IF(AND(ISNUMBER(M75),M75&lt;1,N75="L"),MAX(1,ROUND(M75*100,0)),ROUND(M75,3)))),N("O35"))</f>
        <v/>
      </c>
      <c r="Q75" s="140" t="str">
        <f>IF(1=1,IF(M75="","",IF(AND(ISNUMBER(M75),M75&lt;1,N75="kg"),"g",IF(AND(ISNUMBER(M75),M75&lt;1,N75="L"),"cl",N75))),N("P35"))</f>
        <v/>
      </c>
      <c r="R75" s="161" t="str">
        <f>IF(1=1,IF(E75="","",IF(F75="","A CONTROLER",IF(NOT(ISNUMBER(F75)),"TEXTE",IF(OR(L75="",L75&lt;=0),"COMMANDE PRINCIPALE INCOMPLETE",IF(G75="","UNITE MANQUANTE",IF(COUNTIF(B384:B428,AE75)=0,"UNITE A CONTROLER","OK")))))),N("Q9"))</f>
        <v/>
      </c>
      <c r="S75" s="105"/>
      <c r="T75" s="141">
        <f t="shared" si="12"/>
        <v>0</v>
      </c>
      <c r="U75" s="133" t="str">
        <f>IF(1=1,IF(E75="","",U46),N("S35"))</f>
        <v/>
      </c>
      <c r="V75" s="133" t="str">
        <f>IF(1=1,IF(E75="","",V46),N("T35"))</f>
        <v/>
      </c>
      <c r="W75" s="135" t="str">
        <f>IF(1=1,IF(OR(U75="",V75="",NOT(ISNUMBER(U75)),NOT(ISNUMBER(V75)),U75=0),"",V75/U75),N("U35"))</f>
        <v/>
      </c>
      <c r="X75" s="136" t="str">
        <f>IF(1=1,IF(OR(W75="",NOT(ISNUMBER(F75))),"",F75*W75*IFERROR(INDEX(D384:D428,MATCH(AE75,B384:B428,0)),1)),N("V7"))</f>
        <v/>
      </c>
      <c r="Y75" s="137" t="str">
        <f>IF(1=1,IF(F75="","",IF(G75="","",IFERROR(INDEX(E384:E428,MATCH(AE75,B384:B428,0)),G75&amp;""))),N("W6"))</f>
        <v/>
      </c>
      <c r="Z75" s="142" t="str">
        <f>IF(1=1,IF(X75="","",IF(AND(ISNUMBER(X75),X75&lt;1,Y75="kg"),MAX(1,ROUND(X75*1000,0)),IF(AND(ISNUMBER(X75),X75&lt;1,Y75="L"),MAX(1,ROUND(X75*100,0)),ROUND(X75,3)))),N("X35"))</f>
        <v/>
      </c>
      <c r="AA75" s="143" t="str">
        <f>IF(1=1,IF(X75="","",IF(AND(ISNUMBER(X75),X75&lt;1,Y75="kg"),"g",IF(AND(ISNUMBER(X75),X75&lt;1,Y75="L"),"cl",Y75))),N("Y35"))</f>
        <v/>
      </c>
      <c r="AB75" s="123" t="str">
        <f>IF(1=1,IF(E75="","",IF(F75="","A CONTROLER",IF(NOT(ISNUMBER(F75)),"TEXTE",IF(OR(W75="",W75&lt;=0),"COMMANDE COUVERTS INCOMPLETE",IF(G75="","UNITE MANQUANTE",IF(COUNTIF(B384:B428,AE75)=0,"UNITE A CONTROLER","OK")))))),N("Z6"))</f>
        <v/>
      </c>
      <c r="AD75" s="144" t="str">
        <f>IF(1=1,IF(E75="","",AD46),N("AB35"))</f>
        <v/>
      </c>
      <c r="AE75" s="125" t="str">
        <f>IF(1=1,IF(G75="","",UPPER(TRIM(SUBSTITUTE(SUBSTITUTE(G75&amp;"",CHAR(160)," ")," "," ")))),N("AC35"))</f>
        <v/>
      </c>
    </row>
    <row r="76" spans="1:31" ht="15.75" x14ac:dyDescent="0.25">
      <c r="A76" s="160" t="str">
        <f>IF(1=1,IF(E76="","",A46),N("A36"))</f>
        <v/>
      </c>
      <c r="B76" s="127" t="str">
        <f>IF(1=1,IF(E76="","",B46),N("B36"))</f>
        <v/>
      </c>
      <c r="C76" s="127"/>
      <c r="D76" s="129" t="str">
        <f>IF(ISBLANK(E76),"",LARGE(D46:D75,1)+1)</f>
        <v/>
      </c>
      <c r="E76" s="130"/>
      <c r="F76" s="131"/>
      <c r="G76" s="170"/>
      <c r="H76" s="105"/>
      <c r="I76" s="132" t="str">
        <f>IF(1=1,IF(E76="","",I46),N("H36"))</f>
        <v/>
      </c>
      <c r="J76" s="133" t="str">
        <f>IF(1=1,IF(E76="","",J46),N("I36"))</f>
        <v/>
      </c>
      <c r="K76" s="134" t="str">
        <f>IF(1=1,IF(E76="","",K46),N("J36"))</f>
        <v/>
      </c>
      <c r="L76" s="135" t="str">
        <f>IF(1=1,IF(OR(J76="",O76="",NOT(ISNUMBER(J76)),NOT(ISNUMBER(O76)),J76=0),"",O76/J76),N("L36"))</f>
        <v/>
      </c>
      <c r="M76" s="136" t="str">
        <f>IF(1=1,IF(OR(L76="",NOT(ISNUMBER(F76))),"",F76*L76*IFERROR(INDEX(D384:D428,MATCH(AE76,B384:B428,0)),1)),N("M13"))</f>
        <v/>
      </c>
      <c r="N76" s="137" t="str">
        <f>IF(1=1,IF(F76="","",IF(G76="","",IFERROR(INDEX(E384:E428,MATCH(AE76,B384:B428,0)),G76&amp;""))),N("N6"))</f>
        <v/>
      </c>
      <c r="O76" s="138" t="str">
        <f>IF(1=1,IF(E76="","",O46),N("K36"))</f>
        <v/>
      </c>
      <c r="P76" s="139" t="str">
        <f>IF(1=1,IF(M76="","",IF(AND(ISNUMBER(M76),M76&lt;1,N76="kg"),MAX(1,ROUND(M76*1000,0)),IF(AND(ISNUMBER(M76),M76&lt;1,N76="L"),MAX(1,ROUND(M76*100,0)),ROUND(M76,3)))),N("O36"))</f>
        <v/>
      </c>
      <c r="Q76" s="140" t="str">
        <f>IF(1=1,IF(M76="","",IF(AND(ISNUMBER(M76),M76&lt;1,N76="kg"),"g",IF(AND(ISNUMBER(M76),M76&lt;1,N76="L"),"cl",N76))),N("P36"))</f>
        <v/>
      </c>
      <c r="R76" s="161" t="str">
        <f>IF(1=1,IF(E76="","",IF(F76="","A CONTROLER",IF(NOT(ISNUMBER(F76)),"TEXTE",IF(OR(L76="",L76&lt;=0),"COMMANDE PRINCIPALE INCOMPLETE",IF(G76="","UNITE MANQUANTE",IF(COUNTIF(B384:B428,AE76)=0,"UNITE A CONTROLER","OK")))))),N("Q9"))</f>
        <v/>
      </c>
      <c r="S76" s="105"/>
      <c r="T76" s="141">
        <f t="shared" si="12"/>
        <v>0</v>
      </c>
      <c r="U76" s="133" t="str">
        <f>IF(1=1,IF(E76="","",U46),N("S36"))</f>
        <v/>
      </c>
      <c r="V76" s="133" t="str">
        <f>IF(1=1,IF(E76="","",V46),N("T36"))</f>
        <v/>
      </c>
      <c r="W76" s="135" t="str">
        <f>IF(1=1,IF(OR(U76="",V76="",NOT(ISNUMBER(U76)),NOT(ISNUMBER(V76)),U76=0),"",V76/U76),N("U36"))</f>
        <v/>
      </c>
      <c r="X76" s="136" t="str">
        <f>IF(1=1,IF(OR(W76="",NOT(ISNUMBER(F76))),"",F76*W76*IFERROR(INDEX(D384:D428,MATCH(AE76,B384:B428,0)),1)),N("V7"))</f>
        <v/>
      </c>
      <c r="Y76" s="137" t="str">
        <f>IF(1=1,IF(F76="","",IF(G76="","",IFERROR(INDEX(E384:E428,MATCH(AE76,B384:B428,0)),G76&amp;""))),N("W6"))</f>
        <v/>
      </c>
      <c r="Z76" s="142" t="str">
        <f>IF(1=1,IF(X76="","",IF(AND(ISNUMBER(X76),X76&lt;1,Y76="kg"),MAX(1,ROUND(X76*1000,0)),IF(AND(ISNUMBER(X76),X76&lt;1,Y76="L"),MAX(1,ROUND(X76*100,0)),ROUND(X76,3)))),N("X36"))</f>
        <v/>
      </c>
      <c r="AA76" s="143" t="str">
        <f>IF(1=1,IF(X76="","",IF(AND(ISNUMBER(X76),X76&lt;1,Y76="kg"),"g",IF(AND(ISNUMBER(X76),X76&lt;1,Y76="L"),"cl",Y76))),N("Y36"))</f>
        <v/>
      </c>
      <c r="AB76" s="123" t="str">
        <f>IF(1=1,IF(E76="","",IF(F76="","A CONTROLER",IF(NOT(ISNUMBER(F76)),"TEXTE",IF(OR(W76="",W76&lt;=0),"COMMANDE COUVERTS INCOMPLETE",IF(G76="","UNITE MANQUANTE",IF(COUNTIF(B384:B428,AE76)=0,"UNITE A CONTROLER","OK")))))),N("Z6"))</f>
        <v/>
      </c>
      <c r="AD76" s="144" t="str">
        <f>IF(1=1,IF(E76="","",AD46),N("AB36"))</f>
        <v/>
      </c>
      <c r="AE76" s="125" t="str">
        <f>IF(1=1,IF(G76="","",UPPER(TRIM(SUBSTITUTE(SUBSTITUTE(G76&amp;"",CHAR(160)," ")," "," ")))),N("AC36"))</f>
        <v/>
      </c>
    </row>
    <row r="77" spans="1:31" ht="15.75" x14ac:dyDescent="0.25">
      <c r="A77" s="160" t="str">
        <f>IF(1=1,IF(E77="","",A46),N("A37"))</f>
        <v/>
      </c>
      <c r="B77" s="127" t="str">
        <f>IF(1=1,IF(E77="","",B46),N("B37"))</f>
        <v/>
      </c>
      <c r="C77" s="127"/>
      <c r="D77" s="129" t="str">
        <f>IF(ISBLANK(E77),"",LARGE(D46:D76,1)+1)</f>
        <v/>
      </c>
      <c r="E77" s="130"/>
      <c r="F77" s="131"/>
      <c r="G77" s="170"/>
      <c r="H77" s="105"/>
      <c r="I77" s="132" t="str">
        <f>IF(1=1,IF(E77="","",I46),N("H37"))</f>
        <v/>
      </c>
      <c r="J77" s="133" t="str">
        <f>IF(1=1,IF(E77="","",J46),N("I37"))</f>
        <v/>
      </c>
      <c r="K77" s="134" t="str">
        <f>IF(1=1,IF(E77="","",K46),N("J37"))</f>
        <v/>
      </c>
      <c r="L77" s="135" t="str">
        <f>IF(1=1,IF(OR(J77="",O77="",NOT(ISNUMBER(J77)),NOT(ISNUMBER(O77)),J77=0),"",O77/J77),N("L37"))</f>
        <v/>
      </c>
      <c r="M77" s="136" t="str">
        <f>IF(1=1,IF(OR(L77="",NOT(ISNUMBER(F77))),"",F77*L77*IFERROR(INDEX(D384:D428,MATCH(AE77,B384:B428,0)),1)),N("M13"))</f>
        <v/>
      </c>
      <c r="N77" s="137" t="str">
        <f>IF(1=1,IF(F77="","",IF(G77="","",IFERROR(INDEX(E384:E428,MATCH(AE77,B384:B428,0)),G77&amp;""))),N("N6"))</f>
        <v/>
      </c>
      <c r="O77" s="138" t="str">
        <f>IF(1=1,IF(E77="","",O46),N("K37"))</f>
        <v/>
      </c>
      <c r="P77" s="139" t="str">
        <f>IF(1=1,IF(M77="","",IF(AND(ISNUMBER(M77),M77&lt;1,N77="kg"),MAX(1,ROUND(M77*1000,0)),IF(AND(ISNUMBER(M77),M77&lt;1,N77="L"),MAX(1,ROUND(M77*100,0)),ROUND(M77,3)))),N("O37"))</f>
        <v/>
      </c>
      <c r="Q77" s="140" t="str">
        <f>IF(1=1,IF(M77="","",IF(AND(ISNUMBER(M77),M77&lt;1,N77="kg"),"g",IF(AND(ISNUMBER(M77),M77&lt;1,N77="L"),"cl",N77))),N("P37"))</f>
        <v/>
      </c>
      <c r="R77" s="161" t="str">
        <f>IF(1=1,IF(E77="","",IF(F77="","A CONTROLER",IF(NOT(ISNUMBER(F77)),"TEXTE",IF(OR(L77="",L77&lt;=0),"COMMANDE PRINCIPALE INCOMPLETE",IF(G77="","UNITE MANQUANTE",IF(COUNTIF(B384:B428,AE77)=0,"UNITE A CONTROLER","OK")))))),N("Q9"))</f>
        <v/>
      </c>
      <c r="S77" s="105"/>
      <c r="T77" s="141">
        <f t="shared" si="12"/>
        <v>0</v>
      </c>
      <c r="U77" s="133" t="str">
        <f>IF(1=1,IF(E77="","",U46),N("S37"))</f>
        <v/>
      </c>
      <c r="V77" s="133" t="str">
        <f>IF(1=1,IF(E77="","",V46),N("T37"))</f>
        <v/>
      </c>
      <c r="W77" s="135" t="str">
        <f>IF(1=1,IF(OR(U77="",V77="",NOT(ISNUMBER(U77)),NOT(ISNUMBER(V77)),U77=0),"",V77/U77),N("U37"))</f>
        <v/>
      </c>
      <c r="X77" s="136" t="str">
        <f>IF(1=1,IF(OR(W77="",NOT(ISNUMBER(F77))),"",F77*W77*IFERROR(INDEX(D384:D428,MATCH(AE77,B384:B428,0)),1)),N("V7"))</f>
        <v/>
      </c>
      <c r="Y77" s="137" t="str">
        <f>IF(1=1,IF(F77="","",IF(G77="","",IFERROR(INDEX(E384:E428,MATCH(AE77,B384:B428,0)),G77&amp;""))),N("W6"))</f>
        <v/>
      </c>
      <c r="Z77" s="142" t="str">
        <f>IF(1=1,IF(X77="","",IF(AND(ISNUMBER(X77),X77&lt;1,Y77="kg"),MAX(1,ROUND(X77*1000,0)),IF(AND(ISNUMBER(X77),X77&lt;1,Y77="L"),MAX(1,ROUND(X77*100,0)),ROUND(X77,3)))),N("X37"))</f>
        <v/>
      </c>
      <c r="AA77" s="143" t="str">
        <f>IF(1=1,IF(X77="","",IF(AND(ISNUMBER(X77),X77&lt;1,Y77="kg"),"g",IF(AND(ISNUMBER(X77),X77&lt;1,Y77="L"),"cl",Y77))),N("Y37"))</f>
        <v/>
      </c>
      <c r="AB77" s="123" t="str">
        <f>IF(1=1,IF(E77="","",IF(F77="","A CONTROLER",IF(NOT(ISNUMBER(F77)),"TEXTE",IF(OR(W77="",W77&lt;=0),"COMMANDE COUVERTS INCOMPLETE",IF(G77="","UNITE MANQUANTE",IF(COUNTIF(B384:B428,AE77)=0,"UNITE A CONTROLER","OK")))))),N("Z6"))</f>
        <v/>
      </c>
      <c r="AD77" s="144" t="str">
        <f>IF(1=1,IF(E77="","",AD46),N("AB37"))</f>
        <v/>
      </c>
      <c r="AE77" s="125" t="str">
        <f>IF(1=1,IF(G77="","",UPPER(TRIM(SUBSTITUTE(SUBSTITUTE(G77&amp;"",CHAR(160)," ")," "," ")))),N("AC37"))</f>
        <v/>
      </c>
    </row>
    <row r="78" spans="1:31" ht="15.75" x14ac:dyDescent="0.25">
      <c r="A78" s="160" t="str">
        <f>IF(1=1,IF(E78="","",A46),N("A38"))</f>
        <v/>
      </c>
      <c r="B78" s="127" t="str">
        <f>IF(1=1,IF(E78="","",B46),N("B38"))</f>
        <v/>
      </c>
      <c r="C78" s="127"/>
      <c r="D78" s="129" t="str">
        <f>IF(ISBLANK(E78),"",LARGE(D46:D77,1)+1)</f>
        <v/>
      </c>
      <c r="E78" s="130"/>
      <c r="F78" s="131"/>
      <c r="G78" s="170"/>
      <c r="H78" s="105"/>
      <c r="I78" s="132" t="str">
        <f>IF(1=1,IF(E78="","",I46),N("H38"))</f>
        <v/>
      </c>
      <c r="J78" s="133" t="str">
        <f>IF(1=1,IF(E78="","",J46),N("I38"))</f>
        <v/>
      </c>
      <c r="K78" s="134" t="str">
        <f>IF(1=1,IF(E78="","",K46),N("J38"))</f>
        <v/>
      </c>
      <c r="L78" s="135" t="str">
        <f>IF(1=1,IF(OR(J78="",O78="",NOT(ISNUMBER(J78)),NOT(ISNUMBER(O78)),J78=0),"",O78/J78),N("L38"))</f>
        <v/>
      </c>
      <c r="M78" s="136" t="str">
        <f>IF(1=1,IF(OR(L78="",NOT(ISNUMBER(F78))),"",F78*L78*IFERROR(INDEX(D384:D428,MATCH(AE78,B384:B428,0)),1)),N("M13"))</f>
        <v/>
      </c>
      <c r="N78" s="137" t="str">
        <f>IF(1=1,IF(F78="","",IF(G78="","",IFERROR(INDEX(E384:E428,MATCH(AE78,B384:B428,0)),G78&amp;""))),N("N6"))</f>
        <v/>
      </c>
      <c r="O78" s="138" t="str">
        <f>IF(1=1,IF(E78="","",O46),N("K38"))</f>
        <v/>
      </c>
      <c r="P78" s="139" t="str">
        <f>IF(1=1,IF(M78="","",IF(AND(ISNUMBER(M78),M78&lt;1,N78="kg"),MAX(1,ROUND(M78*1000,0)),IF(AND(ISNUMBER(M78),M78&lt;1,N78="L"),MAX(1,ROUND(M78*100,0)),ROUND(M78,3)))),N("O38"))</f>
        <v/>
      </c>
      <c r="Q78" s="140" t="str">
        <f>IF(1=1,IF(M78="","",IF(AND(ISNUMBER(M78),M78&lt;1,N78="kg"),"g",IF(AND(ISNUMBER(M78),M78&lt;1,N78="L"),"cl",N78))),N("P38"))</f>
        <v/>
      </c>
      <c r="R78" s="161" t="str">
        <f>IF(1=1,IF(E78="","",IF(F78="","A CONTROLER",IF(NOT(ISNUMBER(F78)),"TEXTE",IF(OR(L78="",L78&lt;=0),"COMMANDE PRINCIPALE INCOMPLETE",IF(G78="","UNITE MANQUANTE",IF(COUNTIF(B384:B428,AE78)=0,"UNITE A CONTROLER","OK")))))),N("Q9"))</f>
        <v/>
      </c>
      <c r="S78" s="105"/>
      <c r="T78" s="141">
        <f t="shared" si="12"/>
        <v>0</v>
      </c>
      <c r="U78" s="133" t="str">
        <f>IF(1=1,IF(E78="","",U46),N("S38"))</f>
        <v/>
      </c>
      <c r="V78" s="133" t="str">
        <f>IF(1=1,IF(E78="","",V46),N("T38"))</f>
        <v/>
      </c>
      <c r="W78" s="135" t="str">
        <f>IF(1=1,IF(OR(U78="",V78="",NOT(ISNUMBER(U78)),NOT(ISNUMBER(V78)),U78=0),"",V78/U78),N("U38"))</f>
        <v/>
      </c>
      <c r="X78" s="136" t="str">
        <f>IF(1=1,IF(OR(W78="",NOT(ISNUMBER(F78))),"",F78*W78*IFERROR(INDEX(D384:D428,MATCH(AE78,B384:B428,0)),1)),N("V7"))</f>
        <v/>
      </c>
      <c r="Y78" s="137" t="str">
        <f>IF(1=1,IF(F78="","",IF(G78="","",IFERROR(INDEX(E384:E428,MATCH(AE78,B384:B428,0)),G78&amp;""))),N("W6"))</f>
        <v/>
      </c>
      <c r="Z78" s="142" t="str">
        <f>IF(1=1,IF(X78="","",IF(AND(ISNUMBER(X78),X78&lt;1,Y78="kg"),MAX(1,ROUND(X78*1000,0)),IF(AND(ISNUMBER(X78),X78&lt;1,Y78="L"),MAX(1,ROUND(X78*100,0)),ROUND(X78,3)))),N("X38"))</f>
        <v/>
      </c>
      <c r="AA78" s="143" t="str">
        <f>IF(1=1,IF(X78="","",IF(AND(ISNUMBER(X78),X78&lt;1,Y78="kg"),"g",IF(AND(ISNUMBER(X78),X78&lt;1,Y78="L"),"cl",Y78))),N("Y38"))</f>
        <v/>
      </c>
      <c r="AB78" s="123" t="str">
        <f>IF(1=1,IF(E78="","",IF(F78="","A CONTROLER",IF(NOT(ISNUMBER(F78)),"TEXTE",IF(OR(W78="",W78&lt;=0),"COMMANDE COUVERTS INCOMPLETE",IF(G78="","UNITE MANQUANTE",IF(COUNTIF(B384:B428,AE78)=0,"UNITE A CONTROLER","OK")))))),N("Z6"))</f>
        <v/>
      </c>
      <c r="AD78" s="144" t="str">
        <f>IF(1=1,IF(E78="","",AD46),N("AB38"))</f>
        <v/>
      </c>
      <c r="AE78" s="125" t="str">
        <f>IF(1=1,IF(G78="","",UPPER(TRIM(SUBSTITUTE(SUBSTITUTE(G78&amp;"",CHAR(160)," ")," "," ")))),N("AC38"))</f>
        <v/>
      </c>
    </row>
    <row r="79" spans="1:31" ht="15.75" x14ac:dyDescent="0.25">
      <c r="A79" s="160" t="str">
        <f>IF(1=1,IF(E79="","",A46),N("A39"))</f>
        <v/>
      </c>
      <c r="B79" s="127" t="str">
        <f>IF(1=1,IF(E79="","",B46),N("B39"))</f>
        <v/>
      </c>
      <c r="C79" s="127"/>
      <c r="D79" s="129" t="str">
        <f>IF(ISBLANK(E79),"",LARGE(D46:D78,1)+1)</f>
        <v/>
      </c>
      <c r="E79" s="130"/>
      <c r="F79" s="131"/>
      <c r="G79" s="170"/>
      <c r="H79" s="105"/>
      <c r="I79" s="132" t="str">
        <f>IF(1=1,IF(E79="","",I46),N("H39"))</f>
        <v/>
      </c>
      <c r="J79" s="133" t="str">
        <f>IF(1=1,IF(E79="","",J46),N("I39"))</f>
        <v/>
      </c>
      <c r="K79" s="134" t="str">
        <f>IF(1=1,IF(E79="","",K46),N("J39"))</f>
        <v/>
      </c>
      <c r="L79" s="135" t="str">
        <f>IF(1=1,IF(OR(J79="",O79="",NOT(ISNUMBER(J79)),NOT(ISNUMBER(O79)),J79=0),"",O79/J79),N("L39"))</f>
        <v/>
      </c>
      <c r="M79" s="136" t="str">
        <f>IF(1=1,IF(OR(L79="",NOT(ISNUMBER(F79))),"",F79*L79*IFERROR(INDEX(D384:D428,MATCH(AE79,B384:B428,0)),1)),N("M13"))</f>
        <v/>
      </c>
      <c r="N79" s="137" t="str">
        <f>IF(1=1,IF(F79="","",IF(G79="","",IFERROR(INDEX(E384:E428,MATCH(AE79,B384:B428,0)),G79&amp;""))),N("N6"))</f>
        <v/>
      </c>
      <c r="O79" s="138" t="str">
        <f>IF(1=1,IF(E79="","",O46),N("K39"))</f>
        <v/>
      </c>
      <c r="P79" s="139" t="str">
        <f>IF(1=1,IF(M79="","",IF(AND(ISNUMBER(M79),M79&lt;1,N79="kg"),MAX(1,ROUND(M79*1000,0)),IF(AND(ISNUMBER(M79),M79&lt;1,N79="L"),MAX(1,ROUND(M79*100,0)),ROUND(M79,3)))),N("O39"))</f>
        <v/>
      </c>
      <c r="Q79" s="140" t="str">
        <f>IF(1=1,IF(M79="","",IF(AND(ISNUMBER(M79),M79&lt;1,N79="kg"),"g",IF(AND(ISNUMBER(M79),M79&lt;1,N79="L"),"cl",N79))),N("P39"))</f>
        <v/>
      </c>
      <c r="R79" s="161" t="str">
        <f>IF(1=1,IF(E79="","",IF(F79="","A CONTROLER",IF(NOT(ISNUMBER(F79)),"TEXTE",IF(OR(L79="",L79&lt;=0),"COMMANDE PRINCIPALE INCOMPLETE",IF(G79="","UNITE MANQUANTE",IF(COUNTIF(B384:B428,AE79)=0,"UNITE A CONTROLER","OK")))))),N("Q9"))</f>
        <v/>
      </c>
      <c r="S79" s="105"/>
      <c r="T79" s="141">
        <f t="shared" si="12"/>
        <v>0</v>
      </c>
      <c r="U79" s="133" t="str">
        <f>IF(1=1,IF(E79="","",U46),N("S39"))</f>
        <v/>
      </c>
      <c r="V79" s="133" t="str">
        <f>IF(1=1,IF(E79="","",V46),N("T39"))</f>
        <v/>
      </c>
      <c r="W79" s="135" t="str">
        <f>IF(1=1,IF(OR(U79="",V79="",NOT(ISNUMBER(U79)),NOT(ISNUMBER(V79)),U79=0),"",V79/U79),N("U39"))</f>
        <v/>
      </c>
      <c r="X79" s="136" t="str">
        <f>IF(1=1,IF(OR(W79="",NOT(ISNUMBER(F79))),"",F79*W79*IFERROR(INDEX(D384:D428,MATCH(AE79,B384:B428,0)),1)),N("V7"))</f>
        <v/>
      </c>
      <c r="Y79" s="137" t="str">
        <f>IF(1=1,IF(F79="","",IF(G79="","",IFERROR(INDEX(E384:E428,MATCH(AE79,B384:B428,0)),G79&amp;""))),N("W6"))</f>
        <v/>
      </c>
      <c r="Z79" s="142" t="str">
        <f>IF(1=1,IF(X79="","",IF(AND(ISNUMBER(X79),X79&lt;1,Y79="kg"),MAX(1,ROUND(X79*1000,0)),IF(AND(ISNUMBER(X79),X79&lt;1,Y79="L"),MAX(1,ROUND(X79*100,0)),ROUND(X79,3)))),N("X39"))</f>
        <v/>
      </c>
      <c r="AA79" s="143" t="str">
        <f>IF(1=1,IF(X79="","",IF(AND(ISNUMBER(X79),X79&lt;1,Y79="kg"),"g",IF(AND(ISNUMBER(X79),X79&lt;1,Y79="L"),"cl",Y79))),N("Y39"))</f>
        <v/>
      </c>
      <c r="AB79" s="123" t="str">
        <f>IF(1=1,IF(E79="","",IF(F79="","A CONTROLER",IF(NOT(ISNUMBER(F79)),"TEXTE",IF(OR(W79="",W79&lt;=0),"COMMANDE COUVERTS INCOMPLETE",IF(G79="","UNITE MANQUANTE",IF(COUNTIF(B384:B428,AE79)=0,"UNITE A CONTROLER","OK")))))),N("Z6"))</f>
        <v/>
      </c>
      <c r="AD79" s="144" t="str">
        <f>IF(1=1,IF(E79="","",AD46),N("AB39"))</f>
        <v/>
      </c>
      <c r="AE79" s="125" t="str">
        <f>IF(1=1,IF(G79="","",UPPER(TRIM(SUBSTITUTE(SUBSTITUTE(G79&amp;"",CHAR(160)," ")," "," ")))),N("AC39"))</f>
        <v/>
      </c>
    </row>
    <row r="80" spans="1:31" ht="24" customHeight="1" x14ac:dyDescent="0.25">
      <c r="A80" s="160" t="str">
        <f>IF(1=1,IF(E80="","",A46),N("A40"))</f>
        <v/>
      </c>
      <c r="B80" s="127" t="str">
        <f>IF(1=1,IF(E80="","",B46),N("B40"))</f>
        <v/>
      </c>
      <c r="C80" s="127"/>
      <c r="D80" s="129" t="str">
        <f>IF(ISBLANK(E80),"",LARGE(D46:D79,1)+1)</f>
        <v/>
      </c>
      <c r="E80" s="130"/>
      <c r="F80" s="131"/>
      <c r="G80" s="170"/>
      <c r="H80" s="105"/>
      <c r="I80" s="132" t="str">
        <f>IF(1=1,IF(E80="","",I46),N("H40"))</f>
        <v/>
      </c>
      <c r="J80" s="133" t="str">
        <f>IF(1=1,IF(E80="","",J46),N("I40"))</f>
        <v/>
      </c>
      <c r="K80" s="134" t="str">
        <f>IF(1=1,IF(E80="","",K46),N("J40"))</f>
        <v/>
      </c>
      <c r="L80" s="135" t="str">
        <f>IF(1=1,IF(OR(J80="",O80="",NOT(ISNUMBER(J80)),NOT(ISNUMBER(O80)),J80=0),"",O80/J80),N("L40"))</f>
        <v/>
      </c>
      <c r="M80" s="146" t="str">
        <f>IF(1=1,IF(OR(L80="",NOT(ISNUMBER(F80))),"",F80*L80*IFERROR(INDEX(D384:D428,MATCH(AE80,B384:B428,0)),1)),N("M13"))</f>
        <v/>
      </c>
      <c r="N80" s="147" t="str">
        <f>IF(1=1,IF(F80="","",IF(G80="","",IFERROR(INDEX(E384:E428,MATCH(AE80,B384:B428,0)),G80&amp;""))),N("N6"))</f>
        <v/>
      </c>
      <c r="O80" s="138" t="str">
        <f>IF(1=1,IF(E80="","",O46),N("K40"))</f>
        <v/>
      </c>
      <c r="P80" s="139" t="str">
        <f>IF(1=1,IF(M80="","",IF(AND(ISNUMBER(M80),M80&lt;1,N80="kg"),MAX(1,ROUND(M80*1000,0)),IF(AND(ISNUMBER(M80),M80&lt;1,N80="L"),MAX(1,ROUND(M80*100,0)),ROUND(M80,3)))),N("O40"))</f>
        <v/>
      </c>
      <c r="Q80" s="140" t="str">
        <f>IF(1=1,IF(M80="","",IF(AND(ISNUMBER(M80),M80&lt;1,N80="kg"),"g",IF(AND(ISNUMBER(M80),M80&lt;1,N80="L"),"cl",N80))),N("P40"))</f>
        <v/>
      </c>
      <c r="R80" s="161" t="str">
        <f>IF(1=1,IF(E80="","",IF(F80="","A CONTROLER",IF(NOT(ISNUMBER(F80)),"TEXTE",IF(OR(L80="",L80&lt;=0),"COMMANDE PRINCIPALE INCOMPLETE",IF(G80="","UNITE MANQUANTE",IF(COUNTIF(B384:B428,AE80)=0,"UNITE A CONTROLER","OK")))))),N("Q9"))</f>
        <v/>
      </c>
      <c r="S80" s="105"/>
      <c r="T80" s="141">
        <f t="shared" si="12"/>
        <v>0</v>
      </c>
      <c r="U80" s="133" t="str">
        <f>IF(1=1,IF(E80="","",U46),N("S40"))</f>
        <v/>
      </c>
      <c r="V80" s="133" t="str">
        <f>IF(1=1,IF(E80="","",V46),N("T40"))</f>
        <v/>
      </c>
      <c r="W80" s="135" t="str">
        <f>IF(1=1,IF(OR(U80="",V80="",NOT(ISNUMBER(U80)),NOT(ISNUMBER(V80)),U80=0),"",V80/U80),N("U40"))</f>
        <v/>
      </c>
      <c r="X80" s="133" t="str">
        <f>IF(1=1,IF(OR(W80="",NOT(ISNUMBER(F80))),"",F80*W80*IFERROR(INDEX(D384:D428,MATCH(AE80,B384:B428,0)),1)),N("V7"))</f>
        <v/>
      </c>
      <c r="Y80" s="134" t="str">
        <f>IF(1=1,IF(F80="","",IF(G80="","",IFERROR(INDEX(E384:E428,MATCH(AE80,B384:B428,0)),G80&amp;""))),N("W6"))</f>
        <v/>
      </c>
      <c r="Z80" s="142" t="str">
        <f>IF(1=1,IF(X80="","",IF(AND(ISNUMBER(X80),X80&lt;1,Y80="kg"),MAX(1,ROUND(X80*1000,0)),IF(AND(ISNUMBER(X80),X80&lt;1,Y80="L"),MAX(1,ROUND(X80*100,0)),ROUND(X80,3)))),N("X40"))</f>
        <v/>
      </c>
      <c r="AA80" s="143" t="str">
        <f>IF(1=1,IF(X80="","",IF(AND(ISNUMBER(X80),X80&lt;1,Y80="kg"),"g",IF(AND(ISNUMBER(X80),X80&lt;1,Y80="L"),"cl",Y80))),N("Y40"))</f>
        <v/>
      </c>
      <c r="AB80" s="123" t="str">
        <f>IF(1=1,IF(E80="","",IF(F80="","A CONTROLER",IF(NOT(ISNUMBER(F80)),"TEXTE",IF(OR(W80="",W80&lt;=0),"COMMANDE COUVERTS INCOMPLETE",IF(G80="","UNITE MANQUANTE",IF(COUNTIF(B384:B428,AE80)=0,"UNITE A CONTROLER","OK")))))),N("Z6"))</f>
        <v/>
      </c>
      <c r="AD80" s="144" t="str">
        <f>IF(1=1,IF(E80="","",AD46),N("AB40"))</f>
        <v/>
      </c>
      <c r="AE80" s="125" t="str">
        <f>IF(1=1,IF(G80="","",UPPER(TRIM(SUBSTITUTE(SUBSTITUTE(G80&amp;"",CHAR(160)," ")," "," ")))),N("AC40"))</f>
        <v/>
      </c>
    </row>
    <row r="81" spans="1:33" ht="24" customHeight="1" x14ac:dyDescent="0.25">
      <c r="A81" s="207"/>
      <c r="B81" s="208" t="s">
        <v>234</v>
      </c>
      <c r="C81" s="209"/>
      <c r="D81" s="210" t="s">
        <v>239</v>
      </c>
      <c r="E81" s="209"/>
      <c r="F81" s="209"/>
      <c r="G81" s="209"/>
      <c r="H81" s="211"/>
      <c r="I81" s="209"/>
      <c r="J81" s="209"/>
      <c r="K81" s="209"/>
      <c r="L81" s="209"/>
      <c r="M81" s="209"/>
      <c r="N81" s="209"/>
      <c r="O81" s="209"/>
      <c r="P81" s="209" t="str">
        <f>D81</f>
        <v>SOUS-FAMILLE</v>
      </c>
      <c r="Q81" s="209"/>
      <c r="R81" s="209"/>
      <c r="S81" s="211"/>
      <c r="T81" s="212" t="s">
        <v>664</v>
      </c>
      <c r="U81" s="213" cm="1">
        <f t="array" ref="U81">SUMPRODUCT(LEN(E83:E116)-LEN(SUBSTITUTE(E83:E116,"*","")))</f>
        <v>0</v>
      </c>
      <c r="V81" s="209"/>
      <c r="W81" s="209" t="str">
        <f>D81</f>
        <v>SOUS-FAMILLE</v>
      </c>
      <c r="X81" s="209"/>
      <c r="Y81" s="209"/>
      <c r="Z81" s="209"/>
      <c r="AA81" s="209"/>
      <c r="AB81" s="214"/>
      <c r="AC81" s="209"/>
      <c r="AD81" s="209"/>
      <c r="AE81" s="215" t="str">
        <f>B83</f>
        <v>NOM DE LA RECETTE À SAISIR</v>
      </c>
    </row>
    <row r="82" spans="1:33" ht="32.25" thickBot="1" x14ac:dyDescent="0.3">
      <c r="A82" s="92" t="s">
        <v>155</v>
      </c>
      <c r="B82" s="92" t="s">
        <v>1</v>
      </c>
      <c r="C82" s="92"/>
      <c r="D82" s="92" t="s">
        <v>2</v>
      </c>
      <c r="E82" s="92" t="s">
        <v>117</v>
      </c>
      <c r="F82" s="92" t="s">
        <v>3</v>
      </c>
      <c r="G82" s="92" t="s">
        <v>4</v>
      </c>
      <c r="H82" s="81"/>
      <c r="I82" s="157" t="s">
        <v>5</v>
      </c>
      <c r="J82" s="92" t="s">
        <v>114</v>
      </c>
      <c r="K82" s="92" t="s">
        <v>4</v>
      </c>
      <c r="L82" s="92" t="s">
        <v>6</v>
      </c>
      <c r="M82" s="94" t="s">
        <v>7</v>
      </c>
      <c r="N82" s="94" t="s">
        <v>116</v>
      </c>
      <c r="O82" s="95" t="s">
        <v>115</v>
      </c>
      <c r="P82" s="96" t="s">
        <v>8</v>
      </c>
      <c r="Q82" s="97" t="s">
        <v>9</v>
      </c>
      <c r="R82" s="92" t="s">
        <v>10</v>
      </c>
      <c r="S82" s="81"/>
      <c r="T82" s="92" t="s">
        <v>117</v>
      </c>
      <c r="U82" s="98" t="s">
        <v>11</v>
      </c>
      <c r="V82" s="95" t="s">
        <v>12</v>
      </c>
      <c r="W82" s="92" t="s">
        <v>13</v>
      </c>
      <c r="X82" s="94" t="s">
        <v>7</v>
      </c>
      <c r="Y82" s="94" t="s">
        <v>116</v>
      </c>
      <c r="Z82" s="99" t="s">
        <v>8</v>
      </c>
      <c r="AA82" s="97" t="s">
        <v>9</v>
      </c>
      <c r="AB82" s="99" t="s">
        <v>10</v>
      </c>
      <c r="AC82" s="240"/>
      <c r="AD82" s="92" t="s">
        <v>14</v>
      </c>
      <c r="AE82" s="92" t="s">
        <v>15</v>
      </c>
      <c r="AG82" s="245" t="s">
        <v>5642</v>
      </c>
    </row>
    <row r="83" spans="1:33" ht="18.75" x14ac:dyDescent="0.25">
      <c r="A83" s="100" t="s">
        <v>5640</v>
      </c>
      <c r="B83" s="101" t="s">
        <v>20</v>
      </c>
      <c r="C83" s="101"/>
      <c r="D83" s="102">
        <v>0</v>
      </c>
      <c r="E83" s="103" t="s">
        <v>21</v>
      </c>
      <c r="F83" s="104">
        <v>10</v>
      </c>
      <c r="G83" s="8" t="s">
        <v>119</v>
      </c>
      <c r="H83" s="105"/>
      <c r="I83" s="106" t="str">
        <f>E83</f>
        <v>ÉLÉMENT PRINCIPAL À SAISIR</v>
      </c>
      <c r="J83" s="107">
        <f>F83</f>
        <v>10</v>
      </c>
      <c r="K83" s="108" t="str">
        <f>G83</f>
        <v>Quoi ?</v>
      </c>
      <c r="L83" s="109">
        <f>IF(1=1,IF(OR(J83="",O83="",NOT(ISNUMBER(J83)),NOT(ISNUMBER(O83)),J83=0),"",O83/J83),N("L6"))</f>
        <v>15</v>
      </c>
      <c r="M83" s="110">
        <f>IF(1=1,IF(OR(L83="",NOT(ISNUMBER(F83))),"",F83*L83*IFERROR(INDEX(D384:D428,MATCH(AE83,B384:B428,0)),1)),N("M13"))</f>
        <v>150</v>
      </c>
      <c r="N83" s="111" t="str">
        <f>IF(1=1,IF(F83="","",IF(G83="","",IFERROR(INDEX(E384:E428,MATCH(AE83,B384:B428,0)),G83&amp;""))),N("N6"))</f>
        <v>Quoi ?</v>
      </c>
      <c r="O83" s="112">
        <v>150</v>
      </c>
      <c r="P83" s="113">
        <f>IF(1=1,IF(M83="","",IF(AND(ISNUMBER(M83),M83&lt;1,N83="kg"),MAX(1,ROUND(M83*1000,0)),IF(AND(ISNUMBER(M83),M83&lt;1,N83="L"),MAX(1,ROUND(M83*100,0)),ROUND(M83,3)))),N("O6"))</f>
        <v>150</v>
      </c>
      <c r="Q83" s="114" t="str">
        <f>IF(1=1,IF(M83="","",IF(AND(ISNUMBER(M83),M83&lt;1,N83="kg"),"g",IF(AND(ISNUMBER(M83),M83&lt;1,N83="L"),"cl",N83))),N("P6"))</f>
        <v>Quoi ?</v>
      </c>
      <c r="R83" s="115" t="str">
        <f>IF(1=1,IF(E83="","",IF(F83="","A CONTROLER",IF(NOT(ISNUMBER(F83)),"TEXTE",IF(OR(L83="",L83&lt;=0),"COMMANDE PRINCIPALE INCOMPLETE",IF(G83="","UNITE MANQUANTE",IF(COUNTIF(B384:B428,AE83)=0,"UNITE A CONTROLER","OK")))))),N("Q9"))</f>
        <v>UNITE A CONTROLER</v>
      </c>
      <c r="S83" s="105"/>
      <c r="T83" s="159" t="str">
        <f>B83</f>
        <v>NOM DE LA RECETTE À SAISIR</v>
      </c>
      <c r="U83" s="117">
        <v>100</v>
      </c>
      <c r="V83" s="112">
        <v>150</v>
      </c>
      <c r="W83" s="118">
        <f>IF(1=1,IF(OR(U83="",V83="",NOT(ISNUMBER(U83)),NOT(ISNUMBER(V83)),U83=0),"",V83/U83),N("U6"))</f>
        <v>1.5</v>
      </c>
      <c r="X83" s="119">
        <f>IF(1=1,IF(OR(W83="",NOT(ISNUMBER(F83))),"",F83*W83*IFERROR(INDEX(D384:D428,MATCH(AE83,B384:B428,0)),1)),N("V7"))</f>
        <v>15</v>
      </c>
      <c r="Y83" s="120" t="str">
        <f>IF(1=1,IF(F83="","",IF(G83="","",IFERROR(INDEX(E384:E428,MATCH(AE83,B384:B428,0)),G83&amp;""))),N("W6"))</f>
        <v>Quoi ?</v>
      </c>
      <c r="Z83" s="121">
        <f>IF(1=1,IF(X83="","",IF(AND(ISNUMBER(X83),X83&lt;1,Y83="kg"),MAX(1,ROUND(X83*1000,0)),IF(AND(ISNUMBER(X83),X83&lt;1,Y83="L"),MAX(1,ROUND(X83*100,0)),ROUND(X83,3)))),N("X6"))</f>
        <v>15</v>
      </c>
      <c r="AA83" s="122" t="str">
        <f>IF(1=1,IF(X83="","",IF(AND(ISNUMBER(X83),X83&lt;1,Y83="kg"),"g",IF(AND(ISNUMBER(X83),X83&lt;1,Y83="L"),"cl",Y83))),N("Y6"))</f>
        <v>Quoi ?</v>
      </c>
      <c r="AB83" s="123" t="str">
        <f>IF(1=1,IF(E83="","",IF(F83="","A CONTROLER",IF(NOT(ISNUMBER(F83)),"TEXTE",IF(OR(W83="",W83&lt;=0),"COMMANDE COUVERTS INCOMPLETE",IF(G83="","UNITE MANQUANTE",IF(COUNTIF(B384:B428,AE83)=0,"UNITE A CONTROLER","OK")))))),N("Z6"))</f>
        <v>UNITE A CONTROLER</v>
      </c>
      <c r="AD83" s="124">
        <v>62</v>
      </c>
      <c r="AE83" s="125" t="str">
        <f>IF(1=1,IF(G83="","",UPPER(TRIM(SUBSTITUTE(SUBSTITUTE(G83&amp;"",CHAR(160)," ")," "," ")))),N("AC6"))</f>
        <v>QUOI ?</v>
      </c>
      <c r="AG83" s="8" t="s">
        <v>22</v>
      </c>
    </row>
    <row r="84" spans="1:33" ht="15.75" x14ac:dyDescent="0.25">
      <c r="A84" s="126" t="str">
        <f>IF(1=1,IF(E84="","",A83),N("A7"))</f>
        <v/>
      </c>
      <c r="B84" s="127" t="str">
        <f>IF(1=1,IF(E84="","",B83),N("B7"))</f>
        <v/>
      </c>
      <c r="C84" s="128"/>
      <c r="D84" s="129" t="str">
        <f>IF(ISBLANK(E84),"",LARGE(D83:D83,1)+1)</f>
        <v/>
      </c>
      <c r="E84" s="130"/>
      <c r="F84" s="131"/>
      <c r="G84" s="170"/>
      <c r="H84" s="105"/>
      <c r="I84" s="132" t="str">
        <f>IF(1=1,IF(E84="","",I83),N("H7"))</f>
        <v/>
      </c>
      <c r="J84" s="133" t="str">
        <f>IF(1=1,IF(E84="","",J83),N("I7"))</f>
        <v/>
      </c>
      <c r="K84" s="134" t="str">
        <f>IF(1=1,IF(E84="","",K83),N("J7"))</f>
        <v/>
      </c>
      <c r="L84" s="135" t="str">
        <f>IF(1=1,IF(OR(J84="",O84="",NOT(ISNUMBER(J84)),NOT(ISNUMBER(O84)),J84=0),"",O84/J84),N("L7"))</f>
        <v/>
      </c>
      <c r="M84" s="136" t="str">
        <f>IF(1=1,IF(OR(L84="",NOT(ISNUMBER(F84))),"",F84*L84*IFERROR(INDEX(D384:D428,MATCH(AE84,B384:B428,0)),1)),N("M13"))</f>
        <v/>
      </c>
      <c r="N84" s="137" t="str">
        <f>IF(1=1,IF(F84="","",IF(G84="","",IFERROR(INDEX(E384:E428,MATCH(AE84,B384:B428,0)),G84&amp;""))),N("N6"))</f>
        <v/>
      </c>
      <c r="O84" s="138" t="str">
        <f>IF(1=1,IF(E84="","",O83),N("K7"))</f>
        <v/>
      </c>
      <c r="P84" s="139" t="str">
        <f>IF(1=1,IF(M84="","",IF(AND(ISNUMBER(M84),M84&lt;1,N84="kg"),MAX(1,ROUND(M84*1000,0)),IF(AND(ISNUMBER(M84),M84&lt;1,N84="L"),MAX(1,ROUND(M84*100,0)),ROUND(M84,3)))),N("O7"))</f>
        <v/>
      </c>
      <c r="Q84" s="140" t="str">
        <f>IF(1=1,IF(M84="","",IF(AND(ISNUMBER(M84),M84&lt;1,N84="kg"),"g",IF(AND(ISNUMBER(M84),M84&lt;1,N84="L"),"cl",N84))),N("P7"))</f>
        <v/>
      </c>
      <c r="R84" s="161" t="str">
        <f>IF(1=1,IF(E84="","",IF(F84="","A CONTROLER",IF(NOT(ISNUMBER(F84)),"TEXTE",IF(OR(L84="",L84&lt;=0),"COMMANDE PRINCIPALE INCOMPLETE",IF(G84="","UNITE MANQUANTE",IF(COUNTIF(B384:B428,AE84)=0,"UNITE A CONTROLER","OK")))))),N("Q9"))</f>
        <v/>
      </c>
      <c r="S84" s="105"/>
      <c r="T84" s="141">
        <f t="shared" ref="T84:T117" si="13">E84</f>
        <v>0</v>
      </c>
      <c r="U84" s="133" t="str">
        <f>IF(1=1,IF(E84="","",U83),N("S7"))</f>
        <v/>
      </c>
      <c r="V84" s="133" t="str">
        <f>IF(1=1,IF(E84="","",V83),N("T7"))</f>
        <v/>
      </c>
      <c r="W84" s="135" t="str">
        <f>IF(1=1,IF(OR(U84="",V84="",NOT(ISNUMBER(U84)),NOT(ISNUMBER(V84)),U84=0),"",V84/U84),N("U7"))</f>
        <v/>
      </c>
      <c r="X84" s="136" t="str">
        <f>IF(1=1,IF(OR(W84="",NOT(ISNUMBER(F84))),"",F84*W84*IFERROR(INDEX(D384:D428,MATCH(AE84,B384:B428,0)),1)),N("V7"))</f>
        <v/>
      </c>
      <c r="Y84" s="137" t="str">
        <f>IF(1=1,IF(F84="","",IF(G84="","",IFERROR(INDEX(E384:E428,MATCH(AE84,B384:B428,0)),G84&amp;""))),N("W6"))</f>
        <v/>
      </c>
      <c r="Z84" s="142" t="str">
        <f>IF(1=1,IF(X84="","",IF(AND(ISNUMBER(X84),X84&lt;1,Y84="kg"),MAX(1,ROUND(X84*1000,0)),IF(AND(ISNUMBER(X84),X84&lt;1,Y84="L"),MAX(1,ROUND(X84*100,0)),ROUND(X84,3)))),N("X7"))</f>
        <v/>
      </c>
      <c r="AA84" s="143" t="str">
        <f>IF(1=1,IF(X84="","",IF(AND(ISNUMBER(X84),X84&lt;1,Y84="kg"),"g",IF(AND(ISNUMBER(X84),X84&lt;1,Y84="L"),"cl",Y84))),N("Y7"))</f>
        <v/>
      </c>
      <c r="AB84" s="123" t="str">
        <f>IF(1=1,IF(E84="","",IF(F84="","A CONTROLER",IF(NOT(ISNUMBER(F84)),"TEXTE",IF(OR(W84="",W84&lt;=0),"COMMANDE COUVERTS INCOMPLETE",IF(G84="","UNITE MANQUANTE",IF(COUNTIF(B384:B428,AE84)=0,"UNITE A CONTROLER","OK")))))),N("Z6"))</f>
        <v/>
      </c>
      <c r="AD84" s="144" t="str">
        <f>IF(1=1,IF(E84="","",AD83),N("AB7"))</f>
        <v/>
      </c>
      <c r="AE84" s="125" t="str">
        <f>IF(1=1,IF(G84="","",UPPER(TRIM(SUBSTITUTE(SUBSTITUTE(G84&amp;"",CHAR(160)," ")," "," ")))),N("AC7"))</f>
        <v/>
      </c>
      <c r="AG84" s="2" t="s">
        <v>25</v>
      </c>
    </row>
    <row r="85" spans="1:33" ht="15.75" x14ac:dyDescent="0.25">
      <c r="A85" s="126" t="str">
        <f>IF(1=1,IF(E85="","",A83),N("A8"))</f>
        <v/>
      </c>
      <c r="B85" s="127" t="str">
        <f>IF(1=1,IF(E85="","",B83),N("B8"))</f>
        <v/>
      </c>
      <c r="C85" s="128"/>
      <c r="D85" s="129" t="str">
        <f>IF(ISBLANK(E85),"",LARGE(D83:D84,1)+1)</f>
        <v/>
      </c>
      <c r="E85" s="130"/>
      <c r="F85" s="131"/>
      <c r="G85" s="170"/>
      <c r="H85" s="105"/>
      <c r="I85" s="132" t="str">
        <f>IF(1=1,IF(E85="","",I83),N("H8"))</f>
        <v/>
      </c>
      <c r="J85" s="133" t="str">
        <f>IF(1=1,IF(E85="","",J83),N("I8"))</f>
        <v/>
      </c>
      <c r="K85" s="134" t="str">
        <f>IF(1=1,IF(E85="","",K83),N("J8"))</f>
        <v/>
      </c>
      <c r="L85" s="135" t="str">
        <f>IF(1=1,IF(OR(J85="",O85="",NOT(ISNUMBER(J85)),NOT(ISNUMBER(O85)),J85=0),"",O85/J85),N("L8"))</f>
        <v/>
      </c>
      <c r="M85" s="136" t="str">
        <f>IF(1=1,IF(OR(L85="",NOT(ISNUMBER(F85))),"",F85*L85*IFERROR(INDEX(D384:D428,MATCH(AE85,B384:B428,0)),1)),N("M13"))</f>
        <v/>
      </c>
      <c r="N85" s="137" t="str">
        <f>IF(1=1,IF(F85="","",IF(G85="","",IFERROR(INDEX(E384:E428,MATCH(AE85,B384:B428,0)),G85&amp;""))),N("N6"))</f>
        <v/>
      </c>
      <c r="O85" s="138" t="str">
        <f>IF(1=1,IF(E85="","",O83),N("K8"))</f>
        <v/>
      </c>
      <c r="P85" s="139" t="str">
        <f>IF(1=1,IF(M85="","",IF(AND(ISNUMBER(M85),M85&lt;1,N85="kg"),MAX(1,ROUND(M85*1000,0)),IF(AND(ISNUMBER(M85),M85&lt;1,N85="L"),MAX(1,ROUND(M85*100,0)),ROUND(M85,3)))),N("O8"))</f>
        <v/>
      </c>
      <c r="Q85" s="140" t="str">
        <f>IF(1=1,IF(M85="","",IF(AND(ISNUMBER(M85),M85&lt;1,N85="kg"),"g",IF(AND(ISNUMBER(M85),M85&lt;1,N85="L"),"cl",N85))),N("P8"))</f>
        <v/>
      </c>
      <c r="R85" s="161" t="str">
        <f>IF(1=1,IF(E85="","",IF(F85="","A CONTROLER",IF(NOT(ISNUMBER(F85)),"TEXTE",IF(OR(L85="",L85&lt;=0),"COMMANDE PRINCIPALE INCOMPLETE",IF(G85="","UNITE MANQUANTE",IF(COUNTIF(B384:B428,AE85)=0,"UNITE A CONTROLER","OK")))))),N("Q9"))</f>
        <v/>
      </c>
      <c r="S85" s="105"/>
      <c r="T85" s="141">
        <f t="shared" si="13"/>
        <v>0</v>
      </c>
      <c r="U85" s="133" t="str">
        <f>IF(1=1,IF(E85="","",U83),N("S8"))</f>
        <v/>
      </c>
      <c r="V85" s="133" t="str">
        <f>IF(1=1,IF(E85="","",V83),N("T8"))</f>
        <v/>
      </c>
      <c r="W85" s="135" t="str">
        <f>IF(1=1,IF(OR(U85="",V85="",NOT(ISNUMBER(U85)),NOT(ISNUMBER(V85)),U85=0),"",V85/U85),N("U8"))</f>
        <v/>
      </c>
      <c r="X85" s="136" t="str">
        <f>IF(1=1,IF(OR(W85="",NOT(ISNUMBER(F85))),"",F85*W85*IFERROR(INDEX(D384:D428,MATCH(AE85,B384:B428,0)),1)),N("V7"))</f>
        <v/>
      </c>
      <c r="Y85" s="137" t="str">
        <f>IF(1=1,IF(F85="","",IF(G85="","",IFERROR(INDEX(E384:E428,MATCH(AE85,B384:B428,0)),G85&amp;""))),N("W6"))</f>
        <v/>
      </c>
      <c r="Z85" s="142" t="str">
        <f>IF(1=1,IF(X85="","",IF(AND(ISNUMBER(X85),X85&lt;1,Y85="kg"),MAX(1,ROUND(X85*1000,0)),IF(AND(ISNUMBER(X85),X85&lt;1,Y85="L"),MAX(1,ROUND(X85*100,0)),ROUND(X85,3)))),N("X8"))</f>
        <v/>
      </c>
      <c r="AA85" s="143" t="str">
        <f>IF(1=1,IF(X85="","",IF(AND(ISNUMBER(X85),X85&lt;1,Y85="kg"),"g",IF(AND(ISNUMBER(X85),X85&lt;1,Y85="L"),"cl",Y85))),N("Y8"))</f>
        <v/>
      </c>
      <c r="AB85" s="123" t="str">
        <f>IF(1=1,IF(E85="","",IF(F85="","A CONTROLER",IF(NOT(ISNUMBER(F85)),"TEXTE",IF(OR(W85="",W85&lt;=0),"COMMANDE COUVERTS INCOMPLETE",IF(G85="","UNITE MANQUANTE",IF(COUNTIF(B384:B428,AE85)=0,"UNITE A CONTROLER","OK")))))),N("Z6"))</f>
        <v/>
      </c>
      <c r="AD85" s="144" t="str">
        <f>IF(1=1,IF(E85="","",AD83),N("AB8"))</f>
        <v/>
      </c>
      <c r="AE85" s="125" t="str">
        <f>IF(1=1,IF(G85="","",UPPER(TRIM(SUBSTITUTE(SUBSTITUTE(G85&amp;"",CHAR(160)," ")," "," ")))),N("AC8"))</f>
        <v/>
      </c>
      <c r="AG85" s="9" t="s">
        <v>26</v>
      </c>
    </row>
    <row r="86" spans="1:33" ht="15.75" x14ac:dyDescent="0.25">
      <c r="A86" s="126" t="str">
        <f>IF(1=1,IF(E86="","",A83),N("A9"))</f>
        <v/>
      </c>
      <c r="B86" s="127" t="str">
        <f>IF(1=1,IF(E86="","",B83),N("B9"))</f>
        <v/>
      </c>
      <c r="C86" s="128"/>
      <c r="D86" s="129" t="str">
        <f>IF(ISBLANK(E86),"",LARGE(D83:D85,1)+1)</f>
        <v/>
      </c>
      <c r="E86" s="130"/>
      <c r="F86" s="131"/>
      <c r="G86" s="170"/>
      <c r="H86" s="105"/>
      <c r="I86" s="132" t="str">
        <f>IF(1=1,IF(E86="","",I83),N("H9"))</f>
        <v/>
      </c>
      <c r="J86" s="133" t="str">
        <f>IF(1=1,IF(E86="","",J83),N("I9"))</f>
        <v/>
      </c>
      <c r="K86" s="134" t="str">
        <f>IF(1=1,IF(E86="","",K83),N("J9"))</f>
        <v/>
      </c>
      <c r="L86" s="135" t="str">
        <f>IF(1=1,IF(OR(J86="",O86="",NOT(ISNUMBER(J86)),NOT(ISNUMBER(O86)),J86=0),"",O86/J86),N("L9"))</f>
        <v/>
      </c>
      <c r="M86" s="136" t="str">
        <f>IF(1=1,IF(OR(L86="",NOT(ISNUMBER(F86))),"",F86*L86*IFERROR(INDEX(D384:D428,MATCH(AE86,B384:B428,0)),1)),N("M13"))</f>
        <v/>
      </c>
      <c r="N86" s="137" t="str">
        <f>IF(1=1,IF(F86="","",IF(G86="","",IFERROR(INDEX(E384:E428,MATCH(AE86,B384:B428,0)),G86&amp;""))),N("N6"))</f>
        <v/>
      </c>
      <c r="O86" s="138" t="str">
        <f>IF(1=1,IF(E86="","",O83),N("K9"))</f>
        <v/>
      </c>
      <c r="P86" s="139" t="str">
        <f>IF(1=1,IF(M86="","",IF(AND(ISNUMBER(M86),M86&lt;1,N86="kg"),MAX(1,ROUND(M86*1000,0)),IF(AND(ISNUMBER(M86),M86&lt;1,N86="L"),MAX(1,ROUND(M86*100,0)),ROUND(M86,3)))),N("O9"))</f>
        <v/>
      </c>
      <c r="Q86" s="140" t="str">
        <f>IF(1=1,IF(M86="","",IF(AND(ISNUMBER(M86),M86&lt;1,N86="kg"),"g",IF(AND(ISNUMBER(M86),M86&lt;1,N86="L"),"cl",N86))),N("P9"))</f>
        <v/>
      </c>
      <c r="R86" s="161" t="str">
        <f>IF(1=1,IF(E86="","",IF(F86="","A CONTROLER",IF(NOT(ISNUMBER(F86)),"TEXTE",IF(OR(L86="",L86&lt;=0),"COMMANDE PRINCIPALE INCOMPLETE",IF(G86="","UNITE MANQUANTE",IF(COUNTIF(B384:B428,AE86)=0,"UNITE A CONTROLER","OK")))))),N("Q9"))</f>
        <v/>
      </c>
      <c r="S86" s="105"/>
      <c r="T86" s="141">
        <f t="shared" si="13"/>
        <v>0</v>
      </c>
      <c r="U86" s="133" t="str">
        <f>IF(1=1,IF(E86="","",U83),N("S9"))</f>
        <v/>
      </c>
      <c r="V86" s="133" t="str">
        <f>IF(1=1,IF(E86="","",V83),N("T9"))</f>
        <v/>
      </c>
      <c r="W86" s="135" t="str">
        <f>IF(1=1,IF(OR(U86="",V86="",NOT(ISNUMBER(U86)),NOT(ISNUMBER(V86)),U86=0),"",V86/U86),N("U9"))</f>
        <v/>
      </c>
      <c r="X86" s="136" t="str">
        <f>IF(1=1,IF(OR(W86="",NOT(ISNUMBER(F86))),"",F86*W86*IFERROR(INDEX(D384:D428,MATCH(AE86,B384:B428,0)),1)),N("V7"))</f>
        <v/>
      </c>
      <c r="Y86" s="137" t="str">
        <f>IF(1=1,IF(F86="","",IF(G86="","",IFERROR(INDEX(E384:E428,MATCH(AE86,B384:B428,0)),G86&amp;""))),N("W6"))</f>
        <v/>
      </c>
      <c r="Z86" s="142" t="str">
        <f>IF(1=1,IF(X86="","",IF(AND(ISNUMBER(X86),X86&lt;1,Y86="kg"),MAX(1,ROUND(X86*1000,0)),IF(AND(ISNUMBER(X86),X86&lt;1,Y86="L"),MAX(1,ROUND(X86*100,0)),ROUND(X86,3)))),N("X9"))</f>
        <v/>
      </c>
      <c r="AA86" s="143" t="str">
        <f>IF(1=1,IF(X86="","",IF(AND(ISNUMBER(X86),X86&lt;1,Y86="kg"),"g",IF(AND(ISNUMBER(X86),X86&lt;1,Y86="L"),"cl",Y86))),N("Y9"))</f>
        <v/>
      </c>
      <c r="AB86" s="123" t="str">
        <f>IF(1=1,IF(E86="","",IF(F86="","A CONTROLER",IF(NOT(ISNUMBER(F86)),"TEXTE",IF(OR(W86="",W86&lt;=0),"COMMANDE COUVERTS INCOMPLETE",IF(G86="","UNITE MANQUANTE",IF(COUNTIF(B384:B428,AE86)=0,"UNITE A CONTROLER","OK")))))),N("Z6"))</f>
        <v/>
      </c>
      <c r="AD86" s="144" t="str">
        <f>IF(1=1,IF(E86="","",AD83),N("AB9"))</f>
        <v/>
      </c>
      <c r="AE86" s="125" t="str">
        <f>IF(1=1,IF(G86="","",UPPER(TRIM(SUBSTITUTE(SUBSTITUTE(G86&amp;"",CHAR(160)," ")," "," ")))),N("AC9"))</f>
        <v/>
      </c>
      <c r="AG86" s="1" t="s">
        <v>28</v>
      </c>
    </row>
    <row r="87" spans="1:33" ht="15.75" x14ac:dyDescent="0.25">
      <c r="A87" s="126" t="str">
        <f>IF(1=1,IF(E87="","",A83),N("A10"))</f>
        <v/>
      </c>
      <c r="B87" s="127" t="str">
        <f>IF(1=1,IF(E87="","",B83),N("B10"))</f>
        <v/>
      </c>
      <c r="C87" s="128"/>
      <c r="D87" s="129" t="str">
        <f>IF(ISBLANK(E87),"",LARGE(D83:D86,1)+1)</f>
        <v/>
      </c>
      <c r="E87" s="130"/>
      <c r="F87" s="131"/>
      <c r="G87" s="170"/>
      <c r="H87" s="105"/>
      <c r="I87" s="132" t="str">
        <f>IF(1=1,IF(E87="","",I83),N("H10"))</f>
        <v/>
      </c>
      <c r="J87" s="133" t="str">
        <f>IF(1=1,IF(E87="","",J83),N("I10"))</f>
        <v/>
      </c>
      <c r="K87" s="134" t="str">
        <f>IF(1=1,IF(E87="","",K83),N("J10"))</f>
        <v/>
      </c>
      <c r="L87" s="135" t="str">
        <f>IF(1=1,IF(OR(J87="",O87="",NOT(ISNUMBER(J87)),NOT(ISNUMBER(O87)),J87=0),"",O87/J87),N("L10"))</f>
        <v/>
      </c>
      <c r="M87" s="136" t="str">
        <f>IF(1=1,IF(OR(L87="",NOT(ISNUMBER(F87))),"",F87*L87*IFERROR(INDEX(D384:D428,MATCH(AE87,B384:B428,0)),1)),N("M13"))</f>
        <v/>
      </c>
      <c r="N87" s="137" t="str">
        <f>IF(1=1,IF(F87="","",IF(G87="","",IFERROR(INDEX(E384:E428,MATCH(AE87,B384:B428,0)),G87&amp;""))),N("N6"))</f>
        <v/>
      </c>
      <c r="O87" s="138" t="str">
        <f>IF(1=1,IF(E87="","",O83),N("K10"))</f>
        <v/>
      </c>
      <c r="P87" s="139" t="str">
        <f>IF(1=1,IF(M87="","",IF(AND(ISNUMBER(M87),M87&lt;1,N87="kg"),MAX(1,ROUND(M87*1000,0)),IF(AND(ISNUMBER(M87),M87&lt;1,N87="L"),MAX(1,ROUND(M87*100,0)),ROUND(M87,3)))),N("O10"))</f>
        <v/>
      </c>
      <c r="Q87" s="140" t="str">
        <f>IF(1=1,IF(M87="","",IF(AND(ISNUMBER(M87),M87&lt;1,N87="kg"),"g",IF(AND(ISNUMBER(M87),M87&lt;1,N87="L"),"cl",N87))),N("P10"))</f>
        <v/>
      </c>
      <c r="R87" s="161" t="str">
        <f>IF(1=1,IF(E87="","",IF(F87="","A CONTROLER",IF(NOT(ISNUMBER(F87)),"TEXTE",IF(OR(L87="",L87&lt;=0),"COMMANDE PRINCIPALE INCOMPLETE",IF(G87="","UNITE MANQUANTE",IF(COUNTIF(B384:B428,AE87)=0,"UNITE A CONTROLER","OK")))))),N("Q9"))</f>
        <v/>
      </c>
      <c r="S87" s="105"/>
      <c r="T87" s="141">
        <f t="shared" si="13"/>
        <v>0</v>
      </c>
      <c r="U87" s="133" t="str">
        <f>IF(1=1,IF(E87="","",U83),N("S10"))</f>
        <v/>
      </c>
      <c r="V87" s="133" t="str">
        <f>IF(1=1,IF(E87="","",V83),N("T10"))</f>
        <v/>
      </c>
      <c r="W87" s="135" t="str">
        <f>IF(1=1,IF(OR(U87="",V87="",NOT(ISNUMBER(U87)),NOT(ISNUMBER(V87)),U87=0),"",V87/U87),N("U10"))</f>
        <v/>
      </c>
      <c r="X87" s="136" t="str">
        <f>IF(1=1,IF(OR(W87="",NOT(ISNUMBER(F87))),"",F87*W87*IFERROR(INDEX(D384:D428,MATCH(AE87,B384:B428,0)),1)),N("V7"))</f>
        <v/>
      </c>
      <c r="Y87" s="137" t="str">
        <f>IF(1=1,IF(F87="","",IF(G87="","",IFERROR(INDEX(E384:E428,MATCH(AE87,B384:B428,0)),G87&amp;""))),N("W6"))</f>
        <v/>
      </c>
      <c r="Z87" s="142" t="str">
        <f>IF(1=1,IF(X87="","",IF(AND(ISNUMBER(X87),X87&lt;1,Y87="kg"),MAX(1,ROUND(X87*1000,0)),IF(AND(ISNUMBER(X87),X87&lt;1,Y87="L"),MAX(1,ROUND(X87*100,0)),ROUND(X87,3)))),N("X10"))</f>
        <v/>
      </c>
      <c r="AA87" s="143" t="str">
        <f>IF(1=1,IF(X87="","",IF(AND(ISNUMBER(X87),X87&lt;1,Y87="kg"),"g",IF(AND(ISNUMBER(X87),X87&lt;1,Y87="L"),"cl",Y87))),N("Y10"))</f>
        <v/>
      </c>
      <c r="AB87" s="123" t="str">
        <f>IF(1=1,IF(E87="","",IF(F87="","A CONTROLER",IF(NOT(ISNUMBER(F87)),"TEXTE",IF(OR(W87="",W87&lt;=0),"COMMANDE COUVERTS INCOMPLETE",IF(G87="","UNITE MANQUANTE",IF(COUNTIF(B384:B428,AE87)=0,"UNITE A CONTROLER","OK")))))),N("Z6"))</f>
        <v/>
      </c>
      <c r="AD87" s="144" t="str">
        <f>IF(1=1,IF(E87="","",AD83),N("AB10"))</f>
        <v/>
      </c>
      <c r="AE87" s="125" t="str">
        <f>IF(1=1,IF(G87="","",UPPER(TRIM(SUBSTITUTE(SUBSTITUTE(G87&amp;"",CHAR(160)," ")," "," ")))),N("AC10"))</f>
        <v/>
      </c>
      <c r="AG87" s="1" t="s">
        <v>29</v>
      </c>
    </row>
    <row r="88" spans="1:33" ht="15.75" x14ac:dyDescent="0.25">
      <c r="A88" s="126" t="str">
        <f>IF(1=1,IF(E88="","",A83),N("A11"))</f>
        <v/>
      </c>
      <c r="B88" s="127" t="str">
        <f>IF(1=1,IF(E88="","",B83),N("B11"))</f>
        <v/>
      </c>
      <c r="C88" s="128"/>
      <c r="D88" s="129" t="str">
        <f>IF(ISBLANK(E88),"",LARGE(D83:D87,1)+1)</f>
        <v/>
      </c>
      <c r="E88" s="130"/>
      <c r="F88" s="131"/>
      <c r="G88" s="170"/>
      <c r="H88" s="105"/>
      <c r="I88" s="132" t="str">
        <f>IF(1=1,IF(E88="","",I83),N("H11"))</f>
        <v/>
      </c>
      <c r="J88" s="133" t="str">
        <f>IF(1=1,IF(E88="","",J83),N("I11"))</f>
        <v/>
      </c>
      <c r="K88" s="134" t="str">
        <f>IF(1=1,IF(E88="","",K83),N("J11"))</f>
        <v/>
      </c>
      <c r="L88" s="135" t="str">
        <f>IF(1=1,IF(OR(J88="",O88="",NOT(ISNUMBER(J88)),NOT(ISNUMBER(O88)),J88=0),"",O88/J88),N("L11"))</f>
        <v/>
      </c>
      <c r="M88" s="136" t="str">
        <f>IF(1=1,IF(OR(L88="",NOT(ISNUMBER(F88))),"",F88*L88*IFERROR(INDEX(D384:D428,MATCH(AE88,B384:B428,0)),1)),N("M13"))</f>
        <v/>
      </c>
      <c r="N88" s="137" t="str">
        <f>IF(1=1,IF(F88="","",IF(G88="","",IFERROR(INDEX(E384:E428,MATCH(AE88,B384:B428,0)),G88&amp;""))),N("N6"))</f>
        <v/>
      </c>
      <c r="O88" s="138" t="str">
        <f>IF(1=1,IF(E88="","",O83),N("K11"))</f>
        <v/>
      </c>
      <c r="P88" s="139" t="str">
        <f>IF(1=1,IF(M88="","",IF(AND(ISNUMBER(M88),M88&lt;1,N88="kg"),MAX(1,ROUND(M88*1000,0)),IF(AND(ISNUMBER(M88),M88&lt;1,N88="L"),MAX(1,ROUND(M88*100,0)),ROUND(M88,3)))),N("O11"))</f>
        <v/>
      </c>
      <c r="Q88" s="140" t="str">
        <f>IF(1=1,IF(M88="","",IF(AND(ISNUMBER(M88),M88&lt;1,N88="kg"),"g",IF(AND(ISNUMBER(M88),M88&lt;1,N88="L"),"cl",N88))),N("P11"))</f>
        <v/>
      </c>
      <c r="R88" s="161" t="str">
        <f>IF(1=1,IF(E88="","",IF(F88="","A CONTROLER",IF(NOT(ISNUMBER(F88)),"TEXTE",IF(OR(L88="",L88&lt;=0),"COMMANDE PRINCIPALE INCOMPLETE",IF(G88="","UNITE MANQUANTE",IF(COUNTIF(B384:B428,AE88)=0,"UNITE A CONTROLER","OK")))))),N("Q9"))</f>
        <v/>
      </c>
      <c r="S88" s="105"/>
      <c r="T88" s="141">
        <f t="shared" si="13"/>
        <v>0</v>
      </c>
      <c r="U88" s="133" t="str">
        <f>IF(1=1,IF(E88="","",U83),N("S11"))</f>
        <v/>
      </c>
      <c r="V88" s="133" t="str">
        <f>IF(1=1,IF(E88="","",V83),N("T11"))</f>
        <v/>
      </c>
      <c r="W88" s="135" t="str">
        <f>IF(1=1,IF(OR(U88="",V88="",NOT(ISNUMBER(U88)),NOT(ISNUMBER(V88)),U88=0),"",V88/U88),N("U11"))</f>
        <v/>
      </c>
      <c r="X88" s="136" t="str">
        <f>IF(1=1,IF(OR(W88="",NOT(ISNUMBER(F88))),"",F88*W88*IFERROR(INDEX(D384:D428,MATCH(AE88,B384:B428,0)),1)),N("V7"))</f>
        <v/>
      </c>
      <c r="Y88" s="137" t="str">
        <f>IF(1=1,IF(F88="","",IF(G88="","",IFERROR(INDEX(E384:E428,MATCH(AE88,B384:B428,0)),G88&amp;""))),N("W6"))</f>
        <v/>
      </c>
      <c r="Z88" s="142" t="str">
        <f>IF(1=1,IF(X88="","",IF(AND(ISNUMBER(X88),X88&lt;1,Y88="kg"),MAX(1,ROUND(X88*1000,0)),IF(AND(ISNUMBER(X88),X88&lt;1,Y88="L"),MAX(1,ROUND(X88*100,0)),ROUND(X88,3)))),N("X11"))</f>
        <v/>
      </c>
      <c r="AA88" s="143" t="str">
        <f>IF(1=1,IF(X88="","",IF(AND(ISNUMBER(X88),X88&lt;1,Y88="kg"),"g",IF(AND(ISNUMBER(X88),X88&lt;1,Y88="L"),"cl",Y88))),N("Y11"))</f>
        <v/>
      </c>
      <c r="AB88" s="123" t="str">
        <f>IF(1=1,IF(E88="","",IF(F88="","A CONTROLER",IF(NOT(ISNUMBER(F88)),"TEXTE",IF(OR(W88="",W88&lt;=0),"COMMANDE COUVERTS INCOMPLETE",IF(G88="","UNITE MANQUANTE",IF(COUNTIF(B384:B428,AE88)=0,"UNITE A CONTROLER","OK")))))),N("Z6"))</f>
        <v/>
      </c>
      <c r="AD88" s="144" t="str">
        <f>IF(1=1,IF(E88="","",AD83),N("AB11"))</f>
        <v/>
      </c>
      <c r="AE88" s="125" t="str">
        <f>IF(1=1,IF(G88="","",UPPER(TRIM(SUBSTITUTE(SUBSTITUTE(G88&amp;"",CHAR(160)," ")," "," ")))),N("AC11"))</f>
        <v/>
      </c>
      <c r="AG88" s="1" t="s">
        <v>30</v>
      </c>
    </row>
    <row r="89" spans="1:33" ht="15.75" x14ac:dyDescent="0.25">
      <c r="A89" s="126" t="str">
        <f>IF(1=1,IF(E89="","",A83),N("A12"))</f>
        <v/>
      </c>
      <c r="B89" s="127" t="str">
        <f>IF(1=1,IF(E89="","",B83),N("B12"))</f>
        <v/>
      </c>
      <c r="C89" s="128"/>
      <c r="D89" s="129" t="str">
        <f>IF(ISBLANK(E89),"",LARGE(D83:D88,1)+1)</f>
        <v/>
      </c>
      <c r="E89" s="130"/>
      <c r="F89" s="131"/>
      <c r="G89" s="170"/>
      <c r="H89" s="105"/>
      <c r="I89" s="132" t="str">
        <f>IF(1=1,IF(E89="","",I83),N("H12"))</f>
        <v/>
      </c>
      <c r="J89" s="133" t="str">
        <f>IF(1=1,IF(E89="","",J83),N("I12"))</f>
        <v/>
      </c>
      <c r="K89" s="134" t="str">
        <f>IF(1=1,IF(E89="","",K83),N("J12"))</f>
        <v/>
      </c>
      <c r="L89" s="135" t="str">
        <f>IF(1=1,IF(OR(J89="",O89="",NOT(ISNUMBER(J89)),NOT(ISNUMBER(O89)),J89=0),"",O89/J89),N("L12"))</f>
        <v/>
      </c>
      <c r="M89" s="136" t="str">
        <f>IF(1=1,IF(OR(L89="",NOT(ISNUMBER(F89))),"",F89*L89*IFERROR(INDEX(D384:D428,MATCH(AE89,B384:B428,0)),1)),N("M13"))</f>
        <v/>
      </c>
      <c r="N89" s="137" t="str">
        <f>IF(1=1,IF(F89="","",IF(G89="","",IFERROR(INDEX(E384:E428,MATCH(AE89,B384:B428,0)),G89&amp;""))),N("N6"))</f>
        <v/>
      </c>
      <c r="O89" s="138" t="str">
        <f>IF(1=1,IF(E89="","",O83),N("K12"))</f>
        <v/>
      </c>
      <c r="P89" s="139" t="str">
        <f>IF(1=1,IF(M89="","",IF(AND(ISNUMBER(M89),M89&lt;1,N89="kg"),MAX(1,ROUND(M89*1000,0)),IF(AND(ISNUMBER(M89),M89&lt;1,N89="L"),MAX(1,ROUND(M89*100,0)),ROUND(M89,3)))),N("O12"))</f>
        <v/>
      </c>
      <c r="Q89" s="140" t="str">
        <f>IF(1=1,IF(M89="","",IF(AND(ISNUMBER(M89),M89&lt;1,N89="kg"),"g",IF(AND(ISNUMBER(M89),M89&lt;1,N89="L"),"cl",N89))),N("P12"))</f>
        <v/>
      </c>
      <c r="R89" s="161" t="str">
        <f>IF(1=1,IF(E89="","",IF(F89="","A CONTROLER",IF(NOT(ISNUMBER(F89)),"TEXTE",IF(OR(L89="",L89&lt;=0),"COMMANDE PRINCIPALE INCOMPLETE",IF(G89="","UNITE MANQUANTE",IF(COUNTIF(B384:B428,AE89)=0,"UNITE A CONTROLER","OK")))))),N("Q9"))</f>
        <v/>
      </c>
      <c r="S89" s="105"/>
      <c r="T89" s="141">
        <f t="shared" si="13"/>
        <v>0</v>
      </c>
      <c r="U89" s="133" t="str">
        <f>IF(1=1,IF(E89="","",U83),N("S12"))</f>
        <v/>
      </c>
      <c r="V89" s="133" t="str">
        <f>IF(1=1,IF(E89="","",V83),N("T12"))</f>
        <v/>
      </c>
      <c r="W89" s="135" t="str">
        <f>IF(1=1,IF(OR(U89="",V89="",NOT(ISNUMBER(U89)),NOT(ISNUMBER(V89)),U89=0),"",V89/U89),N("U12"))</f>
        <v/>
      </c>
      <c r="X89" s="136" t="str">
        <f>IF(1=1,IF(OR(W89="",NOT(ISNUMBER(F89))),"",F89*W89*IFERROR(INDEX(D384:D428,MATCH(AE89,B384:B428,0)),1)),N("V7"))</f>
        <v/>
      </c>
      <c r="Y89" s="137" t="str">
        <f>IF(1=1,IF(F89="","",IF(G89="","",IFERROR(INDEX(E384:E428,MATCH(AE89,B384:B428,0)),G89&amp;""))),N("W6"))</f>
        <v/>
      </c>
      <c r="Z89" s="142" t="str">
        <f>IF(1=1,IF(X89="","",IF(AND(ISNUMBER(X89),X89&lt;1,Y89="kg"),MAX(1,ROUND(X89*1000,0)),IF(AND(ISNUMBER(X89),X89&lt;1,Y89="L"),MAX(1,ROUND(X89*100,0)),ROUND(X89,3)))),N("X12"))</f>
        <v/>
      </c>
      <c r="AA89" s="143" t="str">
        <f>IF(1=1,IF(X89="","",IF(AND(ISNUMBER(X89),X89&lt;1,Y89="kg"),"g",IF(AND(ISNUMBER(X89),X89&lt;1,Y89="L"),"cl",Y89))),N("Y12"))</f>
        <v/>
      </c>
      <c r="AB89" s="123" t="str">
        <f>IF(1=1,IF(E89="","",IF(F89="","A CONTROLER",IF(NOT(ISNUMBER(F89)),"TEXTE",IF(OR(W89="",W89&lt;=0),"COMMANDE COUVERTS INCOMPLETE",IF(G89="","UNITE MANQUANTE",IF(COUNTIF(B384:B428,AE89)=0,"UNITE A CONTROLER","OK")))))),N("Z6"))</f>
        <v/>
      </c>
      <c r="AD89" s="144" t="str">
        <f>IF(1=1,IF(E89="","",AD83),N("AB12"))</f>
        <v/>
      </c>
      <c r="AE89" s="125" t="str">
        <f>IF(1=1,IF(G89="","",UPPER(TRIM(SUBSTITUTE(SUBSTITUTE(G89&amp;"",CHAR(160)," ")," "," ")))),N("AC12"))</f>
        <v/>
      </c>
      <c r="AG89" s="4" t="s">
        <v>31</v>
      </c>
    </row>
    <row r="90" spans="1:33" ht="15.75" x14ac:dyDescent="0.25">
      <c r="A90" s="126" t="str">
        <f>IF(1=1,IF(E90="","",A83),N("A13"))</f>
        <v/>
      </c>
      <c r="B90" s="127" t="str">
        <f>IF(1=1,IF(E90="","",B83),N("B13"))</f>
        <v/>
      </c>
      <c r="C90" s="128"/>
      <c r="D90" s="129" t="str">
        <f>IF(ISBLANK(E90),"",LARGE(D83:D89,1)+1)</f>
        <v/>
      </c>
      <c r="E90" s="130"/>
      <c r="F90" s="131"/>
      <c r="G90" s="170"/>
      <c r="H90" s="105"/>
      <c r="I90" s="132" t="str">
        <f>IF(1=1,IF(E90="","",I83),N("H13"))</f>
        <v/>
      </c>
      <c r="J90" s="133" t="str">
        <f>IF(1=1,IF(E90="","",J83),N("I13"))</f>
        <v/>
      </c>
      <c r="K90" s="134" t="str">
        <f>IF(1=1,IF(E90="","",K83),N("J13"))</f>
        <v/>
      </c>
      <c r="L90" s="135" t="str">
        <f>IF(1=1,IF(OR(J90="",O90="",NOT(ISNUMBER(J90)),NOT(ISNUMBER(O90)),J90=0),"",O90/J90),N("L13"))</f>
        <v/>
      </c>
      <c r="M90" s="136" t="str">
        <f>IF(1=1,IF(OR(L90="",NOT(ISNUMBER(F90))),"",F90*L90*IFERROR(INDEX(D384:D428,MATCH(AE90,B384:B428,0)),1)),N("M13"))</f>
        <v/>
      </c>
      <c r="N90" s="137" t="str">
        <f>IF(1=1,IF(F90="","",IF(G90="","",IFERROR(INDEX(E384:E428,MATCH(AE90,B384:B428,0)),G90&amp;""))),N("N6"))</f>
        <v/>
      </c>
      <c r="O90" s="138" t="str">
        <f>IF(1=1,IF(E90="","",O83),N("K13"))</f>
        <v/>
      </c>
      <c r="P90" s="139" t="str">
        <f>IF(1=1,IF(M90="","",IF(AND(ISNUMBER(M90),M90&lt;1,N90="kg"),MAX(1,ROUND(M90*1000,0)),IF(AND(ISNUMBER(M90),M90&lt;1,N90="L"),MAX(1,ROUND(M90*100,0)),ROUND(M90,3)))),N("O13"))</f>
        <v/>
      </c>
      <c r="Q90" s="140" t="str">
        <f>IF(1=1,IF(M90="","",IF(AND(ISNUMBER(M90),M90&lt;1,N90="kg"),"g",IF(AND(ISNUMBER(M90),M90&lt;1,N90="L"),"cl",N90))),N("P13"))</f>
        <v/>
      </c>
      <c r="R90" s="161" t="str">
        <f>IF(1=1,IF(E90="","",IF(F90="","A CONTROLER",IF(NOT(ISNUMBER(F90)),"TEXTE",IF(OR(L90="",L90&lt;=0),"COMMANDE PRINCIPALE INCOMPLETE",IF(G90="","UNITE MANQUANTE",IF(COUNTIF(B384:B428,AE90)=0,"UNITE A CONTROLER","OK")))))),N("Q9"))</f>
        <v/>
      </c>
      <c r="S90" s="105"/>
      <c r="T90" s="141">
        <f t="shared" si="13"/>
        <v>0</v>
      </c>
      <c r="U90" s="133" t="str">
        <f>IF(1=1,IF(E90="","",U83),N("S13"))</f>
        <v/>
      </c>
      <c r="V90" s="133" t="str">
        <f>IF(1=1,IF(E90="","",V83),N("T13"))</f>
        <v/>
      </c>
      <c r="W90" s="135" t="str">
        <f>IF(1=1,IF(OR(U90="",V90="",NOT(ISNUMBER(U90)),NOT(ISNUMBER(V90)),U90=0),"",V90/U90),N("U13"))</f>
        <v/>
      </c>
      <c r="X90" s="136" t="str">
        <f>IF(1=1,IF(OR(W90="",NOT(ISNUMBER(F90))),"",F90*W90*IFERROR(INDEX(D384:D428,MATCH(AE90,B384:B428,0)),1)),N("V7"))</f>
        <v/>
      </c>
      <c r="Y90" s="137" t="str">
        <f>IF(1=1,IF(F90="","",IF(G90="","",IFERROR(INDEX(E384:E428,MATCH(AE90,B384:B428,0)),G90&amp;""))),N("W6"))</f>
        <v/>
      </c>
      <c r="Z90" s="142" t="str">
        <f>IF(1=1,IF(X90="","",IF(AND(ISNUMBER(X90),X90&lt;1,Y90="kg"),MAX(1,ROUND(X90*1000,0)),IF(AND(ISNUMBER(X90),X90&lt;1,Y90="L"),MAX(1,ROUND(X90*100,0)),ROUND(X90,3)))),N("X13"))</f>
        <v/>
      </c>
      <c r="AA90" s="143" t="str">
        <f>IF(1=1,IF(X90="","",IF(AND(ISNUMBER(X90),X90&lt;1,Y90="kg"),"g",IF(AND(ISNUMBER(X90),X90&lt;1,Y90="L"),"cl",Y90))),N("Y13"))</f>
        <v/>
      </c>
      <c r="AB90" s="123" t="str">
        <f>IF(1=1,IF(E90="","",IF(F90="","A CONTROLER",IF(NOT(ISNUMBER(F90)),"TEXTE",IF(OR(W90="",W90&lt;=0),"COMMANDE COUVERTS INCOMPLETE",IF(G90="","UNITE MANQUANTE",IF(COUNTIF(B384:B428,AE90)=0,"UNITE A CONTROLER","OK")))))),N("Z6"))</f>
        <v/>
      </c>
      <c r="AD90" s="144" t="str">
        <f>IF(1=1,IF(E90="","",AD83),N("AB13"))</f>
        <v/>
      </c>
      <c r="AE90" s="125" t="str">
        <f>IF(1=1,IF(G90="","",UPPER(TRIM(SUBSTITUTE(SUBSTITUTE(G90&amp;"",CHAR(160)," ")," "," ")))),N("AC13"))</f>
        <v/>
      </c>
      <c r="AG90" s="4" t="s">
        <v>32</v>
      </c>
    </row>
    <row r="91" spans="1:33" ht="15.75" x14ac:dyDescent="0.25">
      <c r="A91" s="126" t="str">
        <f>IF(1=1,IF(E91="","",A83),N("A14"))</f>
        <v/>
      </c>
      <c r="B91" s="127" t="str">
        <f>IF(1=1,IF(E91="","",B83),N("B14"))</f>
        <v/>
      </c>
      <c r="C91" s="128"/>
      <c r="D91" s="129" t="str">
        <f>IF(ISBLANK(E91),"",LARGE(D83:D90,1)+1)</f>
        <v/>
      </c>
      <c r="E91" s="130"/>
      <c r="F91" s="131"/>
      <c r="G91" s="170"/>
      <c r="H91" s="105"/>
      <c r="I91" s="132" t="str">
        <f>IF(1=1,IF(E91="","",I83),N("H14"))</f>
        <v/>
      </c>
      <c r="J91" s="133" t="str">
        <f>IF(1=1,IF(E91="","",J83),N("I14"))</f>
        <v/>
      </c>
      <c r="K91" s="134" t="str">
        <f>IF(1=1,IF(E91="","",K83),N("J14"))</f>
        <v/>
      </c>
      <c r="L91" s="135" t="str">
        <f>IF(1=1,IF(OR(J91="",O91="",NOT(ISNUMBER(J91)),NOT(ISNUMBER(O91)),J91=0),"",O91/J91),N("L14"))</f>
        <v/>
      </c>
      <c r="M91" s="136" t="str">
        <f>IF(1=1,IF(OR(L91="",NOT(ISNUMBER(F91))),"",F91*L91*IFERROR(INDEX(D384:D428,MATCH(AE91,B384:B428,0)),1)),N("M13"))</f>
        <v/>
      </c>
      <c r="N91" s="137" t="str">
        <f>IF(1=1,IF(F91="","",IF(G91="","",IFERROR(INDEX(E384:E428,MATCH(AE91,B384:B428,0)),G91&amp;""))),N("N6"))</f>
        <v/>
      </c>
      <c r="O91" s="138" t="str">
        <f>IF(1=1,IF(E91="","",O83),N("K14"))</f>
        <v/>
      </c>
      <c r="P91" s="139" t="str">
        <f>IF(1=1,IF(M91="","",IF(AND(ISNUMBER(M91),M91&lt;1,N91="kg"),MAX(1,ROUND(M91*1000,0)),IF(AND(ISNUMBER(M91),M91&lt;1,N91="L"),MAX(1,ROUND(M91*100,0)),ROUND(M91,3)))),N("O14"))</f>
        <v/>
      </c>
      <c r="Q91" s="140" t="str">
        <f>IF(1=1,IF(M91="","",IF(AND(ISNUMBER(M91),M91&lt;1,N91="kg"),"g",IF(AND(ISNUMBER(M91),M91&lt;1,N91="L"),"cl",N91))),N("P14"))</f>
        <v/>
      </c>
      <c r="R91" s="161" t="str">
        <f>IF(1=1,IF(E91="","",IF(F91="","A CONTROLER",IF(NOT(ISNUMBER(F91)),"TEXTE",IF(OR(L91="",L91&lt;=0),"COMMANDE PRINCIPALE INCOMPLETE",IF(G91="","UNITE MANQUANTE",IF(COUNTIF(B384:B428,AE91)=0,"UNITE A CONTROLER","OK")))))),N("Q9"))</f>
        <v/>
      </c>
      <c r="S91" s="105"/>
      <c r="T91" s="141">
        <f t="shared" si="13"/>
        <v>0</v>
      </c>
      <c r="U91" s="133" t="str">
        <f>IF(1=1,IF(E91="","",U83),N("S14"))</f>
        <v/>
      </c>
      <c r="V91" s="133" t="str">
        <f>IF(1=1,IF(E91="","",V83),N("T14"))</f>
        <v/>
      </c>
      <c r="W91" s="135" t="str">
        <f>IF(1=1,IF(OR(U91="",V91="",NOT(ISNUMBER(U91)),NOT(ISNUMBER(V91)),U91=0),"",V91/U91),N("U14"))</f>
        <v/>
      </c>
      <c r="X91" s="136" t="str">
        <f>IF(1=1,IF(OR(W91="",NOT(ISNUMBER(F91))),"",F91*W91*IFERROR(INDEX(D384:D428,MATCH(AE91,B384:B428,0)),1)),N("V7"))</f>
        <v/>
      </c>
      <c r="Y91" s="137" t="str">
        <f>IF(1=1,IF(F91="","",IF(G91="","",IFERROR(INDEX(E384:E428,MATCH(AE91,B384:B428,0)),G91&amp;""))),N("W6"))</f>
        <v/>
      </c>
      <c r="Z91" s="142" t="str">
        <f>IF(1=1,IF(X91="","",IF(AND(ISNUMBER(X91),X91&lt;1,Y91="kg"),MAX(1,ROUND(X91*1000,0)),IF(AND(ISNUMBER(X91),X91&lt;1,Y91="L"),MAX(1,ROUND(X91*100,0)),ROUND(X91,3)))),N("X14"))</f>
        <v/>
      </c>
      <c r="AA91" s="143" t="str">
        <f>IF(1=1,IF(X91="","",IF(AND(ISNUMBER(X91),X91&lt;1,Y91="kg"),"g",IF(AND(ISNUMBER(X91),X91&lt;1,Y91="L"),"cl",Y91))),N("Y14"))</f>
        <v/>
      </c>
      <c r="AB91" s="123" t="str">
        <f>IF(1=1,IF(E91="","",IF(F91="","A CONTROLER",IF(NOT(ISNUMBER(F91)),"TEXTE",IF(OR(W91="",W91&lt;=0),"COMMANDE COUVERTS INCOMPLETE",IF(G91="","UNITE MANQUANTE",IF(COUNTIF(B384:B428,AE91)=0,"UNITE A CONTROLER","OK")))))),N("Z6"))</f>
        <v/>
      </c>
      <c r="AD91" s="144" t="str">
        <f>IF(1=1,IF(E91="","",AD83),N("AB14"))</f>
        <v/>
      </c>
      <c r="AE91" s="125" t="str">
        <f>IF(1=1,IF(G91="","",UPPER(TRIM(SUBSTITUTE(SUBSTITUTE(G91&amp;"",CHAR(160)," ")," "," ")))),N("AC14"))</f>
        <v/>
      </c>
      <c r="AG91" s="4" t="s">
        <v>33</v>
      </c>
    </row>
    <row r="92" spans="1:33" ht="15.75" x14ac:dyDescent="0.25">
      <c r="A92" s="126" t="str">
        <f>IF(1=1,IF(E92="","",A83),N("A15"))</f>
        <v/>
      </c>
      <c r="B92" s="127" t="str">
        <f>IF(1=1,IF(E92="","",B83),N("B15"))</f>
        <v/>
      </c>
      <c r="C92" s="128"/>
      <c r="D92" s="129" t="str">
        <f>IF(ISBLANK(E92),"",LARGE(D83:D91,1)+1)</f>
        <v/>
      </c>
      <c r="E92" s="130"/>
      <c r="F92" s="131"/>
      <c r="G92" s="170"/>
      <c r="H92" s="105"/>
      <c r="I92" s="132" t="str">
        <f>IF(1=1,IF(E92="","",I83),N("H15"))</f>
        <v/>
      </c>
      <c r="J92" s="133" t="str">
        <f>IF(1=1,IF(E92="","",J83),N("I15"))</f>
        <v/>
      </c>
      <c r="K92" s="134" t="str">
        <f>IF(1=1,IF(E92="","",K83),N("J15"))</f>
        <v/>
      </c>
      <c r="L92" s="135" t="str">
        <f>IF(1=1,IF(OR(J92="",O92="",NOT(ISNUMBER(J92)),NOT(ISNUMBER(O92)),J92=0),"",O92/J92),N("L15"))</f>
        <v/>
      </c>
      <c r="M92" s="136" t="str">
        <f>IF(1=1,IF(OR(L92="",NOT(ISNUMBER(F92))),"",F92*L92*IFERROR(INDEX(D384:D428,MATCH(AE92,B384:B428,0)),1)),N("M13"))</f>
        <v/>
      </c>
      <c r="N92" s="137" t="str">
        <f>IF(1=1,IF(F92="","",IF(G92="","",IFERROR(INDEX(E384:E428,MATCH(AE92,B384:B428,0)),G92&amp;""))),N("N6"))</f>
        <v/>
      </c>
      <c r="O92" s="138" t="str">
        <f>IF(1=1,IF(E92="","",O83),N("K15"))</f>
        <v/>
      </c>
      <c r="P92" s="139" t="str">
        <f>IF(1=1,IF(M92="","",IF(AND(ISNUMBER(M92),M92&lt;1,N92="kg"),MAX(1,ROUND(M92*1000,0)),IF(AND(ISNUMBER(M92),M92&lt;1,N92="L"),MAX(1,ROUND(M92*100,0)),ROUND(M92,3)))),N("O15"))</f>
        <v/>
      </c>
      <c r="Q92" s="140" t="str">
        <f>IF(1=1,IF(M92="","",IF(AND(ISNUMBER(M92),M92&lt;1,N92="kg"),"g",IF(AND(ISNUMBER(M92),M92&lt;1,N92="L"),"cl",N92))),N("P15"))</f>
        <v/>
      </c>
      <c r="R92" s="161" t="str">
        <f>IF(1=1,IF(E92="","",IF(F92="","A CONTROLER",IF(NOT(ISNUMBER(F92)),"TEXTE",IF(OR(L92="",L92&lt;=0),"COMMANDE PRINCIPALE INCOMPLETE",IF(G92="","UNITE MANQUANTE",IF(COUNTIF(B384:B428,AE92)=0,"UNITE A CONTROLER","OK")))))),N("Q9"))</f>
        <v/>
      </c>
      <c r="S92" s="105"/>
      <c r="T92" s="141">
        <f t="shared" si="13"/>
        <v>0</v>
      </c>
      <c r="U92" s="133" t="str">
        <f>IF(1=1,IF(E92="","",U83),N("S15"))</f>
        <v/>
      </c>
      <c r="V92" s="133" t="str">
        <f>IF(1=1,IF(E92="","",V83),N("T15"))</f>
        <v/>
      </c>
      <c r="W92" s="135" t="str">
        <f>IF(1=1,IF(OR(U92="",V92="",NOT(ISNUMBER(U92)),NOT(ISNUMBER(V92)),U92=0),"",V92/U92),N("U15"))</f>
        <v/>
      </c>
      <c r="X92" s="136" t="str">
        <f>IF(1=1,IF(OR(W92="",NOT(ISNUMBER(F92))),"",F92*W92*IFERROR(INDEX(D384:D428,MATCH(AE92,B384:B428,0)),1)),N("V7"))</f>
        <v/>
      </c>
      <c r="Y92" s="137" t="str">
        <f>IF(1=1,IF(F92="","",IF(G92="","",IFERROR(INDEX(E384:E428,MATCH(AE92,B384:B428,0)),G92&amp;""))),N("W6"))</f>
        <v/>
      </c>
      <c r="Z92" s="142" t="str">
        <f>IF(1=1,IF(X92="","",IF(AND(ISNUMBER(X92),X92&lt;1,Y92="kg"),MAX(1,ROUND(X92*1000,0)),IF(AND(ISNUMBER(X92),X92&lt;1,Y92="L"),MAX(1,ROUND(X92*100,0)),ROUND(X92,3)))),N("X15"))</f>
        <v/>
      </c>
      <c r="AA92" s="143" t="str">
        <f>IF(1=1,IF(X92="","",IF(AND(ISNUMBER(X92),X92&lt;1,Y92="kg"),"g",IF(AND(ISNUMBER(X92),X92&lt;1,Y92="L"),"cl",Y92))),N("Y15"))</f>
        <v/>
      </c>
      <c r="AB92" s="123" t="str">
        <f>IF(1=1,IF(E92="","",IF(F92="","A CONTROLER",IF(NOT(ISNUMBER(F92)),"TEXTE",IF(OR(W92="",W92&lt;=0),"COMMANDE COUVERTS INCOMPLETE",IF(G92="","UNITE MANQUANTE",IF(COUNTIF(B384:B428,AE92)=0,"UNITE A CONTROLER","OK")))))),N("Z6"))</f>
        <v/>
      </c>
      <c r="AD92" s="144" t="str">
        <f>IF(1=1,IF(E92="","",AD83),N("AB15"))</f>
        <v/>
      </c>
      <c r="AE92" s="125" t="str">
        <f>IF(1=1,IF(G92="","",UPPER(TRIM(SUBSTITUTE(SUBSTITUTE(G92&amp;"",CHAR(160)," ")," "," ")))),N("AC15"))</f>
        <v/>
      </c>
      <c r="AG92" s="5" t="s">
        <v>34</v>
      </c>
    </row>
    <row r="93" spans="1:33" ht="15.75" x14ac:dyDescent="0.25">
      <c r="A93" s="126" t="str">
        <f>IF(1=1,IF(E93="","",A83),N("A16"))</f>
        <v/>
      </c>
      <c r="B93" s="127" t="str">
        <f>IF(1=1,IF(E93="","",B83),N("B16"))</f>
        <v/>
      </c>
      <c r="C93" s="128"/>
      <c r="D93" s="129" t="str">
        <f>IF(ISBLANK(E93),"",LARGE(D83:D92,1)+1)</f>
        <v/>
      </c>
      <c r="E93" s="130"/>
      <c r="F93" s="131"/>
      <c r="G93" s="170"/>
      <c r="H93" s="105"/>
      <c r="I93" s="132" t="str">
        <f>IF(1=1,IF(E93="","",I83),N("H16"))</f>
        <v/>
      </c>
      <c r="J93" s="133" t="str">
        <f>IF(1=1,IF(E93="","",J83),N("I16"))</f>
        <v/>
      </c>
      <c r="K93" s="134" t="str">
        <f>IF(1=1,IF(E93="","",K83),N("J16"))</f>
        <v/>
      </c>
      <c r="L93" s="135" t="str">
        <f>IF(1=1,IF(OR(J93="",O93="",NOT(ISNUMBER(J93)),NOT(ISNUMBER(O93)),J93=0),"",O93/J93),N("L16"))</f>
        <v/>
      </c>
      <c r="M93" s="136" t="str">
        <f>IF(1=1,IF(OR(L93="",NOT(ISNUMBER(F93))),"",F93*L93*IFERROR(INDEX(D384:D428,MATCH(AE93,B384:B428,0)),1)),N("M13"))</f>
        <v/>
      </c>
      <c r="N93" s="137" t="str">
        <f>IF(1=1,IF(F93="","",IF(G93="","",IFERROR(INDEX(E384:E428,MATCH(AE93,B384:B428,0)),G93&amp;""))),N("N6"))</f>
        <v/>
      </c>
      <c r="O93" s="138" t="str">
        <f>IF(1=1,IF(E93="","",O83),N("K16"))</f>
        <v/>
      </c>
      <c r="P93" s="139" t="str">
        <f>IF(1=1,IF(M93="","",IF(AND(ISNUMBER(M93),M93&lt;1,N93="kg"),MAX(1,ROUND(M93*1000,0)),IF(AND(ISNUMBER(M93),M93&lt;1,N93="L"),MAX(1,ROUND(M93*100,0)),ROUND(M93,3)))),N("O16"))</f>
        <v/>
      </c>
      <c r="Q93" s="140" t="str">
        <f>IF(1=1,IF(M93="","",IF(AND(ISNUMBER(M93),M93&lt;1,N93="kg"),"g",IF(AND(ISNUMBER(M93),M93&lt;1,N93="L"),"cl",N93))),N("P16"))</f>
        <v/>
      </c>
      <c r="R93" s="161" t="str">
        <f>IF(1=1,IF(E93="","",IF(F93="","A CONTROLER",IF(NOT(ISNUMBER(F93)),"TEXTE",IF(OR(L93="",L93&lt;=0),"COMMANDE PRINCIPALE INCOMPLETE",IF(G93="","UNITE MANQUANTE",IF(COUNTIF(B384:B428,AE93)=0,"UNITE A CONTROLER","OK")))))),N("Q9"))</f>
        <v/>
      </c>
      <c r="S93" s="105"/>
      <c r="T93" s="141">
        <f t="shared" si="13"/>
        <v>0</v>
      </c>
      <c r="U93" s="133" t="str">
        <f>IF(1=1,IF(E93="","",U83),N("S16"))</f>
        <v/>
      </c>
      <c r="V93" s="133" t="str">
        <f>IF(1=1,IF(E93="","",V83),N("T16"))</f>
        <v/>
      </c>
      <c r="W93" s="135" t="str">
        <f>IF(1=1,IF(OR(U93="",V93="",NOT(ISNUMBER(U93)),NOT(ISNUMBER(V93)),U93=0),"",V93/U93),N("U16"))</f>
        <v/>
      </c>
      <c r="X93" s="136" t="str">
        <f>IF(1=1,IF(OR(W93="",NOT(ISNUMBER(F93))),"",F93*W93*IFERROR(INDEX(D384:D428,MATCH(AE93,B384:B428,0)),1)),N("V7"))</f>
        <v/>
      </c>
      <c r="Y93" s="137" t="str">
        <f>IF(1=1,IF(F93="","",IF(G93="","",IFERROR(INDEX(E384:E428,MATCH(AE93,B384:B428,0)),G93&amp;""))),N("W6"))</f>
        <v/>
      </c>
      <c r="Z93" s="142" t="str">
        <f>IF(1=1,IF(X93="","",IF(AND(ISNUMBER(X93),X93&lt;1,Y93="kg"),MAX(1,ROUND(X93*1000,0)),IF(AND(ISNUMBER(X93),X93&lt;1,Y93="L"),MAX(1,ROUND(X93*100,0)),ROUND(X93,3)))),N("X16"))</f>
        <v/>
      </c>
      <c r="AA93" s="143" t="str">
        <f>IF(1=1,IF(X93="","",IF(AND(ISNUMBER(X93),X93&lt;1,Y93="kg"),"g",IF(AND(ISNUMBER(X93),X93&lt;1,Y93="L"),"cl",Y93))),N("Y16"))</f>
        <v/>
      </c>
      <c r="AB93" s="123" t="str">
        <f>IF(1=1,IF(E93="","",IF(F93="","A CONTROLER",IF(NOT(ISNUMBER(F93)),"TEXTE",IF(OR(W93="",W93&lt;=0),"COMMANDE COUVERTS INCOMPLETE",IF(G93="","UNITE MANQUANTE",IF(COUNTIF(B384:B428,AE93)=0,"UNITE A CONTROLER","OK")))))),N("Z6"))</f>
        <v/>
      </c>
      <c r="AD93" s="144" t="str">
        <f>IF(1=1,IF(E93="","",AD83),N("AB16"))</f>
        <v/>
      </c>
      <c r="AE93" s="125" t="str">
        <f>IF(1=1,IF(G93="","",UPPER(TRIM(SUBSTITUTE(SUBSTITUTE(G93&amp;"",CHAR(160)," ")," "," ")))),N("AC16"))</f>
        <v/>
      </c>
      <c r="AG93" s="5" t="s">
        <v>35</v>
      </c>
    </row>
    <row r="94" spans="1:33" ht="15.75" x14ac:dyDescent="0.25">
      <c r="A94" s="126" t="str">
        <f>IF(1=1,IF(E94="","",A83),N("A17"))</f>
        <v/>
      </c>
      <c r="B94" s="127" t="str">
        <f>IF(1=1,IF(E94="","",B83),N("B17"))</f>
        <v/>
      </c>
      <c r="C94" s="128"/>
      <c r="D94" s="129" t="str">
        <f>IF(ISBLANK(E94),"",LARGE(D83:D93,1)+1)</f>
        <v/>
      </c>
      <c r="E94" s="130"/>
      <c r="F94" s="131"/>
      <c r="G94" s="170"/>
      <c r="H94" s="105"/>
      <c r="I94" s="132" t="str">
        <f>IF(1=1,IF(E94="","",I83),N("H17"))</f>
        <v/>
      </c>
      <c r="J94" s="133" t="str">
        <f>IF(1=1,IF(E94="","",J83),N("I17"))</f>
        <v/>
      </c>
      <c r="K94" s="134" t="str">
        <f>IF(1=1,IF(E94="","",K83),N("J17"))</f>
        <v/>
      </c>
      <c r="L94" s="135" t="str">
        <f>IF(1=1,IF(OR(J94="",O94="",NOT(ISNUMBER(J94)),NOT(ISNUMBER(O94)),J94=0),"",O94/J94),N("L17"))</f>
        <v/>
      </c>
      <c r="M94" s="136" t="str">
        <f>IF(1=1,IF(OR(L94="",NOT(ISNUMBER(F94))),"",F94*L94*IFERROR(INDEX(D384:D428,MATCH(AE94,B384:B428,0)),1)),N("M13"))</f>
        <v/>
      </c>
      <c r="N94" s="137" t="str">
        <f>IF(1=1,IF(F94="","",IF(G94="","",IFERROR(INDEX(E384:E428,MATCH(AE94,B384:B428,0)),G94&amp;""))),N("N6"))</f>
        <v/>
      </c>
      <c r="O94" s="138" t="str">
        <f>IF(1=1,IF(E94="","",O83),N("K17"))</f>
        <v/>
      </c>
      <c r="P94" s="139" t="str">
        <f>IF(1=1,IF(M94="","",IF(AND(ISNUMBER(M94),M94&lt;1,N94="kg"),MAX(1,ROUND(M94*1000,0)),IF(AND(ISNUMBER(M94),M94&lt;1,N94="L"),MAX(1,ROUND(M94*100,0)),ROUND(M94,3)))),N("O17"))</f>
        <v/>
      </c>
      <c r="Q94" s="140" t="str">
        <f>IF(1=1,IF(M94="","",IF(AND(ISNUMBER(M94),M94&lt;1,N94="kg"),"g",IF(AND(ISNUMBER(M94),M94&lt;1,N94="L"),"cl",N94))),N("P17"))</f>
        <v/>
      </c>
      <c r="R94" s="161" t="str">
        <f>IF(1=1,IF(E94="","",IF(F94="","A CONTROLER",IF(NOT(ISNUMBER(F94)),"TEXTE",IF(OR(L94="",L94&lt;=0),"COMMANDE PRINCIPALE INCOMPLETE",IF(G94="","UNITE MANQUANTE",IF(COUNTIF(B384:B428,AE94)=0,"UNITE A CONTROLER","OK")))))),N("Q9"))</f>
        <v/>
      </c>
      <c r="S94" s="105"/>
      <c r="T94" s="141">
        <f t="shared" si="13"/>
        <v>0</v>
      </c>
      <c r="U94" s="133" t="str">
        <f>IF(1=1,IF(E94="","",U83),N("S17"))</f>
        <v/>
      </c>
      <c r="V94" s="133" t="str">
        <f>IF(1=1,IF(E94="","",V83),N("T17"))</f>
        <v/>
      </c>
      <c r="W94" s="135" t="str">
        <f>IF(1=1,IF(OR(U94="",V94="",NOT(ISNUMBER(U94)),NOT(ISNUMBER(V94)),U94=0),"",V94/U94),N("U17"))</f>
        <v/>
      </c>
      <c r="X94" s="136" t="str">
        <f>IF(1=1,IF(OR(W94="",NOT(ISNUMBER(F94))),"",F94*W94*IFERROR(INDEX(D384:D428,MATCH(AE94,B384:B428,0)),1)),N("V7"))</f>
        <v/>
      </c>
      <c r="Y94" s="137" t="str">
        <f>IF(1=1,IF(F94="","",IF(G94="","",IFERROR(INDEX(E384:E428,MATCH(AE94,B384:B428,0)),G94&amp;""))),N("W6"))</f>
        <v/>
      </c>
      <c r="Z94" s="142" t="str">
        <f>IF(1=1,IF(X94="","",IF(AND(ISNUMBER(X94),X94&lt;1,Y94="kg"),MAX(1,ROUND(X94*1000,0)),IF(AND(ISNUMBER(X94),X94&lt;1,Y94="L"),MAX(1,ROUND(X94*100,0)),ROUND(X94,3)))),N("X17"))</f>
        <v/>
      </c>
      <c r="AA94" s="143" t="str">
        <f>IF(1=1,IF(X94="","",IF(AND(ISNUMBER(X94),X94&lt;1,Y94="kg"),"g",IF(AND(ISNUMBER(X94),X94&lt;1,Y94="L"),"cl",Y94))),N("Y17"))</f>
        <v/>
      </c>
      <c r="AB94" s="123" t="str">
        <f>IF(1=1,IF(E94="","",IF(F94="","A CONTROLER",IF(NOT(ISNUMBER(F94)),"TEXTE",IF(OR(W94="",W94&lt;=0),"COMMANDE COUVERTS INCOMPLETE",IF(G94="","UNITE MANQUANTE",IF(COUNTIF(B384:B428,AE94)=0,"UNITE A CONTROLER","OK")))))),N("Z6"))</f>
        <v/>
      </c>
      <c r="AD94" s="144" t="str">
        <f>IF(1=1,IF(E94="","",AD83),N("AB17"))</f>
        <v/>
      </c>
      <c r="AE94" s="125" t="str">
        <f>IF(1=1,IF(G94="","",UPPER(TRIM(SUBSTITUTE(SUBSTITUTE(G94&amp;"",CHAR(160)," ")," "," ")))),N("AC17"))</f>
        <v/>
      </c>
      <c r="AG94" s="5" t="s">
        <v>225</v>
      </c>
    </row>
    <row r="95" spans="1:33" ht="15.75" x14ac:dyDescent="0.25">
      <c r="A95" s="126" t="str">
        <f>IF(1=1,IF(E95="","",A83),N("A18"))</f>
        <v/>
      </c>
      <c r="B95" s="127" t="str">
        <f>IF(1=1,IF(E95="","",B83),N("B18"))</f>
        <v/>
      </c>
      <c r="C95" s="128"/>
      <c r="D95" s="129" t="str">
        <f>IF(ISBLANK(E95),"",LARGE(D83:D94,1)+1)</f>
        <v/>
      </c>
      <c r="E95" s="130"/>
      <c r="F95" s="131"/>
      <c r="G95" s="170"/>
      <c r="H95" s="105"/>
      <c r="I95" s="132" t="str">
        <f>IF(1=1,IF(E95="","",I83),N("H18"))</f>
        <v/>
      </c>
      <c r="J95" s="133" t="str">
        <f>IF(1=1,IF(E95="","",J83),N("I18"))</f>
        <v/>
      </c>
      <c r="K95" s="134" t="str">
        <f>IF(1=1,IF(E95="","",K83),N("J18"))</f>
        <v/>
      </c>
      <c r="L95" s="135" t="str">
        <f>IF(1=1,IF(OR(J95="",O95="",NOT(ISNUMBER(J95)),NOT(ISNUMBER(O95)),J95=0),"",O95/J95),N("L18"))</f>
        <v/>
      </c>
      <c r="M95" s="136" t="str">
        <f>IF(1=1,IF(OR(L95="",NOT(ISNUMBER(F95))),"",F95*L95*IFERROR(INDEX(D384:D428,MATCH(AE95,B384:B428,0)),1)),N("M13"))</f>
        <v/>
      </c>
      <c r="N95" s="137" t="str">
        <f>IF(1=1,IF(F95="","",IF(G95="","",IFERROR(INDEX(E384:E428,MATCH(AE95,B384:B428,0)),G95&amp;""))),N("N6"))</f>
        <v/>
      </c>
      <c r="O95" s="138" t="str">
        <f>IF(1=1,IF(E95="","",O83),N("K18"))</f>
        <v/>
      </c>
      <c r="P95" s="139" t="str">
        <f>IF(1=1,IF(M95="","",IF(AND(ISNUMBER(M95),M95&lt;1,N95="kg"),MAX(1,ROUND(M95*1000,0)),IF(AND(ISNUMBER(M95),M95&lt;1,N95="L"),MAX(1,ROUND(M95*100,0)),ROUND(M95,3)))),N("O18"))</f>
        <v/>
      </c>
      <c r="Q95" s="140" t="str">
        <f>IF(1=1,IF(M95="","",IF(AND(ISNUMBER(M95),M95&lt;1,N95="kg"),"g",IF(AND(ISNUMBER(M95),M95&lt;1,N95="L"),"cl",N95))),N("P18"))</f>
        <v/>
      </c>
      <c r="R95" s="161" t="str">
        <f>IF(1=1,IF(E95="","",IF(F95="","A CONTROLER",IF(NOT(ISNUMBER(F95)),"TEXTE",IF(OR(L95="",L95&lt;=0),"COMMANDE PRINCIPALE INCOMPLETE",IF(G95="","UNITE MANQUANTE",IF(COUNTIF(B384:B428,AE95)=0,"UNITE A CONTROLER","OK")))))),N("Q9"))</f>
        <v/>
      </c>
      <c r="S95" s="105"/>
      <c r="T95" s="141">
        <f t="shared" si="13"/>
        <v>0</v>
      </c>
      <c r="U95" s="133" t="str">
        <f>IF(1=1,IF(E95="","",U83),N("S18"))</f>
        <v/>
      </c>
      <c r="V95" s="133" t="str">
        <f>IF(1=1,IF(E95="","",V83),N("T18"))</f>
        <v/>
      </c>
      <c r="W95" s="135" t="str">
        <f>IF(1=1,IF(OR(U95="",V95="",NOT(ISNUMBER(U95)),NOT(ISNUMBER(V95)),U95=0),"",V95/U95),N("U18"))</f>
        <v/>
      </c>
      <c r="X95" s="136" t="str">
        <f>IF(1=1,IF(OR(W95="",NOT(ISNUMBER(F95))),"",F95*W95*IFERROR(INDEX(D384:D428,MATCH(AE95,B384:B428,0)),1)),N("V7"))</f>
        <v/>
      </c>
      <c r="Y95" s="137" t="str">
        <f>IF(1=1,IF(F95="","",IF(G95="","",IFERROR(INDEX(E384:E428,MATCH(AE95,B384:B428,0)),G95&amp;""))),N("W6"))</f>
        <v/>
      </c>
      <c r="Z95" s="142" t="str">
        <f>IF(1=1,IF(X95="","",IF(AND(ISNUMBER(X95),X95&lt;1,Y95="kg"),MAX(1,ROUND(X95*1000,0)),IF(AND(ISNUMBER(X95),X95&lt;1,Y95="L"),MAX(1,ROUND(X95*100,0)),ROUND(X95,3)))),N("X18"))</f>
        <v/>
      </c>
      <c r="AA95" s="143" t="str">
        <f>IF(1=1,IF(X95="","",IF(AND(ISNUMBER(X95),X95&lt;1,Y95="kg"),"g",IF(AND(ISNUMBER(X95),X95&lt;1,Y95="L"),"cl",Y95))),N("Y18"))</f>
        <v/>
      </c>
      <c r="AB95" s="123" t="str">
        <f>IF(1=1,IF(E95="","",IF(F95="","A CONTROLER",IF(NOT(ISNUMBER(F95)),"TEXTE",IF(OR(W95="",W95&lt;=0),"COMMANDE COUVERTS INCOMPLETE",IF(G95="","UNITE MANQUANTE",IF(COUNTIF(B384:B428,AE95)=0,"UNITE A CONTROLER","OK")))))),N("Z6"))</f>
        <v/>
      </c>
      <c r="AD95" s="144" t="str">
        <f>IF(1=1,IF(E95="","",AD83),N("AB18"))</f>
        <v/>
      </c>
      <c r="AE95" s="125" t="str">
        <f>IF(1=1,IF(G95="","",UPPER(TRIM(SUBSTITUTE(SUBSTITUTE(G95&amp;"",CHAR(160)," ")," "," ")))),N("AC18"))</f>
        <v/>
      </c>
      <c r="AG95" s="5" t="s">
        <v>36</v>
      </c>
    </row>
    <row r="96" spans="1:33" ht="15.75" x14ac:dyDescent="0.25">
      <c r="A96" s="126" t="str">
        <f>IF(1=1,IF(E96="","",A83),N("A19"))</f>
        <v/>
      </c>
      <c r="B96" s="127" t="str">
        <f>IF(1=1,IF(E96="","",B83),N("B19"))</f>
        <v/>
      </c>
      <c r="C96" s="128"/>
      <c r="D96" s="129" t="str">
        <f>IF(ISBLANK(E96),"",LARGE(D83:D95,1)+1)</f>
        <v/>
      </c>
      <c r="E96" s="130"/>
      <c r="F96" s="131"/>
      <c r="G96" s="170"/>
      <c r="H96" s="105"/>
      <c r="I96" s="132" t="str">
        <f>IF(1=1,IF(E96="","",I83),N("H19"))</f>
        <v/>
      </c>
      <c r="J96" s="133" t="str">
        <f>IF(1=1,IF(E96="","",J83),N("I19"))</f>
        <v/>
      </c>
      <c r="K96" s="134" t="str">
        <f>IF(1=1,IF(E96="","",K83),N("J19"))</f>
        <v/>
      </c>
      <c r="L96" s="135" t="str">
        <f>IF(1=1,IF(OR(J96="",O96="",NOT(ISNUMBER(J96)),NOT(ISNUMBER(O96)),J96=0),"",O96/J96),N("L19"))</f>
        <v/>
      </c>
      <c r="M96" s="136" t="str">
        <f>IF(1=1,IF(OR(L96="",NOT(ISNUMBER(F96))),"",F96*L96*IFERROR(INDEX(D384:D428,MATCH(AE96,B384:B428,0)),1)),N("M13"))</f>
        <v/>
      </c>
      <c r="N96" s="137" t="str">
        <f>IF(1=1,IF(F96="","",IF(G96="","",IFERROR(INDEX(E384:E428,MATCH(AE96,B384:B428,0)),G96&amp;""))),N("N6"))</f>
        <v/>
      </c>
      <c r="O96" s="138" t="str">
        <f>IF(1=1,IF(E96="","",O83),N("K19"))</f>
        <v/>
      </c>
      <c r="P96" s="139" t="str">
        <f>IF(1=1,IF(M96="","",IF(AND(ISNUMBER(M96),M96&lt;1,N96="kg"),MAX(1,ROUND(M96*1000,0)),IF(AND(ISNUMBER(M96),M96&lt;1,N96="L"),MAX(1,ROUND(M96*100,0)),ROUND(M96,3)))),N("O19"))</f>
        <v/>
      </c>
      <c r="Q96" s="140" t="str">
        <f>IF(1=1,IF(M96="","",IF(AND(ISNUMBER(M96),M96&lt;1,N96="kg"),"g",IF(AND(ISNUMBER(M96),M96&lt;1,N96="L"),"cl",N96))),N("P19"))</f>
        <v/>
      </c>
      <c r="R96" s="161" t="str">
        <f>IF(1=1,IF(E96="","",IF(F96="","A CONTROLER",IF(NOT(ISNUMBER(F96)),"TEXTE",IF(OR(L96="",L96&lt;=0),"COMMANDE PRINCIPALE INCOMPLETE",IF(G96="","UNITE MANQUANTE",IF(COUNTIF(B384:B428,AE96)=0,"UNITE A CONTROLER","OK")))))),N("Q9"))</f>
        <v/>
      </c>
      <c r="S96" s="105"/>
      <c r="T96" s="141">
        <f t="shared" si="13"/>
        <v>0</v>
      </c>
      <c r="U96" s="133" t="str">
        <f>IF(1=1,IF(E96="","",U83),N("S19"))</f>
        <v/>
      </c>
      <c r="V96" s="133" t="str">
        <f>IF(1=1,IF(E96="","",V83),N("T19"))</f>
        <v/>
      </c>
      <c r="W96" s="135" t="str">
        <f>IF(1=1,IF(OR(U96="",V96="",NOT(ISNUMBER(U96)),NOT(ISNUMBER(V96)),U96=0),"",V96/U96),N("U19"))</f>
        <v/>
      </c>
      <c r="X96" s="136" t="str">
        <f>IF(1=1,IF(OR(W96="",NOT(ISNUMBER(F96))),"",F96*W96*IFERROR(INDEX(D384:D428,MATCH(AE96,B384:B428,0)),1)),N("V7"))</f>
        <v/>
      </c>
      <c r="Y96" s="137" t="str">
        <f>IF(1=1,IF(F96="","",IF(G96="","",IFERROR(INDEX(E384:E428,MATCH(AE96,B384:B428,0)),G96&amp;""))),N("W6"))</f>
        <v/>
      </c>
      <c r="Z96" s="142" t="str">
        <f>IF(1=1,IF(X96="","",IF(AND(ISNUMBER(X96),X96&lt;1,Y96="kg"),MAX(1,ROUND(X96*1000,0)),IF(AND(ISNUMBER(X96),X96&lt;1,Y96="L"),MAX(1,ROUND(X96*100,0)),ROUND(X96,3)))),N("X19"))</f>
        <v/>
      </c>
      <c r="AA96" s="143" t="str">
        <f>IF(1=1,IF(X96="","",IF(AND(ISNUMBER(X96),X96&lt;1,Y96="kg"),"g",IF(AND(ISNUMBER(X96),X96&lt;1,Y96="L"),"cl",Y96))),N("Y19"))</f>
        <v/>
      </c>
      <c r="AB96" s="123" t="str">
        <f>IF(1=1,IF(E96="","",IF(F96="","A CONTROLER",IF(NOT(ISNUMBER(F96)),"TEXTE",IF(OR(W96="",W96&lt;=0),"COMMANDE COUVERTS INCOMPLETE",IF(G96="","UNITE MANQUANTE",IF(COUNTIF(B384:B428,AE96)=0,"UNITE A CONTROLER","OK")))))),N("Z6"))</f>
        <v/>
      </c>
      <c r="AD96" s="144" t="str">
        <f>IF(1=1,IF(E96="","",AD83),N("AB19"))</f>
        <v/>
      </c>
      <c r="AE96" s="125" t="str">
        <f>IF(1=1,IF(G96="","",UPPER(TRIM(SUBSTITUTE(SUBSTITUTE(G96&amp;"",CHAR(160)," ")," "," ")))),N("AC19"))</f>
        <v/>
      </c>
      <c r="AG96" s="5" t="s">
        <v>37</v>
      </c>
    </row>
    <row r="97" spans="1:33" ht="15.75" x14ac:dyDescent="0.25">
      <c r="A97" s="126" t="str">
        <f>IF(1=1,IF(E97="","",A83),N("A20"))</f>
        <v/>
      </c>
      <c r="B97" s="127" t="str">
        <f>IF(1=1,IF(E97="","",B83),N("B20"))</f>
        <v/>
      </c>
      <c r="C97" s="128"/>
      <c r="D97" s="129" t="str">
        <f>IF(ISBLANK(E97),"",LARGE(D83:D96,1)+1)</f>
        <v/>
      </c>
      <c r="E97" s="130"/>
      <c r="F97" s="131"/>
      <c r="G97" s="170"/>
      <c r="H97" s="105"/>
      <c r="I97" s="132" t="str">
        <f>IF(1=1,IF(E97="","",I83),N("H20"))</f>
        <v/>
      </c>
      <c r="J97" s="133" t="str">
        <f>IF(1=1,IF(E97="","",J83),N("I20"))</f>
        <v/>
      </c>
      <c r="K97" s="134" t="str">
        <f>IF(1=1,IF(E97="","",K83),N("J20"))</f>
        <v/>
      </c>
      <c r="L97" s="135" t="str">
        <f>IF(1=1,IF(OR(J97="",O97="",NOT(ISNUMBER(J97)),NOT(ISNUMBER(O97)),J97=0),"",O97/J97),N("L20"))</f>
        <v/>
      </c>
      <c r="M97" s="136" t="str">
        <f>IF(1=1,IF(OR(L97="",NOT(ISNUMBER(F97))),"",F97*L97*IFERROR(INDEX(D384:D428,MATCH(AE97,B384:B428,0)),1)),N("M13"))</f>
        <v/>
      </c>
      <c r="N97" s="137" t="str">
        <f>IF(1=1,IF(F97="","",IF(G97="","",IFERROR(INDEX(E384:E428,MATCH(AE97,B384:B428,0)),G97&amp;""))),N("N6"))</f>
        <v/>
      </c>
      <c r="O97" s="138" t="str">
        <f>IF(1=1,IF(E97="","",O83),N("K20"))</f>
        <v/>
      </c>
      <c r="P97" s="139" t="str">
        <f>IF(1=1,IF(M97="","",IF(AND(ISNUMBER(M97),M97&lt;1,N97="kg"),MAX(1,ROUND(M97*1000,0)),IF(AND(ISNUMBER(M97),M97&lt;1,N97="L"),MAX(1,ROUND(M97*100,0)),ROUND(M97,3)))),N("O20"))</f>
        <v/>
      </c>
      <c r="Q97" s="140" t="str">
        <f>IF(1=1,IF(M97="","",IF(AND(ISNUMBER(M97),M97&lt;1,N97="kg"),"g",IF(AND(ISNUMBER(M97),M97&lt;1,N97="L"),"cl",N97))),N("P20"))</f>
        <v/>
      </c>
      <c r="R97" s="161" t="str">
        <f>IF(1=1,IF(E97="","",IF(F97="","A CONTROLER",IF(NOT(ISNUMBER(F97)),"TEXTE",IF(OR(L97="",L97&lt;=0),"COMMANDE PRINCIPALE INCOMPLETE",IF(G97="","UNITE MANQUANTE",IF(COUNTIF(B384:B428,AE97)=0,"UNITE A CONTROLER","OK")))))),N("Q9"))</f>
        <v/>
      </c>
      <c r="S97" s="105"/>
      <c r="T97" s="141">
        <f t="shared" si="13"/>
        <v>0</v>
      </c>
      <c r="U97" s="133" t="str">
        <f>IF(1=1,IF(E97="","",U83),N("S20"))</f>
        <v/>
      </c>
      <c r="V97" s="133" t="str">
        <f>IF(1=1,IF(E97="","",V83),N("T20"))</f>
        <v/>
      </c>
      <c r="W97" s="135" t="str">
        <f>IF(1=1,IF(OR(U97="",V97="",NOT(ISNUMBER(U97)),NOT(ISNUMBER(V97)),U97=0),"",V97/U97),N("U20"))</f>
        <v/>
      </c>
      <c r="X97" s="136" t="str">
        <f>IF(1=1,IF(OR(W97="",NOT(ISNUMBER(F97))),"",F97*W97*IFERROR(INDEX(D384:D428,MATCH(AE97,B384:B428,0)),1)),N("V7"))</f>
        <v/>
      </c>
      <c r="Y97" s="137" t="str">
        <f>IF(1=1,IF(F97="","",IF(G97="","",IFERROR(INDEX(E384:E428,MATCH(AE97,B384:B428,0)),G97&amp;""))),N("W6"))</f>
        <v/>
      </c>
      <c r="Z97" s="142" t="str">
        <f>IF(1=1,IF(X97="","",IF(AND(ISNUMBER(X97),X97&lt;1,Y97="kg"),MAX(1,ROUND(X97*1000,0)),IF(AND(ISNUMBER(X97),X97&lt;1,Y97="L"),MAX(1,ROUND(X97*100,0)),ROUND(X97,3)))),N("X20"))</f>
        <v/>
      </c>
      <c r="AA97" s="143" t="str">
        <f>IF(1=1,IF(X97="","",IF(AND(ISNUMBER(X97),X97&lt;1,Y97="kg"),"g",IF(AND(ISNUMBER(X97),X97&lt;1,Y97="L"),"cl",Y97))),N("Y20"))</f>
        <v/>
      </c>
      <c r="AB97" s="123" t="str">
        <f>IF(1=1,IF(E97="","",IF(F97="","A CONTROLER",IF(NOT(ISNUMBER(F97)),"TEXTE",IF(OR(W97="",W97&lt;=0),"COMMANDE COUVERTS INCOMPLETE",IF(G97="","UNITE MANQUANTE",IF(COUNTIF(B384:B428,AE97)=0,"UNITE A CONTROLER","OK")))))),N("Z6"))</f>
        <v/>
      </c>
      <c r="AD97" s="144" t="str">
        <f>IF(1=1,IF(E97="","",AD83),N("AB20"))</f>
        <v/>
      </c>
      <c r="AE97" s="125" t="str">
        <f>IF(1=1,IF(G97="","",UPPER(TRIM(SUBSTITUTE(SUBSTITUTE(G97&amp;"",CHAR(160)," ")," "," ")))),N("AC20"))</f>
        <v/>
      </c>
      <c r="AG97" s="4" t="s">
        <v>38</v>
      </c>
    </row>
    <row r="98" spans="1:33" ht="15.75" x14ac:dyDescent="0.25">
      <c r="A98" s="126" t="str">
        <f>IF(1=1,IF(E98="","",A83),N("A21"))</f>
        <v/>
      </c>
      <c r="B98" s="127" t="str">
        <f>IF(1=1,IF(E98="","",B83),N("B21"))</f>
        <v/>
      </c>
      <c r="C98" s="128"/>
      <c r="D98" s="129" t="str">
        <f>IF(ISBLANK(E98),"",LARGE(D83:D97,1)+1)</f>
        <v/>
      </c>
      <c r="E98" s="130"/>
      <c r="F98" s="131"/>
      <c r="G98" s="170"/>
      <c r="H98" s="105"/>
      <c r="I98" s="132" t="str">
        <f>IF(1=1,IF(E98="","",I83),N("H21"))</f>
        <v/>
      </c>
      <c r="J98" s="133" t="str">
        <f>IF(1=1,IF(E98="","",J83),N("I21"))</f>
        <v/>
      </c>
      <c r="K98" s="134" t="str">
        <f>IF(1=1,IF(E98="","",K83),N("J21"))</f>
        <v/>
      </c>
      <c r="L98" s="135" t="str">
        <f>IF(1=1,IF(OR(J98="",O98="",NOT(ISNUMBER(J98)),NOT(ISNUMBER(O98)),J98=0),"",O98/J98),N("L21"))</f>
        <v/>
      </c>
      <c r="M98" s="136" t="str">
        <f>IF(1=1,IF(OR(L98="",NOT(ISNUMBER(F98))),"",F98*L98*IFERROR(INDEX(D384:D428,MATCH(AE98,B384:B428,0)),1)),N("M13"))</f>
        <v/>
      </c>
      <c r="N98" s="137" t="str">
        <f>IF(1=1,IF(F98="","",IF(G98="","",IFERROR(INDEX(E384:E428,MATCH(AE98,B384:B428,0)),G98&amp;""))),N("N6"))</f>
        <v/>
      </c>
      <c r="O98" s="138" t="str">
        <f>IF(1=1,IF(E98="","",O83),N("K21"))</f>
        <v/>
      </c>
      <c r="P98" s="139" t="str">
        <f>IF(1=1,IF(M98="","",IF(AND(ISNUMBER(M98),M98&lt;1,N98="kg"),MAX(1,ROUND(M98*1000,0)),IF(AND(ISNUMBER(M98),M98&lt;1,N98="L"),MAX(1,ROUND(M98*100,0)),ROUND(M98,3)))),N("O21"))</f>
        <v/>
      </c>
      <c r="Q98" s="140" t="str">
        <f>IF(1=1,IF(M98="","",IF(AND(ISNUMBER(M98),M98&lt;1,N98="kg"),"g",IF(AND(ISNUMBER(M98),M98&lt;1,N98="L"),"cl",N98))),N("P21"))</f>
        <v/>
      </c>
      <c r="R98" s="161" t="str">
        <f>IF(1=1,IF(E98="","",IF(F98="","A CONTROLER",IF(NOT(ISNUMBER(F98)),"TEXTE",IF(OR(L98="",L98&lt;=0),"COMMANDE PRINCIPALE INCOMPLETE",IF(G98="","UNITE MANQUANTE",IF(COUNTIF(B384:B428,AE98)=0,"UNITE A CONTROLER","OK")))))),N("Q9"))</f>
        <v/>
      </c>
      <c r="S98" s="105"/>
      <c r="T98" s="141">
        <f t="shared" si="13"/>
        <v>0</v>
      </c>
      <c r="U98" s="133" t="str">
        <f>IF(1=1,IF(E98="","",U83),N("S21"))</f>
        <v/>
      </c>
      <c r="V98" s="133" t="str">
        <f>IF(1=1,IF(E98="","",V83),N("T21"))</f>
        <v/>
      </c>
      <c r="W98" s="135" t="str">
        <f>IF(1=1,IF(OR(U98="",V98="",NOT(ISNUMBER(U98)),NOT(ISNUMBER(V98)),U98=0),"",V98/U98),N("U21"))</f>
        <v/>
      </c>
      <c r="X98" s="136" t="str">
        <f>IF(1=1,IF(OR(W98="",NOT(ISNUMBER(F98))),"",F98*W98*IFERROR(INDEX(D384:D428,MATCH(AE98,B384:B428,0)),1)),N("V7"))</f>
        <v/>
      </c>
      <c r="Y98" s="137" t="str">
        <f>IF(1=1,IF(F98="","",IF(G98="","",IFERROR(INDEX(E384:E428,MATCH(AE98,B384:B428,0)),G98&amp;""))),N("W6"))</f>
        <v/>
      </c>
      <c r="Z98" s="142" t="str">
        <f>IF(1=1,IF(X98="","",IF(AND(ISNUMBER(X98),X98&lt;1,Y98="kg"),MAX(1,ROUND(X98*1000,0)),IF(AND(ISNUMBER(X98),X98&lt;1,Y98="L"),MAX(1,ROUND(X98*100,0)),ROUND(X98,3)))),N("X21"))</f>
        <v/>
      </c>
      <c r="AA98" s="143" t="str">
        <f>IF(1=1,IF(X98="","",IF(AND(ISNUMBER(X98),X98&lt;1,Y98="kg"),"g",IF(AND(ISNUMBER(X98),X98&lt;1,Y98="L"),"cl",Y98))),N("Y21"))</f>
        <v/>
      </c>
      <c r="AB98" s="123" t="str">
        <f>IF(1=1,IF(E98="","",IF(F98="","A CONTROLER",IF(NOT(ISNUMBER(F98)),"TEXTE",IF(OR(W98="",W98&lt;=0),"COMMANDE COUVERTS INCOMPLETE",IF(G98="","UNITE MANQUANTE",IF(COUNTIF(B384:B428,AE98)=0,"UNITE A CONTROLER","OK")))))),N("Z6"))</f>
        <v/>
      </c>
      <c r="AD98" s="144" t="str">
        <f>IF(1=1,IF(E98="","",AD83),N("AB21"))</f>
        <v/>
      </c>
      <c r="AE98" s="125" t="str">
        <f>IF(1=1,IF(G98="","",UPPER(TRIM(SUBSTITUTE(SUBSTITUTE(G98&amp;"",CHAR(160)," ")," "," ")))),N("AC21"))</f>
        <v/>
      </c>
      <c r="AG98" s="4" t="s">
        <v>39</v>
      </c>
    </row>
    <row r="99" spans="1:33" ht="15.75" x14ac:dyDescent="0.25">
      <c r="A99" s="126" t="str">
        <f>IF(1=1,IF(E99="","",A83),N("A22"))</f>
        <v/>
      </c>
      <c r="B99" s="127" t="str">
        <f>IF(1=1,IF(E99="","",B83),N("B22"))</f>
        <v/>
      </c>
      <c r="C99" s="128"/>
      <c r="D99" s="129" t="str">
        <f>IF(ISBLANK(E99),"",LARGE(D83:D98,1)+1)</f>
        <v/>
      </c>
      <c r="E99" s="130"/>
      <c r="F99" s="131"/>
      <c r="G99" s="170"/>
      <c r="H99" s="105"/>
      <c r="I99" s="132" t="str">
        <f>IF(1=1,IF(E99="","",I83),N("H22"))</f>
        <v/>
      </c>
      <c r="J99" s="133" t="str">
        <f>IF(1=1,IF(E99="","",J83),N("I22"))</f>
        <v/>
      </c>
      <c r="K99" s="134" t="str">
        <f>IF(1=1,IF(E99="","",K83),N("J22"))</f>
        <v/>
      </c>
      <c r="L99" s="135" t="str">
        <f>IF(1=1,IF(OR(J99="",O99="",NOT(ISNUMBER(J99)),NOT(ISNUMBER(O99)),J99=0),"",O99/J99),N("L22"))</f>
        <v/>
      </c>
      <c r="M99" s="136" t="str">
        <f>IF(1=1,IF(OR(L99="",NOT(ISNUMBER(F99))),"",F99*L99*IFERROR(INDEX(D384:D428,MATCH(AE99,B384:B428,0)),1)),N("M13"))</f>
        <v/>
      </c>
      <c r="N99" s="137" t="str">
        <f>IF(1=1,IF(F99="","",IF(G99="","",IFERROR(INDEX(E384:E428,MATCH(AE99,B384:B428,0)),G99&amp;""))),N("N6"))</f>
        <v/>
      </c>
      <c r="O99" s="138" t="str">
        <f>IF(1=1,IF(E99="","",O83),N("K22"))</f>
        <v/>
      </c>
      <c r="P99" s="139" t="str">
        <f>IF(1=1,IF(M99="","",IF(AND(ISNUMBER(M99),M99&lt;1,N99="kg"),MAX(1,ROUND(M99*1000,0)),IF(AND(ISNUMBER(M99),M99&lt;1,N99="L"),MAX(1,ROUND(M99*100,0)),ROUND(M99,3)))),N("O22"))</f>
        <v/>
      </c>
      <c r="Q99" s="140" t="str">
        <f>IF(1=1,IF(M99="","",IF(AND(ISNUMBER(M99),M99&lt;1,N99="kg"),"g",IF(AND(ISNUMBER(M99),M99&lt;1,N99="L"),"cl",N99))),N("P22"))</f>
        <v/>
      </c>
      <c r="R99" s="161" t="str">
        <f>IF(1=1,IF(E99="","",IF(F99="","A CONTROLER",IF(NOT(ISNUMBER(F99)),"TEXTE",IF(OR(L99="",L99&lt;=0),"COMMANDE PRINCIPALE INCOMPLETE",IF(G99="","UNITE MANQUANTE",IF(COUNTIF(B384:B428,AE99)=0,"UNITE A CONTROLER","OK")))))),N("Q9"))</f>
        <v/>
      </c>
      <c r="S99" s="105"/>
      <c r="T99" s="141">
        <f t="shared" si="13"/>
        <v>0</v>
      </c>
      <c r="U99" s="133" t="str">
        <f>IF(1=1,IF(E99="","",U83),N("S22"))</f>
        <v/>
      </c>
      <c r="V99" s="133" t="str">
        <f>IF(1=1,IF(E99="","",V83),N("T22"))</f>
        <v/>
      </c>
      <c r="W99" s="135" t="str">
        <f>IF(1=1,IF(OR(U99="",V99="",NOT(ISNUMBER(U99)),NOT(ISNUMBER(V99)),U99=0),"",V99/U99),N("U22"))</f>
        <v/>
      </c>
      <c r="X99" s="136" t="str">
        <f>IF(1=1,IF(OR(W99="",NOT(ISNUMBER(F99))),"",F99*W99*IFERROR(INDEX(D384:D428,MATCH(AE99,B384:B428,0)),1)),N("V7"))</f>
        <v/>
      </c>
      <c r="Y99" s="137" t="str">
        <f>IF(1=1,IF(F99="","",IF(G99="","",IFERROR(INDEX(E384:E428,MATCH(AE99,B384:B428,0)),G99&amp;""))),N("W6"))</f>
        <v/>
      </c>
      <c r="Z99" s="142" t="str">
        <f>IF(1=1,IF(X99="","",IF(AND(ISNUMBER(X99),X99&lt;1,Y99="kg"),MAX(1,ROUND(X99*1000,0)),IF(AND(ISNUMBER(X99),X99&lt;1,Y99="L"),MAX(1,ROUND(X99*100,0)),ROUND(X99,3)))),N("X22"))</f>
        <v/>
      </c>
      <c r="AA99" s="143" t="str">
        <f>IF(1=1,IF(X99="","",IF(AND(ISNUMBER(X99),X99&lt;1,Y99="kg"),"g",IF(AND(ISNUMBER(X99),X99&lt;1,Y99="L"),"cl",Y99))),N("Y22"))</f>
        <v/>
      </c>
      <c r="AB99" s="123" t="str">
        <f>IF(1=1,IF(E99="","",IF(F99="","A CONTROLER",IF(NOT(ISNUMBER(F99)),"TEXTE",IF(OR(W99="",W99&lt;=0),"COMMANDE COUVERTS INCOMPLETE",IF(G99="","UNITE MANQUANTE",IF(COUNTIF(B384:B428,AE99)=0,"UNITE A CONTROLER","OK")))))),N("Z6"))</f>
        <v/>
      </c>
      <c r="AD99" s="144" t="str">
        <f>IF(1=1,IF(E99="","",AD83),N("AB22"))</f>
        <v/>
      </c>
      <c r="AE99" s="125" t="str">
        <f>IF(1=1,IF(G99="","",UPPER(TRIM(SUBSTITUTE(SUBSTITUTE(G99&amp;"",CHAR(160)," ")," "," ")))),N("AC22"))</f>
        <v/>
      </c>
      <c r="AG99" s="4" t="s">
        <v>40</v>
      </c>
    </row>
    <row r="100" spans="1:33" ht="15.75" x14ac:dyDescent="0.25">
      <c r="A100" s="126" t="str">
        <f>IF(1=1,IF(E100="","",A83),N("A23"))</f>
        <v/>
      </c>
      <c r="B100" s="127" t="str">
        <f>IF(1=1,IF(E100="","",B83),N("B23"))</f>
        <v/>
      </c>
      <c r="C100" s="128"/>
      <c r="D100" s="129" t="str">
        <f>IF(ISBLANK(E100),"",LARGE(D83:D99,1)+1)</f>
        <v/>
      </c>
      <c r="E100" s="130"/>
      <c r="F100" s="131"/>
      <c r="G100" s="170"/>
      <c r="H100" s="105"/>
      <c r="I100" s="132" t="str">
        <f>IF(1=1,IF(E100="","",I83),N("H23"))</f>
        <v/>
      </c>
      <c r="J100" s="133" t="str">
        <f>IF(1=1,IF(E100="","",J83),N("I23"))</f>
        <v/>
      </c>
      <c r="K100" s="134" t="str">
        <f>IF(1=1,IF(E100="","",K83),N("J23"))</f>
        <v/>
      </c>
      <c r="L100" s="135" t="str">
        <f>IF(1=1,IF(OR(J100="",O100="",NOT(ISNUMBER(J100)),NOT(ISNUMBER(O100)),J100=0),"",O100/J100),N("L23"))</f>
        <v/>
      </c>
      <c r="M100" s="136" t="str">
        <f>IF(1=1,IF(OR(L100="",NOT(ISNUMBER(F100))),"",F100*L100*IFERROR(INDEX(D384:D428,MATCH(AE100,B384:B428,0)),1)),N("M13"))</f>
        <v/>
      </c>
      <c r="N100" s="137" t="str">
        <f>IF(1=1,IF(F100="","",IF(G100="","",IFERROR(INDEX(E384:E428,MATCH(AE100,B384:B428,0)),G100&amp;""))),N("N6"))</f>
        <v/>
      </c>
      <c r="O100" s="138" t="str">
        <f>IF(1=1,IF(E100="","",O83),N("K23"))</f>
        <v/>
      </c>
      <c r="P100" s="139" t="str">
        <f>IF(1=1,IF(M100="","",IF(AND(ISNUMBER(M100),M100&lt;1,N100="kg"),MAX(1,ROUND(M100*1000,0)),IF(AND(ISNUMBER(M100),M100&lt;1,N100="L"),MAX(1,ROUND(M100*100,0)),ROUND(M100,3)))),N("O23"))</f>
        <v/>
      </c>
      <c r="Q100" s="140" t="str">
        <f>IF(1=1,IF(M100="","",IF(AND(ISNUMBER(M100),M100&lt;1,N100="kg"),"g",IF(AND(ISNUMBER(M100),M100&lt;1,N100="L"),"cl",N100))),N("P23"))</f>
        <v/>
      </c>
      <c r="R100" s="161" t="str">
        <f>IF(1=1,IF(E100="","",IF(F100="","A CONTROLER",IF(NOT(ISNUMBER(F100)),"TEXTE",IF(OR(L100="",L100&lt;=0),"COMMANDE PRINCIPALE INCOMPLETE",IF(G100="","UNITE MANQUANTE",IF(COUNTIF(B384:B428,AE100)=0,"UNITE A CONTROLER","OK")))))),N("Q9"))</f>
        <v/>
      </c>
      <c r="S100" s="105"/>
      <c r="T100" s="141">
        <f t="shared" si="13"/>
        <v>0</v>
      </c>
      <c r="U100" s="133" t="str">
        <f>IF(1=1,IF(E100="","",U83),N("S23"))</f>
        <v/>
      </c>
      <c r="V100" s="133" t="str">
        <f>IF(1=1,IF(E100="","",V83),N("T23"))</f>
        <v/>
      </c>
      <c r="W100" s="135" t="str">
        <f>IF(1=1,IF(OR(U100="",V100="",NOT(ISNUMBER(U100)),NOT(ISNUMBER(V100)),U100=0),"",V100/U100),N("U23"))</f>
        <v/>
      </c>
      <c r="X100" s="136" t="str">
        <f>IF(1=1,IF(OR(W100="",NOT(ISNUMBER(F100))),"",F100*W100*IFERROR(INDEX(D384:D428,MATCH(AE100,B384:B428,0)),1)),N("V7"))</f>
        <v/>
      </c>
      <c r="Y100" s="137" t="str">
        <f>IF(1=1,IF(F100="","",IF(G100="","",IFERROR(INDEX(E384:E428,MATCH(AE100,B384:B428,0)),G100&amp;""))),N("W6"))</f>
        <v/>
      </c>
      <c r="Z100" s="142" t="str">
        <f>IF(1=1,IF(X100="","",IF(AND(ISNUMBER(X100),X100&lt;1,Y100="kg"),MAX(1,ROUND(X100*1000,0)),IF(AND(ISNUMBER(X100),X100&lt;1,Y100="L"),MAX(1,ROUND(X100*100,0)),ROUND(X100,3)))),N("X23"))</f>
        <v/>
      </c>
      <c r="AA100" s="143" t="str">
        <f>IF(1=1,IF(X100="","",IF(AND(ISNUMBER(X100),X100&lt;1,Y100="kg"),"g",IF(AND(ISNUMBER(X100),X100&lt;1,Y100="L"),"cl",Y100))),N("Y23"))</f>
        <v/>
      </c>
      <c r="AB100" s="123" t="str">
        <f>IF(1=1,IF(E100="","",IF(F100="","A CONTROLER",IF(NOT(ISNUMBER(F100)),"TEXTE",IF(OR(W100="",W100&lt;=0),"COMMANDE COUVERTS INCOMPLETE",IF(G100="","UNITE MANQUANTE",IF(COUNTIF(B384:B428,AE100)=0,"UNITE A CONTROLER","OK")))))),N("Z6"))</f>
        <v/>
      </c>
      <c r="AD100" s="144" t="str">
        <f>IF(1=1,IF(E100="","",AD83),N("AB23"))</f>
        <v/>
      </c>
      <c r="AE100" s="125" t="str">
        <f>IF(1=1,IF(G100="","",UPPER(TRIM(SUBSTITUTE(SUBSTITUTE(G100&amp;"",CHAR(160)," ")," "," ")))),N("AC23"))</f>
        <v/>
      </c>
      <c r="AG100" s="4" t="s">
        <v>41</v>
      </c>
    </row>
    <row r="101" spans="1:33" ht="15.75" x14ac:dyDescent="0.25">
      <c r="A101" s="126" t="str">
        <f>IF(1=1,IF(E101="","",A83),N("A24"))</f>
        <v/>
      </c>
      <c r="B101" s="127" t="str">
        <f>IF(1=1,IF(E101="","",B83),N("B24"))</f>
        <v/>
      </c>
      <c r="C101" s="128"/>
      <c r="D101" s="129" t="str">
        <f>IF(ISBLANK(E101),"",LARGE(D83:D100,1)+1)</f>
        <v/>
      </c>
      <c r="E101" s="130"/>
      <c r="F101" s="131"/>
      <c r="G101" s="170"/>
      <c r="H101" s="105"/>
      <c r="I101" s="132" t="str">
        <f>IF(1=1,IF(E101="","",I83),N("H24"))</f>
        <v/>
      </c>
      <c r="J101" s="133" t="str">
        <f>IF(1=1,IF(E101="","",J83),N("I24"))</f>
        <v/>
      </c>
      <c r="K101" s="134" t="str">
        <f>IF(1=1,IF(E101="","",K83),N("J24"))</f>
        <v/>
      </c>
      <c r="L101" s="135" t="str">
        <f>IF(1=1,IF(OR(J101="",O101="",NOT(ISNUMBER(J101)),NOT(ISNUMBER(O101)),J101=0),"",O101/J101),N("L24"))</f>
        <v/>
      </c>
      <c r="M101" s="136" t="str">
        <f>IF(1=1,IF(OR(L101="",NOT(ISNUMBER(F101))),"",F101*L101*IFERROR(INDEX(D384:D428,MATCH(AE101,B384:B428,0)),1)),N("M13"))</f>
        <v/>
      </c>
      <c r="N101" s="137" t="str">
        <f>IF(1=1,IF(F101="","",IF(G101="","",IFERROR(INDEX(E384:E428,MATCH(AE101,B384:B428,0)),G101&amp;""))),N("N6"))</f>
        <v/>
      </c>
      <c r="O101" s="138" t="str">
        <f>IF(1=1,IF(E101="","",O83),N("K24"))</f>
        <v/>
      </c>
      <c r="P101" s="139" t="str">
        <f>IF(1=1,IF(M101="","",IF(AND(ISNUMBER(M101),M101&lt;1,N101="kg"),MAX(1,ROUND(M101*1000,0)),IF(AND(ISNUMBER(M101),M101&lt;1,N101="L"),MAX(1,ROUND(M101*100,0)),ROUND(M101,3)))),N("O24"))</f>
        <v/>
      </c>
      <c r="Q101" s="140" t="str">
        <f>IF(1=1,IF(M101="","",IF(AND(ISNUMBER(M101),M101&lt;1,N101="kg"),"g",IF(AND(ISNUMBER(M101),M101&lt;1,N101="L"),"cl",N101))),N("P24"))</f>
        <v/>
      </c>
      <c r="R101" s="161" t="str">
        <f>IF(1=1,IF(E101="","",IF(F101="","A CONTROLER",IF(NOT(ISNUMBER(F101)),"TEXTE",IF(OR(L101="",L101&lt;=0),"COMMANDE PRINCIPALE INCOMPLETE",IF(G101="","UNITE MANQUANTE",IF(COUNTIF(B384:B428,AE101)=0,"UNITE A CONTROLER","OK")))))),N("Q9"))</f>
        <v/>
      </c>
      <c r="S101" s="105"/>
      <c r="T101" s="141">
        <f t="shared" si="13"/>
        <v>0</v>
      </c>
      <c r="U101" s="133" t="str">
        <f>IF(1=1,IF(E101="","",U83),N("S24"))</f>
        <v/>
      </c>
      <c r="V101" s="133" t="str">
        <f>IF(1=1,IF(E101="","",V83),N("T24"))</f>
        <v/>
      </c>
      <c r="W101" s="135" t="str">
        <f>IF(1=1,IF(OR(U101="",V101="",NOT(ISNUMBER(U101)),NOT(ISNUMBER(V101)),U101=0),"",V101/U101),N("U24"))</f>
        <v/>
      </c>
      <c r="X101" s="136" t="str">
        <f>IF(1=1,IF(OR(W101="",NOT(ISNUMBER(F101))),"",F101*W101*IFERROR(INDEX(D384:D428,MATCH(AE101,B384:B428,0)),1)),N("V7"))</f>
        <v/>
      </c>
      <c r="Y101" s="137" t="str">
        <f>IF(1=1,IF(F101="","",IF(G101="","",IFERROR(INDEX(E384:E428,MATCH(AE101,B384:B428,0)),G101&amp;""))),N("W6"))</f>
        <v/>
      </c>
      <c r="Z101" s="142" t="str">
        <f>IF(1=1,IF(X101="","",IF(AND(ISNUMBER(X101),X101&lt;1,Y101="kg"),MAX(1,ROUND(X101*1000,0)),IF(AND(ISNUMBER(X101),X101&lt;1,Y101="L"),MAX(1,ROUND(X101*100,0)),ROUND(X101,3)))),N("X24"))</f>
        <v/>
      </c>
      <c r="AA101" s="143" t="str">
        <f>IF(1=1,IF(X101="","",IF(AND(ISNUMBER(X101),X101&lt;1,Y101="kg"),"g",IF(AND(ISNUMBER(X101),X101&lt;1,Y101="L"),"cl",Y101))),N("Y24"))</f>
        <v/>
      </c>
      <c r="AB101" s="123" t="str">
        <f>IF(1=1,IF(E101="","",IF(F101="","A CONTROLER",IF(NOT(ISNUMBER(F101)),"TEXTE",IF(OR(W101="",W101&lt;=0),"COMMANDE COUVERTS INCOMPLETE",IF(G101="","UNITE MANQUANTE",IF(COUNTIF(B384:B428,AE101)=0,"UNITE A CONTROLER","OK")))))),N("Z6"))</f>
        <v/>
      </c>
      <c r="AD101" s="144" t="str">
        <f>IF(1=1,IF(E101="","",AD83),N("AB24"))</f>
        <v/>
      </c>
      <c r="AE101" s="125" t="str">
        <f>IF(1=1,IF(G101="","",UPPER(TRIM(SUBSTITUTE(SUBSTITUTE(G101&amp;"",CHAR(160)," ")," "," ")))),N("AC24"))</f>
        <v/>
      </c>
      <c r="AG101" s="5" t="s">
        <v>42</v>
      </c>
    </row>
    <row r="102" spans="1:33" ht="15.75" x14ac:dyDescent="0.25">
      <c r="A102" s="126" t="str">
        <f>IF(1=1,IF(E102="","",A83),N("A25"))</f>
        <v/>
      </c>
      <c r="B102" s="127" t="str">
        <f>IF(1=1,IF(E102="","",B83),N("B25"))</f>
        <v/>
      </c>
      <c r="C102" s="128"/>
      <c r="D102" s="129" t="str">
        <f>IF(ISBLANK(E102),"",LARGE(D83:D101,1)+1)</f>
        <v/>
      </c>
      <c r="E102" s="130"/>
      <c r="F102" s="131"/>
      <c r="G102" s="170"/>
      <c r="H102" s="105"/>
      <c r="I102" s="132" t="str">
        <f>IF(1=1,IF(E102="","",I83),N("H25"))</f>
        <v/>
      </c>
      <c r="J102" s="133" t="str">
        <f>IF(1=1,IF(E102="","",J83),N("I25"))</f>
        <v/>
      </c>
      <c r="K102" s="134" t="str">
        <f>IF(1=1,IF(E102="","",K83),N("J25"))</f>
        <v/>
      </c>
      <c r="L102" s="135" t="str">
        <f>IF(1=1,IF(OR(J102="",O102="",NOT(ISNUMBER(J102)),NOT(ISNUMBER(O102)),J102=0),"",O102/J102),N("L25"))</f>
        <v/>
      </c>
      <c r="M102" s="136" t="str">
        <f>IF(1=1,IF(OR(L102="",NOT(ISNUMBER(F102))),"",F102*L102*IFERROR(INDEX(D384:D428,MATCH(AE102,B384:B428,0)),1)),N("M13"))</f>
        <v/>
      </c>
      <c r="N102" s="137" t="str">
        <f>IF(1=1,IF(F102="","",IF(G102="","",IFERROR(INDEX(E384:E428,MATCH(AE102,B384:B428,0)),G102&amp;""))),N("N6"))</f>
        <v/>
      </c>
      <c r="O102" s="138" t="str">
        <f>IF(1=1,IF(E102="","",O83),N("K25"))</f>
        <v/>
      </c>
      <c r="P102" s="139" t="str">
        <f>IF(1=1,IF(M102="","",IF(AND(ISNUMBER(M102),M102&lt;1,N102="kg"),MAX(1,ROUND(M102*1000,0)),IF(AND(ISNUMBER(M102),M102&lt;1,N102="L"),MAX(1,ROUND(M102*100,0)),ROUND(M102,3)))),N("O25"))</f>
        <v/>
      </c>
      <c r="Q102" s="140" t="str">
        <f>IF(1=1,IF(M102="","",IF(AND(ISNUMBER(M102),M102&lt;1,N102="kg"),"g",IF(AND(ISNUMBER(M102),M102&lt;1,N102="L"),"cl",N102))),N("P25"))</f>
        <v/>
      </c>
      <c r="R102" s="161" t="str">
        <f>IF(1=1,IF(E102="","",IF(F102="","A CONTROLER",IF(NOT(ISNUMBER(F102)),"TEXTE",IF(OR(L102="",L102&lt;=0),"COMMANDE PRINCIPALE INCOMPLETE",IF(G102="","UNITE MANQUANTE",IF(COUNTIF(B384:B428,AE102)=0,"UNITE A CONTROLER","OK")))))),N("Q9"))</f>
        <v/>
      </c>
      <c r="S102" s="105"/>
      <c r="T102" s="141">
        <f t="shared" si="13"/>
        <v>0</v>
      </c>
      <c r="U102" s="133" t="str">
        <f>IF(1=1,IF(E102="","",U83),N("S25"))</f>
        <v/>
      </c>
      <c r="V102" s="133" t="str">
        <f>IF(1=1,IF(E102="","",V83),N("T25"))</f>
        <v/>
      </c>
      <c r="W102" s="135" t="str">
        <f>IF(1=1,IF(OR(U102="",V102="",NOT(ISNUMBER(U102)),NOT(ISNUMBER(V102)),U102=0),"",V102/U102),N("U25"))</f>
        <v/>
      </c>
      <c r="X102" s="136" t="str">
        <f>IF(1=1,IF(OR(W102="",NOT(ISNUMBER(F102))),"",F102*W102*IFERROR(INDEX(D384:D428,MATCH(AE102,B384:B428,0)),1)),N("V7"))</f>
        <v/>
      </c>
      <c r="Y102" s="137" t="str">
        <f>IF(1=1,IF(F102="","",IF(G102="","",IFERROR(INDEX(E384:E428,MATCH(AE102,B384:B428,0)),G102&amp;""))),N("W6"))</f>
        <v/>
      </c>
      <c r="Z102" s="142" t="str">
        <f>IF(1=1,IF(X102="","",IF(AND(ISNUMBER(X102),X102&lt;1,Y102="kg"),MAX(1,ROUND(X102*1000,0)),IF(AND(ISNUMBER(X102),X102&lt;1,Y102="L"),MAX(1,ROUND(X102*100,0)),ROUND(X102,3)))),N("X25"))</f>
        <v/>
      </c>
      <c r="AA102" s="143" t="str">
        <f>IF(1=1,IF(X102="","",IF(AND(ISNUMBER(X102),X102&lt;1,Y102="kg"),"g",IF(AND(ISNUMBER(X102),X102&lt;1,Y102="L"),"cl",Y102))),N("Y25"))</f>
        <v/>
      </c>
      <c r="AB102" s="123" t="str">
        <f>IF(1=1,IF(E102="","",IF(F102="","A CONTROLER",IF(NOT(ISNUMBER(F102)),"TEXTE",IF(OR(W102="",W102&lt;=0),"COMMANDE COUVERTS INCOMPLETE",IF(G102="","UNITE MANQUANTE",IF(COUNTIF(B384:B428,AE102)=0,"UNITE A CONTROLER","OK")))))),N("Z6"))</f>
        <v/>
      </c>
      <c r="AD102" s="144" t="str">
        <f>IF(1=1,IF(E102="","",AD83),N("AB25"))</f>
        <v/>
      </c>
      <c r="AE102" s="125" t="str">
        <f>IF(1=1,IF(G102="","",UPPER(TRIM(SUBSTITUTE(SUBSTITUTE(G102&amp;"",CHAR(160)," ")," "," ")))),N("AC25"))</f>
        <v/>
      </c>
      <c r="AG102" s="5" t="s">
        <v>43</v>
      </c>
    </row>
    <row r="103" spans="1:33" ht="15.75" x14ac:dyDescent="0.25">
      <c r="A103" s="126" t="str">
        <f>IF(1=1,IF(E103="","",A83),N("A26"))</f>
        <v/>
      </c>
      <c r="B103" s="127" t="str">
        <f>IF(1=1,IF(E103="","",B83),N("B26"))</f>
        <v/>
      </c>
      <c r="C103" s="128"/>
      <c r="D103" s="129" t="str">
        <f>IF(ISBLANK(E103),"",LARGE(D83:D102,1)+1)</f>
        <v/>
      </c>
      <c r="E103" s="130"/>
      <c r="F103" s="131"/>
      <c r="G103" s="170"/>
      <c r="H103" s="105"/>
      <c r="I103" s="132" t="str">
        <f>IF(1=1,IF(E103="","",I83),N("H26"))</f>
        <v/>
      </c>
      <c r="J103" s="133" t="str">
        <f>IF(1=1,IF(E103="","",J83),N("I26"))</f>
        <v/>
      </c>
      <c r="K103" s="134" t="str">
        <f>IF(1=1,IF(E103="","",K83),N("J26"))</f>
        <v/>
      </c>
      <c r="L103" s="135" t="str">
        <f>IF(1=1,IF(OR(J103="",O103="",NOT(ISNUMBER(J103)),NOT(ISNUMBER(O103)),J103=0),"",O103/J103),N("L26"))</f>
        <v/>
      </c>
      <c r="M103" s="136" t="str">
        <f>IF(1=1,IF(OR(L103="",NOT(ISNUMBER(F103))),"",F103*L103*IFERROR(INDEX(D384:D428,MATCH(AE103,B384:B428,0)),1)),N("M13"))</f>
        <v/>
      </c>
      <c r="N103" s="137" t="str">
        <f>IF(1=1,IF(F103="","",IF(G103="","",IFERROR(INDEX(E384:E428,MATCH(AE103,B384:B428,0)),G103&amp;""))),N("N6"))</f>
        <v/>
      </c>
      <c r="O103" s="138" t="str">
        <f>IF(1=1,IF(E103="","",O83),N("K26"))</f>
        <v/>
      </c>
      <c r="P103" s="139" t="str">
        <f>IF(1=1,IF(M103="","",IF(AND(ISNUMBER(M103),M103&lt;1,N103="kg"),MAX(1,ROUND(M103*1000,0)),IF(AND(ISNUMBER(M103),M103&lt;1,N103="L"),MAX(1,ROUND(M103*100,0)),ROUND(M103,3)))),N("O26"))</f>
        <v/>
      </c>
      <c r="Q103" s="140" t="str">
        <f>IF(1=1,IF(M103="","",IF(AND(ISNUMBER(M103),M103&lt;1,N103="kg"),"g",IF(AND(ISNUMBER(M103),M103&lt;1,N103="L"),"cl",N103))),N("P26"))</f>
        <v/>
      </c>
      <c r="R103" s="161" t="str">
        <f>IF(1=1,IF(E103="","",IF(F103="","A CONTROLER",IF(NOT(ISNUMBER(F103)),"TEXTE",IF(OR(L103="",L103&lt;=0),"COMMANDE PRINCIPALE INCOMPLETE",IF(G103="","UNITE MANQUANTE",IF(COUNTIF(B384:B428,AE103)=0,"UNITE A CONTROLER","OK")))))),N("Q9"))</f>
        <v/>
      </c>
      <c r="S103" s="105"/>
      <c r="T103" s="141">
        <f t="shared" si="13"/>
        <v>0</v>
      </c>
      <c r="U103" s="133" t="str">
        <f>IF(1=1,IF(E103="","",U83),N("S26"))</f>
        <v/>
      </c>
      <c r="V103" s="133" t="str">
        <f>IF(1=1,IF(E103="","",V83),N("T26"))</f>
        <v/>
      </c>
      <c r="W103" s="135" t="str">
        <f>IF(1=1,IF(OR(U103="",V103="",NOT(ISNUMBER(U103)),NOT(ISNUMBER(V103)),U103=0),"",V103/U103),N("U26"))</f>
        <v/>
      </c>
      <c r="X103" s="136" t="str">
        <f>IF(1=1,IF(OR(W103="",NOT(ISNUMBER(F103))),"",F103*W103*IFERROR(INDEX(D384:D428,MATCH(AE103,B384:B428,0)),1)),N("V7"))</f>
        <v/>
      </c>
      <c r="Y103" s="137" t="str">
        <f>IF(1=1,IF(F103="","",IF(G103="","",IFERROR(INDEX(E384:E428,MATCH(AE103,B384:B428,0)),G103&amp;""))),N("W6"))</f>
        <v/>
      </c>
      <c r="Z103" s="142" t="str">
        <f>IF(1=1,IF(X103="","",IF(AND(ISNUMBER(X103),X103&lt;1,Y103="kg"),MAX(1,ROUND(X103*1000,0)),IF(AND(ISNUMBER(X103),X103&lt;1,Y103="L"),MAX(1,ROUND(X103*100,0)),ROUND(X103,3)))),N("X26"))</f>
        <v/>
      </c>
      <c r="AA103" s="143" t="str">
        <f>IF(1=1,IF(X103="","",IF(AND(ISNUMBER(X103),X103&lt;1,Y103="kg"),"g",IF(AND(ISNUMBER(X103),X103&lt;1,Y103="L"),"cl",Y103))),N("Y26"))</f>
        <v/>
      </c>
      <c r="AB103" s="123" t="str">
        <f>IF(1=1,IF(E103="","",IF(F103="","A CONTROLER",IF(NOT(ISNUMBER(F103)),"TEXTE",IF(OR(W103="",W103&lt;=0),"COMMANDE COUVERTS INCOMPLETE",IF(G103="","UNITE MANQUANTE",IF(COUNTIF(B384:B428,AE103)=0,"UNITE A CONTROLER","OK")))))),N("Z6"))</f>
        <v/>
      </c>
      <c r="AD103" s="144" t="str">
        <f>IF(1=1,IF(E103="","",AD83),N("AB26"))</f>
        <v/>
      </c>
      <c r="AE103" s="125" t="str">
        <f>IF(1=1,IF(G103="","",UPPER(TRIM(SUBSTITUTE(SUBSTITUTE(G103&amp;"",CHAR(160)," ")," "," ")))),N("AC26"))</f>
        <v/>
      </c>
      <c r="AG103" s="5" t="s">
        <v>44</v>
      </c>
    </row>
    <row r="104" spans="1:33" ht="15.75" x14ac:dyDescent="0.25">
      <c r="A104" s="126" t="str">
        <f>IF(1=1,IF(E104="","",A83),N("A27"))</f>
        <v/>
      </c>
      <c r="B104" s="127" t="str">
        <f>IF(1=1,IF(E104="","",B83),N("B27"))</f>
        <v/>
      </c>
      <c r="C104" s="127"/>
      <c r="D104" s="129" t="str">
        <f>IF(ISBLANK(E104),"",LARGE(D83:D103,1)+1)</f>
        <v/>
      </c>
      <c r="E104" s="130"/>
      <c r="F104" s="131"/>
      <c r="G104" s="170"/>
      <c r="H104" s="105"/>
      <c r="I104" s="132" t="str">
        <f>IF(1=1,IF(E104="","",I83),N("H27"))</f>
        <v/>
      </c>
      <c r="J104" s="133" t="str">
        <f>IF(1=1,IF(E104="","",J83),N("I27"))</f>
        <v/>
      </c>
      <c r="K104" s="134" t="str">
        <f>IF(1=1,IF(E104="","",K83),N("J27"))</f>
        <v/>
      </c>
      <c r="L104" s="135" t="str">
        <f>IF(1=1,IF(OR(J104="",O104="",NOT(ISNUMBER(J104)),NOT(ISNUMBER(O104)),J104=0),"",O104/J104),N("L27"))</f>
        <v/>
      </c>
      <c r="M104" s="136" t="str">
        <f>IF(1=1,IF(OR(L104="",NOT(ISNUMBER(F104))),"",F104*L104*IFERROR(INDEX(D384:D428,MATCH(AE104,B384:B428,0)),1)),N("M13"))</f>
        <v/>
      </c>
      <c r="N104" s="137" t="str">
        <f>IF(1=1,IF(F104="","",IF(G104="","",IFERROR(INDEX(E384:E428,MATCH(AE104,B384:B428,0)),G104&amp;""))),N("N6"))</f>
        <v/>
      </c>
      <c r="O104" s="138" t="str">
        <f>IF(1=1,IF(E104="","",O83),N("K27"))</f>
        <v/>
      </c>
      <c r="P104" s="139" t="str">
        <f>IF(1=1,IF(M104="","",IF(AND(ISNUMBER(M104),M104&lt;1,N104="kg"),MAX(1,ROUND(M104*1000,0)),IF(AND(ISNUMBER(M104),M104&lt;1,N104="L"),MAX(1,ROUND(M104*100,0)),ROUND(M104,3)))),N("O27"))</f>
        <v/>
      </c>
      <c r="Q104" s="140" t="str">
        <f>IF(1=1,IF(M104="","",IF(AND(ISNUMBER(M104),M104&lt;1,N104="kg"),"g",IF(AND(ISNUMBER(M104),M104&lt;1,N104="L"),"cl",N104))),N("P27"))</f>
        <v/>
      </c>
      <c r="R104" s="161" t="str">
        <f>IF(1=1,IF(E104="","",IF(F104="","A CONTROLER",IF(NOT(ISNUMBER(F104)),"TEXTE",IF(OR(L104="",L104&lt;=0),"COMMANDE PRINCIPALE INCOMPLETE",IF(G104="","UNITE MANQUANTE",IF(COUNTIF(B384:B428,AE104)=0,"UNITE A CONTROLER","OK")))))),N("Q9"))</f>
        <v/>
      </c>
      <c r="S104" s="105"/>
      <c r="T104" s="141">
        <f t="shared" si="13"/>
        <v>0</v>
      </c>
      <c r="U104" s="133" t="str">
        <f>IF(1=1,IF(E104="","",U83),N("S27"))</f>
        <v/>
      </c>
      <c r="V104" s="133" t="str">
        <f>IF(1=1,IF(E104="","",V83),N("T27"))</f>
        <v/>
      </c>
      <c r="W104" s="135" t="str">
        <f>IF(1=1,IF(OR(U104="",V104="",NOT(ISNUMBER(U104)),NOT(ISNUMBER(V104)),U104=0),"",V104/U104),N("U27"))</f>
        <v/>
      </c>
      <c r="X104" s="136" t="str">
        <f>IF(1=1,IF(OR(W104="",NOT(ISNUMBER(F104))),"",F104*W104*IFERROR(INDEX(D384:D428,MATCH(AE104,B384:B428,0)),1)),N("V7"))</f>
        <v/>
      </c>
      <c r="Y104" s="137" t="str">
        <f>IF(1=1,IF(F104="","",IF(G104="","",IFERROR(INDEX(E384:E428,MATCH(AE104,B384:B428,0)),G104&amp;""))),N("W6"))</f>
        <v/>
      </c>
      <c r="Z104" s="142" t="str">
        <f>IF(1=1,IF(X104="","",IF(AND(ISNUMBER(X104),X104&lt;1,Y104="kg"),MAX(1,ROUND(X104*1000,0)),IF(AND(ISNUMBER(X104),X104&lt;1,Y104="L"),MAX(1,ROUND(X104*100,0)),ROUND(X104,3)))),N("X27"))</f>
        <v/>
      </c>
      <c r="AA104" s="143" t="str">
        <f>IF(1=1,IF(X104="","",IF(AND(ISNUMBER(X104),X104&lt;1,Y104="kg"),"g",IF(AND(ISNUMBER(X104),X104&lt;1,Y104="L"),"cl",Y104))),N("Y27"))</f>
        <v/>
      </c>
      <c r="AB104" s="123" t="str">
        <f>IF(1=1,IF(E104="","",IF(F104="","A CONTROLER",IF(NOT(ISNUMBER(F104)),"TEXTE",IF(OR(W104="",W104&lt;=0),"COMMANDE COUVERTS INCOMPLETE",IF(G104="","UNITE MANQUANTE",IF(COUNTIF(B384:B428,AE104)=0,"UNITE A CONTROLER","OK")))))),N("Z6"))</f>
        <v/>
      </c>
      <c r="AD104" s="144" t="str">
        <f>IF(1=1,IF(E104="","",AD83),N("AB27"))</f>
        <v/>
      </c>
      <c r="AE104" s="125" t="str">
        <f>IF(1=1,IF(G104="","",UPPER(TRIM(SUBSTITUTE(SUBSTITUTE(G104&amp;"",CHAR(160)," ")," "," ")))),N("AC27"))</f>
        <v/>
      </c>
      <c r="AG104" s="5" t="s">
        <v>45</v>
      </c>
    </row>
    <row r="105" spans="1:33" ht="15.75" x14ac:dyDescent="0.25">
      <c r="A105" s="126" t="str">
        <f>IF(1=1,IF(E105="","",A83),N("A28"))</f>
        <v/>
      </c>
      <c r="B105" s="127" t="str">
        <f>IF(1=1,IF(E105="","",B83),N("B28"))</f>
        <v/>
      </c>
      <c r="C105" s="127"/>
      <c r="D105" s="129" t="str">
        <f>IF(ISBLANK(E105),"",LARGE(D83:D104,1)+1)</f>
        <v/>
      </c>
      <c r="E105" s="130"/>
      <c r="F105" s="131"/>
      <c r="G105" s="170"/>
      <c r="H105" s="105"/>
      <c r="I105" s="132" t="str">
        <f>IF(1=1,IF(E105="","",I83),N("H28"))</f>
        <v/>
      </c>
      <c r="J105" s="133" t="str">
        <f>IF(1=1,IF(E105="","",J83),N("I28"))</f>
        <v/>
      </c>
      <c r="K105" s="134" t="str">
        <f>IF(1=1,IF(E105="","",K83),N("J28"))</f>
        <v/>
      </c>
      <c r="L105" s="135" t="str">
        <f>IF(1=1,IF(OR(J105="",O105="",NOT(ISNUMBER(J105)),NOT(ISNUMBER(O105)),J105=0),"",O105/J105),N("L28"))</f>
        <v/>
      </c>
      <c r="M105" s="136" t="str">
        <f>IF(1=1,IF(OR(L105="",NOT(ISNUMBER(F105))),"",F105*L105*IFERROR(INDEX(D384:D428,MATCH(AE105,B384:B428,0)),1)),N("M13"))</f>
        <v/>
      </c>
      <c r="N105" s="137" t="str">
        <f>IF(1=1,IF(F105="","",IF(G105="","",IFERROR(INDEX(E384:E428,MATCH(AE105,B384:B428,0)),G105&amp;""))),N("N6"))</f>
        <v/>
      </c>
      <c r="O105" s="138" t="str">
        <f>IF(1=1,IF(E105="","",O83),N("K28"))</f>
        <v/>
      </c>
      <c r="P105" s="139" t="str">
        <f>IF(1=1,IF(M105="","",IF(AND(ISNUMBER(M105),M105&lt;1,N105="kg"),MAX(1,ROUND(M105*1000,0)),IF(AND(ISNUMBER(M105),M105&lt;1,N105="L"),MAX(1,ROUND(M105*100,0)),ROUND(M105,3)))),N("O28"))</f>
        <v/>
      </c>
      <c r="Q105" s="140" t="str">
        <f>IF(1=1,IF(M105="","",IF(AND(ISNUMBER(M105),M105&lt;1,N105="kg"),"g",IF(AND(ISNUMBER(M105),M105&lt;1,N105="L"),"cl",N105))),N("P28"))</f>
        <v/>
      </c>
      <c r="R105" s="161" t="str">
        <f>IF(1=1,IF(E105="","",IF(F105="","A CONTROLER",IF(NOT(ISNUMBER(F105)),"TEXTE",IF(OR(L105="",L105&lt;=0),"COMMANDE PRINCIPALE INCOMPLETE",IF(G105="","UNITE MANQUANTE",IF(COUNTIF(B384:B428,AE105)=0,"UNITE A CONTROLER","OK")))))),N("Q9"))</f>
        <v/>
      </c>
      <c r="S105" s="105"/>
      <c r="T105" s="141">
        <f t="shared" si="13"/>
        <v>0</v>
      </c>
      <c r="U105" s="133" t="str">
        <f>IF(1=1,IF(E105="","",U83),N("S28"))</f>
        <v/>
      </c>
      <c r="V105" s="133" t="str">
        <f>IF(1=1,IF(E105="","",V83),N("T28"))</f>
        <v/>
      </c>
      <c r="W105" s="135" t="str">
        <f>IF(1=1,IF(OR(U105="",V105="",NOT(ISNUMBER(U105)),NOT(ISNUMBER(V105)),U105=0),"",V105/U105),N("U28"))</f>
        <v/>
      </c>
      <c r="X105" s="136" t="str">
        <f>IF(1=1,IF(OR(W105="",NOT(ISNUMBER(F105))),"",F105*W105*IFERROR(INDEX(D384:D428,MATCH(AE105,B384:B428,0)),1)),N("V7"))</f>
        <v/>
      </c>
      <c r="Y105" s="137" t="str">
        <f>IF(1=1,IF(F105="","",IF(G105="","",IFERROR(INDEX(E384:E428,MATCH(AE105,B384:B428,0)),G105&amp;""))),N("W6"))</f>
        <v/>
      </c>
      <c r="Z105" s="142" t="str">
        <f>IF(1=1,IF(X105="","",IF(AND(ISNUMBER(X105),X105&lt;1,Y105="kg"),MAX(1,ROUND(X105*1000,0)),IF(AND(ISNUMBER(X105),X105&lt;1,Y105="L"),MAX(1,ROUND(X105*100,0)),ROUND(X105,3)))),N("X28"))</f>
        <v/>
      </c>
      <c r="AA105" s="143" t="str">
        <f>IF(1=1,IF(X105="","",IF(AND(ISNUMBER(X105),X105&lt;1,Y105="kg"),"g",IF(AND(ISNUMBER(X105),X105&lt;1,Y105="L"),"cl",Y105))),N("Y28"))</f>
        <v/>
      </c>
      <c r="AB105" s="123" t="str">
        <f>IF(1=1,IF(E105="","",IF(F105="","A CONTROLER",IF(NOT(ISNUMBER(F105)),"TEXTE",IF(OR(W105="",W105&lt;=0),"COMMANDE COUVERTS INCOMPLETE",IF(G105="","UNITE MANQUANTE",IF(COUNTIF(B384:B428,AE105)=0,"UNITE A CONTROLER","OK")))))),N("Z6"))</f>
        <v/>
      </c>
      <c r="AD105" s="144" t="str">
        <f>IF(1=1,IF(E105="","",AD83),N("AB28"))</f>
        <v/>
      </c>
      <c r="AE105" s="125" t="str">
        <f>IF(1=1,IF(G105="","",UPPER(TRIM(SUBSTITUTE(SUBSTITUTE(G105&amp;"",CHAR(160)," ")," "," ")))),N("AC28"))</f>
        <v/>
      </c>
      <c r="AG105" s="5" t="s">
        <v>46</v>
      </c>
    </row>
    <row r="106" spans="1:33" ht="15.75" x14ac:dyDescent="0.25">
      <c r="A106" s="126" t="str">
        <f>IF(1=1,IF(E106="","",A83),N("A29"))</f>
        <v/>
      </c>
      <c r="B106" s="127" t="str">
        <f>IF(1=1,IF(E106="","",B83),N("B29"))</f>
        <v/>
      </c>
      <c r="C106" s="127"/>
      <c r="D106" s="129" t="str">
        <f>IF(ISBLANK(E106),"",LARGE(D83:D105,1)+1)</f>
        <v/>
      </c>
      <c r="E106" s="130"/>
      <c r="F106" s="131"/>
      <c r="G106" s="170"/>
      <c r="H106" s="105"/>
      <c r="I106" s="132" t="str">
        <f>IF(1=1,IF(E106="","",I83),N("H29"))</f>
        <v/>
      </c>
      <c r="J106" s="133" t="str">
        <f>IF(1=1,IF(E106="","",J83),N("I29"))</f>
        <v/>
      </c>
      <c r="K106" s="134" t="str">
        <f>IF(1=1,IF(E106="","",K83),N("J29"))</f>
        <v/>
      </c>
      <c r="L106" s="135" t="str">
        <f>IF(1=1,IF(OR(J106="",O106="",NOT(ISNUMBER(J106)),NOT(ISNUMBER(O106)),J106=0),"",O106/J106),N("L29"))</f>
        <v/>
      </c>
      <c r="M106" s="136" t="str">
        <f>IF(1=1,IF(OR(L106="",NOT(ISNUMBER(F106))),"",F106*L106*IFERROR(INDEX(D384:D428,MATCH(AE106,B384:B428,0)),1)),N("M13"))</f>
        <v/>
      </c>
      <c r="N106" s="137" t="str">
        <f>IF(1=1,IF(F106="","",IF(G106="","",IFERROR(INDEX(E384:E428,MATCH(AE106,B384:B428,0)),G106&amp;""))),N("N6"))</f>
        <v/>
      </c>
      <c r="O106" s="138" t="str">
        <f>IF(1=1,IF(E106="","",O83),N("K29"))</f>
        <v/>
      </c>
      <c r="P106" s="139" t="str">
        <f>IF(1=1,IF(M106="","",IF(AND(ISNUMBER(M106),M106&lt;1,N106="kg"),MAX(1,ROUND(M106*1000,0)),IF(AND(ISNUMBER(M106),M106&lt;1,N106="L"),MAX(1,ROUND(M106*100,0)),ROUND(M106,3)))),N("O29"))</f>
        <v/>
      </c>
      <c r="Q106" s="140" t="str">
        <f>IF(1=1,IF(M106="","",IF(AND(ISNUMBER(M106),M106&lt;1,N106="kg"),"g",IF(AND(ISNUMBER(M106),M106&lt;1,N106="L"),"cl",N106))),N("P29"))</f>
        <v/>
      </c>
      <c r="R106" s="161" t="str">
        <f>IF(1=1,IF(E106="","",IF(F106="","A CONTROLER",IF(NOT(ISNUMBER(F106)),"TEXTE",IF(OR(L106="",L106&lt;=0),"COMMANDE PRINCIPALE INCOMPLETE",IF(G106="","UNITE MANQUANTE",IF(COUNTIF(B384:B428,AE106)=0,"UNITE A CONTROLER","OK")))))),N("Q9"))</f>
        <v/>
      </c>
      <c r="S106" s="105"/>
      <c r="T106" s="141">
        <f t="shared" si="13"/>
        <v>0</v>
      </c>
      <c r="U106" s="133" t="str">
        <f>IF(1=1,IF(E106="","",U83),N("S29"))</f>
        <v/>
      </c>
      <c r="V106" s="133" t="str">
        <f>IF(1=1,IF(E106="","",V83),N("T29"))</f>
        <v/>
      </c>
      <c r="W106" s="135" t="str">
        <f>IF(1=1,IF(OR(U106="",V106="",NOT(ISNUMBER(U106)),NOT(ISNUMBER(V106)),U106=0),"",V106/U106),N("U29"))</f>
        <v/>
      </c>
      <c r="X106" s="136" t="str">
        <f>IF(1=1,IF(OR(W106="",NOT(ISNUMBER(F106))),"",F106*W106*IFERROR(INDEX(D384:D428,MATCH(AE106,B384:B428,0)),1)),N("V7"))</f>
        <v/>
      </c>
      <c r="Y106" s="137" t="str">
        <f>IF(1=1,IF(F106="","",IF(G106="","",IFERROR(INDEX(E384:E428,MATCH(AE106,B384:B428,0)),G106&amp;""))),N("W6"))</f>
        <v/>
      </c>
      <c r="Z106" s="142" t="str">
        <f>IF(1=1,IF(X106="","",IF(AND(ISNUMBER(X106),X106&lt;1,Y106="kg"),MAX(1,ROUND(X106*1000,0)),IF(AND(ISNUMBER(X106),X106&lt;1,Y106="L"),MAX(1,ROUND(X106*100,0)),ROUND(X106,3)))),N("X29"))</f>
        <v/>
      </c>
      <c r="AA106" s="143" t="str">
        <f>IF(1=1,IF(X106="","",IF(AND(ISNUMBER(X106),X106&lt;1,Y106="kg"),"g",IF(AND(ISNUMBER(X106),X106&lt;1,Y106="L"),"cl",Y106))),N("Y29"))</f>
        <v/>
      </c>
      <c r="AB106" s="123" t="str">
        <f>IF(1=1,IF(E106="","",IF(F106="","A CONTROLER",IF(NOT(ISNUMBER(F106)),"TEXTE",IF(OR(W106="",W106&lt;=0),"COMMANDE COUVERTS INCOMPLETE",IF(G106="","UNITE MANQUANTE",IF(COUNTIF(B384:B428,AE106)=0,"UNITE A CONTROLER","OK")))))),N("Z6"))</f>
        <v/>
      </c>
      <c r="AD106" s="144" t="str">
        <f>IF(1=1,IF(E106="","",AD83),N("AB29"))</f>
        <v/>
      </c>
      <c r="AE106" s="125" t="str">
        <f>IF(1=1,IF(G106="","",UPPER(TRIM(SUBSTITUTE(SUBSTITUTE(G106&amp;"",CHAR(160)," ")," "," ")))),N("AC29"))</f>
        <v/>
      </c>
      <c r="AG106" s="5" t="s">
        <v>47</v>
      </c>
    </row>
    <row r="107" spans="1:33" ht="15.75" x14ac:dyDescent="0.25">
      <c r="A107" s="126" t="str">
        <f>IF(1=1,IF(E107="","",A83),N("A30"))</f>
        <v/>
      </c>
      <c r="B107" s="127" t="str">
        <f>IF(1=1,IF(E107="","",B83),N("B30"))</f>
        <v/>
      </c>
      <c r="C107" s="127"/>
      <c r="D107" s="129" t="str">
        <f>IF(ISBLANK(E107),"",LARGE(D83:D106,1)+1)</f>
        <v/>
      </c>
      <c r="E107" s="130"/>
      <c r="F107" s="131"/>
      <c r="G107" s="170"/>
      <c r="H107" s="105"/>
      <c r="I107" s="132" t="str">
        <f>IF(1=1,IF(E107="","",I83),N("H30"))</f>
        <v/>
      </c>
      <c r="J107" s="133" t="str">
        <f>IF(1=1,IF(E107="","",J83),N("I30"))</f>
        <v/>
      </c>
      <c r="K107" s="134" t="str">
        <f>IF(1=1,IF(E107="","",K83),N("J30"))</f>
        <v/>
      </c>
      <c r="L107" s="135" t="str">
        <f>IF(1=1,IF(OR(J107="",O107="",NOT(ISNUMBER(J107)),NOT(ISNUMBER(O107)),J107=0),"",O107/J107),N("L30"))</f>
        <v/>
      </c>
      <c r="M107" s="136" t="str">
        <f>IF(1=1,IF(OR(L107="",NOT(ISNUMBER(F107))),"",F107*L107*IFERROR(INDEX(D384:D428,MATCH(AE107,B384:B428,0)),1)),N("M13"))</f>
        <v/>
      </c>
      <c r="N107" s="137" t="str">
        <f>IF(1=1,IF(F107="","",IF(G107="","",IFERROR(INDEX(E384:E428,MATCH(AE107,B384:B428,0)),G107&amp;""))),N("N6"))</f>
        <v/>
      </c>
      <c r="O107" s="138" t="str">
        <f>IF(1=1,IF(E107="","",O83),N("K30"))</f>
        <v/>
      </c>
      <c r="P107" s="139" t="str">
        <f>IF(1=1,IF(M107="","",IF(AND(ISNUMBER(M107),M107&lt;1,N107="kg"),MAX(1,ROUND(M107*1000,0)),IF(AND(ISNUMBER(M107),M107&lt;1,N107="L"),MAX(1,ROUND(M107*100,0)),ROUND(M107,3)))),N("O30"))</f>
        <v/>
      </c>
      <c r="Q107" s="140" t="str">
        <f>IF(1=1,IF(M107="","",IF(AND(ISNUMBER(M107),M107&lt;1,N107="kg"),"g",IF(AND(ISNUMBER(M107),M107&lt;1,N107="L"),"cl",N107))),N("P30"))</f>
        <v/>
      </c>
      <c r="R107" s="161" t="str">
        <f>IF(1=1,IF(E107="","",IF(F107="","A CONTROLER",IF(NOT(ISNUMBER(F107)),"TEXTE",IF(OR(L107="",L107&lt;=0),"COMMANDE PRINCIPALE INCOMPLETE",IF(G107="","UNITE MANQUANTE",IF(COUNTIF(B384:B428,AE107)=0,"UNITE A CONTROLER","OK")))))),N("Q9"))</f>
        <v/>
      </c>
      <c r="S107" s="105"/>
      <c r="T107" s="141">
        <f t="shared" si="13"/>
        <v>0</v>
      </c>
      <c r="U107" s="133" t="str">
        <f>IF(1=1,IF(E107="","",U83),N("S30"))</f>
        <v/>
      </c>
      <c r="V107" s="133" t="str">
        <f>IF(1=1,IF(E107="","",V83),N("T30"))</f>
        <v/>
      </c>
      <c r="W107" s="135" t="str">
        <f>IF(1=1,IF(OR(U107="",V107="",NOT(ISNUMBER(U107)),NOT(ISNUMBER(V107)),U107=0),"",V107/U107),N("U30"))</f>
        <v/>
      </c>
      <c r="X107" s="136" t="str">
        <f>IF(1=1,IF(OR(W107="",NOT(ISNUMBER(F107))),"",F107*W107*IFERROR(INDEX(D384:D428,MATCH(AE107,B384:B428,0)),1)),N("V7"))</f>
        <v/>
      </c>
      <c r="Y107" s="137" t="str">
        <f>IF(1=1,IF(F107="","",IF(G107="","",IFERROR(INDEX(E384:E428,MATCH(AE107,B384:B428,0)),G107&amp;""))),N("W6"))</f>
        <v/>
      </c>
      <c r="Z107" s="142" t="str">
        <f>IF(1=1,IF(X107="","",IF(AND(ISNUMBER(X107),X107&lt;1,Y107="kg"),MAX(1,ROUND(X107*1000,0)),IF(AND(ISNUMBER(X107),X107&lt;1,Y107="L"),MAX(1,ROUND(X107*100,0)),ROUND(X107,3)))),N("X30"))</f>
        <v/>
      </c>
      <c r="AA107" s="143" t="str">
        <f>IF(1=1,IF(X107="","",IF(AND(ISNUMBER(X107),X107&lt;1,Y107="kg"),"g",IF(AND(ISNUMBER(X107),X107&lt;1,Y107="L"),"cl",Y107))),N("Y30"))</f>
        <v/>
      </c>
      <c r="AB107" s="123" t="str">
        <f>IF(1=1,IF(E107="","",IF(F107="","A CONTROLER",IF(NOT(ISNUMBER(F107)),"TEXTE",IF(OR(W107="",W107&lt;=0),"COMMANDE COUVERTS INCOMPLETE",IF(G107="","UNITE MANQUANTE",IF(COUNTIF(B384:B428,AE107)=0,"UNITE A CONTROLER","OK")))))),N("Z6"))</f>
        <v/>
      </c>
      <c r="AD107" s="144" t="str">
        <f>IF(1=1,IF(E107="","",AD83),N("AB30"))</f>
        <v/>
      </c>
      <c r="AE107" s="125" t="str">
        <f>IF(1=1,IF(G107="","",UPPER(TRIM(SUBSTITUTE(SUBSTITUTE(G107&amp;"",CHAR(160)," ")," "," ")))),N("AC30"))</f>
        <v/>
      </c>
      <c r="AG107" s="5" t="s">
        <v>48</v>
      </c>
    </row>
    <row r="108" spans="1:33" ht="15.75" x14ac:dyDescent="0.25">
      <c r="A108" s="126" t="str">
        <f>IF(1=1,IF(E108="","",A83),N("A31"))</f>
        <v/>
      </c>
      <c r="B108" s="127" t="str">
        <f>IF(1=1,IF(E108="","",B83),N("B31"))</f>
        <v/>
      </c>
      <c r="C108" s="127"/>
      <c r="D108" s="129" t="str">
        <f>IF(ISBLANK(E108),"",LARGE(D83:D107,1)+1)</f>
        <v/>
      </c>
      <c r="E108" s="130"/>
      <c r="F108" s="131"/>
      <c r="G108" s="170"/>
      <c r="H108" s="105"/>
      <c r="I108" s="132" t="str">
        <f>IF(1=1,IF(E108="","",I83),N("H31"))</f>
        <v/>
      </c>
      <c r="J108" s="133" t="str">
        <f>IF(1=1,IF(E108="","",J83),N("I31"))</f>
        <v/>
      </c>
      <c r="K108" s="134" t="str">
        <f>IF(1=1,IF(E108="","",K83),N("J31"))</f>
        <v/>
      </c>
      <c r="L108" s="135" t="str">
        <f>IF(1=1,IF(OR(J108="",O108="",NOT(ISNUMBER(J108)),NOT(ISNUMBER(O108)),J108=0),"",O108/J108),N("L31"))</f>
        <v/>
      </c>
      <c r="M108" s="136" t="str">
        <f>IF(1=1,IF(OR(L108="",NOT(ISNUMBER(F108))),"",F108*L108*IFERROR(INDEX(D384:D428,MATCH(AE108,B384:B428,0)),1)),N("M13"))</f>
        <v/>
      </c>
      <c r="N108" s="137" t="str">
        <f>IF(1=1,IF(F108="","",IF(G108="","",IFERROR(INDEX(E384:E428,MATCH(AE108,B384:B428,0)),G108&amp;""))),N("N6"))</f>
        <v/>
      </c>
      <c r="O108" s="138" t="str">
        <f>IF(1=1,IF(E108="","",O83),N("K31"))</f>
        <v/>
      </c>
      <c r="P108" s="139" t="str">
        <f>IF(1=1,IF(M108="","",IF(AND(ISNUMBER(M108),M108&lt;1,N108="kg"),MAX(1,ROUND(M108*1000,0)),IF(AND(ISNUMBER(M108),M108&lt;1,N108="L"),MAX(1,ROUND(M108*100,0)),ROUND(M108,3)))),N("O31"))</f>
        <v/>
      </c>
      <c r="Q108" s="140" t="str">
        <f>IF(1=1,IF(M108="","",IF(AND(ISNUMBER(M108),M108&lt;1,N108="kg"),"g",IF(AND(ISNUMBER(M108),M108&lt;1,N108="L"),"cl",N108))),N("P31"))</f>
        <v/>
      </c>
      <c r="R108" s="161" t="str">
        <f>IF(1=1,IF(E108="","",IF(F108="","A CONTROLER",IF(NOT(ISNUMBER(F108)),"TEXTE",IF(OR(L108="",L108&lt;=0),"COMMANDE PRINCIPALE INCOMPLETE",IF(G108="","UNITE MANQUANTE",IF(COUNTIF(B384:B428,AE108)=0,"UNITE A CONTROLER","OK")))))),N("Q9"))</f>
        <v/>
      </c>
      <c r="S108" s="105"/>
      <c r="T108" s="141">
        <f t="shared" si="13"/>
        <v>0</v>
      </c>
      <c r="U108" s="133" t="str">
        <f>IF(1=1,IF(E108="","",U83),N("S31"))</f>
        <v/>
      </c>
      <c r="V108" s="133" t="str">
        <f>IF(1=1,IF(E108="","",V83),N("T31"))</f>
        <v/>
      </c>
      <c r="W108" s="135" t="str">
        <f>IF(1=1,IF(OR(U108="",V108="",NOT(ISNUMBER(U108)),NOT(ISNUMBER(V108)),U108=0),"",V108/U108),N("U31"))</f>
        <v/>
      </c>
      <c r="X108" s="136" t="str">
        <f>IF(1=1,IF(OR(W108="",NOT(ISNUMBER(F108))),"",F108*W108*IFERROR(INDEX(D384:D428,MATCH(AE108,B384:B428,0)),1)),N("V7"))</f>
        <v/>
      </c>
      <c r="Y108" s="137" t="str">
        <f>IF(1=1,IF(F108="","",IF(G108="","",IFERROR(INDEX(E384:E428,MATCH(AE108,B384:B428,0)),G108&amp;""))),N("W6"))</f>
        <v/>
      </c>
      <c r="Z108" s="142" t="str">
        <f>IF(1=1,IF(X108="","",IF(AND(ISNUMBER(X108),X108&lt;1,Y108="kg"),MAX(1,ROUND(X108*1000,0)),IF(AND(ISNUMBER(X108),X108&lt;1,Y108="L"),MAX(1,ROUND(X108*100,0)),ROUND(X108,3)))),N("X31"))</f>
        <v/>
      </c>
      <c r="AA108" s="143" t="str">
        <f>IF(1=1,IF(X108="","",IF(AND(ISNUMBER(X108),X108&lt;1,Y108="kg"),"g",IF(AND(ISNUMBER(X108),X108&lt;1,Y108="L"),"cl",Y108))),N("Y31"))</f>
        <v/>
      </c>
      <c r="AB108" s="123" t="str">
        <f>IF(1=1,IF(E108="","",IF(F108="","A CONTROLER",IF(NOT(ISNUMBER(F108)),"TEXTE",IF(OR(W108="",W108&lt;=0),"COMMANDE COUVERTS INCOMPLETE",IF(G108="","UNITE MANQUANTE",IF(COUNTIF(B384:B428,AE108)=0,"UNITE A CONTROLER","OK")))))),N("Z6"))</f>
        <v/>
      </c>
      <c r="AD108" s="144" t="str">
        <f>IF(1=1,IF(E108="","",AD83),N("AB31"))</f>
        <v/>
      </c>
      <c r="AE108" s="125" t="str">
        <f>IF(1=1,IF(G108="","",UPPER(TRIM(SUBSTITUTE(SUBSTITUTE(G108&amp;"",CHAR(160)," ")," "," ")))),N("AC31"))</f>
        <v/>
      </c>
      <c r="AG108" s="5" t="s">
        <v>49</v>
      </c>
    </row>
    <row r="109" spans="1:33" ht="15.75" x14ac:dyDescent="0.25">
      <c r="A109" s="126" t="str">
        <f>IF(1=1,IF(E109="","",A83),N("A32"))</f>
        <v/>
      </c>
      <c r="B109" s="127" t="str">
        <f>IF(1=1,IF(E109="","",B83),N("B32"))</f>
        <v/>
      </c>
      <c r="C109" s="127"/>
      <c r="D109" s="129" t="str">
        <f>IF(ISBLANK(E109),"",LARGE(D83:D108,1)+1)</f>
        <v/>
      </c>
      <c r="E109" s="130"/>
      <c r="F109" s="131"/>
      <c r="G109" s="170"/>
      <c r="H109" s="105"/>
      <c r="I109" s="132" t="str">
        <f>IF(1=1,IF(E109="","",I83),N("H32"))</f>
        <v/>
      </c>
      <c r="J109" s="133" t="str">
        <f>IF(1=1,IF(E109="","",J83),N("I32"))</f>
        <v/>
      </c>
      <c r="K109" s="134" t="str">
        <f>IF(1=1,IF(E109="","",K83),N("J32"))</f>
        <v/>
      </c>
      <c r="L109" s="135" t="str">
        <f>IF(1=1,IF(OR(J109="",O109="",NOT(ISNUMBER(J109)),NOT(ISNUMBER(O109)),J109=0),"",O109/J109),N("L32"))</f>
        <v/>
      </c>
      <c r="M109" s="136" t="str">
        <f>IF(1=1,IF(OR(L109="",NOT(ISNUMBER(F109))),"",F109*L109*IFERROR(INDEX(D384:D428,MATCH(AE109,B384:B428,0)),1)),N("M13"))</f>
        <v/>
      </c>
      <c r="N109" s="137" t="str">
        <f>IF(1=1,IF(F109="","",IF(G109="","",IFERROR(INDEX(E384:E428,MATCH(AE109,B384:B428,0)),G109&amp;""))),N("N6"))</f>
        <v/>
      </c>
      <c r="O109" s="138" t="str">
        <f>IF(1=1,IF(E109="","",O83),N("K32"))</f>
        <v/>
      </c>
      <c r="P109" s="139" t="str">
        <f>IF(1=1,IF(M109="","",IF(AND(ISNUMBER(M109),M109&lt;1,N109="kg"),MAX(1,ROUND(M109*1000,0)),IF(AND(ISNUMBER(M109),M109&lt;1,N109="L"),MAX(1,ROUND(M109*100,0)),ROUND(M109,3)))),N("O32"))</f>
        <v/>
      </c>
      <c r="Q109" s="140" t="str">
        <f>IF(1=1,IF(M109="","",IF(AND(ISNUMBER(M109),M109&lt;1,N109="kg"),"g",IF(AND(ISNUMBER(M109),M109&lt;1,N109="L"),"cl",N109))),N("P32"))</f>
        <v/>
      </c>
      <c r="R109" s="161" t="str">
        <f>IF(1=1,IF(E109="","",IF(F109="","A CONTROLER",IF(NOT(ISNUMBER(F109)),"TEXTE",IF(OR(L109="",L109&lt;=0),"COMMANDE PRINCIPALE INCOMPLETE",IF(G109="","UNITE MANQUANTE",IF(COUNTIF(B384:B428,AE109)=0,"UNITE A CONTROLER","OK")))))),N("Q9"))</f>
        <v/>
      </c>
      <c r="S109" s="105"/>
      <c r="T109" s="141">
        <f t="shared" si="13"/>
        <v>0</v>
      </c>
      <c r="U109" s="133" t="str">
        <f>IF(1=1,IF(E109="","",U83),N("S32"))</f>
        <v/>
      </c>
      <c r="V109" s="133" t="str">
        <f>IF(1=1,IF(E109="","",V83),N("T32"))</f>
        <v/>
      </c>
      <c r="W109" s="135" t="str">
        <f>IF(1=1,IF(OR(U109="",V109="",NOT(ISNUMBER(U109)),NOT(ISNUMBER(V109)),U109=0),"",V109/U109),N("U32"))</f>
        <v/>
      </c>
      <c r="X109" s="136" t="str">
        <f>IF(1=1,IF(OR(W109="",NOT(ISNUMBER(F109))),"",F109*W109*IFERROR(INDEX(D384:D428,MATCH(AE109,B384:B428,0)),1)),N("V7"))</f>
        <v/>
      </c>
      <c r="Y109" s="137" t="str">
        <f>IF(1=1,IF(F109="","",IF(G109="","",IFERROR(INDEX(E384:E428,MATCH(AE109,B384:B428,0)),G109&amp;""))),N("W6"))</f>
        <v/>
      </c>
      <c r="Z109" s="142" t="str">
        <f>IF(1=1,IF(X109="","",IF(AND(ISNUMBER(X109),X109&lt;1,Y109="kg"),MAX(1,ROUND(X109*1000,0)),IF(AND(ISNUMBER(X109),X109&lt;1,Y109="L"),MAX(1,ROUND(X109*100,0)),ROUND(X109,3)))),N("X32"))</f>
        <v/>
      </c>
      <c r="AA109" s="143" t="str">
        <f>IF(1=1,IF(X109="","",IF(AND(ISNUMBER(X109),X109&lt;1,Y109="kg"),"g",IF(AND(ISNUMBER(X109),X109&lt;1,Y109="L"),"cl",Y109))),N("Y32"))</f>
        <v/>
      </c>
      <c r="AB109" s="123" t="str">
        <f>IF(1=1,IF(E109="","",IF(F109="","A CONTROLER",IF(NOT(ISNUMBER(F109)),"TEXTE",IF(OR(W109="",W109&lt;=0),"COMMANDE COUVERTS INCOMPLETE",IF(G109="","UNITE MANQUANTE",IF(COUNTIF(B384:B428,AE109)=0,"UNITE A CONTROLER","OK")))))),N("Z6"))</f>
        <v/>
      </c>
      <c r="AD109" s="144" t="str">
        <f>IF(1=1,IF(E109="","",AD83),N("AB32"))</f>
        <v/>
      </c>
      <c r="AE109" s="125" t="str">
        <f>IF(1=1,IF(G109="","",UPPER(TRIM(SUBSTITUTE(SUBSTITUTE(G109&amp;"",CHAR(160)," ")," "," ")))),N("AC32"))</f>
        <v/>
      </c>
      <c r="AG109" s="5" t="s">
        <v>50</v>
      </c>
    </row>
    <row r="110" spans="1:33" ht="15.75" x14ac:dyDescent="0.25">
      <c r="A110" s="126" t="str">
        <f>IF(1=1,IF(E110="","",A83),N("A33"))</f>
        <v/>
      </c>
      <c r="B110" s="127" t="str">
        <f>IF(1=1,IF(E110="","",B83),N("B33"))</f>
        <v/>
      </c>
      <c r="C110" s="127"/>
      <c r="D110" s="129" t="str">
        <f>IF(ISBLANK(E110),"",LARGE(D83:D109,1)+1)</f>
        <v/>
      </c>
      <c r="E110" s="130"/>
      <c r="F110" s="131"/>
      <c r="G110" s="170"/>
      <c r="H110" s="105"/>
      <c r="I110" s="132" t="str">
        <f>IF(1=1,IF(E110="","",I83),N("H33"))</f>
        <v/>
      </c>
      <c r="J110" s="133" t="str">
        <f>IF(1=1,IF(E110="","",J83),N("I33"))</f>
        <v/>
      </c>
      <c r="K110" s="134" t="str">
        <f>IF(1=1,IF(E110="","",K83),N("J33"))</f>
        <v/>
      </c>
      <c r="L110" s="135" t="str">
        <f>IF(1=1,IF(OR(J110="",O110="",NOT(ISNUMBER(J110)),NOT(ISNUMBER(O110)),J110=0),"",O110/J110),N("L33"))</f>
        <v/>
      </c>
      <c r="M110" s="136" t="str">
        <f>IF(1=1,IF(OR(L110="",NOT(ISNUMBER(F110))),"",F110*L110*IFERROR(INDEX(D384:D428,MATCH(AE110,B384:B428,0)),1)),N("M13"))</f>
        <v/>
      </c>
      <c r="N110" s="137" t="str">
        <f>IF(1=1,IF(F110="","",IF(G110="","",IFERROR(INDEX(E384:E428,MATCH(AE110,B384:B428,0)),G110&amp;""))),N("N6"))</f>
        <v/>
      </c>
      <c r="O110" s="138" t="str">
        <f>IF(1=1,IF(E110="","",O83),N("K33"))</f>
        <v/>
      </c>
      <c r="P110" s="139" t="str">
        <f>IF(1=1,IF(M110="","",IF(AND(ISNUMBER(M110),M110&lt;1,N110="kg"),MAX(1,ROUND(M110*1000,0)),IF(AND(ISNUMBER(M110),M110&lt;1,N110="L"),MAX(1,ROUND(M110*100,0)),ROUND(M110,3)))),N("O33"))</f>
        <v/>
      </c>
      <c r="Q110" s="140" t="str">
        <f>IF(1=1,IF(M110="","",IF(AND(ISNUMBER(M110),M110&lt;1,N110="kg"),"g",IF(AND(ISNUMBER(M110),M110&lt;1,N110="L"),"cl",N110))),N("P33"))</f>
        <v/>
      </c>
      <c r="R110" s="161" t="str">
        <f>IF(1=1,IF(E110="","",IF(F110="","A CONTROLER",IF(NOT(ISNUMBER(F110)),"TEXTE",IF(OR(L110="",L110&lt;=0),"COMMANDE PRINCIPALE INCOMPLETE",IF(G110="","UNITE MANQUANTE",IF(COUNTIF(B384:B428,AE110)=0,"UNITE A CONTROLER","OK")))))),N("Q9"))</f>
        <v/>
      </c>
      <c r="S110" s="105"/>
      <c r="T110" s="141">
        <f t="shared" si="13"/>
        <v>0</v>
      </c>
      <c r="U110" s="133" t="str">
        <f>IF(1=1,IF(E110="","",U83),N("S33"))</f>
        <v/>
      </c>
      <c r="V110" s="133" t="str">
        <f>IF(1=1,IF(E110="","",V83),N("T33"))</f>
        <v/>
      </c>
      <c r="W110" s="135" t="str">
        <f>IF(1=1,IF(OR(U110="",V110="",NOT(ISNUMBER(U110)),NOT(ISNUMBER(V110)),U110=0),"",V110/U110),N("U33"))</f>
        <v/>
      </c>
      <c r="X110" s="136" t="str">
        <f>IF(1=1,IF(OR(W110="",NOT(ISNUMBER(F110))),"",F110*W110*IFERROR(INDEX(D384:D428,MATCH(AE110,B384:B428,0)),1)),N("V7"))</f>
        <v/>
      </c>
      <c r="Y110" s="137" t="str">
        <f>IF(1=1,IF(F110="","",IF(G110="","",IFERROR(INDEX(E384:E428,MATCH(AE110,B384:B428,0)),G110&amp;""))),N("W6"))</f>
        <v/>
      </c>
      <c r="Z110" s="142" t="str">
        <f>IF(1=1,IF(X110="","",IF(AND(ISNUMBER(X110),X110&lt;1,Y110="kg"),MAX(1,ROUND(X110*1000,0)),IF(AND(ISNUMBER(X110),X110&lt;1,Y110="L"),MAX(1,ROUND(X110*100,0)),ROUND(X110,3)))),N("X33"))</f>
        <v/>
      </c>
      <c r="AA110" s="143" t="str">
        <f>IF(1=1,IF(X110="","",IF(AND(ISNUMBER(X110),X110&lt;1,Y110="kg"),"g",IF(AND(ISNUMBER(X110),X110&lt;1,Y110="L"),"cl",Y110))),N("Y33"))</f>
        <v/>
      </c>
      <c r="AB110" s="123" t="str">
        <f>IF(1=1,IF(E110="","",IF(F110="","A CONTROLER",IF(NOT(ISNUMBER(F110)),"TEXTE",IF(OR(W110="",W110&lt;=0),"COMMANDE COUVERTS INCOMPLETE",IF(G110="","UNITE MANQUANTE",IF(COUNTIF(B384:B428,AE110)=0,"UNITE A CONTROLER","OK")))))),N("Z6"))</f>
        <v/>
      </c>
      <c r="AD110" s="144" t="str">
        <f>IF(1=1,IF(E110="","",AD83),N("AB33"))</f>
        <v/>
      </c>
      <c r="AE110" s="125" t="str">
        <f>IF(1=1,IF(G110="","",UPPER(TRIM(SUBSTITUTE(SUBSTITUTE(G110&amp;"",CHAR(160)," ")," "," ")))),N("AC33"))</f>
        <v/>
      </c>
      <c r="AG110" s="244" t="s">
        <v>51</v>
      </c>
    </row>
    <row r="111" spans="1:33" ht="15.75" x14ac:dyDescent="0.25">
      <c r="A111" s="126" t="str">
        <f>IF(1=1,IF(E111="","",A83),N("A34"))</f>
        <v/>
      </c>
      <c r="B111" s="127" t="str">
        <f>IF(1=1,IF(E111="","",B83),N("B34"))</f>
        <v/>
      </c>
      <c r="C111" s="127"/>
      <c r="D111" s="129" t="str">
        <f>IF(ISBLANK(E111),"",LARGE(D83:D110,1)+1)</f>
        <v/>
      </c>
      <c r="E111" s="130"/>
      <c r="F111" s="131"/>
      <c r="G111" s="170"/>
      <c r="H111" s="105"/>
      <c r="I111" s="132" t="str">
        <f>IF(1=1,IF(E111="","",I83),N("H34"))</f>
        <v/>
      </c>
      <c r="J111" s="133" t="str">
        <f>IF(1=1,IF(E111="","",J83),N("I34"))</f>
        <v/>
      </c>
      <c r="K111" s="134" t="str">
        <f>IF(1=1,IF(E111="","",K83),N("J34"))</f>
        <v/>
      </c>
      <c r="L111" s="135" t="str">
        <f>IF(1=1,IF(OR(J111="",O111="",NOT(ISNUMBER(J111)),NOT(ISNUMBER(O111)),J111=0),"",O111/J111),N("L34"))</f>
        <v/>
      </c>
      <c r="M111" s="136" t="str">
        <f>IF(1=1,IF(OR(L111="",NOT(ISNUMBER(F111))),"",F111*L111*IFERROR(INDEX(D384:D428,MATCH(AE111,B384:B428,0)),1)),N("M13"))</f>
        <v/>
      </c>
      <c r="N111" s="137" t="str">
        <f>IF(1=1,IF(F111="","",IF(G111="","",IFERROR(INDEX(E384:E428,MATCH(AE111,B384:B428,0)),G111&amp;""))),N("N6"))</f>
        <v/>
      </c>
      <c r="O111" s="138" t="str">
        <f>IF(1=1,IF(E111="","",O83),N("K34"))</f>
        <v/>
      </c>
      <c r="P111" s="139" t="str">
        <f>IF(1=1,IF(M111="","",IF(AND(ISNUMBER(M111),M111&lt;1,N111="kg"),MAX(1,ROUND(M111*1000,0)),IF(AND(ISNUMBER(M111),M111&lt;1,N111="L"),MAX(1,ROUND(M111*100,0)),ROUND(M111,3)))),N("O34"))</f>
        <v/>
      </c>
      <c r="Q111" s="140" t="str">
        <f>IF(1=1,IF(M111="","",IF(AND(ISNUMBER(M111),M111&lt;1,N111="kg"),"g",IF(AND(ISNUMBER(M111),M111&lt;1,N111="L"),"cl",N111))),N("P34"))</f>
        <v/>
      </c>
      <c r="R111" s="161" t="str">
        <f>IF(1=1,IF(E111="","",IF(F111="","A CONTROLER",IF(NOT(ISNUMBER(F111)),"TEXTE",IF(OR(L111="",L111&lt;=0),"COMMANDE PRINCIPALE INCOMPLETE",IF(G111="","UNITE MANQUANTE",IF(COUNTIF(B384:B428,AE111)=0,"UNITE A CONTROLER","OK")))))),N("Q9"))</f>
        <v/>
      </c>
      <c r="S111" s="105"/>
      <c r="T111" s="141">
        <f t="shared" si="13"/>
        <v>0</v>
      </c>
      <c r="U111" s="133" t="str">
        <f>IF(1=1,IF(E111="","",U83),N("S34"))</f>
        <v/>
      </c>
      <c r="V111" s="133" t="str">
        <f>IF(1=1,IF(E111="","",V83),N("T34"))</f>
        <v/>
      </c>
      <c r="W111" s="135" t="str">
        <f>IF(1=1,IF(OR(U111="",V111="",NOT(ISNUMBER(U111)),NOT(ISNUMBER(V111)),U111=0),"",V111/U111),N("U34"))</f>
        <v/>
      </c>
      <c r="X111" s="136" t="str">
        <f>IF(1=1,IF(OR(W111="",NOT(ISNUMBER(F111))),"",F111*W111*IFERROR(INDEX(D384:D428,MATCH(AE111,B384:B428,0)),1)),N("V7"))</f>
        <v/>
      </c>
      <c r="Y111" s="137" t="str">
        <f>IF(1=1,IF(F111="","",IF(G111="","",IFERROR(INDEX(E384:E428,MATCH(AE111,B384:B428,0)),G111&amp;""))),N("W6"))</f>
        <v/>
      </c>
      <c r="Z111" s="142" t="str">
        <f>IF(1=1,IF(X111="","",IF(AND(ISNUMBER(X111),X111&lt;1,Y111="kg"),MAX(1,ROUND(X111*1000,0)),IF(AND(ISNUMBER(X111),X111&lt;1,Y111="L"),MAX(1,ROUND(X111*100,0)),ROUND(X111,3)))),N("X34"))</f>
        <v/>
      </c>
      <c r="AA111" s="143" t="str">
        <f>IF(1=1,IF(X111="","",IF(AND(ISNUMBER(X111),X111&lt;1,Y111="kg"),"g",IF(AND(ISNUMBER(X111),X111&lt;1,Y111="L"),"cl",Y111))),N("Y34"))</f>
        <v/>
      </c>
      <c r="AB111" s="123" t="str">
        <f>IF(1=1,IF(E111="","",IF(F111="","A CONTROLER",IF(NOT(ISNUMBER(F111)),"TEXTE",IF(OR(W111="",W111&lt;=0),"COMMANDE COUVERTS INCOMPLETE",IF(G111="","UNITE MANQUANTE",IF(COUNTIF(B384:B428,AE111)=0,"UNITE A CONTROLER","OK")))))),N("Z6"))</f>
        <v/>
      </c>
      <c r="AD111" s="144" t="str">
        <f>IF(1=1,IF(E111="","",AD83),N("AB34"))</f>
        <v/>
      </c>
      <c r="AE111" s="125" t="str">
        <f>IF(1=1,IF(G111="","",UPPER(TRIM(SUBSTITUTE(SUBSTITUTE(G111&amp;"",CHAR(160)," ")," "," ")))),N("AC34"))</f>
        <v/>
      </c>
      <c r="AG111" s="244" t="s">
        <v>54</v>
      </c>
    </row>
    <row r="112" spans="1:33" ht="15.75" x14ac:dyDescent="0.25">
      <c r="A112" s="126" t="str">
        <f>IF(1=1,IF(E112="","",A83),N("A35"))</f>
        <v/>
      </c>
      <c r="B112" s="127" t="str">
        <f>IF(1=1,IF(E112="","",B83),N("B35"))</f>
        <v/>
      </c>
      <c r="C112" s="127"/>
      <c r="D112" s="129" t="str">
        <f>IF(ISBLANK(E112),"",LARGE(D83:D111,1)+1)</f>
        <v/>
      </c>
      <c r="E112" s="130"/>
      <c r="F112" s="131"/>
      <c r="G112" s="170"/>
      <c r="H112" s="105"/>
      <c r="I112" s="132" t="str">
        <f>IF(1=1,IF(E112="","",I83),N("H35"))</f>
        <v/>
      </c>
      <c r="J112" s="133" t="str">
        <f>IF(1=1,IF(E112="","",J83),N("I35"))</f>
        <v/>
      </c>
      <c r="K112" s="134" t="str">
        <f>IF(1=1,IF(E112="","",K83),N("J35"))</f>
        <v/>
      </c>
      <c r="L112" s="135" t="str">
        <f>IF(1=1,IF(OR(J112="",O112="",NOT(ISNUMBER(J112)),NOT(ISNUMBER(O112)),J112=0),"",O112/J112),N("L35"))</f>
        <v/>
      </c>
      <c r="M112" s="136" t="str">
        <f>IF(1=1,IF(OR(L112="",NOT(ISNUMBER(F112))),"",F112*L112*IFERROR(INDEX(D384:D428,MATCH(AE112,B384:B428,0)),1)),N("M13"))</f>
        <v/>
      </c>
      <c r="N112" s="137" t="str">
        <f>IF(1=1,IF(F112="","",IF(G112="","",IFERROR(INDEX(E384:E428,MATCH(AE112,B384:B428,0)),G112&amp;""))),N("N6"))</f>
        <v/>
      </c>
      <c r="O112" s="138" t="str">
        <f>IF(1=1,IF(E112="","",O83),N("K35"))</f>
        <v/>
      </c>
      <c r="P112" s="139" t="str">
        <f>IF(1=1,IF(M112="","",IF(AND(ISNUMBER(M112),M112&lt;1,N112="kg"),MAX(1,ROUND(M112*1000,0)),IF(AND(ISNUMBER(M112),M112&lt;1,N112="L"),MAX(1,ROUND(M112*100,0)),ROUND(M112,3)))),N("O35"))</f>
        <v/>
      </c>
      <c r="Q112" s="140" t="str">
        <f>IF(1=1,IF(M112="","",IF(AND(ISNUMBER(M112),M112&lt;1,N112="kg"),"g",IF(AND(ISNUMBER(M112),M112&lt;1,N112="L"),"cl",N112))),N("P35"))</f>
        <v/>
      </c>
      <c r="R112" s="161" t="str">
        <f>IF(1=1,IF(E112="","",IF(F112="","A CONTROLER",IF(NOT(ISNUMBER(F112)),"TEXTE",IF(OR(L112="",L112&lt;=0),"COMMANDE PRINCIPALE INCOMPLETE",IF(G112="","UNITE MANQUANTE",IF(COUNTIF(B384:B428,AE112)=0,"UNITE A CONTROLER","OK")))))),N("Q9"))</f>
        <v/>
      </c>
      <c r="S112" s="105"/>
      <c r="T112" s="141">
        <f t="shared" si="13"/>
        <v>0</v>
      </c>
      <c r="U112" s="133" t="str">
        <f>IF(1=1,IF(E112="","",U83),N("S35"))</f>
        <v/>
      </c>
      <c r="V112" s="133" t="str">
        <f>IF(1=1,IF(E112="","",V83),N("T35"))</f>
        <v/>
      </c>
      <c r="W112" s="135" t="str">
        <f>IF(1=1,IF(OR(U112="",V112="",NOT(ISNUMBER(U112)),NOT(ISNUMBER(V112)),U112=0),"",V112/U112),N("U35"))</f>
        <v/>
      </c>
      <c r="X112" s="136" t="str">
        <f>IF(1=1,IF(OR(W112="",NOT(ISNUMBER(F112))),"",F112*W112*IFERROR(INDEX(D384:D428,MATCH(AE112,B384:B428,0)),1)),N("V7"))</f>
        <v/>
      </c>
      <c r="Y112" s="137" t="str">
        <f>IF(1=1,IF(F112="","",IF(G112="","",IFERROR(INDEX(E384:E428,MATCH(AE112,B384:B428,0)),G112&amp;""))),N("W6"))</f>
        <v/>
      </c>
      <c r="Z112" s="142" t="str">
        <f>IF(1=1,IF(X112="","",IF(AND(ISNUMBER(X112),X112&lt;1,Y112="kg"),MAX(1,ROUND(X112*1000,0)),IF(AND(ISNUMBER(X112),X112&lt;1,Y112="L"),MAX(1,ROUND(X112*100,0)),ROUND(X112,3)))),N("X35"))</f>
        <v/>
      </c>
      <c r="AA112" s="143" t="str">
        <f>IF(1=1,IF(X112="","",IF(AND(ISNUMBER(X112),X112&lt;1,Y112="kg"),"g",IF(AND(ISNUMBER(X112),X112&lt;1,Y112="L"),"cl",Y112))),N("Y35"))</f>
        <v/>
      </c>
      <c r="AB112" s="123" t="str">
        <f>IF(1=1,IF(E112="","",IF(F112="","A CONTROLER",IF(NOT(ISNUMBER(F112)),"TEXTE",IF(OR(W112="",W112&lt;=0),"COMMANDE COUVERTS INCOMPLETE",IF(G112="","UNITE MANQUANTE",IF(COUNTIF(B384:B428,AE112)=0,"UNITE A CONTROLER","OK")))))),N("Z6"))</f>
        <v/>
      </c>
      <c r="AD112" s="144" t="str">
        <f>IF(1=1,IF(E112="","",AD83),N("AB35"))</f>
        <v/>
      </c>
      <c r="AE112" s="125" t="str">
        <f>IF(1=1,IF(G112="","",UPPER(TRIM(SUBSTITUTE(SUBSTITUTE(G112&amp;"",CHAR(160)," ")," "," ")))),N("AC35"))</f>
        <v/>
      </c>
      <c r="AG112" s="244" t="s">
        <v>56</v>
      </c>
    </row>
    <row r="113" spans="1:33" ht="15.75" x14ac:dyDescent="0.25">
      <c r="A113" s="126" t="str">
        <f>IF(1=1,IF(E113="","",A83),N("A36"))</f>
        <v/>
      </c>
      <c r="B113" s="127" t="str">
        <f>IF(1=1,IF(E113="","",B83),N("B36"))</f>
        <v/>
      </c>
      <c r="C113" s="127"/>
      <c r="D113" s="129" t="str">
        <f>IF(ISBLANK(E113),"",LARGE(D83:D112,1)+1)</f>
        <v/>
      </c>
      <c r="E113" s="130"/>
      <c r="F113" s="131"/>
      <c r="G113" s="170"/>
      <c r="H113" s="105"/>
      <c r="I113" s="132" t="str">
        <f>IF(1=1,IF(E113="","",I83),N("H36"))</f>
        <v/>
      </c>
      <c r="J113" s="133" t="str">
        <f>IF(1=1,IF(E113="","",J83),N("I36"))</f>
        <v/>
      </c>
      <c r="K113" s="134" t="str">
        <f>IF(1=1,IF(E113="","",K83),N("J36"))</f>
        <v/>
      </c>
      <c r="L113" s="135" t="str">
        <f>IF(1=1,IF(OR(J113="",O113="",NOT(ISNUMBER(J113)),NOT(ISNUMBER(O113)),J113=0),"",O113/J113),N("L36"))</f>
        <v/>
      </c>
      <c r="M113" s="136" t="str">
        <f>IF(1=1,IF(OR(L113="",NOT(ISNUMBER(F113))),"",F113*L113*IFERROR(INDEX(D384:D428,MATCH(AE113,B384:B428,0)),1)),N("M13"))</f>
        <v/>
      </c>
      <c r="N113" s="137" t="str">
        <f>IF(1=1,IF(F113="","",IF(G113="","",IFERROR(INDEX(E384:E428,MATCH(AE113,B384:B428,0)),G113&amp;""))),N("N6"))</f>
        <v/>
      </c>
      <c r="O113" s="138" t="str">
        <f>IF(1=1,IF(E113="","",O83),N("K36"))</f>
        <v/>
      </c>
      <c r="P113" s="139" t="str">
        <f>IF(1=1,IF(M113="","",IF(AND(ISNUMBER(M113),M113&lt;1,N113="kg"),MAX(1,ROUND(M113*1000,0)),IF(AND(ISNUMBER(M113),M113&lt;1,N113="L"),MAX(1,ROUND(M113*100,0)),ROUND(M113,3)))),N("O36"))</f>
        <v/>
      </c>
      <c r="Q113" s="140" t="str">
        <f>IF(1=1,IF(M113="","",IF(AND(ISNUMBER(M113),M113&lt;1,N113="kg"),"g",IF(AND(ISNUMBER(M113),M113&lt;1,N113="L"),"cl",N113))),N("P36"))</f>
        <v/>
      </c>
      <c r="R113" s="161" t="str">
        <f>IF(1=1,IF(E113="","",IF(F113="","A CONTROLER",IF(NOT(ISNUMBER(F113)),"TEXTE",IF(OR(L113="",L113&lt;=0),"COMMANDE PRINCIPALE INCOMPLETE",IF(G113="","UNITE MANQUANTE",IF(COUNTIF(B384:B428,AE113)=0,"UNITE A CONTROLER","OK")))))),N("Q9"))</f>
        <v/>
      </c>
      <c r="S113" s="105"/>
      <c r="T113" s="141">
        <f t="shared" si="13"/>
        <v>0</v>
      </c>
      <c r="U113" s="133" t="str">
        <f>IF(1=1,IF(E113="","",U83),N("S36"))</f>
        <v/>
      </c>
      <c r="V113" s="133" t="str">
        <f>IF(1=1,IF(E113="","",V83),N("T36"))</f>
        <v/>
      </c>
      <c r="W113" s="135" t="str">
        <f>IF(1=1,IF(OR(U113="",V113="",NOT(ISNUMBER(U113)),NOT(ISNUMBER(V113)),U113=0),"",V113/U113),N("U36"))</f>
        <v/>
      </c>
      <c r="X113" s="136" t="str">
        <f>IF(1=1,IF(OR(W113="",NOT(ISNUMBER(F113))),"",F113*W113*IFERROR(INDEX(D384:D428,MATCH(AE113,B384:B428,0)),1)),N("V7"))</f>
        <v/>
      </c>
      <c r="Y113" s="137" t="str">
        <f>IF(1=1,IF(F113="","",IF(G113="","",IFERROR(INDEX(E384:E428,MATCH(AE113,B384:B428,0)),G113&amp;""))),N("W6"))</f>
        <v/>
      </c>
      <c r="Z113" s="142" t="str">
        <f>IF(1=1,IF(X113="","",IF(AND(ISNUMBER(X113),X113&lt;1,Y113="kg"),MAX(1,ROUND(X113*1000,0)),IF(AND(ISNUMBER(X113),X113&lt;1,Y113="L"),MAX(1,ROUND(X113*100,0)),ROUND(X113,3)))),N("X36"))</f>
        <v/>
      </c>
      <c r="AA113" s="143" t="str">
        <f>IF(1=1,IF(X113="","",IF(AND(ISNUMBER(X113),X113&lt;1,Y113="kg"),"g",IF(AND(ISNUMBER(X113),X113&lt;1,Y113="L"),"cl",Y113))),N("Y36"))</f>
        <v/>
      </c>
      <c r="AB113" s="123" t="str">
        <f>IF(1=1,IF(E113="","",IF(F113="","A CONTROLER",IF(NOT(ISNUMBER(F113)),"TEXTE",IF(OR(W113="",W113&lt;=0),"COMMANDE COUVERTS INCOMPLETE",IF(G113="","UNITE MANQUANTE",IF(COUNTIF(B384:B428,AE113)=0,"UNITE A CONTROLER","OK")))))),N("Z6"))</f>
        <v/>
      </c>
      <c r="AD113" s="144" t="str">
        <f>IF(1=1,IF(E113="","",AD83),N("AB36"))</f>
        <v/>
      </c>
      <c r="AE113" s="125" t="str">
        <f>IF(1=1,IF(G113="","",UPPER(TRIM(SUBSTITUTE(SUBSTITUTE(G113&amp;"",CHAR(160)," ")," "," ")))),N("AC36"))</f>
        <v/>
      </c>
      <c r="AG113" s="244" t="s">
        <v>58</v>
      </c>
    </row>
    <row r="114" spans="1:33" ht="15.75" x14ac:dyDescent="0.25">
      <c r="A114" s="126" t="str">
        <f>IF(1=1,IF(E114="","",A83),N("A37"))</f>
        <v/>
      </c>
      <c r="B114" s="127" t="str">
        <f>IF(1=1,IF(E114="","",B83),N("B37"))</f>
        <v/>
      </c>
      <c r="C114" s="127"/>
      <c r="D114" s="129" t="str">
        <f>IF(ISBLANK(E114),"",LARGE(D83:D113,1)+1)</f>
        <v/>
      </c>
      <c r="E114" s="130"/>
      <c r="F114" s="131"/>
      <c r="G114" s="170"/>
      <c r="H114" s="105"/>
      <c r="I114" s="132" t="str">
        <f>IF(1=1,IF(E114="","",I83),N("H37"))</f>
        <v/>
      </c>
      <c r="J114" s="133" t="str">
        <f>IF(1=1,IF(E114="","",J83),N("I37"))</f>
        <v/>
      </c>
      <c r="K114" s="134" t="str">
        <f>IF(1=1,IF(E114="","",K83),N("J37"))</f>
        <v/>
      </c>
      <c r="L114" s="135" t="str">
        <f>IF(1=1,IF(OR(J114="",O114="",NOT(ISNUMBER(J114)),NOT(ISNUMBER(O114)),J114=0),"",O114/J114),N("L37"))</f>
        <v/>
      </c>
      <c r="M114" s="136" t="str">
        <f>IF(1=1,IF(OR(L114="",NOT(ISNUMBER(F114))),"",F114*L114*IFERROR(INDEX(D384:D428,MATCH(AE114,B384:B428,0)),1)),N("M13"))</f>
        <v/>
      </c>
      <c r="N114" s="137" t="str">
        <f>IF(1=1,IF(F114="","",IF(G114="","",IFERROR(INDEX(E384:E428,MATCH(AE114,B384:B428,0)),G114&amp;""))),N("N6"))</f>
        <v/>
      </c>
      <c r="O114" s="138" t="str">
        <f>IF(1=1,IF(E114="","",O83),N("K37"))</f>
        <v/>
      </c>
      <c r="P114" s="139" t="str">
        <f>IF(1=1,IF(M114="","",IF(AND(ISNUMBER(M114),M114&lt;1,N114="kg"),MAX(1,ROUND(M114*1000,0)),IF(AND(ISNUMBER(M114),M114&lt;1,N114="L"),MAX(1,ROUND(M114*100,0)),ROUND(M114,3)))),N("O37"))</f>
        <v/>
      </c>
      <c r="Q114" s="140" t="str">
        <f>IF(1=1,IF(M114="","",IF(AND(ISNUMBER(M114),M114&lt;1,N114="kg"),"g",IF(AND(ISNUMBER(M114),M114&lt;1,N114="L"),"cl",N114))),N("P37"))</f>
        <v/>
      </c>
      <c r="R114" s="161" t="str">
        <f>IF(1=1,IF(E114="","",IF(F114="","A CONTROLER",IF(NOT(ISNUMBER(F114)),"TEXTE",IF(OR(L114="",L114&lt;=0),"COMMANDE PRINCIPALE INCOMPLETE",IF(G114="","UNITE MANQUANTE",IF(COUNTIF(B384:B428,AE114)=0,"UNITE A CONTROLER","OK")))))),N("Q9"))</f>
        <v/>
      </c>
      <c r="S114" s="105"/>
      <c r="T114" s="141">
        <f t="shared" si="13"/>
        <v>0</v>
      </c>
      <c r="U114" s="133" t="str">
        <f>IF(1=1,IF(E114="","",U83),N("S37"))</f>
        <v/>
      </c>
      <c r="V114" s="133" t="str">
        <f>IF(1=1,IF(E114="","",V83),N("T37"))</f>
        <v/>
      </c>
      <c r="W114" s="135" t="str">
        <f>IF(1=1,IF(OR(U114="",V114="",NOT(ISNUMBER(U114)),NOT(ISNUMBER(V114)),U114=0),"",V114/U114),N("U37"))</f>
        <v/>
      </c>
      <c r="X114" s="136" t="str">
        <f>IF(1=1,IF(OR(W114="",NOT(ISNUMBER(F114))),"",F114*W114*IFERROR(INDEX(D384:D428,MATCH(AE114,B384:B428,0)),1)),N("V7"))</f>
        <v/>
      </c>
      <c r="Y114" s="137" t="str">
        <f>IF(1=1,IF(F114="","",IF(G114="","",IFERROR(INDEX(E384:E428,MATCH(AE114,B384:B428,0)),G114&amp;""))),N("W6"))</f>
        <v/>
      </c>
      <c r="Z114" s="142" t="str">
        <f>IF(1=1,IF(X114="","",IF(AND(ISNUMBER(X114),X114&lt;1,Y114="kg"),MAX(1,ROUND(X114*1000,0)),IF(AND(ISNUMBER(X114),X114&lt;1,Y114="L"),MAX(1,ROUND(X114*100,0)),ROUND(X114,3)))),N("X37"))</f>
        <v/>
      </c>
      <c r="AA114" s="143" t="str">
        <f>IF(1=1,IF(X114="","",IF(AND(ISNUMBER(X114),X114&lt;1,Y114="kg"),"g",IF(AND(ISNUMBER(X114),X114&lt;1,Y114="L"),"cl",Y114))),N("Y37"))</f>
        <v/>
      </c>
      <c r="AB114" s="123" t="str">
        <f>IF(1=1,IF(E114="","",IF(F114="","A CONTROLER",IF(NOT(ISNUMBER(F114)),"TEXTE",IF(OR(W114="",W114&lt;=0),"COMMANDE COUVERTS INCOMPLETE",IF(G114="","UNITE MANQUANTE",IF(COUNTIF(B384:B428,AE114)=0,"UNITE A CONTROLER","OK")))))),N("Z6"))</f>
        <v/>
      </c>
      <c r="AD114" s="144" t="str">
        <f>IF(1=1,IF(E114="","",AD83),N("AB37"))</f>
        <v/>
      </c>
      <c r="AE114" s="125" t="str">
        <f>IF(1=1,IF(G114="","",UPPER(TRIM(SUBSTITUTE(SUBSTITUTE(G114&amp;"",CHAR(160)," ")," "," ")))),N("AC37"))</f>
        <v/>
      </c>
      <c r="AG114" s="244" t="s">
        <v>60</v>
      </c>
    </row>
    <row r="115" spans="1:33" ht="15.75" x14ac:dyDescent="0.25">
      <c r="A115" s="126" t="str">
        <f>IF(1=1,IF(E115="","",A83),N("A38"))</f>
        <v/>
      </c>
      <c r="B115" s="127" t="str">
        <f>IF(1=1,IF(E115="","",B83),N("B38"))</f>
        <v/>
      </c>
      <c r="C115" s="127"/>
      <c r="D115" s="129" t="str">
        <f>IF(ISBLANK(E115),"",LARGE(D83:D114,1)+1)</f>
        <v/>
      </c>
      <c r="E115" s="130"/>
      <c r="F115" s="131"/>
      <c r="G115" s="170"/>
      <c r="H115" s="105"/>
      <c r="I115" s="132" t="str">
        <f>IF(1=1,IF(E115="","",I83),N("H38"))</f>
        <v/>
      </c>
      <c r="J115" s="133" t="str">
        <f>IF(1=1,IF(E115="","",J83),N("I38"))</f>
        <v/>
      </c>
      <c r="K115" s="134" t="str">
        <f>IF(1=1,IF(E115="","",K83),N("J38"))</f>
        <v/>
      </c>
      <c r="L115" s="135" t="str">
        <f>IF(1=1,IF(OR(J115="",O115="",NOT(ISNUMBER(J115)),NOT(ISNUMBER(O115)),J115=0),"",O115/J115),N("L38"))</f>
        <v/>
      </c>
      <c r="M115" s="136" t="str">
        <f>IF(1=1,IF(OR(L115="",NOT(ISNUMBER(F115))),"",F115*L115*IFERROR(INDEX(D384:D428,MATCH(AE115,B384:B428,0)),1)),N("M13"))</f>
        <v/>
      </c>
      <c r="N115" s="137" t="str">
        <f>IF(1=1,IF(F115="","",IF(G115="","",IFERROR(INDEX(E384:E428,MATCH(AE115,B384:B428,0)),G115&amp;""))),N("N6"))</f>
        <v/>
      </c>
      <c r="O115" s="138" t="str">
        <f>IF(1=1,IF(E115="","",O83),N("K38"))</f>
        <v/>
      </c>
      <c r="P115" s="139" t="str">
        <f>IF(1=1,IF(M115="","",IF(AND(ISNUMBER(M115),M115&lt;1,N115="kg"),MAX(1,ROUND(M115*1000,0)),IF(AND(ISNUMBER(M115),M115&lt;1,N115="L"),MAX(1,ROUND(M115*100,0)),ROUND(M115,3)))),N("O38"))</f>
        <v/>
      </c>
      <c r="Q115" s="140" t="str">
        <f>IF(1=1,IF(M115="","",IF(AND(ISNUMBER(M115),M115&lt;1,N115="kg"),"g",IF(AND(ISNUMBER(M115),M115&lt;1,N115="L"),"cl",N115))),N("P38"))</f>
        <v/>
      </c>
      <c r="R115" s="161" t="str">
        <f>IF(1=1,IF(E115="","",IF(F115="","A CONTROLER",IF(NOT(ISNUMBER(F115)),"TEXTE",IF(OR(L115="",L115&lt;=0),"COMMANDE PRINCIPALE INCOMPLETE",IF(G115="","UNITE MANQUANTE",IF(COUNTIF(B384:B428,AE115)=0,"UNITE A CONTROLER","OK")))))),N("Q9"))</f>
        <v/>
      </c>
      <c r="S115" s="105"/>
      <c r="T115" s="141">
        <f t="shared" si="13"/>
        <v>0</v>
      </c>
      <c r="U115" s="133" t="str">
        <f>IF(1=1,IF(E115="","",U83),N("S38"))</f>
        <v/>
      </c>
      <c r="V115" s="133" t="str">
        <f>IF(1=1,IF(E115="","",V83),N("T38"))</f>
        <v/>
      </c>
      <c r="W115" s="135" t="str">
        <f>IF(1=1,IF(OR(U115="",V115="",NOT(ISNUMBER(U115)),NOT(ISNUMBER(V115)),U115=0),"",V115/U115),N("U38"))</f>
        <v/>
      </c>
      <c r="X115" s="136" t="str">
        <f>IF(1=1,IF(OR(W115="",NOT(ISNUMBER(F115))),"",F115*W115*IFERROR(INDEX(D384:D428,MATCH(AE115,B384:B428,0)),1)),N("V7"))</f>
        <v/>
      </c>
      <c r="Y115" s="137" t="str">
        <f>IF(1=1,IF(F115="","",IF(G115="","",IFERROR(INDEX(E384:E428,MATCH(AE115,B384:B428,0)),G115&amp;""))),N("W6"))</f>
        <v/>
      </c>
      <c r="Z115" s="142" t="str">
        <f>IF(1=1,IF(X115="","",IF(AND(ISNUMBER(X115),X115&lt;1,Y115="kg"),MAX(1,ROUND(X115*1000,0)),IF(AND(ISNUMBER(X115),X115&lt;1,Y115="L"),MAX(1,ROUND(X115*100,0)),ROUND(X115,3)))),N("X38"))</f>
        <v/>
      </c>
      <c r="AA115" s="143" t="str">
        <f>IF(1=1,IF(X115="","",IF(AND(ISNUMBER(X115),X115&lt;1,Y115="kg"),"g",IF(AND(ISNUMBER(X115),X115&lt;1,Y115="L"),"cl",Y115))),N("Y38"))</f>
        <v/>
      </c>
      <c r="AB115" s="123" t="str">
        <f>IF(1=1,IF(E115="","",IF(F115="","A CONTROLER",IF(NOT(ISNUMBER(F115)),"TEXTE",IF(OR(W115="",W115&lt;=0),"COMMANDE COUVERTS INCOMPLETE",IF(G115="","UNITE MANQUANTE",IF(COUNTIF(B384:B428,AE115)=0,"UNITE A CONTROLER","OK")))))),N("Z6"))</f>
        <v/>
      </c>
      <c r="AD115" s="144" t="str">
        <f>IF(1=1,IF(E115="","",AD83),N("AB38"))</f>
        <v/>
      </c>
      <c r="AE115" s="125" t="str">
        <f>IF(1=1,IF(G115="","",UPPER(TRIM(SUBSTITUTE(SUBSTITUTE(G115&amp;"",CHAR(160)," ")," "," ")))),N("AC38"))</f>
        <v/>
      </c>
      <c r="AG115" s="244" t="s">
        <v>62</v>
      </c>
    </row>
    <row r="116" spans="1:33" ht="15.75" x14ac:dyDescent="0.25">
      <c r="A116" s="126" t="str">
        <f>IF(1=1,IF(E116="","",A83),N("A39"))</f>
        <v/>
      </c>
      <c r="B116" s="127" t="str">
        <f>IF(1=1,IF(E116="","",B83),N("B39"))</f>
        <v/>
      </c>
      <c r="C116" s="127"/>
      <c r="D116" s="129" t="str">
        <f>IF(ISBLANK(E116),"",LARGE(D83:D115,1)+1)</f>
        <v/>
      </c>
      <c r="E116" s="130"/>
      <c r="F116" s="131"/>
      <c r="G116" s="170"/>
      <c r="H116" s="105"/>
      <c r="I116" s="132" t="str">
        <f>IF(1=1,IF(E116="","",I83),N("H39"))</f>
        <v/>
      </c>
      <c r="J116" s="133" t="str">
        <f>IF(1=1,IF(E116="","",J83),N("I39"))</f>
        <v/>
      </c>
      <c r="K116" s="134" t="str">
        <f>IF(1=1,IF(E116="","",K83),N("J39"))</f>
        <v/>
      </c>
      <c r="L116" s="135" t="str">
        <f>IF(1=1,IF(OR(J116="",O116="",NOT(ISNUMBER(J116)),NOT(ISNUMBER(O116)),J116=0),"",O116/J116),N("L39"))</f>
        <v/>
      </c>
      <c r="M116" s="136" t="str">
        <f>IF(1=1,IF(OR(L116="",NOT(ISNUMBER(F116))),"",F116*L116*IFERROR(INDEX(D384:D428,MATCH(AE116,B384:B428,0)),1)),N("M13"))</f>
        <v/>
      </c>
      <c r="N116" s="137" t="str">
        <f>IF(1=1,IF(F116="","",IF(G116="","",IFERROR(INDEX(E384:E428,MATCH(AE116,B384:B428,0)),G116&amp;""))),N("N6"))</f>
        <v/>
      </c>
      <c r="O116" s="138" t="str">
        <f>IF(1=1,IF(E116="","",O83),N("K39"))</f>
        <v/>
      </c>
      <c r="P116" s="139" t="str">
        <f>IF(1=1,IF(M116="","",IF(AND(ISNUMBER(M116),M116&lt;1,N116="kg"),MAX(1,ROUND(M116*1000,0)),IF(AND(ISNUMBER(M116),M116&lt;1,N116="L"),MAX(1,ROUND(M116*100,0)),ROUND(M116,3)))),N("O39"))</f>
        <v/>
      </c>
      <c r="Q116" s="140" t="str">
        <f>IF(1=1,IF(M116="","",IF(AND(ISNUMBER(M116),M116&lt;1,N116="kg"),"g",IF(AND(ISNUMBER(M116),M116&lt;1,N116="L"),"cl",N116))),N("P39"))</f>
        <v/>
      </c>
      <c r="R116" s="161" t="str">
        <f>IF(1=1,IF(E116="","",IF(F116="","A CONTROLER",IF(NOT(ISNUMBER(F116)),"TEXTE",IF(OR(L116="",L116&lt;=0),"COMMANDE PRINCIPALE INCOMPLETE",IF(G116="","UNITE MANQUANTE",IF(COUNTIF(B384:B428,AE116)=0,"UNITE A CONTROLER","OK")))))),N("Q9"))</f>
        <v/>
      </c>
      <c r="S116" s="105"/>
      <c r="T116" s="141">
        <f t="shared" si="13"/>
        <v>0</v>
      </c>
      <c r="U116" s="133" t="str">
        <f>IF(1=1,IF(E116="","",U83),N("S39"))</f>
        <v/>
      </c>
      <c r="V116" s="133" t="str">
        <f>IF(1=1,IF(E116="","",V83),N("T39"))</f>
        <v/>
      </c>
      <c r="W116" s="135" t="str">
        <f>IF(1=1,IF(OR(U116="",V116="",NOT(ISNUMBER(U116)),NOT(ISNUMBER(V116)),U116=0),"",V116/U116),N("U39"))</f>
        <v/>
      </c>
      <c r="X116" s="136" t="str">
        <f>IF(1=1,IF(OR(W116="",NOT(ISNUMBER(F116))),"",F116*W116*IFERROR(INDEX(D384:D428,MATCH(AE116,B384:B428,0)),1)),N("V7"))</f>
        <v/>
      </c>
      <c r="Y116" s="137" t="str">
        <f>IF(1=1,IF(F116="","",IF(G116="","",IFERROR(INDEX(E384:E428,MATCH(AE116,B384:B428,0)),G116&amp;""))),N("W6"))</f>
        <v/>
      </c>
      <c r="Z116" s="142" t="str">
        <f>IF(1=1,IF(X116="","",IF(AND(ISNUMBER(X116),X116&lt;1,Y116="kg"),MAX(1,ROUND(X116*1000,0)),IF(AND(ISNUMBER(X116),X116&lt;1,Y116="L"),MAX(1,ROUND(X116*100,0)),ROUND(X116,3)))),N("X39"))</f>
        <v/>
      </c>
      <c r="AA116" s="143" t="str">
        <f>IF(1=1,IF(X116="","",IF(AND(ISNUMBER(X116),X116&lt;1,Y116="kg"),"g",IF(AND(ISNUMBER(X116),X116&lt;1,Y116="L"),"cl",Y116))),N("Y39"))</f>
        <v/>
      </c>
      <c r="AB116" s="123" t="str">
        <f>IF(1=1,IF(E116="","",IF(F116="","A CONTROLER",IF(NOT(ISNUMBER(F116)),"TEXTE",IF(OR(W116="",W116&lt;=0),"COMMANDE COUVERTS INCOMPLETE",IF(G116="","UNITE MANQUANTE",IF(COUNTIF(B384:B428,AE116)=0,"UNITE A CONTROLER","OK")))))),N("Z6"))</f>
        <v/>
      </c>
      <c r="AD116" s="144" t="str">
        <f>IF(1=1,IF(E116="","",AD83),N("AB39"))</f>
        <v/>
      </c>
      <c r="AE116" s="125" t="str">
        <f>IF(1=1,IF(G116="","",UPPER(TRIM(SUBSTITUTE(SUBSTITUTE(G116&amp;"",CHAR(160)," ")," "," ")))),N("AC39"))</f>
        <v/>
      </c>
      <c r="AG116" s="244" t="s">
        <v>64</v>
      </c>
    </row>
    <row r="117" spans="1:33" ht="24" customHeight="1" x14ac:dyDescent="0.25">
      <c r="A117" s="126" t="str">
        <f>IF(1=1,IF(E117="","",A83),N("A40"))</f>
        <v/>
      </c>
      <c r="B117" s="127" t="str">
        <f>IF(1=1,IF(E117="","",B83),N("B40"))</f>
        <v/>
      </c>
      <c r="C117" s="127"/>
      <c r="D117" s="129" t="str">
        <f>IF(ISBLANK(E117),"",LARGE(D83:D116,1)+1)</f>
        <v/>
      </c>
      <c r="E117" s="130"/>
      <c r="F117" s="131"/>
      <c r="G117" s="170"/>
      <c r="H117" s="105"/>
      <c r="I117" s="132" t="str">
        <f>IF(1=1,IF(E117="","",I83),N("H40"))</f>
        <v/>
      </c>
      <c r="J117" s="133" t="str">
        <f>IF(1=1,IF(E117="","",J83),N("I40"))</f>
        <v/>
      </c>
      <c r="K117" s="134" t="str">
        <f>IF(1=1,IF(E117="","",K83),N("J40"))</f>
        <v/>
      </c>
      <c r="L117" s="135" t="str">
        <f>IF(1=1,IF(OR(J117="",O117="",NOT(ISNUMBER(J117)),NOT(ISNUMBER(O117)),J117=0),"",O117/J117),N("L40"))</f>
        <v/>
      </c>
      <c r="M117" s="136" t="str">
        <f>IF(1=1,IF(OR(L117="",NOT(ISNUMBER(F117))),"",F117*L117*IFERROR(INDEX(D384:D428,MATCH(AE117,B384:B428,0)),1)),N("M13"))</f>
        <v/>
      </c>
      <c r="N117" s="137" t="str">
        <f>IF(1=1,IF(F117="","",IF(G117="","",IFERROR(INDEX(E384:E428,MATCH(AE117,B384:B428,0)),G117&amp;""))),N("N6"))</f>
        <v/>
      </c>
      <c r="O117" s="138" t="str">
        <f>IF(1=1,IF(E117="","",O83),N("K40"))</f>
        <v/>
      </c>
      <c r="P117" s="139" t="str">
        <f>IF(1=1,IF(M117="","",IF(AND(ISNUMBER(M117),M117&lt;1,N117="kg"),MAX(1,ROUND(M117*1000,0)),IF(AND(ISNUMBER(M117),M117&lt;1,N117="L"),MAX(1,ROUND(M117*100,0)),ROUND(M117,3)))),N("O40"))</f>
        <v/>
      </c>
      <c r="Q117" s="140" t="str">
        <f>IF(1=1,IF(M117="","",IF(AND(ISNUMBER(M117),M117&lt;1,N117="kg"),"g",IF(AND(ISNUMBER(M117),M117&lt;1,N117="L"),"cl",N117))),N("P40"))</f>
        <v/>
      </c>
      <c r="R117" s="161" t="str">
        <f>IF(1=1,IF(E117="","",IF(F117="","A CONTROLER",IF(NOT(ISNUMBER(F117)),"TEXTE",IF(OR(L117="",L117&lt;=0),"COMMANDE PRINCIPALE INCOMPLETE",IF(G117="","UNITE MANQUANTE",IF(COUNTIF(B384:B428,AE117)=0,"UNITE A CONTROLER","OK")))))),N("Q9"))</f>
        <v/>
      </c>
      <c r="S117" s="105"/>
      <c r="T117" s="141">
        <f t="shared" si="13"/>
        <v>0</v>
      </c>
      <c r="U117" s="133" t="str">
        <f>IF(1=1,IF(E117="","",U83),N("S40"))</f>
        <v/>
      </c>
      <c r="V117" s="133" t="str">
        <f>IF(1=1,IF(E117="","",V83),N("T40"))</f>
        <v/>
      </c>
      <c r="W117" s="135" t="str">
        <f>IF(1=1,IF(OR(U117="",V117="",NOT(ISNUMBER(U117)),NOT(ISNUMBER(V117)),U117=0),"",V117/U117),N("U40"))</f>
        <v/>
      </c>
      <c r="X117" s="136" t="str">
        <f>IF(1=1,IF(OR(W117="",NOT(ISNUMBER(F117))),"",F117*W117*IFERROR(INDEX(D384:D428,MATCH(AE117,B384:B428,0)),1)),N("V7"))</f>
        <v/>
      </c>
      <c r="Y117" s="137" t="str">
        <f>IF(1=1,IF(F117="","",IF(G117="","",IFERROR(INDEX(E384:E428,MATCH(AE117,B384:B428,0)),G117&amp;""))),N("W6"))</f>
        <v/>
      </c>
      <c r="Z117" s="142" t="str">
        <f>IF(1=1,IF(X117="","",IF(AND(ISNUMBER(X117),X117&lt;1,Y117="kg"),MAX(1,ROUND(X117*1000,0)),IF(AND(ISNUMBER(X117),X117&lt;1,Y117="L"),MAX(1,ROUND(X117*100,0)),ROUND(X117,3)))),N("X40"))</f>
        <v/>
      </c>
      <c r="AA117" s="143" t="str">
        <f>IF(1=1,IF(X117="","",IF(AND(ISNUMBER(X117),X117&lt;1,Y117="kg"),"g",IF(AND(ISNUMBER(X117),X117&lt;1,Y117="L"),"cl",Y117))),N("Y40"))</f>
        <v/>
      </c>
      <c r="AB117" s="123" t="str">
        <f>IF(1=1,IF(E117="","",IF(F117="","A CONTROLER",IF(NOT(ISNUMBER(F117)),"TEXTE",IF(OR(W117="",W117&lt;=0),"COMMANDE COUVERTS INCOMPLETE",IF(G117="","UNITE MANQUANTE",IF(COUNTIF(B384:B428,AE117)=0,"UNITE A CONTROLER","OK")))))),N("Z6"))</f>
        <v/>
      </c>
      <c r="AD117" s="144" t="str">
        <f>IF(1=1,IF(E117="","",AD83),N("AB40"))</f>
        <v/>
      </c>
      <c r="AE117" s="125" t="str">
        <f>IF(1=1,IF(G117="","",UPPER(TRIM(SUBSTITUTE(SUBSTITUTE(G117&amp;"",CHAR(160)," ")," "," ")))),N("AC40"))</f>
        <v/>
      </c>
      <c r="AG117" s="244" t="s">
        <v>66</v>
      </c>
    </row>
    <row r="118" spans="1:33" ht="23.25" x14ac:dyDescent="0.25">
      <c r="A118" s="207"/>
      <c r="B118" s="208" t="s">
        <v>234</v>
      </c>
      <c r="C118" s="209"/>
      <c r="D118" s="210" t="s">
        <v>239</v>
      </c>
      <c r="E118" s="209"/>
      <c r="F118" s="209"/>
      <c r="G118" s="209"/>
      <c r="H118" s="211"/>
      <c r="I118" s="209"/>
      <c r="J118" s="209"/>
      <c r="K118" s="209"/>
      <c r="L118" s="209"/>
      <c r="M118" s="209"/>
      <c r="N118" s="209"/>
      <c r="O118" s="209"/>
      <c r="P118" s="209" t="str">
        <f>D118</f>
        <v>SOUS-FAMILLE</v>
      </c>
      <c r="Q118" s="209"/>
      <c r="R118" s="209"/>
      <c r="S118" s="211"/>
      <c r="T118" s="212" t="s">
        <v>664</v>
      </c>
      <c r="U118" s="213" cm="1">
        <f t="array" ref="U118">SUMPRODUCT(LEN(E120:E153)-LEN(SUBSTITUTE(E120:E153,"*","")))</f>
        <v>0</v>
      </c>
      <c r="V118" s="209"/>
      <c r="W118" s="209" t="str">
        <f>D118</f>
        <v>SOUS-FAMILLE</v>
      </c>
      <c r="X118" s="209"/>
      <c r="Y118" s="209"/>
      <c r="Z118" s="209"/>
      <c r="AA118" s="209"/>
      <c r="AB118" s="214"/>
      <c r="AC118" s="209"/>
      <c r="AD118" s="209"/>
      <c r="AE118" s="215" t="str">
        <f>B120</f>
        <v>NOM DE LA RECETTE À SAISIR</v>
      </c>
      <c r="AG118" s="244" t="s">
        <v>68</v>
      </c>
    </row>
    <row r="119" spans="1:33" ht="32.25" thickBot="1" x14ac:dyDescent="0.3">
      <c r="A119" s="92" t="s">
        <v>155</v>
      </c>
      <c r="B119" s="92" t="s">
        <v>1</v>
      </c>
      <c r="C119" s="92"/>
      <c r="D119" s="92" t="s">
        <v>2</v>
      </c>
      <c r="E119" s="92" t="s">
        <v>117</v>
      </c>
      <c r="F119" s="92" t="s">
        <v>3</v>
      </c>
      <c r="G119" s="92" t="s">
        <v>4</v>
      </c>
      <c r="H119" s="81"/>
      <c r="I119" s="157" t="s">
        <v>5</v>
      </c>
      <c r="J119" s="92" t="s">
        <v>114</v>
      </c>
      <c r="K119" s="92" t="s">
        <v>4</v>
      </c>
      <c r="L119" s="92" t="s">
        <v>6</v>
      </c>
      <c r="M119" s="94" t="s">
        <v>7</v>
      </c>
      <c r="N119" s="94" t="s">
        <v>116</v>
      </c>
      <c r="O119" s="95" t="s">
        <v>115</v>
      </c>
      <c r="P119" s="96" t="s">
        <v>8</v>
      </c>
      <c r="Q119" s="97" t="s">
        <v>9</v>
      </c>
      <c r="R119" s="92" t="s">
        <v>10</v>
      </c>
      <c r="S119" s="81"/>
      <c r="T119" s="92" t="s">
        <v>117</v>
      </c>
      <c r="U119" s="98" t="s">
        <v>11</v>
      </c>
      <c r="V119" s="95" t="s">
        <v>12</v>
      </c>
      <c r="W119" s="92" t="s">
        <v>13</v>
      </c>
      <c r="X119" s="94" t="s">
        <v>7</v>
      </c>
      <c r="Y119" s="94" t="s">
        <v>116</v>
      </c>
      <c r="Z119" s="99" t="s">
        <v>8</v>
      </c>
      <c r="AA119" s="97" t="s">
        <v>9</v>
      </c>
      <c r="AB119" s="99" t="s">
        <v>10</v>
      </c>
      <c r="AC119" s="240"/>
      <c r="AD119" s="92" t="s">
        <v>14</v>
      </c>
      <c r="AE119" s="92" t="s">
        <v>15</v>
      </c>
      <c r="AG119" s="244" t="s">
        <v>70</v>
      </c>
    </row>
    <row r="120" spans="1:33" ht="18.75" x14ac:dyDescent="0.25">
      <c r="A120" s="158" t="s">
        <v>5640</v>
      </c>
      <c r="B120" s="101" t="s">
        <v>20</v>
      </c>
      <c r="C120" s="101"/>
      <c r="D120" s="102">
        <v>0</v>
      </c>
      <c r="E120" s="103" t="s">
        <v>21</v>
      </c>
      <c r="F120" s="104">
        <v>10</v>
      </c>
      <c r="G120" s="8" t="s">
        <v>119</v>
      </c>
      <c r="H120" s="105"/>
      <c r="I120" s="106" t="str">
        <f>E120</f>
        <v>ÉLÉMENT PRINCIPAL À SAISIR</v>
      </c>
      <c r="J120" s="107">
        <f>F120</f>
        <v>10</v>
      </c>
      <c r="K120" s="108" t="str">
        <f>G120</f>
        <v>Quoi ?</v>
      </c>
      <c r="L120" s="109">
        <f>IF(1=1,IF(OR(J120="",O120="",NOT(ISNUMBER(J120)),NOT(ISNUMBER(O120)),J120=0),"",O120/J120),N("L6"))</f>
        <v>15</v>
      </c>
      <c r="M120" s="110">
        <f>IF(1=1,IF(OR(L120="",NOT(ISNUMBER(F120))),"",F120*L120*IFERROR(INDEX(D384:D428,MATCH(AE120,B384:B428,0)),1)),N("M13"))</f>
        <v>150</v>
      </c>
      <c r="N120" s="111" t="str">
        <f>IF(1=1,IF(F120="","",IF(G120="","",IFERROR(INDEX(E384:E428,MATCH(AE120,B384:B428,0)),G120&amp;""))),N("N6"))</f>
        <v>Quoi ?</v>
      </c>
      <c r="O120" s="112">
        <v>150</v>
      </c>
      <c r="P120" s="113">
        <f>IF(1=1,IF(M120="","",IF(AND(ISNUMBER(M120),M120&lt;1,N120="kg"),MAX(1,ROUND(M120*1000,0)),IF(AND(ISNUMBER(M120),M120&lt;1,N120="L"),MAX(1,ROUND(M120*100,0)),ROUND(M120,3)))),N("O6"))</f>
        <v>150</v>
      </c>
      <c r="Q120" s="114" t="str">
        <f>IF(1=1,IF(M120="","",IF(AND(ISNUMBER(M120),M120&lt;1,N120="kg"),"g",IF(AND(ISNUMBER(M120),M120&lt;1,N120="L"),"cl",N120))),N("P6"))</f>
        <v>Quoi ?</v>
      </c>
      <c r="R120" s="115" t="str">
        <f>IF(1=1,IF(E120="","",IF(F120="","A CONTROLER",IF(NOT(ISNUMBER(F120)),"TEXTE",IF(OR(L120="",L120&lt;=0),"COMMANDE PRINCIPALE INCOMPLETE",IF(G120="","UNITE MANQUANTE",IF(COUNTIF(B384:B428,AE120)=0,"UNITE A CONTROLER","OK")))))),N("Q9"))</f>
        <v>UNITE A CONTROLER</v>
      </c>
      <c r="S120" s="105"/>
      <c r="T120" s="159" t="str">
        <f>B120</f>
        <v>NOM DE LA RECETTE À SAISIR</v>
      </c>
      <c r="U120" s="117">
        <v>100</v>
      </c>
      <c r="V120" s="112">
        <v>150</v>
      </c>
      <c r="W120" s="118">
        <f>IF(1=1,IF(OR(U120="",V120="",NOT(ISNUMBER(U120)),NOT(ISNUMBER(V120)),U120=0),"",V120/U120),N("U6"))</f>
        <v>1.5</v>
      </c>
      <c r="X120" s="119">
        <f>IF(1=1,IF(OR(W120="",NOT(ISNUMBER(F120))),"",F120*W120*IFERROR(INDEX(D384:D428,MATCH(AE120,B384:B428,0)),1)),N("V7"))</f>
        <v>15</v>
      </c>
      <c r="Y120" s="120" t="str">
        <f>IF(1=1,IF(F120="","",IF(G120="","",IFERROR(INDEX(E384:E428,MATCH(AE120,B384:B428,0)),G120&amp;""))),N("W6"))</f>
        <v>Quoi ?</v>
      </c>
      <c r="Z120" s="121">
        <f>IF(1=1,IF(X120="","",IF(AND(ISNUMBER(X120),X120&lt;1,Y120="kg"),MAX(1,ROUND(X120*1000,0)),IF(AND(ISNUMBER(X120),X120&lt;1,Y120="L"),MAX(1,ROUND(X120*100,0)),ROUND(X120,3)))),N("X6"))</f>
        <v>15</v>
      </c>
      <c r="AA120" s="122" t="str">
        <f>IF(1=1,IF(X120="","",IF(AND(ISNUMBER(X120),X120&lt;1,Y120="kg"),"g",IF(AND(ISNUMBER(X120),X120&lt;1,Y120="L"),"cl",Y120))),N("Y6"))</f>
        <v>Quoi ?</v>
      </c>
      <c r="AB120" s="123" t="str">
        <f>IF(1=1,IF(E120="","",IF(F120="","A CONTROLER",IF(NOT(ISNUMBER(F120)),"TEXTE",IF(OR(W120="",W120&lt;=0),"COMMANDE COUVERTS INCOMPLETE",IF(G120="","UNITE MANQUANTE",IF(COUNTIF(B384:B428,AE120)=0,"UNITE A CONTROLER","OK")))))),N("Z6"))</f>
        <v>UNITE A CONTROLER</v>
      </c>
      <c r="AD120" s="124">
        <v>62</v>
      </c>
      <c r="AE120" s="125" t="str">
        <f>IF(1=1,IF(G120="","",UPPER(TRIM(SUBSTITUTE(SUBSTITUTE(G120&amp;"",CHAR(160)," ")," "," ")))),N("AC6"))</f>
        <v>QUOI ?</v>
      </c>
      <c r="AG120" s="244" t="s">
        <v>72</v>
      </c>
    </row>
    <row r="121" spans="1:33" ht="15.75" x14ac:dyDescent="0.25">
      <c r="A121" s="160" t="str">
        <f>IF(1=1,IF(E121="","",A120),N("A7"))</f>
        <v/>
      </c>
      <c r="B121" s="127" t="str">
        <f>IF(1=1,IF(E121="","",B120),N("B7"))</f>
        <v/>
      </c>
      <c r="C121" s="128"/>
      <c r="D121" s="129" t="str">
        <f>IF(ISBLANK(E121),"",LARGE(D120:D120,1)+1)</f>
        <v/>
      </c>
      <c r="E121" s="130"/>
      <c r="F121" s="131"/>
      <c r="G121" s="170"/>
      <c r="H121" s="105"/>
      <c r="I121" s="132" t="str">
        <f>IF(1=1,IF(E121="","",I120),N("H7"))</f>
        <v/>
      </c>
      <c r="J121" s="133" t="str">
        <f>IF(1=1,IF(E121="","",J120),N("I7"))</f>
        <v/>
      </c>
      <c r="K121" s="134" t="str">
        <f>IF(1=1,IF(E121="","",K120),N("J7"))</f>
        <v/>
      </c>
      <c r="L121" s="135" t="str">
        <f>IF(1=1,IF(OR(J121="",O121="",NOT(ISNUMBER(J121)),NOT(ISNUMBER(O121)),J121=0),"",O121/J121),N("L7"))</f>
        <v/>
      </c>
      <c r="M121" s="136" t="str">
        <f>IF(1=1,IF(OR(L121="",NOT(ISNUMBER(F121))),"",F121*L121*IFERROR(INDEX(D384:D428,MATCH(AE121,B384:B428,0)),1)),N("M13"))</f>
        <v/>
      </c>
      <c r="N121" s="137" t="str">
        <f>IF(1=1,IF(F121="","",IF(G121="","",IFERROR(INDEX(E384:E428,MATCH(AE121,B384:B428,0)),G121&amp;""))),N("N6"))</f>
        <v/>
      </c>
      <c r="O121" s="138" t="str">
        <f>IF(1=1,IF(E121="","",O120),N("K7"))</f>
        <v/>
      </c>
      <c r="P121" s="139" t="str">
        <f>IF(1=1,IF(M121="","",IF(AND(ISNUMBER(M121),M121&lt;1,N121="kg"),MAX(1,ROUND(M121*1000,0)),IF(AND(ISNUMBER(M121),M121&lt;1,N121="L"),MAX(1,ROUND(M121*100,0)),ROUND(M121,3)))),N("O7"))</f>
        <v/>
      </c>
      <c r="Q121" s="140" t="str">
        <f>IF(1=1,IF(M121="","",IF(AND(ISNUMBER(M121),M121&lt;1,N121="kg"),"g",IF(AND(ISNUMBER(M121),M121&lt;1,N121="L"),"cl",N121))),N("P7"))</f>
        <v/>
      </c>
      <c r="R121" s="161" t="str">
        <f>IF(1=1,IF(E121="","",IF(F121="","A CONTROLER",IF(NOT(ISNUMBER(F121)),"TEXTE",IF(OR(L121="",L121&lt;=0),"COMMANDE PRINCIPALE INCOMPLETE",IF(G121="","UNITE MANQUANTE",IF(COUNTIF(B384:B428,AE121)=0,"UNITE A CONTROLER","OK")))))),N("Q9"))</f>
        <v/>
      </c>
      <c r="S121" s="105"/>
      <c r="T121" s="141">
        <f t="shared" ref="T121:T154" si="14">E121</f>
        <v>0</v>
      </c>
      <c r="U121" s="133" t="str">
        <f>IF(1=1,IF(E121="","",U120),N("S7"))</f>
        <v/>
      </c>
      <c r="V121" s="133" t="str">
        <f>IF(1=1,IF(E121="","",V120),N("T7"))</f>
        <v/>
      </c>
      <c r="W121" s="135" t="str">
        <f>IF(1=1,IF(OR(U121="",V121="",NOT(ISNUMBER(U121)),NOT(ISNUMBER(V121)),U121=0),"",V121/U121),N("U7"))</f>
        <v/>
      </c>
      <c r="X121" s="136" t="str">
        <f>IF(1=1,IF(OR(W121="",NOT(ISNUMBER(F121))),"",F121*W121*IFERROR(INDEX(D384:D428,MATCH(AE121,B384:B428,0)),1)),N("V7"))</f>
        <v/>
      </c>
      <c r="Y121" s="137" t="str">
        <f>IF(1=1,IF(F121="","",IF(G121="","",IFERROR(INDEX(E384:E428,MATCH(AE121,B384:B428,0)),G121&amp;""))),N("W6"))</f>
        <v/>
      </c>
      <c r="Z121" s="142" t="str">
        <f>IF(1=1,IF(X121="","",IF(AND(ISNUMBER(X121),X121&lt;1,Y121="kg"),MAX(1,ROUND(X121*1000,0)),IF(AND(ISNUMBER(X121),X121&lt;1,Y121="L"),MAX(1,ROUND(X121*100,0)),ROUND(X121,3)))),N("X7"))</f>
        <v/>
      </c>
      <c r="AA121" s="143" t="str">
        <f>IF(1=1,IF(X121="","",IF(AND(ISNUMBER(X121),X121&lt;1,Y121="kg"),"g",IF(AND(ISNUMBER(X121),X121&lt;1,Y121="L"),"cl",Y121))),N("Y7"))</f>
        <v/>
      </c>
      <c r="AB121" s="123" t="str">
        <f>IF(1=1,IF(E121="","",IF(F121="","A CONTROLER",IF(NOT(ISNUMBER(F121)),"TEXTE",IF(OR(W121="",W121&lt;=0),"COMMANDE COUVERTS INCOMPLETE",IF(G121="","UNITE MANQUANTE",IF(COUNTIF(B384:B428,AE121)=0,"UNITE A CONTROLER","OK")))))),N("Z6"))</f>
        <v/>
      </c>
      <c r="AD121" s="144" t="str">
        <f>IF(1=1,IF(E121="","",AD120),N("AB7"))</f>
        <v/>
      </c>
      <c r="AE121" s="125" t="str">
        <f>IF(1=1,IF(G121="","",UPPER(TRIM(SUBSTITUTE(SUBSTITUTE(G121&amp;"",CHAR(160)," ")," "," ")))),N("AC7"))</f>
        <v/>
      </c>
      <c r="AG121" s="244" t="s">
        <v>74</v>
      </c>
    </row>
    <row r="122" spans="1:33" ht="15.75" x14ac:dyDescent="0.25">
      <c r="A122" s="160" t="str">
        <f>IF(1=1,IF(E122="","",A120),N("A8"))</f>
        <v/>
      </c>
      <c r="B122" s="127" t="str">
        <f>IF(1=1,IF(E122="","",B120),N("B8"))</f>
        <v/>
      </c>
      <c r="C122" s="128"/>
      <c r="D122" s="129" t="str">
        <f>IF(ISBLANK(E122),"",LARGE(D120:D121,1)+1)</f>
        <v/>
      </c>
      <c r="E122" s="130"/>
      <c r="F122" s="131"/>
      <c r="G122" s="170"/>
      <c r="H122" s="105"/>
      <c r="I122" s="132" t="str">
        <f>IF(1=1,IF(E122="","",I120),N("H8"))</f>
        <v/>
      </c>
      <c r="J122" s="133" t="str">
        <f>IF(1=1,IF(E122="","",J120),N("I8"))</f>
        <v/>
      </c>
      <c r="K122" s="134" t="str">
        <f>IF(1=1,IF(E122="","",K120),N("J8"))</f>
        <v/>
      </c>
      <c r="L122" s="135" t="str">
        <f>IF(1=1,IF(OR(J122="",O122="",NOT(ISNUMBER(J122)),NOT(ISNUMBER(O122)),J122=0),"",O122/J122),N("L8"))</f>
        <v/>
      </c>
      <c r="M122" s="136" t="str">
        <f>IF(1=1,IF(OR(L122="",NOT(ISNUMBER(F122))),"",F122*L122*IFERROR(INDEX(D384:D428,MATCH(AE122,B384:B428,0)),1)),N("M13"))</f>
        <v/>
      </c>
      <c r="N122" s="137" t="str">
        <f>IF(1=1,IF(F122="","",IF(G122="","",IFERROR(INDEX(E384:E428,MATCH(AE122,B384:B428,0)),G122&amp;""))),N("N6"))</f>
        <v/>
      </c>
      <c r="O122" s="138" t="str">
        <f>IF(1=1,IF(E122="","",O120),N("K8"))</f>
        <v/>
      </c>
      <c r="P122" s="139" t="str">
        <f>IF(1=1,IF(M122="","",IF(AND(ISNUMBER(M122),M122&lt;1,N122="kg"),MAX(1,ROUND(M122*1000,0)),IF(AND(ISNUMBER(M122),M122&lt;1,N122="L"),MAX(1,ROUND(M122*100,0)),ROUND(M122,3)))),N("O8"))</f>
        <v/>
      </c>
      <c r="Q122" s="140" t="str">
        <f>IF(1=1,IF(M122="","",IF(AND(ISNUMBER(M122),M122&lt;1,N122="kg"),"g",IF(AND(ISNUMBER(M122),M122&lt;1,N122="L"),"cl",N122))),N("P8"))</f>
        <v/>
      </c>
      <c r="R122" s="161" t="str">
        <f>IF(1=1,IF(E122="","",IF(F122="","A CONTROLER",IF(NOT(ISNUMBER(F122)),"TEXTE",IF(OR(L122="",L122&lt;=0),"COMMANDE PRINCIPALE INCOMPLETE",IF(G122="","UNITE MANQUANTE",IF(COUNTIF(B384:B428,AE122)=0,"UNITE A CONTROLER","OK")))))),N("Q9"))</f>
        <v/>
      </c>
      <c r="S122" s="105"/>
      <c r="T122" s="141">
        <f t="shared" si="14"/>
        <v>0</v>
      </c>
      <c r="U122" s="133" t="str">
        <f>IF(1=1,IF(E122="","",U120),N("S8"))</f>
        <v/>
      </c>
      <c r="V122" s="133" t="str">
        <f>IF(1=1,IF(E122="","",V120),N("T8"))</f>
        <v/>
      </c>
      <c r="W122" s="135" t="str">
        <f>IF(1=1,IF(OR(U122="",V122="",NOT(ISNUMBER(U122)),NOT(ISNUMBER(V122)),U122=0),"",V122/U122),N("U8"))</f>
        <v/>
      </c>
      <c r="X122" s="136" t="str">
        <f>IF(1=1,IF(OR(W122="",NOT(ISNUMBER(F122))),"",F122*W122*IFERROR(INDEX(D384:D428,MATCH(AE122,B384:B428,0)),1)),N("V7"))</f>
        <v/>
      </c>
      <c r="Y122" s="137" t="str">
        <f>IF(1=1,IF(F122="","",IF(G122="","",IFERROR(INDEX(E384:E428,MATCH(AE122,B384:B428,0)),G122&amp;""))),N("W6"))</f>
        <v/>
      </c>
      <c r="Z122" s="142" t="str">
        <f>IF(1=1,IF(X122="","",IF(AND(ISNUMBER(X122),X122&lt;1,Y122="kg"),MAX(1,ROUND(X122*1000,0)),IF(AND(ISNUMBER(X122),X122&lt;1,Y122="L"),MAX(1,ROUND(X122*100,0)),ROUND(X122,3)))),N("X8"))</f>
        <v/>
      </c>
      <c r="AA122" s="143" t="str">
        <f>IF(1=1,IF(X122="","",IF(AND(ISNUMBER(X122),X122&lt;1,Y122="kg"),"g",IF(AND(ISNUMBER(X122),X122&lt;1,Y122="L"),"cl",Y122))),N("Y8"))</f>
        <v/>
      </c>
      <c r="AB122" s="123" t="str">
        <f>IF(1=1,IF(E122="","",IF(F122="","A CONTROLER",IF(NOT(ISNUMBER(F122)),"TEXTE",IF(OR(W122="",W122&lt;=0),"COMMANDE COUVERTS INCOMPLETE",IF(G122="","UNITE MANQUANTE",IF(COUNTIF(B384:B428,AE122)=0,"UNITE A CONTROLER","OK")))))),N("Z6"))</f>
        <v/>
      </c>
      <c r="AD122" s="144" t="str">
        <f>IF(1=1,IF(E122="","",AD120),N("AB8"))</f>
        <v/>
      </c>
      <c r="AE122" s="125" t="str">
        <f>IF(1=1,IF(G122="","",UPPER(TRIM(SUBSTITUTE(SUBSTITUTE(G122&amp;"",CHAR(160)," ")," "," ")))),N("AC8"))</f>
        <v/>
      </c>
      <c r="AG122" s="244" t="s">
        <v>76</v>
      </c>
    </row>
    <row r="123" spans="1:33" ht="15.75" x14ac:dyDescent="0.25">
      <c r="A123" s="160" t="str">
        <f>IF(1=1,IF(E123="","",A120),N("A9"))</f>
        <v/>
      </c>
      <c r="B123" s="127" t="str">
        <f>IF(1=1,IF(E123="","",B120),N("B9"))</f>
        <v/>
      </c>
      <c r="C123" s="128"/>
      <c r="D123" s="129" t="str">
        <f>IF(ISBLANK(E123),"",LARGE(D120:D122,1)+1)</f>
        <v/>
      </c>
      <c r="E123" s="130"/>
      <c r="F123" s="131"/>
      <c r="G123" s="170"/>
      <c r="H123" s="105"/>
      <c r="I123" s="132" t="str">
        <f>IF(1=1,IF(E123="","",I120),N("H9"))</f>
        <v/>
      </c>
      <c r="J123" s="133" t="str">
        <f>IF(1=1,IF(E123="","",J120),N("I9"))</f>
        <v/>
      </c>
      <c r="K123" s="134" t="str">
        <f>IF(1=1,IF(E123="","",K120),N("J9"))</f>
        <v/>
      </c>
      <c r="L123" s="135" t="str">
        <f>IF(1=1,IF(OR(J123="",O123="",NOT(ISNUMBER(J123)),NOT(ISNUMBER(O123)),J123=0),"",O123/J123),N("L9"))</f>
        <v/>
      </c>
      <c r="M123" s="136" t="str">
        <f>IF(1=1,IF(OR(L123="",NOT(ISNUMBER(F123))),"",F123*L123*IFERROR(INDEX(D384:D428,MATCH(AE123,B384:B428,0)),1)),N("M13"))</f>
        <v/>
      </c>
      <c r="N123" s="137" t="str">
        <f>IF(1=1,IF(F123="","",IF(G123="","",IFERROR(INDEX(E384:E428,MATCH(AE123,B384:B428,0)),G123&amp;""))),N("N6"))</f>
        <v/>
      </c>
      <c r="O123" s="138" t="str">
        <f>IF(1=1,IF(E123="","",O120),N("K9"))</f>
        <v/>
      </c>
      <c r="P123" s="139" t="str">
        <f>IF(1=1,IF(M123="","",IF(AND(ISNUMBER(M123),M123&lt;1,N123="kg"),MAX(1,ROUND(M123*1000,0)),IF(AND(ISNUMBER(M123),M123&lt;1,N123="L"),MAX(1,ROUND(M123*100,0)),ROUND(M123,3)))),N("O9"))</f>
        <v/>
      </c>
      <c r="Q123" s="140" t="str">
        <f>IF(1=1,IF(M123="","",IF(AND(ISNUMBER(M123),M123&lt;1,N123="kg"),"g",IF(AND(ISNUMBER(M123),M123&lt;1,N123="L"),"cl",N123))),N("P9"))</f>
        <v/>
      </c>
      <c r="R123" s="161" t="str">
        <f>IF(1=1,IF(E123="","",IF(F123="","A CONTROLER",IF(NOT(ISNUMBER(F123)),"TEXTE",IF(OR(L123="",L123&lt;=0),"COMMANDE PRINCIPALE INCOMPLETE",IF(G123="","UNITE MANQUANTE",IF(COUNTIF(B384:B428,AE123)=0,"UNITE A CONTROLER","OK")))))),N("Q9"))</f>
        <v/>
      </c>
      <c r="S123" s="105"/>
      <c r="T123" s="141">
        <f t="shared" si="14"/>
        <v>0</v>
      </c>
      <c r="U123" s="133" t="str">
        <f>IF(1=1,IF(E123="","",U120),N("S9"))</f>
        <v/>
      </c>
      <c r="V123" s="133" t="str">
        <f>IF(1=1,IF(E123="","",V120),N("T9"))</f>
        <v/>
      </c>
      <c r="W123" s="135" t="str">
        <f>IF(1=1,IF(OR(U123="",V123="",NOT(ISNUMBER(U123)),NOT(ISNUMBER(V123)),U123=0),"",V123/U123),N("U9"))</f>
        <v/>
      </c>
      <c r="X123" s="136" t="str">
        <f>IF(1=1,IF(OR(W123="",NOT(ISNUMBER(F123))),"",F123*W123*IFERROR(INDEX(D384:D428,MATCH(AE123,B384:B428,0)),1)),N("V7"))</f>
        <v/>
      </c>
      <c r="Y123" s="137" t="str">
        <f>IF(1=1,IF(F123="","",IF(G123="","",IFERROR(INDEX(E384:E428,MATCH(AE123,B384:B428,0)),G123&amp;""))),N("W6"))</f>
        <v/>
      </c>
      <c r="Z123" s="142" t="str">
        <f>IF(1=1,IF(X123="","",IF(AND(ISNUMBER(X123),X123&lt;1,Y123="kg"),MAX(1,ROUND(X123*1000,0)),IF(AND(ISNUMBER(X123),X123&lt;1,Y123="L"),MAX(1,ROUND(X123*100,0)),ROUND(X123,3)))),N("X9"))</f>
        <v/>
      </c>
      <c r="AA123" s="143" t="str">
        <f>IF(1=1,IF(X123="","",IF(AND(ISNUMBER(X123),X123&lt;1,Y123="kg"),"g",IF(AND(ISNUMBER(X123),X123&lt;1,Y123="L"),"cl",Y123))),N("Y9"))</f>
        <v/>
      </c>
      <c r="AB123" s="123" t="str">
        <f>IF(1=1,IF(E123="","",IF(F123="","A CONTROLER",IF(NOT(ISNUMBER(F123)),"TEXTE",IF(OR(W123="",W123&lt;=0),"COMMANDE COUVERTS INCOMPLETE",IF(G123="","UNITE MANQUANTE",IF(COUNTIF(B384:B428,AE123)=0,"UNITE A CONTROLER","OK")))))),N("Z6"))</f>
        <v/>
      </c>
      <c r="AD123" s="144" t="str">
        <f>IF(1=1,IF(E123="","",AD120),N("AB9"))</f>
        <v/>
      </c>
      <c r="AE123" s="125" t="str">
        <f>IF(1=1,IF(G123="","",UPPER(TRIM(SUBSTITUTE(SUBSTITUTE(G123&amp;"",CHAR(160)," ")," "," ")))),N("AC9"))</f>
        <v/>
      </c>
      <c r="AG123" s="244" t="s">
        <v>78</v>
      </c>
    </row>
    <row r="124" spans="1:33" ht="15.75" x14ac:dyDescent="0.25">
      <c r="A124" s="160" t="str">
        <f>IF(1=1,IF(E124="","",A120),N("A10"))</f>
        <v/>
      </c>
      <c r="B124" s="127" t="str">
        <f>IF(1=1,IF(E124="","",B120),N("B10"))</f>
        <v/>
      </c>
      <c r="C124" s="128"/>
      <c r="D124" s="129" t="str">
        <f>IF(ISBLANK(E124),"",LARGE(D120:D123,1)+1)</f>
        <v/>
      </c>
      <c r="E124" s="130"/>
      <c r="F124" s="131"/>
      <c r="G124" s="170"/>
      <c r="H124" s="105"/>
      <c r="I124" s="132" t="str">
        <f>IF(1=1,IF(E124="","",I120),N("H10"))</f>
        <v/>
      </c>
      <c r="J124" s="133" t="str">
        <f>IF(1=1,IF(E124="","",J120),N("I10"))</f>
        <v/>
      </c>
      <c r="K124" s="134" t="str">
        <f>IF(1=1,IF(E124="","",K120),N("J10"))</f>
        <v/>
      </c>
      <c r="L124" s="135" t="str">
        <f>IF(1=1,IF(OR(J124="",O124="",NOT(ISNUMBER(J124)),NOT(ISNUMBER(O124)),J124=0),"",O124/J124),N("L10"))</f>
        <v/>
      </c>
      <c r="M124" s="136" t="str">
        <f>IF(1=1,IF(OR(L124="",NOT(ISNUMBER(F124))),"",F124*L124*IFERROR(INDEX(D384:D428,MATCH(AE124,B384:B428,0)),1)),N("M13"))</f>
        <v/>
      </c>
      <c r="N124" s="137" t="str">
        <f>IF(1=1,IF(F124="","",IF(G124="","",IFERROR(INDEX(E384:E428,MATCH(AE124,B384:B428,0)),G124&amp;""))),N("N6"))</f>
        <v/>
      </c>
      <c r="O124" s="138" t="str">
        <f>IF(1=1,IF(E124="","",O120),N("K10"))</f>
        <v/>
      </c>
      <c r="P124" s="139" t="str">
        <f>IF(1=1,IF(M124="","",IF(AND(ISNUMBER(M124),M124&lt;1,N124="kg"),MAX(1,ROUND(M124*1000,0)),IF(AND(ISNUMBER(M124),M124&lt;1,N124="L"),MAX(1,ROUND(M124*100,0)),ROUND(M124,3)))),N("O10"))</f>
        <v/>
      </c>
      <c r="Q124" s="140" t="str">
        <f>IF(1=1,IF(M124="","",IF(AND(ISNUMBER(M124),M124&lt;1,N124="kg"),"g",IF(AND(ISNUMBER(M124),M124&lt;1,N124="L"),"cl",N124))),N("P10"))</f>
        <v/>
      </c>
      <c r="R124" s="161" t="str">
        <f>IF(1=1,IF(E124="","",IF(F124="","A CONTROLER",IF(NOT(ISNUMBER(F124)),"TEXTE",IF(OR(L124="",L124&lt;=0),"COMMANDE PRINCIPALE INCOMPLETE",IF(G124="","UNITE MANQUANTE",IF(COUNTIF(B384:B428,AE124)=0,"UNITE A CONTROLER","OK")))))),N("Q9"))</f>
        <v/>
      </c>
      <c r="S124" s="105"/>
      <c r="T124" s="141">
        <f t="shared" si="14"/>
        <v>0</v>
      </c>
      <c r="U124" s="133" t="str">
        <f>IF(1=1,IF(E124="","",U120),N("S10"))</f>
        <v/>
      </c>
      <c r="V124" s="133" t="str">
        <f>IF(1=1,IF(E124="","",V120),N("T10"))</f>
        <v/>
      </c>
      <c r="W124" s="135" t="str">
        <f>IF(1=1,IF(OR(U124="",V124="",NOT(ISNUMBER(U124)),NOT(ISNUMBER(V124)),U124=0),"",V124/U124),N("U10"))</f>
        <v/>
      </c>
      <c r="X124" s="136" t="str">
        <f>IF(1=1,IF(OR(W124="",NOT(ISNUMBER(F124))),"",F124*W124*IFERROR(INDEX(D384:D428,MATCH(AE124,B384:B428,0)),1)),N("V7"))</f>
        <v/>
      </c>
      <c r="Y124" s="137" t="str">
        <f>IF(1=1,IF(F124="","",IF(G124="","",IFERROR(INDEX(E384:E428,MATCH(AE124,B384:B428,0)),G124&amp;""))),N("W6"))</f>
        <v/>
      </c>
      <c r="Z124" s="142" t="str">
        <f>IF(1=1,IF(X124="","",IF(AND(ISNUMBER(X124),X124&lt;1,Y124="kg"),MAX(1,ROUND(X124*1000,0)),IF(AND(ISNUMBER(X124),X124&lt;1,Y124="L"),MAX(1,ROUND(X124*100,0)),ROUND(X124,3)))),N("X10"))</f>
        <v/>
      </c>
      <c r="AA124" s="143" t="str">
        <f>IF(1=1,IF(X124="","",IF(AND(ISNUMBER(X124),X124&lt;1,Y124="kg"),"g",IF(AND(ISNUMBER(X124),X124&lt;1,Y124="L"),"cl",Y124))),N("Y10"))</f>
        <v/>
      </c>
      <c r="AB124" s="123" t="str">
        <f>IF(1=1,IF(E124="","",IF(F124="","A CONTROLER",IF(NOT(ISNUMBER(F124)),"TEXTE",IF(OR(W124="",W124&lt;=0),"COMMANDE COUVERTS INCOMPLETE",IF(G124="","UNITE MANQUANTE",IF(COUNTIF(B384:B428,AE124)=0,"UNITE A CONTROLER","OK")))))),N("Z6"))</f>
        <v/>
      </c>
      <c r="AD124" s="144" t="str">
        <f>IF(1=1,IF(E124="","",AD120),N("AB10"))</f>
        <v/>
      </c>
      <c r="AE124" s="125" t="str">
        <f>IF(1=1,IF(G124="","",UPPER(TRIM(SUBSTITUTE(SUBSTITUTE(G124&amp;"",CHAR(160)," ")," "," ")))),N("AC10"))</f>
        <v/>
      </c>
      <c r="AG124" s="244" t="s">
        <v>80</v>
      </c>
    </row>
    <row r="125" spans="1:33" ht="15.75" x14ac:dyDescent="0.25">
      <c r="A125" s="160" t="str">
        <f>IF(1=1,IF(E125="","",A120),N("A11"))</f>
        <v/>
      </c>
      <c r="B125" s="127" t="str">
        <f>IF(1=1,IF(E125="","",B120),N("B11"))</f>
        <v/>
      </c>
      <c r="C125" s="128"/>
      <c r="D125" s="129" t="str">
        <f>IF(ISBLANK(E125),"",LARGE(D120:D124,1)+1)</f>
        <v/>
      </c>
      <c r="E125" s="130"/>
      <c r="F125" s="131"/>
      <c r="G125" s="170"/>
      <c r="H125" s="105"/>
      <c r="I125" s="132" t="str">
        <f>IF(1=1,IF(E125="","",I120),N("H11"))</f>
        <v/>
      </c>
      <c r="J125" s="133" t="str">
        <f>IF(1=1,IF(E125="","",J120),N("I11"))</f>
        <v/>
      </c>
      <c r="K125" s="134" t="str">
        <f>IF(1=1,IF(E125="","",K120),N("J11"))</f>
        <v/>
      </c>
      <c r="L125" s="135" t="str">
        <f>IF(1=1,IF(OR(J125="",O125="",NOT(ISNUMBER(J125)),NOT(ISNUMBER(O125)),J125=0),"",O125/J125),N("L11"))</f>
        <v/>
      </c>
      <c r="M125" s="136" t="str">
        <f>IF(1=1,IF(OR(L125="",NOT(ISNUMBER(F125))),"",F125*L125*IFERROR(INDEX(D384:D428,MATCH(AE125,B384:B428,0)),1)),N("M13"))</f>
        <v/>
      </c>
      <c r="N125" s="137" t="str">
        <f>IF(1=1,IF(F125="","",IF(G125="","",IFERROR(INDEX(E384:E428,MATCH(AE125,B384:B428,0)),G125&amp;""))),N("N6"))</f>
        <v/>
      </c>
      <c r="O125" s="138" t="str">
        <f>IF(1=1,IF(E125="","",O120),N("K11"))</f>
        <v/>
      </c>
      <c r="P125" s="139" t="str">
        <f>IF(1=1,IF(M125="","",IF(AND(ISNUMBER(M125),M125&lt;1,N125="kg"),MAX(1,ROUND(M125*1000,0)),IF(AND(ISNUMBER(M125),M125&lt;1,N125="L"),MAX(1,ROUND(M125*100,0)),ROUND(M125,3)))),N("O11"))</f>
        <v/>
      </c>
      <c r="Q125" s="140" t="str">
        <f>IF(1=1,IF(M125="","",IF(AND(ISNUMBER(M125),M125&lt;1,N125="kg"),"g",IF(AND(ISNUMBER(M125),M125&lt;1,N125="L"),"cl",N125))),N("P11"))</f>
        <v/>
      </c>
      <c r="R125" s="161" t="str">
        <f>IF(1=1,IF(E125="","",IF(F125="","A CONTROLER",IF(NOT(ISNUMBER(F125)),"TEXTE",IF(OR(L125="",L125&lt;=0),"COMMANDE PRINCIPALE INCOMPLETE",IF(G125="","UNITE MANQUANTE",IF(COUNTIF(B384:B428,AE125)=0,"UNITE A CONTROLER","OK")))))),N("Q9"))</f>
        <v/>
      </c>
      <c r="S125" s="105"/>
      <c r="T125" s="141">
        <f t="shared" si="14"/>
        <v>0</v>
      </c>
      <c r="U125" s="133" t="str">
        <f>IF(1=1,IF(E125="","",U120),N("S11"))</f>
        <v/>
      </c>
      <c r="V125" s="133" t="str">
        <f>IF(1=1,IF(E125="","",V120),N("T11"))</f>
        <v/>
      </c>
      <c r="W125" s="135" t="str">
        <f>IF(1=1,IF(OR(U125="",V125="",NOT(ISNUMBER(U125)),NOT(ISNUMBER(V125)),U125=0),"",V125/U125),N("U11"))</f>
        <v/>
      </c>
      <c r="X125" s="136" t="str">
        <f>IF(1=1,IF(OR(W125="",NOT(ISNUMBER(F125))),"",F125*W125*IFERROR(INDEX(D384:D428,MATCH(AE125,B384:B428,0)),1)),N("V7"))</f>
        <v/>
      </c>
      <c r="Y125" s="137" t="str">
        <f>IF(1=1,IF(F125="","",IF(G125="","",IFERROR(INDEX(E384:E428,MATCH(AE125,B384:B428,0)),G125&amp;""))),N("W6"))</f>
        <v/>
      </c>
      <c r="Z125" s="142" t="str">
        <f>IF(1=1,IF(X125="","",IF(AND(ISNUMBER(X125),X125&lt;1,Y125="kg"),MAX(1,ROUND(X125*1000,0)),IF(AND(ISNUMBER(X125),X125&lt;1,Y125="L"),MAX(1,ROUND(X125*100,0)),ROUND(X125,3)))),N("X11"))</f>
        <v/>
      </c>
      <c r="AA125" s="143" t="str">
        <f>IF(1=1,IF(X125="","",IF(AND(ISNUMBER(X125),X125&lt;1,Y125="kg"),"g",IF(AND(ISNUMBER(X125),X125&lt;1,Y125="L"),"cl",Y125))),N("Y11"))</f>
        <v/>
      </c>
      <c r="AB125" s="123" t="str">
        <f>IF(1=1,IF(E125="","",IF(F125="","A CONTROLER",IF(NOT(ISNUMBER(F125)),"TEXTE",IF(OR(W125="",W125&lt;=0),"COMMANDE COUVERTS INCOMPLETE",IF(G125="","UNITE MANQUANTE",IF(COUNTIF(B384:B428,AE125)=0,"UNITE A CONTROLER","OK")))))),N("Z6"))</f>
        <v/>
      </c>
      <c r="AD125" s="144" t="str">
        <f>IF(1=1,IF(E125="","",AD120),N("AB11"))</f>
        <v/>
      </c>
      <c r="AE125" s="125" t="str">
        <f>IF(1=1,IF(G125="","",UPPER(TRIM(SUBSTITUTE(SUBSTITUTE(G125&amp;"",CHAR(160)," ")," "," ")))),N("AC11"))</f>
        <v/>
      </c>
      <c r="AG125" s="244" t="s">
        <v>66</v>
      </c>
    </row>
    <row r="126" spans="1:33" ht="15.75" x14ac:dyDescent="0.25">
      <c r="A126" s="160" t="str">
        <f>IF(1=1,IF(E126="","",A120),N("A12"))</f>
        <v/>
      </c>
      <c r="B126" s="127" t="str">
        <f>IF(1=1,IF(E126="","",B120),N("B12"))</f>
        <v/>
      </c>
      <c r="C126" s="128"/>
      <c r="D126" s="129" t="str">
        <f>IF(ISBLANK(E126),"",LARGE(D120:D125,1)+1)</f>
        <v/>
      </c>
      <c r="E126" s="130"/>
      <c r="F126" s="131"/>
      <c r="G126" s="170"/>
      <c r="H126" s="105"/>
      <c r="I126" s="132" t="str">
        <f>IF(1=1,IF(E126="","",I120),N("H12"))</f>
        <v/>
      </c>
      <c r="J126" s="133" t="str">
        <f>IF(1=1,IF(E126="","",J120),N("I12"))</f>
        <v/>
      </c>
      <c r="K126" s="134" t="str">
        <f>IF(1=1,IF(E126="","",K120),N("J12"))</f>
        <v/>
      </c>
      <c r="L126" s="135" t="str">
        <f>IF(1=1,IF(OR(J126="",O126="",NOT(ISNUMBER(J126)),NOT(ISNUMBER(O126)),J126=0),"",O126/J126),N("L12"))</f>
        <v/>
      </c>
      <c r="M126" s="136" t="str">
        <f>IF(1=1,IF(OR(L126="",NOT(ISNUMBER(F126))),"",F126*L126*IFERROR(INDEX(D384:D428,MATCH(AE126,B384:B428,0)),1)),N("M13"))</f>
        <v/>
      </c>
      <c r="N126" s="137" t="str">
        <f>IF(1=1,IF(F126="","",IF(G126="","",IFERROR(INDEX(E384:E428,MATCH(AE126,B384:B428,0)),G126&amp;""))),N("N6"))</f>
        <v/>
      </c>
      <c r="O126" s="138" t="str">
        <f>IF(1=1,IF(E126="","",O120),N("K12"))</f>
        <v/>
      </c>
      <c r="P126" s="139" t="str">
        <f>IF(1=1,IF(M126="","",IF(AND(ISNUMBER(M126),M126&lt;1,N126="kg"),MAX(1,ROUND(M126*1000,0)),IF(AND(ISNUMBER(M126),M126&lt;1,N126="L"),MAX(1,ROUND(M126*100,0)),ROUND(M126,3)))),N("O12"))</f>
        <v/>
      </c>
      <c r="Q126" s="140" t="str">
        <f>IF(1=1,IF(M126="","",IF(AND(ISNUMBER(M126),M126&lt;1,N126="kg"),"g",IF(AND(ISNUMBER(M126),M126&lt;1,N126="L"),"cl",N126))),N("P12"))</f>
        <v/>
      </c>
      <c r="R126" s="161" t="str">
        <f>IF(1=1,IF(E126="","",IF(F126="","A CONTROLER",IF(NOT(ISNUMBER(F126)),"TEXTE",IF(OR(L126="",L126&lt;=0),"COMMANDE PRINCIPALE INCOMPLETE",IF(G126="","UNITE MANQUANTE",IF(COUNTIF(B384:B428,AE126)=0,"UNITE A CONTROLER","OK")))))),N("Q9"))</f>
        <v/>
      </c>
      <c r="S126" s="105"/>
      <c r="T126" s="141">
        <f t="shared" si="14"/>
        <v>0</v>
      </c>
      <c r="U126" s="133" t="str">
        <f>IF(1=1,IF(E126="","",U120),N("S12"))</f>
        <v/>
      </c>
      <c r="V126" s="133" t="str">
        <f>IF(1=1,IF(E126="","",V120),N("T12"))</f>
        <v/>
      </c>
      <c r="W126" s="135" t="str">
        <f>IF(1=1,IF(OR(U126="",V126="",NOT(ISNUMBER(U126)),NOT(ISNUMBER(V126)),U126=0),"",V126/U126),N("U12"))</f>
        <v/>
      </c>
      <c r="X126" s="136" t="str">
        <f>IF(1=1,IF(OR(W126="",NOT(ISNUMBER(F126))),"",F126*W126*IFERROR(INDEX(D384:D428,MATCH(AE126,B384:B428,0)),1)),N("V7"))</f>
        <v/>
      </c>
      <c r="Y126" s="137" t="str">
        <f>IF(1=1,IF(F126="","",IF(G126="","",IFERROR(INDEX(E384:E428,MATCH(AE126,B384:B428,0)),G126&amp;""))),N("W6"))</f>
        <v/>
      </c>
      <c r="Z126" s="142" t="str">
        <f>IF(1=1,IF(X126="","",IF(AND(ISNUMBER(X126),X126&lt;1,Y126="kg"),MAX(1,ROUND(X126*1000,0)),IF(AND(ISNUMBER(X126),X126&lt;1,Y126="L"),MAX(1,ROUND(X126*100,0)),ROUND(X126,3)))),N("X12"))</f>
        <v/>
      </c>
      <c r="AA126" s="143" t="str">
        <f>IF(1=1,IF(X126="","",IF(AND(ISNUMBER(X126),X126&lt;1,Y126="kg"),"g",IF(AND(ISNUMBER(X126),X126&lt;1,Y126="L"),"cl",Y126))),N("Y12"))</f>
        <v/>
      </c>
      <c r="AB126" s="123" t="str">
        <f>IF(1=1,IF(E126="","",IF(F126="","A CONTROLER",IF(NOT(ISNUMBER(F126)),"TEXTE",IF(OR(W126="",W126&lt;=0),"COMMANDE COUVERTS INCOMPLETE",IF(G126="","UNITE MANQUANTE",IF(COUNTIF(B384:B428,AE126)=0,"UNITE A CONTROLER","OK")))))),N("Z6"))</f>
        <v/>
      </c>
      <c r="AD126" s="144" t="str">
        <f>IF(1=1,IF(E126="","",AD120),N("AB12"))</f>
        <v/>
      </c>
      <c r="AE126" s="125" t="str">
        <f>IF(1=1,IF(G126="","",UPPER(TRIM(SUBSTITUTE(SUBSTITUTE(G126&amp;"",CHAR(160)," ")," "," ")))),N("AC12"))</f>
        <v/>
      </c>
      <c r="AG126" s="244" t="s">
        <v>64</v>
      </c>
    </row>
    <row r="127" spans="1:33" ht="15.75" x14ac:dyDescent="0.25">
      <c r="A127" s="160" t="str">
        <f>IF(1=1,IF(E127="","",A120),N("A13"))</f>
        <v/>
      </c>
      <c r="B127" s="127" t="str">
        <f>IF(1=1,IF(E127="","",B120),N("B13"))</f>
        <v/>
      </c>
      <c r="C127" s="128"/>
      <c r="D127" s="129" t="str">
        <f>IF(ISBLANK(E127),"",LARGE(D120:D126,1)+1)</f>
        <v/>
      </c>
      <c r="E127" s="130"/>
      <c r="F127" s="131"/>
      <c r="G127" s="170"/>
      <c r="H127" s="105"/>
      <c r="I127" s="132" t="str">
        <f>IF(1=1,IF(E127="","",I120),N("H13"))</f>
        <v/>
      </c>
      <c r="J127" s="133" t="str">
        <f>IF(1=1,IF(E127="","",J120),N("I13"))</f>
        <v/>
      </c>
      <c r="K127" s="134" t="str">
        <f>IF(1=1,IF(E127="","",K120),N("J13"))</f>
        <v/>
      </c>
      <c r="L127" s="135" t="str">
        <f>IF(1=1,IF(OR(J127="",O127="",NOT(ISNUMBER(J127)),NOT(ISNUMBER(O127)),J127=0),"",O127/J127),N("L13"))</f>
        <v/>
      </c>
      <c r="M127" s="136" t="str">
        <f>IF(1=1,IF(OR(L127="",NOT(ISNUMBER(F127))),"",F127*L127*IFERROR(INDEX(D384:D428,MATCH(AE127,B384:B428,0)),1)),N("M13"))</f>
        <v/>
      </c>
      <c r="N127" s="137" t="str">
        <f>IF(1=1,IF(F127="","",IF(G127="","",IFERROR(INDEX(E384:E428,MATCH(AE127,B384:B428,0)),G127&amp;""))),N("N6"))</f>
        <v/>
      </c>
      <c r="O127" s="138" t="str">
        <f>IF(1=1,IF(E127="","",O120),N("K13"))</f>
        <v/>
      </c>
      <c r="P127" s="139" t="str">
        <f>IF(1=1,IF(M127="","",IF(AND(ISNUMBER(M127),M127&lt;1,N127="kg"),MAX(1,ROUND(M127*1000,0)),IF(AND(ISNUMBER(M127),M127&lt;1,N127="L"),MAX(1,ROUND(M127*100,0)),ROUND(M127,3)))),N("O13"))</f>
        <v/>
      </c>
      <c r="Q127" s="140" t="str">
        <f>IF(1=1,IF(M127="","",IF(AND(ISNUMBER(M127),M127&lt;1,N127="kg"),"g",IF(AND(ISNUMBER(M127),M127&lt;1,N127="L"),"cl",N127))),N("P13"))</f>
        <v/>
      </c>
      <c r="R127" s="161" t="str">
        <f>IF(1=1,IF(E127="","",IF(F127="","A CONTROLER",IF(NOT(ISNUMBER(F127)),"TEXTE",IF(OR(L127="",L127&lt;=0),"COMMANDE PRINCIPALE INCOMPLETE",IF(G127="","UNITE MANQUANTE",IF(COUNTIF(B384:B428,AE127)=0,"UNITE A CONTROLER","OK")))))),N("Q9"))</f>
        <v/>
      </c>
      <c r="S127" s="105"/>
      <c r="T127" s="141">
        <f t="shared" si="14"/>
        <v>0</v>
      </c>
      <c r="U127" s="133" t="str">
        <f>IF(1=1,IF(E127="","",U120),N("S13"))</f>
        <v/>
      </c>
      <c r="V127" s="133" t="str">
        <f>IF(1=1,IF(E127="","",V120),N("T13"))</f>
        <v/>
      </c>
      <c r="W127" s="135" t="str">
        <f>IF(1=1,IF(OR(U127="",V127="",NOT(ISNUMBER(U127)),NOT(ISNUMBER(V127)),U127=0),"",V127/U127),N("U13"))</f>
        <v/>
      </c>
      <c r="X127" s="136" t="str">
        <f>IF(1=1,IF(OR(W127="",NOT(ISNUMBER(F127))),"",F127*W127*IFERROR(INDEX(D384:D428,MATCH(AE127,B384:B428,0)),1)),N("V7"))</f>
        <v/>
      </c>
      <c r="Y127" s="137" t="str">
        <f>IF(1=1,IF(F127="","",IF(G127="","",IFERROR(INDEX(E384:E428,MATCH(AE127,B384:B428,0)),G127&amp;""))),N("W6"))</f>
        <v/>
      </c>
      <c r="Z127" s="142" t="str">
        <f>IF(1=1,IF(X127="","",IF(AND(ISNUMBER(X127),X127&lt;1,Y127="kg"),MAX(1,ROUND(X127*1000,0)),IF(AND(ISNUMBER(X127),X127&lt;1,Y127="L"),MAX(1,ROUND(X127*100,0)),ROUND(X127,3)))),N("X13"))</f>
        <v/>
      </c>
      <c r="AA127" s="143" t="str">
        <f>IF(1=1,IF(X127="","",IF(AND(ISNUMBER(X127),X127&lt;1,Y127="kg"),"g",IF(AND(ISNUMBER(X127),X127&lt;1,Y127="L"),"cl",Y127))),N("Y13"))</f>
        <v/>
      </c>
      <c r="AB127" s="123" t="str">
        <f>IF(1=1,IF(E127="","",IF(F127="","A CONTROLER",IF(NOT(ISNUMBER(F127)),"TEXTE",IF(OR(W127="",W127&lt;=0),"COMMANDE COUVERTS INCOMPLETE",IF(G127="","UNITE MANQUANTE",IF(COUNTIF(B384:B428,AE127)=0,"UNITE A CONTROLER","OK")))))),N("Z6"))</f>
        <v/>
      </c>
      <c r="AD127" s="144" t="str">
        <f>IF(1=1,IF(E127="","",AD120),N("AB13"))</f>
        <v/>
      </c>
      <c r="AE127" s="125" t="str">
        <f>IF(1=1,IF(G127="","",UPPER(TRIM(SUBSTITUTE(SUBSTITUTE(G127&amp;"",CHAR(160)," ")," "," ")))),N("AC13"))</f>
        <v/>
      </c>
      <c r="AG127" s="244"/>
    </row>
    <row r="128" spans="1:33" ht="15.75" x14ac:dyDescent="0.25">
      <c r="A128" s="160" t="str">
        <f>IF(1=1,IF(E128="","",A120),N("A14"))</f>
        <v/>
      </c>
      <c r="B128" s="127" t="str">
        <f>IF(1=1,IF(E128="","",B120),N("B14"))</f>
        <v/>
      </c>
      <c r="C128" s="128"/>
      <c r="D128" s="129" t="str">
        <f>IF(ISBLANK(E128),"",LARGE(D120:D127,1)+1)</f>
        <v/>
      </c>
      <c r="E128" s="130"/>
      <c r="F128" s="131"/>
      <c r="G128" s="170"/>
      <c r="H128" s="105"/>
      <c r="I128" s="132" t="str">
        <f>IF(1=1,IF(E128="","",I120),N("H14"))</f>
        <v/>
      </c>
      <c r="J128" s="133" t="str">
        <f>IF(1=1,IF(E128="","",J120),N("I14"))</f>
        <v/>
      </c>
      <c r="K128" s="134" t="str">
        <f>IF(1=1,IF(E128="","",K120),N("J14"))</f>
        <v/>
      </c>
      <c r="L128" s="135" t="str">
        <f>IF(1=1,IF(OR(J128="",O128="",NOT(ISNUMBER(J128)),NOT(ISNUMBER(O128)),J128=0),"",O128/J128),N("L14"))</f>
        <v/>
      </c>
      <c r="M128" s="136" t="str">
        <f>IF(1=1,IF(OR(L128="",NOT(ISNUMBER(F128))),"",F128*L128*IFERROR(INDEX(D384:D428,MATCH(AE128,B384:B428,0)),1)),N("M13"))</f>
        <v/>
      </c>
      <c r="N128" s="137" t="str">
        <f>IF(1=1,IF(F128="","",IF(G128="","",IFERROR(INDEX(E384:E428,MATCH(AE128,B384:B428,0)),G128&amp;""))),N("N6"))</f>
        <v/>
      </c>
      <c r="O128" s="138" t="str">
        <f>IF(1=1,IF(E128="","",O120),N("K14"))</f>
        <v/>
      </c>
      <c r="P128" s="139" t="str">
        <f>IF(1=1,IF(M128="","",IF(AND(ISNUMBER(M128),M128&lt;1,N128="kg"),MAX(1,ROUND(M128*1000,0)),IF(AND(ISNUMBER(M128),M128&lt;1,N128="L"),MAX(1,ROUND(M128*100,0)),ROUND(M128,3)))),N("O14"))</f>
        <v/>
      </c>
      <c r="Q128" s="140" t="str">
        <f>IF(1=1,IF(M128="","",IF(AND(ISNUMBER(M128),M128&lt;1,N128="kg"),"g",IF(AND(ISNUMBER(M128),M128&lt;1,N128="L"),"cl",N128))),N("P14"))</f>
        <v/>
      </c>
      <c r="R128" s="161" t="str">
        <f>IF(1=1,IF(E128="","",IF(F128="","A CONTROLER",IF(NOT(ISNUMBER(F128)),"TEXTE",IF(OR(L128="",L128&lt;=0),"COMMANDE PRINCIPALE INCOMPLETE",IF(G128="","UNITE MANQUANTE",IF(COUNTIF(B384:B428,AE128)=0,"UNITE A CONTROLER","OK")))))),N("Q9"))</f>
        <v/>
      </c>
      <c r="S128" s="105"/>
      <c r="T128" s="141">
        <f t="shared" si="14"/>
        <v>0</v>
      </c>
      <c r="U128" s="133" t="str">
        <f>IF(1=1,IF(E128="","",U120),N("S14"))</f>
        <v/>
      </c>
      <c r="V128" s="133" t="str">
        <f>IF(1=1,IF(E128="","",V120),N("T14"))</f>
        <v/>
      </c>
      <c r="W128" s="135" t="str">
        <f>IF(1=1,IF(OR(U128="",V128="",NOT(ISNUMBER(U128)),NOT(ISNUMBER(V128)),U128=0),"",V128/U128),N("U14"))</f>
        <v/>
      </c>
      <c r="X128" s="136" t="str">
        <f>IF(1=1,IF(OR(W128="",NOT(ISNUMBER(F128))),"",F128*W128*IFERROR(INDEX(D384:D428,MATCH(AE128,B384:B428,0)),1)),N("V7"))</f>
        <v/>
      </c>
      <c r="Y128" s="137" t="str">
        <f>IF(1=1,IF(F128="","",IF(G128="","",IFERROR(INDEX(E384:E428,MATCH(AE128,B384:B428,0)),G128&amp;""))),N("W6"))</f>
        <v/>
      </c>
      <c r="Z128" s="142" t="str">
        <f>IF(1=1,IF(X128="","",IF(AND(ISNUMBER(X128),X128&lt;1,Y128="kg"),MAX(1,ROUND(X128*1000,0)),IF(AND(ISNUMBER(X128),X128&lt;1,Y128="L"),MAX(1,ROUND(X128*100,0)),ROUND(X128,3)))),N("X14"))</f>
        <v/>
      </c>
      <c r="AA128" s="143" t="str">
        <f>IF(1=1,IF(X128="","",IF(AND(ISNUMBER(X128),X128&lt;1,Y128="kg"),"g",IF(AND(ISNUMBER(X128),X128&lt;1,Y128="L"),"cl",Y128))),N("Y14"))</f>
        <v/>
      </c>
      <c r="AB128" s="123" t="str">
        <f>IF(1=1,IF(E128="","",IF(F128="","A CONTROLER",IF(NOT(ISNUMBER(F128)),"TEXTE",IF(OR(W128="",W128&lt;=0),"COMMANDE COUVERTS INCOMPLETE",IF(G128="","UNITE MANQUANTE",IF(COUNTIF(B384:B428,AE128)=0,"UNITE A CONTROLER","OK")))))),N("Z6"))</f>
        <v/>
      </c>
      <c r="AD128" s="144" t="str">
        <f>IF(1=1,IF(E128="","",AD120),N("AB14"))</f>
        <v/>
      </c>
      <c r="AE128" s="125" t="str">
        <f>IF(1=1,IF(G128="","",UPPER(TRIM(SUBSTITUTE(SUBSTITUTE(G128&amp;"",CHAR(160)," ")," "," ")))),N("AC14"))</f>
        <v/>
      </c>
    </row>
    <row r="129" spans="1:31" ht="15.75" x14ac:dyDescent="0.25">
      <c r="A129" s="160" t="str">
        <f>IF(1=1,IF(E129="","",A120),N("A15"))</f>
        <v/>
      </c>
      <c r="B129" s="127" t="str">
        <f>IF(1=1,IF(E129="","",B120),N("B15"))</f>
        <v/>
      </c>
      <c r="C129" s="128"/>
      <c r="D129" s="129" t="str">
        <f>IF(ISBLANK(E129),"",LARGE(D120:D128,1)+1)</f>
        <v/>
      </c>
      <c r="E129" s="130"/>
      <c r="F129" s="131"/>
      <c r="G129" s="170"/>
      <c r="H129" s="105"/>
      <c r="I129" s="132" t="str">
        <f>IF(1=1,IF(E129="","",I120),N("H15"))</f>
        <v/>
      </c>
      <c r="J129" s="133" t="str">
        <f>IF(1=1,IF(E129="","",J120),N("I15"))</f>
        <v/>
      </c>
      <c r="K129" s="134" t="str">
        <f>IF(1=1,IF(E129="","",K120),N("J15"))</f>
        <v/>
      </c>
      <c r="L129" s="135" t="str">
        <f>IF(1=1,IF(OR(J129="",O129="",NOT(ISNUMBER(J129)),NOT(ISNUMBER(O129)),J129=0),"",O129/J129),N("L15"))</f>
        <v/>
      </c>
      <c r="M129" s="136" t="str">
        <f>IF(1=1,IF(OR(L129="",NOT(ISNUMBER(F129))),"",F129*L129*IFERROR(INDEX(D384:D428,MATCH(AE129,B384:B428,0)),1)),N("M13"))</f>
        <v/>
      </c>
      <c r="N129" s="137" t="str">
        <f>IF(1=1,IF(F129="","",IF(G129="","",IFERROR(INDEX(E384:E428,MATCH(AE129,B384:B428,0)),G129&amp;""))),N("N6"))</f>
        <v/>
      </c>
      <c r="O129" s="138" t="str">
        <f>IF(1=1,IF(E129="","",O120),N("K15"))</f>
        <v/>
      </c>
      <c r="P129" s="139" t="str">
        <f>IF(1=1,IF(M129="","",IF(AND(ISNUMBER(M129),M129&lt;1,N129="kg"),MAX(1,ROUND(M129*1000,0)),IF(AND(ISNUMBER(M129),M129&lt;1,N129="L"),MAX(1,ROUND(M129*100,0)),ROUND(M129,3)))),N("O15"))</f>
        <v/>
      </c>
      <c r="Q129" s="140" t="str">
        <f>IF(1=1,IF(M129="","",IF(AND(ISNUMBER(M129),M129&lt;1,N129="kg"),"g",IF(AND(ISNUMBER(M129),M129&lt;1,N129="L"),"cl",N129))),N("P15"))</f>
        <v/>
      </c>
      <c r="R129" s="161" t="str">
        <f>IF(1=1,IF(E129="","",IF(F129="","A CONTROLER",IF(NOT(ISNUMBER(F129)),"TEXTE",IF(OR(L129="",L129&lt;=0),"COMMANDE PRINCIPALE INCOMPLETE",IF(G129="","UNITE MANQUANTE",IF(COUNTIF(B384:B428,AE129)=0,"UNITE A CONTROLER","OK")))))),N("Q9"))</f>
        <v/>
      </c>
      <c r="S129" s="105"/>
      <c r="T129" s="141">
        <f t="shared" si="14"/>
        <v>0</v>
      </c>
      <c r="U129" s="133" t="str">
        <f>IF(1=1,IF(E129="","",U120),N("S15"))</f>
        <v/>
      </c>
      <c r="V129" s="133" t="str">
        <f>IF(1=1,IF(E129="","",V120),N("T15"))</f>
        <v/>
      </c>
      <c r="W129" s="135" t="str">
        <f>IF(1=1,IF(OR(U129="",V129="",NOT(ISNUMBER(U129)),NOT(ISNUMBER(V129)),U129=0),"",V129/U129),N("U15"))</f>
        <v/>
      </c>
      <c r="X129" s="136" t="str">
        <f>IF(1=1,IF(OR(W129="",NOT(ISNUMBER(F129))),"",F129*W129*IFERROR(INDEX(D384:D428,MATCH(AE129,B384:B428,0)),1)),N("V7"))</f>
        <v/>
      </c>
      <c r="Y129" s="137" t="str">
        <f>IF(1=1,IF(F129="","",IF(G129="","",IFERROR(INDEX(E384:E428,MATCH(AE129,B384:B428,0)),G129&amp;""))),N("W6"))</f>
        <v/>
      </c>
      <c r="Z129" s="142" t="str">
        <f>IF(1=1,IF(X129="","",IF(AND(ISNUMBER(X129),X129&lt;1,Y129="kg"),MAX(1,ROUND(X129*1000,0)),IF(AND(ISNUMBER(X129),X129&lt;1,Y129="L"),MAX(1,ROUND(X129*100,0)),ROUND(X129,3)))),N("X15"))</f>
        <v/>
      </c>
      <c r="AA129" s="143" t="str">
        <f>IF(1=1,IF(X129="","",IF(AND(ISNUMBER(X129),X129&lt;1,Y129="kg"),"g",IF(AND(ISNUMBER(X129),X129&lt;1,Y129="L"),"cl",Y129))),N("Y15"))</f>
        <v/>
      </c>
      <c r="AB129" s="123" t="str">
        <f>IF(1=1,IF(E129="","",IF(F129="","A CONTROLER",IF(NOT(ISNUMBER(F129)),"TEXTE",IF(OR(W129="",W129&lt;=0),"COMMANDE COUVERTS INCOMPLETE",IF(G129="","UNITE MANQUANTE",IF(COUNTIF(B384:B428,AE129)=0,"UNITE A CONTROLER","OK")))))),N("Z6"))</f>
        <v/>
      </c>
      <c r="AD129" s="144" t="str">
        <f>IF(1=1,IF(E129="","",AD120),N("AB15"))</f>
        <v/>
      </c>
      <c r="AE129" s="125" t="str">
        <f>IF(1=1,IF(G129="","",UPPER(TRIM(SUBSTITUTE(SUBSTITUTE(G129&amp;"",CHAR(160)," ")," "," ")))),N("AC15"))</f>
        <v/>
      </c>
    </row>
    <row r="130" spans="1:31" ht="15.75" x14ac:dyDescent="0.25">
      <c r="A130" s="160" t="str">
        <f>IF(1=1,IF(E130="","",A120),N("A16"))</f>
        <v/>
      </c>
      <c r="B130" s="127" t="str">
        <f>IF(1=1,IF(E130="","",B120),N("B16"))</f>
        <v/>
      </c>
      <c r="C130" s="128"/>
      <c r="D130" s="129" t="str">
        <f>IF(ISBLANK(E130),"",LARGE(D120:D129,1)+1)</f>
        <v/>
      </c>
      <c r="E130" s="130"/>
      <c r="F130" s="131"/>
      <c r="G130" s="170"/>
      <c r="H130" s="105"/>
      <c r="I130" s="132" t="str">
        <f>IF(1=1,IF(E130="","",I120),N("H16"))</f>
        <v/>
      </c>
      <c r="J130" s="133" t="str">
        <f>IF(1=1,IF(E130="","",J120),N("I16"))</f>
        <v/>
      </c>
      <c r="K130" s="134" t="str">
        <f>IF(1=1,IF(E130="","",K120),N("J16"))</f>
        <v/>
      </c>
      <c r="L130" s="135" t="str">
        <f>IF(1=1,IF(OR(J130="",O130="",NOT(ISNUMBER(J130)),NOT(ISNUMBER(O130)),J130=0),"",O130/J130),N("L16"))</f>
        <v/>
      </c>
      <c r="M130" s="136" t="str">
        <f>IF(1=1,IF(OR(L130="",NOT(ISNUMBER(F130))),"",F130*L130*IFERROR(INDEX(D384:D428,MATCH(AE130,B384:B428,0)),1)),N("M13"))</f>
        <v/>
      </c>
      <c r="N130" s="137" t="str">
        <f>IF(1=1,IF(F130="","",IF(G130="","",IFERROR(INDEX(E384:E428,MATCH(AE130,B384:B428,0)),G130&amp;""))),N("N6"))</f>
        <v/>
      </c>
      <c r="O130" s="138" t="str">
        <f>IF(1=1,IF(E130="","",O120),N("K16"))</f>
        <v/>
      </c>
      <c r="P130" s="139" t="str">
        <f>IF(1=1,IF(M130="","",IF(AND(ISNUMBER(M130),M130&lt;1,N130="kg"),MAX(1,ROUND(M130*1000,0)),IF(AND(ISNUMBER(M130),M130&lt;1,N130="L"),MAX(1,ROUND(M130*100,0)),ROUND(M130,3)))),N("O16"))</f>
        <v/>
      </c>
      <c r="Q130" s="140" t="str">
        <f>IF(1=1,IF(M130="","",IF(AND(ISNUMBER(M130),M130&lt;1,N130="kg"),"g",IF(AND(ISNUMBER(M130),M130&lt;1,N130="L"),"cl",N130))),N("P16"))</f>
        <v/>
      </c>
      <c r="R130" s="161" t="str">
        <f>IF(1=1,IF(E130="","",IF(F130="","A CONTROLER",IF(NOT(ISNUMBER(F130)),"TEXTE",IF(OR(L130="",L130&lt;=0),"COMMANDE PRINCIPALE INCOMPLETE",IF(G130="","UNITE MANQUANTE",IF(COUNTIF(B384:B428,AE130)=0,"UNITE A CONTROLER","OK")))))),N("Q9"))</f>
        <v/>
      </c>
      <c r="S130" s="105"/>
      <c r="T130" s="141">
        <f t="shared" si="14"/>
        <v>0</v>
      </c>
      <c r="U130" s="133" t="str">
        <f>IF(1=1,IF(E130="","",U120),N("S16"))</f>
        <v/>
      </c>
      <c r="V130" s="133" t="str">
        <f>IF(1=1,IF(E130="","",V120),N("T16"))</f>
        <v/>
      </c>
      <c r="W130" s="135" t="str">
        <f>IF(1=1,IF(OR(U130="",V130="",NOT(ISNUMBER(U130)),NOT(ISNUMBER(V130)),U130=0),"",V130/U130),N("U16"))</f>
        <v/>
      </c>
      <c r="X130" s="136" t="str">
        <f>IF(1=1,IF(OR(W130="",NOT(ISNUMBER(F130))),"",F130*W130*IFERROR(INDEX(D384:D428,MATCH(AE130,B384:B428,0)),1)),N("V7"))</f>
        <v/>
      </c>
      <c r="Y130" s="137" t="str">
        <f>IF(1=1,IF(F130="","",IF(G130="","",IFERROR(INDEX(E384:E428,MATCH(AE130,B384:B428,0)),G130&amp;""))),N("W6"))</f>
        <v/>
      </c>
      <c r="Z130" s="142" t="str">
        <f>IF(1=1,IF(X130="","",IF(AND(ISNUMBER(X130),X130&lt;1,Y130="kg"),MAX(1,ROUND(X130*1000,0)),IF(AND(ISNUMBER(X130),X130&lt;1,Y130="L"),MAX(1,ROUND(X130*100,0)),ROUND(X130,3)))),N("X16"))</f>
        <v/>
      </c>
      <c r="AA130" s="143" t="str">
        <f>IF(1=1,IF(X130="","",IF(AND(ISNUMBER(X130),X130&lt;1,Y130="kg"),"g",IF(AND(ISNUMBER(X130),X130&lt;1,Y130="L"),"cl",Y130))),N("Y16"))</f>
        <v/>
      </c>
      <c r="AB130" s="123" t="str">
        <f>IF(1=1,IF(E130="","",IF(F130="","A CONTROLER",IF(NOT(ISNUMBER(F130)),"TEXTE",IF(OR(W130="",W130&lt;=0),"COMMANDE COUVERTS INCOMPLETE",IF(G130="","UNITE MANQUANTE",IF(COUNTIF(B384:B428,AE130)=0,"UNITE A CONTROLER","OK")))))),N("Z6"))</f>
        <v/>
      </c>
      <c r="AD130" s="144" t="str">
        <f>IF(1=1,IF(E130="","",AD120),N("AB16"))</f>
        <v/>
      </c>
      <c r="AE130" s="125" t="str">
        <f>IF(1=1,IF(G130="","",UPPER(TRIM(SUBSTITUTE(SUBSTITUTE(G130&amp;"",CHAR(160)," ")," "," ")))),N("AC16"))</f>
        <v/>
      </c>
    </row>
    <row r="131" spans="1:31" ht="15.75" x14ac:dyDescent="0.25">
      <c r="A131" s="160" t="str">
        <f>IF(1=1,IF(E131="","",A120),N("A17"))</f>
        <v/>
      </c>
      <c r="B131" s="127" t="str">
        <f>IF(1=1,IF(E131="","",B120),N("B17"))</f>
        <v/>
      </c>
      <c r="C131" s="128"/>
      <c r="D131" s="129" t="str">
        <f>IF(ISBLANK(E131),"",LARGE(D120:D130,1)+1)</f>
        <v/>
      </c>
      <c r="E131" s="130"/>
      <c r="F131" s="131"/>
      <c r="G131" s="170"/>
      <c r="H131" s="105"/>
      <c r="I131" s="132" t="str">
        <f>IF(1=1,IF(E131="","",I120),N("H17"))</f>
        <v/>
      </c>
      <c r="J131" s="133" t="str">
        <f>IF(1=1,IF(E131="","",J120),N("I17"))</f>
        <v/>
      </c>
      <c r="K131" s="134" t="str">
        <f>IF(1=1,IF(E131="","",K120),N("J17"))</f>
        <v/>
      </c>
      <c r="L131" s="135" t="str">
        <f>IF(1=1,IF(OR(J131="",O131="",NOT(ISNUMBER(J131)),NOT(ISNUMBER(O131)),J131=0),"",O131/J131),N("L17"))</f>
        <v/>
      </c>
      <c r="M131" s="136" t="str">
        <f>IF(1=1,IF(OR(L131="",NOT(ISNUMBER(F131))),"",F131*L131*IFERROR(INDEX(D384:D428,MATCH(AE131,B384:B428,0)),1)),N("M13"))</f>
        <v/>
      </c>
      <c r="N131" s="137" t="str">
        <f>IF(1=1,IF(F131="","",IF(G131="","",IFERROR(INDEX(E384:E428,MATCH(AE131,B384:B428,0)),G131&amp;""))),N("N6"))</f>
        <v/>
      </c>
      <c r="O131" s="138" t="str">
        <f>IF(1=1,IF(E131="","",O120),N("K17"))</f>
        <v/>
      </c>
      <c r="P131" s="139" t="str">
        <f>IF(1=1,IF(M131="","",IF(AND(ISNUMBER(M131),M131&lt;1,N131="kg"),MAX(1,ROUND(M131*1000,0)),IF(AND(ISNUMBER(M131),M131&lt;1,N131="L"),MAX(1,ROUND(M131*100,0)),ROUND(M131,3)))),N("O17"))</f>
        <v/>
      </c>
      <c r="Q131" s="140" t="str">
        <f>IF(1=1,IF(M131="","",IF(AND(ISNUMBER(M131),M131&lt;1,N131="kg"),"g",IF(AND(ISNUMBER(M131),M131&lt;1,N131="L"),"cl",N131))),N("P17"))</f>
        <v/>
      </c>
      <c r="R131" s="161" t="str">
        <f>IF(1=1,IF(E131="","",IF(F131="","A CONTROLER",IF(NOT(ISNUMBER(F131)),"TEXTE",IF(OR(L131="",L131&lt;=0),"COMMANDE PRINCIPALE INCOMPLETE",IF(G131="","UNITE MANQUANTE",IF(COUNTIF(B384:B428,AE131)=0,"UNITE A CONTROLER","OK")))))),N("Q9"))</f>
        <v/>
      </c>
      <c r="S131" s="105"/>
      <c r="T131" s="141">
        <f t="shared" si="14"/>
        <v>0</v>
      </c>
      <c r="U131" s="133" t="str">
        <f>IF(1=1,IF(E131="","",U120),N("S17"))</f>
        <v/>
      </c>
      <c r="V131" s="133" t="str">
        <f>IF(1=1,IF(E131="","",V120),N("T17"))</f>
        <v/>
      </c>
      <c r="W131" s="135" t="str">
        <f>IF(1=1,IF(OR(U131="",V131="",NOT(ISNUMBER(U131)),NOT(ISNUMBER(V131)),U131=0),"",V131/U131),N("U17"))</f>
        <v/>
      </c>
      <c r="X131" s="136" t="str">
        <f>IF(1=1,IF(OR(W131="",NOT(ISNUMBER(F131))),"",F131*W131*IFERROR(INDEX(D384:D428,MATCH(AE131,B384:B428,0)),1)),N("V7"))</f>
        <v/>
      </c>
      <c r="Y131" s="137" t="str">
        <f>IF(1=1,IF(F131="","",IF(G131="","",IFERROR(INDEX(E384:E428,MATCH(AE131,B384:B428,0)),G131&amp;""))),N("W6"))</f>
        <v/>
      </c>
      <c r="Z131" s="142" t="str">
        <f>IF(1=1,IF(X131="","",IF(AND(ISNUMBER(X131),X131&lt;1,Y131="kg"),MAX(1,ROUND(X131*1000,0)),IF(AND(ISNUMBER(X131),X131&lt;1,Y131="L"),MAX(1,ROUND(X131*100,0)),ROUND(X131,3)))),N("X17"))</f>
        <v/>
      </c>
      <c r="AA131" s="143" t="str">
        <f>IF(1=1,IF(X131="","",IF(AND(ISNUMBER(X131),X131&lt;1,Y131="kg"),"g",IF(AND(ISNUMBER(X131),X131&lt;1,Y131="L"),"cl",Y131))),N("Y17"))</f>
        <v/>
      </c>
      <c r="AB131" s="123" t="str">
        <f>IF(1=1,IF(E131="","",IF(F131="","A CONTROLER",IF(NOT(ISNUMBER(F131)),"TEXTE",IF(OR(W131="",W131&lt;=0),"COMMANDE COUVERTS INCOMPLETE",IF(G131="","UNITE MANQUANTE",IF(COUNTIF(B384:B428,AE131)=0,"UNITE A CONTROLER","OK")))))),N("Z6"))</f>
        <v/>
      </c>
      <c r="AD131" s="144" t="str">
        <f>IF(1=1,IF(E131="","",AD120),N("AB17"))</f>
        <v/>
      </c>
      <c r="AE131" s="125" t="str">
        <f>IF(1=1,IF(G131="","",UPPER(TRIM(SUBSTITUTE(SUBSTITUTE(G131&amp;"",CHAR(160)," ")," "," ")))),N("AC17"))</f>
        <v/>
      </c>
    </row>
    <row r="132" spans="1:31" ht="15.75" x14ac:dyDescent="0.25">
      <c r="A132" s="160" t="str">
        <f>IF(1=1,IF(E132="","",A120),N("A18"))</f>
        <v/>
      </c>
      <c r="B132" s="127" t="str">
        <f>IF(1=1,IF(E132="","",B120),N("B18"))</f>
        <v/>
      </c>
      <c r="C132" s="128"/>
      <c r="D132" s="129" t="str">
        <f>IF(ISBLANK(E132),"",LARGE(D120:D131,1)+1)</f>
        <v/>
      </c>
      <c r="E132" s="130"/>
      <c r="F132" s="131"/>
      <c r="G132" s="170"/>
      <c r="H132" s="105"/>
      <c r="I132" s="132" t="str">
        <f>IF(1=1,IF(E132="","",I120),N("H18"))</f>
        <v/>
      </c>
      <c r="J132" s="133" t="str">
        <f>IF(1=1,IF(E132="","",J120),N("I18"))</f>
        <v/>
      </c>
      <c r="K132" s="134" t="str">
        <f>IF(1=1,IF(E132="","",K120),N("J18"))</f>
        <v/>
      </c>
      <c r="L132" s="135" t="str">
        <f>IF(1=1,IF(OR(J132="",O132="",NOT(ISNUMBER(J132)),NOT(ISNUMBER(O132)),J132=0),"",O132/J132),N("L18"))</f>
        <v/>
      </c>
      <c r="M132" s="136" t="str">
        <f>IF(1=1,IF(OR(L132="",NOT(ISNUMBER(F132))),"",F132*L132*IFERROR(INDEX(D384:D428,MATCH(AE132,B384:B428,0)),1)),N("M13"))</f>
        <v/>
      </c>
      <c r="N132" s="137" t="str">
        <f>IF(1=1,IF(F132="","",IF(G132="","",IFERROR(INDEX(E384:E428,MATCH(AE132,B384:B428,0)),G132&amp;""))),N("N6"))</f>
        <v/>
      </c>
      <c r="O132" s="138" t="str">
        <f>IF(1=1,IF(E132="","",O120),N("K18"))</f>
        <v/>
      </c>
      <c r="P132" s="139" t="str">
        <f>IF(1=1,IF(M132="","",IF(AND(ISNUMBER(M132),M132&lt;1,N132="kg"),MAX(1,ROUND(M132*1000,0)),IF(AND(ISNUMBER(M132),M132&lt;1,N132="L"),MAX(1,ROUND(M132*100,0)),ROUND(M132,3)))),N("O18"))</f>
        <v/>
      </c>
      <c r="Q132" s="140" t="str">
        <f>IF(1=1,IF(M132="","",IF(AND(ISNUMBER(M132),M132&lt;1,N132="kg"),"g",IF(AND(ISNUMBER(M132),M132&lt;1,N132="L"),"cl",N132))),N("P18"))</f>
        <v/>
      </c>
      <c r="R132" s="161" t="str">
        <f>IF(1=1,IF(E132="","",IF(F132="","A CONTROLER",IF(NOT(ISNUMBER(F132)),"TEXTE",IF(OR(L132="",L132&lt;=0),"COMMANDE PRINCIPALE INCOMPLETE",IF(G132="","UNITE MANQUANTE",IF(COUNTIF(B384:B428,AE132)=0,"UNITE A CONTROLER","OK")))))),N("Q9"))</f>
        <v/>
      </c>
      <c r="S132" s="105"/>
      <c r="T132" s="141">
        <f t="shared" si="14"/>
        <v>0</v>
      </c>
      <c r="U132" s="133" t="str">
        <f>IF(1=1,IF(E132="","",U120),N("S18"))</f>
        <v/>
      </c>
      <c r="V132" s="133" t="str">
        <f>IF(1=1,IF(E132="","",V120),N("T18"))</f>
        <v/>
      </c>
      <c r="W132" s="135" t="str">
        <f>IF(1=1,IF(OR(U132="",V132="",NOT(ISNUMBER(U132)),NOT(ISNUMBER(V132)),U132=0),"",V132/U132),N("U18"))</f>
        <v/>
      </c>
      <c r="X132" s="136" t="str">
        <f>IF(1=1,IF(OR(W132="",NOT(ISNUMBER(F132))),"",F132*W132*IFERROR(INDEX(D384:D428,MATCH(AE132,B384:B428,0)),1)),N("V7"))</f>
        <v/>
      </c>
      <c r="Y132" s="137" t="str">
        <f>IF(1=1,IF(F132="","",IF(G132="","",IFERROR(INDEX(E384:E428,MATCH(AE132,B384:B428,0)),G132&amp;""))),N("W6"))</f>
        <v/>
      </c>
      <c r="Z132" s="142" t="str">
        <f>IF(1=1,IF(X132="","",IF(AND(ISNUMBER(X132),X132&lt;1,Y132="kg"),MAX(1,ROUND(X132*1000,0)),IF(AND(ISNUMBER(X132),X132&lt;1,Y132="L"),MAX(1,ROUND(X132*100,0)),ROUND(X132,3)))),N("X18"))</f>
        <v/>
      </c>
      <c r="AA132" s="143" t="str">
        <f>IF(1=1,IF(X132="","",IF(AND(ISNUMBER(X132),X132&lt;1,Y132="kg"),"g",IF(AND(ISNUMBER(X132),X132&lt;1,Y132="L"),"cl",Y132))),N("Y18"))</f>
        <v/>
      </c>
      <c r="AB132" s="123" t="str">
        <f>IF(1=1,IF(E132="","",IF(F132="","A CONTROLER",IF(NOT(ISNUMBER(F132)),"TEXTE",IF(OR(W132="",W132&lt;=0),"COMMANDE COUVERTS INCOMPLETE",IF(G132="","UNITE MANQUANTE",IF(COUNTIF(B384:B428,AE132)=0,"UNITE A CONTROLER","OK")))))),N("Z6"))</f>
        <v/>
      </c>
      <c r="AD132" s="144" t="str">
        <f>IF(1=1,IF(E132="","",AD120),N("AB18"))</f>
        <v/>
      </c>
      <c r="AE132" s="125" t="str">
        <f>IF(1=1,IF(G132="","",UPPER(TRIM(SUBSTITUTE(SUBSTITUTE(G132&amp;"",CHAR(160)," ")," "," ")))),N("AC18"))</f>
        <v/>
      </c>
    </row>
    <row r="133" spans="1:31" ht="15.75" x14ac:dyDescent="0.25">
      <c r="A133" s="160" t="str">
        <f>IF(1=1,IF(E133="","",A120),N("A19"))</f>
        <v/>
      </c>
      <c r="B133" s="127" t="str">
        <f>IF(1=1,IF(E133="","",B120),N("B19"))</f>
        <v/>
      </c>
      <c r="C133" s="128"/>
      <c r="D133" s="129" t="str">
        <f>IF(ISBLANK(E133),"",LARGE(D120:D132,1)+1)</f>
        <v/>
      </c>
      <c r="E133" s="130"/>
      <c r="F133" s="131"/>
      <c r="G133" s="170"/>
      <c r="H133" s="105"/>
      <c r="I133" s="132" t="str">
        <f>IF(1=1,IF(E133="","",I120),N("H19"))</f>
        <v/>
      </c>
      <c r="J133" s="133" t="str">
        <f>IF(1=1,IF(E133="","",J120),N("I19"))</f>
        <v/>
      </c>
      <c r="K133" s="134" t="str">
        <f>IF(1=1,IF(E133="","",K120),N("J19"))</f>
        <v/>
      </c>
      <c r="L133" s="135" t="str">
        <f>IF(1=1,IF(OR(J133="",O133="",NOT(ISNUMBER(J133)),NOT(ISNUMBER(O133)),J133=0),"",O133/J133),N("L19"))</f>
        <v/>
      </c>
      <c r="M133" s="136" t="str">
        <f>IF(1=1,IF(OR(L133="",NOT(ISNUMBER(F133))),"",F133*L133*IFERROR(INDEX(D384:D428,MATCH(AE133,B384:B428,0)),1)),N("M13"))</f>
        <v/>
      </c>
      <c r="N133" s="137" t="str">
        <f>IF(1=1,IF(F133="","",IF(G133="","",IFERROR(INDEX(E384:E428,MATCH(AE133,B384:B428,0)),G133&amp;""))),N("N6"))</f>
        <v/>
      </c>
      <c r="O133" s="138" t="str">
        <f>IF(1=1,IF(E133="","",O120),N("K19"))</f>
        <v/>
      </c>
      <c r="P133" s="139" t="str">
        <f>IF(1=1,IF(M133="","",IF(AND(ISNUMBER(M133),M133&lt;1,N133="kg"),MAX(1,ROUND(M133*1000,0)),IF(AND(ISNUMBER(M133),M133&lt;1,N133="L"),MAX(1,ROUND(M133*100,0)),ROUND(M133,3)))),N("O19"))</f>
        <v/>
      </c>
      <c r="Q133" s="140" t="str">
        <f>IF(1=1,IF(M133="","",IF(AND(ISNUMBER(M133),M133&lt;1,N133="kg"),"g",IF(AND(ISNUMBER(M133),M133&lt;1,N133="L"),"cl",N133))),N("P19"))</f>
        <v/>
      </c>
      <c r="R133" s="161" t="str">
        <f>IF(1=1,IF(E133="","",IF(F133="","A CONTROLER",IF(NOT(ISNUMBER(F133)),"TEXTE",IF(OR(L133="",L133&lt;=0),"COMMANDE PRINCIPALE INCOMPLETE",IF(G133="","UNITE MANQUANTE",IF(COUNTIF(B384:B428,AE133)=0,"UNITE A CONTROLER","OK")))))),N("Q9"))</f>
        <v/>
      </c>
      <c r="S133" s="105"/>
      <c r="T133" s="141">
        <f t="shared" si="14"/>
        <v>0</v>
      </c>
      <c r="U133" s="133" t="str">
        <f>IF(1=1,IF(E133="","",U120),N("S19"))</f>
        <v/>
      </c>
      <c r="V133" s="133" t="str">
        <f>IF(1=1,IF(E133="","",V120),N("T19"))</f>
        <v/>
      </c>
      <c r="W133" s="135" t="str">
        <f>IF(1=1,IF(OR(U133="",V133="",NOT(ISNUMBER(U133)),NOT(ISNUMBER(V133)),U133=0),"",V133/U133),N("U19"))</f>
        <v/>
      </c>
      <c r="X133" s="136" t="str">
        <f>IF(1=1,IF(OR(W133="",NOT(ISNUMBER(F133))),"",F133*W133*IFERROR(INDEX(D384:D428,MATCH(AE133,B384:B428,0)),1)),N("V7"))</f>
        <v/>
      </c>
      <c r="Y133" s="137" t="str">
        <f>IF(1=1,IF(F133="","",IF(G133="","",IFERROR(INDEX(E384:E428,MATCH(AE133,B384:B428,0)),G133&amp;""))),N("W6"))</f>
        <v/>
      </c>
      <c r="Z133" s="142" t="str">
        <f>IF(1=1,IF(X133="","",IF(AND(ISNUMBER(X133),X133&lt;1,Y133="kg"),MAX(1,ROUND(X133*1000,0)),IF(AND(ISNUMBER(X133),X133&lt;1,Y133="L"),MAX(1,ROUND(X133*100,0)),ROUND(X133,3)))),N("X19"))</f>
        <v/>
      </c>
      <c r="AA133" s="143" t="str">
        <f>IF(1=1,IF(X133="","",IF(AND(ISNUMBER(X133),X133&lt;1,Y133="kg"),"g",IF(AND(ISNUMBER(X133),X133&lt;1,Y133="L"),"cl",Y133))),N("Y19"))</f>
        <v/>
      </c>
      <c r="AB133" s="123" t="str">
        <f>IF(1=1,IF(E133="","",IF(F133="","A CONTROLER",IF(NOT(ISNUMBER(F133)),"TEXTE",IF(OR(W133="",W133&lt;=0),"COMMANDE COUVERTS INCOMPLETE",IF(G133="","UNITE MANQUANTE",IF(COUNTIF(B384:B428,AE133)=0,"UNITE A CONTROLER","OK")))))),N("Z6"))</f>
        <v/>
      </c>
      <c r="AD133" s="144" t="str">
        <f>IF(1=1,IF(E133="","",AD120),N("AB19"))</f>
        <v/>
      </c>
      <c r="AE133" s="125" t="str">
        <f>IF(1=1,IF(G133="","",UPPER(TRIM(SUBSTITUTE(SUBSTITUTE(G133&amp;"",CHAR(160)," ")," "," ")))),N("AC19"))</f>
        <v/>
      </c>
    </row>
    <row r="134" spans="1:31" ht="15.75" x14ac:dyDescent="0.25">
      <c r="A134" s="160" t="str">
        <f>IF(1=1,IF(E134="","",A120),N("A20"))</f>
        <v/>
      </c>
      <c r="B134" s="127" t="str">
        <f>IF(1=1,IF(E134="","",B120),N("B20"))</f>
        <v/>
      </c>
      <c r="C134" s="128"/>
      <c r="D134" s="129" t="str">
        <f>IF(ISBLANK(E134),"",LARGE(D120:D133,1)+1)</f>
        <v/>
      </c>
      <c r="E134" s="130"/>
      <c r="F134" s="131"/>
      <c r="G134" s="170"/>
      <c r="H134" s="105"/>
      <c r="I134" s="132" t="str">
        <f>IF(1=1,IF(E134="","",I120),N("H20"))</f>
        <v/>
      </c>
      <c r="J134" s="133" t="str">
        <f>IF(1=1,IF(E134="","",J120),N("I20"))</f>
        <v/>
      </c>
      <c r="K134" s="134" t="str">
        <f>IF(1=1,IF(E134="","",K120),N("J20"))</f>
        <v/>
      </c>
      <c r="L134" s="135" t="str">
        <f>IF(1=1,IF(OR(J134="",O134="",NOT(ISNUMBER(J134)),NOT(ISNUMBER(O134)),J134=0),"",O134/J134),N("L20"))</f>
        <v/>
      </c>
      <c r="M134" s="136" t="str">
        <f>IF(1=1,IF(OR(L134="",NOT(ISNUMBER(F134))),"",F134*L134*IFERROR(INDEX(D384:D428,MATCH(AE134,B384:B428,0)),1)),N("M13"))</f>
        <v/>
      </c>
      <c r="N134" s="137" t="str">
        <f>IF(1=1,IF(F134="","",IF(G134="","",IFERROR(INDEX(E384:E428,MATCH(AE134,B384:B428,0)),G134&amp;""))),N("N6"))</f>
        <v/>
      </c>
      <c r="O134" s="138" t="str">
        <f>IF(1=1,IF(E134="","",O120),N("K20"))</f>
        <v/>
      </c>
      <c r="P134" s="139" t="str">
        <f>IF(1=1,IF(M134="","",IF(AND(ISNUMBER(M134),M134&lt;1,N134="kg"),MAX(1,ROUND(M134*1000,0)),IF(AND(ISNUMBER(M134),M134&lt;1,N134="L"),MAX(1,ROUND(M134*100,0)),ROUND(M134,3)))),N("O20"))</f>
        <v/>
      </c>
      <c r="Q134" s="140" t="str">
        <f>IF(1=1,IF(M134="","",IF(AND(ISNUMBER(M134),M134&lt;1,N134="kg"),"g",IF(AND(ISNUMBER(M134),M134&lt;1,N134="L"),"cl",N134))),N("P20"))</f>
        <v/>
      </c>
      <c r="R134" s="161" t="str">
        <f>IF(1=1,IF(E134="","",IF(F134="","A CONTROLER",IF(NOT(ISNUMBER(F134)),"TEXTE",IF(OR(L134="",L134&lt;=0),"COMMANDE PRINCIPALE INCOMPLETE",IF(G134="","UNITE MANQUANTE",IF(COUNTIF(B384:B428,AE134)=0,"UNITE A CONTROLER","OK")))))),N("Q9"))</f>
        <v/>
      </c>
      <c r="S134" s="105"/>
      <c r="T134" s="141">
        <f t="shared" si="14"/>
        <v>0</v>
      </c>
      <c r="U134" s="133" t="str">
        <f>IF(1=1,IF(E134="","",U120),N("S20"))</f>
        <v/>
      </c>
      <c r="V134" s="133" t="str">
        <f>IF(1=1,IF(E134="","",V120),N("T20"))</f>
        <v/>
      </c>
      <c r="W134" s="135" t="str">
        <f>IF(1=1,IF(OR(U134="",V134="",NOT(ISNUMBER(U134)),NOT(ISNUMBER(V134)),U134=0),"",V134/U134),N("U20"))</f>
        <v/>
      </c>
      <c r="X134" s="136" t="str">
        <f>IF(1=1,IF(OR(W134="",NOT(ISNUMBER(F134))),"",F134*W134*IFERROR(INDEX(D384:D428,MATCH(AE134,B384:B428,0)),1)),N("V7"))</f>
        <v/>
      </c>
      <c r="Y134" s="137" t="str">
        <f>IF(1=1,IF(F134="","",IF(G134="","",IFERROR(INDEX(E384:E428,MATCH(AE134,B384:B428,0)),G134&amp;""))),N("W6"))</f>
        <v/>
      </c>
      <c r="Z134" s="142" t="str">
        <f>IF(1=1,IF(X134="","",IF(AND(ISNUMBER(X134),X134&lt;1,Y134="kg"),MAX(1,ROUND(X134*1000,0)),IF(AND(ISNUMBER(X134),X134&lt;1,Y134="L"),MAX(1,ROUND(X134*100,0)),ROUND(X134,3)))),N("X20"))</f>
        <v/>
      </c>
      <c r="AA134" s="143" t="str">
        <f>IF(1=1,IF(X134="","",IF(AND(ISNUMBER(X134),X134&lt;1,Y134="kg"),"g",IF(AND(ISNUMBER(X134),X134&lt;1,Y134="L"),"cl",Y134))),N("Y20"))</f>
        <v/>
      </c>
      <c r="AB134" s="123" t="str">
        <f>IF(1=1,IF(E134="","",IF(F134="","A CONTROLER",IF(NOT(ISNUMBER(F134)),"TEXTE",IF(OR(W134="",W134&lt;=0),"COMMANDE COUVERTS INCOMPLETE",IF(G134="","UNITE MANQUANTE",IF(COUNTIF(B384:B428,AE134)=0,"UNITE A CONTROLER","OK")))))),N("Z6"))</f>
        <v/>
      </c>
      <c r="AD134" s="144" t="str">
        <f>IF(1=1,IF(E134="","",AD120),N("AB20"))</f>
        <v/>
      </c>
      <c r="AE134" s="125" t="str">
        <f>IF(1=1,IF(G134="","",UPPER(TRIM(SUBSTITUTE(SUBSTITUTE(G134&amp;"",CHAR(160)," ")," "," ")))),N("AC20"))</f>
        <v/>
      </c>
    </row>
    <row r="135" spans="1:31" ht="15.75" x14ac:dyDescent="0.25">
      <c r="A135" s="160" t="str">
        <f>IF(1=1,IF(E135="","",A120),N("A21"))</f>
        <v/>
      </c>
      <c r="B135" s="127" t="str">
        <f>IF(1=1,IF(E135="","",B120),N("B21"))</f>
        <v/>
      </c>
      <c r="C135" s="128"/>
      <c r="D135" s="129" t="str">
        <f>IF(ISBLANK(E135),"",LARGE(D120:D134,1)+1)</f>
        <v/>
      </c>
      <c r="E135" s="130"/>
      <c r="F135" s="131"/>
      <c r="G135" s="170"/>
      <c r="H135" s="105"/>
      <c r="I135" s="132" t="str">
        <f>IF(1=1,IF(E135="","",I120),N("H21"))</f>
        <v/>
      </c>
      <c r="J135" s="133" t="str">
        <f>IF(1=1,IF(E135="","",J120),N("I21"))</f>
        <v/>
      </c>
      <c r="K135" s="134" t="str">
        <f>IF(1=1,IF(E135="","",K120),N("J21"))</f>
        <v/>
      </c>
      <c r="L135" s="135" t="str">
        <f>IF(1=1,IF(OR(J135="",O135="",NOT(ISNUMBER(J135)),NOT(ISNUMBER(O135)),J135=0),"",O135/J135),N("L21"))</f>
        <v/>
      </c>
      <c r="M135" s="136" t="str">
        <f>IF(1=1,IF(OR(L135="",NOT(ISNUMBER(F135))),"",F135*L135*IFERROR(INDEX(D384:D428,MATCH(AE135,B384:B428,0)),1)),N("M13"))</f>
        <v/>
      </c>
      <c r="N135" s="137" t="str">
        <f>IF(1=1,IF(F135="","",IF(G135="","",IFERROR(INDEX(E384:E428,MATCH(AE135,B384:B428,0)),G135&amp;""))),N("N6"))</f>
        <v/>
      </c>
      <c r="O135" s="138" t="str">
        <f>IF(1=1,IF(E135="","",O120),N("K21"))</f>
        <v/>
      </c>
      <c r="P135" s="139" t="str">
        <f>IF(1=1,IF(M135="","",IF(AND(ISNUMBER(M135),M135&lt;1,N135="kg"),MAX(1,ROUND(M135*1000,0)),IF(AND(ISNUMBER(M135),M135&lt;1,N135="L"),MAX(1,ROUND(M135*100,0)),ROUND(M135,3)))),N("O21"))</f>
        <v/>
      </c>
      <c r="Q135" s="140" t="str">
        <f>IF(1=1,IF(M135="","",IF(AND(ISNUMBER(M135),M135&lt;1,N135="kg"),"g",IF(AND(ISNUMBER(M135),M135&lt;1,N135="L"),"cl",N135))),N("P21"))</f>
        <v/>
      </c>
      <c r="R135" s="161" t="str">
        <f>IF(1=1,IF(E135="","",IF(F135="","A CONTROLER",IF(NOT(ISNUMBER(F135)),"TEXTE",IF(OR(L135="",L135&lt;=0),"COMMANDE PRINCIPALE INCOMPLETE",IF(G135="","UNITE MANQUANTE",IF(COUNTIF(B384:B428,AE135)=0,"UNITE A CONTROLER","OK")))))),N("Q9"))</f>
        <v/>
      </c>
      <c r="S135" s="105"/>
      <c r="T135" s="141">
        <f t="shared" si="14"/>
        <v>0</v>
      </c>
      <c r="U135" s="133" t="str">
        <f>IF(1=1,IF(E135="","",U120),N("S21"))</f>
        <v/>
      </c>
      <c r="V135" s="133" t="str">
        <f>IF(1=1,IF(E135="","",V120),N("T21"))</f>
        <v/>
      </c>
      <c r="W135" s="135" t="str">
        <f>IF(1=1,IF(OR(U135="",V135="",NOT(ISNUMBER(U135)),NOT(ISNUMBER(V135)),U135=0),"",V135/U135),N("U21"))</f>
        <v/>
      </c>
      <c r="X135" s="136" t="str">
        <f>IF(1=1,IF(OR(W135="",NOT(ISNUMBER(F135))),"",F135*W135*IFERROR(INDEX(D384:D428,MATCH(AE135,B384:B428,0)),1)),N("V7"))</f>
        <v/>
      </c>
      <c r="Y135" s="137" t="str">
        <f>IF(1=1,IF(F135="","",IF(G135="","",IFERROR(INDEX(E384:E428,MATCH(AE135,B384:B428,0)),G135&amp;""))),N("W6"))</f>
        <v/>
      </c>
      <c r="Z135" s="142" t="str">
        <f>IF(1=1,IF(X135="","",IF(AND(ISNUMBER(X135),X135&lt;1,Y135="kg"),MAX(1,ROUND(X135*1000,0)),IF(AND(ISNUMBER(X135),X135&lt;1,Y135="L"),MAX(1,ROUND(X135*100,0)),ROUND(X135,3)))),N("X21"))</f>
        <v/>
      </c>
      <c r="AA135" s="143" t="str">
        <f>IF(1=1,IF(X135="","",IF(AND(ISNUMBER(X135),X135&lt;1,Y135="kg"),"g",IF(AND(ISNUMBER(X135),X135&lt;1,Y135="L"),"cl",Y135))),N("Y21"))</f>
        <v/>
      </c>
      <c r="AB135" s="123" t="str">
        <f>IF(1=1,IF(E135="","",IF(F135="","A CONTROLER",IF(NOT(ISNUMBER(F135)),"TEXTE",IF(OR(W135="",W135&lt;=0),"COMMANDE COUVERTS INCOMPLETE",IF(G135="","UNITE MANQUANTE",IF(COUNTIF(B384:B428,AE135)=0,"UNITE A CONTROLER","OK")))))),N("Z6"))</f>
        <v/>
      </c>
      <c r="AD135" s="144" t="str">
        <f>IF(1=1,IF(E135="","",AD120),N("AB21"))</f>
        <v/>
      </c>
      <c r="AE135" s="125" t="str">
        <f>IF(1=1,IF(G135="","",UPPER(TRIM(SUBSTITUTE(SUBSTITUTE(G135&amp;"",CHAR(160)," ")," "," ")))),N("AC21"))</f>
        <v/>
      </c>
    </row>
    <row r="136" spans="1:31" ht="15.75" x14ac:dyDescent="0.25">
      <c r="A136" s="160" t="str">
        <f>IF(1=1,IF(E136="","",A120),N("A22"))</f>
        <v/>
      </c>
      <c r="B136" s="127" t="str">
        <f>IF(1=1,IF(E136="","",B120),N("B22"))</f>
        <v/>
      </c>
      <c r="C136" s="128"/>
      <c r="D136" s="129" t="str">
        <f>IF(ISBLANK(E136),"",LARGE(D120:D135,1)+1)</f>
        <v/>
      </c>
      <c r="E136" s="130"/>
      <c r="F136" s="131"/>
      <c r="G136" s="170"/>
      <c r="H136" s="105"/>
      <c r="I136" s="132" t="str">
        <f>IF(1=1,IF(E136="","",I120),N("H22"))</f>
        <v/>
      </c>
      <c r="J136" s="133" t="str">
        <f>IF(1=1,IF(E136="","",J120),N("I22"))</f>
        <v/>
      </c>
      <c r="K136" s="134" t="str">
        <f>IF(1=1,IF(E136="","",K120),N("J22"))</f>
        <v/>
      </c>
      <c r="L136" s="135" t="str">
        <f>IF(1=1,IF(OR(J136="",O136="",NOT(ISNUMBER(J136)),NOT(ISNUMBER(O136)),J136=0),"",O136/J136),N("L22"))</f>
        <v/>
      </c>
      <c r="M136" s="136" t="str">
        <f>IF(1=1,IF(OR(L136="",NOT(ISNUMBER(F136))),"",F136*L136*IFERROR(INDEX(D384:D428,MATCH(AE136,B384:B428,0)),1)),N("M13"))</f>
        <v/>
      </c>
      <c r="N136" s="137" t="str">
        <f>IF(1=1,IF(F136="","",IF(G136="","",IFERROR(INDEX(E384:E428,MATCH(AE136,B384:B428,0)),G136&amp;""))),N("N6"))</f>
        <v/>
      </c>
      <c r="O136" s="138" t="str">
        <f>IF(1=1,IF(E136="","",O120),N("K22"))</f>
        <v/>
      </c>
      <c r="P136" s="139" t="str">
        <f>IF(1=1,IF(M136="","",IF(AND(ISNUMBER(M136),M136&lt;1,N136="kg"),MAX(1,ROUND(M136*1000,0)),IF(AND(ISNUMBER(M136),M136&lt;1,N136="L"),MAX(1,ROUND(M136*100,0)),ROUND(M136,3)))),N("O22"))</f>
        <v/>
      </c>
      <c r="Q136" s="140" t="str">
        <f>IF(1=1,IF(M136="","",IF(AND(ISNUMBER(M136),M136&lt;1,N136="kg"),"g",IF(AND(ISNUMBER(M136),M136&lt;1,N136="L"),"cl",N136))),N("P22"))</f>
        <v/>
      </c>
      <c r="R136" s="161" t="str">
        <f>IF(1=1,IF(E136="","",IF(F136="","A CONTROLER",IF(NOT(ISNUMBER(F136)),"TEXTE",IF(OR(L136="",L136&lt;=0),"COMMANDE PRINCIPALE INCOMPLETE",IF(G136="","UNITE MANQUANTE",IF(COUNTIF(B384:B428,AE136)=0,"UNITE A CONTROLER","OK")))))),N("Q9"))</f>
        <v/>
      </c>
      <c r="S136" s="105"/>
      <c r="T136" s="141">
        <f t="shared" si="14"/>
        <v>0</v>
      </c>
      <c r="U136" s="133" t="str">
        <f>IF(1=1,IF(E136="","",U120),N("S22"))</f>
        <v/>
      </c>
      <c r="V136" s="133" t="str">
        <f>IF(1=1,IF(E136="","",V120),N("T22"))</f>
        <v/>
      </c>
      <c r="W136" s="135" t="str">
        <f>IF(1=1,IF(OR(U136="",V136="",NOT(ISNUMBER(U136)),NOT(ISNUMBER(V136)),U136=0),"",V136/U136),N("U22"))</f>
        <v/>
      </c>
      <c r="X136" s="136" t="str">
        <f>IF(1=1,IF(OR(W136="",NOT(ISNUMBER(F136))),"",F136*W136*IFERROR(INDEX(D384:D428,MATCH(AE136,B384:B428,0)),1)),N("V7"))</f>
        <v/>
      </c>
      <c r="Y136" s="137" t="str">
        <f>IF(1=1,IF(F136="","",IF(G136="","",IFERROR(INDEX(E384:E428,MATCH(AE136,B384:B428,0)),G136&amp;""))),N("W6"))</f>
        <v/>
      </c>
      <c r="Z136" s="142" t="str">
        <f>IF(1=1,IF(X136="","",IF(AND(ISNUMBER(X136),X136&lt;1,Y136="kg"),MAX(1,ROUND(X136*1000,0)),IF(AND(ISNUMBER(X136),X136&lt;1,Y136="L"),MAX(1,ROUND(X136*100,0)),ROUND(X136,3)))),N("X22"))</f>
        <v/>
      </c>
      <c r="AA136" s="143" t="str">
        <f>IF(1=1,IF(X136="","",IF(AND(ISNUMBER(X136),X136&lt;1,Y136="kg"),"g",IF(AND(ISNUMBER(X136),X136&lt;1,Y136="L"),"cl",Y136))),N("Y22"))</f>
        <v/>
      </c>
      <c r="AB136" s="123" t="str">
        <f>IF(1=1,IF(E136="","",IF(F136="","A CONTROLER",IF(NOT(ISNUMBER(F136)),"TEXTE",IF(OR(W136="",W136&lt;=0),"COMMANDE COUVERTS INCOMPLETE",IF(G136="","UNITE MANQUANTE",IF(COUNTIF(B384:B428,AE136)=0,"UNITE A CONTROLER","OK")))))),N("Z6"))</f>
        <v/>
      </c>
      <c r="AD136" s="144" t="str">
        <f>IF(1=1,IF(E136="","",AD120),N("AB22"))</f>
        <v/>
      </c>
      <c r="AE136" s="125" t="str">
        <f>IF(1=1,IF(G136="","",UPPER(TRIM(SUBSTITUTE(SUBSTITUTE(G136&amp;"",CHAR(160)," ")," "," ")))),N("AC22"))</f>
        <v/>
      </c>
    </row>
    <row r="137" spans="1:31" ht="15.75" x14ac:dyDescent="0.25">
      <c r="A137" s="160" t="str">
        <f>IF(1=1,IF(E137="","",A120),N("A23"))</f>
        <v/>
      </c>
      <c r="B137" s="127" t="str">
        <f>IF(1=1,IF(E137="","",B120),N("B23"))</f>
        <v/>
      </c>
      <c r="C137" s="128"/>
      <c r="D137" s="129" t="str">
        <f>IF(ISBLANK(E137),"",LARGE(D120:D136,1)+1)</f>
        <v/>
      </c>
      <c r="E137" s="130"/>
      <c r="F137" s="131"/>
      <c r="G137" s="170"/>
      <c r="H137" s="105"/>
      <c r="I137" s="132" t="str">
        <f>IF(1=1,IF(E137="","",I120),N("H23"))</f>
        <v/>
      </c>
      <c r="J137" s="133" t="str">
        <f>IF(1=1,IF(E137="","",J120),N("I23"))</f>
        <v/>
      </c>
      <c r="K137" s="134" t="str">
        <f>IF(1=1,IF(E137="","",K120),N("J23"))</f>
        <v/>
      </c>
      <c r="L137" s="135" t="str">
        <f>IF(1=1,IF(OR(J137="",O137="",NOT(ISNUMBER(J137)),NOT(ISNUMBER(O137)),J137=0),"",O137/J137),N("L23"))</f>
        <v/>
      </c>
      <c r="M137" s="136" t="str">
        <f>IF(1=1,IF(OR(L137="",NOT(ISNUMBER(F137))),"",F137*L137*IFERROR(INDEX(D384:D428,MATCH(AE137,B384:B428,0)),1)),N("M13"))</f>
        <v/>
      </c>
      <c r="N137" s="137" t="str">
        <f>IF(1=1,IF(F137="","",IF(G137="","",IFERROR(INDEX(E384:E428,MATCH(AE137,B384:B428,0)),G137&amp;""))),N("N6"))</f>
        <v/>
      </c>
      <c r="O137" s="138" t="str">
        <f>IF(1=1,IF(E137="","",O120),N("K23"))</f>
        <v/>
      </c>
      <c r="P137" s="139" t="str">
        <f>IF(1=1,IF(M137="","",IF(AND(ISNUMBER(M137),M137&lt;1,N137="kg"),MAX(1,ROUND(M137*1000,0)),IF(AND(ISNUMBER(M137),M137&lt;1,N137="L"),MAX(1,ROUND(M137*100,0)),ROUND(M137,3)))),N("O23"))</f>
        <v/>
      </c>
      <c r="Q137" s="140" t="str">
        <f>IF(1=1,IF(M137="","",IF(AND(ISNUMBER(M137),M137&lt;1,N137="kg"),"g",IF(AND(ISNUMBER(M137),M137&lt;1,N137="L"),"cl",N137))),N("P23"))</f>
        <v/>
      </c>
      <c r="R137" s="161" t="str">
        <f>IF(1=1,IF(E137="","",IF(F137="","A CONTROLER",IF(NOT(ISNUMBER(F137)),"TEXTE",IF(OR(L137="",L137&lt;=0),"COMMANDE PRINCIPALE INCOMPLETE",IF(G137="","UNITE MANQUANTE",IF(COUNTIF(B384:B428,AE137)=0,"UNITE A CONTROLER","OK")))))),N("Q9"))</f>
        <v/>
      </c>
      <c r="S137" s="105"/>
      <c r="T137" s="141">
        <f t="shared" si="14"/>
        <v>0</v>
      </c>
      <c r="U137" s="133" t="str">
        <f>IF(1=1,IF(E137="","",U120),N("S23"))</f>
        <v/>
      </c>
      <c r="V137" s="133" t="str">
        <f>IF(1=1,IF(E137="","",V120),N("T23"))</f>
        <v/>
      </c>
      <c r="W137" s="135" t="str">
        <f>IF(1=1,IF(OR(U137="",V137="",NOT(ISNUMBER(U137)),NOT(ISNUMBER(V137)),U137=0),"",V137/U137),N("U23"))</f>
        <v/>
      </c>
      <c r="X137" s="136" t="str">
        <f>IF(1=1,IF(OR(W137="",NOT(ISNUMBER(F137))),"",F137*W137*IFERROR(INDEX(D384:D428,MATCH(AE137,B384:B428,0)),1)),N("V7"))</f>
        <v/>
      </c>
      <c r="Y137" s="137" t="str">
        <f>IF(1=1,IF(F137="","",IF(G137="","",IFERROR(INDEX(E384:E428,MATCH(AE137,B384:B428,0)),G137&amp;""))),N("W6"))</f>
        <v/>
      </c>
      <c r="Z137" s="142" t="str">
        <f>IF(1=1,IF(X137="","",IF(AND(ISNUMBER(X137),X137&lt;1,Y137="kg"),MAX(1,ROUND(X137*1000,0)),IF(AND(ISNUMBER(X137),X137&lt;1,Y137="L"),MAX(1,ROUND(X137*100,0)),ROUND(X137,3)))),N("X23"))</f>
        <v/>
      </c>
      <c r="AA137" s="143" t="str">
        <f>IF(1=1,IF(X137="","",IF(AND(ISNUMBER(X137),X137&lt;1,Y137="kg"),"g",IF(AND(ISNUMBER(X137),X137&lt;1,Y137="L"),"cl",Y137))),N("Y23"))</f>
        <v/>
      </c>
      <c r="AB137" s="123" t="str">
        <f>IF(1=1,IF(E137="","",IF(F137="","A CONTROLER",IF(NOT(ISNUMBER(F137)),"TEXTE",IF(OR(W137="",W137&lt;=0),"COMMANDE COUVERTS INCOMPLETE",IF(G137="","UNITE MANQUANTE",IF(COUNTIF(B384:B428,AE137)=0,"UNITE A CONTROLER","OK")))))),N("Z6"))</f>
        <v/>
      </c>
      <c r="AD137" s="144" t="str">
        <f>IF(1=1,IF(E137="","",AD120),N("AB23"))</f>
        <v/>
      </c>
      <c r="AE137" s="125" t="str">
        <f>IF(1=1,IF(G137="","",UPPER(TRIM(SUBSTITUTE(SUBSTITUTE(G137&amp;"",CHAR(160)," ")," "," ")))),N("AC23"))</f>
        <v/>
      </c>
    </row>
    <row r="138" spans="1:31" ht="15.75" x14ac:dyDescent="0.25">
      <c r="A138" s="160" t="str">
        <f>IF(1=1,IF(E138="","",A120),N("A24"))</f>
        <v/>
      </c>
      <c r="B138" s="127" t="str">
        <f>IF(1=1,IF(E138="","",B120),N("B24"))</f>
        <v/>
      </c>
      <c r="C138" s="128"/>
      <c r="D138" s="129" t="str">
        <f>IF(ISBLANK(E138),"",LARGE(D120:D137,1)+1)</f>
        <v/>
      </c>
      <c r="E138" s="130"/>
      <c r="F138" s="131"/>
      <c r="G138" s="170"/>
      <c r="H138" s="105"/>
      <c r="I138" s="132" t="str">
        <f>IF(1=1,IF(E138="","",I120),N("H24"))</f>
        <v/>
      </c>
      <c r="J138" s="133" t="str">
        <f>IF(1=1,IF(E138="","",J120),N("I24"))</f>
        <v/>
      </c>
      <c r="K138" s="134" t="str">
        <f>IF(1=1,IF(E138="","",K120),N("J24"))</f>
        <v/>
      </c>
      <c r="L138" s="135" t="str">
        <f>IF(1=1,IF(OR(J138="",O138="",NOT(ISNUMBER(J138)),NOT(ISNUMBER(O138)),J138=0),"",O138/J138),N("L24"))</f>
        <v/>
      </c>
      <c r="M138" s="136" t="str">
        <f>IF(1=1,IF(OR(L138="",NOT(ISNUMBER(F138))),"",F138*L138*IFERROR(INDEX(D384:D428,MATCH(AE138,B384:B428,0)),1)),N("M13"))</f>
        <v/>
      </c>
      <c r="N138" s="137" t="str">
        <f>IF(1=1,IF(F138="","",IF(G138="","",IFERROR(INDEX(E384:E428,MATCH(AE138,B384:B428,0)),G138&amp;""))),N("N6"))</f>
        <v/>
      </c>
      <c r="O138" s="138" t="str">
        <f>IF(1=1,IF(E138="","",O120),N("K24"))</f>
        <v/>
      </c>
      <c r="P138" s="139" t="str">
        <f>IF(1=1,IF(M138="","",IF(AND(ISNUMBER(M138),M138&lt;1,N138="kg"),MAX(1,ROUND(M138*1000,0)),IF(AND(ISNUMBER(M138),M138&lt;1,N138="L"),MAX(1,ROUND(M138*100,0)),ROUND(M138,3)))),N("O24"))</f>
        <v/>
      </c>
      <c r="Q138" s="140" t="str">
        <f>IF(1=1,IF(M138="","",IF(AND(ISNUMBER(M138),M138&lt;1,N138="kg"),"g",IF(AND(ISNUMBER(M138),M138&lt;1,N138="L"),"cl",N138))),N("P24"))</f>
        <v/>
      </c>
      <c r="R138" s="161" t="str">
        <f>IF(1=1,IF(E138="","",IF(F138="","A CONTROLER",IF(NOT(ISNUMBER(F138)),"TEXTE",IF(OR(L138="",L138&lt;=0),"COMMANDE PRINCIPALE INCOMPLETE",IF(G138="","UNITE MANQUANTE",IF(COUNTIF(B384:B428,AE138)=0,"UNITE A CONTROLER","OK")))))),N("Q9"))</f>
        <v/>
      </c>
      <c r="S138" s="105"/>
      <c r="T138" s="141">
        <f t="shared" si="14"/>
        <v>0</v>
      </c>
      <c r="U138" s="133" t="str">
        <f>IF(1=1,IF(E138="","",U120),N("S24"))</f>
        <v/>
      </c>
      <c r="V138" s="133" t="str">
        <f>IF(1=1,IF(E138="","",V120),N("T24"))</f>
        <v/>
      </c>
      <c r="W138" s="135" t="str">
        <f>IF(1=1,IF(OR(U138="",V138="",NOT(ISNUMBER(U138)),NOT(ISNUMBER(V138)),U138=0),"",V138/U138),N("U24"))</f>
        <v/>
      </c>
      <c r="X138" s="136" t="str">
        <f>IF(1=1,IF(OR(W138="",NOT(ISNUMBER(F138))),"",F138*W138*IFERROR(INDEX(D384:D428,MATCH(AE138,B384:B428,0)),1)),N("V7"))</f>
        <v/>
      </c>
      <c r="Y138" s="137" t="str">
        <f>IF(1=1,IF(F138="","",IF(G138="","",IFERROR(INDEX(E384:E428,MATCH(AE138,B384:B428,0)),G138&amp;""))),N("W6"))</f>
        <v/>
      </c>
      <c r="Z138" s="142" t="str">
        <f>IF(1=1,IF(X138="","",IF(AND(ISNUMBER(X138),X138&lt;1,Y138="kg"),MAX(1,ROUND(X138*1000,0)),IF(AND(ISNUMBER(X138),X138&lt;1,Y138="L"),MAX(1,ROUND(X138*100,0)),ROUND(X138,3)))),N("X24"))</f>
        <v/>
      </c>
      <c r="AA138" s="143" t="str">
        <f>IF(1=1,IF(X138="","",IF(AND(ISNUMBER(X138),X138&lt;1,Y138="kg"),"g",IF(AND(ISNUMBER(X138),X138&lt;1,Y138="L"),"cl",Y138))),N("Y24"))</f>
        <v/>
      </c>
      <c r="AB138" s="123" t="str">
        <f>IF(1=1,IF(E138="","",IF(F138="","A CONTROLER",IF(NOT(ISNUMBER(F138)),"TEXTE",IF(OR(W138="",W138&lt;=0),"COMMANDE COUVERTS INCOMPLETE",IF(G138="","UNITE MANQUANTE",IF(COUNTIF(B384:B428,AE138)=0,"UNITE A CONTROLER","OK")))))),N("Z6"))</f>
        <v/>
      </c>
      <c r="AD138" s="144" t="str">
        <f>IF(1=1,IF(E138="","",AD120),N("AB24"))</f>
        <v/>
      </c>
      <c r="AE138" s="125" t="str">
        <f>IF(1=1,IF(G138="","",UPPER(TRIM(SUBSTITUTE(SUBSTITUTE(G138&amp;"",CHAR(160)," ")," "," ")))),N("AC24"))</f>
        <v/>
      </c>
    </row>
    <row r="139" spans="1:31" ht="15.75" x14ac:dyDescent="0.25">
      <c r="A139" s="160" t="str">
        <f>IF(1=1,IF(E139="","",A120),N("A25"))</f>
        <v/>
      </c>
      <c r="B139" s="127" t="str">
        <f>IF(1=1,IF(E139="","",B120),N("B25"))</f>
        <v/>
      </c>
      <c r="C139" s="128"/>
      <c r="D139" s="129" t="str">
        <f>IF(ISBLANK(E139),"",LARGE(D120:D138,1)+1)</f>
        <v/>
      </c>
      <c r="E139" s="130"/>
      <c r="F139" s="131"/>
      <c r="G139" s="170"/>
      <c r="H139" s="105"/>
      <c r="I139" s="132" t="str">
        <f>IF(1=1,IF(E139="","",I120),N("H25"))</f>
        <v/>
      </c>
      <c r="J139" s="133" t="str">
        <f>IF(1=1,IF(E139="","",J120),N("I25"))</f>
        <v/>
      </c>
      <c r="K139" s="134" t="str">
        <f>IF(1=1,IF(E139="","",K120),N("J25"))</f>
        <v/>
      </c>
      <c r="L139" s="135" t="str">
        <f>IF(1=1,IF(OR(J139="",O139="",NOT(ISNUMBER(J139)),NOT(ISNUMBER(O139)),J139=0),"",O139/J139),N("L25"))</f>
        <v/>
      </c>
      <c r="M139" s="136" t="str">
        <f>IF(1=1,IF(OR(L139="",NOT(ISNUMBER(F139))),"",F139*L139*IFERROR(INDEX(D384:D428,MATCH(AE139,B384:B428,0)),1)),N("M13"))</f>
        <v/>
      </c>
      <c r="N139" s="137" t="str">
        <f>IF(1=1,IF(F139="","",IF(G139="","",IFERROR(INDEX(E384:E428,MATCH(AE139,B384:B428,0)),G139&amp;""))),N("N6"))</f>
        <v/>
      </c>
      <c r="O139" s="138" t="str">
        <f>IF(1=1,IF(E139="","",O120),N("K25"))</f>
        <v/>
      </c>
      <c r="P139" s="139" t="str">
        <f>IF(1=1,IF(M139="","",IF(AND(ISNUMBER(M139),M139&lt;1,N139="kg"),MAX(1,ROUND(M139*1000,0)),IF(AND(ISNUMBER(M139),M139&lt;1,N139="L"),MAX(1,ROUND(M139*100,0)),ROUND(M139,3)))),N("O25"))</f>
        <v/>
      </c>
      <c r="Q139" s="140" t="str">
        <f>IF(1=1,IF(M139="","",IF(AND(ISNUMBER(M139),M139&lt;1,N139="kg"),"g",IF(AND(ISNUMBER(M139),M139&lt;1,N139="L"),"cl",N139))),N("P25"))</f>
        <v/>
      </c>
      <c r="R139" s="161" t="str">
        <f>IF(1=1,IF(E139="","",IF(F139="","A CONTROLER",IF(NOT(ISNUMBER(F139)),"TEXTE",IF(OR(L139="",L139&lt;=0),"COMMANDE PRINCIPALE INCOMPLETE",IF(G139="","UNITE MANQUANTE",IF(COUNTIF(B384:B428,AE139)=0,"UNITE A CONTROLER","OK")))))),N("Q9"))</f>
        <v/>
      </c>
      <c r="S139" s="105"/>
      <c r="T139" s="141">
        <f t="shared" si="14"/>
        <v>0</v>
      </c>
      <c r="U139" s="133" t="str">
        <f>IF(1=1,IF(E139="","",U120),N("S25"))</f>
        <v/>
      </c>
      <c r="V139" s="133" t="str">
        <f>IF(1=1,IF(E139="","",V120),N("T25"))</f>
        <v/>
      </c>
      <c r="W139" s="135" t="str">
        <f>IF(1=1,IF(OR(U139="",V139="",NOT(ISNUMBER(U139)),NOT(ISNUMBER(V139)),U139=0),"",V139/U139),N("U25"))</f>
        <v/>
      </c>
      <c r="X139" s="136" t="str">
        <f>IF(1=1,IF(OR(W139="",NOT(ISNUMBER(F139))),"",F139*W139*IFERROR(INDEX(D384:D428,MATCH(AE139,B384:B428,0)),1)),N("V7"))</f>
        <v/>
      </c>
      <c r="Y139" s="137" t="str">
        <f>IF(1=1,IF(F139="","",IF(G139="","",IFERROR(INDEX(E384:E428,MATCH(AE139,B384:B428,0)),G139&amp;""))),N("W6"))</f>
        <v/>
      </c>
      <c r="Z139" s="142" t="str">
        <f>IF(1=1,IF(X139="","",IF(AND(ISNUMBER(X139),X139&lt;1,Y139="kg"),MAX(1,ROUND(X139*1000,0)),IF(AND(ISNUMBER(X139),X139&lt;1,Y139="L"),MAX(1,ROUND(X139*100,0)),ROUND(X139,3)))),N("X25"))</f>
        <v/>
      </c>
      <c r="AA139" s="143" t="str">
        <f>IF(1=1,IF(X139="","",IF(AND(ISNUMBER(X139),X139&lt;1,Y139="kg"),"g",IF(AND(ISNUMBER(X139),X139&lt;1,Y139="L"),"cl",Y139))),N("Y25"))</f>
        <v/>
      </c>
      <c r="AB139" s="123" t="str">
        <f>IF(1=1,IF(E139="","",IF(F139="","A CONTROLER",IF(NOT(ISNUMBER(F139)),"TEXTE",IF(OR(W139="",W139&lt;=0),"COMMANDE COUVERTS INCOMPLETE",IF(G139="","UNITE MANQUANTE",IF(COUNTIF(B384:B428,AE139)=0,"UNITE A CONTROLER","OK")))))),N("Z6"))</f>
        <v/>
      </c>
      <c r="AD139" s="144" t="str">
        <f>IF(1=1,IF(E139="","",AD120),N("AB25"))</f>
        <v/>
      </c>
      <c r="AE139" s="125" t="str">
        <f>IF(1=1,IF(G139="","",UPPER(TRIM(SUBSTITUTE(SUBSTITUTE(G139&amp;"",CHAR(160)," ")," "," ")))),N("AC25"))</f>
        <v/>
      </c>
    </row>
    <row r="140" spans="1:31" ht="15.75" x14ac:dyDescent="0.25">
      <c r="A140" s="160" t="str">
        <f>IF(1=1,IF(E140="","",A120),N("A26"))</f>
        <v/>
      </c>
      <c r="B140" s="127" t="str">
        <f>IF(1=1,IF(E140="","",B120),N("B26"))</f>
        <v/>
      </c>
      <c r="C140" s="128"/>
      <c r="D140" s="129" t="str">
        <f>IF(ISBLANK(E140),"",LARGE(D120:D139,1)+1)</f>
        <v/>
      </c>
      <c r="E140" s="130"/>
      <c r="F140" s="131"/>
      <c r="G140" s="170"/>
      <c r="H140" s="105"/>
      <c r="I140" s="132" t="str">
        <f>IF(1=1,IF(E140="","",I120),N("H26"))</f>
        <v/>
      </c>
      <c r="J140" s="133" t="str">
        <f>IF(1=1,IF(E140="","",J120),N("I26"))</f>
        <v/>
      </c>
      <c r="K140" s="134" t="str">
        <f>IF(1=1,IF(E140="","",K120),N("J26"))</f>
        <v/>
      </c>
      <c r="L140" s="135" t="str">
        <f>IF(1=1,IF(OR(J140="",O140="",NOT(ISNUMBER(J140)),NOT(ISNUMBER(O140)),J140=0),"",O140/J140),N("L26"))</f>
        <v/>
      </c>
      <c r="M140" s="136" t="str">
        <f>IF(1=1,IF(OR(L140="",NOT(ISNUMBER(F140))),"",F140*L140*IFERROR(INDEX(D384:D428,MATCH(AE140,B384:B428,0)),1)),N("M13"))</f>
        <v/>
      </c>
      <c r="N140" s="137" t="str">
        <f>IF(1=1,IF(F140="","",IF(G140="","",IFERROR(INDEX(E384:E428,MATCH(AE140,B384:B428,0)),G140&amp;""))),N("N6"))</f>
        <v/>
      </c>
      <c r="O140" s="138" t="str">
        <f>IF(1=1,IF(E140="","",O120),N("K26"))</f>
        <v/>
      </c>
      <c r="P140" s="139" t="str">
        <f>IF(1=1,IF(M140="","",IF(AND(ISNUMBER(M140),M140&lt;1,N140="kg"),MAX(1,ROUND(M140*1000,0)),IF(AND(ISNUMBER(M140),M140&lt;1,N140="L"),MAX(1,ROUND(M140*100,0)),ROUND(M140,3)))),N("O26"))</f>
        <v/>
      </c>
      <c r="Q140" s="140" t="str">
        <f>IF(1=1,IF(M140="","",IF(AND(ISNUMBER(M140),M140&lt;1,N140="kg"),"g",IF(AND(ISNUMBER(M140),M140&lt;1,N140="L"),"cl",N140))),N("P26"))</f>
        <v/>
      </c>
      <c r="R140" s="161" t="str">
        <f>IF(1=1,IF(E140="","",IF(F140="","A CONTROLER",IF(NOT(ISNUMBER(F140)),"TEXTE",IF(OR(L140="",L140&lt;=0),"COMMANDE PRINCIPALE INCOMPLETE",IF(G140="","UNITE MANQUANTE",IF(COUNTIF(B384:B428,AE140)=0,"UNITE A CONTROLER","OK")))))),N("Q9"))</f>
        <v/>
      </c>
      <c r="S140" s="105"/>
      <c r="T140" s="141">
        <f t="shared" si="14"/>
        <v>0</v>
      </c>
      <c r="U140" s="133" t="str">
        <f>IF(1=1,IF(E140="","",U120),N("S26"))</f>
        <v/>
      </c>
      <c r="V140" s="133" t="str">
        <f>IF(1=1,IF(E140="","",V120),N("T26"))</f>
        <v/>
      </c>
      <c r="W140" s="135" t="str">
        <f>IF(1=1,IF(OR(U140="",V140="",NOT(ISNUMBER(U140)),NOT(ISNUMBER(V140)),U140=0),"",V140/U140),N("U26"))</f>
        <v/>
      </c>
      <c r="X140" s="136" t="str">
        <f>IF(1=1,IF(OR(W140="",NOT(ISNUMBER(F140))),"",F140*W140*IFERROR(INDEX(D384:D428,MATCH(AE140,B384:B428,0)),1)),N("V7"))</f>
        <v/>
      </c>
      <c r="Y140" s="137" t="str">
        <f>IF(1=1,IF(F140="","",IF(G140="","",IFERROR(INDEX(E384:E428,MATCH(AE140,B384:B428,0)),G140&amp;""))),N("W6"))</f>
        <v/>
      </c>
      <c r="Z140" s="142" t="str">
        <f>IF(1=1,IF(X140="","",IF(AND(ISNUMBER(X140),X140&lt;1,Y140="kg"),MAX(1,ROUND(X140*1000,0)),IF(AND(ISNUMBER(X140),X140&lt;1,Y140="L"),MAX(1,ROUND(X140*100,0)),ROUND(X140,3)))),N("X26"))</f>
        <v/>
      </c>
      <c r="AA140" s="143" t="str">
        <f>IF(1=1,IF(X140="","",IF(AND(ISNUMBER(X140),X140&lt;1,Y140="kg"),"g",IF(AND(ISNUMBER(X140),X140&lt;1,Y140="L"),"cl",Y140))),N("Y26"))</f>
        <v/>
      </c>
      <c r="AB140" s="123" t="str">
        <f>IF(1=1,IF(E140="","",IF(F140="","A CONTROLER",IF(NOT(ISNUMBER(F140)),"TEXTE",IF(OR(W140="",W140&lt;=0),"COMMANDE COUVERTS INCOMPLETE",IF(G140="","UNITE MANQUANTE",IF(COUNTIF(B384:B428,AE140)=0,"UNITE A CONTROLER","OK")))))),N("Z6"))</f>
        <v/>
      </c>
      <c r="AD140" s="144" t="str">
        <f>IF(1=1,IF(E140="","",AD120),N("AB26"))</f>
        <v/>
      </c>
      <c r="AE140" s="125" t="str">
        <f>IF(1=1,IF(G140="","",UPPER(TRIM(SUBSTITUTE(SUBSTITUTE(G140&amp;"",CHAR(160)," ")," "," ")))),N("AC26"))</f>
        <v/>
      </c>
    </row>
    <row r="141" spans="1:31" ht="15.75" x14ac:dyDescent="0.25">
      <c r="A141" s="160" t="str">
        <f>IF(1=1,IF(E141="","",A120),N("A27"))</f>
        <v/>
      </c>
      <c r="B141" s="127" t="str">
        <f>IF(1=1,IF(E141="","",B120),N("B27"))</f>
        <v/>
      </c>
      <c r="C141" s="128"/>
      <c r="D141" s="129" t="str">
        <f>IF(ISBLANK(E141),"",LARGE(D120:D140,1)+1)</f>
        <v/>
      </c>
      <c r="E141" s="130"/>
      <c r="F141" s="131"/>
      <c r="G141" s="170"/>
      <c r="H141" s="105"/>
      <c r="I141" s="132" t="str">
        <f>IF(1=1,IF(E141="","",I120),N("H27"))</f>
        <v/>
      </c>
      <c r="J141" s="133" t="str">
        <f>IF(1=1,IF(E141="","",J120),N("I27"))</f>
        <v/>
      </c>
      <c r="K141" s="134" t="str">
        <f>IF(1=1,IF(E141="","",K120),N("J27"))</f>
        <v/>
      </c>
      <c r="L141" s="135" t="str">
        <f>IF(1=1,IF(OR(J141="",O141="",NOT(ISNUMBER(J141)),NOT(ISNUMBER(O141)),J141=0),"",O141/J141),N("L27"))</f>
        <v/>
      </c>
      <c r="M141" s="136" t="str">
        <f>IF(1=1,IF(OR(L141="",NOT(ISNUMBER(F141))),"",F141*L141*IFERROR(INDEX(D384:D428,MATCH(AE141,B384:B428,0)),1)),N("M13"))</f>
        <v/>
      </c>
      <c r="N141" s="137" t="str">
        <f>IF(1=1,IF(F141="","",IF(G141="","",IFERROR(INDEX(E384:E428,MATCH(AE141,B384:B428,0)),G141&amp;""))),N("N6"))</f>
        <v/>
      </c>
      <c r="O141" s="138" t="str">
        <f>IF(1=1,IF(E141="","",O120),N("K27"))</f>
        <v/>
      </c>
      <c r="P141" s="139" t="str">
        <f>IF(1=1,IF(M141="","",IF(AND(ISNUMBER(M141),M141&lt;1,N141="kg"),MAX(1,ROUND(M141*1000,0)),IF(AND(ISNUMBER(M141),M141&lt;1,N141="L"),MAX(1,ROUND(M141*100,0)),ROUND(M141,3)))),N("O27"))</f>
        <v/>
      </c>
      <c r="Q141" s="140" t="str">
        <f>IF(1=1,IF(M141="","",IF(AND(ISNUMBER(M141),M141&lt;1,N141="kg"),"g",IF(AND(ISNUMBER(M141),M141&lt;1,N141="L"),"cl",N141))),N("P27"))</f>
        <v/>
      </c>
      <c r="R141" s="161" t="str">
        <f>IF(1=1,IF(E141="","",IF(F141="","A CONTROLER",IF(NOT(ISNUMBER(F141)),"TEXTE",IF(OR(L141="",L141&lt;=0),"COMMANDE PRINCIPALE INCOMPLETE",IF(G141="","UNITE MANQUANTE",IF(COUNTIF(B384:B428,AE141)=0,"UNITE A CONTROLER","OK")))))),N("Q9"))</f>
        <v/>
      </c>
      <c r="S141" s="105"/>
      <c r="T141" s="141">
        <f t="shared" si="14"/>
        <v>0</v>
      </c>
      <c r="U141" s="133" t="str">
        <f>IF(1=1,IF(E141="","",U120),N("S27"))</f>
        <v/>
      </c>
      <c r="V141" s="133" t="str">
        <f>IF(1=1,IF(E141="","",V120),N("T27"))</f>
        <v/>
      </c>
      <c r="W141" s="135" t="str">
        <f>IF(1=1,IF(OR(U141="",V141="",NOT(ISNUMBER(U141)),NOT(ISNUMBER(V141)),U141=0),"",V141/U141),N("U27"))</f>
        <v/>
      </c>
      <c r="X141" s="136" t="str">
        <f>IF(1=1,IF(OR(W141="",NOT(ISNUMBER(F141))),"",F141*W141*IFERROR(INDEX(D384:D428,MATCH(AE141,B384:B428,0)),1)),N("V7"))</f>
        <v/>
      </c>
      <c r="Y141" s="137" t="str">
        <f>IF(1=1,IF(F141="","",IF(G141="","",IFERROR(INDEX(E384:E428,MATCH(AE141,B384:B428,0)),G141&amp;""))),N("W6"))</f>
        <v/>
      </c>
      <c r="Z141" s="142" t="str">
        <f>IF(1=1,IF(X141="","",IF(AND(ISNUMBER(X141),X141&lt;1,Y141="kg"),MAX(1,ROUND(X141*1000,0)),IF(AND(ISNUMBER(X141),X141&lt;1,Y141="L"),MAX(1,ROUND(X141*100,0)),ROUND(X141,3)))),N("X27"))</f>
        <v/>
      </c>
      <c r="AA141" s="143" t="str">
        <f>IF(1=1,IF(X141="","",IF(AND(ISNUMBER(X141),X141&lt;1,Y141="kg"),"g",IF(AND(ISNUMBER(X141),X141&lt;1,Y141="L"),"cl",Y141))),N("Y27"))</f>
        <v/>
      </c>
      <c r="AB141" s="123" t="str">
        <f>IF(1=1,IF(E141="","",IF(F141="","A CONTROLER",IF(NOT(ISNUMBER(F141)),"TEXTE",IF(OR(W141="",W141&lt;=0),"COMMANDE COUVERTS INCOMPLETE",IF(G141="","UNITE MANQUANTE",IF(COUNTIF(B384:B428,AE141)=0,"UNITE A CONTROLER","OK")))))),N("Z6"))</f>
        <v/>
      </c>
      <c r="AD141" s="144" t="str">
        <f>IF(1=1,IF(E141="","",AD120),N("AB27"))</f>
        <v/>
      </c>
      <c r="AE141" s="125" t="str">
        <f>IF(1=1,IF(G141="","",UPPER(TRIM(SUBSTITUTE(SUBSTITUTE(G141&amp;"",CHAR(160)," ")," "," ")))),N("AC27"))</f>
        <v/>
      </c>
    </row>
    <row r="142" spans="1:31" ht="15.75" x14ac:dyDescent="0.25">
      <c r="A142" s="160" t="str">
        <f>IF(1=1,IF(E142="","",A120),N("A28"))</f>
        <v/>
      </c>
      <c r="B142" s="127" t="str">
        <f>IF(1=1,IF(E142="","",B120),N("B28"))</f>
        <v/>
      </c>
      <c r="C142" s="127"/>
      <c r="D142" s="129" t="str">
        <f>IF(ISBLANK(E142),"",LARGE(D120:D141,1)+1)</f>
        <v/>
      </c>
      <c r="E142" s="130"/>
      <c r="F142" s="131"/>
      <c r="G142" s="170"/>
      <c r="H142" s="105"/>
      <c r="I142" s="132" t="str">
        <f>IF(1=1,IF(E142="","",I120),N("H28"))</f>
        <v/>
      </c>
      <c r="J142" s="133" t="str">
        <f>IF(1=1,IF(E142="","",J120),N("I28"))</f>
        <v/>
      </c>
      <c r="K142" s="134" t="str">
        <f>IF(1=1,IF(E142="","",K120),N("J28"))</f>
        <v/>
      </c>
      <c r="L142" s="135" t="str">
        <f>IF(1=1,IF(OR(J142="",O142="",NOT(ISNUMBER(J142)),NOT(ISNUMBER(O142)),J142=0),"",O142/J142),N("L28"))</f>
        <v/>
      </c>
      <c r="M142" s="136" t="str">
        <f>IF(1=1,IF(OR(L142="",NOT(ISNUMBER(F142))),"",F142*L142*IFERROR(INDEX(D384:D428,MATCH(AE142,B384:B428,0)),1)),N("M13"))</f>
        <v/>
      </c>
      <c r="N142" s="137" t="str">
        <f>IF(1=1,IF(F142="","",IF(G142="","",IFERROR(INDEX(E384:E428,MATCH(AE142,B384:B428,0)),G142&amp;""))),N("N6"))</f>
        <v/>
      </c>
      <c r="O142" s="138" t="str">
        <f>IF(1=1,IF(E142="","",O120),N("K28"))</f>
        <v/>
      </c>
      <c r="P142" s="139" t="str">
        <f>IF(1=1,IF(M142="","",IF(AND(ISNUMBER(M142),M142&lt;1,N142="kg"),MAX(1,ROUND(M142*1000,0)),IF(AND(ISNUMBER(M142),M142&lt;1,N142="L"),MAX(1,ROUND(M142*100,0)),ROUND(M142,3)))),N("O28"))</f>
        <v/>
      </c>
      <c r="Q142" s="140" t="str">
        <f>IF(1=1,IF(M142="","",IF(AND(ISNUMBER(M142),M142&lt;1,N142="kg"),"g",IF(AND(ISNUMBER(M142),M142&lt;1,N142="L"),"cl",N142))),N("P28"))</f>
        <v/>
      </c>
      <c r="R142" s="161" t="str">
        <f>IF(1=1,IF(E142="","",IF(F142="","A CONTROLER",IF(NOT(ISNUMBER(F142)),"TEXTE",IF(OR(L142="",L142&lt;=0),"COMMANDE PRINCIPALE INCOMPLETE",IF(G142="","UNITE MANQUANTE",IF(COUNTIF(B384:B428,AE142)=0,"UNITE A CONTROLER","OK")))))),N("Q9"))</f>
        <v/>
      </c>
      <c r="S142" s="105"/>
      <c r="T142" s="141">
        <f t="shared" si="14"/>
        <v>0</v>
      </c>
      <c r="U142" s="133" t="str">
        <f>IF(1=1,IF(E142="","",U120),N("S28"))</f>
        <v/>
      </c>
      <c r="V142" s="133" t="str">
        <f>IF(1=1,IF(E142="","",V120),N("T28"))</f>
        <v/>
      </c>
      <c r="W142" s="135" t="str">
        <f>IF(1=1,IF(OR(U142="",V142="",NOT(ISNUMBER(U142)),NOT(ISNUMBER(V142)),U142=0),"",V142/U142),N("U28"))</f>
        <v/>
      </c>
      <c r="X142" s="136" t="str">
        <f>IF(1=1,IF(OR(W142="",NOT(ISNUMBER(F142))),"",F142*W142*IFERROR(INDEX(D384:D428,MATCH(AE142,B384:B428,0)),1)),N("V7"))</f>
        <v/>
      </c>
      <c r="Y142" s="137" t="str">
        <f>IF(1=1,IF(F142="","",IF(G142="","",IFERROR(INDEX(E384:E428,MATCH(AE142,B384:B428,0)),G142&amp;""))),N("W6"))</f>
        <v/>
      </c>
      <c r="Z142" s="142" t="str">
        <f>IF(1=1,IF(X142="","",IF(AND(ISNUMBER(X142),X142&lt;1,Y142="kg"),MAX(1,ROUND(X142*1000,0)),IF(AND(ISNUMBER(X142),X142&lt;1,Y142="L"),MAX(1,ROUND(X142*100,0)),ROUND(X142,3)))),N("X28"))</f>
        <v/>
      </c>
      <c r="AA142" s="143" t="str">
        <f>IF(1=1,IF(X142="","",IF(AND(ISNUMBER(X142),X142&lt;1,Y142="kg"),"g",IF(AND(ISNUMBER(X142),X142&lt;1,Y142="L"),"cl",Y142))),N("Y28"))</f>
        <v/>
      </c>
      <c r="AB142" s="123" t="str">
        <f>IF(1=1,IF(E142="","",IF(F142="","A CONTROLER",IF(NOT(ISNUMBER(F142)),"TEXTE",IF(OR(W142="",W142&lt;=0),"COMMANDE COUVERTS INCOMPLETE",IF(G142="","UNITE MANQUANTE",IF(COUNTIF(B384:B428,AE142)=0,"UNITE A CONTROLER","OK")))))),N("Z6"))</f>
        <v/>
      </c>
      <c r="AD142" s="144" t="str">
        <f>IF(1=1,IF(E142="","",AD120),N("AB28"))</f>
        <v/>
      </c>
      <c r="AE142" s="125" t="str">
        <f>IF(1=1,IF(G142="","",UPPER(TRIM(SUBSTITUTE(SUBSTITUTE(G142&amp;"",CHAR(160)," ")," "," ")))),N("AC28"))</f>
        <v/>
      </c>
    </row>
    <row r="143" spans="1:31" ht="15.75" x14ac:dyDescent="0.25">
      <c r="A143" s="160" t="str">
        <f>IF(1=1,IF(E143="","",A120),N("A29"))</f>
        <v/>
      </c>
      <c r="B143" s="127" t="str">
        <f>IF(1=1,IF(E143="","",B120),N("B29"))</f>
        <v/>
      </c>
      <c r="C143" s="127"/>
      <c r="D143" s="129" t="str">
        <f>IF(ISBLANK(E143),"",LARGE(D120:D142,1)+1)</f>
        <v/>
      </c>
      <c r="E143" s="130"/>
      <c r="F143" s="131"/>
      <c r="G143" s="170"/>
      <c r="H143" s="105"/>
      <c r="I143" s="132" t="str">
        <f>IF(1=1,IF(E143="","",I120),N("H29"))</f>
        <v/>
      </c>
      <c r="J143" s="133" t="str">
        <f>IF(1=1,IF(E143="","",J120),N("I29"))</f>
        <v/>
      </c>
      <c r="K143" s="134" t="str">
        <f>IF(1=1,IF(E143="","",K120),N("J29"))</f>
        <v/>
      </c>
      <c r="L143" s="135" t="str">
        <f>IF(1=1,IF(OR(J143="",O143="",NOT(ISNUMBER(J143)),NOT(ISNUMBER(O143)),J143=0),"",O143/J143),N("L29"))</f>
        <v/>
      </c>
      <c r="M143" s="136" t="str">
        <f>IF(1=1,IF(OR(L143="",NOT(ISNUMBER(F143))),"",F143*L143*IFERROR(INDEX(D384:D428,MATCH(AE143,B384:B428,0)),1)),N("M13"))</f>
        <v/>
      </c>
      <c r="N143" s="137" t="str">
        <f>IF(1=1,IF(F143="","",IF(G143="","",IFERROR(INDEX(E384:E428,MATCH(AE143,B384:B428,0)),G143&amp;""))),N("N6"))</f>
        <v/>
      </c>
      <c r="O143" s="138" t="str">
        <f>IF(1=1,IF(E143="","",O120),N("K29"))</f>
        <v/>
      </c>
      <c r="P143" s="139" t="str">
        <f>IF(1=1,IF(M143="","",IF(AND(ISNUMBER(M143),M143&lt;1,N143="kg"),MAX(1,ROUND(M143*1000,0)),IF(AND(ISNUMBER(M143),M143&lt;1,N143="L"),MAX(1,ROUND(M143*100,0)),ROUND(M143,3)))),N("O29"))</f>
        <v/>
      </c>
      <c r="Q143" s="140" t="str">
        <f>IF(1=1,IF(M143="","",IF(AND(ISNUMBER(M143),M143&lt;1,N143="kg"),"g",IF(AND(ISNUMBER(M143),M143&lt;1,N143="L"),"cl",N143))),N("P29"))</f>
        <v/>
      </c>
      <c r="R143" s="161" t="str">
        <f>IF(1=1,IF(E143="","",IF(F143="","A CONTROLER",IF(NOT(ISNUMBER(F143)),"TEXTE",IF(OR(L143="",L143&lt;=0),"COMMANDE PRINCIPALE INCOMPLETE",IF(G143="","UNITE MANQUANTE",IF(COUNTIF(B384:B428,AE143)=0,"UNITE A CONTROLER","OK")))))),N("Q9"))</f>
        <v/>
      </c>
      <c r="S143" s="105"/>
      <c r="T143" s="141">
        <f t="shared" si="14"/>
        <v>0</v>
      </c>
      <c r="U143" s="133" t="str">
        <f>IF(1=1,IF(E143="","",U120),N("S29"))</f>
        <v/>
      </c>
      <c r="V143" s="133" t="str">
        <f>IF(1=1,IF(E143="","",V120),N("T29"))</f>
        <v/>
      </c>
      <c r="W143" s="135" t="str">
        <f>IF(1=1,IF(OR(U143="",V143="",NOT(ISNUMBER(U143)),NOT(ISNUMBER(V143)),U143=0),"",V143/U143),N("U29"))</f>
        <v/>
      </c>
      <c r="X143" s="136" t="str">
        <f>IF(1=1,IF(OR(W143="",NOT(ISNUMBER(F143))),"",F143*W143*IFERROR(INDEX(D384:D428,MATCH(AE143,B384:B428,0)),1)),N("V7"))</f>
        <v/>
      </c>
      <c r="Y143" s="137" t="str">
        <f>IF(1=1,IF(F143="","",IF(G143="","",IFERROR(INDEX(E384:E428,MATCH(AE143,B384:B428,0)),G143&amp;""))),N("W6"))</f>
        <v/>
      </c>
      <c r="Z143" s="142" t="str">
        <f>IF(1=1,IF(X143="","",IF(AND(ISNUMBER(X143),X143&lt;1,Y143="kg"),MAX(1,ROUND(X143*1000,0)),IF(AND(ISNUMBER(X143),X143&lt;1,Y143="L"),MAX(1,ROUND(X143*100,0)),ROUND(X143,3)))),N("X29"))</f>
        <v/>
      </c>
      <c r="AA143" s="143" t="str">
        <f>IF(1=1,IF(X143="","",IF(AND(ISNUMBER(X143),X143&lt;1,Y143="kg"),"g",IF(AND(ISNUMBER(X143),X143&lt;1,Y143="L"),"cl",Y143))),N("Y29"))</f>
        <v/>
      </c>
      <c r="AB143" s="123" t="str">
        <f>IF(1=1,IF(E143="","",IF(F143="","A CONTROLER",IF(NOT(ISNUMBER(F143)),"TEXTE",IF(OR(W143="",W143&lt;=0),"COMMANDE COUVERTS INCOMPLETE",IF(G143="","UNITE MANQUANTE",IF(COUNTIF(B384:B428,AE143)=0,"UNITE A CONTROLER","OK")))))),N("Z6"))</f>
        <v/>
      </c>
      <c r="AD143" s="144" t="str">
        <f>IF(1=1,IF(E143="","",AD120),N("AB29"))</f>
        <v/>
      </c>
      <c r="AE143" s="125" t="str">
        <f>IF(1=1,IF(G143="","",UPPER(TRIM(SUBSTITUTE(SUBSTITUTE(G143&amp;"",CHAR(160)," ")," "," ")))),N("AC29"))</f>
        <v/>
      </c>
    </row>
    <row r="144" spans="1:31" ht="15.75" x14ac:dyDescent="0.25">
      <c r="A144" s="160" t="str">
        <f>IF(1=1,IF(E144="","",A120),N("A30"))</f>
        <v/>
      </c>
      <c r="B144" s="127" t="str">
        <f>IF(1=1,IF(E144="","",B120),N("B30"))</f>
        <v/>
      </c>
      <c r="C144" s="127"/>
      <c r="D144" s="129" t="str">
        <f>IF(ISBLANK(E144),"",LARGE(D120:D143,1)+1)</f>
        <v/>
      </c>
      <c r="E144" s="130"/>
      <c r="F144" s="131"/>
      <c r="G144" s="170"/>
      <c r="H144" s="105"/>
      <c r="I144" s="132" t="str">
        <f>IF(1=1,IF(E144="","",I120),N("H30"))</f>
        <v/>
      </c>
      <c r="J144" s="133" t="str">
        <f>IF(1=1,IF(E144="","",J120),N("I30"))</f>
        <v/>
      </c>
      <c r="K144" s="134" t="str">
        <f>IF(1=1,IF(E144="","",K120),N("J30"))</f>
        <v/>
      </c>
      <c r="L144" s="135" t="str">
        <f>IF(1=1,IF(OR(J144="",O144="",NOT(ISNUMBER(J144)),NOT(ISNUMBER(O144)),J144=0),"",O144/J144),N("L30"))</f>
        <v/>
      </c>
      <c r="M144" s="136" t="str">
        <f>IF(1=1,IF(OR(L144="",NOT(ISNUMBER(F144))),"",F144*L144*IFERROR(INDEX(D384:D428,MATCH(AE144,B384:B428,0)),1)),N("M13"))</f>
        <v/>
      </c>
      <c r="N144" s="137" t="str">
        <f>IF(1=1,IF(F144="","",IF(G144="","",IFERROR(INDEX(E384:E428,MATCH(AE144,B384:B428,0)),G144&amp;""))),N("N6"))</f>
        <v/>
      </c>
      <c r="O144" s="138" t="str">
        <f>IF(1=1,IF(E144="","",O120),N("K30"))</f>
        <v/>
      </c>
      <c r="P144" s="139" t="str">
        <f>IF(1=1,IF(M144="","",IF(AND(ISNUMBER(M144),M144&lt;1,N144="kg"),MAX(1,ROUND(M144*1000,0)),IF(AND(ISNUMBER(M144),M144&lt;1,N144="L"),MAX(1,ROUND(M144*100,0)),ROUND(M144,3)))),N("O30"))</f>
        <v/>
      </c>
      <c r="Q144" s="140" t="str">
        <f>IF(1=1,IF(M144="","",IF(AND(ISNUMBER(M144),M144&lt;1,N144="kg"),"g",IF(AND(ISNUMBER(M144),M144&lt;1,N144="L"),"cl",N144))),N("P30"))</f>
        <v/>
      </c>
      <c r="R144" s="161" t="str">
        <f>IF(1=1,IF(E144="","",IF(F144="","A CONTROLER",IF(NOT(ISNUMBER(F144)),"TEXTE",IF(OR(L144="",L144&lt;=0),"COMMANDE PRINCIPALE INCOMPLETE",IF(G144="","UNITE MANQUANTE",IF(COUNTIF(B384:B428,AE144)=0,"UNITE A CONTROLER","OK")))))),N("Q9"))</f>
        <v/>
      </c>
      <c r="S144" s="105"/>
      <c r="T144" s="141">
        <f t="shared" si="14"/>
        <v>0</v>
      </c>
      <c r="U144" s="133" t="str">
        <f>IF(1=1,IF(E144="","",U120),N("S30"))</f>
        <v/>
      </c>
      <c r="V144" s="133" t="str">
        <f>IF(1=1,IF(E144="","",V120),N("T30"))</f>
        <v/>
      </c>
      <c r="W144" s="135" t="str">
        <f>IF(1=1,IF(OR(U144="",V144="",NOT(ISNUMBER(U144)),NOT(ISNUMBER(V144)),U144=0),"",V144/U144),N("U30"))</f>
        <v/>
      </c>
      <c r="X144" s="136" t="str">
        <f>IF(1=1,IF(OR(W144="",NOT(ISNUMBER(F144))),"",F144*W144*IFERROR(INDEX(D384:D428,MATCH(AE144,B384:B428,0)),1)),N("V7"))</f>
        <v/>
      </c>
      <c r="Y144" s="137" t="str">
        <f>IF(1=1,IF(F144="","",IF(G144="","",IFERROR(INDEX(E384:E428,MATCH(AE144,B384:B428,0)),G144&amp;""))),N("W6"))</f>
        <v/>
      </c>
      <c r="Z144" s="142" t="str">
        <f>IF(1=1,IF(X144="","",IF(AND(ISNUMBER(X144),X144&lt;1,Y144="kg"),MAX(1,ROUND(X144*1000,0)),IF(AND(ISNUMBER(X144),X144&lt;1,Y144="L"),MAX(1,ROUND(X144*100,0)),ROUND(X144,3)))),N("X30"))</f>
        <v/>
      </c>
      <c r="AA144" s="143" t="str">
        <f>IF(1=1,IF(X144="","",IF(AND(ISNUMBER(X144),X144&lt;1,Y144="kg"),"g",IF(AND(ISNUMBER(X144),X144&lt;1,Y144="L"),"cl",Y144))),N("Y30"))</f>
        <v/>
      </c>
      <c r="AB144" s="123" t="str">
        <f>IF(1=1,IF(E144="","",IF(F144="","A CONTROLER",IF(NOT(ISNUMBER(F144)),"TEXTE",IF(OR(W144="",W144&lt;=0),"COMMANDE COUVERTS INCOMPLETE",IF(G144="","UNITE MANQUANTE",IF(COUNTIF(B384:B428,AE144)=0,"UNITE A CONTROLER","OK")))))),N("Z6"))</f>
        <v/>
      </c>
      <c r="AD144" s="144" t="str">
        <f>IF(1=1,IF(E144="","",AD120),N("AB30"))</f>
        <v/>
      </c>
      <c r="AE144" s="125" t="str">
        <f>IF(1=1,IF(G144="","",UPPER(TRIM(SUBSTITUTE(SUBSTITUTE(G144&amp;"",CHAR(160)," ")," "," ")))),N("AC30"))</f>
        <v/>
      </c>
    </row>
    <row r="145" spans="1:33" ht="15.75" x14ac:dyDescent="0.25">
      <c r="A145" s="160" t="str">
        <f>IF(1=1,IF(E145="","",A120),N("A31"))</f>
        <v/>
      </c>
      <c r="B145" s="127" t="str">
        <f>IF(1=1,IF(E145="","",B120),N("B31"))</f>
        <v/>
      </c>
      <c r="C145" s="127"/>
      <c r="D145" s="129" t="str">
        <f>IF(ISBLANK(E145),"",LARGE(D120:D144,1)+1)</f>
        <v/>
      </c>
      <c r="E145" s="130"/>
      <c r="F145" s="131"/>
      <c r="G145" s="170"/>
      <c r="H145" s="105"/>
      <c r="I145" s="132" t="str">
        <f>IF(1=1,IF(E145="","",I120),N("H31"))</f>
        <v/>
      </c>
      <c r="J145" s="133" t="str">
        <f>IF(1=1,IF(E145="","",J120),N("I31"))</f>
        <v/>
      </c>
      <c r="K145" s="134" t="str">
        <f>IF(1=1,IF(E145="","",K120),N("J31"))</f>
        <v/>
      </c>
      <c r="L145" s="135" t="str">
        <f>IF(1=1,IF(OR(J145="",O145="",NOT(ISNUMBER(J145)),NOT(ISNUMBER(O145)),J145=0),"",O145/J145),N("L31"))</f>
        <v/>
      </c>
      <c r="M145" s="136" t="str">
        <f>IF(1=1,IF(OR(L145="",NOT(ISNUMBER(F145))),"",F145*L145*IFERROR(INDEX(D384:D428,MATCH(AE145,B384:B428,0)),1)),N("M13"))</f>
        <v/>
      </c>
      <c r="N145" s="137" t="str">
        <f>IF(1=1,IF(F145="","",IF(G145="","",IFERROR(INDEX(E384:E428,MATCH(AE145,B384:B428,0)),G145&amp;""))),N("N6"))</f>
        <v/>
      </c>
      <c r="O145" s="138" t="str">
        <f>IF(1=1,IF(E145="","",O120),N("K31"))</f>
        <v/>
      </c>
      <c r="P145" s="139" t="str">
        <f>IF(1=1,IF(M145="","",IF(AND(ISNUMBER(M145),M145&lt;1,N145="kg"),MAX(1,ROUND(M145*1000,0)),IF(AND(ISNUMBER(M145),M145&lt;1,N145="L"),MAX(1,ROUND(M145*100,0)),ROUND(M145,3)))),N("O31"))</f>
        <v/>
      </c>
      <c r="Q145" s="140" t="str">
        <f>IF(1=1,IF(M145="","",IF(AND(ISNUMBER(M145),M145&lt;1,N145="kg"),"g",IF(AND(ISNUMBER(M145),M145&lt;1,N145="L"),"cl",N145))),N("P31"))</f>
        <v/>
      </c>
      <c r="R145" s="161" t="str">
        <f>IF(1=1,IF(E145="","",IF(F145="","A CONTROLER",IF(NOT(ISNUMBER(F145)),"TEXTE",IF(OR(L145="",L145&lt;=0),"COMMANDE PRINCIPALE INCOMPLETE",IF(G145="","UNITE MANQUANTE",IF(COUNTIF(B384:B428,AE145)=0,"UNITE A CONTROLER","OK")))))),N("Q9"))</f>
        <v/>
      </c>
      <c r="S145" s="105"/>
      <c r="T145" s="141">
        <f t="shared" si="14"/>
        <v>0</v>
      </c>
      <c r="U145" s="133" t="str">
        <f>IF(1=1,IF(E145="","",U120),N("S31"))</f>
        <v/>
      </c>
      <c r="V145" s="133" t="str">
        <f>IF(1=1,IF(E145="","",V120),N("T31"))</f>
        <v/>
      </c>
      <c r="W145" s="135" t="str">
        <f>IF(1=1,IF(OR(U145="",V145="",NOT(ISNUMBER(U145)),NOT(ISNUMBER(V145)),U145=0),"",V145/U145),N("U31"))</f>
        <v/>
      </c>
      <c r="X145" s="136" t="str">
        <f>IF(1=1,IF(OR(W145="",NOT(ISNUMBER(F145))),"",F145*W145*IFERROR(INDEX(D384:D428,MATCH(AE145,B384:B428,0)),1)),N("V7"))</f>
        <v/>
      </c>
      <c r="Y145" s="137" t="str">
        <f>IF(1=1,IF(F145="","",IF(G145="","",IFERROR(INDEX(E384:E428,MATCH(AE145,B384:B428,0)),G145&amp;""))),N("W6"))</f>
        <v/>
      </c>
      <c r="Z145" s="142" t="str">
        <f>IF(1=1,IF(X145="","",IF(AND(ISNUMBER(X145),X145&lt;1,Y145="kg"),MAX(1,ROUND(X145*1000,0)),IF(AND(ISNUMBER(X145),X145&lt;1,Y145="L"),MAX(1,ROUND(X145*100,0)),ROUND(X145,3)))),N("X31"))</f>
        <v/>
      </c>
      <c r="AA145" s="143" t="str">
        <f>IF(1=1,IF(X145="","",IF(AND(ISNUMBER(X145),X145&lt;1,Y145="kg"),"g",IF(AND(ISNUMBER(X145),X145&lt;1,Y145="L"),"cl",Y145))),N("Y31"))</f>
        <v/>
      </c>
      <c r="AB145" s="123" t="str">
        <f>IF(1=1,IF(E145="","",IF(F145="","A CONTROLER",IF(NOT(ISNUMBER(F145)),"TEXTE",IF(OR(W145="",W145&lt;=0),"COMMANDE COUVERTS INCOMPLETE",IF(G145="","UNITE MANQUANTE",IF(COUNTIF(B384:B428,AE145)=0,"UNITE A CONTROLER","OK")))))),N("Z6"))</f>
        <v/>
      </c>
      <c r="AD145" s="144" t="str">
        <f>IF(1=1,IF(E145="","",AD120),N("AB31"))</f>
        <v/>
      </c>
      <c r="AE145" s="125" t="str">
        <f>IF(1=1,IF(G145="","",UPPER(TRIM(SUBSTITUTE(SUBSTITUTE(G145&amp;"",CHAR(160)," ")," "," ")))),N("AC31"))</f>
        <v/>
      </c>
    </row>
    <row r="146" spans="1:33" ht="15.75" x14ac:dyDescent="0.25">
      <c r="A146" s="160" t="str">
        <f>IF(1=1,IF(E146="","",A120),N("A32"))</f>
        <v/>
      </c>
      <c r="B146" s="127" t="str">
        <f>IF(1=1,IF(E146="","",B120),N("B32"))</f>
        <v/>
      </c>
      <c r="C146" s="127"/>
      <c r="D146" s="129" t="str">
        <f>IF(ISBLANK(E146),"",LARGE(D120:D145,1)+1)</f>
        <v/>
      </c>
      <c r="E146" s="130"/>
      <c r="F146" s="131"/>
      <c r="G146" s="170"/>
      <c r="H146" s="105"/>
      <c r="I146" s="132" t="str">
        <f>IF(1=1,IF(E146="","",I120),N("H32"))</f>
        <v/>
      </c>
      <c r="J146" s="133" t="str">
        <f>IF(1=1,IF(E146="","",J120),N("I32"))</f>
        <v/>
      </c>
      <c r="K146" s="134" t="str">
        <f>IF(1=1,IF(E146="","",K120),N("J32"))</f>
        <v/>
      </c>
      <c r="L146" s="135" t="str">
        <f>IF(1=1,IF(OR(J146="",O146="",NOT(ISNUMBER(J146)),NOT(ISNUMBER(O146)),J146=0),"",O146/J146),N("L32"))</f>
        <v/>
      </c>
      <c r="M146" s="136" t="str">
        <f>IF(1=1,IF(OR(L146="",NOT(ISNUMBER(F146))),"",F146*L146*IFERROR(INDEX(D384:D428,MATCH(AE146,B384:B428,0)),1)),N("M13"))</f>
        <v/>
      </c>
      <c r="N146" s="137" t="str">
        <f>IF(1=1,IF(F146="","",IF(G146="","",IFERROR(INDEX(E384:E428,MATCH(AE146,B384:B428,0)),G146&amp;""))),N("N6"))</f>
        <v/>
      </c>
      <c r="O146" s="138" t="str">
        <f>IF(1=1,IF(E146="","",O120),N("K32"))</f>
        <v/>
      </c>
      <c r="P146" s="139" t="str">
        <f>IF(1=1,IF(M146="","",IF(AND(ISNUMBER(M146),M146&lt;1,N146="kg"),MAX(1,ROUND(M146*1000,0)),IF(AND(ISNUMBER(M146),M146&lt;1,N146="L"),MAX(1,ROUND(M146*100,0)),ROUND(M146,3)))),N("O32"))</f>
        <v/>
      </c>
      <c r="Q146" s="140" t="str">
        <f>IF(1=1,IF(M146="","",IF(AND(ISNUMBER(M146),M146&lt;1,N146="kg"),"g",IF(AND(ISNUMBER(M146),M146&lt;1,N146="L"),"cl",N146))),N("P32"))</f>
        <v/>
      </c>
      <c r="R146" s="161" t="str">
        <f>IF(1=1,IF(E146="","",IF(F146="","A CONTROLER",IF(NOT(ISNUMBER(F146)),"TEXTE",IF(OR(L146="",L146&lt;=0),"COMMANDE PRINCIPALE INCOMPLETE",IF(G146="","UNITE MANQUANTE",IF(COUNTIF(B384:B428,AE146)=0,"UNITE A CONTROLER","OK")))))),N("Q9"))</f>
        <v/>
      </c>
      <c r="S146" s="105"/>
      <c r="T146" s="141">
        <f t="shared" si="14"/>
        <v>0</v>
      </c>
      <c r="U146" s="133" t="str">
        <f>IF(1=1,IF(E146="","",U120),N("S32"))</f>
        <v/>
      </c>
      <c r="V146" s="133" t="str">
        <f>IF(1=1,IF(E146="","",V120),N("T32"))</f>
        <v/>
      </c>
      <c r="W146" s="135" t="str">
        <f>IF(1=1,IF(OR(U146="",V146="",NOT(ISNUMBER(U146)),NOT(ISNUMBER(V146)),U146=0),"",V146/U146),N("U32"))</f>
        <v/>
      </c>
      <c r="X146" s="136" t="str">
        <f>IF(1=1,IF(OR(W146="",NOT(ISNUMBER(F146))),"",F146*W146*IFERROR(INDEX(D384:D428,MATCH(AE146,B384:B428,0)),1)),N("V7"))</f>
        <v/>
      </c>
      <c r="Y146" s="137" t="str">
        <f>IF(1=1,IF(F146="","",IF(G146="","",IFERROR(INDEX(E384:E428,MATCH(AE146,B384:B428,0)),G146&amp;""))),N("W6"))</f>
        <v/>
      </c>
      <c r="Z146" s="142" t="str">
        <f>IF(1=1,IF(X146="","",IF(AND(ISNUMBER(X146),X146&lt;1,Y146="kg"),MAX(1,ROUND(X146*1000,0)),IF(AND(ISNUMBER(X146),X146&lt;1,Y146="L"),MAX(1,ROUND(X146*100,0)),ROUND(X146,3)))),N("X32"))</f>
        <v/>
      </c>
      <c r="AA146" s="143" t="str">
        <f>IF(1=1,IF(X146="","",IF(AND(ISNUMBER(X146),X146&lt;1,Y146="kg"),"g",IF(AND(ISNUMBER(X146),X146&lt;1,Y146="L"),"cl",Y146))),N("Y32"))</f>
        <v/>
      </c>
      <c r="AB146" s="123" t="str">
        <f>IF(1=1,IF(E146="","",IF(F146="","A CONTROLER",IF(NOT(ISNUMBER(F146)),"TEXTE",IF(OR(W146="",W146&lt;=0),"COMMANDE COUVERTS INCOMPLETE",IF(G146="","UNITE MANQUANTE",IF(COUNTIF(B384:B428,AE146)=0,"UNITE A CONTROLER","OK")))))),N("Z6"))</f>
        <v/>
      </c>
      <c r="AD146" s="144" t="str">
        <f>IF(1=1,IF(E146="","",AD120),N("AB32"))</f>
        <v/>
      </c>
      <c r="AE146" s="125" t="str">
        <f>IF(1=1,IF(G146="","",UPPER(TRIM(SUBSTITUTE(SUBSTITUTE(G146&amp;"",CHAR(160)," ")," "," ")))),N("AC32"))</f>
        <v/>
      </c>
    </row>
    <row r="147" spans="1:33" ht="15.75" x14ac:dyDescent="0.25">
      <c r="A147" s="160" t="str">
        <f>IF(1=1,IF(E147="","",A120),N("A33"))</f>
        <v/>
      </c>
      <c r="B147" s="127" t="str">
        <f>IF(1=1,IF(E147="","",B120),N("B33"))</f>
        <v/>
      </c>
      <c r="C147" s="127"/>
      <c r="D147" s="129" t="str">
        <f>IF(ISBLANK(E147),"",LARGE(D120:D146,1)+1)</f>
        <v/>
      </c>
      <c r="E147" s="130"/>
      <c r="F147" s="131"/>
      <c r="G147" s="170"/>
      <c r="H147" s="105"/>
      <c r="I147" s="132" t="str">
        <f>IF(1=1,IF(E147="","",I120),N("H33"))</f>
        <v/>
      </c>
      <c r="J147" s="133" t="str">
        <f>IF(1=1,IF(E147="","",J120),N("I33"))</f>
        <v/>
      </c>
      <c r="K147" s="134" t="str">
        <f>IF(1=1,IF(E147="","",K120),N("J33"))</f>
        <v/>
      </c>
      <c r="L147" s="135" t="str">
        <f>IF(1=1,IF(OR(J147="",O147="",NOT(ISNUMBER(J147)),NOT(ISNUMBER(O147)),J147=0),"",O147/J147),N("L33"))</f>
        <v/>
      </c>
      <c r="M147" s="136" t="str">
        <f>IF(1=1,IF(OR(L147="",NOT(ISNUMBER(F147))),"",F147*L147*IFERROR(INDEX(D384:D428,MATCH(AE147,B384:B428,0)),1)),N("M13"))</f>
        <v/>
      </c>
      <c r="N147" s="137" t="str">
        <f>IF(1=1,IF(F147="","",IF(G147="","",IFERROR(INDEX(E384:E428,MATCH(AE147,B384:B428,0)),G147&amp;""))),N("N6"))</f>
        <v/>
      </c>
      <c r="O147" s="138" t="str">
        <f>IF(1=1,IF(E147="","",O120),N("K33"))</f>
        <v/>
      </c>
      <c r="P147" s="139" t="str">
        <f>IF(1=1,IF(M147="","",IF(AND(ISNUMBER(M147),M147&lt;1,N147="kg"),MAX(1,ROUND(M147*1000,0)),IF(AND(ISNUMBER(M147),M147&lt;1,N147="L"),MAX(1,ROUND(M147*100,0)),ROUND(M147,3)))),N("O33"))</f>
        <v/>
      </c>
      <c r="Q147" s="140" t="str">
        <f>IF(1=1,IF(M147="","",IF(AND(ISNUMBER(M147),M147&lt;1,N147="kg"),"g",IF(AND(ISNUMBER(M147),M147&lt;1,N147="L"),"cl",N147))),N("P33"))</f>
        <v/>
      </c>
      <c r="R147" s="161" t="str">
        <f>IF(1=1,IF(E147="","",IF(F147="","A CONTROLER",IF(NOT(ISNUMBER(F147)),"TEXTE",IF(OR(L147="",L147&lt;=0),"COMMANDE PRINCIPALE INCOMPLETE",IF(G147="","UNITE MANQUANTE",IF(COUNTIF(B384:B428,AE147)=0,"UNITE A CONTROLER","OK")))))),N("Q9"))</f>
        <v/>
      </c>
      <c r="S147" s="105"/>
      <c r="T147" s="141">
        <f t="shared" si="14"/>
        <v>0</v>
      </c>
      <c r="U147" s="133" t="str">
        <f>IF(1=1,IF(E147="","",U120),N("S33"))</f>
        <v/>
      </c>
      <c r="V147" s="133" t="str">
        <f>IF(1=1,IF(E147="","",V120),N("T33"))</f>
        <v/>
      </c>
      <c r="W147" s="135" t="str">
        <f>IF(1=1,IF(OR(U147="",V147="",NOT(ISNUMBER(U147)),NOT(ISNUMBER(V147)),U147=0),"",V147/U147),N("U33"))</f>
        <v/>
      </c>
      <c r="X147" s="136" t="str">
        <f>IF(1=1,IF(OR(W147="",NOT(ISNUMBER(F147))),"",F147*W147*IFERROR(INDEX(D384:D428,MATCH(AE147,B384:B428,0)),1)),N("V7"))</f>
        <v/>
      </c>
      <c r="Y147" s="137" t="str">
        <f>IF(1=1,IF(F147="","",IF(G147="","",IFERROR(INDEX(E384:E428,MATCH(AE147,B384:B428,0)),G147&amp;""))),N("W6"))</f>
        <v/>
      </c>
      <c r="Z147" s="142" t="str">
        <f>IF(1=1,IF(X147="","",IF(AND(ISNUMBER(X147),X147&lt;1,Y147="kg"),MAX(1,ROUND(X147*1000,0)),IF(AND(ISNUMBER(X147),X147&lt;1,Y147="L"),MAX(1,ROUND(X147*100,0)),ROUND(X147,3)))),N("X33"))</f>
        <v/>
      </c>
      <c r="AA147" s="143" t="str">
        <f>IF(1=1,IF(X147="","",IF(AND(ISNUMBER(X147),X147&lt;1,Y147="kg"),"g",IF(AND(ISNUMBER(X147),X147&lt;1,Y147="L"),"cl",Y147))),N("Y33"))</f>
        <v/>
      </c>
      <c r="AB147" s="123" t="str">
        <f>IF(1=1,IF(E147="","",IF(F147="","A CONTROLER",IF(NOT(ISNUMBER(F147)),"TEXTE",IF(OR(W147="",W147&lt;=0),"COMMANDE COUVERTS INCOMPLETE",IF(G147="","UNITE MANQUANTE",IF(COUNTIF(B384:B428,AE147)=0,"UNITE A CONTROLER","OK")))))),N("Z6"))</f>
        <v/>
      </c>
      <c r="AD147" s="144" t="str">
        <f>IF(1=1,IF(E147="","",AD120),N("AB33"))</f>
        <v/>
      </c>
      <c r="AE147" s="125" t="str">
        <f>IF(1=1,IF(G147="","",UPPER(TRIM(SUBSTITUTE(SUBSTITUTE(G147&amp;"",CHAR(160)," ")," "," ")))),N("AC33"))</f>
        <v/>
      </c>
    </row>
    <row r="148" spans="1:33" ht="15.75" x14ac:dyDescent="0.25">
      <c r="A148" s="160" t="str">
        <f>IF(1=1,IF(E148="","",A120),N("A34"))</f>
        <v/>
      </c>
      <c r="B148" s="127" t="str">
        <f>IF(1=1,IF(E148="","",B120),N("B34"))</f>
        <v/>
      </c>
      <c r="C148" s="127"/>
      <c r="D148" s="129" t="str">
        <f>IF(ISBLANK(E148),"",LARGE(D120:D147,1)+1)</f>
        <v/>
      </c>
      <c r="E148" s="130"/>
      <c r="F148" s="131"/>
      <c r="G148" s="170"/>
      <c r="H148" s="105"/>
      <c r="I148" s="132" t="str">
        <f>IF(1=1,IF(E148="","",I120),N("H34"))</f>
        <v/>
      </c>
      <c r="J148" s="133" t="str">
        <f>IF(1=1,IF(E148="","",J120),N("I34"))</f>
        <v/>
      </c>
      <c r="K148" s="134" t="str">
        <f>IF(1=1,IF(E148="","",K120),N("J34"))</f>
        <v/>
      </c>
      <c r="L148" s="135" t="str">
        <f>IF(1=1,IF(OR(J148="",O148="",NOT(ISNUMBER(J148)),NOT(ISNUMBER(O148)),J148=0),"",O148/J148),N("L34"))</f>
        <v/>
      </c>
      <c r="M148" s="136" t="str">
        <f>IF(1=1,IF(OR(L148="",NOT(ISNUMBER(F148))),"",F148*L148*IFERROR(INDEX(D384:D428,MATCH(AE148,B384:B428,0)),1)),N("M13"))</f>
        <v/>
      </c>
      <c r="N148" s="137" t="str">
        <f>IF(1=1,IF(F148="","",IF(G148="","",IFERROR(INDEX(E384:E428,MATCH(AE148,B384:B428,0)),G148&amp;""))),N("N6"))</f>
        <v/>
      </c>
      <c r="O148" s="138" t="str">
        <f>IF(1=1,IF(E148="","",O120),N("K34"))</f>
        <v/>
      </c>
      <c r="P148" s="139" t="str">
        <f>IF(1=1,IF(M148="","",IF(AND(ISNUMBER(M148),M148&lt;1,N148="kg"),MAX(1,ROUND(M148*1000,0)),IF(AND(ISNUMBER(M148),M148&lt;1,N148="L"),MAX(1,ROUND(M148*100,0)),ROUND(M148,3)))),N("O34"))</f>
        <v/>
      </c>
      <c r="Q148" s="140" t="str">
        <f>IF(1=1,IF(M148="","",IF(AND(ISNUMBER(M148),M148&lt;1,N148="kg"),"g",IF(AND(ISNUMBER(M148),M148&lt;1,N148="L"),"cl",N148))),N("P34"))</f>
        <v/>
      </c>
      <c r="R148" s="161" t="str">
        <f>IF(1=1,IF(E148="","",IF(F148="","A CONTROLER",IF(NOT(ISNUMBER(F148)),"TEXTE",IF(OR(L148="",L148&lt;=0),"COMMANDE PRINCIPALE INCOMPLETE",IF(G148="","UNITE MANQUANTE",IF(COUNTIF(B384:B428,AE148)=0,"UNITE A CONTROLER","OK")))))),N("Q9"))</f>
        <v/>
      </c>
      <c r="S148" s="105"/>
      <c r="T148" s="141">
        <f t="shared" si="14"/>
        <v>0</v>
      </c>
      <c r="U148" s="133" t="str">
        <f>IF(1=1,IF(E148="","",U120),N("S34"))</f>
        <v/>
      </c>
      <c r="V148" s="133" t="str">
        <f>IF(1=1,IF(E148="","",V120),N("T34"))</f>
        <v/>
      </c>
      <c r="W148" s="135" t="str">
        <f>IF(1=1,IF(OR(U148="",V148="",NOT(ISNUMBER(U148)),NOT(ISNUMBER(V148)),U148=0),"",V148/U148),N("U34"))</f>
        <v/>
      </c>
      <c r="X148" s="136" t="str">
        <f>IF(1=1,IF(OR(W148="",NOT(ISNUMBER(F148))),"",F148*W148*IFERROR(INDEX(D384:D428,MATCH(AE148,B384:B428,0)),1)),N("V7"))</f>
        <v/>
      </c>
      <c r="Y148" s="137" t="str">
        <f>IF(1=1,IF(F148="","",IF(G148="","",IFERROR(INDEX(E384:E428,MATCH(AE148,B384:B428,0)),G148&amp;""))),N("W6"))</f>
        <v/>
      </c>
      <c r="Z148" s="142" t="str">
        <f>IF(1=1,IF(X148="","",IF(AND(ISNUMBER(X148),X148&lt;1,Y148="kg"),MAX(1,ROUND(X148*1000,0)),IF(AND(ISNUMBER(X148),X148&lt;1,Y148="L"),MAX(1,ROUND(X148*100,0)),ROUND(X148,3)))),N("X34"))</f>
        <v/>
      </c>
      <c r="AA148" s="143" t="str">
        <f>IF(1=1,IF(X148="","",IF(AND(ISNUMBER(X148),X148&lt;1,Y148="kg"),"g",IF(AND(ISNUMBER(X148),X148&lt;1,Y148="L"),"cl",Y148))),N("Y34"))</f>
        <v/>
      </c>
      <c r="AB148" s="123" t="str">
        <f>IF(1=1,IF(E148="","",IF(F148="","A CONTROLER",IF(NOT(ISNUMBER(F148)),"TEXTE",IF(OR(W148="",W148&lt;=0),"COMMANDE COUVERTS INCOMPLETE",IF(G148="","UNITE MANQUANTE",IF(COUNTIF(B384:B428,AE148)=0,"UNITE A CONTROLER","OK")))))),N("Z6"))</f>
        <v/>
      </c>
      <c r="AD148" s="144" t="str">
        <f>IF(1=1,IF(E148="","",AD120),N("AB34"))</f>
        <v/>
      </c>
      <c r="AE148" s="125" t="str">
        <f>IF(1=1,IF(G148="","",UPPER(TRIM(SUBSTITUTE(SUBSTITUTE(G148&amp;"",CHAR(160)," ")," "," ")))),N("AC34"))</f>
        <v/>
      </c>
    </row>
    <row r="149" spans="1:33" ht="15.75" x14ac:dyDescent="0.25">
      <c r="A149" s="160" t="str">
        <f>IF(1=1,IF(E149="","",A120),N("A35"))</f>
        <v/>
      </c>
      <c r="B149" s="127" t="str">
        <f>IF(1=1,IF(E149="","",B120),N("B35"))</f>
        <v/>
      </c>
      <c r="C149" s="127"/>
      <c r="D149" s="129" t="str">
        <f>IF(ISBLANK(E149),"",LARGE(D120:D148,1)+1)</f>
        <v/>
      </c>
      <c r="E149" s="130"/>
      <c r="F149" s="131"/>
      <c r="G149" s="170"/>
      <c r="H149" s="105"/>
      <c r="I149" s="132" t="str">
        <f>IF(1=1,IF(E149="","",I120),N("H35"))</f>
        <v/>
      </c>
      <c r="J149" s="133" t="str">
        <f>IF(1=1,IF(E149="","",J120),N("I35"))</f>
        <v/>
      </c>
      <c r="K149" s="134" t="str">
        <f>IF(1=1,IF(E149="","",K120),N("J35"))</f>
        <v/>
      </c>
      <c r="L149" s="135" t="str">
        <f>IF(1=1,IF(OR(J149="",O149="",NOT(ISNUMBER(J149)),NOT(ISNUMBER(O149)),J149=0),"",O149/J149),N("L35"))</f>
        <v/>
      </c>
      <c r="M149" s="136" t="str">
        <f>IF(1=1,IF(OR(L149="",NOT(ISNUMBER(F149))),"",F149*L149*IFERROR(INDEX(D384:D428,MATCH(AE149,B384:B428,0)),1)),N("M13"))</f>
        <v/>
      </c>
      <c r="N149" s="137" t="str">
        <f>IF(1=1,IF(F149="","",IF(G149="","",IFERROR(INDEX(E384:E428,MATCH(AE149,B384:B428,0)),G149&amp;""))),N("N6"))</f>
        <v/>
      </c>
      <c r="O149" s="138" t="str">
        <f>IF(1=1,IF(E149="","",O120),N("K35"))</f>
        <v/>
      </c>
      <c r="P149" s="139" t="str">
        <f>IF(1=1,IF(M149="","",IF(AND(ISNUMBER(M149),M149&lt;1,N149="kg"),MAX(1,ROUND(M149*1000,0)),IF(AND(ISNUMBER(M149),M149&lt;1,N149="L"),MAX(1,ROUND(M149*100,0)),ROUND(M149,3)))),N("O35"))</f>
        <v/>
      </c>
      <c r="Q149" s="140" t="str">
        <f>IF(1=1,IF(M149="","",IF(AND(ISNUMBER(M149),M149&lt;1,N149="kg"),"g",IF(AND(ISNUMBER(M149),M149&lt;1,N149="L"),"cl",N149))),N("P35"))</f>
        <v/>
      </c>
      <c r="R149" s="161" t="str">
        <f>IF(1=1,IF(E149="","",IF(F149="","A CONTROLER",IF(NOT(ISNUMBER(F149)),"TEXTE",IF(OR(L149="",L149&lt;=0),"COMMANDE PRINCIPALE INCOMPLETE",IF(G149="","UNITE MANQUANTE",IF(COUNTIF(B384:B428,AE149)=0,"UNITE A CONTROLER","OK")))))),N("Q9"))</f>
        <v/>
      </c>
      <c r="S149" s="105"/>
      <c r="T149" s="141">
        <f t="shared" si="14"/>
        <v>0</v>
      </c>
      <c r="U149" s="133" t="str">
        <f>IF(1=1,IF(E149="","",U120),N("S35"))</f>
        <v/>
      </c>
      <c r="V149" s="133" t="str">
        <f>IF(1=1,IF(E149="","",V120),N("T35"))</f>
        <v/>
      </c>
      <c r="W149" s="135" t="str">
        <f>IF(1=1,IF(OR(U149="",V149="",NOT(ISNUMBER(U149)),NOT(ISNUMBER(V149)),U149=0),"",V149/U149),N("U35"))</f>
        <v/>
      </c>
      <c r="X149" s="136" t="str">
        <f>IF(1=1,IF(OR(W149="",NOT(ISNUMBER(F149))),"",F149*W149*IFERROR(INDEX(D384:D428,MATCH(AE149,B384:B428,0)),1)),N("V7"))</f>
        <v/>
      </c>
      <c r="Y149" s="137" t="str">
        <f>IF(1=1,IF(F149="","",IF(G149="","",IFERROR(INDEX(E384:E428,MATCH(AE149,B384:B428,0)),G149&amp;""))),N("W6"))</f>
        <v/>
      </c>
      <c r="Z149" s="142" t="str">
        <f>IF(1=1,IF(X149="","",IF(AND(ISNUMBER(X149),X149&lt;1,Y149="kg"),MAX(1,ROUND(X149*1000,0)),IF(AND(ISNUMBER(X149),X149&lt;1,Y149="L"),MAX(1,ROUND(X149*100,0)),ROUND(X149,3)))),N("X35"))</f>
        <v/>
      </c>
      <c r="AA149" s="143" t="str">
        <f>IF(1=1,IF(X149="","",IF(AND(ISNUMBER(X149),X149&lt;1,Y149="kg"),"g",IF(AND(ISNUMBER(X149),X149&lt;1,Y149="L"),"cl",Y149))),N("Y35"))</f>
        <v/>
      </c>
      <c r="AB149" s="123" t="str">
        <f>IF(1=1,IF(E149="","",IF(F149="","A CONTROLER",IF(NOT(ISNUMBER(F149)),"TEXTE",IF(OR(W149="",W149&lt;=0),"COMMANDE COUVERTS INCOMPLETE",IF(G149="","UNITE MANQUANTE",IF(COUNTIF(B384:B428,AE149)=0,"UNITE A CONTROLER","OK")))))),N("Z6"))</f>
        <v/>
      </c>
      <c r="AD149" s="144" t="str">
        <f>IF(1=1,IF(E149="","",AD120),N("AB35"))</f>
        <v/>
      </c>
      <c r="AE149" s="125" t="str">
        <f>IF(1=1,IF(G149="","",UPPER(TRIM(SUBSTITUTE(SUBSTITUTE(G149&amp;"",CHAR(160)," ")," "," ")))),N("AC35"))</f>
        <v/>
      </c>
    </row>
    <row r="150" spans="1:33" ht="15.75" x14ac:dyDescent="0.25">
      <c r="A150" s="160" t="str">
        <f>IF(1=1,IF(E150="","",A120),N("A36"))</f>
        <v/>
      </c>
      <c r="B150" s="127" t="str">
        <f>IF(1=1,IF(E150="","",B120),N("B36"))</f>
        <v/>
      </c>
      <c r="C150" s="127"/>
      <c r="D150" s="129" t="str">
        <f>IF(ISBLANK(E150),"",LARGE(D120:D149,1)+1)</f>
        <v/>
      </c>
      <c r="E150" s="130"/>
      <c r="F150" s="131"/>
      <c r="G150" s="170"/>
      <c r="H150" s="105"/>
      <c r="I150" s="132" t="str">
        <f>IF(1=1,IF(E150="","",I120),N("H36"))</f>
        <v/>
      </c>
      <c r="J150" s="133" t="str">
        <f>IF(1=1,IF(E150="","",J120),N("I36"))</f>
        <v/>
      </c>
      <c r="K150" s="134" t="str">
        <f>IF(1=1,IF(E150="","",K120),N("J36"))</f>
        <v/>
      </c>
      <c r="L150" s="135" t="str">
        <f>IF(1=1,IF(OR(J150="",O150="",NOT(ISNUMBER(J150)),NOT(ISNUMBER(O150)),J150=0),"",O150/J150),N("L36"))</f>
        <v/>
      </c>
      <c r="M150" s="136" t="str">
        <f>IF(1=1,IF(OR(L150="",NOT(ISNUMBER(F150))),"",F150*L150*IFERROR(INDEX(D384:D428,MATCH(AE150,B384:B428,0)),1)),N("M13"))</f>
        <v/>
      </c>
      <c r="N150" s="137" t="str">
        <f>IF(1=1,IF(F150="","",IF(G150="","",IFERROR(INDEX(E384:E428,MATCH(AE150,B384:B428,0)),G150&amp;""))),N("N6"))</f>
        <v/>
      </c>
      <c r="O150" s="138" t="str">
        <f>IF(1=1,IF(E150="","",O120),N("K36"))</f>
        <v/>
      </c>
      <c r="P150" s="139" t="str">
        <f>IF(1=1,IF(M150="","",IF(AND(ISNUMBER(M150),M150&lt;1,N150="kg"),MAX(1,ROUND(M150*1000,0)),IF(AND(ISNUMBER(M150),M150&lt;1,N150="L"),MAX(1,ROUND(M150*100,0)),ROUND(M150,3)))),N("O36"))</f>
        <v/>
      </c>
      <c r="Q150" s="140" t="str">
        <f>IF(1=1,IF(M150="","",IF(AND(ISNUMBER(M150),M150&lt;1,N150="kg"),"g",IF(AND(ISNUMBER(M150),M150&lt;1,N150="L"),"cl",N150))),N("P36"))</f>
        <v/>
      </c>
      <c r="R150" s="161" t="str">
        <f>IF(1=1,IF(E150="","",IF(F150="","A CONTROLER",IF(NOT(ISNUMBER(F150)),"TEXTE",IF(OR(L150="",L150&lt;=0),"COMMANDE PRINCIPALE INCOMPLETE",IF(G150="","UNITE MANQUANTE",IF(COUNTIF(B384:B428,AE150)=0,"UNITE A CONTROLER","OK")))))),N("Q9"))</f>
        <v/>
      </c>
      <c r="S150" s="105"/>
      <c r="T150" s="141">
        <f t="shared" si="14"/>
        <v>0</v>
      </c>
      <c r="U150" s="133" t="str">
        <f>IF(1=1,IF(E150="","",U120),N("S36"))</f>
        <v/>
      </c>
      <c r="V150" s="133" t="str">
        <f>IF(1=1,IF(E150="","",V120),N("T36"))</f>
        <v/>
      </c>
      <c r="W150" s="135" t="str">
        <f>IF(1=1,IF(OR(U150="",V150="",NOT(ISNUMBER(U150)),NOT(ISNUMBER(V150)),U150=0),"",V150/U150),N("U36"))</f>
        <v/>
      </c>
      <c r="X150" s="136" t="str">
        <f>IF(1=1,IF(OR(W150="",NOT(ISNUMBER(F150))),"",F150*W150*IFERROR(INDEX(D384:D428,MATCH(AE150,B384:B428,0)),1)),N("V7"))</f>
        <v/>
      </c>
      <c r="Y150" s="137" t="str">
        <f>IF(1=1,IF(F150="","",IF(G150="","",IFERROR(INDEX(E384:E428,MATCH(AE150,B384:B428,0)),G150&amp;""))),N("W6"))</f>
        <v/>
      </c>
      <c r="Z150" s="142" t="str">
        <f>IF(1=1,IF(X150="","",IF(AND(ISNUMBER(X150),X150&lt;1,Y150="kg"),MAX(1,ROUND(X150*1000,0)),IF(AND(ISNUMBER(X150),X150&lt;1,Y150="L"),MAX(1,ROUND(X150*100,0)),ROUND(X150,3)))),N("X36"))</f>
        <v/>
      </c>
      <c r="AA150" s="143" t="str">
        <f>IF(1=1,IF(X150="","",IF(AND(ISNUMBER(X150),X150&lt;1,Y150="kg"),"g",IF(AND(ISNUMBER(X150),X150&lt;1,Y150="L"),"cl",Y150))),N("Y36"))</f>
        <v/>
      </c>
      <c r="AB150" s="123" t="str">
        <f>IF(1=1,IF(E150="","",IF(F150="","A CONTROLER",IF(NOT(ISNUMBER(F150)),"TEXTE",IF(OR(W150="",W150&lt;=0),"COMMANDE COUVERTS INCOMPLETE",IF(G150="","UNITE MANQUANTE",IF(COUNTIF(B384:B428,AE150)=0,"UNITE A CONTROLER","OK")))))),N("Z6"))</f>
        <v/>
      </c>
      <c r="AD150" s="144" t="str">
        <f>IF(1=1,IF(E150="","",AD120),N("AB36"))</f>
        <v/>
      </c>
      <c r="AE150" s="125" t="str">
        <f>IF(1=1,IF(G150="","",UPPER(TRIM(SUBSTITUTE(SUBSTITUTE(G150&amp;"",CHAR(160)," ")," "," ")))),N("AC36"))</f>
        <v/>
      </c>
    </row>
    <row r="151" spans="1:33" ht="15.75" x14ac:dyDescent="0.25">
      <c r="A151" s="160" t="str">
        <f>IF(1=1,IF(E151="","",A120),N("A37"))</f>
        <v/>
      </c>
      <c r="B151" s="127" t="str">
        <f>IF(1=1,IF(E151="","",B120),N("B37"))</f>
        <v/>
      </c>
      <c r="C151" s="127"/>
      <c r="D151" s="129" t="str">
        <f>IF(ISBLANK(E151),"",LARGE(D120:D150,1)+1)</f>
        <v/>
      </c>
      <c r="E151" s="130"/>
      <c r="F151" s="131"/>
      <c r="G151" s="170"/>
      <c r="H151" s="105"/>
      <c r="I151" s="132" t="str">
        <f>IF(1=1,IF(E151="","",I120),N("H37"))</f>
        <v/>
      </c>
      <c r="J151" s="133" t="str">
        <f>IF(1=1,IF(E151="","",J120),N("I37"))</f>
        <v/>
      </c>
      <c r="K151" s="134" t="str">
        <f>IF(1=1,IF(E151="","",K120),N("J37"))</f>
        <v/>
      </c>
      <c r="L151" s="135" t="str">
        <f>IF(1=1,IF(OR(J151="",O151="",NOT(ISNUMBER(J151)),NOT(ISNUMBER(O151)),J151=0),"",O151/J151),N("L37"))</f>
        <v/>
      </c>
      <c r="M151" s="136" t="str">
        <f>IF(1=1,IF(OR(L151="",NOT(ISNUMBER(F151))),"",F151*L151*IFERROR(INDEX(D384:D428,MATCH(AE151,B384:B428,0)),1)),N("M13"))</f>
        <v/>
      </c>
      <c r="N151" s="137" t="str">
        <f>IF(1=1,IF(F151="","",IF(G151="","",IFERROR(INDEX(E384:E428,MATCH(AE151,B384:B428,0)),G151&amp;""))),N("N6"))</f>
        <v/>
      </c>
      <c r="O151" s="138" t="str">
        <f>IF(1=1,IF(E151="","",O120),N("K37"))</f>
        <v/>
      </c>
      <c r="P151" s="139" t="str">
        <f>IF(1=1,IF(M151="","",IF(AND(ISNUMBER(M151),M151&lt;1,N151="kg"),MAX(1,ROUND(M151*1000,0)),IF(AND(ISNUMBER(M151),M151&lt;1,N151="L"),MAX(1,ROUND(M151*100,0)),ROUND(M151,3)))),N("O37"))</f>
        <v/>
      </c>
      <c r="Q151" s="140" t="str">
        <f>IF(1=1,IF(M151="","",IF(AND(ISNUMBER(M151),M151&lt;1,N151="kg"),"g",IF(AND(ISNUMBER(M151),M151&lt;1,N151="L"),"cl",N151))),N("P37"))</f>
        <v/>
      </c>
      <c r="R151" s="161" t="str">
        <f>IF(1=1,IF(E151="","",IF(F151="","A CONTROLER",IF(NOT(ISNUMBER(F151)),"TEXTE",IF(OR(L151="",L151&lt;=0),"COMMANDE PRINCIPALE INCOMPLETE",IF(G151="","UNITE MANQUANTE",IF(COUNTIF(B384:B428,AE151)=0,"UNITE A CONTROLER","OK")))))),N("Q9"))</f>
        <v/>
      </c>
      <c r="S151" s="105"/>
      <c r="T151" s="141">
        <f t="shared" si="14"/>
        <v>0</v>
      </c>
      <c r="U151" s="133" t="str">
        <f>IF(1=1,IF(E151="","",U120),N("S37"))</f>
        <v/>
      </c>
      <c r="V151" s="133" t="str">
        <f>IF(1=1,IF(E151="","",V120),N("T37"))</f>
        <v/>
      </c>
      <c r="W151" s="135" t="str">
        <f>IF(1=1,IF(OR(U151="",V151="",NOT(ISNUMBER(U151)),NOT(ISNUMBER(V151)),U151=0),"",V151/U151),N("U37"))</f>
        <v/>
      </c>
      <c r="X151" s="136" t="str">
        <f>IF(1=1,IF(OR(W151="",NOT(ISNUMBER(F151))),"",F151*W151*IFERROR(INDEX(D384:D428,MATCH(AE151,B384:B428,0)),1)),N("V7"))</f>
        <v/>
      </c>
      <c r="Y151" s="137" t="str">
        <f>IF(1=1,IF(F151="","",IF(G151="","",IFERROR(INDEX(E384:E428,MATCH(AE151,B384:B428,0)),G151&amp;""))),N("W6"))</f>
        <v/>
      </c>
      <c r="Z151" s="142" t="str">
        <f>IF(1=1,IF(X151="","",IF(AND(ISNUMBER(X151),X151&lt;1,Y151="kg"),MAX(1,ROUND(X151*1000,0)),IF(AND(ISNUMBER(X151),X151&lt;1,Y151="L"),MAX(1,ROUND(X151*100,0)),ROUND(X151,3)))),N("X37"))</f>
        <v/>
      </c>
      <c r="AA151" s="143" t="str">
        <f>IF(1=1,IF(X151="","",IF(AND(ISNUMBER(X151),X151&lt;1,Y151="kg"),"g",IF(AND(ISNUMBER(X151),X151&lt;1,Y151="L"),"cl",Y151))),N("Y37"))</f>
        <v/>
      </c>
      <c r="AB151" s="123" t="str">
        <f>IF(1=1,IF(E151="","",IF(F151="","A CONTROLER",IF(NOT(ISNUMBER(F151)),"TEXTE",IF(OR(W151="",W151&lt;=0),"COMMANDE COUVERTS INCOMPLETE",IF(G151="","UNITE MANQUANTE",IF(COUNTIF(B384:B428,AE151)=0,"UNITE A CONTROLER","OK")))))),N("Z6"))</f>
        <v/>
      </c>
      <c r="AD151" s="144" t="str">
        <f>IF(1=1,IF(E151="","",AD120),N("AB37"))</f>
        <v/>
      </c>
      <c r="AE151" s="125" t="str">
        <f>IF(1=1,IF(G151="","",UPPER(TRIM(SUBSTITUTE(SUBSTITUTE(G151&amp;"",CHAR(160)," ")," "," ")))),N("AC37"))</f>
        <v/>
      </c>
    </row>
    <row r="152" spans="1:33" ht="15.75" x14ac:dyDescent="0.25">
      <c r="A152" s="160" t="str">
        <f>IF(1=1,IF(E152="","",A120),N("A38"))</f>
        <v/>
      </c>
      <c r="B152" s="127" t="str">
        <f>IF(1=1,IF(E152="","",B120),N("B38"))</f>
        <v/>
      </c>
      <c r="C152" s="127"/>
      <c r="D152" s="129" t="str">
        <f>IF(ISBLANK(E152),"",LARGE(D120:D151,1)+1)</f>
        <v/>
      </c>
      <c r="E152" s="130"/>
      <c r="F152" s="131"/>
      <c r="G152" s="170"/>
      <c r="H152" s="105"/>
      <c r="I152" s="132" t="str">
        <f>IF(1=1,IF(E152="","",I120),N("H38"))</f>
        <v/>
      </c>
      <c r="J152" s="133" t="str">
        <f>IF(1=1,IF(E152="","",J120),N("I38"))</f>
        <v/>
      </c>
      <c r="K152" s="134" t="str">
        <f>IF(1=1,IF(E152="","",K120),N("J38"))</f>
        <v/>
      </c>
      <c r="L152" s="135" t="str">
        <f>IF(1=1,IF(OR(J152="",O152="",NOT(ISNUMBER(J152)),NOT(ISNUMBER(O152)),J152=0),"",O152/J152),N("L38"))</f>
        <v/>
      </c>
      <c r="M152" s="136" t="str">
        <f>IF(1=1,IF(OR(L152="",NOT(ISNUMBER(F152))),"",F152*L152*IFERROR(INDEX(D384:D428,MATCH(AE152,B384:B428,0)),1)),N("M13"))</f>
        <v/>
      </c>
      <c r="N152" s="137" t="str">
        <f>IF(1=1,IF(F152="","",IF(G152="","",IFERROR(INDEX(E384:E428,MATCH(AE152,B384:B428,0)),G152&amp;""))),N("N6"))</f>
        <v/>
      </c>
      <c r="O152" s="138" t="str">
        <f>IF(1=1,IF(E152="","",O120),N("K38"))</f>
        <v/>
      </c>
      <c r="P152" s="139" t="str">
        <f>IF(1=1,IF(M152="","",IF(AND(ISNUMBER(M152),M152&lt;1,N152="kg"),MAX(1,ROUND(M152*1000,0)),IF(AND(ISNUMBER(M152),M152&lt;1,N152="L"),MAX(1,ROUND(M152*100,0)),ROUND(M152,3)))),N("O38"))</f>
        <v/>
      </c>
      <c r="Q152" s="140" t="str">
        <f>IF(1=1,IF(M152="","",IF(AND(ISNUMBER(M152),M152&lt;1,N152="kg"),"g",IF(AND(ISNUMBER(M152),M152&lt;1,N152="L"),"cl",N152))),N("P38"))</f>
        <v/>
      </c>
      <c r="R152" s="161" t="str">
        <f>IF(1=1,IF(E152="","",IF(F152="","A CONTROLER",IF(NOT(ISNUMBER(F152)),"TEXTE",IF(OR(L152="",L152&lt;=0),"COMMANDE PRINCIPALE INCOMPLETE",IF(G152="","UNITE MANQUANTE",IF(COUNTIF(B384:B428,AE152)=0,"UNITE A CONTROLER","OK")))))),N("Q9"))</f>
        <v/>
      </c>
      <c r="S152" s="105"/>
      <c r="T152" s="141">
        <f t="shared" si="14"/>
        <v>0</v>
      </c>
      <c r="U152" s="133" t="str">
        <f>IF(1=1,IF(E152="","",U120),N("S38"))</f>
        <v/>
      </c>
      <c r="V152" s="133" t="str">
        <f>IF(1=1,IF(E152="","",V120),N("T38"))</f>
        <v/>
      </c>
      <c r="W152" s="135" t="str">
        <f>IF(1=1,IF(OR(U152="",V152="",NOT(ISNUMBER(U152)),NOT(ISNUMBER(V152)),U152=0),"",V152/U152),N("U38"))</f>
        <v/>
      </c>
      <c r="X152" s="136" t="str">
        <f>IF(1=1,IF(OR(W152="",NOT(ISNUMBER(F152))),"",F152*W152*IFERROR(INDEX(D384:D428,MATCH(AE152,B384:B428,0)),1)),N("V7"))</f>
        <v/>
      </c>
      <c r="Y152" s="137" t="str">
        <f>IF(1=1,IF(F152="","",IF(G152="","",IFERROR(INDEX(E384:E428,MATCH(AE152,B384:B428,0)),G152&amp;""))),N("W6"))</f>
        <v/>
      </c>
      <c r="Z152" s="142" t="str">
        <f>IF(1=1,IF(X152="","",IF(AND(ISNUMBER(X152),X152&lt;1,Y152="kg"),MAX(1,ROUND(X152*1000,0)),IF(AND(ISNUMBER(X152),X152&lt;1,Y152="L"),MAX(1,ROUND(X152*100,0)),ROUND(X152,3)))),N("X38"))</f>
        <v/>
      </c>
      <c r="AA152" s="143" t="str">
        <f>IF(1=1,IF(X152="","",IF(AND(ISNUMBER(X152),X152&lt;1,Y152="kg"),"g",IF(AND(ISNUMBER(X152),X152&lt;1,Y152="L"),"cl",Y152))),N("Y38"))</f>
        <v/>
      </c>
      <c r="AB152" s="123" t="str">
        <f>IF(1=1,IF(E152="","",IF(F152="","A CONTROLER",IF(NOT(ISNUMBER(F152)),"TEXTE",IF(OR(W152="",W152&lt;=0),"COMMANDE COUVERTS INCOMPLETE",IF(G152="","UNITE MANQUANTE",IF(COUNTIF(B384:B428,AE152)=0,"UNITE A CONTROLER","OK")))))),N("Z6"))</f>
        <v/>
      </c>
      <c r="AD152" s="144" t="str">
        <f>IF(1=1,IF(E152="","",AD120),N("AB38"))</f>
        <v/>
      </c>
      <c r="AE152" s="125" t="str">
        <f>IF(1=1,IF(G152="","",UPPER(TRIM(SUBSTITUTE(SUBSTITUTE(G152&amp;"",CHAR(160)," ")," "," ")))),N("AC38"))</f>
        <v/>
      </c>
    </row>
    <row r="153" spans="1:33" ht="24" customHeight="1" x14ac:dyDescent="0.25">
      <c r="A153" s="160" t="str">
        <f>IF(1=1,IF(E153="","",A120),N("A39"))</f>
        <v/>
      </c>
      <c r="B153" s="127" t="str">
        <f>IF(1=1,IF(E153="","",B120),N("B39"))</f>
        <v/>
      </c>
      <c r="C153" s="127"/>
      <c r="D153" s="129" t="str">
        <f>IF(ISBLANK(E153),"",LARGE(D120:D152,1)+1)</f>
        <v/>
      </c>
      <c r="E153" s="130"/>
      <c r="F153" s="131"/>
      <c r="G153" s="170"/>
      <c r="H153" s="105"/>
      <c r="I153" s="132" t="str">
        <f>IF(1=1,IF(E153="","",I120),N("H39"))</f>
        <v/>
      </c>
      <c r="J153" s="133" t="str">
        <f>IF(1=1,IF(E153="","",J120),N("I39"))</f>
        <v/>
      </c>
      <c r="K153" s="134" t="str">
        <f>IF(1=1,IF(E153="","",K120),N("J39"))</f>
        <v/>
      </c>
      <c r="L153" s="135" t="str">
        <f>IF(1=1,IF(OR(J153="",O153="",NOT(ISNUMBER(J153)),NOT(ISNUMBER(O153)),J153=0),"",O153/J153),N("L39"))</f>
        <v/>
      </c>
      <c r="M153" s="136" t="str">
        <f>IF(1=1,IF(OR(L153="",NOT(ISNUMBER(F153))),"",F153*L153*IFERROR(INDEX(D384:D428,MATCH(AE153,B384:B428,0)),1)),N("M13"))</f>
        <v/>
      </c>
      <c r="N153" s="137" t="str">
        <f>IF(1=1,IF(F153="","",IF(G153="","",IFERROR(INDEX(E384:E428,MATCH(AE153,B384:B428,0)),G153&amp;""))),N("N6"))</f>
        <v/>
      </c>
      <c r="O153" s="138" t="str">
        <f>IF(1=1,IF(E153="","",O120),N("K39"))</f>
        <v/>
      </c>
      <c r="P153" s="139" t="str">
        <f>IF(1=1,IF(M153="","",IF(AND(ISNUMBER(M153),M153&lt;1,N153="kg"),MAX(1,ROUND(M153*1000,0)),IF(AND(ISNUMBER(M153),M153&lt;1,N153="L"),MAX(1,ROUND(M153*100,0)),ROUND(M153,3)))),N("O39"))</f>
        <v/>
      </c>
      <c r="Q153" s="140" t="str">
        <f>IF(1=1,IF(M153="","",IF(AND(ISNUMBER(M153),M153&lt;1,N153="kg"),"g",IF(AND(ISNUMBER(M153),M153&lt;1,N153="L"),"cl",N153))),N("P39"))</f>
        <v/>
      </c>
      <c r="R153" s="161" t="str">
        <f>IF(1=1,IF(E153="","",IF(F153="","A CONTROLER",IF(NOT(ISNUMBER(F153)),"TEXTE",IF(OR(L153="",L153&lt;=0),"COMMANDE PRINCIPALE INCOMPLETE",IF(G153="","UNITE MANQUANTE",IF(COUNTIF(B384:B428,AE153)=0,"UNITE A CONTROLER","OK")))))),N("Q9"))</f>
        <v/>
      </c>
      <c r="S153" s="105"/>
      <c r="T153" s="141">
        <f t="shared" si="14"/>
        <v>0</v>
      </c>
      <c r="U153" s="133" t="str">
        <f>IF(1=1,IF(E153="","",U120),N("S39"))</f>
        <v/>
      </c>
      <c r="V153" s="133" t="str">
        <f>IF(1=1,IF(E153="","",V120),N("T39"))</f>
        <v/>
      </c>
      <c r="W153" s="135" t="str">
        <f>IF(1=1,IF(OR(U153="",V153="",NOT(ISNUMBER(U153)),NOT(ISNUMBER(V153)),U153=0),"",V153/U153),N("U39"))</f>
        <v/>
      </c>
      <c r="X153" s="136" t="str">
        <f>IF(1=1,IF(OR(W153="",NOT(ISNUMBER(F153))),"",F153*W153*IFERROR(INDEX(D384:D428,MATCH(AE153,B384:B428,0)),1)),N("V7"))</f>
        <v/>
      </c>
      <c r="Y153" s="137" t="str">
        <f>IF(1=1,IF(F153="","",IF(G153="","",IFERROR(INDEX(E384:E428,MATCH(AE153,B384:B428,0)),G153&amp;""))),N("W6"))</f>
        <v/>
      </c>
      <c r="Z153" s="142" t="str">
        <f>IF(1=1,IF(X153="","",IF(AND(ISNUMBER(X153),X153&lt;1,Y153="kg"),MAX(1,ROUND(X153*1000,0)),IF(AND(ISNUMBER(X153),X153&lt;1,Y153="L"),MAX(1,ROUND(X153*100,0)),ROUND(X153,3)))),N("X39"))</f>
        <v/>
      </c>
      <c r="AA153" s="143" t="str">
        <f>IF(1=1,IF(X153="","",IF(AND(ISNUMBER(X153),X153&lt;1,Y153="kg"),"g",IF(AND(ISNUMBER(X153),X153&lt;1,Y153="L"),"cl",Y153))),N("Y39"))</f>
        <v/>
      </c>
      <c r="AB153" s="123" t="str">
        <f>IF(1=1,IF(E153="","",IF(F153="","A CONTROLER",IF(NOT(ISNUMBER(F153)),"TEXTE",IF(OR(W153="",W153&lt;=0),"COMMANDE COUVERTS INCOMPLETE",IF(G153="","UNITE MANQUANTE",IF(COUNTIF(B384:B428,AE153)=0,"UNITE A CONTROLER","OK")))))),N("Z6"))</f>
        <v/>
      </c>
      <c r="AD153" s="144" t="str">
        <f>IF(1=1,IF(E153="","",AD120),N("AB39"))</f>
        <v/>
      </c>
      <c r="AE153" s="125" t="str">
        <f>IF(1=1,IF(G153="","",UPPER(TRIM(SUBSTITUTE(SUBSTITUTE(G153&amp;"",CHAR(160)," ")," "," ")))),N("AC39"))</f>
        <v/>
      </c>
    </row>
    <row r="154" spans="1:33" ht="15.75" x14ac:dyDescent="0.25">
      <c r="A154" s="160" t="str">
        <f>IF(1=1,IF(E154="","",A120),N("A40"))</f>
        <v/>
      </c>
      <c r="B154" s="127" t="str">
        <f>IF(1=1,IF(E154="","",B120),N("B40"))</f>
        <v/>
      </c>
      <c r="C154" s="127"/>
      <c r="D154" s="129" t="str">
        <f>IF(ISBLANK(E154),"",LARGE(D120:D153,1)+1)</f>
        <v/>
      </c>
      <c r="E154" s="130"/>
      <c r="F154" s="131"/>
      <c r="G154" s="170"/>
      <c r="H154" s="105"/>
      <c r="I154" s="132" t="str">
        <f>IF(1=1,IF(E154="","",I120),N("H40"))</f>
        <v/>
      </c>
      <c r="J154" s="133" t="str">
        <f>IF(1=1,IF(E154="","",J120),N("I40"))</f>
        <v/>
      </c>
      <c r="K154" s="134" t="str">
        <f>IF(1=1,IF(E154="","",K120),N("J40"))</f>
        <v/>
      </c>
      <c r="L154" s="135" t="str">
        <f>IF(1=1,IF(OR(J154="",O154="",NOT(ISNUMBER(J154)),NOT(ISNUMBER(O154)),J154=0),"",O154/J154),N("L40"))</f>
        <v/>
      </c>
      <c r="M154" s="136" t="str">
        <f>IF(1=1,IF(OR(L154="",NOT(ISNUMBER(F154))),"",F154*L154*IFERROR(INDEX(D384:D428,MATCH(AE154,B384:B428,0)),1)),N("M13"))</f>
        <v/>
      </c>
      <c r="N154" s="137" t="str">
        <f>IF(1=1,IF(F154="","",IF(G154="","",IFERROR(INDEX(E384:E428,MATCH(AE154,B384:B428,0)),G154&amp;""))),N("N6"))</f>
        <v/>
      </c>
      <c r="O154" s="138" t="str">
        <f>IF(1=1,IF(E154="","",O120),N("K40"))</f>
        <v/>
      </c>
      <c r="P154" s="139" t="str">
        <f>IF(1=1,IF(M154="","",IF(AND(ISNUMBER(M154),M154&lt;1,N154="kg"),MAX(1,ROUND(M154*1000,0)),IF(AND(ISNUMBER(M154),M154&lt;1,N154="L"),MAX(1,ROUND(M154*100,0)),ROUND(M154,3)))),N("O40"))</f>
        <v/>
      </c>
      <c r="Q154" s="140" t="str">
        <f>IF(1=1,IF(M154="","",IF(AND(ISNUMBER(M154),M154&lt;1,N154="kg"),"g",IF(AND(ISNUMBER(M154),M154&lt;1,N154="L"),"cl",N154))),N("P40"))</f>
        <v/>
      </c>
      <c r="R154" s="161" t="str">
        <f>IF(1=1,IF(E154="","",IF(F154="","A CONTROLER",IF(NOT(ISNUMBER(F154)),"TEXTE",IF(OR(L154="",L154&lt;=0),"COMMANDE PRINCIPALE INCOMPLETE",IF(G154="","UNITE MANQUANTE",IF(COUNTIF(B384:B428,AE154)=0,"UNITE A CONTROLER","OK")))))),N("Q9"))</f>
        <v/>
      </c>
      <c r="S154" s="105"/>
      <c r="T154" s="141">
        <f t="shared" si="14"/>
        <v>0</v>
      </c>
      <c r="U154" s="133" t="str">
        <f>IF(1=1,IF(E154="","",U120),N("S40"))</f>
        <v/>
      </c>
      <c r="V154" s="133" t="str">
        <f>IF(1=1,IF(E154="","",V120),N("T40"))</f>
        <v/>
      </c>
      <c r="W154" s="135" t="str">
        <f>IF(1=1,IF(OR(U154="",V154="",NOT(ISNUMBER(U154)),NOT(ISNUMBER(V154)),U154=0),"",V154/U154),N("U40"))</f>
        <v/>
      </c>
      <c r="X154" s="136" t="str">
        <f>IF(1=1,IF(OR(W154="",NOT(ISNUMBER(F154))),"",F154*W154*IFERROR(INDEX(D384:D428,MATCH(AE154,B384:B428,0)),1)),N("V7"))</f>
        <v/>
      </c>
      <c r="Y154" s="137" t="str">
        <f>IF(1=1,IF(F154="","",IF(G154="","",IFERROR(INDEX(E384:E428,MATCH(AE154,B384:B428,0)),G154&amp;""))),N("W6"))</f>
        <v/>
      </c>
      <c r="Z154" s="142" t="str">
        <f>IF(1=1,IF(X154="","",IF(AND(ISNUMBER(X154),X154&lt;1,Y154="kg"),MAX(1,ROUND(X154*1000,0)),IF(AND(ISNUMBER(X154),X154&lt;1,Y154="L"),MAX(1,ROUND(X154*100,0)),ROUND(X154,3)))),N("X40"))</f>
        <v/>
      </c>
      <c r="AA154" s="143" t="str">
        <f>IF(1=1,IF(X154="","",IF(AND(ISNUMBER(X154),X154&lt;1,Y154="kg"),"g",IF(AND(ISNUMBER(X154),X154&lt;1,Y154="L"),"cl",Y154))),N("Y40"))</f>
        <v/>
      </c>
      <c r="AB154" s="123" t="str">
        <f>IF(1=1,IF(E154="","",IF(F154="","A CONTROLER",IF(NOT(ISNUMBER(F154)),"TEXTE",IF(OR(W154="",W154&lt;=0),"COMMANDE COUVERTS INCOMPLETE",IF(G154="","UNITE MANQUANTE",IF(COUNTIF(B384:B428,AE154)=0,"UNITE A CONTROLER","OK")))))),N("Z6"))</f>
        <v/>
      </c>
      <c r="AD154" s="144" t="str">
        <f>IF(1=1,IF(E154="","",AD120),N("AB40"))</f>
        <v/>
      </c>
      <c r="AE154" s="125" t="str">
        <f>IF(1=1,IF(G154="","",UPPER(TRIM(SUBSTITUTE(SUBSTITUTE(G154&amp;"",CHAR(160)," ")," "," ")))),N("AC40"))</f>
        <v/>
      </c>
    </row>
    <row r="155" spans="1:33" ht="23.25" x14ac:dyDescent="0.25">
      <c r="A155" s="207"/>
      <c r="B155" s="208" t="s">
        <v>234</v>
      </c>
      <c r="C155" s="209"/>
      <c r="D155" s="210" t="s">
        <v>239</v>
      </c>
      <c r="E155" s="209"/>
      <c r="F155" s="209"/>
      <c r="G155" s="209"/>
      <c r="H155" s="211"/>
      <c r="I155" s="209"/>
      <c r="J155" s="209"/>
      <c r="K155" s="209"/>
      <c r="L155" s="209"/>
      <c r="M155" s="209"/>
      <c r="N155" s="209"/>
      <c r="O155" s="209"/>
      <c r="P155" s="209" t="str">
        <f>D155</f>
        <v>SOUS-FAMILLE</v>
      </c>
      <c r="Q155" s="209"/>
      <c r="R155" s="209"/>
      <c r="S155" s="211"/>
      <c r="T155" s="212" t="s">
        <v>664</v>
      </c>
      <c r="U155" s="213" cm="1">
        <f t="array" ref="U155">SUMPRODUCT(LEN(E157:E190)-LEN(SUBSTITUTE(E157:E190,"*","")))</f>
        <v>0</v>
      </c>
      <c r="V155" s="209"/>
      <c r="W155" s="209" t="str">
        <f>D155</f>
        <v>SOUS-FAMILLE</v>
      </c>
      <c r="X155" s="209"/>
      <c r="Y155" s="209"/>
      <c r="Z155" s="209"/>
      <c r="AA155" s="209"/>
      <c r="AB155" s="214"/>
      <c r="AC155" s="209"/>
      <c r="AD155" s="209"/>
      <c r="AE155" s="215" t="str">
        <f>B157</f>
        <v>NOM DE LA RECETTE À SAISIR</v>
      </c>
      <c r="AG155" s="245" t="s">
        <v>5642</v>
      </c>
    </row>
    <row r="156" spans="1:33" ht="32.25" thickBot="1" x14ac:dyDescent="0.3">
      <c r="A156" s="92" t="s">
        <v>155</v>
      </c>
      <c r="B156" s="92" t="s">
        <v>1</v>
      </c>
      <c r="C156" s="92"/>
      <c r="D156" s="92" t="s">
        <v>2</v>
      </c>
      <c r="E156" s="92" t="s">
        <v>117</v>
      </c>
      <c r="F156" s="92" t="s">
        <v>3</v>
      </c>
      <c r="G156" s="92" t="s">
        <v>4</v>
      </c>
      <c r="H156" s="81"/>
      <c r="I156" s="157" t="s">
        <v>5</v>
      </c>
      <c r="J156" s="92" t="s">
        <v>114</v>
      </c>
      <c r="K156" s="92" t="s">
        <v>4</v>
      </c>
      <c r="L156" s="92" t="s">
        <v>6</v>
      </c>
      <c r="M156" s="94" t="s">
        <v>7</v>
      </c>
      <c r="N156" s="94" t="s">
        <v>116</v>
      </c>
      <c r="O156" s="95" t="s">
        <v>115</v>
      </c>
      <c r="P156" s="96" t="s">
        <v>8</v>
      </c>
      <c r="Q156" s="97" t="s">
        <v>9</v>
      </c>
      <c r="R156" s="92" t="s">
        <v>10</v>
      </c>
      <c r="S156" s="81"/>
      <c r="T156" s="92" t="s">
        <v>117</v>
      </c>
      <c r="U156" s="98" t="s">
        <v>11</v>
      </c>
      <c r="V156" s="95" t="s">
        <v>12</v>
      </c>
      <c r="W156" s="92" t="s">
        <v>13</v>
      </c>
      <c r="X156" s="94" t="s">
        <v>7</v>
      </c>
      <c r="Y156" s="94" t="s">
        <v>116</v>
      </c>
      <c r="Z156" s="99" t="s">
        <v>8</v>
      </c>
      <c r="AA156" s="97" t="s">
        <v>9</v>
      </c>
      <c r="AB156" s="99" t="s">
        <v>10</v>
      </c>
      <c r="AC156" s="240"/>
      <c r="AD156" s="92" t="s">
        <v>14</v>
      </c>
      <c r="AE156" s="92" t="s">
        <v>15</v>
      </c>
      <c r="AG156" s="8" t="s">
        <v>22</v>
      </c>
    </row>
    <row r="157" spans="1:33" ht="18.75" x14ac:dyDescent="0.25">
      <c r="A157" s="100" t="s">
        <v>5640</v>
      </c>
      <c r="B157" s="101" t="s">
        <v>20</v>
      </c>
      <c r="C157" s="101"/>
      <c r="D157" s="102">
        <v>0</v>
      </c>
      <c r="E157" s="103" t="s">
        <v>21</v>
      </c>
      <c r="F157" s="104">
        <v>10</v>
      </c>
      <c r="G157" s="8" t="s">
        <v>119</v>
      </c>
      <c r="H157" s="105"/>
      <c r="I157" s="106" t="str">
        <f>E157</f>
        <v>ÉLÉMENT PRINCIPAL À SAISIR</v>
      </c>
      <c r="J157" s="107">
        <f>F157</f>
        <v>10</v>
      </c>
      <c r="K157" s="108" t="str">
        <f>G157</f>
        <v>Quoi ?</v>
      </c>
      <c r="L157" s="109">
        <f>IF(1=1,IF(OR(J157="",O157="",NOT(ISNUMBER(J157)),NOT(ISNUMBER(O157)),J157=0),"",O157/J157),N("L6"))</f>
        <v>15</v>
      </c>
      <c r="M157" s="110">
        <f>IF(1=1,IF(OR(L157="",NOT(ISNUMBER(F157))),"",F157*L157*IFERROR(INDEX(D384:D428,MATCH(AE157,B384:B428,0)),1)),N("M13"))</f>
        <v>150</v>
      </c>
      <c r="N157" s="111" t="str">
        <f>IF(1=1,IF(F157="","",IF(G157="","",IFERROR(INDEX(E384:E428,MATCH(AE157,B384:B428,0)),G157&amp;""))),N("N6"))</f>
        <v>Quoi ?</v>
      </c>
      <c r="O157" s="112">
        <v>150</v>
      </c>
      <c r="P157" s="113">
        <f>IF(1=1,IF(M157="","",IF(AND(ISNUMBER(M157),M157&lt;1,N157="kg"),MAX(1,ROUND(M157*1000,0)),IF(AND(ISNUMBER(M157),M157&lt;1,N157="L"),MAX(1,ROUND(M157*100,0)),ROUND(M157,3)))),N("O6"))</f>
        <v>150</v>
      </c>
      <c r="Q157" s="114" t="str">
        <f>IF(1=1,IF(M157="","",IF(AND(ISNUMBER(M157),M157&lt;1,N157="kg"),"g",IF(AND(ISNUMBER(M157),M157&lt;1,N157="L"),"cl",N157))),N("P6"))</f>
        <v>Quoi ?</v>
      </c>
      <c r="R157" s="115" t="str">
        <f>IF(1=1,IF(E157="","",IF(F157="","A CONTROLER",IF(NOT(ISNUMBER(F157)),"TEXTE",IF(OR(L157="",L157&lt;=0),"COMMANDE PRINCIPALE INCOMPLETE",IF(G157="","UNITE MANQUANTE",IF(COUNTIF(B384:B428,AE157)=0,"UNITE A CONTROLER","OK")))))),N("Q9"))</f>
        <v>UNITE A CONTROLER</v>
      </c>
      <c r="S157" s="105"/>
      <c r="T157" s="159" t="str">
        <f>B157</f>
        <v>NOM DE LA RECETTE À SAISIR</v>
      </c>
      <c r="U157" s="117">
        <v>100</v>
      </c>
      <c r="V157" s="112">
        <v>150</v>
      </c>
      <c r="W157" s="118">
        <f>IF(1=1,IF(OR(U157="",V157="",NOT(ISNUMBER(U157)),NOT(ISNUMBER(V157)),U157=0),"",V157/U157),N("U6"))</f>
        <v>1.5</v>
      </c>
      <c r="X157" s="119">
        <f>IF(1=1,IF(OR(W157="",NOT(ISNUMBER(F157))),"",F157*W157*IFERROR(INDEX(D384:D428,MATCH(AE157,B384:B428,0)),1)),N("V7"))</f>
        <v>15</v>
      </c>
      <c r="Y157" s="120" t="str">
        <f>IF(1=1,IF(F157="","",IF(G157="","",IFERROR(INDEX(E384:E428,MATCH(AE157,B384:B428,0)),G157&amp;""))),N("W6"))</f>
        <v>Quoi ?</v>
      </c>
      <c r="Z157" s="121">
        <f>IF(1=1,IF(X157="","",IF(AND(ISNUMBER(X157),X157&lt;1,Y157="kg"),MAX(1,ROUND(X157*1000,0)),IF(AND(ISNUMBER(X157),X157&lt;1,Y157="L"),MAX(1,ROUND(X157*100,0)),ROUND(X157,3)))),N("X6"))</f>
        <v>15</v>
      </c>
      <c r="AA157" s="122" t="str">
        <f>IF(1=1,IF(X157="","",IF(AND(ISNUMBER(X157),X157&lt;1,Y157="kg"),"g",IF(AND(ISNUMBER(X157),X157&lt;1,Y157="L"),"cl",Y157))),N("Y6"))</f>
        <v>Quoi ?</v>
      </c>
      <c r="AB157" s="123" t="str">
        <f>IF(1=1,IF(E157="","",IF(F157="","A CONTROLER",IF(NOT(ISNUMBER(F157)),"TEXTE",IF(OR(W157="",W157&lt;=0),"COMMANDE COUVERTS INCOMPLETE",IF(G157="","UNITE MANQUANTE",IF(COUNTIF(B384:B428,AE157)=0,"UNITE A CONTROLER","OK")))))),N("Z6"))</f>
        <v>UNITE A CONTROLER</v>
      </c>
      <c r="AD157" s="124">
        <v>62</v>
      </c>
      <c r="AE157" s="125" t="str">
        <f>IF(1=1,IF(G157="","",UPPER(TRIM(SUBSTITUTE(SUBSTITUTE(G157&amp;"",CHAR(160)," ")," "," ")))),N("AC6"))</f>
        <v>QUOI ?</v>
      </c>
      <c r="AG157" s="2" t="s">
        <v>25</v>
      </c>
    </row>
    <row r="158" spans="1:33" ht="15.75" x14ac:dyDescent="0.25">
      <c r="A158" s="126" t="str">
        <f>IF(1=1,IF(E158="","",A157),N("A7"))</f>
        <v/>
      </c>
      <c r="B158" s="127" t="str">
        <f>IF(1=1,IF(E158="","",B157),N("B7"))</f>
        <v/>
      </c>
      <c r="C158" s="128"/>
      <c r="D158" s="129" t="str">
        <f>IF(ISBLANK(E158),"",LARGE(D157:D157,1)+1)</f>
        <v/>
      </c>
      <c r="E158" s="130"/>
      <c r="F158" s="131"/>
      <c r="G158" s="170"/>
      <c r="H158" s="105"/>
      <c r="I158" s="132" t="str">
        <f>IF(1=1,IF(E158="","",I157),N("H7"))</f>
        <v/>
      </c>
      <c r="J158" s="133" t="str">
        <f>IF(1=1,IF(E158="","",J157),N("I7"))</f>
        <v/>
      </c>
      <c r="K158" s="134" t="str">
        <f>IF(1=1,IF(E158="","",K157),N("J7"))</f>
        <v/>
      </c>
      <c r="L158" s="135" t="str">
        <f>IF(1=1,IF(OR(J158="",O158="",NOT(ISNUMBER(J158)),NOT(ISNUMBER(O158)),J158=0),"",O158/J158),N("L7"))</f>
        <v/>
      </c>
      <c r="M158" s="136" t="str">
        <f>IF(1=1,IF(OR(L158="",NOT(ISNUMBER(F158))),"",F158*L158*IFERROR(INDEX(D384:D428,MATCH(AE158,B384:B428,0)),1)),N("M13"))</f>
        <v/>
      </c>
      <c r="N158" s="137" t="str">
        <f>IF(1=1,IF(F158="","",IF(G158="","",IFERROR(INDEX(E384:E428,MATCH(AE158,B384:B428,0)),G158&amp;""))),N("N6"))</f>
        <v/>
      </c>
      <c r="O158" s="138" t="str">
        <f>IF(1=1,IF(E158="","",O157),N("K7"))</f>
        <v/>
      </c>
      <c r="P158" s="139" t="str">
        <f>IF(1=1,IF(M158="","",IF(AND(ISNUMBER(M158),M158&lt;1,N158="kg"),MAX(1,ROUND(M158*1000,0)),IF(AND(ISNUMBER(M158),M158&lt;1,N158="L"),MAX(1,ROUND(M158*100,0)),ROUND(M158,3)))),N("O7"))</f>
        <v/>
      </c>
      <c r="Q158" s="140" t="str">
        <f>IF(1=1,IF(M158="","",IF(AND(ISNUMBER(M158),M158&lt;1,N158="kg"),"g",IF(AND(ISNUMBER(M158),M158&lt;1,N158="L"),"cl",N158))),N("P7"))</f>
        <v/>
      </c>
      <c r="R158" s="161" t="str">
        <f>IF(1=1,IF(E158="","",IF(F158="","A CONTROLER",IF(NOT(ISNUMBER(F158)),"TEXTE",IF(OR(L158="",L158&lt;=0),"COMMANDE PRINCIPALE INCOMPLETE",IF(G158="","UNITE MANQUANTE",IF(COUNTIF(B384:B428,AE158)=0,"UNITE A CONTROLER","OK")))))),N("Q9"))</f>
        <v/>
      </c>
      <c r="S158" s="105"/>
      <c r="T158" s="141">
        <f t="shared" ref="T158:T191" si="15">E158</f>
        <v>0</v>
      </c>
      <c r="U158" s="133" t="str">
        <f>IF(1=1,IF(E158="","",U157),N("S7"))</f>
        <v/>
      </c>
      <c r="V158" s="133" t="str">
        <f>IF(1=1,IF(E158="","",V157),N("T7"))</f>
        <v/>
      </c>
      <c r="W158" s="135" t="str">
        <f>IF(1=1,IF(OR(U158="",V158="",NOT(ISNUMBER(U158)),NOT(ISNUMBER(V158)),U158=0),"",V158/U158),N("U7"))</f>
        <v/>
      </c>
      <c r="X158" s="136" t="str">
        <f>IF(1=1,IF(OR(W158="",NOT(ISNUMBER(F158))),"",F158*W158*IFERROR(INDEX(D384:D428,MATCH(AE158,B384:B428,0)),1)),N("V7"))</f>
        <v/>
      </c>
      <c r="Y158" s="137" t="str">
        <f>IF(1=1,IF(F158="","",IF(G158="","",IFERROR(INDEX(E384:E428,MATCH(AE158,B384:B428,0)),G158&amp;""))),N("W6"))</f>
        <v/>
      </c>
      <c r="Z158" s="142" t="str">
        <f>IF(1=1,IF(X158="","",IF(AND(ISNUMBER(X158),X158&lt;1,Y158="kg"),MAX(1,ROUND(X158*1000,0)),IF(AND(ISNUMBER(X158),X158&lt;1,Y158="L"),MAX(1,ROUND(X158*100,0)),ROUND(X158,3)))),N("X7"))</f>
        <v/>
      </c>
      <c r="AA158" s="143" t="str">
        <f>IF(1=1,IF(X158="","",IF(AND(ISNUMBER(X158),X158&lt;1,Y158="kg"),"g",IF(AND(ISNUMBER(X158),X158&lt;1,Y158="L"),"cl",Y158))),N("Y7"))</f>
        <v/>
      </c>
      <c r="AB158" s="123" t="str">
        <f>IF(1=1,IF(E158="","",IF(F158="","A CONTROLER",IF(NOT(ISNUMBER(F158)),"TEXTE",IF(OR(W158="",W158&lt;=0),"COMMANDE COUVERTS INCOMPLETE",IF(G158="","UNITE MANQUANTE",IF(COUNTIF(B384:B428,AE158)=0,"UNITE A CONTROLER","OK")))))),N("Z6"))</f>
        <v/>
      </c>
      <c r="AD158" s="144" t="str">
        <f>IF(1=1,IF(E158="","",AD157),N("AB7"))</f>
        <v/>
      </c>
      <c r="AE158" s="125" t="str">
        <f>IF(1=1,IF(G158="","",UPPER(TRIM(SUBSTITUTE(SUBSTITUTE(G158&amp;"",CHAR(160)," ")," "," ")))),N("AC7"))</f>
        <v/>
      </c>
      <c r="AG158" s="9" t="s">
        <v>26</v>
      </c>
    </row>
    <row r="159" spans="1:33" ht="15.75" x14ac:dyDescent="0.25">
      <c r="A159" s="126" t="str">
        <f>IF(1=1,IF(E159="","",A157),N("A8"))</f>
        <v/>
      </c>
      <c r="B159" s="127" t="str">
        <f>IF(1=1,IF(E159="","",B157),N("B8"))</f>
        <v/>
      </c>
      <c r="C159" s="128"/>
      <c r="D159" s="129" t="str">
        <f>IF(ISBLANK(E159),"",LARGE(D157:D158,1)+1)</f>
        <v/>
      </c>
      <c r="E159" s="130"/>
      <c r="F159" s="131"/>
      <c r="G159" s="170"/>
      <c r="H159" s="105"/>
      <c r="I159" s="132" t="str">
        <f>IF(1=1,IF(E159="","",I157),N("H8"))</f>
        <v/>
      </c>
      <c r="J159" s="133" t="str">
        <f>IF(1=1,IF(E159="","",J157),N("I8"))</f>
        <v/>
      </c>
      <c r="K159" s="134" t="str">
        <f>IF(1=1,IF(E159="","",K157),N("J8"))</f>
        <v/>
      </c>
      <c r="L159" s="135" t="str">
        <f>IF(1=1,IF(OR(J159="",O159="",NOT(ISNUMBER(J159)),NOT(ISNUMBER(O159)),J159=0),"",O159/J159),N("L8"))</f>
        <v/>
      </c>
      <c r="M159" s="136" t="str">
        <f>IF(1=1,IF(OR(L159="",NOT(ISNUMBER(F159))),"",F159*L159*IFERROR(INDEX(D384:D428,MATCH(AE159,B384:B428,0)),1)),N("M13"))</f>
        <v/>
      </c>
      <c r="N159" s="137" t="str">
        <f>IF(1=1,IF(F159="","",IF(G159="","",IFERROR(INDEX(E384:E428,MATCH(AE159,B384:B428,0)),G159&amp;""))),N("N6"))</f>
        <v/>
      </c>
      <c r="O159" s="138" t="str">
        <f>IF(1=1,IF(E159="","",O157),N("K8"))</f>
        <v/>
      </c>
      <c r="P159" s="139" t="str">
        <f>IF(1=1,IF(M159="","",IF(AND(ISNUMBER(M159),M159&lt;1,N159="kg"),MAX(1,ROUND(M159*1000,0)),IF(AND(ISNUMBER(M159),M159&lt;1,N159="L"),MAX(1,ROUND(M159*100,0)),ROUND(M159,3)))),N("O8"))</f>
        <v/>
      </c>
      <c r="Q159" s="140" t="str">
        <f>IF(1=1,IF(M159="","",IF(AND(ISNUMBER(M159),M159&lt;1,N159="kg"),"g",IF(AND(ISNUMBER(M159),M159&lt;1,N159="L"),"cl",N159))),N("P8"))</f>
        <v/>
      </c>
      <c r="R159" s="161" t="str">
        <f>IF(1=1,IF(E159="","",IF(F159="","A CONTROLER",IF(NOT(ISNUMBER(F159)),"TEXTE",IF(OR(L159="",L159&lt;=0),"COMMANDE PRINCIPALE INCOMPLETE",IF(G159="","UNITE MANQUANTE",IF(COUNTIF(B384:B428,AE159)=0,"UNITE A CONTROLER","OK")))))),N("Q9"))</f>
        <v/>
      </c>
      <c r="S159" s="105"/>
      <c r="T159" s="141">
        <f t="shared" si="15"/>
        <v>0</v>
      </c>
      <c r="U159" s="133" t="str">
        <f>IF(1=1,IF(E159="","",U157),N("S8"))</f>
        <v/>
      </c>
      <c r="V159" s="133" t="str">
        <f>IF(1=1,IF(E159="","",V157),N("T8"))</f>
        <v/>
      </c>
      <c r="W159" s="135" t="str">
        <f>IF(1=1,IF(OR(U159="",V159="",NOT(ISNUMBER(U159)),NOT(ISNUMBER(V159)),U159=0),"",V159/U159),N("U8"))</f>
        <v/>
      </c>
      <c r="X159" s="136" t="str">
        <f>IF(1=1,IF(OR(W159="",NOT(ISNUMBER(F159))),"",F159*W159*IFERROR(INDEX(D384:D428,MATCH(AE159,B384:B428,0)),1)),N("V7"))</f>
        <v/>
      </c>
      <c r="Y159" s="137" t="str">
        <f>IF(1=1,IF(F159="","",IF(G159="","",IFERROR(INDEX(E384:E428,MATCH(AE159,B384:B428,0)),G159&amp;""))),N("W6"))</f>
        <v/>
      </c>
      <c r="Z159" s="142" t="str">
        <f>IF(1=1,IF(X159="","",IF(AND(ISNUMBER(X159),X159&lt;1,Y159="kg"),MAX(1,ROUND(X159*1000,0)),IF(AND(ISNUMBER(X159),X159&lt;1,Y159="L"),MAX(1,ROUND(X159*100,0)),ROUND(X159,3)))),N("X8"))</f>
        <v/>
      </c>
      <c r="AA159" s="143" t="str">
        <f>IF(1=1,IF(X159="","",IF(AND(ISNUMBER(X159),X159&lt;1,Y159="kg"),"g",IF(AND(ISNUMBER(X159),X159&lt;1,Y159="L"),"cl",Y159))),N("Y8"))</f>
        <v/>
      </c>
      <c r="AB159" s="123" t="str">
        <f>IF(1=1,IF(E159="","",IF(F159="","A CONTROLER",IF(NOT(ISNUMBER(F159)),"TEXTE",IF(OR(W159="",W159&lt;=0),"COMMANDE COUVERTS INCOMPLETE",IF(G159="","UNITE MANQUANTE",IF(COUNTIF(B384:B428,AE159)=0,"UNITE A CONTROLER","OK")))))),N("Z6"))</f>
        <v/>
      </c>
      <c r="AD159" s="144" t="str">
        <f>IF(1=1,IF(E159="","",AD157),N("AB8"))</f>
        <v/>
      </c>
      <c r="AE159" s="125" t="str">
        <f>IF(1=1,IF(G159="","",UPPER(TRIM(SUBSTITUTE(SUBSTITUTE(G159&amp;"",CHAR(160)," ")," "," ")))),N("AC8"))</f>
        <v/>
      </c>
      <c r="AG159" s="1" t="s">
        <v>28</v>
      </c>
    </row>
    <row r="160" spans="1:33" ht="15.75" x14ac:dyDescent="0.25">
      <c r="A160" s="126" t="str">
        <f>IF(1=1,IF(E160="","",A157),N("A9"))</f>
        <v/>
      </c>
      <c r="B160" s="127" t="str">
        <f>IF(1=1,IF(E160="","",B157),N("B9"))</f>
        <v/>
      </c>
      <c r="C160" s="128"/>
      <c r="D160" s="129" t="str">
        <f>IF(ISBLANK(E160),"",LARGE(D157:D159,1)+1)</f>
        <v/>
      </c>
      <c r="E160" s="130"/>
      <c r="F160" s="131"/>
      <c r="G160" s="170"/>
      <c r="H160" s="105"/>
      <c r="I160" s="132" t="str">
        <f>IF(1=1,IF(E160="","",I157),N("H9"))</f>
        <v/>
      </c>
      <c r="J160" s="133" t="str">
        <f>IF(1=1,IF(E160="","",J157),N("I9"))</f>
        <v/>
      </c>
      <c r="K160" s="134" t="str">
        <f>IF(1=1,IF(E160="","",K157),N("J9"))</f>
        <v/>
      </c>
      <c r="L160" s="135" t="str">
        <f>IF(1=1,IF(OR(J160="",O160="",NOT(ISNUMBER(J160)),NOT(ISNUMBER(O160)),J160=0),"",O160/J160),N("L9"))</f>
        <v/>
      </c>
      <c r="M160" s="136" t="str">
        <f>IF(1=1,IF(OR(L160="",NOT(ISNUMBER(F160))),"",F160*L160*IFERROR(INDEX(D384:D428,MATCH(AE160,B384:B428,0)),1)),N("M13"))</f>
        <v/>
      </c>
      <c r="N160" s="137" t="str">
        <f>IF(1=1,IF(F160="","",IF(G160="","",IFERROR(INDEX(E384:E428,MATCH(AE160,B384:B428,0)),G160&amp;""))),N("N6"))</f>
        <v/>
      </c>
      <c r="O160" s="138" t="str">
        <f>IF(1=1,IF(E160="","",O157),N("K9"))</f>
        <v/>
      </c>
      <c r="P160" s="139" t="str">
        <f>IF(1=1,IF(M160="","",IF(AND(ISNUMBER(M160),M160&lt;1,N160="kg"),MAX(1,ROUND(M160*1000,0)),IF(AND(ISNUMBER(M160),M160&lt;1,N160="L"),MAX(1,ROUND(M160*100,0)),ROUND(M160,3)))),N("O9"))</f>
        <v/>
      </c>
      <c r="Q160" s="140" t="str">
        <f>IF(1=1,IF(M160="","",IF(AND(ISNUMBER(M160),M160&lt;1,N160="kg"),"g",IF(AND(ISNUMBER(M160),M160&lt;1,N160="L"),"cl",N160))),N("P9"))</f>
        <v/>
      </c>
      <c r="R160" s="161" t="str">
        <f>IF(1=1,IF(E160="","",IF(F160="","A CONTROLER",IF(NOT(ISNUMBER(F160)),"TEXTE",IF(OR(L160="",L160&lt;=0),"COMMANDE PRINCIPALE INCOMPLETE",IF(G160="","UNITE MANQUANTE",IF(COUNTIF(B384:B428,AE160)=0,"UNITE A CONTROLER","OK")))))),N("Q9"))</f>
        <v/>
      </c>
      <c r="S160" s="105"/>
      <c r="T160" s="141">
        <f t="shared" si="15"/>
        <v>0</v>
      </c>
      <c r="U160" s="133" t="str">
        <f>IF(1=1,IF(E160="","",U157),N("S9"))</f>
        <v/>
      </c>
      <c r="V160" s="133" t="str">
        <f>IF(1=1,IF(E160="","",V157),N("T9"))</f>
        <v/>
      </c>
      <c r="W160" s="135" t="str">
        <f>IF(1=1,IF(OR(U160="",V160="",NOT(ISNUMBER(U160)),NOT(ISNUMBER(V160)),U160=0),"",V160/U160),N("U9"))</f>
        <v/>
      </c>
      <c r="X160" s="136" t="str">
        <f>IF(1=1,IF(OR(W160="",NOT(ISNUMBER(F160))),"",F160*W160*IFERROR(INDEX(D384:D428,MATCH(AE160,B384:B428,0)),1)),N("V7"))</f>
        <v/>
      </c>
      <c r="Y160" s="137" t="str">
        <f>IF(1=1,IF(F160="","",IF(G160="","",IFERROR(INDEX(E384:E428,MATCH(AE160,B384:B428,0)),G160&amp;""))),N("W6"))</f>
        <v/>
      </c>
      <c r="Z160" s="142" t="str">
        <f>IF(1=1,IF(X160="","",IF(AND(ISNUMBER(X160),X160&lt;1,Y160="kg"),MAX(1,ROUND(X160*1000,0)),IF(AND(ISNUMBER(X160),X160&lt;1,Y160="L"),MAX(1,ROUND(X160*100,0)),ROUND(X160,3)))),N("X9"))</f>
        <v/>
      </c>
      <c r="AA160" s="143" t="str">
        <f>IF(1=1,IF(X160="","",IF(AND(ISNUMBER(X160),X160&lt;1,Y160="kg"),"g",IF(AND(ISNUMBER(X160),X160&lt;1,Y160="L"),"cl",Y160))),N("Y9"))</f>
        <v/>
      </c>
      <c r="AB160" s="123" t="str">
        <f>IF(1=1,IF(E160="","",IF(F160="","A CONTROLER",IF(NOT(ISNUMBER(F160)),"TEXTE",IF(OR(W160="",W160&lt;=0),"COMMANDE COUVERTS INCOMPLETE",IF(G160="","UNITE MANQUANTE",IF(COUNTIF(B384:B428,AE160)=0,"UNITE A CONTROLER","OK")))))),N("Z6"))</f>
        <v/>
      </c>
      <c r="AD160" s="144" t="str">
        <f>IF(1=1,IF(E160="","",AD157),N("AB9"))</f>
        <v/>
      </c>
      <c r="AE160" s="125" t="str">
        <f>IF(1=1,IF(G160="","",UPPER(TRIM(SUBSTITUTE(SUBSTITUTE(G160&amp;"",CHAR(160)," ")," "," ")))),N("AC9"))</f>
        <v/>
      </c>
      <c r="AG160" s="1" t="s">
        <v>29</v>
      </c>
    </row>
    <row r="161" spans="1:33" ht="15.75" x14ac:dyDescent="0.25">
      <c r="A161" s="126" t="str">
        <f>IF(1=1,IF(E161="","",A157),N("A10"))</f>
        <v/>
      </c>
      <c r="B161" s="127" t="str">
        <f>IF(1=1,IF(E161="","",B157),N("B10"))</f>
        <v/>
      </c>
      <c r="C161" s="128"/>
      <c r="D161" s="129" t="str">
        <f>IF(ISBLANK(E161),"",LARGE(D157:D160,1)+1)</f>
        <v/>
      </c>
      <c r="E161" s="130"/>
      <c r="F161" s="131"/>
      <c r="G161" s="170"/>
      <c r="H161" s="105"/>
      <c r="I161" s="132" t="str">
        <f>IF(1=1,IF(E161="","",I157),N("H10"))</f>
        <v/>
      </c>
      <c r="J161" s="133" t="str">
        <f>IF(1=1,IF(E161="","",J157),N("I10"))</f>
        <v/>
      </c>
      <c r="K161" s="134" t="str">
        <f>IF(1=1,IF(E161="","",K157),N("J10"))</f>
        <v/>
      </c>
      <c r="L161" s="135" t="str">
        <f>IF(1=1,IF(OR(J161="",O161="",NOT(ISNUMBER(J161)),NOT(ISNUMBER(O161)),J161=0),"",O161/J161),N("L10"))</f>
        <v/>
      </c>
      <c r="M161" s="136" t="str">
        <f>IF(1=1,IF(OR(L161="",NOT(ISNUMBER(F161))),"",F161*L161*IFERROR(INDEX(D384:D428,MATCH(AE161,B384:B428,0)),1)),N("M13"))</f>
        <v/>
      </c>
      <c r="N161" s="137" t="str">
        <f>IF(1=1,IF(F161="","",IF(G161="","",IFERROR(INDEX(E384:E428,MATCH(AE161,B384:B428,0)),G161&amp;""))),N("N6"))</f>
        <v/>
      </c>
      <c r="O161" s="138" t="str">
        <f>IF(1=1,IF(E161="","",O157),N("K10"))</f>
        <v/>
      </c>
      <c r="P161" s="139" t="str">
        <f>IF(1=1,IF(M161="","",IF(AND(ISNUMBER(M161),M161&lt;1,N161="kg"),MAX(1,ROUND(M161*1000,0)),IF(AND(ISNUMBER(M161),M161&lt;1,N161="L"),MAX(1,ROUND(M161*100,0)),ROUND(M161,3)))),N("O10"))</f>
        <v/>
      </c>
      <c r="Q161" s="140" t="str">
        <f>IF(1=1,IF(M161="","",IF(AND(ISNUMBER(M161),M161&lt;1,N161="kg"),"g",IF(AND(ISNUMBER(M161),M161&lt;1,N161="L"),"cl",N161))),N("P10"))</f>
        <v/>
      </c>
      <c r="R161" s="161" t="str">
        <f>IF(1=1,IF(E161="","",IF(F161="","A CONTROLER",IF(NOT(ISNUMBER(F161)),"TEXTE",IF(OR(L161="",L161&lt;=0),"COMMANDE PRINCIPALE INCOMPLETE",IF(G161="","UNITE MANQUANTE",IF(COUNTIF(B384:B428,AE161)=0,"UNITE A CONTROLER","OK")))))),N("Q9"))</f>
        <v/>
      </c>
      <c r="S161" s="105"/>
      <c r="T161" s="141">
        <f t="shared" si="15"/>
        <v>0</v>
      </c>
      <c r="U161" s="133" t="str">
        <f>IF(1=1,IF(E161="","",U157),N("S10"))</f>
        <v/>
      </c>
      <c r="V161" s="133" t="str">
        <f>IF(1=1,IF(E161="","",V157),N("T10"))</f>
        <v/>
      </c>
      <c r="W161" s="135" t="str">
        <f>IF(1=1,IF(OR(U161="",V161="",NOT(ISNUMBER(U161)),NOT(ISNUMBER(V161)),U161=0),"",V161/U161),N("U10"))</f>
        <v/>
      </c>
      <c r="X161" s="136" t="str">
        <f>IF(1=1,IF(OR(W161="",NOT(ISNUMBER(F161))),"",F161*W161*IFERROR(INDEX(D384:D428,MATCH(AE161,B384:B428,0)),1)),N("V7"))</f>
        <v/>
      </c>
      <c r="Y161" s="137" t="str">
        <f>IF(1=1,IF(F161="","",IF(G161="","",IFERROR(INDEX(E384:E428,MATCH(AE161,B384:B428,0)),G161&amp;""))),N("W6"))</f>
        <v/>
      </c>
      <c r="Z161" s="142" t="str">
        <f>IF(1=1,IF(X161="","",IF(AND(ISNUMBER(X161),X161&lt;1,Y161="kg"),MAX(1,ROUND(X161*1000,0)),IF(AND(ISNUMBER(X161),X161&lt;1,Y161="L"),MAX(1,ROUND(X161*100,0)),ROUND(X161,3)))),N("X10"))</f>
        <v/>
      </c>
      <c r="AA161" s="143" t="str">
        <f>IF(1=1,IF(X161="","",IF(AND(ISNUMBER(X161),X161&lt;1,Y161="kg"),"g",IF(AND(ISNUMBER(X161),X161&lt;1,Y161="L"),"cl",Y161))),N("Y10"))</f>
        <v/>
      </c>
      <c r="AB161" s="123" t="str">
        <f>IF(1=1,IF(E161="","",IF(F161="","A CONTROLER",IF(NOT(ISNUMBER(F161)),"TEXTE",IF(OR(W161="",W161&lt;=0),"COMMANDE COUVERTS INCOMPLETE",IF(G161="","UNITE MANQUANTE",IF(COUNTIF(B384:B428,AE161)=0,"UNITE A CONTROLER","OK")))))),N("Z6"))</f>
        <v/>
      </c>
      <c r="AD161" s="144" t="str">
        <f>IF(1=1,IF(E161="","",AD157),N("AB10"))</f>
        <v/>
      </c>
      <c r="AE161" s="125" t="str">
        <f>IF(1=1,IF(G161="","",UPPER(TRIM(SUBSTITUTE(SUBSTITUTE(G161&amp;"",CHAR(160)," ")," "," ")))),N("AC10"))</f>
        <v/>
      </c>
      <c r="AG161" s="1" t="s">
        <v>30</v>
      </c>
    </row>
    <row r="162" spans="1:33" ht="15.75" x14ac:dyDescent="0.25">
      <c r="A162" s="126" t="str">
        <f>IF(1=1,IF(E162="","",A157),N("A11"))</f>
        <v/>
      </c>
      <c r="B162" s="127" t="str">
        <f>IF(1=1,IF(E162="","",B157),N("B11"))</f>
        <v/>
      </c>
      <c r="C162" s="128"/>
      <c r="D162" s="129" t="str">
        <f>IF(ISBLANK(E162),"",LARGE(D157:D161,1)+1)</f>
        <v/>
      </c>
      <c r="E162" s="130"/>
      <c r="F162" s="131"/>
      <c r="G162" s="170"/>
      <c r="H162" s="105"/>
      <c r="I162" s="132" t="str">
        <f>IF(1=1,IF(E162="","",I157),N("H11"))</f>
        <v/>
      </c>
      <c r="J162" s="133" t="str">
        <f>IF(1=1,IF(E162="","",J157),N("I11"))</f>
        <v/>
      </c>
      <c r="K162" s="134" t="str">
        <f>IF(1=1,IF(E162="","",K157),N("J11"))</f>
        <v/>
      </c>
      <c r="L162" s="135" t="str">
        <f>IF(1=1,IF(OR(J162="",O162="",NOT(ISNUMBER(J162)),NOT(ISNUMBER(O162)),J162=0),"",O162/J162),N("L11"))</f>
        <v/>
      </c>
      <c r="M162" s="136" t="str">
        <f>IF(1=1,IF(OR(L162="",NOT(ISNUMBER(F162))),"",F162*L162*IFERROR(INDEX(D384:D428,MATCH(AE162,B384:B428,0)),1)),N("M13"))</f>
        <v/>
      </c>
      <c r="N162" s="137" t="str">
        <f>IF(1=1,IF(F162="","",IF(G162="","",IFERROR(INDEX(E384:E428,MATCH(AE162,B384:B428,0)),G162&amp;""))),N("N6"))</f>
        <v/>
      </c>
      <c r="O162" s="138" t="str">
        <f>IF(1=1,IF(E162="","",O157),N("K11"))</f>
        <v/>
      </c>
      <c r="P162" s="139" t="str">
        <f>IF(1=1,IF(M162="","",IF(AND(ISNUMBER(M162),M162&lt;1,N162="kg"),MAX(1,ROUND(M162*1000,0)),IF(AND(ISNUMBER(M162),M162&lt;1,N162="L"),MAX(1,ROUND(M162*100,0)),ROUND(M162,3)))),N("O11"))</f>
        <v/>
      </c>
      <c r="Q162" s="140" t="str">
        <f>IF(1=1,IF(M162="","",IF(AND(ISNUMBER(M162),M162&lt;1,N162="kg"),"g",IF(AND(ISNUMBER(M162),M162&lt;1,N162="L"),"cl",N162))),N("P11"))</f>
        <v/>
      </c>
      <c r="R162" s="161" t="str">
        <f>IF(1=1,IF(E162="","",IF(F162="","A CONTROLER",IF(NOT(ISNUMBER(F162)),"TEXTE",IF(OR(L162="",L162&lt;=0),"COMMANDE PRINCIPALE INCOMPLETE",IF(G162="","UNITE MANQUANTE",IF(COUNTIF(B384:B428,AE162)=0,"UNITE A CONTROLER","OK")))))),N("Q9"))</f>
        <v/>
      </c>
      <c r="S162" s="105"/>
      <c r="T162" s="141">
        <f t="shared" si="15"/>
        <v>0</v>
      </c>
      <c r="U162" s="133" t="str">
        <f>IF(1=1,IF(E162="","",U157),N("S11"))</f>
        <v/>
      </c>
      <c r="V162" s="133" t="str">
        <f>IF(1=1,IF(E162="","",V157),N("T11"))</f>
        <v/>
      </c>
      <c r="W162" s="135" t="str">
        <f>IF(1=1,IF(OR(U162="",V162="",NOT(ISNUMBER(U162)),NOT(ISNUMBER(V162)),U162=0),"",V162/U162),N("U11"))</f>
        <v/>
      </c>
      <c r="X162" s="136" t="str">
        <f>IF(1=1,IF(OR(W162="",NOT(ISNUMBER(F162))),"",F162*W162*IFERROR(INDEX(D384:D428,MATCH(AE162,B384:B428,0)),1)),N("V7"))</f>
        <v/>
      </c>
      <c r="Y162" s="137" t="str">
        <f>IF(1=1,IF(F162="","",IF(G162="","",IFERROR(INDEX(E384:E428,MATCH(AE162,B384:B428,0)),G162&amp;""))),N("W6"))</f>
        <v/>
      </c>
      <c r="Z162" s="142" t="str">
        <f>IF(1=1,IF(X162="","",IF(AND(ISNUMBER(X162),X162&lt;1,Y162="kg"),MAX(1,ROUND(X162*1000,0)),IF(AND(ISNUMBER(X162),X162&lt;1,Y162="L"),MAX(1,ROUND(X162*100,0)),ROUND(X162,3)))),N("X11"))</f>
        <v/>
      </c>
      <c r="AA162" s="143" t="str">
        <f>IF(1=1,IF(X162="","",IF(AND(ISNUMBER(X162),X162&lt;1,Y162="kg"),"g",IF(AND(ISNUMBER(X162),X162&lt;1,Y162="L"),"cl",Y162))),N("Y11"))</f>
        <v/>
      </c>
      <c r="AB162" s="123" t="str">
        <f>IF(1=1,IF(E162="","",IF(F162="","A CONTROLER",IF(NOT(ISNUMBER(F162)),"TEXTE",IF(OR(W162="",W162&lt;=0),"COMMANDE COUVERTS INCOMPLETE",IF(G162="","UNITE MANQUANTE",IF(COUNTIF(B384:B428,AE162)=0,"UNITE A CONTROLER","OK")))))),N("Z6"))</f>
        <v/>
      </c>
      <c r="AD162" s="144" t="str">
        <f>IF(1=1,IF(E162="","",AD157),N("AB11"))</f>
        <v/>
      </c>
      <c r="AE162" s="125" t="str">
        <f>IF(1=1,IF(G162="","",UPPER(TRIM(SUBSTITUTE(SUBSTITUTE(G162&amp;"",CHAR(160)," ")," "," ")))),N("AC11"))</f>
        <v/>
      </c>
      <c r="AG162" s="4" t="s">
        <v>31</v>
      </c>
    </row>
    <row r="163" spans="1:33" ht="15.75" x14ac:dyDescent="0.25">
      <c r="A163" s="126" t="str">
        <f>IF(1=1,IF(E163="","",A157),N("A12"))</f>
        <v/>
      </c>
      <c r="B163" s="127" t="str">
        <f>IF(1=1,IF(E163="","",B157),N("B12"))</f>
        <v/>
      </c>
      <c r="C163" s="128"/>
      <c r="D163" s="129" t="str">
        <f>IF(ISBLANK(E163),"",LARGE(D157:D162,1)+1)</f>
        <v/>
      </c>
      <c r="E163" s="130"/>
      <c r="F163" s="131"/>
      <c r="G163" s="170"/>
      <c r="H163" s="105"/>
      <c r="I163" s="132" t="str">
        <f>IF(1=1,IF(E163="","",I157),N("H12"))</f>
        <v/>
      </c>
      <c r="J163" s="133" t="str">
        <f>IF(1=1,IF(E163="","",J157),N("I12"))</f>
        <v/>
      </c>
      <c r="K163" s="134" t="str">
        <f>IF(1=1,IF(E163="","",K157),N("J12"))</f>
        <v/>
      </c>
      <c r="L163" s="135" t="str">
        <f>IF(1=1,IF(OR(J163="",O163="",NOT(ISNUMBER(J163)),NOT(ISNUMBER(O163)),J163=0),"",O163/J163),N("L12"))</f>
        <v/>
      </c>
      <c r="M163" s="136" t="str">
        <f>IF(1=1,IF(OR(L163="",NOT(ISNUMBER(F163))),"",F163*L163*IFERROR(INDEX(D384:D428,MATCH(AE163,B384:B428,0)),1)),N("M13"))</f>
        <v/>
      </c>
      <c r="N163" s="137" t="str">
        <f>IF(1=1,IF(F163="","",IF(G163="","",IFERROR(INDEX(E384:E428,MATCH(AE163,B384:B428,0)),G163&amp;""))),N("N6"))</f>
        <v/>
      </c>
      <c r="O163" s="138" t="str">
        <f>IF(1=1,IF(E163="","",O157),N("K12"))</f>
        <v/>
      </c>
      <c r="P163" s="139" t="str">
        <f>IF(1=1,IF(M163="","",IF(AND(ISNUMBER(M163),M163&lt;1,N163="kg"),MAX(1,ROUND(M163*1000,0)),IF(AND(ISNUMBER(M163),M163&lt;1,N163="L"),MAX(1,ROUND(M163*100,0)),ROUND(M163,3)))),N("O12"))</f>
        <v/>
      </c>
      <c r="Q163" s="140" t="str">
        <f>IF(1=1,IF(M163="","",IF(AND(ISNUMBER(M163),M163&lt;1,N163="kg"),"g",IF(AND(ISNUMBER(M163),M163&lt;1,N163="L"),"cl",N163))),N("P12"))</f>
        <v/>
      </c>
      <c r="R163" s="161" t="str">
        <f>IF(1=1,IF(E163="","",IF(F163="","A CONTROLER",IF(NOT(ISNUMBER(F163)),"TEXTE",IF(OR(L163="",L163&lt;=0),"COMMANDE PRINCIPALE INCOMPLETE",IF(G163="","UNITE MANQUANTE",IF(COUNTIF(B384:B428,AE163)=0,"UNITE A CONTROLER","OK")))))),N("Q9"))</f>
        <v/>
      </c>
      <c r="S163" s="105"/>
      <c r="T163" s="141">
        <f t="shared" si="15"/>
        <v>0</v>
      </c>
      <c r="U163" s="133" t="str">
        <f>IF(1=1,IF(E163="","",U157),N("S12"))</f>
        <v/>
      </c>
      <c r="V163" s="133" t="str">
        <f>IF(1=1,IF(E163="","",V157),N("T12"))</f>
        <v/>
      </c>
      <c r="W163" s="135" t="str">
        <f>IF(1=1,IF(OR(U163="",V163="",NOT(ISNUMBER(U163)),NOT(ISNUMBER(V163)),U163=0),"",V163/U163),N("U12"))</f>
        <v/>
      </c>
      <c r="X163" s="136" t="str">
        <f>IF(1=1,IF(OR(W163="",NOT(ISNUMBER(F163))),"",F163*W163*IFERROR(INDEX(D384:D428,MATCH(AE163,B384:B428,0)),1)),N("V7"))</f>
        <v/>
      </c>
      <c r="Y163" s="137" t="str">
        <f>IF(1=1,IF(F163="","",IF(G163="","",IFERROR(INDEX(E384:E428,MATCH(AE163,B384:B428,0)),G163&amp;""))),N("W6"))</f>
        <v/>
      </c>
      <c r="Z163" s="142" t="str">
        <f>IF(1=1,IF(X163="","",IF(AND(ISNUMBER(X163),X163&lt;1,Y163="kg"),MAX(1,ROUND(X163*1000,0)),IF(AND(ISNUMBER(X163),X163&lt;1,Y163="L"),MAX(1,ROUND(X163*100,0)),ROUND(X163,3)))),N("X12"))</f>
        <v/>
      </c>
      <c r="AA163" s="143" t="str">
        <f>IF(1=1,IF(X163="","",IF(AND(ISNUMBER(X163),X163&lt;1,Y163="kg"),"g",IF(AND(ISNUMBER(X163),X163&lt;1,Y163="L"),"cl",Y163))),N("Y12"))</f>
        <v/>
      </c>
      <c r="AB163" s="123" t="str">
        <f>IF(1=1,IF(E163="","",IF(F163="","A CONTROLER",IF(NOT(ISNUMBER(F163)),"TEXTE",IF(OR(W163="",W163&lt;=0),"COMMANDE COUVERTS INCOMPLETE",IF(G163="","UNITE MANQUANTE",IF(COUNTIF(B384:B428,AE163)=0,"UNITE A CONTROLER","OK")))))),N("Z6"))</f>
        <v/>
      </c>
      <c r="AD163" s="144" t="str">
        <f>IF(1=1,IF(E163="","",AD157),N("AB12"))</f>
        <v/>
      </c>
      <c r="AE163" s="125" t="str">
        <f>IF(1=1,IF(G163="","",UPPER(TRIM(SUBSTITUTE(SUBSTITUTE(G163&amp;"",CHAR(160)," ")," "," ")))),N("AC12"))</f>
        <v/>
      </c>
      <c r="AG163" s="4" t="s">
        <v>32</v>
      </c>
    </row>
    <row r="164" spans="1:33" ht="15.75" x14ac:dyDescent="0.25">
      <c r="A164" s="126" t="str">
        <f>IF(1=1,IF(E164="","",A157),N("A13"))</f>
        <v/>
      </c>
      <c r="B164" s="127" t="str">
        <f>IF(1=1,IF(E164="","",B157),N("B13"))</f>
        <v/>
      </c>
      <c r="C164" s="128"/>
      <c r="D164" s="129" t="str">
        <f>IF(ISBLANK(E164),"",LARGE(D157:D163,1)+1)</f>
        <v/>
      </c>
      <c r="E164" s="130"/>
      <c r="F164" s="131"/>
      <c r="G164" s="170"/>
      <c r="H164" s="105"/>
      <c r="I164" s="132" t="str">
        <f>IF(1=1,IF(E164="","",I157),N("H13"))</f>
        <v/>
      </c>
      <c r="J164" s="133" t="str">
        <f>IF(1=1,IF(E164="","",J157),N("I13"))</f>
        <v/>
      </c>
      <c r="K164" s="134" t="str">
        <f>IF(1=1,IF(E164="","",K157),N("J13"))</f>
        <v/>
      </c>
      <c r="L164" s="135" t="str">
        <f>IF(1=1,IF(OR(J164="",O164="",NOT(ISNUMBER(J164)),NOT(ISNUMBER(O164)),J164=0),"",O164/J164),N("L13"))</f>
        <v/>
      </c>
      <c r="M164" s="136" t="str">
        <f>IF(1=1,IF(OR(L164="",NOT(ISNUMBER(F164))),"",F164*L164*IFERROR(INDEX(D384:D428,MATCH(AE164,B384:B428,0)),1)),N("M13"))</f>
        <v/>
      </c>
      <c r="N164" s="137" t="str">
        <f>IF(1=1,IF(F164="","",IF(G164="","",IFERROR(INDEX(E384:E428,MATCH(AE164,B384:B428,0)),G164&amp;""))),N("N6"))</f>
        <v/>
      </c>
      <c r="O164" s="138" t="str">
        <f>IF(1=1,IF(E164="","",O157),N("K13"))</f>
        <v/>
      </c>
      <c r="P164" s="139" t="str">
        <f>IF(1=1,IF(M164="","",IF(AND(ISNUMBER(M164),M164&lt;1,N164="kg"),MAX(1,ROUND(M164*1000,0)),IF(AND(ISNUMBER(M164),M164&lt;1,N164="L"),MAX(1,ROUND(M164*100,0)),ROUND(M164,3)))),N("O13"))</f>
        <v/>
      </c>
      <c r="Q164" s="140" t="str">
        <f>IF(1=1,IF(M164="","",IF(AND(ISNUMBER(M164),M164&lt;1,N164="kg"),"g",IF(AND(ISNUMBER(M164),M164&lt;1,N164="L"),"cl",N164))),N("P13"))</f>
        <v/>
      </c>
      <c r="R164" s="161" t="str">
        <f>IF(1=1,IF(E164="","",IF(F164="","A CONTROLER",IF(NOT(ISNUMBER(F164)),"TEXTE",IF(OR(L164="",L164&lt;=0),"COMMANDE PRINCIPALE INCOMPLETE",IF(G164="","UNITE MANQUANTE",IF(COUNTIF(B384:B428,AE164)=0,"UNITE A CONTROLER","OK")))))),N("Q9"))</f>
        <v/>
      </c>
      <c r="S164" s="105"/>
      <c r="T164" s="141">
        <f t="shared" si="15"/>
        <v>0</v>
      </c>
      <c r="U164" s="133" t="str">
        <f>IF(1=1,IF(E164="","",U157),N("S13"))</f>
        <v/>
      </c>
      <c r="V164" s="133" t="str">
        <f>IF(1=1,IF(E164="","",V157),N("T13"))</f>
        <v/>
      </c>
      <c r="W164" s="135" t="str">
        <f>IF(1=1,IF(OR(U164="",V164="",NOT(ISNUMBER(U164)),NOT(ISNUMBER(V164)),U164=0),"",V164/U164),N("U13"))</f>
        <v/>
      </c>
      <c r="X164" s="136" t="str">
        <f>IF(1=1,IF(OR(W164="",NOT(ISNUMBER(F164))),"",F164*W164*IFERROR(INDEX(D384:D428,MATCH(AE164,B384:B428,0)),1)),N("V7"))</f>
        <v/>
      </c>
      <c r="Y164" s="137" t="str">
        <f>IF(1=1,IF(F164="","",IF(G164="","",IFERROR(INDEX(E384:E428,MATCH(AE164,B384:B428,0)),G164&amp;""))),N("W6"))</f>
        <v/>
      </c>
      <c r="Z164" s="142" t="str">
        <f>IF(1=1,IF(X164="","",IF(AND(ISNUMBER(X164),X164&lt;1,Y164="kg"),MAX(1,ROUND(X164*1000,0)),IF(AND(ISNUMBER(X164),X164&lt;1,Y164="L"),MAX(1,ROUND(X164*100,0)),ROUND(X164,3)))),N("X13"))</f>
        <v/>
      </c>
      <c r="AA164" s="143" t="str">
        <f>IF(1=1,IF(X164="","",IF(AND(ISNUMBER(X164),X164&lt;1,Y164="kg"),"g",IF(AND(ISNUMBER(X164),X164&lt;1,Y164="L"),"cl",Y164))),N("Y13"))</f>
        <v/>
      </c>
      <c r="AB164" s="123" t="str">
        <f>IF(1=1,IF(E164="","",IF(F164="","A CONTROLER",IF(NOT(ISNUMBER(F164)),"TEXTE",IF(OR(W164="",W164&lt;=0),"COMMANDE COUVERTS INCOMPLETE",IF(G164="","UNITE MANQUANTE",IF(COUNTIF(B384:B428,AE164)=0,"UNITE A CONTROLER","OK")))))),N("Z6"))</f>
        <v/>
      </c>
      <c r="AD164" s="144" t="str">
        <f>IF(1=1,IF(E164="","",AD157),N("AB13"))</f>
        <v/>
      </c>
      <c r="AE164" s="125" t="str">
        <f>IF(1=1,IF(G164="","",UPPER(TRIM(SUBSTITUTE(SUBSTITUTE(G164&amp;"",CHAR(160)," ")," "," ")))),N("AC13"))</f>
        <v/>
      </c>
      <c r="AG164" s="4" t="s">
        <v>33</v>
      </c>
    </row>
    <row r="165" spans="1:33" ht="15.75" x14ac:dyDescent="0.25">
      <c r="A165" s="126" t="str">
        <f>IF(1=1,IF(E165="","",A157),N("A14"))</f>
        <v/>
      </c>
      <c r="B165" s="127" t="str">
        <f>IF(1=1,IF(E165="","",B157),N("B14"))</f>
        <v/>
      </c>
      <c r="C165" s="128"/>
      <c r="D165" s="129" t="str">
        <f>IF(ISBLANK(E165),"",LARGE(D157:D164,1)+1)</f>
        <v/>
      </c>
      <c r="E165" s="130"/>
      <c r="F165" s="131"/>
      <c r="G165" s="170"/>
      <c r="H165" s="105"/>
      <c r="I165" s="132" t="str">
        <f>IF(1=1,IF(E165="","",I157),N("H14"))</f>
        <v/>
      </c>
      <c r="J165" s="133" t="str">
        <f>IF(1=1,IF(E165="","",J157),N("I14"))</f>
        <v/>
      </c>
      <c r="K165" s="134" t="str">
        <f>IF(1=1,IF(E165="","",K157),N("J14"))</f>
        <v/>
      </c>
      <c r="L165" s="135" t="str">
        <f>IF(1=1,IF(OR(J165="",O165="",NOT(ISNUMBER(J165)),NOT(ISNUMBER(O165)),J165=0),"",O165/J165),N("L14"))</f>
        <v/>
      </c>
      <c r="M165" s="136" t="str">
        <f>IF(1=1,IF(OR(L165="",NOT(ISNUMBER(F165))),"",F165*L165*IFERROR(INDEX(D384:D428,MATCH(AE165,B384:B428,0)),1)),N("M13"))</f>
        <v/>
      </c>
      <c r="N165" s="137" t="str">
        <f>IF(1=1,IF(F165="","",IF(G165="","",IFERROR(INDEX(E384:E428,MATCH(AE165,B384:B428,0)),G165&amp;""))),N("N6"))</f>
        <v/>
      </c>
      <c r="O165" s="138" t="str">
        <f>IF(1=1,IF(E165="","",O157),N("K14"))</f>
        <v/>
      </c>
      <c r="P165" s="139" t="str">
        <f>IF(1=1,IF(M165="","",IF(AND(ISNUMBER(M165),M165&lt;1,N165="kg"),MAX(1,ROUND(M165*1000,0)),IF(AND(ISNUMBER(M165),M165&lt;1,N165="L"),MAX(1,ROUND(M165*100,0)),ROUND(M165,3)))),N("O14"))</f>
        <v/>
      </c>
      <c r="Q165" s="140" t="str">
        <f>IF(1=1,IF(M165="","",IF(AND(ISNUMBER(M165),M165&lt;1,N165="kg"),"g",IF(AND(ISNUMBER(M165),M165&lt;1,N165="L"),"cl",N165))),N("P14"))</f>
        <v/>
      </c>
      <c r="R165" s="161" t="str">
        <f>IF(1=1,IF(E165="","",IF(F165="","A CONTROLER",IF(NOT(ISNUMBER(F165)),"TEXTE",IF(OR(L165="",L165&lt;=0),"COMMANDE PRINCIPALE INCOMPLETE",IF(G165="","UNITE MANQUANTE",IF(COUNTIF(B384:B428,AE165)=0,"UNITE A CONTROLER","OK")))))),N("Q9"))</f>
        <v/>
      </c>
      <c r="S165" s="105"/>
      <c r="T165" s="141">
        <f t="shared" si="15"/>
        <v>0</v>
      </c>
      <c r="U165" s="133" t="str">
        <f>IF(1=1,IF(E165="","",U157),N("S14"))</f>
        <v/>
      </c>
      <c r="V165" s="133" t="str">
        <f>IF(1=1,IF(E165="","",V157),N("T14"))</f>
        <v/>
      </c>
      <c r="W165" s="135" t="str">
        <f>IF(1=1,IF(OR(U165="",V165="",NOT(ISNUMBER(U165)),NOT(ISNUMBER(V165)),U165=0),"",V165/U165),N("U14"))</f>
        <v/>
      </c>
      <c r="X165" s="136" t="str">
        <f>IF(1=1,IF(OR(W165="",NOT(ISNUMBER(F165))),"",F165*W165*IFERROR(INDEX(D384:D428,MATCH(AE165,B384:B428,0)),1)),N("V7"))</f>
        <v/>
      </c>
      <c r="Y165" s="137" t="str">
        <f>IF(1=1,IF(F165="","",IF(G165="","",IFERROR(INDEX(E384:E428,MATCH(AE165,B384:B428,0)),G165&amp;""))),N("W6"))</f>
        <v/>
      </c>
      <c r="Z165" s="142" t="str">
        <f>IF(1=1,IF(X165="","",IF(AND(ISNUMBER(X165),X165&lt;1,Y165="kg"),MAX(1,ROUND(X165*1000,0)),IF(AND(ISNUMBER(X165),X165&lt;1,Y165="L"),MAX(1,ROUND(X165*100,0)),ROUND(X165,3)))),N("X14"))</f>
        <v/>
      </c>
      <c r="AA165" s="143" t="str">
        <f>IF(1=1,IF(X165="","",IF(AND(ISNUMBER(X165),X165&lt;1,Y165="kg"),"g",IF(AND(ISNUMBER(X165),X165&lt;1,Y165="L"),"cl",Y165))),N("Y14"))</f>
        <v/>
      </c>
      <c r="AB165" s="123" t="str">
        <f>IF(1=1,IF(E165="","",IF(F165="","A CONTROLER",IF(NOT(ISNUMBER(F165)),"TEXTE",IF(OR(W165="",W165&lt;=0),"COMMANDE COUVERTS INCOMPLETE",IF(G165="","UNITE MANQUANTE",IF(COUNTIF(B384:B428,AE165)=0,"UNITE A CONTROLER","OK")))))),N("Z6"))</f>
        <v/>
      </c>
      <c r="AD165" s="144" t="str">
        <f>IF(1=1,IF(E165="","",AD157),N("AB14"))</f>
        <v/>
      </c>
      <c r="AE165" s="125" t="str">
        <f>IF(1=1,IF(G165="","",UPPER(TRIM(SUBSTITUTE(SUBSTITUTE(G165&amp;"",CHAR(160)," ")," "," ")))),N("AC14"))</f>
        <v/>
      </c>
      <c r="AG165" s="5" t="s">
        <v>34</v>
      </c>
    </row>
    <row r="166" spans="1:33" ht="15.75" x14ac:dyDescent="0.25">
      <c r="A166" s="126" t="str">
        <f>IF(1=1,IF(E166="","",A157),N("A15"))</f>
        <v/>
      </c>
      <c r="B166" s="127" t="str">
        <f>IF(1=1,IF(E166="","",B157),N("B15"))</f>
        <v/>
      </c>
      <c r="C166" s="128"/>
      <c r="D166" s="129" t="str">
        <f>IF(ISBLANK(E166),"",LARGE(D157:D165,1)+1)</f>
        <v/>
      </c>
      <c r="E166" s="130"/>
      <c r="F166" s="131"/>
      <c r="G166" s="170"/>
      <c r="H166" s="105"/>
      <c r="I166" s="132" t="str">
        <f>IF(1=1,IF(E166="","",I157),N("H15"))</f>
        <v/>
      </c>
      <c r="J166" s="133" t="str">
        <f>IF(1=1,IF(E166="","",J157),N("I15"))</f>
        <v/>
      </c>
      <c r="K166" s="134" t="str">
        <f>IF(1=1,IF(E166="","",K157),N("J15"))</f>
        <v/>
      </c>
      <c r="L166" s="135" t="str">
        <f>IF(1=1,IF(OR(J166="",O166="",NOT(ISNUMBER(J166)),NOT(ISNUMBER(O166)),J166=0),"",O166/J166),N("L15"))</f>
        <v/>
      </c>
      <c r="M166" s="136" t="str">
        <f>IF(1=1,IF(OR(L166="",NOT(ISNUMBER(F166))),"",F166*L166*IFERROR(INDEX(D384:D428,MATCH(AE166,B384:B428,0)),1)),N("M13"))</f>
        <v/>
      </c>
      <c r="N166" s="137" t="str">
        <f>IF(1=1,IF(F166="","",IF(G166="","",IFERROR(INDEX(E384:E428,MATCH(AE166,B384:B428,0)),G166&amp;""))),N("N6"))</f>
        <v/>
      </c>
      <c r="O166" s="138" t="str">
        <f>IF(1=1,IF(E166="","",O157),N("K15"))</f>
        <v/>
      </c>
      <c r="P166" s="139" t="str">
        <f>IF(1=1,IF(M166="","",IF(AND(ISNUMBER(M166),M166&lt;1,N166="kg"),MAX(1,ROUND(M166*1000,0)),IF(AND(ISNUMBER(M166),M166&lt;1,N166="L"),MAX(1,ROUND(M166*100,0)),ROUND(M166,3)))),N("O15"))</f>
        <v/>
      </c>
      <c r="Q166" s="140" t="str">
        <f>IF(1=1,IF(M166="","",IF(AND(ISNUMBER(M166),M166&lt;1,N166="kg"),"g",IF(AND(ISNUMBER(M166),M166&lt;1,N166="L"),"cl",N166))),N("P15"))</f>
        <v/>
      </c>
      <c r="R166" s="161" t="str">
        <f>IF(1=1,IF(E166="","",IF(F166="","A CONTROLER",IF(NOT(ISNUMBER(F166)),"TEXTE",IF(OR(L166="",L166&lt;=0),"COMMANDE PRINCIPALE INCOMPLETE",IF(G166="","UNITE MANQUANTE",IF(COUNTIF(B384:B428,AE166)=0,"UNITE A CONTROLER","OK")))))),N("Q9"))</f>
        <v/>
      </c>
      <c r="S166" s="105"/>
      <c r="T166" s="141">
        <f t="shared" si="15"/>
        <v>0</v>
      </c>
      <c r="U166" s="133" t="str">
        <f>IF(1=1,IF(E166="","",U157),N("S15"))</f>
        <v/>
      </c>
      <c r="V166" s="133" t="str">
        <f>IF(1=1,IF(E166="","",V157),N("T15"))</f>
        <v/>
      </c>
      <c r="W166" s="135" t="str">
        <f>IF(1=1,IF(OR(U166="",V166="",NOT(ISNUMBER(U166)),NOT(ISNUMBER(V166)),U166=0),"",V166/U166),N("U15"))</f>
        <v/>
      </c>
      <c r="X166" s="136" t="str">
        <f>IF(1=1,IF(OR(W166="",NOT(ISNUMBER(F166))),"",F166*W166*IFERROR(INDEX(D384:D428,MATCH(AE166,B384:B428,0)),1)),N("V7"))</f>
        <v/>
      </c>
      <c r="Y166" s="137" t="str">
        <f>IF(1=1,IF(F166="","",IF(G166="","",IFERROR(INDEX(E384:E428,MATCH(AE166,B384:B428,0)),G166&amp;""))),N("W6"))</f>
        <v/>
      </c>
      <c r="Z166" s="142" t="str">
        <f>IF(1=1,IF(X166="","",IF(AND(ISNUMBER(X166),X166&lt;1,Y166="kg"),MAX(1,ROUND(X166*1000,0)),IF(AND(ISNUMBER(X166),X166&lt;1,Y166="L"),MAX(1,ROUND(X166*100,0)),ROUND(X166,3)))),N("X15"))</f>
        <v/>
      </c>
      <c r="AA166" s="143" t="str">
        <f>IF(1=1,IF(X166="","",IF(AND(ISNUMBER(X166),X166&lt;1,Y166="kg"),"g",IF(AND(ISNUMBER(X166),X166&lt;1,Y166="L"),"cl",Y166))),N("Y15"))</f>
        <v/>
      </c>
      <c r="AB166" s="123" t="str">
        <f>IF(1=1,IF(E166="","",IF(F166="","A CONTROLER",IF(NOT(ISNUMBER(F166)),"TEXTE",IF(OR(W166="",W166&lt;=0),"COMMANDE COUVERTS INCOMPLETE",IF(G166="","UNITE MANQUANTE",IF(COUNTIF(B384:B428,AE166)=0,"UNITE A CONTROLER","OK")))))),N("Z6"))</f>
        <v/>
      </c>
      <c r="AD166" s="144" t="str">
        <f>IF(1=1,IF(E166="","",AD157),N("AB15"))</f>
        <v/>
      </c>
      <c r="AE166" s="125" t="str">
        <f>IF(1=1,IF(G166="","",UPPER(TRIM(SUBSTITUTE(SUBSTITUTE(G166&amp;"",CHAR(160)," ")," "," ")))),N("AC15"))</f>
        <v/>
      </c>
      <c r="AG166" s="5" t="s">
        <v>35</v>
      </c>
    </row>
    <row r="167" spans="1:33" ht="15.75" x14ac:dyDescent="0.25">
      <c r="A167" s="126" t="str">
        <f>IF(1=1,IF(E167="","",A157),N("A16"))</f>
        <v/>
      </c>
      <c r="B167" s="127" t="str">
        <f>IF(1=1,IF(E167="","",B157),N("B16"))</f>
        <v/>
      </c>
      <c r="C167" s="128"/>
      <c r="D167" s="129" t="str">
        <f>IF(ISBLANK(E167),"",LARGE(D157:D166,1)+1)</f>
        <v/>
      </c>
      <c r="E167" s="130"/>
      <c r="F167" s="131"/>
      <c r="G167" s="170"/>
      <c r="H167" s="105"/>
      <c r="I167" s="132" t="str">
        <f>IF(1=1,IF(E167="","",I157),N("H16"))</f>
        <v/>
      </c>
      <c r="J167" s="133" t="str">
        <f>IF(1=1,IF(E167="","",J157),N("I16"))</f>
        <v/>
      </c>
      <c r="K167" s="134" t="str">
        <f>IF(1=1,IF(E167="","",K157),N("J16"))</f>
        <v/>
      </c>
      <c r="L167" s="135" t="str">
        <f>IF(1=1,IF(OR(J167="",O167="",NOT(ISNUMBER(J167)),NOT(ISNUMBER(O167)),J167=0),"",O167/J167),N("L16"))</f>
        <v/>
      </c>
      <c r="M167" s="136" t="str">
        <f>IF(1=1,IF(OR(L167="",NOT(ISNUMBER(F167))),"",F167*L167*IFERROR(INDEX(D384:D428,MATCH(AE167,B384:B428,0)),1)),N("M13"))</f>
        <v/>
      </c>
      <c r="N167" s="137" t="str">
        <f>IF(1=1,IF(F167="","",IF(G167="","",IFERROR(INDEX(E384:E428,MATCH(AE167,B384:B428,0)),G167&amp;""))),N("N6"))</f>
        <v/>
      </c>
      <c r="O167" s="138" t="str">
        <f>IF(1=1,IF(E167="","",O157),N("K16"))</f>
        <v/>
      </c>
      <c r="P167" s="139" t="str">
        <f>IF(1=1,IF(M167="","",IF(AND(ISNUMBER(M167),M167&lt;1,N167="kg"),MAX(1,ROUND(M167*1000,0)),IF(AND(ISNUMBER(M167),M167&lt;1,N167="L"),MAX(1,ROUND(M167*100,0)),ROUND(M167,3)))),N("O16"))</f>
        <v/>
      </c>
      <c r="Q167" s="140" t="str">
        <f>IF(1=1,IF(M167="","",IF(AND(ISNUMBER(M167),M167&lt;1,N167="kg"),"g",IF(AND(ISNUMBER(M167),M167&lt;1,N167="L"),"cl",N167))),N("P16"))</f>
        <v/>
      </c>
      <c r="R167" s="161" t="str">
        <f>IF(1=1,IF(E167="","",IF(F167="","A CONTROLER",IF(NOT(ISNUMBER(F167)),"TEXTE",IF(OR(L167="",L167&lt;=0),"COMMANDE PRINCIPALE INCOMPLETE",IF(G167="","UNITE MANQUANTE",IF(COUNTIF(B384:B428,AE167)=0,"UNITE A CONTROLER","OK")))))),N("Q9"))</f>
        <v/>
      </c>
      <c r="S167" s="105"/>
      <c r="T167" s="141">
        <f t="shared" si="15"/>
        <v>0</v>
      </c>
      <c r="U167" s="133" t="str">
        <f>IF(1=1,IF(E167="","",U157),N("S16"))</f>
        <v/>
      </c>
      <c r="V167" s="133" t="str">
        <f>IF(1=1,IF(E167="","",V157),N("T16"))</f>
        <v/>
      </c>
      <c r="W167" s="135" t="str">
        <f>IF(1=1,IF(OR(U167="",V167="",NOT(ISNUMBER(U167)),NOT(ISNUMBER(V167)),U167=0),"",V167/U167),N("U16"))</f>
        <v/>
      </c>
      <c r="X167" s="136" t="str">
        <f>IF(1=1,IF(OR(W167="",NOT(ISNUMBER(F167))),"",F167*W167*IFERROR(INDEX(D384:D428,MATCH(AE167,B384:B428,0)),1)),N("V7"))</f>
        <v/>
      </c>
      <c r="Y167" s="137" t="str">
        <f>IF(1=1,IF(F167="","",IF(G167="","",IFERROR(INDEX(E384:E428,MATCH(AE167,B384:B428,0)),G167&amp;""))),N("W6"))</f>
        <v/>
      </c>
      <c r="Z167" s="142" t="str">
        <f>IF(1=1,IF(X167="","",IF(AND(ISNUMBER(X167),X167&lt;1,Y167="kg"),MAX(1,ROUND(X167*1000,0)),IF(AND(ISNUMBER(X167),X167&lt;1,Y167="L"),MAX(1,ROUND(X167*100,0)),ROUND(X167,3)))),N("X16"))</f>
        <v/>
      </c>
      <c r="AA167" s="143" t="str">
        <f>IF(1=1,IF(X167="","",IF(AND(ISNUMBER(X167),X167&lt;1,Y167="kg"),"g",IF(AND(ISNUMBER(X167),X167&lt;1,Y167="L"),"cl",Y167))),N("Y16"))</f>
        <v/>
      </c>
      <c r="AB167" s="123" t="str">
        <f>IF(1=1,IF(E167="","",IF(F167="","A CONTROLER",IF(NOT(ISNUMBER(F167)),"TEXTE",IF(OR(W167="",W167&lt;=0),"COMMANDE COUVERTS INCOMPLETE",IF(G167="","UNITE MANQUANTE",IF(COUNTIF(B384:B428,AE167)=0,"UNITE A CONTROLER","OK")))))),N("Z6"))</f>
        <v/>
      </c>
      <c r="AD167" s="144" t="str">
        <f>IF(1=1,IF(E167="","",AD157),N("AB16"))</f>
        <v/>
      </c>
      <c r="AE167" s="125" t="str">
        <f>IF(1=1,IF(G167="","",UPPER(TRIM(SUBSTITUTE(SUBSTITUTE(G167&amp;"",CHAR(160)," ")," "," ")))),N("AC16"))</f>
        <v/>
      </c>
      <c r="AG167" s="5" t="s">
        <v>225</v>
      </c>
    </row>
    <row r="168" spans="1:33" ht="15.75" x14ac:dyDescent="0.25">
      <c r="A168" s="126" t="str">
        <f>IF(1=1,IF(E168="","",A157),N("A17"))</f>
        <v/>
      </c>
      <c r="B168" s="127" t="str">
        <f>IF(1=1,IF(E168="","",B157),N("B17"))</f>
        <v/>
      </c>
      <c r="C168" s="128"/>
      <c r="D168" s="129" t="str">
        <f>IF(ISBLANK(E168),"",LARGE(D157:D167,1)+1)</f>
        <v/>
      </c>
      <c r="E168" s="130"/>
      <c r="F168" s="131"/>
      <c r="G168" s="170"/>
      <c r="H168" s="105"/>
      <c r="I168" s="132" t="str">
        <f>IF(1=1,IF(E168="","",I157),N("H17"))</f>
        <v/>
      </c>
      <c r="J168" s="133" t="str">
        <f>IF(1=1,IF(E168="","",J157),N("I17"))</f>
        <v/>
      </c>
      <c r="K168" s="134" t="str">
        <f>IF(1=1,IF(E168="","",K157),N("J17"))</f>
        <v/>
      </c>
      <c r="L168" s="135" t="str">
        <f>IF(1=1,IF(OR(J168="",O168="",NOT(ISNUMBER(J168)),NOT(ISNUMBER(O168)),J168=0),"",O168/J168),N("L17"))</f>
        <v/>
      </c>
      <c r="M168" s="136" t="str">
        <f>IF(1=1,IF(OR(L168="",NOT(ISNUMBER(F168))),"",F168*L168*IFERROR(INDEX(D384:D428,MATCH(AE168,B384:B428,0)),1)),N("M13"))</f>
        <v/>
      </c>
      <c r="N168" s="137" t="str">
        <f>IF(1=1,IF(F168="","",IF(G168="","",IFERROR(INDEX(E384:E428,MATCH(AE168,B384:B428,0)),G168&amp;""))),N("N6"))</f>
        <v/>
      </c>
      <c r="O168" s="138" t="str">
        <f>IF(1=1,IF(E168="","",O157),N("K17"))</f>
        <v/>
      </c>
      <c r="P168" s="139" t="str">
        <f>IF(1=1,IF(M168="","",IF(AND(ISNUMBER(M168),M168&lt;1,N168="kg"),MAX(1,ROUND(M168*1000,0)),IF(AND(ISNUMBER(M168),M168&lt;1,N168="L"),MAX(1,ROUND(M168*100,0)),ROUND(M168,3)))),N("O17"))</f>
        <v/>
      </c>
      <c r="Q168" s="140" t="str">
        <f>IF(1=1,IF(M168="","",IF(AND(ISNUMBER(M168),M168&lt;1,N168="kg"),"g",IF(AND(ISNUMBER(M168),M168&lt;1,N168="L"),"cl",N168))),N("P17"))</f>
        <v/>
      </c>
      <c r="R168" s="161" t="str">
        <f>IF(1=1,IF(E168="","",IF(F168="","A CONTROLER",IF(NOT(ISNUMBER(F168)),"TEXTE",IF(OR(L168="",L168&lt;=0),"COMMANDE PRINCIPALE INCOMPLETE",IF(G168="","UNITE MANQUANTE",IF(COUNTIF(B384:B428,AE168)=0,"UNITE A CONTROLER","OK")))))),N("Q9"))</f>
        <v/>
      </c>
      <c r="S168" s="105"/>
      <c r="T168" s="141">
        <f t="shared" si="15"/>
        <v>0</v>
      </c>
      <c r="U168" s="133" t="str">
        <f>IF(1=1,IF(E168="","",U157),N("S17"))</f>
        <v/>
      </c>
      <c r="V168" s="133" t="str">
        <f>IF(1=1,IF(E168="","",V157),N("T17"))</f>
        <v/>
      </c>
      <c r="W168" s="135" t="str">
        <f>IF(1=1,IF(OR(U168="",V168="",NOT(ISNUMBER(U168)),NOT(ISNUMBER(V168)),U168=0),"",V168/U168),N("U17"))</f>
        <v/>
      </c>
      <c r="X168" s="136" t="str">
        <f>IF(1=1,IF(OR(W168="",NOT(ISNUMBER(F168))),"",F168*W168*IFERROR(INDEX(D384:D428,MATCH(AE168,B384:B428,0)),1)),N("V7"))</f>
        <v/>
      </c>
      <c r="Y168" s="137" t="str">
        <f>IF(1=1,IF(F168="","",IF(G168="","",IFERROR(INDEX(E384:E428,MATCH(AE168,B384:B428,0)),G168&amp;""))),N("W6"))</f>
        <v/>
      </c>
      <c r="Z168" s="142" t="str">
        <f>IF(1=1,IF(X168="","",IF(AND(ISNUMBER(X168),X168&lt;1,Y168="kg"),MAX(1,ROUND(X168*1000,0)),IF(AND(ISNUMBER(X168),X168&lt;1,Y168="L"),MAX(1,ROUND(X168*100,0)),ROUND(X168,3)))),N("X17"))</f>
        <v/>
      </c>
      <c r="AA168" s="143" t="str">
        <f>IF(1=1,IF(X168="","",IF(AND(ISNUMBER(X168),X168&lt;1,Y168="kg"),"g",IF(AND(ISNUMBER(X168),X168&lt;1,Y168="L"),"cl",Y168))),N("Y17"))</f>
        <v/>
      </c>
      <c r="AB168" s="123" t="str">
        <f>IF(1=1,IF(E168="","",IF(F168="","A CONTROLER",IF(NOT(ISNUMBER(F168)),"TEXTE",IF(OR(W168="",W168&lt;=0),"COMMANDE COUVERTS INCOMPLETE",IF(G168="","UNITE MANQUANTE",IF(COUNTIF(B384:B428,AE168)=0,"UNITE A CONTROLER","OK")))))),N("Z6"))</f>
        <v/>
      </c>
      <c r="AD168" s="144" t="str">
        <f>IF(1=1,IF(E168="","",AD157),N("AB17"))</f>
        <v/>
      </c>
      <c r="AE168" s="125" t="str">
        <f>IF(1=1,IF(G168="","",UPPER(TRIM(SUBSTITUTE(SUBSTITUTE(G168&amp;"",CHAR(160)," ")," "," ")))),N("AC17"))</f>
        <v/>
      </c>
      <c r="AG168" s="5" t="s">
        <v>36</v>
      </c>
    </row>
    <row r="169" spans="1:33" ht="15.75" x14ac:dyDescent="0.25">
      <c r="A169" s="126" t="str">
        <f>IF(1=1,IF(E169="","",A157),N("A18"))</f>
        <v/>
      </c>
      <c r="B169" s="127" t="str">
        <f>IF(1=1,IF(E169="","",B157),N("B18"))</f>
        <v/>
      </c>
      <c r="C169" s="128"/>
      <c r="D169" s="129" t="str">
        <f>IF(ISBLANK(E169),"",LARGE(D157:D168,1)+1)</f>
        <v/>
      </c>
      <c r="E169" s="130"/>
      <c r="F169" s="131"/>
      <c r="G169" s="170"/>
      <c r="H169" s="105"/>
      <c r="I169" s="132" t="str">
        <f>IF(1=1,IF(E169="","",I157),N("H18"))</f>
        <v/>
      </c>
      <c r="J169" s="133" t="str">
        <f>IF(1=1,IF(E169="","",J157),N("I18"))</f>
        <v/>
      </c>
      <c r="K169" s="134" t="str">
        <f>IF(1=1,IF(E169="","",K157),N("J18"))</f>
        <v/>
      </c>
      <c r="L169" s="135" t="str">
        <f>IF(1=1,IF(OR(J169="",O169="",NOT(ISNUMBER(J169)),NOT(ISNUMBER(O169)),J169=0),"",O169/J169),N("L18"))</f>
        <v/>
      </c>
      <c r="M169" s="136" t="str">
        <f>IF(1=1,IF(OR(L169="",NOT(ISNUMBER(F169))),"",F169*L169*IFERROR(INDEX(D384:D428,MATCH(AE169,B384:B428,0)),1)),N("M13"))</f>
        <v/>
      </c>
      <c r="N169" s="137" t="str">
        <f>IF(1=1,IF(F169="","",IF(G169="","",IFERROR(INDEX(E384:E428,MATCH(AE169,B384:B428,0)),G169&amp;""))),N("N6"))</f>
        <v/>
      </c>
      <c r="O169" s="138" t="str">
        <f>IF(1=1,IF(E169="","",O157),N("K18"))</f>
        <v/>
      </c>
      <c r="P169" s="139" t="str">
        <f>IF(1=1,IF(M169="","",IF(AND(ISNUMBER(M169),M169&lt;1,N169="kg"),MAX(1,ROUND(M169*1000,0)),IF(AND(ISNUMBER(M169),M169&lt;1,N169="L"),MAX(1,ROUND(M169*100,0)),ROUND(M169,3)))),N("O18"))</f>
        <v/>
      </c>
      <c r="Q169" s="140" t="str">
        <f>IF(1=1,IF(M169="","",IF(AND(ISNUMBER(M169),M169&lt;1,N169="kg"),"g",IF(AND(ISNUMBER(M169),M169&lt;1,N169="L"),"cl",N169))),N("P18"))</f>
        <v/>
      </c>
      <c r="R169" s="161" t="str">
        <f>IF(1=1,IF(E169="","",IF(F169="","A CONTROLER",IF(NOT(ISNUMBER(F169)),"TEXTE",IF(OR(L169="",L169&lt;=0),"COMMANDE PRINCIPALE INCOMPLETE",IF(G169="","UNITE MANQUANTE",IF(COUNTIF(B384:B428,AE169)=0,"UNITE A CONTROLER","OK")))))),N("Q9"))</f>
        <v/>
      </c>
      <c r="S169" s="105"/>
      <c r="T169" s="141">
        <f t="shared" si="15"/>
        <v>0</v>
      </c>
      <c r="U169" s="133" t="str">
        <f>IF(1=1,IF(E169="","",U157),N("S18"))</f>
        <v/>
      </c>
      <c r="V169" s="133" t="str">
        <f>IF(1=1,IF(E169="","",V157),N("T18"))</f>
        <v/>
      </c>
      <c r="W169" s="135" t="str">
        <f>IF(1=1,IF(OR(U169="",V169="",NOT(ISNUMBER(U169)),NOT(ISNUMBER(V169)),U169=0),"",V169/U169),N("U18"))</f>
        <v/>
      </c>
      <c r="X169" s="136" t="str">
        <f>IF(1=1,IF(OR(W169="",NOT(ISNUMBER(F169))),"",F169*W169*IFERROR(INDEX(D384:D428,MATCH(AE169,B384:B428,0)),1)),N("V7"))</f>
        <v/>
      </c>
      <c r="Y169" s="137" t="str">
        <f>IF(1=1,IF(F169="","",IF(G169="","",IFERROR(INDEX(E384:E428,MATCH(AE169,B384:B428,0)),G169&amp;""))),N("W6"))</f>
        <v/>
      </c>
      <c r="Z169" s="142" t="str">
        <f>IF(1=1,IF(X169="","",IF(AND(ISNUMBER(X169),X169&lt;1,Y169="kg"),MAX(1,ROUND(X169*1000,0)),IF(AND(ISNUMBER(X169),X169&lt;1,Y169="L"),MAX(1,ROUND(X169*100,0)),ROUND(X169,3)))),N("X18"))</f>
        <v/>
      </c>
      <c r="AA169" s="143" t="str">
        <f>IF(1=1,IF(X169="","",IF(AND(ISNUMBER(X169),X169&lt;1,Y169="kg"),"g",IF(AND(ISNUMBER(X169),X169&lt;1,Y169="L"),"cl",Y169))),N("Y18"))</f>
        <v/>
      </c>
      <c r="AB169" s="123" t="str">
        <f>IF(1=1,IF(E169="","",IF(F169="","A CONTROLER",IF(NOT(ISNUMBER(F169)),"TEXTE",IF(OR(W169="",W169&lt;=0),"COMMANDE COUVERTS INCOMPLETE",IF(G169="","UNITE MANQUANTE",IF(COUNTIF(B384:B428,AE169)=0,"UNITE A CONTROLER","OK")))))),N("Z6"))</f>
        <v/>
      </c>
      <c r="AD169" s="144" t="str">
        <f>IF(1=1,IF(E169="","",AD157),N("AB18"))</f>
        <v/>
      </c>
      <c r="AE169" s="125" t="str">
        <f>IF(1=1,IF(G169="","",UPPER(TRIM(SUBSTITUTE(SUBSTITUTE(G169&amp;"",CHAR(160)," ")," "," ")))),N("AC18"))</f>
        <v/>
      </c>
      <c r="AG169" s="5" t="s">
        <v>37</v>
      </c>
    </row>
    <row r="170" spans="1:33" ht="15.75" x14ac:dyDescent="0.25">
      <c r="A170" s="126" t="str">
        <f>IF(1=1,IF(E170="","",A157),N("A19"))</f>
        <v/>
      </c>
      <c r="B170" s="127" t="str">
        <f>IF(1=1,IF(E170="","",B157),N("B19"))</f>
        <v/>
      </c>
      <c r="C170" s="128"/>
      <c r="D170" s="129" t="str">
        <f>IF(ISBLANK(E170),"",LARGE(D157:D169,1)+1)</f>
        <v/>
      </c>
      <c r="E170" s="130"/>
      <c r="F170" s="131"/>
      <c r="G170" s="170"/>
      <c r="H170" s="105"/>
      <c r="I170" s="132" t="str">
        <f>IF(1=1,IF(E170="","",I157),N("H19"))</f>
        <v/>
      </c>
      <c r="J170" s="133" t="str">
        <f>IF(1=1,IF(E170="","",J157),N("I19"))</f>
        <v/>
      </c>
      <c r="K170" s="134" t="str">
        <f>IF(1=1,IF(E170="","",K157),N("J19"))</f>
        <v/>
      </c>
      <c r="L170" s="135" t="str">
        <f>IF(1=1,IF(OR(J170="",O170="",NOT(ISNUMBER(J170)),NOT(ISNUMBER(O170)),J170=0),"",O170/J170),N("L19"))</f>
        <v/>
      </c>
      <c r="M170" s="136" t="str">
        <f>IF(1=1,IF(OR(L170="",NOT(ISNUMBER(F170))),"",F170*L170*IFERROR(INDEX(D384:D428,MATCH(AE170,B384:B428,0)),1)),N("M13"))</f>
        <v/>
      </c>
      <c r="N170" s="137" t="str">
        <f>IF(1=1,IF(F170="","",IF(G170="","",IFERROR(INDEX(E384:E428,MATCH(AE170,B384:B428,0)),G170&amp;""))),N("N6"))</f>
        <v/>
      </c>
      <c r="O170" s="138" t="str">
        <f>IF(1=1,IF(E170="","",O157),N("K19"))</f>
        <v/>
      </c>
      <c r="P170" s="139" t="str">
        <f>IF(1=1,IF(M170="","",IF(AND(ISNUMBER(M170),M170&lt;1,N170="kg"),MAX(1,ROUND(M170*1000,0)),IF(AND(ISNUMBER(M170),M170&lt;1,N170="L"),MAX(1,ROUND(M170*100,0)),ROUND(M170,3)))),N("O19"))</f>
        <v/>
      </c>
      <c r="Q170" s="140" t="str">
        <f>IF(1=1,IF(M170="","",IF(AND(ISNUMBER(M170),M170&lt;1,N170="kg"),"g",IF(AND(ISNUMBER(M170),M170&lt;1,N170="L"),"cl",N170))),N("P19"))</f>
        <v/>
      </c>
      <c r="R170" s="161" t="str">
        <f>IF(1=1,IF(E170="","",IF(F170="","A CONTROLER",IF(NOT(ISNUMBER(F170)),"TEXTE",IF(OR(L170="",L170&lt;=0),"COMMANDE PRINCIPALE INCOMPLETE",IF(G170="","UNITE MANQUANTE",IF(COUNTIF(B384:B428,AE170)=0,"UNITE A CONTROLER","OK")))))),N("Q9"))</f>
        <v/>
      </c>
      <c r="S170" s="105"/>
      <c r="T170" s="141">
        <f t="shared" si="15"/>
        <v>0</v>
      </c>
      <c r="U170" s="133" t="str">
        <f>IF(1=1,IF(E170="","",U157),N("S19"))</f>
        <v/>
      </c>
      <c r="V170" s="133" t="str">
        <f>IF(1=1,IF(E170="","",V157),N("T19"))</f>
        <v/>
      </c>
      <c r="W170" s="135" t="str">
        <f>IF(1=1,IF(OR(U170="",V170="",NOT(ISNUMBER(U170)),NOT(ISNUMBER(V170)),U170=0),"",V170/U170),N("U19"))</f>
        <v/>
      </c>
      <c r="X170" s="136" t="str">
        <f>IF(1=1,IF(OR(W170="",NOT(ISNUMBER(F170))),"",F170*W170*IFERROR(INDEX(D384:D428,MATCH(AE170,B384:B428,0)),1)),N("V7"))</f>
        <v/>
      </c>
      <c r="Y170" s="137" t="str">
        <f>IF(1=1,IF(F170="","",IF(G170="","",IFERROR(INDEX(E384:E428,MATCH(AE170,B384:B428,0)),G170&amp;""))),N("W6"))</f>
        <v/>
      </c>
      <c r="Z170" s="142" t="str">
        <f>IF(1=1,IF(X170="","",IF(AND(ISNUMBER(X170),X170&lt;1,Y170="kg"),MAX(1,ROUND(X170*1000,0)),IF(AND(ISNUMBER(X170),X170&lt;1,Y170="L"),MAX(1,ROUND(X170*100,0)),ROUND(X170,3)))),N("X19"))</f>
        <v/>
      </c>
      <c r="AA170" s="143" t="str">
        <f>IF(1=1,IF(X170="","",IF(AND(ISNUMBER(X170),X170&lt;1,Y170="kg"),"g",IF(AND(ISNUMBER(X170),X170&lt;1,Y170="L"),"cl",Y170))),N("Y19"))</f>
        <v/>
      </c>
      <c r="AB170" s="123" t="str">
        <f>IF(1=1,IF(E170="","",IF(F170="","A CONTROLER",IF(NOT(ISNUMBER(F170)),"TEXTE",IF(OR(W170="",W170&lt;=0),"COMMANDE COUVERTS INCOMPLETE",IF(G170="","UNITE MANQUANTE",IF(COUNTIF(B384:B428,AE170)=0,"UNITE A CONTROLER","OK")))))),N("Z6"))</f>
        <v/>
      </c>
      <c r="AD170" s="144" t="str">
        <f>IF(1=1,IF(E170="","",AD157),N("AB19"))</f>
        <v/>
      </c>
      <c r="AE170" s="125" t="str">
        <f>IF(1=1,IF(G170="","",UPPER(TRIM(SUBSTITUTE(SUBSTITUTE(G170&amp;"",CHAR(160)," ")," "," ")))),N("AC19"))</f>
        <v/>
      </c>
      <c r="AG170" s="4" t="s">
        <v>38</v>
      </c>
    </row>
    <row r="171" spans="1:33" ht="15.75" x14ac:dyDescent="0.25">
      <c r="A171" s="126" t="str">
        <f>IF(1=1,IF(E171="","",A157),N("A20"))</f>
        <v/>
      </c>
      <c r="B171" s="127" t="str">
        <f>IF(1=1,IF(E171="","",B157),N("B20"))</f>
        <v/>
      </c>
      <c r="C171" s="128"/>
      <c r="D171" s="129" t="str">
        <f>IF(ISBLANK(E171),"",LARGE(D157:D170,1)+1)</f>
        <v/>
      </c>
      <c r="E171" s="130"/>
      <c r="F171" s="131"/>
      <c r="G171" s="170"/>
      <c r="H171" s="105"/>
      <c r="I171" s="132" t="str">
        <f>IF(1=1,IF(E171="","",I157),N("H20"))</f>
        <v/>
      </c>
      <c r="J171" s="133" t="str">
        <f>IF(1=1,IF(E171="","",J157),N("I20"))</f>
        <v/>
      </c>
      <c r="K171" s="134" t="str">
        <f>IF(1=1,IF(E171="","",K157),N("J20"))</f>
        <v/>
      </c>
      <c r="L171" s="135" t="str">
        <f>IF(1=1,IF(OR(J171="",O171="",NOT(ISNUMBER(J171)),NOT(ISNUMBER(O171)),J171=0),"",O171/J171),N("L20"))</f>
        <v/>
      </c>
      <c r="M171" s="136" t="str">
        <f>IF(1=1,IF(OR(L171="",NOT(ISNUMBER(F171))),"",F171*L171*IFERROR(INDEX(D384:D428,MATCH(AE171,B384:B428,0)),1)),N("M13"))</f>
        <v/>
      </c>
      <c r="N171" s="137" t="str">
        <f>IF(1=1,IF(F171="","",IF(G171="","",IFERROR(INDEX(E384:E428,MATCH(AE171,B384:B428,0)),G171&amp;""))),N("N6"))</f>
        <v/>
      </c>
      <c r="O171" s="138" t="str">
        <f>IF(1=1,IF(E171="","",O157),N("K20"))</f>
        <v/>
      </c>
      <c r="P171" s="139" t="str">
        <f>IF(1=1,IF(M171="","",IF(AND(ISNUMBER(M171),M171&lt;1,N171="kg"),MAX(1,ROUND(M171*1000,0)),IF(AND(ISNUMBER(M171),M171&lt;1,N171="L"),MAX(1,ROUND(M171*100,0)),ROUND(M171,3)))),N("O20"))</f>
        <v/>
      </c>
      <c r="Q171" s="140" t="str">
        <f>IF(1=1,IF(M171="","",IF(AND(ISNUMBER(M171),M171&lt;1,N171="kg"),"g",IF(AND(ISNUMBER(M171),M171&lt;1,N171="L"),"cl",N171))),N("P20"))</f>
        <v/>
      </c>
      <c r="R171" s="161" t="str">
        <f>IF(1=1,IF(E171="","",IF(F171="","A CONTROLER",IF(NOT(ISNUMBER(F171)),"TEXTE",IF(OR(L171="",L171&lt;=0),"COMMANDE PRINCIPALE INCOMPLETE",IF(G171="","UNITE MANQUANTE",IF(COUNTIF(B384:B428,AE171)=0,"UNITE A CONTROLER","OK")))))),N("Q9"))</f>
        <v/>
      </c>
      <c r="S171" s="105"/>
      <c r="T171" s="141">
        <f t="shared" si="15"/>
        <v>0</v>
      </c>
      <c r="U171" s="133" t="str">
        <f>IF(1=1,IF(E171="","",U157),N("S20"))</f>
        <v/>
      </c>
      <c r="V171" s="133" t="str">
        <f>IF(1=1,IF(E171="","",V157),N("T20"))</f>
        <v/>
      </c>
      <c r="W171" s="135" t="str">
        <f>IF(1=1,IF(OR(U171="",V171="",NOT(ISNUMBER(U171)),NOT(ISNUMBER(V171)),U171=0),"",V171/U171),N("U20"))</f>
        <v/>
      </c>
      <c r="X171" s="136" t="str">
        <f>IF(1=1,IF(OR(W171="",NOT(ISNUMBER(F171))),"",F171*W171*IFERROR(INDEX(D384:D428,MATCH(AE171,B384:B428,0)),1)),N("V7"))</f>
        <v/>
      </c>
      <c r="Y171" s="137" t="str">
        <f>IF(1=1,IF(F171="","",IF(G171="","",IFERROR(INDEX(E384:E428,MATCH(AE171,B384:B428,0)),G171&amp;""))),N("W6"))</f>
        <v/>
      </c>
      <c r="Z171" s="142" t="str">
        <f>IF(1=1,IF(X171="","",IF(AND(ISNUMBER(X171),X171&lt;1,Y171="kg"),MAX(1,ROUND(X171*1000,0)),IF(AND(ISNUMBER(X171),X171&lt;1,Y171="L"),MAX(1,ROUND(X171*100,0)),ROUND(X171,3)))),N("X20"))</f>
        <v/>
      </c>
      <c r="AA171" s="143" t="str">
        <f>IF(1=1,IF(X171="","",IF(AND(ISNUMBER(X171),X171&lt;1,Y171="kg"),"g",IF(AND(ISNUMBER(X171),X171&lt;1,Y171="L"),"cl",Y171))),N("Y20"))</f>
        <v/>
      </c>
      <c r="AB171" s="123" t="str">
        <f>IF(1=1,IF(E171="","",IF(F171="","A CONTROLER",IF(NOT(ISNUMBER(F171)),"TEXTE",IF(OR(W171="",W171&lt;=0),"COMMANDE COUVERTS INCOMPLETE",IF(G171="","UNITE MANQUANTE",IF(COUNTIF(B384:B428,AE171)=0,"UNITE A CONTROLER","OK")))))),N("Z6"))</f>
        <v/>
      </c>
      <c r="AD171" s="144" t="str">
        <f>IF(1=1,IF(E171="","",AD157),N("AB20"))</f>
        <v/>
      </c>
      <c r="AE171" s="125" t="str">
        <f>IF(1=1,IF(G171="","",UPPER(TRIM(SUBSTITUTE(SUBSTITUTE(G171&amp;"",CHAR(160)," ")," "," ")))),N("AC20"))</f>
        <v/>
      </c>
      <c r="AG171" s="4" t="s">
        <v>39</v>
      </c>
    </row>
    <row r="172" spans="1:33" ht="15.75" x14ac:dyDescent="0.25">
      <c r="A172" s="126" t="str">
        <f>IF(1=1,IF(E172="","",A157),N("A21"))</f>
        <v/>
      </c>
      <c r="B172" s="127" t="str">
        <f>IF(1=1,IF(E172="","",B157),N("B21"))</f>
        <v/>
      </c>
      <c r="C172" s="128"/>
      <c r="D172" s="129" t="str">
        <f>IF(ISBLANK(E172),"",LARGE(D157:D171,1)+1)</f>
        <v/>
      </c>
      <c r="E172" s="130"/>
      <c r="F172" s="131"/>
      <c r="G172" s="170"/>
      <c r="H172" s="105"/>
      <c r="I172" s="132" t="str">
        <f>IF(1=1,IF(E172="","",I157),N("H21"))</f>
        <v/>
      </c>
      <c r="J172" s="133" t="str">
        <f>IF(1=1,IF(E172="","",J157),N("I21"))</f>
        <v/>
      </c>
      <c r="K172" s="134" t="str">
        <f>IF(1=1,IF(E172="","",K157),N("J21"))</f>
        <v/>
      </c>
      <c r="L172" s="135" t="str">
        <f>IF(1=1,IF(OR(J172="",O172="",NOT(ISNUMBER(J172)),NOT(ISNUMBER(O172)),J172=0),"",O172/J172),N("L21"))</f>
        <v/>
      </c>
      <c r="M172" s="136" t="str">
        <f>IF(1=1,IF(OR(L172="",NOT(ISNUMBER(F172))),"",F172*L172*IFERROR(INDEX(D384:D428,MATCH(AE172,B384:B428,0)),1)),N("M13"))</f>
        <v/>
      </c>
      <c r="N172" s="137" t="str">
        <f>IF(1=1,IF(F172="","",IF(G172="","",IFERROR(INDEX(E384:E428,MATCH(AE172,B384:B428,0)),G172&amp;""))),N("N6"))</f>
        <v/>
      </c>
      <c r="O172" s="138" t="str">
        <f>IF(1=1,IF(E172="","",O157),N("K21"))</f>
        <v/>
      </c>
      <c r="P172" s="139" t="str">
        <f>IF(1=1,IF(M172="","",IF(AND(ISNUMBER(M172),M172&lt;1,N172="kg"),MAX(1,ROUND(M172*1000,0)),IF(AND(ISNUMBER(M172),M172&lt;1,N172="L"),MAX(1,ROUND(M172*100,0)),ROUND(M172,3)))),N("O21"))</f>
        <v/>
      </c>
      <c r="Q172" s="140" t="str">
        <f>IF(1=1,IF(M172="","",IF(AND(ISNUMBER(M172),M172&lt;1,N172="kg"),"g",IF(AND(ISNUMBER(M172),M172&lt;1,N172="L"),"cl",N172))),N("P21"))</f>
        <v/>
      </c>
      <c r="R172" s="161" t="str">
        <f>IF(1=1,IF(E172="","",IF(F172="","A CONTROLER",IF(NOT(ISNUMBER(F172)),"TEXTE",IF(OR(L172="",L172&lt;=0),"COMMANDE PRINCIPALE INCOMPLETE",IF(G172="","UNITE MANQUANTE",IF(COUNTIF(B384:B428,AE172)=0,"UNITE A CONTROLER","OK")))))),N("Q9"))</f>
        <v/>
      </c>
      <c r="S172" s="105"/>
      <c r="T172" s="141">
        <f t="shared" si="15"/>
        <v>0</v>
      </c>
      <c r="U172" s="133" t="str">
        <f>IF(1=1,IF(E172="","",U157),N("S21"))</f>
        <v/>
      </c>
      <c r="V172" s="133" t="str">
        <f>IF(1=1,IF(E172="","",V157),N("T21"))</f>
        <v/>
      </c>
      <c r="W172" s="135" t="str">
        <f>IF(1=1,IF(OR(U172="",V172="",NOT(ISNUMBER(U172)),NOT(ISNUMBER(V172)),U172=0),"",V172/U172),N("U21"))</f>
        <v/>
      </c>
      <c r="X172" s="136" t="str">
        <f>IF(1=1,IF(OR(W172="",NOT(ISNUMBER(F172))),"",F172*W172*IFERROR(INDEX(D384:D428,MATCH(AE172,B384:B428,0)),1)),N("V7"))</f>
        <v/>
      </c>
      <c r="Y172" s="137" t="str">
        <f>IF(1=1,IF(F172="","",IF(G172="","",IFERROR(INDEX(E384:E428,MATCH(AE172,B384:B428,0)),G172&amp;""))),N("W6"))</f>
        <v/>
      </c>
      <c r="Z172" s="142" t="str">
        <f>IF(1=1,IF(X172="","",IF(AND(ISNUMBER(X172),X172&lt;1,Y172="kg"),MAX(1,ROUND(X172*1000,0)),IF(AND(ISNUMBER(X172),X172&lt;1,Y172="L"),MAX(1,ROUND(X172*100,0)),ROUND(X172,3)))),N("X21"))</f>
        <v/>
      </c>
      <c r="AA172" s="143" t="str">
        <f>IF(1=1,IF(X172="","",IF(AND(ISNUMBER(X172),X172&lt;1,Y172="kg"),"g",IF(AND(ISNUMBER(X172),X172&lt;1,Y172="L"),"cl",Y172))),N("Y21"))</f>
        <v/>
      </c>
      <c r="AB172" s="123" t="str">
        <f>IF(1=1,IF(E172="","",IF(F172="","A CONTROLER",IF(NOT(ISNUMBER(F172)),"TEXTE",IF(OR(W172="",W172&lt;=0),"COMMANDE COUVERTS INCOMPLETE",IF(G172="","UNITE MANQUANTE",IF(COUNTIF(B384:B428,AE172)=0,"UNITE A CONTROLER","OK")))))),N("Z6"))</f>
        <v/>
      </c>
      <c r="AD172" s="144" t="str">
        <f>IF(1=1,IF(E172="","",AD157),N("AB21"))</f>
        <v/>
      </c>
      <c r="AE172" s="125" t="str">
        <f>IF(1=1,IF(G172="","",UPPER(TRIM(SUBSTITUTE(SUBSTITUTE(G172&amp;"",CHAR(160)," ")," "," ")))),N("AC21"))</f>
        <v/>
      </c>
      <c r="AG172" s="4" t="s">
        <v>40</v>
      </c>
    </row>
    <row r="173" spans="1:33" ht="15.75" x14ac:dyDescent="0.25">
      <c r="A173" s="126" t="str">
        <f>IF(1=1,IF(E173="","",A157),N("A22"))</f>
        <v/>
      </c>
      <c r="B173" s="127" t="str">
        <f>IF(1=1,IF(E173="","",B157),N("B22"))</f>
        <v/>
      </c>
      <c r="C173" s="128"/>
      <c r="D173" s="129" t="str">
        <f>IF(ISBLANK(E173),"",LARGE(D157:D172,1)+1)</f>
        <v/>
      </c>
      <c r="E173" s="130"/>
      <c r="F173" s="131"/>
      <c r="G173" s="170"/>
      <c r="H173" s="105"/>
      <c r="I173" s="132" t="str">
        <f>IF(1=1,IF(E173="","",I157),N("H22"))</f>
        <v/>
      </c>
      <c r="J173" s="133" t="str">
        <f>IF(1=1,IF(E173="","",J157),N("I22"))</f>
        <v/>
      </c>
      <c r="K173" s="134" t="str">
        <f>IF(1=1,IF(E173="","",K157),N("J22"))</f>
        <v/>
      </c>
      <c r="L173" s="135" t="str">
        <f>IF(1=1,IF(OR(J173="",O173="",NOT(ISNUMBER(J173)),NOT(ISNUMBER(O173)),J173=0),"",O173/J173),N("L22"))</f>
        <v/>
      </c>
      <c r="M173" s="136" t="str">
        <f>IF(1=1,IF(OR(L173="",NOT(ISNUMBER(F173))),"",F173*L173*IFERROR(INDEX(D384:D428,MATCH(AE173,B384:B428,0)),1)),N("M13"))</f>
        <v/>
      </c>
      <c r="N173" s="137" t="str">
        <f>IF(1=1,IF(F173="","",IF(G173="","",IFERROR(INDEX(E384:E428,MATCH(AE173,B384:B428,0)),G173&amp;""))),N("N6"))</f>
        <v/>
      </c>
      <c r="O173" s="138" t="str">
        <f>IF(1=1,IF(E173="","",O157),N("K22"))</f>
        <v/>
      </c>
      <c r="P173" s="139" t="str">
        <f>IF(1=1,IF(M173="","",IF(AND(ISNUMBER(M173),M173&lt;1,N173="kg"),MAX(1,ROUND(M173*1000,0)),IF(AND(ISNUMBER(M173),M173&lt;1,N173="L"),MAX(1,ROUND(M173*100,0)),ROUND(M173,3)))),N("O22"))</f>
        <v/>
      </c>
      <c r="Q173" s="140" t="str">
        <f>IF(1=1,IF(M173="","",IF(AND(ISNUMBER(M173),M173&lt;1,N173="kg"),"g",IF(AND(ISNUMBER(M173),M173&lt;1,N173="L"),"cl",N173))),N("P22"))</f>
        <v/>
      </c>
      <c r="R173" s="161" t="str">
        <f>IF(1=1,IF(E173="","",IF(F173="","A CONTROLER",IF(NOT(ISNUMBER(F173)),"TEXTE",IF(OR(L173="",L173&lt;=0),"COMMANDE PRINCIPALE INCOMPLETE",IF(G173="","UNITE MANQUANTE",IF(COUNTIF(B384:B428,AE173)=0,"UNITE A CONTROLER","OK")))))),N("Q9"))</f>
        <v/>
      </c>
      <c r="S173" s="105"/>
      <c r="T173" s="141">
        <f t="shared" si="15"/>
        <v>0</v>
      </c>
      <c r="U173" s="133" t="str">
        <f>IF(1=1,IF(E173="","",U157),N("S22"))</f>
        <v/>
      </c>
      <c r="V173" s="133" t="str">
        <f>IF(1=1,IF(E173="","",V157),N("T22"))</f>
        <v/>
      </c>
      <c r="W173" s="135" t="str">
        <f>IF(1=1,IF(OR(U173="",V173="",NOT(ISNUMBER(U173)),NOT(ISNUMBER(V173)),U173=0),"",V173/U173),N("U22"))</f>
        <v/>
      </c>
      <c r="X173" s="136" t="str">
        <f>IF(1=1,IF(OR(W173="",NOT(ISNUMBER(F173))),"",F173*W173*IFERROR(INDEX(D384:D428,MATCH(AE173,B384:B428,0)),1)),N("V7"))</f>
        <v/>
      </c>
      <c r="Y173" s="137" t="str">
        <f>IF(1=1,IF(F173="","",IF(G173="","",IFERROR(INDEX(E384:E428,MATCH(AE173,B384:B428,0)),G173&amp;""))),N("W6"))</f>
        <v/>
      </c>
      <c r="Z173" s="142" t="str">
        <f>IF(1=1,IF(X173="","",IF(AND(ISNUMBER(X173),X173&lt;1,Y173="kg"),MAX(1,ROUND(X173*1000,0)),IF(AND(ISNUMBER(X173),X173&lt;1,Y173="L"),MAX(1,ROUND(X173*100,0)),ROUND(X173,3)))),N("X22"))</f>
        <v/>
      </c>
      <c r="AA173" s="143" t="str">
        <f>IF(1=1,IF(X173="","",IF(AND(ISNUMBER(X173),X173&lt;1,Y173="kg"),"g",IF(AND(ISNUMBER(X173),X173&lt;1,Y173="L"),"cl",Y173))),N("Y22"))</f>
        <v/>
      </c>
      <c r="AB173" s="123" t="str">
        <f>IF(1=1,IF(E173="","",IF(F173="","A CONTROLER",IF(NOT(ISNUMBER(F173)),"TEXTE",IF(OR(W173="",W173&lt;=0),"COMMANDE COUVERTS INCOMPLETE",IF(G173="","UNITE MANQUANTE",IF(COUNTIF(B384:B428,AE173)=0,"UNITE A CONTROLER","OK")))))),N("Z6"))</f>
        <v/>
      </c>
      <c r="AD173" s="144" t="str">
        <f>IF(1=1,IF(E173="","",AD157),N("AB22"))</f>
        <v/>
      </c>
      <c r="AE173" s="125" t="str">
        <f>IF(1=1,IF(G173="","",UPPER(TRIM(SUBSTITUTE(SUBSTITUTE(G173&amp;"",CHAR(160)," ")," "," ")))),N("AC22"))</f>
        <v/>
      </c>
      <c r="AG173" s="4" t="s">
        <v>41</v>
      </c>
    </row>
    <row r="174" spans="1:33" ht="15.75" x14ac:dyDescent="0.25">
      <c r="A174" s="126" t="str">
        <f>IF(1=1,IF(E174="","",A157),N("A23"))</f>
        <v/>
      </c>
      <c r="B174" s="127" t="str">
        <f>IF(1=1,IF(E174="","",B157),N("B23"))</f>
        <v/>
      </c>
      <c r="C174" s="128"/>
      <c r="D174" s="129" t="str">
        <f>IF(ISBLANK(E174),"",LARGE(D157:D173,1)+1)</f>
        <v/>
      </c>
      <c r="E174" s="130"/>
      <c r="F174" s="131"/>
      <c r="G174" s="170"/>
      <c r="H174" s="105"/>
      <c r="I174" s="132" t="str">
        <f>IF(1=1,IF(E174="","",I157),N("H23"))</f>
        <v/>
      </c>
      <c r="J174" s="133" t="str">
        <f>IF(1=1,IF(E174="","",J157),N("I23"))</f>
        <v/>
      </c>
      <c r="K174" s="134" t="str">
        <f>IF(1=1,IF(E174="","",K157),N("J23"))</f>
        <v/>
      </c>
      <c r="L174" s="135" t="str">
        <f>IF(1=1,IF(OR(J174="",O174="",NOT(ISNUMBER(J174)),NOT(ISNUMBER(O174)),J174=0),"",O174/J174),N("L23"))</f>
        <v/>
      </c>
      <c r="M174" s="136" t="str">
        <f>IF(1=1,IF(OR(L174="",NOT(ISNUMBER(F174))),"",F174*L174*IFERROR(INDEX(D384:D428,MATCH(AE174,B384:B428,0)),1)),N("M13"))</f>
        <v/>
      </c>
      <c r="N174" s="137" t="str">
        <f>IF(1=1,IF(F174="","",IF(G174="","",IFERROR(INDEX(E384:E428,MATCH(AE174,B384:B428,0)),G174&amp;""))),N("N6"))</f>
        <v/>
      </c>
      <c r="O174" s="138" t="str">
        <f>IF(1=1,IF(E174="","",O157),N("K23"))</f>
        <v/>
      </c>
      <c r="P174" s="139" t="str">
        <f>IF(1=1,IF(M174="","",IF(AND(ISNUMBER(M174),M174&lt;1,N174="kg"),MAX(1,ROUND(M174*1000,0)),IF(AND(ISNUMBER(M174),M174&lt;1,N174="L"),MAX(1,ROUND(M174*100,0)),ROUND(M174,3)))),N("O23"))</f>
        <v/>
      </c>
      <c r="Q174" s="140" t="str">
        <f>IF(1=1,IF(M174="","",IF(AND(ISNUMBER(M174),M174&lt;1,N174="kg"),"g",IF(AND(ISNUMBER(M174),M174&lt;1,N174="L"),"cl",N174))),N("P23"))</f>
        <v/>
      </c>
      <c r="R174" s="161" t="str">
        <f>IF(1=1,IF(E174="","",IF(F174="","A CONTROLER",IF(NOT(ISNUMBER(F174)),"TEXTE",IF(OR(L174="",L174&lt;=0),"COMMANDE PRINCIPALE INCOMPLETE",IF(G174="","UNITE MANQUANTE",IF(COUNTIF(B384:B428,AE174)=0,"UNITE A CONTROLER","OK")))))),N("Q9"))</f>
        <v/>
      </c>
      <c r="S174" s="105"/>
      <c r="T174" s="141">
        <f t="shared" si="15"/>
        <v>0</v>
      </c>
      <c r="U174" s="133" t="str">
        <f>IF(1=1,IF(E174="","",U157),N("S23"))</f>
        <v/>
      </c>
      <c r="V174" s="133" t="str">
        <f>IF(1=1,IF(E174="","",V157),N("T23"))</f>
        <v/>
      </c>
      <c r="W174" s="135" t="str">
        <f>IF(1=1,IF(OR(U174="",V174="",NOT(ISNUMBER(U174)),NOT(ISNUMBER(V174)),U174=0),"",V174/U174),N("U23"))</f>
        <v/>
      </c>
      <c r="X174" s="136" t="str">
        <f>IF(1=1,IF(OR(W174="",NOT(ISNUMBER(F174))),"",F174*W174*IFERROR(INDEX(D384:D428,MATCH(AE174,B384:B428,0)),1)),N("V7"))</f>
        <v/>
      </c>
      <c r="Y174" s="137" t="str">
        <f>IF(1=1,IF(F174="","",IF(G174="","",IFERROR(INDEX(E384:E428,MATCH(AE174,B384:B428,0)),G174&amp;""))),N("W6"))</f>
        <v/>
      </c>
      <c r="Z174" s="142" t="str">
        <f>IF(1=1,IF(X174="","",IF(AND(ISNUMBER(X174),X174&lt;1,Y174="kg"),MAX(1,ROUND(X174*1000,0)),IF(AND(ISNUMBER(X174),X174&lt;1,Y174="L"),MAX(1,ROUND(X174*100,0)),ROUND(X174,3)))),N("X23"))</f>
        <v/>
      </c>
      <c r="AA174" s="143" t="str">
        <f>IF(1=1,IF(X174="","",IF(AND(ISNUMBER(X174),X174&lt;1,Y174="kg"),"g",IF(AND(ISNUMBER(X174),X174&lt;1,Y174="L"),"cl",Y174))),N("Y23"))</f>
        <v/>
      </c>
      <c r="AB174" s="123" t="str">
        <f>IF(1=1,IF(E174="","",IF(F174="","A CONTROLER",IF(NOT(ISNUMBER(F174)),"TEXTE",IF(OR(W174="",W174&lt;=0),"COMMANDE COUVERTS INCOMPLETE",IF(G174="","UNITE MANQUANTE",IF(COUNTIF(B384:B428,AE174)=0,"UNITE A CONTROLER","OK")))))),N("Z6"))</f>
        <v/>
      </c>
      <c r="AD174" s="144" t="str">
        <f>IF(1=1,IF(E174="","",AD157),N("AB23"))</f>
        <v/>
      </c>
      <c r="AE174" s="125" t="str">
        <f>IF(1=1,IF(G174="","",UPPER(TRIM(SUBSTITUTE(SUBSTITUTE(G174&amp;"",CHAR(160)," ")," "," ")))),N("AC23"))</f>
        <v/>
      </c>
      <c r="AG174" s="5" t="s">
        <v>42</v>
      </c>
    </row>
    <row r="175" spans="1:33" ht="15.75" x14ac:dyDescent="0.25">
      <c r="A175" s="126" t="str">
        <f>IF(1=1,IF(E175="","",A157),N("A24"))</f>
        <v/>
      </c>
      <c r="B175" s="127" t="str">
        <f>IF(1=1,IF(E175="","",B157),N("B24"))</f>
        <v/>
      </c>
      <c r="C175" s="128"/>
      <c r="D175" s="129" t="str">
        <f>IF(ISBLANK(E175),"",LARGE(D157:D174,1)+1)</f>
        <v/>
      </c>
      <c r="E175" s="130"/>
      <c r="F175" s="131"/>
      <c r="G175" s="170"/>
      <c r="H175" s="105"/>
      <c r="I175" s="132" t="str">
        <f>IF(1=1,IF(E175="","",I157),N("H24"))</f>
        <v/>
      </c>
      <c r="J175" s="133" t="str">
        <f>IF(1=1,IF(E175="","",J157),N("I24"))</f>
        <v/>
      </c>
      <c r="K175" s="134" t="str">
        <f>IF(1=1,IF(E175="","",K157),N("J24"))</f>
        <v/>
      </c>
      <c r="L175" s="135" t="str">
        <f>IF(1=1,IF(OR(J175="",O175="",NOT(ISNUMBER(J175)),NOT(ISNUMBER(O175)),J175=0),"",O175/J175),N("L24"))</f>
        <v/>
      </c>
      <c r="M175" s="136" t="str">
        <f>IF(1=1,IF(OR(L175="",NOT(ISNUMBER(F175))),"",F175*L175*IFERROR(INDEX(D384:D428,MATCH(AE175,B384:B428,0)),1)),N("M13"))</f>
        <v/>
      </c>
      <c r="N175" s="137" t="str">
        <f>IF(1=1,IF(F175="","",IF(G175="","",IFERROR(INDEX(E384:E428,MATCH(AE175,B384:B428,0)),G175&amp;""))),N("N6"))</f>
        <v/>
      </c>
      <c r="O175" s="138" t="str">
        <f>IF(1=1,IF(E175="","",O157),N("K24"))</f>
        <v/>
      </c>
      <c r="P175" s="139" t="str">
        <f>IF(1=1,IF(M175="","",IF(AND(ISNUMBER(M175),M175&lt;1,N175="kg"),MAX(1,ROUND(M175*1000,0)),IF(AND(ISNUMBER(M175),M175&lt;1,N175="L"),MAX(1,ROUND(M175*100,0)),ROUND(M175,3)))),N("O24"))</f>
        <v/>
      </c>
      <c r="Q175" s="140" t="str">
        <f>IF(1=1,IF(M175="","",IF(AND(ISNUMBER(M175),M175&lt;1,N175="kg"),"g",IF(AND(ISNUMBER(M175),M175&lt;1,N175="L"),"cl",N175))),N("P24"))</f>
        <v/>
      </c>
      <c r="R175" s="161" t="str">
        <f>IF(1=1,IF(E175="","",IF(F175="","A CONTROLER",IF(NOT(ISNUMBER(F175)),"TEXTE",IF(OR(L175="",L175&lt;=0),"COMMANDE PRINCIPALE INCOMPLETE",IF(G175="","UNITE MANQUANTE",IF(COUNTIF(B384:B428,AE175)=0,"UNITE A CONTROLER","OK")))))),N("Q9"))</f>
        <v/>
      </c>
      <c r="S175" s="105"/>
      <c r="T175" s="141">
        <f t="shared" si="15"/>
        <v>0</v>
      </c>
      <c r="U175" s="133" t="str">
        <f>IF(1=1,IF(E175="","",U157),N("S24"))</f>
        <v/>
      </c>
      <c r="V175" s="133" t="str">
        <f>IF(1=1,IF(E175="","",V157),N("T24"))</f>
        <v/>
      </c>
      <c r="W175" s="135" t="str">
        <f>IF(1=1,IF(OR(U175="",V175="",NOT(ISNUMBER(U175)),NOT(ISNUMBER(V175)),U175=0),"",V175/U175),N("U24"))</f>
        <v/>
      </c>
      <c r="X175" s="136" t="str">
        <f>IF(1=1,IF(OR(W175="",NOT(ISNUMBER(F175))),"",F175*W175*IFERROR(INDEX(D384:D428,MATCH(AE175,B384:B428,0)),1)),N("V7"))</f>
        <v/>
      </c>
      <c r="Y175" s="137" t="str">
        <f>IF(1=1,IF(F175="","",IF(G175="","",IFERROR(INDEX(E384:E428,MATCH(AE175,B384:B428,0)),G175&amp;""))),N("W6"))</f>
        <v/>
      </c>
      <c r="Z175" s="142" t="str">
        <f>IF(1=1,IF(X175="","",IF(AND(ISNUMBER(X175),X175&lt;1,Y175="kg"),MAX(1,ROUND(X175*1000,0)),IF(AND(ISNUMBER(X175),X175&lt;1,Y175="L"),MAX(1,ROUND(X175*100,0)),ROUND(X175,3)))),N("X24"))</f>
        <v/>
      </c>
      <c r="AA175" s="143" t="str">
        <f>IF(1=1,IF(X175="","",IF(AND(ISNUMBER(X175),X175&lt;1,Y175="kg"),"g",IF(AND(ISNUMBER(X175),X175&lt;1,Y175="L"),"cl",Y175))),N("Y24"))</f>
        <v/>
      </c>
      <c r="AB175" s="123" t="str">
        <f>IF(1=1,IF(E175="","",IF(F175="","A CONTROLER",IF(NOT(ISNUMBER(F175)),"TEXTE",IF(OR(W175="",W175&lt;=0),"COMMANDE COUVERTS INCOMPLETE",IF(G175="","UNITE MANQUANTE",IF(COUNTIF(B384:B428,AE175)=0,"UNITE A CONTROLER","OK")))))),N("Z6"))</f>
        <v/>
      </c>
      <c r="AD175" s="144" t="str">
        <f>IF(1=1,IF(E175="","",AD157),N("AB24"))</f>
        <v/>
      </c>
      <c r="AE175" s="125" t="str">
        <f>IF(1=1,IF(G175="","",UPPER(TRIM(SUBSTITUTE(SUBSTITUTE(G175&amp;"",CHAR(160)," ")," "," ")))),N("AC24"))</f>
        <v/>
      </c>
      <c r="AG175" s="5" t="s">
        <v>43</v>
      </c>
    </row>
    <row r="176" spans="1:33" ht="15.75" x14ac:dyDescent="0.25">
      <c r="A176" s="126" t="str">
        <f>IF(1=1,IF(E176="","",A157),N("A25"))</f>
        <v/>
      </c>
      <c r="B176" s="127" t="str">
        <f>IF(1=1,IF(E176="","",B157),N("B25"))</f>
        <v/>
      </c>
      <c r="C176" s="128"/>
      <c r="D176" s="129" t="str">
        <f>IF(ISBLANK(E176),"",LARGE(D157:D175,1)+1)</f>
        <v/>
      </c>
      <c r="E176" s="130"/>
      <c r="F176" s="131"/>
      <c r="G176" s="170"/>
      <c r="H176" s="105"/>
      <c r="I176" s="132" t="str">
        <f>IF(1=1,IF(E176="","",I157),N("H25"))</f>
        <v/>
      </c>
      <c r="J176" s="133" t="str">
        <f>IF(1=1,IF(E176="","",J157),N("I25"))</f>
        <v/>
      </c>
      <c r="K176" s="134" t="str">
        <f>IF(1=1,IF(E176="","",K157),N("J25"))</f>
        <v/>
      </c>
      <c r="L176" s="135" t="str">
        <f>IF(1=1,IF(OR(J176="",O176="",NOT(ISNUMBER(J176)),NOT(ISNUMBER(O176)),J176=0),"",O176/J176),N("L25"))</f>
        <v/>
      </c>
      <c r="M176" s="136" t="str">
        <f>IF(1=1,IF(OR(L176="",NOT(ISNUMBER(F176))),"",F176*L176*IFERROR(INDEX(D384:D428,MATCH(AE176,B384:B428,0)),1)),N("M13"))</f>
        <v/>
      </c>
      <c r="N176" s="137" t="str">
        <f>IF(1=1,IF(F176="","",IF(G176="","",IFERROR(INDEX(E384:E428,MATCH(AE176,B384:B428,0)),G176&amp;""))),N("N6"))</f>
        <v/>
      </c>
      <c r="O176" s="138" t="str">
        <f>IF(1=1,IF(E176="","",O157),N("K25"))</f>
        <v/>
      </c>
      <c r="P176" s="139" t="str">
        <f>IF(1=1,IF(M176="","",IF(AND(ISNUMBER(M176),M176&lt;1,N176="kg"),MAX(1,ROUND(M176*1000,0)),IF(AND(ISNUMBER(M176),M176&lt;1,N176="L"),MAX(1,ROUND(M176*100,0)),ROUND(M176,3)))),N("O25"))</f>
        <v/>
      </c>
      <c r="Q176" s="140" t="str">
        <f>IF(1=1,IF(M176="","",IF(AND(ISNUMBER(M176),M176&lt;1,N176="kg"),"g",IF(AND(ISNUMBER(M176),M176&lt;1,N176="L"),"cl",N176))),N("P25"))</f>
        <v/>
      </c>
      <c r="R176" s="161" t="str">
        <f>IF(1=1,IF(E176="","",IF(F176="","A CONTROLER",IF(NOT(ISNUMBER(F176)),"TEXTE",IF(OR(L176="",L176&lt;=0),"COMMANDE PRINCIPALE INCOMPLETE",IF(G176="","UNITE MANQUANTE",IF(COUNTIF(B384:B428,AE176)=0,"UNITE A CONTROLER","OK")))))),N("Q9"))</f>
        <v/>
      </c>
      <c r="S176" s="105"/>
      <c r="T176" s="141">
        <f t="shared" si="15"/>
        <v>0</v>
      </c>
      <c r="U176" s="133" t="str">
        <f>IF(1=1,IF(E176="","",U157),N("S25"))</f>
        <v/>
      </c>
      <c r="V176" s="133" t="str">
        <f>IF(1=1,IF(E176="","",V157),N("T25"))</f>
        <v/>
      </c>
      <c r="W176" s="135" t="str">
        <f>IF(1=1,IF(OR(U176="",V176="",NOT(ISNUMBER(U176)),NOT(ISNUMBER(V176)),U176=0),"",V176/U176),N("U25"))</f>
        <v/>
      </c>
      <c r="X176" s="136" t="str">
        <f>IF(1=1,IF(OR(W176="",NOT(ISNUMBER(F176))),"",F176*W176*IFERROR(INDEX(D384:D428,MATCH(AE176,B384:B428,0)),1)),N("V7"))</f>
        <v/>
      </c>
      <c r="Y176" s="137" t="str">
        <f>IF(1=1,IF(F176="","",IF(G176="","",IFERROR(INDEX(E384:E428,MATCH(AE176,B384:B428,0)),G176&amp;""))),N("W6"))</f>
        <v/>
      </c>
      <c r="Z176" s="142" t="str">
        <f>IF(1=1,IF(X176="","",IF(AND(ISNUMBER(X176),X176&lt;1,Y176="kg"),MAX(1,ROUND(X176*1000,0)),IF(AND(ISNUMBER(X176),X176&lt;1,Y176="L"),MAX(1,ROUND(X176*100,0)),ROUND(X176,3)))),N("X25"))</f>
        <v/>
      </c>
      <c r="AA176" s="143" t="str">
        <f>IF(1=1,IF(X176="","",IF(AND(ISNUMBER(X176),X176&lt;1,Y176="kg"),"g",IF(AND(ISNUMBER(X176),X176&lt;1,Y176="L"),"cl",Y176))),N("Y25"))</f>
        <v/>
      </c>
      <c r="AB176" s="123" t="str">
        <f>IF(1=1,IF(E176="","",IF(F176="","A CONTROLER",IF(NOT(ISNUMBER(F176)),"TEXTE",IF(OR(W176="",W176&lt;=0),"COMMANDE COUVERTS INCOMPLETE",IF(G176="","UNITE MANQUANTE",IF(COUNTIF(B384:B428,AE176)=0,"UNITE A CONTROLER","OK")))))),N("Z6"))</f>
        <v/>
      </c>
      <c r="AD176" s="144" t="str">
        <f>IF(1=1,IF(E176="","",AD157),N("AB25"))</f>
        <v/>
      </c>
      <c r="AE176" s="125" t="str">
        <f>IF(1=1,IF(G176="","",UPPER(TRIM(SUBSTITUTE(SUBSTITUTE(G176&amp;"",CHAR(160)," ")," "," ")))),N("AC25"))</f>
        <v/>
      </c>
      <c r="AG176" s="5" t="s">
        <v>44</v>
      </c>
    </row>
    <row r="177" spans="1:33" ht="15.75" x14ac:dyDescent="0.25">
      <c r="A177" s="126" t="str">
        <f>IF(1=1,IF(E177="","",A157),N("A26"))</f>
        <v/>
      </c>
      <c r="B177" s="127" t="str">
        <f>IF(1=1,IF(E177="","",B157),N("B26"))</f>
        <v/>
      </c>
      <c r="C177" s="128"/>
      <c r="D177" s="129" t="str">
        <f>IF(ISBLANK(E177),"",LARGE(D157:D176,1)+1)</f>
        <v/>
      </c>
      <c r="E177" s="130"/>
      <c r="F177" s="131"/>
      <c r="G177" s="170"/>
      <c r="H177" s="105"/>
      <c r="I177" s="132" t="str">
        <f>IF(1=1,IF(E177="","",I157),N("H26"))</f>
        <v/>
      </c>
      <c r="J177" s="133" t="str">
        <f>IF(1=1,IF(E177="","",J157),N("I26"))</f>
        <v/>
      </c>
      <c r="K177" s="134" t="str">
        <f>IF(1=1,IF(E177="","",K157),N("J26"))</f>
        <v/>
      </c>
      <c r="L177" s="135" t="str">
        <f>IF(1=1,IF(OR(J177="",O177="",NOT(ISNUMBER(J177)),NOT(ISNUMBER(O177)),J177=0),"",O177/J177),N("L26"))</f>
        <v/>
      </c>
      <c r="M177" s="136" t="str">
        <f>IF(1=1,IF(OR(L177="",NOT(ISNUMBER(F177))),"",F177*L177*IFERROR(INDEX(D384:D428,MATCH(AE177,B384:B428,0)),1)),N("M13"))</f>
        <v/>
      </c>
      <c r="N177" s="137" t="str">
        <f>IF(1=1,IF(F177="","",IF(G177="","",IFERROR(INDEX(E384:E428,MATCH(AE177,B384:B428,0)),G177&amp;""))),N("N6"))</f>
        <v/>
      </c>
      <c r="O177" s="138" t="str">
        <f>IF(1=1,IF(E177="","",O157),N("K26"))</f>
        <v/>
      </c>
      <c r="P177" s="139" t="str">
        <f>IF(1=1,IF(M177="","",IF(AND(ISNUMBER(M177),M177&lt;1,N177="kg"),MAX(1,ROUND(M177*1000,0)),IF(AND(ISNUMBER(M177),M177&lt;1,N177="L"),MAX(1,ROUND(M177*100,0)),ROUND(M177,3)))),N("O26"))</f>
        <v/>
      </c>
      <c r="Q177" s="140" t="str">
        <f>IF(1=1,IF(M177="","",IF(AND(ISNUMBER(M177),M177&lt;1,N177="kg"),"g",IF(AND(ISNUMBER(M177),M177&lt;1,N177="L"),"cl",N177))),N("P26"))</f>
        <v/>
      </c>
      <c r="R177" s="161" t="str">
        <f>IF(1=1,IF(E177="","",IF(F177="","A CONTROLER",IF(NOT(ISNUMBER(F177)),"TEXTE",IF(OR(L177="",L177&lt;=0),"COMMANDE PRINCIPALE INCOMPLETE",IF(G177="","UNITE MANQUANTE",IF(COUNTIF(B384:B428,AE177)=0,"UNITE A CONTROLER","OK")))))),N("Q9"))</f>
        <v/>
      </c>
      <c r="S177" s="105"/>
      <c r="T177" s="141">
        <f t="shared" si="15"/>
        <v>0</v>
      </c>
      <c r="U177" s="133" t="str">
        <f>IF(1=1,IF(E177="","",U157),N("S26"))</f>
        <v/>
      </c>
      <c r="V177" s="133" t="str">
        <f>IF(1=1,IF(E177="","",V157),N("T26"))</f>
        <v/>
      </c>
      <c r="W177" s="135" t="str">
        <f>IF(1=1,IF(OR(U177="",V177="",NOT(ISNUMBER(U177)),NOT(ISNUMBER(V177)),U177=0),"",V177/U177),N("U26"))</f>
        <v/>
      </c>
      <c r="X177" s="136" t="str">
        <f>IF(1=1,IF(OR(W177="",NOT(ISNUMBER(F177))),"",F177*W177*IFERROR(INDEX(D384:D428,MATCH(AE177,B384:B428,0)),1)),N("V7"))</f>
        <v/>
      </c>
      <c r="Y177" s="137" t="str">
        <f>IF(1=1,IF(F177="","",IF(G177="","",IFERROR(INDEX(E384:E428,MATCH(AE177,B384:B428,0)),G177&amp;""))),N("W6"))</f>
        <v/>
      </c>
      <c r="Z177" s="142" t="str">
        <f>IF(1=1,IF(X177="","",IF(AND(ISNUMBER(X177),X177&lt;1,Y177="kg"),MAX(1,ROUND(X177*1000,0)),IF(AND(ISNUMBER(X177),X177&lt;1,Y177="L"),MAX(1,ROUND(X177*100,0)),ROUND(X177,3)))),N("X26"))</f>
        <v/>
      </c>
      <c r="AA177" s="143" t="str">
        <f>IF(1=1,IF(X177="","",IF(AND(ISNUMBER(X177),X177&lt;1,Y177="kg"),"g",IF(AND(ISNUMBER(X177),X177&lt;1,Y177="L"),"cl",Y177))),N("Y26"))</f>
        <v/>
      </c>
      <c r="AB177" s="123" t="str">
        <f>IF(1=1,IF(E177="","",IF(F177="","A CONTROLER",IF(NOT(ISNUMBER(F177)),"TEXTE",IF(OR(W177="",W177&lt;=0),"COMMANDE COUVERTS INCOMPLETE",IF(G177="","UNITE MANQUANTE",IF(COUNTIF(B384:B428,AE177)=0,"UNITE A CONTROLER","OK")))))),N("Z6"))</f>
        <v/>
      </c>
      <c r="AD177" s="144" t="str">
        <f>IF(1=1,IF(E177="","",AD157),N("AB26"))</f>
        <v/>
      </c>
      <c r="AE177" s="125" t="str">
        <f>IF(1=1,IF(G177="","",UPPER(TRIM(SUBSTITUTE(SUBSTITUTE(G177&amp;"",CHAR(160)," ")," "," ")))),N("AC26"))</f>
        <v/>
      </c>
      <c r="AG177" s="5" t="s">
        <v>45</v>
      </c>
    </row>
    <row r="178" spans="1:33" ht="15.75" x14ac:dyDescent="0.25">
      <c r="A178" s="126" t="str">
        <f>IF(1=1,IF(E178="","",A157),N("A27"))</f>
        <v/>
      </c>
      <c r="B178" s="127" t="str">
        <f>IF(1=1,IF(E178="","",B157),N("B27"))</f>
        <v/>
      </c>
      <c r="C178" s="127"/>
      <c r="D178" s="129" t="str">
        <f>IF(ISBLANK(E178),"",LARGE(D157:D177,1)+1)</f>
        <v/>
      </c>
      <c r="E178" s="130"/>
      <c r="F178" s="131"/>
      <c r="G178" s="170"/>
      <c r="H178" s="105"/>
      <c r="I178" s="132" t="str">
        <f>IF(1=1,IF(E178="","",I157),N("H27"))</f>
        <v/>
      </c>
      <c r="J178" s="133" t="str">
        <f>IF(1=1,IF(E178="","",J157),N("I27"))</f>
        <v/>
      </c>
      <c r="K178" s="134" t="str">
        <f>IF(1=1,IF(E178="","",K157),N("J27"))</f>
        <v/>
      </c>
      <c r="L178" s="135" t="str">
        <f>IF(1=1,IF(OR(J178="",O178="",NOT(ISNUMBER(J178)),NOT(ISNUMBER(O178)),J178=0),"",O178/J178),N("L27"))</f>
        <v/>
      </c>
      <c r="M178" s="136" t="str">
        <f>IF(1=1,IF(OR(L178="",NOT(ISNUMBER(F178))),"",F178*L178*IFERROR(INDEX(D384:D428,MATCH(AE178,B384:B428,0)),1)),N("M13"))</f>
        <v/>
      </c>
      <c r="N178" s="137" t="str">
        <f>IF(1=1,IF(F178="","",IF(G178="","",IFERROR(INDEX(E384:E428,MATCH(AE178,B384:B428,0)),G178&amp;""))),N("N6"))</f>
        <v/>
      </c>
      <c r="O178" s="138" t="str">
        <f>IF(1=1,IF(E178="","",O157),N("K27"))</f>
        <v/>
      </c>
      <c r="P178" s="139" t="str">
        <f>IF(1=1,IF(M178="","",IF(AND(ISNUMBER(M178),M178&lt;1,N178="kg"),MAX(1,ROUND(M178*1000,0)),IF(AND(ISNUMBER(M178),M178&lt;1,N178="L"),MAX(1,ROUND(M178*100,0)),ROUND(M178,3)))),N("O27"))</f>
        <v/>
      </c>
      <c r="Q178" s="140" t="str">
        <f>IF(1=1,IF(M178="","",IF(AND(ISNUMBER(M178),M178&lt;1,N178="kg"),"g",IF(AND(ISNUMBER(M178),M178&lt;1,N178="L"),"cl",N178))),N("P27"))</f>
        <v/>
      </c>
      <c r="R178" s="161" t="str">
        <f>IF(1=1,IF(E178="","",IF(F178="","A CONTROLER",IF(NOT(ISNUMBER(F178)),"TEXTE",IF(OR(L178="",L178&lt;=0),"COMMANDE PRINCIPALE INCOMPLETE",IF(G178="","UNITE MANQUANTE",IF(COUNTIF(B384:B428,AE178)=0,"UNITE A CONTROLER","OK")))))),N("Q9"))</f>
        <v/>
      </c>
      <c r="S178" s="105"/>
      <c r="T178" s="141">
        <f t="shared" si="15"/>
        <v>0</v>
      </c>
      <c r="U178" s="133" t="str">
        <f>IF(1=1,IF(E178="","",U157),N("S27"))</f>
        <v/>
      </c>
      <c r="V178" s="133" t="str">
        <f>IF(1=1,IF(E178="","",V157),N("T27"))</f>
        <v/>
      </c>
      <c r="W178" s="135" t="str">
        <f>IF(1=1,IF(OR(U178="",V178="",NOT(ISNUMBER(U178)),NOT(ISNUMBER(V178)),U178=0),"",V178/U178),N("U27"))</f>
        <v/>
      </c>
      <c r="X178" s="136" t="str">
        <f>IF(1=1,IF(OR(W178="",NOT(ISNUMBER(F178))),"",F178*W178*IFERROR(INDEX(D384:D428,MATCH(AE178,B384:B428,0)),1)),N("V7"))</f>
        <v/>
      </c>
      <c r="Y178" s="137" t="str">
        <f>IF(1=1,IF(F178="","",IF(G178="","",IFERROR(INDEX(E384:E428,MATCH(AE178,B384:B428,0)),G178&amp;""))),N("W6"))</f>
        <v/>
      </c>
      <c r="Z178" s="142" t="str">
        <f>IF(1=1,IF(X178="","",IF(AND(ISNUMBER(X178),X178&lt;1,Y178="kg"),MAX(1,ROUND(X178*1000,0)),IF(AND(ISNUMBER(X178),X178&lt;1,Y178="L"),MAX(1,ROUND(X178*100,0)),ROUND(X178,3)))),N("X27"))</f>
        <v/>
      </c>
      <c r="AA178" s="143" t="str">
        <f>IF(1=1,IF(X178="","",IF(AND(ISNUMBER(X178),X178&lt;1,Y178="kg"),"g",IF(AND(ISNUMBER(X178),X178&lt;1,Y178="L"),"cl",Y178))),N("Y27"))</f>
        <v/>
      </c>
      <c r="AB178" s="123" t="str">
        <f>IF(1=1,IF(E178="","",IF(F178="","A CONTROLER",IF(NOT(ISNUMBER(F178)),"TEXTE",IF(OR(W178="",W178&lt;=0),"COMMANDE COUVERTS INCOMPLETE",IF(G178="","UNITE MANQUANTE",IF(COUNTIF(B384:B428,AE178)=0,"UNITE A CONTROLER","OK")))))),N("Z6"))</f>
        <v/>
      </c>
      <c r="AD178" s="144" t="str">
        <f>IF(1=1,IF(E178="","",AD157),N("AB27"))</f>
        <v/>
      </c>
      <c r="AE178" s="125" t="str">
        <f>IF(1=1,IF(G178="","",UPPER(TRIM(SUBSTITUTE(SUBSTITUTE(G178&amp;"",CHAR(160)," ")," "," ")))),N("AC27"))</f>
        <v/>
      </c>
      <c r="AG178" s="5" t="s">
        <v>46</v>
      </c>
    </row>
    <row r="179" spans="1:33" ht="15.75" x14ac:dyDescent="0.25">
      <c r="A179" s="126" t="str">
        <f>IF(1=1,IF(E179="","",A157),N("A28"))</f>
        <v/>
      </c>
      <c r="B179" s="127" t="str">
        <f>IF(1=1,IF(E179="","",B157),N("B28"))</f>
        <v/>
      </c>
      <c r="C179" s="127"/>
      <c r="D179" s="129" t="str">
        <f>IF(ISBLANK(E179),"",LARGE(D157:D178,1)+1)</f>
        <v/>
      </c>
      <c r="E179" s="130"/>
      <c r="F179" s="131"/>
      <c r="G179" s="170"/>
      <c r="H179" s="105"/>
      <c r="I179" s="132" t="str">
        <f>IF(1=1,IF(E179="","",I157),N("H28"))</f>
        <v/>
      </c>
      <c r="J179" s="133" t="str">
        <f>IF(1=1,IF(E179="","",J157),N("I28"))</f>
        <v/>
      </c>
      <c r="K179" s="134" t="str">
        <f>IF(1=1,IF(E179="","",K157),N("J28"))</f>
        <v/>
      </c>
      <c r="L179" s="135" t="str">
        <f>IF(1=1,IF(OR(J179="",O179="",NOT(ISNUMBER(J179)),NOT(ISNUMBER(O179)),J179=0),"",O179/J179),N("L28"))</f>
        <v/>
      </c>
      <c r="M179" s="136" t="str">
        <f>IF(1=1,IF(OR(L179="",NOT(ISNUMBER(F179))),"",F179*L179*IFERROR(INDEX(D384:D428,MATCH(AE179,B384:B428,0)),1)),N("M13"))</f>
        <v/>
      </c>
      <c r="N179" s="137" t="str">
        <f>IF(1=1,IF(F179="","",IF(G179="","",IFERROR(INDEX(E384:E428,MATCH(AE179,B384:B428,0)),G179&amp;""))),N("N6"))</f>
        <v/>
      </c>
      <c r="O179" s="138" t="str">
        <f>IF(1=1,IF(E179="","",O157),N("K28"))</f>
        <v/>
      </c>
      <c r="P179" s="139" t="str">
        <f>IF(1=1,IF(M179="","",IF(AND(ISNUMBER(M179),M179&lt;1,N179="kg"),MAX(1,ROUND(M179*1000,0)),IF(AND(ISNUMBER(M179),M179&lt;1,N179="L"),MAX(1,ROUND(M179*100,0)),ROUND(M179,3)))),N("O28"))</f>
        <v/>
      </c>
      <c r="Q179" s="140" t="str">
        <f>IF(1=1,IF(M179="","",IF(AND(ISNUMBER(M179),M179&lt;1,N179="kg"),"g",IF(AND(ISNUMBER(M179),M179&lt;1,N179="L"),"cl",N179))),N("P28"))</f>
        <v/>
      </c>
      <c r="R179" s="161" t="str">
        <f>IF(1=1,IF(E179="","",IF(F179="","A CONTROLER",IF(NOT(ISNUMBER(F179)),"TEXTE",IF(OR(L179="",L179&lt;=0),"COMMANDE PRINCIPALE INCOMPLETE",IF(G179="","UNITE MANQUANTE",IF(COUNTIF(B384:B428,AE179)=0,"UNITE A CONTROLER","OK")))))),N("Q9"))</f>
        <v/>
      </c>
      <c r="S179" s="105"/>
      <c r="T179" s="141">
        <f t="shared" si="15"/>
        <v>0</v>
      </c>
      <c r="U179" s="133" t="str">
        <f>IF(1=1,IF(E179="","",U157),N("S28"))</f>
        <v/>
      </c>
      <c r="V179" s="133" t="str">
        <f>IF(1=1,IF(E179="","",V157),N("T28"))</f>
        <v/>
      </c>
      <c r="W179" s="135" t="str">
        <f>IF(1=1,IF(OR(U179="",V179="",NOT(ISNUMBER(U179)),NOT(ISNUMBER(V179)),U179=0),"",V179/U179),N("U28"))</f>
        <v/>
      </c>
      <c r="X179" s="136" t="str">
        <f>IF(1=1,IF(OR(W179="",NOT(ISNUMBER(F179))),"",F179*W179*IFERROR(INDEX(D384:D428,MATCH(AE179,B384:B428,0)),1)),N("V7"))</f>
        <v/>
      </c>
      <c r="Y179" s="137" t="str">
        <f>IF(1=1,IF(F179="","",IF(G179="","",IFERROR(INDEX(E384:E428,MATCH(AE179,B384:B428,0)),G179&amp;""))),N("W6"))</f>
        <v/>
      </c>
      <c r="Z179" s="142" t="str">
        <f>IF(1=1,IF(X179="","",IF(AND(ISNUMBER(X179),X179&lt;1,Y179="kg"),MAX(1,ROUND(X179*1000,0)),IF(AND(ISNUMBER(X179),X179&lt;1,Y179="L"),MAX(1,ROUND(X179*100,0)),ROUND(X179,3)))),N("X28"))</f>
        <v/>
      </c>
      <c r="AA179" s="143" t="str">
        <f>IF(1=1,IF(X179="","",IF(AND(ISNUMBER(X179),X179&lt;1,Y179="kg"),"g",IF(AND(ISNUMBER(X179),X179&lt;1,Y179="L"),"cl",Y179))),N("Y28"))</f>
        <v/>
      </c>
      <c r="AB179" s="123" t="str">
        <f>IF(1=1,IF(E179="","",IF(F179="","A CONTROLER",IF(NOT(ISNUMBER(F179)),"TEXTE",IF(OR(W179="",W179&lt;=0),"COMMANDE COUVERTS INCOMPLETE",IF(G179="","UNITE MANQUANTE",IF(COUNTIF(B384:B428,AE179)=0,"UNITE A CONTROLER","OK")))))),N("Z6"))</f>
        <v/>
      </c>
      <c r="AD179" s="144" t="str">
        <f>IF(1=1,IF(E179="","",AD157),N("AB28"))</f>
        <v/>
      </c>
      <c r="AE179" s="125" t="str">
        <f>IF(1=1,IF(G179="","",UPPER(TRIM(SUBSTITUTE(SUBSTITUTE(G179&amp;"",CHAR(160)," ")," "," ")))),N("AC28"))</f>
        <v/>
      </c>
      <c r="AG179" s="5" t="s">
        <v>47</v>
      </c>
    </row>
    <row r="180" spans="1:33" ht="15.75" x14ac:dyDescent="0.25">
      <c r="A180" s="126" t="str">
        <f>IF(1=1,IF(E180="","",A157),N("A29"))</f>
        <v/>
      </c>
      <c r="B180" s="127" t="str">
        <f>IF(1=1,IF(E180="","",B157),N("B29"))</f>
        <v/>
      </c>
      <c r="C180" s="127"/>
      <c r="D180" s="129" t="str">
        <f>IF(ISBLANK(E180),"",LARGE(D157:D179,1)+1)</f>
        <v/>
      </c>
      <c r="E180" s="130"/>
      <c r="F180" s="131"/>
      <c r="G180" s="170"/>
      <c r="H180" s="105"/>
      <c r="I180" s="132" t="str">
        <f>IF(1=1,IF(E180="","",I157),N("H29"))</f>
        <v/>
      </c>
      <c r="J180" s="133" t="str">
        <f>IF(1=1,IF(E180="","",J157),N("I29"))</f>
        <v/>
      </c>
      <c r="K180" s="134" t="str">
        <f>IF(1=1,IF(E180="","",K157),N("J29"))</f>
        <v/>
      </c>
      <c r="L180" s="135" t="str">
        <f>IF(1=1,IF(OR(J180="",O180="",NOT(ISNUMBER(J180)),NOT(ISNUMBER(O180)),J180=0),"",O180/J180),N("L29"))</f>
        <v/>
      </c>
      <c r="M180" s="136" t="str">
        <f>IF(1=1,IF(OR(L180="",NOT(ISNUMBER(F180))),"",F180*L180*IFERROR(INDEX(D384:D428,MATCH(AE180,B384:B428,0)),1)),N("M13"))</f>
        <v/>
      </c>
      <c r="N180" s="137" t="str">
        <f>IF(1=1,IF(F180="","",IF(G180="","",IFERROR(INDEX(E384:E428,MATCH(AE180,B384:B428,0)),G180&amp;""))),N("N6"))</f>
        <v/>
      </c>
      <c r="O180" s="138" t="str">
        <f>IF(1=1,IF(E180="","",O157),N("K29"))</f>
        <v/>
      </c>
      <c r="P180" s="139" t="str">
        <f>IF(1=1,IF(M180="","",IF(AND(ISNUMBER(M180),M180&lt;1,N180="kg"),MAX(1,ROUND(M180*1000,0)),IF(AND(ISNUMBER(M180),M180&lt;1,N180="L"),MAX(1,ROUND(M180*100,0)),ROUND(M180,3)))),N("O29"))</f>
        <v/>
      </c>
      <c r="Q180" s="140" t="str">
        <f>IF(1=1,IF(M180="","",IF(AND(ISNUMBER(M180),M180&lt;1,N180="kg"),"g",IF(AND(ISNUMBER(M180),M180&lt;1,N180="L"),"cl",N180))),N("P29"))</f>
        <v/>
      </c>
      <c r="R180" s="161" t="str">
        <f>IF(1=1,IF(E180="","",IF(F180="","A CONTROLER",IF(NOT(ISNUMBER(F180)),"TEXTE",IF(OR(L180="",L180&lt;=0),"COMMANDE PRINCIPALE INCOMPLETE",IF(G180="","UNITE MANQUANTE",IF(COUNTIF(B384:B428,AE180)=0,"UNITE A CONTROLER","OK")))))),N("Q9"))</f>
        <v/>
      </c>
      <c r="S180" s="105"/>
      <c r="T180" s="141">
        <f t="shared" si="15"/>
        <v>0</v>
      </c>
      <c r="U180" s="133" t="str">
        <f>IF(1=1,IF(E180="","",U157),N("S29"))</f>
        <v/>
      </c>
      <c r="V180" s="133" t="str">
        <f>IF(1=1,IF(E180="","",V157),N("T29"))</f>
        <v/>
      </c>
      <c r="W180" s="135" t="str">
        <f>IF(1=1,IF(OR(U180="",V180="",NOT(ISNUMBER(U180)),NOT(ISNUMBER(V180)),U180=0),"",V180/U180),N("U29"))</f>
        <v/>
      </c>
      <c r="X180" s="136" t="str">
        <f>IF(1=1,IF(OR(W180="",NOT(ISNUMBER(F180))),"",F180*W180*IFERROR(INDEX(D384:D428,MATCH(AE180,B384:B428,0)),1)),N("V7"))</f>
        <v/>
      </c>
      <c r="Y180" s="137" t="str">
        <f>IF(1=1,IF(F180="","",IF(G180="","",IFERROR(INDEX(E384:E428,MATCH(AE180,B384:B428,0)),G180&amp;""))),N("W6"))</f>
        <v/>
      </c>
      <c r="Z180" s="142" t="str">
        <f>IF(1=1,IF(X180="","",IF(AND(ISNUMBER(X180),X180&lt;1,Y180="kg"),MAX(1,ROUND(X180*1000,0)),IF(AND(ISNUMBER(X180),X180&lt;1,Y180="L"),MAX(1,ROUND(X180*100,0)),ROUND(X180,3)))),N("X29"))</f>
        <v/>
      </c>
      <c r="AA180" s="143" t="str">
        <f>IF(1=1,IF(X180="","",IF(AND(ISNUMBER(X180),X180&lt;1,Y180="kg"),"g",IF(AND(ISNUMBER(X180),X180&lt;1,Y180="L"),"cl",Y180))),N("Y29"))</f>
        <v/>
      </c>
      <c r="AB180" s="123" t="str">
        <f>IF(1=1,IF(E180="","",IF(F180="","A CONTROLER",IF(NOT(ISNUMBER(F180)),"TEXTE",IF(OR(W180="",W180&lt;=0),"COMMANDE COUVERTS INCOMPLETE",IF(G180="","UNITE MANQUANTE",IF(COUNTIF(B384:B428,AE180)=0,"UNITE A CONTROLER","OK")))))),N("Z6"))</f>
        <v/>
      </c>
      <c r="AD180" s="144" t="str">
        <f>IF(1=1,IF(E180="","",AD157),N("AB29"))</f>
        <v/>
      </c>
      <c r="AE180" s="125" t="str">
        <f>IF(1=1,IF(G180="","",UPPER(TRIM(SUBSTITUTE(SUBSTITUTE(G180&amp;"",CHAR(160)," ")," "," ")))),N("AC29"))</f>
        <v/>
      </c>
      <c r="AG180" s="5" t="s">
        <v>48</v>
      </c>
    </row>
    <row r="181" spans="1:33" ht="15.75" x14ac:dyDescent="0.25">
      <c r="A181" s="126" t="str">
        <f>IF(1=1,IF(E181="","",A157),N("A30"))</f>
        <v/>
      </c>
      <c r="B181" s="127" t="str">
        <f>IF(1=1,IF(E181="","",B157),N("B30"))</f>
        <v/>
      </c>
      <c r="C181" s="127"/>
      <c r="D181" s="129" t="str">
        <f>IF(ISBLANK(E181),"",LARGE(D157:D180,1)+1)</f>
        <v/>
      </c>
      <c r="E181" s="130"/>
      <c r="F181" s="131"/>
      <c r="G181" s="170"/>
      <c r="H181" s="105"/>
      <c r="I181" s="132" t="str">
        <f>IF(1=1,IF(E181="","",I157),N("H30"))</f>
        <v/>
      </c>
      <c r="J181" s="133" t="str">
        <f>IF(1=1,IF(E181="","",J157),N("I30"))</f>
        <v/>
      </c>
      <c r="K181" s="134" t="str">
        <f>IF(1=1,IF(E181="","",K157),N("J30"))</f>
        <v/>
      </c>
      <c r="L181" s="135" t="str">
        <f>IF(1=1,IF(OR(J181="",O181="",NOT(ISNUMBER(J181)),NOT(ISNUMBER(O181)),J181=0),"",O181/J181),N("L30"))</f>
        <v/>
      </c>
      <c r="M181" s="136" t="str">
        <f>IF(1=1,IF(OR(L181="",NOT(ISNUMBER(F181))),"",F181*L181*IFERROR(INDEX(D384:D428,MATCH(AE181,B384:B428,0)),1)),N("M13"))</f>
        <v/>
      </c>
      <c r="N181" s="137" t="str">
        <f>IF(1=1,IF(F181="","",IF(G181="","",IFERROR(INDEX(E384:E428,MATCH(AE181,B384:B428,0)),G181&amp;""))),N("N6"))</f>
        <v/>
      </c>
      <c r="O181" s="138" t="str">
        <f>IF(1=1,IF(E181="","",O157),N("K30"))</f>
        <v/>
      </c>
      <c r="P181" s="139" t="str">
        <f>IF(1=1,IF(M181="","",IF(AND(ISNUMBER(M181),M181&lt;1,N181="kg"),MAX(1,ROUND(M181*1000,0)),IF(AND(ISNUMBER(M181),M181&lt;1,N181="L"),MAX(1,ROUND(M181*100,0)),ROUND(M181,3)))),N("O30"))</f>
        <v/>
      </c>
      <c r="Q181" s="140" t="str">
        <f>IF(1=1,IF(M181="","",IF(AND(ISNUMBER(M181),M181&lt;1,N181="kg"),"g",IF(AND(ISNUMBER(M181),M181&lt;1,N181="L"),"cl",N181))),N("P30"))</f>
        <v/>
      </c>
      <c r="R181" s="161" t="str">
        <f>IF(1=1,IF(E181="","",IF(F181="","A CONTROLER",IF(NOT(ISNUMBER(F181)),"TEXTE",IF(OR(L181="",L181&lt;=0),"COMMANDE PRINCIPALE INCOMPLETE",IF(G181="","UNITE MANQUANTE",IF(COUNTIF(B384:B428,AE181)=0,"UNITE A CONTROLER","OK")))))),N("Q9"))</f>
        <v/>
      </c>
      <c r="S181" s="105"/>
      <c r="T181" s="141">
        <f t="shared" si="15"/>
        <v>0</v>
      </c>
      <c r="U181" s="133" t="str">
        <f>IF(1=1,IF(E181="","",U157),N("S30"))</f>
        <v/>
      </c>
      <c r="V181" s="133" t="str">
        <f>IF(1=1,IF(E181="","",V157),N("T30"))</f>
        <v/>
      </c>
      <c r="W181" s="135" t="str">
        <f>IF(1=1,IF(OR(U181="",V181="",NOT(ISNUMBER(U181)),NOT(ISNUMBER(V181)),U181=0),"",V181/U181),N("U30"))</f>
        <v/>
      </c>
      <c r="X181" s="136" t="str">
        <f>IF(1=1,IF(OR(W181="",NOT(ISNUMBER(F181))),"",F181*W181*IFERROR(INDEX(D384:D428,MATCH(AE181,B384:B428,0)),1)),N("V7"))</f>
        <v/>
      </c>
      <c r="Y181" s="137" t="str">
        <f>IF(1=1,IF(F181="","",IF(G181="","",IFERROR(INDEX(E384:E428,MATCH(AE181,B384:B428,0)),G181&amp;""))),N("W6"))</f>
        <v/>
      </c>
      <c r="Z181" s="142" t="str">
        <f>IF(1=1,IF(X181="","",IF(AND(ISNUMBER(X181),X181&lt;1,Y181="kg"),MAX(1,ROUND(X181*1000,0)),IF(AND(ISNUMBER(X181),X181&lt;1,Y181="L"),MAX(1,ROUND(X181*100,0)),ROUND(X181,3)))),N("X30"))</f>
        <v/>
      </c>
      <c r="AA181" s="143" t="str">
        <f>IF(1=1,IF(X181="","",IF(AND(ISNUMBER(X181),X181&lt;1,Y181="kg"),"g",IF(AND(ISNUMBER(X181),X181&lt;1,Y181="L"),"cl",Y181))),N("Y30"))</f>
        <v/>
      </c>
      <c r="AB181" s="123" t="str">
        <f>IF(1=1,IF(E181="","",IF(F181="","A CONTROLER",IF(NOT(ISNUMBER(F181)),"TEXTE",IF(OR(W181="",W181&lt;=0),"COMMANDE COUVERTS INCOMPLETE",IF(G181="","UNITE MANQUANTE",IF(COUNTIF(B384:B428,AE181)=0,"UNITE A CONTROLER","OK")))))),N("Z6"))</f>
        <v/>
      </c>
      <c r="AD181" s="144" t="str">
        <f>IF(1=1,IF(E181="","",AD157),N("AB30"))</f>
        <v/>
      </c>
      <c r="AE181" s="125" t="str">
        <f>IF(1=1,IF(G181="","",UPPER(TRIM(SUBSTITUTE(SUBSTITUTE(G181&amp;"",CHAR(160)," ")," "," ")))),N("AC30"))</f>
        <v/>
      </c>
      <c r="AG181" s="5" t="s">
        <v>49</v>
      </c>
    </row>
    <row r="182" spans="1:33" ht="15.75" x14ac:dyDescent="0.25">
      <c r="A182" s="126" t="str">
        <f>IF(1=1,IF(E182="","",A157),N("A31"))</f>
        <v/>
      </c>
      <c r="B182" s="127" t="str">
        <f>IF(1=1,IF(E182="","",B157),N("B31"))</f>
        <v/>
      </c>
      <c r="C182" s="127"/>
      <c r="D182" s="129" t="str">
        <f>IF(ISBLANK(E182),"",LARGE(D157:D181,1)+1)</f>
        <v/>
      </c>
      <c r="E182" s="130"/>
      <c r="F182" s="131"/>
      <c r="G182" s="170"/>
      <c r="H182" s="105"/>
      <c r="I182" s="132" t="str">
        <f>IF(1=1,IF(E182="","",I157),N("H31"))</f>
        <v/>
      </c>
      <c r="J182" s="133" t="str">
        <f>IF(1=1,IF(E182="","",J157),N("I31"))</f>
        <v/>
      </c>
      <c r="K182" s="134" t="str">
        <f>IF(1=1,IF(E182="","",K157),N("J31"))</f>
        <v/>
      </c>
      <c r="L182" s="135" t="str">
        <f>IF(1=1,IF(OR(J182="",O182="",NOT(ISNUMBER(J182)),NOT(ISNUMBER(O182)),J182=0),"",O182/J182),N("L31"))</f>
        <v/>
      </c>
      <c r="M182" s="136" t="str">
        <f>IF(1=1,IF(OR(L182="",NOT(ISNUMBER(F182))),"",F182*L182*IFERROR(INDEX(D384:D428,MATCH(AE182,B384:B428,0)),1)),N("M13"))</f>
        <v/>
      </c>
      <c r="N182" s="137" t="str">
        <f>IF(1=1,IF(F182="","",IF(G182="","",IFERROR(INDEX(E384:E428,MATCH(AE182,B384:B428,0)),G182&amp;""))),N("N6"))</f>
        <v/>
      </c>
      <c r="O182" s="138" t="str">
        <f>IF(1=1,IF(E182="","",O157),N("K31"))</f>
        <v/>
      </c>
      <c r="P182" s="139" t="str">
        <f>IF(1=1,IF(M182="","",IF(AND(ISNUMBER(M182),M182&lt;1,N182="kg"),MAX(1,ROUND(M182*1000,0)),IF(AND(ISNUMBER(M182),M182&lt;1,N182="L"),MAX(1,ROUND(M182*100,0)),ROUND(M182,3)))),N("O31"))</f>
        <v/>
      </c>
      <c r="Q182" s="140" t="str">
        <f>IF(1=1,IF(M182="","",IF(AND(ISNUMBER(M182),M182&lt;1,N182="kg"),"g",IF(AND(ISNUMBER(M182),M182&lt;1,N182="L"),"cl",N182))),N("P31"))</f>
        <v/>
      </c>
      <c r="R182" s="161" t="str">
        <f>IF(1=1,IF(E182="","",IF(F182="","A CONTROLER",IF(NOT(ISNUMBER(F182)),"TEXTE",IF(OR(L182="",L182&lt;=0),"COMMANDE PRINCIPALE INCOMPLETE",IF(G182="","UNITE MANQUANTE",IF(COUNTIF(B384:B428,AE182)=0,"UNITE A CONTROLER","OK")))))),N("Q9"))</f>
        <v/>
      </c>
      <c r="S182" s="105"/>
      <c r="T182" s="141">
        <f t="shared" si="15"/>
        <v>0</v>
      </c>
      <c r="U182" s="133" t="str">
        <f>IF(1=1,IF(E182="","",U157),N("S31"))</f>
        <v/>
      </c>
      <c r="V182" s="133" t="str">
        <f>IF(1=1,IF(E182="","",V157),N("T31"))</f>
        <v/>
      </c>
      <c r="W182" s="135" t="str">
        <f>IF(1=1,IF(OR(U182="",V182="",NOT(ISNUMBER(U182)),NOT(ISNUMBER(V182)),U182=0),"",V182/U182),N("U31"))</f>
        <v/>
      </c>
      <c r="X182" s="136" t="str">
        <f>IF(1=1,IF(OR(W182="",NOT(ISNUMBER(F182))),"",F182*W182*IFERROR(INDEX(D384:D428,MATCH(AE182,B384:B428,0)),1)),N("V7"))</f>
        <v/>
      </c>
      <c r="Y182" s="137" t="str">
        <f>IF(1=1,IF(F182="","",IF(G182="","",IFERROR(INDEX(E384:E428,MATCH(AE182,B384:B428,0)),G182&amp;""))),N("W6"))</f>
        <v/>
      </c>
      <c r="Z182" s="142" t="str">
        <f>IF(1=1,IF(X182="","",IF(AND(ISNUMBER(X182),X182&lt;1,Y182="kg"),MAX(1,ROUND(X182*1000,0)),IF(AND(ISNUMBER(X182),X182&lt;1,Y182="L"),MAX(1,ROUND(X182*100,0)),ROUND(X182,3)))),N("X31"))</f>
        <v/>
      </c>
      <c r="AA182" s="143" t="str">
        <f>IF(1=1,IF(X182="","",IF(AND(ISNUMBER(X182),X182&lt;1,Y182="kg"),"g",IF(AND(ISNUMBER(X182),X182&lt;1,Y182="L"),"cl",Y182))),N("Y31"))</f>
        <v/>
      </c>
      <c r="AB182" s="123" t="str">
        <f>IF(1=1,IF(E182="","",IF(F182="","A CONTROLER",IF(NOT(ISNUMBER(F182)),"TEXTE",IF(OR(W182="",W182&lt;=0),"COMMANDE COUVERTS INCOMPLETE",IF(G182="","UNITE MANQUANTE",IF(COUNTIF(B384:B428,AE182)=0,"UNITE A CONTROLER","OK")))))),N("Z6"))</f>
        <v/>
      </c>
      <c r="AD182" s="144" t="str">
        <f>IF(1=1,IF(E182="","",AD157),N("AB31"))</f>
        <v/>
      </c>
      <c r="AE182" s="125" t="str">
        <f>IF(1=1,IF(G182="","",UPPER(TRIM(SUBSTITUTE(SUBSTITUTE(G182&amp;"",CHAR(160)," ")," "," ")))),N("AC31"))</f>
        <v/>
      </c>
      <c r="AG182" s="5" t="s">
        <v>50</v>
      </c>
    </row>
    <row r="183" spans="1:33" ht="15.75" x14ac:dyDescent="0.25">
      <c r="A183" s="126" t="str">
        <f>IF(1=1,IF(E183="","",A157),N("A32"))</f>
        <v/>
      </c>
      <c r="B183" s="127" t="str">
        <f>IF(1=1,IF(E183="","",B157),N("B32"))</f>
        <v/>
      </c>
      <c r="C183" s="127"/>
      <c r="D183" s="129" t="str">
        <f>IF(ISBLANK(E183),"",LARGE(D157:D182,1)+1)</f>
        <v/>
      </c>
      <c r="E183" s="130"/>
      <c r="F183" s="131"/>
      <c r="G183" s="170"/>
      <c r="H183" s="105"/>
      <c r="I183" s="132" t="str">
        <f>IF(1=1,IF(E183="","",I157),N("H32"))</f>
        <v/>
      </c>
      <c r="J183" s="133" t="str">
        <f>IF(1=1,IF(E183="","",J157),N("I32"))</f>
        <v/>
      </c>
      <c r="K183" s="134" t="str">
        <f>IF(1=1,IF(E183="","",K157),N("J32"))</f>
        <v/>
      </c>
      <c r="L183" s="135" t="str">
        <f>IF(1=1,IF(OR(J183="",O183="",NOT(ISNUMBER(J183)),NOT(ISNUMBER(O183)),J183=0),"",O183/J183),N("L32"))</f>
        <v/>
      </c>
      <c r="M183" s="136" t="str">
        <f>IF(1=1,IF(OR(L183="",NOT(ISNUMBER(F183))),"",F183*L183*IFERROR(INDEX(D384:D428,MATCH(AE183,B384:B428,0)),1)),N("M13"))</f>
        <v/>
      </c>
      <c r="N183" s="137" t="str">
        <f>IF(1=1,IF(F183="","",IF(G183="","",IFERROR(INDEX(E384:E428,MATCH(AE183,B384:B428,0)),G183&amp;""))),N("N6"))</f>
        <v/>
      </c>
      <c r="O183" s="138" t="str">
        <f>IF(1=1,IF(E183="","",O157),N("K32"))</f>
        <v/>
      </c>
      <c r="P183" s="139" t="str">
        <f>IF(1=1,IF(M183="","",IF(AND(ISNUMBER(M183),M183&lt;1,N183="kg"),MAX(1,ROUND(M183*1000,0)),IF(AND(ISNUMBER(M183),M183&lt;1,N183="L"),MAX(1,ROUND(M183*100,0)),ROUND(M183,3)))),N("O32"))</f>
        <v/>
      </c>
      <c r="Q183" s="140" t="str">
        <f>IF(1=1,IF(M183="","",IF(AND(ISNUMBER(M183),M183&lt;1,N183="kg"),"g",IF(AND(ISNUMBER(M183),M183&lt;1,N183="L"),"cl",N183))),N("P32"))</f>
        <v/>
      </c>
      <c r="R183" s="161" t="str">
        <f>IF(1=1,IF(E183="","",IF(F183="","A CONTROLER",IF(NOT(ISNUMBER(F183)),"TEXTE",IF(OR(L183="",L183&lt;=0),"COMMANDE PRINCIPALE INCOMPLETE",IF(G183="","UNITE MANQUANTE",IF(COUNTIF(B384:B428,AE183)=0,"UNITE A CONTROLER","OK")))))),N("Q9"))</f>
        <v/>
      </c>
      <c r="S183" s="105"/>
      <c r="T183" s="141">
        <f t="shared" si="15"/>
        <v>0</v>
      </c>
      <c r="U183" s="133" t="str">
        <f>IF(1=1,IF(E183="","",U157),N("S32"))</f>
        <v/>
      </c>
      <c r="V183" s="133" t="str">
        <f>IF(1=1,IF(E183="","",V157),N("T32"))</f>
        <v/>
      </c>
      <c r="W183" s="135" t="str">
        <f>IF(1=1,IF(OR(U183="",V183="",NOT(ISNUMBER(U183)),NOT(ISNUMBER(V183)),U183=0),"",V183/U183),N("U32"))</f>
        <v/>
      </c>
      <c r="X183" s="136" t="str">
        <f>IF(1=1,IF(OR(W183="",NOT(ISNUMBER(F183))),"",F183*W183*IFERROR(INDEX(D384:D428,MATCH(AE183,B384:B428,0)),1)),N("V7"))</f>
        <v/>
      </c>
      <c r="Y183" s="137" t="str">
        <f>IF(1=1,IF(F183="","",IF(G183="","",IFERROR(INDEX(E384:E428,MATCH(AE183,B384:B428,0)),G183&amp;""))),N("W6"))</f>
        <v/>
      </c>
      <c r="Z183" s="142" t="str">
        <f>IF(1=1,IF(X183="","",IF(AND(ISNUMBER(X183),X183&lt;1,Y183="kg"),MAX(1,ROUND(X183*1000,0)),IF(AND(ISNUMBER(X183),X183&lt;1,Y183="L"),MAX(1,ROUND(X183*100,0)),ROUND(X183,3)))),N("X32"))</f>
        <v/>
      </c>
      <c r="AA183" s="143" t="str">
        <f>IF(1=1,IF(X183="","",IF(AND(ISNUMBER(X183),X183&lt;1,Y183="kg"),"g",IF(AND(ISNUMBER(X183),X183&lt;1,Y183="L"),"cl",Y183))),N("Y32"))</f>
        <v/>
      </c>
      <c r="AB183" s="123" t="str">
        <f>IF(1=1,IF(E183="","",IF(F183="","A CONTROLER",IF(NOT(ISNUMBER(F183)),"TEXTE",IF(OR(W183="",W183&lt;=0),"COMMANDE COUVERTS INCOMPLETE",IF(G183="","UNITE MANQUANTE",IF(COUNTIF(B384:B428,AE183)=0,"UNITE A CONTROLER","OK")))))),N("Z6"))</f>
        <v/>
      </c>
      <c r="AD183" s="144" t="str">
        <f>IF(1=1,IF(E183="","",AD157),N("AB32"))</f>
        <v/>
      </c>
      <c r="AE183" s="125" t="str">
        <f>IF(1=1,IF(G183="","",UPPER(TRIM(SUBSTITUTE(SUBSTITUTE(G183&amp;"",CHAR(160)," ")," "," ")))),N("AC32"))</f>
        <v/>
      </c>
      <c r="AG183" s="244" t="s">
        <v>51</v>
      </c>
    </row>
    <row r="184" spans="1:33" ht="15.75" x14ac:dyDescent="0.25">
      <c r="A184" s="126" t="str">
        <f>IF(1=1,IF(E184="","",A157),N("A33"))</f>
        <v/>
      </c>
      <c r="B184" s="127" t="str">
        <f>IF(1=1,IF(E184="","",B157),N("B33"))</f>
        <v/>
      </c>
      <c r="C184" s="127"/>
      <c r="D184" s="129" t="str">
        <f>IF(ISBLANK(E184),"",LARGE(D157:D183,1)+1)</f>
        <v/>
      </c>
      <c r="E184" s="130"/>
      <c r="F184" s="131"/>
      <c r="G184" s="170"/>
      <c r="H184" s="105"/>
      <c r="I184" s="132" t="str">
        <f>IF(1=1,IF(E184="","",I157),N("H33"))</f>
        <v/>
      </c>
      <c r="J184" s="133" t="str">
        <f>IF(1=1,IF(E184="","",J157),N("I33"))</f>
        <v/>
      </c>
      <c r="K184" s="134" t="str">
        <f>IF(1=1,IF(E184="","",K157),N("J33"))</f>
        <v/>
      </c>
      <c r="L184" s="135" t="str">
        <f>IF(1=1,IF(OR(J184="",O184="",NOT(ISNUMBER(J184)),NOT(ISNUMBER(O184)),J184=0),"",O184/J184),N("L33"))</f>
        <v/>
      </c>
      <c r="M184" s="136" t="str">
        <f>IF(1=1,IF(OR(L184="",NOT(ISNUMBER(F184))),"",F184*L184*IFERROR(INDEX(D384:D428,MATCH(AE184,B384:B428,0)),1)),N("M13"))</f>
        <v/>
      </c>
      <c r="N184" s="137" t="str">
        <f>IF(1=1,IF(F184="","",IF(G184="","",IFERROR(INDEX(E384:E428,MATCH(AE184,B384:B428,0)),G184&amp;""))),N("N6"))</f>
        <v/>
      </c>
      <c r="O184" s="138" t="str">
        <f>IF(1=1,IF(E184="","",O157),N("K33"))</f>
        <v/>
      </c>
      <c r="P184" s="139" t="str">
        <f>IF(1=1,IF(M184="","",IF(AND(ISNUMBER(M184),M184&lt;1,N184="kg"),MAX(1,ROUND(M184*1000,0)),IF(AND(ISNUMBER(M184),M184&lt;1,N184="L"),MAX(1,ROUND(M184*100,0)),ROUND(M184,3)))),N("O33"))</f>
        <v/>
      </c>
      <c r="Q184" s="140" t="str">
        <f>IF(1=1,IF(M184="","",IF(AND(ISNUMBER(M184),M184&lt;1,N184="kg"),"g",IF(AND(ISNUMBER(M184),M184&lt;1,N184="L"),"cl",N184))),N("P33"))</f>
        <v/>
      </c>
      <c r="R184" s="161" t="str">
        <f>IF(1=1,IF(E184="","",IF(F184="","A CONTROLER",IF(NOT(ISNUMBER(F184)),"TEXTE",IF(OR(L184="",L184&lt;=0),"COMMANDE PRINCIPALE INCOMPLETE",IF(G184="","UNITE MANQUANTE",IF(COUNTIF(B384:B428,AE184)=0,"UNITE A CONTROLER","OK")))))),N("Q9"))</f>
        <v/>
      </c>
      <c r="S184" s="105"/>
      <c r="T184" s="141">
        <f t="shared" si="15"/>
        <v>0</v>
      </c>
      <c r="U184" s="133" t="str">
        <f>IF(1=1,IF(E184="","",U157),N("S33"))</f>
        <v/>
      </c>
      <c r="V184" s="133" t="str">
        <f>IF(1=1,IF(E184="","",V157),N("T33"))</f>
        <v/>
      </c>
      <c r="W184" s="135" t="str">
        <f>IF(1=1,IF(OR(U184="",V184="",NOT(ISNUMBER(U184)),NOT(ISNUMBER(V184)),U184=0),"",V184/U184),N("U33"))</f>
        <v/>
      </c>
      <c r="X184" s="136" t="str">
        <f>IF(1=1,IF(OR(W184="",NOT(ISNUMBER(F184))),"",F184*W184*IFERROR(INDEX(D384:D428,MATCH(AE184,B384:B428,0)),1)),N("V7"))</f>
        <v/>
      </c>
      <c r="Y184" s="137" t="str">
        <f>IF(1=1,IF(F184="","",IF(G184="","",IFERROR(INDEX(E384:E428,MATCH(AE184,B384:B428,0)),G184&amp;""))),N("W6"))</f>
        <v/>
      </c>
      <c r="Z184" s="142" t="str">
        <f>IF(1=1,IF(X184="","",IF(AND(ISNUMBER(X184),X184&lt;1,Y184="kg"),MAX(1,ROUND(X184*1000,0)),IF(AND(ISNUMBER(X184),X184&lt;1,Y184="L"),MAX(1,ROUND(X184*100,0)),ROUND(X184,3)))),N("X33"))</f>
        <v/>
      </c>
      <c r="AA184" s="143" t="str">
        <f>IF(1=1,IF(X184="","",IF(AND(ISNUMBER(X184),X184&lt;1,Y184="kg"),"g",IF(AND(ISNUMBER(X184),X184&lt;1,Y184="L"),"cl",Y184))),N("Y33"))</f>
        <v/>
      </c>
      <c r="AB184" s="123" t="str">
        <f>IF(1=1,IF(E184="","",IF(F184="","A CONTROLER",IF(NOT(ISNUMBER(F184)),"TEXTE",IF(OR(W184="",W184&lt;=0),"COMMANDE COUVERTS INCOMPLETE",IF(G184="","UNITE MANQUANTE",IF(COUNTIF(B384:B428,AE184)=0,"UNITE A CONTROLER","OK")))))),N("Z6"))</f>
        <v/>
      </c>
      <c r="AD184" s="144" t="str">
        <f>IF(1=1,IF(E184="","",AD157),N("AB33"))</f>
        <v/>
      </c>
      <c r="AE184" s="125" t="str">
        <f>IF(1=1,IF(G184="","",UPPER(TRIM(SUBSTITUTE(SUBSTITUTE(G184&amp;"",CHAR(160)," ")," "," ")))),N("AC33"))</f>
        <v/>
      </c>
      <c r="AG184" s="244" t="s">
        <v>54</v>
      </c>
    </row>
    <row r="185" spans="1:33" ht="15.75" x14ac:dyDescent="0.25">
      <c r="A185" s="126" t="str">
        <f>IF(1=1,IF(E185="","",A157),N("A34"))</f>
        <v/>
      </c>
      <c r="B185" s="127" t="str">
        <f>IF(1=1,IF(E185="","",B157),N("B34"))</f>
        <v/>
      </c>
      <c r="C185" s="127"/>
      <c r="D185" s="129" t="str">
        <f>IF(ISBLANK(E185),"",LARGE(D157:D184,1)+1)</f>
        <v/>
      </c>
      <c r="E185" s="130"/>
      <c r="F185" s="131"/>
      <c r="G185" s="170"/>
      <c r="H185" s="105"/>
      <c r="I185" s="132" t="str">
        <f>IF(1=1,IF(E185="","",I157),N("H34"))</f>
        <v/>
      </c>
      <c r="J185" s="133" t="str">
        <f>IF(1=1,IF(E185="","",J157),N("I34"))</f>
        <v/>
      </c>
      <c r="K185" s="134" t="str">
        <f>IF(1=1,IF(E185="","",K157),N("J34"))</f>
        <v/>
      </c>
      <c r="L185" s="135" t="str">
        <f>IF(1=1,IF(OR(J185="",O185="",NOT(ISNUMBER(J185)),NOT(ISNUMBER(O185)),J185=0),"",O185/J185),N("L34"))</f>
        <v/>
      </c>
      <c r="M185" s="136" t="str">
        <f>IF(1=1,IF(OR(L185="",NOT(ISNUMBER(F185))),"",F185*L185*IFERROR(INDEX(D384:D428,MATCH(AE185,B384:B428,0)),1)),N("M13"))</f>
        <v/>
      </c>
      <c r="N185" s="137" t="str">
        <f>IF(1=1,IF(F185="","",IF(G185="","",IFERROR(INDEX(E384:E428,MATCH(AE185,B384:B428,0)),G185&amp;""))),N("N6"))</f>
        <v/>
      </c>
      <c r="O185" s="138" t="str">
        <f>IF(1=1,IF(E185="","",O157),N("K34"))</f>
        <v/>
      </c>
      <c r="P185" s="139" t="str">
        <f>IF(1=1,IF(M185="","",IF(AND(ISNUMBER(M185),M185&lt;1,N185="kg"),MAX(1,ROUND(M185*1000,0)),IF(AND(ISNUMBER(M185),M185&lt;1,N185="L"),MAX(1,ROUND(M185*100,0)),ROUND(M185,3)))),N("O34"))</f>
        <v/>
      </c>
      <c r="Q185" s="140" t="str">
        <f>IF(1=1,IF(M185="","",IF(AND(ISNUMBER(M185),M185&lt;1,N185="kg"),"g",IF(AND(ISNUMBER(M185),M185&lt;1,N185="L"),"cl",N185))),N("P34"))</f>
        <v/>
      </c>
      <c r="R185" s="161" t="str">
        <f>IF(1=1,IF(E185="","",IF(F185="","A CONTROLER",IF(NOT(ISNUMBER(F185)),"TEXTE",IF(OR(L185="",L185&lt;=0),"COMMANDE PRINCIPALE INCOMPLETE",IF(G185="","UNITE MANQUANTE",IF(COUNTIF(B384:B428,AE185)=0,"UNITE A CONTROLER","OK")))))),N("Q9"))</f>
        <v/>
      </c>
      <c r="S185" s="105"/>
      <c r="T185" s="141">
        <f t="shared" si="15"/>
        <v>0</v>
      </c>
      <c r="U185" s="133" t="str">
        <f>IF(1=1,IF(E185="","",U157),N("S34"))</f>
        <v/>
      </c>
      <c r="V185" s="133" t="str">
        <f>IF(1=1,IF(E185="","",V157),N("T34"))</f>
        <v/>
      </c>
      <c r="W185" s="135" t="str">
        <f>IF(1=1,IF(OR(U185="",V185="",NOT(ISNUMBER(U185)),NOT(ISNUMBER(V185)),U185=0),"",V185/U185),N("U34"))</f>
        <v/>
      </c>
      <c r="X185" s="136" t="str">
        <f>IF(1=1,IF(OR(W185="",NOT(ISNUMBER(F185))),"",F185*W185*IFERROR(INDEX(D384:D428,MATCH(AE185,B384:B428,0)),1)),N("V7"))</f>
        <v/>
      </c>
      <c r="Y185" s="137" t="str">
        <f>IF(1=1,IF(F185="","",IF(G185="","",IFERROR(INDEX(E384:E428,MATCH(AE185,B384:B428,0)),G185&amp;""))),N("W6"))</f>
        <v/>
      </c>
      <c r="Z185" s="142" t="str">
        <f>IF(1=1,IF(X185="","",IF(AND(ISNUMBER(X185),X185&lt;1,Y185="kg"),MAX(1,ROUND(X185*1000,0)),IF(AND(ISNUMBER(X185),X185&lt;1,Y185="L"),MAX(1,ROUND(X185*100,0)),ROUND(X185,3)))),N("X34"))</f>
        <v/>
      </c>
      <c r="AA185" s="143" t="str">
        <f>IF(1=1,IF(X185="","",IF(AND(ISNUMBER(X185),X185&lt;1,Y185="kg"),"g",IF(AND(ISNUMBER(X185),X185&lt;1,Y185="L"),"cl",Y185))),N("Y34"))</f>
        <v/>
      </c>
      <c r="AB185" s="123" t="str">
        <f>IF(1=1,IF(E185="","",IF(F185="","A CONTROLER",IF(NOT(ISNUMBER(F185)),"TEXTE",IF(OR(W185="",W185&lt;=0),"COMMANDE COUVERTS INCOMPLETE",IF(G185="","UNITE MANQUANTE",IF(COUNTIF(B384:B428,AE185)=0,"UNITE A CONTROLER","OK")))))),N("Z6"))</f>
        <v/>
      </c>
      <c r="AD185" s="144" t="str">
        <f>IF(1=1,IF(E185="","",AD157),N("AB34"))</f>
        <v/>
      </c>
      <c r="AE185" s="125" t="str">
        <f>IF(1=1,IF(G185="","",UPPER(TRIM(SUBSTITUTE(SUBSTITUTE(G185&amp;"",CHAR(160)," ")," "," ")))),N("AC34"))</f>
        <v/>
      </c>
      <c r="AG185" s="244" t="s">
        <v>56</v>
      </c>
    </row>
    <row r="186" spans="1:33" ht="15.75" x14ac:dyDescent="0.25">
      <c r="A186" s="126" t="str">
        <f>IF(1=1,IF(E186="","",A157),N("A35"))</f>
        <v/>
      </c>
      <c r="B186" s="127" t="str">
        <f>IF(1=1,IF(E186="","",B157),N("B35"))</f>
        <v/>
      </c>
      <c r="C186" s="127"/>
      <c r="D186" s="129" t="str">
        <f>IF(ISBLANK(E186),"",LARGE(D157:D185,1)+1)</f>
        <v/>
      </c>
      <c r="E186" s="130"/>
      <c r="F186" s="131"/>
      <c r="G186" s="170"/>
      <c r="H186" s="105"/>
      <c r="I186" s="132" t="str">
        <f>IF(1=1,IF(E186="","",I157),N("H35"))</f>
        <v/>
      </c>
      <c r="J186" s="133" t="str">
        <f>IF(1=1,IF(E186="","",J157),N("I35"))</f>
        <v/>
      </c>
      <c r="K186" s="134" t="str">
        <f>IF(1=1,IF(E186="","",K157),N("J35"))</f>
        <v/>
      </c>
      <c r="L186" s="135" t="str">
        <f>IF(1=1,IF(OR(J186="",O186="",NOT(ISNUMBER(J186)),NOT(ISNUMBER(O186)),J186=0),"",O186/J186),N("L35"))</f>
        <v/>
      </c>
      <c r="M186" s="136" t="str">
        <f>IF(1=1,IF(OR(L186="",NOT(ISNUMBER(F186))),"",F186*L186*IFERROR(INDEX(D384:D428,MATCH(AE186,B384:B428,0)),1)),N("M13"))</f>
        <v/>
      </c>
      <c r="N186" s="137" t="str">
        <f>IF(1=1,IF(F186="","",IF(G186="","",IFERROR(INDEX(E384:E428,MATCH(AE186,B384:B428,0)),G186&amp;""))),N("N6"))</f>
        <v/>
      </c>
      <c r="O186" s="138" t="str">
        <f>IF(1=1,IF(E186="","",O157),N("K35"))</f>
        <v/>
      </c>
      <c r="P186" s="139" t="str">
        <f>IF(1=1,IF(M186="","",IF(AND(ISNUMBER(M186),M186&lt;1,N186="kg"),MAX(1,ROUND(M186*1000,0)),IF(AND(ISNUMBER(M186),M186&lt;1,N186="L"),MAX(1,ROUND(M186*100,0)),ROUND(M186,3)))),N("O35"))</f>
        <v/>
      </c>
      <c r="Q186" s="140" t="str">
        <f>IF(1=1,IF(M186="","",IF(AND(ISNUMBER(M186),M186&lt;1,N186="kg"),"g",IF(AND(ISNUMBER(M186),M186&lt;1,N186="L"),"cl",N186))),N("P35"))</f>
        <v/>
      </c>
      <c r="R186" s="161" t="str">
        <f>IF(1=1,IF(E186="","",IF(F186="","A CONTROLER",IF(NOT(ISNUMBER(F186)),"TEXTE",IF(OR(L186="",L186&lt;=0),"COMMANDE PRINCIPALE INCOMPLETE",IF(G186="","UNITE MANQUANTE",IF(COUNTIF(B384:B428,AE186)=0,"UNITE A CONTROLER","OK")))))),N("Q9"))</f>
        <v/>
      </c>
      <c r="S186" s="105"/>
      <c r="T186" s="141">
        <f t="shared" si="15"/>
        <v>0</v>
      </c>
      <c r="U186" s="133" t="str">
        <f>IF(1=1,IF(E186="","",U157),N("S35"))</f>
        <v/>
      </c>
      <c r="V186" s="133" t="str">
        <f>IF(1=1,IF(E186="","",V157),N("T35"))</f>
        <v/>
      </c>
      <c r="W186" s="135" t="str">
        <f>IF(1=1,IF(OR(U186="",V186="",NOT(ISNUMBER(U186)),NOT(ISNUMBER(V186)),U186=0),"",V186/U186),N("U35"))</f>
        <v/>
      </c>
      <c r="X186" s="136" t="str">
        <f>IF(1=1,IF(OR(W186="",NOT(ISNUMBER(F186))),"",F186*W186*IFERROR(INDEX(D384:D428,MATCH(AE186,B384:B428,0)),1)),N("V7"))</f>
        <v/>
      </c>
      <c r="Y186" s="137" t="str">
        <f>IF(1=1,IF(F186="","",IF(G186="","",IFERROR(INDEX(E384:E428,MATCH(AE186,B384:B428,0)),G186&amp;""))),N("W6"))</f>
        <v/>
      </c>
      <c r="Z186" s="142" t="str">
        <f>IF(1=1,IF(X186="","",IF(AND(ISNUMBER(X186),X186&lt;1,Y186="kg"),MAX(1,ROUND(X186*1000,0)),IF(AND(ISNUMBER(X186),X186&lt;1,Y186="L"),MAX(1,ROUND(X186*100,0)),ROUND(X186,3)))),N("X35"))</f>
        <v/>
      </c>
      <c r="AA186" s="143" t="str">
        <f>IF(1=1,IF(X186="","",IF(AND(ISNUMBER(X186),X186&lt;1,Y186="kg"),"g",IF(AND(ISNUMBER(X186),X186&lt;1,Y186="L"),"cl",Y186))),N("Y35"))</f>
        <v/>
      </c>
      <c r="AB186" s="123" t="str">
        <f>IF(1=1,IF(E186="","",IF(F186="","A CONTROLER",IF(NOT(ISNUMBER(F186)),"TEXTE",IF(OR(W186="",W186&lt;=0),"COMMANDE COUVERTS INCOMPLETE",IF(G186="","UNITE MANQUANTE",IF(COUNTIF(B384:B428,AE186)=0,"UNITE A CONTROLER","OK")))))),N("Z6"))</f>
        <v/>
      </c>
      <c r="AD186" s="144" t="str">
        <f>IF(1=1,IF(E186="","",AD157),N("AB35"))</f>
        <v/>
      </c>
      <c r="AE186" s="125" t="str">
        <f>IF(1=1,IF(G186="","",UPPER(TRIM(SUBSTITUTE(SUBSTITUTE(G186&amp;"",CHAR(160)," ")," "," ")))),N("AC35"))</f>
        <v/>
      </c>
      <c r="AG186" s="244" t="s">
        <v>58</v>
      </c>
    </row>
    <row r="187" spans="1:33" ht="15.75" x14ac:dyDescent="0.25">
      <c r="A187" s="126" t="str">
        <f>IF(1=1,IF(E187="","",A157),N("A36"))</f>
        <v/>
      </c>
      <c r="B187" s="127" t="str">
        <f>IF(1=1,IF(E187="","",B157),N("B36"))</f>
        <v/>
      </c>
      <c r="C187" s="127"/>
      <c r="D187" s="129" t="str">
        <f>IF(ISBLANK(E187),"",LARGE(D157:D186,1)+1)</f>
        <v/>
      </c>
      <c r="E187" s="130"/>
      <c r="F187" s="131"/>
      <c r="G187" s="170"/>
      <c r="H187" s="105"/>
      <c r="I187" s="132" t="str">
        <f>IF(1=1,IF(E187="","",I157),N("H36"))</f>
        <v/>
      </c>
      <c r="J187" s="133" t="str">
        <f>IF(1=1,IF(E187="","",J157),N("I36"))</f>
        <v/>
      </c>
      <c r="K187" s="134" t="str">
        <f>IF(1=1,IF(E187="","",K157),N("J36"))</f>
        <v/>
      </c>
      <c r="L187" s="135" t="str">
        <f>IF(1=1,IF(OR(J187="",O187="",NOT(ISNUMBER(J187)),NOT(ISNUMBER(O187)),J187=0),"",O187/J187),N("L36"))</f>
        <v/>
      </c>
      <c r="M187" s="136" t="str">
        <f>IF(1=1,IF(OR(L187="",NOT(ISNUMBER(F187))),"",F187*L187*IFERROR(INDEX(D384:D428,MATCH(AE187,B384:B428,0)),1)),N("M13"))</f>
        <v/>
      </c>
      <c r="N187" s="137" t="str">
        <f>IF(1=1,IF(F187="","",IF(G187="","",IFERROR(INDEX(E384:E428,MATCH(AE187,B384:B428,0)),G187&amp;""))),N("N6"))</f>
        <v/>
      </c>
      <c r="O187" s="138" t="str">
        <f>IF(1=1,IF(E187="","",O157),N("K36"))</f>
        <v/>
      </c>
      <c r="P187" s="139" t="str">
        <f>IF(1=1,IF(M187="","",IF(AND(ISNUMBER(M187),M187&lt;1,N187="kg"),MAX(1,ROUND(M187*1000,0)),IF(AND(ISNUMBER(M187),M187&lt;1,N187="L"),MAX(1,ROUND(M187*100,0)),ROUND(M187,3)))),N("O36"))</f>
        <v/>
      </c>
      <c r="Q187" s="140" t="str">
        <f>IF(1=1,IF(M187="","",IF(AND(ISNUMBER(M187),M187&lt;1,N187="kg"),"g",IF(AND(ISNUMBER(M187),M187&lt;1,N187="L"),"cl",N187))),N("P36"))</f>
        <v/>
      </c>
      <c r="R187" s="161" t="str">
        <f>IF(1=1,IF(E187="","",IF(F187="","A CONTROLER",IF(NOT(ISNUMBER(F187)),"TEXTE",IF(OR(L187="",L187&lt;=0),"COMMANDE PRINCIPALE INCOMPLETE",IF(G187="","UNITE MANQUANTE",IF(COUNTIF(B384:B428,AE187)=0,"UNITE A CONTROLER","OK")))))),N("Q9"))</f>
        <v/>
      </c>
      <c r="S187" s="105"/>
      <c r="T187" s="141">
        <f t="shared" si="15"/>
        <v>0</v>
      </c>
      <c r="U187" s="133" t="str">
        <f>IF(1=1,IF(E187="","",U157),N("S36"))</f>
        <v/>
      </c>
      <c r="V187" s="133" t="str">
        <f>IF(1=1,IF(E187="","",V157),N("T36"))</f>
        <v/>
      </c>
      <c r="W187" s="135" t="str">
        <f>IF(1=1,IF(OR(U187="",V187="",NOT(ISNUMBER(U187)),NOT(ISNUMBER(V187)),U187=0),"",V187/U187),N("U36"))</f>
        <v/>
      </c>
      <c r="X187" s="136" t="str">
        <f>IF(1=1,IF(OR(W187="",NOT(ISNUMBER(F187))),"",F187*W187*IFERROR(INDEX(D384:D428,MATCH(AE187,B384:B428,0)),1)),N("V7"))</f>
        <v/>
      </c>
      <c r="Y187" s="137" t="str">
        <f>IF(1=1,IF(F187="","",IF(G187="","",IFERROR(INDEX(E384:E428,MATCH(AE187,B384:B428,0)),G187&amp;""))),N("W6"))</f>
        <v/>
      </c>
      <c r="Z187" s="142" t="str">
        <f>IF(1=1,IF(X187="","",IF(AND(ISNUMBER(X187),X187&lt;1,Y187="kg"),MAX(1,ROUND(X187*1000,0)),IF(AND(ISNUMBER(X187),X187&lt;1,Y187="L"),MAX(1,ROUND(X187*100,0)),ROUND(X187,3)))),N("X36"))</f>
        <v/>
      </c>
      <c r="AA187" s="143" t="str">
        <f>IF(1=1,IF(X187="","",IF(AND(ISNUMBER(X187),X187&lt;1,Y187="kg"),"g",IF(AND(ISNUMBER(X187),X187&lt;1,Y187="L"),"cl",Y187))),N("Y36"))</f>
        <v/>
      </c>
      <c r="AB187" s="123" t="str">
        <f>IF(1=1,IF(E187="","",IF(F187="","A CONTROLER",IF(NOT(ISNUMBER(F187)),"TEXTE",IF(OR(W187="",W187&lt;=0),"COMMANDE COUVERTS INCOMPLETE",IF(G187="","UNITE MANQUANTE",IF(COUNTIF(B384:B428,AE187)=0,"UNITE A CONTROLER","OK")))))),N("Z6"))</f>
        <v/>
      </c>
      <c r="AD187" s="144" t="str">
        <f>IF(1=1,IF(E187="","",AD157),N("AB36"))</f>
        <v/>
      </c>
      <c r="AE187" s="125" t="str">
        <f>IF(1=1,IF(G187="","",UPPER(TRIM(SUBSTITUTE(SUBSTITUTE(G187&amp;"",CHAR(160)," ")," "," ")))),N("AC36"))</f>
        <v/>
      </c>
      <c r="AG187" s="244" t="s">
        <v>60</v>
      </c>
    </row>
    <row r="188" spans="1:33" ht="24" customHeight="1" x14ac:dyDescent="0.25">
      <c r="A188" s="126" t="str">
        <f>IF(1=1,IF(E188="","",A157),N("A37"))</f>
        <v/>
      </c>
      <c r="B188" s="127" t="str">
        <f>IF(1=1,IF(E188="","",B157),N("B37"))</f>
        <v/>
      </c>
      <c r="C188" s="127"/>
      <c r="D188" s="129" t="str">
        <f>IF(ISBLANK(E188),"",LARGE(D157:D187,1)+1)</f>
        <v/>
      </c>
      <c r="E188" s="130"/>
      <c r="F188" s="131"/>
      <c r="G188" s="170"/>
      <c r="H188" s="105"/>
      <c r="I188" s="132" t="str">
        <f>IF(1=1,IF(E188="","",I157),N("H37"))</f>
        <v/>
      </c>
      <c r="J188" s="133" t="str">
        <f>IF(1=1,IF(E188="","",J157),N("I37"))</f>
        <v/>
      </c>
      <c r="K188" s="134" t="str">
        <f>IF(1=1,IF(E188="","",K157),N("J37"))</f>
        <v/>
      </c>
      <c r="L188" s="135" t="str">
        <f>IF(1=1,IF(OR(J188="",O188="",NOT(ISNUMBER(J188)),NOT(ISNUMBER(O188)),J188=0),"",O188/J188),N("L37"))</f>
        <v/>
      </c>
      <c r="M188" s="136" t="str">
        <f>IF(1=1,IF(OR(L188="",NOT(ISNUMBER(F188))),"",F188*L188*IFERROR(INDEX(D384:D428,MATCH(AE188,B384:B428,0)),1)),N("M13"))</f>
        <v/>
      </c>
      <c r="N188" s="137" t="str">
        <f>IF(1=1,IF(F188="","",IF(G188="","",IFERROR(INDEX(E384:E428,MATCH(AE188,B384:B428,0)),G188&amp;""))),N("N6"))</f>
        <v/>
      </c>
      <c r="O188" s="138" t="str">
        <f>IF(1=1,IF(E188="","",O157),N("K37"))</f>
        <v/>
      </c>
      <c r="P188" s="139" t="str">
        <f>IF(1=1,IF(M188="","",IF(AND(ISNUMBER(M188),M188&lt;1,N188="kg"),MAX(1,ROUND(M188*1000,0)),IF(AND(ISNUMBER(M188),M188&lt;1,N188="L"),MAX(1,ROUND(M188*100,0)),ROUND(M188,3)))),N("O37"))</f>
        <v/>
      </c>
      <c r="Q188" s="140" t="str">
        <f>IF(1=1,IF(M188="","",IF(AND(ISNUMBER(M188),M188&lt;1,N188="kg"),"g",IF(AND(ISNUMBER(M188),M188&lt;1,N188="L"),"cl",N188))),N("P37"))</f>
        <v/>
      </c>
      <c r="R188" s="161" t="str">
        <f>IF(1=1,IF(E188="","",IF(F188="","A CONTROLER",IF(NOT(ISNUMBER(F188)),"TEXTE",IF(OR(L188="",L188&lt;=0),"COMMANDE PRINCIPALE INCOMPLETE",IF(G188="","UNITE MANQUANTE",IF(COUNTIF(B384:B428,AE188)=0,"UNITE A CONTROLER","OK")))))),N("Q9"))</f>
        <v/>
      </c>
      <c r="S188" s="105"/>
      <c r="T188" s="141">
        <f t="shared" si="15"/>
        <v>0</v>
      </c>
      <c r="U188" s="133" t="str">
        <f>IF(1=1,IF(E188="","",U157),N("S37"))</f>
        <v/>
      </c>
      <c r="V188" s="133" t="str">
        <f>IF(1=1,IF(E188="","",V157),N("T37"))</f>
        <v/>
      </c>
      <c r="W188" s="135" t="str">
        <f>IF(1=1,IF(OR(U188="",V188="",NOT(ISNUMBER(U188)),NOT(ISNUMBER(V188)),U188=0),"",V188/U188),N("U37"))</f>
        <v/>
      </c>
      <c r="X188" s="136" t="str">
        <f>IF(1=1,IF(OR(W188="",NOT(ISNUMBER(F188))),"",F188*W188*IFERROR(INDEX(D384:D428,MATCH(AE188,B384:B428,0)),1)),N("V7"))</f>
        <v/>
      </c>
      <c r="Y188" s="137" t="str">
        <f>IF(1=1,IF(F188="","",IF(G188="","",IFERROR(INDEX(E384:E428,MATCH(AE188,B384:B428,0)),G188&amp;""))),N("W6"))</f>
        <v/>
      </c>
      <c r="Z188" s="142" t="str">
        <f>IF(1=1,IF(X188="","",IF(AND(ISNUMBER(X188),X188&lt;1,Y188="kg"),MAX(1,ROUND(X188*1000,0)),IF(AND(ISNUMBER(X188),X188&lt;1,Y188="L"),MAX(1,ROUND(X188*100,0)),ROUND(X188,3)))),N("X37"))</f>
        <v/>
      </c>
      <c r="AA188" s="143" t="str">
        <f>IF(1=1,IF(X188="","",IF(AND(ISNUMBER(X188),X188&lt;1,Y188="kg"),"g",IF(AND(ISNUMBER(X188),X188&lt;1,Y188="L"),"cl",Y188))),N("Y37"))</f>
        <v/>
      </c>
      <c r="AB188" s="123" t="str">
        <f>IF(1=1,IF(E188="","",IF(F188="","A CONTROLER",IF(NOT(ISNUMBER(F188)),"TEXTE",IF(OR(W188="",W188&lt;=0),"COMMANDE COUVERTS INCOMPLETE",IF(G188="","UNITE MANQUANTE",IF(COUNTIF(B384:B428,AE188)=0,"UNITE A CONTROLER","OK")))))),N("Z6"))</f>
        <v/>
      </c>
      <c r="AD188" s="144" t="str">
        <f>IF(1=1,IF(E188="","",AD157),N("AB37"))</f>
        <v/>
      </c>
      <c r="AE188" s="125" t="str">
        <f>IF(1=1,IF(G188="","",UPPER(TRIM(SUBSTITUTE(SUBSTITUTE(G188&amp;"",CHAR(160)," ")," "," ")))),N("AC37"))</f>
        <v/>
      </c>
      <c r="AG188" s="244" t="s">
        <v>62</v>
      </c>
    </row>
    <row r="189" spans="1:33" ht="15.75" x14ac:dyDescent="0.25">
      <c r="A189" s="126" t="str">
        <f>IF(1=1,IF(E189="","",A157),N("A38"))</f>
        <v/>
      </c>
      <c r="B189" s="127" t="str">
        <f>IF(1=1,IF(E189="","",B157),N("B38"))</f>
        <v/>
      </c>
      <c r="C189" s="127"/>
      <c r="D189" s="129" t="str">
        <f>IF(ISBLANK(E189),"",LARGE(D157:D188,1)+1)</f>
        <v/>
      </c>
      <c r="E189" s="130"/>
      <c r="F189" s="131"/>
      <c r="G189" s="170"/>
      <c r="H189" s="105"/>
      <c r="I189" s="132" t="str">
        <f>IF(1=1,IF(E189="","",I157),N("H38"))</f>
        <v/>
      </c>
      <c r="J189" s="133" t="str">
        <f>IF(1=1,IF(E189="","",J157),N("I38"))</f>
        <v/>
      </c>
      <c r="K189" s="134" t="str">
        <f>IF(1=1,IF(E189="","",K157),N("J38"))</f>
        <v/>
      </c>
      <c r="L189" s="135" t="str">
        <f>IF(1=1,IF(OR(J189="",O189="",NOT(ISNUMBER(J189)),NOT(ISNUMBER(O189)),J189=0),"",O189/J189),N("L38"))</f>
        <v/>
      </c>
      <c r="M189" s="136" t="str">
        <f>IF(1=1,IF(OR(L189="",NOT(ISNUMBER(F189))),"",F189*L189*IFERROR(INDEX(D384:D428,MATCH(AE189,B384:B428,0)),1)),N("M13"))</f>
        <v/>
      </c>
      <c r="N189" s="137" t="str">
        <f>IF(1=1,IF(F189="","",IF(G189="","",IFERROR(INDEX(E384:E428,MATCH(AE189,B384:B428,0)),G189&amp;""))),N("N6"))</f>
        <v/>
      </c>
      <c r="O189" s="138" t="str">
        <f>IF(1=1,IF(E189="","",O157),N("K38"))</f>
        <v/>
      </c>
      <c r="P189" s="139" t="str">
        <f>IF(1=1,IF(M189="","",IF(AND(ISNUMBER(M189),M189&lt;1,N189="kg"),MAX(1,ROUND(M189*1000,0)),IF(AND(ISNUMBER(M189),M189&lt;1,N189="L"),MAX(1,ROUND(M189*100,0)),ROUND(M189,3)))),N("O38"))</f>
        <v/>
      </c>
      <c r="Q189" s="140" t="str">
        <f>IF(1=1,IF(M189="","",IF(AND(ISNUMBER(M189),M189&lt;1,N189="kg"),"g",IF(AND(ISNUMBER(M189),M189&lt;1,N189="L"),"cl",N189))),N("P38"))</f>
        <v/>
      </c>
      <c r="R189" s="161" t="str">
        <f>IF(1=1,IF(E189="","",IF(F189="","A CONTROLER",IF(NOT(ISNUMBER(F189)),"TEXTE",IF(OR(L189="",L189&lt;=0),"COMMANDE PRINCIPALE INCOMPLETE",IF(G189="","UNITE MANQUANTE",IF(COUNTIF(B384:B428,AE189)=0,"UNITE A CONTROLER","OK")))))),N("Q9"))</f>
        <v/>
      </c>
      <c r="S189" s="105"/>
      <c r="T189" s="141">
        <f t="shared" si="15"/>
        <v>0</v>
      </c>
      <c r="U189" s="133" t="str">
        <f>IF(1=1,IF(E189="","",U157),N("S38"))</f>
        <v/>
      </c>
      <c r="V189" s="133" t="str">
        <f>IF(1=1,IF(E189="","",V157),N("T38"))</f>
        <v/>
      </c>
      <c r="W189" s="135" t="str">
        <f>IF(1=1,IF(OR(U189="",V189="",NOT(ISNUMBER(U189)),NOT(ISNUMBER(V189)),U189=0),"",V189/U189),N("U38"))</f>
        <v/>
      </c>
      <c r="X189" s="136" t="str">
        <f>IF(1=1,IF(OR(W189="",NOT(ISNUMBER(F189))),"",F189*W189*IFERROR(INDEX(D384:D428,MATCH(AE189,B384:B428,0)),1)),N("V7"))</f>
        <v/>
      </c>
      <c r="Y189" s="137" t="str">
        <f>IF(1=1,IF(F189="","",IF(G189="","",IFERROR(INDEX(E384:E428,MATCH(AE189,B384:B428,0)),G189&amp;""))),N("W6"))</f>
        <v/>
      </c>
      <c r="Z189" s="142" t="str">
        <f>IF(1=1,IF(X189="","",IF(AND(ISNUMBER(X189),X189&lt;1,Y189="kg"),MAX(1,ROUND(X189*1000,0)),IF(AND(ISNUMBER(X189),X189&lt;1,Y189="L"),MAX(1,ROUND(X189*100,0)),ROUND(X189,3)))),N("X38"))</f>
        <v/>
      </c>
      <c r="AA189" s="143" t="str">
        <f>IF(1=1,IF(X189="","",IF(AND(ISNUMBER(X189),X189&lt;1,Y189="kg"),"g",IF(AND(ISNUMBER(X189),X189&lt;1,Y189="L"),"cl",Y189))),N("Y38"))</f>
        <v/>
      </c>
      <c r="AB189" s="123" t="str">
        <f>IF(1=1,IF(E189="","",IF(F189="","A CONTROLER",IF(NOT(ISNUMBER(F189)),"TEXTE",IF(OR(W189="",W189&lt;=0),"COMMANDE COUVERTS INCOMPLETE",IF(G189="","UNITE MANQUANTE",IF(COUNTIF(B384:B428,AE189)=0,"UNITE A CONTROLER","OK")))))),N("Z6"))</f>
        <v/>
      </c>
      <c r="AD189" s="144" t="str">
        <f>IF(1=1,IF(E189="","",AD157),N("AB38"))</f>
        <v/>
      </c>
      <c r="AE189" s="125" t="str">
        <f>IF(1=1,IF(G189="","",UPPER(TRIM(SUBSTITUTE(SUBSTITUTE(G189&amp;"",CHAR(160)," ")," "," ")))),N("AC38"))</f>
        <v/>
      </c>
      <c r="AG189" s="244" t="s">
        <v>64</v>
      </c>
    </row>
    <row r="190" spans="1:33" ht="15.75" x14ac:dyDescent="0.25">
      <c r="A190" s="126" t="str">
        <f>IF(1=1,IF(E190="","",A157),N("A39"))</f>
        <v/>
      </c>
      <c r="B190" s="127" t="str">
        <f>IF(1=1,IF(E190="","",B157),N("B39"))</f>
        <v/>
      </c>
      <c r="C190" s="127"/>
      <c r="D190" s="129" t="str">
        <f>IF(ISBLANK(E190),"",LARGE(D157:D189,1)+1)</f>
        <v/>
      </c>
      <c r="E190" s="130"/>
      <c r="F190" s="131"/>
      <c r="G190" s="170"/>
      <c r="H190" s="105"/>
      <c r="I190" s="132" t="str">
        <f>IF(1=1,IF(E190="","",I157),N("H39"))</f>
        <v/>
      </c>
      <c r="J190" s="133" t="str">
        <f>IF(1=1,IF(E190="","",J157),N("I39"))</f>
        <v/>
      </c>
      <c r="K190" s="134" t="str">
        <f>IF(1=1,IF(E190="","",K157),N("J39"))</f>
        <v/>
      </c>
      <c r="L190" s="135" t="str">
        <f>IF(1=1,IF(OR(J190="",O190="",NOT(ISNUMBER(J190)),NOT(ISNUMBER(O190)),J190=0),"",O190/J190),N("L39"))</f>
        <v/>
      </c>
      <c r="M190" s="136" t="str">
        <f>IF(1=1,IF(OR(L190="",NOT(ISNUMBER(F190))),"",F190*L190*IFERROR(INDEX(D384:D428,MATCH(AE190,B384:B428,0)),1)),N("M13"))</f>
        <v/>
      </c>
      <c r="N190" s="137" t="str">
        <f>IF(1=1,IF(F190="","",IF(G190="","",IFERROR(INDEX(E384:E428,MATCH(AE190,B384:B428,0)),G190&amp;""))),N("N6"))</f>
        <v/>
      </c>
      <c r="O190" s="138" t="str">
        <f>IF(1=1,IF(E190="","",O157),N("K39"))</f>
        <v/>
      </c>
      <c r="P190" s="139" t="str">
        <f>IF(1=1,IF(M190="","",IF(AND(ISNUMBER(M190),M190&lt;1,N190="kg"),MAX(1,ROUND(M190*1000,0)),IF(AND(ISNUMBER(M190),M190&lt;1,N190="L"),MAX(1,ROUND(M190*100,0)),ROUND(M190,3)))),N("O39"))</f>
        <v/>
      </c>
      <c r="Q190" s="140" t="str">
        <f>IF(1=1,IF(M190="","",IF(AND(ISNUMBER(M190),M190&lt;1,N190="kg"),"g",IF(AND(ISNUMBER(M190),M190&lt;1,N190="L"),"cl",N190))),N("P39"))</f>
        <v/>
      </c>
      <c r="R190" s="161" t="str">
        <f>IF(1=1,IF(E190="","",IF(F190="","A CONTROLER",IF(NOT(ISNUMBER(F190)),"TEXTE",IF(OR(L190="",L190&lt;=0),"COMMANDE PRINCIPALE INCOMPLETE",IF(G190="","UNITE MANQUANTE",IF(COUNTIF(B384:B428,AE190)=0,"UNITE A CONTROLER","OK")))))),N("Q9"))</f>
        <v/>
      </c>
      <c r="S190" s="105"/>
      <c r="T190" s="141">
        <f t="shared" si="15"/>
        <v>0</v>
      </c>
      <c r="U190" s="133" t="str">
        <f>IF(1=1,IF(E190="","",U157),N("S39"))</f>
        <v/>
      </c>
      <c r="V190" s="133" t="str">
        <f>IF(1=1,IF(E190="","",V157),N("T39"))</f>
        <v/>
      </c>
      <c r="W190" s="135" t="str">
        <f>IF(1=1,IF(OR(U190="",V190="",NOT(ISNUMBER(U190)),NOT(ISNUMBER(V190)),U190=0),"",V190/U190),N("U39"))</f>
        <v/>
      </c>
      <c r="X190" s="136" t="str">
        <f>IF(1=1,IF(OR(W190="",NOT(ISNUMBER(F190))),"",F190*W190*IFERROR(INDEX(D384:D428,MATCH(AE190,B384:B428,0)),1)),N("V7"))</f>
        <v/>
      </c>
      <c r="Y190" s="137" t="str">
        <f>IF(1=1,IF(F190="","",IF(G190="","",IFERROR(INDEX(E384:E428,MATCH(AE190,B384:B428,0)),G190&amp;""))),N("W6"))</f>
        <v/>
      </c>
      <c r="Z190" s="142" t="str">
        <f>IF(1=1,IF(X190="","",IF(AND(ISNUMBER(X190),X190&lt;1,Y190="kg"),MAX(1,ROUND(X190*1000,0)),IF(AND(ISNUMBER(X190),X190&lt;1,Y190="L"),MAX(1,ROUND(X190*100,0)),ROUND(X190,3)))),N("X39"))</f>
        <v/>
      </c>
      <c r="AA190" s="143" t="str">
        <f>IF(1=1,IF(X190="","",IF(AND(ISNUMBER(X190),X190&lt;1,Y190="kg"),"g",IF(AND(ISNUMBER(X190),X190&lt;1,Y190="L"),"cl",Y190))),N("Y39"))</f>
        <v/>
      </c>
      <c r="AB190" s="123" t="str">
        <f>IF(1=1,IF(E190="","",IF(F190="","A CONTROLER",IF(NOT(ISNUMBER(F190)),"TEXTE",IF(OR(W190="",W190&lt;=0),"COMMANDE COUVERTS INCOMPLETE",IF(G190="","UNITE MANQUANTE",IF(COUNTIF(B384:B428,AE190)=0,"UNITE A CONTROLER","OK")))))),N("Z6"))</f>
        <v/>
      </c>
      <c r="AD190" s="144" t="str">
        <f>IF(1=1,IF(E190="","",AD157),N("AB39"))</f>
        <v/>
      </c>
      <c r="AE190" s="125" t="str">
        <f>IF(1=1,IF(G190="","",UPPER(TRIM(SUBSTITUTE(SUBSTITUTE(G190&amp;"",CHAR(160)," ")," "," ")))),N("AC39"))</f>
        <v/>
      </c>
      <c r="AG190" s="244" t="s">
        <v>66</v>
      </c>
    </row>
    <row r="191" spans="1:33" ht="15.75" x14ac:dyDescent="0.25">
      <c r="A191" s="126" t="str">
        <f>IF(1=1,IF(E191="","",A157),N("A40"))</f>
        <v/>
      </c>
      <c r="B191" s="127" t="str">
        <f>IF(1=1,IF(E191="","",B157),N("B40"))</f>
        <v/>
      </c>
      <c r="C191" s="127"/>
      <c r="D191" s="129" t="str">
        <f>IF(ISBLANK(E191),"",LARGE(D157:D190,1)+1)</f>
        <v/>
      </c>
      <c r="E191" s="130"/>
      <c r="F191" s="131"/>
      <c r="G191" s="170"/>
      <c r="H191" s="105"/>
      <c r="I191" s="132" t="str">
        <f>IF(1=1,IF(E191="","",I157),N("H40"))</f>
        <v/>
      </c>
      <c r="J191" s="133" t="str">
        <f>IF(1=1,IF(E191="","",J157),N("I40"))</f>
        <v/>
      </c>
      <c r="K191" s="134" t="str">
        <f>IF(1=1,IF(E191="","",K157),N("J40"))</f>
        <v/>
      </c>
      <c r="L191" s="135" t="str">
        <f>IF(1=1,IF(OR(J191="",O191="",NOT(ISNUMBER(J191)),NOT(ISNUMBER(O191)),J191=0),"",O191/J191),N("L40"))</f>
        <v/>
      </c>
      <c r="M191" s="136" t="str">
        <f>IF(1=1,IF(OR(L191="",NOT(ISNUMBER(F191))),"",F191*L191*IFERROR(INDEX(D384:D428,MATCH(AE191,B384:B428,0)),1)),N("M13"))</f>
        <v/>
      </c>
      <c r="N191" s="137" t="str">
        <f>IF(1=1,IF(F191="","",IF(G191="","",IFERROR(INDEX(E384:E428,MATCH(AE191,B384:B428,0)),G191&amp;""))),N("N6"))</f>
        <v/>
      </c>
      <c r="O191" s="138" t="str">
        <f>IF(1=1,IF(E191="","",O157),N("K40"))</f>
        <v/>
      </c>
      <c r="P191" s="139" t="str">
        <f>IF(1=1,IF(M191="","",IF(AND(ISNUMBER(M191),M191&lt;1,N191="kg"),MAX(1,ROUND(M191*1000,0)),IF(AND(ISNUMBER(M191),M191&lt;1,N191="L"),MAX(1,ROUND(M191*100,0)),ROUND(M191,3)))),N("O40"))</f>
        <v/>
      </c>
      <c r="Q191" s="140" t="str">
        <f>IF(1=1,IF(M191="","",IF(AND(ISNUMBER(M191),M191&lt;1,N191="kg"),"g",IF(AND(ISNUMBER(M191),M191&lt;1,N191="L"),"cl",N191))),N("P40"))</f>
        <v/>
      </c>
      <c r="R191" s="161" t="str">
        <f>IF(1=1,IF(E191="","",IF(F191="","A CONTROLER",IF(NOT(ISNUMBER(F191)),"TEXTE",IF(OR(L191="",L191&lt;=0),"COMMANDE PRINCIPALE INCOMPLETE",IF(G191="","UNITE MANQUANTE",IF(COUNTIF(B384:B428,AE191)=0,"UNITE A CONTROLER","OK")))))),N("Q9"))</f>
        <v/>
      </c>
      <c r="S191" s="105"/>
      <c r="T191" s="141">
        <f t="shared" si="15"/>
        <v>0</v>
      </c>
      <c r="U191" s="133" t="str">
        <f>IF(1=1,IF(E191="","",U157),N("S40"))</f>
        <v/>
      </c>
      <c r="V191" s="133" t="str">
        <f>IF(1=1,IF(E191="","",V157),N("T40"))</f>
        <v/>
      </c>
      <c r="W191" s="135" t="str">
        <f>IF(1=1,IF(OR(U191="",V191="",NOT(ISNUMBER(U191)),NOT(ISNUMBER(V191)),U191=0),"",V191/U191),N("U40"))</f>
        <v/>
      </c>
      <c r="X191" s="136" t="str">
        <f>IF(1=1,IF(OR(W191="",NOT(ISNUMBER(F191))),"",F191*W191*IFERROR(INDEX(D384:D428,MATCH(AE191,B384:B428,0)),1)),N("V7"))</f>
        <v/>
      </c>
      <c r="Y191" s="137" t="str">
        <f>IF(1=1,IF(F191="","",IF(G191="","",IFERROR(INDEX(E384:E428,MATCH(AE191,B384:B428,0)),G191&amp;""))),N("W6"))</f>
        <v/>
      </c>
      <c r="Z191" s="142" t="str">
        <f>IF(1=1,IF(X191="","",IF(AND(ISNUMBER(X191),X191&lt;1,Y191="kg"),MAX(1,ROUND(X191*1000,0)),IF(AND(ISNUMBER(X191),X191&lt;1,Y191="L"),MAX(1,ROUND(X191*100,0)),ROUND(X191,3)))),N("X40"))</f>
        <v/>
      </c>
      <c r="AA191" s="143" t="str">
        <f>IF(1=1,IF(X191="","",IF(AND(ISNUMBER(X191),X191&lt;1,Y191="kg"),"g",IF(AND(ISNUMBER(X191),X191&lt;1,Y191="L"),"cl",Y191))),N("Y40"))</f>
        <v/>
      </c>
      <c r="AB191" s="123" t="str">
        <f>IF(1=1,IF(E191="","",IF(F191="","A CONTROLER",IF(NOT(ISNUMBER(F191)),"TEXTE",IF(OR(W191="",W191&lt;=0),"COMMANDE COUVERTS INCOMPLETE",IF(G191="","UNITE MANQUANTE",IF(COUNTIF(B384:B428,AE191)=0,"UNITE A CONTROLER","OK")))))),N("Z6"))</f>
        <v/>
      </c>
      <c r="AD191" s="144" t="str">
        <f>IF(1=1,IF(E191="","",AD157),N("AB40"))</f>
        <v/>
      </c>
      <c r="AE191" s="125" t="str">
        <f>IF(1=1,IF(G191="","",UPPER(TRIM(SUBSTITUTE(SUBSTITUTE(G191&amp;"",CHAR(160)," ")," "," ")))),N("AC40"))</f>
        <v/>
      </c>
      <c r="AG191" s="244" t="s">
        <v>68</v>
      </c>
    </row>
    <row r="192" spans="1:33" ht="23.25" x14ac:dyDescent="0.25">
      <c r="A192" s="207"/>
      <c r="B192" s="208" t="s">
        <v>234</v>
      </c>
      <c r="C192" s="209"/>
      <c r="D192" s="210" t="s">
        <v>239</v>
      </c>
      <c r="E192" s="209"/>
      <c r="F192" s="209"/>
      <c r="G192" s="209"/>
      <c r="H192" s="211"/>
      <c r="I192" s="209"/>
      <c r="J192" s="209"/>
      <c r="K192" s="209"/>
      <c r="L192" s="209"/>
      <c r="M192" s="209"/>
      <c r="N192" s="209"/>
      <c r="O192" s="209"/>
      <c r="P192" s="209" t="str">
        <f>D192</f>
        <v>SOUS-FAMILLE</v>
      </c>
      <c r="Q192" s="209"/>
      <c r="R192" s="209"/>
      <c r="S192" s="211"/>
      <c r="T192" s="212" t="s">
        <v>664</v>
      </c>
      <c r="U192" s="213" cm="1">
        <f t="array" ref="U192">SUMPRODUCT(LEN(E194:E227)-LEN(SUBSTITUTE(E194:E227,"*","")))</f>
        <v>0</v>
      </c>
      <c r="V192" s="209"/>
      <c r="W192" s="209" t="str">
        <f>D192</f>
        <v>SOUS-FAMILLE</v>
      </c>
      <c r="X192" s="209"/>
      <c r="Y192" s="209"/>
      <c r="Z192" s="209"/>
      <c r="AA192" s="209"/>
      <c r="AB192" s="214"/>
      <c r="AC192" s="209"/>
      <c r="AD192" s="209"/>
      <c r="AE192" s="215" t="str">
        <f>B194</f>
        <v>NOM DE LA RECETTE À SAISIR</v>
      </c>
      <c r="AG192" s="244" t="s">
        <v>70</v>
      </c>
    </row>
    <row r="193" spans="1:33" ht="32.25" thickBot="1" x14ac:dyDescent="0.3">
      <c r="A193" s="92" t="s">
        <v>155</v>
      </c>
      <c r="B193" s="92" t="s">
        <v>1</v>
      </c>
      <c r="C193" s="92"/>
      <c r="D193" s="92" t="s">
        <v>2</v>
      </c>
      <c r="E193" s="92" t="s">
        <v>117</v>
      </c>
      <c r="F193" s="92" t="s">
        <v>3</v>
      </c>
      <c r="G193" s="92" t="s">
        <v>4</v>
      </c>
      <c r="H193" s="81"/>
      <c r="I193" s="157" t="s">
        <v>5</v>
      </c>
      <c r="J193" s="92" t="s">
        <v>114</v>
      </c>
      <c r="K193" s="92" t="s">
        <v>4</v>
      </c>
      <c r="L193" s="92" t="s">
        <v>6</v>
      </c>
      <c r="M193" s="94" t="s">
        <v>7</v>
      </c>
      <c r="N193" s="94" t="s">
        <v>116</v>
      </c>
      <c r="O193" s="95" t="s">
        <v>115</v>
      </c>
      <c r="P193" s="96" t="s">
        <v>8</v>
      </c>
      <c r="Q193" s="97" t="s">
        <v>9</v>
      </c>
      <c r="R193" s="92" t="s">
        <v>10</v>
      </c>
      <c r="S193" s="81"/>
      <c r="T193" s="92" t="s">
        <v>117</v>
      </c>
      <c r="U193" s="98" t="s">
        <v>11</v>
      </c>
      <c r="V193" s="95" t="s">
        <v>12</v>
      </c>
      <c r="W193" s="92" t="s">
        <v>13</v>
      </c>
      <c r="X193" s="94" t="s">
        <v>7</v>
      </c>
      <c r="Y193" s="94" t="s">
        <v>116</v>
      </c>
      <c r="Z193" s="99" t="s">
        <v>8</v>
      </c>
      <c r="AA193" s="97" t="s">
        <v>9</v>
      </c>
      <c r="AB193" s="99" t="s">
        <v>10</v>
      </c>
      <c r="AC193" s="240"/>
      <c r="AD193" s="92" t="s">
        <v>14</v>
      </c>
      <c r="AE193" s="92" t="s">
        <v>15</v>
      </c>
      <c r="AG193" s="244" t="s">
        <v>72</v>
      </c>
    </row>
    <row r="194" spans="1:33" ht="18.75" x14ac:dyDescent="0.25">
      <c r="A194" s="158" t="s">
        <v>5640</v>
      </c>
      <c r="B194" s="101" t="s">
        <v>20</v>
      </c>
      <c r="C194" s="101"/>
      <c r="D194" s="102">
        <v>0</v>
      </c>
      <c r="E194" s="103" t="s">
        <v>21</v>
      </c>
      <c r="F194" s="104">
        <v>10</v>
      </c>
      <c r="G194" s="8" t="s">
        <v>119</v>
      </c>
      <c r="H194" s="105"/>
      <c r="I194" s="106" t="str">
        <f>E194</f>
        <v>ÉLÉMENT PRINCIPAL À SAISIR</v>
      </c>
      <c r="J194" s="107">
        <f>F194</f>
        <v>10</v>
      </c>
      <c r="K194" s="108" t="str">
        <f>G194</f>
        <v>Quoi ?</v>
      </c>
      <c r="L194" s="109">
        <f>IF(1=1,IF(OR(J194="",O194="",NOT(ISNUMBER(J194)),NOT(ISNUMBER(O194)),J194=0),"",O194/J194),N("L6"))</f>
        <v>15</v>
      </c>
      <c r="M194" s="110">
        <f>IF(1=1,IF(OR(L194="",NOT(ISNUMBER(F194))),"",F194*L194*IFERROR(INDEX(D384:D428,MATCH(AE194,B384:B428,0)),1)),N("M13"))</f>
        <v>150</v>
      </c>
      <c r="N194" s="111" t="str">
        <f>IF(1=1,IF(F194="","",IF(G194="","",IFERROR(INDEX(E384:E428,MATCH(AE194,B384:B428,0)),G194&amp;""))),N("N6"))</f>
        <v>Quoi ?</v>
      </c>
      <c r="O194" s="112">
        <v>150</v>
      </c>
      <c r="P194" s="113">
        <f>IF(1=1,IF(M194="","",IF(AND(ISNUMBER(M194),M194&lt;1,N194="kg"),MAX(1,ROUND(M194*1000,0)),IF(AND(ISNUMBER(M194),M194&lt;1,N194="L"),MAX(1,ROUND(M194*100,0)),ROUND(M194,3)))),N("O6"))</f>
        <v>150</v>
      </c>
      <c r="Q194" s="114" t="str">
        <f>IF(1=1,IF(M194="","",IF(AND(ISNUMBER(M194),M194&lt;1,N194="kg"),"g",IF(AND(ISNUMBER(M194),M194&lt;1,N194="L"),"cl",N194))),N("P6"))</f>
        <v>Quoi ?</v>
      </c>
      <c r="R194" s="115" t="str">
        <f>IF(1=1,IF(E194="","",IF(F194="","A CONTROLER",IF(NOT(ISNUMBER(F194)),"TEXTE",IF(OR(L194="",L194&lt;=0),"COMMANDE PRINCIPALE INCOMPLETE",IF(G194="","UNITE MANQUANTE",IF(COUNTIF(B384:B428,AE194)=0,"UNITE A CONTROLER","OK")))))),N("Q9"))</f>
        <v>UNITE A CONTROLER</v>
      </c>
      <c r="S194" s="105"/>
      <c r="T194" s="159" t="str">
        <f>B194</f>
        <v>NOM DE LA RECETTE À SAISIR</v>
      </c>
      <c r="U194" s="117">
        <v>100</v>
      </c>
      <c r="V194" s="112">
        <v>150</v>
      </c>
      <c r="W194" s="118">
        <f>IF(1=1,IF(OR(U194="",V194="",NOT(ISNUMBER(U194)),NOT(ISNUMBER(V194)),U194=0),"",V194/U194),N("U6"))</f>
        <v>1.5</v>
      </c>
      <c r="X194" s="119">
        <f>IF(1=1,IF(OR(W194="",NOT(ISNUMBER(F194))),"",F194*W194*IFERROR(INDEX(D384:D428,MATCH(AE194,B384:B428,0)),1)),N("V7"))</f>
        <v>15</v>
      </c>
      <c r="Y194" s="120" t="str">
        <f>IF(1=1,IF(F194="","",IF(G194="","",IFERROR(INDEX(E384:E428,MATCH(AE194,B384:B428,0)),G194&amp;""))),N("W6"))</f>
        <v>Quoi ?</v>
      </c>
      <c r="Z194" s="121">
        <f>IF(1=1,IF(X194="","",IF(AND(ISNUMBER(X194),X194&lt;1,Y194="kg"),MAX(1,ROUND(X194*1000,0)),IF(AND(ISNUMBER(X194),X194&lt;1,Y194="L"),MAX(1,ROUND(X194*100,0)),ROUND(X194,3)))),N("X6"))</f>
        <v>15</v>
      </c>
      <c r="AA194" s="122" t="str">
        <f>IF(1=1,IF(X194="","",IF(AND(ISNUMBER(X194),X194&lt;1,Y194="kg"),"g",IF(AND(ISNUMBER(X194),X194&lt;1,Y194="L"),"cl",Y194))),N("Y6"))</f>
        <v>Quoi ?</v>
      </c>
      <c r="AB194" s="123" t="str">
        <f>IF(1=1,IF(E194="","",IF(F194="","A CONTROLER",IF(NOT(ISNUMBER(F194)),"TEXTE",IF(OR(W194="",W194&lt;=0),"COMMANDE COUVERTS INCOMPLETE",IF(G194="","UNITE MANQUANTE",IF(COUNTIF(B384:B428,AE194)=0,"UNITE A CONTROLER","OK")))))),N("Z6"))</f>
        <v>UNITE A CONTROLER</v>
      </c>
      <c r="AD194" s="124">
        <v>62</v>
      </c>
      <c r="AE194" s="125" t="str">
        <f>IF(1=1,IF(G194="","",UPPER(TRIM(SUBSTITUTE(SUBSTITUTE(G194&amp;"",CHAR(160)," ")," "," ")))),N("AC6"))</f>
        <v>QUOI ?</v>
      </c>
      <c r="AG194" s="244" t="s">
        <v>74</v>
      </c>
    </row>
    <row r="195" spans="1:33" ht="15.75" x14ac:dyDescent="0.25">
      <c r="A195" s="160" t="str">
        <f>IF(1=1,IF(E195="","",A194),N("A7"))</f>
        <v/>
      </c>
      <c r="B195" s="127" t="str">
        <f>IF(1=1,IF(E195="","",B194),N("B7"))</f>
        <v/>
      </c>
      <c r="C195" s="128"/>
      <c r="D195" s="129" t="str">
        <f>IF(ISBLANK(E195),"",LARGE(D194:D194,1)+1)</f>
        <v/>
      </c>
      <c r="E195" s="130"/>
      <c r="F195" s="131"/>
      <c r="G195" s="170"/>
      <c r="H195" s="105"/>
      <c r="I195" s="132" t="str">
        <f>IF(1=1,IF(E195="","",I194),N("H7"))</f>
        <v/>
      </c>
      <c r="J195" s="133" t="str">
        <f>IF(1=1,IF(E195="","",J194),N("I7"))</f>
        <v/>
      </c>
      <c r="K195" s="134" t="str">
        <f>IF(1=1,IF(E195="","",K194),N("J7"))</f>
        <v/>
      </c>
      <c r="L195" s="135" t="str">
        <f>IF(1=1,IF(OR(J195="",O195="",NOT(ISNUMBER(J195)),NOT(ISNUMBER(O195)),J195=0),"",O195/J195),N("L7"))</f>
        <v/>
      </c>
      <c r="M195" s="136" t="str">
        <f>IF(1=1,IF(OR(L195="",NOT(ISNUMBER(F195))),"",F195*L195*IFERROR(INDEX(D384:D428,MATCH(AE195,B384:B428,0)),1)),N("M13"))</f>
        <v/>
      </c>
      <c r="N195" s="137" t="str">
        <f>IF(1=1,IF(F195="","",IF(G195="","",IFERROR(INDEX(E384:E428,MATCH(AE195,B384:B428,0)),G195&amp;""))),N("N6"))</f>
        <v/>
      </c>
      <c r="O195" s="138" t="str">
        <f>IF(1=1,IF(E195="","",O194),N("K7"))</f>
        <v/>
      </c>
      <c r="P195" s="139" t="str">
        <f>IF(1=1,IF(M195="","",IF(AND(ISNUMBER(M195),M195&lt;1,N195="kg"),MAX(1,ROUND(M195*1000,0)),IF(AND(ISNUMBER(M195),M195&lt;1,N195="L"),MAX(1,ROUND(M195*100,0)),ROUND(M195,3)))),N("O7"))</f>
        <v/>
      </c>
      <c r="Q195" s="140" t="str">
        <f>IF(1=1,IF(M195="","",IF(AND(ISNUMBER(M195),M195&lt;1,N195="kg"),"g",IF(AND(ISNUMBER(M195),M195&lt;1,N195="L"),"cl",N195))),N("P7"))</f>
        <v/>
      </c>
      <c r="R195" s="161" t="str">
        <f>IF(1=1,IF(E195="","",IF(F195="","A CONTROLER",IF(NOT(ISNUMBER(F195)),"TEXTE",IF(OR(L195="",L195&lt;=0),"COMMANDE PRINCIPALE INCOMPLETE",IF(G195="","UNITE MANQUANTE",IF(COUNTIF(B384:B428,AE195)=0,"UNITE A CONTROLER","OK")))))),N("Q9"))</f>
        <v/>
      </c>
      <c r="S195" s="105"/>
      <c r="T195" s="141">
        <f t="shared" ref="T195:T228" si="16">E195</f>
        <v>0</v>
      </c>
      <c r="U195" s="133" t="str">
        <f>IF(1=1,IF(E195="","",U194),N("S7"))</f>
        <v/>
      </c>
      <c r="V195" s="133" t="str">
        <f>IF(1=1,IF(E195="","",V194),N("T7"))</f>
        <v/>
      </c>
      <c r="W195" s="135" t="str">
        <f>IF(1=1,IF(OR(U195="",V195="",NOT(ISNUMBER(U195)),NOT(ISNUMBER(V195)),U195=0),"",V195/U195),N("U7"))</f>
        <v/>
      </c>
      <c r="X195" s="136" t="str">
        <f>IF(1=1,IF(OR(W195="",NOT(ISNUMBER(F195))),"",F195*W195*IFERROR(INDEX(D384:D428,MATCH(AE195,B384:B428,0)),1)),N("V7"))</f>
        <v/>
      </c>
      <c r="Y195" s="137" t="str">
        <f>IF(1=1,IF(F195="","",IF(G195="","",IFERROR(INDEX(E384:E428,MATCH(AE195,B384:B428,0)),G195&amp;""))),N("W6"))</f>
        <v/>
      </c>
      <c r="Z195" s="142" t="str">
        <f>IF(1=1,IF(X195="","",IF(AND(ISNUMBER(X195),X195&lt;1,Y195="kg"),MAX(1,ROUND(X195*1000,0)),IF(AND(ISNUMBER(X195),X195&lt;1,Y195="L"),MAX(1,ROUND(X195*100,0)),ROUND(X195,3)))),N("X7"))</f>
        <v/>
      </c>
      <c r="AA195" s="143" t="str">
        <f>IF(1=1,IF(X195="","",IF(AND(ISNUMBER(X195),X195&lt;1,Y195="kg"),"g",IF(AND(ISNUMBER(X195),X195&lt;1,Y195="L"),"cl",Y195))),N("Y7"))</f>
        <v/>
      </c>
      <c r="AB195" s="123" t="str">
        <f>IF(1=1,IF(E195="","",IF(F195="","A CONTROLER",IF(NOT(ISNUMBER(F195)),"TEXTE",IF(OR(W195="",W195&lt;=0),"COMMANDE COUVERTS INCOMPLETE",IF(G195="","UNITE MANQUANTE",IF(COUNTIF(B384:B428,AE195)=0,"UNITE A CONTROLER","OK")))))),N("Z6"))</f>
        <v/>
      </c>
      <c r="AD195" s="144" t="str">
        <f>IF(1=1,IF(E195="","",AD194),N("AB7"))</f>
        <v/>
      </c>
      <c r="AE195" s="125" t="str">
        <f>IF(1=1,IF(G195="","",UPPER(TRIM(SUBSTITUTE(SUBSTITUTE(G195&amp;"",CHAR(160)," ")," "," ")))),N("AC7"))</f>
        <v/>
      </c>
      <c r="AG195" s="244" t="s">
        <v>76</v>
      </c>
    </row>
    <row r="196" spans="1:33" ht="15.75" x14ac:dyDescent="0.25">
      <c r="A196" s="160" t="str">
        <f>IF(1=1,IF(E196="","",A194),N("A8"))</f>
        <v/>
      </c>
      <c r="B196" s="127" t="str">
        <f>IF(1=1,IF(E196="","",B194),N("B8"))</f>
        <v/>
      </c>
      <c r="C196" s="128"/>
      <c r="D196" s="129" t="str">
        <f>IF(ISBLANK(E196),"",LARGE(D194:D195,1)+1)</f>
        <v/>
      </c>
      <c r="E196" s="130"/>
      <c r="F196" s="131"/>
      <c r="G196" s="170"/>
      <c r="H196" s="105"/>
      <c r="I196" s="132" t="str">
        <f>IF(1=1,IF(E196="","",I194),N("H8"))</f>
        <v/>
      </c>
      <c r="J196" s="133" t="str">
        <f>IF(1=1,IF(E196="","",J194),N("I8"))</f>
        <v/>
      </c>
      <c r="K196" s="134" t="str">
        <f>IF(1=1,IF(E196="","",K194),N("J8"))</f>
        <v/>
      </c>
      <c r="L196" s="135" t="str">
        <f>IF(1=1,IF(OR(J196="",O196="",NOT(ISNUMBER(J196)),NOT(ISNUMBER(O196)),J196=0),"",O196/J196),N("L8"))</f>
        <v/>
      </c>
      <c r="M196" s="136" t="str">
        <f>IF(1=1,IF(OR(L196="",NOT(ISNUMBER(F196))),"",F196*L196*IFERROR(INDEX(D384:D428,MATCH(AE196,B384:B428,0)),1)),N("M13"))</f>
        <v/>
      </c>
      <c r="N196" s="137" t="str">
        <f>IF(1=1,IF(F196="","",IF(G196="","",IFERROR(INDEX(E384:E428,MATCH(AE196,B384:B428,0)),G196&amp;""))),N("N6"))</f>
        <v/>
      </c>
      <c r="O196" s="138" t="str">
        <f>IF(1=1,IF(E196="","",O194),N("K8"))</f>
        <v/>
      </c>
      <c r="P196" s="139" t="str">
        <f>IF(1=1,IF(M196="","",IF(AND(ISNUMBER(M196),M196&lt;1,N196="kg"),MAX(1,ROUND(M196*1000,0)),IF(AND(ISNUMBER(M196),M196&lt;1,N196="L"),MAX(1,ROUND(M196*100,0)),ROUND(M196,3)))),N("O8"))</f>
        <v/>
      </c>
      <c r="Q196" s="140" t="str">
        <f>IF(1=1,IF(M196="","",IF(AND(ISNUMBER(M196),M196&lt;1,N196="kg"),"g",IF(AND(ISNUMBER(M196),M196&lt;1,N196="L"),"cl",N196))),N("P8"))</f>
        <v/>
      </c>
      <c r="R196" s="161" t="str">
        <f>IF(1=1,IF(E196="","",IF(F196="","A CONTROLER",IF(NOT(ISNUMBER(F196)),"TEXTE",IF(OR(L196="",L196&lt;=0),"COMMANDE PRINCIPALE INCOMPLETE",IF(G196="","UNITE MANQUANTE",IF(COUNTIF(B384:B428,AE196)=0,"UNITE A CONTROLER","OK")))))),N("Q9"))</f>
        <v/>
      </c>
      <c r="S196" s="105"/>
      <c r="T196" s="141">
        <f t="shared" si="16"/>
        <v>0</v>
      </c>
      <c r="U196" s="133" t="str">
        <f>IF(1=1,IF(E196="","",U194),N("S8"))</f>
        <v/>
      </c>
      <c r="V196" s="133" t="str">
        <f>IF(1=1,IF(E196="","",V194),N("T8"))</f>
        <v/>
      </c>
      <c r="W196" s="135" t="str">
        <f>IF(1=1,IF(OR(U196="",V196="",NOT(ISNUMBER(U196)),NOT(ISNUMBER(V196)),U196=0),"",V196/U196),N("U8"))</f>
        <v/>
      </c>
      <c r="X196" s="136" t="str">
        <f>IF(1=1,IF(OR(W196="",NOT(ISNUMBER(F196))),"",F196*W196*IFERROR(INDEX(D384:D428,MATCH(AE196,B384:B428,0)),1)),N("V7"))</f>
        <v/>
      </c>
      <c r="Y196" s="137" t="str">
        <f>IF(1=1,IF(F196="","",IF(G196="","",IFERROR(INDEX(E384:E428,MATCH(AE196,B384:B428,0)),G196&amp;""))),N("W6"))</f>
        <v/>
      </c>
      <c r="Z196" s="142" t="str">
        <f>IF(1=1,IF(X196="","",IF(AND(ISNUMBER(X196),X196&lt;1,Y196="kg"),MAX(1,ROUND(X196*1000,0)),IF(AND(ISNUMBER(X196),X196&lt;1,Y196="L"),MAX(1,ROUND(X196*100,0)),ROUND(X196,3)))),N("X8"))</f>
        <v/>
      </c>
      <c r="AA196" s="143" t="str">
        <f>IF(1=1,IF(X196="","",IF(AND(ISNUMBER(X196),X196&lt;1,Y196="kg"),"g",IF(AND(ISNUMBER(X196),X196&lt;1,Y196="L"),"cl",Y196))),N("Y8"))</f>
        <v/>
      </c>
      <c r="AB196" s="123" t="str">
        <f>IF(1=1,IF(E196="","",IF(F196="","A CONTROLER",IF(NOT(ISNUMBER(F196)),"TEXTE",IF(OR(W196="",W196&lt;=0),"COMMANDE COUVERTS INCOMPLETE",IF(G196="","UNITE MANQUANTE",IF(COUNTIF(B384:B428,AE196)=0,"UNITE A CONTROLER","OK")))))),N("Z6"))</f>
        <v/>
      </c>
      <c r="AD196" s="144" t="str">
        <f>IF(1=1,IF(E196="","",AD194),N("AB8"))</f>
        <v/>
      </c>
      <c r="AE196" s="125" t="str">
        <f>IF(1=1,IF(G196="","",UPPER(TRIM(SUBSTITUTE(SUBSTITUTE(G196&amp;"",CHAR(160)," ")," "," ")))),N("AC8"))</f>
        <v/>
      </c>
      <c r="AG196" s="244" t="s">
        <v>78</v>
      </c>
    </row>
    <row r="197" spans="1:33" ht="15.75" x14ac:dyDescent="0.25">
      <c r="A197" s="160" t="str">
        <f>IF(1=1,IF(E197="","",A194),N("A9"))</f>
        <v/>
      </c>
      <c r="B197" s="127" t="str">
        <f>IF(1=1,IF(E197="","",B194),N("B9"))</f>
        <v/>
      </c>
      <c r="C197" s="128"/>
      <c r="D197" s="129" t="str">
        <f>IF(ISBLANK(E197),"",LARGE(D194:D196,1)+1)</f>
        <v/>
      </c>
      <c r="E197" s="130"/>
      <c r="F197" s="131"/>
      <c r="G197" s="170"/>
      <c r="H197" s="105"/>
      <c r="I197" s="132" t="str">
        <f>IF(1=1,IF(E197="","",I194),N("H9"))</f>
        <v/>
      </c>
      <c r="J197" s="133" t="str">
        <f>IF(1=1,IF(E197="","",J194),N("I9"))</f>
        <v/>
      </c>
      <c r="K197" s="134" t="str">
        <f>IF(1=1,IF(E197="","",K194),N("J9"))</f>
        <v/>
      </c>
      <c r="L197" s="135" t="str">
        <f>IF(1=1,IF(OR(J197="",O197="",NOT(ISNUMBER(J197)),NOT(ISNUMBER(O197)),J197=0),"",O197/J197),N("L9"))</f>
        <v/>
      </c>
      <c r="M197" s="136" t="str">
        <f>IF(1=1,IF(OR(L197="",NOT(ISNUMBER(F197))),"",F197*L197*IFERROR(INDEX(D384:D428,MATCH(AE197,B384:B428,0)),1)),N("M13"))</f>
        <v/>
      </c>
      <c r="N197" s="137" t="str">
        <f>IF(1=1,IF(F197="","",IF(G197="","",IFERROR(INDEX(E384:E428,MATCH(AE197,B384:B428,0)),G197&amp;""))),N("N6"))</f>
        <v/>
      </c>
      <c r="O197" s="138" t="str">
        <f>IF(1=1,IF(E197="","",O194),N("K9"))</f>
        <v/>
      </c>
      <c r="P197" s="139" t="str">
        <f>IF(1=1,IF(M197="","",IF(AND(ISNUMBER(M197),M197&lt;1,N197="kg"),MAX(1,ROUND(M197*1000,0)),IF(AND(ISNUMBER(M197),M197&lt;1,N197="L"),MAX(1,ROUND(M197*100,0)),ROUND(M197,3)))),N("O9"))</f>
        <v/>
      </c>
      <c r="Q197" s="140" t="str">
        <f>IF(1=1,IF(M197="","",IF(AND(ISNUMBER(M197),M197&lt;1,N197="kg"),"g",IF(AND(ISNUMBER(M197),M197&lt;1,N197="L"),"cl",N197))),N("P9"))</f>
        <v/>
      </c>
      <c r="R197" s="161" t="str">
        <f>IF(1=1,IF(E197="","",IF(F197="","A CONTROLER",IF(NOT(ISNUMBER(F197)),"TEXTE",IF(OR(L197="",L197&lt;=0),"COMMANDE PRINCIPALE INCOMPLETE",IF(G197="","UNITE MANQUANTE",IF(COUNTIF(B384:B428,AE197)=0,"UNITE A CONTROLER","OK")))))),N("Q9"))</f>
        <v/>
      </c>
      <c r="S197" s="105"/>
      <c r="T197" s="141">
        <f t="shared" si="16"/>
        <v>0</v>
      </c>
      <c r="U197" s="133" t="str">
        <f>IF(1=1,IF(E197="","",U194),N("S9"))</f>
        <v/>
      </c>
      <c r="V197" s="133" t="str">
        <f>IF(1=1,IF(E197="","",V194),N("T9"))</f>
        <v/>
      </c>
      <c r="W197" s="135" t="str">
        <f>IF(1=1,IF(OR(U197="",V197="",NOT(ISNUMBER(U197)),NOT(ISNUMBER(V197)),U197=0),"",V197/U197),N("U9"))</f>
        <v/>
      </c>
      <c r="X197" s="136" t="str">
        <f>IF(1=1,IF(OR(W197="",NOT(ISNUMBER(F197))),"",F197*W197*IFERROR(INDEX(D384:D428,MATCH(AE197,B384:B428,0)),1)),N("V7"))</f>
        <v/>
      </c>
      <c r="Y197" s="137" t="str">
        <f>IF(1=1,IF(F197="","",IF(G197="","",IFERROR(INDEX(E384:E428,MATCH(AE197,B384:B428,0)),G197&amp;""))),N("W6"))</f>
        <v/>
      </c>
      <c r="Z197" s="142" t="str">
        <f>IF(1=1,IF(X197="","",IF(AND(ISNUMBER(X197),X197&lt;1,Y197="kg"),MAX(1,ROUND(X197*1000,0)),IF(AND(ISNUMBER(X197),X197&lt;1,Y197="L"),MAX(1,ROUND(X197*100,0)),ROUND(X197,3)))),N("X9"))</f>
        <v/>
      </c>
      <c r="AA197" s="143" t="str">
        <f>IF(1=1,IF(X197="","",IF(AND(ISNUMBER(X197),X197&lt;1,Y197="kg"),"g",IF(AND(ISNUMBER(X197),X197&lt;1,Y197="L"),"cl",Y197))),N("Y9"))</f>
        <v/>
      </c>
      <c r="AB197" s="123" t="str">
        <f>IF(1=1,IF(E197="","",IF(F197="","A CONTROLER",IF(NOT(ISNUMBER(F197)),"TEXTE",IF(OR(W197="",W197&lt;=0),"COMMANDE COUVERTS INCOMPLETE",IF(G197="","UNITE MANQUANTE",IF(COUNTIF(B384:B428,AE197)=0,"UNITE A CONTROLER","OK")))))),N("Z6"))</f>
        <v/>
      </c>
      <c r="AD197" s="144" t="str">
        <f>IF(1=1,IF(E197="","",AD194),N("AB9"))</f>
        <v/>
      </c>
      <c r="AE197" s="125" t="str">
        <f>IF(1=1,IF(G197="","",UPPER(TRIM(SUBSTITUTE(SUBSTITUTE(G197&amp;"",CHAR(160)," ")," "," ")))),N("AC9"))</f>
        <v/>
      </c>
      <c r="AG197" s="244" t="s">
        <v>80</v>
      </c>
    </row>
    <row r="198" spans="1:33" ht="15.75" x14ac:dyDescent="0.25">
      <c r="A198" s="160" t="str">
        <f>IF(1=1,IF(E198="","",A194),N("A10"))</f>
        <v/>
      </c>
      <c r="B198" s="127" t="str">
        <f>IF(1=1,IF(E198="","",B194),N("B10"))</f>
        <v/>
      </c>
      <c r="C198" s="128"/>
      <c r="D198" s="129" t="str">
        <f>IF(ISBLANK(E198),"",LARGE(D194:D197,1)+1)</f>
        <v/>
      </c>
      <c r="E198" s="130"/>
      <c r="F198" s="131"/>
      <c r="G198" s="170"/>
      <c r="H198" s="105"/>
      <c r="I198" s="132" t="str">
        <f>IF(1=1,IF(E198="","",I194),N("H10"))</f>
        <v/>
      </c>
      <c r="J198" s="133" t="str">
        <f>IF(1=1,IF(E198="","",J194),N("I10"))</f>
        <v/>
      </c>
      <c r="K198" s="134" t="str">
        <f>IF(1=1,IF(E198="","",K194),N("J10"))</f>
        <v/>
      </c>
      <c r="L198" s="135" t="str">
        <f>IF(1=1,IF(OR(J198="",O198="",NOT(ISNUMBER(J198)),NOT(ISNUMBER(O198)),J198=0),"",O198/J198),N("L10"))</f>
        <v/>
      </c>
      <c r="M198" s="136" t="str">
        <f>IF(1=1,IF(OR(L198="",NOT(ISNUMBER(F198))),"",F198*L198*IFERROR(INDEX(D384:D428,MATCH(AE198,B384:B428,0)),1)),N("M13"))</f>
        <v/>
      </c>
      <c r="N198" s="137" t="str">
        <f>IF(1=1,IF(F198="","",IF(G198="","",IFERROR(INDEX(E384:E428,MATCH(AE198,B384:B428,0)),G198&amp;""))),N("N6"))</f>
        <v/>
      </c>
      <c r="O198" s="138" t="str">
        <f>IF(1=1,IF(E198="","",O194),N("K10"))</f>
        <v/>
      </c>
      <c r="P198" s="139" t="str">
        <f>IF(1=1,IF(M198="","",IF(AND(ISNUMBER(M198),M198&lt;1,N198="kg"),MAX(1,ROUND(M198*1000,0)),IF(AND(ISNUMBER(M198),M198&lt;1,N198="L"),MAX(1,ROUND(M198*100,0)),ROUND(M198,3)))),N("O10"))</f>
        <v/>
      </c>
      <c r="Q198" s="140" t="str">
        <f>IF(1=1,IF(M198="","",IF(AND(ISNUMBER(M198),M198&lt;1,N198="kg"),"g",IF(AND(ISNUMBER(M198),M198&lt;1,N198="L"),"cl",N198))),N("P10"))</f>
        <v/>
      </c>
      <c r="R198" s="161" t="str">
        <f>IF(1=1,IF(E198="","",IF(F198="","A CONTROLER",IF(NOT(ISNUMBER(F198)),"TEXTE",IF(OR(L198="",L198&lt;=0),"COMMANDE PRINCIPALE INCOMPLETE",IF(G198="","UNITE MANQUANTE",IF(COUNTIF(B384:B428,AE198)=0,"UNITE A CONTROLER","OK")))))),N("Q9"))</f>
        <v/>
      </c>
      <c r="S198" s="105"/>
      <c r="T198" s="141">
        <f t="shared" si="16"/>
        <v>0</v>
      </c>
      <c r="U198" s="133" t="str">
        <f>IF(1=1,IF(E198="","",U194),N("S10"))</f>
        <v/>
      </c>
      <c r="V198" s="133" t="str">
        <f>IF(1=1,IF(E198="","",V194),N("T10"))</f>
        <v/>
      </c>
      <c r="W198" s="135" t="str">
        <f>IF(1=1,IF(OR(U198="",V198="",NOT(ISNUMBER(U198)),NOT(ISNUMBER(V198)),U198=0),"",V198/U198),N("U10"))</f>
        <v/>
      </c>
      <c r="X198" s="136" t="str">
        <f>IF(1=1,IF(OR(W198="",NOT(ISNUMBER(F198))),"",F198*W198*IFERROR(INDEX(D384:D428,MATCH(AE198,B384:B428,0)),1)),N("V7"))</f>
        <v/>
      </c>
      <c r="Y198" s="137" t="str">
        <f>IF(1=1,IF(F198="","",IF(G198="","",IFERROR(INDEX(E384:E428,MATCH(AE198,B384:B428,0)),G198&amp;""))),N("W6"))</f>
        <v/>
      </c>
      <c r="Z198" s="142" t="str">
        <f>IF(1=1,IF(X198="","",IF(AND(ISNUMBER(X198),X198&lt;1,Y198="kg"),MAX(1,ROUND(X198*1000,0)),IF(AND(ISNUMBER(X198),X198&lt;1,Y198="L"),MAX(1,ROUND(X198*100,0)),ROUND(X198,3)))),N("X10"))</f>
        <v/>
      </c>
      <c r="AA198" s="143" t="str">
        <f>IF(1=1,IF(X198="","",IF(AND(ISNUMBER(X198),X198&lt;1,Y198="kg"),"g",IF(AND(ISNUMBER(X198),X198&lt;1,Y198="L"),"cl",Y198))),N("Y10"))</f>
        <v/>
      </c>
      <c r="AB198" s="123" t="str">
        <f>IF(1=1,IF(E198="","",IF(F198="","A CONTROLER",IF(NOT(ISNUMBER(F198)),"TEXTE",IF(OR(W198="",W198&lt;=0),"COMMANDE COUVERTS INCOMPLETE",IF(G198="","UNITE MANQUANTE",IF(COUNTIF(B384:B428,AE198)=0,"UNITE A CONTROLER","OK")))))),N("Z6"))</f>
        <v/>
      </c>
      <c r="AD198" s="144" t="str">
        <f>IF(1=1,IF(E198="","",AD194),N("AB10"))</f>
        <v/>
      </c>
      <c r="AE198" s="125" t="str">
        <f>IF(1=1,IF(G198="","",UPPER(TRIM(SUBSTITUTE(SUBSTITUTE(G198&amp;"",CHAR(160)," ")," "," ")))),N("AC10"))</f>
        <v/>
      </c>
      <c r="AG198" s="244" t="s">
        <v>66</v>
      </c>
    </row>
    <row r="199" spans="1:33" ht="15.75" x14ac:dyDescent="0.25">
      <c r="A199" s="160" t="str">
        <f>IF(1=1,IF(E199="","",A194),N("A11"))</f>
        <v/>
      </c>
      <c r="B199" s="127" t="str">
        <f>IF(1=1,IF(E199="","",B194),N("B11"))</f>
        <v/>
      </c>
      <c r="C199" s="128"/>
      <c r="D199" s="129" t="str">
        <f>IF(ISBLANK(E199),"",LARGE(D194:D198,1)+1)</f>
        <v/>
      </c>
      <c r="E199" s="130"/>
      <c r="F199" s="131"/>
      <c r="G199" s="170"/>
      <c r="H199" s="105"/>
      <c r="I199" s="132" t="str">
        <f>IF(1=1,IF(E199="","",I194),N("H11"))</f>
        <v/>
      </c>
      <c r="J199" s="133" t="str">
        <f>IF(1=1,IF(E199="","",J194),N("I11"))</f>
        <v/>
      </c>
      <c r="K199" s="134" t="str">
        <f>IF(1=1,IF(E199="","",K194),N("J11"))</f>
        <v/>
      </c>
      <c r="L199" s="135" t="str">
        <f>IF(1=1,IF(OR(J199="",O199="",NOT(ISNUMBER(J199)),NOT(ISNUMBER(O199)),J199=0),"",O199/J199),N("L11"))</f>
        <v/>
      </c>
      <c r="M199" s="136" t="str">
        <f>IF(1=1,IF(OR(L199="",NOT(ISNUMBER(F199))),"",F199*L199*IFERROR(INDEX(D384:D428,MATCH(AE199,B384:B428,0)),1)),N("M13"))</f>
        <v/>
      </c>
      <c r="N199" s="137" t="str">
        <f>IF(1=1,IF(F199="","",IF(G199="","",IFERROR(INDEX(E384:E428,MATCH(AE199,B384:B428,0)),G199&amp;""))),N("N6"))</f>
        <v/>
      </c>
      <c r="O199" s="138" t="str">
        <f>IF(1=1,IF(E199="","",O194),N("K11"))</f>
        <v/>
      </c>
      <c r="P199" s="139" t="str">
        <f>IF(1=1,IF(M199="","",IF(AND(ISNUMBER(M199),M199&lt;1,N199="kg"),MAX(1,ROUND(M199*1000,0)),IF(AND(ISNUMBER(M199),M199&lt;1,N199="L"),MAX(1,ROUND(M199*100,0)),ROUND(M199,3)))),N("O11"))</f>
        <v/>
      </c>
      <c r="Q199" s="140" t="str">
        <f>IF(1=1,IF(M199="","",IF(AND(ISNUMBER(M199),M199&lt;1,N199="kg"),"g",IF(AND(ISNUMBER(M199),M199&lt;1,N199="L"),"cl",N199))),N("P11"))</f>
        <v/>
      </c>
      <c r="R199" s="161" t="str">
        <f>IF(1=1,IF(E199="","",IF(F199="","A CONTROLER",IF(NOT(ISNUMBER(F199)),"TEXTE",IF(OR(L199="",L199&lt;=0),"COMMANDE PRINCIPALE INCOMPLETE",IF(G199="","UNITE MANQUANTE",IF(COUNTIF(B384:B428,AE199)=0,"UNITE A CONTROLER","OK")))))),N("Q9"))</f>
        <v/>
      </c>
      <c r="S199" s="105"/>
      <c r="T199" s="141">
        <f t="shared" si="16"/>
        <v>0</v>
      </c>
      <c r="U199" s="133" t="str">
        <f>IF(1=1,IF(E199="","",U194),N("S11"))</f>
        <v/>
      </c>
      <c r="V199" s="133" t="str">
        <f>IF(1=1,IF(E199="","",V194),N("T11"))</f>
        <v/>
      </c>
      <c r="W199" s="135" t="str">
        <f>IF(1=1,IF(OR(U199="",V199="",NOT(ISNUMBER(U199)),NOT(ISNUMBER(V199)),U199=0),"",V199/U199),N("U11"))</f>
        <v/>
      </c>
      <c r="X199" s="136" t="str">
        <f>IF(1=1,IF(OR(W199="",NOT(ISNUMBER(F199))),"",F199*W199*IFERROR(INDEX(D384:D428,MATCH(AE199,B384:B428,0)),1)),N("V7"))</f>
        <v/>
      </c>
      <c r="Y199" s="137" t="str">
        <f>IF(1=1,IF(F199="","",IF(G199="","",IFERROR(INDEX(E384:E428,MATCH(AE199,B384:B428,0)),G199&amp;""))),N("W6"))</f>
        <v/>
      </c>
      <c r="Z199" s="142" t="str">
        <f>IF(1=1,IF(X199="","",IF(AND(ISNUMBER(X199),X199&lt;1,Y199="kg"),MAX(1,ROUND(X199*1000,0)),IF(AND(ISNUMBER(X199),X199&lt;1,Y199="L"),MAX(1,ROUND(X199*100,0)),ROUND(X199,3)))),N("X11"))</f>
        <v/>
      </c>
      <c r="AA199" s="143" t="str">
        <f>IF(1=1,IF(X199="","",IF(AND(ISNUMBER(X199),X199&lt;1,Y199="kg"),"g",IF(AND(ISNUMBER(X199),X199&lt;1,Y199="L"),"cl",Y199))),N("Y11"))</f>
        <v/>
      </c>
      <c r="AB199" s="123" t="str">
        <f>IF(1=1,IF(E199="","",IF(F199="","A CONTROLER",IF(NOT(ISNUMBER(F199)),"TEXTE",IF(OR(W199="",W199&lt;=0),"COMMANDE COUVERTS INCOMPLETE",IF(G199="","UNITE MANQUANTE",IF(COUNTIF(B384:B428,AE199)=0,"UNITE A CONTROLER","OK")))))),N("Z6"))</f>
        <v/>
      </c>
      <c r="AD199" s="144" t="str">
        <f>IF(1=1,IF(E199="","",AD194),N("AB11"))</f>
        <v/>
      </c>
      <c r="AE199" s="125" t="str">
        <f>IF(1=1,IF(G199="","",UPPER(TRIM(SUBSTITUTE(SUBSTITUTE(G199&amp;"",CHAR(160)," ")," "," ")))),N("AC11"))</f>
        <v/>
      </c>
      <c r="AG199" s="244" t="s">
        <v>64</v>
      </c>
    </row>
    <row r="200" spans="1:33" ht="15.75" x14ac:dyDescent="0.25">
      <c r="A200" s="160" t="str">
        <f>IF(1=1,IF(E200="","",A194),N("A12"))</f>
        <v/>
      </c>
      <c r="B200" s="127" t="str">
        <f>IF(1=1,IF(E200="","",B194),N("B12"))</f>
        <v/>
      </c>
      <c r="C200" s="128"/>
      <c r="D200" s="129" t="str">
        <f>IF(ISBLANK(E200),"",LARGE(D194:D199,1)+1)</f>
        <v/>
      </c>
      <c r="E200" s="130"/>
      <c r="F200" s="131"/>
      <c r="G200" s="170"/>
      <c r="H200" s="105"/>
      <c r="I200" s="132" t="str">
        <f>IF(1=1,IF(E200="","",I194),N("H12"))</f>
        <v/>
      </c>
      <c r="J200" s="133" t="str">
        <f>IF(1=1,IF(E200="","",J194),N("I12"))</f>
        <v/>
      </c>
      <c r="K200" s="134" t="str">
        <f>IF(1=1,IF(E200="","",K194),N("J12"))</f>
        <v/>
      </c>
      <c r="L200" s="135" t="str">
        <f>IF(1=1,IF(OR(J200="",O200="",NOT(ISNUMBER(J200)),NOT(ISNUMBER(O200)),J200=0),"",O200/J200),N("L12"))</f>
        <v/>
      </c>
      <c r="M200" s="136" t="str">
        <f>IF(1=1,IF(OR(L200="",NOT(ISNUMBER(F200))),"",F200*L200*IFERROR(INDEX(D384:D428,MATCH(AE200,B384:B428,0)),1)),N("M13"))</f>
        <v/>
      </c>
      <c r="N200" s="137" t="str">
        <f>IF(1=1,IF(F200="","",IF(G200="","",IFERROR(INDEX(E384:E428,MATCH(AE200,B384:B428,0)),G200&amp;""))),N("N6"))</f>
        <v/>
      </c>
      <c r="O200" s="138" t="str">
        <f>IF(1=1,IF(E200="","",O194),N("K12"))</f>
        <v/>
      </c>
      <c r="P200" s="139" t="str">
        <f>IF(1=1,IF(M200="","",IF(AND(ISNUMBER(M200),M200&lt;1,N200="kg"),MAX(1,ROUND(M200*1000,0)),IF(AND(ISNUMBER(M200),M200&lt;1,N200="L"),MAX(1,ROUND(M200*100,0)),ROUND(M200,3)))),N("O12"))</f>
        <v/>
      </c>
      <c r="Q200" s="140" t="str">
        <f>IF(1=1,IF(M200="","",IF(AND(ISNUMBER(M200),M200&lt;1,N200="kg"),"g",IF(AND(ISNUMBER(M200),M200&lt;1,N200="L"),"cl",N200))),N("P12"))</f>
        <v/>
      </c>
      <c r="R200" s="161" t="str">
        <f>IF(1=1,IF(E200="","",IF(F200="","A CONTROLER",IF(NOT(ISNUMBER(F200)),"TEXTE",IF(OR(L200="",L200&lt;=0),"COMMANDE PRINCIPALE INCOMPLETE",IF(G200="","UNITE MANQUANTE",IF(COUNTIF(B384:B428,AE200)=0,"UNITE A CONTROLER","OK")))))),N("Q9"))</f>
        <v/>
      </c>
      <c r="S200" s="105"/>
      <c r="T200" s="141">
        <f t="shared" si="16"/>
        <v>0</v>
      </c>
      <c r="U200" s="133" t="str">
        <f>IF(1=1,IF(E200="","",U194),N("S12"))</f>
        <v/>
      </c>
      <c r="V200" s="133" t="str">
        <f>IF(1=1,IF(E200="","",V194),N("T12"))</f>
        <v/>
      </c>
      <c r="W200" s="135" t="str">
        <f>IF(1=1,IF(OR(U200="",V200="",NOT(ISNUMBER(U200)),NOT(ISNUMBER(V200)),U200=0),"",V200/U200),N("U12"))</f>
        <v/>
      </c>
      <c r="X200" s="136" t="str">
        <f>IF(1=1,IF(OR(W200="",NOT(ISNUMBER(F200))),"",F200*W200*IFERROR(INDEX(D384:D428,MATCH(AE200,B384:B428,0)),1)),N("V7"))</f>
        <v/>
      </c>
      <c r="Y200" s="137" t="str">
        <f>IF(1=1,IF(F200="","",IF(G200="","",IFERROR(INDEX(E384:E428,MATCH(AE200,B384:B428,0)),G200&amp;""))),N("W6"))</f>
        <v/>
      </c>
      <c r="Z200" s="142" t="str">
        <f>IF(1=1,IF(X200="","",IF(AND(ISNUMBER(X200),X200&lt;1,Y200="kg"),MAX(1,ROUND(X200*1000,0)),IF(AND(ISNUMBER(X200),X200&lt;1,Y200="L"),MAX(1,ROUND(X200*100,0)),ROUND(X200,3)))),N("X12"))</f>
        <v/>
      </c>
      <c r="AA200" s="143" t="str">
        <f>IF(1=1,IF(X200="","",IF(AND(ISNUMBER(X200),X200&lt;1,Y200="kg"),"g",IF(AND(ISNUMBER(X200),X200&lt;1,Y200="L"),"cl",Y200))),N("Y12"))</f>
        <v/>
      </c>
      <c r="AB200" s="123" t="str">
        <f>IF(1=1,IF(E200="","",IF(F200="","A CONTROLER",IF(NOT(ISNUMBER(F200)),"TEXTE",IF(OR(W200="",W200&lt;=0),"COMMANDE COUVERTS INCOMPLETE",IF(G200="","UNITE MANQUANTE",IF(COUNTIF(B384:B428,AE200)=0,"UNITE A CONTROLER","OK")))))),N("Z6"))</f>
        <v/>
      </c>
      <c r="AD200" s="144" t="str">
        <f>IF(1=1,IF(E200="","",AD194),N("AB12"))</f>
        <v/>
      </c>
      <c r="AE200" s="125" t="str">
        <f>IF(1=1,IF(G200="","",UPPER(TRIM(SUBSTITUTE(SUBSTITUTE(G200&amp;"",CHAR(160)," ")," "," ")))),N("AC12"))</f>
        <v/>
      </c>
      <c r="AG200" s="244"/>
    </row>
    <row r="201" spans="1:33" ht="15.75" x14ac:dyDescent="0.25">
      <c r="A201" s="160" t="str">
        <f>IF(1=1,IF(E201="","",A194),N("A13"))</f>
        <v/>
      </c>
      <c r="B201" s="127" t="str">
        <f>IF(1=1,IF(E201="","",B194),N("B13"))</f>
        <v/>
      </c>
      <c r="C201" s="128"/>
      <c r="D201" s="129" t="str">
        <f>IF(ISBLANK(E201),"",LARGE(D194:D200,1)+1)</f>
        <v/>
      </c>
      <c r="E201" s="130"/>
      <c r="F201" s="131"/>
      <c r="G201" s="170"/>
      <c r="H201" s="105"/>
      <c r="I201" s="132" t="str">
        <f>IF(1=1,IF(E201="","",I194),N("H13"))</f>
        <v/>
      </c>
      <c r="J201" s="133" t="str">
        <f>IF(1=1,IF(E201="","",J194),N("I13"))</f>
        <v/>
      </c>
      <c r="K201" s="134" t="str">
        <f>IF(1=1,IF(E201="","",K194),N("J13"))</f>
        <v/>
      </c>
      <c r="L201" s="135" t="str">
        <f>IF(1=1,IF(OR(J201="",O201="",NOT(ISNUMBER(J201)),NOT(ISNUMBER(O201)),J201=0),"",O201/J201),N("L13"))</f>
        <v/>
      </c>
      <c r="M201" s="136" t="str">
        <f>IF(1=1,IF(OR(L201="",NOT(ISNUMBER(F201))),"",F201*L201*IFERROR(INDEX(D384:D428,MATCH(AE201,B384:B428,0)),1)),N("M13"))</f>
        <v/>
      </c>
      <c r="N201" s="137" t="str">
        <f>IF(1=1,IF(F201="","",IF(G201="","",IFERROR(INDEX(E384:E428,MATCH(AE201,B384:B428,0)),G201&amp;""))),N("N6"))</f>
        <v/>
      </c>
      <c r="O201" s="138" t="str">
        <f>IF(1=1,IF(E201="","",O194),N("K13"))</f>
        <v/>
      </c>
      <c r="P201" s="139" t="str">
        <f>IF(1=1,IF(M201="","",IF(AND(ISNUMBER(M201),M201&lt;1,N201="kg"),MAX(1,ROUND(M201*1000,0)),IF(AND(ISNUMBER(M201),M201&lt;1,N201="L"),MAX(1,ROUND(M201*100,0)),ROUND(M201,3)))),N("O13"))</f>
        <v/>
      </c>
      <c r="Q201" s="140" t="str">
        <f>IF(1=1,IF(M201="","",IF(AND(ISNUMBER(M201),M201&lt;1,N201="kg"),"g",IF(AND(ISNUMBER(M201),M201&lt;1,N201="L"),"cl",N201))),N("P13"))</f>
        <v/>
      </c>
      <c r="R201" s="161" t="str">
        <f>IF(1=1,IF(E201="","",IF(F201="","A CONTROLER",IF(NOT(ISNUMBER(F201)),"TEXTE",IF(OR(L201="",L201&lt;=0),"COMMANDE PRINCIPALE INCOMPLETE",IF(G201="","UNITE MANQUANTE",IF(COUNTIF(B384:B428,AE201)=0,"UNITE A CONTROLER","OK")))))),N("Q9"))</f>
        <v/>
      </c>
      <c r="S201" s="105"/>
      <c r="T201" s="141">
        <f t="shared" si="16"/>
        <v>0</v>
      </c>
      <c r="U201" s="133" t="str">
        <f>IF(1=1,IF(E201="","",U194),N("S13"))</f>
        <v/>
      </c>
      <c r="V201" s="133" t="str">
        <f>IF(1=1,IF(E201="","",V194),N("T13"))</f>
        <v/>
      </c>
      <c r="W201" s="135" t="str">
        <f>IF(1=1,IF(OR(U201="",V201="",NOT(ISNUMBER(U201)),NOT(ISNUMBER(V201)),U201=0),"",V201/U201),N("U13"))</f>
        <v/>
      </c>
      <c r="X201" s="136" t="str">
        <f>IF(1=1,IF(OR(W201="",NOT(ISNUMBER(F201))),"",F201*W201*IFERROR(INDEX(D384:D428,MATCH(AE201,B384:B428,0)),1)),N("V7"))</f>
        <v/>
      </c>
      <c r="Y201" s="137" t="str">
        <f>IF(1=1,IF(F201="","",IF(G201="","",IFERROR(INDEX(E384:E428,MATCH(AE201,B384:B428,0)),G201&amp;""))),N("W6"))</f>
        <v/>
      </c>
      <c r="Z201" s="142" t="str">
        <f>IF(1=1,IF(X201="","",IF(AND(ISNUMBER(X201),X201&lt;1,Y201="kg"),MAX(1,ROUND(X201*1000,0)),IF(AND(ISNUMBER(X201),X201&lt;1,Y201="L"),MAX(1,ROUND(X201*100,0)),ROUND(X201,3)))),N("X13"))</f>
        <v/>
      </c>
      <c r="AA201" s="143" t="str">
        <f>IF(1=1,IF(X201="","",IF(AND(ISNUMBER(X201),X201&lt;1,Y201="kg"),"g",IF(AND(ISNUMBER(X201),X201&lt;1,Y201="L"),"cl",Y201))),N("Y13"))</f>
        <v/>
      </c>
      <c r="AB201" s="123" t="str">
        <f>IF(1=1,IF(E201="","",IF(F201="","A CONTROLER",IF(NOT(ISNUMBER(F201)),"TEXTE",IF(OR(W201="",W201&lt;=0),"COMMANDE COUVERTS INCOMPLETE",IF(G201="","UNITE MANQUANTE",IF(COUNTIF(B384:B428,AE201)=0,"UNITE A CONTROLER","OK")))))),N("Z6"))</f>
        <v/>
      </c>
      <c r="AD201" s="144" t="str">
        <f>IF(1=1,IF(E201="","",AD194),N("AB13"))</f>
        <v/>
      </c>
      <c r="AE201" s="125" t="str">
        <f>IF(1=1,IF(G201="","",UPPER(TRIM(SUBSTITUTE(SUBSTITUTE(G201&amp;"",CHAR(160)," ")," "," ")))),N("AC13"))</f>
        <v/>
      </c>
    </row>
    <row r="202" spans="1:33" ht="15.75" x14ac:dyDescent="0.25">
      <c r="A202" s="160" t="str">
        <f>IF(1=1,IF(E202="","",A194),N("A14"))</f>
        <v/>
      </c>
      <c r="B202" s="127" t="str">
        <f>IF(1=1,IF(E202="","",B194),N("B14"))</f>
        <v/>
      </c>
      <c r="C202" s="128"/>
      <c r="D202" s="129" t="str">
        <f>IF(ISBLANK(E202),"",LARGE(D194:D201,1)+1)</f>
        <v/>
      </c>
      <c r="E202" s="130"/>
      <c r="F202" s="131"/>
      <c r="G202" s="170"/>
      <c r="H202" s="105"/>
      <c r="I202" s="132" t="str">
        <f>IF(1=1,IF(E202="","",I194),N("H14"))</f>
        <v/>
      </c>
      <c r="J202" s="133" t="str">
        <f>IF(1=1,IF(E202="","",J194),N("I14"))</f>
        <v/>
      </c>
      <c r="K202" s="134" t="str">
        <f>IF(1=1,IF(E202="","",K194),N("J14"))</f>
        <v/>
      </c>
      <c r="L202" s="135" t="str">
        <f>IF(1=1,IF(OR(J202="",O202="",NOT(ISNUMBER(J202)),NOT(ISNUMBER(O202)),J202=0),"",O202/J202),N("L14"))</f>
        <v/>
      </c>
      <c r="M202" s="136" t="str">
        <f>IF(1=1,IF(OR(L202="",NOT(ISNUMBER(F202))),"",F202*L202*IFERROR(INDEX(D384:D428,MATCH(AE202,B384:B428,0)),1)),N("M13"))</f>
        <v/>
      </c>
      <c r="N202" s="137" t="str">
        <f>IF(1=1,IF(F202="","",IF(G202="","",IFERROR(INDEX(E384:E428,MATCH(AE202,B384:B428,0)),G202&amp;""))),N("N6"))</f>
        <v/>
      </c>
      <c r="O202" s="138" t="str">
        <f>IF(1=1,IF(E202="","",O194),N("K14"))</f>
        <v/>
      </c>
      <c r="P202" s="139" t="str">
        <f>IF(1=1,IF(M202="","",IF(AND(ISNUMBER(M202),M202&lt;1,N202="kg"),MAX(1,ROUND(M202*1000,0)),IF(AND(ISNUMBER(M202),M202&lt;1,N202="L"),MAX(1,ROUND(M202*100,0)),ROUND(M202,3)))),N("O14"))</f>
        <v/>
      </c>
      <c r="Q202" s="140" t="str">
        <f>IF(1=1,IF(M202="","",IF(AND(ISNUMBER(M202),M202&lt;1,N202="kg"),"g",IF(AND(ISNUMBER(M202),M202&lt;1,N202="L"),"cl",N202))),N("P14"))</f>
        <v/>
      </c>
      <c r="R202" s="161" t="str">
        <f>IF(1=1,IF(E202="","",IF(F202="","A CONTROLER",IF(NOT(ISNUMBER(F202)),"TEXTE",IF(OR(L202="",L202&lt;=0),"COMMANDE PRINCIPALE INCOMPLETE",IF(G202="","UNITE MANQUANTE",IF(COUNTIF(B384:B428,AE202)=0,"UNITE A CONTROLER","OK")))))),N("Q9"))</f>
        <v/>
      </c>
      <c r="S202" s="105"/>
      <c r="T202" s="141">
        <f t="shared" si="16"/>
        <v>0</v>
      </c>
      <c r="U202" s="133" t="str">
        <f>IF(1=1,IF(E202="","",U194),N("S14"))</f>
        <v/>
      </c>
      <c r="V202" s="133" t="str">
        <f>IF(1=1,IF(E202="","",V194),N("T14"))</f>
        <v/>
      </c>
      <c r="W202" s="135" t="str">
        <f>IF(1=1,IF(OR(U202="",V202="",NOT(ISNUMBER(U202)),NOT(ISNUMBER(V202)),U202=0),"",V202/U202),N("U14"))</f>
        <v/>
      </c>
      <c r="X202" s="136" t="str">
        <f>IF(1=1,IF(OR(W202="",NOT(ISNUMBER(F202))),"",F202*W202*IFERROR(INDEX(D384:D428,MATCH(AE202,B384:B428,0)),1)),N("V7"))</f>
        <v/>
      </c>
      <c r="Y202" s="137" t="str">
        <f>IF(1=1,IF(F202="","",IF(G202="","",IFERROR(INDEX(E384:E428,MATCH(AE202,B384:B428,0)),G202&amp;""))),N("W6"))</f>
        <v/>
      </c>
      <c r="Z202" s="142" t="str">
        <f>IF(1=1,IF(X202="","",IF(AND(ISNUMBER(X202),X202&lt;1,Y202="kg"),MAX(1,ROUND(X202*1000,0)),IF(AND(ISNUMBER(X202),X202&lt;1,Y202="L"),MAX(1,ROUND(X202*100,0)),ROUND(X202,3)))),N("X14"))</f>
        <v/>
      </c>
      <c r="AA202" s="143" t="str">
        <f>IF(1=1,IF(X202="","",IF(AND(ISNUMBER(X202),X202&lt;1,Y202="kg"),"g",IF(AND(ISNUMBER(X202),X202&lt;1,Y202="L"),"cl",Y202))),N("Y14"))</f>
        <v/>
      </c>
      <c r="AB202" s="123" t="str">
        <f>IF(1=1,IF(E202="","",IF(F202="","A CONTROLER",IF(NOT(ISNUMBER(F202)),"TEXTE",IF(OR(W202="",W202&lt;=0),"COMMANDE COUVERTS INCOMPLETE",IF(G202="","UNITE MANQUANTE",IF(COUNTIF(B384:B428,AE202)=0,"UNITE A CONTROLER","OK")))))),N("Z6"))</f>
        <v/>
      </c>
      <c r="AD202" s="144" t="str">
        <f>IF(1=1,IF(E202="","",AD194),N("AB14"))</f>
        <v/>
      </c>
      <c r="AE202" s="125" t="str">
        <f>IF(1=1,IF(G202="","",UPPER(TRIM(SUBSTITUTE(SUBSTITUTE(G202&amp;"",CHAR(160)," ")," "," ")))),N("AC14"))</f>
        <v/>
      </c>
    </row>
    <row r="203" spans="1:33" ht="15.75" x14ac:dyDescent="0.25">
      <c r="A203" s="160" t="str">
        <f>IF(1=1,IF(E203="","",A194),N("A15"))</f>
        <v/>
      </c>
      <c r="B203" s="127" t="str">
        <f>IF(1=1,IF(E203="","",B194),N("B15"))</f>
        <v/>
      </c>
      <c r="C203" s="128"/>
      <c r="D203" s="129" t="str">
        <f>IF(ISBLANK(E203),"",LARGE(D194:D202,1)+1)</f>
        <v/>
      </c>
      <c r="E203" s="130"/>
      <c r="F203" s="131"/>
      <c r="G203" s="170"/>
      <c r="H203" s="105"/>
      <c r="I203" s="132" t="str">
        <f>IF(1=1,IF(E203="","",I194),N("H15"))</f>
        <v/>
      </c>
      <c r="J203" s="133" t="str">
        <f>IF(1=1,IF(E203="","",J194),N("I15"))</f>
        <v/>
      </c>
      <c r="K203" s="134" t="str">
        <f>IF(1=1,IF(E203="","",K194),N("J15"))</f>
        <v/>
      </c>
      <c r="L203" s="135" t="str">
        <f>IF(1=1,IF(OR(J203="",O203="",NOT(ISNUMBER(J203)),NOT(ISNUMBER(O203)),J203=0),"",O203/J203),N("L15"))</f>
        <v/>
      </c>
      <c r="M203" s="136" t="str">
        <f>IF(1=1,IF(OR(L203="",NOT(ISNUMBER(F203))),"",F203*L203*IFERROR(INDEX(D384:D428,MATCH(AE203,B384:B428,0)),1)),N("M13"))</f>
        <v/>
      </c>
      <c r="N203" s="137" t="str">
        <f>IF(1=1,IF(F203="","",IF(G203="","",IFERROR(INDEX(E384:E428,MATCH(AE203,B384:B428,0)),G203&amp;""))),N("N6"))</f>
        <v/>
      </c>
      <c r="O203" s="138" t="str">
        <f>IF(1=1,IF(E203="","",O194),N("K15"))</f>
        <v/>
      </c>
      <c r="P203" s="139" t="str">
        <f>IF(1=1,IF(M203="","",IF(AND(ISNUMBER(M203),M203&lt;1,N203="kg"),MAX(1,ROUND(M203*1000,0)),IF(AND(ISNUMBER(M203),M203&lt;1,N203="L"),MAX(1,ROUND(M203*100,0)),ROUND(M203,3)))),N("O15"))</f>
        <v/>
      </c>
      <c r="Q203" s="140" t="str">
        <f>IF(1=1,IF(M203="","",IF(AND(ISNUMBER(M203),M203&lt;1,N203="kg"),"g",IF(AND(ISNUMBER(M203),M203&lt;1,N203="L"),"cl",N203))),N("P15"))</f>
        <v/>
      </c>
      <c r="R203" s="161" t="str">
        <f>IF(1=1,IF(E203="","",IF(F203="","A CONTROLER",IF(NOT(ISNUMBER(F203)),"TEXTE",IF(OR(L203="",L203&lt;=0),"COMMANDE PRINCIPALE INCOMPLETE",IF(G203="","UNITE MANQUANTE",IF(COUNTIF(B384:B428,AE203)=0,"UNITE A CONTROLER","OK")))))),N("Q9"))</f>
        <v/>
      </c>
      <c r="S203" s="105"/>
      <c r="T203" s="141">
        <f t="shared" si="16"/>
        <v>0</v>
      </c>
      <c r="U203" s="133" t="str">
        <f>IF(1=1,IF(E203="","",U194),N("S15"))</f>
        <v/>
      </c>
      <c r="V203" s="133" t="str">
        <f>IF(1=1,IF(E203="","",V194),N("T15"))</f>
        <v/>
      </c>
      <c r="W203" s="135" t="str">
        <f>IF(1=1,IF(OR(U203="",V203="",NOT(ISNUMBER(U203)),NOT(ISNUMBER(V203)),U203=0),"",V203/U203),N("U15"))</f>
        <v/>
      </c>
      <c r="X203" s="136" t="str">
        <f>IF(1=1,IF(OR(W203="",NOT(ISNUMBER(F203))),"",F203*W203*IFERROR(INDEX(D384:D428,MATCH(AE203,B384:B428,0)),1)),N("V7"))</f>
        <v/>
      </c>
      <c r="Y203" s="137" t="str">
        <f>IF(1=1,IF(F203="","",IF(G203="","",IFERROR(INDEX(E384:E428,MATCH(AE203,B384:B428,0)),G203&amp;""))),N("W6"))</f>
        <v/>
      </c>
      <c r="Z203" s="142" t="str">
        <f>IF(1=1,IF(X203="","",IF(AND(ISNUMBER(X203),X203&lt;1,Y203="kg"),MAX(1,ROUND(X203*1000,0)),IF(AND(ISNUMBER(X203),X203&lt;1,Y203="L"),MAX(1,ROUND(X203*100,0)),ROUND(X203,3)))),N("X15"))</f>
        <v/>
      </c>
      <c r="AA203" s="143" t="str">
        <f>IF(1=1,IF(X203="","",IF(AND(ISNUMBER(X203),X203&lt;1,Y203="kg"),"g",IF(AND(ISNUMBER(X203),X203&lt;1,Y203="L"),"cl",Y203))),N("Y15"))</f>
        <v/>
      </c>
      <c r="AB203" s="123" t="str">
        <f>IF(1=1,IF(E203="","",IF(F203="","A CONTROLER",IF(NOT(ISNUMBER(F203)),"TEXTE",IF(OR(W203="",W203&lt;=0),"COMMANDE COUVERTS INCOMPLETE",IF(G203="","UNITE MANQUANTE",IF(COUNTIF(B384:B428,AE203)=0,"UNITE A CONTROLER","OK")))))),N("Z6"))</f>
        <v/>
      </c>
      <c r="AD203" s="144" t="str">
        <f>IF(1=1,IF(E203="","",AD194),N("AB15"))</f>
        <v/>
      </c>
      <c r="AE203" s="125" t="str">
        <f>IF(1=1,IF(G203="","",UPPER(TRIM(SUBSTITUTE(SUBSTITUTE(G203&amp;"",CHAR(160)," ")," "," ")))),N("AC15"))</f>
        <v/>
      </c>
    </row>
    <row r="204" spans="1:33" ht="15.75" x14ac:dyDescent="0.25">
      <c r="A204" s="160" t="str">
        <f>IF(1=1,IF(E204="","",A194),N("A16"))</f>
        <v/>
      </c>
      <c r="B204" s="127" t="str">
        <f>IF(1=1,IF(E204="","",B194),N("B16"))</f>
        <v/>
      </c>
      <c r="C204" s="128"/>
      <c r="D204" s="129" t="str">
        <f>IF(ISBLANK(E204),"",LARGE(D194:D203,1)+1)</f>
        <v/>
      </c>
      <c r="E204" s="130"/>
      <c r="F204" s="131"/>
      <c r="G204" s="170"/>
      <c r="H204" s="105"/>
      <c r="I204" s="132" t="str">
        <f>IF(1=1,IF(E204="","",I194),N("H16"))</f>
        <v/>
      </c>
      <c r="J204" s="133" t="str">
        <f>IF(1=1,IF(E204="","",J194),N("I16"))</f>
        <v/>
      </c>
      <c r="K204" s="134" t="str">
        <f>IF(1=1,IF(E204="","",K194),N("J16"))</f>
        <v/>
      </c>
      <c r="L204" s="135" t="str">
        <f>IF(1=1,IF(OR(J204="",O204="",NOT(ISNUMBER(J204)),NOT(ISNUMBER(O204)),J204=0),"",O204/J204),N("L16"))</f>
        <v/>
      </c>
      <c r="M204" s="136" t="str">
        <f>IF(1=1,IF(OR(L204="",NOT(ISNUMBER(F204))),"",F204*L204*IFERROR(INDEX(D384:D428,MATCH(AE204,B384:B428,0)),1)),N("M13"))</f>
        <v/>
      </c>
      <c r="N204" s="137" t="str">
        <f>IF(1=1,IF(F204="","",IF(G204="","",IFERROR(INDEX(E384:E428,MATCH(AE204,B384:B428,0)),G204&amp;""))),N("N6"))</f>
        <v/>
      </c>
      <c r="O204" s="138" t="str">
        <f>IF(1=1,IF(E204="","",O194),N("K16"))</f>
        <v/>
      </c>
      <c r="P204" s="139" t="str">
        <f>IF(1=1,IF(M204="","",IF(AND(ISNUMBER(M204),M204&lt;1,N204="kg"),MAX(1,ROUND(M204*1000,0)),IF(AND(ISNUMBER(M204),M204&lt;1,N204="L"),MAX(1,ROUND(M204*100,0)),ROUND(M204,3)))),N("O16"))</f>
        <v/>
      </c>
      <c r="Q204" s="140" t="str">
        <f>IF(1=1,IF(M204="","",IF(AND(ISNUMBER(M204),M204&lt;1,N204="kg"),"g",IF(AND(ISNUMBER(M204),M204&lt;1,N204="L"),"cl",N204))),N("P16"))</f>
        <v/>
      </c>
      <c r="R204" s="161" t="str">
        <f>IF(1=1,IF(E204="","",IF(F204="","A CONTROLER",IF(NOT(ISNUMBER(F204)),"TEXTE",IF(OR(L204="",L204&lt;=0),"COMMANDE PRINCIPALE INCOMPLETE",IF(G204="","UNITE MANQUANTE",IF(COUNTIF(B384:B428,AE204)=0,"UNITE A CONTROLER","OK")))))),N("Q9"))</f>
        <v/>
      </c>
      <c r="S204" s="105"/>
      <c r="T204" s="141">
        <f t="shared" si="16"/>
        <v>0</v>
      </c>
      <c r="U204" s="133" t="str">
        <f>IF(1=1,IF(E204="","",U194),N("S16"))</f>
        <v/>
      </c>
      <c r="V204" s="133" t="str">
        <f>IF(1=1,IF(E204="","",V194),N("T16"))</f>
        <v/>
      </c>
      <c r="W204" s="135" t="str">
        <f>IF(1=1,IF(OR(U204="",V204="",NOT(ISNUMBER(U204)),NOT(ISNUMBER(V204)),U204=0),"",V204/U204),N("U16"))</f>
        <v/>
      </c>
      <c r="X204" s="136" t="str">
        <f>IF(1=1,IF(OR(W204="",NOT(ISNUMBER(F204))),"",F204*W204*IFERROR(INDEX(D384:D428,MATCH(AE204,B384:B428,0)),1)),N("V7"))</f>
        <v/>
      </c>
      <c r="Y204" s="137" t="str">
        <f>IF(1=1,IF(F204="","",IF(G204="","",IFERROR(INDEX(E384:E428,MATCH(AE204,B384:B428,0)),G204&amp;""))),N("W6"))</f>
        <v/>
      </c>
      <c r="Z204" s="142" t="str">
        <f>IF(1=1,IF(X204="","",IF(AND(ISNUMBER(X204),X204&lt;1,Y204="kg"),MAX(1,ROUND(X204*1000,0)),IF(AND(ISNUMBER(X204),X204&lt;1,Y204="L"),MAX(1,ROUND(X204*100,0)),ROUND(X204,3)))),N("X16"))</f>
        <v/>
      </c>
      <c r="AA204" s="143" t="str">
        <f>IF(1=1,IF(X204="","",IF(AND(ISNUMBER(X204),X204&lt;1,Y204="kg"),"g",IF(AND(ISNUMBER(X204),X204&lt;1,Y204="L"),"cl",Y204))),N("Y16"))</f>
        <v/>
      </c>
      <c r="AB204" s="123" t="str">
        <f>IF(1=1,IF(E204="","",IF(F204="","A CONTROLER",IF(NOT(ISNUMBER(F204)),"TEXTE",IF(OR(W204="",W204&lt;=0),"COMMANDE COUVERTS INCOMPLETE",IF(G204="","UNITE MANQUANTE",IF(COUNTIF(B384:B428,AE204)=0,"UNITE A CONTROLER","OK")))))),N("Z6"))</f>
        <v/>
      </c>
      <c r="AD204" s="144" t="str">
        <f>IF(1=1,IF(E204="","",AD194),N("AB16"))</f>
        <v/>
      </c>
      <c r="AE204" s="125" t="str">
        <f>IF(1=1,IF(G204="","",UPPER(TRIM(SUBSTITUTE(SUBSTITUTE(G204&amp;"",CHAR(160)," ")," "," ")))),N("AC16"))</f>
        <v/>
      </c>
    </row>
    <row r="205" spans="1:33" ht="15.75" x14ac:dyDescent="0.25">
      <c r="A205" s="160" t="str">
        <f>IF(1=1,IF(E205="","",A194),N("A17"))</f>
        <v/>
      </c>
      <c r="B205" s="127" t="str">
        <f>IF(1=1,IF(E205="","",B194),N("B17"))</f>
        <v/>
      </c>
      <c r="C205" s="128"/>
      <c r="D205" s="129" t="str">
        <f>IF(ISBLANK(E205),"",LARGE(D194:D204,1)+1)</f>
        <v/>
      </c>
      <c r="E205" s="130"/>
      <c r="F205" s="131"/>
      <c r="G205" s="170"/>
      <c r="H205" s="105"/>
      <c r="I205" s="132" t="str">
        <f>IF(1=1,IF(E205="","",I194),N("H17"))</f>
        <v/>
      </c>
      <c r="J205" s="133" t="str">
        <f>IF(1=1,IF(E205="","",J194),N("I17"))</f>
        <v/>
      </c>
      <c r="K205" s="134" t="str">
        <f>IF(1=1,IF(E205="","",K194),N("J17"))</f>
        <v/>
      </c>
      <c r="L205" s="135" t="str">
        <f>IF(1=1,IF(OR(J205="",O205="",NOT(ISNUMBER(J205)),NOT(ISNUMBER(O205)),J205=0),"",O205/J205),N("L17"))</f>
        <v/>
      </c>
      <c r="M205" s="136" t="str">
        <f>IF(1=1,IF(OR(L205="",NOT(ISNUMBER(F205))),"",F205*L205*IFERROR(INDEX(D384:D428,MATCH(AE205,B384:B428,0)),1)),N("M13"))</f>
        <v/>
      </c>
      <c r="N205" s="137" t="str">
        <f>IF(1=1,IF(F205="","",IF(G205="","",IFERROR(INDEX(E384:E428,MATCH(AE205,B384:B428,0)),G205&amp;""))),N("N6"))</f>
        <v/>
      </c>
      <c r="O205" s="138" t="str">
        <f>IF(1=1,IF(E205="","",O194),N("K17"))</f>
        <v/>
      </c>
      <c r="P205" s="139" t="str">
        <f>IF(1=1,IF(M205="","",IF(AND(ISNUMBER(M205),M205&lt;1,N205="kg"),MAX(1,ROUND(M205*1000,0)),IF(AND(ISNUMBER(M205),M205&lt;1,N205="L"),MAX(1,ROUND(M205*100,0)),ROUND(M205,3)))),N("O17"))</f>
        <v/>
      </c>
      <c r="Q205" s="140" t="str">
        <f>IF(1=1,IF(M205="","",IF(AND(ISNUMBER(M205),M205&lt;1,N205="kg"),"g",IF(AND(ISNUMBER(M205),M205&lt;1,N205="L"),"cl",N205))),N("P17"))</f>
        <v/>
      </c>
      <c r="R205" s="161" t="str">
        <f>IF(1=1,IF(E205="","",IF(F205="","A CONTROLER",IF(NOT(ISNUMBER(F205)),"TEXTE",IF(OR(L205="",L205&lt;=0),"COMMANDE PRINCIPALE INCOMPLETE",IF(G205="","UNITE MANQUANTE",IF(COUNTIF(B384:B428,AE205)=0,"UNITE A CONTROLER","OK")))))),N("Q9"))</f>
        <v/>
      </c>
      <c r="S205" s="105"/>
      <c r="T205" s="141">
        <f t="shared" si="16"/>
        <v>0</v>
      </c>
      <c r="U205" s="133" t="str">
        <f>IF(1=1,IF(E205="","",U194),N("S17"))</f>
        <v/>
      </c>
      <c r="V205" s="133" t="str">
        <f>IF(1=1,IF(E205="","",V194),N("T17"))</f>
        <v/>
      </c>
      <c r="W205" s="135" t="str">
        <f>IF(1=1,IF(OR(U205="",V205="",NOT(ISNUMBER(U205)),NOT(ISNUMBER(V205)),U205=0),"",V205/U205),N("U17"))</f>
        <v/>
      </c>
      <c r="X205" s="136" t="str">
        <f>IF(1=1,IF(OR(W205="",NOT(ISNUMBER(F205))),"",F205*W205*IFERROR(INDEX(D384:D428,MATCH(AE205,B384:B428,0)),1)),N("V7"))</f>
        <v/>
      </c>
      <c r="Y205" s="137" t="str">
        <f>IF(1=1,IF(F205="","",IF(G205="","",IFERROR(INDEX(E384:E428,MATCH(AE205,B384:B428,0)),G205&amp;""))),N("W6"))</f>
        <v/>
      </c>
      <c r="Z205" s="142" t="str">
        <f>IF(1=1,IF(X205="","",IF(AND(ISNUMBER(X205),X205&lt;1,Y205="kg"),MAX(1,ROUND(X205*1000,0)),IF(AND(ISNUMBER(X205),X205&lt;1,Y205="L"),MAX(1,ROUND(X205*100,0)),ROUND(X205,3)))),N("X17"))</f>
        <v/>
      </c>
      <c r="AA205" s="143" t="str">
        <f>IF(1=1,IF(X205="","",IF(AND(ISNUMBER(X205),X205&lt;1,Y205="kg"),"g",IF(AND(ISNUMBER(X205),X205&lt;1,Y205="L"),"cl",Y205))),N("Y17"))</f>
        <v/>
      </c>
      <c r="AB205" s="123" t="str">
        <f>IF(1=1,IF(E205="","",IF(F205="","A CONTROLER",IF(NOT(ISNUMBER(F205)),"TEXTE",IF(OR(W205="",W205&lt;=0),"COMMANDE COUVERTS INCOMPLETE",IF(G205="","UNITE MANQUANTE",IF(COUNTIF(B384:B428,AE205)=0,"UNITE A CONTROLER","OK")))))),N("Z6"))</f>
        <v/>
      </c>
      <c r="AD205" s="144" t="str">
        <f>IF(1=1,IF(E205="","",AD194),N("AB17"))</f>
        <v/>
      </c>
      <c r="AE205" s="125" t="str">
        <f>IF(1=1,IF(G205="","",UPPER(TRIM(SUBSTITUTE(SUBSTITUTE(G205&amp;"",CHAR(160)," ")," "," ")))),N("AC17"))</f>
        <v/>
      </c>
    </row>
    <row r="206" spans="1:33" ht="15.75" x14ac:dyDescent="0.25">
      <c r="A206" s="160" t="str">
        <f>IF(1=1,IF(E206="","",A194),N("A18"))</f>
        <v/>
      </c>
      <c r="B206" s="127" t="str">
        <f>IF(1=1,IF(E206="","",B194),N("B18"))</f>
        <v/>
      </c>
      <c r="C206" s="128"/>
      <c r="D206" s="129" t="str">
        <f>IF(ISBLANK(E206),"",LARGE(D194:D205,1)+1)</f>
        <v/>
      </c>
      <c r="E206" s="130"/>
      <c r="F206" s="131"/>
      <c r="G206" s="170"/>
      <c r="H206" s="105"/>
      <c r="I206" s="132" t="str">
        <f>IF(1=1,IF(E206="","",I194),N("H18"))</f>
        <v/>
      </c>
      <c r="J206" s="133" t="str">
        <f>IF(1=1,IF(E206="","",J194),N("I18"))</f>
        <v/>
      </c>
      <c r="K206" s="134" t="str">
        <f>IF(1=1,IF(E206="","",K194),N("J18"))</f>
        <v/>
      </c>
      <c r="L206" s="135" t="str">
        <f>IF(1=1,IF(OR(J206="",O206="",NOT(ISNUMBER(J206)),NOT(ISNUMBER(O206)),J206=0),"",O206/J206),N("L18"))</f>
        <v/>
      </c>
      <c r="M206" s="136" t="str">
        <f>IF(1=1,IF(OR(L206="",NOT(ISNUMBER(F206))),"",F206*L206*IFERROR(INDEX(D384:D428,MATCH(AE206,B384:B428,0)),1)),N("M13"))</f>
        <v/>
      </c>
      <c r="N206" s="137" t="str">
        <f>IF(1=1,IF(F206="","",IF(G206="","",IFERROR(INDEX(E384:E428,MATCH(AE206,B384:B428,0)),G206&amp;""))),N("N6"))</f>
        <v/>
      </c>
      <c r="O206" s="138" t="str">
        <f>IF(1=1,IF(E206="","",O194),N("K18"))</f>
        <v/>
      </c>
      <c r="P206" s="139" t="str">
        <f>IF(1=1,IF(M206="","",IF(AND(ISNUMBER(M206),M206&lt;1,N206="kg"),MAX(1,ROUND(M206*1000,0)),IF(AND(ISNUMBER(M206),M206&lt;1,N206="L"),MAX(1,ROUND(M206*100,0)),ROUND(M206,3)))),N("O18"))</f>
        <v/>
      </c>
      <c r="Q206" s="140" t="str">
        <f>IF(1=1,IF(M206="","",IF(AND(ISNUMBER(M206),M206&lt;1,N206="kg"),"g",IF(AND(ISNUMBER(M206),M206&lt;1,N206="L"),"cl",N206))),N("P18"))</f>
        <v/>
      </c>
      <c r="R206" s="161" t="str">
        <f>IF(1=1,IF(E206="","",IF(F206="","A CONTROLER",IF(NOT(ISNUMBER(F206)),"TEXTE",IF(OR(L206="",L206&lt;=0),"COMMANDE PRINCIPALE INCOMPLETE",IF(G206="","UNITE MANQUANTE",IF(COUNTIF(B384:B428,AE206)=0,"UNITE A CONTROLER","OK")))))),N("Q9"))</f>
        <v/>
      </c>
      <c r="S206" s="105"/>
      <c r="T206" s="141">
        <f t="shared" si="16"/>
        <v>0</v>
      </c>
      <c r="U206" s="133" t="str">
        <f>IF(1=1,IF(E206="","",U194),N("S18"))</f>
        <v/>
      </c>
      <c r="V206" s="133" t="str">
        <f>IF(1=1,IF(E206="","",V194),N("T18"))</f>
        <v/>
      </c>
      <c r="W206" s="135" t="str">
        <f>IF(1=1,IF(OR(U206="",V206="",NOT(ISNUMBER(U206)),NOT(ISNUMBER(V206)),U206=0),"",V206/U206),N("U18"))</f>
        <v/>
      </c>
      <c r="X206" s="136" t="str">
        <f>IF(1=1,IF(OR(W206="",NOT(ISNUMBER(F206))),"",F206*W206*IFERROR(INDEX(D384:D428,MATCH(AE206,B384:B428,0)),1)),N("V7"))</f>
        <v/>
      </c>
      <c r="Y206" s="137" t="str">
        <f>IF(1=1,IF(F206="","",IF(G206="","",IFERROR(INDEX(E384:E428,MATCH(AE206,B384:B428,0)),G206&amp;""))),N("W6"))</f>
        <v/>
      </c>
      <c r="Z206" s="142" t="str">
        <f>IF(1=1,IF(X206="","",IF(AND(ISNUMBER(X206),X206&lt;1,Y206="kg"),MAX(1,ROUND(X206*1000,0)),IF(AND(ISNUMBER(X206),X206&lt;1,Y206="L"),MAX(1,ROUND(X206*100,0)),ROUND(X206,3)))),N("X18"))</f>
        <v/>
      </c>
      <c r="AA206" s="143" t="str">
        <f>IF(1=1,IF(X206="","",IF(AND(ISNUMBER(X206),X206&lt;1,Y206="kg"),"g",IF(AND(ISNUMBER(X206),X206&lt;1,Y206="L"),"cl",Y206))),N("Y18"))</f>
        <v/>
      </c>
      <c r="AB206" s="123" t="str">
        <f>IF(1=1,IF(E206="","",IF(F206="","A CONTROLER",IF(NOT(ISNUMBER(F206)),"TEXTE",IF(OR(W206="",W206&lt;=0),"COMMANDE COUVERTS INCOMPLETE",IF(G206="","UNITE MANQUANTE",IF(COUNTIF(B384:B428,AE206)=0,"UNITE A CONTROLER","OK")))))),N("Z6"))</f>
        <v/>
      </c>
      <c r="AD206" s="144" t="str">
        <f>IF(1=1,IF(E206="","",AD194),N("AB18"))</f>
        <v/>
      </c>
      <c r="AE206" s="125" t="str">
        <f>IF(1=1,IF(G206="","",UPPER(TRIM(SUBSTITUTE(SUBSTITUTE(G206&amp;"",CHAR(160)," ")," "," ")))),N("AC18"))</f>
        <v/>
      </c>
    </row>
    <row r="207" spans="1:33" ht="15.75" x14ac:dyDescent="0.25">
      <c r="A207" s="160" t="str">
        <f>IF(1=1,IF(E207="","",A194),N("A19"))</f>
        <v/>
      </c>
      <c r="B207" s="127" t="str">
        <f>IF(1=1,IF(E207="","",B194),N("B19"))</f>
        <v/>
      </c>
      <c r="C207" s="128"/>
      <c r="D207" s="129" t="str">
        <f>IF(ISBLANK(E207),"",LARGE(D194:D206,1)+1)</f>
        <v/>
      </c>
      <c r="E207" s="130"/>
      <c r="F207" s="131"/>
      <c r="G207" s="170"/>
      <c r="H207" s="105"/>
      <c r="I207" s="132" t="str">
        <f>IF(1=1,IF(E207="","",I194),N("H19"))</f>
        <v/>
      </c>
      <c r="J207" s="133" t="str">
        <f>IF(1=1,IF(E207="","",J194),N("I19"))</f>
        <v/>
      </c>
      <c r="K207" s="134" t="str">
        <f>IF(1=1,IF(E207="","",K194),N("J19"))</f>
        <v/>
      </c>
      <c r="L207" s="135" t="str">
        <f>IF(1=1,IF(OR(J207="",O207="",NOT(ISNUMBER(J207)),NOT(ISNUMBER(O207)),J207=0),"",O207/J207),N("L19"))</f>
        <v/>
      </c>
      <c r="M207" s="136" t="str">
        <f>IF(1=1,IF(OR(L207="",NOT(ISNUMBER(F207))),"",F207*L207*IFERROR(INDEX(D384:D428,MATCH(AE207,B384:B428,0)),1)),N("M13"))</f>
        <v/>
      </c>
      <c r="N207" s="137" t="str">
        <f>IF(1=1,IF(F207="","",IF(G207="","",IFERROR(INDEX(E384:E428,MATCH(AE207,B384:B428,0)),G207&amp;""))),N("N6"))</f>
        <v/>
      </c>
      <c r="O207" s="138" t="str">
        <f>IF(1=1,IF(E207="","",O194),N("K19"))</f>
        <v/>
      </c>
      <c r="P207" s="139" t="str">
        <f>IF(1=1,IF(M207="","",IF(AND(ISNUMBER(M207),M207&lt;1,N207="kg"),MAX(1,ROUND(M207*1000,0)),IF(AND(ISNUMBER(M207),M207&lt;1,N207="L"),MAX(1,ROUND(M207*100,0)),ROUND(M207,3)))),N("O19"))</f>
        <v/>
      </c>
      <c r="Q207" s="140" t="str">
        <f>IF(1=1,IF(M207="","",IF(AND(ISNUMBER(M207),M207&lt;1,N207="kg"),"g",IF(AND(ISNUMBER(M207),M207&lt;1,N207="L"),"cl",N207))),N("P19"))</f>
        <v/>
      </c>
      <c r="R207" s="161" t="str">
        <f>IF(1=1,IF(E207="","",IF(F207="","A CONTROLER",IF(NOT(ISNUMBER(F207)),"TEXTE",IF(OR(L207="",L207&lt;=0),"COMMANDE PRINCIPALE INCOMPLETE",IF(G207="","UNITE MANQUANTE",IF(COUNTIF(B384:B428,AE207)=0,"UNITE A CONTROLER","OK")))))),N("Q9"))</f>
        <v/>
      </c>
      <c r="S207" s="105"/>
      <c r="T207" s="141">
        <f t="shared" si="16"/>
        <v>0</v>
      </c>
      <c r="U207" s="133" t="str">
        <f>IF(1=1,IF(E207="","",U194),N("S19"))</f>
        <v/>
      </c>
      <c r="V207" s="133" t="str">
        <f>IF(1=1,IF(E207="","",V194),N("T19"))</f>
        <v/>
      </c>
      <c r="W207" s="135" t="str">
        <f>IF(1=1,IF(OR(U207="",V207="",NOT(ISNUMBER(U207)),NOT(ISNUMBER(V207)),U207=0),"",V207/U207),N("U19"))</f>
        <v/>
      </c>
      <c r="X207" s="136" t="str">
        <f>IF(1=1,IF(OR(W207="",NOT(ISNUMBER(F207))),"",F207*W207*IFERROR(INDEX(D384:D428,MATCH(AE207,B384:B428,0)),1)),N("V7"))</f>
        <v/>
      </c>
      <c r="Y207" s="137" t="str">
        <f>IF(1=1,IF(F207="","",IF(G207="","",IFERROR(INDEX(E384:E428,MATCH(AE207,B384:B428,0)),G207&amp;""))),N("W6"))</f>
        <v/>
      </c>
      <c r="Z207" s="142" t="str">
        <f>IF(1=1,IF(X207="","",IF(AND(ISNUMBER(X207),X207&lt;1,Y207="kg"),MAX(1,ROUND(X207*1000,0)),IF(AND(ISNUMBER(X207),X207&lt;1,Y207="L"),MAX(1,ROUND(X207*100,0)),ROUND(X207,3)))),N("X19"))</f>
        <v/>
      </c>
      <c r="AA207" s="143" t="str">
        <f>IF(1=1,IF(X207="","",IF(AND(ISNUMBER(X207),X207&lt;1,Y207="kg"),"g",IF(AND(ISNUMBER(X207),X207&lt;1,Y207="L"),"cl",Y207))),N("Y19"))</f>
        <v/>
      </c>
      <c r="AB207" s="123" t="str">
        <f>IF(1=1,IF(E207="","",IF(F207="","A CONTROLER",IF(NOT(ISNUMBER(F207)),"TEXTE",IF(OR(W207="",W207&lt;=0),"COMMANDE COUVERTS INCOMPLETE",IF(G207="","UNITE MANQUANTE",IF(COUNTIF(B384:B428,AE207)=0,"UNITE A CONTROLER","OK")))))),N("Z6"))</f>
        <v/>
      </c>
      <c r="AD207" s="144" t="str">
        <f>IF(1=1,IF(E207="","",AD194),N("AB19"))</f>
        <v/>
      </c>
      <c r="AE207" s="125" t="str">
        <f>IF(1=1,IF(G207="","",UPPER(TRIM(SUBSTITUTE(SUBSTITUTE(G207&amp;"",CHAR(160)," ")," "," ")))),N("AC19"))</f>
        <v/>
      </c>
    </row>
    <row r="208" spans="1:33" ht="15.75" x14ac:dyDescent="0.25">
      <c r="A208" s="160" t="str">
        <f>IF(1=1,IF(E208="","",A194),N("A20"))</f>
        <v/>
      </c>
      <c r="B208" s="127" t="str">
        <f>IF(1=1,IF(E208="","",B194),N("B20"))</f>
        <v/>
      </c>
      <c r="C208" s="128"/>
      <c r="D208" s="129" t="str">
        <f>IF(ISBLANK(E208),"",LARGE(D194:D207,1)+1)</f>
        <v/>
      </c>
      <c r="E208" s="130"/>
      <c r="F208" s="131"/>
      <c r="G208" s="170"/>
      <c r="H208" s="105"/>
      <c r="I208" s="132" t="str">
        <f>IF(1=1,IF(E208="","",I194),N("H20"))</f>
        <v/>
      </c>
      <c r="J208" s="133" t="str">
        <f>IF(1=1,IF(E208="","",J194),N("I20"))</f>
        <v/>
      </c>
      <c r="K208" s="134" t="str">
        <f>IF(1=1,IF(E208="","",K194),N("J20"))</f>
        <v/>
      </c>
      <c r="L208" s="135" t="str">
        <f>IF(1=1,IF(OR(J208="",O208="",NOT(ISNUMBER(J208)),NOT(ISNUMBER(O208)),J208=0),"",O208/J208),N("L20"))</f>
        <v/>
      </c>
      <c r="M208" s="136" t="str">
        <f>IF(1=1,IF(OR(L208="",NOT(ISNUMBER(F208))),"",F208*L208*IFERROR(INDEX(D384:D428,MATCH(AE208,B384:B428,0)),1)),N("M13"))</f>
        <v/>
      </c>
      <c r="N208" s="137" t="str">
        <f>IF(1=1,IF(F208="","",IF(G208="","",IFERROR(INDEX(E384:E428,MATCH(AE208,B384:B428,0)),G208&amp;""))),N("N6"))</f>
        <v/>
      </c>
      <c r="O208" s="138" t="str">
        <f>IF(1=1,IF(E208="","",O194),N("K20"))</f>
        <v/>
      </c>
      <c r="P208" s="139" t="str">
        <f>IF(1=1,IF(M208="","",IF(AND(ISNUMBER(M208),M208&lt;1,N208="kg"),MAX(1,ROUND(M208*1000,0)),IF(AND(ISNUMBER(M208),M208&lt;1,N208="L"),MAX(1,ROUND(M208*100,0)),ROUND(M208,3)))),N("O20"))</f>
        <v/>
      </c>
      <c r="Q208" s="140" t="str">
        <f>IF(1=1,IF(M208="","",IF(AND(ISNUMBER(M208),M208&lt;1,N208="kg"),"g",IF(AND(ISNUMBER(M208),M208&lt;1,N208="L"),"cl",N208))),N("P20"))</f>
        <v/>
      </c>
      <c r="R208" s="161" t="str">
        <f>IF(1=1,IF(E208="","",IF(F208="","A CONTROLER",IF(NOT(ISNUMBER(F208)),"TEXTE",IF(OR(L208="",L208&lt;=0),"COMMANDE PRINCIPALE INCOMPLETE",IF(G208="","UNITE MANQUANTE",IF(COUNTIF(B384:B428,AE208)=0,"UNITE A CONTROLER","OK")))))),N("Q9"))</f>
        <v/>
      </c>
      <c r="S208" s="105"/>
      <c r="T208" s="141">
        <f t="shared" si="16"/>
        <v>0</v>
      </c>
      <c r="U208" s="133" t="str">
        <f>IF(1=1,IF(E208="","",U194),N("S20"))</f>
        <v/>
      </c>
      <c r="V208" s="133" t="str">
        <f>IF(1=1,IF(E208="","",V194),N("T20"))</f>
        <v/>
      </c>
      <c r="W208" s="135" t="str">
        <f>IF(1=1,IF(OR(U208="",V208="",NOT(ISNUMBER(U208)),NOT(ISNUMBER(V208)),U208=0),"",V208/U208),N("U20"))</f>
        <v/>
      </c>
      <c r="X208" s="136" t="str">
        <f>IF(1=1,IF(OR(W208="",NOT(ISNUMBER(F208))),"",F208*W208*IFERROR(INDEX(D384:D428,MATCH(AE208,B384:B428,0)),1)),N("V7"))</f>
        <v/>
      </c>
      <c r="Y208" s="137" t="str">
        <f>IF(1=1,IF(F208="","",IF(G208="","",IFERROR(INDEX(E384:E428,MATCH(AE208,B384:B428,0)),G208&amp;""))),N("W6"))</f>
        <v/>
      </c>
      <c r="Z208" s="142" t="str">
        <f>IF(1=1,IF(X208="","",IF(AND(ISNUMBER(X208),X208&lt;1,Y208="kg"),MAX(1,ROUND(X208*1000,0)),IF(AND(ISNUMBER(X208),X208&lt;1,Y208="L"),MAX(1,ROUND(X208*100,0)),ROUND(X208,3)))),N("X20"))</f>
        <v/>
      </c>
      <c r="AA208" s="143" t="str">
        <f>IF(1=1,IF(X208="","",IF(AND(ISNUMBER(X208),X208&lt;1,Y208="kg"),"g",IF(AND(ISNUMBER(X208),X208&lt;1,Y208="L"),"cl",Y208))),N("Y20"))</f>
        <v/>
      </c>
      <c r="AB208" s="123" t="str">
        <f>IF(1=1,IF(E208="","",IF(F208="","A CONTROLER",IF(NOT(ISNUMBER(F208)),"TEXTE",IF(OR(W208="",W208&lt;=0),"COMMANDE COUVERTS INCOMPLETE",IF(G208="","UNITE MANQUANTE",IF(COUNTIF(B384:B428,AE208)=0,"UNITE A CONTROLER","OK")))))),N("Z6"))</f>
        <v/>
      </c>
      <c r="AD208" s="144" t="str">
        <f>IF(1=1,IF(E208="","",AD194),N("AB20"))</f>
        <v/>
      </c>
      <c r="AE208" s="125" t="str">
        <f>IF(1=1,IF(G208="","",UPPER(TRIM(SUBSTITUTE(SUBSTITUTE(G208&amp;"",CHAR(160)," ")," "," ")))),N("AC20"))</f>
        <v/>
      </c>
    </row>
    <row r="209" spans="1:31" ht="15.75" x14ac:dyDescent="0.25">
      <c r="A209" s="160" t="str">
        <f>IF(1=1,IF(E209="","",A194),N("A21"))</f>
        <v/>
      </c>
      <c r="B209" s="127" t="str">
        <f>IF(1=1,IF(E209="","",B194),N("B21"))</f>
        <v/>
      </c>
      <c r="C209" s="128"/>
      <c r="D209" s="129" t="str">
        <f>IF(ISBLANK(E209),"",LARGE(D194:D208,1)+1)</f>
        <v/>
      </c>
      <c r="E209" s="130"/>
      <c r="F209" s="131"/>
      <c r="G209" s="170"/>
      <c r="H209" s="105"/>
      <c r="I209" s="132" t="str">
        <f>IF(1=1,IF(E209="","",I194),N("H21"))</f>
        <v/>
      </c>
      <c r="J209" s="133" t="str">
        <f>IF(1=1,IF(E209="","",J194),N("I21"))</f>
        <v/>
      </c>
      <c r="K209" s="134" t="str">
        <f>IF(1=1,IF(E209="","",K194),N("J21"))</f>
        <v/>
      </c>
      <c r="L209" s="135" t="str">
        <f>IF(1=1,IF(OR(J209="",O209="",NOT(ISNUMBER(J209)),NOT(ISNUMBER(O209)),J209=0),"",O209/J209),N("L21"))</f>
        <v/>
      </c>
      <c r="M209" s="136" t="str">
        <f>IF(1=1,IF(OR(L209="",NOT(ISNUMBER(F209))),"",F209*L209*IFERROR(INDEX(D384:D428,MATCH(AE209,B384:B428,0)),1)),N("M13"))</f>
        <v/>
      </c>
      <c r="N209" s="137" t="str">
        <f>IF(1=1,IF(F209="","",IF(G209="","",IFERROR(INDEX(E384:E428,MATCH(AE209,B384:B428,0)),G209&amp;""))),N("N6"))</f>
        <v/>
      </c>
      <c r="O209" s="138" t="str">
        <f>IF(1=1,IF(E209="","",O194),N("K21"))</f>
        <v/>
      </c>
      <c r="P209" s="139" t="str">
        <f>IF(1=1,IF(M209="","",IF(AND(ISNUMBER(M209),M209&lt;1,N209="kg"),MAX(1,ROUND(M209*1000,0)),IF(AND(ISNUMBER(M209),M209&lt;1,N209="L"),MAX(1,ROUND(M209*100,0)),ROUND(M209,3)))),N("O21"))</f>
        <v/>
      </c>
      <c r="Q209" s="140" t="str">
        <f>IF(1=1,IF(M209="","",IF(AND(ISNUMBER(M209),M209&lt;1,N209="kg"),"g",IF(AND(ISNUMBER(M209),M209&lt;1,N209="L"),"cl",N209))),N("P21"))</f>
        <v/>
      </c>
      <c r="R209" s="161" t="str">
        <f>IF(1=1,IF(E209="","",IF(F209="","A CONTROLER",IF(NOT(ISNUMBER(F209)),"TEXTE",IF(OR(L209="",L209&lt;=0),"COMMANDE PRINCIPALE INCOMPLETE",IF(G209="","UNITE MANQUANTE",IF(COUNTIF(B384:B428,AE209)=0,"UNITE A CONTROLER","OK")))))),N("Q9"))</f>
        <v/>
      </c>
      <c r="S209" s="105"/>
      <c r="T209" s="141">
        <f t="shared" si="16"/>
        <v>0</v>
      </c>
      <c r="U209" s="133" t="str">
        <f>IF(1=1,IF(E209="","",U194),N("S21"))</f>
        <v/>
      </c>
      <c r="V209" s="133" t="str">
        <f>IF(1=1,IF(E209="","",V194),N("T21"))</f>
        <v/>
      </c>
      <c r="W209" s="135" t="str">
        <f>IF(1=1,IF(OR(U209="",V209="",NOT(ISNUMBER(U209)),NOT(ISNUMBER(V209)),U209=0),"",V209/U209),N("U21"))</f>
        <v/>
      </c>
      <c r="X209" s="136" t="str">
        <f>IF(1=1,IF(OR(W209="",NOT(ISNUMBER(F209))),"",F209*W209*IFERROR(INDEX(D384:D428,MATCH(AE209,B384:B428,0)),1)),N("V7"))</f>
        <v/>
      </c>
      <c r="Y209" s="137" t="str">
        <f>IF(1=1,IF(F209="","",IF(G209="","",IFERROR(INDEX(E384:E428,MATCH(AE209,B384:B428,0)),G209&amp;""))),N("W6"))</f>
        <v/>
      </c>
      <c r="Z209" s="142" t="str">
        <f>IF(1=1,IF(X209="","",IF(AND(ISNUMBER(X209),X209&lt;1,Y209="kg"),MAX(1,ROUND(X209*1000,0)),IF(AND(ISNUMBER(X209),X209&lt;1,Y209="L"),MAX(1,ROUND(X209*100,0)),ROUND(X209,3)))),N("X21"))</f>
        <v/>
      </c>
      <c r="AA209" s="143" t="str">
        <f>IF(1=1,IF(X209="","",IF(AND(ISNUMBER(X209),X209&lt;1,Y209="kg"),"g",IF(AND(ISNUMBER(X209),X209&lt;1,Y209="L"),"cl",Y209))),N("Y21"))</f>
        <v/>
      </c>
      <c r="AB209" s="123" t="str">
        <f>IF(1=1,IF(E209="","",IF(F209="","A CONTROLER",IF(NOT(ISNUMBER(F209)),"TEXTE",IF(OR(W209="",W209&lt;=0),"COMMANDE COUVERTS INCOMPLETE",IF(G209="","UNITE MANQUANTE",IF(COUNTIF(B384:B428,AE209)=0,"UNITE A CONTROLER","OK")))))),N("Z6"))</f>
        <v/>
      </c>
      <c r="AD209" s="144" t="str">
        <f>IF(1=1,IF(E209="","",AD194),N("AB21"))</f>
        <v/>
      </c>
      <c r="AE209" s="125" t="str">
        <f>IF(1=1,IF(G209="","",UPPER(TRIM(SUBSTITUTE(SUBSTITUTE(G209&amp;"",CHAR(160)," ")," "," ")))),N("AC21"))</f>
        <v/>
      </c>
    </row>
    <row r="210" spans="1:31" ht="15.75" x14ac:dyDescent="0.25">
      <c r="A210" s="160" t="str">
        <f>IF(1=1,IF(E210="","",A194),N("A22"))</f>
        <v/>
      </c>
      <c r="B210" s="127" t="str">
        <f>IF(1=1,IF(E210="","",B194),N("B22"))</f>
        <v/>
      </c>
      <c r="C210" s="128"/>
      <c r="D210" s="129" t="str">
        <f>IF(ISBLANK(E210),"",LARGE(D194:D209,1)+1)</f>
        <v/>
      </c>
      <c r="E210" s="130"/>
      <c r="F210" s="131"/>
      <c r="G210" s="170"/>
      <c r="H210" s="105"/>
      <c r="I210" s="132" t="str">
        <f>IF(1=1,IF(E210="","",I194),N("H22"))</f>
        <v/>
      </c>
      <c r="J210" s="133" t="str">
        <f>IF(1=1,IF(E210="","",J194),N("I22"))</f>
        <v/>
      </c>
      <c r="K210" s="134" t="str">
        <f>IF(1=1,IF(E210="","",K194),N("J22"))</f>
        <v/>
      </c>
      <c r="L210" s="135" t="str">
        <f>IF(1=1,IF(OR(J210="",O210="",NOT(ISNUMBER(J210)),NOT(ISNUMBER(O210)),J210=0),"",O210/J210),N("L22"))</f>
        <v/>
      </c>
      <c r="M210" s="136" t="str">
        <f>IF(1=1,IF(OR(L210="",NOT(ISNUMBER(F210))),"",F210*L210*IFERROR(INDEX(D384:D428,MATCH(AE210,B384:B428,0)),1)),N("M13"))</f>
        <v/>
      </c>
      <c r="N210" s="137" t="str">
        <f>IF(1=1,IF(F210="","",IF(G210="","",IFERROR(INDEX(E384:E428,MATCH(AE210,B384:B428,0)),G210&amp;""))),N("N6"))</f>
        <v/>
      </c>
      <c r="O210" s="138" t="str">
        <f>IF(1=1,IF(E210="","",O194),N("K22"))</f>
        <v/>
      </c>
      <c r="P210" s="139" t="str">
        <f>IF(1=1,IF(M210="","",IF(AND(ISNUMBER(M210),M210&lt;1,N210="kg"),MAX(1,ROUND(M210*1000,0)),IF(AND(ISNUMBER(M210),M210&lt;1,N210="L"),MAX(1,ROUND(M210*100,0)),ROUND(M210,3)))),N("O22"))</f>
        <v/>
      </c>
      <c r="Q210" s="140" t="str">
        <f>IF(1=1,IF(M210="","",IF(AND(ISNUMBER(M210),M210&lt;1,N210="kg"),"g",IF(AND(ISNUMBER(M210),M210&lt;1,N210="L"),"cl",N210))),N("P22"))</f>
        <v/>
      </c>
      <c r="R210" s="161" t="str">
        <f>IF(1=1,IF(E210="","",IF(F210="","A CONTROLER",IF(NOT(ISNUMBER(F210)),"TEXTE",IF(OR(L210="",L210&lt;=0),"COMMANDE PRINCIPALE INCOMPLETE",IF(G210="","UNITE MANQUANTE",IF(COUNTIF(B384:B428,AE210)=0,"UNITE A CONTROLER","OK")))))),N("Q9"))</f>
        <v/>
      </c>
      <c r="S210" s="105"/>
      <c r="T210" s="141">
        <f t="shared" si="16"/>
        <v>0</v>
      </c>
      <c r="U210" s="133" t="str">
        <f>IF(1=1,IF(E210="","",U194),N("S22"))</f>
        <v/>
      </c>
      <c r="V210" s="133" t="str">
        <f>IF(1=1,IF(E210="","",V194),N("T22"))</f>
        <v/>
      </c>
      <c r="W210" s="135" t="str">
        <f>IF(1=1,IF(OR(U210="",V210="",NOT(ISNUMBER(U210)),NOT(ISNUMBER(V210)),U210=0),"",V210/U210),N("U22"))</f>
        <v/>
      </c>
      <c r="X210" s="136" t="str">
        <f>IF(1=1,IF(OR(W210="",NOT(ISNUMBER(F210))),"",F210*W210*IFERROR(INDEX(D384:D428,MATCH(AE210,B384:B428,0)),1)),N("V7"))</f>
        <v/>
      </c>
      <c r="Y210" s="137" t="str">
        <f>IF(1=1,IF(F210="","",IF(G210="","",IFERROR(INDEX(E384:E428,MATCH(AE210,B384:B428,0)),G210&amp;""))),N("W6"))</f>
        <v/>
      </c>
      <c r="Z210" s="142" t="str">
        <f>IF(1=1,IF(X210="","",IF(AND(ISNUMBER(X210),X210&lt;1,Y210="kg"),MAX(1,ROUND(X210*1000,0)),IF(AND(ISNUMBER(X210),X210&lt;1,Y210="L"),MAX(1,ROUND(X210*100,0)),ROUND(X210,3)))),N("X22"))</f>
        <v/>
      </c>
      <c r="AA210" s="143" t="str">
        <f>IF(1=1,IF(X210="","",IF(AND(ISNUMBER(X210),X210&lt;1,Y210="kg"),"g",IF(AND(ISNUMBER(X210),X210&lt;1,Y210="L"),"cl",Y210))),N("Y22"))</f>
        <v/>
      </c>
      <c r="AB210" s="123" t="str">
        <f>IF(1=1,IF(E210="","",IF(F210="","A CONTROLER",IF(NOT(ISNUMBER(F210)),"TEXTE",IF(OR(W210="",W210&lt;=0),"COMMANDE COUVERTS INCOMPLETE",IF(G210="","UNITE MANQUANTE",IF(COUNTIF(B384:B428,AE210)=0,"UNITE A CONTROLER","OK")))))),N("Z6"))</f>
        <v/>
      </c>
      <c r="AD210" s="144" t="str">
        <f>IF(1=1,IF(E210="","",AD194),N("AB22"))</f>
        <v/>
      </c>
      <c r="AE210" s="125" t="str">
        <f>IF(1=1,IF(G210="","",UPPER(TRIM(SUBSTITUTE(SUBSTITUTE(G210&amp;"",CHAR(160)," ")," "," ")))),N("AC22"))</f>
        <v/>
      </c>
    </row>
    <row r="211" spans="1:31" ht="15.75" x14ac:dyDescent="0.25">
      <c r="A211" s="160" t="str">
        <f>IF(1=1,IF(E211="","",A194),N("A23"))</f>
        <v/>
      </c>
      <c r="B211" s="127" t="str">
        <f>IF(1=1,IF(E211="","",B194),N("B23"))</f>
        <v/>
      </c>
      <c r="C211" s="128"/>
      <c r="D211" s="129" t="str">
        <f>IF(ISBLANK(E211),"",LARGE(D194:D210,1)+1)</f>
        <v/>
      </c>
      <c r="E211" s="130"/>
      <c r="F211" s="131"/>
      <c r="G211" s="170"/>
      <c r="H211" s="105"/>
      <c r="I211" s="132" t="str">
        <f>IF(1=1,IF(E211="","",I194),N("H23"))</f>
        <v/>
      </c>
      <c r="J211" s="133" t="str">
        <f>IF(1=1,IF(E211="","",J194),N("I23"))</f>
        <v/>
      </c>
      <c r="K211" s="134" t="str">
        <f>IF(1=1,IF(E211="","",K194),N("J23"))</f>
        <v/>
      </c>
      <c r="L211" s="135" t="str">
        <f>IF(1=1,IF(OR(J211="",O211="",NOT(ISNUMBER(J211)),NOT(ISNUMBER(O211)),J211=0),"",O211/J211),N("L23"))</f>
        <v/>
      </c>
      <c r="M211" s="136" t="str">
        <f>IF(1=1,IF(OR(L211="",NOT(ISNUMBER(F211))),"",F211*L211*IFERROR(INDEX(D384:D428,MATCH(AE211,B384:B428,0)),1)),N("M13"))</f>
        <v/>
      </c>
      <c r="N211" s="137" t="str">
        <f>IF(1=1,IF(F211="","",IF(G211="","",IFERROR(INDEX(E384:E428,MATCH(AE211,B384:B428,0)),G211&amp;""))),N("N6"))</f>
        <v/>
      </c>
      <c r="O211" s="138" t="str">
        <f>IF(1=1,IF(E211="","",O194),N("K23"))</f>
        <v/>
      </c>
      <c r="P211" s="139" t="str">
        <f>IF(1=1,IF(M211="","",IF(AND(ISNUMBER(M211),M211&lt;1,N211="kg"),MAX(1,ROUND(M211*1000,0)),IF(AND(ISNUMBER(M211),M211&lt;1,N211="L"),MAX(1,ROUND(M211*100,0)),ROUND(M211,3)))),N("O23"))</f>
        <v/>
      </c>
      <c r="Q211" s="140" t="str">
        <f>IF(1=1,IF(M211="","",IF(AND(ISNUMBER(M211),M211&lt;1,N211="kg"),"g",IF(AND(ISNUMBER(M211),M211&lt;1,N211="L"),"cl",N211))),N("P23"))</f>
        <v/>
      </c>
      <c r="R211" s="161" t="str">
        <f>IF(1=1,IF(E211="","",IF(F211="","A CONTROLER",IF(NOT(ISNUMBER(F211)),"TEXTE",IF(OR(L211="",L211&lt;=0),"COMMANDE PRINCIPALE INCOMPLETE",IF(G211="","UNITE MANQUANTE",IF(COUNTIF(B384:B428,AE211)=0,"UNITE A CONTROLER","OK")))))),N("Q9"))</f>
        <v/>
      </c>
      <c r="S211" s="105"/>
      <c r="T211" s="141">
        <f t="shared" si="16"/>
        <v>0</v>
      </c>
      <c r="U211" s="133" t="str">
        <f>IF(1=1,IF(E211="","",U194),N("S23"))</f>
        <v/>
      </c>
      <c r="V211" s="133" t="str">
        <f>IF(1=1,IF(E211="","",V194),N("T23"))</f>
        <v/>
      </c>
      <c r="W211" s="135" t="str">
        <f>IF(1=1,IF(OR(U211="",V211="",NOT(ISNUMBER(U211)),NOT(ISNUMBER(V211)),U211=0),"",V211/U211),N("U23"))</f>
        <v/>
      </c>
      <c r="X211" s="136" t="str">
        <f>IF(1=1,IF(OR(W211="",NOT(ISNUMBER(F211))),"",F211*W211*IFERROR(INDEX(D384:D428,MATCH(AE211,B384:B428,0)),1)),N("V7"))</f>
        <v/>
      </c>
      <c r="Y211" s="137" t="str">
        <f>IF(1=1,IF(F211="","",IF(G211="","",IFERROR(INDEX(E384:E428,MATCH(AE211,B384:B428,0)),G211&amp;""))),N("W6"))</f>
        <v/>
      </c>
      <c r="Z211" s="142" t="str">
        <f>IF(1=1,IF(X211="","",IF(AND(ISNUMBER(X211),X211&lt;1,Y211="kg"),MAX(1,ROUND(X211*1000,0)),IF(AND(ISNUMBER(X211),X211&lt;1,Y211="L"),MAX(1,ROUND(X211*100,0)),ROUND(X211,3)))),N("X23"))</f>
        <v/>
      </c>
      <c r="AA211" s="143" t="str">
        <f>IF(1=1,IF(X211="","",IF(AND(ISNUMBER(X211),X211&lt;1,Y211="kg"),"g",IF(AND(ISNUMBER(X211),X211&lt;1,Y211="L"),"cl",Y211))),N("Y23"))</f>
        <v/>
      </c>
      <c r="AB211" s="123" t="str">
        <f>IF(1=1,IF(E211="","",IF(F211="","A CONTROLER",IF(NOT(ISNUMBER(F211)),"TEXTE",IF(OR(W211="",W211&lt;=0),"COMMANDE COUVERTS INCOMPLETE",IF(G211="","UNITE MANQUANTE",IF(COUNTIF(B384:B428,AE211)=0,"UNITE A CONTROLER","OK")))))),N("Z6"))</f>
        <v/>
      </c>
      <c r="AD211" s="144" t="str">
        <f>IF(1=1,IF(E211="","",AD194),N("AB23"))</f>
        <v/>
      </c>
      <c r="AE211" s="125" t="str">
        <f>IF(1=1,IF(G211="","",UPPER(TRIM(SUBSTITUTE(SUBSTITUTE(G211&amp;"",CHAR(160)," ")," "," ")))),N("AC23"))</f>
        <v/>
      </c>
    </row>
    <row r="212" spans="1:31" ht="15.75" x14ac:dyDescent="0.25">
      <c r="A212" s="160" t="str">
        <f>IF(1=1,IF(E212="","",A194),N("A24"))</f>
        <v/>
      </c>
      <c r="B212" s="127" t="str">
        <f>IF(1=1,IF(E212="","",B194),N("B24"))</f>
        <v/>
      </c>
      <c r="C212" s="128"/>
      <c r="D212" s="129" t="str">
        <f>IF(ISBLANK(E212),"",LARGE(D194:D211,1)+1)</f>
        <v/>
      </c>
      <c r="E212" s="130"/>
      <c r="F212" s="131"/>
      <c r="G212" s="170"/>
      <c r="H212" s="105"/>
      <c r="I212" s="132" t="str">
        <f>IF(1=1,IF(E212="","",I194),N("H24"))</f>
        <v/>
      </c>
      <c r="J212" s="133" t="str">
        <f>IF(1=1,IF(E212="","",J194),N("I24"))</f>
        <v/>
      </c>
      <c r="K212" s="134" t="str">
        <f>IF(1=1,IF(E212="","",K194),N("J24"))</f>
        <v/>
      </c>
      <c r="L212" s="135" t="str">
        <f>IF(1=1,IF(OR(J212="",O212="",NOT(ISNUMBER(J212)),NOT(ISNUMBER(O212)),J212=0),"",O212/J212),N("L24"))</f>
        <v/>
      </c>
      <c r="M212" s="136" t="str">
        <f>IF(1=1,IF(OR(L212="",NOT(ISNUMBER(F212))),"",F212*L212*IFERROR(INDEX(D384:D428,MATCH(AE212,B384:B428,0)),1)),N("M13"))</f>
        <v/>
      </c>
      <c r="N212" s="137" t="str">
        <f>IF(1=1,IF(F212="","",IF(G212="","",IFERROR(INDEX(E384:E428,MATCH(AE212,B384:B428,0)),G212&amp;""))),N("N6"))</f>
        <v/>
      </c>
      <c r="O212" s="138" t="str">
        <f>IF(1=1,IF(E212="","",O194),N("K24"))</f>
        <v/>
      </c>
      <c r="P212" s="139" t="str">
        <f>IF(1=1,IF(M212="","",IF(AND(ISNUMBER(M212),M212&lt;1,N212="kg"),MAX(1,ROUND(M212*1000,0)),IF(AND(ISNUMBER(M212),M212&lt;1,N212="L"),MAX(1,ROUND(M212*100,0)),ROUND(M212,3)))),N("O24"))</f>
        <v/>
      </c>
      <c r="Q212" s="140" t="str">
        <f>IF(1=1,IF(M212="","",IF(AND(ISNUMBER(M212),M212&lt;1,N212="kg"),"g",IF(AND(ISNUMBER(M212),M212&lt;1,N212="L"),"cl",N212))),N("P24"))</f>
        <v/>
      </c>
      <c r="R212" s="161" t="str">
        <f>IF(1=1,IF(E212="","",IF(F212="","A CONTROLER",IF(NOT(ISNUMBER(F212)),"TEXTE",IF(OR(L212="",L212&lt;=0),"COMMANDE PRINCIPALE INCOMPLETE",IF(G212="","UNITE MANQUANTE",IF(COUNTIF(B384:B428,AE212)=0,"UNITE A CONTROLER","OK")))))),N("Q9"))</f>
        <v/>
      </c>
      <c r="S212" s="105"/>
      <c r="T212" s="141">
        <f t="shared" si="16"/>
        <v>0</v>
      </c>
      <c r="U212" s="133" t="str">
        <f>IF(1=1,IF(E212="","",U194),N("S24"))</f>
        <v/>
      </c>
      <c r="V212" s="133" t="str">
        <f>IF(1=1,IF(E212="","",V194),N("T24"))</f>
        <v/>
      </c>
      <c r="W212" s="135" t="str">
        <f>IF(1=1,IF(OR(U212="",V212="",NOT(ISNUMBER(U212)),NOT(ISNUMBER(V212)),U212=0),"",V212/U212),N("U24"))</f>
        <v/>
      </c>
      <c r="X212" s="136" t="str">
        <f>IF(1=1,IF(OR(W212="",NOT(ISNUMBER(F212))),"",F212*W212*IFERROR(INDEX(D384:D428,MATCH(AE212,B384:B428,0)),1)),N("V7"))</f>
        <v/>
      </c>
      <c r="Y212" s="137" t="str">
        <f>IF(1=1,IF(F212="","",IF(G212="","",IFERROR(INDEX(E384:E428,MATCH(AE212,B384:B428,0)),G212&amp;""))),N("W6"))</f>
        <v/>
      </c>
      <c r="Z212" s="142" t="str">
        <f>IF(1=1,IF(X212="","",IF(AND(ISNUMBER(X212),X212&lt;1,Y212="kg"),MAX(1,ROUND(X212*1000,0)),IF(AND(ISNUMBER(X212),X212&lt;1,Y212="L"),MAX(1,ROUND(X212*100,0)),ROUND(X212,3)))),N("X24"))</f>
        <v/>
      </c>
      <c r="AA212" s="143" t="str">
        <f>IF(1=1,IF(X212="","",IF(AND(ISNUMBER(X212),X212&lt;1,Y212="kg"),"g",IF(AND(ISNUMBER(X212),X212&lt;1,Y212="L"),"cl",Y212))),N("Y24"))</f>
        <v/>
      </c>
      <c r="AB212" s="123" t="str">
        <f>IF(1=1,IF(E212="","",IF(F212="","A CONTROLER",IF(NOT(ISNUMBER(F212)),"TEXTE",IF(OR(W212="",W212&lt;=0),"COMMANDE COUVERTS INCOMPLETE",IF(G212="","UNITE MANQUANTE",IF(COUNTIF(B384:B428,AE212)=0,"UNITE A CONTROLER","OK")))))),N("Z6"))</f>
        <v/>
      </c>
      <c r="AD212" s="144" t="str">
        <f>IF(1=1,IF(E212="","",AD194),N("AB24"))</f>
        <v/>
      </c>
      <c r="AE212" s="125" t="str">
        <f>IF(1=1,IF(G212="","",UPPER(TRIM(SUBSTITUTE(SUBSTITUTE(G212&amp;"",CHAR(160)," ")," "," ")))),N("AC24"))</f>
        <v/>
      </c>
    </row>
    <row r="213" spans="1:31" ht="15.75" x14ac:dyDescent="0.25">
      <c r="A213" s="160" t="str">
        <f>IF(1=1,IF(E213="","",A194),N("A25"))</f>
        <v/>
      </c>
      <c r="B213" s="127" t="str">
        <f>IF(1=1,IF(E213="","",B194),N("B25"))</f>
        <v/>
      </c>
      <c r="C213" s="128"/>
      <c r="D213" s="129" t="str">
        <f>IF(ISBLANK(E213),"",LARGE(D194:D212,1)+1)</f>
        <v/>
      </c>
      <c r="E213" s="130"/>
      <c r="F213" s="131"/>
      <c r="G213" s="170"/>
      <c r="H213" s="105"/>
      <c r="I213" s="132" t="str">
        <f>IF(1=1,IF(E213="","",I194),N("H25"))</f>
        <v/>
      </c>
      <c r="J213" s="133" t="str">
        <f>IF(1=1,IF(E213="","",J194),N("I25"))</f>
        <v/>
      </c>
      <c r="K213" s="134" t="str">
        <f>IF(1=1,IF(E213="","",K194),N("J25"))</f>
        <v/>
      </c>
      <c r="L213" s="135" t="str">
        <f>IF(1=1,IF(OR(J213="",O213="",NOT(ISNUMBER(J213)),NOT(ISNUMBER(O213)),J213=0),"",O213/J213),N("L25"))</f>
        <v/>
      </c>
      <c r="M213" s="136" t="str">
        <f>IF(1=1,IF(OR(L213="",NOT(ISNUMBER(F213))),"",F213*L213*IFERROR(INDEX(D384:D428,MATCH(AE213,B384:B428,0)),1)),N("M13"))</f>
        <v/>
      </c>
      <c r="N213" s="137" t="str">
        <f>IF(1=1,IF(F213="","",IF(G213="","",IFERROR(INDEX(E384:E428,MATCH(AE213,B384:B428,0)),G213&amp;""))),N("N6"))</f>
        <v/>
      </c>
      <c r="O213" s="138" t="str">
        <f>IF(1=1,IF(E213="","",O194),N("K25"))</f>
        <v/>
      </c>
      <c r="P213" s="139" t="str">
        <f>IF(1=1,IF(M213="","",IF(AND(ISNUMBER(M213),M213&lt;1,N213="kg"),MAX(1,ROUND(M213*1000,0)),IF(AND(ISNUMBER(M213),M213&lt;1,N213="L"),MAX(1,ROUND(M213*100,0)),ROUND(M213,3)))),N("O25"))</f>
        <v/>
      </c>
      <c r="Q213" s="140" t="str">
        <f>IF(1=1,IF(M213="","",IF(AND(ISNUMBER(M213),M213&lt;1,N213="kg"),"g",IF(AND(ISNUMBER(M213),M213&lt;1,N213="L"),"cl",N213))),N("P25"))</f>
        <v/>
      </c>
      <c r="R213" s="161" t="str">
        <f>IF(1=1,IF(E213="","",IF(F213="","A CONTROLER",IF(NOT(ISNUMBER(F213)),"TEXTE",IF(OR(L213="",L213&lt;=0),"COMMANDE PRINCIPALE INCOMPLETE",IF(G213="","UNITE MANQUANTE",IF(COUNTIF(B384:B428,AE213)=0,"UNITE A CONTROLER","OK")))))),N("Q9"))</f>
        <v/>
      </c>
      <c r="S213" s="105"/>
      <c r="T213" s="141">
        <f t="shared" si="16"/>
        <v>0</v>
      </c>
      <c r="U213" s="133" t="str">
        <f>IF(1=1,IF(E213="","",U194),N("S25"))</f>
        <v/>
      </c>
      <c r="V213" s="133" t="str">
        <f>IF(1=1,IF(E213="","",V194),N("T25"))</f>
        <v/>
      </c>
      <c r="W213" s="135" t="str">
        <f>IF(1=1,IF(OR(U213="",V213="",NOT(ISNUMBER(U213)),NOT(ISNUMBER(V213)),U213=0),"",V213/U213),N("U25"))</f>
        <v/>
      </c>
      <c r="X213" s="136" t="str">
        <f>IF(1=1,IF(OR(W213="",NOT(ISNUMBER(F213))),"",F213*W213*IFERROR(INDEX(D384:D428,MATCH(AE213,B384:B428,0)),1)),N("V7"))</f>
        <v/>
      </c>
      <c r="Y213" s="137" t="str">
        <f>IF(1=1,IF(F213="","",IF(G213="","",IFERROR(INDEX(E384:E428,MATCH(AE213,B384:B428,0)),G213&amp;""))),N("W6"))</f>
        <v/>
      </c>
      <c r="Z213" s="142" t="str">
        <f>IF(1=1,IF(X213="","",IF(AND(ISNUMBER(X213),X213&lt;1,Y213="kg"),MAX(1,ROUND(X213*1000,0)),IF(AND(ISNUMBER(X213),X213&lt;1,Y213="L"),MAX(1,ROUND(X213*100,0)),ROUND(X213,3)))),N("X25"))</f>
        <v/>
      </c>
      <c r="AA213" s="143" t="str">
        <f>IF(1=1,IF(X213="","",IF(AND(ISNUMBER(X213),X213&lt;1,Y213="kg"),"g",IF(AND(ISNUMBER(X213),X213&lt;1,Y213="L"),"cl",Y213))),N("Y25"))</f>
        <v/>
      </c>
      <c r="AB213" s="123" t="str">
        <f>IF(1=1,IF(E213="","",IF(F213="","A CONTROLER",IF(NOT(ISNUMBER(F213)),"TEXTE",IF(OR(W213="",W213&lt;=0),"COMMANDE COUVERTS INCOMPLETE",IF(G213="","UNITE MANQUANTE",IF(COUNTIF(B384:B428,AE213)=0,"UNITE A CONTROLER","OK")))))),N("Z6"))</f>
        <v/>
      </c>
      <c r="AD213" s="144" t="str">
        <f>IF(1=1,IF(E213="","",AD194),N("AB25"))</f>
        <v/>
      </c>
      <c r="AE213" s="125" t="str">
        <f>IF(1=1,IF(G213="","",UPPER(TRIM(SUBSTITUTE(SUBSTITUTE(G213&amp;"",CHAR(160)," ")," "," ")))),N("AC25"))</f>
        <v/>
      </c>
    </row>
    <row r="214" spans="1:31" ht="15.75" x14ac:dyDescent="0.25">
      <c r="A214" s="160" t="str">
        <f>IF(1=1,IF(E214="","",A194),N("A26"))</f>
        <v/>
      </c>
      <c r="B214" s="127" t="str">
        <f>IF(1=1,IF(E214="","",B194),N("B26"))</f>
        <v/>
      </c>
      <c r="C214" s="128"/>
      <c r="D214" s="129" t="str">
        <f>IF(ISBLANK(E214),"",LARGE(D194:D213,1)+1)</f>
        <v/>
      </c>
      <c r="E214" s="130"/>
      <c r="F214" s="131"/>
      <c r="G214" s="170"/>
      <c r="H214" s="105"/>
      <c r="I214" s="132" t="str">
        <f>IF(1=1,IF(E214="","",I194),N("H26"))</f>
        <v/>
      </c>
      <c r="J214" s="133" t="str">
        <f>IF(1=1,IF(E214="","",J194),N("I26"))</f>
        <v/>
      </c>
      <c r="K214" s="134" t="str">
        <f>IF(1=1,IF(E214="","",K194),N("J26"))</f>
        <v/>
      </c>
      <c r="L214" s="135" t="str">
        <f>IF(1=1,IF(OR(J214="",O214="",NOT(ISNUMBER(J214)),NOT(ISNUMBER(O214)),J214=0),"",O214/J214),N("L26"))</f>
        <v/>
      </c>
      <c r="M214" s="136" t="str">
        <f>IF(1=1,IF(OR(L214="",NOT(ISNUMBER(F214))),"",F214*L214*IFERROR(INDEX(D384:D428,MATCH(AE214,B384:B428,0)),1)),N("M13"))</f>
        <v/>
      </c>
      <c r="N214" s="137" t="str">
        <f>IF(1=1,IF(F214="","",IF(G214="","",IFERROR(INDEX(E384:E428,MATCH(AE214,B384:B428,0)),G214&amp;""))),N("N6"))</f>
        <v/>
      </c>
      <c r="O214" s="138" t="str">
        <f>IF(1=1,IF(E214="","",O194),N("K26"))</f>
        <v/>
      </c>
      <c r="P214" s="139" t="str">
        <f>IF(1=1,IF(M214="","",IF(AND(ISNUMBER(M214),M214&lt;1,N214="kg"),MAX(1,ROUND(M214*1000,0)),IF(AND(ISNUMBER(M214),M214&lt;1,N214="L"),MAX(1,ROUND(M214*100,0)),ROUND(M214,3)))),N("O26"))</f>
        <v/>
      </c>
      <c r="Q214" s="140" t="str">
        <f>IF(1=1,IF(M214="","",IF(AND(ISNUMBER(M214),M214&lt;1,N214="kg"),"g",IF(AND(ISNUMBER(M214),M214&lt;1,N214="L"),"cl",N214))),N("P26"))</f>
        <v/>
      </c>
      <c r="R214" s="161" t="str">
        <f>IF(1=1,IF(E214="","",IF(F214="","A CONTROLER",IF(NOT(ISNUMBER(F214)),"TEXTE",IF(OR(L214="",L214&lt;=0),"COMMANDE PRINCIPALE INCOMPLETE",IF(G214="","UNITE MANQUANTE",IF(COUNTIF(B384:B428,AE214)=0,"UNITE A CONTROLER","OK")))))),N("Q9"))</f>
        <v/>
      </c>
      <c r="S214" s="105"/>
      <c r="T214" s="141">
        <f t="shared" si="16"/>
        <v>0</v>
      </c>
      <c r="U214" s="133" t="str">
        <f>IF(1=1,IF(E214="","",U194),N("S26"))</f>
        <v/>
      </c>
      <c r="V214" s="133" t="str">
        <f>IF(1=1,IF(E214="","",V194),N("T26"))</f>
        <v/>
      </c>
      <c r="W214" s="135" t="str">
        <f>IF(1=1,IF(OR(U214="",V214="",NOT(ISNUMBER(U214)),NOT(ISNUMBER(V214)),U214=0),"",V214/U214),N("U26"))</f>
        <v/>
      </c>
      <c r="X214" s="136" t="str">
        <f>IF(1=1,IF(OR(W214="",NOT(ISNUMBER(F214))),"",F214*W214*IFERROR(INDEX(D384:D428,MATCH(AE214,B384:B428,0)),1)),N("V7"))</f>
        <v/>
      </c>
      <c r="Y214" s="137" t="str">
        <f>IF(1=1,IF(F214="","",IF(G214="","",IFERROR(INDEX(E384:E428,MATCH(AE214,B384:B428,0)),G214&amp;""))),N("W6"))</f>
        <v/>
      </c>
      <c r="Z214" s="142" t="str">
        <f>IF(1=1,IF(X214="","",IF(AND(ISNUMBER(X214),X214&lt;1,Y214="kg"),MAX(1,ROUND(X214*1000,0)),IF(AND(ISNUMBER(X214),X214&lt;1,Y214="L"),MAX(1,ROUND(X214*100,0)),ROUND(X214,3)))),N("X26"))</f>
        <v/>
      </c>
      <c r="AA214" s="143" t="str">
        <f>IF(1=1,IF(X214="","",IF(AND(ISNUMBER(X214),X214&lt;1,Y214="kg"),"g",IF(AND(ISNUMBER(X214),X214&lt;1,Y214="L"),"cl",Y214))),N("Y26"))</f>
        <v/>
      </c>
      <c r="AB214" s="123" t="str">
        <f>IF(1=1,IF(E214="","",IF(F214="","A CONTROLER",IF(NOT(ISNUMBER(F214)),"TEXTE",IF(OR(W214="",W214&lt;=0),"COMMANDE COUVERTS INCOMPLETE",IF(G214="","UNITE MANQUANTE",IF(COUNTIF(B384:B428,AE214)=0,"UNITE A CONTROLER","OK")))))),N("Z6"))</f>
        <v/>
      </c>
      <c r="AD214" s="144" t="str">
        <f>IF(1=1,IF(E214="","",AD194),N("AB26"))</f>
        <v/>
      </c>
      <c r="AE214" s="125" t="str">
        <f>IF(1=1,IF(G214="","",UPPER(TRIM(SUBSTITUTE(SUBSTITUTE(G214&amp;"",CHAR(160)," ")," "," ")))),N("AC26"))</f>
        <v/>
      </c>
    </row>
    <row r="215" spans="1:31" ht="15.75" x14ac:dyDescent="0.25">
      <c r="A215" s="160" t="str">
        <f>IF(1=1,IF(E215="","",A194),N("A27"))</f>
        <v/>
      </c>
      <c r="B215" s="127" t="str">
        <f>IF(1=1,IF(E215="","",B194),N("B27"))</f>
        <v/>
      </c>
      <c r="C215" s="128"/>
      <c r="D215" s="129" t="str">
        <f>IF(ISBLANK(E215),"",LARGE(D194:D214,1)+1)</f>
        <v/>
      </c>
      <c r="E215" s="130"/>
      <c r="F215" s="131"/>
      <c r="G215" s="170"/>
      <c r="H215" s="105"/>
      <c r="I215" s="132" t="str">
        <f>IF(1=1,IF(E215="","",I194),N("H27"))</f>
        <v/>
      </c>
      <c r="J215" s="133" t="str">
        <f>IF(1=1,IF(E215="","",J194),N("I27"))</f>
        <v/>
      </c>
      <c r="K215" s="134" t="str">
        <f>IF(1=1,IF(E215="","",K194),N("J27"))</f>
        <v/>
      </c>
      <c r="L215" s="135" t="str">
        <f>IF(1=1,IF(OR(J215="",O215="",NOT(ISNUMBER(J215)),NOT(ISNUMBER(O215)),J215=0),"",O215/J215),N("L27"))</f>
        <v/>
      </c>
      <c r="M215" s="136" t="str">
        <f>IF(1=1,IF(OR(L215="",NOT(ISNUMBER(F215))),"",F215*L215*IFERROR(INDEX(D384:D428,MATCH(AE215,B384:B428,0)),1)),N("M13"))</f>
        <v/>
      </c>
      <c r="N215" s="137" t="str">
        <f>IF(1=1,IF(F215="","",IF(G215="","",IFERROR(INDEX(E384:E428,MATCH(AE215,B384:B428,0)),G215&amp;""))),N("N6"))</f>
        <v/>
      </c>
      <c r="O215" s="138" t="str">
        <f>IF(1=1,IF(E215="","",O194),N("K27"))</f>
        <v/>
      </c>
      <c r="P215" s="139" t="str">
        <f>IF(1=1,IF(M215="","",IF(AND(ISNUMBER(M215),M215&lt;1,N215="kg"),MAX(1,ROUND(M215*1000,0)),IF(AND(ISNUMBER(M215),M215&lt;1,N215="L"),MAX(1,ROUND(M215*100,0)),ROUND(M215,3)))),N("O27"))</f>
        <v/>
      </c>
      <c r="Q215" s="140" t="str">
        <f>IF(1=1,IF(M215="","",IF(AND(ISNUMBER(M215),M215&lt;1,N215="kg"),"g",IF(AND(ISNUMBER(M215),M215&lt;1,N215="L"),"cl",N215))),N("P27"))</f>
        <v/>
      </c>
      <c r="R215" s="161" t="str">
        <f>IF(1=1,IF(E215="","",IF(F215="","A CONTROLER",IF(NOT(ISNUMBER(F215)),"TEXTE",IF(OR(L215="",L215&lt;=0),"COMMANDE PRINCIPALE INCOMPLETE",IF(G215="","UNITE MANQUANTE",IF(COUNTIF(B384:B428,AE215)=0,"UNITE A CONTROLER","OK")))))),N("Q9"))</f>
        <v/>
      </c>
      <c r="S215" s="105"/>
      <c r="T215" s="141">
        <f t="shared" si="16"/>
        <v>0</v>
      </c>
      <c r="U215" s="133" t="str">
        <f>IF(1=1,IF(E215="","",U194),N("S27"))</f>
        <v/>
      </c>
      <c r="V215" s="133" t="str">
        <f>IF(1=1,IF(E215="","",V194),N("T27"))</f>
        <v/>
      </c>
      <c r="W215" s="135" t="str">
        <f>IF(1=1,IF(OR(U215="",V215="",NOT(ISNUMBER(U215)),NOT(ISNUMBER(V215)),U215=0),"",V215/U215),N("U27"))</f>
        <v/>
      </c>
      <c r="X215" s="136" t="str">
        <f>IF(1=1,IF(OR(W215="",NOT(ISNUMBER(F215))),"",F215*W215*IFERROR(INDEX(D384:D428,MATCH(AE215,B384:B428,0)),1)),N("V7"))</f>
        <v/>
      </c>
      <c r="Y215" s="137" t="str">
        <f>IF(1=1,IF(F215="","",IF(G215="","",IFERROR(INDEX(E384:E428,MATCH(AE215,B384:B428,0)),G215&amp;""))),N("W6"))</f>
        <v/>
      </c>
      <c r="Z215" s="142" t="str">
        <f>IF(1=1,IF(X215="","",IF(AND(ISNUMBER(X215),X215&lt;1,Y215="kg"),MAX(1,ROUND(X215*1000,0)),IF(AND(ISNUMBER(X215),X215&lt;1,Y215="L"),MAX(1,ROUND(X215*100,0)),ROUND(X215,3)))),N("X27"))</f>
        <v/>
      </c>
      <c r="AA215" s="143" t="str">
        <f>IF(1=1,IF(X215="","",IF(AND(ISNUMBER(X215),X215&lt;1,Y215="kg"),"g",IF(AND(ISNUMBER(X215),X215&lt;1,Y215="L"),"cl",Y215))),N("Y27"))</f>
        <v/>
      </c>
      <c r="AB215" s="123" t="str">
        <f>IF(1=1,IF(E215="","",IF(F215="","A CONTROLER",IF(NOT(ISNUMBER(F215)),"TEXTE",IF(OR(W215="",W215&lt;=0),"COMMANDE COUVERTS INCOMPLETE",IF(G215="","UNITE MANQUANTE",IF(COUNTIF(B384:B428,AE215)=0,"UNITE A CONTROLER","OK")))))),N("Z6"))</f>
        <v/>
      </c>
      <c r="AD215" s="144" t="str">
        <f>IF(1=1,IF(E215="","",AD194),N("AB27"))</f>
        <v/>
      </c>
      <c r="AE215" s="125" t="str">
        <f>IF(1=1,IF(G215="","",UPPER(TRIM(SUBSTITUTE(SUBSTITUTE(G215&amp;"",CHAR(160)," ")," "," ")))),N("AC27"))</f>
        <v/>
      </c>
    </row>
    <row r="216" spans="1:31" ht="15.75" x14ac:dyDescent="0.25">
      <c r="A216" s="160" t="str">
        <f>IF(1=1,IF(E216="","",A194),N("A28"))</f>
        <v/>
      </c>
      <c r="B216" s="127" t="str">
        <f>IF(1=1,IF(E216="","",B194),N("B28"))</f>
        <v/>
      </c>
      <c r="C216" s="128"/>
      <c r="D216" s="129" t="str">
        <f>IF(ISBLANK(E216),"",LARGE(D194:D215,1)+1)</f>
        <v/>
      </c>
      <c r="E216" s="130"/>
      <c r="F216" s="131"/>
      <c r="G216" s="170"/>
      <c r="H216" s="105"/>
      <c r="I216" s="132" t="str">
        <f>IF(1=1,IF(E216="","",I194),N("H28"))</f>
        <v/>
      </c>
      <c r="J216" s="133" t="str">
        <f>IF(1=1,IF(E216="","",J194),N("I28"))</f>
        <v/>
      </c>
      <c r="K216" s="134" t="str">
        <f>IF(1=1,IF(E216="","",K194),N("J28"))</f>
        <v/>
      </c>
      <c r="L216" s="135" t="str">
        <f>IF(1=1,IF(OR(J216="",O216="",NOT(ISNUMBER(J216)),NOT(ISNUMBER(O216)),J216=0),"",O216/J216),N("L28"))</f>
        <v/>
      </c>
      <c r="M216" s="136" t="str">
        <f>IF(1=1,IF(OR(L216="",NOT(ISNUMBER(F216))),"",F216*L216*IFERROR(INDEX(D384:D428,MATCH(AE216,B384:B428,0)),1)),N("M13"))</f>
        <v/>
      </c>
      <c r="N216" s="137" t="str">
        <f>IF(1=1,IF(F216="","",IF(G216="","",IFERROR(INDEX(E384:E428,MATCH(AE216,B384:B428,0)),G216&amp;""))),N("N6"))</f>
        <v/>
      </c>
      <c r="O216" s="138" t="str">
        <f>IF(1=1,IF(E216="","",O194),N("K28"))</f>
        <v/>
      </c>
      <c r="P216" s="139" t="str">
        <f>IF(1=1,IF(M216="","",IF(AND(ISNUMBER(M216),M216&lt;1,N216="kg"),MAX(1,ROUND(M216*1000,0)),IF(AND(ISNUMBER(M216),M216&lt;1,N216="L"),MAX(1,ROUND(M216*100,0)),ROUND(M216,3)))),N("O28"))</f>
        <v/>
      </c>
      <c r="Q216" s="140" t="str">
        <f>IF(1=1,IF(M216="","",IF(AND(ISNUMBER(M216),M216&lt;1,N216="kg"),"g",IF(AND(ISNUMBER(M216),M216&lt;1,N216="L"),"cl",N216))),N("P28"))</f>
        <v/>
      </c>
      <c r="R216" s="161" t="str">
        <f>IF(1=1,IF(E216="","",IF(F216="","A CONTROLER",IF(NOT(ISNUMBER(F216)),"TEXTE",IF(OR(L216="",L216&lt;=0),"COMMANDE PRINCIPALE INCOMPLETE",IF(G216="","UNITE MANQUANTE",IF(COUNTIF(B384:B428,AE216)=0,"UNITE A CONTROLER","OK")))))),N("Q9"))</f>
        <v/>
      </c>
      <c r="S216" s="105"/>
      <c r="T216" s="141">
        <f t="shared" si="16"/>
        <v>0</v>
      </c>
      <c r="U216" s="133" t="str">
        <f>IF(1=1,IF(E216="","",U194),N("S28"))</f>
        <v/>
      </c>
      <c r="V216" s="133" t="str">
        <f>IF(1=1,IF(E216="","",V194),N("T28"))</f>
        <v/>
      </c>
      <c r="W216" s="135" t="str">
        <f>IF(1=1,IF(OR(U216="",V216="",NOT(ISNUMBER(U216)),NOT(ISNUMBER(V216)),U216=0),"",V216/U216),N("U28"))</f>
        <v/>
      </c>
      <c r="X216" s="136" t="str">
        <f>IF(1=1,IF(OR(W216="",NOT(ISNUMBER(F216))),"",F216*W216*IFERROR(INDEX(D384:D428,MATCH(AE216,B384:B428,0)),1)),N("V7"))</f>
        <v/>
      </c>
      <c r="Y216" s="137" t="str">
        <f>IF(1=1,IF(F216="","",IF(G216="","",IFERROR(INDEX(E384:E428,MATCH(AE216,B384:B428,0)),G216&amp;""))),N("W6"))</f>
        <v/>
      </c>
      <c r="Z216" s="142" t="str">
        <f>IF(1=1,IF(X216="","",IF(AND(ISNUMBER(X216),X216&lt;1,Y216="kg"),MAX(1,ROUND(X216*1000,0)),IF(AND(ISNUMBER(X216),X216&lt;1,Y216="L"),MAX(1,ROUND(X216*100,0)),ROUND(X216,3)))),N("X28"))</f>
        <v/>
      </c>
      <c r="AA216" s="143" t="str">
        <f>IF(1=1,IF(X216="","",IF(AND(ISNUMBER(X216),X216&lt;1,Y216="kg"),"g",IF(AND(ISNUMBER(X216),X216&lt;1,Y216="L"),"cl",Y216))),N("Y28"))</f>
        <v/>
      </c>
      <c r="AB216" s="123" t="str">
        <f>IF(1=1,IF(E216="","",IF(F216="","A CONTROLER",IF(NOT(ISNUMBER(F216)),"TEXTE",IF(OR(W216="",W216&lt;=0),"COMMANDE COUVERTS INCOMPLETE",IF(G216="","UNITE MANQUANTE",IF(COUNTIF(B384:B428,AE216)=0,"UNITE A CONTROLER","OK")))))),N("Z6"))</f>
        <v/>
      </c>
      <c r="AD216" s="144" t="str">
        <f>IF(1=1,IF(E216="","",AD194),N("AB28"))</f>
        <v/>
      </c>
      <c r="AE216" s="125" t="str">
        <f>IF(1=1,IF(G216="","",UPPER(TRIM(SUBSTITUTE(SUBSTITUTE(G216&amp;"",CHAR(160)," ")," "," ")))),N("AC28"))</f>
        <v/>
      </c>
    </row>
    <row r="217" spans="1:31" ht="15.75" x14ac:dyDescent="0.25">
      <c r="A217" s="160" t="str">
        <f>IF(1=1,IF(E217="","",A194),N("A29"))</f>
        <v/>
      </c>
      <c r="B217" s="127" t="str">
        <f>IF(1=1,IF(E217="","",B194),N("B29"))</f>
        <v/>
      </c>
      <c r="C217" s="128"/>
      <c r="D217" s="129" t="str">
        <f>IF(ISBLANK(E217),"",LARGE(D194:D216,1)+1)</f>
        <v/>
      </c>
      <c r="E217" s="130"/>
      <c r="F217" s="131"/>
      <c r="G217" s="170"/>
      <c r="H217" s="105"/>
      <c r="I217" s="132" t="str">
        <f>IF(1=1,IF(E217="","",I194),N("H29"))</f>
        <v/>
      </c>
      <c r="J217" s="133" t="str">
        <f>IF(1=1,IF(E217="","",J194),N("I29"))</f>
        <v/>
      </c>
      <c r="K217" s="134" t="str">
        <f>IF(1=1,IF(E217="","",K194),N("J29"))</f>
        <v/>
      </c>
      <c r="L217" s="135" t="str">
        <f>IF(1=1,IF(OR(J217="",O217="",NOT(ISNUMBER(J217)),NOT(ISNUMBER(O217)),J217=0),"",O217/J217),N("L29"))</f>
        <v/>
      </c>
      <c r="M217" s="136" t="str">
        <f>IF(1=1,IF(OR(L217="",NOT(ISNUMBER(F217))),"",F217*L217*IFERROR(INDEX(D384:D428,MATCH(AE217,B384:B428,0)),1)),N("M13"))</f>
        <v/>
      </c>
      <c r="N217" s="137" t="str">
        <f>IF(1=1,IF(F217="","",IF(G217="","",IFERROR(INDEX(E384:E428,MATCH(AE217,B384:B428,0)),G217&amp;""))),N("N6"))</f>
        <v/>
      </c>
      <c r="O217" s="138" t="str">
        <f>IF(1=1,IF(E217="","",O194),N("K29"))</f>
        <v/>
      </c>
      <c r="P217" s="139" t="str">
        <f>IF(1=1,IF(M217="","",IF(AND(ISNUMBER(M217),M217&lt;1,N217="kg"),MAX(1,ROUND(M217*1000,0)),IF(AND(ISNUMBER(M217),M217&lt;1,N217="L"),MAX(1,ROUND(M217*100,0)),ROUND(M217,3)))),N("O29"))</f>
        <v/>
      </c>
      <c r="Q217" s="140" t="str">
        <f>IF(1=1,IF(M217="","",IF(AND(ISNUMBER(M217),M217&lt;1,N217="kg"),"g",IF(AND(ISNUMBER(M217),M217&lt;1,N217="L"),"cl",N217))),N("P29"))</f>
        <v/>
      </c>
      <c r="R217" s="161" t="str">
        <f>IF(1=1,IF(E217="","",IF(F217="","A CONTROLER",IF(NOT(ISNUMBER(F217)),"TEXTE",IF(OR(L217="",L217&lt;=0),"COMMANDE PRINCIPALE INCOMPLETE",IF(G217="","UNITE MANQUANTE",IF(COUNTIF(B384:B428,AE217)=0,"UNITE A CONTROLER","OK")))))),N("Q9"))</f>
        <v/>
      </c>
      <c r="S217" s="105"/>
      <c r="T217" s="141">
        <f t="shared" si="16"/>
        <v>0</v>
      </c>
      <c r="U217" s="133" t="str">
        <f>IF(1=1,IF(E217="","",U194),N("S29"))</f>
        <v/>
      </c>
      <c r="V217" s="133" t="str">
        <f>IF(1=1,IF(E217="","",V194),N("T29"))</f>
        <v/>
      </c>
      <c r="W217" s="135" t="str">
        <f>IF(1=1,IF(OR(U217="",V217="",NOT(ISNUMBER(U217)),NOT(ISNUMBER(V217)),U217=0),"",V217/U217),N("U29"))</f>
        <v/>
      </c>
      <c r="X217" s="136" t="str">
        <f>IF(1=1,IF(OR(W217="",NOT(ISNUMBER(F217))),"",F217*W217*IFERROR(INDEX(D384:D428,MATCH(AE217,B384:B428,0)),1)),N("V7"))</f>
        <v/>
      </c>
      <c r="Y217" s="137" t="str">
        <f>IF(1=1,IF(F217="","",IF(G217="","",IFERROR(INDEX(E384:E428,MATCH(AE217,B384:B428,0)),G217&amp;""))),N("W6"))</f>
        <v/>
      </c>
      <c r="Z217" s="142" t="str">
        <f>IF(1=1,IF(X217="","",IF(AND(ISNUMBER(X217),X217&lt;1,Y217="kg"),MAX(1,ROUND(X217*1000,0)),IF(AND(ISNUMBER(X217),X217&lt;1,Y217="L"),MAX(1,ROUND(X217*100,0)),ROUND(X217,3)))),N("X29"))</f>
        <v/>
      </c>
      <c r="AA217" s="143" t="str">
        <f>IF(1=1,IF(X217="","",IF(AND(ISNUMBER(X217),X217&lt;1,Y217="kg"),"g",IF(AND(ISNUMBER(X217),X217&lt;1,Y217="L"),"cl",Y217))),N("Y29"))</f>
        <v/>
      </c>
      <c r="AB217" s="123" t="str">
        <f>IF(1=1,IF(E217="","",IF(F217="","A CONTROLER",IF(NOT(ISNUMBER(F217)),"TEXTE",IF(OR(W217="",W217&lt;=0),"COMMANDE COUVERTS INCOMPLETE",IF(G217="","UNITE MANQUANTE",IF(COUNTIF(B384:B428,AE217)=0,"UNITE A CONTROLER","OK")))))),N("Z6"))</f>
        <v/>
      </c>
      <c r="AD217" s="144" t="str">
        <f>IF(1=1,IF(E217="","",AD194),N("AB29"))</f>
        <v/>
      </c>
      <c r="AE217" s="125" t="str">
        <f>IF(1=1,IF(G217="","",UPPER(TRIM(SUBSTITUTE(SUBSTITUTE(G217&amp;"",CHAR(160)," ")," "," ")))),N("AC29"))</f>
        <v/>
      </c>
    </row>
    <row r="218" spans="1:31" ht="15.75" x14ac:dyDescent="0.25">
      <c r="A218" s="160" t="str">
        <f>IF(1=1,IF(E218="","",A194),N("A30"))</f>
        <v/>
      </c>
      <c r="B218" s="127" t="str">
        <f>IF(1=1,IF(E218="","",B194),N("B30"))</f>
        <v/>
      </c>
      <c r="C218" s="128"/>
      <c r="D218" s="129" t="str">
        <f>IF(ISBLANK(E218),"",LARGE(D194:D217,1)+1)</f>
        <v/>
      </c>
      <c r="E218" s="130"/>
      <c r="F218" s="131"/>
      <c r="G218" s="170"/>
      <c r="H218" s="105"/>
      <c r="I218" s="132" t="str">
        <f>IF(1=1,IF(E218="","",I194),N("H30"))</f>
        <v/>
      </c>
      <c r="J218" s="133" t="str">
        <f>IF(1=1,IF(E218="","",J194),N("I30"))</f>
        <v/>
      </c>
      <c r="K218" s="134" t="str">
        <f>IF(1=1,IF(E218="","",K194),N("J30"))</f>
        <v/>
      </c>
      <c r="L218" s="135" t="str">
        <f>IF(1=1,IF(OR(J218="",O218="",NOT(ISNUMBER(J218)),NOT(ISNUMBER(O218)),J218=0),"",O218/J218),N("L30"))</f>
        <v/>
      </c>
      <c r="M218" s="136" t="str">
        <f>IF(1=1,IF(OR(L218="",NOT(ISNUMBER(F218))),"",F218*L218*IFERROR(INDEX(D384:D428,MATCH(AE218,B384:B428,0)),1)),N("M13"))</f>
        <v/>
      </c>
      <c r="N218" s="137" t="str">
        <f>IF(1=1,IF(F218="","",IF(G218="","",IFERROR(INDEX(E384:E428,MATCH(AE218,B384:B428,0)),G218&amp;""))),N("N6"))</f>
        <v/>
      </c>
      <c r="O218" s="138" t="str">
        <f>IF(1=1,IF(E218="","",O194),N("K30"))</f>
        <v/>
      </c>
      <c r="P218" s="139" t="str">
        <f>IF(1=1,IF(M218="","",IF(AND(ISNUMBER(M218),M218&lt;1,N218="kg"),MAX(1,ROUND(M218*1000,0)),IF(AND(ISNUMBER(M218),M218&lt;1,N218="L"),MAX(1,ROUND(M218*100,0)),ROUND(M218,3)))),N("O30"))</f>
        <v/>
      </c>
      <c r="Q218" s="140" t="str">
        <f>IF(1=1,IF(M218="","",IF(AND(ISNUMBER(M218),M218&lt;1,N218="kg"),"g",IF(AND(ISNUMBER(M218),M218&lt;1,N218="L"),"cl",N218))),N("P30"))</f>
        <v/>
      </c>
      <c r="R218" s="161" t="str">
        <f>IF(1=1,IF(E218="","",IF(F218="","A CONTROLER",IF(NOT(ISNUMBER(F218)),"TEXTE",IF(OR(L218="",L218&lt;=0),"COMMANDE PRINCIPALE INCOMPLETE",IF(G218="","UNITE MANQUANTE",IF(COUNTIF(B384:B428,AE218)=0,"UNITE A CONTROLER","OK")))))),N("Q9"))</f>
        <v/>
      </c>
      <c r="S218" s="105"/>
      <c r="T218" s="141">
        <f t="shared" si="16"/>
        <v>0</v>
      </c>
      <c r="U218" s="133" t="str">
        <f>IF(1=1,IF(E218="","",U194),N("S30"))</f>
        <v/>
      </c>
      <c r="V218" s="133" t="str">
        <f>IF(1=1,IF(E218="","",V194),N("T30"))</f>
        <v/>
      </c>
      <c r="W218" s="135" t="str">
        <f>IF(1=1,IF(OR(U218="",V218="",NOT(ISNUMBER(U218)),NOT(ISNUMBER(V218)),U218=0),"",V218/U218),N("U30"))</f>
        <v/>
      </c>
      <c r="X218" s="136" t="str">
        <f>IF(1=1,IF(OR(W218="",NOT(ISNUMBER(F218))),"",F218*W218*IFERROR(INDEX(D384:D428,MATCH(AE218,B384:B428,0)),1)),N("V7"))</f>
        <v/>
      </c>
      <c r="Y218" s="137" t="str">
        <f>IF(1=1,IF(F218="","",IF(G218="","",IFERROR(INDEX(E384:E428,MATCH(AE218,B384:B428,0)),G218&amp;""))),N("W6"))</f>
        <v/>
      </c>
      <c r="Z218" s="142" t="str">
        <f>IF(1=1,IF(X218="","",IF(AND(ISNUMBER(X218),X218&lt;1,Y218="kg"),MAX(1,ROUND(X218*1000,0)),IF(AND(ISNUMBER(X218),X218&lt;1,Y218="L"),MAX(1,ROUND(X218*100,0)),ROUND(X218,3)))),N("X30"))</f>
        <v/>
      </c>
      <c r="AA218" s="143" t="str">
        <f>IF(1=1,IF(X218="","",IF(AND(ISNUMBER(X218),X218&lt;1,Y218="kg"),"g",IF(AND(ISNUMBER(X218),X218&lt;1,Y218="L"),"cl",Y218))),N("Y30"))</f>
        <v/>
      </c>
      <c r="AB218" s="123" t="str">
        <f>IF(1=1,IF(E218="","",IF(F218="","A CONTROLER",IF(NOT(ISNUMBER(F218)),"TEXTE",IF(OR(W218="",W218&lt;=0),"COMMANDE COUVERTS INCOMPLETE",IF(G218="","UNITE MANQUANTE",IF(COUNTIF(B384:B428,AE218)=0,"UNITE A CONTROLER","OK")))))),N("Z6"))</f>
        <v/>
      </c>
      <c r="AD218" s="144" t="str">
        <f>IF(1=1,IF(E218="","",AD194),N("AB30"))</f>
        <v/>
      </c>
      <c r="AE218" s="125" t="str">
        <f>IF(1=1,IF(G218="","",UPPER(TRIM(SUBSTITUTE(SUBSTITUTE(G218&amp;"",CHAR(160)," ")," "," ")))),N("AC30"))</f>
        <v/>
      </c>
    </row>
    <row r="219" spans="1:31" ht="15.75" x14ac:dyDescent="0.25">
      <c r="A219" s="160" t="str">
        <f>IF(1=1,IF(E219="","",A194),N("A31"))</f>
        <v/>
      </c>
      <c r="B219" s="127" t="str">
        <f>IF(1=1,IF(E219="","",B194),N("B31"))</f>
        <v/>
      </c>
      <c r="C219" s="128"/>
      <c r="D219" s="129" t="str">
        <f>IF(ISBLANK(E219),"",LARGE(D194:D218,1)+1)</f>
        <v/>
      </c>
      <c r="E219" s="130"/>
      <c r="F219" s="131"/>
      <c r="G219" s="170"/>
      <c r="H219" s="105"/>
      <c r="I219" s="132" t="str">
        <f>IF(1=1,IF(E219="","",I194),N("H31"))</f>
        <v/>
      </c>
      <c r="J219" s="133" t="str">
        <f>IF(1=1,IF(E219="","",J194),N("I31"))</f>
        <v/>
      </c>
      <c r="K219" s="134" t="str">
        <f>IF(1=1,IF(E219="","",K194),N("J31"))</f>
        <v/>
      </c>
      <c r="L219" s="135" t="str">
        <f>IF(1=1,IF(OR(J219="",O219="",NOT(ISNUMBER(J219)),NOT(ISNUMBER(O219)),J219=0),"",O219/J219),N("L31"))</f>
        <v/>
      </c>
      <c r="M219" s="136" t="str">
        <f>IF(1=1,IF(OR(L219="",NOT(ISNUMBER(F219))),"",F219*L219*IFERROR(INDEX(D384:D428,MATCH(AE219,B384:B428,0)),1)),N("M13"))</f>
        <v/>
      </c>
      <c r="N219" s="137" t="str">
        <f>IF(1=1,IF(F219="","",IF(G219="","",IFERROR(INDEX(E384:E428,MATCH(AE219,B384:B428,0)),G219&amp;""))),N("N6"))</f>
        <v/>
      </c>
      <c r="O219" s="138" t="str">
        <f>IF(1=1,IF(E219="","",O194),N("K31"))</f>
        <v/>
      </c>
      <c r="P219" s="139" t="str">
        <f>IF(1=1,IF(M219="","",IF(AND(ISNUMBER(M219),M219&lt;1,N219="kg"),MAX(1,ROUND(M219*1000,0)),IF(AND(ISNUMBER(M219),M219&lt;1,N219="L"),MAX(1,ROUND(M219*100,0)),ROUND(M219,3)))),N("O31"))</f>
        <v/>
      </c>
      <c r="Q219" s="140" t="str">
        <f>IF(1=1,IF(M219="","",IF(AND(ISNUMBER(M219),M219&lt;1,N219="kg"),"g",IF(AND(ISNUMBER(M219),M219&lt;1,N219="L"),"cl",N219))),N("P31"))</f>
        <v/>
      </c>
      <c r="R219" s="161" t="str">
        <f>IF(1=1,IF(E219="","",IF(F219="","A CONTROLER",IF(NOT(ISNUMBER(F219)),"TEXTE",IF(OR(L219="",L219&lt;=0),"COMMANDE PRINCIPALE INCOMPLETE",IF(G219="","UNITE MANQUANTE",IF(COUNTIF(B384:B428,AE219)=0,"UNITE A CONTROLER","OK")))))),N("Q9"))</f>
        <v/>
      </c>
      <c r="S219" s="105"/>
      <c r="T219" s="141">
        <f t="shared" si="16"/>
        <v>0</v>
      </c>
      <c r="U219" s="133" t="str">
        <f>IF(1=1,IF(E219="","",U194),N("S31"))</f>
        <v/>
      </c>
      <c r="V219" s="133" t="str">
        <f>IF(1=1,IF(E219="","",V194),N("T31"))</f>
        <v/>
      </c>
      <c r="W219" s="135" t="str">
        <f>IF(1=1,IF(OR(U219="",V219="",NOT(ISNUMBER(U219)),NOT(ISNUMBER(V219)),U219=0),"",V219/U219),N("U31"))</f>
        <v/>
      </c>
      <c r="X219" s="136" t="str">
        <f>IF(1=1,IF(OR(W219="",NOT(ISNUMBER(F219))),"",F219*W219*IFERROR(INDEX(D384:D428,MATCH(AE219,B384:B428,0)),1)),N("V7"))</f>
        <v/>
      </c>
      <c r="Y219" s="137" t="str">
        <f>IF(1=1,IF(F219="","",IF(G219="","",IFERROR(INDEX(E384:E428,MATCH(AE219,B384:B428,0)),G219&amp;""))),N("W6"))</f>
        <v/>
      </c>
      <c r="Z219" s="142" t="str">
        <f>IF(1=1,IF(X219="","",IF(AND(ISNUMBER(X219),X219&lt;1,Y219="kg"),MAX(1,ROUND(X219*1000,0)),IF(AND(ISNUMBER(X219),X219&lt;1,Y219="L"),MAX(1,ROUND(X219*100,0)),ROUND(X219,3)))),N("X31"))</f>
        <v/>
      </c>
      <c r="AA219" s="143" t="str">
        <f>IF(1=1,IF(X219="","",IF(AND(ISNUMBER(X219),X219&lt;1,Y219="kg"),"g",IF(AND(ISNUMBER(X219),X219&lt;1,Y219="L"),"cl",Y219))),N("Y31"))</f>
        <v/>
      </c>
      <c r="AB219" s="123" t="str">
        <f>IF(1=1,IF(E219="","",IF(F219="","A CONTROLER",IF(NOT(ISNUMBER(F219)),"TEXTE",IF(OR(W219="",W219&lt;=0),"COMMANDE COUVERTS INCOMPLETE",IF(G219="","UNITE MANQUANTE",IF(COUNTIF(B384:B428,AE219)=0,"UNITE A CONTROLER","OK")))))),N("Z6"))</f>
        <v/>
      </c>
      <c r="AD219" s="144" t="str">
        <f>IF(1=1,IF(E219="","",AD194),N("AB31"))</f>
        <v/>
      </c>
      <c r="AE219" s="125" t="str">
        <f>IF(1=1,IF(G219="","",UPPER(TRIM(SUBSTITUTE(SUBSTITUTE(G219&amp;"",CHAR(160)," ")," "," ")))),N("AC31"))</f>
        <v/>
      </c>
    </row>
    <row r="220" spans="1:31" ht="15.75" x14ac:dyDescent="0.25">
      <c r="A220" s="160" t="str">
        <f>IF(1=1,IF(E220="","",A194),N("A32"))</f>
        <v/>
      </c>
      <c r="B220" s="127" t="str">
        <f>IF(1=1,IF(E220="","",B194),N("B32"))</f>
        <v/>
      </c>
      <c r="C220" s="128"/>
      <c r="D220" s="129" t="str">
        <f>IF(ISBLANK(E220),"",LARGE(D194:D219,1)+1)</f>
        <v/>
      </c>
      <c r="E220" s="130"/>
      <c r="F220" s="131"/>
      <c r="G220" s="170"/>
      <c r="H220" s="105"/>
      <c r="I220" s="132" t="str">
        <f>IF(1=1,IF(E220="","",I194),N("H32"))</f>
        <v/>
      </c>
      <c r="J220" s="133" t="str">
        <f>IF(1=1,IF(E220="","",J194),N("I32"))</f>
        <v/>
      </c>
      <c r="K220" s="134" t="str">
        <f>IF(1=1,IF(E220="","",K194),N("J32"))</f>
        <v/>
      </c>
      <c r="L220" s="135" t="str">
        <f>IF(1=1,IF(OR(J220="",O220="",NOT(ISNUMBER(J220)),NOT(ISNUMBER(O220)),J220=0),"",O220/J220),N("L32"))</f>
        <v/>
      </c>
      <c r="M220" s="136" t="str">
        <f>IF(1=1,IF(OR(L220="",NOT(ISNUMBER(F220))),"",F220*L220*IFERROR(INDEX(D384:D428,MATCH(AE220,B384:B428,0)),1)),N("M13"))</f>
        <v/>
      </c>
      <c r="N220" s="137" t="str">
        <f>IF(1=1,IF(F220="","",IF(G220="","",IFERROR(INDEX(E384:E428,MATCH(AE220,B384:B428,0)),G220&amp;""))),N("N6"))</f>
        <v/>
      </c>
      <c r="O220" s="138" t="str">
        <f>IF(1=1,IF(E220="","",O194),N("K32"))</f>
        <v/>
      </c>
      <c r="P220" s="139" t="str">
        <f>IF(1=1,IF(M220="","",IF(AND(ISNUMBER(M220),M220&lt;1,N220="kg"),MAX(1,ROUND(M220*1000,0)),IF(AND(ISNUMBER(M220),M220&lt;1,N220="L"),MAX(1,ROUND(M220*100,0)),ROUND(M220,3)))),N("O32"))</f>
        <v/>
      </c>
      <c r="Q220" s="140" t="str">
        <f>IF(1=1,IF(M220="","",IF(AND(ISNUMBER(M220),M220&lt;1,N220="kg"),"g",IF(AND(ISNUMBER(M220),M220&lt;1,N220="L"),"cl",N220))),N("P32"))</f>
        <v/>
      </c>
      <c r="R220" s="161" t="str">
        <f>IF(1=1,IF(E220="","",IF(F220="","A CONTROLER",IF(NOT(ISNUMBER(F220)),"TEXTE",IF(OR(L220="",L220&lt;=0),"COMMANDE PRINCIPALE INCOMPLETE",IF(G220="","UNITE MANQUANTE",IF(COUNTIF(B384:B428,AE220)=0,"UNITE A CONTROLER","OK")))))),N("Q9"))</f>
        <v/>
      </c>
      <c r="S220" s="105"/>
      <c r="T220" s="141">
        <f t="shared" si="16"/>
        <v>0</v>
      </c>
      <c r="U220" s="133" t="str">
        <f>IF(1=1,IF(E220="","",U194),N("S32"))</f>
        <v/>
      </c>
      <c r="V220" s="133" t="str">
        <f>IF(1=1,IF(E220="","",V194),N("T32"))</f>
        <v/>
      </c>
      <c r="W220" s="135" t="str">
        <f>IF(1=1,IF(OR(U220="",V220="",NOT(ISNUMBER(U220)),NOT(ISNUMBER(V220)),U220=0),"",V220/U220),N("U32"))</f>
        <v/>
      </c>
      <c r="X220" s="136" t="str">
        <f>IF(1=1,IF(OR(W220="",NOT(ISNUMBER(F220))),"",F220*W220*IFERROR(INDEX(D384:D428,MATCH(AE220,B384:B428,0)),1)),N("V7"))</f>
        <v/>
      </c>
      <c r="Y220" s="137" t="str">
        <f>IF(1=1,IF(F220="","",IF(G220="","",IFERROR(INDEX(E384:E428,MATCH(AE220,B384:B428,0)),G220&amp;""))),N("W6"))</f>
        <v/>
      </c>
      <c r="Z220" s="142" t="str">
        <f>IF(1=1,IF(X220="","",IF(AND(ISNUMBER(X220),X220&lt;1,Y220="kg"),MAX(1,ROUND(X220*1000,0)),IF(AND(ISNUMBER(X220),X220&lt;1,Y220="L"),MAX(1,ROUND(X220*100,0)),ROUND(X220,3)))),N("X32"))</f>
        <v/>
      </c>
      <c r="AA220" s="143" t="str">
        <f>IF(1=1,IF(X220="","",IF(AND(ISNUMBER(X220),X220&lt;1,Y220="kg"),"g",IF(AND(ISNUMBER(X220),X220&lt;1,Y220="L"),"cl",Y220))),N("Y32"))</f>
        <v/>
      </c>
      <c r="AB220" s="123" t="str">
        <f>IF(1=1,IF(E220="","",IF(F220="","A CONTROLER",IF(NOT(ISNUMBER(F220)),"TEXTE",IF(OR(W220="",W220&lt;=0),"COMMANDE COUVERTS INCOMPLETE",IF(G220="","UNITE MANQUANTE",IF(COUNTIF(B384:B428,AE220)=0,"UNITE A CONTROLER","OK")))))),N("Z6"))</f>
        <v/>
      </c>
      <c r="AD220" s="144" t="str">
        <f>IF(1=1,IF(E220="","",AD194),N("AB32"))</f>
        <v/>
      </c>
      <c r="AE220" s="125" t="str">
        <f>IF(1=1,IF(G220="","",UPPER(TRIM(SUBSTITUTE(SUBSTITUTE(G220&amp;"",CHAR(160)," ")," "," ")))),N("AC32"))</f>
        <v/>
      </c>
    </row>
    <row r="221" spans="1:31" ht="15.75" x14ac:dyDescent="0.25">
      <c r="A221" s="160" t="str">
        <f>IF(1=1,IF(E221="","",A194),N("A33"))</f>
        <v/>
      </c>
      <c r="B221" s="127" t="str">
        <f>IF(1=1,IF(E221="","",B194),N("B33"))</f>
        <v/>
      </c>
      <c r="C221" s="128"/>
      <c r="D221" s="129" t="str">
        <f>IF(ISBLANK(E221),"",LARGE(D194:D220,1)+1)</f>
        <v/>
      </c>
      <c r="E221" s="130"/>
      <c r="F221" s="131"/>
      <c r="G221" s="170"/>
      <c r="H221" s="105"/>
      <c r="I221" s="132" t="str">
        <f>IF(1=1,IF(E221="","",I194),N("H33"))</f>
        <v/>
      </c>
      <c r="J221" s="133" t="str">
        <f>IF(1=1,IF(E221="","",J194),N("I33"))</f>
        <v/>
      </c>
      <c r="K221" s="134" t="str">
        <f>IF(1=1,IF(E221="","",K194),N("J33"))</f>
        <v/>
      </c>
      <c r="L221" s="135" t="str">
        <f>IF(1=1,IF(OR(J221="",O221="",NOT(ISNUMBER(J221)),NOT(ISNUMBER(O221)),J221=0),"",O221/J221),N("L33"))</f>
        <v/>
      </c>
      <c r="M221" s="136" t="str">
        <f>IF(1=1,IF(OR(L221="",NOT(ISNUMBER(F221))),"",F221*L221*IFERROR(INDEX(D384:D428,MATCH(AE221,B384:B428,0)),1)),N("M13"))</f>
        <v/>
      </c>
      <c r="N221" s="137" t="str">
        <f>IF(1=1,IF(F221="","",IF(G221="","",IFERROR(INDEX(E384:E428,MATCH(AE221,B384:B428,0)),G221&amp;""))),N("N6"))</f>
        <v/>
      </c>
      <c r="O221" s="138" t="str">
        <f>IF(1=1,IF(E221="","",O194),N("K33"))</f>
        <v/>
      </c>
      <c r="P221" s="139" t="str">
        <f>IF(1=1,IF(M221="","",IF(AND(ISNUMBER(M221),M221&lt;1,N221="kg"),MAX(1,ROUND(M221*1000,0)),IF(AND(ISNUMBER(M221),M221&lt;1,N221="L"),MAX(1,ROUND(M221*100,0)),ROUND(M221,3)))),N("O33"))</f>
        <v/>
      </c>
      <c r="Q221" s="140" t="str">
        <f>IF(1=1,IF(M221="","",IF(AND(ISNUMBER(M221),M221&lt;1,N221="kg"),"g",IF(AND(ISNUMBER(M221),M221&lt;1,N221="L"),"cl",N221))),N("P33"))</f>
        <v/>
      </c>
      <c r="R221" s="161" t="str">
        <f>IF(1=1,IF(E221="","",IF(F221="","A CONTROLER",IF(NOT(ISNUMBER(F221)),"TEXTE",IF(OR(L221="",L221&lt;=0),"COMMANDE PRINCIPALE INCOMPLETE",IF(G221="","UNITE MANQUANTE",IF(COUNTIF(B384:B428,AE221)=0,"UNITE A CONTROLER","OK")))))),N("Q9"))</f>
        <v/>
      </c>
      <c r="S221" s="105"/>
      <c r="T221" s="141">
        <f t="shared" si="16"/>
        <v>0</v>
      </c>
      <c r="U221" s="133" t="str">
        <f>IF(1=1,IF(E221="","",U194),N("S33"))</f>
        <v/>
      </c>
      <c r="V221" s="133" t="str">
        <f>IF(1=1,IF(E221="","",V194),N("T33"))</f>
        <v/>
      </c>
      <c r="W221" s="135" t="str">
        <f>IF(1=1,IF(OR(U221="",V221="",NOT(ISNUMBER(U221)),NOT(ISNUMBER(V221)),U221=0),"",V221/U221),N("U33"))</f>
        <v/>
      </c>
      <c r="X221" s="136" t="str">
        <f>IF(1=1,IF(OR(W221="",NOT(ISNUMBER(F221))),"",F221*W221*IFERROR(INDEX(D384:D428,MATCH(AE221,B384:B428,0)),1)),N("V7"))</f>
        <v/>
      </c>
      <c r="Y221" s="137" t="str">
        <f>IF(1=1,IF(F221="","",IF(G221="","",IFERROR(INDEX(E384:E428,MATCH(AE221,B384:B428,0)),G221&amp;""))),N("W6"))</f>
        <v/>
      </c>
      <c r="Z221" s="142" t="str">
        <f>IF(1=1,IF(X221="","",IF(AND(ISNUMBER(X221),X221&lt;1,Y221="kg"),MAX(1,ROUND(X221*1000,0)),IF(AND(ISNUMBER(X221),X221&lt;1,Y221="L"),MAX(1,ROUND(X221*100,0)),ROUND(X221,3)))),N("X33"))</f>
        <v/>
      </c>
      <c r="AA221" s="143" t="str">
        <f>IF(1=1,IF(X221="","",IF(AND(ISNUMBER(X221),X221&lt;1,Y221="kg"),"g",IF(AND(ISNUMBER(X221),X221&lt;1,Y221="L"),"cl",Y221))),N("Y33"))</f>
        <v/>
      </c>
      <c r="AB221" s="123" t="str">
        <f>IF(1=1,IF(E221="","",IF(F221="","A CONTROLER",IF(NOT(ISNUMBER(F221)),"TEXTE",IF(OR(W221="",W221&lt;=0),"COMMANDE COUVERTS INCOMPLETE",IF(G221="","UNITE MANQUANTE",IF(COUNTIF(B384:B428,AE221)=0,"UNITE A CONTROLER","OK")))))),N("Z6"))</f>
        <v/>
      </c>
      <c r="AD221" s="144" t="str">
        <f>IF(1=1,IF(E221="","",AD194),N("AB33"))</f>
        <v/>
      </c>
      <c r="AE221" s="125" t="str">
        <f>IF(1=1,IF(G221="","",UPPER(TRIM(SUBSTITUTE(SUBSTITUTE(G221&amp;"",CHAR(160)," ")," "," ")))),N("AC33"))</f>
        <v/>
      </c>
    </row>
    <row r="222" spans="1:31" ht="15.75" x14ac:dyDescent="0.25">
      <c r="A222" s="160" t="str">
        <f>IF(1=1,IF(E222="","",A194),N("A34"))</f>
        <v/>
      </c>
      <c r="B222" s="127" t="str">
        <f>IF(1=1,IF(E222="","",B194),N("B34"))</f>
        <v/>
      </c>
      <c r="C222" s="128"/>
      <c r="D222" s="129" t="str">
        <f>IF(ISBLANK(E222),"",LARGE(D194:D221,1)+1)</f>
        <v/>
      </c>
      <c r="E222" s="130"/>
      <c r="F222" s="131"/>
      <c r="G222" s="170"/>
      <c r="H222" s="105"/>
      <c r="I222" s="132" t="str">
        <f>IF(1=1,IF(E222="","",I194),N("H34"))</f>
        <v/>
      </c>
      <c r="J222" s="133" t="str">
        <f>IF(1=1,IF(E222="","",J194),N("I34"))</f>
        <v/>
      </c>
      <c r="K222" s="134" t="str">
        <f>IF(1=1,IF(E222="","",K194),N("J34"))</f>
        <v/>
      </c>
      <c r="L222" s="135" t="str">
        <f>IF(1=1,IF(OR(J222="",O222="",NOT(ISNUMBER(J222)),NOT(ISNUMBER(O222)),J222=0),"",O222/J222),N("L34"))</f>
        <v/>
      </c>
      <c r="M222" s="136" t="str">
        <f>IF(1=1,IF(OR(L222="",NOT(ISNUMBER(F222))),"",F222*L222*IFERROR(INDEX(D384:D428,MATCH(AE222,B384:B428,0)),1)),N("M13"))</f>
        <v/>
      </c>
      <c r="N222" s="137" t="str">
        <f>IF(1=1,IF(F222="","",IF(G222="","",IFERROR(INDEX(E384:E428,MATCH(AE222,B384:B428,0)),G222&amp;""))),N("N6"))</f>
        <v/>
      </c>
      <c r="O222" s="138" t="str">
        <f>IF(1=1,IF(E222="","",O194),N("K34"))</f>
        <v/>
      </c>
      <c r="P222" s="139" t="str">
        <f>IF(1=1,IF(M222="","",IF(AND(ISNUMBER(M222),M222&lt;1,N222="kg"),MAX(1,ROUND(M222*1000,0)),IF(AND(ISNUMBER(M222),M222&lt;1,N222="L"),MAX(1,ROUND(M222*100,0)),ROUND(M222,3)))),N("O34"))</f>
        <v/>
      </c>
      <c r="Q222" s="140" t="str">
        <f>IF(1=1,IF(M222="","",IF(AND(ISNUMBER(M222),M222&lt;1,N222="kg"),"g",IF(AND(ISNUMBER(M222),M222&lt;1,N222="L"),"cl",N222))),N("P34"))</f>
        <v/>
      </c>
      <c r="R222" s="161" t="str">
        <f>IF(1=1,IF(E222="","",IF(F222="","A CONTROLER",IF(NOT(ISNUMBER(F222)),"TEXTE",IF(OR(L222="",L222&lt;=0),"COMMANDE PRINCIPALE INCOMPLETE",IF(G222="","UNITE MANQUANTE",IF(COUNTIF(B384:B428,AE222)=0,"UNITE A CONTROLER","OK")))))),N("Q9"))</f>
        <v/>
      </c>
      <c r="S222" s="105"/>
      <c r="T222" s="141">
        <f t="shared" si="16"/>
        <v>0</v>
      </c>
      <c r="U222" s="133" t="str">
        <f>IF(1=1,IF(E222="","",U194),N("S34"))</f>
        <v/>
      </c>
      <c r="V222" s="133" t="str">
        <f>IF(1=1,IF(E222="","",V194),N("T34"))</f>
        <v/>
      </c>
      <c r="W222" s="135" t="str">
        <f>IF(1=1,IF(OR(U222="",V222="",NOT(ISNUMBER(U222)),NOT(ISNUMBER(V222)),U222=0),"",V222/U222),N("U34"))</f>
        <v/>
      </c>
      <c r="X222" s="136" t="str">
        <f>IF(1=1,IF(OR(W222="",NOT(ISNUMBER(F222))),"",F222*W222*IFERROR(INDEX(D384:D428,MATCH(AE222,B384:B428,0)),1)),N("V7"))</f>
        <v/>
      </c>
      <c r="Y222" s="137" t="str">
        <f>IF(1=1,IF(F222="","",IF(G222="","",IFERROR(INDEX(E384:E428,MATCH(AE222,B384:B428,0)),G222&amp;""))),N("W6"))</f>
        <v/>
      </c>
      <c r="Z222" s="142" t="str">
        <f>IF(1=1,IF(X222="","",IF(AND(ISNUMBER(X222),X222&lt;1,Y222="kg"),MAX(1,ROUND(X222*1000,0)),IF(AND(ISNUMBER(X222),X222&lt;1,Y222="L"),MAX(1,ROUND(X222*100,0)),ROUND(X222,3)))),N("X34"))</f>
        <v/>
      </c>
      <c r="AA222" s="143" t="str">
        <f>IF(1=1,IF(X222="","",IF(AND(ISNUMBER(X222),X222&lt;1,Y222="kg"),"g",IF(AND(ISNUMBER(X222),X222&lt;1,Y222="L"),"cl",Y222))),N("Y34"))</f>
        <v/>
      </c>
      <c r="AB222" s="123" t="str">
        <f>IF(1=1,IF(E222="","",IF(F222="","A CONTROLER",IF(NOT(ISNUMBER(F222)),"TEXTE",IF(OR(W222="",W222&lt;=0),"COMMANDE COUVERTS INCOMPLETE",IF(G222="","UNITE MANQUANTE",IF(COUNTIF(B384:B428,AE222)=0,"UNITE A CONTROLER","OK")))))),N("Z6"))</f>
        <v/>
      </c>
      <c r="AD222" s="144" t="str">
        <f>IF(1=1,IF(E222="","",AD194),N("AB34"))</f>
        <v/>
      </c>
      <c r="AE222" s="125" t="str">
        <f>IF(1=1,IF(G222="","",UPPER(TRIM(SUBSTITUTE(SUBSTITUTE(G222&amp;"",CHAR(160)," ")," "," ")))),N("AC34"))</f>
        <v/>
      </c>
    </row>
    <row r="223" spans="1:31" ht="15.75" x14ac:dyDescent="0.25">
      <c r="A223" s="160" t="str">
        <f>IF(1=1,IF(E223="","",A194),N("A35"))</f>
        <v/>
      </c>
      <c r="B223" s="127" t="str">
        <f>IF(1=1,IF(E223="","",B194),N("B35"))</f>
        <v/>
      </c>
      <c r="C223" s="128"/>
      <c r="D223" s="129" t="str">
        <f>IF(ISBLANK(E223),"",LARGE(D194:D222,1)+1)</f>
        <v/>
      </c>
      <c r="E223" s="130"/>
      <c r="F223" s="131"/>
      <c r="G223" s="170"/>
      <c r="H223" s="105"/>
      <c r="I223" s="132" t="str">
        <f>IF(1=1,IF(E223="","",I194),N("H35"))</f>
        <v/>
      </c>
      <c r="J223" s="133" t="str">
        <f>IF(1=1,IF(E223="","",J194),N("I35"))</f>
        <v/>
      </c>
      <c r="K223" s="134" t="str">
        <f>IF(1=1,IF(E223="","",K194),N("J35"))</f>
        <v/>
      </c>
      <c r="L223" s="135" t="str">
        <f>IF(1=1,IF(OR(J223="",O223="",NOT(ISNUMBER(J223)),NOT(ISNUMBER(O223)),J223=0),"",O223/J223),N("L35"))</f>
        <v/>
      </c>
      <c r="M223" s="136" t="str">
        <f>IF(1=1,IF(OR(L223="",NOT(ISNUMBER(F223))),"",F223*L223*IFERROR(INDEX(D384:D428,MATCH(AE223,B384:B428,0)),1)),N("M13"))</f>
        <v/>
      </c>
      <c r="N223" s="137" t="str">
        <f>IF(1=1,IF(F223="","",IF(G223="","",IFERROR(INDEX(E384:E428,MATCH(AE223,B384:B428,0)),G223&amp;""))),N("N6"))</f>
        <v/>
      </c>
      <c r="O223" s="138" t="str">
        <f>IF(1=1,IF(E223="","",O194),N("K35"))</f>
        <v/>
      </c>
      <c r="P223" s="139" t="str">
        <f>IF(1=1,IF(M223="","",IF(AND(ISNUMBER(M223),M223&lt;1,N223="kg"),MAX(1,ROUND(M223*1000,0)),IF(AND(ISNUMBER(M223),M223&lt;1,N223="L"),MAX(1,ROUND(M223*100,0)),ROUND(M223,3)))),N("O35"))</f>
        <v/>
      </c>
      <c r="Q223" s="140" t="str">
        <f>IF(1=1,IF(M223="","",IF(AND(ISNUMBER(M223),M223&lt;1,N223="kg"),"g",IF(AND(ISNUMBER(M223),M223&lt;1,N223="L"),"cl",N223))),N("P35"))</f>
        <v/>
      </c>
      <c r="R223" s="161" t="str">
        <f>IF(1=1,IF(E223="","",IF(F223="","A CONTROLER",IF(NOT(ISNUMBER(F223)),"TEXTE",IF(OR(L223="",L223&lt;=0),"COMMANDE PRINCIPALE INCOMPLETE",IF(G223="","UNITE MANQUANTE",IF(COUNTIF(B384:B428,AE223)=0,"UNITE A CONTROLER","OK")))))),N("Q9"))</f>
        <v/>
      </c>
      <c r="S223" s="105"/>
      <c r="T223" s="141">
        <f t="shared" si="16"/>
        <v>0</v>
      </c>
      <c r="U223" s="133" t="str">
        <f>IF(1=1,IF(E223="","",U194),N("S35"))</f>
        <v/>
      </c>
      <c r="V223" s="133" t="str">
        <f>IF(1=1,IF(E223="","",V194),N("T35"))</f>
        <v/>
      </c>
      <c r="W223" s="135" t="str">
        <f>IF(1=1,IF(OR(U223="",V223="",NOT(ISNUMBER(U223)),NOT(ISNUMBER(V223)),U223=0),"",V223/U223),N("U35"))</f>
        <v/>
      </c>
      <c r="X223" s="136" t="str">
        <f>IF(1=1,IF(OR(W223="",NOT(ISNUMBER(F223))),"",F223*W223*IFERROR(INDEX(D384:D428,MATCH(AE223,B384:B428,0)),1)),N("V7"))</f>
        <v/>
      </c>
      <c r="Y223" s="137" t="str">
        <f>IF(1=1,IF(F223="","",IF(G223="","",IFERROR(INDEX(E384:E428,MATCH(AE223,B384:B428,0)),G223&amp;""))),N("W6"))</f>
        <v/>
      </c>
      <c r="Z223" s="142" t="str">
        <f>IF(1=1,IF(X223="","",IF(AND(ISNUMBER(X223),X223&lt;1,Y223="kg"),MAX(1,ROUND(X223*1000,0)),IF(AND(ISNUMBER(X223),X223&lt;1,Y223="L"),MAX(1,ROUND(X223*100,0)),ROUND(X223,3)))),N("X35"))</f>
        <v/>
      </c>
      <c r="AA223" s="143" t="str">
        <f>IF(1=1,IF(X223="","",IF(AND(ISNUMBER(X223),X223&lt;1,Y223="kg"),"g",IF(AND(ISNUMBER(X223),X223&lt;1,Y223="L"),"cl",Y223))),N("Y35"))</f>
        <v/>
      </c>
      <c r="AB223" s="123" t="str">
        <f>IF(1=1,IF(E223="","",IF(F223="","A CONTROLER",IF(NOT(ISNUMBER(F223)),"TEXTE",IF(OR(W223="",W223&lt;=0),"COMMANDE COUVERTS INCOMPLETE",IF(G223="","UNITE MANQUANTE",IF(COUNTIF(B384:B428,AE223)=0,"UNITE A CONTROLER","OK")))))),N("Z6"))</f>
        <v/>
      </c>
      <c r="AD223" s="144" t="str">
        <f>IF(1=1,IF(E223="","",AD194),N("AB35"))</f>
        <v/>
      </c>
      <c r="AE223" s="125" t="str">
        <f>IF(1=1,IF(G223="","",UPPER(TRIM(SUBSTITUTE(SUBSTITUTE(G223&amp;"",CHAR(160)," ")," "," ")))),N("AC35"))</f>
        <v/>
      </c>
    </row>
    <row r="224" spans="1:31" ht="24" customHeight="1" x14ac:dyDescent="0.25">
      <c r="A224" s="160" t="str">
        <f>IF(1=1,IF(E224="","",A194),N("A36"))</f>
        <v/>
      </c>
      <c r="B224" s="127" t="str">
        <f>IF(1=1,IF(E224="","",B194),N("B36"))</f>
        <v/>
      </c>
      <c r="C224" s="128"/>
      <c r="D224" s="129" t="str">
        <f>IF(ISBLANK(E224),"",LARGE(D194:D223,1)+1)</f>
        <v/>
      </c>
      <c r="E224" s="130"/>
      <c r="F224" s="131"/>
      <c r="G224" s="170"/>
      <c r="H224" s="105"/>
      <c r="I224" s="132" t="str">
        <f>IF(1=1,IF(E224="","",I194),N("H36"))</f>
        <v/>
      </c>
      <c r="J224" s="133" t="str">
        <f>IF(1=1,IF(E224="","",J194),N("I36"))</f>
        <v/>
      </c>
      <c r="K224" s="134" t="str">
        <f>IF(1=1,IF(E224="","",K194),N("J36"))</f>
        <v/>
      </c>
      <c r="L224" s="135" t="str">
        <f>IF(1=1,IF(OR(J224="",O224="",NOT(ISNUMBER(J224)),NOT(ISNUMBER(O224)),J224=0),"",O224/J224),N("L36"))</f>
        <v/>
      </c>
      <c r="M224" s="136" t="str">
        <f>IF(1=1,IF(OR(L224="",NOT(ISNUMBER(F224))),"",F224*L224*IFERROR(INDEX(D384:D428,MATCH(AE224,B384:B428,0)),1)),N("M13"))</f>
        <v/>
      </c>
      <c r="N224" s="137" t="str">
        <f>IF(1=1,IF(F224="","",IF(G224="","",IFERROR(INDEX(E384:E428,MATCH(AE224,B384:B428,0)),G224&amp;""))),N("N6"))</f>
        <v/>
      </c>
      <c r="O224" s="138" t="str">
        <f>IF(1=1,IF(E224="","",O194),N("K36"))</f>
        <v/>
      </c>
      <c r="P224" s="139" t="str">
        <f>IF(1=1,IF(M224="","",IF(AND(ISNUMBER(M224),M224&lt;1,N224="kg"),MAX(1,ROUND(M224*1000,0)),IF(AND(ISNUMBER(M224),M224&lt;1,N224="L"),MAX(1,ROUND(M224*100,0)),ROUND(M224,3)))),N("O36"))</f>
        <v/>
      </c>
      <c r="Q224" s="140" t="str">
        <f>IF(1=1,IF(M224="","",IF(AND(ISNUMBER(M224),M224&lt;1,N224="kg"),"g",IF(AND(ISNUMBER(M224),M224&lt;1,N224="L"),"cl",N224))),N("P36"))</f>
        <v/>
      </c>
      <c r="R224" s="161" t="str">
        <f>IF(1=1,IF(E224="","",IF(F224="","A CONTROLER",IF(NOT(ISNUMBER(F224)),"TEXTE",IF(OR(L224="",L224&lt;=0),"COMMANDE PRINCIPALE INCOMPLETE",IF(G224="","UNITE MANQUANTE",IF(COUNTIF(B384:B428,AE224)=0,"UNITE A CONTROLER","OK")))))),N("Q9"))</f>
        <v/>
      </c>
      <c r="S224" s="105"/>
      <c r="T224" s="141">
        <f t="shared" si="16"/>
        <v>0</v>
      </c>
      <c r="U224" s="133" t="str">
        <f>IF(1=1,IF(E224="","",U194),N("S36"))</f>
        <v/>
      </c>
      <c r="V224" s="133" t="str">
        <f>IF(1=1,IF(E224="","",V194),N("T36"))</f>
        <v/>
      </c>
      <c r="W224" s="135" t="str">
        <f>IF(1=1,IF(OR(U224="",V224="",NOT(ISNUMBER(U224)),NOT(ISNUMBER(V224)),U224=0),"",V224/U224),N("U36"))</f>
        <v/>
      </c>
      <c r="X224" s="136" t="str">
        <f>IF(1=1,IF(OR(W224="",NOT(ISNUMBER(F224))),"",F224*W224*IFERROR(INDEX(D384:D428,MATCH(AE224,B384:B428,0)),1)),N("V7"))</f>
        <v/>
      </c>
      <c r="Y224" s="137" t="str">
        <f>IF(1=1,IF(F224="","",IF(G224="","",IFERROR(INDEX(E384:E428,MATCH(AE224,B384:B428,0)),G224&amp;""))),N("W6"))</f>
        <v/>
      </c>
      <c r="Z224" s="142" t="str">
        <f>IF(1=1,IF(X224="","",IF(AND(ISNUMBER(X224),X224&lt;1,Y224="kg"),MAX(1,ROUND(X224*1000,0)),IF(AND(ISNUMBER(X224),X224&lt;1,Y224="L"),MAX(1,ROUND(X224*100,0)),ROUND(X224,3)))),N("X36"))</f>
        <v/>
      </c>
      <c r="AA224" s="143" t="str">
        <f>IF(1=1,IF(X224="","",IF(AND(ISNUMBER(X224),X224&lt;1,Y224="kg"),"g",IF(AND(ISNUMBER(X224),X224&lt;1,Y224="L"),"cl",Y224))),N("Y36"))</f>
        <v/>
      </c>
      <c r="AB224" s="123" t="str">
        <f>IF(1=1,IF(E224="","",IF(F224="","A CONTROLER",IF(NOT(ISNUMBER(F224)),"TEXTE",IF(OR(W224="",W224&lt;=0),"COMMANDE COUVERTS INCOMPLETE",IF(G224="","UNITE MANQUANTE",IF(COUNTIF(B384:B428,AE224)=0,"UNITE A CONTROLER","OK")))))),N("Z6"))</f>
        <v/>
      </c>
      <c r="AD224" s="144" t="str">
        <f>IF(1=1,IF(E224="","",AD194),N("AB36"))</f>
        <v/>
      </c>
      <c r="AE224" s="125" t="str">
        <f>IF(1=1,IF(G224="","",UPPER(TRIM(SUBSTITUTE(SUBSTITUTE(G224&amp;"",CHAR(160)," ")," "," ")))),N("AC36"))</f>
        <v/>
      </c>
    </row>
    <row r="225" spans="1:33" ht="15.75" x14ac:dyDescent="0.25">
      <c r="A225" s="160" t="str">
        <f>IF(1=1,IF(E225="","",A194),N("A37"))</f>
        <v/>
      </c>
      <c r="B225" s="127" t="str">
        <f>IF(1=1,IF(E225="","",B194),N("B37"))</f>
        <v/>
      </c>
      <c r="C225" s="128"/>
      <c r="D225" s="129" t="str">
        <f>IF(ISBLANK(E225),"",LARGE(D194:D224,1)+1)</f>
        <v/>
      </c>
      <c r="E225" s="130"/>
      <c r="F225" s="131"/>
      <c r="G225" s="170"/>
      <c r="H225" s="105"/>
      <c r="I225" s="132" t="str">
        <f>IF(1=1,IF(E225="","",I194),N("H37"))</f>
        <v/>
      </c>
      <c r="J225" s="133" t="str">
        <f>IF(1=1,IF(E225="","",J194),N("I37"))</f>
        <v/>
      </c>
      <c r="K225" s="134" t="str">
        <f>IF(1=1,IF(E225="","",K194),N("J37"))</f>
        <v/>
      </c>
      <c r="L225" s="135" t="str">
        <f>IF(1=1,IF(OR(J225="",O225="",NOT(ISNUMBER(J225)),NOT(ISNUMBER(O225)),J225=0),"",O225/J225),N("L37"))</f>
        <v/>
      </c>
      <c r="M225" s="136" t="str">
        <f>IF(1=1,IF(OR(L225="",NOT(ISNUMBER(F225))),"",F225*L225*IFERROR(INDEX(D384:D428,MATCH(AE225,B384:B428,0)),1)),N("M13"))</f>
        <v/>
      </c>
      <c r="N225" s="137" t="str">
        <f>IF(1=1,IF(F225="","",IF(G225="","",IFERROR(INDEX(E384:E428,MATCH(AE225,B384:B428,0)),G225&amp;""))),N("N6"))</f>
        <v/>
      </c>
      <c r="O225" s="138" t="str">
        <f>IF(1=1,IF(E225="","",O194),N("K37"))</f>
        <v/>
      </c>
      <c r="P225" s="139" t="str">
        <f>IF(1=1,IF(M225="","",IF(AND(ISNUMBER(M225),M225&lt;1,N225="kg"),MAX(1,ROUND(M225*1000,0)),IF(AND(ISNUMBER(M225),M225&lt;1,N225="L"),MAX(1,ROUND(M225*100,0)),ROUND(M225,3)))),N("O37"))</f>
        <v/>
      </c>
      <c r="Q225" s="140" t="str">
        <f>IF(1=1,IF(M225="","",IF(AND(ISNUMBER(M225),M225&lt;1,N225="kg"),"g",IF(AND(ISNUMBER(M225),M225&lt;1,N225="L"),"cl",N225))),N("P37"))</f>
        <v/>
      </c>
      <c r="R225" s="161" t="str">
        <f>IF(1=1,IF(E225="","",IF(F225="","A CONTROLER",IF(NOT(ISNUMBER(F225)),"TEXTE",IF(OR(L225="",L225&lt;=0),"COMMANDE PRINCIPALE INCOMPLETE",IF(G225="","UNITE MANQUANTE",IF(COUNTIF(B384:B428,AE225)=0,"UNITE A CONTROLER","OK")))))),N("Q9"))</f>
        <v/>
      </c>
      <c r="S225" s="105"/>
      <c r="T225" s="141">
        <f t="shared" si="16"/>
        <v>0</v>
      </c>
      <c r="U225" s="133" t="str">
        <f>IF(1=1,IF(E225="","",U194),N("S37"))</f>
        <v/>
      </c>
      <c r="V225" s="133" t="str">
        <f>IF(1=1,IF(E225="","",V194),N("T37"))</f>
        <v/>
      </c>
      <c r="W225" s="135" t="str">
        <f>IF(1=1,IF(OR(U225="",V225="",NOT(ISNUMBER(U225)),NOT(ISNUMBER(V225)),U225=0),"",V225/U225),N("U37"))</f>
        <v/>
      </c>
      <c r="X225" s="136" t="str">
        <f>IF(1=1,IF(OR(W225="",NOT(ISNUMBER(F225))),"",F225*W225*IFERROR(INDEX(D384:D428,MATCH(AE225,B384:B428,0)),1)),N("V7"))</f>
        <v/>
      </c>
      <c r="Y225" s="137" t="str">
        <f>IF(1=1,IF(F225="","",IF(G225="","",IFERROR(INDEX(E384:E428,MATCH(AE225,B384:B428,0)),G225&amp;""))),N("W6"))</f>
        <v/>
      </c>
      <c r="Z225" s="142" t="str">
        <f>IF(1=1,IF(X225="","",IF(AND(ISNUMBER(X225),X225&lt;1,Y225="kg"),MAX(1,ROUND(X225*1000,0)),IF(AND(ISNUMBER(X225),X225&lt;1,Y225="L"),MAX(1,ROUND(X225*100,0)),ROUND(X225,3)))),N("X37"))</f>
        <v/>
      </c>
      <c r="AA225" s="143" t="str">
        <f>IF(1=1,IF(X225="","",IF(AND(ISNUMBER(X225),X225&lt;1,Y225="kg"),"g",IF(AND(ISNUMBER(X225),X225&lt;1,Y225="L"),"cl",Y225))),N("Y37"))</f>
        <v/>
      </c>
      <c r="AB225" s="123" t="str">
        <f>IF(1=1,IF(E225="","",IF(F225="","A CONTROLER",IF(NOT(ISNUMBER(F225)),"TEXTE",IF(OR(W225="",W225&lt;=0),"COMMANDE COUVERTS INCOMPLETE",IF(G225="","UNITE MANQUANTE",IF(COUNTIF(B384:B428,AE225)=0,"UNITE A CONTROLER","OK")))))),N("Z6"))</f>
        <v/>
      </c>
      <c r="AD225" s="144" t="str">
        <f>IF(1=1,IF(E225="","",AD194),N("AB37"))</f>
        <v/>
      </c>
      <c r="AE225" s="125" t="str">
        <f>IF(1=1,IF(G225="","",UPPER(TRIM(SUBSTITUTE(SUBSTITUTE(G225&amp;"",CHAR(160)," ")," "," ")))),N("AC37"))</f>
        <v/>
      </c>
    </row>
    <row r="226" spans="1:33" ht="15.75" x14ac:dyDescent="0.25">
      <c r="A226" s="160" t="str">
        <f>IF(1=1,IF(E226="","",A194),N("A38"))</f>
        <v/>
      </c>
      <c r="B226" s="127" t="str">
        <f>IF(1=1,IF(E226="","",B194),N("B38"))</f>
        <v/>
      </c>
      <c r="C226" s="128"/>
      <c r="D226" s="129" t="str">
        <f>IF(ISBLANK(E226),"",LARGE(D194:D225,1)+1)</f>
        <v/>
      </c>
      <c r="E226" s="130"/>
      <c r="F226" s="131"/>
      <c r="G226" s="170"/>
      <c r="H226" s="105"/>
      <c r="I226" s="132" t="str">
        <f>IF(1=1,IF(E226="","",I194),N("H38"))</f>
        <v/>
      </c>
      <c r="J226" s="133" t="str">
        <f>IF(1=1,IF(E226="","",J194),N("I38"))</f>
        <v/>
      </c>
      <c r="K226" s="134" t="str">
        <f>IF(1=1,IF(E226="","",K194),N("J38"))</f>
        <v/>
      </c>
      <c r="L226" s="135" t="str">
        <f>IF(1=1,IF(OR(J226="",O226="",NOT(ISNUMBER(J226)),NOT(ISNUMBER(O226)),J226=0),"",O226/J226),N("L38"))</f>
        <v/>
      </c>
      <c r="M226" s="136" t="str">
        <f>IF(1=1,IF(OR(L226="",NOT(ISNUMBER(F226))),"",F226*L226*IFERROR(INDEX(D384:D428,MATCH(AE226,B384:B428,0)),1)),N("M13"))</f>
        <v/>
      </c>
      <c r="N226" s="137" t="str">
        <f>IF(1=1,IF(F226="","",IF(G226="","",IFERROR(INDEX(E384:E428,MATCH(AE226,B384:B428,0)),G226&amp;""))),N("N6"))</f>
        <v/>
      </c>
      <c r="O226" s="138" t="str">
        <f>IF(1=1,IF(E226="","",O194),N("K38"))</f>
        <v/>
      </c>
      <c r="P226" s="139" t="str">
        <f>IF(1=1,IF(M226="","",IF(AND(ISNUMBER(M226),M226&lt;1,N226="kg"),MAX(1,ROUND(M226*1000,0)),IF(AND(ISNUMBER(M226),M226&lt;1,N226="L"),MAX(1,ROUND(M226*100,0)),ROUND(M226,3)))),N("O38"))</f>
        <v/>
      </c>
      <c r="Q226" s="140" t="str">
        <f>IF(1=1,IF(M226="","",IF(AND(ISNUMBER(M226),M226&lt;1,N226="kg"),"g",IF(AND(ISNUMBER(M226),M226&lt;1,N226="L"),"cl",N226))),N("P38"))</f>
        <v/>
      </c>
      <c r="R226" s="161" t="str">
        <f>IF(1=1,IF(E226="","",IF(F226="","A CONTROLER",IF(NOT(ISNUMBER(F226)),"TEXTE",IF(OR(L226="",L226&lt;=0),"COMMANDE PRINCIPALE INCOMPLETE",IF(G226="","UNITE MANQUANTE",IF(COUNTIF(B384:B428,AE226)=0,"UNITE A CONTROLER","OK")))))),N("Q9"))</f>
        <v/>
      </c>
      <c r="S226" s="105"/>
      <c r="T226" s="141">
        <f t="shared" si="16"/>
        <v>0</v>
      </c>
      <c r="U226" s="133" t="str">
        <f>IF(1=1,IF(E226="","",U194),N("S38"))</f>
        <v/>
      </c>
      <c r="V226" s="133" t="str">
        <f>IF(1=1,IF(E226="","",V194),N("T38"))</f>
        <v/>
      </c>
      <c r="W226" s="135" t="str">
        <f>IF(1=1,IF(OR(U226="",V226="",NOT(ISNUMBER(U226)),NOT(ISNUMBER(V226)),U226=0),"",V226/U226),N("U38"))</f>
        <v/>
      </c>
      <c r="X226" s="136" t="str">
        <f>IF(1=1,IF(OR(W226="",NOT(ISNUMBER(F226))),"",F226*W226*IFERROR(INDEX(D384:D428,MATCH(AE226,B384:B428,0)),1)),N("V7"))</f>
        <v/>
      </c>
      <c r="Y226" s="137" t="str">
        <f>IF(1=1,IF(F226="","",IF(G226="","",IFERROR(INDEX(E384:E428,MATCH(AE226,B384:B428,0)),G226&amp;""))),N("W6"))</f>
        <v/>
      </c>
      <c r="Z226" s="142" t="str">
        <f>IF(1=1,IF(X226="","",IF(AND(ISNUMBER(X226),X226&lt;1,Y226="kg"),MAX(1,ROUND(X226*1000,0)),IF(AND(ISNUMBER(X226),X226&lt;1,Y226="L"),MAX(1,ROUND(X226*100,0)),ROUND(X226,3)))),N("X38"))</f>
        <v/>
      </c>
      <c r="AA226" s="143" t="str">
        <f>IF(1=1,IF(X226="","",IF(AND(ISNUMBER(X226),X226&lt;1,Y226="kg"),"g",IF(AND(ISNUMBER(X226),X226&lt;1,Y226="L"),"cl",Y226))),N("Y38"))</f>
        <v/>
      </c>
      <c r="AB226" s="123" t="str">
        <f>IF(1=1,IF(E226="","",IF(F226="","A CONTROLER",IF(NOT(ISNUMBER(F226)),"TEXTE",IF(OR(W226="",W226&lt;=0),"COMMANDE COUVERTS INCOMPLETE",IF(G226="","UNITE MANQUANTE",IF(COUNTIF(B384:B428,AE226)=0,"UNITE A CONTROLER","OK")))))),N("Z6"))</f>
        <v/>
      </c>
      <c r="AD226" s="144" t="str">
        <f>IF(1=1,IF(E226="","",AD194),N("AB38"))</f>
        <v/>
      </c>
      <c r="AE226" s="125" t="str">
        <f>IF(1=1,IF(G226="","",UPPER(TRIM(SUBSTITUTE(SUBSTITUTE(G226&amp;"",CHAR(160)," ")," "," ")))),N("AC38"))</f>
        <v/>
      </c>
    </row>
    <row r="227" spans="1:33" ht="15.75" x14ac:dyDescent="0.25">
      <c r="A227" s="160" t="str">
        <f>IF(1=1,IF(E227="","",A194),N("A39"))</f>
        <v/>
      </c>
      <c r="B227" s="127" t="str">
        <f>IF(1=1,IF(E227="","",B194),N("B39"))</f>
        <v/>
      </c>
      <c r="C227" s="127"/>
      <c r="D227" s="129" t="str">
        <f>IF(ISBLANK(E227),"",LARGE(D194:D226,1)+1)</f>
        <v/>
      </c>
      <c r="E227" s="130"/>
      <c r="F227" s="131"/>
      <c r="G227" s="170"/>
      <c r="H227" s="105"/>
      <c r="I227" s="132" t="str">
        <f>IF(1=1,IF(E227="","",I194),N("H39"))</f>
        <v/>
      </c>
      <c r="J227" s="133" t="str">
        <f>IF(1=1,IF(E227="","",J194),N("I39"))</f>
        <v/>
      </c>
      <c r="K227" s="134" t="str">
        <f>IF(1=1,IF(E227="","",K194),N("J39"))</f>
        <v/>
      </c>
      <c r="L227" s="135" t="str">
        <f>IF(1=1,IF(OR(J227="",O227="",NOT(ISNUMBER(J227)),NOT(ISNUMBER(O227)),J227=0),"",O227/J227),N("L39"))</f>
        <v/>
      </c>
      <c r="M227" s="136" t="str">
        <f>IF(1=1,IF(OR(L227="",NOT(ISNUMBER(F227))),"",F227*L227*IFERROR(INDEX(D384:D428,MATCH(AE227,B384:B428,0)),1)),N("M13"))</f>
        <v/>
      </c>
      <c r="N227" s="137" t="str">
        <f>IF(1=1,IF(F227="","",IF(G227="","",IFERROR(INDEX(E384:E428,MATCH(AE227,B384:B428,0)),G227&amp;""))),N("N6"))</f>
        <v/>
      </c>
      <c r="O227" s="138" t="str">
        <f>IF(1=1,IF(E227="","",O194),N("K39"))</f>
        <v/>
      </c>
      <c r="P227" s="139" t="str">
        <f>IF(1=1,IF(M227="","",IF(AND(ISNUMBER(M227),M227&lt;1,N227="kg"),MAX(1,ROUND(M227*1000,0)),IF(AND(ISNUMBER(M227),M227&lt;1,N227="L"),MAX(1,ROUND(M227*100,0)),ROUND(M227,3)))),N("O39"))</f>
        <v/>
      </c>
      <c r="Q227" s="140" t="str">
        <f>IF(1=1,IF(M227="","",IF(AND(ISNUMBER(M227),M227&lt;1,N227="kg"),"g",IF(AND(ISNUMBER(M227),M227&lt;1,N227="L"),"cl",N227))),N("P39"))</f>
        <v/>
      </c>
      <c r="R227" s="161" t="str">
        <f>IF(1=1,IF(E227="","",IF(F227="","A CONTROLER",IF(NOT(ISNUMBER(F227)),"TEXTE",IF(OR(L227="",L227&lt;=0),"COMMANDE PRINCIPALE INCOMPLETE",IF(G227="","UNITE MANQUANTE",IF(COUNTIF(B384:B428,AE227)=0,"UNITE A CONTROLER","OK")))))),N("Q9"))</f>
        <v/>
      </c>
      <c r="S227" s="105"/>
      <c r="T227" s="141">
        <f t="shared" si="16"/>
        <v>0</v>
      </c>
      <c r="U227" s="133" t="str">
        <f>IF(1=1,IF(E227="","",U194),N("S39"))</f>
        <v/>
      </c>
      <c r="V227" s="133" t="str">
        <f>IF(1=1,IF(E227="","",V194),N("T39"))</f>
        <v/>
      </c>
      <c r="W227" s="135" t="str">
        <f>IF(1=1,IF(OR(U227="",V227="",NOT(ISNUMBER(U227)),NOT(ISNUMBER(V227)),U227=0),"",V227/U227),N("U39"))</f>
        <v/>
      </c>
      <c r="X227" s="136" t="str">
        <f>IF(1=1,IF(OR(W227="",NOT(ISNUMBER(F227))),"",F227*W227*IFERROR(INDEX(D384:D428,MATCH(AE227,B384:B428,0)),1)),N("V7"))</f>
        <v/>
      </c>
      <c r="Y227" s="137" t="str">
        <f>IF(1=1,IF(F227="","",IF(G227="","",IFERROR(INDEX(E384:E428,MATCH(AE227,B384:B428,0)),G227&amp;""))),N("W6"))</f>
        <v/>
      </c>
      <c r="Z227" s="142" t="str">
        <f>IF(1=1,IF(X227="","",IF(AND(ISNUMBER(X227),X227&lt;1,Y227="kg"),MAX(1,ROUND(X227*1000,0)),IF(AND(ISNUMBER(X227),X227&lt;1,Y227="L"),MAX(1,ROUND(X227*100,0)),ROUND(X227,3)))),N("X39"))</f>
        <v/>
      </c>
      <c r="AA227" s="143" t="str">
        <f>IF(1=1,IF(X227="","",IF(AND(ISNUMBER(X227),X227&lt;1,Y227="kg"),"g",IF(AND(ISNUMBER(X227),X227&lt;1,Y227="L"),"cl",Y227))),N("Y39"))</f>
        <v/>
      </c>
      <c r="AB227" s="123" t="str">
        <f>IF(1=1,IF(E227="","",IF(F227="","A CONTROLER",IF(NOT(ISNUMBER(F227)),"TEXTE",IF(OR(W227="",W227&lt;=0),"COMMANDE COUVERTS INCOMPLETE",IF(G227="","UNITE MANQUANTE",IF(COUNTIF(B384:B428,AE227)=0,"UNITE A CONTROLER","OK")))))),N("Z6"))</f>
        <v/>
      </c>
      <c r="AD227" s="144" t="str">
        <f>IF(1=1,IF(E227="","",AD194),N("AB39"))</f>
        <v/>
      </c>
      <c r="AE227" s="125" t="str">
        <f>IF(1=1,IF(G227="","",UPPER(TRIM(SUBSTITUTE(SUBSTITUTE(G227&amp;"",CHAR(160)," ")," "," ")))),N("AC39"))</f>
        <v/>
      </c>
    </row>
    <row r="228" spans="1:33" ht="15.75" x14ac:dyDescent="0.25">
      <c r="A228" s="160" t="str">
        <f>IF(1=1,IF(E228="","",A194),N("A40"))</f>
        <v/>
      </c>
      <c r="B228" s="127" t="str">
        <f>IF(1=1,IF(E228="","",B194),N("B40"))</f>
        <v/>
      </c>
      <c r="C228" s="127"/>
      <c r="D228" s="129" t="str">
        <f>IF(ISBLANK(E228),"",LARGE(D194:D227,1)+1)</f>
        <v/>
      </c>
      <c r="E228" s="130"/>
      <c r="F228" s="131"/>
      <c r="G228" s="170"/>
      <c r="H228" s="105"/>
      <c r="I228" s="132" t="str">
        <f>IF(1=1,IF(E228="","",I194),N("H40"))</f>
        <v/>
      </c>
      <c r="J228" s="133" t="str">
        <f>IF(1=1,IF(E228="","",J194),N("I40"))</f>
        <v/>
      </c>
      <c r="K228" s="134" t="str">
        <f>IF(1=1,IF(E228="","",K194),N("J40"))</f>
        <v/>
      </c>
      <c r="L228" s="135" t="str">
        <f>IF(1=1,IF(OR(J228="",O228="",NOT(ISNUMBER(J228)),NOT(ISNUMBER(O228)),J228=0),"",O228/J228),N("L40"))</f>
        <v/>
      </c>
      <c r="M228" s="136" t="str">
        <f>IF(1=1,IF(OR(L228="",NOT(ISNUMBER(F228))),"",F228*L228*IFERROR(INDEX(D384:D428,MATCH(AE228,B384:B428,0)),1)),N("M13"))</f>
        <v/>
      </c>
      <c r="N228" s="137" t="str">
        <f>IF(1=1,IF(F228="","",IF(G228="","",IFERROR(INDEX(E384:E428,MATCH(AE228,B384:B428,0)),G228&amp;""))),N("N6"))</f>
        <v/>
      </c>
      <c r="O228" s="138" t="str">
        <f>IF(1=1,IF(E228="","",O194),N("K40"))</f>
        <v/>
      </c>
      <c r="P228" s="139" t="str">
        <f>IF(1=1,IF(M228="","",IF(AND(ISNUMBER(M228),M228&lt;1,N228="kg"),MAX(1,ROUND(M228*1000,0)),IF(AND(ISNUMBER(M228),M228&lt;1,N228="L"),MAX(1,ROUND(M228*100,0)),ROUND(M228,3)))),N("O40"))</f>
        <v/>
      </c>
      <c r="Q228" s="140" t="str">
        <f>IF(1=1,IF(M228="","",IF(AND(ISNUMBER(M228),M228&lt;1,N228="kg"),"g",IF(AND(ISNUMBER(M228),M228&lt;1,N228="L"),"cl",N228))),N("P40"))</f>
        <v/>
      </c>
      <c r="R228" s="161" t="str">
        <f>IF(1=1,IF(E228="","",IF(F228="","A CONTROLER",IF(NOT(ISNUMBER(F228)),"TEXTE",IF(OR(L228="",L228&lt;=0),"COMMANDE PRINCIPALE INCOMPLETE",IF(G228="","UNITE MANQUANTE",IF(COUNTIF(B384:B428,AE228)=0,"UNITE A CONTROLER","OK")))))),N("Q9"))</f>
        <v/>
      </c>
      <c r="S228" s="105"/>
      <c r="T228" s="141">
        <f t="shared" si="16"/>
        <v>0</v>
      </c>
      <c r="U228" s="133" t="str">
        <f>IF(1=1,IF(E228="","",U194),N("S40"))</f>
        <v/>
      </c>
      <c r="V228" s="133" t="str">
        <f>IF(1=1,IF(E228="","",V194),N("T40"))</f>
        <v/>
      </c>
      <c r="W228" s="135" t="str">
        <f>IF(1=1,IF(OR(U228="",V228="",NOT(ISNUMBER(U228)),NOT(ISNUMBER(V228)),U228=0),"",V228/U228),N("U40"))</f>
        <v/>
      </c>
      <c r="X228" s="136" t="str">
        <f>IF(1=1,IF(OR(W228="",NOT(ISNUMBER(F228))),"",F228*W228*IFERROR(INDEX(D384:D428,MATCH(AE228,B384:B428,0)),1)),N("V7"))</f>
        <v/>
      </c>
      <c r="Y228" s="137" t="str">
        <f>IF(1=1,IF(F228="","",IF(G228="","",IFERROR(INDEX(E384:E428,MATCH(AE228,B384:B428,0)),G228&amp;""))),N("W6"))</f>
        <v/>
      </c>
      <c r="Z228" s="142" t="str">
        <f>IF(1=1,IF(X228="","",IF(AND(ISNUMBER(X228),X228&lt;1,Y228="kg"),MAX(1,ROUND(X228*1000,0)),IF(AND(ISNUMBER(X228),X228&lt;1,Y228="L"),MAX(1,ROUND(X228*100,0)),ROUND(X228,3)))),N("X40"))</f>
        <v/>
      </c>
      <c r="AA228" s="143" t="str">
        <f>IF(1=1,IF(X228="","",IF(AND(ISNUMBER(X228),X228&lt;1,Y228="kg"),"g",IF(AND(ISNUMBER(X228),X228&lt;1,Y228="L"),"cl",Y228))),N("Y40"))</f>
        <v/>
      </c>
      <c r="AB228" s="123" t="str">
        <f>IF(1=1,IF(E228="","",IF(F228="","A CONTROLER",IF(NOT(ISNUMBER(F228)),"TEXTE",IF(OR(W228="",W228&lt;=0),"COMMANDE COUVERTS INCOMPLETE",IF(G228="","UNITE MANQUANTE",IF(COUNTIF(B384:B428,AE228)=0,"UNITE A CONTROLER","OK")))))),N("Z6"))</f>
        <v/>
      </c>
      <c r="AD228" s="144" t="str">
        <f>IF(1=1,IF(E228="","",AD194),N("AB40"))</f>
        <v/>
      </c>
      <c r="AE228" s="125" t="str">
        <f>IF(1=1,IF(G228="","",UPPER(TRIM(SUBSTITUTE(SUBSTITUTE(G228&amp;"",CHAR(160)," ")," "," ")))),N("AC40"))</f>
        <v/>
      </c>
    </row>
    <row r="229" spans="1:33" ht="23.25" x14ac:dyDescent="0.25">
      <c r="A229" s="207"/>
      <c r="B229" s="208" t="s">
        <v>234</v>
      </c>
      <c r="C229" s="209"/>
      <c r="D229" s="210" t="s">
        <v>239</v>
      </c>
      <c r="E229" s="209"/>
      <c r="F229" s="209"/>
      <c r="G229" s="209"/>
      <c r="H229" s="211"/>
      <c r="I229" s="209"/>
      <c r="J229" s="209"/>
      <c r="K229" s="209"/>
      <c r="L229" s="209"/>
      <c r="M229" s="209"/>
      <c r="N229" s="209"/>
      <c r="O229" s="209"/>
      <c r="P229" s="209" t="str">
        <f>D229</f>
        <v>SOUS-FAMILLE</v>
      </c>
      <c r="Q229" s="209"/>
      <c r="R229" s="209"/>
      <c r="S229" s="211"/>
      <c r="T229" s="212" t="s">
        <v>664</v>
      </c>
      <c r="U229" s="213" cm="1">
        <f t="array" ref="U229">SUMPRODUCT(LEN(E231:E264)-LEN(SUBSTITUTE(E231:E264,"*","")))</f>
        <v>0</v>
      </c>
      <c r="V229" s="209"/>
      <c r="W229" s="209" t="str">
        <f>D229</f>
        <v>SOUS-FAMILLE</v>
      </c>
      <c r="X229" s="209"/>
      <c r="Y229" s="209"/>
      <c r="Z229" s="209"/>
      <c r="AA229" s="209"/>
      <c r="AB229" s="214"/>
      <c r="AC229" s="209"/>
      <c r="AD229" s="209"/>
      <c r="AE229" s="215" t="str">
        <f>B231</f>
        <v>NOM DE LA RECETTE À SAISIR</v>
      </c>
    </row>
    <row r="230" spans="1:33" ht="32.25" thickBot="1" x14ac:dyDescent="0.3">
      <c r="A230" s="92" t="s">
        <v>155</v>
      </c>
      <c r="B230" s="92" t="s">
        <v>1</v>
      </c>
      <c r="C230" s="92"/>
      <c r="D230" s="92" t="s">
        <v>2</v>
      </c>
      <c r="E230" s="92" t="s">
        <v>117</v>
      </c>
      <c r="F230" s="92" t="s">
        <v>3</v>
      </c>
      <c r="G230" s="92" t="s">
        <v>4</v>
      </c>
      <c r="H230" s="81"/>
      <c r="I230" s="157" t="s">
        <v>5</v>
      </c>
      <c r="J230" s="92" t="s">
        <v>114</v>
      </c>
      <c r="K230" s="92" t="s">
        <v>4</v>
      </c>
      <c r="L230" s="92" t="s">
        <v>6</v>
      </c>
      <c r="M230" s="94" t="s">
        <v>7</v>
      </c>
      <c r="N230" s="94" t="s">
        <v>116</v>
      </c>
      <c r="O230" s="95" t="s">
        <v>115</v>
      </c>
      <c r="P230" s="96" t="s">
        <v>8</v>
      </c>
      <c r="Q230" s="97" t="s">
        <v>9</v>
      </c>
      <c r="R230" s="92" t="s">
        <v>10</v>
      </c>
      <c r="S230" s="81"/>
      <c r="T230" s="92" t="s">
        <v>117</v>
      </c>
      <c r="U230" s="98" t="s">
        <v>11</v>
      </c>
      <c r="V230" s="95" t="s">
        <v>12</v>
      </c>
      <c r="W230" s="92" t="s">
        <v>13</v>
      </c>
      <c r="X230" s="94" t="s">
        <v>7</v>
      </c>
      <c r="Y230" s="94" t="s">
        <v>116</v>
      </c>
      <c r="Z230" s="99" t="s">
        <v>8</v>
      </c>
      <c r="AA230" s="97" t="s">
        <v>9</v>
      </c>
      <c r="AB230" s="99" t="s">
        <v>10</v>
      </c>
      <c r="AC230" s="240"/>
      <c r="AD230" s="92" t="s">
        <v>14</v>
      </c>
      <c r="AE230" s="92" t="s">
        <v>15</v>
      </c>
      <c r="AG230" s="245" t="s">
        <v>5642</v>
      </c>
    </row>
    <row r="231" spans="1:33" ht="18.75" x14ac:dyDescent="0.25">
      <c r="A231" s="100" t="s">
        <v>5640</v>
      </c>
      <c r="B231" s="101" t="s">
        <v>20</v>
      </c>
      <c r="C231" s="101"/>
      <c r="D231" s="102">
        <v>0</v>
      </c>
      <c r="E231" s="103" t="s">
        <v>21</v>
      </c>
      <c r="F231" s="104">
        <v>10</v>
      </c>
      <c r="G231" s="8" t="s">
        <v>119</v>
      </c>
      <c r="H231" s="105"/>
      <c r="I231" s="106" t="str">
        <f>E231</f>
        <v>ÉLÉMENT PRINCIPAL À SAISIR</v>
      </c>
      <c r="J231" s="107">
        <f>F231</f>
        <v>10</v>
      </c>
      <c r="K231" s="108" t="str">
        <f>G231</f>
        <v>Quoi ?</v>
      </c>
      <c r="L231" s="109">
        <f>IF(1=1,IF(OR(J231="",O231="",NOT(ISNUMBER(J231)),NOT(ISNUMBER(O231)),J231=0),"",O231/J231),N("L6"))</f>
        <v>15</v>
      </c>
      <c r="M231" s="110">
        <f>IF(1=1,IF(OR(L231="",NOT(ISNUMBER(F231))),"",F231*L231*IFERROR(INDEX(D384:D428,MATCH(AE231,B384:B428,0)),1)),N("M13"))</f>
        <v>150</v>
      </c>
      <c r="N231" s="111" t="str">
        <f>IF(1=1,IF(F231="","",IF(G231="","",IFERROR(INDEX(E384:E428,MATCH(AE231,B384:B428,0)),G231&amp;""))),N("N6"))</f>
        <v>Quoi ?</v>
      </c>
      <c r="O231" s="112">
        <v>150</v>
      </c>
      <c r="P231" s="113">
        <f>IF(1=1,IF(M231="","",IF(AND(ISNUMBER(M231),M231&lt;1,N231="kg"),MAX(1,ROUND(M231*1000,0)),IF(AND(ISNUMBER(M231),M231&lt;1,N231="L"),MAX(1,ROUND(M231*100,0)),ROUND(M231,3)))),N("O6"))</f>
        <v>150</v>
      </c>
      <c r="Q231" s="114" t="str">
        <f>IF(1=1,IF(M231="","",IF(AND(ISNUMBER(M231),M231&lt;1,N231="kg"),"g",IF(AND(ISNUMBER(M231),M231&lt;1,N231="L"),"cl",N231))),N("P6"))</f>
        <v>Quoi ?</v>
      </c>
      <c r="R231" s="115" t="str">
        <f>IF(1=1,IF(E231="","",IF(F231="","A CONTROLER",IF(NOT(ISNUMBER(F231)),"TEXTE",IF(OR(L231="",L231&lt;=0),"COMMANDE PRINCIPALE INCOMPLETE",IF(G231="","UNITE MANQUANTE",IF(COUNTIF(B384:B428,AE231)=0,"UNITE A CONTROLER","OK")))))),N("Q9"))</f>
        <v>UNITE A CONTROLER</v>
      </c>
      <c r="S231" s="105"/>
      <c r="T231" s="159" t="str">
        <f>B231</f>
        <v>NOM DE LA RECETTE À SAISIR</v>
      </c>
      <c r="U231" s="117">
        <v>100</v>
      </c>
      <c r="V231" s="112">
        <v>150</v>
      </c>
      <c r="W231" s="118">
        <f>IF(1=1,IF(OR(U231="",V231="",NOT(ISNUMBER(U231)),NOT(ISNUMBER(V231)),U231=0),"",V231/U231),N("U6"))</f>
        <v>1.5</v>
      </c>
      <c r="X231" s="119">
        <f>IF(1=1,IF(OR(W231="",NOT(ISNUMBER(F231))),"",F231*W231*IFERROR(INDEX(D384:D428,MATCH(AE231,B384:B428,0)),1)),N("V7"))</f>
        <v>15</v>
      </c>
      <c r="Y231" s="120" t="str">
        <f>IF(1=1,IF(F231="","",IF(G231="","",IFERROR(INDEX(E384:E428,MATCH(AE231,B384:B428,0)),G231&amp;""))),N("W6"))</f>
        <v>Quoi ?</v>
      </c>
      <c r="Z231" s="121">
        <f>IF(1=1,IF(X231="","",IF(AND(ISNUMBER(X231),X231&lt;1,Y231="kg"),MAX(1,ROUND(X231*1000,0)),IF(AND(ISNUMBER(X231),X231&lt;1,Y231="L"),MAX(1,ROUND(X231*100,0)),ROUND(X231,3)))),N("X6"))</f>
        <v>15</v>
      </c>
      <c r="AA231" s="122" t="str">
        <f>IF(1=1,IF(X231="","",IF(AND(ISNUMBER(X231),X231&lt;1,Y231="kg"),"g",IF(AND(ISNUMBER(X231),X231&lt;1,Y231="L"),"cl",Y231))),N("Y6"))</f>
        <v>Quoi ?</v>
      </c>
      <c r="AB231" s="123" t="str">
        <f>IF(1=1,IF(E231="","",IF(F231="","A CONTROLER",IF(NOT(ISNUMBER(F231)),"TEXTE",IF(OR(W231="",W231&lt;=0),"COMMANDE COUVERTS INCOMPLETE",IF(G231="","UNITE MANQUANTE",IF(COUNTIF(B384:B428,AE231)=0,"UNITE A CONTROLER","OK")))))),N("Z6"))</f>
        <v>UNITE A CONTROLER</v>
      </c>
      <c r="AD231" s="124">
        <v>62</v>
      </c>
      <c r="AE231" s="125" t="str">
        <f>IF(1=1,IF(G231="","",UPPER(TRIM(SUBSTITUTE(SUBSTITUTE(G231&amp;"",CHAR(160)," ")," "," ")))),N("AC6"))</f>
        <v>QUOI ?</v>
      </c>
      <c r="AG231" s="8" t="s">
        <v>22</v>
      </c>
    </row>
    <row r="232" spans="1:33" ht="15.75" x14ac:dyDescent="0.25">
      <c r="A232" s="126" t="str">
        <f>IF(1=1,IF(E232="","",A231),N("A7"))</f>
        <v/>
      </c>
      <c r="B232" s="127" t="str">
        <f>IF(1=1,IF(E232="","",B231),N("B7"))</f>
        <v/>
      </c>
      <c r="C232" s="128"/>
      <c r="D232" s="129" t="str">
        <f>IF(ISBLANK(E232),"",LARGE(D231:D231,1)+1)</f>
        <v/>
      </c>
      <c r="E232" s="130"/>
      <c r="F232" s="131"/>
      <c r="G232" s="170"/>
      <c r="H232" s="105"/>
      <c r="I232" s="132" t="str">
        <f>IF(1=1,IF(E232="","",I231),N("H7"))</f>
        <v/>
      </c>
      <c r="J232" s="133" t="str">
        <f>IF(1=1,IF(E232="","",J231),N("I7"))</f>
        <v/>
      </c>
      <c r="K232" s="134" t="str">
        <f>IF(1=1,IF(E232="","",K231),N("J7"))</f>
        <v/>
      </c>
      <c r="L232" s="135" t="str">
        <f>IF(1=1,IF(OR(J232="",O232="",NOT(ISNUMBER(J232)),NOT(ISNUMBER(O232)),J232=0),"",O232/J232),N("L7"))</f>
        <v/>
      </c>
      <c r="M232" s="136" t="str">
        <f>IF(1=1,IF(OR(L232="",NOT(ISNUMBER(F232))),"",F232*L232*IFERROR(INDEX(D384:D428,MATCH(AE232,B384:B428,0)),1)),N("M13"))</f>
        <v/>
      </c>
      <c r="N232" s="137" t="str">
        <f>IF(1=1,IF(F232="","",IF(G232="","",IFERROR(INDEX(E384:E428,MATCH(AE232,B384:B428,0)),G232&amp;""))),N("N6"))</f>
        <v/>
      </c>
      <c r="O232" s="138" t="str">
        <f>IF(1=1,IF(E232="","",O231),N("K7"))</f>
        <v/>
      </c>
      <c r="P232" s="139" t="str">
        <f>IF(1=1,IF(M232="","",IF(AND(ISNUMBER(M232),M232&lt;1,N232="kg"),MAX(1,ROUND(M232*1000,0)),IF(AND(ISNUMBER(M232),M232&lt;1,N232="L"),MAX(1,ROUND(M232*100,0)),ROUND(M232,3)))),N("O7"))</f>
        <v/>
      </c>
      <c r="Q232" s="140" t="str">
        <f>IF(1=1,IF(M232="","",IF(AND(ISNUMBER(M232),M232&lt;1,N232="kg"),"g",IF(AND(ISNUMBER(M232),M232&lt;1,N232="L"),"cl",N232))),N("P7"))</f>
        <v/>
      </c>
      <c r="R232" s="161" t="str">
        <f>IF(1=1,IF(E232="","",IF(F232="","A CONTROLER",IF(NOT(ISNUMBER(F232)),"TEXTE",IF(OR(L232="",L232&lt;=0),"COMMANDE PRINCIPALE INCOMPLETE",IF(G232="","UNITE MANQUANTE",IF(COUNTIF(B384:B428,AE232)=0,"UNITE A CONTROLER","OK")))))),N("Q9"))</f>
        <v/>
      </c>
      <c r="S232" s="105"/>
      <c r="T232" s="141">
        <f t="shared" ref="T232:T265" si="17">E232</f>
        <v>0</v>
      </c>
      <c r="U232" s="133" t="str">
        <f>IF(1=1,IF(E232="","",U231),N("S7"))</f>
        <v/>
      </c>
      <c r="V232" s="133" t="str">
        <f>IF(1=1,IF(E232="","",V231),N("T7"))</f>
        <v/>
      </c>
      <c r="W232" s="135" t="str">
        <f>IF(1=1,IF(OR(U232="",V232="",NOT(ISNUMBER(U232)),NOT(ISNUMBER(V232)),U232=0),"",V232/U232),N("U7"))</f>
        <v/>
      </c>
      <c r="X232" s="136" t="str">
        <f>IF(1=1,IF(OR(W232="",NOT(ISNUMBER(F232))),"",F232*W232*IFERROR(INDEX(D384:D428,MATCH(AE232,B384:B428,0)),1)),N("V7"))</f>
        <v/>
      </c>
      <c r="Y232" s="137" t="str">
        <f>IF(1=1,IF(F232="","",IF(G232="","",IFERROR(INDEX(E384:E428,MATCH(AE232,B384:B428,0)),G232&amp;""))),N("W6"))</f>
        <v/>
      </c>
      <c r="Z232" s="142" t="str">
        <f>IF(1=1,IF(X232="","",IF(AND(ISNUMBER(X232),X232&lt;1,Y232="kg"),MAX(1,ROUND(X232*1000,0)),IF(AND(ISNUMBER(X232),X232&lt;1,Y232="L"),MAX(1,ROUND(X232*100,0)),ROUND(X232,3)))),N("X7"))</f>
        <v/>
      </c>
      <c r="AA232" s="143" t="str">
        <f>IF(1=1,IF(X232="","",IF(AND(ISNUMBER(X232),X232&lt;1,Y232="kg"),"g",IF(AND(ISNUMBER(X232),X232&lt;1,Y232="L"),"cl",Y232))),N("Y7"))</f>
        <v/>
      </c>
      <c r="AB232" s="123" t="str">
        <f>IF(1=1,IF(E232="","",IF(F232="","A CONTROLER",IF(NOT(ISNUMBER(F232)),"TEXTE",IF(OR(W232="",W232&lt;=0),"COMMANDE COUVERTS INCOMPLETE",IF(G232="","UNITE MANQUANTE",IF(COUNTIF(B384:B428,AE232)=0,"UNITE A CONTROLER","OK")))))),N("Z6"))</f>
        <v/>
      </c>
      <c r="AD232" s="144" t="str">
        <f>IF(1=1,IF(E232="","",AD231),N("AB7"))</f>
        <v/>
      </c>
      <c r="AE232" s="125" t="str">
        <f>IF(1=1,IF(G232="","",UPPER(TRIM(SUBSTITUTE(SUBSTITUTE(G232&amp;"",CHAR(160)," ")," "," ")))),N("AC7"))</f>
        <v/>
      </c>
      <c r="AG232" s="2" t="s">
        <v>25</v>
      </c>
    </row>
    <row r="233" spans="1:33" ht="15.75" x14ac:dyDescent="0.25">
      <c r="A233" s="126" t="str">
        <f>IF(1=1,IF(E233="","",A231),N("A8"))</f>
        <v/>
      </c>
      <c r="B233" s="127" t="str">
        <f>IF(1=1,IF(E233="","",B231),N("B8"))</f>
        <v/>
      </c>
      <c r="C233" s="128"/>
      <c r="D233" s="129" t="str">
        <f>IF(ISBLANK(E233),"",LARGE(D231:D232,1)+1)</f>
        <v/>
      </c>
      <c r="E233" s="130"/>
      <c r="F233" s="131"/>
      <c r="G233" s="170"/>
      <c r="H233" s="105"/>
      <c r="I233" s="132" t="str">
        <f>IF(1=1,IF(E233="","",I231),N("H8"))</f>
        <v/>
      </c>
      <c r="J233" s="133" t="str">
        <f>IF(1=1,IF(E233="","",J231),N("I8"))</f>
        <v/>
      </c>
      <c r="K233" s="134" t="str">
        <f>IF(1=1,IF(E233="","",K231),N("J8"))</f>
        <v/>
      </c>
      <c r="L233" s="135" t="str">
        <f>IF(1=1,IF(OR(J233="",O233="",NOT(ISNUMBER(J233)),NOT(ISNUMBER(O233)),J233=0),"",O233/J233),N("L8"))</f>
        <v/>
      </c>
      <c r="M233" s="136" t="str">
        <f>IF(1=1,IF(OR(L233="",NOT(ISNUMBER(F233))),"",F233*L233*IFERROR(INDEX(D384:D428,MATCH(AE233,B384:B428,0)),1)),N("M13"))</f>
        <v/>
      </c>
      <c r="N233" s="137" t="str">
        <f>IF(1=1,IF(F233="","",IF(G233="","",IFERROR(INDEX(E384:E428,MATCH(AE233,B384:B428,0)),G233&amp;""))),N("N6"))</f>
        <v/>
      </c>
      <c r="O233" s="138" t="str">
        <f>IF(1=1,IF(E233="","",O231),N("K8"))</f>
        <v/>
      </c>
      <c r="P233" s="139" t="str">
        <f>IF(1=1,IF(M233="","",IF(AND(ISNUMBER(M233),M233&lt;1,N233="kg"),MAX(1,ROUND(M233*1000,0)),IF(AND(ISNUMBER(M233),M233&lt;1,N233="L"),MAX(1,ROUND(M233*100,0)),ROUND(M233,3)))),N("O8"))</f>
        <v/>
      </c>
      <c r="Q233" s="140" t="str">
        <f>IF(1=1,IF(M233="","",IF(AND(ISNUMBER(M233),M233&lt;1,N233="kg"),"g",IF(AND(ISNUMBER(M233),M233&lt;1,N233="L"),"cl",N233))),N("P8"))</f>
        <v/>
      </c>
      <c r="R233" s="161" t="str">
        <f>IF(1=1,IF(E233="","",IF(F233="","A CONTROLER",IF(NOT(ISNUMBER(F233)),"TEXTE",IF(OR(L233="",L233&lt;=0),"COMMANDE PRINCIPALE INCOMPLETE",IF(G233="","UNITE MANQUANTE",IF(COUNTIF(B384:B428,AE233)=0,"UNITE A CONTROLER","OK")))))),N("Q9"))</f>
        <v/>
      </c>
      <c r="S233" s="105"/>
      <c r="T233" s="141">
        <f t="shared" si="17"/>
        <v>0</v>
      </c>
      <c r="U233" s="133" t="str">
        <f>IF(1=1,IF(E233="","",U231),N("S8"))</f>
        <v/>
      </c>
      <c r="V233" s="133" t="str">
        <f>IF(1=1,IF(E233="","",V231),N("T8"))</f>
        <v/>
      </c>
      <c r="W233" s="135" t="str">
        <f>IF(1=1,IF(OR(U233="",V233="",NOT(ISNUMBER(U233)),NOT(ISNUMBER(V233)),U233=0),"",V233/U233),N("U8"))</f>
        <v/>
      </c>
      <c r="X233" s="136" t="str">
        <f>IF(1=1,IF(OR(W233="",NOT(ISNUMBER(F233))),"",F233*W233*IFERROR(INDEX(D384:D428,MATCH(AE233,B384:B428,0)),1)),N("V7"))</f>
        <v/>
      </c>
      <c r="Y233" s="137" t="str">
        <f>IF(1=1,IF(F233="","",IF(G233="","",IFERROR(INDEX(E384:E428,MATCH(AE233,B384:B428,0)),G233&amp;""))),N("W6"))</f>
        <v/>
      </c>
      <c r="Z233" s="142" t="str">
        <f>IF(1=1,IF(X233="","",IF(AND(ISNUMBER(X233),X233&lt;1,Y233="kg"),MAX(1,ROUND(X233*1000,0)),IF(AND(ISNUMBER(X233),X233&lt;1,Y233="L"),MAX(1,ROUND(X233*100,0)),ROUND(X233,3)))),N("X8"))</f>
        <v/>
      </c>
      <c r="AA233" s="143" t="str">
        <f>IF(1=1,IF(X233="","",IF(AND(ISNUMBER(X233),X233&lt;1,Y233="kg"),"g",IF(AND(ISNUMBER(X233),X233&lt;1,Y233="L"),"cl",Y233))),N("Y8"))</f>
        <v/>
      </c>
      <c r="AB233" s="123" t="str">
        <f>IF(1=1,IF(E233="","",IF(F233="","A CONTROLER",IF(NOT(ISNUMBER(F233)),"TEXTE",IF(OR(W233="",W233&lt;=0),"COMMANDE COUVERTS INCOMPLETE",IF(G233="","UNITE MANQUANTE",IF(COUNTIF(B384:B428,AE233)=0,"UNITE A CONTROLER","OK")))))),N("Z6"))</f>
        <v/>
      </c>
      <c r="AD233" s="144" t="str">
        <f>IF(1=1,IF(E233="","",AD231),N("AB8"))</f>
        <v/>
      </c>
      <c r="AE233" s="125" t="str">
        <f>IF(1=1,IF(G233="","",UPPER(TRIM(SUBSTITUTE(SUBSTITUTE(G233&amp;"",CHAR(160)," ")," "," ")))),N("AC8"))</f>
        <v/>
      </c>
      <c r="AG233" s="9" t="s">
        <v>26</v>
      </c>
    </row>
    <row r="234" spans="1:33" ht="15.75" x14ac:dyDescent="0.25">
      <c r="A234" s="126" t="str">
        <f>IF(1=1,IF(E234="","",A231),N("A9"))</f>
        <v/>
      </c>
      <c r="B234" s="127" t="str">
        <f>IF(1=1,IF(E234="","",B231),N("B9"))</f>
        <v/>
      </c>
      <c r="C234" s="128"/>
      <c r="D234" s="129" t="str">
        <f>IF(ISBLANK(E234),"",LARGE(D231:D233,1)+1)</f>
        <v/>
      </c>
      <c r="E234" s="130"/>
      <c r="F234" s="131"/>
      <c r="G234" s="170"/>
      <c r="H234" s="105"/>
      <c r="I234" s="132" t="str">
        <f>IF(1=1,IF(E234="","",I231),N("H9"))</f>
        <v/>
      </c>
      <c r="J234" s="133" t="str">
        <f>IF(1=1,IF(E234="","",J231),N("I9"))</f>
        <v/>
      </c>
      <c r="K234" s="134" t="str">
        <f>IF(1=1,IF(E234="","",K231),N("J9"))</f>
        <v/>
      </c>
      <c r="L234" s="135" t="str">
        <f>IF(1=1,IF(OR(J234="",O234="",NOT(ISNUMBER(J234)),NOT(ISNUMBER(O234)),J234=0),"",O234/J234),N("L9"))</f>
        <v/>
      </c>
      <c r="M234" s="136" t="str">
        <f>IF(1=1,IF(OR(L234="",NOT(ISNUMBER(F234))),"",F234*L234*IFERROR(INDEX(D384:D428,MATCH(AE234,B384:B428,0)),1)),N("M13"))</f>
        <v/>
      </c>
      <c r="N234" s="137" t="str">
        <f>IF(1=1,IF(F234="","",IF(G234="","",IFERROR(INDEX(E384:E428,MATCH(AE234,B384:B428,0)),G234&amp;""))),N("N6"))</f>
        <v/>
      </c>
      <c r="O234" s="138" t="str">
        <f>IF(1=1,IF(E234="","",O231),N("K9"))</f>
        <v/>
      </c>
      <c r="P234" s="139" t="str">
        <f>IF(1=1,IF(M234="","",IF(AND(ISNUMBER(M234),M234&lt;1,N234="kg"),MAX(1,ROUND(M234*1000,0)),IF(AND(ISNUMBER(M234),M234&lt;1,N234="L"),MAX(1,ROUND(M234*100,0)),ROUND(M234,3)))),N("O9"))</f>
        <v/>
      </c>
      <c r="Q234" s="140" t="str">
        <f>IF(1=1,IF(M234="","",IF(AND(ISNUMBER(M234),M234&lt;1,N234="kg"),"g",IF(AND(ISNUMBER(M234),M234&lt;1,N234="L"),"cl",N234))),N("P9"))</f>
        <v/>
      </c>
      <c r="R234" s="161" t="str">
        <f>IF(1=1,IF(E234="","",IF(F234="","A CONTROLER",IF(NOT(ISNUMBER(F234)),"TEXTE",IF(OR(L234="",L234&lt;=0),"COMMANDE PRINCIPALE INCOMPLETE",IF(G234="","UNITE MANQUANTE",IF(COUNTIF(B384:B428,AE234)=0,"UNITE A CONTROLER","OK")))))),N("Q9"))</f>
        <v/>
      </c>
      <c r="S234" s="105"/>
      <c r="T234" s="141">
        <f t="shared" si="17"/>
        <v>0</v>
      </c>
      <c r="U234" s="133" t="str">
        <f>IF(1=1,IF(E234="","",U231),N("S9"))</f>
        <v/>
      </c>
      <c r="V234" s="133" t="str">
        <f>IF(1=1,IF(E234="","",V231),N("T9"))</f>
        <v/>
      </c>
      <c r="W234" s="135" t="str">
        <f>IF(1=1,IF(OR(U234="",V234="",NOT(ISNUMBER(U234)),NOT(ISNUMBER(V234)),U234=0),"",V234/U234),N("U9"))</f>
        <v/>
      </c>
      <c r="X234" s="136" t="str">
        <f>IF(1=1,IF(OR(W234="",NOT(ISNUMBER(F234))),"",F234*W234*IFERROR(INDEX(D384:D428,MATCH(AE234,B384:B428,0)),1)),N("V7"))</f>
        <v/>
      </c>
      <c r="Y234" s="137" t="str">
        <f>IF(1=1,IF(F234="","",IF(G234="","",IFERROR(INDEX(E384:E428,MATCH(AE234,B384:B428,0)),G234&amp;""))),N("W6"))</f>
        <v/>
      </c>
      <c r="Z234" s="142" t="str">
        <f>IF(1=1,IF(X234="","",IF(AND(ISNUMBER(X234),X234&lt;1,Y234="kg"),MAX(1,ROUND(X234*1000,0)),IF(AND(ISNUMBER(X234),X234&lt;1,Y234="L"),MAX(1,ROUND(X234*100,0)),ROUND(X234,3)))),N("X9"))</f>
        <v/>
      </c>
      <c r="AA234" s="143" t="str">
        <f>IF(1=1,IF(X234="","",IF(AND(ISNUMBER(X234),X234&lt;1,Y234="kg"),"g",IF(AND(ISNUMBER(X234),X234&lt;1,Y234="L"),"cl",Y234))),N("Y9"))</f>
        <v/>
      </c>
      <c r="AB234" s="123" t="str">
        <f>IF(1=1,IF(E234="","",IF(F234="","A CONTROLER",IF(NOT(ISNUMBER(F234)),"TEXTE",IF(OR(W234="",W234&lt;=0),"COMMANDE COUVERTS INCOMPLETE",IF(G234="","UNITE MANQUANTE",IF(COUNTIF(B384:B428,AE234)=0,"UNITE A CONTROLER","OK")))))),N("Z6"))</f>
        <v/>
      </c>
      <c r="AD234" s="144" t="str">
        <f>IF(1=1,IF(E234="","",AD231),N("AB9"))</f>
        <v/>
      </c>
      <c r="AE234" s="125" t="str">
        <f>IF(1=1,IF(G234="","",UPPER(TRIM(SUBSTITUTE(SUBSTITUTE(G234&amp;"",CHAR(160)," ")," "," ")))),N("AC9"))</f>
        <v/>
      </c>
      <c r="AG234" s="1" t="s">
        <v>28</v>
      </c>
    </row>
    <row r="235" spans="1:33" ht="15.75" x14ac:dyDescent="0.25">
      <c r="A235" s="126" t="str">
        <f>IF(1=1,IF(E235="","",A231),N("A10"))</f>
        <v/>
      </c>
      <c r="B235" s="127" t="str">
        <f>IF(1=1,IF(E235="","",B231),N("B10"))</f>
        <v/>
      </c>
      <c r="C235" s="128"/>
      <c r="D235" s="129" t="str">
        <f>IF(ISBLANK(E235),"",LARGE(D231:D234,1)+1)</f>
        <v/>
      </c>
      <c r="E235" s="130"/>
      <c r="F235" s="131"/>
      <c r="G235" s="170"/>
      <c r="H235" s="105"/>
      <c r="I235" s="132" t="str">
        <f>IF(1=1,IF(E235="","",I231),N("H10"))</f>
        <v/>
      </c>
      <c r="J235" s="133" t="str">
        <f>IF(1=1,IF(E235="","",J231),N("I10"))</f>
        <v/>
      </c>
      <c r="K235" s="134" t="str">
        <f>IF(1=1,IF(E235="","",K231),N("J10"))</f>
        <v/>
      </c>
      <c r="L235" s="135" t="str">
        <f>IF(1=1,IF(OR(J235="",O235="",NOT(ISNUMBER(J235)),NOT(ISNUMBER(O235)),J235=0),"",O235/J235),N("L10"))</f>
        <v/>
      </c>
      <c r="M235" s="136" t="str">
        <f>IF(1=1,IF(OR(L235="",NOT(ISNUMBER(F235))),"",F235*L235*IFERROR(INDEX(D384:D428,MATCH(AE235,B384:B428,0)),1)),N("M13"))</f>
        <v/>
      </c>
      <c r="N235" s="137" t="str">
        <f>IF(1=1,IF(F235="","",IF(G235="","",IFERROR(INDEX(E384:E428,MATCH(AE235,B384:B428,0)),G235&amp;""))),N("N6"))</f>
        <v/>
      </c>
      <c r="O235" s="138" t="str">
        <f>IF(1=1,IF(E235="","",O231),N("K10"))</f>
        <v/>
      </c>
      <c r="P235" s="139" t="str">
        <f>IF(1=1,IF(M235="","",IF(AND(ISNUMBER(M235),M235&lt;1,N235="kg"),MAX(1,ROUND(M235*1000,0)),IF(AND(ISNUMBER(M235),M235&lt;1,N235="L"),MAX(1,ROUND(M235*100,0)),ROUND(M235,3)))),N("O10"))</f>
        <v/>
      </c>
      <c r="Q235" s="140" t="str">
        <f>IF(1=1,IF(M235="","",IF(AND(ISNUMBER(M235),M235&lt;1,N235="kg"),"g",IF(AND(ISNUMBER(M235),M235&lt;1,N235="L"),"cl",N235))),N("P10"))</f>
        <v/>
      </c>
      <c r="R235" s="161" t="str">
        <f>IF(1=1,IF(E235="","",IF(F235="","A CONTROLER",IF(NOT(ISNUMBER(F235)),"TEXTE",IF(OR(L235="",L235&lt;=0),"COMMANDE PRINCIPALE INCOMPLETE",IF(G235="","UNITE MANQUANTE",IF(COUNTIF(B384:B428,AE235)=0,"UNITE A CONTROLER","OK")))))),N("Q9"))</f>
        <v/>
      </c>
      <c r="S235" s="105"/>
      <c r="T235" s="141">
        <f t="shared" si="17"/>
        <v>0</v>
      </c>
      <c r="U235" s="133" t="str">
        <f>IF(1=1,IF(E235="","",U231),N("S10"))</f>
        <v/>
      </c>
      <c r="V235" s="133" t="str">
        <f>IF(1=1,IF(E235="","",V231),N("T10"))</f>
        <v/>
      </c>
      <c r="W235" s="135" t="str">
        <f>IF(1=1,IF(OR(U235="",V235="",NOT(ISNUMBER(U235)),NOT(ISNUMBER(V235)),U235=0),"",V235/U235),N("U10"))</f>
        <v/>
      </c>
      <c r="X235" s="136" t="str">
        <f>IF(1=1,IF(OR(W235="",NOT(ISNUMBER(F235))),"",F235*W235*IFERROR(INDEX(D384:D428,MATCH(AE235,B384:B428,0)),1)),N("V7"))</f>
        <v/>
      </c>
      <c r="Y235" s="137" t="str">
        <f>IF(1=1,IF(F235="","",IF(G235="","",IFERROR(INDEX(E384:E428,MATCH(AE235,B384:B428,0)),G235&amp;""))),N("W6"))</f>
        <v/>
      </c>
      <c r="Z235" s="142" t="str">
        <f>IF(1=1,IF(X235="","",IF(AND(ISNUMBER(X235),X235&lt;1,Y235="kg"),MAX(1,ROUND(X235*1000,0)),IF(AND(ISNUMBER(X235),X235&lt;1,Y235="L"),MAX(1,ROUND(X235*100,0)),ROUND(X235,3)))),N("X10"))</f>
        <v/>
      </c>
      <c r="AA235" s="143" t="str">
        <f>IF(1=1,IF(X235="","",IF(AND(ISNUMBER(X235),X235&lt;1,Y235="kg"),"g",IF(AND(ISNUMBER(X235),X235&lt;1,Y235="L"),"cl",Y235))),N("Y10"))</f>
        <v/>
      </c>
      <c r="AB235" s="123" t="str">
        <f>IF(1=1,IF(E235="","",IF(F235="","A CONTROLER",IF(NOT(ISNUMBER(F235)),"TEXTE",IF(OR(W235="",W235&lt;=0),"COMMANDE COUVERTS INCOMPLETE",IF(G235="","UNITE MANQUANTE",IF(COUNTIF(B384:B428,AE235)=0,"UNITE A CONTROLER","OK")))))),N("Z6"))</f>
        <v/>
      </c>
      <c r="AD235" s="144" t="str">
        <f>IF(1=1,IF(E235="","",AD231),N("AB10"))</f>
        <v/>
      </c>
      <c r="AE235" s="125" t="str">
        <f>IF(1=1,IF(G235="","",UPPER(TRIM(SUBSTITUTE(SUBSTITUTE(G235&amp;"",CHAR(160)," ")," "," ")))),N("AC10"))</f>
        <v/>
      </c>
      <c r="AG235" s="1" t="s">
        <v>29</v>
      </c>
    </row>
    <row r="236" spans="1:33" ht="15.75" x14ac:dyDescent="0.25">
      <c r="A236" s="126" t="str">
        <f>IF(1=1,IF(E236="","",A231),N("A11"))</f>
        <v/>
      </c>
      <c r="B236" s="127" t="str">
        <f>IF(1=1,IF(E236="","",B231),N("B11"))</f>
        <v/>
      </c>
      <c r="C236" s="128"/>
      <c r="D236" s="129" t="str">
        <f>IF(ISBLANK(E236),"",LARGE(D231:D235,1)+1)</f>
        <v/>
      </c>
      <c r="E236" s="130"/>
      <c r="F236" s="131"/>
      <c r="G236" s="170"/>
      <c r="H236" s="105"/>
      <c r="I236" s="132" t="str">
        <f>IF(1=1,IF(E236="","",I231),N("H11"))</f>
        <v/>
      </c>
      <c r="J236" s="133" t="str">
        <f>IF(1=1,IF(E236="","",J231),N("I11"))</f>
        <v/>
      </c>
      <c r="K236" s="134" t="str">
        <f>IF(1=1,IF(E236="","",K231),N("J11"))</f>
        <v/>
      </c>
      <c r="L236" s="135" t="str">
        <f>IF(1=1,IF(OR(J236="",O236="",NOT(ISNUMBER(J236)),NOT(ISNUMBER(O236)),J236=0),"",O236/J236),N("L11"))</f>
        <v/>
      </c>
      <c r="M236" s="136" t="str">
        <f>IF(1=1,IF(OR(L236="",NOT(ISNUMBER(F236))),"",F236*L236*IFERROR(INDEX(D384:D428,MATCH(AE236,B384:B428,0)),1)),N("M13"))</f>
        <v/>
      </c>
      <c r="N236" s="137" t="str">
        <f>IF(1=1,IF(F236="","",IF(G236="","",IFERROR(INDEX(E384:E428,MATCH(AE236,B384:B428,0)),G236&amp;""))),N("N6"))</f>
        <v/>
      </c>
      <c r="O236" s="138" t="str">
        <f>IF(1=1,IF(E236="","",O231),N("K11"))</f>
        <v/>
      </c>
      <c r="P236" s="139" t="str">
        <f>IF(1=1,IF(M236="","",IF(AND(ISNUMBER(M236),M236&lt;1,N236="kg"),MAX(1,ROUND(M236*1000,0)),IF(AND(ISNUMBER(M236),M236&lt;1,N236="L"),MAX(1,ROUND(M236*100,0)),ROUND(M236,3)))),N("O11"))</f>
        <v/>
      </c>
      <c r="Q236" s="140" t="str">
        <f>IF(1=1,IF(M236="","",IF(AND(ISNUMBER(M236),M236&lt;1,N236="kg"),"g",IF(AND(ISNUMBER(M236),M236&lt;1,N236="L"),"cl",N236))),N("P11"))</f>
        <v/>
      </c>
      <c r="R236" s="161" t="str">
        <f>IF(1=1,IF(E236="","",IF(F236="","A CONTROLER",IF(NOT(ISNUMBER(F236)),"TEXTE",IF(OR(L236="",L236&lt;=0),"COMMANDE PRINCIPALE INCOMPLETE",IF(G236="","UNITE MANQUANTE",IF(COUNTIF(B384:B428,AE236)=0,"UNITE A CONTROLER","OK")))))),N("Q9"))</f>
        <v/>
      </c>
      <c r="S236" s="105"/>
      <c r="T236" s="141">
        <f t="shared" si="17"/>
        <v>0</v>
      </c>
      <c r="U236" s="133" t="str">
        <f>IF(1=1,IF(E236="","",U231),N("S11"))</f>
        <v/>
      </c>
      <c r="V236" s="133" t="str">
        <f>IF(1=1,IF(E236="","",V231),N("T11"))</f>
        <v/>
      </c>
      <c r="W236" s="135" t="str">
        <f>IF(1=1,IF(OR(U236="",V236="",NOT(ISNUMBER(U236)),NOT(ISNUMBER(V236)),U236=0),"",V236/U236),N("U11"))</f>
        <v/>
      </c>
      <c r="X236" s="136" t="str">
        <f>IF(1=1,IF(OR(W236="",NOT(ISNUMBER(F236))),"",F236*W236*IFERROR(INDEX(D384:D428,MATCH(AE236,B384:B428,0)),1)),N("V7"))</f>
        <v/>
      </c>
      <c r="Y236" s="137" t="str">
        <f>IF(1=1,IF(F236="","",IF(G236="","",IFERROR(INDEX(E384:E428,MATCH(AE236,B384:B428,0)),G236&amp;""))),N("W6"))</f>
        <v/>
      </c>
      <c r="Z236" s="142" t="str">
        <f>IF(1=1,IF(X236="","",IF(AND(ISNUMBER(X236),X236&lt;1,Y236="kg"),MAX(1,ROUND(X236*1000,0)),IF(AND(ISNUMBER(X236),X236&lt;1,Y236="L"),MAX(1,ROUND(X236*100,0)),ROUND(X236,3)))),N("X11"))</f>
        <v/>
      </c>
      <c r="AA236" s="143" t="str">
        <f>IF(1=1,IF(X236="","",IF(AND(ISNUMBER(X236),X236&lt;1,Y236="kg"),"g",IF(AND(ISNUMBER(X236),X236&lt;1,Y236="L"),"cl",Y236))),N("Y11"))</f>
        <v/>
      </c>
      <c r="AB236" s="123" t="str">
        <f>IF(1=1,IF(E236="","",IF(F236="","A CONTROLER",IF(NOT(ISNUMBER(F236)),"TEXTE",IF(OR(W236="",W236&lt;=0),"COMMANDE COUVERTS INCOMPLETE",IF(G236="","UNITE MANQUANTE",IF(COUNTIF(B384:B428,AE236)=0,"UNITE A CONTROLER","OK")))))),N("Z6"))</f>
        <v/>
      </c>
      <c r="AD236" s="144" t="str">
        <f>IF(1=1,IF(E236="","",AD231),N("AB11"))</f>
        <v/>
      </c>
      <c r="AE236" s="125" t="str">
        <f>IF(1=1,IF(G236="","",UPPER(TRIM(SUBSTITUTE(SUBSTITUTE(G236&amp;"",CHAR(160)," ")," "," ")))),N("AC11"))</f>
        <v/>
      </c>
      <c r="AG236" s="1" t="s">
        <v>30</v>
      </c>
    </row>
    <row r="237" spans="1:33" ht="15.75" x14ac:dyDescent="0.25">
      <c r="A237" s="126" t="str">
        <f>IF(1=1,IF(E237="","",A231),N("A12"))</f>
        <v/>
      </c>
      <c r="B237" s="127" t="str">
        <f>IF(1=1,IF(E237="","",B231),N("B12"))</f>
        <v/>
      </c>
      <c r="C237" s="128"/>
      <c r="D237" s="129" t="str">
        <f>IF(ISBLANK(E237),"",LARGE(D231:D236,1)+1)</f>
        <v/>
      </c>
      <c r="E237" s="130"/>
      <c r="F237" s="131"/>
      <c r="G237" s="170"/>
      <c r="H237" s="105"/>
      <c r="I237" s="132" t="str">
        <f>IF(1=1,IF(E237="","",I231),N("H12"))</f>
        <v/>
      </c>
      <c r="J237" s="133" t="str">
        <f>IF(1=1,IF(E237="","",J231),N("I12"))</f>
        <v/>
      </c>
      <c r="K237" s="134" t="str">
        <f>IF(1=1,IF(E237="","",K231),N("J12"))</f>
        <v/>
      </c>
      <c r="L237" s="135" t="str">
        <f>IF(1=1,IF(OR(J237="",O237="",NOT(ISNUMBER(J237)),NOT(ISNUMBER(O237)),J237=0),"",O237/J237),N("L12"))</f>
        <v/>
      </c>
      <c r="M237" s="136" t="str">
        <f>IF(1=1,IF(OR(L237="",NOT(ISNUMBER(F237))),"",F237*L237*IFERROR(INDEX(D384:D428,MATCH(AE237,B384:B428,0)),1)),N("M13"))</f>
        <v/>
      </c>
      <c r="N237" s="137" t="str">
        <f>IF(1=1,IF(F237="","",IF(G237="","",IFERROR(INDEX(E384:E428,MATCH(AE237,B384:B428,0)),G237&amp;""))),N("N6"))</f>
        <v/>
      </c>
      <c r="O237" s="138" t="str">
        <f>IF(1=1,IF(E237="","",O231),N("K12"))</f>
        <v/>
      </c>
      <c r="P237" s="139" t="str">
        <f>IF(1=1,IF(M237="","",IF(AND(ISNUMBER(M237),M237&lt;1,N237="kg"),MAX(1,ROUND(M237*1000,0)),IF(AND(ISNUMBER(M237),M237&lt;1,N237="L"),MAX(1,ROUND(M237*100,0)),ROUND(M237,3)))),N("O12"))</f>
        <v/>
      </c>
      <c r="Q237" s="140" t="str">
        <f>IF(1=1,IF(M237="","",IF(AND(ISNUMBER(M237),M237&lt;1,N237="kg"),"g",IF(AND(ISNUMBER(M237),M237&lt;1,N237="L"),"cl",N237))),N("P12"))</f>
        <v/>
      </c>
      <c r="R237" s="161" t="str">
        <f>IF(1=1,IF(E237="","",IF(F237="","A CONTROLER",IF(NOT(ISNUMBER(F237)),"TEXTE",IF(OR(L237="",L237&lt;=0),"COMMANDE PRINCIPALE INCOMPLETE",IF(G237="","UNITE MANQUANTE",IF(COUNTIF(B384:B428,AE237)=0,"UNITE A CONTROLER","OK")))))),N("Q9"))</f>
        <v/>
      </c>
      <c r="S237" s="105"/>
      <c r="T237" s="141">
        <f t="shared" si="17"/>
        <v>0</v>
      </c>
      <c r="U237" s="133" t="str">
        <f>IF(1=1,IF(E237="","",U231),N("S12"))</f>
        <v/>
      </c>
      <c r="V237" s="133" t="str">
        <f>IF(1=1,IF(E237="","",V231),N("T12"))</f>
        <v/>
      </c>
      <c r="W237" s="135" t="str">
        <f>IF(1=1,IF(OR(U237="",V237="",NOT(ISNUMBER(U237)),NOT(ISNUMBER(V237)),U237=0),"",V237/U237),N("U12"))</f>
        <v/>
      </c>
      <c r="X237" s="136" t="str">
        <f>IF(1=1,IF(OR(W237="",NOT(ISNUMBER(F237))),"",F237*W237*IFERROR(INDEX(D384:D428,MATCH(AE237,B384:B428,0)),1)),N("V7"))</f>
        <v/>
      </c>
      <c r="Y237" s="137" t="str">
        <f>IF(1=1,IF(F237="","",IF(G237="","",IFERROR(INDEX(E384:E428,MATCH(AE237,B384:B428,0)),G237&amp;""))),N("W6"))</f>
        <v/>
      </c>
      <c r="Z237" s="142" t="str">
        <f>IF(1=1,IF(X237="","",IF(AND(ISNUMBER(X237),X237&lt;1,Y237="kg"),MAX(1,ROUND(X237*1000,0)),IF(AND(ISNUMBER(X237),X237&lt;1,Y237="L"),MAX(1,ROUND(X237*100,0)),ROUND(X237,3)))),N("X12"))</f>
        <v/>
      </c>
      <c r="AA237" s="143" t="str">
        <f>IF(1=1,IF(X237="","",IF(AND(ISNUMBER(X237),X237&lt;1,Y237="kg"),"g",IF(AND(ISNUMBER(X237),X237&lt;1,Y237="L"),"cl",Y237))),N("Y12"))</f>
        <v/>
      </c>
      <c r="AB237" s="123" t="str">
        <f>IF(1=1,IF(E237="","",IF(F237="","A CONTROLER",IF(NOT(ISNUMBER(F237)),"TEXTE",IF(OR(W237="",W237&lt;=0),"COMMANDE COUVERTS INCOMPLETE",IF(G237="","UNITE MANQUANTE",IF(COUNTIF(B384:B428,AE237)=0,"UNITE A CONTROLER","OK")))))),N("Z6"))</f>
        <v/>
      </c>
      <c r="AD237" s="144" t="str">
        <f>IF(1=1,IF(E237="","",AD231),N("AB12"))</f>
        <v/>
      </c>
      <c r="AE237" s="125" t="str">
        <f>IF(1=1,IF(G237="","",UPPER(TRIM(SUBSTITUTE(SUBSTITUTE(G237&amp;"",CHAR(160)," ")," "," ")))),N("AC12"))</f>
        <v/>
      </c>
      <c r="AG237" s="4" t="s">
        <v>31</v>
      </c>
    </row>
    <row r="238" spans="1:33" ht="15.75" x14ac:dyDescent="0.25">
      <c r="A238" s="126" t="str">
        <f>IF(1=1,IF(E238="","",A231),N("A13"))</f>
        <v/>
      </c>
      <c r="B238" s="127" t="str">
        <f>IF(1=1,IF(E238="","",B231),N("B13"))</f>
        <v/>
      </c>
      <c r="C238" s="128"/>
      <c r="D238" s="129" t="str">
        <f>IF(ISBLANK(E238),"",LARGE(D231:D237,1)+1)</f>
        <v/>
      </c>
      <c r="E238" s="130"/>
      <c r="F238" s="131"/>
      <c r="G238" s="170"/>
      <c r="H238" s="105"/>
      <c r="I238" s="132" t="str">
        <f>IF(1=1,IF(E238="","",I231),N("H13"))</f>
        <v/>
      </c>
      <c r="J238" s="133" t="str">
        <f>IF(1=1,IF(E238="","",J231),N("I13"))</f>
        <v/>
      </c>
      <c r="K238" s="134" t="str">
        <f>IF(1=1,IF(E238="","",K231),N("J13"))</f>
        <v/>
      </c>
      <c r="L238" s="135" t="str">
        <f>IF(1=1,IF(OR(J238="",O238="",NOT(ISNUMBER(J238)),NOT(ISNUMBER(O238)),J238=0),"",O238/J238),N("L13"))</f>
        <v/>
      </c>
      <c r="M238" s="136" t="str">
        <f>IF(1=1,IF(OR(L238="",NOT(ISNUMBER(F238))),"",F238*L238*IFERROR(INDEX(D384:D428,MATCH(AE238,B384:B428,0)),1)),N("M13"))</f>
        <v/>
      </c>
      <c r="N238" s="137" t="str">
        <f>IF(1=1,IF(F238="","",IF(G238="","",IFERROR(INDEX(E384:E428,MATCH(AE238,B384:B428,0)),G238&amp;""))),N("N6"))</f>
        <v/>
      </c>
      <c r="O238" s="138" t="str">
        <f>IF(1=1,IF(E238="","",O231),N("K13"))</f>
        <v/>
      </c>
      <c r="P238" s="139" t="str">
        <f>IF(1=1,IF(M238="","",IF(AND(ISNUMBER(M238),M238&lt;1,N238="kg"),MAX(1,ROUND(M238*1000,0)),IF(AND(ISNUMBER(M238),M238&lt;1,N238="L"),MAX(1,ROUND(M238*100,0)),ROUND(M238,3)))),N("O13"))</f>
        <v/>
      </c>
      <c r="Q238" s="140" t="str">
        <f>IF(1=1,IF(M238="","",IF(AND(ISNUMBER(M238),M238&lt;1,N238="kg"),"g",IF(AND(ISNUMBER(M238),M238&lt;1,N238="L"),"cl",N238))),N("P13"))</f>
        <v/>
      </c>
      <c r="R238" s="161" t="str">
        <f>IF(1=1,IF(E238="","",IF(F238="","A CONTROLER",IF(NOT(ISNUMBER(F238)),"TEXTE",IF(OR(L238="",L238&lt;=0),"COMMANDE PRINCIPALE INCOMPLETE",IF(G238="","UNITE MANQUANTE",IF(COUNTIF(B384:B428,AE238)=0,"UNITE A CONTROLER","OK")))))),N("Q9"))</f>
        <v/>
      </c>
      <c r="S238" s="105"/>
      <c r="T238" s="141">
        <f t="shared" si="17"/>
        <v>0</v>
      </c>
      <c r="U238" s="133" t="str">
        <f>IF(1=1,IF(E238="","",U231),N("S13"))</f>
        <v/>
      </c>
      <c r="V238" s="133" t="str">
        <f>IF(1=1,IF(E238="","",V231),N("T13"))</f>
        <v/>
      </c>
      <c r="W238" s="135" t="str">
        <f>IF(1=1,IF(OR(U238="",V238="",NOT(ISNUMBER(U238)),NOT(ISNUMBER(V238)),U238=0),"",V238/U238),N("U13"))</f>
        <v/>
      </c>
      <c r="X238" s="136" t="str">
        <f>IF(1=1,IF(OR(W238="",NOT(ISNUMBER(F238))),"",F238*W238*IFERROR(INDEX(D384:D428,MATCH(AE238,B384:B428,0)),1)),N("V7"))</f>
        <v/>
      </c>
      <c r="Y238" s="137" t="str">
        <f>IF(1=1,IF(F238="","",IF(G238="","",IFERROR(INDEX(E384:E428,MATCH(AE238,B384:B428,0)),G238&amp;""))),N("W6"))</f>
        <v/>
      </c>
      <c r="Z238" s="142" t="str">
        <f>IF(1=1,IF(X238="","",IF(AND(ISNUMBER(X238),X238&lt;1,Y238="kg"),MAX(1,ROUND(X238*1000,0)),IF(AND(ISNUMBER(X238),X238&lt;1,Y238="L"),MAX(1,ROUND(X238*100,0)),ROUND(X238,3)))),N("X13"))</f>
        <v/>
      </c>
      <c r="AA238" s="143" t="str">
        <f>IF(1=1,IF(X238="","",IF(AND(ISNUMBER(X238),X238&lt;1,Y238="kg"),"g",IF(AND(ISNUMBER(X238),X238&lt;1,Y238="L"),"cl",Y238))),N("Y13"))</f>
        <v/>
      </c>
      <c r="AB238" s="123" t="str">
        <f>IF(1=1,IF(E238="","",IF(F238="","A CONTROLER",IF(NOT(ISNUMBER(F238)),"TEXTE",IF(OR(W238="",W238&lt;=0),"COMMANDE COUVERTS INCOMPLETE",IF(G238="","UNITE MANQUANTE",IF(COUNTIF(B384:B428,AE238)=0,"UNITE A CONTROLER","OK")))))),N("Z6"))</f>
        <v/>
      </c>
      <c r="AD238" s="144" t="str">
        <f>IF(1=1,IF(E238="","",AD231),N("AB13"))</f>
        <v/>
      </c>
      <c r="AE238" s="125" t="str">
        <f>IF(1=1,IF(G238="","",UPPER(TRIM(SUBSTITUTE(SUBSTITUTE(G238&amp;"",CHAR(160)," ")," "," ")))),N("AC13"))</f>
        <v/>
      </c>
      <c r="AG238" s="4" t="s">
        <v>32</v>
      </c>
    </row>
    <row r="239" spans="1:33" ht="15.75" x14ac:dyDescent="0.25">
      <c r="A239" s="126" t="str">
        <f>IF(1=1,IF(E239="","",A231),N("A14"))</f>
        <v/>
      </c>
      <c r="B239" s="127" t="str">
        <f>IF(1=1,IF(E239="","",B231),N("B14"))</f>
        <v/>
      </c>
      <c r="C239" s="128"/>
      <c r="D239" s="129" t="str">
        <f>IF(ISBLANK(E239),"",LARGE(D231:D238,1)+1)</f>
        <v/>
      </c>
      <c r="E239" s="130"/>
      <c r="F239" s="131"/>
      <c r="G239" s="170"/>
      <c r="H239" s="105"/>
      <c r="I239" s="132" t="str">
        <f>IF(1=1,IF(E239="","",I231),N("H14"))</f>
        <v/>
      </c>
      <c r="J239" s="133" t="str">
        <f>IF(1=1,IF(E239="","",J231),N("I14"))</f>
        <v/>
      </c>
      <c r="K239" s="134" t="str">
        <f>IF(1=1,IF(E239="","",K231),N("J14"))</f>
        <v/>
      </c>
      <c r="L239" s="135" t="str">
        <f>IF(1=1,IF(OR(J239="",O239="",NOT(ISNUMBER(J239)),NOT(ISNUMBER(O239)),J239=0),"",O239/J239),N("L14"))</f>
        <v/>
      </c>
      <c r="M239" s="136" t="str">
        <f>IF(1=1,IF(OR(L239="",NOT(ISNUMBER(F239))),"",F239*L239*IFERROR(INDEX(D384:D428,MATCH(AE239,B384:B428,0)),1)),N("M13"))</f>
        <v/>
      </c>
      <c r="N239" s="137" t="str">
        <f>IF(1=1,IF(F239="","",IF(G239="","",IFERROR(INDEX(E384:E428,MATCH(AE239,B384:B428,0)),G239&amp;""))),N("N6"))</f>
        <v/>
      </c>
      <c r="O239" s="138" t="str">
        <f>IF(1=1,IF(E239="","",O231),N("K14"))</f>
        <v/>
      </c>
      <c r="P239" s="139" t="str">
        <f>IF(1=1,IF(M239="","",IF(AND(ISNUMBER(M239),M239&lt;1,N239="kg"),MAX(1,ROUND(M239*1000,0)),IF(AND(ISNUMBER(M239),M239&lt;1,N239="L"),MAX(1,ROUND(M239*100,0)),ROUND(M239,3)))),N("O14"))</f>
        <v/>
      </c>
      <c r="Q239" s="140" t="str">
        <f>IF(1=1,IF(M239="","",IF(AND(ISNUMBER(M239),M239&lt;1,N239="kg"),"g",IF(AND(ISNUMBER(M239),M239&lt;1,N239="L"),"cl",N239))),N("P14"))</f>
        <v/>
      </c>
      <c r="R239" s="161" t="str">
        <f>IF(1=1,IF(E239="","",IF(F239="","A CONTROLER",IF(NOT(ISNUMBER(F239)),"TEXTE",IF(OR(L239="",L239&lt;=0),"COMMANDE PRINCIPALE INCOMPLETE",IF(G239="","UNITE MANQUANTE",IF(COUNTIF(B384:B428,AE239)=0,"UNITE A CONTROLER","OK")))))),N("Q9"))</f>
        <v/>
      </c>
      <c r="S239" s="105"/>
      <c r="T239" s="141">
        <f t="shared" si="17"/>
        <v>0</v>
      </c>
      <c r="U239" s="133" t="str">
        <f>IF(1=1,IF(E239="","",U231),N("S14"))</f>
        <v/>
      </c>
      <c r="V239" s="133" t="str">
        <f>IF(1=1,IF(E239="","",V231),N("T14"))</f>
        <v/>
      </c>
      <c r="W239" s="135" t="str">
        <f>IF(1=1,IF(OR(U239="",V239="",NOT(ISNUMBER(U239)),NOT(ISNUMBER(V239)),U239=0),"",V239/U239),N("U14"))</f>
        <v/>
      </c>
      <c r="X239" s="136" t="str">
        <f>IF(1=1,IF(OR(W239="",NOT(ISNUMBER(F239))),"",F239*W239*IFERROR(INDEX(D384:D428,MATCH(AE239,B384:B428,0)),1)),N("V7"))</f>
        <v/>
      </c>
      <c r="Y239" s="137" t="str">
        <f>IF(1=1,IF(F239="","",IF(G239="","",IFERROR(INDEX(E384:E428,MATCH(AE239,B384:B428,0)),G239&amp;""))),N("W6"))</f>
        <v/>
      </c>
      <c r="Z239" s="142" t="str">
        <f>IF(1=1,IF(X239="","",IF(AND(ISNUMBER(X239),X239&lt;1,Y239="kg"),MAX(1,ROUND(X239*1000,0)),IF(AND(ISNUMBER(X239),X239&lt;1,Y239="L"),MAX(1,ROUND(X239*100,0)),ROUND(X239,3)))),N("X14"))</f>
        <v/>
      </c>
      <c r="AA239" s="143" t="str">
        <f>IF(1=1,IF(X239="","",IF(AND(ISNUMBER(X239),X239&lt;1,Y239="kg"),"g",IF(AND(ISNUMBER(X239),X239&lt;1,Y239="L"),"cl",Y239))),N("Y14"))</f>
        <v/>
      </c>
      <c r="AB239" s="123" t="str">
        <f>IF(1=1,IF(E239="","",IF(F239="","A CONTROLER",IF(NOT(ISNUMBER(F239)),"TEXTE",IF(OR(W239="",W239&lt;=0),"COMMANDE COUVERTS INCOMPLETE",IF(G239="","UNITE MANQUANTE",IF(COUNTIF(B384:B428,AE239)=0,"UNITE A CONTROLER","OK")))))),N("Z6"))</f>
        <v/>
      </c>
      <c r="AD239" s="144" t="str">
        <f>IF(1=1,IF(E239="","",AD231),N("AB14"))</f>
        <v/>
      </c>
      <c r="AE239" s="125" t="str">
        <f>IF(1=1,IF(G239="","",UPPER(TRIM(SUBSTITUTE(SUBSTITUTE(G239&amp;"",CHAR(160)," ")," "," ")))),N("AC14"))</f>
        <v/>
      </c>
      <c r="AG239" s="4" t="s">
        <v>33</v>
      </c>
    </row>
    <row r="240" spans="1:33" ht="15.75" x14ac:dyDescent="0.25">
      <c r="A240" s="126" t="str">
        <f>IF(1=1,IF(E240="","",A231),N("A15"))</f>
        <v/>
      </c>
      <c r="B240" s="127" t="str">
        <f>IF(1=1,IF(E240="","",B231),N("B15"))</f>
        <v/>
      </c>
      <c r="C240" s="128"/>
      <c r="D240" s="129" t="str">
        <f>IF(ISBLANK(E240),"",LARGE(D231:D239,1)+1)</f>
        <v/>
      </c>
      <c r="E240" s="130"/>
      <c r="F240" s="131"/>
      <c r="G240" s="170"/>
      <c r="H240" s="105"/>
      <c r="I240" s="132" t="str">
        <f>IF(1=1,IF(E240="","",I231),N("H15"))</f>
        <v/>
      </c>
      <c r="J240" s="133" t="str">
        <f>IF(1=1,IF(E240="","",J231),N("I15"))</f>
        <v/>
      </c>
      <c r="K240" s="134" t="str">
        <f>IF(1=1,IF(E240="","",K231),N("J15"))</f>
        <v/>
      </c>
      <c r="L240" s="135" t="str">
        <f>IF(1=1,IF(OR(J240="",O240="",NOT(ISNUMBER(J240)),NOT(ISNUMBER(O240)),J240=0),"",O240/J240),N("L15"))</f>
        <v/>
      </c>
      <c r="M240" s="136" t="str">
        <f>IF(1=1,IF(OR(L240="",NOT(ISNUMBER(F240))),"",F240*L240*IFERROR(INDEX(D384:D428,MATCH(AE240,B384:B428,0)),1)),N("M13"))</f>
        <v/>
      </c>
      <c r="N240" s="137" t="str">
        <f>IF(1=1,IF(F240="","",IF(G240="","",IFERROR(INDEX(E384:E428,MATCH(AE240,B384:B428,0)),G240&amp;""))),N("N6"))</f>
        <v/>
      </c>
      <c r="O240" s="138" t="str">
        <f>IF(1=1,IF(E240="","",O231),N("K15"))</f>
        <v/>
      </c>
      <c r="P240" s="139" t="str">
        <f>IF(1=1,IF(M240="","",IF(AND(ISNUMBER(M240),M240&lt;1,N240="kg"),MAX(1,ROUND(M240*1000,0)),IF(AND(ISNUMBER(M240),M240&lt;1,N240="L"),MAX(1,ROUND(M240*100,0)),ROUND(M240,3)))),N("O15"))</f>
        <v/>
      </c>
      <c r="Q240" s="140" t="str">
        <f>IF(1=1,IF(M240="","",IF(AND(ISNUMBER(M240),M240&lt;1,N240="kg"),"g",IF(AND(ISNUMBER(M240),M240&lt;1,N240="L"),"cl",N240))),N("P15"))</f>
        <v/>
      </c>
      <c r="R240" s="161" t="str">
        <f>IF(1=1,IF(E240="","",IF(F240="","A CONTROLER",IF(NOT(ISNUMBER(F240)),"TEXTE",IF(OR(L240="",L240&lt;=0),"COMMANDE PRINCIPALE INCOMPLETE",IF(G240="","UNITE MANQUANTE",IF(COUNTIF(B384:B428,AE240)=0,"UNITE A CONTROLER","OK")))))),N("Q9"))</f>
        <v/>
      </c>
      <c r="S240" s="105"/>
      <c r="T240" s="141">
        <f t="shared" si="17"/>
        <v>0</v>
      </c>
      <c r="U240" s="133" t="str">
        <f>IF(1=1,IF(E240="","",U231),N("S15"))</f>
        <v/>
      </c>
      <c r="V240" s="133" t="str">
        <f>IF(1=1,IF(E240="","",V231),N("T15"))</f>
        <v/>
      </c>
      <c r="W240" s="135" t="str">
        <f>IF(1=1,IF(OR(U240="",V240="",NOT(ISNUMBER(U240)),NOT(ISNUMBER(V240)),U240=0),"",V240/U240),N("U15"))</f>
        <v/>
      </c>
      <c r="X240" s="136" t="str">
        <f>IF(1=1,IF(OR(W240="",NOT(ISNUMBER(F240))),"",F240*W240*IFERROR(INDEX(D384:D428,MATCH(AE240,B384:B428,0)),1)),N("V7"))</f>
        <v/>
      </c>
      <c r="Y240" s="137" t="str">
        <f>IF(1=1,IF(F240="","",IF(G240="","",IFERROR(INDEX(E384:E428,MATCH(AE240,B384:B428,0)),G240&amp;""))),N("W6"))</f>
        <v/>
      </c>
      <c r="Z240" s="142" t="str">
        <f>IF(1=1,IF(X240="","",IF(AND(ISNUMBER(X240),X240&lt;1,Y240="kg"),MAX(1,ROUND(X240*1000,0)),IF(AND(ISNUMBER(X240),X240&lt;1,Y240="L"),MAX(1,ROUND(X240*100,0)),ROUND(X240,3)))),N("X15"))</f>
        <v/>
      </c>
      <c r="AA240" s="143" t="str">
        <f>IF(1=1,IF(X240="","",IF(AND(ISNUMBER(X240),X240&lt;1,Y240="kg"),"g",IF(AND(ISNUMBER(X240),X240&lt;1,Y240="L"),"cl",Y240))),N("Y15"))</f>
        <v/>
      </c>
      <c r="AB240" s="123" t="str">
        <f>IF(1=1,IF(E240="","",IF(F240="","A CONTROLER",IF(NOT(ISNUMBER(F240)),"TEXTE",IF(OR(W240="",W240&lt;=0),"COMMANDE COUVERTS INCOMPLETE",IF(G240="","UNITE MANQUANTE",IF(COUNTIF(B384:B428,AE240)=0,"UNITE A CONTROLER","OK")))))),N("Z6"))</f>
        <v/>
      </c>
      <c r="AD240" s="144" t="str">
        <f>IF(1=1,IF(E240="","",AD231),N("AB15"))</f>
        <v/>
      </c>
      <c r="AE240" s="125" t="str">
        <f>IF(1=1,IF(G240="","",UPPER(TRIM(SUBSTITUTE(SUBSTITUTE(G240&amp;"",CHAR(160)," ")," "," ")))),N("AC15"))</f>
        <v/>
      </c>
      <c r="AG240" s="5" t="s">
        <v>34</v>
      </c>
    </row>
    <row r="241" spans="1:33" ht="15.75" x14ac:dyDescent="0.25">
      <c r="A241" s="126" t="str">
        <f>IF(1=1,IF(E241="","",A231),N("A16"))</f>
        <v/>
      </c>
      <c r="B241" s="127" t="str">
        <f>IF(1=1,IF(E241="","",B231),N("B16"))</f>
        <v/>
      </c>
      <c r="C241" s="128"/>
      <c r="D241" s="129" t="str">
        <f>IF(ISBLANK(E241),"",LARGE(D231:D240,1)+1)</f>
        <v/>
      </c>
      <c r="E241" s="130"/>
      <c r="F241" s="131"/>
      <c r="G241" s="170"/>
      <c r="H241" s="105"/>
      <c r="I241" s="132" t="str">
        <f>IF(1=1,IF(E241="","",I231),N("H16"))</f>
        <v/>
      </c>
      <c r="J241" s="133" t="str">
        <f>IF(1=1,IF(E241="","",J231),N("I16"))</f>
        <v/>
      </c>
      <c r="K241" s="134" t="str">
        <f>IF(1=1,IF(E241="","",K231),N("J16"))</f>
        <v/>
      </c>
      <c r="L241" s="135" t="str">
        <f>IF(1=1,IF(OR(J241="",O241="",NOT(ISNUMBER(J241)),NOT(ISNUMBER(O241)),J241=0),"",O241/J241),N("L16"))</f>
        <v/>
      </c>
      <c r="M241" s="136" t="str">
        <f>IF(1=1,IF(OR(L241="",NOT(ISNUMBER(F241))),"",F241*L241*IFERROR(INDEX(D384:D428,MATCH(AE241,B384:B428,0)),1)),N("M13"))</f>
        <v/>
      </c>
      <c r="N241" s="137" t="str">
        <f>IF(1=1,IF(F241="","",IF(G241="","",IFERROR(INDEX(E384:E428,MATCH(AE241,B384:B428,0)),G241&amp;""))),N("N6"))</f>
        <v/>
      </c>
      <c r="O241" s="138" t="str">
        <f>IF(1=1,IF(E241="","",O231),N("K16"))</f>
        <v/>
      </c>
      <c r="P241" s="139" t="str">
        <f>IF(1=1,IF(M241="","",IF(AND(ISNUMBER(M241),M241&lt;1,N241="kg"),MAX(1,ROUND(M241*1000,0)),IF(AND(ISNUMBER(M241),M241&lt;1,N241="L"),MAX(1,ROUND(M241*100,0)),ROUND(M241,3)))),N("O16"))</f>
        <v/>
      </c>
      <c r="Q241" s="140" t="str">
        <f>IF(1=1,IF(M241="","",IF(AND(ISNUMBER(M241),M241&lt;1,N241="kg"),"g",IF(AND(ISNUMBER(M241),M241&lt;1,N241="L"),"cl",N241))),N("P16"))</f>
        <v/>
      </c>
      <c r="R241" s="161" t="str">
        <f>IF(1=1,IF(E241="","",IF(F241="","A CONTROLER",IF(NOT(ISNUMBER(F241)),"TEXTE",IF(OR(L241="",L241&lt;=0),"COMMANDE PRINCIPALE INCOMPLETE",IF(G241="","UNITE MANQUANTE",IF(COUNTIF(B384:B428,AE241)=0,"UNITE A CONTROLER","OK")))))),N("Q9"))</f>
        <v/>
      </c>
      <c r="S241" s="105"/>
      <c r="T241" s="141">
        <f t="shared" si="17"/>
        <v>0</v>
      </c>
      <c r="U241" s="133" t="str">
        <f>IF(1=1,IF(E241="","",U231),N("S16"))</f>
        <v/>
      </c>
      <c r="V241" s="133" t="str">
        <f>IF(1=1,IF(E241="","",V231),N("T16"))</f>
        <v/>
      </c>
      <c r="W241" s="135" t="str">
        <f>IF(1=1,IF(OR(U241="",V241="",NOT(ISNUMBER(U241)),NOT(ISNUMBER(V241)),U241=0),"",V241/U241),N("U16"))</f>
        <v/>
      </c>
      <c r="X241" s="136" t="str">
        <f>IF(1=1,IF(OR(W241="",NOT(ISNUMBER(F241))),"",F241*W241*IFERROR(INDEX(D384:D428,MATCH(AE241,B384:B428,0)),1)),N("V7"))</f>
        <v/>
      </c>
      <c r="Y241" s="137" t="str">
        <f>IF(1=1,IF(F241="","",IF(G241="","",IFERROR(INDEX(E384:E428,MATCH(AE241,B384:B428,0)),G241&amp;""))),N("W6"))</f>
        <v/>
      </c>
      <c r="Z241" s="142" t="str">
        <f>IF(1=1,IF(X241="","",IF(AND(ISNUMBER(X241),X241&lt;1,Y241="kg"),MAX(1,ROUND(X241*1000,0)),IF(AND(ISNUMBER(X241),X241&lt;1,Y241="L"),MAX(1,ROUND(X241*100,0)),ROUND(X241,3)))),N("X16"))</f>
        <v/>
      </c>
      <c r="AA241" s="143" t="str">
        <f>IF(1=1,IF(X241="","",IF(AND(ISNUMBER(X241),X241&lt;1,Y241="kg"),"g",IF(AND(ISNUMBER(X241),X241&lt;1,Y241="L"),"cl",Y241))),N("Y16"))</f>
        <v/>
      </c>
      <c r="AB241" s="123" t="str">
        <f>IF(1=1,IF(E241="","",IF(F241="","A CONTROLER",IF(NOT(ISNUMBER(F241)),"TEXTE",IF(OR(W241="",W241&lt;=0),"COMMANDE COUVERTS INCOMPLETE",IF(G241="","UNITE MANQUANTE",IF(COUNTIF(B384:B428,AE241)=0,"UNITE A CONTROLER","OK")))))),N("Z6"))</f>
        <v/>
      </c>
      <c r="AD241" s="144" t="str">
        <f>IF(1=1,IF(E241="","",AD231),N("AB16"))</f>
        <v/>
      </c>
      <c r="AE241" s="125" t="str">
        <f>IF(1=1,IF(G241="","",UPPER(TRIM(SUBSTITUTE(SUBSTITUTE(G241&amp;"",CHAR(160)," ")," "," ")))),N("AC16"))</f>
        <v/>
      </c>
      <c r="AG241" s="5" t="s">
        <v>35</v>
      </c>
    </row>
    <row r="242" spans="1:33" ht="15.75" x14ac:dyDescent="0.25">
      <c r="A242" s="126" t="str">
        <f>IF(1=1,IF(E242="","",A231),N("A17"))</f>
        <v/>
      </c>
      <c r="B242" s="127" t="str">
        <f>IF(1=1,IF(E242="","",B231),N("B17"))</f>
        <v/>
      </c>
      <c r="C242" s="128"/>
      <c r="D242" s="129" t="str">
        <f>IF(ISBLANK(E242),"",LARGE(D231:D241,1)+1)</f>
        <v/>
      </c>
      <c r="E242" s="130"/>
      <c r="F242" s="131"/>
      <c r="G242" s="170"/>
      <c r="H242" s="105"/>
      <c r="I242" s="132" t="str">
        <f>IF(1=1,IF(E242="","",I231),N("H17"))</f>
        <v/>
      </c>
      <c r="J242" s="133" t="str">
        <f>IF(1=1,IF(E242="","",J231),N("I17"))</f>
        <v/>
      </c>
      <c r="K242" s="134" t="str">
        <f>IF(1=1,IF(E242="","",K231),N("J17"))</f>
        <v/>
      </c>
      <c r="L242" s="135" t="str">
        <f>IF(1=1,IF(OR(J242="",O242="",NOT(ISNUMBER(J242)),NOT(ISNUMBER(O242)),J242=0),"",O242/J242),N("L17"))</f>
        <v/>
      </c>
      <c r="M242" s="136" t="str">
        <f>IF(1=1,IF(OR(L242="",NOT(ISNUMBER(F242))),"",F242*L242*IFERROR(INDEX(D384:D428,MATCH(AE242,B384:B428,0)),1)),N("M13"))</f>
        <v/>
      </c>
      <c r="N242" s="137" t="str">
        <f>IF(1=1,IF(F242="","",IF(G242="","",IFERROR(INDEX(E384:E428,MATCH(AE242,B384:B428,0)),G242&amp;""))),N("N6"))</f>
        <v/>
      </c>
      <c r="O242" s="138" t="str">
        <f>IF(1=1,IF(E242="","",O231),N("K17"))</f>
        <v/>
      </c>
      <c r="P242" s="139" t="str">
        <f>IF(1=1,IF(M242="","",IF(AND(ISNUMBER(M242),M242&lt;1,N242="kg"),MAX(1,ROUND(M242*1000,0)),IF(AND(ISNUMBER(M242),M242&lt;1,N242="L"),MAX(1,ROUND(M242*100,0)),ROUND(M242,3)))),N("O17"))</f>
        <v/>
      </c>
      <c r="Q242" s="140" t="str">
        <f>IF(1=1,IF(M242="","",IF(AND(ISNUMBER(M242),M242&lt;1,N242="kg"),"g",IF(AND(ISNUMBER(M242),M242&lt;1,N242="L"),"cl",N242))),N("P17"))</f>
        <v/>
      </c>
      <c r="R242" s="161" t="str">
        <f>IF(1=1,IF(E242="","",IF(F242="","A CONTROLER",IF(NOT(ISNUMBER(F242)),"TEXTE",IF(OR(L242="",L242&lt;=0),"COMMANDE PRINCIPALE INCOMPLETE",IF(G242="","UNITE MANQUANTE",IF(COUNTIF(B384:B428,AE242)=0,"UNITE A CONTROLER","OK")))))),N("Q9"))</f>
        <v/>
      </c>
      <c r="S242" s="105"/>
      <c r="T242" s="141">
        <f t="shared" si="17"/>
        <v>0</v>
      </c>
      <c r="U242" s="133" t="str">
        <f>IF(1=1,IF(E242="","",U231),N("S17"))</f>
        <v/>
      </c>
      <c r="V242" s="133" t="str">
        <f>IF(1=1,IF(E242="","",V231),N("T17"))</f>
        <v/>
      </c>
      <c r="W242" s="135" t="str">
        <f>IF(1=1,IF(OR(U242="",V242="",NOT(ISNUMBER(U242)),NOT(ISNUMBER(V242)),U242=0),"",V242/U242),N("U17"))</f>
        <v/>
      </c>
      <c r="X242" s="136" t="str">
        <f>IF(1=1,IF(OR(W242="",NOT(ISNUMBER(F242))),"",F242*W242*IFERROR(INDEX(D384:D428,MATCH(AE242,B384:B428,0)),1)),N("V7"))</f>
        <v/>
      </c>
      <c r="Y242" s="137" t="str">
        <f>IF(1=1,IF(F242="","",IF(G242="","",IFERROR(INDEX(E384:E428,MATCH(AE242,B384:B428,0)),G242&amp;""))),N("W6"))</f>
        <v/>
      </c>
      <c r="Z242" s="142" t="str">
        <f>IF(1=1,IF(X242="","",IF(AND(ISNUMBER(X242),X242&lt;1,Y242="kg"),MAX(1,ROUND(X242*1000,0)),IF(AND(ISNUMBER(X242),X242&lt;1,Y242="L"),MAX(1,ROUND(X242*100,0)),ROUND(X242,3)))),N("X17"))</f>
        <v/>
      </c>
      <c r="AA242" s="143" t="str">
        <f>IF(1=1,IF(X242="","",IF(AND(ISNUMBER(X242),X242&lt;1,Y242="kg"),"g",IF(AND(ISNUMBER(X242),X242&lt;1,Y242="L"),"cl",Y242))),N("Y17"))</f>
        <v/>
      </c>
      <c r="AB242" s="123" t="str">
        <f>IF(1=1,IF(E242="","",IF(F242="","A CONTROLER",IF(NOT(ISNUMBER(F242)),"TEXTE",IF(OR(W242="",W242&lt;=0),"COMMANDE COUVERTS INCOMPLETE",IF(G242="","UNITE MANQUANTE",IF(COUNTIF(B384:B428,AE242)=0,"UNITE A CONTROLER","OK")))))),N("Z6"))</f>
        <v/>
      </c>
      <c r="AD242" s="144" t="str">
        <f>IF(1=1,IF(E242="","",AD231),N("AB17"))</f>
        <v/>
      </c>
      <c r="AE242" s="125" t="str">
        <f>IF(1=1,IF(G242="","",UPPER(TRIM(SUBSTITUTE(SUBSTITUTE(G242&amp;"",CHAR(160)," ")," "," ")))),N("AC17"))</f>
        <v/>
      </c>
      <c r="AG242" s="5" t="s">
        <v>225</v>
      </c>
    </row>
    <row r="243" spans="1:33" ht="15.75" x14ac:dyDescent="0.25">
      <c r="A243" s="126" t="str">
        <f>IF(1=1,IF(E243="","",A231),N("A18"))</f>
        <v/>
      </c>
      <c r="B243" s="127" t="str">
        <f>IF(1=1,IF(E243="","",B231),N("B18"))</f>
        <v/>
      </c>
      <c r="C243" s="128"/>
      <c r="D243" s="129" t="str">
        <f>IF(ISBLANK(E243),"",LARGE(D231:D242,1)+1)</f>
        <v/>
      </c>
      <c r="E243" s="130"/>
      <c r="F243" s="131"/>
      <c r="G243" s="170"/>
      <c r="H243" s="105"/>
      <c r="I243" s="132" t="str">
        <f>IF(1=1,IF(E243="","",I231),N("H18"))</f>
        <v/>
      </c>
      <c r="J243" s="133" t="str">
        <f>IF(1=1,IF(E243="","",J231),N("I18"))</f>
        <v/>
      </c>
      <c r="K243" s="134" t="str">
        <f>IF(1=1,IF(E243="","",K231),N("J18"))</f>
        <v/>
      </c>
      <c r="L243" s="135" t="str">
        <f>IF(1=1,IF(OR(J243="",O243="",NOT(ISNUMBER(J243)),NOT(ISNUMBER(O243)),J243=0),"",O243/J243),N("L18"))</f>
        <v/>
      </c>
      <c r="M243" s="136" t="str">
        <f>IF(1=1,IF(OR(L243="",NOT(ISNUMBER(F243))),"",F243*L243*IFERROR(INDEX(D384:D428,MATCH(AE243,B384:B428,0)),1)),N("M13"))</f>
        <v/>
      </c>
      <c r="N243" s="137" t="str">
        <f>IF(1=1,IF(F243="","",IF(G243="","",IFERROR(INDEX(E384:E428,MATCH(AE243,B384:B428,0)),G243&amp;""))),N("N6"))</f>
        <v/>
      </c>
      <c r="O243" s="138" t="str">
        <f>IF(1=1,IF(E243="","",O231),N("K18"))</f>
        <v/>
      </c>
      <c r="P243" s="139" t="str">
        <f>IF(1=1,IF(M243="","",IF(AND(ISNUMBER(M243),M243&lt;1,N243="kg"),MAX(1,ROUND(M243*1000,0)),IF(AND(ISNUMBER(M243),M243&lt;1,N243="L"),MAX(1,ROUND(M243*100,0)),ROUND(M243,3)))),N("O18"))</f>
        <v/>
      </c>
      <c r="Q243" s="140" t="str">
        <f>IF(1=1,IF(M243="","",IF(AND(ISNUMBER(M243),M243&lt;1,N243="kg"),"g",IF(AND(ISNUMBER(M243),M243&lt;1,N243="L"),"cl",N243))),N("P18"))</f>
        <v/>
      </c>
      <c r="R243" s="161" t="str">
        <f>IF(1=1,IF(E243="","",IF(F243="","A CONTROLER",IF(NOT(ISNUMBER(F243)),"TEXTE",IF(OR(L243="",L243&lt;=0),"COMMANDE PRINCIPALE INCOMPLETE",IF(G243="","UNITE MANQUANTE",IF(COUNTIF(B384:B428,AE243)=0,"UNITE A CONTROLER","OK")))))),N("Q9"))</f>
        <v/>
      </c>
      <c r="S243" s="105"/>
      <c r="T243" s="141">
        <f t="shared" si="17"/>
        <v>0</v>
      </c>
      <c r="U243" s="133" t="str">
        <f>IF(1=1,IF(E243="","",U231),N("S18"))</f>
        <v/>
      </c>
      <c r="V243" s="133" t="str">
        <f>IF(1=1,IF(E243="","",V231),N("T18"))</f>
        <v/>
      </c>
      <c r="W243" s="135" t="str">
        <f>IF(1=1,IF(OR(U243="",V243="",NOT(ISNUMBER(U243)),NOT(ISNUMBER(V243)),U243=0),"",V243/U243),N("U18"))</f>
        <v/>
      </c>
      <c r="X243" s="136" t="str">
        <f>IF(1=1,IF(OR(W243="",NOT(ISNUMBER(F243))),"",F243*W243*IFERROR(INDEX(D384:D428,MATCH(AE243,B384:B428,0)),1)),N("V7"))</f>
        <v/>
      </c>
      <c r="Y243" s="137" t="str">
        <f>IF(1=1,IF(F243="","",IF(G243="","",IFERROR(INDEX(E384:E428,MATCH(AE243,B384:B428,0)),G243&amp;""))),N("W6"))</f>
        <v/>
      </c>
      <c r="Z243" s="142" t="str">
        <f>IF(1=1,IF(X243="","",IF(AND(ISNUMBER(X243),X243&lt;1,Y243="kg"),MAX(1,ROUND(X243*1000,0)),IF(AND(ISNUMBER(X243),X243&lt;1,Y243="L"),MAX(1,ROUND(X243*100,0)),ROUND(X243,3)))),N("X18"))</f>
        <v/>
      </c>
      <c r="AA243" s="143" t="str">
        <f>IF(1=1,IF(X243="","",IF(AND(ISNUMBER(X243),X243&lt;1,Y243="kg"),"g",IF(AND(ISNUMBER(X243),X243&lt;1,Y243="L"),"cl",Y243))),N("Y18"))</f>
        <v/>
      </c>
      <c r="AB243" s="123" t="str">
        <f>IF(1=1,IF(E243="","",IF(F243="","A CONTROLER",IF(NOT(ISNUMBER(F243)),"TEXTE",IF(OR(W243="",W243&lt;=0),"COMMANDE COUVERTS INCOMPLETE",IF(G243="","UNITE MANQUANTE",IF(COUNTIF(B384:B428,AE243)=0,"UNITE A CONTROLER","OK")))))),N("Z6"))</f>
        <v/>
      </c>
      <c r="AD243" s="144" t="str">
        <f>IF(1=1,IF(E243="","",AD231),N("AB18"))</f>
        <v/>
      </c>
      <c r="AE243" s="125" t="str">
        <f>IF(1=1,IF(G243="","",UPPER(TRIM(SUBSTITUTE(SUBSTITUTE(G243&amp;"",CHAR(160)," ")," "," ")))),N("AC18"))</f>
        <v/>
      </c>
      <c r="AG243" s="5" t="s">
        <v>36</v>
      </c>
    </row>
    <row r="244" spans="1:33" ht="15.75" x14ac:dyDescent="0.25">
      <c r="A244" s="126" t="str">
        <f>IF(1=1,IF(E244="","",A231),N("A19"))</f>
        <v/>
      </c>
      <c r="B244" s="127" t="str">
        <f>IF(1=1,IF(E244="","",B231),N("B19"))</f>
        <v/>
      </c>
      <c r="C244" s="128"/>
      <c r="D244" s="129" t="str">
        <f>IF(ISBLANK(E244),"",LARGE(D231:D243,1)+1)</f>
        <v/>
      </c>
      <c r="E244" s="130"/>
      <c r="F244" s="131"/>
      <c r="G244" s="170"/>
      <c r="H244" s="105"/>
      <c r="I244" s="132" t="str">
        <f>IF(1=1,IF(E244="","",I231),N("H19"))</f>
        <v/>
      </c>
      <c r="J244" s="133" t="str">
        <f>IF(1=1,IF(E244="","",J231),N("I19"))</f>
        <v/>
      </c>
      <c r="K244" s="134" t="str">
        <f>IF(1=1,IF(E244="","",K231),N("J19"))</f>
        <v/>
      </c>
      <c r="L244" s="135" t="str">
        <f>IF(1=1,IF(OR(J244="",O244="",NOT(ISNUMBER(J244)),NOT(ISNUMBER(O244)),J244=0),"",O244/J244),N("L19"))</f>
        <v/>
      </c>
      <c r="M244" s="136" t="str">
        <f>IF(1=1,IF(OR(L244="",NOT(ISNUMBER(F244))),"",F244*L244*IFERROR(INDEX(D384:D428,MATCH(AE244,B384:B428,0)),1)),N("M13"))</f>
        <v/>
      </c>
      <c r="N244" s="137" t="str">
        <f>IF(1=1,IF(F244="","",IF(G244="","",IFERROR(INDEX(E384:E428,MATCH(AE244,B384:B428,0)),G244&amp;""))),N("N6"))</f>
        <v/>
      </c>
      <c r="O244" s="138" t="str">
        <f>IF(1=1,IF(E244="","",O231),N("K19"))</f>
        <v/>
      </c>
      <c r="P244" s="139" t="str">
        <f>IF(1=1,IF(M244="","",IF(AND(ISNUMBER(M244),M244&lt;1,N244="kg"),MAX(1,ROUND(M244*1000,0)),IF(AND(ISNUMBER(M244),M244&lt;1,N244="L"),MAX(1,ROUND(M244*100,0)),ROUND(M244,3)))),N("O19"))</f>
        <v/>
      </c>
      <c r="Q244" s="140" t="str">
        <f>IF(1=1,IF(M244="","",IF(AND(ISNUMBER(M244),M244&lt;1,N244="kg"),"g",IF(AND(ISNUMBER(M244),M244&lt;1,N244="L"),"cl",N244))),N("P19"))</f>
        <v/>
      </c>
      <c r="R244" s="161" t="str">
        <f>IF(1=1,IF(E244="","",IF(F244="","A CONTROLER",IF(NOT(ISNUMBER(F244)),"TEXTE",IF(OR(L244="",L244&lt;=0),"COMMANDE PRINCIPALE INCOMPLETE",IF(G244="","UNITE MANQUANTE",IF(COUNTIF(B384:B428,AE244)=0,"UNITE A CONTROLER","OK")))))),N("Q9"))</f>
        <v/>
      </c>
      <c r="S244" s="105"/>
      <c r="T244" s="141">
        <f t="shared" si="17"/>
        <v>0</v>
      </c>
      <c r="U244" s="133" t="str">
        <f>IF(1=1,IF(E244="","",U231),N("S19"))</f>
        <v/>
      </c>
      <c r="V244" s="133" t="str">
        <f>IF(1=1,IF(E244="","",V231),N("T19"))</f>
        <v/>
      </c>
      <c r="W244" s="135" t="str">
        <f>IF(1=1,IF(OR(U244="",V244="",NOT(ISNUMBER(U244)),NOT(ISNUMBER(V244)),U244=0),"",V244/U244),N("U19"))</f>
        <v/>
      </c>
      <c r="X244" s="136" t="str">
        <f>IF(1=1,IF(OR(W244="",NOT(ISNUMBER(F244))),"",F244*W244*IFERROR(INDEX(D384:D428,MATCH(AE244,B384:B428,0)),1)),N("V7"))</f>
        <v/>
      </c>
      <c r="Y244" s="137" t="str">
        <f>IF(1=1,IF(F244="","",IF(G244="","",IFERROR(INDEX(E384:E428,MATCH(AE244,B384:B428,0)),G244&amp;""))),N("W6"))</f>
        <v/>
      </c>
      <c r="Z244" s="142" t="str">
        <f>IF(1=1,IF(X244="","",IF(AND(ISNUMBER(X244),X244&lt;1,Y244="kg"),MAX(1,ROUND(X244*1000,0)),IF(AND(ISNUMBER(X244),X244&lt;1,Y244="L"),MAX(1,ROUND(X244*100,0)),ROUND(X244,3)))),N("X19"))</f>
        <v/>
      </c>
      <c r="AA244" s="143" t="str">
        <f>IF(1=1,IF(X244="","",IF(AND(ISNUMBER(X244),X244&lt;1,Y244="kg"),"g",IF(AND(ISNUMBER(X244),X244&lt;1,Y244="L"),"cl",Y244))),N("Y19"))</f>
        <v/>
      </c>
      <c r="AB244" s="123" t="str">
        <f>IF(1=1,IF(E244="","",IF(F244="","A CONTROLER",IF(NOT(ISNUMBER(F244)),"TEXTE",IF(OR(W244="",W244&lt;=0),"COMMANDE COUVERTS INCOMPLETE",IF(G244="","UNITE MANQUANTE",IF(COUNTIF(B384:B428,AE244)=0,"UNITE A CONTROLER","OK")))))),N("Z6"))</f>
        <v/>
      </c>
      <c r="AD244" s="144" t="str">
        <f>IF(1=1,IF(E244="","",AD231),N("AB19"))</f>
        <v/>
      </c>
      <c r="AE244" s="125" t="str">
        <f>IF(1=1,IF(G244="","",UPPER(TRIM(SUBSTITUTE(SUBSTITUTE(G244&amp;"",CHAR(160)," ")," "," ")))),N("AC19"))</f>
        <v/>
      </c>
      <c r="AG244" s="5" t="s">
        <v>37</v>
      </c>
    </row>
    <row r="245" spans="1:33" ht="15.75" x14ac:dyDescent="0.25">
      <c r="A245" s="126" t="str">
        <f>IF(1=1,IF(E245="","",A231),N("A20"))</f>
        <v/>
      </c>
      <c r="B245" s="127" t="str">
        <f>IF(1=1,IF(E245="","",B231),N("B20"))</f>
        <v/>
      </c>
      <c r="C245" s="128"/>
      <c r="D245" s="129" t="str">
        <f>IF(ISBLANK(E245),"",LARGE(D231:D244,1)+1)</f>
        <v/>
      </c>
      <c r="E245" s="130"/>
      <c r="F245" s="131"/>
      <c r="G245" s="170"/>
      <c r="H245" s="105"/>
      <c r="I245" s="132" t="str">
        <f>IF(1=1,IF(E245="","",I231),N("H20"))</f>
        <v/>
      </c>
      <c r="J245" s="133" t="str">
        <f>IF(1=1,IF(E245="","",J231),N("I20"))</f>
        <v/>
      </c>
      <c r="K245" s="134" t="str">
        <f>IF(1=1,IF(E245="","",K231),N("J20"))</f>
        <v/>
      </c>
      <c r="L245" s="135" t="str">
        <f>IF(1=1,IF(OR(J245="",O245="",NOT(ISNUMBER(J245)),NOT(ISNUMBER(O245)),J245=0),"",O245/J245),N("L20"))</f>
        <v/>
      </c>
      <c r="M245" s="136" t="str">
        <f>IF(1=1,IF(OR(L245="",NOT(ISNUMBER(F245))),"",F245*L245*IFERROR(INDEX(D384:D428,MATCH(AE245,B384:B428,0)),1)),N("M13"))</f>
        <v/>
      </c>
      <c r="N245" s="137" t="str">
        <f>IF(1=1,IF(F245="","",IF(G245="","",IFERROR(INDEX(E384:E428,MATCH(AE245,B384:B428,0)),G245&amp;""))),N("N6"))</f>
        <v/>
      </c>
      <c r="O245" s="138" t="str">
        <f>IF(1=1,IF(E245="","",O231),N("K20"))</f>
        <v/>
      </c>
      <c r="P245" s="139" t="str">
        <f>IF(1=1,IF(M245="","",IF(AND(ISNUMBER(M245),M245&lt;1,N245="kg"),MAX(1,ROUND(M245*1000,0)),IF(AND(ISNUMBER(M245),M245&lt;1,N245="L"),MAX(1,ROUND(M245*100,0)),ROUND(M245,3)))),N("O20"))</f>
        <v/>
      </c>
      <c r="Q245" s="140" t="str">
        <f>IF(1=1,IF(M245="","",IF(AND(ISNUMBER(M245),M245&lt;1,N245="kg"),"g",IF(AND(ISNUMBER(M245),M245&lt;1,N245="L"),"cl",N245))),N("P20"))</f>
        <v/>
      </c>
      <c r="R245" s="161" t="str">
        <f>IF(1=1,IF(E245="","",IF(F245="","A CONTROLER",IF(NOT(ISNUMBER(F245)),"TEXTE",IF(OR(L245="",L245&lt;=0),"COMMANDE PRINCIPALE INCOMPLETE",IF(G245="","UNITE MANQUANTE",IF(COUNTIF(B384:B428,AE245)=0,"UNITE A CONTROLER","OK")))))),N("Q9"))</f>
        <v/>
      </c>
      <c r="S245" s="105"/>
      <c r="T245" s="141">
        <f t="shared" si="17"/>
        <v>0</v>
      </c>
      <c r="U245" s="133" t="str">
        <f>IF(1=1,IF(E245="","",U231),N("S20"))</f>
        <v/>
      </c>
      <c r="V245" s="133" t="str">
        <f>IF(1=1,IF(E245="","",V231),N("T20"))</f>
        <v/>
      </c>
      <c r="W245" s="135" t="str">
        <f>IF(1=1,IF(OR(U245="",V245="",NOT(ISNUMBER(U245)),NOT(ISNUMBER(V245)),U245=0),"",V245/U245),N("U20"))</f>
        <v/>
      </c>
      <c r="X245" s="136" t="str">
        <f>IF(1=1,IF(OR(W245="",NOT(ISNUMBER(F245))),"",F245*W245*IFERROR(INDEX(D384:D428,MATCH(AE245,B384:B428,0)),1)),N("V7"))</f>
        <v/>
      </c>
      <c r="Y245" s="137" t="str">
        <f>IF(1=1,IF(F245="","",IF(G245="","",IFERROR(INDEX(E384:E428,MATCH(AE245,B384:B428,0)),G245&amp;""))),N("W6"))</f>
        <v/>
      </c>
      <c r="Z245" s="142" t="str">
        <f>IF(1=1,IF(X245="","",IF(AND(ISNUMBER(X245),X245&lt;1,Y245="kg"),MAX(1,ROUND(X245*1000,0)),IF(AND(ISNUMBER(X245),X245&lt;1,Y245="L"),MAX(1,ROUND(X245*100,0)),ROUND(X245,3)))),N("X20"))</f>
        <v/>
      </c>
      <c r="AA245" s="143" t="str">
        <f>IF(1=1,IF(X245="","",IF(AND(ISNUMBER(X245),X245&lt;1,Y245="kg"),"g",IF(AND(ISNUMBER(X245),X245&lt;1,Y245="L"),"cl",Y245))),N("Y20"))</f>
        <v/>
      </c>
      <c r="AB245" s="123" t="str">
        <f>IF(1=1,IF(E245="","",IF(F245="","A CONTROLER",IF(NOT(ISNUMBER(F245)),"TEXTE",IF(OR(W245="",W245&lt;=0),"COMMANDE COUVERTS INCOMPLETE",IF(G245="","UNITE MANQUANTE",IF(COUNTIF(B384:B428,AE245)=0,"UNITE A CONTROLER","OK")))))),N("Z6"))</f>
        <v/>
      </c>
      <c r="AD245" s="144" t="str">
        <f>IF(1=1,IF(E245="","",AD231),N("AB20"))</f>
        <v/>
      </c>
      <c r="AE245" s="125" t="str">
        <f>IF(1=1,IF(G245="","",UPPER(TRIM(SUBSTITUTE(SUBSTITUTE(G245&amp;"",CHAR(160)," ")," "," ")))),N("AC20"))</f>
        <v/>
      </c>
      <c r="AG245" s="4" t="s">
        <v>38</v>
      </c>
    </row>
    <row r="246" spans="1:33" ht="15.75" x14ac:dyDescent="0.25">
      <c r="A246" s="126" t="str">
        <f>IF(1=1,IF(E246="","",A231),N("A21"))</f>
        <v/>
      </c>
      <c r="B246" s="127" t="str">
        <f>IF(1=1,IF(E246="","",B231),N("B21"))</f>
        <v/>
      </c>
      <c r="C246" s="128"/>
      <c r="D246" s="129" t="str">
        <f>IF(ISBLANK(E246),"",LARGE(D231:D245,1)+1)</f>
        <v/>
      </c>
      <c r="E246" s="130"/>
      <c r="F246" s="131"/>
      <c r="G246" s="170"/>
      <c r="H246" s="105"/>
      <c r="I246" s="132" t="str">
        <f>IF(1=1,IF(E246="","",I231),N("H21"))</f>
        <v/>
      </c>
      <c r="J246" s="133" t="str">
        <f>IF(1=1,IF(E246="","",J231),N("I21"))</f>
        <v/>
      </c>
      <c r="K246" s="134" t="str">
        <f>IF(1=1,IF(E246="","",K231),N("J21"))</f>
        <v/>
      </c>
      <c r="L246" s="135" t="str">
        <f>IF(1=1,IF(OR(J246="",O246="",NOT(ISNUMBER(J246)),NOT(ISNUMBER(O246)),J246=0),"",O246/J246),N("L21"))</f>
        <v/>
      </c>
      <c r="M246" s="136" t="str">
        <f>IF(1=1,IF(OR(L246="",NOT(ISNUMBER(F246))),"",F246*L246*IFERROR(INDEX(D384:D428,MATCH(AE246,B384:B428,0)),1)),N("M13"))</f>
        <v/>
      </c>
      <c r="N246" s="137" t="str">
        <f>IF(1=1,IF(F246="","",IF(G246="","",IFERROR(INDEX(E384:E428,MATCH(AE246,B384:B428,0)),G246&amp;""))),N("N6"))</f>
        <v/>
      </c>
      <c r="O246" s="138" t="str">
        <f>IF(1=1,IF(E246="","",O231),N("K21"))</f>
        <v/>
      </c>
      <c r="P246" s="139" t="str">
        <f>IF(1=1,IF(M246="","",IF(AND(ISNUMBER(M246),M246&lt;1,N246="kg"),MAX(1,ROUND(M246*1000,0)),IF(AND(ISNUMBER(M246),M246&lt;1,N246="L"),MAX(1,ROUND(M246*100,0)),ROUND(M246,3)))),N("O21"))</f>
        <v/>
      </c>
      <c r="Q246" s="140" t="str">
        <f>IF(1=1,IF(M246="","",IF(AND(ISNUMBER(M246),M246&lt;1,N246="kg"),"g",IF(AND(ISNUMBER(M246),M246&lt;1,N246="L"),"cl",N246))),N("P21"))</f>
        <v/>
      </c>
      <c r="R246" s="161" t="str">
        <f>IF(1=1,IF(E246="","",IF(F246="","A CONTROLER",IF(NOT(ISNUMBER(F246)),"TEXTE",IF(OR(L246="",L246&lt;=0),"COMMANDE PRINCIPALE INCOMPLETE",IF(G246="","UNITE MANQUANTE",IF(COUNTIF(B384:B428,AE246)=0,"UNITE A CONTROLER","OK")))))),N("Q9"))</f>
        <v/>
      </c>
      <c r="S246" s="105"/>
      <c r="T246" s="141">
        <f t="shared" si="17"/>
        <v>0</v>
      </c>
      <c r="U246" s="133" t="str">
        <f>IF(1=1,IF(E246="","",U231),N("S21"))</f>
        <v/>
      </c>
      <c r="V246" s="133" t="str">
        <f>IF(1=1,IF(E246="","",V231),N("T21"))</f>
        <v/>
      </c>
      <c r="W246" s="135" t="str">
        <f>IF(1=1,IF(OR(U246="",V246="",NOT(ISNUMBER(U246)),NOT(ISNUMBER(V246)),U246=0),"",V246/U246),N("U21"))</f>
        <v/>
      </c>
      <c r="X246" s="136" t="str">
        <f>IF(1=1,IF(OR(W246="",NOT(ISNUMBER(F246))),"",F246*W246*IFERROR(INDEX(D384:D428,MATCH(AE246,B384:B428,0)),1)),N("V7"))</f>
        <v/>
      </c>
      <c r="Y246" s="137" t="str">
        <f>IF(1=1,IF(F246="","",IF(G246="","",IFERROR(INDEX(E384:E428,MATCH(AE246,B384:B428,0)),G246&amp;""))),N("W6"))</f>
        <v/>
      </c>
      <c r="Z246" s="142" t="str">
        <f>IF(1=1,IF(X246="","",IF(AND(ISNUMBER(X246),X246&lt;1,Y246="kg"),MAX(1,ROUND(X246*1000,0)),IF(AND(ISNUMBER(X246),X246&lt;1,Y246="L"),MAX(1,ROUND(X246*100,0)),ROUND(X246,3)))),N("X21"))</f>
        <v/>
      </c>
      <c r="AA246" s="143" t="str">
        <f>IF(1=1,IF(X246="","",IF(AND(ISNUMBER(X246),X246&lt;1,Y246="kg"),"g",IF(AND(ISNUMBER(X246),X246&lt;1,Y246="L"),"cl",Y246))),N("Y21"))</f>
        <v/>
      </c>
      <c r="AB246" s="123" t="str">
        <f>IF(1=1,IF(E246="","",IF(F246="","A CONTROLER",IF(NOT(ISNUMBER(F246)),"TEXTE",IF(OR(W246="",W246&lt;=0),"COMMANDE COUVERTS INCOMPLETE",IF(G246="","UNITE MANQUANTE",IF(COUNTIF(B384:B428,AE246)=0,"UNITE A CONTROLER","OK")))))),N("Z6"))</f>
        <v/>
      </c>
      <c r="AD246" s="144" t="str">
        <f>IF(1=1,IF(E246="","",AD231),N("AB21"))</f>
        <v/>
      </c>
      <c r="AE246" s="125" t="str">
        <f>IF(1=1,IF(G246="","",UPPER(TRIM(SUBSTITUTE(SUBSTITUTE(G246&amp;"",CHAR(160)," ")," "," ")))),N("AC21"))</f>
        <v/>
      </c>
      <c r="AG246" s="4" t="s">
        <v>39</v>
      </c>
    </row>
    <row r="247" spans="1:33" ht="15.75" x14ac:dyDescent="0.25">
      <c r="A247" s="126" t="str">
        <f>IF(1=1,IF(E247="","",A231),N("A22"))</f>
        <v/>
      </c>
      <c r="B247" s="127" t="str">
        <f>IF(1=1,IF(E247="","",B231),N("B22"))</f>
        <v/>
      </c>
      <c r="C247" s="128"/>
      <c r="D247" s="129" t="str">
        <f>IF(ISBLANK(E247),"",LARGE(D231:D246,1)+1)</f>
        <v/>
      </c>
      <c r="E247" s="130"/>
      <c r="F247" s="131"/>
      <c r="G247" s="170"/>
      <c r="H247" s="105"/>
      <c r="I247" s="132" t="str">
        <f>IF(1=1,IF(E247="","",I231),N("H22"))</f>
        <v/>
      </c>
      <c r="J247" s="133" t="str">
        <f>IF(1=1,IF(E247="","",J231),N("I22"))</f>
        <v/>
      </c>
      <c r="K247" s="134" t="str">
        <f>IF(1=1,IF(E247="","",K231),N("J22"))</f>
        <v/>
      </c>
      <c r="L247" s="135" t="str">
        <f>IF(1=1,IF(OR(J247="",O247="",NOT(ISNUMBER(J247)),NOT(ISNUMBER(O247)),J247=0),"",O247/J247),N("L22"))</f>
        <v/>
      </c>
      <c r="M247" s="136" t="str">
        <f>IF(1=1,IF(OR(L247="",NOT(ISNUMBER(F247))),"",F247*L247*IFERROR(INDEX(D384:D428,MATCH(AE247,B384:B428,0)),1)),N("M13"))</f>
        <v/>
      </c>
      <c r="N247" s="137" t="str">
        <f>IF(1=1,IF(F247="","",IF(G247="","",IFERROR(INDEX(E384:E428,MATCH(AE247,B384:B428,0)),G247&amp;""))),N("N6"))</f>
        <v/>
      </c>
      <c r="O247" s="138" t="str">
        <f>IF(1=1,IF(E247="","",O231),N("K22"))</f>
        <v/>
      </c>
      <c r="P247" s="139" t="str">
        <f>IF(1=1,IF(M247="","",IF(AND(ISNUMBER(M247),M247&lt;1,N247="kg"),MAX(1,ROUND(M247*1000,0)),IF(AND(ISNUMBER(M247),M247&lt;1,N247="L"),MAX(1,ROUND(M247*100,0)),ROUND(M247,3)))),N("O22"))</f>
        <v/>
      </c>
      <c r="Q247" s="140" t="str">
        <f>IF(1=1,IF(M247="","",IF(AND(ISNUMBER(M247),M247&lt;1,N247="kg"),"g",IF(AND(ISNUMBER(M247),M247&lt;1,N247="L"),"cl",N247))),N("P22"))</f>
        <v/>
      </c>
      <c r="R247" s="161" t="str">
        <f>IF(1=1,IF(E247="","",IF(F247="","A CONTROLER",IF(NOT(ISNUMBER(F247)),"TEXTE",IF(OR(L247="",L247&lt;=0),"COMMANDE PRINCIPALE INCOMPLETE",IF(G247="","UNITE MANQUANTE",IF(COUNTIF(B384:B428,AE247)=0,"UNITE A CONTROLER","OK")))))),N("Q9"))</f>
        <v/>
      </c>
      <c r="S247" s="105"/>
      <c r="T247" s="141">
        <f t="shared" si="17"/>
        <v>0</v>
      </c>
      <c r="U247" s="133" t="str">
        <f>IF(1=1,IF(E247="","",U231),N("S22"))</f>
        <v/>
      </c>
      <c r="V247" s="133" t="str">
        <f>IF(1=1,IF(E247="","",V231),N("T22"))</f>
        <v/>
      </c>
      <c r="W247" s="135" t="str">
        <f>IF(1=1,IF(OR(U247="",V247="",NOT(ISNUMBER(U247)),NOT(ISNUMBER(V247)),U247=0),"",V247/U247),N("U22"))</f>
        <v/>
      </c>
      <c r="X247" s="136" t="str">
        <f>IF(1=1,IF(OR(W247="",NOT(ISNUMBER(F247))),"",F247*W247*IFERROR(INDEX(D384:D428,MATCH(AE247,B384:B428,0)),1)),N("V7"))</f>
        <v/>
      </c>
      <c r="Y247" s="137" t="str">
        <f>IF(1=1,IF(F247="","",IF(G247="","",IFERROR(INDEX(E384:E428,MATCH(AE247,B384:B428,0)),G247&amp;""))),N("W6"))</f>
        <v/>
      </c>
      <c r="Z247" s="142" t="str">
        <f>IF(1=1,IF(X247="","",IF(AND(ISNUMBER(X247),X247&lt;1,Y247="kg"),MAX(1,ROUND(X247*1000,0)),IF(AND(ISNUMBER(X247),X247&lt;1,Y247="L"),MAX(1,ROUND(X247*100,0)),ROUND(X247,3)))),N("X22"))</f>
        <v/>
      </c>
      <c r="AA247" s="143" t="str">
        <f>IF(1=1,IF(X247="","",IF(AND(ISNUMBER(X247),X247&lt;1,Y247="kg"),"g",IF(AND(ISNUMBER(X247),X247&lt;1,Y247="L"),"cl",Y247))),N("Y22"))</f>
        <v/>
      </c>
      <c r="AB247" s="123" t="str">
        <f>IF(1=1,IF(E247="","",IF(F247="","A CONTROLER",IF(NOT(ISNUMBER(F247)),"TEXTE",IF(OR(W247="",W247&lt;=0),"COMMANDE COUVERTS INCOMPLETE",IF(G247="","UNITE MANQUANTE",IF(COUNTIF(B384:B428,AE247)=0,"UNITE A CONTROLER","OK")))))),N("Z6"))</f>
        <v/>
      </c>
      <c r="AD247" s="144" t="str">
        <f>IF(1=1,IF(E247="","",AD231),N("AB22"))</f>
        <v/>
      </c>
      <c r="AE247" s="125" t="str">
        <f>IF(1=1,IF(G247="","",UPPER(TRIM(SUBSTITUTE(SUBSTITUTE(G247&amp;"",CHAR(160)," ")," "," ")))),N("AC22"))</f>
        <v/>
      </c>
      <c r="AG247" s="4" t="s">
        <v>40</v>
      </c>
    </row>
    <row r="248" spans="1:33" ht="15.75" x14ac:dyDescent="0.25">
      <c r="A248" s="126" t="str">
        <f>IF(1=1,IF(E248="","",A231),N("A23"))</f>
        <v/>
      </c>
      <c r="B248" s="127" t="str">
        <f>IF(1=1,IF(E248="","",B231),N("B23"))</f>
        <v/>
      </c>
      <c r="C248" s="128"/>
      <c r="D248" s="129" t="str">
        <f>IF(ISBLANK(E248),"",LARGE(D231:D247,1)+1)</f>
        <v/>
      </c>
      <c r="E248" s="130"/>
      <c r="F248" s="131"/>
      <c r="G248" s="170"/>
      <c r="H248" s="105"/>
      <c r="I248" s="132" t="str">
        <f>IF(1=1,IF(E248="","",I231),N("H23"))</f>
        <v/>
      </c>
      <c r="J248" s="133" t="str">
        <f>IF(1=1,IF(E248="","",J231),N("I23"))</f>
        <v/>
      </c>
      <c r="K248" s="134" t="str">
        <f>IF(1=1,IF(E248="","",K231),N("J23"))</f>
        <v/>
      </c>
      <c r="L248" s="135" t="str">
        <f>IF(1=1,IF(OR(J248="",O248="",NOT(ISNUMBER(J248)),NOT(ISNUMBER(O248)),J248=0),"",O248/J248),N("L23"))</f>
        <v/>
      </c>
      <c r="M248" s="136" t="str">
        <f>IF(1=1,IF(OR(L248="",NOT(ISNUMBER(F248))),"",F248*L248*IFERROR(INDEX(D384:D428,MATCH(AE248,B384:B428,0)),1)),N("M13"))</f>
        <v/>
      </c>
      <c r="N248" s="137" t="str">
        <f>IF(1=1,IF(F248="","",IF(G248="","",IFERROR(INDEX(E384:E428,MATCH(AE248,B384:B428,0)),G248&amp;""))),N("N6"))</f>
        <v/>
      </c>
      <c r="O248" s="138" t="str">
        <f>IF(1=1,IF(E248="","",O231),N("K23"))</f>
        <v/>
      </c>
      <c r="P248" s="139" t="str">
        <f>IF(1=1,IF(M248="","",IF(AND(ISNUMBER(M248),M248&lt;1,N248="kg"),MAX(1,ROUND(M248*1000,0)),IF(AND(ISNUMBER(M248),M248&lt;1,N248="L"),MAX(1,ROUND(M248*100,0)),ROUND(M248,3)))),N("O23"))</f>
        <v/>
      </c>
      <c r="Q248" s="140" t="str">
        <f>IF(1=1,IF(M248="","",IF(AND(ISNUMBER(M248),M248&lt;1,N248="kg"),"g",IF(AND(ISNUMBER(M248),M248&lt;1,N248="L"),"cl",N248))),N("P23"))</f>
        <v/>
      </c>
      <c r="R248" s="161" t="str">
        <f>IF(1=1,IF(E248="","",IF(F248="","A CONTROLER",IF(NOT(ISNUMBER(F248)),"TEXTE",IF(OR(L248="",L248&lt;=0),"COMMANDE PRINCIPALE INCOMPLETE",IF(G248="","UNITE MANQUANTE",IF(COUNTIF(B384:B428,AE248)=0,"UNITE A CONTROLER","OK")))))),N("Q9"))</f>
        <v/>
      </c>
      <c r="S248" s="105"/>
      <c r="T248" s="141">
        <f t="shared" si="17"/>
        <v>0</v>
      </c>
      <c r="U248" s="133" t="str">
        <f>IF(1=1,IF(E248="","",U231),N("S23"))</f>
        <v/>
      </c>
      <c r="V248" s="133" t="str">
        <f>IF(1=1,IF(E248="","",V231),N("T23"))</f>
        <v/>
      </c>
      <c r="W248" s="135" t="str">
        <f>IF(1=1,IF(OR(U248="",V248="",NOT(ISNUMBER(U248)),NOT(ISNUMBER(V248)),U248=0),"",V248/U248),N("U23"))</f>
        <v/>
      </c>
      <c r="X248" s="136" t="str">
        <f>IF(1=1,IF(OR(W248="",NOT(ISNUMBER(F248))),"",F248*W248*IFERROR(INDEX(D384:D428,MATCH(AE248,B384:B428,0)),1)),N("V7"))</f>
        <v/>
      </c>
      <c r="Y248" s="137" t="str">
        <f>IF(1=1,IF(F248="","",IF(G248="","",IFERROR(INDEX(E384:E428,MATCH(AE248,B384:B428,0)),G248&amp;""))),N("W6"))</f>
        <v/>
      </c>
      <c r="Z248" s="142" t="str">
        <f>IF(1=1,IF(X248="","",IF(AND(ISNUMBER(X248),X248&lt;1,Y248="kg"),MAX(1,ROUND(X248*1000,0)),IF(AND(ISNUMBER(X248),X248&lt;1,Y248="L"),MAX(1,ROUND(X248*100,0)),ROUND(X248,3)))),N("X23"))</f>
        <v/>
      </c>
      <c r="AA248" s="143" t="str">
        <f>IF(1=1,IF(X248="","",IF(AND(ISNUMBER(X248),X248&lt;1,Y248="kg"),"g",IF(AND(ISNUMBER(X248),X248&lt;1,Y248="L"),"cl",Y248))),N("Y23"))</f>
        <v/>
      </c>
      <c r="AB248" s="123" t="str">
        <f>IF(1=1,IF(E248="","",IF(F248="","A CONTROLER",IF(NOT(ISNUMBER(F248)),"TEXTE",IF(OR(W248="",W248&lt;=0),"COMMANDE COUVERTS INCOMPLETE",IF(G248="","UNITE MANQUANTE",IF(COUNTIF(B384:B428,AE248)=0,"UNITE A CONTROLER","OK")))))),N("Z6"))</f>
        <v/>
      </c>
      <c r="AD248" s="144" t="str">
        <f>IF(1=1,IF(E248="","",AD231),N("AB23"))</f>
        <v/>
      </c>
      <c r="AE248" s="125" t="str">
        <f>IF(1=1,IF(G248="","",UPPER(TRIM(SUBSTITUTE(SUBSTITUTE(G248&amp;"",CHAR(160)," ")," "," ")))),N("AC23"))</f>
        <v/>
      </c>
      <c r="AG248" s="4" t="s">
        <v>41</v>
      </c>
    </row>
    <row r="249" spans="1:33" ht="15.75" x14ac:dyDescent="0.25">
      <c r="A249" s="126" t="str">
        <f>IF(1=1,IF(E249="","",A231),N("A24"))</f>
        <v/>
      </c>
      <c r="B249" s="127" t="str">
        <f>IF(1=1,IF(E249="","",B231),N("B24"))</f>
        <v/>
      </c>
      <c r="C249" s="128"/>
      <c r="D249" s="129" t="str">
        <f>IF(ISBLANK(E249),"",LARGE(D231:D248,1)+1)</f>
        <v/>
      </c>
      <c r="E249" s="130"/>
      <c r="F249" s="131"/>
      <c r="G249" s="170"/>
      <c r="H249" s="105"/>
      <c r="I249" s="132" t="str">
        <f>IF(1=1,IF(E249="","",I231),N("H24"))</f>
        <v/>
      </c>
      <c r="J249" s="133" t="str">
        <f>IF(1=1,IF(E249="","",J231),N("I24"))</f>
        <v/>
      </c>
      <c r="K249" s="134" t="str">
        <f>IF(1=1,IF(E249="","",K231),N("J24"))</f>
        <v/>
      </c>
      <c r="L249" s="135" t="str">
        <f>IF(1=1,IF(OR(J249="",O249="",NOT(ISNUMBER(J249)),NOT(ISNUMBER(O249)),J249=0),"",O249/J249),N("L24"))</f>
        <v/>
      </c>
      <c r="M249" s="136" t="str">
        <f>IF(1=1,IF(OR(L249="",NOT(ISNUMBER(F249))),"",F249*L249*IFERROR(INDEX(D384:D428,MATCH(AE249,B384:B428,0)),1)),N("M13"))</f>
        <v/>
      </c>
      <c r="N249" s="137" t="str">
        <f>IF(1=1,IF(F249="","",IF(G249="","",IFERROR(INDEX(E384:E428,MATCH(AE249,B384:B428,0)),G249&amp;""))),N("N6"))</f>
        <v/>
      </c>
      <c r="O249" s="138" t="str">
        <f>IF(1=1,IF(E249="","",O231),N("K24"))</f>
        <v/>
      </c>
      <c r="P249" s="139" t="str">
        <f>IF(1=1,IF(M249="","",IF(AND(ISNUMBER(M249),M249&lt;1,N249="kg"),MAX(1,ROUND(M249*1000,0)),IF(AND(ISNUMBER(M249),M249&lt;1,N249="L"),MAX(1,ROUND(M249*100,0)),ROUND(M249,3)))),N("O24"))</f>
        <v/>
      </c>
      <c r="Q249" s="140" t="str">
        <f>IF(1=1,IF(M249="","",IF(AND(ISNUMBER(M249),M249&lt;1,N249="kg"),"g",IF(AND(ISNUMBER(M249),M249&lt;1,N249="L"),"cl",N249))),N("P24"))</f>
        <v/>
      </c>
      <c r="R249" s="161" t="str">
        <f>IF(1=1,IF(E249="","",IF(F249="","A CONTROLER",IF(NOT(ISNUMBER(F249)),"TEXTE",IF(OR(L249="",L249&lt;=0),"COMMANDE PRINCIPALE INCOMPLETE",IF(G249="","UNITE MANQUANTE",IF(COUNTIF(B384:B428,AE249)=0,"UNITE A CONTROLER","OK")))))),N("Q9"))</f>
        <v/>
      </c>
      <c r="S249" s="105"/>
      <c r="T249" s="141">
        <f t="shared" si="17"/>
        <v>0</v>
      </c>
      <c r="U249" s="133" t="str">
        <f>IF(1=1,IF(E249="","",U231),N("S24"))</f>
        <v/>
      </c>
      <c r="V249" s="133" t="str">
        <f>IF(1=1,IF(E249="","",V231),N("T24"))</f>
        <v/>
      </c>
      <c r="W249" s="135" t="str">
        <f>IF(1=1,IF(OR(U249="",V249="",NOT(ISNUMBER(U249)),NOT(ISNUMBER(V249)),U249=0),"",V249/U249),N("U24"))</f>
        <v/>
      </c>
      <c r="X249" s="136" t="str">
        <f>IF(1=1,IF(OR(W249="",NOT(ISNUMBER(F249))),"",F249*W249*IFERROR(INDEX(D384:D428,MATCH(AE249,B384:B428,0)),1)),N("V7"))</f>
        <v/>
      </c>
      <c r="Y249" s="137" t="str">
        <f>IF(1=1,IF(F249="","",IF(G249="","",IFERROR(INDEX(E384:E428,MATCH(AE249,B384:B428,0)),G249&amp;""))),N("W6"))</f>
        <v/>
      </c>
      <c r="Z249" s="142" t="str">
        <f>IF(1=1,IF(X249="","",IF(AND(ISNUMBER(X249),X249&lt;1,Y249="kg"),MAX(1,ROUND(X249*1000,0)),IF(AND(ISNUMBER(X249),X249&lt;1,Y249="L"),MAX(1,ROUND(X249*100,0)),ROUND(X249,3)))),N("X24"))</f>
        <v/>
      </c>
      <c r="AA249" s="143" t="str">
        <f>IF(1=1,IF(X249="","",IF(AND(ISNUMBER(X249),X249&lt;1,Y249="kg"),"g",IF(AND(ISNUMBER(X249),X249&lt;1,Y249="L"),"cl",Y249))),N("Y24"))</f>
        <v/>
      </c>
      <c r="AB249" s="123" t="str">
        <f>IF(1=1,IF(E249="","",IF(F249="","A CONTROLER",IF(NOT(ISNUMBER(F249)),"TEXTE",IF(OR(W249="",W249&lt;=0),"COMMANDE COUVERTS INCOMPLETE",IF(G249="","UNITE MANQUANTE",IF(COUNTIF(B384:B428,AE249)=0,"UNITE A CONTROLER","OK")))))),N("Z6"))</f>
        <v/>
      </c>
      <c r="AD249" s="144" t="str">
        <f>IF(1=1,IF(E249="","",AD231),N("AB24"))</f>
        <v/>
      </c>
      <c r="AE249" s="125" t="str">
        <f>IF(1=1,IF(G249="","",UPPER(TRIM(SUBSTITUTE(SUBSTITUTE(G249&amp;"",CHAR(160)," ")," "," ")))),N("AC24"))</f>
        <v/>
      </c>
      <c r="AG249" s="5" t="s">
        <v>42</v>
      </c>
    </row>
    <row r="250" spans="1:33" ht="15.75" x14ac:dyDescent="0.25">
      <c r="A250" s="126" t="str">
        <f>IF(1=1,IF(E250="","",A231),N("A25"))</f>
        <v/>
      </c>
      <c r="B250" s="127" t="str">
        <f>IF(1=1,IF(E250="","",B231),N("B25"))</f>
        <v/>
      </c>
      <c r="C250" s="128"/>
      <c r="D250" s="129" t="str">
        <f>IF(ISBLANK(E250),"",LARGE(D231:D249,1)+1)</f>
        <v/>
      </c>
      <c r="E250" s="130"/>
      <c r="F250" s="131"/>
      <c r="G250" s="170"/>
      <c r="H250" s="105"/>
      <c r="I250" s="132" t="str">
        <f>IF(1=1,IF(E250="","",I231),N("H25"))</f>
        <v/>
      </c>
      <c r="J250" s="133" t="str">
        <f>IF(1=1,IF(E250="","",J231),N("I25"))</f>
        <v/>
      </c>
      <c r="K250" s="134" t="str">
        <f>IF(1=1,IF(E250="","",K231),N("J25"))</f>
        <v/>
      </c>
      <c r="L250" s="135" t="str">
        <f>IF(1=1,IF(OR(J250="",O250="",NOT(ISNUMBER(J250)),NOT(ISNUMBER(O250)),J250=0),"",O250/J250),N("L25"))</f>
        <v/>
      </c>
      <c r="M250" s="136" t="str">
        <f>IF(1=1,IF(OR(L250="",NOT(ISNUMBER(F250))),"",F250*L250*IFERROR(INDEX(D384:D428,MATCH(AE250,B384:B428,0)),1)),N("M13"))</f>
        <v/>
      </c>
      <c r="N250" s="137" t="str">
        <f>IF(1=1,IF(F250="","",IF(G250="","",IFERROR(INDEX(E384:E428,MATCH(AE250,B384:B428,0)),G250&amp;""))),N("N6"))</f>
        <v/>
      </c>
      <c r="O250" s="138" t="str">
        <f>IF(1=1,IF(E250="","",O231),N("K25"))</f>
        <v/>
      </c>
      <c r="P250" s="139" t="str">
        <f>IF(1=1,IF(M250="","",IF(AND(ISNUMBER(M250),M250&lt;1,N250="kg"),MAX(1,ROUND(M250*1000,0)),IF(AND(ISNUMBER(M250),M250&lt;1,N250="L"),MAX(1,ROUND(M250*100,0)),ROUND(M250,3)))),N("O25"))</f>
        <v/>
      </c>
      <c r="Q250" s="140" t="str">
        <f>IF(1=1,IF(M250="","",IF(AND(ISNUMBER(M250),M250&lt;1,N250="kg"),"g",IF(AND(ISNUMBER(M250),M250&lt;1,N250="L"),"cl",N250))),N("P25"))</f>
        <v/>
      </c>
      <c r="R250" s="161" t="str">
        <f>IF(1=1,IF(E250="","",IF(F250="","A CONTROLER",IF(NOT(ISNUMBER(F250)),"TEXTE",IF(OR(L250="",L250&lt;=0),"COMMANDE PRINCIPALE INCOMPLETE",IF(G250="","UNITE MANQUANTE",IF(COUNTIF(B384:B428,AE250)=0,"UNITE A CONTROLER","OK")))))),N("Q9"))</f>
        <v/>
      </c>
      <c r="S250" s="105"/>
      <c r="T250" s="141">
        <f t="shared" si="17"/>
        <v>0</v>
      </c>
      <c r="U250" s="133" t="str">
        <f>IF(1=1,IF(E250="","",U231),N("S25"))</f>
        <v/>
      </c>
      <c r="V250" s="133" t="str">
        <f>IF(1=1,IF(E250="","",V231),N("T25"))</f>
        <v/>
      </c>
      <c r="W250" s="135" t="str">
        <f>IF(1=1,IF(OR(U250="",V250="",NOT(ISNUMBER(U250)),NOT(ISNUMBER(V250)),U250=0),"",V250/U250),N("U25"))</f>
        <v/>
      </c>
      <c r="X250" s="136" t="str">
        <f>IF(1=1,IF(OR(W250="",NOT(ISNUMBER(F250))),"",F250*W250*IFERROR(INDEX(D384:D428,MATCH(AE250,B384:B428,0)),1)),N("V7"))</f>
        <v/>
      </c>
      <c r="Y250" s="137" t="str">
        <f>IF(1=1,IF(F250="","",IF(G250="","",IFERROR(INDEX(E384:E428,MATCH(AE250,B384:B428,0)),G250&amp;""))),N("W6"))</f>
        <v/>
      </c>
      <c r="Z250" s="142" t="str">
        <f>IF(1=1,IF(X250="","",IF(AND(ISNUMBER(X250),X250&lt;1,Y250="kg"),MAX(1,ROUND(X250*1000,0)),IF(AND(ISNUMBER(X250),X250&lt;1,Y250="L"),MAX(1,ROUND(X250*100,0)),ROUND(X250,3)))),N("X25"))</f>
        <v/>
      </c>
      <c r="AA250" s="143" t="str">
        <f>IF(1=1,IF(X250="","",IF(AND(ISNUMBER(X250),X250&lt;1,Y250="kg"),"g",IF(AND(ISNUMBER(X250),X250&lt;1,Y250="L"),"cl",Y250))),N("Y25"))</f>
        <v/>
      </c>
      <c r="AB250" s="123" t="str">
        <f>IF(1=1,IF(E250="","",IF(F250="","A CONTROLER",IF(NOT(ISNUMBER(F250)),"TEXTE",IF(OR(W250="",W250&lt;=0),"COMMANDE COUVERTS INCOMPLETE",IF(G250="","UNITE MANQUANTE",IF(COUNTIF(B384:B428,AE250)=0,"UNITE A CONTROLER","OK")))))),N("Z6"))</f>
        <v/>
      </c>
      <c r="AD250" s="144" t="str">
        <f>IF(1=1,IF(E250="","",AD231),N("AB25"))</f>
        <v/>
      </c>
      <c r="AE250" s="125" t="str">
        <f>IF(1=1,IF(G250="","",UPPER(TRIM(SUBSTITUTE(SUBSTITUTE(G250&amp;"",CHAR(160)," ")," "," ")))),N("AC25"))</f>
        <v/>
      </c>
      <c r="AG250" s="5" t="s">
        <v>43</v>
      </c>
    </row>
    <row r="251" spans="1:33" ht="15.75" x14ac:dyDescent="0.25">
      <c r="A251" s="126" t="str">
        <f>IF(1=1,IF(E251="","",A231),N("A26"))</f>
        <v/>
      </c>
      <c r="B251" s="127" t="str">
        <f>IF(1=1,IF(E251="","",B231),N("B26"))</f>
        <v/>
      </c>
      <c r="C251" s="128"/>
      <c r="D251" s="129" t="str">
        <f>IF(ISBLANK(E251),"",LARGE(D231:D250,1)+1)</f>
        <v/>
      </c>
      <c r="E251" s="130"/>
      <c r="F251" s="131"/>
      <c r="G251" s="170"/>
      <c r="H251" s="105"/>
      <c r="I251" s="132" t="str">
        <f>IF(1=1,IF(E251="","",I231),N("H26"))</f>
        <v/>
      </c>
      <c r="J251" s="133" t="str">
        <f>IF(1=1,IF(E251="","",J231),N("I26"))</f>
        <v/>
      </c>
      <c r="K251" s="134" t="str">
        <f>IF(1=1,IF(E251="","",K231),N("J26"))</f>
        <v/>
      </c>
      <c r="L251" s="135" t="str">
        <f>IF(1=1,IF(OR(J251="",O251="",NOT(ISNUMBER(J251)),NOT(ISNUMBER(O251)),J251=0),"",O251/J251),N("L26"))</f>
        <v/>
      </c>
      <c r="M251" s="136" t="str">
        <f>IF(1=1,IF(OR(L251="",NOT(ISNUMBER(F251))),"",F251*L251*IFERROR(INDEX(D384:D428,MATCH(AE251,B384:B428,0)),1)),N("M13"))</f>
        <v/>
      </c>
      <c r="N251" s="137" t="str">
        <f>IF(1=1,IF(F251="","",IF(G251="","",IFERROR(INDEX(E384:E428,MATCH(AE251,B384:B428,0)),G251&amp;""))),N("N6"))</f>
        <v/>
      </c>
      <c r="O251" s="138" t="str">
        <f>IF(1=1,IF(E251="","",O231),N("K26"))</f>
        <v/>
      </c>
      <c r="P251" s="139" t="str">
        <f>IF(1=1,IF(M251="","",IF(AND(ISNUMBER(M251),M251&lt;1,N251="kg"),MAX(1,ROUND(M251*1000,0)),IF(AND(ISNUMBER(M251),M251&lt;1,N251="L"),MAX(1,ROUND(M251*100,0)),ROUND(M251,3)))),N("O26"))</f>
        <v/>
      </c>
      <c r="Q251" s="140" t="str">
        <f>IF(1=1,IF(M251="","",IF(AND(ISNUMBER(M251),M251&lt;1,N251="kg"),"g",IF(AND(ISNUMBER(M251),M251&lt;1,N251="L"),"cl",N251))),N("P26"))</f>
        <v/>
      </c>
      <c r="R251" s="161" t="str">
        <f>IF(1=1,IF(E251="","",IF(F251="","A CONTROLER",IF(NOT(ISNUMBER(F251)),"TEXTE",IF(OR(L251="",L251&lt;=0),"COMMANDE PRINCIPALE INCOMPLETE",IF(G251="","UNITE MANQUANTE",IF(COUNTIF(B384:B428,AE251)=0,"UNITE A CONTROLER","OK")))))),N("Q9"))</f>
        <v/>
      </c>
      <c r="S251" s="105"/>
      <c r="T251" s="141">
        <f t="shared" si="17"/>
        <v>0</v>
      </c>
      <c r="U251" s="133" t="str">
        <f>IF(1=1,IF(E251="","",U231),N("S26"))</f>
        <v/>
      </c>
      <c r="V251" s="133" t="str">
        <f>IF(1=1,IF(E251="","",V231),N("T26"))</f>
        <v/>
      </c>
      <c r="W251" s="135" t="str">
        <f>IF(1=1,IF(OR(U251="",V251="",NOT(ISNUMBER(U251)),NOT(ISNUMBER(V251)),U251=0),"",V251/U251),N("U26"))</f>
        <v/>
      </c>
      <c r="X251" s="136" t="str">
        <f>IF(1=1,IF(OR(W251="",NOT(ISNUMBER(F251))),"",F251*W251*IFERROR(INDEX(D384:D428,MATCH(AE251,B384:B428,0)),1)),N("V7"))</f>
        <v/>
      </c>
      <c r="Y251" s="137" t="str">
        <f>IF(1=1,IF(F251="","",IF(G251="","",IFERROR(INDEX(E384:E428,MATCH(AE251,B384:B428,0)),G251&amp;""))),N("W6"))</f>
        <v/>
      </c>
      <c r="Z251" s="142" t="str">
        <f>IF(1=1,IF(X251="","",IF(AND(ISNUMBER(X251),X251&lt;1,Y251="kg"),MAX(1,ROUND(X251*1000,0)),IF(AND(ISNUMBER(X251),X251&lt;1,Y251="L"),MAX(1,ROUND(X251*100,0)),ROUND(X251,3)))),N("X26"))</f>
        <v/>
      </c>
      <c r="AA251" s="143" t="str">
        <f>IF(1=1,IF(X251="","",IF(AND(ISNUMBER(X251),X251&lt;1,Y251="kg"),"g",IF(AND(ISNUMBER(X251),X251&lt;1,Y251="L"),"cl",Y251))),N("Y26"))</f>
        <v/>
      </c>
      <c r="AB251" s="123" t="str">
        <f>IF(1=1,IF(E251="","",IF(F251="","A CONTROLER",IF(NOT(ISNUMBER(F251)),"TEXTE",IF(OR(W251="",W251&lt;=0),"COMMANDE COUVERTS INCOMPLETE",IF(G251="","UNITE MANQUANTE",IF(COUNTIF(B384:B428,AE251)=0,"UNITE A CONTROLER","OK")))))),N("Z6"))</f>
        <v/>
      </c>
      <c r="AD251" s="144" t="str">
        <f>IF(1=1,IF(E251="","",AD231),N("AB26"))</f>
        <v/>
      </c>
      <c r="AE251" s="125" t="str">
        <f>IF(1=1,IF(G251="","",UPPER(TRIM(SUBSTITUTE(SUBSTITUTE(G251&amp;"",CHAR(160)," ")," "," ")))),N("AC26"))</f>
        <v/>
      </c>
      <c r="AG251" s="5" t="s">
        <v>44</v>
      </c>
    </row>
    <row r="252" spans="1:33" ht="15.75" x14ac:dyDescent="0.25">
      <c r="A252" s="126" t="str">
        <f>IF(1=1,IF(E252="","",A231),N("A27"))</f>
        <v/>
      </c>
      <c r="B252" s="127" t="str">
        <f>IF(1=1,IF(E252="","",B231),N("B27"))</f>
        <v/>
      </c>
      <c r="C252" s="128"/>
      <c r="D252" s="129" t="str">
        <f>IF(ISBLANK(E252),"",LARGE(D231:D251,1)+1)</f>
        <v/>
      </c>
      <c r="E252" s="130"/>
      <c r="F252" s="131"/>
      <c r="G252" s="170"/>
      <c r="H252" s="105"/>
      <c r="I252" s="132" t="str">
        <f>IF(1=1,IF(E252="","",I231),N("H27"))</f>
        <v/>
      </c>
      <c r="J252" s="133" t="str">
        <f>IF(1=1,IF(E252="","",J231),N("I27"))</f>
        <v/>
      </c>
      <c r="K252" s="134" t="str">
        <f>IF(1=1,IF(E252="","",K231),N("J27"))</f>
        <v/>
      </c>
      <c r="L252" s="135" t="str">
        <f>IF(1=1,IF(OR(J252="",O252="",NOT(ISNUMBER(J252)),NOT(ISNUMBER(O252)),J252=0),"",O252/J252),N("L27"))</f>
        <v/>
      </c>
      <c r="M252" s="136" t="str">
        <f>IF(1=1,IF(OR(L252="",NOT(ISNUMBER(F252))),"",F252*L252*IFERROR(INDEX(D384:D428,MATCH(AE252,B384:B428,0)),1)),N("M13"))</f>
        <v/>
      </c>
      <c r="N252" s="137" t="str">
        <f>IF(1=1,IF(F252="","",IF(G252="","",IFERROR(INDEX(E384:E428,MATCH(AE252,B384:B428,0)),G252&amp;""))),N("N6"))</f>
        <v/>
      </c>
      <c r="O252" s="138" t="str">
        <f>IF(1=1,IF(E252="","",O231),N("K27"))</f>
        <v/>
      </c>
      <c r="P252" s="139" t="str">
        <f>IF(1=1,IF(M252="","",IF(AND(ISNUMBER(M252),M252&lt;1,N252="kg"),MAX(1,ROUND(M252*1000,0)),IF(AND(ISNUMBER(M252),M252&lt;1,N252="L"),MAX(1,ROUND(M252*100,0)),ROUND(M252,3)))),N("O27"))</f>
        <v/>
      </c>
      <c r="Q252" s="140" t="str">
        <f>IF(1=1,IF(M252="","",IF(AND(ISNUMBER(M252),M252&lt;1,N252="kg"),"g",IF(AND(ISNUMBER(M252),M252&lt;1,N252="L"),"cl",N252))),N("P27"))</f>
        <v/>
      </c>
      <c r="R252" s="161" t="str">
        <f>IF(1=1,IF(E252="","",IF(F252="","A CONTROLER",IF(NOT(ISNUMBER(F252)),"TEXTE",IF(OR(L252="",L252&lt;=0),"COMMANDE PRINCIPALE INCOMPLETE",IF(G252="","UNITE MANQUANTE",IF(COUNTIF(B384:B428,AE252)=0,"UNITE A CONTROLER","OK")))))),N("Q9"))</f>
        <v/>
      </c>
      <c r="S252" s="105"/>
      <c r="T252" s="141">
        <f t="shared" si="17"/>
        <v>0</v>
      </c>
      <c r="U252" s="133" t="str">
        <f>IF(1=1,IF(E252="","",U231),N("S27"))</f>
        <v/>
      </c>
      <c r="V252" s="133" t="str">
        <f>IF(1=1,IF(E252="","",V231),N("T27"))</f>
        <v/>
      </c>
      <c r="W252" s="135" t="str">
        <f>IF(1=1,IF(OR(U252="",V252="",NOT(ISNUMBER(U252)),NOT(ISNUMBER(V252)),U252=0),"",V252/U252),N("U27"))</f>
        <v/>
      </c>
      <c r="X252" s="136" t="str">
        <f>IF(1=1,IF(OR(W252="",NOT(ISNUMBER(F252))),"",F252*W252*IFERROR(INDEX(D384:D428,MATCH(AE252,B384:B428,0)),1)),N("V7"))</f>
        <v/>
      </c>
      <c r="Y252" s="137" t="str">
        <f>IF(1=1,IF(F252="","",IF(G252="","",IFERROR(INDEX(E384:E428,MATCH(AE252,B384:B428,0)),G252&amp;""))),N("W6"))</f>
        <v/>
      </c>
      <c r="Z252" s="142" t="str">
        <f>IF(1=1,IF(X252="","",IF(AND(ISNUMBER(X252),X252&lt;1,Y252="kg"),MAX(1,ROUND(X252*1000,0)),IF(AND(ISNUMBER(X252),X252&lt;1,Y252="L"),MAX(1,ROUND(X252*100,0)),ROUND(X252,3)))),N("X27"))</f>
        <v/>
      </c>
      <c r="AA252" s="143" t="str">
        <f>IF(1=1,IF(X252="","",IF(AND(ISNUMBER(X252),X252&lt;1,Y252="kg"),"g",IF(AND(ISNUMBER(X252),X252&lt;1,Y252="L"),"cl",Y252))),N("Y27"))</f>
        <v/>
      </c>
      <c r="AB252" s="123" t="str">
        <f>IF(1=1,IF(E252="","",IF(F252="","A CONTROLER",IF(NOT(ISNUMBER(F252)),"TEXTE",IF(OR(W252="",W252&lt;=0),"COMMANDE COUVERTS INCOMPLETE",IF(G252="","UNITE MANQUANTE",IF(COUNTIF(B384:B428,AE252)=0,"UNITE A CONTROLER","OK")))))),N("Z6"))</f>
        <v/>
      </c>
      <c r="AD252" s="144" t="str">
        <f>IF(1=1,IF(E252="","",AD231),N("AB27"))</f>
        <v/>
      </c>
      <c r="AE252" s="125" t="str">
        <f>IF(1=1,IF(G252="","",UPPER(TRIM(SUBSTITUTE(SUBSTITUTE(G252&amp;"",CHAR(160)," ")," "," ")))),N("AC27"))</f>
        <v/>
      </c>
      <c r="AG252" s="5" t="s">
        <v>45</v>
      </c>
    </row>
    <row r="253" spans="1:33" ht="15.75" x14ac:dyDescent="0.25">
      <c r="A253" s="126" t="str">
        <f>IF(1=1,IF(E253="","",A231),N("A28"))</f>
        <v/>
      </c>
      <c r="B253" s="127" t="str">
        <f>IF(1=1,IF(E253="","",B231),N("B28"))</f>
        <v/>
      </c>
      <c r="C253" s="128"/>
      <c r="D253" s="129" t="str">
        <f>IF(ISBLANK(E253),"",LARGE(D231:D252,1)+1)</f>
        <v/>
      </c>
      <c r="E253" s="130"/>
      <c r="F253" s="131"/>
      <c r="G253" s="170"/>
      <c r="H253" s="105"/>
      <c r="I253" s="132" t="str">
        <f>IF(1=1,IF(E253="","",I231),N("H28"))</f>
        <v/>
      </c>
      <c r="J253" s="133" t="str">
        <f>IF(1=1,IF(E253="","",J231),N("I28"))</f>
        <v/>
      </c>
      <c r="K253" s="134" t="str">
        <f>IF(1=1,IF(E253="","",K231),N("J28"))</f>
        <v/>
      </c>
      <c r="L253" s="135" t="str">
        <f>IF(1=1,IF(OR(J253="",O253="",NOT(ISNUMBER(J253)),NOT(ISNUMBER(O253)),J253=0),"",O253/J253),N("L28"))</f>
        <v/>
      </c>
      <c r="M253" s="136" t="str">
        <f>IF(1=1,IF(OR(L253="",NOT(ISNUMBER(F253))),"",F253*L253*IFERROR(INDEX(D384:D428,MATCH(AE253,B384:B428,0)),1)),N("M13"))</f>
        <v/>
      </c>
      <c r="N253" s="137" t="str">
        <f>IF(1=1,IF(F253="","",IF(G253="","",IFERROR(INDEX(E384:E428,MATCH(AE253,B384:B428,0)),G253&amp;""))),N("N6"))</f>
        <v/>
      </c>
      <c r="O253" s="138" t="str">
        <f>IF(1=1,IF(E253="","",O231),N("K28"))</f>
        <v/>
      </c>
      <c r="P253" s="139" t="str">
        <f>IF(1=1,IF(M253="","",IF(AND(ISNUMBER(M253),M253&lt;1,N253="kg"),MAX(1,ROUND(M253*1000,0)),IF(AND(ISNUMBER(M253),M253&lt;1,N253="L"),MAX(1,ROUND(M253*100,0)),ROUND(M253,3)))),N("O28"))</f>
        <v/>
      </c>
      <c r="Q253" s="140" t="str">
        <f>IF(1=1,IF(M253="","",IF(AND(ISNUMBER(M253),M253&lt;1,N253="kg"),"g",IF(AND(ISNUMBER(M253),M253&lt;1,N253="L"),"cl",N253))),N("P28"))</f>
        <v/>
      </c>
      <c r="R253" s="161" t="str">
        <f>IF(1=1,IF(E253="","",IF(F253="","A CONTROLER",IF(NOT(ISNUMBER(F253)),"TEXTE",IF(OR(L253="",L253&lt;=0),"COMMANDE PRINCIPALE INCOMPLETE",IF(G253="","UNITE MANQUANTE",IF(COUNTIF(B384:B428,AE253)=0,"UNITE A CONTROLER","OK")))))),N("Q9"))</f>
        <v/>
      </c>
      <c r="S253" s="105"/>
      <c r="T253" s="141">
        <f t="shared" si="17"/>
        <v>0</v>
      </c>
      <c r="U253" s="133" t="str">
        <f>IF(1=1,IF(E253="","",U231),N("S28"))</f>
        <v/>
      </c>
      <c r="V253" s="133" t="str">
        <f>IF(1=1,IF(E253="","",V231),N("T28"))</f>
        <v/>
      </c>
      <c r="W253" s="135" t="str">
        <f>IF(1=1,IF(OR(U253="",V253="",NOT(ISNUMBER(U253)),NOT(ISNUMBER(V253)),U253=0),"",V253/U253),N("U28"))</f>
        <v/>
      </c>
      <c r="X253" s="136" t="str">
        <f>IF(1=1,IF(OR(W253="",NOT(ISNUMBER(F253))),"",F253*W253*IFERROR(INDEX(D384:D428,MATCH(AE253,B384:B428,0)),1)),N("V7"))</f>
        <v/>
      </c>
      <c r="Y253" s="137" t="str">
        <f>IF(1=1,IF(F253="","",IF(G253="","",IFERROR(INDEX(E384:E428,MATCH(AE253,B384:B428,0)),G253&amp;""))),N("W6"))</f>
        <v/>
      </c>
      <c r="Z253" s="142" t="str">
        <f>IF(1=1,IF(X253="","",IF(AND(ISNUMBER(X253),X253&lt;1,Y253="kg"),MAX(1,ROUND(X253*1000,0)),IF(AND(ISNUMBER(X253),X253&lt;1,Y253="L"),MAX(1,ROUND(X253*100,0)),ROUND(X253,3)))),N("X28"))</f>
        <v/>
      </c>
      <c r="AA253" s="143" t="str">
        <f>IF(1=1,IF(X253="","",IF(AND(ISNUMBER(X253),X253&lt;1,Y253="kg"),"g",IF(AND(ISNUMBER(X253),X253&lt;1,Y253="L"),"cl",Y253))),N("Y28"))</f>
        <v/>
      </c>
      <c r="AB253" s="123" t="str">
        <f>IF(1=1,IF(E253="","",IF(F253="","A CONTROLER",IF(NOT(ISNUMBER(F253)),"TEXTE",IF(OR(W253="",W253&lt;=0),"COMMANDE COUVERTS INCOMPLETE",IF(G253="","UNITE MANQUANTE",IF(COUNTIF(B384:B428,AE253)=0,"UNITE A CONTROLER","OK")))))),N("Z6"))</f>
        <v/>
      </c>
      <c r="AD253" s="144" t="str">
        <f>IF(1=1,IF(E253="","",AD231),N("AB28"))</f>
        <v/>
      </c>
      <c r="AE253" s="125" t="str">
        <f>IF(1=1,IF(G253="","",UPPER(TRIM(SUBSTITUTE(SUBSTITUTE(G253&amp;"",CHAR(160)," ")," "," ")))),N("AC28"))</f>
        <v/>
      </c>
      <c r="AG253" s="5" t="s">
        <v>46</v>
      </c>
    </row>
    <row r="254" spans="1:33" ht="15.75" x14ac:dyDescent="0.25">
      <c r="A254" s="126" t="str">
        <f>IF(1=1,IF(E254="","",A231),N("A29"))</f>
        <v/>
      </c>
      <c r="B254" s="127" t="str">
        <f>IF(1=1,IF(E254="","",B231),N("B29"))</f>
        <v/>
      </c>
      <c r="C254" s="128"/>
      <c r="D254" s="129" t="str">
        <f>IF(ISBLANK(E254),"",LARGE(D231:D253,1)+1)</f>
        <v/>
      </c>
      <c r="E254" s="130"/>
      <c r="F254" s="131"/>
      <c r="G254" s="170"/>
      <c r="H254" s="105"/>
      <c r="I254" s="132" t="str">
        <f>IF(1=1,IF(E254="","",I231),N("H29"))</f>
        <v/>
      </c>
      <c r="J254" s="133" t="str">
        <f>IF(1=1,IF(E254="","",J231),N("I29"))</f>
        <v/>
      </c>
      <c r="K254" s="134" t="str">
        <f>IF(1=1,IF(E254="","",K231),N("J29"))</f>
        <v/>
      </c>
      <c r="L254" s="135" t="str">
        <f>IF(1=1,IF(OR(J254="",O254="",NOT(ISNUMBER(J254)),NOT(ISNUMBER(O254)),J254=0),"",O254/J254),N("L29"))</f>
        <v/>
      </c>
      <c r="M254" s="136" t="str">
        <f>IF(1=1,IF(OR(L254="",NOT(ISNUMBER(F254))),"",F254*L254*IFERROR(INDEX(D384:D428,MATCH(AE254,B384:B428,0)),1)),N("M13"))</f>
        <v/>
      </c>
      <c r="N254" s="137" t="str">
        <f>IF(1=1,IF(F254="","",IF(G254="","",IFERROR(INDEX(E384:E428,MATCH(AE254,B384:B428,0)),G254&amp;""))),N("N6"))</f>
        <v/>
      </c>
      <c r="O254" s="138" t="str">
        <f>IF(1=1,IF(E254="","",O231),N("K29"))</f>
        <v/>
      </c>
      <c r="P254" s="139" t="str">
        <f>IF(1=1,IF(M254="","",IF(AND(ISNUMBER(M254),M254&lt;1,N254="kg"),MAX(1,ROUND(M254*1000,0)),IF(AND(ISNUMBER(M254),M254&lt;1,N254="L"),MAX(1,ROUND(M254*100,0)),ROUND(M254,3)))),N("O29"))</f>
        <v/>
      </c>
      <c r="Q254" s="140" t="str">
        <f>IF(1=1,IF(M254="","",IF(AND(ISNUMBER(M254),M254&lt;1,N254="kg"),"g",IF(AND(ISNUMBER(M254),M254&lt;1,N254="L"),"cl",N254))),N("P29"))</f>
        <v/>
      </c>
      <c r="R254" s="161" t="str">
        <f>IF(1=1,IF(E254="","",IF(F254="","A CONTROLER",IF(NOT(ISNUMBER(F254)),"TEXTE",IF(OR(L254="",L254&lt;=0),"COMMANDE PRINCIPALE INCOMPLETE",IF(G254="","UNITE MANQUANTE",IF(COUNTIF(B384:B428,AE254)=0,"UNITE A CONTROLER","OK")))))),N("Q9"))</f>
        <v/>
      </c>
      <c r="S254" s="105"/>
      <c r="T254" s="141">
        <f t="shared" si="17"/>
        <v>0</v>
      </c>
      <c r="U254" s="133" t="str">
        <f>IF(1=1,IF(E254="","",U231),N("S29"))</f>
        <v/>
      </c>
      <c r="V254" s="133" t="str">
        <f>IF(1=1,IF(E254="","",V231),N("T29"))</f>
        <v/>
      </c>
      <c r="W254" s="135" t="str">
        <f>IF(1=1,IF(OR(U254="",V254="",NOT(ISNUMBER(U254)),NOT(ISNUMBER(V254)),U254=0),"",V254/U254),N("U29"))</f>
        <v/>
      </c>
      <c r="X254" s="136" t="str">
        <f>IF(1=1,IF(OR(W254="",NOT(ISNUMBER(F254))),"",F254*W254*IFERROR(INDEX(D384:D428,MATCH(AE254,B384:B428,0)),1)),N("V7"))</f>
        <v/>
      </c>
      <c r="Y254" s="137" t="str">
        <f>IF(1=1,IF(F254="","",IF(G254="","",IFERROR(INDEX(E384:E428,MATCH(AE254,B384:B428,0)),G254&amp;""))),N("W6"))</f>
        <v/>
      </c>
      <c r="Z254" s="142" t="str">
        <f>IF(1=1,IF(X254="","",IF(AND(ISNUMBER(X254),X254&lt;1,Y254="kg"),MAX(1,ROUND(X254*1000,0)),IF(AND(ISNUMBER(X254),X254&lt;1,Y254="L"),MAX(1,ROUND(X254*100,0)),ROUND(X254,3)))),N("X29"))</f>
        <v/>
      </c>
      <c r="AA254" s="143" t="str">
        <f>IF(1=1,IF(X254="","",IF(AND(ISNUMBER(X254),X254&lt;1,Y254="kg"),"g",IF(AND(ISNUMBER(X254),X254&lt;1,Y254="L"),"cl",Y254))),N("Y29"))</f>
        <v/>
      </c>
      <c r="AB254" s="123" t="str">
        <f>IF(1=1,IF(E254="","",IF(F254="","A CONTROLER",IF(NOT(ISNUMBER(F254)),"TEXTE",IF(OR(W254="",W254&lt;=0),"COMMANDE COUVERTS INCOMPLETE",IF(G254="","UNITE MANQUANTE",IF(COUNTIF(B384:B428,AE254)=0,"UNITE A CONTROLER","OK")))))),N("Z6"))</f>
        <v/>
      </c>
      <c r="AD254" s="144" t="str">
        <f>IF(1=1,IF(E254="","",AD231),N("AB29"))</f>
        <v/>
      </c>
      <c r="AE254" s="125" t="str">
        <f>IF(1=1,IF(G254="","",UPPER(TRIM(SUBSTITUTE(SUBSTITUTE(G254&amp;"",CHAR(160)," ")," "," ")))),N("AC29"))</f>
        <v/>
      </c>
      <c r="AG254" s="5" t="s">
        <v>47</v>
      </c>
    </row>
    <row r="255" spans="1:33" ht="15.75" x14ac:dyDescent="0.25">
      <c r="A255" s="126" t="str">
        <f>IF(1=1,IF(E255="","",A231),N("A30"))</f>
        <v/>
      </c>
      <c r="B255" s="127" t="str">
        <f>IF(1=1,IF(E255="","",B231),N("B30"))</f>
        <v/>
      </c>
      <c r="C255" s="128"/>
      <c r="D255" s="129" t="str">
        <f>IF(ISBLANK(E255),"",LARGE(D231:D254,1)+1)</f>
        <v/>
      </c>
      <c r="E255" s="130"/>
      <c r="F255" s="131"/>
      <c r="G255" s="170"/>
      <c r="H255" s="105"/>
      <c r="I255" s="132" t="str">
        <f>IF(1=1,IF(E255="","",I231),N("H30"))</f>
        <v/>
      </c>
      <c r="J255" s="133" t="str">
        <f>IF(1=1,IF(E255="","",J231),N("I30"))</f>
        <v/>
      </c>
      <c r="K255" s="134" t="str">
        <f>IF(1=1,IF(E255="","",K231),N("J30"))</f>
        <v/>
      </c>
      <c r="L255" s="135" t="str">
        <f>IF(1=1,IF(OR(J255="",O255="",NOT(ISNUMBER(J255)),NOT(ISNUMBER(O255)),J255=0),"",O255/J255),N("L30"))</f>
        <v/>
      </c>
      <c r="M255" s="136" t="str">
        <f>IF(1=1,IF(OR(L255="",NOT(ISNUMBER(F255))),"",F255*L255*IFERROR(INDEX(D384:D428,MATCH(AE255,B384:B428,0)),1)),N("M13"))</f>
        <v/>
      </c>
      <c r="N255" s="137" t="str">
        <f>IF(1=1,IF(F255="","",IF(G255="","",IFERROR(INDEX(E384:E428,MATCH(AE255,B384:B428,0)),G255&amp;""))),N("N6"))</f>
        <v/>
      </c>
      <c r="O255" s="138" t="str">
        <f>IF(1=1,IF(E255="","",O231),N("K30"))</f>
        <v/>
      </c>
      <c r="P255" s="139" t="str">
        <f>IF(1=1,IF(M255="","",IF(AND(ISNUMBER(M255),M255&lt;1,N255="kg"),MAX(1,ROUND(M255*1000,0)),IF(AND(ISNUMBER(M255),M255&lt;1,N255="L"),MAX(1,ROUND(M255*100,0)),ROUND(M255,3)))),N("O30"))</f>
        <v/>
      </c>
      <c r="Q255" s="140" t="str">
        <f>IF(1=1,IF(M255="","",IF(AND(ISNUMBER(M255),M255&lt;1,N255="kg"),"g",IF(AND(ISNUMBER(M255),M255&lt;1,N255="L"),"cl",N255))),N("P30"))</f>
        <v/>
      </c>
      <c r="R255" s="161" t="str">
        <f>IF(1=1,IF(E255="","",IF(F255="","A CONTROLER",IF(NOT(ISNUMBER(F255)),"TEXTE",IF(OR(L255="",L255&lt;=0),"COMMANDE PRINCIPALE INCOMPLETE",IF(G255="","UNITE MANQUANTE",IF(COUNTIF(B384:B428,AE255)=0,"UNITE A CONTROLER","OK")))))),N("Q9"))</f>
        <v/>
      </c>
      <c r="S255" s="105"/>
      <c r="T255" s="141">
        <f t="shared" si="17"/>
        <v>0</v>
      </c>
      <c r="U255" s="133" t="str">
        <f>IF(1=1,IF(E255="","",U231),N("S30"))</f>
        <v/>
      </c>
      <c r="V255" s="133" t="str">
        <f>IF(1=1,IF(E255="","",V231),N("T30"))</f>
        <v/>
      </c>
      <c r="W255" s="135" t="str">
        <f>IF(1=1,IF(OR(U255="",V255="",NOT(ISNUMBER(U255)),NOT(ISNUMBER(V255)),U255=0),"",V255/U255),N("U30"))</f>
        <v/>
      </c>
      <c r="X255" s="136" t="str">
        <f>IF(1=1,IF(OR(W255="",NOT(ISNUMBER(F255))),"",F255*W255*IFERROR(INDEX(D384:D428,MATCH(AE255,B384:B428,0)),1)),N("V7"))</f>
        <v/>
      </c>
      <c r="Y255" s="137" t="str">
        <f>IF(1=1,IF(F255="","",IF(G255="","",IFERROR(INDEX(E384:E428,MATCH(AE255,B384:B428,0)),G255&amp;""))),N("W6"))</f>
        <v/>
      </c>
      <c r="Z255" s="142" t="str">
        <f>IF(1=1,IF(X255="","",IF(AND(ISNUMBER(X255),X255&lt;1,Y255="kg"),MAX(1,ROUND(X255*1000,0)),IF(AND(ISNUMBER(X255),X255&lt;1,Y255="L"),MAX(1,ROUND(X255*100,0)),ROUND(X255,3)))),N("X30"))</f>
        <v/>
      </c>
      <c r="AA255" s="143" t="str">
        <f>IF(1=1,IF(X255="","",IF(AND(ISNUMBER(X255),X255&lt;1,Y255="kg"),"g",IF(AND(ISNUMBER(X255),X255&lt;1,Y255="L"),"cl",Y255))),N("Y30"))</f>
        <v/>
      </c>
      <c r="AB255" s="123" t="str">
        <f>IF(1=1,IF(E255="","",IF(F255="","A CONTROLER",IF(NOT(ISNUMBER(F255)),"TEXTE",IF(OR(W255="",W255&lt;=0),"COMMANDE COUVERTS INCOMPLETE",IF(G255="","UNITE MANQUANTE",IF(COUNTIF(B384:B428,AE255)=0,"UNITE A CONTROLER","OK")))))),N("Z6"))</f>
        <v/>
      </c>
      <c r="AD255" s="144" t="str">
        <f>IF(1=1,IF(E255="","",AD231),N("AB30"))</f>
        <v/>
      </c>
      <c r="AE255" s="125" t="str">
        <f>IF(1=1,IF(G255="","",UPPER(TRIM(SUBSTITUTE(SUBSTITUTE(G255&amp;"",CHAR(160)," ")," "," ")))),N("AC30"))</f>
        <v/>
      </c>
      <c r="AG255" s="5" t="s">
        <v>48</v>
      </c>
    </row>
    <row r="256" spans="1:33" ht="15.75" x14ac:dyDescent="0.25">
      <c r="A256" s="126" t="str">
        <f>IF(1=1,IF(E256="","",A231),N("A31"))</f>
        <v/>
      </c>
      <c r="B256" s="127" t="str">
        <f>IF(1=1,IF(E256="","",B231),N("B31"))</f>
        <v/>
      </c>
      <c r="C256" s="128"/>
      <c r="D256" s="129" t="str">
        <f>IF(ISBLANK(E256),"",LARGE(D231:D255,1)+1)</f>
        <v/>
      </c>
      <c r="E256" s="130"/>
      <c r="F256" s="131"/>
      <c r="G256" s="170"/>
      <c r="H256" s="105"/>
      <c r="I256" s="132" t="str">
        <f>IF(1=1,IF(E256="","",I231),N("H31"))</f>
        <v/>
      </c>
      <c r="J256" s="133" t="str">
        <f>IF(1=1,IF(E256="","",J231),N("I31"))</f>
        <v/>
      </c>
      <c r="K256" s="134" t="str">
        <f>IF(1=1,IF(E256="","",K231),N("J31"))</f>
        <v/>
      </c>
      <c r="L256" s="135" t="str">
        <f>IF(1=1,IF(OR(J256="",O256="",NOT(ISNUMBER(J256)),NOT(ISNUMBER(O256)),J256=0),"",O256/J256),N("L31"))</f>
        <v/>
      </c>
      <c r="M256" s="136" t="str">
        <f>IF(1=1,IF(OR(L256="",NOT(ISNUMBER(F256))),"",F256*L256*IFERROR(INDEX(D384:D428,MATCH(AE256,B384:B428,0)),1)),N("M13"))</f>
        <v/>
      </c>
      <c r="N256" s="137" t="str">
        <f>IF(1=1,IF(F256="","",IF(G256="","",IFERROR(INDEX(E384:E428,MATCH(AE256,B384:B428,0)),G256&amp;""))),N("N6"))</f>
        <v/>
      </c>
      <c r="O256" s="138" t="str">
        <f>IF(1=1,IF(E256="","",O231),N("K31"))</f>
        <v/>
      </c>
      <c r="P256" s="139" t="str">
        <f>IF(1=1,IF(M256="","",IF(AND(ISNUMBER(M256),M256&lt;1,N256="kg"),MAX(1,ROUND(M256*1000,0)),IF(AND(ISNUMBER(M256),M256&lt;1,N256="L"),MAX(1,ROUND(M256*100,0)),ROUND(M256,3)))),N("O31"))</f>
        <v/>
      </c>
      <c r="Q256" s="140" t="str">
        <f>IF(1=1,IF(M256="","",IF(AND(ISNUMBER(M256),M256&lt;1,N256="kg"),"g",IF(AND(ISNUMBER(M256),M256&lt;1,N256="L"),"cl",N256))),N("P31"))</f>
        <v/>
      </c>
      <c r="R256" s="161" t="str">
        <f>IF(1=1,IF(E256="","",IF(F256="","A CONTROLER",IF(NOT(ISNUMBER(F256)),"TEXTE",IF(OR(L256="",L256&lt;=0),"COMMANDE PRINCIPALE INCOMPLETE",IF(G256="","UNITE MANQUANTE",IF(COUNTIF(B384:B428,AE256)=0,"UNITE A CONTROLER","OK")))))),N("Q9"))</f>
        <v/>
      </c>
      <c r="S256" s="105"/>
      <c r="T256" s="141">
        <f t="shared" si="17"/>
        <v>0</v>
      </c>
      <c r="U256" s="133" t="str">
        <f>IF(1=1,IF(E256="","",U231),N("S31"))</f>
        <v/>
      </c>
      <c r="V256" s="133" t="str">
        <f>IF(1=1,IF(E256="","",V231),N("T31"))</f>
        <v/>
      </c>
      <c r="W256" s="135" t="str">
        <f>IF(1=1,IF(OR(U256="",V256="",NOT(ISNUMBER(U256)),NOT(ISNUMBER(V256)),U256=0),"",V256/U256),N("U31"))</f>
        <v/>
      </c>
      <c r="X256" s="136" t="str">
        <f>IF(1=1,IF(OR(W256="",NOT(ISNUMBER(F256))),"",F256*W256*IFERROR(INDEX(D384:D428,MATCH(AE256,B384:B428,0)),1)),N("V7"))</f>
        <v/>
      </c>
      <c r="Y256" s="137" t="str">
        <f>IF(1=1,IF(F256="","",IF(G256="","",IFERROR(INDEX(E384:E428,MATCH(AE256,B384:B428,0)),G256&amp;""))),N("W6"))</f>
        <v/>
      </c>
      <c r="Z256" s="142" t="str">
        <f>IF(1=1,IF(X256="","",IF(AND(ISNUMBER(X256),X256&lt;1,Y256="kg"),MAX(1,ROUND(X256*1000,0)),IF(AND(ISNUMBER(X256),X256&lt;1,Y256="L"),MAX(1,ROUND(X256*100,0)),ROUND(X256,3)))),N("X31"))</f>
        <v/>
      </c>
      <c r="AA256" s="143" t="str">
        <f>IF(1=1,IF(X256="","",IF(AND(ISNUMBER(X256),X256&lt;1,Y256="kg"),"g",IF(AND(ISNUMBER(X256),X256&lt;1,Y256="L"),"cl",Y256))),N("Y31"))</f>
        <v/>
      </c>
      <c r="AB256" s="123" t="str">
        <f>IF(1=1,IF(E256="","",IF(F256="","A CONTROLER",IF(NOT(ISNUMBER(F256)),"TEXTE",IF(OR(W256="",W256&lt;=0),"COMMANDE COUVERTS INCOMPLETE",IF(G256="","UNITE MANQUANTE",IF(COUNTIF(B384:B428,AE256)=0,"UNITE A CONTROLER","OK")))))),N("Z6"))</f>
        <v/>
      </c>
      <c r="AD256" s="144" t="str">
        <f>IF(1=1,IF(E256="","",AD231),N("AB31"))</f>
        <v/>
      </c>
      <c r="AE256" s="125" t="str">
        <f>IF(1=1,IF(G256="","",UPPER(TRIM(SUBSTITUTE(SUBSTITUTE(G256&amp;"",CHAR(160)," ")," "," ")))),N("AC31"))</f>
        <v/>
      </c>
      <c r="AG256" s="5" t="s">
        <v>49</v>
      </c>
    </row>
    <row r="257" spans="1:33" ht="15.75" x14ac:dyDescent="0.25">
      <c r="A257" s="126" t="str">
        <f>IF(1=1,IF(E257="","",A231),N("A32"))</f>
        <v/>
      </c>
      <c r="B257" s="127" t="str">
        <f>IF(1=1,IF(E257="","",B231),N("B32"))</f>
        <v/>
      </c>
      <c r="C257" s="128"/>
      <c r="D257" s="129" t="str">
        <f>IF(ISBLANK(E257),"",LARGE(D231:D256,1)+1)</f>
        <v/>
      </c>
      <c r="E257" s="130"/>
      <c r="F257" s="131"/>
      <c r="G257" s="170"/>
      <c r="H257" s="105"/>
      <c r="I257" s="132" t="str">
        <f>IF(1=1,IF(E257="","",I231),N("H32"))</f>
        <v/>
      </c>
      <c r="J257" s="133" t="str">
        <f>IF(1=1,IF(E257="","",J231),N("I32"))</f>
        <v/>
      </c>
      <c r="K257" s="134" t="str">
        <f>IF(1=1,IF(E257="","",K231),N("J32"))</f>
        <v/>
      </c>
      <c r="L257" s="135" t="str">
        <f>IF(1=1,IF(OR(J257="",O257="",NOT(ISNUMBER(J257)),NOT(ISNUMBER(O257)),J257=0),"",O257/J257),N("L32"))</f>
        <v/>
      </c>
      <c r="M257" s="136" t="str">
        <f>IF(1=1,IF(OR(L257="",NOT(ISNUMBER(F257))),"",F257*L257*IFERROR(INDEX(D384:D428,MATCH(AE257,B384:B428,0)),1)),N("M13"))</f>
        <v/>
      </c>
      <c r="N257" s="137" t="str">
        <f>IF(1=1,IF(F257="","",IF(G257="","",IFERROR(INDEX(E384:E428,MATCH(AE257,B384:B428,0)),G257&amp;""))),N("N6"))</f>
        <v/>
      </c>
      <c r="O257" s="138" t="str">
        <f>IF(1=1,IF(E257="","",O231),N("K32"))</f>
        <v/>
      </c>
      <c r="P257" s="139" t="str">
        <f>IF(1=1,IF(M257="","",IF(AND(ISNUMBER(M257),M257&lt;1,N257="kg"),MAX(1,ROUND(M257*1000,0)),IF(AND(ISNUMBER(M257),M257&lt;1,N257="L"),MAX(1,ROUND(M257*100,0)),ROUND(M257,3)))),N("O32"))</f>
        <v/>
      </c>
      <c r="Q257" s="140" t="str">
        <f>IF(1=1,IF(M257="","",IF(AND(ISNUMBER(M257),M257&lt;1,N257="kg"),"g",IF(AND(ISNUMBER(M257),M257&lt;1,N257="L"),"cl",N257))),N("P32"))</f>
        <v/>
      </c>
      <c r="R257" s="161" t="str">
        <f>IF(1=1,IF(E257="","",IF(F257="","A CONTROLER",IF(NOT(ISNUMBER(F257)),"TEXTE",IF(OR(L257="",L257&lt;=0),"COMMANDE PRINCIPALE INCOMPLETE",IF(G257="","UNITE MANQUANTE",IF(COUNTIF(B384:B428,AE257)=0,"UNITE A CONTROLER","OK")))))),N("Q9"))</f>
        <v/>
      </c>
      <c r="S257" s="105"/>
      <c r="T257" s="141">
        <f t="shared" si="17"/>
        <v>0</v>
      </c>
      <c r="U257" s="133" t="str">
        <f>IF(1=1,IF(E257="","",U231),N("S32"))</f>
        <v/>
      </c>
      <c r="V257" s="133" t="str">
        <f>IF(1=1,IF(E257="","",V231),N("T32"))</f>
        <v/>
      </c>
      <c r="W257" s="135" t="str">
        <f>IF(1=1,IF(OR(U257="",V257="",NOT(ISNUMBER(U257)),NOT(ISNUMBER(V257)),U257=0),"",V257/U257),N("U32"))</f>
        <v/>
      </c>
      <c r="X257" s="136" t="str">
        <f>IF(1=1,IF(OR(W257="",NOT(ISNUMBER(F257))),"",F257*W257*IFERROR(INDEX(D384:D428,MATCH(AE257,B384:B428,0)),1)),N("V7"))</f>
        <v/>
      </c>
      <c r="Y257" s="137" t="str">
        <f>IF(1=1,IF(F257="","",IF(G257="","",IFERROR(INDEX(E384:E428,MATCH(AE257,B384:B428,0)),G257&amp;""))),N("W6"))</f>
        <v/>
      </c>
      <c r="Z257" s="142" t="str">
        <f>IF(1=1,IF(X257="","",IF(AND(ISNUMBER(X257),X257&lt;1,Y257="kg"),MAX(1,ROUND(X257*1000,0)),IF(AND(ISNUMBER(X257),X257&lt;1,Y257="L"),MAX(1,ROUND(X257*100,0)),ROUND(X257,3)))),N("X32"))</f>
        <v/>
      </c>
      <c r="AA257" s="143" t="str">
        <f>IF(1=1,IF(X257="","",IF(AND(ISNUMBER(X257),X257&lt;1,Y257="kg"),"g",IF(AND(ISNUMBER(X257),X257&lt;1,Y257="L"),"cl",Y257))),N("Y32"))</f>
        <v/>
      </c>
      <c r="AB257" s="123" t="str">
        <f>IF(1=1,IF(E257="","",IF(F257="","A CONTROLER",IF(NOT(ISNUMBER(F257)),"TEXTE",IF(OR(W257="",W257&lt;=0),"COMMANDE COUVERTS INCOMPLETE",IF(G257="","UNITE MANQUANTE",IF(COUNTIF(B384:B428,AE257)=0,"UNITE A CONTROLER","OK")))))),N("Z6"))</f>
        <v/>
      </c>
      <c r="AD257" s="144" t="str">
        <f>IF(1=1,IF(E257="","",AD231),N("AB32"))</f>
        <v/>
      </c>
      <c r="AE257" s="125" t="str">
        <f>IF(1=1,IF(G257="","",UPPER(TRIM(SUBSTITUTE(SUBSTITUTE(G257&amp;"",CHAR(160)," ")," "," ")))),N("AC32"))</f>
        <v/>
      </c>
      <c r="AG257" s="5" t="s">
        <v>50</v>
      </c>
    </row>
    <row r="258" spans="1:33" ht="15.75" x14ac:dyDescent="0.25">
      <c r="A258" s="126" t="str">
        <f>IF(1=1,IF(E258="","",A231),N("A33"))</f>
        <v/>
      </c>
      <c r="B258" s="127" t="str">
        <f>IF(1=1,IF(E258="","",B231),N("B33"))</f>
        <v/>
      </c>
      <c r="C258" s="128"/>
      <c r="D258" s="129" t="str">
        <f>IF(ISBLANK(E258),"",LARGE(D231:D257,1)+1)</f>
        <v/>
      </c>
      <c r="E258" s="130"/>
      <c r="F258" s="131"/>
      <c r="G258" s="170"/>
      <c r="H258" s="105"/>
      <c r="I258" s="132" t="str">
        <f>IF(1=1,IF(E258="","",I231),N("H33"))</f>
        <v/>
      </c>
      <c r="J258" s="133" t="str">
        <f>IF(1=1,IF(E258="","",J231),N("I33"))</f>
        <v/>
      </c>
      <c r="K258" s="134" t="str">
        <f>IF(1=1,IF(E258="","",K231),N("J33"))</f>
        <v/>
      </c>
      <c r="L258" s="135" t="str">
        <f>IF(1=1,IF(OR(J258="",O258="",NOT(ISNUMBER(J258)),NOT(ISNUMBER(O258)),J258=0),"",O258/J258),N("L33"))</f>
        <v/>
      </c>
      <c r="M258" s="136" t="str">
        <f>IF(1=1,IF(OR(L258="",NOT(ISNUMBER(F258))),"",F258*L258*IFERROR(INDEX(D384:D428,MATCH(AE258,B384:B428,0)),1)),N("M13"))</f>
        <v/>
      </c>
      <c r="N258" s="137" t="str">
        <f>IF(1=1,IF(F258="","",IF(G258="","",IFERROR(INDEX(E384:E428,MATCH(AE258,B384:B428,0)),G258&amp;""))),N("N6"))</f>
        <v/>
      </c>
      <c r="O258" s="138" t="str">
        <f>IF(1=1,IF(E258="","",O231),N("K33"))</f>
        <v/>
      </c>
      <c r="P258" s="139" t="str">
        <f>IF(1=1,IF(M258="","",IF(AND(ISNUMBER(M258),M258&lt;1,N258="kg"),MAX(1,ROUND(M258*1000,0)),IF(AND(ISNUMBER(M258),M258&lt;1,N258="L"),MAX(1,ROUND(M258*100,0)),ROUND(M258,3)))),N("O33"))</f>
        <v/>
      </c>
      <c r="Q258" s="140" t="str">
        <f>IF(1=1,IF(M258="","",IF(AND(ISNUMBER(M258),M258&lt;1,N258="kg"),"g",IF(AND(ISNUMBER(M258),M258&lt;1,N258="L"),"cl",N258))),N("P33"))</f>
        <v/>
      </c>
      <c r="R258" s="161" t="str">
        <f>IF(1=1,IF(E258="","",IF(F258="","A CONTROLER",IF(NOT(ISNUMBER(F258)),"TEXTE",IF(OR(L258="",L258&lt;=0),"COMMANDE PRINCIPALE INCOMPLETE",IF(G258="","UNITE MANQUANTE",IF(COUNTIF(B384:B428,AE258)=0,"UNITE A CONTROLER","OK")))))),N("Q9"))</f>
        <v/>
      </c>
      <c r="S258" s="105"/>
      <c r="T258" s="141">
        <f t="shared" si="17"/>
        <v>0</v>
      </c>
      <c r="U258" s="133" t="str">
        <f>IF(1=1,IF(E258="","",U231),N("S33"))</f>
        <v/>
      </c>
      <c r="V258" s="133" t="str">
        <f>IF(1=1,IF(E258="","",V231),N("T33"))</f>
        <v/>
      </c>
      <c r="W258" s="135" t="str">
        <f>IF(1=1,IF(OR(U258="",V258="",NOT(ISNUMBER(U258)),NOT(ISNUMBER(V258)),U258=0),"",V258/U258),N("U33"))</f>
        <v/>
      </c>
      <c r="X258" s="136" t="str">
        <f>IF(1=1,IF(OR(W258="",NOT(ISNUMBER(F258))),"",F258*W258*IFERROR(INDEX(D384:D428,MATCH(AE258,B384:B428,0)),1)),N("V7"))</f>
        <v/>
      </c>
      <c r="Y258" s="137" t="str">
        <f>IF(1=1,IF(F258="","",IF(G258="","",IFERROR(INDEX(E384:E428,MATCH(AE258,B384:B428,0)),G258&amp;""))),N("W6"))</f>
        <v/>
      </c>
      <c r="Z258" s="142" t="str">
        <f>IF(1=1,IF(X258="","",IF(AND(ISNUMBER(X258),X258&lt;1,Y258="kg"),MAX(1,ROUND(X258*1000,0)),IF(AND(ISNUMBER(X258),X258&lt;1,Y258="L"),MAX(1,ROUND(X258*100,0)),ROUND(X258,3)))),N("X33"))</f>
        <v/>
      </c>
      <c r="AA258" s="143" t="str">
        <f>IF(1=1,IF(X258="","",IF(AND(ISNUMBER(X258),X258&lt;1,Y258="kg"),"g",IF(AND(ISNUMBER(X258),X258&lt;1,Y258="L"),"cl",Y258))),N("Y33"))</f>
        <v/>
      </c>
      <c r="AB258" s="123" t="str">
        <f>IF(1=1,IF(E258="","",IF(F258="","A CONTROLER",IF(NOT(ISNUMBER(F258)),"TEXTE",IF(OR(W258="",W258&lt;=0),"COMMANDE COUVERTS INCOMPLETE",IF(G258="","UNITE MANQUANTE",IF(COUNTIF(B384:B428,AE258)=0,"UNITE A CONTROLER","OK")))))),N("Z6"))</f>
        <v/>
      </c>
      <c r="AD258" s="144" t="str">
        <f>IF(1=1,IF(E258="","",AD231),N("AB33"))</f>
        <v/>
      </c>
      <c r="AE258" s="125" t="str">
        <f>IF(1=1,IF(G258="","",UPPER(TRIM(SUBSTITUTE(SUBSTITUTE(G258&amp;"",CHAR(160)," ")," "," ")))),N("AC33"))</f>
        <v/>
      </c>
      <c r="AG258" s="244" t="s">
        <v>51</v>
      </c>
    </row>
    <row r="259" spans="1:33" ht="15.75" x14ac:dyDescent="0.25">
      <c r="A259" s="126" t="str">
        <f>IF(1=1,IF(E259="","",A231),N("A34"))</f>
        <v/>
      </c>
      <c r="B259" s="127" t="str">
        <f>IF(1=1,IF(E259="","",B231),N("B34"))</f>
        <v/>
      </c>
      <c r="C259" s="128"/>
      <c r="D259" s="129" t="str">
        <f>IF(ISBLANK(E259),"",LARGE(D231:D258,1)+1)</f>
        <v/>
      </c>
      <c r="E259" s="130"/>
      <c r="F259" s="131"/>
      <c r="G259" s="170"/>
      <c r="H259" s="105"/>
      <c r="I259" s="132" t="str">
        <f>IF(1=1,IF(E259="","",I231),N("H34"))</f>
        <v/>
      </c>
      <c r="J259" s="133" t="str">
        <f>IF(1=1,IF(E259="","",J231),N("I34"))</f>
        <v/>
      </c>
      <c r="K259" s="134" t="str">
        <f>IF(1=1,IF(E259="","",K231),N("J34"))</f>
        <v/>
      </c>
      <c r="L259" s="135" t="str">
        <f>IF(1=1,IF(OR(J259="",O259="",NOT(ISNUMBER(J259)),NOT(ISNUMBER(O259)),J259=0),"",O259/J259),N("L34"))</f>
        <v/>
      </c>
      <c r="M259" s="136" t="str">
        <f>IF(1=1,IF(OR(L259="",NOT(ISNUMBER(F259))),"",F259*L259*IFERROR(INDEX(D384:D428,MATCH(AE259,B384:B428,0)),1)),N("M13"))</f>
        <v/>
      </c>
      <c r="N259" s="137" t="str">
        <f>IF(1=1,IF(F259="","",IF(G259="","",IFERROR(INDEX(E384:E428,MATCH(AE259,B384:B428,0)),G259&amp;""))),N("N6"))</f>
        <v/>
      </c>
      <c r="O259" s="138" t="str">
        <f>IF(1=1,IF(E259="","",O231),N("K34"))</f>
        <v/>
      </c>
      <c r="P259" s="139" t="str">
        <f>IF(1=1,IF(M259="","",IF(AND(ISNUMBER(M259),M259&lt;1,N259="kg"),MAX(1,ROUND(M259*1000,0)),IF(AND(ISNUMBER(M259),M259&lt;1,N259="L"),MAX(1,ROUND(M259*100,0)),ROUND(M259,3)))),N("O34"))</f>
        <v/>
      </c>
      <c r="Q259" s="140" t="str">
        <f>IF(1=1,IF(M259="","",IF(AND(ISNUMBER(M259),M259&lt;1,N259="kg"),"g",IF(AND(ISNUMBER(M259),M259&lt;1,N259="L"),"cl",N259))),N("P34"))</f>
        <v/>
      </c>
      <c r="R259" s="161" t="str">
        <f>IF(1=1,IF(E259="","",IF(F259="","A CONTROLER",IF(NOT(ISNUMBER(F259)),"TEXTE",IF(OR(L259="",L259&lt;=0),"COMMANDE PRINCIPALE INCOMPLETE",IF(G259="","UNITE MANQUANTE",IF(COUNTIF(B384:B428,AE259)=0,"UNITE A CONTROLER","OK")))))),N("Q9"))</f>
        <v/>
      </c>
      <c r="S259" s="105"/>
      <c r="T259" s="141">
        <f t="shared" si="17"/>
        <v>0</v>
      </c>
      <c r="U259" s="133" t="str">
        <f>IF(1=1,IF(E259="","",U231),N("S34"))</f>
        <v/>
      </c>
      <c r="V259" s="133" t="str">
        <f>IF(1=1,IF(E259="","",V231),N("T34"))</f>
        <v/>
      </c>
      <c r="W259" s="135" t="str">
        <f>IF(1=1,IF(OR(U259="",V259="",NOT(ISNUMBER(U259)),NOT(ISNUMBER(V259)),U259=0),"",V259/U259),N("U34"))</f>
        <v/>
      </c>
      <c r="X259" s="136" t="str">
        <f>IF(1=1,IF(OR(W259="",NOT(ISNUMBER(F259))),"",F259*W259*IFERROR(INDEX(D384:D428,MATCH(AE259,B384:B428,0)),1)),N("V7"))</f>
        <v/>
      </c>
      <c r="Y259" s="137" t="str">
        <f>IF(1=1,IF(F259="","",IF(G259="","",IFERROR(INDEX(E384:E428,MATCH(AE259,B384:B428,0)),G259&amp;""))),N("W6"))</f>
        <v/>
      </c>
      <c r="Z259" s="142" t="str">
        <f>IF(1=1,IF(X259="","",IF(AND(ISNUMBER(X259),X259&lt;1,Y259="kg"),MAX(1,ROUND(X259*1000,0)),IF(AND(ISNUMBER(X259),X259&lt;1,Y259="L"),MAX(1,ROUND(X259*100,0)),ROUND(X259,3)))),N("X34"))</f>
        <v/>
      </c>
      <c r="AA259" s="143" t="str">
        <f>IF(1=1,IF(X259="","",IF(AND(ISNUMBER(X259),X259&lt;1,Y259="kg"),"g",IF(AND(ISNUMBER(X259),X259&lt;1,Y259="L"),"cl",Y259))),N("Y34"))</f>
        <v/>
      </c>
      <c r="AB259" s="123" t="str">
        <f>IF(1=1,IF(E259="","",IF(F259="","A CONTROLER",IF(NOT(ISNUMBER(F259)),"TEXTE",IF(OR(W259="",W259&lt;=0),"COMMANDE COUVERTS INCOMPLETE",IF(G259="","UNITE MANQUANTE",IF(COUNTIF(B384:B428,AE259)=0,"UNITE A CONTROLER","OK")))))),N("Z6"))</f>
        <v/>
      </c>
      <c r="AD259" s="144" t="str">
        <f>IF(1=1,IF(E259="","",AD231),N("AB34"))</f>
        <v/>
      </c>
      <c r="AE259" s="125" t="str">
        <f>IF(1=1,IF(G259="","",UPPER(TRIM(SUBSTITUTE(SUBSTITUTE(G259&amp;"",CHAR(160)," ")," "," ")))),N("AC34"))</f>
        <v/>
      </c>
      <c r="AG259" s="244" t="s">
        <v>54</v>
      </c>
    </row>
    <row r="260" spans="1:33" ht="24" customHeight="1" x14ac:dyDescent="0.25">
      <c r="A260" s="126" t="str">
        <f>IF(1=1,IF(E260="","",A231),N("A35"))</f>
        <v/>
      </c>
      <c r="B260" s="127" t="str">
        <f>IF(1=1,IF(E260="","",B231),N("B35"))</f>
        <v/>
      </c>
      <c r="C260" s="128"/>
      <c r="D260" s="129" t="str">
        <f>IF(ISBLANK(E260),"",LARGE(D231:D259,1)+1)</f>
        <v/>
      </c>
      <c r="E260" s="130"/>
      <c r="F260" s="131"/>
      <c r="G260" s="170"/>
      <c r="H260" s="105"/>
      <c r="I260" s="132" t="str">
        <f>IF(1=1,IF(E260="","",I231),N("H35"))</f>
        <v/>
      </c>
      <c r="J260" s="133" t="str">
        <f>IF(1=1,IF(E260="","",J231),N("I35"))</f>
        <v/>
      </c>
      <c r="K260" s="134" t="str">
        <f>IF(1=1,IF(E260="","",K231),N("J35"))</f>
        <v/>
      </c>
      <c r="L260" s="135" t="str">
        <f>IF(1=1,IF(OR(J260="",O260="",NOT(ISNUMBER(J260)),NOT(ISNUMBER(O260)),J260=0),"",O260/J260),N("L35"))</f>
        <v/>
      </c>
      <c r="M260" s="136" t="str">
        <f>IF(1=1,IF(OR(L260="",NOT(ISNUMBER(F260))),"",F260*L260*IFERROR(INDEX(D384:D428,MATCH(AE260,B384:B428,0)),1)),N("M13"))</f>
        <v/>
      </c>
      <c r="N260" s="137" t="str">
        <f>IF(1=1,IF(F260="","",IF(G260="","",IFERROR(INDEX(E384:E428,MATCH(AE260,B384:B428,0)),G260&amp;""))),N("N6"))</f>
        <v/>
      </c>
      <c r="O260" s="138" t="str">
        <f>IF(1=1,IF(E260="","",O231),N("K35"))</f>
        <v/>
      </c>
      <c r="P260" s="139" t="str">
        <f>IF(1=1,IF(M260="","",IF(AND(ISNUMBER(M260),M260&lt;1,N260="kg"),MAX(1,ROUND(M260*1000,0)),IF(AND(ISNUMBER(M260),M260&lt;1,N260="L"),MAX(1,ROUND(M260*100,0)),ROUND(M260,3)))),N("O35"))</f>
        <v/>
      </c>
      <c r="Q260" s="140" t="str">
        <f>IF(1=1,IF(M260="","",IF(AND(ISNUMBER(M260),M260&lt;1,N260="kg"),"g",IF(AND(ISNUMBER(M260),M260&lt;1,N260="L"),"cl",N260))),N("P35"))</f>
        <v/>
      </c>
      <c r="R260" s="161" t="str">
        <f>IF(1=1,IF(E260="","",IF(F260="","A CONTROLER",IF(NOT(ISNUMBER(F260)),"TEXTE",IF(OR(L260="",L260&lt;=0),"COMMANDE PRINCIPALE INCOMPLETE",IF(G260="","UNITE MANQUANTE",IF(COUNTIF(B384:B428,AE260)=0,"UNITE A CONTROLER","OK")))))),N("Q9"))</f>
        <v/>
      </c>
      <c r="S260" s="105"/>
      <c r="T260" s="141">
        <f t="shared" si="17"/>
        <v>0</v>
      </c>
      <c r="U260" s="133" t="str">
        <f>IF(1=1,IF(E260="","",U231),N("S35"))</f>
        <v/>
      </c>
      <c r="V260" s="133" t="str">
        <f>IF(1=1,IF(E260="","",V231),N("T35"))</f>
        <v/>
      </c>
      <c r="W260" s="135" t="str">
        <f>IF(1=1,IF(OR(U260="",V260="",NOT(ISNUMBER(U260)),NOT(ISNUMBER(V260)),U260=0),"",V260/U260),N("U35"))</f>
        <v/>
      </c>
      <c r="X260" s="136" t="str">
        <f>IF(1=1,IF(OR(W260="",NOT(ISNUMBER(F260))),"",F260*W260*IFERROR(INDEX(D384:D428,MATCH(AE260,B384:B428,0)),1)),N("V7"))</f>
        <v/>
      </c>
      <c r="Y260" s="137" t="str">
        <f>IF(1=1,IF(F260="","",IF(G260="","",IFERROR(INDEX(E384:E428,MATCH(AE260,B384:B428,0)),G260&amp;""))),N("W6"))</f>
        <v/>
      </c>
      <c r="Z260" s="142" t="str">
        <f>IF(1=1,IF(X260="","",IF(AND(ISNUMBER(X260),X260&lt;1,Y260="kg"),MAX(1,ROUND(X260*1000,0)),IF(AND(ISNUMBER(X260),X260&lt;1,Y260="L"),MAX(1,ROUND(X260*100,0)),ROUND(X260,3)))),N("X35"))</f>
        <v/>
      </c>
      <c r="AA260" s="143" t="str">
        <f>IF(1=1,IF(X260="","",IF(AND(ISNUMBER(X260),X260&lt;1,Y260="kg"),"g",IF(AND(ISNUMBER(X260),X260&lt;1,Y260="L"),"cl",Y260))),N("Y35"))</f>
        <v/>
      </c>
      <c r="AB260" s="123" t="str">
        <f>IF(1=1,IF(E260="","",IF(F260="","A CONTROLER",IF(NOT(ISNUMBER(F260)),"TEXTE",IF(OR(W260="",W260&lt;=0),"COMMANDE COUVERTS INCOMPLETE",IF(G260="","UNITE MANQUANTE",IF(COUNTIF(B384:B428,AE260)=0,"UNITE A CONTROLER","OK")))))),N("Z6"))</f>
        <v/>
      </c>
      <c r="AD260" s="144" t="str">
        <f>IF(1=1,IF(E260="","",AD231),N("AB35"))</f>
        <v/>
      </c>
      <c r="AE260" s="125" t="str">
        <f>IF(1=1,IF(G260="","",UPPER(TRIM(SUBSTITUTE(SUBSTITUTE(G260&amp;"",CHAR(160)," ")," "," ")))),N("AC35"))</f>
        <v/>
      </c>
      <c r="AG260" s="244" t="s">
        <v>56</v>
      </c>
    </row>
    <row r="261" spans="1:33" ht="15.75" x14ac:dyDescent="0.25">
      <c r="A261" s="126" t="str">
        <f>IF(1=1,IF(E261="","",A231),N("A36"))</f>
        <v/>
      </c>
      <c r="B261" s="127" t="str">
        <f>IF(1=1,IF(E261="","",B231),N("B36"))</f>
        <v/>
      </c>
      <c r="C261" s="128"/>
      <c r="D261" s="129" t="str">
        <f>IF(ISBLANK(E261),"",LARGE(D231:D260,1)+1)</f>
        <v/>
      </c>
      <c r="E261" s="130"/>
      <c r="F261" s="131"/>
      <c r="G261" s="170"/>
      <c r="H261" s="105"/>
      <c r="I261" s="132" t="str">
        <f>IF(1=1,IF(E261="","",I231),N("H36"))</f>
        <v/>
      </c>
      <c r="J261" s="133" t="str">
        <f>IF(1=1,IF(E261="","",J231),N("I36"))</f>
        <v/>
      </c>
      <c r="K261" s="134" t="str">
        <f>IF(1=1,IF(E261="","",K231),N("J36"))</f>
        <v/>
      </c>
      <c r="L261" s="135" t="str">
        <f>IF(1=1,IF(OR(J261="",O261="",NOT(ISNUMBER(J261)),NOT(ISNUMBER(O261)),J261=0),"",O261/J261),N("L36"))</f>
        <v/>
      </c>
      <c r="M261" s="136" t="str">
        <f>IF(1=1,IF(OR(L261="",NOT(ISNUMBER(F261))),"",F261*L261*IFERROR(INDEX(D384:D428,MATCH(AE261,B384:B428,0)),1)),N("M13"))</f>
        <v/>
      </c>
      <c r="N261" s="137" t="str">
        <f>IF(1=1,IF(F261="","",IF(G261="","",IFERROR(INDEX(E384:E428,MATCH(AE261,B384:B428,0)),G261&amp;""))),N("N6"))</f>
        <v/>
      </c>
      <c r="O261" s="138" t="str">
        <f>IF(1=1,IF(E261="","",O231),N("K36"))</f>
        <v/>
      </c>
      <c r="P261" s="139" t="str">
        <f>IF(1=1,IF(M261="","",IF(AND(ISNUMBER(M261),M261&lt;1,N261="kg"),MAX(1,ROUND(M261*1000,0)),IF(AND(ISNUMBER(M261),M261&lt;1,N261="L"),MAX(1,ROUND(M261*100,0)),ROUND(M261,3)))),N("O36"))</f>
        <v/>
      </c>
      <c r="Q261" s="140" t="str">
        <f>IF(1=1,IF(M261="","",IF(AND(ISNUMBER(M261),M261&lt;1,N261="kg"),"g",IF(AND(ISNUMBER(M261),M261&lt;1,N261="L"),"cl",N261))),N("P36"))</f>
        <v/>
      </c>
      <c r="R261" s="161" t="str">
        <f>IF(1=1,IF(E261="","",IF(F261="","A CONTROLER",IF(NOT(ISNUMBER(F261)),"TEXTE",IF(OR(L261="",L261&lt;=0),"COMMANDE PRINCIPALE INCOMPLETE",IF(G261="","UNITE MANQUANTE",IF(COUNTIF(B384:B428,AE261)=0,"UNITE A CONTROLER","OK")))))),N("Q9"))</f>
        <v/>
      </c>
      <c r="S261" s="105"/>
      <c r="T261" s="141">
        <f t="shared" si="17"/>
        <v>0</v>
      </c>
      <c r="U261" s="133" t="str">
        <f>IF(1=1,IF(E261="","",U231),N("S36"))</f>
        <v/>
      </c>
      <c r="V261" s="133" t="str">
        <f>IF(1=1,IF(E261="","",V231),N("T36"))</f>
        <v/>
      </c>
      <c r="W261" s="135" t="str">
        <f>IF(1=1,IF(OR(U261="",V261="",NOT(ISNUMBER(U261)),NOT(ISNUMBER(V261)),U261=0),"",V261/U261),N("U36"))</f>
        <v/>
      </c>
      <c r="X261" s="136" t="str">
        <f>IF(1=1,IF(OR(W261="",NOT(ISNUMBER(F261))),"",F261*W261*IFERROR(INDEX(D384:D428,MATCH(AE261,B384:B428,0)),1)),N("V7"))</f>
        <v/>
      </c>
      <c r="Y261" s="137" t="str">
        <f>IF(1=1,IF(F261="","",IF(G261="","",IFERROR(INDEX(E384:E428,MATCH(AE261,B384:B428,0)),G261&amp;""))),N("W6"))</f>
        <v/>
      </c>
      <c r="Z261" s="142" t="str">
        <f>IF(1=1,IF(X261="","",IF(AND(ISNUMBER(X261),X261&lt;1,Y261="kg"),MAX(1,ROUND(X261*1000,0)),IF(AND(ISNUMBER(X261),X261&lt;1,Y261="L"),MAX(1,ROUND(X261*100,0)),ROUND(X261,3)))),N("X36"))</f>
        <v/>
      </c>
      <c r="AA261" s="143" t="str">
        <f>IF(1=1,IF(X261="","",IF(AND(ISNUMBER(X261),X261&lt;1,Y261="kg"),"g",IF(AND(ISNUMBER(X261),X261&lt;1,Y261="L"),"cl",Y261))),N("Y36"))</f>
        <v/>
      </c>
      <c r="AB261" s="123" t="str">
        <f>IF(1=1,IF(E261="","",IF(F261="","A CONTROLER",IF(NOT(ISNUMBER(F261)),"TEXTE",IF(OR(W261="",W261&lt;=0),"COMMANDE COUVERTS INCOMPLETE",IF(G261="","UNITE MANQUANTE",IF(COUNTIF(B384:B428,AE261)=0,"UNITE A CONTROLER","OK")))))),N("Z6"))</f>
        <v/>
      </c>
      <c r="AD261" s="144" t="str">
        <f>IF(1=1,IF(E261="","",AD231),N("AB36"))</f>
        <v/>
      </c>
      <c r="AE261" s="125" t="str">
        <f>IF(1=1,IF(G261="","",UPPER(TRIM(SUBSTITUTE(SUBSTITUTE(G261&amp;"",CHAR(160)," ")," "," ")))),N("AC36"))</f>
        <v/>
      </c>
      <c r="AG261" s="244" t="s">
        <v>58</v>
      </c>
    </row>
    <row r="262" spans="1:33" ht="15.75" x14ac:dyDescent="0.25">
      <c r="A262" s="126" t="str">
        <f>IF(1=1,IF(E262="","",A231),N("A37"))</f>
        <v/>
      </c>
      <c r="B262" s="127" t="str">
        <f>IF(1=1,IF(E262="","",B231),N("B37"))</f>
        <v/>
      </c>
      <c r="C262" s="128"/>
      <c r="D262" s="129" t="str">
        <f>IF(ISBLANK(E262),"",LARGE(D231:D261,1)+1)</f>
        <v/>
      </c>
      <c r="E262" s="130"/>
      <c r="F262" s="131"/>
      <c r="G262" s="170"/>
      <c r="H262" s="105"/>
      <c r="I262" s="132" t="str">
        <f>IF(1=1,IF(E262="","",I231),N("H37"))</f>
        <v/>
      </c>
      <c r="J262" s="133" t="str">
        <f>IF(1=1,IF(E262="","",J231),N("I37"))</f>
        <v/>
      </c>
      <c r="K262" s="134" t="str">
        <f>IF(1=1,IF(E262="","",K231),N("J37"))</f>
        <v/>
      </c>
      <c r="L262" s="135" t="str">
        <f>IF(1=1,IF(OR(J262="",O262="",NOT(ISNUMBER(J262)),NOT(ISNUMBER(O262)),J262=0),"",O262/J262),N("L37"))</f>
        <v/>
      </c>
      <c r="M262" s="136" t="str">
        <f>IF(1=1,IF(OR(L262="",NOT(ISNUMBER(F262))),"",F262*L262*IFERROR(INDEX(D384:D428,MATCH(AE262,B384:B428,0)),1)),N("M13"))</f>
        <v/>
      </c>
      <c r="N262" s="137" t="str">
        <f>IF(1=1,IF(F262="","",IF(G262="","",IFERROR(INDEX(E384:E428,MATCH(AE262,B384:B428,0)),G262&amp;""))),N("N6"))</f>
        <v/>
      </c>
      <c r="O262" s="138" t="str">
        <f>IF(1=1,IF(E262="","",O231),N("K37"))</f>
        <v/>
      </c>
      <c r="P262" s="139" t="str">
        <f>IF(1=1,IF(M262="","",IF(AND(ISNUMBER(M262),M262&lt;1,N262="kg"),MAX(1,ROUND(M262*1000,0)),IF(AND(ISNUMBER(M262),M262&lt;1,N262="L"),MAX(1,ROUND(M262*100,0)),ROUND(M262,3)))),N("O37"))</f>
        <v/>
      </c>
      <c r="Q262" s="140" t="str">
        <f>IF(1=1,IF(M262="","",IF(AND(ISNUMBER(M262),M262&lt;1,N262="kg"),"g",IF(AND(ISNUMBER(M262),M262&lt;1,N262="L"),"cl",N262))),N("P37"))</f>
        <v/>
      </c>
      <c r="R262" s="161" t="str">
        <f>IF(1=1,IF(E262="","",IF(F262="","A CONTROLER",IF(NOT(ISNUMBER(F262)),"TEXTE",IF(OR(L262="",L262&lt;=0),"COMMANDE PRINCIPALE INCOMPLETE",IF(G262="","UNITE MANQUANTE",IF(COUNTIF(B384:B428,AE262)=0,"UNITE A CONTROLER","OK")))))),N("Q9"))</f>
        <v/>
      </c>
      <c r="S262" s="105"/>
      <c r="T262" s="141">
        <f t="shared" si="17"/>
        <v>0</v>
      </c>
      <c r="U262" s="133" t="str">
        <f>IF(1=1,IF(E262="","",U231),N("S37"))</f>
        <v/>
      </c>
      <c r="V262" s="133" t="str">
        <f>IF(1=1,IF(E262="","",V231),N("T37"))</f>
        <v/>
      </c>
      <c r="W262" s="135" t="str">
        <f>IF(1=1,IF(OR(U262="",V262="",NOT(ISNUMBER(U262)),NOT(ISNUMBER(V262)),U262=0),"",V262/U262),N("U37"))</f>
        <v/>
      </c>
      <c r="X262" s="136" t="str">
        <f>IF(1=1,IF(OR(W262="",NOT(ISNUMBER(F262))),"",F262*W262*IFERROR(INDEX(D384:D428,MATCH(AE262,B384:B428,0)),1)),N("V7"))</f>
        <v/>
      </c>
      <c r="Y262" s="137" t="str">
        <f>IF(1=1,IF(F262="","",IF(G262="","",IFERROR(INDEX(E384:E428,MATCH(AE262,B384:B428,0)),G262&amp;""))),N("W6"))</f>
        <v/>
      </c>
      <c r="Z262" s="142" t="str">
        <f>IF(1=1,IF(X262="","",IF(AND(ISNUMBER(X262),X262&lt;1,Y262="kg"),MAX(1,ROUND(X262*1000,0)),IF(AND(ISNUMBER(X262),X262&lt;1,Y262="L"),MAX(1,ROUND(X262*100,0)),ROUND(X262,3)))),N("X37"))</f>
        <v/>
      </c>
      <c r="AA262" s="143" t="str">
        <f>IF(1=1,IF(X262="","",IF(AND(ISNUMBER(X262),X262&lt;1,Y262="kg"),"g",IF(AND(ISNUMBER(X262),X262&lt;1,Y262="L"),"cl",Y262))),N("Y37"))</f>
        <v/>
      </c>
      <c r="AB262" s="123" t="str">
        <f>IF(1=1,IF(E262="","",IF(F262="","A CONTROLER",IF(NOT(ISNUMBER(F262)),"TEXTE",IF(OR(W262="",W262&lt;=0),"COMMANDE COUVERTS INCOMPLETE",IF(G262="","UNITE MANQUANTE",IF(COUNTIF(B384:B428,AE262)=0,"UNITE A CONTROLER","OK")))))),N("Z6"))</f>
        <v/>
      </c>
      <c r="AD262" s="144" t="str">
        <f>IF(1=1,IF(E262="","",AD231),N("AB37"))</f>
        <v/>
      </c>
      <c r="AE262" s="125" t="str">
        <f>IF(1=1,IF(G262="","",UPPER(TRIM(SUBSTITUTE(SUBSTITUTE(G262&amp;"",CHAR(160)," ")," "," ")))),N("AC37"))</f>
        <v/>
      </c>
      <c r="AG262" s="244" t="s">
        <v>60</v>
      </c>
    </row>
    <row r="263" spans="1:33" ht="15.75" x14ac:dyDescent="0.25">
      <c r="A263" s="126" t="str">
        <f>IF(1=1,IF(E263="","",A231),N("A38"))</f>
        <v/>
      </c>
      <c r="B263" s="127" t="str">
        <f>IF(1=1,IF(E263="","",B231),N("B38"))</f>
        <v/>
      </c>
      <c r="C263" s="128"/>
      <c r="D263" s="129" t="str">
        <f>IF(ISBLANK(E263),"",LARGE(D231:D262,1)+1)</f>
        <v/>
      </c>
      <c r="E263" s="130"/>
      <c r="F263" s="131"/>
      <c r="G263" s="170"/>
      <c r="H263" s="105"/>
      <c r="I263" s="132" t="str">
        <f>IF(1=1,IF(E263="","",I231),N("H38"))</f>
        <v/>
      </c>
      <c r="J263" s="133" t="str">
        <f>IF(1=1,IF(E263="","",J231),N("I38"))</f>
        <v/>
      </c>
      <c r="K263" s="134" t="str">
        <f>IF(1=1,IF(E263="","",K231),N("J38"))</f>
        <v/>
      </c>
      <c r="L263" s="135" t="str">
        <f>IF(1=1,IF(OR(J263="",O263="",NOT(ISNUMBER(J263)),NOT(ISNUMBER(O263)),J263=0),"",O263/J263),N("L38"))</f>
        <v/>
      </c>
      <c r="M263" s="136" t="str">
        <f>IF(1=1,IF(OR(L263="",NOT(ISNUMBER(F263))),"",F263*L263*IFERROR(INDEX(D384:D428,MATCH(AE263,B384:B428,0)),1)),N("M13"))</f>
        <v/>
      </c>
      <c r="N263" s="137" t="str">
        <f>IF(1=1,IF(F263="","",IF(G263="","",IFERROR(INDEX(E384:E428,MATCH(AE263,B384:B428,0)),G263&amp;""))),N("N6"))</f>
        <v/>
      </c>
      <c r="O263" s="138" t="str">
        <f>IF(1=1,IF(E263="","",O231),N("K38"))</f>
        <v/>
      </c>
      <c r="P263" s="139" t="str">
        <f>IF(1=1,IF(M263="","",IF(AND(ISNUMBER(M263),M263&lt;1,N263="kg"),MAX(1,ROUND(M263*1000,0)),IF(AND(ISNUMBER(M263),M263&lt;1,N263="L"),MAX(1,ROUND(M263*100,0)),ROUND(M263,3)))),N("O38"))</f>
        <v/>
      </c>
      <c r="Q263" s="140" t="str">
        <f>IF(1=1,IF(M263="","",IF(AND(ISNUMBER(M263),M263&lt;1,N263="kg"),"g",IF(AND(ISNUMBER(M263),M263&lt;1,N263="L"),"cl",N263))),N("P38"))</f>
        <v/>
      </c>
      <c r="R263" s="161" t="str">
        <f>IF(1=1,IF(E263="","",IF(F263="","A CONTROLER",IF(NOT(ISNUMBER(F263)),"TEXTE",IF(OR(L263="",L263&lt;=0),"COMMANDE PRINCIPALE INCOMPLETE",IF(G263="","UNITE MANQUANTE",IF(COUNTIF(B384:B428,AE263)=0,"UNITE A CONTROLER","OK")))))),N("Q9"))</f>
        <v/>
      </c>
      <c r="S263" s="105"/>
      <c r="T263" s="141">
        <f t="shared" si="17"/>
        <v>0</v>
      </c>
      <c r="U263" s="133" t="str">
        <f>IF(1=1,IF(E263="","",U231),N("S38"))</f>
        <v/>
      </c>
      <c r="V263" s="133" t="str">
        <f>IF(1=1,IF(E263="","",V231),N("T38"))</f>
        <v/>
      </c>
      <c r="W263" s="135" t="str">
        <f>IF(1=1,IF(OR(U263="",V263="",NOT(ISNUMBER(U263)),NOT(ISNUMBER(V263)),U263=0),"",V263/U263),N("U38"))</f>
        <v/>
      </c>
      <c r="X263" s="136" t="str">
        <f>IF(1=1,IF(OR(W263="",NOT(ISNUMBER(F263))),"",F263*W263*IFERROR(INDEX(D384:D428,MATCH(AE263,B384:B428,0)),1)),N("V7"))</f>
        <v/>
      </c>
      <c r="Y263" s="137" t="str">
        <f>IF(1=1,IF(F263="","",IF(G263="","",IFERROR(INDEX(E384:E428,MATCH(AE263,B384:B428,0)),G263&amp;""))),N("W6"))</f>
        <v/>
      </c>
      <c r="Z263" s="142" t="str">
        <f>IF(1=1,IF(X263="","",IF(AND(ISNUMBER(X263),X263&lt;1,Y263="kg"),MAX(1,ROUND(X263*1000,0)),IF(AND(ISNUMBER(X263),X263&lt;1,Y263="L"),MAX(1,ROUND(X263*100,0)),ROUND(X263,3)))),N("X38"))</f>
        <v/>
      </c>
      <c r="AA263" s="143" t="str">
        <f>IF(1=1,IF(X263="","",IF(AND(ISNUMBER(X263),X263&lt;1,Y263="kg"),"g",IF(AND(ISNUMBER(X263),X263&lt;1,Y263="L"),"cl",Y263))),N("Y38"))</f>
        <v/>
      </c>
      <c r="AB263" s="123" t="str">
        <f>IF(1=1,IF(E263="","",IF(F263="","A CONTROLER",IF(NOT(ISNUMBER(F263)),"TEXTE",IF(OR(W263="",W263&lt;=0),"COMMANDE COUVERTS INCOMPLETE",IF(G263="","UNITE MANQUANTE",IF(COUNTIF(B384:B428,AE263)=0,"UNITE A CONTROLER","OK")))))),N("Z6"))</f>
        <v/>
      </c>
      <c r="AD263" s="144" t="str">
        <f>IF(1=1,IF(E263="","",AD231),N("AB38"))</f>
        <v/>
      </c>
      <c r="AE263" s="125" t="str">
        <f>IF(1=1,IF(G263="","",UPPER(TRIM(SUBSTITUTE(SUBSTITUTE(G263&amp;"",CHAR(160)," ")," "," ")))),N("AC38"))</f>
        <v/>
      </c>
      <c r="AG263" s="244" t="s">
        <v>62</v>
      </c>
    </row>
    <row r="264" spans="1:33" ht="15.75" x14ac:dyDescent="0.25">
      <c r="A264" s="126" t="str">
        <f>IF(1=1,IF(E264="","",A231),N("A39"))</f>
        <v/>
      </c>
      <c r="B264" s="127" t="str">
        <f>IF(1=1,IF(E264="","",B231),N("B39"))</f>
        <v/>
      </c>
      <c r="C264" s="128"/>
      <c r="D264" s="129" t="str">
        <f>IF(ISBLANK(E264),"",LARGE(D231:D263,1)+1)</f>
        <v/>
      </c>
      <c r="E264" s="130"/>
      <c r="F264" s="131"/>
      <c r="G264" s="170"/>
      <c r="H264" s="105"/>
      <c r="I264" s="132" t="str">
        <f>IF(1=1,IF(E264="","",I231),N("H39"))</f>
        <v/>
      </c>
      <c r="J264" s="133" t="str">
        <f>IF(1=1,IF(E264="","",J231),N("I39"))</f>
        <v/>
      </c>
      <c r="K264" s="134" t="str">
        <f>IF(1=1,IF(E264="","",K231),N("J39"))</f>
        <v/>
      </c>
      <c r="L264" s="135" t="str">
        <f>IF(1=1,IF(OR(J264="",O264="",NOT(ISNUMBER(J264)),NOT(ISNUMBER(O264)),J264=0),"",O264/J264),N("L39"))</f>
        <v/>
      </c>
      <c r="M264" s="136" t="str">
        <f>IF(1=1,IF(OR(L264="",NOT(ISNUMBER(F264))),"",F264*L264*IFERROR(INDEX(D384:D428,MATCH(AE264,B384:B428,0)),1)),N("M13"))</f>
        <v/>
      </c>
      <c r="N264" s="137" t="str">
        <f>IF(1=1,IF(F264="","",IF(G264="","",IFERROR(INDEX(E384:E428,MATCH(AE264,B384:B428,0)),G264&amp;""))),N("N6"))</f>
        <v/>
      </c>
      <c r="O264" s="138" t="str">
        <f>IF(1=1,IF(E264="","",O231),N("K39"))</f>
        <v/>
      </c>
      <c r="P264" s="139" t="str">
        <f>IF(1=1,IF(M264="","",IF(AND(ISNUMBER(M264),M264&lt;1,N264="kg"),MAX(1,ROUND(M264*1000,0)),IF(AND(ISNUMBER(M264),M264&lt;1,N264="L"),MAX(1,ROUND(M264*100,0)),ROUND(M264,3)))),N("O39"))</f>
        <v/>
      </c>
      <c r="Q264" s="140" t="str">
        <f>IF(1=1,IF(M264="","",IF(AND(ISNUMBER(M264),M264&lt;1,N264="kg"),"g",IF(AND(ISNUMBER(M264),M264&lt;1,N264="L"),"cl",N264))),N("P39"))</f>
        <v/>
      </c>
      <c r="R264" s="161" t="str">
        <f>IF(1=1,IF(E264="","",IF(F264="","A CONTROLER",IF(NOT(ISNUMBER(F264)),"TEXTE",IF(OR(L264="",L264&lt;=0),"COMMANDE PRINCIPALE INCOMPLETE",IF(G264="","UNITE MANQUANTE",IF(COUNTIF(B384:B428,AE264)=0,"UNITE A CONTROLER","OK")))))),N("Q9"))</f>
        <v/>
      </c>
      <c r="S264" s="105"/>
      <c r="T264" s="141">
        <f t="shared" si="17"/>
        <v>0</v>
      </c>
      <c r="U264" s="133" t="str">
        <f>IF(1=1,IF(E264="","",U231),N("S39"))</f>
        <v/>
      </c>
      <c r="V264" s="133" t="str">
        <f>IF(1=1,IF(E264="","",V231),N("T39"))</f>
        <v/>
      </c>
      <c r="W264" s="135" t="str">
        <f>IF(1=1,IF(OR(U264="",V264="",NOT(ISNUMBER(U264)),NOT(ISNUMBER(V264)),U264=0),"",V264/U264),N("U39"))</f>
        <v/>
      </c>
      <c r="X264" s="136" t="str">
        <f>IF(1=1,IF(OR(W264="",NOT(ISNUMBER(F264))),"",F264*W264*IFERROR(INDEX(D384:D428,MATCH(AE264,B384:B428,0)),1)),N("V7"))</f>
        <v/>
      </c>
      <c r="Y264" s="137" t="str">
        <f>IF(1=1,IF(F264="","",IF(G264="","",IFERROR(INDEX(E384:E428,MATCH(AE264,B384:B428,0)),G264&amp;""))),N("W6"))</f>
        <v/>
      </c>
      <c r="Z264" s="142" t="str">
        <f>IF(1=1,IF(X264="","",IF(AND(ISNUMBER(X264),X264&lt;1,Y264="kg"),MAX(1,ROUND(X264*1000,0)),IF(AND(ISNUMBER(X264),X264&lt;1,Y264="L"),MAX(1,ROUND(X264*100,0)),ROUND(X264,3)))),N("X39"))</f>
        <v/>
      </c>
      <c r="AA264" s="143" t="str">
        <f>IF(1=1,IF(X264="","",IF(AND(ISNUMBER(X264),X264&lt;1,Y264="kg"),"g",IF(AND(ISNUMBER(X264),X264&lt;1,Y264="L"),"cl",Y264))),N("Y39"))</f>
        <v/>
      </c>
      <c r="AB264" s="123" t="str">
        <f>IF(1=1,IF(E264="","",IF(F264="","A CONTROLER",IF(NOT(ISNUMBER(F264)),"TEXTE",IF(OR(W264="",W264&lt;=0),"COMMANDE COUVERTS INCOMPLETE",IF(G264="","UNITE MANQUANTE",IF(COUNTIF(B384:B428,AE264)=0,"UNITE A CONTROLER","OK")))))),N("Z6"))</f>
        <v/>
      </c>
      <c r="AD264" s="144" t="str">
        <f>IF(1=1,IF(E264="","",AD231),N("AB39"))</f>
        <v/>
      </c>
      <c r="AE264" s="125" t="str">
        <f>IF(1=1,IF(G264="","",UPPER(TRIM(SUBSTITUTE(SUBSTITUTE(G264&amp;"",CHAR(160)," ")," "," ")))),N("AC39"))</f>
        <v/>
      </c>
      <c r="AG264" s="244" t="s">
        <v>64</v>
      </c>
    </row>
    <row r="265" spans="1:33" ht="15.75" x14ac:dyDescent="0.25">
      <c r="A265" s="126" t="str">
        <f>IF(1=1,IF(E265="","",A231),N("A40"))</f>
        <v/>
      </c>
      <c r="B265" s="127" t="str">
        <f>IF(1=1,IF(E265="","",B231),N("B40"))</f>
        <v/>
      </c>
      <c r="C265" s="127"/>
      <c r="D265" s="129" t="str">
        <f>IF(ISBLANK(E265),"",LARGE(D231:D264,1)+1)</f>
        <v/>
      </c>
      <c r="E265" s="130"/>
      <c r="F265" s="131"/>
      <c r="G265" s="170"/>
      <c r="H265" s="105"/>
      <c r="I265" s="132" t="str">
        <f>IF(1=1,IF(E265="","",I231),N("H40"))</f>
        <v/>
      </c>
      <c r="J265" s="133" t="str">
        <f>IF(1=1,IF(E265="","",J231),N("I40"))</f>
        <v/>
      </c>
      <c r="K265" s="134" t="str">
        <f>IF(1=1,IF(E265="","",K231),N("J40"))</f>
        <v/>
      </c>
      <c r="L265" s="135" t="str">
        <f>IF(1=1,IF(OR(J265="",O265="",NOT(ISNUMBER(J265)),NOT(ISNUMBER(O265)),J265=0),"",O265/J265),N("L40"))</f>
        <v/>
      </c>
      <c r="M265" s="136" t="str">
        <f>IF(1=1,IF(OR(L265="",NOT(ISNUMBER(F265))),"",F265*L265*IFERROR(INDEX(D384:D428,MATCH(AE265,B384:B428,0)),1)),N("M13"))</f>
        <v/>
      </c>
      <c r="N265" s="137" t="str">
        <f>IF(1=1,IF(F265="","",IF(G265="","",IFERROR(INDEX(E384:E428,MATCH(AE265,B384:B428,0)),G265&amp;""))),N("N6"))</f>
        <v/>
      </c>
      <c r="O265" s="138" t="str">
        <f>IF(1=1,IF(E265="","",O231),N("K40"))</f>
        <v/>
      </c>
      <c r="P265" s="139" t="str">
        <f>IF(1=1,IF(M265="","",IF(AND(ISNUMBER(M265),M265&lt;1,N265="kg"),MAX(1,ROUND(M265*1000,0)),IF(AND(ISNUMBER(M265),M265&lt;1,N265="L"),MAX(1,ROUND(M265*100,0)),ROUND(M265,3)))),N("O40"))</f>
        <v/>
      </c>
      <c r="Q265" s="140" t="str">
        <f>IF(1=1,IF(M265="","",IF(AND(ISNUMBER(M265),M265&lt;1,N265="kg"),"g",IF(AND(ISNUMBER(M265),M265&lt;1,N265="L"),"cl",N265))),N("P40"))</f>
        <v/>
      </c>
      <c r="R265" s="161" t="str">
        <f>IF(1=1,IF(E265="","",IF(F265="","A CONTROLER",IF(NOT(ISNUMBER(F265)),"TEXTE",IF(OR(L265="",L265&lt;=0),"COMMANDE PRINCIPALE INCOMPLETE",IF(G265="","UNITE MANQUANTE",IF(COUNTIF(B384:B428,AE265)=0,"UNITE A CONTROLER","OK")))))),N("Q9"))</f>
        <v/>
      </c>
      <c r="S265" s="105"/>
      <c r="T265" s="141">
        <f t="shared" si="17"/>
        <v>0</v>
      </c>
      <c r="U265" s="133" t="str">
        <f>IF(1=1,IF(E265="","",U231),N("S40"))</f>
        <v/>
      </c>
      <c r="V265" s="133" t="str">
        <f>IF(1=1,IF(E265="","",V231),N("T40"))</f>
        <v/>
      </c>
      <c r="W265" s="135" t="str">
        <f>IF(1=1,IF(OR(U265="",V265="",NOT(ISNUMBER(U265)),NOT(ISNUMBER(V265)),U265=0),"",V265/U265),N("U40"))</f>
        <v/>
      </c>
      <c r="X265" s="136" t="str">
        <f>IF(1=1,IF(OR(W265="",NOT(ISNUMBER(F265))),"",F265*W265*IFERROR(INDEX(D384:D428,MATCH(AE265,B384:B428,0)),1)),N("V7"))</f>
        <v/>
      </c>
      <c r="Y265" s="137" t="str">
        <f>IF(1=1,IF(F265="","",IF(G265="","",IFERROR(INDEX(E384:E428,MATCH(AE265,B384:B428,0)),G265&amp;""))),N("W6"))</f>
        <v/>
      </c>
      <c r="Z265" s="142" t="str">
        <f>IF(1=1,IF(X265="","",IF(AND(ISNUMBER(X265),X265&lt;1,Y265="kg"),MAX(1,ROUND(X265*1000,0)),IF(AND(ISNUMBER(X265),X265&lt;1,Y265="L"),MAX(1,ROUND(X265*100,0)),ROUND(X265,3)))),N("X40"))</f>
        <v/>
      </c>
      <c r="AA265" s="143" t="str">
        <f>IF(1=1,IF(X265="","",IF(AND(ISNUMBER(X265),X265&lt;1,Y265="kg"),"g",IF(AND(ISNUMBER(X265),X265&lt;1,Y265="L"),"cl",Y265))),N("Y40"))</f>
        <v/>
      </c>
      <c r="AB265" s="123" t="str">
        <f>IF(1=1,IF(E265="","",IF(F265="","A CONTROLER",IF(NOT(ISNUMBER(F265)),"TEXTE",IF(OR(W265="",W265&lt;=0),"COMMANDE COUVERTS INCOMPLETE",IF(G265="","UNITE MANQUANTE",IF(COUNTIF(B384:B428,AE265)=0,"UNITE A CONTROLER","OK")))))),N("Z6"))</f>
        <v/>
      </c>
      <c r="AD265" s="144" t="str">
        <f>IF(1=1,IF(E265="","",AD231),N("AB40"))</f>
        <v/>
      </c>
      <c r="AE265" s="125" t="str">
        <f>IF(1=1,IF(G265="","",UPPER(TRIM(SUBSTITUTE(SUBSTITUTE(G265&amp;"",CHAR(160)," ")," "," ")))),N("AC40"))</f>
        <v/>
      </c>
      <c r="AG265" s="244" t="s">
        <v>66</v>
      </c>
    </row>
    <row r="266" spans="1:33" ht="23.25" x14ac:dyDescent="0.25">
      <c r="A266" s="207"/>
      <c r="B266" s="208" t="s">
        <v>234</v>
      </c>
      <c r="C266" s="209"/>
      <c r="D266" s="210" t="s">
        <v>239</v>
      </c>
      <c r="E266" s="209"/>
      <c r="F266" s="209"/>
      <c r="G266" s="209"/>
      <c r="H266" s="211"/>
      <c r="I266" s="209"/>
      <c r="J266" s="209"/>
      <c r="K266" s="209"/>
      <c r="L266" s="209"/>
      <c r="M266" s="209"/>
      <c r="N266" s="209"/>
      <c r="O266" s="209"/>
      <c r="P266" s="209" t="str">
        <f>D266</f>
        <v>SOUS-FAMILLE</v>
      </c>
      <c r="Q266" s="209"/>
      <c r="R266" s="209"/>
      <c r="S266" s="211"/>
      <c r="T266" s="212" t="s">
        <v>664</v>
      </c>
      <c r="U266" s="213" cm="1">
        <f t="array" ref="U266">SUMPRODUCT(LEN(E268:E301)-LEN(SUBSTITUTE(E268:E301,"*","")))</f>
        <v>0</v>
      </c>
      <c r="V266" s="209"/>
      <c r="W266" s="209" t="str">
        <f>D266</f>
        <v>SOUS-FAMILLE</v>
      </c>
      <c r="X266" s="209"/>
      <c r="Y266" s="209"/>
      <c r="Z266" s="209"/>
      <c r="AA266" s="209"/>
      <c r="AB266" s="214"/>
      <c r="AC266" s="209"/>
      <c r="AD266" s="209"/>
      <c r="AE266" s="215" t="str">
        <f>B268</f>
        <v>NOM DE LA RECETTE À SAISIR</v>
      </c>
      <c r="AG266" s="244" t="s">
        <v>68</v>
      </c>
    </row>
    <row r="267" spans="1:33" ht="32.25" thickBot="1" x14ac:dyDescent="0.3">
      <c r="A267" s="92" t="s">
        <v>155</v>
      </c>
      <c r="B267" s="92" t="s">
        <v>1</v>
      </c>
      <c r="C267" s="92"/>
      <c r="D267" s="92" t="s">
        <v>2</v>
      </c>
      <c r="E267" s="92" t="s">
        <v>117</v>
      </c>
      <c r="F267" s="92" t="s">
        <v>3</v>
      </c>
      <c r="G267" s="92" t="s">
        <v>4</v>
      </c>
      <c r="H267" s="81"/>
      <c r="I267" s="157" t="s">
        <v>5</v>
      </c>
      <c r="J267" s="92" t="s">
        <v>114</v>
      </c>
      <c r="K267" s="92" t="s">
        <v>4</v>
      </c>
      <c r="L267" s="92" t="s">
        <v>6</v>
      </c>
      <c r="M267" s="94" t="s">
        <v>7</v>
      </c>
      <c r="N267" s="94" t="s">
        <v>116</v>
      </c>
      <c r="O267" s="95" t="s">
        <v>115</v>
      </c>
      <c r="P267" s="96" t="s">
        <v>8</v>
      </c>
      <c r="Q267" s="97" t="s">
        <v>9</v>
      </c>
      <c r="R267" s="92" t="s">
        <v>10</v>
      </c>
      <c r="S267" s="81"/>
      <c r="T267" s="92" t="s">
        <v>117</v>
      </c>
      <c r="U267" s="98" t="s">
        <v>11</v>
      </c>
      <c r="V267" s="95" t="s">
        <v>12</v>
      </c>
      <c r="W267" s="92" t="s">
        <v>13</v>
      </c>
      <c r="X267" s="94" t="s">
        <v>7</v>
      </c>
      <c r="Y267" s="94" t="s">
        <v>116</v>
      </c>
      <c r="Z267" s="99" t="s">
        <v>8</v>
      </c>
      <c r="AA267" s="97" t="s">
        <v>9</v>
      </c>
      <c r="AB267" s="99" t="s">
        <v>10</v>
      </c>
      <c r="AC267" s="240"/>
      <c r="AD267" s="92" t="s">
        <v>14</v>
      </c>
      <c r="AE267" s="92" t="s">
        <v>15</v>
      </c>
      <c r="AG267" s="244" t="s">
        <v>70</v>
      </c>
    </row>
    <row r="268" spans="1:33" ht="18.75" x14ac:dyDescent="0.25">
      <c r="A268" s="158" t="s">
        <v>5640</v>
      </c>
      <c r="B268" s="101" t="s">
        <v>20</v>
      </c>
      <c r="C268" s="101"/>
      <c r="D268" s="102">
        <v>0</v>
      </c>
      <c r="E268" s="103" t="s">
        <v>21</v>
      </c>
      <c r="F268" s="104">
        <v>10</v>
      </c>
      <c r="G268" s="8" t="s">
        <v>119</v>
      </c>
      <c r="H268" s="105"/>
      <c r="I268" s="106" t="str">
        <f>E268</f>
        <v>ÉLÉMENT PRINCIPAL À SAISIR</v>
      </c>
      <c r="J268" s="107">
        <f>F268</f>
        <v>10</v>
      </c>
      <c r="K268" s="108" t="str">
        <f>G268</f>
        <v>Quoi ?</v>
      </c>
      <c r="L268" s="109">
        <f>IF(1=1,IF(OR(J268="",O268="",NOT(ISNUMBER(J268)),NOT(ISNUMBER(O268)),J268=0),"",O268/J268),N("L6"))</f>
        <v>15</v>
      </c>
      <c r="M268" s="110">
        <f>IF(1=1,IF(OR(L268="",NOT(ISNUMBER(F268))),"",F268*L268*IFERROR(INDEX(D384:D428,MATCH(AE268,B384:B428,0)),1)),N("M13"))</f>
        <v>150</v>
      </c>
      <c r="N268" s="111" t="str">
        <f>IF(1=1,IF(F268="","",IF(G268="","",IFERROR(INDEX(E384:E428,MATCH(AE268,B384:B428,0)),G268&amp;""))),N("N6"))</f>
        <v>Quoi ?</v>
      </c>
      <c r="O268" s="112">
        <v>150</v>
      </c>
      <c r="P268" s="113">
        <f>IF(1=1,IF(M268="","",IF(AND(ISNUMBER(M268),M268&lt;1,N268="kg"),MAX(1,ROUND(M268*1000,0)),IF(AND(ISNUMBER(M268),M268&lt;1,N268="L"),MAX(1,ROUND(M268*100,0)),ROUND(M268,3)))),N("O6"))</f>
        <v>150</v>
      </c>
      <c r="Q268" s="114" t="str">
        <f>IF(1=1,IF(M268="","",IF(AND(ISNUMBER(M268),M268&lt;1,N268="kg"),"g",IF(AND(ISNUMBER(M268),M268&lt;1,N268="L"),"cl",N268))),N("P6"))</f>
        <v>Quoi ?</v>
      </c>
      <c r="R268" s="115" t="str">
        <f>IF(1=1,IF(E268="","",IF(F268="","A CONTROLER",IF(NOT(ISNUMBER(F268)),"TEXTE",IF(OR(L268="",L268&lt;=0),"COMMANDE PRINCIPALE INCOMPLETE",IF(G268="","UNITE MANQUANTE",IF(COUNTIF(B384:B428,AE268)=0,"UNITE A CONTROLER","OK")))))),N("Q9"))</f>
        <v>UNITE A CONTROLER</v>
      </c>
      <c r="S268" s="105"/>
      <c r="T268" s="159" t="str">
        <f>B268</f>
        <v>NOM DE LA RECETTE À SAISIR</v>
      </c>
      <c r="U268" s="117">
        <v>100</v>
      </c>
      <c r="V268" s="112">
        <v>150</v>
      </c>
      <c r="W268" s="118">
        <f>IF(1=1,IF(OR(U268="",V268="",NOT(ISNUMBER(U268)),NOT(ISNUMBER(V268)),U268=0),"",V268/U268),N("U6"))</f>
        <v>1.5</v>
      </c>
      <c r="X268" s="119">
        <f>IF(1=1,IF(OR(W268="",NOT(ISNUMBER(F268))),"",F268*W268*IFERROR(INDEX(D384:D428,MATCH(AE268,B384:B428,0)),1)),N("V7"))</f>
        <v>15</v>
      </c>
      <c r="Y268" s="120" t="str">
        <f>IF(1=1,IF(F268="","",IF(G268="","",IFERROR(INDEX(E384:E428,MATCH(AE268,B384:B428,0)),G268&amp;""))),N("W6"))</f>
        <v>Quoi ?</v>
      </c>
      <c r="Z268" s="121">
        <f>IF(1=1,IF(X268="","",IF(AND(ISNUMBER(X268),X268&lt;1,Y268="kg"),MAX(1,ROUND(X268*1000,0)),IF(AND(ISNUMBER(X268),X268&lt;1,Y268="L"),MAX(1,ROUND(X268*100,0)),ROUND(X268,3)))),N("X6"))</f>
        <v>15</v>
      </c>
      <c r="AA268" s="122" t="str">
        <f>IF(1=1,IF(X268="","",IF(AND(ISNUMBER(X268),X268&lt;1,Y268="kg"),"g",IF(AND(ISNUMBER(X268),X268&lt;1,Y268="L"),"cl",Y268))),N("Y6"))</f>
        <v>Quoi ?</v>
      </c>
      <c r="AB268" s="123" t="str">
        <f>IF(1=1,IF(E268="","",IF(F268="","A CONTROLER",IF(NOT(ISNUMBER(F268)),"TEXTE",IF(OR(W268="",W268&lt;=0),"COMMANDE COUVERTS INCOMPLETE",IF(G268="","UNITE MANQUANTE",IF(COUNTIF(B384:B428,AE268)=0,"UNITE A CONTROLER","OK")))))),N("Z6"))</f>
        <v>UNITE A CONTROLER</v>
      </c>
      <c r="AD268" s="124">
        <v>62</v>
      </c>
      <c r="AE268" s="125" t="str">
        <f>IF(1=1,IF(G268="","",UPPER(TRIM(SUBSTITUTE(SUBSTITUTE(G268&amp;"",CHAR(160)," ")," "," ")))),N("AC6"))</f>
        <v>QUOI ?</v>
      </c>
      <c r="AG268" s="244" t="s">
        <v>72</v>
      </c>
    </row>
    <row r="269" spans="1:33" ht="15.75" x14ac:dyDescent="0.25">
      <c r="A269" s="160" t="str">
        <f>IF(1=1,IF(E269="","",A268),N("A7"))</f>
        <v/>
      </c>
      <c r="B269" s="127" t="str">
        <f>IF(1=1,IF(E269="","",B268),N("B7"))</f>
        <v/>
      </c>
      <c r="C269" s="128"/>
      <c r="D269" s="129" t="str">
        <f>IF(ISBLANK(E269),"",LARGE(D268:D268,1)+1)</f>
        <v/>
      </c>
      <c r="E269" s="130"/>
      <c r="F269" s="131"/>
      <c r="G269" s="170"/>
      <c r="H269" s="105"/>
      <c r="I269" s="132" t="str">
        <f>IF(1=1,IF(E269="","",I268),N("H7"))</f>
        <v/>
      </c>
      <c r="J269" s="133" t="str">
        <f>IF(1=1,IF(E269="","",J268),N("I7"))</f>
        <v/>
      </c>
      <c r="K269" s="134" t="str">
        <f>IF(1=1,IF(E269="","",K268),N("J7"))</f>
        <v/>
      </c>
      <c r="L269" s="135" t="str">
        <f>IF(1=1,IF(OR(J269="",O269="",NOT(ISNUMBER(J269)),NOT(ISNUMBER(O269)),J269=0),"",O269/J269),N("L7"))</f>
        <v/>
      </c>
      <c r="M269" s="136" t="str">
        <f>IF(1=1,IF(OR(L269="",NOT(ISNUMBER(F269))),"",F269*L269*IFERROR(INDEX(D384:D428,MATCH(AE269,B384:B428,0)),1)),N("M13"))</f>
        <v/>
      </c>
      <c r="N269" s="137" t="str">
        <f>IF(1=1,IF(F269="","",IF(G269="","",IFERROR(INDEX(E384:E428,MATCH(AE269,B384:B428,0)),G269&amp;""))),N("N6"))</f>
        <v/>
      </c>
      <c r="O269" s="138" t="str">
        <f>IF(1=1,IF(E269="","",O268),N("K7"))</f>
        <v/>
      </c>
      <c r="P269" s="139" t="str">
        <f>IF(1=1,IF(M269="","",IF(AND(ISNUMBER(M269),M269&lt;1,N269="kg"),MAX(1,ROUND(M269*1000,0)),IF(AND(ISNUMBER(M269),M269&lt;1,N269="L"),MAX(1,ROUND(M269*100,0)),ROUND(M269,3)))),N("O7"))</f>
        <v/>
      </c>
      <c r="Q269" s="140" t="str">
        <f>IF(1=1,IF(M269="","",IF(AND(ISNUMBER(M269),M269&lt;1,N269="kg"),"g",IF(AND(ISNUMBER(M269),M269&lt;1,N269="L"),"cl",N269))),N("P7"))</f>
        <v/>
      </c>
      <c r="R269" s="161" t="str">
        <f>IF(1=1,IF(E269="","",IF(F269="","A CONTROLER",IF(NOT(ISNUMBER(F269)),"TEXTE",IF(OR(L269="",L269&lt;=0),"COMMANDE PRINCIPALE INCOMPLETE",IF(G269="","UNITE MANQUANTE",IF(COUNTIF(B384:B428,AE269)=0,"UNITE A CONTROLER","OK")))))),N("Q9"))</f>
        <v/>
      </c>
      <c r="S269" s="105"/>
      <c r="T269" s="141">
        <f t="shared" ref="T269:T302" si="18">E269</f>
        <v>0</v>
      </c>
      <c r="U269" s="133" t="str">
        <f>IF(1=1,IF(E269="","",U268),N("S7"))</f>
        <v/>
      </c>
      <c r="V269" s="133" t="str">
        <f>IF(1=1,IF(E269="","",V268),N("T7"))</f>
        <v/>
      </c>
      <c r="W269" s="135" t="str">
        <f>IF(1=1,IF(OR(U269="",V269="",NOT(ISNUMBER(U269)),NOT(ISNUMBER(V269)),U269=0),"",V269/U269),N("U7"))</f>
        <v/>
      </c>
      <c r="X269" s="136" t="str">
        <f>IF(1=1,IF(OR(W269="",NOT(ISNUMBER(F269))),"",F269*W269*IFERROR(INDEX(D384:D428,MATCH(AE269,B384:B428,0)),1)),N("V7"))</f>
        <v/>
      </c>
      <c r="Y269" s="137" t="str">
        <f>IF(1=1,IF(F269="","",IF(G269="","",IFERROR(INDEX(E384:E428,MATCH(AE269,B384:B428,0)),G269&amp;""))),N("W6"))</f>
        <v/>
      </c>
      <c r="Z269" s="142" t="str">
        <f>IF(1=1,IF(X269="","",IF(AND(ISNUMBER(X269),X269&lt;1,Y269="kg"),MAX(1,ROUND(X269*1000,0)),IF(AND(ISNUMBER(X269),X269&lt;1,Y269="L"),MAX(1,ROUND(X269*100,0)),ROUND(X269,3)))),N("X7"))</f>
        <v/>
      </c>
      <c r="AA269" s="143" t="str">
        <f>IF(1=1,IF(X269="","",IF(AND(ISNUMBER(X269),X269&lt;1,Y269="kg"),"g",IF(AND(ISNUMBER(X269),X269&lt;1,Y269="L"),"cl",Y269))),N("Y7"))</f>
        <v/>
      </c>
      <c r="AB269" s="123" t="str">
        <f>IF(1=1,IF(E269="","",IF(F269="","A CONTROLER",IF(NOT(ISNUMBER(F269)),"TEXTE",IF(OR(W269="",W269&lt;=0),"COMMANDE COUVERTS INCOMPLETE",IF(G269="","UNITE MANQUANTE",IF(COUNTIF(B384:B428,AE269)=0,"UNITE A CONTROLER","OK")))))),N("Z6"))</f>
        <v/>
      </c>
      <c r="AD269" s="144" t="str">
        <f>IF(1=1,IF(E269="","",AD268),N("AB7"))</f>
        <v/>
      </c>
      <c r="AE269" s="125" t="str">
        <f>IF(1=1,IF(G269="","",UPPER(TRIM(SUBSTITUTE(SUBSTITUTE(G269&amp;"",CHAR(160)," ")," "," ")))),N("AC7"))</f>
        <v/>
      </c>
      <c r="AG269" s="244" t="s">
        <v>74</v>
      </c>
    </row>
    <row r="270" spans="1:33" ht="15.75" x14ac:dyDescent="0.25">
      <c r="A270" s="160" t="str">
        <f>IF(1=1,IF(E270="","",A268),N("A8"))</f>
        <v/>
      </c>
      <c r="B270" s="127" t="str">
        <f>IF(1=1,IF(E270="","",B268),N("B8"))</f>
        <v/>
      </c>
      <c r="C270" s="128"/>
      <c r="D270" s="129" t="str">
        <f>IF(ISBLANK(E270),"",LARGE(D268:D269,1)+1)</f>
        <v/>
      </c>
      <c r="E270" s="130"/>
      <c r="F270" s="131"/>
      <c r="G270" s="170"/>
      <c r="H270" s="105"/>
      <c r="I270" s="132" t="str">
        <f>IF(1=1,IF(E270="","",I268),N("H8"))</f>
        <v/>
      </c>
      <c r="J270" s="133" t="str">
        <f>IF(1=1,IF(E270="","",J268),N("I8"))</f>
        <v/>
      </c>
      <c r="K270" s="134" t="str">
        <f>IF(1=1,IF(E270="","",K268),N("J8"))</f>
        <v/>
      </c>
      <c r="L270" s="135" t="str">
        <f>IF(1=1,IF(OR(J270="",O270="",NOT(ISNUMBER(J270)),NOT(ISNUMBER(O270)),J270=0),"",O270/J270),N("L8"))</f>
        <v/>
      </c>
      <c r="M270" s="136" t="str">
        <f>IF(1=1,IF(OR(L270="",NOT(ISNUMBER(F270))),"",F270*L270*IFERROR(INDEX(D384:D428,MATCH(AE270,B384:B428,0)),1)),N("M13"))</f>
        <v/>
      </c>
      <c r="N270" s="137" t="str">
        <f>IF(1=1,IF(F270="","",IF(G270="","",IFERROR(INDEX(E384:E428,MATCH(AE270,B384:B428,0)),G270&amp;""))),N("N6"))</f>
        <v/>
      </c>
      <c r="O270" s="138" t="str">
        <f>IF(1=1,IF(E270="","",O268),N("K8"))</f>
        <v/>
      </c>
      <c r="P270" s="139" t="str">
        <f>IF(1=1,IF(M270="","",IF(AND(ISNUMBER(M270),M270&lt;1,N270="kg"),MAX(1,ROUND(M270*1000,0)),IF(AND(ISNUMBER(M270),M270&lt;1,N270="L"),MAX(1,ROUND(M270*100,0)),ROUND(M270,3)))),N("O8"))</f>
        <v/>
      </c>
      <c r="Q270" s="140" t="str">
        <f>IF(1=1,IF(M270="","",IF(AND(ISNUMBER(M270),M270&lt;1,N270="kg"),"g",IF(AND(ISNUMBER(M270),M270&lt;1,N270="L"),"cl",N270))),N("P8"))</f>
        <v/>
      </c>
      <c r="R270" s="161" t="str">
        <f>IF(1=1,IF(E270="","",IF(F270="","A CONTROLER",IF(NOT(ISNUMBER(F270)),"TEXTE",IF(OR(L270="",L270&lt;=0),"COMMANDE PRINCIPALE INCOMPLETE",IF(G270="","UNITE MANQUANTE",IF(COUNTIF(B384:B428,AE270)=0,"UNITE A CONTROLER","OK")))))),N("Q9"))</f>
        <v/>
      </c>
      <c r="S270" s="105"/>
      <c r="T270" s="141">
        <f t="shared" si="18"/>
        <v>0</v>
      </c>
      <c r="U270" s="133" t="str">
        <f>IF(1=1,IF(E270="","",U268),N("S8"))</f>
        <v/>
      </c>
      <c r="V270" s="133" t="str">
        <f>IF(1=1,IF(E270="","",V268),N("T8"))</f>
        <v/>
      </c>
      <c r="W270" s="135" t="str">
        <f>IF(1=1,IF(OR(U270="",V270="",NOT(ISNUMBER(U270)),NOT(ISNUMBER(V270)),U270=0),"",V270/U270),N("U8"))</f>
        <v/>
      </c>
      <c r="X270" s="136" t="str">
        <f>IF(1=1,IF(OR(W270="",NOT(ISNUMBER(F270))),"",F270*W270*IFERROR(INDEX(D384:D428,MATCH(AE270,B384:B428,0)),1)),N("V7"))</f>
        <v/>
      </c>
      <c r="Y270" s="137" t="str">
        <f>IF(1=1,IF(F270="","",IF(G270="","",IFERROR(INDEX(E384:E428,MATCH(AE270,B384:B428,0)),G270&amp;""))),N("W6"))</f>
        <v/>
      </c>
      <c r="Z270" s="142" t="str">
        <f>IF(1=1,IF(X270="","",IF(AND(ISNUMBER(X270),X270&lt;1,Y270="kg"),MAX(1,ROUND(X270*1000,0)),IF(AND(ISNUMBER(X270),X270&lt;1,Y270="L"),MAX(1,ROUND(X270*100,0)),ROUND(X270,3)))),N("X8"))</f>
        <v/>
      </c>
      <c r="AA270" s="143" t="str">
        <f>IF(1=1,IF(X270="","",IF(AND(ISNUMBER(X270),X270&lt;1,Y270="kg"),"g",IF(AND(ISNUMBER(X270),X270&lt;1,Y270="L"),"cl",Y270))),N("Y8"))</f>
        <v/>
      </c>
      <c r="AB270" s="123" t="str">
        <f>IF(1=1,IF(E270="","",IF(F270="","A CONTROLER",IF(NOT(ISNUMBER(F270)),"TEXTE",IF(OR(W270="",W270&lt;=0),"COMMANDE COUVERTS INCOMPLETE",IF(G270="","UNITE MANQUANTE",IF(COUNTIF(B384:B428,AE270)=0,"UNITE A CONTROLER","OK")))))),N("Z6"))</f>
        <v/>
      </c>
      <c r="AD270" s="144" t="str">
        <f>IF(1=1,IF(E270="","",AD268),N("AB8"))</f>
        <v/>
      </c>
      <c r="AE270" s="125" t="str">
        <f>IF(1=1,IF(G270="","",UPPER(TRIM(SUBSTITUTE(SUBSTITUTE(G270&amp;"",CHAR(160)," ")," "," ")))),N("AC8"))</f>
        <v/>
      </c>
      <c r="AG270" s="244" t="s">
        <v>76</v>
      </c>
    </row>
    <row r="271" spans="1:33" ht="15.75" x14ac:dyDescent="0.25">
      <c r="A271" s="160" t="str">
        <f>IF(1=1,IF(E271="","",A268),N("A9"))</f>
        <v/>
      </c>
      <c r="B271" s="127" t="str">
        <f>IF(1=1,IF(E271="","",B268),N("B9"))</f>
        <v/>
      </c>
      <c r="C271" s="128"/>
      <c r="D271" s="129" t="str">
        <f>IF(ISBLANK(E271),"",LARGE(D268:D270,1)+1)</f>
        <v/>
      </c>
      <c r="E271" s="130"/>
      <c r="F271" s="131"/>
      <c r="G271" s="170"/>
      <c r="H271" s="105"/>
      <c r="I271" s="132" t="str">
        <f>IF(1=1,IF(E271="","",I268),N("H9"))</f>
        <v/>
      </c>
      <c r="J271" s="133" t="str">
        <f>IF(1=1,IF(E271="","",J268),N("I9"))</f>
        <v/>
      </c>
      <c r="K271" s="134" t="str">
        <f>IF(1=1,IF(E271="","",K268),N("J9"))</f>
        <v/>
      </c>
      <c r="L271" s="135" t="str">
        <f>IF(1=1,IF(OR(J271="",O271="",NOT(ISNUMBER(J271)),NOT(ISNUMBER(O271)),J271=0),"",O271/J271),N("L9"))</f>
        <v/>
      </c>
      <c r="M271" s="136" t="str">
        <f>IF(1=1,IF(OR(L271="",NOT(ISNUMBER(F271))),"",F271*L271*IFERROR(INDEX(D384:D428,MATCH(AE271,B384:B428,0)),1)),N("M13"))</f>
        <v/>
      </c>
      <c r="N271" s="137" t="str">
        <f>IF(1=1,IF(F271="","",IF(G271="","",IFERROR(INDEX(E384:E428,MATCH(AE271,B384:B428,0)),G271&amp;""))),N("N6"))</f>
        <v/>
      </c>
      <c r="O271" s="138" t="str">
        <f>IF(1=1,IF(E271="","",O268),N("K9"))</f>
        <v/>
      </c>
      <c r="P271" s="139" t="str">
        <f>IF(1=1,IF(M271="","",IF(AND(ISNUMBER(M271),M271&lt;1,N271="kg"),MAX(1,ROUND(M271*1000,0)),IF(AND(ISNUMBER(M271),M271&lt;1,N271="L"),MAX(1,ROUND(M271*100,0)),ROUND(M271,3)))),N("O9"))</f>
        <v/>
      </c>
      <c r="Q271" s="140" t="str">
        <f>IF(1=1,IF(M271="","",IF(AND(ISNUMBER(M271),M271&lt;1,N271="kg"),"g",IF(AND(ISNUMBER(M271),M271&lt;1,N271="L"),"cl",N271))),N("P9"))</f>
        <v/>
      </c>
      <c r="R271" s="161" t="str">
        <f>IF(1=1,IF(E271="","",IF(F271="","A CONTROLER",IF(NOT(ISNUMBER(F271)),"TEXTE",IF(OR(L271="",L271&lt;=0),"COMMANDE PRINCIPALE INCOMPLETE",IF(G271="","UNITE MANQUANTE",IF(COUNTIF(B384:B428,AE271)=0,"UNITE A CONTROLER","OK")))))),N("Q9"))</f>
        <v/>
      </c>
      <c r="S271" s="105"/>
      <c r="T271" s="141">
        <f t="shared" si="18"/>
        <v>0</v>
      </c>
      <c r="U271" s="133" t="str">
        <f>IF(1=1,IF(E271="","",U268),N("S9"))</f>
        <v/>
      </c>
      <c r="V271" s="133" t="str">
        <f>IF(1=1,IF(E271="","",V268),N("T9"))</f>
        <v/>
      </c>
      <c r="W271" s="135" t="str">
        <f>IF(1=1,IF(OR(U271="",V271="",NOT(ISNUMBER(U271)),NOT(ISNUMBER(V271)),U271=0),"",V271/U271),N("U9"))</f>
        <v/>
      </c>
      <c r="X271" s="136" t="str">
        <f>IF(1=1,IF(OR(W271="",NOT(ISNUMBER(F271))),"",F271*W271*IFERROR(INDEX(D384:D428,MATCH(AE271,B384:B428,0)),1)),N("V7"))</f>
        <v/>
      </c>
      <c r="Y271" s="137" t="str">
        <f>IF(1=1,IF(F271="","",IF(G271="","",IFERROR(INDEX(E384:E428,MATCH(AE271,B384:B428,0)),G271&amp;""))),N("W6"))</f>
        <v/>
      </c>
      <c r="Z271" s="142" t="str">
        <f>IF(1=1,IF(X271="","",IF(AND(ISNUMBER(X271),X271&lt;1,Y271="kg"),MAX(1,ROUND(X271*1000,0)),IF(AND(ISNUMBER(X271),X271&lt;1,Y271="L"),MAX(1,ROUND(X271*100,0)),ROUND(X271,3)))),N("X9"))</f>
        <v/>
      </c>
      <c r="AA271" s="143" t="str">
        <f>IF(1=1,IF(X271="","",IF(AND(ISNUMBER(X271),X271&lt;1,Y271="kg"),"g",IF(AND(ISNUMBER(X271),X271&lt;1,Y271="L"),"cl",Y271))),N("Y9"))</f>
        <v/>
      </c>
      <c r="AB271" s="123" t="str">
        <f>IF(1=1,IF(E271="","",IF(F271="","A CONTROLER",IF(NOT(ISNUMBER(F271)),"TEXTE",IF(OR(W271="",W271&lt;=0),"COMMANDE COUVERTS INCOMPLETE",IF(G271="","UNITE MANQUANTE",IF(COUNTIF(B384:B428,AE271)=0,"UNITE A CONTROLER","OK")))))),N("Z6"))</f>
        <v/>
      </c>
      <c r="AD271" s="144" t="str">
        <f>IF(1=1,IF(E271="","",AD268),N("AB9"))</f>
        <v/>
      </c>
      <c r="AE271" s="125" t="str">
        <f>IF(1=1,IF(G271="","",UPPER(TRIM(SUBSTITUTE(SUBSTITUTE(G271&amp;"",CHAR(160)," ")," "," ")))),N("AC9"))</f>
        <v/>
      </c>
      <c r="AG271" s="244" t="s">
        <v>78</v>
      </c>
    </row>
    <row r="272" spans="1:33" ht="15.75" x14ac:dyDescent="0.25">
      <c r="A272" s="160" t="str">
        <f>IF(1=1,IF(E272="","",A268),N("A10"))</f>
        <v/>
      </c>
      <c r="B272" s="127" t="str">
        <f>IF(1=1,IF(E272="","",B268),N("B10"))</f>
        <v/>
      </c>
      <c r="C272" s="128"/>
      <c r="D272" s="129" t="str">
        <f>IF(ISBLANK(E272),"",LARGE(D268:D271,1)+1)</f>
        <v/>
      </c>
      <c r="E272" s="130"/>
      <c r="F272" s="131"/>
      <c r="G272" s="170"/>
      <c r="H272" s="105"/>
      <c r="I272" s="132" t="str">
        <f>IF(1=1,IF(E272="","",I268),N("H10"))</f>
        <v/>
      </c>
      <c r="J272" s="133" t="str">
        <f>IF(1=1,IF(E272="","",J268),N("I10"))</f>
        <v/>
      </c>
      <c r="K272" s="134" t="str">
        <f>IF(1=1,IF(E272="","",K268),N("J10"))</f>
        <v/>
      </c>
      <c r="L272" s="135" t="str">
        <f>IF(1=1,IF(OR(J272="",O272="",NOT(ISNUMBER(J272)),NOT(ISNUMBER(O272)),J272=0),"",O272/J272),N("L10"))</f>
        <v/>
      </c>
      <c r="M272" s="136" t="str">
        <f>IF(1=1,IF(OR(L272="",NOT(ISNUMBER(F272))),"",F272*L272*IFERROR(INDEX(D384:D428,MATCH(AE272,B384:B428,0)),1)),N("M13"))</f>
        <v/>
      </c>
      <c r="N272" s="137" t="str">
        <f>IF(1=1,IF(F272="","",IF(G272="","",IFERROR(INDEX(E384:E428,MATCH(AE272,B384:B428,0)),G272&amp;""))),N("N6"))</f>
        <v/>
      </c>
      <c r="O272" s="138" t="str">
        <f>IF(1=1,IF(E272="","",O268),N("K10"))</f>
        <v/>
      </c>
      <c r="P272" s="139" t="str">
        <f>IF(1=1,IF(M272="","",IF(AND(ISNUMBER(M272),M272&lt;1,N272="kg"),MAX(1,ROUND(M272*1000,0)),IF(AND(ISNUMBER(M272),M272&lt;1,N272="L"),MAX(1,ROUND(M272*100,0)),ROUND(M272,3)))),N("O10"))</f>
        <v/>
      </c>
      <c r="Q272" s="140" t="str">
        <f>IF(1=1,IF(M272="","",IF(AND(ISNUMBER(M272),M272&lt;1,N272="kg"),"g",IF(AND(ISNUMBER(M272),M272&lt;1,N272="L"),"cl",N272))),N("P10"))</f>
        <v/>
      </c>
      <c r="R272" s="161" t="str">
        <f>IF(1=1,IF(E272="","",IF(F272="","A CONTROLER",IF(NOT(ISNUMBER(F272)),"TEXTE",IF(OR(L272="",L272&lt;=0),"COMMANDE PRINCIPALE INCOMPLETE",IF(G272="","UNITE MANQUANTE",IF(COUNTIF(B384:B428,AE272)=0,"UNITE A CONTROLER","OK")))))),N("Q9"))</f>
        <v/>
      </c>
      <c r="S272" s="105"/>
      <c r="T272" s="141">
        <f t="shared" si="18"/>
        <v>0</v>
      </c>
      <c r="U272" s="133" t="str">
        <f>IF(1=1,IF(E272="","",U268),N("S10"))</f>
        <v/>
      </c>
      <c r="V272" s="133" t="str">
        <f>IF(1=1,IF(E272="","",V268),N("T10"))</f>
        <v/>
      </c>
      <c r="W272" s="135" t="str">
        <f>IF(1=1,IF(OR(U272="",V272="",NOT(ISNUMBER(U272)),NOT(ISNUMBER(V272)),U272=0),"",V272/U272),N("U10"))</f>
        <v/>
      </c>
      <c r="X272" s="136" t="str">
        <f>IF(1=1,IF(OR(W272="",NOT(ISNUMBER(F272))),"",F272*W272*IFERROR(INDEX(D384:D428,MATCH(AE272,B384:B428,0)),1)),N("V7"))</f>
        <v/>
      </c>
      <c r="Y272" s="137" t="str">
        <f>IF(1=1,IF(F272="","",IF(G272="","",IFERROR(INDEX(E384:E428,MATCH(AE272,B384:B428,0)),G272&amp;""))),N("W6"))</f>
        <v/>
      </c>
      <c r="Z272" s="142" t="str">
        <f>IF(1=1,IF(X272="","",IF(AND(ISNUMBER(X272),X272&lt;1,Y272="kg"),MAX(1,ROUND(X272*1000,0)),IF(AND(ISNUMBER(X272),X272&lt;1,Y272="L"),MAX(1,ROUND(X272*100,0)),ROUND(X272,3)))),N("X10"))</f>
        <v/>
      </c>
      <c r="AA272" s="143" t="str">
        <f>IF(1=1,IF(X272="","",IF(AND(ISNUMBER(X272),X272&lt;1,Y272="kg"),"g",IF(AND(ISNUMBER(X272),X272&lt;1,Y272="L"),"cl",Y272))),N("Y10"))</f>
        <v/>
      </c>
      <c r="AB272" s="123" t="str">
        <f>IF(1=1,IF(E272="","",IF(F272="","A CONTROLER",IF(NOT(ISNUMBER(F272)),"TEXTE",IF(OR(W272="",W272&lt;=0),"COMMANDE COUVERTS INCOMPLETE",IF(G272="","UNITE MANQUANTE",IF(COUNTIF(B384:B428,AE272)=0,"UNITE A CONTROLER","OK")))))),N("Z6"))</f>
        <v/>
      </c>
      <c r="AD272" s="144" t="str">
        <f>IF(1=1,IF(E272="","",AD268),N("AB10"))</f>
        <v/>
      </c>
      <c r="AE272" s="125" t="str">
        <f>IF(1=1,IF(G272="","",UPPER(TRIM(SUBSTITUTE(SUBSTITUTE(G272&amp;"",CHAR(160)," ")," "," ")))),N("AC10"))</f>
        <v/>
      </c>
      <c r="AG272" s="244" t="s">
        <v>80</v>
      </c>
    </row>
    <row r="273" spans="1:33" ht="15.75" x14ac:dyDescent="0.25">
      <c r="A273" s="160" t="str">
        <f>IF(1=1,IF(E273="","",A268),N("A11"))</f>
        <v/>
      </c>
      <c r="B273" s="127" t="str">
        <f>IF(1=1,IF(E273="","",B268),N("B11"))</f>
        <v/>
      </c>
      <c r="C273" s="128"/>
      <c r="D273" s="129" t="str">
        <f>IF(ISBLANK(E273),"",LARGE(D268:D272,1)+1)</f>
        <v/>
      </c>
      <c r="E273" s="130"/>
      <c r="F273" s="131"/>
      <c r="G273" s="170"/>
      <c r="H273" s="105"/>
      <c r="I273" s="132" t="str">
        <f>IF(1=1,IF(E273="","",I268),N("H11"))</f>
        <v/>
      </c>
      <c r="J273" s="133" t="str">
        <f>IF(1=1,IF(E273="","",J268),N("I11"))</f>
        <v/>
      </c>
      <c r="K273" s="134" t="str">
        <f>IF(1=1,IF(E273="","",K268),N("J11"))</f>
        <v/>
      </c>
      <c r="L273" s="135" t="str">
        <f>IF(1=1,IF(OR(J273="",O273="",NOT(ISNUMBER(J273)),NOT(ISNUMBER(O273)),J273=0),"",O273/J273),N("L11"))</f>
        <v/>
      </c>
      <c r="M273" s="136" t="str">
        <f>IF(1=1,IF(OR(L273="",NOT(ISNUMBER(F273))),"",F273*L273*IFERROR(INDEX(D384:D428,MATCH(AE273,B384:B428,0)),1)),N("M13"))</f>
        <v/>
      </c>
      <c r="N273" s="137" t="str">
        <f>IF(1=1,IF(F273="","",IF(G273="","",IFERROR(INDEX(E384:E428,MATCH(AE273,B384:B428,0)),G273&amp;""))),N("N6"))</f>
        <v/>
      </c>
      <c r="O273" s="138" t="str">
        <f>IF(1=1,IF(E273="","",O268),N("K11"))</f>
        <v/>
      </c>
      <c r="P273" s="139" t="str">
        <f>IF(1=1,IF(M273="","",IF(AND(ISNUMBER(M273),M273&lt;1,N273="kg"),MAX(1,ROUND(M273*1000,0)),IF(AND(ISNUMBER(M273),M273&lt;1,N273="L"),MAX(1,ROUND(M273*100,0)),ROUND(M273,3)))),N("O11"))</f>
        <v/>
      </c>
      <c r="Q273" s="140" t="str">
        <f>IF(1=1,IF(M273="","",IF(AND(ISNUMBER(M273),M273&lt;1,N273="kg"),"g",IF(AND(ISNUMBER(M273),M273&lt;1,N273="L"),"cl",N273))),N("P11"))</f>
        <v/>
      </c>
      <c r="R273" s="161" t="str">
        <f>IF(1=1,IF(E273="","",IF(F273="","A CONTROLER",IF(NOT(ISNUMBER(F273)),"TEXTE",IF(OR(L273="",L273&lt;=0),"COMMANDE PRINCIPALE INCOMPLETE",IF(G273="","UNITE MANQUANTE",IF(COUNTIF(B384:B428,AE273)=0,"UNITE A CONTROLER","OK")))))),N("Q9"))</f>
        <v/>
      </c>
      <c r="S273" s="105"/>
      <c r="T273" s="141">
        <f t="shared" si="18"/>
        <v>0</v>
      </c>
      <c r="U273" s="133" t="str">
        <f>IF(1=1,IF(E273="","",U268),N("S11"))</f>
        <v/>
      </c>
      <c r="V273" s="133" t="str">
        <f>IF(1=1,IF(E273="","",V268),N("T11"))</f>
        <v/>
      </c>
      <c r="W273" s="135" t="str">
        <f>IF(1=1,IF(OR(U273="",V273="",NOT(ISNUMBER(U273)),NOT(ISNUMBER(V273)),U273=0),"",V273/U273),N("U11"))</f>
        <v/>
      </c>
      <c r="X273" s="136" t="str">
        <f>IF(1=1,IF(OR(W273="",NOT(ISNUMBER(F273))),"",F273*W273*IFERROR(INDEX(D384:D428,MATCH(AE273,B384:B428,0)),1)),N("V7"))</f>
        <v/>
      </c>
      <c r="Y273" s="137" t="str">
        <f>IF(1=1,IF(F273="","",IF(G273="","",IFERROR(INDEX(E384:E428,MATCH(AE273,B384:B428,0)),G273&amp;""))),N("W6"))</f>
        <v/>
      </c>
      <c r="Z273" s="142" t="str">
        <f>IF(1=1,IF(X273="","",IF(AND(ISNUMBER(X273),X273&lt;1,Y273="kg"),MAX(1,ROUND(X273*1000,0)),IF(AND(ISNUMBER(X273),X273&lt;1,Y273="L"),MAX(1,ROUND(X273*100,0)),ROUND(X273,3)))),N("X11"))</f>
        <v/>
      </c>
      <c r="AA273" s="143" t="str">
        <f>IF(1=1,IF(X273="","",IF(AND(ISNUMBER(X273),X273&lt;1,Y273="kg"),"g",IF(AND(ISNUMBER(X273),X273&lt;1,Y273="L"),"cl",Y273))),N("Y11"))</f>
        <v/>
      </c>
      <c r="AB273" s="123" t="str">
        <f>IF(1=1,IF(E273="","",IF(F273="","A CONTROLER",IF(NOT(ISNUMBER(F273)),"TEXTE",IF(OR(W273="",W273&lt;=0),"COMMANDE COUVERTS INCOMPLETE",IF(G273="","UNITE MANQUANTE",IF(COUNTIF(B384:B428,AE273)=0,"UNITE A CONTROLER","OK")))))),N("Z6"))</f>
        <v/>
      </c>
      <c r="AD273" s="144" t="str">
        <f>IF(1=1,IF(E273="","",AD268),N("AB11"))</f>
        <v/>
      </c>
      <c r="AE273" s="125" t="str">
        <f>IF(1=1,IF(G273="","",UPPER(TRIM(SUBSTITUTE(SUBSTITUTE(G273&amp;"",CHAR(160)," ")," "," ")))),N("AC11"))</f>
        <v/>
      </c>
      <c r="AG273" s="244" t="s">
        <v>66</v>
      </c>
    </row>
    <row r="274" spans="1:33" ht="15.75" x14ac:dyDescent="0.25">
      <c r="A274" s="160" t="str">
        <f>IF(1=1,IF(E274="","",A268),N("A12"))</f>
        <v/>
      </c>
      <c r="B274" s="127" t="str">
        <f>IF(1=1,IF(E274="","",B268),N("B12"))</f>
        <v/>
      </c>
      <c r="C274" s="128"/>
      <c r="D274" s="129" t="str">
        <f>IF(ISBLANK(E274),"",LARGE(D268:D273,1)+1)</f>
        <v/>
      </c>
      <c r="E274" s="130"/>
      <c r="F274" s="131"/>
      <c r="G274" s="170"/>
      <c r="H274" s="105"/>
      <c r="I274" s="132" t="str">
        <f>IF(1=1,IF(E274="","",I268),N("H12"))</f>
        <v/>
      </c>
      <c r="J274" s="133" t="str">
        <f>IF(1=1,IF(E274="","",J268),N("I12"))</f>
        <v/>
      </c>
      <c r="K274" s="134" t="str">
        <f>IF(1=1,IF(E274="","",K268),N("J12"))</f>
        <v/>
      </c>
      <c r="L274" s="135" t="str">
        <f>IF(1=1,IF(OR(J274="",O274="",NOT(ISNUMBER(J274)),NOT(ISNUMBER(O274)),J274=0),"",O274/J274),N("L12"))</f>
        <v/>
      </c>
      <c r="M274" s="136" t="str">
        <f>IF(1=1,IF(OR(L274="",NOT(ISNUMBER(F274))),"",F274*L274*IFERROR(INDEX(D384:D428,MATCH(AE274,B384:B428,0)),1)),N("M13"))</f>
        <v/>
      </c>
      <c r="N274" s="137" t="str">
        <f>IF(1=1,IF(F274="","",IF(G274="","",IFERROR(INDEX(E384:E428,MATCH(AE274,B384:B428,0)),G274&amp;""))),N("N6"))</f>
        <v/>
      </c>
      <c r="O274" s="138" t="str">
        <f>IF(1=1,IF(E274="","",O268),N("K12"))</f>
        <v/>
      </c>
      <c r="P274" s="139" t="str">
        <f>IF(1=1,IF(M274="","",IF(AND(ISNUMBER(M274),M274&lt;1,N274="kg"),MAX(1,ROUND(M274*1000,0)),IF(AND(ISNUMBER(M274),M274&lt;1,N274="L"),MAX(1,ROUND(M274*100,0)),ROUND(M274,3)))),N("O12"))</f>
        <v/>
      </c>
      <c r="Q274" s="140" t="str">
        <f>IF(1=1,IF(M274="","",IF(AND(ISNUMBER(M274),M274&lt;1,N274="kg"),"g",IF(AND(ISNUMBER(M274),M274&lt;1,N274="L"),"cl",N274))),N("P12"))</f>
        <v/>
      </c>
      <c r="R274" s="161" t="str">
        <f>IF(1=1,IF(E274="","",IF(F274="","A CONTROLER",IF(NOT(ISNUMBER(F274)),"TEXTE",IF(OR(L274="",L274&lt;=0),"COMMANDE PRINCIPALE INCOMPLETE",IF(G274="","UNITE MANQUANTE",IF(COUNTIF(B384:B428,AE274)=0,"UNITE A CONTROLER","OK")))))),N("Q9"))</f>
        <v/>
      </c>
      <c r="S274" s="105"/>
      <c r="T274" s="141">
        <f t="shared" si="18"/>
        <v>0</v>
      </c>
      <c r="U274" s="133" t="str">
        <f>IF(1=1,IF(E274="","",U268),N("S12"))</f>
        <v/>
      </c>
      <c r="V274" s="133" t="str">
        <f>IF(1=1,IF(E274="","",V268),N("T12"))</f>
        <v/>
      </c>
      <c r="W274" s="135" t="str">
        <f>IF(1=1,IF(OR(U274="",V274="",NOT(ISNUMBER(U274)),NOT(ISNUMBER(V274)),U274=0),"",V274/U274),N("U12"))</f>
        <v/>
      </c>
      <c r="X274" s="136" t="str">
        <f>IF(1=1,IF(OR(W274="",NOT(ISNUMBER(F274))),"",F274*W274*IFERROR(INDEX(D384:D428,MATCH(AE274,B384:B428,0)),1)),N("V7"))</f>
        <v/>
      </c>
      <c r="Y274" s="137" t="str">
        <f>IF(1=1,IF(F274="","",IF(G274="","",IFERROR(INDEX(E384:E428,MATCH(AE274,B384:B428,0)),G274&amp;""))),N("W6"))</f>
        <v/>
      </c>
      <c r="Z274" s="142" t="str">
        <f>IF(1=1,IF(X274="","",IF(AND(ISNUMBER(X274),X274&lt;1,Y274="kg"),MAX(1,ROUND(X274*1000,0)),IF(AND(ISNUMBER(X274),X274&lt;1,Y274="L"),MAX(1,ROUND(X274*100,0)),ROUND(X274,3)))),N("X12"))</f>
        <v/>
      </c>
      <c r="AA274" s="143" t="str">
        <f>IF(1=1,IF(X274="","",IF(AND(ISNUMBER(X274),X274&lt;1,Y274="kg"),"g",IF(AND(ISNUMBER(X274),X274&lt;1,Y274="L"),"cl",Y274))),N("Y12"))</f>
        <v/>
      </c>
      <c r="AB274" s="123" t="str">
        <f>IF(1=1,IF(E274="","",IF(F274="","A CONTROLER",IF(NOT(ISNUMBER(F274)),"TEXTE",IF(OR(W274="",W274&lt;=0),"COMMANDE COUVERTS INCOMPLETE",IF(G274="","UNITE MANQUANTE",IF(COUNTIF(B384:B428,AE274)=0,"UNITE A CONTROLER","OK")))))),N("Z6"))</f>
        <v/>
      </c>
      <c r="AD274" s="144" t="str">
        <f>IF(1=1,IF(E274="","",AD268),N("AB12"))</f>
        <v/>
      </c>
      <c r="AE274" s="125" t="str">
        <f>IF(1=1,IF(G274="","",UPPER(TRIM(SUBSTITUTE(SUBSTITUTE(G274&amp;"",CHAR(160)," ")," "," ")))),N("AC12"))</f>
        <v/>
      </c>
      <c r="AG274" s="244" t="s">
        <v>64</v>
      </c>
    </row>
    <row r="275" spans="1:33" ht="15.75" x14ac:dyDescent="0.25">
      <c r="A275" s="160" t="str">
        <f>IF(1=1,IF(E275="","",A268),N("A13"))</f>
        <v/>
      </c>
      <c r="B275" s="127" t="str">
        <f>IF(1=1,IF(E275="","",B268),N("B13"))</f>
        <v/>
      </c>
      <c r="C275" s="128"/>
      <c r="D275" s="129" t="str">
        <f>IF(ISBLANK(E275),"",LARGE(D268:D274,1)+1)</f>
        <v/>
      </c>
      <c r="E275" s="130"/>
      <c r="F275" s="131"/>
      <c r="G275" s="170"/>
      <c r="H275" s="105"/>
      <c r="I275" s="132" t="str">
        <f>IF(1=1,IF(E275="","",I268),N("H13"))</f>
        <v/>
      </c>
      <c r="J275" s="133" t="str">
        <f>IF(1=1,IF(E275="","",J268),N("I13"))</f>
        <v/>
      </c>
      <c r="K275" s="134" t="str">
        <f>IF(1=1,IF(E275="","",K268),N("J13"))</f>
        <v/>
      </c>
      <c r="L275" s="135" t="str">
        <f>IF(1=1,IF(OR(J275="",O275="",NOT(ISNUMBER(J275)),NOT(ISNUMBER(O275)),J275=0),"",O275/J275),N("L13"))</f>
        <v/>
      </c>
      <c r="M275" s="136" t="str">
        <f>IF(1=1,IF(OR(L275="",NOT(ISNUMBER(F275))),"",F275*L275*IFERROR(INDEX(D384:D428,MATCH(AE275,B384:B428,0)),1)),N("M13"))</f>
        <v/>
      </c>
      <c r="N275" s="137" t="str">
        <f>IF(1=1,IF(F275="","",IF(G275="","",IFERROR(INDEX(E384:E428,MATCH(AE275,B384:B428,0)),G275&amp;""))),N("N6"))</f>
        <v/>
      </c>
      <c r="O275" s="138" t="str">
        <f>IF(1=1,IF(E275="","",O268),N("K13"))</f>
        <v/>
      </c>
      <c r="P275" s="139" t="str">
        <f>IF(1=1,IF(M275="","",IF(AND(ISNUMBER(M275),M275&lt;1,N275="kg"),MAX(1,ROUND(M275*1000,0)),IF(AND(ISNUMBER(M275),M275&lt;1,N275="L"),MAX(1,ROUND(M275*100,0)),ROUND(M275,3)))),N("O13"))</f>
        <v/>
      </c>
      <c r="Q275" s="140" t="str">
        <f>IF(1=1,IF(M275="","",IF(AND(ISNUMBER(M275),M275&lt;1,N275="kg"),"g",IF(AND(ISNUMBER(M275),M275&lt;1,N275="L"),"cl",N275))),N("P13"))</f>
        <v/>
      </c>
      <c r="R275" s="161" t="str">
        <f>IF(1=1,IF(E275="","",IF(F275="","A CONTROLER",IF(NOT(ISNUMBER(F275)),"TEXTE",IF(OR(L275="",L275&lt;=0),"COMMANDE PRINCIPALE INCOMPLETE",IF(G275="","UNITE MANQUANTE",IF(COUNTIF(B384:B428,AE275)=0,"UNITE A CONTROLER","OK")))))),N("Q9"))</f>
        <v/>
      </c>
      <c r="S275" s="105"/>
      <c r="T275" s="141">
        <f t="shared" si="18"/>
        <v>0</v>
      </c>
      <c r="U275" s="133" t="str">
        <f>IF(1=1,IF(E275="","",U268),N("S13"))</f>
        <v/>
      </c>
      <c r="V275" s="133" t="str">
        <f>IF(1=1,IF(E275="","",V268),N("T13"))</f>
        <v/>
      </c>
      <c r="W275" s="135" t="str">
        <f>IF(1=1,IF(OR(U275="",V275="",NOT(ISNUMBER(U275)),NOT(ISNUMBER(V275)),U275=0),"",V275/U275),N("U13"))</f>
        <v/>
      </c>
      <c r="X275" s="136" t="str">
        <f>IF(1=1,IF(OR(W275="",NOT(ISNUMBER(F275))),"",F275*W275*IFERROR(INDEX(D384:D428,MATCH(AE275,B384:B428,0)),1)),N("V7"))</f>
        <v/>
      </c>
      <c r="Y275" s="137" t="str">
        <f>IF(1=1,IF(F275="","",IF(G275="","",IFERROR(INDEX(E384:E428,MATCH(AE275,B384:B428,0)),G275&amp;""))),N("W6"))</f>
        <v/>
      </c>
      <c r="Z275" s="142" t="str">
        <f>IF(1=1,IF(X275="","",IF(AND(ISNUMBER(X275),X275&lt;1,Y275="kg"),MAX(1,ROUND(X275*1000,0)),IF(AND(ISNUMBER(X275),X275&lt;1,Y275="L"),MAX(1,ROUND(X275*100,0)),ROUND(X275,3)))),N("X13"))</f>
        <v/>
      </c>
      <c r="AA275" s="143" t="str">
        <f>IF(1=1,IF(X275="","",IF(AND(ISNUMBER(X275),X275&lt;1,Y275="kg"),"g",IF(AND(ISNUMBER(X275),X275&lt;1,Y275="L"),"cl",Y275))),N("Y13"))</f>
        <v/>
      </c>
      <c r="AB275" s="123" t="str">
        <f>IF(1=1,IF(E275="","",IF(F275="","A CONTROLER",IF(NOT(ISNUMBER(F275)),"TEXTE",IF(OR(W275="",W275&lt;=0),"COMMANDE COUVERTS INCOMPLETE",IF(G275="","UNITE MANQUANTE",IF(COUNTIF(B384:B428,AE275)=0,"UNITE A CONTROLER","OK")))))),N("Z6"))</f>
        <v/>
      </c>
      <c r="AD275" s="144" t="str">
        <f>IF(1=1,IF(E275="","",AD268),N("AB13"))</f>
        <v/>
      </c>
      <c r="AE275" s="125" t="str">
        <f>IF(1=1,IF(G275="","",UPPER(TRIM(SUBSTITUTE(SUBSTITUTE(G275&amp;"",CHAR(160)," ")," "," ")))),N("AC13"))</f>
        <v/>
      </c>
      <c r="AG275" s="244"/>
    </row>
    <row r="276" spans="1:33" ht="15.75" x14ac:dyDescent="0.25">
      <c r="A276" s="160" t="str">
        <f>IF(1=1,IF(E276="","",A268),N("A14"))</f>
        <v/>
      </c>
      <c r="B276" s="127" t="str">
        <f>IF(1=1,IF(E276="","",B268),N("B14"))</f>
        <v/>
      </c>
      <c r="C276" s="128"/>
      <c r="D276" s="129" t="str">
        <f>IF(ISBLANK(E276),"",LARGE(D268:D275,1)+1)</f>
        <v/>
      </c>
      <c r="E276" s="130"/>
      <c r="F276" s="131"/>
      <c r="G276" s="170"/>
      <c r="H276" s="105"/>
      <c r="I276" s="132" t="str">
        <f>IF(1=1,IF(E276="","",I268),N("H14"))</f>
        <v/>
      </c>
      <c r="J276" s="133" t="str">
        <f>IF(1=1,IF(E276="","",J268),N("I14"))</f>
        <v/>
      </c>
      <c r="K276" s="134" t="str">
        <f>IF(1=1,IF(E276="","",K268),N("J14"))</f>
        <v/>
      </c>
      <c r="L276" s="135" t="str">
        <f>IF(1=1,IF(OR(J276="",O276="",NOT(ISNUMBER(J276)),NOT(ISNUMBER(O276)),J276=0),"",O276/J276),N("L14"))</f>
        <v/>
      </c>
      <c r="M276" s="136" t="str">
        <f>IF(1=1,IF(OR(L276="",NOT(ISNUMBER(F276))),"",F276*L276*IFERROR(INDEX(D384:D428,MATCH(AE276,B384:B428,0)),1)),N("M13"))</f>
        <v/>
      </c>
      <c r="N276" s="137" t="str">
        <f>IF(1=1,IF(F276="","",IF(G276="","",IFERROR(INDEX(E384:E428,MATCH(AE276,B384:B428,0)),G276&amp;""))),N("N6"))</f>
        <v/>
      </c>
      <c r="O276" s="138" t="str">
        <f>IF(1=1,IF(E276="","",O268),N("K14"))</f>
        <v/>
      </c>
      <c r="P276" s="139" t="str">
        <f>IF(1=1,IF(M276="","",IF(AND(ISNUMBER(M276),M276&lt;1,N276="kg"),MAX(1,ROUND(M276*1000,0)),IF(AND(ISNUMBER(M276),M276&lt;1,N276="L"),MAX(1,ROUND(M276*100,0)),ROUND(M276,3)))),N("O14"))</f>
        <v/>
      </c>
      <c r="Q276" s="140" t="str">
        <f>IF(1=1,IF(M276="","",IF(AND(ISNUMBER(M276),M276&lt;1,N276="kg"),"g",IF(AND(ISNUMBER(M276),M276&lt;1,N276="L"),"cl",N276))),N("P14"))</f>
        <v/>
      </c>
      <c r="R276" s="161" t="str">
        <f>IF(1=1,IF(E276="","",IF(F276="","A CONTROLER",IF(NOT(ISNUMBER(F276)),"TEXTE",IF(OR(L276="",L276&lt;=0),"COMMANDE PRINCIPALE INCOMPLETE",IF(G276="","UNITE MANQUANTE",IF(COUNTIF(B384:B428,AE276)=0,"UNITE A CONTROLER","OK")))))),N("Q9"))</f>
        <v/>
      </c>
      <c r="S276" s="105"/>
      <c r="T276" s="141">
        <f t="shared" si="18"/>
        <v>0</v>
      </c>
      <c r="U276" s="133" t="str">
        <f>IF(1=1,IF(E276="","",U268),N("S14"))</f>
        <v/>
      </c>
      <c r="V276" s="133" t="str">
        <f>IF(1=1,IF(E276="","",V268),N("T14"))</f>
        <v/>
      </c>
      <c r="W276" s="135" t="str">
        <f>IF(1=1,IF(OR(U276="",V276="",NOT(ISNUMBER(U276)),NOT(ISNUMBER(V276)),U276=0),"",V276/U276),N("U14"))</f>
        <v/>
      </c>
      <c r="X276" s="136" t="str">
        <f>IF(1=1,IF(OR(W276="",NOT(ISNUMBER(F276))),"",F276*W276*IFERROR(INDEX(D384:D428,MATCH(AE276,B384:B428,0)),1)),N("V7"))</f>
        <v/>
      </c>
      <c r="Y276" s="137" t="str">
        <f>IF(1=1,IF(F276="","",IF(G276="","",IFERROR(INDEX(E384:E428,MATCH(AE276,B384:B428,0)),G276&amp;""))),N("W6"))</f>
        <v/>
      </c>
      <c r="Z276" s="142" t="str">
        <f>IF(1=1,IF(X276="","",IF(AND(ISNUMBER(X276),X276&lt;1,Y276="kg"),MAX(1,ROUND(X276*1000,0)),IF(AND(ISNUMBER(X276),X276&lt;1,Y276="L"),MAX(1,ROUND(X276*100,0)),ROUND(X276,3)))),N("X14"))</f>
        <v/>
      </c>
      <c r="AA276" s="143" t="str">
        <f>IF(1=1,IF(X276="","",IF(AND(ISNUMBER(X276),X276&lt;1,Y276="kg"),"g",IF(AND(ISNUMBER(X276),X276&lt;1,Y276="L"),"cl",Y276))),N("Y14"))</f>
        <v/>
      </c>
      <c r="AB276" s="123" t="str">
        <f>IF(1=1,IF(E276="","",IF(F276="","A CONTROLER",IF(NOT(ISNUMBER(F276)),"TEXTE",IF(OR(W276="",W276&lt;=0),"COMMANDE COUVERTS INCOMPLETE",IF(G276="","UNITE MANQUANTE",IF(COUNTIF(B384:B428,AE276)=0,"UNITE A CONTROLER","OK")))))),N("Z6"))</f>
        <v/>
      </c>
      <c r="AD276" s="144" t="str">
        <f>IF(1=1,IF(E276="","",AD268),N("AB14"))</f>
        <v/>
      </c>
      <c r="AE276" s="125" t="str">
        <f>IF(1=1,IF(G276="","",UPPER(TRIM(SUBSTITUTE(SUBSTITUTE(G276&amp;"",CHAR(160)," ")," "," ")))),N("AC14"))</f>
        <v/>
      </c>
    </row>
    <row r="277" spans="1:33" ht="15.75" x14ac:dyDescent="0.25">
      <c r="A277" s="160" t="str">
        <f>IF(1=1,IF(E277="","",A268),N("A15"))</f>
        <v/>
      </c>
      <c r="B277" s="127" t="str">
        <f>IF(1=1,IF(E277="","",B268),N("B15"))</f>
        <v/>
      </c>
      <c r="C277" s="128"/>
      <c r="D277" s="129" t="str">
        <f>IF(ISBLANK(E277),"",LARGE(D268:D276,1)+1)</f>
        <v/>
      </c>
      <c r="E277" s="130"/>
      <c r="F277" s="131"/>
      <c r="G277" s="170"/>
      <c r="H277" s="105"/>
      <c r="I277" s="132" t="str">
        <f>IF(1=1,IF(E277="","",I268),N("H15"))</f>
        <v/>
      </c>
      <c r="J277" s="133" t="str">
        <f>IF(1=1,IF(E277="","",J268),N("I15"))</f>
        <v/>
      </c>
      <c r="K277" s="134" t="str">
        <f>IF(1=1,IF(E277="","",K268),N("J15"))</f>
        <v/>
      </c>
      <c r="L277" s="135" t="str">
        <f>IF(1=1,IF(OR(J277="",O277="",NOT(ISNUMBER(J277)),NOT(ISNUMBER(O277)),J277=0),"",O277/J277),N("L15"))</f>
        <v/>
      </c>
      <c r="M277" s="136" t="str">
        <f>IF(1=1,IF(OR(L277="",NOT(ISNUMBER(F277))),"",F277*L277*IFERROR(INDEX(D384:D428,MATCH(AE277,B384:B428,0)),1)),N("M13"))</f>
        <v/>
      </c>
      <c r="N277" s="137" t="str">
        <f>IF(1=1,IF(F277="","",IF(G277="","",IFERROR(INDEX(E384:E428,MATCH(AE277,B384:B428,0)),G277&amp;""))),N("N6"))</f>
        <v/>
      </c>
      <c r="O277" s="138" t="str">
        <f>IF(1=1,IF(E277="","",O268),N("K15"))</f>
        <v/>
      </c>
      <c r="P277" s="139" t="str">
        <f>IF(1=1,IF(M277="","",IF(AND(ISNUMBER(M277),M277&lt;1,N277="kg"),MAX(1,ROUND(M277*1000,0)),IF(AND(ISNUMBER(M277),M277&lt;1,N277="L"),MAX(1,ROUND(M277*100,0)),ROUND(M277,3)))),N("O15"))</f>
        <v/>
      </c>
      <c r="Q277" s="140" t="str">
        <f>IF(1=1,IF(M277="","",IF(AND(ISNUMBER(M277),M277&lt;1,N277="kg"),"g",IF(AND(ISNUMBER(M277),M277&lt;1,N277="L"),"cl",N277))),N("P15"))</f>
        <v/>
      </c>
      <c r="R277" s="161" t="str">
        <f>IF(1=1,IF(E277="","",IF(F277="","A CONTROLER",IF(NOT(ISNUMBER(F277)),"TEXTE",IF(OR(L277="",L277&lt;=0),"COMMANDE PRINCIPALE INCOMPLETE",IF(G277="","UNITE MANQUANTE",IF(COUNTIF(B384:B428,AE277)=0,"UNITE A CONTROLER","OK")))))),N("Q9"))</f>
        <v/>
      </c>
      <c r="S277" s="105"/>
      <c r="T277" s="141">
        <f t="shared" si="18"/>
        <v>0</v>
      </c>
      <c r="U277" s="133" t="str">
        <f>IF(1=1,IF(E277="","",U268),N("S15"))</f>
        <v/>
      </c>
      <c r="V277" s="133" t="str">
        <f>IF(1=1,IF(E277="","",V268),N("T15"))</f>
        <v/>
      </c>
      <c r="W277" s="135" t="str">
        <f>IF(1=1,IF(OR(U277="",V277="",NOT(ISNUMBER(U277)),NOT(ISNUMBER(V277)),U277=0),"",V277/U277),N("U15"))</f>
        <v/>
      </c>
      <c r="X277" s="136" t="str">
        <f>IF(1=1,IF(OR(W277="",NOT(ISNUMBER(F277))),"",F277*W277*IFERROR(INDEX(D384:D428,MATCH(AE277,B384:B428,0)),1)),N("V7"))</f>
        <v/>
      </c>
      <c r="Y277" s="137" t="str">
        <f>IF(1=1,IF(F277="","",IF(G277="","",IFERROR(INDEX(E384:E428,MATCH(AE277,B384:B428,0)),G277&amp;""))),N("W6"))</f>
        <v/>
      </c>
      <c r="Z277" s="142" t="str">
        <f>IF(1=1,IF(X277="","",IF(AND(ISNUMBER(X277),X277&lt;1,Y277="kg"),MAX(1,ROUND(X277*1000,0)),IF(AND(ISNUMBER(X277),X277&lt;1,Y277="L"),MAX(1,ROUND(X277*100,0)),ROUND(X277,3)))),N("X15"))</f>
        <v/>
      </c>
      <c r="AA277" s="143" t="str">
        <f>IF(1=1,IF(X277="","",IF(AND(ISNUMBER(X277),X277&lt;1,Y277="kg"),"g",IF(AND(ISNUMBER(X277),X277&lt;1,Y277="L"),"cl",Y277))),N("Y15"))</f>
        <v/>
      </c>
      <c r="AB277" s="123" t="str">
        <f>IF(1=1,IF(E277="","",IF(F277="","A CONTROLER",IF(NOT(ISNUMBER(F277)),"TEXTE",IF(OR(W277="",W277&lt;=0),"COMMANDE COUVERTS INCOMPLETE",IF(G277="","UNITE MANQUANTE",IF(COUNTIF(B384:B428,AE277)=0,"UNITE A CONTROLER","OK")))))),N("Z6"))</f>
        <v/>
      </c>
      <c r="AD277" s="144" t="str">
        <f>IF(1=1,IF(E277="","",AD268),N("AB15"))</f>
        <v/>
      </c>
      <c r="AE277" s="125" t="str">
        <f>IF(1=1,IF(G277="","",UPPER(TRIM(SUBSTITUTE(SUBSTITUTE(G277&amp;"",CHAR(160)," ")," "," ")))),N("AC15"))</f>
        <v/>
      </c>
    </row>
    <row r="278" spans="1:33" ht="15.75" x14ac:dyDescent="0.25">
      <c r="A278" s="160" t="str">
        <f>IF(1=1,IF(E278="","",A268),N("A16"))</f>
        <v/>
      </c>
      <c r="B278" s="127" t="str">
        <f>IF(1=1,IF(E278="","",B268),N("B16"))</f>
        <v/>
      </c>
      <c r="C278" s="128"/>
      <c r="D278" s="129" t="str">
        <f>IF(ISBLANK(E278),"",LARGE(D268:D277,1)+1)</f>
        <v/>
      </c>
      <c r="E278" s="130"/>
      <c r="F278" s="131"/>
      <c r="G278" s="170"/>
      <c r="H278" s="105"/>
      <c r="I278" s="132" t="str">
        <f>IF(1=1,IF(E278="","",I268),N("H16"))</f>
        <v/>
      </c>
      <c r="J278" s="133" t="str">
        <f>IF(1=1,IF(E278="","",J268),N("I16"))</f>
        <v/>
      </c>
      <c r="K278" s="134" t="str">
        <f>IF(1=1,IF(E278="","",K268),N("J16"))</f>
        <v/>
      </c>
      <c r="L278" s="135" t="str">
        <f>IF(1=1,IF(OR(J278="",O278="",NOT(ISNUMBER(J278)),NOT(ISNUMBER(O278)),J278=0),"",O278/J278),N("L16"))</f>
        <v/>
      </c>
      <c r="M278" s="136" t="str">
        <f>IF(1=1,IF(OR(L278="",NOT(ISNUMBER(F278))),"",F278*L278*IFERROR(INDEX(D384:D428,MATCH(AE278,B384:B428,0)),1)),N("M13"))</f>
        <v/>
      </c>
      <c r="N278" s="137" t="str">
        <f>IF(1=1,IF(F278="","",IF(G278="","",IFERROR(INDEX(E384:E428,MATCH(AE278,B384:B428,0)),G278&amp;""))),N("N6"))</f>
        <v/>
      </c>
      <c r="O278" s="138" t="str">
        <f>IF(1=1,IF(E278="","",O268),N("K16"))</f>
        <v/>
      </c>
      <c r="P278" s="139" t="str">
        <f>IF(1=1,IF(M278="","",IF(AND(ISNUMBER(M278),M278&lt;1,N278="kg"),MAX(1,ROUND(M278*1000,0)),IF(AND(ISNUMBER(M278),M278&lt;1,N278="L"),MAX(1,ROUND(M278*100,0)),ROUND(M278,3)))),N("O16"))</f>
        <v/>
      </c>
      <c r="Q278" s="140" t="str">
        <f>IF(1=1,IF(M278="","",IF(AND(ISNUMBER(M278),M278&lt;1,N278="kg"),"g",IF(AND(ISNUMBER(M278),M278&lt;1,N278="L"),"cl",N278))),N("P16"))</f>
        <v/>
      </c>
      <c r="R278" s="161" t="str">
        <f>IF(1=1,IF(E278="","",IF(F278="","A CONTROLER",IF(NOT(ISNUMBER(F278)),"TEXTE",IF(OR(L278="",L278&lt;=0),"COMMANDE PRINCIPALE INCOMPLETE",IF(G278="","UNITE MANQUANTE",IF(COUNTIF(B384:B428,AE278)=0,"UNITE A CONTROLER","OK")))))),N("Q9"))</f>
        <v/>
      </c>
      <c r="S278" s="105"/>
      <c r="T278" s="141">
        <f t="shared" si="18"/>
        <v>0</v>
      </c>
      <c r="U278" s="133" t="str">
        <f>IF(1=1,IF(E278="","",U268),N("S16"))</f>
        <v/>
      </c>
      <c r="V278" s="133" t="str">
        <f>IF(1=1,IF(E278="","",V268),N("T16"))</f>
        <v/>
      </c>
      <c r="W278" s="135" t="str">
        <f>IF(1=1,IF(OR(U278="",V278="",NOT(ISNUMBER(U278)),NOT(ISNUMBER(V278)),U278=0),"",V278/U278),N("U16"))</f>
        <v/>
      </c>
      <c r="X278" s="136" t="str">
        <f>IF(1=1,IF(OR(W278="",NOT(ISNUMBER(F278))),"",F278*W278*IFERROR(INDEX(D384:D428,MATCH(AE278,B384:B428,0)),1)),N("V7"))</f>
        <v/>
      </c>
      <c r="Y278" s="137" t="str">
        <f>IF(1=1,IF(F278="","",IF(G278="","",IFERROR(INDEX(E384:E428,MATCH(AE278,B384:B428,0)),G278&amp;""))),N("W6"))</f>
        <v/>
      </c>
      <c r="Z278" s="142" t="str">
        <f>IF(1=1,IF(X278="","",IF(AND(ISNUMBER(X278),X278&lt;1,Y278="kg"),MAX(1,ROUND(X278*1000,0)),IF(AND(ISNUMBER(X278),X278&lt;1,Y278="L"),MAX(1,ROUND(X278*100,0)),ROUND(X278,3)))),N("X16"))</f>
        <v/>
      </c>
      <c r="AA278" s="143" t="str">
        <f>IF(1=1,IF(X278="","",IF(AND(ISNUMBER(X278),X278&lt;1,Y278="kg"),"g",IF(AND(ISNUMBER(X278),X278&lt;1,Y278="L"),"cl",Y278))),N("Y16"))</f>
        <v/>
      </c>
      <c r="AB278" s="123" t="str">
        <f>IF(1=1,IF(E278="","",IF(F278="","A CONTROLER",IF(NOT(ISNUMBER(F278)),"TEXTE",IF(OR(W278="",W278&lt;=0),"COMMANDE COUVERTS INCOMPLETE",IF(G278="","UNITE MANQUANTE",IF(COUNTIF(B384:B428,AE278)=0,"UNITE A CONTROLER","OK")))))),N("Z6"))</f>
        <v/>
      </c>
      <c r="AD278" s="144" t="str">
        <f>IF(1=1,IF(E278="","",AD268),N("AB16"))</f>
        <v/>
      </c>
      <c r="AE278" s="125" t="str">
        <f>IF(1=1,IF(G278="","",UPPER(TRIM(SUBSTITUTE(SUBSTITUTE(G278&amp;"",CHAR(160)," ")," "," ")))),N("AC16"))</f>
        <v/>
      </c>
    </row>
    <row r="279" spans="1:33" ht="15.75" x14ac:dyDescent="0.25">
      <c r="A279" s="160" t="str">
        <f>IF(1=1,IF(E279="","",A268),N("A17"))</f>
        <v/>
      </c>
      <c r="B279" s="127" t="str">
        <f>IF(1=1,IF(E279="","",B268),N("B17"))</f>
        <v/>
      </c>
      <c r="C279" s="128"/>
      <c r="D279" s="129" t="str">
        <f>IF(ISBLANK(E279),"",LARGE(D268:D278,1)+1)</f>
        <v/>
      </c>
      <c r="E279" s="130"/>
      <c r="F279" s="131"/>
      <c r="G279" s="170"/>
      <c r="H279" s="105"/>
      <c r="I279" s="132" t="str">
        <f>IF(1=1,IF(E279="","",I268),N("H17"))</f>
        <v/>
      </c>
      <c r="J279" s="133" t="str">
        <f>IF(1=1,IF(E279="","",J268),N("I17"))</f>
        <v/>
      </c>
      <c r="K279" s="134" t="str">
        <f>IF(1=1,IF(E279="","",K268),N("J17"))</f>
        <v/>
      </c>
      <c r="L279" s="135" t="str">
        <f>IF(1=1,IF(OR(J279="",O279="",NOT(ISNUMBER(J279)),NOT(ISNUMBER(O279)),J279=0),"",O279/J279),N("L17"))</f>
        <v/>
      </c>
      <c r="M279" s="136" t="str">
        <f>IF(1=1,IF(OR(L279="",NOT(ISNUMBER(F279))),"",F279*L279*IFERROR(INDEX(D384:D428,MATCH(AE279,B384:B428,0)),1)),N("M13"))</f>
        <v/>
      </c>
      <c r="N279" s="137" t="str">
        <f>IF(1=1,IF(F279="","",IF(G279="","",IFERROR(INDEX(E384:E428,MATCH(AE279,B384:B428,0)),G279&amp;""))),N("N6"))</f>
        <v/>
      </c>
      <c r="O279" s="138" t="str">
        <f>IF(1=1,IF(E279="","",O268),N("K17"))</f>
        <v/>
      </c>
      <c r="P279" s="139" t="str">
        <f>IF(1=1,IF(M279="","",IF(AND(ISNUMBER(M279),M279&lt;1,N279="kg"),MAX(1,ROUND(M279*1000,0)),IF(AND(ISNUMBER(M279),M279&lt;1,N279="L"),MAX(1,ROUND(M279*100,0)),ROUND(M279,3)))),N("O17"))</f>
        <v/>
      </c>
      <c r="Q279" s="140" t="str">
        <f>IF(1=1,IF(M279="","",IF(AND(ISNUMBER(M279),M279&lt;1,N279="kg"),"g",IF(AND(ISNUMBER(M279),M279&lt;1,N279="L"),"cl",N279))),N("P17"))</f>
        <v/>
      </c>
      <c r="R279" s="161" t="str">
        <f>IF(1=1,IF(E279="","",IF(F279="","A CONTROLER",IF(NOT(ISNUMBER(F279)),"TEXTE",IF(OR(L279="",L279&lt;=0),"COMMANDE PRINCIPALE INCOMPLETE",IF(G279="","UNITE MANQUANTE",IF(COUNTIF(B384:B428,AE279)=0,"UNITE A CONTROLER","OK")))))),N("Q9"))</f>
        <v/>
      </c>
      <c r="S279" s="105"/>
      <c r="T279" s="141">
        <f t="shared" si="18"/>
        <v>0</v>
      </c>
      <c r="U279" s="133" t="str">
        <f>IF(1=1,IF(E279="","",U268),N("S17"))</f>
        <v/>
      </c>
      <c r="V279" s="133" t="str">
        <f>IF(1=1,IF(E279="","",V268),N("T17"))</f>
        <v/>
      </c>
      <c r="W279" s="135" t="str">
        <f>IF(1=1,IF(OR(U279="",V279="",NOT(ISNUMBER(U279)),NOT(ISNUMBER(V279)),U279=0),"",V279/U279),N("U17"))</f>
        <v/>
      </c>
      <c r="X279" s="136" t="str">
        <f>IF(1=1,IF(OR(W279="",NOT(ISNUMBER(F279))),"",F279*W279*IFERROR(INDEX(D384:D428,MATCH(AE279,B384:B428,0)),1)),N("V7"))</f>
        <v/>
      </c>
      <c r="Y279" s="137" t="str">
        <f>IF(1=1,IF(F279="","",IF(G279="","",IFERROR(INDEX(E384:E428,MATCH(AE279,B384:B428,0)),G279&amp;""))),N("W6"))</f>
        <v/>
      </c>
      <c r="Z279" s="142" t="str">
        <f>IF(1=1,IF(X279="","",IF(AND(ISNUMBER(X279),X279&lt;1,Y279="kg"),MAX(1,ROUND(X279*1000,0)),IF(AND(ISNUMBER(X279),X279&lt;1,Y279="L"),MAX(1,ROUND(X279*100,0)),ROUND(X279,3)))),N("X17"))</f>
        <v/>
      </c>
      <c r="AA279" s="143" t="str">
        <f>IF(1=1,IF(X279="","",IF(AND(ISNUMBER(X279),X279&lt;1,Y279="kg"),"g",IF(AND(ISNUMBER(X279),X279&lt;1,Y279="L"),"cl",Y279))),N("Y17"))</f>
        <v/>
      </c>
      <c r="AB279" s="123" t="str">
        <f>IF(1=1,IF(E279="","",IF(F279="","A CONTROLER",IF(NOT(ISNUMBER(F279)),"TEXTE",IF(OR(W279="",W279&lt;=0),"COMMANDE COUVERTS INCOMPLETE",IF(G279="","UNITE MANQUANTE",IF(COUNTIF(B384:B428,AE279)=0,"UNITE A CONTROLER","OK")))))),N("Z6"))</f>
        <v/>
      </c>
      <c r="AD279" s="144" t="str">
        <f>IF(1=1,IF(E279="","",AD268),N("AB17"))</f>
        <v/>
      </c>
      <c r="AE279" s="125" t="str">
        <f>IF(1=1,IF(G279="","",UPPER(TRIM(SUBSTITUTE(SUBSTITUTE(G279&amp;"",CHAR(160)," ")," "," ")))),N("AC17"))</f>
        <v/>
      </c>
    </row>
    <row r="280" spans="1:33" ht="15.75" x14ac:dyDescent="0.25">
      <c r="A280" s="160" t="str">
        <f>IF(1=1,IF(E280="","",A268),N("A18"))</f>
        <v/>
      </c>
      <c r="B280" s="127" t="str">
        <f>IF(1=1,IF(E280="","",B268),N("B18"))</f>
        <v/>
      </c>
      <c r="C280" s="128"/>
      <c r="D280" s="129" t="str">
        <f>IF(ISBLANK(E280),"",LARGE(D268:D279,1)+1)</f>
        <v/>
      </c>
      <c r="E280" s="130"/>
      <c r="F280" s="131"/>
      <c r="G280" s="170"/>
      <c r="H280" s="105"/>
      <c r="I280" s="132" t="str">
        <f>IF(1=1,IF(E280="","",I268),N("H18"))</f>
        <v/>
      </c>
      <c r="J280" s="133" t="str">
        <f>IF(1=1,IF(E280="","",J268),N("I18"))</f>
        <v/>
      </c>
      <c r="K280" s="134" t="str">
        <f>IF(1=1,IF(E280="","",K268),N("J18"))</f>
        <v/>
      </c>
      <c r="L280" s="135" t="str">
        <f>IF(1=1,IF(OR(J280="",O280="",NOT(ISNUMBER(J280)),NOT(ISNUMBER(O280)),J280=0),"",O280/J280),N("L18"))</f>
        <v/>
      </c>
      <c r="M280" s="136" t="str">
        <f>IF(1=1,IF(OR(L280="",NOT(ISNUMBER(F280))),"",F280*L280*IFERROR(INDEX(D384:D428,MATCH(AE280,B384:B428,0)),1)),N("M13"))</f>
        <v/>
      </c>
      <c r="N280" s="137" t="str">
        <f>IF(1=1,IF(F280="","",IF(G280="","",IFERROR(INDEX(E384:E428,MATCH(AE280,B384:B428,0)),G280&amp;""))),N("N6"))</f>
        <v/>
      </c>
      <c r="O280" s="138" t="str">
        <f>IF(1=1,IF(E280="","",O268),N("K18"))</f>
        <v/>
      </c>
      <c r="P280" s="139" t="str">
        <f>IF(1=1,IF(M280="","",IF(AND(ISNUMBER(M280),M280&lt;1,N280="kg"),MAX(1,ROUND(M280*1000,0)),IF(AND(ISNUMBER(M280),M280&lt;1,N280="L"),MAX(1,ROUND(M280*100,0)),ROUND(M280,3)))),N("O18"))</f>
        <v/>
      </c>
      <c r="Q280" s="140" t="str">
        <f>IF(1=1,IF(M280="","",IF(AND(ISNUMBER(M280),M280&lt;1,N280="kg"),"g",IF(AND(ISNUMBER(M280),M280&lt;1,N280="L"),"cl",N280))),N("P18"))</f>
        <v/>
      </c>
      <c r="R280" s="161" t="str">
        <f>IF(1=1,IF(E280="","",IF(F280="","A CONTROLER",IF(NOT(ISNUMBER(F280)),"TEXTE",IF(OR(L280="",L280&lt;=0),"COMMANDE PRINCIPALE INCOMPLETE",IF(G280="","UNITE MANQUANTE",IF(COUNTIF(B384:B428,AE280)=0,"UNITE A CONTROLER","OK")))))),N("Q9"))</f>
        <v/>
      </c>
      <c r="S280" s="105"/>
      <c r="T280" s="141">
        <f t="shared" si="18"/>
        <v>0</v>
      </c>
      <c r="U280" s="133" t="str">
        <f>IF(1=1,IF(E280="","",U268),N("S18"))</f>
        <v/>
      </c>
      <c r="V280" s="133" t="str">
        <f>IF(1=1,IF(E280="","",V268),N("T18"))</f>
        <v/>
      </c>
      <c r="W280" s="135" t="str">
        <f>IF(1=1,IF(OR(U280="",V280="",NOT(ISNUMBER(U280)),NOT(ISNUMBER(V280)),U280=0),"",V280/U280),N("U18"))</f>
        <v/>
      </c>
      <c r="X280" s="136" t="str">
        <f>IF(1=1,IF(OR(W280="",NOT(ISNUMBER(F280))),"",F280*W280*IFERROR(INDEX(D384:D428,MATCH(AE280,B384:B428,0)),1)),N("V7"))</f>
        <v/>
      </c>
      <c r="Y280" s="137" t="str">
        <f>IF(1=1,IF(F280="","",IF(G280="","",IFERROR(INDEX(E384:E428,MATCH(AE280,B384:B428,0)),G280&amp;""))),N("W6"))</f>
        <v/>
      </c>
      <c r="Z280" s="142" t="str">
        <f>IF(1=1,IF(X280="","",IF(AND(ISNUMBER(X280),X280&lt;1,Y280="kg"),MAX(1,ROUND(X280*1000,0)),IF(AND(ISNUMBER(X280),X280&lt;1,Y280="L"),MAX(1,ROUND(X280*100,0)),ROUND(X280,3)))),N("X18"))</f>
        <v/>
      </c>
      <c r="AA280" s="143" t="str">
        <f>IF(1=1,IF(X280="","",IF(AND(ISNUMBER(X280),X280&lt;1,Y280="kg"),"g",IF(AND(ISNUMBER(X280),X280&lt;1,Y280="L"),"cl",Y280))),N("Y18"))</f>
        <v/>
      </c>
      <c r="AB280" s="123" t="str">
        <f>IF(1=1,IF(E280="","",IF(F280="","A CONTROLER",IF(NOT(ISNUMBER(F280)),"TEXTE",IF(OR(W280="",W280&lt;=0),"COMMANDE COUVERTS INCOMPLETE",IF(G280="","UNITE MANQUANTE",IF(COUNTIF(B384:B428,AE280)=0,"UNITE A CONTROLER","OK")))))),N("Z6"))</f>
        <v/>
      </c>
      <c r="AD280" s="144" t="str">
        <f>IF(1=1,IF(E280="","",AD268),N("AB18"))</f>
        <v/>
      </c>
      <c r="AE280" s="125" t="str">
        <f>IF(1=1,IF(G280="","",UPPER(TRIM(SUBSTITUTE(SUBSTITUTE(G280&amp;"",CHAR(160)," ")," "," ")))),N("AC18"))</f>
        <v/>
      </c>
    </row>
    <row r="281" spans="1:33" ht="15.75" x14ac:dyDescent="0.25">
      <c r="A281" s="160" t="str">
        <f>IF(1=1,IF(E281="","",A268),N("A19"))</f>
        <v/>
      </c>
      <c r="B281" s="127" t="str">
        <f>IF(1=1,IF(E281="","",B268),N("B19"))</f>
        <v/>
      </c>
      <c r="C281" s="128"/>
      <c r="D281" s="129" t="str">
        <f>IF(ISBLANK(E281),"",LARGE(D268:D280,1)+1)</f>
        <v/>
      </c>
      <c r="E281" s="130"/>
      <c r="F281" s="131"/>
      <c r="G281" s="170"/>
      <c r="H281" s="105"/>
      <c r="I281" s="132" t="str">
        <f>IF(1=1,IF(E281="","",I268),N("H19"))</f>
        <v/>
      </c>
      <c r="J281" s="133" t="str">
        <f>IF(1=1,IF(E281="","",J268),N("I19"))</f>
        <v/>
      </c>
      <c r="K281" s="134" t="str">
        <f>IF(1=1,IF(E281="","",K268),N("J19"))</f>
        <v/>
      </c>
      <c r="L281" s="135" t="str">
        <f>IF(1=1,IF(OR(J281="",O281="",NOT(ISNUMBER(J281)),NOT(ISNUMBER(O281)),J281=0),"",O281/J281),N("L19"))</f>
        <v/>
      </c>
      <c r="M281" s="136" t="str">
        <f>IF(1=1,IF(OR(L281="",NOT(ISNUMBER(F281))),"",F281*L281*IFERROR(INDEX(D384:D428,MATCH(AE281,B384:B428,0)),1)),N("M13"))</f>
        <v/>
      </c>
      <c r="N281" s="137" t="str">
        <f>IF(1=1,IF(F281="","",IF(G281="","",IFERROR(INDEX(E384:E428,MATCH(AE281,B384:B428,0)),G281&amp;""))),N("N6"))</f>
        <v/>
      </c>
      <c r="O281" s="138" t="str">
        <f>IF(1=1,IF(E281="","",O268),N("K19"))</f>
        <v/>
      </c>
      <c r="P281" s="139" t="str">
        <f>IF(1=1,IF(M281="","",IF(AND(ISNUMBER(M281),M281&lt;1,N281="kg"),MAX(1,ROUND(M281*1000,0)),IF(AND(ISNUMBER(M281),M281&lt;1,N281="L"),MAX(1,ROUND(M281*100,0)),ROUND(M281,3)))),N("O19"))</f>
        <v/>
      </c>
      <c r="Q281" s="140" t="str">
        <f>IF(1=1,IF(M281="","",IF(AND(ISNUMBER(M281),M281&lt;1,N281="kg"),"g",IF(AND(ISNUMBER(M281),M281&lt;1,N281="L"),"cl",N281))),N("P19"))</f>
        <v/>
      </c>
      <c r="R281" s="161" t="str">
        <f>IF(1=1,IF(E281="","",IF(F281="","A CONTROLER",IF(NOT(ISNUMBER(F281)),"TEXTE",IF(OR(L281="",L281&lt;=0),"COMMANDE PRINCIPALE INCOMPLETE",IF(G281="","UNITE MANQUANTE",IF(COUNTIF(B384:B428,AE281)=0,"UNITE A CONTROLER","OK")))))),N("Q9"))</f>
        <v/>
      </c>
      <c r="S281" s="105"/>
      <c r="T281" s="141">
        <f t="shared" si="18"/>
        <v>0</v>
      </c>
      <c r="U281" s="133" t="str">
        <f>IF(1=1,IF(E281="","",U268),N("S19"))</f>
        <v/>
      </c>
      <c r="V281" s="133" t="str">
        <f>IF(1=1,IF(E281="","",V268),N("T19"))</f>
        <v/>
      </c>
      <c r="W281" s="135" t="str">
        <f>IF(1=1,IF(OR(U281="",V281="",NOT(ISNUMBER(U281)),NOT(ISNUMBER(V281)),U281=0),"",V281/U281),N("U19"))</f>
        <v/>
      </c>
      <c r="X281" s="136" t="str">
        <f>IF(1=1,IF(OR(W281="",NOT(ISNUMBER(F281))),"",F281*W281*IFERROR(INDEX(D384:D428,MATCH(AE281,B384:B428,0)),1)),N("V7"))</f>
        <v/>
      </c>
      <c r="Y281" s="137" t="str">
        <f>IF(1=1,IF(F281="","",IF(G281="","",IFERROR(INDEX(E384:E428,MATCH(AE281,B384:B428,0)),G281&amp;""))),N("W6"))</f>
        <v/>
      </c>
      <c r="Z281" s="142" t="str">
        <f>IF(1=1,IF(X281="","",IF(AND(ISNUMBER(X281),X281&lt;1,Y281="kg"),MAX(1,ROUND(X281*1000,0)),IF(AND(ISNUMBER(X281),X281&lt;1,Y281="L"),MAX(1,ROUND(X281*100,0)),ROUND(X281,3)))),N("X19"))</f>
        <v/>
      </c>
      <c r="AA281" s="143" t="str">
        <f>IF(1=1,IF(X281="","",IF(AND(ISNUMBER(X281),X281&lt;1,Y281="kg"),"g",IF(AND(ISNUMBER(X281),X281&lt;1,Y281="L"),"cl",Y281))),N("Y19"))</f>
        <v/>
      </c>
      <c r="AB281" s="123" t="str">
        <f>IF(1=1,IF(E281="","",IF(F281="","A CONTROLER",IF(NOT(ISNUMBER(F281)),"TEXTE",IF(OR(W281="",W281&lt;=0),"COMMANDE COUVERTS INCOMPLETE",IF(G281="","UNITE MANQUANTE",IF(COUNTIF(B384:B428,AE281)=0,"UNITE A CONTROLER","OK")))))),N("Z6"))</f>
        <v/>
      </c>
      <c r="AD281" s="144" t="str">
        <f>IF(1=1,IF(E281="","",AD268),N("AB19"))</f>
        <v/>
      </c>
      <c r="AE281" s="125" t="str">
        <f>IF(1=1,IF(G281="","",UPPER(TRIM(SUBSTITUTE(SUBSTITUTE(G281&amp;"",CHAR(160)," ")," "," ")))),N("AC19"))</f>
        <v/>
      </c>
    </row>
    <row r="282" spans="1:33" ht="15.75" x14ac:dyDescent="0.25">
      <c r="A282" s="160" t="str">
        <f>IF(1=1,IF(E282="","",A268),N("A20"))</f>
        <v/>
      </c>
      <c r="B282" s="127" t="str">
        <f>IF(1=1,IF(E282="","",B268),N("B20"))</f>
        <v/>
      </c>
      <c r="C282" s="128"/>
      <c r="D282" s="129" t="str">
        <f>IF(ISBLANK(E282),"",LARGE(D268:D281,1)+1)</f>
        <v/>
      </c>
      <c r="E282" s="130"/>
      <c r="F282" s="131"/>
      <c r="G282" s="170"/>
      <c r="H282" s="105"/>
      <c r="I282" s="132" t="str">
        <f>IF(1=1,IF(E282="","",I268),N("H20"))</f>
        <v/>
      </c>
      <c r="J282" s="133" t="str">
        <f>IF(1=1,IF(E282="","",J268),N("I20"))</f>
        <v/>
      </c>
      <c r="K282" s="134" t="str">
        <f>IF(1=1,IF(E282="","",K268),N("J20"))</f>
        <v/>
      </c>
      <c r="L282" s="135" t="str">
        <f>IF(1=1,IF(OR(J282="",O282="",NOT(ISNUMBER(J282)),NOT(ISNUMBER(O282)),J282=0),"",O282/J282),N("L20"))</f>
        <v/>
      </c>
      <c r="M282" s="136" t="str">
        <f>IF(1=1,IF(OR(L282="",NOT(ISNUMBER(F282))),"",F282*L282*IFERROR(INDEX(D384:D428,MATCH(AE282,B384:B428,0)),1)),N("M13"))</f>
        <v/>
      </c>
      <c r="N282" s="137" t="str">
        <f>IF(1=1,IF(F282="","",IF(G282="","",IFERROR(INDEX(E384:E428,MATCH(AE282,B384:B428,0)),G282&amp;""))),N("N6"))</f>
        <v/>
      </c>
      <c r="O282" s="138" t="str">
        <f>IF(1=1,IF(E282="","",O268),N("K20"))</f>
        <v/>
      </c>
      <c r="P282" s="139" t="str">
        <f>IF(1=1,IF(M282="","",IF(AND(ISNUMBER(M282),M282&lt;1,N282="kg"),MAX(1,ROUND(M282*1000,0)),IF(AND(ISNUMBER(M282),M282&lt;1,N282="L"),MAX(1,ROUND(M282*100,0)),ROUND(M282,3)))),N("O20"))</f>
        <v/>
      </c>
      <c r="Q282" s="140" t="str">
        <f>IF(1=1,IF(M282="","",IF(AND(ISNUMBER(M282),M282&lt;1,N282="kg"),"g",IF(AND(ISNUMBER(M282),M282&lt;1,N282="L"),"cl",N282))),N("P20"))</f>
        <v/>
      </c>
      <c r="R282" s="161" t="str">
        <f>IF(1=1,IF(E282="","",IF(F282="","A CONTROLER",IF(NOT(ISNUMBER(F282)),"TEXTE",IF(OR(L282="",L282&lt;=0),"COMMANDE PRINCIPALE INCOMPLETE",IF(G282="","UNITE MANQUANTE",IF(COUNTIF(B384:B428,AE282)=0,"UNITE A CONTROLER","OK")))))),N("Q9"))</f>
        <v/>
      </c>
      <c r="S282" s="105"/>
      <c r="T282" s="141">
        <f t="shared" si="18"/>
        <v>0</v>
      </c>
      <c r="U282" s="133" t="str">
        <f>IF(1=1,IF(E282="","",U268),N("S20"))</f>
        <v/>
      </c>
      <c r="V282" s="133" t="str">
        <f>IF(1=1,IF(E282="","",V268),N("T20"))</f>
        <v/>
      </c>
      <c r="W282" s="135" t="str">
        <f>IF(1=1,IF(OR(U282="",V282="",NOT(ISNUMBER(U282)),NOT(ISNUMBER(V282)),U282=0),"",V282/U282),N("U20"))</f>
        <v/>
      </c>
      <c r="X282" s="136" t="str">
        <f>IF(1=1,IF(OR(W282="",NOT(ISNUMBER(F282))),"",F282*W282*IFERROR(INDEX(D384:D428,MATCH(AE282,B384:B428,0)),1)),N("V7"))</f>
        <v/>
      </c>
      <c r="Y282" s="137" t="str">
        <f>IF(1=1,IF(F282="","",IF(G282="","",IFERROR(INDEX(E384:E428,MATCH(AE282,B384:B428,0)),G282&amp;""))),N("W6"))</f>
        <v/>
      </c>
      <c r="Z282" s="142" t="str">
        <f>IF(1=1,IF(X282="","",IF(AND(ISNUMBER(X282),X282&lt;1,Y282="kg"),MAX(1,ROUND(X282*1000,0)),IF(AND(ISNUMBER(X282),X282&lt;1,Y282="L"),MAX(1,ROUND(X282*100,0)),ROUND(X282,3)))),N("X20"))</f>
        <v/>
      </c>
      <c r="AA282" s="143" t="str">
        <f>IF(1=1,IF(X282="","",IF(AND(ISNUMBER(X282),X282&lt;1,Y282="kg"),"g",IF(AND(ISNUMBER(X282),X282&lt;1,Y282="L"),"cl",Y282))),N("Y20"))</f>
        <v/>
      </c>
      <c r="AB282" s="123" t="str">
        <f>IF(1=1,IF(E282="","",IF(F282="","A CONTROLER",IF(NOT(ISNUMBER(F282)),"TEXTE",IF(OR(W282="",W282&lt;=0),"COMMANDE COUVERTS INCOMPLETE",IF(G282="","UNITE MANQUANTE",IF(COUNTIF(B384:B428,AE282)=0,"UNITE A CONTROLER","OK")))))),N("Z6"))</f>
        <v/>
      </c>
      <c r="AD282" s="144" t="str">
        <f>IF(1=1,IF(E282="","",AD268),N("AB20"))</f>
        <v/>
      </c>
      <c r="AE282" s="125" t="str">
        <f>IF(1=1,IF(G282="","",UPPER(TRIM(SUBSTITUTE(SUBSTITUTE(G282&amp;"",CHAR(160)," ")," "," ")))),N("AC20"))</f>
        <v/>
      </c>
    </row>
    <row r="283" spans="1:33" ht="15.75" x14ac:dyDescent="0.25">
      <c r="A283" s="160" t="str">
        <f>IF(1=1,IF(E283="","",A268),N("A21"))</f>
        <v/>
      </c>
      <c r="B283" s="127" t="str">
        <f>IF(1=1,IF(E283="","",B268),N("B21"))</f>
        <v/>
      </c>
      <c r="C283" s="128"/>
      <c r="D283" s="129" t="str">
        <f>IF(ISBLANK(E283),"",LARGE(D268:D282,1)+1)</f>
        <v/>
      </c>
      <c r="E283" s="130"/>
      <c r="F283" s="131"/>
      <c r="G283" s="170"/>
      <c r="H283" s="105"/>
      <c r="I283" s="132" t="str">
        <f>IF(1=1,IF(E283="","",I268),N("H21"))</f>
        <v/>
      </c>
      <c r="J283" s="133" t="str">
        <f>IF(1=1,IF(E283="","",J268),N("I21"))</f>
        <v/>
      </c>
      <c r="K283" s="134" t="str">
        <f>IF(1=1,IF(E283="","",K268),N("J21"))</f>
        <v/>
      </c>
      <c r="L283" s="135" t="str">
        <f>IF(1=1,IF(OR(J283="",O283="",NOT(ISNUMBER(J283)),NOT(ISNUMBER(O283)),J283=0),"",O283/J283),N("L21"))</f>
        <v/>
      </c>
      <c r="M283" s="136" t="str">
        <f>IF(1=1,IF(OR(L283="",NOT(ISNUMBER(F283))),"",F283*L283*IFERROR(INDEX(D384:D428,MATCH(AE283,B384:B428,0)),1)),N("M13"))</f>
        <v/>
      </c>
      <c r="N283" s="137" t="str">
        <f>IF(1=1,IF(F283="","",IF(G283="","",IFERROR(INDEX(E384:E428,MATCH(AE283,B384:B428,0)),G283&amp;""))),N("N6"))</f>
        <v/>
      </c>
      <c r="O283" s="138" t="str">
        <f>IF(1=1,IF(E283="","",O268),N("K21"))</f>
        <v/>
      </c>
      <c r="P283" s="139" t="str">
        <f>IF(1=1,IF(M283="","",IF(AND(ISNUMBER(M283),M283&lt;1,N283="kg"),MAX(1,ROUND(M283*1000,0)),IF(AND(ISNUMBER(M283),M283&lt;1,N283="L"),MAX(1,ROUND(M283*100,0)),ROUND(M283,3)))),N("O21"))</f>
        <v/>
      </c>
      <c r="Q283" s="140" t="str">
        <f>IF(1=1,IF(M283="","",IF(AND(ISNUMBER(M283),M283&lt;1,N283="kg"),"g",IF(AND(ISNUMBER(M283),M283&lt;1,N283="L"),"cl",N283))),N("P21"))</f>
        <v/>
      </c>
      <c r="R283" s="161" t="str">
        <f>IF(1=1,IF(E283="","",IF(F283="","A CONTROLER",IF(NOT(ISNUMBER(F283)),"TEXTE",IF(OR(L283="",L283&lt;=0),"COMMANDE PRINCIPALE INCOMPLETE",IF(G283="","UNITE MANQUANTE",IF(COUNTIF(B384:B428,AE283)=0,"UNITE A CONTROLER","OK")))))),N("Q9"))</f>
        <v/>
      </c>
      <c r="S283" s="105"/>
      <c r="T283" s="141">
        <f t="shared" si="18"/>
        <v>0</v>
      </c>
      <c r="U283" s="133" t="str">
        <f>IF(1=1,IF(E283="","",U268),N("S21"))</f>
        <v/>
      </c>
      <c r="V283" s="133" t="str">
        <f>IF(1=1,IF(E283="","",V268),N("T21"))</f>
        <v/>
      </c>
      <c r="W283" s="135" t="str">
        <f>IF(1=1,IF(OR(U283="",V283="",NOT(ISNUMBER(U283)),NOT(ISNUMBER(V283)),U283=0),"",V283/U283),N("U21"))</f>
        <v/>
      </c>
      <c r="X283" s="136" t="str">
        <f>IF(1=1,IF(OR(W283="",NOT(ISNUMBER(F283))),"",F283*W283*IFERROR(INDEX(D384:D428,MATCH(AE283,B384:B428,0)),1)),N("V7"))</f>
        <v/>
      </c>
      <c r="Y283" s="137" t="str">
        <f>IF(1=1,IF(F283="","",IF(G283="","",IFERROR(INDEX(E384:E428,MATCH(AE283,B384:B428,0)),G283&amp;""))),N("W6"))</f>
        <v/>
      </c>
      <c r="Z283" s="142" t="str">
        <f>IF(1=1,IF(X283="","",IF(AND(ISNUMBER(X283),X283&lt;1,Y283="kg"),MAX(1,ROUND(X283*1000,0)),IF(AND(ISNUMBER(X283),X283&lt;1,Y283="L"),MAX(1,ROUND(X283*100,0)),ROUND(X283,3)))),N("X21"))</f>
        <v/>
      </c>
      <c r="AA283" s="143" t="str">
        <f>IF(1=1,IF(X283="","",IF(AND(ISNUMBER(X283),X283&lt;1,Y283="kg"),"g",IF(AND(ISNUMBER(X283),X283&lt;1,Y283="L"),"cl",Y283))),N("Y21"))</f>
        <v/>
      </c>
      <c r="AB283" s="123" t="str">
        <f>IF(1=1,IF(E283="","",IF(F283="","A CONTROLER",IF(NOT(ISNUMBER(F283)),"TEXTE",IF(OR(W283="",W283&lt;=0),"COMMANDE COUVERTS INCOMPLETE",IF(G283="","UNITE MANQUANTE",IF(COUNTIF(B384:B428,AE283)=0,"UNITE A CONTROLER","OK")))))),N("Z6"))</f>
        <v/>
      </c>
      <c r="AD283" s="144" t="str">
        <f>IF(1=1,IF(E283="","",AD268),N("AB21"))</f>
        <v/>
      </c>
      <c r="AE283" s="125" t="str">
        <f>IF(1=1,IF(G283="","",UPPER(TRIM(SUBSTITUTE(SUBSTITUTE(G283&amp;"",CHAR(160)," ")," "," ")))),N("AC21"))</f>
        <v/>
      </c>
    </row>
    <row r="284" spans="1:33" ht="15.75" x14ac:dyDescent="0.25">
      <c r="A284" s="160" t="str">
        <f>IF(1=1,IF(E284="","",A268),N("A22"))</f>
        <v/>
      </c>
      <c r="B284" s="127" t="str">
        <f>IF(1=1,IF(E284="","",B268),N("B22"))</f>
        <v/>
      </c>
      <c r="C284" s="128"/>
      <c r="D284" s="129" t="str">
        <f>IF(ISBLANK(E284),"",LARGE(D268:D283,1)+1)</f>
        <v/>
      </c>
      <c r="E284" s="130"/>
      <c r="F284" s="131"/>
      <c r="G284" s="170"/>
      <c r="H284" s="105"/>
      <c r="I284" s="132" t="str">
        <f>IF(1=1,IF(E284="","",I268),N("H22"))</f>
        <v/>
      </c>
      <c r="J284" s="133" t="str">
        <f>IF(1=1,IF(E284="","",J268),N("I22"))</f>
        <v/>
      </c>
      <c r="K284" s="134" t="str">
        <f>IF(1=1,IF(E284="","",K268),N("J22"))</f>
        <v/>
      </c>
      <c r="L284" s="135" t="str">
        <f>IF(1=1,IF(OR(J284="",O284="",NOT(ISNUMBER(J284)),NOT(ISNUMBER(O284)),J284=0),"",O284/J284),N("L22"))</f>
        <v/>
      </c>
      <c r="M284" s="136" t="str">
        <f>IF(1=1,IF(OR(L284="",NOT(ISNUMBER(F284))),"",F284*L284*IFERROR(INDEX(D384:D428,MATCH(AE284,B384:B428,0)),1)),N("M13"))</f>
        <v/>
      </c>
      <c r="N284" s="137" t="str">
        <f>IF(1=1,IF(F284="","",IF(G284="","",IFERROR(INDEX(E384:E428,MATCH(AE284,B384:B428,0)),G284&amp;""))),N("N6"))</f>
        <v/>
      </c>
      <c r="O284" s="138" t="str">
        <f>IF(1=1,IF(E284="","",O268),N("K22"))</f>
        <v/>
      </c>
      <c r="P284" s="139" t="str">
        <f>IF(1=1,IF(M284="","",IF(AND(ISNUMBER(M284),M284&lt;1,N284="kg"),MAX(1,ROUND(M284*1000,0)),IF(AND(ISNUMBER(M284),M284&lt;1,N284="L"),MAX(1,ROUND(M284*100,0)),ROUND(M284,3)))),N("O22"))</f>
        <v/>
      </c>
      <c r="Q284" s="140" t="str">
        <f>IF(1=1,IF(M284="","",IF(AND(ISNUMBER(M284),M284&lt;1,N284="kg"),"g",IF(AND(ISNUMBER(M284),M284&lt;1,N284="L"),"cl",N284))),N("P22"))</f>
        <v/>
      </c>
      <c r="R284" s="161" t="str">
        <f>IF(1=1,IF(E284="","",IF(F284="","A CONTROLER",IF(NOT(ISNUMBER(F284)),"TEXTE",IF(OR(L284="",L284&lt;=0),"COMMANDE PRINCIPALE INCOMPLETE",IF(G284="","UNITE MANQUANTE",IF(COUNTIF(B384:B428,AE284)=0,"UNITE A CONTROLER","OK")))))),N("Q9"))</f>
        <v/>
      </c>
      <c r="S284" s="105"/>
      <c r="T284" s="141">
        <f t="shared" si="18"/>
        <v>0</v>
      </c>
      <c r="U284" s="133" t="str">
        <f>IF(1=1,IF(E284="","",U268),N("S22"))</f>
        <v/>
      </c>
      <c r="V284" s="133" t="str">
        <f>IF(1=1,IF(E284="","",V268),N("T22"))</f>
        <v/>
      </c>
      <c r="W284" s="135" t="str">
        <f>IF(1=1,IF(OR(U284="",V284="",NOT(ISNUMBER(U284)),NOT(ISNUMBER(V284)),U284=0),"",V284/U284),N("U22"))</f>
        <v/>
      </c>
      <c r="X284" s="136" t="str">
        <f>IF(1=1,IF(OR(W284="",NOT(ISNUMBER(F284))),"",F284*W284*IFERROR(INDEX(D384:D428,MATCH(AE284,B384:B428,0)),1)),N("V7"))</f>
        <v/>
      </c>
      <c r="Y284" s="137" t="str">
        <f>IF(1=1,IF(F284="","",IF(G284="","",IFERROR(INDEX(E384:E428,MATCH(AE284,B384:B428,0)),G284&amp;""))),N("W6"))</f>
        <v/>
      </c>
      <c r="Z284" s="142" t="str">
        <f>IF(1=1,IF(X284="","",IF(AND(ISNUMBER(X284),X284&lt;1,Y284="kg"),MAX(1,ROUND(X284*1000,0)),IF(AND(ISNUMBER(X284),X284&lt;1,Y284="L"),MAX(1,ROUND(X284*100,0)),ROUND(X284,3)))),N("X22"))</f>
        <v/>
      </c>
      <c r="AA284" s="143" t="str">
        <f>IF(1=1,IF(X284="","",IF(AND(ISNUMBER(X284),X284&lt;1,Y284="kg"),"g",IF(AND(ISNUMBER(X284),X284&lt;1,Y284="L"),"cl",Y284))),N("Y22"))</f>
        <v/>
      </c>
      <c r="AB284" s="123" t="str">
        <f>IF(1=1,IF(E284="","",IF(F284="","A CONTROLER",IF(NOT(ISNUMBER(F284)),"TEXTE",IF(OR(W284="",W284&lt;=0),"COMMANDE COUVERTS INCOMPLETE",IF(G284="","UNITE MANQUANTE",IF(COUNTIF(B384:B428,AE284)=0,"UNITE A CONTROLER","OK")))))),N("Z6"))</f>
        <v/>
      </c>
      <c r="AD284" s="144" t="str">
        <f>IF(1=1,IF(E284="","",AD268),N("AB22"))</f>
        <v/>
      </c>
      <c r="AE284" s="125" t="str">
        <f>IF(1=1,IF(G284="","",UPPER(TRIM(SUBSTITUTE(SUBSTITUTE(G284&amp;"",CHAR(160)," ")," "," ")))),N("AC22"))</f>
        <v/>
      </c>
    </row>
    <row r="285" spans="1:33" ht="15.75" x14ac:dyDescent="0.25">
      <c r="A285" s="160" t="str">
        <f>IF(1=1,IF(E285="","",A268),N("A23"))</f>
        <v/>
      </c>
      <c r="B285" s="127" t="str">
        <f>IF(1=1,IF(E285="","",B268),N("B23"))</f>
        <v/>
      </c>
      <c r="C285" s="128"/>
      <c r="D285" s="129" t="str">
        <f>IF(ISBLANK(E285),"",LARGE(D268:D284,1)+1)</f>
        <v/>
      </c>
      <c r="E285" s="130"/>
      <c r="F285" s="131"/>
      <c r="G285" s="170"/>
      <c r="H285" s="105"/>
      <c r="I285" s="132" t="str">
        <f>IF(1=1,IF(E285="","",I268),N("H23"))</f>
        <v/>
      </c>
      <c r="J285" s="133" t="str">
        <f>IF(1=1,IF(E285="","",J268),N("I23"))</f>
        <v/>
      </c>
      <c r="K285" s="134" t="str">
        <f>IF(1=1,IF(E285="","",K268),N("J23"))</f>
        <v/>
      </c>
      <c r="L285" s="135" t="str">
        <f>IF(1=1,IF(OR(J285="",O285="",NOT(ISNUMBER(J285)),NOT(ISNUMBER(O285)),J285=0),"",O285/J285),N("L23"))</f>
        <v/>
      </c>
      <c r="M285" s="136" t="str">
        <f>IF(1=1,IF(OR(L285="",NOT(ISNUMBER(F285))),"",F285*L285*IFERROR(INDEX(D384:D428,MATCH(AE285,B384:B428,0)),1)),N("M13"))</f>
        <v/>
      </c>
      <c r="N285" s="137" t="str">
        <f>IF(1=1,IF(F285="","",IF(G285="","",IFERROR(INDEX(E384:E428,MATCH(AE285,B384:B428,0)),G285&amp;""))),N("N6"))</f>
        <v/>
      </c>
      <c r="O285" s="138" t="str">
        <f>IF(1=1,IF(E285="","",O268),N("K23"))</f>
        <v/>
      </c>
      <c r="P285" s="139" t="str">
        <f>IF(1=1,IF(M285="","",IF(AND(ISNUMBER(M285),M285&lt;1,N285="kg"),MAX(1,ROUND(M285*1000,0)),IF(AND(ISNUMBER(M285),M285&lt;1,N285="L"),MAX(1,ROUND(M285*100,0)),ROUND(M285,3)))),N("O23"))</f>
        <v/>
      </c>
      <c r="Q285" s="140" t="str">
        <f>IF(1=1,IF(M285="","",IF(AND(ISNUMBER(M285),M285&lt;1,N285="kg"),"g",IF(AND(ISNUMBER(M285),M285&lt;1,N285="L"),"cl",N285))),N("P23"))</f>
        <v/>
      </c>
      <c r="R285" s="161" t="str">
        <f>IF(1=1,IF(E285="","",IF(F285="","A CONTROLER",IF(NOT(ISNUMBER(F285)),"TEXTE",IF(OR(L285="",L285&lt;=0),"COMMANDE PRINCIPALE INCOMPLETE",IF(G285="","UNITE MANQUANTE",IF(COUNTIF(B384:B428,AE285)=0,"UNITE A CONTROLER","OK")))))),N("Q9"))</f>
        <v/>
      </c>
      <c r="S285" s="105"/>
      <c r="T285" s="141">
        <f t="shared" si="18"/>
        <v>0</v>
      </c>
      <c r="U285" s="133" t="str">
        <f>IF(1=1,IF(E285="","",U268),N("S23"))</f>
        <v/>
      </c>
      <c r="V285" s="133" t="str">
        <f>IF(1=1,IF(E285="","",V268),N("T23"))</f>
        <v/>
      </c>
      <c r="W285" s="135" t="str">
        <f>IF(1=1,IF(OR(U285="",V285="",NOT(ISNUMBER(U285)),NOT(ISNUMBER(V285)),U285=0),"",V285/U285),N("U23"))</f>
        <v/>
      </c>
      <c r="X285" s="136" t="str">
        <f>IF(1=1,IF(OR(W285="",NOT(ISNUMBER(F285))),"",F285*W285*IFERROR(INDEX(D384:D428,MATCH(AE285,B384:B428,0)),1)),N("V7"))</f>
        <v/>
      </c>
      <c r="Y285" s="137" t="str">
        <f>IF(1=1,IF(F285="","",IF(G285="","",IFERROR(INDEX(E384:E428,MATCH(AE285,B384:B428,0)),G285&amp;""))),N("W6"))</f>
        <v/>
      </c>
      <c r="Z285" s="142" t="str">
        <f>IF(1=1,IF(X285="","",IF(AND(ISNUMBER(X285),X285&lt;1,Y285="kg"),MAX(1,ROUND(X285*1000,0)),IF(AND(ISNUMBER(X285),X285&lt;1,Y285="L"),MAX(1,ROUND(X285*100,0)),ROUND(X285,3)))),N("X23"))</f>
        <v/>
      </c>
      <c r="AA285" s="143" t="str">
        <f>IF(1=1,IF(X285="","",IF(AND(ISNUMBER(X285),X285&lt;1,Y285="kg"),"g",IF(AND(ISNUMBER(X285),X285&lt;1,Y285="L"),"cl",Y285))),N("Y23"))</f>
        <v/>
      </c>
      <c r="AB285" s="123" t="str">
        <f>IF(1=1,IF(E285="","",IF(F285="","A CONTROLER",IF(NOT(ISNUMBER(F285)),"TEXTE",IF(OR(W285="",W285&lt;=0),"COMMANDE COUVERTS INCOMPLETE",IF(G285="","UNITE MANQUANTE",IF(COUNTIF(B384:B428,AE285)=0,"UNITE A CONTROLER","OK")))))),N("Z6"))</f>
        <v/>
      </c>
      <c r="AD285" s="144" t="str">
        <f>IF(1=1,IF(E285="","",AD268),N("AB23"))</f>
        <v/>
      </c>
      <c r="AE285" s="125" t="str">
        <f>IF(1=1,IF(G285="","",UPPER(TRIM(SUBSTITUTE(SUBSTITUTE(G285&amp;"",CHAR(160)," ")," "," ")))),N("AC23"))</f>
        <v/>
      </c>
    </row>
    <row r="286" spans="1:33" ht="15.75" x14ac:dyDescent="0.25">
      <c r="A286" s="160" t="str">
        <f>IF(1=1,IF(E286="","",A268),N("A24"))</f>
        <v/>
      </c>
      <c r="B286" s="127" t="str">
        <f>IF(1=1,IF(E286="","",B268),N("B24"))</f>
        <v/>
      </c>
      <c r="C286" s="128"/>
      <c r="D286" s="129" t="str">
        <f>IF(ISBLANK(E286),"",LARGE(D268:D285,1)+1)</f>
        <v/>
      </c>
      <c r="E286" s="130"/>
      <c r="F286" s="131"/>
      <c r="G286" s="170"/>
      <c r="H286" s="105"/>
      <c r="I286" s="132" t="str">
        <f>IF(1=1,IF(E286="","",I268),N("H24"))</f>
        <v/>
      </c>
      <c r="J286" s="133" t="str">
        <f>IF(1=1,IF(E286="","",J268),N("I24"))</f>
        <v/>
      </c>
      <c r="K286" s="134" t="str">
        <f>IF(1=1,IF(E286="","",K268),N("J24"))</f>
        <v/>
      </c>
      <c r="L286" s="135" t="str">
        <f>IF(1=1,IF(OR(J286="",O286="",NOT(ISNUMBER(J286)),NOT(ISNUMBER(O286)),J286=0),"",O286/J286),N("L24"))</f>
        <v/>
      </c>
      <c r="M286" s="136" t="str">
        <f>IF(1=1,IF(OR(L286="",NOT(ISNUMBER(F286))),"",F286*L286*IFERROR(INDEX(D384:D428,MATCH(AE286,B384:B428,0)),1)),N("M13"))</f>
        <v/>
      </c>
      <c r="N286" s="137" t="str">
        <f>IF(1=1,IF(F286="","",IF(G286="","",IFERROR(INDEX(E384:E428,MATCH(AE286,B384:B428,0)),G286&amp;""))),N("N6"))</f>
        <v/>
      </c>
      <c r="O286" s="138" t="str">
        <f>IF(1=1,IF(E286="","",O268),N("K24"))</f>
        <v/>
      </c>
      <c r="P286" s="139" t="str">
        <f>IF(1=1,IF(M286="","",IF(AND(ISNUMBER(M286),M286&lt;1,N286="kg"),MAX(1,ROUND(M286*1000,0)),IF(AND(ISNUMBER(M286),M286&lt;1,N286="L"),MAX(1,ROUND(M286*100,0)),ROUND(M286,3)))),N("O24"))</f>
        <v/>
      </c>
      <c r="Q286" s="140" t="str">
        <f>IF(1=1,IF(M286="","",IF(AND(ISNUMBER(M286),M286&lt;1,N286="kg"),"g",IF(AND(ISNUMBER(M286),M286&lt;1,N286="L"),"cl",N286))),N("P24"))</f>
        <v/>
      </c>
      <c r="R286" s="161" t="str">
        <f>IF(1=1,IF(E286="","",IF(F286="","A CONTROLER",IF(NOT(ISNUMBER(F286)),"TEXTE",IF(OR(L286="",L286&lt;=0),"COMMANDE PRINCIPALE INCOMPLETE",IF(G286="","UNITE MANQUANTE",IF(COUNTIF(B384:B428,AE286)=0,"UNITE A CONTROLER","OK")))))),N("Q9"))</f>
        <v/>
      </c>
      <c r="S286" s="105"/>
      <c r="T286" s="141">
        <f t="shared" si="18"/>
        <v>0</v>
      </c>
      <c r="U286" s="133" t="str">
        <f>IF(1=1,IF(E286="","",U268),N("S24"))</f>
        <v/>
      </c>
      <c r="V286" s="133" t="str">
        <f>IF(1=1,IF(E286="","",V268),N("T24"))</f>
        <v/>
      </c>
      <c r="W286" s="135" t="str">
        <f>IF(1=1,IF(OR(U286="",V286="",NOT(ISNUMBER(U286)),NOT(ISNUMBER(V286)),U286=0),"",V286/U286),N("U24"))</f>
        <v/>
      </c>
      <c r="X286" s="136" t="str">
        <f>IF(1=1,IF(OR(W286="",NOT(ISNUMBER(F286))),"",F286*W286*IFERROR(INDEX(D384:D428,MATCH(AE286,B384:B428,0)),1)),N("V7"))</f>
        <v/>
      </c>
      <c r="Y286" s="137" t="str">
        <f>IF(1=1,IF(F286="","",IF(G286="","",IFERROR(INDEX(E384:E428,MATCH(AE286,B384:B428,0)),G286&amp;""))),N("W6"))</f>
        <v/>
      </c>
      <c r="Z286" s="142" t="str">
        <f>IF(1=1,IF(X286="","",IF(AND(ISNUMBER(X286),X286&lt;1,Y286="kg"),MAX(1,ROUND(X286*1000,0)),IF(AND(ISNUMBER(X286),X286&lt;1,Y286="L"),MAX(1,ROUND(X286*100,0)),ROUND(X286,3)))),N("X24"))</f>
        <v/>
      </c>
      <c r="AA286" s="143" t="str">
        <f>IF(1=1,IF(X286="","",IF(AND(ISNUMBER(X286),X286&lt;1,Y286="kg"),"g",IF(AND(ISNUMBER(X286),X286&lt;1,Y286="L"),"cl",Y286))),N("Y24"))</f>
        <v/>
      </c>
      <c r="AB286" s="123" t="str">
        <f>IF(1=1,IF(E286="","",IF(F286="","A CONTROLER",IF(NOT(ISNUMBER(F286)),"TEXTE",IF(OR(W286="",W286&lt;=0),"COMMANDE COUVERTS INCOMPLETE",IF(G286="","UNITE MANQUANTE",IF(COUNTIF(B384:B428,AE286)=0,"UNITE A CONTROLER","OK")))))),N("Z6"))</f>
        <v/>
      </c>
      <c r="AD286" s="144" t="str">
        <f>IF(1=1,IF(E286="","",AD268),N("AB24"))</f>
        <v/>
      </c>
      <c r="AE286" s="125" t="str">
        <f>IF(1=1,IF(G286="","",UPPER(TRIM(SUBSTITUTE(SUBSTITUTE(G286&amp;"",CHAR(160)," ")," "," ")))),N("AC24"))</f>
        <v/>
      </c>
    </row>
    <row r="287" spans="1:33" ht="15.75" x14ac:dyDescent="0.25">
      <c r="A287" s="160" t="str">
        <f>IF(1=1,IF(E287="","",A268),N("A25"))</f>
        <v/>
      </c>
      <c r="B287" s="127" t="str">
        <f>IF(1=1,IF(E287="","",B268),N("B25"))</f>
        <v/>
      </c>
      <c r="C287" s="128"/>
      <c r="D287" s="129" t="str">
        <f>IF(ISBLANK(E287),"",LARGE(D268:D286,1)+1)</f>
        <v/>
      </c>
      <c r="E287" s="130"/>
      <c r="F287" s="131"/>
      <c r="G287" s="170"/>
      <c r="H287" s="105"/>
      <c r="I287" s="132" t="str">
        <f>IF(1=1,IF(E287="","",I268),N("H25"))</f>
        <v/>
      </c>
      <c r="J287" s="133" t="str">
        <f>IF(1=1,IF(E287="","",J268),N("I25"))</f>
        <v/>
      </c>
      <c r="K287" s="134" t="str">
        <f>IF(1=1,IF(E287="","",K268),N("J25"))</f>
        <v/>
      </c>
      <c r="L287" s="135" t="str">
        <f>IF(1=1,IF(OR(J287="",O287="",NOT(ISNUMBER(J287)),NOT(ISNUMBER(O287)),J287=0),"",O287/J287),N("L25"))</f>
        <v/>
      </c>
      <c r="M287" s="136" t="str">
        <f>IF(1=1,IF(OR(L287="",NOT(ISNUMBER(F287))),"",F287*L287*IFERROR(INDEX(D384:D428,MATCH(AE287,B384:B428,0)),1)),N("M13"))</f>
        <v/>
      </c>
      <c r="N287" s="137" t="str">
        <f>IF(1=1,IF(F287="","",IF(G287="","",IFERROR(INDEX(E384:E428,MATCH(AE287,B384:B428,0)),G287&amp;""))),N("N6"))</f>
        <v/>
      </c>
      <c r="O287" s="138" t="str">
        <f>IF(1=1,IF(E287="","",O268),N("K25"))</f>
        <v/>
      </c>
      <c r="P287" s="139" t="str">
        <f>IF(1=1,IF(M287="","",IF(AND(ISNUMBER(M287),M287&lt;1,N287="kg"),MAX(1,ROUND(M287*1000,0)),IF(AND(ISNUMBER(M287),M287&lt;1,N287="L"),MAX(1,ROUND(M287*100,0)),ROUND(M287,3)))),N("O25"))</f>
        <v/>
      </c>
      <c r="Q287" s="140" t="str">
        <f>IF(1=1,IF(M287="","",IF(AND(ISNUMBER(M287),M287&lt;1,N287="kg"),"g",IF(AND(ISNUMBER(M287),M287&lt;1,N287="L"),"cl",N287))),N("P25"))</f>
        <v/>
      </c>
      <c r="R287" s="161" t="str">
        <f>IF(1=1,IF(E287="","",IF(F287="","A CONTROLER",IF(NOT(ISNUMBER(F287)),"TEXTE",IF(OR(L287="",L287&lt;=0),"COMMANDE PRINCIPALE INCOMPLETE",IF(G287="","UNITE MANQUANTE",IF(COUNTIF(B384:B428,AE287)=0,"UNITE A CONTROLER","OK")))))),N("Q9"))</f>
        <v/>
      </c>
      <c r="S287" s="105"/>
      <c r="T287" s="141">
        <f t="shared" si="18"/>
        <v>0</v>
      </c>
      <c r="U287" s="133" t="str">
        <f>IF(1=1,IF(E287="","",U268),N("S25"))</f>
        <v/>
      </c>
      <c r="V287" s="133" t="str">
        <f>IF(1=1,IF(E287="","",V268),N("T25"))</f>
        <v/>
      </c>
      <c r="W287" s="135" t="str">
        <f>IF(1=1,IF(OR(U287="",V287="",NOT(ISNUMBER(U287)),NOT(ISNUMBER(V287)),U287=0),"",V287/U287),N("U25"))</f>
        <v/>
      </c>
      <c r="X287" s="136" t="str">
        <f>IF(1=1,IF(OR(W287="",NOT(ISNUMBER(F287))),"",F287*W287*IFERROR(INDEX(D384:D428,MATCH(AE287,B384:B428,0)),1)),N("V7"))</f>
        <v/>
      </c>
      <c r="Y287" s="137" t="str">
        <f>IF(1=1,IF(F287="","",IF(G287="","",IFERROR(INDEX(E384:E428,MATCH(AE287,B384:B428,0)),G287&amp;""))),N("W6"))</f>
        <v/>
      </c>
      <c r="Z287" s="142" t="str">
        <f>IF(1=1,IF(X287="","",IF(AND(ISNUMBER(X287),X287&lt;1,Y287="kg"),MAX(1,ROUND(X287*1000,0)),IF(AND(ISNUMBER(X287),X287&lt;1,Y287="L"),MAX(1,ROUND(X287*100,0)),ROUND(X287,3)))),N("X25"))</f>
        <v/>
      </c>
      <c r="AA287" s="143" t="str">
        <f>IF(1=1,IF(X287="","",IF(AND(ISNUMBER(X287),X287&lt;1,Y287="kg"),"g",IF(AND(ISNUMBER(X287),X287&lt;1,Y287="L"),"cl",Y287))),N("Y25"))</f>
        <v/>
      </c>
      <c r="AB287" s="123" t="str">
        <f>IF(1=1,IF(E287="","",IF(F287="","A CONTROLER",IF(NOT(ISNUMBER(F287)),"TEXTE",IF(OR(W287="",W287&lt;=0),"COMMANDE COUVERTS INCOMPLETE",IF(G287="","UNITE MANQUANTE",IF(COUNTIF(B384:B428,AE287)=0,"UNITE A CONTROLER","OK")))))),N("Z6"))</f>
        <v/>
      </c>
      <c r="AD287" s="144" t="str">
        <f>IF(1=1,IF(E287="","",AD268),N("AB25"))</f>
        <v/>
      </c>
      <c r="AE287" s="125" t="str">
        <f>IF(1=1,IF(G287="","",UPPER(TRIM(SUBSTITUTE(SUBSTITUTE(G287&amp;"",CHAR(160)," ")," "," ")))),N("AC25"))</f>
        <v/>
      </c>
    </row>
    <row r="288" spans="1:33" ht="15.75" x14ac:dyDescent="0.25">
      <c r="A288" s="160" t="str">
        <f>IF(1=1,IF(E288="","",A268),N("A26"))</f>
        <v/>
      </c>
      <c r="B288" s="127" t="str">
        <f>IF(1=1,IF(E288="","",B268),N("B26"))</f>
        <v/>
      </c>
      <c r="C288" s="128"/>
      <c r="D288" s="129" t="str">
        <f>IF(ISBLANK(E288),"",LARGE(D268:D287,1)+1)</f>
        <v/>
      </c>
      <c r="E288" s="130"/>
      <c r="F288" s="131"/>
      <c r="G288" s="170"/>
      <c r="H288" s="105"/>
      <c r="I288" s="132" t="str">
        <f>IF(1=1,IF(E288="","",I268),N("H26"))</f>
        <v/>
      </c>
      <c r="J288" s="133" t="str">
        <f>IF(1=1,IF(E288="","",J268),N("I26"))</f>
        <v/>
      </c>
      <c r="K288" s="134" t="str">
        <f>IF(1=1,IF(E288="","",K268),N("J26"))</f>
        <v/>
      </c>
      <c r="L288" s="135" t="str">
        <f>IF(1=1,IF(OR(J288="",O288="",NOT(ISNUMBER(J288)),NOT(ISNUMBER(O288)),J288=0),"",O288/J288),N("L26"))</f>
        <v/>
      </c>
      <c r="M288" s="136" t="str">
        <f>IF(1=1,IF(OR(L288="",NOT(ISNUMBER(F288))),"",F288*L288*IFERROR(INDEX(D384:D428,MATCH(AE288,B384:B428,0)),1)),N("M13"))</f>
        <v/>
      </c>
      <c r="N288" s="137" t="str">
        <f>IF(1=1,IF(F288="","",IF(G288="","",IFERROR(INDEX(E384:E428,MATCH(AE288,B384:B428,0)),G288&amp;""))),N("N6"))</f>
        <v/>
      </c>
      <c r="O288" s="138" t="str">
        <f>IF(1=1,IF(E288="","",O268),N("K26"))</f>
        <v/>
      </c>
      <c r="P288" s="139" t="str">
        <f>IF(1=1,IF(M288="","",IF(AND(ISNUMBER(M288),M288&lt;1,N288="kg"),MAX(1,ROUND(M288*1000,0)),IF(AND(ISNUMBER(M288),M288&lt;1,N288="L"),MAX(1,ROUND(M288*100,0)),ROUND(M288,3)))),N("O26"))</f>
        <v/>
      </c>
      <c r="Q288" s="140" t="str">
        <f>IF(1=1,IF(M288="","",IF(AND(ISNUMBER(M288),M288&lt;1,N288="kg"),"g",IF(AND(ISNUMBER(M288),M288&lt;1,N288="L"),"cl",N288))),N("P26"))</f>
        <v/>
      </c>
      <c r="R288" s="161" t="str">
        <f>IF(1=1,IF(E288="","",IF(F288="","A CONTROLER",IF(NOT(ISNUMBER(F288)),"TEXTE",IF(OR(L288="",L288&lt;=0),"COMMANDE PRINCIPALE INCOMPLETE",IF(G288="","UNITE MANQUANTE",IF(COUNTIF(B384:B428,AE288)=0,"UNITE A CONTROLER","OK")))))),N("Q9"))</f>
        <v/>
      </c>
      <c r="S288" s="105"/>
      <c r="T288" s="141">
        <f t="shared" si="18"/>
        <v>0</v>
      </c>
      <c r="U288" s="133" t="str">
        <f>IF(1=1,IF(E288="","",U268),N("S26"))</f>
        <v/>
      </c>
      <c r="V288" s="133" t="str">
        <f>IF(1=1,IF(E288="","",V268),N("T26"))</f>
        <v/>
      </c>
      <c r="W288" s="135" t="str">
        <f>IF(1=1,IF(OR(U288="",V288="",NOT(ISNUMBER(U288)),NOT(ISNUMBER(V288)),U288=0),"",V288/U288),N("U26"))</f>
        <v/>
      </c>
      <c r="X288" s="136" t="str">
        <f>IF(1=1,IF(OR(W288="",NOT(ISNUMBER(F288))),"",F288*W288*IFERROR(INDEX(D384:D428,MATCH(AE288,B384:B428,0)),1)),N("V7"))</f>
        <v/>
      </c>
      <c r="Y288" s="137" t="str">
        <f>IF(1=1,IF(F288="","",IF(G288="","",IFERROR(INDEX(E384:E428,MATCH(AE288,B384:B428,0)),G288&amp;""))),N("W6"))</f>
        <v/>
      </c>
      <c r="Z288" s="142" t="str">
        <f>IF(1=1,IF(X288="","",IF(AND(ISNUMBER(X288),X288&lt;1,Y288="kg"),MAX(1,ROUND(X288*1000,0)),IF(AND(ISNUMBER(X288),X288&lt;1,Y288="L"),MAX(1,ROUND(X288*100,0)),ROUND(X288,3)))),N("X26"))</f>
        <v/>
      </c>
      <c r="AA288" s="143" t="str">
        <f>IF(1=1,IF(X288="","",IF(AND(ISNUMBER(X288),X288&lt;1,Y288="kg"),"g",IF(AND(ISNUMBER(X288),X288&lt;1,Y288="L"),"cl",Y288))),N("Y26"))</f>
        <v/>
      </c>
      <c r="AB288" s="123" t="str">
        <f>IF(1=1,IF(E288="","",IF(F288="","A CONTROLER",IF(NOT(ISNUMBER(F288)),"TEXTE",IF(OR(W288="",W288&lt;=0),"COMMANDE COUVERTS INCOMPLETE",IF(G288="","UNITE MANQUANTE",IF(COUNTIF(B384:B428,AE288)=0,"UNITE A CONTROLER","OK")))))),N("Z6"))</f>
        <v/>
      </c>
      <c r="AD288" s="144" t="str">
        <f>IF(1=1,IF(E288="","",AD268),N("AB26"))</f>
        <v/>
      </c>
      <c r="AE288" s="125" t="str">
        <f>IF(1=1,IF(G288="","",UPPER(TRIM(SUBSTITUTE(SUBSTITUTE(G288&amp;"",CHAR(160)," ")," "," ")))),N("AC26"))</f>
        <v/>
      </c>
    </row>
    <row r="289" spans="1:33" ht="15.75" x14ac:dyDescent="0.25">
      <c r="A289" s="160" t="str">
        <f>IF(1=1,IF(E289="","",A268),N("A27"))</f>
        <v/>
      </c>
      <c r="B289" s="127" t="str">
        <f>IF(1=1,IF(E289="","",B268),N("B27"))</f>
        <v/>
      </c>
      <c r="C289" s="128"/>
      <c r="D289" s="129" t="str">
        <f>IF(ISBLANK(E289),"",LARGE(D268:D288,1)+1)</f>
        <v/>
      </c>
      <c r="E289" s="130"/>
      <c r="F289" s="131"/>
      <c r="G289" s="170"/>
      <c r="H289" s="105"/>
      <c r="I289" s="132" t="str">
        <f>IF(1=1,IF(E289="","",I268),N("H27"))</f>
        <v/>
      </c>
      <c r="J289" s="133" t="str">
        <f>IF(1=1,IF(E289="","",J268),N("I27"))</f>
        <v/>
      </c>
      <c r="K289" s="134" t="str">
        <f>IF(1=1,IF(E289="","",K268),N("J27"))</f>
        <v/>
      </c>
      <c r="L289" s="135" t="str">
        <f>IF(1=1,IF(OR(J289="",O289="",NOT(ISNUMBER(J289)),NOT(ISNUMBER(O289)),J289=0),"",O289/J289),N("L27"))</f>
        <v/>
      </c>
      <c r="M289" s="136" t="str">
        <f>IF(1=1,IF(OR(L289="",NOT(ISNUMBER(F289))),"",F289*L289*IFERROR(INDEX(D384:D428,MATCH(AE289,B384:B428,0)),1)),N("M13"))</f>
        <v/>
      </c>
      <c r="N289" s="137" t="str">
        <f>IF(1=1,IF(F289="","",IF(G289="","",IFERROR(INDEX(E384:E428,MATCH(AE289,B384:B428,0)),G289&amp;""))),N("N6"))</f>
        <v/>
      </c>
      <c r="O289" s="138" t="str">
        <f>IF(1=1,IF(E289="","",O268),N("K27"))</f>
        <v/>
      </c>
      <c r="P289" s="139" t="str">
        <f>IF(1=1,IF(M289="","",IF(AND(ISNUMBER(M289),M289&lt;1,N289="kg"),MAX(1,ROUND(M289*1000,0)),IF(AND(ISNUMBER(M289),M289&lt;1,N289="L"),MAX(1,ROUND(M289*100,0)),ROUND(M289,3)))),N("O27"))</f>
        <v/>
      </c>
      <c r="Q289" s="140" t="str">
        <f>IF(1=1,IF(M289="","",IF(AND(ISNUMBER(M289),M289&lt;1,N289="kg"),"g",IF(AND(ISNUMBER(M289),M289&lt;1,N289="L"),"cl",N289))),N("P27"))</f>
        <v/>
      </c>
      <c r="R289" s="161" t="str">
        <f>IF(1=1,IF(E289="","",IF(F289="","A CONTROLER",IF(NOT(ISNUMBER(F289)),"TEXTE",IF(OR(L289="",L289&lt;=0),"COMMANDE PRINCIPALE INCOMPLETE",IF(G289="","UNITE MANQUANTE",IF(COUNTIF(B384:B428,AE289)=0,"UNITE A CONTROLER","OK")))))),N("Q9"))</f>
        <v/>
      </c>
      <c r="S289" s="105"/>
      <c r="T289" s="141">
        <f t="shared" si="18"/>
        <v>0</v>
      </c>
      <c r="U289" s="133" t="str">
        <f>IF(1=1,IF(E289="","",U268),N("S27"))</f>
        <v/>
      </c>
      <c r="V289" s="133" t="str">
        <f>IF(1=1,IF(E289="","",V268),N("T27"))</f>
        <v/>
      </c>
      <c r="W289" s="135" t="str">
        <f>IF(1=1,IF(OR(U289="",V289="",NOT(ISNUMBER(U289)),NOT(ISNUMBER(V289)),U289=0),"",V289/U289),N("U27"))</f>
        <v/>
      </c>
      <c r="X289" s="136" t="str">
        <f>IF(1=1,IF(OR(W289="",NOT(ISNUMBER(F289))),"",F289*W289*IFERROR(INDEX(D384:D428,MATCH(AE289,B384:B428,0)),1)),N("V7"))</f>
        <v/>
      </c>
      <c r="Y289" s="137" t="str">
        <f>IF(1=1,IF(F289="","",IF(G289="","",IFERROR(INDEX(E384:E428,MATCH(AE289,B384:B428,0)),G289&amp;""))),N("W6"))</f>
        <v/>
      </c>
      <c r="Z289" s="142" t="str">
        <f>IF(1=1,IF(X289="","",IF(AND(ISNUMBER(X289),X289&lt;1,Y289="kg"),MAX(1,ROUND(X289*1000,0)),IF(AND(ISNUMBER(X289),X289&lt;1,Y289="L"),MAX(1,ROUND(X289*100,0)),ROUND(X289,3)))),N("X27"))</f>
        <v/>
      </c>
      <c r="AA289" s="143" t="str">
        <f>IF(1=1,IF(X289="","",IF(AND(ISNUMBER(X289),X289&lt;1,Y289="kg"),"g",IF(AND(ISNUMBER(X289),X289&lt;1,Y289="L"),"cl",Y289))),N("Y27"))</f>
        <v/>
      </c>
      <c r="AB289" s="123" t="str">
        <f>IF(1=1,IF(E289="","",IF(F289="","A CONTROLER",IF(NOT(ISNUMBER(F289)),"TEXTE",IF(OR(W289="",W289&lt;=0),"COMMANDE COUVERTS INCOMPLETE",IF(G289="","UNITE MANQUANTE",IF(COUNTIF(B384:B428,AE289)=0,"UNITE A CONTROLER","OK")))))),N("Z6"))</f>
        <v/>
      </c>
      <c r="AD289" s="144" t="str">
        <f>IF(1=1,IF(E289="","",AD268),N("AB27"))</f>
        <v/>
      </c>
      <c r="AE289" s="125" t="str">
        <f>IF(1=1,IF(G289="","",UPPER(TRIM(SUBSTITUTE(SUBSTITUTE(G289&amp;"",CHAR(160)," ")," "," ")))),N("AC27"))</f>
        <v/>
      </c>
    </row>
    <row r="290" spans="1:33" ht="15.75" x14ac:dyDescent="0.25">
      <c r="A290" s="160" t="str">
        <f>IF(1=1,IF(E290="","",A268),N("A28"))</f>
        <v/>
      </c>
      <c r="B290" s="127" t="str">
        <f>IF(1=1,IF(E290="","",B268),N("B28"))</f>
        <v/>
      </c>
      <c r="C290" s="128"/>
      <c r="D290" s="129" t="str">
        <f>IF(ISBLANK(E290),"",LARGE(D268:D289,1)+1)</f>
        <v/>
      </c>
      <c r="E290" s="130"/>
      <c r="F290" s="131"/>
      <c r="G290" s="170"/>
      <c r="H290" s="105"/>
      <c r="I290" s="132" t="str">
        <f>IF(1=1,IF(E290="","",I268),N("H28"))</f>
        <v/>
      </c>
      <c r="J290" s="133" t="str">
        <f>IF(1=1,IF(E290="","",J268),N("I28"))</f>
        <v/>
      </c>
      <c r="K290" s="134" t="str">
        <f>IF(1=1,IF(E290="","",K268),N("J28"))</f>
        <v/>
      </c>
      <c r="L290" s="135" t="str">
        <f>IF(1=1,IF(OR(J290="",O290="",NOT(ISNUMBER(J290)),NOT(ISNUMBER(O290)),J290=0),"",O290/J290),N("L28"))</f>
        <v/>
      </c>
      <c r="M290" s="136" t="str">
        <f>IF(1=1,IF(OR(L290="",NOT(ISNUMBER(F290))),"",F290*L290*IFERROR(INDEX(D384:D428,MATCH(AE290,B384:B428,0)),1)),N("M13"))</f>
        <v/>
      </c>
      <c r="N290" s="137" t="str">
        <f>IF(1=1,IF(F290="","",IF(G290="","",IFERROR(INDEX(E384:E428,MATCH(AE290,B384:B428,0)),G290&amp;""))),N("N6"))</f>
        <v/>
      </c>
      <c r="O290" s="138" t="str">
        <f>IF(1=1,IF(E290="","",O268),N("K28"))</f>
        <v/>
      </c>
      <c r="P290" s="139" t="str">
        <f>IF(1=1,IF(M290="","",IF(AND(ISNUMBER(M290),M290&lt;1,N290="kg"),MAX(1,ROUND(M290*1000,0)),IF(AND(ISNUMBER(M290),M290&lt;1,N290="L"),MAX(1,ROUND(M290*100,0)),ROUND(M290,3)))),N("O28"))</f>
        <v/>
      </c>
      <c r="Q290" s="140" t="str">
        <f>IF(1=1,IF(M290="","",IF(AND(ISNUMBER(M290),M290&lt;1,N290="kg"),"g",IF(AND(ISNUMBER(M290),M290&lt;1,N290="L"),"cl",N290))),N("P28"))</f>
        <v/>
      </c>
      <c r="R290" s="161" t="str">
        <f>IF(1=1,IF(E290="","",IF(F290="","A CONTROLER",IF(NOT(ISNUMBER(F290)),"TEXTE",IF(OR(L290="",L290&lt;=0),"COMMANDE PRINCIPALE INCOMPLETE",IF(G290="","UNITE MANQUANTE",IF(COUNTIF(B384:B428,AE290)=0,"UNITE A CONTROLER","OK")))))),N("Q9"))</f>
        <v/>
      </c>
      <c r="S290" s="105"/>
      <c r="T290" s="141">
        <f t="shared" si="18"/>
        <v>0</v>
      </c>
      <c r="U290" s="133" t="str">
        <f>IF(1=1,IF(E290="","",U268),N("S28"))</f>
        <v/>
      </c>
      <c r="V290" s="133" t="str">
        <f>IF(1=1,IF(E290="","",V268),N("T28"))</f>
        <v/>
      </c>
      <c r="W290" s="135" t="str">
        <f>IF(1=1,IF(OR(U290="",V290="",NOT(ISNUMBER(U290)),NOT(ISNUMBER(V290)),U290=0),"",V290/U290),N("U28"))</f>
        <v/>
      </c>
      <c r="X290" s="136" t="str">
        <f>IF(1=1,IF(OR(W290="",NOT(ISNUMBER(F290))),"",F290*W290*IFERROR(INDEX(D384:D428,MATCH(AE290,B384:B428,0)),1)),N("V7"))</f>
        <v/>
      </c>
      <c r="Y290" s="137" t="str">
        <f>IF(1=1,IF(F290="","",IF(G290="","",IFERROR(INDEX(E384:E428,MATCH(AE290,B384:B428,0)),G290&amp;""))),N("W6"))</f>
        <v/>
      </c>
      <c r="Z290" s="142" t="str">
        <f>IF(1=1,IF(X290="","",IF(AND(ISNUMBER(X290),X290&lt;1,Y290="kg"),MAX(1,ROUND(X290*1000,0)),IF(AND(ISNUMBER(X290),X290&lt;1,Y290="L"),MAX(1,ROUND(X290*100,0)),ROUND(X290,3)))),N("X28"))</f>
        <v/>
      </c>
      <c r="AA290" s="143" t="str">
        <f>IF(1=1,IF(X290="","",IF(AND(ISNUMBER(X290),X290&lt;1,Y290="kg"),"g",IF(AND(ISNUMBER(X290),X290&lt;1,Y290="L"),"cl",Y290))),N("Y28"))</f>
        <v/>
      </c>
      <c r="AB290" s="123" t="str">
        <f>IF(1=1,IF(E290="","",IF(F290="","A CONTROLER",IF(NOT(ISNUMBER(F290)),"TEXTE",IF(OR(W290="",W290&lt;=0),"COMMANDE COUVERTS INCOMPLETE",IF(G290="","UNITE MANQUANTE",IF(COUNTIF(B384:B428,AE290)=0,"UNITE A CONTROLER","OK")))))),N("Z6"))</f>
        <v/>
      </c>
      <c r="AD290" s="144" t="str">
        <f>IF(1=1,IF(E290="","",AD268),N("AB28"))</f>
        <v/>
      </c>
      <c r="AE290" s="125" t="str">
        <f>IF(1=1,IF(G290="","",UPPER(TRIM(SUBSTITUTE(SUBSTITUTE(G290&amp;"",CHAR(160)," ")," "," ")))),N("AC28"))</f>
        <v/>
      </c>
    </row>
    <row r="291" spans="1:33" ht="15.75" x14ac:dyDescent="0.25">
      <c r="A291" s="160" t="str">
        <f>IF(1=1,IF(E291="","",A268),N("A29"))</f>
        <v/>
      </c>
      <c r="B291" s="127" t="str">
        <f>IF(1=1,IF(E291="","",B268),N("B29"))</f>
        <v/>
      </c>
      <c r="C291" s="128"/>
      <c r="D291" s="129" t="str">
        <f>IF(ISBLANK(E291),"",LARGE(D268:D290,1)+1)</f>
        <v/>
      </c>
      <c r="E291" s="130"/>
      <c r="F291" s="131"/>
      <c r="G291" s="170"/>
      <c r="H291" s="105"/>
      <c r="I291" s="132" t="str">
        <f>IF(1=1,IF(E291="","",I268),N("H29"))</f>
        <v/>
      </c>
      <c r="J291" s="133" t="str">
        <f>IF(1=1,IF(E291="","",J268),N("I29"))</f>
        <v/>
      </c>
      <c r="K291" s="134" t="str">
        <f>IF(1=1,IF(E291="","",K268),N("J29"))</f>
        <v/>
      </c>
      <c r="L291" s="135" t="str">
        <f>IF(1=1,IF(OR(J291="",O291="",NOT(ISNUMBER(J291)),NOT(ISNUMBER(O291)),J291=0),"",O291/J291),N("L29"))</f>
        <v/>
      </c>
      <c r="M291" s="136" t="str">
        <f>IF(1=1,IF(OR(L291="",NOT(ISNUMBER(F291))),"",F291*L291*IFERROR(INDEX(D384:D428,MATCH(AE291,B384:B428,0)),1)),N("M13"))</f>
        <v/>
      </c>
      <c r="N291" s="137" t="str">
        <f>IF(1=1,IF(F291="","",IF(G291="","",IFERROR(INDEX(E384:E428,MATCH(AE291,B384:B428,0)),G291&amp;""))),N("N6"))</f>
        <v/>
      </c>
      <c r="O291" s="138" t="str">
        <f>IF(1=1,IF(E291="","",O268),N("K29"))</f>
        <v/>
      </c>
      <c r="P291" s="139" t="str">
        <f>IF(1=1,IF(M291="","",IF(AND(ISNUMBER(M291),M291&lt;1,N291="kg"),MAX(1,ROUND(M291*1000,0)),IF(AND(ISNUMBER(M291),M291&lt;1,N291="L"),MAX(1,ROUND(M291*100,0)),ROUND(M291,3)))),N("O29"))</f>
        <v/>
      </c>
      <c r="Q291" s="140" t="str">
        <f>IF(1=1,IF(M291="","",IF(AND(ISNUMBER(M291),M291&lt;1,N291="kg"),"g",IF(AND(ISNUMBER(M291),M291&lt;1,N291="L"),"cl",N291))),N("P29"))</f>
        <v/>
      </c>
      <c r="R291" s="161" t="str">
        <f>IF(1=1,IF(E291="","",IF(F291="","A CONTROLER",IF(NOT(ISNUMBER(F291)),"TEXTE",IF(OR(L291="",L291&lt;=0),"COMMANDE PRINCIPALE INCOMPLETE",IF(G291="","UNITE MANQUANTE",IF(COUNTIF(B384:B428,AE291)=0,"UNITE A CONTROLER","OK")))))),N("Q9"))</f>
        <v/>
      </c>
      <c r="S291" s="105"/>
      <c r="T291" s="141">
        <f t="shared" si="18"/>
        <v>0</v>
      </c>
      <c r="U291" s="133" t="str">
        <f>IF(1=1,IF(E291="","",U268),N("S29"))</f>
        <v/>
      </c>
      <c r="V291" s="133" t="str">
        <f>IF(1=1,IF(E291="","",V268),N("T29"))</f>
        <v/>
      </c>
      <c r="W291" s="135" t="str">
        <f>IF(1=1,IF(OR(U291="",V291="",NOT(ISNUMBER(U291)),NOT(ISNUMBER(V291)),U291=0),"",V291/U291),N("U29"))</f>
        <v/>
      </c>
      <c r="X291" s="136" t="str">
        <f>IF(1=1,IF(OR(W291="",NOT(ISNUMBER(F291))),"",F291*W291*IFERROR(INDEX(D384:D428,MATCH(AE291,B384:B428,0)),1)),N("V7"))</f>
        <v/>
      </c>
      <c r="Y291" s="137" t="str">
        <f>IF(1=1,IF(F291="","",IF(G291="","",IFERROR(INDEX(E384:E428,MATCH(AE291,B384:B428,0)),G291&amp;""))),N("W6"))</f>
        <v/>
      </c>
      <c r="Z291" s="142" t="str">
        <f>IF(1=1,IF(X291="","",IF(AND(ISNUMBER(X291),X291&lt;1,Y291="kg"),MAX(1,ROUND(X291*1000,0)),IF(AND(ISNUMBER(X291),X291&lt;1,Y291="L"),MAX(1,ROUND(X291*100,0)),ROUND(X291,3)))),N("X29"))</f>
        <v/>
      </c>
      <c r="AA291" s="143" t="str">
        <f>IF(1=1,IF(X291="","",IF(AND(ISNUMBER(X291),X291&lt;1,Y291="kg"),"g",IF(AND(ISNUMBER(X291),X291&lt;1,Y291="L"),"cl",Y291))),N("Y29"))</f>
        <v/>
      </c>
      <c r="AB291" s="123" t="str">
        <f>IF(1=1,IF(E291="","",IF(F291="","A CONTROLER",IF(NOT(ISNUMBER(F291)),"TEXTE",IF(OR(W291="",W291&lt;=0),"COMMANDE COUVERTS INCOMPLETE",IF(G291="","UNITE MANQUANTE",IF(COUNTIF(B384:B428,AE291)=0,"UNITE A CONTROLER","OK")))))),N("Z6"))</f>
        <v/>
      </c>
      <c r="AD291" s="144" t="str">
        <f>IF(1=1,IF(E291="","",AD268),N("AB29"))</f>
        <v/>
      </c>
      <c r="AE291" s="125" t="str">
        <f>IF(1=1,IF(G291="","",UPPER(TRIM(SUBSTITUTE(SUBSTITUTE(G291&amp;"",CHAR(160)," ")," "," ")))),N("AC29"))</f>
        <v/>
      </c>
    </row>
    <row r="292" spans="1:33" ht="15.75" x14ac:dyDescent="0.25">
      <c r="A292" s="160" t="str">
        <f>IF(1=1,IF(E292="","",A268),N("A30"))</f>
        <v/>
      </c>
      <c r="B292" s="127" t="str">
        <f>IF(1=1,IF(E292="","",B268),N("B30"))</f>
        <v/>
      </c>
      <c r="C292" s="128"/>
      <c r="D292" s="129" t="str">
        <f>IF(ISBLANK(E292),"",LARGE(D268:D291,1)+1)</f>
        <v/>
      </c>
      <c r="E292" s="130"/>
      <c r="F292" s="131"/>
      <c r="G292" s="170"/>
      <c r="H292" s="105"/>
      <c r="I292" s="132" t="str">
        <f>IF(1=1,IF(E292="","",I268),N("H30"))</f>
        <v/>
      </c>
      <c r="J292" s="133" t="str">
        <f>IF(1=1,IF(E292="","",J268),N("I30"))</f>
        <v/>
      </c>
      <c r="K292" s="134" t="str">
        <f>IF(1=1,IF(E292="","",K268),N("J30"))</f>
        <v/>
      </c>
      <c r="L292" s="135" t="str">
        <f>IF(1=1,IF(OR(J292="",O292="",NOT(ISNUMBER(J292)),NOT(ISNUMBER(O292)),J292=0),"",O292/J292),N("L30"))</f>
        <v/>
      </c>
      <c r="M292" s="136" t="str">
        <f>IF(1=1,IF(OR(L292="",NOT(ISNUMBER(F292))),"",F292*L292*IFERROR(INDEX(D384:D428,MATCH(AE292,B384:B428,0)),1)),N("M13"))</f>
        <v/>
      </c>
      <c r="N292" s="137" t="str">
        <f>IF(1=1,IF(F292="","",IF(G292="","",IFERROR(INDEX(E384:E428,MATCH(AE292,B384:B428,0)),G292&amp;""))),N("N6"))</f>
        <v/>
      </c>
      <c r="O292" s="138" t="str">
        <f>IF(1=1,IF(E292="","",O268),N("K30"))</f>
        <v/>
      </c>
      <c r="P292" s="139" t="str">
        <f>IF(1=1,IF(M292="","",IF(AND(ISNUMBER(M292),M292&lt;1,N292="kg"),MAX(1,ROUND(M292*1000,0)),IF(AND(ISNUMBER(M292),M292&lt;1,N292="L"),MAX(1,ROUND(M292*100,0)),ROUND(M292,3)))),N("O30"))</f>
        <v/>
      </c>
      <c r="Q292" s="140" t="str">
        <f>IF(1=1,IF(M292="","",IF(AND(ISNUMBER(M292),M292&lt;1,N292="kg"),"g",IF(AND(ISNUMBER(M292),M292&lt;1,N292="L"),"cl",N292))),N("P30"))</f>
        <v/>
      </c>
      <c r="R292" s="161" t="str">
        <f>IF(1=1,IF(E292="","",IF(F292="","A CONTROLER",IF(NOT(ISNUMBER(F292)),"TEXTE",IF(OR(L292="",L292&lt;=0),"COMMANDE PRINCIPALE INCOMPLETE",IF(G292="","UNITE MANQUANTE",IF(COUNTIF(B384:B428,AE292)=0,"UNITE A CONTROLER","OK")))))),N("Q9"))</f>
        <v/>
      </c>
      <c r="S292" s="105"/>
      <c r="T292" s="141">
        <f t="shared" si="18"/>
        <v>0</v>
      </c>
      <c r="U292" s="133" t="str">
        <f>IF(1=1,IF(E292="","",U268),N("S30"))</f>
        <v/>
      </c>
      <c r="V292" s="133" t="str">
        <f>IF(1=1,IF(E292="","",V268),N("T30"))</f>
        <v/>
      </c>
      <c r="W292" s="135" t="str">
        <f>IF(1=1,IF(OR(U292="",V292="",NOT(ISNUMBER(U292)),NOT(ISNUMBER(V292)),U292=0),"",V292/U292),N("U30"))</f>
        <v/>
      </c>
      <c r="X292" s="136" t="str">
        <f>IF(1=1,IF(OR(W292="",NOT(ISNUMBER(F292))),"",F292*W292*IFERROR(INDEX(D384:D428,MATCH(AE292,B384:B428,0)),1)),N("V7"))</f>
        <v/>
      </c>
      <c r="Y292" s="137" t="str">
        <f>IF(1=1,IF(F292="","",IF(G292="","",IFERROR(INDEX(E384:E428,MATCH(AE292,B384:B428,0)),G292&amp;""))),N("W6"))</f>
        <v/>
      </c>
      <c r="Z292" s="142" t="str">
        <f>IF(1=1,IF(X292="","",IF(AND(ISNUMBER(X292),X292&lt;1,Y292="kg"),MAX(1,ROUND(X292*1000,0)),IF(AND(ISNUMBER(X292),X292&lt;1,Y292="L"),MAX(1,ROUND(X292*100,0)),ROUND(X292,3)))),N("X30"))</f>
        <v/>
      </c>
      <c r="AA292" s="143" t="str">
        <f>IF(1=1,IF(X292="","",IF(AND(ISNUMBER(X292),X292&lt;1,Y292="kg"),"g",IF(AND(ISNUMBER(X292),X292&lt;1,Y292="L"),"cl",Y292))),N("Y30"))</f>
        <v/>
      </c>
      <c r="AB292" s="123" t="str">
        <f>IF(1=1,IF(E292="","",IF(F292="","A CONTROLER",IF(NOT(ISNUMBER(F292)),"TEXTE",IF(OR(W292="",W292&lt;=0),"COMMANDE COUVERTS INCOMPLETE",IF(G292="","UNITE MANQUANTE",IF(COUNTIF(B384:B428,AE292)=0,"UNITE A CONTROLER","OK")))))),N("Z6"))</f>
        <v/>
      </c>
      <c r="AD292" s="144" t="str">
        <f>IF(1=1,IF(E292="","",AD268),N("AB30"))</f>
        <v/>
      </c>
      <c r="AE292" s="125" t="str">
        <f>IF(1=1,IF(G292="","",UPPER(TRIM(SUBSTITUTE(SUBSTITUTE(G292&amp;"",CHAR(160)," ")," "," ")))),N("AC30"))</f>
        <v/>
      </c>
    </row>
    <row r="293" spans="1:33" ht="15.75" x14ac:dyDescent="0.25">
      <c r="A293" s="160" t="str">
        <f>IF(1=1,IF(E293="","",A268),N("A31"))</f>
        <v/>
      </c>
      <c r="B293" s="127" t="str">
        <f>IF(1=1,IF(E293="","",B268),N("B31"))</f>
        <v/>
      </c>
      <c r="C293" s="128"/>
      <c r="D293" s="129" t="str">
        <f>IF(ISBLANK(E293),"",LARGE(D268:D292,1)+1)</f>
        <v/>
      </c>
      <c r="E293" s="130"/>
      <c r="F293" s="131"/>
      <c r="G293" s="170"/>
      <c r="H293" s="105"/>
      <c r="I293" s="132" t="str">
        <f>IF(1=1,IF(E293="","",I268),N("H31"))</f>
        <v/>
      </c>
      <c r="J293" s="133" t="str">
        <f>IF(1=1,IF(E293="","",J268),N("I31"))</f>
        <v/>
      </c>
      <c r="K293" s="134" t="str">
        <f>IF(1=1,IF(E293="","",K268),N("J31"))</f>
        <v/>
      </c>
      <c r="L293" s="135" t="str">
        <f>IF(1=1,IF(OR(J293="",O293="",NOT(ISNUMBER(J293)),NOT(ISNUMBER(O293)),J293=0),"",O293/J293),N("L31"))</f>
        <v/>
      </c>
      <c r="M293" s="136" t="str">
        <f>IF(1=1,IF(OR(L293="",NOT(ISNUMBER(F293))),"",F293*L293*IFERROR(INDEX(D384:D428,MATCH(AE293,B384:B428,0)),1)),N("M13"))</f>
        <v/>
      </c>
      <c r="N293" s="137" t="str">
        <f>IF(1=1,IF(F293="","",IF(G293="","",IFERROR(INDEX(E384:E428,MATCH(AE293,B384:B428,0)),G293&amp;""))),N("N6"))</f>
        <v/>
      </c>
      <c r="O293" s="138" t="str">
        <f>IF(1=1,IF(E293="","",O268),N("K31"))</f>
        <v/>
      </c>
      <c r="P293" s="139" t="str">
        <f>IF(1=1,IF(M293="","",IF(AND(ISNUMBER(M293),M293&lt;1,N293="kg"),MAX(1,ROUND(M293*1000,0)),IF(AND(ISNUMBER(M293),M293&lt;1,N293="L"),MAX(1,ROUND(M293*100,0)),ROUND(M293,3)))),N("O31"))</f>
        <v/>
      </c>
      <c r="Q293" s="140" t="str">
        <f>IF(1=1,IF(M293="","",IF(AND(ISNUMBER(M293),M293&lt;1,N293="kg"),"g",IF(AND(ISNUMBER(M293),M293&lt;1,N293="L"),"cl",N293))),N("P31"))</f>
        <v/>
      </c>
      <c r="R293" s="161" t="str">
        <f>IF(1=1,IF(E293="","",IF(F293="","A CONTROLER",IF(NOT(ISNUMBER(F293)),"TEXTE",IF(OR(L293="",L293&lt;=0),"COMMANDE PRINCIPALE INCOMPLETE",IF(G293="","UNITE MANQUANTE",IF(COUNTIF(B384:B428,AE293)=0,"UNITE A CONTROLER","OK")))))),N("Q9"))</f>
        <v/>
      </c>
      <c r="S293" s="105"/>
      <c r="T293" s="141">
        <f t="shared" si="18"/>
        <v>0</v>
      </c>
      <c r="U293" s="133" t="str">
        <f>IF(1=1,IF(E293="","",U268),N("S31"))</f>
        <v/>
      </c>
      <c r="V293" s="133" t="str">
        <f>IF(1=1,IF(E293="","",V268),N("T31"))</f>
        <v/>
      </c>
      <c r="W293" s="135" t="str">
        <f>IF(1=1,IF(OR(U293="",V293="",NOT(ISNUMBER(U293)),NOT(ISNUMBER(V293)),U293=0),"",V293/U293),N("U31"))</f>
        <v/>
      </c>
      <c r="X293" s="136" t="str">
        <f>IF(1=1,IF(OR(W293="",NOT(ISNUMBER(F293))),"",F293*W293*IFERROR(INDEX(D384:D428,MATCH(AE293,B384:B428,0)),1)),N("V7"))</f>
        <v/>
      </c>
      <c r="Y293" s="137" t="str">
        <f>IF(1=1,IF(F293="","",IF(G293="","",IFERROR(INDEX(E384:E428,MATCH(AE293,B384:B428,0)),G293&amp;""))),N("W6"))</f>
        <v/>
      </c>
      <c r="Z293" s="142" t="str">
        <f>IF(1=1,IF(X293="","",IF(AND(ISNUMBER(X293),X293&lt;1,Y293="kg"),MAX(1,ROUND(X293*1000,0)),IF(AND(ISNUMBER(X293),X293&lt;1,Y293="L"),MAX(1,ROUND(X293*100,0)),ROUND(X293,3)))),N("X31"))</f>
        <v/>
      </c>
      <c r="AA293" s="143" t="str">
        <f>IF(1=1,IF(X293="","",IF(AND(ISNUMBER(X293),X293&lt;1,Y293="kg"),"g",IF(AND(ISNUMBER(X293),X293&lt;1,Y293="L"),"cl",Y293))),N("Y31"))</f>
        <v/>
      </c>
      <c r="AB293" s="123" t="str">
        <f>IF(1=1,IF(E293="","",IF(F293="","A CONTROLER",IF(NOT(ISNUMBER(F293)),"TEXTE",IF(OR(W293="",W293&lt;=0),"COMMANDE COUVERTS INCOMPLETE",IF(G293="","UNITE MANQUANTE",IF(COUNTIF(B384:B428,AE293)=0,"UNITE A CONTROLER","OK")))))),N("Z6"))</f>
        <v/>
      </c>
      <c r="AD293" s="144" t="str">
        <f>IF(1=1,IF(E293="","",AD268),N("AB31"))</f>
        <v/>
      </c>
      <c r="AE293" s="125" t="str">
        <f>IF(1=1,IF(G293="","",UPPER(TRIM(SUBSTITUTE(SUBSTITUTE(G293&amp;"",CHAR(160)," ")," "," ")))),N("AC31"))</f>
        <v/>
      </c>
    </row>
    <row r="294" spans="1:33" ht="15.75" x14ac:dyDescent="0.25">
      <c r="A294" s="160" t="str">
        <f>IF(1=1,IF(E294="","",A268),N("A32"))</f>
        <v/>
      </c>
      <c r="B294" s="127" t="str">
        <f>IF(1=1,IF(E294="","",B268),N("B32"))</f>
        <v/>
      </c>
      <c r="C294" s="128"/>
      <c r="D294" s="129" t="str">
        <f>IF(ISBLANK(E294),"",LARGE(D268:D293,1)+1)</f>
        <v/>
      </c>
      <c r="E294" s="130"/>
      <c r="F294" s="131"/>
      <c r="G294" s="170"/>
      <c r="H294" s="105"/>
      <c r="I294" s="132" t="str">
        <f>IF(1=1,IF(E294="","",I268),N("H32"))</f>
        <v/>
      </c>
      <c r="J294" s="133" t="str">
        <f>IF(1=1,IF(E294="","",J268),N("I32"))</f>
        <v/>
      </c>
      <c r="K294" s="134" t="str">
        <f>IF(1=1,IF(E294="","",K268),N("J32"))</f>
        <v/>
      </c>
      <c r="L294" s="135" t="str">
        <f>IF(1=1,IF(OR(J294="",O294="",NOT(ISNUMBER(J294)),NOT(ISNUMBER(O294)),J294=0),"",O294/J294),N("L32"))</f>
        <v/>
      </c>
      <c r="M294" s="136" t="str">
        <f>IF(1=1,IF(OR(L294="",NOT(ISNUMBER(F294))),"",F294*L294*IFERROR(INDEX(D384:D428,MATCH(AE294,B384:B428,0)),1)),N("M13"))</f>
        <v/>
      </c>
      <c r="N294" s="137" t="str">
        <f>IF(1=1,IF(F294="","",IF(G294="","",IFERROR(INDEX(E384:E428,MATCH(AE294,B384:B428,0)),G294&amp;""))),N("N6"))</f>
        <v/>
      </c>
      <c r="O294" s="138" t="str">
        <f>IF(1=1,IF(E294="","",O268),N("K32"))</f>
        <v/>
      </c>
      <c r="P294" s="139" t="str">
        <f>IF(1=1,IF(M294="","",IF(AND(ISNUMBER(M294),M294&lt;1,N294="kg"),MAX(1,ROUND(M294*1000,0)),IF(AND(ISNUMBER(M294),M294&lt;1,N294="L"),MAX(1,ROUND(M294*100,0)),ROUND(M294,3)))),N("O32"))</f>
        <v/>
      </c>
      <c r="Q294" s="140" t="str">
        <f>IF(1=1,IF(M294="","",IF(AND(ISNUMBER(M294),M294&lt;1,N294="kg"),"g",IF(AND(ISNUMBER(M294),M294&lt;1,N294="L"),"cl",N294))),N("P32"))</f>
        <v/>
      </c>
      <c r="R294" s="161" t="str">
        <f>IF(1=1,IF(E294="","",IF(F294="","A CONTROLER",IF(NOT(ISNUMBER(F294)),"TEXTE",IF(OR(L294="",L294&lt;=0),"COMMANDE PRINCIPALE INCOMPLETE",IF(G294="","UNITE MANQUANTE",IF(COUNTIF(B384:B428,AE294)=0,"UNITE A CONTROLER","OK")))))),N("Q9"))</f>
        <v/>
      </c>
      <c r="S294" s="105"/>
      <c r="T294" s="141">
        <f t="shared" si="18"/>
        <v>0</v>
      </c>
      <c r="U294" s="133" t="str">
        <f>IF(1=1,IF(E294="","",U268),N("S32"))</f>
        <v/>
      </c>
      <c r="V294" s="133" t="str">
        <f>IF(1=1,IF(E294="","",V268),N("T32"))</f>
        <v/>
      </c>
      <c r="W294" s="135" t="str">
        <f>IF(1=1,IF(OR(U294="",V294="",NOT(ISNUMBER(U294)),NOT(ISNUMBER(V294)),U294=0),"",V294/U294),N("U32"))</f>
        <v/>
      </c>
      <c r="X294" s="136" t="str">
        <f>IF(1=1,IF(OR(W294="",NOT(ISNUMBER(F294))),"",F294*W294*IFERROR(INDEX(D384:D428,MATCH(AE294,B384:B428,0)),1)),N("V7"))</f>
        <v/>
      </c>
      <c r="Y294" s="137" t="str">
        <f>IF(1=1,IF(F294="","",IF(G294="","",IFERROR(INDEX(E384:E428,MATCH(AE294,B384:B428,0)),G294&amp;""))),N("W6"))</f>
        <v/>
      </c>
      <c r="Z294" s="142" t="str">
        <f>IF(1=1,IF(X294="","",IF(AND(ISNUMBER(X294),X294&lt;1,Y294="kg"),MAX(1,ROUND(X294*1000,0)),IF(AND(ISNUMBER(X294),X294&lt;1,Y294="L"),MAX(1,ROUND(X294*100,0)),ROUND(X294,3)))),N("X32"))</f>
        <v/>
      </c>
      <c r="AA294" s="143" t="str">
        <f>IF(1=1,IF(X294="","",IF(AND(ISNUMBER(X294),X294&lt;1,Y294="kg"),"g",IF(AND(ISNUMBER(X294),X294&lt;1,Y294="L"),"cl",Y294))),N("Y32"))</f>
        <v/>
      </c>
      <c r="AB294" s="123" t="str">
        <f>IF(1=1,IF(E294="","",IF(F294="","A CONTROLER",IF(NOT(ISNUMBER(F294)),"TEXTE",IF(OR(W294="",W294&lt;=0),"COMMANDE COUVERTS INCOMPLETE",IF(G294="","UNITE MANQUANTE",IF(COUNTIF(B384:B428,AE294)=0,"UNITE A CONTROLER","OK")))))),N("Z6"))</f>
        <v/>
      </c>
      <c r="AD294" s="144" t="str">
        <f>IF(1=1,IF(E294="","",AD268),N("AB32"))</f>
        <v/>
      </c>
      <c r="AE294" s="125" t="str">
        <f>IF(1=1,IF(G294="","",UPPER(TRIM(SUBSTITUTE(SUBSTITUTE(G294&amp;"",CHAR(160)," ")," "," ")))),N("AC32"))</f>
        <v/>
      </c>
    </row>
    <row r="295" spans="1:33" ht="15.75" x14ac:dyDescent="0.25">
      <c r="A295" s="160" t="str">
        <f>IF(1=1,IF(E295="","",A268),N("A33"))</f>
        <v/>
      </c>
      <c r="B295" s="127" t="str">
        <f>IF(1=1,IF(E295="","",B268),N("B33"))</f>
        <v/>
      </c>
      <c r="C295" s="128"/>
      <c r="D295" s="129" t="str">
        <f>IF(ISBLANK(E295),"",LARGE(D268:D294,1)+1)</f>
        <v/>
      </c>
      <c r="E295" s="130"/>
      <c r="F295" s="131"/>
      <c r="G295" s="170"/>
      <c r="H295" s="105"/>
      <c r="I295" s="132" t="str">
        <f>IF(1=1,IF(E295="","",I268),N("H33"))</f>
        <v/>
      </c>
      <c r="J295" s="133" t="str">
        <f>IF(1=1,IF(E295="","",J268),N("I33"))</f>
        <v/>
      </c>
      <c r="K295" s="134" t="str">
        <f>IF(1=1,IF(E295="","",K268),N("J33"))</f>
        <v/>
      </c>
      <c r="L295" s="135" t="str">
        <f>IF(1=1,IF(OR(J295="",O295="",NOT(ISNUMBER(J295)),NOT(ISNUMBER(O295)),J295=0),"",O295/J295),N("L33"))</f>
        <v/>
      </c>
      <c r="M295" s="136" t="str">
        <f>IF(1=1,IF(OR(L295="",NOT(ISNUMBER(F295))),"",F295*L295*IFERROR(INDEX(D384:D428,MATCH(AE295,B384:B428,0)),1)),N("M13"))</f>
        <v/>
      </c>
      <c r="N295" s="137" t="str">
        <f>IF(1=1,IF(F295="","",IF(G295="","",IFERROR(INDEX(E384:E428,MATCH(AE295,B384:B428,0)),G295&amp;""))),N("N6"))</f>
        <v/>
      </c>
      <c r="O295" s="138" t="str">
        <f>IF(1=1,IF(E295="","",O268),N("K33"))</f>
        <v/>
      </c>
      <c r="P295" s="139" t="str">
        <f>IF(1=1,IF(M295="","",IF(AND(ISNUMBER(M295),M295&lt;1,N295="kg"),MAX(1,ROUND(M295*1000,0)),IF(AND(ISNUMBER(M295),M295&lt;1,N295="L"),MAX(1,ROUND(M295*100,0)),ROUND(M295,3)))),N("O33"))</f>
        <v/>
      </c>
      <c r="Q295" s="140" t="str">
        <f>IF(1=1,IF(M295="","",IF(AND(ISNUMBER(M295),M295&lt;1,N295="kg"),"g",IF(AND(ISNUMBER(M295),M295&lt;1,N295="L"),"cl",N295))),N("P33"))</f>
        <v/>
      </c>
      <c r="R295" s="161" t="str">
        <f>IF(1=1,IF(E295="","",IF(F295="","A CONTROLER",IF(NOT(ISNUMBER(F295)),"TEXTE",IF(OR(L295="",L295&lt;=0),"COMMANDE PRINCIPALE INCOMPLETE",IF(G295="","UNITE MANQUANTE",IF(COUNTIF(B384:B428,AE295)=0,"UNITE A CONTROLER","OK")))))),N("Q9"))</f>
        <v/>
      </c>
      <c r="S295" s="105"/>
      <c r="T295" s="141">
        <f t="shared" si="18"/>
        <v>0</v>
      </c>
      <c r="U295" s="133" t="str">
        <f>IF(1=1,IF(E295="","",U268),N("S33"))</f>
        <v/>
      </c>
      <c r="V295" s="133" t="str">
        <f>IF(1=1,IF(E295="","",V268),N("T33"))</f>
        <v/>
      </c>
      <c r="W295" s="135" t="str">
        <f>IF(1=1,IF(OR(U295="",V295="",NOT(ISNUMBER(U295)),NOT(ISNUMBER(V295)),U295=0),"",V295/U295),N("U33"))</f>
        <v/>
      </c>
      <c r="X295" s="136" t="str">
        <f>IF(1=1,IF(OR(W295="",NOT(ISNUMBER(F295))),"",F295*W295*IFERROR(INDEX(D384:D428,MATCH(AE295,B384:B428,0)),1)),N("V7"))</f>
        <v/>
      </c>
      <c r="Y295" s="137" t="str">
        <f>IF(1=1,IF(F295="","",IF(G295="","",IFERROR(INDEX(E384:E428,MATCH(AE295,B384:B428,0)),G295&amp;""))),N("W6"))</f>
        <v/>
      </c>
      <c r="Z295" s="142" t="str">
        <f>IF(1=1,IF(X295="","",IF(AND(ISNUMBER(X295),X295&lt;1,Y295="kg"),MAX(1,ROUND(X295*1000,0)),IF(AND(ISNUMBER(X295),X295&lt;1,Y295="L"),MAX(1,ROUND(X295*100,0)),ROUND(X295,3)))),N("X33"))</f>
        <v/>
      </c>
      <c r="AA295" s="143" t="str">
        <f>IF(1=1,IF(X295="","",IF(AND(ISNUMBER(X295),X295&lt;1,Y295="kg"),"g",IF(AND(ISNUMBER(X295),X295&lt;1,Y295="L"),"cl",Y295))),N("Y33"))</f>
        <v/>
      </c>
      <c r="AB295" s="123" t="str">
        <f>IF(1=1,IF(E295="","",IF(F295="","A CONTROLER",IF(NOT(ISNUMBER(F295)),"TEXTE",IF(OR(W295="",W295&lt;=0),"COMMANDE COUVERTS INCOMPLETE",IF(G295="","UNITE MANQUANTE",IF(COUNTIF(B384:B428,AE295)=0,"UNITE A CONTROLER","OK")))))),N("Z6"))</f>
        <v/>
      </c>
      <c r="AD295" s="144" t="str">
        <f>IF(1=1,IF(E295="","",AD268),N("AB33"))</f>
        <v/>
      </c>
      <c r="AE295" s="125" t="str">
        <f>IF(1=1,IF(G295="","",UPPER(TRIM(SUBSTITUTE(SUBSTITUTE(G295&amp;"",CHAR(160)," ")," "," ")))),N("AC33"))</f>
        <v/>
      </c>
    </row>
    <row r="296" spans="1:33" ht="24" customHeight="1" x14ac:dyDescent="0.25">
      <c r="A296" s="160" t="str">
        <f>IF(1=1,IF(E296="","",A268),N("A34"))</f>
        <v/>
      </c>
      <c r="B296" s="127" t="str">
        <f>IF(1=1,IF(E296="","",B268),N("B34"))</f>
        <v/>
      </c>
      <c r="C296" s="127"/>
      <c r="D296" s="129" t="str">
        <f>IF(ISBLANK(E296),"",LARGE(D268:D295,1)+1)</f>
        <v/>
      </c>
      <c r="E296" s="130"/>
      <c r="F296" s="131"/>
      <c r="G296" s="170"/>
      <c r="H296" s="105"/>
      <c r="I296" s="132" t="str">
        <f>IF(1=1,IF(E296="","",I268),N("H34"))</f>
        <v/>
      </c>
      <c r="J296" s="133" t="str">
        <f>IF(1=1,IF(E296="","",J268),N("I34"))</f>
        <v/>
      </c>
      <c r="K296" s="134" t="str">
        <f>IF(1=1,IF(E296="","",K268),N("J34"))</f>
        <v/>
      </c>
      <c r="L296" s="135" t="str">
        <f>IF(1=1,IF(OR(J296="",O296="",NOT(ISNUMBER(J296)),NOT(ISNUMBER(O296)),J296=0),"",O296/J296),N("L34"))</f>
        <v/>
      </c>
      <c r="M296" s="136" t="str">
        <f>IF(1=1,IF(OR(L296="",NOT(ISNUMBER(F296))),"",F296*L296*IFERROR(INDEX(D384:D428,MATCH(AE296,B384:B428,0)),1)),N("M13"))</f>
        <v/>
      </c>
      <c r="N296" s="137" t="str">
        <f>IF(1=1,IF(F296="","",IF(G296="","",IFERROR(INDEX(E384:E428,MATCH(AE296,B384:B428,0)),G296&amp;""))),N("N6"))</f>
        <v/>
      </c>
      <c r="O296" s="138" t="str">
        <f>IF(1=1,IF(E296="","",O268),N("K34"))</f>
        <v/>
      </c>
      <c r="P296" s="139" t="str">
        <f>IF(1=1,IF(M296="","",IF(AND(ISNUMBER(M296),M296&lt;1,N296="kg"),MAX(1,ROUND(M296*1000,0)),IF(AND(ISNUMBER(M296),M296&lt;1,N296="L"),MAX(1,ROUND(M296*100,0)),ROUND(M296,3)))),N("O34"))</f>
        <v/>
      </c>
      <c r="Q296" s="140" t="str">
        <f>IF(1=1,IF(M296="","",IF(AND(ISNUMBER(M296),M296&lt;1,N296="kg"),"g",IF(AND(ISNUMBER(M296),M296&lt;1,N296="L"),"cl",N296))),N("P34"))</f>
        <v/>
      </c>
      <c r="R296" s="161" t="str">
        <f>IF(1=1,IF(E296="","",IF(F296="","A CONTROLER",IF(NOT(ISNUMBER(F296)),"TEXTE",IF(OR(L296="",L296&lt;=0),"COMMANDE PRINCIPALE INCOMPLETE",IF(G296="","UNITE MANQUANTE",IF(COUNTIF(B384:B428,AE296)=0,"UNITE A CONTROLER","OK")))))),N("Q9"))</f>
        <v/>
      </c>
      <c r="S296" s="105"/>
      <c r="T296" s="141">
        <f t="shared" si="18"/>
        <v>0</v>
      </c>
      <c r="U296" s="133" t="str">
        <f>IF(1=1,IF(E296="","",U268),N("S34"))</f>
        <v/>
      </c>
      <c r="V296" s="133" t="str">
        <f>IF(1=1,IF(E296="","",V268),N("T34"))</f>
        <v/>
      </c>
      <c r="W296" s="135" t="str">
        <f>IF(1=1,IF(OR(U296="",V296="",NOT(ISNUMBER(U296)),NOT(ISNUMBER(V296)),U296=0),"",V296/U296),N("U34"))</f>
        <v/>
      </c>
      <c r="X296" s="136" t="str">
        <f>IF(1=1,IF(OR(W296="",NOT(ISNUMBER(F296))),"",F296*W296*IFERROR(INDEX(D384:D428,MATCH(AE296,B384:B428,0)),1)),N("V7"))</f>
        <v/>
      </c>
      <c r="Y296" s="137" t="str">
        <f>IF(1=1,IF(F296="","",IF(G296="","",IFERROR(INDEX(E384:E428,MATCH(AE296,B384:B428,0)),G296&amp;""))),N("W6"))</f>
        <v/>
      </c>
      <c r="Z296" s="142" t="str">
        <f>IF(1=1,IF(X296="","",IF(AND(ISNUMBER(X296),X296&lt;1,Y296="kg"),MAX(1,ROUND(X296*1000,0)),IF(AND(ISNUMBER(X296),X296&lt;1,Y296="L"),MAX(1,ROUND(X296*100,0)),ROUND(X296,3)))),N("X34"))</f>
        <v/>
      </c>
      <c r="AA296" s="143" t="str">
        <f>IF(1=1,IF(X296="","",IF(AND(ISNUMBER(X296),X296&lt;1,Y296="kg"),"g",IF(AND(ISNUMBER(X296),X296&lt;1,Y296="L"),"cl",Y296))),N("Y34"))</f>
        <v/>
      </c>
      <c r="AB296" s="123" t="str">
        <f>IF(1=1,IF(E296="","",IF(F296="","A CONTROLER",IF(NOT(ISNUMBER(F296)),"TEXTE",IF(OR(W296="",W296&lt;=0),"COMMANDE COUVERTS INCOMPLETE",IF(G296="","UNITE MANQUANTE",IF(COUNTIF(B384:B428,AE296)=0,"UNITE A CONTROLER","OK")))))),N("Z6"))</f>
        <v/>
      </c>
      <c r="AD296" s="144" t="str">
        <f>IF(1=1,IF(E296="","",AD268),N("AB34"))</f>
        <v/>
      </c>
      <c r="AE296" s="125" t="str">
        <f>IF(1=1,IF(G296="","",UPPER(TRIM(SUBSTITUTE(SUBSTITUTE(G296&amp;"",CHAR(160)," ")," "," ")))),N("AC34"))</f>
        <v/>
      </c>
    </row>
    <row r="297" spans="1:33" ht="15.75" x14ac:dyDescent="0.25">
      <c r="A297" s="160" t="str">
        <f>IF(1=1,IF(E297="","",A268),N("A35"))</f>
        <v/>
      </c>
      <c r="B297" s="127" t="str">
        <f>IF(1=1,IF(E297="","",B268),N("B35"))</f>
        <v/>
      </c>
      <c r="C297" s="127"/>
      <c r="D297" s="129" t="str">
        <f>IF(ISBLANK(E297),"",LARGE(D268:D296,1)+1)</f>
        <v/>
      </c>
      <c r="E297" s="130"/>
      <c r="F297" s="131"/>
      <c r="G297" s="170"/>
      <c r="H297" s="105"/>
      <c r="I297" s="132" t="str">
        <f>IF(1=1,IF(E297="","",I268),N("H35"))</f>
        <v/>
      </c>
      <c r="J297" s="133" t="str">
        <f>IF(1=1,IF(E297="","",J268),N("I35"))</f>
        <v/>
      </c>
      <c r="K297" s="134" t="str">
        <f>IF(1=1,IF(E297="","",K268),N("J35"))</f>
        <v/>
      </c>
      <c r="L297" s="135" t="str">
        <f>IF(1=1,IF(OR(J297="",O297="",NOT(ISNUMBER(J297)),NOT(ISNUMBER(O297)),J297=0),"",O297/J297),N("L35"))</f>
        <v/>
      </c>
      <c r="M297" s="136" t="str">
        <f>IF(1=1,IF(OR(L297="",NOT(ISNUMBER(F297))),"",F297*L297*IFERROR(INDEX(D384:D428,MATCH(AE297,B384:B428,0)),1)),N("M13"))</f>
        <v/>
      </c>
      <c r="N297" s="137" t="str">
        <f>IF(1=1,IF(F297="","",IF(G297="","",IFERROR(INDEX(E384:E428,MATCH(AE297,B384:B428,0)),G297&amp;""))),N("N6"))</f>
        <v/>
      </c>
      <c r="O297" s="138" t="str">
        <f>IF(1=1,IF(E297="","",O268),N("K35"))</f>
        <v/>
      </c>
      <c r="P297" s="139" t="str">
        <f>IF(1=1,IF(M297="","",IF(AND(ISNUMBER(M297),M297&lt;1,N297="kg"),MAX(1,ROUND(M297*1000,0)),IF(AND(ISNUMBER(M297),M297&lt;1,N297="L"),MAX(1,ROUND(M297*100,0)),ROUND(M297,3)))),N("O35"))</f>
        <v/>
      </c>
      <c r="Q297" s="140" t="str">
        <f>IF(1=1,IF(M297="","",IF(AND(ISNUMBER(M297),M297&lt;1,N297="kg"),"g",IF(AND(ISNUMBER(M297),M297&lt;1,N297="L"),"cl",N297))),N("P35"))</f>
        <v/>
      </c>
      <c r="R297" s="161" t="str">
        <f>IF(1=1,IF(E297="","",IF(F297="","A CONTROLER",IF(NOT(ISNUMBER(F297)),"TEXTE",IF(OR(L297="",L297&lt;=0),"COMMANDE PRINCIPALE INCOMPLETE",IF(G297="","UNITE MANQUANTE",IF(COUNTIF(B384:B428,AE297)=0,"UNITE A CONTROLER","OK")))))),N("Q9"))</f>
        <v/>
      </c>
      <c r="S297" s="105"/>
      <c r="T297" s="141">
        <f t="shared" si="18"/>
        <v>0</v>
      </c>
      <c r="U297" s="133" t="str">
        <f>IF(1=1,IF(E297="","",U268),N("S35"))</f>
        <v/>
      </c>
      <c r="V297" s="133" t="str">
        <f>IF(1=1,IF(E297="","",V268),N("T35"))</f>
        <v/>
      </c>
      <c r="W297" s="135" t="str">
        <f>IF(1=1,IF(OR(U297="",V297="",NOT(ISNUMBER(U297)),NOT(ISNUMBER(V297)),U297=0),"",V297/U297),N("U35"))</f>
        <v/>
      </c>
      <c r="X297" s="136" t="str">
        <f>IF(1=1,IF(OR(W297="",NOT(ISNUMBER(F297))),"",F297*W297*IFERROR(INDEX(D384:D428,MATCH(AE297,B384:B428,0)),1)),N("V7"))</f>
        <v/>
      </c>
      <c r="Y297" s="137" t="str">
        <f>IF(1=1,IF(F297="","",IF(G297="","",IFERROR(INDEX(E384:E428,MATCH(AE297,B384:B428,0)),G297&amp;""))),N("W6"))</f>
        <v/>
      </c>
      <c r="Z297" s="142" t="str">
        <f>IF(1=1,IF(X297="","",IF(AND(ISNUMBER(X297),X297&lt;1,Y297="kg"),MAX(1,ROUND(X297*1000,0)),IF(AND(ISNUMBER(X297),X297&lt;1,Y297="L"),MAX(1,ROUND(X297*100,0)),ROUND(X297,3)))),N("X35"))</f>
        <v/>
      </c>
      <c r="AA297" s="143" t="str">
        <f>IF(1=1,IF(X297="","",IF(AND(ISNUMBER(X297),X297&lt;1,Y297="kg"),"g",IF(AND(ISNUMBER(X297),X297&lt;1,Y297="L"),"cl",Y297))),N("Y35"))</f>
        <v/>
      </c>
      <c r="AB297" s="123" t="str">
        <f>IF(1=1,IF(E297="","",IF(F297="","A CONTROLER",IF(NOT(ISNUMBER(F297)),"TEXTE",IF(OR(W297="",W297&lt;=0),"COMMANDE COUVERTS INCOMPLETE",IF(G297="","UNITE MANQUANTE",IF(COUNTIF(B384:B428,AE297)=0,"UNITE A CONTROLER","OK")))))),N("Z6"))</f>
        <v/>
      </c>
      <c r="AD297" s="144" t="str">
        <f>IF(1=1,IF(E297="","",AD268),N("AB35"))</f>
        <v/>
      </c>
      <c r="AE297" s="125" t="str">
        <f>IF(1=1,IF(G297="","",UPPER(TRIM(SUBSTITUTE(SUBSTITUTE(G297&amp;"",CHAR(160)," ")," "," ")))),N("AC35"))</f>
        <v/>
      </c>
    </row>
    <row r="298" spans="1:33" ht="15.75" x14ac:dyDescent="0.25">
      <c r="A298" s="160" t="str">
        <f>IF(1=1,IF(E298="","",A268),N("A36"))</f>
        <v/>
      </c>
      <c r="B298" s="127" t="str">
        <f>IF(1=1,IF(E298="","",B268),N("B36"))</f>
        <v/>
      </c>
      <c r="C298" s="127"/>
      <c r="D298" s="129" t="str">
        <f>IF(ISBLANK(E298),"",LARGE(D268:D297,1)+1)</f>
        <v/>
      </c>
      <c r="E298" s="130"/>
      <c r="F298" s="131"/>
      <c r="G298" s="170"/>
      <c r="H298" s="105"/>
      <c r="I298" s="132" t="str">
        <f>IF(1=1,IF(E298="","",I268),N("H36"))</f>
        <v/>
      </c>
      <c r="J298" s="133" t="str">
        <f>IF(1=1,IF(E298="","",J268),N("I36"))</f>
        <v/>
      </c>
      <c r="K298" s="134" t="str">
        <f>IF(1=1,IF(E298="","",K268),N("J36"))</f>
        <v/>
      </c>
      <c r="L298" s="135" t="str">
        <f>IF(1=1,IF(OR(J298="",O298="",NOT(ISNUMBER(J298)),NOT(ISNUMBER(O298)),J298=0),"",O298/J298),N("L36"))</f>
        <v/>
      </c>
      <c r="M298" s="136" t="str">
        <f>IF(1=1,IF(OR(L298="",NOT(ISNUMBER(F298))),"",F298*L298*IFERROR(INDEX(D384:D428,MATCH(AE298,B384:B428,0)),1)),N("M13"))</f>
        <v/>
      </c>
      <c r="N298" s="137" t="str">
        <f>IF(1=1,IF(F298="","",IF(G298="","",IFERROR(INDEX(E384:E428,MATCH(AE298,B384:B428,0)),G298&amp;""))),N("N6"))</f>
        <v/>
      </c>
      <c r="O298" s="138" t="str">
        <f>IF(1=1,IF(E298="","",O268),N("K36"))</f>
        <v/>
      </c>
      <c r="P298" s="139" t="str">
        <f>IF(1=1,IF(M298="","",IF(AND(ISNUMBER(M298),M298&lt;1,N298="kg"),MAX(1,ROUND(M298*1000,0)),IF(AND(ISNUMBER(M298),M298&lt;1,N298="L"),MAX(1,ROUND(M298*100,0)),ROUND(M298,3)))),N("O36"))</f>
        <v/>
      </c>
      <c r="Q298" s="140" t="str">
        <f>IF(1=1,IF(M298="","",IF(AND(ISNUMBER(M298),M298&lt;1,N298="kg"),"g",IF(AND(ISNUMBER(M298),M298&lt;1,N298="L"),"cl",N298))),N("P36"))</f>
        <v/>
      </c>
      <c r="R298" s="161" t="str">
        <f>IF(1=1,IF(E298="","",IF(F298="","A CONTROLER",IF(NOT(ISNUMBER(F298)),"TEXTE",IF(OR(L298="",L298&lt;=0),"COMMANDE PRINCIPALE INCOMPLETE",IF(G298="","UNITE MANQUANTE",IF(COUNTIF(B384:B428,AE298)=0,"UNITE A CONTROLER","OK")))))),N("Q9"))</f>
        <v/>
      </c>
      <c r="S298" s="105"/>
      <c r="T298" s="141">
        <f t="shared" si="18"/>
        <v>0</v>
      </c>
      <c r="U298" s="133" t="str">
        <f>IF(1=1,IF(E298="","",U268),N("S36"))</f>
        <v/>
      </c>
      <c r="V298" s="133" t="str">
        <f>IF(1=1,IF(E298="","",V268),N("T36"))</f>
        <v/>
      </c>
      <c r="W298" s="135" t="str">
        <f>IF(1=1,IF(OR(U298="",V298="",NOT(ISNUMBER(U298)),NOT(ISNUMBER(V298)),U298=0),"",V298/U298),N("U36"))</f>
        <v/>
      </c>
      <c r="X298" s="136" t="str">
        <f>IF(1=1,IF(OR(W298="",NOT(ISNUMBER(F298))),"",F298*W298*IFERROR(INDEX(D384:D428,MATCH(AE298,B384:B428,0)),1)),N("V7"))</f>
        <v/>
      </c>
      <c r="Y298" s="137" t="str">
        <f>IF(1=1,IF(F298="","",IF(G298="","",IFERROR(INDEX(E384:E428,MATCH(AE298,B384:B428,0)),G298&amp;""))),N("W6"))</f>
        <v/>
      </c>
      <c r="Z298" s="142" t="str">
        <f>IF(1=1,IF(X298="","",IF(AND(ISNUMBER(X298),X298&lt;1,Y298="kg"),MAX(1,ROUND(X298*1000,0)),IF(AND(ISNUMBER(X298),X298&lt;1,Y298="L"),MAX(1,ROUND(X298*100,0)),ROUND(X298,3)))),N("X36"))</f>
        <v/>
      </c>
      <c r="AA298" s="143" t="str">
        <f>IF(1=1,IF(X298="","",IF(AND(ISNUMBER(X298),X298&lt;1,Y298="kg"),"g",IF(AND(ISNUMBER(X298),X298&lt;1,Y298="L"),"cl",Y298))),N("Y36"))</f>
        <v/>
      </c>
      <c r="AB298" s="123" t="str">
        <f>IF(1=1,IF(E298="","",IF(F298="","A CONTROLER",IF(NOT(ISNUMBER(F298)),"TEXTE",IF(OR(W298="",W298&lt;=0),"COMMANDE COUVERTS INCOMPLETE",IF(G298="","UNITE MANQUANTE",IF(COUNTIF(B384:B428,AE298)=0,"UNITE A CONTROLER","OK")))))),N("Z6"))</f>
        <v/>
      </c>
      <c r="AD298" s="144" t="str">
        <f>IF(1=1,IF(E298="","",AD268),N("AB36"))</f>
        <v/>
      </c>
      <c r="AE298" s="125" t="str">
        <f>IF(1=1,IF(G298="","",UPPER(TRIM(SUBSTITUTE(SUBSTITUTE(G298&amp;"",CHAR(160)," ")," "," ")))),N("AC36"))</f>
        <v/>
      </c>
    </row>
    <row r="299" spans="1:33" ht="15.75" x14ac:dyDescent="0.25">
      <c r="A299" s="160" t="str">
        <f>IF(1=1,IF(E299="","",A268),N("A37"))</f>
        <v/>
      </c>
      <c r="B299" s="127" t="str">
        <f>IF(1=1,IF(E299="","",B268),N("B37"))</f>
        <v/>
      </c>
      <c r="C299" s="127"/>
      <c r="D299" s="129" t="str">
        <f>IF(ISBLANK(E299),"",LARGE(D268:D298,1)+1)</f>
        <v/>
      </c>
      <c r="E299" s="130"/>
      <c r="F299" s="131"/>
      <c r="G299" s="170"/>
      <c r="H299" s="105"/>
      <c r="I299" s="132" t="str">
        <f>IF(1=1,IF(E299="","",I268),N("H37"))</f>
        <v/>
      </c>
      <c r="J299" s="133" t="str">
        <f>IF(1=1,IF(E299="","",J268),N("I37"))</f>
        <v/>
      </c>
      <c r="K299" s="134" t="str">
        <f>IF(1=1,IF(E299="","",K268),N("J37"))</f>
        <v/>
      </c>
      <c r="L299" s="135" t="str">
        <f>IF(1=1,IF(OR(J299="",O299="",NOT(ISNUMBER(J299)),NOT(ISNUMBER(O299)),J299=0),"",O299/J299),N("L37"))</f>
        <v/>
      </c>
      <c r="M299" s="136" t="str">
        <f>IF(1=1,IF(OR(L299="",NOT(ISNUMBER(F299))),"",F299*L299*IFERROR(INDEX(D384:D428,MATCH(AE299,B384:B428,0)),1)),N("M13"))</f>
        <v/>
      </c>
      <c r="N299" s="137" t="str">
        <f>IF(1=1,IF(F299="","",IF(G299="","",IFERROR(INDEX(E384:E428,MATCH(AE299,B384:B428,0)),G299&amp;""))),N("N6"))</f>
        <v/>
      </c>
      <c r="O299" s="138" t="str">
        <f>IF(1=1,IF(E299="","",O268),N("K37"))</f>
        <v/>
      </c>
      <c r="P299" s="139" t="str">
        <f>IF(1=1,IF(M299="","",IF(AND(ISNUMBER(M299),M299&lt;1,N299="kg"),MAX(1,ROUND(M299*1000,0)),IF(AND(ISNUMBER(M299),M299&lt;1,N299="L"),MAX(1,ROUND(M299*100,0)),ROUND(M299,3)))),N("O37"))</f>
        <v/>
      </c>
      <c r="Q299" s="140" t="str">
        <f>IF(1=1,IF(M299="","",IF(AND(ISNUMBER(M299),M299&lt;1,N299="kg"),"g",IF(AND(ISNUMBER(M299),M299&lt;1,N299="L"),"cl",N299))),N("P37"))</f>
        <v/>
      </c>
      <c r="R299" s="161" t="str">
        <f>IF(1=1,IF(E299="","",IF(F299="","A CONTROLER",IF(NOT(ISNUMBER(F299)),"TEXTE",IF(OR(L299="",L299&lt;=0),"COMMANDE PRINCIPALE INCOMPLETE",IF(G299="","UNITE MANQUANTE",IF(COUNTIF(B384:B428,AE299)=0,"UNITE A CONTROLER","OK")))))),N("Q9"))</f>
        <v/>
      </c>
      <c r="S299" s="105"/>
      <c r="T299" s="141">
        <f t="shared" si="18"/>
        <v>0</v>
      </c>
      <c r="U299" s="133" t="str">
        <f>IF(1=1,IF(E299="","",U268),N("S37"))</f>
        <v/>
      </c>
      <c r="V299" s="133" t="str">
        <f>IF(1=1,IF(E299="","",V268),N("T37"))</f>
        <v/>
      </c>
      <c r="W299" s="135" t="str">
        <f>IF(1=1,IF(OR(U299="",V299="",NOT(ISNUMBER(U299)),NOT(ISNUMBER(V299)),U299=0),"",V299/U299),N("U37"))</f>
        <v/>
      </c>
      <c r="X299" s="136" t="str">
        <f>IF(1=1,IF(OR(W299="",NOT(ISNUMBER(F299))),"",F299*W299*IFERROR(INDEX(D384:D428,MATCH(AE299,B384:B428,0)),1)),N("V7"))</f>
        <v/>
      </c>
      <c r="Y299" s="137" t="str">
        <f>IF(1=1,IF(F299="","",IF(G299="","",IFERROR(INDEX(E384:E428,MATCH(AE299,B384:B428,0)),G299&amp;""))),N("W6"))</f>
        <v/>
      </c>
      <c r="Z299" s="142" t="str">
        <f>IF(1=1,IF(X299="","",IF(AND(ISNUMBER(X299),X299&lt;1,Y299="kg"),MAX(1,ROUND(X299*1000,0)),IF(AND(ISNUMBER(X299),X299&lt;1,Y299="L"),MAX(1,ROUND(X299*100,0)),ROUND(X299,3)))),N("X37"))</f>
        <v/>
      </c>
      <c r="AA299" s="143" t="str">
        <f>IF(1=1,IF(X299="","",IF(AND(ISNUMBER(X299),X299&lt;1,Y299="kg"),"g",IF(AND(ISNUMBER(X299),X299&lt;1,Y299="L"),"cl",Y299))),N("Y37"))</f>
        <v/>
      </c>
      <c r="AB299" s="123" t="str">
        <f>IF(1=1,IF(E299="","",IF(F299="","A CONTROLER",IF(NOT(ISNUMBER(F299)),"TEXTE",IF(OR(W299="",W299&lt;=0),"COMMANDE COUVERTS INCOMPLETE",IF(G299="","UNITE MANQUANTE",IF(COUNTIF(B384:B428,AE299)=0,"UNITE A CONTROLER","OK")))))),N("Z6"))</f>
        <v/>
      </c>
      <c r="AD299" s="144" t="str">
        <f>IF(1=1,IF(E299="","",AD268),N("AB37"))</f>
        <v/>
      </c>
      <c r="AE299" s="125" t="str">
        <f>IF(1=1,IF(G299="","",UPPER(TRIM(SUBSTITUTE(SUBSTITUTE(G299&amp;"",CHAR(160)," ")," "," ")))),N("AC37"))</f>
        <v/>
      </c>
    </row>
    <row r="300" spans="1:33" ht="15.75" x14ac:dyDescent="0.25">
      <c r="A300" s="160" t="str">
        <f>IF(1=1,IF(E300="","",A268),N("A38"))</f>
        <v/>
      </c>
      <c r="B300" s="127" t="str">
        <f>IF(1=1,IF(E300="","",B268),N("B38"))</f>
        <v/>
      </c>
      <c r="C300" s="127"/>
      <c r="D300" s="129" t="str">
        <f>IF(ISBLANK(E300),"",LARGE(D268:D299,1)+1)</f>
        <v/>
      </c>
      <c r="E300" s="130"/>
      <c r="F300" s="131"/>
      <c r="G300" s="170"/>
      <c r="H300" s="105"/>
      <c r="I300" s="132" t="str">
        <f>IF(1=1,IF(E300="","",I268),N("H38"))</f>
        <v/>
      </c>
      <c r="J300" s="133" t="str">
        <f>IF(1=1,IF(E300="","",J268),N("I38"))</f>
        <v/>
      </c>
      <c r="K300" s="134" t="str">
        <f>IF(1=1,IF(E300="","",K268),N("J38"))</f>
        <v/>
      </c>
      <c r="L300" s="135" t="str">
        <f>IF(1=1,IF(OR(J300="",O300="",NOT(ISNUMBER(J300)),NOT(ISNUMBER(O300)),J300=0),"",O300/J300),N("L38"))</f>
        <v/>
      </c>
      <c r="M300" s="136" t="str">
        <f>IF(1=1,IF(OR(L300="",NOT(ISNUMBER(F300))),"",F300*L300*IFERROR(INDEX(D384:D428,MATCH(AE300,B384:B428,0)),1)),N("M13"))</f>
        <v/>
      </c>
      <c r="N300" s="137" t="str">
        <f>IF(1=1,IF(F300="","",IF(G300="","",IFERROR(INDEX(E384:E428,MATCH(AE300,B384:B428,0)),G300&amp;""))),N("N6"))</f>
        <v/>
      </c>
      <c r="O300" s="138" t="str">
        <f>IF(1=1,IF(E300="","",O268),N("K38"))</f>
        <v/>
      </c>
      <c r="P300" s="139" t="str">
        <f>IF(1=1,IF(M300="","",IF(AND(ISNUMBER(M300),M300&lt;1,N300="kg"),MAX(1,ROUND(M300*1000,0)),IF(AND(ISNUMBER(M300),M300&lt;1,N300="L"),MAX(1,ROUND(M300*100,0)),ROUND(M300,3)))),N("O38"))</f>
        <v/>
      </c>
      <c r="Q300" s="140" t="str">
        <f>IF(1=1,IF(M300="","",IF(AND(ISNUMBER(M300),M300&lt;1,N300="kg"),"g",IF(AND(ISNUMBER(M300),M300&lt;1,N300="L"),"cl",N300))),N("P38"))</f>
        <v/>
      </c>
      <c r="R300" s="161" t="str">
        <f>IF(1=1,IF(E300="","",IF(F300="","A CONTROLER",IF(NOT(ISNUMBER(F300)),"TEXTE",IF(OR(L300="",L300&lt;=0),"COMMANDE PRINCIPALE INCOMPLETE",IF(G300="","UNITE MANQUANTE",IF(COUNTIF(B384:B428,AE300)=0,"UNITE A CONTROLER","OK")))))),N("Q9"))</f>
        <v/>
      </c>
      <c r="S300" s="105"/>
      <c r="T300" s="141">
        <f t="shared" si="18"/>
        <v>0</v>
      </c>
      <c r="U300" s="133" t="str">
        <f>IF(1=1,IF(E300="","",U268),N("S38"))</f>
        <v/>
      </c>
      <c r="V300" s="133" t="str">
        <f>IF(1=1,IF(E300="","",V268),N("T38"))</f>
        <v/>
      </c>
      <c r="W300" s="135" t="str">
        <f>IF(1=1,IF(OR(U300="",V300="",NOT(ISNUMBER(U300)),NOT(ISNUMBER(V300)),U300=0),"",V300/U300),N("U38"))</f>
        <v/>
      </c>
      <c r="X300" s="136" t="str">
        <f>IF(1=1,IF(OR(W300="",NOT(ISNUMBER(F300))),"",F300*W300*IFERROR(INDEX(D384:D428,MATCH(AE300,B384:B428,0)),1)),N("V7"))</f>
        <v/>
      </c>
      <c r="Y300" s="137" t="str">
        <f>IF(1=1,IF(F300="","",IF(G300="","",IFERROR(INDEX(E384:E428,MATCH(AE300,B384:B428,0)),G300&amp;""))),N("W6"))</f>
        <v/>
      </c>
      <c r="Z300" s="142" t="str">
        <f>IF(1=1,IF(X300="","",IF(AND(ISNUMBER(X300),X300&lt;1,Y300="kg"),MAX(1,ROUND(X300*1000,0)),IF(AND(ISNUMBER(X300),X300&lt;1,Y300="L"),MAX(1,ROUND(X300*100,0)),ROUND(X300,3)))),N("X38"))</f>
        <v/>
      </c>
      <c r="AA300" s="143" t="str">
        <f>IF(1=1,IF(X300="","",IF(AND(ISNUMBER(X300),X300&lt;1,Y300="kg"),"g",IF(AND(ISNUMBER(X300),X300&lt;1,Y300="L"),"cl",Y300))),N("Y38"))</f>
        <v/>
      </c>
      <c r="AB300" s="123" t="str">
        <f>IF(1=1,IF(E300="","",IF(F300="","A CONTROLER",IF(NOT(ISNUMBER(F300)),"TEXTE",IF(OR(W300="",W300&lt;=0),"COMMANDE COUVERTS INCOMPLETE",IF(G300="","UNITE MANQUANTE",IF(COUNTIF(B384:B428,AE300)=0,"UNITE A CONTROLER","OK")))))),N("Z6"))</f>
        <v/>
      </c>
      <c r="AD300" s="144" t="str">
        <f>IF(1=1,IF(E300="","",AD268),N("AB38"))</f>
        <v/>
      </c>
      <c r="AE300" s="125" t="str">
        <f>IF(1=1,IF(G300="","",UPPER(TRIM(SUBSTITUTE(SUBSTITUTE(G300&amp;"",CHAR(160)," ")," "," ")))),N("AC38"))</f>
        <v/>
      </c>
    </row>
    <row r="301" spans="1:33" ht="15.75" x14ac:dyDescent="0.25">
      <c r="A301" s="160" t="str">
        <f>IF(1=1,IF(E301="","",A268),N("A39"))</f>
        <v/>
      </c>
      <c r="B301" s="127" t="str">
        <f>IF(1=1,IF(E301="","",B268),N("B39"))</f>
        <v/>
      </c>
      <c r="C301" s="127"/>
      <c r="D301" s="129" t="str">
        <f>IF(ISBLANK(E301),"",LARGE(D268:D300,1)+1)</f>
        <v/>
      </c>
      <c r="E301" s="130"/>
      <c r="F301" s="131"/>
      <c r="G301" s="170"/>
      <c r="H301" s="105"/>
      <c r="I301" s="132" t="str">
        <f>IF(1=1,IF(E301="","",I268),N("H39"))</f>
        <v/>
      </c>
      <c r="J301" s="133" t="str">
        <f>IF(1=1,IF(E301="","",J268),N("I39"))</f>
        <v/>
      </c>
      <c r="K301" s="134" t="str">
        <f>IF(1=1,IF(E301="","",K268),N("J39"))</f>
        <v/>
      </c>
      <c r="L301" s="135" t="str">
        <f>IF(1=1,IF(OR(J301="",O301="",NOT(ISNUMBER(J301)),NOT(ISNUMBER(O301)),J301=0),"",O301/J301),N("L39"))</f>
        <v/>
      </c>
      <c r="M301" s="136" t="str">
        <f>IF(1=1,IF(OR(L301="",NOT(ISNUMBER(F301))),"",F301*L301*IFERROR(INDEX(D384:D428,MATCH(AE301,B384:B428,0)),1)),N("M13"))</f>
        <v/>
      </c>
      <c r="N301" s="137" t="str">
        <f>IF(1=1,IF(F301="","",IF(G301="","",IFERROR(INDEX(E384:E428,MATCH(AE301,B384:B428,0)),G301&amp;""))),N("N6"))</f>
        <v/>
      </c>
      <c r="O301" s="138" t="str">
        <f>IF(1=1,IF(E301="","",O268),N("K39"))</f>
        <v/>
      </c>
      <c r="P301" s="139" t="str">
        <f>IF(1=1,IF(M301="","",IF(AND(ISNUMBER(M301),M301&lt;1,N301="kg"),MAX(1,ROUND(M301*1000,0)),IF(AND(ISNUMBER(M301),M301&lt;1,N301="L"),MAX(1,ROUND(M301*100,0)),ROUND(M301,3)))),N("O39"))</f>
        <v/>
      </c>
      <c r="Q301" s="140" t="str">
        <f>IF(1=1,IF(M301="","",IF(AND(ISNUMBER(M301),M301&lt;1,N301="kg"),"g",IF(AND(ISNUMBER(M301),M301&lt;1,N301="L"),"cl",N301))),N("P39"))</f>
        <v/>
      </c>
      <c r="R301" s="161" t="str">
        <f>IF(1=1,IF(E301="","",IF(F301="","A CONTROLER",IF(NOT(ISNUMBER(F301)),"TEXTE",IF(OR(L301="",L301&lt;=0),"COMMANDE PRINCIPALE INCOMPLETE",IF(G301="","UNITE MANQUANTE",IF(COUNTIF(B384:B428,AE301)=0,"UNITE A CONTROLER","OK")))))),N("Q9"))</f>
        <v/>
      </c>
      <c r="S301" s="105"/>
      <c r="T301" s="141">
        <f t="shared" si="18"/>
        <v>0</v>
      </c>
      <c r="U301" s="133" t="str">
        <f>IF(1=1,IF(E301="","",U268),N("S39"))</f>
        <v/>
      </c>
      <c r="V301" s="133" t="str">
        <f>IF(1=1,IF(E301="","",V268),N("T39"))</f>
        <v/>
      </c>
      <c r="W301" s="135" t="str">
        <f>IF(1=1,IF(OR(U301="",V301="",NOT(ISNUMBER(U301)),NOT(ISNUMBER(V301)),U301=0),"",V301/U301),N("U39"))</f>
        <v/>
      </c>
      <c r="X301" s="136" t="str">
        <f>IF(1=1,IF(OR(W301="",NOT(ISNUMBER(F301))),"",F301*W301*IFERROR(INDEX(D384:D428,MATCH(AE301,B384:B428,0)),1)),N("V7"))</f>
        <v/>
      </c>
      <c r="Y301" s="137" t="str">
        <f>IF(1=1,IF(F301="","",IF(G301="","",IFERROR(INDEX(E384:E428,MATCH(AE301,B384:B428,0)),G301&amp;""))),N("W6"))</f>
        <v/>
      </c>
      <c r="Z301" s="142" t="str">
        <f>IF(1=1,IF(X301="","",IF(AND(ISNUMBER(X301),X301&lt;1,Y301="kg"),MAX(1,ROUND(X301*1000,0)),IF(AND(ISNUMBER(X301),X301&lt;1,Y301="L"),MAX(1,ROUND(X301*100,0)),ROUND(X301,3)))),N("X39"))</f>
        <v/>
      </c>
      <c r="AA301" s="143" t="str">
        <f>IF(1=1,IF(X301="","",IF(AND(ISNUMBER(X301),X301&lt;1,Y301="kg"),"g",IF(AND(ISNUMBER(X301),X301&lt;1,Y301="L"),"cl",Y301))),N("Y39"))</f>
        <v/>
      </c>
      <c r="AB301" s="123" t="str">
        <f>IF(1=1,IF(E301="","",IF(F301="","A CONTROLER",IF(NOT(ISNUMBER(F301)),"TEXTE",IF(OR(W301="",W301&lt;=0),"COMMANDE COUVERTS INCOMPLETE",IF(G301="","UNITE MANQUANTE",IF(COUNTIF(B384:B428,AE301)=0,"UNITE A CONTROLER","OK")))))),N("Z6"))</f>
        <v/>
      </c>
      <c r="AD301" s="144" t="str">
        <f>IF(1=1,IF(E301="","",AD268),N("AB39"))</f>
        <v/>
      </c>
      <c r="AE301" s="125" t="str">
        <f>IF(1=1,IF(G301="","",UPPER(TRIM(SUBSTITUTE(SUBSTITUTE(G301&amp;"",CHAR(160)," ")," "," ")))),N("AC39"))</f>
        <v/>
      </c>
    </row>
    <row r="302" spans="1:33" ht="15.75" x14ac:dyDescent="0.25">
      <c r="A302" s="160" t="str">
        <f>IF(1=1,IF(E302="","",A268),N("A40"))</f>
        <v/>
      </c>
      <c r="B302" s="127" t="str">
        <f>IF(1=1,IF(E302="","",B268),N("B40"))</f>
        <v/>
      </c>
      <c r="C302" s="127"/>
      <c r="D302" s="129" t="str">
        <f>IF(ISBLANK(E302),"",LARGE(D268:D301,1)+1)</f>
        <v/>
      </c>
      <c r="E302" s="130"/>
      <c r="F302" s="131"/>
      <c r="G302" s="170"/>
      <c r="H302" s="105"/>
      <c r="I302" s="132" t="str">
        <f>IF(1=1,IF(E302="","",I268),N("H40"))</f>
        <v/>
      </c>
      <c r="J302" s="133" t="str">
        <f>IF(1=1,IF(E302="","",J268),N("I40"))</f>
        <v/>
      </c>
      <c r="K302" s="134" t="str">
        <f>IF(1=1,IF(E302="","",K268),N("J40"))</f>
        <v/>
      </c>
      <c r="L302" s="135" t="str">
        <f>IF(1=1,IF(OR(J302="",O302="",NOT(ISNUMBER(J302)),NOT(ISNUMBER(O302)),J302=0),"",O302/J302),N("L40"))</f>
        <v/>
      </c>
      <c r="M302" s="136" t="str">
        <f>IF(1=1,IF(OR(L302="",NOT(ISNUMBER(F302))),"",F302*L302*IFERROR(INDEX(D384:D428,MATCH(AE302,B384:B428,0)),1)),N("M13"))</f>
        <v/>
      </c>
      <c r="N302" s="137" t="str">
        <f>IF(1=1,IF(F302="","",IF(G302="","",IFERROR(INDEX(E384:E428,MATCH(AE302,B384:B428,0)),G302&amp;""))),N("N6"))</f>
        <v/>
      </c>
      <c r="O302" s="138" t="str">
        <f>IF(1=1,IF(E302="","",O268),N("K40"))</f>
        <v/>
      </c>
      <c r="P302" s="139" t="str">
        <f>IF(1=1,IF(M302="","",IF(AND(ISNUMBER(M302),M302&lt;1,N302="kg"),MAX(1,ROUND(M302*1000,0)),IF(AND(ISNUMBER(M302),M302&lt;1,N302="L"),MAX(1,ROUND(M302*100,0)),ROUND(M302,3)))),N("O40"))</f>
        <v/>
      </c>
      <c r="Q302" s="140" t="str">
        <f>IF(1=1,IF(M302="","",IF(AND(ISNUMBER(M302),M302&lt;1,N302="kg"),"g",IF(AND(ISNUMBER(M302),M302&lt;1,N302="L"),"cl",N302))),N("P40"))</f>
        <v/>
      </c>
      <c r="R302" s="161" t="str">
        <f>IF(1=1,IF(E302="","",IF(F302="","A CONTROLER",IF(NOT(ISNUMBER(F302)),"TEXTE",IF(OR(L302="",L302&lt;=0),"COMMANDE PRINCIPALE INCOMPLETE",IF(G302="","UNITE MANQUANTE",IF(COUNTIF(B384:B428,AE302)=0,"UNITE A CONTROLER","OK")))))),N("Q9"))</f>
        <v/>
      </c>
      <c r="S302" s="105"/>
      <c r="T302" s="141">
        <f t="shared" si="18"/>
        <v>0</v>
      </c>
      <c r="U302" s="133" t="str">
        <f>IF(1=1,IF(E302="","",U268),N("S40"))</f>
        <v/>
      </c>
      <c r="V302" s="133" t="str">
        <f>IF(1=1,IF(E302="","",V268),N("T40"))</f>
        <v/>
      </c>
      <c r="W302" s="135" t="str">
        <f>IF(1=1,IF(OR(U302="",V302="",NOT(ISNUMBER(U302)),NOT(ISNUMBER(V302)),U302=0),"",V302/U302),N("U40"))</f>
        <v/>
      </c>
      <c r="X302" s="136" t="str">
        <f>IF(1=1,IF(OR(W302="",NOT(ISNUMBER(F302))),"",F302*W302*IFERROR(INDEX(D384:D428,MATCH(AE302,B384:B428,0)),1)),N("V7"))</f>
        <v/>
      </c>
      <c r="Y302" s="137" t="str">
        <f>IF(1=1,IF(F302="","",IF(G302="","",IFERROR(INDEX(E384:E428,MATCH(AE302,B384:B428,0)),G302&amp;""))),N("W6"))</f>
        <v/>
      </c>
      <c r="Z302" s="142" t="str">
        <f>IF(1=1,IF(X302="","",IF(AND(ISNUMBER(X302),X302&lt;1,Y302="kg"),MAX(1,ROUND(X302*1000,0)),IF(AND(ISNUMBER(X302),X302&lt;1,Y302="L"),MAX(1,ROUND(X302*100,0)),ROUND(X302,3)))),N("X40"))</f>
        <v/>
      </c>
      <c r="AA302" s="143" t="str">
        <f>IF(1=1,IF(X302="","",IF(AND(ISNUMBER(X302),X302&lt;1,Y302="kg"),"g",IF(AND(ISNUMBER(X302),X302&lt;1,Y302="L"),"cl",Y302))),N("Y40"))</f>
        <v/>
      </c>
      <c r="AB302" s="123" t="str">
        <f>IF(1=1,IF(E302="","",IF(F302="","A CONTROLER",IF(NOT(ISNUMBER(F302)),"TEXTE",IF(OR(W302="",W302&lt;=0),"COMMANDE COUVERTS INCOMPLETE",IF(G302="","UNITE MANQUANTE",IF(COUNTIF(B384:B428,AE302)=0,"UNITE A CONTROLER","OK")))))),N("Z6"))</f>
        <v/>
      </c>
      <c r="AD302" s="144" t="str">
        <f>IF(1=1,IF(E302="","",AD268),N("AB40"))</f>
        <v/>
      </c>
      <c r="AE302" s="125" t="str">
        <f>IF(1=1,IF(G302="","",UPPER(TRIM(SUBSTITUTE(SUBSTITUTE(G302&amp;"",CHAR(160)," ")," "," ")))),N("AC40"))</f>
        <v/>
      </c>
    </row>
    <row r="303" spans="1:33" ht="23.25" x14ac:dyDescent="0.25">
      <c r="A303" s="207"/>
      <c r="B303" s="208" t="s">
        <v>234</v>
      </c>
      <c r="C303" s="209"/>
      <c r="D303" s="210" t="s">
        <v>239</v>
      </c>
      <c r="E303" s="209"/>
      <c r="F303" s="209"/>
      <c r="G303" s="209"/>
      <c r="H303" s="211"/>
      <c r="I303" s="209"/>
      <c r="J303" s="209"/>
      <c r="K303" s="209"/>
      <c r="L303" s="209"/>
      <c r="M303" s="209"/>
      <c r="N303" s="209"/>
      <c r="O303" s="209"/>
      <c r="P303" s="209" t="str">
        <f>D303</f>
        <v>SOUS-FAMILLE</v>
      </c>
      <c r="Q303" s="209"/>
      <c r="R303" s="209"/>
      <c r="S303" s="211"/>
      <c r="T303" s="212" t="s">
        <v>664</v>
      </c>
      <c r="U303" s="213" cm="1">
        <f t="array" ref="U303">SUMPRODUCT(LEN(E305:E338)-LEN(SUBSTITUTE(E305:E338,"*","")))</f>
        <v>0</v>
      </c>
      <c r="V303" s="209"/>
      <c r="W303" s="209" t="str">
        <f>D303</f>
        <v>SOUS-FAMILLE</v>
      </c>
      <c r="X303" s="209"/>
      <c r="Y303" s="209"/>
      <c r="Z303" s="209"/>
      <c r="AA303" s="209"/>
      <c r="AB303" s="214"/>
      <c r="AC303" s="209"/>
      <c r="AD303" s="209"/>
      <c r="AE303" s="215" t="str">
        <f>B305</f>
        <v>NOM DE LA RECETTE À SAISIR</v>
      </c>
    </row>
    <row r="304" spans="1:33" ht="32.25" thickBot="1" x14ac:dyDescent="0.3">
      <c r="A304" s="92" t="s">
        <v>155</v>
      </c>
      <c r="B304" s="92" t="s">
        <v>1</v>
      </c>
      <c r="C304" s="92"/>
      <c r="D304" s="92" t="s">
        <v>2</v>
      </c>
      <c r="E304" s="92" t="s">
        <v>117</v>
      </c>
      <c r="F304" s="92" t="s">
        <v>3</v>
      </c>
      <c r="G304" s="92" t="s">
        <v>4</v>
      </c>
      <c r="H304" s="81"/>
      <c r="I304" s="157" t="s">
        <v>5</v>
      </c>
      <c r="J304" s="92" t="s">
        <v>114</v>
      </c>
      <c r="K304" s="92" t="s">
        <v>4</v>
      </c>
      <c r="L304" s="92" t="s">
        <v>6</v>
      </c>
      <c r="M304" s="94" t="s">
        <v>7</v>
      </c>
      <c r="N304" s="94" t="s">
        <v>116</v>
      </c>
      <c r="O304" s="95" t="s">
        <v>115</v>
      </c>
      <c r="P304" s="96" t="s">
        <v>8</v>
      </c>
      <c r="Q304" s="97" t="s">
        <v>9</v>
      </c>
      <c r="R304" s="92" t="s">
        <v>10</v>
      </c>
      <c r="S304" s="81"/>
      <c r="T304" s="92" t="s">
        <v>117</v>
      </c>
      <c r="U304" s="98" t="s">
        <v>11</v>
      </c>
      <c r="V304" s="95" t="s">
        <v>12</v>
      </c>
      <c r="W304" s="92" t="s">
        <v>13</v>
      </c>
      <c r="X304" s="94" t="s">
        <v>7</v>
      </c>
      <c r="Y304" s="94" t="s">
        <v>116</v>
      </c>
      <c r="Z304" s="99" t="s">
        <v>8</v>
      </c>
      <c r="AA304" s="97" t="s">
        <v>9</v>
      </c>
      <c r="AB304" s="99" t="s">
        <v>10</v>
      </c>
      <c r="AC304" s="240"/>
      <c r="AD304" s="92" t="s">
        <v>14</v>
      </c>
      <c r="AE304" s="92" t="s">
        <v>15</v>
      </c>
      <c r="AG304" s="245" t="s">
        <v>5642</v>
      </c>
    </row>
    <row r="305" spans="1:33" ht="18.75" x14ac:dyDescent="0.25">
      <c r="A305" s="100" t="s">
        <v>5640</v>
      </c>
      <c r="B305" s="101" t="s">
        <v>20</v>
      </c>
      <c r="C305" s="101"/>
      <c r="D305" s="102">
        <v>0</v>
      </c>
      <c r="E305" s="103" t="s">
        <v>21</v>
      </c>
      <c r="F305" s="104">
        <v>10</v>
      </c>
      <c r="G305" s="8" t="s">
        <v>119</v>
      </c>
      <c r="H305" s="105"/>
      <c r="I305" s="106" t="str">
        <f>E305</f>
        <v>ÉLÉMENT PRINCIPAL À SAISIR</v>
      </c>
      <c r="J305" s="107">
        <f>F305</f>
        <v>10</v>
      </c>
      <c r="K305" s="108" t="str">
        <f>G305</f>
        <v>Quoi ?</v>
      </c>
      <c r="L305" s="109">
        <f>IF(1=1,IF(OR(J305="",O305="",NOT(ISNUMBER(J305)),NOT(ISNUMBER(O305)),J305=0),"",O305/J305),N("L6"))</f>
        <v>15</v>
      </c>
      <c r="M305" s="110">
        <f>IF(1=1,IF(OR(L305="",NOT(ISNUMBER(F305))),"",F305*L305*IFERROR(INDEX(D384:D428,MATCH(AE305,B384:B428,0)),1)),N("M13"))</f>
        <v>150</v>
      </c>
      <c r="N305" s="111" t="str">
        <f>IF(1=1,IF(F305="","",IF(G305="","",IFERROR(INDEX(E384:E428,MATCH(AE305,B384:B428,0)),G305&amp;""))),N("N6"))</f>
        <v>Quoi ?</v>
      </c>
      <c r="O305" s="112">
        <v>150</v>
      </c>
      <c r="P305" s="113">
        <f>IF(1=1,IF(M305="","",IF(AND(ISNUMBER(M305),M305&lt;1,N305="kg"),MAX(1,ROUND(M305*1000,0)),IF(AND(ISNUMBER(M305),M305&lt;1,N305="L"),MAX(1,ROUND(M305*100,0)),ROUND(M305,3)))),N("O6"))</f>
        <v>150</v>
      </c>
      <c r="Q305" s="114" t="str">
        <f>IF(1=1,IF(M305="","",IF(AND(ISNUMBER(M305),M305&lt;1,N305="kg"),"g",IF(AND(ISNUMBER(M305),M305&lt;1,N305="L"),"cl",N305))),N("P6"))</f>
        <v>Quoi ?</v>
      </c>
      <c r="R305" s="115" t="str">
        <f>IF(1=1,IF(E305="","",IF(F305="","A CONTROLER",IF(NOT(ISNUMBER(F305)),"TEXTE",IF(OR(L305="",L305&lt;=0),"COMMANDE PRINCIPALE INCOMPLETE",IF(G305="","UNITE MANQUANTE",IF(COUNTIF(B384:B428,AE305)=0,"UNITE A CONTROLER","OK")))))),N("Q9"))</f>
        <v>UNITE A CONTROLER</v>
      </c>
      <c r="S305" s="105"/>
      <c r="T305" s="159" t="str">
        <f>B305</f>
        <v>NOM DE LA RECETTE À SAISIR</v>
      </c>
      <c r="U305" s="117">
        <v>100</v>
      </c>
      <c r="V305" s="112">
        <v>150</v>
      </c>
      <c r="W305" s="118">
        <f>IF(1=1,IF(OR(U305="",V305="",NOT(ISNUMBER(U305)),NOT(ISNUMBER(V305)),U305=0),"",V305/U305),N("U6"))</f>
        <v>1.5</v>
      </c>
      <c r="X305" s="119">
        <f>IF(1=1,IF(OR(W305="",NOT(ISNUMBER(F305))),"",F305*W305*IFERROR(INDEX(D384:D428,MATCH(AE305,B384:B428,0)),1)),N("V7"))</f>
        <v>15</v>
      </c>
      <c r="Y305" s="120" t="str">
        <f>IF(1=1,IF(F305="","",IF(G305="","",IFERROR(INDEX(E384:E428,MATCH(AE305,B384:B428,0)),G305&amp;""))),N("W6"))</f>
        <v>Quoi ?</v>
      </c>
      <c r="Z305" s="121">
        <f>IF(1=1,IF(X305="","",IF(AND(ISNUMBER(X305),X305&lt;1,Y305="kg"),MAX(1,ROUND(X305*1000,0)),IF(AND(ISNUMBER(X305),X305&lt;1,Y305="L"),MAX(1,ROUND(X305*100,0)),ROUND(X305,3)))),N("X6"))</f>
        <v>15</v>
      </c>
      <c r="AA305" s="122" t="str">
        <f>IF(1=1,IF(X305="","",IF(AND(ISNUMBER(X305),X305&lt;1,Y305="kg"),"g",IF(AND(ISNUMBER(X305),X305&lt;1,Y305="L"),"cl",Y305))),N("Y6"))</f>
        <v>Quoi ?</v>
      </c>
      <c r="AB305" s="123" t="str">
        <f>IF(1=1,IF(E305="","",IF(F305="","A CONTROLER",IF(NOT(ISNUMBER(F305)),"TEXTE",IF(OR(W305="",W305&lt;=0),"COMMANDE COUVERTS INCOMPLETE",IF(G305="","UNITE MANQUANTE",IF(COUNTIF(B384:B428,AE305)=0,"UNITE A CONTROLER","OK")))))),N("Z6"))</f>
        <v>UNITE A CONTROLER</v>
      </c>
      <c r="AD305" s="124">
        <v>62</v>
      </c>
      <c r="AE305" s="125" t="str">
        <f>IF(1=1,IF(G305="","",UPPER(TRIM(SUBSTITUTE(SUBSTITUTE(G305&amp;"",CHAR(160)," ")," "," ")))),N("AC6"))</f>
        <v>QUOI ?</v>
      </c>
      <c r="AG305" s="8" t="s">
        <v>22</v>
      </c>
    </row>
    <row r="306" spans="1:33" ht="15.75" x14ac:dyDescent="0.25">
      <c r="A306" s="126" t="str">
        <f>IF(1=1,IF(E306="","",A305),N("A7"))</f>
        <v/>
      </c>
      <c r="B306" s="127" t="str">
        <f>IF(1=1,IF(E306="","",B305),N("B7"))</f>
        <v/>
      </c>
      <c r="C306" s="127"/>
      <c r="D306" s="129" t="str">
        <f>IF(ISBLANK(E306),"",LARGE(D305:D305,1)+1)</f>
        <v/>
      </c>
      <c r="E306" s="130"/>
      <c r="F306" s="131"/>
      <c r="G306" s="170"/>
      <c r="H306" s="105"/>
      <c r="I306" s="132" t="str">
        <f>IF(1=1,IF(E306="","",I305),N("H7"))</f>
        <v/>
      </c>
      <c r="J306" s="133" t="str">
        <f>IF(1=1,IF(E306="","",J305),N("I7"))</f>
        <v/>
      </c>
      <c r="K306" s="134" t="str">
        <f>IF(1=1,IF(E306="","",K305),N("J7"))</f>
        <v/>
      </c>
      <c r="L306" s="135" t="str">
        <f>IF(1=1,IF(OR(J306="",O306="",NOT(ISNUMBER(J306)),NOT(ISNUMBER(O306)),J306=0),"",O306/J306),N("L7"))</f>
        <v/>
      </c>
      <c r="M306" s="136" t="str">
        <f>IF(1=1,IF(OR(L306="",NOT(ISNUMBER(F306))),"",F306*L306*IFERROR(INDEX(D384:D428,MATCH(AE306,B384:B428,0)),1)),N("M13"))</f>
        <v/>
      </c>
      <c r="N306" s="137" t="str">
        <f>IF(1=1,IF(F306="","",IF(G306="","",IFERROR(INDEX(E384:E428,MATCH(AE306,B384:B428,0)),G306&amp;""))),N("N6"))</f>
        <v/>
      </c>
      <c r="O306" s="138" t="str">
        <f>IF(1=1,IF(E306="","",O305),N("K7"))</f>
        <v/>
      </c>
      <c r="P306" s="139" t="str">
        <f>IF(1=1,IF(M306="","",IF(AND(ISNUMBER(M306),M306&lt;1,N306="kg"),MAX(1,ROUND(M306*1000,0)),IF(AND(ISNUMBER(M306),M306&lt;1,N306="L"),MAX(1,ROUND(M306*100,0)),ROUND(M306,3)))),N("O7"))</f>
        <v/>
      </c>
      <c r="Q306" s="140" t="str">
        <f>IF(1=1,IF(M306="","",IF(AND(ISNUMBER(M306),M306&lt;1,N306="kg"),"g",IF(AND(ISNUMBER(M306),M306&lt;1,N306="L"),"cl",N306))),N("P7"))</f>
        <v/>
      </c>
      <c r="R306" s="161" t="str">
        <f>IF(1=1,IF(E306="","",IF(F306="","A CONTROLER",IF(NOT(ISNUMBER(F306)),"TEXTE",IF(OR(L306="",L306&lt;=0),"COMMANDE PRINCIPALE INCOMPLETE",IF(G306="","UNITE MANQUANTE",IF(COUNTIF(B384:B428,AE306)=0,"UNITE A CONTROLER","OK")))))),N("Q9"))</f>
        <v/>
      </c>
      <c r="S306" s="105"/>
      <c r="T306" s="141">
        <f t="shared" ref="T306:T339" si="19">E306</f>
        <v>0</v>
      </c>
      <c r="U306" s="133" t="str">
        <f>IF(1=1,IF(E306="","",U305),N("S7"))</f>
        <v/>
      </c>
      <c r="V306" s="133" t="str">
        <f>IF(1=1,IF(E306="","",V305),N("T7"))</f>
        <v/>
      </c>
      <c r="W306" s="135" t="str">
        <f>IF(1=1,IF(OR(U306="",V306="",NOT(ISNUMBER(U306)),NOT(ISNUMBER(V306)),U306=0),"",V306/U306),N("U7"))</f>
        <v/>
      </c>
      <c r="X306" s="136" t="str">
        <f>IF(1=1,IF(OR(W306="",NOT(ISNUMBER(F306))),"",F306*W306*IFERROR(INDEX(D384:D428,MATCH(AE306,B384:B428,0)),1)),N("V7"))</f>
        <v/>
      </c>
      <c r="Y306" s="137" t="str">
        <f>IF(1=1,IF(F306="","",IF(G306="","",IFERROR(INDEX(E384:E428,MATCH(AE306,B384:B428,0)),G306&amp;""))),N("W6"))</f>
        <v/>
      </c>
      <c r="Z306" s="142" t="str">
        <f>IF(1=1,IF(X306="","",IF(AND(ISNUMBER(X306),X306&lt;1,Y306="kg"),MAX(1,ROUND(X306*1000,0)),IF(AND(ISNUMBER(X306),X306&lt;1,Y306="L"),MAX(1,ROUND(X306*100,0)),ROUND(X306,3)))),N("X7"))</f>
        <v/>
      </c>
      <c r="AA306" s="143" t="str">
        <f>IF(1=1,IF(X306="","",IF(AND(ISNUMBER(X306),X306&lt;1,Y306="kg"),"g",IF(AND(ISNUMBER(X306),X306&lt;1,Y306="L"),"cl",Y306))),N("Y7"))</f>
        <v/>
      </c>
      <c r="AB306" s="123" t="str">
        <f>IF(1=1,IF(E306="","",IF(F306="","A CONTROLER",IF(NOT(ISNUMBER(F306)),"TEXTE",IF(OR(W306="",W306&lt;=0),"COMMANDE COUVERTS INCOMPLETE",IF(G306="","UNITE MANQUANTE",IF(COUNTIF(B384:B428,AE306)=0,"UNITE A CONTROLER","OK")))))),N("Z6"))</f>
        <v/>
      </c>
      <c r="AD306" s="144" t="str">
        <f>IF(1=1,IF(E306="","",AD305),N("AB7"))</f>
        <v/>
      </c>
      <c r="AE306" s="125" t="str">
        <f>IF(1=1,IF(G306="","",UPPER(TRIM(SUBSTITUTE(SUBSTITUTE(G306&amp;"",CHAR(160)," ")," "," ")))),N("AC7"))</f>
        <v/>
      </c>
      <c r="AG306" s="2" t="s">
        <v>25</v>
      </c>
    </row>
    <row r="307" spans="1:33" ht="15.75" x14ac:dyDescent="0.25">
      <c r="A307" s="126" t="str">
        <f>IF(1=1,IF(E307="","",A305),N("A8"))</f>
        <v/>
      </c>
      <c r="B307" s="127" t="str">
        <f>IF(1=1,IF(E307="","",B305),N("B8"))</f>
        <v/>
      </c>
      <c r="C307" s="127"/>
      <c r="D307" s="129" t="str">
        <f>IF(ISBLANK(E307),"",LARGE(D305:D306,1)+1)</f>
        <v/>
      </c>
      <c r="E307" s="130"/>
      <c r="F307" s="131"/>
      <c r="G307" s="170"/>
      <c r="H307" s="105"/>
      <c r="I307" s="132" t="str">
        <f>IF(1=1,IF(E307="","",I305),N("H8"))</f>
        <v/>
      </c>
      <c r="J307" s="133" t="str">
        <f>IF(1=1,IF(E307="","",J305),N("I8"))</f>
        <v/>
      </c>
      <c r="K307" s="134" t="str">
        <f>IF(1=1,IF(E307="","",K305),N("J8"))</f>
        <v/>
      </c>
      <c r="L307" s="135" t="str">
        <f>IF(1=1,IF(OR(J307="",O307="",NOT(ISNUMBER(J307)),NOT(ISNUMBER(O307)),J307=0),"",O307/J307),N("L8"))</f>
        <v/>
      </c>
      <c r="M307" s="136" t="str">
        <f>IF(1=1,IF(OR(L307="",NOT(ISNUMBER(F307))),"",F307*L307*IFERROR(INDEX(D384:D428,MATCH(AE307,B384:B428,0)),1)),N("M13"))</f>
        <v/>
      </c>
      <c r="N307" s="137" t="str">
        <f>IF(1=1,IF(F307="","",IF(G307="","",IFERROR(INDEX(E384:E428,MATCH(AE307,B384:B428,0)),G307&amp;""))),N("N6"))</f>
        <v/>
      </c>
      <c r="O307" s="138" t="str">
        <f>IF(1=1,IF(E307="","",O305),N("K8"))</f>
        <v/>
      </c>
      <c r="P307" s="139" t="str">
        <f>IF(1=1,IF(M307="","",IF(AND(ISNUMBER(M307),M307&lt;1,N307="kg"),MAX(1,ROUND(M307*1000,0)),IF(AND(ISNUMBER(M307),M307&lt;1,N307="L"),MAX(1,ROUND(M307*100,0)),ROUND(M307,3)))),N("O8"))</f>
        <v/>
      </c>
      <c r="Q307" s="140" t="str">
        <f>IF(1=1,IF(M307="","",IF(AND(ISNUMBER(M307),M307&lt;1,N307="kg"),"g",IF(AND(ISNUMBER(M307),M307&lt;1,N307="L"),"cl",N307))),N("P8"))</f>
        <v/>
      </c>
      <c r="R307" s="161" t="str">
        <f>IF(1=1,IF(E307="","",IF(F307="","A CONTROLER",IF(NOT(ISNUMBER(F307)),"TEXTE",IF(OR(L307="",L307&lt;=0),"COMMANDE PRINCIPALE INCOMPLETE",IF(G307="","UNITE MANQUANTE",IF(COUNTIF(B384:B428,AE307)=0,"UNITE A CONTROLER","OK")))))),N("Q9"))</f>
        <v/>
      </c>
      <c r="S307" s="105"/>
      <c r="T307" s="141">
        <f t="shared" si="19"/>
        <v>0</v>
      </c>
      <c r="U307" s="133" t="str">
        <f>IF(1=1,IF(E307="","",U305),N("S8"))</f>
        <v/>
      </c>
      <c r="V307" s="133" t="str">
        <f>IF(1=1,IF(E307="","",V305),N("T8"))</f>
        <v/>
      </c>
      <c r="W307" s="135" t="str">
        <f>IF(1=1,IF(OR(U307="",V307="",NOT(ISNUMBER(U307)),NOT(ISNUMBER(V307)),U307=0),"",V307/U307),N("U8"))</f>
        <v/>
      </c>
      <c r="X307" s="136" t="str">
        <f>IF(1=1,IF(OR(W307="",NOT(ISNUMBER(F307))),"",F307*W307*IFERROR(INDEX(D384:D428,MATCH(AE307,B384:B428,0)),1)),N("V7"))</f>
        <v/>
      </c>
      <c r="Y307" s="137" t="str">
        <f>IF(1=1,IF(F307="","",IF(G307="","",IFERROR(INDEX(E384:E428,MATCH(AE307,B384:B428,0)),G307&amp;""))),N("W6"))</f>
        <v/>
      </c>
      <c r="Z307" s="142" t="str">
        <f>IF(1=1,IF(X307="","",IF(AND(ISNUMBER(X307),X307&lt;1,Y307="kg"),MAX(1,ROUND(X307*1000,0)),IF(AND(ISNUMBER(X307),X307&lt;1,Y307="L"),MAX(1,ROUND(X307*100,0)),ROUND(X307,3)))),N("X8"))</f>
        <v/>
      </c>
      <c r="AA307" s="143" t="str">
        <f>IF(1=1,IF(X307="","",IF(AND(ISNUMBER(X307),X307&lt;1,Y307="kg"),"g",IF(AND(ISNUMBER(X307),X307&lt;1,Y307="L"),"cl",Y307))),N("Y8"))</f>
        <v/>
      </c>
      <c r="AB307" s="123" t="str">
        <f>IF(1=1,IF(E307="","",IF(F307="","A CONTROLER",IF(NOT(ISNUMBER(F307)),"TEXTE",IF(OR(W307="",W307&lt;=0),"COMMANDE COUVERTS INCOMPLETE",IF(G307="","UNITE MANQUANTE",IF(COUNTIF(B384:B428,AE307)=0,"UNITE A CONTROLER","OK")))))),N("Z6"))</f>
        <v/>
      </c>
      <c r="AD307" s="144" t="str">
        <f>IF(1=1,IF(E307="","",AD305),N("AB8"))</f>
        <v/>
      </c>
      <c r="AE307" s="125" t="str">
        <f>IF(1=1,IF(G307="","",UPPER(TRIM(SUBSTITUTE(SUBSTITUTE(G307&amp;"",CHAR(160)," ")," "," ")))),N("AC8"))</f>
        <v/>
      </c>
      <c r="AG307" s="9" t="s">
        <v>26</v>
      </c>
    </row>
    <row r="308" spans="1:33" ht="15.75" x14ac:dyDescent="0.25">
      <c r="A308" s="126" t="str">
        <f>IF(1=1,IF(E308="","",A305),N("A9"))</f>
        <v/>
      </c>
      <c r="B308" s="127" t="str">
        <f>IF(1=1,IF(E308="","",B305),N("B9"))</f>
        <v/>
      </c>
      <c r="C308" s="127"/>
      <c r="D308" s="129" t="str">
        <f>IF(ISBLANK(E308),"",LARGE(D305:D307,1)+1)</f>
        <v/>
      </c>
      <c r="E308" s="130"/>
      <c r="F308" s="131"/>
      <c r="G308" s="170"/>
      <c r="H308" s="105"/>
      <c r="I308" s="132" t="str">
        <f>IF(1=1,IF(E308="","",I305),N("H9"))</f>
        <v/>
      </c>
      <c r="J308" s="133" t="str">
        <f>IF(1=1,IF(E308="","",J305),N("I9"))</f>
        <v/>
      </c>
      <c r="K308" s="134" t="str">
        <f>IF(1=1,IF(E308="","",K305),N("J9"))</f>
        <v/>
      </c>
      <c r="L308" s="135" t="str">
        <f>IF(1=1,IF(OR(J308="",O308="",NOT(ISNUMBER(J308)),NOT(ISNUMBER(O308)),J308=0),"",O308/J308),N("L9"))</f>
        <v/>
      </c>
      <c r="M308" s="136" t="str">
        <f>IF(1=1,IF(OR(L308="",NOT(ISNUMBER(F308))),"",F308*L308*IFERROR(INDEX(D384:D428,MATCH(AE308,B384:B428,0)),1)),N("M13"))</f>
        <v/>
      </c>
      <c r="N308" s="137" t="str">
        <f>IF(1=1,IF(F308="","",IF(G308="","",IFERROR(INDEX(E384:E428,MATCH(AE308,B384:B428,0)),G308&amp;""))),N("N6"))</f>
        <v/>
      </c>
      <c r="O308" s="138" t="str">
        <f>IF(1=1,IF(E308="","",O305),N("K9"))</f>
        <v/>
      </c>
      <c r="P308" s="139" t="str">
        <f>IF(1=1,IF(M308="","",IF(AND(ISNUMBER(M308),M308&lt;1,N308="kg"),MAX(1,ROUND(M308*1000,0)),IF(AND(ISNUMBER(M308),M308&lt;1,N308="L"),MAX(1,ROUND(M308*100,0)),ROUND(M308,3)))),N("O9"))</f>
        <v/>
      </c>
      <c r="Q308" s="140" t="str">
        <f>IF(1=1,IF(M308="","",IF(AND(ISNUMBER(M308),M308&lt;1,N308="kg"),"g",IF(AND(ISNUMBER(M308),M308&lt;1,N308="L"),"cl",N308))),N("P9"))</f>
        <v/>
      </c>
      <c r="R308" s="161" t="str">
        <f>IF(1=1,IF(E308="","",IF(F308="","A CONTROLER",IF(NOT(ISNUMBER(F308)),"TEXTE",IF(OR(L308="",L308&lt;=0),"COMMANDE PRINCIPALE INCOMPLETE",IF(G308="","UNITE MANQUANTE",IF(COUNTIF(B384:B428,AE308)=0,"UNITE A CONTROLER","OK")))))),N("Q9"))</f>
        <v/>
      </c>
      <c r="S308" s="105"/>
      <c r="T308" s="141">
        <f t="shared" si="19"/>
        <v>0</v>
      </c>
      <c r="U308" s="133" t="str">
        <f>IF(1=1,IF(E308="","",U305),N("S9"))</f>
        <v/>
      </c>
      <c r="V308" s="133" t="str">
        <f>IF(1=1,IF(E308="","",V305),N("T9"))</f>
        <v/>
      </c>
      <c r="W308" s="135" t="str">
        <f>IF(1=1,IF(OR(U308="",V308="",NOT(ISNUMBER(U308)),NOT(ISNUMBER(V308)),U308=0),"",V308/U308),N("U9"))</f>
        <v/>
      </c>
      <c r="X308" s="136" t="str">
        <f>IF(1=1,IF(OR(W308="",NOT(ISNUMBER(F308))),"",F308*W308*IFERROR(INDEX(D384:D428,MATCH(AE308,B384:B428,0)),1)),N("V7"))</f>
        <v/>
      </c>
      <c r="Y308" s="137" t="str">
        <f>IF(1=1,IF(F308="","",IF(G308="","",IFERROR(INDEX(E384:E428,MATCH(AE308,B384:B428,0)),G308&amp;""))),N("W6"))</f>
        <v/>
      </c>
      <c r="Z308" s="142" t="str">
        <f>IF(1=1,IF(X308="","",IF(AND(ISNUMBER(X308),X308&lt;1,Y308="kg"),MAX(1,ROUND(X308*1000,0)),IF(AND(ISNUMBER(X308),X308&lt;1,Y308="L"),MAX(1,ROUND(X308*100,0)),ROUND(X308,3)))),N("X9"))</f>
        <v/>
      </c>
      <c r="AA308" s="143" t="str">
        <f>IF(1=1,IF(X308="","",IF(AND(ISNUMBER(X308),X308&lt;1,Y308="kg"),"g",IF(AND(ISNUMBER(X308),X308&lt;1,Y308="L"),"cl",Y308))),N("Y9"))</f>
        <v/>
      </c>
      <c r="AB308" s="123" t="str">
        <f>IF(1=1,IF(E308="","",IF(F308="","A CONTROLER",IF(NOT(ISNUMBER(F308)),"TEXTE",IF(OR(W308="",W308&lt;=0),"COMMANDE COUVERTS INCOMPLETE",IF(G308="","UNITE MANQUANTE",IF(COUNTIF(B384:B428,AE308)=0,"UNITE A CONTROLER","OK")))))),N("Z6"))</f>
        <v/>
      </c>
      <c r="AD308" s="144" t="str">
        <f>IF(1=1,IF(E308="","",AD305),N("AB9"))</f>
        <v/>
      </c>
      <c r="AE308" s="125" t="str">
        <f>IF(1=1,IF(G308="","",UPPER(TRIM(SUBSTITUTE(SUBSTITUTE(G308&amp;"",CHAR(160)," ")," "," ")))),N("AC9"))</f>
        <v/>
      </c>
      <c r="AG308" s="1" t="s">
        <v>28</v>
      </c>
    </row>
    <row r="309" spans="1:33" ht="15.75" x14ac:dyDescent="0.25">
      <c r="A309" s="126" t="str">
        <f>IF(1=1,IF(E309="","",A305),N("A10"))</f>
        <v/>
      </c>
      <c r="B309" s="127" t="str">
        <f>IF(1=1,IF(E309="","",B305),N("B10"))</f>
        <v/>
      </c>
      <c r="C309" s="127"/>
      <c r="D309" s="129" t="str">
        <f>IF(ISBLANK(E309),"",LARGE(D305:D308,1)+1)</f>
        <v/>
      </c>
      <c r="E309" s="130"/>
      <c r="F309" s="131"/>
      <c r="G309" s="170"/>
      <c r="H309" s="105"/>
      <c r="I309" s="132" t="str">
        <f>IF(1=1,IF(E309="","",I305),N("H10"))</f>
        <v/>
      </c>
      <c r="J309" s="133" t="str">
        <f>IF(1=1,IF(E309="","",J305),N("I10"))</f>
        <v/>
      </c>
      <c r="K309" s="134" t="str">
        <f>IF(1=1,IF(E309="","",K305),N("J10"))</f>
        <v/>
      </c>
      <c r="L309" s="135" t="str">
        <f>IF(1=1,IF(OR(J309="",O309="",NOT(ISNUMBER(J309)),NOT(ISNUMBER(O309)),J309=0),"",O309/J309),N("L10"))</f>
        <v/>
      </c>
      <c r="M309" s="136" t="str">
        <f>IF(1=1,IF(OR(L309="",NOT(ISNUMBER(F309))),"",F309*L309*IFERROR(INDEX(D384:D428,MATCH(AE309,B384:B428,0)),1)),N("M13"))</f>
        <v/>
      </c>
      <c r="N309" s="137" t="str">
        <f>IF(1=1,IF(F309="","",IF(G309="","",IFERROR(INDEX(E384:E428,MATCH(AE309,B384:B428,0)),G309&amp;""))),N("N6"))</f>
        <v/>
      </c>
      <c r="O309" s="138" t="str">
        <f>IF(1=1,IF(E309="","",O305),N("K10"))</f>
        <v/>
      </c>
      <c r="P309" s="139" t="str">
        <f>IF(1=1,IF(M309="","",IF(AND(ISNUMBER(M309),M309&lt;1,N309="kg"),MAX(1,ROUND(M309*1000,0)),IF(AND(ISNUMBER(M309),M309&lt;1,N309="L"),MAX(1,ROUND(M309*100,0)),ROUND(M309,3)))),N("O10"))</f>
        <v/>
      </c>
      <c r="Q309" s="140" t="str">
        <f>IF(1=1,IF(M309="","",IF(AND(ISNUMBER(M309),M309&lt;1,N309="kg"),"g",IF(AND(ISNUMBER(M309),M309&lt;1,N309="L"),"cl",N309))),N("P10"))</f>
        <v/>
      </c>
      <c r="R309" s="161" t="str">
        <f>IF(1=1,IF(E309="","",IF(F309="","A CONTROLER",IF(NOT(ISNUMBER(F309)),"TEXTE",IF(OR(L309="",L309&lt;=0),"COMMANDE PRINCIPALE INCOMPLETE",IF(G309="","UNITE MANQUANTE",IF(COUNTIF(B384:B428,AE309)=0,"UNITE A CONTROLER","OK")))))),N("Q9"))</f>
        <v/>
      </c>
      <c r="S309" s="105"/>
      <c r="T309" s="141">
        <f t="shared" si="19"/>
        <v>0</v>
      </c>
      <c r="U309" s="133" t="str">
        <f>IF(1=1,IF(E309="","",U305),N("S10"))</f>
        <v/>
      </c>
      <c r="V309" s="133" t="str">
        <f>IF(1=1,IF(E309="","",V305),N("T10"))</f>
        <v/>
      </c>
      <c r="W309" s="135" t="str">
        <f>IF(1=1,IF(OR(U309="",V309="",NOT(ISNUMBER(U309)),NOT(ISNUMBER(V309)),U309=0),"",V309/U309),N("U10"))</f>
        <v/>
      </c>
      <c r="X309" s="136" t="str">
        <f>IF(1=1,IF(OR(W309="",NOT(ISNUMBER(F309))),"",F309*W309*IFERROR(INDEX(D384:D428,MATCH(AE309,B384:B428,0)),1)),N("V7"))</f>
        <v/>
      </c>
      <c r="Y309" s="137" t="str">
        <f>IF(1=1,IF(F309="","",IF(G309="","",IFERROR(INDEX(E384:E428,MATCH(AE309,B384:B428,0)),G309&amp;""))),N("W6"))</f>
        <v/>
      </c>
      <c r="Z309" s="142" t="str">
        <f>IF(1=1,IF(X309="","",IF(AND(ISNUMBER(X309),X309&lt;1,Y309="kg"),MAX(1,ROUND(X309*1000,0)),IF(AND(ISNUMBER(X309),X309&lt;1,Y309="L"),MAX(1,ROUND(X309*100,0)),ROUND(X309,3)))),N("X10"))</f>
        <v/>
      </c>
      <c r="AA309" s="143" t="str">
        <f>IF(1=1,IF(X309="","",IF(AND(ISNUMBER(X309),X309&lt;1,Y309="kg"),"g",IF(AND(ISNUMBER(X309),X309&lt;1,Y309="L"),"cl",Y309))),N("Y10"))</f>
        <v/>
      </c>
      <c r="AB309" s="123" t="str">
        <f>IF(1=1,IF(E309="","",IF(F309="","A CONTROLER",IF(NOT(ISNUMBER(F309)),"TEXTE",IF(OR(W309="",W309&lt;=0),"COMMANDE COUVERTS INCOMPLETE",IF(G309="","UNITE MANQUANTE",IF(COUNTIF(B384:B428,AE309)=0,"UNITE A CONTROLER","OK")))))),N("Z6"))</f>
        <v/>
      </c>
      <c r="AD309" s="144" t="str">
        <f>IF(1=1,IF(E309="","",AD305),N("AB10"))</f>
        <v/>
      </c>
      <c r="AE309" s="125" t="str">
        <f>IF(1=1,IF(G309="","",UPPER(TRIM(SUBSTITUTE(SUBSTITUTE(G309&amp;"",CHAR(160)," ")," "," ")))),N("AC10"))</f>
        <v/>
      </c>
      <c r="AG309" s="1" t="s">
        <v>29</v>
      </c>
    </row>
    <row r="310" spans="1:33" ht="15.75" x14ac:dyDescent="0.25">
      <c r="A310" s="126" t="str">
        <f>IF(1=1,IF(E310="","",A305),N("A11"))</f>
        <v/>
      </c>
      <c r="B310" s="127" t="str">
        <f>IF(1=1,IF(E310="","",B305),N("B11"))</f>
        <v/>
      </c>
      <c r="C310" s="127"/>
      <c r="D310" s="129" t="str">
        <f>IF(ISBLANK(E310),"",LARGE(D305:D309,1)+1)</f>
        <v/>
      </c>
      <c r="E310" s="130"/>
      <c r="F310" s="131"/>
      <c r="G310" s="170"/>
      <c r="H310" s="105"/>
      <c r="I310" s="132" t="str">
        <f>IF(1=1,IF(E310="","",I305),N("H11"))</f>
        <v/>
      </c>
      <c r="J310" s="133" t="str">
        <f>IF(1=1,IF(E310="","",J305),N("I11"))</f>
        <v/>
      </c>
      <c r="K310" s="134" t="str">
        <f>IF(1=1,IF(E310="","",K305),N("J11"))</f>
        <v/>
      </c>
      <c r="L310" s="135" t="str">
        <f>IF(1=1,IF(OR(J310="",O310="",NOT(ISNUMBER(J310)),NOT(ISNUMBER(O310)),J310=0),"",O310/J310),N("L11"))</f>
        <v/>
      </c>
      <c r="M310" s="136" t="str">
        <f>IF(1=1,IF(OR(L310="",NOT(ISNUMBER(F310))),"",F310*L310*IFERROR(INDEX(D384:D428,MATCH(AE310,B384:B428,0)),1)),N("M13"))</f>
        <v/>
      </c>
      <c r="N310" s="137" t="str">
        <f>IF(1=1,IF(F310="","",IF(G310="","",IFERROR(INDEX(E384:E428,MATCH(AE310,B384:B428,0)),G310&amp;""))),N("N6"))</f>
        <v/>
      </c>
      <c r="O310" s="138" t="str">
        <f>IF(1=1,IF(E310="","",O305),N("K11"))</f>
        <v/>
      </c>
      <c r="P310" s="139" t="str">
        <f>IF(1=1,IF(M310="","",IF(AND(ISNUMBER(M310),M310&lt;1,N310="kg"),MAX(1,ROUND(M310*1000,0)),IF(AND(ISNUMBER(M310),M310&lt;1,N310="L"),MAX(1,ROUND(M310*100,0)),ROUND(M310,3)))),N("O11"))</f>
        <v/>
      </c>
      <c r="Q310" s="140" t="str">
        <f>IF(1=1,IF(M310="","",IF(AND(ISNUMBER(M310),M310&lt;1,N310="kg"),"g",IF(AND(ISNUMBER(M310),M310&lt;1,N310="L"),"cl",N310))),N("P11"))</f>
        <v/>
      </c>
      <c r="R310" s="161" t="str">
        <f>IF(1=1,IF(E310="","",IF(F310="","A CONTROLER",IF(NOT(ISNUMBER(F310)),"TEXTE",IF(OR(L310="",L310&lt;=0),"COMMANDE PRINCIPALE INCOMPLETE",IF(G310="","UNITE MANQUANTE",IF(COUNTIF(B384:B428,AE310)=0,"UNITE A CONTROLER","OK")))))),N("Q9"))</f>
        <v/>
      </c>
      <c r="S310" s="105"/>
      <c r="T310" s="141">
        <f t="shared" si="19"/>
        <v>0</v>
      </c>
      <c r="U310" s="133" t="str">
        <f>IF(1=1,IF(E310="","",U305),N("S11"))</f>
        <v/>
      </c>
      <c r="V310" s="133" t="str">
        <f>IF(1=1,IF(E310="","",V305),N("T11"))</f>
        <v/>
      </c>
      <c r="W310" s="135" t="str">
        <f>IF(1=1,IF(OR(U310="",V310="",NOT(ISNUMBER(U310)),NOT(ISNUMBER(V310)),U310=0),"",V310/U310),N("U11"))</f>
        <v/>
      </c>
      <c r="X310" s="136" t="str">
        <f>IF(1=1,IF(OR(W310="",NOT(ISNUMBER(F310))),"",F310*W310*IFERROR(INDEX(D384:D428,MATCH(AE310,B384:B428,0)),1)),N("V7"))</f>
        <v/>
      </c>
      <c r="Y310" s="137" t="str">
        <f>IF(1=1,IF(F310="","",IF(G310="","",IFERROR(INDEX(E384:E428,MATCH(AE310,B384:B428,0)),G310&amp;""))),N("W6"))</f>
        <v/>
      </c>
      <c r="Z310" s="142" t="str">
        <f>IF(1=1,IF(X310="","",IF(AND(ISNUMBER(X310),X310&lt;1,Y310="kg"),MAX(1,ROUND(X310*1000,0)),IF(AND(ISNUMBER(X310),X310&lt;1,Y310="L"),MAX(1,ROUND(X310*100,0)),ROUND(X310,3)))),N("X11"))</f>
        <v/>
      </c>
      <c r="AA310" s="143" t="str">
        <f>IF(1=1,IF(X310="","",IF(AND(ISNUMBER(X310),X310&lt;1,Y310="kg"),"g",IF(AND(ISNUMBER(X310),X310&lt;1,Y310="L"),"cl",Y310))),N("Y11"))</f>
        <v/>
      </c>
      <c r="AB310" s="123" t="str">
        <f>IF(1=1,IF(E310="","",IF(F310="","A CONTROLER",IF(NOT(ISNUMBER(F310)),"TEXTE",IF(OR(W310="",W310&lt;=0),"COMMANDE COUVERTS INCOMPLETE",IF(G310="","UNITE MANQUANTE",IF(COUNTIF(B384:B428,AE310)=0,"UNITE A CONTROLER","OK")))))),N("Z6"))</f>
        <v/>
      </c>
      <c r="AD310" s="144" t="str">
        <f>IF(1=1,IF(E310="","",AD305),N("AB11"))</f>
        <v/>
      </c>
      <c r="AE310" s="125" t="str">
        <f>IF(1=1,IF(G310="","",UPPER(TRIM(SUBSTITUTE(SUBSTITUTE(G310&amp;"",CHAR(160)," ")," "," ")))),N("AC11"))</f>
        <v/>
      </c>
      <c r="AG310" s="1" t="s">
        <v>30</v>
      </c>
    </row>
    <row r="311" spans="1:33" ht="15.75" x14ac:dyDescent="0.25">
      <c r="A311" s="126" t="str">
        <f>IF(1=1,IF(E311="","",A305),N("A12"))</f>
        <v/>
      </c>
      <c r="B311" s="127" t="str">
        <f>IF(1=1,IF(E311="","",B305),N("B12"))</f>
        <v/>
      </c>
      <c r="C311" s="127"/>
      <c r="D311" s="129" t="str">
        <f>IF(ISBLANK(E311),"",LARGE(D305:D310,1)+1)</f>
        <v/>
      </c>
      <c r="E311" s="130"/>
      <c r="F311" s="131"/>
      <c r="G311" s="170"/>
      <c r="H311" s="105"/>
      <c r="I311" s="132" t="str">
        <f>IF(1=1,IF(E311="","",I305),N("H12"))</f>
        <v/>
      </c>
      <c r="J311" s="133" t="str">
        <f>IF(1=1,IF(E311="","",J305),N("I12"))</f>
        <v/>
      </c>
      <c r="K311" s="134" t="str">
        <f>IF(1=1,IF(E311="","",K305),N("J12"))</f>
        <v/>
      </c>
      <c r="L311" s="135" t="str">
        <f>IF(1=1,IF(OR(J311="",O311="",NOT(ISNUMBER(J311)),NOT(ISNUMBER(O311)),J311=0),"",O311/J311),N("L12"))</f>
        <v/>
      </c>
      <c r="M311" s="136" t="str">
        <f>IF(1=1,IF(OR(L311="",NOT(ISNUMBER(F311))),"",F311*L311*IFERROR(INDEX(D384:D428,MATCH(AE311,B384:B428,0)),1)),N("M13"))</f>
        <v/>
      </c>
      <c r="N311" s="137" t="str">
        <f>IF(1=1,IF(F311="","",IF(G311="","",IFERROR(INDEX(E384:E428,MATCH(AE311,B384:B428,0)),G311&amp;""))),N("N6"))</f>
        <v/>
      </c>
      <c r="O311" s="138" t="str">
        <f>IF(1=1,IF(E311="","",O305),N("K12"))</f>
        <v/>
      </c>
      <c r="P311" s="139" t="str">
        <f>IF(1=1,IF(M311="","",IF(AND(ISNUMBER(M311),M311&lt;1,N311="kg"),MAX(1,ROUND(M311*1000,0)),IF(AND(ISNUMBER(M311),M311&lt;1,N311="L"),MAX(1,ROUND(M311*100,0)),ROUND(M311,3)))),N("O12"))</f>
        <v/>
      </c>
      <c r="Q311" s="140" t="str">
        <f>IF(1=1,IF(M311="","",IF(AND(ISNUMBER(M311),M311&lt;1,N311="kg"),"g",IF(AND(ISNUMBER(M311),M311&lt;1,N311="L"),"cl",N311))),N("P12"))</f>
        <v/>
      </c>
      <c r="R311" s="161" t="str">
        <f>IF(1=1,IF(E311="","",IF(F311="","A CONTROLER",IF(NOT(ISNUMBER(F311)),"TEXTE",IF(OR(L311="",L311&lt;=0),"COMMANDE PRINCIPALE INCOMPLETE",IF(G311="","UNITE MANQUANTE",IF(COUNTIF(B384:B428,AE311)=0,"UNITE A CONTROLER","OK")))))),N("Q9"))</f>
        <v/>
      </c>
      <c r="S311" s="105"/>
      <c r="T311" s="141">
        <f t="shared" si="19"/>
        <v>0</v>
      </c>
      <c r="U311" s="133" t="str">
        <f>IF(1=1,IF(E311="","",U305),N("S12"))</f>
        <v/>
      </c>
      <c r="V311" s="133" t="str">
        <f>IF(1=1,IF(E311="","",V305),N("T12"))</f>
        <v/>
      </c>
      <c r="W311" s="135" t="str">
        <f>IF(1=1,IF(OR(U311="",V311="",NOT(ISNUMBER(U311)),NOT(ISNUMBER(V311)),U311=0),"",V311/U311),N("U12"))</f>
        <v/>
      </c>
      <c r="X311" s="136" t="str">
        <f>IF(1=1,IF(OR(W311="",NOT(ISNUMBER(F311))),"",F311*W311*IFERROR(INDEX(D384:D428,MATCH(AE311,B384:B428,0)),1)),N("V7"))</f>
        <v/>
      </c>
      <c r="Y311" s="137" t="str">
        <f>IF(1=1,IF(F311="","",IF(G311="","",IFERROR(INDEX(E384:E428,MATCH(AE311,B384:B428,0)),G311&amp;""))),N("W6"))</f>
        <v/>
      </c>
      <c r="Z311" s="142" t="str">
        <f>IF(1=1,IF(X311="","",IF(AND(ISNUMBER(X311),X311&lt;1,Y311="kg"),MAX(1,ROUND(X311*1000,0)),IF(AND(ISNUMBER(X311),X311&lt;1,Y311="L"),MAX(1,ROUND(X311*100,0)),ROUND(X311,3)))),N("X12"))</f>
        <v/>
      </c>
      <c r="AA311" s="143" t="str">
        <f>IF(1=1,IF(X311="","",IF(AND(ISNUMBER(X311),X311&lt;1,Y311="kg"),"g",IF(AND(ISNUMBER(X311),X311&lt;1,Y311="L"),"cl",Y311))),N("Y12"))</f>
        <v/>
      </c>
      <c r="AB311" s="123" t="str">
        <f>IF(1=1,IF(E311="","",IF(F311="","A CONTROLER",IF(NOT(ISNUMBER(F311)),"TEXTE",IF(OR(W311="",W311&lt;=0),"COMMANDE COUVERTS INCOMPLETE",IF(G311="","UNITE MANQUANTE",IF(COUNTIF(B384:B428,AE311)=0,"UNITE A CONTROLER","OK")))))),N("Z6"))</f>
        <v/>
      </c>
      <c r="AD311" s="144" t="str">
        <f>IF(1=1,IF(E311="","",AD305),N("AB12"))</f>
        <v/>
      </c>
      <c r="AE311" s="125" t="str">
        <f>IF(1=1,IF(G311="","",UPPER(TRIM(SUBSTITUTE(SUBSTITUTE(G311&amp;"",CHAR(160)," ")," "," ")))),N("AC12"))</f>
        <v/>
      </c>
      <c r="AG311" s="4" t="s">
        <v>31</v>
      </c>
    </row>
    <row r="312" spans="1:33" ht="15.75" x14ac:dyDescent="0.25">
      <c r="A312" s="126" t="str">
        <f>IF(1=1,IF(E312="","",A305),N("A13"))</f>
        <v/>
      </c>
      <c r="B312" s="127" t="str">
        <f>IF(1=1,IF(E312="","",B305),N("B13"))</f>
        <v/>
      </c>
      <c r="C312" s="127"/>
      <c r="D312" s="129" t="str">
        <f>IF(ISBLANK(E312),"",LARGE(D305:D311,1)+1)</f>
        <v/>
      </c>
      <c r="E312" s="130"/>
      <c r="F312" s="131"/>
      <c r="G312" s="170"/>
      <c r="H312" s="105"/>
      <c r="I312" s="132" t="str">
        <f>IF(1=1,IF(E312="","",I305),N("H13"))</f>
        <v/>
      </c>
      <c r="J312" s="133" t="str">
        <f>IF(1=1,IF(E312="","",J305),N("I13"))</f>
        <v/>
      </c>
      <c r="K312" s="134" t="str">
        <f>IF(1=1,IF(E312="","",K305),N("J13"))</f>
        <v/>
      </c>
      <c r="L312" s="135" t="str">
        <f>IF(1=1,IF(OR(J312="",O312="",NOT(ISNUMBER(J312)),NOT(ISNUMBER(O312)),J312=0),"",O312/J312),N("L13"))</f>
        <v/>
      </c>
      <c r="M312" s="136" t="str">
        <f>IF(1=1,IF(OR(L312="",NOT(ISNUMBER(F312))),"",F312*L312*IFERROR(INDEX(D384:D428,MATCH(AE312,B384:B428,0)),1)),N("M13"))</f>
        <v/>
      </c>
      <c r="N312" s="137" t="str">
        <f>IF(1=1,IF(F312="","",IF(G312="","",IFERROR(INDEX(E384:E428,MATCH(AE312,B384:B428,0)),G312&amp;""))),N("N6"))</f>
        <v/>
      </c>
      <c r="O312" s="138" t="str">
        <f>IF(1=1,IF(E312="","",O305),N("K13"))</f>
        <v/>
      </c>
      <c r="P312" s="139" t="str">
        <f>IF(1=1,IF(M312="","",IF(AND(ISNUMBER(M312),M312&lt;1,N312="kg"),MAX(1,ROUND(M312*1000,0)),IF(AND(ISNUMBER(M312),M312&lt;1,N312="L"),MAX(1,ROUND(M312*100,0)),ROUND(M312,3)))),N("O13"))</f>
        <v/>
      </c>
      <c r="Q312" s="140" t="str">
        <f>IF(1=1,IF(M312="","",IF(AND(ISNUMBER(M312),M312&lt;1,N312="kg"),"g",IF(AND(ISNUMBER(M312),M312&lt;1,N312="L"),"cl",N312))),N("P13"))</f>
        <v/>
      </c>
      <c r="R312" s="161" t="str">
        <f>IF(1=1,IF(E312="","",IF(F312="","A CONTROLER",IF(NOT(ISNUMBER(F312)),"TEXTE",IF(OR(L312="",L312&lt;=0),"COMMANDE PRINCIPALE INCOMPLETE",IF(G312="","UNITE MANQUANTE",IF(COUNTIF(B384:B428,AE312)=0,"UNITE A CONTROLER","OK")))))),N("Q9"))</f>
        <v/>
      </c>
      <c r="S312" s="105"/>
      <c r="T312" s="141">
        <f t="shared" si="19"/>
        <v>0</v>
      </c>
      <c r="U312" s="133" t="str">
        <f>IF(1=1,IF(E312="","",U305),N("S13"))</f>
        <v/>
      </c>
      <c r="V312" s="133" t="str">
        <f>IF(1=1,IF(E312="","",V305),N("T13"))</f>
        <v/>
      </c>
      <c r="W312" s="135" t="str">
        <f>IF(1=1,IF(OR(U312="",V312="",NOT(ISNUMBER(U312)),NOT(ISNUMBER(V312)),U312=0),"",V312/U312),N("U13"))</f>
        <v/>
      </c>
      <c r="X312" s="136" t="str">
        <f>IF(1=1,IF(OR(W312="",NOT(ISNUMBER(F312))),"",F312*W312*IFERROR(INDEX(D384:D428,MATCH(AE312,B384:B428,0)),1)),N("V7"))</f>
        <v/>
      </c>
      <c r="Y312" s="137" t="str">
        <f>IF(1=1,IF(F312="","",IF(G312="","",IFERROR(INDEX(E384:E428,MATCH(AE312,B384:B428,0)),G312&amp;""))),N("W6"))</f>
        <v/>
      </c>
      <c r="Z312" s="142" t="str">
        <f>IF(1=1,IF(X312="","",IF(AND(ISNUMBER(X312),X312&lt;1,Y312="kg"),MAX(1,ROUND(X312*1000,0)),IF(AND(ISNUMBER(X312),X312&lt;1,Y312="L"),MAX(1,ROUND(X312*100,0)),ROUND(X312,3)))),N("X13"))</f>
        <v/>
      </c>
      <c r="AA312" s="143" t="str">
        <f>IF(1=1,IF(X312="","",IF(AND(ISNUMBER(X312),X312&lt;1,Y312="kg"),"g",IF(AND(ISNUMBER(X312),X312&lt;1,Y312="L"),"cl",Y312))),N("Y13"))</f>
        <v/>
      </c>
      <c r="AB312" s="123" t="str">
        <f>IF(1=1,IF(E312="","",IF(F312="","A CONTROLER",IF(NOT(ISNUMBER(F312)),"TEXTE",IF(OR(W312="",W312&lt;=0),"COMMANDE COUVERTS INCOMPLETE",IF(G312="","UNITE MANQUANTE",IF(COUNTIF(B384:B428,AE312)=0,"UNITE A CONTROLER","OK")))))),N("Z6"))</f>
        <v/>
      </c>
      <c r="AD312" s="144" t="str">
        <f>IF(1=1,IF(E312="","",AD305),N("AB13"))</f>
        <v/>
      </c>
      <c r="AE312" s="125" t="str">
        <f>IF(1=1,IF(G312="","",UPPER(TRIM(SUBSTITUTE(SUBSTITUTE(G312&amp;"",CHAR(160)," ")," "," ")))),N("AC13"))</f>
        <v/>
      </c>
      <c r="AG312" s="4" t="s">
        <v>32</v>
      </c>
    </row>
    <row r="313" spans="1:33" ht="15.75" x14ac:dyDescent="0.25">
      <c r="A313" s="126" t="str">
        <f>IF(1=1,IF(E313="","",A305),N("A14"))</f>
        <v/>
      </c>
      <c r="B313" s="127" t="str">
        <f>IF(1=1,IF(E313="","",B305),N("B14"))</f>
        <v/>
      </c>
      <c r="C313" s="127"/>
      <c r="D313" s="129" t="str">
        <f>IF(ISBLANK(E313),"",LARGE(D305:D312,1)+1)</f>
        <v/>
      </c>
      <c r="E313" s="130"/>
      <c r="F313" s="131"/>
      <c r="G313" s="170"/>
      <c r="H313" s="105"/>
      <c r="I313" s="132" t="str">
        <f>IF(1=1,IF(E313="","",I305),N("H14"))</f>
        <v/>
      </c>
      <c r="J313" s="133" t="str">
        <f>IF(1=1,IF(E313="","",J305),N("I14"))</f>
        <v/>
      </c>
      <c r="K313" s="134" t="str">
        <f>IF(1=1,IF(E313="","",K305),N("J14"))</f>
        <v/>
      </c>
      <c r="L313" s="135" t="str">
        <f>IF(1=1,IF(OR(J313="",O313="",NOT(ISNUMBER(J313)),NOT(ISNUMBER(O313)),J313=0),"",O313/J313),N("L14"))</f>
        <v/>
      </c>
      <c r="M313" s="136" t="str">
        <f>IF(1=1,IF(OR(L313="",NOT(ISNUMBER(F313))),"",F313*L313*IFERROR(INDEX(D384:D428,MATCH(AE313,B384:B428,0)),1)),N("M13"))</f>
        <v/>
      </c>
      <c r="N313" s="137" t="str">
        <f>IF(1=1,IF(F313="","",IF(G313="","",IFERROR(INDEX(E384:E428,MATCH(AE313,B384:B428,0)),G313&amp;""))),N("N6"))</f>
        <v/>
      </c>
      <c r="O313" s="138" t="str">
        <f>IF(1=1,IF(E313="","",O305),N("K14"))</f>
        <v/>
      </c>
      <c r="P313" s="139" t="str">
        <f>IF(1=1,IF(M313="","",IF(AND(ISNUMBER(M313),M313&lt;1,N313="kg"),MAX(1,ROUND(M313*1000,0)),IF(AND(ISNUMBER(M313),M313&lt;1,N313="L"),MAX(1,ROUND(M313*100,0)),ROUND(M313,3)))),N("O14"))</f>
        <v/>
      </c>
      <c r="Q313" s="140" t="str">
        <f>IF(1=1,IF(M313="","",IF(AND(ISNUMBER(M313),M313&lt;1,N313="kg"),"g",IF(AND(ISNUMBER(M313),M313&lt;1,N313="L"),"cl",N313))),N("P14"))</f>
        <v/>
      </c>
      <c r="R313" s="161" t="str">
        <f>IF(1=1,IF(E313="","",IF(F313="","A CONTROLER",IF(NOT(ISNUMBER(F313)),"TEXTE",IF(OR(L313="",L313&lt;=0),"COMMANDE PRINCIPALE INCOMPLETE",IF(G313="","UNITE MANQUANTE",IF(COUNTIF(B384:B428,AE313)=0,"UNITE A CONTROLER","OK")))))),N("Q9"))</f>
        <v/>
      </c>
      <c r="S313" s="105"/>
      <c r="T313" s="141">
        <f t="shared" si="19"/>
        <v>0</v>
      </c>
      <c r="U313" s="133" t="str">
        <f>IF(1=1,IF(E313="","",U305),N("S14"))</f>
        <v/>
      </c>
      <c r="V313" s="133" t="str">
        <f>IF(1=1,IF(E313="","",V305),N("T14"))</f>
        <v/>
      </c>
      <c r="W313" s="135" t="str">
        <f>IF(1=1,IF(OR(U313="",V313="",NOT(ISNUMBER(U313)),NOT(ISNUMBER(V313)),U313=0),"",V313/U313),N("U14"))</f>
        <v/>
      </c>
      <c r="X313" s="136" t="str">
        <f>IF(1=1,IF(OR(W313="",NOT(ISNUMBER(F313))),"",F313*W313*IFERROR(INDEX(D384:D428,MATCH(AE313,B384:B428,0)),1)),N("V7"))</f>
        <v/>
      </c>
      <c r="Y313" s="137" t="str">
        <f>IF(1=1,IF(F313="","",IF(G313="","",IFERROR(INDEX(E384:E428,MATCH(AE313,B384:B428,0)),G313&amp;""))),N("W6"))</f>
        <v/>
      </c>
      <c r="Z313" s="142" t="str">
        <f>IF(1=1,IF(X313="","",IF(AND(ISNUMBER(X313),X313&lt;1,Y313="kg"),MAX(1,ROUND(X313*1000,0)),IF(AND(ISNUMBER(X313),X313&lt;1,Y313="L"),MAX(1,ROUND(X313*100,0)),ROUND(X313,3)))),N("X14"))</f>
        <v/>
      </c>
      <c r="AA313" s="143" t="str">
        <f>IF(1=1,IF(X313="","",IF(AND(ISNUMBER(X313),X313&lt;1,Y313="kg"),"g",IF(AND(ISNUMBER(X313),X313&lt;1,Y313="L"),"cl",Y313))),N("Y14"))</f>
        <v/>
      </c>
      <c r="AB313" s="123" t="str">
        <f>IF(1=1,IF(E313="","",IF(F313="","A CONTROLER",IF(NOT(ISNUMBER(F313)),"TEXTE",IF(OR(W313="",W313&lt;=0),"COMMANDE COUVERTS INCOMPLETE",IF(G313="","UNITE MANQUANTE",IF(COUNTIF(B384:B428,AE313)=0,"UNITE A CONTROLER","OK")))))),N("Z6"))</f>
        <v/>
      </c>
      <c r="AD313" s="144" t="str">
        <f>IF(1=1,IF(E313="","",AD305),N("AB14"))</f>
        <v/>
      </c>
      <c r="AE313" s="125" t="str">
        <f>IF(1=1,IF(G313="","",UPPER(TRIM(SUBSTITUTE(SUBSTITUTE(G313&amp;"",CHAR(160)," ")," "," ")))),N("AC14"))</f>
        <v/>
      </c>
      <c r="AG313" s="4" t="s">
        <v>33</v>
      </c>
    </row>
    <row r="314" spans="1:33" ht="15.75" x14ac:dyDescent="0.25">
      <c r="A314" s="126" t="str">
        <f>IF(1=1,IF(E314="","",A305),N("A15"))</f>
        <v/>
      </c>
      <c r="B314" s="127" t="str">
        <f>IF(1=1,IF(E314="","",B305),N("B15"))</f>
        <v/>
      </c>
      <c r="C314" s="127"/>
      <c r="D314" s="129" t="str">
        <f>IF(ISBLANK(E314),"",LARGE(D305:D313,1)+1)</f>
        <v/>
      </c>
      <c r="E314" s="130"/>
      <c r="F314" s="131"/>
      <c r="G314" s="170"/>
      <c r="H314" s="105"/>
      <c r="I314" s="132" t="str">
        <f>IF(1=1,IF(E314="","",I305),N("H15"))</f>
        <v/>
      </c>
      <c r="J314" s="133" t="str">
        <f>IF(1=1,IF(E314="","",J305),N("I15"))</f>
        <v/>
      </c>
      <c r="K314" s="134" t="str">
        <f>IF(1=1,IF(E314="","",K305),N("J15"))</f>
        <v/>
      </c>
      <c r="L314" s="135" t="str">
        <f>IF(1=1,IF(OR(J314="",O314="",NOT(ISNUMBER(J314)),NOT(ISNUMBER(O314)),J314=0),"",O314/J314),N("L15"))</f>
        <v/>
      </c>
      <c r="M314" s="136" t="str">
        <f>IF(1=1,IF(OR(L314="",NOT(ISNUMBER(F314))),"",F314*L314*IFERROR(INDEX(D384:D428,MATCH(AE314,B384:B428,0)),1)),N("M13"))</f>
        <v/>
      </c>
      <c r="N314" s="137" t="str">
        <f>IF(1=1,IF(F314="","",IF(G314="","",IFERROR(INDEX(E384:E428,MATCH(AE314,B384:B428,0)),G314&amp;""))),N("N6"))</f>
        <v/>
      </c>
      <c r="O314" s="138" t="str">
        <f>IF(1=1,IF(E314="","",O305),N("K15"))</f>
        <v/>
      </c>
      <c r="P314" s="139" t="str">
        <f>IF(1=1,IF(M314="","",IF(AND(ISNUMBER(M314),M314&lt;1,N314="kg"),MAX(1,ROUND(M314*1000,0)),IF(AND(ISNUMBER(M314),M314&lt;1,N314="L"),MAX(1,ROUND(M314*100,0)),ROUND(M314,3)))),N("O15"))</f>
        <v/>
      </c>
      <c r="Q314" s="140" t="str">
        <f>IF(1=1,IF(M314="","",IF(AND(ISNUMBER(M314),M314&lt;1,N314="kg"),"g",IF(AND(ISNUMBER(M314),M314&lt;1,N314="L"),"cl",N314))),N("P15"))</f>
        <v/>
      </c>
      <c r="R314" s="161" t="str">
        <f>IF(1=1,IF(E314="","",IF(F314="","A CONTROLER",IF(NOT(ISNUMBER(F314)),"TEXTE",IF(OR(L314="",L314&lt;=0),"COMMANDE PRINCIPALE INCOMPLETE",IF(G314="","UNITE MANQUANTE",IF(COUNTIF(B384:B428,AE314)=0,"UNITE A CONTROLER","OK")))))),N("Q9"))</f>
        <v/>
      </c>
      <c r="S314" s="105"/>
      <c r="T314" s="141">
        <f t="shared" si="19"/>
        <v>0</v>
      </c>
      <c r="U314" s="133" t="str">
        <f>IF(1=1,IF(E314="","",U305),N("S15"))</f>
        <v/>
      </c>
      <c r="V314" s="133" t="str">
        <f>IF(1=1,IF(E314="","",V305),N("T15"))</f>
        <v/>
      </c>
      <c r="W314" s="135" t="str">
        <f>IF(1=1,IF(OR(U314="",V314="",NOT(ISNUMBER(U314)),NOT(ISNUMBER(V314)),U314=0),"",V314/U314),N("U15"))</f>
        <v/>
      </c>
      <c r="X314" s="136" t="str">
        <f>IF(1=1,IF(OR(W314="",NOT(ISNUMBER(F314))),"",F314*W314*IFERROR(INDEX(D384:D428,MATCH(AE314,B384:B428,0)),1)),N("V7"))</f>
        <v/>
      </c>
      <c r="Y314" s="137" t="str">
        <f>IF(1=1,IF(F314="","",IF(G314="","",IFERROR(INDEX(E384:E428,MATCH(AE314,B384:B428,0)),G314&amp;""))),N("W6"))</f>
        <v/>
      </c>
      <c r="Z314" s="142" t="str">
        <f>IF(1=1,IF(X314="","",IF(AND(ISNUMBER(X314),X314&lt;1,Y314="kg"),MAX(1,ROUND(X314*1000,0)),IF(AND(ISNUMBER(X314),X314&lt;1,Y314="L"),MAX(1,ROUND(X314*100,0)),ROUND(X314,3)))),N("X15"))</f>
        <v/>
      </c>
      <c r="AA314" s="143" t="str">
        <f>IF(1=1,IF(X314="","",IF(AND(ISNUMBER(X314),X314&lt;1,Y314="kg"),"g",IF(AND(ISNUMBER(X314),X314&lt;1,Y314="L"),"cl",Y314))),N("Y15"))</f>
        <v/>
      </c>
      <c r="AB314" s="123" t="str">
        <f>IF(1=1,IF(E314="","",IF(F314="","A CONTROLER",IF(NOT(ISNUMBER(F314)),"TEXTE",IF(OR(W314="",W314&lt;=0),"COMMANDE COUVERTS INCOMPLETE",IF(G314="","UNITE MANQUANTE",IF(COUNTIF(B384:B428,AE314)=0,"UNITE A CONTROLER","OK")))))),N("Z6"))</f>
        <v/>
      </c>
      <c r="AD314" s="144" t="str">
        <f>IF(1=1,IF(E314="","",AD305),N("AB15"))</f>
        <v/>
      </c>
      <c r="AE314" s="125" t="str">
        <f>IF(1=1,IF(G314="","",UPPER(TRIM(SUBSTITUTE(SUBSTITUTE(G314&amp;"",CHAR(160)," ")," "," ")))),N("AC15"))</f>
        <v/>
      </c>
      <c r="AG314" s="5" t="s">
        <v>34</v>
      </c>
    </row>
    <row r="315" spans="1:33" ht="15.75" x14ac:dyDescent="0.25">
      <c r="A315" s="126" t="str">
        <f>IF(1=1,IF(E315="","",A305),N("A16"))</f>
        <v/>
      </c>
      <c r="B315" s="127" t="str">
        <f>IF(1=1,IF(E315="","",B305),N("B16"))</f>
        <v/>
      </c>
      <c r="C315" s="127"/>
      <c r="D315" s="129" t="str">
        <f>IF(ISBLANK(E315),"",LARGE(D305:D314,1)+1)</f>
        <v/>
      </c>
      <c r="E315" s="130"/>
      <c r="F315" s="131"/>
      <c r="G315" s="170"/>
      <c r="H315" s="105"/>
      <c r="I315" s="132" t="str">
        <f>IF(1=1,IF(E315="","",I305),N("H16"))</f>
        <v/>
      </c>
      <c r="J315" s="133" t="str">
        <f>IF(1=1,IF(E315="","",J305),N("I16"))</f>
        <v/>
      </c>
      <c r="K315" s="134" t="str">
        <f>IF(1=1,IF(E315="","",K305),N("J16"))</f>
        <v/>
      </c>
      <c r="L315" s="135" t="str">
        <f>IF(1=1,IF(OR(J315="",O315="",NOT(ISNUMBER(J315)),NOT(ISNUMBER(O315)),J315=0),"",O315/J315),N("L16"))</f>
        <v/>
      </c>
      <c r="M315" s="136" t="str">
        <f>IF(1=1,IF(OR(L315="",NOT(ISNUMBER(F315))),"",F315*L315*IFERROR(INDEX(D384:D428,MATCH(AE315,B384:B428,0)),1)),N("M13"))</f>
        <v/>
      </c>
      <c r="N315" s="137" t="str">
        <f>IF(1=1,IF(F315="","",IF(G315="","",IFERROR(INDEX(E384:E428,MATCH(AE315,B384:B428,0)),G315&amp;""))),N("N6"))</f>
        <v/>
      </c>
      <c r="O315" s="138" t="str">
        <f>IF(1=1,IF(E315="","",O305),N("K16"))</f>
        <v/>
      </c>
      <c r="P315" s="139" t="str">
        <f>IF(1=1,IF(M315="","",IF(AND(ISNUMBER(M315),M315&lt;1,N315="kg"),MAX(1,ROUND(M315*1000,0)),IF(AND(ISNUMBER(M315),M315&lt;1,N315="L"),MAX(1,ROUND(M315*100,0)),ROUND(M315,3)))),N("O16"))</f>
        <v/>
      </c>
      <c r="Q315" s="140" t="str">
        <f>IF(1=1,IF(M315="","",IF(AND(ISNUMBER(M315),M315&lt;1,N315="kg"),"g",IF(AND(ISNUMBER(M315),M315&lt;1,N315="L"),"cl",N315))),N("P16"))</f>
        <v/>
      </c>
      <c r="R315" s="161" t="str">
        <f>IF(1=1,IF(E315="","",IF(F315="","A CONTROLER",IF(NOT(ISNUMBER(F315)),"TEXTE",IF(OR(L315="",L315&lt;=0),"COMMANDE PRINCIPALE INCOMPLETE",IF(G315="","UNITE MANQUANTE",IF(COUNTIF(B384:B428,AE315)=0,"UNITE A CONTROLER","OK")))))),N("Q9"))</f>
        <v/>
      </c>
      <c r="S315" s="105"/>
      <c r="T315" s="141">
        <f t="shared" si="19"/>
        <v>0</v>
      </c>
      <c r="U315" s="133" t="str">
        <f>IF(1=1,IF(E315="","",U305),N("S16"))</f>
        <v/>
      </c>
      <c r="V315" s="133" t="str">
        <f>IF(1=1,IF(E315="","",V305),N("T16"))</f>
        <v/>
      </c>
      <c r="W315" s="135" t="str">
        <f>IF(1=1,IF(OR(U315="",V315="",NOT(ISNUMBER(U315)),NOT(ISNUMBER(V315)),U315=0),"",V315/U315),N("U16"))</f>
        <v/>
      </c>
      <c r="X315" s="136" t="str">
        <f>IF(1=1,IF(OR(W315="",NOT(ISNUMBER(F315))),"",F315*W315*IFERROR(INDEX(D384:D428,MATCH(AE315,B384:B428,0)),1)),N("V7"))</f>
        <v/>
      </c>
      <c r="Y315" s="137" t="str">
        <f>IF(1=1,IF(F315="","",IF(G315="","",IFERROR(INDEX(E384:E428,MATCH(AE315,B384:B428,0)),G315&amp;""))),N("W6"))</f>
        <v/>
      </c>
      <c r="Z315" s="142" t="str">
        <f>IF(1=1,IF(X315="","",IF(AND(ISNUMBER(X315),X315&lt;1,Y315="kg"),MAX(1,ROUND(X315*1000,0)),IF(AND(ISNUMBER(X315),X315&lt;1,Y315="L"),MAX(1,ROUND(X315*100,0)),ROUND(X315,3)))),N("X16"))</f>
        <v/>
      </c>
      <c r="AA315" s="143" t="str">
        <f>IF(1=1,IF(X315="","",IF(AND(ISNUMBER(X315),X315&lt;1,Y315="kg"),"g",IF(AND(ISNUMBER(X315),X315&lt;1,Y315="L"),"cl",Y315))),N("Y16"))</f>
        <v/>
      </c>
      <c r="AB315" s="123" t="str">
        <f>IF(1=1,IF(E315="","",IF(F315="","A CONTROLER",IF(NOT(ISNUMBER(F315)),"TEXTE",IF(OR(W315="",W315&lt;=0),"COMMANDE COUVERTS INCOMPLETE",IF(G315="","UNITE MANQUANTE",IF(COUNTIF(B384:B428,AE315)=0,"UNITE A CONTROLER","OK")))))),N("Z6"))</f>
        <v/>
      </c>
      <c r="AD315" s="144" t="str">
        <f>IF(1=1,IF(E315="","",AD305),N("AB16"))</f>
        <v/>
      </c>
      <c r="AE315" s="125" t="str">
        <f>IF(1=1,IF(G315="","",UPPER(TRIM(SUBSTITUTE(SUBSTITUTE(G315&amp;"",CHAR(160)," ")," "," ")))),N("AC16"))</f>
        <v/>
      </c>
      <c r="AG315" s="5" t="s">
        <v>35</v>
      </c>
    </row>
    <row r="316" spans="1:33" ht="15.75" x14ac:dyDescent="0.25">
      <c r="A316" s="126" t="str">
        <f>IF(1=1,IF(E316="","",A305),N("A17"))</f>
        <v/>
      </c>
      <c r="B316" s="127" t="str">
        <f>IF(1=1,IF(E316="","",B305),N("B17"))</f>
        <v/>
      </c>
      <c r="C316" s="127"/>
      <c r="D316" s="129" t="str">
        <f>IF(ISBLANK(E316),"",LARGE(D305:D315,1)+1)</f>
        <v/>
      </c>
      <c r="E316" s="130"/>
      <c r="F316" s="131"/>
      <c r="G316" s="170"/>
      <c r="H316" s="105"/>
      <c r="I316" s="132" t="str">
        <f>IF(1=1,IF(E316="","",I305),N("H17"))</f>
        <v/>
      </c>
      <c r="J316" s="133" t="str">
        <f>IF(1=1,IF(E316="","",J305),N("I17"))</f>
        <v/>
      </c>
      <c r="K316" s="134" t="str">
        <f>IF(1=1,IF(E316="","",K305),N("J17"))</f>
        <v/>
      </c>
      <c r="L316" s="135" t="str">
        <f>IF(1=1,IF(OR(J316="",O316="",NOT(ISNUMBER(J316)),NOT(ISNUMBER(O316)),J316=0),"",O316/J316),N("L17"))</f>
        <v/>
      </c>
      <c r="M316" s="136" t="str">
        <f>IF(1=1,IF(OR(L316="",NOT(ISNUMBER(F316))),"",F316*L316*IFERROR(INDEX(D384:D428,MATCH(AE316,B384:B428,0)),1)),N("M13"))</f>
        <v/>
      </c>
      <c r="N316" s="137" t="str">
        <f>IF(1=1,IF(F316="","",IF(G316="","",IFERROR(INDEX(E384:E428,MATCH(AE316,B384:B428,0)),G316&amp;""))),N("N6"))</f>
        <v/>
      </c>
      <c r="O316" s="138" t="str">
        <f>IF(1=1,IF(E316="","",O305),N("K17"))</f>
        <v/>
      </c>
      <c r="P316" s="139" t="str">
        <f>IF(1=1,IF(M316="","",IF(AND(ISNUMBER(M316),M316&lt;1,N316="kg"),MAX(1,ROUND(M316*1000,0)),IF(AND(ISNUMBER(M316),M316&lt;1,N316="L"),MAX(1,ROUND(M316*100,0)),ROUND(M316,3)))),N("O17"))</f>
        <v/>
      </c>
      <c r="Q316" s="140" t="str">
        <f>IF(1=1,IF(M316="","",IF(AND(ISNUMBER(M316),M316&lt;1,N316="kg"),"g",IF(AND(ISNUMBER(M316),M316&lt;1,N316="L"),"cl",N316))),N("P17"))</f>
        <v/>
      </c>
      <c r="R316" s="161" t="str">
        <f>IF(1=1,IF(E316="","",IF(F316="","A CONTROLER",IF(NOT(ISNUMBER(F316)),"TEXTE",IF(OR(L316="",L316&lt;=0),"COMMANDE PRINCIPALE INCOMPLETE",IF(G316="","UNITE MANQUANTE",IF(COUNTIF(B384:B428,AE316)=0,"UNITE A CONTROLER","OK")))))),N("Q9"))</f>
        <v/>
      </c>
      <c r="S316" s="105"/>
      <c r="T316" s="141">
        <f t="shared" si="19"/>
        <v>0</v>
      </c>
      <c r="U316" s="133" t="str">
        <f>IF(1=1,IF(E316="","",U305),N("S17"))</f>
        <v/>
      </c>
      <c r="V316" s="133" t="str">
        <f>IF(1=1,IF(E316="","",V305),N("T17"))</f>
        <v/>
      </c>
      <c r="W316" s="135" t="str">
        <f>IF(1=1,IF(OR(U316="",V316="",NOT(ISNUMBER(U316)),NOT(ISNUMBER(V316)),U316=0),"",V316/U316),N("U17"))</f>
        <v/>
      </c>
      <c r="X316" s="136" t="str">
        <f>IF(1=1,IF(OR(W316="",NOT(ISNUMBER(F316))),"",F316*W316*IFERROR(INDEX(D384:D428,MATCH(AE316,B384:B428,0)),1)),N("V7"))</f>
        <v/>
      </c>
      <c r="Y316" s="137" t="str">
        <f>IF(1=1,IF(F316="","",IF(G316="","",IFERROR(INDEX(E384:E428,MATCH(AE316,B384:B428,0)),G316&amp;""))),N("W6"))</f>
        <v/>
      </c>
      <c r="Z316" s="142" t="str">
        <f>IF(1=1,IF(X316="","",IF(AND(ISNUMBER(X316),X316&lt;1,Y316="kg"),MAX(1,ROUND(X316*1000,0)),IF(AND(ISNUMBER(X316),X316&lt;1,Y316="L"),MAX(1,ROUND(X316*100,0)),ROUND(X316,3)))),N("X17"))</f>
        <v/>
      </c>
      <c r="AA316" s="143" t="str">
        <f>IF(1=1,IF(X316="","",IF(AND(ISNUMBER(X316),X316&lt;1,Y316="kg"),"g",IF(AND(ISNUMBER(X316),X316&lt;1,Y316="L"),"cl",Y316))),N("Y17"))</f>
        <v/>
      </c>
      <c r="AB316" s="123" t="str">
        <f>IF(1=1,IF(E316="","",IF(F316="","A CONTROLER",IF(NOT(ISNUMBER(F316)),"TEXTE",IF(OR(W316="",W316&lt;=0),"COMMANDE COUVERTS INCOMPLETE",IF(G316="","UNITE MANQUANTE",IF(COUNTIF(B384:B428,AE316)=0,"UNITE A CONTROLER","OK")))))),N("Z6"))</f>
        <v/>
      </c>
      <c r="AD316" s="144" t="str">
        <f>IF(1=1,IF(E316="","",AD305),N("AB17"))</f>
        <v/>
      </c>
      <c r="AE316" s="125" t="str">
        <f>IF(1=1,IF(G316="","",UPPER(TRIM(SUBSTITUTE(SUBSTITUTE(G316&amp;"",CHAR(160)," ")," "," ")))),N("AC17"))</f>
        <v/>
      </c>
      <c r="AG316" s="5" t="s">
        <v>225</v>
      </c>
    </row>
    <row r="317" spans="1:33" ht="15.75" x14ac:dyDescent="0.25">
      <c r="A317" s="126" t="str">
        <f>IF(1=1,IF(E317="","",A305),N("A18"))</f>
        <v/>
      </c>
      <c r="B317" s="127" t="str">
        <f>IF(1=1,IF(E317="","",B305),N("B18"))</f>
        <v/>
      </c>
      <c r="C317" s="127"/>
      <c r="D317" s="129" t="str">
        <f>IF(ISBLANK(E317),"",LARGE(D305:D316,1)+1)</f>
        <v/>
      </c>
      <c r="E317" s="130"/>
      <c r="F317" s="131"/>
      <c r="G317" s="170"/>
      <c r="H317" s="105"/>
      <c r="I317" s="132" t="str">
        <f>IF(1=1,IF(E317="","",I305),N("H18"))</f>
        <v/>
      </c>
      <c r="J317" s="133" t="str">
        <f>IF(1=1,IF(E317="","",J305),N("I18"))</f>
        <v/>
      </c>
      <c r="K317" s="134" t="str">
        <f>IF(1=1,IF(E317="","",K305),N("J18"))</f>
        <v/>
      </c>
      <c r="L317" s="135" t="str">
        <f>IF(1=1,IF(OR(J317="",O317="",NOT(ISNUMBER(J317)),NOT(ISNUMBER(O317)),J317=0),"",O317/J317),N("L18"))</f>
        <v/>
      </c>
      <c r="M317" s="136" t="str">
        <f>IF(1=1,IF(OR(L317="",NOT(ISNUMBER(F317))),"",F317*L317*IFERROR(INDEX(D384:D428,MATCH(AE317,B384:B428,0)),1)),N("M13"))</f>
        <v/>
      </c>
      <c r="N317" s="137" t="str">
        <f>IF(1=1,IF(F317="","",IF(G317="","",IFERROR(INDEX(E384:E428,MATCH(AE317,B384:B428,0)),G317&amp;""))),N("N6"))</f>
        <v/>
      </c>
      <c r="O317" s="138" t="str">
        <f>IF(1=1,IF(E317="","",O305),N("K18"))</f>
        <v/>
      </c>
      <c r="P317" s="139" t="str">
        <f>IF(1=1,IF(M317="","",IF(AND(ISNUMBER(M317),M317&lt;1,N317="kg"),MAX(1,ROUND(M317*1000,0)),IF(AND(ISNUMBER(M317),M317&lt;1,N317="L"),MAX(1,ROUND(M317*100,0)),ROUND(M317,3)))),N("O18"))</f>
        <v/>
      </c>
      <c r="Q317" s="140" t="str">
        <f>IF(1=1,IF(M317="","",IF(AND(ISNUMBER(M317),M317&lt;1,N317="kg"),"g",IF(AND(ISNUMBER(M317),M317&lt;1,N317="L"),"cl",N317))),N("P18"))</f>
        <v/>
      </c>
      <c r="R317" s="161" t="str">
        <f>IF(1=1,IF(E317="","",IF(F317="","A CONTROLER",IF(NOT(ISNUMBER(F317)),"TEXTE",IF(OR(L317="",L317&lt;=0),"COMMANDE PRINCIPALE INCOMPLETE",IF(G317="","UNITE MANQUANTE",IF(COUNTIF(B384:B428,AE317)=0,"UNITE A CONTROLER","OK")))))),N("Q9"))</f>
        <v/>
      </c>
      <c r="S317" s="105"/>
      <c r="T317" s="141">
        <f t="shared" si="19"/>
        <v>0</v>
      </c>
      <c r="U317" s="133" t="str">
        <f>IF(1=1,IF(E317="","",U305),N("S18"))</f>
        <v/>
      </c>
      <c r="V317" s="133" t="str">
        <f>IF(1=1,IF(E317="","",V305),N("T18"))</f>
        <v/>
      </c>
      <c r="W317" s="135" t="str">
        <f>IF(1=1,IF(OR(U317="",V317="",NOT(ISNUMBER(U317)),NOT(ISNUMBER(V317)),U317=0),"",V317/U317),N("U18"))</f>
        <v/>
      </c>
      <c r="X317" s="136" t="str">
        <f>IF(1=1,IF(OR(W317="",NOT(ISNUMBER(F317))),"",F317*W317*IFERROR(INDEX(D384:D428,MATCH(AE317,B384:B428,0)),1)),N("V7"))</f>
        <v/>
      </c>
      <c r="Y317" s="137" t="str">
        <f>IF(1=1,IF(F317="","",IF(G317="","",IFERROR(INDEX(E384:E428,MATCH(AE317,B384:B428,0)),G317&amp;""))),N("W6"))</f>
        <v/>
      </c>
      <c r="Z317" s="142" t="str">
        <f>IF(1=1,IF(X317="","",IF(AND(ISNUMBER(X317),X317&lt;1,Y317="kg"),MAX(1,ROUND(X317*1000,0)),IF(AND(ISNUMBER(X317),X317&lt;1,Y317="L"),MAX(1,ROUND(X317*100,0)),ROUND(X317,3)))),N("X18"))</f>
        <v/>
      </c>
      <c r="AA317" s="143" t="str">
        <f>IF(1=1,IF(X317="","",IF(AND(ISNUMBER(X317),X317&lt;1,Y317="kg"),"g",IF(AND(ISNUMBER(X317),X317&lt;1,Y317="L"),"cl",Y317))),N("Y18"))</f>
        <v/>
      </c>
      <c r="AB317" s="123" t="str">
        <f>IF(1=1,IF(E317="","",IF(F317="","A CONTROLER",IF(NOT(ISNUMBER(F317)),"TEXTE",IF(OR(W317="",W317&lt;=0),"COMMANDE COUVERTS INCOMPLETE",IF(G317="","UNITE MANQUANTE",IF(COUNTIF(B384:B428,AE317)=0,"UNITE A CONTROLER","OK")))))),N("Z6"))</f>
        <v/>
      </c>
      <c r="AD317" s="144" t="str">
        <f>IF(1=1,IF(E317="","",AD305),N("AB18"))</f>
        <v/>
      </c>
      <c r="AE317" s="125" t="str">
        <f>IF(1=1,IF(G317="","",UPPER(TRIM(SUBSTITUTE(SUBSTITUTE(G317&amp;"",CHAR(160)," ")," "," ")))),N("AC18"))</f>
        <v/>
      </c>
      <c r="AG317" s="5" t="s">
        <v>36</v>
      </c>
    </row>
    <row r="318" spans="1:33" ht="15.75" x14ac:dyDescent="0.25">
      <c r="A318" s="126" t="str">
        <f>IF(1=1,IF(E318="","",A305),N("A19"))</f>
        <v/>
      </c>
      <c r="B318" s="127" t="str">
        <f>IF(1=1,IF(E318="","",B305),N("B19"))</f>
        <v/>
      </c>
      <c r="C318" s="127"/>
      <c r="D318" s="129" t="str">
        <f>IF(ISBLANK(E318),"",LARGE(D305:D317,1)+1)</f>
        <v/>
      </c>
      <c r="E318" s="130"/>
      <c r="F318" s="131"/>
      <c r="G318" s="170"/>
      <c r="H318" s="105"/>
      <c r="I318" s="132" t="str">
        <f>IF(1=1,IF(E318="","",I305),N("H19"))</f>
        <v/>
      </c>
      <c r="J318" s="133" t="str">
        <f>IF(1=1,IF(E318="","",J305),N("I19"))</f>
        <v/>
      </c>
      <c r="K318" s="134" t="str">
        <f>IF(1=1,IF(E318="","",K305),N("J19"))</f>
        <v/>
      </c>
      <c r="L318" s="135" t="str">
        <f>IF(1=1,IF(OR(J318="",O318="",NOT(ISNUMBER(J318)),NOT(ISNUMBER(O318)),J318=0),"",O318/J318),N("L19"))</f>
        <v/>
      </c>
      <c r="M318" s="136" t="str">
        <f>IF(1=1,IF(OR(L318="",NOT(ISNUMBER(F318))),"",F318*L318*IFERROR(INDEX(D384:D428,MATCH(AE318,B384:B428,0)),1)),N("M13"))</f>
        <v/>
      </c>
      <c r="N318" s="137" t="str">
        <f>IF(1=1,IF(F318="","",IF(G318="","",IFERROR(INDEX(E384:E428,MATCH(AE318,B384:B428,0)),G318&amp;""))),N("N6"))</f>
        <v/>
      </c>
      <c r="O318" s="138" t="str">
        <f>IF(1=1,IF(E318="","",O305),N("K19"))</f>
        <v/>
      </c>
      <c r="P318" s="139" t="str">
        <f>IF(1=1,IF(M318="","",IF(AND(ISNUMBER(M318),M318&lt;1,N318="kg"),MAX(1,ROUND(M318*1000,0)),IF(AND(ISNUMBER(M318),M318&lt;1,N318="L"),MAX(1,ROUND(M318*100,0)),ROUND(M318,3)))),N("O19"))</f>
        <v/>
      </c>
      <c r="Q318" s="140" t="str">
        <f>IF(1=1,IF(M318="","",IF(AND(ISNUMBER(M318),M318&lt;1,N318="kg"),"g",IF(AND(ISNUMBER(M318),M318&lt;1,N318="L"),"cl",N318))),N("P19"))</f>
        <v/>
      </c>
      <c r="R318" s="161" t="str">
        <f>IF(1=1,IF(E318="","",IF(F318="","A CONTROLER",IF(NOT(ISNUMBER(F318)),"TEXTE",IF(OR(L318="",L318&lt;=0),"COMMANDE PRINCIPALE INCOMPLETE",IF(G318="","UNITE MANQUANTE",IF(COUNTIF(B384:B428,AE318)=0,"UNITE A CONTROLER","OK")))))),N("Q9"))</f>
        <v/>
      </c>
      <c r="S318" s="105"/>
      <c r="T318" s="141">
        <f t="shared" si="19"/>
        <v>0</v>
      </c>
      <c r="U318" s="133" t="str">
        <f>IF(1=1,IF(E318="","",U305),N("S19"))</f>
        <v/>
      </c>
      <c r="V318" s="133" t="str">
        <f>IF(1=1,IF(E318="","",V305),N("T19"))</f>
        <v/>
      </c>
      <c r="W318" s="135" t="str">
        <f>IF(1=1,IF(OR(U318="",V318="",NOT(ISNUMBER(U318)),NOT(ISNUMBER(V318)),U318=0),"",V318/U318),N("U19"))</f>
        <v/>
      </c>
      <c r="X318" s="136" t="str">
        <f>IF(1=1,IF(OR(W318="",NOT(ISNUMBER(F318))),"",F318*W318*IFERROR(INDEX(D384:D428,MATCH(AE318,B384:B428,0)),1)),N("V7"))</f>
        <v/>
      </c>
      <c r="Y318" s="137" t="str">
        <f>IF(1=1,IF(F318="","",IF(G318="","",IFERROR(INDEX(E384:E428,MATCH(AE318,B384:B428,0)),G318&amp;""))),N("W6"))</f>
        <v/>
      </c>
      <c r="Z318" s="142" t="str">
        <f>IF(1=1,IF(X318="","",IF(AND(ISNUMBER(X318),X318&lt;1,Y318="kg"),MAX(1,ROUND(X318*1000,0)),IF(AND(ISNUMBER(X318),X318&lt;1,Y318="L"),MAX(1,ROUND(X318*100,0)),ROUND(X318,3)))),N("X19"))</f>
        <v/>
      </c>
      <c r="AA318" s="143" t="str">
        <f>IF(1=1,IF(X318="","",IF(AND(ISNUMBER(X318),X318&lt;1,Y318="kg"),"g",IF(AND(ISNUMBER(X318),X318&lt;1,Y318="L"),"cl",Y318))),N("Y19"))</f>
        <v/>
      </c>
      <c r="AB318" s="123" t="str">
        <f>IF(1=1,IF(E318="","",IF(F318="","A CONTROLER",IF(NOT(ISNUMBER(F318)),"TEXTE",IF(OR(W318="",W318&lt;=0),"COMMANDE COUVERTS INCOMPLETE",IF(G318="","UNITE MANQUANTE",IF(COUNTIF(B384:B428,AE318)=0,"UNITE A CONTROLER","OK")))))),N("Z6"))</f>
        <v/>
      </c>
      <c r="AD318" s="144" t="str">
        <f>IF(1=1,IF(E318="","",AD305),N("AB19"))</f>
        <v/>
      </c>
      <c r="AE318" s="125" t="str">
        <f>IF(1=1,IF(G318="","",UPPER(TRIM(SUBSTITUTE(SUBSTITUTE(G318&amp;"",CHAR(160)," ")," "," ")))),N("AC19"))</f>
        <v/>
      </c>
      <c r="AG318" s="5" t="s">
        <v>37</v>
      </c>
    </row>
    <row r="319" spans="1:33" ht="15.75" x14ac:dyDescent="0.25">
      <c r="A319" s="126" t="str">
        <f>IF(1=1,IF(E319="","",A305),N("A20"))</f>
        <v/>
      </c>
      <c r="B319" s="127" t="str">
        <f>IF(1=1,IF(E319="","",B305),N("B20"))</f>
        <v/>
      </c>
      <c r="C319" s="127"/>
      <c r="D319" s="129" t="str">
        <f>IF(ISBLANK(E319),"",LARGE(D305:D318,1)+1)</f>
        <v/>
      </c>
      <c r="E319" s="130"/>
      <c r="F319" s="131"/>
      <c r="G319" s="170"/>
      <c r="H319" s="105"/>
      <c r="I319" s="132" t="str">
        <f>IF(1=1,IF(E319="","",I305),N("H20"))</f>
        <v/>
      </c>
      <c r="J319" s="133" t="str">
        <f>IF(1=1,IF(E319="","",J305),N("I20"))</f>
        <v/>
      </c>
      <c r="K319" s="134" t="str">
        <f>IF(1=1,IF(E319="","",K305),N("J20"))</f>
        <v/>
      </c>
      <c r="L319" s="135" t="str">
        <f>IF(1=1,IF(OR(J319="",O319="",NOT(ISNUMBER(J319)),NOT(ISNUMBER(O319)),J319=0),"",O319/J319),N("L20"))</f>
        <v/>
      </c>
      <c r="M319" s="136" t="str">
        <f>IF(1=1,IF(OR(L319="",NOT(ISNUMBER(F319))),"",F319*L319*IFERROR(INDEX(D384:D428,MATCH(AE319,B384:B428,0)),1)),N("M13"))</f>
        <v/>
      </c>
      <c r="N319" s="137" t="str">
        <f>IF(1=1,IF(F319="","",IF(G319="","",IFERROR(INDEX(E384:E428,MATCH(AE319,B384:B428,0)),G319&amp;""))),N("N6"))</f>
        <v/>
      </c>
      <c r="O319" s="138" t="str">
        <f>IF(1=1,IF(E319="","",O305),N("K20"))</f>
        <v/>
      </c>
      <c r="P319" s="139" t="str">
        <f>IF(1=1,IF(M319="","",IF(AND(ISNUMBER(M319),M319&lt;1,N319="kg"),MAX(1,ROUND(M319*1000,0)),IF(AND(ISNUMBER(M319),M319&lt;1,N319="L"),MAX(1,ROUND(M319*100,0)),ROUND(M319,3)))),N("O20"))</f>
        <v/>
      </c>
      <c r="Q319" s="140" t="str">
        <f>IF(1=1,IF(M319="","",IF(AND(ISNUMBER(M319),M319&lt;1,N319="kg"),"g",IF(AND(ISNUMBER(M319),M319&lt;1,N319="L"),"cl",N319))),N("P20"))</f>
        <v/>
      </c>
      <c r="R319" s="161" t="str">
        <f>IF(1=1,IF(E319="","",IF(F319="","A CONTROLER",IF(NOT(ISNUMBER(F319)),"TEXTE",IF(OR(L319="",L319&lt;=0),"COMMANDE PRINCIPALE INCOMPLETE",IF(G319="","UNITE MANQUANTE",IF(COUNTIF(B384:B428,AE319)=0,"UNITE A CONTROLER","OK")))))),N("Q9"))</f>
        <v/>
      </c>
      <c r="S319" s="105"/>
      <c r="T319" s="141">
        <f t="shared" si="19"/>
        <v>0</v>
      </c>
      <c r="U319" s="133" t="str">
        <f>IF(1=1,IF(E319="","",U305),N("S20"))</f>
        <v/>
      </c>
      <c r="V319" s="133" t="str">
        <f>IF(1=1,IF(E319="","",V305),N("T20"))</f>
        <v/>
      </c>
      <c r="W319" s="135" t="str">
        <f>IF(1=1,IF(OR(U319="",V319="",NOT(ISNUMBER(U319)),NOT(ISNUMBER(V319)),U319=0),"",V319/U319),N("U20"))</f>
        <v/>
      </c>
      <c r="X319" s="136" t="str">
        <f>IF(1=1,IF(OR(W319="",NOT(ISNUMBER(F319))),"",F319*W319*IFERROR(INDEX(D384:D428,MATCH(AE319,B384:B428,0)),1)),N("V7"))</f>
        <v/>
      </c>
      <c r="Y319" s="137" t="str">
        <f>IF(1=1,IF(F319="","",IF(G319="","",IFERROR(INDEX(E384:E428,MATCH(AE319,B384:B428,0)),G319&amp;""))),N("W6"))</f>
        <v/>
      </c>
      <c r="Z319" s="142" t="str">
        <f>IF(1=1,IF(X319="","",IF(AND(ISNUMBER(X319),X319&lt;1,Y319="kg"),MAX(1,ROUND(X319*1000,0)),IF(AND(ISNUMBER(X319),X319&lt;1,Y319="L"),MAX(1,ROUND(X319*100,0)),ROUND(X319,3)))),N("X20"))</f>
        <v/>
      </c>
      <c r="AA319" s="143" t="str">
        <f>IF(1=1,IF(X319="","",IF(AND(ISNUMBER(X319),X319&lt;1,Y319="kg"),"g",IF(AND(ISNUMBER(X319),X319&lt;1,Y319="L"),"cl",Y319))),N("Y20"))</f>
        <v/>
      </c>
      <c r="AB319" s="123" t="str">
        <f>IF(1=1,IF(E319="","",IF(F319="","A CONTROLER",IF(NOT(ISNUMBER(F319)),"TEXTE",IF(OR(W319="",W319&lt;=0),"COMMANDE COUVERTS INCOMPLETE",IF(G319="","UNITE MANQUANTE",IF(COUNTIF(B384:B428,AE319)=0,"UNITE A CONTROLER","OK")))))),N("Z6"))</f>
        <v/>
      </c>
      <c r="AD319" s="144" t="str">
        <f>IF(1=1,IF(E319="","",AD305),N("AB20"))</f>
        <v/>
      </c>
      <c r="AE319" s="125" t="str">
        <f>IF(1=1,IF(G319="","",UPPER(TRIM(SUBSTITUTE(SUBSTITUTE(G319&amp;"",CHAR(160)," ")," "," ")))),N("AC20"))</f>
        <v/>
      </c>
      <c r="AG319" s="4" t="s">
        <v>38</v>
      </c>
    </row>
    <row r="320" spans="1:33" ht="15.75" x14ac:dyDescent="0.25">
      <c r="A320" s="126" t="str">
        <f>IF(1=1,IF(E320="","",A305),N("A21"))</f>
        <v/>
      </c>
      <c r="B320" s="127" t="str">
        <f>IF(1=1,IF(E320="","",B305),N("B21"))</f>
        <v/>
      </c>
      <c r="C320" s="127"/>
      <c r="D320" s="129" t="str">
        <f>IF(ISBLANK(E320),"",LARGE(D305:D319,1)+1)</f>
        <v/>
      </c>
      <c r="E320" s="130"/>
      <c r="F320" s="131"/>
      <c r="G320" s="170"/>
      <c r="H320" s="105"/>
      <c r="I320" s="132" t="str">
        <f>IF(1=1,IF(E320="","",I305),N("H21"))</f>
        <v/>
      </c>
      <c r="J320" s="133" t="str">
        <f>IF(1=1,IF(E320="","",J305),N("I21"))</f>
        <v/>
      </c>
      <c r="K320" s="134" t="str">
        <f>IF(1=1,IF(E320="","",K305),N("J21"))</f>
        <v/>
      </c>
      <c r="L320" s="135" t="str">
        <f>IF(1=1,IF(OR(J320="",O320="",NOT(ISNUMBER(J320)),NOT(ISNUMBER(O320)),J320=0),"",O320/J320),N("L21"))</f>
        <v/>
      </c>
      <c r="M320" s="136" t="str">
        <f>IF(1=1,IF(OR(L320="",NOT(ISNUMBER(F320))),"",F320*L320*IFERROR(INDEX(D384:D428,MATCH(AE320,B384:B428,0)),1)),N("M13"))</f>
        <v/>
      </c>
      <c r="N320" s="137" t="str">
        <f>IF(1=1,IF(F320="","",IF(G320="","",IFERROR(INDEX(E384:E428,MATCH(AE320,B384:B428,0)),G320&amp;""))),N("N6"))</f>
        <v/>
      </c>
      <c r="O320" s="138" t="str">
        <f>IF(1=1,IF(E320="","",O305),N("K21"))</f>
        <v/>
      </c>
      <c r="P320" s="139" t="str">
        <f>IF(1=1,IF(M320="","",IF(AND(ISNUMBER(M320),M320&lt;1,N320="kg"),MAX(1,ROUND(M320*1000,0)),IF(AND(ISNUMBER(M320),M320&lt;1,N320="L"),MAX(1,ROUND(M320*100,0)),ROUND(M320,3)))),N("O21"))</f>
        <v/>
      </c>
      <c r="Q320" s="140" t="str">
        <f>IF(1=1,IF(M320="","",IF(AND(ISNUMBER(M320),M320&lt;1,N320="kg"),"g",IF(AND(ISNUMBER(M320),M320&lt;1,N320="L"),"cl",N320))),N("P21"))</f>
        <v/>
      </c>
      <c r="R320" s="161" t="str">
        <f>IF(1=1,IF(E320="","",IF(F320="","A CONTROLER",IF(NOT(ISNUMBER(F320)),"TEXTE",IF(OR(L320="",L320&lt;=0),"COMMANDE PRINCIPALE INCOMPLETE",IF(G320="","UNITE MANQUANTE",IF(COUNTIF(B384:B428,AE320)=0,"UNITE A CONTROLER","OK")))))),N("Q9"))</f>
        <v/>
      </c>
      <c r="S320" s="105"/>
      <c r="T320" s="141">
        <f t="shared" si="19"/>
        <v>0</v>
      </c>
      <c r="U320" s="133" t="str">
        <f>IF(1=1,IF(E320="","",U305),N("S21"))</f>
        <v/>
      </c>
      <c r="V320" s="133" t="str">
        <f>IF(1=1,IF(E320="","",V305),N("T21"))</f>
        <v/>
      </c>
      <c r="W320" s="135" t="str">
        <f>IF(1=1,IF(OR(U320="",V320="",NOT(ISNUMBER(U320)),NOT(ISNUMBER(V320)),U320=0),"",V320/U320),N("U21"))</f>
        <v/>
      </c>
      <c r="X320" s="136" t="str">
        <f>IF(1=1,IF(OR(W320="",NOT(ISNUMBER(F320))),"",F320*W320*IFERROR(INDEX(D384:D428,MATCH(AE320,B384:B428,0)),1)),N("V7"))</f>
        <v/>
      </c>
      <c r="Y320" s="137" t="str">
        <f>IF(1=1,IF(F320="","",IF(G320="","",IFERROR(INDEX(E384:E428,MATCH(AE320,B384:B428,0)),G320&amp;""))),N("W6"))</f>
        <v/>
      </c>
      <c r="Z320" s="142" t="str">
        <f>IF(1=1,IF(X320="","",IF(AND(ISNUMBER(X320),X320&lt;1,Y320="kg"),MAX(1,ROUND(X320*1000,0)),IF(AND(ISNUMBER(X320),X320&lt;1,Y320="L"),MAX(1,ROUND(X320*100,0)),ROUND(X320,3)))),N("X21"))</f>
        <v/>
      </c>
      <c r="AA320" s="143" t="str">
        <f>IF(1=1,IF(X320="","",IF(AND(ISNUMBER(X320),X320&lt;1,Y320="kg"),"g",IF(AND(ISNUMBER(X320),X320&lt;1,Y320="L"),"cl",Y320))),N("Y21"))</f>
        <v/>
      </c>
      <c r="AB320" s="123" t="str">
        <f>IF(1=1,IF(E320="","",IF(F320="","A CONTROLER",IF(NOT(ISNUMBER(F320)),"TEXTE",IF(OR(W320="",W320&lt;=0),"COMMANDE COUVERTS INCOMPLETE",IF(G320="","UNITE MANQUANTE",IF(COUNTIF(B384:B428,AE320)=0,"UNITE A CONTROLER","OK")))))),N("Z6"))</f>
        <v/>
      </c>
      <c r="AD320" s="144" t="str">
        <f>IF(1=1,IF(E320="","",AD305),N("AB21"))</f>
        <v/>
      </c>
      <c r="AE320" s="125" t="str">
        <f>IF(1=1,IF(G320="","",UPPER(TRIM(SUBSTITUTE(SUBSTITUTE(G320&amp;"",CHAR(160)," ")," "," ")))),N("AC21"))</f>
        <v/>
      </c>
      <c r="AG320" s="4" t="s">
        <v>39</v>
      </c>
    </row>
    <row r="321" spans="1:33" ht="15.75" x14ac:dyDescent="0.25">
      <c r="A321" s="126" t="str">
        <f>IF(1=1,IF(E321="","",A305),N("A22"))</f>
        <v/>
      </c>
      <c r="B321" s="127" t="str">
        <f>IF(1=1,IF(E321="","",B305),N("B22"))</f>
        <v/>
      </c>
      <c r="C321" s="127"/>
      <c r="D321" s="129" t="str">
        <f>IF(ISBLANK(E321),"",LARGE(D305:D320,1)+1)</f>
        <v/>
      </c>
      <c r="E321" s="130"/>
      <c r="F321" s="131"/>
      <c r="G321" s="170"/>
      <c r="H321" s="105"/>
      <c r="I321" s="132" t="str">
        <f>IF(1=1,IF(E321="","",I305),N("H22"))</f>
        <v/>
      </c>
      <c r="J321" s="133" t="str">
        <f>IF(1=1,IF(E321="","",J305),N("I22"))</f>
        <v/>
      </c>
      <c r="K321" s="134" t="str">
        <f>IF(1=1,IF(E321="","",K305),N("J22"))</f>
        <v/>
      </c>
      <c r="L321" s="135" t="str">
        <f>IF(1=1,IF(OR(J321="",O321="",NOT(ISNUMBER(J321)),NOT(ISNUMBER(O321)),J321=0),"",O321/J321),N("L22"))</f>
        <v/>
      </c>
      <c r="M321" s="136" t="str">
        <f>IF(1=1,IF(OR(L321="",NOT(ISNUMBER(F321))),"",F321*L321*IFERROR(INDEX(D384:D428,MATCH(AE321,B384:B428,0)),1)),N("M13"))</f>
        <v/>
      </c>
      <c r="N321" s="137" t="str">
        <f>IF(1=1,IF(F321="","",IF(G321="","",IFERROR(INDEX(E384:E428,MATCH(AE321,B384:B428,0)),G321&amp;""))),N("N6"))</f>
        <v/>
      </c>
      <c r="O321" s="138" t="str">
        <f>IF(1=1,IF(E321="","",O305),N("K22"))</f>
        <v/>
      </c>
      <c r="P321" s="139" t="str">
        <f>IF(1=1,IF(M321="","",IF(AND(ISNUMBER(M321),M321&lt;1,N321="kg"),MAX(1,ROUND(M321*1000,0)),IF(AND(ISNUMBER(M321),M321&lt;1,N321="L"),MAX(1,ROUND(M321*100,0)),ROUND(M321,3)))),N("O22"))</f>
        <v/>
      </c>
      <c r="Q321" s="140" t="str">
        <f>IF(1=1,IF(M321="","",IF(AND(ISNUMBER(M321),M321&lt;1,N321="kg"),"g",IF(AND(ISNUMBER(M321),M321&lt;1,N321="L"),"cl",N321))),N("P22"))</f>
        <v/>
      </c>
      <c r="R321" s="161" t="str">
        <f>IF(1=1,IF(E321="","",IF(F321="","A CONTROLER",IF(NOT(ISNUMBER(F321)),"TEXTE",IF(OR(L321="",L321&lt;=0),"COMMANDE PRINCIPALE INCOMPLETE",IF(G321="","UNITE MANQUANTE",IF(COUNTIF(B384:B428,AE321)=0,"UNITE A CONTROLER","OK")))))),N("Q9"))</f>
        <v/>
      </c>
      <c r="S321" s="105"/>
      <c r="T321" s="141">
        <f t="shared" si="19"/>
        <v>0</v>
      </c>
      <c r="U321" s="133" t="str">
        <f>IF(1=1,IF(E321="","",U305),N("S22"))</f>
        <v/>
      </c>
      <c r="V321" s="133" t="str">
        <f>IF(1=1,IF(E321="","",V305),N("T22"))</f>
        <v/>
      </c>
      <c r="W321" s="135" t="str">
        <f>IF(1=1,IF(OR(U321="",V321="",NOT(ISNUMBER(U321)),NOT(ISNUMBER(V321)),U321=0),"",V321/U321),N("U22"))</f>
        <v/>
      </c>
      <c r="X321" s="136" t="str">
        <f>IF(1=1,IF(OR(W321="",NOT(ISNUMBER(F321))),"",F321*W321*IFERROR(INDEX(D384:D428,MATCH(AE321,B384:B428,0)),1)),N("V7"))</f>
        <v/>
      </c>
      <c r="Y321" s="137" t="str">
        <f>IF(1=1,IF(F321="","",IF(G321="","",IFERROR(INDEX(E384:E428,MATCH(AE321,B384:B428,0)),G321&amp;""))),N("W6"))</f>
        <v/>
      </c>
      <c r="Z321" s="142" t="str">
        <f>IF(1=1,IF(X321="","",IF(AND(ISNUMBER(X321),X321&lt;1,Y321="kg"),MAX(1,ROUND(X321*1000,0)),IF(AND(ISNUMBER(X321),X321&lt;1,Y321="L"),MAX(1,ROUND(X321*100,0)),ROUND(X321,3)))),N("X22"))</f>
        <v/>
      </c>
      <c r="AA321" s="143" t="str">
        <f>IF(1=1,IF(X321="","",IF(AND(ISNUMBER(X321),X321&lt;1,Y321="kg"),"g",IF(AND(ISNUMBER(X321),X321&lt;1,Y321="L"),"cl",Y321))),N("Y22"))</f>
        <v/>
      </c>
      <c r="AB321" s="123" t="str">
        <f>IF(1=1,IF(E321="","",IF(F321="","A CONTROLER",IF(NOT(ISNUMBER(F321)),"TEXTE",IF(OR(W321="",W321&lt;=0),"COMMANDE COUVERTS INCOMPLETE",IF(G321="","UNITE MANQUANTE",IF(COUNTIF(B384:B428,AE321)=0,"UNITE A CONTROLER","OK")))))),N("Z6"))</f>
        <v/>
      </c>
      <c r="AD321" s="144" t="str">
        <f>IF(1=1,IF(E321="","",AD305),N("AB22"))</f>
        <v/>
      </c>
      <c r="AE321" s="125" t="str">
        <f>IF(1=1,IF(G321="","",UPPER(TRIM(SUBSTITUTE(SUBSTITUTE(G321&amp;"",CHAR(160)," ")," "," ")))),N("AC22"))</f>
        <v/>
      </c>
      <c r="AG321" s="4" t="s">
        <v>40</v>
      </c>
    </row>
    <row r="322" spans="1:33" ht="15.75" x14ac:dyDescent="0.25">
      <c r="A322" s="126" t="str">
        <f>IF(1=1,IF(E322="","",A305),N("A23"))</f>
        <v/>
      </c>
      <c r="B322" s="127" t="str">
        <f>IF(1=1,IF(E322="","",B305),N("B23"))</f>
        <v/>
      </c>
      <c r="C322" s="127"/>
      <c r="D322" s="129" t="str">
        <f>IF(ISBLANK(E322),"",LARGE(D305:D321,1)+1)</f>
        <v/>
      </c>
      <c r="E322" s="130"/>
      <c r="F322" s="131"/>
      <c r="G322" s="170"/>
      <c r="H322" s="105"/>
      <c r="I322" s="132" t="str">
        <f>IF(1=1,IF(E322="","",I305),N("H23"))</f>
        <v/>
      </c>
      <c r="J322" s="133" t="str">
        <f>IF(1=1,IF(E322="","",J305),N("I23"))</f>
        <v/>
      </c>
      <c r="K322" s="134" t="str">
        <f>IF(1=1,IF(E322="","",K305),N("J23"))</f>
        <v/>
      </c>
      <c r="L322" s="135" t="str">
        <f>IF(1=1,IF(OR(J322="",O322="",NOT(ISNUMBER(J322)),NOT(ISNUMBER(O322)),J322=0),"",O322/J322),N("L23"))</f>
        <v/>
      </c>
      <c r="M322" s="136" t="str">
        <f>IF(1=1,IF(OR(L322="",NOT(ISNUMBER(F322))),"",F322*L322*IFERROR(INDEX(D384:D428,MATCH(AE322,B384:B428,0)),1)),N("M13"))</f>
        <v/>
      </c>
      <c r="N322" s="137" t="str">
        <f>IF(1=1,IF(F322="","",IF(G322="","",IFERROR(INDEX(E384:E428,MATCH(AE322,B384:B428,0)),G322&amp;""))),N("N6"))</f>
        <v/>
      </c>
      <c r="O322" s="138" t="str">
        <f>IF(1=1,IF(E322="","",O305),N("K23"))</f>
        <v/>
      </c>
      <c r="P322" s="139" t="str">
        <f>IF(1=1,IF(M322="","",IF(AND(ISNUMBER(M322),M322&lt;1,N322="kg"),MAX(1,ROUND(M322*1000,0)),IF(AND(ISNUMBER(M322),M322&lt;1,N322="L"),MAX(1,ROUND(M322*100,0)),ROUND(M322,3)))),N("O23"))</f>
        <v/>
      </c>
      <c r="Q322" s="140" t="str">
        <f>IF(1=1,IF(M322="","",IF(AND(ISNUMBER(M322),M322&lt;1,N322="kg"),"g",IF(AND(ISNUMBER(M322),M322&lt;1,N322="L"),"cl",N322))),N("P23"))</f>
        <v/>
      </c>
      <c r="R322" s="161" t="str">
        <f>IF(1=1,IF(E322="","",IF(F322="","A CONTROLER",IF(NOT(ISNUMBER(F322)),"TEXTE",IF(OR(L322="",L322&lt;=0),"COMMANDE PRINCIPALE INCOMPLETE",IF(G322="","UNITE MANQUANTE",IF(COUNTIF(B384:B428,AE322)=0,"UNITE A CONTROLER","OK")))))),N("Q9"))</f>
        <v/>
      </c>
      <c r="S322" s="105"/>
      <c r="T322" s="141">
        <f t="shared" si="19"/>
        <v>0</v>
      </c>
      <c r="U322" s="133" t="str">
        <f>IF(1=1,IF(E322="","",U305),N("S23"))</f>
        <v/>
      </c>
      <c r="V322" s="133" t="str">
        <f>IF(1=1,IF(E322="","",V305),N("T23"))</f>
        <v/>
      </c>
      <c r="W322" s="135" t="str">
        <f>IF(1=1,IF(OR(U322="",V322="",NOT(ISNUMBER(U322)),NOT(ISNUMBER(V322)),U322=0),"",V322/U322),N("U23"))</f>
        <v/>
      </c>
      <c r="X322" s="136" t="str">
        <f>IF(1=1,IF(OR(W322="",NOT(ISNUMBER(F322))),"",F322*W322*IFERROR(INDEX(D384:D428,MATCH(AE322,B384:B428,0)),1)),N("V7"))</f>
        <v/>
      </c>
      <c r="Y322" s="137" t="str">
        <f>IF(1=1,IF(F322="","",IF(G322="","",IFERROR(INDEX(E384:E428,MATCH(AE322,B384:B428,0)),G322&amp;""))),N("W6"))</f>
        <v/>
      </c>
      <c r="Z322" s="142" t="str">
        <f>IF(1=1,IF(X322="","",IF(AND(ISNUMBER(X322),X322&lt;1,Y322="kg"),MAX(1,ROUND(X322*1000,0)),IF(AND(ISNUMBER(X322),X322&lt;1,Y322="L"),MAX(1,ROUND(X322*100,0)),ROUND(X322,3)))),N("X23"))</f>
        <v/>
      </c>
      <c r="AA322" s="143" t="str">
        <f>IF(1=1,IF(X322="","",IF(AND(ISNUMBER(X322),X322&lt;1,Y322="kg"),"g",IF(AND(ISNUMBER(X322),X322&lt;1,Y322="L"),"cl",Y322))),N("Y23"))</f>
        <v/>
      </c>
      <c r="AB322" s="123" t="str">
        <f>IF(1=1,IF(E322="","",IF(F322="","A CONTROLER",IF(NOT(ISNUMBER(F322)),"TEXTE",IF(OR(W322="",W322&lt;=0),"COMMANDE COUVERTS INCOMPLETE",IF(G322="","UNITE MANQUANTE",IF(COUNTIF(B384:B428,AE322)=0,"UNITE A CONTROLER","OK")))))),N("Z6"))</f>
        <v/>
      </c>
      <c r="AD322" s="144" t="str">
        <f>IF(1=1,IF(E322="","",AD305),N("AB23"))</f>
        <v/>
      </c>
      <c r="AE322" s="125" t="str">
        <f>IF(1=1,IF(G322="","",UPPER(TRIM(SUBSTITUTE(SUBSTITUTE(G322&amp;"",CHAR(160)," ")," "," ")))),N("AC23"))</f>
        <v/>
      </c>
      <c r="AG322" s="4" t="s">
        <v>41</v>
      </c>
    </row>
    <row r="323" spans="1:33" ht="15.75" x14ac:dyDescent="0.25">
      <c r="A323" s="126" t="str">
        <f>IF(1=1,IF(E323="","",A305),N("A24"))</f>
        <v/>
      </c>
      <c r="B323" s="127" t="str">
        <f>IF(1=1,IF(E323="","",B305),N("B24"))</f>
        <v/>
      </c>
      <c r="C323" s="127"/>
      <c r="D323" s="129" t="str">
        <f>IF(ISBLANK(E323),"",LARGE(D305:D322,1)+1)</f>
        <v/>
      </c>
      <c r="E323" s="130"/>
      <c r="F323" s="131"/>
      <c r="G323" s="170"/>
      <c r="H323" s="105"/>
      <c r="I323" s="132" t="str">
        <f>IF(1=1,IF(E323="","",I305),N("H24"))</f>
        <v/>
      </c>
      <c r="J323" s="133" t="str">
        <f>IF(1=1,IF(E323="","",J305),N("I24"))</f>
        <v/>
      </c>
      <c r="K323" s="134" t="str">
        <f>IF(1=1,IF(E323="","",K305),N("J24"))</f>
        <v/>
      </c>
      <c r="L323" s="135" t="str">
        <f>IF(1=1,IF(OR(J323="",O323="",NOT(ISNUMBER(J323)),NOT(ISNUMBER(O323)),J323=0),"",O323/J323),N("L24"))</f>
        <v/>
      </c>
      <c r="M323" s="136" t="str">
        <f>IF(1=1,IF(OR(L323="",NOT(ISNUMBER(F323))),"",F323*L323*IFERROR(INDEX(D384:D428,MATCH(AE323,B384:B428,0)),1)),N("M13"))</f>
        <v/>
      </c>
      <c r="N323" s="137" t="str">
        <f>IF(1=1,IF(F323="","",IF(G323="","",IFERROR(INDEX(E384:E428,MATCH(AE323,B384:B428,0)),G323&amp;""))),N("N6"))</f>
        <v/>
      </c>
      <c r="O323" s="138" t="str">
        <f>IF(1=1,IF(E323="","",O305),N("K24"))</f>
        <v/>
      </c>
      <c r="P323" s="139" t="str">
        <f>IF(1=1,IF(M323="","",IF(AND(ISNUMBER(M323),M323&lt;1,N323="kg"),MAX(1,ROUND(M323*1000,0)),IF(AND(ISNUMBER(M323),M323&lt;1,N323="L"),MAX(1,ROUND(M323*100,0)),ROUND(M323,3)))),N("O24"))</f>
        <v/>
      </c>
      <c r="Q323" s="140" t="str">
        <f>IF(1=1,IF(M323="","",IF(AND(ISNUMBER(M323),M323&lt;1,N323="kg"),"g",IF(AND(ISNUMBER(M323),M323&lt;1,N323="L"),"cl",N323))),N("P24"))</f>
        <v/>
      </c>
      <c r="R323" s="161" t="str">
        <f>IF(1=1,IF(E323="","",IF(F323="","A CONTROLER",IF(NOT(ISNUMBER(F323)),"TEXTE",IF(OR(L323="",L323&lt;=0),"COMMANDE PRINCIPALE INCOMPLETE",IF(G323="","UNITE MANQUANTE",IF(COUNTIF(B384:B428,AE323)=0,"UNITE A CONTROLER","OK")))))),N("Q9"))</f>
        <v/>
      </c>
      <c r="S323" s="105"/>
      <c r="T323" s="141">
        <f t="shared" si="19"/>
        <v>0</v>
      </c>
      <c r="U323" s="133" t="str">
        <f>IF(1=1,IF(E323="","",U305),N("S24"))</f>
        <v/>
      </c>
      <c r="V323" s="133" t="str">
        <f>IF(1=1,IF(E323="","",V305),N("T24"))</f>
        <v/>
      </c>
      <c r="W323" s="135" t="str">
        <f>IF(1=1,IF(OR(U323="",V323="",NOT(ISNUMBER(U323)),NOT(ISNUMBER(V323)),U323=0),"",V323/U323),N("U24"))</f>
        <v/>
      </c>
      <c r="X323" s="136" t="str">
        <f>IF(1=1,IF(OR(W323="",NOT(ISNUMBER(F323))),"",F323*W323*IFERROR(INDEX(D384:D428,MATCH(AE323,B384:B428,0)),1)),N("V7"))</f>
        <v/>
      </c>
      <c r="Y323" s="137" t="str">
        <f>IF(1=1,IF(F323="","",IF(G323="","",IFERROR(INDEX(E384:E428,MATCH(AE323,B384:B428,0)),G323&amp;""))),N("W6"))</f>
        <v/>
      </c>
      <c r="Z323" s="142" t="str">
        <f>IF(1=1,IF(X323="","",IF(AND(ISNUMBER(X323),X323&lt;1,Y323="kg"),MAX(1,ROUND(X323*1000,0)),IF(AND(ISNUMBER(X323),X323&lt;1,Y323="L"),MAX(1,ROUND(X323*100,0)),ROUND(X323,3)))),N("X24"))</f>
        <v/>
      </c>
      <c r="AA323" s="143" t="str">
        <f>IF(1=1,IF(X323="","",IF(AND(ISNUMBER(X323),X323&lt;1,Y323="kg"),"g",IF(AND(ISNUMBER(X323),X323&lt;1,Y323="L"),"cl",Y323))),N("Y24"))</f>
        <v/>
      </c>
      <c r="AB323" s="123" t="str">
        <f>IF(1=1,IF(E323="","",IF(F323="","A CONTROLER",IF(NOT(ISNUMBER(F323)),"TEXTE",IF(OR(W323="",W323&lt;=0),"COMMANDE COUVERTS INCOMPLETE",IF(G323="","UNITE MANQUANTE",IF(COUNTIF(B384:B428,AE323)=0,"UNITE A CONTROLER","OK")))))),N("Z6"))</f>
        <v/>
      </c>
      <c r="AD323" s="144" t="str">
        <f>IF(1=1,IF(E323="","",AD305),N("AB24"))</f>
        <v/>
      </c>
      <c r="AE323" s="125" t="str">
        <f>IF(1=1,IF(G323="","",UPPER(TRIM(SUBSTITUTE(SUBSTITUTE(G323&amp;"",CHAR(160)," ")," "," ")))),N("AC24"))</f>
        <v/>
      </c>
      <c r="AG323" s="5" t="s">
        <v>42</v>
      </c>
    </row>
    <row r="324" spans="1:33" ht="15.75" x14ac:dyDescent="0.25">
      <c r="A324" s="126" t="str">
        <f>IF(1=1,IF(E324="","",A305),N("A25"))</f>
        <v/>
      </c>
      <c r="B324" s="127" t="str">
        <f>IF(1=1,IF(E324="","",B305),N("B25"))</f>
        <v/>
      </c>
      <c r="C324" s="127"/>
      <c r="D324" s="129" t="str">
        <f>IF(ISBLANK(E324),"",LARGE(D305:D323,1)+1)</f>
        <v/>
      </c>
      <c r="E324" s="130"/>
      <c r="F324" s="131"/>
      <c r="G324" s="170"/>
      <c r="H324" s="105"/>
      <c r="I324" s="132" t="str">
        <f>IF(1=1,IF(E324="","",I305),N("H25"))</f>
        <v/>
      </c>
      <c r="J324" s="133" t="str">
        <f>IF(1=1,IF(E324="","",J305),N("I25"))</f>
        <v/>
      </c>
      <c r="K324" s="134" t="str">
        <f>IF(1=1,IF(E324="","",K305),N("J25"))</f>
        <v/>
      </c>
      <c r="L324" s="135" t="str">
        <f>IF(1=1,IF(OR(J324="",O324="",NOT(ISNUMBER(J324)),NOT(ISNUMBER(O324)),J324=0),"",O324/J324),N("L25"))</f>
        <v/>
      </c>
      <c r="M324" s="136" t="str">
        <f>IF(1=1,IF(OR(L324="",NOT(ISNUMBER(F324))),"",F324*L324*IFERROR(INDEX(D384:D428,MATCH(AE324,B384:B428,0)),1)),N("M13"))</f>
        <v/>
      </c>
      <c r="N324" s="137" t="str">
        <f>IF(1=1,IF(F324="","",IF(G324="","",IFERROR(INDEX(E384:E428,MATCH(AE324,B384:B428,0)),G324&amp;""))),N("N6"))</f>
        <v/>
      </c>
      <c r="O324" s="138" t="str">
        <f>IF(1=1,IF(E324="","",O305),N("K25"))</f>
        <v/>
      </c>
      <c r="P324" s="139" t="str">
        <f>IF(1=1,IF(M324="","",IF(AND(ISNUMBER(M324),M324&lt;1,N324="kg"),MAX(1,ROUND(M324*1000,0)),IF(AND(ISNUMBER(M324),M324&lt;1,N324="L"),MAX(1,ROUND(M324*100,0)),ROUND(M324,3)))),N("O25"))</f>
        <v/>
      </c>
      <c r="Q324" s="140" t="str">
        <f>IF(1=1,IF(M324="","",IF(AND(ISNUMBER(M324),M324&lt;1,N324="kg"),"g",IF(AND(ISNUMBER(M324),M324&lt;1,N324="L"),"cl",N324))),N("P25"))</f>
        <v/>
      </c>
      <c r="R324" s="161" t="str">
        <f>IF(1=1,IF(E324="","",IF(F324="","A CONTROLER",IF(NOT(ISNUMBER(F324)),"TEXTE",IF(OR(L324="",L324&lt;=0),"COMMANDE PRINCIPALE INCOMPLETE",IF(G324="","UNITE MANQUANTE",IF(COUNTIF(B384:B428,AE324)=0,"UNITE A CONTROLER","OK")))))),N("Q9"))</f>
        <v/>
      </c>
      <c r="S324" s="105"/>
      <c r="T324" s="141">
        <f t="shared" si="19"/>
        <v>0</v>
      </c>
      <c r="U324" s="133" t="str">
        <f>IF(1=1,IF(E324="","",U305),N("S25"))</f>
        <v/>
      </c>
      <c r="V324" s="133" t="str">
        <f>IF(1=1,IF(E324="","",V305),N("T25"))</f>
        <v/>
      </c>
      <c r="W324" s="135" t="str">
        <f>IF(1=1,IF(OR(U324="",V324="",NOT(ISNUMBER(U324)),NOT(ISNUMBER(V324)),U324=0),"",V324/U324),N("U25"))</f>
        <v/>
      </c>
      <c r="X324" s="136" t="str">
        <f>IF(1=1,IF(OR(W324="",NOT(ISNUMBER(F324))),"",F324*W324*IFERROR(INDEX(D384:D428,MATCH(AE324,B384:B428,0)),1)),N("V7"))</f>
        <v/>
      </c>
      <c r="Y324" s="137" t="str">
        <f>IF(1=1,IF(F324="","",IF(G324="","",IFERROR(INDEX(E384:E428,MATCH(AE324,B384:B428,0)),G324&amp;""))),N("W6"))</f>
        <v/>
      </c>
      <c r="Z324" s="142" t="str">
        <f>IF(1=1,IF(X324="","",IF(AND(ISNUMBER(X324),X324&lt;1,Y324="kg"),MAX(1,ROUND(X324*1000,0)),IF(AND(ISNUMBER(X324),X324&lt;1,Y324="L"),MAX(1,ROUND(X324*100,0)),ROUND(X324,3)))),N("X25"))</f>
        <v/>
      </c>
      <c r="AA324" s="143" t="str">
        <f>IF(1=1,IF(X324="","",IF(AND(ISNUMBER(X324),X324&lt;1,Y324="kg"),"g",IF(AND(ISNUMBER(X324),X324&lt;1,Y324="L"),"cl",Y324))),N("Y25"))</f>
        <v/>
      </c>
      <c r="AB324" s="123" t="str">
        <f>IF(1=1,IF(E324="","",IF(F324="","A CONTROLER",IF(NOT(ISNUMBER(F324)),"TEXTE",IF(OR(W324="",W324&lt;=0),"COMMANDE COUVERTS INCOMPLETE",IF(G324="","UNITE MANQUANTE",IF(COUNTIF(B384:B428,AE324)=0,"UNITE A CONTROLER","OK")))))),N("Z6"))</f>
        <v/>
      </c>
      <c r="AD324" s="144" t="str">
        <f>IF(1=1,IF(E324="","",AD305),N("AB25"))</f>
        <v/>
      </c>
      <c r="AE324" s="125" t="str">
        <f>IF(1=1,IF(G324="","",UPPER(TRIM(SUBSTITUTE(SUBSTITUTE(G324&amp;"",CHAR(160)," ")," "," ")))),N("AC25"))</f>
        <v/>
      </c>
      <c r="AG324" s="5" t="s">
        <v>43</v>
      </c>
    </row>
    <row r="325" spans="1:33" ht="15.75" x14ac:dyDescent="0.25">
      <c r="A325" s="126" t="str">
        <f>IF(1=1,IF(E325="","",A305),N("A26"))</f>
        <v/>
      </c>
      <c r="B325" s="127" t="str">
        <f>IF(1=1,IF(E325="","",B305),N("B26"))</f>
        <v/>
      </c>
      <c r="C325" s="127"/>
      <c r="D325" s="129" t="str">
        <f>IF(ISBLANK(E325),"",LARGE(D305:D324,1)+1)</f>
        <v/>
      </c>
      <c r="E325" s="130"/>
      <c r="F325" s="131"/>
      <c r="G325" s="170"/>
      <c r="H325" s="105"/>
      <c r="I325" s="132" t="str">
        <f>IF(1=1,IF(E325="","",I305),N("H26"))</f>
        <v/>
      </c>
      <c r="J325" s="133" t="str">
        <f>IF(1=1,IF(E325="","",J305),N("I26"))</f>
        <v/>
      </c>
      <c r="K325" s="134" t="str">
        <f>IF(1=1,IF(E325="","",K305),N("J26"))</f>
        <v/>
      </c>
      <c r="L325" s="135" t="str">
        <f>IF(1=1,IF(OR(J325="",O325="",NOT(ISNUMBER(J325)),NOT(ISNUMBER(O325)),J325=0),"",O325/J325),N("L26"))</f>
        <v/>
      </c>
      <c r="M325" s="136" t="str">
        <f>IF(1=1,IF(OR(L325="",NOT(ISNUMBER(F325))),"",F325*L325*IFERROR(INDEX(D384:D428,MATCH(AE325,B384:B428,0)),1)),N("M13"))</f>
        <v/>
      </c>
      <c r="N325" s="137" t="str">
        <f>IF(1=1,IF(F325="","",IF(G325="","",IFERROR(INDEX(E384:E428,MATCH(AE325,B384:B428,0)),G325&amp;""))),N("N6"))</f>
        <v/>
      </c>
      <c r="O325" s="138" t="str">
        <f>IF(1=1,IF(E325="","",O305),N("K26"))</f>
        <v/>
      </c>
      <c r="P325" s="139" t="str">
        <f>IF(1=1,IF(M325="","",IF(AND(ISNUMBER(M325),M325&lt;1,N325="kg"),MAX(1,ROUND(M325*1000,0)),IF(AND(ISNUMBER(M325),M325&lt;1,N325="L"),MAX(1,ROUND(M325*100,0)),ROUND(M325,3)))),N("O26"))</f>
        <v/>
      </c>
      <c r="Q325" s="140" t="str">
        <f>IF(1=1,IF(M325="","",IF(AND(ISNUMBER(M325),M325&lt;1,N325="kg"),"g",IF(AND(ISNUMBER(M325),M325&lt;1,N325="L"),"cl",N325))),N("P26"))</f>
        <v/>
      </c>
      <c r="R325" s="161" t="str">
        <f>IF(1=1,IF(E325="","",IF(F325="","A CONTROLER",IF(NOT(ISNUMBER(F325)),"TEXTE",IF(OR(L325="",L325&lt;=0),"COMMANDE PRINCIPALE INCOMPLETE",IF(G325="","UNITE MANQUANTE",IF(COUNTIF(B384:B428,AE325)=0,"UNITE A CONTROLER","OK")))))),N("Q9"))</f>
        <v/>
      </c>
      <c r="S325" s="105"/>
      <c r="T325" s="141">
        <f t="shared" si="19"/>
        <v>0</v>
      </c>
      <c r="U325" s="133" t="str">
        <f>IF(1=1,IF(E325="","",U305),N("S26"))</f>
        <v/>
      </c>
      <c r="V325" s="133" t="str">
        <f>IF(1=1,IF(E325="","",V305),N("T26"))</f>
        <v/>
      </c>
      <c r="W325" s="135" t="str">
        <f>IF(1=1,IF(OR(U325="",V325="",NOT(ISNUMBER(U325)),NOT(ISNUMBER(V325)),U325=0),"",V325/U325),N("U26"))</f>
        <v/>
      </c>
      <c r="X325" s="136" t="str">
        <f>IF(1=1,IF(OR(W325="",NOT(ISNUMBER(F325))),"",F325*W325*IFERROR(INDEX(D384:D428,MATCH(AE325,B384:B428,0)),1)),N("V7"))</f>
        <v/>
      </c>
      <c r="Y325" s="137" t="str">
        <f>IF(1=1,IF(F325="","",IF(G325="","",IFERROR(INDEX(E384:E428,MATCH(AE325,B384:B428,0)),G325&amp;""))),N("W6"))</f>
        <v/>
      </c>
      <c r="Z325" s="142" t="str">
        <f>IF(1=1,IF(X325="","",IF(AND(ISNUMBER(X325),X325&lt;1,Y325="kg"),MAX(1,ROUND(X325*1000,0)),IF(AND(ISNUMBER(X325),X325&lt;1,Y325="L"),MAX(1,ROUND(X325*100,0)),ROUND(X325,3)))),N("X26"))</f>
        <v/>
      </c>
      <c r="AA325" s="143" t="str">
        <f>IF(1=1,IF(X325="","",IF(AND(ISNUMBER(X325),X325&lt;1,Y325="kg"),"g",IF(AND(ISNUMBER(X325),X325&lt;1,Y325="L"),"cl",Y325))),N("Y26"))</f>
        <v/>
      </c>
      <c r="AB325" s="123" t="str">
        <f>IF(1=1,IF(E325="","",IF(F325="","A CONTROLER",IF(NOT(ISNUMBER(F325)),"TEXTE",IF(OR(W325="",W325&lt;=0),"COMMANDE COUVERTS INCOMPLETE",IF(G325="","UNITE MANQUANTE",IF(COUNTIF(B384:B428,AE325)=0,"UNITE A CONTROLER","OK")))))),N("Z6"))</f>
        <v/>
      </c>
      <c r="AD325" s="144" t="str">
        <f>IF(1=1,IF(E325="","",AD305),N("AB26"))</f>
        <v/>
      </c>
      <c r="AE325" s="125" t="str">
        <f>IF(1=1,IF(G325="","",UPPER(TRIM(SUBSTITUTE(SUBSTITUTE(G325&amp;"",CHAR(160)," ")," "," ")))),N("AC26"))</f>
        <v/>
      </c>
      <c r="AG325" s="5" t="s">
        <v>44</v>
      </c>
    </row>
    <row r="326" spans="1:33" ht="15.75" x14ac:dyDescent="0.25">
      <c r="A326" s="126" t="str">
        <f>IF(1=1,IF(E326="","",A305),N("A27"))</f>
        <v/>
      </c>
      <c r="B326" s="127" t="str">
        <f>IF(1=1,IF(E326="","",B305),N("B27"))</f>
        <v/>
      </c>
      <c r="C326" s="127"/>
      <c r="D326" s="129" t="str">
        <f>IF(ISBLANK(E326),"",LARGE(D305:D325,1)+1)</f>
        <v/>
      </c>
      <c r="E326" s="130"/>
      <c r="F326" s="131"/>
      <c r="G326" s="170"/>
      <c r="H326" s="105"/>
      <c r="I326" s="132" t="str">
        <f>IF(1=1,IF(E326="","",I305),N("H27"))</f>
        <v/>
      </c>
      <c r="J326" s="133" t="str">
        <f>IF(1=1,IF(E326="","",J305),N("I27"))</f>
        <v/>
      </c>
      <c r="K326" s="134" t="str">
        <f>IF(1=1,IF(E326="","",K305),N("J27"))</f>
        <v/>
      </c>
      <c r="L326" s="135" t="str">
        <f>IF(1=1,IF(OR(J326="",O326="",NOT(ISNUMBER(J326)),NOT(ISNUMBER(O326)),J326=0),"",O326/J326),N("L27"))</f>
        <v/>
      </c>
      <c r="M326" s="136" t="str">
        <f>IF(1=1,IF(OR(L326="",NOT(ISNUMBER(F326))),"",F326*L326*IFERROR(INDEX(D384:D428,MATCH(AE326,B384:B428,0)),1)),N("M13"))</f>
        <v/>
      </c>
      <c r="N326" s="137" t="str">
        <f>IF(1=1,IF(F326="","",IF(G326="","",IFERROR(INDEX(E384:E428,MATCH(AE326,B384:B428,0)),G326&amp;""))),N("N6"))</f>
        <v/>
      </c>
      <c r="O326" s="138" t="str">
        <f>IF(1=1,IF(E326="","",O305),N("K27"))</f>
        <v/>
      </c>
      <c r="P326" s="139" t="str">
        <f>IF(1=1,IF(M326="","",IF(AND(ISNUMBER(M326),M326&lt;1,N326="kg"),MAX(1,ROUND(M326*1000,0)),IF(AND(ISNUMBER(M326),M326&lt;1,N326="L"),MAX(1,ROUND(M326*100,0)),ROUND(M326,3)))),N("O27"))</f>
        <v/>
      </c>
      <c r="Q326" s="140" t="str">
        <f>IF(1=1,IF(M326="","",IF(AND(ISNUMBER(M326),M326&lt;1,N326="kg"),"g",IF(AND(ISNUMBER(M326),M326&lt;1,N326="L"),"cl",N326))),N("P27"))</f>
        <v/>
      </c>
      <c r="R326" s="161" t="str">
        <f>IF(1=1,IF(E326="","",IF(F326="","A CONTROLER",IF(NOT(ISNUMBER(F326)),"TEXTE",IF(OR(L326="",L326&lt;=0),"COMMANDE PRINCIPALE INCOMPLETE",IF(G326="","UNITE MANQUANTE",IF(COUNTIF(B384:B428,AE326)=0,"UNITE A CONTROLER","OK")))))),N("Q9"))</f>
        <v/>
      </c>
      <c r="S326" s="105"/>
      <c r="T326" s="141">
        <f t="shared" si="19"/>
        <v>0</v>
      </c>
      <c r="U326" s="133" t="str">
        <f>IF(1=1,IF(E326="","",U305),N("S27"))</f>
        <v/>
      </c>
      <c r="V326" s="133" t="str">
        <f>IF(1=1,IF(E326="","",V305),N("T27"))</f>
        <v/>
      </c>
      <c r="W326" s="135" t="str">
        <f>IF(1=1,IF(OR(U326="",V326="",NOT(ISNUMBER(U326)),NOT(ISNUMBER(V326)),U326=0),"",V326/U326),N("U27"))</f>
        <v/>
      </c>
      <c r="X326" s="136" t="str">
        <f>IF(1=1,IF(OR(W326="",NOT(ISNUMBER(F326))),"",F326*W326*IFERROR(INDEX(D384:D428,MATCH(AE326,B384:B428,0)),1)),N("V7"))</f>
        <v/>
      </c>
      <c r="Y326" s="137" t="str">
        <f>IF(1=1,IF(F326="","",IF(G326="","",IFERROR(INDEX(E384:E428,MATCH(AE326,B384:B428,0)),G326&amp;""))),N("W6"))</f>
        <v/>
      </c>
      <c r="Z326" s="142" t="str">
        <f>IF(1=1,IF(X326="","",IF(AND(ISNUMBER(X326),X326&lt;1,Y326="kg"),MAX(1,ROUND(X326*1000,0)),IF(AND(ISNUMBER(X326),X326&lt;1,Y326="L"),MAX(1,ROUND(X326*100,0)),ROUND(X326,3)))),N("X27"))</f>
        <v/>
      </c>
      <c r="AA326" s="143" t="str">
        <f>IF(1=1,IF(X326="","",IF(AND(ISNUMBER(X326),X326&lt;1,Y326="kg"),"g",IF(AND(ISNUMBER(X326),X326&lt;1,Y326="L"),"cl",Y326))),N("Y27"))</f>
        <v/>
      </c>
      <c r="AB326" s="123" t="str">
        <f>IF(1=1,IF(E326="","",IF(F326="","A CONTROLER",IF(NOT(ISNUMBER(F326)),"TEXTE",IF(OR(W326="",W326&lt;=0),"COMMANDE COUVERTS INCOMPLETE",IF(G326="","UNITE MANQUANTE",IF(COUNTIF(B384:B428,AE326)=0,"UNITE A CONTROLER","OK")))))),N("Z6"))</f>
        <v/>
      </c>
      <c r="AD326" s="144" t="str">
        <f>IF(1=1,IF(E326="","",AD305),N("AB27"))</f>
        <v/>
      </c>
      <c r="AE326" s="125" t="str">
        <f>IF(1=1,IF(G326="","",UPPER(TRIM(SUBSTITUTE(SUBSTITUTE(G326&amp;"",CHAR(160)," ")," "," ")))),N("AC27"))</f>
        <v/>
      </c>
      <c r="AG326" s="5" t="s">
        <v>45</v>
      </c>
    </row>
    <row r="327" spans="1:33" ht="15.75" x14ac:dyDescent="0.25">
      <c r="A327" s="126" t="str">
        <f>IF(1=1,IF(E327="","",A305),N("A28"))</f>
        <v/>
      </c>
      <c r="B327" s="127" t="str">
        <f>IF(1=1,IF(E327="","",B305),N("B28"))</f>
        <v/>
      </c>
      <c r="C327" s="127"/>
      <c r="D327" s="129" t="str">
        <f>IF(ISBLANK(E327),"",LARGE(D305:D326,1)+1)</f>
        <v/>
      </c>
      <c r="E327" s="130"/>
      <c r="F327" s="131"/>
      <c r="G327" s="170"/>
      <c r="H327" s="105"/>
      <c r="I327" s="132" t="str">
        <f>IF(1=1,IF(E327="","",I305),N("H28"))</f>
        <v/>
      </c>
      <c r="J327" s="133" t="str">
        <f>IF(1=1,IF(E327="","",J305),N("I28"))</f>
        <v/>
      </c>
      <c r="K327" s="134" t="str">
        <f>IF(1=1,IF(E327="","",K305),N("J28"))</f>
        <v/>
      </c>
      <c r="L327" s="135" t="str">
        <f>IF(1=1,IF(OR(J327="",O327="",NOT(ISNUMBER(J327)),NOT(ISNUMBER(O327)),J327=0),"",O327/J327),N("L28"))</f>
        <v/>
      </c>
      <c r="M327" s="136" t="str">
        <f>IF(1=1,IF(OR(L327="",NOT(ISNUMBER(F327))),"",F327*L327*IFERROR(INDEX(D384:D428,MATCH(AE327,B384:B428,0)),1)),N("M13"))</f>
        <v/>
      </c>
      <c r="N327" s="137" t="str">
        <f>IF(1=1,IF(F327="","",IF(G327="","",IFERROR(INDEX(E384:E428,MATCH(AE327,B384:B428,0)),G327&amp;""))),N("N6"))</f>
        <v/>
      </c>
      <c r="O327" s="138" t="str">
        <f>IF(1=1,IF(E327="","",O305),N("K28"))</f>
        <v/>
      </c>
      <c r="P327" s="139" t="str">
        <f>IF(1=1,IF(M327="","",IF(AND(ISNUMBER(M327),M327&lt;1,N327="kg"),MAX(1,ROUND(M327*1000,0)),IF(AND(ISNUMBER(M327),M327&lt;1,N327="L"),MAX(1,ROUND(M327*100,0)),ROUND(M327,3)))),N("O28"))</f>
        <v/>
      </c>
      <c r="Q327" s="140" t="str">
        <f>IF(1=1,IF(M327="","",IF(AND(ISNUMBER(M327),M327&lt;1,N327="kg"),"g",IF(AND(ISNUMBER(M327),M327&lt;1,N327="L"),"cl",N327))),N("P28"))</f>
        <v/>
      </c>
      <c r="R327" s="161" t="str">
        <f>IF(1=1,IF(E327="","",IF(F327="","A CONTROLER",IF(NOT(ISNUMBER(F327)),"TEXTE",IF(OR(L327="",L327&lt;=0),"COMMANDE PRINCIPALE INCOMPLETE",IF(G327="","UNITE MANQUANTE",IF(COUNTIF(B384:B428,AE327)=0,"UNITE A CONTROLER","OK")))))),N("Q9"))</f>
        <v/>
      </c>
      <c r="S327" s="105"/>
      <c r="T327" s="141">
        <f t="shared" si="19"/>
        <v>0</v>
      </c>
      <c r="U327" s="133" t="str">
        <f>IF(1=1,IF(E327="","",U305),N("S28"))</f>
        <v/>
      </c>
      <c r="V327" s="133" t="str">
        <f>IF(1=1,IF(E327="","",V305),N("T28"))</f>
        <v/>
      </c>
      <c r="W327" s="135" t="str">
        <f>IF(1=1,IF(OR(U327="",V327="",NOT(ISNUMBER(U327)),NOT(ISNUMBER(V327)),U327=0),"",V327/U327),N("U28"))</f>
        <v/>
      </c>
      <c r="X327" s="136" t="str">
        <f>IF(1=1,IF(OR(W327="",NOT(ISNUMBER(F327))),"",F327*W327*IFERROR(INDEX(D384:D428,MATCH(AE327,B384:B428,0)),1)),N("V7"))</f>
        <v/>
      </c>
      <c r="Y327" s="137" t="str">
        <f>IF(1=1,IF(F327="","",IF(G327="","",IFERROR(INDEX(E384:E428,MATCH(AE327,B384:B428,0)),G327&amp;""))),N("W6"))</f>
        <v/>
      </c>
      <c r="Z327" s="142" t="str">
        <f>IF(1=1,IF(X327="","",IF(AND(ISNUMBER(X327),X327&lt;1,Y327="kg"),MAX(1,ROUND(X327*1000,0)),IF(AND(ISNUMBER(X327),X327&lt;1,Y327="L"),MAX(1,ROUND(X327*100,0)),ROUND(X327,3)))),N("X28"))</f>
        <v/>
      </c>
      <c r="AA327" s="143" t="str">
        <f>IF(1=1,IF(X327="","",IF(AND(ISNUMBER(X327),X327&lt;1,Y327="kg"),"g",IF(AND(ISNUMBER(X327),X327&lt;1,Y327="L"),"cl",Y327))),N("Y28"))</f>
        <v/>
      </c>
      <c r="AB327" s="123" t="str">
        <f>IF(1=1,IF(E327="","",IF(F327="","A CONTROLER",IF(NOT(ISNUMBER(F327)),"TEXTE",IF(OR(W327="",W327&lt;=0),"COMMANDE COUVERTS INCOMPLETE",IF(G327="","UNITE MANQUANTE",IF(COUNTIF(B384:B428,AE327)=0,"UNITE A CONTROLER","OK")))))),N("Z6"))</f>
        <v/>
      </c>
      <c r="AD327" s="144" t="str">
        <f>IF(1=1,IF(E327="","",AD305),N("AB28"))</f>
        <v/>
      </c>
      <c r="AE327" s="125" t="str">
        <f>IF(1=1,IF(G327="","",UPPER(TRIM(SUBSTITUTE(SUBSTITUTE(G327&amp;"",CHAR(160)," ")," "," ")))),N("AC28"))</f>
        <v/>
      </c>
      <c r="AG327" s="5" t="s">
        <v>46</v>
      </c>
    </row>
    <row r="328" spans="1:33" ht="15.75" x14ac:dyDescent="0.25">
      <c r="A328" s="126" t="str">
        <f>IF(1=1,IF(E328="","",A305),N("A29"))</f>
        <v/>
      </c>
      <c r="B328" s="127" t="str">
        <f>IF(1=1,IF(E328="","",B305),N("B29"))</f>
        <v/>
      </c>
      <c r="C328" s="127"/>
      <c r="D328" s="129" t="str">
        <f>IF(ISBLANK(E328),"",LARGE(D305:D327,1)+1)</f>
        <v/>
      </c>
      <c r="E328" s="130"/>
      <c r="F328" s="131"/>
      <c r="G328" s="170"/>
      <c r="H328" s="105"/>
      <c r="I328" s="132" t="str">
        <f>IF(1=1,IF(E328="","",I305),N("H29"))</f>
        <v/>
      </c>
      <c r="J328" s="133" t="str">
        <f>IF(1=1,IF(E328="","",J305),N("I29"))</f>
        <v/>
      </c>
      <c r="K328" s="134" t="str">
        <f>IF(1=1,IF(E328="","",K305),N("J29"))</f>
        <v/>
      </c>
      <c r="L328" s="135" t="str">
        <f>IF(1=1,IF(OR(J328="",O328="",NOT(ISNUMBER(J328)),NOT(ISNUMBER(O328)),J328=0),"",O328/J328),N("L29"))</f>
        <v/>
      </c>
      <c r="M328" s="136" t="str">
        <f>IF(1=1,IF(OR(L328="",NOT(ISNUMBER(F328))),"",F328*L328*IFERROR(INDEX(D384:D428,MATCH(AE328,B384:B428,0)),1)),N("M13"))</f>
        <v/>
      </c>
      <c r="N328" s="137" t="str">
        <f>IF(1=1,IF(F328="","",IF(G328="","",IFERROR(INDEX(E384:E428,MATCH(AE328,B384:B428,0)),G328&amp;""))),N("N6"))</f>
        <v/>
      </c>
      <c r="O328" s="138" t="str">
        <f>IF(1=1,IF(E328="","",O305),N("K29"))</f>
        <v/>
      </c>
      <c r="P328" s="139" t="str">
        <f>IF(1=1,IF(M328="","",IF(AND(ISNUMBER(M328),M328&lt;1,N328="kg"),MAX(1,ROUND(M328*1000,0)),IF(AND(ISNUMBER(M328),M328&lt;1,N328="L"),MAX(1,ROUND(M328*100,0)),ROUND(M328,3)))),N("O29"))</f>
        <v/>
      </c>
      <c r="Q328" s="140" t="str">
        <f>IF(1=1,IF(M328="","",IF(AND(ISNUMBER(M328),M328&lt;1,N328="kg"),"g",IF(AND(ISNUMBER(M328),M328&lt;1,N328="L"),"cl",N328))),N("P29"))</f>
        <v/>
      </c>
      <c r="R328" s="161" t="str">
        <f>IF(1=1,IF(E328="","",IF(F328="","A CONTROLER",IF(NOT(ISNUMBER(F328)),"TEXTE",IF(OR(L328="",L328&lt;=0),"COMMANDE PRINCIPALE INCOMPLETE",IF(G328="","UNITE MANQUANTE",IF(COUNTIF(B384:B428,AE328)=0,"UNITE A CONTROLER","OK")))))),N("Q9"))</f>
        <v/>
      </c>
      <c r="S328" s="105"/>
      <c r="T328" s="141">
        <f t="shared" si="19"/>
        <v>0</v>
      </c>
      <c r="U328" s="133" t="str">
        <f>IF(1=1,IF(E328="","",U305),N("S29"))</f>
        <v/>
      </c>
      <c r="V328" s="133" t="str">
        <f>IF(1=1,IF(E328="","",V305),N("T29"))</f>
        <v/>
      </c>
      <c r="W328" s="135" t="str">
        <f>IF(1=1,IF(OR(U328="",V328="",NOT(ISNUMBER(U328)),NOT(ISNUMBER(V328)),U328=0),"",V328/U328),N("U29"))</f>
        <v/>
      </c>
      <c r="X328" s="136" t="str">
        <f>IF(1=1,IF(OR(W328="",NOT(ISNUMBER(F328))),"",F328*W328*IFERROR(INDEX(D384:D428,MATCH(AE328,B384:B428,0)),1)),N("V7"))</f>
        <v/>
      </c>
      <c r="Y328" s="137" t="str">
        <f>IF(1=1,IF(F328="","",IF(G328="","",IFERROR(INDEX(E384:E428,MATCH(AE328,B384:B428,0)),G328&amp;""))),N("W6"))</f>
        <v/>
      </c>
      <c r="Z328" s="142" t="str">
        <f>IF(1=1,IF(X328="","",IF(AND(ISNUMBER(X328),X328&lt;1,Y328="kg"),MAX(1,ROUND(X328*1000,0)),IF(AND(ISNUMBER(X328),X328&lt;1,Y328="L"),MAX(1,ROUND(X328*100,0)),ROUND(X328,3)))),N("X29"))</f>
        <v/>
      </c>
      <c r="AA328" s="143" t="str">
        <f>IF(1=1,IF(X328="","",IF(AND(ISNUMBER(X328),X328&lt;1,Y328="kg"),"g",IF(AND(ISNUMBER(X328),X328&lt;1,Y328="L"),"cl",Y328))),N("Y29"))</f>
        <v/>
      </c>
      <c r="AB328" s="123" t="str">
        <f>IF(1=1,IF(E328="","",IF(F328="","A CONTROLER",IF(NOT(ISNUMBER(F328)),"TEXTE",IF(OR(W328="",W328&lt;=0),"COMMANDE COUVERTS INCOMPLETE",IF(G328="","UNITE MANQUANTE",IF(COUNTIF(B384:B428,AE328)=0,"UNITE A CONTROLER","OK")))))),N("Z6"))</f>
        <v/>
      </c>
      <c r="AD328" s="144" t="str">
        <f>IF(1=1,IF(E328="","",AD305),N("AB29"))</f>
        <v/>
      </c>
      <c r="AE328" s="125" t="str">
        <f>IF(1=1,IF(G328="","",UPPER(TRIM(SUBSTITUTE(SUBSTITUTE(G328&amp;"",CHAR(160)," ")," "," ")))),N("AC29"))</f>
        <v/>
      </c>
      <c r="AG328" s="5" t="s">
        <v>47</v>
      </c>
    </row>
    <row r="329" spans="1:33" ht="15.75" x14ac:dyDescent="0.25">
      <c r="A329" s="126" t="str">
        <f>IF(1=1,IF(E329="","",A305),N("A30"))</f>
        <v/>
      </c>
      <c r="B329" s="127" t="str">
        <f>IF(1=1,IF(E329="","",B305),N("B30"))</f>
        <v/>
      </c>
      <c r="C329" s="127"/>
      <c r="D329" s="129" t="str">
        <f>IF(ISBLANK(E329),"",LARGE(D305:D328,1)+1)</f>
        <v/>
      </c>
      <c r="E329" s="130"/>
      <c r="F329" s="131"/>
      <c r="G329" s="170"/>
      <c r="H329" s="105"/>
      <c r="I329" s="132" t="str">
        <f>IF(1=1,IF(E329="","",I305),N("H30"))</f>
        <v/>
      </c>
      <c r="J329" s="133" t="str">
        <f>IF(1=1,IF(E329="","",J305),N("I30"))</f>
        <v/>
      </c>
      <c r="K329" s="134" t="str">
        <f>IF(1=1,IF(E329="","",K305),N("J30"))</f>
        <v/>
      </c>
      <c r="L329" s="135" t="str">
        <f>IF(1=1,IF(OR(J329="",O329="",NOT(ISNUMBER(J329)),NOT(ISNUMBER(O329)),J329=0),"",O329/J329),N("L30"))</f>
        <v/>
      </c>
      <c r="M329" s="136" t="str">
        <f>IF(1=1,IF(OR(L329="",NOT(ISNUMBER(F329))),"",F329*L329*IFERROR(INDEX(D384:D428,MATCH(AE329,B384:B428,0)),1)),N("M13"))</f>
        <v/>
      </c>
      <c r="N329" s="137" t="str">
        <f>IF(1=1,IF(F329="","",IF(G329="","",IFERROR(INDEX(E384:E428,MATCH(AE329,B384:B428,0)),G329&amp;""))),N("N6"))</f>
        <v/>
      </c>
      <c r="O329" s="138" t="str">
        <f>IF(1=1,IF(E329="","",O305),N("K30"))</f>
        <v/>
      </c>
      <c r="P329" s="139" t="str">
        <f>IF(1=1,IF(M329="","",IF(AND(ISNUMBER(M329),M329&lt;1,N329="kg"),MAX(1,ROUND(M329*1000,0)),IF(AND(ISNUMBER(M329),M329&lt;1,N329="L"),MAX(1,ROUND(M329*100,0)),ROUND(M329,3)))),N("O30"))</f>
        <v/>
      </c>
      <c r="Q329" s="140" t="str">
        <f>IF(1=1,IF(M329="","",IF(AND(ISNUMBER(M329),M329&lt;1,N329="kg"),"g",IF(AND(ISNUMBER(M329),M329&lt;1,N329="L"),"cl",N329))),N("P30"))</f>
        <v/>
      </c>
      <c r="R329" s="161" t="str">
        <f>IF(1=1,IF(E329="","",IF(F329="","A CONTROLER",IF(NOT(ISNUMBER(F329)),"TEXTE",IF(OR(L329="",L329&lt;=0),"COMMANDE PRINCIPALE INCOMPLETE",IF(G329="","UNITE MANQUANTE",IF(COUNTIF(B384:B428,AE329)=0,"UNITE A CONTROLER","OK")))))),N("Q9"))</f>
        <v/>
      </c>
      <c r="S329" s="105"/>
      <c r="T329" s="141">
        <f t="shared" si="19"/>
        <v>0</v>
      </c>
      <c r="U329" s="133" t="str">
        <f>IF(1=1,IF(E329="","",U305),N("S30"))</f>
        <v/>
      </c>
      <c r="V329" s="133" t="str">
        <f>IF(1=1,IF(E329="","",V305),N("T30"))</f>
        <v/>
      </c>
      <c r="W329" s="135" t="str">
        <f>IF(1=1,IF(OR(U329="",V329="",NOT(ISNUMBER(U329)),NOT(ISNUMBER(V329)),U329=0),"",V329/U329),N("U30"))</f>
        <v/>
      </c>
      <c r="X329" s="136" t="str">
        <f>IF(1=1,IF(OR(W329="",NOT(ISNUMBER(F329))),"",F329*W329*IFERROR(INDEX(D384:D428,MATCH(AE329,B384:B428,0)),1)),N("V7"))</f>
        <v/>
      </c>
      <c r="Y329" s="137" t="str">
        <f>IF(1=1,IF(F329="","",IF(G329="","",IFERROR(INDEX(E384:E428,MATCH(AE329,B384:B428,0)),G329&amp;""))),N("W6"))</f>
        <v/>
      </c>
      <c r="Z329" s="142" t="str">
        <f>IF(1=1,IF(X329="","",IF(AND(ISNUMBER(X329),X329&lt;1,Y329="kg"),MAX(1,ROUND(X329*1000,0)),IF(AND(ISNUMBER(X329),X329&lt;1,Y329="L"),MAX(1,ROUND(X329*100,0)),ROUND(X329,3)))),N("X30"))</f>
        <v/>
      </c>
      <c r="AA329" s="143" t="str">
        <f>IF(1=1,IF(X329="","",IF(AND(ISNUMBER(X329),X329&lt;1,Y329="kg"),"g",IF(AND(ISNUMBER(X329),X329&lt;1,Y329="L"),"cl",Y329))),N("Y30"))</f>
        <v/>
      </c>
      <c r="AB329" s="123" t="str">
        <f>IF(1=1,IF(E329="","",IF(F329="","A CONTROLER",IF(NOT(ISNUMBER(F329)),"TEXTE",IF(OR(W329="",W329&lt;=0),"COMMANDE COUVERTS INCOMPLETE",IF(G329="","UNITE MANQUANTE",IF(COUNTIF(B384:B428,AE329)=0,"UNITE A CONTROLER","OK")))))),N("Z6"))</f>
        <v/>
      </c>
      <c r="AD329" s="144" t="str">
        <f>IF(1=1,IF(E329="","",AD305),N("AB30"))</f>
        <v/>
      </c>
      <c r="AE329" s="125" t="str">
        <f>IF(1=1,IF(G329="","",UPPER(TRIM(SUBSTITUTE(SUBSTITUTE(G329&amp;"",CHAR(160)," ")," "," ")))),N("AC30"))</f>
        <v/>
      </c>
      <c r="AG329" s="5" t="s">
        <v>48</v>
      </c>
    </row>
    <row r="330" spans="1:33" ht="15.75" x14ac:dyDescent="0.25">
      <c r="A330" s="126" t="str">
        <f>IF(1=1,IF(E330="","",A305),N("A31"))</f>
        <v/>
      </c>
      <c r="B330" s="127" t="str">
        <f>IF(1=1,IF(E330="","",B305),N("B31"))</f>
        <v/>
      </c>
      <c r="C330" s="127"/>
      <c r="D330" s="129" t="str">
        <f>IF(ISBLANK(E330),"",LARGE(D305:D329,1)+1)</f>
        <v/>
      </c>
      <c r="E330" s="130"/>
      <c r="F330" s="131"/>
      <c r="G330" s="170"/>
      <c r="H330" s="105"/>
      <c r="I330" s="132" t="str">
        <f>IF(1=1,IF(E330="","",I305),N("H31"))</f>
        <v/>
      </c>
      <c r="J330" s="133" t="str">
        <f>IF(1=1,IF(E330="","",J305),N("I31"))</f>
        <v/>
      </c>
      <c r="K330" s="134" t="str">
        <f>IF(1=1,IF(E330="","",K305),N("J31"))</f>
        <v/>
      </c>
      <c r="L330" s="135" t="str">
        <f>IF(1=1,IF(OR(J330="",O330="",NOT(ISNUMBER(J330)),NOT(ISNUMBER(O330)),J330=0),"",O330/J330),N("L31"))</f>
        <v/>
      </c>
      <c r="M330" s="136" t="str">
        <f>IF(1=1,IF(OR(L330="",NOT(ISNUMBER(F330))),"",F330*L330*IFERROR(INDEX(D384:D428,MATCH(AE330,B384:B428,0)),1)),N("M13"))</f>
        <v/>
      </c>
      <c r="N330" s="137" t="str">
        <f>IF(1=1,IF(F330="","",IF(G330="","",IFERROR(INDEX(E384:E428,MATCH(AE330,B384:B428,0)),G330&amp;""))),N("N6"))</f>
        <v/>
      </c>
      <c r="O330" s="138" t="str">
        <f>IF(1=1,IF(E330="","",O305),N("K31"))</f>
        <v/>
      </c>
      <c r="P330" s="139" t="str">
        <f>IF(1=1,IF(M330="","",IF(AND(ISNUMBER(M330),M330&lt;1,N330="kg"),MAX(1,ROUND(M330*1000,0)),IF(AND(ISNUMBER(M330),M330&lt;1,N330="L"),MAX(1,ROUND(M330*100,0)),ROUND(M330,3)))),N("O31"))</f>
        <v/>
      </c>
      <c r="Q330" s="140" t="str">
        <f>IF(1=1,IF(M330="","",IF(AND(ISNUMBER(M330),M330&lt;1,N330="kg"),"g",IF(AND(ISNUMBER(M330),M330&lt;1,N330="L"),"cl",N330))),N("P31"))</f>
        <v/>
      </c>
      <c r="R330" s="161" t="str">
        <f>IF(1=1,IF(E330="","",IF(F330="","A CONTROLER",IF(NOT(ISNUMBER(F330)),"TEXTE",IF(OR(L330="",L330&lt;=0),"COMMANDE PRINCIPALE INCOMPLETE",IF(G330="","UNITE MANQUANTE",IF(COUNTIF(B384:B428,AE330)=0,"UNITE A CONTROLER","OK")))))),N("Q9"))</f>
        <v/>
      </c>
      <c r="S330" s="105"/>
      <c r="T330" s="141">
        <f t="shared" si="19"/>
        <v>0</v>
      </c>
      <c r="U330" s="133" t="str">
        <f>IF(1=1,IF(E330="","",U305),N("S31"))</f>
        <v/>
      </c>
      <c r="V330" s="133" t="str">
        <f>IF(1=1,IF(E330="","",V305),N("T31"))</f>
        <v/>
      </c>
      <c r="W330" s="135" t="str">
        <f>IF(1=1,IF(OR(U330="",V330="",NOT(ISNUMBER(U330)),NOT(ISNUMBER(V330)),U330=0),"",V330/U330),N("U31"))</f>
        <v/>
      </c>
      <c r="X330" s="136" t="str">
        <f>IF(1=1,IF(OR(W330="",NOT(ISNUMBER(F330))),"",F330*W330*IFERROR(INDEX(D384:D428,MATCH(AE330,B384:B428,0)),1)),N("V7"))</f>
        <v/>
      </c>
      <c r="Y330" s="137" t="str">
        <f>IF(1=1,IF(F330="","",IF(G330="","",IFERROR(INDEX(E384:E428,MATCH(AE330,B384:B428,0)),G330&amp;""))),N("W6"))</f>
        <v/>
      </c>
      <c r="Z330" s="142" t="str">
        <f>IF(1=1,IF(X330="","",IF(AND(ISNUMBER(X330),X330&lt;1,Y330="kg"),MAX(1,ROUND(X330*1000,0)),IF(AND(ISNUMBER(X330),X330&lt;1,Y330="L"),MAX(1,ROUND(X330*100,0)),ROUND(X330,3)))),N("X31"))</f>
        <v/>
      </c>
      <c r="AA330" s="143" t="str">
        <f>IF(1=1,IF(X330="","",IF(AND(ISNUMBER(X330),X330&lt;1,Y330="kg"),"g",IF(AND(ISNUMBER(X330),X330&lt;1,Y330="L"),"cl",Y330))),N("Y31"))</f>
        <v/>
      </c>
      <c r="AB330" s="123" t="str">
        <f>IF(1=1,IF(E330="","",IF(F330="","A CONTROLER",IF(NOT(ISNUMBER(F330)),"TEXTE",IF(OR(W330="",W330&lt;=0),"COMMANDE COUVERTS INCOMPLETE",IF(G330="","UNITE MANQUANTE",IF(COUNTIF(B384:B428,AE330)=0,"UNITE A CONTROLER","OK")))))),N("Z6"))</f>
        <v/>
      </c>
      <c r="AD330" s="144" t="str">
        <f>IF(1=1,IF(E330="","",AD305),N("AB31"))</f>
        <v/>
      </c>
      <c r="AE330" s="125" t="str">
        <f>IF(1=1,IF(G330="","",UPPER(TRIM(SUBSTITUTE(SUBSTITUTE(G330&amp;"",CHAR(160)," ")," "," ")))),N("AC31"))</f>
        <v/>
      </c>
      <c r="AG330" s="5" t="s">
        <v>49</v>
      </c>
    </row>
    <row r="331" spans="1:33" ht="15.75" x14ac:dyDescent="0.25">
      <c r="A331" s="126" t="str">
        <f>IF(1=1,IF(E331="","",A305),N("A32"))</f>
        <v/>
      </c>
      <c r="B331" s="127" t="str">
        <f>IF(1=1,IF(E331="","",B305),N("B32"))</f>
        <v/>
      </c>
      <c r="C331" s="127"/>
      <c r="D331" s="129" t="str">
        <f>IF(ISBLANK(E331),"",LARGE(D305:D330,1)+1)</f>
        <v/>
      </c>
      <c r="E331" s="130"/>
      <c r="F331" s="131"/>
      <c r="G331" s="170"/>
      <c r="H331" s="105"/>
      <c r="I331" s="132" t="str">
        <f>IF(1=1,IF(E331="","",I305),N("H32"))</f>
        <v/>
      </c>
      <c r="J331" s="133" t="str">
        <f>IF(1=1,IF(E331="","",J305),N("I32"))</f>
        <v/>
      </c>
      <c r="K331" s="134" t="str">
        <f>IF(1=1,IF(E331="","",K305),N("J32"))</f>
        <v/>
      </c>
      <c r="L331" s="135" t="str">
        <f>IF(1=1,IF(OR(J331="",O331="",NOT(ISNUMBER(J331)),NOT(ISNUMBER(O331)),J331=0),"",O331/J331),N("L32"))</f>
        <v/>
      </c>
      <c r="M331" s="136" t="str">
        <f>IF(1=1,IF(OR(L331="",NOT(ISNUMBER(F331))),"",F331*L331*IFERROR(INDEX(D384:D428,MATCH(AE331,B384:B428,0)),1)),N("M13"))</f>
        <v/>
      </c>
      <c r="N331" s="137" t="str">
        <f>IF(1=1,IF(F331="","",IF(G331="","",IFERROR(INDEX(E384:E428,MATCH(AE331,B384:B428,0)),G331&amp;""))),N("N6"))</f>
        <v/>
      </c>
      <c r="O331" s="138" t="str">
        <f>IF(1=1,IF(E331="","",O305),N("K32"))</f>
        <v/>
      </c>
      <c r="P331" s="139" t="str">
        <f>IF(1=1,IF(M331="","",IF(AND(ISNUMBER(M331),M331&lt;1,N331="kg"),MAX(1,ROUND(M331*1000,0)),IF(AND(ISNUMBER(M331),M331&lt;1,N331="L"),MAX(1,ROUND(M331*100,0)),ROUND(M331,3)))),N("O32"))</f>
        <v/>
      </c>
      <c r="Q331" s="140" t="str">
        <f>IF(1=1,IF(M331="","",IF(AND(ISNUMBER(M331),M331&lt;1,N331="kg"),"g",IF(AND(ISNUMBER(M331),M331&lt;1,N331="L"),"cl",N331))),N("P32"))</f>
        <v/>
      </c>
      <c r="R331" s="161" t="str">
        <f>IF(1=1,IF(E331="","",IF(F331="","A CONTROLER",IF(NOT(ISNUMBER(F331)),"TEXTE",IF(OR(L331="",L331&lt;=0),"COMMANDE PRINCIPALE INCOMPLETE",IF(G331="","UNITE MANQUANTE",IF(COUNTIF(B384:B428,AE331)=0,"UNITE A CONTROLER","OK")))))),N("Q9"))</f>
        <v/>
      </c>
      <c r="S331" s="105"/>
      <c r="T331" s="141">
        <f t="shared" si="19"/>
        <v>0</v>
      </c>
      <c r="U331" s="133" t="str">
        <f>IF(1=1,IF(E331="","",U305),N("S32"))</f>
        <v/>
      </c>
      <c r="V331" s="133" t="str">
        <f>IF(1=1,IF(E331="","",V305),N("T32"))</f>
        <v/>
      </c>
      <c r="W331" s="135" t="str">
        <f>IF(1=1,IF(OR(U331="",V331="",NOT(ISNUMBER(U331)),NOT(ISNUMBER(V331)),U331=0),"",V331/U331),N("U32"))</f>
        <v/>
      </c>
      <c r="X331" s="136" t="str">
        <f>IF(1=1,IF(OR(W331="",NOT(ISNUMBER(F331))),"",F331*W331*IFERROR(INDEX(D384:D428,MATCH(AE331,B384:B428,0)),1)),N("V7"))</f>
        <v/>
      </c>
      <c r="Y331" s="137" t="str">
        <f>IF(1=1,IF(F331="","",IF(G331="","",IFERROR(INDEX(E384:E428,MATCH(AE331,B384:B428,0)),G331&amp;""))),N("W6"))</f>
        <v/>
      </c>
      <c r="Z331" s="142" t="str">
        <f>IF(1=1,IF(X331="","",IF(AND(ISNUMBER(X331),X331&lt;1,Y331="kg"),MAX(1,ROUND(X331*1000,0)),IF(AND(ISNUMBER(X331),X331&lt;1,Y331="L"),MAX(1,ROUND(X331*100,0)),ROUND(X331,3)))),N("X32"))</f>
        <v/>
      </c>
      <c r="AA331" s="143" t="str">
        <f>IF(1=1,IF(X331="","",IF(AND(ISNUMBER(X331),X331&lt;1,Y331="kg"),"g",IF(AND(ISNUMBER(X331),X331&lt;1,Y331="L"),"cl",Y331))),N("Y32"))</f>
        <v/>
      </c>
      <c r="AB331" s="123" t="str">
        <f>IF(1=1,IF(E331="","",IF(F331="","A CONTROLER",IF(NOT(ISNUMBER(F331)),"TEXTE",IF(OR(W331="",W331&lt;=0),"COMMANDE COUVERTS INCOMPLETE",IF(G331="","UNITE MANQUANTE",IF(COUNTIF(B384:B428,AE331)=0,"UNITE A CONTROLER","OK")))))),N("Z6"))</f>
        <v/>
      </c>
      <c r="AD331" s="144" t="str">
        <f>IF(1=1,IF(E331="","",AD305),N("AB32"))</f>
        <v/>
      </c>
      <c r="AE331" s="125" t="str">
        <f>IF(1=1,IF(G331="","",UPPER(TRIM(SUBSTITUTE(SUBSTITUTE(G331&amp;"",CHAR(160)," ")," "," ")))),N("AC32"))</f>
        <v/>
      </c>
      <c r="AG331" s="5" t="s">
        <v>50</v>
      </c>
    </row>
    <row r="332" spans="1:33" ht="24" customHeight="1" x14ac:dyDescent="0.25">
      <c r="A332" s="126" t="str">
        <f>IF(1=1,IF(E332="","",A305),N("A33"))</f>
        <v/>
      </c>
      <c r="B332" s="127" t="str">
        <f>IF(1=1,IF(E332="","",B305),N("B33"))</f>
        <v/>
      </c>
      <c r="C332" s="127"/>
      <c r="D332" s="129" t="str">
        <f>IF(ISBLANK(E332),"",LARGE(D305:D331,1)+1)</f>
        <v/>
      </c>
      <c r="E332" s="130"/>
      <c r="F332" s="131"/>
      <c r="G332" s="170"/>
      <c r="H332" s="105"/>
      <c r="I332" s="132" t="str">
        <f>IF(1=1,IF(E332="","",I305),N("H33"))</f>
        <v/>
      </c>
      <c r="J332" s="133" t="str">
        <f>IF(1=1,IF(E332="","",J305),N("I33"))</f>
        <v/>
      </c>
      <c r="K332" s="134" t="str">
        <f>IF(1=1,IF(E332="","",K305),N("J33"))</f>
        <v/>
      </c>
      <c r="L332" s="135" t="str">
        <f>IF(1=1,IF(OR(J332="",O332="",NOT(ISNUMBER(J332)),NOT(ISNUMBER(O332)),J332=0),"",O332/J332),N("L33"))</f>
        <v/>
      </c>
      <c r="M332" s="136" t="str">
        <f>IF(1=1,IF(OR(L332="",NOT(ISNUMBER(F332))),"",F332*L332*IFERROR(INDEX(D384:D428,MATCH(AE332,B384:B428,0)),1)),N("M13"))</f>
        <v/>
      </c>
      <c r="N332" s="137" t="str">
        <f>IF(1=1,IF(F332="","",IF(G332="","",IFERROR(INDEX(E384:E428,MATCH(AE332,B384:B428,0)),G332&amp;""))),N("N6"))</f>
        <v/>
      </c>
      <c r="O332" s="138" t="str">
        <f>IF(1=1,IF(E332="","",O305),N("K33"))</f>
        <v/>
      </c>
      <c r="P332" s="139" t="str">
        <f>IF(1=1,IF(M332="","",IF(AND(ISNUMBER(M332),M332&lt;1,N332="kg"),MAX(1,ROUND(M332*1000,0)),IF(AND(ISNUMBER(M332),M332&lt;1,N332="L"),MAX(1,ROUND(M332*100,0)),ROUND(M332,3)))),N("O33"))</f>
        <v/>
      </c>
      <c r="Q332" s="140" t="str">
        <f>IF(1=1,IF(M332="","",IF(AND(ISNUMBER(M332),M332&lt;1,N332="kg"),"g",IF(AND(ISNUMBER(M332),M332&lt;1,N332="L"),"cl",N332))),N("P33"))</f>
        <v/>
      </c>
      <c r="R332" s="161" t="str">
        <f>IF(1=1,IF(E332="","",IF(F332="","A CONTROLER",IF(NOT(ISNUMBER(F332)),"TEXTE",IF(OR(L332="",L332&lt;=0),"COMMANDE PRINCIPALE INCOMPLETE",IF(G332="","UNITE MANQUANTE",IF(COUNTIF(B384:B428,AE332)=0,"UNITE A CONTROLER","OK")))))),N("Q9"))</f>
        <v/>
      </c>
      <c r="S332" s="105"/>
      <c r="T332" s="141">
        <f t="shared" si="19"/>
        <v>0</v>
      </c>
      <c r="U332" s="133" t="str">
        <f>IF(1=1,IF(E332="","",U305),N("S33"))</f>
        <v/>
      </c>
      <c r="V332" s="133" t="str">
        <f>IF(1=1,IF(E332="","",V305),N("T33"))</f>
        <v/>
      </c>
      <c r="W332" s="135" t="str">
        <f>IF(1=1,IF(OR(U332="",V332="",NOT(ISNUMBER(U332)),NOT(ISNUMBER(V332)),U332=0),"",V332/U332),N("U33"))</f>
        <v/>
      </c>
      <c r="X332" s="136" t="str">
        <f>IF(1=1,IF(OR(W332="",NOT(ISNUMBER(F332))),"",F332*W332*IFERROR(INDEX(D384:D428,MATCH(AE332,B384:B428,0)),1)),N("V7"))</f>
        <v/>
      </c>
      <c r="Y332" s="137" t="str">
        <f>IF(1=1,IF(F332="","",IF(G332="","",IFERROR(INDEX(E384:E428,MATCH(AE332,B384:B428,0)),G332&amp;""))),N("W6"))</f>
        <v/>
      </c>
      <c r="Z332" s="142" t="str">
        <f>IF(1=1,IF(X332="","",IF(AND(ISNUMBER(X332),X332&lt;1,Y332="kg"),MAX(1,ROUND(X332*1000,0)),IF(AND(ISNUMBER(X332),X332&lt;1,Y332="L"),MAX(1,ROUND(X332*100,0)),ROUND(X332,3)))),N("X33"))</f>
        <v/>
      </c>
      <c r="AA332" s="143" t="str">
        <f>IF(1=1,IF(X332="","",IF(AND(ISNUMBER(X332),X332&lt;1,Y332="kg"),"g",IF(AND(ISNUMBER(X332),X332&lt;1,Y332="L"),"cl",Y332))),N("Y33"))</f>
        <v/>
      </c>
      <c r="AB332" s="123" t="str">
        <f>IF(1=1,IF(E332="","",IF(F332="","A CONTROLER",IF(NOT(ISNUMBER(F332)),"TEXTE",IF(OR(W332="",W332&lt;=0),"COMMANDE COUVERTS INCOMPLETE",IF(G332="","UNITE MANQUANTE",IF(COUNTIF(B384:B428,AE332)=0,"UNITE A CONTROLER","OK")))))),N("Z6"))</f>
        <v/>
      </c>
      <c r="AD332" s="144" t="str">
        <f>IF(1=1,IF(E332="","",AD305),N("AB33"))</f>
        <v/>
      </c>
      <c r="AE332" s="125" t="str">
        <f>IF(1=1,IF(G332="","",UPPER(TRIM(SUBSTITUTE(SUBSTITUTE(G332&amp;"",CHAR(160)," ")," "," ")))),N("AC33"))</f>
        <v/>
      </c>
      <c r="AG332" s="244" t="s">
        <v>51</v>
      </c>
    </row>
    <row r="333" spans="1:33" ht="15.75" x14ac:dyDescent="0.25">
      <c r="A333" s="126" t="str">
        <f>IF(1=1,IF(E333="","",A305),N("A34"))</f>
        <v/>
      </c>
      <c r="B333" s="127" t="str">
        <f>IF(1=1,IF(E333="","",B305),N("B34"))</f>
        <v/>
      </c>
      <c r="C333" s="127"/>
      <c r="D333" s="129" t="str">
        <f>IF(ISBLANK(E333),"",LARGE(D305:D332,1)+1)</f>
        <v/>
      </c>
      <c r="E333" s="130"/>
      <c r="F333" s="131"/>
      <c r="G333" s="170"/>
      <c r="H333" s="105"/>
      <c r="I333" s="132" t="str">
        <f>IF(1=1,IF(E333="","",I305),N("H34"))</f>
        <v/>
      </c>
      <c r="J333" s="133" t="str">
        <f>IF(1=1,IF(E333="","",J305),N("I34"))</f>
        <v/>
      </c>
      <c r="K333" s="134" t="str">
        <f>IF(1=1,IF(E333="","",K305),N("J34"))</f>
        <v/>
      </c>
      <c r="L333" s="135" t="str">
        <f>IF(1=1,IF(OR(J333="",O333="",NOT(ISNUMBER(J333)),NOT(ISNUMBER(O333)),J333=0),"",O333/J333),N("L34"))</f>
        <v/>
      </c>
      <c r="M333" s="136" t="str">
        <f>IF(1=1,IF(OR(L333="",NOT(ISNUMBER(F333))),"",F333*L333*IFERROR(INDEX(D384:D428,MATCH(AE333,B384:B428,0)),1)),N("M13"))</f>
        <v/>
      </c>
      <c r="N333" s="137" t="str">
        <f>IF(1=1,IF(F333="","",IF(G333="","",IFERROR(INDEX(E384:E428,MATCH(AE333,B384:B428,0)),G333&amp;""))),N("N6"))</f>
        <v/>
      </c>
      <c r="O333" s="138" t="str">
        <f>IF(1=1,IF(E333="","",O305),N("K34"))</f>
        <v/>
      </c>
      <c r="P333" s="139" t="str">
        <f>IF(1=1,IF(M333="","",IF(AND(ISNUMBER(M333),M333&lt;1,N333="kg"),MAX(1,ROUND(M333*1000,0)),IF(AND(ISNUMBER(M333),M333&lt;1,N333="L"),MAX(1,ROUND(M333*100,0)),ROUND(M333,3)))),N("O34"))</f>
        <v/>
      </c>
      <c r="Q333" s="140" t="str">
        <f>IF(1=1,IF(M333="","",IF(AND(ISNUMBER(M333),M333&lt;1,N333="kg"),"g",IF(AND(ISNUMBER(M333),M333&lt;1,N333="L"),"cl",N333))),N("P34"))</f>
        <v/>
      </c>
      <c r="R333" s="161" t="str">
        <f>IF(1=1,IF(E333="","",IF(F333="","A CONTROLER",IF(NOT(ISNUMBER(F333)),"TEXTE",IF(OR(L333="",L333&lt;=0),"COMMANDE PRINCIPALE INCOMPLETE",IF(G333="","UNITE MANQUANTE",IF(COUNTIF(B384:B428,AE333)=0,"UNITE A CONTROLER","OK")))))),N("Q9"))</f>
        <v/>
      </c>
      <c r="S333" s="105"/>
      <c r="T333" s="141">
        <f t="shared" si="19"/>
        <v>0</v>
      </c>
      <c r="U333" s="133" t="str">
        <f>IF(1=1,IF(E333="","",U305),N("S34"))</f>
        <v/>
      </c>
      <c r="V333" s="133" t="str">
        <f>IF(1=1,IF(E333="","",V305),N("T34"))</f>
        <v/>
      </c>
      <c r="W333" s="135" t="str">
        <f>IF(1=1,IF(OR(U333="",V333="",NOT(ISNUMBER(U333)),NOT(ISNUMBER(V333)),U333=0),"",V333/U333),N("U34"))</f>
        <v/>
      </c>
      <c r="X333" s="136" t="str">
        <f>IF(1=1,IF(OR(W333="",NOT(ISNUMBER(F333))),"",F333*W333*IFERROR(INDEX(D384:D428,MATCH(AE333,B384:B428,0)),1)),N("V7"))</f>
        <v/>
      </c>
      <c r="Y333" s="137" t="str">
        <f>IF(1=1,IF(F333="","",IF(G333="","",IFERROR(INDEX(E384:E428,MATCH(AE333,B384:B428,0)),G333&amp;""))),N("W6"))</f>
        <v/>
      </c>
      <c r="Z333" s="142" t="str">
        <f>IF(1=1,IF(X333="","",IF(AND(ISNUMBER(X333),X333&lt;1,Y333="kg"),MAX(1,ROUND(X333*1000,0)),IF(AND(ISNUMBER(X333),X333&lt;1,Y333="L"),MAX(1,ROUND(X333*100,0)),ROUND(X333,3)))),N("X34"))</f>
        <v/>
      </c>
      <c r="AA333" s="143" t="str">
        <f>IF(1=1,IF(X333="","",IF(AND(ISNUMBER(X333),X333&lt;1,Y333="kg"),"g",IF(AND(ISNUMBER(X333),X333&lt;1,Y333="L"),"cl",Y333))),N("Y34"))</f>
        <v/>
      </c>
      <c r="AB333" s="123" t="str">
        <f>IF(1=1,IF(E333="","",IF(F333="","A CONTROLER",IF(NOT(ISNUMBER(F333)),"TEXTE",IF(OR(W333="",W333&lt;=0),"COMMANDE COUVERTS INCOMPLETE",IF(G333="","UNITE MANQUANTE",IF(COUNTIF(B384:B428,AE333)=0,"UNITE A CONTROLER","OK")))))),N("Z6"))</f>
        <v/>
      </c>
      <c r="AD333" s="144" t="str">
        <f>IF(1=1,IF(E333="","",AD305),N("AB34"))</f>
        <v/>
      </c>
      <c r="AE333" s="125" t="str">
        <f>IF(1=1,IF(G333="","",UPPER(TRIM(SUBSTITUTE(SUBSTITUTE(G333&amp;"",CHAR(160)," ")," "," ")))),N("AC34"))</f>
        <v/>
      </c>
      <c r="AG333" s="244" t="s">
        <v>54</v>
      </c>
    </row>
    <row r="334" spans="1:33" ht="15.75" x14ac:dyDescent="0.25">
      <c r="A334" s="126" t="str">
        <f>IF(1=1,IF(E334="","",A305),N("A35"))</f>
        <v/>
      </c>
      <c r="B334" s="127" t="str">
        <f>IF(1=1,IF(E334="","",B305),N("B35"))</f>
        <v/>
      </c>
      <c r="C334" s="127"/>
      <c r="D334" s="129" t="str">
        <f>IF(ISBLANK(E334),"",LARGE(D305:D333,1)+1)</f>
        <v/>
      </c>
      <c r="E334" s="130"/>
      <c r="F334" s="131"/>
      <c r="G334" s="170"/>
      <c r="H334" s="105"/>
      <c r="I334" s="132" t="str">
        <f>IF(1=1,IF(E334="","",I305),N("H35"))</f>
        <v/>
      </c>
      <c r="J334" s="133" t="str">
        <f>IF(1=1,IF(E334="","",J305),N("I35"))</f>
        <v/>
      </c>
      <c r="K334" s="134" t="str">
        <f>IF(1=1,IF(E334="","",K305),N("J35"))</f>
        <v/>
      </c>
      <c r="L334" s="135" t="str">
        <f>IF(1=1,IF(OR(J334="",O334="",NOT(ISNUMBER(J334)),NOT(ISNUMBER(O334)),J334=0),"",O334/J334),N("L35"))</f>
        <v/>
      </c>
      <c r="M334" s="136" t="str">
        <f>IF(1=1,IF(OR(L334="",NOT(ISNUMBER(F334))),"",F334*L334*IFERROR(INDEX(D384:D428,MATCH(AE334,B384:B428,0)),1)),N("M13"))</f>
        <v/>
      </c>
      <c r="N334" s="137" t="str">
        <f>IF(1=1,IF(F334="","",IF(G334="","",IFERROR(INDEX(E384:E428,MATCH(AE334,B384:B428,0)),G334&amp;""))),N("N6"))</f>
        <v/>
      </c>
      <c r="O334" s="138" t="str">
        <f>IF(1=1,IF(E334="","",O305),N("K35"))</f>
        <v/>
      </c>
      <c r="P334" s="139" t="str">
        <f>IF(1=1,IF(M334="","",IF(AND(ISNUMBER(M334),M334&lt;1,N334="kg"),MAX(1,ROUND(M334*1000,0)),IF(AND(ISNUMBER(M334),M334&lt;1,N334="L"),MAX(1,ROUND(M334*100,0)),ROUND(M334,3)))),N("O35"))</f>
        <v/>
      </c>
      <c r="Q334" s="140" t="str">
        <f>IF(1=1,IF(M334="","",IF(AND(ISNUMBER(M334),M334&lt;1,N334="kg"),"g",IF(AND(ISNUMBER(M334),M334&lt;1,N334="L"),"cl",N334))),N("P35"))</f>
        <v/>
      </c>
      <c r="R334" s="161" t="str">
        <f>IF(1=1,IF(E334="","",IF(F334="","A CONTROLER",IF(NOT(ISNUMBER(F334)),"TEXTE",IF(OR(L334="",L334&lt;=0),"COMMANDE PRINCIPALE INCOMPLETE",IF(G334="","UNITE MANQUANTE",IF(COUNTIF(B384:B428,AE334)=0,"UNITE A CONTROLER","OK")))))),N("Q9"))</f>
        <v/>
      </c>
      <c r="S334" s="105"/>
      <c r="T334" s="141">
        <f t="shared" si="19"/>
        <v>0</v>
      </c>
      <c r="U334" s="133" t="str">
        <f>IF(1=1,IF(E334="","",U305),N("S35"))</f>
        <v/>
      </c>
      <c r="V334" s="133" t="str">
        <f>IF(1=1,IF(E334="","",V305),N("T35"))</f>
        <v/>
      </c>
      <c r="W334" s="135" t="str">
        <f>IF(1=1,IF(OR(U334="",V334="",NOT(ISNUMBER(U334)),NOT(ISNUMBER(V334)),U334=0),"",V334/U334),N("U35"))</f>
        <v/>
      </c>
      <c r="X334" s="136" t="str">
        <f>IF(1=1,IF(OR(W334="",NOT(ISNUMBER(F334))),"",F334*W334*IFERROR(INDEX(D384:D428,MATCH(AE334,B384:B428,0)),1)),N("V7"))</f>
        <v/>
      </c>
      <c r="Y334" s="137" t="str">
        <f>IF(1=1,IF(F334="","",IF(G334="","",IFERROR(INDEX(E384:E428,MATCH(AE334,B384:B428,0)),G334&amp;""))),N("W6"))</f>
        <v/>
      </c>
      <c r="Z334" s="142" t="str">
        <f>IF(1=1,IF(X334="","",IF(AND(ISNUMBER(X334),X334&lt;1,Y334="kg"),MAX(1,ROUND(X334*1000,0)),IF(AND(ISNUMBER(X334),X334&lt;1,Y334="L"),MAX(1,ROUND(X334*100,0)),ROUND(X334,3)))),N("X35"))</f>
        <v/>
      </c>
      <c r="AA334" s="143" t="str">
        <f>IF(1=1,IF(X334="","",IF(AND(ISNUMBER(X334),X334&lt;1,Y334="kg"),"g",IF(AND(ISNUMBER(X334),X334&lt;1,Y334="L"),"cl",Y334))),N("Y35"))</f>
        <v/>
      </c>
      <c r="AB334" s="123" t="str">
        <f>IF(1=1,IF(E334="","",IF(F334="","A CONTROLER",IF(NOT(ISNUMBER(F334)),"TEXTE",IF(OR(W334="",W334&lt;=0),"COMMANDE COUVERTS INCOMPLETE",IF(G334="","UNITE MANQUANTE",IF(COUNTIF(B384:B428,AE334)=0,"UNITE A CONTROLER","OK")))))),N("Z6"))</f>
        <v/>
      </c>
      <c r="AD334" s="144" t="str">
        <f>IF(1=1,IF(E334="","",AD305),N("AB35"))</f>
        <v/>
      </c>
      <c r="AE334" s="125" t="str">
        <f>IF(1=1,IF(G334="","",UPPER(TRIM(SUBSTITUTE(SUBSTITUTE(G334&amp;"",CHAR(160)," ")," "," ")))),N("AC35"))</f>
        <v/>
      </c>
      <c r="AG334" s="244" t="s">
        <v>56</v>
      </c>
    </row>
    <row r="335" spans="1:33" ht="15.75" x14ac:dyDescent="0.25">
      <c r="A335" s="126" t="str">
        <f>IF(1=1,IF(E335="","",A305),N("A36"))</f>
        <v/>
      </c>
      <c r="B335" s="127" t="str">
        <f>IF(1=1,IF(E335="","",B305),N("B36"))</f>
        <v/>
      </c>
      <c r="C335" s="127"/>
      <c r="D335" s="129" t="str">
        <f>IF(ISBLANK(E335),"",LARGE(D305:D334,1)+1)</f>
        <v/>
      </c>
      <c r="E335" s="130"/>
      <c r="F335" s="131"/>
      <c r="G335" s="170"/>
      <c r="H335" s="105"/>
      <c r="I335" s="132" t="str">
        <f>IF(1=1,IF(E335="","",I305),N("H36"))</f>
        <v/>
      </c>
      <c r="J335" s="133" t="str">
        <f>IF(1=1,IF(E335="","",J305),N("I36"))</f>
        <v/>
      </c>
      <c r="K335" s="134" t="str">
        <f>IF(1=1,IF(E335="","",K305),N("J36"))</f>
        <v/>
      </c>
      <c r="L335" s="135" t="str">
        <f>IF(1=1,IF(OR(J335="",O335="",NOT(ISNUMBER(J335)),NOT(ISNUMBER(O335)),J335=0),"",O335/J335),N("L36"))</f>
        <v/>
      </c>
      <c r="M335" s="136" t="str">
        <f>IF(1=1,IF(OR(L335="",NOT(ISNUMBER(F335))),"",F335*L335*IFERROR(INDEX(D384:D428,MATCH(AE335,B384:B428,0)),1)),N("M13"))</f>
        <v/>
      </c>
      <c r="N335" s="137" t="str">
        <f>IF(1=1,IF(F335="","",IF(G335="","",IFERROR(INDEX(E384:E428,MATCH(AE335,B384:B428,0)),G335&amp;""))),N("N6"))</f>
        <v/>
      </c>
      <c r="O335" s="138" t="str">
        <f>IF(1=1,IF(E335="","",O305),N("K36"))</f>
        <v/>
      </c>
      <c r="P335" s="139" t="str">
        <f>IF(1=1,IF(M335="","",IF(AND(ISNUMBER(M335),M335&lt;1,N335="kg"),MAX(1,ROUND(M335*1000,0)),IF(AND(ISNUMBER(M335),M335&lt;1,N335="L"),MAX(1,ROUND(M335*100,0)),ROUND(M335,3)))),N("O36"))</f>
        <v/>
      </c>
      <c r="Q335" s="140" t="str">
        <f>IF(1=1,IF(M335="","",IF(AND(ISNUMBER(M335),M335&lt;1,N335="kg"),"g",IF(AND(ISNUMBER(M335),M335&lt;1,N335="L"),"cl",N335))),N("P36"))</f>
        <v/>
      </c>
      <c r="R335" s="161" t="str">
        <f>IF(1=1,IF(E335="","",IF(F335="","A CONTROLER",IF(NOT(ISNUMBER(F335)),"TEXTE",IF(OR(L335="",L335&lt;=0),"COMMANDE PRINCIPALE INCOMPLETE",IF(G335="","UNITE MANQUANTE",IF(COUNTIF(B384:B428,AE335)=0,"UNITE A CONTROLER","OK")))))),N("Q9"))</f>
        <v/>
      </c>
      <c r="S335" s="105"/>
      <c r="T335" s="141">
        <f t="shared" si="19"/>
        <v>0</v>
      </c>
      <c r="U335" s="133" t="str">
        <f>IF(1=1,IF(E335="","",U305),N("S36"))</f>
        <v/>
      </c>
      <c r="V335" s="133" t="str">
        <f>IF(1=1,IF(E335="","",V305),N("T36"))</f>
        <v/>
      </c>
      <c r="W335" s="135" t="str">
        <f>IF(1=1,IF(OR(U335="",V335="",NOT(ISNUMBER(U335)),NOT(ISNUMBER(V335)),U335=0),"",V335/U335),N("U36"))</f>
        <v/>
      </c>
      <c r="X335" s="136" t="str">
        <f>IF(1=1,IF(OR(W335="",NOT(ISNUMBER(F335))),"",F335*W335*IFERROR(INDEX(D384:D428,MATCH(AE335,B384:B428,0)),1)),N("V7"))</f>
        <v/>
      </c>
      <c r="Y335" s="137" t="str">
        <f>IF(1=1,IF(F335="","",IF(G335="","",IFERROR(INDEX(E384:E428,MATCH(AE335,B384:B428,0)),G335&amp;""))),N("W6"))</f>
        <v/>
      </c>
      <c r="Z335" s="142" t="str">
        <f>IF(1=1,IF(X335="","",IF(AND(ISNUMBER(X335),X335&lt;1,Y335="kg"),MAX(1,ROUND(X335*1000,0)),IF(AND(ISNUMBER(X335),X335&lt;1,Y335="L"),MAX(1,ROUND(X335*100,0)),ROUND(X335,3)))),N("X36"))</f>
        <v/>
      </c>
      <c r="AA335" s="143" t="str">
        <f>IF(1=1,IF(X335="","",IF(AND(ISNUMBER(X335),X335&lt;1,Y335="kg"),"g",IF(AND(ISNUMBER(X335),X335&lt;1,Y335="L"),"cl",Y335))),N("Y36"))</f>
        <v/>
      </c>
      <c r="AB335" s="123" t="str">
        <f>IF(1=1,IF(E335="","",IF(F335="","A CONTROLER",IF(NOT(ISNUMBER(F335)),"TEXTE",IF(OR(W335="",W335&lt;=0),"COMMANDE COUVERTS INCOMPLETE",IF(G335="","UNITE MANQUANTE",IF(COUNTIF(B384:B428,AE335)=0,"UNITE A CONTROLER","OK")))))),N("Z6"))</f>
        <v/>
      </c>
      <c r="AD335" s="144" t="str">
        <f>IF(1=1,IF(E335="","",AD305),N("AB36"))</f>
        <v/>
      </c>
      <c r="AE335" s="125" t="str">
        <f>IF(1=1,IF(G335="","",UPPER(TRIM(SUBSTITUTE(SUBSTITUTE(G335&amp;"",CHAR(160)," ")," "," ")))),N("AC36"))</f>
        <v/>
      </c>
      <c r="AG335" s="244" t="s">
        <v>58</v>
      </c>
    </row>
    <row r="336" spans="1:33" ht="15.75" x14ac:dyDescent="0.25">
      <c r="A336" s="126" t="str">
        <f>IF(1=1,IF(E336="","",A305),N("A37"))</f>
        <v/>
      </c>
      <c r="B336" s="127" t="str">
        <f>IF(1=1,IF(E336="","",B305),N("B37"))</f>
        <v/>
      </c>
      <c r="C336" s="127"/>
      <c r="D336" s="129" t="str">
        <f>IF(ISBLANK(E336),"",LARGE(D305:D335,1)+1)</f>
        <v/>
      </c>
      <c r="E336" s="130"/>
      <c r="F336" s="131"/>
      <c r="G336" s="170"/>
      <c r="H336" s="105"/>
      <c r="I336" s="132" t="str">
        <f>IF(1=1,IF(E336="","",I305),N("H37"))</f>
        <v/>
      </c>
      <c r="J336" s="133" t="str">
        <f>IF(1=1,IF(E336="","",J305),N("I37"))</f>
        <v/>
      </c>
      <c r="K336" s="134" t="str">
        <f>IF(1=1,IF(E336="","",K305),N("J37"))</f>
        <v/>
      </c>
      <c r="L336" s="135" t="str">
        <f>IF(1=1,IF(OR(J336="",O336="",NOT(ISNUMBER(J336)),NOT(ISNUMBER(O336)),J336=0),"",O336/J336),N("L37"))</f>
        <v/>
      </c>
      <c r="M336" s="136" t="str">
        <f>IF(1=1,IF(OR(L336="",NOT(ISNUMBER(F336))),"",F336*L336*IFERROR(INDEX(D384:D428,MATCH(AE336,B384:B428,0)),1)),N("M13"))</f>
        <v/>
      </c>
      <c r="N336" s="137" t="str">
        <f>IF(1=1,IF(F336="","",IF(G336="","",IFERROR(INDEX(E384:E428,MATCH(AE336,B384:B428,0)),G336&amp;""))),N("N6"))</f>
        <v/>
      </c>
      <c r="O336" s="138" t="str">
        <f>IF(1=1,IF(E336="","",O305),N("K37"))</f>
        <v/>
      </c>
      <c r="P336" s="139" t="str">
        <f>IF(1=1,IF(M336="","",IF(AND(ISNUMBER(M336),M336&lt;1,N336="kg"),MAX(1,ROUND(M336*1000,0)),IF(AND(ISNUMBER(M336),M336&lt;1,N336="L"),MAX(1,ROUND(M336*100,0)),ROUND(M336,3)))),N("O37"))</f>
        <v/>
      </c>
      <c r="Q336" s="140" t="str">
        <f>IF(1=1,IF(M336="","",IF(AND(ISNUMBER(M336),M336&lt;1,N336="kg"),"g",IF(AND(ISNUMBER(M336),M336&lt;1,N336="L"),"cl",N336))),N("P37"))</f>
        <v/>
      </c>
      <c r="R336" s="161" t="str">
        <f>IF(1=1,IF(E336="","",IF(F336="","A CONTROLER",IF(NOT(ISNUMBER(F336)),"TEXTE",IF(OR(L336="",L336&lt;=0),"COMMANDE PRINCIPALE INCOMPLETE",IF(G336="","UNITE MANQUANTE",IF(COUNTIF(B384:B428,AE336)=0,"UNITE A CONTROLER","OK")))))),N("Q9"))</f>
        <v/>
      </c>
      <c r="S336" s="105"/>
      <c r="T336" s="141">
        <f t="shared" si="19"/>
        <v>0</v>
      </c>
      <c r="U336" s="133" t="str">
        <f>IF(1=1,IF(E336="","",U305),N("S37"))</f>
        <v/>
      </c>
      <c r="V336" s="133" t="str">
        <f>IF(1=1,IF(E336="","",V305),N("T37"))</f>
        <v/>
      </c>
      <c r="W336" s="135" t="str">
        <f>IF(1=1,IF(OR(U336="",V336="",NOT(ISNUMBER(U336)),NOT(ISNUMBER(V336)),U336=0),"",V336/U336),N("U37"))</f>
        <v/>
      </c>
      <c r="X336" s="136" t="str">
        <f>IF(1=1,IF(OR(W336="",NOT(ISNUMBER(F336))),"",F336*W336*IFERROR(INDEX(D384:D428,MATCH(AE336,B384:B428,0)),1)),N("V7"))</f>
        <v/>
      </c>
      <c r="Y336" s="137" t="str">
        <f>IF(1=1,IF(F336="","",IF(G336="","",IFERROR(INDEX(E384:E428,MATCH(AE336,B384:B428,0)),G336&amp;""))),N("W6"))</f>
        <v/>
      </c>
      <c r="Z336" s="142" t="str">
        <f>IF(1=1,IF(X336="","",IF(AND(ISNUMBER(X336),X336&lt;1,Y336="kg"),MAX(1,ROUND(X336*1000,0)),IF(AND(ISNUMBER(X336),X336&lt;1,Y336="L"),MAX(1,ROUND(X336*100,0)),ROUND(X336,3)))),N("X37"))</f>
        <v/>
      </c>
      <c r="AA336" s="143" t="str">
        <f>IF(1=1,IF(X336="","",IF(AND(ISNUMBER(X336),X336&lt;1,Y336="kg"),"g",IF(AND(ISNUMBER(X336),X336&lt;1,Y336="L"),"cl",Y336))),N("Y37"))</f>
        <v/>
      </c>
      <c r="AB336" s="123" t="str">
        <f>IF(1=1,IF(E336="","",IF(F336="","A CONTROLER",IF(NOT(ISNUMBER(F336)),"TEXTE",IF(OR(W336="",W336&lt;=0),"COMMANDE COUVERTS INCOMPLETE",IF(G336="","UNITE MANQUANTE",IF(COUNTIF(B384:B428,AE336)=0,"UNITE A CONTROLER","OK")))))),N("Z6"))</f>
        <v/>
      </c>
      <c r="AD336" s="144" t="str">
        <f>IF(1=1,IF(E336="","",AD305),N("AB37"))</f>
        <v/>
      </c>
      <c r="AE336" s="125" t="str">
        <f>IF(1=1,IF(G336="","",UPPER(TRIM(SUBSTITUTE(SUBSTITUTE(G336&amp;"",CHAR(160)," ")," "," ")))),N("AC37"))</f>
        <v/>
      </c>
      <c r="AG336" s="244" t="s">
        <v>60</v>
      </c>
    </row>
    <row r="337" spans="1:33" ht="15.75" x14ac:dyDescent="0.25">
      <c r="A337" s="126" t="str">
        <f>IF(1=1,IF(E337="","",A305),N("A38"))</f>
        <v/>
      </c>
      <c r="B337" s="127" t="str">
        <f>IF(1=1,IF(E337="","",B305),N("B38"))</f>
        <v/>
      </c>
      <c r="C337" s="127"/>
      <c r="D337" s="129" t="str">
        <f>IF(ISBLANK(E337),"",LARGE(D305:D336,1)+1)</f>
        <v/>
      </c>
      <c r="E337" s="130"/>
      <c r="F337" s="131"/>
      <c r="G337" s="170"/>
      <c r="H337" s="105"/>
      <c r="I337" s="132" t="str">
        <f>IF(1=1,IF(E337="","",I305),N("H38"))</f>
        <v/>
      </c>
      <c r="J337" s="133" t="str">
        <f>IF(1=1,IF(E337="","",J305),N("I38"))</f>
        <v/>
      </c>
      <c r="K337" s="134" t="str">
        <f>IF(1=1,IF(E337="","",K305),N("J38"))</f>
        <v/>
      </c>
      <c r="L337" s="135" t="str">
        <f>IF(1=1,IF(OR(J337="",O337="",NOT(ISNUMBER(J337)),NOT(ISNUMBER(O337)),J337=0),"",O337/J337),N("L38"))</f>
        <v/>
      </c>
      <c r="M337" s="136" t="str">
        <f>IF(1=1,IF(OR(L337="",NOT(ISNUMBER(F337))),"",F337*L337*IFERROR(INDEX(D384:D428,MATCH(AE337,B384:B428,0)),1)),N("M13"))</f>
        <v/>
      </c>
      <c r="N337" s="137" t="str">
        <f>IF(1=1,IF(F337="","",IF(G337="","",IFERROR(INDEX(E384:E428,MATCH(AE337,B384:B428,0)),G337&amp;""))),N("N6"))</f>
        <v/>
      </c>
      <c r="O337" s="138" t="str">
        <f>IF(1=1,IF(E337="","",O305),N("K38"))</f>
        <v/>
      </c>
      <c r="P337" s="139" t="str">
        <f>IF(1=1,IF(M337="","",IF(AND(ISNUMBER(M337),M337&lt;1,N337="kg"),MAX(1,ROUND(M337*1000,0)),IF(AND(ISNUMBER(M337),M337&lt;1,N337="L"),MAX(1,ROUND(M337*100,0)),ROUND(M337,3)))),N("O38"))</f>
        <v/>
      </c>
      <c r="Q337" s="140" t="str">
        <f>IF(1=1,IF(M337="","",IF(AND(ISNUMBER(M337),M337&lt;1,N337="kg"),"g",IF(AND(ISNUMBER(M337),M337&lt;1,N337="L"),"cl",N337))),N("P38"))</f>
        <v/>
      </c>
      <c r="R337" s="161" t="str">
        <f>IF(1=1,IF(E337="","",IF(F337="","A CONTROLER",IF(NOT(ISNUMBER(F337)),"TEXTE",IF(OR(L337="",L337&lt;=0),"COMMANDE PRINCIPALE INCOMPLETE",IF(G337="","UNITE MANQUANTE",IF(COUNTIF(B384:B428,AE337)=0,"UNITE A CONTROLER","OK")))))),N("Q9"))</f>
        <v/>
      </c>
      <c r="S337" s="105"/>
      <c r="T337" s="141">
        <f t="shared" si="19"/>
        <v>0</v>
      </c>
      <c r="U337" s="133" t="str">
        <f>IF(1=1,IF(E337="","",U305),N("S38"))</f>
        <v/>
      </c>
      <c r="V337" s="133" t="str">
        <f>IF(1=1,IF(E337="","",V305),N("T38"))</f>
        <v/>
      </c>
      <c r="W337" s="135" t="str">
        <f>IF(1=1,IF(OR(U337="",V337="",NOT(ISNUMBER(U337)),NOT(ISNUMBER(V337)),U337=0),"",V337/U337),N("U38"))</f>
        <v/>
      </c>
      <c r="X337" s="136" t="str">
        <f>IF(1=1,IF(OR(W337="",NOT(ISNUMBER(F337))),"",F337*W337*IFERROR(INDEX(D384:D428,MATCH(AE337,B384:B428,0)),1)),N("V7"))</f>
        <v/>
      </c>
      <c r="Y337" s="137" t="str">
        <f>IF(1=1,IF(F337="","",IF(G337="","",IFERROR(INDEX(E384:E428,MATCH(AE337,B384:B428,0)),G337&amp;""))),N("W6"))</f>
        <v/>
      </c>
      <c r="Z337" s="142" t="str">
        <f>IF(1=1,IF(X337="","",IF(AND(ISNUMBER(X337),X337&lt;1,Y337="kg"),MAX(1,ROUND(X337*1000,0)),IF(AND(ISNUMBER(X337),X337&lt;1,Y337="L"),MAX(1,ROUND(X337*100,0)),ROUND(X337,3)))),N("X38"))</f>
        <v/>
      </c>
      <c r="AA337" s="143" t="str">
        <f>IF(1=1,IF(X337="","",IF(AND(ISNUMBER(X337),X337&lt;1,Y337="kg"),"g",IF(AND(ISNUMBER(X337),X337&lt;1,Y337="L"),"cl",Y337))),N("Y38"))</f>
        <v/>
      </c>
      <c r="AB337" s="123" t="str">
        <f>IF(1=1,IF(E337="","",IF(F337="","A CONTROLER",IF(NOT(ISNUMBER(F337)),"TEXTE",IF(OR(W337="",W337&lt;=0),"COMMANDE COUVERTS INCOMPLETE",IF(G337="","UNITE MANQUANTE",IF(COUNTIF(B384:B428,AE337)=0,"UNITE A CONTROLER","OK")))))),N("Z6"))</f>
        <v/>
      </c>
      <c r="AD337" s="144" t="str">
        <f>IF(1=1,IF(E337="","",AD305),N("AB38"))</f>
        <v/>
      </c>
      <c r="AE337" s="125" t="str">
        <f>IF(1=1,IF(G337="","",UPPER(TRIM(SUBSTITUTE(SUBSTITUTE(G337&amp;"",CHAR(160)," ")," "," ")))),N("AC38"))</f>
        <v/>
      </c>
      <c r="AG337" s="244" t="s">
        <v>62</v>
      </c>
    </row>
    <row r="338" spans="1:33" ht="15.75" x14ac:dyDescent="0.25">
      <c r="A338" s="126" t="str">
        <f>IF(1=1,IF(E338="","",A305),N("A39"))</f>
        <v/>
      </c>
      <c r="B338" s="127" t="str">
        <f>IF(1=1,IF(E338="","",B305),N("B39"))</f>
        <v/>
      </c>
      <c r="C338" s="127"/>
      <c r="D338" s="129" t="str">
        <f>IF(ISBLANK(E338),"",LARGE(D305:D337,1)+1)</f>
        <v/>
      </c>
      <c r="E338" s="130"/>
      <c r="F338" s="131"/>
      <c r="G338" s="170"/>
      <c r="H338" s="105"/>
      <c r="I338" s="132" t="str">
        <f>IF(1=1,IF(E338="","",I305),N("H39"))</f>
        <v/>
      </c>
      <c r="J338" s="133" t="str">
        <f>IF(1=1,IF(E338="","",J305),N("I39"))</f>
        <v/>
      </c>
      <c r="K338" s="134" t="str">
        <f>IF(1=1,IF(E338="","",K305),N("J39"))</f>
        <v/>
      </c>
      <c r="L338" s="135" t="str">
        <f>IF(1=1,IF(OR(J338="",O338="",NOT(ISNUMBER(J338)),NOT(ISNUMBER(O338)),J338=0),"",O338/J338),N("L39"))</f>
        <v/>
      </c>
      <c r="M338" s="136" t="str">
        <f>IF(1=1,IF(OR(L338="",NOT(ISNUMBER(F338))),"",F338*L338*IFERROR(INDEX(D384:D428,MATCH(AE338,B384:B428,0)),1)),N("M13"))</f>
        <v/>
      </c>
      <c r="N338" s="137" t="str">
        <f>IF(1=1,IF(F338="","",IF(G338="","",IFERROR(INDEX(E384:E428,MATCH(AE338,B384:B428,0)),G338&amp;""))),N("N6"))</f>
        <v/>
      </c>
      <c r="O338" s="138" t="str">
        <f>IF(1=1,IF(E338="","",O305),N("K39"))</f>
        <v/>
      </c>
      <c r="P338" s="139" t="str">
        <f>IF(1=1,IF(M338="","",IF(AND(ISNUMBER(M338),M338&lt;1,N338="kg"),MAX(1,ROUND(M338*1000,0)),IF(AND(ISNUMBER(M338),M338&lt;1,N338="L"),MAX(1,ROUND(M338*100,0)),ROUND(M338,3)))),N("O39"))</f>
        <v/>
      </c>
      <c r="Q338" s="140" t="str">
        <f>IF(1=1,IF(M338="","",IF(AND(ISNUMBER(M338),M338&lt;1,N338="kg"),"g",IF(AND(ISNUMBER(M338),M338&lt;1,N338="L"),"cl",N338))),N("P39"))</f>
        <v/>
      </c>
      <c r="R338" s="161" t="str">
        <f>IF(1=1,IF(E338="","",IF(F338="","A CONTROLER",IF(NOT(ISNUMBER(F338)),"TEXTE",IF(OR(L338="",L338&lt;=0),"COMMANDE PRINCIPALE INCOMPLETE",IF(G338="","UNITE MANQUANTE",IF(COUNTIF(B384:B428,AE338)=0,"UNITE A CONTROLER","OK")))))),N("Q9"))</f>
        <v/>
      </c>
      <c r="S338" s="105"/>
      <c r="T338" s="141">
        <f t="shared" si="19"/>
        <v>0</v>
      </c>
      <c r="U338" s="133" t="str">
        <f>IF(1=1,IF(E338="","",U305),N("S39"))</f>
        <v/>
      </c>
      <c r="V338" s="133" t="str">
        <f>IF(1=1,IF(E338="","",V305),N("T39"))</f>
        <v/>
      </c>
      <c r="W338" s="135" t="str">
        <f>IF(1=1,IF(OR(U338="",V338="",NOT(ISNUMBER(U338)),NOT(ISNUMBER(V338)),U338=0),"",V338/U338),N("U39"))</f>
        <v/>
      </c>
      <c r="X338" s="136" t="str">
        <f>IF(1=1,IF(OR(W338="",NOT(ISNUMBER(F338))),"",F338*W338*IFERROR(INDEX(D384:D428,MATCH(AE338,B384:B428,0)),1)),N("V7"))</f>
        <v/>
      </c>
      <c r="Y338" s="137" t="str">
        <f>IF(1=1,IF(F338="","",IF(G338="","",IFERROR(INDEX(E384:E428,MATCH(AE338,B384:B428,0)),G338&amp;""))),N("W6"))</f>
        <v/>
      </c>
      <c r="Z338" s="142" t="str">
        <f>IF(1=1,IF(X338="","",IF(AND(ISNUMBER(X338),X338&lt;1,Y338="kg"),MAX(1,ROUND(X338*1000,0)),IF(AND(ISNUMBER(X338),X338&lt;1,Y338="L"),MAX(1,ROUND(X338*100,0)),ROUND(X338,3)))),N("X39"))</f>
        <v/>
      </c>
      <c r="AA338" s="143" t="str">
        <f>IF(1=1,IF(X338="","",IF(AND(ISNUMBER(X338),X338&lt;1,Y338="kg"),"g",IF(AND(ISNUMBER(X338),X338&lt;1,Y338="L"),"cl",Y338))),N("Y39"))</f>
        <v/>
      </c>
      <c r="AB338" s="123" t="str">
        <f>IF(1=1,IF(E338="","",IF(F338="","A CONTROLER",IF(NOT(ISNUMBER(F338)),"TEXTE",IF(OR(W338="",W338&lt;=0),"COMMANDE COUVERTS INCOMPLETE",IF(G338="","UNITE MANQUANTE",IF(COUNTIF(B384:B428,AE338)=0,"UNITE A CONTROLER","OK")))))),N("Z6"))</f>
        <v/>
      </c>
      <c r="AD338" s="144" t="str">
        <f>IF(1=1,IF(E338="","",AD305),N("AB39"))</f>
        <v/>
      </c>
      <c r="AE338" s="125" t="str">
        <f>IF(1=1,IF(G338="","",UPPER(TRIM(SUBSTITUTE(SUBSTITUTE(G338&amp;"",CHAR(160)," ")," "," ")))),N("AC39"))</f>
        <v/>
      </c>
      <c r="AG338" s="244" t="s">
        <v>64</v>
      </c>
    </row>
    <row r="339" spans="1:33" ht="15.75" x14ac:dyDescent="0.25">
      <c r="A339" s="126" t="str">
        <f>IF(1=1,IF(E339="","",A305),N("A40"))</f>
        <v/>
      </c>
      <c r="B339" s="127" t="str">
        <f>IF(1=1,IF(E339="","",B305),N("B40"))</f>
        <v/>
      </c>
      <c r="C339" s="127"/>
      <c r="D339" s="129" t="str">
        <f>IF(ISBLANK(E339),"",LARGE(D305:D338,1)+1)</f>
        <v/>
      </c>
      <c r="E339" s="130"/>
      <c r="F339" s="131"/>
      <c r="G339" s="170"/>
      <c r="H339" s="105"/>
      <c r="I339" s="132" t="str">
        <f>IF(1=1,IF(E339="","",I305),N("H40"))</f>
        <v/>
      </c>
      <c r="J339" s="133" t="str">
        <f>IF(1=1,IF(E339="","",J305),N("I40"))</f>
        <v/>
      </c>
      <c r="K339" s="134" t="str">
        <f>IF(1=1,IF(E339="","",K305),N("J40"))</f>
        <v/>
      </c>
      <c r="L339" s="135" t="str">
        <f>IF(1=1,IF(OR(J339="",O339="",NOT(ISNUMBER(J339)),NOT(ISNUMBER(O339)),J339=0),"",O339/J339),N("L40"))</f>
        <v/>
      </c>
      <c r="M339" s="136" t="str">
        <f>IF(1=1,IF(OR(L339="",NOT(ISNUMBER(F339))),"",F339*L339*IFERROR(INDEX(D384:D428,MATCH(AE339,B384:B428,0)),1)),N("M13"))</f>
        <v/>
      </c>
      <c r="N339" s="137" t="str">
        <f>IF(1=1,IF(F339="","",IF(G339="","",IFERROR(INDEX(E384:E428,MATCH(AE339,B384:B428,0)),G339&amp;""))),N("N6"))</f>
        <v/>
      </c>
      <c r="O339" s="138" t="str">
        <f>IF(1=1,IF(E339="","",O305),N("K40"))</f>
        <v/>
      </c>
      <c r="P339" s="139" t="str">
        <f>IF(1=1,IF(M339="","",IF(AND(ISNUMBER(M339),M339&lt;1,N339="kg"),MAX(1,ROUND(M339*1000,0)),IF(AND(ISNUMBER(M339),M339&lt;1,N339="L"),MAX(1,ROUND(M339*100,0)),ROUND(M339,3)))),N("O40"))</f>
        <v/>
      </c>
      <c r="Q339" s="140" t="str">
        <f>IF(1=1,IF(M339="","",IF(AND(ISNUMBER(M339),M339&lt;1,N339="kg"),"g",IF(AND(ISNUMBER(M339),M339&lt;1,N339="L"),"cl",N339))),N("P40"))</f>
        <v/>
      </c>
      <c r="R339" s="161" t="str">
        <f>IF(1=1,IF(E339="","",IF(F339="","A CONTROLER",IF(NOT(ISNUMBER(F339)),"TEXTE",IF(OR(L339="",L339&lt;=0),"COMMANDE PRINCIPALE INCOMPLETE",IF(G339="","UNITE MANQUANTE",IF(COUNTIF(B384:B428,AE339)=0,"UNITE A CONTROLER","OK")))))),N("Q9"))</f>
        <v/>
      </c>
      <c r="S339" s="105"/>
      <c r="T339" s="141">
        <f t="shared" si="19"/>
        <v>0</v>
      </c>
      <c r="U339" s="133" t="str">
        <f>IF(1=1,IF(E339="","",U305),N("S40"))</f>
        <v/>
      </c>
      <c r="V339" s="133" t="str">
        <f>IF(1=1,IF(E339="","",V305),N("T40"))</f>
        <v/>
      </c>
      <c r="W339" s="135" t="str">
        <f>IF(1=1,IF(OR(U339="",V339="",NOT(ISNUMBER(U339)),NOT(ISNUMBER(V339)),U339=0),"",V339/U339),N("U40"))</f>
        <v/>
      </c>
      <c r="X339" s="136" t="str">
        <f>IF(1=1,IF(OR(W339="",NOT(ISNUMBER(F339))),"",F339*W339*IFERROR(INDEX(D384:D428,MATCH(AE339,B384:B428,0)),1)),N("V7"))</f>
        <v/>
      </c>
      <c r="Y339" s="137" t="str">
        <f>IF(1=1,IF(F339="","",IF(G339="","",IFERROR(INDEX(E384:E428,MATCH(AE339,B384:B428,0)),G339&amp;""))),N("W6"))</f>
        <v/>
      </c>
      <c r="Z339" s="142" t="str">
        <f>IF(1=1,IF(X339="","",IF(AND(ISNUMBER(X339),X339&lt;1,Y339="kg"),MAX(1,ROUND(X339*1000,0)),IF(AND(ISNUMBER(X339),X339&lt;1,Y339="L"),MAX(1,ROUND(X339*100,0)),ROUND(X339,3)))),N("X40"))</f>
        <v/>
      </c>
      <c r="AA339" s="143" t="str">
        <f>IF(1=1,IF(X339="","",IF(AND(ISNUMBER(X339),X339&lt;1,Y339="kg"),"g",IF(AND(ISNUMBER(X339),X339&lt;1,Y339="L"),"cl",Y339))),N("Y40"))</f>
        <v/>
      </c>
      <c r="AB339" s="123" t="str">
        <f>IF(1=1,IF(E339="","",IF(F339="","A CONTROLER",IF(NOT(ISNUMBER(F339)),"TEXTE",IF(OR(W339="",W339&lt;=0),"COMMANDE COUVERTS INCOMPLETE",IF(G339="","UNITE MANQUANTE",IF(COUNTIF(B384:B428,AE339)=0,"UNITE A CONTROLER","OK")))))),N("Z6"))</f>
        <v/>
      </c>
      <c r="AD339" s="144" t="str">
        <f>IF(1=1,IF(E339="","",AD305),N("AB40"))</f>
        <v/>
      </c>
      <c r="AE339" s="125" t="str">
        <f>IF(1=1,IF(G339="","",UPPER(TRIM(SUBSTITUTE(SUBSTITUTE(G339&amp;"",CHAR(160)," ")," "," ")))),N("AC40"))</f>
        <v/>
      </c>
      <c r="AG339" s="244" t="s">
        <v>66</v>
      </c>
    </row>
    <row r="340" spans="1:33" ht="23.25" x14ac:dyDescent="0.25">
      <c r="A340" s="207"/>
      <c r="B340" s="208" t="s">
        <v>234</v>
      </c>
      <c r="C340" s="209"/>
      <c r="D340" s="210" t="s">
        <v>239</v>
      </c>
      <c r="E340" s="209"/>
      <c r="F340" s="209"/>
      <c r="G340" s="209"/>
      <c r="H340" s="211"/>
      <c r="I340" s="209"/>
      <c r="J340" s="209"/>
      <c r="K340" s="209"/>
      <c r="L340" s="209"/>
      <c r="M340" s="209"/>
      <c r="N340" s="209"/>
      <c r="O340" s="209"/>
      <c r="P340" s="209" t="str">
        <f>D340</f>
        <v>SOUS-FAMILLE</v>
      </c>
      <c r="Q340" s="209"/>
      <c r="R340" s="209"/>
      <c r="S340" s="211"/>
      <c r="T340" s="212" t="s">
        <v>664</v>
      </c>
      <c r="U340" s="213" cm="1">
        <f t="array" ref="U340">SUMPRODUCT(LEN(E342:E375)-LEN(SUBSTITUTE(E342:E375,"*","")))</f>
        <v>0</v>
      </c>
      <c r="V340" s="209"/>
      <c r="W340" s="209" t="str">
        <f>D340</f>
        <v>SOUS-FAMILLE</v>
      </c>
      <c r="X340" s="209"/>
      <c r="Y340" s="209"/>
      <c r="Z340" s="209"/>
      <c r="AA340" s="209"/>
      <c r="AB340" s="214"/>
      <c r="AC340" s="209"/>
      <c r="AD340" s="209"/>
      <c r="AE340" s="215" t="str">
        <f>B342</f>
        <v>NOM DE LA RECETTE À SAISIR</v>
      </c>
      <c r="AG340" s="244" t="s">
        <v>68</v>
      </c>
    </row>
    <row r="341" spans="1:33" ht="32.25" thickBot="1" x14ac:dyDescent="0.3">
      <c r="A341" s="92" t="s">
        <v>155</v>
      </c>
      <c r="B341" s="92" t="s">
        <v>1</v>
      </c>
      <c r="C341" s="92"/>
      <c r="D341" s="92" t="s">
        <v>2</v>
      </c>
      <c r="E341" s="92" t="s">
        <v>117</v>
      </c>
      <c r="F341" s="92" t="s">
        <v>3</v>
      </c>
      <c r="G341" s="92" t="s">
        <v>4</v>
      </c>
      <c r="H341" s="81"/>
      <c r="I341" s="157" t="s">
        <v>5</v>
      </c>
      <c r="J341" s="92" t="s">
        <v>114</v>
      </c>
      <c r="K341" s="92" t="s">
        <v>4</v>
      </c>
      <c r="L341" s="92" t="s">
        <v>6</v>
      </c>
      <c r="M341" s="94" t="s">
        <v>7</v>
      </c>
      <c r="N341" s="94" t="s">
        <v>116</v>
      </c>
      <c r="O341" s="95" t="s">
        <v>115</v>
      </c>
      <c r="P341" s="96" t="s">
        <v>8</v>
      </c>
      <c r="Q341" s="97" t="s">
        <v>9</v>
      </c>
      <c r="R341" s="92" t="s">
        <v>10</v>
      </c>
      <c r="S341" s="81"/>
      <c r="T341" s="92" t="s">
        <v>117</v>
      </c>
      <c r="U341" s="98" t="s">
        <v>11</v>
      </c>
      <c r="V341" s="95" t="s">
        <v>12</v>
      </c>
      <c r="W341" s="92" t="s">
        <v>13</v>
      </c>
      <c r="X341" s="94" t="s">
        <v>7</v>
      </c>
      <c r="Y341" s="94" t="s">
        <v>116</v>
      </c>
      <c r="Z341" s="99" t="s">
        <v>8</v>
      </c>
      <c r="AA341" s="97" t="s">
        <v>9</v>
      </c>
      <c r="AB341" s="99" t="s">
        <v>10</v>
      </c>
      <c r="AC341" s="240"/>
      <c r="AD341" s="92" t="s">
        <v>14</v>
      </c>
      <c r="AE341" s="92" t="s">
        <v>15</v>
      </c>
      <c r="AG341" s="244" t="s">
        <v>70</v>
      </c>
    </row>
    <row r="342" spans="1:33" ht="18.75" x14ac:dyDescent="0.25">
      <c r="A342" s="158" t="s">
        <v>5640</v>
      </c>
      <c r="B342" s="101" t="s">
        <v>20</v>
      </c>
      <c r="C342" s="101"/>
      <c r="D342" s="102">
        <v>0</v>
      </c>
      <c r="E342" s="103" t="s">
        <v>21</v>
      </c>
      <c r="F342" s="104">
        <v>10</v>
      </c>
      <c r="G342" s="8" t="s">
        <v>119</v>
      </c>
      <c r="H342" s="105"/>
      <c r="I342" s="106" t="str">
        <f>E342</f>
        <v>ÉLÉMENT PRINCIPAL À SAISIR</v>
      </c>
      <c r="J342" s="107">
        <f>F342</f>
        <v>10</v>
      </c>
      <c r="K342" s="108" t="str">
        <f>G342</f>
        <v>Quoi ?</v>
      </c>
      <c r="L342" s="109">
        <f>IF(1=1,IF(OR(J342="",O342="",NOT(ISNUMBER(J342)),NOT(ISNUMBER(O342)),J342=0),"",O342/J342),N("L6"))</f>
        <v>15</v>
      </c>
      <c r="M342" s="110">
        <f>IF(1=1,IF(OR(L342="",NOT(ISNUMBER(F342))),"",F342*L342*IFERROR(INDEX(D384:D428,MATCH(AE342,B384:B428,0)),1)),N("M13"))</f>
        <v>150</v>
      </c>
      <c r="N342" s="111" t="str">
        <f>IF(1=1,IF(F342="","",IF(G342="","",IFERROR(INDEX(E384:E428,MATCH(AE342,B384:B428,0)),G342&amp;""))),N("N6"))</f>
        <v>Quoi ?</v>
      </c>
      <c r="O342" s="112">
        <v>150</v>
      </c>
      <c r="P342" s="113">
        <f>IF(1=1,IF(M342="","",IF(AND(ISNUMBER(M342),M342&lt;1,N342="kg"),MAX(1,ROUND(M342*1000,0)),IF(AND(ISNUMBER(M342),M342&lt;1,N342="L"),MAX(1,ROUND(M342*100,0)),ROUND(M342,3)))),N("O6"))</f>
        <v>150</v>
      </c>
      <c r="Q342" s="114" t="str">
        <f>IF(1=1,IF(M342="","",IF(AND(ISNUMBER(M342),M342&lt;1,N342="kg"),"g",IF(AND(ISNUMBER(M342),M342&lt;1,N342="L"),"cl",N342))),N("P6"))</f>
        <v>Quoi ?</v>
      </c>
      <c r="R342" s="115" t="str">
        <f>IF(1=1,IF(E342="","",IF(F342="","A CONTROLER",IF(NOT(ISNUMBER(F342)),"TEXTE",IF(OR(L342="",L342&lt;=0),"COMMANDE PRINCIPALE INCOMPLETE",IF(G342="","UNITE MANQUANTE",IF(COUNTIF(B384:B428,AE342)=0,"UNITE A CONTROLER","OK")))))),N("Q9"))</f>
        <v>UNITE A CONTROLER</v>
      </c>
      <c r="S342" s="105"/>
      <c r="T342" s="159" t="str">
        <f>B342</f>
        <v>NOM DE LA RECETTE À SAISIR</v>
      </c>
      <c r="U342" s="117">
        <v>100</v>
      </c>
      <c r="V342" s="112">
        <v>150</v>
      </c>
      <c r="W342" s="118">
        <f>IF(1=1,IF(OR(U342="",V342="",NOT(ISNUMBER(U342)),NOT(ISNUMBER(V342)),U342=0),"",V342/U342),N("U6"))</f>
        <v>1.5</v>
      </c>
      <c r="X342" s="119">
        <f>IF(1=1,IF(OR(W342="",NOT(ISNUMBER(F342))),"",F342*W342*IFERROR(INDEX(D384:D428,MATCH(AE342,B384:B428,0)),1)),N("V7"))</f>
        <v>15</v>
      </c>
      <c r="Y342" s="120" t="str">
        <f>IF(1=1,IF(F342="","",IF(G342="","",IFERROR(INDEX(E384:E428,MATCH(AE342,B384:B428,0)),G342&amp;""))),N("W6"))</f>
        <v>Quoi ?</v>
      </c>
      <c r="Z342" s="121">
        <f>IF(1=1,IF(X342="","",IF(AND(ISNUMBER(X342),X342&lt;1,Y342="kg"),MAX(1,ROUND(X342*1000,0)),IF(AND(ISNUMBER(X342),X342&lt;1,Y342="L"),MAX(1,ROUND(X342*100,0)),ROUND(X342,3)))),N("X6"))</f>
        <v>15</v>
      </c>
      <c r="AA342" s="122" t="str">
        <f>IF(1=1,IF(X342="","",IF(AND(ISNUMBER(X342),X342&lt;1,Y342="kg"),"g",IF(AND(ISNUMBER(X342),X342&lt;1,Y342="L"),"cl",Y342))),N("Y6"))</f>
        <v>Quoi ?</v>
      </c>
      <c r="AB342" s="123" t="str">
        <f>IF(1=1,IF(E342="","",IF(F342="","A CONTROLER",IF(NOT(ISNUMBER(F342)),"TEXTE",IF(OR(W342="",W342&lt;=0),"COMMANDE COUVERTS INCOMPLETE",IF(G342="","UNITE MANQUANTE",IF(COUNTIF(B384:B428,AE342)=0,"UNITE A CONTROLER","OK")))))),N("Z6"))</f>
        <v>UNITE A CONTROLER</v>
      </c>
      <c r="AD342" s="124">
        <v>62</v>
      </c>
      <c r="AE342" s="125" t="str">
        <f>IF(1=1,IF(G342="","",UPPER(TRIM(SUBSTITUTE(SUBSTITUTE(G342&amp;"",CHAR(160)," ")," "," ")))),N("AC6"))</f>
        <v>QUOI ?</v>
      </c>
      <c r="AG342" s="244" t="s">
        <v>72</v>
      </c>
    </row>
    <row r="343" spans="1:33" ht="15.75" x14ac:dyDescent="0.25">
      <c r="A343" s="160" t="str">
        <f>IF(1=1,IF(E343="","",A342),N("A7"))</f>
        <v/>
      </c>
      <c r="B343" s="127" t="str">
        <f>IF(1=1,IF(E343="","",B342),N("B7"))</f>
        <v/>
      </c>
      <c r="C343" s="127"/>
      <c r="D343" s="129" t="str">
        <f>IF(ISBLANK(E343),"",LARGE(D342:D342,1)+1)</f>
        <v/>
      </c>
      <c r="E343" s="130"/>
      <c r="F343" s="131"/>
      <c r="G343" s="170"/>
      <c r="H343" s="105"/>
      <c r="I343" s="132" t="str">
        <f>IF(1=1,IF(E343="","",I342),N("H7"))</f>
        <v/>
      </c>
      <c r="J343" s="133" t="str">
        <f>IF(1=1,IF(E343="","",J342),N("I7"))</f>
        <v/>
      </c>
      <c r="K343" s="134" t="str">
        <f>IF(1=1,IF(E343="","",K342),N("J7"))</f>
        <v/>
      </c>
      <c r="L343" s="135" t="str">
        <f>IF(1=1,IF(OR(J343="",O343="",NOT(ISNUMBER(J343)),NOT(ISNUMBER(O343)),J343=0),"",O343/J343),N("L7"))</f>
        <v/>
      </c>
      <c r="M343" s="136" t="str">
        <f>IF(1=1,IF(OR(L343="",NOT(ISNUMBER(F343))),"",F343*L343*IFERROR(INDEX(D384:D428,MATCH(AE343,B384:B428,0)),1)),N("M13"))</f>
        <v/>
      </c>
      <c r="N343" s="137" t="str">
        <f>IF(1=1,IF(F343="","",IF(G343="","",IFERROR(INDEX(E384:E428,MATCH(AE343,B384:B428,0)),G343&amp;""))),N("N6"))</f>
        <v/>
      </c>
      <c r="O343" s="138" t="str">
        <f>IF(1=1,IF(E343="","",O342),N("K7"))</f>
        <v/>
      </c>
      <c r="P343" s="139" t="str">
        <f>IF(1=1,IF(M343="","",IF(AND(ISNUMBER(M343),M343&lt;1,N343="kg"),MAX(1,ROUND(M343*1000,0)),IF(AND(ISNUMBER(M343),M343&lt;1,N343="L"),MAX(1,ROUND(M343*100,0)),ROUND(M343,3)))),N("O7"))</f>
        <v/>
      </c>
      <c r="Q343" s="140" t="str">
        <f>IF(1=1,IF(M343="","",IF(AND(ISNUMBER(M343),M343&lt;1,N343="kg"),"g",IF(AND(ISNUMBER(M343),M343&lt;1,N343="L"),"cl",N343))),N("P7"))</f>
        <v/>
      </c>
      <c r="R343" s="161" t="str">
        <f>IF(1=1,IF(E343="","",IF(F343="","A CONTROLER",IF(NOT(ISNUMBER(F343)),"TEXTE",IF(OR(L343="",L343&lt;=0),"COMMANDE PRINCIPALE INCOMPLETE",IF(G343="","UNITE MANQUANTE",IF(COUNTIF(B384:B428,AE343)=0,"UNITE A CONTROLER","OK")))))),N("Q9"))</f>
        <v/>
      </c>
      <c r="S343" s="105"/>
      <c r="T343" s="141">
        <f t="shared" ref="T343:T376" si="20">E343</f>
        <v>0</v>
      </c>
      <c r="U343" s="133" t="str">
        <f>IF(1=1,IF(E343="","",U342),N("S7"))</f>
        <v/>
      </c>
      <c r="V343" s="133" t="str">
        <f>IF(1=1,IF(E343="","",V342),N("T7"))</f>
        <v/>
      </c>
      <c r="W343" s="135" t="str">
        <f>IF(1=1,IF(OR(U343="",V343="",NOT(ISNUMBER(U343)),NOT(ISNUMBER(V343)),U343=0),"",V343/U343),N("U7"))</f>
        <v/>
      </c>
      <c r="X343" s="136" t="str">
        <f>IF(1=1,IF(OR(W343="",NOT(ISNUMBER(F343))),"",F343*W343*IFERROR(INDEX(D384:D428,MATCH(AE343,B384:B428,0)),1)),N("V7"))</f>
        <v/>
      </c>
      <c r="Y343" s="137" t="str">
        <f>IF(1=1,IF(F343="","",IF(G343="","",IFERROR(INDEX(E384:E428,MATCH(AE343,B384:B428,0)),G343&amp;""))),N("W6"))</f>
        <v/>
      </c>
      <c r="Z343" s="142" t="str">
        <f>IF(1=1,IF(X343="","",IF(AND(ISNUMBER(X343),X343&lt;1,Y343="kg"),MAX(1,ROUND(X343*1000,0)),IF(AND(ISNUMBER(X343),X343&lt;1,Y343="L"),MAX(1,ROUND(X343*100,0)),ROUND(X343,3)))),N("X7"))</f>
        <v/>
      </c>
      <c r="AA343" s="143" t="str">
        <f>IF(1=1,IF(X343="","",IF(AND(ISNUMBER(X343),X343&lt;1,Y343="kg"),"g",IF(AND(ISNUMBER(X343),X343&lt;1,Y343="L"),"cl",Y343))),N("Y7"))</f>
        <v/>
      </c>
      <c r="AB343" s="123" t="str">
        <f>IF(1=1,IF(E343="","",IF(F343="","A CONTROLER",IF(NOT(ISNUMBER(F343)),"TEXTE",IF(OR(W343="",W343&lt;=0),"COMMANDE COUVERTS INCOMPLETE",IF(G343="","UNITE MANQUANTE",IF(COUNTIF(B384:B428,AE343)=0,"UNITE A CONTROLER","OK")))))),N("Z6"))</f>
        <v/>
      </c>
      <c r="AD343" s="144" t="str">
        <f>IF(1=1,IF(E343="","",AD342),N("AB7"))</f>
        <v/>
      </c>
      <c r="AE343" s="125" t="str">
        <f>IF(1=1,IF(G343="","",UPPER(TRIM(SUBSTITUTE(SUBSTITUTE(G343&amp;"",CHAR(160)," ")," "," ")))),N("AC7"))</f>
        <v/>
      </c>
      <c r="AG343" s="244" t="s">
        <v>74</v>
      </c>
    </row>
    <row r="344" spans="1:33" ht="15.75" x14ac:dyDescent="0.25">
      <c r="A344" s="160" t="str">
        <f>IF(1=1,IF(E344="","",A342),N("A8"))</f>
        <v/>
      </c>
      <c r="B344" s="127" t="str">
        <f>IF(1=1,IF(E344="","",B342),N("B8"))</f>
        <v/>
      </c>
      <c r="C344" s="127"/>
      <c r="D344" s="129" t="str">
        <f>IF(ISBLANK(E344),"",LARGE(D342:D343,1)+1)</f>
        <v/>
      </c>
      <c r="E344" s="130"/>
      <c r="F344" s="131"/>
      <c r="G344" s="170"/>
      <c r="H344" s="105"/>
      <c r="I344" s="132" t="str">
        <f>IF(1=1,IF(E344="","",I342),N("H8"))</f>
        <v/>
      </c>
      <c r="J344" s="133" t="str">
        <f>IF(1=1,IF(E344="","",J342),N("I8"))</f>
        <v/>
      </c>
      <c r="K344" s="134" t="str">
        <f>IF(1=1,IF(E344="","",K342),N("J8"))</f>
        <v/>
      </c>
      <c r="L344" s="135" t="str">
        <f>IF(1=1,IF(OR(J344="",O344="",NOT(ISNUMBER(J344)),NOT(ISNUMBER(O344)),J344=0),"",O344/J344),N("L8"))</f>
        <v/>
      </c>
      <c r="M344" s="136" t="str">
        <f>IF(1=1,IF(OR(L344="",NOT(ISNUMBER(F344))),"",F344*L344*IFERROR(INDEX(D384:D428,MATCH(AE344,B384:B428,0)),1)),N("M13"))</f>
        <v/>
      </c>
      <c r="N344" s="137" t="str">
        <f>IF(1=1,IF(F344="","",IF(G344="","",IFERROR(INDEX(E384:E428,MATCH(AE344,B384:B428,0)),G344&amp;""))),N("N6"))</f>
        <v/>
      </c>
      <c r="O344" s="138" t="str">
        <f>IF(1=1,IF(E344="","",O342),N("K8"))</f>
        <v/>
      </c>
      <c r="P344" s="139" t="str">
        <f>IF(1=1,IF(M344="","",IF(AND(ISNUMBER(M344),M344&lt;1,N344="kg"),MAX(1,ROUND(M344*1000,0)),IF(AND(ISNUMBER(M344),M344&lt;1,N344="L"),MAX(1,ROUND(M344*100,0)),ROUND(M344,3)))),N("O8"))</f>
        <v/>
      </c>
      <c r="Q344" s="140" t="str">
        <f>IF(1=1,IF(M344="","",IF(AND(ISNUMBER(M344),M344&lt;1,N344="kg"),"g",IF(AND(ISNUMBER(M344),M344&lt;1,N344="L"),"cl",N344))),N("P8"))</f>
        <v/>
      </c>
      <c r="R344" s="161" t="str">
        <f>IF(1=1,IF(E344="","",IF(F344="","A CONTROLER",IF(NOT(ISNUMBER(F344)),"TEXTE",IF(OR(L344="",L344&lt;=0),"COMMANDE PRINCIPALE INCOMPLETE",IF(G344="","UNITE MANQUANTE",IF(COUNTIF(B384:B428,AE344)=0,"UNITE A CONTROLER","OK")))))),N("Q9"))</f>
        <v/>
      </c>
      <c r="S344" s="105"/>
      <c r="T344" s="141">
        <f t="shared" si="20"/>
        <v>0</v>
      </c>
      <c r="U344" s="133" t="str">
        <f>IF(1=1,IF(E344="","",U342),N("S8"))</f>
        <v/>
      </c>
      <c r="V344" s="133" t="str">
        <f>IF(1=1,IF(E344="","",V342),N("T8"))</f>
        <v/>
      </c>
      <c r="W344" s="135" t="str">
        <f>IF(1=1,IF(OR(U344="",V344="",NOT(ISNUMBER(U344)),NOT(ISNUMBER(V344)),U344=0),"",V344/U344),N("U8"))</f>
        <v/>
      </c>
      <c r="X344" s="136" t="str">
        <f>IF(1=1,IF(OR(W344="",NOT(ISNUMBER(F344))),"",F344*W344*IFERROR(INDEX(D384:D428,MATCH(AE344,B384:B428,0)),1)),N("V7"))</f>
        <v/>
      </c>
      <c r="Y344" s="137" t="str">
        <f>IF(1=1,IF(F344="","",IF(G344="","",IFERROR(INDEX(E384:E428,MATCH(AE344,B384:B428,0)),G344&amp;""))),N("W6"))</f>
        <v/>
      </c>
      <c r="Z344" s="142" t="str">
        <f>IF(1=1,IF(X344="","",IF(AND(ISNUMBER(X344),X344&lt;1,Y344="kg"),MAX(1,ROUND(X344*1000,0)),IF(AND(ISNUMBER(X344),X344&lt;1,Y344="L"),MAX(1,ROUND(X344*100,0)),ROUND(X344,3)))),N("X8"))</f>
        <v/>
      </c>
      <c r="AA344" s="143" t="str">
        <f>IF(1=1,IF(X344="","",IF(AND(ISNUMBER(X344),X344&lt;1,Y344="kg"),"g",IF(AND(ISNUMBER(X344),X344&lt;1,Y344="L"),"cl",Y344))),N("Y8"))</f>
        <v/>
      </c>
      <c r="AB344" s="123" t="str">
        <f>IF(1=1,IF(E344="","",IF(F344="","A CONTROLER",IF(NOT(ISNUMBER(F344)),"TEXTE",IF(OR(W344="",W344&lt;=0),"COMMANDE COUVERTS INCOMPLETE",IF(G344="","UNITE MANQUANTE",IF(COUNTIF(B384:B428,AE344)=0,"UNITE A CONTROLER","OK")))))),N("Z6"))</f>
        <v/>
      </c>
      <c r="AD344" s="144" t="str">
        <f>IF(1=1,IF(E344="","",AD342),N("AB8"))</f>
        <v/>
      </c>
      <c r="AE344" s="125" t="str">
        <f>IF(1=1,IF(G344="","",UPPER(TRIM(SUBSTITUTE(SUBSTITUTE(G344&amp;"",CHAR(160)," ")," "," ")))),N("AC8"))</f>
        <v/>
      </c>
      <c r="AG344" s="244" t="s">
        <v>76</v>
      </c>
    </row>
    <row r="345" spans="1:33" ht="15.75" x14ac:dyDescent="0.25">
      <c r="A345" s="160" t="str">
        <f>IF(1=1,IF(E345="","",A342),N("A9"))</f>
        <v/>
      </c>
      <c r="B345" s="127" t="str">
        <f>IF(1=1,IF(E345="","",B342),N("B9"))</f>
        <v/>
      </c>
      <c r="C345" s="127"/>
      <c r="D345" s="129" t="str">
        <f>IF(ISBLANK(E345),"",LARGE(D342:D344,1)+1)</f>
        <v/>
      </c>
      <c r="E345" s="130"/>
      <c r="F345" s="131"/>
      <c r="G345" s="170"/>
      <c r="H345" s="105"/>
      <c r="I345" s="132" t="str">
        <f>IF(1=1,IF(E345="","",I342),N("H9"))</f>
        <v/>
      </c>
      <c r="J345" s="133" t="str">
        <f>IF(1=1,IF(E345="","",J342),N("I9"))</f>
        <v/>
      </c>
      <c r="K345" s="134" t="str">
        <f>IF(1=1,IF(E345="","",K342),N("J9"))</f>
        <v/>
      </c>
      <c r="L345" s="135" t="str">
        <f>IF(1=1,IF(OR(J345="",O345="",NOT(ISNUMBER(J345)),NOT(ISNUMBER(O345)),J345=0),"",O345/J345),N("L9"))</f>
        <v/>
      </c>
      <c r="M345" s="136" t="str">
        <f>IF(1=1,IF(OR(L345="",NOT(ISNUMBER(F345))),"",F345*L345*IFERROR(INDEX(D384:D428,MATCH(AE345,B384:B428,0)),1)),N("M13"))</f>
        <v/>
      </c>
      <c r="N345" s="137" t="str">
        <f>IF(1=1,IF(F345="","",IF(G345="","",IFERROR(INDEX(E384:E428,MATCH(AE345,B384:B428,0)),G345&amp;""))),N("N6"))</f>
        <v/>
      </c>
      <c r="O345" s="138" t="str">
        <f>IF(1=1,IF(E345="","",O342),N("K9"))</f>
        <v/>
      </c>
      <c r="P345" s="139" t="str">
        <f>IF(1=1,IF(M345="","",IF(AND(ISNUMBER(M345),M345&lt;1,N345="kg"),MAX(1,ROUND(M345*1000,0)),IF(AND(ISNUMBER(M345),M345&lt;1,N345="L"),MAX(1,ROUND(M345*100,0)),ROUND(M345,3)))),N("O9"))</f>
        <v/>
      </c>
      <c r="Q345" s="140" t="str">
        <f>IF(1=1,IF(M345="","",IF(AND(ISNUMBER(M345),M345&lt;1,N345="kg"),"g",IF(AND(ISNUMBER(M345),M345&lt;1,N345="L"),"cl",N345))),N("P9"))</f>
        <v/>
      </c>
      <c r="R345" s="161" t="str">
        <f>IF(1=1,IF(E345="","",IF(F345="","A CONTROLER",IF(NOT(ISNUMBER(F345)),"TEXTE",IF(OR(L345="",L345&lt;=0),"COMMANDE PRINCIPALE INCOMPLETE",IF(G345="","UNITE MANQUANTE",IF(COUNTIF(B384:B428,AE345)=0,"UNITE A CONTROLER","OK")))))),N("Q9"))</f>
        <v/>
      </c>
      <c r="S345" s="105"/>
      <c r="T345" s="141">
        <f t="shared" si="20"/>
        <v>0</v>
      </c>
      <c r="U345" s="133" t="str">
        <f>IF(1=1,IF(E345="","",U342),N("S9"))</f>
        <v/>
      </c>
      <c r="V345" s="133" t="str">
        <f>IF(1=1,IF(E345="","",V342),N("T9"))</f>
        <v/>
      </c>
      <c r="W345" s="135" t="str">
        <f>IF(1=1,IF(OR(U345="",V345="",NOT(ISNUMBER(U345)),NOT(ISNUMBER(V345)),U345=0),"",V345/U345),N("U9"))</f>
        <v/>
      </c>
      <c r="X345" s="136" t="str">
        <f>IF(1=1,IF(OR(W345="",NOT(ISNUMBER(F345))),"",F345*W345*IFERROR(INDEX(D384:D428,MATCH(AE345,B384:B428,0)),1)),N("V7"))</f>
        <v/>
      </c>
      <c r="Y345" s="137" t="str">
        <f>IF(1=1,IF(F345="","",IF(G345="","",IFERROR(INDEX(E384:E428,MATCH(AE345,B384:B428,0)),G345&amp;""))),N("W6"))</f>
        <v/>
      </c>
      <c r="Z345" s="142" t="str">
        <f>IF(1=1,IF(X345="","",IF(AND(ISNUMBER(X345),X345&lt;1,Y345="kg"),MAX(1,ROUND(X345*1000,0)),IF(AND(ISNUMBER(X345),X345&lt;1,Y345="L"),MAX(1,ROUND(X345*100,0)),ROUND(X345,3)))),N("X9"))</f>
        <v/>
      </c>
      <c r="AA345" s="143" t="str">
        <f>IF(1=1,IF(X345="","",IF(AND(ISNUMBER(X345),X345&lt;1,Y345="kg"),"g",IF(AND(ISNUMBER(X345),X345&lt;1,Y345="L"),"cl",Y345))),N("Y9"))</f>
        <v/>
      </c>
      <c r="AB345" s="123" t="str">
        <f>IF(1=1,IF(E345="","",IF(F345="","A CONTROLER",IF(NOT(ISNUMBER(F345)),"TEXTE",IF(OR(W345="",W345&lt;=0),"COMMANDE COUVERTS INCOMPLETE",IF(G345="","UNITE MANQUANTE",IF(COUNTIF(B384:B428,AE345)=0,"UNITE A CONTROLER","OK")))))),N("Z6"))</f>
        <v/>
      </c>
      <c r="AD345" s="144" t="str">
        <f>IF(1=1,IF(E345="","",AD342),N("AB9"))</f>
        <v/>
      </c>
      <c r="AE345" s="125" t="str">
        <f>IF(1=1,IF(G345="","",UPPER(TRIM(SUBSTITUTE(SUBSTITUTE(G345&amp;"",CHAR(160)," ")," "," ")))),N("AC9"))</f>
        <v/>
      </c>
      <c r="AG345" s="244" t="s">
        <v>78</v>
      </c>
    </row>
    <row r="346" spans="1:33" ht="15.75" x14ac:dyDescent="0.25">
      <c r="A346" s="160" t="str">
        <f>IF(1=1,IF(E346="","",A342),N("A10"))</f>
        <v/>
      </c>
      <c r="B346" s="127" t="str">
        <f>IF(1=1,IF(E346="","",B342),N("B10"))</f>
        <v/>
      </c>
      <c r="C346" s="127"/>
      <c r="D346" s="129" t="str">
        <f>IF(ISBLANK(E346),"",LARGE(D342:D345,1)+1)</f>
        <v/>
      </c>
      <c r="E346" s="130"/>
      <c r="F346" s="131"/>
      <c r="G346" s="170"/>
      <c r="H346" s="105"/>
      <c r="I346" s="132" t="str">
        <f>IF(1=1,IF(E346="","",I342),N("H10"))</f>
        <v/>
      </c>
      <c r="J346" s="133" t="str">
        <f>IF(1=1,IF(E346="","",J342),N("I10"))</f>
        <v/>
      </c>
      <c r="K346" s="134" t="str">
        <f>IF(1=1,IF(E346="","",K342),N("J10"))</f>
        <v/>
      </c>
      <c r="L346" s="135" t="str">
        <f>IF(1=1,IF(OR(J346="",O346="",NOT(ISNUMBER(J346)),NOT(ISNUMBER(O346)),J346=0),"",O346/J346),N("L10"))</f>
        <v/>
      </c>
      <c r="M346" s="136" t="str">
        <f>IF(1=1,IF(OR(L346="",NOT(ISNUMBER(F346))),"",F346*L346*IFERROR(INDEX(D384:D428,MATCH(AE346,B384:B428,0)),1)),N("M13"))</f>
        <v/>
      </c>
      <c r="N346" s="137" t="str">
        <f>IF(1=1,IF(F346="","",IF(G346="","",IFERROR(INDEX(E384:E428,MATCH(AE346,B384:B428,0)),G346&amp;""))),N("N6"))</f>
        <v/>
      </c>
      <c r="O346" s="138" t="str">
        <f>IF(1=1,IF(E346="","",O342),N("K10"))</f>
        <v/>
      </c>
      <c r="P346" s="139" t="str">
        <f>IF(1=1,IF(M346="","",IF(AND(ISNUMBER(M346),M346&lt;1,N346="kg"),MAX(1,ROUND(M346*1000,0)),IF(AND(ISNUMBER(M346),M346&lt;1,N346="L"),MAX(1,ROUND(M346*100,0)),ROUND(M346,3)))),N("O10"))</f>
        <v/>
      </c>
      <c r="Q346" s="140" t="str">
        <f>IF(1=1,IF(M346="","",IF(AND(ISNUMBER(M346),M346&lt;1,N346="kg"),"g",IF(AND(ISNUMBER(M346),M346&lt;1,N346="L"),"cl",N346))),N("P10"))</f>
        <v/>
      </c>
      <c r="R346" s="161" t="str">
        <f>IF(1=1,IF(E346="","",IF(F346="","A CONTROLER",IF(NOT(ISNUMBER(F346)),"TEXTE",IF(OR(L346="",L346&lt;=0),"COMMANDE PRINCIPALE INCOMPLETE",IF(G346="","UNITE MANQUANTE",IF(COUNTIF(B384:B428,AE346)=0,"UNITE A CONTROLER","OK")))))),N("Q9"))</f>
        <v/>
      </c>
      <c r="S346" s="105"/>
      <c r="T346" s="141">
        <f t="shared" si="20"/>
        <v>0</v>
      </c>
      <c r="U346" s="133" t="str">
        <f>IF(1=1,IF(E346="","",U342),N("S10"))</f>
        <v/>
      </c>
      <c r="V346" s="133" t="str">
        <f>IF(1=1,IF(E346="","",V342),N("T10"))</f>
        <v/>
      </c>
      <c r="W346" s="135" t="str">
        <f>IF(1=1,IF(OR(U346="",V346="",NOT(ISNUMBER(U346)),NOT(ISNUMBER(V346)),U346=0),"",V346/U346),N("U10"))</f>
        <v/>
      </c>
      <c r="X346" s="136" t="str">
        <f>IF(1=1,IF(OR(W346="",NOT(ISNUMBER(F346))),"",F346*W346*IFERROR(INDEX(D384:D428,MATCH(AE346,B384:B428,0)),1)),N("V7"))</f>
        <v/>
      </c>
      <c r="Y346" s="137" t="str">
        <f>IF(1=1,IF(F346="","",IF(G346="","",IFERROR(INDEX(E384:E428,MATCH(AE346,B384:B428,0)),G346&amp;""))),N("W6"))</f>
        <v/>
      </c>
      <c r="Z346" s="142" t="str">
        <f>IF(1=1,IF(X346="","",IF(AND(ISNUMBER(X346),X346&lt;1,Y346="kg"),MAX(1,ROUND(X346*1000,0)),IF(AND(ISNUMBER(X346),X346&lt;1,Y346="L"),MAX(1,ROUND(X346*100,0)),ROUND(X346,3)))),N("X10"))</f>
        <v/>
      </c>
      <c r="AA346" s="143" t="str">
        <f>IF(1=1,IF(X346="","",IF(AND(ISNUMBER(X346),X346&lt;1,Y346="kg"),"g",IF(AND(ISNUMBER(X346),X346&lt;1,Y346="L"),"cl",Y346))),N("Y10"))</f>
        <v/>
      </c>
      <c r="AB346" s="123" t="str">
        <f>IF(1=1,IF(E346="","",IF(F346="","A CONTROLER",IF(NOT(ISNUMBER(F346)),"TEXTE",IF(OR(W346="",W346&lt;=0),"COMMANDE COUVERTS INCOMPLETE",IF(G346="","UNITE MANQUANTE",IF(COUNTIF(B384:B428,AE346)=0,"UNITE A CONTROLER","OK")))))),N("Z6"))</f>
        <v/>
      </c>
      <c r="AD346" s="144" t="str">
        <f>IF(1=1,IF(E346="","",AD342),N("AB10"))</f>
        <v/>
      </c>
      <c r="AE346" s="125" t="str">
        <f>IF(1=1,IF(G346="","",UPPER(TRIM(SUBSTITUTE(SUBSTITUTE(G346&amp;"",CHAR(160)," ")," "," ")))),N("AC10"))</f>
        <v/>
      </c>
      <c r="AG346" s="244" t="s">
        <v>80</v>
      </c>
    </row>
    <row r="347" spans="1:33" ht="15.75" x14ac:dyDescent="0.25">
      <c r="A347" s="160" t="str">
        <f>IF(1=1,IF(E347="","",A342),N("A11"))</f>
        <v/>
      </c>
      <c r="B347" s="127" t="str">
        <f>IF(1=1,IF(E347="","",B342),N("B11"))</f>
        <v/>
      </c>
      <c r="C347" s="127"/>
      <c r="D347" s="129" t="str">
        <f>IF(ISBLANK(E347),"",LARGE(D342:D346,1)+1)</f>
        <v/>
      </c>
      <c r="E347" s="130"/>
      <c r="F347" s="131"/>
      <c r="G347" s="170"/>
      <c r="H347" s="105"/>
      <c r="I347" s="132" t="str">
        <f>IF(1=1,IF(E347="","",I342),N("H11"))</f>
        <v/>
      </c>
      <c r="J347" s="133" t="str">
        <f>IF(1=1,IF(E347="","",J342),N("I11"))</f>
        <v/>
      </c>
      <c r="K347" s="134" t="str">
        <f>IF(1=1,IF(E347="","",K342),N("J11"))</f>
        <v/>
      </c>
      <c r="L347" s="135" t="str">
        <f>IF(1=1,IF(OR(J347="",O347="",NOT(ISNUMBER(J347)),NOT(ISNUMBER(O347)),J347=0),"",O347/J347),N("L11"))</f>
        <v/>
      </c>
      <c r="M347" s="136" t="str">
        <f>IF(1=1,IF(OR(L347="",NOT(ISNUMBER(F347))),"",F347*L347*IFERROR(INDEX(D384:D428,MATCH(AE347,B384:B428,0)),1)),N("M13"))</f>
        <v/>
      </c>
      <c r="N347" s="137" t="str">
        <f>IF(1=1,IF(F347="","",IF(G347="","",IFERROR(INDEX(E384:E428,MATCH(AE347,B384:B428,0)),G347&amp;""))),N("N6"))</f>
        <v/>
      </c>
      <c r="O347" s="138" t="str">
        <f>IF(1=1,IF(E347="","",O342),N("K11"))</f>
        <v/>
      </c>
      <c r="P347" s="139" t="str">
        <f>IF(1=1,IF(M347="","",IF(AND(ISNUMBER(M347),M347&lt;1,N347="kg"),MAX(1,ROUND(M347*1000,0)),IF(AND(ISNUMBER(M347),M347&lt;1,N347="L"),MAX(1,ROUND(M347*100,0)),ROUND(M347,3)))),N("O11"))</f>
        <v/>
      </c>
      <c r="Q347" s="140" t="str">
        <f>IF(1=1,IF(M347="","",IF(AND(ISNUMBER(M347),M347&lt;1,N347="kg"),"g",IF(AND(ISNUMBER(M347),M347&lt;1,N347="L"),"cl",N347))),N("P11"))</f>
        <v/>
      </c>
      <c r="R347" s="161" t="str">
        <f>IF(1=1,IF(E347="","",IF(F347="","A CONTROLER",IF(NOT(ISNUMBER(F347)),"TEXTE",IF(OR(L347="",L347&lt;=0),"COMMANDE PRINCIPALE INCOMPLETE",IF(G347="","UNITE MANQUANTE",IF(COUNTIF(B384:B428,AE347)=0,"UNITE A CONTROLER","OK")))))),N("Q9"))</f>
        <v/>
      </c>
      <c r="S347" s="105"/>
      <c r="T347" s="141">
        <f t="shared" si="20"/>
        <v>0</v>
      </c>
      <c r="U347" s="133" t="str">
        <f>IF(1=1,IF(E347="","",U342),N("S11"))</f>
        <v/>
      </c>
      <c r="V347" s="133" t="str">
        <f>IF(1=1,IF(E347="","",V342),N("T11"))</f>
        <v/>
      </c>
      <c r="W347" s="135" t="str">
        <f>IF(1=1,IF(OR(U347="",V347="",NOT(ISNUMBER(U347)),NOT(ISNUMBER(V347)),U347=0),"",V347/U347),N("U11"))</f>
        <v/>
      </c>
      <c r="X347" s="136" t="str">
        <f>IF(1=1,IF(OR(W347="",NOT(ISNUMBER(F347))),"",F347*W347*IFERROR(INDEX(D384:D428,MATCH(AE347,B384:B428,0)),1)),N("V7"))</f>
        <v/>
      </c>
      <c r="Y347" s="137" t="str">
        <f>IF(1=1,IF(F347="","",IF(G347="","",IFERROR(INDEX(E384:E428,MATCH(AE347,B384:B428,0)),G347&amp;""))),N("W6"))</f>
        <v/>
      </c>
      <c r="Z347" s="142" t="str">
        <f>IF(1=1,IF(X347="","",IF(AND(ISNUMBER(X347),X347&lt;1,Y347="kg"),MAX(1,ROUND(X347*1000,0)),IF(AND(ISNUMBER(X347),X347&lt;1,Y347="L"),MAX(1,ROUND(X347*100,0)),ROUND(X347,3)))),N("X11"))</f>
        <v/>
      </c>
      <c r="AA347" s="143" t="str">
        <f>IF(1=1,IF(X347="","",IF(AND(ISNUMBER(X347),X347&lt;1,Y347="kg"),"g",IF(AND(ISNUMBER(X347),X347&lt;1,Y347="L"),"cl",Y347))),N("Y11"))</f>
        <v/>
      </c>
      <c r="AB347" s="123" t="str">
        <f>IF(1=1,IF(E347="","",IF(F347="","A CONTROLER",IF(NOT(ISNUMBER(F347)),"TEXTE",IF(OR(W347="",W347&lt;=0),"COMMANDE COUVERTS INCOMPLETE",IF(G347="","UNITE MANQUANTE",IF(COUNTIF(B384:B428,AE347)=0,"UNITE A CONTROLER","OK")))))),N("Z6"))</f>
        <v/>
      </c>
      <c r="AD347" s="144" t="str">
        <f>IF(1=1,IF(E347="","",AD342),N("AB11"))</f>
        <v/>
      </c>
      <c r="AE347" s="125" t="str">
        <f>IF(1=1,IF(G347="","",UPPER(TRIM(SUBSTITUTE(SUBSTITUTE(G347&amp;"",CHAR(160)," ")," "," ")))),N("AC11"))</f>
        <v/>
      </c>
      <c r="AG347" s="244" t="s">
        <v>66</v>
      </c>
    </row>
    <row r="348" spans="1:33" ht="15.75" x14ac:dyDescent="0.25">
      <c r="A348" s="160" t="str">
        <f>IF(1=1,IF(E348="","",A342),N("A12"))</f>
        <v/>
      </c>
      <c r="B348" s="127" t="str">
        <f>IF(1=1,IF(E348="","",B342),N("B12"))</f>
        <v/>
      </c>
      <c r="C348" s="127"/>
      <c r="D348" s="129" t="str">
        <f>IF(ISBLANK(E348),"",LARGE(D342:D347,1)+1)</f>
        <v/>
      </c>
      <c r="E348" s="130"/>
      <c r="F348" s="131"/>
      <c r="G348" s="170"/>
      <c r="H348" s="105"/>
      <c r="I348" s="132" t="str">
        <f>IF(1=1,IF(E348="","",I342),N("H12"))</f>
        <v/>
      </c>
      <c r="J348" s="133" t="str">
        <f>IF(1=1,IF(E348="","",J342),N("I12"))</f>
        <v/>
      </c>
      <c r="K348" s="134" t="str">
        <f>IF(1=1,IF(E348="","",K342),N("J12"))</f>
        <v/>
      </c>
      <c r="L348" s="135" t="str">
        <f>IF(1=1,IF(OR(J348="",O348="",NOT(ISNUMBER(J348)),NOT(ISNUMBER(O348)),J348=0),"",O348/J348),N("L12"))</f>
        <v/>
      </c>
      <c r="M348" s="136" t="str">
        <f>IF(1=1,IF(OR(L348="",NOT(ISNUMBER(F348))),"",F348*L348*IFERROR(INDEX(D384:D428,MATCH(AE348,B384:B428,0)),1)),N("M13"))</f>
        <v/>
      </c>
      <c r="N348" s="137" t="str">
        <f>IF(1=1,IF(F348="","",IF(G348="","",IFERROR(INDEX(E384:E428,MATCH(AE348,B384:B428,0)),G348&amp;""))),N("N6"))</f>
        <v/>
      </c>
      <c r="O348" s="138" t="str">
        <f>IF(1=1,IF(E348="","",O342),N("K12"))</f>
        <v/>
      </c>
      <c r="P348" s="139" t="str">
        <f>IF(1=1,IF(M348="","",IF(AND(ISNUMBER(M348),M348&lt;1,N348="kg"),MAX(1,ROUND(M348*1000,0)),IF(AND(ISNUMBER(M348),M348&lt;1,N348="L"),MAX(1,ROUND(M348*100,0)),ROUND(M348,3)))),N("O12"))</f>
        <v/>
      </c>
      <c r="Q348" s="140" t="str">
        <f>IF(1=1,IF(M348="","",IF(AND(ISNUMBER(M348),M348&lt;1,N348="kg"),"g",IF(AND(ISNUMBER(M348),M348&lt;1,N348="L"),"cl",N348))),N("P12"))</f>
        <v/>
      </c>
      <c r="R348" s="161" t="str">
        <f>IF(1=1,IF(E348="","",IF(F348="","A CONTROLER",IF(NOT(ISNUMBER(F348)),"TEXTE",IF(OR(L348="",L348&lt;=0),"COMMANDE PRINCIPALE INCOMPLETE",IF(G348="","UNITE MANQUANTE",IF(COUNTIF(B384:B428,AE348)=0,"UNITE A CONTROLER","OK")))))),N("Q9"))</f>
        <v/>
      </c>
      <c r="S348" s="105"/>
      <c r="T348" s="141">
        <f t="shared" si="20"/>
        <v>0</v>
      </c>
      <c r="U348" s="133" t="str">
        <f>IF(1=1,IF(E348="","",U342),N("S12"))</f>
        <v/>
      </c>
      <c r="V348" s="133" t="str">
        <f>IF(1=1,IF(E348="","",V342),N("T12"))</f>
        <v/>
      </c>
      <c r="W348" s="135" t="str">
        <f>IF(1=1,IF(OR(U348="",V348="",NOT(ISNUMBER(U348)),NOT(ISNUMBER(V348)),U348=0),"",V348/U348),N("U12"))</f>
        <v/>
      </c>
      <c r="X348" s="136" t="str">
        <f>IF(1=1,IF(OR(W348="",NOT(ISNUMBER(F348))),"",F348*W348*IFERROR(INDEX(D384:D428,MATCH(AE348,B384:B428,0)),1)),N("V7"))</f>
        <v/>
      </c>
      <c r="Y348" s="137" t="str">
        <f>IF(1=1,IF(F348="","",IF(G348="","",IFERROR(INDEX(E384:E428,MATCH(AE348,B384:B428,0)),G348&amp;""))),N("W6"))</f>
        <v/>
      </c>
      <c r="Z348" s="142" t="str">
        <f>IF(1=1,IF(X348="","",IF(AND(ISNUMBER(X348),X348&lt;1,Y348="kg"),MAX(1,ROUND(X348*1000,0)),IF(AND(ISNUMBER(X348),X348&lt;1,Y348="L"),MAX(1,ROUND(X348*100,0)),ROUND(X348,3)))),N("X12"))</f>
        <v/>
      </c>
      <c r="AA348" s="143" t="str">
        <f>IF(1=1,IF(X348="","",IF(AND(ISNUMBER(X348),X348&lt;1,Y348="kg"),"g",IF(AND(ISNUMBER(X348),X348&lt;1,Y348="L"),"cl",Y348))),N("Y12"))</f>
        <v/>
      </c>
      <c r="AB348" s="123" t="str">
        <f>IF(1=1,IF(E348="","",IF(F348="","A CONTROLER",IF(NOT(ISNUMBER(F348)),"TEXTE",IF(OR(W348="",W348&lt;=0),"COMMANDE COUVERTS INCOMPLETE",IF(G348="","UNITE MANQUANTE",IF(COUNTIF(B384:B428,AE348)=0,"UNITE A CONTROLER","OK")))))),N("Z6"))</f>
        <v/>
      </c>
      <c r="AD348" s="144" t="str">
        <f>IF(1=1,IF(E348="","",AD342),N("AB12"))</f>
        <v/>
      </c>
      <c r="AE348" s="125" t="str">
        <f>IF(1=1,IF(G348="","",UPPER(TRIM(SUBSTITUTE(SUBSTITUTE(G348&amp;"",CHAR(160)," ")," "," ")))),N("AC12"))</f>
        <v/>
      </c>
      <c r="AG348" s="244" t="s">
        <v>64</v>
      </c>
    </row>
    <row r="349" spans="1:33" ht="15.75" x14ac:dyDescent="0.25">
      <c r="A349" s="160" t="str">
        <f>IF(1=1,IF(E349="","",A342),N("A13"))</f>
        <v/>
      </c>
      <c r="B349" s="127" t="str">
        <f>IF(1=1,IF(E349="","",B342),N("B13"))</f>
        <v/>
      </c>
      <c r="C349" s="127"/>
      <c r="D349" s="129" t="str">
        <f>IF(ISBLANK(E349),"",LARGE(D342:D348,1)+1)</f>
        <v/>
      </c>
      <c r="E349" s="130"/>
      <c r="F349" s="131"/>
      <c r="G349" s="170"/>
      <c r="H349" s="105"/>
      <c r="I349" s="132" t="str">
        <f>IF(1=1,IF(E349="","",I342),N("H13"))</f>
        <v/>
      </c>
      <c r="J349" s="133" t="str">
        <f>IF(1=1,IF(E349="","",J342),N("I13"))</f>
        <v/>
      </c>
      <c r="K349" s="134" t="str">
        <f>IF(1=1,IF(E349="","",K342),N("J13"))</f>
        <v/>
      </c>
      <c r="L349" s="135" t="str">
        <f>IF(1=1,IF(OR(J349="",O349="",NOT(ISNUMBER(J349)),NOT(ISNUMBER(O349)),J349=0),"",O349/J349),N("L13"))</f>
        <v/>
      </c>
      <c r="M349" s="136" t="str">
        <f>IF(1=1,IF(OR(L349="",NOT(ISNUMBER(F349))),"",F349*L349*IFERROR(INDEX(D384:D428,MATCH(AE349,B384:B428,0)),1)),N("M13"))</f>
        <v/>
      </c>
      <c r="N349" s="137" t="str">
        <f>IF(1=1,IF(F349="","",IF(G349="","",IFERROR(INDEX(E384:E428,MATCH(AE349,B384:B428,0)),G349&amp;""))),N("N6"))</f>
        <v/>
      </c>
      <c r="O349" s="138" t="str">
        <f>IF(1=1,IF(E349="","",O342),N("K13"))</f>
        <v/>
      </c>
      <c r="P349" s="139" t="str">
        <f>IF(1=1,IF(M349="","",IF(AND(ISNUMBER(M349),M349&lt;1,N349="kg"),MAX(1,ROUND(M349*1000,0)),IF(AND(ISNUMBER(M349),M349&lt;1,N349="L"),MAX(1,ROUND(M349*100,0)),ROUND(M349,3)))),N("O13"))</f>
        <v/>
      </c>
      <c r="Q349" s="140" t="str">
        <f>IF(1=1,IF(M349="","",IF(AND(ISNUMBER(M349),M349&lt;1,N349="kg"),"g",IF(AND(ISNUMBER(M349),M349&lt;1,N349="L"),"cl",N349))),N("P13"))</f>
        <v/>
      </c>
      <c r="R349" s="161" t="str">
        <f>IF(1=1,IF(E349="","",IF(F349="","A CONTROLER",IF(NOT(ISNUMBER(F349)),"TEXTE",IF(OR(L349="",L349&lt;=0),"COMMANDE PRINCIPALE INCOMPLETE",IF(G349="","UNITE MANQUANTE",IF(COUNTIF(B384:B428,AE349)=0,"UNITE A CONTROLER","OK")))))),N("Q9"))</f>
        <v/>
      </c>
      <c r="S349" s="105"/>
      <c r="T349" s="141">
        <f t="shared" si="20"/>
        <v>0</v>
      </c>
      <c r="U349" s="133" t="str">
        <f>IF(1=1,IF(E349="","",U342),N("S13"))</f>
        <v/>
      </c>
      <c r="V349" s="133" t="str">
        <f>IF(1=1,IF(E349="","",V342),N("T13"))</f>
        <v/>
      </c>
      <c r="W349" s="135" t="str">
        <f>IF(1=1,IF(OR(U349="",V349="",NOT(ISNUMBER(U349)),NOT(ISNUMBER(V349)),U349=0),"",V349/U349),N("U13"))</f>
        <v/>
      </c>
      <c r="X349" s="136" t="str">
        <f>IF(1=1,IF(OR(W349="",NOT(ISNUMBER(F349))),"",F349*W349*IFERROR(INDEX(D384:D428,MATCH(AE349,B384:B428,0)),1)),N("V7"))</f>
        <v/>
      </c>
      <c r="Y349" s="137" t="str">
        <f>IF(1=1,IF(F349="","",IF(G349="","",IFERROR(INDEX(E384:E428,MATCH(AE349,B384:B428,0)),G349&amp;""))),N("W6"))</f>
        <v/>
      </c>
      <c r="Z349" s="142" t="str">
        <f>IF(1=1,IF(X349="","",IF(AND(ISNUMBER(X349),X349&lt;1,Y349="kg"),MAX(1,ROUND(X349*1000,0)),IF(AND(ISNUMBER(X349),X349&lt;1,Y349="L"),MAX(1,ROUND(X349*100,0)),ROUND(X349,3)))),N("X13"))</f>
        <v/>
      </c>
      <c r="AA349" s="143" t="str">
        <f>IF(1=1,IF(X349="","",IF(AND(ISNUMBER(X349),X349&lt;1,Y349="kg"),"g",IF(AND(ISNUMBER(X349),X349&lt;1,Y349="L"),"cl",Y349))),N("Y13"))</f>
        <v/>
      </c>
      <c r="AB349" s="123" t="str">
        <f>IF(1=1,IF(E349="","",IF(F349="","A CONTROLER",IF(NOT(ISNUMBER(F349)),"TEXTE",IF(OR(W349="",W349&lt;=0),"COMMANDE COUVERTS INCOMPLETE",IF(G349="","UNITE MANQUANTE",IF(COUNTIF(B384:B428,AE349)=0,"UNITE A CONTROLER","OK")))))),N("Z6"))</f>
        <v/>
      </c>
      <c r="AD349" s="144" t="str">
        <f>IF(1=1,IF(E349="","",AD342),N("AB13"))</f>
        <v/>
      </c>
      <c r="AE349" s="125" t="str">
        <f>IF(1=1,IF(G349="","",UPPER(TRIM(SUBSTITUTE(SUBSTITUTE(G349&amp;"",CHAR(160)," ")," "," ")))),N("AC13"))</f>
        <v/>
      </c>
      <c r="AG349" s="244"/>
    </row>
    <row r="350" spans="1:33" ht="15.75" x14ac:dyDescent="0.25">
      <c r="A350" s="160" t="str">
        <f>IF(1=1,IF(E350="","",A342),N("A14"))</f>
        <v/>
      </c>
      <c r="B350" s="127" t="str">
        <f>IF(1=1,IF(E350="","",B342),N("B14"))</f>
        <v/>
      </c>
      <c r="C350" s="127"/>
      <c r="D350" s="129" t="str">
        <f>IF(ISBLANK(E350),"",LARGE(D342:D349,1)+1)</f>
        <v/>
      </c>
      <c r="E350" s="130"/>
      <c r="F350" s="131"/>
      <c r="G350" s="170"/>
      <c r="H350" s="105"/>
      <c r="I350" s="132" t="str">
        <f>IF(1=1,IF(E350="","",I342),N("H14"))</f>
        <v/>
      </c>
      <c r="J350" s="133" t="str">
        <f>IF(1=1,IF(E350="","",J342),N("I14"))</f>
        <v/>
      </c>
      <c r="K350" s="134" t="str">
        <f>IF(1=1,IF(E350="","",K342),N("J14"))</f>
        <v/>
      </c>
      <c r="L350" s="135" t="str">
        <f>IF(1=1,IF(OR(J350="",O350="",NOT(ISNUMBER(J350)),NOT(ISNUMBER(O350)),J350=0),"",O350/J350),N("L14"))</f>
        <v/>
      </c>
      <c r="M350" s="136" t="str">
        <f>IF(1=1,IF(OR(L350="",NOT(ISNUMBER(F350))),"",F350*L350*IFERROR(INDEX(D384:D428,MATCH(AE350,B384:B428,0)),1)),N("M13"))</f>
        <v/>
      </c>
      <c r="N350" s="137" t="str">
        <f>IF(1=1,IF(F350="","",IF(G350="","",IFERROR(INDEX(E384:E428,MATCH(AE350,B384:B428,0)),G350&amp;""))),N("N6"))</f>
        <v/>
      </c>
      <c r="O350" s="138" t="str">
        <f>IF(1=1,IF(E350="","",O342),N("K14"))</f>
        <v/>
      </c>
      <c r="P350" s="139" t="str">
        <f>IF(1=1,IF(M350="","",IF(AND(ISNUMBER(M350),M350&lt;1,N350="kg"),MAX(1,ROUND(M350*1000,0)),IF(AND(ISNUMBER(M350),M350&lt;1,N350="L"),MAX(1,ROUND(M350*100,0)),ROUND(M350,3)))),N("O14"))</f>
        <v/>
      </c>
      <c r="Q350" s="140" t="str">
        <f>IF(1=1,IF(M350="","",IF(AND(ISNUMBER(M350),M350&lt;1,N350="kg"),"g",IF(AND(ISNUMBER(M350),M350&lt;1,N350="L"),"cl",N350))),N("P14"))</f>
        <v/>
      </c>
      <c r="R350" s="161" t="str">
        <f>IF(1=1,IF(E350="","",IF(F350="","A CONTROLER",IF(NOT(ISNUMBER(F350)),"TEXTE",IF(OR(L350="",L350&lt;=0),"COMMANDE PRINCIPALE INCOMPLETE",IF(G350="","UNITE MANQUANTE",IF(COUNTIF(B384:B428,AE350)=0,"UNITE A CONTROLER","OK")))))),N("Q9"))</f>
        <v/>
      </c>
      <c r="S350" s="105"/>
      <c r="T350" s="141">
        <f t="shared" si="20"/>
        <v>0</v>
      </c>
      <c r="U350" s="133" t="str">
        <f>IF(1=1,IF(E350="","",U342),N("S14"))</f>
        <v/>
      </c>
      <c r="V350" s="133" t="str">
        <f>IF(1=1,IF(E350="","",V342),N("T14"))</f>
        <v/>
      </c>
      <c r="W350" s="135" t="str">
        <f>IF(1=1,IF(OR(U350="",V350="",NOT(ISNUMBER(U350)),NOT(ISNUMBER(V350)),U350=0),"",V350/U350),N("U14"))</f>
        <v/>
      </c>
      <c r="X350" s="136" t="str">
        <f>IF(1=1,IF(OR(W350="",NOT(ISNUMBER(F350))),"",F350*W350*IFERROR(INDEX(D384:D428,MATCH(AE350,B384:B428,0)),1)),N("V7"))</f>
        <v/>
      </c>
      <c r="Y350" s="137" t="str">
        <f>IF(1=1,IF(F350="","",IF(G350="","",IFERROR(INDEX(E384:E428,MATCH(AE350,B384:B428,0)),G350&amp;""))),N("W6"))</f>
        <v/>
      </c>
      <c r="Z350" s="142" t="str">
        <f>IF(1=1,IF(X350="","",IF(AND(ISNUMBER(X350),X350&lt;1,Y350="kg"),MAX(1,ROUND(X350*1000,0)),IF(AND(ISNUMBER(X350),X350&lt;1,Y350="L"),MAX(1,ROUND(X350*100,0)),ROUND(X350,3)))),N("X14"))</f>
        <v/>
      </c>
      <c r="AA350" s="143" t="str">
        <f>IF(1=1,IF(X350="","",IF(AND(ISNUMBER(X350),X350&lt;1,Y350="kg"),"g",IF(AND(ISNUMBER(X350),X350&lt;1,Y350="L"),"cl",Y350))),N("Y14"))</f>
        <v/>
      </c>
      <c r="AB350" s="123" t="str">
        <f>IF(1=1,IF(E350="","",IF(F350="","A CONTROLER",IF(NOT(ISNUMBER(F350)),"TEXTE",IF(OR(W350="",W350&lt;=0),"COMMANDE COUVERTS INCOMPLETE",IF(G350="","UNITE MANQUANTE",IF(COUNTIF(B384:B428,AE350)=0,"UNITE A CONTROLER","OK")))))),N("Z6"))</f>
        <v/>
      </c>
      <c r="AD350" s="144" t="str">
        <f>IF(1=1,IF(E350="","",AD342),N("AB14"))</f>
        <v/>
      </c>
      <c r="AE350" s="125" t="str">
        <f>IF(1=1,IF(G350="","",UPPER(TRIM(SUBSTITUTE(SUBSTITUTE(G350&amp;"",CHAR(160)," ")," "," ")))),N("AC14"))</f>
        <v/>
      </c>
    </row>
    <row r="351" spans="1:33" ht="15.75" x14ac:dyDescent="0.25">
      <c r="A351" s="160" t="str">
        <f>IF(1=1,IF(E351="","",A342),N("A15"))</f>
        <v/>
      </c>
      <c r="B351" s="127" t="str">
        <f>IF(1=1,IF(E351="","",B342),N("B15"))</f>
        <v/>
      </c>
      <c r="C351" s="127"/>
      <c r="D351" s="129" t="str">
        <f>IF(ISBLANK(E351),"",LARGE(D342:D350,1)+1)</f>
        <v/>
      </c>
      <c r="E351" s="130"/>
      <c r="F351" s="131"/>
      <c r="G351" s="170"/>
      <c r="H351" s="105"/>
      <c r="I351" s="132" t="str">
        <f>IF(1=1,IF(E351="","",I342),N("H15"))</f>
        <v/>
      </c>
      <c r="J351" s="133" t="str">
        <f>IF(1=1,IF(E351="","",J342),N("I15"))</f>
        <v/>
      </c>
      <c r="K351" s="134" t="str">
        <f>IF(1=1,IF(E351="","",K342),N("J15"))</f>
        <v/>
      </c>
      <c r="L351" s="135" t="str">
        <f>IF(1=1,IF(OR(J351="",O351="",NOT(ISNUMBER(J351)),NOT(ISNUMBER(O351)),J351=0),"",O351/J351),N("L15"))</f>
        <v/>
      </c>
      <c r="M351" s="136" t="str">
        <f>IF(1=1,IF(OR(L351="",NOT(ISNUMBER(F351))),"",F351*L351*IFERROR(INDEX(D384:D428,MATCH(AE351,B384:B428,0)),1)),N("M13"))</f>
        <v/>
      </c>
      <c r="N351" s="137" t="str">
        <f>IF(1=1,IF(F351="","",IF(G351="","",IFERROR(INDEX(E384:E428,MATCH(AE351,B384:B428,0)),G351&amp;""))),N("N6"))</f>
        <v/>
      </c>
      <c r="O351" s="138" t="str">
        <f>IF(1=1,IF(E351="","",O342),N("K15"))</f>
        <v/>
      </c>
      <c r="P351" s="139" t="str">
        <f>IF(1=1,IF(M351="","",IF(AND(ISNUMBER(M351),M351&lt;1,N351="kg"),MAX(1,ROUND(M351*1000,0)),IF(AND(ISNUMBER(M351),M351&lt;1,N351="L"),MAX(1,ROUND(M351*100,0)),ROUND(M351,3)))),N("O15"))</f>
        <v/>
      </c>
      <c r="Q351" s="140" t="str">
        <f>IF(1=1,IF(M351="","",IF(AND(ISNUMBER(M351),M351&lt;1,N351="kg"),"g",IF(AND(ISNUMBER(M351),M351&lt;1,N351="L"),"cl",N351))),N("P15"))</f>
        <v/>
      </c>
      <c r="R351" s="161" t="str">
        <f>IF(1=1,IF(E351="","",IF(F351="","A CONTROLER",IF(NOT(ISNUMBER(F351)),"TEXTE",IF(OR(L351="",L351&lt;=0),"COMMANDE PRINCIPALE INCOMPLETE",IF(G351="","UNITE MANQUANTE",IF(COUNTIF(B384:B428,AE351)=0,"UNITE A CONTROLER","OK")))))),N("Q9"))</f>
        <v/>
      </c>
      <c r="S351" s="105"/>
      <c r="T351" s="141">
        <f t="shared" si="20"/>
        <v>0</v>
      </c>
      <c r="U351" s="133" t="str">
        <f>IF(1=1,IF(E351="","",U342),N("S15"))</f>
        <v/>
      </c>
      <c r="V351" s="133" t="str">
        <f>IF(1=1,IF(E351="","",V342),N("T15"))</f>
        <v/>
      </c>
      <c r="W351" s="135" t="str">
        <f>IF(1=1,IF(OR(U351="",V351="",NOT(ISNUMBER(U351)),NOT(ISNUMBER(V351)),U351=0),"",V351/U351),N("U15"))</f>
        <v/>
      </c>
      <c r="X351" s="136" t="str">
        <f>IF(1=1,IF(OR(W351="",NOT(ISNUMBER(F351))),"",F351*W351*IFERROR(INDEX(D384:D428,MATCH(AE351,B384:B428,0)),1)),N("V7"))</f>
        <v/>
      </c>
      <c r="Y351" s="137" t="str">
        <f>IF(1=1,IF(F351="","",IF(G351="","",IFERROR(INDEX(E384:E428,MATCH(AE351,B384:B428,0)),G351&amp;""))),N("W6"))</f>
        <v/>
      </c>
      <c r="Z351" s="142" t="str">
        <f>IF(1=1,IF(X351="","",IF(AND(ISNUMBER(X351),X351&lt;1,Y351="kg"),MAX(1,ROUND(X351*1000,0)),IF(AND(ISNUMBER(X351),X351&lt;1,Y351="L"),MAX(1,ROUND(X351*100,0)),ROUND(X351,3)))),N("X15"))</f>
        <v/>
      </c>
      <c r="AA351" s="143" t="str">
        <f>IF(1=1,IF(X351="","",IF(AND(ISNUMBER(X351),X351&lt;1,Y351="kg"),"g",IF(AND(ISNUMBER(X351),X351&lt;1,Y351="L"),"cl",Y351))),N("Y15"))</f>
        <v/>
      </c>
      <c r="AB351" s="123" t="str">
        <f>IF(1=1,IF(E351="","",IF(F351="","A CONTROLER",IF(NOT(ISNUMBER(F351)),"TEXTE",IF(OR(W351="",W351&lt;=0),"COMMANDE COUVERTS INCOMPLETE",IF(G351="","UNITE MANQUANTE",IF(COUNTIF(B384:B428,AE351)=0,"UNITE A CONTROLER","OK")))))),N("Z6"))</f>
        <v/>
      </c>
      <c r="AD351" s="144" t="str">
        <f>IF(1=1,IF(E351="","",AD342),N("AB15"))</f>
        <v/>
      </c>
      <c r="AE351" s="125" t="str">
        <f>IF(1=1,IF(G351="","",UPPER(TRIM(SUBSTITUTE(SUBSTITUTE(G351&amp;"",CHAR(160)," ")," "," ")))),N("AC15"))</f>
        <v/>
      </c>
    </row>
    <row r="352" spans="1:33" ht="15.75" x14ac:dyDescent="0.25">
      <c r="A352" s="160" t="str">
        <f>IF(1=1,IF(E352="","",A342),N("A16"))</f>
        <v/>
      </c>
      <c r="B352" s="127" t="str">
        <f>IF(1=1,IF(E352="","",B342),N("B16"))</f>
        <v/>
      </c>
      <c r="C352" s="127"/>
      <c r="D352" s="129" t="str">
        <f>IF(ISBLANK(E352),"",LARGE(D342:D351,1)+1)</f>
        <v/>
      </c>
      <c r="E352" s="130"/>
      <c r="F352" s="131"/>
      <c r="G352" s="170"/>
      <c r="H352" s="105"/>
      <c r="I352" s="132" t="str">
        <f>IF(1=1,IF(E352="","",I342),N("H16"))</f>
        <v/>
      </c>
      <c r="J352" s="133" t="str">
        <f>IF(1=1,IF(E352="","",J342),N("I16"))</f>
        <v/>
      </c>
      <c r="K352" s="134" t="str">
        <f>IF(1=1,IF(E352="","",K342),N("J16"))</f>
        <v/>
      </c>
      <c r="L352" s="135" t="str">
        <f>IF(1=1,IF(OR(J352="",O352="",NOT(ISNUMBER(J352)),NOT(ISNUMBER(O352)),J352=0),"",O352/J352),N("L16"))</f>
        <v/>
      </c>
      <c r="M352" s="136" t="str">
        <f>IF(1=1,IF(OR(L352="",NOT(ISNUMBER(F352))),"",F352*L352*IFERROR(INDEX(D384:D428,MATCH(AE352,B384:B428,0)),1)),N("M13"))</f>
        <v/>
      </c>
      <c r="N352" s="137" t="str">
        <f>IF(1=1,IF(F352="","",IF(G352="","",IFERROR(INDEX(E384:E428,MATCH(AE352,B384:B428,0)),G352&amp;""))),N("N6"))</f>
        <v/>
      </c>
      <c r="O352" s="138" t="str">
        <f>IF(1=1,IF(E352="","",O342),N("K16"))</f>
        <v/>
      </c>
      <c r="P352" s="139" t="str">
        <f>IF(1=1,IF(M352="","",IF(AND(ISNUMBER(M352),M352&lt;1,N352="kg"),MAX(1,ROUND(M352*1000,0)),IF(AND(ISNUMBER(M352),M352&lt;1,N352="L"),MAX(1,ROUND(M352*100,0)),ROUND(M352,3)))),N("O16"))</f>
        <v/>
      </c>
      <c r="Q352" s="140" t="str">
        <f>IF(1=1,IF(M352="","",IF(AND(ISNUMBER(M352),M352&lt;1,N352="kg"),"g",IF(AND(ISNUMBER(M352),M352&lt;1,N352="L"),"cl",N352))),N("P16"))</f>
        <v/>
      </c>
      <c r="R352" s="161" t="str">
        <f>IF(1=1,IF(E352="","",IF(F352="","A CONTROLER",IF(NOT(ISNUMBER(F352)),"TEXTE",IF(OR(L352="",L352&lt;=0),"COMMANDE PRINCIPALE INCOMPLETE",IF(G352="","UNITE MANQUANTE",IF(COUNTIF(B384:B428,AE352)=0,"UNITE A CONTROLER","OK")))))),N("Q9"))</f>
        <v/>
      </c>
      <c r="S352" s="105"/>
      <c r="T352" s="141">
        <f t="shared" si="20"/>
        <v>0</v>
      </c>
      <c r="U352" s="133" t="str">
        <f>IF(1=1,IF(E352="","",U342),N("S16"))</f>
        <v/>
      </c>
      <c r="V352" s="133" t="str">
        <f>IF(1=1,IF(E352="","",V342),N("T16"))</f>
        <v/>
      </c>
      <c r="W352" s="135" t="str">
        <f>IF(1=1,IF(OR(U352="",V352="",NOT(ISNUMBER(U352)),NOT(ISNUMBER(V352)),U352=0),"",V352/U352),N("U16"))</f>
        <v/>
      </c>
      <c r="X352" s="136" t="str">
        <f>IF(1=1,IF(OR(W352="",NOT(ISNUMBER(F352))),"",F352*W352*IFERROR(INDEX(D384:D428,MATCH(AE352,B384:B428,0)),1)),N("V7"))</f>
        <v/>
      </c>
      <c r="Y352" s="137" t="str">
        <f>IF(1=1,IF(F352="","",IF(G352="","",IFERROR(INDEX(E384:E428,MATCH(AE352,B384:B428,0)),G352&amp;""))),N("W6"))</f>
        <v/>
      </c>
      <c r="Z352" s="142" t="str">
        <f>IF(1=1,IF(X352="","",IF(AND(ISNUMBER(X352),X352&lt;1,Y352="kg"),MAX(1,ROUND(X352*1000,0)),IF(AND(ISNUMBER(X352),X352&lt;1,Y352="L"),MAX(1,ROUND(X352*100,0)),ROUND(X352,3)))),N("X16"))</f>
        <v/>
      </c>
      <c r="AA352" s="143" t="str">
        <f>IF(1=1,IF(X352="","",IF(AND(ISNUMBER(X352),X352&lt;1,Y352="kg"),"g",IF(AND(ISNUMBER(X352),X352&lt;1,Y352="L"),"cl",Y352))),N("Y16"))</f>
        <v/>
      </c>
      <c r="AB352" s="123" t="str">
        <f>IF(1=1,IF(E352="","",IF(F352="","A CONTROLER",IF(NOT(ISNUMBER(F352)),"TEXTE",IF(OR(W352="",W352&lt;=0),"COMMANDE COUVERTS INCOMPLETE",IF(G352="","UNITE MANQUANTE",IF(COUNTIF(B384:B428,AE352)=0,"UNITE A CONTROLER","OK")))))),N("Z6"))</f>
        <v/>
      </c>
      <c r="AD352" s="144" t="str">
        <f>IF(1=1,IF(E352="","",AD342),N("AB16"))</f>
        <v/>
      </c>
      <c r="AE352" s="125" t="str">
        <f>IF(1=1,IF(G352="","",UPPER(TRIM(SUBSTITUTE(SUBSTITUTE(G352&amp;"",CHAR(160)," ")," "," ")))),N("AC16"))</f>
        <v/>
      </c>
    </row>
    <row r="353" spans="1:31" ht="15.75" x14ac:dyDescent="0.25">
      <c r="A353" s="160" t="str">
        <f>IF(1=1,IF(E353="","",A342),N("A17"))</f>
        <v/>
      </c>
      <c r="B353" s="127" t="str">
        <f>IF(1=1,IF(E353="","",B342),N("B17"))</f>
        <v/>
      </c>
      <c r="C353" s="127"/>
      <c r="D353" s="129" t="str">
        <f>IF(ISBLANK(E353),"",LARGE(D342:D352,1)+1)</f>
        <v/>
      </c>
      <c r="E353" s="130"/>
      <c r="F353" s="131"/>
      <c r="G353" s="170"/>
      <c r="H353" s="105"/>
      <c r="I353" s="132" t="str">
        <f>IF(1=1,IF(E353="","",I342),N("H17"))</f>
        <v/>
      </c>
      <c r="J353" s="133" t="str">
        <f>IF(1=1,IF(E353="","",J342),N("I17"))</f>
        <v/>
      </c>
      <c r="K353" s="134" t="str">
        <f>IF(1=1,IF(E353="","",K342),N("J17"))</f>
        <v/>
      </c>
      <c r="L353" s="135" t="str">
        <f>IF(1=1,IF(OR(J353="",O353="",NOT(ISNUMBER(J353)),NOT(ISNUMBER(O353)),J353=0),"",O353/J353),N("L17"))</f>
        <v/>
      </c>
      <c r="M353" s="136" t="str">
        <f>IF(1=1,IF(OR(L353="",NOT(ISNUMBER(F353))),"",F353*L353*IFERROR(INDEX(D384:D428,MATCH(AE353,B384:B428,0)),1)),N("M13"))</f>
        <v/>
      </c>
      <c r="N353" s="137" t="str">
        <f>IF(1=1,IF(F353="","",IF(G353="","",IFERROR(INDEX(E384:E428,MATCH(AE353,B384:B428,0)),G353&amp;""))),N("N6"))</f>
        <v/>
      </c>
      <c r="O353" s="138" t="str">
        <f>IF(1=1,IF(E353="","",O342),N("K17"))</f>
        <v/>
      </c>
      <c r="P353" s="139" t="str">
        <f>IF(1=1,IF(M353="","",IF(AND(ISNUMBER(M353),M353&lt;1,N353="kg"),MAX(1,ROUND(M353*1000,0)),IF(AND(ISNUMBER(M353),M353&lt;1,N353="L"),MAX(1,ROUND(M353*100,0)),ROUND(M353,3)))),N("O17"))</f>
        <v/>
      </c>
      <c r="Q353" s="140" t="str">
        <f>IF(1=1,IF(M353="","",IF(AND(ISNUMBER(M353),M353&lt;1,N353="kg"),"g",IF(AND(ISNUMBER(M353),M353&lt;1,N353="L"),"cl",N353))),N("P17"))</f>
        <v/>
      </c>
      <c r="R353" s="161" t="str">
        <f>IF(1=1,IF(E353="","",IF(F353="","A CONTROLER",IF(NOT(ISNUMBER(F353)),"TEXTE",IF(OR(L353="",L353&lt;=0),"COMMANDE PRINCIPALE INCOMPLETE",IF(G353="","UNITE MANQUANTE",IF(COUNTIF(B384:B428,AE353)=0,"UNITE A CONTROLER","OK")))))),N("Q9"))</f>
        <v/>
      </c>
      <c r="S353" s="105"/>
      <c r="T353" s="141">
        <f t="shared" si="20"/>
        <v>0</v>
      </c>
      <c r="U353" s="133" t="str">
        <f>IF(1=1,IF(E353="","",U342),N("S17"))</f>
        <v/>
      </c>
      <c r="V353" s="133" t="str">
        <f>IF(1=1,IF(E353="","",V342),N("T17"))</f>
        <v/>
      </c>
      <c r="W353" s="135" t="str">
        <f>IF(1=1,IF(OR(U353="",V353="",NOT(ISNUMBER(U353)),NOT(ISNUMBER(V353)),U353=0),"",V353/U353),N("U17"))</f>
        <v/>
      </c>
      <c r="X353" s="136" t="str">
        <f>IF(1=1,IF(OR(W353="",NOT(ISNUMBER(F353))),"",F353*W353*IFERROR(INDEX(D384:D428,MATCH(AE353,B384:B428,0)),1)),N("V7"))</f>
        <v/>
      </c>
      <c r="Y353" s="137" t="str">
        <f>IF(1=1,IF(F353="","",IF(G353="","",IFERROR(INDEX(E384:E428,MATCH(AE353,B384:B428,0)),G353&amp;""))),N("W6"))</f>
        <v/>
      </c>
      <c r="Z353" s="142" t="str">
        <f>IF(1=1,IF(X353="","",IF(AND(ISNUMBER(X353),X353&lt;1,Y353="kg"),MAX(1,ROUND(X353*1000,0)),IF(AND(ISNUMBER(X353),X353&lt;1,Y353="L"),MAX(1,ROUND(X353*100,0)),ROUND(X353,3)))),N("X17"))</f>
        <v/>
      </c>
      <c r="AA353" s="143" t="str">
        <f>IF(1=1,IF(X353="","",IF(AND(ISNUMBER(X353),X353&lt;1,Y353="kg"),"g",IF(AND(ISNUMBER(X353),X353&lt;1,Y353="L"),"cl",Y353))),N("Y17"))</f>
        <v/>
      </c>
      <c r="AB353" s="123" t="str">
        <f>IF(1=1,IF(E353="","",IF(F353="","A CONTROLER",IF(NOT(ISNUMBER(F353)),"TEXTE",IF(OR(W353="",W353&lt;=0),"COMMANDE COUVERTS INCOMPLETE",IF(G353="","UNITE MANQUANTE",IF(COUNTIF(B384:B428,AE353)=0,"UNITE A CONTROLER","OK")))))),N("Z6"))</f>
        <v/>
      </c>
      <c r="AD353" s="144" t="str">
        <f>IF(1=1,IF(E353="","",AD342),N("AB17"))</f>
        <v/>
      </c>
      <c r="AE353" s="125" t="str">
        <f>IF(1=1,IF(G353="","",UPPER(TRIM(SUBSTITUTE(SUBSTITUTE(G353&amp;"",CHAR(160)," ")," "," ")))),N("AC17"))</f>
        <v/>
      </c>
    </row>
    <row r="354" spans="1:31" ht="15.75" x14ac:dyDescent="0.25">
      <c r="A354" s="160" t="str">
        <f>IF(1=1,IF(E354="","",A342),N("A18"))</f>
        <v/>
      </c>
      <c r="B354" s="127" t="str">
        <f>IF(1=1,IF(E354="","",B342),N("B18"))</f>
        <v/>
      </c>
      <c r="C354" s="127"/>
      <c r="D354" s="129" t="str">
        <f>IF(ISBLANK(E354),"",LARGE(D342:D353,1)+1)</f>
        <v/>
      </c>
      <c r="E354" s="130"/>
      <c r="F354" s="131"/>
      <c r="G354" s="170"/>
      <c r="H354" s="105"/>
      <c r="I354" s="132" t="str">
        <f>IF(1=1,IF(E354="","",I342),N("H18"))</f>
        <v/>
      </c>
      <c r="J354" s="133" t="str">
        <f>IF(1=1,IF(E354="","",J342),N("I18"))</f>
        <v/>
      </c>
      <c r="K354" s="134" t="str">
        <f>IF(1=1,IF(E354="","",K342),N("J18"))</f>
        <v/>
      </c>
      <c r="L354" s="135" t="str">
        <f>IF(1=1,IF(OR(J354="",O354="",NOT(ISNUMBER(J354)),NOT(ISNUMBER(O354)),J354=0),"",O354/J354),N("L18"))</f>
        <v/>
      </c>
      <c r="M354" s="136" t="str">
        <f>IF(1=1,IF(OR(L354="",NOT(ISNUMBER(F354))),"",F354*L354*IFERROR(INDEX(D384:D428,MATCH(AE354,B384:B428,0)),1)),N("M13"))</f>
        <v/>
      </c>
      <c r="N354" s="137" t="str">
        <f>IF(1=1,IF(F354="","",IF(G354="","",IFERROR(INDEX(E384:E428,MATCH(AE354,B384:B428,0)),G354&amp;""))),N("N6"))</f>
        <v/>
      </c>
      <c r="O354" s="138" t="str">
        <f>IF(1=1,IF(E354="","",O342),N("K18"))</f>
        <v/>
      </c>
      <c r="P354" s="139" t="str">
        <f>IF(1=1,IF(M354="","",IF(AND(ISNUMBER(M354),M354&lt;1,N354="kg"),MAX(1,ROUND(M354*1000,0)),IF(AND(ISNUMBER(M354),M354&lt;1,N354="L"),MAX(1,ROUND(M354*100,0)),ROUND(M354,3)))),N("O18"))</f>
        <v/>
      </c>
      <c r="Q354" s="140" t="str">
        <f>IF(1=1,IF(M354="","",IF(AND(ISNUMBER(M354),M354&lt;1,N354="kg"),"g",IF(AND(ISNUMBER(M354),M354&lt;1,N354="L"),"cl",N354))),N("P18"))</f>
        <v/>
      </c>
      <c r="R354" s="161" t="str">
        <f>IF(1=1,IF(E354="","",IF(F354="","A CONTROLER",IF(NOT(ISNUMBER(F354)),"TEXTE",IF(OR(L354="",L354&lt;=0),"COMMANDE PRINCIPALE INCOMPLETE",IF(G354="","UNITE MANQUANTE",IF(COUNTIF(B384:B428,AE354)=0,"UNITE A CONTROLER","OK")))))),N("Q9"))</f>
        <v/>
      </c>
      <c r="S354" s="105"/>
      <c r="T354" s="141">
        <f t="shared" si="20"/>
        <v>0</v>
      </c>
      <c r="U354" s="133" t="str">
        <f>IF(1=1,IF(E354="","",U342),N("S18"))</f>
        <v/>
      </c>
      <c r="V354" s="133" t="str">
        <f>IF(1=1,IF(E354="","",V342),N("T18"))</f>
        <v/>
      </c>
      <c r="W354" s="135" t="str">
        <f>IF(1=1,IF(OR(U354="",V354="",NOT(ISNUMBER(U354)),NOT(ISNUMBER(V354)),U354=0),"",V354/U354),N("U18"))</f>
        <v/>
      </c>
      <c r="X354" s="136" t="str">
        <f>IF(1=1,IF(OR(W354="",NOT(ISNUMBER(F354))),"",F354*W354*IFERROR(INDEX(D384:D428,MATCH(AE354,B384:B428,0)),1)),N("V7"))</f>
        <v/>
      </c>
      <c r="Y354" s="137" t="str">
        <f>IF(1=1,IF(F354="","",IF(G354="","",IFERROR(INDEX(E384:E428,MATCH(AE354,B384:B428,0)),G354&amp;""))),N("W6"))</f>
        <v/>
      </c>
      <c r="Z354" s="142" t="str">
        <f>IF(1=1,IF(X354="","",IF(AND(ISNUMBER(X354),X354&lt;1,Y354="kg"),MAX(1,ROUND(X354*1000,0)),IF(AND(ISNUMBER(X354),X354&lt;1,Y354="L"),MAX(1,ROUND(X354*100,0)),ROUND(X354,3)))),N("X18"))</f>
        <v/>
      </c>
      <c r="AA354" s="143" t="str">
        <f>IF(1=1,IF(X354="","",IF(AND(ISNUMBER(X354),X354&lt;1,Y354="kg"),"g",IF(AND(ISNUMBER(X354),X354&lt;1,Y354="L"),"cl",Y354))),N("Y18"))</f>
        <v/>
      </c>
      <c r="AB354" s="123" t="str">
        <f>IF(1=1,IF(E354="","",IF(F354="","A CONTROLER",IF(NOT(ISNUMBER(F354)),"TEXTE",IF(OR(W354="",W354&lt;=0),"COMMANDE COUVERTS INCOMPLETE",IF(G354="","UNITE MANQUANTE",IF(COUNTIF(B384:B428,AE354)=0,"UNITE A CONTROLER","OK")))))),N("Z6"))</f>
        <v/>
      </c>
      <c r="AD354" s="144" t="str">
        <f>IF(1=1,IF(E354="","",AD342),N("AB18"))</f>
        <v/>
      </c>
      <c r="AE354" s="125" t="str">
        <f>IF(1=1,IF(G354="","",UPPER(TRIM(SUBSTITUTE(SUBSTITUTE(G354&amp;"",CHAR(160)," ")," "," ")))),N("AC18"))</f>
        <v/>
      </c>
    </row>
    <row r="355" spans="1:31" ht="15.75" x14ac:dyDescent="0.25">
      <c r="A355" s="160" t="str">
        <f>IF(1=1,IF(E355="","",A342),N("A19"))</f>
        <v/>
      </c>
      <c r="B355" s="127" t="str">
        <f>IF(1=1,IF(E355="","",B342),N("B19"))</f>
        <v/>
      </c>
      <c r="C355" s="127"/>
      <c r="D355" s="129" t="str">
        <f>IF(ISBLANK(E355),"",LARGE(D342:D354,1)+1)</f>
        <v/>
      </c>
      <c r="E355" s="130"/>
      <c r="F355" s="131"/>
      <c r="G355" s="170"/>
      <c r="H355" s="105"/>
      <c r="I355" s="132" t="str">
        <f>IF(1=1,IF(E355="","",I342),N("H19"))</f>
        <v/>
      </c>
      <c r="J355" s="133" t="str">
        <f>IF(1=1,IF(E355="","",J342),N("I19"))</f>
        <v/>
      </c>
      <c r="K355" s="134" t="str">
        <f>IF(1=1,IF(E355="","",K342),N("J19"))</f>
        <v/>
      </c>
      <c r="L355" s="135" t="str">
        <f>IF(1=1,IF(OR(J355="",O355="",NOT(ISNUMBER(J355)),NOT(ISNUMBER(O355)),J355=0),"",O355/J355),N("L19"))</f>
        <v/>
      </c>
      <c r="M355" s="136" t="str">
        <f>IF(1=1,IF(OR(L355="",NOT(ISNUMBER(F355))),"",F355*L355*IFERROR(INDEX(D384:D428,MATCH(AE355,B384:B428,0)),1)),N("M13"))</f>
        <v/>
      </c>
      <c r="N355" s="137" t="str">
        <f>IF(1=1,IF(F355="","",IF(G355="","",IFERROR(INDEX(E384:E428,MATCH(AE355,B384:B428,0)),G355&amp;""))),N("N6"))</f>
        <v/>
      </c>
      <c r="O355" s="138" t="str">
        <f>IF(1=1,IF(E355="","",O342),N("K19"))</f>
        <v/>
      </c>
      <c r="P355" s="139" t="str">
        <f>IF(1=1,IF(M355="","",IF(AND(ISNUMBER(M355),M355&lt;1,N355="kg"),MAX(1,ROUND(M355*1000,0)),IF(AND(ISNUMBER(M355),M355&lt;1,N355="L"),MAX(1,ROUND(M355*100,0)),ROUND(M355,3)))),N("O19"))</f>
        <v/>
      </c>
      <c r="Q355" s="140" t="str">
        <f>IF(1=1,IF(M355="","",IF(AND(ISNUMBER(M355),M355&lt;1,N355="kg"),"g",IF(AND(ISNUMBER(M355),M355&lt;1,N355="L"),"cl",N355))),N("P19"))</f>
        <v/>
      </c>
      <c r="R355" s="161" t="str">
        <f>IF(1=1,IF(E355="","",IF(F355="","A CONTROLER",IF(NOT(ISNUMBER(F355)),"TEXTE",IF(OR(L355="",L355&lt;=0),"COMMANDE PRINCIPALE INCOMPLETE",IF(G355="","UNITE MANQUANTE",IF(COUNTIF(B384:B428,AE355)=0,"UNITE A CONTROLER","OK")))))),N("Q9"))</f>
        <v/>
      </c>
      <c r="S355" s="105"/>
      <c r="T355" s="141">
        <f t="shared" si="20"/>
        <v>0</v>
      </c>
      <c r="U355" s="133" t="str">
        <f>IF(1=1,IF(E355="","",U342),N("S19"))</f>
        <v/>
      </c>
      <c r="V355" s="133" t="str">
        <f>IF(1=1,IF(E355="","",V342),N("T19"))</f>
        <v/>
      </c>
      <c r="W355" s="135" t="str">
        <f>IF(1=1,IF(OR(U355="",V355="",NOT(ISNUMBER(U355)),NOT(ISNUMBER(V355)),U355=0),"",V355/U355),N("U19"))</f>
        <v/>
      </c>
      <c r="X355" s="136" t="str">
        <f>IF(1=1,IF(OR(W355="",NOT(ISNUMBER(F355))),"",F355*W355*IFERROR(INDEX(D384:D428,MATCH(AE355,B384:B428,0)),1)),N("V7"))</f>
        <v/>
      </c>
      <c r="Y355" s="137" t="str">
        <f>IF(1=1,IF(F355="","",IF(G355="","",IFERROR(INDEX(E384:E428,MATCH(AE355,B384:B428,0)),G355&amp;""))),N("W6"))</f>
        <v/>
      </c>
      <c r="Z355" s="142" t="str">
        <f>IF(1=1,IF(X355="","",IF(AND(ISNUMBER(X355),X355&lt;1,Y355="kg"),MAX(1,ROUND(X355*1000,0)),IF(AND(ISNUMBER(X355),X355&lt;1,Y355="L"),MAX(1,ROUND(X355*100,0)),ROUND(X355,3)))),N("X19"))</f>
        <v/>
      </c>
      <c r="AA355" s="143" t="str">
        <f>IF(1=1,IF(X355="","",IF(AND(ISNUMBER(X355),X355&lt;1,Y355="kg"),"g",IF(AND(ISNUMBER(X355),X355&lt;1,Y355="L"),"cl",Y355))),N("Y19"))</f>
        <v/>
      </c>
      <c r="AB355" s="123" t="str">
        <f>IF(1=1,IF(E355="","",IF(F355="","A CONTROLER",IF(NOT(ISNUMBER(F355)),"TEXTE",IF(OR(W355="",W355&lt;=0),"COMMANDE COUVERTS INCOMPLETE",IF(G355="","UNITE MANQUANTE",IF(COUNTIF(B384:B428,AE355)=0,"UNITE A CONTROLER","OK")))))),N("Z6"))</f>
        <v/>
      </c>
      <c r="AD355" s="144" t="str">
        <f>IF(1=1,IF(E355="","",AD342),N("AB19"))</f>
        <v/>
      </c>
      <c r="AE355" s="125" t="str">
        <f>IF(1=1,IF(G355="","",UPPER(TRIM(SUBSTITUTE(SUBSTITUTE(G355&amp;"",CHAR(160)," ")," "," ")))),N("AC19"))</f>
        <v/>
      </c>
    </row>
    <row r="356" spans="1:31" ht="15.75" x14ac:dyDescent="0.25">
      <c r="A356" s="160" t="str">
        <f>IF(1=1,IF(E356="","",A342),N("A20"))</f>
        <v/>
      </c>
      <c r="B356" s="127" t="str">
        <f>IF(1=1,IF(E356="","",B342),N("B20"))</f>
        <v/>
      </c>
      <c r="C356" s="127"/>
      <c r="D356" s="129" t="str">
        <f>IF(ISBLANK(E356),"",LARGE(D342:D355,1)+1)</f>
        <v/>
      </c>
      <c r="E356" s="130"/>
      <c r="F356" s="131"/>
      <c r="G356" s="170"/>
      <c r="H356" s="105"/>
      <c r="I356" s="132" t="str">
        <f>IF(1=1,IF(E356="","",I342),N("H20"))</f>
        <v/>
      </c>
      <c r="J356" s="133" t="str">
        <f>IF(1=1,IF(E356="","",J342),N("I20"))</f>
        <v/>
      </c>
      <c r="K356" s="134" t="str">
        <f>IF(1=1,IF(E356="","",K342),N("J20"))</f>
        <v/>
      </c>
      <c r="L356" s="135" t="str">
        <f>IF(1=1,IF(OR(J356="",O356="",NOT(ISNUMBER(J356)),NOT(ISNUMBER(O356)),J356=0),"",O356/J356),N("L20"))</f>
        <v/>
      </c>
      <c r="M356" s="136" t="str">
        <f>IF(1=1,IF(OR(L356="",NOT(ISNUMBER(F356))),"",F356*L356*IFERROR(INDEX(D384:D428,MATCH(AE356,B384:B428,0)),1)),N("M13"))</f>
        <v/>
      </c>
      <c r="N356" s="137" t="str">
        <f>IF(1=1,IF(F356="","",IF(G356="","",IFERROR(INDEX(E384:E428,MATCH(AE356,B384:B428,0)),G356&amp;""))),N("N6"))</f>
        <v/>
      </c>
      <c r="O356" s="138" t="str">
        <f>IF(1=1,IF(E356="","",O342),N("K20"))</f>
        <v/>
      </c>
      <c r="P356" s="139" t="str">
        <f>IF(1=1,IF(M356="","",IF(AND(ISNUMBER(M356),M356&lt;1,N356="kg"),MAX(1,ROUND(M356*1000,0)),IF(AND(ISNUMBER(M356),M356&lt;1,N356="L"),MAX(1,ROUND(M356*100,0)),ROUND(M356,3)))),N("O20"))</f>
        <v/>
      </c>
      <c r="Q356" s="140" t="str">
        <f>IF(1=1,IF(M356="","",IF(AND(ISNUMBER(M356),M356&lt;1,N356="kg"),"g",IF(AND(ISNUMBER(M356),M356&lt;1,N356="L"),"cl",N356))),N("P20"))</f>
        <v/>
      </c>
      <c r="R356" s="161" t="str">
        <f>IF(1=1,IF(E356="","",IF(F356="","A CONTROLER",IF(NOT(ISNUMBER(F356)),"TEXTE",IF(OR(L356="",L356&lt;=0),"COMMANDE PRINCIPALE INCOMPLETE",IF(G356="","UNITE MANQUANTE",IF(COUNTIF(B384:B428,AE356)=0,"UNITE A CONTROLER","OK")))))),N("Q9"))</f>
        <v/>
      </c>
      <c r="S356" s="105"/>
      <c r="T356" s="141">
        <f t="shared" si="20"/>
        <v>0</v>
      </c>
      <c r="U356" s="133" t="str">
        <f>IF(1=1,IF(E356="","",U342),N("S20"))</f>
        <v/>
      </c>
      <c r="V356" s="133" t="str">
        <f>IF(1=1,IF(E356="","",V342),N("T20"))</f>
        <v/>
      </c>
      <c r="W356" s="135" t="str">
        <f>IF(1=1,IF(OR(U356="",V356="",NOT(ISNUMBER(U356)),NOT(ISNUMBER(V356)),U356=0),"",V356/U356),N("U20"))</f>
        <v/>
      </c>
      <c r="X356" s="136" t="str">
        <f>IF(1=1,IF(OR(W356="",NOT(ISNUMBER(F356))),"",F356*W356*IFERROR(INDEX(D384:D428,MATCH(AE356,B384:B428,0)),1)),N("V7"))</f>
        <v/>
      </c>
      <c r="Y356" s="137" t="str">
        <f>IF(1=1,IF(F356="","",IF(G356="","",IFERROR(INDEX(E384:E428,MATCH(AE356,B384:B428,0)),G356&amp;""))),N("W6"))</f>
        <v/>
      </c>
      <c r="Z356" s="142" t="str">
        <f>IF(1=1,IF(X356="","",IF(AND(ISNUMBER(X356),X356&lt;1,Y356="kg"),MAX(1,ROUND(X356*1000,0)),IF(AND(ISNUMBER(X356),X356&lt;1,Y356="L"),MAX(1,ROUND(X356*100,0)),ROUND(X356,3)))),N("X20"))</f>
        <v/>
      </c>
      <c r="AA356" s="143" t="str">
        <f>IF(1=1,IF(X356="","",IF(AND(ISNUMBER(X356),X356&lt;1,Y356="kg"),"g",IF(AND(ISNUMBER(X356),X356&lt;1,Y356="L"),"cl",Y356))),N("Y20"))</f>
        <v/>
      </c>
      <c r="AB356" s="123" t="str">
        <f>IF(1=1,IF(E356="","",IF(F356="","A CONTROLER",IF(NOT(ISNUMBER(F356)),"TEXTE",IF(OR(W356="",W356&lt;=0),"COMMANDE COUVERTS INCOMPLETE",IF(G356="","UNITE MANQUANTE",IF(COUNTIF(B384:B428,AE356)=0,"UNITE A CONTROLER","OK")))))),N("Z6"))</f>
        <v/>
      </c>
      <c r="AD356" s="144" t="str">
        <f>IF(1=1,IF(E356="","",AD342),N("AB20"))</f>
        <v/>
      </c>
      <c r="AE356" s="125" t="str">
        <f>IF(1=1,IF(G356="","",UPPER(TRIM(SUBSTITUTE(SUBSTITUTE(G356&amp;"",CHAR(160)," ")," "," ")))),N("AC20"))</f>
        <v/>
      </c>
    </row>
    <row r="357" spans="1:31" ht="15.75" x14ac:dyDescent="0.25">
      <c r="A357" s="160" t="str">
        <f>IF(1=1,IF(E357="","",A342),N("A21"))</f>
        <v/>
      </c>
      <c r="B357" s="127" t="str">
        <f>IF(1=1,IF(E357="","",B342),N("B21"))</f>
        <v/>
      </c>
      <c r="C357" s="127"/>
      <c r="D357" s="129" t="str">
        <f>IF(ISBLANK(E357),"",LARGE(D342:D356,1)+1)</f>
        <v/>
      </c>
      <c r="E357" s="130"/>
      <c r="F357" s="131"/>
      <c r="G357" s="170"/>
      <c r="H357" s="105"/>
      <c r="I357" s="132" t="str">
        <f>IF(1=1,IF(E357="","",I342),N("H21"))</f>
        <v/>
      </c>
      <c r="J357" s="133" t="str">
        <f>IF(1=1,IF(E357="","",J342),N("I21"))</f>
        <v/>
      </c>
      <c r="K357" s="134" t="str">
        <f>IF(1=1,IF(E357="","",K342),N("J21"))</f>
        <v/>
      </c>
      <c r="L357" s="135" t="str">
        <f>IF(1=1,IF(OR(J357="",O357="",NOT(ISNUMBER(J357)),NOT(ISNUMBER(O357)),J357=0),"",O357/J357),N("L21"))</f>
        <v/>
      </c>
      <c r="M357" s="136" t="str">
        <f>IF(1=1,IF(OR(L357="",NOT(ISNUMBER(F357))),"",F357*L357*IFERROR(INDEX(D384:D428,MATCH(AE357,B384:B428,0)),1)),N("M13"))</f>
        <v/>
      </c>
      <c r="N357" s="137" t="str">
        <f>IF(1=1,IF(F357="","",IF(G357="","",IFERROR(INDEX(E384:E428,MATCH(AE357,B384:B428,0)),G357&amp;""))),N("N6"))</f>
        <v/>
      </c>
      <c r="O357" s="138" t="str">
        <f>IF(1=1,IF(E357="","",O342),N("K21"))</f>
        <v/>
      </c>
      <c r="P357" s="139" t="str">
        <f>IF(1=1,IF(M357="","",IF(AND(ISNUMBER(M357),M357&lt;1,N357="kg"),MAX(1,ROUND(M357*1000,0)),IF(AND(ISNUMBER(M357),M357&lt;1,N357="L"),MAX(1,ROUND(M357*100,0)),ROUND(M357,3)))),N("O21"))</f>
        <v/>
      </c>
      <c r="Q357" s="140" t="str">
        <f>IF(1=1,IF(M357="","",IF(AND(ISNUMBER(M357),M357&lt;1,N357="kg"),"g",IF(AND(ISNUMBER(M357),M357&lt;1,N357="L"),"cl",N357))),N("P21"))</f>
        <v/>
      </c>
      <c r="R357" s="161" t="str">
        <f>IF(1=1,IF(E357="","",IF(F357="","A CONTROLER",IF(NOT(ISNUMBER(F357)),"TEXTE",IF(OR(L357="",L357&lt;=0),"COMMANDE PRINCIPALE INCOMPLETE",IF(G357="","UNITE MANQUANTE",IF(COUNTIF(B384:B428,AE357)=0,"UNITE A CONTROLER","OK")))))),N("Q9"))</f>
        <v/>
      </c>
      <c r="S357" s="105"/>
      <c r="T357" s="141">
        <f t="shared" si="20"/>
        <v>0</v>
      </c>
      <c r="U357" s="133" t="str">
        <f>IF(1=1,IF(E357="","",U342),N("S21"))</f>
        <v/>
      </c>
      <c r="V357" s="133" t="str">
        <f>IF(1=1,IF(E357="","",V342),N("T21"))</f>
        <v/>
      </c>
      <c r="W357" s="135" t="str">
        <f>IF(1=1,IF(OR(U357="",V357="",NOT(ISNUMBER(U357)),NOT(ISNUMBER(V357)),U357=0),"",V357/U357),N("U21"))</f>
        <v/>
      </c>
      <c r="X357" s="136" t="str">
        <f>IF(1=1,IF(OR(W357="",NOT(ISNUMBER(F357))),"",F357*W357*IFERROR(INDEX(D384:D428,MATCH(AE357,B384:B428,0)),1)),N("V7"))</f>
        <v/>
      </c>
      <c r="Y357" s="137" t="str">
        <f>IF(1=1,IF(F357="","",IF(G357="","",IFERROR(INDEX(E384:E428,MATCH(AE357,B384:B428,0)),G357&amp;""))),N("W6"))</f>
        <v/>
      </c>
      <c r="Z357" s="142" t="str">
        <f>IF(1=1,IF(X357="","",IF(AND(ISNUMBER(X357),X357&lt;1,Y357="kg"),MAX(1,ROUND(X357*1000,0)),IF(AND(ISNUMBER(X357),X357&lt;1,Y357="L"),MAX(1,ROUND(X357*100,0)),ROUND(X357,3)))),N("X21"))</f>
        <v/>
      </c>
      <c r="AA357" s="143" t="str">
        <f>IF(1=1,IF(X357="","",IF(AND(ISNUMBER(X357),X357&lt;1,Y357="kg"),"g",IF(AND(ISNUMBER(X357),X357&lt;1,Y357="L"),"cl",Y357))),N("Y21"))</f>
        <v/>
      </c>
      <c r="AB357" s="123" t="str">
        <f>IF(1=1,IF(E357="","",IF(F357="","A CONTROLER",IF(NOT(ISNUMBER(F357)),"TEXTE",IF(OR(W357="",W357&lt;=0),"COMMANDE COUVERTS INCOMPLETE",IF(G357="","UNITE MANQUANTE",IF(COUNTIF(B384:B428,AE357)=0,"UNITE A CONTROLER","OK")))))),N("Z6"))</f>
        <v/>
      </c>
      <c r="AD357" s="144" t="str">
        <f>IF(1=1,IF(E357="","",AD342),N("AB21"))</f>
        <v/>
      </c>
      <c r="AE357" s="125" t="str">
        <f>IF(1=1,IF(G357="","",UPPER(TRIM(SUBSTITUTE(SUBSTITUTE(G357&amp;"",CHAR(160)," ")," "," ")))),N("AC21"))</f>
        <v/>
      </c>
    </row>
    <row r="358" spans="1:31" ht="15.75" x14ac:dyDescent="0.25">
      <c r="A358" s="160" t="str">
        <f>IF(1=1,IF(E358="","",A342),N("A22"))</f>
        <v/>
      </c>
      <c r="B358" s="127" t="str">
        <f>IF(1=1,IF(E358="","",B342),N("B22"))</f>
        <v/>
      </c>
      <c r="C358" s="127"/>
      <c r="D358" s="129" t="str">
        <f>IF(ISBLANK(E358),"",LARGE(D342:D357,1)+1)</f>
        <v/>
      </c>
      <c r="E358" s="130"/>
      <c r="F358" s="131"/>
      <c r="G358" s="170"/>
      <c r="H358" s="105"/>
      <c r="I358" s="132" t="str">
        <f>IF(1=1,IF(E358="","",I342),N("H22"))</f>
        <v/>
      </c>
      <c r="J358" s="133" t="str">
        <f>IF(1=1,IF(E358="","",J342),N("I22"))</f>
        <v/>
      </c>
      <c r="K358" s="134" t="str">
        <f>IF(1=1,IF(E358="","",K342),N("J22"))</f>
        <v/>
      </c>
      <c r="L358" s="135" t="str">
        <f>IF(1=1,IF(OR(J358="",O358="",NOT(ISNUMBER(J358)),NOT(ISNUMBER(O358)),J358=0),"",O358/J358),N("L22"))</f>
        <v/>
      </c>
      <c r="M358" s="136" t="str">
        <f>IF(1=1,IF(OR(L358="",NOT(ISNUMBER(F358))),"",F358*L358*IFERROR(INDEX(D384:D428,MATCH(AE358,B384:B428,0)),1)),N("M13"))</f>
        <v/>
      </c>
      <c r="N358" s="137" t="str">
        <f>IF(1=1,IF(F358="","",IF(G358="","",IFERROR(INDEX(E384:E428,MATCH(AE358,B384:B428,0)),G358&amp;""))),N("N6"))</f>
        <v/>
      </c>
      <c r="O358" s="138" t="str">
        <f>IF(1=1,IF(E358="","",O342),N("K22"))</f>
        <v/>
      </c>
      <c r="P358" s="139" t="str">
        <f>IF(1=1,IF(M358="","",IF(AND(ISNUMBER(M358),M358&lt;1,N358="kg"),MAX(1,ROUND(M358*1000,0)),IF(AND(ISNUMBER(M358),M358&lt;1,N358="L"),MAX(1,ROUND(M358*100,0)),ROUND(M358,3)))),N("O22"))</f>
        <v/>
      </c>
      <c r="Q358" s="140" t="str">
        <f>IF(1=1,IF(M358="","",IF(AND(ISNUMBER(M358),M358&lt;1,N358="kg"),"g",IF(AND(ISNUMBER(M358),M358&lt;1,N358="L"),"cl",N358))),N("P22"))</f>
        <v/>
      </c>
      <c r="R358" s="161" t="str">
        <f>IF(1=1,IF(E358="","",IF(F358="","A CONTROLER",IF(NOT(ISNUMBER(F358)),"TEXTE",IF(OR(L358="",L358&lt;=0),"COMMANDE PRINCIPALE INCOMPLETE",IF(G358="","UNITE MANQUANTE",IF(COUNTIF(B384:B428,AE358)=0,"UNITE A CONTROLER","OK")))))),N("Q9"))</f>
        <v/>
      </c>
      <c r="S358" s="105"/>
      <c r="T358" s="141">
        <f t="shared" si="20"/>
        <v>0</v>
      </c>
      <c r="U358" s="133" t="str">
        <f>IF(1=1,IF(E358="","",U342),N("S22"))</f>
        <v/>
      </c>
      <c r="V358" s="133" t="str">
        <f>IF(1=1,IF(E358="","",V342),N("T22"))</f>
        <v/>
      </c>
      <c r="W358" s="135" t="str">
        <f>IF(1=1,IF(OR(U358="",V358="",NOT(ISNUMBER(U358)),NOT(ISNUMBER(V358)),U358=0),"",V358/U358),N("U22"))</f>
        <v/>
      </c>
      <c r="X358" s="136" t="str">
        <f>IF(1=1,IF(OR(W358="",NOT(ISNUMBER(F358))),"",F358*W358*IFERROR(INDEX(D384:D428,MATCH(AE358,B384:B428,0)),1)),N("V7"))</f>
        <v/>
      </c>
      <c r="Y358" s="137" t="str">
        <f>IF(1=1,IF(F358="","",IF(G358="","",IFERROR(INDEX(E384:E428,MATCH(AE358,B384:B428,0)),G358&amp;""))),N("W6"))</f>
        <v/>
      </c>
      <c r="Z358" s="142" t="str">
        <f>IF(1=1,IF(X358="","",IF(AND(ISNUMBER(X358),X358&lt;1,Y358="kg"),MAX(1,ROUND(X358*1000,0)),IF(AND(ISNUMBER(X358),X358&lt;1,Y358="L"),MAX(1,ROUND(X358*100,0)),ROUND(X358,3)))),N("X22"))</f>
        <v/>
      </c>
      <c r="AA358" s="143" t="str">
        <f>IF(1=1,IF(X358="","",IF(AND(ISNUMBER(X358),X358&lt;1,Y358="kg"),"g",IF(AND(ISNUMBER(X358),X358&lt;1,Y358="L"),"cl",Y358))),N("Y22"))</f>
        <v/>
      </c>
      <c r="AB358" s="123" t="str">
        <f>IF(1=1,IF(E358="","",IF(F358="","A CONTROLER",IF(NOT(ISNUMBER(F358)),"TEXTE",IF(OR(W358="",W358&lt;=0),"COMMANDE COUVERTS INCOMPLETE",IF(G358="","UNITE MANQUANTE",IF(COUNTIF(B384:B428,AE358)=0,"UNITE A CONTROLER","OK")))))),N("Z6"))</f>
        <v/>
      </c>
      <c r="AD358" s="144" t="str">
        <f>IF(1=1,IF(E358="","",AD342),N("AB22"))</f>
        <v/>
      </c>
      <c r="AE358" s="125" t="str">
        <f>IF(1=1,IF(G358="","",UPPER(TRIM(SUBSTITUTE(SUBSTITUTE(G358&amp;"",CHAR(160)," ")," "," ")))),N("AC22"))</f>
        <v/>
      </c>
    </row>
    <row r="359" spans="1:31" ht="15.75" x14ac:dyDescent="0.25">
      <c r="A359" s="160" t="str">
        <f>IF(1=1,IF(E359="","",A342),N("A23"))</f>
        <v/>
      </c>
      <c r="B359" s="127" t="str">
        <f>IF(1=1,IF(E359="","",B342),N("B23"))</f>
        <v/>
      </c>
      <c r="C359" s="127"/>
      <c r="D359" s="129" t="str">
        <f>IF(ISBLANK(E359),"",LARGE(D342:D358,1)+1)</f>
        <v/>
      </c>
      <c r="E359" s="130"/>
      <c r="F359" s="131"/>
      <c r="G359" s="170"/>
      <c r="H359" s="105"/>
      <c r="I359" s="132" t="str">
        <f>IF(1=1,IF(E359="","",I342),N("H23"))</f>
        <v/>
      </c>
      <c r="J359" s="133" t="str">
        <f>IF(1=1,IF(E359="","",J342),N("I23"))</f>
        <v/>
      </c>
      <c r="K359" s="134" t="str">
        <f>IF(1=1,IF(E359="","",K342),N("J23"))</f>
        <v/>
      </c>
      <c r="L359" s="135" t="str">
        <f>IF(1=1,IF(OR(J359="",O359="",NOT(ISNUMBER(J359)),NOT(ISNUMBER(O359)),J359=0),"",O359/J359),N("L23"))</f>
        <v/>
      </c>
      <c r="M359" s="136" t="str">
        <f>IF(1=1,IF(OR(L359="",NOT(ISNUMBER(F359))),"",F359*L359*IFERROR(INDEX(D384:D428,MATCH(AE359,B384:B428,0)),1)),N("M13"))</f>
        <v/>
      </c>
      <c r="N359" s="137" t="str">
        <f>IF(1=1,IF(F359="","",IF(G359="","",IFERROR(INDEX(E384:E428,MATCH(AE359,B384:B428,0)),G359&amp;""))),N("N6"))</f>
        <v/>
      </c>
      <c r="O359" s="138" t="str">
        <f>IF(1=1,IF(E359="","",O342),N("K23"))</f>
        <v/>
      </c>
      <c r="P359" s="139" t="str">
        <f>IF(1=1,IF(M359="","",IF(AND(ISNUMBER(M359),M359&lt;1,N359="kg"),MAX(1,ROUND(M359*1000,0)),IF(AND(ISNUMBER(M359),M359&lt;1,N359="L"),MAX(1,ROUND(M359*100,0)),ROUND(M359,3)))),N("O23"))</f>
        <v/>
      </c>
      <c r="Q359" s="140" t="str">
        <f>IF(1=1,IF(M359="","",IF(AND(ISNUMBER(M359),M359&lt;1,N359="kg"),"g",IF(AND(ISNUMBER(M359),M359&lt;1,N359="L"),"cl",N359))),N("P23"))</f>
        <v/>
      </c>
      <c r="R359" s="161" t="str">
        <f>IF(1=1,IF(E359="","",IF(F359="","A CONTROLER",IF(NOT(ISNUMBER(F359)),"TEXTE",IF(OR(L359="",L359&lt;=0),"COMMANDE PRINCIPALE INCOMPLETE",IF(G359="","UNITE MANQUANTE",IF(COUNTIF(B384:B428,AE359)=0,"UNITE A CONTROLER","OK")))))),N("Q9"))</f>
        <v/>
      </c>
      <c r="S359" s="105"/>
      <c r="T359" s="141">
        <f t="shared" si="20"/>
        <v>0</v>
      </c>
      <c r="U359" s="133" t="str">
        <f>IF(1=1,IF(E359="","",U342),N("S23"))</f>
        <v/>
      </c>
      <c r="V359" s="133" t="str">
        <f>IF(1=1,IF(E359="","",V342),N("T23"))</f>
        <v/>
      </c>
      <c r="W359" s="135" t="str">
        <f>IF(1=1,IF(OR(U359="",V359="",NOT(ISNUMBER(U359)),NOT(ISNUMBER(V359)),U359=0),"",V359/U359),N("U23"))</f>
        <v/>
      </c>
      <c r="X359" s="136" t="str">
        <f>IF(1=1,IF(OR(W359="",NOT(ISNUMBER(F359))),"",F359*W359*IFERROR(INDEX(D384:D428,MATCH(AE359,B384:B428,0)),1)),N("V7"))</f>
        <v/>
      </c>
      <c r="Y359" s="137" t="str">
        <f>IF(1=1,IF(F359="","",IF(G359="","",IFERROR(INDEX(E384:E428,MATCH(AE359,B384:B428,0)),G359&amp;""))),N("W6"))</f>
        <v/>
      </c>
      <c r="Z359" s="142" t="str">
        <f>IF(1=1,IF(X359="","",IF(AND(ISNUMBER(X359),X359&lt;1,Y359="kg"),MAX(1,ROUND(X359*1000,0)),IF(AND(ISNUMBER(X359),X359&lt;1,Y359="L"),MAX(1,ROUND(X359*100,0)),ROUND(X359,3)))),N("X23"))</f>
        <v/>
      </c>
      <c r="AA359" s="143" t="str">
        <f>IF(1=1,IF(X359="","",IF(AND(ISNUMBER(X359),X359&lt;1,Y359="kg"),"g",IF(AND(ISNUMBER(X359),X359&lt;1,Y359="L"),"cl",Y359))),N("Y23"))</f>
        <v/>
      </c>
      <c r="AB359" s="123" t="str">
        <f>IF(1=1,IF(E359="","",IF(F359="","A CONTROLER",IF(NOT(ISNUMBER(F359)),"TEXTE",IF(OR(W359="",W359&lt;=0),"COMMANDE COUVERTS INCOMPLETE",IF(G359="","UNITE MANQUANTE",IF(COUNTIF(B384:B428,AE359)=0,"UNITE A CONTROLER","OK")))))),N("Z6"))</f>
        <v/>
      </c>
      <c r="AD359" s="144" t="str">
        <f>IF(1=1,IF(E359="","",AD342),N("AB23"))</f>
        <v/>
      </c>
      <c r="AE359" s="125" t="str">
        <f>IF(1=1,IF(G359="","",UPPER(TRIM(SUBSTITUTE(SUBSTITUTE(G359&amp;"",CHAR(160)," ")," "," ")))),N("AC23"))</f>
        <v/>
      </c>
    </row>
    <row r="360" spans="1:31" ht="15.75" x14ac:dyDescent="0.25">
      <c r="A360" s="160" t="str">
        <f>IF(1=1,IF(E360="","",A342),N("A24"))</f>
        <v/>
      </c>
      <c r="B360" s="127" t="str">
        <f>IF(1=1,IF(E360="","",B342),N("B24"))</f>
        <v/>
      </c>
      <c r="C360" s="127"/>
      <c r="D360" s="129" t="str">
        <f>IF(ISBLANK(E360),"",LARGE(D342:D359,1)+1)</f>
        <v/>
      </c>
      <c r="E360" s="130"/>
      <c r="F360" s="131"/>
      <c r="G360" s="170"/>
      <c r="H360" s="105"/>
      <c r="I360" s="132" t="str">
        <f>IF(1=1,IF(E360="","",I342),N("H24"))</f>
        <v/>
      </c>
      <c r="J360" s="133" t="str">
        <f>IF(1=1,IF(E360="","",J342),N("I24"))</f>
        <v/>
      </c>
      <c r="K360" s="134" t="str">
        <f>IF(1=1,IF(E360="","",K342),N("J24"))</f>
        <v/>
      </c>
      <c r="L360" s="135" t="str">
        <f>IF(1=1,IF(OR(J360="",O360="",NOT(ISNUMBER(J360)),NOT(ISNUMBER(O360)),J360=0),"",O360/J360),N("L24"))</f>
        <v/>
      </c>
      <c r="M360" s="136" t="str">
        <f>IF(1=1,IF(OR(L360="",NOT(ISNUMBER(F360))),"",F360*L360*IFERROR(INDEX(D384:D428,MATCH(AE360,B384:B428,0)),1)),N("M13"))</f>
        <v/>
      </c>
      <c r="N360" s="137" t="str">
        <f>IF(1=1,IF(F360="","",IF(G360="","",IFERROR(INDEX(E384:E428,MATCH(AE360,B384:B428,0)),G360&amp;""))),N("N6"))</f>
        <v/>
      </c>
      <c r="O360" s="138" t="str">
        <f>IF(1=1,IF(E360="","",O342),N("K24"))</f>
        <v/>
      </c>
      <c r="P360" s="139" t="str">
        <f>IF(1=1,IF(M360="","",IF(AND(ISNUMBER(M360),M360&lt;1,N360="kg"),MAX(1,ROUND(M360*1000,0)),IF(AND(ISNUMBER(M360),M360&lt;1,N360="L"),MAX(1,ROUND(M360*100,0)),ROUND(M360,3)))),N("O24"))</f>
        <v/>
      </c>
      <c r="Q360" s="140" t="str">
        <f>IF(1=1,IF(M360="","",IF(AND(ISNUMBER(M360),M360&lt;1,N360="kg"),"g",IF(AND(ISNUMBER(M360),M360&lt;1,N360="L"),"cl",N360))),N("P24"))</f>
        <v/>
      </c>
      <c r="R360" s="161" t="str">
        <f>IF(1=1,IF(E360="","",IF(F360="","A CONTROLER",IF(NOT(ISNUMBER(F360)),"TEXTE",IF(OR(L360="",L360&lt;=0),"COMMANDE PRINCIPALE INCOMPLETE",IF(G360="","UNITE MANQUANTE",IF(COUNTIF(B384:B428,AE360)=0,"UNITE A CONTROLER","OK")))))),N("Q9"))</f>
        <v/>
      </c>
      <c r="S360" s="105"/>
      <c r="T360" s="141">
        <f t="shared" si="20"/>
        <v>0</v>
      </c>
      <c r="U360" s="133" t="str">
        <f>IF(1=1,IF(E360="","",U342),N("S24"))</f>
        <v/>
      </c>
      <c r="V360" s="133" t="str">
        <f>IF(1=1,IF(E360="","",V342),N("T24"))</f>
        <v/>
      </c>
      <c r="W360" s="135" t="str">
        <f>IF(1=1,IF(OR(U360="",V360="",NOT(ISNUMBER(U360)),NOT(ISNUMBER(V360)),U360=0),"",V360/U360),N("U24"))</f>
        <v/>
      </c>
      <c r="X360" s="136" t="str">
        <f>IF(1=1,IF(OR(W360="",NOT(ISNUMBER(F360))),"",F360*W360*IFERROR(INDEX(D384:D428,MATCH(AE360,B384:B428,0)),1)),N("V7"))</f>
        <v/>
      </c>
      <c r="Y360" s="137" t="str">
        <f>IF(1=1,IF(F360="","",IF(G360="","",IFERROR(INDEX(E384:E428,MATCH(AE360,B384:B428,0)),G360&amp;""))),N("W6"))</f>
        <v/>
      </c>
      <c r="Z360" s="142" t="str">
        <f>IF(1=1,IF(X360="","",IF(AND(ISNUMBER(X360),X360&lt;1,Y360="kg"),MAX(1,ROUND(X360*1000,0)),IF(AND(ISNUMBER(X360),X360&lt;1,Y360="L"),MAX(1,ROUND(X360*100,0)),ROUND(X360,3)))),N("X24"))</f>
        <v/>
      </c>
      <c r="AA360" s="143" t="str">
        <f>IF(1=1,IF(X360="","",IF(AND(ISNUMBER(X360),X360&lt;1,Y360="kg"),"g",IF(AND(ISNUMBER(X360),X360&lt;1,Y360="L"),"cl",Y360))),N("Y24"))</f>
        <v/>
      </c>
      <c r="AB360" s="123" t="str">
        <f>IF(1=1,IF(E360="","",IF(F360="","A CONTROLER",IF(NOT(ISNUMBER(F360)),"TEXTE",IF(OR(W360="",W360&lt;=0),"COMMANDE COUVERTS INCOMPLETE",IF(G360="","UNITE MANQUANTE",IF(COUNTIF(B384:B428,AE360)=0,"UNITE A CONTROLER","OK")))))),N("Z6"))</f>
        <v/>
      </c>
      <c r="AD360" s="144" t="str">
        <f>IF(1=1,IF(E360="","",AD342),N("AB24"))</f>
        <v/>
      </c>
      <c r="AE360" s="125" t="str">
        <f>IF(1=1,IF(G360="","",UPPER(TRIM(SUBSTITUTE(SUBSTITUTE(G360&amp;"",CHAR(160)," ")," "," ")))),N("AC24"))</f>
        <v/>
      </c>
    </row>
    <row r="361" spans="1:31" ht="15.75" x14ac:dyDescent="0.25">
      <c r="A361" s="160" t="str">
        <f>IF(1=1,IF(E361="","",A342),N("A25"))</f>
        <v/>
      </c>
      <c r="B361" s="127" t="str">
        <f>IF(1=1,IF(E361="","",B342),N("B25"))</f>
        <v/>
      </c>
      <c r="C361" s="127"/>
      <c r="D361" s="129" t="str">
        <f>IF(ISBLANK(E361),"",LARGE(D342:D360,1)+1)</f>
        <v/>
      </c>
      <c r="E361" s="130"/>
      <c r="F361" s="131"/>
      <c r="G361" s="170"/>
      <c r="H361" s="105"/>
      <c r="I361" s="132" t="str">
        <f>IF(1=1,IF(E361="","",I342),N("H25"))</f>
        <v/>
      </c>
      <c r="J361" s="133" t="str">
        <f>IF(1=1,IF(E361="","",J342),N("I25"))</f>
        <v/>
      </c>
      <c r="K361" s="134" t="str">
        <f>IF(1=1,IF(E361="","",K342),N("J25"))</f>
        <v/>
      </c>
      <c r="L361" s="135" t="str">
        <f>IF(1=1,IF(OR(J361="",O361="",NOT(ISNUMBER(J361)),NOT(ISNUMBER(O361)),J361=0),"",O361/J361),N("L25"))</f>
        <v/>
      </c>
      <c r="M361" s="136" t="str">
        <f>IF(1=1,IF(OR(L361="",NOT(ISNUMBER(F361))),"",F361*L361*IFERROR(INDEX(D384:D428,MATCH(AE361,B384:B428,0)),1)),N("M13"))</f>
        <v/>
      </c>
      <c r="N361" s="137" t="str">
        <f>IF(1=1,IF(F361="","",IF(G361="","",IFERROR(INDEX(E384:E428,MATCH(AE361,B384:B428,0)),G361&amp;""))),N("N6"))</f>
        <v/>
      </c>
      <c r="O361" s="138" t="str">
        <f>IF(1=1,IF(E361="","",O342),N("K25"))</f>
        <v/>
      </c>
      <c r="P361" s="139" t="str">
        <f>IF(1=1,IF(M361="","",IF(AND(ISNUMBER(M361),M361&lt;1,N361="kg"),MAX(1,ROUND(M361*1000,0)),IF(AND(ISNUMBER(M361),M361&lt;1,N361="L"),MAX(1,ROUND(M361*100,0)),ROUND(M361,3)))),N("O25"))</f>
        <v/>
      </c>
      <c r="Q361" s="140" t="str">
        <f>IF(1=1,IF(M361="","",IF(AND(ISNUMBER(M361),M361&lt;1,N361="kg"),"g",IF(AND(ISNUMBER(M361),M361&lt;1,N361="L"),"cl",N361))),N("P25"))</f>
        <v/>
      </c>
      <c r="R361" s="161" t="str">
        <f>IF(1=1,IF(E361="","",IF(F361="","A CONTROLER",IF(NOT(ISNUMBER(F361)),"TEXTE",IF(OR(L361="",L361&lt;=0),"COMMANDE PRINCIPALE INCOMPLETE",IF(G361="","UNITE MANQUANTE",IF(COUNTIF(B384:B428,AE361)=0,"UNITE A CONTROLER","OK")))))),N("Q9"))</f>
        <v/>
      </c>
      <c r="S361" s="105"/>
      <c r="T361" s="141">
        <f t="shared" si="20"/>
        <v>0</v>
      </c>
      <c r="U361" s="133" t="str">
        <f>IF(1=1,IF(E361="","",U342),N("S25"))</f>
        <v/>
      </c>
      <c r="V361" s="133" t="str">
        <f>IF(1=1,IF(E361="","",V342),N("T25"))</f>
        <v/>
      </c>
      <c r="W361" s="135" t="str">
        <f>IF(1=1,IF(OR(U361="",V361="",NOT(ISNUMBER(U361)),NOT(ISNUMBER(V361)),U361=0),"",V361/U361),N("U25"))</f>
        <v/>
      </c>
      <c r="X361" s="136" t="str">
        <f>IF(1=1,IF(OR(W361="",NOT(ISNUMBER(F361))),"",F361*W361*IFERROR(INDEX(D384:D428,MATCH(AE361,B384:B428,0)),1)),N("V7"))</f>
        <v/>
      </c>
      <c r="Y361" s="137" t="str">
        <f>IF(1=1,IF(F361="","",IF(G361="","",IFERROR(INDEX(E384:E428,MATCH(AE361,B384:B428,0)),G361&amp;""))),N("W6"))</f>
        <v/>
      </c>
      <c r="Z361" s="142" t="str">
        <f>IF(1=1,IF(X361="","",IF(AND(ISNUMBER(X361),X361&lt;1,Y361="kg"),MAX(1,ROUND(X361*1000,0)),IF(AND(ISNUMBER(X361),X361&lt;1,Y361="L"),MAX(1,ROUND(X361*100,0)),ROUND(X361,3)))),N("X25"))</f>
        <v/>
      </c>
      <c r="AA361" s="143" t="str">
        <f>IF(1=1,IF(X361="","",IF(AND(ISNUMBER(X361),X361&lt;1,Y361="kg"),"g",IF(AND(ISNUMBER(X361),X361&lt;1,Y361="L"),"cl",Y361))),N("Y25"))</f>
        <v/>
      </c>
      <c r="AB361" s="123" t="str">
        <f>IF(1=1,IF(E361="","",IF(F361="","A CONTROLER",IF(NOT(ISNUMBER(F361)),"TEXTE",IF(OR(W361="",W361&lt;=0),"COMMANDE COUVERTS INCOMPLETE",IF(G361="","UNITE MANQUANTE",IF(COUNTIF(B384:B428,AE361)=0,"UNITE A CONTROLER","OK")))))),N("Z6"))</f>
        <v/>
      </c>
      <c r="AD361" s="144" t="str">
        <f>IF(1=1,IF(E361="","",AD342),N("AB25"))</f>
        <v/>
      </c>
      <c r="AE361" s="125" t="str">
        <f>IF(1=1,IF(G361="","",UPPER(TRIM(SUBSTITUTE(SUBSTITUTE(G361&amp;"",CHAR(160)," ")," "," ")))),N("AC25"))</f>
        <v/>
      </c>
    </row>
    <row r="362" spans="1:31" ht="15.75" x14ac:dyDescent="0.25">
      <c r="A362" s="160" t="str">
        <f>IF(1=1,IF(E362="","",A342),N("A26"))</f>
        <v/>
      </c>
      <c r="B362" s="127" t="str">
        <f>IF(1=1,IF(E362="","",B342),N("B26"))</f>
        <v/>
      </c>
      <c r="C362" s="127"/>
      <c r="D362" s="129" t="str">
        <f>IF(ISBLANK(E362),"",LARGE(D342:D361,1)+1)</f>
        <v/>
      </c>
      <c r="E362" s="130"/>
      <c r="F362" s="131"/>
      <c r="G362" s="170"/>
      <c r="H362" s="105"/>
      <c r="I362" s="132" t="str">
        <f>IF(1=1,IF(E362="","",I342),N("H26"))</f>
        <v/>
      </c>
      <c r="J362" s="133" t="str">
        <f>IF(1=1,IF(E362="","",J342),N("I26"))</f>
        <v/>
      </c>
      <c r="K362" s="134" t="str">
        <f>IF(1=1,IF(E362="","",K342),N("J26"))</f>
        <v/>
      </c>
      <c r="L362" s="135" t="str">
        <f>IF(1=1,IF(OR(J362="",O362="",NOT(ISNUMBER(J362)),NOT(ISNUMBER(O362)),J362=0),"",O362/J362),N("L26"))</f>
        <v/>
      </c>
      <c r="M362" s="136" t="str">
        <f>IF(1=1,IF(OR(L362="",NOT(ISNUMBER(F362))),"",F362*L362*IFERROR(INDEX(D384:D428,MATCH(AE362,B384:B428,0)),1)),N("M13"))</f>
        <v/>
      </c>
      <c r="N362" s="137" t="str">
        <f>IF(1=1,IF(F362="","",IF(G362="","",IFERROR(INDEX(E384:E428,MATCH(AE362,B384:B428,0)),G362&amp;""))),N("N6"))</f>
        <v/>
      </c>
      <c r="O362" s="138" t="str">
        <f>IF(1=1,IF(E362="","",O342),N("K26"))</f>
        <v/>
      </c>
      <c r="P362" s="139" t="str">
        <f>IF(1=1,IF(M362="","",IF(AND(ISNUMBER(M362),M362&lt;1,N362="kg"),MAX(1,ROUND(M362*1000,0)),IF(AND(ISNUMBER(M362),M362&lt;1,N362="L"),MAX(1,ROUND(M362*100,0)),ROUND(M362,3)))),N("O26"))</f>
        <v/>
      </c>
      <c r="Q362" s="140" t="str">
        <f>IF(1=1,IF(M362="","",IF(AND(ISNUMBER(M362),M362&lt;1,N362="kg"),"g",IF(AND(ISNUMBER(M362),M362&lt;1,N362="L"),"cl",N362))),N("P26"))</f>
        <v/>
      </c>
      <c r="R362" s="161" t="str">
        <f>IF(1=1,IF(E362="","",IF(F362="","A CONTROLER",IF(NOT(ISNUMBER(F362)),"TEXTE",IF(OR(L362="",L362&lt;=0),"COMMANDE PRINCIPALE INCOMPLETE",IF(G362="","UNITE MANQUANTE",IF(COUNTIF(B384:B428,AE362)=0,"UNITE A CONTROLER","OK")))))),N("Q9"))</f>
        <v/>
      </c>
      <c r="S362" s="105"/>
      <c r="T362" s="141">
        <f t="shared" si="20"/>
        <v>0</v>
      </c>
      <c r="U362" s="133" t="str">
        <f>IF(1=1,IF(E362="","",U342),N("S26"))</f>
        <v/>
      </c>
      <c r="V362" s="133" t="str">
        <f>IF(1=1,IF(E362="","",V342),N("T26"))</f>
        <v/>
      </c>
      <c r="W362" s="135" t="str">
        <f>IF(1=1,IF(OR(U362="",V362="",NOT(ISNUMBER(U362)),NOT(ISNUMBER(V362)),U362=0),"",V362/U362),N("U26"))</f>
        <v/>
      </c>
      <c r="X362" s="136" t="str">
        <f>IF(1=1,IF(OR(W362="",NOT(ISNUMBER(F362))),"",F362*W362*IFERROR(INDEX(D384:D428,MATCH(AE362,B384:B428,0)),1)),N("V7"))</f>
        <v/>
      </c>
      <c r="Y362" s="137" t="str">
        <f>IF(1=1,IF(F362="","",IF(G362="","",IFERROR(INDEX(E384:E428,MATCH(AE362,B384:B428,0)),G362&amp;""))),N("W6"))</f>
        <v/>
      </c>
      <c r="Z362" s="142" t="str">
        <f>IF(1=1,IF(X362="","",IF(AND(ISNUMBER(X362),X362&lt;1,Y362="kg"),MAX(1,ROUND(X362*1000,0)),IF(AND(ISNUMBER(X362),X362&lt;1,Y362="L"),MAX(1,ROUND(X362*100,0)),ROUND(X362,3)))),N("X26"))</f>
        <v/>
      </c>
      <c r="AA362" s="143" t="str">
        <f>IF(1=1,IF(X362="","",IF(AND(ISNUMBER(X362),X362&lt;1,Y362="kg"),"g",IF(AND(ISNUMBER(X362),X362&lt;1,Y362="L"),"cl",Y362))),N("Y26"))</f>
        <v/>
      </c>
      <c r="AB362" s="123" t="str">
        <f>IF(1=1,IF(E362="","",IF(F362="","A CONTROLER",IF(NOT(ISNUMBER(F362)),"TEXTE",IF(OR(W362="",W362&lt;=0),"COMMANDE COUVERTS INCOMPLETE",IF(G362="","UNITE MANQUANTE",IF(COUNTIF(B384:B428,AE362)=0,"UNITE A CONTROLER","OK")))))),N("Z6"))</f>
        <v/>
      </c>
      <c r="AD362" s="144" t="str">
        <f>IF(1=1,IF(E362="","",AD342),N("AB26"))</f>
        <v/>
      </c>
      <c r="AE362" s="125" t="str">
        <f>IF(1=1,IF(G362="","",UPPER(TRIM(SUBSTITUTE(SUBSTITUTE(G362&amp;"",CHAR(160)," ")," "," ")))),N("AC26"))</f>
        <v/>
      </c>
    </row>
    <row r="363" spans="1:31" ht="15.75" x14ac:dyDescent="0.25">
      <c r="A363" s="160" t="str">
        <f>IF(1=1,IF(E363="","",A342),N("A27"))</f>
        <v/>
      </c>
      <c r="B363" s="127" t="str">
        <f>IF(1=1,IF(E363="","",B342),N("B27"))</f>
        <v/>
      </c>
      <c r="C363" s="127"/>
      <c r="D363" s="129" t="str">
        <f>IF(ISBLANK(E363),"",LARGE(D342:D362,1)+1)</f>
        <v/>
      </c>
      <c r="E363" s="130"/>
      <c r="F363" s="131"/>
      <c r="G363" s="170"/>
      <c r="H363" s="105"/>
      <c r="I363" s="132" t="str">
        <f>IF(1=1,IF(E363="","",I342),N("H27"))</f>
        <v/>
      </c>
      <c r="J363" s="133" t="str">
        <f>IF(1=1,IF(E363="","",J342),N("I27"))</f>
        <v/>
      </c>
      <c r="K363" s="134" t="str">
        <f>IF(1=1,IF(E363="","",K342),N("J27"))</f>
        <v/>
      </c>
      <c r="L363" s="135" t="str">
        <f>IF(1=1,IF(OR(J363="",O363="",NOT(ISNUMBER(J363)),NOT(ISNUMBER(O363)),J363=0),"",O363/J363),N("L27"))</f>
        <v/>
      </c>
      <c r="M363" s="136" t="str">
        <f>IF(1=1,IF(OR(L363="",NOT(ISNUMBER(F363))),"",F363*L363*IFERROR(INDEX(D384:D428,MATCH(AE363,B384:B428,0)),1)),N("M13"))</f>
        <v/>
      </c>
      <c r="N363" s="137" t="str">
        <f>IF(1=1,IF(F363="","",IF(G363="","",IFERROR(INDEX(E384:E428,MATCH(AE363,B384:B428,0)),G363&amp;""))),N("N6"))</f>
        <v/>
      </c>
      <c r="O363" s="138" t="str">
        <f>IF(1=1,IF(E363="","",O342),N("K27"))</f>
        <v/>
      </c>
      <c r="P363" s="139" t="str">
        <f>IF(1=1,IF(M363="","",IF(AND(ISNUMBER(M363),M363&lt;1,N363="kg"),MAX(1,ROUND(M363*1000,0)),IF(AND(ISNUMBER(M363),M363&lt;1,N363="L"),MAX(1,ROUND(M363*100,0)),ROUND(M363,3)))),N("O27"))</f>
        <v/>
      </c>
      <c r="Q363" s="140" t="str">
        <f>IF(1=1,IF(M363="","",IF(AND(ISNUMBER(M363),M363&lt;1,N363="kg"),"g",IF(AND(ISNUMBER(M363),M363&lt;1,N363="L"),"cl",N363))),N("P27"))</f>
        <v/>
      </c>
      <c r="R363" s="161" t="str">
        <f>IF(1=1,IF(E363="","",IF(F363="","A CONTROLER",IF(NOT(ISNUMBER(F363)),"TEXTE",IF(OR(L363="",L363&lt;=0),"COMMANDE PRINCIPALE INCOMPLETE",IF(G363="","UNITE MANQUANTE",IF(COUNTIF(B384:B428,AE363)=0,"UNITE A CONTROLER","OK")))))),N("Q9"))</f>
        <v/>
      </c>
      <c r="S363" s="105"/>
      <c r="T363" s="141">
        <f t="shared" si="20"/>
        <v>0</v>
      </c>
      <c r="U363" s="133" t="str">
        <f>IF(1=1,IF(E363="","",U342),N("S27"))</f>
        <v/>
      </c>
      <c r="V363" s="133" t="str">
        <f>IF(1=1,IF(E363="","",V342),N("T27"))</f>
        <v/>
      </c>
      <c r="W363" s="135" t="str">
        <f>IF(1=1,IF(OR(U363="",V363="",NOT(ISNUMBER(U363)),NOT(ISNUMBER(V363)),U363=0),"",V363/U363),N("U27"))</f>
        <v/>
      </c>
      <c r="X363" s="136" t="str">
        <f>IF(1=1,IF(OR(W363="",NOT(ISNUMBER(F363))),"",F363*W363*IFERROR(INDEX(D384:D428,MATCH(AE363,B384:B428,0)),1)),N("V7"))</f>
        <v/>
      </c>
      <c r="Y363" s="137" t="str">
        <f>IF(1=1,IF(F363="","",IF(G363="","",IFERROR(INDEX(E384:E428,MATCH(AE363,B384:B428,0)),G363&amp;""))),N("W6"))</f>
        <v/>
      </c>
      <c r="Z363" s="142" t="str">
        <f>IF(1=1,IF(X363="","",IF(AND(ISNUMBER(X363),X363&lt;1,Y363="kg"),MAX(1,ROUND(X363*1000,0)),IF(AND(ISNUMBER(X363),X363&lt;1,Y363="L"),MAX(1,ROUND(X363*100,0)),ROUND(X363,3)))),N("X27"))</f>
        <v/>
      </c>
      <c r="AA363" s="143" t="str">
        <f>IF(1=1,IF(X363="","",IF(AND(ISNUMBER(X363),X363&lt;1,Y363="kg"),"g",IF(AND(ISNUMBER(X363),X363&lt;1,Y363="L"),"cl",Y363))),N("Y27"))</f>
        <v/>
      </c>
      <c r="AB363" s="123" t="str">
        <f>IF(1=1,IF(E363="","",IF(F363="","A CONTROLER",IF(NOT(ISNUMBER(F363)),"TEXTE",IF(OR(W363="",W363&lt;=0),"COMMANDE COUVERTS INCOMPLETE",IF(G363="","UNITE MANQUANTE",IF(COUNTIF(B384:B428,AE363)=0,"UNITE A CONTROLER","OK")))))),N("Z6"))</f>
        <v/>
      </c>
      <c r="AD363" s="144" t="str">
        <f>IF(1=1,IF(E363="","",AD342),N("AB27"))</f>
        <v/>
      </c>
      <c r="AE363" s="125" t="str">
        <f>IF(1=1,IF(G363="","",UPPER(TRIM(SUBSTITUTE(SUBSTITUTE(G363&amp;"",CHAR(160)," ")," "," ")))),N("AC27"))</f>
        <v/>
      </c>
    </row>
    <row r="364" spans="1:31" ht="15.75" x14ac:dyDescent="0.25">
      <c r="A364" s="160" t="str">
        <f>IF(1=1,IF(E364="","",A342),N("A28"))</f>
        <v/>
      </c>
      <c r="B364" s="127" t="str">
        <f>IF(1=1,IF(E364="","",B342),N("B28"))</f>
        <v/>
      </c>
      <c r="C364" s="127"/>
      <c r="D364" s="129" t="str">
        <f>IF(ISBLANK(E364),"",LARGE(D342:D363,1)+1)</f>
        <v/>
      </c>
      <c r="E364" s="130"/>
      <c r="F364" s="131"/>
      <c r="G364" s="170"/>
      <c r="H364" s="105"/>
      <c r="I364" s="132" t="str">
        <f>IF(1=1,IF(E364="","",I342),N("H28"))</f>
        <v/>
      </c>
      <c r="J364" s="133" t="str">
        <f>IF(1=1,IF(E364="","",J342),N("I28"))</f>
        <v/>
      </c>
      <c r="K364" s="134" t="str">
        <f>IF(1=1,IF(E364="","",K342),N("J28"))</f>
        <v/>
      </c>
      <c r="L364" s="135" t="str">
        <f>IF(1=1,IF(OR(J364="",O364="",NOT(ISNUMBER(J364)),NOT(ISNUMBER(O364)),J364=0),"",O364/J364),N("L28"))</f>
        <v/>
      </c>
      <c r="M364" s="136" t="str">
        <f>IF(1=1,IF(OR(L364="",NOT(ISNUMBER(F364))),"",F364*L364*IFERROR(INDEX(D384:D428,MATCH(AE364,B384:B428,0)),1)),N("M13"))</f>
        <v/>
      </c>
      <c r="N364" s="137" t="str">
        <f>IF(1=1,IF(F364="","",IF(G364="","",IFERROR(INDEX(E384:E428,MATCH(AE364,B384:B428,0)),G364&amp;""))),N("N6"))</f>
        <v/>
      </c>
      <c r="O364" s="138" t="str">
        <f>IF(1=1,IF(E364="","",O342),N("K28"))</f>
        <v/>
      </c>
      <c r="P364" s="139" t="str">
        <f>IF(1=1,IF(M364="","",IF(AND(ISNUMBER(M364),M364&lt;1,N364="kg"),MAX(1,ROUND(M364*1000,0)),IF(AND(ISNUMBER(M364),M364&lt;1,N364="L"),MAX(1,ROUND(M364*100,0)),ROUND(M364,3)))),N("O28"))</f>
        <v/>
      </c>
      <c r="Q364" s="140" t="str">
        <f>IF(1=1,IF(M364="","",IF(AND(ISNUMBER(M364),M364&lt;1,N364="kg"),"g",IF(AND(ISNUMBER(M364),M364&lt;1,N364="L"),"cl",N364))),N("P28"))</f>
        <v/>
      </c>
      <c r="R364" s="161" t="str">
        <f>IF(1=1,IF(E364="","",IF(F364="","A CONTROLER",IF(NOT(ISNUMBER(F364)),"TEXTE",IF(OR(L364="",L364&lt;=0),"COMMANDE PRINCIPALE INCOMPLETE",IF(G364="","UNITE MANQUANTE",IF(COUNTIF(B384:B428,AE364)=0,"UNITE A CONTROLER","OK")))))),N("Q9"))</f>
        <v/>
      </c>
      <c r="S364" s="105"/>
      <c r="T364" s="141">
        <f t="shared" si="20"/>
        <v>0</v>
      </c>
      <c r="U364" s="133" t="str">
        <f>IF(1=1,IF(E364="","",U342),N("S28"))</f>
        <v/>
      </c>
      <c r="V364" s="133" t="str">
        <f>IF(1=1,IF(E364="","",V342),N("T28"))</f>
        <v/>
      </c>
      <c r="W364" s="135" t="str">
        <f>IF(1=1,IF(OR(U364="",V364="",NOT(ISNUMBER(U364)),NOT(ISNUMBER(V364)),U364=0),"",V364/U364),N("U28"))</f>
        <v/>
      </c>
      <c r="X364" s="136" t="str">
        <f>IF(1=1,IF(OR(W364="",NOT(ISNUMBER(F364))),"",F364*W364*IFERROR(INDEX(D384:D428,MATCH(AE364,B384:B428,0)),1)),N("V7"))</f>
        <v/>
      </c>
      <c r="Y364" s="137" t="str">
        <f>IF(1=1,IF(F364="","",IF(G364="","",IFERROR(INDEX(E384:E428,MATCH(AE364,B384:B428,0)),G364&amp;""))),N("W6"))</f>
        <v/>
      </c>
      <c r="Z364" s="142" t="str">
        <f>IF(1=1,IF(X364="","",IF(AND(ISNUMBER(X364),X364&lt;1,Y364="kg"),MAX(1,ROUND(X364*1000,0)),IF(AND(ISNUMBER(X364),X364&lt;1,Y364="L"),MAX(1,ROUND(X364*100,0)),ROUND(X364,3)))),N("X28"))</f>
        <v/>
      </c>
      <c r="AA364" s="143" t="str">
        <f>IF(1=1,IF(X364="","",IF(AND(ISNUMBER(X364),X364&lt;1,Y364="kg"),"g",IF(AND(ISNUMBER(X364),X364&lt;1,Y364="L"),"cl",Y364))),N("Y28"))</f>
        <v/>
      </c>
      <c r="AB364" s="123" t="str">
        <f>IF(1=1,IF(E364="","",IF(F364="","A CONTROLER",IF(NOT(ISNUMBER(F364)),"TEXTE",IF(OR(W364="",W364&lt;=0),"COMMANDE COUVERTS INCOMPLETE",IF(G364="","UNITE MANQUANTE",IF(COUNTIF(B384:B428,AE364)=0,"UNITE A CONTROLER","OK")))))),N("Z6"))</f>
        <v/>
      </c>
      <c r="AD364" s="144" t="str">
        <f>IF(1=1,IF(E364="","",AD342),N("AB28"))</f>
        <v/>
      </c>
      <c r="AE364" s="125" t="str">
        <f>IF(1=1,IF(G364="","",UPPER(TRIM(SUBSTITUTE(SUBSTITUTE(G364&amp;"",CHAR(160)," ")," "," ")))),N("AC28"))</f>
        <v/>
      </c>
    </row>
    <row r="365" spans="1:31" ht="15.75" x14ac:dyDescent="0.25">
      <c r="A365" s="160" t="str">
        <f>IF(1=1,IF(E365="","",A342),N("A29"))</f>
        <v/>
      </c>
      <c r="B365" s="127" t="str">
        <f>IF(1=1,IF(E365="","",B342),N("B29"))</f>
        <v/>
      </c>
      <c r="C365" s="127"/>
      <c r="D365" s="129" t="str">
        <f>IF(ISBLANK(E365),"",LARGE(D342:D364,1)+1)</f>
        <v/>
      </c>
      <c r="E365" s="130"/>
      <c r="F365" s="131"/>
      <c r="G365" s="170"/>
      <c r="H365" s="105"/>
      <c r="I365" s="132" t="str">
        <f>IF(1=1,IF(E365="","",I342),N("H29"))</f>
        <v/>
      </c>
      <c r="J365" s="133" t="str">
        <f>IF(1=1,IF(E365="","",J342),N("I29"))</f>
        <v/>
      </c>
      <c r="K365" s="134" t="str">
        <f>IF(1=1,IF(E365="","",K342),N("J29"))</f>
        <v/>
      </c>
      <c r="L365" s="135" t="str">
        <f>IF(1=1,IF(OR(J365="",O365="",NOT(ISNUMBER(J365)),NOT(ISNUMBER(O365)),J365=0),"",O365/J365),N("L29"))</f>
        <v/>
      </c>
      <c r="M365" s="136" t="str">
        <f>IF(1=1,IF(OR(L365="",NOT(ISNUMBER(F365))),"",F365*L365*IFERROR(INDEX(D384:D428,MATCH(AE365,B384:B428,0)),1)),N("M13"))</f>
        <v/>
      </c>
      <c r="N365" s="137" t="str">
        <f>IF(1=1,IF(F365="","",IF(G365="","",IFERROR(INDEX(E384:E428,MATCH(AE365,B384:B428,0)),G365&amp;""))),N("N6"))</f>
        <v/>
      </c>
      <c r="O365" s="138" t="str">
        <f>IF(1=1,IF(E365="","",O342),N("K29"))</f>
        <v/>
      </c>
      <c r="P365" s="139" t="str">
        <f>IF(1=1,IF(M365="","",IF(AND(ISNUMBER(M365),M365&lt;1,N365="kg"),MAX(1,ROUND(M365*1000,0)),IF(AND(ISNUMBER(M365),M365&lt;1,N365="L"),MAX(1,ROUND(M365*100,0)),ROUND(M365,3)))),N("O29"))</f>
        <v/>
      </c>
      <c r="Q365" s="140" t="str">
        <f>IF(1=1,IF(M365="","",IF(AND(ISNUMBER(M365),M365&lt;1,N365="kg"),"g",IF(AND(ISNUMBER(M365),M365&lt;1,N365="L"),"cl",N365))),N("P29"))</f>
        <v/>
      </c>
      <c r="R365" s="161" t="str">
        <f>IF(1=1,IF(E365="","",IF(F365="","A CONTROLER",IF(NOT(ISNUMBER(F365)),"TEXTE",IF(OR(L365="",L365&lt;=0),"COMMANDE PRINCIPALE INCOMPLETE",IF(G365="","UNITE MANQUANTE",IF(COUNTIF(B384:B428,AE365)=0,"UNITE A CONTROLER","OK")))))),N("Q9"))</f>
        <v/>
      </c>
      <c r="S365" s="105"/>
      <c r="T365" s="141">
        <f t="shared" si="20"/>
        <v>0</v>
      </c>
      <c r="U365" s="133" t="str">
        <f>IF(1=1,IF(E365="","",U342),N("S29"))</f>
        <v/>
      </c>
      <c r="V365" s="133" t="str">
        <f>IF(1=1,IF(E365="","",V342),N("T29"))</f>
        <v/>
      </c>
      <c r="W365" s="135" t="str">
        <f>IF(1=1,IF(OR(U365="",V365="",NOT(ISNUMBER(U365)),NOT(ISNUMBER(V365)),U365=0),"",V365/U365),N("U29"))</f>
        <v/>
      </c>
      <c r="X365" s="136" t="str">
        <f>IF(1=1,IF(OR(W365="",NOT(ISNUMBER(F365))),"",F365*W365*IFERROR(INDEX(D384:D428,MATCH(AE365,B384:B428,0)),1)),N("V7"))</f>
        <v/>
      </c>
      <c r="Y365" s="137" t="str">
        <f>IF(1=1,IF(F365="","",IF(G365="","",IFERROR(INDEX(E384:E428,MATCH(AE365,B384:B428,0)),G365&amp;""))),N("W6"))</f>
        <v/>
      </c>
      <c r="Z365" s="142" t="str">
        <f>IF(1=1,IF(X365="","",IF(AND(ISNUMBER(X365),X365&lt;1,Y365="kg"),MAX(1,ROUND(X365*1000,0)),IF(AND(ISNUMBER(X365),X365&lt;1,Y365="L"),MAX(1,ROUND(X365*100,0)),ROUND(X365,3)))),N("X29"))</f>
        <v/>
      </c>
      <c r="AA365" s="143" t="str">
        <f>IF(1=1,IF(X365="","",IF(AND(ISNUMBER(X365),X365&lt;1,Y365="kg"),"g",IF(AND(ISNUMBER(X365),X365&lt;1,Y365="L"),"cl",Y365))),N("Y29"))</f>
        <v/>
      </c>
      <c r="AB365" s="123" t="str">
        <f>IF(1=1,IF(E365="","",IF(F365="","A CONTROLER",IF(NOT(ISNUMBER(F365)),"TEXTE",IF(OR(W365="",W365&lt;=0),"COMMANDE COUVERTS INCOMPLETE",IF(G365="","UNITE MANQUANTE",IF(COUNTIF(B384:B428,AE365)=0,"UNITE A CONTROLER","OK")))))),N("Z6"))</f>
        <v/>
      </c>
      <c r="AD365" s="144" t="str">
        <f>IF(1=1,IF(E365="","",AD342),N("AB29"))</f>
        <v/>
      </c>
      <c r="AE365" s="125" t="str">
        <f>IF(1=1,IF(G365="","",UPPER(TRIM(SUBSTITUTE(SUBSTITUTE(G365&amp;"",CHAR(160)," ")," "," ")))),N("AC29"))</f>
        <v/>
      </c>
    </row>
    <row r="366" spans="1:31" ht="15.75" x14ac:dyDescent="0.25">
      <c r="A366" s="160" t="str">
        <f>IF(1=1,IF(E366="","",A342),N("A30"))</f>
        <v/>
      </c>
      <c r="B366" s="127" t="str">
        <f>IF(1=1,IF(E366="","",B342),N("B30"))</f>
        <v/>
      </c>
      <c r="C366" s="127"/>
      <c r="D366" s="129" t="str">
        <f>IF(ISBLANK(E366),"",LARGE(D342:D365,1)+1)</f>
        <v/>
      </c>
      <c r="E366" s="130"/>
      <c r="F366" s="131"/>
      <c r="G366" s="170"/>
      <c r="H366" s="105"/>
      <c r="I366" s="132" t="str">
        <f>IF(1=1,IF(E366="","",I342),N("H30"))</f>
        <v/>
      </c>
      <c r="J366" s="133" t="str">
        <f>IF(1=1,IF(E366="","",J342),N("I30"))</f>
        <v/>
      </c>
      <c r="K366" s="134" t="str">
        <f>IF(1=1,IF(E366="","",K342),N("J30"))</f>
        <v/>
      </c>
      <c r="L366" s="135" t="str">
        <f>IF(1=1,IF(OR(J366="",O366="",NOT(ISNUMBER(J366)),NOT(ISNUMBER(O366)),J366=0),"",O366/J366),N("L30"))</f>
        <v/>
      </c>
      <c r="M366" s="136" t="str">
        <f>IF(1=1,IF(OR(L366="",NOT(ISNUMBER(F366))),"",F366*L366*IFERROR(INDEX(D384:D428,MATCH(AE366,B384:B428,0)),1)),N("M13"))</f>
        <v/>
      </c>
      <c r="N366" s="137" t="str">
        <f>IF(1=1,IF(F366="","",IF(G366="","",IFERROR(INDEX(E384:E428,MATCH(AE366,B384:B428,0)),G366&amp;""))),N("N6"))</f>
        <v/>
      </c>
      <c r="O366" s="138" t="str">
        <f>IF(1=1,IF(E366="","",O342),N("K30"))</f>
        <v/>
      </c>
      <c r="P366" s="139" t="str">
        <f>IF(1=1,IF(M366="","",IF(AND(ISNUMBER(M366),M366&lt;1,N366="kg"),MAX(1,ROUND(M366*1000,0)),IF(AND(ISNUMBER(M366),M366&lt;1,N366="L"),MAX(1,ROUND(M366*100,0)),ROUND(M366,3)))),N("O30"))</f>
        <v/>
      </c>
      <c r="Q366" s="140" t="str">
        <f>IF(1=1,IF(M366="","",IF(AND(ISNUMBER(M366),M366&lt;1,N366="kg"),"g",IF(AND(ISNUMBER(M366),M366&lt;1,N366="L"),"cl",N366))),N("P30"))</f>
        <v/>
      </c>
      <c r="R366" s="161" t="str">
        <f>IF(1=1,IF(E366="","",IF(F366="","A CONTROLER",IF(NOT(ISNUMBER(F366)),"TEXTE",IF(OR(L366="",L366&lt;=0),"COMMANDE PRINCIPALE INCOMPLETE",IF(G366="","UNITE MANQUANTE",IF(COUNTIF(B384:B428,AE366)=0,"UNITE A CONTROLER","OK")))))),N("Q9"))</f>
        <v/>
      </c>
      <c r="S366" s="105"/>
      <c r="T366" s="141">
        <f t="shared" si="20"/>
        <v>0</v>
      </c>
      <c r="U366" s="133" t="str">
        <f>IF(1=1,IF(E366="","",U342),N("S30"))</f>
        <v/>
      </c>
      <c r="V366" s="133" t="str">
        <f>IF(1=1,IF(E366="","",V342),N("T30"))</f>
        <v/>
      </c>
      <c r="W366" s="135" t="str">
        <f>IF(1=1,IF(OR(U366="",V366="",NOT(ISNUMBER(U366)),NOT(ISNUMBER(V366)),U366=0),"",V366/U366),N("U30"))</f>
        <v/>
      </c>
      <c r="X366" s="136" t="str">
        <f>IF(1=1,IF(OR(W366="",NOT(ISNUMBER(F366))),"",F366*W366*IFERROR(INDEX(D384:D428,MATCH(AE366,B384:B428,0)),1)),N("V7"))</f>
        <v/>
      </c>
      <c r="Y366" s="137" t="str">
        <f>IF(1=1,IF(F366="","",IF(G366="","",IFERROR(INDEX(E384:E428,MATCH(AE366,B384:B428,0)),G366&amp;""))),N("W6"))</f>
        <v/>
      </c>
      <c r="Z366" s="142" t="str">
        <f>IF(1=1,IF(X366="","",IF(AND(ISNUMBER(X366),X366&lt;1,Y366="kg"),MAX(1,ROUND(X366*1000,0)),IF(AND(ISNUMBER(X366),X366&lt;1,Y366="L"),MAX(1,ROUND(X366*100,0)),ROUND(X366,3)))),N("X30"))</f>
        <v/>
      </c>
      <c r="AA366" s="143" t="str">
        <f>IF(1=1,IF(X366="","",IF(AND(ISNUMBER(X366),X366&lt;1,Y366="kg"),"g",IF(AND(ISNUMBER(X366),X366&lt;1,Y366="L"),"cl",Y366))),N("Y30"))</f>
        <v/>
      </c>
      <c r="AB366" s="123" t="str">
        <f>IF(1=1,IF(E366="","",IF(F366="","A CONTROLER",IF(NOT(ISNUMBER(F366)),"TEXTE",IF(OR(W366="",W366&lt;=0),"COMMANDE COUVERTS INCOMPLETE",IF(G366="","UNITE MANQUANTE",IF(COUNTIF(B384:B428,AE366)=0,"UNITE A CONTROLER","OK")))))),N("Z6"))</f>
        <v/>
      </c>
      <c r="AD366" s="144" t="str">
        <f>IF(1=1,IF(E366="","",AD342),N("AB30"))</f>
        <v/>
      </c>
      <c r="AE366" s="125" t="str">
        <f>IF(1=1,IF(G366="","",UPPER(TRIM(SUBSTITUTE(SUBSTITUTE(G366&amp;"",CHAR(160)," ")," "," ")))),N("AC30"))</f>
        <v/>
      </c>
    </row>
    <row r="367" spans="1:31" ht="15.75" x14ac:dyDescent="0.25">
      <c r="A367" s="160" t="str">
        <f>IF(1=1,IF(E367="","",A342),N("A31"))</f>
        <v/>
      </c>
      <c r="B367" s="127" t="str">
        <f>IF(1=1,IF(E367="","",B342),N("B31"))</f>
        <v/>
      </c>
      <c r="C367" s="127"/>
      <c r="D367" s="129" t="str">
        <f>IF(ISBLANK(E367),"",LARGE(D342:D366,1)+1)</f>
        <v/>
      </c>
      <c r="E367" s="130"/>
      <c r="F367" s="131"/>
      <c r="G367" s="170"/>
      <c r="H367" s="105"/>
      <c r="I367" s="132" t="str">
        <f>IF(1=1,IF(E367="","",I342),N("H31"))</f>
        <v/>
      </c>
      <c r="J367" s="133" t="str">
        <f>IF(1=1,IF(E367="","",J342),N("I31"))</f>
        <v/>
      </c>
      <c r="K367" s="134" t="str">
        <f>IF(1=1,IF(E367="","",K342),N("J31"))</f>
        <v/>
      </c>
      <c r="L367" s="135" t="str">
        <f>IF(1=1,IF(OR(J367="",O367="",NOT(ISNUMBER(J367)),NOT(ISNUMBER(O367)),J367=0),"",O367/J367),N("L31"))</f>
        <v/>
      </c>
      <c r="M367" s="136" t="str">
        <f>IF(1=1,IF(OR(L367="",NOT(ISNUMBER(F367))),"",F367*L367*IFERROR(INDEX(D384:D428,MATCH(AE367,B384:B428,0)),1)),N("M13"))</f>
        <v/>
      </c>
      <c r="N367" s="137" t="str">
        <f>IF(1=1,IF(F367="","",IF(G367="","",IFERROR(INDEX(E384:E428,MATCH(AE367,B384:B428,0)),G367&amp;""))),N("N6"))</f>
        <v/>
      </c>
      <c r="O367" s="138" t="str">
        <f>IF(1=1,IF(E367="","",O342),N("K31"))</f>
        <v/>
      </c>
      <c r="P367" s="139" t="str">
        <f>IF(1=1,IF(M367="","",IF(AND(ISNUMBER(M367),M367&lt;1,N367="kg"),MAX(1,ROUND(M367*1000,0)),IF(AND(ISNUMBER(M367),M367&lt;1,N367="L"),MAX(1,ROUND(M367*100,0)),ROUND(M367,3)))),N("O31"))</f>
        <v/>
      </c>
      <c r="Q367" s="140" t="str">
        <f>IF(1=1,IF(M367="","",IF(AND(ISNUMBER(M367),M367&lt;1,N367="kg"),"g",IF(AND(ISNUMBER(M367),M367&lt;1,N367="L"),"cl",N367))),N("P31"))</f>
        <v/>
      </c>
      <c r="R367" s="161" t="str">
        <f>IF(1=1,IF(E367="","",IF(F367="","A CONTROLER",IF(NOT(ISNUMBER(F367)),"TEXTE",IF(OR(L367="",L367&lt;=0),"COMMANDE PRINCIPALE INCOMPLETE",IF(G367="","UNITE MANQUANTE",IF(COUNTIF(B384:B428,AE367)=0,"UNITE A CONTROLER","OK")))))),N("Q9"))</f>
        <v/>
      </c>
      <c r="S367" s="105"/>
      <c r="T367" s="141">
        <f t="shared" si="20"/>
        <v>0</v>
      </c>
      <c r="U367" s="133" t="str">
        <f>IF(1=1,IF(E367="","",U342),N("S31"))</f>
        <v/>
      </c>
      <c r="V367" s="133" t="str">
        <f>IF(1=1,IF(E367="","",V342),N("T31"))</f>
        <v/>
      </c>
      <c r="W367" s="135" t="str">
        <f>IF(1=1,IF(OR(U367="",V367="",NOT(ISNUMBER(U367)),NOT(ISNUMBER(V367)),U367=0),"",V367/U367),N("U31"))</f>
        <v/>
      </c>
      <c r="X367" s="136" t="str">
        <f>IF(1=1,IF(OR(W367="",NOT(ISNUMBER(F367))),"",F367*W367*IFERROR(INDEX(D384:D428,MATCH(AE367,B384:B428,0)),1)),N("V7"))</f>
        <v/>
      </c>
      <c r="Y367" s="137" t="str">
        <f>IF(1=1,IF(F367="","",IF(G367="","",IFERROR(INDEX(E384:E428,MATCH(AE367,B384:B428,0)),G367&amp;""))),N("W6"))</f>
        <v/>
      </c>
      <c r="Z367" s="142" t="str">
        <f>IF(1=1,IF(X367="","",IF(AND(ISNUMBER(X367),X367&lt;1,Y367="kg"),MAX(1,ROUND(X367*1000,0)),IF(AND(ISNUMBER(X367),X367&lt;1,Y367="L"),MAX(1,ROUND(X367*100,0)),ROUND(X367,3)))),N("X31"))</f>
        <v/>
      </c>
      <c r="AA367" s="143" t="str">
        <f>IF(1=1,IF(X367="","",IF(AND(ISNUMBER(X367),X367&lt;1,Y367="kg"),"g",IF(AND(ISNUMBER(X367),X367&lt;1,Y367="L"),"cl",Y367))),N("Y31"))</f>
        <v/>
      </c>
      <c r="AB367" s="123" t="str">
        <f>IF(1=1,IF(E367="","",IF(F367="","A CONTROLER",IF(NOT(ISNUMBER(F367)),"TEXTE",IF(OR(W367="",W367&lt;=0),"COMMANDE COUVERTS INCOMPLETE",IF(G367="","UNITE MANQUANTE",IF(COUNTIF(B384:B428,AE367)=0,"UNITE A CONTROLER","OK")))))),N("Z6"))</f>
        <v/>
      </c>
      <c r="AD367" s="144" t="str">
        <f>IF(1=1,IF(E367="","",AD342),N("AB31"))</f>
        <v/>
      </c>
      <c r="AE367" s="125" t="str">
        <f>IF(1=1,IF(G367="","",UPPER(TRIM(SUBSTITUTE(SUBSTITUTE(G367&amp;"",CHAR(160)," ")," "," ")))),N("AC31"))</f>
        <v/>
      </c>
    </row>
    <row r="368" spans="1:31" ht="15.75" x14ac:dyDescent="0.25">
      <c r="A368" s="160" t="str">
        <f>IF(1=1,IF(E368="","",A342),N("A32"))</f>
        <v/>
      </c>
      <c r="B368" s="127" t="str">
        <f>IF(1=1,IF(E368="","",B342),N("B32"))</f>
        <v/>
      </c>
      <c r="C368" s="127"/>
      <c r="D368" s="129" t="str">
        <f>IF(ISBLANK(E368),"",LARGE(D342:D367,1)+1)</f>
        <v/>
      </c>
      <c r="E368" s="130"/>
      <c r="F368" s="131"/>
      <c r="G368" s="170"/>
      <c r="H368" s="105"/>
      <c r="I368" s="132" t="str">
        <f>IF(1=1,IF(E368="","",I342),N("H32"))</f>
        <v/>
      </c>
      <c r="J368" s="133" t="str">
        <f>IF(1=1,IF(E368="","",J342),N("I32"))</f>
        <v/>
      </c>
      <c r="K368" s="134" t="str">
        <f>IF(1=1,IF(E368="","",K342),N("J32"))</f>
        <v/>
      </c>
      <c r="L368" s="135" t="str">
        <f>IF(1=1,IF(OR(J368="",O368="",NOT(ISNUMBER(J368)),NOT(ISNUMBER(O368)),J368=0),"",O368/J368),N("L32"))</f>
        <v/>
      </c>
      <c r="M368" s="136" t="str">
        <f>IF(1=1,IF(OR(L368="",NOT(ISNUMBER(F368))),"",F368*L368*IFERROR(INDEX(D384:D428,MATCH(AE368,B384:B428,0)),1)),N("M13"))</f>
        <v/>
      </c>
      <c r="N368" s="137" t="str">
        <f>IF(1=1,IF(F368="","",IF(G368="","",IFERROR(INDEX(E384:E428,MATCH(AE368,B384:B428,0)),G368&amp;""))),N("N6"))</f>
        <v/>
      </c>
      <c r="O368" s="138" t="str">
        <f>IF(1=1,IF(E368="","",O342),N("K32"))</f>
        <v/>
      </c>
      <c r="P368" s="139" t="str">
        <f>IF(1=1,IF(M368="","",IF(AND(ISNUMBER(M368),M368&lt;1,N368="kg"),MAX(1,ROUND(M368*1000,0)),IF(AND(ISNUMBER(M368),M368&lt;1,N368="L"),MAX(1,ROUND(M368*100,0)),ROUND(M368,3)))),N("O32"))</f>
        <v/>
      </c>
      <c r="Q368" s="140" t="str">
        <f>IF(1=1,IF(M368="","",IF(AND(ISNUMBER(M368),M368&lt;1,N368="kg"),"g",IF(AND(ISNUMBER(M368),M368&lt;1,N368="L"),"cl",N368))),N("P32"))</f>
        <v/>
      </c>
      <c r="R368" s="161" t="str">
        <f>IF(1=1,IF(E368="","",IF(F368="","A CONTROLER",IF(NOT(ISNUMBER(F368)),"TEXTE",IF(OR(L368="",L368&lt;=0),"COMMANDE PRINCIPALE INCOMPLETE",IF(G368="","UNITE MANQUANTE",IF(COUNTIF(B384:B428,AE368)=0,"UNITE A CONTROLER","OK")))))),N("Q9"))</f>
        <v/>
      </c>
      <c r="S368" s="105"/>
      <c r="T368" s="141">
        <f t="shared" si="20"/>
        <v>0</v>
      </c>
      <c r="U368" s="133" t="str">
        <f>IF(1=1,IF(E368="","",U342),N("S32"))</f>
        <v/>
      </c>
      <c r="V368" s="133" t="str">
        <f>IF(1=1,IF(E368="","",V342),N("T32"))</f>
        <v/>
      </c>
      <c r="W368" s="135" t="str">
        <f>IF(1=1,IF(OR(U368="",V368="",NOT(ISNUMBER(U368)),NOT(ISNUMBER(V368)),U368=0),"",V368/U368),N("U32"))</f>
        <v/>
      </c>
      <c r="X368" s="136" t="str">
        <f>IF(1=1,IF(OR(W368="",NOT(ISNUMBER(F368))),"",F368*W368*IFERROR(INDEX(D384:D428,MATCH(AE368,B384:B428,0)),1)),N("V7"))</f>
        <v/>
      </c>
      <c r="Y368" s="137" t="str">
        <f>IF(1=1,IF(F368="","",IF(G368="","",IFERROR(INDEX(E384:E428,MATCH(AE368,B384:B428,0)),G368&amp;""))),N("W6"))</f>
        <v/>
      </c>
      <c r="Z368" s="142" t="str">
        <f>IF(1=1,IF(X368="","",IF(AND(ISNUMBER(X368),X368&lt;1,Y368="kg"),MAX(1,ROUND(X368*1000,0)),IF(AND(ISNUMBER(X368),X368&lt;1,Y368="L"),MAX(1,ROUND(X368*100,0)),ROUND(X368,3)))),N("X32"))</f>
        <v/>
      </c>
      <c r="AA368" s="143" t="str">
        <f>IF(1=1,IF(X368="","",IF(AND(ISNUMBER(X368),X368&lt;1,Y368="kg"),"g",IF(AND(ISNUMBER(X368),X368&lt;1,Y368="L"),"cl",Y368))),N("Y32"))</f>
        <v/>
      </c>
      <c r="AB368" s="123" t="str">
        <f>IF(1=1,IF(E368="","",IF(F368="","A CONTROLER",IF(NOT(ISNUMBER(F368)),"TEXTE",IF(OR(W368="",W368&lt;=0),"COMMANDE COUVERTS INCOMPLETE",IF(G368="","UNITE MANQUANTE",IF(COUNTIF(B384:B428,AE368)=0,"UNITE A CONTROLER","OK")))))),N("Z6"))</f>
        <v/>
      </c>
      <c r="AD368" s="144" t="str">
        <f>IF(1=1,IF(E368="","",AD342),N("AB32"))</f>
        <v/>
      </c>
      <c r="AE368" s="125" t="str">
        <f>IF(1=1,IF(G368="","",UPPER(TRIM(SUBSTITUTE(SUBSTITUTE(G368&amp;"",CHAR(160)," ")," "," ")))),N("AC32"))</f>
        <v/>
      </c>
    </row>
    <row r="369" spans="1:31" ht="15.75" x14ac:dyDescent="0.25">
      <c r="A369" s="160" t="str">
        <f>IF(1=1,IF(E369="","",A342),N("A33"))</f>
        <v/>
      </c>
      <c r="B369" s="127" t="str">
        <f>IF(1=1,IF(E369="","",B342),N("B33"))</f>
        <v/>
      </c>
      <c r="C369" s="127"/>
      <c r="D369" s="129" t="str">
        <f>IF(ISBLANK(E369),"",LARGE(D342:D368,1)+1)</f>
        <v/>
      </c>
      <c r="E369" s="130"/>
      <c r="F369" s="131"/>
      <c r="G369" s="170"/>
      <c r="H369" s="105"/>
      <c r="I369" s="132" t="str">
        <f>IF(1=1,IF(E369="","",I342),N("H33"))</f>
        <v/>
      </c>
      <c r="J369" s="133" t="str">
        <f>IF(1=1,IF(E369="","",J342),N("I33"))</f>
        <v/>
      </c>
      <c r="K369" s="134" t="str">
        <f>IF(1=1,IF(E369="","",K342),N("J33"))</f>
        <v/>
      </c>
      <c r="L369" s="135" t="str">
        <f>IF(1=1,IF(OR(J369="",O369="",NOT(ISNUMBER(J369)),NOT(ISNUMBER(O369)),J369=0),"",O369/J369),N("L33"))</f>
        <v/>
      </c>
      <c r="M369" s="136" t="str">
        <f>IF(1=1,IF(OR(L369="",NOT(ISNUMBER(F369))),"",F369*L369*IFERROR(INDEX(D384:D428,MATCH(AE369,B384:B428,0)),1)),N("M13"))</f>
        <v/>
      </c>
      <c r="N369" s="137" t="str">
        <f>IF(1=1,IF(F369="","",IF(G369="","",IFERROR(INDEX(E384:E428,MATCH(AE369,B384:B428,0)),G369&amp;""))),N("N6"))</f>
        <v/>
      </c>
      <c r="O369" s="138" t="str">
        <f>IF(1=1,IF(E369="","",O342),N("K33"))</f>
        <v/>
      </c>
      <c r="P369" s="139" t="str">
        <f>IF(1=1,IF(M369="","",IF(AND(ISNUMBER(M369),M369&lt;1,N369="kg"),MAX(1,ROUND(M369*1000,0)),IF(AND(ISNUMBER(M369),M369&lt;1,N369="L"),MAX(1,ROUND(M369*100,0)),ROUND(M369,3)))),N("O33"))</f>
        <v/>
      </c>
      <c r="Q369" s="140" t="str">
        <f>IF(1=1,IF(M369="","",IF(AND(ISNUMBER(M369),M369&lt;1,N369="kg"),"g",IF(AND(ISNUMBER(M369),M369&lt;1,N369="L"),"cl",N369))),N("P33"))</f>
        <v/>
      </c>
      <c r="R369" s="161" t="str">
        <f>IF(1=1,IF(E369="","",IF(F369="","A CONTROLER",IF(NOT(ISNUMBER(F369)),"TEXTE",IF(OR(L369="",L369&lt;=0),"COMMANDE PRINCIPALE INCOMPLETE",IF(G369="","UNITE MANQUANTE",IF(COUNTIF(B384:B428,AE369)=0,"UNITE A CONTROLER","OK")))))),N("Q9"))</f>
        <v/>
      </c>
      <c r="S369" s="105"/>
      <c r="T369" s="141">
        <f t="shared" si="20"/>
        <v>0</v>
      </c>
      <c r="U369" s="133" t="str">
        <f>IF(1=1,IF(E369="","",U342),N("S33"))</f>
        <v/>
      </c>
      <c r="V369" s="133" t="str">
        <f>IF(1=1,IF(E369="","",V342),N("T33"))</f>
        <v/>
      </c>
      <c r="W369" s="135" t="str">
        <f>IF(1=1,IF(OR(U369="",V369="",NOT(ISNUMBER(U369)),NOT(ISNUMBER(V369)),U369=0),"",V369/U369),N("U33"))</f>
        <v/>
      </c>
      <c r="X369" s="136" t="str">
        <f>IF(1=1,IF(OR(W369="",NOT(ISNUMBER(F369))),"",F369*W369*IFERROR(INDEX(D384:D428,MATCH(AE369,B384:B428,0)),1)),N("V7"))</f>
        <v/>
      </c>
      <c r="Y369" s="137" t="str">
        <f>IF(1=1,IF(F369="","",IF(G369="","",IFERROR(INDEX(E384:E428,MATCH(AE369,B384:B428,0)),G369&amp;""))),N("W6"))</f>
        <v/>
      </c>
      <c r="Z369" s="142" t="str">
        <f>IF(1=1,IF(X369="","",IF(AND(ISNUMBER(X369),X369&lt;1,Y369="kg"),MAX(1,ROUND(X369*1000,0)),IF(AND(ISNUMBER(X369),X369&lt;1,Y369="L"),MAX(1,ROUND(X369*100,0)),ROUND(X369,3)))),N("X33"))</f>
        <v/>
      </c>
      <c r="AA369" s="143" t="str">
        <f>IF(1=1,IF(X369="","",IF(AND(ISNUMBER(X369),X369&lt;1,Y369="kg"),"g",IF(AND(ISNUMBER(X369),X369&lt;1,Y369="L"),"cl",Y369))),N("Y33"))</f>
        <v/>
      </c>
      <c r="AB369" s="123" t="str">
        <f>IF(1=1,IF(E369="","",IF(F369="","A CONTROLER",IF(NOT(ISNUMBER(F369)),"TEXTE",IF(OR(W369="",W369&lt;=0),"COMMANDE COUVERTS INCOMPLETE",IF(G369="","UNITE MANQUANTE",IF(COUNTIF(B384:B428,AE369)=0,"UNITE A CONTROLER","OK")))))),N("Z6"))</f>
        <v/>
      </c>
      <c r="AD369" s="144" t="str">
        <f>IF(1=1,IF(E369="","",AD342),N("AB33"))</f>
        <v/>
      </c>
      <c r="AE369" s="125" t="str">
        <f>IF(1=1,IF(G369="","",UPPER(TRIM(SUBSTITUTE(SUBSTITUTE(G369&amp;"",CHAR(160)," ")," "," ")))),N("AC33"))</f>
        <v/>
      </c>
    </row>
    <row r="370" spans="1:31" ht="15.75" x14ac:dyDescent="0.25">
      <c r="A370" s="160" t="str">
        <f>IF(1=1,IF(E370="","",A342),N("A34"))</f>
        <v/>
      </c>
      <c r="B370" s="127" t="str">
        <f>IF(1=1,IF(E370="","",B342),N("B34"))</f>
        <v/>
      </c>
      <c r="C370" s="127"/>
      <c r="D370" s="129" t="str">
        <f>IF(ISBLANK(E370),"",LARGE(D342:D369,1)+1)</f>
        <v/>
      </c>
      <c r="E370" s="130"/>
      <c r="F370" s="131"/>
      <c r="G370" s="170"/>
      <c r="H370" s="105"/>
      <c r="I370" s="132" t="str">
        <f>IF(1=1,IF(E370="","",I342),N("H34"))</f>
        <v/>
      </c>
      <c r="J370" s="133" t="str">
        <f>IF(1=1,IF(E370="","",J342),N("I34"))</f>
        <v/>
      </c>
      <c r="K370" s="134" t="str">
        <f>IF(1=1,IF(E370="","",K342),N("J34"))</f>
        <v/>
      </c>
      <c r="L370" s="135" t="str">
        <f>IF(1=1,IF(OR(J370="",O370="",NOT(ISNUMBER(J370)),NOT(ISNUMBER(O370)),J370=0),"",O370/J370),N("L34"))</f>
        <v/>
      </c>
      <c r="M370" s="136" t="str">
        <f>IF(1=1,IF(OR(L370="",NOT(ISNUMBER(F370))),"",F370*L370*IFERROR(INDEX(D384:D428,MATCH(AE370,B384:B428,0)),1)),N("M13"))</f>
        <v/>
      </c>
      <c r="N370" s="137" t="str">
        <f>IF(1=1,IF(F370="","",IF(G370="","",IFERROR(INDEX(E384:E428,MATCH(AE370,B384:B428,0)),G370&amp;""))),N("N6"))</f>
        <v/>
      </c>
      <c r="O370" s="138" t="str">
        <f>IF(1=1,IF(E370="","",O342),N("K34"))</f>
        <v/>
      </c>
      <c r="P370" s="139" t="str">
        <f>IF(1=1,IF(M370="","",IF(AND(ISNUMBER(M370),M370&lt;1,N370="kg"),MAX(1,ROUND(M370*1000,0)),IF(AND(ISNUMBER(M370),M370&lt;1,N370="L"),MAX(1,ROUND(M370*100,0)),ROUND(M370,3)))),N("O34"))</f>
        <v/>
      </c>
      <c r="Q370" s="140" t="str">
        <f>IF(1=1,IF(M370="","",IF(AND(ISNUMBER(M370),M370&lt;1,N370="kg"),"g",IF(AND(ISNUMBER(M370),M370&lt;1,N370="L"),"cl",N370))),N("P34"))</f>
        <v/>
      </c>
      <c r="R370" s="161" t="str">
        <f>IF(1=1,IF(E370="","",IF(F370="","A CONTROLER",IF(NOT(ISNUMBER(F370)),"TEXTE",IF(OR(L370="",L370&lt;=0),"COMMANDE PRINCIPALE INCOMPLETE",IF(G370="","UNITE MANQUANTE",IF(COUNTIF(B384:B428,AE370)=0,"UNITE A CONTROLER","OK")))))),N("Q9"))</f>
        <v/>
      </c>
      <c r="S370" s="105"/>
      <c r="T370" s="141">
        <f t="shared" si="20"/>
        <v>0</v>
      </c>
      <c r="U370" s="133" t="str">
        <f>IF(1=1,IF(E370="","",U342),N("S34"))</f>
        <v/>
      </c>
      <c r="V370" s="133" t="str">
        <f>IF(1=1,IF(E370="","",V342),N("T34"))</f>
        <v/>
      </c>
      <c r="W370" s="135" t="str">
        <f>IF(1=1,IF(OR(U370="",V370="",NOT(ISNUMBER(U370)),NOT(ISNUMBER(V370)),U370=0),"",V370/U370),N("U34"))</f>
        <v/>
      </c>
      <c r="X370" s="136" t="str">
        <f>IF(1=1,IF(OR(W370="",NOT(ISNUMBER(F370))),"",F370*W370*IFERROR(INDEX(D384:D428,MATCH(AE370,B384:B428,0)),1)),N("V7"))</f>
        <v/>
      </c>
      <c r="Y370" s="137" t="str">
        <f>IF(1=1,IF(F370="","",IF(G370="","",IFERROR(INDEX(E384:E428,MATCH(AE370,B384:B428,0)),G370&amp;""))),N("W6"))</f>
        <v/>
      </c>
      <c r="Z370" s="142" t="str">
        <f>IF(1=1,IF(X370="","",IF(AND(ISNUMBER(X370),X370&lt;1,Y370="kg"),MAX(1,ROUND(X370*1000,0)),IF(AND(ISNUMBER(X370),X370&lt;1,Y370="L"),MAX(1,ROUND(X370*100,0)),ROUND(X370,3)))),N("X34"))</f>
        <v/>
      </c>
      <c r="AA370" s="143" t="str">
        <f>IF(1=1,IF(X370="","",IF(AND(ISNUMBER(X370),X370&lt;1,Y370="kg"),"g",IF(AND(ISNUMBER(X370),X370&lt;1,Y370="L"),"cl",Y370))),N("Y34"))</f>
        <v/>
      </c>
      <c r="AB370" s="123" t="str">
        <f>IF(1=1,IF(E370="","",IF(F370="","A CONTROLER",IF(NOT(ISNUMBER(F370)),"TEXTE",IF(OR(W370="",W370&lt;=0),"COMMANDE COUVERTS INCOMPLETE",IF(G370="","UNITE MANQUANTE",IF(COUNTIF(B384:B428,AE370)=0,"UNITE A CONTROLER","OK")))))),N("Z6"))</f>
        <v/>
      </c>
      <c r="AD370" s="144" t="str">
        <f>IF(1=1,IF(E370="","",AD342),N("AB34"))</f>
        <v/>
      </c>
      <c r="AE370" s="125" t="str">
        <f>IF(1=1,IF(G370="","",UPPER(TRIM(SUBSTITUTE(SUBSTITUTE(G370&amp;"",CHAR(160)," ")," "," ")))),N("AC34"))</f>
        <v/>
      </c>
    </row>
    <row r="371" spans="1:31" ht="15.75" x14ac:dyDescent="0.25">
      <c r="A371" s="160" t="str">
        <f>IF(1=1,IF(E371="","",A342),N("A35"))</f>
        <v/>
      </c>
      <c r="B371" s="127" t="str">
        <f>IF(1=1,IF(E371="","",B342),N("B35"))</f>
        <v/>
      </c>
      <c r="C371" s="127"/>
      <c r="D371" s="129" t="str">
        <f>IF(ISBLANK(E371),"",LARGE(D342:D370,1)+1)</f>
        <v/>
      </c>
      <c r="E371" s="130"/>
      <c r="F371" s="131"/>
      <c r="G371" s="170"/>
      <c r="H371" s="105"/>
      <c r="I371" s="132" t="str">
        <f>IF(1=1,IF(E371="","",I342),N("H35"))</f>
        <v/>
      </c>
      <c r="J371" s="133" t="str">
        <f>IF(1=1,IF(E371="","",J342),N("I35"))</f>
        <v/>
      </c>
      <c r="K371" s="134" t="str">
        <f>IF(1=1,IF(E371="","",K342),N("J35"))</f>
        <v/>
      </c>
      <c r="L371" s="135" t="str">
        <f>IF(1=1,IF(OR(J371="",O371="",NOT(ISNUMBER(J371)),NOT(ISNUMBER(O371)),J371=0),"",O371/J371),N("L35"))</f>
        <v/>
      </c>
      <c r="M371" s="136" t="str">
        <f>IF(1=1,IF(OR(L371="",NOT(ISNUMBER(F371))),"",F371*L371*IFERROR(INDEX(D384:D428,MATCH(AE371,B384:B428,0)),1)),N("M13"))</f>
        <v/>
      </c>
      <c r="N371" s="137" t="str">
        <f>IF(1=1,IF(F371="","",IF(G371="","",IFERROR(INDEX(E384:E428,MATCH(AE371,B384:B428,0)),G371&amp;""))),N("N6"))</f>
        <v/>
      </c>
      <c r="O371" s="138" t="str">
        <f>IF(1=1,IF(E371="","",O342),N("K35"))</f>
        <v/>
      </c>
      <c r="P371" s="139" t="str">
        <f>IF(1=1,IF(M371="","",IF(AND(ISNUMBER(M371),M371&lt;1,N371="kg"),MAX(1,ROUND(M371*1000,0)),IF(AND(ISNUMBER(M371),M371&lt;1,N371="L"),MAX(1,ROUND(M371*100,0)),ROUND(M371,3)))),N("O35"))</f>
        <v/>
      </c>
      <c r="Q371" s="140" t="str">
        <f>IF(1=1,IF(M371="","",IF(AND(ISNUMBER(M371),M371&lt;1,N371="kg"),"g",IF(AND(ISNUMBER(M371),M371&lt;1,N371="L"),"cl",N371))),N("P35"))</f>
        <v/>
      </c>
      <c r="R371" s="161" t="str">
        <f>IF(1=1,IF(E371="","",IF(F371="","A CONTROLER",IF(NOT(ISNUMBER(F371)),"TEXTE",IF(OR(L371="",L371&lt;=0),"COMMANDE PRINCIPALE INCOMPLETE",IF(G371="","UNITE MANQUANTE",IF(COUNTIF(B384:B428,AE371)=0,"UNITE A CONTROLER","OK")))))),N("Q9"))</f>
        <v/>
      </c>
      <c r="S371" s="105"/>
      <c r="T371" s="141">
        <f t="shared" si="20"/>
        <v>0</v>
      </c>
      <c r="U371" s="133" t="str">
        <f>IF(1=1,IF(E371="","",U342),N("S35"))</f>
        <v/>
      </c>
      <c r="V371" s="133" t="str">
        <f>IF(1=1,IF(E371="","",V342),N("T35"))</f>
        <v/>
      </c>
      <c r="W371" s="135" t="str">
        <f>IF(1=1,IF(OR(U371="",V371="",NOT(ISNUMBER(U371)),NOT(ISNUMBER(V371)),U371=0),"",V371/U371),N("U35"))</f>
        <v/>
      </c>
      <c r="X371" s="136" t="str">
        <f>IF(1=1,IF(OR(W371="",NOT(ISNUMBER(F371))),"",F371*W371*IFERROR(INDEX(D384:D428,MATCH(AE371,B384:B428,0)),1)),N("V7"))</f>
        <v/>
      </c>
      <c r="Y371" s="137" t="str">
        <f>IF(1=1,IF(F371="","",IF(G371="","",IFERROR(INDEX(E384:E428,MATCH(AE371,B384:B428,0)),G371&amp;""))),N("W6"))</f>
        <v/>
      </c>
      <c r="Z371" s="142" t="str">
        <f>IF(1=1,IF(X371="","",IF(AND(ISNUMBER(X371),X371&lt;1,Y371="kg"),MAX(1,ROUND(X371*1000,0)),IF(AND(ISNUMBER(X371),X371&lt;1,Y371="L"),MAX(1,ROUND(X371*100,0)),ROUND(X371,3)))),N("X35"))</f>
        <v/>
      </c>
      <c r="AA371" s="143" t="str">
        <f>IF(1=1,IF(X371="","",IF(AND(ISNUMBER(X371),X371&lt;1,Y371="kg"),"g",IF(AND(ISNUMBER(X371),X371&lt;1,Y371="L"),"cl",Y371))),N("Y35"))</f>
        <v/>
      </c>
      <c r="AB371" s="123" t="str">
        <f>IF(1=1,IF(E371="","",IF(F371="","A CONTROLER",IF(NOT(ISNUMBER(F371)),"TEXTE",IF(OR(W371="",W371&lt;=0),"COMMANDE COUVERTS INCOMPLETE",IF(G371="","UNITE MANQUANTE",IF(COUNTIF(B384:B428,AE371)=0,"UNITE A CONTROLER","OK")))))),N("Z6"))</f>
        <v/>
      </c>
      <c r="AD371" s="144" t="str">
        <f>IF(1=1,IF(E371="","",AD342),N("AB35"))</f>
        <v/>
      </c>
      <c r="AE371" s="125" t="str">
        <f>IF(1=1,IF(G371="","",UPPER(TRIM(SUBSTITUTE(SUBSTITUTE(G371&amp;"",CHAR(160)," ")," "," ")))),N("AC35"))</f>
        <v/>
      </c>
    </row>
    <row r="372" spans="1:31" ht="15.75" x14ac:dyDescent="0.25">
      <c r="A372" s="160" t="str">
        <f>IF(1=1,IF(E372="","",A342),N("A36"))</f>
        <v/>
      </c>
      <c r="B372" s="127" t="str">
        <f>IF(1=1,IF(E372="","",B342),N("B36"))</f>
        <v/>
      </c>
      <c r="C372" s="127"/>
      <c r="D372" s="129" t="str">
        <f>IF(ISBLANK(E372),"",LARGE(D342:D371,1)+1)</f>
        <v/>
      </c>
      <c r="E372" s="130"/>
      <c r="F372" s="131"/>
      <c r="G372" s="170"/>
      <c r="H372" s="105"/>
      <c r="I372" s="132" t="str">
        <f>IF(1=1,IF(E372="","",I342),N("H36"))</f>
        <v/>
      </c>
      <c r="J372" s="133" t="str">
        <f>IF(1=1,IF(E372="","",J342),N("I36"))</f>
        <v/>
      </c>
      <c r="K372" s="134" t="str">
        <f>IF(1=1,IF(E372="","",K342),N("J36"))</f>
        <v/>
      </c>
      <c r="L372" s="135" t="str">
        <f>IF(1=1,IF(OR(J372="",O372="",NOT(ISNUMBER(J372)),NOT(ISNUMBER(O372)),J372=0),"",O372/J372),N("L36"))</f>
        <v/>
      </c>
      <c r="M372" s="136" t="str">
        <f>IF(1=1,IF(OR(L372="",NOT(ISNUMBER(F372))),"",F372*L372*IFERROR(INDEX(D384:D428,MATCH(AE372,B384:B428,0)),1)),N("M13"))</f>
        <v/>
      </c>
      <c r="N372" s="137" t="str">
        <f>IF(1=1,IF(F372="","",IF(G372="","",IFERROR(INDEX(E384:E428,MATCH(AE372,B384:B428,0)),G372&amp;""))),N("N6"))</f>
        <v/>
      </c>
      <c r="O372" s="138" t="str">
        <f>IF(1=1,IF(E372="","",O342),N("K36"))</f>
        <v/>
      </c>
      <c r="P372" s="139" t="str">
        <f>IF(1=1,IF(M372="","",IF(AND(ISNUMBER(M372),M372&lt;1,N372="kg"),MAX(1,ROUND(M372*1000,0)),IF(AND(ISNUMBER(M372),M372&lt;1,N372="L"),MAX(1,ROUND(M372*100,0)),ROUND(M372,3)))),N("O36"))</f>
        <v/>
      </c>
      <c r="Q372" s="140" t="str">
        <f>IF(1=1,IF(M372="","",IF(AND(ISNUMBER(M372),M372&lt;1,N372="kg"),"g",IF(AND(ISNUMBER(M372),M372&lt;1,N372="L"),"cl",N372))),N("P36"))</f>
        <v/>
      </c>
      <c r="R372" s="161" t="str">
        <f>IF(1=1,IF(E372="","",IF(F372="","A CONTROLER",IF(NOT(ISNUMBER(F372)),"TEXTE",IF(OR(L372="",L372&lt;=0),"COMMANDE PRINCIPALE INCOMPLETE",IF(G372="","UNITE MANQUANTE",IF(COUNTIF(B384:B428,AE372)=0,"UNITE A CONTROLER","OK")))))),N("Q9"))</f>
        <v/>
      </c>
      <c r="S372" s="105"/>
      <c r="T372" s="141">
        <f t="shared" si="20"/>
        <v>0</v>
      </c>
      <c r="U372" s="133" t="str">
        <f>IF(1=1,IF(E372="","",U342),N("S36"))</f>
        <v/>
      </c>
      <c r="V372" s="133" t="str">
        <f>IF(1=1,IF(E372="","",V342),N("T36"))</f>
        <v/>
      </c>
      <c r="W372" s="135" t="str">
        <f>IF(1=1,IF(OR(U372="",V372="",NOT(ISNUMBER(U372)),NOT(ISNUMBER(V372)),U372=0),"",V372/U372),N("U36"))</f>
        <v/>
      </c>
      <c r="X372" s="136" t="str">
        <f>IF(1=1,IF(OR(W372="",NOT(ISNUMBER(F372))),"",F372*W372*IFERROR(INDEX(D384:D428,MATCH(AE372,B384:B428,0)),1)),N("V7"))</f>
        <v/>
      </c>
      <c r="Y372" s="137" t="str">
        <f>IF(1=1,IF(F372="","",IF(G372="","",IFERROR(INDEX(E384:E428,MATCH(AE372,B384:B428,0)),G372&amp;""))),N("W6"))</f>
        <v/>
      </c>
      <c r="Z372" s="142" t="str">
        <f>IF(1=1,IF(X372="","",IF(AND(ISNUMBER(X372),X372&lt;1,Y372="kg"),MAX(1,ROUND(X372*1000,0)),IF(AND(ISNUMBER(X372),X372&lt;1,Y372="L"),MAX(1,ROUND(X372*100,0)),ROUND(X372,3)))),N("X36"))</f>
        <v/>
      </c>
      <c r="AA372" s="143" t="str">
        <f>IF(1=1,IF(X372="","",IF(AND(ISNUMBER(X372),X372&lt;1,Y372="kg"),"g",IF(AND(ISNUMBER(X372),X372&lt;1,Y372="L"),"cl",Y372))),N("Y36"))</f>
        <v/>
      </c>
      <c r="AB372" s="123" t="str">
        <f>IF(1=1,IF(E372="","",IF(F372="","A CONTROLER",IF(NOT(ISNUMBER(F372)),"TEXTE",IF(OR(W372="",W372&lt;=0),"COMMANDE COUVERTS INCOMPLETE",IF(G372="","UNITE MANQUANTE",IF(COUNTIF(B384:B428,AE372)=0,"UNITE A CONTROLER","OK")))))),N("Z6"))</f>
        <v/>
      </c>
      <c r="AD372" s="144" t="str">
        <f>IF(1=1,IF(E372="","",AD342),N("AB36"))</f>
        <v/>
      </c>
      <c r="AE372" s="125" t="str">
        <f>IF(1=1,IF(G372="","",UPPER(TRIM(SUBSTITUTE(SUBSTITUTE(G372&amp;"",CHAR(160)," ")," "," ")))),N("AC36"))</f>
        <v/>
      </c>
    </row>
    <row r="373" spans="1:31" ht="15.75" x14ac:dyDescent="0.25">
      <c r="A373" s="160" t="str">
        <f>IF(1=1,IF(E373="","",A342),N("A37"))</f>
        <v/>
      </c>
      <c r="B373" s="127" t="str">
        <f>IF(1=1,IF(E373="","",B342),N("B37"))</f>
        <v/>
      </c>
      <c r="C373" s="127"/>
      <c r="D373" s="129" t="str">
        <f>IF(ISBLANK(E373),"",LARGE(D342:D372,1)+1)</f>
        <v/>
      </c>
      <c r="E373" s="130"/>
      <c r="F373" s="131"/>
      <c r="G373" s="170"/>
      <c r="H373" s="105"/>
      <c r="I373" s="132" t="str">
        <f>IF(1=1,IF(E373="","",I342),N("H37"))</f>
        <v/>
      </c>
      <c r="J373" s="133" t="str">
        <f>IF(1=1,IF(E373="","",J342),N("I37"))</f>
        <v/>
      </c>
      <c r="K373" s="134" t="str">
        <f>IF(1=1,IF(E373="","",K342),N("J37"))</f>
        <v/>
      </c>
      <c r="L373" s="135" t="str">
        <f>IF(1=1,IF(OR(J373="",O373="",NOT(ISNUMBER(J373)),NOT(ISNUMBER(O373)),J373=0),"",O373/J373),N("L37"))</f>
        <v/>
      </c>
      <c r="M373" s="136" t="str">
        <f>IF(1=1,IF(OR(L373="",NOT(ISNUMBER(F373))),"",F373*L373*IFERROR(INDEX(D384:D428,MATCH(AE373,B384:B428,0)),1)),N("M13"))</f>
        <v/>
      </c>
      <c r="N373" s="137" t="str">
        <f>IF(1=1,IF(F373="","",IF(G373="","",IFERROR(INDEX(E384:E428,MATCH(AE373,B384:B428,0)),G373&amp;""))),N("N6"))</f>
        <v/>
      </c>
      <c r="O373" s="138" t="str">
        <f>IF(1=1,IF(E373="","",O342),N("K37"))</f>
        <v/>
      </c>
      <c r="P373" s="139" t="str">
        <f>IF(1=1,IF(M373="","",IF(AND(ISNUMBER(M373),M373&lt;1,N373="kg"),MAX(1,ROUND(M373*1000,0)),IF(AND(ISNUMBER(M373),M373&lt;1,N373="L"),MAX(1,ROUND(M373*100,0)),ROUND(M373,3)))),N("O37"))</f>
        <v/>
      </c>
      <c r="Q373" s="140" t="str">
        <f>IF(1=1,IF(M373="","",IF(AND(ISNUMBER(M373),M373&lt;1,N373="kg"),"g",IF(AND(ISNUMBER(M373),M373&lt;1,N373="L"),"cl",N373))),N("P37"))</f>
        <v/>
      </c>
      <c r="R373" s="161" t="str">
        <f>IF(1=1,IF(E373="","",IF(F373="","A CONTROLER",IF(NOT(ISNUMBER(F373)),"TEXTE",IF(OR(L373="",L373&lt;=0),"COMMANDE PRINCIPALE INCOMPLETE",IF(G373="","UNITE MANQUANTE",IF(COUNTIF(B384:B428,AE373)=0,"UNITE A CONTROLER","OK")))))),N("Q9"))</f>
        <v/>
      </c>
      <c r="S373" s="105"/>
      <c r="T373" s="141">
        <f t="shared" si="20"/>
        <v>0</v>
      </c>
      <c r="U373" s="133" t="str">
        <f>IF(1=1,IF(E373="","",U342),N("S37"))</f>
        <v/>
      </c>
      <c r="V373" s="133" t="str">
        <f>IF(1=1,IF(E373="","",V342),N("T37"))</f>
        <v/>
      </c>
      <c r="W373" s="135" t="str">
        <f>IF(1=1,IF(OR(U373="",V373="",NOT(ISNUMBER(U373)),NOT(ISNUMBER(V373)),U373=0),"",V373/U373),N("U37"))</f>
        <v/>
      </c>
      <c r="X373" s="136" t="str">
        <f>IF(1=1,IF(OR(W373="",NOT(ISNUMBER(F373))),"",F373*W373*IFERROR(INDEX(D384:D428,MATCH(AE373,B384:B428,0)),1)),N("V7"))</f>
        <v/>
      </c>
      <c r="Y373" s="137" t="str">
        <f>IF(1=1,IF(F373="","",IF(G373="","",IFERROR(INDEX(E384:E428,MATCH(AE373,B384:B428,0)),G373&amp;""))),N("W6"))</f>
        <v/>
      </c>
      <c r="Z373" s="142" t="str">
        <f>IF(1=1,IF(X373="","",IF(AND(ISNUMBER(X373),X373&lt;1,Y373="kg"),MAX(1,ROUND(X373*1000,0)),IF(AND(ISNUMBER(X373),X373&lt;1,Y373="L"),MAX(1,ROUND(X373*100,0)),ROUND(X373,3)))),N("X37"))</f>
        <v/>
      </c>
      <c r="AA373" s="143" t="str">
        <f>IF(1=1,IF(X373="","",IF(AND(ISNUMBER(X373),X373&lt;1,Y373="kg"),"g",IF(AND(ISNUMBER(X373),X373&lt;1,Y373="L"),"cl",Y373))),N("Y37"))</f>
        <v/>
      </c>
      <c r="AB373" s="123" t="str">
        <f>IF(1=1,IF(E373="","",IF(F373="","A CONTROLER",IF(NOT(ISNUMBER(F373)),"TEXTE",IF(OR(W373="",W373&lt;=0),"COMMANDE COUVERTS INCOMPLETE",IF(G373="","UNITE MANQUANTE",IF(COUNTIF(B384:B428,AE373)=0,"UNITE A CONTROLER","OK")))))),N("Z6"))</f>
        <v/>
      </c>
      <c r="AD373" s="144" t="str">
        <f>IF(1=1,IF(E373="","",AD342),N("AB37"))</f>
        <v/>
      </c>
      <c r="AE373" s="125" t="str">
        <f>IF(1=1,IF(G373="","",UPPER(TRIM(SUBSTITUTE(SUBSTITUTE(G373&amp;"",CHAR(160)," ")," "," ")))),N("AC37"))</f>
        <v/>
      </c>
    </row>
    <row r="374" spans="1:31" ht="15.75" x14ac:dyDescent="0.25">
      <c r="A374" s="160" t="str">
        <f>IF(1=1,IF(E374="","",A342),N("A38"))</f>
        <v/>
      </c>
      <c r="B374" s="127" t="str">
        <f>IF(1=1,IF(E374="","",B342),N("B38"))</f>
        <v/>
      </c>
      <c r="C374" s="127"/>
      <c r="D374" s="129" t="str">
        <f>IF(ISBLANK(E374),"",LARGE(D342:D373,1)+1)</f>
        <v/>
      </c>
      <c r="E374" s="130"/>
      <c r="F374" s="131"/>
      <c r="G374" s="170"/>
      <c r="H374" s="105"/>
      <c r="I374" s="132" t="str">
        <f>IF(1=1,IF(E374="","",I342),N("H38"))</f>
        <v/>
      </c>
      <c r="J374" s="133" t="str">
        <f>IF(1=1,IF(E374="","",J342),N("I38"))</f>
        <v/>
      </c>
      <c r="K374" s="134" t="str">
        <f>IF(1=1,IF(E374="","",K342),N("J38"))</f>
        <v/>
      </c>
      <c r="L374" s="135" t="str">
        <f>IF(1=1,IF(OR(J374="",O374="",NOT(ISNUMBER(J374)),NOT(ISNUMBER(O374)),J374=0),"",O374/J374),N("L38"))</f>
        <v/>
      </c>
      <c r="M374" s="136" t="str">
        <f>IF(1=1,IF(OR(L374="",NOT(ISNUMBER(F374))),"",F374*L374*IFERROR(INDEX(D384:D428,MATCH(AE374,B384:B428,0)),1)),N("M13"))</f>
        <v/>
      </c>
      <c r="N374" s="137" t="str">
        <f>IF(1=1,IF(F374="","",IF(G374="","",IFERROR(INDEX(E384:E428,MATCH(AE374,B384:B428,0)),G374&amp;""))),N("N6"))</f>
        <v/>
      </c>
      <c r="O374" s="138" t="str">
        <f>IF(1=1,IF(E374="","",O342),N("K38"))</f>
        <v/>
      </c>
      <c r="P374" s="139" t="str">
        <f>IF(1=1,IF(M374="","",IF(AND(ISNUMBER(M374),M374&lt;1,N374="kg"),MAX(1,ROUND(M374*1000,0)),IF(AND(ISNUMBER(M374),M374&lt;1,N374="L"),MAX(1,ROUND(M374*100,0)),ROUND(M374,3)))),N("O38"))</f>
        <v/>
      </c>
      <c r="Q374" s="140" t="str">
        <f>IF(1=1,IF(M374="","",IF(AND(ISNUMBER(M374),M374&lt;1,N374="kg"),"g",IF(AND(ISNUMBER(M374),M374&lt;1,N374="L"),"cl",N374))),N("P38"))</f>
        <v/>
      </c>
      <c r="R374" s="161" t="str">
        <f>IF(1=1,IF(E374="","",IF(F374="","A CONTROLER",IF(NOT(ISNUMBER(F374)),"TEXTE",IF(OR(L374="",L374&lt;=0),"COMMANDE PRINCIPALE INCOMPLETE",IF(G374="","UNITE MANQUANTE",IF(COUNTIF(B384:B428,AE374)=0,"UNITE A CONTROLER","OK")))))),N("Q9"))</f>
        <v/>
      </c>
      <c r="S374" s="105"/>
      <c r="T374" s="141">
        <f t="shared" si="20"/>
        <v>0</v>
      </c>
      <c r="U374" s="133" t="str">
        <f>IF(1=1,IF(E374="","",U342),N("S38"))</f>
        <v/>
      </c>
      <c r="V374" s="133" t="str">
        <f>IF(1=1,IF(E374="","",V342),N("T38"))</f>
        <v/>
      </c>
      <c r="W374" s="135" t="str">
        <f>IF(1=1,IF(OR(U374="",V374="",NOT(ISNUMBER(U374)),NOT(ISNUMBER(V374)),U374=0),"",V374/U374),N("U38"))</f>
        <v/>
      </c>
      <c r="X374" s="136" t="str">
        <f>IF(1=1,IF(OR(W374="",NOT(ISNUMBER(F374))),"",F374*W374*IFERROR(INDEX(D384:D428,MATCH(AE374,B384:B428,0)),1)),N("V7"))</f>
        <v/>
      </c>
      <c r="Y374" s="137" t="str">
        <f>IF(1=1,IF(F374="","",IF(G374="","",IFERROR(INDEX(E384:E428,MATCH(AE374,B384:B428,0)),G374&amp;""))),N("W6"))</f>
        <v/>
      </c>
      <c r="Z374" s="142" t="str">
        <f>IF(1=1,IF(X374="","",IF(AND(ISNUMBER(X374),X374&lt;1,Y374="kg"),MAX(1,ROUND(X374*1000,0)),IF(AND(ISNUMBER(X374),X374&lt;1,Y374="L"),MAX(1,ROUND(X374*100,0)),ROUND(X374,3)))),N("X38"))</f>
        <v/>
      </c>
      <c r="AA374" s="143" t="str">
        <f>IF(1=1,IF(X374="","",IF(AND(ISNUMBER(X374),X374&lt;1,Y374="kg"),"g",IF(AND(ISNUMBER(X374),X374&lt;1,Y374="L"),"cl",Y374))),N("Y38"))</f>
        <v/>
      </c>
      <c r="AB374" s="123" t="str">
        <f>IF(1=1,IF(E374="","",IF(F374="","A CONTROLER",IF(NOT(ISNUMBER(F374)),"TEXTE",IF(OR(W374="",W374&lt;=0),"COMMANDE COUVERTS INCOMPLETE",IF(G374="","UNITE MANQUANTE",IF(COUNTIF(B384:B428,AE374)=0,"UNITE A CONTROLER","OK")))))),N("Z6"))</f>
        <v/>
      </c>
      <c r="AD374" s="144" t="str">
        <f>IF(1=1,IF(E374="","",AD342),N("AB38"))</f>
        <v/>
      </c>
      <c r="AE374" s="125" t="str">
        <f>IF(1=1,IF(G374="","",UPPER(TRIM(SUBSTITUTE(SUBSTITUTE(G374&amp;"",CHAR(160)," ")," "," ")))),N("AC38"))</f>
        <v/>
      </c>
    </row>
    <row r="375" spans="1:31" ht="15.75" x14ac:dyDescent="0.25">
      <c r="A375" s="160" t="str">
        <f>IF(1=1,IF(E375="","",A342),N("A39"))</f>
        <v/>
      </c>
      <c r="B375" s="127" t="str">
        <f>IF(1=1,IF(E375="","",B342),N("B39"))</f>
        <v/>
      </c>
      <c r="C375" s="127"/>
      <c r="D375" s="129" t="str">
        <f>IF(ISBLANK(E375),"",LARGE(D342:D374,1)+1)</f>
        <v/>
      </c>
      <c r="E375" s="130"/>
      <c r="F375" s="131"/>
      <c r="G375" s="170"/>
      <c r="H375" s="105"/>
      <c r="I375" s="132" t="str">
        <f>IF(1=1,IF(E375="","",I342),N("H39"))</f>
        <v/>
      </c>
      <c r="J375" s="133" t="str">
        <f>IF(1=1,IF(E375="","",J342),N("I39"))</f>
        <v/>
      </c>
      <c r="K375" s="134" t="str">
        <f>IF(1=1,IF(E375="","",K342),N("J39"))</f>
        <v/>
      </c>
      <c r="L375" s="135" t="str">
        <f>IF(1=1,IF(OR(J375="",O375="",NOT(ISNUMBER(J375)),NOT(ISNUMBER(O375)),J375=0),"",O375/J375),N("L39"))</f>
        <v/>
      </c>
      <c r="M375" s="136" t="str">
        <f>IF(1=1,IF(OR(L375="",NOT(ISNUMBER(F375))),"",F375*L375*IFERROR(INDEX(D384:D428,MATCH(AE375,B384:B428,0)),1)),N("M13"))</f>
        <v/>
      </c>
      <c r="N375" s="137" t="str">
        <f>IF(1=1,IF(F375="","",IF(G375="","",IFERROR(INDEX(E384:E428,MATCH(AE375,B384:B428,0)),G375&amp;""))),N("N6"))</f>
        <v/>
      </c>
      <c r="O375" s="138" t="str">
        <f>IF(1=1,IF(E375="","",O342),N("K39"))</f>
        <v/>
      </c>
      <c r="P375" s="139" t="str">
        <f>IF(1=1,IF(M375="","",IF(AND(ISNUMBER(M375),M375&lt;1,N375="kg"),MAX(1,ROUND(M375*1000,0)),IF(AND(ISNUMBER(M375),M375&lt;1,N375="L"),MAX(1,ROUND(M375*100,0)),ROUND(M375,3)))),N("O39"))</f>
        <v/>
      </c>
      <c r="Q375" s="140" t="str">
        <f>IF(1=1,IF(M375="","",IF(AND(ISNUMBER(M375),M375&lt;1,N375="kg"),"g",IF(AND(ISNUMBER(M375),M375&lt;1,N375="L"),"cl",N375))),N("P39"))</f>
        <v/>
      </c>
      <c r="R375" s="161" t="str">
        <f>IF(1=1,IF(E375="","",IF(F375="","A CONTROLER",IF(NOT(ISNUMBER(F375)),"TEXTE",IF(OR(L375="",L375&lt;=0),"COMMANDE PRINCIPALE INCOMPLETE",IF(G375="","UNITE MANQUANTE",IF(COUNTIF(B384:B428,AE375)=0,"UNITE A CONTROLER","OK")))))),N("Q9"))</f>
        <v/>
      </c>
      <c r="S375" s="105"/>
      <c r="T375" s="141">
        <f t="shared" si="20"/>
        <v>0</v>
      </c>
      <c r="U375" s="133" t="str">
        <f>IF(1=1,IF(E375="","",U342),N("S39"))</f>
        <v/>
      </c>
      <c r="V375" s="133" t="str">
        <f>IF(1=1,IF(E375="","",V342),N("T39"))</f>
        <v/>
      </c>
      <c r="W375" s="135" t="str">
        <f>IF(1=1,IF(OR(U375="",V375="",NOT(ISNUMBER(U375)),NOT(ISNUMBER(V375)),U375=0),"",V375/U375),N("U39"))</f>
        <v/>
      </c>
      <c r="X375" s="136" t="str">
        <f>IF(1=1,IF(OR(W375="",NOT(ISNUMBER(F375))),"",F375*W375*IFERROR(INDEX(D384:D428,MATCH(AE375,B384:B428,0)),1)),N("V7"))</f>
        <v/>
      </c>
      <c r="Y375" s="137" t="str">
        <f>IF(1=1,IF(F375="","",IF(G375="","",IFERROR(INDEX(E384:E428,MATCH(AE375,B384:B428,0)),G375&amp;""))),N("W6"))</f>
        <v/>
      </c>
      <c r="Z375" s="142" t="str">
        <f>IF(1=1,IF(X375="","",IF(AND(ISNUMBER(X375),X375&lt;1,Y375="kg"),MAX(1,ROUND(X375*1000,0)),IF(AND(ISNUMBER(X375),X375&lt;1,Y375="L"),MAX(1,ROUND(X375*100,0)),ROUND(X375,3)))),N("X39"))</f>
        <v/>
      </c>
      <c r="AA375" s="143" t="str">
        <f>IF(1=1,IF(X375="","",IF(AND(ISNUMBER(X375),X375&lt;1,Y375="kg"),"g",IF(AND(ISNUMBER(X375),X375&lt;1,Y375="L"),"cl",Y375))),N("Y39"))</f>
        <v/>
      </c>
      <c r="AB375" s="123" t="str">
        <f>IF(1=1,IF(E375="","",IF(F375="","A CONTROLER",IF(NOT(ISNUMBER(F375)),"TEXTE",IF(OR(W375="",W375&lt;=0),"COMMANDE COUVERTS INCOMPLETE",IF(G375="","UNITE MANQUANTE",IF(COUNTIF(B384:B428,AE375)=0,"UNITE A CONTROLER","OK")))))),N("Z6"))</f>
        <v/>
      </c>
      <c r="AD375" s="144" t="str">
        <f>IF(1=1,IF(E375="","",AD342),N("AB39"))</f>
        <v/>
      </c>
      <c r="AE375" s="125" t="str">
        <f>IF(1=1,IF(G375="","",UPPER(TRIM(SUBSTITUTE(SUBSTITUTE(G375&amp;"",CHAR(160)," ")," "," ")))),N("AC39"))</f>
        <v/>
      </c>
    </row>
    <row r="376" spans="1:31" ht="15.75" x14ac:dyDescent="0.25">
      <c r="A376" s="160" t="str">
        <f>IF(1=1,IF(E376="","",A342),N("A40"))</f>
        <v/>
      </c>
      <c r="B376" s="127" t="str">
        <f>IF(1=1,IF(E376="","",B342),N("B40"))</f>
        <v/>
      </c>
      <c r="C376" s="127"/>
      <c r="D376" s="129" t="str">
        <f>IF(ISBLANK(E376),"",LARGE(D342:D375,1)+1)</f>
        <v/>
      </c>
      <c r="E376" s="130"/>
      <c r="F376" s="131"/>
      <c r="G376" s="170"/>
      <c r="H376" s="105"/>
      <c r="I376" s="132" t="str">
        <f>IF(1=1,IF(E376="","",I342),N("H40"))</f>
        <v/>
      </c>
      <c r="J376" s="133" t="str">
        <f>IF(1=1,IF(E376="","",J342),N("I40"))</f>
        <v/>
      </c>
      <c r="K376" s="134" t="str">
        <f>IF(1=1,IF(E376="","",K342),N("J40"))</f>
        <v/>
      </c>
      <c r="L376" s="135" t="str">
        <f>IF(1=1,IF(OR(J376="",O376="",NOT(ISNUMBER(J376)),NOT(ISNUMBER(O376)),J376=0),"",O376/J376),N("L40"))</f>
        <v/>
      </c>
      <c r="M376" s="136" t="str">
        <f>IF(1=1,IF(OR(L376="",NOT(ISNUMBER(F376))),"",F376*L376*IFERROR(INDEX(D384:D428,MATCH(AE376,B384:B428,0)),1)),N("M13"))</f>
        <v/>
      </c>
      <c r="N376" s="137" t="str">
        <f>IF(1=1,IF(F376="","",IF(G376="","",IFERROR(INDEX(E384:E428,MATCH(AE376,B384:B428,0)),G376&amp;""))),N("N6"))</f>
        <v/>
      </c>
      <c r="O376" s="138" t="str">
        <f>IF(1=1,IF(E376="","",O342),N("K40"))</f>
        <v/>
      </c>
      <c r="P376" s="139" t="str">
        <f>IF(1=1,IF(M376="","",IF(AND(ISNUMBER(M376),M376&lt;1,N376="kg"),MAX(1,ROUND(M376*1000,0)),IF(AND(ISNUMBER(M376),M376&lt;1,N376="L"),MAX(1,ROUND(M376*100,0)),ROUND(M376,3)))),N("O40"))</f>
        <v/>
      </c>
      <c r="Q376" s="140" t="str">
        <f>IF(1=1,IF(M376="","",IF(AND(ISNUMBER(M376),M376&lt;1,N376="kg"),"g",IF(AND(ISNUMBER(M376),M376&lt;1,N376="L"),"cl",N376))),N("P40"))</f>
        <v/>
      </c>
      <c r="R376" s="161" t="str">
        <f>IF(1=1,IF(E376="","",IF(F376="","A CONTROLER",IF(NOT(ISNUMBER(F376)),"TEXTE",IF(OR(L376="",L376&lt;=0),"COMMANDE PRINCIPALE INCOMPLETE",IF(G376="","UNITE MANQUANTE",IF(COUNTIF(B384:B428,AE376)=0,"UNITE A CONTROLER","OK")))))),N("Q9"))</f>
        <v/>
      </c>
      <c r="S376" s="105"/>
      <c r="T376" s="141">
        <f t="shared" si="20"/>
        <v>0</v>
      </c>
      <c r="U376" s="133" t="str">
        <f>IF(1=1,IF(E376="","",U342),N("S40"))</f>
        <v/>
      </c>
      <c r="V376" s="133" t="str">
        <f>IF(1=1,IF(E376="","",V342),N("T40"))</f>
        <v/>
      </c>
      <c r="W376" s="135" t="str">
        <f>IF(1=1,IF(OR(U376="",V376="",NOT(ISNUMBER(U376)),NOT(ISNUMBER(V376)),U376=0),"",V376/U376),N("U40"))</f>
        <v/>
      </c>
      <c r="X376" s="136" t="str">
        <f>IF(1=1,IF(OR(W376="",NOT(ISNUMBER(F376))),"",F376*W376*IFERROR(INDEX(D384:D428,MATCH(AE376,B384:B428,0)),1)),N("V7"))</f>
        <v/>
      </c>
      <c r="Y376" s="137" t="str">
        <f>IF(1=1,IF(F376="","",IF(G376="","",IFERROR(INDEX(E384:E428,MATCH(AE376,B384:B428,0)),G376&amp;""))),N("W6"))</f>
        <v/>
      </c>
      <c r="Z376" s="142" t="str">
        <f>IF(1=1,IF(X376="","",IF(AND(ISNUMBER(X376),X376&lt;1,Y376="kg"),MAX(1,ROUND(X376*1000,0)),IF(AND(ISNUMBER(X376),X376&lt;1,Y376="L"),MAX(1,ROUND(X376*100,0)),ROUND(X376,3)))),N("X40"))</f>
        <v/>
      </c>
      <c r="AA376" s="143" t="str">
        <f>IF(1=1,IF(X376="","",IF(AND(ISNUMBER(X376),X376&lt;1,Y376="kg"),"g",IF(AND(ISNUMBER(X376),X376&lt;1,Y376="L"),"cl",Y376))),N("Y40"))</f>
        <v/>
      </c>
      <c r="AB376" s="123" t="str">
        <f>IF(1=1,IF(E376="","",IF(F376="","A CONTROLER",IF(NOT(ISNUMBER(F376)),"TEXTE",IF(OR(W376="",W376&lt;=0),"COMMANDE COUVERTS INCOMPLETE",IF(G376="","UNITE MANQUANTE",IF(COUNTIF(B384:B428,AE376)=0,"UNITE A CONTROLER","OK")))))),N("Z6"))</f>
        <v/>
      </c>
      <c r="AD376" s="144" t="str">
        <f>IF(1=1,IF(E376="","",AD342),N("AB40"))</f>
        <v/>
      </c>
      <c r="AE376" s="125" t="str">
        <f>IF(1=1,IF(G376="","",UPPER(TRIM(SUBSTITUTE(SUBSTITUTE(G376&amp;"",CHAR(160)," ")," "," ")))),N("AC40"))</f>
        <v/>
      </c>
    </row>
    <row r="377" spans="1:31" x14ac:dyDescent="0.25">
      <c r="A377" s="249"/>
      <c r="B377" s="249"/>
      <c r="C377" s="249"/>
      <c r="D377" s="249"/>
      <c r="E377" s="249"/>
      <c r="F377" s="249"/>
      <c r="G377" s="249"/>
      <c r="H377" s="249"/>
      <c r="I377" s="249"/>
      <c r="J377" s="249"/>
      <c r="K377" s="249"/>
      <c r="L377" s="249"/>
      <c r="M377" s="249"/>
      <c r="N377" s="249"/>
      <c r="O377" s="249"/>
      <c r="P377" s="249"/>
      <c r="Q377" s="250"/>
      <c r="R377" s="249"/>
      <c r="S377" s="249"/>
      <c r="T377" s="249"/>
      <c r="U377" s="249"/>
      <c r="V377" s="249"/>
      <c r="W377" s="249"/>
      <c r="X377" s="249"/>
      <c r="Y377" s="249"/>
      <c r="Z377" s="249"/>
      <c r="AA377" s="250"/>
      <c r="AB377" s="249"/>
      <c r="AC377" s="249"/>
      <c r="AD377" s="249"/>
      <c r="AE377" s="249"/>
    </row>
    <row r="382" spans="1:31" ht="18.75" x14ac:dyDescent="0.25">
      <c r="B382" s="276" t="s">
        <v>5641</v>
      </c>
      <c r="C382" s="276"/>
      <c r="D382" s="276"/>
      <c r="E382" s="276"/>
    </row>
    <row r="383" spans="1:31" x14ac:dyDescent="0.25">
      <c r="B383" s="245" t="s">
        <v>16</v>
      </c>
      <c r="C383" s="245" t="s">
        <v>17</v>
      </c>
      <c r="D383" s="245" t="s">
        <v>18</v>
      </c>
      <c r="E383" s="245" t="s">
        <v>19</v>
      </c>
    </row>
    <row r="384" spans="1:31" x14ac:dyDescent="0.25">
      <c r="B384" s="8" t="s">
        <v>22</v>
      </c>
      <c r="C384" s="247" t="s">
        <v>23</v>
      </c>
      <c r="D384" s="247">
        <v>1</v>
      </c>
      <c r="E384" s="7" t="s">
        <v>24</v>
      </c>
    </row>
    <row r="385" spans="2:5" x14ac:dyDescent="0.25">
      <c r="B385" s="2" t="s">
        <v>25</v>
      </c>
      <c r="C385" s="247" t="s">
        <v>23</v>
      </c>
      <c r="D385" s="247">
        <v>1E-3</v>
      </c>
      <c r="E385" s="7" t="s">
        <v>24</v>
      </c>
    </row>
    <row r="386" spans="2:5" x14ac:dyDescent="0.25">
      <c r="B386" s="9" t="s">
        <v>26</v>
      </c>
      <c r="C386" s="247" t="s">
        <v>27</v>
      </c>
      <c r="D386" s="247">
        <v>1</v>
      </c>
      <c r="E386" s="7" t="s">
        <v>26</v>
      </c>
    </row>
    <row r="387" spans="2:5" x14ac:dyDescent="0.25">
      <c r="B387" s="1" t="s">
        <v>28</v>
      </c>
      <c r="C387" s="247" t="s">
        <v>27</v>
      </c>
      <c r="D387" s="247">
        <v>0.1</v>
      </c>
      <c r="E387" s="7" t="s">
        <v>26</v>
      </c>
    </row>
    <row r="388" spans="2:5" x14ac:dyDescent="0.25">
      <c r="B388" s="1" t="s">
        <v>29</v>
      </c>
      <c r="C388" s="247" t="s">
        <v>27</v>
      </c>
      <c r="D388" s="247">
        <v>0.01</v>
      </c>
      <c r="E388" s="7" t="s">
        <v>26</v>
      </c>
    </row>
    <row r="389" spans="2:5" x14ac:dyDescent="0.25">
      <c r="B389" s="1" t="s">
        <v>30</v>
      </c>
      <c r="C389" s="247" t="s">
        <v>27</v>
      </c>
      <c r="D389" s="247">
        <v>1E-3</v>
      </c>
      <c r="E389" s="7" t="s">
        <v>26</v>
      </c>
    </row>
    <row r="390" spans="2:5" x14ac:dyDescent="0.25">
      <c r="B390" s="4" t="s">
        <v>31</v>
      </c>
      <c r="C390" s="247" t="s">
        <v>23</v>
      </c>
      <c r="D390" s="247">
        <v>0.25</v>
      </c>
      <c r="E390" s="6" t="s">
        <v>24</v>
      </c>
    </row>
    <row r="391" spans="2:5" x14ac:dyDescent="0.25">
      <c r="B391" s="4" t="s">
        <v>32</v>
      </c>
      <c r="C391" s="247" t="s">
        <v>23</v>
      </c>
      <c r="D391" s="247">
        <v>0.33333333329999998</v>
      </c>
      <c r="E391" s="6" t="s">
        <v>24</v>
      </c>
    </row>
    <row r="392" spans="2:5" x14ac:dyDescent="0.25">
      <c r="B392" s="4" t="s">
        <v>33</v>
      </c>
      <c r="C392" s="247" t="s">
        <v>23</v>
      </c>
      <c r="D392" s="247">
        <v>0.5</v>
      </c>
      <c r="E392" s="6" t="s">
        <v>24</v>
      </c>
    </row>
    <row r="393" spans="2:5" x14ac:dyDescent="0.25">
      <c r="B393" s="5" t="s">
        <v>34</v>
      </c>
      <c r="C393" s="247" t="s">
        <v>27</v>
      </c>
      <c r="D393" s="247">
        <v>0.5</v>
      </c>
      <c r="E393" s="6" t="s">
        <v>26</v>
      </c>
    </row>
    <row r="394" spans="2:5" x14ac:dyDescent="0.25">
      <c r="B394" s="5" t="s">
        <v>35</v>
      </c>
      <c r="C394" s="247" t="s">
        <v>27</v>
      </c>
      <c r="D394" s="247">
        <v>0.25</v>
      </c>
      <c r="E394" s="6" t="s">
        <v>26</v>
      </c>
    </row>
    <row r="395" spans="2:5" x14ac:dyDescent="0.25">
      <c r="B395" s="5" t="s">
        <v>225</v>
      </c>
      <c r="C395" s="247" t="s">
        <v>27</v>
      </c>
      <c r="D395" s="247">
        <v>0.75</v>
      </c>
      <c r="E395" s="6" t="s">
        <v>26</v>
      </c>
    </row>
    <row r="396" spans="2:5" x14ac:dyDescent="0.25">
      <c r="B396" s="5" t="s">
        <v>36</v>
      </c>
      <c r="C396" s="247" t="s">
        <v>27</v>
      </c>
      <c r="D396" s="247">
        <v>0.33333333329999998</v>
      </c>
      <c r="E396" s="6" t="s">
        <v>26</v>
      </c>
    </row>
    <row r="397" spans="2:5" x14ac:dyDescent="0.25">
      <c r="B397" s="5" t="s">
        <v>37</v>
      </c>
      <c r="C397" s="247" t="s">
        <v>27</v>
      </c>
      <c r="D397" s="247">
        <v>0.2</v>
      </c>
      <c r="E397" s="6" t="s">
        <v>26</v>
      </c>
    </row>
    <row r="398" spans="2:5" x14ac:dyDescent="0.25">
      <c r="B398" s="4" t="s">
        <v>38</v>
      </c>
      <c r="C398" s="247" t="s">
        <v>23</v>
      </c>
      <c r="D398" s="247">
        <v>2.835E-2</v>
      </c>
      <c r="E398" s="6" t="s">
        <v>24</v>
      </c>
    </row>
    <row r="399" spans="2:5" x14ac:dyDescent="0.25">
      <c r="B399" s="4" t="s">
        <v>39</v>
      </c>
      <c r="C399" s="247" t="s">
        <v>23</v>
      </c>
      <c r="D399" s="247">
        <v>0.13</v>
      </c>
      <c r="E399" s="6" t="s">
        <v>24</v>
      </c>
    </row>
    <row r="400" spans="2:5" x14ac:dyDescent="0.25">
      <c r="B400" s="4" t="s">
        <v>40</v>
      </c>
      <c r="C400" s="247" t="s">
        <v>23</v>
      </c>
      <c r="D400" s="247">
        <v>0.2</v>
      </c>
      <c r="E400" s="6" t="s">
        <v>24</v>
      </c>
    </row>
    <row r="401" spans="2:5" x14ac:dyDescent="0.25">
      <c r="B401" s="4" t="s">
        <v>41</v>
      </c>
      <c r="C401" s="247" t="s">
        <v>23</v>
      </c>
      <c r="D401" s="247">
        <v>0.23</v>
      </c>
      <c r="E401" s="6" t="s">
        <v>24</v>
      </c>
    </row>
    <row r="402" spans="2:5" x14ac:dyDescent="0.25">
      <c r="B402" s="5" t="s">
        <v>42</v>
      </c>
      <c r="C402" s="247" t="s">
        <v>27</v>
      </c>
      <c r="D402" s="247">
        <v>0.22500000000000001</v>
      </c>
      <c r="E402" s="6" t="s">
        <v>26</v>
      </c>
    </row>
    <row r="403" spans="2:5" x14ac:dyDescent="0.25">
      <c r="B403" s="5" t="s">
        <v>43</v>
      </c>
      <c r="C403" s="247" t="s">
        <v>27</v>
      </c>
      <c r="D403" s="247">
        <v>0.35</v>
      </c>
      <c r="E403" s="6" t="s">
        <v>26</v>
      </c>
    </row>
    <row r="404" spans="2:5" x14ac:dyDescent="0.25">
      <c r="B404" s="5" t="s">
        <v>44</v>
      </c>
      <c r="C404" s="247" t="s">
        <v>27</v>
      </c>
      <c r="D404" s="247">
        <v>5.0000000000000001E-3</v>
      </c>
      <c r="E404" s="6" t="s">
        <v>26</v>
      </c>
    </row>
    <row r="405" spans="2:5" x14ac:dyDescent="0.25">
      <c r="B405" s="5" t="s">
        <v>45</v>
      </c>
      <c r="C405" s="247" t="s">
        <v>27</v>
      </c>
      <c r="D405" s="247">
        <v>5.0000000000000001E-3</v>
      </c>
      <c r="E405" s="6" t="s">
        <v>26</v>
      </c>
    </row>
    <row r="406" spans="2:5" x14ac:dyDescent="0.25">
      <c r="B406" s="5" t="s">
        <v>46</v>
      </c>
      <c r="C406" s="247" t="s">
        <v>27</v>
      </c>
      <c r="D406" s="247">
        <v>1.4999999999999999E-2</v>
      </c>
      <c r="E406" s="6" t="s">
        <v>26</v>
      </c>
    </row>
    <row r="407" spans="2:5" x14ac:dyDescent="0.25">
      <c r="B407" s="5" t="s">
        <v>47</v>
      </c>
      <c r="C407" s="247" t="s">
        <v>27</v>
      </c>
      <c r="D407" s="247">
        <v>0.1</v>
      </c>
      <c r="E407" s="6" t="s">
        <v>26</v>
      </c>
    </row>
    <row r="408" spans="2:5" x14ac:dyDescent="0.25">
      <c r="B408" s="5" t="s">
        <v>48</v>
      </c>
      <c r="C408" s="247" t="s">
        <v>27</v>
      </c>
      <c r="D408" s="247">
        <v>0.22500000000000001</v>
      </c>
      <c r="E408" s="6" t="s">
        <v>26</v>
      </c>
    </row>
    <row r="409" spans="2:5" x14ac:dyDescent="0.25">
      <c r="B409" s="5" t="s">
        <v>49</v>
      </c>
      <c r="C409" s="247" t="s">
        <v>27</v>
      </c>
      <c r="D409" s="247">
        <v>4.0000000000000001E-3</v>
      </c>
      <c r="E409" s="6" t="s">
        <v>26</v>
      </c>
    </row>
    <row r="410" spans="2:5" x14ac:dyDescent="0.25">
      <c r="B410" s="5" t="s">
        <v>50</v>
      </c>
      <c r="C410" s="247" t="s">
        <v>27</v>
      </c>
      <c r="D410" s="247">
        <v>1E-3</v>
      </c>
      <c r="E410" s="6" t="s">
        <v>26</v>
      </c>
    </row>
    <row r="411" spans="2:5" x14ac:dyDescent="0.25">
      <c r="B411" s="244" t="s">
        <v>51</v>
      </c>
      <c r="C411" s="247" t="s">
        <v>52</v>
      </c>
      <c r="D411" s="247">
        <v>1</v>
      </c>
      <c r="E411" s="248" t="s">
        <v>53</v>
      </c>
    </row>
    <row r="412" spans="2:5" x14ac:dyDescent="0.25">
      <c r="B412" s="244" t="s">
        <v>54</v>
      </c>
      <c r="C412" s="247" t="s">
        <v>52</v>
      </c>
      <c r="D412" s="247">
        <v>1</v>
      </c>
      <c r="E412" s="248" t="s">
        <v>55</v>
      </c>
    </row>
    <row r="413" spans="2:5" x14ac:dyDescent="0.25">
      <c r="B413" s="244" t="s">
        <v>56</v>
      </c>
      <c r="C413" s="247" t="s">
        <v>52</v>
      </c>
      <c r="D413" s="247">
        <v>1</v>
      </c>
      <c r="E413" s="248" t="s">
        <v>57</v>
      </c>
    </row>
    <row r="414" spans="2:5" x14ac:dyDescent="0.25">
      <c r="B414" s="244" t="s">
        <v>58</v>
      </c>
      <c r="C414" s="247" t="s">
        <v>52</v>
      </c>
      <c r="D414" s="247">
        <v>1</v>
      </c>
      <c r="E414" s="248" t="s">
        <v>59</v>
      </c>
    </row>
    <row r="415" spans="2:5" x14ac:dyDescent="0.25">
      <c r="B415" s="244" t="s">
        <v>60</v>
      </c>
      <c r="C415" s="247" t="s">
        <v>52</v>
      </c>
      <c r="D415" s="247">
        <v>1</v>
      </c>
      <c r="E415" s="248" t="s">
        <v>61</v>
      </c>
    </row>
    <row r="416" spans="2:5" x14ac:dyDescent="0.25">
      <c r="B416" s="244" t="s">
        <v>62</v>
      </c>
      <c r="C416" s="247" t="s">
        <v>52</v>
      </c>
      <c r="D416" s="247">
        <v>1</v>
      </c>
      <c r="E416" s="248" t="s">
        <v>63</v>
      </c>
    </row>
    <row r="417" spans="2:5" x14ac:dyDescent="0.25">
      <c r="B417" s="244" t="s">
        <v>64</v>
      </c>
      <c r="C417" s="247" t="s">
        <v>52</v>
      </c>
      <c r="D417" s="247">
        <v>1</v>
      </c>
      <c r="E417" s="248" t="s">
        <v>65</v>
      </c>
    </row>
    <row r="418" spans="2:5" x14ac:dyDescent="0.25">
      <c r="B418" s="244" t="s">
        <v>66</v>
      </c>
      <c r="C418" s="247" t="s">
        <v>52</v>
      </c>
      <c r="D418" s="247">
        <v>1</v>
      </c>
      <c r="E418" s="248" t="s">
        <v>67</v>
      </c>
    </row>
    <row r="419" spans="2:5" x14ac:dyDescent="0.25">
      <c r="B419" s="244" t="s">
        <v>68</v>
      </c>
      <c r="C419" s="247" t="s">
        <v>52</v>
      </c>
      <c r="D419" s="247">
        <v>1</v>
      </c>
      <c r="E419" s="248" t="s">
        <v>69</v>
      </c>
    </row>
    <row r="420" spans="2:5" x14ac:dyDescent="0.25">
      <c r="B420" s="244" t="s">
        <v>70</v>
      </c>
      <c r="C420" s="247" t="s">
        <v>52</v>
      </c>
      <c r="D420" s="247">
        <v>1</v>
      </c>
      <c r="E420" s="248" t="s">
        <v>71</v>
      </c>
    </row>
    <row r="421" spans="2:5" x14ac:dyDescent="0.25">
      <c r="B421" s="244" t="s">
        <v>72</v>
      </c>
      <c r="C421" s="247" t="s">
        <v>52</v>
      </c>
      <c r="D421" s="247">
        <v>1</v>
      </c>
      <c r="E421" s="248" t="s">
        <v>73</v>
      </c>
    </row>
    <row r="422" spans="2:5" x14ac:dyDescent="0.25">
      <c r="B422" s="244" t="s">
        <v>74</v>
      </c>
      <c r="C422" s="247" t="s">
        <v>52</v>
      </c>
      <c r="D422" s="247">
        <v>1</v>
      </c>
      <c r="E422" s="248" t="s">
        <v>75</v>
      </c>
    </row>
    <row r="423" spans="2:5" x14ac:dyDescent="0.25">
      <c r="B423" s="244" t="s">
        <v>76</v>
      </c>
      <c r="C423" s="247" t="s">
        <v>52</v>
      </c>
      <c r="D423" s="247">
        <v>1</v>
      </c>
      <c r="E423" s="248" t="s">
        <v>77</v>
      </c>
    </row>
    <row r="424" spans="2:5" x14ac:dyDescent="0.25">
      <c r="B424" s="244" t="s">
        <v>78</v>
      </c>
      <c r="C424" s="247" t="s">
        <v>52</v>
      </c>
      <c r="D424" s="247">
        <v>1</v>
      </c>
      <c r="E424" s="248" t="s">
        <v>79</v>
      </c>
    </row>
    <row r="425" spans="2:5" x14ac:dyDescent="0.25">
      <c r="B425" s="244" t="s">
        <v>80</v>
      </c>
      <c r="C425" s="247" t="s">
        <v>52</v>
      </c>
      <c r="D425" s="247">
        <v>1</v>
      </c>
      <c r="E425" s="248" t="s">
        <v>81</v>
      </c>
    </row>
    <row r="426" spans="2:5" x14ac:dyDescent="0.25">
      <c r="B426" s="244" t="s">
        <v>66</v>
      </c>
      <c r="C426" s="247" t="s">
        <v>52</v>
      </c>
      <c r="D426" s="247">
        <v>1</v>
      </c>
      <c r="E426" s="248" t="s">
        <v>67</v>
      </c>
    </row>
    <row r="427" spans="2:5" x14ac:dyDescent="0.25">
      <c r="B427" s="244" t="s">
        <v>64</v>
      </c>
      <c r="C427" s="247" t="s">
        <v>52</v>
      </c>
      <c r="D427" s="247">
        <v>1</v>
      </c>
      <c r="E427" s="248" t="s">
        <v>65</v>
      </c>
    </row>
    <row r="428" spans="2:5" x14ac:dyDescent="0.25">
      <c r="B428" s="244"/>
      <c r="C428" s="247"/>
      <c r="D428" s="247"/>
      <c r="E428" s="248"/>
    </row>
  </sheetData>
  <mergeCells count="1">
    <mergeCell ref="B382:E38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13</vt:i4>
      </vt:variant>
    </vt:vector>
  </HeadingPairs>
  <TitlesOfParts>
    <vt:vector size="13" baseType="lpstr">
      <vt:lpstr>MODE_EMPLOI</vt:lpstr>
      <vt:lpstr>Exemple</vt:lpstr>
      <vt:lpstr>ENTRÉES</vt:lpstr>
      <vt:lpstr>LES.OEUFS</vt:lpstr>
      <vt:lpstr>LES.POISSONS</vt:lpstr>
      <vt:lpstr>LES.VOLAILLES</vt:lpstr>
      <vt:lpstr>LES.VIANDES</vt:lpstr>
      <vt:lpstr>PLATS-COMPLETS</vt:lpstr>
      <vt:lpstr>PATISSERIES</vt:lpstr>
      <vt:lpstr>LIBRE-1</vt:lpstr>
      <vt:lpstr>LIBRE-2</vt:lpstr>
      <vt:lpstr>ACCOMPAGNEMENTS</vt:lpstr>
      <vt:lpstr>ALLERGENES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Joël Leboucher</cp:lastModifiedBy>
  <dcterms:created xsi:type="dcterms:W3CDTF">2026-07-18T09:05:37Z</dcterms:created>
  <dcterms:modified xsi:type="dcterms:W3CDTF">2026-07-19T06:39:10Z</dcterms:modified>
</cp:coreProperties>
</file>